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asadali/Documents/StudienMaterial/Scientific Project /Science Project Group C(3)/"/>
    </mc:Choice>
  </mc:AlternateContent>
  <xr:revisionPtr revIDLastSave="0" documentId="13_ncr:1_{96DC12D1-B522-584C-9F91-A3F65237761E}" xr6:coauthVersionLast="45" xr6:coauthVersionMax="45" xr10:uidLastSave="{00000000-0000-0000-0000-000000000000}"/>
  <bookViews>
    <workbookView xWindow="0" yWindow="460" windowWidth="21800" windowHeight="13100" xr2:uid="{00000000-000D-0000-FFFF-FFFF00000000}"/>
  </bookViews>
  <sheets>
    <sheet name="Tabelle3" sheetId="3" r:id="rId1"/>
  </sheets>
  <externalReferences>
    <externalReference r:id="rId2"/>
  </externalReferences>
  <definedNames>
    <definedName name="_xlnm._FilterDatabase" localSheetId="0" hidden="1">Tabelle3!$A$1:$AX$6811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18" i="3" l="1"/>
  <c r="AO20" i="3"/>
  <c r="AO5758" i="3"/>
  <c r="AO5339" i="3"/>
  <c r="AO4928" i="3"/>
  <c r="AO4772" i="3"/>
  <c r="AO4567" i="3"/>
  <c r="AO4463" i="3"/>
  <c r="AO4388" i="3"/>
  <c r="AO4239" i="3"/>
  <c r="AO4196" i="3"/>
  <c r="AO4135" i="3"/>
  <c r="AO4048" i="3"/>
  <c r="AO3859" i="3"/>
  <c r="AO3839" i="3"/>
  <c r="AO3657" i="3"/>
  <c r="AO3644" i="3"/>
  <c r="AO3592" i="3"/>
  <c r="AO3517" i="3"/>
  <c r="AO3511" i="3"/>
  <c r="AO3397" i="3"/>
  <c r="AO3302" i="3"/>
  <c r="AO3279" i="3"/>
  <c r="AO3267" i="3"/>
  <c r="AO3265" i="3"/>
  <c r="AO3253" i="3"/>
  <c r="AO3237" i="3"/>
  <c r="AO3136" i="3"/>
  <c r="AO3095" i="3"/>
  <c r="AO3091" i="3"/>
  <c r="AO3087" i="3"/>
  <c r="AO3078" i="3"/>
  <c r="AO2972" i="3"/>
  <c r="AO2955" i="3"/>
  <c r="AO2736" i="3"/>
  <c r="AO2089" i="3"/>
  <c r="AO748" i="3"/>
  <c r="AB2267" i="3" l="1"/>
  <c r="AB2202" i="3"/>
  <c r="AB2131" i="3"/>
  <c r="AB2109" i="3"/>
  <c r="AB2089" i="3"/>
  <c r="AB1530" i="3"/>
  <c r="AB1526" i="3"/>
  <c r="AB1219" i="3"/>
  <c r="AB1089" i="3"/>
  <c r="AB1071" i="3"/>
  <c r="AB982" i="3"/>
  <c r="AB969" i="3"/>
  <c r="AB944" i="3"/>
  <c r="AB925" i="3"/>
  <c r="AB748" i="3"/>
  <c r="AB684" i="3"/>
  <c r="AB683" i="3"/>
  <c r="AB654" i="3"/>
  <c r="AB628" i="3"/>
  <c r="AB622" i="3"/>
  <c r="AB555" i="3"/>
  <c r="AB492" i="3"/>
  <c r="AB463" i="3"/>
  <c r="AB310" i="3"/>
  <c r="AB227" i="3"/>
  <c r="AB91" i="3"/>
  <c r="AB85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AB3" i="3"/>
  <c r="AB2" i="3"/>
  <c r="AB2376" i="3" l="1"/>
  <c r="AB6061" i="3"/>
  <c r="AB6060" i="3"/>
  <c r="AB5957" i="3"/>
  <c r="AB5911" i="3"/>
  <c r="AB5810" i="3"/>
  <c r="AB5758" i="3"/>
  <c r="AB5634" i="3"/>
  <c r="AB5617" i="3"/>
  <c r="AB5610" i="3"/>
  <c r="AB5543" i="3"/>
  <c r="AB5523" i="3"/>
  <c r="AB5492" i="3"/>
  <c r="AB5427" i="3"/>
  <c r="AB5422" i="3"/>
  <c r="AB5411" i="3"/>
  <c r="AB5410" i="3"/>
  <c r="AB5407" i="3"/>
  <c r="AB5388" i="3"/>
  <c r="AB5353" i="3"/>
  <c r="AB5352" i="3"/>
  <c r="AB5340" i="3"/>
  <c r="AB5339" i="3"/>
  <c r="AB5313" i="3"/>
  <c r="AB5312" i="3"/>
  <c r="AB5304" i="3"/>
  <c r="AB5232" i="3"/>
  <c r="AB5204" i="3"/>
  <c r="AB5162" i="3"/>
  <c r="AB5129" i="3"/>
  <c r="AB5065" i="3"/>
  <c r="AB5058" i="3"/>
  <c r="AB5046" i="3"/>
  <c r="AB5037" i="3"/>
  <c r="AB5009" i="3"/>
  <c r="AB4998" i="3"/>
  <c r="AB4991" i="3"/>
  <c r="AB4990" i="3"/>
  <c r="AB4989" i="3"/>
  <c r="AB4959" i="3"/>
  <c r="AB4928" i="3"/>
  <c r="AB4860" i="3"/>
  <c r="AB4832" i="3"/>
  <c r="AB4809" i="3"/>
  <c r="AB4774" i="3"/>
  <c r="AB4772" i="3"/>
  <c r="AB4767" i="3"/>
  <c r="AB4733" i="3"/>
  <c r="AB4708" i="3"/>
  <c r="AB4686" i="3"/>
  <c r="AB4646" i="3"/>
  <c r="AB4631" i="3"/>
  <c r="AB4630" i="3"/>
  <c r="AB4595" i="3"/>
  <c r="AB4567" i="3"/>
  <c r="AB4565" i="3"/>
  <c r="AB4558" i="3"/>
  <c r="AB4545" i="3"/>
  <c r="AB4539" i="3"/>
  <c r="AB4508" i="3"/>
  <c r="AB4495" i="3"/>
  <c r="AB4492" i="3"/>
  <c r="AB4463" i="3"/>
  <c r="AB4447" i="3"/>
  <c r="AB4443" i="3"/>
  <c r="AB4421" i="3"/>
  <c r="AB4418" i="3"/>
  <c r="AB4414" i="3"/>
  <c r="AB4411" i="3"/>
  <c r="AB4388" i="3"/>
  <c r="AB4375" i="3"/>
  <c r="AB4356" i="3"/>
  <c r="AB4313" i="3"/>
  <c r="AB4283" i="3"/>
  <c r="AB4278" i="3"/>
  <c r="AB4239" i="3"/>
  <c r="AB4206" i="3"/>
  <c r="AB4196" i="3"/>
  <c r="AB4177" i="3"/>
  <c r="AB4142" i="3"/>
  <c r="AB4135" i="3"/>
  <c r="AB4127" i="3"/>
  <c r="AB4108" i="3"/>
  <c r="AB4086" i="3"/>
  <c r="AB4048" i="3"/>
  <c r="AB4047" i="3"/>
  <c r="AB4039" i="3"/>
  <c r="AB4030" i="3"/>
  <c r="AB4029" i="3"/>
  <c r="AB4021" i="3"/>
  <c r="AB3998" i="3"/>
  <c r="AB3994" i="3"/>
  <c r="AB3991" i="3"/>
  <c r="AB3974" i="3"/>
  <c r="AB3973" i="3"/>
  <c r="AB3972" i="3"/>
  <c r="AB3958" i="3"/>
  <c r="AB3954" i="3"/>
  <c r="AB3953" i="3"/>
  <c r="AB3952" i="3"/>
  <c r="AB3951" i="3"/>
  <c r="AB3938" i="3"/>
  <c r="AB3927" i="3"/>
  <c r="AB3922" i="3"/>
  <c r="AB3895" i="3"/>
  <c r="AB3893" i="3"/>
  <c r="AB3881" i="3"/>
  <c r="AB3875" i="3"/>
  <c r="AB3874" i="3"/>
  <c r="AB3873" i="3"/>
  <c r="AB3859" i="3"/>
  <c r="AB3848" i="3"/>
  <c r="AB3840" i="3"/>
  <c r="AB3839" i="3"/>
  <c r="AB3835" i="3"/>
  <c r="AB3829" i="3"/>
  <c r="AB3828" i="3"/>
  <c r="AB3827" i="3"/>
  <c r="AB3826" i="3"/>
  <c r="AB3825" i="3"/>
  <c r="AB3823" i="3"/>
  <c r="AB3819" i="3"/>
  <c r="AB3815" i="3"/>
  <c r="AB3813" i="3"/>
  <c r="AB3810" i="3"/>
  <c r="AB3809" i="3"/>
  <c r="AB3808" i="3"/>
  <c r="AB3805" i="3"/>
  <c r="AB3803" i="3"/>
  <c r="AB3799" i="3"/>
  <c r="AB3789" i="3"/>
  <c r="AB3788" i="3"/>
  <c r="AB3787" i="3"/>
  <c r="AB3784" i="3"/>
  <c r="AB3783" i="3"/>
  <c r="AB3779" i="3"/>
  <c r="AB3778" i="3"/>
  <c r="AB3776" i="3"/>
  <c r="AB3773" i="3"/>
  <c r="AB3772" i="3"/>
  <c r="AB3771" i="3"/>
  <c r="AB3770" i="3"/>
  <c r="AB3756" i="3"/>
  <c r="AB3755" i="3"/>
  <c r="AB3751" i="3"/>
  <c r="AB3735" i="3"/>
  <c r="AB3731" i="3"/>
  <c r="AB3723" i="3"/>
  <c r="AB3720" i="3"/>
  <c r="AB3714" i="3"/>
  <c r="AB3713" i="3"/>
  <c r="AB3712" i="3"/>
  <c r="AB3711" i="3"/>
  <c r="AB3710" i="3"/>
  <c r="AB3709" i="3"/>
  <c r="AB3708" i="3"/>
  <c r="AB3707" i="3"/>
  <c r="AB3706" i="3"/>
  <c r="AB3705" i="3"/>
  <c r="AB3703" i="3"/>
  <c r="AB3694" i="3"/>
  <c r="AB3688" i="3"/>
  <c r="AB3687" i="3"/>
  <c r="AB3686" i="3"/>
  <c r="AB3685" i="3"/>
  <c r="AB3673" i="3"/>
  <c r="AB3671" i="3"/>
  <c r="AB3660" i="3"/>
  <c r="AB3659" i="3"/>
  <c r="AB3658" i="3"/>
  <c r="AB3657" i="3"/>
  <c r="AB3656" i="3"/>
  <c r="AB3652" i="3"/>
  <c r="AB3644" i="3"/>
  <c r="AB3642" i="3"/>
  <c r="AB3639" i="3"/>
  <c r="AB3638" i="3"/>
  <c r="AB3636" i="3"/>
  <c r="AB3630" i="3"/>
  <c r="AB3623" i="3"/>
  <c r="AB3622" i="3"/>
  <c r="AB3616" i="3"/>
  <c r="AB3615" i="3"/>
  <c r="AB3614" i="3"/>
  <c r="AB3612" i="3"/>
  <c r="AB3609" i="3"/>
  <c r="AB3608" i="3"/>
  <c r="AB3604" i="3"/>
  <c r="AB3599" i="3"/>
  <c r="AB3598" i="3"/>
  <c r="AB3597" i="3"/>
  <c r="AB3596" i="3"/>
  <c r="AB3595" i="3"/>
  <c r="AB3594" i="3"/>
  <c r="AB3593" i="3"/>
  <c r="AB3592" i="3"/>
  <c r="AB3591" i="3"/>
  <c r="AB3589" i="3"/>
  <c r="AB3584" i="3"/>
  <c r="AB3583" i="3"/>
  <c r="AB3581" i="3"/>
  <c r="AB3579" i="3"/>
  <c r="AB3578" i="3"/>
  <c r="AB3574" i="3"/>
  <c r="AB3573" i="3"/>
  <c r="AB3572" i="3"/>
  <c r="AB3568" i="3"/>
  <c r="AB3567" i="3"/>
  <c r="AB3566" i="3"/>
  <c r="AB3558" i="3"/>
  <c r="AB3557" i="3"/>
  <c r="AB3556" i="3"/>
  <c r="AB3555" i="3"/>
  <c r="AB3554" i="3"/>
  <c r="AB3553" i="3"/>
  <c r="AB3552" i="3"/>
  <c r="AB3541" i="3"/>
  <c r="AB3535" i="3"/>
  <c r="AB3530" i="3"/>
  <c r="AB3529" i="3"/>
  <c r="AB3527" i="3"/>
  <c r="AB3526" i="3"/>
  <c r="AB3524" i="3"/>
  <c r="AB3523" i="3"/>
  <c r="AB3522" i="3"/>
  <c r="AB3520" i="3"/>
  <c r="AB3518" i="3"/>
  <c r="AB3517" i="3"/>
  <c r="AB3516" i="3"/>
  <c r="AB3515" i="3"/>
  <c r="AB3514" i="3"/>
  <c r="AB3513" i="3"/>
  <c r="AB3512" i="3"/>
  <c r="AB3511" i="3"/>
  <c r="AB3510" i="3"/>
  <c r="AB3505" i="3"/>
  <c r="AB3501" i="3"/>
  <c r="AB3500" i="3"/>
  <c r="AB3496" i="3"/>
  <c r="AB3495" i="3"/>
  <c r="AB3494" i="3"/>
  <c r="AB3492" i="3"/>
  <c r="AB3489" i="3"/>
  <c r="AB3483" i="3"/>
  <c r="AB3482" i="3"/>
  <c r="AB3481" i="3"/>
  <c r="AB3480" i="3"/>
  <c r="AB3477" i="3"/>
  <c r="AB3476" i="3"/>
  <c r="AB3475" i="3"/>
  <c r="AB3474" i="3"/>
  <c r="AB3473" i="3"/>
  <c r="AB3472" i="3"/>
  <c r="AB3471" i="3"/>
  <c r="AB3470" i="3"/>
  <c r="AB3469" i="3"/>
  <c r="AB3468" i="3"/>
  <c r="AB3467" i="3"/>
  <c r="AB3464" i="3"/>
  <c r="AB3462" i="3"/>
  <c r="AB3460" i="3"/>
  <c r="AB3456" i="3"/>
  <c r="AB3455" i="3"/>
  <c r="AB3454" i="3"/>
  <c r="AB3453" i="3"/>
  <c r="AB3452" i="3"/>
  <c r="AB3450" i="3"/>
  <c r="AB3448" i="3"/>
  <c r="AB3445" i="3"/>
  <c r="AB3444" i="3"/>
  <c r="AB3443" i="3"/>
  <c r="AB3442" i="3"/>
  <c r="AB3440" i="3"/>
  <c r="AB3438" i="3"/>
  <c r="AB3436" i="3"/>
  <c r="AB3434" i="3"/>
  <c r="AB3433" i="3"/>
  <c r="AB3432" i="3"/>
  <c r="AB3431" i="3"/>
  <c r="AB3430" i="3"/>
  <c r="AB3429" i="3"/>
  <c r="AB3428" i="3"/>
  <c r="AB3427" i="3"/>
  <c r="AB3426" i="3"/>
  <c r="AB3425" i="3"/>
  <c r="AB3424" i="3"/>
  <c r="AB3420" i="3"/>
  <c r="AB3418" i="3"/>
  <c r="AB3417" i="3"/>
  <c r="AB3415" i="3"/>
  <c r="AB3414" i="3"/>
  <c r="AB3411" i="3"/>
  <c r="AB3408" i="3"/>
  <c r="AB3407" i="3"/>
  <c r="AB3406" i="3"/>
  <c r="AB3405" i="3"/>
  <c r="AB3404" i="3"/>
  <c r="AB3403" i="3"/>
  <c r="AB3402" i="3"/>
  <c r="AB3399" i="3"/>
  <c r="AB3398" i="3"/>
  <c r="AB3397" i="3"/>
  <c r="AB3396" i="3"/>
  <c r="AB3395" i="3"/>
  <c r="AB3394" i="3"/>
  <c r="AB3393" i="3"/>
  <c r="AB3392" i="3"/>
  <c r="AB3391" i="3"/>
  <c r="AB3390" i="3"/>
  <c r="AB3389" i="3"/>
  <c r="AB3388" i="3"/>
  <c r="AB3387" i="3"/>
  <c r="AB3386" i="3"/>
  <c r="AB3385" i="3"/>
  <c r="AB3384" i="3"/>
  <c r="AB3383" i="3"/>
  <c r="AB3382" i="3"/>
  <c r="AB3381" i="3"/>
  <c r="AB3379" i="3"/>
  <c r="AB3378" i="3"/>
  <c r="AB3376" i="3"/>
  <c r="AB3375" i="3"/>
  <c r="AB3373" i="3"/>
  <c r="AB3371" i="3"/>
  <c r="AB3370" i="3"/>
  <c r="AB3368" i="3"/>
  <c r="AB3367" i="3"/>
  <c r="AB3364" i="3"/>
  <c r="AB3363" i="3"/>
  <c r="AB3362" i="3"/>
  <c r="AB3361" i="3"/>
  <c r="AB3360" i="3"/>
  <c r="AB3359" i="3"/>
  <c r="AB3357" i="3"/>
  <c r="AB3356" i="3"/>
  <c r="AB3355" i="3"/>
  <c r="AB3354" i="3"/>
  <c r="AB3353" i="3"/>
  <c r="AB3352" i="3"/>
  <c r="AB3351" i="3"/>
  <c r="AB3350" i="3"/>
  <c r="AB3349" i="3"/>
  <c r="AB3348" i="3"/>
  <c r="AB3347" i="3"/>
  <c r="AB3346" i="3"/>
  <c r="AB3345" i="3"/>
  <c r="AB3344" i="3"/>
  <c r="AB3343" i="3"/>
  <c r="AB3339" i="3"/>
  <c r="AB3338" i="3"/>
  <c r="AB3337" i="3"/>
  <c r="AB3336" i="3"/>
  <c r="AB3335" i="3"/>
  <c r="AB3332" i="3"/>
  <c r="AB3331" i="3"/>
  <c r="AB3330" i="3"/>
  <c r="AB3329" i="3"/>
  <c r="AB3328" i="3"/>
  <c r="AB3327" i="3"/>
  <c r="AB3326" i="3"/>
  <c r="AB3325" i="3"/>
  <c r="AB3324" i="3"/>
  <c r="AB3323" i="3"/>
  <c r="AB3322" i="3"/>
  <c r="AB3321" i="3"/>
  <c r="AB3320" i="3"/>
  <c r="AB3319" i="3"/>
  <c r="AB3318" i="3"/>
  <c r="AB3317" i="3"/>
  <c r="AB3316" i="3"/>
  <c r="AB3315" i="3"/>
  <c r="AB3314" i="3"/>
  <c r="AB3313" i="3"/>
  <c r="AB3312" i="3"/>
  <c r="AB3311" i="3"/>
  <c r="AB3310" i="3"/>
  <c r="AB3309" i="3"/>
  <c r="AB3308" i="3"/>
  <c r="AB3307" i="3"/>
  <c r="AB3306" i="3"/>
  <c r="AB3305" i="3"/>
  <c r="AB3304" i="3"/>
  <c r="AB3303" i="3"/>
  <c r="AB3302" i="3"/>
  <c r="AB3301" i="3"/>
  <c r="AB3300" i="3"/>
  <c r="AB3294" i="3"/>
  <c r="AB3292" i="3"/>
  <c r="AB3290" i="3"/>
  <c r="AB3286" i="3"/>
  <c r="AB3285" i="3"/>
  <c r="AB3284" i="3"/>
  <c r="AB3283" i="3"/>
  <c r="AB3282" i="3"/>
  <c r="AB3281" i="3"/>
  <c r="AB3280" i="3"/>
  <c r="AB3279" i="3"/>
  <c r="AB3278" i="3"/>
  <c r="AB3277" i="3"/>
  <c r="AB3276" i="3"/>
  <c r="AB3275" i="3"/>
  <c r="AB3274" i="3"/>
  <c r="AB3273" i="3"/>
  <c r="AB3272" i="3"/>
  <c r="AB3269" i="3"/>
  <c r="AB3268" i="3"/>
  <c r="AB3267" i="3"/>
  <c r="AB3266" i="3"/>
  <c r="AB3265" i="3"/>
  <c r="AB3264" i="3"/>
  <c r="AB3262" i="3"/>
  <c r="AB3261" i="3"/>
  <c r="AB3260" i="3"/>
  <c r="AB3258" i="3"/>
  <c r="AB3256" i="3"/>
  <c r="AB3255" i="3"/>
  <c r="AB3254" i="3"/>
  <c r="AB3253" i="3"/>
  <c r="AB3252" i="3"/>
  <c r="AB3251" i="3"/>
  <c r="AB3250" i="3"/>
  <c r="AB3249" i="3"/>
  <c r="AB3248" i="3"/>
  <c r="AB3247" i="3"/>
  <c r="AB3246" i="3"/>
  <c r="AB3245" i="3"/>
  <c r="AB3244" i="3"/>
  <c r="AB3243" i="3"/>
  <c r="AB3242" i="3"/>
  <c r="AB3241" i="3"/>
  <c r="AB3240" i="3"/>
  <c r="AB3239" i="3"/>
  <c r="AB3238" i="3"/>
  <c r="AB3237" i="3"/>
  <c r="AB3236" i="3"/>
  <c r="AB3235" i="3"/>
  <c r="AB3234" i="3"/>
  <c r="AB3231" i="3"/>
  <c r="AB3230" i="3"/>
  <c r="AB3229" i="3"/>
  <c r="AB3228" i="3"/>
  <c r="AB3227" i="3"/>
  <c r="AB3226" i="3"/>
  <c r="AB3224" i="3"/>
  <c r="AB3223" i="3"/>
  <c r="AB3222" i="3"/>
  <c r="AB3221" i="3"/>
  <c r="AB3220" i="3"/>
  <c r="AB3219" i="3"/>
  <c r="AB3218" i="3"/>
  <c r="AB3217" i="3"/>
  <c r="AB3215" i="3"/>
  <c r="AB3214" i="3"/>
  <c r="AB3213" i="3"/>
  <c r="AB3212" i="3"/>
  <c r="AB3211" i="3"/>
  <c r="AB3210" i="3"/>
  <c r="AB3209" i="3"/>
  <c r="AB3208" i="3"/>
  <c r="AB3207" i="3"/>
  <c r="AB3206" i="3"/>
  <c r="AB3205" i="3"/>
  <c r="AB3204" i="3"/>
  <c r="AB3203" i="3"/>
  <c r="AB3202" i="3"/>
  <c r="AB3201" i="3"/>
  <c r="AB3200" i="3"/>
  <c r="AB3199" i="3"/>
  <c r="AB3198" i="3"/>
  <c r="AB3197" i="3"/>
  <c r="AB3196" i="3"/>
  <c r="AB3195" i="3"/>
  <c r="AB3190" i="3"/>
  <c r="AB3189" i="3"/>
  <c r="AB3188" i="3"/>
  <c r="AB3187" i="3"/>
  <c r="AB3185" i="3"/>
  <c r="AB3184" i="3"/>
  <c r="AB3183" i="3"/>
  <c r="AB3182" i="3"/>
  <c r="AB3181" i="3"/>
  <c r="AB3180" i="3"/>
  <c r="AB3179" i="3"/>
  <c r="AB3178" i="3"/>
  <c r="AB3177" i="3"/>
  <c r="AB3176" i="3"/>
  <c r="AB3175" i="3"/>
  <c r="AB3174" i="3"/>
  <c r="AB3173" i="3"/>
  <c r="AB3172" i="3"/>
  <c r="AB3171" i="3"/>
  <c r="AB3167" i="3"/>
  <c r="AB3166" i="3"/>
  <c r="AB3165" i="3"/>
  <c r="AB3164" i="3"/>
  <c r="AB3163" i="3"/>
  <c r="AB3162" i="3"/>
  <c r="AB3158" i="3"/>
  <c r="AB3157" i="3"/>
  <c r="AB3156" i="3"/>
  <c r="AB3155" i="3"/>
  <c r="AB3154" i="3"/>
  <c r="AB3153" i="3"/>
  <c r="AB3152" i="3"/>
  <c r="AB3151" i="3"/>
  <c r="AB3150" i="3"/>
  <c r="AB3149" i="3"/>
  <c r="AB3148" i="3"/>
  <c r="AB3147" i="3"/>
  <c r="AB3144" i="3"/>
  <c r="AB3143" i="3"/>
  <c r="AB3142" i="3"/>
  <c r="AB3141" i="3"/>
  <c r="AB3140" i="3"/>
  <c r="AB3139" i="3"/>
  <c r="AB3136" i="3"/>
  <c r="AB3135" i="3"/>
  <c r="AB3134" i="3"/>
  <c r="AB3133" i="3"/>
  <c r="AB3132" i="3"/>
  <c r="AB3131" i="3"/>
  <c r="AB3130" i="3"/>
  <c r="AB3129" i="3"/>
  <c r="AB3128" i="3"/>
  <c r="AB3127" i="3"/>
  <c r="AB3126" i="3"/>
  <c r="AB3125" i="3"/>
  <c r="AB3124" i="3"/>
  <c r="AB3123" i="3"/>
  <c r="AB3122" i="3"/>
  <c r="AB3121" i="3"/>
  <c r="AB3120" i="3"/>
  <c r="AB3119" i="3"/>
  <c r="AB3116" i="3"/>
  <c r="AB3115" i="3"/>
  <c r="AB3114" i="3"/>
  <c r="AB3113" i="3"/>
  <c r="AB3112" i="3"/>
  <c r="AB3111" i="3"/>
  <c r="AB3110" i="3"/>
  <c r="AB3109" i="3"/>
  <c r="AB3108" i="3"/>
  <c r="AB3107" i="3"/>
  <c r="AB3106" i="3"/>
  <c r="AB3105" i="3"/>
  <c r="AB3104" i="3"/>
  <c r="AB3103" i="3"/>
  <c r="AB3102" i="3"/>
  <c r="AB3101" i="3"/>
  <c r="AB3100" i="3"/>
  <c r="AB3099" i="3"/>
  <c r="AB3095" i="3"/>
  <c r="AB3094" i="3"/>
  <c r="AB3093" i="3"/>
  <c r="AB3092" i="3"/>
  <c r="AB3091" i="3"/>
  <c r="AB3090" i="3"/>
  <c r="AB3089" i="3"/>
  <c r="AB3088" i="3"/>
  <c r="AB3087" i="3"/>
  <c r="AB3086" i="3"/>
  <c r="AB3085" i="3"/>
  <c r="AB3084" i="3"/>
  <c r="AB3081" i="3"/>
  <c r="AB3080" i="3"/>
  <c r="AB3079" i="3"/>
  <c r="AB3078" i="3"/>
  <c r="AB3077" i="3"/>
  <c r="AB3076" i="3"/>
  <c r="AB3075" i="3"/>
  <c r="AB3074" i="3"/>
  <c r="AB3073" i="3"/>
  <c r="AB3072" i="3"/>
  <c r="AB3071" i="3"/>
  <c r="AB3070" i="3"/>
  <c r="AB3069" i="3"/>
  <c r="AB3068" i="3"/>
  <c r="AB3067" i="3"/>
  <c r="AB3066" i="3"/>
  <c r="AB3065" i="3"/>
  <c r="AB3064" i="3"/>
  <c r="AB3063" i="3"/>
  <c r="AB3062" i="3"/>
  <c r="AB3061" i="3"/>
  <c r="AB3060" i="3"/>
  <c r="AB3059" i="3"/>
  <c r="AB3058" i="3"/>
  <c r="AB3057" i="3"/>
  <c r="AB3056" i="3"/>
  <c r="AB3055" i="3"/>
  <c r="AB3054" i="3"/>
  <c r="AB3053" i="3"/>
  <c r="AB3052" i="3"/>
  <c r="AB3051" i="3"/>
  <c r="AB3050" i="3"/>
  <c r="AB3049" i="3"/>
  <c r="AB3048" i="3"/>
  <c r="AB3047" i="3"/>
  <c r="AB3046" i="3"/>
  <c r="AB3045" i="3"/>
  <c r="AB3044" i="3"/>
  <c r="AB3043" i="3"/>
  <c r="AB3042" i="3"/>
  <c r="AB3041" i="3"/>
  <c r="AB3040" i="3"/>
  <c r="AB3039" i="3"/>
  <c r="AB3038" i="3"/>
  <c r="AB3037" i="3"/>
  <c r="AB3036" i="3"/>
  <c r="AB3035" i="3"/>
  <c r="AB3034" i="3"/>
  <c r="AB3033" i="3"/>
  <c r="AB3032" i="3"/>
  <c r="AB3031" i="3"/>
  <c r="AB3030" i="3"/>
  <c r="AB3029" i="3"/>
  <c r="AB3028" i="3"/>
  <c r="AB3027" i="3"/>
  <c r="AB3026" i="3"/>
  <c r="AB3025" i="3"/>
  <c r="AB3024" i="3"/>
  <c r="AB3023" i="3"/>
  <c r="AB3022" i="3"/>
  <c r="AB3021" i="3"/>
  <c r="AB3020" i="3"/>
  <c r="AB3019" i="3"/>
  <c r="AB3018" i="3"/>
  <c r="AB3017" i="3"/>
  <c r="AB3016" i="3"/>
  <c r="AB3015" i="3"/>
  <c r="AB3014" i="3"/>
  <c r="AB3013" i="3"/>
  <c r="AB3012" i="3"/>
  <c r="AB3011" i="3"/>
  <c r="AB3010" i="3"/>
  <c r="AB3009" i="3"/>
  <c r="AB3008" i="3"/>
  <c r="AB3007" i="3"/>
  <c r="AB3006" i="3"/>
  <c r="AB3005" i="3"/>
  <c r="AB3004" i="3"/>
  <c r="AB3003" i="3"/>
  <c r="AB3002" i="3"/>
  <c r="AB3001" i="3"/>
  <c r="AB3000" i="3"/>
  <c r="AB2999" i="3"/>
  <c r="AB2998" i="3"/>
  <c r="AB2997" i="3"/>
  <c r="AB2996" i="3"/>
  <c r="AB2995" i="3"/>
  <c r="AB2994" i="3"/>
  <c r="AB2993" i="3"/>
  <c r="AB2992" i="3"/>
  <c r="AB2991" i="3"/>
  <c r="AB2990" i="3"/>
  <c r="AB2989" i="3"/>
  <c r="AB2988" i="3"/>
  <c r="AB2987" i="3"/>
  <c r="AB2986" i="3"/>
  <c r="AB2985" i="3"/>
  <c r="AB2984" i="3"/>
  <c r="AB2983" i="3"/>
  <c r="AB2982" i="3"/>
  <c r="AB2981" i="3"/>
  <c r="AB2980" i="3"/>
  <c r="AB2979" i="3"/>
  <c r="AB2978" i="3"/>
  <c r="AB2977" i="3"/>
  <c r="AB2976" i="3"/>
  <c r="AB2975" i="3"/>
  <c r="AB2974" i="3"/>
  <c r="AB2973" i="3"/>
  <c r="AB2972" i="3"/>
  <c r="AB2971" i="3"/>
  <c r="AB2970" i="3"/>
  <c r="AB2969" i="3"/>
  <c r="AB2968" i="3"/>
  <c r="AB2967" i="3"/>
  <c r="AB2966" i="3"/>
  <c r="AB2965" i="3"/>
  <c r="AB2964" i="3"/>
  <c r="AB2963" i="3"/>
  <c r="AB2962" i="3"/>
  <c r="AB2961" i="3"/>
  <c r="AB2960" i="3"/>
  <c r="AB2959" i="3"/>
  <c r="AB2958" i="3"/>
  <c r="AB2957" i="3"/>
  <c r="AB2956" i="3"/>
  <c r="AB2955" i="3"/>
  <c r="AB2951" i="3"/>
  <c r="AB2950" i="3"/>
  <c r="AB2949" i="3"/>
  <c r="AB2948" i="3"/>
  <c r="AB2947" i="3"/>
  <c r="AB2946" i="3"/>
  <c r="AB2945" i="3"/>
  <c r="AB2944" i="3"/>
  <c r="AB2943" i="3"/>
  <c r="AB2942" i="3"/>
  <c r="AB2941" i="3"/>
  <c r="AB2938" i="3"/>
  <c r="AB2937" i="3"/>
  <c r="AB2936" i="3"/>
  <c r="AB2935" i="3"/>
  <c r="AB2934" i="3"/>
  <c r="AB2933" i="3"/>
  <c r="AB2932" i="3"/>
  <c r="AB2931" i="3"/>
  <c r="AB2930" i="3"/>
  <c r="AB2929" i="3"/>
  <c r="AB2928" i="3"/>
  <c r="AB2927" i="3"/>
  <c r="AB2926" i="3"/>
  <c r="AB2925" i="3"/>
  <c r="AB2924" i="3"/>
  <c r="AB2923" i="3"/>
  <c r="AB2922" i="3"/>
  <c r="AB2921" i="3"/>
  <c r="AB2920" i="3"/>
  <c r="AB2919" i="3"/>
  <c r="AB2918" i="3"/>
  <c r="AB2917" i="3"/>
  <c r="AB2916" i="3"/>
  <c r="AB2915" i="3"/>
  <c r="AB2914" i="3"/>
  <c r="AB2913" i="3"/>
  <c r="AB2912" i="3"/>
  <c r="AB2911" i="3"/>
  <c r="AB2910" i="3"/>
  <c r="AB2909" i="3"/>
  <c r="AB2908" i="3"/>
  <c r="AB2907" i="3"/>
  <c r="AB2906" i="3"/>
  <c r="AB2905" i="3"/>
  <c r="AB2904" i="3"/>
  <c r="AB2903" i="3"/>
  <c r="AB2902" i="3"/>
  <c r="AB2901" i="3"/>
  <c r="AB2900" i="3"/>
  <c r="AB2899" i="3"/>
  <c r="AB2898" i="3"/>
  <c r="AB2897" i="3"/>
  <c r="AB2896" i="3"/>
  <c r="AB2895" i="3"/>
  <c r="AB2894" i="3"/>
  <c r="AB2893" i="3"/>
  <c r="AB2892" i="3"/>
  <c r="AB2891" i="3"/>
  <c r="AB2890" i="3"/>
  <c r="AB2889" i="3"/>
  <c r="AB2888" i="3"/>
  <c r="AB2887" i="3"/>
  <c r="AB2886" i="3"/>
  <c r="AB2885" i="3"/>
  <c r="AB2884" i="3"/>
  <c r="AB2883" i="3"/>
  <c r="AB2882" i="3"/>
  <c r="AB2881" i="3"/>
  <c r="AB2880" i="3"/>
  <c r="AB2879" i="3"/>
  <c r="AB2878" i="3"/>
  <c r="AB2877" i="3"/>
  <c r="AB2876" i="3"/>
  <c r="AB2875" i="3"/>
  <c r="AB2874" i="3"/>
  <c r="AB2873" i="3"/>
  <c r="AB2872" i="3"/>
  <c r="AB2871" i="3"/>
  <c r="AB2870" i="3"/>
  <c r="AB2869" i="3"/>
  <c r="AB2868" i="3"/>
  <c r="AB2867" i="3"/>
  <c r="AB2866" i="3"/>
  <c r="AB2865" i="3"/>
  <c r="AB2864" i="3"/>
  <c r="AB2863" i="3"/>
  <c r="AB2862" i="3"/>
  <c r="AB2861" i="3"/>
  <c r="AB2860" i="3"/>
  <c r="AB2859" i="3"/>
  <c r="AB2858" i="3"/>
  <c r="AB2857" i="3"/>
  <c r="AB2856" i="3"/>
  <c r="AB2855" i="3"/>
  <c r="AB2854" i="3"/>
  <c r="AB2853" i="3"/>
  <c r="AB2852" i="3"/>
  <c r="AB2851" i="3"/>
  <c r="AB2850" i="3"/>
  <c r="AB2849" i="3"/>
  <c r="AB2848" i="3"/>
  <c r="AB2847" i="3"/>
  <c r="AB2846" i="3"/>
  <c r="AB2845" i="3"/>
  <c r="AB2844" i="3"/>
  <c r="AB2843" i="3"/>
  <c r="AB2842" i="3"/>
  <c r="AB2841" i="3"/>
  <c r="AB2840" i="3"/>
  <c r="AB2839" i="3"/>
  <c r="AB2838" i="3"/>
  <c r="AB2837" i="3"/>
  <c r="AB2836" i="3"/>
  <c r="AB2835" i="3"/>
  <c r="AB2834" i="3"/>
  <c r="AB2833" i="3"/>
  <c r="AB2832" i="3"/>
  <c r="AB2831" i="3"/>
  <c r="AB2830" i="3"/>
  <c r="AB2829" i="3"/>
  <c r="AB2828" i="3"/>
  <c r="AB2827" i="3"/>
  <c r="AB2826" i="3"/>
  <c r="AB2825" i="3"/>
  <c r="AB2824" i="3"/>
  <c r="AB2823" i="3"/>
  <c r="AB2822" i="3"/>
  <c r="AB2821" i="3"/>
  <c r="AB2820" i="3"/>
  <c r="AB2819" i="3"/>
  <c r="AB2818" i="3"/>
  <c r="AB2817" i="3"/>
  <c r="AB2816" i="3"/>
  <c r="AB2815" i="3"/>
  <c r="AB2814" i="3"/>
  <c r="AB2813" i="3"/>
  <c r="AB2812" i="3"/>
  <c r="AB2811" i="3"/>
  <c r="AB2810" i="3"/>
  <c r="AB2809" i="3"/>
  <c r="AB2808" i="3"/>
  <c r="AB2807" i="3"/>
  <c r="AB2806" i="3"/>
  <c r="AB2805" i="3"/>
  <c r="AB2804" i="3"/>
  <c r="AB2803" i="3"/>
  <c r="AB2802" i="3"/>
  <c r="AB2801" i="3"/>
  <c r="AB2800" i="3"/>
  <c r="AB2799" i="3"/>
  <c r="AB2798" i="3"/>
  <c r="AB2797" i="3"/>
  <c r="AB2796" i="3"/>
  <c r="AB2795" i="3"/>
  <c r="AB2794" i="3"/>
  <c r="AB2793" i="3"/>
  <c r="AB2792" i="3"/>
  <c r="AB2791" i="3"/>
  <c r="AB2790" i="3"/>
  <c r="AB2789" i="3"/>
  <c r="AB2788" i="3"/>
  <c r="AB2787" i="3"/>
  <c r="AB2786" i="3"/>
  <c r="AB2785" i="3"/>
  <c r="AB2784" i="3"/>
  <c r="AB2783" i="3"/>
  <c r="AB2782" i="3"/>
  <c r="AB2781" i="3"/>
  <c r="AB2780" i="3"/>
  <c r="AB2779" i="3"/>
  <c r="AB2778" i="3"/>
  <c r="AB2777" i="3"/>
  <c r="AB2776" i="3"/>
  <c r="AB2775" i="3"/>
  <c r="AB2774" i="3"/>
  <c r="AB2773" i="3"/>
  <c r="AB2772" i="3"/>
  <c r="AB2771" i="3"/>
  <c r="AB2770" i="3"/>
  <c r="AB2769" i="3"/>
  <c r="AB2768" i="3"/>
  <c r="AB2767" i="3"/>
  <c r="AB2766" i="3"/>
  <c r="AB2765" i="3"/>
  <c r="AB2764" i="3"/>
  <c r="AB2763" i="3"/>
  <c r="AB2762" i="3"/>
  <c r="AB2761" i="3"/>
  <c r="AB2760" i="3"/>
  <c r="AB2759" i="3"/>
  <c r="AB2758" i="3"/>
  <c r="AB2757" i="3"/>
  <c r="AB2756" i="3"/>
  <c r="AB2755" i="3"/>
  <c r="AB2754" i="3"/>
  <c r="AB2753" i="3"/>
  <c r="AB2752" i="3"/>
  <c r="AB2751" i="3"/>
  <c r="AB2750" i="3"/>
  <c r="AB2749" i="3"/>
  <c r="AB2748" i="3"/>
  <c r="AB2747" i="3"/>
  <c r="AB2746" i="3"/>
  <c r="AB2745" i="3"/>
  <c r="AB2744" i="3"/>
  <c r="AB2743" i="3"/>
  <c r="AB2742" i="3"/>
  <c r="AB2741" i="3"/>
  <c r="AB2740" i="3"/>
  <c r="AB2739" i="3"/>
  <c r="AB2738" i="3"/>
  <c r="AB2737" i="3"/>
  <c r="AB2736" i="3"/>
  <c r="AB2735" i="3"/>
  <c r="AB2734" i="3"/>
  <c r="AB2733" i="3"/>
  <c r="AB2732" i="3"/>
  <c r="AB2731" i="3"/>
  <c r="AB2730" i="3"/>
  <c r="AB2729" i="3"/>
  <c r="AB2728" i="3"/>
  <c r="AB2726" i="3"/>
  <c r="AB2725" i="3"/>
  <c r="AB2724" i="3"/>
  <c r="AB2723" i="3"/>
  <c r="AB2722" i="3"/>
  <c r="AB2721" i="3"/>
  <c r="AB2720" i="3"/>
  <c r="AB2719" i="3"/>
  <c r="AB2718" i="3"/>
  <c r="AB2717" i="3"/>
  <c r="AB2716" i="3"/>
  <c r="AB2715" i="3"/>
  <c r="AB2714" i="3"/>
  <c r="AB2713" i="3"/>
  <c r="AB2712" i="3"/>
  <c r="AB2711" i="3"/>
  <c r="AB2710" i="3"/>
  <c r="AB2709" i="3"/>
  <c r="AB2708" i="3"/>
  <c r="AB2707" i="3"/>
  <c r="AB2706" i="3"/>
  <c r="AB2705" i="3"/>
  <c r="AB2704" i="3"/>
  <c r="AB2703" i="3"/>
  <c r="AB2702" i="3"/>
  <c r="AB2701" i="3"/>
  <c r="AB2700" i="3"/>
  <c r="AB2699" i="3"/>
  <c r="AB2698" i="3"/>
  <c r="AB2697" i="3"/>
  <c r="AB2696" i="3"/>
  <c r="AB2695" i="3"/>
  <c r="AB2694" i="3"/>
  <c r="AB2693" i="3"/>
  <c r="AB2692" i="3"/>
  <c r="AB2691" i="3"/>
  <c r="AB2690" i="3"/>
  <c r="AB2689" i="3"/>
  <c r="AB2688" i="3"/>
  <c r="AB2687" i="3"/>
  <c r="AB2686" i="3"/>
  <c r="AB2685" i="3"/>
  <c r="AB2684" i="3"/>
  <c r="AB2683" i="3"/>
  <c r="AB2682" i="3"/>
  <c r="AB2681" i="3"/>
  <c r="AB2680" i="3"/>
  <c r="AB2679" i="3"/>
  <c r="AB2678" i="3"/>
  <c r="AB2677" i="3"/>
  <c r="AB2676" i="3"/>
  <c r="AB2675" i="3"/>
  <c r="AB2674" i="3"/>
  <c r="AB2673" i="3"/>
  <c r="AB2672" i="3"/>
  <c r="AB2671" i="3"/>
  <c r="AB2670" i="3"/>
  <c r="AB2669" i="3"/>
  <c r="AB2668" i="3"/>
  <c r="AB2667" i="3"/>
  <c r="AB2666" i="3"/>
  <c r="AB2665" i="3"/>
  <c r="AB2664" i="3"/>
  <c r="AB2663" i="3"/>
  <c r="AB2662" i="3"/>
  <c r="AB2661" i="3"/>
  <c r="AB2660" i="3"/>
  <c r="AB2659" i="3"/>
  <c r="AB2658" i="3"/>
  <c r="AB2657" i="3"/>
  <c r="AB2656" i="3"/>
  <c r="AB2655" i="3"/>
  <c r="AB2654" i="3"/>
  <c r="AB2653" i="3"/>
  <c r="AB2652" i="3"/>
  <c r="AB2651" i="3"/>
  <c r="AB2650" i="3"/>
  <c r="AB2649" i="3"/>
  <c r="AB2648" i="3"/>
  <c r="AB2647" i="3"/>
  <c r="AB2646" i="3"/>
  <c r="AB2645" i="3"/>
  <c r="AB2644" i="3"/>
  <c r="AB2643" i="3"/>
  <c r="AB2642" i="3"/>
  <c r="AB2641" i="3"/>
  <c r="AB2640" i="3"/>
  <c r="AB2639" i="3"/>
  <c r="AB2638" i="3"/>
  <c r="AB2637" i="3"/>
  <c r="AB2636" i="3"/>
  <c r="AB2635" i="3"/>
  <c r="AB2634" i="3"/>
  <c r="AB2633" i="3"/>
  <c r="AB2632" i="3"/>
  <c r="AB2631" i="3"/>
  <c r="AB2630" i="3"/>
  <c r="AB2629" i="3"/>
  <c r="AB2628" i="3"/>
  <c r="AB2627" i="3"/>
  <c r="AB2626" i="3"/>
  <c r="AB2625" i="3"/>
  <c r="AB2624" i="3"/>
  <c r="AB2623" i="3"/>
  <c r="AB2622" i="3"/>
  <c r="AB2621" i="3"/>
  <c r="AB2620" i="3"/>
  <c r="AB2619" i="3"/>
  <c r="AB2618" i="3"/>
  <c r="AB2617" i="3"/>
  <c r="AB2616" i="3"/>
  <c r="AB2615" i="3"/>
  <c r="AB2614" i="3"/>
  <c r="AB2613" i="3"/>
  <c r="AB2612" i="3"/>
  <c r="AB2611" i="3"/>
  <c r="AB2610" i="3"/>
  <c r="AB2609" i="3"/>
  <c r="AB2608" i="3"/>
  <c r="AB2607" i="3"/>
  <c r="AB2606" i="3"/>
  <c r="AB2605" i="3"/>
  <c r="AB2604" i="3"/>
  <c r="AB2603" i="3"/>
  <c r="AB2602" i="3"/>
  <c r="AB2601" i="3"/>
  <c r="AB2600" i="3"/>
  <c r="AB2599" i="3"/>
  <c r="AB2598" i="3"/>
  <c r="AB2597" i="3"/>
  <c r="AB2596" i="3"/>
  <c r="AB2595" i="3"/>
  <c r="AB2594" i="3"/>
  <c r="AB2593" i="3"/>
  <c r="AB2592" i="3"/>
  <c r="AB2591" i="3"/>
  <c r="AB2590" i="3"/>
  <c r="AB2589" i="3"/>
  <c r="AB2588" i="3"/>
  <c r="AB2587" i="3"/>
  <c r="AB2586" i="3"/>
  <c r="AB2585" i="3"/>
  <c r="AB2584" i="3"/>
  <c r="AB2583" i="3"/>
  <c r="AB2582" i="3"/>
  <c r="AB2581" i="3"/>
  <c r="AB2580" i="3"/>
  <c r="AB2579" i="3"/>
  <c r="AB2578" i="3"/>
  <c r="AB2577" i="3"/>
  <c r="AB2576" i="3"/>
  <c r="AB2575" i="3"/>
  <c r="AB2574" i="3"/>
  <c r="AB2573" i="3"/>
  <c r="AB2572" i="3"/>
  <c r="AB2571" i="3"/>
  <c r="AB2570" i="3"/>
  <c r="AB2569" i="3"/>
  <c r="AB2568" i="3"/>
  <c r="AB2567" i="3"/>
  <c r="AB2566" i="3"/>
  <c r="AB2565" i="3"/>
  <c r="AB2564" i="3"/>
  <c r="AB2563" i="3"/>
  <c r="AB2562" i="3"/>
  <c r="AB2561" i="3"/>
  <c r="AB2560" i="3"/>
  <c r="AB2559" i="3"/>
  <c r="AB2558" i="3"/>
  <c r="AB2557" i="3"/>
  <c r="AB2556" i="3"/>
  <c r="AB2555" i="3"/>
  <c r="AB2554" i="3"/>
  <c r="AB2553" i="3"/>
  <c r="AB2552" i="3"/>
  <c r="AB2551" i="3"/>
  <c r="AB2550" i="3"/>
  <c r="AB2549" i="3"/>
  <c r="AB2548" i="3"/>
  <c r="AB2547" i="3"/>
  <c r="AB2546" i="3"/>
  <c r="AB2545" i="3"/>
  <c r="AB2544" i="3"/>
  <c r="AB2543" i="3"/>
  <c r="AB2542" i="3"/>
  <c r="AB2541" i="3"/>
  <c r="AB2540" i="3"/>
  <c r="AB2539" i="3"/>
  <c r="AB2538" i="3"/>
  <c r="AB2537" i="3"/>
  <c r="AB2536" i="3"/>
  <c r="AB2535" i="3"/>
  <c r="AB2534" i="3"/>
  <c r="AB2533" i="3"/>
  <c r="AB2532" i="3"/>
  <c r="AB2531" i="3"/>
  <c r="AB2530" i="3"/>
  <c r="AB2529" i="3"/>
  <c r="AB2528" i="3"/>
  <c r="AB2527" i="3"/>
  <c r="AB2526" i="3"/>
  <c r="AB2525" i="3"/>
  <c r="AB2524" i="3"/>
  <c r="AB2523" i="3"/>
  <c r="AB2522" i="3"/>
  <c r="AB2521" i="3"/>
  <c r="AB2520" i="3"/>
  <c r="AB2519" i="3"/>
  <c r="AB2518" i="3"/>
  <c r="AB2517" i="3"/>
  <c r="AB2516" i="3"/>
  <c r="AB2515" i="3"/>
  <c r="AB2514" i="3"/>
  <c r="AB2513" i="3"/>
  <c r="AB2512" i="3"/>
  <c r="AB2511" i="3"/>
  <c r="AB2510" i="3"/>
  <c r="AB2509" i="3"/>
  <c r="AB2508" i="3"/>
  <c r="AB2507" i="3"/>
  <c r="AB2506" i="3"/>
  <c r="AB2505" i="3"/>
  <c r="AB2504" i="3"/>
  <c r="AB2503" i="3"/>
  <c r="AB2502" i="3"/>
  <c r="AB2501" i="3"/>
  <c r="AB2500" i="3"/>
  <c r="AB2499" i="3"/>
  <c r="AB2498" i="3"/>
  <c r="AB2497" i="3"/>
  <c r="AB2496" i="3"/>
  <c r="AB2495" i="3"/>
  <c r="AB2494" i="3"/>
  <c r="AB2493" i="3"/>
  <c r="AB2492" i="3"/>
  <c r="AB2491" i="3"/>
  <c r="AB2490" i="3"/>
  <c r="AB2489" i="3"/>
  <c r="AB2488" i="3"/>
  <c r="AB2487" i="3"/>
  <c r="AB2486" i="3"/>
  <c r="AB2485" i="3"/>
  <c r="AB2484" i="3"/>
  <c r="AB2483" i="3"/>
  <c r="AB2482" i="3"/>
  <c r="AB2481" i="3"/>
  <c r="AB2480" i="3"/>
  <c r="AB2479" i="3"/>
  <c r="AB2478" i="3"/>
  <c r="AB2477" i="3"/>
  <c r="AB2476" i="3"/>
  <c r="AB2475" i="3"/>
  <c r="AB2474" i="3"/>
  <c r="AB2473" i="3"/>
  <c r="AB2472" i="3"/>
  <c r="AB2471" i="3"/>
  <c r="AB2470" i="3"/>
  <c r="AB2469" i="3"/>
  <c r="AB2468" i="3"/>
  <c r="AB2467" i="3"/>
  <c r="AB2466" i="3"/>
  <c r="AB2465" i="3"/>
  <c r="AB2464" i="3"/>
  <c r="AB2463" i="3"/>
  <c r="AB2462" i="3"/>
  <c r="AB2461" i="3"/>
  <c r="AB2460" i="3"/>
  <c r="AB2459" i="3"/>
  <c r="AB2458" i="3"/>
  <c r="AB2457" i="3"/>
  <c r="AB2456" i="3"/>
  <c r="AB2455" i="3"/>
  <c r="AB2454" i="3"/>
  <c r="AB2453" i="3"/>
  <c r="AB2452" i="3"/>
  <c r="AB2451" i="3"/>
  <c r="AB2450" i="3"/>
  <c r="AB2449" i="3"/>
  <c r="AB2448" i="3"/>
  <c r="AB2447" i="3"/>
  <c r="AB2446" i="3"/>
  <c r="AB2445" i="3"/>
  <c r="AB2444" i="3"/>
  <c r="AB2443" i="3"/>
  <c r="AB2442" i="3"/>
  <c r="AB2441" i="3"/>
  <c r="AB2440" i="3"/>
  <c r="AB2439" i="3"/>
  <c r="AB2438" i="3"/>
  <c r="AB2437" i="3"/>
  <c r="AB2436" i="3"/>
  <c r="AB2435" i="3"/>
  <c r="AB2434" i="3"/>
  <c r="AB2433" i="3"/>
  <c r="AB2432" i="3"/>
  <c r="AB2431" i="3"/>
  <c r="AB2430" i="3"/>
  <c r="AB2429" i="3"/>
  <c r="AB2428" i="3"/>
  <c r="AB2427" i="3"/>
  <c r="AB2426" i="3"/>
  <c r="AB2425" i="3"/>
  <c r="AB2424" i="3"/>
  <c r="AB2423" i="3"/>
  <c r="AB2422" i="3"/>
  <c r="AB2421" i="3"/>
  <c r="AB2420" i="3"/>
  <c r="AB2419" i="3"/>
  <c r="AB2418" i="3"/>
  <c r="AB2417" i="3"/>
  <c r="AB2416" i="3"/>
  <c r="AB2415" i="3"/>
  <c r="AB2414" i="3"/>
  <c r="AB2413" i="3"/>
  <c r="AB2412" i="3"/>
  <c r="AB2411" i="3"/>
  <c r="AB2410" i="3"/>
  <c r="AB2409" i="3"/>
  <c r="AB2408" i="3"/>
  <c r="AB2407" i="3"/>
  <c r="AB2406" i="3"/>
  <c r="AB2405" i="3"/>
  <c r="AB2404" i="3"/>
  <c r="AB2403" i="3"/>
  <c r="AB2402" i="3"/>
  <c r="AB2401" i="3"/>
  <c r="AB2400" i="3"/>
  <c r="AB2399" i="3"/>
  <c r="AB2398" i="3"/>
  <c r="AB2397" i="3"/>
  <c r="AB2396" i="3"/>
  <c r="AB2395" i="3"/>
  <c r="AB2394" i="3"/>
  <c r="AB2393" i="3"/>
  <c r="AB2392" i="3"/>
  <c r="AB2391" i="3"/>
  <c r="AB2390" i="3"/>
  <c r="AB2389" i="3"/>
  <c r="AB2388" i="3"/>
  <c r="AB2387" i="3"/>
  <c r="AB2386" i="3"/>
  <c r="AB2385" i="3"/>
  <c r="AB2384" i="3"/>
  <c r="AB2383" i="3"/>
  <c r="AB2382" i="3"/>
  <c r="AB2381" i="3"/>
  <c r="AB2380" i="3"/>
  <c r="AB2379" i="3"/>
  <c r="AB2378" i="3"/>
  <c r="AB2377" i="3"/>
  <c r="AA2" i="3"/>
  <c r="V6798" i="3" l="1"/>
  <c r="U6798" i="3"/>
  <c r="AA21" i="3" l="1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6" i="3"/>
  <c r="AA87" i="3"/>
  <c r="AA88" i="3"/>
  <c r="AA89" i="3"/>
  <c r="AA90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3" i="3"/>
  <c r="AA624" i="3"/>
  <c r="AA625" i="3"/>
  <c r="AA626" i="3"/>
  <c r="AA627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7" i="3"/>
  <c r="AA1528" i="3"/>
  <c r="AA1529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727" i="3"/>
  <c r="AA2939" i="3"/>
  <c r="AA2940" i="3"/>
  <c r="AA2952" i="3"/>
  <c r="AA2953" i="3"/>
  <c r="AA2954" i="3"/>
  <c r="AA3082" i="3"/>
  <c r="AA3083" i="3"/>
  <c r="AA3096" i="3"/>
  <c r="AA3097" i="3"/>
  <c r="AA3098" i="3"/>
  <c r="AA3117" i="3"/>
  <c r="AA3118" i="3"/>
  <c r="AA3137" i="3"/>
  <c r="AA3138" i="3"/>
  <c r="AA3145" i="3"/>
  <c r="AA3146" i="3"/>
  <c r="AA3159" i="3"/>
  <c r="AA3160" i="3"/>
  <c r="AA3161" i="3"/>
  <c r="AA3168" i="3"/>
  <c r="AA3169" i="3"/>
  <c r="AA3170" i="3"/>
  <c r="AA3186" i="3"/>
  <c r="AA3191" i="3"/>
  <c r="AA3192" i="3"/>
  <c r="AA3193" i="3"/>
  <c r="AA3194" i="3"/>
  <c r="AA3216" i="3"/>
  <c r="AA3225" i="3"/>
  <c r="AA3232" i="3"/>
  <c r="AA3233" i="3"/>
  <c r="AA3257" i="3"/>
  <c r="AA3259" i="3"/>
  <c r="AA3263" i="3"/>
  <c r="AA3270" i="3"/>
  <c r="AA3271" i="3"/>
  <c r="AA3287" i="3"/>
  <c r="AA3288" i="3"/>
  <c r="AA3289" i="3"/>
  <c r="AA3291" i="3"/>
  <c r="AA3293" i="3"/>
  <c r="AA3295" i="3"/>
  <c r="AA3296" i="3"/>
  <c r="AA3297" i="3"/>
  <c r="AA3298" i="3"/>
  <c r="AA3299" i="3"/>
  <c r="AA3333" i="3"/>
  <c r="AA3334" i="3"/>
  <c r="AA3340" i="3"/>
  <c r="AA3341" i="3"/>
  <c r="AA3342" i="3"/>
  <c r="AA3358" i="3"/>
  <c r="AA3365" i="3"/>
  <c r="AA3366" i="3"/>
  <c r="AA3369" i="3"/>
  <c r="AA3372" i="3"/>
  <c r="AA3374" i="3"/>
  <c r="AA3377" i="3"/>
  <c r="AA3380" i="3"/>
  <c r="AA3400" i="3"/>
  <c r="AA3401" i="3"/>
  <c r="AA3409" i="3"/>
  <c r="AA3410" i="3"/>
  <c r="AA3412" i="3"/>
  <c r="AA3413" i="3"/>
  <c r="AA3416" i="3"/>
  <c r="AA3419" i="3"/>
  <c r="AA3421" i="3"/>
  <c r="AA3422" i="3"/>
  <c r="AA3423" i="3"/>
  <c r="AA3435" i="3"/>
  <c r="AA3437" i="3"/>
  <c r="AA3439" i="3"/>
  <c r="AA3441" i="3"/>
  <c r="AA3446" i="3"/>
  <c r="AA3447" i="3"/>
  <c r="AA3449" i="3"/>
  <c r="AA3451" i="3"/>
  <c r="AA3457" i="3"/>
  <c r="AA3458" i="3"/>
  <c r="AA3459" i="3"/>
  <c r="AA3461" i="3"/>
  <c r="AA3463" i="3"/>
  <c r="AA3465" i="3"/>
  <c r="AA3466" i="3"/>
  <c r="AA3478" i="3"/>
  <c r="AA3479" i="3"/>
  <c r="AA3484" i="3"/>
  <c r="AA3485" i="3"/>
  <c r="AA3486" i="3"/>
  <c r="AA3487" i="3"/>
  <c r="AA3488" i="3"/>
  <c r="AA3490" i="3"/>
  <c r="AA3491" i="3"/>
  <c r="AA3493" i="3"/>
  <c r="AA3497" i="3"/>
  <c r="AA3498" i="3"/>
  <c r="AA3499" i="3"/>
  <c r="AA3502" i="3"/>
  <c r="AA3503" i="3"/>
  <c r="AA3504" i="3"/>
  <c r="AA3506" i="3"/>
  <c r="AA3507" i="3"/>
  <c r="AA3508" i="3"/>
  <c r="AA3509" i="3"/>
  <c r="AA3519" i="3"/>
  <c r="AA3521" i="3"/>
  <c r="AA3525" i="3"/>
  <c r="AA3528" i="3"/>
  <c r="AA3531" i="3"/>
  <c r="AA3532" i="3"/>
  <c r="AA3533" i="3"/>
  <c r="AA3534" i="3"/>
  <c r="AA3536" i="3"/>
  <c r="AA3537" i="3"/>
  <c r="AA3538" i="3"/>
  <c r="AA3539" i="3"/>
  <c r="AA3540" i="3"/>
  <c r="AA3542" i="3"/>
  <c r="AA3543" i="3"/>
  <c r="AA3544" i="3"/>
  <c r="AA3545" i="3"/>
  <c r="AA3546" i="3"/>
  <c r="AA3547" i="3"/>
  <c r="AA3548" i="3"/>
  <c r="AA3549" i="3"/>
  <c r="AA3550" i="3"/>
  <c r="AA3551" i="3"/>
  <c r="AA3559" i="3"/>
  <c r="AA3560" i="3"/>
  <c r="AA3561" i="3"/>
  <c r="AA3562" i="3"/>
  <c r="AA3563" i="3"/>
  <c r="AA3564" i="3"/>
  <c r="AA3565" i="3"/>
  <c r="AA3569" i="3"/>
  <c r="AA3570" i="3"/>
  <c r="AA3571" i="3"/>
  <c r="AA3575" i="3"/>
  <c r="AA3576" i="3"/>
  <c r="AA3577" i="3"/>
  <c r="AA3580" i="3"/>
  <c r="AA3582" i="3"/>
  <c r="AA3585" i="3"/>
  <c r="AA3586" i="3"/>
  <c r="AA3587" i="3"/>
  <c r="AA3588" i="3"/>
  <c r="AA3590" i="3"/>
  <c r="AA3600" i="3"/>
  <c r="AA3601" i="3"/>
  <c r="AA3602" i="3"/>
  <c r="AA3603" i="3"/>
  <c r="AA3605" i="3"/>
  <c r="AA3606" i="3"/>
  <c r="AA3607" i="3"/>
  <c r="AA3610" i="3"/>
  <c r="AA3611" i="3"/>
  <c r="AA3613" i="3"/>
  <c r="AA3617" i="3"/>
  <c r="AA3618" i="3"/>
  <c r="AA3619" i="3"/>
  <c r="AA3620" i="3"/>
  <c r="AA3621" i="3"/>
  <c r="AA3624" i="3"/>
  <c r="AA3625" i="3"/>
  <c r="AA3626" i="3"/>
  <c r="AA3627" i="3"/>
  <c r="AA3628" i="3"/>
  <c r="AA3629" i="3"/>
  <c r="AA3631" i="3"/>
  <c r="AA3632" i="3"/>
  <c r="AA3633" i="3"/>
  <c r="AA3634" i="3"/>
  <c r="AA3635" i="3"/>
  <c r="AA3637" i="3"/>
  <c r="AA3640" i="3"/>
  <c r="AA3641" i="3"/>
  <c r="AA3643" i="3"/>
  <c r="AA3645" i="3"/>
  <c r="AA3646" i="3"/>
  <c r="AA3647" i="3"/>
  <c r="AA3648" i="3"/>
  <c r="AA3649" i="3"/>
  <c r="AA3650" i="3"/>
  <c r="AA3651" i="3"/>
  <c r="AA3653" i="3"/>
  <c r="AA3654" i="3"/>
  <c r="AA3655" i="3"/>
  <c r="AA3661" i="3"/>
  <c r="AA3662" i="3"/>
  <c r="AA3663" i="3"/>
  <c r="AA3664" i="3"/>
  <c r="AA3665" i="3"/>
  <c r="AA3666" i="3"/>
  <c r="AA3667" i="3"/>
  <c r="AA3668" i="3"/>
  <c r="AA3669" i="3"/>
  <c r="AA3670" i="3"/>
  <c r="AA3672" i="3"/>
  <c r="AA3674" i="3"/>
  <c r="AA3675" i="3"/>
  <c r="AA3676" i="3"/>
  <c r="AA3677" i="3"/>
  <c r="AA3678" i="3"/>
  <c r="AA3679" i="3"/>
  <c r="AA3680" i="3"/>
  <c r="AA3681" i="3"/>
  <c r="AA3682" i="3"/>
  <c r="AA3683" i="3"/>
  <c r="AA3684" i="3"/>
  <c r="AA3689" i="3"/>
  <c r="AA3690" i="3"/>
  <c r="AA3691" i="3"/>
  <c r="AA3692" i="3"/>
  <c r="AA3693" i="3"/>
  <c r="AA3695" i="3"/>
  <c r="AA3696" i="3"/>
  <c r="AA3697" i="3"/>
  <c r="AA3698" i="3"/>
  <c r="AA3699" i="3"/>
  <c r="AA3700" i="3"/>
  <c r="AA3701" i="3"/>
  <c r="AA3702" i="3"/>
  <c r="AA3704" i="3"/>
  <c r="AA3715" i="3"/>
  <c r="AA3716" i="3"/>
  <c r="AA3717" i="3"/>
  <c r="AA3718" i="3"/>
  <c r="AA3719" i="3"/>
  <c r="AA3721" i="3"/>
  <c r="AA3722" i="3"/>
  <c r="AA3724" i="3"/>
  <c r="AA3725" i="3"/>
  <c r="AA3726" i="3"/>
  <c r="AA3727" i="3"/>
  <c r="AA3728" i="3"/>
  <c r="AA3729" i="3"/>
  <c r="AA3730" i="3"/>
  <c r="AA3732" i="3"/>
  <c r="AA3733" i="3"/>
  <c r="AA3734" i="3"/>
  <c r="AA3736" i="3"/>
  <c r="AA3737" i="3"/>
  <c r="AA3738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A3750" i="3"/>
  <c r="AA3752" i="3"/>
  <c r="AA3753" i="3"/>
  <c r="AA3754" i="3"/>
  <c r="AA3757" i="3"/>
  <c r="AA3758" i="3"/>
  <c r="AA3759" i="3"/>
  <c r="AA3760" i="3"/>
  <c r="AA3761" i="3"/>
  <c r="AA3762" i="3"/>
  <c r="AA3763" i="3"/>
  <c r="AA3764" i="3"/>
  <c r="AA3765" i="3"/>
  <c r="AA3766" i="3"/>
  <c r="AA3767" i="3"/>
  <c r="AA3768" i="3"/>
  <c r="AA3769" i="3"/>
  <c r="AA3774" i="3"/>
  <c r="AA3775" i="3"/>
  <c r="AA3777" i="3"/>
  <c r="AA3780" i="3"/>
  <c r="AA3781" i="3"/>
  <c r="AA3782" i="3"/>
  <c r="AA3785" i="3"/>
  <c r="AA3786" i="3"/>
  <c r="AA3790" i="3"/>
  <c r="AA3791" i="3"/>
  <c r="AA3792" i="3"/>
  <c r="AA3793" i="3"/>
  <c r="AA3794" i="3"/>
  <c r="AA3795" i="3"/>
  <c r="AA3796" i="3"/>
  <c r="AA3797" i="3"/>
  <c r="AA3798" i="3"/>
  <c r="AA3800" i="3"/>
  <c r="AA3801" i="3"/>
  <c r="AA3802" i="3"/>
  <c r="AA3804" i="3"/>
  <c r="AA3806" i="3"/>
  <c r="AA3807" i="3"/>
  <c r="AA3811" i="3"/>
  <c r="AA3812" i="3"/>
  <c r="AA3814" i="3"/>
  <c r="AA3816" i="3"/>
  <c r="AA3817" i="3"/>
  <c r="AA3818" i="3"/>
  <c r="AA3820" i="3"/>
  <c r="AA3821" i="3"/>
  <c r="AA3822" i="3"/>
  <c r="AA3824" i="3"/>
  <c r="AA3830" i="3"/>
  <c r="AA3831" i="3"/>
  <c r="AA3832" i="3"/>
  <c r="AA3833" i="3"/>
  <c r="AA3834" i="3"/>
  <c r="AA3836" i="3"/>
  <c r="AA3837" i="3"/>
  <c r="AA3838" i="3"/>
  <c r="AA3841" i="3"/>
  <c r="AA3842" i="3"/>
  <c r="AA3843" i="3"/>
  <c r="AA3844" i="3"/>
  <c r="AA3845" i="3"/>
  <c r="AA3846" i="3"/>
  <c r="AA3847" i="3"/>
  <c r="AA3849" i="3"/>
  <c r="AA3850" i="3"/>
  <c r="AA3851" i="3"/>
  <c r="AA3852" i="3"/>
  <c r="AA3853" i="3"/>
  <c r="AA3854" i="3"/>
  <c r="AA3855" i="3"/>
  <c r="AA3856" i="3"/>
  <c r="AA3857" i="3"/>
  <c r="AA3858" i="3"/>
  <c r="AA3860" i="3"/>
  <c r="AA3861" i="3"/>
  <c r="AA3862" i="3"/>
  <c r="AA3863" i="3"/>
  <c r="AA3864" i="3"/>
  <c r="AA3865" i="3"/>
  <c r="AA3866" i="3"/>
  <c r="AA3867" i="3"/>
  <c r="AA3868" i="3"/>
  <c r="AA3869" i="3"/>
  <c r="AA3870" i="3"/>
  <c r="AA3871" i="3"/>
  <c r="AA3872" i="3"/>
  <c r="AA3876" i="3"/>
  <c r="AA3877" i="3"/>
  <c r="AA3878" i="3"/>
  <c r="AA3879" i="3"/>
  <c r="AA3880" i="3"/>
  <c r="AA3882" i="3"/>
  <c r="AA3883" i="3"/>
  <c r="AA3884" i="3"/>
  <c r="AA3885" i="3"/>
  <c r="AA3886" i="3"/>
  <c r="AA3887" i="3"/>
  <c r="AA3888" i="3"/>
  <c r="AA3889" i="3"/>
  <c r="AA3890" i="3"/>
  <c r="AA3891" i="3"/>
  <c r="AA3892" i="3"/>
  <c r="AA3894" i="3"/>
  <c r="AA3896" i="3"/>
  <c r="AA3897" i="3"/>
  <c r="AA3898" i="3"/>
  <c r="AA3899" i="3"/>
  <c r="AA3900" i="3"/>
  <c r="AA3901" i="3"/>
  <c r="AA3902" i="3"/>
  <c r="AA3903" i="3"/>
  <c r="AA3904" i="3"/>
  <c r="AA3905" i="3"/>
  <c r="AA3906" i="3"/>
  <c r="AA3907" i="3"/>
  <c r="AA3908" i="3"/>
  <c r="AA3909" i="3"/>
  <c r="AA3910" i="3"/>
  <c r="AA3911" i="3"/>
  <c r="AA3912" i="3"/>
  <c r="AA3913" i="3"/>
  <c r="AA3914" i="3"/>
  <c r="AA3915" i="3"/>
  <c r="AA3916" i="3"/>
  <c r="AA3917" i="3"/>
  <c r="AA3918" i="3"/>
  <c r="AA3919" i="3"/>
  <c r="AA3920" i="3"/>
  <c r="AA3921" i="3"/>
  <c r="AA3923" i="3"/>
  <c r="AA3924" i="3"/>
  <c r="AA3925" i="3"/>
  <c r="AA3926" i="3"/>
  <c r="AA3928" i="3"/>
  <c r="AA3929" i="3"/>
  <c r="AA3930" i="3"/>
  <c r="AA3931" i="3"/>
  <c r="AA3932" i="3"/>
  <c r="AA3933" i="3"/>
  <c r="AA3934" i="3"/>
  <c r="AA3935" i="3"/>
  <c r="AA3936" i="3"/>
  <c r="AA3937" i="3"/>
  <c r="AA3939" i="3"/>
  <c r="AA3940" i="3"/>
  <c r="AA3941" i="3"/>
  <c r="AA3942" i="3"/>
  <c r="AA3943" i="3"/>
  <c r="AA3944" i="3"/>
  <c r="AA3945" i="3"/>
  <c r="AA3946" i="3"/>
  <c r="AA3947" i="3"/>
  <c r="AA3948" i="3"/>
  <c r="AA3949" i="3"/>
  <c r="AA3950" i="3"/>
  <c r="AA3955" i="3"/>
  <c r="AA3956" i="3"/>
  <c r="AA3957" i="3"/>
  <c r="AA3959" i="3"/>
  <c r="AA3960" i="3"/>
  <c r="AA3961" i="3"/>
  <c r="AA3962" i="3"/>
  <c r="AA3963" i="3"/>
  <c r="AA3964" i="3"/>
  <c r="AA3965" i="3"/>
  <c r="AA3966" i="3"/>
  <c r="AA3967" i="3"/>
  <c r="AA3968" i="3"/>
  <c r="AA3969" i="3"/>
  <c r="AA3970" i="3"/>
  <c r="AA3971" i="3"/>
  <c r="AA3975" i="3"/>
  <c r="AA3976" i="3"/>
  <c r="AA3977" i="3"/>
  <c r="AA3978" i="3"/>
  <c r="AA3979" i="3"/>
  <c r="AA3980" i="3"/>
  <c r="AA3981" i="3"/>
  <c r="AA3982" i="3"/>
  <c r="AA3983" i="3"/>
  <c r="AA3984" i="3"/>
  <c r="AA3985" i="3"/>
  <c r="AA3986" i="3"/>
  <c r="AA3987" i="3"/>
  <c r="AA3988" i="3"/>
  <c r="AA3989" i="3"/>
  <c r="AA3990" i="3"/>
  <c r="AA3992" i="3"/>
  <c r="AA3993" i="3"/>
  <c r="AA3995" i="3"/>
  <c r="AA3996" i="3"/>
  <c r="AA3997" i="3"/>
  <c r="AA3999" i="3"/>
  <c r="AA4000" i="3"/>
  <c r="AA4001" i="3"/>
  <c r="AA4002" i="3"/>
  <c r="AA4003" i="3"/>
  <c r="AA4004" i="3"/>
  <c r="AA4005" i="3"/>
  <c r="AA4006" i="3"/>
  <c r="AA4007" i="3"/>
  <c r="AA4008" i="3"/>
  <c r="AA4009" i="3"/>
  <c r="AA4010" i="3"/>
  <c r="AA4011" i="3"/>
  <c r="AA4012" i="3"/>
  <c r="AA4013" i="3"/>
  <c r="AA4014" i="3"/>
  <c r="AA4015" i="3"/>
  <c r="AA4016" i="3"/>
  <c r="AA4017" i="3"/>
  <c r="AA4018" i="3"/>
  <c r="AA4019" i="3"/>
  <c r="AA4020" i="3"/>
  <c r="AA4022" i="3"/>
  <c r="AA4023" i="3"/>
  <c r="AA4024" i="3"/>
  <c r="AA4025" i="3"/>
  <c r="AA4026" i="3"/>
  <c r="AA4027" i="3"/>
  <c r="AA4028" i="3"/>
  <c r="AA4031" i="3"/>
  <c r="AA4032" i="3"/>
  <c r="AA4033" i="3"/>
  <c r="AA4034" i="3"/>
  <c r="AA4035" i="3"/>
  <c r="AA4036" i="3"/>
  <c r="AA4037" i="3"/>
  <c r="AA4038" i="3"/>
  <c r="AA4040" i="3"/>
  <c r="AA4041" i="3"/>
  <c r="AA4042" i="3"/>
  <c r="AA4043" i="3"/>
  <c r="AA4044" i="3"/>
  <c r="AA4045" i="3"/>
  <c r="AA4046" i="3"/>
  <c r="AA4049" i="3"/>
  <c r="AA4050" i="3"/>
  <c r="AA4051" i="3"/>
  <c r="AA4052" i="3"/>
  <c r="AA4053" i="3"/>
  <c r="AA4054" i="3"/>
  <c r="AA4055" i="3"/>
  <c r="AA4056" i="3"/>
  <c r="AA4057" i="3"/>
  <c r="AA4058" i="3"/>
  <c r="AA4059" i="3"/>
  <c r="AA4060" i="3"/>
  <c r="AA4061" i="3"/>
  <c r="AA4062" i="3"/>
  <c r="AA4063" i="3"/>
  <c r="AA4064" i="3"/>
  <c r="AA4065" i="3"/>
  <c r="AA4066" i="3"/>
  <c r="AA4067" i="3"/>
  <c r="AA4068" i="3"/>
  <c r="AA4069" i="3"/>
  <c r="AA4070" i="3"/>
  <c r="AA4071" i="3"/>
  <c r="AA4072" i="3"/>
  <c r="AA4073" i="3"/>
  <c r="AA4074" i="3"/>
  <c r="AA4075" i="3"/>
  <c r="AA4076" i="3"/>
  <c r="AA4077" i="3"/>
  <c r="AA4078" i="3"/>
  <c r="AA4079" i="3"/>
  <c r="AA4080" i="3"/>
  <c r="AA4081" i="3"/>
  <c r="AA4082" i="3"/>
  <c r="AA4083" i="3"/>
  <c r="AA4084" i="3"/>
  <c r="AA4085" i="3"/>
  <c r="AA4087" i="3"/>
  <c r="AA4088" i="3"/>
  <c r="AA4089" i="3"/>
  <c r="AA4090" i="3"/>
  <c r="AA4091" i="3"/>
  <c r="AA4092" i="3"/>
  <c r="AA4093" i="3"/>
  <c r="AA4094" i="3"/>
  <c r="AA4095" i="3"/>
  <c r="AA4096" i="3"/>
  <c r="AA4097" i="3"/>
  <c r="AA4098" i="3"/>
  <c r="AA4099" i="3"/>
  <c r="AA4100" i="3"/>
  <c r="AA4101" i="3"/>
  <c r="AA4102" i="3"/>
  <c r="AA4103" i="3"/>
  <c r="AA4104" i="3"/>
  <c r="AA4105" i="3"/>
  <c r="AA4106" i="3"/>
  <c r="AA4107" i="3"/>
  <c r="AA4109" i="3"/>
  <c r="AA4110" i="3"/>
  <c r="AA4111" i="3"/>
  <c r="AA4112" i="3"/>
  <c r="AA4113" i="3"/>
  <c r="AA4114" i="3"/>
  <c r="AA4115" i="3"/>
  <c r="AA4116" i="3"/>
  <c r="AA4117" i="3"/>
  <c r="AA4118" i="3"/>
  <c r="AA4119" i="3"/>
  <c r="AA4120" i="3"/>
  <c r="AA4121" i="3"/>
  <c r="AA4122" i="3"/>
  <c r="AA4123" i="3"/>
  <c r="AA4124" i="3"/>
  <c r="AA4125" i="3"/>
  <c r="AA4126" i="3"/>
  <c r="AA4128" i="3"/>
  <c r="AA4129" i="3"/>
  <c r="AA4130" i="3"/>
  <c r="AA4131" i="3"/>
  <c r="AA4132" i="3"/>
  <c r="AA4133" i="3"/>
  <c r="AA4134" i="3"/>
  <c r="AA4136" i="3"/>
  <c r="AA4137" i="3"/>
  <c r="AA4138" i="3"/>
  <c r="AA4139" i="3"/>
  <c r="AA4140" i="3"/>
  <c r="AA4141" i="3"/>
  <c r="AA4143" i="3"/>
  <c r="AA4144" i="3"/>
  <c r="AA4145" i="3"/>
  <c r="AA4146" i="3"/>
  <c r="AA4147" i="3"/>
  <c r="AA4148" i="3"/>
  <c r="AA4149" i="3"/>
  <c r="AA4150" i="3"/>
  <c r="AA4151" i="3"/>
  <c r="AA4152" i="3"/>
  <c r="AA4153" i="3"/>
  <c r="AA4154" i="3"/>
  <c r="AA4155" i="3"/>
  <c r="AA4156" i="3"/>
  <c r="AA4157" i="3"/>
  <c r="AA4158" i="3"/>
  <c r="AA4159" i="3"/>
  <c r="AA4160" i="3"/>
  <c r="AA4161" i="3"/>
  <c r="AA4162" i="3"/>
  <c r="AA4163" i="3"/>
  <c r="AA4164" i="3"/>
  <c r="AA4165" i="3"/>
  <c r="AA4166" i="3"/>
  <c r="AA4167" i="3"/>
  <c r="AA4168" i="3"/>
  <c r="AA4169" i="3"/>
  <c r="AA4170" i="3"/>
  <c r="AA4171" i="3"/>
  <c r="AA4172" i="3"/>
  <c r="AA4173" i="3"/>
  <c r="AA4174" i="3"/>
  <c r="AA4175" i="3"/>
  <c r="AA4176" i="3"/>
  <c r="AA4178" i="3"/>
  <c r="AA4179" i="3"/>
  <c r="AA4180" i="3"/>
  <c r="AA4181" i="3"/>
  <c r="AA4182" i="3"/>
  <c r="AA4183" i="3"/>
  <c r="AA4184" i="3"/>
  <c r="AA4185" i="3"/>
  <c r="AA4186" i="3"/>
  <c r="AA4187" i="3"/>
  <c r="AA4188" i="3"/>
  <c r="AA4189" i="3"/>
  <c r="AA4190" i="3"/>
  <c r="AA4191" i="3"/>
  <c r="AA4192" i="3"/>
  <c r="AA4193" i="3"/>
  <c r="AA4194" i="3"/>
  <c r="AA4195" i="3"/>
  <c r="AA4197" i="3"/>
  <c r="AA4198" i="3"/>
  <c r="AA4199" i="3"/>
  <c r="AA4200" i="3"/>
  <c r="AA4201" i="3"/>
  <c r="AA4202" i="3"/>
  <c r="AA4203" i="3"/>
  <c r="AA4204" i="3"/>
  <c r="AA4205" i="3"/>
  <c r="AA4207" i="3"/>
  <c r="AA4208" i="3"/>
  <c r="AA4209" i="3"/>
  <c r="AA4210" i="3"/>
  <c r="AA4211" i="3"/>
  <c r="AA4212" i="3"/>
  <c r="AA4213" i="3"/>
  <c r="AA4214" i="3"/>
  <c r="AA4215" i="3"/>
  <c r="AA4216" i="3"/>
  <c r="AA4217" i="3"/>
  <c r="AA4218" i="3"/>
  <c r="AA4219" i="3"/>
  <c r="AA4220" i="3"/>
  <c r="AA4221" i="3"/>
  <c r="AA4222" i="3"/>
  <c r="AA4223" i="3"/>
  <c r="AA4224" i="3"/>
  <c r="AA4225" i="3"/>
  <c r="AA4226" i="3"/>
  <c r="AA4227" i="3"/>
  <c r="AA4228" i="3"/>
  <c r="AA4229" i="3"/>
  <c r="AA4230" i="3"/>
  <c r="AA4231" i="3"/>
  <c r="AA4232" i="3"/>
  <c r="AA4233" i="3"/>
  <c r="AA4234" i="3"/>
  <c r="AA4235" i="3"/>
  <c r="AA4236" i="3"/>
  <c r="AA4237" i="3"/>
  <c r="AA4238" i="3"/>
  <c r="AA4240" i="3"/>
  <c r="AA4241" i="3"/>
  <c r="AA4242" i="3"/>
  <c r="AA4243" i="3"/>
  <c r="AA4244" i="3"/>
  <c r="AA4245" i="3"/>
  <c r="AA4246" i="3"/>
  <c r="AA4247" i="3"/>
  <c r="AA4248" i="3"/>
  <c r="AA4249" i="3"/>
  <c r="AA4250" i="3"/>
  <c r="AA4251" i="3"/>
  <c r="AA4252" i="3"/>
  <c r="AA4253" i="3"/>
  <c r="AA4254" i="3"/>
  <c r="AA4255" i="3"/>
  <c r="AA4256" i="3"/>
  <c r="AA4257" i="3"/>
  <c r="AA4258" i="3"/>
  <c r="AA4259" i="3"/>
  <c r="AA4260" i="3"/>
  <c r="AA4261" i="3"/>
  <c r="AA4262" i="3"/>
  <c r="AA4263" i="3"/>
  <c r="AA4264" i="3"/>
  <c r="AA4265" i="3"/>
  <c r="AA4266" i="3"/>
  <c r="AA4267" i="3"/>
  <c r="AA4268" i="3"/>
  <c r="AA4269" i="3"/>
  <c r="AA4270" i="3"/>
  <c r="AA4271" i="3"/>
  <c r="AA4272" i="3"/>
  <c r="AA4273" i="3"/>
  <c r="AA4274" i="3"/>
  <c r="AA4275" i="3"/>
  <c r="AA4276" i="3"/>
  <c r="AA4277" i="3"/>
  <c r="AA4279" i="3"/>
  <c r="AA4280" i="3"/>
  <c r="AA4281" i="3"/>
  <c r="AA4282" i="3"/>
  <c r="AA4284" i="3"/>
  <c r="AA4285" i="3"/>
  <c r="AA4286" i="3"/>
  <c r="AA4287" i="3"/>
  <c r="AA4288" i="3"/>
  <c r="AA4289" i="3"/>
  <c r="AA4290" i="3"/>
  <c r="AA4291" i="3"/>
  <c r="AA4292" i="3"/>
  <c r="AA4293" i="3"/>
  <c r="AA4294" i="3"/>
  <c r="AA4295" i="3"/>
  <c r="AA4296" i="3"/>
  <c r="AA4297" i="3"/>
  <c r="AA4298" i="3"/>
  <c r="AA4299" i="3"/>
  <c r="AA4300" i="3"/>
  <c r="AA4301" i="3"/>
  <c r="AA4302" i="3"/>
  <c r="AA4303" i="3"/>
  <c r="AA4304" i="3"/>
  <c r="AA4305" i="3"/>
  <c r="AA4306" i="3"/>
  <c r="AA4307" i="3"/>
  <c r="AA4308" i="3"/>
  <c r="AA4309" i="3"/>
  <c r="AA4310" i="3"/>
  <c r="AA4311" i="3"/>
  <c r="AA4312" i="3"/>
  <c r="AA4314" i="3"/>
  <c r="AA4315" i="3"/>
  <c r="AA4316" i="3"/>
  <c r="AA4317" i="3"/>
  <c r="AA4318" i="3"/>
  <c r="AA4319" i="3"/>
  <c r="AA4320" i="3"/>
  <c r="AA4321" i="3"/>
  <c r="AA4322" i="3"/>
  <c r="AA4323" i="3"/>
  <c r="AA4324" i="3"/>
  <c r="AA4325" i="3"/>
  <c r="AA4326" i="3"/>
  <c r="AA4327" i="3"/>
  <c r="AA4328" i="3"/>
  <c r="AA4329" i="3"/>
  <c r="AA4330" i="3"/>
  <c r="AA4331" i="3"/>
  <c r="AA4332" i="3"/>
  <c r="AA4333" i="3"/>
  <c r="AA4334" i="3"/>
  <c r="AA4335" i="3"/>
  <c r="AA4336" i="3"/>
  <c r="AA4337" i="3"/>
  <c r="AA4338" i="3"/>
  <c r="AA4339" i="3"/>
  <c r="AA4340" i="3"/>
  <c r="AA4341" i="3"/>
  <c r="AA4342" i="3"/>
  <c r="AA4343" i="3"/>
  <c r="AA4344" i="3"/>
  <c r="AA4345" i="3"/>
  <c r="AA4346" i="3"/>
  <c r="AA4347" i="3"/>
  <c r="AA4348" i="3"/>
  <c r="AA4349" i="3"/>
  <c r="AA4350" i="3"/>
  <c r="AA4351" i="3"/>
  <c r="AA4352" i="3"/>
  <c r="AA4353" i="3"/>
  <c r="AA4354" i="3"/>
  <c r="AA4355" i="3"/>
  <c r="AA4357" i="3"/>
  <c r="AA4358" i="3"/>
  <c r="AA4359" i="3"/>
  <c r="AA4360" i="3"/>
  <c r="AA4361" i="3"/>
  <c r="AA4362" i="3"/>
  <c r="AA4363" i="3"/>
  <c r="AA4364" i="3"/>
  <c r="AA4365" i="3"/>
  <c r="AA4366" i="3"/>
  <c r="AA4367" i="3"/>
  <c r="AA4368" i="3"/>
  <c r="AA4369" i="3"/>
  <c r="AA4370" i="3"/>
  <c r="AA4371" i="3"/>
  <c r="AA4372" i="3"/>
  <c r="AA4373" i="3"/>
  <c r="AA4374" i="3"/>
  <c r="AA4376" i="3"/>
  <c r="AA4377" i="3"/>
  <c r="AA4378" i="3"/>
  <c r="AA4379" i="3"/>
  <c r="AA4380" i="3"/>
  <c r="AA4381" i="3"/>
  <c r="AA4382" i="3"/>
  <c r="AA4383" i="3"/>
  <c r="AA4384" i="3"/>
  <c r="AA4385" i="3"/>
  <c r="AA4386" i="3"/>
  <c r="AA4387" i="3"/>
  <c r="AA4389" i="3"/>
  <c r="AA4390" i="3"/>
  <c r="AA4391" i="3"/>
  <c r="AA4392" i="3"/>
  <c r="AA4393" i="3"/>
  <c r="AA4394" i="3"/>
  <c r="AA4395" i="3"/>
  <c r="AA4396" i="3"/>
  <c r="AA4397" i="3"/>
  <c r="AA4398" i="3"/>
  <c r="AA4399" i="3"/>
  <c r="AA4400" i="3"/>
  <c r="AA4401" i="3"/>
  <c r="AA4402" i="3"/>
  <c r="AA4403" i="3"/>
  <c r="AA4404" i="3"/>
  <c r="AA4405" i="3"/>
  <c r="AA4406" i="3"/>
  <c r="AA4407" i="3"/>
  <c r="AA4408" i="3"/>
  <c r="AA4409" i="3"/>
  <c r="AA4410" i="3"/>
  <c r="AA4412" i="3"/>
  <c r="AA4413" i="3"/>
  <c r="AA4415" i="3"/>
  <c r="AA4416" i="3"/>
  <c r="AA4417" i="3"/>
  <c r="AA4419" i="3"/>
  <c r="AA4420" i="3"/>
  <c r="AA4422" i="3"/>
  <c r="AA4423" i="3"/>
  <c r="AA4424" i="3"/>
  <c r="AA4425" i="3"/>
  <c r="AA4426" i="3"/>
  <c r="AA4427" i="3"/>
  <c r="AA4428" i="3"/>
  <c r="AA4429" i="3"/>
  <c r="AA4430" i="3"/>
  <c r="AA4431" i="3"/>
  <c r="AA4432" i="3"/>
  <c r="AA4433" i="3"/>
  <c r="AA4434" i="3"/>
  <c r="AA4435" i="3"/>
  <c r="AA4436" i="3"/>
  <c r="AA4437" i="3"/>
  <c r="AA4438" i="3"/>
  <c r="AA4439" i="3"/>
  <c r="AA4440" i="3"/>
  <c r="AA4441" i="3"/>
  <c r="AA4442" i="3"/>
  <c r="AA4444" i="3"/>
  <c r="AA4445" i="3"/>
  <c r="AA4446" i="3"/>
  <c r="AA4448" i="3"/>
  <c r="AA4449" i="3"/>
  <c r="AA4450" i="3"/>
  <c r="AA4451" i="3"/>
  <c r="AA4452" i="3"/>
  <c r="AA4453" i="3"/>
  <c r="AA4454" i="3"/>
  <c r="AA4455" i="3"/>
  <c r="AA4456" i="3"/>
  <c r="AA4457" i="3"/>
  <c r="AA4458" i="3"/>
  <c r="AA4459" i="3"/>
  <c r="AA4460" i="3"/>
  <c r="AA4461" i="3"/>
  <c r="AA4462" i="3"/>
  <c r="AA4464" i="3"/>
  <c r="AA4465" i="3"/>
  <c r="AA4466" i="3"/>
  <c r="AA4467" i="3"/>
  <c r="AA4468" i="3"/>
  <c r="AA4469" i="3"/>
  <c r="AA4470" i="3"/>
  <c r="AA4471" i="3"/>
  <c r="AA4472" i="3"/>
  <c r="AA4473" i="3"/>
  <c r="AA4474" i="3"/>
  <c r="AA4475" i="3"/>
  <c r="AA4476" i="3"/>
  <c r="AA4477" i="3"/>
  <c r="AA4478" i="3"/>
  <c r="AA4479" i="3"/>
  <c r="AA4480" i="3"/>
  <c r="AA4481" i="3"/>
  <c r="AA4482" i="3"/>
  <c r="AA4483" i="3"/>
  <c r="AA4484" i="3"/>
  <c r="AA4485" i="3"/>
  <c r="AA4486" i="3"/>
  <c r="AA4487" i="3"/>
  <c r="AA4488" i="3"/>
  <c r="AA4489" i="3"/>
  <c r="AA4490" i="3"/>
  <c r="AA4491" i="3"/>
  <c r="AA4493" i="3"/>
  <c r="AA4494" i="3"/>
  <c r="AA4496" i="3"/>
  <c r="AA4497" i="3"/>
  <c r="AA4498" i="3"/>
  <c r="AA4499" i="3"/>
  <c r="AA4500" i="3"/>
  <c r="AA4501" i="3"/>
  <c r="AA4502" i="3"/>
  <c r="AA4503" i="3"/>
  <c r="AA4504" i="3"/>
  <c r="AA4505" i="3"/>
  <c r="AA4506" i="3"/>
  <c r="AA4507" i="3"/>
  <c r="AA4509" i="3"/>
  <c r="AA4510" i="3"/>
  <c r="AA4511" i="3"/>
  <c r="AA4512" i="3"/>
  <c r="AA4513" i="3"/>
  <c r="AA4514" i="3"/>
  <c r="AA4515" i="3"/>
  <c r="AA4516" i="3"/>
  <c r="AA4517" i="3"/>
  <c r="AA4518" i="3"/>
  <c r="AA4519" i="3"/>
  <c r="AA4520" i="3"/>
  <c r="AA4521" i="3"/>
  <c r="AA4522" i="3"/>
  <c r="AA4523" i="3"/>
  <c r="AA4524" i="3"/>
  <c r="AA4525" i="3"/>
  <c r="AA4526" i="3"/>
  <c r="AA4527" i="3"/>
  <c r="AA4528" i="3"/>
  <c r="AA4529" i="3"/>
  <c r="AA4530" i="3"/>
  <c r="AA4531" i="3"/>
  <c r="AA4532" i="3"/>
  <c r="AA4533" i="3"/>
  <c r="AA4534" i="3"/>
  <c r="AA4535" i="3"/>
  <c r="AA4536" i="3"/>
  <c r="AA4537" i="3"/>
  <c r="AA4538" i="3"/>
  <c r="AA4540" i="3"/>
  <c r="AA4541" i="3"/>
  <c r="AA4542" i="3"/>
  <c r="AA4543" i="3"/>
  <c r="AA4544" i="3"/>
  <c r="AA4546" i="3"/>
  <c r="AA4547" i="3"/>
  <c r="AA4548" i="3"/>
  <c r="AA4549" i="3"/>
  <c r="AA4550" i="3"/>
  <c r="AA4551" i="3"/>
  <c r="AA4552" i="3"/>
  <c r="AA4553" i="3"/>
  <c r="AA4554" i="3"/>
  <c r="AA4555" i="3"/>
  <c r="AA4556" i="3"/>
  <c r="AA4557" i="3"/>
  <c r="AA4559" i="3"/>
  <c r="AA4560" i="3"/>
  <c r="AA4561" i="3"/>
  <c r="AA4562" i="3"/>
  <c r="AA4563" i="3"/>
  <c r="AA4564" i="3"/>
  <c r="AA4566" i="3"/>
  <c r="AA4568" i="3"/>
  <c r="AA4569" i="3"/>
  <c r="AA4570" i="3"/>
  <c r="AA4571" i="3"/>
  <c r="AA4572" i="3"/>
  <c r="AA4573" i="3"/>
  <c r="AA4574" i="3"/>
  <c r="AA4575" i="3"/>
  <c r="AA4576" i="3"/>
  <c r="AA4577" i="3"/>
  <c r="AA4578" i="3"/>
  <c r="AA4579" i="3"/>
  <c r="AA4580" i="3"/>
  <c r="AA4581" i="3"/>
  <c r="AA4582" i="3"/>
  <c r="AA4583" i="3"/>
  <c r="AA4584" i="3"/>
  <c r="AA4585" i="3"/>
  <c r="AA4586" i="3"/>
  <c r="AA4587" i="3"/>
  <c r="AA4588" i="3"/>
  <c r="AA4589" i="3"/>
  <c r="AA4590" i="3"/>
  <c r="AA4591" i="3"/>
  <c r="AA4592" i="3"/>
  <c r="AA4593" i="3"/>
  <c r="AA4594" i="3"/>
  <c r="AA4596" i="3"/>
  <c r="AA4597" i="3"/>
  <c r="AA4598" i="3"/>
  <c r="AA4599" i="3"/>
  <c r="AA4600" i="3"/>
  <c r="AA4601" i="3"/>
  <c r="AA4602" i="3"/>
  <c r="AA4603" i="3"/>
  <c r="AA4604" i="3"/>
  <c r="AA4605" i="3"/>
  <c r="AA4606" i="3"/>
  <c r="AA4607" i="3"/>
  <c r="AA4608" i="3"/>
  <c r="AA4609" i="3"/>
  <c r="AA4610" i="3"/>
  <c r="AA4611" i="3"/>
  <c r="AA4612" i="3"/>
  <c r="AA4613" i="3"/>
  <c r="AA4614" i="3"/>
  <c r="AA4615" i="3"/>
  <c r="AA4616" i="3"/>
  <c r="AA4617" i="3"/>
  <c r="AA4618" i="3"/>
  <c r="AA4619" i="3"/>
  <c r="AA4620" i="3"/>
  <c r="AA4621" i="3"/>
  <c r="AA4622" i="3"/>
  <c r="AA4623" i="3"/>
  <c r="AA4624" i="3"/>
  <c r="AA4625" i="3"/>
  <c r="AA4626" i="3"/>
  <c r="AA4627" i="3"/>
  <c r="AA4628" i="3"/>
  <c r="AA4629" i="3"/>
  <c r="AA4632" i="3"/>
  <c r="AA4633" i="3"/>
  <c r="AA4634" i="3"/>
  <c r="AA4635" i="3"/>
  <c r="AA4636" i="3"/>
  <c r="AA4637" i="3"/>
  <c r="AA4638" i="3"/>
  <c r="AA4639" i="3"/>
  <c r="AA4640" i="3"/>
  <c r="AA4641" i="3"/>
  <c r="AA4642" i="3"/>
  <c r="AA4643" i="3"/>
  <c r="AA4644" i="3"/>
  <c r="AA4645" i="3"/>
  <c r="AA4647" i="3"/>
  <c r="AA4648" i="3"/>
  <c r="AA4649" i="3"/>
  <c r="AA4650" i="3"/>
  <c r="AA4651" i="3"/>
  <c r="AA4652" i="3"/>
  <c r="AA4653" i="3"/>
  <c r="AA4654" i="3"/>
  <c r="AA4655" i="3"/>
  <c r="AA4656" i="3"/>
  <c r="AA4657" i="3"/>
  <c r="AA4658" i="3"/>
  <c r="AA4659" i="3"/>
  <c r="AA4660" i="3"/>
  <c r="AA4661" i="3"/>
  <c r="AA4662" i="3"/>
  <c r="AA4663" i="3"/>
  <c r="AA4664" i="3"/>
  <c r="AA4665" i="3"/>
  <c r="AA4666" i="3"/>
  <c r="AA4667" i="3"/>
  <c r="AA4668" i="3"/>
  <c r="AA4669" i="3"/>
  <c r="AA4670" i="3"/>
  <c r="AA4671" i="3"/>
  <c r="AA4672" i="3"/>
  <c r="AA4673" i="3"/>
  <c r="AA4674" i="3"/>
  <c r="AA4675" i="3"/>
  <c r="AA4676" i="3"/>
  <c r="AA4677" i="3"/>
  <c r="AA4678" i="3"/>
  <c r="AA4679" i="3"/>
  <c r="AA4680" i="3"/>
  <c r="AA4681" i="3"/>
  <c r="AA4682" i="3"/>
  <c r="AA4683" i="3"/>
  <c r="AA4684" i="3"/>
  <c r="AA4685" i="3"/>
  <c r="AA4687" i="3"/>
  <c r="AA4688" i="3"/>
  <c r="AA4689" i="3"/>
  <c r="AA4690" i="3"/>
  <c r="AA4691" i="3"/>
  <c r="AA4692" i="3"/>
  <c r="AA4693" i="3"/>
  <c r="AA4694" i="3"/>
  <c r="AA4695" i="3"/>
  <c r="AA4696" i="3"/>
  <c r="AA4697" i="3"/>
  <c r="AA4698" i="3"/>
  <c r="AA4699" i="3"/>
  <c r="AA4700" i="3"/>
  <c r="AA4701" i="3"/>
  <c r="AA4702" i="3"/>
  <c r="AA4703" i="3"/>
  <c r="AA4704" i="3"/>
  <c r="AA4705" i="3"/>
  <c r="AA4706" i="3"/>
  <c r="AA4707" i="3"/>
  <c r="AA4709" i="3"/>
  <c r="AA4710" i="3"/>
  <c r="AA4711" i="3"/>
  <c r="AA4712" i="3"/>
  <c r="AA4713" i="3"/>
  <c r="AA4714" i="3"/>
  <c r="AA4715" i="3"/>
  <c r="AA4716" i="3"/>
  <c r="AA4717" i="3"/>
  <c r="AA4718" i="3"/>
  <c r="AA4719" i="3"/>
  <c r="AA4720" i="3"/>
  <c r="AA4721" i="3"/>
  <c r="AA4722" i="3"/>
  <c r="AA4723" i="3"/>
  <c r="AA4724" i="3"/>
  <c r="AA4725" i="3"/>
  <c r="AA4726" i="3"/>
  <c r="AA4727" i="3"/>
  <c r="AA4728" i="3"/>
  <c r="AA4729" i="3"/>
  <c r="AA4730" i="3"/>
  <c r="AA4731" i="3"/>
  <c r="AA4732" i="3"/>
  <c r="AA4734" i="3"/>
  <c r="AA4735" i="3"/>
  <c r="AA4736" i="3"/>
  <c r="AA4737" i="3"/>
  <c r="AA4738" i="3"/>
  <c r="AA4739" i="3"/>
  <c r="AA4740" i="3"/>
  <c r="AA4741" i="3"/>
  <c r="AA4742" i="3"/>
  <c r="AA4743" i="3"/>
  <c r="AA4744" i="3"/>
  <c r="AA4745" i="3"/>
  <c r="AA4746" i="3"/>
  <c r="AA4747" i="3"/>
  <c r="AA4748" i="3"/>
  <c r="AA4749" i="3"/>
  <c r="AA4750" i="3"/>
  <c r="AA4751" i="3"/>
  <c r="AA4752" i="3"/>
  <c r="AA4753" i="3"/>
  <c r="AA4754" i="3"/>
  <c r="AA4755" i="3"/>
  <c r="AA4756" i="3"/>
  <c r="AA4757" i="3"/>
  <c r="AA4758" i="3"/>
  <c r="AA4759" i="3"/>
  <c r="AA4760" i="3"/>
  <c r="AA4761" i="3"/>
  <c r="AA4762" i="3"/>
  <c r="AA4763" i="3"/>
  <c r="AA4764" i="3"/>
  <c r="AA4765" i="3"/>
  <c r="AA4766" i="3"/>
  <c r="AA4768" i="3"/>
  <c r="AA4769" i="3"/>
  <c r="AA4770" i="3"/>
  <c r="AA4771" i="3"/>
  <c r="AA4773" i="3"/>
  <c r="AA4775" i="3"/>
  <c r="AA4776" i="3"/>
  <c r="AA4777" i="3"/>
  <c r="AA4778" i="3"/>
  <c r="AA4779" i="3"/>
  <c r="AA4780" i="3"/>
  <c r="AA4781" i="3"/>
  <c r="AA4782" i="3"/>
  <c r="AA4783" i="3"/>
  <c r="AA4784" i="3"/>
  <c r="AA4785" i="3"/>
  <c r="AA4786" i="3"/>
  <c r="AA4787" i="3"/>
  <c r="AA4788" i="3"/>
  <c r="AA4789" i="3"/>
  <c r="AA4790" i="3"/>
  <c r="AA4791" i="3"/>
  <c r="AA4792" i="3"/>
  <c r="AA4793" i="3"/>
  <c r="AA4794" i="3"/>
  <c r="AA4795" i="3"/>
  <c r="AA4796" i="3"/>
  <c r="AA4797" i="3"/>
  <c r="AA4798" i="3"/>
  <c r="AA4799" i="3"/>
  <c r="AA4800" i="3"/>
  <c r="AA4801" i="3"/>
  <c r="AA4802" i="3"/>
  <c r="AA4803" i="3"/>
  <c r="AA4804" i="3"/>
  <c r="AA4805" i="3"/>
  <c r="AA4806" i="3"/>
  <c r="AA4807" i="3"/>
  <c r="AA4808" i="3"/>
  <c r="AA4810" i="3"/>
  <c r="AA4811" i="3"/>
  <c r="AA4812" i="3"/>
  <c r="AA4813" i="3"/>
  <c r="AA4814" i="3"/>
  <c r="AA4815" i="3"/>
  <c r="AA4816" i="3"/>
  <c r="AA4817" i="3"/>
  <c r="AA4818" i="3"/>
  <c r="AA4819" i="3"/>
  <c r="AA4820" i="3"/>
  <c r="AA4821" i="3"/>
  <c r="AA4822" i="3"/>
  <c r="AA4823" i="3"/>
  <c r="AA4824" i="3"/>
  <c r="AA4825" i="3"/>
  <c r="AA4826" i="3"/>
  <c r="AA4827" i="3"/>
  <c r="AA4828" i="3"/>
  <c r="AA4829" i="3"/>
  <c r="AA4830" i="3"/>
  <c r="AA4831" i="3"/>
  <c r="AA4833" i="3"/>
  <c r="AA4834" i="3"/>
  <c r="AA4835" i="3"/>
  <c r="AA4836" i="3"/>
  <c r="AA4837" i="3"/>
  <c r="AA4838" i="3"/>
  <c r="AA4839" i="3"/>
  <c r="AA4840" i="3"/>
  <c r="AA4841" i="3"/>
  <c r="AA4842" i="3"/>
  <c r="AA4843" i="3"/>
  <c r="AA4844" i="3"/>
  <c r="AA4845" i="3"/>
  <c r="AA4846" i="3"/>
  <c r="AA4847" i="3"/>
  <c r="AA4848" i="3"/>
  <c r="AA4849" i="3"/>
  <c r="AA4850" i="3"/>
  <c r="AA4851" i="3"/>
  <c r="AA4852" i="3"/>
  <c r="AA4853" i="3"/>
  <c r="AA4854" i="3"/>
  <c r="AA4855" i="3"/>
  <c r="AA4856" i="3"/>
  <c r="AA4857" i="3"/>
  <c r="AA4858" i="3"/>
  <c r="AA4859" i="3"/>
  <c r="AA4861" i="3"/>
  <c r="AA4862" i="3"/>
  <c r="AA4863" i="3"/>
  <c r="AA4864" i="3"/>
  <c r="AA4865" i="3"/>
  <c r="AA4866" i="3"/>
  <c r="AA4867" i="3"/>
  <c r="AA4868" i="3"/>
  <c r="AA4869" i="3"/>
  <c r="AA4870" i="3"/>
  <c r="AA4871" i="3"/>
  <c r="AA4872" i="3"/>
  <c r="AA4873" i="3"/>
  <c r="AA4874" i="3"/>
  <c r="AA4875" i="3"/>
  <c r="AA4876" i="3"/>
  <c r="AA4877" i="3"/>
  <c r="AA4878" i="3"/>
  <c r="AA4879" i="3"/>
  <c r="AA4880" i="3"/>
  <c r="AA4881" i="3"/>
  <c r="AA4882" i="3"/>
  <c r="AA4883" i="3"/>
  <c r="AA4884" i="3"/>
  <c r="AA4885" i="3"/>
  <c r="AA4886" i="3"/>
  <c r="AA4887" i="3"/>
  <c r="AA4888" i="3"/>
  <c r="AA4889" i="3"/>
  <c r="AA4890" i="3"/>
  <c r="AA4891" i="3"/>
  <c r="AA4892" i="3"/>
  <c r="AA4893" i="3"/>
  <c r="AA4894" i="3"/>
  <c r="AA4895" i="3"/>
  <c r="AA4896" i="3"/>
  <c r="AA4897" i="3"/>
  <c r="AA4898" i="3"/>
  <c r="AA4899" i="3"/>
  <c r="AA4900" i="3"/>
  <c r="AA4901" i="3"/>
  <c r="AA4902" i="3"/>
  <c r="AA4903" i="3"/>
  <c r="AA4904" i="3"/>
  <c r="AA4905" i="3"/>
  <c r="AA4906" i="3"/>
  <c r="AA4907" i="3"/>
  <c r="AA4908" i="3"/>
  <c r="AA4909" i="3"/>
  <c r="AA4910" i="3"/>
  <c r="AA4911" i="3"/>
  <c r="AA4912" i="3"/>
  <c r="AA4913" i="3"/>
  <c r="AA4914" i="3"/>
  <c r="AA4915" i="3"/>
  <c r="AA4916" i="3"/>
  <c r="AA4917" i="3"/>
  <c r="AA4918" i="3"/>
  <c r="AA4919" i="3"/>
  <c r="AA4920" i="3"/>
  <c r="AA4921" i="3"/>
  <c r="AA4922" i="3"/>
  <c r="AA4923" i="3"/>
  <c r="AA4924" i="3"/>
  <c r="AA4925" i="3"/>
  <c r="AA4926" i="3"/>
  <c r="AA4927" i="3"/>
  <c r="AA4929" i="3"/>
  <c r="AA4930" i="3"/>
  <c r="AA4931" i="3"/>
  <c r="AA4932" i="3"/>
  <c r="AA4933" i="3"/>
  <c r="AA4934" i="3"/>
  <c r="AA4935" i="3"/>
  <c r="AA4936" i="3"/>
  <c r="AA4937" i="3"/>
  <c r="AA4938" i="3"/>
  <c r="AA4939" i="3"/>
  <c r="AA4940" i="3"/>
  <c r="AA4941" i="3"/>
  <c r="AA4942" i="3"/>
  <c r="AA4943" i="3"/>
  <c r="AA4944" i="3"/>
  <c r="AA4945" i="3"/>
  <c r="AA4946" i="3"/>
  <c r="AA4947" i="3"/>
  <c r="AA4948" i="3"/>
  <c r="AA4949" i="3"/>
  <c r="AA4950" i="3"/>
  <c r="AA4951" i="3"/>
  <c r="AA4952" i="3"/>
  <c r="AA4953" i="3"/>
  <c r="AA4954" i="3"/>
  <c r="AA4955" i="3"/>
  <c r="AA4956" i="3"/>
  <c r="AA4957" i="3"/>
  <c r="AA4958" i="3"/>
  <c r="AA4960" i="3"/>
  <c r="AA4961" i="3"/>
  <c r="AA4962" i="3"/>
  <c r="AA4963" i="3"/>
  <c r="AA4964" i="3"/>
  <c r="AA4965" i="3"/>
  <c r="AA4966" i="3"/>
  <c r="AA4967" i="3"/>
  <c r="AA4968" i="3"/>
  <c r="AA4969" i="3"/>
  <c r="AA4970" i="3"/>
  <c r="AA4971" i="3"/>
  <c r="AA4972" i="3"/>
  <c r="AA4973" i="3"/>
  <c r="AA4974" i="3"/>
  <c r="AA4975" i="3"/>
  <c r="AA4976" i="3"/>
  <c r="AA4977" i="3"/>
  <c r="AA4978" i="3"/>
  <c r="AA4979" i="3"/>
  <c r="AA4980" i="3"/>
  <c r="AA4981" i="3"/>
  <c r="AA4982" i="3"/>
  <c r="AA4983" i="3"/>
  <c r="AA4984" i="3"/>
  <c r="AA4985" i="3"/>
  <c r="AA4986" i="3"/>
  <c r="AA4987" i="3"/>
  <c r="AA4988" i="3"/>
  <c r="AA4992" i="3"/>
  <c r="AA4993" i="3"/>
  <c r="AA4994" i="3"/>
  <c r="AA4995" i="3"/>
  <c r="AA4996" i="3"/>
  <c r="AA4997" i="3"/>
  <c r="AA4999" i="3"/>
  <c r="AA5000" i="3"/>
  <c r="AA5001" i="3"/>
  <c r="AA5002" i="3"/>
  <c r="AA5003" i="3"/>
  <c r="AA5004" i="3"/>
  <c r="AA5005" i="3"/>
  <c r="AA5006" i="3"/>
  <c r="AA5007" i="3"/>
  <c r="AA5008" i="3"/>
  <c r="AA5010" i="3"/>
  <c r="AA5011" i="3"/>
  <c r="AA5012" i="3"/>
  <c r="AA5013" i="3"/>
  <c r="AA5014" i="3"/>
  <c r="AA5015" i="3"/>
  <c r="AA5016" i="3"/>
  <c r="AA5017" i="3"/>
  <c r="AA5018" i="3"/>
  <c r="AA5019" i="3"/>
  <c r="AA5020" i="3"/>
  <c r="AA5021" i="3"/>
  <c r="AA5022" i="3"/>
  <c r="AA5023" i="3"/>
  <c r="AA5024" i="3"/>
  <c r="AA5025" i="3"/>
  <c r="AA5026" i="3"/>
  <c r="AA5027" i="3"/>
  <c r="AA5028" i="3"/>
  <c r="AA5029" i="3"/>
  <c r="AA5030" i="3"/>
  <c r="AA5031" i="3"/>
  <c r="AA5032" i="3"/>
  <c r="AA5033" i="3"/>
  <c r="AA5034" i="3"/>
  <c r="AA5035" i="3"/>
  <c r="AA5036" i="3"/>
  <c r="AA5038" i="3"/>
  <c r="AA5039" i="3"/>
  <c r="AA5040" i="3"/>
  <c r="AA5041" i="3"/>
  <c r="AA5042" i="3"/>
  <c r="AA5043" i="3"/>
  <c r="AA5044" i="3"/>
  <c r="AA5045" i="3"/>
  <c r="AA5047" i="3"/>
  <c r="AA5048" i="3"/>
  <c r="AA5049" i="3"/>
  <c r="AA5050" i="3"/>
  <c r="AA5051" i="3"/>
  <c r="AA5052" i="3"/>
  <c r="AA5053" i="3"/>
  <c r="AA5054" i="3"/>
  <c r="AA5055" i="3"/>
  <c r="AA5056" i="3"/>
  <c r="AA5057" i="3"/>
  <c r="AA5059" i="3"/>
  <c r="AA5060" i="3"/>
  <c r="AA5061" i="3"/>
  <c r="AA5062" i="3"/>
  <c r="AA5063" i="3"/>
  <c r="AA5064" i="3"/>
  <c r="AA5066" i="3"/>
  <c r="AA5067" i="3"/>
  <c r="AA5068" i="3"/>
  <c r="AA5069" i="3"/>
  <c r="AA5070" i="3"/>
  <c r="AA5071" i="3"/>
  <c r="AA5072" i="3"/>
  <c r="AA5073" i="3"/>
  <c r="AA5074" i="3"/>
  <c r="AA5075" i="3"/>
  <c r="AA5076" i="3"/>
  <c r="AA5077" i="3"/>
  <c r="AA5078" i="3"/>
  <c r="AA5079" i="3"/>
  <c r="AA5080" i="3"/>
  <c r="AA5081" i="3"/>
  <c r="AA5082" i="3"/>
  <c r="AA5083" i="3"/>
  <c r="AA5084" i="3"/>
  <c r="AA5085" i="3"/>
  <c r="AA5086" i="3"/>
  <c r="AA5087" i="3"/>
  <c r="AA5088" i="3"/>
  <c r="AA5089" i="3"/>
  <c r="AA5090" i="3"/>
  <c r="AA5091" i="3"/>
  <c r="AA5092" i="3"/>
  <c r="AA5093" i="3"/>
  <c r="AA5094" i="3"/>
  <c r="AA5095" i="3"/>
  <c r="AA5096" i="3"/>
  <c r="AA5097" i="3"/>
  <c r="AA5098" i="3"/>
  <c r="AA5099" i="3"/>
  <c r="AA5100" i="3"/>
  <c r="AA5101" i="3"/>
  <c r="AA5102" i="3"/>
  <c r="AA5103" i="3"/>
  <c r="AA5104" i="3"/>
  <c r="AA5105" i="3"/>
  <c r="AA5106" i="3"/>
  <c r="AA5107" i="3"/>
  <c r="AA5108" i="3"/>
  <c r="AA5109" i="3"/>
  <c r="AA5110" i="3"/>
  <c r="AA5111" i="3"/>
  <c r="AA5112" i="3"/>
  <c r="AA5113" i="3"/>
  <c r="AA5114" i="3"/>
  <c r="AA5115" i="3"/>
  <c r="AA5116" i="3"/>
  <c r="AA5117" i="3"/>
  <c r="AA5118" i="3"/>
  <c r="AA5119" i="3"/>
  <c r="AA5120" i="3"/>
  <c r="AA5121" i="3"/>
  <c r="AA5122" i="3"/>
  <c r="AA5123" i="3"/>
  <c r="AA5124" i="3"/>
  <c r="AA5125" i="3"/>
  <c r="AA5126" i="3"/>
  <c r="AA5127" i="3"/>
  <c r="AA5128" i="3"/>
  <c r="AA5130" i="3"/>
  <c r="AA5131" i="3"/>
  <c r="AA5132" i="3"/>
  <c r="AA5133" i="3"/>
  <c r="AA5134" i="3"/>
  <c r="AA5135" i="3"/>
  <c r="AA5136" i="3"/>
  <c r="AA5137" i="3"/>
  <c r="AA5138" i="3"/>
  <c r="AA5139" i="3"/>
  <c r="AA5140" i="3"/>
  <c r="AA5141" i="3"/>
  <c r="AA5142" i="3"/>
  <c r="AA5143" i="3"/>
  <c r="AA5144" i="3"/>
  <c r="AA5145" i="3"/>
  <c r="AA5146" i="3"/>
  <c r="AA5147" i="3"/>
  <c r="AA5148" i="3"/>
  <c r="AA5149" i="3"/>
  <c r="AA5150" i="3"/>
  <c r="AA5151" i="3"/>
  <c r="AA5152" i="3"/>
  <c r="AA5153" i="3"/>
  <c r="AA5154" i="3"/>
  <c r="AA5155" i="3"/>
  <c r="AA5156" i="3"/>
  <c r="AA5157" i="3"/>
  <c r="AA5158" i="3"/>
  <c r="AA5159" i="3"/>
  <c r="AA5160" i="3"/>
  <c r="AA5161" i="3"/>
  <c r="AA5163" i="3"/>
  <c r="AA5164" i="3"/>
  <c r="AA5165" i="3"/>
  <c r="AA5166" i="3"/>
  <c r="AA5167" i="3"/>
  <c r="AA5168" i="3"/>
  <c r="AA5169" i="3"/>
  <c r="AA5170" i="3"/>
  <c r="AA5171" i="3"/>
  <c r="AA5172" i="3"/>
  <c r="AA5173" i="3"/>
  <c r="AA5174" i="3"/>
  <c r="AA5175" i="3"/>
  <c r="AA5176" i="3"/>
  <c r="AA5177" i="3"/>
  <c r="AA5178" i="3"/>
  <c r="AA5179" i="3"/>
  <c r="AA5180" i="3"/>
  <c r="AA5181" i="3"/>
  <c r="AA5182" i="3"/>
  <c r="AA5183" i="3"/>
  <c r="AA5184" i="3"/>
  <c r="AA5185" i="3"/>
  <c r="AA5186" i="3"/>
  <c r="AA5187" i="3"/>
  <c r="AA5188" i="3"/>
  <c r="AA5189" i="3"/>
  <c r="AA5190" i="3"/>
  <c r="AA5191" i="3"/>
  <c r="AA5192" i="3"/>
  <c r="AA5193" i="3"/>
  <c r="AA5194" i="3"/>
  <c r="AA5195" i="3"/>
  <c r="AA5196" i="3"/>
  <c r="AA5197" i="3"/>
  <c r="AA5198" i="3"/>
  <c r="AA5199" i="3"/>
  <c r="AA5200" i="3"/>
  <c r="AA5201" i="3"/>
  <c r="AA5202" i="3"/>
  <c r="AA5203" i="3"/>
  <c r="AA5205" i="3"/>
  <c r="AA5206" i="3"/>
  <c r="AA5207" i="3"/>
  <c r="AA5208" i="3"/>
  <c r="AA5209" i="3"/>
  <c r="AA5210" i="3"/>
  <c r="AA5211" i="3"/>
  <c r="AA5212" i="3"/>
  <c r="AA5213" i="3"/>
  <c r="AA5214" i="3"/>
  <c r="AA5215" i="3"/>
  <c r="AA5216" i="3"/>
  <c r="AA5217" i="3"/>
  <c r="AA5218" i="3"/>
  <c r="AA5219" i="3"/>
  <c r="AA5220" i="3"/>
  <c r="AA5221" i="3"/>
  <c r="AA5222" i="3"/>
  <c r="AA5223" i="3"/>
  <c r="AA5224" i="3"/>
  <c r="AA5225" i="3"/>
  <c r="AA5226" i="3"/>
  <c r="AA5227" i="3"/>
  <c r="AA5228" i="3"/>
  <c r="AA5229" i="3"/>
  <c r="AA5230" i="3"/>
  <c r="AA5231" i="3"/>
  <c r="AA5233" i="3"/>
  <c r="AA5234" i="3"/>
  <c r="AA5235" i="3"/>
  <c r="AA5236" i="3"/>
  <c r="AA5237" i="3"/>
  <c r="AA5238" i="3"/>
  <c r="AA5239" i="3"/>
  <c r="AA5240" i="3"/>
  <c r="AA5241" i="3"/>
  <c r="AA5242" i="3"/>
  <c r="AA5243" i="3"/>
  <c r="AA5244" i="3"/>
  <c r="AA5245" i="3"/>
  <c r="AA5246" i="3"/>
  <c r="AA5247" i="3"/>
  <c r="AA5248" i="3"/>
  <c r="AA5249" i="3"/>
  <c r="AA5250" i="3"/>
  <c r="AA5251" i="3"/>
  <c r="AA5252" i="3"/>
  <c r="AA5253" i="3"/>
  <c r="AA5254" i="3"/>
  <c r="AA5255" i="3"/>
  <c r="AA5256" i="3"/>
  <c r="AA5257" i="3"/>
  <c r="AA5258" i="3"/>
  <c r="AA5259" i="3"/>
  <c r="AA5260" i="3"/>
  <c r="AA5261" i="3"/>
  <c r="AA5262" i="3"/>
  <c r="AA5263" i="3"/>
  <c r="AA5264" i="3"/>
  <c r="AA5265" i="3"/>
  <c r="AA5266" i="3"/>
  <c r="AA5267" i="3"/>
  <c r="AA5268" i="3"/>
  <c r="AA5269" i="3"/>
  <c r="AA5270" i="3"/>
  <c r="AA5271" i="3"/>
  <c r="AA5272" i="3"/>
  <c r="AA5273" i="3"/>
  <c r="AA5274" i="3"/>
  <c r="AA5275" i="3"/>
  <c r="AA5276" i="3"/>
  <c r="AA5277" i="3"/>
  <c r="AA5278" i="3"/>
  <c r="AA5279" i="3"/>
  <c r="AA5280" i="3"/>
  <c r="AA5281" i="3"/>
  <c r="AA5282" i="3"/>
  <c r="AA5283" i="3"/>
  <c r="AA5284" i="3"/>
  <c r="AA5285" i="3"/>
  <c r="AA5286" i="3"/>
  <c r="AA5287" i="3"/>
  <c r="AA5288" i="3"/>
  <c r="AA5289" i="3"/>
  <c r="AA5290" i="3"/>
  <c r="AA5291" i="3"/>
  <c r="AA5292" i="3"/>
  <c r="AA5293" i="3"/>
  <c r="AA5294" i="3"/>
  <c r="AA5295" i="3"/>
  <c r="AA5296" i="3"/>
  <c r="AA5297" i="3"/>
  <c r="AA5298" i="3"/>
  <c r="AA5299" i="3"/>
  <c r="AA5300" i="3"/>
  <c r="AA5301" i="3"/>
  <c r="AA5302" i="3"/>
  <c r="AA5303" i="3"/>
  <c r="AA5305" i="3"/>
  <c r="AA5306" i="3"/>
  <c r="AA5307" i="3"/>
  <c r="AA5308" i="3"/>
  <c r="AA5309" i="3"/>
  <c r="AA5310" i="3"/>
  <c r="AA5311" i="3"/>
  <c r="AA5314" i="3"/>
  <c r="AA5315" i="3"/>
  <c r="AA5316" i="3"/>
  <c r="AA5317" i="3"/>
  <c r="AA5318" i="3"/>
  <c r="AA5319" i="3"/>
  <c r="AA5320" i="3"/>
  <c r="AA5321" i="3"/>
  <c r="AA5322" i="3"/>
  <c r="AA5323" i="3"/>
  <c r="AA5324" i="3"/>
  <c r="AA5325" i="3"/>
  <c r="AA5326" i="3"/>
  <c r="AA5327" i="3"/>
  <c r="AA5328" i="3"/>
  <c r="AA5329" i="3"/>
  <c r="AA5330" i="3"/>
  <c r="AA5331" i="3"/>
  <c r="AA5332" i="3"/>
  <c r="AA5333" i="3"/>
  <c r="AA5334" i="3"/>
  <c r="AA5335" i="3"/>
  <c r="AA5336" i="3"/>
  <c r="AA5337" i="3"/>
  <c r="AA5338" i="3"/>
  <c r="AA5341" i="3"/>
  <c r="AA5342" i="3"/>
  <c r="AA5343" i="3"/>
  <c r="AA5344" i="3"/>
  <c r="AA5345" i="3"/>
  <c r="AA5346" i="3"/>
  <c r="AA5347" i="3"/>
  <c r="AA5348" i="3"/>
  <c r="AA5349" i="3"/>
  <c r="AA5350" i="3"/>
  <c r="AA5351" i="3"/>
  <c r="AA5354" i="3"/>
  <c r="AA5355" i="3"/>
  <c r="AA5356" i="3"/>
  <c r="AA5357" i="3"/>
  <c r="AA5358" i="3"/>
  <c r="AA5359" i="3"/>
  <c r="AA5360" i="3"/>
  <c r="AA5361" i="3"/>
  <c r="AA5362" i="3"/>
  <c r="AA5363" i="3"/>
  <c r="AA5364" i="3"/>
  <c r="AA5365" i="3"/>
  <c r="AA5366" i="3"/>
  <c r="AA5367" i="3"/>
  <c r="AA5368" i="3"/>
  <c r="AA5369" i="3"/>
  <c r="AA5370" i="3"/>
  <c r="AA5371" i="3"/>
  <c r="AA5372" i="3"/>
  <c r="AA5373" i="3"/>
  <c r="AA5374" i="3"/>
  <c r="AA5375" i="3"/>
  <c r="AA5376" i="3"/>
  <c r="AA5377" i="3"/>
  <c r="AA5378" i="3"/>
  <c r="AA5379" i="3"/>
  <c r="AA5380" i="3"/>
  <c r="AA5381" i="3"/>
  <c r="AA5382" i="3"/>
  <c r="AA5383" i="3"/>
  <c r="AA5384" i="3"/>
  <c r="AA5385" i="3"/>
  <c r="AA5386" i="3"/>
  <c r="AA5387" i="3"/>
  <c r="AA5389" i="3"/>
  <c r="AA5390" i="3"/>
  <c r="AA5391" i="3"/>
  <c r="AA5392" i="3"/>
  <c r="AA5393" i="3"/>
  <c r="AA5394" i="3"/>
  <c r="AA5395" i="3"/>
  <c r="AA5396" i="3"/>
  <c r="AA5397" i="3"/>
  <c r="AA5398" i="3"/>
  <c r="AA5399" i="3"/>
  <c r="AA5400" i="3"/>
  <c r="AA5401" i="3"/>
  <c r="AA5402" i="3"/>
  <c r="AA5403" i="3"/>
  <c r="AA5404" i="3"/>
  <c r="AA5405" i="3"/>
  <c r="AA5406" i="3"/>
  <c r="AA5408" i="3"/>
  <c r="AA5409" i="3"/>
  <c r="AA5412" i="3"/>
  <c r="AA5413" i="3"/>
  <c r="AA5414" i="3"/>
  <c r="AA5415" i="3"/>
  <c r="AA5416" i="3"/>
  <c r="AA5417" i="3"/>
  <c r="AA5418" i="3"/>
  <c r="AA5419" i="3"/>
  <c r="AA5420" i="3"/>
  <c r="AA5421" i="3"/>
  <c r="AA5423" i="3"/>
  <c r="AA5424" i="3"/>
  <c r="AA5425" i="3"/>
  <c r="AA5426" i="3"/>
  <c r="AA5428" i="3"/>
  <c r="AA5429" i="3"/>
  <c r="AA5430" i="3"/>
  <c r="AA5431" i="3"/>
  <c r="AA5432" i="3"/>
  <c r="AA5433" i="3"/>
  <c r="AA5434" i="3"/>
  <c r="AA5435" i="3"/>
  <c r="AA5436" i="3"/>
  <c r="AA5437" i="3"/>
  <c r="AA5438" i="3"/>
  <c r="AA5439" i="3"/>
  <c r="AA5440" i="3"/>
  <c r="AA5441" i="3"/>
  <c r="AA5442" i="3"/>
  <c r="AA5443" i="3"/>
  <c r="AA5444" i="3"/>
  <c r="AA5445" i="3"/>
  <c r="AA5446" i="3"/>
  <c r="AA5447" i="3"/>
  <c r="AA5448" i="3"/>
  <c r="AA5449" i="3"/>
  <c r="AA5450" i="3"/>
  <c r="AA5451" i="3"/>
  <c r="AA5452" i="3"/>
  <c r="AA5453" i="3"/>
  <c r="AA5454" i="3"/>
  <c r="AA5455" i="3"/>
  <c r="AA5456" i="3"/>
  <c r="AA5457" i="3"/>
  <c r="AA5458" i="3"/>
  <c r="AA5459" i="3"/>
  <c r="AA5460" i="3"/>
  <c r="AA5461" i="3"/>
  <c r="AA5462" i="3"/>
  <c r="AA5463" i="3"/>
  <c r="AA5464" i="3"/>
  <c r="AA5465" i="3"/>
  <c r="AA5466" i="3"/>
  <c r="AA5467" i="3"/>
  <c r="AA5468" i="3"/>
  <c r="AA5469" i="3"/>
  <c r="AA5470" i="3"/>
  <c r="AA5471" i="3"/>
  <c r="AA5472" i="3"/>
  <c r="AA5473" i="3"/>
  <c r="AA5474" i="3"/>
  <c r="AA5475" i="3"/>
  <c r="AA5476" i="3"/>
  <c r="AA5477" i="3"/>
  <c r="AA5478" i="3"/>
  <c r="AA5479" i="3"/>
  <c r="AA5480" i="3"/>
  <c r="AA5481" i="3"/>
  <c r="AA5482" i="3"/>
  <c r="AA5483" i="3"/>
  <c r="AA5484" i="3"/>
  <c r="AA5485" i="3"/>
  <c r="AA5486" i="3"/>
  <c r="AA5487" i="3"/>
  <c r="AA5488" i="3"/>
  <c r="AA5489" i="3"/>
  <c r="AA5490" i="3"/>
  <c r="AA5491" i="3"/>
  <c r="AA5493" i="3"/>
  <c r="AA5494" i="3"/>
  <c r="AA5495" i="3"/>
  <c r="AA5496" i="3"/>
  <c r="AA5497" i="3"/>
  <c r="AA5498" i="3"/>
  <c r="AA5499" i="3"/>
  <c r="AA5500" i="3"/>
  <c r="AA5501" i="3"/>
  <c r="AA5502" i="3"/>
  <c r="AA5503" i="3"/>
  <c r="AA5504" i="3"/>
  <c r="AA5505" i="3"/>
  <c r="AA5506" i="3"/>
  <c r="AA5507" i="3"/>
  <c r="AA5508" i="3"/>
  <c r="AA5509" i="3"/>
  <c r="AA5510" i="3"/>
  <c r="AA5511" i="3"/>
  <c r="AA5512" i="3"/>
  <c r="AA5513" i="3"/>
  <c r="AA5514" i="3"/>
  <c r="AA5515" i="3"/>
  <c r="AA5516" i="3"/>
  <c r="AA5517" i="3"/>
  <c r="AA5518" i="3"/>
  <c r="AA5519" i="3"/>
  <c r="AA5520" i="3"/>
  <c r="AA5521" i="3"/>
  <c r="AA5522" i="3"/>
  <c r="AA5524" i="3"/>
  <c r="AA5525" i="3"/>
  <c r="AA5526" i="3"/>
  <c r="AA5527" i="3"/>
  <c r="AA5528" i="3"/>
  <c r="AA5529" i="3"/>
  <c r="AA5530" i="3"/>
  <c r="AA5531" i="3"/>
  <c r="AA5532" i="3"/>
  <c r="AA5533" i="3"/>
  <c r="AA5534" i="3"/>
  <c r="AA5535" i="3"/>
  <c r="AA5536" i="3"/>
  <c r="AA5537" i="3"/>
  <c r="AA5538" i="3"/>
  <c r="AA5539" i="3"/>
  <c r="AA5540" i="3"/>
  <c r="AA5541" i="3"/>
  <c r="AA5542" i="3"/>
  <c r="AA5544" i="3"/>
  <c r="AA5545" i="3"/>
  <c r="AA5546" i="3"/>
  <c r="AA5547" i="3"/>
  <c r="AA5548" i="3"/>
  <c r="AA5549" i="3"/>
  <c r="AA5550" i="3"/>
  <c r="AA5551" i="3"/>
  <c r="AA5552" i="3"/>
  <c r="AA5553" i="3"/>
  <c r="AA5554" i="3"/>
  <c r="AA5555" i="3"/>
  <c r="AA5556" i="3"/>
  <c r="AA5557" i="3"/>
  <c r="AA5558" i="3"/>
  <c r="AA5559" i="3"/>
  <c r="AA5560" i="3"/>
  <c r="AA5561" i="3"/>
  <c r="AA5562" i="3"/>
  <c r="AA5563" i="3"/>
  <c r="AA5564" i="3"/>
  <c r="AA5565" i="3"/>
  <c r="AA5566" i="3"/>
  <c r="AA5567" i="3"/>
  <c r="AA5568" i="3"/>
  <c r="AA5569" i="3"/>
  <c r="AA5570" i="3"/>
  <c r="AA5571" i="3"/>
  <c r="AA5572" i="3"/>
  <c r="AA5573" i="3"/>
  <c r="AA5574" i="3"/>
  <c r="AA5575" i="3"/>
  <c r="AA5576" i="3"/>
  <c r="AA5577" i="3"/>
  <c r="AA5578" i="3"/>
  <c r="AA5579" i="3"/>
  <c r="AA5580" i="3"/>
  <c r="AA5581" i="3"/>
  <c r="AA5582" i="3"/>
  <c r="AA5583" i="3"/>
  <c r="AA5584" i="3"/>
  <c r="AA5585" i="3"/>
  <c r="AA5586" i="3"/>
  <c r="AA5587" i="3"/>
  <c r="AA5588" i="3"/>
  <c r="AA5589" i="3"/>
  <c r="AA5590" i="3"/>
  <c r="AA5591" i="3"/>
  <c r="AA5592" i="3"/>
  <c r="AA5593" i="3"/>
  <c r="AA5594" i="3"/>
  <c r="AA5595" i="3"/>
  <c r="AA5596" i="3"/>
  <c r="AA5597" i="3"/>
  <c r="AA5598" i="3"/>
  <c r="AA5599" i="3"/>
  <c r="AA5600" i="3"/>
  <c r="AA5601" i="3"/>
  <c r="AA5602" i="3"/>
  <c r="AA5603" i="3"/>
  <c r="AA5604" i="3"/>
  <c r="AA5605" i="3"/>
  <c r="AA5606" i="3"/>
  <c r="AA5607" i="3"/>
  <c r="AA5608" i="3"/>
  <c r="AA5609" i="3"/>
  <c r="AA5611" i="3"/>
  <c r="AA5612" i="3"/>
  <c r="AA5613" i="3"/>
  <c r="AA5614" i="3"/>
  <c r="AA5615" i="3"/>
  <c r="AA5616" i="3"/>
  <c r="AA5618" i="3"/>
  <c r="AA5619" i="3"/>
  <c r="AA5620" i="3"/>
  <c r="AA5621" i="3"/>
  <c r="AA5622" i="3"/>
  <c r="AA5623" i="3"/>
  <c r="AA5624" i="3"/>
  <c r="AA5625" i="3"/>
  <c r="AA5626" i="3"/>
  <c r="AA5627" i="3"/>
  <c r="AA5628" i="3"/>
  <c r="AA5629" i="3"/>
  <c r="AA5630" i="3"/>
  <c r="AA5631" i="3"/>
  <c r="AA5632" i="3"/>
  <c r="AA5633" i="3"/>
  <c r="AA5635" i="3"/>
  <c r="AA5636" i="3"/>
  <c r="AA5637" i="3"/>
  <c r="AA5638" i="3"/>
  <c r="AA5639" i="3"/>
  <c r="AA5640" i="3"/>
  <c r="AA5641" i="3"/>
  <c r="AA5642" i="3"/>
  <c r="AA5643" i="3"/>
  <c r="AA5644" i="3"/>
  <c r="AA5645" i="3"/>
  <c r="AA5646" i="3"/>
  <c r="AA5647" i="3"/>
  <c r="AA5648" i="3"/>
  <c r="AA5649" i="3"/>
  <c r="AA5650" i="3"/>
  <c r="AA5651" i="3"/>
  <c r="AA5652" i="3"/>
  <c r="AA5653" i="3"/>
  <c r="AA5654" i="3"/>
  <c r="AA5655" i="3"/>
  <c r="AA5656" i="3"/>
  <c r="AA5657" i="3"/>
  <c r="AA5658" i="3"/>
  <c r="AA5659" i="3"/>
  <c r="AA5660" i="3"/>
  <c r="AA5661" i="3"/>
  <c r="AA5662" i="3"/>
  <c r="AA5663" i="3"/>
  <c r="AA5664" i="3"/>
  <c r="AA5665" i="3"/>
  <c r="AA5666" i="3"/>
  <c r="AA5667" i="3"/>
  <c r="AA5668" i="3"/>
  <c r="AA5669" i="3"/>
  <c r="AA5670" i="3"/>
  <c r="AA5671" i="3"/>
  <c r="AA5672" i="3"/>
  <c r="AA5673" i="3"/>
  <c r="AA5674" i="3"/>
  <c r="AA5675" i="3"/>
  <c r="AA5676" i="3"/>
  <c r="AA5677" i="3"/>
  <c r="AA5678" i="3"/>
  <c r="AA5679" i="3"/>
  <c r="AA5680" i="3"/>
  <c r="AA5681" i="3"/>
  <c r="AA5682" i="3"/>
  <c r="AA5683" i="3"/>
  <c r="AA5684" i="3"/>
  <c r="AA5685" i="3"/>
  <c r="AA5686" i="3"/>
  <c r="AA5687" i="3"/>
  <c r="AA5688" i="3"/>
  <c r="AA5689" i="3"/>
  <c r="AA5690" i="3"/>
  <c r="AA5691" i="3"/>
  <c r="AA5692" i="3"/>
  <c r="AA5693" i="3"/>
  <c r="AA5694" i="3"/>
  <c r="AA5695" i="3"/>
  <c r="AA5696" i="3"/>
  <c r="AA5697" i="3"/>
  <c r="AA5698" i="3"/>
  <c r="AA5699" i="3"/>
  <c r="AA5700" i="3"/>
  <c r="AA5701" i="3"/>
  <c r="AA5702" i="3"/>
  <c r="AA5703" i="3"/>
  <c r="AA5704" i="3"/>
  <c r="AA5705" i="3"/>
  <c r="AA5706" i="3"/>
  <c r="AA5707" i="3"/>
  <c r="AA5708" i="3"/>
  <c r="AA5709" i="3"/>
  <c r="AA5710" i="3"/>
  <c r="AA5711" i="3"/>
  <c r="AA5712" i="3"/>
  <c r="AA5713" i="3"/>
  <c r="AA5714" i="3"/>
  <c r="AA5715" i="3"/>
  <c r="AA5716" i="3"/>
  <c r="AA5717" i="3"/>
  <c r="AA5718" i="3"/>
  <c r="AA5719" i="3"/>
  <c r="AA5720" i="3"/>
  <c r="AA5721" i="3"/>
  <c r="AA5722" i="3"/>
  <c r="AA5723" i="3"/>
  <c r="AA5724" i="3"/>
  <c r="AA5725" i="3"/>
  <c r="AA5726" i="3"/>
  <c r="AA5727" i="3"/>
  <c r="AA5728" i="3"/>
  <c r="AA5729" i="3"/>
  <c r="AA5730" i="3"/>
  <c r="AA5731" i="3"/>
  <c r="AA5732" i="3"/>
  <c r="AA5733" i="3"/>
  <c r="AA5734" i="3"/>
  <c r="AA5735" i="3"/>
  <c r="AA5736" i="3"/>
  <c r="AA5737" i="3"/>
  <c r="AA5738" i="3"/>
  <c r="AA5739" i="3"/>
  <c r="AA5740" i="3"/>
  <c r="AA5741" i="3"/>
  <c r="AA5742" i="3"/>
  <c r="AA5743" i="3"/>
  <c r="AA5744" i="3"/>
  <c r="AA5745" i="3"/>
  <c r="AA5746" i="3"/>
  <c r="AA5747" i="3"/>
  <c r="AA5748" i="3"/>
  <c r="AA5749" i="3"/>
  <c r="AA5750" i="3"/>
  <c r="AA5751" i="3"/>
  <c r="AA5752" i="3"/>
  <c r="AA5753" i="3"/>
  <c r="AA5754" i="3"/>
  <c r="AA5755" i="3"/>
  <c r="AA5756" i="3"/>
  <c r="AA5757" i="3"/>
  <c r="AA5759" i="3"/>
  <c r="AA5760" i="3"/>
  <c r="AA5761" i="3"/>
  <c r="AA5762" i="3"/>
  <c r="AA5763" i="3"/>
  <c r="AA5764" i="3"/>
  <c r="AA5765" i="3"/>
  <c r="AA5766" i="3"/>
  <c r="AA5767" i="3"/>
  <c r="AA5768" i="3"/>
  <c r="AA5769" i="3"/>
  <c r="AA5770" i="3"/>
  <c r="AA5771" i="3"/>
  <c r="AA5772" i="3"/>
  <c r="AA5773" i="3"/>
  <c r="AA5774" i="3"/>
  <c r="AA5775" i="3"/>
  <c r="AA5776" i="3"/>
  <c r="AA5777" i="3"/>
  <c r="AA5778" i="3"/>
  <c r="AA5779" i="3"/>
  <c r="AA5780" i="3"/>
  <c r="AA5781" i="3"/>
  <c r="AA5782" i="3"/>
  <c r="AA5783" i="3"/>
  <c r="AA5784" i="3"/>
  <c r="AA5785" i="3"/>
  <c r="AA5786" i="3"/>
  <c r="AA5787" i="3"/>
  <c r="AA5788" i="3"/>
  <c r="AA5789" i="3"/>
  <c r="AA5790" i="3"/>
  <c r="AA5791" i="3"/>
  <c r="AA5792" i="3"/>
  <c r="AA5793" i="3"/>
  <c r="AA5794" i="3"/>
  <c r="AA5795" i="3"/>
  <c r="AA5796" i="3"/>
  <c r="AA5797" i="3"/>
  <c r="AA5798" i="3"/>
  <c r="AA5799" i="3"/>
  <c r="AA5800" i="3"/>
  <c r="AA5801" i="3"/>
  <c r="AA5802" i="3"/>
  <c r="AA5803" i="3"/>
  <c r="AA5804" i="3"/>
  <c r="AA5805" i="3"/>
  <c r="AA5806" i="3"/>
  <c r="AA5807" i="3"/>
  <c r="AA5808" i="3"/>
  <c r="AA5809" i="3"/>
  <c r="AA5811" i="3"/>
  <c r="AA5812" i="3"/>
  <c r="AA5813" i="3"/>
  <c r="AA5814" i="3"/>
  <c r="AA5815" i="3"/>
  <c r="AA5816" i="3"/>
  <c r="AA5817" i="3"/>
  <c r="AA5818" i="3"/>
  <c r="AA5819" i="3"/>
  <c r="AA5820" i="3"/>
  <c r="AA5821" i="3"/>
  <c r="AA5822" i="3"/>
  <c r="AA5823" i="3"/>
  <c r="AA5824" i="3"/>
  <c r="AA5825" i="3"/>
  <c r="AA5826" i="3"/>
  <c r="AA5827" i="3"/>
  <c r="AA5828" i="3"/>
  <c r="AA5829" i="3"/>
  <c r="AA5830" i="3"/>
  <c r="AA5831" i="3"/>
  <c r="AA5832" i="3"/>
  <c r="AA5833" i="3"/>
  <c r="AA5834" i="3"/>
  <c r="AA5835" i="3"/>
  <c r="AA5836" i="3"/>
  <c r="AA5837" i="3"/>
  <c r="AA5838" i="3"/>
  <c r="AA5839" i="3"/>
  <c r="AA5840" i="3"/>
  <c r="AA5841" i="3"/>
  <c r="AA5842" i="3"/>
  <c r="AA5843" i="3"/>
  <c r="AA5844" i="3"/>
  <c r="AA5845" i="3"/>
  <c r="AA5846" i="3"/>
  <c r="AA5847" i="3"/>
  <c r="AA5848" i="3"/>
  <c r="AA5849" i="3"/>
  <c r="AA5850" i="3"/>
  <c r="AA5851" i="3"/>
  <c r="AA5852" i="3"/>
  <c r="AA5853" i="3"/>
  <c r="AA5854" i="3"/>
  <c r="AA5855" i="3"/>
  <c r="AA5856" i="3"/>
  <c r="AA5857" i="3"/>
  <c r="AA5858" i="3"/>
  <c r="AA5859" i="3"/>
  <c r="AA5860" i="3"/>
  <c r="AA5861" i="3"/>
  <c r="AA5862" i="3"/>
  <c r="AA5863" i="3"/>
  <c r="AA5864" i="3"/>
  <c r="AA5865" i="3"/>
  <c r="AA5866" i="3"/>
  <c r="AA5867" i="3"/>
  <c r="AA5868" i="3"/>
  <c r="AA5869" i="3"/>
  <c r="AA5870" i="3"/>
  <c r="AA5871" i="3"/>
  <c r="AA5872" i="3"/>
  <c r="AA5873" i="3"/>
  <c r="AA5874" i="3"/>
  <c r="AA5875" i="3"/>
  <c r="AA5876" i="3"/>
  <c r="AA5877" i="3"/>
  <c r="AA5878" i="3"/>
  <c r="AA5879" i="3"/>
  <c r="AA5880" i="3"/>
  <c r="AA5881" i="3"/>
  <c r="AA5882" i="3"/>
  <c r="AA5883" i="3"/>
  <c r="AA5884" i="3"/>
  <c r="AA5885" i="3"/>
  <c r="AA5886" i="3"/>
  <c r="AA5887" i="3"/>
  <c r="AA5888" i="3"/>
  <c r="AA5889" i="3"/>
  <c r="AA5890" i="3"/>
  <c r="AA5891" i="3"/>
  <c r="AA5892" i="3"/>
  <c r="AA5893" i="3"/>
  <c r="AA5894" i="3"/>
  <c r="AA5895" i="3"/>
  <c r="AA5896" i="3"/>
  <c r="AA5897" i="3"/>
  <c r="AA5898" i="3"/>
  <c r="AA5899" i="3"/>
  <c r="AA5900" i="3"/>
  <c r="AA5901" i="3"/>
  <c r="AA5902" i="3"/>
  <c r="AA5903" i="3"/>
  <c r="AA5904" i="3"/>
  <c r="AA5905" i="3"/>
  <c r="AA5906" i="3"/>
  <c r="AA5907" i="3"/>
  <c r="AA5908" i="3"/>
  <c r="AA5909" i="3"/>
  <c r="AA5910" i="3"/>
  <c r="AA5912" i="3"/>
  <c r="AA5913" i="3"/>
  <c r="AA5914" i="3"/>
  <c r="AA5915" i="3"/>
  <c r="AA5916" i="3"/>
  <c r="AA5917" i="3"/>
  <c r="AA5918" i="3"/>
  <c r="AA5919" i="3"/>
  <c r="AA5920" i="3"/>
  <c r="AA5921" i="3"/>
  <c r="AA5922" i="3"/>
  <c r="AA5923" i="3"/>
  <c r="AA5924" i="3"/>
  <c r="AA5925" i="3"/>
  <c r="AA5926" i="3"/>
  <c r="AA5927" i="3"/>
  <c r="AA5928" i="3"/>
  <c r="AA5929" i="3"/>
  <c r="AA5930" i="3"/>
  <c r="AA5931" i="3"/>
  <c r="AA5932" i="3"/>
  <c r="AA5933" i="3"/>
  <c r="AA5934" i="3"/>
  <c r="AA5935" i="3"/>
  <c r="AA5936" i="3"/>
  <c r="AA5937" i="3"/>
  <c r="AA5938" i="3"/>
  <c r="AA5939" i="3"/>
  <c r="AA5940" i="3"/>
  <c r="AA5941" i="3"/>
  <c r="AA5942" i="3"/>
  <c r="AA5943" i="3"/>
  <c r="AA5944" i="3"/>
  <c r="AA5945" i="3"/>
  <c r="AA5946" i="3"/>
  <c r="AA5947" i="3"/>
  <c r="AA5948" i="3"/>
  <c r="AA5949" i="3"/>
  <c r="AA5950" i="3"/>
  <c r="AA5951" i="3"/>
  <c r="AA5952" i="3"/>
  <c r="AA5953" i="3"/>
  <c r="AA5954" i="3"/>
  <c r="AA5955" i="3"/>
  <c r="AA5956" i="3"/>
  <c r="AA5958" i="3"/>
  <c r="AA5959" i="3"/>
  <c r="AA5960" i="3"/>
  <c r="AA5961" i="3"/>
  <c r="AA5962" i="3"/>
  <c r="AA5963" i="3"/>
  <c r="AA5964" i="3"/>
  <c r="AA5965" i="3"/>
  <c r="AA5966" i="3"/>
  <c r="AA5967" i="3"/>
  <c r="AA5968" i="3"/>
  <c r="AA5969" i="3"/>
  <c r="AA5970" i="3"/>
  <c r="AA5971" i="3"/>
  <c r="AA5972" i="3"/>
  <c r="AA5973" i="3"/>
  <c r="AA5974" i="3"/>
  <c r="AA5975" i="3"/>
  <c r="AA5976" i="3"/>
  <c r="AA5977" i="3"/>
  <c r="AA5978" i="3"/>
  <c r="AA5979" i="3"/>
  <c r="AA5980" i="3"/>
  <c r="AA5981" i="3"/>
  <c r="AA5982" i="3"/>
  <c r="AA5983" i="3"/>
  <c r="AA5984" i="3"/>
  <c r="AA5985" i="3"/>
  <c r="AA5986" i="3"/>
  <c r="AA5987" i="3"/>
  <c r="AA5988" i="3"/>
  <c r="AA5989" i="3"/>
  <c r="AA5990" i="3"/>
  <c r="AA5991" i="3"/>
  <c r="AA5992" i="3"/>
  <c r="AA5993" i="3"/>
  <c r="AA5994" i="3"/>
  <c r="AA5995" i="3"/>
  <c r="AA5996" i="3"/>
  <c r="AA5997" i="3"/>
  <c r="AA5998" i="3"/>
  <c r="AA5999" i="3"/>
  <c r="AA6000" i="3"/>
  <c r="AA6001" i="3"/>
  <c r="AA6002" i="3"/>
  <c r="AA6003" i="3"/>
  <c r="AA6004" i="3"/>
  <c r="AA6005" i="3"/>
  <c r="AA6006" i="3"/>
  <c r="AA6007" i="3"/>
  <c r="AA6008" i="3"/>
  <c r="AA6009" i="3"/>
  <c r="AA6010" i="3"/>
  <c r="AA6011" i="3"/>
  <c r="AA6012" i="3"/>
  <c r="AA6013" i="3"/>
  <c r="AA6014" i="3"/>
  <c r="AA6015" i="3"/>
  <c r="AA6016" i="3"/>
  <c r="AA6017" i="3"/>
  <c r="AA6018" i="3"/>
  <c r="AA6019" i="3"/>
  <c r="AA6020" i="3"/>
  <c r="AA6021" i="3"/>
  <c r="AA6022" i="3"/>
  <c r="AA6023" i="3"/>
  <c r="AA6024" i="3"/>
  <c r="AA6025" i="3"/>
  <c r="AA6026" i="3"/>
  <c r="AA6027" i="3"/>
  <c r="AA6028" i="3"/>
  <c r="AA6029" i="3"/>
  <c r="AA6030" i="3"/>
  <c r="AA6031" i="3"/>
  <c r="AA6032" i="3"/>
  <c r="AA6033" i="3"/>
  <c r="AA6034" i="3"/>
  <c r="AA6035" i="3"/>
  <c r="AA6036" i="3"/>
  <c r="AA6037" i="3"/>
  <c r="AA6038" i="3"/>
  <c r="AA6039" i="3"/>
  <c r="AA6040" i="3"/>
  <c r="AA6041" i="3"/>
  <c r="AA6042" i="3"/>
  <c r="AA6043" i="3"/>
  <c r="AA6044" i="3"/>
  <c r="AA6045" i="3"/>
  <c r="AA6046" i="3"/>
  <c r="AA6047" i="3"/>
  <c r="AA6048" i="3"/>
  <c r="AA6049" i="3"/>
  <c r="AA6050" i="3"/>
  <c r="AA6051" i="3"/>
  <c r="AA6052" i="3"/>
  <c r="AA6053" i="3"/>
  <c r="AA6054" i="3"/>
  <c r="AA6055" i="3"/>
  <c r="AA6056" i="3"/>
  <c r="AA6057" i="3"/>
  <c r="AA6058" i="3"/>
  <c r="AA6059" i="3"/>
  <c r="AA6062" i="3"/>
  <c r="AA6063" i="3"/>
  <c r="AA6064" i="3"/>
  <c r="AA6065" i="3"/>
  <c r="AA6066" i="3"/>
  <c r="AA6067" i="3"/>
  <c r="AA6068" i="3"/>
  <c r="AA6069" i="3"/>
  <c r="AA6070" i="3"/>
  <c r="AA6071" i="3"/>
  <c r="AA6072" i="3"/>
  <c r="AA6073" i="3"/>
  <c r="AA6074" i="3"/>
  <c r="AA6075" i="3"/>
  <c r="AA6076" i="3"/>
  <c r="AA6077" i="3"/>
  <c r="AA6078" i="3"/>
  <c r="AA6079" i="3"/>
  <c r="AA6080" i="3"/>
  <c r="AA6081" i="3"/>
  <c r="AA6082" i="3"/>
  <c r="AA6083" i="3"/>
  <c r="AA6084" i="3"/>
  <c r="AA6085" i="3"/>
  <c r="AA6086" i="3"/>
  <c r="AA6087" i="3"/>
  <c r="AA6088" i="3"/>
  <c r="AA6089" i="3"/>
  <c r="AA6090" i="3"/>
  <c r="AA6091" i="3"/>
  <c r="AA6092" i="3"/>
  <c r="AA6093" i="3"/>
  <c r="AA6094" i="3"/>
  <c r="AA6095" i="3"/>
  <c r="AA6096" i="3"/>
  <c r="AA6097" i="3"/>
  <c r="AA6098" i="3"/>
  <c r="AA6099" i="3"/>
  <c r="AA6100" i="3"/>
  <c r="AA6101" i="3"/>
  <c r="AA6102" i="3"/>
  <c r="AA6103" i="3"/>
  <c r="AA6104" i="3"/>
  <c r="AA6105" i="3"/>
  <c r="AA6106" i="3"/>
  <c r="AA6107" i="3"/>
  <c r="AA6108" i="3"/>
  <c r="AA6109" i="3"/>
  <c r="AA6110" i="3"/>
  <c r="AA6111" i="3"/>
  <c r="AA6112" i="3"/>
  <c r="AA6113" i="3"/>
  <c r="AA6114" i="3"/>
  <c r="AA6115" i="3"/>
  <c r="AA6116" i="3"/>
  <c r="AA6117" i="3"/>
  <c r="AA6118" i="3"/>
  <c r="AA6119" i="3"/>
  <c r="AA6120" i="3"/>
  <c r="AA6121" i="3"/>
  <c r="AA6122" i="3"/>
  <c r="AA6123" i="3"/>
  <c r="AA6124" i="3"/>
  <c r="AA6125" i="3"/>
  <c r="AA6126" i="3"/>
  <c r="AA6127" i="3"/>
  <c r="AA6128" i="3"/>
  <c r="AA6129" i="3"/>
  <c r="AA6130" i="3"/>
  <c r="AA6131" i="3"/>
  <c r="AA6132" i="3"/>
  <c r="AA6133" i="3"/>
  <c r="AA6134" i="3"/>
  <c r="AA6135" i="3"/>
  <c r="AA6136" i="3"/>
  <c r="AA6137" i="3"/>
  <c r="AA6138" i="3"/>
  <c r="AA6139" i="3"/>
  <c r="AA6140" i="3"/>
  <c r="AA6141" i="3"/>
  <c r="AA6142" i="3"/>
  <c r="AA6143" i="3"/>
  <c r="AA6144" i="3"/>
  <c r="AA6145" i="3"/>
  <c r="AA6146" i="3"/>
  <c r="AA6147" i="3"/>
  <c r="AA6148" i="3"/>
  <c r="AA6149" i="3"/>
  <c r="AA6150" i="3"/>
  <c r="AA6151" i="3"/>
  <c r="AA6152" i="3"/>
  <c r="AA6153" i="3"/>
  <c r="AA6154" i="3"/>
  <c r="AA6155" i="3"/>
  <c r="AA6156" i="3"/>
  <c r="AA6157" i="3"/>
  <c r="AA6158" i="3"/>
  <c r="AA6159" i="3"/>
  <c r="AA6160" i="3"/>
  <c r="AA6161" i="3"/>
  <c r="AA6162" i="3"/>
  <c r="AA6163" i="3"/>
  <c r="AA6164" i="3"/>
  <c r="AA6165" i="3"/>
  <c r="AA6166" i="3"/>
  <c r="AA6167" i="3"/>
  <c r="AA6168" i="3"/>
  <c r="AA6169" i="3"/>
  <c r="AA6170" i="3"/>
  <c r="AA6171" i="3"/>
  <c r="AA6172" i="3"/>
  <c r="AA6173" i="3"/>
  <c r="AA6174" i="3"/>
  <c r="AA6175" i="3"/>
  <c r="AA6176" i="3"/>
  <c r="AA6177" i="3"/>
  <c r="AA6178" i="3"/>
  <c r="AA6179" i="3"/>
  <c r="AA6180" i="3"/>
  <c r="AA6181" i="3"/>
  <c r="AA6182" i="3"/>
  <c r="AA6183" i="3"/>
  <c r="AA6184" i="3"/>
  <c r="AA6185" i="3"/>
  <c r="AA6186" i="3"/>
  <c r="AA6187" i="3"/>
  <c r="AA6188" i="3"/>
  <c r="AA6189" i="3"/>
  <c r="AA6190" i="3"/>
  <c r="AA6191" i="3"/>
  <c r="AA6192" i="3"/>
  <c r="AA6193" i="3"/>
  <c r="AA6194" i="3"/>
  <c r="AA6195" i="3"/>
  <c r="AA6196" i="3"/>
  <c r="AA6197" i="3"/>
  <c r="AA6198" i="3"/>
  <c r="AA6199" i="3"/>
  <c r="AA6200" i="3"/>
  <c r="AA6201" i="3"/>
  <c r="AA6202" i="3"/>
  <c r="AA6203" i="3"/>
  <c r="AA6204" i="3"/>
  <c r="AA6205" i="3"/>
  <c r="AA6206" i="3"/>
  <c r="AA6207" i="3"/>
  <c r="AA6208" i="3"/>
  <c r="AA6209" i="3"/>
  <c r="AA6210" i="3"/>
  <c r="AA6211" i="3"/>
  <c r="AA6212" i="3"/>
  <c r="AA6213" i="3"/>
  <c r="AA6214" i="3"/>
  <c r="AA6215" i="3"/>
  <c r="AA6216" i="3"/>
  <c r="AA6217" i="3"/>
  <c r="AA6218" i="3"/>
  <c r="AA6219" i="3"/>
  <c r="AA6220" i="3"/>
  <c r="AA6221" i="3"/>
  <c r="AA6222" i="3"/>
  <c r="AA6223" i="3"/>
  <c r="AA6224" i="3"/>
  <c r="AA6225" i="3"/>
  <c r="AA6226" i="3"/>
  <c r="AA6227" i="3"/>
  <c r="AA6228" i="3"/>
  <c r="AA6229" i="3"/>
  <c r="AA6230" i="3"/>
  <c r="AA6231" i="3"/>
  <c r="AA6232" i="3"/>
  <c r="AA6233" i="3"/>
  <c r="AA6234" i="3"/>
  <c r="AA6235" i="3"/>
  <c r="AA6236" i="3"/>
  <c r="AA6237" i="3"/>
  <c r="AA6238" i="3"/>
  <c r="AA6239" i="3"/>
  <c r="AA6240" i="3"/>
  <c r="AA6241" i="3"/>
  <c r="AA6242" i="3"/>
  <c r="AA6243" i="3"/>
  <c r="AA6244" i="3"/>
  <c r="AA6245" i="3"/>
  <c r="AA6246" i="3"/>
  <c r="AA6247" i="3"/>
  <c r="AA6248" i="3"/>
  <c r="AA6249" i="3"/>
  <c r="AA6250" i="3"/>
  <c r="AA6251" i="3"/>
  <c r="AA6252" i="3"/>
  <c r="AA6253" i="3"/>
  <c r="AA6254" i="3"/>
  <c r="AA6255" i="3"/>
  <c r="AA6256" i="3"/>
  <c r="AA6257" i="3"/>
  <c r="AA6258" i="3"/>
  <c r="AA6259" i="3"/>
  <c r="AA6260" i="3"/>
  <c r="AA6261" i="3"/>
  <c r="AA6262" i="3"/>
  <c r="AA6263" i="3"/>
  <c r="AA6264" i="3"/>
  <c r="AA6265" i="3"/>
  <c r="AA6266" i="3"/>
  <c r="AA6267" i="3"/>
  <c r="AA6268" i="3"/>
  <c r="AA6269" i="3"/>
  <c r="AA6270" i="3"/>
  <c r="AA6271" i="3"/>
  <c r="AA6272" i="3"/>
  <c r="AA6273" i="3"/>
  <c r="AA6274" i="3"/>
  <c r="AA6275" i="3"/>
  <c r="AA6276" i="3"/>
  <c r="AA6277" i="3"/>
  <c r="AA6278" i="3"/>
  <c r="AA6279" i="3"/>
  <c r="AA6280" i="3"/>
  <c r="AA6281" i="3"/>
  <c r="AA6282" i="3"/>
  <c r="AA6283" i="3"/>
  <c r="AA6284" i="3"/>
  <c r="AA6285" i="3"/>
  <c r="AA6286" i="3"/>
  <c r="AA6287" i="3"/>
  <c r="AA6288" i="3"/>
  <c r="AA6289" i="3"/>
  <c r="AA6290" i="3"/>
  <c r="AA6291" i="3"/>
  <c r="AA6292" i="3"/>
  <c r="AA6293" i="3"/>
  <c r="AA6294" i="3"/>
  <c r="AA6295" i="3"/>
  <c r="AA6296" i="3"/>
  <c r="AA6297" i="3"/>
  <c r="AA6298" i="3"/>
  <c r="AA6299" i="3"/>
  <c r="AA6300" i="3"/>
  <c r="AA6301" i="3"/>
  <c r="AA6302" i="3"/>
  <c r="AA6303" i="3"/>
  <c r="AA6304" i="3"/>
  <c r="AA6305" i="3"/>
  <c r="AA6306" i="3"/>
  <c r="AA6307" i="3"/>
  <c r="AA6308" i="3"/>
  <c r="AA6309" i="3"/>
  <c r="AA6310" i="3"/>
  <c r="AA6311" i="3"/>
  <c r="AA6312" i="3"/>
  <c r="AA6313" i="3"/>
  <c r="AA6314" i="3"/>
  <c r="AA6315" i="3"/>
  <c r="AA6316" i="3"/>
  <c r="AA6317" i="3"/>
  <c r="AA6318" i="3"/>
  <c r="AA6319" i="3"/>
  <c r="AA6320" i="3"/>
  <c r="AA6321" i="3"/>
  <c r="AA6322" i="3"/>
  <c r="AA6323" i="3"/>
  <c r="AA6324" i="3"/>
  <c r="AA6325" i="3"/>
  <c r="AA6326" i="3"/>
  <c r="AA6327" i="3"/>
  <c r="AA6328" i="3"/>
  <c r="AA6329" i="3"/>
  <c r="AA6330" i="3"/>
  <c r="AA6331" i="3"/>
  <c r="AA6332" i="3"/>
  <c r="AA6333" i="3"/>
  <c r="AA6334" i="3"/>
  <c r="AA6335" i="3"/>
  <c r="AA6336" i="3"/>
  <c r="AA6337" i="3"/>
  <c r="AA6338" i="3"/>
  <c r="AA6339" i="3"/>
  <c r="AA6340" i="3"/>
  <c r="AA6341" i="3"/>
  <c r="AA6342" i="3"/>
  <c r="AA6343" i="3"/>
  <c r="AA6344" i="3"/>
  <c r="AA6345" i="3"/>
  <c r="AA6346" i="3"/>
  <c r="AA6347" i="3"/>
  <c r="AA6348" i="3"/>
  <c r="AA6349" i="3"/>
  <c r="AA6350" i="3"/>
  <c r="AA6351" i="3"/>
  <c r="AA6352" i="3"/>
  <c r="AA6353" i="3"/>
  <c r="AA6354" i="3"/>
  <c r="AA6355" i="3"/>
  <c r="AA6356" i="3"/>
  <c r="AA6357" i="3"/>
  <c r="AA6358" i="3"/>
  <c r="AA6359" i="3"/>
  <c r="AA6360" i="3"/>
  <c r="AA6361" i="3"/>
  <c r="AA6362" i="3"/>
  <c r="AA6363" i="3"/>
  <c r="AA6364" i="3"/>
  <c r="AA6365" i="3"/>
  <c r="AA6366" i="3"/>
  <c r="AA6367" i="3"/>
  <c r="AA6368" i="3"/>
  <c r="AA6369" i="3"/>
  <c r="AA6370" i="3"/>
  <c r="AA6371" i="3"/>
  <c r="AA6372" i="3"/>
  <c r="AA6373" i="3"/>
  <c r="AA6374" i="3"/>
  <c r="AA6375" i="3"/>
  <c r="AA6376" i="3"/>
  <c r="AA6377" i="3"/>
  <c r="AA6378" i="3"/>
  <c r="AA6379" i="3"/>
  <c r="AA6380" i="3"/>
  <c r="AA6381" i="3"/>
  <c r="AA6382" i="3"/>
  <c r="AA6383" i="3"/>
  <c r="AA6384" i="3"/>
  <c r="AA6385" i="3"/>
  <c r="AA6386" i="3"/>
  <c r="AA6387" i="3"/>
  <c r="AA6388" i="3"/>
  <c r="AA6389" i="3"/>
  <c r="AA6390" i="3"/>
  <c r="AA6391" i="3"/>
  <c r="AA6392" i="3"/>
  <c r="AA6393" i="3"/>
  <c r="AA6394" i="3"/>
  <c r="AA6395" i="3"/>
  <c r="AA6396" i="3"/>
  <c r="AA6397" i="3"/>
  <c r="AA6398" i="3"/>
  <c r="AA6399" i="3"/>
  <c r="AA6400" i="3"/>
  <c r="AA6401" i="3"/>
  <c r="AA6402" i="3"/>
  <c r="AA6403" i="3"/>
  <c r="AA6404" i="3"/>
  <c r="AA6405" i="3"/>
  <c r="AA6406" i="3"/>
  <c r="AA6407" i="3"/>
  <c r="AA6408" i="3"/>
  <c r="AA6409" i="3"/>
  <c r="AA6410" i="3"/>
  <c r="AA6411" i="3"/>
  <c r="AA6412" i="3"/>
  <c r="AA6413" i="3"/>
  <c r="AA6414" i="3"/>
  <c r="AA6415" i="3"/>
  <c r="AA6416" i="3"/>
  <c r="AA6417" i="3"/>
  <c r="AA6418" i="3"/>
  <c r="AA6419" i="3"/>
  <c r="AA6420" i="3"/>
  <c r="AA6421" i="3"/>
  <c r="AA6422" i="3"/>
  <c r="AA6423" i="3"/>
  <c r="AA6424" i="3"/>
  <c r="AA6425" i="3"/>
  <c r="AA6426" i="3"/>
  <c r="AA6427" i="3"/>
  <c r="AA6428" i="3"/>
  <c r="AA6429" i="3"/>
  <c r="AA6430" i="3"/>
  <c r="AA6431" i="3"/>
  <c r="AA6432" i="3"/>
  <c r="AA6433" i="3"/>
  <c r="AA6434" i="3"/>
  <c r="AA6435" i="3"/>
  <c r="AA6436" i="3"/>
  <c r="AA6437" i="3"/>
  <c r="AA6438" i="3"/>
  <c r="AA6439" i="3"/>
  <c r="AA6440" i="3"/>
  <c r="AA6441" i="3"/>
  <c r="AA6442" i="3"/>
  <c r="AA6443" i="3"/>
  <c r="AA6444" i="3"/>
  <c r="AA6445" i="3"/>
  <c r="AA6446" i="3"/>
  <c r="AA6447" i="3"/>
  <c r="AA6448" i="3"/>
  <c r="AA6449" i="3"/>
  <c r="AA6450" i="3"/>
  <c r="AA6451" i="3"/>
  <c r="AA6452" i="3"/>
  <c r="AA6453" i="3"/>
  <c r="AA6454" i="3"/>
  <c r="AA6455" i="3"/>
  <c r="AA6456" i="3"/>
  <c r="AA6457" i="3"/>
  <c r="AA6458" i="3"/>
  <c r="AA6459" i="3"/>
  <c r="AA6460" i="3"/>
  <c r="AA6461" i="3"/>
  <c r="AA6462" i="3"/>
  <c r="AA6463" i="3"/>
  <c r="AA6464" i="3"/>
  <c r="AA6465" i="3"/>
  <c r="AA6466" i="3"/>
  <c r="AA6467" i="3"/>
  <c r="AA6468" i="3"/>
  <c r="AA6469" i="3"/>
  <c r="AA6470" i="3"/>
  <c r="AA6471" i="3"/>
  <c r="AA6472" i="3"/>
  <c r="AA6473" i="3"/>
  <c r="AA6474" i="3"/>
  <c r="AA6475" i="3"/>
  <c r="AA6476" i="3"/>
  <c r="AA6477" i="3"/>
  <c r="AA6478" i="3"/>
  <c r="AA6479" i="3"/>
  <c r="AA6480" i="3"/>
  <c r="AA6481" i="3"/>
  <c r="AA6482" i="3"/>
  <c r="AA6483" i="3"/>
  <c r="AA6484" i="3"/>
  <c r="AA6485" i="3"/>
  <c r="AA6486" i="3"/>
  <c r="AA6487" i="3"/>
  <c r="AA6488" i="3"/>
  <c r="AA6489" i="3"/>
  <c r="AA6490" i="3"/>
  <c r="AA6491" i="3"/>
  <c r="AA6492" i="3"/>
  <c r="AA6493" i="3"/>
  <c r="AA6494" i="3"/>
  <c r="AA6495" i="3"/>
  <c r="AA6496" i="3"/>
  <c r="AA6497" i="3"/>
  <c r="AA6498" i="3"/>
  <c r="AA6499" i="3"/>
  <c r="AA6500" i="3"/>
  <c r="AA6501" i="3"/>
  <c r="AA6502" i="3"/>
  <c r="AA6503" i="3"/>
  <c r="AA6504" i="3"/>
  <c r="AA6505" i="3"/>
  <c r="AA6506" i="3"/>
  <c r="AA6507" i="3"/>
  <c r="AA6508" i="3"/>
  <c r="AA6509" i="3"/>
  <c r="AA6510" i="3"/>
  <c r="AA6511" i="3"/>
  <c r="AA6512" i="3"/>
  <c r="AA6513" i="3"/>
  <c r="AA6514" i="3"/>
  <c r="AA6515" i="3"/>
  <c r="AA6516" i="3"/>
  <c r="AA6517" i="3"/>
  <c r="AA6518" i="3"/>
  <c r="AA6519" i="3"/>
  <c r="AA6520" i="3"/>
  <c r="AA6521" i="3"/>
  <c r="AA6522" i="3"/>
  <c r="AA6523" i="3"/>
  <c r="AA6524" i="3"/>
  <c r="AA6525" i="3"/>
  <c r="AA6526" i="3"/>
  <c r="AA6527" i="3"/>
  <c r="AA6528" i="3"/>
  <c r="AA6529" i="3"/>
  <c r="AA6530" i="3"/>
  <c r="AA6531" i="3"/>
  <c r="AA6532" i="3"/>
  <c r="AA6533" i="3"/>
  <c r="AA6534" i="3"/>
  <c r="AA6535" i="3"/>
  <c r="AA6536" i="3"/>
  <c r="AA6537" i="3"/>
  <c r="AA6538" i="3"/>
  <c r="AA6539" i="3"/>
  <c r="AA6540" i="3"/>
  <c r="AA6541" i="3"/>
  <c r="AA6542" i="3"/>
  <c r="AA6543" i="3"/>
  <c r="AA6544" i="3"/>
  <c r="AA6545" i="3"/>
  <c r="AA6546" i="3"/>
  <c r="AA6547" i="3"/>
  <c r="AA6548" i="3"/>
  <c r="AA6549" i="3"/>
  <c r="AA6550" i="3"/>
  <c r="AA6551" i="3"/>
  <c r="AA6552" i="3"/>
  <c r="AA6553" i="3"/>
  <c r="AA6554" i="3"/>
  <c r="AA6555" i="3"/>
  <c r="AA6556" i="3"/>
  <c r="AA6557" i="3"/>
  <c r="AA6558" i="3"/>
  <c r="AA6559" i="3"/>
  <c r="AA6560" i="3"/>
  <c r="AA6561" i="3"/>
  <c r="AA6562" i="3"/>
  <c r="AA6563" i="3"/>
  <c r="AA6564" i="3"/>
  <c r="AA6565" i="3"/>
  <c r="AA6566" i="3"/>
  <c r="AA6567" i="3"/>
  <c r="AA6568" i="3"/>
  <c r="AA6569" i="3"/>
  <c r="AA6570" i="3"/>
  <c r="AA6571" i="3"/>
  <c r="AA6572" i="3"/>
  <c r="AA6573" i="3"/>
  <c r="AA6574" i="3"/>
  <c r="AA6575" i="3"/>
  <c r="AA6576" i="3"/>
  <c r="AA6577" i="3"/>
  <c r="AA6578" i="3"/>
  <c r="AA6579" i="3"/>
  <c r="AA6580" i="3"/>
  <c r="AA6581" i="3"/>
  <c r="AA6582" i="3"/>
  <c r="AA6583" i="3"/>
  <c r="AA6584" i="3"/>
  <c r="AA6585" i="3"/>
  <c r="AA6586" i="3"/>
  <c r="AA6587" i="3"/>
  <c r="AA6588" i="3"/>
  <c r="AA6589" i="3"/>
  <c r="AA6590" i="3"/>
  <c r="AA6591" i="3"/>
  <c r="AA6592" i="3"/>
  <c r="AA6593" i="3"/>
  <c r="AA6594" i="3"/>
  <c r="AA6595" i="3"/>
  <c r="AA6596" i="3"/>
  <c r="AA6597" i="3"/>
  <c r="AA6598" i="3"/>
  <c r="AA6599" i="3"/>
  <c r="AA6600" i="3"/>
  <c r="AA6601" i="3"/>
  <c r="AA6602" i="3"/>
  <c r="AA6603" i="3"/>
  <c r="AA6604" i="3"/>
  <c r="AA6605" i="3"/>
  <c r="AA6606" i="3"/>
  <c r="AA6607" i="3"/>
  <c r="AA6608" i="3"/>
  <c r="AA6609" i="3"/>
  <c r="AA6610" i="3"/>
  <c r="AA6611" i="3"/>
  <c r="AA6612" i="3"/>
  <c r="AA6613" i="3"/>
  <c r="AA6614" i="3"/>
  <c r="AA6615" i="3"/>
  <c r="AA6616" i="3"/>
  <c r="AA6617" i="3"/>
  <c r="AA6618" i="3"/>
  <c r="AA6619" i="3"/>
  <c r="AA6620" i="3"/>
  <c r="AA6621" i="3"/>
  <c r="AA6622" i="3"/>
  <c r="AA6623" i="3"/>
  <c r="AA6624" i="3"/>
  <c r="AA6625" i="3"/>
  <c r="AA6626" i="3"/>
  <c r="AA6627" i="3"/>
  <c r="AA6628" i="3"/>
  <c r="AA6629" i="3"/>
  <c r="AA6630" i="3"/>
  <c r="AA6631" i="3"/>
  <c r="AA6632" i="3"/>
  <c r="AA6633" i="3"/>
  <c r="AA6634" i="3"/>
  <c r="AA6635" i="3"/>
  <c r="AA6636" i="3"/>
  <c r="AA6637" i="3"/>
  <c r="AA6638" i="3"/>
  <c r="AA6639" i="3"/>
  <c r="AA6640" i="3"/>
  <c r="AA6641" i="3"/>
  <c r="AA6642" i="3"/>
  <c r="AA6643" i="3"/>
  <c r="AA6644" i="3"/>
  <c r="AA6645" i="3"/>
  <c r="AA6646" i="3"/>
  <c r="AA6647" i="3"/>
  <c r="AA6648" i="3"/>
  <c r="AA6649" i="3"/>
  <c r="AA6650" i="3"/>
  <c r="AA6651" i="3"/>
  <c r="AA6652" i="3"/>
  <c r="AA6653" i="3"/>
  <c r="AA6654" i="3"/>
  <c r="AA6655" i="3"/>
  <c r="AA6656" i="3"/>
  <c r="AA6657" i="3"/>
  <c r="AA6658" i="3"/>
  <c r="AA6659" i="3"/>
  <c r="AA6660" i="3"/>
  <c r="AA6661" i="3"/>
  <c r="AA6662" i="3"/>
  <c r="AA6663" i="3"/>
  <c r="AA6664" i="3"/>
  <c r="AA6665" i="3"/>
  <c r="AA6666" i="3"/>
  <c r="AA6667" i="3"/>
  <c r="AA6668" i="3"/>
  <c r="AA6669" i="3"/>
  <c r="AA6670" i="3"/>
  <c r="AA6671" i="3"/>
  <c r="AA6672" i="3"/>
  <c r="AA6673" i="3"/>
  <c r="AA6674" i="3"/>
  <c r="AA6675" i="3"/>
  <c r="AA6676" i="3"/>
  <c r="AA6677" i="3"/>
  <c r="AA6678" i="3"/>
  <c r="AA6679" i="3"/>
  <c r="AA6680" i="3"/>
  <c r="AA6681" i="3"/>
  <c r="AA6682" i="3"/>
  <c r="AA6683" i="3"/>
  <c r="AA6684" i="3"/>
  <c r="AA6685" i="3"/>
  <c r="AA6686" i="3"/>
  <c r="AA6687" i="3"/>
  <c r="AA6688" i="3"/>
  <c r="AA6689" i="3"/>
  <c r="AA6690" i="3"/>
  <c r="AA6691" i="3"/>
  <c r="AA6692" i="3"/>
  <c r="AA6693" i="3"/>
  <c r="AA6694" i="3"/>
  <c r="AA6695" i="3"/>
  <c r="AA6696" i="3"/>
  <c r="AA6697" i="3"/>
  <c r="AA6698" i="3"/>
  <c r="AA6699" i="3"/>
  <c r="AA6700" i="3"/>
  <c r="AA6701" i="3"/>
  <c r="AA6702" i="3"/>
  <c r="AA6703" i="3"/>
  <c r="AA6704" i="3"/>
  <c r="AA6705" i="3"/>
  <c r="AA6706" i="3"/>
  <c r="AA6707" i="3"/>
  <c r="AA6708" i="3"/>
  <c r="AA6709" i="3"/>
  <c r="AA6710" i="3"/>
  <c r="AA6711" i="3"/>
  <c r="AA6712" i="3"/>
  <c r="AA6713" i="3"/>
  <c r="AA6714" i="3"/>
  <c r="AA6715" i="3"/>
  <c r="AA6716" i="3"/>
  <c r="AA6717" i="3"/>
  <c r="AA6718" i="3"/>
  <c r="AA6719" i="3"/>
  <c r="AA6720" i="3"/>
  <c r="AA6721" i="3"/>
  <c r="AA6722" i="3"/>
  <c r="AA6723" i="3"/>
  <c r="AA6724" i="3"/>
  <c r="AA6725" i="3"/>
  <c r="AA6726" i="3"/>
  <c r="AA6727" i="3"/>
  <c r="AA6728" i="3"/>
  <c r="AA6729" i="3"/>
  <c r="AA6730" i="3"/>
  <c r="AA6731" i="3"/>
  <c r="AA6732" i="3"/>
  <c r="AA6733" i="3"/>
  <c r="AA6734" i="3"/>
  <c r="AA6735" i="3"/>
  <c r="AA6736" i="3"/>
  <c r="AA6737" i="3"/>
  <c r="AA6738" i="3"/>
  <c r="AA6739" i="3"/>
  <c r="AA6740" i="3"/>
  <c r="AA6741" i="3"/>
  <c r="AA6742" i="3"/>
  <c r="AA6743" i="3"/>
  <c r="AA6744" i="3"/>
  <c r="AA6745" i="3"/>
  <c r="AA6746" i="3"/>
  <c r="AA6747" i="3"/>
  <c r="AA6748" i="3"/>
  <c r="AA6749" i="3"/>
  <c r="AA6750" i="3"/>
  <c r="AA6751" i="3"/>
  <c r="AA6752" i="3"/>
  <c r="AA6753" i="3"/>
  <c r="AA6754" i="3"/>
  <c r="AA6755" i="3"/>
  <c r="AA6756" i="3"/>
  <c r="AA6757" i="3"/>
  <c r="AA6758" i="3"/>
  <c r="AA6759" i="3"/>
  <c r="AA6760" i="3"/>
  <c r="AA6761" i="3"/>
  <c r="AA6762" i="3"/>
  <c r="AA6763" i="3"/>
  <c r="AA6764" i="3"/>
  <c r="AA6765" i="3"/>
  <c r="AA6766" i="3"/>
  <c r="AA6767" i="3"/>
  <c r="AA6768" i="3"/>
  <c r="AA6769" i="3"/>
  <c r="AA6770" i="3"/>
  <c r="AA6771" i="3"/>
  <c r="AA6772" i="3"/>
  <c r="AA6773" i="3"/>
  <c r="AA6774" i="3"/>
  <c r="AA6775" i="3"/>
  <c r="AA6776" i="3"/>
  <c r="AA6777" i="3"/>
  <c r="AA6778" i="3"/>
  <c r="AA6779" i="3"/>
  <c r="AA6780" i="3"/>
  <c r="AA6781" i="3"/>
  <c r="AA6782" i="3"/>
  <c r="AA6783" i="3"/>
  <c r="AA6784" i="3"/>
  <c r="AA6785" i="3"/>
  <c r="AA6786" i="3"/>
  <c r="AA6787" i="3"/>
  <c r="AA6788" i="3"/>
  <c r="AA6789" i="3"/>
  <c r="AA6790" i="3"/>
  <c r="AA6791" i="3"/>
  <c r="AA6792" i="3"/>
  <c r="AA6793" i="3"/>
  <c r="AA6794" i="3"/>
  <c r="AA6795" i="3"/>
  <c r="AA6796" i="3"/>
  <c r="AA6797" i="3"/>
  <c r="AA6798" i="3"/>
  <c r="AA6799" i="3"/>
  <c r="AA6800" i="3"/>
  <c r="AA6801" i="3"/>
  <c r="AA6802" i="3"/>
  <c r="AA6803" i="3"/>
  <c r="AA6804" i="3"/>
  <c r="AA6805" i="3"/>
  <c r="AA6806" i="3"/>
  <c r="AA6807" i="3"/>
  <c r="AA6808" i="3"/>
  <c r="AA6809" i="3"/>
  <c r="AA6810" i="3"/>
  <c r="AA6811" i="3"/>
  <c r="AB6811" i="3"/>
  <c r="AB6810" i="3"/>
  <c r="AB6809" i="3"/>
  <c r="AB6808" i="3"/>
  <c r="AB6807" i="3"/>
  <c r="AB6806" i="3"/>
  <c r="AB6805" i="3"/>
  <c r="AB6804" i="3"/>
  <c r="AB6803" i="3"/>
  <c r="AB6802" i="3"/>
  <c r="AB6801" i="3"/>
  <c r="AB6800" i="3"/>
  <c r="AB6799" i="3"/>
  <c r="AB6798" i="3"/>
  <c r="AB6797" i="3"/>
  <c r="AB6796" i="3"/>
  <c r="AB6795" i="3"/>
  <c r="AB6794" i="3"/>
  <c r="AB6793" i="3"/>
  <c r="AB6792" i="3"/>
  <c r="AB6791" i="3"/>
  <c r="AB6790" i="3"/>
  <c r="AB6789" i="3"/>
  <c r="AB6788" i="3"/>
  <c r="AB6787" i="3"/>
  <c r="AB6786" i="3"/>
  <c r="AB6785" i="3"/>
  <c r="AB6784" i="3"/>
  <c r="AB6783" i="3"/>
  <c r="AB6782" i="3"/>
  <c r="AB6781" i="3"/>
  <c r="AB6780" i="3"/>
  <c r="AB6779" i="3"/>
  <c r="AB6778" i="3"/>
  <c r="AB6777" i="3"/>
  <c r="AB6776" i="3"/>
  <c r="AB6775" i="3"/>
  <c r="AB6774" i="3"/>
  <c r="AB6773" i="3"/>
  <c r="AB6772" i="3"/>
  <c r="AB6771" i="3"/>
  <c r="AB6770" i="3"/>
  <c r="AB6769" i="3"/>
  <c r="AB6768" i="3"/>
  <c r="AB6767" i="3"/>
  <c r="AB6766" i="3"/>
  <c r="AB6765" i="3"/>
  <c r="AB6764" i="3"/>
  <c r="AB6763" i="3"/>
  <c r="AB6762" i="3"/>
  <c r="AB6761" i="3"/>
  <c r="AB6760" i="3"/>
  <c r="AB6759" i="3"/>
  <c r="AB6758" i="3"/>
  <c r="AB6757" i="3"/>
  <c r="AB6756" i="3"/>
  <c r="AB6755" i="3"/>
  <c r="AB6754" i="3"/>
  <c r="AB6753" i="3"/>
  <c r="AB6752" i="3"/>
  <c r="AB6751" i="3"/>
  <c r="AB6750" i="3"/>
  <c r="AB6749" i="3"/>
  <c r="AB6748" i="3"/>
  <c r="AB6747" i="3"/>
  <c r="AB6746" i="3"/>
  <c r="AB6745" i="3"/>
  <c r="AB6744" i="3"/>
  <c r="AB6743" i="3"/>
  <c r="AB6742" i="3"/>
  <c r="AB6741" i="3"/>
  <c r="AB6740" i="3"/>
  <c r="AB6739" i="3"/>
  <c r="AB6738" i="3"/>
  <c r="AB6737" i="3"/>
  <c r="AB6736" i="3"/>
  <c r="AB6735" i="3"/>
  <c r="AB6734" i="3"/>
  <c r="AB6733" i="3"/>
  <c r="AB6732" i="3"/>
  <c r="AB6731" i="3"/>
  <c r="AB6730" i="3"/>
  <c r="AB6729" i="3"/>
  <c r="AB6728" i="3"/>
  <c r="AB6727" i="3"/>
  <c r="AB6726" i="3"/>
  <c r="AB6725" i="3"/>
  <c r="AB6724" i="3"/>
  <c r="AB6723" i="3"/>
  <c r="AB6722" i="3"/>
  <c r="AB6721" i="3"/>
  <c r="AB6720" i="3"/>
  <c r="AB6719" i="3"/>
  <c r="AB6718" i="3"/>
  <c r="AB6717" i="3"/>
  <c r="AB6716" i="3"/>
  <c r="AB6715" i="3"/>
  <c r="AB6714" i="3"/>
  <c r="AB6713" i="3"/>
  <c r="AB6712" i="3"/>
  <c r="AB6711" i="3"/>
  <c r="AB6710" i="3"/>
  <c r="AB6709" i="3"/>
  <c r="AB6708" i="3"/>
  <c r="AB6707" i="3"/>
  <c r="AB6706" i="3"/>
  <c r="AB6705" i="3"/>
  <c r="AB6704" i="3"/>
  <c r="AB6703" i="3"/>
  <c r="AB6702" i="3"/>
  <c r="AB6701" i="3"/>
  <c r="AB6700" i="3"/>
  <c r="AB6699" i="3"/>
  <c r="AB6698" i="3"/>
  <c r="AB6697" i="3"/>
  <c r="AB6696" i="3"/>
  <c r="AB6695" i="3"/>
  <c r="AB6694" i="3"/>
  <c r="AB6693" i="3"/>
  <c r="AB6692" i="3"/>
  <c r="AB6691" i="3"/>
  <c r="AB6690" i="3"/>
  <c r="AB6689" i="3"/>
  <c r="AB6688" i="3"/>
  <c r="AB6687" i="3"/>
  <c r="AB6686" i="3"/>
  <c r="AB6685" i="3"/>
  <c r="AB6684" i="3"/>
  <c r="AB6683" i="3"/>
  <c r="AB6682" i="3"/>
  <c r="AB6681" i="3"/>
  <c r="AB6680" i="3"/>
  <c r="AB6679" i="3"/>
  <c r="AB6678" i="3"/>
  <c r="AB6677" i="3"/>
  <c r="AB6676" i="3"/>
  <c r="AB6675" i="3"/>
  <c r="AB6674" i="3"/>
  <c r="AB6673" i="3"/>
  <c r="AB6672" i="3"/>
  <c r="AB6671" i="3"/>
  <c r="AB6670" i="3"/>
  <c r="AB6669" i="3"/>
  <c r="AB6668" i="3"/>
  <c r="AB6667" i="3"/>
  <c r="AB6666" i="3"/>
  <c r="AB6665" i="3"/>
  <c r="AB6664" i="3"/>
  <c r="AB6663" i="3"/>
  <c r="AB6662" i="3"/>
  <c r="AB6661" i="3"/>
  <c r="AB6660" i="3"/>
  <c r="AB6659" i="3"/>
  <c r="AB6658" i="3"/>
  <c r="AB6657" i="3"/>
  <c r="AB6656" i="3"/>
  <c r="AB6655" i="3"/>
  <c r="AB6654" i="3"/>
  <c r="AB6653" i="3"/>
  <c r="AB6652" i="3"/>
  <c r="AB6651" i="3"/>
  <c r="AB6650" i="3"/>
  <c r="AB6649" i="3"/>
  <c r="AB6648" i="3"/>
  <c r="AB6647" i="3"/>
  <c r="AB6646" i="3"/>
  <c r="AB6645" i="3"/>
  <c r="AB6644" i="3"/>
  <c r="AB6643" i="3"/>
  <c r="AB6642" i="3"/>
  <c r="AB6641" i="3"/>
  <c r="AB6640" i="3"/>
  <c r="AB6639" i="3"/>
  <c r="AB6638" i="3"/>
  <c r="AB6637" i="3"/>
  <c r="AB6636" i="3"/>
  <c r="AB6635" i="3"/>
  <c r="AB6634" i="3"/>
  <c r="AB6633" i="3"/>
  <c r="AB6632" i="3"/>
  <c r="AB6631" i="3"/>
  <c r="AB6630" i="3"/>
  <c r="AB6629" i="3"/>
  <c r="AB6628" i="3"/>
  <c r="AB6627" i="3"/>
  <c r="AB6626" i="3"/>
  <c r="AB6625" i="3"/>
  <c r="AB6624" i="3"/>
  <c r="AB6623" i="3"/>
  <c r="AB6622" i="3"/>
  <c r="AB6621" i="3"/>
  <c r="AB6620" i="3"/>
  <c r="AB6619" i="3"/>
  <c r="AB6618" i="3"/>
  <c r="AB6617" i="3"/>
  <c r="AB6616" i="3"/>
  <c r="AB6615" i="3"/>
  <c r="AB6614" i="3"/>
  <c r="AB6613" i="3"/>
  <c r="AB6612" i="3"/>
  <c r="AB6611" i="3"/>
  <c r="AB6610" i="3"/>
  <c r="AB6609" i="3"/>
  <c r="AB6608" i="3"/>
  <c r="AB6607" i="3"/>
  <c r="AB6606" i="3"/>
  <c r="AB6605" i="3"/>
  <c r="AB6604" i="3"/>
  <c r="AB6603" i="3"/>
  <c r="AB6602" i="3"/>
  <c r="AB6601" i="3"/>
  <c r="AB6600" i="3"/>
  <c r="AB6599" i="3"/>
  <c r="AB6598" i="3"/>
  <c r="AB6597" i="3"/>
  <c r="AB6596" i="3"/>
  <c r="AB6595" i="3"/>
  <c r="AB6594" i="3"/>
  <c r="AB6593" i="3"/>
  <c r="AB6592" i="3"/>
  <c r="AB6591" i="3"/>
  <c r="AB6590" i="3"/>
  <c r="AB6589" i="3"/>
  <c r="AB6588" i="3"/>
  <c r="AB6587" i="3"/>
  <c r="AB6586" i="3"/>
  <c r="AB6585" i="3"/>
  <c r="AB6584" i="3"/>
  <c r="AB6583" i="3"/>
  <c r="AB6582" i="3"/>
  <c r="AB6581" i="3"/>
  <c r="AB6580" i="3"/>
  <c r="AB6579" i="3"/>
  <c r="AB6578" i="3"/>
  <c r="AB6577" i="3"/>
  <c r="AB6576" i="3"/>
  <c r="AB6575" i="3"/>
  <c r="AB6574" i="3"/>
  <c r="AB6573" i="3"/>
  <c r="AB6572" i="3"/>
  <c r="AB6571" i="3"/>
  <c r="AB6570" i="3"/>
  <c r="AB6569" i="3"/>
  <c r="AB6568" i="3"/>
  <c r="AB6567" i="3"/>
  <c r="AB6566" i="3"/>
  <c r="AB6565" i="3"/>
  <c r="AB6564" i="3"/>
  <c r="AB6563" i="3"/>
  <c r="AB6562" i="3"/>
  <c r="AB6561" i="3"/>
  <c r="AB6560" i="3"/>
  <c r="AB6559" i="3"/>
  <c r="AB6558" i="3"/>
  <c r="AB6557" i="3"/>
  <c r="AB6556" i="3"/>
  <c r="AB6555" i="3"/>
  <c r="AB6554" i="3"/>
  <c r="AB6553" i="3"/>
  <c r="AB6552" i="3"/>
  <c r="AB6551" i="3"/>
  <c r="AB6550" i="3"/>
  <c r="AB6549" i="3"/>
  <c r="AB6548" i="3"/>
  <c r="AB6547" i="3"/>
  <c r="AB6546" i="3"/>
  <c r="AB6545" i="3"/>
  <c r="AB6544" i="3"/>
  <c r="AB6543" i="3"/>
  <c r="AB6542" i="3"/>
  <c r="AB6541" i="3"/>
  <c r="AB6540" i="3"/>
  <c r="AB6539" i="3"/>
  <c r="AB6538" i="3"/>
  <c r="AB6537" i="3"/>
  <c r="AB6536" i="3"/>
  <c r="AB6535" i="3"/>
  <c r="AB6534" i="3"/>
  <c r="AB6533" i="3"/>
  <c r="AB6532" i="3"/>
  <c r="AB6531" i="3"/>
  <c r="AB6530" i="3"/>
  <c r="AB6529" i="3"/>
  <c r="AB6528" i="3"/>
  <c r="AB6527" i="3"/>
  <c r="AB6526" i="3"/>
  <c r="AB6525" i="3"/>
  <c r="AB6524" i="3"/>
  <c r="AB6523" i="3"/>
  <c r="AB6522" i="3"/>
  <c r="AB6521" i="3"/>
  <c r="AB6520" i="3"/>
  <c r="AB6519" i="3"/>
  <c r="AB6518" i="3"/>
  <c r="AB6517" i="3"/>
  <c r="AB6516" i="3"/>
  <c r="AB6515" i="3"/>
  <c r="AB6514" i="3"/>
  <c r="AB6513" i="3"/>
  <c r="AB6512" i="3"/>
  <c r="AB6511" i="3"/>
  <c r="AB6510" i="3"/>
  <c r="AB6509" i="3"/>
  <c r="AB6508" i="3"/>
  <c r="AB6507" i="3"/>
  <c r="AB6506" i="3"/>
  <c r="AB6505" i="3"/>
  <c r="AB6504" i="3"/>
  <c r="AB6503" i="3"/>
  <c r="AB6502" i="3"/>
  <c r="AB6501" i="3"/>
  <c r="AB6500" i="3"/>
  <c r="AB6499" i="3"/>
  <c r="AB6498" i="3"/>
  <c r="AB6497" i="3"/>
  <c r="AB6496" i="3"/>
  <c r="AB6495" i="3"/>
  <c r="AB6494" i="3"/>
  <c r="AB6493" i="3"/>
  <c r="AB6492" i="3"/>
  <c r="AB6491" i="3"/>
  <c r="AB6490" i="3"/>
  <c r="AB6489" i="3"/>
  <c r="AB6488" i="3"/>
  <c r="AB6487" i="3"/>
  <c r="AB6486" i="3"/>
  <c r="AB6485" i="3"/>
  <c r="AB6484" i="3"/>
  <c r="AB6483" i="3"/>
  <c r="AB6482" i="3"/>
  <c r="AB6481" i="3"/>
  <c r="AB6480" i="3"/>
  <c r="AB6479" i="3"/>
  <c r="AB6478" i="3"/>
  <c r="AB6477" i="3"/>
  <c r="AB6476" i="3"/>
  <c r="AB6475" i="3"/>
  <c r="AB6474" i="3"/>
  <c r="AB6473" i="3"/>
  <c r="AB6472" i="3"/>
  <c r="AB6471" i="3"/>
  <c r="AB6470" i="3"/>
  <c r="AB6469" i="3"/>
  <c r="AB6468" i="3"/>
  <c r="AB6467" i="3"/>
  <c r="AB6466" i="3"/>
  <c r="AB6465" i="3"/>
  <c r="AB6464" i="3"/>
  <c r="AB6463" i="3"/>
  <c r="AB6462" i="3"/>
  <c r="AB6461" i="3"/>
  <c r="AB6460" i="3"/>
  <c r="AB6459" i="3"/>
  <c r="AB6458" i="3"/>
  <c r="AB6457" i="3"/>
  <c r="AB6456" i="3"/>
  <c r="AB6455" i="3"/>
  <c r="AB6454" i="3"/>
  <c r="AB6453" i="3"/>
  <c r="AB6452" i="3"/>
  <c r="AB6451" i="3"/>
  <c r="AB6450" i="3"/>
  <c r="AB6449" i="3"/>
  <c r="AB6448" i="3"/>
  <c r="AB6447" i="3"/>
  <c r="AB6446" i="3"/>
  <c r="AB6445" i="3"/>
  <c r="AB6444" i="3"/>
  <c r="AB6443" i="3"/>
  <c r="AB6442" i="3"/>
  <c r="AB6441" i="3"/>
  <c r="AB6440" i="3"/>
  <c r="AB6439" i="3"/>
  <c r="AB6438" i="3"/>
  <c r="AB6437" i="3"/>
  <c r="AB6436" i="3"/>
  <c r="AB6435" i="3"/>
  <c r="AB6434" i="3"/>
  <c r="AB6433" i="3"/>
  <c r="AB6432" i="3"/>
  <c r="AB6431" i="3"/>
  <c r="AB6430" i="3"/>
  <c r="AB6429" i="3"/>
  <c r="AB6428" i="3"/>
  <c r="AB6427" i="3"/>
  <c r="AB6426" i="3"/>
  <c r="AB6425" i="3"/>
  <c r="AB6424" i="3"/>
  <c r="AB6423" i="3"/>
  <c r="AB6422" i="3"/>
  <c r="AB6421" i="3"/>
  <c r="AB6420" i="3"/>
  <c r="AB6419" i="3"/>
  <c r="AB6418" i="3"/>
  <c r="AB6417" i="3"/>
  <c r="AB6416" i="3"/>
  <c r="AB6415" i="3"/>
  <c r="AB6414" i="3"/>
  <c r="AB6413" i="3"/>
  <c r="AB6412" i="3"/>
  <c r="AB6411" i="3"/>
  <c r="AB6410" i="3"/>
  <c r="AB6409" i="3"/>
  <c r="AB6408" i="3"/>
  <c r="AB6407" i="3"/>
  <c r="AB6406" i="3"/>
  <c r="AB6405" i="3"/>
  <c r="AB6404" i="3"/>
  <c r="AB6403" i="3"/>
  <c r="AB6402" i="3"/>
  <c r="AB6401" i="3"/>
  <c r="AB6400" i="3"/>
  <c r="AB6399" i="3"/>
  <c r="AB6398" i="3"/>
  <c r="AB6397" i="3"/>
  <c r="AB6396" i="3"/>
  <c r="AB6395" i="3"/>
  <c r="AB6394" i="3"/>
  <c r="AB6393" i="3"/>
  <c r="AB6392" i="3"/>
  <c r="AB6391" i="3"/>
  <c r="AB6390" i="3"/>
  <c r="AB6389" i="3"/>
  <c r="AB6388" i="3"/>
  <c r="AB6387" i="3"/>
  <c r="AB6386" i="3"/>
  <c r="AB6385" i="3"/>
  <c r="AB6384" i="3"/>
  <c r="AB6383" i="3"/>
  <c r="AB6382" i="3"/>
  <c r="AB6381" i="3"/>
  <c r="AB6380" i="3"/>
  <c r="AB6379" i="3"/>
  <c r="AB6378" i="3"/>
  <c r="AB6377" i="3"/>
  <c r="AB6376" i="3"/>
  <c r="AB6375" i="3"/>
  <c r="AB6374" i="3"/>
  <c r="AB6373" i="3"/>
  <c r="AB6372" i="3"/>
  <c r="AB6371" i="3"/>
  <c r="AB6370" i="3"/>
  <c r="AB6369" i="3"/>
  <c r="AB6368" i="3"/>
  <c r="AB6367" i="3"/>
  <c r="AB6366" i="3"/>
  <c r="AB6365" i="3"/>
  <c r="AB6364" i="3"/>
  <c r="AB6363" i="3"/>
  <c r="AB6362" i="3"/>
  <c r="AB6361" i="3"/>
  <c r="AB6360" i="3"/>
  <c r="AB6359" i="3"/>
  <c r="AB6358" i="3"/>
  <c r="AB6357" i="3"/>
  <c r="AB6356" i="3"/>
  <c r="AB6355" i="3"/>
  <c r="AB6354" i="3"/>
  <c r="AB6353" i="3"/>
  <c r="AB6352" i="3"/>
  <c r="AB6351" i="3"/>
  <c r="AB6350" i="3"/>
  <c r="AB6349" i="3"/>
  <c r="AB6348" i="3"/>
  <c r="AB6347" i="3"/>
  <c r="AB6346" i="3"/>
  <c r="AB6345" i="3"/>
  <c r="AB6344" i="3"/>
  <c r="AB6343" i="3"/>
  <c r="AB6342" i="3"/>
  <c r="AB6341" i="3"/>
  <c r="AB6340" i="3"/>
  <c r="AB6339" i="3"/>
  <c r="AB6338" i="3"/>
  <c r="AB6337" i="3"/>
  <c r="AB6336" i="3"/>
  <c r="AB6335" i="3"/>
  <c r="AB6334" i="3"/>
  <c r="AB6333" i="3"/>
  <c r="AB6332" i="3"/>
  <c r="AB6331" i="3"/>
  <c r="AB6330" i="3"/>
  <c r="AB6329" i="3"/>
  <c r="AB6328" i="3"/>
  <c r="AB6327" i="3"/>
  <c r="AB6326" i="3"/>
  <c r="AB6325" i="3"/>
  <c r="AB6324" i="3"/>
  <c r="AB6323" i="3"/>
  <c r="AB6322" i="3"/>
  <c r="AB6321" i="3"/>
  <c r="AB6320" i="3"/>
  <c r="AB6319" i="3"/>
  <c r="AB6318" i="3"/>
  <c r="AB6317" i="3"/>
  <c r="AB6316" i="3"/>
  <c r="AB6315" i="3"/>
  <c r="AB6314" i="3"/>
  <c r="AB6313" i="3"/>
  <c r="AB6312" i="3"/>
  <c r="AB6311" i="3"/>
  <c r="AB6310" i="3"/>
  <c r="AB6309" i="3"/>
  <c r="AB6308" i="3"/>
  <c r="AB6307" i="3"/>
  <c r="AB6306" i="3"/>
  <c r="AB6305" i="3"/>
  <c r="AB6304" i="3"/>
  <c r="AB6303" i="3"/>
  <c r="AB6302" i="3"/>
  <c r="AB6301" i="3"/>
  <c r="AB6300" i="3"/>
  <c r="AB6299" i="3"/>
  <c r="AB6298" i="3"/>
  <c r="AB6297" i="3"/>
  <c r="AB6296" i="3"/>
  <c r="AB6295" i="3"/>
  <c r="AB6294" i="3"/>
  <c r="AB6293" i="3"/>
  <c r="AB6292" i="3"/>
  <c r="AB6291" i="3"/>
  <c r="AB6290" i="3"/>
  <c r="AB6289" i="3"/>
  <c r="AB6288" i="3"/>
  <c r="AB6287" i="3"/>
  <c r="AB6286" i="3"/>
  <c r="AB6285" i="3"/>
  <c r="AB6284" i="3"/>
  <c r="AB6283" i="3"/>
  <c r="AB6282" i="3"/>
  <c r="AB6281" i="3"/>
  <c r="AB6280" i="3"/>
  <c r="AB6279" i="3"/>
  <c r="AB6278" i="3"/>
  <c r="AB6277" i="3"/>
  <c r="AB6276" i="3"/>
  <c r="AB6275" i="3"/>
  <c r="AB6274" i="3"/>
  <c r="AB6273" i="3"/>
  <c r="AB6272" i="3"/>
  <c r="AB6271" i="3"/>
  <c r="AB6270" i="3"/>
  <c r="AB6269" i="3"/>
  <c r="AB6268" i="3"/>
  <c r="AB6267" i="3"/>
  <c r="AB6266" i="3"/>
  <c r="AB6265" i="3"/>
  <c r="AB6264" i="3"/>
  <c r="AB6263" i="3"/>
  <c r="AB6262" i="3"/>
  <c r="AB6261" i="3"/>
  <c r="AB6260" i="3"/>
  <c r="AB6259" i="3"/>
  <c r="AB6258" i="3"/>
  <c r="AB6257" i="3"/>
  <c r="AB6256" i="3"/>
  <c r="AB6255" i="3"/>
  <c r="AB6254" i="3"/>
  <c r="AB6253" i="3"/>
  <c r="AB6252" i="3"/>
  <c r="AB6251" i="3"/>
  <c r="AB6250" i="3"/>
  <c r="AB6249" i="3"/>
  <c r="AB6248" i="3"/>
  <c r="AB6247" i="3"/>
  <c r="AB6246" i="3"/>
  <c r="AB6245" i="3"/>
  <c r="AB6244" i="3"/>
  <c r="AB6243" i="3"/>
  <c r="AB6242" i="3"/>
  <c r="AB6241" i="3"/>
  <c r="AB6240" i="3"/>
  <c r="AB6239" i="3"/>
  <c r="AB6238" i="3"/>
  <c r="AB6237" i="3"/>
  <c r="AB6236" i="3"/>
  <c r="AB6235" i="3"/>
  <c r="AB6234" i="3"/>
  <c r="AB6233" i="3"/>
  <c r="AB6232" i="3"/>
  <c r="AB6231" i="3"/>
  <c r="AB6230" i="3"/>
  <c r="AB6229" i="3"/>
  <c r="AB6228" i="3"/>
  <c r="AB6227" i="3"/>
  <c r="AB6226" i="3"/>
  <c r="AB6225" i="3"/>
  <c r="AB6224" i="3"/>
  <c r="AB6223" i="3"/>
  <c r="AB6222" i="3"/>
  <c r="AB6221" i="3"/>
  <c r="AB6220" i="3"/>
  <c r="AB6219" i="3"/>
  <c r="AB6218" i="3"/>
  <c r="AB6217" i="3"/>
  <c r="AB6216" i="3"/>
  <c r="AB6215" i="3"/>
  <c r="AB6214" i="3"/>
  <c r="AB6213" i="3"/>
  <c r="AB6212" i="3"/>
  <c r="AB6211" i="3"/>
  <c r="AB6210" i="3"/>
  <c r="AB6209" i="3"/>
  <c r="AB6208" i="3"/>
  <c r="AB6207" i="3"/>
  <c r="AB6206" i="3"/>
  <c r="AB6205" i="3"/>
  <c r="AB6204" i="3"/>
  <c r="AB6203" i="3"/>
  <c r="AB6202" i="3"/>
  <c r="AB6201" i="3"/>
  <c r="AB6200" i="3"/>
  <c r="AB6199" i="3"/>
  <c r="AB6198" i="3"/>
  <c r="AB6197" i="3"/>
  <c r="AB6196" i="3"/>
  <c r="AB6195" i="3"/>
  <c r="AB6194" i="3"/>
  <c r="AB6193" i="3"/>
  <c r="AB6192" i="3"/>
  <c r="AB6191" i="3"/>
  <c r="AB6190" i="3"/>
  <c r="AB6189" i="3"/>
  <c r="AB6188" i="3"/>
  <c r="AB6187" i="3"/>
  <c r="AB6186" i="3"/>
  <c r="AB6185" i="3"/>
  <c r="AB6184" i="3"/>
  <c r="AB6183" i="3"/>
  <c r="AB6182" i="3"/>
  <c r="AB6181" i="3"/>
  <c r="AB6180" i="3"/>
  <c r="AB6179" i="3"/>
  <c r="AB6178" i="3"/>
  <c r="AB6177" i="3"/>
  <c r="AB6176" i="3"/>
  <c r="AB6175" i="3"/>
  <c r="AB6174" i="3"/>
  <c r="AB6173" i="3"/>
  <c r="AB6172" i="3"/>
  <c r="AB6171" i="3"/>
  <c r="AB6170" i="3"/>
  <c r="AB6169" i="3"/>
  <c r="AB6168" i="3"/>
  <c r="AB6167" i="3"/>
  <c r="AB6166" i="3"/>
  <c r="AB6165" i="3"/>
  <c r="AB6164" i="3"/>
  <c r="AB6163" i="3"/>
  <c r="AB6162" i="3"/>
  <c r="AB6161" i="3"/>
  <c r="AB6160" i="3"/>
  <c r="AB6159" i="3"/>
  <c r="AB6158" i="3"/>
  <c r="AB6157" i="3"/>
  <c r="AB6156" i="3"/>
  <c r="AB6155" i="3"/>
  <c r="AB6154" i="3"/>
  <c r="AB6153" i="3"/>
  <c r="AB6152" i="3"/>
  <c r="AB6151" i="3"/>
  <c r="AB6150" i="3"/>
  <c r="AB6149" i="3"/>
  <c r="AB6148" i="3"/>
  <c r="AB6147" i="3"/>
  <c r="AB6146" i="3"/>
  <c r="AB6145" i="3"/>
  <c r="AB6144" i="3"/>
  <c r="AB6143" i="3"/>
  <c r="AB6142" i="3"/>
  <c r="AB6141" i="3"/>
  <c r="AB6140" i="3"/>
  <c r="AB6139" i="3"/>
  <c r="AB6138" i="3"/>
  <c r="AB6137" i="3"/>
  <c r="AB6136" i="3"/>
  <c r="AB6135" i="3"/>
  <c r="AB6134" i="3"/>
  <c r="AB6133" i="3"/>
  <c r="AB6132" i="3"/>
  <c r="AB6131" i="3"/>
  <c r="AB6130" i="3"/>
  <c r="AB6129" i="3"/>
  <c r="AB6128" i="3"/>
  <c r="AB6127" i="3"/>
  <c r="AB6126" i="3"/>
  <c r="AB6125" i="3"/>
  <c r="AB6124" i="3"/>
  <c r="AB6123" i="3"/>
  <c r="AB6122" i="3"/>
  <c r="AB6121" i="3"/>
  <c r="AB6120" i="3"/>
  <c r="AB6119" i="3"/>
  <c r="AB1823" i="3"/>
  <c r="AB1801" i="3"/>
  <c r="AB1324" i="3"/>
  <c r="AB1311" i="3"/>
  <c r="AB1270" i="3"/>
  <c r="AB991" i="3"/>
  <c r="AB743" i="3"/>
  <c r="AB427" i="3"/>
  <c r="AB410" i="3"/>
  <c r="AB362" i="3"/>
  <c r="AB251" i="3"/>
  <c r="AB249" i="3"/>
  <c r="AB242" i="3"/>
  <c r="AB230" i="3"/>
  <c r="AB214" i="3"/>
  <c r="AB198" i="3"/>
  <c r="AB194" i="3"/>
  <c r="AB179" i="3"/>
  <c r="AB139" i="3"/>
  <c r="AB134" i="3"/>
  <c r="AB133" i="3"/>
  <c r="AB127" i="3"/>
  <c r="AB126" i="3"/>
  <c r="AB124" i="3"/>
  <c r="AB117" i="3"/>
  <c r="AB113" i="3"/>
  <c r="AB112" i="3"/>
  <c r="AB101" i="3"/>
  <c r="AB93" i="3"/>
  <c r="AB77" i="3"/>
  <c r="AB31" i="3"/>
  <c r="AB22" i="3"/>
  <c r="AB21" i="3"/>
  <c r="AB6118" i="3"/>
  <c r="AB6117" i="3"/>
  <c r="AB6116" i="3"/>
  <c r="AB6115" i="3"/>
  <c r="AB6114" i="3"/>
  <c r="AB6113" i="3"/>
  <c r="AB6112" i="3"/>
  <c r="AB6111" i="3"/>
  <c r="AB6110" i="3"/>
  <c r="AB6109" i="3"/>
  <c r="AB6108" i="3"/>
  <c r="AB6107" i="3"/>
  <c r="AB6106" i="3"/>
  <c r="AB6105" i="3"/>
  <c r="AB6104" i="3"/>
  <c r="AB6103" i="3"/>
  <c r="AB6102" i="3"/>
  <c r="AB6101" i="3"/>
  <c r="AB6100" i="3"/>
  <c r="AB6099" i="3"/>
  <c r="AB6098" i="3"/>
  <c r="AB6097" i="3"/>
  <c r="AB6096" i="3"/>
  <c r="AB6095" i="3"/>
  <c r="AB6094" i="3"/>
  <c r="AB6093" i="3"/>
  <c r="AB6092" i="3"/>
  <c r="AB6091" i="3"/>
  <c r="AB6090" i="3"/>
  <c r="AB6089" i="3"/>
  <c r="AB6088" i="3"/>
  <c r="AB6087" i="3"/>
  <c r="AB6086" i="3"/>
  <c r="AB6085" i="3"/>
  <c r="AB6084" i="3"/>
  <c r="AB6083" i="3"/>
  <c r="AB6082" i="3"/>
  <c r="AB6081" i="3"/>
  <c r="AB6080" i="3"/>
  <c r="AB6079" i="3"/>
  <c r="AB6078" i="3"/>
  <c r="AB6077" i="3"/>
  <c r="AB6076" i="3"/>
  <c r="AB6075" i="3"/>
  <c r="AB6074" i="3"/>
  <c r="AB6073" i="3"/>
  <c r="AB6072" i="3"/>
  <c r="AB6071" i="3"/>
  <c r="AB6070" i="3"/>
  <c r="AB6069" i="3"/>
  <c r="AB6068" i="3"/>
  <c r="AB6067" i="3"/>
  <c r="AB6066" i="3"/>
  <c r="AB6065" i="3"/>
  <c r="AB6064" i="3"/>
  <c r="AB6063" i="3"/>
  <c r="AB6062" i="3"/>
  <c r="AB6059" i="3"/>
  <c r="AB6058" i="3"/>
  <c r="AB6057" i="3"/>
  <c r="AB6056" i="3"/>
  <c r="AB6055" i="3"/>
  <c r="AB6054" i="3"/>
  <c r="AB6053" i="3"/>
  <c r="AB6052" i="3"/>
  <c r="AB6051" i="3"/>
  <c r="AB6050" i="3"/>
  <c r="AB6049" i="3"/>
  <c r="AB6048" i="3"/>
  <c r="AB6047" i="3"/>
  <c r="AB6046" i="3"/>
  <c r="AB6045" i="3"/>
  <c r="AB6044" i="3"/>
  <c r="AB6043" i="3"/>
  <c r="AB6042" i="3"/>
  <c r="AB6041" i="3"/>
  <c r="AB6040" i="3"/>
  <c r="AB6039" i="3"/>
  <c r="AB6038" i="3"/>
  <c r="AB6037" i="3"/>
  <c r="AB6036" i="3"/>
  <c r="AB6035" i="3"/>
  <c r="AB6034" i="3"/>
  <c r="AB6033" i="3"/>
  <c r="AB6032" i="3"/>
  <c r="AB6031" i="3"/>
  <c r="AB6030" i="3"/>
  <c r="AB6029" i="3"/>
  <c r="AB6028" i="3"/>
  <c r="AB6027" i="3"/>
  <c r="AB6026" i="3"/>
  <c r="AB6025" i="3"/>
  <c r="AB6024" i="3"/>
  <c r="AB6023" i="3"/>
  <c r="AB6022" i="3"/>
  <c r="AB6021" i="3"/>
  <c r="AB6020" i="3"/>
  <c r="AB6019" i="3"/>
  <c r="AB6018" i="3"/>
  <c r="AB6017" i="3"/>
  <c r="AB6016" i="3"/>
  <c r="AB6015" i="3"/>
  <c r="AB6014" i="3"/>
  <c r="AB6013" i="3"/>
  <c r="AB6012" i="3"/>
  <c r="AB6011" i="3"/>
  <c r="AB6010" i="3"/>
  <c r="AB6009" i="3"/>
  <c r="AB6008" i="3"/>
  <c r="AB6007" i="3"/>
  <c r="AB6006" i="3"/>
  <c r="AB6005" i="3"/>
  <c r="AB6004" i="3"/>
  <c r="AB6003" i="3"/>
  <c r="AB6002" i="3"/>
  <c r="AB6001" i="3"/>
  <c r="AB6000" i="3"/>
  <c r="AB5999" i="3"/>
  <c r="AB5998" i="3"/>
  <c r="AB5997" i="3"/>
  <c r="AB5996" i="3"/>
  <c r="AB5995" i="3"/>
  <c r="AB5994" i="3"/>
  <c r="AB5993" i="3"/>
  <c r="AB5992" i="3"/>
  <c r="AB5991" i="3"/>
  <c r="AB5990" i="3"/>
  <c r="AB5989" i="3"/>
  <c r="AB5988" i="3"/>
  <c r="AB5987" i="3"/>
  <c r="AB5986" i="3"/>
  <c r="AB5985" i="3"/>
  <c r="AB5984" i="3"/>
  <c r="AB5983" i="3"/>
  <c r="AB5982" i="3"/>
  <c r="AB5981" i="3"/>
  <c r="AB5980" i="3"/>
  <c r="AB5979" i="3"/>
  <c r="AB5978" i="3"/>
  <c r="AB5977" i="3"/>
  <c r="AB5976" i="3"/>
  <c r="AB5975" i="3"/>
  <c r="AB5974" i="3"/>
  <c r="AB5973" i="3"/>
  <c r="AB5972" i="3"/>
  <c r="AB5971" i="3"/>
  <c r="AB5970" i="3"/>
  <c r="AB5969" i="3"/>
  <c r="AB5968" i="3"/>
  <c r="AB5967" i="3"/>
  <c r="AB5966" i="3"/>
  <c r="AB5965" i="3"/>
  <c r="AB5964" i="3"/>
  <c r="AB5963" i="3"/>
  <c r="AB5962" i="3"/>
  <c r="AB5961" i="3"/>
  <c r="AB5960" i="3"/>
  <c r="AB5959" i="3"/>
  <c r="AB5958" i="3"/>
  <c r="AB5956" i="3"/>
  <c r="AB5955" i="3"/>
  <c r="AB5954" i="3"/>
  <c r="AB5953" i="3"/>
  <c r="AB5952" i="3"/>
  <c r="AB5951" i="3"/>
  <c r="AB5950" i="3"/>
  <c r="AB5949" i="3"/>
  <c r="AB5948" i="3"/>
  <c r="AB5947" i="3"/>
  <c r="AB5946" i="3"/>
  <c r="AB5945" i="3"/>
  <c r="AB5944" i="3"/>
  <c r="AB5943" i="3"/>
  <c r="AB5942" i="3"/>
  <c r="AB5941" i="3"/>
  <c r="AB5940" i="3"/>
  <c r="AB5939" i="3"/>
  <c r="AB5938" i="3"/>
  <c r="AB5937" i="3"/>
  <c r="AB5936" i="3"/>
  <c r="AB5935" i="3"/>
  <c r="AB5934" i="3"/>
  <c r="AB5933" i="3"/>
  <c r="AB5932" i="3"/>
  <c r="AB5931" i="3"/>
  <c r="AB5930" i="3"/>
  <c r="AB5929" i="3"/>
  <c r="AB5928" i="3"/>
  <c r="AB5927" i="3"/>
  <c r="AB5926" i="3"/>
  <c r="AB5925" i="3"/>
  <c r="AB5924" i="3"/>
  <c r="AB5923" i="3"/>
  <c r="AB5922" i="3"/>
  <c r="AB5921" i="3"/>
  <c r="AB5920" i="3"/>
  <c r="AB5919" i="3"/>
  <c r="AB5918" i="3"/>
  <c r="AB5917" i="3"/>
  <c r="AB5916" i="3"/>
  <c r="AB5915" i="3"/>
  <c r="AB5914" i="3"/>
  <c r="AB5913" i="3"/>
  <c r="AB5912" i="3"/>
  <c r="AB5910" i="3"/>
  <c r="AB5909" i="3"/>
  <c r="AB5908" i="3"/>
  <c r="AB5907" i="3"/>
  <c r="AB5906" i="3"/>
  <c r="AB5905" i="3"/>
  <c r="AB5904" i="3"/>
  <c r="AB5903" i="3"/>
  <c r="AB5902" i="3"/>
  <c r="AB5901" i="3"/>
  <c r="AB5900" i="3"/>
  <c r="AB5899" i="3"/>
  <c r="AB5898" i="3"/>
  <c r="AB5897" i="3"/>
  <c r="AB5896" i="3"/>
  <c r="AB5895" i="3"/>
  <c r="AB5894" i="3"/>
  <c r="AB5893" i="3"/>
  <c r="AB5892" i="3"/>
  <c r="AB5891" i="3"/>
  <c r="AB5890" i="3"/>
  <c r="AB5889" i="3"/>
  <c r="AB5888" i="3"/>
  <c r="AB5887" i="3"/>
  <c r="AB5886" i="3"/>
  <c r="AB5885" i="3"/>
  <c r="AB5884" i="3"/>
  <c r="AB5883" i="3"/>
  <c r="AB5882" i="3"/>
  <c r="AB5881" i="3"/>
  <c r="AB5880" i="3"/>
  <c r="AB5879" i="3"/>
  <c r="AB5878" i="3"/>
  <c r="AB5877" i="3"/>
  <c r="AB5876" i="3"/>
  <c r="AB5875" i="3"/>
  <c r="AB5874" i="3"/>
  <c r="AB5873" i="3"/>
  <c r="AB5872" i="3"/>
  <c r="AB5871" i="3"/>
  <c r="AB5870" i="3"/>
  <c r="AB5869" i="3"/>
  <c r="AB5868" i="3"/>
  <c r="AB5867" i="3"/>
  <c r="AB5866" i="3"/>
  <c r="AB5865" i="3"/>
  <c r="AB5864" i="3"/>
  <c r="AB5863" i="3"/>
  <c r="AB5862" i="3"/>
  <c r="AB5861" i="3"/>
  <c r="AB5860" i="3"/>
  <c r="AB5859" i="3"/>
  <c r="AB5858" i="3"/>
  <c r="AB5857" i="3"/>
  <c r="AB5856" i="3"/>
  <c r="AB5855" i="3"/>
  <c r="AB5854" i="3"/>
  <c r="AB5853" i="3"/>
  <c r="AB5852" i="3"/>
  <c r="AB5851" i="3"/>
  <c r="AB5850" i="3"/>
  <c r="AB5849" i="3"/>
  <c r="AB5848" i="3"/>
  <c r="AB5847" i="3"/>
  <c r="AB5846" i="3"/>
  <c r="AB5845" i="3"/>
  <c r="AB5844" i="3"/>
  <c r="AB5843" i="3"/>
  <c r="AB5842" i="3"/>
  <c r="AB5841" i="3"/>
  <c r="AB5840" i="3"/>
  <c r="AB5839" i="3"/>
  <c r="AB5838" i="3"/>
  <c r="AB5837" i="3"/>
  <c r="AB5836" i="3"/>
  <c r="AB5835" i="3"/>
  <c r="AB5834" i="3"/>
  <c r="AB5833" i="3"/>
  <c r="AB5832" i="3"/>
  <c r="AB5831" i="3"/>
  <c r="AB5830" i="3"/>
  <c r="AB5829" i="3"/>
  <c r="AB5828" i="3"/>
  <c r="AB5827" i="3"/>
  <c r="AB5826" i="3"/>
  <c r="AB5825" i="3"/>
  <c r="AB5824" i="3"/>
  <c r="AB5823" i="3"/>
  <c r="AB5822" i="3"/>
  <c r="AB5821" i="3"/>
  <c r="AB5820" i="3"/>
  <c r="AB5819" i="3"/>
  <c r="AB5818" i="3"/>
  <c r="AB5817" i="3"/>
  <c r="AB5816" i="3"/>
  <c r="AB5815" i="3"/>
  <c r="AB5814" i="3"/>
  <c r="AB5813" i="3"/>
  <c r="AB5812" i="3"/>
  <c r="AB5811" i="3"/>
  <c r="AB5809" i="3"/>
  <c r="AB5808" i="3"/>
  <c r="AB5807" i="3"/>
  <c r="AB5806" i="3"/>
  <c r="AB5805" i="3"/>
  <c r="AB5804" i="3"/>
  <c r="AB5803" i="3"/>
  <c r="AB5802" i="3"/>
  <c r="AB5801" i="3"/>
  <c r="AB5800" i="3"/>
  <c r="AB5799" i="3"/>
  <c r="AB5798" i="3"/>
  <c r="AB5797" i="3"/>
  <c r="AB5796" i="3"/>
  <c r="AB5795" i="3"/>
  <c r="AB5794" i="3"/>
  <c r="AB5793" i="3"/>
  <c r="AB5792" i="3"/>
  <c r="AB5791" i="3"/>
  <c r="AB5790" i="3"/>
  <c r="AB5789" i="3"/>
  <c r="AB5788" i="3"/>
  <c r="AB5787" i="3"/>
  <c r="AB5786" i="3"/>
  <c r="AB5785" i="3"/>
  <c r="AB5784" i="3"/>
  <c r="AB5783" i="3"/>
  <c r="AB5782" i="3"/>
  <c r="AB5781" i="3"/>
  <c r="AB5780" i="3"/>
  <c r="AB5779" i="3"/>
  <c r="AB5778" i="3"/>
  <c r="AB5777" i="3"/>
  <c r="AB5776" i="3"/>
  <c r="AB5775" i="3"/>
  <c r="AB5774" i="3"/>
  <c r="AB5773" i="3"/>
  <c r="AB5772" i="3"/>
  <c r="AB5771" i="3"/>
  <c r="AB5770" i="3"/>
  <c r="AB5769" i="3"/>
  <c r="AB5768" i="3"/>
  <c r="AB5767" i="3"/>
  <c r="AB5766" i="3"/>
  <c r="AB5765" i="3"/>
  <c r="AB5764" i="3"/>
  <c r="AB5763" i="3"/>
  <c r="AB5762" i="3"/>
  <c r="AB5761" i="3"/>
  <c r="AB5760" i="3"/>
  <c r="AB5759" i="3"/>
  <c r="AB5757" i="3"/>
  <c r="AB5756" i="3"/>
  <c r="AB5755" i="3"/>
  <c r="AB5754" i="3"/>
  <c r="AB5753" i="3"/>
  <c r="AB5752" i="3"/>
  <c r="AB5751" i="3"/>
  <c r="AB5750" i="3"/>
  <c r="AB5749" i="3"/>
  <c r="AB5748" i="3"/>
  <c r="AB5747" i="3"/>
  <c r="AB5746" i="3"/>
  <c r="AB5745" i="3"/>
  <c r="AB5744" i="3"/>
  <c r="AB5743" i="3"/>
  <c r="AB5742" i="3"/>
  <c r="AB5741" i="3"/>
  <c r="AB5740" i="3"/>
  <c r="AB5739" i="3"/>
  <c r="AB5738" i="3"/>
  <c r="AB5737" i="3"/>
  <c r="AB5736" i="3"/>
  <c r="AB5735" i="3"/>
  <c r="AB5734" i="3"/>
  <c r="AB5733" i="3"/>
  <c r="AB5732" i="3"/>
  <c r="AB5731" i="3"/>
  <c r="AB5730" i="3"/>
  <c r="AB5729" i="3"/>
  <c r="AB5728" i="3"/>
  <c r="AB5727" i="3"/>
  <c r="AB5726" i="3"/>
  <c r="AB5725" i="3"/>
  <c r="AB5724" i="3"/>
  <c r="AB5723" i="3"/>
  <c r="AB5722" i="3"/>
  <c r="AB5721" i="3"/>
  <c r="AB5720" i="3"/>
  <c r="AB5719" i="3"/>
  <c r="AB5718" i="3"/>
  <c r="AB5717" i="3"/>
  <c r="AB5716" i="3"/>
  <c r="AB5715" i="3"/>
  <c r="AB5714" i="3"/>
  <c r="AB5713" i="3"/>
  <c r="AB5712" i="3"/>
  <c r="AB5711" i="3"/>
  <c r="AB5710" i="3"/>
  <c r="AB5709" i="3"/>
  <c r="AB5708" i="3"/>
  <c r="AB5707" i="3"/>
  <c r="AB5706" i="3"/>
  <c r="AB5705" i="3"/>
  <c r="AB5704" i="3"/>
  <c r="AB5703" i="3"/>
  <c r="AB5702" i="3"/>
  <c r="AB5701" i="3"/>
  <c r="AB5700" i="3"/>
  <c r="AB5699" i="3"/>
  <c r="AB5698" i="3"/>
  <c r="AB5697" i="3"/>
  <c r="AB5696" i="3"/>
  <c r="AB5695" i="3"/>
  <c r="AB5694" i="3"/>
  <c r="AB5693" i="3"/>
  <c r="AB5692" i="3"/>
  <c r="AB5691" i="3"/>
  <c r="AB5690" i="3"/>
  <c r="AB5689" i="3"/>
  <c r="AB5688" i="3"/>
  <c r="AB5687" i="3"/>
  <c r="AB5686" i="3"/>
  <c r="AB5685" i="3"/>
  <c r="AB5684" i="3"/>
  <c r="AB5683" i="3"/>
  <c r="AB5682" i="3"/>
  <c r="AB5681" i="3"/>
  <c r="AB5680" i="3"/>
  <c r="AB5679" i="3"/>
  <c r="AB5678" i="3"/>
  <c r="AB5677" i="3"/>
  <c r="AB5676" i="3"/>
  <c r="AB5675" i="3"/>
  <c r="AB5674" i="3"/>
  <c r="AB5673" i="3"/>
  <c r="AB5672" i="3"/>
  <c r="AB5671" i="3"/>
  <c r="AB5670" i="3"/>
  <c r="AB5669" i="3"/>
  <c r="AB5668" i="3"/>
  <c r="AB5667" i="3"/>
  <c r="AB5666" i="3"/>
  <c r="AB5665" i="3"/>
  <c r="AB5664" i="3"/>
  <c r="AB5663" i="3"/>
  <c r="AB5662" i="3"/>
  <c r="AB5661" i="3"/>
  <c r="AB5660" i="3"/>
  <c r="AB5659" i="3"/>
  <c r="AB5658" i="3"/>
  <c r="AB5657" i="3"/>
  <c r="AB5656" i="3"/>
  <c r="AB5655" i="3"/>
  <c r="AB5654" i="3"/>
  <c r="AB5653" i="3"/>
  <c r="AB5652" i="3"/>
  <c r="AB5651" i="3"/>
  <c r="AB5650" i="3"/>
  <c r="AB5649" i="3"/>
  <c r="AB5648" i="3"/>
  <c r="AB5647" i="3"/>
  <c r="AB5646" i="3"/>
  <c r="AB5645" i="3"/>
  <c r="AB5644" i="3"/>
  <c r="AB5643" i="3"/>
  <c r="AB5642" i="3"/>
  <c r="AB5641" i="3"/>
  <c r="AB5640" i="3"/>
  <c r="AB5639" i="3"/>
  <c r="AB5638" i="3"/>
  <c r="AB5637" i="3"/>
  <c r="AB5636" i="3"/>
  <c r="AB5635" i="3"/>
  <c r="AB5633" i="3"/>
  <c r="AB5632" i="3"/>
  <c r="AB5631" i="3"/>
  <c r="AB5630" i="3"/>
  <c r="AB5629" i="3"/>
  <c r="AB5628" i="3"/>
  <c r="AB5627" i="3"/>
  <c r="AB5626" i="3"/>
  <c r="AB5625" i="3"/>
  <c r="AB5624" i="3"/>
  <c r="AB5623" i="3"/>
  <c r="AB5622" i="3"/>
  <c r="AB5621" i="3"/>
  <c r="AB5620" i="3"/>
  <c r="AB5619" i="3"/>
  <c r="AB5618" i="3"/>
  <c r="AB5616" i="3"/>
  <c r="AB5615" i="3"/>
  <c r="AB5614" i="3"/>
  <c r="AB5613" i="3"/>
  <c r="AB5612" i="3"/>
  <c r="AB5611" i="3"/>
  <c r="AB5609" i="3"/>
  <c r="AB5608" i="3"/>
  <c r="AB5607" i="3"/>
  <c r="AB5606" i="3"/>
  <c r="AB5605" i="3"/>
  <c r="AB5604" i="3"/>
  <c r="AB5603" i="3"/>
  <c r="AB5602" i="3"/>
  <c r="AB5601" i="3"/>
  <c r="AB5600" i="3"/>
  <c r="AB5599" i="3"/>
  <c r="AB5598" i="3"/>
  <c r="AB5597" i="3"/>
  <c r="AB5596" i="3"/>
  <c r="AB5595" i="3"/>
  <c r="AB5594" i="3"/>
  <c r="AB5593" i="3"/>
  <c r="AB5592" i="3"/>
  <c r="AB5591" i="3"/>
  <c r="AB5590" i="3"/>
  <c r="AB5589" i="3"/>
  <c r="AB5588" i="3"/>
  <c r="AB5587" i="3"/>
  <c r="AB5586" i="3"/>
  <c r="AB5585" i="3"/>
  <c r="AB5584" i="3"/>
  <c r="AB5583" i="3"/>
  <c r="AB5582" i="3"/>
  <c r="AB5581" i="3"/>
  <c r="AB5580" i="3"/>
  <c r="AB5579" i="3"/>
  <c r="AB5578" i="3"/>
  <c r="AB5577" i="3"/>
  <c r="AB5576" i="3"/>
  <c r="AB5575" i="3"/>
  <c r="AB5574" i="3"/>
  <c r="AB5573" i="3"/>
  <c r="AB5572" i="3"/>
  <c r="AB5571" i="3"/>
  <c r="AB5570" i="3"/>
  <c r="AB5569" i="3"/>
  <c r="AB5568" i="3"/>
  <c r="AB5567" i="3"/>
  <c r="AB5566" i="3"/>
  <c r="AB5565" i="3"/>
  <c r="AB5564" i="3"/>
  <c r="AB5563" i="3"/>
  <c r="AB5562" i="3"/>
  <c r="AB5561" i="3"/>
  <c r="AB5560" i="3"/>
  <c r="AB5559" i="3"/>
  <c r="AB5558" i="3"/>
  <c r="AB5557" i="3"/>
  <c r="AB5556" i="3"/>
  <c r="AB5555" i="3"/>
  <c r="AB5554" i="3"/>
  <c r="AB5553" i="3"/>
  <c r="AB5552" i="3"/>
  <c r="AB5551" i="3"/>
  <c r="AB5550" i="3"/>
  <c r="AB5549" i="3"/>
  <c r="AB5548" i="3"/>
  <c r="AB5547" i="3"/>
  <c r="AB5546" i="3"/>
  <c r="AB5545" i="3"/>
  <c r="AB5544" i="3"/>
  <c r="AB5542" i="3"/>
  <c r="AB5541" i="3"/>
  <c r="AB5540" i="3"/>
  <c r="AB5539" i="3"/>
  <c r="AB5538" i="3"/>
  <c r="AB5537" i="3"/>
  <c r="AB5536" i="3"/>
  <c r="AB5535" i="3"/>
  <c r="AB5534" i="3"/>
  <c r="AB5533" i="3"/>
  <c r="AB5532" i="3"/>
  <c r="AB5531" i="3"/>
  <c r="AB5530" i="3"/>
  <c r="AB5529" i="3"/>
  <c r="AB5528" i="3"/>
  <c r="AB5527" i="3"/>
  <c r="AB5526" i="3"/>
  <c r="AB5525" i="3"/>
  <c r="AB5524" i="3"/>
  <c r="AB5522" i="3"/>
  <c r="AB5521" i="3"/>
  <c r="AB5520" i="3"/>
  <c r="AB5519" i="3"/>
  <c r="AB5518" i="3"/>
  <c r="AB5517" i="3"/>
  <c r="AB5516" i="3"/>
  <c r="AB5515" i="3"/>
  <c r="AB5514" i="3"/>
  <c r="AB5513" i="3"/>
  <c r="AB5512" i="3"/>
  <c r="AB5511" i="3"/>
  <c r="AB5510" i="3"/>
  <c r="AB5509" i="3"/>
  <c r="AB5508" i="3"/>
  <c r="AB5507" i="3"/>
  <c r="AB5506" i="3"/>
  <c r="AB5505" i="3"/>
  <c r="AB5504" i="3"/>
  <c r="AB5503" i="3"/>
  <c r="AB5502" i="3"/>
  <c r="AB5501" i="3"/>
  <c r="AB5500" i="3"/>
  <c r="AB5499" i="3"/>
  <c r="AB5498" i="3"/>
  <c r="AB5497" i="3"/>
  <c r="AB5496" i="3"/>
  <c r="AB5495" i="3"/>
  <c r="AB5494" i="3"/>
  <c r="AB5493" i="3"/>
  <c r="AB5491" i="3"/>
  <c r="AB5490" i="3"/>
  <c r="AB5489" i="3"/>
  <c r="AB5488" i="3"/>
  <c r="AB5487" i="3"/>
  <c r="AB5486" i="3"/>
  <c r="AB5485" i="3"/>
  <c r="AB5484" i="3"/>
  <c r="AB5483" i="3"/>
  <c r="AB5482" i="3"/>
  <c r="AB5481" i="3"/>
  <c r="AB5480" i="3"/>
  <c r="AB5479" i="3"/>
  <c r="AB5478" i="3"/>
  <c r="AB5477" i="3"/>
  <c r="AB5476" i="3"/>
  <c r="AB5475" i="3"/>
  <c r="AB5474" i="3"/>
  <c r="AB5473" i="3"/>
  <c r="AB5472" i="3"/>
  <c r="AB5471" i="3"/>
  <c r="AB5470" i="3"/>
  <c r="AB5469" i="3"/>
  <c r="AB5468" i="3"/>
  <c r="AB5467" i="3"/>
  <c r="AB5466" i="3"/>
  <c r="AB5465" i="3"/>
  <c r="AB5464" i="3"/>
  <c r="AB5463" i="3"/>
  <c r="AB5462" i="3"/>
  <c r="AB5461" i="3"/>
  <c r="AB5460" i="3"/>
  <c r="AB5459" i="3"/>
  <c r="AB5458" i="3"/>
  <c r="AB5457" i="3"/>
  <c r="AB5456" i="3"/>
  <c r="AB5455" i="3"/>
  <c r="AB5454" i="3"/>
  <c r="AB5453" i="3"/>
  <c r="AB5452" i="3"/>
  <c r="AB5451" i="3"/>
  <c r="AB5450" i="3"/>
  <c r="AB5449" i="3"/>
  <c r="AB5448" i="3"/>
  <c r="AB5447" i="3"/>
  <c r="AB5446" i="3"/>
  <c r="AB5445" i="3"/>
  <c r="AB5444" i="3"/>
  <c r="AB5443" i="3"/>
  <c r="AB5442" i="3"/>
  <c r="AB5441" i="3"/>
  <c r="AB5440" i="3"/>
  <c r="AB5439" i="3"/>
  <c r="AB5438" i="3"/>
  <c r="AB5437" i="3"/>
  <c r="AB5436" i="3"/>
  <c r="AB5435" i="3"/>
  <c r="AB5434" i="3"/>
  <c r="AB5433" i="3"/>
  <c r="AB5432" i="3"/>
  <c r="AB5431" i="3"/>
  <c r="AB5430" i="3"/>
  <c r="AB5429" i="3"/>
  <c r="AB5428" i="3"/>
  <c r="AB5426" i="3"/>
  <c r="AB5425" i="3"/>
  <c r="AB5424" i="3"/>
  <c r="AB5423" i="3"/>
  <c r="AB5421" i="3"/>
  <c r="AB5420" i="3"/>
  <c r="AB5419" i="3"/>
  <c r="AB5418" i="3"/>
  <c r="AB5417" i="3"/>
  <c r="AB5416" i="3"/>
  <c r="AB5415" i="3"/>
  <c r="AB5414" i="3"/>
  <c r="AB5413" i="3"/>
  <c r="AB5412" i="3"/>
  <c r="AB5409" i="3"/>
  <c r="AB5408" i="3"/>
  <c r="AB5406" i="3"/>
  <c r="AB5405" i="3"/>
  <c r="AB5404" i="3"/>
  <c r="AB5403" i="3"/>
  <c r="AB5402" i="3"/>
  <c r="AB5401" i="3"/>
  <c r="AB5400" i="3"/>
  <c r="AB5399" i="3"/>
  <c r="AB5398" i="3"/>
  <c r="AB5397" i="3"/>
  <c r="AB5396" i="3"/>
  <c r="AB5395" i="3"/>
  <c r="AB5394" i="3"/>
  <c r="AB5393" i="3"/>
  <c r="AB5392" i="3"/>
  <c r="AB5391" i="3"/>
  <c r="AB5390" i="3"/>
  <c r="AB5389" i="3"/>
  <c r="AB5387" i="3"/>
  <c r="AB5386" i="3"/>
  <c r="AB5385" i="3"/>
  <c r="AB5384" i="3"/>
  <c r="AB5383" i="3"/>
  <c r="AB5382" i="3"/>
  <c r="AB5381" i="3"/>
  <c r="AB5380" i="3"/>
  <c r="AB5379" i="3"/>
  <c r="AB5378" i="3"/>
  <c r="AB5377" i="3"/>
  <c r="AB5376" i="3"/>
  <c r="AB5375" i="3"/>
  <c r="AB5374" i="3"/>
  <c r="AB5373" i="3"/>
  <c r="AB5372" i="3"/>
  <c r="AB5371" i="3"/>
  <c r="AB5370" i="3"/>
  <c r="AB5369" i="3"/>
  <c r="AB5368" i="3"/>
  <c r="AB5367" i="3"/>
  <c r="AB5366" i="3"/>
  <c r="AB5365" i="3"/>
  <c r="AB5364" i="3"/>
  <c r="AB5363" i="3"/>
  <c r="AB5362" i="3"/>
  <c r="AB5361" i="3"/>
  <c r="AB5360" i="3"/>
  <c r="AB5359" i="3"/>
  <c r="AB5358" i="3"/>
  <c r="AB5357" i="3"/>
  <c r="AB5356" i="3"/>
  <c r="AB5355" i="3"/>
  <c r="AB5354" i="3"/>
  <c r="AB5351" i="3"/>
  <c r="AB5350" i="3"/>
  <c r="AB5349" i="3"/>
  <c r="AB5348" i="3"/>
  <c r="AB5347" i="3"/>
  <c r="AB5346" i="3"/>
  <c r="AB5345" i="3"/>
  <c r="AB5344" i="3"/>
  <c r="AB5343" i="3"/>
  <c r="AB5342" i="3"/>
  <c r="AB5341" i="3"/>
  <c r="AB5338" i="3"/>
  <c r="AB5337" i="3"/>
  <c r="AB5336" i="3"/>
  <c r="AB5335" i="3"/>
  <c r="AB5334" i="3"/>
  <c r="AB5333" i="3"/>
  <c r="AB5332" i="3"/>
  <c r="AB5331" i="3"/>
  <c r="AB5330" i="3"/>
  <c r="AB5329" i="3"/>
  <c r="AB5328" i="3"/>
  <c r="AB5327" i="3"/>
  <c r="AB5326" i="3"/>
  <c r="AB5325" i="3"/>
  <c r="AB5324" i="3"/>
  <c r="AB5323" i="3"/>
  <c r="AB5322" i="3"/>
  <c r="AB5321" i="3"/>
  <c r="AB5320" i="3"/>
  <c r="AB5319" i="3"/>
  <c r="AB5318" i="3"/>
  <c r="AB5317" i="3"/>
  <c r="AB5316" i="3"/>
  <c r="AB5315" i="3"/>
  <c r="AB5314" i="3"/>
  <c r="AB5311" i="3"/>
  <c r="AB5310" i="3"/>
  <c r="AB5309" i="3"/>
  <c r="AB5308" i="3"/>
  <c r="AB5307" i="3"/>
  <c r="AB5306" i="3"/>
  <c r="AB5305" i="3"/>
  <c r="AB5303" i="3"/>
  <c r="AB5302" i="3"/>
  <c r="AB5301" i="3"/>
  <c r="AB5300" i="3"/>
  <c r="AB5299" i="3"/>
  <c r="AB5298" i="3"/>
  <c r="AB5297" i="3"/>
  <c r="AB5296" i="3"/>
  <c r="AB5295" i="3"/>
  <c r="AB5294" i="3"/>
  <c r="AB5293" i="3"/>
  <c r="AB5292" i="3"/>
  <c r="AB5291" i="3"/>
  <c r="AB5290" i="3"/>
  <c r="AB5289" i="3"/>
  <c r="AB5288" i="3"/>
  <c r="AB5287" i="3"/>
  <c r="AB5286" i="3"/>
  <c r="AB5285" i="3"/>
  <c r="AB5284" i="3"/>
  <c r="AB5283" i="3"/>
  <c r="AB5282" i="3"/>
  <c r="AB5281" i="3"/>
  <c r="AB5280" i="3"/>
  <c r="AB5279" i="3"/>
  <c r="AB5278" i="3"/>
  <c r="AB5277" i="3"/>
  <c r="AB5276" i="3"/>
  <c r="AB5275" i="3"/>
  <c r="AB5274" i="3"/>
  <c r="AB5273" i="3"/>
  <c r="AB5272" i="3"/>
  <c r="AB5271" i="3"/>
  <c r="AB5270" i="3"/>
  <c r="AB5269" i="3"/>
  <c r="AB5268" i="3"/>
  <c r="AB5267" i="3"/>
  <c r="AB5266" i="3"/>
  <c r="AB5265" i="3"/>
  <c r="AB5264" i="3"/>
  <c r="AB5263" i="3"/>
  <c r="AB5262" i="3"/>
  <c r="AB5261" i="3"/>
  <c r="AB5260" i="3"/>
  <c r="AB5259" i="3"/>
  <c r="AB5258" i="3"/>
  <c r="AB5257" i="3"/>
  <c r="AB5256" i="3"/>
  <c r="AB5255" i="3"/>
  <c r="AB5254" i="3"/>
  <c r="AB5253" i="3"/>
  <c r="AB5252" i="3"/>
  <c r="AB5251" i="3"/>
  <c r="AB5250" i="3"/>
  <c r="AB5249" i="3"/>
  <c r="AB5248" i="3"/>
  <c r="AB5247" i="3"/>
  <c r="AB5246" i="3"/>
  <c r="AB5245" i="3"/>
  <c r="AB5244" i="3"/>
  <c r="AB5243" i="3"/>
  <c r="AB5242" i="3"/>
  <c r="AB5241" i="3"/>
  <c r="AB5240" i="3"/>
  <c r="AB5239" i="3"/>
  <c r="AB5238" i="3"/>
  <c r="AB5237" i="3"/>
  <c r="AB5236" i="3"/>
  <c r="AB5235" i="3"/>
  <c r="AB5234" i="3"/>
  <c r="AB5233" i="3"/>
  <c r="AB5231" i="3"/>
  <c r="AB5230" i="3"/>
  <c r="AB5229" i="3"/>
  <c r="AB5228" i="3"/>
  <c r="AB5227" i="3"/>
  <c r="AB5226" i="3"/>
  <c r="AB5225" i="3"/>
  <c r="AB5224" i="3"/>
  <c r="AB5223" i="3"/>
  <c r="AB5222" i="3"/>
  <c r="AB5221" i="3"/>
  <c r="AB5220" i="3"/>
  <c r="AB5219" i="3"/>
  <c r="AB5218" i="3"/>
  <c r="AB5217" i="3"/>
  <c r="AB5216" i="3"/>
  <c r="AB5215" i="3"/>
  <c r="AB5214" i="3"/>
  <c r="AB5213" i="3"/>
  <c r="AB5212" i="3"/>
  <c r="AB5211" i="3"/>
  <c r="AB5210" i="3"/>
  <c r="AB5209" i="3"/>
  <c r="AB5208" i="3"/>
  <c r="AB5207" i="3"/>
  <c r="AB5206" i="3"/>
  <c r="AB5205" i="3"/>
  <c r="AB5203" i="3"/>
  <c r="AB5202" i="3"/>
  <c r="AB5201" i="3"/>
  <c r="AB5200" i="3"/>
  <c r="AB5199" i="3"/>
  <c r="AB5198" i="3"/>
  <c r="AB5197" i="3"/>
  <c r="AB5196" i="3"/>
  <c r="AB5195" i="3"/>
  <c r="AB5194" i="3"/>
  <c r="AB5193" i="3"/>
  <c r="AB5192" i="3"/>
  <c r="AB5191" i="3"/>
  <c r="AB5190" i="3"/>
  <c r="AB5189" i="3"/>
  <c r="AB5188" i="3"/>
  <c r="AB5187" i="3"/>
  <c r="AB5186" i="3"/>
  <c r="AB5185" i="3"/>
  <c r="AB5184" i="3"/>
  <c r="AB5183" i="3"/>
  <c r="AB5182" i="3"/>
  <c r="AB5181" i="3"/>
  <c r="AB5180" i="3"/>
  <c r="AB5179" i="3"/>
  <c r="AB5178" i="3"/>
  <c r="AB5177" i="3"/>
  <c r="AB5176" i="3"/>
  <c r="AB5175" i="3"/>
  <c r="AB5174" i="3"/>
  <c r="AB5173" i="3"/>
  <c r="AB5172" i="3"/>
  <c r="AB5171" i="3"/>
  <c r="AB5170" i="3"/>
  <c r="AB5169" i="3"/>
  <c r="AB5168" i="3"/>
  <c r="AB5167" i="3"/>
  <c r="AB5166" i="3"/>
  <c r="AB5165" i="3"/>
  <c r="AB5164" i="3"/>
  <c r="AB5163" i="3"/>
  <c r="AB5161" i="3"/>
  <c r="AB5160" i="3"/>
  <c r="AB5159" i="3"/>
  <c r="AB5158" i="3"/>
  <c r="AB5157" i="3"/>
  <c r="AB5156" i="3"/>
  <c r="AB5155" i="3"/>
  <c r="AB5154" i="3"/>
  <c r="AB5153" i="3"/>
  <c r="AB5152" i="3"/>
  <c r="AB5151" i="3"/>
  <c r="AB5150" i="3"/>
  <c r="AB5149" i="3"/>
  <c r="AB5148" i="3"/>
  <c r="AB5147" i="3"/>
  <c r="AB5146" i="3"/>
  <c r="AB5145" i="3"/>
  <c r="AB5144" i="3"/>
  <c r="AB5143" i="3"/>
  <c r="AB5142" i="3"/>
  <c r="AB5141" i="3"/>
  <c r="AB5140" i="3"/>
  <c r="AB5139" i="3"/>
  <c r="AB5138" i="3"/>
  <c r="AB5137" i="3"/>
  <c r="AB5136" i="3"/>
  <c r="AB5135" i="3"/>
  <c r="AB5134" i="3"/>
  <c r="AB5133" i="3"/>
  <c r="AB5132" i="3"/>
  <c r="AB5131" i="3"/>
  <c r="AB5130" i="3"/>
  <c r="AB5128" i="3"/>
  <c r="AB5127" i="3"/>
  <c r="AB5126" i="3"/>
  <c r="AB5125" i="3"/>
  <c r="AB5124" i="3"/>
  <c r="AB5123" i="3"/>
  <c r="AB5122" i="3"/>
  <c r="AB5121" i="3"/>
  <c r="AB5120" i="3"/>
  <c r="AB5119" i="3"/>
  <c r="AB5118" i="3"/>
  <c r="AB5117" i="3"/>
  <c r="AB5116" i="3"/>
  <c r="AB5115" i="3"/>
  <c r="AB5114" i="3"/>
  <c r="AB5113" i="3"/>
  <c r="AB5112" i="3"/>
  <c r="AB5111" i="3"/>
  <c r="AB5110" i="3"/>
  <c r="AB5109" i="3"/>
  <c r="AB5108" i="3"/>
  <c r="AB5107" i="3"/>
  <c r="AB5106" i="3"/>
  <c r="AB5105" i="3"/>
  <c r="AB5104" i="3"/>
  <c r="AB5103" i="3"/>
  <c r="AB5102" i="3"/>
  <c r="AB5101" i="3"/>
  <c r="AB5100" i="3"/>
  <c r="AB5099" i="3"/>
  <c r="AB5098" i="3"/>
  <c r="AB5097" i="3"/>
  <c r="AB5096" i="3"/>
  <c r="AB5095" i="3"/>
  <c r="AB5094" i="3"/>
  <c r="AB5093" i="3"/>
  <c r="AB5092" i="3"/>
  <c r="AB5091" i="3"/>
  <c r="AB5090" i="3"/>
  <c r="AB5089" i="3"/>
  <c r="AB5088" i="3"/>
  <c r="AB5087" i="3"/>
  <c r="AB5086" i="3"/>
  <c r="AB5085" i="3"/>
  <c r="AB5084" i="3"/>
  <c r="AB5083" i="3"/>
  <c r="AB5082" i="3"/>
  <c r="AB5081" i="3"/>
  <c r="AB5080" i="3"/>
  <c r="AB5079" i="3"/>
  <c r="AB5078" i="3"/>
  <c r="AB5077" i="3"/>
  <c r="AB5076" i="3"/>
  <c r="AB5075" i="3"/>
  <c r="AB5074" i="3"/>
  <c r="AB5073" i="3"/>
  <c r="AB5072" i="3"/>
  <c r="AB5071" i="3"/>
  <c r="AB5070" i="3"/>
  <c r="AB5069" i="3"/>
  <c r="AB5068" i="3"/>
  <c r="AB5067" i="3"/>
  <c r="AB5066" i="3"/>
  <c r="AB5064" i="3"/>
  <c r="AB5063" i="3"/>
  <c r="AB5062" i="3"/>
  <c r="AB5061" i="3"/>
  <c r="AB5060" i="3"/>
  <c r="AB5059" i="3"/>
  <c r="AB5057" i="3"/>
  <c r="AB5056" i="3"/>
  <c r="AB5055" i="3"/>
  <c r="AB5054" i="3"/>
  <c r="AB5053" i="3"/>
  <c r="AB5052" i="3"/>
  <c r="AB5051" i="3"/>
  <c r="AB5050" i="3"/>
  <c r="AB5049" i="3"/>
  <c r="AB5048" i="3"/>
  <c r="AB5047" i="3"/>
  <c r="AB5045" i="3"/>
  <c r="AB5044" i="3"/>
  <c r="AB5043" i="3"/>
  <c r="AB5042" i="3"/>
  <c r="AB5041" i="3"/>
  <c r="AB5040" i="3"/>
  <c r="AB5039" i="3"/>
  <c r="AB5038" i="3"/>
  <c r="AB5036" i="3"/>
  <c r="AB5035" i="3"/>
  <c r="AB5034" i="3"/>
  <c r="AB5033" i="3"/>
  <c r="AB5032" i="3"/>
  <c r="AB5031" i="3"/>
  <c r="AB5030" i="3"/>
  <c r="AB5029" i="3"/>
  <c r="AB5028" i="3"/>
  <c r="AB5027" i="3"/>
  <c r="AB5026" i="3"/>
  <c r="AB5025" i="3"/>
  <c r="AB5024" i="3"/>
  <c r="AB5023" i="3"/>
  <c r="AB5022" i="3"/>
  <c r="AB5021" i="3"/>
  <c r="AB5020" i="3"/>
  <c r="AB5019" i="3"/>
  <c r="AB5018" i="3"/>
  <c r="AB5017" i="3"/>
  <c r="AB5016" i="3"/>
  <c r="AB5015" i="3"/>
  <c r="AB5014" i="3"/>
  <c r="AB5013" i="3"/>
  <c r="AB5012" i="3"/>
  <c r="AB5011" i="3"/>
  <c r="AB5010" i="3"/>
  <c r="AB5008" i="3"/>
  <c r="AB5007" i="3"/>
  <c r="AB5006" i="3"/>
  <c r="AB5005" i="3"/>
  <c r="AB5004" i="3"/>
  <c r="AB5003" i="3"/>
  <c r="AB5002" i="3"/>
  <c r="AB5001" i="3"/>
  <c r="AB5000" i="3"/>
  <c r="AB4999" i="3"/>
  <c r="AB4997" i="3"/>
  <c r="AB4996" i="3"/>
  <c r="AB4995" i="3"/>
  <c r="AB4994" i="3"/>
  <c r="AB4993" i="3"/>
  <c r="AB4992" i="3"/>
  <c r="AB4988" i="3"/>
  <c r="AB4987" i="3"/>
  <c r="AB4986" i="3"/>
  <c r="AB4985" i="3"/>
  <c r="AB4984" i="3"/>
  <c r="AB4983" i="3"/>
  <c r="AB4982" i="3"/>
  <c r="AB4981" i="3"/>
  <c r="AB4980" i="3"/>
  <c r="AB4979" i="3"/>
  <c r="AB4978" i="3"/>
  <c r="AB4977" i="3"/>
  <c r="AB4976" i="3"/>
  <c r="AB4975" i="3"/>
  <c r="AB4974" i="3"/>
  <c r="AB4973" i="3"/>
  <c r="AB4972" i="3"/>
  <c r="AB4971" i="3"/>
  <c r="AB4970" i="3"/>
  <c r="AB4969" i="3"/>
  <c r="AB4968" i="3"/>
  <c r="AB4967" i="3"/>
  <c r="AB4966" i="3"/>
  <c r="AB4965" i="3"/>
  <c r="AB4964" i="3"/>
  <c r="AB4963" i="3"/>
  <c r="AB4962" i="3"/>
  <c r="AB4961" i="3"/>
  <c r="AB4960" i="3"/>
  <c r="AB4958" i="3"/>
  <c r="AB4957" i="3"/>
  <c r="AB4956" i="3"/>
  <c r="AB4955" i="3"/>
  <c r="AB4954" i="3"/>
  <c r="AB4953" i="3"/>
  <c r="AB4952" i="3"/>
  <c r="AB4951" i="3"/>
  <c r="AB4950" i="3"/>
  <c r="AB4949" i="3"/>
  <c r="AB4948" i="3"/>
  <c r="AB4947" i="3"/>
  <c r="AB4946" i="3"/>
  <c r="AB4945" i="3"/>
  <c r="AB4944" i="3"/>
  <c r="AB4943" i="3"/>
  <c r="AB4942" i="3"/>
  <c r="AB4941" i="3"/>
  <c r="AB4940" i="3"/>
  <c r="AB4939" i="3"/>
  <c r="AB4938" i="3"/>
  <c r="AB4937" i="3"/>
  <c r="AB4936" i="3"/>
  <c r="AB4935" i="3"/>
  <c r="AB4934" i="3"/>
  <c r="AB4933" i="3"/>
  <c r="AB4932" i="3"/>
  <c r="AB4931" i="3"/>
  <c r="AB4930" i="3"/>
  <c r="AB4929" i="3"/>
  <c r="AB4927" i="3"/>
  <c r="AB4926" i="3"/>
  <c r="AB4925" i="3"/>
  <c r="AB4924" i="3"/>
  <c r="AB4923" i="3"/>
  <c r="AB4922" i="3"/>
  <c r="AB4921" i="3"/>
  <c r="AB4920" i="3"/>
  <c r="AB4919" i="3"/>
  <c r="AB4918" i="3"/>
  <c r="AB4917" i="3"/>
  <c r="AB4916" i="3"/>
  <c r="AB4915" i="3"/>
  <c r="AB4914" i="3"/>
  <c r="AB4913" i="3"/>
  <c r="AB4912" i="3"/>
  <c r="AB4911" i="3"/>
  <c r="AB4910" i="3"/>
  <c r="AB4909" i="3"/>
  <c r="AB4908" i="3"/>
  <c r="AB4907" i="3"/>
  <c r="AB4906" i="3"/>
  <c r="AB4905" i="3"/>
  <c r="AB4904" i="3"/>
  <c r="AB4903" i="3"/>
  <c r="AB4902" i="3"/>
  <c r="AB4901" i="3"/>
  <c r="AB4900" i="3"/>
  <c r="AB4899" i="3"/>
  <c r="AB4898" i="3"/>
  <c r="AB4897" i="3"/>
  <c r="AB4896" i="3"/>
  <c r="AB4895" i="3"/>
  <c r="AB4894" i="3"/>
  <c r="AB4893" i="3"/>
  <c r="AB4892" i="3"/>
  <c r="AB4891" i="3"/>
  <c r="AB4890" i="3"/>
  <c r="AB4889" i="3"/>
  <c r="AB4888" i="3"/>
  <c r="AB4887" i="3"/>
  <c r="AB4886" i="3"/>
  <c r="AB4885" i="3"/>
  <c r="AB4884" i="3"/>
  <c r="AB4883" i="3"/>
  <c r="AB4882" i="3"/>
  <c r="AB4881" i="3"/>
  <c r="AB4880" i="3"/>
  <c r="AB4879" i="3"/>
  <c r="AB4878" i="3"/>
  <c r="AB4877" i="3"/>
  <c r="AB4876" i="3"/>
  <c r="AB4875" i="3"/>
  <c r="AB4874" i="3"/>
  <c r="AB4873" i="3"/>
  <c r="AB4872" i="3"/>
  <c r="AB4871" i="3"/>
  <c r="AB4870" i="3"/>
  <c r="AB4869" i="3"/>
  <c r="AB4868" i="3"/>
  <c r="AB4867" i="3"/>
  <c r="AB4866" i="3"/>
  <c r="AB4865" i="3"/>
  <c r="AB4864" i="3"/>
  <c r="AB4863" i="3"/>
  <c r="AB4862" i="3"/>
  <c r="AB4861" i="3"/>
  <c r="AB4859" i="3"/>
  <c r="AB4858" i="3"/>
  <c r="AB4857" i="3"/>
  <c r="AB4856" i="3"/>
  <c r="AB4855" i="3"/>
  <c r="AB4854" i="3"/>
  <c r="AB4853" i="3"/>
  <c r="AB4852" i="3"/>
  <c r="AB4851" i="3"/>
  <c r="AB4850" i="3"/>
  <c r="AB4849" i="3"/>
  <c r="AB4848" i="3"/>
  <c r="AB4847" i="3"/>
  <c r="AB4846" i="3"/>
  <c r="AB4845" i="3"/>
  <c r="AB4844" i="3"/>
  <c r="AB4843" i="3"/>
  <c r="AB4842" i="3"/>
  <c r="AB4841" i="3"/>
  <c r="AB4840" i="3"/>
  <c r="AB4839" i="3"/>
  <c r="AB4838" i="3"/>
  <c r="AB4837" i="3"/>
  <c r="AB4836" i="3"/>
  <c r="AB4835" i="3"/>
  <c r="AB4834" i="3"/>
  <c r="AB4833" i="3"/>
  <c r="AB4831" i="3"/>
  <c r="AB4830" i="3"/>
  <c r="AB4829" i="3"/>
  <c r="AB4828" i="3"/>
  <c r="AB4827" i="3"/>
  <c r="AB4826" i="3"/>
  <c r="AB4825" i="3"/>
  <c r="AB4824" i="3"/>
  <c r="AB4823" i="3"/>
  <c r="AB4822" i="3"/>
  <c r="AB4821" i="3"/>
  <c r="AB4820" i="3"/>
  <c r="AB4819" i="3"/>
  <c r="AB4818" i="3"/>
  <c r="AB4817" i="3"/>
  <c r="AB4816" i="3"/>
  <c r="AB4815" i="3"/>
  <c r="AB4814" i="3"/>
  <c r="AB4813" i="3"/>
  <c r="AB4812" i="3"/>
  <c r="AB4811" i="3"/>
  <c r="AB4810" i="3"/>
  <c r="AB4808" i="3"/>
  <c r="AB4807" i="3"/>
  <c r="AB4806" i="3"/>
  <c r="AB4805" i="3"/>
  <c r="AB4804" i="3"/>
  <c r="AB4803" i="3"/>
  <c r="AB4802" i="3"/>
  <c r="AB4801" i="3"/>
  <c r="AB4800" i="3"/>
  <c r="AB4799" i="3"/>
  <c r="AB4798" i="3"/>
  <c r="AB4797" i="3"/>
  <c r="AB4796" i="3"/>
  <c r="AB4795" i="3"/>
  <c r="AB4794" i="3"/>
  <c r="AB4793" i="3"/>
  <c r="AB4792" i="3"/>
  <c r="AB4791" i="3"/>
  <c r="AB4790" i="3"/>
  <c r="AB4789" i="3"/>
  <c r="AB4788" i="3"/>
  <c r="AB4787" i="3"/>
  <c r="AB4786" i="3"/>
  <c r="AB4785" i="3"/>
  <c r="AB4784" i="3"/>
  <c r="AB4783" i="3"/>
  <c r="AB4782" i="3"/>
  <c r="AB4781" i="3"/>
  <c r="AB4780" i="3"/>
  <c r="AB4779" i="3"/>
  <c r="AB4778" i="3"/>
  <c r="AB4777" i="3"/>
  <c r="AB4776" i="3"/>
  <c r="AB4775" i="3"/>
  <c r="AB4773" i="3"/>
  <c r="AB4771" i="3"/>
  <c r="AB4770" i="3"/>
  <c r="AB4769" i="3"/>
  <c r="AB4768" i="3"/>
  <c r="AB4766" i="3"/>
  <c r="AB4765" i="3"/>
  <c r="AB4764" i="3"/>
  <c r="AB4763" i="3"/>
  <c r="AB4762" i="3"/>
  <c r="AB4761" i="3"/>
  <c r="AB4760" i="3"/>
  <c r="AB4759" i="3"/>
  <c r="AB4758" i="3"/>
  <c r="AB4757" i="3"/>
  <c r="AB4756" i="3"/>
  <c r="AB4755" i="3"/>
  <c r="AB4754" i="3"/>
  <c r="AB4753" i="3"/>
  <c r="AB4752" i="3"/>
  <c r="AB4751" i="3"/>
  <c r="AB4750" i="3"/>
  <c r="AB4749" i="3"/>
  <c r="AB4748" i="3"/>
  <c r="AB4747" i="3"/>
  <c r="AB4746" i="3"/>
  <c r="AB4745" i="3"/>
  <c r="AB4744" i="3"/>
  <c r="AB4743" i="3"/>
  <c r="AB4742" i="3"/>
  <c r="AB4741" i="3"/>
  <c r="AB4740" i="3"/>
  <c r="AB4739" i="3"/>
  <c r="AB4738" i="3"/>
  <c r="AB4737" i="3"/>
  <c r="AB4736" i="3"/>
  <c r="AB4735" i="3"/>
  <c r="AB4734" i="3"/>
  <c r="AB4732" i="3"/>
  <c r="AB4731" i="3"/>
  <c r="AB4730" i="3"/>
  <c r="AB4729" i="3"/>
  <c r="AB4728" i="3"/>
  <c r="AB4727" i="3"/>
  <c r="AB4726" i="3"/>
  <c r="AB4725" i="3"/>
  <c r="AB4724" i="3"/>
  <c r="AB4723" i="3"/>
  <c r="AB4722" i="3"/>
  <c r="AB4721" i="3"/>
  <c r="AB4720" i="3"/>
  <c r="AB4719" i="3"/>
  <c r="AB4718" i="3"/>
  <c r="AB4717" i="3"/>
  <c r="AB4716" i="3"/>
  <c r="AB4715" i="3"/>
  <c r="AB4714" i="3"/>
  <c r="AB4713" i="3"/>
  <c r="AB4712" i="3"/>
  <c r="AB4711" i="3"/>
  <c r="AB4710" i="3"/>
  <c r="AB4709" i="3"/>
  <c r="AB4707" i="3"/>
  <c r="AB4706" i="3"/>
  <c r="AB4705" i="3"/>
  <c r="AB4704" i="3"/>
  <c r="AB4703" i="3"/>
  <c r="AB4702" i="3"/>
  <c r="AB4701" i="3"/>
  <c r="AB4700" i="3"/>
  <c r="AB4699" i="3"/>
  <c r="AB4698" i="3"/>
  <c r="AB4697" i="3"/>
  <c r="AB4696" i="3"/>
  <c r="AB4695" i="3"/>
  <c r="AB4694" i="3"/>
  <c r="AB4693" i="3"/>
  <c r="AB4692" i="3"/>
  <c r="AB4691" i="3"/>
  <c r="AB4690" i="3"/>
  <c r="AB4689" i="3"/>
  <c r="AB4688" i="3"/>
  <c r="AB4687" i="3"/>
  <c r="AB4685" i="3"/>
  <c r="AB4684" i="3"/>
  <c r="AB4683" i="3"/>
  <c r="AB4682" i="3"/>
  <c r="AB4681" i="3"/>
  <c r="AB4680" i="3"/>
  <c r="AB4679" i="3"/>
  <c r="AB4678" i="3"/>
  <c r="AB4677" i="3"/>
  <c r="AB4676" i="3"/>
  <c r="AB4675" i="3"/>
  <c r="AB4674" i="3"/>
  <c r="AB4673" i="3"/>
  <c r="AB4672" i="3"/>
  <c r="AB4671" i="3"/>
  <c r="AB4670" i="3"/>
  <c r="AB4669" i="3"/>
  <c r="AB4668" i="3"/>
  <c r="AB4667" i="3"/>
  <c r="AB4666" i="3"/>
  <c r="AB4665" i="3"/>
  <c r="AB4664" i="3"/>
  <c r="AB4663" i="3"/>
  <c r="AB4662" i="3"/>
  <c r="AB4661" i="3"/>
  <c r="AB4660" i="3"/>
  <c r="AB4659" i="3"/>
  <c r="AB4658" i="3"/>
  <c r="AB4657" i="3"/>
  <c r="AB4656" i="3"/>
  <c r="AB4655" i="3"/>
  <c r="AB4654" i="3"/>
  <c r="AB4653" i="3"/>
  <c r="AB4652" i="3"/>
  <c r="AB4651" i="3"/>
  <c r="AB4650" i="3"/>
  <c r="AB4649" i="3"/>
  <c r="AB4648" i="3"/>
  <c r="AB4647" i="3"/>
  <c r="AB4645" i="3"/>
  <c r="AB4644" i="3"/>
  <c r="AB4643" i="3"/>
  <c r="AB4642" i="3"/>
  <c r="AB4641" i="3"/>
  <c r="AB4640" i="3"/>
  <c r="AB4639" i="3"/>
  <c r="AB4638" i="3"/>
  <c r="AB4637" i="3"/>
  <c r="AB4636" i="3"/>
  <c r="AB4635" i="3"/>
  <c r="AB4634" i="3"/>
  <c r="AB4633" i="3"/>
  <c r="AB4632" i="3"/>
  <c r="AB4629" i="3"/>
  <c r="AB4628" i="3"/>
  <c r="AB4627" i="3"/>
  <c r="AB4626" i="3"/>
  <c r="AB4625" i="3"/>
  <c r="AB4624" i="3"/>
  <c r="AB4623" i="3"/>
  <c r="AB4622" i="3"/>
  <c r="AB4621" i="3"/>
  <c r="AB4620" i="3"/>
  <c r="AB4619" i="3"/>
  <c r="AB4618" i="3"/>
  <c r="AB4617" i="3"/>
  <c r="AB4616" i="3"/>
  <c r="AB4615" i="3"/>
  <c r="AB4614" i="3"/>
  <c r="AB4613" i="3"/>
  <c r="AB4612" i="3"/>
  <c r="AB4611" i="3"/>
  <c r="AB4610" i="3"/>
  <c r="AB4609" i="3"/>
  <c r="AB4608" i="3"/>
  <c r="AB4607" i="3"/>
  <c r="AB4606" i="3"/>
  <c r="AB4605" i="3"/>
  <c r="AB4604" i="3"/>
  <c r="AB4603" i="3"/>
  <c r="AB4602" i="3"/>
  <c r="AB4601" i="3"/>
  <c r="AB4600" i="3"/>
  <c r="AB4599" i="3"/>
  <c r="AB4598" i="3"/>
  <c r="AB4597" i="3"/>
  <c r="AB4596" i="3"/>
  <c r="AB4594" i="3"/>
  <c r="AB4593" i="3"/>
  <c r="AB4592" i="3"/>
  <c r="AB4591" i="3"/>
  <c r="AB4590" i="3"/>
  <c r="AB4589" i="3"/>
  <c r="AB4588" i="3"/>
  <c r="AB4587" i="3"/>
  <c r="AB4586" i="3"/>
  <c r="AB4585" i="3"/>
  <c r="AB4584" i="3"/>
  <c r="AB4583" i="3"/>
  <c r="AB4582" i="3"/>
  <c r="AB4581" i="3"/>
  <c r="AB4580" i="3"/>
  <c r="AB4579" i="3"/>
  <c r="AB4578" i="3"/>
  <c r="AB4577" i="3"/>
  <c r="AB4576" i="3"/>
  <c r="AB4575" i="3"/>
  <c r="AB4574" i="3"/>
  <c r="AB4573" i="3"/>
  <c r="AB4572" i="3"/>
  <c r="AB4571" i="3"/>
  <c r="AB4570" i="3"/>
  <c r="AB4569" i="3"/>
  <c r="AB4568" i="3"/>
  <c r="AB4566" i="3"/>
  <c r="AB4564" i="3"/>
  <c r="AB4563" i="3"/>
  <c r="AB4562" i="3"/>
  <c r="AB4561" i="3"/>
  <c r="AB4560" i="3"/>
  <c r="AB4559" i="3"/>
  <c r="AB4557" i="3"/>
  <c r="AB4556" i="3"/>
  <c r="AB4555" i="3"/>
  <c r="AB4554" i="3"/>
  <c r="AB4553" i="3"/>
  <c r="AB4552" i="3"/>
  <c r="AB4551" i="3"/>
  <c r="AB4550" i="3"/>
  <c r="AB4549" i="3"/>
  <c r="AB4548" i="3"/>
  <c r="AB4547" i="3"/>
  <c r="AB4546" i="3"/>
  <c r="AB4544" i="3"/>
  <c r="AB4543" i="3"/>
  <c r="AB4542" i="3"/>
  <c r="AB4541" i="3"/>
  <c r="AB4540" i="3"/>
  <c r="AB4538" i="3"/>
  <c r="AB4537" i="3"/>
  <c r="AB4536" i="3"/>
  <c r="AB4535" i="3"/>
  <c r="AB4534" i="3"/>
  <c r="AB4533" i="3"/>
  <c r="AB4532" i="3"/>
  <c r="AB4531" i="3"/>
  <c r="AB4530" i="3"/>
  <c r="AB4529" i="3"/>
  <c r="AB4528" i="3"/>
  <c r="AB4527" i="3"/>
  <c r="AB4526" i="3"/>
  <c r="AB4525" i="3"/>
  <c r="AB4524" i="3"/>
  <c r="AB4523" i="3"/>
  <c r="AB4522" i="3"/>
  <c r="AB4521" i="3"/>
  <c r="AB4520" i="3"/>
  <c r="AB4519" i="3"/>
  <c r="AB4518" i="3"/>
  <c r="AB4517" i="3"/>
  <c r="AB4516" i="3"/>
  <c r="AB4515" i="3"/>
  <c r="AB4514" i="3"/>
  <c r="AB4513" i="3"/>
  <c r="AB4512" i="3"/>
  <c r="AB4511" i="3"/>
  <c r="AB4510" i="3"/>
  <c r="AB4509" i="3"/>
  <c r="AB4507" i="3"/>
  <c r="AB4506" i="3"/>
  <c r="AB4505" i="3"/>
  <c r="AB4504" i="3"/>
  <c r="AB4503" i="3"/>
  <c r="AB4502" i="3"/>
  <c r="AB4501" i="3"/>
  <c r="AB4500" i="3"/>
  <c r="AB4499" i="3"/>
  <c r="AB4498" i="3"/>
  <c r="AB4497" i="3"/>
  <c r="AB4496" i="3"/>
  <c r="AB4494" i="3"/>
  <c r="AB4493" i="3"/>
  <c r="AB4491" i="3"/>
  <c r="AB4490" i="3"/>
  <c r="AB4489" i="3"/>
  <c r="AB4488" i="3"/>
  <c r="AB4487" i="3"/>
  <c r="AB4486" i="3"/>
  <c r="AB4485" i="3"/>
  <c r="AB4484" i="3"/>
  <c r="AB4483" i="3"/>
  <c r="AB4482" i="3"/>
  <c r="AB4481" i="3"/>
  <c r="AB4480" i="3"/>
  <c r="AB4479" i="3"/>
  <c r="AB4478" i="3"/>
  <c r="AB4477" i="3"/>
  <c r="AB4476" i="3"/>
  <c r="AB4475" i="3"/>
  <c r="AB4474" i="3"/>
  <c r="AB4473" i="3"/>
  <c r="AB4472" i="3"/>
  <c r="AB4471" i="3"/>
  <c r="AB4470" i="3"/>
  <c r="AB4469" i="3"/>
  <c r="AB4468" i="3"/>
  <c r="AB4467" i="3"/>
  <c r="AB4466" i="3"/>
  <c r="AB4465" i="3"/>
  <c r="AB4464" i="3"/>
  <c r="AB4462" i="3"/>
  <c r="AB4461" i="3"/>
  <c r="AB4460" i="3"/>
  <c r="AB4459" i="3"/>
  <c r="AB4458" i="3"/>
  <c r="AB4457" i="3"/>
  <c r="AB4456" i="3"/>
  <c r="AB4455" i="3"/>
  <c r="AB4454" i="3"/>
  <c r="AB4453" i="3"/>
  <c r="AB4452" i="3"/>
  <c r="AB4451" i="3"/>
  <c r="AB4450" i="3"/>
  <c r="AB4449" i="3"/>
  <c r="AB4448" i="3"/>
  <c r="AB4446" i="3"/>
  <c r="AB4445" i="3"/>
  <c r="AB4444" i="3"/>
  <c r="AB4442" i="3"/>
  <c r="AB4441" i="3"/>
  <c r="AB4440" i="3"/>
  <c r="AB4439" i="3"/>
  <c r="AB4438" i="3"/>
  <c r="AB4437" i="3"/>
  <c r="AB4436" i="3"/>
  <c r="AB4435" i="3"/>
  <c r="AB4434" i="3"/>
  <c r="AB4433" i="3"/>
  <c r="AB4432" i="3"/>
  <c r="AB4431" i="3"/>
  <c r="AB4430" i="3"/>
  <c r="AB4429" i="3"/>
  <c r="AB4428" i="3"/>
  <c r="AB4427" i="3"/>
  <c r="AB4426" i="3"/>
  <c r="AB4425" i="3"/>
  <c r="AB4424" i="3"/>
  <c r="AB4423" i="3"/>
  <c r="AB4422" i="3"/>
  <c r="AB4420" i="3"/>
  <c r="AB4419" i="3"/>
  <c r="AB4417" i="3"/>
  <c r="AB4416" i="3"/>
  <c r="AB4415" i="3"/>
  <c r="AB4413" i="3"/>
  <c r="AB4412" i="3"/>
  <c r="AB4410" i="3"/>
  <c r="AB4409" i="3"/>
  <c r="AB4408" i="3"/>
  <c r="AB4407" i="3"/>
  <c r="AB4406" i="3"/>
  <c r="AB4405" i="3"/>
  <c r="AB4404" i="3"/>
  <c r="AB4403" i="3"/>
  <c r="AB4402" i="3"/>
  <c r="AB4401" i="3"/>
  <c r="AB4400" i="3"/>
  <c r="AB4399" i="3"/>
  <c r="AB4398" i="3"/>
  <c r="AB4397" i="3"/>
  <c r="AB4396" i="3"/>
  <c r="AB4395" i="3"/>
  <c r="AB4394" i="3"/>
  <c r="AB4393" i="3"/>
  <c r="AB4392" i="3"/>
  <c r="AB4391" i="3"/>
  <c r="AB4390" i="3"/>
  <c r="AB4389" i="3"/>
  <c r="AB4387" i="3"/>
  <c r="AB4386" i="3"/>
  <c r="AB4385" i="3"/>
  <c r="AB4384" i="3"/>
  <c r="AB4383" i="3"/>
  <c r="AB4382" i="3"/>
  <c r="AB4381" i="3"/>
  <c r="AB4380" i="3"/>
  <c r="AB4379" i="3"/>
  <c r="AB4378" i="3"/>
  <c r="AB4377" i="3"/>
  <c r="AB4376" i="3"/>
  <c r="AB4374" i="3"/>
  <c r="AB4373" i="3"/>
  <c r="AB4372" i="3"/>
  <c r="AB4371" i="3"/>
  <c r="AB4370" i="3"/>
  <c r="AB4369" i="3"/>
  <c r="AB4368" i="3"/>
  <c r="AB4367" i="3"/>
  <c r="AB4366" i="3"/>
  <c r="AB4365" i="3"/>
  <c r="AB4364" i="3"/>
  <c r="AB4363" i="3"/>
  <c r="AB4362" i="3"/>
  <c r="AB4361" i="3"/>
  <c r="AB4360" i="3"/>
  <c r="AB4359" i="3"/>
  <c r="AB4358" i="3"/>
  <c r="AB4357" i="3"/>
  <c r="AB4355" i="3"/>
  <c r="AB4354" i="3"/>
  <c r="AB4353" i="3"/>
  <c r="AB4352" i="3"/>
  <c r="AB4351" i="3"/>
  <c r="AB4350" i="3"/>
  <c r="AB4349" i="3"/>
  <c r="AB4348" i="3"/>
  <c r="AB4347" i="3"/>
  <c r="AB4346" i="3"/>
  <c r="AB4345" i="3"/>
  <c r="AB4344" i="3"/>
  <c r="AB4343" i="3"/>
  <c r="AB4342" i="3"/>
  <c r="AB4341" i="3"/>
  <c r="AB4340" i="3"/>
  <c r="AB4339" i="3"/>
  <c r="AB4338" i="3"/>
  <c r="AB4337" i="3"/>
  <c r="AB4336" i="3"/>
  <c r="AB4335" i="3"/>
  <c r="AB4334" i="3"/>
  <c r="AB4333" i="3"/>
  <c r="AB4332" i="3"/>
  <c r="AB4331" i="3"/>
  <c r="AB4330" i="3"/>
  <c r="AB4329" i="3"/>
  <c r="AB4328" i="3"/>
  <c r="AB4327" i="3"/>
  <c r="AB4326" i="3"/>
  <c r="AB4325" i="3"/>
  <c r="AB4324" i="3"/>
  <c r="AB4323" i="3"/>
  <c r="AB4322" i="3"/>
  <c r="AB4321" i="3"/>
  <c r="AB4320" i="3"/>
  <c r="AB4319" i="3"/>
  <c r="AB4318" i="3"/>
  <c r="AB4317" i="3"/>
  <c r="AB4316" i="3"/>
  <c r="AB4315" i="3"/>
  <c r="AB4314" i="3"/>
  <c r="AB4312" i="3"/>
  <c r="AB4311" i="3"/>
  <c r="AB4310" i="3"/>
  <c r="AB4309" i="3"/>
  <c r="AB4308" i="3"/>
  <c r="AB4307" i="3"/>
  <c r="AB4306" i="3"/>
  <c r="AB4305" i="3"/>
  <c r="AB4304" i="3"/>
  <c r="AB4303" i="3"/>
  <c r="AB4302" i="3"/>
  <c r="AB4301" i="3"/>
  <c r="AB4300" i="3"/>
  <c r="AB4299" i="3"/>
  <c r="AB4298" i="3"/>
  <c r="AB4297" i="3"/>
  <c r="AB4296" i="3"/>
  <c r="AB4295" i="3"/>
  <c r="AB4294" i="3"/>
  <c r="AB4293" i="3"/>
  <c r="AB4292" i="3"/>
  <c r="AB4291" i="3"/>
  <c r="AB4290" i="3"/>
  <c r="AB4289" i="3"/>
  <c r="AB4288" i="3"/>
  <c r="AB4287" i="3"/>
  <c r="AB4286" i="3"/>
  <c r="AB4285" i="3"/>
  <c r="AB4284" i="3"/>
  <c r="AB4282" i="3"/>
  <c r="AB4281" i="3"/>
  <c r="AB4280" i="3"/>
  <c r="AB4279" i="3"/>
  <c r="AB4277" i="3"/>
  <c r="AB4276" i="3"/>
  <c r="AB4275" i="3"/>
  <c r="AB4274" i="3"/>
  <c r="AB4273" i="3"/>
  <c r="AB4272" i="3"/>
  <c r="AB4271" i="3"/>
  <c r="AB4270" i="3"/>
  <c r="AB4269" i="3"/>
  <c r="AB4268" i="3"/>
  <c r="AB4267" i="3"/>
  <c r="AB4266" i="3"/>
  <c r="AB4265" i="3"/>
  <c r="AB4264" i="3"/>
  <c r="AB4263" i="3"/>
  <c r="AB4262" i="3"/>
  <c r="AB4261" i="3"/>
  <c r="AB4260" i="3"/>
  <c r="AB4259" i="3"/>
  <c r="AB4258" i="3"/>
  <c r="AB4257" i="3"/>
  <c r="AB4256" i="3"/>
  <c r="AB4255" i="3"/>
  <c r="AB4254" i="3"/>
  <c r="AB4253" i="3"/>
  <c r="AB4252" i="3"/>
  <c r="AB4251" i="3"/>
  <c r="AB4250" i="3"/>
  <c r="AB4249" i="3"/>
  <c r="AB4248" i="3"/>
  <c r="AB4247" i="3"/>
  <c r="AB4246" i="3"/>
  <c r="AB4245" i="3"/>
  <c r="AB4244" i="3"/>
  <c r="AB4243" i="3"/>
  <c r="AB4242" i="3"/>
  <c r="AB4241" i="3"/>
  <c r="AB4240" i="3"/>
  <c r="AB4238" i="3"/>
  <c r="AB4237" i="3"/>
  <c r="AB4236" i="3"/>
  <c r="AB4235" i="3"/>
  <c r="AB4234" i="3"/>
  <c r="AB4233" i="3"/>
  <c r="AB4232" i="3"/>
  <c r="AB4231" i="3"/>
  <c r="AB4230" i="3"/>
  <c r="AB4229" i="3"/>
  <c r="AB4228" i="3"/>
  <c r="AB4227" i="3"/>
  <c r="AB4226" i="3"/>
  <c r="AB4225" i="3"/>
  <c r="AB4224" i="3"/>
  <c r="AB4223" i="3"/>
  <c r="AB4222" i="3"/>
  <c r="AB4221" i="3"/>
  <c r="AB4220" i="3"/>
  <c r="AB4219" i="3"/>
  <c r="AB4218" i="3"/>
  <c r="AB4217" i="3"/>
  <c r="AB4216" i="3"/>
  <c r="AB4215" i="3"/>
  <c r="AB4214" i="3"/>
  <c r="AB4213" i="3"/>
  <c r="AB4212" i="3"/>
  <c r="AB4211" i="3"/>
  <c r="AB4210" i="3"/>
  <c r="AB4209" i="3"/>
  <c r="AB4208" i="3"/>
  <c r="AB4207" i="3"/>
  <c r="AB4205" i="3"/>
  <c r="AB4204" i="3"/>
  <c r="AB4203" i="3"/>
  <c r="AB4202" i="3"/>
  <c r="AB4201" i="3"/>
  <c r="AB4200" i="3"/>
  <c r="AB4199" i="3"/>
  <c r="AB4198" i="3"/>
  <c r="AB4197" i="3"/>
  <c r="AB4195" i="3"/>
  <c r="AB4194" i="3"/>
  <c r="AB4193" i="3"/>
  <c r="AB4192" i="3"/>
  <c r="AB4191" i="3"/>
  <c r="AB4190" i="3"/>
  <c r="AB4189" i="3"/>
  <c r="AB4188" i="3"/>
  <c r="AB4187" i="3"/>
  <c r="AB4186" i="3"/>
  <c r="AB4185" i="3"/>
  <c r="AB4184" i="3"/>
  <c r="AB4183" i="3"/>
  <c r="AB4182" i="3"/>
  <c r="AB4181" i="3"/>
  <c r="AB4180" i="3"/>
  <c r="AB4179" i="3"/>
  <c r="AB4178" i="3"/>
  <c r="AB4176" i="3"/>
  <c r="AB4175" i="3"/>
  <c r="AB4174" i="3"/>
  <c r="AB4173" i="3"/>
  <c r="AB4172" i="3"/>
  <c r="AB4171" i="3"/>
  <c r="AB4170" i="3"/>
  <c r="AB4169" i="3"/>
  <c r="AB4168" i="3"/>
  <c r="AB4167" i="3"/>
  <c r="AB4166" i="3"/>
  <c r="AB4165" i="3"/>
  <c r="AB4164" i="3"/>
  <c r="AB4163" i="3"/>
  <c r="AB4162" i="3"/>
  <c r="AB4161" i="3"/>
  <c r="AB4160" i="3"/>
  <c r="AB4159" i="3"/>
  <c r="AB4158" i="3"/>
  <c r="AB4157" i="3"/>
  <c r="AB4156" i="3"/>
  <c r="AB4155" i="3"/>
  <c r="AB4154" i="3"/>
  <c r="AB4153" i="3"/>
  <c r="AB4152" i="3"/>
  <c r="AB4151" i="3"/>
  <c r="AB4150" i="3"/>
  <c r="AB4149" i="3"/>
  <c r="AB4148" i="3"/>
  <c r="AB4147" i="3"/>
  <c r="AB4146" i="3"/>
  <c r="AB4145" i="3"/>
  <c r="AB4144" i="3"/>
  <c r="AB4143" i="3"/>
  <c r="AB4141" i="3"/>
  <c r="AB4140" i="3"/>
  <c r="AB4139" i="3"/>
  <c r="AB4138" i="3"/>
  <c r="AB4137" i="3"/>
  <c r="AB4136" i="3"/>
  <c r="AB4134" i="3"/>
  <c r="AB4133" i="3"/>
  <c r="AB4132" i="3"/>
  <c r="AB4131" i="3"/>
  <c r="AB4130" i="3"/>
  <c r="AB4129" i="3"/>
  <c r="AB4128" i="3"/>
  <c r="AB4126" i="3"/>
  <c r="AB4125" i="3"/>
  <c r="AB4124" i="3"/>
  <c r="AB4123" i="3"/>
  <c r="AB4122" i="3"/>
  <c r="AB4121" i="3"/>
  <c r="AB4120" i="3"/>
  <c r="AB4119" i="3"/>
  <c r="AB4118" i="3"/>
  <c r="AB4117" i="3"/>
  <c r="AB4116" i="3"/>
  <c r="AB4115" i="3"/>
  <c r="AB4114" i="3"/>
  <c r="AB4113" i="3"/>
  <c r="AB4112" i="3"/>
  <c r="AB4111" i="3"/>
  <c r="AB4110" i="3"/>
  <c r="AB4109" i="3"/>
  <c r="AB4107" i="3"/>
  <c r="AB4106" i="3"/>
  <c r="AB4105" i="3"/>
  <c r="AB4104" i="3"/>
  <c r="AB4103" i="3"/>
  <c r="AB4102" i="3"/>
  <c r="AB4101" i="3"/>
  <c r="AB4100" i="3"/>
  <c r="AB4099" i="3"/>
  <c r="AB4098" i="3"/>
  <c r="AB4097" i="3"/>
  <c r="AB4096" i="3"/>
  <c r="AB4095" i="3"/>
  <c r="AB4094" i="3"/>
  <c r="AB4093" i="3"/>
  <c r="AB4092" i="3"/>
  <c r="AB4091" i="3"/>
  <c r="AB4090" i="3"/>
  <c r="AB4089" i="3"/>
  <c r="AB4088" i="3"/>
  <c r="AB4087" i="3"/>
  <c r="AB4085" i="3"/>
  <c r="AB4084" i="3"/>
  <c r="AB4083" i="3"/>
  <c r="AB4082" i="3"/>
  <c r="AB4081" i="3"/>
  <c r="AB4080" i="3"/>
  <c r="AB4079" i="3"/>
  <c r="AB4078" i="3"/>
  <c r="AB4077" i="3"/>
  <c r="AB4076" i="3"/>
  <c r="AB4075" i="3"/>
  <c r="AB4074" i="3"/>
  <c r="AB4073" i="3"/>
  <c r="AB4072" i="3"/>
  <c r="AB4071" i="3"/>
  <c r="AB4070" i="3"/>
  <c r="AB4069" i="3"/>
  <c r="AB4068" i="3"/>
  <c r="AB4067" i="3"/>
  <c r="AB4066" i="3"/>
  <c r="AB4065" i="3"/>
  <c r="AB4064" i="3"/>
  <c r="AB4063" i="3"/>
  <c r="AB4062" i="3"/>
  <c r="AB4061" i="3"/>
  <c r="AB4060" i="3"/>
  <c r="AB4059" i="3"/>
  <c r="AB4058" i="3"/>
  <c r="AB4057" i="3"/>
  <c r="AB4056" i="3"/>
  <c r="AB4055" i="3"/>
  <c r="AB4054" i="3"/>
  <c r="AB4053" i="3"/>
  <c r="AB4052" i="3"/>
  <c r="AB4051" i="3"/>
  <c r="AB4050" i="3"/>
  <c r="AB4049" i="3"/>
  <c r="AB4046" i="3"/>
  <c r="AB4045" i="3"/>
  <c r="AB4044" i="3"/>
  <c r="AB4043" i="3"/>
  <c r="AB4042" i="3"/>
  <c r="AB4041" i="3"/>
  <c r="AB4040" i="3"/>
  <c r="AB4038" i="3"/>
  <c r="AB4037" i="3"/>
  <c r="AB4036" i="3"/>
  <c r="AB4035" i="3"/>
  <c r="AB4034" i="3"/>
  <c r="AB4033" i="3"/>
  <c r="AB4032" i="3"/>
  <c r="AB4031" i="3"/>
  <c r="AB4028" i="3"/>
  <c r="AB4027" i="3"/>
  <c r="AB4026" i="3"/>
  <c r="AB4025" i="3"/>
  <c r="AB4024" i="3"/>
  <c r="AB4023" i="3"/>
  <c r="AB4022" i="3"/>
  <c r="AB4020" i="3"/>
  <c r="AB4019" i="3"/>
  <c r="AB4018" i="3"/>
  <c r="AB4017" i="3"/>
  <c r="AB4016" i="3"/>
  <c r="AB4015" i="3"/>
  <c r="AB4014" i="3"/>
  <c r="AB4013" i="3"/>
  <c r="AB4012" i="3"/>
  <c r="AB4011" i="3"/>
  <c r="AB4010" i="3"/>
  <c r="AB4009" i="3"/>
  <c r="AB4008" i="3"/>
  <c r="AB4007" i="3"/>
  <c r="AB4006" i="3"/>
  <c r="AB4005" i="3"/>
  <c r="AB4004" i="3"/>
  <c r="AB4003" i="3"/>
  <c r="AB4002" i="3"/>
  <c r="AB4001" i="3"/>
  <c r="AB4000" i="3"/>
  <c r="AB3999" i="3"/>
  <c r="AB3997" i="3"/>
  <c r="AB3996" i="3"/>
  <c r="AB3995" i="3"/>
  <c r="AB3993" i="3"/>
  <c r="AB3992" i="3"/>
  <c r="AB3990" i="3"/>
  <c r="AB3989" i="3"/>
  <c r="AB3988" i="3"/>
  <c r="AB3987" i="3"/>
  <c r="AB3986" i="3"/>
  <c r="AB3985" i="3"/>
  <c r="AB3984" i="3"/>
  <c r="AB3983" i="3"/>
  <c r="AB3982" i="3"/>
  <c r="AB3981" i="3"/>
  <c r="AB3980" i="3"/>
  <c r="AB3979" i="3"/>
  <c r="AB3978" i="3"/>
  <c r="AB3977" i="3"/>
  <c r="AB3976" i="3"/>
  <c r="AB3975" i="3"/>
  <c r="AB3971" i="3"/>
  <c r="AB3970" i="3"/>
  <c r="AB3969" i="3"/>
  <c r="AB3968" i="3"/>
  <c r="AB3967" i="3"/>
  <c r="AB3966" i="3"/>
  <c r="AB3965" i="3"/>
  <c r="AB3964" i="3"/>
  <c r="AB3963" i="3"/>
  <c r="AB3962" i="3"/>
  <c r="AB3961" i="3"/>
  <c r="AB3960" i="3"/>
  <c r="AB3959" i="3"/>
  <c r="AB3957" i="3"/>
  <c r="AB3956" i="3"/>
  <c r="AB3955" i="3"/>
  <c r="AB3950" i="3"/>
  <c r="AB3949" i="3"/>
  <c r="AB3948" i="3"/>
  <c r="AB3947" i="3"/>
  <c r="AB3946" i="3"/>
  <c r="AB3945" i="3"/>
  <c r="AB3944" i="3"/>
  <c r="AB3943" i="3"/>
  <c r="AB3942" i="3"/>
  <c r="AB3941" i="3"/>
  <c r="AB3940" i="3"/>
  <c r="AB3939" i="3"/>
  <c r="AB3937" i="3"/>
  <c r="AB3936" i="3"/>
  <c r="AB3935" i="3"/>
  <c r="AB3934" i="3"/>
  <c r="AB3933" i="3"/>
  <c r="AB3932" i="3"/>
  <c r="AB3931" i="3"/>
  <c r="AB3930" i="3"/>
  <c r="AB3929" i="3"/>
  <c r="AB3928" i="3"/>
  <c r="AB3926" i="3"/>
  <c r="AB3925" i="3"/>
  <c r="AB3924" i="3"/>
  <c r="AB3923" i="3"/>
  <c r="AB3921" i="3"/>
  <c r="AB3920" i="3"/>
  <c r="AB3919" i="3"/>
  <c r="AB3918" i="3"/>
  <c r="AB3917" i="3"/>
  <c r="AB3916" i="3"/>
  <c r="AB3915" i="3"/>
  <c r="AB3914" i="3"/>
  <c r="AB3913" i="3"/>
  <c r="AB3912" i="3"/>
  <c r="AB3911" i="3"/>
  <c r="AB3910" i="3"/>
  <c r="AB3909" i="3"/>
  <c r="AB3908" i="3"/>
  <c r="AB3907" i="3"/>
  <c r="AB3906" i="3"/>
  <c r="AB3905" i="3"/>
  <c r="AB3904" i="3"/>
  <c r="AB3903" i="3"/>
  <c r="AB3902" i="3"/>
  <c r="AB3901" i="3"/>
  <c r="AB3900" i="3"/>
  <c r="AB3899" i="3"/>
  <c r="AB3898" i="3"/>
  <c r="AB3897" i="3"/>
  <c r="AB3896" i="3"/>
  <c r="AB3894" i="3"/>
  <c r="AB3892" i="3"/>
  <c r="AB3891" i="3"/>
  <c r="AB3890" i="3"/>
  <c r="AB3889" i="3"/>
  <c r="AB3888" i="3"/>
  <c r="AB3887" i="3"/>
  <c r="AB3886" i="3"/>
  <c r="AB3885" i="3"/>
  <c r="AB3884" i="3"/>
  <c r="AB3883" i="3"/>
  <c r="AB3882" i="3"/>
  <c r="AB3880" i="3"/>
  <c r="AB3879" i="3"/>
  <c r="AB3878" i="3"/>
  <c r="AB3877" i="3"/>
  <c r="AB3876" i="3"/>
  <c r="AB3872" i="3"/>
  <c r="AB3871" i="3"/>
  <c r="AB3870" i="3"/>
  <c r="AB3869" i="3"/>
  <c r="AB3868" i="3"/>
  <c r="AB3867" i="3"/>
  <c r="AB3866" i="3"/>
  <c r="AB3865" i="3"/>
  <c r="AB3864" i="3"/>
  <c r="AB3863" i="3"/>
  <c r="AB3862" i="3"/>
  <c r="AB3861" i="3"/>
  <c r="AB3860" i="3"/>
  <c r="AB3858" i="3"/>
  <c r="AB3857" i="3"/>
  <c r="AB3856" i="3"/>
  <c r="AB3855" i="3"/>
  <c r="AB3854" i="3"/>
  <c r="AB3853" i="3"/>
  <c r="AB3852" i="3"/>
  <c r="AB3851" i="3"/>
  <c r="AB3850" i="3"/>
  <c r="AB3849" i="3"/>
  <c r="AB3847" i="3"/>
  <c r="AB3846" i="3"/>
  <c r="AB3845" i="3"/>
  <c r="AB3844" i="3"/>
  <c r="AB3843" i="3"/>
  <c r="AB3842" i="3"/>
  <c r="AB3841" i="3"/>
  <c r="AB3838" i="3"/>
  <c r="AB3837" i="3"/>
  <c r="AB3836" i="3"/>
  <c r="AB3834" i="3"/>
  <c r="AB3833" i="3"/>
  <c r="AB3832" i="3"/>
  <c r="AB3831" i="3"/>
  <c r="AB3830" i="3"/>
  <c r="AB3824" i="3"/>
  <c r="AB3822" i="3"/>
  <c r="AB3821" i="3"/>
  <c r="AB3820" i="3"/>
  <c r="AB3818" i="3"/>
  <c r="AB3817" i="3"/>
  <c r="AB3816" i="3"/>
  <c r="AB3814" i="3"/>
  <c r="AB3812" i="3"/>
  <c r="AB3811" i="3"/>
  <c r="AB3807" i="3"/>
  <c r="AB3806" i="3"/>
  <c r="AB3804" i="3"/>
  <c r="AB3802" i="3"/>
  <c r="AB3801" i="3"/>
  <c r="AB3800" i="3"/>
  <c r="AB3798" i="3"/>
  <c r="AB3797" i="3"/>
  <c r="AB3796" i="3"/>
  <c r="AB3795" i="3"/>
  <c r="AB3794" i="3"/>
  <c r="AB3793" i="3"/>
  <c r="AB3792" i="3"/>
  <c r="AB3791" i="3"/>
  <c r="AB3790" i="3"/>
  <c r="AB3786" i="3"/>
  <c r="AB3785" i="3"/>
  <c r="AB3782" i="3"/>
  <c r="AB3781" i="3"/>
  <c r="AB3780" i="3"/>
  <c r="AB3777" i="3"/>
  <c r="AB3775" i="3"/>
  <c r="AB3774" i="3"/>
  <c r="AB3769" i="3"/>
  <c r="AB3768" i="3"/>
  <c r="AB3767" i="3"/>
  <c r="AB3766" i="3"/>
  <c r="AB3765" i="3"/>
  <c r="AB3764" i="3"/>
  <c r="AB3763" i="3"/>
  <c r="AB3762" i="3"/>
  <c r="AB3761" i="3"/>
  <c r="AB3760" i="3"/>
  <c r="AB3759" i="3"/>
  <c r="AB3758" i="3"/>
  <c r="AB3757" i="3"/>
  <c r="AB3754" i="3"/>
  <c r="AB3753" i="3"/>
  <c r="AB3752" i="3"/>
  <c r="AB3750" i="3"/>
  <c r="AB3749" i="3"/>
  <c r="AB3748" i="3"/>
  <c r="AB3747" i="3"/>
  <c r="AB3746" i="3"/>
  <c r="AB3745" i="3"/>
  <c r="AB3744" i="3"/>
  <c r="AB3743" i="3"/>
  <c r="AB3742" i="3"/>
  <c r="AB3741" i="3"/>
  <c r="AB3740" i="3"/>
  <c r="AB3739" i="3"/>
  <c r="AB3738" i="3"/>
  <c r="AB3737" i="3"/>
  <c r="AB3736" i="3"/>
  <c r="AB3734" i="3"/>
  <c r="AB3733" i="3"/>
  <c r="AB3732" i="3"/>
  <c r="AB3730" i="3"/>
  <c r="AB3729" i="3"/>
  <c r="AB3728" i="3"/>
  <c r="AB3727" i="3"/>
  <c r="AB3726" i="3"/>
  <c r="AB3725" i="3"/>
  <c r="AB3724" i="3"/>
  <c r="AB3722" i="3"/>
  <c r="AB3721" i="3"/>
  <c r="AB3719" i="3"/>
  <c r="AB3718" i="3"/>
  <c r="AB3717" i="3"/>
  <c r="AB3716" i="3"/>
  <c r="AB3715" i="3"/>
  <c r="AB3704" i="3"/>
  <c r="AB3702" i="3"/>
  <c r="AB3701" i="3"/>
  <c r="AB3700" i="3"/>
  <c r="AB3699" i="3"/>
  <c r="AB3698" i="3"/>
  <c r="AB3697" i="3"/>
  <c r="AB3696" i="3"/>
  <c r="AB3695" i="3"/>
  <c r="AB3693" i="3"/>
  <c r="AB3692" i="3"/>
  <c r="AB3691" i="3"/>
  <c r="AB3690" i="3"/>
  <c r="AB3689" i="3"/>
  <c r="AB3684" i="3"/>
  <c r="AB3683" i="3"/>
  <c r="AB3682" i="3"/>
  <c r="AB3681" i="3"/>
  <c r="AB3680" i="3"/>
  <c r="AB3679" i="3"/>
  <c r="AB3678" i="3"/>
  <c r="AB3677" i="3"/>
  <c r="AB3676" i="3"/>
  <c r="AB3675" i="3"/>
  <c r="AB3674" i="3"/>
  <c r="AB3672" i="3"/>
  <c r="AB3670" i="3"/>
  <c r="AB3669" i="3"/>
  <c r="AB3668" i="3"/>
  <c r="AB3667" i="3"/>
  <c r="AB3666" i="3"/>
  <c r="AB3665" i="3"/>
  <c r="AB3664" i="3"/>
  <c r="AB3663" i="3"/>
  <c r="AB3662" i="3"/>
  <c r="AB3661" i="3"/>
  <c r="AB3655" i="3"/>
  <c r="AB3654" i="3"/>
  <c r="AB3653" i="3"/>
  <c r="AB3651" i="3"/>
  <c r="AB3650" i="3"/>
  <c r="AB3649" i="3"/>
  <c r="AB3648" i="3"/>
  <c r="AB3647" i="3"/>
  <c r="AB3646" i="3"/>
  <c r="AB3645" i="3"/>
  <c r="AB3643" i="3"/>
  <c r="AB3641" i="3"/>
  <c r="AB3640" i="3"/>
  <c r="AB3637" i="3"/>
  <c r="AB3635" i="3"/>
  <c r="AB3634" i="3"/>
  <c r="AB3633" i="3"/>
  <c r="AB3632" i="3"/>
  <c r="AB3631" i="3"/>
  <c r="AB3629" i="3"/>
  <c r="AB3628" i="3"/>
  <c r="AB3627" i="3"/>
  <c r="AB3626" i="3"/>
  <c r="AB3625" i="3"/>
  <c r="AB3624" i="3"/>
  <c r="AB3621" i="3"/>
  <c r="AB3620" i="3"/>
  <c r="AB3619" i="3"/>
  <c r="AB3618" i="3"/>
  <c r="AB3617" i="3"/>
  <c r="AB3613" i="3"/>
  <c r="AB3611" i="3"/>
  <c r="AB3610" i="3"/>
  <c r="AB3607" i="3"/>
  <c r="AB3606" i="3"/>
  <c r="AB3605" i="3"/>
  <c r="AB3603" i="3"/>
  <c r="AB3602" i="3"/>
  <c r="AB3601" i="3"/>
  <c r="AB3600" i="3"/>
  <c r="AB3590" i="3"/>
  <c r="AB3588" i="3"/>
  <c r="AB3587" i="3"/>
  <c r="AB3586" i="3"/>
  <c r="AB3585" i="3"/>
  <c r="AB3582" i="3"/>
  <c r="AB3580" i="3"/>
  <c r="AB3577" i="3"/>
  <c r="AB3576" i="3"/>
  <c r="AB3575" i="3"/>
  <c r="AB3571" i="3"/>
  <c r="AB3570" i="3"/>
  <c r="AB3569" i="3"/>
  <c r="AB3565" i="3"/>
  <c r="AB3564" i="3"/>
  <c r="AB3563" i="3"/>
  <c r="AB3562" i="3"/>
  <c r="AB3561" i="3"/>
  <c r="AB3560" i="3"/>
  <c r="AB3559" i="3"/>
  <c r="AB3551" i="3"/>
  <c r="AB3550" i="3"/>
  <c r="AB3549" i="3"/>
  <c r="AB3548" i="3"/>
  <c r="AB3547" i="3"/>
  <c r="AB3546" i="3"/>
  <c r="AB3545" i="3"/>
  <c r="AB3544" i="3"/>
  <c r="AB3543" i="3"/>
  <c r="AB3542" i="3"/>
  <c r="AB3540" i="3"/>
  <c r="AB3539" i="3"/>
  <c r="AB3538" i="3"/>
  <c r="AB3537" i="3"/>
  <c r="AB3536" i="3"/>
  <c r="AB3534" i="3"/>
  <c r="AB3533" i="3"/>
  <c r="AB3532" i="3"/>
  <c r="AB3531" i="3"/>
  <c r="AB3528" i="3"/>
  <c r="AB3525" i="3"/>
  <c r="AB3521" i="3"/>
  <c r="AB3519" i="3"/>
  <c r="AB3509" i="3"/>
  <c r="AB3508" i="3"/>
  <c r="AB3507" i="3"/>
  <c r="AB3506" i="3"/>
  <c r="AB3504" i="3"/>
  <c r="AB3503" i="3"/>
  <c r="AB3502" i="3"/>
  <c r="AB3499" i="3"/>
  <c r="AB3498" i="3"/>
  <c r="AB3497" i="3"/>
  <c r="AB3493" i="3"/>
  <c r="AB3491" i="3"/>
  <c r="AB3490" i="3"/>
  <c r="AB3488" i="3"/>
  <c r="AB3487" i="3"/>
  <c r="AB3486" i="3"/>
  <c r="AB3485" i="3"/>
  <c r="AB3484" i="3"/>
  <c r="AB3479" i="3"/>
  <c r="AB3478" i="3"/>
  <c r="AB3466" i="3"/>
  <c r="AB3465" i="3"/>
  <c r="AB3463" i="3"/>
  <c r="AB3461" i="3"/>
  <c r="AB3459" i="3"/>
  <c r="AB3458" i="3"/>
  <c r="AB3457" i="3"/>
  <c r="AB3451" i="3"/>
  <c r="AB3449" i="3"/>
  <c r="AB3447" i="3"/>
  <c r="AB3446" i="3"/>
  <c r="AB3441" i="3"/>
  <c r="AB3439" i="3"/>
  <c r="AB3437" i="3"/>
  <c r="AB3435" i="3"/>
  <c r="AB3423" i="3"/>
  <c r="AB3422" i="3"/>
  <c r="AB3421" i="3"/>
  <c r="AB3419" i="3"/>
  <c r="AB3416" i="3"/>
  <c r="AB3413" i="3"/>
  <c r="AB3412" i="3"/>
  <c r="AB3410" i="3"/>
  <c r="AB3409" i="3"/>
  <c r="AB3401" i="3"/>
  <c r="AB3400" i="3"/>
  <c r="AB3380" i="3"/>
  <c r="AB3377" i="3"/>
  <c r="AB3374" i="3"/>
  <c r="AB3372" i="3"/>
  <c r="AB3369" i="3"/>
  <c r="AB3366" i="3"/>
  <c r="AB3365" i="3"/>
  <c r="AB3358" i="3"/>
  <c r="AB3342" i="3"/>
  <c r="AB3341" i="3"/>
  <c r="AB3340" i="3"/>
  <c r="AB3334" i="3"/>
  <c r="AB3333" i="3"/>
  <c r="AB3299" i="3"/>
  <c r="AB3298" i="3"/>
  <c r="AB3297" i="3"/>
  <c r="AB3296" i="3"/>
  <c r="AB3295" i="3"/>
  <c r="AB3293" i="3"/>
  <c r="AB3291" i="3"/>
  <c r="AB3289" i="3"/>
  <c r="AB3288" i="3"/>
  <c r="AB3287" i="3"/>
  <c r="AB3271" i="3"/>
  <c r="AB3270" i="3"/>
  <c r="AB3263" i="3"/>
  <c r="AB3259" i="3"/>
  <c r="AB3257" i="3"/>
  <c r="AB3233" i="3"/>
  <c r="AB3232" i="3"/>
  <c r="AB3225" i="3"/>
  <c r="AB3216" i="3"/>
  <c r="AB3194" i="3"/>
  <c r="AB3193" i="3"/>
  <c r="AB3192" i="3"/>
  <c r="AB3191" i="3"/>
  <c r="AB3186" i="3"/>
  <c r="AB3170" i="3"/>
  <c r="AB3169" i="3"/>
  <c r="AB3168" i="3"/>
  <c r="AB3161" i="3"/>
  <c r="AB3160" i="3"/>
  <c r="AB3159" i="3"/>
  <c r="AB3146" i="3"/>
  <c r="AB3145" i="3"/>
  <c r="AB3138" i="3"/>
  <c r="AB3137" i="3"/>
  <c r="AB3118" i="3"/>
  <c r="AB3117" i="3"/>
  <c r="AB3098" i="3"/>
  <c r="AB3097" i="3"/>
  <c r="AB3096" i="3"/>
  <c r="AB3083" i="3"/>
  <c r="AB3082" i="3"/>
  <c r="AB2954" i="3"/>
  <c r="AB2953" i="3"/>
  <c r="AB2952" i="3"/>
  <c r="AB2940" i="3"/>
  <c r="AB2939" i="3"/>
  <c r="AB2727" i="3"/>
  <c r="AB2375" i="3"/>
  <c r="AB2374" i="3"/>
  <c r="AB2373" i="3"/>
  <c r="AB2372" i="3"/>
  <c r="AB2371" i="3"/>
  <c r="AB2370" i="3"/>
  <c r="AB2369" i="3"/>
  <c r="AB2368" i="3"/>
  <c r="AB2367" i="3"/>
  <c r="AB2366" i="3"/>
  <c r="AB2365" i="3"/>
  <c r="AB2364" i="3"/>
  <c r="AB2363" i="3"/>
  <c r="AB2362" i="3"/>
  <c r="AB2361" i="3"/>
  <c r="AB2360" i="3"/>
  <c r="AB2359" i="3"/>
  <c r="AB2358" i="3"/>
  <c r="AB2357" i="3"/>
  <c r="AB2356" i="3"/>
  <c r="AB2355" i="3"/>
  <c r="AB2354" i="3"/>
  <c r="AB2353" i="3"/>
  <c r="AB2352" i="3"/>
  <c r="AB2351" i="3"/>
  <c r="AB2350" i="3"/>
  <c r="AB2349" i="3"/>
  <c r="AB2348" i="3"/>
  <c r="AB2347" i="3"/>
  <c r="AB2346" i="3"/>
  <c r="AB2345" i="3"/>
  <c r="AB2344" i="3"/>
  <c r="AB2343" i="3"/>
  <c r="AB2342" i="3"/>
  <c r="AB2341" i="3"/>
  <c r="AB2340" i="3"/>
  <c r="AB2339" i="3"/>
  <c r="AB2338" i="3"/>
  <c r="AB2337" i="3"/>
  <c r="AB2336" i="3"/>
  <c r="AB2335" i="3"/>
  <c r="AB2334" i="3"/>
  <c r="AB2333" i="3"/>
  <c r="AB2332" i="3"/>
  <c r="AB2331" i="3"/>
  <c r="AB2330" i="3"/>
  <c r="AB2329" i="3"/>
  <c r="AB2328" i="3"/>
  <c r="AB2327" i="3"/>
  <c r="AB2326" i="3"/>
  <c r="AB2325" i="3"/>
  <c r="AB2324" i="3"/>
  <c r="AB2323" i="3"/>
  <c r="AB2322" i="3"/>
  <c r="AB2321" i="3"/>
  <c r="AB2320" i="3"/>
  <c r="AB2319" i="3"/>
  <c r="AB2318" i="3"/>
  <c r="AB2317" i="3"/>
  <c r="AB2316" i="3"/>
  <c r="AB2315" i="3"/>
  <c r="AB2314" i="3"/>
  <c r="AB2313" i="3"/>
  <c r="AB2312" i="3"/>
  <c r="AB2311" i="3"/>
  <c r="AB2310" i="3"/>
  <c r="AB2309" i="3"/>
  <c r="AB2308" i="3"/>
  <c r="AB2307" i="3"/>
  <c r="AB2306" i="3"/>
  <c r="AB2305" i="3"/>
  <c r="AB2304" i="3"/>
  <c r="AB2303" i="3"/>
  <c r="AB2302" i="3"/>
  <c r="AB2301" i="3"/>
  <c r="AB2300" i="3"/>
  <c r="AB2299" i="3"/>
  <c r="AB2298" i="3"/>
  <c r="AB2297" i="3"/>
  <c r="AB2296" i="3"/>
  <c r="AB2295" i="3"/>
  <c r="AB2294" i="3"/>
  <c r="AB2293" i="3"/>
  <c r="AB2292" i="3"/>
  <c r="AB2291" i="3"/>
  <c r="AB2290" i="3"/>
  <c r="AB2289" i="3"/>
  <c r="AB2288" i="3"/>
  <c r="AB2287" i="3"/>
  <c r="AB2286" i="3"/>
  <c r="AB2285" i="3"/>
  <c r="AB2284" i="3"/>
  <c r="AB2283" i="3"/>
  <c r="AB2282" i="3"/>
  <c r="AB2281" i="3"/>
  <c r="AB2280" i="3"/>
  <c r="AB2279" i="3"/>
  <c r="AB2278" i="3"/>
  <c r="AB2277" i="3"/>
  <c r="AB2276" i="3"/>
  <c r="AB2275" i="3"/>
  <c r="AB2274" i="3"/>
  <c r="AB2273" i="3"/>
  <c r="AB2272" i="3"/>
  <c r="AB2271" i="3"/>
  <c r="AB2270" i="3"/>
  <c r="AB2269" i="3"/>
  <c r="AB2268" i="3"/>
  <c r="AB2266" i="3"/>
  <c r="AB2265" i="3"/>
  <c r="AB2264" i="3"/>
  <c r="AB2263" i="3"/>
  <c r="AB2262" i="3"/>
  <c r="AB2261" i="3"/>
  <c r="AB2260" i="3"/>
  <c r="AB2259" i="3"/>
  <c r="AB2258" i="3"/>
  <c r="AB2257" i="3"/>
  <c r="AB2256" i="3"/>
  <c r="AB2255" i="3"/>
  <c r="AB2254" i="3"/>
  <c r="AB2253" i="3"/>
  <c r="AB2252" i="3"/>
  <c r="AB2251" i="3"/>
  <c r="AB2250" i="3"/>
  <c r="AB2249" i="3"/>
  <c r="AB2248" i="3"/>
  <c r="AB2247" i="3"/>
  <c r="AB2246" i="3"/>
  <c r="AB2245" i="3"/>
  <c r="AB2244" i="3"/>
  <c r="AB2243" i="3"/>
  <c r="AB2242" i="3"/>
  <c r="AB2241" i="3"/>
  <c r="AB2240" i="3"/>
  <c r="AB2239" i="3"/>
  <c r="AB2238" i="3"/>
  <c r="AB2237" i="3"/>
  <c r="AB2236" i="3"/>
  <c r="AB2235" i="3"/>
  <c r="AB2234" i="3"/>
  <c r="AB2233" i="3"/>
  <c r="AB2232" i="3"/>
  <c r="AB2231" i="3"/>
  <c r="AB2230" i="3"/>
  <c r="AB2229" i="3"/>
  <c r="AB2228" i="3"/>
  <c r="AB2227" i="3"/>
  <c r="AB2226" i="3"/>
  <c r="AB2225" i="3"/>
  <c r="AB2224" i="3"/>
  <c r="AB2223" i="3"/>
  <c r="AB2222" i="3"/>
  <c r="AB2221" i="3"/>
  <c r="AB2220" i="3"/>
  <c r="AB2219" i="3"/>
  <c r="AB2218" i="3"/>
  <c r="AB2217" i="3"/>
  <c r="AB2216" i="3"/>
  <c r="AB2215" i="3"/>
  <c r="AB2214" i="3"/>
  <c r="AB2213" i="3"/>
  <c r="AB2212" i="3"/>
  <c r="AB2211" i="3"/>
  <c r="AB2210" i="3"/>
  <c r="AB2209" i="3"/>
  <c r="AB2208" i="3"/>
  <c r="AB2207" i="3"/>
  <c r="AB2206" i="3"/>
  <c r="AB2205" i="3"/>
  <c r="AB2204" i="3"/>
  <c r="AB2203" i="3"/>
  <c r="AB2201" i="3"/>
  <c r="AB2200" i="3"/>
  <c r="AB2199" i="3"/>
  <c r="AB2198" i="3"/>
  <c r="AB2197" i="3"/>
  <c r="AB2196" i="3"/>
  <c r="AB2195" i="3"/>
  <c r="AB2194" i="3"/>
  <c r="AB2193" i="3"/>
  <c r="AB2192" i="3"/>
  <c r="AB2191" i="3"/>
  <c r="AB2190" i="3"/>
  <c r="AB2189" i="3"/>
  <c r="AB2188" i="3"/>
  <c r="AB2187" i="3"/>
  <c r="AB2186" i="3"/>
  <c r="AB2185" i="3"/>
  <c r="AB2184" i="3"/>
  <c r="AB2183" i="3"/>
  <c r="AB2182" i="3"/>
  <c r="AB2181" i="3"/>
  <c r="AB2180" i="3"/>
  <c r="AB2179" i="3"/>
  <c r="AB2178" i="3"/>
  <c r="AB2177" i="3"/>
  <c r="AB2176" i="3"/>
  <c r="AB2175" i="3"/>
  <c r="AB2174" i="3"/>
  <c r="AB2173" i="3"/>
  <c r="AB2172" i="3"/>
  <c r="AB2171" i="3"/>
  <c r="AB2170" i="3"/>
  <c r="AB2169" i="3"/>
  <c r="AB2168" i="3"/>
  <c r="AB2167" i="3"/>
  <c r="AB2166" i="3"/>
  <c r="AB2165" i="3"/>
  <c r="AB2164" i="3"/>
  <c r="AB2163" i="3"/>
  <c r="AB2162" i="3"/>
  <c r="AB2161" i="3"/>
  <c r="AB2160" i="3"/>
  <c r="AB2159" i="3"/>
  <c r="AB2158" i="3"/>
  <c r="AB2157" i="3"/>
  <c r="AB2156" i="3"/>
  <c r="AB2155" i="3"/>
  <c r="AB2154" i="3"/>
  <c r="AB2153" i="3"/>
  <c r="AB2152" i="3"/>
  <c r="AB2151" i="3"/>
  <c r="AB2150" i="3"/>
  <c r="AB2149" i="3"/>
  <c r="AB2148" i="3"/>
  <c r="AB2147" i="3"/>
  <c r="AB2146" i="3"/>
  <c r="AB2145" i="3"/>
  <c r="AB2144" i="3"/>
  <c r="AB2143" i="3"/>
  <c r="AB2142" i="3"/>
  <c r="AB2141" i="3"/>
  <c r="AB2140" i="3"/>
  <c r="AB2139" i="3"/>
  <c r="AB2138" i="3"/>
  <c r="AB2137" i="3"/>
  <c r="AB2136" i="3"/>
  <c r="AB2135" i="3"/>
  <c r="AB2134" i="3"/>
  <c r="AB2133" i="3"/>
  <c r="AB2132" i="3"/>
  <c r="AB2130" i="3"/>
  <c r="AB2129" i="3"/>
  <c r="AB2128" i="3"/>
  <c r="AB2127" i="3"/>
  <c r="AB2126" i="3"/>
  <c r="AB2125" i="3"/>
  <c r="AB2124" i="3"/>
  <c r="AB2123" i="3"/>
  <c r="AB2122" i="3"/>
  <c r="AB2121" i="3"/>
  <c r="AB2120" i="3"/>
  <c r="AB2119" i="3"/>
  <c r="AB2118" i="3"/>
  <c r="AB2117" i="3"/>
  <c r="AB2116" i="3"/>
  <c r="AB2115" i="3"/>
  <c r="AB2114" i="3"/>
  <c r="AB2113" i="3"/>
  <c r="AB2112" i="3"/>
  <c r="AB2111" i="3"/>
  <c r="AB2110" i="3"/>
  <c r="AB2108" i="3"/>
  <c r="AB2107" i="3"/>
  <c r="AB2106" i="3"/>
  <c r="AB2105" i="3"/>
  <c r="AB2104" i="3"/>
  <c r="AB2103" i="3"/>
  <c r="AB2102" i="3"/>
  <c r="AB2101" i="3"/>
  <c r="AB2100" i="3"/>
  <c r="AB2099" i="3"/>
  <c r="AB2098" i="3"/>
  <c r="AB2097" i="3"/>
  <c r="AB2096" i="3"/>
  <c r="AB2095" i="3"/>
  <c r="AB2094" i="3"/>
  <c r="AB2093" i="3"/>
  <c r="AB2092" i="3"/>
  <c r="AB2091" i="3"/>
  <c r="AB2090" i="3"/>
  <c r="AB2088" i="3"/>
  <c r="AB2087" i="3"/>
  <c r="AB2086" i="3"/>
  <c r="AB2085" i="3"/>
  <c r="AB2084" i="3"/>
  <c r="AB2083" i="3"/>
  <c r="AB2082" i="3"/>
  <c r="AB2081" i="3"/>
  <c r="AB2080" i="3"/>
  <c r="AB2079" i="3"/>
  <c r="AB2078" i="3"/>
  <c r="AB2077" i="3"/>
  <c r="AB2076" i="3"/>
  <c r="AB2075" i="3"/>
  <c r="AB2074" i="3"/>
  <c r="AB2073" i="3"/>
  <c r="AB2072" i="3"/>
  <c r="AB2071" i="3"/>
  <c r="AB2070" i="3"/>
  <c r="AB2069" i="3"/>
  <c r="AB2068" i="3"/>
  <c r="AB2067" i="3"/>
  <c r="AB2066" i="3"/>
  <c r="AB2065" i="3"/>
  <c r="AB2064" i="3"/>
  <c r="AB2063" i="3"/>
  <c r="AB2062" i="3"/>
  <c r="AB2061" i="3"/>
  <c r="AB2060" i="3"/>
  <c r="AB2059" i="3"/>
  <c r="AB2058" i="3"/>
  <c r="AB2057" i="3"/>
  <c r="AB2056" i="3"/>
  <c r="AB2055" i="3"/>
  <c r="AB2054" i="3"/>
  <c r="AB2053" i="3"/>
  <c r="AB2052" i="3"/>
  <c r="AB2051" i="3"/>
  <c r="AB2050" i="3"/>
  <c r="AB2049" i="3"/>
  <c r="AB2048" i="3"/>
  <c r="AB2047" i="3"/>
  <c r="AB2046" i="3"/>
  <c r="AB2045" i="3"/>
  <c r="AB2044" i="3"/>
  <c r="AB2043" i="3"/>
  <c r="AB2042" i="3"/>
  <c r="AB2041" i="3"/>
  <c r="AB2040" i="3"/>
  <c r="AB2039" i="3"/>
  <c r="AB2038" i="3"/>
  <c r="AB2037" i="3"/>
  <c r="AB2036" i="3"/>
  <c r="AB2035" i="3"/>
  <c r="AB2034" i="3"/>
  <c r="AB2033" i="3"/>
  <c r="AB2032" i="3"/>
  <c r="AB2031" i="3"/>
  <c r="AB2030" i="3"/>
  <c r="AB2029" i="3"/>
  <c r="AB2028" i="3"/>
  <c r="AB2027" i="3"/>
  <c r="AB2026" i="3"/>
  <c r="AB2025" i="3"/>
  <c r="AB2024" i="3"/>
  <c r="AB2023" i="3"/>
  <c r="AB2022" i="3"/>
  <c r="AB2021" i="3"/>
  <c r="AB2020" i="3"/>
  <c r="AB2019" i="3"/>
  <c r="AB2018" i="3"/>
  <c r="AB2017" i="3"/>
  <c r="AB2016" i="3"/>
  <c r="AB2015" i="3"/>
  <c r="AB2014" i="3"/>
  <c r="AB2013" i="3"/>
  <c r="AB2012" i="3"/>
  <c r="AB2011" i="3"/>
  <c r="AB2010" i="3"/>
  <c r="AB2009" i="3"/>
  <c r="AB2008" i="3"/>
  <c r="AB2007" i="3"/>
  <c r="AB2006" i="3"/>
  <c r="AB2005" i="3"/>
  <c r="AB2004" i="3"/>
  <c r="AB2003" i="3"/>
  <c r="AB2002" i="3"/>
  <c r="AB2001" i="3"/>
  <c r="AB2000" i="3"/>
  <c r="AB1999" i="3"/>
  <c r="AB1998" i="3"/>
  <c r="AB1997" i="3"/>
  <c r="AB1996" i="3"/>
  <c r="AB1995" i="3"/>
  <c r="AB1994" i="3"/>
  <c r="AB1993" i="3"/>
  <c r="AB1992" i="3"/>
  <c r="AB1991" i="3"/>
  <c r="AB1990" i="3"/>
  <c r="AB1989" i="3"/>
  <c r="AB1988" i="3"/>
  <c r="AB1987" i="3"/>
  <c r="AB1986" i="3"/>
  <c r="AB1985" i="3"/>
  <c r="AB1984" i="3"/>
  <c r="AB1983" i="3"/>
  <c r="AB1982" i="3"/>
  <c r="AB1981" i="3"/>
  <c r="AB1980" i="3"/>
  <c r="AB1979" i="3"/>
  <c r="AB1978" i="3"/>
  <c r="AB1977" i="3"/>
  <c r="AB1976" i="3"/>
  <c r="AB1975" i="3"/>
  <c r="AB1974" i="3"/>
  <c r="AB1973" i="3"/>
  <c r="AB1972" i="3"/>
  <c r="AB1971" i="3"/>
  <c r="AB1970" i="3"/>
  <c r="AB1969" i="3"/>
  <c r="AB1968" i="3"/>
  <c r="AB1967" i="3"/>
  <c r="AB1966" i="3"/>
  <c r="AB1965" i="3"/>
  <c r="AB1964" i="3"/>
  <c r="AB1963" i="3"/>
  <c r="AB1962" i="3"/>
  <c r="AB1961" i="3"/>
  <c r="AB1960" i="3"/>
  <c r="AB1959" i="3"/>
  <c r="AB1958" i="3"/>
  <c r="AB1957" i="3"/>
  <c r="AB1956" i="3"/>
  <c r="AB1955" i="3"/>
  <c r="AB1954" i="3"/>
  <c r="AB1953" i="3"/>
  <c r="AB1952" i="3"/>
  <c r="AB1951" i="3"/>
  <c r="AB1950" i="3"/>
  <c r="AB1949" i="3"/>
  <c r="AB1948" i="3"/>
  <c r="AB1947" i="3"/>
  <c r="AB1946" i="3"/>
  <c r="AB1945" i="3"/>
  <c r="AB1944" i="3"/>
  <c r="AB1943" i="3"/>
  <c r="AB1942" i="3"/>
  <c r="AB1941" i="3"/>
  <c r="AB1940" i="3"/>
  <c r="AB1939" i="3"/>
  <c r="AB1938" i="3"/>
  <c r="AB1937" i="3"/>
  <c r="AB1936" i="3"/>
  <c r="AB1935" i="3"/>
  <c r="AB1934" i="3"/>
  <c r="AB1933" i="3"/>
  <c r="AB1932" i="3"/>
  <c r="AB1931" i="3"/>
  <c r="AB1930" i="3"/>
  <c r="AB1929" i="3"/>
  <c r="AB1928" i="3"/>
  <c r="AB1927" i="3"/>
  <c r="AB1926" i="3"/>
  <c r="AB1925" i="3"/>
  <c r="AB1924" i="3"/>
  <c r="AB1923" i="3"/>
  <c r="AB1922" i="3"/>
  <c r="AB1921" i="3"/>
  <c r="AB1920" i="3"/>
  <c r="AB1919" i="3"/>
  <c r="AB1918" i="3"/>
  <c r="AB1917" i="3"/>
  <c r="AB1916" i="3"/>
  <c r="AB1915" i="3"/>
  <c r="AB1914" i="3"/>
  <c r="AB1913" i="3"/>
  <c r="AB1912" i="3"/>
  <c r="AB1911" i="3"/>
  <c r="AB1910" i="3"/>
  <c r="AB1909" i="3"/>
  <c r="AB1908" i="3"/>
  <c r="AB1907" i="3"/>
  <c r="AB1906" i="3"/>
  <c r="AB1905" i="3"/>
  <c r="AB1904" i="3"/>
  <c r="AB1903" i="3"/>
  <c r="AB1902" i="3"/>
  <c r="AB1901" i="3"/>
  <c r="AB1900" i="3"/>
  <c r="AB1899" i="3"/>
  <c r="AB1898" i="3"/>
  <c r="AB1897" i="3"/>
  <c r="AB1896" i="3"/>
  <c r="AB1895" i="3"/>
  <c r="AB1894" i="3"/>
  <c r="AB1893" i="3"/>
  <c r="AB1892" i="3"/>
  <c r="AB1891" i="3"/>
  <c r="AB1890" i="3"/>
  <c r="AB1889" i="3"/>
  <c r="AB1888" i="3"/>
  <c r="AB1887" i="3"/>
  <c r="AB1886" i="3"/>
  <c r="AB1885" i="3"/>
  <c r="AB1884" i="3"/>
  <c r="AB1883" i="3"/>
  <c r="AB1882" i="3"/>
  <c r="AB1881" i="3"/>
  <c r="AB1880" i="3"/>
  <c r="AB1879" i="3"/>
  <c r="AB1878" i="3"/>
  <c r="AB1877" i="3"/>
  <c r="AB1876" i="3"/>
  <c r="AB1875" i="3"/>
  <c r="AB1874" i="3"/>
  <c r="AB1873" i="3"/>
  <c r="AB1872" i="3"/>
  <c r="AB1871" i="3"/>
  <c r="AB1870" i="3"/>
  <c r="AB1869" i="3"/>
  <c r="AB1868" i="3"/>
  <c r="AB1867" i="3"/>
  <c r="AB1866" i="3"/>
  <c r="AB1865" i="3"/>
  <c r="AB1864" i="3"/>
  <c r="AB1863" i="3"/>
  <c r="AB1862" i="3"/>
  <c r="AB1861" i="3"/>
  <c r="AB1860" i="3"/>
  <c r="AB1859" i="3"/>
  <c r="AB1858" i="3"/>
  <c r="AB1857" i="3"/>
  <c r="AB1856" i="3"/>
  <c r="AB1855" i="3"/>
  <c r="AB1854" i="3"/>
  <c r="AB1853" i="3"/>
  <c r="AB1852" i="3"/>
  <c r="AB1851" i="3"/>
  <c r="AB1850" i="3"/>
  <c r="AB1849" i="3"/>
  <c r="AB1848" i="3"/>
  <c r="AB1847" i="3"/>
  <c r="AB1846" i="3"/>
  <c r="AB1845" i="3"/>
  <c r="AB1844" i="3"/>
  <c r="AB1843" i="3"/>
  <c r="AB1842" i="3"/>
  <c r="AB1841" i="3"/>
  <c r="AB1840" i="3"/>
  <c r="AB1839" i="3"/>
  <c r="AB1838" i="3"/>
  <c r="AB1837" i="3"/>
  <c r="AB1836" i="3"/>
  <c r="AB1835" i="3"/>
  <c r="AB1834" i="3"/>
  <c r="AB1833" i="3"/>
  <c r="AB1832" i="3"/>
  <c r="AB1831" i="3"/>
  <c r="AB1830" i="3"/>
  <c r="AB1829" i="3"/>
  <c r="AB1828" i="3"/>
  <c r="AB1827" i="3"/>
  <c r="AB1826" i="3"/>
  <c r="AB1825" i="3"/>
  <c r="AB1824" i="3"/>
  <c r="AB1822" i="3"/>
  <c r="AB1821" i="3"/>
  <c r="AB1820" i="3"/>
  <c r="AB1819" i="3"/>
  <c r="AB1818" i="3"/>
  <c r="AB1817" i="3"/>
  <c r="AB1816" i="3"/>
  <c r="AB1815" i="3"/>
  <c r="AB1814" i="3"/>
  <c r="AB1813" i="3"/>
  <c r="AB1812" i="3"/>
  <c r="AB1811" i="3"/>
  <c r="AB1810" i="3"/>
  <c r="AB1809" i="3"/>
  <c r="AB1808" i="3"/>
  <c r="AB1807" i="3"/>
  <c r="AB1806" i="3"/>
  <c r="AB1805" i="3"/>
  <c r="AB1804" i="3"/>
  <c r="AB1803" i="3"/>
  <c r="AB1802" i="3"/>
  <c r="AB1800" i="3"/>
  <c r="AB1799" i="3"/>
  <c r="AB1798" i="3"/>
  <c r="AB1797" i="3"/>
  <c r="AB1796" i="3"/>
  <c r="AB1795" i="3"/>
  <c r="AB1794" i="3"/>
  <c r="AB1793" i="3"/>
  <c r="AB1792" i="3"/>
  <c r="AB1791" i="3"/>
  <c r="AB1790" i="3"/>
  <c r="AB1789" i="3"/>
  <c r="AB1788" i="3"/>
  <c r="AB1787" i="3"/>
  <c r="AB1786" i="3"/>
  <c r="AB1785" i="3"/>
  <c r="AB1784" i="3"/>
  <c r="AB1783" i="3"/>
  <c r="AB1782" i="3"/>
  <c r="AB1781" i="3"/>
  <c r="AB1780" i="3"/>
  <c r="AB1779" i="3"/>
  <c r="AB1778" i="3"/>
  <c r="AB1777" i="3"/>
  <c r="AB1776" i="3"/>
  <c r="AB1775" i="3"/>
  <c r="AB1774" i="3"/>
  <c r="AB1773" i="3"/>
  <c r="AB1772" i="3"/>
  <c r="AB1771" i="3"/>
  <c r="AB1770" i="3"/>
  <c r="AB1769" i="3"/>
  <c r="AB1768" i="3"/>
  <c r="AB1767" i="3"/>
  <c r="AB1766" i="3"/>
  <c r="AB1765" i="3"/>
  <c r="AB1764" i="3"/>
  <c r="AB1763" i="3"/>
  <c r="AB1762" i="3"/>
  <c r="AB1761" i="3"/>
  <c r="AB1760" i="3"/>
  <c r="AB1759" i="3"/>
  <c r="AB1758" i="3"/>
  <c r="AB1757" i="3"/>
  <c r="AB1756" i="3"/>
  <c r="AB1755" i="3"/>
  <c r="AB1754" i="3"/>
  <c r="AB1753" i="3"/>
  <c r="AB1752" i="3"/>
  <c r="AB1751" i="3"/>
  <c r="AB1750" i="3"/>
  <c r="AB1749" i="3"/>
  <c r="AB1748" i="3"/>
  <c r="AB1747" i="3"/>
  <c r="AB1746" i="3"/>
  <c r="AB1745" i="3"/>
  <c r="AB1744" i="3"/>
  <c r="AB1743" i="3"/>
  <c r="AB1742" i="3"/>
  <c r="AB1741" i="3"/>
  <c r="AB1740" i="3"/>
  <c r="AB1739" i="3"/>
  <c r="AB1738" i="3"/>
  <c r="AB1737" i="3"/>
  <c r="AB1736" i="3"/>
  <c r="AB1735" i="3"/>
  <c r="AB1734" i="3"/>
  <c r="AB1733" i="3"/>
  <c r="AB1732" i="3"/>
  <c r="AB1731" i="3"/>
  <c r="AB1730" i="3"/>
  <c r="AB1729" i="3"/>
  <c r="AB1728" i="3"/>
  <c r="AB1727" i="3"/>
  <c r="AB1726" i="3"/>
  <c r="AB1725" i="3"/>
  <c r="AB1724" i="3"/>
  <c r="AB1723" i="3"/>
  <c r="AB1722" i="3"/>
  <c r="AB1721" i="3"/>
  <c r="AB1720" i="3"/>
  <c r="AB1719" i="3"/>
  <c r="AB1718" i="3"/>
  <c r="AB1717" i="3"/>
  <c r="AB1716" i="3"/>
  <c r="AB1715" i="3"/>
  <c r="AB1714" i="3"/>
  <c r="AB1713" i="3"/>
  <c r="AB1712" i="3"/>
  <c r="AB1711" i="3"/>
  <c r="AB1710" i="3"/>
  <c r="AB1709" i="3"/>
  <c r="AB1708" i="3"/>
  <c r="AB1707" i="3"/>
  <c r="AB1706" i="3"/>
  <c r="AB1705" i="3"/>
  <c r="AB1704" i="3"/>
  <c r="AB1703" i="3"/>
  <c r="AB1702" i="3"/>
  <c r="AB1701" i="3"/>
  <c r="AB1700" i="3"/>
  <c r="AB1699" i="3"/>
  <c r="AB1698" i="3"/>
  <c r="AB1697" i="3"/>
  <c r="AB1696" i="3"/>
  <c r="AB1695" i="3"/>
  <c r="AB1694" i="3"/>
  <c r="AB1693" i="3"/>
  <c r="AB1692" i="3"/>
  <c r="AB1691" i="3"/>
  <c r="AB1690" i="3"/>
  <c r="AB1689" i="3"/>
  <c r="AB1688" i="3"/>
  <c r="AB1687" i="3"/>
  <c r="AB1686" i="3"/>
  <c r="AB1685" i="3"/>
  <c r="AB1684" i="3"/>
  <c r="AB1683" i="3"/>
  <c r="AB1682" i="3"/>
  <c r="AB1681" i="3"/>
  <c r="AB1680" i="3"/>
  <c r="AB1679" i="3"/>
  <c r="AB1678" i="3"/>
  <c r="AB1677" i="3"/>
  <c r="AB1676" i="3"/>
  <c r="AB1675" i="3"/>
  <c r="AB1674" i="3"/>
  <c r="AB1673" i="3"/>
  <c r="AB1672" i="3"/>
  <c r="AB1671" i="3"/>
  <c r="AB1670" i="3"/>
  <c r="AB1669" i="3"/>
  <c r="AB1668" i="3"/>
  <c r="AB1667" i="3"/>
  <c r="AB1666" i="3"/>
  <c r="AB1665" i="3"/>
  <c r="AB1664" i="3"/>
  <c r="AB1663" i="3"/>
  <c r="AB1662" i="3"/>
  <c r="AB1661" i="3"/>
  <c r="AB1660" i="3"/>
  <c r="AB1659" i="3"/>
  <c r="AB1658" i="3"/>
  <c r="AB1657" i="3"/>
  <c r="AB1656" i="3"/>
  <c r="AB1655" i="3"/>
  <c r="AB1654" i="3"/>
  <c r="AB1653" i="3"/>
  <c r="AB1652" i="3"/>
  <c r="AB1651" i="3"/>
  <c r="AB1650" i="3"/>
  <c r="AB1649" i="3"/>
  <c r="AB1648" i="3"/>
  <c r="AB1647" i="3"/>
  <c r="AB1646" i="3"/>
  <c r="AB1645" i="3"/>
  <c r="AB1644" i="3"/>
  <c r="AB1643" i="3"/>
  <c r="AB1642" i="3"/>
  <c r="AB1641" i="3"/>
  <c r="AB1640" i="3"/>
  <c r="AB1639" i="3"/>
  <c r="AB1638" i="3"/>
  <c r="AB1637" i="3"/>
  <c r="AB1636" i="3"/>
  <c r="AB1635" i="3"/>
  <c r="AB1634" i="3"/>
  <c r="AB1633" i="3"/>
  <c r="AB1632" i="3"/>
  <c r="AB1631" i="3"/>
  <c r="AB1630" i="3"/>
  <c r="AB1629" i="3"/>
  <c r="AB1628" i="3"/>
  <c r="AB1627" i="3"/>
  <c r="AB1626" i="3"/>
  <c r="AB1625" i="3"/>
  <c r="AB1624" i="3"/>
  <c r="AB1623" i="3"/>
  <c r="AB1622" i="3"/>
  <c r="AB1621" i="3"/>
  <c r="AB1620" i="3"/>
  <c r="AB1619" i="3"/>
  <c r="AB1618" i="3"/>
  <c r="AB1617" i="3"/>
  <c r="AB1616" i="3"/>
  <c r="AB1615" i="3"/>
  <c r="AB1614" i="3"/>
  <c r="AB1613" i="3"/>
  <c r="AB1612" i="3"/>
  <c r="AB1611" i="3"/>
  <c r="AB1610" i="3"/>
  <c r="AB1609" i="3"/>
  <c r="AB1608" i="3"/>
  <c r="AB1607" i="3"/>
  <c r="AB1606" i="3"/>
  <c r="AB1605" i="3"/>
  <c r="AB1604" i="3"/>
  <c r="AB1603" i="3"/>
  <c r="AB1602" i="3"/>
  <c r="AB1601" i="3"/>
  <c r="AB1600" i="3"/>
  <c r="AB1599" i="3"/>
  <c r="AB1598" i="3"/>
  <c r="AB1597" i="3"/>
  <c r="AB1596" i="3"/>
  <c r="AB1595" i="3"/>
  <c r="AB1594" i="3"/>
  <c r="AB1593" i="3"/>
  <c r="AB1592" i="3"/>
  <c r="AB1591" i="3"/>
  <c r="AB1590" i="3"/>
  <c r="AB1589" i="3"/>
  <c r="AB1588" i="3"/>
  <c r="AB1587" i="3"/>
  <c r="AB1586" i="3"/>
  <c r="AB1585" i="3"/>
  <c r="AB1584" i="3"/>
  <c r="AB1583" i="3"/>
  <c r="AB1582" i="3"/>
  <c r="AB1581" i="3"/>
  <c r="AB1580" i="3"/>
  <c r="AB1579" i="3"/>
  <c r="AB1578" i="3"/>
  <c r="AB1577" i="3"/>
  <c r="AB1576" i="3"/>
  <c r="AB1575" i="3"/>
  <c r="AB1574" i="3"/>
  <c r="AB1573" i="3"/>
  <c r="AB1572" i="3"/>
  <c r="AB1571" i="3"/>
  <c r="AB1570" i="3"/>
  <c r="AB1569" i="3"/>
  <c r="AB1568" i="3"/>
  <c r="AB1567" i="3"/>
  <c r="AB1566" i="3"/>
  <c r="AB1565" i="3"/>
  <c r="AB1564" i="3"/>
  <c r="AB1563" i="3"/>
  <c r="AB1562" i="3"/>
  <c r="AB1561" i="3"/>
  <c r="AB1560" i="3"/>
  <c r="AB1559" i="3"/>
  <c r="AB1558" i="3"/>
  <c r="AB1557" i="3"/>
  <c r="AB1556" i="3"/>
  <c r="AB1555" i="3"/>
  <c r="AB1554" i="3"/>
  <c r="AB1553" i="3"/>
  <c r="AB1552" i="3"/>
  <c r="AB1551" i="3"/>
  <c r="AB1550" i="3"/>
  <c r="AB1549" i="3"/>
  <c r="AB1548" i="3"/>
  <c r="AB1547" i="3"/>
  <c r="AB1546" i="3"/>
  <c r="AB1545" i="3"/>
  <c r="AB1544" i="3"/>
  <c r="AB1543" i="3"/>
  <c r="AB1542" i="3"/>
  <c r="AB1541" i="3"/>
  <c r="AB1540" i="3"/>
  <c r="AB1539" i="3"/>
  <c r="AB1538" i="3"/>
  <c r="AB1537" i="3"/>
  <c r="AB1536" i="3"/>
  <c r="AB1535" i="3"/>
  <c r="AB1534" i="3"/>
  <c r="AB1533" i="3"/>
  <c r="AB1532" i="3"/>
  <c r="AB1531" i="3"/>
  <c r="AB1529" i="3"/>
  <c r="AB1528" i="3"/>
  <c r="AB1527" i="3"/>
  <c r="AB1525" i="3"/>
  <c r="AB1524" i="3"/>
  <c r="AB1523" i="3"/>
  <c r="AB1522" i="3"/>
  <c r="AB1521" i="3"/>
  <c r="AB1520" i="3"/>
  <c r="AB1519" i="3"/>
  <c r="AB1518" i="3"/>
  <c r="AB1517" i="3"/>
  <c r="AB1516" i="3"/>
  <c r="AB1515" i="3"/>
  <c r="AB1514" i="3"/>
  <c r="AB1513" i="3"/>
  <c r="AB1512" i="3"/>
  <c r="AB1511" i="3"/>
  <c r="AB1510" i="3"/>
  <c r="AB1509" i="3"/>
  <c r="AB1508" i="3"/>
  <c r="AB1507" i="3"/>
  <c r="AB1506" i="3"/>
  <c r="AB1505" i="3"/>
  <c r="AB1504" i="3"/>
  <c r="AB1503" i="3"/>
  <c r="AB1502" i="3"/>
  <c r="AB1501" i="3"/>
  <c r="AB1500" i="3"/>
  <c r="AB1499" i="3"/>
  <c r="AB1498" i="3"/>
  <c r="AB1497" i="3"/>
  <c r="AB1496" i="3"/>
  <c r="AB1495" i="3"/>
  <c r="AB1494" i="3"/>
  <c r="AB1493" i="3"/>
  <c r="AB1492" i="3"/>
  <c r="AB1491" i="3"/>
  <c r="AB1490" i="3"/>
  <c r="AB1489" i="3"/>
  <c r="AB1488" i="3"/>
  <c r="AB1487" i="3"/>
  <c r="AB1486" i="3"/>
  <c r="AB1485" i="3"/>
  <c r="AB1484" i="3"/>
  <c r="AB1483" i="3"/>
  <c r="AB1482" i="3"/>
  <c r="AB1481" i="3"/>
  <c r="AB1480" i="3"/>
  <c r="AB1479" i="3"/>
  <c r="AB1478" i="3"/>
  <c r="AB1477" i="3"/>
  <c r="AB1476" i="3"/>
  <c r="AB1475" i="3"/>
  <c r="AB1474" i="3"/>
  <c r="AB1473" i="3"/>
  <c r="AB1472" i="3"/>
  <c r="AB1471" i="3"/>
  <c r="AB1470" i="3"/>
  <c r="AB1469" i="3"/>
  <c r="AB1468" i="3"/>
  <c r="AB1467" i="3"/>
  <c r="AB1466" i="3"/>
  <c r="AB1465" i="3"/>
  <c r="AB1464" i="3"/>
  <c r="AB1463" i="3"/>
  <c r="AB1462" i="3"/>
  <c r="AB1461" i="3"/>
  <c r="AB1460" i="3"/>
  <c r="AB1459" i="3"/>
  <c r="AB1458" i="3"/>
  <c r="AB1457" i="3"/>
  <c r="AB1456" i="3"/>
  <c r="AB1455" i="3"/>
  <c r="AB1454" i="3"/>
  <c r="AB1453" i="3"/>
  <c r="AB1452" i="3"/>
  <c r="AB1451" i="3"/>
  <c r="AB1450" i="3"/>
  <c r="AB1449" i="3"/>
  <c r="AB1448" i="3"/>
  <c r="AB1447" i="3"/>
  <c r="AB1446" i="3"/>
  <c r="AB1445" i="3"/>
  <c r="AB1444" i="3"/>
  <c r="AB1443" i="3"/>
  <c r="AB1442" i="3"/>
  <c r="AB1441" i="3"/>
  <c r="AB1440" i="3"/>
  <c r="AB1439" i="3"/>
  <c r="AB1438" i="3"/>
  <c r="AB1437" i="3"/>
  <c r="AB1436" i="3"/>
  <c r="AB1435" i="3"/>
  <c r="AB1434" i="3"/>
  <c r="AB1433" i="3"/>
  <c r="AB1432" i="3"/>
  <c r="AB1431" i="3"/>
  <c r="AB1430" i="3"/>
  <c r="AB1429" i="3"/>
  <c r="AB1428" i="3"/>
  <c r="AB1427" i="3"/>
  <c r="AB1426" i="3"/>
  <c r="AB1425" i="3"/>
  <c r="AB1424" i="3"/>
  <c r="AB1423" i="3"/>
  <c r="AB1422" i="3"/>
  <c r="AB1421" i="3"/>
  <c r="AB1420" i="3"/>
  <c r="AB1419" i="3"/>
  <c r="AB1418" i="3"/>
  <c r="AB1417" i="3"/>
  <c r="AB1416" i="3"/>
  <c r="AB1415" i="3"/>
  <c r="AB1414" i="3"/>
  <c r="AB1413" i="3"/>
  <c r="AB1412" i="3"/>
  <c r="AB1411" i="3"/>
  <c r="AB1410" i="3"/>
  <c r="AB1409" i="3"/>
  <c r="AB1408" i="3"/>
  <c r="AB1407" i="3"/>
  <c r="AB1406" i="3"/>
  <c r="AB1405" i="3"/>
  <c r="AB1404" i="3"/>
  <c r="AB1403" i="3"/>
  <c r="AB1402" i="3"/>
  <c r="AB1401" i="3"/>
  <c r="AB1400" i="3"/>
  <c r="AB1399" i="3"/>
  <c r="AB1398" i="3"/>
  <c r="AB1397" i="3"/>
  <c r="AB1396" i="3"/>
  <c r="AB1395" i="3"/>
  <c r="AB1394" i="3"/>
  <c r="AB1393" i="3"/>
  <c r="AB1392" i="3"/>
  <c r="AB1391" i="3"/>
  <c r="AB1390" i="3"/>
  <c r="AB1389" i="3"/>
  <c r="AB1388" i="3"/>
  <c r="AB1387" i="3"/>
  <c r="AB1386" i="3"/>
  <c r="AB1385" i="3"/>
  <c r="AB1384" i="3"/>
  <c r="AB1383" i="3"/>
  <c r="AB1382" i="3"/>
  <c r="AB1381" i="3"/>
  <c r="AB1380" i="3"/>
  <c r="AB1379" i="3"/>
  <c r="AB1378" i="3"/>
  <c r="AB1377" i="3"/>
  <c r="AB1376" i="3"/>
  <c r="AB1375" i="3"/>
  <c r="AB1374" i="3"/>
  <c r="AB1373" i="3"/>
  <c r="AB1372" i="3"/>
  <c r="AB1371" i="3"/>
  <c r="AB1370" i="3"/>
  <c r="AB1369" i="3"/>
  <c r="AB1368" i="3"/>
  <c r="AB1367" i="3"/>
  <c r="AB1366" i="3"/>
  <c r="AB1365" i="3"/>
  <c r="AB1364" i="3"/>
  <c r="AB1363" i="3"/>
  <c r="AB1362" i="3"/>
  <c r="AB1361" i="3"/>
  <c r="AB1360" i="3"/>
  <c r="AB1359" i="3"/>
  <c r="AB1358" i="3"/>
  <c r="AB1357" i="3"/>
  <c r="AB1356" i="3"/>
  <c r="AB1355" i="3"/>
  <c r="AB1354" i="3"/>
  <c r="AB1353" i="3"/>
  <c r="AB1352" i="3"/>
  <c r="AB1351" i="3"/>
  <c r="AB1350" i="3"/>
  <c r="AB1349" i="3"/>
  <c r="AB1348" i="3"/>
  <c r="AB1347" i="3"/>
  <c r="AB1346" i="3"/>
  <c r="AB1345" i="3"/>
  <c r="AB1344" i="3"/>
  <c r="AB1343" i="3"/>
  <c r="AB1342" i="3"/>
  <c r="AB1341" i="3"/>
  <c r="AB1340" i="3"/>
  <c r="AB1339" i="3"/>
  <c r="AB1338" i="3"/>
  <c r="AB1337" i="3"/>
  <c r="AB1336" i="3"/>
  <c r="AB1335" i="3"/>
  <c r="AB1334" i="3"/>
  <c r="AB1333" i="3"/>
  <c r="AB1332" i="3"/>
  <c r="AB1331" i="3"/>
  <c r="AB1330" i="3"/>
  <c r="AB1329" i="3"/>
  <c r="AB1328" i="3"/>
  <c r="AB1327" i="3"/>
  <c r="AB1326" i="3"/>
  <c r="AB1325" i="3"/>
  <c r="AB1323" i="3"/>
  <c r="AB1322" i="3"/>
  <c r="AB1321" i="3"/>
  <c r="AB1320" i="3"/>
  <c r="AB1319" i="3"/>
  <c r="AB1318" i="3"/>
  <c r="AB1317" i="3"/>
  <c r="AB1316" i="3"/>
  <c r="AB1315" i="3"/>
  <c r="AB1314" i="3"/>
  <c r="AB1313" i="3"/>
  <c r="AB1312" i="3"/>
  <c r="AB1310" i="3"/>
  <c r="AB1309" i="3"/>
  <c r="AB1308" i="3"/>
  <c r="AB1307" i="3"/>
  <c r="AB1306" i="3"/>
  <c r="AB1305" i="3"/>
  <c r="AB1304" i="3"/>
  <c r="AB1303" i="3"/>
  <c r="AB1302" i="3"/>
  <c r="AB1301" i="3"/>
  <c r="AB1300" i="3"/>
  <c r="AB1299" i="3"/>
  <c r="AB1298" i="3"/>
  <c r="AB1297" i="3"/>
  <c r="AB1296" i="3"/>
  <c r="AB1295" i="3"/>
  <c r="AB1294" i="3"/>
  <c r="AB1293" i="3"/>
  <c r="AB1292" i="3"/>
  <c r="AB1291" i="3"/>
  <c r="AB1290" i="3"/>
  <c r="AB1289" i="3"/>
  <c r="AB1288" i="3"/>
  <c r="AB1287" i="3"/>
  <c r="AB1286" i="3"/>
  <c r="AB1285" i="3"/>
  <c r="AB1284" i="3"/>
  <c r="AB1283" i="3"/>
  <c r="AB1282" i="3"/>
  <c r="AB1281" i="3"/>
  <c r="AB1280" i="3"/>
  <c r="AB1279" i="3"/>
  <c r="AB1278" i="3"/>
  <c r="AB1277" i="3"/>
  <c r="AB1276" i="3"/>
  <c r="AB1275" i="3"/>
  <c r="AB1274" i="3"/>
  <c r="AB1273" i="3"/>
  <c r="AB1272" i="3"/>
  <c r="AB1271" i="3"/>
  <c r="AB1269" i="3"/>
  <c r="AB1268" i="3"/>
  <c r="AB1267" i="3"/>
  <c r="AB1266" i="3"/>
  <c r="AB1265" i="3"/>
  <c r="AB1264" i="3"/>
  <c r="AB1263" i="3"/>
  <c r="AB1262" i="3"/>
  <c r="AB1261" i="3"/>
  <c r="AB1260" i="3"/>
  <c r="AB1259" i="3"/>
  <c r="AB1258" i="3"/>
  <c r="AB1257" i="3"/>
  <c r="AB1256" i="3"/>
  <c r="AB1255" i="3"/>
  <c r="AB1254" i="3"/>
  <c r="AB1253" i="3"/>
  <c r="AB1252" i="3"/>
  <c r="AB1251" i="3"/>
  <c r="AB1250" i="3"/>
  <c r="AB1249" i="3"/>
  <c r="AB1248" i="3"/>
  <c r="AB1247" i="3"/>
  <c r="AB1246" i="3"/>
  <c r="AB1245" i="3"/>
  <c r="AB1244" i="3"/>
  <c r="AB1243" i="3"/>
  <c r="AB1242" i="3"/>
  <c r="AB1241" i="3"/>
  <c r="AB1240" i="3"/>
  <c r="AB1239" i="3"/>
  <c r="AB1238" i="3"/>
  <c r="AB1237" i="3"/>
  <c r="AB1236" i="3"/>
  <c r="AB1235" i="3"/>
  <c r="AB1234" i="3"/>
  <c r="AB1233" i="3"/>
  <c r="AB1232" i="3"/>
  <c r="AB1231" i="3"/>
  <c r="AB1230" i="3"/>
  <c r="AB1229" i="3"/>
  <c r="AB1228" i="3"/>
  <c r="AB1227" i="3"/>
  <c r="AB1226" i="3"/>
  <c r="AB1225" i="3"/>
  <c r="AB1224" i="3"/>
  <c r="AB1223" i="3"/>
  <c r="AB1222" i="3"/>
  <c r="AB1221" i="3"/>
  <c r="AB1220" i="3"/>
  <c r="AB1218" i="3"/>
  <c r="AB1217" i="3"/>
  <c r="AB1216" i="3"/>
  <c r="AB1215" i="3"/>
  <c r="AB1214" i="3"/>
  <c r="AB1213" i="3"/>
  <c r="AB1212" i="3"/>
  <c r="AB1211" i="3"/>
  <c r="AB1210" i="3"/>
  <c r="AB1209" i="3"/>
  <c r="AB1208" i="3"/>
  <c r="AB1207" i="3"/>
  <c r="AB1206" i="3"/>
  <c r="AB1205" i="3"/>
  <c r="AB1204" i="3"/>
  <c r="AB1203" i="3"/>
  <c r="AB1202" i="3"/>
  <c r="AB1201" i="3"/>
  <c r="AB1200" i="3"/>
  <c r="AB1199" i="3"/>
  <c r="AB1198" i="3"/>
  <c r="AB1197" i="3"/>
  <c r="AB1196" i="3"/>
  <c r="AB1195" i="3"/>
  <c r="AB1194" i="3"/>
  <c r="AB1193" i="3"/>
  <c r="AB1192" i="3"/>
  <c r="AB1191" i="3"/>
  <c r="AB1190" i="3"/>
  <c r="AB1189" i="3"/>
  <c r="AB1188" i="3"/>
  <c r="AB1187" i="3"/>
  <c r="AB1186" i="3"/>
  <c r="AB1185" i="3"/>
  <c r="AB1184" i="3"/>
  <c r="AB1183" i="3"/>
  <c r="AB1182" i="3"/>
  <c r="AB1181" i="3"/>
  <c r="AB1180" i="3"/>
  <c r="AB1179" i="3"/>
  <c r="AB1178" i="3"/>
  <c r="AB1177" i="3"/>
  <c r="AB1176" i="3"/>
  <c r="AB1175" i="3"/>
  <c r="AB1174" i="3"/>
  <c r="AB1173" i="3"/>
  <c r="AB1172" i="3"/>
  <c r="AB1171" i="3"/>
  <c r="AB1170" i="3"/>
  <c r="AB1169" i="3"/>
  <c r="AB1168" i="3"/>
  <c r="AB1167" i="3"/>
  <c r="AB1166" i="3"/>
  <c r="AB1165" i="3"/>
  <c r="AB1164" i="3"/>
  <c r="AB1163" i="3"/>
  <c r="AB1162" i="3"/>
  <c r="AB1161" i="3"/>
  <c r="AB1160" i="3"/>
  <c r="AB1159" i="3"/>
  <c r="AB1158" i="3"/>
  <c r="AB1157" i="3"/>
  <c r="AB1156" i="3"/>
  <c r="AB1155" i="3"/>
  <c r="AB1154" i="3"/>
  <c r="AB1153" i="3"/>
  <c r="AB1152" i="3"/>
  <c r="AB1151" i="3"/>
  <c r="AB1150" i="3"/>
  <c r="AB1149" i="3"/>
  <c r="AB1148" i="3"/>
  <c r="AB1147" i="3"/>
  <c r="AB1146" i="3"/>
  <c r="AB1145" i="3"/>
  <c r="AB1144" i="3"/>
  <c r="AB1143" i="3"/>
  <c r="AB1142" i="3"/>
  <c r="AB1141" i="3"/>
  <c r="AB1140" i="3"/>
  <c r="AB1139" i="3"/>
  <c r="AB1138" i="3"/>
  <c r="AB1137" i="3"/>
  <c r="AB1136" i="3"/>
  <c r="AB1135" i="3"/>
  <c r="AB1134" i="3"/>
  <c r="AB1133" i="3"/>
  <c r="AB1132" i="3"/>
  <c r="AB1131" i="3"/>
  <c r="AB1130" i="3"/>
  <c r="AB1129" i="3"/>
  <c r="AB1128" i="3"/>
  <c r="AB1127" i="3"/>
  <c r="AB1126" i="3"/>
  <c r="AB1125" i="3"/>
  <c r="AB1124" i="3"/>
  <c r="AB1123" i="3"/>
  <c r="AB1122" i="3"/>
  <c r="AB1121" i="3"/>
  <c r="AB1120" i="3"/>
  <c r="AB1119" i="3"/>
  <c r="AB1118" i="3"/>
  <c r="AB1117" i="3"/>
  <c r="AB1116" i="3"/>
  <c r="AB1115" i="3"/>
  <c r="AB1114" i="3"/>
  <c r="AB1113" i="3"/>
  <c r="AB1112" i="3"/>
  <c r="AB1111" i="3"/>
  <c r="AB1110" i="3"/>
  <c r="AB1109" i="3"/>
  <c r="AB1108" i="3"/>
  <c r="AB1107" i="3"/>
  <c r="AB1106" i="3"/>
  <c r="AB1105" i="3"/>
  <c r="AB1104" i="3"/>
  <c r="AB1103" i="3"/>
  <c r="AB1102" i="3"/>
  <c r="AB1101" i="3"/>
  <c r="AB1100" i="3"/>
  <c r="AB1099" i="3"/>
  <c r="AB1098" i="3"/>
  <c r="AB1097" i="3"/>
  <c r="AB1096" i="3"/>
  <c r="AB1095" i="3"/>
  <c r="AB1094" i="3"/>
  <c r="AB1093" i="3"/>
  <c r="AB1092" i="3"/>
  <c r="AB1091" i="3"/>
  <c r="AB1090" i="3"/>
  <c r="AB1088" i="3"/>
  <c r="AB1087" i="3"/>
  <c r="AB1086" i="3"/>
  <c r="AB1085" i="3"/>
  <c r="AB1084" i="3"/>
  <c r="AB1083" i="3"/>
  <c r="AB1082" i="3"/>
  <c r="AB1081" i="3"/>
  <c r="AB1080" i="3"/>
  <c r="AB1079" i="3"/>
  <c r="AB1078" i="3"/>
  <c r="AB1077" i="3"/>
  <c r="AB1076" i="3"/>
  <c r="AB1075" i="3"/>
  <c r="AB1074" i="3"/>
  <c r="AB1073" i="3"/>
  <c r="AB1072" i="3"/>
  <c r="AB1070" i="3"/>
  <c r="AB1069" i="3"/>
  <c r="AB1068" i="3"/>
  <c r="AB1067" i="3"/>
  <c r="AB1066" i="3"/>
  <c r="AB1065" i="3"/>
  <c r="AB1064" i="3"/>
  <c r="AB1063" i="3"/>
  <c r="AB1062" i="3"/>
  <c r="AB1061" i="3"/>
  <c r="AB1060" i="3"/>
  <c r="AB1059" i="3"/>
  <c r="AB1058" i="3"/>
  <c r="AB1057" i="3"/>
  <c r="AB1056" i="3"/>
  <c r="AB1055" i="3"/>
  <c r="AB1054" i="3"/>
  <c r="AB1053" i="3"/>
  <c r="AB1052" i="3"/>
  <c r="AB1051" i="3"/>
  <c r="AB1050" i="3"/>
  <c r="AB1049" i="3"/>
  <c r="AB1048" i="3"/>
  <c r="AB1047" i="3"/>
  <c r="AB1046" i="3"/>
  <c r="AB1045" i="3"/>
  <c r="AB1044" i="3"/>
  <c r="AB1043" i="3"/>
  <c r="AB1042" i="3"/>
  <c r="AB1041" i="3"/>
  <c r="AB1040" i="3"/>
  <c r="AB1039" i="3"/>
  <c r="AB1038" i="3"/>
  <c r="AB1037" i="3"/>
  <c r="AB1036" i="3"/>
  <c r="AB1035" i="3"/>
  <c r="AB1034" i="3"/>
  <c r="AB1033" i="3"/>
  <c r="AB1032" i="3"/>
  <c r="AB1031" i="3"/>
  <c r="AB1030" i="3"/>
  <c r="AB1029" i="3"/>
  <c r="AB1028" i="3"/>
  <c r="AB1027" i="3"/>
  <c r="AB1026" i="3"/>
  <c r="AB1025" i="3"/>
  <c r="AB1024" i="3"/>
  <c r="AB1023" i="3"/>
  <c r="AB1022" i="3"/>
  <c r="AB1021" i="3"/>
  <c r="AB1020" i="3"/>
  <c r="AB1019" i="3"/>
  <c r="AB1018" i="3"/>
  <c r="AB1017" i="3"/>
  <c r="AB1016" i="3"/>
  <c r="AB1015" i="3"/>
  <c r="AB1014" i="3"/>
  <c r="AB1013" i="3"/>
  <c r="AB1012" i="3"/>
  <c r="AB1011" i="3"/>
  <c r="AB1010" i="3"/>
  <c r="AB1009" i="3"/>
  <c r="AB1008" i="3"/>
  <c r="AB1007" i="3"/>
  <c r="AB1006" i="3"/>
  <c r="AB1005" i="3"/>
  <c r="AB1004" i="3"/>
  <c r="AB1003" i="3"/>
  <c r="AB1002" i="3"/>
  <c r="AB1001" i="3"/>
  <c r="AB1000" i="3"/>
  <c r="AB999" i="3"/>
  <c r="AB998" i="3"/>
  <c r="AB997" i="3"/>
  <c r="AB996" i="3"/>
  <c r="AB995" i="3"/>
  <c r="AB994" i="3"/>
  <c r="AB993" i="3"/>
  <c r="AB992" i="3"/>
  <c r="AB990" i="3"/>
  <c r="AB989" i="3"/>
  <c r="AB988" i="3"/>
  <c r="AB987" i="3"/>
  <c r="AB986" i="3"/>
  <c r="AB985" i="3"/>
  <c r="AB984" i="3"/>
  <c r="AB983" i="3"/>
  <c r="AB981" i="3"/>
  <c r="AB980" i="3"/>
  <c r="AB979" i="3"/>
  <c r="AB978" i="3"/>
  <c r="AB977" i="3"/>
  <c r="AB976" i="3"/>
  <c r="AB975" i="3"/>
  <c r="AB974" i="3"/>
  <c r="AB973" i="3"/>
  <c r="AB972" i="3"/>
  <c r="AB971" i="3"/>
  <c r="AB970" i="3"/>
  <c r="AB968" i="3"/>
  <c r="AB967" i="3"/>
  <c r="AB966" i="3"/>
  <c r="AB965" i="3"/>
  <c r="AB964" i="3"/>
  <c r="AB963" i="3"/>
  <c r="AB962" i="3"/>
  <c r="AB961" i="3"/>
  <c r="AB960" i="3"/>
  <c r="AB959" i="3"/>
  <c r="AB958" i="3"/>
  <c r="AB957" i="3"/>
  <c r="AB956" i="3"/>
  <c r="AB955" i="3"/>
  <c r="AB954" i="3"/>
  <c r="AB953" i="3"/>
  <c r="AB952" i="3"/>
  <c r="AB951" i="3"/>
  <c r="AB950" i="3"/>
  <c r="AB949" i="3"/>
  <c r="AB948" i="3"/>
  <c r="AB947" i="3"/>
  <c r="AB946" i="3"/>
  <c r="AB945" i="3"/>
  <c r="AB943" i="3"/>
  <c r="AB942" i="3"/>
  <c r="AB941" i="3"/>
  <c r="AB940" i="3"/>
  <c r="AB939" i="3"/>
  <c r="AB938" i="3"/>
  <c r="AB937" i="3"/>
  <c r="AB936" i="3"/>
  <c r="AB935" i="3"/>
  <c r="AB934" i="3"/>
  <c r="AB933" i="3"/>
  <c r="AB932" i="3"/>
  <c r="AB931" i="3"/>
  <c r="AB930" i="3"/>
  <c r="AB929" i="3"/>
  <c r="AB928" i="3"/>
  <c r="AB927" i="3"/>
  <c r="AB926" i="3"/>
  <c r="AB924" i="3"/>
  <c r="AB923" i="3"/>
  <c r="AB922" i="3"/>
  <c r="AB921" i="3"/>
  <c r="AB920" i="3"/>
  <c r="AB919" i="3"/>
  <c r="AB918" i="3"/>
  <c r="AB917" i="3"/>
  <c r="AB916" i="3"/>
  <c r="AB915" i="3"/>
  <c r="AB914" i="3"/>
  <c r="AB913" i="3"/>
  <c r="AB912" i="3"/>
  <c r="AB911" i="3"/>
  <c r="AB910" i="3"/>
  <c r="AB909" i="3"/>
  <c r="AB908" i="3"/>
  <c r="AB907" i="3"/>
  <c r="AB906" i="3"/>
  <c r="AB905" i="3"/>
  <c r="AB904" i="3"/>
  <c r="AB903" i="3"/>
  <c r="AB902" i="3"/>
  <c r="AB901" i="3"/>
  <c r="AB900" i="3"/>
  <c r="AB899" i="3"/>
  <c r="AB898" i="3"/>
  <c r="AB897" i="3"/>
  <c r="AB896" i="3"/>
  <c r="AB895" i="3"/>
  <c r="AB894" i="3"/>
  <c r="AB893" i="3"/>
  <c r="AB892" i="3"/>
  <c r="AB891" i="3"/>
  <c r="AB890" i="3"/>
  <c r="AB889" i="3"/>
  <c r="AB888" i="3"/>
  <c r="AB887" i="3"/>
  <c r="AB886" i="3"/>
  <c r="AB885" i="3"/>
  <c r="AB884" i="3"/>
  <c r="AB883" i="3"/>
  <c r="AB882" i="3"/>
  <c r="AB881" i="3"/>
  <c r="AB880" i="3"/>
  <c r="AB879" i="3"/>
  <c r="AB878" i="3"/>
  <c r="AB877" i="3"/>
  <c r="AB876" i="3"/>
  <c r="AB875" i="3"/>
  <c r="AB874" i="3"/>
  <c r="AB873" i="3"/>
  <c r="AB872" i="3"/>
  <c r="AB871" i="3"/>
  <c r="AB870" i="3"/>
  <c r="AB869" i="3"/>
  <c r="AB868" i="3"/>
  <c r="AB867" i="3"/>
  <c r="AB866" i="3"/>
  <c r="AB865" i="3"/>
  <c r="AB864" i="3"/>
  <c r="AB863" i="3"/>
  <c r="AB862" i="3"/>
  <c r="AB861" i="3"/>
  <c r="AB860" i="3"/>
  <c r="AB859" i="3"/>
  <c r="AB858" i="3"/>
  <c r="AB857" i="3"/>
  <c r="AB856" i="3"/>
  <c r="AB855" i="3"/>
  <c r="AB854" i="3"/>
  <c r="AB853" i="3"/>
  <c r="AB852" i="3"/>
  <c r="AB851" i="3"/>
  <c r="AB850" i="3"/>
  <c r="AB849" i="3"/>
  <c r="AB848" i="3"/>
  <c r="AB847" i="3"/>
  <c r="AB846" i="3"/>
  <c r="AB845" i="3"/>
  <c r="AB844" i="3"/>
  <c r="AB843" i="3"/>
  <c r="AB842" i="3"/>
  <c r="AB841" i="3"/>
  <c r="AB840" i="3"/>
  <c r="AB839" i="3"/>
  <c r="AB838" i="3"/>
  <c r="AB837" i="3"/>
  <c r="AB836" i="3"/>
  <c r="AB835" i="3"/>
  <c r="AB834" i="3"/>
  <c r="AB833" i="3"/>
  <c r="AB832" i="3"/>
  <c r="AB831" i="3"/>
  <c r="AB830" i="3"/>
  <c r="AB829" i="3"/>
  <c r="AB828" i="3"/>
  <c r="AB827" i="3"/>
  <c r="AB826" i="3"/>
  <c r="AB825" i="3"/>
  <c r="AB824" i="3"/>
  <c r="AB823" i="3"/>
  <c r="AB822" i="3"/>
  <c r="AB821" i="3"/>
  <c r="AB820" i="3"/>
  <c r="AB819" i="3"/>
  <c r="AB818" i="3"/>
  <c r="AB817" i="3"/>
  <c r="AB816" i="3"/>
  <c r="AB815" i="3"/>
  <c r="AB814" i="3"/>
  <c r="AB813" i="3"/>
  <c r="AB812" i="3"/>
  <c r="AB811" i="3"/>
  <c r="AB810" i="3"/>
  <c r="AB809" i="3"/>
  <c r="AB808" i="3"/>
  <c r="AB807" i="3"/>
  <c r="AB806" i="3"/>
  <c r="AB805" i="3"/>
  <c r="AB804" i="3"/>
  <c r="AB803" i="3"/>
  <c r="AB802" i="3"/>
  <c r="AB801" i="3"/>
  <c r="AB800" i="3"/>
  <c r="AB799" i="3"/>
  <c r="AB798" i="3"/>
  <c r="AB797" i="3"/>
  <c r="AB796" i="3"/>
  <c r="AB795" i="3"/>
  <c r="AB794" i="3"/>
  <c r="AB793" i="3"/>
  <c r="AB792" i="3"/>
  <c r="AB791" i="3"/>
  <c r="AB790" i="3"/>
  <c r="AB789" i="3"/>
  <c r="AB788" i="3"/>
  <c r="AB787" i="3"/>
  <c r="AB786" i="3"/>
  <c r="AB785" i="3"/>
  <c r="AB784" i="3"/>
  <c r="AB783" i="3"/>
  <c r="AB782" i="3"/>
  <c r="AB781" i="3"/>
  <c r="AB780" i="3"/>
  <c r="AB779" i="3"/>
  <c r="AB778" i="3"/>
  <c r="AB777" i="3"/>
  <c r="AB776" i="3"/>
  <c r="AB775" i="3"/>
  <c r="AB774" i="3"/>
  <c r="AB773" i="3"/>
  <c r="AB772" i="3"/>
  <c r="AB771" i="3"/>
  <c r="AB770" i="3"/>
  <c r="AB769" i="3"/>
  <c r="AB768" i="3"/>
  <c r="AB767" i="3"/>
  <c r="AB766" i="3"/>
  <c r="AB765" i="3"/>
  <c r="AB764" i="3"/>
  <c r="AB763" i="3"/>
  <c r="AB762" i="3"/>
  <c r="AB761" i="3"/>
  <c r="AB760" i="3"/>
  <c r="AB759" i="3"/>
  <c r="AB758" i="3"/>
  <c r="AB757" i="3"/>
  <c r="AB756" i="3"/>
  <c r="AB755" i="3"/>
  <c r="AB754" i="3"/>
  <c r="AB753" i="3"/>
  <c r="AB752" i="3"/>
  <c r="AB751" i="3"/>
  <c r="AB750" i="3"/>
  <c r="AB749" i="3"/>
  <c r="AB747" i="3"/>
  <c r="AB746" i="3"/>
  <c r="AB745" i="3"/>
  <c r="AB744" i="3"/>
  <c r="AB742" i="3"/>
  <c r="AB741" i="3"/>
  <c r="AB740" i="3"/>
  <c r="AB739" i="3"/>
  <c r="AB738" i="3"/>
  <c r="AB737" i="3"/>
  <c r="AB736" i="3"/>
  <c r="AB735" i="3"/>
  <c r="AB734" i="3"/>
  <c r="AB733" i="3"/>
  <c r="AB732" i="3"/>
  <c r="AB731" i="3"/>
  <c r="AB730" i="3"/>
  <c r="AB729" i="3"/>
  <c r="AB728" i="3"/>
  <c r="AB727" i="3"/>
  <c r="AB726" i="3"/>
  <c r="AB725" i="3"/>
  <c r="AB724" i="3"/>
  <c r="AB723" i="3"/>
  <c r="AB722" i="3"/>
  <c r="AB721" i="3"/>
  <c r="AB720" i="3"/>
  <c r="AB719" i="3"/>
  <c r="AB718" i="3"/>
  <c r="AB717" i="3"/>
  <c r="AB716" i="3"/>
  <c r="AB715" i="3"/>
  <c r="AB714" i="3"/>
  <c r="AB713" i="3"/>
  <c r="AB712" i="3"/>
  <c r="AB711" i="3"/>
  <c r="AB710" i="3"/>
  <c r="AB709" i="3"/>
  <c r="AB708" i="3"/>
  <c r="AB707" i="3"/>
  <c r="AB706" i="3"/>
  <c r="AB705" i="3"/>
  <c r="AB704" i="3"/>
  <c r="AB703" i="3"/>
  <c r="AB702" i="3"/>
  <c r="AB701" i="3"/>
  <c r="AB700" i="3"/>
  <c r="AB699" i="3"/>
  <c r="AB698" i="3"/>
  <c r="AB697" i="3"/>
  <c r="AB696" i="3"/>
  <c r="AB695" i="3"/>
  <c r="AB694" i="3"/>
  <c r="AB693" i="3"/>
  <c r="AB692" i="3"/>
  <c r="AB691" i="3"/>
  <c r="AB690" i="3"/>
  <c r="AB689" i="3"/>
  <c r="AB688" i="3"/>
  <c r="AB687" i="3"/>
  <c r="AB686" i="3"/>
  <c r="AB685" i="3"/>
  <c r="AB682" i="3"/>
  <c r="AB681" i="3"/>
  <c r="AB680" i="3"/>
  <c r="AB679" i="3"/>
  <c r="AB678" i="3"/>
  <c r="AB677" i="3"/>
  <c r="AB676" i="3"/>
  <c r="AB675" i="3"/>
  <c r="AB674" i="3"/>
  <c r="AB673" i="3"/>
  <c r="AB672" i="3"/>
  <c r="AB671" i="3"/>
  <c r="AB670" i="3"/>
  <c r="AB669" i="3"/>
  <c r="AB668" i="3"/>
  <c r="AB667" i="3"/>
  <c r="AB666" i="3"/>
  <c r="AB665" i="3"/>
  <c r="AB664" i="3"/>
  <c r="AB663" i="3"/>
  <c r="AB662" i="3"/>
  <c r="AB661" i="3"/>
  <c r="AB660" i="3"/>
  <c r="AB659" i="3"/>
  <c r="AB658" i="3"/>
  <c r="AB657" i="3"/>
  <c r="AB656" i="3"/>
  <c r="AB655" i="3"/>
  <c r="AB653" i="3"/>
  <c r="AB652" i="3"/>
  <c r="AB651" i="3"/>
  <c r="AB650" i="3"/>
  <c r="AB649" i="3"/>
  <c r="AB648" i="3"/>
  <c r="AB647" i="3"/>
  <c r="AB646" i="3"/>
  <c r="AB645" i="3"/>
  <c r="AB644" i="3"/>
  <c r="AB643" i="3"/>
  <c r="AB642" i="3"/>
  <c r="AB641" i="3"/>
  <c r="AB640" i="3"/>
  <c r="AB639" i="3"/>
  <c r="AB638" i="3"/>
  <c r="AB637" i="3"/>
  <c r="AB636" i="3"/>
  <c r="AB635" i="3"/>
  <c r="AB634" i="3"/>
  <c r="AB633" i="3"/>
  <c r="AB632" i="3"/>
  <c r="AB631" i="3"/>
  <c r="AB630" i="3"/>
  <c r="AB629" i="3"/>
  <c r="AB627" i="3"/>
  <c r="AB626" i="3"/>
  <c r="AB625" i="3"/>
  <c r="AB624" i="3"/>
  <c r="AB623" i="3"/>
  <c r="AB621" i="3"/>
  <c r="AB620" i="3"/>
  <c r="AB619" i="3"/>
  <c r="AB618" i="3"/>
  <c r="AB617" i="3"/>
  <c r="AB616" i="3"/>
  <c r="AB615" i="3"/>
  <c r="AB614" i="3"/>
  <c r="AB613" i="3"/>
  <c r="AB612" i="3"/>
  <c r="AB611" i="3"/>
  <c r="AB610" i="3"/>
  <c r="AB609" i="3"/>
  <c r="AB608" i="3"/>
  <c r="AB607" i="3"/>
  <c r="AB606" i="3"/>
  <c r="AB605" i="3"/>
  <c r="AB604" i="3"/>
  <c r="AB603" i="3"/>
  <c r="AB602" i="3"/>
  <c r="AB601" i="3"/>
  <c r="AB600" i="3"/>
  <c r="AB599" i="3"/>
  <c r="AB598" i="3"/>
  <c r="AB597" i="3"/>
  <c r="AB596" i="3"/>
  <c r="AB595" i="3"/>
  <c r="AB594" i="3"/>
  <c r="AB593" i="3"/>
  <c r="AB592" i="3"/>
  <c r="AB591" i="3"/>
  <c r="AB590" i="3"/>
  <c r="AB589" i="3"/>
  <c r="AB588" i="3"/>
  <c r="AB587" i="3"/>
  <c r="AB586" i="3"/>
  <c r="AB585" i="3"/>
  <c r="AB584" i="3"/>
  <c r="AB583" i="3"/>
  <c r="AB582" i="3"/>
  <c r="AB581" i="3"/>
  <c r="AB580" i="3"/>
  <c r="AB579" i="3"/>
  <c r="AB578" i="3"/>
  <c r="AB577" i="3"/>
  <c r="AB576" i="3"/>
  <c r="AB575" i="3"/>
  <c r="AB574" i="3"/>
  <c r="AB573" i="3"/>
  <c r="AB572" i="3"/>
  <c r="AB571" i="3"/>
  <c r="AB570" i="3"/>
  <c r="AB569" i="3"/>
  <c r="AB568" i="3"/>
  <c r="AB567" i="3"/>
  <c r="AB566" i="3"/>
  <c r="AB565" i="3"/>
  <c r="AB564" i="3"/>
  <c r="AB563" i="3"/>
  <c r="AB562" i="3"/>
  <c r="AB561" i="3"/>
  <c r="AB560" i="3"/>
  <c r="AB559" i="3"/>
  <c r="AB558" i="3"/>
  <c r="AB557" i="3"/>
  <c r="AB556" i="3"/>
  <c r="AB554" i="3"/>
  <c r="AB553" i="3"/>
  <c r="AB552" i="3"/>
  <c r="AB551" i="3"/>
  <c r="AB550" i="3"/>
  <c r="AB549" i="3"/>
  <c r="AB548" i="3"/>
  <c r="AB547" i="3"/>
  <c r="AB546" i="3"/>
  <c r="AB545" i="3"/>
  <c r="AB544" i="3"/>
  <c r="AB543" i="3"/>
  <c r="AB542" i="3"/>
  <c r="AB541" i="3"/>
  <c r="AB540" i="3"/>
  <c r="AB539" i="3"/>
  <c r="AB538" i="3"/>
  <c r="AB537" i="3"/>
  <c r="AB536" i="3"/>
  <c r="AB535" i="3"/>
  <c r="AB534" i="3"/>
  <c r="AB533" i="3"/>
  <c r="AB532" i="3"/>
  <c r="AB531" i="3"/>
  <c r="AB530" i="3"/>
  <c r="AB529" i="3"/>
  <c r="AB528" i="3"/>
  <c r="AB527" i="3"/>
  <c r="AB526" i="3"/>
  <c r="AB525" i="3"/>
  <c r="AB524" i="3"/>
  <c r="AB523" i="3"/>
  <c r="AB522" i="3"/>
  <c r="AB521" i="3"/>
  <c r="AB520" i="3"/>
  <c r="AB519" i="3"/>
  <c r="AB518" i="3"/>
  <c r="AB517" i="3"/>
  <c r="AB516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09" i="3"/>
  <c r="AB408" i="3"/>
  <c r="AB407" i="3"/>
  <c r="AB406" i="3"/>
  <c r="AB405" i="3"/>
  <c r="AB404" i="3"/>
  <c r="AB403" i="3"/>
  <c r="AB402" i="3"/>
  <c r="AB401" i="3"/>
  <c r="AB400" i="3"/>
  <c r="AB399" i="3"/>
  <c r="AB398" i="3"/>
  <c r="AB397" i="3"/>
  <c r="AB396" i="3"/>
  <c r="AB395" i="3"/>
  <c r="AB394" i="3"/>
  <c r="AB393" i="3"/>
  <c r="AB392" i="3"/>
  <c r="AB391" i="3"/>
  <c r="AB390" i="3"/>
  <c r="AB389" i="3"/>
  <c r="AB388" i="3"/>
  <c r="AB387" i="3"/>
  <c r="AB386" i="3"/>
  <c r="AB385" i="3"/>
  <c r="AB384" i="3"/>
  <c r="AB383" i="3"/>
  <c r="AB382" i="3"/>
  <c r="AB381" i="3"/>
  <c r="AB380" i="3"/>
  <c r="AB379" i="3"/>
  <c r="AB378" i="3"/>
  <c r="AB377" i="3"/>
  <c r="AB376" i="3"/>
  <c r="AB375" i="3"/>
  <c r="AB374" i="3"/>
  <c r="AB373" i="3"/>
  <c r="AB372" i="3"/>
  <c r="AB371" i="3"/>
  <c r="AB370" i="3"/>
  <c r="AB369" i="3"/>
  <c r="AB368" i="3"/>
  <c r="AB367" i="3"/>
  <c r="AB366" i="3"/>
  <c r="AB365" i="3"/>
  <c r="AB364" i="3"/>
  <c r="AB363" i="3"/>
  <c r="AB361" i="3"/>
  <c r="AB360" i="3"/>
  <c r="AB359" i="3"/>
  <c r="AB358" i="3"/>
  <c r="AB357" i="3"/>
  <c r="AB356" i="3"/>
  <c r="AB355" i="3"/>
  <c r="AB354" i="3"/>
  <c r="AB353" i="3"/>
  <c r="AB352" i="3"/>
  <c r="AB351" i="3"/>
  <c r="AB350" i="3"/>
  <c r="AB349" i="3"/>
  <c r="AB348" i="3"/>
  <c r="AB347" i="3"/>
  <c r="AB346" i="3"/>
  <c r="AB345" i="3"/>
  <c r="AB344" i="3"/>
  <c r="AB343" i="3"/>
  <c r="AB342" i="3"/>
  <c r="AB341" i="3"/>
  <c r="AB340" i="3"/>
  <c r="AB339" i="3"/>
  <c r="AB338" i="3"/>
  <c r="AB337" i="3"/>
  <c r="AB336" i="3"/>
  <c r="AB335" i="3"/>
  <c r="AB334" i="3"/>
  <c r="AB333" i="3"/>
  <c r="AB332" i="3"/>
  <c r="AB331" i="3"/>
  <c r="AB330" i="3"/>
  <c r="AB329" i="3"/>
  <c r="AB328" i="3"/>
  <c r="AB327" i="3"/>
  <c r="AB326" i="3"/>
  <c r="AB325" i="3"/>
  <c r="AB324" i="3"/>
  <c r="AB323" i="3"/>
  <c r="AB322" i="3"/>
  <c r="AB321" i="3"/>
  <c r="AB320" i="3"/>
  <c r="AB319" i="3"/>
  <c r="AB318" i="3"/>
  <c r="AB317" i="3"/>
  <c r="AB316" i="3"/>
  <c r="AB315" i="3"/>
  <c r="AB314" i="3"/>
  <c r="AB313" i="3"/>
  <c r="AB312" i="3"/>
  <c r="AB311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0" i="3"/>
  <c r="AB248" i="3"/>
  <c r="AB247" i="3"/>
  <c r="AB246" i="3"/>
  <c r="AB245" i="3"/>
  <c r="AB244" i="3"/>
  <c r="AB243" i="3"/>
  <c r="AB241" i="3"/>
  <c r="AB240" i="3"/>
  <c r="AB239" i="3"/>
  <c r="AB238" i="3"/>
  <c r="AB237" i="3"/>
  <c r="AB236" i="3"/>
  <c r="AB235" i="3"/>
  <c r="AB234" i="3"/>
  <c r="AB233" i="3"/>
  <c r="AB232" i="3"/>
  <c r="AB231" i="3"/>
  <c r="AB229" i="3"/>
  <c r="AB228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7" i="3"/>
  <c r="AB196" i="3"/>
  <c r="AB195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2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8" i="3"/>
  <c r="AB137" i="3"/>
  <c r="AB136" i="3"/>
  <c r="AB135" i="3"/>
  <c r="AB132" i="3"/>
  <c r="AB131" i="3"/>
  <c r="AB130" i="3"/>
  <c r="AB129" i="3"/>
  <c r="AB128" i="3"/>
  <c r="AB125" i="3"/>
  <c r="AB123" i="3"/>
  <c r="AB122" i="3"/>
  <c r="AB121" i="3"/>
  <c r="AB120" i="3"/>
  <c r="AB119" i="3"/>
  <c r="AB118" i="3"/>
  <c r="AB116" i="3"/>
  <c r="AB115" i="3"/>
  <c r="AB114" i="3"/>
  <c r="AB111" i="3"/>
  <c r="AB110" i="3"/>
  <c r="AB109" i="3"/>
  <c r="AB108" i="3"/>
  <c r="AB107" i="3"/>
  <c r="AB106" i="3"/>
  <c r="AB105" i="3"/>
  <c r="AB104" i="3"/>
  <c r="AB103" i="3"/>
  <c r="AB102" i="3"/>
  <c r="AB100" i="3"/>
  <c r="AB99" i="3"/>
  <c r="AB98" i="3"/>
  <c r="AB97" i="3"/>
  <c r="AB96" i="3"/>
  <c r="AB95" i="3"/>
  <c r="AB94" i="3"/>
  <c r="AB92" i="3"/>
  <c r="AB90" i="3"/>
  <c r="AB89" i="3"/>
  <c r="AB88" i="3"/>
  <c r="AB87" i="3"/>
  <c r="AB86" i="3"/>
  <c r="AB84" i="3"/>
  <c r="AB83" i="3"/>
  <c r="AB82" i="3"/>
  <c r="AB81" i="3"/>
  <c r="AB80" i="3"/>
  <c r="AB79" i="3"/>
  <c r="AB78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0" i="3"/>
  <c r="AB29" i="3"/>
  <c r="AB28" i="3"/>
  <c r="AB27" i="3"/>
  <c r="AB26" i="3"/>
  <c r="AB25" i="3"/>
  <c r="AB24" i="3"/>
  <c r="AA2408" i="3" l="1"/>
  <c r="AA2456" i="3"/>
  <c r="AA2504" i="3"/>
  <c r="AA2544" i="3"/>
  <c r="AA2592" i="3"/>
  <c r="AA2640" i="3"/>
  <c r="AA2688" i="3"/>
  <c r="AA2744" i="3"/>
  <c r="AA2792" i="3"/>
  <c r="AA2840" i="3"/>
  <c r="AA2888" i="3"/>
  <c r="AA2936" i="3"/>
  <c r="AA2984" i="3"/>
  <c r="AA3024" i="3"/>
  <c r="AA3056" i="3"/>
  <c r="AA3088" i="3"/>
  <c r="AA3128" i="3"/>
  <c r="AA3152" i="3"/>
  <c r="AA3184" i="3"/>
  <c r="AA3224" i="3"/>
  <c r="AA3264" i="3"/>
  <c r="AA3304" i="3"/>
  <c r="AA3344" i="3"/>
  <c r="AA3384" i="3"/>
  <c r="AA3440" i="3"/>
  <c r="AA3552" i="3"/>
  <c r="AA3592" i="3"/>
  <c r="AA3688" i="3"/>
  <c r="AA3720" i="3"/>
  <c r="AA3784" i="3"/>
  <c r="AA4832" i="3"/>
  <c r="AA5304" i="3"/>
  <c r="AA20" i="3"/>
  <c r="AA748" i="3"/>
  <c r="AA2417" i="3"/>
  <c r="AA2473" i="3"/>
  <c r="AA2545" i="3"/>
  <c r="AA2601" i="3"/>
  <c r="AA2657" i="3"/>
  <c r="AA2713" i="3"/>
  <c r="AA2761" i="3"/>
  <c r="AA2817" i="3"/>
  <c r="AA2889" i="3"/>
  <c r="AA3017" i="3"/>
  <c r="AA3065" i="3"/>
  <c r="AA3113" i="3"/>
  <c r="AA3153" i="3"/>
  <c r="AA3209" i="3"/>
  <c r="AA3249" i="3"/>
  <c r="AA3337" i="3"/>
  <c r="AA3385" i="3"/>
  <c r="AA3513" i="3"/>
  <c r="AA3809" i="3"/>
  <c r="AA4313" i="3"/>
  <c r="AA2109" i="3"/>
  <c r="AA2392" i="3"/>
  <c r="AA2448" i="3"/>
  <c r="AA2512" i="3"/>
  <c r="AA2560" i="3"/>
  <c r="AA2600" i="3"/>
  <c r="AA2656" i="3"/>
  <c r="AA2712" i="3"/>
  <c r="AA2768" i="3"/>
  <c r="AA2824" i="3"/>
  <c r="AA2872" i="3"/>
  <c r="AA2944" i="3"/>
  <c r="AA3000" i="3"/>
  <c r="AA3072" i="3"/>
  <c r="AA3136" i="3"/>
  <c r="AA3360" i="3"/>
  <c r="AA3408" i="3"/>
  <c r="AA3472" i="3"/>
  <c r="AA3776" i="3"/>
  <c r="AA3848" i="3"/>
  <c r="AA5232" i="3"/>
  <c r="AA5312" i="3"/>
  <c r="AA12" i="3"/>
  <c r="AA1219" i="3"/>
  <c r="AA2409" i="3"/>
  <c r="AA2457" i="3"/>
  <c r="AA2513" i="3"/>
  <c r="AA2561" i="3"/>
  <c r="AA2617" i="3"/>
  <c r="AA2665" i="3"/>
  <c r="AA2721" i="3"/>
  <c r="AA2769" i="3"/>
  <c r="AA2825" i="3"/>
  <c r="AA2873" i="3"/>
  <c r="AA2913" i="3"/>
  <c r="AA2961" i="3"/>
  <c r="AA3009" i="3"/>
  <c r="AA3073" i="3"/>
  <c r="AA3129" i="3"/>
  <c r="AA3177" i="3"/>
  <c r="AA3273" i="3"/>
  <c r="AA3329" i="3"/>
  <c r="AA555" i="3"/>
  <c r="AA2378" i="3"/>
  <c r="AA2386" i="3"/>
  <c r="AA2394" i="3"/>
  <c r="AA2402" i="3"/>
  <c r="AA2410" i="3"/>
  <c r="AA2418" i="3"/>
  <c r="AA2426" i="3"/>
  <c r="AA2434" i="3"/>
  <c r="AA2442" i="3"/>
  <c r="AA2450" i="3"/>
  <c r="AA2458" i="3"/>
  <c r="AA2466" i="3"/>
  <c r="AA2474" i="3"/>
  <c r="AA2482" i="3"/>
  <c r="AA2490" i="3"/>
  <c r="AA2498" i="3"/>
  <c r="AA2506" i="3"/>
  <c r="AA2514" i="3"/>
  <c r="AA2522" i="3"/>
  <c r="AA2530" i="3"/>
  <c r="AA2538" i="3"/>
  <c r="AA2546" i="3"/>
  <c r="AA2554" i="3"/>
  <c r="AA2562" i="3"/>
  <c r="AA2570" i="3"/>
  <c r="AA2578" i="3"/>
  <c r="AA2586" i="3"/>
  <c r="AA2594" i="3"/>
  <c r="AA2602" i="3"/>
  <c r="AA2610" i="3"/>
  <c r="AA2618" i="3"/>
  <c r="AA2626" i="3"/>
  <c r="AA2634" i="3"/>
  <c r="AA2642" i="3"/>
  <c r="AA2650" i="3"/>
  <c r="AA2658" i="3"/>
  <c r="AA2666" i="3"/>
  <c r="AA2674" i="3"/>
  <c r="AA2682" i="3"/>
  <c r="AA2690" i="3"/>
  <c r="AA2698" i="3"/>
  <c r="AA2706" i="3"/>
  <c r="AA2714" i="3"/>
  <c r="AA2722" i="3"/>
  <c r="AA2730" i="3"/>
  <c r="AA2738" i="3"/>
  <c r="AA2746" i="3"/>
  <c r="AA2754" i="3"/>
  <c r="AA2762" i="3"/>
  <c r="AA2770" i="3"/>
  <c r="AA2778" i="3"/>
  <c r="AA2786" i="3"/>
  <c r="AA2794" i="3"/>
  <c r="AA2802" i="3"/>
  <c r="AA2810" i="3"/>
  <c r="AA2818" i="3"/>
  <c r="AA2826" i="3"/>
  <c r="AA2834" i="3"/>
  <c r="AA2842" i="3"/>
  <c r="AA2850" i="3"/>
  <c r="AA2858" i="3"/>
  <c r="AA2866" i="3"/>
  <c r="AA2874" i="3"/>
  <c r="AA2882" i="3"/>
  <c r="AA2890" i="3"/>
  <c r="AA2898" i="3"/>
  <c r="AA2906" i="3"/>
  <c r="AA2914" i="3"/>
  <c r="AA2922" i="3"/>
  <c r="AA2930" i="3"/>
  <c r="AA2938" i="3"/>
  <c r="AA2946" i="3"/>
  <c r="AA2962" i="3"/>
  <c r="AA2970" i="3"/>
  <c r="AA2978" i="3"/>
  <c r="AA2986" i="3"/>
  <c r="AA2994" i="3"/>
  <c r="AA3002" i="3"/>
  <c r="AA3010" i="3"/>
  <c r="AA3018" i="3"/>
  <c r="AA3026" i="3"/>
  <c r="AA3034" i="3"/>
  <c r="AA3042" i="3"/>
  <c r="AA3050" i="3"/>
  <c r="AA3058" i="3"/>
  <c r="AA3066" i="3"/>
  <c r="AA3074" i="3"/>
  <c r="AA3090" i="3"/>
  <c r="AA3106" i="3"/>
  <c r="AA3114" i="3"/>
  <c r="AA3122" i="3"/>
  <c r="AA3130" i="3"/>
  <c r="AA3154" i="3"/>
  <c r="AA3162" i="3"/>
  <c r="AA3178" i="3"/>
  <c r="AA3202" i="3"/>
  <c r="AA3210" i="3"/>
  <c r="AA3218" i="3"/>
  <c r="AA3226" i="3"/>
  <c r="AA3234" i="3"/>
  <c r="AA3242" i="3"/>
  <c r="AA3250" i="3"/>
  <c r="AA3258" i="3"/>
  <c r="AA3266" i="3"/>
  <c r="AA3274" i="3"/>
  <c r="AA3282" i="3"/>
  <c r="AA3290" i="3"/>
  <c r="AA3306" i="3"/>
  <c r="AA3314" i="3"/>
  <c r="AA3322" i="3"/>
  <c r="AA3330" i="3"/>
  <c r="AA3338" i="3"/>
  <c r="AA3346" i="3"/>
  <c r="AA3354" i="3"/>
  <c r="AA3362" i="3"/>
  <c r="AA3370" i="3"/>
  <c r="AA3378" i="3"/>
  <c r="AA3386" i="3"/>
  <c r="AA3394" i="3"/>
  <c r="AA3402" i="3"/>
  <c r="AA3418" i="3"/>
  <c r="AA3426" i="3"/>
  <c r="AA3434" i="3"/>
  <c r="AA3442" i="3"/>
  <c r="AA3450" i="3"/>
  <c r="AA3474" i="3"/>
  <c r="AA3482" i="3"/>
  <c r="AA3514" i="3"/>
  <c r="AA3522" i="3"/>
  <c r="AA3530" i="3"/>
  <c r="AA3554" i="3"/>
  <c r="AA3578" i="3"/>
  <c r="AA3594" i="3"/>
  <c r="AA3642" i="3"/>
  <c r="AA3658" i="3"/>
  <c r="AA3706" i="3"/>
  <c r="AA3714" i="3"/>
  <c r="AA3770" i="3"/>
  <c r="AA3778" i="3"/>
  <c r="AA3810" i="3"/>
  <c r="AA3826" i="3"/>
  <c r="AA3874" i="3"/>
  <c r="AA3922" i="3"/>
  <c r="AA3938" i="3"/>
  <c r="AA3954" i="3"/>
  <c r="AA3994" i="3"/>
  <c r="AA4418" i="3"/>
  <c r="AA5058" i="3"/>
  <c r="AA5162" i="3"/>
  <c r="AA5410" i="3"/>
  <c r="AA5610" i="3"/>
  <c r="AA5634" i="3"/>
  <c r="AA5810" i="3"/>
  <c r="AA6" i="3"/>
  <c r="AA14" i="3"/>
  <c r="AA622" i="3"/>
  <c r="AA944" i="3"/>
  <c r="AA2131" i="3"/>
  <c r="AA2376" i="3"/>
  <c r="AA2432" i="3"/>
  <c r="AA2480" i="3"/>
  <c r="AA2552" i="3"/>
  <c r="AA2616" i="3"/>
  <c r="AA2672" i="3"/>
  <c r="AA2728" i="3"/>
  <c r="AA2776" i="3"/>
  <c r="AA2816" i="3"/>
  <c r="AA2864" i="3"/>
  <c r="AA2920" i="3"/>
  <c r="AA2976" i="3"/>
  <c r="AA3048" i="3"/>
  <c r="AA3120" i="3"/>
  <c r="AA3256" i="3"/>
  <c r="AA3328" i="3"/>
  <c r="AA3464" i="3"/>
  <c r="AA3512" i="3"/>
  <c r="AA3712" i="3"/>
  <c r="AA3840" i="3"/>
  <c r="AA4048" i="3"/>
  <c r="AA5352" i="3"/>
  <c r="AA2385" i="3"/>
  <c r="AA2441" i="3"/>
  <c r="AA2505" i="3"/>
  <c r="AA2585" i="3"/>
  <c r="AA2649" i="3"/>
  <c r="AA2705" i="3"/>
  <c r="AA2785" i="3"/>
  <c r="AA2857" i="3"/>
  <c r="AA2937" i="3"/>
  <c r="AA3033" i="3"/>
  <c r="AA3121" i="3"/>
  <c r="AA3353" i="3"/>
  <c r="AA3473" i="3"/>
  <c r="AA3529" i="3"/>
  <c r="AA3609" i="3"/>
  <c r="AA4545" i="3"/>
  <c r="AA4809" i="3"/>
  <c r="AA2379" i="3"/>
  <c r="AA2387" i="3"/>
  <c r="AA2395" i="3"/>
  <c r="AA2403" i="3"/>
  <c r="AA2411" i="3"/>
  <c r="AA2419" i="3"/>
  <c r="AA2427" i="3"/>
  <c r="AA2435" i="3"/>
  <c r="AA2443" i="3"/>
  <c r="AA2451" i="3"/>
  <c r="AA2459" i="3"/>
  <c r="AA2467" i="3"/>
  <c r="AA2475" i="3"/>
  <c r="AA2483" i="3"/>
  <c r="AA2491" i="3"/>
  <c r="AA2499" i="3"/>
  <c r="AA2507" i="3"/>
  <c r="AA2515" i="3"/>
  <c r="AA2523" i="3"/>
  <c r="AA2531" i="3"/>
  <c r="AA2539" i="3"/>
  <c r="AA2547" i="3"/>
  <c r="AA2555" i="3"/>
  <c r="AA2563" i="3"/>
  <c r="AA2571" i="3"/>
  <c r="AA2579" i="3"/>
  <c r="AA2587" i="3"/>
  <c r="AA2595" i="3"/>
  <c r="AA2603" i="3"/>
  <c r="AA2611" i="3"/>
  <c r="AA2619" i="3"/>
  <c r="AA2627" i="3"/>
  <c r="AA2635" i="3"/>
  <c r="AA2643" i="3"/>
  <c r="AA2651" i="3"/>
  <c r="AA2659" i="3"/>
  <c r="AA2667" i="3"/>
  <c r="AA2675" i="3"/>
  <c r="AA2683" i="3"/>
  <c r="AA2691" i="3"/>
  <c r="AA2699" i="3"/>
  <c r="AA2707" i="3"/>
  <c r="AA2715" i="3"/>
  <c r="AA2723" i="3"/>
  <c r="AA2731" i="3"/>
  <c r="AA2739" i="3"/>
  <c r="AA2747" i="3"/>
  <c r="AA2755" i="3"/>
  <c r="AA2763" i="3"/>
  <c r="AA2771" i="3"/>
  <c r="AA2779" i="3"/>
  <c r="AA2787" i="3"/>
  <c r="AA2795" i="3"/>
  <c r="AA2803" i="3"/>
  <c r="AA2811" i="3"/>
  <c r="AA2819" i="3"/>
  <c r="AA2827" i="3"/>
  <c r="AA2835" i="3"/>
  <c r="AA2843" i="3"/>
  <c r="AA2851" i="3"/>
  <c r="AA2859" i="3"/>
  <c r="AA2867" i="3"/>
  <c r="AA2875" i="3"/>
  <c r="AA2883" i="3"/>
  <c r="AA2891" i="3"/>
  <c r="AA2899" i="3"/>
  <c r="AA2907" i="3"/>
  <c r="AA2915" i="3"/>
  <c r="AA2923" i="3"/>
  <c r="AA2931" i="3"/>
  <c r="AA2947" i="3"/>
  <c r="AA2955" i="3"/>
  <c r="AA2963" i="3"/>
  <c r="AA2971" i="3"/>
  <c r="AA2979" i="3"/>
  <c r="AA2987" i="3"/>
  <c r="AA2995" i="3"/>
  <c r="AA3003" i="3"/>
  <c r="AA3011" i="3"/>
  <c r="AA3019" i="3"/>
  <c r="AA3027" i="3"/>
  <c r="AA3035" i="3"/>
  <c r="AA3043" i="3"/>
  <c r="AA3051" i="3"/>
  <c r="AA3059" i="3"/>
  <c r="AA3067" i="3"/>
  <c r="AA3075" i="3"/>
  <c r="AA3091" i="3"/>
  <c r="AA3099" i="3"/>
  <c r="AA3107" i="3"/>
  <c r="AA3115" i="3"/>
  <c r="AA3123" i="3"/>
  <c r="AA3131" i="3"/>
  <c r="AA3139" i="3"/>
  <c r="AA3147" i="3"/>
  <c r="AA3155" i="3"/>
  <c r="AA3163" i="3"/>
  <c r="AA3171" i="3"/>
  <c r="AA3179" i="3"/>
  <c r="AA3187" i="3"/>
  <c r="AA3195" i="3"/>
  <c r="AA3203" i="3"/>
  <c r="AA3211" i="3"/>
  <c r="AA3219" i="3"/>
  <c r="AA3227" i="3"/>
  <c r="AA3235" i="3"/>
  <c r="AA3243" i="3"/>
  <c r="AA3251" i="3"/>
  <c r="AA3267" i="3"/>
  <c r="AA3275" i="3"/>
  <c r="AA3283" i="3"/>
  <c r="AA3307" i="3"/>
  <c r="AA3315" i="3"/>
  <c r="AA3323" i="3"/>
  <c r="AA3331" i="3"/>
  <c r="AA3339" i="3"/>
  <c r="AA3347" i="3"/>
  <c r="AA3355" i="3"/>
  <c r="AA3363" i="3"/>
  <c r="AA3371" i="3"/>
  <c r="AA3379" i="3"/>
  <c r="AA3387" i="3"/>
  <c r="AA3395" i="3"/>
  <c r="AA3403" i="3"/>
  <c r="AA3411" i="3"/>
  <c r="AA3427" i="3"/>
  <c r="AA3443" i="3"/>
  <c r="AA3467" i="3"/>
  <c r="AA3475" i="3"/>
  <c r="AA3483" i="3"/>
  <c r="AA3515" i="3"/>
  <c r="AA3523" i="3"/>
  <c r="AA3555" i="3"/>
  <c r="AA3579" i="3"/>
  <c r="AA3595" i="3"/>
  <c r="AA3659" i="3"/>
  <c r="AA3707" i="3"/>
  <c r="AA3723" i="3"/>
  <c r="AA3731" i="3"/>
  <c r="AA3755" i="3"/>
  <c r="AA3771" i="3"/>
  <c r="AA3779" i="3"/>
  <c r="AA3787" i="3"/>
  <c r="AA3803" i="3"/>
  <c r="AA3819" i="3"/>
  <c r="AA3827" i="3"/>
  <c r="AA3835" i="3"/>
  <c r="AA3859" i="3"/>
  <c r="AA3875" i="3"/>
  <c r="AA4283" i="3"/>
  <c r="AA4411" i="3"/>
  <c r="AA4443" i="3"/>
  <c r="AA4539" i="3"/>
  <c r="AA4595" i="3"/>
  <c r="AA5339" i="3"/>
  <c r="AA5411" i="3"/>
  <c r="AA5427" i="3"/>
  <c r="AA5523" i="3"/>
  <c r="AA7" i="3"/>
  <c r="AA15" i="3"/>
  <c r="AA310" i="3"/>
  <c r="AA628" i="3"/>
  <c r="AA969" i="3"/>
  <c r="AA2202" i="3"/>
  <c r="AA2416" i="3"/>
  <c r="AA2464" i="3"/>
  <c r="AA2496" i="3"/>
  <c r="AA2528" i="3"/>
  <c r="AA2576" i="3"/>
  <c r="AA2624" i="3"/>
  <c r="AA2664" i="3"/>
  <c r="AA2696" i="3"/>
  <c r="AA2736" i="3"/>
  <c r="AA2784" i="3"/>
  <c r="AA2832" i="3"/>
  <c r="AA2880" i="3"/>
  <c r="AA2912" i="3"/>
  <c r="AA2960" i="3"/>
  <c r="AA3008" i="3"/>
  <c r="AA3040" i="3"/>
  <c r="AA3080" i="3"/>
  <c r="AA3104" i="3"/>
  <c r="AA3144" i="3"/>
  <c r="AA3176" i="3"/>
  <c r="AA3272" i="3"/>
  <c r="AA3312" i="3"/>
  <c r="AA3352" i="3"/>
  <c r="AA3376" i="3"/>
  <c r="AA3424" i="3"/>
  <c r="AA3456" i="3"/>
  <c r="AA3496" i="3"/>
  <c r="AA3520" i="3"/>
  <c r="AA3584" i="3"/>
  <c r="AA3608" i="3"/>
  <c r="AA3616" i="3"/>
  <c r="AA3808" i="3"/>
  <c r="AA3952" i="3"/>
  <c r="AA4928" i="3"/>
  <c r="AA2401" i="3"/>
  <c r="AA2449" i="3"/>
  <c r="AA2497" i="3"/>
  <c r="AA2553" i="3"/>
  <c r="AA2609" i="3"/>
  <c r="AA2681" i="3"/>
  <c r="AA2745" i="3"/>
  <c r="AA2801" i="3"/>
  <c r="AA2849" i="3"/>
  <c r="AA2905" i="3"/>
  <c r="AA2969" i="3"/>
  <c r="AA3025" i="3"/>
  <c r="AA3217" i="3"/>
  <c r="AA3281" i="3"/>
  <c r="AA3433" i="3"/>
  <c r="AA3489" i="3"/>
  <c r="AA3657" i="3"/>
  <c r="AA3953" i="3"/>
  <c r="AA4177" i="3"/>
  <c r="AA5009" i="3"/>
  <c r="AA5313" i="3"/>
  <c r="AA5353" i="3"/>
  <c r="AA13" i="3"/>
  <c r="AA2380" i="3"/>
  <c r="AA2388" i="3"/>
  <c r="AA2396" i="3"/>
  <c r="AA2404" i="3"/>
  <c r="AA2412" i="3"/>
  <c r="AA2420" i="3"/>
  <c r="AA2428" i="3"/>
  <c r="AA2436" i="3"/>
  <c r="AA2444" i="3"/>
  <c r="AA2452" i="3"/>
  <c r="AA2460" i="3"/>
  <c r="AA2468" i="3"/>
  <c r="AA2476" i="3"/>
  <c r="AA2484" i="3"/>
  <c r="AA2492" i="3"/>
  <c r="AA2500" i="3"/>
  <c r="AA2508" i="3"/>
  <c r="AA2516" i="3"/>
  <c r="AA2524" i="3"/>
  <c r="AA2532" i="3"/>
  <c r="AA2540" i="3"/>
  <c r="AA2548" i="3"/>
  <c r="AA2556" i="3"/>
  <c r="AA2564" i="3"/>
  <c r="AA2572" i="3"/>
  <c r="AA2580" i="3"/>
  <c r="AA2588" i="3"/>
  <c r="AA2596" i="3"/>
  <c r="AA2604" i="3"/>
  <c r="AA2612" i="3"/>
  <c r="AA2620" i="3"/>
  <c r="AA2628" i="3"/>
  <c r="AA2636" i="3"/>
  <c r="AA2644" i="3"/>
  <c r="AA2652" i="3"/>
  <c r="AA2660" i="3"/>
  <c r="AA2668" i="3"/>
  <c r="AA2676" i="3"/>
  <c r="AA2684" i="3"/>
  <c r="AA2692" i="3"/>
  <c r="AA2700" i="3"/>
  <c r="AA2708" i="3"/>
  <c r="AA2716" i="3"/>
  <c r="AA2724" i="3"/>
  <c r="AA2732" i="3"/>
  <c r="AA2740" i="3"/>
  <c r="AA2748" i="3"/>
  <c r="AA2756" i="3"/>
  <c r="AA2764" i="3"/>
  <c r="AA2772" i="3"/>
  <c r="AA2780" i="3"/>
  <c r="AA2788" i="3"/>
  <c r="AA2796" i="3"/>
  <c r="AA2804" i="3"/>
  <c r="AA2812" i="3"/>
  <c r="AA2820" i="3"/>
  <c r="AA2828" i="3"/>
  <c r="AA2836" i="3"/>
  <c r="AA2844" i="3"/>
  <c r="AA2852" i="3"/>
  <c r="AA2860" i="3"/>
  <c r="AA2868" i="3"/>
  <c r="AA2876" i="3"/>
  <c r="AA2884" i="3"/>
  <c r="AA2892" i="3"/>
  <c r="AA2900" i="3"/>
  <c r="AA2908" i="3"/>
  <c r="AA2916" i="3"/>
  <c r="AA2924" i="3"/>
  <c r="AA2932" i="3"/>
  <c r="AA2948" i="3"/>
  <c r="AA2956" i="3"/>
  <c r="AA2964" i="3"/>
  <c r="AA2972" i="3"/>
  <c r="AA2980" i="3"/>
  <c r="AA2988" i="3"/>
  <c r="AA2996" i="3"/>
  <c r="AA3004" i="3"/>
  <c r="AA3012" i="3"/>
  <c r="AA3020" i="3"/>
  <c r="AA3028" i="3"/>
  <c r="AA3036" i="3"/>
  <c r="AA3044" i="3"/>
  <c r="AA3052" i="3"/>
  <c r="AA3060" i="3"/>
  <c r="AA3068" i="3"/>
  <c r="AA3076" i="3"/>
  <c r="AA3084" i="3"/>
  <c r="AA3092" i="3"/>
  <c r="AA3100" i="3"/>
  <c r="AA3108" i="3"/>
  <c r="AA3116" i="3"/>
  <c r="AA3124" i="3"/>
  <c r="AA3132" i="3"/>
  <c r="AA3140" i="3"/>
  <c r="AA3148" i="3"/>
  <c r="AA3156" i="3"/>
  <c r="AA3164" i="3"/>
  <c r="AA3172" i="3"/>
  <c r="AA3180" i="3"/>
  <c r="AA3188" i="3"/>
  <c r="AA3196" i="3"/>
  <c r="AA3204" i="3"/>
  <c r="AA3212" i="3"/>
  <c r="AA3220" i="3"/>
  <c r="AA3228" i="3"/>
  <c r="AA3236" i="3"/>
  <c r="AA3244" i="3"/>
  <c r="AA3252" i="3"/>
  <c r="AA3260" i="3"/>
  <c r="AA3268" i="3"/>
  <c r="AA3276" i="3"/>
  <c r="AA3284" i="3"/>
  <c r="AA3292" i="3"/>
  <c r="AA3300" i="3"/>
  <c r="AA3308" i="3"/>
  <c r="AA3316" i="3"/>
  <c r="AA3324" i="3"/>
  <c r="AA3332" i="3"/>
  <c r="AA3348" i="3"/>
  <c r="AA3356" i="3"/>
  <c r="AA3364" i="3"/>
  <c r="AA3388" i="3"/>
  <c r="AA3396" i="3"/>
  <c r="AA3404" i="3"/>
  <c r="AA3420" i="3"/>
  <c r="AA3428" i="3"/>
  <c r="AA3436" i="3"/>
  <c r="AA3444" i="3"/>
  <c r="AA3452" i="3"/>
  <c r="AA3460" i="3"/>
  <c r="AA3468" i="3"/>
  <c r="AA3476" i="3"/>
  <c r="AA3492" i="3"/>
  <c r="AA3500" i="3"/>
  <c r="AA3516" i="3"/>
  <c r="AA3524" i="3"/>
  <c r="AA3556" i="3"/>
  <c r="AA3572" i="3"/>
  <c r="AA3596" i="3"/>
  <c r="AA3604" i="3"/>
  <c r="AA3612" i="3"/>
  <c r="AA3636" i="3"/>
  <c r="AA3644" i="3"/>
  <c r="AA3652" i="3"/>
  <c r="AA3660" i="3"/>
  <c r="AA3708" i="3"/>
  <c r="AA3756" i="3"/>
  <c r="AA3772" i="3"/>
  <c r="AA3788" i="3"/>
  <c r="AA3828" i="3"/>
  <c r="AA3972" i="3"/>
  <c r="AA4108" i="3"/>
  <c r="AA4196" i="3"/>
  <c r="AA4356" i="3"/>
  <c r="AA4388" i="3"/>
  <c r="AA4492" i="3"/>
  <c r="AA4508" i="3"/>
  <c r="AA4708" i="3"/>
  <c r="AA4772" i="3"/>
  <c r="AA4860" i="3"/>
  <c r="AA5204" i="3"/>
  <c r="AA5340" i="3"/>
  <c r="AA5388" i="3"/>
  <c r="AA5492" i="3"/>
  <c r="AA6060" i="3"/>
  <c r="AA8" i="3"/>
  <c r="AA16" i="3"/>
  <c r="AA654" i="3"/>
  <c r="AA982" i="3"/>
  <c r="AA1526" i="3"/>
  <c r="AA2267" i="3"/>
  <c r="AA2384" i="3"/>
  <c r="AA2424" i="3"/>
  <c r="AA2472" i="3"/>
  <c r="AA2520" i="3"/>
  <c r="AA2568" i="3"/>
  <c r="AA2608" i="3"/>
  <c r="AA2648" i="3"/>
  <c r="AA2704" i="3"/>
  <c r="AA2752" i="3"/>
  <c r="AA2808" i="3"/>
  <c r="AA2848" i="3"/>
  <c r="AA2896" i="3"/>
  <c r="AA2928" i="3"/>
  <c r="AA2968" i="3"/>
  <c r="AA3016" i="3"/>
  <c r="AA3064" i="3"/>
  <c r="AA3112" i="3"/>
  <c r="AA3208" i="3"/>
  <c r="AA3248" i="3"/>
  <c r="AA3336" i="3"/>
  <c r="AA3448" i="3"/>
  <c r="AA3568" i="3"/>
  <c r="AA3656" i="3"/>
  <c r="AA2089" i="3"/>
  <c r="AA2393" i="3"/>
  <c r="AA2465" i="3"/>
  <c r="AA2521" i="3"/>
  <c r="AA2569" i="3"/>
  <c r="AA2625" i="3"/>
  <c r="AA2673" i="3"/>
  <c r="AA2729" i="3"/>
  <c r="AA2777" i="3"/>
  <c r="AA2841" i="3"/>
  <c r="AA2897" i="3"/>
  <c r="AA2945" i="3"/>
  <c r="AA2993" i="3"/>
  <c r="AA3041" i="3"/>
  <c r="AA3081" i="3"/>
  <c r="AA3185" i="3"/>
  <c r="AA3313" i="3"/>
  <c r="AA3345" i="3"/>
  <c r="AA3393" i="3"/>
  <c r="AA3673" i="3"/>
  <c r="AA3825" i="3"/>
  <c r="AA3873" i="3"/>
  <c r="AA5129" i="3"/>
  <c r="AA5" i="3"/>
  <c r="AA925" i="3"/>
  <c r="AA2381" i="3"/>
  <c r="AA2389" i="3"/>
  <c r="AA2397" i="3"/>
  <c r="AA2405" i="3"/>
  <c r="AA2413" i="3"/>
  <c r="AA2421" i="3"/>
  <c r="AA2429" i="3"/>
  <c r="AA2437" i="3"/>
  <c r="AA2445" i="3"/>
  <c r="AA2453" i="3"/>
  <c r="AA2461" i="3"/>
  <c r="AA2469" i="3"/>
  <c r="AA2477" i="3"/>
  <c r="AA2485" i="3"/>
  <c r="AA2493" i="3"/>
  <c r="AA2501" i="3"/>
  <c r="AA2509" i="3"/>
  <c r="AA2517" i="3"/>
  <c r="AA2525" i="3"/>
  <c r="AA2533" i="3"/>
  <c r="AA2541" i="3"/>
  <c r="AA2549" i="3"/>
  <c r="AA2557" i="3"/>
  <c r="AA2565" i="3"/>
  <c r="AA2573" i="3"/>
  <c r="AA2581" i="3"/>
  <c r="AA2589" i="3"/>
  <c r="AA2597" i="3"/>
  <c r="AA2605" i="3"/>
  <c r="AA2613" i="3"/>
  <c r="AA2621" i="3"/>
  <c r="AA2629" i="3"/>
  <c r="AA2637" i="3"/>
  <c r="AA2645" i="3"/>
  <c r="AA2653" i="3"/>
  <c r="AA2661" i="3"/>
  <c r="AA2669" i="3"/>
  <c r="AA2677" i="3"/>
  <c r="AA2685" i="3"/>
  <c r="AA2693" i="3"/>
  <c r="AA2701" i="3"/>
  <c r="AA2709" i="3"/>
  <c r="AA2717" i="3"/>
  <c r="AA2725" i="3"/>
  <c r="AA2733" i="3"/>
  <c r="AA2741" i="3"/>
  <c r="AA2749" i="3"/>
  <c r="AA2757" i="3"/>
  <c r="AA2765" i="3"/>
  <c r="AA2773" i="3"/>
  <c r="AA2781" i="3"/>
  <c r="AA2789" i="3"/>
  <c r="AA2797" i="3"/>
  <c r="AA2805" i="3"/>
  <c r="AA2813" i="3"/>
  <c r="AA2821" i="3"/>
  <c r="AA2829" i="3"/>
  <c r="AA2837" i="3"/>
  <c r="AA2845" i="3"/>
  <c r="AA2853" i="3"/>
  <c r="AA2861" i="3"/>
  <c r="AA2869" i="3"/>
  <c r="AA2877" i="3"/>
  <c r="AA2885" i="3"/>
  <c r="AA2893" i="3"/>
  <c r="AA2901" i="3"/>
  <c r="AA2909" i="3"/>
  <c r="AA2917" i="3"/>
  <c r="AA2925" i="3"/>
  <c r="AA2933" i="3"/>
  <c r="AA2941" i="3"/>
  <c r="AA2949" i="3"/>
  <c r="AA2957" i="3"/>
  <c r="AA2965" i="3"/>
  <c r="AA2973" i="3"/>
  <c r="AA2981" i="3"/>
  <c r="AA2989" i="3"/>
  <c r="AA2997" i="3"/>
  <c r="AA3005" i="3"/>
  <c r="AA3013" i="3"/>
  <c r="AA3021" i="3"/>
  <c r="AA3029" i="3"/>
  <c r="AA3037" i="3"/>
  <c r="AA3045" i="3"/>
  <c r="AA3053" i="3"/>
  <c r="AA3061" i="3"/>
  <c r="AA3069" i="3"/>
  <c r="AA3077" i="3"/>
  <c r="AA3085" i="3"/>
  <c r="AA3093" i="3"/>
  <c r="AA3101" i="3"/>
  <c r="AA3109" i="3"/>
  <c r="AA3125" i="3"/>
  <c r="AA3133" i="3"/>
  <c r="AA3141" i="3"/>
  <c r="AA3149" i="3"/>
  <c r="AA3157" i="3"/>
  <c r="AA3165" i="3"/>
  <c r="AA3173" i="3"/>
  <c r="AA3181" i="3"/>
  <c r="AA3189" i="3"/>
  <c r="AA3197" i="3"/>
  <c r="AA3205" i="3"/>
  <c r="AA3213" i="3"/>
  <c r="AA3221" i="3"/>
  <c r="AA3229" i="3"/>
  <c r="AA3237" i="3"/>
  <c r="AA3245" i="3"/>
  <c r="AA3253" i="3"/>
  <c r="AA3261" i="3"/>
  <c r="AA3269" i="3"/>
  <c r="AA3277" i="3"/>
  <c r="AA3285" i="3"/>
  <c r="AA3301" i="3"/>
  <c r="AA3309" i="3"/>
  <c r="AA3317" i="3"/>
  <c r="AA3325" i="3"/>
  <c r="AA3349" i="3"/>
  <c r="AA3357" i="3"/>
  <c r="AA3373" i="3"/>
  <c r="AA3381" i="3"/>
  <c r="AA3389" i="3"/>
  <c r="AA3397" i="3"/>
  <c r="AA3405" i="3"/>
  <c r="AA3429" i="3"/>
  <c r="AA3445" i="3"/>
  <c r="AA3453" i="3"/>
  <c r="AA3469" i="3"/>
  <c r="AA3477" i="3"/>
  <c r="AA3501" i="3"/>
  <c r="AA3517" i="3"/>
  <c r="AA3541" i="3"/>
  <c r="AA3557" i="3"/>
  <c r="AA3573" i="3"/>
  <c r="AA3581" i="3"/>
  <c r="AA3589" i="3"/>
  <c r="AA3597" i="3"/>
  <c r="AA3685" i="3"/>
  <c r="AA3709" i="3"/>
  <c r="AA3773" i="3"/>
  <c r="AA3789" i="3"/>
  <c r="AA3805" i="3"/>
  <c r="AA3813" i="3"/>
  <c r="AA3829" i="3"/>
  <c r="AA3893" i="3"/>
  <c r="AA3973" i="3"/>
  <c r="AA4021" i="3"/>
  <c r="AA4029" i="3"/>
  <c r="AA4421" i="3"/>
  <c r="AA4565" i="3"/>
  <c r="AA4733" i="3"/>
  <c r="AA4989" i="3"/>
  <c r="AA5037" i="3"/>
  <c r="AA5957" i="3"/>
  <c r="AA6061" i="3"/>
  <c r="AA9" i="3"/>
  <c r="AA17" i="3"/>
  <c r="AA85" i="3"/>
  <c r="AA683" i="3"/>
  <c r="AA1530" i="3"/>
  <c r="AA2400" i="3"/>
  <c r="AA2440" i="3"/>
  <c r="AA2488" i="3"/>
  <c r="AA2536" i="3"/>
  <c r="AA2584" i="3"/>
  <c r="AA2632" i="3"/>
  <c r="AA2680" i="3"/>
  <c r="AA2720" i="3"/>
  <c r="AA2760" i="3"/>
  <c r="AA2800" i="3"/>
  <c r="AA2856" i="3"/>
  <c r="AA2904" i="3"/>
  <c r="AA2992" i="3"/>
  <c r="AA3032" i="3"/>
  <c r="AA3200" i="3"/>
  <c r="AA3240" i="3"/>
  <c r="AA3280" i="3"/>
  <c r="AA3320" i="3"/>
  <c r="AA3368" i="3"/>
  <c r="AA3392" i="3"/>
  <c r="AA3432" i="3"/>
  <c r="AA3480" i="3"/>
  <c r="AA4" i="3"/>
  <c r="AA492" i="3"/>
  <c r="AA2425" i="3"/>
  <c r="AA2481" i="3"/>
  <c r="AA2529" i="3"/>
  <c r="AA2577" i="3"/>
  <c r="AA2633" i="3"/>
  <c r="AA2689" i="3"/>
  <c r="AA2753" i="3"/>
  <c r="AA2809" i="3"/>
  <c r="AA2865" i="3"/>
  <c r="AA2921" i="3"/>
  <c r="AA2985" i="3"/>
  <c r="AA3049" i="3"/>
  <c r="AA3089" i="3"/>
  <c r="AA3305" i="3"/>
  <c r="AA3425" i="3"/>
  <c r="AA3481" i="3"/>
  <c r="AA3713" i="3"/>
  <c r="AA2382" i="3"/>
  <c r="AA2390" i="3"/>
  <c r="AA2398" i="3"/>
  <c r="AA2406" i="3"/>
  <c r="AA2414" i="3"/>
  <c r="AA2422" i="3"/>
  <c r="AA2430" i="3"/>
  <c r="AA2438" i="3"/>
  <c r="AA2446" i="3"/>
  <c r="AA2454" i="3"/>
  <c r="AA2462" i="3"/>
  <c r="AA2470" i="3"/>
  <c r="AA2478" i="3"/>
  <c r="AA2486" i="3"/>
  <c r="AA2494" i="3"/>
  <c r="AA2502" i="3"/>
  <c r="AA2510" i="3"/>
  <c r="AA2518" i="3"/>
  <c r="AA2526" i="3"/>
  <c r="AA2534" i="3"/>
  <c r="AA2542" i="3"/>
  <c r="AA2550" i="3"/>
  <c r="AA2558" i="3"/>
  <c r="AA2566" i="3"/>
  <c r="AA2574" i="3"/>
  <c r="AA2582" i="3"/>
  <c r="AA2590" i="3"/>
  <c r="AA2598" i="3"/>
  <c r="AA2606" i="3"/>
  <c r="AA2614" i="3"/>
  <c r="AA2622" i="3"/>
  <c r="AA2630" i="3"/>
  <c r="AA2638" i="3"/>
  <c r="AA2646" i="3"/>
  <c r="AA2654" i="3"/>
  <c r="AA2662" i="3"/>
  <c r="AA2670" i="3"/>
  <c r="AA2678" i="3"/>
  <c r="AA2686" i="3"/>
  <c r="AA2694" i="3"/>
  <c r="AA2702" i="3"/>
  <c r="AA2710" i="3"/>
  <c r="AA2718" i="3"/>
  <c r="AA2726" i="3"/>
  <c r="AA2734" i="3"/>
  <c r="AA2742" i="3"/>
  <c r="AA2750" i="3"/>
  <c r="AA2758" i="3"/>
  <c r="AA2766" i="3"/>
  <c r="AA2774" i="3"/>
  <c r="AA2782" i="3"/>
  <c r="AA2790" i="3"/>
  <c r="AA2798" i="3"/>
  <c r="AA2806" i="3"/>
  <c r="AA2814" i="3"/>
  <c r="AA2822" i="3"/>
  <c r="AA2830" i="3"/>
  <c r="AA2838" i="3"/>
  <c r="AA2846" i="3"/>
  <c r="AA2854" i="3"/>
  <c r="AA2862" i="3"/>
  <c r="AA2870" i="3"/>
  <c r="AA2878" i="3"/>
  <c r="AA2886" i="3"/>
  <c r="AA2894" i="3"/>
  <c r="AA2902" i="3"/>
  <c r="AA2910" i="3"/>
  <c r="AA2918" i="3"/>
  <c r="AA2926" i="3"/>
  <c r="AA2934" i="3"/>
  <c r="AA2942" i="3"/>
  <c r="AA2950" i="3"/>
  <c r="AA2958" i="3"/>
  <c r="AA2966" i="3"/>
  <c r="AA2974" i="3"/>
  <c r="AA2982" i="3"/>
  <c r="AA2990" i="3"/>
  <c r="AA2998" i="3"/>
  <c r="AA3006" i="3"/>
  <c r="AA3014" i="3"/>
  <c r="AA3022" i="3"/>
  <c r="AA3030" i="3"/>
  <c r="AA3038" i="3"/>
  <c r="AA3046" i="3"/>
  <c r="AA3054" i="3"/>
  <c r="AA3062" i="3"/>
  <c r="AA3070" i="3"/>
  <c r="AA3078" i="3"/>
  <c r="AA3086" i="3"/>
  <c r="AA3094" i="3"/>
  <c r="AA3102" i="3"/>
  <c r="AA3110" i="3"/>
  <c r="AA3126" i="3"/>
  <c r="AA3134" i="3"/>
  <c r="AA3142" i="3"/>
  <c r="AA3150" i="3"/>
  <c r="AA3158" i="3"/>
  <c r="AA3166" i="3"/>
  <c r="AA3174" i="3"/>
  <c r="AA3182" i="3"/>
  <c r="AA3190" i="3"/>
  <c r="AA3198" i="3"/>
  <c r="AA3206" i="3"/>
  <c r="AA3214" i="3"/>
  <c r="AA3222" i="3"/>
  <c r="AA3230" i="3"/>
  <c r="AA3238" i="3"/>
  <c r="AA3246" i="3"/>
  <c r="AA3254" i="3"/>
  <c r="AA3262" i="3"/>
  <c r="AA3278" i="3"/>
  <c r="AA3286" i="3"/>
  <c r="AA3294" i="3"/>
  <c r="AA3302" i="3"/>
  <c r="AA3310" i="3"/>
  <c r="AA3318" i="3"/>
  <c r="AA3326" i="3"/>
  <c r="AA3350" i="3"/>
  <c r="AA3382" i="3"/>
  <c r="AA3390" i="3"/>
  <c r="AA3398" i="3"/>
  <c r="AA3406" i="3"/>
  <c r="AA3414" i="3"/>
  <c r="AA3430" i="3"/>
  <c r="AA3438" i="3"/>
  <c r="AA3454" i="3"/>
  <c r="AA3462" i="3"/>
  <c r="AA3470" i="3"/>
  <c r="AA3494" i="3"/>
  <c r="AA3510" i="3"/>
  <c r="AA3518" i="3"/>
  <c r="AA3526" i="3"/>
  <c r="AA3558" i="3"/>
  <c r="AA3566" i="3"/>
  <c r="AA3574" i="3"/>
  <c r="AA3598" i="3"/>
  <c r="AA3614" i="3"/>
  <c r="AA3622" i="3"/>
  <c r="AA3630" i="3"/>
  <c r="AA3638" i="3"/>
  <c r="AA3686" i="3"/>
  <c r="AA3694" i="3"/>
  <c r="AA3710" i="3"/>
  <c r="AA3958" i="3"/>
  <c r="AA3974" i="3"/>
  <c r="AA3998" i="3"/>
  <c r="AA4030" i="3"/>
  <c r="AA4086" i="3"/>
  <c r="AA4142" i="3"/>
  <c r="AA4206" i="3"/>
  <c r="AA4278" i="3"/>
  <c r="AA4414" i="3"/>
  <c r="AA4558" i="3"/>
  <c r="AA4630" i="3"/>
  <c r="AA4646" i="3"/>
  <c r="AA4686" i="3"/>
  <c r="AA4774" i="3"/>
  <c r="AA4990" i="3"/>
  <c r="AA4998" i="3"/>
  <c r="AA5046" i="3"/>
  <c r="AA5422" i="3"/>
  <c r="AA5758" i="3"/>
  <c r="AA10" i="3"/>
  <c r="AA18" i="3"/>
  <c r="AA91" i="3"/>
  <c r="AA227" i="3"/>
  <c r="AA684" i="3"/>
  <c r="AA1071" i="3"/>
  <c r="AA2377" i="3"/>
  <c r="AA2433" i="3"/>
  <c r="AA2489" i="3"/>
  <c r="AA2537" i="3"/>
  <c r="AA2593" i="3"/>
  <c r="AA2641" i="3"/>
  <c r="AA2697" i="3"/>
  <c r="AA2737" i="3"/>
  <c r="AA2793" i="3"/>
  <c r="AA2833" i="3"/>
  <c r="AA2881" i="3"/>
  <c r="AA2929" i="3"/>
  <c r="AA2977" i="3"/>
  <c r="AA3001" i="3"/>
  <c r="AA3057" i="3"/>
  <c r="AA3105" i="3"/>
  <c r="AA3201" i="3"/>
  <c r="AA3241" i="3"/>
  <c r="AA3265" i="3"/>
  <c r="AA3321" i="3"/>
  <c r="AA3361" i="3"/>
  <c r="AA3417" i="3"/>
  <c r="AA3505" i="3"/>
  <c r="AA3553" i="3"/>
  <c r="AA3593" i="3"/>
  <c r="AA3705" i="3"/>
  <c r="AA3881" i="3"/>
  <c r="AA5065" i="3"/>
  <c r="AA5617" i="3"/>
  <c r="AA2383" i="3"/>
  <c r="AA2391" i="3"/>
  <c r="AA2399" i="3"/>
  <c r="AA2407" i="3"/>
  <c r="AA2415" i="3"/>
  <c r="AA2423" i="3"/>
  <c r="AA2431" i="3"/>
  <c r="AA2439" i="3"/>
  <c r="AA2447" i="3"/>
  <c r="AA2455" i="3"/>
  <c r="AA2463" i="3"/>
  <c r="AA2471" i="3"/>
  <c r="AA2479" i="3"/>
  <c r="AA2487" i="3"/>
  <c r="AA2495" i="3"/>
  <c r="AA2503" i="3"/>
  <c r="AA2511" i="3"/>
  <c r="AA2519" i="3"/>
  <c r="AA2527" i="3"/>
  <c r="AA2535" i="3"/>
  <c r="AA2543" i="3"/>
  <c r="AA2551" i="3"/>
  <c r="AA2559" i="3"/>
  <c r="AA2567" i="3"/>
  <c r="AA2575" i="3"/>
  <c r="AA2583" i="3"/>
  <c r="AA2591" i="3"/>
  <c r="AA2599" i="3"/>
  <c r="AA2607" i="3"/>
  <c r="AA2615" i="3"/>
  <c r="AA2623" i="3"/>
  <c r="AA2631" i="3"/>
  <c r="AA2639" i="3"/>
  <c r="AA2647" i="3"/>
  <c r="AA2655" i="3"/>
  <c r="AA2663" i="3"/>
  <c r="AA2671" i="3"/>
  <c r="AA2679" i="3"/>
  <c r="AA2687" i="3"/>
  <c r="AA2695" i="3"/>
  <c r="AA2703" i="3"/>
  <c r="AA2711" i="3"/>
  <c r="AA2719" i="3"/>
  <c r="AA2735" i="3"/>
  <c r="AA2743" i="3"/>
  <c r="AA2751" i="3"/>
  <c r="AA2759" i="3"/>
  <c r="AA2767" i="3"/>
  <c r="AA2775" i="3"/>
  <c r="AA2783" i="3"/>
  <c r="AA2791" i="3"/>
  <c r="AA2799" i="3"/>
  <c r="AA2807" i="3"/>
  <c r="AA2815" i="3"/>
  <c r="AA2823" i="3"/>
  <c r="AA2831" i="3"/>
  <c r="AA2839" i="3"/>
  <c r="AA2847" i="3"/>
  <c r="AA2855" i="3"/>
  <c r="AA2863" i="3"/>
  <c r="AA2871" i="3"/>
  <c r="AA2879" i="3"/>
  <c r="AA2887" i="3"/>
  <c r="AA2895" i="3"/>
  <c r="AA2903" i="3"/>
  <c r="AA2911" i="3"/>
  <c r="AA2919" i="3"/>
  <c r="AA2927" i="3"/>
  <c r="AA2935" i="3"/>
  <c r="AA2943" i="3"/>
  <c r="AA2951" i="3"/>
  <c r="AA2959" i="3"/>
  <c r="AA2967" i="3"/>
  <c r="AA2975" i="3"/>
  <c r="AA2983" i="3"/>
  <c r="AA2991" i="3"/>
  <c r="AA2999" i="3"/>
  <c r="AA3007" i="3"/>
  <c r="AA3015" i="3"/>
  <c r="AA3023" i="3"/>
  <c r="AA3031" i="3"/>
  <c r="AA3039" i="3"/>
  <c r="AA3047" i="3"/>
  <c r="AA3055" i="3"/>
  <c r="AA3063" i="3"/>
  <c r="AA3071" i="3"/>
  <c r="AA3079" i="3"/>
  <c r="AA3087" i="3"/>
  <c r="AA3095" i="3"/>
  <c r="AA3103" i="3"/>
  <c r="AA3111" i="3"/>
  <c r="AA3119" i="3"/>
  <c r="AA3127" i="3"/>
  <c r="AA3135" i="3"/>
  <c r="AA3143" i="3"/>
  <c r="AA3151" i="3"/>
  <c r="AA3167" i="3"/>
  <c r="AA3175" i="3"/>
  <c r="AA3183" i="3"/>
  <c r="AA3199" i="3"/>
  <c r="AA3207" i="3"/>
  <c r="AA3215" i="3"/>
  <c r="AA3223" i="3"/>
  <c r="AA3231" i="3"/>
  <c r="AA3239" i="3"/>
  <c r="AA3247" i="3"/>
  <c r="AA3255" i="3"/>
  <c r="AA3279" i="3"/>
  <c r="AA3303" i="3"/>
  <c r="AA3311" i="3"/>
  <c r="AA3319" i="3"/>
  <c r="AA3327" i="3"/>
  <c r="AA3335" i="3"/>
  <c r="AA3343" i="3"/>
  <c r="AA3351" i="3"/>
  <c r="AA3359" i="3"/>
  <c r="AA3367" i="3"/>
  <c r="AA3375" i="3"/>
  <c r="AA3383" i="3"/>
  <c r="AA3391" i="3"/>
  <c r="AA3399" i="3"/>
  <c r="AA3407" i="3"/>
  <c r="AA3415" i="3"/>
  <c r="AA3431" i="3"/>
  <c r="AA3455" i="3"/>
  <c r="AA3471" i="3"/>
  <c r="AA3495" i="3"/>
  <c r="AA3511" i="3"/>
  <c r="AA3527" i="3"/>
  <c r="AA3535" i="3"/>
  <c r="AA3567" i="3"/>
  <c r="AA3583" i="3"/>
  <c r="AA3591" i="3"/>
  <c r="AA3599" i="3"/>
  <c r="AA3615" i="3"/>
  <c r="AA3623" i="3"/>
  <c r="AA3639" i="3"/>
  <c r="AA3671" i="3"/>
  <c r="AA3687" i="3"/>
  <c r="AA3703" i="3"/>
  <c r="AA3711" i="3"/>
  <c r="AA3735" i="3"/>
  <c r="AA3751" i="3"/>
  <c r="AA3783" i="3"/>
  <c r="AA3799" i="3"/>
  <c r="AA3815" i="3"/>
  <c r="AA3823" i="3"/>
  <c r="AA3839" i="3"/>
  <c r="AA3895" i="3"/>
  <c r="AA3927" i="3"/>
  <c r="AA3951" i="3"/>
  <c r="AA3991" i="3"/>
  <c r="AA4039" i="3"/>
  <c r="AA4047" i="3"/>
  <c r="AA4127" i="3"/>
  <c r="AA4135" i="3"/>
  <c r="AA4239" i="3"/>
  <c r="AA4375" i="3"/>
  <c r="AA4447" i="3"/>
  <c r="AA4463" i="3"/>
  <c r="AA4495" i="3"/>
  <c r="AA4567" i="3"/>
  <c r="AA4631" i="3"/>
  <c r="AA4767" i="3"/>
  <c r="AA4959" i="3"/>
  <c r="AA4991" i="3"/>
  <c r="AA5407" i="3"/>
  <c r="AA5543" i="3"/>
  <c r="AA5911" i="3"/>
  <c r="AA3" i="3"/>
  <c r="AA11" i="3"/>
  <c r="AA19" i="3"/>
  <c r="AA463" i="3"/>
  <c r="AA1089" i="3"/>
  <c r="AB23" i="3"/>
  <c r="AC22" i="3" l="1"/>
  <c r="AC31" i="3"/>
  <c r="AC23" i="3"/>
  <c r="AC24" i="3"/>
  <c r="AC25" i="3"/>
  <c r="AC26" i="3"/>
  <c r="AC27" i="3"/>
  <c r="AC28" i="3"/>
  <c r="AC29" i="3"/>
  <c r="AC30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5" i="3"/>
  <c r="AC56" i="3"/>
  <c r="AC57" i="3"/>
  <c r="AC58" i="3"/>
  <c r="AC59" i="3"/>
  <c r="AC61" i="3"/>
  <c r="AC62" i="3"/>
  <c r="AC6226" i="3"/>
  <c r="AC63" i="3"/>
  <c r="AC64" i="3"/>
  <c r="AC65" i="3"/>
  <c r="AC66" i="3"/>
  <c r="AC67" i="3"/>
  <c r="AC68" i="3"/>
  <c r="AC69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6" i="3"/>
  <c r="AC87" i="3"/>
  <c r="AC88" i="3"/>
  <c r="AC89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6" i="3"/>
  <c r="AC107" i="3"/>
  <c r="AC108" i="3"/>
  <c r="AC109" i="3"/>
  <c r="AC110" i="3"/>
  <c r="AC111" i="3"/>
  <c r="AC112" i="3"/>
  <c r="AC113" i="3"/>
  <c r="AC6162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33" i="3"/>
  <c r="AC128" i="3"/>
  <c r="AC129" i="3"/>
  <c r="AC130" i="3"/>
  <c r="AC131" i="3"/>
  <c r="AC132" i="3"/>
  <c r="AC134" i="3"/>
  <c r="AC6299" i="3"/>
  <c r="AC135" i="3"/>
  <c r="AC6352" i="3"/>
  <c r="AC136" i="3"/>
  <c r="AC137" i="3"/>
  <c r="AC139" i="3"/>
  <c r="AC140" i="3"/>
  <c r="AC141" i="3"/>
  <c r="AC142" i="3"/>
  <c r="AC143" i="3"/>
  <c r="AC144" i="3"/>
  <c r="AC145" i="3"/>
  <c r="AC153" i="3"/>
  <c r="AC146" i="3"/>
  <c r="AC147" i="3"/>
  <c r="AC6699" i="3"/>
  <c r="AC148" i="3"/>
  <c r="AC149" i="3"/>
  <c r="AC150" i="3"/>
  <c r="AC151" i="3"/>
  <c r="AC152" i="3"/>
  <c r="AC154" i="3"/>
  <c r="AC158" i="3"/>
  <c r="AC155" i="3"/>
  <c r="AC156" i="3"/>
  <c r="AC157" i="3"/>
  <c r="AC6141" i="3"/>
  <c r="AC159" i="3"/>
  <c r="AC160" i="3"/>
  <c r="AC161" i="3"/>
  <c r="AC162" i="3"/>
  <c r="AC163" i="3"/>
  <c r="AC164" i="3"/>
  <c r="AC165" i="3"/>
  <c r="AC166" i="3"/>
  <c r="AC167" i="3"/>
  <c r="AC168" i="3"/>
  <c r="AC173" i="3"/>
  <c r="AC169" i="3"/>
  <c r="AC170" i="3"/>
  <c r="AC171" i="3"/>
  <c r="AC172" i="3"/>
  <c r="AC174" i="3"/>
  <c r="AC175" i="3"/>
  <c r="AC177" i="3"/>
  <c r="AC178" i="3"/>
  <c r="AC176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4" i="3"/>
  <c r="AC195" i="3"/>
  <c r="AC192" i="3"/>
  <c r="AC193" i="3"/>
  <c r="AC196" i="3"/>
  <c r="AC197" i="3"/>
  <c r="AC198" i="3"/>
  <c r="AC199" i="3"/>
  <c r="AC200" i="3"/>
  <c r="AC201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6" i="3"/>
  <c r="AC215" i="3"/>
  <c r="AC217" i="3"/>
  <c r="AC218" i="3"/>
  <c r="AC219" i="3"/>
  <c r="AC220" i="3"/>
  <c r="AC221" i="3"/>
  <c r="AC222" i="3"/>
  <c r="AC223" i="3"/>
  <c r="AC224" i="3"/>
  <c r="AC225" i="3"/>
  <c r="AC226" i="3"/>
  <c r="AC228" i="3"/>
  <c r="AC229" i="3"/>
  <c r="AC230" i="3"/>
  <c r="AC234" i="3"/>
  <c r="AC235" i="3"/>
  <c r="AC236" i="3"/>
  <c r="AC237" i="3"/>
  <c r="AC238" i="3"/>
  <c r="AC231" i="3"/>
  <c r="AC232" i="3"/>
  <c r="AC233" i="3"/>
  <c r="AC239" i="3"/>
  <c r="AC241" i="3"/>
  <c r="AC6208" i="3"/>
  <c r="AC6568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6328" i="3"/>
  <c r="AC6355" i="3"/>
  <c r="AC6119" i="3"/>
  <c r="AC256" i="3"/>
  <c r="AC257" i="3"/>
  <c r="AC258" i="3"/>
  <c r="AC259" i="3"/>
  <c r="AC260" i="3"/>
  <c r="AC261" i="3"/>
  <c r="AC262" i="3"/>
  <c r="AC263" i="3"/>
  <c r="AC6314" i="3"/>
  <c r="AC6739" i="3"/>
  <c r="AC264" i="3"/>
  <c r="AC265" i="3"/>
  <c r="AC266" i="3"/>
  <c r="AC267" i="3"/>
  <c r="AC268" i="3"/>
  <c r="AC269" i="3"/>
  <c r="AC270" i="3"/>
  <c r="AC271" i="3"/>
  <c r="AC6204" i="3"/>
  <c r="AC272" i="3"/>
  <c r="AC273" i="3"/>
  <c r="AC274" i="3"/>
  <c r="AC275" i="3"/>
  <c r="AC276" i="3"/>
  <c r="AC277" i="3"/>
  <c r="AC278" i="3"/>
  <c r="AC282" i="3"/>
  <c r="AC279" i="3"/>
  <c r="AC280" i="3"/>
  <c r="AC281" i="3"/>
  <c r="AC283" i="3"/>
  <c r="AC284" i="3"/>
  <c r="AC285" i="3"/>
  <c r="AC286" i="3"/>
  <c r="AC287" i="3"/>
  <c r="AC288" i="3"/>
  <c r="AC289" i="3"/>
  <c r="AC6163" i="3"/>
  <c r="AC290" i="3"/>
  <c r="AC291" i="3"/>
  <c r="AC292" i="3"/>
  <c r="AC293" i="3"/>
  <c r="AC294" i="3"/>
  <c r="AC296" i="3"/>
  <c r="AC298" i="3"/>
  <c r="AC299" i="3"/>
  <c r="AC300" i="3"/>
  <c r="AC6125" i="3"/>
  <c r="AC301" i="3"/>
  <c r="AC302" i="3"/>
  <c r="AC303" i="3"/>
  <c r="AC304" i="3"/>
  <c r="AC305" i="3"/>
  <c r="AC306" i="3"/>
  <c r="AC307" i="3"/>
  <c r="AC6127" i="3"/>
  <c r="AC309" i="3"/>
  <c r="AC6128" i="3"/>
  <c r="AC308" i="3"/>
  <c r="AC6129" i="3"/>
  <c r="AC314" i="3"/>
  <c r="AC311" i="3"/>
  <c r="AC312" i="3"/>
  <c r="AC313" i="3"/>
  <c r="AC6130" i="3"/>
  <c r="AC315" i="3"/>
  <c r="AC316" i="3"/>
  <c r="AC317" i="3"/>
  <c r="AC318" i="3"/>
  <c r="AC320" i="3"/>
  <c r="AC321" i="3"/>
  <c r="AC322" i="3"/>
  <c r="AC323" i="3"/>
  <c r="AC324" i="3"/>
  <c r="AC325" i="3"/>
  <c r="AC326" i="3"/>
  <c r="AC327" i="3"/>
  <c r="AC330" i="3"/>
  <c r="AC331" i="3"/>
  <c r="AC332" i="3"/>
  <c r="AC6614" i="3"/>
  <c r="AC333" i="3"/>
  <c r="AC334" i="3"/>
  <c r="AC335" i="3"/>
  <c r="AC336" i="3"/>
  <c r="AC6132" i="3"/>
  <c r="AC6133" i="3"/>
  <c r="AC337" i="3"/>
  <c r="AC338" i="3"/>
  <c r="AC339" i="3"/>
  <c r="AC340" i="3"/>
  <c r="AC343" i="3"/>
  <c r="AC344" i="3"/>
  <c r="AC341" i="3"/>
  <c r="AC342" i="3"/>
  <c r="AC346" i="3"/>
  <c r="AC347" i="3"/>
  <c r="AC345" i="3"/>
  <c r="AC348" i="3"/>
  <c r="AC6134" i="3"/>
  <c r="AC6135" i="3"/>
  <c r="AC349" i="3"/>
  <c r="AC350" i="3"/>
  <c r="AC351" i="3"/>
  <c r="AC352" i="3"/>
  <c r="AC353" i="3"/>
  <c r="AC357" i="3"/>
  <c r="AC354" i="3"/>
  <c r="AC355" i="3"/>
  <c r="AC356" i="3"/>
  <c r="AC358" i="3"/>
  <c r="AC6136" i="3"/>
  <c r="AC359" i="3"/>
  <c r="AC6137" i="3"/>
  <c r="AC360" i="3"/>
  <c r="AC361" i="3"/>
  <c r="AC362" i="3"/>
  <c r="AC367" i="3"/>
  <c r="AC363" i="3"/>
  <c r="AC6736" i="3"/>
  <c r="AC368" i="3"/>
  <c r="AC364" i="3"/>
  <c r="AC365" i="3"/>
  <c r="AC366" i="3"/>
  <c r="AC371" i="3"/>
  <c r="AC372" i="3"/>
  <c r="AC369" i="3"/>
  <c r="AC370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6596" i="3"/>
  <c r="AC386" i="3"/>
  <c r="AC387" i="3"/>
  <c r="AC388" i="3"/>
  <c r="AC389" i="3"/>
  <c r="AC6700" i="3"/>
  <c r="AC6800" i="3"/>
  <c r="AC390" i="3"/>
  <c r="AC393" i="3"/>
  <c r="AC391" i="3"/>
  <c r="AC392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2" i="3"/>
  <c r="AC6144" i="3"/>
  <c r="AC421" i="3"/>
  <c r="AC423" i="3"/>
  <c r="AC424" i="3"/>
  <c r="AC426" i="3"/>
  <c r="AC425" i="3"/>
  <c r="AC427" i="3"/>
  <c r="AC428" i="3"/>
  <c r="AC429" i="3"/>
  <c r="AC430" i="3"/>
  <c r="AC431" i="3"/>
  <c r="AC6145" i="3"/>
  <c r="AC432" i="3"/>
  <c r="AC433" i="3"/>
  <c r="AC435" i="3"/>
  <c r="AC434" i="3"/>
  <c r="AC436" i="3"/>
  <c r="AC437" i="3"/>
  <c r="AC6789" i="3"/>
  <c r="AC438" i="3"/>
  <c r="AC439" i="3"/>
  <c r="AC440" i="3"/>
  <c r="AC442" i="3"/>
  <c r="AC6147" i="3"/>
  <c r="AC441" i="3"/>
  <c r="AC443" i="3"/>
  <c r="AC444" i="3"/>
  <c r="AC445" i="3"/>
  <c r="AC446" i="3"/>
  <c r="AC447" i="3"/>
  <c r="AC448" i="3"/>
  <c r="AC449" i="3"/>
  <c r="AC450" i="3"/>
  <c r="AC6569" i="3"/>
  <c r="AC451" i="3"/>
  <c r="AC452" i="3"/>
  <c r="AC453" i="3"/>
  <c r="AC6149" i="3"/>
  <c r="AC454" i="3"/>
  <c r="AC455" i="3"/>
  <c r="AC456" i="3"/>
  <c r="AC457" i="3"/>
  <c r="AC458" i="3"/>
  <c r="AC459" i="3"/>
  <c r="AC460" i="3"/>
  <c r="AC462" i="3"/>
  <c r="AC6150" i="3"/>
  <c r="AC461" i="3"/>
  <c r="AC6401" i="3"/>
  <c r="AC464" i="3"/>
  <c r="AC467" i="3"/>
  <c r="AC465" i="3"/>
  <c r="AC6151" i="3"/>
  <c r="AC6152" i="3"/>
  <c r="AC470" i="3"/>
  <c r="AC471" i="3"/>
  <c r="AC474" i="3"/>
  <c r="AC472" i="3"/>
  <c r="AC473" i="3"/>
  <c r="AC475" i="3"/>
  <c r="AC477" i="3"/>
  <c r="AC476" i="3"/>
  <c r="AC478" i="3"/>
  <c r="AC479" i="3"/>
  <c r="AC480" i="3"/>
  <c r="AC491" i="3"/>
  <c r="AC481" i="3"/>
  <c r="AC482" i="3"/>
  <c r="AC483" i="3"/>
  <c r="AC484" i="3"/>
  <c r="AC485" i="3"/>
  <c r="AC486" i="3"/>
  <c r="AC487" i="3"/>
  <c r="AC488" i="3"/>
  <c r="AC489" i="3"/>
  <c r="AC490" i="3"/>
  <c r="AC493" i="3"/>
  <c r="AC494" i="3"/>
  <c r="AC6153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6435" i="3"/>
  <c r="AC6155" i="3"/>
  <c r="AC508" i="3"/>
  <c r="AC509" i="3"/>
  <c r="AC510" i="3"/>
  <c r="AC511" i="3"/>
  <c r="AC512" i="3"/>
  <c r="AC513" i="3"/>
  <c r="AC514" i="3"/>
  <c r="AC515" i="3"/>
  <c r="AC516" i="3"/>
  <c r="AC517" i="3"/>
  <c r="AC518" i="3"/>
  <c r="AC6156" i="3"/>
  <c r="AC519" i="3"/>
  <c r="AC520" i="3"/>
  <c r="AC521" i="3"/>
  <c r="AC522" i="3"/>
  <c r="AC523" i="3"/>
  <c r="AC6529" i="3"/>
  <c r="AC524" i="3"/>
  <c r="AC6131" i="3"/>
  <c r="AC529" i="3"/>
  <c r="AC525" i="3"/>
  <c r="AC526" i="3"/>
  <c r="AC530" i="3"/>
  <c r="AC531" i="3"/>
  <c r="AC532" i="3"/>
  <c r="AC533" i="3"/>
  <c r="AC535" i="3"/>
  <c r="AC534" i="3"/>
  <c r="AC536" i="3"/>
  <c r="AC537" i="3"/>
  <c r="AC538" i="3"/>
  <c r="AC539" i="3"/>
  <c r="AC540" i="3"/>
  <c r="AC541" i="3"/>
  <c r="AC542" i="3"/>
  <c r="AC6159" i="3"/>
  <c r="AC543" i="3"/>
  <c r="AC544" i="3"/>
  <c r="AC545" i="3"/>
  <c r="AC546" i="3"/>
  <c r="AC547" i="3"/>
  <c r="AC549" i="3"/>
  <c r="AC550" i="3"/>
  <c r="AC551" i="3"/>
  <c r="AC552" i="3"/>
  <c r="AC553" i="3"/>
  <c r="AC554" i="3"/>
  <c r="AC559" i="3"/>
  <c r="AC556" i="3"/>
  <c r="AC557" i="3"/>
  <c r="AC558" i="3"/>
  <c r="AC560" i="3"/>
  <c r="AC561" i="3"/>
  <c r="AC562" i="3"/>
  <c r="AC6160" i="3"/>
  <c r="AC6161" i="3"/>
  <c r="AC563" i="3"/>
  <c r="AC564" i="3"/>
  <c r="AC567" i="3"/>
  <c r="AC565" i="3"/>
  <c r="AC566" i="3"/>
  <c r="AC569" i="3"/>
  <c r="AC570" i="3"/>
  <c r="AC571" i="3"/>
  <c r="AC572" i="3"/>
  <c r="AC573" i="3"/>
  <c r="AC574" i="3"/>
  <c r="AC575" i="3"/>
  <c r="AC576" i="3"/>
  <c r="AC577" i="3"/>
  <c r="AC6686" i="3"/>
  <c r="AC6688" i="3"/>
  <c r="AC578" i="3"/>
  <c r="AC579" i="3"/>
  <c r="AC580" i="3"/>
  <c r="AC581" i="3"/>
  <c r="AC582" i="3"/>
  <c r="AC6164" i="3"/>
  <c r="AC583" i="3"/>
  <c r="AC584" i="3"/>
  <c r="AC6165" i="3"/>
  <c r="AC585" i="3"/>
  <c r="AC587" i="3"/>
  <c r="AC588" i="3"/>
  <c r="AC589" i="3"/>
  <c r="AC590" i="3"/>
  <c r="AC591" i="3"/>
  <c r="AC592" i="3"/>
  <c r="AC6575" i="3"/>
  <c r="AC6167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654" i="3"/>
  <c r="AC6634" i="3"/>
  <c r="AC608" i="3"/>
  <c r="AC609" i="3"/>
  <c r="AC610" i="3"/>
  <c r="AC611" i="3"/>
  <c r="AC6169" i="3"/>
  <c r="AC612" i="3"/>
  <c r="AC613" i="3"/>
  <c r="AC614" i="3"/>
  <c r="AC615" i="3"/>
  <c r="AC616" i="3"/>
  <c r="AC6170" i="3"/>
  <c r="AC617" i="3"/>
  <c r="AC6171" i="3"/>
  <c r="AC618" i="3"/>
  <c r="AC6172" i="3"/>
  <c r="AC6173" i="3"/>
  <c r="AC619" i="3"/>
  <c r="AC620" i="3"/>
  <c r="AC621" i="3"/>
  <c r="AC623" i="3"/>
  <c r="AC624" i="3"/>
  <c r="AC625" i="3"/>
  <c r="AC626" i="3"/>
  <c r="AC627" i="3"/>
  <c r="AC629" i="3"/>
  <c r="AC630" i="3"/>
  <c r="AC631" i="3"/>
  <c r="AC632" i="3"/>
  <c r="AC633" i="3"/>
  <c r="AC634" i="3"/>
  <c r="AC635" i="3"/>
  <c r="AC637" i="3"/>
  <c r="AC638" i="3"/>
  <c r="AC639" i="3"/>
  <c r="AC640" i="3"/>
  <c r="AC641" i="3"/>
  <c r="AC6174" i="3"/>
  <c r="AC642" i="3"/>
  <c r="AC643" i="3"/>
  <c r="AC644" i="3"/>
  <c r="AC6120" i="3"/>
  <c r="AC6779" i="3"/>
  <c r="AC645" i="3"/>
  <c r="AC646" i="3"/>
  <c r="AC647" i="3"/>
  <c r="AC6228" i="3"/>
  <c r="AC6178" i="3"/>
  <c r="AC648" i="3"/>
  <c r="AC6179" i="3"/>
  <c r="AC649" i="3"/>
  <c r="AC650" i="3"/>
  <c r="AC651" i="3"/>
  <c r="AC652" i="3"/>
  <c r="AC653" i="3"/>
  <c r="AC655" i="3"/>
  <c r="AC656" i="3"/>
  <c r="AC6180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411" i="3"/>
  <c r="AC6415" i="3"/>
  <c r="AC6417" i="3"/>
  <c r="AC6219" i="3"/>
  <c r="AC678" i="3"/>
  <c r="AC6216" i="3"/>
  <c r="AC679" i="3"/>
  <c r="AC680" i="3"/>
  <c r="AC681" i="3"/>
  <c r="AC682" i="3"/>
  <c r="AC685" i="3"/>
  <c r="AC6182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6183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6184" i="3"/>
  <c r="AC715" i="3"/>
  <c r="AC716" i="3"/>
  <c r="AC717" i="3"/>
  <c r="AC718" i="3"/>
  <c r="AC719" i="3"/>
  <c r="AC6185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6186" i="3"/>
  <c r="AC6187" i="3"/>
  <c r="AC6188" i="3"/>
  <c r="AC736" i="3"/>
  <c r="AC737" i="3"/>
  <c r="AC738" i="3"/>
  <c r="AC739" i="3"/>
  <c r="AC6189" i="3"/>
  <c r="AC740" i="3"/>
  <c r="AC741" i="3"/>
  <c r="AC742" i="3"/>
  <c r="AC6621" i="3"/>
  <c r="AC744" i="3"/>
  <c r="AC745" i="3"/>
  <c r="AC746" i="3"/>
  <c r="AC743" i="3"/>
  <c r="AC747" i="3"/>
  <c r="AC6192" i="3"/>
  <c r="AC6193" i="3"/>
  <c r="AC749" i="3"/>
  <c r="AC750" i="3"/>
  <c r="AC751" i="3"/>
  <c r="AC752" i="3"/>
  <c r="AC754" i="3"/>
  <c r="AC755" i="3"/>
  <c r="AC756" i="3"/>
  <c r="AC757" i="3"/>
  <c r="AC762" i="3"/>
  <c r="AC758" i="3"/>
  <c r="AC759" i="3"/>
  <c r="AC760" i="3"/>
  <c r="AC761" i="3"/>
  <c r="AC763" i="3"/>
  <c r="AC764" i="3"/>
  <c r="AC765" i="3"/>
  <c r="AC766" i="3"/>
  <c r="AC767" i="3"/>
  <c r="AC768" i="3"/>
  <c r="AC769" i="3"/>
  <c r="AC770" i="3"/>
  <c r="AC771" i="3"/>
  <c r="AC772" i="3"/>
  <c r="AC773" i="3"/>
  <c r="AC6194" i="3"/>
  <c r="AC777" i="3"/>
  <c r="AC774" i="3"/>
  <c r="AC775" i="3"/>
  <c r="AC776" i="3"/>
  <c r="AC778" i="3"/>
  <c r="AC779" i="3"/>
  <c r="AC780" i="3"/>
  <c r="AC781" i="3"/>
  <c r="AC782" i="3"/>
  <c r="AC6166" i="3"/>
  <c r="AC783" i="3"/>
  <c r="AC784" i="3"/>
  <c r="AC785" i="3"/>
  <c r="AC786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9" i="3"/>
  <c r="AC808" i="3"/>
  <c r="AC810" i="3"/>
  <c r="AC811" i="3"/>
  <c r="AC812" i="3"/>
  <c r="AC813" i="3"/>
  <c r="AC814" i="3"/>
  <c r="AC6196" i="3"/>
  <c r="AC815" i="3"/>
  <c r="AC816" i="3"/>
  <c r="AC817" i="3"/>
  <c r="AC818" i="3"/>
  <c r="AC819" i="3"/>
  <c r="AC820" i="3"/>
  <c r="AC821" i="3"/>
  <c r="AC822" i="3"/>
  <c r="AC823" i="3"/>
  <c r="AC824" i="3"/>
  <c r="AC829" i="3"/>
  <c r="AC825" i="3"/>
  <c r="AC830" i="3"/>
  <c r="AC826" i="3"/>
  <c r="AC827" i="3"/>
  <c r="AC828" i="3"/>
  <c r="AC831" i="3"/>
  <c r="AC832" i="3"/>
  <c r="AC833" i="3"/>
  <c r="AC834" i="3"/>
  <c r="AC835" i="3"/>
  <c r="AC836" i="3"/>
  <c r="AC837" i="3"/>
  <c r="AC6197" i="3"/>
  <c r="AC838" i="3"/>
  <c r="AC619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6199" i="3"/>
  <c r="AC6200" i="3"/>
  <c r="AC866" i="3"/>
  <c r="AC863" i="3"/>
  <c r="AC864" i="3"/>
  <c r="AC865" i="3"/>
  <c r="AC6201" i="3"/>
  <c r="AC6202" i="3"/>
  <c r="AC868" i="3"/>
  <c r="AC867" i="3"/>
  <c r="AC870" i="3"/>
  <c r="AC869" i="3"/>
  <c r="AC871" i="3"/>
  <c r="AC872" i="3"/>
  <c r="AC873" i="3"/>
  <c r="AC620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6286" i="3"/>
  <c r="AC888" i="3"/>
  <c r="AC889" i="3"/>
  <c r="AC890" i="3"/>
  <c r="AC6205" i="3"/>
  <c r="AC891" i="3"/>
  <c r="AC6336" i="3"/>
  <c r="AC6207" i="3"/>
  <c r="AC6649" i="3"/>
  <c r="AC892" i="3"/>
  <c r="AC893" i="3"/>
  <c r="AC894" i="3"/>
  <c r="AC895" i="3"/>
  <c r="AC896" i="3"/>
  <c r="AC897" i="3"/>
  <c r="AC898" i="3"/>
  <c r="AC899" i="3"/>
  <c r="AC900" i="3"/>
  <c r="AC902" i="3"/>
  <c r="AC903" i="3"/>
  <c r="AC904" i="3"/>
  <c r="AC905" i="3"/>
  <c r="AC6209" i="3"/>
  <c r="AC906" i="3"/>
  <c r="AC907" i="3"/>
  <c r="AC908" i="3"/>
  <c r="AC6210" i="3"/>
  <c r="AC6626" i="3"/>
  <c r="AC6212" i="3"/>
  <c r="AC909" i="3"/>
  <c r="AC910" i="3"/>
  <c r="AC911" i="3"/>
  <c r="AC912" i="3"/>
  <c r="AC913" i="3"/>
  <c r="AC914" i="3"/>
  <c r="AC915" i="3"/>
  <c r="AC916" i="3"/>
  <c r="AC917" i="3"/>
  <c r="AC6213" i="3"/>
  <c r="AC6214" i="3"/>
  <c r="AC6343" i="3"/>
  <c r="AC918" i="3"/>
  <c r="AC919" i="3"/>
  <c r="AC920" i="3"/>
  <c r="AC921" i="3"/>
  <c r="AC922" i="3"/>
  <c r="AC923" i="3"/>
  <c r="AC924" i="3"/>
  <c r="AC6239" i="3"/>
  <c r="AC926" i="3"/>
  <c r="AC927" i="3"/>
  <c r="AC6217" i="3"/>
  <c r="AC928" i="3"/>
  <c r="AC929" i="3"/>
  <c r="AC930" i="3"/>
  <c r="AC931" i="3"/>
  <c r="AC6218" i="3"/>
  <c r="AC932" i="3"/>
  <c r="AC933" i="3"/>
  <c r="AC934" i="3"/>
  <c r="AC935" i="3"/>
  <c r="AC936" i="3"/>
  <c r="AC937" i="3"/>
  <c r="AC6413" i="3"/>
  <c r="AC6220" i="3"/>
  <c r="AC6221" i="3"/>
  <c r="AC6222" i="3"/>
  <c r="AC6223" i="3"/>
  <c r="AC940" i="3"/>
  <c r="AC941" i="3"/>
  <c r="AC6224" i="3"/>
  <c r="AC942" i="3"/>
  <c r="AC943" i="3"/>
  <c r="AC6225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60" i="3"/>
  <c r="AC958" i="3"/>
  <c r="AC961" i="3"/>
  <c r="AC959" i="3"/>
  <c r="AC962" i="3"/>
  <c r="AC963" i="3"/>
  <c r="AC964" i="3"/>
  <c r="AC965" i="3"/>
  <c r="AC966" i="3"/>
  <c r="AC967" i="3"/>
  <c r="AC968" i="3"/>
  <c r="AC970" i="3"/>
  <c r="AC971" i="3"/>
  <c r="AC972" i="3"/>
  <c r="AC973" i="3"/>
  <c r="AC974" i="3"/>
  <c r="AC975" i="3"/>
  <c r="AC976" i="3"/>
  <c r="AC977" i="3"/>
  <c r="AC978" i="3"/>
  <c r="AC979" i="3"/>
  <c r="AC6784" i="3"/>
  <c r="AC981" i="3"/>
  <c r="AC980" i="3"/>
  <c r="AC983" i="3"/>
  <c r="AC984" i="3"/>
  <c r="AC985" i="3"/>
  <c r="AC986" i="3"/>
  <c r="AC6227" i="3"/>
  <c r="AC987" i="3"/>
  <c r="AC988" i="3"/>
  <c r="AC989" i="3"/>
  <c r="AC990" i="3"/>
  <c r="AC992" i="3"/>
  <c r="AC991" i="3"/>
  <c r="AC994" i="3"/>
  <c r="AC993" i="3"/>
  <c r="AC995" i="3"/>
  <c r="AC996" i="3"/>
  <c r="AC997" i="3"/>
  <c r="AC1000" i="3"/>
  <c r="AC998" i="3"/>
  <c r="AC999" i="3"/>
  <c r="AC6644" i="3"/>
  <c r="AC1001" i="3"/>
  <c r="AC1004" i="3"/>
  <c r="AC1002" i="3"/>
  <c r="AC1003" i="3"/>
  <c r="AC1005" i="3"/>
  <c r="AC1006" i="3"/>
  <c r="AC1007" i="3"/>
  <c r="AC1008" i="3"/>
  <c r="AC6433" i="3"/>
  <c r="AC6229" i="3"/>
  <c r="AC1009" i="3"/>
  <c r="AC1010" i="3"/>
  <c r="AC1011" i="3"/>
  <c r="AC1012" i="3"/>
  <c r="AC1013" i="3"/>
  <c r="AC1014" i="3"/>
  <c r="AC1015" i="3"/>
  <c r="AC1016" i="3"/>
  <c r="AC1017" i="3"/>
  <c r="AC6443" i="3"/>
  <c r="AC6230" i="3"/>
  <c r="AC1018" i="3"/>
  <c r="AC1019" i="3"/>
  <c r="AC6445" i="3"/>
  <c r="AC6446" i="3"/>
  <c r="AC1020" i="3"/>
  <c r="AC1021" i="3"/>
  <c r="AC1022" i="3"/>
  <c r="AC1023" i="3"/>
  <c r="AC1024" i="3"/>
  <c r="AC1025" i="3"/>
  <c r="AC1027" i="3"/>
  <c r="AC1026" i="3"/>
  <c r="AC1028" i="3"/>
  <c r="AC6453" i="3"/>
  <c r="AC1029" i="3"/>
  <c r="AC1030" i="3"/>
  <c r="AC1031" i="3"/>
  <c r="AC1032" i="3"/>
  <c r="AC1033" i="3"/>
  <c r="AC1034" i="3"/>
  <c r="AC1035" i="3"/>
  <c r="AC1036" i="3"/>
  <c r="AC6190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50" i="3"/>
  <c r="AC1049" i="3"/>
  <c r="AC6590" i="3"/>
  <c r="AC1051" i="3"/>
  <c r="AC1052" i="3"/>
  <c r="AC1053" i="3"/>
  <c r="AC1054" i="3"/>
  <c r="AC1055" i="3"/>
  <c r="AC6470" i="3"/>
  <c r="AC1056" i="3"/>
  <c r="AC1057" i="3"/>
  <c r="AC1058" i="3"/>
  <c r="AC1059" i="3"/>
  <c r="AC1060" i="3"/>
  <c r="AC1061" i="3"/>
  <c r="AC6142" i="3"/>
  <c r="AC1062" i="3"/>
  <c r="AC1063" i="3"/>
  <c r="AC1064" i="3"/>
  <c r="AC1065" i="3"/>
  <c r="AC1066" i="3"/>
  <c r="AC1067" i="3"/>
  <c r="AC1068" i="3"/>
  <c r="AC1069" i="3"/>
  <c r="AC6310" i="3"/>
  <c r="AC1070" i="3"/>
  <c r="AC1072" i="3"/>
  <c r="AC1073" i="3"/>
  <c r="AC1074" i="3"/>
  <c r="AC6237" i="3"/>
  <c r="AC1075" i="3"/>
  <c r="AC1076" i="3"/>
  <c r="AC1077" i="3"/>
  <c r="AC1078" i="3"/>
  <c r="AC1079" i="3"/>
  <c r="AC6669" i="3"/>
  <c r="AC1080" i="3"/>
  <c r="AC1081" i="3"/>
  <c r="AC1082" i="3"/>
  <c r="AC1083" i="3"/>
  <c r="AC1084" i="3"/>
  <c r="AC1085" i="3"/>
  <c r="AC1086" i="3"/>
  <c r="AC1087" i="3"/>
  <c r="AC1088" i="3"/>
  <c r="AC1090" i="3"/>
  <c r="AC1091" i="3"/>
  <c r="AC1092" i="3"/>
  <c r="AC1093" i="3"/>
  <c r="AC1094" i="3"/>
  <c r="AC1096" i="3"/>
  <c r="AC1095" i="3"/>
  <c r="AC1097" i="3"/>
  <c r="AC1098" i="3"/>
  <c r="AC1099" i="3"/>
  <c r="AC1100" i="3"/>
  <c r="AC1101" i="3"/>
  <c r="AC1102" i="3"/>
  <c r="AC1104" i="3"/>
  <c r="AC1103" i="3"/>
  <c r="AC1105" i="3"/>
  <c r="AC1106" i="3"/>
  <c r="AC1111" i="3"/>
  <c r="AC1107" i="3"/>
  <c r="AC1112" i="3"/>
  <c r="AC1110" i="3"/>
  <c r="AC1108" i="3"/>
  <c r="AC1109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6511" i="3"/>
  <c r="AC1125" i="3"/>
  <c r="AC6240" i="3"/>
  <c r="AC1126" i="3"/>
  <c r="AC1127" i="3"/>
  <c r="AC1128" i="3"/>
  <c r="AC1129" i="3"/>
  <c r="AC6667" i="3"/>
  <c r="AC1130" i="3"/>
  <c r="AC1131" i="3"/>
  <c r="AC1132" i="3"/>
  <c r="AC1133" i="3"/>
  <c r="AC1134" i="3"/>
  <c r="AC6685" i="3"/>
  <c r="AC1135" i="3"/>
  <c r="AC6243" i="3"/>
  <c r="AC6244" i="3"/>
  <c r="AC1136" i="3"/>
  <c r="AC1137" i="3"/>
  <c r="AC1138" i="3"/>
  <c r="AC1139" i="3"/>
  <c r="AC1140" i="3"/>
  <c r="AC1141" i="3"/>
  <c r="AC1142" i="3"/>
  <c r="AC1143" i="3"/>
  <c r="AC1146" i="3"/>
  <c r="AC1144" i="3"/>
  <c r="AC1145" i="3"/>
  <c r="AC1147" i="3"/>
  <c r="AC1148" i="3"/>
  <c r="AC1149" i="3"/>
  <c r="AC1150" i="3"/>
  <c r="AC1151" i="3"/>
  <c r="AC1152" i="3"/>
  <c r="AC1153" i="3"/>
  <c r="AC1154" i="3"/>
  <c r="AC1155" i="3"/>
  <c r="AC1156" i="3"/>
  <c r="AC6245" i="3"/>
  <c r="AC1157" i="3"/>
  <c r="AC1158" i="3"/>
  <c r="AC1159" i="3"/>
  <c r="AC6450" i="3"/>
  <c r="AC1160" i="3"/>
  <c r="AC1161" i="3"/>
  <c r="AC1162" i="3"/>
  <c r="AC6479" i="3"/>
  <c r="AC1163" i="3"/>
  <c r="AC1164" i="3"/>
  <c r="AC6246" i="3"/>
  <c r="AC1165" i="3"/>
  <c r="AC1166" i="3"/>
  <c r="AC1167" i="3"/>
  <c r="AC1168" i="3"/>
  <c r="AC1169" i="3"/>
  <c r="AC6247" i="3"/>
  <c r="AC6248" i="3"/>
  <c r="AC1170" i="3"/>
  <c r="AC6249" i="3"/>
  <c r="AC6250" i="3"/>
  <c r="AC1171" i="3"/>
  <c r="AC1172" i="3"/>
  <c r="AC1173" i="3"/>
  <c r="AC6251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6252" i="3"/>
  <c r="AC6215" i="3"/>
  <c r="AC1194" i="3"/>
  <c r="AC1195" i="3"/>
  <c r="AC6254" i="3"/>
  <c r="AC1196" i="3"/>
  <c r="AC1197" i="3"/>
  <c r="AC1198" i="3"/>
  <c r="AC1199" i="3"/>
  <c r="AC1200" i="3"/>
  <c r="AC1201" i="3"/>
  <c r="AC6255" i="3"/>
  <c r="AC1202" i="3"/>
  <c r="AC1203" i="3"/>
  <c r="AC1204" i="3"/>
  <c r="AC1205" i="3"/>
  <c r="AC1206" i="3"/>
  <c r="AC1207" i="3"/>
  <c r="AC1208" i="3"/>
  <c r="AC1210" i="3"/>
  <c r="AC1209" i="3"/>
  <c r="AC1211" i="3"/>
  <c r="AC1212" i="3"/>
  <c r="AC1213" i="3"/>
  <c r="AC1214" i="3"/>
  <c r="AC6256" i="3"/>
  <c r="AC6257" i="3"/>
  <c r="AC1215" i="3"/>
  <c r="AC1216" i="3"/>
  <c r="AC1217" i="3"/>
  <c r="AC1218" i="3"/>
  <c r="AC6258" i="3"/>
  <c r="AC6259" i="3"/>
  <c r="AC1220" i="3"/>
  <c r="AC1221" i="3"/>
  <c r="AC1222" i="3"/>
  <c r="AC1223" i="3"/>
  <c r="AC1224" i="3"/>
  <c r="AC1225" i="3"/>
  <c r="AC1226" i="3"/>
  <c r="AC1227" i="3"/>
  <c r="AC1228" i="3"/>
  <c r="AC1229" i="3"/>
  <c r="AC6648" i="3"/>
  <c r="AC1230" i="3"/>
  <c r="AC1231" i="3"/>
  <c r="AC6695" i="3"/>
  <c r="AC6262" i="3"/>
  <c r="AC6769" i="3"/>
  <c r="AC1232" i="3"/>
  <c r="AC1233" i="3"/>
  <c r="AC1234" i="3"/>
  <c r="AC1235" i="3"/>
  <c r="AC1236" i="3"/>
  <c r="AC1237" i="3"/>
  <c r="AC1238" i="3"/>
  <c r="AC1239" i="3"/>
  <c r="AC1240" i="3"/>
  <c r="AC6264" i="3"/>
  <c r="AC1241" i="3"/>
  <c r="AC1242" i="3"/>
  <c r="AC1243" i="3"/>
  <c r="AC1244" i="3"/>
  <c r="AC6265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6195" i="3"/>
  <c r="AC6267" i="3"/>
  <c r="AC6268" i="3"/>
  <c r="AC6671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6270" i="3"/>
  <c r="AC1269" i="3"/>
  <c r="AC1267" i="3"/>
  <c r="AC1268" i="3"/>
  <c r="AC1270" i="3"/>
  <c r="AC1271" i="3"/>
  <c r="AC1272" i="3"/>
  <c r="AC6494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6138" i="3"/>
  <c r="AC1287" i="3"/>
  <c r="AC1288" i="3"/>
  <c r="AC6274" i="3"/>
  <c r="AC6275" i="3"/>
  <c r="AC1289" i="3"/>
  <c r="AC1290" i="3"/>
  <c r="AC1291" i="3"/>
  <c r="AC6276" i="3"/>
  <c r="AC1292" i="3"/>
  <c r="AC1293" i="3"/>
  <c r="AC6140" i="3"/>
  <c r="AC1294" i="3"/>
  <c r="AC1295" i="3"/>
  <c r="AC6589" i="3"/>
  <c r="AC1296" i="3"/>
  <c r="AC1297" i="3"/>
  <c r="AC6315" i="3"/>
  <c r="AC1298" i="3"/>
  <c r="AC1299" i="3"/>
  <c r="AC6549" i="3"/>
  <c r="AC1300" i="3"/>
  <c r="AC1301" i="3"/>
  <c r="AC1303" i="3"/>
  <c r="AC1302" i="3"/>
  <c r="AC1304" i="3"/>
  <c r="AC1305" i="3"/>
  <c r="AC1306" i="3"/>
  <c r="AC1309" i="3"/>
  <c r="AC1308" i="3"/>
  <c r="AC1307" i="3"/>
  <c r="AC1310" i="3"/>
  <c r="AC6281" i="3"/>
  <c r="AC1311" i="3"/>
  <c r="AC1312" i="3"/>
  <c r="AC1313" i="3"/>
  <c r="AC1314" i="3"/>
  <c r="AC1315" i="3"/>
  <c r="AC6763" i="3"/>
  <c r="AC1316" i="3"/>
  <c r="AC6284" i="3"/>
  <c r="AC1317" i="3"/>
  <c r="AC1318" i="3"/>
  <c r="AC1319" i="3"/>
  <c r="AC1320" i="3"/>
  <c r="AC1321" i="3"/>
  <c r="AC6285" i="3"/>
  <c r="AC1322" i="3"/>
  <c r="AC1323" i="3"/>
  <c r="AC1324" i="3"/>
  <c r="AC1325" i="3"/>
  <c r="AC1326" i="3"/>
  <c r="AC1327" i="3"/>
  <c r="AC1328" i="3"/>
  <c r="AC1329" i="3"/>
  <c r="AC6287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6154" i="3"/>
  <c r="AC1344" i="3"/>
  <c r="AC1345" i="3"/>
  <c r="AC6233" i="3"/>
  <c r="AC1346" i="3"/>
  <c r="AC1347" i="3"/>
  <c r="AC6290" i="3"/>
  <c r="AC6498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6727" i="3"/>
  <c r="AC1359" i="3"/>
  <c r="AC6292" i="3"/>
  <c r="AC1360" i="3"/>
  <c r="AC1361" i="3"/>
  <c r="AC6651" i="3"/>
  <c r="AC1362" i="3"/>
  <c r="AC6278" i="3"/>
  <c r="AC1363" i="3"/>
  <c r="AC1364" i="3"/>
  <c r="AC1365" i="3"/>
  <c r="AC1366" i="3"/>
  <c r="AC1367" i="3"/>
  <c r="AC1368" i="3"/>
  <c r="AC1369" i="3"/>
  <c r="AC6295" i="3"/>
  <c r="AC1370" i="3"/>
  <c r="AC1371" i="3"/>
  <c r="AC1372" i="3"/>
  <c r="AC6780" i="3"/>
  <c r="AC6296" i="3"/>
  <c r="AC1373" i="3"/>
  <c r="AC1374" i="3"/>
  <c r="AC1375" i="3"/>
  <c r="AC1376" i="3"/>
  <c r="AC1377" i="3"/>
  <c r="AC1378" i="3"/>
  <c r="AC1379" i="3"/>
  <c r="AC1380" i="3"/>
  <c r="AC1381" i="3"/>
  <c r="AC6123" i="3"/>
  <c r="AC6168" i="3"/>
  <c r="AC1382" i="3"/>
  <c r="AC1383" i="3"/>
  <c r="AC1384" i="3"/>
  <c r="AC1385" i="3"/>
  <c r="AC6768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6211" i="3"/>
  <c r="AC6158" i="3"/>
  <c r="AC1397" i="3"/>
  <c r="AC6303" i="3"/>
  <c r="AC6177" i="3"/>
  <c r="AC6304" i="3"/>
  <c r="AC1398" i="3"/>
  <c r="AC6523" i="3"/>
  <c r="AC6305" i="3"/>
  <c r="AC1399" i="3"/>
  <c r="AC6306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6307" i="3"/>
  <c r="AC1411" i="3"/>
  <c r="AC1412" i="3"/>
  <c r="AC1413" i="3"/>
  <c r="AC6581" i="3"/>
  <c r="AC1414" i="3"/>
  <c r="AC1415" i="3"/>
  <c r="AC1416" i="3"/>
  <c r="AC1417" i="3"/>
  <c r="AC1418" i="3"/>
  <c r="AC1419" i="3"/>
  <c r="AC1420" i="3"/>
  <c r="AC1421" i="3"/>
  <c r="AC1422" i="3"/>
  <c r="AC1425" i="3"/>
  <c r="AC1426" i="3"/>
  <c r="AC1423" i="3"/>
  <c r="AC1424" i="3"/>
  <c r="AC1427" i="3"/>
  <c r="AC1428" i="3"/>
  <c r="AC1429" i="3"/>
  <c r="AC1430" i="3"/>
  <c r="AC6309" i="3"/>
  <c r="AC1431" i="3"/>
  <c r="AC1432" i="3"/>
  <c r="AC1433" i="3"/>
  <c r="AC1434" i="3"/>
  <c r="AC1437" i="3"/>
  <c r="AC1435" i="3"/>
  <c r="AC1436" i="3"/>
  <c r="AC1438" i="3"/>
  <c r="AC1439" i="3"/>
  <c r="AC1440" i="3"/>
  <c r="AC1441" i="3"/>
  <c r="AC1442" i="3"/>
  <c r="AC6241" i="3"/>
  <c r="AC6603" i="3"/>
  <c r="AC1443" i="3"/>
  <c r="AC1444" i="3"/>
  <c r="AC1445" i="3"/>
  <c r="AC1446" i="3"/>
  <c r="AC1447" i="3"/>
  <c r="AC1448" i="3"/>
  <c r="AC1449" i="3"/>
  <c r="AC1450" i="3"/>
  <c r="AC6312" i="3"/>
  <c r="AC1452" i="3"/>
  <c r="AC1453" i="3"/>
  <c r="AC1451" i="3"/>
  <c r="AC1454" i="3"/>
  <c r="AC1455" i="3"/>
  <c r="AC1456" i="3"/>
  <c r="AC1457" i="3"/>
  <c r="AC1458" i="3"/>
  <c r="AC1459" i="3"/>
  <c r="AC1460" i="3"/>
  <c r="AC1461" i="3"/>
  <c r="AC1462" i="3"/>
  <c r="AC6633" i="3"/>
  <c r="AC6157" i="3"/>
  <c r="AC6146" i="3"/>
  <c r="AC6316" i="3"/>
  <c r="AC1463" i="3"/>
  <c r="AC1464" i="3"/>
  <c r="AC1465" i="3"/>
  <c r="AC1466" i="3"/>
  <c r="AC6317" i="3"/>
  <c r="AC1467" i="3"/>
  <c r="AC1468" i="3"/>
  <c r="AC1469" i="3"/>
  <c r="AC1470" i="3"/>
  <c r="AC6318" i="3"/>
  <c r="AC1471" i="3"/>
  <c r="AC1472" i="3"/>
  <c r="AC1473" i="3"/>
  <c r="AC1474" i="3"/>
  <c r="AC6175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3" i="3"/>
  <c r="AC1490" i="3"/>
  <c r="AC1491" i="3"/>
  <c r="AC1492" i="3"/>
  <c r="AC1494" i="3"/>
  <c r="AC1495" i="3"/>
  <c r="AC1496" i="3"/>
  <c r="AC1497" i="3"/>
  <c r="AC1498" i="3"/>
  <c r="AC1499" i="3"/>
  <c r="AC1500" i="3"/>
  <c r="AC6484" i="3"/>
  <c r="AC1501" i="3"/>
  <c r="AC1502" i="3"/>
  <c r="AC1503" i="3"/>
  <c r="AC1504" i="3"/>
  <c r="AC6124" i="3"/>
  <c r="AC1505" i="3"/>
  <c r="AC1506" i="3"/>
  <c r="AC6322" i="3"/>
  <c r="AC6323" i="3"/>
  <c r="AC1507" i="3"/>
  <c r="AC1508" i="3"/>
  <c r="AC1509" i="3"/>
  <c r="AC1510" i="3"/>
  <c r="AC1511" i="3"/>
  <c r="AC1512" i="3"/>
  <c r="AC1513" i="3"/>
  <c r="AC1514" i="3"/>
  <c r="AC1515" i="3"/>
  <c r="AC6301" i="3"/>
  <c r="AC1516" i="3"/>
  <c r="AC1517" i="3"/>
  <c r="AC1518" i="3"/>
  <c r="AC1519" i="3"/>
  <c r="AC6273" i="3"/>
  <c r="AC1520" i="3"/>
  <c r="AC1522" i="3"/>
  <c r="AC1521" i="3"/>
  <c r="AC1523" i="3"/>
  <c r="AC1524" i="3"/>
  <c r="AC1525" i="3"/>
  <c r="AC6326" i="3"/>
  <c r="AC1527" i="3"/>
  <c r="AC6327" i="3"/>
  <c r="AC6807" i="3"/>
  <c r="AC1528" i="3"/>
  <c r="AC1529" i="3"/>
  <c r="AC1531" i="3"/>
  <c r="AC1532" i="3"/>
  <c r="AC1533" i="3"/>
  <c r="AC1534" i="3"/>
  <c r="AC1535" i="3"/>
  <c r="AC1536" i="3"/>
  <c r="AC6329" i="3"/>
  <c r="AC1537" i="3"/>
  <c r="AC1539" i="3"/>
  <c r="AC1538" i="3"/>
  <c r="AC6330" i="3"/>
  <c r="AC1540" i="3"/>
  <c r="AC1541" i="3"/>
  <c r="AC1542" i="3"/>
  <c r="AC1543" i="3"/>
  <c r="AC1544" i="3"/>
  <c r="AC1545" i="3"/>
  <c r="AC6148" i="3"/>
  <c r="AC1546" i="3"/>
  <c r="AC1547" i="3"/>
  <c r="AC1548" i="3"/>
  <c r="AC1549" i="3"/>
  <c r="AC6206" i="3"/>
  <c r="AC1550" i="3"/>
  <c r="AC6333" i="3"/>
  <c r="AC1551" i="3"/>
  <c r="AC1552" i="3"/>
  <c r="AC1553" i="3"/>
  <c r="AC1554" i="3"/>
  <c r="AC1555" i="3"/>
  <c r="AC1556" i="3"/>
  <c r="AC1557" i="3"/>
  <c r="AC1558" i="3"/>
  <c r="AC6334" i="3"/>
  <c r="AC6792" i="3"/>
  <c r="AC6796" i="3"/>
  <c r="AC6805" i="3"/>
  <c r="AC1559" i="3"/>
  <c r="AC6337" i="3"/>
  <c r="AC1560" i="3"/>
  <c r="AC1561" i="3"/>
  <c r="AC1562" i="3"/>
  <c r="AC6338" i="3"/>
  <c r="AC1563" i="3"/>
  <c r="AC6339" i="3"/>
  <c r="AC6340" i="3"/>
  <c r="AC1564" i="3"/>
  <c r="AC6341" i="3"/>
  <c r="AC1565" i="3"/>
  <c r="AC1566" i="3"/>
  <c r="AC1567" i="3"/>
  <c r="AC1568" i="3"/>
  <c r="AC1569" i="3"/>
  <c r="AC1570" i="3"/>
  <c r="AC1571" i="3"/>
  <c r="AC1572" i="3"/>
  <c r="AC1574" i="3"/>
  <c r="AC1573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9" i="3"/>
  <c r="AC6342" i="3"/>
  <c r="AC1587" i="3"/>
  <c r="AC1588" i="3"/>
  <c r="AC1590" i="3"/>
  <c r="AC1591" i="3"/>
  <c r="AC1592" i="3"/>
  <c r="AC1593" i="3"/>
  <c r="AC1594" i="3"/>
  <c r="AC1595" i="3"/>
  <c r="AC1596" i="3"/>
  <c r="AC1597" i="3"/>
  <c r="AC1598" i="3"/>
  <c r="AC1599" i="3"/>
  <c r="AC6298" i="3"/>
  <c r="AC1600" i="3"/>
  <c r="AC6344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6368" i="3"/>
  <c r="AC6346" i="3"/>
  <c r="AC1618" i="3"/>
  <c r="AC1619" i="3"/>
  <c r="AC6347" i="3"/>
  <c r="AC1620" i="3"/>
  <c r="AC1621" i="3"/>
  <c r="AC1622" i="3"/>
  <c r="AC1623" i="3"/>
  <c r="AC1624" i="3"/>
  <c r="AC1625" i="3"/>
  <c r="AC1626" i="3"/>
  <c r="AC1627" i="3"/>
  <c r="AC1628" i="3"/>
  <c r="AC6536" i="3"/>
  <c r="AC1629" i="3"/>
  <c r="AC6348" i="3"/>
  <c r="AC1630" i="3"/>
  <c r="AC1631" i="3"/>
  <c r="AC1632" i="3"/>
  <c r="AC1633" i="3"/>
  <c r="AC1634" i="3"/>
  <c r="AC6349" i="3"/>
  <c r="AC1635" i="3"/>
  <c r="AC6350" i="3"/>
  <c r="AC1636" i="3"/>
  <c r="AC1637" i="3"/>
  <c r="AC6793" i="3"/>
  <c r="AC6806" i="3"/>
  <c r="AC1638" i="3"/>
  <c r="AC1640" i="3"/>
  <c r="AC1639" i="3"/>
  <c r="AC1641" i="3"/>
  <c r="AC1642" i="3"/>
  <c r="AC1643" i="3"/>
  <c r="AC6353" i="3"/>
  <c r="AC1644" i="3"/>
  <c r="AC6354" i="3"/>
  <c r="AC6774" i="3"/>
  <c r="AC6457" i="3"/>
  <c r="AC1645" i="3"/>
  <c r="AC1646" i="3"/>
  <c r="AC1648" i="3"/>
  <c r="AC1647" i="3"/>
  <c r="AC1649" i="3"/>
  <c r="AC6810" i="3"/>
  <c r="AC1650" i="3"/>
  <c r="AC6358" i="3"/>
  <c r="AC6359" i="3"/>
  <c r="AC6360" i="3"/>
  <c r="AC1651" i="3"/>
  <c r="AC1653" i="3"/>
  <c r="AC1652" i="3"/>
  <c r="AC1654" i="3"/>
  <c r="AC1655" i="3"/>
  <c r="AC1656" i="3"/>
  <c r="AC1657" i="3"/>
  <c r="AC1658" i="3"/>
  <c r="AC1659" i="3"/>
  <c r="AC6361" i="3"/>
  <c r="AC1660" i="3"/>
  <c r="AC1661" i="3"/>
  <c r="AC6362" i="3"/>
  <c r="AC1662" i="3"/>
  <c r="AC1663" i="3"/>
  <c r="AC6139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9" i="3"/>
  <c r="AC6364" i="3"/>
  <c r="AC1677" i="3"/>
  <c r="AC1678" i="3"/>
  <c r="AC1680" i="3"/>
  <c r="AC1681" i="3"/>
  <c r="AC1682" i="3"/>
  <c r="AC1683" i="3"/>
  <c r="AC1684" i="3"/>
  <c r="AC6181" i="3"/>
  <c r="AC6191" i="3"/>
  <c r="AC6260" i="3"/>
  <c r="AC1685" i="3"/>
  <c r="AC1686" i="3"/>
  <c r="AC1687" i="3"/>
  <c r="AC1688" i="3"/>
  <c r="AC6728" i="3"/>
  <c r="AC1689" i="3"/>
  <c r="AC1690" i="3"/>
  <c r="AC1691" i="3"/>
  <c r="AC1692" i="3"/>
  <c r="AC1693" i="3"/>
  <c r="AC6537" i="3"/>
  <c r="AC1694" i="3"/>
  <c r="AC1695" i="3"/>
  <c r="AC1696" i="3"/>
  <c r="AC1697" i="3"/>
  <c r="AC6369" i="3"/>
  <c r="AC6122" i="3"/>
  <c r="AC1698" i="3"/>
  <c r="AC1699" i="3"/>
  <c r="AC1700" i="3"/>
  <c r="AC1701" i="3"/>
  <c r="AC1702" i="3"/>
  <c r="AC1703" i="3"/>
  <c r="AC1705" i="3"/>
  <c r="AC1704" i="3"/>
  <c r="AC1706" i="3"/>
  <c r="AC1707" i="3"/>
  <c r="AC6231" i="3"/>
  <c r="AC1708" i="3"/>
  <c r="AC1709" i="3"/>
  <c r="AC1710" i="3"/>
  <c r="AC1711" i="3"/>
  <c r="AC1712" i="3"/>
  <c r="AC1713" i="3"/>
  <c r="AC1714" i="3"/>
  <c r="AC1715" i="3"/>
  <c r="AC6121" i="3"/>
  <c r="AC1716" i="3"/>
  <c r="AC6374" i="3"/>
  <c r="AC6647" i="3"/>
  <c r="AC1717" i="3"/>
  <c r="AC6376" i="3"/>
  <c r="AC6377" i="3"/>
  <c r="AC1718" i="3"/>
  <c r="AC1719" i="3"/>
  <c r="AC6582" i="3"/>
  <c r="AC6724" i="3"/>
  <c r="AC1720" i="3"/>
  <c r="AC1721" i="3"/>
  <c r="AC1722" i="3"/>
  <c r="AC1723" i="3"/>
  <c r="AC1724" i="3"/>
  <c r="AC1725" i="3"/>
  <c r="AC1726" i="3"/>
  <c r="AC6380" i="3"/>
  <c r="AC1727" i="3"/>
  <c r="AC6381" i="3"/>
  <c r="AC1728" i="3"/>
  <c r="AC1729" i="3"/>
  <c r="AC1730" i="3"/>
  <c r="AC1731" i="3"/>
  <c r="AC6612" i="3"/>
  <c r="AC1732" i="3"/>
  <c r="AC1733" i="3"/>
  <c r="AC1734" i="3"/>
  <c r="AC1735" i="3"/>
  <c r="AC1736" i="3"/>
  <c r="AC1737" i="3"/>
  <c r="AC1738" i="3"/>
  <c r="AC6289" i="3"/>
  <c r="AC1739" i="3"/>
  <c r="AC1740" i="3"/>
  <c r="AC6384" i="3"/>
  <c r="AC6674" i="3"/>
  <c r="AC1741" i="3"/>
  <c r="AC1742" i="3"/>
  <c r="AC1743" i="3"/>
  <c r="AC1744" i="3"/>
  <c r="AC6386" i="3"/>
  <c r="AC1745" i="3"/>
  <c r="AC6387" i="3"/>
  <c r="AC1746" i="3"/>
  <c r="AC6388" i="3"/>
  <c r="AC6389" i="3"/>
  <c r="AC1747" i="3"/>
  <c r="AC1748" i="3"/>
  <c r="AC1749" i="3"/>
  <c r="AC1750" i="3"/>
  <c r="AC6697" i="3"/>
  <c r="AC1751" i="3"/>
  <c r="AC1753" i="3"/>
  <c r="AC1754" i="3"/>
  <c r="AC1752" i="3"/>
  <c r="AC1755" i="3"/>
  <c r="AC1756" i="3"/>
  <c r="AC1757" i="3"/>
  <c r="AC1759" i="3"/>
  <c r="AC1758" i="3"/>
  <c r="AC6617" i="3"/>
  <c r="AC6640" i="3"/>
  <c r="AC6393" i="3"/>
  <c r="AC6394" i="3"/>
  <c r="AC6395" i="3"/>
  <c r="AC6396" i="3"/>
  <c r="AC6397" i="3"/>
  <c r="AC1760" i="3"/>
  <c r="AC1761" i="3"/>
  <c r="AC1762" i="3"/>
  <c r="AC1763" i="3"/>
  <c r="AC6398" i="3"/>
  <c r="AC1764" i="3"/>
  <c r="AC1765" i="3"/>
  <c r="AC1766" i="3"/>
  <c r="AC1767" i="3"/>
  <c r="AC1768" i="3"/>
  <c r="AC1772" i="3"/>
  <c r="AC1769" i="3"/>
  <c r="AC1770" i="3"/>
  <c r="AC1771" i="3"/>
  <c r="AC1773" i="3"/>
  <c r="AC1774" i="3"/>
  <c r="AC6238" i="3"/>
  <c r="AC1775" i="3"/>
  <c r="AC6583" i="3"/>
  <c r="AC1776" i="3"/>
  <c r="AC6126" i="3"/>
  <c r="AC1777" i="3"/>
  <c r="AC1778" i="3"/>
  <c r="AC1779" i="3"/>
  <c r="AC6242" i="3"/>
  <c r="AC1780" i="3"/>
  <c r="AC1781" i="3"/>
  <c r="AC1782" i="3"/>
  <c r="AC1783" i="3"/>
  <c r="AC1784" i="3"/>
  <c r="AC6403" i="3"/>
  <c r="AC1785" i="3"/>
  <c r="AC1786" i="3"/>
  <c r="AC1788" i="3"/>
  <c r="AC1787" i="3"/>
  <c r="AC6404" i="3"/>
  <c r="AC6405" i="3"/>
  <c r="AC6406" i="3"/>
  <c r="AC6407" i="3"/>
  <c r="AC1789" i="3"/>
  <c r="AC1790" i="3"/>
  <c r="AC1791" i="3"/>
  <c r="AC6176" i="3"/>
  <c r="AC1792" i="3"/>
  <c r="AC6383" i="3"/>
  <c r="AC6410" i="3"/>
  <c r="AC1793" i="3"/>
  <c r="AC1794" i="3"/>
  <c r="AC1795" i="3"/>
  <c r="AC1796" i="3"/>
  <c r="AC1797" i="3"/>
  <c r="AC1798" i="3"/>
  <c r="AC1799" i="3"/>
  <c r="AC1800" i="3"/>
  <c r="AC6412" i="3"/>
  <c r="AC1801" i="3"/>
  <c r="AC1802" i="3"/>
  <c r="AC1803" i="3"/>
  <c r="AC6762" i="3"/>
  <c r="AC1804" i="3"/>
  <c r="AC1805" i="3"/>
  <c r="AC1807" i="3"/>
  <c r="AC1808" i="3"/>
  <c r="AC1806" i="3"/>
  <c r="AC1809" i="3"/>
  <c r="AC1810" i="3"/>
  <c r="AC1811" i="3"/>
  <c r="AC1812" i="3"/>
  <c r="AC1813" i="3"/>
  <c r="AC1814" i="3"/>
  <c r="AC6416" i="3"/>
  <c r="AC1815" i="3"/>
  <c r="AC1816" i="3"/>
  <c r="AC6418" i="3"/>
  <c r="AC1817" i="3"/>
  <c r="AC1818" i="3"/>
  <c r="AC1819" i="3"/>
  <c r="AC1822" i="3"/>
  <c r="AC1820" i="3"/>
  <c r="AC1821" i="3"/>
  <c r="AC1823" i="3"/>
  <c r="AC6420" i="3"/>
  <c r="AC1824" i="3"/>
  <c r="AC1825" i="3"/>
  <c r="AC1826" i="3"/>
  <c r="AC1827" i="3"/>
  <c r="AC1828" i="3"/>
  <c r="AC6421" i="3"/>
  <c r="AC1829" i="3"/>
  <c r="AC1830" i="3"/>
  <c r="AC6422" i="3"/>
  <c r="AC6423" i="3"/>
  <c r="AC6424" i="3"/>
  <c r="AC1832" i="3"/>
  <c r="AC1831" i="3"/>
  <c r="AC1833" i="3"/>
  <c r="AC1834" i="3"/>
  <c r="AC1835" i="3"/>
  <c r="AC1837" i="3"/>
  <c r="AC1836" i="3"/>
  <c r="AC1838" i="3"/>
  <c r="AC1839" i="3"/>
  <c r="AC1840" i="3"/>
  <c r="AC1841" i="3"/>
  <c r="AC1842" i="3"/>
  <c r="AC6425" i="3"/>
  <c r="AC1843" i="3"/>
  <c r="AC6426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6427" i="3"/>
  <c r="AC1856" i="3"/>
  <c r="AC1857" i="3"/>
  <c r="AC6706" i="3"/>
  <c r="AC1858" i="3"/>
  <c r="AC1859" i="3"/>
  <c r="AC1860" i="3"/>
  <c r="AC1862" i="3"/>
  <c r="AC1861" i="3"/>
  <c r="AC1863" i="3"/>
  <c r="AC1864" i="3"/>
  <c r="AC1865" i="3"/>
  <c r="AC1866" i="3"/>
  <c r="AC1867" i="3"/>
  <c r="AC6429" i="3"/>
  <c r="AC1868" i="3"/>
  <c r="AC1869" i="3"/>
  <c r="AC1870" i="3"/>
  <c r="AC1872" i="3"/>
  <c r="AC1871" i="3"/>
  <c r="AC1873" i="3"/>
  <c r="AC1874" i="3"/>
  <c r="AC1875" i="3"/>
  <c r="AC1876" i="3"/>
  <c r="AC1877" i="3"/>
  <c r="AC1878" i="3"/>
  <c r="AC1879" i="3"/>
  <c r="AC1880" i="3"/>
  <c r="AC6430" i="3"/>
  <c r="AC6431" i="3"/>
  <c r="AC1881" i="3"/>
  <c r="AC6717" i="3"/>
  <c r="AC1882" i="3"/>
  <c r="AC6366" i="3"/>
  <c r="AC6434" i="3"/>
  <c r="AC6448" i="3"/>
  <c r="AC6449" i="3"/>
  <c r="AC6482" i="3"/>
  <c r="AC6659" i="3"/>
  <c r="AC6515" i="3"/>
  <c r="AC6522" i="3"/>
  <c r="AC1883" i="3"/>
  <c r="AC1884" i="3"/>
  <c r="AC1885" i="3"/>
  <c r="AC1886" i="3"/>
  <c r="AC1888" i="3"/>
  <c r="AC1887" i="3"/>
  <c r="AC6442" i="3"/>
  <c r="AC6561" i="3"/>
  <c r="AC6493" i="3"/>
  <c r="AC6562" i="3"/>
  <c r="AC1889" i="3"/>
  <c r="AC1890" i="3"/>
  <c r="AC1891" i="3"/>
  <c r="AC1892" i="3"/>
  <c r="AC1893" i="3"/>
  <c r="AC1894" i="3"/>
  <c r="AC1895" i="3"/>
  <c r="AC6447" i="3"/>
  <c r="AC6718" i="3"/>
  <c r="AC1896" i="3"/>
  <c r="AC1897" i="3"/>
  <c r="AC1898" i="3"/>
  <c r="AC1899" i="3"/>
  <c r="AC6566" i="3"/>
  <c r="AC1900" i="3"/>
  <c r="AC1901" i="3"/>
  <c r="AC1902" i="3"/>
  <c r="AC6451" i="3"/>
  <c r="AC6770" i="3"/>
  <c r="AC6684" i="3"/>
  <c r="AC6392" i="3"/>
  <c r="AC6503" i="3"/>
  <c r="AC1903" i="3"/>
  <c r="AC1904" i="3"/>
  <c r="AC6737" i="3"/>
  <c r="AC1905" i="3"/>
  <c r="AC1906" i="3"/>
  <c r="AC6456" i="3"/>
  <c r="AC1907" i="3"/>
  <c r="AC1908" i="3"/>
  <c r="AC6518" i="3"/>
  <c r="AC1910" i="3"/>
  <c r="AC1909" i="3"/>
  <c r="AC6458" i="3"/>
  <c r="AC1911" i="3"/>
  <c r="AC1912" i="3"/>
  <c r="AC6459" i="3"/>
  <c r="AC6564" i="3"/>
  <c r="AC1913" i="3"/>
  <c r="AC6520" i="3"/>
  <c r="AC6542" i="3"/>
  <c r="AC1914" i="3"/>
  <c r="AC6432" i="3"/>
  <c r="AC6480" i="3"/>
  <c r="AC6472" i="3"/>
  <c r="AC6474" i="3"/>
  <c r="AC6488" i="3"/>
  <c r="AC6506" i="3"/>
  <c r="AC6539" i="3"/>
  <c r="AC6543" i="3"/>
  <c r="AC1915" i="3"/>
  <c r="AC1916" i="3"/>
  <c r="AC1917" i="3"/>
  <c r="AC6492" i="3"/>
  <c r="AC6687" i="3"/>
  <c r="AC6726" i="3"/>
  <c r="AC6483" i="3"/>
  <c r="AC6439" i="3"/>
  <c r="AC6465" i="3"/>
  <c r="AC6510" i="3"/>
  <c r="AC1918" i="3"/>
  <c r="AC1919" i="3"/>
  <c r="AC1920" i="3"/>
  <c r="AC1921" i="3"/>
  <c r="AC6437" i="3"/>
  <c r="AC6550" i="3"/>
  <c r="AC1922" i="3"/>
  <c r="AC6777" i="3"/>
  <c r="AC6471" i="3"/>
  <c r="AC6468" i="3"/>
  <c r="AC6485" i="3"/>
  <c r="AC6519" i="3"/>
  <c r="AC1923" i="3"/>
  <c r="AC6475" i="3"/>
  <c r="AC6499" i="3"/>
  <c r="AC6517" i="3"/>
  <c r="AC6663" i="3"/>
  <c r="AC1924" i="3"/>
  <c r="AC6489" i="3"/>
  <c r="AC6382" i="3"/>
  <c r="AC6658" i="3"/>
  <c r="AC6143" i="3"/>
  <c r="AC6730" i="3"/>
  <c r="AC1925" i="3"/>
  <c r="AC1926" i="3"/>
  <c r="AC6495" i="3"/>
  <c r="AC6586" i="3"/>
  <c r="AC1927" i="3"/>
  <c r="AC1928" i="3"/>
  <c r="AC6576" i="3"/>
  <c r="AC1929" i="3"/>
  <c r="AC6712" i="3"/>
  <c r="AC1930" i="3"/>
  <c r="AC1931" i="3"/>
  <c r="AC1932" i="3"/>
  <c r="AC6570" i="3"/>
  <c r="AC6501" i="3"/>
  <c r="AC6502" i="3"/>
  <c r="AC1933" i="3"/>
  <c r="AC6551" i="3"/>
  <c r="AC1934" i="3"/>
  <c r="AC1935" i="3"/>
  <c r="AC6293" i="3"/>
  <c r="AC1936" i="3"/>
  <c r="AC1939" i="3"/>
  <c r="AC1937" i="3"/>
  <c r="AC1938" i="3"/>
  <c r="AC6505" i="3"/>
  <c r="AC6372" i="3"/>
  <c r="AC6507" i="3"/>
  <c r="AC6508" i="3"/>
  <c r="AC1940" i="3"/>
  <c r="AC1941" i="3"/>
  <c r="AC6476" i="3"/>
  <c r="AC1942" i="3"/>
  <c r="AC6277" i="3"/>
  <c r="AC6294" i="3"/>
  <c r="AC6512" i="3"/>
  <c r="AC6253" i="3"/>
  <c r="AC6514" i="3"/>
  <c r="AC6288" i="3"/>
  <c r="AC1943" i="3"/>
  <c r="AC1944" i="3"/>
  <c r="AC1945" i="3"/>
  <c r="AC1946" i="3"/>
  <c r="AC1947" i="3"/>
  <c r="AC6302" i="3"/>
  <c r="AC6414" i="3"/>
  <c r="AC6528" i="3"/>
  <c r="AC1948" i="3"/>
  <c r="AC6773" i="3"/>
  <c r="AC6525" i="3"/>
  <c r="AC1949" i="3"/>
  <c r="AC1950" i="3"/>
  <c r="AC1951" i="3"/>
  <c r="AC6399" i="3"/>
  <c r="AC1952" i="3"/>
  <c r="AC6365" i="3"/>
  <c r="AC1953" i="3"/>
  <c r="AC6642" i="3"/>
  <c r="AC6367" i="3"/>
  <c r="AC6385" i="3"/>
  <c r="AC6619" i="3"/>
  <c r="AC6627" i="3"/>
  <c r="AC6639" i="3"/>
  <c r="AC6660" i="3"/>
  <c r="AC6670" i="3"/>
  <c r="AC6526" i="3"/>
  <c r="AC6532" i="3"/>
  <c r="AC6534" i="3"/>
  <c r="AC1954" i="3"/>
  <c r="AC6535" i="3"/>
  <c r="AC1955" i="3"/>
  <c r="AC1957" i="3"/>
  <c r="AC1956" i="3"/>
  <c r="AC1958" i="3"/>
  <c r="AC1959" i="3"/>
  <c r="AC1960" i="3"/>
  <c r="AC6263" i="3"/>
  <c r="AC1961" i="3"/>
  <c r="AC1962" i="3"/>
  <c r="AC1963" i="3"/>
  <c r="AC6682" i="3"/>
  <c r="AC1964" i="3"/>
  <c r="AC1965" i="3"/>
  <c r="AC1966" i="3"/>
  <c r="AC6702" i="3"/>
  <c r="AC6540" i="3"/>
  <c r="AC1967" i="3"/>
  <c r="AC1968" i="3"/>
  <c r="AC1969" i="3"/>
  <c r="AC6694" i="3"/>
  <c r="AC6331" i="3"/>
  <c r="AC1970" i="3"/>
  <c r="AC6319" i="3"/>
  <c r="AC6544" i="3"/>
  <c r="AC6308" i="3"/>
  <c r="AC1972" i="3"/>
  <c r="AC1971" i="3"/>
  <c r="AC1973" i="3"/>
  <c r="AC1974" i="3"/>
  <c r="AC1975" i="3"/>
  <c r="AC1976" i="3"/>
  <c r="AC1977" i="3"/>
  <c r="AC1978" i="3"/>
  <c r="AC6546" i="3"/>
  <c r="AC6698" i="3"/>
  <c r="AC1979" i="3"/>
  <c r="AC1980" i="3"/>
  <c r="AC6311" i="3"/>
  <c r="AC6402" i="3"/>
  <c r="AC6509" i="3"/>
  <c r="AC6513" i="3"/>
  <c r="AC6552" i="3"/>
  <c r="AC1981" i="3"/>
  <c r="AC1982" i="3"/>
  <c r="AC1983" i="3"/>
  <c r="AC6553" i="3"/>
  <c r="AC6554" i="3"/>
  <c r="AC6555" i="3"/>
  <c r="AC6790" i="3"/>
  <c r="AC1984" i="3"/>
  <c r="AC1985" i="3"/>
  <c r="AC1986" i="3"/>
  <c r="AC1987" i="3"/>
  <c r="AC6557" i="3"/>
  <c r="AC6558" i="3"/>
  <c r="AC6635" i="3"/>
  <c r="AC6771" i="3"/>
  <c r="AC1988" i="3"/>
  <c r="AC1989" i="3"/>
  <c r="AC1990" i="3"/>
  <c r="AC1991" i="3"/>
  <c r="AC1992" i="3"/>
  <c r="AC1993" i="3"/>
  <c r="AC1994" i="3"/>
  <c r="AC6767" i="3"/>
  <c r="AC1995" i="3"/>
  <c r="AC6673" i="3"/>
  <c r="AC1996" i="3"/>
  <c r="AC6541" i="3"/>
  <c r="AC1997" i="3"/>
  <c r="AC6473" i="3"/>
  <c r="AC6357" i="3"/>
  <c r="AC6571" i="3"/>
  <c r="AC1998" i="3"/>
  <c r="AC1999" i="3"/>
  <c r="AC2000" i="3"/>
  <c r="AC6572" i="3"/>
  <c r="AC6573" i="3"/>
  <c r="AC2001" i="3"/>
  <c r="AC6574" i="3"/>
  <c r="AC2002" i="3"/>
  <c r="AC2005" i="3"/>
  <c r="AC2003" i="3"/>
  <c r="AC2004" i="3"/>
  <c r="AC2006" i="3"/>
  <c r="AC2007" i="3"/>
  <c r="AC6232" i="3"/>
  <c r="AC6611" i="3"/>
  <c r="AC2008" i="3"/>
  <c r="AC2009" i="3"/>
  <c r="AC2011" i="3"/>
  <c r="AC2010" i="3"/>
  <c r="AC2012" i="3"/>
  <c r="AC2013" i="3"/>
  <c r="AC2014" i="3"/>
  <c r="AC2015" i="3"/>
  <c r="AC2016" i="3"/>
  <c r="AC2017" i="3"/>
  <c r="AC2018" i="3"/>
  <c r="AC6577" i="3"/>
  <c r="AC2019" i="3"/>
  <c r="AC2020" i="3"/>
  <c r="AC2021" i="3"/>
  <c r="AC2022" i="3"/>
  <c r="AC2023" i="3"/>
  <c r="AC2024" i="3"/>
  <c r="AC2025" i="3"/>
  <c r="AC2026" i="3"/>
  <c r="AC2027" i="3"/>
  <c r="AC6578" i="3"/>
  <c r="AC6579" i="3"/>
  <c r="AC2028" i="3"/>
  <c r="AC2029" i="3"/>
  <c r="AC2030" i="3"/>
  <c r="AC2031" i="3"/>
  <c r="AC2034" i="3"/>
  <c r="AC2032" i="3"/>
  <c r="AC2033" i="3"/>
  <c r="AC2035" i="3"/>
  <c r="AC6441" i="3"/>
  <c r="AC6738" i="3"/>
  <c r="AC6283" i="3"/>
  <c r="AC2036" i="3"/>
  <c r="AC2037" i="3"/>
  <c r="AC2038" i="3"/>
  <c r="AC2039" i="3"/>
  <c r="AC2040" i="3"/>
  <c r="AC2041" i="3"/>
  <c r="AC2042" i="3"/>
  <c r="AC2044" i="3"/>
  <c r="AC2043" i="3"/>
  <c r="AC2045" i="3"/>
  <c r="AC2046" i="3"/>
  <c r="AC2047" i="3"/>
  <c r="AC2048" i="3"/>
  <c r="AC6584" i="3"/>
  <c r="AC2049" i="3"/>
  <c r="AC2050" i="3"/>
  <c r="AC2051" i="3"/>
  <c r="AC2052" i="3"/>
  <c r="AC6585" i="3"/>
  <c r="AC2053" i="3"/>
  <c r="AC2054" i="3"/>
  <c r="AC2055" i="3"/>
  <c r="AC2056" i="3"/>
  <c r="AC2057" i="3"/>
  <c r="AC2058" i="3"/>
  <c r="AC6291" i="3"/>
  <c r="AC6351" i="3"/>
  <c r="AC2061" i="3"/>
  <c r="AC2059" i="3"/>
  <c r="AC2060" i="3"/>
  <c r="AC2062" i="3"/>
  <c r="AC6588" i="3"/>
  <c r="AC2063" i="3"/>
  <c r="AC2064" i="3"/>
  <c r="AC2066" i="3"/>
  <c r="AC2065" i="3"/>
  <c r="AC2067" i="3"/>
  <c r="AC2068" i="3"/>
  <c r="AC2069" i="3"/>
  <c r="AC2071" i="3"/>
  <c r="AC2070" i="3"/>
  <c r="AC2072" i="3"/>
  <c r="AC2074" i="3"/>
  <c r="AC2073" i="3"/>
  <c r="AC2075" i="3"/>
  <c r="AC2076" i="3"/>
  <c r="AC2077" i="3"/>
  <c r="AC2078" i="3"/>
  <c r="AC2079" i="3"/>
  <c r="AC2080" i="3"/>
  <c r="AC2081" i="3"/>
  <c r="AC6776" i="3"/>
  <c r="AC6486" i="3"/>
  <c r="AC6531" i="3"/>
  <c r="AC6591" i="3"/>
  <c r="AC2082" i="3"/>
  <c r="AC2083" i="3"/>
  <c r="AC2084" i="3"/>
  <c r="AC2085" i="3"/>
  <c r="AC2086" i="3"/>
  <c r="AC2088" i="3"/>
  <c r="AC2087" i="3"/>
  <c r="AC2090" i="3"/>
  <c r="AC2091" i="3"/>
  <c r="AC2092" i="3"/>
  <c r="AC2093" i="3"/>
  <c r="AC2094" i="3"/>
  <c r="AC2095" i="3"/>
  <c r="AC6592" i="3"/>
  <c r="AC2096" i="3"/>
  <c r="AC2097" i="3"/>
  <c r="AC2098" i="3"/>
  <c r="AC2099" i="3"/>
  <c r="AC2100" i="3"/>
  <c r="AC6593" i="3"/>
  <c r="AC2101" i="3"/>
  <c r="AC2102" i="3"/>
  <c r="AC2103" i="3"/>
  <c r="AC2104" i="3"/>
  <c r="AC2106" i="3"/>
  <c r="AC2105" i="3"/>
  <c r="AC6594" i="3"/>
  <c r="AC2107" i="3"/>
  <c r="AC2108" i="3"/>
  <c r="AC2110" i="3"/>
  <c r="AC2111" i="3"/>
  <c r="AC6595" i="3"/>
  <c r="AC2112" i="3"/>
  <c r="AC2113" i="3"/>
  <c r="AC2114" i="3"/>
  <c r="AC2118" i="3"/>
  <c r="AC2115" i="3"/>
  <c r="AC2116" i="3"/>
  <c r="AC2117" i="3"/>
  <c r="AC2119" i="3"/>
  <c r="AC2120" i="3"/>
  <c r="AC2121" i="3"/>
  <c r="AC2122" i="3"/>
  <c r="AC2123" i="3"/>
  <c r="AC6785" i="3"/>
  <c r="AC6597" i="3"/>
  <c r="AC6598" i="3"/>
  <c r="AC6692" i="3"/>
  <c r="AC2124" i="3"/>
  <c r="AC2125" i="3"/>
  <c r="AC2126" i="3"/>
  <c r="AC2127" i="3"/>
  <c r="AC2128" i="3"/>
  <c r="AC2129" i="3"/>
  <c r="AC6600" i="3"/>
  <c r="AC6601" i="3"/>
  <c r="AC2130" i="3"/>
  <c r="AC6602" i="3"/>
  <c r="AC2132" i="3"/>
  <c r="AC6672" i="3"/>
  <c r="AC2133" i="3"/>
  <c r="AC2134" i="3"/>
  <c r="AC2135" i="3"/>
  <c r="AC2136" i="3"/>
  <c r="AC2137" i="3"/>
  <c r="AC6604" i="3"/>
  <c r="AC2138" i="3"/>
  <c r="AC6605" i="3"/>
  <c r="AC6606" i="3"/>
  <c r="AC6607" i="3"/>
  <c r="AC2139" i="3"/>
  <c r="AC2140" i="3"/>
  <c r="AC2141" i="3"/>
  <c r="AC2142" i="3"/>
  <c r="AC2143" i="3"/>
  <c r="AC2144" i="3"/>
  <c r="AC2147" i="3"/>
  <c r="AC2145" i="3"/>
  <c r="AC2146" i="3"/>
  <c r="AC2148" i="3"/>
  <c r="AC2149" i="3"/>
  <c r="AC2150" i="3"/>
  <c r="AC2151" i="3"/>
  <c r="AC2152" i="3"/>
  <c r="AC2153" i="3"/>
  <c r="AC6608" i="3"/>
  <c r="AC2154" i="3"/>
  <c r="AC2155" i="3"/>
  <c r="AC2156" i="3"/>
  <c r="AC2157" i="3"/>
  <c r="AC2158" i="3"/>
  <c r="AC6609" i="3"/>
  <c r="AC2159" i="3"/>
  <c r="AC2160" i="3"/>
  <c r="AC2161" i="3"/>
  <c r="AC2162" i="3"/>
  <c r="AC2163" i="3"/>
  <c r="AC6610" i="3"/>
  <c r="AC2164" i="3"/>
  <c r="AC6556" i="3"/>
  <c r="AC2165" i="3"/>
  <c r="AC2166" i="3"/>
  <c r="AC2167" i="3"/>
  <c r="AC2168" i="3"/>
  <c r="AC2169" i="3"/>
  <c r="AC2171" i="3"/>
  <c r="AC2170" i="3"/>
  <c r="AC2172" i="3"/>
  <c r="AC2174" i="3"/>
  <c r="AC2173" i="3"/>
  <c r="AC2175" i="3"/>
  <c r="AC6613" i="3"/>
  <c r="AC2176" i="3"/>
  <c r="AC2177" i="3"/>
  <c r="AC2178" i="3"/>
  <c r="AC2179" i="3"/>
  <c r="AC2180" i="3"/>
  <c r="AC2181" i="3"/>
  <c r="AC6615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6616" i="3"/>
  <c r="AC6721" i="3"/>
  <c r="AC2193" i="3"/>
  <c r="AC2194" i="3"/>
  <c r="AC2195" i="3"/>
  <c r="AC2196" i="3"/>
  <c r="AC2197" i="3"/>
  <c r="AC2198" i="3"/>
  <c r="AC2199" i="3"/>
  <c r="AC2200" i="3"/>
  <c r="AC2201" i="3"/>
  <c r="AC6618" i="3"/>
  <c r="AC2203" i="3"/>
  <c r="AC2204" i="3"/>
  <c r="AC2205" i="3"/>
  <c r="AC2206" i="3"/>
  <c r="AC2207" i="3"/>
  <c r="AC6261" i="3"/>
  <c r="AC2208" i="3"/>
  <c r="AC2209" i="3"/>
  <c r="AC2210" i="3"/>
  <c r="AC6620" i="3"/>
  <c r="AC2212" i="3"/>
  <c r="AC2211" i="3"/>
  <c r="AC2213" i="3"/>
  <c r="AC6560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6622" i="3"/>
  <c r="AC2234" i="3"/>
  <c r="AC2235" i="3"/>
  <c r="AC2236" i="3"/>
  <c r="AC2237" i="3"/>
  <c r="AC6623" i="3"/>
  <c r="AC2238" i="3"/>
  <c r="AC2239" i="3"/>
  <c r="AC2240" i="3"/>
  <c r="AC2241" i="3"/>
  <c r="AC2242" i="3"/>
  <c r="AC2243" i="3"/>
  <c r="AC2244" i="3"/>
  <c r="AC6624" i="3"/>
  <c r="AC2245" i="3"/>
  <c r="AC6625" i="3"/>
  <c r="AC6781" i="3"/>
  <c r="AC2246" i="3"/>
  <c r="AC2247" i="3"/>
  <c r="AC6297" i="3"/>
  <c r="AC6628" i="3"/>
  <c r="AC6629" i="3"/>
  <c r="AC2248" i="3"/>
  <c r="AC6630" i="3"/>
  <c r="AC2249" i="3"/>
  <c r="AC2250" i="3"/>
  <c r="AC6631" i="3"/>
  <c r="AC6632" i="3"/>
  <c r="AC2253" i="3"/>
  <c r="AC2254" i="3"/>
  <c r="AC2251" i="3"/>
  <c r="AC2252" i="3"/>
  <c r="AC6272" i="3"/>
  <c r="AC6463" i="3"/>
  <c r="AC2255" i="3"/>
  <c r="AC2257" i="3"/>
  <c r="AC2256" i="3"/>
  <c r="AC2258" i="3"/>
  <c r="AC2259" i="3"/>
  <c r="AC2261" i="3"/>
  <c r="AC2260" i="3"/>
  <c r="AC2262" i="3"/>
  <c r="AC2263" i="3"/>
  <c r="AC2264" i="3"/>
  <c r="AC2265" i="3"/>
  <c r="AC2266" i="3"/>
  <c r="AC2268" i="3"/>
  <c r="AC2269" i="3"/>
  <c r="AC2270" i="3"/>
  <c r="AC6677" i="3"/>
  <c r="AC2271" i="3"/>
  <c r="AC2273" i="3"/>
  <c r="AC2272" i="3"/>
  <c r="AC2274" i="3"/>
  <c r="AC2276" i="3"/>
  <c r="AC2275" i="3"/>
  <c r="AC2277" i="3"/>
  <c r="AC2278" i="3"/>
  <c r="AC6636" i="3"/>
  <c r="AC6637" i="3"/>
  <c r="AC6638" i="3"/>
  <c r="AC2279" i="3"/>
  <c r="AC2280" i="3"/>
  <c r="AC2281" i="3"/>
  <c r="AC2282" i="3"/>
  <c r="AC2283" i="3"/>
  <c r="AC2284" i="3"/>
  <c r="AC2285" i="3"/>
  <c r="AC2286" i="3"/>
  <c r="AC2287" i="3"/>
  <c r="AC2288" i="3"/>
  <c r="AC6370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4" i="3"/>
  <c r="AC2303" i="3"/>
  <c r="AC2305" i="3"/>
  <c r="AC6641" i="3"/>
  <c r="AC2306" i="3"/>
  <c r="AC2308" i="3"/>
  <c r="AC2307" i="3"/>
  <c r="AC2309" i="3"/>
  <c r="AC2310" i="3"/>
  <c r="AC2312" i="3"/>
  <c r="AC2311" i="3"/>
  <c r="AC2313" i="3"/>
  <c r="AC2314" i="3"/>
  <c r="AC2315" i="3"/>
  <c r="AC2317" i="3"/>
  <c r="AC2316" i="3"/>
  <c r="AC6438" i="3"/>
  <c r="AC2320" i="3"/>
  <c r="AC2318" i="3"/>
  <c r="AC2319" i="3"/>
  <c r="AC2321" i="3"/>
  <c r="AC2322" i="3"/>
  <c r="AC2323" i="3"/>
  <c r="AC2324" i="3"/>
  <c r="AC2326" i="3"/>
  <c r="AC2325" i="3"/>
  <c r="AC6643" i="3"/>
  <c r="AC6766" i="3"/>
  <c r="AC2327" i="3"/>
  <c r="AC2328" i="3"/>
  <c r="AC2329" i="3"/>
  <c r="AC2330" i="3"/>
  <c r="AC2331" i="3"/>
  <c r="AC2332" i="3"/>
  <c r="AC297" i="3"/>
  <c r="AC548" i="3"/>
  <c r="AC586" i="3"/>
  <c r="AC328" i="3"/>
  <c r="AC527" i="3"/>
  <c r="AC528" i="3"/>
  <c r="AC636" i="3"/>
  <c r="AC2333" i="3"/>
  <c r="AC2334" i="3"/>
  <c r="AC2335" i="3"/>
  <c r="AC2336" i="3"/>
  <c r="AC6645" i="3"/>
  <c r="AC138" i="3"/>
  <c r="AC2337" i="3"/>
  <c r="AC2338" i="3"/>
  <c r="AC2339" i="3"/>
  <c r="AC2340" i="3"/>
  <c r="AC6646" i="3"/>
  <c r="AC6324" i="3"/>
  <c r="AC2342" i="3"/>
  <c r="AC2341" i="3"/>
  <c r="AC2343" i="3"/>
  <c r="AC2344" i="3"/>
  <c r="AC2345" i="3"/>
  <c r="AC2346" i="3"/>
  <c r="AC2347" i="3"/>
  <c r="AC2348" i="3"/>
  <c r="AC2349" i="3"/>
  <c r="AC2350" i="3"/>
  <c r="AC2351" i="3"/>
  <c r="AC2353" i="3"/>
  <c r="AC2352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6491" i="3"/>
  <c r="AC6690" i="3"/>
  <c r="AC2367" i="3"/>
  <c r="AC2366" i="3"/>
  <c r="AC2368" i="3"/>
  <c r="AC2369" i="3"/>
  <c r="AC2370" i="3"/>
  <c r="AC2371" i="3"/>
  <c r="AC2372" i="3"/>
  <c r="AC2373" i="3"/>
  <c r="AC2374" i="3"/>
  <c r="AC2375" i="3"/>
  <c r="AC2727" i="3"/>
  <c r="AC2939" i="3"/>
  <c r="AC2940" i="3"/>
  <c r="AC2953" i="3"/>
  <c r="AC2952" i="3"/>
  <c r="AC2954" i="3"/>
  <c r="AC3082" i="3"/>
  <c r="AC3083" i="3"/>
  <c r="AC3098" i="3"/>
  <c r="AC3096" i="3"/>
  <c r="AC6650" i="3"/>
  <c r="AC3097" i="3"/>
  <c r="AC3117" i="3"/>
  <c r="AC3118" i="3"/>
  <c r="AC3137" i="3"/>
  <c r="AC3138" i="3"/>
  <c r="AC3145" i="3"/>
  <c r="AC3146" i="3"/>
  <c r="AC3159" i="3"/>
  <c r="AC3160" i="3"/>
  <c r="AC3161" i="3"/>
  <c r="AC3168" i="3"/>
  <c r="AC3169" i="3"/>
  <c r="AC3170" i="3"/>
  <c r="AC3186" i="3"/>
  <c r="AC3191" i="3"/>
  <c r="AC3194" i="3"/>
  <c r="AC3193" i="3"/>
  <c r="AC3192" i="3"/>
  <c r="AC6234" i="3"/>
  <c r="AC6652" i="3"/>
  <c r="AC6653" i="3"/>
  <c r="AC3216" i="3"/>
  <c r="AC3225" i="3"/>
  <c r="AC3232" i="3"/>
  <c r="AC3233" i="3"/>
  <c r="AC6683" i="3"/>
  <c r="AC3257" i="3"/>
  <c r="AC6371" i="3"/>
  <c r="AC3259" i="3"/>
  <c r="AC3263" i="3"/>
  <c r="AC3270" i="3"/>
  <c r="AC3271" i="3"/>
  <c r="AC3288" i="3"/>
  <c r="AC3287" i="3"/>
  <c r="AC3289" i="3"/>
  <c r="AC3291" i="3"/>
  <c r="AC3293" i="3"/>
  <c r="AC6656" i="3"/>
  <c r="AC3295" i="3"/>
  <c r="AC3296" i="3"/>
  <c r="AC3297" i="3"/>
  <c r="AC3298" i="3"/>
  <c r="AC3299" i="3"/>
  <c r="AC6657" i="3"/>
  <c r="AC6478" i="3"/>
  <c r="AC6527" i="3"/>
  <c r="AC3333" i="3"/>
  <c r="AC3334" i="3"/>
  <c r="AC3340" i="3"/>
  <c r="AC3341" i="3"/>
  <c r="AC3342" i="3"/>
  <c r="AC6783" i="3"/>
  <c r="AC6661" i="3"/>
  <c r="AC6662" i="3"/>
  <c r="AC3358" i="3"/>
  <c r="AC3365" i="3"/>
  <c r="AC3366" i="3"/>
  <c r="AC3369" i="3"/>
  <c r="AC3372" i="3"/>
  <c r="AC3374" i="3"/>
  <c r="AC3377" i="3"/>
  <c r="AC3380" i="3"/>
  <c r="AC6538" i="3"/>
  <c r="AC3400" i="3"/>
  <c r="AC3401" i="3"/>
  <c r="AC3409" i="3"/>
  <c r="AC3410" i="3"/>
  <c r="AC6664" i="3"/>
  <c r="AC3412" i="3"/>
  <c r="AC3413" i="3"/>
  <c r="AC3416" i="3"/>
  <c r="AC3419" i="3"/>
  <c r="AC6665" i="3"/>
  <c r="AC3421" i="3"/>
  <c r="AC3422" i="3"/>
  <c r="AC3423" i="3"/>
  <c r="AC6666" i="3"/>
  <c r="AC3435" i="3"/>
  <c r="AC3437" i="3"/>
  <c r="AC3439" i="3"/>
  <c r="AC6363" i="3"/>
  <c r="AC3441" i="3"/>
  <c r="AC3446" i="3"/>
  <c r="AC3447" i="3"/>
  <c r="AC3449" i="3"/>
  <c r="AC6668" i="3"/>
  <c r="AC3451" i="3"/>
  <c r="AC6235" i="3"/>
  <c r="AC3457" i="3"/>
  <c r="AC3458" i="3"/>
  <c r="AC3459" i="3"/>
  <c r="AC6547" i="3"/>
  <c r="AC3461" i="3"/>
  <c r="AC3463" i="3"/>
  <c r="AC3465" i="3"/>
  <c r="AC3466" i="3"/>
  <c r="AC3478" i="3"/>
  <c r="AC468" i="3"/>
  <c r="AC3479" i="3"/>
  <c r="AC3484" i="3"/>
  <c r="AC3485" i="3"/>
  <c r="AC3486" i="3"/>
  <c r="AC6481" i="3"/>
  <c r="AC3487" i="3"/>
  <c r="AC3488" i="3"/>
  <c r="AC6696" i="3"/>
  <c r="AC6701" i="3"/>
  <c r="AC3490" i="3"/>
  <c r="AC3491" i="3"/>
  <c r="AC6710" i="3"/>
  <c r="AC6675" i="3"/>
  <c r="AC6676" i="3"/>
  <c r="AC6440" i="3"/>
  <c r="AC3493" i="3"/>
  <c r="AC3497" i="3"/>
  <c r="AC3498" i="3"/>
  <c r="AC6678" i="3"/>
  <c r="AC6679" i="3"/>
  <c r="AC3499" i="3"/>
  <c r="AC3502" i="3"/>
  <c r="AC6680" i="3"/>
  <c r="AC3503" i="3"/>
  <c r="AC3504" i="3"/>
  <c r="AC3506" i="3"/>
  <c r="AC3507" i="3"/>
  <c r="AC3508" i="3"/>
  <c r="AC3509" i="3"/>
  <c r="AC6681" i="3"/>
  <c r="AC6530" i="3"/>
  <c r="AC6375" i="3"/>
  <c r="AC3519" i="3"/>
  <c r="AC6693" i="3"/>
  <c r="AC3521" i="3"/>
  <c r="AC6504" i="3"/>
  <c r="AC3525" i="3"/>
  <c r="AC6795" i="3"/>
  <c r="AC6809" i="3"/>
  <c r="AC6787" i="3"/>
  <c r="AC3528" i="3"/>
  <c r="AC6464" i="3"/>
  <c r="AC6455" i="3"/>
  <c r="AC3531" i="3"/>
  <c r="AC3532" i="3"/>
  <c r="AC3533" i="3"/>
  <c r="AC3534" i="3"/>
  <c r="AC6524" i="3"/>
  <c r="AC3537" i="3"/>
  <c r="AC3536" i="3"/>
  <c r="AC3538" i="3"/>
  <c r="AC3539" i="3"/>
  <c r="AC3540" i="3"/>
  <c r="AC3542" i="3"/>
  <c r="AC3543" i="3"/>
  <c r="AC3544" i="3"/>
  <c r="AC3545" i="3"/>
  <c r="AC3546" i="3"/>
  <c r="AC3547" i="3"/>
  <c r="AC3548" i="3"/>
  <c r="AC3549" i="3"/>
  <c r="AC3551" i="3"/>
  <c r="AC3550" i="3"/>
  <c r="AC3559" i="3"/>
  <c r="AC3561" i="3"/>
  <c r="AC3560" i="3"/>
  <c r="AC6691" i="3"/>
  <c r="AC3562" i="3"/>
  <c r="AC3563" i="3"/>
  <c r="AC6563" i="3"/>
  <c r="AC3564" i="3"/>
  <c r="AC6689" i="3"/>
  <c r="AC3565" i="3"/>
  <c r="AC3569" i="3"/>
  <c r="AC3570" i="3"/>
  <c r="AC3571" i="3"/>
  <c r="AC6703" i="3"/>
  <c r="AC3575" i="3"/>
  <c r="AC3576" i="3"/>
  <c r="AC3577" i="3"/>
  <c r="AC3580" i="3"/>
  <c r="AC3582" i="3"/>
  <c r="AC6719" i="3"/>
  <c r="AC6778" i="3"/>
  <c r="AC3586" i="3"/>
  <c r="AC3585" i="3"/>
  <c r="AC3587" i="3"/>
  <c r="AC3588" i="3"/>
  <c r="AC6477" i="3"/>
  <c r="AC3590" i="3"/>
  <c r="AC6533" i="3"/>
  <c r="AC6469" i="3"/>
  <c r="AC3600" i="3"/>
  <c r="AC677" i="3"/>
  <c r="AC3602" i="3"/>
  <c r="AC3601" i="3"/>
  <c r="AC3603" i="3"/>
  <c r="AC6400" i="3"/>
  <c r="AC6487" i="3"/>
  <c r="AC6390" i="3"/>
  <c r="AC3605" i="3"/>
  <c r="AC3606" i="3"/>
  <c r="AC6332" i="3"/>
  <c r="AC3607" i="3"/>
  <c r="AC6705" i="3"/>
  <c r="AC6704" i="3"/>
  <c r="AC3610" i="3"/>
  <c r="AC3611" i="3"/>
  <c r="AC3613" i="3"/>
  <c r="AC3617" i="3"/>
  <c r="AC3618" i="3"/>
  <c r="AC3619" i="3"/>
  <c r="AC3621" i="3"/>
  <c r="AC3620" i="3"/>
  <c r="AC3624" i="3"/>
  <c r="AC3625" i="3"/>
  <c r="AC3626" i="3"/>
  <c r="AC3627" i="3"/>
  <c r="AC6282" i="3"/>
  <c r="AC6378" i="3"/>
  <c r="AC3628" i="3"/>
  <c r="AC3629" i="3"/>
  <c r="AC3632" i="3"/>
  <c r="AC3631" i="3"/>
  <c r="AC3633" i="3"/>
  <c r="AC3634" i="3"/>
  <c r="AC3635" i="3"/>
  <c r="AC3637" i="3"/>
  <c r="AC3640" i="3"/>
  <c r="AC3641" i="3"/>
  <c r="AC6707" i="3"/>
  <c r="AC3643" i="3"/>
  <c r="AC6708" i="3"/>
  <c r="AC3645" i="3"/>
  <c r="AC3646" i="3"/>
  <c r="AC3648" i="3"/>
  <c r="AC3650" i="3"/>
  <c r="AC3647" i="3"/>
  <c r="AC3651" i="3"/>
  <c r="AC3649" i="3"/>
  <c r="AC6709" i="3"/>
  <c r="AC3653" i="3"/>
  <c r="AC3654" i="3"/>
  <c r="AC6811" i="3"/>
  <c r="AC3655" i="3"/>
  <c r="AC3661" i="3"/>
  <c r="AC3662" i="3"/>
  <c r="AC3663" i="3"/>
  <c r="AC3664" i="3"/>
  <c r="AC3665" i="3"/>
  <c r="AC3666" i="3"/>
  <c r="AC3668" i="3"/>
  <c r="AC3669" i="3"/>
  <c r="AC3667" i="3"/>
  <c r="AC6467" i="3"/>
  <c r="AC3670" i="3"/>
  <c r="AC3672" i="3"/>
  <c r="AC3674" i="3"/>
  <c r="AC3675" i="3"/>
  <c r="AC3679" i="3"/>
  <c r="AC3676" i="3"/>
  <c r="AC3677" i="3"/>
  <c r="AC3678" i="3"/>
  <c r="AC3680" i="3"/>
  <c r="AC3682" i="3"/>
  <c r="AC3681" i="3"/>
  <c r="AC3683" i="3"/>
  <c r="AC3684" i="3"/>
  <c r="AC3689" i="3"/>
  <c r="AC3691" i="3"/>
  <c r="AC3692" i="3"/>
  <c r="AC3690" i="3"/>
  <c r="AC3693" i="3"/>
  <c r="AC6711" i="3"/>
  <c r="AC6373" i="3"/>
  <c r="AC3695" i="3"/>
  <c r="AC3697" i="3"/>
  <c r="AC3696" i="3"/>
  <c r="AC3698" i="3"/>
  <c r="AC6713" i="3"/>
  <c r="AC6714" i="3"/>
  <c r="AC6715" i="3"/>
  <c r="AC3699" i="3"/>
  <c r="AC3700" i="3"/>
  <c r="AC3701" i="3"/>
  <c r="AC3702" i="3"/>
  <c r="AC6716" i="3"/>
  <c r="AC3704" i="3"/>
  <c r="AC3719" i="3"/>
  <c r="AC3718" i="3"/>
  <c r="AC3715" i="3"/>
  <c r="AC3717" i="3"/>
  <c r="AC3716" i="3"/>
  <c r="AC3721" i="3"/>
  <c r="AC3722" i="3"/>
  <c r="AC3724" i="3"/>
  <c r="AC3725" i="3"/>
  <c r="AC3726" i="3"/>
  <c r="AC3727" i="3"/>
  <c r="AC3728" i="3"/>
  <c r="AC3729" i="3"/>
  <c r="AC3730" i="3"/>
  <c r="AC3732" i="3"/>
  <c r="AC3733" i="3"/>
  <c r="AC3734" i="3"/>
  <c r="AC6280" i="3"/>
  <c r="AC3736" i="3"/>
  <c r="AC3738" i="3"/>
  <c r="AC3737" i="3"/>
  <c r="AC3748" i="3"/>
  <c r="AC3739" i="3"/>
  <c r="AC3740" i="3"/>
  <c r="AC3741" i="3"/>
  <c r="AC3742" i="3"/>
  <c r="AC3743" i="3"/>
  <c r="AC3744" i="3"/>
  <c r="AC3745" i="3"/>
  <c r="AC3746" i="3"/>
  <c r="AC3747" i="3"/>
  <c r="AC3749" i="3"/>
  <c r="AC3750" i="3"/>
  <c r="AC6345" i="3"/>
  <c r="AC3752" i="3"/>
  <c r="AC3753" i="3"/>
  <c r="AC3754" i="3"/>
  <c r="AC3757" i="3"/>
  <c r="AC3760" i="3"/>
  <c r="AC3758" i="3"/>
  <c r="AC3759" i="3"/>
  <c r="AC3761" i="3"/>
  <c r="AC3762" i="3"/>
  <c r="AC3763" i="3"/>
  <c r="AC3764" i="3"/>
  <c r="AC3765" i="3"/>
  <c r="AC3766" i="3"/>
  <c r="AC3767" i="3"/>
  <c r="AC3768" i="3"/>
  <c r="AC3769" i="3"/>
  <c r="AC6271" i="3"/>
  <c r="AC6720" i="3"/>
  <c r="AC3774" i="3"/>
  <c r="AC6765" i="3"/>
  <c r="AC3775" i="3"/>
  <c r="AC70" i="3"/>
  <c r="AC3777" i="3"/>
  <c r="AC3780" i="3"/>
  <c r="AC6791" i="3"/>
  <c r="AC3781" i="3"/>
  <c r="AC3782" i="3"/>
  <c r="AC3786" i="3"/>
  <c r="AC3785" i="3"/>
  <c r="AC568" i="3"/>
  <c r="AC3790" i="3"/>
  <c r="AC3791" i="3"/>
  <c r="AC3792" i="3"/>
  <c r="AC3794" i="3"/>
  <c r="AC3795" i="3"/>
  <c r="AC3798" i="3"/>
  <c r="AC3793" i="3"/>
  <c r="AC3796" i="3"/>
  <c r="AC3797" i="3"/>
  <c r="AC3802" i="3"/>
  <c r="AC3800" i="3"/>
  <c r="AC3801" i="3"/>
  <c r="AC3804" i="3"/>
  <c r="AC3806" i="3"/>
  <c r="AC3807" i="3"/>
  <c r="AC6379" i="3"/>
  <c r="AC3811" i="3"/>
  <c r="AC295" i="3"/>
  <c r="AC3812" i="3"/>
  <c r="AC3814" i="3"/>
  <c r="AC6269" i="3"/>
  <c r="AC3816" i="3"/>
  <c r="AC3817" i="3"/>
  <c r="AC3818" i="3"/>
  <c r="AC202" i="3"/>
  <c r="AC3820" i="3"/>
  <c r="AC6725" i="3"/>
  <c r="AC3822" i="3"/>
  <c r="AC3821" i="3"/>
  <c r="AC3824" i="3"/>
  <c r="AC3831" i="3"/>
  <c r="AC3830" i="3"/>
  <c r="AC3832" i="3"/>
  <c r="AC3833" i="3"/>
  <c r="AC3834" i="3"/>
  <c r="AC6497" i="3"/>
  <c r="AC3836" i="3"/>
  <c r="AC6300" i="3"/>
  <c r="AC3837" i="3"/>
  <c r="AC6462" i="3"/>
  <c r="AC6729" i="3"/>
  <c r="AC3838" i="3"/>
  <c r="AC3841" i="3"/>
  <c r="AC3845" i="3"/>
  <c r="AC3842" i="3"/>
  <c r="AC3843" i="3"/>
  <c r="AC3844" i="3"/>
  <c r="AC3846" i="3"/>
  <c r="AC3847" i="3"/>
  <c r="AC3849" i="3"/>
  <c r="AC3850" i="3"/>
  <c r="AC3851" i="3"/>
  <c r="AC3852" i="3"/>
  <c r="AC3853" i="3"/>
  <c r="AC3854" i="3"/>
  <c r="AC3855" i="3"/>
  <c r="AC6408" i="3"/>
  <c r="AC3856" i="3"/>
  <c r="AC3857" i="3"/>
  <c r="AC3858" i="3"/>
  <c r="AC6731" i="3"/>
  <c r="AC3860" i="3"/>
  <c r="AC3861" i="3"/>
  <c r="AC3864" i="3"/>
  <c r="AC3862" i="3"/>
  <c r="AC3863" i="3"/>
  <c r="AC3865" i="3"/>
  <c r="AC3866" i="3"/>
  <c r="AC6732" i="3"/>
  <c r="AC3867" i="3"/>
  <c r="AC6733" i="3"/>
  <c r="AC3868" i="3"/>
  <c r="AC3869" i="3"/>
  <c r="AC3872" i="3"/>
  <c r="AC3870" i="3"/>
  <c r="AC3871" i="3"/>
  <c r="AC6734" i="3"/>
  <c r="AC3876" i="3"/>
  <c r="AC3877" i="3"/>
  <c r="AC3878" i="3"/>
  <c r="AC3879" i="3"/>
  <c r="AC3880" i="3"/>
  <c r="AC3882" i="3"/>
  <c r="AC3883" i="3"/>
  <c r="AC3884" i="3"/>
  <c r="AC3885" i="3"/>
  <c r="AC3886" i="3"/>
  <c r="AC3890" i="3"/>
  <c r="AC3887" i="3"/>
  <c r="AC3888" i="3"/>
  <c r="AC3889" i="3"/>
  <c r="AC3891" i="3"/>
  <c r="AC3892" i="3"/>
  <c r="AC3894" i="3"/>
  <c r="AC3896" i="3"/>
  <c r="AC3897" i="3"/>
  <c r="AC3898" i="3"/>
  <c r="AC3899" i="3"/>
  <c r="AC3900" i="3"/>
  <c r="AC3901" i="3"/>
  <c r="AC3902" i="3"/>
  <c r="AC3903" i="3"/>
  <c r="AC3904" i="3"/>
  <c r="AC3905" i="3"/>
  <c r="AC3907" i="3"/>
  <c r="AC3906" i="3"/>
  <c r="AC3908" i="3"/>
  <c r="AC3909" i="3"/>
  <c r="AC3910" i="3"/>
  <c r="AC3911" i="3"/>
  <c r="AC3912" i="3"/>
  <c r="AC3913" i="3"/>
  <c r="AC3914" i="3"/>
  <c r="AC3915" i="3"/>
  <c r="AC3916" i="3"/>
  <c r="AC3918" i="3"/>
  <c r="AC3919" i="3"/>
  <c r="AC3917" i="3"/>
  <c r="AC3920" i="3"/>
  <c r="AC3921" i="3"/>
  <c r="AC6735" i="3"/>
  <c r="AC3923" i="3"/>
  <c r="AC3924" i="3"/>
  <c r="AC6788" i="3"/>
  <c r="AC3925" i="3"/>
  <c r="AC3926" i="3"/>
  <c r="AC3928" i="3"/>
  <c r="AC6236" i="3"/>
  <c r="AC3929" i="3"/>
  <c r="AC3930" i="3"/>
  <c r="AC3932" i="3"/>
  <c r="AC3931" i="3"/>
  <c r="AC6454" i="3"/>
  <c r="AC3933" i="3"/>
  <c r="AC3934" i="3"/>
  <c r="AC3935" i="3"/>
  <c r="AC6320" i="3"/>
  <c r="AC3936" i="3"/>
  <c r="AC3937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5" i="3"/>
  <c r="AC3956" i="3"/>
  <c r="AC3957" i="3"/>
  <c r="AC3959" i="3"/>
  <c r="AC3960" i="3"/>
  <c r="AC3961" i="3"/>
  <c r="AC6740" i="3"/>
  <c r="AC3962" i="3"/>
  <c r="AC6741" i="3"/>
  <c r="AC6742" i="3"/>
  <c r="AC6743" i="3"/>
  <c r="AC6744" i="3"/>
  <c r="AC6745" i="3"/>
  <c r="AC6746" i="3"/>
  <c r="AC6747" i="3"/>
  <c r="AC6748" i="3"/>
  <c r="AC6749" i="3"/>
  <c r="AC6750" i="3"/>
  <c r="AC6751" i="3"/>
  <c r="AC6752" i="3"/>
  <c r="AC6753" i="3"/>
  <c r="AC6754" i="3"/>
  <c r="AC6755" i="3"/>
  <c r="AC6266" i="3"/>
  <c r="AC6757" i="3"/>
  <c r="AC6758" i="3"/>
  <c r="AC3963" i="3"/>
  <c r="AC3964" i="3"/>
  <c r="AC3965" i="3"/>
  <c r="AC3967" i="3"/>
  <c r="AC3966" i="3"/>
  <c r="AC6759" i="3"/>
  <c r="AC3969" i="3"/>
  <c r="AC3968" i="3"/>
  <c r="AC3971" i="3"/>
  <c r="AC3970" i="3"/>
  <c r="AC3976" i="3"/>
  <c r="AC3975" i="3"/>
  <c r="AC6760" i="3"/>
  <c r="AC3977" i="3"/>
  <c r="AC6761" i="3"/>
  <c r="AC3978" i="3"/>
  <c r="AC3979" i="3"/>
  <c r="AC3980" i="3"/>
  <c r="AC3981" i="3"/>
  <c r="AC3982" i="3"/>
  <c r="AC3984" i="3"/>
  <c r="AC3983" i="3"/>
  <c r="AC3987" i="3"/>
  <c r="AC3988" i="3"/>
  <c r="AC3985" i="3"/>
  <c r="AC3989" i="3"/>
  <c r="AC3990" i="3"/>
  <c r="AC3986" i="3"/>
  <c r="AC6279" i="3"/>
  <c r="AC3992" i="3"/>
  <c r="AC3993" i="3"/>
  <c r="AC3995" i="3"/>
  <c r="AC3996" i="3"/>
  <c r="AC3997" i="3"/>
  <c r="AC3999" i="3"/>
  <c r="AC4001" i="3"/>
  <c r="AC4000" i="3"/>
  <c r="AC4002" i="3"/>
  <c r="AC4003" i="3"/>
  <c r="AC4004" i="3"/>
  <c r="AC4005" i="3"/>
  <c r="AC4006" i="3"/>
  <c r="AC4007" i="3"/>
  <c r="AC4010" i="3"/>
  <c r="AC4008" i="3"/>
  <c r="AC4009" i="3"/>
  <c r="AC4011" i="3"/>
  <c r="AC4012" i="3"/>
  <c r="AC6452" i="3"/>
  <c r="AC6764" i="3"/>
  <c r="AC4014" i="3"/>
  <c r="AC4013" i="3"/>
  <c r="AC4015" i="3"/>
  <c r="AC4016" i="3"/>
  <c r="AC4017" i="3"/>
  <c r="AC4018" i="3"/>
  <c r="AC4019" i="3"/>
  <c r="AC6548" i="3"/>
  <c r="AC4020" i="3"/>
  <c r="AC4022" i="3"/>
  <c r="AC4023" i="3"/>
  <c r="AC6409" i="3"/>
  <c r="AC4025" i="3"/>
  <c r="AC4024" i="3"/>
  <c r="AC4026" i="3"/>
  <c r="AC4027" i="3"/>
  <c r="AC4028" i="3"/>
  <c r="AC4032" i="3"/>
  <c r="AC4031" i="3"/>
  <c r="AC4033" i="3"/>
  <c r="AC4034" i="3"/>
  <c r="AC4035" i="3"/>
  <c r="AC4036" i="3"/>
  <c r="AC4037" i="3"/>
  <c r="AC6335" i="3"/>
  <c r="AC4038" i="3"/>
  <c r="AC4040" i="3"/>
  <c r="AC4041" i="3"/>
  <c r="AC4042" i="3"/>
  <c r="AC4043" i="3"/>
  <c r="AC4044" i="3"/>
  <c r="AC4045" i="3"/>
  <c r="AC4046" i="3"/>
  <c r="AC6808" i="3"/>
  <c r="AC4049" i="3"/>
  <c r="AC6798" i="3"/>
  <c r="AC6804" i="3"/>
  <c r="AC4050" i="3"/>
  <c r="AC4052" i="3"/>
  <c r="AC4051" i="3"/>
  <c r="AC4054" i="3"/>
  <c r="AC4053" i="3"/>
  <c r="AC4055" i="3"/>
  <c r="AC4056" i="3"/>
  <c r="AC4060" i="3"/>
  <c r="AC4057" i="3"/>
  <c r="AC4058" i="3"/>
  <c r="AC4059" i="3"/>
  <c r="AC4061" i="3"/>
  <c r="AC6321" i="3"/>
  <c r="AC4062" i="3"/>
  <c r="AC4063" i="3"/>
  <c r="AC4066" i="3"/>
  <c r="AC4064" i="3"/>
  <c r="AC4065" i="3"/>
  <c r="AC4067" i="3"/>
  <c r="AC4068" i="3"/>
  <c r="AC4069" i="3"/>
  <c r="AC4071" i="3"/>
  <c r="AC4070" i="3"/>
  <c r="AC4072" i="3"/>
  <c r="AC4073" i="3"/>
  <c r="AC6772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7" i="3"/>
  <c r="AC4089" i="3"/>
  <c r="AC4088" i="3"/>
  <c r="AC4090" i="3"/>
  <c r="AC6391" i="3"/>
  <c r="AC4091" i="3"/>
  <c r="AC4092" i="3"/>
  <c r="AC4093" i="3"/>
  <c r="AC6356" i="3"/>
  <c r="AC6545" i="3"/>
  <c r="AC4094" i="3"/>
  <c r="AC6428" i="3"/>
  <c r="AC4095" i="3"/>
  <c r="AC4096" i="3"/>
  <c r="AC6444" i="3"/>
  <c r="AC4097" i="3"/>
  <c r="AC4098" i="3"/>
  <c r="AC6516" i="3"/>
  <c r="AC6521" i="3"/>
  <c r="AC4099" i="3"/>
  <c r="AC4100" i="3"/>
  <c r="AC6419" i="3"/>
  <c r="AC4101" i="3"/>
  <c r="AC4102" i="3"/>
  <c r="AC4103" i="3"/>
  <c r="AC6559" i="3"/>
  <c r="AC4104" i="3"/>
  <c r="AC6587" i="3"/>
  <c r="AC4105" i="3"/>
  <c r="AC4106" i="3"/>
  <c r="AC4107" i="3"/>
  <c r="AC4110" i="3"/>
  <c r="AC4109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6460" i="3"/>
  <c r="AC4126" i="3"/>
  <c r="AC4123" i="3"/>
  <c r="AC4124" i="3"/>
  <c r="AC4125" i="3"/>
  <c r="AC6325" i="3"/>
  <c r="AC4128" i="3"/>
  <c r="AC4129" i="3"/>
  <c r="AC6782" i="3"/>
  <c r="AC4130" i="3"/>
  <c r="AC4132" i="3"/>
  <c r="AC4131" i="3"/>
  <c r="AC4133" i="3"/>
  <c r="AC4134" i="3"/>
  <c r="AC4136" i="3"/>
  <c r="AC4137" i="3"/>
  <c r="AC4138" i="3"/>
  <c r="AC4139" i="3"/>
  <c r="AC4140" i="3"/>
  <c r="AC4141" i="3"/>
  <c r="AC4143" i="3"/>
  <c r="AC4144" i="3"/>
  <c r="AC466" i="3"/>
  <c r="AC4145" i="3"/>
  <c r="AC4146" i="3"/>
  <c r="AC4147" i="3"/>
  <c r="AC4148" i="3"/>
  <c r="AC4151" i="3"/>
  <c r="AC4149" i="3"/>
  <c r="AC4152" i="3"/>
  <c r="AC4150" i="3"/>
  <c r="AC4153" i="3"/>
  <c r="AC4154" i="3"/>
  <c r="AC4156" i="3"/>
  <c r="AC4155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71" i="3"/>
  <c r="AC4169" i="3"/>
  <c r="AC4170" i="3"/>
  <c r="AC4173" i="3"/>
  <c r="AC4172" i="3"/>
  <c r="AC6786" i="3"/>
  <c r="AC4174" i="3"/>
  <c r="AC4176" i="3"/>
  <c r="AC4175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6466" i="3"/>
  <c r="AC4190" i="3"/>
  <c r="AC4193" i="3"/>
  <c r="AC4191" i="3"/>
  <c r="AC4192" i="3"/>
  <c r="AC4194" i="3"/>
  <c r="AC4195" i="3"/>
  <c r="AC4197" i="3"/>
  <c r="AC4198" i="3"/>
  <c r="AC4199" i="3"/>
  <c r="AC4200" i="3"/>
  <c r="AC4201" i="3"/>
  <c r="AC4203" i="3"/>
  <c r="AC4202" i="3"/>
  <c r="AC4204" i="3"/>
  <c r="AC4205" i="3"/>
  <c r="AC4207" i="3"/>
  <c r="AC4208" i="3"/>
  <c r="AC4212" i="3"/>
  <c r="AC4209" i="3"/>
  <c r="AC4210" i="3"/>
  <c r="AC4211" i="3"/>
  <c r="AC4213" i="3"/>
  <c r="AC4214" i="3"/>
  <c r="AC4215" i="3"/>
  <c r="AC4216" i="3"/>
  <c r="AC4218" i="3"/>
  <c r="AC4217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1" i="3"/>
  <c r="AC4230" i="3"/>
  <c r="AC4232" i="3"/>
  <c r="AC4233" i="3"/>
  <c r="AC4234" i="3"/>
  <c r="AC4235" i="3"/>
  <c r="AC4236" i="3"/>
  <c r="AC4237" i="3"/>
  <c r="AC4238" i="3"/>
  <c r="AC4240" i="3"/>
  <c r="AC4241" i="3"/>
  <c r="AC4242" i="3"/>
  <c r="AC4245" i="3"/>
  <c r="AC4243" i="3"/>
  <c r="AC4244" i="3"/>
  <c r="AC6500" i="3"/>
  <c r="AC4246" i="3"/>
  <c r="AC4247" i="3"/>
  <c r="AC90" i="3"/>
  <c r="AC6599" i="3"/>
  <c r="AC240" i="3"/>
  <c r="AC469" i="3"/>
  <c r="AC938" i="3"/>
  <c r="AC4248" i="3"/>
  <c r="AC939" i="3"/>
  <c r="AC6775" i="3"/>
  <c r="AC787" i="3"/>
  <c r="AC4250" i="3"/>
  <c r="AC4249" i="3"/>
  <c r="AC901" i="3"/>
  <c r="AC329" i="3"/>
  <c r="AC319" i="3"/>
  <c r="AC4251" i="3"/>
  <c r="AC887" i="3"/>
  <c r="AC4255" i="3"/>
  <c r="AC4252" i="3"/>
  <c r="AC4253" i="3"/>
  <c r="AC4254" i="3"/>
  <c r="AC5157" i="3"/>
  <c r="AC60" i="3"/>
  <c r="AC753" i="3"/>
  <c r="AC5971" i="3"/>
  <c r="AC6723" i="3"/>
  <c r="AC4256" i="3"/>
  <c r="AC4257" i="3"/>
  <c r="AC4258" i="3"/>
  <c r="AC105" i="3"/>
  <c r="AC6722" i="3"/>
  <c r="AC5010" i="3"/>
  <c r="AC4259" i="3"/>
  <c r="AC4260" i="3"/>
  <c r="AC4261" i="3"/>
  <c r="AC4263" i="3"/>
  <c r="AC4262" i="3"/>
  <c r="AC4264" i="3"/>
  <c r="AC4265" i="3"/>
  <c r="AC4266" i="3"/>
  <c r="AC54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9" i="3"/>
  <c r="AC4280" i="3"/>
  <c r="AC4281" i="3"/>
  <c r="AC4282" i="3"/>
  <c r="AC4284" i="3"/>
  <c r="AC4285" i="3"/>
  <c r="AC4286" i="3"/>
  <c r="AC4288" i="3"/>
  <c r="AC4287" i="3"/>
  <c r="AC4289" i="3"/>
  <c r="AC4290" i="3"/>
  <c r="AC6490" i="3"/>
  <c r="AC4291" i="3"/>
  <c r="AC4292" i="3"/>
  <c r="AC4293" i="3"/>
  <c r="AC4295" i="3"/>
  <c r="AC4294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4" i="3"/>
  <c r="AC6794" i="3"/>
  <c r="AC4315" i="3"/>
  <c r="AC6461" i="3"/>
  <c r="AC4316" i="3"/>
  <c r="AC4317" i="3"/>
  <c r="AC4318" i="3"/>
  <c r="AC4319" i="3"/>
  <c r="AC4320" i="3"/>
  <c r="AC4321" i="3"/>
  <c r="AC4322" i="3"/>
  <c r="AC4323" i="3"/>
  <c r="AC4326" i="3"/>
  <c r="AC4324" i="3"/>
  <c r="AC4325" i="3"/>
  <c r="AC4327" i="3"/>
  <c r="AC4328" i="3"/>
  <c r="AC4330" i="3"/>
  <c r="AC4329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2" i="3"/>
  <c r="AC4350" i="3"/>
  <c r="AC4351" i="3"/>
  <c r="AC4353" i="3"/>
  <c r="AC4354" i="3"/>
  <c r="AC4355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70" i="3"/>
  <c r="AC4369" i="3"/>
  <c r="AC4371" i="3"/>
  <c r="AC4372" i="3"/>
  <c r="AC4373" i="3"/>
  <c r="AC4374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9" i="3"/>
  <c r="AC4391" i="3"/>
  <c r="AC4390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4" i="3"/>
  <c r="AC4403" i="3"/>
  <c r="AC4405" i="3"/>
  <c r="AC4406" i="3"/>
  <c r="AC4407" i="3"/>
  <c r="AC4408" i="3"/>
  <c r="AC4409" i="3"/>
  <c r="AC4410" i="3"/>
  <c r="AC4412" i="3"/>
  <c r="AC4413" i="3"/>
  <c r="AC4415" i="3"/>
  <c r="AC4417" i="3"/>
  <c r="AC4416" i="3"/>
  <c r="AC4419" i="3"/>
  <c r="AC4420" i="3"/>
  <c r="AC4422" i="3"/>
  <c r="AC4423" i="3"/>
  <c r="AC4424" i="3"/>
  <c r="AC4425" i="3"/>
  <c r="AC4426" i="3"/>
  <c r="AC4427" i="3"/>
  <c r="AC4430" i="3"/>
  <c r="AC4428" i="3"/>
  <c r="AC4429" i="3"/>
  <c r="AC4432" i="3"/>
  <c r="AC4431" i="3"/>
  <c r="AC4434" i="3"/>
  <c r="AC4433" i="3"/>
  <c r="AC4436" i="3"/>
  <c r="AC4435" i="3"/>
  <c r="AC4437" i="3"/>
  <c r="AC4438" i="3"/>
  <c r="AC4439" i="3"/>
  <c r="AC4440" i="3"/>
  <c r="AC4441" i="3"/>
  <c r="AC4442" i="3"/>
  <c r="AC4444" i="3"/>
  <c r="AC4445" i="3"/>
  <c r="AC4446" i="3"/>
  <c r="AC4448" i="3"/>
  <c r="AC4449" i="3"/>
  <c r="AC4450" i="3"/>
  <c r="AC4452" i="3"/>
  <c r="AC4451" i="3"/>
  <c r="AC4453" i="3"/>
  <c r="AC4454" i="3"/>
  <c r="AC4455" i="3"/>
  <c r="AC4457" i="3"/>
  <c r="AC4458" i="3"/>
  <c r="AC4456" i="3"/>
  <c r="AC4460" i="3"/>
  <c r="AC4459" i="3"/>
  <c r="AC4461" i="3"/>
  <c r="AC4462" i="3"/>
  <c r="AC4465" i="3"/>
  <c r="AC4464" i="3"/>
  <c r="AC4466" i="3"/>
  <c r="AC4467" i="3"/>
  <c r="AC4468" i="3"/>
  <c r="AC4469" i="3"/>
  <c r="AC4471" i="3"/>
  <c r="AC4472" i="3"/>
  <c r="AC4470" i="3"/>
  <c r="AC4473" i="3"/>
  <c r="AC4474" i="3"/>
  <c r="AC4475" i="3"/>
  <c r="AC4476" i="3"/>
  <c r="AC4477" i="3"/>
  <c r="AC4478" i="3"/>
  <c r="AC4479" i="3"/>
  <c r="AC4480" i="3"/>
  <c r="AC4484" i="3"/>
  <c r="AC4481" i="3"/>
  <c r="AC4482" i="3"/>
  <c r="AC4483" i="3"/>
  <c r="AC4485" i="3"/>
  <c r="AC4486" i="3"/>
  <c r="AC4487" i="3"/>
  <c r="AC4488" i="3"/>
  <c r="AC4489" i="3"/>
  <c r="AC4490" i="3"/>
  <c r="AC4491" i="3"/>
  <c r="AC4493" i="3"/>
  <c r="AC4494" i="3"/>
  <c r="AC4496" i="3"/>
  <c r="AC4497" i="3"/>
  <c r="AC4498" i="3"/>
  <c r="AC4499" i="3"/>
  <c r="AC4500" i="3"/>
  <c r="AC4501" i="3"/>
  <c r="AC4502" i="3"/>
  <c r="AC4503" i="3"/>
  <c r="AC4504" i="3"/>
  <c r="AC4507" i="3"/>
  <c r="AC4505" i="3"/>
  <c r="AC4506" i="3"/>
  <c r="AC4509" i="3"/>
  <c r="AC4510" i="3"/>
  <c r="AC4511" i="3"/>
  <c r="AC4513" i="3"/>
  <c r="AC4512" i="3"/>
  <c r="AC4514" i="3"/>
  <c r="AC4515" i="3"/>
  <c r="AC4516" i="3"/>
  <c r="AC4517" i="3"/>
  <c r="AC4518" i="3"/>
  <c r="AC4519" i="3"/>
  <c r="AC4520" i="3"/>
  <c r="AC4521" i="3"/>
  <c r="AC4524" i="3"/>
  <c r="AC4525" i="3"/>
  <c r="AC4522" i="3"/>
  <c r="AC4523" i="3"/>
  <c r="AC4526" i="3"/>
  <c r="AC4527" i="3"/>
  <c r="AC4529" i="3"/>
  <c r="AC4528" i="3"/>
  <c r="AC4530" i="3"/>
  <c r="AC4533" i="3"/>
  <c r="AC4531" i="3"/>
  <c r="AC4532" i="3"/>
  <c r="AC4535" i="3"/>
  <c r="AC4534" i="3"/>
  <c r="AC4536" i="3"/>
  <c r="AC4537" i="3"/>
  <c r="AC4538" i="3"/>
  <c r="AC4540" i="3"/>
  <c r="AC4541" i="3"/>
  <c r="AC4542" i="3"/>
  <c r="AC4543" i="3"/>
  <c r="AC4544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9" i="3"/>
  <c r="AC4560" i="3"/>
  <c r="AC4561" i="3"/>
  <c r="AC4562" i="3"/>
  <c r="AC4563" i="3"/>
  <c r="AC4564" i="3"/>
  <c r="AC4566" i="3"/>
  <c r="AC6756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4" i="3"/>
  <c r="AC4583" i="3"/>
  <c r="AC4585" i="3"/>
  <c r="AC4586" i="3"/>
  <c r="AC4587" i="3"/>
  <c r="AC4589" i="3"/>
  <c r="AC4588" i="3"/>
  <c r="AC4590" i="3"/>
  <c r="AC4591" i="3"/>
  <c r="AC4592" i="3"/>
  <c r="AC4593" i="3"/>
  <c r="AC4594" i="3"/>
  <c r="AC4596" i="3"/>
  <c r="AC4598" i="3"/>
  <c r="AC4597" i="3"/>
  <c r="AC4599" i="3"/>
  <c r="AC4601" i="3"/>
  <c r="AC4600" i="3"/>
  <c r="AC4602" i="3"/>
  <c r="AC4603" i="3"/>
  <c r="AC4604" i="3"/>
  <c r="AC4608" i="3"/>
  <c r="AC4606" i="3"/>
  <c r="AC4607" i="3"/>
  <c r="AC4605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2" i="3"/>
  <c r="AC4633" i="3"/>
  <c r="AC4634" i="3"/>
  <c r="AC4635" i="3"/>
  <c r="AC4640" i="3"/>
  <c r="AC4641" i="3"/>
  <c r="AC4639" i="3"/>
  <c r="AC4636" i="3"/>
  <c r="AC4637" i="3"/>
  <c r="AC4638" i="3"/>
  <c r="AC4642" i="3"/>
  <c r="AC4643" i="3"/>
  <c r="AC4644" i="3"/>
  <c r="AC4645" i="3"/>
  <c r="AC4647" i="3"/>
  <c r="AC4648" i="3"/>
  <c r="AC4649" i="3"/>
  <c r="AC4650" i="3"/>
  <c r="AC4651" i="3"/>
  <c r="AC4653" i="3"/>
  <c r="AC4652" i="3"/>
  <c r="AC4654" i="3"/>
  <c r="AC4655" i="3"/>
  <c r="AC4657" i="3"/>
  <c r="AC4656" i="3"/>
  <c r="AC4658" i="3"/>
  <c r="AC4659" i="3"/>
  <c r="AC4660" i="3"/>
  <c r="AC4661" i="3"/>
  <c r="AC4662" i="3"/>
  <c r="AC6436" i="3"/>
  <c r="AC4664" i="3"/>
  <c r="AC4665" i="3"/>
  <c r="AC4663" i="3"/>
  <c r="AC4666" i="3"/>
  <c r="AC4667" i="3"/>
  <c r="AC4668" i="3"/>
  <c r="AC4669" i="3"/>
  <c r="AC4670" i="3"/>
  <c r="AC4673" i="3"/>
  <c r="AC4671" i="3"/>
  <c r="AC4672" i="3"/>
  <c r="AC4674" i="3"/>
  <c r="AC4675" i="3"/>
  <c r="AC4676" i="3"/>
  <c r="AC4677" i="3"/>
  <c r="AC4678" i="3"/>
  <c r="AC4680" i="3"/>
  <c r="AC4679" i="3"/>
  <c r="AC4682" i="3"/>
  <c r="AC4681" i="3"/>
  <c r="AC4683" i="3"/>
  <c r="AC4684" i="3"/>
  <c r="AC4685" i="3"/>
  <c r="AC4687" i="3"/>
  <c r="AC4689" i="3"/>
  <c r="AC4688" i="3"/>
  <c r="AC4690" i="3"/>
  <c r="AC4691" i="3"/>
  <c r="AC4692" i="3"/>
  <c r="AC4693" i="3"/>
  <c r="AC4694" i="3"/>
  <c r="AC4695" i="3"/>
  <c r="AC4696" i="3"/>
  <c r="AC6797" i="3"/>
  <c r="AC4697" i="3"/>
  <c r="AC4700" i="3"/>
  <c r="AC4698" i="3"/>
  <c r="AC4699" i="3"/>
  <c r="AC4701" i="3"/>
  <c r="AC4702" i="3"/>
  <c r="AC4706" i="3"/>
  <c r="AC4703" i="3"/>
  <c r="AC4704" i="3"/>
  <c r="AC4705" i="3"/>
  <c r="AC4707" i="3"/>
  <c r="AC4710" i="3"/>
  <c r="AC4709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4" i="3"/>
  <c r="AC4738" i="3"/>
  <c r="AC4735" i="3"/>
  <c r="AC4737" i="3"/>
  <c r="AC4736" i="3"/>
  <c r="AC6496" i="3"/>
  <c r="AC4739" i="3"/>
  <c r="AC4742" i="3"/>
  <c r="AC4741" i="3"/>
  <c r="AC4740" i="3"/>
  <c r="AC4745" i="3"/>
  <c r="AC4743" i="3"/>
  <c r="AC4744" i="3"/>
  <c r="AC4746" i="3"/>
  <c r="AC4748" i="3"/>
  <c r="AC4749" i="3"/>
  <c r="AC4747" i="3"/>
  <c r="AC4750" i="3"/>
  <c r="AC4751" i="3"/>
  <c r="AC4752" i="3"/>
  <c r="AC4753" i="3"/>
  <c r="AC4754" i="3"/>
  <c r="AC4761" i="3"/>
  <c r="AC4755" i="3"/>
  <c r="AC4756" i="3"/>
  <c r="AC4757" i="3"/>
  <c r="AC4758" i="3"/>
  <c r="AC4759" i="3"/>
  <c r="AC4760" i="3"/>
  <c r="AC4762" i="3"/>
  <c r="AC4763" i="3"/>
  <c r="AC4766" i="3"/>
  <c r="AC4764" i="3"/>
  <c r="AC4765" i="3"/>
  <c r="AC4768" i="3"/>
  <c r="AC4769" i="3"/>
  <c r="AC4770" i="3"/>
  <c r="AC4771" i="3"/>
  <c r="AC4773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5" i="3"/>
  <c r="AC4794" i="3"/>
  <c r="AC4799" i="3"/>
  <c r="AC4796" i="3"/>
  <c r="AC4797" i="3"/>
  <c r="AC4798" i="3"/>
  <c r="AC4800" i="3"/>
  <c r="AC4801" i="3"/>
  <c r="AC4802" i="3"/>
  <c r="AC4803" i="3"/>
  <c r="AC4804" i="3"/>
  <c r="AC4807" i="3"/>
  <c r="AC4805" i="3"/>
  <c r="AC4806" i="3"/>
  <c r="AC4808" i="3"/>
  <c r="AC4810" i="3"/>
  <c r="AC4811" i="3"/>
  <c r="AC4812" i="3"/>
  <c r="AC4813" i="3"/>
  <c r="AC4814" i="3"/>
  <c r="AC4817" i="3"/>
  <c r="AC4815" i="3"/>
  <c r="AC4816" i="3"/>
  <c r="AC4818" i="3"/>
  <c r="AC4820" i="3"/>
  <c r="AC4819" i="3"/>
  <c r="AC4822" i="3"/>
  <c r="AC4823" i="3"/>
  <c r="AC4821" i="3"/>
  <c r="AC4824" i="3"/>
  <c r="AC4826" i="3"/>
  <c r="AC4825" i="3"/>
  <c r="AC4828" i="3"/>
  <c r="AC4827" i="3"/>
  <c r="AC4829" i="3"/>
  <c r="AC4830" i="3"/>
  <c r="AC4831" i="3"/>
  <c r="AC4834" i="3"/>
  <c r="AC4833" i="3"/>
  <c r="AC4835" i="3"/>
  <c r="AC4836" i="3"/>
  <c r="AC4837" i="3"/>
  <c r="AC4838" i="3"/>
  <c r="AC4839" i="3"/>
  <c r="AC4845" i="3"/>
  <c r="AC4840" i="3"/>
  <c r="AC4846" i="3"/>
  <c r="AC4841" i="3"/>
  <c r="AC4842" i="3"/>
  <c r="AC4843" i="3"/>
  <c r="AC4844" i="3"/>
  <c r="AC4847" i="3"/>
  <c r="AC4849" i="3"/>
  <c r="AC4848" i="3"/>
  <c r="AC4850" i="3"/>
  <c r="AC4851" i="3"/>
  <c r="AC4852" i="3"/>
  <c r="AC4853" i="3"/>
  <c r="AC4856" i="3"/>
  <c r="AC4854" i="3"/>
  <c r="AC4855" i="3"/>
  <c r="AC4858" i="3"/>
  <c r="AC4857" i="3"/>
  <c r="AC4859" i="3"/>
  <c r="AC6799" i="3"/>
  <c r="AC4861" i="3"/>
  <c r="AC4862" i="3"/>
  <c r="AC4863" i="3"/>
  <c r="AC4864" i="3"/>
  <c r="AC4866" i="3"/>
  <c r="AC4865" i="3"/>
  <c r="AC4867" i="3"/>
  <c r="AC4868" i="3"/>
  <c r="AC4869" i="3"/>
  <c r="AC4870" i="3"/>
  <c r="AC4871" i="3"/>
  <c r="AC4872" i="3"/>
  <c r="AC4873" i="3"/>
  <c r="AC4875" i="3"/>
  <c r="AC4876" i="3"/>
  <c r="AC4877" i="3"/>
  <c r="AC4874" i="3"/>
  <c r="AC4878" i="3"/>
  <c r="AC4880" i="3"/>
  <c r="AC4879" i="3"/>
  <c r="AC4881" i="3"/>
  <c r="AC4882" i="3"/>
  <c r="AC4883" i="3"/>
  <c r="AC4884" i="3"/>
  <c r="AC4887" i="3"/>
  <c r="AC4888" i="3"/>
  <c r="AC4885" i="3"/>
  <c r="AC4886" i="3"/>
  <c r="AC4889" i="3"/>
  <c r="AC4890" i="3"/>
  <c r="AC4891" i="3"/>
  <c r="AC4897" i="3"/>
  <c r="AC4895" i="3"/>
  <c r="AC4896" i="3"/>
  <c r="AC4892" i="3"/>
  <c r="AC4893" i="3"/>
  <c r="AC4894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5" i="3"/>
  <c r="AC4913" i="3"/>
  <c r="AC4914" i="3"/>
  <c r="AC4917" i="3"/>
  <c r="AC4918" i="3"/>
  <c r="AC4919" i="3"/>
  <c r="AC4920" i="3"/>
  <c r="AC4916" i="3"/>
  <c r="AC4921" i="3"/>
  <c r="AC4922" i="3"/>
  <c r="AC4923" i="3"/>
  <c r="AC4924" i="3"/>
  <c r="AC4925" i="3"/>
  <c r="AC4926" i="3"/>
  <c r="AC4927" i="3"/>
  <c r="AC4929" i="3"/>
  <c r="AC4930" i="3"/>
  <c r="AC4932" i="3"/>
  <c r="AC4931" i="3"/>
  <c r="AC4935" i="3"/>
  <c r="AC4934" i="3"/>
  <c r="AC4933" i="3"/>
  <c r="AC4937" i="3"/>
  <c r="AC4936" i="3"/>
  <c r="AC4938" i="3"/>
  <c r="AC4939" i="3"/>
  <c r="AC4940" i="3"/>
  <c r="AC4941" i="3"/>
  <c r="AC4943" i="3"/>
  <c r="AC4944" i="3"/>
  <c r="AC4942" i="3"/>
  <c r="AC4945" i="3"/>
  <c r="AC4946" i="3"/>
  <c r="AC6655" i="3"/>
  <c r="AC4947" i="3"/>
  <c r="AC4948" i="3"/>
  <c r="AC4950" i="3"/>
  <c r="AC4949" i="3"/>
  <c r="AC4951" i="3"/>
  <c r="AC4956" i="3"/>
  <c r="AC4952" i="3"/>
  <c r="AC4953" i="3"/>
  <c r="AC4954" i="3"/>
  <c r="AC4955" i="3"/>
  <c r="AC4957" i="3"/>
  <c r="AC4958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7" i="3"/>
  <c r="AC4976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93" i="3"/>
  <c r="AC4992" i="3"/>
  <c r="AC4994" i="3"/>
  <c r="AC4995" i="3"/>
  <c r="AC4996" i="3"/>
  <c r="AC4997" i="3"/>
  <c r="AC4999" i="3"/>
  <c r="AC5000" i="3"/>
  <c r="AC5001" i="3"/>
  <c r="AC5002" i="3"/>
  <c r="AC5003" i="3"/>
  <c r="AC5004" i="3"/>
  <c r="AC5005" i="3"/>
  <c r="AC5006" i="3"/>
  <c r="AC5007" i="3"/>
  <c r="AC5008" i="3"/>
  <c r="AC5013" i="3"/>
  <c r="AC5014" i="3"/>
  <c r="AC5015" i="3"/>
  <c r="AC5011" i="3"/>
  <c r="AC5016" i="3"/>
  <c r="AC5017" i="3"/>
  <c r="AC5012" i="3"/>
  <c r="AC5018" i="3"/>
  <c r="AC5019" i="3"/>
  <c r="AC5020" i="3"/>
  <c r="AC5021" i="3"/>
  <c r="AC5023" i="3"/>
  <c r="AC5022" i="3"/>
  <c r="AC5024" i="3"/>
  <c r="AC5026" i="3"/>
  <c r="AC5027" i="3"/>
  <c r="AC5025" i="3"/>
  <c r="AC5028" i="3"/>
  <c r="AC5029" i="3"/>
  <c r="AC5030" i="3"/>
  <c r="AC5033" i="3"/>
  <c r="AC5032" i="3"/>
  <c r="AC5031" i="3"/>
  <c r="AC5034" i="3"/>
  <c r="AC5035" i="3"/>
  <c r="AC5036" i="3"/>
  <c r="AC5038" i="3"/>
  <c r="AC5039" i="3"/>
  <c r="AC5040" i="3"/>
  <c r="AC5041" i="3"/>
  <c r="AC5042" i="3"/>
  <c r="AC5043" i="3"/>
  <c r="AC5045" i="3"/>
  <c r="AC5044" i="3"/>
  <c r="AC5047" i="3"/>
  <c r="AC5048" i="3"/>
  <c r="AC5049" i="3"/>
  <c r="AC5050" i="3"/>
  <c r="AC5051" i="3"/>
  <c r="AC5052" i="3"/>
  <c r="AC5053" i="3"/>
  <c r="AC6801" i="3"/>
  <c r="AC5054" i="3"/>
  <c r="AC5055" i="3"/>
  <c r="AC5056" i="3"/>
  <c r="AC5057" i="3"/>
  <c r="AC5059" i="3"/>
  <c r="AC5060" i="3"/>
  <c r="AC5061" i="3"/>
  <c r="AC5062" i="3"/>
  <c r="AC5063" i="3"/>
  <c r="AC5064" i="3"/>
  <c r="AC5067" i="3"/>
  <c r="AC5066" i="3"/>
  <c r="AC5068" i="3"/>
  <c r="AC5069" i="3"/>
  <c r="AC5070" i="3"/>
  <c r="AC5071" i="3"/>
  <c r="AC5072" i="3"/>
  <c r="AC5074" i="3"/>
  <c r="AC5073" i="3"/>
  <c r="AC5075" i="3"/>
  <c r="AC5076" i="3"/>
  <c r="AC5078" i="3"/>
  <c r="AC5077" i="3"/>
  <c r="AC5079" i="3"/>
  <c r="AC5080" i="3"/>
  <c r="AC5081" i="3"/>
  <c r="AC5082" i="3"/>
  <c r="AC5083" i="3"/>
  <c r="AC5084" i="3"/>
  <c r="AC5087" i="3"/>
  <c r="AC5085" i="3"/>
  <c r="AC5086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3" i="3"/>
  <c r="AC5102" i="3"/>
  <c r="AC5104" i="3"/>
  <c r="AC5105" i="3"/>
  <c r="AC5106" i="3"/>
  <c r="AC5108" i="3"/>
  <c r="AC5107" i="3"/>
  <c r="AC5110" i="3"/>
  <c r="AC5109" i="3"/>
  <c r="AC5111" i="3"/>
  <c r="AC5112" i="3"/>
  <c r="AC5113" i="3"/>
  <c r="AC5114" i="3"/>
  <c r="AC5115" i="3"/>
  <c r="AC5116" i="3"/>
  <c r="AC5119" i="3"/>
  <c r="AC5118" i="3"/>
  <c r="AC5120" i="3"/>
  <c r="AC5117" i="3"/>
  <c r="AC5122" i="3"/>
  <c r="AC5121" i="3"/>
  <c r="AC5123" i="3"/>
  <c r="AC5124" i="3"/>
  <c r="AC5125" i="3"/>
  <c r="AC5126" i="3"/>
  <c r="AC5127" i="3"/>
  <c r="AC5128" i="3"/>
  <c r="AC5130" i="3"/>
  <c r="AC5131" i="3"/>
  <c r="AC5132" i="3"/>
  <c r="AC5133" i="3"/>
  <c r="AC5135" i="3"/>
  <c r="AC5134" i="3"/>
  <c r="AC5136" i="3"/>
  <c r="AC5137" i="3"/>
  <c r="AC6802" i="3"/>
  <c r="AC5138" i="3"/>
  <c r="AC5141" i="3"/>
  <c r="AC5139" i="3"/>
  <c r="AC5140" i="3"/>
  <c r="AC5142" i="3"/>
  <c r="AC5143" i="3"/>
  <c r="AC5144" i="3"/>
  <c r="AC5145" i="3"/>
  <c r="AC5146" i="3"/>
  <c r="AC5147" i="3"/>
  <c r="AC5148" i="3"/>
  <c r="AC5149" i="3"/>
  <c r="AC5155" i="3"/>
  <c r="AC5150" i="3"/>
  <c r="AC5151" i="3"/>
  <c r="AC5152" i="3"/>
  <c r="AC5153" i="3"/>
  <c r="AC5154" i="3"/>
  <c r="AC5156" i="3"/>
  <c r="AC5158" i="3"/>
  <c r="AC5160" i="3"/>
  <c r="AC5159" i="3"/>
  <c r="AC5161" i="3"/>
  <c r="AC5163" i="3"/>
  <c r="AC5164" i="3"/>
  <c r="AC5165" i="3"/>
  <c r="AC5167" i="3"/>
  <c r="AC5166" i="3"/>
  <c r="AC5168" i="3"/>
  <c r="AC5169" i="3"/>
  <c r="AC5170" i="3"/>
  <c r="AC5171" i="3"/>
  <c r="AC5172" i="3"/>
  <c r="AC5173" i="3"/>
  <c r="AC5175" i="3"/>
  <c r="AC5174" i="3"/>
  <c r="AC5177" i="3"/>
  <c r="AC5176" i="3"/>
  <c r="AC5178" i="3"/>
  <c r="AC5179" i="3"/>
  <c r="AC5180" i="3"/>
  <c r="AC5184" i="3"/>
  <c r="AC5185" i="3"/>
  <c r="AC5186" i="3"/>
  <c r="AC5181" i="3"/>
  <c r="AC5182" i="3"/>
  <c r="AC5187" i="3"/>
  <c r="AC5183" i="3"/>
  <c r="AC5188" i="3"/>
  <c r="AC5189" i="3"/>
  <c r="AC5190" i="3"/>
  <c r="AC5191" i="3"/>
  <c r="AC5192" i="3"/>
  <c r="AC5193" i="3"/>
  <c r="AC6803" i="3"/>
  <c r="AC5196" i="3"/>
  <c r="AC5195" i="3"/>
  <c r="AC5194" i="3"/>
  <c r="AC5197" i="3"/>
  <c r="AC5198" i="3"/>
  <c r="AC5199" i="3"/>
  <c r="AC5201" i="3"/>
  <c r="AC5200" i="3"/>
  <c r="AC5202" i="3"/>
  <c r="AC5203" i="3"/>
  <c r="AC5206" i="3"/>
  <c r="AC5205" i="3"/>
  <c r="AC5207" i="3"/>
  <c r="AC5208" i="3"/>
  <c r="AC5209" i="3"/>
  <c r="AC5210" i="3"/>
  <c r="AC5211" i="3"/>
  <c r="AC5212" i="3"/>
  <c r="AC5213" i="3"/>
  <c r="AC5214" i="3"/>
  <c r="AC5215" i="3"/>
  <c r="AC5217" i="3"/>
  <c r="AC5218" i="3"/>
  <c r="AC5219" i="3"/>
  <c r="AC5216" i="3"/>
  <c r="AC5220" i="3"/>
  <c r="AC5221" i="3"/>
  <c r="AC5223" i="3"/>
  <c r="AC5222" i="3"/>
  <c r="AC5224" i="3"/>
  <c r="AC5225" i="3"/>
  <c r="AC5226" i="3"/>
  <c r="AC5227" i="3"/>
  <c r="AC5229" i="3"/>
  <c r="AC5228" i="3"/>
  <c r="AC5230" i="3"/>
  <c r="AC5231" i="3"/>
  <c r="AC5233" i="3"/>
  <c r="AC5234" i="3"/>
  <c r="AC5235" i="3"/>
  <c r="AC5236" i="3"/>
  <c r="AC5237" i="3"/>
  <c r="AC5238" i="3"/>
  <c r="AC5239" i="3"/>
  <c r="AC5240" i="3"/>
  <c r="AC5241" i="3"/>
  <c r="AC5243" i="3"/>
  <c r="AC5244" i="3"/>
  <c r="AC5245" i="3"/>
  <c r="AC5246" i="3"/>
  <c r="AC5247" i="3"/>
  <c r="AC5242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6" i="3"/>
  <c r="AC5265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80" i="3"/>
  <c r="AC5281" i="3"/>
  <c r="AC5279" i="3"/>
  <c r="AC5282" i="3"/>
  <c r="AC5283" i="3"/>
  <c r="AC5284" i="3"/>
  <c r="AC5285" i="3"/>
  <c r="AC5286" i="3"/>
  <c r="AC5287" i="3"/>
  <c r="AC5290" i="3"/>
  <c r="AC5288" i="3"/>
  <c r="AC5289" i="3"/>
  <c r="AC5291" i="3"/>
  <c r="AC5292" i="3"/>
  <c r="AC5293" i="3"/>
  <c r="AC5294" i="3"/>
  <c r="AC5295" i="3"/>
  <c r="AC5296" i="3"/>
  <c r="AC5297" i="3"/>
  <c r="AC5298" i="3"/>
  <c r="AC5299" i="3"/>
  <c r="AC5300" i="3"/>
  <c r="AC5302" i="3"/>
  <c r="AC5301" i="3"/>
  <c r="AC5303" i="3"/>
  <c r="AC5305" i="3"/>
  <c r="AC5306" i="3"/>
  <c r="AC5307" i="3"/>
  <c r="AC5308" i="3"/>
  <c r="AC5309" i="3"/>
  <c r="AC5310" i="3"/>
  <c r="AC5311" i="3"/>
  <c r="AC5314" i="3"/>
  <c r="AC5315" i="3"/>
  <c r="AC5317" i="3"/>
  <c r="AC5318" i="3"/>
  <c r="AC5316" i="3"/>
  <c r="AC5319" i="3"/>
  <c r="AC5320" i="3"/>
  <c r="AC5321" i="3"/>
  <c r="AC5322" i="3"/>
  <c r="AC5323" i="3"/>
  <c r="AC5324" i="3"/>
  <c r="AC5325" i="3"/>
  <c r="AC5327" i="3"/>
  <c r="AC5326" i="3"/>
  <c r="AC5328" i="3"/>
  <c r="AC5329" i="3"/>
  <c r="AC5330" i="3"/>
  <c r="AC5331" i="3"/>
  <c r="AC5333" i="3"/>
  <c r="AC5332" i="3"/>
  <c r="AC5334" i="3"/>
  <c r="AC5335" i="3"/>
  <c r="AC5336" i="3"/>
  <c r="AC5337" i="3"/>
  <c r="AC5338" i="3"/>
  <c r="AC5341" i="3"/>
  <c r="AC5343" i="3"/>
  <c r="AC5344" i="3"/>
  <c r="AC5342" i="3"/>
  <c r="AC5345" i="3"/>
  <c r="AC5346" i="3"/>
  <c r="AC5347" i="3"/>
  <c r="AC5349" i="3"/>
  <c r="AC5350" i="3"/>
  <c r="AC5348" i="3"/>
  <c r="AC5351" i="3"/>
  <c r="AC5354" i="3"/>
  <c r="AC5355" i="3"/>
  <c r="AC5356" i="3"/>
  <c r="AC5357" i="3"/>
  <c r="AC5359" i="3"/>
  <c r="AC5358" i="3"/>
  <c r="AC5360" i="3"/>
  <c r="AC5361" i="3"/>
  <c r="AC5362" i="3"/>
  <c r="AC5363" i="3"/>
  <c r="AC5364" i="3"/>
  <c r="AC5365" i="3"/>
  <c r="AC5366" i="3"/>
  <c r="AC5368" i="3"/>
  <c r="AC5369" i="3"/>
  <c r="AC5370" i="3"/>
  <c r="AC5367" i="3"/>
  <c r="AC5373" i="3"/>
  <c r="AC5371" i="3"/>
  <c r="AC5372" i="3"/>
  <c r="AC5374" i="3"/>
  <c r="AC5375" i="3"/>
  <c r="AC5376" i="3"/>
  <c r="AC5377" i="3"/>
  <c r="AC5378" i="3"/>
  <c r="AC5379" i="3"/>
  <c r="AC5380" i="3"/>
  <c r="AC5381" i="3"/>
  <c r="AC5384" i="3"/>
  <c r="AC5382" i="3"/>
  <c r="AC5385" i="3"/>
  <c r="AC5386" i="3"/>
  <c r="AC5383" i="3"/>
  <c r="AC5387" i="3"/>
  <c r="AC5391" i="3"/>
  <c r="AC5389" i="3"/>
  <c r="AC5390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8" i="3"/>
  <c r="AC5409" i="3"/>
  <c r="AC5413" i="3"/>
  <c r="AC5412" i="3"/>
  <c r="AC5414" i="3"/>
  <c r="AC5415" i="3"/>
  <c r="AC5416" i="3"/>
  <c r="AC5417" i="3"/>
  <c r="AC5418" i="3"/>
  <c r="AC5419" i="3"/>
  <c r="AC5420" i="3"/>
  <c r="AC5421" i="3"/>
  <c r="AC5423" i="3"/>
  <c r="AC5424" i="3"/>
  <c r="AC5425" i="3"/>
  <c r="AC5426" i="3"/>
  <c r="AC5428" i="3"/>
  <c r="AC5430" i="3"/>
  <c r="AC5431" i="3"/>
  <c r="AC5429" i="3"/>
  <c r="AC5432" i="3"/>
  <c r="AC5433" i="3"/>
  <c r="AC5434" i="3"/>
  <c r="AC5435" i="3"/>
  <c r="AC5436" i="3"/>
  <c r="AC5437" i="3"/>
  <c r="AC5439" i="3"/>
  <c r="AC5438" i="3"/>
  <c r="AC5440" i="3"/>
  <c r="AC5441" i="3"/>
  <c r="AC5445" i="3"/>
  <c r="AC5444" i="3"/>
  <c r="AC5446" i="3"/>
  <c r="AC5442" i="3"/>
  <c r="AC5443" i="3"/>
  <c r="AC5447" i="3"/>
  <c r="AC5448" i="3"/>
  <c r="AC5449" i="3"/>
  <c r="AC5452" i="3"/>
  <c r="AC5450" i="3"/>
  <c r="AC5451" i="3"/>
  <c r="AC5453" i="3"/>
  <c r="AC5454" i="3"/>
  <c r="AC5456" i="3"/>
  <c r="AC5457" i="3"/>
  <c r="AC5458" i="3"/>
  <c r="AC5459" i="3"/>
  <c r="AC5455" i="3"/>
  <c r="AC5460" i="3"/>
  <c r="AC5461" i="3"/>
  <c r="AC5464" i="3"/>
  <c r="AC5465" i="3"/>
  <c r="AC5462" i="3"/>
  <c r="AC5466" i="3"/>
  <c r="AC5463" i="3"/>
  <c r="AC5467" i="3"/>
  <c r="AC5468" i="3"/>
  <c r="AC5469" i="3"/>
  <c r="AC5470" i="3"/>
  <c r="AC5471" i="3"/>
  <c r="AC5472" i="3"/>
  <c r="AC5473" i="3"/>
  <c r="AC5474" i="3"/>
  <c r="AC5476" i="3"/>
  <c r="AC5477" i="3"/>
  <c r="AC5475" i="3"/>
  <c r="AC5478" i="3"/>
  <c r="AC5479" i="3"/>
  <c r="AC5480" i="3"/>
  <c r="AC5481" i="3"/>
  <c r="AC5483" i="3"/>
  <c r="AC5482" i="3"/>
  <c r="AC5485" i="3"/>
  <c r="AC5484" i="3"/>
  <c r="AC5486" i="3"/>
  <c r="AC5488" i="3"/>
  <c r="AC5487" i="3"/>
  <c r="AC5489" i="3"/>
  <c r="AC5490" i="3"/>
  <c r="AC5491" i="3"/>
  <c r="AC5495" i="3"/>
  <c r="AC5493" i="3"/>
  <c r="AC5494" i="3"/>
  <c r="AC5496" i="3"/>
  <c r="AC5497" i="3"/>
  <c r="AC5498" i="3"/>
  <c r="AC5499" i="3"/>
  <c r="AC5500" i="3"/>
  <c r="AC5501" i="3"/>
  <c r="AC5502" i="3"/>
  <c r="AC5506" i="3"/>
  <c r="AC5503" i="3"/>
  <c r="AC5504" i="3"/>
  <c r="AC5505" i="3"/>
  <c r="AC5507" i="3"/>
  <c r="AC5508" i="3"/>
  <c r="AC5509" i="3"/>
  <c r="AC5510" i="3"/>
  <c r="AC5512" i="3"/>
  <c r="AC5511" i="3"/>
  <c r="AC5514" i="3"/>
  <c r="AC5513" i="3"/>
  <c r="AC5515" i="3"/>
  <c r="AC5516" i="3"/>
  <c r="AC5517" i="3"/>
  <c r="AC5518" i="3"/>
  <c r="AC5519" i="3"/>
  <c r="AC5520" i="3"/>
  <c r="AC5521" i="3"/>
  <c r="AC5522" i="3"/>
  <c r="AC5524" i="3"/>
  <c r="AC5525" i="3"/>
  <c r="AC5527" i="3"/>
  <c r="AC5526" i="3"/>
  <c r="AC5530" i="3"/>
  <c r="AC5528" i="3"/>
  <c r="AC5529" i="3"/>
  <c r="AC5531" i="3"/>
  <c r="AC5532" i="3"/>
  <c r="AC5533" i="3"/>
  <c r="AC5535" i="3"/>
  <c r="AC5534" i="3"/>
  <c r="AC5536" i="3"/>
  <c r="AC5537" i="3"/>
  <c r="AC5538" i="3"/>
  <c r="AC5539" i="3"/>
  <c r="AC5540" i="3"/>
  <c r="AC5541" i="3"/>
  <c r="AC5542" i="3"/>
  <c r="AC5544" i="3"/>
  <c r="AC5545" i="3"/>
  <c r="AC5546" i="3"/>
  <c r="AC5547" i="3"/>
  <c r="AC5549" i="3"/>
  <c r="AC5548" i="3"/>
  <c r="AC5550" i="3"/>
  <c r="AC5551" i="3"/>
  <c r="AC5553" i="3"/>
  <c r="AC5554" i="3"/>
  <c r="AC5555" i="3"/>
  <c r="AC5552" i="3"/>
  <c r="AC5556" i="3"/>
  <c r="AC5557" i="3"/>
  <c r="AC5558" i="3"/>
  <c r="AC5559" i="3"/>
  <c r="AC5560" i="3"/>
  <c r="AC5564" i="3"/>
  <c r="AC5562" i="3"/>
  <c r="AC5563" i="3"/>
  <c r="AC5561" i="3"/>
  <c r="AC5565" i="3"/>
  <c r="AC5566" i="3"/>
  <c r="AC5567" i="3"/>
  <c r="AC5568" i="3"/>
  <c r="AC5569" i="3"/>
  <c r="AC5570" i="3"/>
  <c r="AC5571" i="3"/>
  <c r="AC5573" i="3"/>
  <c r="AC5572" i="3"/>
  <c r="AC5574" i="3"/>
  <c r="AC5575" i="3"/>
  <c r="AC5576" i="3"/>
  <c r="AC5577" i="3"/>
  <c r="AC5579" i="3"/>
  <c r="AC5578" i="3"/>
  <c r="AC6313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9" i="3"/>
  <c r="AC5598" i="3"/>
  <c r="AC5600" i="3"/>
  <c r="AC5601" i="3"/>
  <c r="AC5602" i="3"/>
  <c r="AC5604" i="3"/>
  <c r="AC5605" i="3"/>
  <c r="AC5603" i="3"/>
  <c r="AC5607" i="3"/>
  <c r="AC5606" i="3"/>
  <c r="AC5609" i="3"/>
  <c r="AC5608" i="3"/>
  <c r="AC5611" i="3"/>
  <c r="AC5612" i="3"/>
  <c r="AC5615" i="3"/>
  <c r="AC5614" i="3"/>
  <c r="AC5613" i="3"/>
  <c r="AC5616" i="3"/>
  <c r="AC5618" i="3"/>
  <c r="AC5619" i="3"/>
  <c r="AC5620" i="3"/>
  <c r="AC5621" i="3"/>
  <c r="AC5623" i="3"/>
  <c r="AC5622" i="3"/>
  <c r="AC5624" i="3"/>
  <c r="AC5627" i="3"/>
  <c r="AC5628" i="3"/>
  <c r="AC5625" i="3"/>
  <c r="AC5629" i="3"/>
  <c r="AC5630" i="3"/>
  <c r="AC5631" i="3"/>
  <c r="AC5626" i="3"/>
  <c r="AC5632" i="3"/>
  <c r="AC5633" i="3"/>
  <c r="AC5635" i="3"/>
  <c r="AC5636" i="3"/>
  <c r="AC5637" i="3"/>
  <c r="AC5638" i="3"/>
  <c r="AC5639" i="3"/>
  <c r="AC5640" i="3"/>
  <c r="AC5641" i="3"/>
  <c r="AC5642" i="3"/>
  <c r="AC5643" i="3"/>
  <c r="AC5646" i="3"/>
  <c r="AC5644" i="3"/>
  <c r="AC5647" i="3"/>
  <c r="AC5645" i="3"/>
  <c r="AC5648" i="3"/>
  <c r="AC5649" i="3"/>
  <c r="AC5652" i="3"/>
  <c r="AC5650" i="3"/>
  <c r="AC5651" i="3"/>
  <c r="AC5653" i="3"/>
  <c r="AC5655" i="3"/>
  <c r="AC5654" i="3"/>
  <c r="AC5656" i="3"/>
  <c r="AC5657" i="3"/>
  <c r="AC5658" i="3"/>
  <c r="AC5661" i="3"/>
  <c r="AC5659" i="3"/>
  <c r="AC5662" i="3"/>
  <c r="AC5660" i="3"/>
  <c r="AC5663" i="3"/>
  <c r="AC5664" i="3"/>
  <c r="AC5666" i="3"/>
  <c r="AC5667" i="3"/>
  <c r="AC5665" i="3"/>
  <c r="AC5668" i="3"/>
  <c r="AC5669" i="3"/>
  <c r="AC5670" i="3"/>
  <c r="AC5672" i="3"/>
  <c r="AC5671" i="3"/>
  <c r="AC5675" i="3"/>
  <c r="AC5674" i="3"/>
  <c r="AC5673" i="3"/>
  <c r="AC5676" i="3"/>
  <c r="AC5677" i="3"/>
  <c r="AC5678" i="3"/>
  <c r="AC5679" i="3"/>
  <c r="AC5680" i="3"/>
  <c r="AC5681" i="3"/>
  <c r="AC5682" i="3"/>
  <c r="AC5683" i="3"/>
  <c r="AC5685" i="3"/>
  <c r="AC5684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3" i="3"/>
  <c r="AC5704" i="3"/>
  <c r="AC5705" i="3"/>
  <c r="AC5702" i="3"/>
  <c r="AC5706" i="3"/>
  <c r="AC5707" i="3"/>
  <c r="AC5708" i="3"/>
  <c r="AC5711" i="3"/>
  <c r="AC5709" i="3"/>
  <c r="AC5710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30" i="3"/>
  <c r="AC5729" i="3"/>
  <c r="AC5731" i="3"/>
  <c r="AC5732" i="3"/>
  <c r="AC5733" i="3"/>
  <c r="AC5734" i="3"/>
  <c r="AC5735" i="3"/>
  <c r="AC5736" i="3"/>
  <c r="AC5737" i="3"/>
  <c r="AC5738" i="3"/>
  <c r="AC5740" i="3"/>
  <c r="AC5741" i="3"/>
  <c r="AC5739" i="3"/>
  <c r="AC5742" i="3"/>
  <c r="AC5743" i="3"/>
  <c r="AC5744" i="3"/>
  <c r="AC5745" i="3"/>
  <c r="AC5747" i="3"/>
  <c r="AC5746" i="3"/>
  <c r="AC5748" i="3"/>
  <c r="AC5749" i="3"/>
  <c r="AC5750" i="3"/>
  <c r="AC5752" i="3"/>
  <c r="AC5753" i="3"/>
  <c r="AC5751" i="3"/>
  <c r="AC5754" i="3"/>
  <c r="AC5755" i="3"/>
  <c r="AC5756" i="3"/>
  <c r="AC5757" i="3"/>
  <c r="AC5759" i="3"/>
  <c r="AC5762" i="3"/>
  <c r="AC5761" i="3"/>
  <c r="AC5763" i="3"/>
  <c r="AC5764" i="3"/>
  <c r="AC5765" i="3"/>
  <c r="AC5760" i="3"/>
  <c r="AC5766" i="3"/>
  <c r="AC5767" i="3"/>
  <c r="AC5768" i="3"/>
  <c r="AC5770" i="3"/>
  <c r="AC5769" i="3"/>
  <c r="AC5771" i="3"/>
  <c r="AC5773" i="3"/>
  <c r="AC5772" i="3"/>
  <c r="AC5776" i="3"/>
  <c r="AC5774" i="3"/>
  <c r="AC5775" i="3"/>
  <c r="AC5778" i="3"/>
  <c r="AC5777" i="3"/>
  <c r="AC5779" i="3"/>
  <c r="AC5780" i="3"/>
  <c r="AC5782" i="3"/>
  <c r="AC5781" i="3"/>
  <c r="AC5783" i="3"/>
  <c r="AC5784" i="3"/>
  <c r="AC5785" i="3"/>
  <c r="AC5786" i="3"/>
  <c r="AC5787" i="3"/>
  <c r="AC5789" i="3"/>
  <c r="AC5788" i="3"/>
  <c r="AC5790" i="3"/>
  <c r="AC5791" i="3"/>
  <c r="AC5792" i="3"/>
  <c r="AC5794" i="3"/>
  <c r="AC5793" i="3"/>
  <c r="AC5795" i="3"/>
  <c r="AC5796" i="3"/>
  <c r="AC5797" i="3"/>
  <c r="AC5798" i="3"/>
  <c r="AC5799" i="3"/>
  <c r="AC5800" i="3"/>
  <c r="AC5802" i="3"/>
  <c r="AC5801" i="3"/>
  <c r="AC5805" i="3"/>
  <c r="AC5803" i="3"/>
  <c r="AC5804" i="3"/>
  <c r="AC5806" i="3"/>
  <c r="AC5807" i="3"/>
  <c r="AC5808" i="3"/>
  <c r="AC5809" i="3"/>
  <c r="AC5814" i="3"/>
  <c r="AC5812" i="3"/>
  <c r="AC5815" i="3"/>
  <c r="AC5811" i="3"/>
  <c r="AC5816" i="3"/>
  <c r="AC5817" i="3"/>
  <c r="AC5813" i="3"/>
  <c r="AC5818" i="3"/>
  <c r="AC5819" i="3"/>
  <c r="AC5821" i="3"/>
  <c r="AC5820" i="3"/>
  <c r="AC5822" i="3"/>
  <c r="AC5823" i="3"/>
  <c r="AC5824" i="3"/>
  <c r="AC5825" i="3"/>
  <c r="AC5826" i="3"/>
  <c r="AC5827" i="3"/>
  <c r="AC5828" i="3"/>
  <c r="AC5829" i="3"/>
  <c r="AC5833" i="3"/>
  <c r="AC5830" i="3"/>
  <c r="AC5831" i="3"/>
  <c r="AC5834" i="3"/>
  <c r="AC5832" i="3"/>
  <c r="AC5835" i="3"/>
  <c r="AC5836" i="3"/>
  <c r="AC5837" i="3"/>
  <c r="AC5840" i="3"/>
  <c r="AC5838" i="3"/>
  <c r="AC5839" i="3"/>
  <c r="AC5841" i="3"/>
  <c r="AC5842" i="3"/>
  <c r="AC5843" i="3"/>
  <c r="AC5848" i="3"/>
  <c r="AC5844" i="3"/>
  <c r="AC5845" i="3"/>
  <c r="AC5847" i="3"/>
  <c r="AC5846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2" i="3"/>
  <c r="AC5871" i="3"/>
  <c r="AC5873" i="3"/>
  <c r="AC5874" i="3"/>
  <c r="AC5878" i="3"/>
  <c r="AC5877" i="3"/>
  <c r="AC5879" i="3"/>
  <c r="AC5875" i="3"/>
  <c r="AC5876" i="3"/>
  <c r="AC5880" i="3"/>
  <c r="AC5881" i="3"/>
  <c r="AC5882" i="3"/>
  <c r="AC5883" i="3"/>
  <c r="AC5884" i="3"/>
  <c r="AC5885" i="3"/>
  <c r="AC5887" i="3"/>
  <c r="AC5888" i="3"/>
  <c r="AC5889" i="3"/>
  <c r="AC5890" i="3"/>
  <c r="AC5886" i="3"/>
  <c r="AC5891" i="3"/>
  <c r="AC5892" i="3"/>
  <c r="AC5893" i="3"/>
  <c r="AC5894" i="3"/>
  <c r="AC5895" i="3"/>
  <c r="AC5896" i="3"/>
  <c r="AC5897" i="3"/>
  <c r="AC5900" i="3"/>
  <c r="AC5901" i="3"/>
  <c r="AC5898" i="3"/>
  <c r="AC5899" i="3"/>
  <c r="AC5902" i="3"/>
  <c r="AC5903" i="3"/>
  <c r="AC5904" i="3"/>
  <c r="AC5905" i="3"/>
  <c r="AC5906" i="3"/>
  <c r="AC5908" i="3"/>
  <c r="AC5907" i="3"/>
  <c r="AC5909" i="3"/>
  <c r="AC5910" i="3"/>
  <c r="AC5912" i="3"/>
  <c r="AC5913" i="3"/>
  <c r="AC5915" i="3"/>
  <c r="AC5916" i="3"/>
  <c r="AC5914" i="3"/>
  <c r="AC5917" i="3"/>
  <c r="AC5918" i="3"/>
  <c r="AC5919" i="3"/>
  <c r="AC5922" i="3"/>
  <c r="AC5920" i="3"/>
  <c r="AC5921" i="3"/>
  <c r="AC5923" i="3"/>
  <c r="AC5924" i="3"/>
  <c r="AC5926" i="3"/>
  <c r="AC5925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8" i="3"/>
  <c r="AC5949" i="3"/>
  <c r="AC5951" i="3"/>
  <c r="AC5952" i="3"/>
  <c r="AC5947" i="3"/>
  <c r="AC5950" i="3"/>
  <c r="AC5953" i="3"/>
  <c r="AC5954" i="3"/>
  <c r="AC5955" i="3"/>
  <c r="AC5956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5" i="3"/>
  <c r="AC5976" i="3"/>
  <c r="AC5974" i="3"/>
  <c r="AC5972" i="3"/>
  <c r="AC5973" i="3"/>
  <c r="AC5978" i="3"/>
  <c r="AC5977" i="3"/>
  <c r="AC5979" i="3"/>
  <c r="AC5980" i="3"/>
  <c r="AC5982" i="3"/>
  <c r="AC5981" i="3"/>
  <c r="AC5983" i="3"/>
  <c r="AC5984" i="3"/>
  <c r="AC5985" i="3"/>
  <c r="AC5986" i="3"/>
  <c r="AC5987" i="3"/>
  <c r="AC5988" i="3"/>
  <c r="AC5989" i="3"/>
  <c r="AC5993" i="3"/>
  <c r="AC5990" i="3"/>
  <c r="AC5991" i="3"/>
  <c r="AC5994" i="3"/>
  <c r="AC5995" i="3"/>
  <c r="AC5996" i="3"/>
  <c r="AC5997" i="3"/>
  <c r="AC5998" i="3"/>
  <c r="AC5992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1" i="3"/>
  <c r="AC6010" i="3"/>
  <c r="AC6013" i="3"/>
  <c r="AC6012" i="3"/>
  <c r="AC6015" i="3"/>
  <c r="AC6014" i="3"/>
  <c r="AC6016" i="3"/>
  <c r="AC6017" i="3"/>
  <c r="AC6018" i="3"/>
  <c r="AC6019" i="3"/>
  <c r="AC6020" i="3"/>
  <c r="AC6021" i="3"/>
  <c r="AC6023" i="3"/>
  <c r="AC6022" i="3"/>
  <c r="AC6025" i="3"/>
  <c r="AC6024" i="3"/>
  <c r="AC6026" i="3"/>
  <c r="AC6027" i="3"/>
  <c r="AC6028" i="3"/>
  <c r="AC6029" i="3"/>
  <c r="AC6030" i="3"/>
  <c r="AC6031" i="3"/>
  <c r="AC6032" i="3"/>
  <c r="AC6033" i="3"/>
  <c r="AC6034" i="3"/>
  <c r="AC6035" i="3"/>
  <c r="AC6037" i="3"/>
  <c r="AC6036" i="3"/>
  <c r="AC6039" i="3"/>
  <c r="AC6040" i="3"/>
  <c r="AC6038" i="3"/>
  <c r="AC6041" i="3"/>
  <c r="AC6042" i="3"/>
  <c r="AC6045" i="3"/>
  <c r="AC6043" i="3"/>
  <c r="AC6044" i="3"/>
  <c r="AC6046" i="3"/>
  <c r="AC6047" i="3"/>
  <c r="AC6048" i="3"/>
  <c r="AC6050" i="3"/>
  <c r="AC6049" i="3"/>
  <c r="AC6051" i="3"/>
  <c r="AC6052" i="3"/>
  <c r="AC6053" i="3"/>
  <c r="AC6054" i="3"/>
  <c r="AC6055" i="3"/>
  <c r="AC6058" i="3"/>
  <c r="AC6059" i="3"/>
  <c r="AC6056" i="3"/>
  <c r="AC6057" i="3"/>
  <c r="AC6062" i="3"/>
  <c r="AC6063" i="3"/>
  <c r="AC6065" i="3"/>
  <c r="AC6064" i="3"/>
  <c r="AC6072" i="3"/>
  <c r="AC6066" i="3"/>
  <c r="AC6067" i="3"/>
  <c r="AC6071" i="3"/>
  <c r="AC6068" i="3"/>
  <c r="AC6073" i="3"/>
  <c r="AC6069" i="3"/>
  <c r="AC6070" i="3"/>
  <c r="AC6076" i="3"/>
  <c r="AC6075" i="3"/>
  <c r="AC6074" i="3"/>
  <c r="AC6077" i="3"/>
  <c r="AC6078" i="3"/>
  <c r="AC6079" i="3"/>
  <c r="AC6081" i="3"/>
  <c r="AC6080" i="3"/>
  <c r="AC6082" i="3"/>
  <c r="AC6083" i="3"/>
  <c r="AC6088" i="3"/>
  <c r="AC6084" i="3"/>
  <c r="AC6089" i="3"/>
  <c r="AC6085" i="3"/>
  <c r="AC6087" i="3"/>
  <c r="AC6086" i="3"/>
  <c r="AC6090" i="3"/>
  <c r="AC6091" i="3"/>
  <c r="AC6092" i="3"/>
  <c r="AC6093" i="3"/>
  <c r="AC6095" i="3"/>
  <c r="AC6096" i="3"/>
  <c r="AC6094" i="3"/>
  <c r="AC6097" i="3"/>
  <c r="AC6100" i="3"/>
  <c r="AC6098" i="3"/>
  <c r="AC6099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7" i="3"/>
  <c r="AC6115" i="3"/>
  <c r="AC6116" i="3"/>
  <c r="AC6118" i="3"/>
  <c r="AC6565" i="3"/>
  <c r="AC6567" i="3"/>
  <c r="AC6580" i="3"/>
  <c r="V21" i="3" l="1"/>
  <c r="AG1258" i="3" l="1"/>
  <c r="AG992" i="3"/>
  <c r="AG2061" i="3"/>
  <c r="AG1425" i="3"/>
  <c r="AG1426" i="3"/>
  <c r="AG6348" i="3"/>
  <c r="AG3" i="3"/>
  <c r="AG3311" i="3"/>
  <c r="AG622" i="3"/>
  <c r="AG651" i="3"/>
  <c r="AG6443" i="3"/>
  <c r="AG185" i="3"/>
  <c r="AG2337" i="3"/>
  <c r="AG6749" i="3"/>
  <c r="AG6750" i="3"/>
  <c r="AG6751" i="3"/>
  <c r="AG6703" i="3"/>
  <c r="AG2850" i="3"/>
  <c r="AG10" i="3"/>
  <c r="AG3127" i="3"/>
  <c r="AG6366" i="3"/>
  <c r="AG6192" i="3"/>
  <c r="AG6237" i="3"/>
  <c r="AG6231" i="3"/>
  <c r="AG2536" i="3"/>
  <c r="AG3317" i="3"/>
  <c r="AG2511" i="3"/>
  <c r="AG6489" i="3"/>
  <c r="AG925" i="3"/>
  <c r="AG2715" i="3"/>
  <c r="AG3020" i="3"/>
  <c r="AG3331" i="3"/>
  <c r="AG530" i="3"/>
  <c r="AG2788" i="3"/>
  <c r="AG2892" i="3"/>
  <c r="AG6405" i="3"/>
  <c r="AG6566" i="3"/>
  <c r="AG2578" i="3"/>
  <c r="AG6151" i="3"/>
  <c r="AG2961" i="3"/>
  <c r="AG3039" i="3"/>
  <c r="AG3316" i="3"/>
  <c r="AG2545" i="3"/>
  <c r="AG2842" i="3"/>
  <c r="AG4213" i="3"/>
  <c r="AG6624" i="3"/>
  <c r="AG1427" i="3"/>
  <c r="AG829" i="3"/>
  <c r="AG100" i="3"/>
  <c r="AG3599" i="3"/>
  <c r="AG3614" i="3"/>
  <c r="AG3399" i="3"/>
  <c r="AG3376" i="3"/>
  <c r="AG3495" i="3"/>
  <c r="AG3429" i="3"/>
  <c r="AG3231" i="3"/>
  <c r="AG3731" i="3"/>
  <c r="AG3229" i="3"/>
  <c r="AG3572" i="3"/>
  <c r="AG3642" i="3"/>
  <c r="AG3772" i="3"/>
  <c r="AG4030" i="3"/>
  <c r="AG3562" i="3"/>
  <c r="AG682" i="3"/>
  <c r="AG2783" i="3"/>
  <c r="AG2964" i="3"/>
  <c r="AG3397" i="3"/>
  <c r="AG6628" i="3"/>
  <c r="AG6568" i="3"/>
  <c r="AG2889" i="3"/>
  <c r="AG3709" i="3"/>
  <c r="AG3266" i="3"/>
  <c r="AG6180" i="3"/>
  <c r="AG126" i="3"/>
  <c r="AG584" i="3"/>
  <c r="AG1223" i="3"/>
  <c r="AG6367" i="3"/>
  <c r="AG6232" i="3"/>
  <c r="AG953" i="3"/>
  <c r="AG6562" i="3"/>
  <c r="AG3671" i="3"/>
  <c r="AG6755" i="3"/>
  <c r="AG2782" i="3"/>
  <c r="AG3014" i="3"/>
  <c r="AG6705" i="3"/>
  <c r="AG6170" i="3"/>
  <c r="AG3010" i="3"/>
  <c r="AG6233" i="3"/>
  <c r="AG6802" i="3"/>
  <c r="AG6641" i="3"/>
  <c r="AG6213" i="3"/>
  <c r="AG6297" i="3"/>
  <c r="AG6318" i="3"/>
  <c r="AG6" i="3"/>
  <c r="AG6199" i="3"/>
  <c r="AG6201" i="3"/>
  <c r="AG14" i="3"/>
  <c r="AG3248" i="3"/>
  <c r="AG2510" i="3"/>
  <c r="AG3276" i="3"/>
  <c r="AG139" i="3"/>
  <c r="AG3198" i="3"/>
  <c r="AG3200" i="3"/>
  <c r="AG3011" i="3"/>
  <c r="AG11" i="3"/>
  <c r="AG3330" i="3"/>
  <c r="AG3510" i="3"/>
  <c r="AG3388" i="3"/>
  <c r="AG2791" i="3"/>
  <c r="AG2893" i="3"/>
  <c r="AG3171" i="3"/>
  <c r="AG2927" i="3"/>
  <c r="AG2629" i="3"/>
  <c r="AG6358" i="3"/>
  <c r="AG6631" i="3"/>
  <c r="AG6592" i="3"/>
  <c r="AG3196" i="3"/>
  <c r="AG2851" i="3"/>
  <c r="AG6569" i="3"/>
  <c r="AG3444" i="3"/>
  <c r="AG3045" i="3"/>
  <c r="AG2537" i="3"/>
  <c r="AG2853" i="3"/>
  <c r="AG6613" i="3"/>
  <c r="AG2306" i="3"/>
  <c r="AG6707" i="3"/>
  <c r="AG3107" i="3"/>
  <c r="AG3712" i="3"/>
  <c r="AG3373" i="3"/>
  <c r="AG3808" i="3"/>
  <c r="AG3452" i="3"/>
  <c r="AG3411" i="3"/>
  <c r="AG3009" i="3"/>
  <c r="AG3383" i="3"/>
  <c r="AG3180" i="3"/>
  <c r="AG3820" i="3"/>
  <c r="AG3705" i="3"/>
  <c r="AG3103" i="3"/>
  <c r="AG3471" i="3"/>
  <c r="AG2843" i="3"/>
  <c r="AG2507" i="3"/>
  <c r="AG2508" i="3"/>
  <c r="AG371" i="3"/>
  <c r="AG960" i="3"/>
  <c r="AG6368" i="3"/>
  <c r="AG6235" i="3"/>
  <c r="AG2716" i="3"/>
  <c r="AG3220" i="3"/>
  <c r="AG6292" i="3"/>
  <c r="AG6153" i="3"/>
  <c r="AG974" i="3"/>
  <c r="AG3910" i="3"/>
  <c r="AG5357" i="3"/>
  <c r="AG1799" i="3"/>
  <c r="AG6159" i="3"/>
  <c r="AG6706" i="3"/>
  <c r="AG6570" i="3"/>
  <c r="AG6298" i="3"/>
  <c r="AG6757" i="3"/>
  <c r="AG6584" i="3"/>
  <c r="AG61" i="3"/>
  <c r="AG3283" i="3"/>
  <c r="AG2707" i="3"/>
  <c r="AG2592" i="3"/>
  <c r="AG3122" i="3"/>
  <c r="AG3427" i="3"/>
  <c r="AG2778" i="3"/>
  <c r="AG2422" i="3"/>
  <c r="AG498" i="3"/>
  <c r="AG6370" i="3"/>
  <c r="AG6350" i="3"/>
  <c r="AG6281" i="3"/>
  <c r="AG3249" i="3"/>
  <c r="AG492" i="3"/>
  <c r="AG6254" i="3"/>
  <c r="AG134" i="3"/>
  <c r="AG6200" i="3"/>
  <c r="AG6185" i="3"/>
  <c r="AG2708" i="3"/>
  <c r="AG3557" i="3"/>
  <c r="AG2471" i="3"/>
  <c r="AG3090" i="3"/>
  <c r="AG3453" i="3"/>
  <c r="AG6725" i="3"/>
  <c r="AG3395" i="3"/>
  <c r="AG6299" i="3"/>
  <c r="AG32" i="3"/>
  <c r="AG2928" i="3"/>
  <c r="AG3057" i="3"/>
  <c r="AG2849" i="3"/>
  <c r="AG6433" i="3"/>
  <c r="AG6220" i="3"/>
  <c r="AG6575" i="3"/>
  <c r="AG1251" i="3"/>
  <c r="AG6597" i="3"/>
  <c r="AG33" i="3"/>
  <c r="AG3432" i="3"/>
  <c r="AG6214" i="3"/>
  <c r="AG6594" i="3"/>
  <c r="AG3386" i="3"/>
  <c r="AG3636" i="3"/>
  <c r="AG3359" i="3"/>
  <c r="AG3998" i="3"/>
  <c r="AG3972" i="3"/>
  <c r="AG3481" i="3"/>
  <c r="AG3237" i="3"/>
  <c r="AG3597" i="3"/>
  <c r="AG3505" i="3"/>
  <c r="AG3188" i="3"/>
  <c r="AG2793" i="3"/>
  <c r="AG2922" i="3"/>
  <c r="AG2598" i="3"/>
  <c r="AG2414" i="3"/>
  <c r="AG2711" i="3"/>
  <c r="AG3226" i="3"/>
  <c r="AG3615" i="3"/>
  <c r="AG3512" i="3"/>
  <c r="AG3456" i="3"/>
  <c r="AG3494" i="3"/>
  <c r="AG3354" i="3"/>
  <c r="AG2825" i="3"/>
  <c r="AG2785" i="3"/>
  <c r="AG3518" i="3"/>
  <c r="AG3238" i="3"/>
  <c r="AG2845" i="3"/>
  <c r="AG3131" i="3"/>
  <c r="AG2796" i="3"/>
  <c r="AG2799" i="3"/>
  <c r="AG3195" i="3"/>
  <c r="AG127" i="3"/>
  <c r="AG1873" i="3"/>
  <c r="AG6580" i="3"/>
  <c r="AG6164" i="3"/>
  <c r="AG6494" i="3"/>
  <c r="AG3420" i="3"/>
  <c r="AG6759" i="3"/>
  <c r="AG6733" i="3"/>
  <c r="AG6302" i="3"/>
  <c r="AG3352" i="3"/>
  <c r="AG3353" i="3"/>
  <c r="AG3016" i="3"/>
  <c r="AG3351" i="3"/>
  <c r="AG3207" i="3"/>
  <c r="AG3355" i="3"/>
  <c r="AG6381" i="3"/>
  <c r="AG6238" i="3"/>
  <c r="AG6202" i="3"/>
  <c r="AG3391" i="3"/>
  <c r="AG2482" i="3"/>
  <c r="AG3243" i="3"/>
  <c r="AG6636" i="3"/>
  <c r="AG3566" i="3"/>
  <c r="AG1071" i="3"/>
  <c r="AG6652" i="3"/>
  <c r="AG3304" i="3"/>
  <c r="AG3119" i="3"/>
  <c r="AG6284" i="3"/>
  <c r="AG3506" i="3"/>
  <c r="AG6149" i="3"/>
  <c r="AG3682" i="3"/>
  <c r="AG3827" i="3"/>
  <c r="AG3379" i="3"/>
  <c r="AG3450" i="3"/>
  <c r="AG3581" i="3"/>
  <c r="AG3813" i="3"/>
  <c r="AG3612" i="3"/>
  <c r="AG3707" i="3"/>
  <c r="AG3778" i="3"/>
  <c r="AG3593" i="3"/>
  <c r="AG3277" i="3"/>
  <c r="AG3428" i="3"/>
  <c r="AG3273" i="3"/>
  <c r="AG2962" i="3"/>
  <c r="AG2376" i="3"/>
  <c r="AG3279" i="3"/>
  <c r="AG3201" i="3"/>
  <c r="AG2960" i="3"/>
  <c r="AG2773" i="3"/>
  <c r="AG2776" i="3"/>
  <c r="AG3029" i="3"/>
  <c r="AG3954" i="3"/>
  <c r="AG3172" i="3"/>
  <c r="AG3003" i="3"/>
  <c r="AG3252" i="3"/>
  <c r="AG6576" i="3"/>
  <c r="AG6371" i="3"/>
  <c r="AG1157" i="3"/>
  <c r="AG2787" i="3"/>
  <c r="AG3135" i="3"/>
  <c r="AG2713" i="3"/>
  <c r="AG101" i="3"/>
  <c r="AG113" i="3"/>
  <c r="AG2071" i="3"/>
  <c r="AG1067" i="3"/>
  <c r="AG117" i="3"/>
  <c r="AG7" i="3"/>
  <c r="AG2906" i="3"/>
  <c r="AG6265" i="3"/>
  <c r="AG958" i="3"/>
  <c r="AG6330" i="3"/>
  <c r="AG3314" i="3"/>
  <c r="AG2418" i="3"/>
  <c r="AG3247" i="3"/>
  <c r="AG3012" i="3"/>
  <c r="AG3126" i="3"/>
  <c r="AG6581" i="3"/>
  <c r="AG15" i="3"/>
  <c r="AG6193" i="3"/>
  <c r="AG8" i="3"/>
  <c r="AG6129" i="3"/>
  <c r="AG91" i="3"/>
  <c r="AG6145" i="3"/>
  <c r="AG6372" i="3"/>
  <c r="AG3387" i="3"/>
  <c r="AG3596" i="3"/>
  <c r="AG3129" i="3"/>
  <c r="AG2709" i="3"/>
  <c r="AG6130" i="3"/>
  <c r="AG3015" i="3"/>
  <c r="AG2564" i="3"/>
  <c r="AG2481" i="3"/>
  <c r="AG2792" i="3"/>
  <c r="AG2513" i="3"/>
  <c r="AG6243" i="3"/>
  <c r="AG352" i="3"/>
  <c r="AG2777" i="3"/>
  <c r="AG6308" i="3"/>
  <c r="AG3235" i="3"/>
  <c r="AG3019" i="3"/>
  <c r="AG6209" i="3"/>
  <c r="AG6207" i="3"/>
  <c r="AG6607" i="3"/>
  <c r="AG3047" i="3"/>
  <c r="AG6229" i="3"/>
  <c r="AG3706" i="3"/>
  <c r="AG3448" i="3"/>
  <c r="AG3278" i="3"/>
  <c r="AG3991" i="3"/>
  <c r="AG4313" i="3"/>
  <c r="AG3417" i="3"/>
  <c r="AG3244" i="3"/>
  <c r="AG2867" i="3"/>
  <c r="AG3482" i="3"/>
  <c r="AG3350" i="3"/>
  <c r="AG3608" i="3"/>
  <c r="AG3431" i="3"/>
  <c r="AG3574" i="3"/>
  <c r="AG3085" i="3"/>
  <c r="AG3799" i="3"/>
  <c r="AG466" i="3"/>
  <c r="AG3327" i="3"/>
  <c r="AG3516" i="3"/>
  <c r="AG2745" i="3"/>
  <c r="AG6183" i="3"/>
  <c r="AG6666" i="3"/>
  <c r="AG2890" i="3"/>
  <c r="AG3073" i="3"/>
  <c r="AG6415" i="3"/>
  <c r="AG6565" i="3"/>
  <c r="AG1033" i="3"/>
  <c r="AG319" i="3"/>
  <c r="AG1921" i="3"/>
  <c r="AG329" i="3"/>
  <c r="AG2864" i="3"/>
  <c r="AG1913" i="3"/>
  <c r="AG6710" i="3"/>
  <c r="AG12" i="3"/>
  <c r="AG2779" i="3"/>
  <c r="AG3203" i="3"/>
  <c r="AG2419" i="3"/>
  <c r="AG2781" i="3"/>
  <c r="AG3552" i="3"/>
  <c r="AG3059" i="3"/>
  <c r="AG6677" i="3"/>
  <c r="AG6583" i="3"/>
  <c r="AG6374" i="3"/>
  <c r="AG6134" i="3"/>
  <c r="AG2599" i="3"/>
  <c r="AG3024" i="3"/>
  <c r="AG2512" i="3"/>
  <c r="AG3245" i="3"/>
  <c r="AG2841" i="3"/>
  <c r="AG3088" i="3"/>
  <c r="AG3475" i="3"/>
  <c r="AG3268" i="3"/>
  <c r="AG3072" i="3"/>
  <c r="AG6678" i="3"/>
  <c r="AG2920" i="3"/>
  <c r="AG3048" i="3"/>
  <c r="AG1219" i="3"/>
  <c r="AG3167" i="3"/>
  <c r="AG3043" i="3"/>
  <c r="AG3467" i="3"/>
  <c r="AG6682" i="3"/>
  <c r="AG3234" i="3"/>
  <c r="AG3424" i="3"/>
  <c r="AG2601" i="3"/>
  <c r="AG3845" i="3"/>
  <c r="AG6252" i="3"/>
  <c r="AG3199" i="3"/>
  <c r="AG3301" i="3"/>
  <c r="AG3473" i="3"/>
  <c r="AG3810" i="3"/>
  <c r="AG3591" i="3"/>
  <c r="AG2797" i="3"/>
  <c r="AG3241" i="3"/>
  <c r="AG2594" i="3"/>
  <c r="AG3328" i="3"/>
  <c r="AG3236" i="3"/>
  <c r="AG2942" i="3"/>
  <c r="AG3260" i="3"/>
  <c r="AG3469" i="3"/>
  <c r="AG3589" i="3"/>
  <c r="AG3500" i="3"/>
  <c r="AG3687" i="3"/>
  <c r="AG3319" i="3"/>
  <c r="AG3205" i="3"/>
  <c r="AG46" i="3"/>
  <c r="AG3648" i="3"/>
  <c r="AG6417" i="3"/>
  <c r="AG16" i="3"/>
  <c r="AG6445" i="3"/>
  <c r="AG6567" i="3"/>
  <c r="AG6450" i="3"/>
  <c r="AG3445" i="3"/>
  <c r="AG737" i="3"/>
  <c r="AG3258" i="3"/>
  <c r="AG6712" i="3"/>
  <c r="AG6373" i="3"/>
  <c r="AG6536" i="3"/>
  <c r="AG6758" i="3"/>
  <c r="AG6734" i="3"/>
  <c r="AG4" i="3"/>
  <c r="AG2921" i="3"/>
  <c r="AG3468" i="3"/>
  <c r="AG6375" i="3"/>
  <c r="AG3339" i="3"/>
  <c r="AG3246" i="3"/>
  <c r="AG6382" i="3"/>
  <c r="AG1089" i="3"/>
  <c r="AG6791" i="3"/>
  <c r="AG19" i="3"/>
  <c r="AG6203" i="3"/>
  <c r="AG3018" i="3"/>
  <c r="AG2970" i="3"/>
  <c r="AG3164" i="3"/>
  <c r="AG6174" i="3"/>
  <c r="AG2600" i="3"/>
  <c r="AG3476" i="3"/>
  <c r="AG3120" i="3"/>
  <c r="AG6586" i="3"/>
  <c r="AG669" i="3"/>
  <c r="AG3656" i="3"/>
  <c r="AG6579" i="3"/>
  <c r="AG6210" i="3"/>
  <c r="AG3854" i="3"/>
  <c r="AG2987" i="3"/>
  <c r="AG3639" i="3"/>
  <c r="AG4443" i="3"/>
  <c r="AG3430" i="3"/>
  <c r="AG4177" i="3"/>
  <c r="AG3513" i="3"/>
  <c r="AG3470" i="3"/>
  <c r="AG3658" i="3"/>
  <c r="AG3125" i="3"/>
  <c r="AG3001" i="3"/>
  <c r="AG2968" i="3"/>
  <c r="AG3133" i="3"/>
  <c r="AG3071" i="3"/>
  <c r="AG2919" i="3"/>
  <c r="AG2794" i="3"/>
  <c r="AG3425" i="3"/>
  <c r="AG3524" i="3"/>
  <c r="AG3594" i="3"/>
  <c r="AG3771" i="3"/>
  <c r="AG3815" i="3"/>
  <c r="AG2596" i="3"/>
  <c r="AG2969" i="3"/>
  <c r="AG6165" i="3"/>
  <c r="AG6544" i="3"/>
  <c r="AG6251" i="3"/>
  <c r="AG3394" i="3"/>
  <c r="AG3179" i="3"/>
  <c r="AG3434" i="3"/>
  <c r="AG1922" i="3"/>
  <c r="AG6337" i="3"/>
  <c r="AG6479" i="3"/>
  <c r="AG6561" i="3"/>
  <c r="AG3455" i="3"/>
  <c r="AG6760" i="3"/>
  <c r="AG6732" i="3"/>
  <c r="AG179" i="3"/>
  <c r="AG2484" i="3"/>
  <c r="AG3555" i="3"/>
  <c r="AG3004" i="3"/>
  <c r="AG3084" i="3"/>
  <c r="AG6587" i="3"/>
  <c r="AG6618" i="3"/>
  <c r="AG3315" i="3"/>
  <c r="AG2965" i="3"/>
  <c r="AG2597" i="3"/>
  <c r="AG3389" i="3"/>
  <c r="AG3121" i="3"/>
  <c r="AG3013" i="3"/>
  <c r="AG2966" i="3"/>
  <c r="AG2718" i="3"/>
  <c r="AG2492" i="3"/>
  <c r="AG3381" i="3"/>
  <c r="AG3306" i="3"/>
  <c r="AG2604" i="3"/>
  <c r="AG6311" i="3"/>
  <c r="AG6416" i="3"/>
  <c r="AG6708" i="3"/>
  <c r="AG9" i="3"/>
  <c r="AG6230" i="3"/>
  <c r="AG3108" i="3"/>
  <c r="AG3770" i="3"/>
  <c r="AG3630" i="3"/>
  <c r="AG3751" i="3"/>
  <c r="AG2839" i="3"/>
  <c r="AG4418" i="3"/>
  <c r="AG3006" i="3"/>
  <c r="AG3385" i="3"/>
  <c r="AG2593" i="3"/>
  <c r="AG2963" i="3"/>
  <c r="AG3202" i="3"/>
  <c r="AG3242" i="3"/>
  <c r="AG3384" i="3"/>
  <c r="AG3501" i="3"/>
  <c r="AG3609" i="3"/>
  <c r="AG3826" i="3"/>
  <c r="AG3396" i="3"/>
  <c r="AG3496" i="3"/>
  <c r="AG3329" i="3"/>
  <c r="AG2798" i="3"/>
  <c r="AG6630" i="3"/>
  <c r="AG3307" i="3"/>
  <c r="AG3336" i="3"/>
  <c r="AG3134" i="3"/>
  <c r="AG3251" i="3"/>
  <c r="AG6327" i="3"/>
  <c r="AG331" i="3"/>
  <c r="AG2152" i="3"/>
  <c r="AG2168" i="3"/>
  <c r="AG1449" i="3"/>
  <c r="AG1672" i="3"/>
  <c r="AG428" i="3"/>
  <c r="AG445" i="3"/>
  <c r="AG1878" i="3"/>
  <c r="AG1616" i="3"/>
  <c r="AG1661" i="3"/>
  <c r="AG1514" i="3"/>
  <c r="AG3267" i="3"/>
  <c r="AG1508" i="3"/>
  <c r="AG1723" i="3"/>
  <c r="AG6616" i="3"/>
  <c r="AG3882" i="3"/>
  <c r="AG1815" i="3"/>
  <c r="AG4146" i="3"/>
  <c r="AG796" i="3"/>
  <c r="AG320" i="3"/>
  <c r="AG298" i="3"/>
  <c r="AG1314" i="3"/>
  <c r="AG480" i="3"/>
  <c r="AG4883" i="3"/>
  <c r="AG31" i="3"/>
  <c r="AG1583" i="3"/>
  <c r="AG6401" i="3"/>
  <c r="AG749" i="3"/>
  <c r="AG881" i="3"/>
  <c r="AG1944" i="3"/>
  <c r="AG5141" i="3"/>
  <c r="AG373" i="3"/>
  <c r="AG4634" i="3"/>
  <c r="AG4554" i="3"/>
  <c r="AG605" i="3"/>
  <c r="AG915" i="3"/>
  <c r="AG2055" i="3"/>
  <c r="AG3547" i="3"/>
  <c r="AG1853" i="3"/>
  <c r="AG1589" i="3"/>
  <c r="AG6523" i="3"/>
  <c r="AG3748" i="3"/>
  <c r="AG6258" i="3"/>
  <c r="AG914" i="3"/>
  <c r="AG692" i="3"/>
  <c r="AG3925" i="3"/>
  <c r="AG4917" i="3"/>
  <c r="AG1712" i="3"/>
  <c r="AG4432" i="3"/>
  <c r="AG3939" i="3"/>
  <c r="AG2028" i="3"/>
  <c r="AG797" i="3"/>
  <c r="AG1753" i="3"/>
  <c r="AG3484" i="3"/>
  <c r="AG897" i="3"/>
  <c r="AG4457" i="3"/>
  <c r="AG4207" i="3"/>
  <c r="AG1745" i="3"/>
  <c r="AG4255" i="3"/>
  <c r="AG6267" i="3"/>
  <c r="AG1178" i="3"/>
  <c r="AG1749" i="3"/>
  <c r="AG6383" i="3"/>
  <c r="AG674" i="3"/>
  <c r="AG4019" i="3"/>
  <c r="AG2320" i="3"/>
  <c r="AG321" i="3"/>
  <c r="AG962" i="3"/>
  <c r="AG6396" i="3"/>
  <c r="AG518" i="3"/>
  <c r="AG4081" i="3"/>
  <c r="AG5646" i="3"/>
  <c r="AG1043" i="3"/>
  <c r="AG2334" i="3"/>
  <c r="AG459" i="3"/>
  <c r="AG1833" i="3"/>
  <c r="AG2279" i="3"/>
  <c r="AG1666" i="3"/>
  <c r="AG3528" i="3"/>
  <c r="AG726" i="3"/>
  <c r="AG6249" i="3"/>
  <c r="AG1331" i="3"/>
  <c r="AG4261" i="3"/>
  <c r="AG1965" i="3"/>
  <c r="AG2238" i="3"/>
  <c r="AG4100" i="3"/>
  <c r="AG4092" i="3"/>
  <c r="AG1857" i="3"/>
  <c r="AG1184" i="3"/>
  <c r="AG322" i="3"/>
  <c r="AG4750" i="3"/>
  <c r="AG5180" i="3"/>
  <c r="AG3437" i="3"/>
  <c r="AG3674" i="3"/>
  <c r="AG629" i="3"/>
  <c r="AG6557" i="3"/>
  <c r="AG4136" i="3"/>
  <c r="AG4074" i="3"/>
  <c r="AG499" i="3"/>
  <c r="AG2096" i="3"/>
  <c r="AG3697" i="3"/>
  <c r="AG1187" i="3"/>
  <c r="AG742" i="3"/>
  <c r="AG4668" i="3"/>
  <c r="AG4240" i="3"/>
  <c r="AG1083" i="3"/>
  <c r="AG5091" i="3"/>
  <c r="AG471" i="3"/>
  <c r="AG4256" i="3"/>
  <c r="AG1461" i="3"/>
  <c r="AG23" i="3"/>
  <c r="AG1653" i="3"/>
  <c r="AG1326" i="3"/>
  <c r="AG2062" i="3"/>
  <c r="AG1590" i="3"/>
  <c r="AG699" i="3"/>
  <c r="AG1696" i="3"/>
  <c r="AG4096" i="3"/>
  <c r="AG1264" i="3"/>
  <c r="AG5360" i="3"/>
  <c r="AG4007" i="3"/>
  <c r="AG174" i="3"/>
  <c r="AG941" i="3"/>
  <c r="AG4001" i="3"/>
  <c r="AG4872" i="3"/>
  <c r="AG816" i="3"/>
  <c r="AG118" i="3"/>
  <c r="AG1301" i="3"/>
  <c r="AG5317" i="3"/>
  <c r="AG1018" i="3"/>
  <c r="AG3980" i="3"/>
  <c r="AG581" i="3"/>
  <c r="AG3625" i="3"/>
  <c r="AG207" i="3"/>
  <c r="AG1475" i="3"/>
  <c r="AG5191" i="3"/>
  <c r="AG1313" i="3"/>
  <c r="AG1217" i="3"/>
  <c r="AG5329" i="3"/>
  <c r="AG1119" i="3"/>
  <c r="AG1504" i="3"/>
  <c r="AG4004" i="3"/>
  <c r="AG5220" i="3"/>
  <c r="AG175" i="3"/>
  <c r="AG1796" i="3"/>
  <c r="AG2111" i="3"/>
  <c r="AG1906" i="3"/>
  <c r="AG640" i="3"/>
  <c r="AG3406" i="3"/>
  <c r="AG637" i="3"/>
  <c r="AG1400" i="3"/>
  <c r="AG6290" i="3"/>
  <c r="AG785" i="3"/>
  <c r="AG268" i="3"/>
  <c r="AG491" i="3"/>
  <c r="AG5049" i="3"/>
  <c r="AG2089" i="3"/>
  <c r="AG1434" i="3"/>
  <c r="AG631" i="3"/>
  <c r="AG1457" i="3"/>
  <c r="AG133" i="3"/>
  <c r="AG623" i="3"/>
  <c r="AG208" i="3"/>
  <c r="AG1022" i="3"/>
  <c r="AG5175" i="3"/>
  <c r="AG6683" i="3"/>
  <c r="AG1075" i="3"/>
  <c r="AG128" i="3"/>
  <c r="AG129" i="3"/>
  <c r="AG1832" i="3"/>
  <c r="AG3987" i="3"/>
  <c r="AG6664" i="3"/>
  <c r="AG769" i="3"/>
  <c r="AG6589" i="3"/>
  <c r="AG6385" i="3"/>
  <c r="AG574" i="3"/>
  <c r="AG6390" i="3"/>
  <c r="AG2179" i="3"/>
  <c r="AG1539" i="3"/>
  <c r="AG939" i="3"/>
  <c r="AG1113" i="3"/>
  <c r="AG624" i="3"/>
  <c r="AG3831" i="3"/>
  <c r="AG706" i="3"/>
  <c r="AG645" i="3"/>
  <c r="AG4700" i="3"/>
  <c r="AG536" i="3"/>
  <c r="AG346" i="3"/>
  <c r="AG728" i="3"/>
  <c r="AG4104" i="3"/>
  <c r="AG1203" i="3"/>
  <c r="AG1811" i="3"/>
  <c r="AG821" i="3"/>
  <c r="AG1146" i="3"/>
  <c r="AG4203" i="3"/>
  <c r="AG4151" i="3"/>
  <c r="AG4020" i="3"/>
  <c r="AG3691" i="3"/>
  <c r="AG1911" i="3"/>
  <c r="AG3549" i="3"/>
  <c r="AG1329" i="3"/>
  <c r="AG1499" i="3"/>
  <c r="AG1321" i="3"/>
  <c r="AG4362" i="3"/>
  <c r="AG1768" i="3"/>
  <c r="AG5541" i="3"/>
  <c r="AG5196" i="3"/>
  <c r="AG1009" i="3"/>
  <c r="AG4358" i="3"/>
  <c r="AG1147" i="3"/>
  <c r="AG4529" i="3"/>
  <c r="AG4930" i="3"/>
  <c r="AG2118" i="3"/>
  <c r="AG1985" i="3"/>
  <c r="AG493" i="3"/>
  <c r="AG731" i="3"/>
  <c r="AG3794" i="3"/>
  <c r="AG4026" i="3"/>
  <c r="AG4766" i="3"/>
  <c r="AG5514" i="3"/>
  <c r="AG5652" i="3"/>
  <c r="AG2045" i="3"/>
  <c r="AG358" i="3"/>
  <c r="AG5225" i="3"/>
  <c r="AG3537" i="3"/>
  <c r="AG2277" i="3"/>
  <c r="AG1643" i="3"/>
  <c r="AG3380" i="3"/>
  <c r="AG1838" i="3"/>
  <c r="AG3561" i="3"/>
  <c r="AG3232" i="3"/>
  <c r="AG5125" i="3"/>
  <c r="AG4121" i="3"/>
  <c r="AG5387" i="3"/>
  <c r="AG5517" i="3"/>
  <c r="AG772" i="3"/>
  <c r="AG559" i="3"/>
  <c r="AG1693" i="3"/>
  <c r="AG5112" i="3"/>
  <c r="AG295" i="3"/>
  <c r="AG3890" i="3"/>
  <c r="AG4259" i="3"/>
  <c r="AG4489" i="3"/>
  <c r="AG715" i="3"/>
  <c r="AG189" i="3"/>
  <c r="AG4112" i="3"/>
  <c r="AG4584" i="3"/>
  <c r="AG854" i="3"/>
  <c r="AG1381" i="3"/>
  <c r="AG4570" i="3"/>
  <c r="AG3719" i="3"/>
  <c r="AG3694" i="3"/>
  <c r="AG3239" i="3"/>
  <c r="AG5078" i="3"/>
  <c r="AG4608" i="3"/>
  <c r="AG5001" i="3"/>
  <c r="AG196" i="3"/>
  <c r="AG55" i="3"/>
  <c r="AG177" i="3"/>
  <c r="AG4040" i="3"/>
  <c r="AG4994" i="3"/>
  <c r="AG1863" i="3"/>
  <c r="AG191" i="3"/>
  <c r="AG62" i="3"/>
  <c r="AG2276" i="3"/>
  <c r="AG2236" i="3"/>
  <c r="AG1191" i="3"/>
  <c r="AG1560" i="3"/>
  <c r="AG3761" i="3"/>
  <c r="AG102" i="3"/>
  <c r="AG985" i="3"/>
  <c r="AG1235" i="3"/>
  <c r="AG228" i="3"/>
  <c r="AG275" i="3"/>
  <c r="AG3769" i="3"/>
  <c r="AG713" i="3"/>
  <c r="AG24" i="3"/>
  <c r="AG744" i="3"/>
  <c r="AG25" i="3"/>
  <c r="AG906" i="3"/>
  <c r="AG1062" i="3"/>
  <c r="AG1736" i="3"/>
  <c r="AG438" i="3"/>
  <c r="AG4307" i="3"/>
  <c r="AG1663" i="3"/>
  <c r="AG1916" i="3"/>
  <c r="AG2358" i="3"/>
  <c r="AG1731" i="3"/>
  <c r="AG4368" i="3"/>
  <c r="AG1408" i="3"/>
  <c r="AG1759" i="3"/>
  <c r="AG1744" i="3"/>
  <c r="AG874" i="3"/>
  <c r="AG4707" i="3"/>
  <c r="AG597" i="3"/>
  <c r="AG2141" i="3"/>
  <c r="AG2034" i="3"/>
  <c r="AG1306" i="3"/>
  <c r="AG4603" i="3"/>
  <c r="AG3907" i="3"/>
  <c r="AG3969" i="3"/>
  <c r="AG6391" i="3"/>
  <c r="AG2365" i="3"/>
  <c r="AG2328" i="3"/>
  <c r="AG119" i="3"/>
  <c r="AG5549" i="3"/>
  <c r="AG4257" i="3"/>
  <c r="AG6186" i="3"/>
  <c r="AG4248" i="3"/>
  <c r="AG4653" i="3"/>
  <c r="AG276" i="3"/>
  <c r="AG241" i="3"/>
  <c r="AG2037" i="3"/>
  <c r="AG2342" i="3"/>
  <c r="AG504" i="3"/>
  <c r="AG4054" i="3"/>
  <c r="AG1739" i="3"/>
  <c r="AG2085" i="3"/>
  <c r="AG781" i="3"/>
  <c r="AG778" i="3"/>
  <c r="AG56" i="3"/>
  <c r="AG2977" i="3"/>
  <c r="AG423" i="3"/>
  <c r="AG5331" i="3"/>
  <c r="AG6392" i="3"/>
  <c r="AG3635" i="3"/>
  <c r="AG4498" i="3"/>
  <c r="AG6615" i="3"/>
  <c r="AG5640" i="3"/>
  <c r="AG3886" i="3"/>
  <c r="AG632" i="3"/>
  <c r="AG2295" i="3"/>
  <c r="AG4221" i="3"/>
  <c r="AG4003" i="3"/>
  <c r="AG1213" i="3"/>
  <c r="AG3270" i="3"/>
  <c r="AG902" i="3"/>
  <c r="AG6178" i="3"/>
  <c r="AG6274" i="3"/>
  <c r="AG733" i="3"/>
  <c r="AG835" i="3"/>
  <c r="AG5476" i="3"/>
  <c r="AG1357" i="3"/>
  <c r="AG394" i="3"/>
  <c r="AG1394" i="3"/>
  <c r="AG701" i="3"/>
  <c r="AG1800" i="3"/>
  <c r="AG1349" i="3"/>
  <c r="AG26" i="3"/>
  <c r="AG5074" i="3"/>
  <c r="AG1019" i="3"/>
  <c r="AG1309" i="3"/>
  <c r="AG997" i="3"/>
  <c r="AG2110" i="3"/>
  <c r="AG687" i="3"/>
  <c r="AG930" i="3"/>
  <c r="AG1256" i="3"/>
  <c r="AG5024" i="3"/>
  <c r="AG380" i="3"/>
  <c r="AG685" i="3"/>
  <c r="AG2359" i="3"/>
  <c r="AG153" i="3"/>
  <c r="AG4667" i="3"/>
  <c r="AG2242" i="3"/>
  <c r="AG1803" i="3"/>
  <c r="AG395" i="3"/>
  <c r="AG3828" i="3"/>
  <c r="AG5036" i="3"/>
  <c r="AG1717" i="3"/>
  <c r="AG5130" i="3"/>
  <c r="AG3802" i="3"/>
  <c r="AG1511" i="3"/>
  <c r="AG3812" i="3"/>
  <c r="AG4379" i="3"/>
  <c r="AG160" i="3"/>
  <c r="AG323" i="3"/>
  <c r="AG1168" i="3"/>
  <c r="AG1192" i="3"/>
  <c r="AG1907" i="3"/>
  <c r="AG146" i="3"/>
  <c r="AG2013" i="3"/>
  <c r="AG5160" i="3"/>
  <c r="AG4808" i="3"/>
  <c r="AG2289" i="3"/>
  <c r="AG4062" i="3"/>
  <c r="AG1416" i="3"/>
  <c r="AG6184" i="3"/>
  <c r="AG1133" i="3"/>
  <c r="AG750" i="3"/>
  <c r="AG3619" i="3"/>
  <c r="AG186" i="3"/>
  <c r="AG20" i="3"/>
  <c r="AG836" i="3"/>
  <c r="AG1724" i="3"/>
  <c r="AG817" i="3"/>
  <c r="AG456" i="3"/>
  <c r="AG4770" i="3"/>
  <c r="AG190" i="3"/>
  <c r="AG1386" i="3"/>
  <c r="AG1961" i="3"/>
  <c r="AG3872" i="3"/>
  <c r="AG788" i="3"/>
  <c r="AG218" i="3"/>
  <c r="AG194" i="3"/>
  <c r="AG6662" i="3"/>
  <c r="AG1640" i="3"/>
  <c r="AG913" i="3"/>
  <c r="AG1274" i="3"/>
  <c r="AG3159" i="3"/>
  <c r="AG2038" i="3"/>
  <c r="AG1761" i="3"/>
  <c r="AG229" i="3"/>
  <c r="AG4097" i="3"/>
  <c r="AG1370" i="3"/>
  <c r="AG1807" i="3"/>
  <c r="AG4204" i="3"/>
  <c r="AG6563" i="3"/>
  <c r="AG891" i="3"/>
  <c r="AG4264" i="3"/>
  <c r="AG6588" i="3"/>
  <c r="AG3600" i="3"/>
  <c r="AG4891" i="3"/>
  <c r="AG5184" i="3"/>
  <c r="AG2123" i="3"/>
  <c r="AG4082" i="3"/>
  <c r="AG1933" i="3"/>
  <c r="AG5206" i="3"/>
  <c r="AG4015" i="3"/>
  <c r="AG675" i="3"/>
  <c r="AG2112" i="3"/>
  <c r="AG6404" i="3"/>
  <c r="AG825" i="3"/>
  <c r="AG899" i="3"/>
  <c r="AG1023" i="3"/>
  <c r="AG4272" i="3"/>
  <c r="AG4122" i="3"/>
  <c r="AG4016" i="3"/>
  <c r="AG2322" i="3"/>
  <c r="AG4277" i="3"/>
  <c r="AG2263" i="3"/>
  <c r="AG6132" i="3"/>
  <c r="AG662" i="3"/>
  <c r="AG4987" i="3"/>
  <c r="AG1338" i="3"/>
  <c r="AG1358" i="3"/>
  <c r="AG5119" i="3"/>
  <c r="AG578" i="3"/>
  <c r="AG40" i="3"/>
  <c r="AG4098" i="3"/>
  <c r="AG1354" i="3"/>
  <c r="AG569" i="3"/>
  <c r="AG810" i="3"/>
  <c r="AG880" i="3"/>
  <c r="AG4834" i="3"/>
  <c r="AG71" i="3"/>
  <c r="AG3699" i="3"/>
  <c r="AG4813" i="3"/>
  <c r="AG970" i="3"/>
  <c r="AG1447" i="3"/>
  <c r="AG5090" i="3"/>
  <c r="AG5060" i="3"/>
  <c r="AG4847" i="3"/>
  <c r="AG2106" i="3"/>
  <c r="AG745" i="3"/>
  <c r="AG4566" i="3"/>
  <c r="AG5258" i="3"/>
  <c r="AG5054" i="3"/>
  <c r="AG1966" i="3"/>
  <c r="AG857" i="3"/>
  <c r="AG2227" i="3"/>
  <c r="AG121" i="3"/>
  <c r="AG219" i="3"/>
  <c r="AG396" i="3"/>
  <c r="AG3757" i="3"/>
  <c r="AG57" i="3"/>
  <c r="AG979" i="3"/>
  <c r="AG359" i="3"/>
  <c r="AG3936" i="3"/>
  <c r="AG1936" i="3"/>
  <c r="AG161" i="3"/>
  <c r="AG1239" i="3"/>
  <c r="AG1899" i="3"/>
  <c r="AG2107" i="3"/>
  <c r="AG4302" i="3"/>
  <c r="AG2310" i="3"/>
  <c r="AG147" i="3"/>
  <c r="AG1266" i="3"/>
  <c r="AG397" i="3"/>
  <c r="AG5501" i="3"/>
  <c r="AG154" i="3"/>
  <c r="AG989" i="3"/>
  <c r="AG5778" i="3"/>
  <c r="AG1979" i="3"/>
  <c r="AG868" i="3"/>
  <c r="AG1624" i="3"/>
  <c r="AG2103" i="3"/>
  <c r="AG1784" i="3"/>
  <c r="AG5533" i="3"/>
  <c r="AG4507" i="3"/>
  <c r="AG1417" i="3"/>
  <c r="AG1332" i="3"/>
  <c r="AG166" i="3"/>
  <c r="AG1728" i="3"/>
  <c r="AG2068" i="3"/>
  <c r="AG269" i="3"/>
  <c r="AG4972" i="3"/>
  <c r="AG3734" i="3"/>
  <c r="AG6422" i="3"/>
  <c r="AG3657" i="3"/>
  <c r="AG1124" i="3"/>
  <c r="AG1680" i="3"/>
  <c r="AG6590" i="3"/>
  <c r="AG1742" i="3"/>
  <c r="AG1716" i="3"/>
  <c r="AG478" i="3"/>
  <c r="AG1718" i="3"/>
  <c r="AG1115" i="3"/>
  <c r="AG3545" i="3"/>
  <c r="AG601" i="3"/>
  <c r="AG1333" i="3"/>
  <c r="AG6182" i="3"/>
  <c r="AG2205" i="3"/>
  <c r="AG230" i="3"/>
  <c r="AG694" i="3"/>
  <c r="AG1707" i="3"/>
  <c r="AG1747" i="3"/>
  <c r="AG866" i="3"/>
  <c r="AG6622" i="3"/>
  <c r="AG6342" i="3"/>
  <c r="AG1540" i="3"/>
  <c r="AG919" i="3"/>
  <c r="AG6446" i="3"/>
  <c r="AG5481" i="3"/>
  <c r="AG630" i="3"/>
  <c r="AG2101" i="3"/>
  <c r="AG4154" i="3"/>
  <c r="AG6740" i="3"/>
  <c r="AG3542" i="3"/>
  <c r="AG707" i="3"/>
  <c r="AG3655" i="3"/>
  <c r="AG4504" i="3"/>
  <c r="AG3098" i="3"/>
  <c r="AG6239" i="3"/>
  <c r="AG6222" i="3"/>
  <c r="AG575" i="3"/>
  <c r="AG283" i="3"/>
  <c r="AG4205" i="3"/>
  <c r="AG1021" i="3"/>
  <c r="AG2278" i="3"/>
  <c r="AG1068" i="3"/>
  <c r="AG3343" i="3"/>
  <c r="AG1148" i="3"/>
  <c r="AG943" i="3"/>
  <c r="AG324" i="3"/>
  <c r="AG4384" i="3"/>
  <c r="AG2213" i="3"/>
  <c r="AG5002" i="3"/>
  <c r="AG3913" i="3"/>
  <c r="AG705" i="3"/>
  <c r="AG6399" i="3"/>
  <c r="AG2357" i="3"/>
  <c r="AG3488" i="3"/>
  <c r="AG1375" i="3"/>
  <c r="AG1246" i="3"/>
  <c r="AG2129" i="3"/>
  <c r="AG1116" i="3"/>
  <c r="AG822" i="3"/>
  <c r="AG1025" i="3"/>
  <c r="AG1688" i="3"/>
  <c r="AG419" i="3"/>
  <c r="AG4684" i="3"/>
  <c r="AG1862" i="3"/>
  <c r="AG709" i="3"/>
  <c r="AG524" i="3"/>
  <c r="AG3935" i="3"/>
  <c r="AG1395" i="3"/>
  <c r="AG4777" i="3"/>
  <c r="AG4576" i="3"/>
  <c r="AG6107" i="3"/>
  <c r="AG2326" i="3"/>
  <c r="AG406" i="3"/>
  <c r="AG2119" i="3"/>
  <c r="AG4889" i="3"/>
  <c r="AG1236" i="3"/>
  <c r="AG3492" i="3"/>
  <c r="AG3480" i="3"/>
  <c r="AG3840" i="3"/>
  <c r="AG562" i="3"/>
  <c r="AG1968" i="3"/>
  <c r="AG818" i="3"/>
  <c r="AG3963" i="3"/>
  <c r="AG802" i="3"/>
  <c r="AG4995" i="3"/>
  <c r="AG2223" i="3"/>
  <c r="AG543" i="3"/>
  <c r="AG986" i="3"/>
  <c r="AG1735" i="3"/>
  <c r="AG5163" i="3"/>
  <c r="AG1240" i="3"/>
  <c r="AG4380" i="3"/>
  <c r="AG4288" i="3"/>
  <c r="AG2370" i="3"/>
  <c r="AG4575" i="3"/>
  <c r="AG647" i="3"/>
  <c r="AG4650" i="3"/>
  <c r="AG2240" i="3"/>
  <c r="AG159" i="3"/>
  <c r="AG212" i="3"/>
  <c r="AG648" i="3"/>
  <c r="AG1660" i="3"/>
  <c r="AG1719" i="3"/>
  <c r="AG523" i="3"/>
  <c r="AG1471" i="3"/>
  <c r="AG1531" i="3"/>
  <c r="AG18" i="3"/>
  <c r="AG589" i="3"/>
  <c r="AG1000" i="3"/>
  <c r="AG315" i="3"/>
  <c r="AG845" i="3"/>
  <c r="AG432" i="3"/>
  <c r="AG3842" i="3"/>
  <c r="AG4932" i="3"/>
  <c r="AG1122" i="3"/>
  <c r="AG6731" i="3"/>
  <c r="AG3653" i="3"/>
  <c r="AG1034" i="3"/>
  <c r="AG6713" i="3"/>
  <c r="AG4610" i="3"/>
  <c r="AG614" i="3"/>
  <c r="AG1592" i="3"/>
  <c r="AG1039" i="3"/>
  <c r="AG1789" i="3"/>
  <c r="AG3752" i="3"/>
  <c r="AG4357" i="3"/>
  <c r="AG398" i="3"/>
  <c r="AG1595" i="3"/>
  <c r="AG5309" i="3"/>
  <c r="AG1318" i="3"/>
  <c r="AG1882" i="3"/>
  <c r="AG1127" i="3"/>
  <c r="AG2953" i="3"/>
  <c r="AG4661" i="3"/>
  <c r="AG4130" i="3"/>
  <c r="AG3539" i="3"/>
  <c r="AG2098" i="3"/>
  <c r="AG2049" i="3"/>
  <c r="AG610" i="3"/>
  <c r="AG353" i="3"/>
  <c r="AG4320" i="3"/>
  <c r="AG4155" i="3"/>
  <c r="AG1541" i="3"/>
  <c r="AG4111" i="3"/>
  <c r="AG5304" i="3"/>
  <c r="AG106" i="3"/>
  <c r="AG374" i="3"/>
  <c r="AG756" i="3"/>
  <c r="AG1733" i="3"/>
  <c r="AG904" i="3"/>
  <c r="AG5138" i="3"/>
  <c r="AG858" i="3"/>
  <c r="AG3814" i="3"/>
  <c r="AG1484" i="3"/>
  <c r="AG1852" i="3"/>
  <c r="AG339" i="3"/>
  <c r="AG1959" i="3"/>
  <c r="AG257" i="3"/>
  <c r="AG3137" i="3"/>
  <c r="AG258" i="3"/>
  <c r="AG952" i="3"/>
  <c r="AG3582" i="3"/>
  <c r="AG47" i="3"/>
  <c r="AG617" i="3"/>
  <c r="AG2321" i="3"/>
  <c r="AG1960" i="3"/>
  <c r="AG3409" i="3"/>
  <c r="AG4963" i="3"/>
  <c r="AG1439" i="3"/>
  <c r="AG2270" i="3"/>
  <c r="AG806" i="3"/>
  <c r="AG4586" i="3"/>
  <c r="AG4616" i="3"/>
  <c r="AG4980" i="3"/>
  <c r="AG4982" i="3"/>
  <c r="AG300" i="3"/>
  <c r="AG1695" i="3"/>
  <c r="AG5881" i="3"/>
  <c r="AG4327" i="3"/>
  <c r="AG730" i="3"/>
  <c r="AG1350" i="3"/>
  <c r="AG1734" i="3"/>
  <c r="AG48" i="3"/>
  <c r="AG1351" i="3"/>
  <c r="AG719" i="3"/>
  <c r="AG1534" i="3"/>
  <c r="AG3364" i="3"/>
  <c r="AG3791" i="3"/>
  <c r="AG375" i="3"/>
  <c r="AG807" i="3"/>
  <c r="AG560" i="3"/>
  <c r="AG1783" i="3"/>
  <c r="AG4079" i="3"/>
  <c r="AG6346" i="3"/>
  <c r="AG831" i="3"/>
  <c r="AG2178" i="3"/>
  <c r="AG383" i="3"/>
  <c r="AG6326" i="3"/>
  <c r="AG811" i="3"/>
  <c r="AG2269" i="3"/>
  <c r="AG1031" i="3"/>
  <c r="AG3646" i="3"/>
  <c r="AG440" i="3"/>
  <c r="AG5081" i="3"/>
  <c r="AG1291" i="3"/>
  <c r="AG1210" i="3"/>
  <c r="AG4572" i="3"/>
  <c r="AG1845" i="3"/>
  <c r="AG4089" i="3"/>
  <c r="AG4371" i="3"/>
  <c r="AG6720" i="3"/>
  <c r="AG1681" i="3"/>
  <c r="AG5604" i="3"/>
  <c r="AG1387" i="3"/>
  <c r="AG5945" i="3"/>
  <c r="AG4678" i="3"/>
  <c r="AG390" i="3"/>
  <c r="AG5293" i="3"/>
  <c r="AG1410" i="3"/>
  <c r="AG4141" i="3"/>
  <c r="AG2138" i="3"/>
  <c r="AG4441" i="3"/>
  <c r="AG213" i="3"/>
  <c r="AG867" i="3"/>
  <c r="AG3726" i="3"/>
  <c r="AG1455" i="3"/>
  <c r="AG54" i="3"/>
  <c r="AG1957" i="3"/>
  <c r="AG4106" i="3"/>
  <c r="AG2182" i="3"/>
  <c r="AG381" i="3"/>
  <c r="AG2333" i="3"/>
  <c r="AG92" i="3"/>
  <c r="AG27" i="3"/>
  <c r="AG1527" i="3"/>
  <c r="AG1232" i="3"/>
  <c r="AG1870" i="3"/>
  <c r="AG4231" i="3"/>
  <c r="AG2200" i="3"/>
  <c r="AG3363" i="3"/>
  <c r="AG1638" i="3"/>
  <c r="AG935" i="3"/>
  <c r="AG4474" i="3"/>
  <c r="AG3911" i="3"/>
  <c r="AG5038" i="3"/>
  <c r="AG158" i="3"/>
  <c r="AG2095" i="3"/>
  <c r="AG1668" i="3"/>
  <c r="AG2325" i="3"/>
  <c r="AG1299" i="3"/>
  <c r="AG2124" i="3"/>
  <c r="AG1561" i="3"/>
  <c r="AG615" i="3"/>
  <c r="AG289" i="3"/>
  <c r="AG4868" i="3"/>
  <c r="AG1229" i="3"/>
  <c r="AG708" i="3"/>
  <c r="AG3607" i="3"/>
  <c r="AG3650" i="3"/>
  <c r="AG330" i="3"/>
  <c r="AG1399" i="3"/>
  <c r="AG739" i="3"/>
  <c r="AG1950" i="3"/>
  <c r="AG4964" i="3"/>
  <c r="AG255" i="3"/>
  <c r="AG4938" i="3"/>
  <c r="AG5239" i="3"/>
  <c r="AG2126" i="3"/>
  <c r="AG340" i="3"/>
  <c r="AG3310" i="3"/>
  <c r="AG277" i="3"/>
  <c r="AG3859" i="3"/>
  <c r="AG6322" i="3"/>
  <c r="AG1295" i="3"/>
  <c r="AG3644" i="3"/>
  <c r="AG4297" i="3"/>
  <c r="AG284" i="3"/>
  <c r="AG890" i="3"/>
  <c r="AG2202" i="3"/>
  <c r="AG696" i="3"/>
  <c r="AG6136" i="3"/>
  <c r="AG1445" i="3"/>
  <c r="AG1536" i="3"/>
  <c r="AG1725" i="3"/>
  <c r="AG4623" i="3"/>
  <c r="AG6400" i="3"/>
  <c r="AG3869" i="3"/>
  <c r="AG247" i="3"/>
  <c r="AG6578" i="3"/>
  <c r="AG1437" i="3"/>
  <c r="AG6402" i="3"/>
  <c r="AG1792" i="3"/>
  <c r="AG6137" i="3"/>
  <c r="AG446" i="3"/>
  <c r="AG416" i="3"/>
  <c r="AG1649" i="3"/>
  <c r="AG4163" i="3"/>
  <c r="AG2253" i="3"/>
  <c r="AG442" i="3"/>
  <c r="AG345" i="3"/>
  <c r="AG4184" i="3"/>
  <c r="AG6717" i="3"/>
  <c r="AG717" i="3"/>
  <c r="AG1450" i="3"/>
  <c r="AG812" i="3"/>
  <c r="AG1131" i="3"/>
  <c r="AG1094" i="3"/>
  <c r="AG4271" i="3"/>
  <c r="AG4367" i="3"/>
  <c r="AG49" i="3"/>
  <c r="AG702" i="3"/>
  <c r="AG664" i="3"/>
  <c r="AG272" i="3"/>
  <c r="AG641" i="3"/>
  <c r="AG3632" i="3"/>
  <c r="AG4340" i="3"/>
  <c r="AG2121" i="3"/>
  <c r="AG433" i="3"/>
  <c r="AG325" i="3"/>
  <c r="AG195" i="3"/>
  <c r="AG2148" i="3"/>
  <c r="AG1659" i="3"/>
  <c r="AG1831" i="3"/>
  <c r="AG4849" i="3"/>
  <c r="AG1284" i="3"/>
  <c r="AG1984" i="3"/>
  <c r="AG4966" i="3"/>
  <c r="AG3602" i="3"/>
  <c r="AG1233" i="3"/>
  <c r="AG3973" i="3"/>
  <c r="AG5259" i="3"/>
  <c r="AG180" i="3"/>
  <c r="AG332" i="3"/>
  <c r="AG3892" i="3"/>
  <c r="AG927" i="3"/>
  <c r="AG443" i="3"/>
  <c r="AG1048" i="3"/>
  <c r="AG1079" i="3"/>
  <c r="AG2250" i="3"/>
  <c r="AG607" i="3"/>
  <c r="AG2266" i="3"/>
  <c r="AG2305" i="3"/>
  <c r="AG1835" i="3"/>
  <c r="AG3565" i="3"/>
  <c r="AG2247" i="3"/>
  <c r="AG1010" i="3"/>
  <c r="AG167" i="3"/>
  <c r="AG3749" i="3"/>
  <c r="AG2244" i="3"/>
  <c r="AG544" i="3"/>
  <c r="AG6241" i="3"/>
  <c r="AG343" i="3"/>
  <c r="AG3918" i="3"/>
  <c r="AG2755" i="3"/>
  <c r="AG2442" i="3"/>
  <c r="AG2647" i="3"/>
  <c r="AG6718" i="3"/>
  <c r="AG2" i="3"/>
  <c r="AG4400" i="3"/>
  <c r="AG6361" i="3"/>
  <c r="AG2657" i="3"/>
  <c r="AG6684" i="3"/>
  <c r="AG618" i="3"/>
  <c r="AG3060" i="3"/>
  <c r="AG1262" i="3"/>
  <c r="AG3068" i="3"/>
  <c r="AG262" i="3"/>
  <c r="AG4389" i="3"/>
  <c r="AG6686" i="3"/>
  <c r="AG3688" i="3"/>
  <c r="AG3846" i="3"/>
  <c r="AG2811" i="3"/>
  <c r="AG168" i="3"/>
  <c r="AG2673" i="3"/>
  <c r="AG1105" i="3"/>
  <c r="AG1997" i="3"/>
  <c r="AG1627" i="3"/>
  <c r="AG3025" i="3"/>
  <c r="AG6687" i="3"/>
  <c r="AG6741" i="3"/>
  <c r="AG6716" i="3"/>
  <c r="AG2918" i="3"/>
  <c r="AG1440" i="3"/>
  <c r="AG407" i="3"/>
  <c r="AG1339" i="3"/>
  <c r="AG5298" i="3"/>
  <c r="AG6313" i="3"/>
  <c r="AG6380" i="3"/>
  <c r="AG2588" i="3"/>
  <c r="AG1975" i="3"/>
  <c r="AG5193" i="3"/>
  <c r="AG5648" i="3"/>
  <c r="AG2747" i="3"/>
  <c r="AG3002" i="3"/>
  <c r="AG2427" i="3"/>
  <c r="AG4508" i="3"/>
  <c r="AG1245" i="3"/>
  <c r="AG6407" i="3"/>
  <c r="AG3788" i="3"/>
  <c r="AG2555" i="3"/>
  <c r="AG6719" i="3"/>
  <c r="AG2886" i="3"/>
  <c r="AG3168" i="3"/>
  <c r="AG1940" i="3"/>
  <c r="AG4303" i="3"/>
  <c r="AG6408" i="3"/>
  <c r="AG4463" i="3"/>
  <c r="AG2584" i="3"/>
  <c r="AG1804" i="3"/>
  <c r="AG155" i="3"/>
  <c r="AG3313" i="3"/>
  <c r="AG6704" i="3"/>
  <c r="AG572" i="3"/>
  <c r="AG2527" i="3"/>
  <c r="AG6726" i="3"/>
  <c r="AG1743" i="3"/>
  <c r="AG4047" i="3"/>
  <c r="AG3454" i="3"/>
  <c r="AG6495" i="3"/>
  <c r="AG2552" i="3"/>
  <c r="AG1340" i="3"/>
  <c r="AG6413" i="3"/>
  <c r="AG6711" i="3"/>
  <c r="AG1614" i="3"/>
  <c r="AG6424" i="3"/>
  <c r="AG3035" i="3"/>
  <c r="AG6314" i="3"/>
  <c r="AG6338" i="3"/>
  <c r="AG3908" i="3"/>
  <c r="AG6689" i="3"/>
  <c r="AG2637" i="3"/>
  <c r="AG3880" i="3"/>
  <c r="AG3526" i="3"/>
  <c r="AG85" i="3"/>
  <c r="AG3953" i="3"/>
  <c r="AG6620" i="3"/>
  <c r="AG5171" i="3"/>
  <c r="AG4346" i="3"/>
  <c r="AG6242" i="3"/>
  <c r="AG6253" i="3"/>
  <c r="AG2382" i="3"/>
  <c r="AG2059" i="3"/>
  <c r="AG738" i="3"/>
  <c r="AG2113" i="3"/>
  <c r="AG6752" i="3"/>
  <c r="AG2766" i="3"/>
  <c r="AG2824" i="3"/>
  <c r="AG6753" i="3"/>
  <c r="AG4178" i="3"/>
  <c r="AG4219" i="3"/>
  <c r="AG3152" i="3"/>
  <c r="AG1781" i="3"/>
  <c r="AG1881" i="3"/>
  <c r="AG982" i="3"/>
  <c r="AG6690" i="3"/>
  <c r="AG1983" i="3"/>
  <c r="AG3077" i="3"/>
  <c r="AG3993" i="3"/>
  <c r="AG173" i="3"/>
  <c r="AG6414" i="3"/>
  <c r="AG6419" i="3"/>
  <c r="AG898" i="3"/>
  <c r="AG6727" i="3"/>
  <c r="AG4190" i="3"/>
  <c r="AG6410" i="3"/>
  <c r="AG593" i="3"/>
  <c r="AG3208" i="3"/>
  <c r="AG2469" i="3"/>
  <c r="AG3218" i="3"/>
  <c r="AG1679" i="3"/>
  <c r="AG6152" i="3"/>
  <c r="AG6428" i="3"/>
  <c r="AG4984" i="3"/>
  <c r="AG2633" i="3"/>
  <c r="AG2875" i="3"/>
  <c r="AG3191" i="3"/>
  <c r="AG6643" i="3"/>
  <c r="AG6432" i="3"/>
  <c r="AG2436" i="3"/>
  <c r="AG2401" i="3"/>
  <c r="AG3285" i="3"/>
  <c r="AG3076" i="3"/>
  <c r="AG3923" i="3"/>
  <c r="AG4848" i="3"/>
  <c r="AG2217" i="3"/>
  <c r="AG2775" i="3"/>
  <c r="AG2833" i="3"/>
  <c r="AG3141" i="3"/>
  <c r="AG3956" i="3"/>
  <c r="AG2702" i="3"/>
  <c r="AG6434" i="3"/>
  <c r="AG1648" i="3"/>
  <c r="AG3263" i="3"/>
  <c r="AG4657" i="3"/>
  <c r="AG2491" i="3"/>
  <c r="AG1703" i="3"/>
  <c r="AG1001" i="3"/>
  <c r="AG4027" i="3"/>
  <c r="AG3150" i="3"/>
  <c r="AG1294" i="3"/>
  <c r="AG270" i="3"/>
  <c r="AG6436" i="3"/>
  <c r="AG2591" i="3"/>
  <c r="AG2198" i="3"/>
  <c r="AG6437" i="3"/>
  <c r="AG2625" i="3"/>
  <c r="AG6439" i="3"/>
  <c r="AG2847" i="3"/>
  <c r="AG2674" i="3"/>
  <c r="AG6811" i="3"/>
  <c r="AG1550" i="3"/>
  <c r="AG1601" i="3"/>
  <c r="AG6323" i="3"/>
  <c r="AG3348" i="3"/>
  <c r="AG639" i="3"/>
  <c r="AG2615" i="3"/>
  <c r="AG2243" i="3"/>
  <c r="AG6728" i="3"/>
  <c r="AG6459" i="3"/>
  <c r="AG6247" i="3"/>
  <c r="AG6596" i="3"/>
  <c r="AG2672" i="3"/>
  <c r="AG6441" i="3"/>
  <c r="AG2214" i="3"/>
  <c r="AG6792" i="3"/>
  <c r="AG4974" i="3"/>
  <c r="AG5052" i="3"/>
  <c r="AG2974" i="3"/>
  <c r="AG1991" i="3"/>
  <c r="AG2891" i="3"/>
  <c r="AG3527" i="3"/>
  <c r="AG3502" i="3"/>
  <c r="AG2740" i="3"/>
  <c r="AG2741" i="3"/>
  <c r="AG5798" i="3"/>
  <c r="AG3139" i="3"/>
  <c r="AG3390" i="3"/>
  <c r="AG2800" i="3"/>
  <c r="AG6444" i="3"/>
  <c r="AG234" i="3"/>
  <c r="AG6448" i="3"/>
  <c r="AG286" i="3"/>
  <c r="AG424" i="3"/>
  <c r="AG3300" i="3"/>
  <c r="AG5883" i="3"/>
  <c r="AG6315" i="3"/>
  <c r="AG3325" i="3"/>
  <c r="AG2859" i="3"/>
  <c r="AG5164" i="3"/>
  <c r="AG6317" i="3"/>
  <c r="AG6449" i="3"/>
  <c r="AG6452" i="3"/>
  <c r="AG3049" i="3"/>
  <c r="AG3187" i="3"/>
  <c r="AG577" i="3"/>
  <c r="AG3477" i="3"/>
  <c r="AG5000" i="3"/>
  <c r="AG3093" i="3"/>
  <c r="AG1779" i="3"/>
  <c r="AG2551" i="3"/>
  <c r="AG587" i="3"/>
  <c r="AG3038" i="3"/>
  <c r="AG6270" i="3"/>
  <c r="AG2863" i="3"/>
  <c r="AG3064" i="3"/>
  <c r="AG2489" i="3"/>
  <c r="AG2379" i="3"/>
  <c r="AG2738" i="3"/>
  <c r="AG3478" i="3"/>
  <c r="AG63" i="3"/>
  <c r="AG436" i="3"/>
  <c r="AG3921" i="3"/>
  <c r="AG475" i="3"/>
  <c r="AG6665" i="3"/>
  <c r="AG4391" i="3"/>
  <c r="AG3464" i="3"/>
  <c r="AG2362" i="3"/>
  <c r="AG5937" i="3"/>
  <c r="AG2161" i="3"/>
  <c r="AG508" i="3"/>
  <c r="AG3474" i="3"/>
  <c r="AG2836" i="3"/>
  <c r="AG3994" i="3"/>
  <c r="AG6429" i="3"/>
  <c r="AG3116" i="3"/>
  <c r="AG5089" i="3"/>
  <c r="AG2754" i="3"/>
  <c r="AG6319" i="3"/>
  <c r="AG2931" i="3"/>
  <c r="AG2678" i="3"/>
  <c r="AG1569" i="3"/>
  <c r="AG5294" i="3"/>
  <c r="AG6240" i="3"/>
  <c r="AG2058" i="3"/>
  <c r="AG4286" i="3"/>
  <c r="AG2642" i="3"/>
  <c r="AG357" i="3"/>
  <c r="AG2714" i="3"/>
  <c r="AG4345" i="3"/>
  <c r="AG1401" i="3"/>
  <c r="AG2448" i="3"/>
  <c r="AG3280" i="3"/>
  <c r="AG2428" i="3"/>
  <c r="AG3673" i="3"/>
  <c r="AG4585" i="3"/>
  <c r="AG1050" i="3"/>
  <c r="AG4563" i="3"/>
  <c r="AG6453" i="3"/>
  <c r="AG2665" i="3"/>
  <c r="AG6599" i="3"/>
  <c r="AG2689" i="3"/>
  <c r="AG4713" i="3"/>
  <c r="AG3110" i="3"/>
  <c r="AG2680" i="3"/>
  <c r="AG6793" i="3"/>
  <c r="AG5189" i="3"/>
  <c r="AG3031" i="3"/>
  <c r="AG3822" i="3"/>
  <c r="AG860" i="3"/>
  <c r="AG4159" i="3"/>
  <c r="AG4555" i="3"/>
  <c r="AG6507" i="3"/>
  <c r="AG3169" i="3"/>
  <c r="AG2653" i="3"/>
  <c r="AG3958" i="3"/>
  <c r="AG5311" i="3"/>
  <c r="AG6321" i="3"/>
  <c r="AG3889" i="3"/>
  <c r="AG263" i="3"/>
  <c r="AG3162" i="3"/>
  <c r="AG292" i="3"/>
  <c r="AG5567" i="3"/>
  <c r="AG2767" i="3"/>
  <c r="AG3190" i="3"/>
  <c r="AG6737" i="3"/>
  <c r="AG4999" i="3"/>
  <c r="AG467" i="3"/>
  <c r="AG3412" i="3"/>
  <c r="AG2388" i="3"/>
  <c r="AG2822" i="3"/>
  <c r="AG2411" i="3"/>
  <c r="AG5203" i="3"/>
  <c r="AG2992" i="3"/>
  <c r="AG4410" i="3"/>
  <c r="AG41" i="3"/>
  <c r="AG1715" i="3"/>
  <c r="AG6455" i="3"/>
  <c r="AG2950" i="3"/>
  <c r="AG933" i="3"/>
  <c r="AG3438" i="3"/>
  <c r="AG5227" i="3"/>
  <c r="AG3874" i="3"/>
  <c r="AG1049" i="3"/>
  <c r="AG3578" i="3"/>
  <c r="AG6508" i="3"/>
  <c r="AG105" i="3"/>
  <c r="AG3156" i="3"/>
  <c r="AG2908" i="3"/>
  <c r="AG4971" i="3"/>
  <c r="AG2528" i="3"/>
  <c r="AG21" i="3"/>
  <c r="AG2530" i="3"/>
  <c r="AG3026" i="3"/>
  <c r="AG4473" i="3"/>
  <c r="AG5818" i="3"/>
  <c r="AG2978" i="3"/>
  <c r="AG6738" i="3"/>
  <c r="AG6735" i="3"/>
  <c r="AG242" i="3"/>
  <c r="AG22" i="3"/>
  <c r="AG2756" i="3"/>
  <c r="AG1842" i="3"/>
  <c r="AG5467" i="3"/>
  <c r="AG2212" i="3"/>
  <c r="AG2131" i="3"/>
  <c r="AG2381" i="3"/>
  <c r="AG2654" i="3"/>
  <c r="AG5584" i="3"/>
  <c r="AG1452" i="3"/>
  <c r="AG454" i="3"/>
  <c r="AG4682" i="3"/>
  <c r="AG6572" i="3"/>
  <c r="AG2402" i="3"/>
  <c r="AG3037" i="3"/>
  <c r="AG278" i="3"/>
  <c r="AG2882" i="3"/>
  <c r="AG2464" i="3"/>
  <c r="AG1577" i="3"/>
  <c r="AG6795" i="3"/>
  <c r="AG2804" i="3"/>
  <c r="AG3426" i="3"/>
  <c r="AG6457" i="3"/>
  <c r="AG2684" i="3"/>
  <c r="AG3912" i="3"/>
  <c r="AG5199" i="3"/>
  <c r="AG2338" i="3"/>
  <c r="AG408" i="3"/>
  <c r="AG3370" i="3"/>
  <c r="AG3153" i="3"/>
  <c r="AG4787" i="3"/>
  <c r="AG6692" i="3"/>
  <c r="AG6324" i="3"/>
  <c r="AG6608" i="3"/>
  <c r="AG2603" i="3"/>
  <c r="AG2681" i="3"/>
  <c r="AG2490" i="3"/>
  <c r="AG6460" i="3"/>
  <c r="AG5575" i="3"/>
  <c r="AG6461" i="3"/>
  <c r="AG3086" i="3"/>
  <c r="AG3089" i="3"/>
  <c r="AG684" i="3"/>
  <c r="AG316" i="3"/>
  <c r="AG2620" i="3"/>
  <c r="AG197" i="3"/>
  <c r="AG1287" i="3"/>
  <c r="AG1196" i="3"/>
  <c r="AG2397" i="3"/>
  <c r="AG3061" i="3"/>
  <c r="AG2021" i="3"/>
  <c r="AG4628" i="3"/>
  <c r="AG2502" i="3"/>
  <c r="AG3637" i="3"/>
  <c r="AG6505" i="3"/>
  <c r="AG1585" i="3"/>
  <c r="AG4290" i="3"/>
  <c r="AG6463" i="3"/>
  <c r="AG6329" i="3"/>
  <c r="AG6756" i="3"/>
  <c r="AG3337" i="3"/>
  <c r="AG2750" i="3"/>
  <c r="AG3809" i="3"/>
  <c r="AG6451" i="3"/>
  <c r="AG6742" i="3"/>
  <c r="AG4375" i="3"/>
  <c r="AG3603" i="3"/>
  <c r="AG2769" i="3"/>
  <c r="AG3623" i="3"/>
  <c r="AG3144" i="3"/>
  <c r="AG6540" i="3"/>
  <c r="AG2532" i="3"/>
  <c r="AG2803" i="3"/>
  <c r="AG4335" i="3"/>
  <c r="AG156" i="3"/>
  <c r="AG2635" i="3"/>
  <c r="AG2862" i="3"/>
  <c r="AG3530" i="3"/>
  <c r="AG6260" i="3"/>
  <c r="AG6194" i="3"/>
  <c r="AG3841" i="3"/>
  <c r="AG3322" i="3"/>
  <c r="AG5543" i="3"/>
  <c r="AG4036" i="3"/>
  <c r="AG2935" i="3"/>
  <c r="AG426" i="3"/>
  <c r="AG2733" i="3"/>
  <c r="AG1055" i="3"/>
  <c r="AG585" i="3"/>
  <c r="AG6603" i="3"/>
  <c r="AG951" i="3"/>
  <c r="AG6464" i="3"/>
  <c r="AG248" i="3"/>
  <c r="AG3000" i="3"/>
  <c r="AG5039" i="3"/>
  <c r="AG6465" i="3"/>
  <c r="AG6353" i="3"/>
  <c r="AG2437" i="3"/>
  <c r="AG2871" i="3"/>
  <c r="AG3041" i="3"/>
  <c r="AG3634" i="3"/>
  <c r="AG6325" i="3"/>
  <c r="AG6611" i="3"/>
  <c r="AG4115" i="3"/>
  <c r="AG2904" i="3"/>
  <c r="AG169" i="3"/>
  <c r="AG6334" i="3"/>
  <c r="AG1934" i="3"/>
  <c r="AG2386" i="3"/>
  <c r="AG6623" i="3"/>
  <c r="AG2666" i="3"/>
  <c r="AG6261" i="3"/>
  <c r="AG2638" i="3"/>
  <c r="AG2628" i="3"/>
  <c r="AG2479" i="3"/>
  <c r="AG5624" i="3"/>
  <c r="AG4486" i="3"/>
  <c r="AG4951" i="3"/>
  <c r="AG4574" i="3"/>
  <c r="AG6430" i="3"/>
  <c r="AG3099" i="3"/>
  <c r="AG3521" i="3"/>
  <c r="AG3924" i="3"/>
  <c r="AG2425" i="3"/>
  <c r="AG2866" i="3"/>
  <c r="AG2426" i="3"/>
  <c r="AG5828" i="3"/>
  <c r="AG6263" i="3"/>
  <c r="AG2364" i="3"/>
  <c r="AG6612" i="3"/>
  <c r="AG6328" i="3"/>
  <c r="AG1100" i="3"/>
  <c r="AG4690" i="3"/>
  <c r="AG6304" i="3"/>
  <c r="AG3776" i="3"/>
  <c r="AG4996" i="3"/>
  <c r="AG4940" i="3"/>
  <c r="AG6693" i="3"/>
  <c r="AG4627" i="3"/>
  <c r="AG6798" i="3"/>
  <c r="AG1176" i="3"/>
  <c r="AG5215" i="3"/>
  <c r="AG3714" i="3"/>
  <c r="AG2807" i="3"/>
  <c r="AG6423" i="3"/>
  <c r="AG2751" i="3"/>
  <c r="AG4034" i="3"/>
  <c r="AG4978" i="3"/>
  <c r="AG2611" i="3"/>
  <c r="AG3875" i="3"/>
  <c r="AG3867" i="3"/>
  <c r="AG1579" i="3"/>
  <c r="AG6679" i="3"/>
  <c r="AG107" i="3"/>
  <c r="AG4044" i="3"/>
  <c r="AG3415" i="3"/>
  <c r="AG72" i="3"/>
  <c r="AG3080" i="3"/>
  <c r="AG3700" i="3"/>
  <c r="AG4922" i="3"/>
  <c r="AG3181" i="3"/>
  <c r="AG3211" i="3"/>
  <c r="AG6617" i="3"/>
  <c r="AG3974" i="3"/>
  <c r="AG2610" i="3"/>
  <c r="AG2483" i="3"/>
  <c r="AG5419" i="3"/>
  <c r="AG6762" i="3"/>
  <c r="AG3281" i="3"/>
  <c r="AG2430" i="3"/>
  <c r="AG273" i="3"/>
  <c r="AG6412" i="3"/>
  <c r="AG2543" i="3"/>
  <c r="AG3094" i="3"/>
  <c r="AG3410" i="3"/>
  <c r="AG235" i="3"/>
  <c r="AG6269" i="3"/>
  <c r="AG3197" i="3"/>
  <c r="AG6619" i="3"/>
  <c r="AG6466" i="3"/>
  <c r="AG2632" i="3"/>
  <c r="AG6552" i="3"/>
  <c r="AG3286" i="3"/>
  <c r="AG6272" i="3"/>
  <c r="AG2872" i="3"/>
  <c r="AG6801" i="3"/>
  <c r="AG6468" i="3"/>
  <c r="AG2612" i="3"/>
  <c r="AG6534" i="3"/>
  <c r="AG6621" i="3"/>
  <c r="AG6694" i="3"/>
  <c r="AG4094" i="3"/>
  <c r="AG3573" i="3"/>
  <c r="AG2634" i="3"/>
  <c r="AG3309" i="3"/>
  <c r="AG2856" i="3"/>
  <c r="AG670" i="3"/>
  <c r="AG6295" i="3"/>
  <c r="AG333" i="3"/>
  <c r="AG4090" i="3"/>
  <c r="AG3638" i="3"/>
  <c r="AG2579" i="3"/>
  <c r="AG2495" i="3"/>
  <c r="AG2820" i="3"/>
  <c r="AG1412" i="3"/>
  <c r="AG2697" i="3"/>
  <c r="AG3848" i="3"/>
  <c r="AG2728" i="3"/>
  <c r="AG462" i="3"/>
  <c r="AG539" i="3"/>
  <c r="AG2514" i="3"/>
  <c r="AG2377" i="3"/>
  <c r="AG2749" i="3"/>
  <c r="AG6696" i="3"/>
  <c r="AG5178" i="3"/>
  <c r="AG1892" i="3"/>
  <c r="AG2396" i="3"/>
  <c r="AG367" i="3"/>
  <c r="AG4339" i="3"/>
  <c r="AG1689" i="3"/>
  <c r="AG3030" i="3"/>
  <c r="AG2100" i="3"/>
  <c r="AG1522" i="3"/>
  <c r="AG3217" i="3"/>
  <c r="AG4962" i="3"/>
  <c r="AG6469" i="3"/>
  <c r="AG3792" i="3"/>
  <c r="AG1004" i="3"/>
  <c r="AG2582" i="3"/>
  <c r="AG5336" i="3"/>
  <c r="AG3733" i="3"/>
  <c r="AG2700" i="3"/>
  <c r="AG2897" i="3"/>
  <c r="AG4321" i="3"/>
  <c r="AG3272" i="3"/>
  <c r="AG2394" i="3"/>
  <c r="AG1500" i="3"/>
  <c r="AG2795" i="3"/>
  <c r="AG2956" i="3"/>
  <c r="AG1403" i="3"/>
  <c r="AG1559" i="3"/>
  <c r="AG3147" i="3"/>
  <c r="AG1423" i="3"/>
  <c r="AG6470" i="3"/>
  <c r="AG2449" i="3"/>
  <c r="AG793" i="3"/>
  <c r="AG122" i="3"/>
  <c r="AG4973" i="3"/>
  <c r="AG4086" i="3"/>
  <c r="AG626" i="3"/>
  <c r="AG3787" i="3"/>
  <c r="AG6389" i="3"/>
  <c r="AG6273" i="3"/>
  <c r="AG178" i="3"/>
  <c r="AG2976" i="3"/>
  <c r="AG457" i="3"/>
  <c r="AG5071" i="3"/>
  <c r="AG2687" i="3"/>
  <c r="AG6471" i="3"/>
  <c r="AG2570" i="3"/>
  <c r="AG2682" i="3"/>
  <c r="AG2938" i="3"/>
  <c r="AG755" i="3"/>
  <c r="AG2467" i="3"/>
  <c r="AG5352" i="3"/>
  <c r="AG2431" i="3"/>
  <c r="AG4753" i="3"/>
  <c r="AG5272" i="3"/>
  <c r="AG2932" i="3"/>
  <c r="AG4720" i="3"/>
  <c r="AG579" i="3"/>
  <c r="AG214" i="3"/>
  <c r="AG2392" i="3"/>
  <c r="AG6362" i="3"/>
  <c r="AG6472" i="3"/>
  <c r="AG2541" i="3"/>
  <c r="AG3556" i="3"/>
  <c r="AG6473" i="3"/>
  <c r="AG2432" i="3"/>
  <c r="AG6307" i="3"/>
  <c r="AG1126" i="3"/>
  <c r="AG2412" i="3"/>
  <c r="AG6474" i="3"/>
  <c r="AG6602" i="3"/>
  <c r="AG6626" i="3"/>
  <c r="AG6150" i="3"/>
  <c r="AG1914" i="3"/>
  <c r="AG6475" i="3"/>
  <c r="AG1011" i="3"/>
  <c r="AG6763" i="3"/>
  <c r="AG6476" i="3"/>
  <c r="AG5873" i="3"/>
  <c r="AG4446" i="3"/>
  <c r="AG2719" i="3"/>
  <c r="AG3149" i="3"/>
  <c r="AG3375" i="3"/>
  <c r="AG2267" i="3"/>
  <c r="AG3408" i="3"/>
  <c r="AG2758" i="3"/>
  <c r="AG3275" i="3"/>
  <c r="AG2768" i="3"/>
  <c r="AG181" i="3"/>
  <c r="AG6477" i="3"/>
  <c r="AG6478" i="3"/>
  <c r="AG6277" i="3"/>
  <c r="AG389" i="3"/>
  <c r="AG2789" i="3"/>
  <c r="AG801" i="3"/>
  <c r="AG17" i="3"/>
  <c r="AG3318" i="3"/>
  <c r="AG3345" i="3"/>
  <c r="AG2679" i="3"/>
  <c r="AG3261" i="3"/>
  <c r="AG4093" i="3"/>
  <c r="AG474" i="3"/>
  <c r="AG4642" i="3"/>
  <c r="AG762" i="3"/>
  <c r="AG6627" i="3"/>
  <c r="AG4878" i="3"/>
  <c r="AG4336" i="3"/>
  <c r="AG2686" i="3"/>
  <c r="AG2705" i="3"/>
  <c r="AG2378" i="3"/>
  <c r="AG2917" i="3"/>
  <c r="AG6480" i="3"/>
  <c r="AG400" i="3"/>
  <c r="AG4811" i="3"/>
  <c r="AG5600" i="3"/>
  <c r="AG4046" i="3"/>
  <c r="AG363" i="3"/>
  <c r="AG2744" i="3"/>
  <c r="AG4180" i="3"/>
  <c r="AG2710" i="3"/>
  <c r="AG2816" i="3"/>
  <c r="AG6765" i="3"/>
  <c r="AG3805" i="3"/>
  <c r="AG6278" i="3"/>
  <c r="AG3221" i="3"/>
  <c r="AG2971" i="3"/>
  <c r="AG6767" i="3"/>
  <c r="AG2669" i="3"/>
  <c r="AG3292" i="3"/>
  <c r="AG4487" i="3"/>
  <c r="AG2450" i="3"/>
  <c r="AG2360" i="3"/>
  <c r="AG4103" i="3"/>
  <c r="AG1969" i="3"/>
  <c r="AG6715" i="3"/>
  <c r="AG1139" i="3"/>
  <c r="AG2979" i="3"/>
  <c r="AG777" i="3"/>
  <c r="AG6276" i="3"/>
  <c r="AG2834" i="3"/>
  <c r="AG6279" i="3"/>
  <c r="AG1198" i="3"/>
  <c r="AG60" i="3"/>
  <c r="AG3143" i="3"/>
  <c r="AG2774" i="3"/>
  <c r="AG6633" i="3"/>
  <c r="AG2636" i="3"/>
  <c r="AG3104" i="3"/>
  <c r="AG3789" i="3"/>
  <c r="AG6331" i="3"/>
  <c r="AG3323" i="3"/>
  <c r="AG2870" i="3"/>
  <c r="AG3274" i="3"/>
  <c r="AG3622" i="3"/>
  <c r="AG2981" i="3"/>
  <c r="AG4344" i="3"/>
  <c r="AG3708" i="3"/>
  <c r="AG2546" i="3"/>
  <c r="AG3066" i="3"/>
  <c r="AG5065" i="3"/>
  <c r="AG2746" i="3"/>
  <c r="AG187" i="3"/>
  <c r="AG6127" i="3"/>
  <c r="AG4018" i="3"/>
  <c r="AG5885" i="3"/>
  <c r="AG2802" i="3"/>
  <c r="AG2567" i="3"/>
  <c r="AG2995" i="3"/>
  <c r="AG2405" i="3"/>
  <c r="AG249" i="3"/>
  <c r="AG2663" i="3"/>
  <c r="AG2542" i="3"/>
  <c r="AG3529" i="3"/>
  <c r="AG6147" i="3"/>
  <c r="AG1896" i="3"/>
  <c r="AG6335" i="3"/>
  <c r="AG4326" i="3"/>
  <c r="AG1929" i="3"/>
  <c r="AG6634" i="3"/>
  <c r="AG3050" i="3"/>
  <c r="AG3873" i="3"/>
  <c r="AG2923" i="3"/>
  <c r="AG4223" i="3"/>
  <c r="AG6156" i="3"/>
  <c r="AG2340" i="3"/>
  <c r="AG1992" i="3"/>
  <c r="AG1993" i="3"/>
  <c r="AG1012" i="3"/>
  <c r="AG4454" i="3"/>
  <c r="AG2812" i="3"/>
  <c r="AG2500" i="3"/>
  <c r="AG2139" i="3"/>
  <c r="AG6481" i="3"/>
  <c r="AG6344" i="3"/>
  <c r="AG6482" i="3"/>
  <c r="AG6645" i="3"/>
  <c r="AG2549" i="3"/>
  <c r="AG5297" i="3"/>
  <c r="AG2959" i="3"/>
  <c r="AG328" i="3"/>
  <c r="AG411" i="3"/>
  <c r="AG4324" i="3"/>
  <c r="AG6188" i="3"/>
  <c r="AG6483" i="3"/>
  <c r="AG2911" i="3"/>
  <c r="AG2645" i="3"/>
  <c r="AG2780" i="3"/>
  <c r="AG6553" i="3"/>
  <c r="AG3036" i="3"/>
  <c r="AG4981" i="3"/>
  <c r="AG2099" i="3"/>
  <c r="AG6420" i="3"/>
  <c r="AG6635" i="3"/>
  <c r="AG6639" i="3"/>
  <c r="AG3166" i="3"/>
  <c r="AG4772" i="3"/>
  <c r="AG2585" i="3"/>
  <c r="AG6772" i="3"/>
  <c r="AG6336" i="3"/>
  <c r="AG2806" i="3"/>
  <c r="AG870" i="3"/>
  <c r="AG2176" i="3"/>
  <c r="AG3575" i="3"/>
  <c r="AG2764" i="3"/>
  <c r="AG1420" i="3"/>
  <c r="AG2499" i="3"/>
  <c r="AG6640" i="3"/>
  <c r="AG5620" i="3"/>
  <c r="AG6546" i="3"/>
  <c r="AG2505" i="3"/>
  <c r="AG548" i="3"/>
  <c r="AG5133" i="3"/>
  <c r="AG5029" i="3"/>
  <c r="AG862" i="3"/>
  <c r="AG4656" i="3"/>
  <c r="AG2627" i="3"/>
  <c r="AG863" i="3"/>
  <c r="AG2595" i="3"/>
  <c r="AG6316" i="3"/>
  <c r="AG3320" i="3"/>
  <c r="AG6600" i="3"/>
  <c r="AG2456" i="3"/>
  <c r="AG1303" i="3"/>
  <c r="AG3647" i="3"/>
  <c r="AG6485" i="3"/>
  <c r="AG4824" i="3"/>
  <c r="AG3155" i="3"/>
  <c r="AG401" i="3"/>
  <c r="AG1158" i="3"/>
  <c r="AG2838" i="3"/>
  <c r="AG2805" i="3"/>
  <c r="AG2695" i="3"/>
  <c r="AG2573" i="3"/>
  <c r="AG2575" i="3"/>
  <c r="AG4215" i="3"/>
  <c r="AG6218" i="3"/>
  <c r="AG5037" i="3"/>
  <c r="AG93" i="3"/>
  <c r="AG2465" i="3"/>
  <c r="AG912" i="3"/>
  <c r="AG2692" i="3"/>
  <c r="AG1793" i="3"/>
  <c r="AG3579" i="3"/>
  <c r="AG1101" i="3"/>
  <c r="AG3227" i="3"/>
  <c r="AG148" i="3"/>
  <c r="AG6386" i="3"/>
  <c r="AG5190" i="3"/>
  <c r="AG1227" i="3"/>
  <c r="AG3670" i="3"/>
  <c r="AG6487" i="3"/>
  <c r="AG2936" i="3"/>
  <c r="AG4912" i="3"/>
  <c r="AG996" i="3"/>
  <c r="AG3184" i="3"/>
  <c r="AG2884" i="3"/>
  <c r="AG6770" i="3"/>
  <c r="AG5271" i="3"/>
  <c r="AG5617" i="3"/>
  <c r="AG3052" i="3"/>
  <c r="AG6642" i="3"/>
  <c r="AG3075" i="3"/>
  <c r="AG5409" i="3"/>
  <c r="AG2898" i="3"/>
  <c r="AG2577" i="3"/>
  <c r="AG1013" i="3"/>
  <c r="AG4599" i="3"/>
  <c r="AG2423" i="3"/>
  <c r="AG6303" i="3"/>
  <c r="AG6488" i="3"/>
  <c r="AG4491" i="3"/>
  <c r="AG2878" i="3"/>
  <c r="AG5946" i="3"/>
  <c r="AG2457" i="3"/>
  <c r="AG6647" i="3"/>
  <c r="AG3977" i="3"/>
  <c r="AG3042" i="3"/>
  <c r="AG2415" i="3"/>
  <c r="AG4173" i="3"/>
  <c r="AG3175" i="3"/>
  <c r="AG3686" i="3"/>
  <c r="AG3433" i="3"/>
  <c r="AG1994" i="3"/>
  <c r="AG6490" i="3"/>
  <c r="AG2835" i="3"/>
  <c r="AG5088" i="3"/>
  <c r="AG529" i="3"/>
  <c r="AG5361" i="3"/>
  <c r="AG2544" i="3"/>
  <c r="AG4033" i="3"/>
  <c r="AG2903" i="3"/>
  <c r="AG2560" i="3"/>
  <c r="AG2760" i="3"/>
  <c r="AG827" i="3"/>
  <c r="AG4228" i="3"/>
  <c r="AG2416" i="3"/>
  <c r="AG6280" i="3"/>
  <c r="AG2982" i="3"/>
  <c r="AG3405" i="3"/>
  <c r="AG3284" i="3"/>
  <c r="AG3443" i="3"/>
  <c r="AG2732" i="3"/>
  <c r="AG2466" i="3"/>
  <c r="AG4393" i="3"/>
  <c r="AG3783" i="3"/>
  <c r="AG2583" i="3"/>
  <c r="AG4869" i="3"/>
  <c r="AG2606" i="3"/>
  <c r="AG1027" i="3"/>
  <c r="AG2651" i="3"/>
  <c r="AG6649" i="3"/>
  <c r="AG1194" i="3"/>
  <c r="AG2910" i="3"/>
  <c r="AG4957" i="3"/>
  <c r="AG3722" i="3"/>
  <c r="AG2943" i="3"/>
  <c r="AG1269" i="3"/>
  <c r="AG4624" i="3"/>
  <c r="AG5437" i="3"/>
  <c r="AG393" i="3"/>
  <c r="AG3558" i="3"/>
  <c r="AG531" i="3"/>
  <c r="AG6426" i="3"/>
  <c r="AG6492" i="3"/>
  <c r="AG2868" i="3"/>
  <c r="AG4715" i="3"/>
  <c r="AG6493" i="3"/>
  <c r="AG2967" i="3"/>
  <c r="AG50" i="3"/>
  <c r="AG5866" i="3"/>
  <c r="AG4861" i="3"/>
  <c r="AG2757" i="3"/>
  <c r="AG4927" i="3"/>
  <c r="AG2655" i="3"/>
  <c r="AG6496" i="3"/>
  <c r="AG6808" i="3"/>
  <c r="AG2770" i="3"/>
  <c r="AG3282" i="3"/>
  <c r="AG6661" i="3"/>
  <c r="AG6771" i="3"/>
  <c r="AG2641" i="3"/>
  <c r="AG6167" i="3"/>
  <c r="AG4107" i="3"/>
  <c r="AG2739" i="3"/>
  <c r="AG2631" i="3"/>
  <c r="AG6403" i="3"/>
  <c r="AG6799" i="3"/>
  <c r="AG2675" i="3"/>
  <c r="AG2459" i="3"/>
  <c r="AG2997" i="3"/>
  <c r="AG149" i="3"/>
  <c r="AG2909" i="3"/>
  <c r="AG4626" i="3"/>
  <c r="AG2924" i="3"/>
  <c r="AG1051" i="3"/>
  <c r="AG3654" i="3"/>
  <c r="AG2568" i="3"/>
  <c r="AG42" i="3"/>
  <c r="AG2973" i="3"/>
  <c r="AG2926" i="3"/>
  <c r="AG3553" i="3"/>
  <c r="AG2239" i="3"/>
  <c r="AG2580" i="3"/>
  <c r="AG6360" i="3"/>
  <c r="AG6773" i="3"/>
  <c r="AG4767" i="3"/>
  <c r="AG2662" i="3"/>
  <c r="AG2900" i="3"/>
  <c r="AG6499" i="3"/>
  <c r="AG5362" i="3"/>
  <c r="AG3321" i="3"/>
  <c r="AG3109" i="3"/>
  <c r="AG6774" i="3"/>
  <c r="AG1756" i="3"/>
  <c r="AG1757" i="3"/>
  <c r="AG6349" i="3"/>
  <c r="AG6654" i="3"/>
  <c r="AG6776" i="3"/>
  <c r="AG3111" i="3"/>
  <c r="AG3402" i="3"/>
  <c r="AG2934" i="3"/>
  <c r="AG227" i="3"/>
  <c r="AG1283" i="3"/>
  <c r="AG236" i="3"/>
  <c r="AG2210" i="3"/>
  <c r="AG2717" i="3"/>
  <c r="AG2840" i="3"/>
  <c r="AG3255" i="3"/>
  <c r="AG3407" i="3"/>
  <c r="AG3324" i="3"/>
  <c r="AG2677" i="3"/>
  <c r="AG3823" i="3"/>
  <c r="AG3371" i="3"/>
  <c r="AG2765" i="3"/>
  <c r="AG3404" i="3"/>
  <c r="AG6609" i="3"/>
  <c r="AG6125" i="3"/>
  <c r="AG2743" i="3"/>
  <c r="AG3957" i="3"/>
  <c r="AG2810" i="3"/>
  <c r="AG2887" i="3"/>
  <c r="AG2830" i="3"/>
  <c r="AG3616" i="3"/>
  <c r="AG2980" i="3"/>
  <c r="AG6030" i="3"/>
  <c r="AG2451" i="3"/>
  <c r="AG2406" i="3"/>
  <c r="AG6655" i="3"/>
  <c r="AG2399" i="3"/>
  <c r="AG620" i="3"/>
  <c r="AG2420" i="3"/>
  <c r="AG4539" i="3"/>
  <c r="AG4397" i="3"/>
  <c r="AG3710" i="3"/>
  <c r="AG6500" i="3"/>
  <c r="AG1828" i="3"/>
  <c r="AG4322" i="3"/>
  <c r="AG198" i="3"/>
  <c r="AG6282" i="3"/>
  <c r="AG2209" i="3"/>
  <c r="AG3027" i="3"/>
  <c r="AG3567" i="3"/>
  <c r="AG3054" i="3"/>
  <c r="AG3439" i="3"/>
  <c r="AG1849" i="3"/>
  <c r="AG6637" i="3"/>
  <c r="AG3040" i="3"/>
  <c r="AG2473" i="3"/>
  <c r="AG6503" i="3"/>
  <c r="AG635" i="3"/>
  <c r="AG671" i="3"/>
  <c r="AG660" i="3"/>
  <c r="AG6659" i="3"/>
  <c r="AG6061" i="3"/>
  <c r="AG6197" i="3"/>
  <c r="AG2621" i="3"/>
  <c r="AG2417" i="3"/>
  <c r="AG3544" i="3"/>
  <c r="AG3206" i="3"/>
  <c r="AG6504" i="3"/>
  <c r="AG3112" i="3"/>
  <c r="AG2983" i="3"/>
  <c r="AG135" i="3"/>
  <c r="AG6660" i="3"/>
  <c r="AG6506" i="3"/>
  <c r="AG6345" i="3"/>
  <c r="AG6509" i="3"/>
  <c r="AG6248" i="3"/>
  <c r="AG6510" i="3"/>
  <c r="AG6513" i="3"/>
  <c r="AG1810" i="3"/>
  <c r="AG6351" i="3"/>
  <c r="AG3768" i="3"/>
  <c r="AG6535" i="3"/>
  <c r="AG1893" i="3"/>
  <c r="AG2790" i="3"/>
  <c r="AG3290" i="3"/>
  <c r="AG3154" i="3"/>
  <c r="AG586" i="3"/>
  <c r="AG2614" i="3"/>
  <c r="AG334" i="3"/>
  <c r="AG1104" i="3"/>
  <c r="AG2761" i="3"/>
  <c r="AG4355" i="3"/>
  <c r="AG6515" i="3"/>
  <c r="AG6516" i="3"/>
  <c r="AG3335" i="3"/>
  <c r="AG6256" i="3"/>
  <c r="AG237" i="3"/>
  <c r="AG4165" i="3"/>
  <c r="AG3835" i="3"/>
  <c r="AG1393" i="3"/>
  <c r="AG4596" i="3"/>
  <c r="AG4733" i="3"/>
  <c r="AG652" i="3"/>
  <c r="AG4087" i="3"/>
  <c r="AG2814" i="3"/>
  <c r="AG2571" i="3"/>
  <c r="AG3102" i="3"/>
  <c r="AG2607" i="3"/>
  <c r="AG6255" i="3"/>
  <c r="AG2894" i="3"/>
  <c r="AG6227" i="3"/>
  <c r="AG5407" i="3"/>
  <c r="AG6354" i="3"/>
  <c r="AG4296" i="3"/>
  <c r="AG2690" i="3"/>
  <c r="AG2703" i="3"/>
  <c r="AG6574" i="3"/>
  <c r="AG6517" i="3"/>
  <c r="AG2828" i="3"/>
  <c r="AG6810" i="3"/>
  <c r="AG3185" i="3"/>
  <c r="AG1876" i="3"/>
  <c r="AG163" i="3"/>
  <c r="AG5158" i="3"/>
  <c r="AG6387" i="3"/>
  <c r="AG6518" i="3"/>
  <c r="AG2723" i="3"/>
  <c r="AG720" i="3"/>
  <c r="AG2712" i="3"/>
  <c r="AG2391" i="3"/>
  <c r="AG984" i="3"/>
  <c r="AG2177" i="3"/>
  <c r="AG3033" i="3"/>
  <c r="AG6663" i="3"/>
  <c r="AG3219" i="3"/>
  <c r="AG2474" i="3"/>
  <c r="AG4289" i="3"/>
  <c r="AG1563" i="3"/>
  <c r="AG2649" i="3"/>
  <c r="AG2533" i="3"/>
  <c r="AG5999" i="3"/>
  <c r="AG4381" i="3"/>
  <c r="AG6667" i="3"/>
  <c r="AG2452" i="3"/>
  <c r="AG879" i="3"/>
  <c r="AG4694" i="3"/>
  <c r="AG3182" i="3"/>
  <c r="AG344" i="3"/>
  <c r="AG3711" i="3"/>
  <c r="AG5312" i="3"/>
  <c r="AG6625" i="3"/>
  <c r="AG3515" i="3"/>
  <c r="AG4075" i="3"/>
  <c r="AG6519" i="3"/>
  <c r="AG6520" i="3"/>
  <c r="AG2860" i="3"/>
  <c r="AG243" i="3"/>
  <c r="AG4565" i="3"/>
  <c r="AG2639" i="3"/>
  <c r="AG5980" i="3"/>
  <c r="AG2888" i="3"/>
  <c r="AG2562" i="3"/>
  <c r="AG2808" i="3"/>
  <c r="AG4035" i="3"/>
  <c r="AG2516" i="3"/>
  <c r="AG3115" i="3"/>
  <c r="AG3825" i="3"/>
  <c r="AG5392" i="3"/>
  <c r="AG6283" i="3"/>
  <c r="AG3703" i="3"/>
  <c r="AG2876" i="3"/>
  <c r="AG2784" i="3"/>
  <c r="AG2565" i="3"/>
  <c r="AG6521" i="3"/>
  <c r="AG2187" i="3"/>
  <c r="AG1036" i="3"/>
  <c r="AG4480" i="3"/>
  <c r="AG2617" i="3"/>
  <c r="AG76" i="3"/>
  <c r="AG4591" i="3"/>
  <c r="AG6657" i="3"/>
  <c r="AG2916" i="3"/>
  <c r="AG2519" i="3"/>
  <c r="AG2829" i="3"/>
  <c r="AG3017" i="3"/>
  <c r="AG6418" i="3"/>
  <c r="AG2523" i="3"/>
  <c r="AG2556" i="3"/>
  <c r="AG6656" i="3"/>
  <c r="AG3605" i="3"/>
  <c r="AG2407" i="3"/>
  <c r="AG94" i="3"/>
  <c r="AG5035" i="3"/>
  <c r="AG6786" i="3"/>
  <c r="AG1404" i="3"/>
  <c r="AG5461" i="3"/>
  <c r="AG2991" i="3"/>
  <c r="AG6670" i="3"/>
  <c r="AG6522" i="3"/>
  <c r="AG3952" i="3"/>
  <c r="AG3344" i="3"/>
  <c r="AG6671" i="3"/>
  <c r="AG6764" i="3"/>
  <c r="AG6514" i="3"/>
  <c r="AG1926" i="3"/>
  <c r="AG2477" i="3"/>
  <c r="AG6286" i="3"/>
  <c r="AG6777" i="3"/>
  <c r="AG2883" i="3"/>
  <c r="AG4029" i="3"/>
  <c r="AG3803" i="3"/>
  <c r="AG6525" i="3"/>
  <c r="AG2949" i="3"/>
  <c r="AG6526" i="3"/>
  <c r="AG2688" i="3"/>
  <c r="AG3158" i="3"/>
  <c r="AG2626" i="3"/>
  <c r="AG2566" i="3"/>
  <c r="AG3643" i="3"/>
  <c r="AG2539" i="3"/>
  <c r="AG6312" i="3"/>
  <c r="AG3367" i="3"/>
  <c r="AG2084" i="3"/>
  <c r="AG4809" i="3"/>
  <c r="AG6288" i="3"/>
  <c r="AG2896" i="3"/>
  <c r="AG2763" i="3"/>
  <c r="AG3790" i="3"/>
  <c r="AG6697" i="3"/>
  <c r="AG2609" i="3"/>
  <c r="AG6527" i="3"/>
  <c r="AG2941" i="3"/>
  <c r="AG3378" i="3"/>
  <c r="AG3186" i="3"/>
  <c r="AG2937" i="3"/>
  <c r="AG6528" i="3"/>
  <c r="AG3489" i="3"/>
  <c r="AG1020" i="3"/>
  <c r="AG6698" i="3"/>
  <c r="AG422" i="3"/>
  <c r="AG4779" i="3"/>
  <c r="AG6530" i="3"/>
  <c r="AG2823" i="3"/>
  <c r="AG4276" i="3"/>
  <c r="AG5064" i="3"/>
  <c r="AG6531" i="3"/>
  <c r="AG3123" i="3"/>
  <c r="AG2737" i="3"/>
  <c r="AG6135" i="3"/>
  <c r="AG2817" i="3"/>
  <c r="AG787" i="3"/>
  <c r="AG6532" i="3"/>
  <c r="AG250" i="3"/>
  <c r="AG2400" i="3"/>
  <c r="AG5207" i="3"/>
  <c r="AG2496" i="3"/>
  <c r="AG6533" i="3"/>
  <c r="AG2590" i="3"/>
  <c r="AG2990" i="3"/>
  <c r="AG2208" i="3"/>
  <c r="AG2559" i="3"/>
  <c r="AG6118" i="3"/>
  <c r="AG6743" i="3"/>
  <c r="AG2602" i="3"/>
  <c r="AG6537" i="3"/>
  <c r="AG3065" i="3"/>
  <c r="AG6803" i="3"/>
  <c r="AG6172" i="3"/>
  <c r="AG4129" i="3"/>
  <c r="AG6668" i="3"/>
  <c r="AG3128" i="3"/>
  <c r="AG6700" i="3"/>
  <c r="AG2246" i="3"/>
  <c r="AG6701" i="3"/>
  <c r="AG1360" i="3"/>
  <c r="AG176" i="3"/>
  <c r="AG2855" i="3"/>
  <c r="AG6702" i="3"/>
  <c r="AG1317" i="3"/>
  <c r="AG4078" i="3"/>
  <c r="AG3070" i="3"/>
  <c r="AG6356" i="3"/>
  <c r="AG3044" i="3"/>
  <c r="AG6672" i="3"/>
  <c r="AG3305" i="3"/>
  <c r="AG3262" i="3"/>
  <c r="AG2618" i="3"/>
  <c r="AG3151" i="3"/>
  <c r="AG4444" i="3"/>
  <c r="AG5098" i="3"/>
  <c r="AG2994" i="3"/>
  <c r="AG4337" i="3"/>
  <c r="AG2905" i="3"/>
  <c r="AG4048" i="3"/>
  <c r="AG6673" i="3"/>
  <c r="AG3724" i="3"/>
  <c r="AG77" i="3"/>
  <c r="AG2656" i="3"/>
  <c r="AG6357" i="3"/>
  <c r="AG2881" i="3"/>
  <c r="AG4426" i="3"/>
  <c r="AG6363" i="3"/>
  <c r="AG4021" i="3"/>
  <c r="AG6538" i="3"/>
  <c r="AG6539" i="3"/>
  <c r="AG3604" i="3"/>
  <c r="AG2958" i="3"/>
  <c r="AG70" i="3"/>
  <c r="AG4325" i="3"/>
  <c r="AG3403" i="3"/>
  <c r="AG975" i="3"/>
  <c r="AG1578" i="3"/>
  <c r="AG3914" i="3"/>
  <c r="AG6289" i="3"/>
  <c r="AG3058" i="3"/>
  <c r="AG1446" i="3"/>
  <c r="AG3063" i="3"/>
  <c r="AG3583" i="3"/>
  <c r="AG2438" i="3"/>
  <c r="AG6778" i="3"/>
  <c r="AG2529" i="3"/>
  <c r="AG2724" i="3"/>
  <c r="AG3264" i="3"/>
  <c r="AG2487" i="3"/>
  <c r="AG4108" i="3"/>
  <c r="AG994" i="3"/>
  <c r="AG2443" i="3"/>
  <c r="AG5829" i="3"/>
  <c r="AG893" i="3"/>
  <c r="AG4365" i="3"/>
  <c r="AG6781" i="3"/>
  <c r="AG2488" i="3"/>
  <c r="AG6365" i="3"/>
  <c r="AG2998" i="3"/>
  <c r="AG3483" i="3"/>
  <c r="AG238" i="3"/>
  <c r="AG6171" i="3"/>
  <c r="AG2722" i="3"/>
  <c r="AG3800" i="3"/>
  <c r="AG3868" i="3"/>
  <c r="AG3801" i="3"/>
  <c r="AG4334" i="3"/>
  <c r="AG869" i="3"/>
  <c r="AG1206" i="3"/>
  <c r="AG13" i="3"/>
  <c r="AG5284" i="3"/>
  <c r="AG2563" i="3"/>
  <c r="AG6541" i="3"/>
  <c r="AG6674" i="3"/>
  <c r="AG2521" i="3"/>
  <c r="AG2852" i="3"/>
  <c r="AG3995" i="3"/>
  <c r="AG2383" i="3"/>
  <c r="AG3418" i="3"/>
  <c r="AG3922" i="3"/>
  <c r="AG6542" i="3"/>
  <c r="AG6543" i="3"/>
  <c r="AG2726" i="3"/>
  <c r="AG2504" i="3"/>
  <c r="AG6291" i="3"/>
  <c r="AG6545" i="3"/>
  <c r="AG6782" i="3"/>
  <c r="AG3685" i="3"/>
  <c r="AG1281" i="3"/>
  <c r="AG3021" i="3"/>
  <c r="AG3732" i="3"/>
  <c r="AG2494" i="3"/>
  <c r="AG2036" i="3"/>
  <c r="AG460" i="3"/>
  <c r="AG341" i="3"/>
  <c r="AG2619" i="3"/>
  <c r="AG2189" i="3"/>
  <c r="AG2572" i="3"/>
  <c r="AG2831" i="3"/>
  <c r="AG6555" i="3"/>
  <c r="AG6629" i="3"/>
  <c r="AG5634" i="3"/>
  <c r="AG6794" i="3"/>
  <c r="AG1901" i="3"/>
  <c r="AG6293" i="3"/>
  <c r="AG2403" i="3"/>
  <c r="AG3233" i="3"/>
  <c r="AG6384" i="3"/>
  <c r="AG2444" i="3"/>
  <c r="AG6547" i="3"/>
  <c r="AG6294" i="3"/>
  <c r="AG2485" i="3"/>
  <c r="AG1171" i="3"/>
  <c r="AG2658" i="3"/>
  <c r="AG6388" i="3"/>
  <c r="AG2231" i="3"/>
  <c r="AG4646" i="3"/>
  <c r="AG6681" i="3"/>
  <c r="AG6431" i="3"/>
  <c r="AG6548" i="3"/>
  <c r="AG1140" i="3"/>
  <c r="AG3293" i="3"/>
  <c r="AG6339" i="3"/>
  <c r="AG5610" i="3"/>
  <c r="AG3174" i="3"/>
  <c r="AG5063" i="3"/>
  <c r="AG2873" i="3"/>
  <c r="AG2752" i="3"/>
  <c r="AG5496" i="3"/>
  <c r="AG1102" i="3"/>
  <c r="AG3140" i="3"/>
  <c r="AG3866" i="3"/>
  <c r="AG832" i="3"/>
  <c r="AG4354" i="3"/>
  <c r="AG2869" i="3"/>
  <c r="AG855" i="3"/>
  <c r="AG6605" i="3"/>
  <c r="AG2984" i="3"/>
  <c r="AG2877" i="3"/>
  <c r="AG550" i="3"/>
  <c r="AG3881" i="3"/>
  <c r="AG2947" i="3"/>
  <c r="AG409" i="3"/>
  <c r="AG2525" i="3"/>
  <c r="AG2433" i="3"/>
  <c r="AG6393" i="3"/>
  <c r="AG6296" i="3"/>
  <c r="AG6549" i="3"/>
  <c r="AG4164" i="3"/>
  <c r="AG6550" i="3"/>
  <c r="AG2880" i="3"/>
  <c r="AG5328" i="3"/>
  <c r="AG6551" i="3"/>
  <c r="AG6340" i="3"/>
  <c r="AG6264" i="3"/>
  <c r="AG6160" i="3"/>
  <c r="AG838" i="3"/>
  <c r="AG1230" i="3"/>
  <c r="AG6709" i="3"/>
  <c r="AG2390" i="3"/>
  <c r="AG2434" i="3"/>
  <c r="AG2535" i="3"/>
  <c r="AG2553" i="3"/>
  <c r="AG2664" i="3"/>
  <c r="AG2503" i="3"/>
  <c r="AG4680" i="3"/>
  <c r="AG2493" i="3"/>
  <c r="AG220" i="3"/>
  <c r="AG2993" i="3"/>
  <c r="AG3114" i="3"/>
  <c r="AG2515" i="3"/>
  <c r="AG1250" i="3"/>
  <c r="AG3460" i="3"/>
  <c r="AG3053" i="3"/>
  <c r="AG2786" i="3"/>
  <c r="AG3595" i="3"/>
  <c r="AG4332" i="3"/>
  <c r="AG528" i="3"/>
  <c r="AG5621" i="3"/>
  <c r="AG2948" i="3"/>
  <c r="AG4166" i="3"/>
  <c r="AG4721" i="3"/>
  <c r="AG6205" i="3"/>
  <c r="AG6785" i="3"/>
  <c r="AG2520" i="3"/>
  <c r="AG561" i="3"/>
  <c r="AG6189" i="3"/>
  <c r="AG6787" i="3"/>
  <c r="AG2818" i="3"/>
  <c r="AG2384" i="3"/>
  <c r="AG2685" i="3"/>
  <c r="AG2586" i="3"/>
  <c r="AG3568" i="3"/>
  <c r="AG2498" i="3"/>
  <c r="AG3032" i="3"/>
  <c r="AG2308" i="3"/>
  <c r="AG2986" i="3"/>
  <c r="AG6788" i="3"/>
  <c r="AG2531" i="3"/>
  <c r="AG6559" i="3"/>
  <c r="AG1748" i="3"/>
  <c r="AG2478" i="3"/>
  <c r="AG5097" i="3"/>
  <c r="AG2468" i="3"/>
  <c r="AG2865" i="3"/>
  <c r="AG3735" i="3"/>
  <c r="AG5208" i="3"/>
  <c r="AG3183" i="3"/>
  <c r="AG5172" i="3"/>
  <c r="AG4237" i="3"/>
  <c r="AG3130" i="3"/>
  <c r="AG5354" i="3"/>
  <c r="AG1474" i="3"/>
  <c r="AG2439" i="3"/>
  <c r="AG3948" i="3"/>
  <c r="AG2221" i="3"/>
  <c r="AG4298" i="3"/>
  <c r="AG2522" i="3"/>
  <c r="AG3240" i="3"/>
  <c r="AG4447" i="3"/>
  <c r="AG6761" i="3"/>
  <c r="AG3346" i="3"/>
  <c r="AG4937" i="3"/>
  <c r="AG2670" i="3"/>
  <c r="AG6564" i="3"/>
  <c r="AG2301" i="3"/>
  <c r="AG297" i="3"/>
  <c r="AG2453" i="3"/>
  <c r="AG961" i="3"/>
  <c r="AG5601" i="3"/>
  <c r="AG2693" i="3"/>
  <c r="AG6790" i="3"/>
  <c r="AG2854" i="3"/>
  <c r="AG5313" i="3"/>
  <c r="AG4309" i="3"/>
  <c r="AG1574" i="3"/>
  <c r="AG3005" i="3"/>
  <c r="AG540" i="3"/>
  <c r="AG2608" i="3"/>
  <c r="AG3441" i="3"/>
  <c r="AG2454" i="3"/>
  <c r="AG1526" i="3"/>
  <c r="AG6456" i="3"/>
  <c r="AG2832" i="3"/>
  <c r="AG4118" i="3"/>
  <c r="AG6246" i="3"/>
  <c r="AG4312" i="3"/>
  <c r="AG2518" i="3"/>
  <c r="AG437" i="3"/>
  <c r="AG5162" i="3"/>
  <c r="AG2652" i="3"/>
  <c r="AG5536" i="3"/>
  <c r="AG6502" i="3"/>
  <c r="AG4437" i="3"/>
  <c r="AG2409" i="3"/>
  <c r="AG4409" i="3"/>
  <c r="AG1530" i="3"/>
  <c r="AG2540" i="3"/>
  <c r="AG2558" i="3"/>
  <c r="AG6310" i="3"/>
  <c r="AG6369" i="3"/>
  <c r="AG6768" i="3"/>
  <c r="AG1270" i="3"/>
  <c r="AG5051" i="3"/>
  <c r="AG3157" i="3"/>
  <c r="AG6225" i="3"/>
  <c r="AG28" i="3"/>
  <c r="AG4829" i="3"/>
  <c r="AG6224" i="3"/>
  <c r="AG1282" i="3"/>
  <c r="AG2255" i="3"/>
  <c r="AG2069" i="3"/>
  <c r="AG4168" i="3"/>
  <c r="AG965" i="3"/>
  <c r="AG2815" i="3"/>
  <c r="AG3204" i="3"/>
  <c r="AG2440" i="3"/>
  <c r="AG310" i="3"/>
  <c r="AG1324" i="3"/>
  <c r="AG2899" i="3"/>
  <c r="AG1823" i="3"/>
  <c r="AG6511" i="3"/>
  <c r="AG6287" i="3"/>
  <c r="AG2587" i="3"/>
  <c r="AG573" i="3"/>
  <c r="AG2616" i="3"/>
  <c r="AG3361" i="3"/>
  <c r="AG3368" i="3"/>
  <c r="AG6606" i="3"/>
  <c r="AG1145" i="3"/>
  <c r="AG2901" i="3"/>
  <c r="AG4613" i="3"/>
  <c r="AG182" i="3"/>
  <c r="AG2393" i="3"/>
  <c r="AG2387" i="3"/>
  <c r="AG677" i="3"/>
  <c r="AG5324" i="3"/>
  <c r="AG314" i="3"/>
  <c r="AG3176" i="3"/>
  <c r="AG5047" i="3"/>
  <c r="AG3067" i="3"/>
  <c r="AG1732" i="3"/>
  <c r="AG2676" i="3"/>
  <c r="AG740" i="3"/>
  <c r="AG2462" i="3"/>
  <c r="AG2623" i="3"/>
  <c r="AG1801" i="3"/>
  <c r="AG846" i="3"/>
  <c r="AG2445" i="3"/>
  <c r="AG6120" i="3"/>
  <c r="AG2946" i="3"/>
  <c r="AG2729" i="3"/>
  <c r="AG412" i="3"/>
  <c r="AG6121" i="3"/>
  <c r="AG4247" i="3"/>
  <c r="AG5395" i="3"/>
  <c r="AG3213" i="3"/>
  <c r="AG3326" i="3"/>
  <c r="AG6138" i="3"/>
  <c r="AG4679" i="3"/>
  <c r="AG6144" i="3"/>
  <c r="AG2929" i="3"/>
  <c r="AG6140" i="3"/>
  <c r="AG6141" i="3"/>
  <c r="AG5636" i="3"/>
  <c r="AG6142" i="3"/>
  <c r="AG6146" i="3"/>
  <c r="AG6162" i="3"/>
  <c r="AG5111" i="3"/>
  <c r="AG4238" i="3"/>
  <c r="AG1130" i="3"/>
  <c r="AG1005" i="3"/>
  <c r="AG6161" i="3"/>
  <c r="AG6181" i="3"/>
  <c r="AG6285" i="3"/>
  <c r="AG5683" i="3"/>
  <c r="AG114" i="3"/>
  <c r="AG6195" i="3"/>
  <c r="AG6204" i="3"/>
  <c r="AG1006" i="3"/>
  <c r="AG5427" i="3"/>
  <c r="AG6333" i="3"/>
  <c r="AG6206" i="3"/>
  <c r="AG1795" i="3"/>
  <c r="AG2435" i="3"/>
  <c r="AG2879" i="3"/>
  <c r="AG6585" i="3"/>
  <c r="AG6398" i="3"/>
  <c r="AG4609" i="3"/>
  <c r="AG1953" i="3"/>
  <c r="AG86" i="3"/>
  <c r="AG477" i="3"/>
  <c r="AG2759" i="3"/>
  <c r="AG108" i="3"/>
  <c r="AG6208" i="3"/>
  <c r="AG2008" i="3"/>
  <c r="AG4546" i="3"/>
  <c r="AG2771" i="3"/>
  <c r="AG6215" i="3"/>
  <c r="AG6216" i="3"/>
  <c r="AG2846" i="3"/>
  <c r="AG6226" i="3"/>
  <c r="AG4774" i="3"/>
  <c r="AG6196" i="3"/>
  <c r="AG6685" i="3"/>
  <c r="AG6447" i="3"/>
  <c r="AG3347" i="3"/>
  <c r="AG6347" i="3"/>
  <c r="AG2404" i="3"/>
  <c r="AG4983" i="3"/>
  <c r="AG4958" i="3"/>
  <c r="AG2819" i="3"/>
  <c r="AG3212" i="3"/>
  <c r="AG1995" i="3"/>
  <c r="AG6650" i="3"/>
  <c r="AG2874" i="3"/>
  <c r="AG6699" i="3"/>
  <c r="AG3105" i="3"/>
  <c r="AG6512" i="3"/>
  <c r="AG4113" i="3"/>
  <c r="AG2861" i="3"/>
  <c r="AG64" i="3"/>
  <c r="AG6722" i="3"/>
  <c r="AG2288" i="3"/>
  <c r="AG6723" i="3"/>
  <c r="AG3997" i="3"/>
  <c r="AG2925" i="3"/>
  <c r="AG2476" i="3"/>
  <c r="AG2309" i="3"/>
  <c r="AG3584" i="3"/>
  <c r="AG4851" i="3"/>
  <c r="AG5718" i="3"/>
  <c r="AG987" i="3"/>
  <c r="AG3142" i="3"/>
  <c r="AG2698" i="3"/>
  <c r="AG6736" i="3"/>
  <c r="AG3062" i="3"/>
  <c r="AG4925" i="3"/>
  <c r="AG1639" i="3"/>
  <c r="AG2083" i="3"/>
  <c r="AG4959" i="3"/>
  <c r="AG2458" i="3"/>
  <c r="AG130" i="3"/>
  <c r="AG2497" i="3"/>
  <c r="AG6591" i="3"/>
  <c r="AG6198" i="3"/>
  <c r="AG2574" i="3"/>
  <c r="AG123" i="3"/>
  <c r="AG6169" i="3"/>
  <c r="AG3250" i="3"/>
  <c r="AG3079" i="3"/>
  <c r="AG2720" i="3"/>
  <c r="AG6739" i="3"/>
  <c r="AG4376" i="3"/>
  <c r="AG4898" i="3"/>
  <c r="AG296" i="3"/>
  <c r="AG6376" i="3"/>
  <c r="AG203" i="3"/>
  <c r="AG1166" i="3"/>
  <c r="AG3224" i="3"/>
  <c r="AG3022" i="3"/>
  <c r="AG683" i="3"/>
  <c r="AG6775" i="3"/>
  <c r="AG4923" i="3"/>
  <c r="AG555" i="3"/>
  <c r="AG3421" i="3"/>
  <c r="AG6228" i="3"/>
  <c r="AG447" i="3"/>
  <c r="AG6212" i="3"/>
  <c r="AG5334" i="3"/>
  <c r="AG4476" i="3"/>
  <c r="AG6301" i="3"/>
  <c r="AG3223" i="3"/>
  <c r="AG3081" i="3"/>
  <c r="AG3590" i="3"/>
  <c r="AG527" i="3"/>
  <c r="AG4341" i="3"/>
  <c r="AG5498" i="3"/>
  <c r="AG2742" i="3"/>
  <c r="AG2480" i="3"/>
  <c r="AG6744" i="3"/>
  <c r="AG6343" i="3"/>
  <c r="AG616" i="3"/>
  <c r="AG2989" i="3"/>
  <c r="AG1939" i="3"/>
  <c r="AG4197" i="3"/>
  <c r="AG2660" i="3"/>
  <c r="AG3520" i="3"/>
  <c r="AG2902" i="3"/>
  <c r="AG3933" i="3"/>
  <c r="AG4434" i="3"/>
  <c r="AG2813" i="3"/>
  <c r="AG2613" i="3"/>
  <c r="AG2640" i="3"/>
  <c r="AG1091" i="3"/>
  <c r="AG274" i="3"/>
  <c r="AG495" i="3"/>
  <c r="AG3189" i="3"/>
  <c r="AG6435" i="3"/>
  <c r="AG1172" i="3"/>
  <c r="AG4278" i="3"/>
  <c r="AG2691" i="3"/>
  <c r="AG6378" i="3"/>
  <c r="AG6394" i="3"/>
  <c r="AG2826" i="3"/>
  <c r="AG3028" i="3"/>
  <c r="AG3256" i="3"/>
  <c r="AG628" i="3"/>
  <c r="AG6754" i="3"/>
  <c r="AG864" i="3"/>
  <c r="AG3356" i="3"/>
  <c r="AG1622" i="3"/>
  <c r="AG3523" i="3"/>
  <c r="AG2501" i="3"/>
  <c r="AG4901" i="3"/>
  <c r="AG2581" i="3"/>
  <c r="AG1343" i="3"/>
  <c r="AG217" i="3"/>
  <c r="AG6119" i="3"/>
  <c r="AG4545" i="3"/>
  <c r="AG6234" i="3"/>
  <c r="AG6797" i="3"/>
  <c r="AG6245" i="3"/>
  <c r="AG2022" i="3"/>
  <c r="AG3598" i="3"/>
  <c r="AG2844" i="3"/>
  <c r="AG2421" i="3"/>
  <c r="AG6501" i="3"/>
  <c r="AG2389" i="3"/>
  <c r="AG6745" i="3"/>
  <c r="AG136" i="3"/>
  <c r="AG679" i="3"/>
  <c r="AG3165" i="3"/>
  <c r="AG4142" i="3"/>
  <c r="AG435" i="3"/>
  <c r="AG6236" i="3"/>
  <c r="AG5240" i="3"/>
  <c r="AG3853" i="3"/>
  <c r="AG6262" i="3"/>
  <c r="AG2857" i="3"/>
  <c r="AG6266" i="3"/>
  <c r="AG2057" i="3"/>
  <c r="AG1586" i="3"/>
  <c r="AG5273" i="3"/>
  <c r="AG2753" i="3"/>
  <c r="AG3008" i="3"/>
  <c r="AG3909" i="3"/>
  <c r="AG5337" i="3"/>
  <c r="AG2472" i="3"/>
  <c r="AG2837" i="3"/>
  <c r="AG2699" i="3"/>
  <c r="AG6271" i="3"/>
  <c r="AG410" i="3"/>
  <c r="AG2735" i="3"/>
  <c r="AG3074" i="3"/>
  <c r="AG6746" i="3"/>
  <c r="AG6395" i="3"/>
  <c r="AG452" i="3"/>
  <c r="AG4038" i="3"/>
  <c r="AG6300" i="3"/>
  <c r="AG1573" i="3"/>
  <c r="AG5341" i="3"/>
  <c r="AG1564" i="3"/>
  <c r="AG2988" i="3"/>
  <c r="AG2408" i="3"/>
  <c r="AG6320" i="3"/>
  <c r="AG3046" i="3"/>
  <c r="AG6610" i="3"/>
  <c r="AG4284" i="3"/>
  <c r="AG2725" i="3"/>
  <c r="AG6332" i="3"/>
  <c r="AG2848" i="3"/>
  <c r="AG4285" i="3"/>
  <c r="AG2455" i="3"/>
  <c r="AG5806" i="3"/>
  <c r="AG1125" i="3"/>
  <c r="AG2915" i="3"/>
  <c r="AG5449" i="3"/>
  <c r="AG4133" i="3"/>
  <c r="AG4947" i="3"/>
  <c r="AG384" i="3"/>
  <c r="AG6379" i="3"/>
  <c r="AG2694" i="3"/>
  <c r="AG6409" i="3"/>
  <c r="AG362" i="3"/>
  <c r="AG6438" i="3"/>
  <c r="AG4348" i="3"/>
  <c r="AG2534" i="3"/>
  <c r="AG368" i="3"/>
  <c r="AG309" i="3"/>
  <c r="AG87" i="3"/>
  <c r="AG5008" i="3"/>
  <c r="AG1937" i="3"/>
  <c r="AG3173" i="3"/>
  <c r="AG2446" i="3"/>
  <c r="AG1942" i="3"/>
  <c r="AG809" i="3"/>
  <c r="AG2218" i="3"/>
  <c r="AG3753" i="3"/>
  <c r="AG1544" i="3"/>
  <c r="AG3720" i="3"/>
  <c r="AG6769" i="3"/>
  <c r="AG6440" i="3"/>
  <c r="AG103" i="3"/>
  <c r="AG6680" i="3"/>
  <c r="AG5043" i="3"/>
  <c r="AG3462" i="3"/>
  <c r="AG6454" i="3"/>
  <c r="AG2701" i="3"/>
  <c r="AG2461" i="3"/>
  <c r="AG2661" i="3"/>
  <c r="AG6675" i="3"/>
  <c r="AG2548" i="3"/>
  <c r="AG6462" i="3"/>
  <c r="AG3312" i="3"/>
  <c r="AG6467" i="3"/>
  <c r="AG6484" i="3"/>
  <c r="AG6309" i="3"/>
  <c r="AG2380" i="3"/>
  <c r="AG2346" i="3"/>
  <c r="AG2944" i="3"/>
  <c r="AG2630" i="3"/>
  <c r="AG3362" i="3"/>
  <c r="AG2120" i="3"/>
  <c r="AG4590" i="3"/>
  <c r="AG3819" i="3"/>
  <c r="AG4401" i="3"/>
  <c r="AG4714" i="3"/>
  <c r="AG6364" i="3"/>
  <c r="AG2302" i="3"/>
  <c r="AG4488" i="3"/>
  <c r="AG2410" i="3"/>
  <c r="AG6486" i="3"/>
  <c r="AG6491" i="3"/>
  <c r="AG427" i="3"/>
  <c r="AG6497" i="3"/>
  <c r="AG6524" i="3"/>
  <c r="AG2734" i="3"/>
  <c r="AG6529" i="3"/>
  <c r="AG6556" i="3"/>
  <c r="AG6427" i="3"/>
  <c r="AG3289" i="3"/>
  <c r="AG2589" i="3"/>
  <c r="AG6560" i="3"/>
  <c r="AG2809" i="3"/>
  <c r="AG743" i="3"/>
  <c r="AG4101" i="3"/>
  <c r="AG5285" i="3"/>
  <c r="AG1311" i="3"/>
  <c r="AG3106" i="3"/>
  <c r="AG4002" i="3"/>
  <c r="AG2624" i="3"/>
  <c r="AG439" i="3"/>
  <c r="AG3007" i="3"/>
  <c r="AG1487" i="3"/>
  <c r="AG3177" i="3"/>
  <c r="AG210" i="3"/>
  <c r="AG4989" i="3"/>
  <c r="AG2644" i="3"/>
  <c r="AG2424" i="3"/>
  <c r="AG2463" i="3"/>
  <c r="AG150" i="3"/>
  <c r="AG991" i="3"/>
  <c r="AG5719" i="3"/>
  <c r="AG6646" i="3"/>
  <c r="AG4445" i="3"/>
  <c r="AG2731" i="3"/>
  <c r="AG6779" i="3"/>
  <c r="AG2109" i="3"/>
  <c r="AG2933" i="3"/>
  <c r="AG6122" i="3"/>
  <c r="AG1302" i="3"/>
  <c r="AG4366" i="3"/>
  <c r="AG5202" i="3"/>
  <c r="AG828" i="3"/>
  <c r="AG4349" i="3"/>
  <c r="AG3170" i="3"/>
  <c r="AG2517" i="3"/>
  <c r="AG4558" i="3"/>
  <c r="AG6458" i="3"/>
  <c r="AG6442" i="3"/>
  <c r="AG567" i="3"/>
  <c r="AG6582" i="3"/>
  <c r="AG1377" i="3"/>
  <c r="AG4975" i="3"/>
  <c r="AG2622" i="3"/>
  <c r="AG5009" i="3"/>
  <c r="AG3928" i="3"/>
  <c r="AG3294" i="3"/>
  <c r="AG90" i="3"/>
  <c r="AG2706" i="3"/>
  <c r="AG2667" i="3"/>
  <c r="AG3535" i="3"/>
  <c r="AG3522" i="3"/>
  <c r="AG4780" i="3"/>
  <c r="AG3332" i="3"/>
  <c r="AG6554" i="3"/>
  <c r="AG3601" i="3"/>
  <c r="AG3440" i="3"/>
  <c r="AG5649" i="3"/>
  <c r="AG3101" i="3"/>
  <c r="AG251" i="3"/>
  <c r="AG2460" i="3"/>
  <c r="AG2447" i="3"/>
  <c r="AG6123" i="3"/>
  <c r="AG2413" i="3"/>
  <c r="AG4283" i="3"/>
  <c r="AG6614" i="3"/>
  <c r="AG6780" i="3"/>
  <c r="AG3034" i="3"/>
  <c r="AG6577" i="3"/>
  <c r="AG2526" i="3"/>
  <c r="AG612" i="3"/>
  <c r="AG2858" i="3"/>
  <c r="AG2827" i="3"/>
  <c r="AG1353" i="3"/>
  <c r="AG6783" i="3"/>
  <c r="AG2907" i="3"/>
  <c r="AG6124" i="3"/>
  <c r="AG2475" i="3"/>
  <c r="AG6604" i="3"/>
  <c r="AG2999" i="3"/>
  <c r="AG2957" i="3"/>
  <c r="AG3849" i="3"/>
  <c r="AG4161" i="3"/>
  <c r="AG2538" i="3"/>
  <c r="AG1575" i="3"/>
  <c r="AG4496" i="3"/>
  <c r="AG6128" i="3"/>
  <c r="AG6571" i="3"/>
  <c r="AG794" i="3"/>
  <c r="AG2643" i="3"/>
  <c r="AG6747" i="3"/>
  <c r="AG3915" i="3"/>
  <c r="AG2696" i="3"/>
  <c r="AG6595" i="3"/>
  <c r="AG2648" i="3"/>
  <c r="AG4347" i="3"/>
  <c r="AG6126" i="3"/>
  <c r="AG841" i="3"/>
  <c r="AG6644" i="3"/>
  <c r="AG6648" i="3"/>
  <c r="AG4183" i="3"/>
  <c r="AG6131" i="3"/>
  <c r="AG2470" i="3"/>
  <c r="AG2486" i="3"/>
  <c r="AG6651" i="3"/>
  <c r="AG5492" i="3"/>
  <c r="AG2683" i="3"/>
  <c r="AG2930" i="3"/>
  <c r="AG2885" i="3"/>
  <c r="AG6217" i="3"/>
  <c r="AG2554" i="3"/>
  <c r="AG3051" i="3"/>
  <c r="AG216" i="3"/>
  <c r="AG6139" i="3"/>
  <c r="AG3442" i="3"/>
  <c r="AG6658" i="3"/>
  <c r="AG2569" i="3"/>
  <c r="AG6143" i="3"/>
  <c r="AG4902" i="3"/>
  <c r="AG3023" i="3"/>
  <c r="AG463" i="3"/>
  <c r="AG4544" i="3"/>
  <c r="AG2895" i="3"/>
  <c r="AG2557" i="3"/>
  <c r="AG2524" i="3"/>
  <c r="AG2398" i="3"/>
  <c r="AG2169" i="3"/>
  <c r="AG6148" i="3"/>
  <c r="AG1215" i="3"/>
  <c r="AG3393" i="3"/>
  <c r="AG109" i="3"/>
  <c r="AG4119" i="3"/>
  <c r="AG4022" i="3"/>
  <c r="AG2913" i="3"/>
  <c r="AG1633" i="3"/>
  <c r="AG4979" i="3"/>
  <c r="AG6669" i="3"/>
  <c r="AG3308" i="3"/>
  <c r="AG2441" i="3"/>
  <c r="AG1185" i="3"/>
  <c r="AG124" i="3"/>
  <c r="AG934" i="3"/>
  <c r="AG1956" i="3"/>
  <c r="AG282" i="3"/>
  <c r="AG221" i="3"/>
  <c r="AG3210" i="3"/>
  <c r="AG969" i="3"/>
  <c r="AG3178" i="3"/>
  <c r="AG3269" i="3"/>
  <c r="AG2772" i="3"/>
  <c r="AG2646" i="3"/>
  <c r="AG6425" i="3"/>
  <c r="AG1066" i="3"/>
  <c r="AG1949" i="3"/>
  <c r="AG5377" i="3"/>
  <c r="AG1096" i="3"/>
  <c r="AG1682" i="3"/>
  <c r="AG3163" i="3"/>
  <c r="AG3228" i="3"/>
  <c r="AG4126" i="3"/>
  <c r="AG6154" i="3"/>
  <c r="AG2547" i="3"/>
  <c r="AG1372" i="3"/>
  <c r="AG6157" i="3"/>
  <c r="AG3436" i="3"/>
  <c r="AG95" i="3"/>
  <c r="AG6158" i="3"/>
  <c r="AG3222" i="3"/>
  <c r="AG1752" i="3"/>
  <c r="AG3055" i="3"/>
  <c r="AG6341" i="3"/>
  <c r="AG3838" i="3"/>
  <c r="AG5720" i="3"/>
  <c r="AG2985" i="3"/>
  <c r="AG5874" i="3"/>
  <c r="AG1271" i="3"/>
  <c r="AG6748" i="3"/>
  <c r="AG6729" i="3"/>
  <c r="AG6784" i="3"/>
  <c r="AG3498" i="3"/>
  <c r="AG6377" i="3"/>
  <c r="AG6421" i="3"/>
  <c r="AG3092" i="3"/>
  <c r="AG2975" i="3"/>
  <c r="AG6789" i="3"/>
  <c r="AG3414" i="3"/>
  <c r="AG2385" i="3"/>
  <c r="AG6163" i="3"/>
  <c r="AG2951" i="3"/>
  <c r="AG2704" i="3"/>
  <c r="AG6807" i="3"/>
  <c r="AG3230" i="3"/>
  <c r="AG5756" i="3"/>
  <c r="AG6695" i="3"/>
  <c r="AG6166" i="3"/>
  <c r="AG2165" i="3"/>
  <c r="AG1685" i="3"/>
  <c r="AG4998" i="3"/>
  <c r="AG2721" i="3"/>
  <c r="AG2659" i="3"/>
  <c r="AG6168" i="3"/>
  <c r="AG1263" i="3"/>
  <c r="AG6638" i="3"/>
  <c r="AG6721" i="3"/>
  <c r="AG4342" i="3"/>
  <c r="AG2605" i="3"/>
  <c r="AG3100" i="3"/>
  <c r="AG2395" i="3"/>
  <c r="AG6175" i="3"/>
  <c r="AG1364" i="3"/>
  <c r="AG6724" i="3"/>
  <c r="AG6691" i="3"/>
  <c r="AG3069" i="3"/>
  <c r="AG6173" i="3"/>
  <c r="AG2550" i="3"/>
  <c r="AG4310" i="3"/>
  <c r="AG1604" i="3"/>
  <c r="AG3124" i="3"/>
  <c r="AG349" i="3"/>
  <c r="AG3747" i="3"/>
  <c r="AG239" i="3"/>
  <c r="AG2561" i="3"/>
  <c r="AG3357" i="3"/>
  <c r="AG170" i="3"/>
  <c r="AG3413" i="3"/>
  <c r="AG431" i="3"/>
  <c r="AG385" i="3"/>
  <c r="AG6176" i="3"/>
  <c r="AG6730" i="3"/>
  <c r="AG1170" i="3"/>
  <c r="AG1642" i="3"/>
  <c r="AG6177" i="3"/>
  <c r="AG2912" i="3"/>
  <c r="AG2081" i="3"/>
  <c r="AG6190" i="3"/>
  <c r="AG6257" i="3"/>
  <c r="AG3209" i="3"/>
  <c r="AG3113" i="3"/>
  <c r="AG2650" i="3"/>
  <c r="AG2730" i="3"/>
  <c r="AG3554" i="3"/>
  <c r="AG2356" i="3"/>
  <c r="AG636" i="3"/>
  <c r="AG4162" i="3"/>
  <c r="AG2801" i="3"/>
  <c r="AG595" i="3"/>
  <c r="AG988" i="3"/>
  <c r="AG3132" i="3"/>
  <c r="AG2576" i="3"/>
  <c r="AG3303" i="3"/>
  <c r="AG1996" i="3"/>
  <c r="AG3338" i="3"/>
  <c r="AG4319" i="3"/>
  <c r="AG4179" i="3"/>
  <c r="AG3775" i="3"/>
  <c r="AG4153" i="3"/>
  <c r="AG6155" i="3"/>
  <c r="AG2945" i="3"/>
  <c r="AG6211" i="3"/>
  <c r="AG2821" i="3"/>
  <c r="AG6766" i="3"/>
  <c r="AG2914" i="3"/>
  <c r="AG3824" i="3"/>
  <c r="AG2762" i="3"/>
  <c r="AG3996" i="3"/>
  <c r="AG4615" i="3"/>
  <c r="AG6676" i="3"/>
  <c r="AG3215" i="3"/>
  <c r="AG944" i="3"/>
  <c r="AG5278" i="3"/>
  <c r="AG6219" i="3"/>
  <c r="AG3927" i="3"/>
  <c r="AG4196" i="3"/>
  <c r="AG2671" i="3"/>
  <c r="AG4739" i="3"/>
  <c r="AG2996" i="3"/>
  <c r="AG2668" i="3"/>
  <c r="AG1816" i="3"/>
  <c r="AG2509" i="3"/>
  <c r="AG2429" i="3"/>
  <c r="AG3514" i="3"/>
  <c r="AG2748" i="3"/>
  <c r="AG4077" i="3"/>
  <c r="AG3349" i="3"/>
  <c r="AG3541" i="3"/>
  <c r="AG376" i="3"/>
  <c r="AG481" i="3"/>
  <c r="AG1077" i="3"/>
  <c r="AG5092" i="3"/>
  <c r="AG4433" i="3"/>
  <c r="AG4788" i="3"/>
  <c r="AG311" i="3"/>
  <c r="AG421" i="3"/>
  <c r="AG917" i="3"/>
  <c r="AG878" i="3"/>
  <c r="AG1053" i="3"/>
  <c r="AG1304" i="3"/>
  <c r="AG110" i="3"/>
  <c r="AG655" i="3"/>
  <c r="AG4025" i="3"/>
  <c r="AG2350" i="3"/>
  <c r="AG5749" i="3"/>
  <c r="AG2005" i="3"/>
  <c r="AG954" i="3"/>
  <c r="AG4174" i="3"/>
  <c r="AG3570" i="3"/>
  <c r="AG1118" i="3"/>
  <c r="AG301" i="3"/>
  <c r="AG140" i="3"/>
  <c r="AG849" i="3"/>
  <c r="AG847" i="3"/>
  <c r="AG354" i="3"/>
  <c r="AG1476" i="3"/>
  <c r="AG125" i="3"/>
  <c r="AG928" i="3"/>
  <c r="AG199" i="3"/>
  <c r="AG79" i="3"/>
  <c r="AG1822" i="3"/>
  <c r="AG204" i="3"/>
  <c r="AG1888" i="3"/>
  <c r="AG141" i="3"/>
  <c r="AG1289" i="3"/>
  <c r="AG2224" i="3"/>
  <c r="AG1388" i="3"/>
  <c r="AG3949" i="3"/>
  <c r="AG3225" i="3"/>
  <c r="AG1290" i="3"/>
  <c r="AG5485" i="3"/>
  <c r="AG5790" i="3"/>
  <c r="AG4450" i="3"/>
  <c r="AG3645" i="3"/>
  <c r="AG2254" i="3"/>
  <c r="AG4985" i="3"/>
  <c r="AG3806" i="3"/>
  <c r="AG5280" i="3"/>
  <c r="AG2040" i="3"/>
  <c r="AG2048" i="3"/>
  <c r="AG1520" i="3"/>
  <c r="AG956" i="3"/>
  <c r="AG1819" i="3"/>
  <c r="AG1451" i="3"/>
  <c r="AG2151" i="3"/>
  <c r="AG894" i="3"/>
  <c r="AG3365" i="3"/>
  <c r="AG1322" i="3"/>
  <c r="AG4246" i="3"/>
  <c r="AG977" i="3"/>
  <c r="AG4754" i="3"/>
  <c r="AG5656" i="3"/>
  <c r="AG5939" i="3"/>
  <c r="AG5010" i="3"/>
  <c r="AG773" i="3"/>
  <c r="AG4664" i="3"/>
  <c r="AG813" i="3"/>
  <c r="AG1252" i="3"/>
  <c r="AG1330" i="3"/>
  <c r="AG6082" i="3"/>
  <c r="AG1889" i="3"/>
  <c r="AG1092" i="3"/>
  <c r="AG5688" i="3"/>
  <c r="AG5557" i="3"/>
  <c r="AG1070" i="3"/>
  <c r="AG5445" i="3"/>
  <c r="AG767" i="3"/>
  <c r="AG5582" i="3"/>
  <c r="AG4422" i="3"/>
  <c r="AG1335" i="3"/>
  <c r="AG2294" i="3"/>
  <c r="AG689" i="3"/>
  <c r="AG4941" i="3"/>
  <c r="AG5169" i="3"/>
  <c r="AG80" i="3"/>
  <c r="AG1623" i="3"/>
  <c r="AG1489" i="3"/>
  <c r="AG2019" i="3"/>
  <c r="AG1760" i="3"/>
  <c r="AG5906" i="3"/>
  <c r="AG5612" i="3"/>
  <c r="AG590" i="3"/>
  <c r="AG4268" i="3"/>
  <c r="AG5026" i="3"/>
  <c r="AG783" i="3"/>
  <c r="AG5338" i="3"/>
  <c r="AG4768" i="3"/>
  <c r="AG4499" i="3"/>
  <c r="AG1234" i="3"/>
  <c r="AG5253" i="3"/>
  <c r="AG3451" i="3"/>
  <c r="AG5943" i="3"/>
  <c r="AG1824" i="3"/>
  <c r="AG1095" i="3"/>
  <c r="AG4402" i="3"/>
  <c r="AG5478" i="3"/>
  <c r="AG5221" i="3"/>
  <c r="AG1954" i="3"/>
  <c r="AG888" i="3"/>
  <c r="AG1402" i="3"/>
  <c r="AG947" i="3"/>
  <c r="AG5235" i="3"/>
  <c r="AG5805" i="3"/>
  <c r="AG4726" i="3"/>
  <c r="AG3929" i="3"/>
  <c r="AG5698" i="3"/>
  <c r="AG1973" i="3"/>
  <c r="AG4132" i="3"/>
  <c r="AG909" i="3"/>
  <c r="AG5530" i="3"/>
  <c r="AG1814" i="3"/>
  <c r="AG5325" i="3"/>
  <c r="AG1587" i="3"/>
  <c r="AG1839" i="3"/>
  <c r="AG5269" i="3"/>
  <c r="AG3906" i="3"/>
  <c r="AG5724" i="3"/>
  <c r="AG5565" i="3"/>
  <c r="AG2024" i="3"/>
  <c r="AG5807" i="3"/>
  <c r="AG1443" i="3"/>
  <c r="AG5814" i="3"/>
  <c r="AG4677" i="3"/>
  <c r="AG3679" i="3"/>
  <c r="AG1516" i="3"/>
  <c r="AG2219" i="3"/>
  <c r="AG5067" i="3"/>
  <c r="AG5663" i="3"/>
  <c r="AG1844" i="3"/>
  <c r="AG4799" i="3"/>
  <c r="AG6048" i="3"/>
  <c r="AG5953" i="3"/>
  <c r="AG4817" i="3"/>
  <c r="AG4862" i="3"/>
  <c r="AG2300" i="3"/>
  <c r="AG4875" i="3"/>
  <c r="AG1190" i="3"/>
  <c r="AG4561" i="3"/>
  <c r="AG4430" i="3"/>
  <c r="AG4331" i="3"/>
  <c r="AG1605" i="3"/>
  <c r="AG5401" i="3"/>
  <c r="AG557" i="3"/>
  <c r="AG3856" i="3"/>
  <c r="AG4977" i="3"/>
  <c r="AG5198" i="3"/>
  <c r="AG1422" i="3"/>
  <c r="AG1428" i="3"/>
  <c r="AG2159" i="3"/>
  <c r="AG4896" i="3"/>
  <c r="AG3702" i="3"/>
  <c r="AG4281" i="3"/>
  <c r="AG4649" i="3"/>
  <c r="AG5638" i="3"/>
  <c r="AG4116" i="3"/>
  <c r="AG3333" i="3"/>
  <c r="AG5669" i="3"/>
  <c r="AG5714" i="3"/>
  <c r="AG3885" i="3"/>
  <c r="AG4440" i="3"/>
  <c r="AG4185" i="3"/>
  <c r="AG5902" i="3"/>
  <c r="AG1708" i="3"/>
  <c r="AG4724" i="3"/>
  <c r="AG558" i="3"/>
  <c r="AG861" i="3"/>
  <c r="AG2347" i="3"/>
  <c r="AG5416" i="3"/>
  <c r="AG5547" i="3"/>
  <c r="AG4493" i="3"/>
  <c r="AG5423" i="3"/>
  <c r="AG5868" i="3"/>
  <c r="AG5264" i="3"/>
  <c r="AG5030" i="3"/>
  <c r="AG3457" i="3"/>
  <c r="AG5893" i="3"/>
  <c r="AG4299" i="3"/>
  <c r="AG1629" i="3"/>
  <c r="AG4620" i="3"/>
  <c r="AG1883" i="3"/>
  <c r="AG1503" i="3"/>
  <c r="AG5115" i="3"/>
  <c r="AG3082" i="3"/>
  <c r="AG2003" i="3"/>
  <c r="AG1462" i="3"/>
  <c r="AG4742" i="3"/>
  <c r="AG5483" i="3"/>
  <c r="AG5878" i="3"/>
  <c r="AG3145" i="3"/>
  <c r="AG4549" i="3"/>
  <c r="AG402" i="3"/>
  <c r="AG5349" i="3"/>
  <c r="AG5522" i="3"/>
  <c r="AG3117" i="3"/>
  <c r="AG4328" i="3"/>
  <c r="AG2184" i="3"/>
  <c r="AG5368" i="3"/>
  <c r="AG5958" i="3"/>
  <c r="AG5993" i="3"/>
  <c r="AG4404" i="3"/>
  <c r="AG2271" i="3"/>
  <c r="AG5479" i="3"/>
  <c r="AG5810" i="3"/>
  <c r="AG1159" i="3"/>
  <c r="AG4080" i="3"/>
  <c r="AG5905" i="3"/>
  <c r="AG1952" i="3"/>
  <c r="AG4752" i="3"/>
  <c r="AG215" i="3"/>
  <c r="AG1163" i="3"/>
  <c r="AG4250" i="3"/>
  <c r="AG3259" i="3"/>
  <c r="AG2063" i="3"/>
  <c r="AG4071" i="3"/>
  <c r="AG5849" i="3"/>
  <c r="AG5439" i="3"/>
  <c r="AG5861" i="3"/>
  <c r="AG4448" i="3"/>
  <c r="AG1218" i="3"/>
  <c r="AG4143" i="3"/>
  <c r="AG4140" i="3"/>
  <c r="AG4465" i="3"/>
  <c r="AG5110" i="3"/>
  <c r="AG5677" i="3"/>
  <c r="AG5731" i="3"/>
  <c r="AG1641" i="3"/>
  <c r="AG4728" i="3"/>
  <c r="AG983" i="3"/>
  <c r="AG5884" i="3"/>
  <c r="AG4414" i="3"/>
  <c r="AG482" i="3"/>
  <c r="AG4969" i="3"/>
  <c r="AG5988" i="3"/>
  <c r="AG4485" i="3"/>
  <c r="AG3662" i="3"/>
  <c r="AG3870" i="3"/>
  <c r="AG5655" i="3"/>
  <c r="AG4781" i="3"/>
  <c r="AG4822" i="3"/>
  <c r="AG2317" i="3"/>
  <c r="AG4517" i="3"/>
  <c r="AG1409" i="3"/>
  <c r="AG5122" i="3"/>
  <c r="AG4423" i="3"/>
  <c r="AG192" i="3"/>
  <c r="AG1596" i="3"/>
  <c r="AG5518" i="3"/>
  <c r="AG932" i="3"/>
  <c r="AG5400" i="3"/>
  <c r="AG1581" i="3"/>
  <c r="AG4055" i="3"/>
  <c r="AG4056" i="3"/>
  <c r="AG1028" i="3"/>
  <c r="AG5726" i="3"/>
  <c r="AG1336" i="3"/>
  <c r="AG5776" i="3"/>
  <c r="AG3525" i="3"/>
  <c r="AG1705" i="3"/>
  <c r="AG5223" i="3"/>
  <c r="AG6045" i="3"/>
  <c r="AG5490" i="3"/>
  <c r="AG5075" i="3"/>
  <c r="AG2042" i="3"/>
  <c r="AG2283" i="3"/>
  <c r="AG5577" i="3"/>
  <c r="AG3960" i="3"/>
  <c r="AG6072" i="3"/>
  <c r="AG6097" i="3"/>
  <c r="AG5217" i="3"/>
  <c r="AG850" i="3"/>
  <c r="AG621" i="3"/>
  <c r="AG4716" i="3"/>
  <c r="AG5934" i="3"/>
  <c r="AG2077" i="3"/>
  <c r="AG2349" i="3"/>
  <c r="AG5924" i="3"/>
  <c r="AG5275" i="3"/>
  <c r="AG3919" i="3"/>
  <c r="AG1367" i="3"/>
  <c r="AG4137" i="3"/>
  <c r="AG3419" i="3"/>
  <c r="AG5823" i="3"/>
  <c r="AG5919" i="3"/>
  <c r="AG2265" i="3"/>
  <c r="AG4784" i="3"/>
  <c r="AG5794" i="3"/>
  <c r="AG4858" i="3"/>
  <c r="AG5290" i="3"/>
  <c r="AG5464" i="3"/>
  <c r="AG5453" i="3"/>
  <c r="AG5887" i="3"/>
  <c r="AG3446" i="3"/>
  <c r="AG2080" i="3"/>
  <c r="AG5594" i="3"/>
  <c r="AG6091" i="3"/>
  <c r="AG1664" i="3"/>
  <c r="AG549" i="3"/>
  <c r="AG5404" i="3"/>
  <c r="AG4722" i="3"/>
  <c r="AG2088" i="3"/>
  <c r="AG3718" i="3"/>
  <c r="AG4695" i="3"/>
  <c r="AG5643" i="3"/>
  <c r="AG1220" i="3"/>
  <c r="AG4270" i="3"/>
  <c r="AG5693" i="3"/>
  <c r="AG3951" i="3"/>
  <c r="AG5410" i="3"/>
  <c r="AG4856" i="3"/>
  <c r="AG6002" i="3"/>
  <c r="AG3784" i="3"/>
  <c r="AG3756" i="3"/>
  <c r="AG509" i="3"/>
  <c r="AG223" i="3"/>
  <c r="AG1538" i="3"/>
  <c r="AG1371" i="3"/>
  <c r="AG1173" i="3"/>
  <c r="AG4804" i="3"/>
  <c r="AG1467" i="3"/>
  <c r="AG591" i="3"/>
  <c r="AG3999" i="3"/>
  <c r="AG29" i="3"/>
  <c r="AG1312" i="3"/>
  <c r="AG613" i="3"/>
  <c r="AG3672" i="3"/>
  <c r="AG1084" i="3"/>
  <c r="AG656" i="3"/>
  <c r="AG1463" i="3"/>
  <c r="AG1683" i="3"/>
  <c r="AG4518" i="3"/>
  <c r="AG65" i="3"/>
  <c r="AG5415" i="3"/>
  <c r="AG88" i="3"/>
  <c r="AG342" i="3"/>
  <c r="AG458" i="3"/>
  <c r="AG183" i="3"/>
  <c r="AG43" i="3"/>
  <c r="AG545" i="3"/>
  <c r="AG2207" i="3"/>
  <c r="AG4502" i="3"/>
  <c r="AG1458" i="3"/>
  <c r="AG96" i="3"/>
  <c r="AG1636" i="3"/>
  <c r="AG1327" i="3"/>
  <c r="AG602" i="3"/>
  <c r="AG1948" i="3"/>
  <c r="AG883" i="3"/>
  <c r="AG496" i="3"/>
  <c r="AG1570" i="3"/>
  <c r="AG4360" i="3"/>
  <c r="AG1297" i="3"/>
  <c r="AG1481" i="3"/>
  <c r="AG5211" i="3"/>
  <c r="AG2127" i="3"/>
  <c r="AG1521" i="3"/>
  <c r="AG1276" i="3"/>
  <c r="AG603" i="3"/>
  <c r="AG657" i="3"/>
  <c r="AG66" i="3"/>
  <c r="AG34" i="3"/>
  <c r="AG1438" i="3"/>
  <c r="AG1138" i="3"/>
  <c r="AG449" i="3"/>
  <c r="AG73" i="3"/>
  <c r="AG4904" i="3"/>
  <c r="AG4839" i="3"/>
  <c r="AG2327" i="3"/>
  <c r="AG5786" i="3"/>
  <c r="AG1488" i="3"/>
  <c r="AG5711" i="3"/>
  <c r="AG4936" i="3"/>
  <c r="AG5706" i="3"/>
  <c r="AG5384" i="3"/>
  <c r="AG2361" i="3"/>
  <c r="AG470" i="3"/>
  <c r="AG4710" i="3"/>
  <c r="AG1859" i="3"/>
  <c r="AG4455" i="3"/>
  <c r="AG4063" i="3"/>
  <c r="AG1456" i="3"/>
  <c r="AG4311" i="3"/>
  <c r="AG1820" i="3"/>
  <c r="AG3586" i="3"/>
  <c r="AG4524" i="3"/>
  <c r="AG403" i="3"/>
  <c r="AG1477" i="3"/>
  <c r="AG2154" i="3"/>
  <c r="AG5300" i="3"/>
  <c r="AG3894" i="3"/>
  <c r="AG4216" i="3"/>
  <c r="AG673" i="3"/>
  <c r="AG649" i="3"/>
  <c r="AG596" i="3"/>
  <c r="AG5983" i="3"/>
  <c r="AG4890" i="3"/>
  <c r="AG1288" i="3"/>
  <c r="AG3695" i="3"/>
  <c r="AG5327" i="3"/>
  <c r="AG4438" i="3"/>
  <c r="AG2354" i="3"/>
  <c r="AG67" i="3"/>
  <c r="AG5837" i="3"/>
  <c r="AG5042" i="3"/>
  <c r="AG4535" i="3"/>
  <c r="AG5783" i="3"/>
  <c r="AG4477" i="3"/>
  <c r="AG497" i="3"/>
  <c r="AG5224" i="3"/>
  <c r="AG871" i="3"/>
  <c r="AG4587" i="3"/>
  <c r="AG1665" i="3"/>
  <c r="AG678" i="3"/>
  <c r="AG2373" i="3"/>
  <c r="AG1762" i="3"/>
  <c r="AG5082" i="3"/>
  <c r="AG81" i="3"/>
  <c r="AG2137" i="3"/>
  <c r="AG4611" i="3"/>
  <c r="AG5922" i="3"/>
  <c r="AG2039" i="3"/>
  <c r="AG4024" i="3"/>
  <c r="AG1692" i="3"/>
  <c r="AG2067" i="3"/>
  <c r="AG5356" i="3"/>
  <c r="AG4267" i="3"/>
  <c r="AG5591" i="3"/>
  <c r="AG5913" i="3"/>
  <c r="AG5585" i="3"/>
  <c r="AG2029" i="3"/>
  <c r="AG5927" i="3"/>
  <c r="AG541" i="3"/>
  <c r="AG1432" i="3"/>
  <c r="AG4828" i="3"/>
  <c r="AG5551" i="3"/>
  <c r="AG4330" i="3"/>
  <c r="AG3532" i="3"/>
  <c r="AG3786" i="3"/>
  <c r="AG4826" i="3"/>
  <c r="AG4836" i="3"/>
  <c r="AG5129" i="3"/>
  <c r="AG1977" i="3"/>
  <c r="AG5580" i="3"/>
  <c r="AG588" i="3"/>
  <c r="AG5321" i="3"/>
  <c r="AG4924" i="3"/>
  <c r="AG5524" i="3"/>
  <c r="AG1582" i="3"/>
  <c r="AG2012" i="3"/>
  <c r="AG6004" i="3"/>
  <c r="AG5135" i="3"/>
  <c r="AG1894" i="3"/>
  <c r="AG4417" i="3"/>
  <c r="AG4394" i="3"/>
  <c r="AG4598" i="3"/>
  <c r="AG4644" i="3"/>
  <c r="AG5515" i="3"/>
  <c r="AG5095" i="3"/>
  <c r="AG1897" i="3"/>
  <c r="AG2313" i="3"/>
  <c r="AG1895" i="3"/>
  <c r="AG1551" i="3"/>
  <c r="AG2232" i="3"/>
  <c r="AG138" i="3"/>
  <c r="AG4552" i="3"/>
  <c r="AG1548" i="3"/>
  <c r="AG3666" i="3"/>
  <c r="AG1032" i="3"/>
  <c r="AG1029" i="3"/>
  <c r="AG5896" i="3"/>
  <c r="AG4060" i="3"/>
  <c r="AG1698" i="3"/>
  <c r="AG1545" i="3"/>
  <c r="AG3683" i="3"/>
  <c r="AG2234" i="3"/>
  <c r="AG151" i="3"/>
  <c r="AG525" i="3"/>
  <c r="AG5292" i="3"/>
  <c r="AG3930" i="3"/>
  <c r="AG1923" i="3"/>
  <c r="AG1382" i="3"/>
  <c r="AG2115" i="3"/>
  <c r="AG5747" i="3"/>
  <c r="AG3879" i="3"/>
  <c r="AG5519" i="3"/>
  <c r="AG5848" i="3"/>
  <c r="AG4220" i="3"/>
  <c r="AG1106" i="3"/>
  <c r="AG1513" i="3"/>
  <c r="AG5779" i="3"/>
  <c r="AG4948" i="3"/>
  <c r="AG971" i="3"/>
  <c r="AG5966" i="3"/>
  <c r="AG479" i="3"/>
  <c r="AG3497" i="3"/>
  <c r="AG5249" i="3"/>
  <c r="AG1237" i="3"/>
  <c r="AG5544" i="3"/>
  <c r="AG5391" i="3"/>
  <c r="AG188" i="3"/>
  <c r="AG4123" i="3"/>
  <c r="AG1501" i="3"/>
  <c r="AG4965" i="3"/>
  <c r="AG348" i="3"/>
  <c r="AG4556" i="3"/>
  <c r="AG5987" i="3"/>
  <c r="AG4135" i="3"/>
  <c r="AG3877" i="3"/>
  <c r="AG4738" i="3"/>
  <c r="AG4956" i="3"/>
  <c r="AG4943" i="3"/>
  <c r="AG2203" i="3"/>
  <c r="AG5261" i="3"/>
  <c r="AG5768" i="3"/>
  <c r="AG2193" i="3"/>
  <c r="AG391" i="3"/>
  <c r="AG4292" i="3"/>
  <c r="AG5864" i="3"/>
  <c r="AG5955" i="3"/>
  <c r="AG2125" i="3"/>
  <c r="AG5069" i="3"/>
  <c r="AG3295" i="3"/>
  <c r="AG6015" i="3"/>
  <c r="AG3804" i="3"/>
  <c r="AG364" i="3"/>
  <c r="AG4236" i="3"/>
  <c r="AG1344" i="3"/>
  <c r="AG1341" i="3"/>
  <c r="AG142" i="3"/>
  <c r="AG6076" i="3"/>
  <c r="AG4602" i="3"/>
  <c r="AG4222" i="3"/>
  <c r="AG3781" i="3"/>
  <c r="AG1044" i="3"/>
  <c r="AG4880" i="3"/>
  <c r="AG6108" i="3"/>
  <c r="AG3979" i="3"/>
  <c r="AG5432" i="3"/>
  <c r="AG3992" i="3"/>
  <c r="AG661" i="3"/>
  <c r="AG642" i="3"/>
  <c r="AG2363" i="3"/>
  <c r="AG2066" i="3"/>
  <c r="AG4083" i="3"/>
  <c r="AG5762" i="3"/>
  <c r="AG4632" i="3"/>
  <c r="AG4915" i="3"/>
  <c r="AG1361" i="3"/>
  <c r="AG1199" i="3"/>
  <c r="AG5766" i="3"/>
  <c r="AG2158" i="3"/>
  <c r="AG721" i="3"/>
  <c r="AG6051" i="3"/>
  <c r="AG1568" i="3"/>
  <c r="AG966" i="3"/>
  <c r="AG4509" i="3"/>
  <c r="AG287" i="3"/>
  <c r="AG4462" i="3"/>
  <c r="AG2282" i="3"/>
  <c r="AG3821" i="3"/>
  <c r="AG6117" i="3"/>
  <c r="AG2298" i="3"/>
  <c r="AG4802" i="3"/>
  <c r="AG5314" i="3"/>
  <c r="AG3777" i="3"/>
  <c r="AG1837" i="3"/>
  <c r="AG5282" i="3"/>
  <c r="AG5833" i="3"/>
  <c r="AG4701" i="3"/>
  <c r="AG5730" i="3"/>
  <c r="AG5891" i="3"/>
  <c r="AG5508" i="3"/>
  <c r="AG4436" i="3"/>
  <c r="AG6023" i="3"/>
  <c r="AG3288" i="3"/>
  <c r="AG4415" i="3"/>
  <c r="AG6019" i="3"/>
  <c r="AG2130" i="3"/>
  <c r="AG35" i="3"/>
  <c r="AG302" i="3"/>
  <c r="AG3764" i="3"/>
  <c r="AG265" i="3"/>
  <c r="AG369" i="3"/>
  <c r="AG4399" i="3"/>
  <c r="AG582" i="3"/>
  <c r="AG304" i="3"/>
  <c r="AG288" i="3"/>
  <c r="AG972" i="3"/>
  <c r="AG5179" i="3"/>
  <c r="AG3899" i="3"/>
  <c r="AG231" i="3"/>
  <c r="AG4827" i="3"/>
  <c r="AG519" i="3"/>
  <c r="AG2222" i="3"/>
  <c r="AG1763" i="3"/>
  <c r="AG2261" i="3"/>
  <c r="AG2314" i="3"/>
  <c r="AG4158" i="3"/>
  <c r="AG695" i="3"/>
  <c r="AG598" i="3"/>
  <c r="AG1704" i="3"/>
  <c r="AG259" i="3"/>
  <c r="AG741" i="3"/>
  <c r="AG1142" i="3"/>
  <c r="AG1812" i="3"/>
  <c r="AG1791" i="3"/>
  <c r="AG2041" i="3"/>
  <c r="AG1700" i="3"/>
  <c r="AG774" i="3"/>
  <c r="AG4373" i="3"/>
  <c r="AG4568" i="3"/>
  <c r="AG1040" i="3"/>
  <c r="AG3531" i="3"/>
  <c r="AG1821" i="3"/>
  <c r="AG4540" i="3"/>
  <c r="AG4702" i="3"/>
  <c r="AG464" i="3"/>
  <c r="AG703" i="3"/>
  <c r="AG2259" i="3"/>
  <c r="AG4654" i="3"/>
  <c r="AG1877" i="3"/>
  <c r="AG1702" i="3"/>
  <c r="AG752" i="3"/>
  <c r="AG546" i="3"/>
  <c r="AG4338" i="3"/>
  <c r="AG115" i="3"/>
  <c r="AG945" i="3"/>
  <c r="AG2133" i="3"/>
  <c r="AG3461" i="3"/>
  <c r="AG1687" i="3"/>
  <c r="AG5499" i="3"/>
  <c r="AG895" i="3"/>
  <c r="AG3900" i="3"/>
  <c r="AG337" i="3"/>
  <c r="AG551" i="3"/>
  <c r="AG4525" i="3"/>
  <c r="AG608" i="3"/>
  <c r="AG5627" i="3"/>
  <c r="AG5488" i="3"/>
  <c r="AG5596" i="3"/>
  <c r="AG4831" i="3"/>
  <c r="AG771" i="3"/>
  <c r="AG747" i="3"/>
  <c r="AG3860" i="3"/>
  <c r="AG5796" i="3"/>
  <c r="AG5653" i="3"/>
  <c r="AG1273" i="3"/>
  <c r="AG1848" i="3"/>
  <c r="AG3540" i="3"/>
  <c r="AG2171" i="3"/>
  <c r="AG1356" i="3"/>
  <c r="AG686" i="3"/>
  <c r="AG5675" i="3"/>
  <c r="AG3340" i="3"/>
  <c r="AG1808" i="3"/>
  <c r="AG3760" i="3"/>
  <c r="AG5516" i="3"/>
  <c r="AG4189" i="3"/>
  <c r="AG1593" i="3"/>
  <c r="AG413" i="3"/>
  <c r="AG4317" i="3"/>
  <c r="AG1774" i="3"/>
  <c r="AG4790" i="3"/>
  <c r="AG4571" i="3"/>
  <c r="AG5956" i="3"/>
  <c r="AG2291" i="3"/>
  <c r="AG4835" i="3"/>
  <c r="AG2006" i="3"/>
  <c r="AG765" i="3"/>
  <c r="AG1037" i="3"/>
  <c r="AG3631" i="3"/>
  <c r="AG3652" i="3"/>
  <c r="AG1243" i="3"/>
  <c r="AG1072" i="3"/>
  <c r="AG2016" i="3"/>
  <c r="AG2079" i="3"/>
  <c r="AG1441" i="3"/>
  <c r="AG5232" i="3"/>
  <c r="AG500" i="3"/>
  <c r="AG758" i="3"/>
  <c r="AG2035" i="3"/>
  <c r="AG4333" i="3"/>
  <c r="AG4605" i="3"/>
  <c r="AG4501" i="3"/>
  <c r="AG4073" i="3"/>
  <c r="AG1255" i="3"/>
  <c r="AG3465" i="3"/>
  <c r="AG4687" i="3"/>
  <c r="AG4597" i="3"/>
  <c r="AG1285" i="3"/>
  <c r="AG5103" i="3"/>
  <c r="AG5738" i="3"/>
  <c r="AG232" i="3"/>
  <c r="AG5204" i="3"/>
  <c r="AG981" i="3"/>
  <c r="AG1990" i="3"/>
  <c r="AG2149" i="3"/>
  <c r="AG1254" i="3"/>
  <c r="AG1722" i="3"/>
  <c r="AG1556" i="3"/>
  <c r="AG5393" i="3"/>
  <c r="AG4676" i="3"/>
  <c r="AG2122" i="3"/>
  <c r="AG5286" i="3"/>
  <c r="AG5379" i="3"/>
  <c r="AG5456" i="3"/>
  <c r="AG5930" i="3"/>
  <c r="AG1999" i="3"/>
  <c r="AG1226" i="3"/>
  <c r="AG884" i="3"/>
  <c r="AG1580" i="3"/>
  <c r="AG1074" i="3"/>
  <c r="AG1207" i="3"/>
  <c r="AG1532" i="3"/>
  <c r="AG1720" i="3"/>
  <c r="AG5822" i="3"/>
  <c r="AG2000" i="3"/>
  <c r="AG5959" i="3"/>
  <c r="AG3587" i="3"/>
  <c r="AG5573" i="3"/>
  <c r="AG4370" i="3"/>
  <c r="AG5237" i="3"/>
  <c r="AG240" i="3"/>
  <c r="AG4800" i="3"/>
  <c r="AG646" i="3"/>
  <c r="AG5680" i="3"/>
  <c r="AG3754" i="3"/>
  <c r="AG4725" i="3"/>
  <c r="AG5428" i="3"/>
  <c r="AG1211" i="3"/>
  <c r="AG4194" i="3"/>
  <c r="AG4114" i="3"/>
  <c r="AG1967" i="3"/>
  <c r="AG1167" i="3"/>
  <c r="AG4224" i="3"/>
  <c r="AG5717" i="3"/>
  <c r="AG5305" i="3"/>
  <c r="AG6041" i="3"/>
  <c r="AG4815" i="3"/>
  <c r="AG5426" i="3"/>
  <c r="AG1557" i="3"/>
  <c r="AG4359" i="3"/>
  <c r="AG4530" i="3"/>
  <c r="AG5870" i="3"/>
  <c r="AG2132" i="3"/>
  <c r="AG3850" i="3"/>
  <c r="AG1214" i="3"/>
  <c r="AG1986" i="3"/>
  <c r="AG547" i="3"/>
  <c r="AG1003" i="3"/>
  <c r="AG665" i="3"/>
  <c r="AG4352" i="3"/>
  <c r="AG2285" i="3"/>
  <c r="AG2368" i="3"/>
  <c r="AG4810" i="3"/>
  <c r="AG3257" i="3"/>
  <c r="AG4541" i="3"/>
  <c r="AG5842" i="3"/>
  <c r="AG4881" i="3"/>
  <c r="AG4134" i="3"/>
  <c r="AG5495" i="3"/>
  <c r="AG5687" i="3"/>
  <c r="AG5685" i="3"/>
  <c r="AG5855" i="3"/>
  <c r="AG4067" i="3"/>
  <c r="AG1794" i="3"/>
  <c r="AG4407" i="3"/>
  <c r="AG5045" i="3"/>
  <c r="AG4593" i="3"/>
  <c r="AG1134" i="3"/>
  <c r="AG1429" i="3"/>
  <c r="AG5740" i="3"/>
  <c r="AG922" i="3"/>
  <c r="AG271" i="3"/>
  <c r="AG1594" i="3"/>
  <c r="AG5452" i="3"/>
  <c r="AG2172" i="3"/>
  <c r="AG4674" i="3"/>
  <c r="AG929" i="3"/>
  <c r="AG5821" i="3"/>
  <c r="AG2183" i="3"/>
  <c r="AG1160" i="3"/>
  <c r="AG5963" i="3"/>
  <c r="AG5723" i="3"/>
  <c r="AG839" i="3"/>
  <c r="AG698" i="3"/>
  <c r="AG4830" i="3"/>
  <c r="AG1825" i="3"/>
  <c r="AG5256" i="3"/>
  <c r="AG4935" i="3"/>
  <c r="AG5315" i="3"/>
  <c r="AG1494" i="3"/>
  <c r="AG4127" i="3"/>
  <c r="AG923" i="3"/>
  <c r="AG4484" i="3"/>
  <c r="AG3836" i="3"/>
  <c r="AG5948" i="3"/>
  <c r="AG1919" i="3"/>
  <c r="AG5863" i="3"/>
  <c r="AG4651" i="3"/>
  <c r="AG5615" i="3"/>
  <c r="AG1576" i="3"/>
  <c r="AG1778" i="3"/>
  <c r="AG4926" i="3"/>
  <c r="AG5676" i="3"/>
  <c r="AG5157" i="3"/>
  <c r="AG1136" i="3"/>
  <c r="AG5156" i="3"/>
  <c r="AG469" i="3"/>
  <c r="AG5346" i="3"/>
  <c r="AG1773" i="3"/>
  <c r="AG2188" i="3"/>
  <c r="AG417" i="3"/>
  <c r="AG3621" i="3"/>
  <c r="AG1278" i="3"/>
  <c r="AG1352" i="3"/>
  <c r="AG2181" i="3"/>
  <c r="AG1856" i="3"/>
  <c r="AG926" i="3"/>
  <c r="AG1523" i="3"/>
  <c r="AG6017" i="3"/>
  <c r="AG4160" i="3"/>
  <c r="AG2054" i="3"/>
  <c r="AG1764" i="3"/>
  <c r="AG4200" i="3"/>
  <c r="AG2002" i="3"/>
  <c r="AG5611" i="3"/>
  <c r="AG1927" i="3"/>
  <c r="AG1405" i="3"/>
  <c r="AG4950" i="3"/>
  <c r="AG5571" i="3"/>
  <c r="AG4697" i="3"/>
  <c r="AG6027" i="3"/>
  <c r="AG5117" i="3"/>
  <c r="AG1087" i="3"/>
  <c r="AG5826" i="3"/>
  <c r="AG472" i="3"/>
  <c r="AG6113" i="3"/>
  <c r="AG3360" i="3"/>
  <c r="AG5527" i="3"/>
  <c r="AG4526" i="3"/>
  <c r="AG4195" i="3"/>
  <c r="AG5975" i="3"/>
  <c r="AG4689" i="3"/>
  <c r="AG5897" i="3"/>
  <c r="AG4304" i="3"/>
  <c r="AG5214" i="3"/>
  <c r="AG5028" i="3"/>
  <c r="AG450" i="3"/>
  <c r="AG3713" i="3"/>
  <c r="AG1606" i="3"/>
  <c r="AG1686" i="3"/>
  <c r="AG4275" i="3"/>
  <c r="AG171" i="3"/>
  <c r="AG3896" i="3"/>
  <c r="AG1082" i="3"/>
  <c r="AG872" i="3"/>
  <c r="AG1566" i="3"/>
  <c r="AG3920" i="3"/>
  <c r="AG3926" i="3"/>
  <c r="AG74" i="3"/>
  <c r="AG4405" i="3"/>
  <c r="AG360" i="3"/>
  <c r="AG1132" i="3"/>
  <c r="AG1406" i="3"/>
  <c r="AG2090" i="3"/>
  <c r="AG1197" i="3"/>
  <c r="AG453" i="3"/>
  <c r="AG1193" i="3"/>
  <c r="AG5403" i="3"/>
  <c r="AG3463" i="3"/>
  <c r="AG3955" i="3"/>
  <c r="AG279" i="3"/>
  <c r="AG907" i="3"/>
  <c r="AG51" i="3"/>
  <c r="AG157" i="3"/>
  <c r="AG1300" i="3"/>
  <c r="AG680" i="3"/>
  <c r="AG3564" i="3"/>
  <c r="AG3519" i="3"/>
  <c r="AG209" i="3"/>
  <c r="AG1348" i="3"/>
  <c r="AG1272" i="3"/>
  <c r="AG1389" i="3"/>
  <c r="AG763" i="3"/>
  <c r="AG404" i="3"/>
  <c r="AG764" i="3"/>
  <c r="AG4315" i="3"/>
  <c r="AG3493" i="3"/>
  <c r="AG365" i="3"/>
  <c r="AG104" i="3"/>
  <c r="AG335" i="3"/>
  <c r="AG3366" i="3"/>
  <c r="AG2248" i="3"/>
  <c r="AG1080" i="3"/>
  <c r="AG3661" i="3"/>
  <c r="AG4050" i="3"/>
  <c r="AG3665" i="3"/>
  <c r="AG4859" i="3"/>
  <c r="AG2047" i="3"/>
  <c r="AG4157" i="3"/>
  <c r="AG4382" i="3"/>
  <c r="AG583" i="3"/>
  <c r="AG5703" i="3"/>
  <c r="AG5506" i="3"/>
  <c r="AG4318" i="3"/>
  <c r="AG5192" i="3"/>
  <c r="AG2206" i="3"/>
  <c r="AG1161" i="3"/>
  <c r="AG6025" i="3"/>
  <c r="AG5351" i="3"/>
  <c r="AG4378" i="3"/>
  <c r="AG592" i="3"/>
  <c r="AG3816" i="3"/>
  <c r="AG722" i="3"/>
  <c r="AG1931" i="3"/>
  <c r="AG759" i="3"/>
  <c r="AG4560" i="3"/>
  <c r="AG4899" i="3"/>
  <c r="AG97" i="3"/>
  <c r="AG3620" i="3"/>
  <c r="AG5345" i="3"/>
  <c r="AG1868" i="3"/>
  <c r="AG1238" i="3"/>
  <c r="AG5579" i="3"/>
  <c r="AG4500" i="3"/>
  <c r="AG676" i="3"/>
  <c r="AG1829" i="3"/>
  <c r="AG4732" i="3"/>
  <c r="AG627" i="3"/>
  <c r="AG4069" i="3"/>
  <c r="AG2051" i="3"/>
  <c r="AG6009" i="3"/>
  <c r="AG5681" i="3"/>
  <c r="AG2257" i="3"/>
  <c r="AG1046" i="3"/>
  <c r="AG729" i="3"/>
  <c r="AG1785" i="3"/>
  <c r="AG4411" i="3"/>
  <c r="AG1035" i="3"/>
  <c r="AG5340" i="3"/>
  <c r="AG3291" i="3"/>
  <c r="AG3811" i="3"/>
  <c r="AG4564" i="3"/>
  <c r="AG5748" i="3"/>
  <c r="AG3676" i="3"/>
  <c r="AG3610" i="3"/>
  <c r="AG205" i="3"/>
  <c r="AG2258" i="3"/>
  <c r="AG4867" i="3"/>
  <c r="AG5177" i="3"/>
  <c r="AG5322" i="3"/>
  <c r="AG1435" i="3"/>
  <c r="AG3216" i="3"/>
  <c r="AG4421" i="3"/>
  <c r="AG5255" i="3"/>
  <c r="AG4385" i="3"/>
  <c r="AG1925" i="3"/>
  <c r="AG4279" i="3"/>
  <c r="AG1618" i="3"/>
  <c r="AG714" i="3"/>
  <c r="AG5538" i="3"/>
  <c r="AG4945" i="3"/>
  <c r="AG5978" i="3"/>
  <c r="AG2316" i="3"/>
  <c r="AG805" i="3"/>
  <c r="AG5366" i="3"/>
  <c r="AG3978" i="3"/>
  <c r="AG1972" i="3"/>
  <c r="AG1363" i="3"/>
  <c r="AG1482" i="3"/>
  <c r="AG4269" i="3"/>
  <c r="AG1296" i="3"/>
  <c r="AG842" i="3"/>
  <c r="AG5212" i="3"/>
  <c r="AG754" i="3"/>
  <c r="AG5472" i="3"/>
  <c r="AG1780" i="3"/>
  <c r="AG856" i="3"/>
  <c r="AG3668" i="3"/>
  <c r="AG4775" i="3"/>
  <c r="AG1248" i="3"/>
  <c r="AG5491" i="3"/>
  <c r="AG6054" i="3"/>
  <c r="AG1912" i="3"/>
  <c r="AG5531" i="3"/>
  <c r="AG4612" i="3"/>
  <c r="AG5087" i="3"/>
  <c r="AG3538" i="3"/>
  <c r="AG1293" i="3"/>
  <c r="AG5892" i="3"/>
  <c r="AG501" i="3"/>
  <c r="AG4967" i="3"/>
  <c r="AG5623" i="3"/>
  <c r="AG5023" i="3"/>
  <c r="AG619" i="3"/>
  <c r="AG4091" i="3"/>
  <c r="AG3503" i="3"/>
  <c r="AG312" i="3"/>
  <c r="AG4629" i="3"/>
  <c r="AG3895" i="3"/>
  <c r="AG5406" i="3"/>
  <c r="AG5661" i="3"/>
  <c r="AG4993" i="3"/>
  <c r="AG5759" i="3"/>
  <c r="AG1120" i="3"/>
  <c r="AG4398" i="3"/>
  <c r="AG658" i="3"/>
  <c r="AG663" i="3"/>
  <c r="AG4167" i="3"/>
  <c r="AG5005" i="3"/>
  <c r="AG1137" i="3"/>
  <c r="AG3696" i="3"/>
  <c r="AG2284" i="3"/>
  <c r="AG1473" i="3"/>
  <c r="AG1976" i="3"/>
  <c r="AG3629" i="3"/>
  <c r="AG3194" i="3"/>
  <c r="AG3680" i="3"/>
  <c r="AG5859" i="3"/>
  <c r="AG5096" i="3"/>
  <c r="AG4235" i="3"/>
  <c r="AG851" i="3"/>
  <c r="AG1454" i="3"/>
  <c r="AG1694" i="3"/>
  <c r="AG1186" i="3"/>
  <c r="AG444" i="3"/>
  <c r="AG5743" i="3"/>
  <c r="AG552" i="3"/>
  <c r="AG5364" i="3"/>
  <c r="AG5537" i="3"/>
  <c r="AG4573" i="3"/>
  <c r="AG4618" i="3"/>
  <c r="AG824" i="3"/>
  <c r="AG5343" i="3"/>
  <c r="AG1135" i="3"/>
  <c r="AG5666" i="3"/>
  <c r="AG5260" i="3"/>
  <c r="AG3675" i="3"/>
  <c r="AG3689" i="3"/>
  <c r="AG4413" i="3"/>
  <c r="AG5771" i="3"/>
  <c r="AG2150" i="3"/>
  <c r="AG280" i="3"/>
  <c r="AG1872" i="3"/>
  <c r="AG75" i="3"/>
  <c r="AG910" i="3"/>
  <c r="AG1910" i="3"/>
  <c r="AG1798" i="3"/>
  <c r="AG1493" i="3"/>
  <c r="AG1265" i="3"/>
  <c r="AG2017" i="3"/>
  <c r="AG4762" i="3"/>
  <c r="AG5310" i="3"/>
  <c r="AG386" i="3"/>
  <c r="AG4900" i="3"/>
  <c r="AG4793" i="3"/>
  <c r="AG1267" i="3"/>
  <c r="AG5267" i="3"/>
  <c r="AG4217" i="3"/>
  <c r="AG6035" i="3"/>
  <c r="AG4882" i="3"/>
  <c r="AG967" i="3"/>
  <c r="AG6095" i="3"/>
  <c r="AG5373" i="3"/>
  <c r="AG2162" i="3"/>
  <c r="AG5940" i="3"/>
  <c r="AG6013" i="3"/>
  <c r="AG1279" i="3"/>
  <c r="AG6081" i="3"/>
  <c r="AG6001" i="3"/>
  <c r="AG1368" i="3"/>
  <c r="AG4377" i="3"/>
  <c r="AG4711" i="3"/>
  <c r="AG2274" i="3"/>
  <c r="AG6104" i="3"/>
  <c r="AG5353" i="3"/>
  <c r="AG1507" i="3"/>
  <c r="AG4515" i="3"/>
  <c r="AG1746" i="3"/>
  <c r="AG441" i="3"/>
  <c r="AG172" i="3"/>
  <c r="AG563" i="3"/>
  <c r="AG1535" i="3"/>
  <c r="AG5055" i="3"/>
  <c r="AG1930" i="3"/>
  <c r="AG4475" i="3"/>
  <c r="AG4232" i="3"/>
  <c r="AG3950" i="3"/>
  <c r="AG5104" i="3"/>
  <c r="AG4469" i="3"/>
  <c r="AG908" i="3"/>
  <c r="AG281" i="3"/>
  <c r="AG520" i="3"/>
  <c r="AG36" i="3"/>
  <c r="AG3374" i="3"/>
  <c r="AG131" i="3"/>
  <c r="AG833" i="3"/>
  <c r="AG3400" i="3"/>
  <c r="AG1030" i="3"/>
  <c r="AG1045" i="3"/>
  <c r="AG1200" i="3"/>
  <c r="AG5108" i="3"/>
  <c r="AG290" i="3"/>
  <c r="AG1398" i="3"/>
  <c r="AG1316" i="3"/>
  <c r="AG4374" i="3"/>
  <c r="AG164" i="3"/>
  <c r="AG2199" i="3"/>
  <c r="AG244" i="3"/>
  <c r="AG834" i="3"/>
  <c r="AG5241" i="3"/>
  <c r="AG4870" i="3"/>
  <c r="AG3580" i="3"/>
  <c r="AG1970" i="3"/>
  <c r="AG1490" i="3"/>
  <c r="AG532" i="3"/>
  <c r="AG143" i="3"/>
  <c r="AG137" i="3"/>
  <c r="AG260" i="3"/>
  <c r="AG5046" i="3"/>
  <c r="AG4730" i="3"/>
  <c r="AG1562" i="3"/>
  <c r="AG4887" i="3"/>
  <c r="AG1385" i="3"/>
  <c r="AG666" i="3"/>
  <c r="AG1843" i="3"/>
  <c r="AG1677" i="3"/>
  <c r="AG1998" i="3"/>
  <c r="AG1257" i="3"/>
  <c r="AG1898" i="3"/>
  <c r="AG5105" i="3"/>
  <c r="AG4748" i="3"/>
  <c r="AG2329" i="3"/>
  <c r="AG3569" i="3"/>
  <c r="AG3576" i="3"/>
  <c r="AG58" i="3"/>
  <c r="AG1645" i="3"/>
  <c r="AG5398" i="3"/>
  <c r="AG44" i="3"/>
  <c r="AG1510" i="3"/>
  <c r="AG1014" i="3"/>
  <c r="AG3729" i="3"/>
  <c r="AG5754" i="3"/>
  <c r="AG5564" i="3"/>
  <c r="AG4942" i="3"/>
  <c r="AG565" i="3"/>
  <c r="AG5355" i="3"/>
  <c r="AG1174" i="3"/>
  <c r="AG4076" i="3"/>
  <c r="AG1644" i="3"/>
  <c r="AG704" i="3"/>
  <c r="AG766" i="3"/>
  <c r="AG5737" i="3"/>
  <c r="AG5699" i="3"/>
  <c r="AG5257" i="3"/>
  <c r="AG4102" i="3"/>
  <c r="AG425" i="3"/>
  <c r="AG4314" i="3"/>
  <c r="AG852" i="3"/>
  <c r="AG2201" i="3"/>
  <c r="AG2186" i="3"/>
  <c r="AG1827" i="3"/>
  <c r="AG1414" i="3"/>
  <c r="AG1809" i="3"/>
  <c r="AG5248" i="3"/>
  <c r="AG2074" i="3"/>
  <c r="AG564" i="3"/>
  <c r="AG5072" i="3"/>
  <c r="AG2078" i="3"/>
  <c r="AG1978" i="3"/>
  <c r="AG5405" i="3"/>
  <c r="AG3660" i="3"/>
  <c r="AG3659" i="3"/>
  <c r="AG4497" i="3"/>
  <c r="AG2264" i="3"/>
  <c r="AG193" i="3"/>
  <c r="AG4467" i="3"/>
  <c r="AG968" i="3"/>
  <c r="AG4323" i="3"/>
  <c r="AG1165" i="3"/>
  <c r="AG5562" i="3"/>
  <c r="AG5007" i="3"/>
  <c r="AG2290" i="3"/>
  <c r="AG2191" i="3"/>
  <c r="AG4659" i="3"/>
  <c r="AG3984" i="3"/>
  <c r="AG2020" i="3"/>
  <c r="AG5375" i="3"/>
  <c r="AG1073" i="3"/>
  <c r="AG1572" i="3"/>
  <c r="AG2367" i="3"/>
  <c r="AG784" i="3"/>
  <c r="AG2727" i="3"/>
  <c r="AG3774" i="3"/>
  <c r="AG1701" i="3"/>
  <c r="AG4198" i="3"/>
  <c r="AG1015" i="3"/>
  <c r="AG5417" i="3"/>
  <c r="AG4171" i="3"/>
  <c r="AG3559" i="3"/>
  <c r="AG3499" i="3"/>
  <c r="AG3146" i="3"/>
  <c r="AG5396" i="3"/>
  <c r="AG538" i="3"/>
  <c r="AG5994" i="3"/>
  <c r="AG4408" i="3"/>
  <c r="AG5938" i="3"/>
  <c r="AG5570" i="3"/>
  <c r="AG3829" i="3"/>
  <c r="AG4683" i="3"/>
  <c r="AG5376" i="3"/>
  <c r="AG1817" i="3"/>
  <c r="AG2009" i="3"/>
  <c r="AG1111" i="3"/>
  <c r="AG710" i="3"/>
  <c r="AG461" i="3"/>
  <c r="AG5970" i="3"/>
  <c r="AG3773" i="3"/>
  <c r="AG4832" i="3"/>
  <c r="AG973" i="3"/>
  <c r="AG4745" i="3"/>
  <c r="AG526" i="3"/>
  <c r="AG4110" i="3"/>
  <c r="AG4239" i="3"/>
  <c r="AG5101" i="3"/>
  <c r="AG999" i="3"/>
  <c r="AG5425" i="3"/>
  <c r="AG6032" i="3"/>
  <c r="AG4039" i="3"/>
  <c r="AG892" i="3"/>
  <c r="AG718" i="3"/>
  <c r="AG5735" i="3"/>
  <c r="AG387" i="3"/>
  <c r="AG6011" i="3"/>
  <c r="AG2251" i="3"/>
  <c r="AG3118" i="3"/>
  <c r="AG2128" i="3"/>
  <c r="AG4536" i="3"/>
  <c r="AG6063" i="3"/>
  <c r="AG1059" i="3"/>
  <c r="AG1379" i="3"/>
  <c r="AG4449" i="3"/>
  <c r="AG4105" i="3"/>
  <c r="AG875" i="3"/>
  <c r="AG5165" i="3"/>
  <c r="AG5414" i="3"/>
  <c r="AG6007" i="3"/>
  <c r="AG5034" i="3"/>
  <c r="AG37" i="3"/>
  <c r="AG1982" i="3"/>
  <c r="AG804" i="3"/>
  <c r="AG1918" i="3"/>
  <c r="AG3834" i="3"/>
  <c r="AG5721" i="3"/>
  <c r="AG4647" i="3"/>
  <c r="AG3214" i="3"/>
  <c r="AG350" i="3"/>
  <c r="AG5233" i="3"/>
  <c r="AG1955" i="3"/>
  <c r="AG5079" i="3"/>
  <c r="AG3487" i="3"/>
  <c r="AG4011" i="3"/>
  <c r="AG4468" i="3"/>
  <c r="AG5168" i="3"/>
  <c r="AG1216" i="3"/>
  <c r="AG1782" i="3"/>
  <c r="AG4088" i="3"/>
  <c r="AG1776" i="3"/>
  <c r="AG1989" i="3"/>
  <c r="AG2286" i="3"/>
  <c r="AG4601" i="3"/>
  <c r="AG5365" i="3"/>
  <c r="AG4453" i="3"/>
  <c r="AG211" i="3"/>
  <c r="AG6105" i="3"/>
  <c r="AG5307" i="3"/>
  <c r="AG5982" i="3"/>
  <c r="AG1128" i="3"/>
  <c r="AG1951" i="3"/>
  <c r="AG5872" i="3"/>
  <c r="AG3640" i="3"/>
  <c r="AG5744" i="3"/>
  <c r="AG4729" i="3"/>
  <c r="AG1981" i="3"/>
  <c r="AG382" i="3"/>
  <c r="AG1628" i="3"/>
  <c r="AG5985" i="3"/>
  <c r="AG1615" i="3"/>
  <c r="AG5911" i="3"/>
  <c r="AG5422" i="3"/>
  <c r="AG3779" i="3"/>
  <c r="AG5713" i="3"/>
  <c r="AG2140" i="3"/>
  <c r="AG736" i="3"/>
  <c r="AG3449" i="3"/>
  <c r="AG1669" i="3"/>
  <c r="AG392" i="3"/>
  <c r="AG132" i="3"/>
  <c r="AG667" i="3"/>
  <c r="AG4316" i="3"/>
  <c r="AG1699" i="3"/>
  <c r="AG1337" i="3"/>
  <c r="AG1871" i="3"/>
  <c r="AG201" i="3"/>
  <c r="AG4049" i="3"/>
  <c r="AG1346" i="3"/>
  <c r="AG3730" i="3"/>
  <c r="AG865" i="3"/>
  <c r="AG993" i="3"/>
  <c r="AG116" i="3"/>
  <c r="AG959" i="3"/>
  <c r="AG145" i="3"/>
  <c r="AG261" i="3"/>
  <c r="AG1802" i="3"/>
  <c r="AG2353" i="3"/>
  <c r="AG1016" i="3"/>
  <c r="AG1195" i="3"/>
  <c r="AG505" i="3"/>
  <c r="AG5593" i="3"/>
  <c r="AG580" i="3"/>
  <c r="AG3479" i="3"/>
  <c r="AG1988" i="3"/>
  <c r="AG1164" i="3"/>
  <c r="AG4182" i="3"/>
  <c r="AG4193" i="3"/>
  <c r="AG2204" i="3"/>
  <c r="AG1777" i="3"/>
  <c r="AG1442" i="3"/>
  <c r="AG896" i="3"/>
  <c r="AG1060" i="3"/>
  <c r="AG3976" i="3"/>
  <c r="AG1081" i="3"/>
  <c r="AG4514" i="3"/>
  <c r="AG4017" i="3"/>
  <c r="AG5588" i="3"/>
  <c r="AG1347" i="3"/>
  <c r="AG5102" i="3"/>
  <c r="AG1424" i="3"/>
  <c r="AG5800" i="3"/>
  <c r="AG1057" i="3"/>
  <c r="AG1920" i="3"/>
  <c r="AG1390" i="3"/>
  <c r="AG1846" i="3"/>
  <c r="AG2355" i="3"/>
  <c r="AG4452" i="3"/>
  <c r="AG1286" i="3"/>
  <c r="AG476" i="3"/>
  <c r="AG3847" i="3"/>
  <c r="AG885" i="3"/>
  <c r="AG233" i="3"/>
  <c r="AG1038" i="3"/>
  <c r="AG1121" i="3"/>
  <c r="AG2052" i="3"/>
  <c r="AG942" i="3"/>
  <c r="AG1554" i="3"/>
  <c r="AG414" i="3"/>
  <c r="AG1325" i="3"/>
  <c r="AG5733" i="3"/>
  <c r="AG5470" i="3"/>
  <c r="AG1600" i="3"/>
  <c r="AG4014" i="3"/>
  <c r="AG814" i="3"/>
  <c r="AG711" i="3"/>
  <c r="AG2304" i="3"/>
  <c r="AG1421" i="3"/>
  <c r="AG2369" i="3"/>
  <c r="AG2160" i="3"/>
  <c r="AG1026" i="3"/>
  <c r="AG4773" i="3"/>
  <c r="AG6031" i="3"/>
  <c r="AG3962" i="3"/>
  <c r="AG1525" i="3"/>
  <c r="AG1221" i="3"/>
  <c r="AG5378" i="3"/>
  <c r="AG2371" i="3"/>
  <c r="AG5413" i="3"/>
  <c r="AG318" i="3"/>
  <c r="AG3416" i="3"/>
  <c r="AG789" i="3"/>
  <c r="AG2075" i="3"/>
  <c r="AG1528" i="3"/>
  <c r="AG202" i="3"/>
  <c r="AG1943" i="3"/>
  <c r="AG2072" i="3"/>
  <c r="AG5201" i="3"/>
  <c r="AG4188" i="3"/>
  <c r="AG4706" i="3"/>
  <c r="AG4960" i="3"/>
  <c r="AG5568" i="3"/>
  <c r="AG1711" i="3"/>
  <c r="AG267" i="3"/>
  <c r="AG1209" i="3"/>
  <c r="AG2053" i="3"/>
  <c r="AG533" i="3"/>
  <c r="AG4386" i="3"/>
  <c r="AG5700" i="3"/>
  <c r="AG5850" i="3"/>
  <c r="AG293" i="3"/>
  <c r="AG3628" i="3"/>
  <c r="AG5521" i="3"/>
  <c r="AG566" i="3"/>
  <c r="AG3546" i="3"/>
  <c r="AG1024" i="3"/>
  <c r="AG4988" i="3"/>
  <c r="AG1241" i="3"/>
  <c r="AG4442" i="3"/>
  <c r="AG1775" i="3"/>
  <c r="AG4990" i="3"/>
  <c r="AG4718" i="3"/>
  <c r="AG5100" i="3"/>
  <c r="AG4052" i="3"/>
  <c r="AG184" i="3"/>
  <c r="AG5006" i="3"/>
  <c r="AG4734" i="3"/>
  <c r="AG5250" i="3"/>
  <c r="AG4559" i="3"/>
  <c r="AG4795" i="3"/>
  <c r="AG4686" i="3"/>
  <c r="AG4736" i="3"/>
  <c r="AG5732" i="3"/>
  <c r="AG535" i="3"/>
  <c r="AG1365" i="3"/>
  <c r="AG3704" i="3"/>
  <c r="AG775" i="3"/>
  <c r="AG4820" i="3"/>
  <c r="AG418" i="3"/>
  <c r="AG1741" i="3"/>
  <c r="AG4791" i="3"/>
  <c r="AG2044" i="3"/>
  <c r="AG4291" i="3"/>
  <c r="AG5619" i="3"/>
  <c r="AG1602" i="3"/>
  <c r="AG599" i="3"/>
  <c r="AG1042" i="3"/>
  <c r="AG5209" i="3"/>
  <c r="AG4785" i="3"/>
  <c r="AG5210" i="3"/>
  <c r="AG6039" i="3"/>
  <c r="AG3649" i="3"/>
  <c r="AG5274" i="3"/>
  <c r="AG4547" i="3"/>
  <c r="AG5799" i="3"/>
  <c r="AG3736" i="3"/>
  <c r="AG4589" i="3"/>
  <c r="AG3693" i="3"/>
  <c r="AG5923" i="3"/>
  <c r="AG6028" i="3"/>
  <c r="AG1938" i="3"/>
  <c r="AG3613" i="3"/>
  <c r="AG3435" i="3"/>
  <c r="AG2262" i="3"/>
  <c r="AG1691" i="3"/>
  <c r="AG1362" i="3"/>
  <c r="AG6101" i="3"/>
  <c r="AG1647" i="3"/>
  <c r="AG5607" i="3"/>
  <c r="AG5641" i="3"/>
  <c r="AG3858" i="3"/>
  <c r="AG808" i="3"/>
  <c r="AG2336" i="3"/>
  <c r="AG1098" i="3"/>
  <c r="AG3372" i="3"/>
  <c r="AG3606" i="3"/>
  <c r="AG1247" i="3"/>
  <c r="AG2211" i="3"/>
  <c r="AG1323" i="3"/>
  <c r="AG5374" i="3"/>
  <c r="AG5965" i="3"/>
  <c r="AG1766" i="3"/>
  <c r="AG4280" i="3"/>
  <c r="AG6006" i="3"/>
  <c r="AG507" i="3"/>
  <c r="AG5283" i="3"/>
  <c r="AG5967" i="3"/>
  <c r="AG4783" i="3"/>
  <c r="AG5523" i="3"/>
  <c r="AG5106" i="3"/>
  <c r="AG405" i="3"/>
  <c r="AG4692" i="3"/>
  <c r="AG6046" i="3"/>
  <c r="AG434" i="3"/>
  <c r="AG152" i="3"/>
  <c r="AG918" i="3"/>
  <c r="AG1305" i="3"/>
  <c r="AG1342" i="3"/>
  <c r="AG1727" i="3"/>
  <c r="AG1506" i="3"/>
  <c r="AG1469" i="3"/>
  <c r="AG1007" i="3"/>
  <c r="AG4145" i="3"/>
  <c r="AG1268" i="3"/>
  <c r="AG534" i="3"/>
  <c r="AG3624" i="3"/>
  <c r="AG1129" i="3"/>
  <c r="AG415" i="3"/>
  <c r="AG1143" i="3"/>
  <c r="AG355" i="3"/>
  <c r="AG3763" i="3"/>
  <c r="AG5635" i="3"/>
  <c r="AG3534" i="3"/>
  <c r="AG1854" i="3"/>
  <c r="AG488" i="3"/>
  <c r="AG1444" i="3"/>
  <c r="AG2190" i="3"/>
  <c r="AG1253" i="3"/>
  <c r="AG4214" i="3"/>
  <c r="AG1359" i="3"/>
  <c r="AG3097" i="3"/>
  <c r="AG370" i="3"/>
  <c r="AG3837" i="3"/>
  <c r="AG4792" i="3"/>
  <c r="AG1546" i="3"/>
  <c r="AG924" i="3"/>
  <c r="AG336" i="3"/>
  <c r="AG3148" i="3"/>
  <c r="AG4361" i="3"/>
  <c r="AG4120" i="3"/>
  <c r="AG451" i="3"/>
  <c r="AG3641" i="3"/>
  <c r="AG650" i="3"/>
  <c r="AG4903" i="3"/>
  <c r="AG1924" i="3"/>
  <c r="AG5296" i="3"/>
  <c r="AG2268" i="3"/>
  <c r="AG1008" i="3"/>
  <c r="AG4023" i="3"/>
  <c r="AG712" i="3"/>
  <c r="AG5609" i="3"/>
  <c r="AG4191" i="3"/>
  <c r="AG5471" i="3"/>
  <c r="AG252" i="3"/>
  <c r="AG5602" i="3"/>
  <c r="AG4910" i="3"/>
  <c r="AG2939" i="3"/>
  <c r="AG4227" i="3"/>
  <c r="AG1292" i="3"/>
  <c r="AG1830" i="3"/>
  <c r="AG2216" i="3"/>
  <c r="AG5569" i="3"/>
  <c r="AG89" i="3"/>
  <c r="AG5795" i="3"/>
  <c r="AG4522" i="3"/>
  <c r="AG4234" i="3"/>
  <c r="AG5480" i="3"/>
  <c r="AG69" i="3"/>
  <c r="AG506" i="3"/>
  <c r="AG4939" i="3"/>
  <c r="AG3727" i="3"/>
  <c r="AG1964" i="3"/>
  <c r="AG111" i="3"/>
  <c r="AG2015" i="3"/>
  <c r="AG5076" i="3"/>
  <c r="AG790" i="3"/>
  <c r="AG1298" i="3"/>
  <c r="AG723" i="3"/>
  <c r="AG876" i="3"/>
  <c r="AG3833" i="3"/>
  <c r="AG700" i="3"/>
  <c r="AG264" i="3"/>
  <c r="AG3617" i="3"/>
  <c r="AG1373" i="3"/>
  <c r="AG1555" i="3"/>
  <c r="AG2173" i="3"/>
  <c r="AG5128" i="3"/>
  <c r="AG724" i="3"/>
  <c r="AG5736" i="3"/>
  <c r="AG873" i="3"/>
  <c r="AG1755" i="3"/>
  <c r="AG1515" i="3"/>
  <c r="AG3855" i="3"/>
  <c r="AG5969" i="3"/>
  <c r="AG338" i="3"/>
  <c r="AG4631" i="3"/>
  <c r="AG553" i="3"/>
  <c r="AG1558" i="3"/>
  <c r="AG4731" i="3"/>
  <c r="AG5962" i="3"/>
  <c r="AG791" i="3"/>
  <c r="AG4085" i="3"/>
  <c r="AG1201" i="3"/>
  <c r="AG1958" i="3"/>
  <c r="AG4660" i="3"/>
  <c r="AG976" i="3"/>
  <c r="AG5664" i="3"/>
  <c r="AG2065" i="3"/>
  <c r="AG5226" i="3"/>
  <c r="AG3358" i="3"/>
  <c r="AG957" i="3"/>
  <c r="AG654" i="3"/>
  <c r="AG5335" i="3"/>
  <c r="AG5867" i="3"/>
  <c r="AG5853" i="3"/>
  <c r="AG1411" i="3"/>
  <c r="AG4192" i="3"/>
  <c r="AG1470" i="3"/>
  <c r="AG1721" i="3"/>
  <c r="AG4419" i="3"/>
  <c r="AG1242" i="3"/>
  <c r="AG5230" i="3"/>
  <c r="AG1730" i="3"/>
  <c r="AG502" i="3"/>
  <c r="AG465" i="3"/>
  <c r="AG1850" i="3"/>
  <c r="AG4032" i="3"/>
  <c r="AG5692" i="3"/>
  <c r="AG2345" i="3"/>
  <c r="AG5586" i="3"/>
  <c r="AG5691" i="3"/>
  <c r="AG4814" i="3"/>
  <c r="AG59" i="3"/>
  <c r="AG5021" i="3"/>
  <c r="AG1097" i="3"/>
  <c r="AG4929" i="3"/>
  <c r="AG690" i="3"/>
  <c r="AG1726" i="3"/>
  <c r="AG2315" i="3"/>
  <c r="AG5454" i="3"/>
  <c r="AG1858" i="3"/>
  <c r="AG3536" i="3"/>
  <c r="AG554" i="3"/>
  <c r="AG4427" i="3"/>
  <c r="AG5048" i="3"/>
  <c r="AG780" i="3"/>
  <c r="AG604" i="3"/>
  <c r="AG4740" i="3"/>
  <c r="AG5408" i="3"/>
  <c r="AG5173" i="3"/>
  <c r="AG5197" i="3"/>
  <c r="AG905" i="3"/>
  <c r="AG4128" i="3"/>
  <c r="AG3543" i="3"/>
  <c r="AG653" i="3"/>
  <c r="AG5971" i="3"/>
  <c r="AG5637" i="3"/>
  <c r="AG4503" i="3"/>
  <c r="AG3782" i="3"/>
  <c r="AG1900" i="3"/>
  <c r="AG4045" i="3"/>
  <c r="AG285" i="3"/>
  <c r="AG1631" i="3"/>
  <c r="AG3750" i="3"/>
  <c r="AG2166" i="3"/>
  <c r="AG366" i="3"/>
  <c r="AG5469" i="3"/>
  <c r="AG4461" i="3"/>
  <c r="AG4199" i="3"/>
  <c r="AG900" i="3"/>
  <c r="AG1524" i="3"/>
  <c r="AG1108" i="3"/>
  <c r="AG351" i="3"/>
  <c r="AG1903" i="3"/>
  <c r="AG5137" i="3"/>
  <c r="AG473" i="3"/>
  <c r="AG3738" i="3"/>
  <c r="AG1543" i="3"/>
  <c r="AG308" i="3"/>
  <c r="AG1841" i="3"/>
  <c r="AG4492" i="3"/>
  <c r="AG6062" i="3"/>
  <c r="AG4181" i="3"/>
  <c r="AG1851" i="3"/>
  <c r="AG4537" i="3"/>
  <c r="AG253" i="3"/>
  <c r="AG326" i="3"/>
  <c r="AG245" i="3"/>
  <c r="AG4855" i="3"/>
  <c r="AG1598" i="3"/>
  <c r="AG5697" i="3"/>
  <c r="AG6077" i="3"/>
  <c r="AG4251" i="3"/>
  <c r="AG4028" i="3"/>
  <c r="AG3491" i="3"/>
  <c r="AG4392" i="3"/>
  <c r="AG226" i="3"/>
  <c r="AG1061" i="3"/>
  <c r="AG820" i="3"/>
  <c r="AG4852" i="3"/>
  <c r="AG3401" i="3"/>
  <c r="AG1547" i="3"/>
  <c r="AG3369" i="3"/>
  <c r="AG5757" i="3"/>
  <c r="AG165" i="3"/>
  <c r="AG2339" i="3"/>
  <c r="AG1277" i="3"/>
  <c r="AG2249" i="3"/>
  <c r="AG5388" i="3"/>
  <c r="AG3422" i="3"/>
  <c r="AG3780" i="3"/>
  <c r="AG5176" i="3"/>
  <c r="AG5229" i="3"/>
  <c r="AG2197" i="3"/>
  <c r="AG6079" i="3"/>
  <c r="AG5053" i="3"/>
  <c r="AG6003" i="3"/>
  <c r="AG5917" i="3"/>
  <c r="AG3959" i="3"/>
  <c r="AG5058" i="3"/>
  <c r="AG4860" i="3"/>
  <c r="AG1397" i="3"/>
  <c r="AG4061" i="3"/>
  <c r="AG38" i="3"/>
  <c r="AG1175" i="3"/>
  <c r="AG1480" i="3"/>
  <c r="AG697" i="3"/>
  <c r="AG4806" i="3"/>
  <c r="AG3701" i="3"/>
  <c r="AG1806" i="3"/>
  <c r="AG776" i="3"/>
  <c r="AG4233" i="3"/>
  <c r="AG644" i="3"/>
  <c r="AG1621" i="3"/>
  <c r="AG3721" i="3"/>
  <c r="AG1109" i="3"/>
  <c r="AG256" i="3"/>
  <c r="AG2506" i="3"/>
  <c r="AG3961" i="3"/>
  <c r="AG313" i="3"/>
  <c r="AG2011" i="3"/>
  <c r="AG52" i="3"/>
  <c r="AG668" i="3"/>
  <c r="AG1086" i="3"/>
  <c r="AG1651" i="3"/>
  <c r="AG53" i="3"/>
  <c r="AG1630" i="3"/>
  <c r="AG1635" i="3"/>
  <c r="AG39" i="3"/>
  <c r="AG889" i="3"/>
  <c r="AG3382" i="3"/>
  <c r="AG542" i="3"/>
  <c r="AG1103" i="3"/>
  <c r="AG291" i="3"/>
  <c r="AG1497" i="3"/>
  <c r="AG1805" i="3"/>
  <c r="AG206" i="3"/>
  <c r="AG4604" i="3"/>
  <c r="AG1902" i="3"/>
  <c r="AG995" i="3"/>
  <c r="AG5099" i="3"/>
  <c r="AG1310" i="3"/>
  <c r="AG200" i="3"/>
  <c r="AG5080" i="3"/>
  <c r="AG1384" i="3"/>
  <c r="AG503" i="3"/>
  <c r="AG4658" i="3"/>
  <c r="AG3755" i="3"/>
  <c r="AG1632" i="3"/>
  <c r="AG45" i="3"/>
  <c r="AG659" i="3"/>
  <c r="AG1378" i="3"/>
  <c r="AG4527" i="3"/>
  <c r="AG4643" i="3"/>
  <c r="AG1662" i="3"/>
  <c r="AG795" i="3"/>
  <c r="AG792" i="3"/>
  <c r="AG1620" i="3"/>
  <c r="AG3876" i="3"/>
  <c r="AG4144" i="3"/>
  <c r="AG5618" i="3"/>
  <c r="AG4812" i="3"/>
  <c r="AG936" i="3"/>
  <c r="AG4693" i="3"/>
  <c r="AG5363" i="3"/>
  <c r="AG2105" i="3"/>
  <c r="AG1565" i="3"/>
  <c r="AG327" i="3"/>
  <c r="AG3934" i="3"/>
  <c r="AG1751" i="3"/>
  <c r="AG2307" i="3"/>
  <c r="AG4068" i="3"/>
  <c r="AG1915" i="3"/>
  <c r="AG4353" i="3"/>
  <c r="AG2196" i="3"/>
  <c r="AG2195" i="3"/>
  <c r="AG3466" i="3"/>
  <c r="AG3725" i="3"/>
  <c r="AG761" i="3"/>
  <c r="AG1706" i="3"/>
  <c r="AG1505" i="3"/>
  <c r="AG1392" i="3"/>
  <c r="AG911" i="3"/>
  <c r="AG5291" i="3"/>
  <c r="AG1584" i="3"/>
  <c r="AG1650" i="3"/>
  <c r="AG4099" i="3"/>
  <c r="AG5059" i="3"/>
  <c r="AG4229" i="3"/>
  <c r="AG1905" i="3"/>
  <c r="AG1169" i="3"/>
  <c r="AG254" i="3"/>
  <c r="AG2167" i="3"/>
  <c r="AG5460" i="3"/>
  <c r="AG5819" i="3"/>
  <c r="AG1818" i="3"/>
  <c r="AG3423" i="3"/>
  <c r="AG6593" i="3"/>
  <c r="AG379" i="3"/>
  <c r="AG5320" i="3"/>
  <c r="AG1567" i="3"/>
  <c r="AG2215" i="3"/>
  <c r="AG4801" i="3"/>
  <c r="AG5502" i="3"/>
  <c r="AG5166" i="3"/>
  <c r="AG5252" i="3"/>
  <c r="AG4666" i="3"/>
  <c r="AG4592" i="3"/>
  <c r="AG1634" i="3"/>
  <c r="AG5040" i="3"/>
  <c r="AG1431" i="3"/>
  <c r="AG3490" i="3"/>
  <c r="AG5734" i="3"/>
  <c r="AG2293" i="3"/>
  <c r="AG4266" i="3"/>
  <c r="AG5542" i="3"/>
  <c r="AG3398" i="3"/>
  <c r="AG4206" i="3"/>
  <c r="AG815" i="3"/>
  <c r="AG1855" i="3"/>
  <c r="AG30" i="3"/>
  <c r="AG2299" i="3"/>
  <c r="AG681" i="3"/>
  <c r="AG844" i="3"/>
  <c r="AG3884" i="3"/>
  <c r="AG5420" i="3"/>
  <c r="AG3509" i="3"/>
  <c r="AG5576" i="3"/>
  <c r="AG2073" i="3"/>
  <c r="AG388" i="3"/>
  <c r="AG2260" i="3"/>
  <c r="AG4630" i="3"/>
  <c r="AG1537" i="3"/>
  <c r="AG5004" i="3"/>
  <c r="AG3161" i="3"/>
  <c r="AG1549" i="3"/>
  <c r="AG4991" i="3"/>
  <c r="AG5957" i="3"/>
  <c r="AG2164" i="3"/>
  <c r="AG3377" i="3"/>
  <c r="AG1202" i="3"/>
  <c r="AG3633" i="3"/>
  <c r="AG294" i="3"/>
  <c r="AG1244" i="3"/>
  <c r="AG840" i="3"/>
  <c r="AG848" i="3"/>
  <c r="AG5587" i="3"/>
  <c r="AG3728" i="3"/>
  <c r="AG3759" i="3"/>
  <c r="AG3192" i="3"/>
  <c r="AG4412" i="3"/>
  <c r="AG576" i="3"/>
  <c r="AG4139" i="3"/>
  <c r="AG1974" i="3"/>
  <c r="AG4548" i="3"/>
  <c r="AG5441" i="3"/>
  <c r="AG5041" i="3"/>
  <c r="AG1413" i="3"/>
  <c r="AG84" i="3"/>
  <c r="AG3563" i="3"/>
  <c r="AG2001" i="3"/>
  <c r="AG1542" i="3"/>
  <c r="AG246" i="3"/>
  <c r="AG886" i="3"/>
  <c r="AG4675" i="3"/>
  <c r="AG5124" i="3"/>
  <c r="AG1813" i="3"/>
  <c r="AG3891" i="3"/>
  <c r="AG4625" i="3"/>
  <c r="AG2023" i="3"/>
  <c r="AG356" i="3"/>
  <c r="AG1599" i="3"/>
  <c r="AG1090" i="3"/>
  <c r="AG768" i="3"/>
  <c r="AG4614" i="3"/>
  <c r="AG4420" i="3"/>
  <c r="AG2245" i="3"/>
  <c r="AG940" i="3"/>
  <c r="AG3762" i="3"/>
  <c r="AG3916" i="3"/>
  <c r="AG1588" i="3"/>
  <c r="AG4356" i="3"/>
  <c r="AG4723" i="3"/>
  <c r="AG5912" i="3"/>
  <c r="AG4095" i="3"/>
  <c r="AG6016" i="3"/>
  <c r="AG2076" i="3"/>
  <c r="AG2952" i="3"/>
  <c r="AG5592" i="3"/>
  <c r="AG2082" i="3"/>
  <c r="AG6060" i="3"/>
  <c r="AG2007" i="3"/>
  <c r="AG4708" i="3"/>
  <c r="AG6411" i="3"/>
  <c r="AG112" i="3"/>
  <c r="AI6411" i="3"/>
  <c r="AI1258" i="3"/>
  <c r="AI992" i="3"/>
  <c r="AI2061" i="3"/>
  <c r="AI1222" i="3"/>
  <c r="AG1222" i="3" s="1"/>
  <c r="AI1425" i="3"/>
  <c r="AI1426" i="3"/>
  <c r="AI6348" i="3"/>
  <c r="AI3" i="3"/>
  <c r="AI3311" i="3"/>
  <c r="AI622" i="3"/>
  <c r="AI651" i="3"/>
  <c r="AI6443" i="3"/>
  <c r="AI185" i="3"/>
  <c r="AI2337" i="3"/>
  <c r="AI6749" i="3"/>
  <c r="AI6750" i="3"/>
  <c r="AI6751" i="3"/>
  <c r="AI6703" i="3"/>
  <c r="AI2850" i="3"/>
  <c r="AI10" i="3"/>
  <c r="AI3127" i="3"/>
  <c r="AI6366" i="3"/>
  <c r="AI6192" i="3"/>
  <c r="AI6237" i="3"/>
  <c r="AI6231" i="3"/>
  <c r="AI2536" i="3"/>
  <c r="AI3317" i="3"/>
  <c r="AI2511" i="3"/>
  <c r="AI6489" i="3"/>
  <c r="AI925" i="3"/>
  <c r="AI2715" i="3"/>
  <c r="AI3020" i="3"/>
  <c r="AI3331" i="3"/>
  <c r="AI530" i="3"/>
  <c r="AI2788" i="3"/>
  <c r="AI2892" i="3"/>
  <c r="AI6405" i="3"/>
  <c r="AI6566" i="3"/>
  <c r="AI2578" i="3"/>
  <c r="AI6151" i="3"/>
  <c r="AI2961" i="3"/>
  <c r="AI3039" i="3"/>
  <c r="AI3316" i="3"/>
  <c r="AI2545" i="3"/>
  <c r="AI2842" i="3"/>
  <c r="AI4213" i="3"/>
  <c r="AI6624" i="3"/>
  <c r="AI1427" i="3"/>
  <c r="AI829" i="3"/>
  <c r="AI100" i="3"/>
  <c r="AI3599" i="3"/>
  <c r="AI3614" i="3"/>
  <c r="AI3399" i="3"/>
  <c r="AI3376" i="3"/>
  <c r="AI3495" i="3"/>
  <c r="AI3429" i="3"/>
  <c r="AI3231" i="3"/>
  <c r="AI3731" i="3"/>
  <c r="AI3229" i="3"/>
  <c r="AI3572" i="3"/>
  <c r="AI3642" i="3"/>
  <c r="AI3772" i="3"/>
  <c r="AI4030" i="3"/>
  <c r="AI3562" i="3"/>
  <c r="AI682" i="3"/>
  <c r="AI2783" i="3"/>
  <c r="AI2964" i="3"/>
  <c r="AI3397" i="3"/>
  <c r="AI6628" i="3"/>
  <c r="AI6568" i="3"/>
  <c r="AI2889" i="3"/>
  <c r="AI3709" i="3"/>
  <c r="AI3266" i="3"/>
  <c r="AI6180" i="3"/>
  <c r="AI126" i="3"/>
  <c r="AI584" i="3"/>
  <c r="AI1223" i="3"/>
  <c r="AI6367" i="3"/>
  <c r="AI6232" i="3"/>
  <c r="AI953" i="3"/>
  <c r="AI6562" i="3"/>
  <c r="AI3671" i="3"/>
  <c r="AI6755" i="3"/>
  <c r="AI2782" i="3"/>
  <c r="AI3014" i="3"/>
  <c r="AI6705" i="3"/>
  <c r="AI6170" i="3"/>
  <c r="AI3010" i="3"/>
  <c r="AI6233" i="3"/>
  <c r="AI6802" i="3"/>
  <c r="AI6641" i="3"/>
  <c r="AI6213" i="3"/>
  <c r="AI6297" i="3"/>
  <c r="AI6318" i="3"/>
  <c r="AI6" i="3"/>
  <c r="AI6199" i="3"/>
  <c r="AI6201" i="3"/>
  <c r="AI14" i="3"/>
  <c r="AI3248" i="3"/>
  <c r="AI2510" i="3"/>
  <c r="AI3276" i="3"/>
  <c r="AI139" i="3"/>
  <c r="AI3198" i="3"/>
  <c r="AI3200" i="3"/>
  <c r="AI3011" i="3"/>
  <c r="AI11" i="3"/>
  <c r="AI3330" i="3"/>
  <c r="AI3510" i="3"/>
  <c r="AI3388" i="3"/>
  <c r="AI2791" i="3"/>
  <c r="AI2893" i="3"/>
  <c r="AI3171" i="3"/>
  <c r="AI2927" i="3"/>
  <c r="AI2629" i="3"/>
  <c r="AI6358" i="3"/>
  <c r="AI6631" i="3"/>
  <c r="AI6592" i="3"/>
  <c r="AI3196" i="3"/>
  <c r="AI2851" i="3"/>
  <c r="AI6569" i="3"/>
  <c r="AI3444" i="3"/>
  <c r="AI3045" i="3"/>
  <c r="AI2537" i="3"/>
  <c r="AI2853" i="3"/>
  <c r="AI6613" i="3"/>
  <c r="AI2306" i="3"/>
  <c r="AI6707" i="3"/>
  <c r="AI3107" i="3"/>
  <c r="AI3712" i="3"/>
  <c r="AI3373" i="3"/>
  <c r="AI3808" i="3"/>
  <c r="AI3452" i="3"/>
  <c r="AI3411" i="3"/>
  <c r="AI3009" i="3"/>
  <c r="AI3383" i="3"/>
  <c r="AI3180" i="3"/>
  <c r="AI3820" i="3"/>
  <c r="AI3705" i="3"/>
  <c r="AI3103" i="3"/>
  <c r="AI3471" i="3"/>
  <c r="AI2843" i="3"/>
  <c r="AI2507" i="3"/>
  <c r="AI2508" i="3"/>
  <c r="AI2955" i="3"/>
  <c r="AG2955" i="3" s="1"/>
  <c r="AI371" i="3"/>
  <c r="AI960" i="3"/>
  <c r="AI6368" i="3"/>
  <c r="AI6235" i="3"/>
  <c r="AI2716" i="3"/>
  <c r="AI3220" i="3"/>
  <c r="AI6292" i="3"/>
  <c r="AI6153" i="3"/>
  <c r="AI1259" i="3"/>
  <c r="AG1259" i="3" s="1"/>
  <c r="AI1260" i="3"/>
  <c r="AG1260" i="3" s="1"/>
  <c r="AI974" i="3"/>
  <c r="AI3910" i="3"/>
  <c r="AI1224" i="3"/>
  <c r="AG1224" i="3" s="1"/>
  <c r="AI1225" i="3"/>
  <c r="AG1225" i="3" s="1"/>
  <c r="AI5357" i="3"/>
  <c r="AI1799" i="3"/>
  <c r="AI6159" i="3"/>
  <c r="AI6706" i="3"/>
  <c r="AI6570" i="3"/>
  <c r="AI6298" i="3"/>
  <c r="AI6757" i="3"/>
  <c r="AI6584" i="3"/>
  <c r="AI61" i="3"/>
  <c r="AI3283" i="3"/>
  <c r="AI2707" i="3"/>
  <c r="AI2592" i="3"/>
  <c r="AI3122" i="3"/>
  <c r="AI3427" i="3"/>
  <c r="AI2778" i="3"/>
  <c r="AI2422" i="3"/>
  <c r="AI498" i="3"/>
  <c r="AI6370" i="3"/>
  <c r="AI6350" i="3"/>
  <c r="AI6281" i="3"/>
  <c r="AI3249" i="3"/>
  <c r="AI492" i="3"/>
  <c r="AI6254" i="3"/>
  <c r="AI134" i="3"/>
  <c r="AI6200" i="3"/>
  <c r="AI6185" i="3"/>
  <c r="AI2708" i="3"/>
  <c r="AI3557" i="3"/>
  <c r="AI2471" i="3"/>
  <c r="AI3090" i="3"/>
  <c r="AI3453" i="3"/>
  <c r="AI6725" i="3"/>
  <c r="AI3395" i="3"/>
  <c r="AI6299" i="3"/>
  <c r="AI32" i="3"/>
  <c r="AI6406" i="3"/>
  <c r="AG6406" i="3" s="1"/>
  <c r="AI2928" i="3"/>
  <c r="AI3057" i="3"/>
  <c r="AI2849" i="3"/>
  <c r="AI6433" i="3"/>
  <c r="AI6220" i="3"/>
  <c r="AI6575" i="3"/>
  <c r="AI1251" i="3"/>
  <c r="AI6597" i="3"/>
  <c r="AI33" i="3"/>
  <c r="AI3432" i="3"/>
  <c r="AI6214" i="3"/>
  <c r="AI6594" i="3"/>
  <c r="AI3386" i="3"/>
  <c r="AI3636" i="3"/>
  <c r="AI3359" i="3"/>
  <c r="AI3998" i="3"/>
  <c r="AI3972" i="3"/>
  <c r="AI3481" i="3"/>
  <c r="AI3237" i="3"/>
  <c r="AI3597" i="3"/>
  <c r="AI3505" i="3"/>
  <c r="AI3188" i="3"/>
  <c r="AI2793" i="3"/>
  <c r="AI2922" i="3"/>
  <c r="AI2598" i="3"/>
  <c r="AI2414" i="3"/>
  <c r="AI2711" i="3"/>
  <c r="AI3226" i="3"/>
  <c r="AI3615" i="3"/>
  <c r="AI3512" i="3"/>
  <c r="AI3456" i="3"/>
  <c r="AI3494" i="3"/>
  <c r="AI3354" i="3"/>
  <c r="AI2825" i="3"/>
  <c r="AI2785" i="3"/>
  <c r="AI3518" i="3"/>
  <c r="AI3238" i="3"/>
  <c r="AI2845" i="3"/>
  <c r="AI3131" i="3"/>
  <c r="AI2796" i="3"/>
  <c r="AI2799" i="3"/>
  <c r="AI3195" i="3"/>
  <c r="AI127" i="3"/>
  <c r="AI1873" i="3"/>
  <c r="AI6580" i="3"/>
  <c r="AI6164" i="3"/>
  <c r="AI6494" i="3"/>
  <c r="AI3420" i="3"/>
  <c r="AI6759" i="3"/>
  <c r="AI6733" i="3"/>
  <c r="AI6302" i="3"/>
  <c r="AI3352" i="3"/>
  <c r="AI3353" i="3"/>
  <c r="AI3016" i="3"/>
  <c r="AI3351" i="3"/>
  <c r="AI3207" i="3"/>
  <c r="AI3355" i="3"/>
  <c r="AI6381" i="3"/>
  <c r="AI6238" i="3"/>
  <c r="AI6202" i="3"/>
  <c r="AI3391" i="3"/>
  <c r="AI2482" i="3"/>
  <c r="AI3243" i="3"/>
  <c r="AI6636" i="3"/>
  <c r="AI3566" i="3"/>
  <c r="AI6359" i="3"/>
  <c r="AG6359" i="3" s="1"/>
  <c r="AI1071" i="3"/>
  <c r="AI6652" i="3"/>
  <c r="AI3304" i="3"/>
  <c r="AI3119" i="3"/>
  <c r="AI6284" i="3"/>
  <c r="AI3506" i="3"/>
  <c r="AI6149" i="3"/>
  <c r="AI3682" i="3"/>
  <c r="AI3827" i="3"/>
  <c r="AI3379" i="3"/>
  <c r="AI3450" i="3"/>
  <c r="AI3581" i="3"/>
  <c r="AI3813" i="3"/>
  <c r="AI3612" i="3"/>
  <c r="AI3707" i="3"/>
  <c r="AI3778" i="3"/>
  <c r="AI3593" i="3"/>
  <c r="AI3277" i="3"/>
  <c r="AI3428" i="3"/>
  <c r="AI3273" i="3"/>
  <c r="AI2962" i="3"/>
  <c r="AI2376" i="3"/>
  <c r="AI3279" i="3"/>
  <c r="AI3201" i="3"/>
  <c r="AI2960" i="3"/>
  <c r="AI2773" i="3"/>
  <c r="AI2776" i="3"/>
  <c r="AI3029" i="3"/>
  <c r="AI3954" i="3"/>
  <c r="AI3172" i="3"/>
  <c r="AI3003" i="3"/>
  <c r="AI3252" i="3"/>
  <c r="AI6576" i="3"/>
  <c r="AI6371" i="3"/>
  <c r="AI1157" i="3"/>
  <c r="AI2787" i="3"/>
  <c r="AI3135" i="3"/>
  <c r="AI2713" i="3"/>
  <c r="AI101" i="3"/>
  <c r="AI113" i="3"/>
  <c r="AI1261" i="3"/>
  <c r="AG1261" i="3" s="1"/>
  <c r="AI2071" i="3"/>
  <c r="AI2070" i="3"/>
  <c r="AG2070" i="3" s="1"/>
  <c r="AI1067" i="3"/>
  <c r="AI5359" i="3"/>
  <c r="AG5359" i="3" s="1"/>
  <c r="AI117" i="3"/>
  <c r="AI7" i="3"/>
  <c r="AI2906" i="3"/>
  <c r="AI6265" i="3"/>
  <c r="AI958" i="3"/>
  <c r="AI6330" i="3"/>
  <c r="AI3314" i="3"/>
  <c r="AI2418" i="3"/>
  <c r="AI3247" i="3"/>
  <c r="AI3012" i="3"/>
  <c r="AI3126" i="3"/>
  <c r="AI6581" i="3"/>
  <c r="AI15" i="3"/>
  <c r="AI6193" i="3"/>
  <c r="AI8" i="3"/>
  <c r="AI6129" i="3"/>
  <c r="AI91" i="3"/>
  <c r="AI6145" i="3"/>
  <c r="AI6372" i="3"/>
  <c r="AI3387" i="3"/>
  <c r="AI3596" i="3"/>
  <c r="AI3129" i="3"/>
  <c r="AI2709" i="3"/>
  <c r="AI6130" i="3"/>
  <c r="AI3015" i="3"/>
  <c r="AI2564" i="3"/>
  <c r="AI2481" i="3"/>
  <c r="AI2792" i="3"/>
  <c r="AI2513" i="3"/>
  <c r="AI6243" i="3"/>
  <c r="AI352" i="3"/>
  <c r="AI2777" i="3"/>
  <c r="AI6308" i="3"/>
  <c r="AI3235" i="3"/>
  <c r="AI3019" i="3"/>
  <c r="AI6209" i="3"/>
  <c r="AI6207" i="3"/>
  <c r="AI6607" i="3"/>
  <c r="AI3047" i="3"/>
  <c r="AI6229" i="3"/>
  <c r="AI3706" i="3"/>
  <c r="AI3448" i="3"/>
  <c r="AI3278" i="3"/>
  <c r="AI3991" i="3"/>
  <c r="AI4313" i="3"/>
  <c r="AI3417" i="3"/>
  <c r="AI2736" i="3"/>
  <c r="AG2736" i="3" s="1"/>
  <c r="AI3244" i="3"/>
  <c r="AI3095" i="3"/>
  <c r="AG3095" i="3" s="1"/>
  <c r="AI2867" i="3"/>
  <c r="AI3482" i="3"/>
  <c r="AI3350" i="3"/>
  <c r="AI3608" i="3"/>
  <c r="AI3431" i="3"/>
  <c r="AI3574" i="3"/>
  <c r="AI3085" i="3"/>
  <c r="AI3799" i="3"/>
  <c r="AI466" i="3"/>
  <c r="AI3327" i="3"/>
  <c r="AI3516" i="3"/>
  <c r="AI3517" i="3"/>
  <c r="AG3517" i="3" s="1"/>
  <c r="AI3253" i="3"/>
  <c r="AG3253" i="3" s="1"/>
  <c r="AI2972" i="3"/>
  <c r="AG2972" i="3" s="1"/>
  <c r="AI2745" i="3"/>
  <c r="AI6183" i="3"/>
  <c r="AI6666" i="3"/>
  <c r="AI2890" i="3"/>
  <c r="AI3073" i="3"/>
  <c r="AI6415" i="3"/>
  <c r="AI6565" i="3"/>
  <c r="AI1874" i="3"/>
  <c r="AG1874" i="3" s="1"/>
  <c r="AI1033" i="3"/>
  <c r="AI319" i="3"/>
  <c r="AI1921" i="3"/>
  <c r="AI329" i="3"/>
  <c r="AI2864" i="3"/>
  <c r="AI1913" i="3"/>
  <c r="AI6710" i="3"/>
  <c r="AI12" i="3"/>
  <c r="AI2779" i="3"/>
  <c r="AI3203" i="3"/>
  <c r="AI2419" i="3"/>
  <c r="AI2781" i="3"/>
  <c r="AI3552" i="3"/>
  <c r="AI3059" i="3"/>
  <c r="AI6677" i="3"/>
  <c r="AI6583" i="3"/>
  <c r="AI6374" i="3"/>
  <c r="AI6134" i="3"/>
  <c r="AI2599" i="3"/>
  <c r="AI3024" i="3"/>
  <c r="AI2512" i="3"/>
  <c r="AI3245" i="3"/>
  <c r="AI2841" i="3"/>
  <c r="AI3088" i="3"/>
  <c r="AI3475" i="3"/>
  <c r="AI3268" i="3"/>
  <c r="AI3072" i="3"/>
  <c r="AI6678" i="3"/>
  <c r="AI2920" i="3"/>
  <c r="AI3048" i="3"/>
  <c r="AI1219" i="3"/>
  <c r="AI6653" i="3"/>
  <c r="AG6653" i="3" s="1"/>
  <c r="AI3167" i="3"/>
  <c r="AI3043" i="3"/>
  <c r="AI3467" i="3"/>
  <c r="AI6682" i="3"/>
  <c r="AI3234" i="3"/>
  <c r="AI3424" i="3"/>
  <c r="AI2601" i="3"/>
  <c r="AI3845" i="3"/>
  <c r="AI6252" i="3"/>
  <c r="AI3199" i="3"/>
  <c r="AI3301" i="3"/>
  <c r="AI3473" i="3"/>
  <c r="AI3810" i="3"/>
  <c r="AI3078" i="3"/>
  <c r="AG3078" i="3" s="1"/>
  <c r="AI3591" i="3"/>
  <c r="AI2797" i="3"/>
  <c r="AI3241" i="3"/>
  <c r="AI2594" i="3"/>
  <c r="AI3328" i="3"/>
  <c r="AI3236" i="3"/>
  <c r="AI2942" i="3"/>
  <c r="AI3260" i="3"/>
  <c r="AI3469" i="3"/>
  <c r="AI3589" i="3"/>
  <c r="AI3500" i="3"/>
  <c r="AI3687" i="3"/>
  <c r="AI3319" i="3"/>
  <c r="AI3205" i="3"/>
  <c r="AI46" i="3"/>
  <c r="AI3648" i="3"/>
  <c r="AI6417" i="3"/>
  <c r="AI16" i="3"/>
  <c r="AI6445" i="3"/>
  <c r="AI6567" i="3"/>
  <c r="AI6450" i="3"/>
  <c r="AI3445" i="3"/>
  <c r="AI737" i="3"/>
  <c r="AI3258" i="3"/>
  <c r="AI6712" i="3"/>
  <c r="AI6373" i="3"/>
  <c r="AI6536" i="3"/>
  <c r="AI6758" i="3"/>
  <c r="AI6734" i="3"/>
  <c r="AI4" i="3"/>
  <c r="AI2921" i="3"/>
  <c r="AI3468" i="3"/>
  <c r="AI6375" i="3"/>
  <c r="AI3339" i="3"/>
  <c r="AI3246" i="3"/>
  <c r="AI6382" i="3"/>
  <c r="AI1089" i="3"/>
  <c r="AI6791" i="3"/>
  <c r="AI19" i="3"/>
  <c r="AI6203" i="3"/>
  <c r="AI3018" i="3"/>
  <c r="AI2970" i="3"/>
  <c r="AI3164" i="3"/>
  <c r="AI6174" i="3"/>
  <c r="AI2600" i="3"/>
  <c r="AI3476" i="3"/>
  <c r="AI3120" i="3"/>
  <c r="AI6586" i="3"/>
  <c r="AI669" i="3"/>
  <c r="AI3656" i="3"/>
  <c r="AI6598" i="3"/>
  <c r="AG6598" i="3" s="1"/>
  <c r="AI6579" i="3"/>
  <c r="AI6210" i="3"/>
  <c r="AI3507" i="3"/>
  <c r="AG3507" i="3" s="1"/>
  <c r="AI3854" i="3"/>
  <c r="AI3681" i="3"/>
  <c r="AG3681" i="3" s="1"/>
  <c r="AI2987" i="3"/>
  <c r="AI3639" i="3"/>
  <c r="AI4443" i="3"/>
  <c r="AI3430" i="3"/>
  <c r="AI4177" i="3"/>
  <c r="AI3513" i="3"/>
  <c r="AI3470" i="3"/>
  <c r="AI3658" i="3"/>
  <c r="AI3125" i="3"/>
  <c r="AI3001" i="3"/>
  <c r="AI2968" i="3"/>
  <c r="AI3133" i="3"/>
  <c r="AI3071" i="3"/>
  <c r="AI2919" i="3"/>
  <c r="AI2794" i="3"/>
  <c r="AI3425" i="3"/>
  <c r="AI3524" i="3"/>
  <c r="AI3594" i="3"/>
  <c r="AI3771" i="3"/>
  <c r="AI3815" i="3"/>
  <c r="AI2596" i="3"/>
  <c r="AI2969" i="3"/>
  <c r="AI3136" i="3"/>
  <c r="AG3136" i="3" s="1"/>
  <c r="AI6165" i="3"/>
  <c r="AI6544" i="3"/>
  <c r="AI372" i="3"/>
  <c r="AG372" i="3" s="1"/>
  <c r="AI6251" i="3"/>
  <c r="AI3394" i="3"/>
  <c r="AI3179" i="3"/>
  <c r="AI3434" i="3"/>
  <c r="AI1922" i="3"/>
  <c r="AI6337" i="3"/>
  <c r="AI6479" i="3"/>
  <c r="AI1875" i="3"/>
  <c r="AG1875" i="3" s="1"/>
  <c r="AI5358" i="3"/>
  <c r="AG5358" i="3" s="1"/>
  <c r="AI6561" i="3"/>
  <c r="AI3455" i="3"/>
  <c r="AI6760" i="3"/>
  <c r="AI6732" i="3"/>
  <c r="AI179" i="3"/>
  <c r="AI2484" i="3"/>
  <c r="AI3555" i="3"/>
  <c r="AI3004" i="3"/>
  <c r="AI3084" i="3"/>
  <c r="AI6587" i="3"/>
  <c r="AI6618" i="3"/>
  <c r="AI3315" i="3"/>
  <c r="AI2965" i="3"/>
  <c r="AI2597" i="3"/>
  <c r="AI3389" i="3"/>
  <c r="AI3121" i="3"/>
  <c r="AI3013" i="3"/>
  <c r="AI2966" i="3"/>
  <c r="AI2718" i="3"/>
  <c r="AI2492" i="3"/>
  <c r="AI6244" i="3"/>
  <c r="AG6244" i="3" s="1"/>
  <c r="AI3381" i="3"/>
  <c r="AI6632" i="3"/>
  <c r="AG6632" i="3" s="1"/>
  <c r="AI3306" i="3"/>
  <c r="AI2604" i="3"/>
  <c r="AI6221" i="3"/>
  <c r="AG6221" i="3" s="1"/>
  <c r="AI6311" i="3"/>
  <c r="AI6416" i="3"/>
  <c r="AI3508" i="3"/>
  <c r="AG3508" i="3" s="1"/>
  <c r="AI6708" i="3"/>
  <c r="AI9" i="3"/>
  <c r="AI6230" i="3"/>
  <c r="AI3108" i="3"/>
  <c r="AI3770" i="3"/>
  <c r="AI3630" i="3"/>
  <c r="AI3751" i="3"/>
  <c r="AI2839" i="3"/>
  <c r="AI4418" i="3"/>
  <c r="AI3006" i="3"/>
  <c r="AI3385" i="3"/>
  <c r="AI2593" i="3"/>
  <c r="AI3511" i="3"/>
  <c r="AG3511" i="3" s="1"/>
  <c r="AI3087" i="3"/>
  <c r="AG3087" i="3" s="1"/>
  <c r="AI2963" i="3"/>
  <c r="AI3202" i="3"/>
  <c r="AI3242" i="3"/>
  <c r="AI3384" i="3"/>
  <c r="AI3501" i="3"/>
  <c r="AI3609" i="3"/>
  <c r="AI3826" i="3"/>
  <c r="AI3396" i="3"/>
  <c r="AI3496" i="3"/>
  <c r="AI3329" i="3"/>
  <c r="AI2798" i="3"/>
  <c r="AI6630" i="3"/>
  <c r="AI3307" i="3"/>
  <c r="AI3336" i="3"/>
  <c r="AI3134" i="3"/>
  <c r="AI3251" i="3"/>
  <c r="AI6327" i="3"/>
  <c r="AI331" i="3"/>
  <c r="AI2152" i="3"/>
  <c r="AI2153" i="3"/>
  <c r="AG2153" i="3" s="1"/>
  <c r="AI2168" i="3"/>
  <c r="AI1449" i="3"/>
  <c r="AI1672" i="3"/>
  <c r="AI428" i="3"/>
  <c r="AI445" i="3"/>
  <c r="AI1878" i="3"/>
  <c r="AI1879" i="3"/>
  <c r="AG1879" i="3" s="1"/>
  <c r="AI1616" i="3"/>
  <c r="AI1661" i="3"/>
  <c r="AI1514" i="3"/>
  <c r="AI3267" i="3"/>
  <c r="AI1508" i="3"/>
  <c r="AI1723" i="3"/>
  <c r="AI6616" i="3"/>
  <c r="AI3882" i="3"/>
  <c r="AI1815" i="3"/>
  <c r="AI4146" i="3"/>
  <c r="AI4147" i="3"/>
  <c r="AG4147" i="3" s="1"/>
  <c r="AI796" i="3"/>
  <c r="AI320" i="3"/>
  <c r="AI298" i="3"/>
  <c r="AI1314" i="3"/>
  <c r="AI480" i="3"/>
  <c r="AI4883" i="3"/>
  <c r="AI31" i="3"/>
  <c r="AI1583" i="3"/>
  <c r="AI6401" i="3"/>
  <c r="AI749" i="3"/>
  <c r="AI881" i="3"/>
  <c r="AI1944" i="3"/>
  <c r="AI5141" i="3"/>
  <c r="AI373" i="3"/>
  <c r="AI4634" i="3"/>
  <c r="AI4554" i="3"/>
  <c r="AI605" i="3"/>
  <c r="AI915" i="3"/>
  <c r="AI2055" i="3"/>
  <c r="AI3547" i="3"/>
  <c r="AI1853" i="3"/>
  <c r="AI1589" i="3"/>
  <c r="AI6523" i="3"/>
  <c r="AI3748" i="3"/>
  <c r="AI3739" i="3"/>
  <c r="AG3739" i="3" s="1"/>
  <c r="AI3740" i="3"/>
  <c r="AG3740" i="3" s="1"/>
  <c r="AI3741" i="3"/>
  <c r="AG3741" i="3" s="1"/>
  <c r="AI6258" i="3"/>
  <c r="AI914" i="3"/>
  <c r="AI692" i="3"/>
  <c r="AI3925" i="3"/>
  <c r="AI4917" i="3"/>
  <c r="AI1712" i="3"/>
  <c r="AI4432" i="3"/>
  <c r="AI3939" i="3"/>
  <c r="AI2028" i="3"/>
  <c r="AI797" i="3"/>
  <c r="AI1753" i="3"/>
  <c r="AI3484" i="3"/>
  <c r="AI897" i="3"/>
  <c r="AI4457" i="3"/>
  <c r="AI4207" i="3"/>
  <c r="AI1745" i="3"/>
  <c r="AI4255" i="3"/>
  <c r="AI6267" i="3"/>
  <c r="AI1178" i="3"/>
  <c r="AI1749" i="3"/>
  <c r="AI6383" i="3"/>
  <c r="AI674" i="3"/>
  <c r="AI4019" i="3"/>
  <c r="AI2320" i="3"/>
  <c r="AI321" i="3"/>
  <c r="AI962" i="3"/>
  <c r="AI6396" i="3"/>
  <c r="AI518" i="3"/>
  <c r="AI4081" i="3"/>
  <c r="AI5646" i="3"/>
  <c r="AI1043" i="3"/>
  <c r="AI2334" i="3"/>
  <c r="AI459" i="3"/>
  <c r="AI1833" i="3"/>
  <c r="AI2279" i="3"/>
  <c r="AI1666" i="3"/>
  <c r="AI3528" i="3"/>
  <c r="AI726" i="3"/>
  <c r="AI6249" i="3"/>
  <c r="AI1331" i="3"/>
  <c r="AI4261" i="3"/>
  <c r="AI1965" i="3"/>
  <c r="AI2238" i="3"/>
  <c r="AI4100" i="3"/>
  <c r="AI4092" i="3"/>
  <c r="AI1857" i="3"/>
  <c r="AI1184" i="3"/>
  <c r="AI322" i="3"/>
  <c r="AI4750" i="3"/>
  <c r="AI5180" i="3"/>
  <c r="AI3437" i="3"/>
  <c r="AI3674" i="3"/>
  <c r="AI629" i="3"/>
  <c r="AI6557" i="3"/>
  <c r="AI4136" i="3"/>
  <c r="AI4074" i="3"/>
  <c r="AI499" i="3"/>
  <c r="AI2096" i="3"/>
  <c r="AI3697" i="3"/>
  <c r="AI1187" i="3"/>
  <c r="AI1188" i="3"/>
  <c r="AG1188" i="3" s="1"/>
  <c r="AI742" i="3"/>
  <c r="AI4668" i="3"/>
  <c r="AI4240" i="3"/>
  <c r="AI1083" i="3"/>
  <c r="AI5091" i="3"/>
  <c r="AI471" i="3"/>
  <c r="AI4256" i="3"/>
  <c r="AI1461" i="3"/>
  <c r="AI23" i="3"/>
  <c r="AI1653" i="3"/>
  <c r="AI1326" i="3"/>
  <c r="AI2062" i="3"/>
  <c r="AI1590" i="3"/>
  <c r="AI699" i="3"/>
  <c r="AI1696" i="3"/>
  <c r="AI4096" i="3"/>
  <c r="AI1264" i="3"/>
  <c r="AI5360" i="3"/>
  <c r="AI4007" i="3"/>
  <c r="AI174" i="3"/>
  <c r="AI941" i="3"/>
  <c r="AI4001" i="3"/>
  <c r="AI4872" i="3"/>
  <c r="AI816" i="3"/>
  <c r="AI118" i="3"/>
  <c r="AI1301" i="3"/>
  <c r="AI5317" i="3"/>
  <c r="AI1018" i="3"/>
  <c r="AI3980" i="3"/>
  <c r="AI581" i="3"/>
  <c r="AI3625" i="3"/>
  <c r="AI207" i="3"/>
  <c r="AI1475" i="3"/>
  <c r="AI5191" i="3"/>
  <c r="AI1313" i="3"/>
  <c r="AI1217" i="3"/>
  <c r="AI5329" i="3"/>
  <c r="AI1119" i="3"/>
  <c r="AI1504" i="3"/>
  <c r="AI4004" i="3"/>
  <c r="AI5220" i="3"/>
  <c r="AI175" i="3"/>
  <c r="AI1796" i="3"/>
  <c r="AI2111" i="3"/>
  <c r="AI1906" i="3"/>
  <c r="AI640" i="3"/>
  <c r="AI3406" i="3"/>
  <c r="AI637" i="3"/>
  <c r="AI1400" i="3"/>
  <c r="AI6290" i="3"/>
  <c r="AI785" i="3"/>
  <c r="AI268" i="3"/>
  <c r="AI491" i="3"/>
  <c r="AI5049" i="3"/>
  <c r="AI2089" i="3"/>
  <c r="AI3091" i="3"/>
  <c r="AG3091" i="3" s="1"/>
  <c r="AI3592" i="3"/>
  <c r="AG3592" i="3" s="1"/>
  <c r="AI1434" i="3"/>
  <c r="AI631" i="3"/>
  <c r="AI1457" i="3"/>
  <c r="AI133" i="3"/>
  <c r="AI4148" i="3"/>
  <c r="AG4148" i="3" s="1"/>
  <c r="AI798" i="3"/>
  <c r="AG798" i="3" s="1"/>
  <c r="AI623" i="3"/>
  <c r="AI208" i="3"/>
  <c r="AI4884" i="3"/>
  <c r="AG4884" i="3" s="1"/>
  <c r="AI1022" i="3"/>
  <c r="AI5175" i="3"/>
  <c r="AI6683" i="3"/>
  <c r="AI1075" i="3"/>
  <c r="AI128" i="3"/>
  <c r="AI129" i="3"/>
  <c r="AI1832" i="3"/>
  <c r="AI1945" i="3"/>
  <c r="AG1945" i="3" s="1"/>
  <c r="AI3987" i="3"/>
  <c r="AI6664" i="3"/>
  <c r="AI5139" i="3"/>
  <c r="AG5139" i="3" s="1"/>
  <c r="AI5140" i="3"/>
  <c r="AG5140" i="3" s="1"/>
  <c r="AI769" i="3"/>
  <c r="AI4635" i="3"/>
  <c r="AG4635" i="3" s="1"/>
  <c r="AI4640" i="3"/>
  <c r="AG4640" i="3" s="1"/>
  <c r="AI6589" i="3"/>
  <c r="AI6385" i="3"/>
  <c r="AI3548" i="3"/>
  <c r="AG3548" i="3" s="1"/>
  <c r="AI574" i="3"/>
  <c r="AI6390" i="3"/>
  <c r="AI2179" i="3"/>
  <c r="AI1539" i="3"/>
  <c r="AI939" i="3"/>
  <c r="AI937" i="3"/>
  <c r="AG937" i="3" s="1"/>
  <c r="AI1113" i="3"/>
  <c r="AI624" i="3"/>
  <c r="AI3831" i="3"/>
  <c r="AI6305" i="3"/>
  <c r="AG6305" i="3" s="1"/>
  <c r="AI706" i="3"/>
  <c r="AI3742" i="3"/>
  <c r="AG3742" i="3" s="1"/>
  <c r="AI3743" i="3"/>
  <c r="AG3743" i="3" s="1"/>
  <c r="AI3744" i="3"/>
  <c r="AG3744" i="3" s="1"/>
  <c r="AI6259" i="3"/>
  <c r="AG6259" i="3" s="1"/>
  <c r="AI645" i="3"/>
  <c r="AI4700" i="3"/>
  <c r="AI536" i="3"/>
  <c r="AI4918" i="3"/>
  <c r="AG4918" i="3" s="1"/>
  <c r="AI346" i="3"/>
  <c r="AI728" i="3"/>
  <c r="AI4104" i="3"/>
  <c r="AI1203" i="3"/>
  <c r="AI1811" i="3"/>
  <c r="AI821" i="3"/>
  <c r="AI1146" i="3"/>
  <c r="AI4208" i="3"/>
  <c r="AG4208" i="3" s="1"/>
  <c r="AI4203" i="3"/>
  <c r="AI4252" i="3"/>
  <c r="AG4252" i="3" s="1"/>
  <c r="AI4253" i="3"/>
  <c r="AG4253" i="3" s="1"/>
  <c r="AI4151" i="3"/>
  <c r="AI3485" i="3"/>
  <c r="AG3485" i="3" s="1"/>
  <c r="AI4020" i="3"/>
  <c r="AI3691" i="3"/>
  <c r="AI1911" i="3"/>
  <c r="AI6397" i="3"/>
  <c r="AG6397" i="3" s="1"/>
  <c r="AI3549" i="3"/>
  <c r="AI3551" i="3"/>
  <c r="AG3551" i="3" s="1"/>
  <c r="AI1329" i="3"/>
  <c r="AI1499" i="3"/>
  <c r="AI1321" i="3"/>
  <c r="AI5644" i="3"/>
  <c r="AG5644" i="3" s="1"/>
  <c r="AI4362" i="3"/>
  <c r="AI1768" i="3"/>
  <c r="AI5541" i="3"/>
  <c r="AI5196" i="3"/>
  <c r="AI1009" i="3"/>
  <c r="AI4358" i="3"/>
  <c r="AI1147" i="3"/>
  <c r="AI4529" i="3"/>
  <c r="AI4930" i="3"/>
  <c r="AI2118" i="3"/>
  <c r="AI1985" i="3"/>
  <c r="AI493" i="3"/>
  <c r="AI731" i="3"/>
  <c r="AI732" i="3"/>
  <c r="AG732" i="3" s="1"/>
  <c r="AI3794" i="3"/>
  <c r="AI4263" i="3"/>
  <c r="AG4263" i="3" s="1"/>
  <c r="AI4026" i="3"/>
  <c r="AI4766" i="3"/>
  <c r="AI4764" i="3"/>
  <c r="AG4764" i="3" s="1"/>
  <c r="AI5514" i="3"/>
  <c r="AI5652" i="3"/>
  <c r="AI2045" i="3"/>
  <c r="AI358" i="3"/>
  <c r="AI5225" i="3"/>
  <c r="AI3537" i="3"/>
  <c r="AI2277" i="3"/>
  <c r="AI1643" i="3"/>
  <c r="AI3380" i="3"/>
  <c r="AI1838" i="3"/>
  <c r="AI3561" i="3"/>
  <c r="AI3232" i="3"/>
  <c r="AI5125" i="3"/>
  <c r="AI4121" i="3"/>
  <c r="AI5387" i="3"/>
  <c r="AI5517" i="3"/>
  <c r="AI772" i="3"/>
  <c r="AI559" i="3"/>
  <c r="AI1693" i="3"/>
  <c r="AI5112" i="3"/>
  <c r="AI295" i="3"/>
  <c r="AI3890" i="3"/>
  <c r="AI1652" i="3"/>
  <c r="AG1652" i="3" s="1"/>
  <c r="AI4259" i="3"/>
  <c r="AI4489" i="3"/>
  <c r="AI715" i="3"/>
  <c r="AI189" i="3"/>
  <c r="AI4112" i="3"/>
  <c r="AI4584" i="3"/>
  <c r="AI854" i="3"/>
  <c r="AI1381" i="3"/>
  <c r="AI4570" i="3"/>
  <c r="AI3719" i="3"/>
  <c r="AI3694" i="3"/>
  <c r="AI3239" i="3"/>
  <c r="AI5078" i="3"/>
  <c r="AI4608" i="3"/>
  <c r="AI5001" i="3"/>
  <c r="AI196" i="3"/>
  <c r="AI55" i="3"/>
  <c r="AI177" i="3"/>
  <c r="AI4040" i="3"/>
  <c r="AI4994" i="3"/>
  <c r="AI1863" i="3"/>
  <c r="AI191" i="3"/>
  <c r="AI62" i="3"/>
  <c r="AI2276" i="3"/>
  <c r="AI2236" i="3"/>
  <c r="AI1191" i="3"/>
  <c r="AI3981" i="3"/>
  <c r="AG3981" i="3" s="1"/>
  <c r="AI1560" i="3"/>
  <c r="AI3761" i="3"/>
  <c r="AI4005" i="3"/>
  <c r="AG4005" i="3" s="1"/>
  <c r="AI102" i="3"/>
  <c r="AI985" i="3"/>
  <c r="AI1235" i="3"/>
  <c r="AI228" i="3"/>
  <c r="AI275" i="3"/>
  <c r="AI3769" i="3"/>
  <c r="AI713" i="3"/>
  <c r="AI24" i="3"/>
  <c r="AI744" i="3"/>
  <c r="AI25" i="3"/>
  <c r="AI1673" i="3"/>
  <c r="AG1673" i="3" s="1"/>
  <c r="AI906" i="3"/>
  <c r="AI429" i="3"/>
  <c r="AG429" i="3" s="1"/>
  <c r="AI430" i="3"/>
  <c r="AG430" i="3" s="1"/>
  <c r="AI1062" i="3"/>
  <c r="AI1063" i="3"/>
  <c r="AG1063" i="3" s="1"/>
  <c r="AI1736" i="3"/>
  <c r="AI438" i="3"/>
  <c r="AI4307" i="3"/>
  <c r="AI4308" i="3"/>
  <c r="AG4308" i="3" s="1"/>
  <c r="AI1663" i="3"/>
  <c r="AI1916" i="3"/>
  <c r="AI2358" i="3"/>
  <c r="AI3265" i="3"/>
  <c r="AG3265" i="3" s="1"/>
  <c r="AI1731" i="3"/>
  <c r="AI4368" i="3"/>
  <c r="AI1408" i="3"/>
  <c r="AI1759" i="3"/>
  <c r="AI1758" i="3"/>
  <c r="AG1758" i="3" s="1"/>
  <c r="AI1744" i="3"/>
  <c r="AI874" i="3"/>
  <c r="AI4707" i="3"/>
  <c r="AI625" i="3"/>
  <c r="AG625" i="3" s="1"/>
  <c r="AI299" i="3"/>
  <c r="AG299" i="3" s="1"/>
  <c r="AI597" i="3"/>
  <c r="AI2141" i="3"/>
  <c r="AI2142" i="3"/>
  <c r="AG2142" i="3" s="1"/>
  <c r="AI2034" i="3"/>
  <c r="AI1306" i="3"/>
  <c r="AI4603" i="3"/>
  <c r="AI3907" i="3"/>
  <c r="AI3969" i="3"/>
  <c r="AI6391" i="3"/>
  <c r="AI2365" i="3"/>
  <c r="AI2328" i="3"/>
  <c r="AI5142" i="3"/>
  <c r="AG5142" i="3" s="1"/>
  <c r="AI119" i="3"/>
  <c r="AI916" i="3"/>
  <c r="AG916" i="3" s="1"/>
  <c r="AI5549" i="3"/>
  <c r="AI5548" i="3"/>
  <c r="AG5548" i="3" s="1"/>
  <c r="AI4257" i="3"/>
  <c r="AI2180" i="3"/>
  <c r="AG2180" i="3" s="1"/>
  <c r="AI1114" i="3"/>
  <c r="AG1114" i="3" s="1"/>
  <c r="AI6186" i="3"/>
  <c r="AI4248" i="3"/>
  <c r="AI4653" i="3"/>
  <c r="AI276" i="3"/>
  <c r="AI241" i="3"/>
  <c r="AI2037" i="3"/>
  <c r="AI2342" i="3"/>
  <c r="AI4431" i="3"/>
  <c r="AG4431" i="3" s="1"/>
  <c r="AI504" i="3"/>
  <c r="AI4054" i="3"/>
  <c r="AI1204" i="3"/>
  <c r="AG1204" i="3" s="1"/>
  <c r="AI1739" i="3"/>
  <c r="AI1740" i="3"/>
  <c r="AG1740" i="3" s="1"/>
  <c r="AI2085" i="3"/>
  <c r="AI781" i="3"/>
  <c r="AI778" i="3"/>
  <c r="AI56" i="3"/>
  <c r="AI2977" i="3"/>
  <c r="AI3940" i="3"/>
  <c r="AG3940" i="3" s="1"/>
  <c r="AI3941" i="3"/>
  <c r="AG3941" i="3" s="1"/>
  <c r="AI423" i="3"/>
  <c r="AI1179" i="3"/>
  <c r="AG1179" i="3" s="1"/>
  <c r="AI5331" i="3"/>
  <c r="AI1750" i="3"/>
  <c r="AG1750" i="3" s="1"/>
  <c r="AI6392" i="3"/>
  <c r="AI3635" i="3"/>
  <c r="AI4498" i="3"/>
  <c r="AI963" i="3"/>
  <c r="AG963" i="3" s="1"/>
  <c r="AI6615" i="3"/>
  <c r="AI5647" i="3"/>
  <c r="AG5647" i="3" s="1"/>
  <c r="AI5640" i="3"/>
  <c r="AI1772" i="3"/>
  <c r="AG1772" i="3" s="1"/>
  <c r="AI1769" i="3"/>
  <c r="AG1769" i="3" s="1"/>
  <c r="AI3886" i="3"/>
  <c r="AI632" i="3"/>
  <c r="AI2295" i="3"/>
  <c r="AI4221" i="3"/>
  <c r="AI4003" i="3"/>
  <c r="AI1213" i="3"/>
  <c r="AI3270" i="3"/>
  <c r="AI3795" i="3"/>
  <c r="AG3795" i="3" s="1"/>
  <c r="AI4262" i="3"/>
  <c r="AG4262" i="3" s="1"/>
  <c r="AI902" i="3"/>
  <c r="AI903" i="3"/>
  <c r="AG903" i="3" s="1"/>
  <c r="AI6178" i="3"/>
  <c r="AI6274" i="3"/>
  <c r="AI733" i="3"/>
  <c r="AI835" i="3"/>
  <c r="AI5476" i="3"/>
  <c r="AI1357" i="3"/>
  <c r="AI394" i="3"/>
  <c r="AI1394" i="3"/>
  <c r="AI701" i="3"/>
  <c r="AI1800" i="3"/>
  <c r="AI1349" i="3"/>
  <c r="AI26" i="3"/>
  <c r="AI2097" i="3"/>
  <c r="AG2097" i="3" s="1"/>
  <c r="AI5074" i="3"/>
  <c r="AI1019" i="3"/>
  <c r="AI1309" i="3"/>
  <c r="AI997" i="3"/>
  <c r="AI556" i="3"/>
  <c r="AG556" i="3" s="1"/>
  <c r="AI2110" i="3"/>
  <c r="AI687" i="3"/>
  <c r="AI930" i="3"/>
  <c r="AI4490" i="3"/>
  <c r="AG4490" i="3" s="1"/>
  <c r="AI1256" i="3"/>
  <c r="AI5024" i="3"/>
  <c r="AI380" i="3"/>
  <c r="AI685" i="3"/>
  <c r="AI2359" i="3"/>
  <c r="AI153" i="3"/>
  <c r="AI4667" i="3"/>
  <c r="AI2242" i="3"/>
  <c r="AI1803" i="3"/>
  <c r="AI395" i="3"/>
  <c r="AI4041" i="3"/>
  <c r="AG4041" i="3" s="1"/>
  <c r="AI120" i="3"/>
  <c r="AG120" i="3" s="1"/>
  <c r="AI3828" i="3"/>
  <c r="AI5036" i="3"/>
  <c r="AI5318" i="3"/>
  <c r="AG5318" i="3" s="1"/>
  <c r="AI5316" i="3"/>
  <c r="AG5316" i="3" s="1"/>
  <c r="AI1717" i="3"/>
  <c r="AI5130" i="3"/>
  <c r="AI3802" i="3"/>
  <c r="AI3626" i="3"/>
  <c r="AG3626" i="3" s="1"/>
  <c r="AI1511" i="3"/>
  <c r="AI1512" i="3"/>
  <c r="AG1512" i="3" s="1"/>
  <c r="AI3812" i="3"/>
  <c r="AI4379" i="3"/>
  <c r="AI160" i="3"/>
  <c r="AI323" i="3"/>
  <c r="AI1168" i="3"/>
  <c r="AI1192" i="3"/>
  <c r="AI1907" i="3"/>
  <c r="AI146" i="3"/>
  <c r="AI2013" i="3"/>
  <c r="AI2014" i="3"/>
  <c r="AG2014" i="3" s="1"/>
  <c r="AI5160" i="3"/>
  <c r="AI4808" i="3"/>
  <c r="AI2289" i="3"/>
  <c r="AI4062" i="3"/>
  <c r="AI1416" i="3"/>
  <c r="AI1064" i="3"/>
  <c r="AG1064" i="3" s="1"/>
  <c r="AI1065" i="3"/>
  <c r="AG1065" i="3" s="1"/>
  <c r="AI6184" i="3"/>
  <c r="AI1617" i="3"/>
  <c r="AG1617" i="3" s="1"/>
  <c r="AI1133" i="3"/>
  <c r="AI750" i="3"/>
  <c r="AI3619" i="3"/>
  <c r="AI186" i="3"/>
  <c r="AI1917" i="3"/>
  <c r="AG1917" i="3" s="1"/>
  <c r="AI20" i="3"/>
  <c r="AI836" i="3"/>
  <c r="AI1724" i="3"/>
  <c r="AI817" i="3"/>
  <c r="AI456" i="3"/>
  <c r="AI4770" i="3"/>
  <c r="AI3883" i="3"/>
  <c r="AG3883" i="3" s="1"/>
  <c r="AI190" i="3"/>
  <c r="AI1386" i="3"/>
  <c r="AI1961" i="3"/>
  <c r="AI1962" i="3"/>
  <c r="AG1962" i="3" s="1"/>
  <c r="AI3872" i="3"/>
  <c r="AI788" i="3"/>
  <c r="AI218" i="3"/>
  <c r="AI194" i="3"/>
  <c r="AI3968" i="3"/>
  <c r="AG3968" i="3" s="1"/>
  <c r="AI6662" i="3"/>
  <c r="AI1640" i="3"/>
  <c r="AI882" i="3"/>
  <c r="AG882" i="3" s="1"/>
  <c r="AI1076" i="3"/>
  <c r="AG1076" i="3" s="1"/>
  <c r="AI913" i="3"/>
  <c r="AI1274" i="3"/>
  <c r="AI3159" i="3"/>
  <c r="AI770" i="3"/>
  <c r="AG770" i="3" s="1"/>
  <c r="AI2038" i="3"/>
  <c r="AI1761" i="3"/>
  <c r="AI229" i="3"/>
  <c r="AI4097" i="3"/>
  <c r="AI4641" i="3"/>
  <c r="AG4641" i="3" s="1"/>
  <c r="AI4639" i="3"/>
  <c r="AG4639" i="3" s="1"/>
  <c r="AI1370" i="3"/>
  <c r="AI4258" i="3"/>
  <c r="AG4258" i="3" s="1"/>
  <c r="AI1807" i="3"/>
  <c r="AI4204" i="3"/>
  <c r="AI3745" i="3"/>
  <c r="AG3745" i="3" s="1"/>
  <c r="AI6563" i="3"/>
  <c r="AI891" i="3"/>
  <c r="AI6187" i="3"/>
  <c r="AG6187" i="3" s="1"/>
  <c r="AI4264" i="3"/>
  <c r="AI4265" i="3"/>
  <c r="AG4265" i="3" s="1"/>
  <c r="AI693" i="3"/>
  <c r="AG693" i="3" s="1"/>
  <c r="AI4919" i="3"/>
  <c r="AG4919" i="3" s="1"/>
  <c r="AI6588" i="3"/>
  <c r="AI3600" i="3"/>
  <c r="AI4891" i="3"/>
  <c r="AI4897" i="3"/>
  <c r="AG4897" i="3" s="1"/>
  <c r="AI5184" i="3"/>
  <c r="AI5185" i="3"/>
  <c r="AG5185" i="3" s="1"/>
  <c r="AI2123" i="3"/>
  <c r="AI4082" i="3"/>
  <c r="AI1933" i="3"/>
  <c r="AI779" i="3"/>
  <c r="AG779" i="3" s="1"/>
  <c r="AI3942" i="3"/>
  <c r="AG3942" i="3" s="1"/>
  <c r="AI3943" i="3"/>
  <c r="AG3943" i="3" s="1"/>
  <c r="AI5206" i="3"/>
  <c r="AI4015" i="3"/>
  <c r="AI1180" i="3"/>
  <c r="AG1180" i="3" s="1"/>
  <c r="AI675" i="3"/>
  <c r="AI2112" i="3"/>
  <c r="AI6404" i="3"/>
  <c r="AI1144" i="3"/>
  <c r="AG1144" i="3" s="1"/>
  <c r="AI4202" i="3"/>
  <c r="AG4202" i="3" s="1"/>
  <c r="AI825" i="3"/>
  <c r="AI6268" i="3"/>
  <c r="AG6268" i="3" s="1"/>
  <c r="AI3486" i="3"/>
  <c r="AG3486" i="3" s="1"/>
  <c r="AI899" i="3"/>
  <c r="AI3692" i="3"/>
  <c r="AG3692" i="3" s="1"/>
  <c r="AI1023" i="3"/>
  <c r="AI4272" i="3"/>
  <c r="AI4122" i="3"/>
  <c r="AI4016" i="3"/>
  <c r="AI2322" i="3"/>
  <c r="AI4277" i="3"/>
  <c r="AI1770" i="3"/>
  <c r="AG1770" i="3" s="1"/>
  <c r="AI4528" i="3"/>
  <c r="AG4528" i="3" s="1"/>
  <c r="AI2296" i="3"/>
  <c r="AG2296" i="3" s="1"/>
  <c r="AI727" i="3"/>
  <c r="AG727" i="3" s="1"/>
  <c r="AI734" i="3"/>
  <c r="AG734" i="3" s="1"/>
  <c r="AI2263" i="3"/>
  <c r="AI6132" i="3"/>
  <c r="AI662" i="3"/>
  <c r="AI4987" i="3"/>
  <c r="AI4765" i="3"/>
  <c r="AG4765" i="3" s="1"/>
  <c r="AI5477" i="3"/>
  <c r="AG5477" i="3" s="1"/>
  <c r="AI1338" i="3"/>
  <c r="AI1358" i="3"/>
  <c r="AI5119" i="3"/>
  <c r="AI578" i="3"/>
  <c r="AI40" i="3"/>
  <c r="AI4098" i="3"/>
  <c r="AI1354" i="3"/>
  <c r="AI569" i="3"/>
  <c r="AI570" i="3"/>
  <c r="AG570" i="3" s="1"/>
  <c r="AI571" i="3"/>
  <c r="AG571" i="3" s="1"/>
  <c r="AI810" i="3"/>
  <c r="AI880" i="3"/>
  <c r="AI4834" i="3"/>
  <c r="AI5073" i="3"/>
  <c r="AG5073" i="3" s="1"/>
  <c r="AI71" i="3"/>
  <c r="AI3699" i="3"/>
  <c r="AI4813" i="3"/>
  <c r="AI970" i="3"/>
  <c r="AI3560" i="3"/>
  <c r="AG3560" i="3" s="1"/>
  <c r="AI1308" i="3"/>
  <c r="AG1308" i="3" s="1"/>
  <c r="AI1447" i="3"/>
  <c r="AI1448" i="3"/>
  <c r="AG1448" i="3" s="1"/>
  <c r="AI5090" i="3"/>
  <c r="AI5060" i="3"/>
  <c r="AI4669" i="3"/>
  <c r="AG4669" i="3" s="1"/>
  <c r="AI4241" i="3"/>
  <c r="AG4241" i="3" s="1"/>
  <c r="AI4847" i="3"/>
  <c r="AI2106" i="3"/>
  <c r="AI745" i="3"/>
  <c r="AI4566" i="3"/>
  <c r="AI5258" i="3"/>
  <c r="AI688" i="3"/>
  <c r="AG688" i="3" s="1"/>
  <c r="AI5054" i="3"/>
  <c r="AI1966" i="3"/>
  <c r="AI716" i="3"/>
  <c r="AG716" i="3" s="1"/>
  <c r="AI857" i="3"/>
  <c r="AI1591" i="3"/>
  <c r="AG1591" i="3" s="1"/>
  <c r="AI2227" i="3"/>
  <c r="AI121" i="3"/>
  <c r="AI219" i="3"/>
  <c r="AI396" i="3"/>
  <c r="AI3757" i="3"/>
  <c r="AI4010" i="3"/>
  <c r="AG4010" i="3" s="1"/>
  <c r="AI57" i="3"/>
  <c r="AI979" i="3"/>
  <c r="AI4000" i="3"/>
  <c r="AG4000" i="3" s="1"/>
  <c r="AI359" i="3"/>
  <c r="AI3936" i="3"/>
  <c r="AI4042" i="3"/>
  <c r="AG4042" i="3" s="1"/>
  <c r="AI1936" i="3"/>
  <c r="AI161" i="3"/>
  <c r="AI1239" i="3"/>
  <c r="AI2237" i="3"/>
  <c r="AG2237" i="3" s="1"/>
  <c r="AI5131" i="3"/>
  <c r="AG5131" i="3" s="1"/>
  <c r="AI1899" i="3"/>
  <c r="AI3627" i="3"/>
  <c r="AG3627" i="3" s="1"/>
  <c r="AI2107" i="3"/>
  <c r="AI4302" i="3"/>
  <c r="AI2310" i="3"/>
  <c r="AI147" i="3"/>
  <c r="AI1266" i="3"/>
  <c r="AI397" i="3"/>
  <c r="AI5501" i="3"/>
  <c r="AI154" i="3"/>
  <c r="AI989" i="3"/>
  <c r="AI5330" i="3"/>
  <c r="AG5330" i="3" s="1"/>
  <c r="AI5778" i="3"/>
  <c r="AI1979" i="3"/>
  <c r="AI1980" i="3"/>
  <c r="AG1980" i="3" s="1"/>
  <c r="AI868" i="3"/>
  <c r="AI1624" i="3"/>
  <c r="AI2103" i="3"/>
  <c r="AI1784" i="3"/>
  <c r="AI5533" i="3"/>
  <c r="AI4507" i="3"/>
  <c r="AI1417" i="3"/>
  <c r="AI1332" i="3"/>
  <c r="AI166" i="3"/>
  <c r="AI1728" i="3"/>
  <c r="AI2068" i="3"/>
  <c r="AI269" i="3"/>
  <c r="AI1797" i="3"/>
  <c r="AG1797" i="3" s="1"/>
  <c r="AI4972" i="3"/>
  <c r="AI3734" i="3"/>
  <c r="AI638" i="3"/>
  <c r="AG638" i="3" s="1"/>
  <c r="AI1674" i="3"/>
  <c r="AG1674" i="3" s="1"/>
  <c r="AI6422" i="3"/>
  <c r="AI3657" i="3"/>
  <c r="AI1737" i="3"/>
  <c r="AG1737" i="3" s="1"/>
  <c r="AI1124" i="3"/>
  <c r="AI1680" i="3"/>
  <c r="AI751" i="3"/>
  <c r="AG751" i="3" s="1"/>
  <c r="AI6590" i="3"/>
  <c r="AI1742" i="3"/>
  <c r="AI4567" i="3"/>
  <c r="AG4567" i="3" s="1"/>
  <c r="AI1716" i="3"/>
  <c r="AI478" i="3"/>
  <c r="AI1718" i="3"/>
  <c r="AI633" i="3"/>
  <c r="AG633" i="3" s="1"/>
  <c r="AI1115" i="3"/>
  <c r="AI4771" i="3"/>
  <c r="AG4771" i="3" s="1"/>
  <c r="AI3545" i="3"/>
  <c r="AI601" i="3"/>
  <c r="AI1315" i="3"/>
  <c r="AG1315" i="3" s="1"/>
  <c r="AI1333" i="3"/>
  <c r="AI1334" i="3"/>
  <c r="AG1334" i="3" s="1"/>
  <c r="AI6182" i="3"/>
  <c r="AI2205" i="3"/>
  <c r="AI230" i="3"/>
  <c r="AI694" i="3"/>
  <c r="AI1707" i="3"/>
  <c r="AI1747" i="3"/>
  <c r="AI866" i="3"/>
  <c r="AI6622" i="3"/>
  <c r="AI6342" i="3"/>
  <c r="AI1275" i="3"/>
  <c r="AG1275" i="3" s="1"/>
  <c r="AI3988" i="3"/>
  <c r="AG3988" i="3" s="1"/>
  <c r="AI1540" i="3"/>
  <c r="AI5143" i="3"/>
  <c r="AG5143" i="3" s="1"/>
  <c r="AI5144" i="3"/>
  <c r="AG5144" i="3" s="1"/>
  <c r="AI919" i="3"/>
  <c r="AI920" i="3"/>
  <c r="AG920" i="3" s="1"/>
  <c r="AI6446" i="3"/>
  <c r="AI5481" i="3"/>
  <c r="AI630" i="3"/>
  <c r="AI2101" i="3"/>
  <c r="AI4636" i="3"/>
  <c r="AG4636" i="3" s="1"/>
  <c r="AI4637" i="3"/>
  <c r="AG4637" i="3" s="1"/>
  <c r="AI2056" i="3"/>
  <c r="AG2056" i="3" s="1"/>
  <c r="AI4154" i="3"/>
  <c r="AI3830" i="3"/>
  <c r="AG3830" i="3" s="1"/>
  <c r="AI4698" i="3"/>
  <c r="AG4698" i="3" s="1"/>
  <c r="AI4699" i="3"/>
  <c r="AG4699" i="3" s="1"/>
  <c r="AI6740" i="3"/>
  <c r="AI3542" i="3"/>
  <c r="AI707" i="3"/>
  <c r="AI3655" i="3"/>
  <c r="AI4920" i="3"/>
  <c r="AG4920" i="3" s="1"/>
  <c r="AI4916" i="3"/>
  <c r="AG4916" i="3" s="1"/>
  <c r="AI4504" i="3"/>
  <c r="AI1713" i="3"/>
  <c r="AG1713" i="3" s="1"/>
  <c r="AI3098" i="3"/>
  <c r="AI5186" i="3"/>
  <c r="AG5186" i="3" s="1"/>
  <c r="AI5181" i="3"/>
  <c r="AG5181" i="3" s="1"/>
  <c r="AI5182" i="3"/>
  <c r="AG5182" i="3" s="1"/>
  <c r="AI6239" i="3"/>
  <c r="AI6222" i="3"/>
  <c r="AI5205" i="3"/>
  <c r="AG5205" i="3" s="1"/>
  <c r="AI575" i="3"/>
  <c r="AI283" i="3"/>
  <c r="AI1181" i="3"/>
  <c r="AG1181" i="3" s="1"/>
  <c r="AI4212" i="3"/>
  <c r="AG4212" i="3" s="1"/>
  <c r="AI830" i="3"/>
  <c r="AG830" i="3" s="1"/>
  <c r="AI1182" i="3"/>
  <c r="AG1182" i="3" s="1"/>
  <c r="AI5333" i="3"/>
  <c r="AG5333" i="3" s="1"/>
  <c r="AI4205" i="3"/>
  <c r="AI1021" i="3"/>
  <c r="AI2278" i="3"/>
  <c r="AI1068" i="3"/>
  <c r="AI1069" i="3"/>
  <c r="AG1069" i="3" s="1"/>
  <c r="AI3690" i="3"/>
  <c r="AG3690" i="3" s="1"/>
  <c r="AI2318" i="3"/>
  <c r="AG2318" i="3" s="1"/>
  <c r="AI3343" i="3"/>
  <c r="AI4273" i="3"/>
  <c r="AG4273" i="3" s="1"/>
  <c r="AI4274" i="3"/>
  <c r="AG4274" i="3" s="1"/>
  <c r="AI1148" i="3"/>
  <c r="AI5475" i="3"/>
  <c r="AG5475" i="3" s="1"/>
  <c r="AI2323" i="3"/>
  <c r="AG2323" i="3" s="1"/>
  <c r="AI943" i="3"/>
  <c r="AI324" i="3"/>
  <c r="AI4384" i="3"/>
  <c r="AI2213" i="3"/>
  <c r="AI5002" i="3"/>
  <c r="AI4363" i="3"/>
  <c r="AG4363" i="3" s="1"/>
  <c r="AI3913" i="3"/>
  <c r="AI705" i="3"/>
  <c r="AI1834" i="3"/>
  <c r="AG1834" i="3" s="1"/>
  <c r="AI6399" i="3"/>
  <c r="AI1771" i="3"/>
  <c r="AG1771" i="3" s="1"/>
  <c r="AI2357" i="3"/>
  <c r="AI5195" i="3"/>
  <c r="AG5195" i="3" s="1"/>
  <c r="AI2280" i="3"/>
  <c r="AG2280" i="3" s="1"/>
  <c r="AI1667" i="3"/>
  <c r="AG1667" i="3" s="1"/>
  <c r="AI1149" i="3"/>
  <c r="AG1149" i="3" s="1"/>
  <c r="AI3488" i="3"/>
  <c r="AI1375" i="3"/>
  <c r="AI494" i="3"/>
  <c r="AG494" i="3" s="1"/>
  <c r="AI1246" i="3"/>
  <c r="AI3798" i="3"/>
  <c r="AG3798" i="3" s="1"/>
  <c r="AI2129" i="3"/>
  <c r="AI1116" i="3"/>
  <c r="AI822" i="3"/>
  <c r="AI1025" i="3"/>
  <c r="AI5118" i="3"/>
  <c r="AG5118" i="3" s="1"/>
  <c r="AI1355" i="3"/>
  <c r="AG1355" i="3" s="1"/>
  <c r="AI1688" i="3"/>
  <c r="AI419" i="3"/>
  <c r="AI4684" i="3"/>
  <c r="AI1862" i="3"/>
  <c r="AI1189" i="3"/>
  <c r="AG1189" i="3" s="1"/>
  <c r="AI709" i="3"/>
  <c r="AI5061" i="3"/>
  <c r="AG5061" i="3" s="1"/>
  <c r="AI4670" i="3"/>
  <c r="AG4670" i="3" s="1"/>
  <c r="AI524" i="3"/>
  <c r="AI3935" i="3"/>
  <c r="AI1654" i="3"/>
  <c r="AG1654" i="3" s="1"/>
  <c r="AI1655" i="3"/>
  <c r="AG1655" i="3" s="1"/>
  <c r="AI1656" i="3"/>
  <c r="AG1656" i="3" s="1"/>
  <c r="AI1395" i="3"/>
  <c r="AI4777" i="3"/>
  <c r="AI4576" i="3"/>
  <c r="AI4577" i="3"/>
  <c r="AG4577" i="3" s="1"/>
  <c r="AI4578" i="3"/>
  <c r="AG4578" i="3" s="1"/>
  <c r="AI6107" i="3"/>
  <c r="AI2228" i="3"/>
  <c r="AG2228" i="3" s="1"/>
  <c r="AI2326" i="3"/>
  <c r="AI406" i="3"/>
  <c r="AI2119" i="3"/>
  <c r="AI4583" i="3"/>
  <c r="AG4583" i="3" s="1"/>
  <c r="AI4889" i="3"/>
  <c r="AI1236" i="3"/>
  <c r="AI3492" i="3"/>
  <c r="AI3480" i="3"/>
  <c r="AI4008" i="3"/>
  <c r="AG4008" i="3" s="1"/>
  <c r="AI3472" i="3"/>
  <c r="AG3472" i="3" s="1"/>
  <c r="AI3840" i="3"/>
  <c r="AI562" i="3"/>
  <c r="AI1968" i="3"/>
  <c r="AI818" i="3"/>
  <c r="AI4043" i="3"/>
  <c r="AG4043" i="3" s="1"/>
  <c r="AI3963" i="3"/>
  <c r="AI802" i="3"/>
  <c r="AI803" i="3"/>
  <c r="AG803" i="3" s="1"/>
  <c r="AI4995" i="3"/>
  <c r="AI1864" i="3"/>
  <c r="AG1864" i="3" s="1"/>
  <c r="AI5319" i="3"/>
  <c r="AG5319" i="3" s="1"/>
  <c r="AI162" i="3"/>
  <c r="AG162" i="3" s="1"/>
  <c r="AI5132" i="3"/>
  <c r="AG5132" i="3" s="1"/>
  <c r="AI2223" i="3"/>
  <c r="AI2108" i="3"/>
  <c r="AG2108" i="3" s="1"/>
  <c r="AI543" i="3"/>
  <c r="AI986" i="3"/>
  <c r="AI1735" i="3"/>
  <c r="AI5163" i="3"/>
  <c r="AI1240" i="3"/>
  <c r="AI4380" i="3"/>
  <c r="AI4288" i="3"/>
  <c r="AI5777" i="3"/>
  <c r="AG5777" i="3" s="1"/>
  <c r="AI2104" i="3"/>
  <c r="AG2104" i="3" s="1"/>
  <c r="AI2370" i="3"/>
  <c r="AI4575" i="3"/>
  <c r="AI5159" i="3"/>
  <c r="AG5159" i="3" s="1"/>
  <c r="AI647" i="3"/>
  <c r="AI4505" i="3"/>
  <c r="AG4505" i="3" s="1"/>
  <c r="AI1418" i="3"/>
  <c r="AG1418" i="3" s="1"/>
  <c r="AI4650" i="3"/>
  <c r="AI2240" i="3"/>
  <c r="AI159" i="3"/>
  <c r="AI212" i="3"/>
  <c r="AI1675" i="3"/>
  <c r="AG1675" i="3" s="1"/>
  <c r="AI1676" i="3"/>
  <c r="AG1676" i="3" s="1"/>
  <c r="AI648" i="3"/>
  <c r="AI1738" i="3"/>
  <c r="AG1738" i="3" s="1"/>
  <c r="AI786" i="3"/>
  <c r="AG786" i="3" s="1"/>
  <c r="AI1660" i="3"/>
  <c r="AI1509" i="3"/>
  <c r="AG1509" i="3" s="1"/>
  <c r="AI1719" i="3"/>
  <c r="AI523" i="3"/>
  <c r="AI1471" i="3"/>
  <c r="AI1472" i="3"/>
  <c r="AG1472" i="3" s="1"/>
  <c r="AI1531" i="3"/>
  <c r="AI2143" i="3"/>
  <c r="AG2143" i="3" s="1"/>
  <c r="AI2144" i="3"/>
  <c r="AG2144" i="3" s="1"/>
  <c r="AI18" i="3"/>
  <c r="AI589" i="3"/>
  <c r="AI1000" i="3"/>
  <c r="AI4149" i="3"/>
  <c r="AG4149" i="3" s="1"/>
  <c r="AI4152" i="3"/>
  <c r="AG4152" i="3" s="1"/>
  <c r="AI799" i="3"/>
  <c r="AG799" i="3" s="1"/>
  <c r="AI800" i="3"/>
  <c r="AG800" i="3" s="1"/>
  <c r="AI315" i="3"/>
  <c r="AI845" i="3"/>
  <c r="AI432" i="3"/>
  <c r="AI2147" i="3"/>
  <c r="AG2147" i="3" s="1"/>
  <c r="AI1307" i="3"/>
  <c r="AG1307" i="3" s="1"/>
  <c r="AI3842" i="3"/>
  <c r="AI4932" i="3"/>
  <c r="AI1122" i="3"/>
  <c r="AI753" i="3"/>
  <c r="AG753" i="3" s="1"/>
  <c r="AI6731" i="3"/>
  <c r="AI3653" i="3"/>
  <c r="AI5145" i="3"/>
  <c r="AG5145" i="3" s="1"/>
  <c r="AI5146" i="3"/>
  <c r="AG5146" i="3" s="1"/>
  <c r="AI5147" i="3"/>
  <c r="AG5147" i="3" s="1"/>
  <c r="AI5148" i="3"/>
  <c r="AG5148" i="3" s="1"/>
  <c r="AI5149" i="3"/>
  <c r="AG5149" i="3" s="1"/>
  <c r="AI5155" i="3"/>
  <c r="AG5155" i="3" s="1"/>
  <c r="AI5150" i="3"/>
  <c r="AG5150" i="3" s="1"/>
  <c r="AI1034" i="3"/>
  <c r="AI4156" i="3"/>
  <c r="AG4156" i="3" s="1"/>
  <c r="AI6713" i="3"/>
  <c r="AI2341" i="3"/>
  <c r="AG2341" i="3" s="1"/>
  <c r="AI347" i="3"/>
  <c r="AG347" i="3" s="1"/>
  <c r="AI2086" i="3"/>
  <c r="AG2086" i="3" s="1"/>
  <c r="AI6223" i="3"/>
  <c r="AG6223" i="3" s="1"/>
  <c r="AI3944" i="3"/>
  <c r="AG3944" i="3" s="1"/>
  <c r="AI3945" i="3"/>
  <c r="AG3945" i="3" s="1"/>
  <c r="AI4610" i="3"/>
  <c r="AI1754" i="3"/>
  <c r="AG1754" i="3" s="1"/>
  <c r="AI4458" i="3"/>
  <c r="AG4458" i="3" s="1"/>
  <c r="AI4456" i="3"/>
  <c r="AG4456" i="3" s="1"/>
  <c r="AI4209" i="3"/>
  <c r="AG4209" i="3" s="1"/>
  <c r="AI4210" i="3"/>
  <c r="AG4210" i="3" s="1"/>
  <c r="AI826" i="3"/>
  <c r="AG826" i="3" s="1"/>
  <c r="AI614" i="3"/>
  <c r="AI1592" i="3"/>
  <c r="AI1039" i="3"/>
  <c r="AI1150" i="3"/>
  <c r="AG1150" i="3" s="1"/>
  <c r="AI5003" i="3"/>
  <c r="AG5003" i="3" s="1"/>
  <c r="AI1789" i="3"/>
  <c r="AI3752" i="3"/>
  <c r="AI4357" i="3"/>
  <c r="AI398" i="3"/>
  <c r="AI634" i="3"/>
  <c r="AG634" i="3" s="1"/>
  <c r="AI2281" i="3"/>
  <c r="AG2281" i="3" s="1"/>
  <c r="AI1595" i="3"/>
  <c r="AI5309" i="3"/>
  <c r="AI1318" i="3"/>
  <c r="AI4931" i="3"/>
  <c r="AG4931" i="3" s="1"/>
  <c r="AI1319" i="3"/>
  <c r="AG1319" i="3" s="1"/>
  <c r="AI1320" i="3"/>
  <c r="AG1320" i="3" s="1"/>
  <c r="AI1882" i="3"/>
  <c r="AI1127" i="3"/>
  <c r="AI2953" i="3"/>
  <c r="AI735" i="3"/>
  <c r="AG735" i="3" s="1"/>
  <c r="AI4661" i="3"/>
  <c r="AI3271" i="3"/>
  <c r="AG3271" i="3" s="1"/>
  <c r="AI4130" i="3"/>
  <c r="AI3793" i="3"/>
  <c r="AG3793" i="3" s="1"/>
  <c r="AI823" i="3"/>
  <c r="AG823" i="3" s="1"/>
  <c r="AI837" i="3"/>
  <c r="AG837" i="3" s="1"/>
  <c r="AI5120" i="3"/>
  <c r="AG5120" i="3" s="1"/>
  <c r="AI3539" i="3"/>
  <c r="AI2098" i="3"/>
  <c r="AI2049" i="3"/>
  <c r="AI4751" i="3"/>
  <c r="AG4751" i="3" s="1"/>
  <c r="AI610" i="3"/>
  <c r="AI611" i="3"/>
  <c r="AG611" i="3" s="1"/>
  <c r="AI353" i="3"/>
  <c r="AI4685" i="3"/>
  <c r="AG4685" i="3" s="1"/>
  <c r="AI4320" i="3"/>
  <c r="AI4155" i="3"/>
  <c r="AI4673" i="3"/>
  <c r="AG4673" i="3" s="1"/>
  <c r="AI4671" i="3"/>
  <c r="AG4671" i="3" s="1"/>
  <c r="AI5126" i="3"/>
  <c r="AG5126" i="3" s="1"/>
  <c r="AI1541" i="3"/>
  <c r="AI4111" i="3"/>
  <c r="AI5304" i="3"/>
  <c r="AI106" i="3"/>
  <c r="AI374" i="3"/>
  <c r="AI756" i="3"/>
  <c r="AI1733" i="3"/>
  <c r="AI904" i="3"/>
  <c r="AI1657" i="3"/>
  <c r="AG1657" i="3" s="1"/>
  <c r="AI5138" i="3"/>
  <c r="AI858" i="3"/>
  <c r="AI1396" i="3"/>
  <c r="AG1396" i="3" s="1"/>
  <c r="AI3814" i="3"/>
  <c r="AI1484" i="3"/>
  <c r="AI1485" i="3"/>
  <c r="AG1485" i="3" s="1"/>
  <c r="AI4778" i="3"/>
  <c r="AG4778" i="3" s="1"/>
  <c r="AI4579" i="3"/>
  <c r="AG4579" i="3" s="1"/>
  <c r="AI4580" i="3"/>
  <c r="AG4580" i="3" s="1"/>
  <c r="AI1697" i="3"/>
  <c r="AG1697" i="3" s="1"/>
  <c r="AI1852" i="3"/>
  <c r="AI2229" i="3"/>
  <c r="AG2229" i="3" s="1"/>
  <c r="AI339" i="3"/>
  <c r="AI1959" i="3"/>
  <c r="AI257" i="3"/>
  <c r="AI4009" i="3"/>
  <c r="AG4009" i="3" s="1"/>
  <c r="AI3056" i="3"/>
  <c r="AG3056" i="3" s="1"/>
  <c r="AI3137" i="3"/>
  <c r="AI258" i="3"/>
  <c r="AI4606" i="3"/>
  <c r="AG4606" i="3" s="1"/>
  <c r="AI952" i="3"/>
  <c r="AI4873" i="3"/>
  <c r="AG4873" i="3" s="1"/>
  <c r="AI3582" i="3"/>
  <c r="AI47" i="3"/>
  <c r="AI3937" i="3"/>
  <c r="AG3937" i="3" s="1"/>
  <c r="AI3964" i="3"/>
  <c r="AG3964" i="3" s="1"/>
  <c r="AI3965" i="3"/>
  <c r="AG3965" i="3" s="1"/>
  <c r="AI1865" i="3"/>
  <c r="AG1865" i="3" s="1"/>
  <c r="AI617" i="3"/>
  <c r="AI2275" i="3"/>
  <c r="AG2275" i="3" s="1"/>
  <c r="AI2321" i="3"/>
  <c r="AI1960" i="3"/>
  <c r="AI3409" i="3"/>
  <c r="AI4963" i="3"/>
  <c r="AI2312" i="3"/>
  <c r="AG2312" i="3" s="1"/>
  <c r="AI1439" i="3"/>
  <c r="AI2270" i="3"/>
  <c r="AI806" i="3"/>
  <c r="AI1908" i="3"/>
  <c r="AG1908" i="3" s="1"/>
  <c r="AI4586" i="3"/>
  <c r="AI1625" i="3"/>
  <c r="AG1625" i="3" s="1"/>
  <c r="AI4616" i="3"/>
  <c r="AI4617" i="3"/>
  <c r="AG4617" i="3" s="1"/>
  <c r="AI4006" i="3"/>
  <c r="AG4006" i="3" s="1"/>
  <c r="AI4980" i="3"/>
  <c r="AI4982" i="3"/>
  <c r="AI5161" i="3"/>
  <c r="AG5161" i="3" s="1"/>
  <c r="AI5535" i="3"/>
  <c r="AG5535" i="3" s="1"/>
  <c r="AI300" i="3"/>
  <c r="AI1695" i="3"/>
  <c r="AI5881" i="3"/>
  <c r="AI4327" i="3"/>
  <c r="AI730" i="3"/>
  <c r="AI1350" i="3"/>
  <c r="AI1729" i="3"/>
  <c r="AG1729" i="3" s="1"/>
  <c r="AI1734" i="3"/>
  <c r="AI48" i="3"/>
  <c r="AI1351" i="3"/>
  <c r="AI1880" i="3"/>
  <c r="AG1880" i="3" s="1"/>
  <c r="AI719" i="3"/>
  <c r="AI4388" i="3"/>
  <c r="AG4388" i="3" s="1"/>
  <c r="AI3302" i="3"/>
  <c r="AG3302" i="3" s="1"/>
  <c r="AI1534" i="3"/>
  <c r="AI3364" i="3"/>
  <c r="AI3791" i="3"/>
  <c r="AI819" i="3"/>
  <c r="AG819" i="3" s="1"/>
  <c r="AI2145" i="3"/>
  <c r="AG2145" i="3" s="1"/>
  <c r="AI375" i="3"/>
  <c r="AI998" i="3"/>
  <c r="AG998" i="3" s="1"/>
  <c r="AI2146" i="3"/>
  <c r="AG2146" i="3" s="1"/>
  <c r="AI4150" i="3"/>
  <c r="AG4150" i="3" s="1"/>
  <c r="AI807" i="3"/>
  <c r="AI2032" i="3"/>
  <c r="AG2032" i="3" s="1"/>
  <c r="AI3843" i="3"/>
  <c r="AG3843" i="3" s="1"/>
  <c r="AI560" i="3"/>
  <c r="AI5174" i="3"/>
  <c r="AG5174" i="3" s="1"/>
  <c r="AI3971" i="3"/>
  <c r="AG3971" i="3" s="1"/>
  <c r="AI1783" i="3"/>
  <c r="AI3160" i="3"/>
  <c r="AG3160" i="3" s="1"/>
  <c r="AI4079" i="3"/>
  <c r="AI3985" i="3"/>
  <c r="AG3985" i="3" s="1"/>
  <c r="AI5151" i="3"/>
  <c r="AG5151" i="3" s="1"/>
  <c r="AI5152" i="3"/>
  <c r="AG5152" i="3" s="1"/>
  <c r="AI921" i="3"/>
  <c r="AG921" i="3" s="1"/>
  <c r="AI6346" i="3"/>
  <c r="AI2102" i="3"/>
  <c r="AG2102" i="3" s="1"/>
  <c r="AI831" i="3"/>
  <c r="AI5550" i="3"/>
  <c r="AG5550" i="3" s="1"/>
  <c r="AI2178" i="3"/>
  <c r="AI383" i="3"/>
  <c r="AI1946" i="3"/>
  <c r="AG1946" i="3" s="1"/>
  <c r="AI6326" i="3"/>
  <c r="AI3832" i="3"/>
  <c r="AG3832" i="3" s="1"/>
  <c r="AI811" i="3"/>
  <c r="AI4652" i="3"/>
  <c r="AG4652" i="3" s="1"/>
  <c r="AI537" i="3"/>
  <c r="AG537" i="3" s="1"/>
  <c r="AI6714" i="3"/>
  <c r="AG6714" i="3" s="1"/>
  <c r="AI1714" i="3"/>
  <c r="AG1714" i="3" s="1"/>
  <c r="AI2343" i="3"/>
  <c r="AG2343" i="3" s="1"/>
  <c r="AI2269" i="3"/>
  <c r="AI4053" i="3"/>
  <c r="AG4053" i="3" s="1"/>
  <c r="AI5187" i="3"/>
  <c r="AG5187" i="3" s="1"/>
  <c r="AI5183" i="3"/>
  <c r="AG5183" i="3" s="1"/>
  <c r="AI1205" i="3"/>
  <c r="AG1205" i="3" s="1"/>
  <c r="AI1031" i="3"/>
  <c r="AI3646" i="3"/>
  <c r="AI440" i="3"/>
  <c r="AI5081" i="3"/>
  <c r="AI1291" i="3"/>
  <c r="AI1210" i="3"/>
  <c r="AI4460" i="3"/>
  <c r="AG4460" i="3" s="1"/>
  <c r="AI4572" i="3"/>
  <c r="AI1845" i="3"/>
  <c r="AI5332" i="3"/>
  <c r="AG5332" i="3" s="1"/>
  <c r="AI901" i="3"/>
  <c r="AG901" i="3" s="1"/>
  <c r="AI4089" i="3"/>
  <c r="AI4371" i="3"/>
  <c r="AI6720" i="3"/>
  <c r="AI1151" i="3"/>
  <c r="AG1151" i="3" s="1"/>
  <c r="AI1152" i="3"/>
  <c r="AG1152" i="3" s="1"/>
  <c r="AI1153" i="3"/>
  <c r="AG1153" i="3" s="1"/>
  <c r="AI1154" i="3"/>
  <c r="AG1154" i="3" s="1"/>
  <c r="AI5645" i="3"/>
  <c r="AG5645" i="3" s="1"/>
  <c r="AI1681" i="3"/>
  <c r="AI5604" i="3"/>
  <c r="AI1387" i="3"/>
  <c r="AI5945" i="3"/>
  <c r="AI1790" i="3"/>
  <c r="AG1790" i="3" s="1"/>
  <c r="AI4678" i="3"/>
  <c r="AI5194" i="3"/>
  <c r="AG5194" i="3" s="1"/>
  <c r="AI390" i="3"/>
  <c r="AI5293" i="3"/>
  <c r="AI2297" i="3"/>
  <c r="AG2297" i="3" s="1"/>
  <c r="AI1376" i="3"/>
  <c r="AG1376" i="3" s="1"/>
  <c r="AI6250" i="3"/>
  <c r="AG6250" i="3" s="1"/>
  <c r="AI4662" i="3"/>
  <c r="AG4662" i="3" s="1"/>
  <c r="AI1410" i="3"/>
  <c r="AI4141" i="3"/>
  <c r="AI2138" i="3"/>
  <c r="AI6133" i="3"/>
  <c r="AG6133" i="3" s="1"/>
  <c r="AI1117" i="3"/>
  <c r="AG1117" i="3" s="1"/>
  <c r="AI5513" i="3"/>
  <c r="AG5513" i="3" s="1"/>
  <c r="AI4441" i="3"/>
  <c r="AI5650" i="3"/>
  <c r="AG5650" i="3" s="1"/>
  <c r="AI5651" i="3"/>
  <c r="AG5651" i="3" s="1"/>
  <c r="AI213" i="3"/>
  <c r="AI2046" i="3"/>
  <c r="AG2046" i="3" s="1"/>
  <c r="AI867" i="3"/>
  <c r="AI3726" i="3"/>
  <c r="AI1455" i="3"/>
  <c r="AI54" i="3"/>
  <c r="AI1957" i="3"/>
  <c r="AI4106" i="3"/>
  <c r="AI1861" i="3"/>
  <c r="AG1861" i="3" s="1"/>
  <c r="AI2182" i="3"/>
  <c r="AI381" i="3"/>
  <c r="AI4242" i="3"/>
  <c r="AG4242" i="3" s="1"/>
  <c r="AI4245" i="3"/>
  <c r="AG4245" i="3" s="1"/>
  <c r="AI4243" i="3"/>
  <c r="AG4243" i="3" s="1"/>
  <c r="AI2333" i="3"/>
  <c r="AI92" i="3"/>
  <c r="AI27" i="3"/>
  <c r="AI746" i="3"/>
  <c r="AG746" i="3" s="1"/>
  <c r="AI1527" i="3"/>
  <c r="AI1232" i="3"/>
  <c r="AI931" i="3"/>
  <c r="AG931" i="3" s="1"/>
  <c r="AI1658" i="3"/>
  <c r="AG1658" i="3" s="1"/>
  <c r="AI1870" i="3"/>
  <c r="AI859" i="3"/>
  <c r="AG859" i="3" s="1"/>
  <c r="AI1486" i="3"/>
  <c r="AG1486" i="3" s="1"/>
  <c r="AI4581" i="3"/>
  <c r="AG4581" i="3" s="1"/>
  <c r="AI4231" i="3"/>
  <c r="AI4230" i="3"/>
  <c r="AG4230" i="3" s="1"/>
  <c r="AI2200" i="3"/>
  <c r="AI3363" i="3"/>
  <c r="AI1638" i="3"/>
  <c r="AI3254" i="3"/>
  <c r="AG3254" i="3" s="1"/>
  <c r="AI935" i="3"/>
  <c r="AI4474" i="3"/>
  <c r="AI3911" i="3"/>
  <c r="AI5038" i="3"/>
  <c r="AI158" i="3"/>
  <c r="AI2095" i="3"/>
  <c r="AI1668" i="3"/>
  <c r="AI2325" i="3"/>
  <c r="AI1299" i="3"/>
  <c r="AI2124" i="3"/>
  <c r="AI399" i="3"/>
  <c r="AG399" i="3" s="1"/>
  <c r="AI3967" i="3"/>
  <c r="AG3967" i="3" s="1"/>
  <c r="AI3966" i="3"/>
  <c r="AG3966" i="3" s="1"/>
  <c r="AI1561" i="3"/>
  <c r="AI615" i="3"/>
  <c r="AI289" i="3"/>
  <c r="AI4868" i="3"/>
  <c r="AI1229" i="3"/>
  <c r="AI708" i="3"/>
  <c r="AI3607" i="3"/>
  <c r="AI3650" i="3"/>
  <c r="AI330" i="3"/>
  <c r="AI1399" i="3"/>
  <c r="AI990" i="3"/>
  <c r="AG990" i="3" s="1"/>
  <c r="AI739" i="3"/>
  <c r="AI4287" i="3"/>
  <c r="AG4287" i="3" s="1"/>
  <c r="AI1950" i="3"/>
  <c r="AI4964" i="3"/>
  <c r="AI255" i="3"/>
  <c r="AI5882" i="3"/>
  <c r="AG5882" i="3" s="1"/>
  <c r="AI4938" i="3"/>
  <c r="AI5239" i="3"/>
  <c r="AI2126" i="3"/>
  <c r="AI340" i="3"/>
  <c r="AI3310" i="3"/>
  <c r="AI277" i="3"/>
  <c r="AI3859" i="3"/>
  <c r="AI6322" i="3"/>
  <c r="AI1295" i="3"/>
  <c r="AI3644" i="3"/>
  <c r="AI6498" i="3"/>
  <c r="AG6498" i="3" s="1"/>
  <c r="AI4297" i="3"/>
  <c r="AI284" i="3"/>
  <c r="AI890" i="3"/>
  <c r="AI5050" i="3"/>
  <c r="AG5050" i="3" s="1"/>
  <c r="AI2202" i="3"/>
  <c r="AI696" i="3"/>
  <c r="AI6136" i="3"/>
  <c r="AI1445" i="3"/>
  <c r="AI1536" i="3"/>
  <c r="AI1725" i="3"/>
  <c r="AI748" i="3"/>
  <c r="AG748" i="3" s="1"/>
  <c r="AI1963" i="3"/>
  <c r="AG1963" i="3" s="1"/>
  <c r="AI4623" i="3"/>
  <c r="AI6400" i="3"/>
  <c r="AI3869" i="3"/>
  <c r="AI247" i="3"/>
  <c r="AI6578" i="3"/>
  <c r="AI2033" i="3"/>
  <c r="AG2033" i="3" s="1"/>
  <c r="AI1437" i="3"/>
  <c r="AI3844" i="3"/>
  <c r="AG3844" i="3" s="1"/>
  <c r="AI6402" i="3"/>
  <c r="AI1123" i="3"/>
  <c r="AG1123" i="3" s="1"/>
  <c r="AI1792" i="3"/>
  <c r="AI3970" i="3"/>
  <c r="AG3970" i="3" s="1"/>
  <c r="AI887" i="3"/>
  <c r="AG887" i="3" s="1"/>
  <c r="AI6137" i="3"/>
  <c r="AI3989" i="3"/>
  <c r="AG3989" i="3" s="1"/>
  <c r="AI3990" i="3"/>
  <c r="AG3990" i="3" s="1"/>
  <c r="AI3986" i="3"/>
  <c r="AG3986" i="3" s="1"/>
  <c r="AI5153" i="3"/>
  <c r="AG5153" i="3" s="1"/>
  <c r="AI5154" i="3"/>
  <c r="AG5154" i="3" s="1"/>
  <c r="AI4638" i="3"/>
  <c r="AG4638" i="3" s="1"/>
  <c r="AI446" i="3"/>
  <c r="AI606" i="3"/>
  <c r="AG606" i="3" s="1"/>
  <c r="AI416" i="3"/>
  <c r="AI1947" i="3"/>
  <c r="AG1947" i="3" s="1"/>
  <c r="AI1649" i="3"/>
  <c r="AI938" i="3"/>
  <c r="AG938" i="3" s="1"/>
  <c r="AI4163" i="3"/>
  <c r="AI6306" i="3"/>
  <c r="AG6306" i="3" s="1"/>
  <c r="AI3746" i="3"/>
  <c r="AG3746" i="3" s="1"/>
  <c r="AI4921" i="3"/>
  <c r="AG4921" i="3" s="1"/>
  <c r="AI2344" i="3"/>
  <c r="AG2344" i="3" s="1"/>
  <c r="AI3096" i="3"/>
  <c r="AG3096" i="3" s="1"/>
  <c r="AI4895" i="3"/>
  <c r="AG4895" i="3" s="1"/>
  <c r="AI4372" i="3"/>
  <c r="AG4372" i="3" s="1"/>
  <c r="AI5188" i="3"/>
  <c r="AG5188" i="3" s="1"/>
  <c r="AI2253" i="3"/>
  <c r="AI782" i="3"/>
  <c r="AG782" i="3" s="1"/>
  <c r="AI442" i="3"/>
  <c r="AI3946" i="3"/>
  <c r="AG3946" i="3" s="1"/>
  <c r="AI3947" i="3"/>
  <c r="AG3947" i="3" s="1"/>
  <c r="AI345" i="3"/>
  <c r="AI4184" i="3"/>
  <c r="AI6717" i="3"/>
  <c r="AI1183" i="3"/>
  <c r="AG1183" i="3" s="1"/>
  <c r="AI4459" i="3"/>
  <c r="AG4459" i="3" s="1"/>
  <c r="AI717" i="3"/>
  <c r="AI4211" i="3"/>
  <c r="AG4211" i="3" s="1"/>
  <c r="AI4254" i="3"/>
  <c r="AG4254" i="3" s="1"/>
  <c r="AI1450" i="3"/>
  <c r="AI2319" i="3"/>
  <c r="AG2319" i="3" s="1"/>
  <c r="AI812" i="3"/>
  <c r="AI964" i="3"/>
  <c r="AG964" i="3" s="1"/>
  <c r="AI3550" i="3"/>
  <c r="AG3550" i="3" s="1"/>
  <c r="AI1155" i="3"/>
  <c r="AG1155" i="3" s="1"/>
  <c r="AI1131" i="3"/>
  <c r="AI2324" i="3"/>
  <c r="AG2324" i="3" s="1"/>
  <c r="AI5605" i="3"/>
  <c r="AG5605" i="3" s="1"/>
  <c r="AI5603" i="3"/>
  <c r="AG5603" i="3" s="1"/>
  <c r="AI4364" i="3"/>
  <c r="AG4364" i="3" s="1"/>
  <c r="AI1094" i="3"/>
  <c r="AI2335" i="3"/>
  <c r="AG2335" i="3" s="1"/>
  <c r="AI4271" i="3"/>
  <c r="AI1156" i="3"/>
  <c r="AG1156" i="3" s="1"/>
  <c r="AI6558" i="3"/>
  <c r="AG6558" i="3" s="1"/>
  <c r="AI4367" i="3"/>
  <c r="AI49" i="3"/>
  <c r="AI3796" i="3"/>
  <c r="AG3796" i="3" s="1"/>
  <c r="AI3797" i="3"/>
  <c r="AG3797" i="3" s="1"/>
  <c r="AI702" i="3"/>
  <c r="AI664" i="3"/>
  <c r="AI272" i="3"/>
  <c r="AI6179" i="3"/>
  <c r="AG6179" i="3" s="1"/>
  <c r="AI6275" i="3"/>
  <c r="AG6275" i="3" s="1"/>
  <c r="AI641" i="3"/>
  <c r="AI3632" i="3"/>
  <c r="AI4340" i="3"/>
  <c r="AI2050" i="3"/>
  <c r="AG2050" i="3" s="1"/>
  <c r="AI2121" i="3"/>
  <c r="AI568" i="3"/>
  <c r="AG568" i="3" s="1"/>
  <c r="AI433" i="3"/>
  <c r="AI420" i="3"/>
  <c r="AG420" i="3" s="1"/>
  <c r="AI325" i="3"/>
  <c r="AI195" i="3"/>
  <c r="AI4833" i="3"/>
  <c r="AG4833" i="3" s="1"/>
  <c r="AI5062" i="3"/>
  <c r="AG5062" i="3" s="1"/>
  <c r="AI4672" i="3"/>
  <c r="AG4672" i="3" s="1"/>
  <c r="AI5127" i="3"/>
  <c r="AG5127" i="3" s="1"/>
  <c r="AI4244" i="3"/>
  <c r="AG4244" i="3" s="1"/>
  <c r="AI2148" i="3"/>
  <c r="AI757" i="3"/>
  <c r="AG757" i="3" s="1"/>
  <c r="AI5113" i="3"/>
  <c r="AG5113" i="3" s="1"/>
  <c r="AI5114" i="3"/>
  <c r="AG5114" i="3" s="1"/>
  <c r="AI3887" i="3"/>
  <c r="AG3887" i="3" s="1"/>
  <c r="AI3888" i="3"/>
  <c r="AG3888" i="3" s="1"/>
  <c r="AI1659" i="3"/>
  <c r="AI1831" i="3"/>
  <c r="AI4260" i="3"/>
  <c r="AG4260" i="3" s="1"/>
  <c r="AI4849" i="3"/>
  <c r="AI4582" i="3"/>
  <c r="AG4582" i="3" s="1"/>
  <c r="AI1284" i="3"/>
  <c r="AI1984" i="3"/>
  <c r="AI2230" i="3"/>
  <c r="AG2230" i="3" s="1"/>
  <c r="AI4966" i="3"/>
  <c r="AI3602" i="3"/>
  <c r="AI1233" i="3"/>
  <c r="AI3973" i="3"/>
  <c r="AI3138" i="3"/>
  <c r="AG3138" i="3" s="1"/>
  <c r="AI5077" i="3"/>
  <c r="AG5077" i="3" s="1"/>
  <c r="AI5259" i="3"/>
  <c r="AI4607" i="3"/>
  <c r="AG4607" i="3" s="1"/>
  <c r="AI180" i="3"/>
  <c r="AI332" i="3"/>
  <c r="AI3892" i="3"/>
  <c r="AI1866" i="3"/>
  <c r="AG1866" i="3" s="1"/>
  <c r="AI1867" i="3"/>
  <c r="AG1867" i="3" s="1"/>
  <c r="AI927" i="3"/>
  <c r="AI443" i="3"/>
  <c r="AI1048" i="3"/>
  <c r="AI3982" i="3"/>
  <c r="AG3982" i="3" s="1"/>
  <c r="AI1079" i="3"/>
  <c r="AI2250" i="3"/>
  <c r="AI2311" i="3"/>
  <c r="AG2311" i="3" s="1"/>
  <c r="AI607" i="3"/>
  <c r="AI2266" i="3"/>
  <c r="AI2305" i="3"/>
  <c r="AI1626" i="3"/>
  <c r="AG1626" i="3" s="1"/>
  <c r="AI1835" i="3"/>
  <c r="AI5534" i="3"/>
  <c r="AG5534" i="3" s="1"/>
  <c r="AI4506" i="3"/>
  <c r="AG4506" i="3" s="1"/>
  <c r="AI3565" i="3"/>
  <c r="AI1419" i="3"/>
  <c r="AG1419" i="3" s="1"/>
  <c r="AI2247" i="3"/>
  <c r="AI1010" i="3"/>
  <c r="AI167" i="3"/>
  <c r="AI3749" i="3"/>
  <c r="AI2244" i="3"/>
  <c r="AI2241" i="3"/>
  <c r="AG2241" i="3" s="1"/>
  <c r="AI544" i="3"/>
  <c r="AI6241" i="3"/>
  <c r="AI343" i="3"/>
  <c r="AI3918" i="3"/>
  <c r="AI2755" i="3"/>
  <c r="AI2442" i="3"/>
  <c r="AI2647" i="3"/>
  <c r="AI6718" i="3"/>
  <c r="AI2" i="3"/>
  <c r="AI4400" i="3"/>
  <c r="AI6361" i="3"/>
  <c r="AI2657" i="3"/>
  <c r="AI6684" i="3"/>
  <c r="AI618" i="3"/>
  <c r="AI3060" i="3"/>
  <c r="AI1262" i="3"/>
  <c r="AI3068" i="3"/>
  <c r="AI262" i="3"/>
  <c r="AI4389" i="3"/>
  <c r="AI6686" i="3"/>
  <c r="AI3688" i="3"/>
  <c r="AI3846" i="3"/>
  <c r="AI2811" i="3"/>
  <c r="AI168" i="3"/>
  <c r="AI2673" i="3"/>
  <c r="AI1105" i="3"/>
  <c r="AI1997" i="3"/>
  <c r="AI1627" i="3"/>
  <c r="AI3025" i="3"/>
  <c r="AI6687" i="3"/>
  <c r="AI6741" i="3"/>
  <c r="AI6716" i="3"/>
  <c r="AI2918" i="3"/>
  <c r="AI1440" i="3"/>
  <c r="AI407" i="3"/>
  <c r="AI1339" i="3"/>
  <c r="AI5298" i="3"/>
  <c r="AI6313" i="3"/>
  <c r="AI6688" i="3"/>
  <c r="AG6688" i="3" s="1"/>
  <c r="AI6380" i="3"/>
  <c r="AI2588" i="3"/>
  <c r="AI1975" i="3"/>
  <c r="AI5193" i="3"/>
  <c r="AI5648" i="3"/>
  <c r="AI2747" i="3"/>
  <c r="AI3002" i="3"/>
  <c r="AI2427" i="3"/>
  <c r="AI4508" i="3"/>
  <c r="AI1245" i="3"/>
  <c r="AI6407" i="3"/>
  <c r="AI3788" i="3"/>
  <c r="AI2555" i="3"/>
  <c r="AI6719" i="3"/>
  <c r="AI2886" i="3"/>
  <c r="AI3168" i="3"/>
  <c r="AI1940" i="3"/>
  <c r="AI4303" i="3"/>
  <c r="AI6408" i="3"/>
  <c r="AI4463" i="3"/>
  <c r="AI2584" i="3"/>
  <c r="AI1804" i="3"/>
  <c r="AI155" i="3"/>
  <c r="AI3313" i="3"/>
  <c r="AI6704" i="3"/>
  <c r="AI572" i="3"/>
  <c r="AI2527" i="3"/>
  <c r="AI6726" i="3"/>
  <c r="AI1743" i="3"/>
  <c r="AI4047" i="3"/>
  <c r="AI3454" i="3"/>
  <c r="AI6495" i="3"/>
  <c r="AI2552" i="3"/>
  <c r="AI1340" i="3"/>
  <c r="AI6413" i="3"/>
  <c r="AI6711" i="3"/>
  <c r="AI1614" i="3"/>
  <c r="AI6424" i="3"/>
  <c r="AI3035" i="3"/>
  <c r="AI6314" i="3"/>
  <c r="AI6338" i="3"/>
  <c r="AI3908" i="3"/>
  <c r="AI6689" i="3"/>
  <c r="AI2637" i="3"/>
  <c r="AI3880" i="3"/>
  <c r="AI3526" i="3"/>
  <c r="AI85" i="3"/>
  <c r="AI3953" i="3"/>
  <c r="AI6620" i="3"/>
  <c r="AI5171" i="3"/>
  <c r="AI4346" i="3"/>
  <c r="AI6242" i="3"/>
  <c r="AI6253" i="3"/>
  <c r="AI2382" i="3"/>
  <c r="AI2059" i="3"/>
  <c r="AI738" i="3"/>
  <c r="AI2113" i="3"/>
  <c r="AI6752" i="3"/>
  <c r="AI2766" i="3"/>
  <c r="AI2824" i="3"/>
  <c r="AI6753" i="3"/>
  <c r="AI4178" i="3"/>
  <c r="AI4219" i="3"/>
  <c r="AI3152" i="3"/>
  <c r="AI1781" i="3"/>
  <c r="AI1881" i="3"/>
  <c r="AI982" i="3"/>
  <c r="AI6690" i="3"/>
  <c r="AI1983" i="3"/>
  <c r="AI3077" i="3"/>
  <c r="AI3993" i="3"/>
  <c r="AI173" i="3"/>
  <c r="AI6414" i="3"/>
  <c r="AI6419" i="3"/>
  <c r="AI898" i="3"/>
  <c r="AI6727" i="3"/>
  <c r="AI4190" i="3"/>
  <c r="AI6410" i="3"/>
  <c r="AI593" i="3"/>
  <c r="AI3208" i="3"/>
  <c r="AI2469" i="3"/>
  <c r="AI3218" i="3"/>
  <c r="AI1679" i="3"/>
  <c r="AI6152" i="3"/>
  <c r="AI6428" i="3"/>
  <c r="AI4984" i="3"/>
  <c r="AI2633" i="3"/>
  <c r="AI2875" i="3"/>
  <c r="AI3191" i="3"/>
  <c r="AI6643" i="3"/>
  <c r="AI6432" i="3"/>
  <c r="AI2436" i="3"/>
  <c r="AI2401" i="3"/>
  <c r="AI3285" i="3"/>
  <c r="AI3076" i="3"/>
  <c r="AI3923" i="3"/>
  <c r="AI4848" i="3"/>
  <c r="AI2217" i="3"/>
  <c r="AI2775" i="3"/>
  <c r="AI2833" i="3"/>
  <c r="AI3141" i="3"/>
  <c r="AI3956" i="3"/>
  <c r="AI2702" i="3"/>
  <c r="AI6434" i="3"/>
  <c r="AI1648" i="3"/>
  <c r="AI3263" i="3"/>
  <c r="AI4657" i="3"/>
  <c r="AI2491" i="3"/>
  <c r="AI1703" i="3"/>
  <c r="AI1001" i="3"/>
  <c r="AI4027" i="3"/>
  <c r="AI3150" i="3"/>
  <c r="AI1294" i="3"/>
  <c r="AI270" i="3"/>
  <c r="AI6436" i="3"/>
  <c r="AI2591" i="3"/>
  <c r="AI2198" i="3"/>
  <c r="AI6437" i="3"/>
  <c r="AI2625" i="3"/>
  <c r="AI6439" i="3"/>
  <c r="AI2847" i="3"/>
  <c r="AI2674" i="3"/>
  <c r="AI6811" i="3"/>
  <c r="AI1550" i="3"/>
  <c r="AI1601" i="3"/>
  <c r="AI6323" i="3"/>
  <c r="AI3348" i="3"/>
  <c r="AI639" i="3"/>
  <c r="AI2615" i="3"/>
  <c r="AI2243" i="3"/>
  <c r="AI6728" i="3"/>
  <c r="AI6459" i="3"/>
  <c r="AI6247" i="3"/>
  <c r="AI6596" i="3"/>
  <c r="AI2672" i="3"/>
  <c r="AI6441" i="3"/>
  <c r="AI2214" i="3"/>
  <c r="AI6792" i="3"/>
  <c r="AI4974" i="3"/>
  <c r="AI5052" i="3"/>
  <c r="AI2974" i="3"/>
  <c r="AI1991" i="3"/>
  <c r="AI2891" i="3"/>
  <c r="AI3527" i="3"/>
  <c r="AI3502" i="3"/>
  <c r="AI2740" i="3"/>
  <c r="AI2741" i="3"/>
  <c r="AI5798" i="3"/>
  <c r="AI3139" i="3"/>
  <c r="AI3390" i="3"/>
  <c r="AI2800" i="3"/>
  <c r="AI6444" i="3"/>
  <c r="AI234" i="3"/>
  <c r="AI6448" i="3"/>
  <c r="AI286" i="3"/>
  <c r="AI424" i="3"/>
  <c r="AI3300" i="3"/>
  <c r="AI5883" i="3"/>
  <c r="AI6315" i="3"/>
  <c r="AI3325" i="3"/>
  <c r="AI2859" i="3"/>
  <c r="AI5164" i="3"/>
  <c r="AI6317" i="3"/>
  <c r="AI6449" i="3"/>
  <c r="AI6452" i="3"/>
  <c r="AI3049" i="3"/>
  <c r="AI3187" i="3"/>
  <c r="AI577" i="3"/>
  <c r="AI3477" i="3"/>
  <c r="AI5000" i="3"/>
  <c r="AI3093" i="3"/>
  <c r="AI1779" i="3"/>
  <c r="AI2551" i="3"/>
  <c r="AI587" i="3"/>
  <c r="AI3038" i="3"/>
  <c r="AI6270" i="3"/>
  <c r="AI2863" i="3"/>
  <c r="AI3064" i="3"/>
  <c r="AI2489" i="3"/>
  <c r="AI2379" i="3"/>
  <c r="AI2738" i="3"/>
  <c r="AI3478" i="3"/>
  <c r="AI63" i="3"/>
  <c r="AI436" i="3"/>
  <c r="AI3921" i="3"/>
  <c r="AI475" i="3"/>
  <c r="AI6665" i="3"/>
  <c r="AI4391" i="3"/>
  <c r="AI3464" i="3"/>
  <c r="AI2362" i="3"/>
  <c r="AI5937" i="3"/>
  <c r="AI2161" i="3"/>
  <c r="AI508" i="3"/>
  <c r="AI3474" i="3"/>
  <c r="AI2836" i="3"/>
  <c r="AI3994" i="3"/>
  <c r="AI6429" i="3"/>
  <c r="AI3116" i="3"/>
  <c r="AI5089" i="3"/>
  <c r="AI2754" i="3"/>
  <c r="AI6319" i="3"/>
  <c r="AI2931" i="3"/>
  <c r="AI2678" i="3"/>
  <c r="AI1569" i="3"/>
  <c r="AI5294" i="3"/>
  <c r="AI6240" i="3"/>
  <c r="AI1941" i="3"/>
  <c r="AG1941" i="3" s="1"/>
  <c r="AI2058" i="3"/>
  <c r="AI4286" i="3"/>
  <c r="AI2642" i="3"/>
  <c r="AI357" i="3"/>
  <c r="AI2714" i="3"/>
  <c r="AI4345" i="3"/>
  <c r="AI1401" i="3"/>
  <c r="AI2448" i="3"/>
  <c r="AI3280" i="3"/>
  <c r="AI2428" i="3"/>
  <c r="AI3673" i="3"/>
  <c r="AI4585" i="3"/>
  <c r="AI1050" i="3"/>
  <c r="AI4563" i="3"/>
  <c r="AI6453" i="3"/>
  <c r="AI2665" i="3"/>
  <c r="AI6599" i="3"/>
  <c r="AI2689" i="3"/>
  <c r="AI4713" i="3"/>
  <c r="AI3110" i="3"/>
  <c r="AI2680" i="3"/>
  <c r="AI6793" i="3"/>
  <c r="AI5189" i="3"/>
  <c r="AI3031" i="3"/>
  <c r="AI3822" i="3"/>
  <c r="AI860" i="3"/>
  <c r="AI4159" i="3"/>
  <c r="AI4555" i="3"/>
  <c r="AI6507" i="3"/>
  <c r="AI3169" i="3"/>
  <c r="AI2653" i="3"/>
  <c r="AI3958" i="3"/>
  <c r="AI5311" i="3"/>
  <c r="AI6321" i="3"/>
  <c r="AI3889" i="3"/>
  <c r="AI263" i="3"/>
  <c r="AI3162" i="3"/>
  <c r="AI292" i="3"/>
  <c r="AI5567" i="3"/>
  <c r="AI2767" i="3"/>
  <c r="AI3190" i="3"/>
  <c r="AI6737" i="3"/>
  <c r="AI4999" i="3"/>
  <c r="AI467" i="3"/>
  <c r="AI3412" i="3"/>
  <c r="AI2388" i="3"/>
  <c r="AI2822" i="3"/>
  <c r="AI5295" i="3"/>
  <c r="AG5295" i="3" s="1"/>
  <c r="AI2411" i="3"/>
  <c r="AI5203" i="3"/>
  <c r="AI2992" i="3"/>
  <c r="AI4410" i="3"/>
  <c r="AI41" i="3"/>
  <c r="AI1715" i="3"/>
  <c r="AI6455" i="3"/>
  <c r="AI2950" i="3"/>
  <c r="AI933" i="3"/>
  <c r="AI3438" i="3"/>
  <c r="AI5227" i="3"/>
  <c r="AI3874" i="3"/>
  <c r="AI1049" i="3"/>
  <c r="AI3578" i="3"/>
  <c r="AI6508" i="3"/>
  <c r="AI105" i="3"/>
  <c r="AI3156" i="3"/>
  <c r="AI2908" i="3"/>
  <c r="AI4971" i="3"/>
  <c r="AI2528" i="3"/>
  <c r="AI21" i="3"/>
  <c r="AI2530" i="3"/>
  <c r="AI3026" i="3"/>
  <c r="AI4473" i="3"/>
  <c r="AI5818" i="3"/>
  <c r="AI2978" i="3"/>
  <c r="AI6738" i="3"/>
  <c r="AI6735" i="3"/>
  <c r="AI242" i="3"/>
  <c r="AI22" i="3"/>
  <c r="AI2756" i="3"/>
  <c r="AI1842" i="3"/>
  <c r="AI5467" i="3"/>
  <c r="AI2212" i="3"/>
  <c r="AI2131" i="3"/>
  <c r="AI2381" i="3"/>
  <c r="AI2654" i="3"/>
  <c r="AI5584" i="3"/>
  <c r="AI1452" i="3"/>
  <c r="AI454" i="3"/>
  <c r="AI4682" i="3"/>
  <c r="AI6572" i="3"/>
  <c r="AI2402" i="3"/>
  <c r="AI3037" i="3"/>
  <c r="AI278" i="3"/>
  <c r="AI2882" i="3"/>
  <c r="AI2464" i="3"/>
  <c r="AI1577" i="3"/>
  <c r="AI6795" i="3"/>
  <c r="AI2804" i="3"/>
  <c r="AI3426" i="3"/>
  <c r="AI6457" i="3"/>
  <c r="AI2684" i="3"/>
  <c r="AI3912" i="3"/>
  <c r="AI5199" i="3"/>
  <c r="AI2338" i="3"/>
  <c r="AI408" i="3"/>
  <c r="AI3370" i="3"/>
  <c r="AI3153" i="3"/>
  <c r="AI4787" i="3"/>
  <c r="AI6692" i="3"/>
  <c r="AI6324" i="3"/>
  <c r="AI6608" i="3"/>
  <c r="AI2603" i="3"/>
  <c r="AI2681" i="3"/>
  <c r="AI2490" i="3"/>
  <c r="AI6460" i="3"/>
  <c r="AI5575" i="3"/>
  <c r="AI6461" i="3"/>
  <c r="AI3086" i="3"/>
  <c r="AI3089" i="3"/>
  <c r="AI684" i="3"/>
  <c r="AI316" i="3"/>
  <c r="AI2620" i="3"/>
  <c r="AI197" i="3"/>
  <c r="AI1287" i="3"/>
  <c r="AI1196" i="3"/>
  <c r="AI2397" i="3"/>
  <c r="AI3061" i="3"/>
  <c r="AI2021" i="3"/>
  <c r="AI4628" i="3"/>
  <c r="AI2502" i="3"/>
  <c r="AI3637" i="3"/>
  <c r="AI6505" i="3"/>
  <c r="AI1585" i="3"/>
  <c r="AI4290" i="3"/>
  <c r="AI6463" i="3"/>
  <c r="AI6329" i="3"/>
  <c r="AI6756" i="3"/>
  <c r="AI3337" i="3"/>
  <c r="AI2750" i="3"/>
  <c r="AI3809" i="3"/>
  <c r="AI6451" i="3"/>
  <c r="AI6742" i="3"/>
  <c r="AI4375" i="3"/>
  <c r="AI3603" i="3"/>
  <c r="AI2769" i="3"/>
  <c r="AI3623" i="3"/>
  <c r="AI3144" i="3"/>
  <c r="AI6540" i="3"/>
  <c r="AI2532" i="3"/>
  <c r="AI2803" i="3"/>
  <c r="AI4335" i="3"/>
  <c r="AI156" i="3"/>
  <c r="AI2635" i="3"/>
  <c r="AI2862" i="3"/>
  <c r="AI3530" i="3"/>
  <c r="AI6260" i="3"/>
  <c r="AI6194" i="3"/>
  <c r="AI3841" i="3"/>
  <c r="AI3322" i="3"/>
  <c r="AI5543" i="3"/>
  <c r="AI4036" i="3"/>
  <c r="AI2935" i="3"/>
  <c r="AI426" i="3"/>
  <c r="AI2733" i="3"/>
  <c r="AI1055" i="3"/>
  <c r="AI585" i="3"/>
  <c r="AI6603" i="3"/>
  <c r="AI951" i="3"/>
  <c r="AI6464" i="3"/>
  <c r="AI248" i="3"/>
  <c r="AI3000" i="3"/>
  <c r="AI5039" i="3"/>
  <c r="AI6465" i="3"/>
  <c r="AI6353" i="3"/>
  <c r="AI6796" i="3"/>
  <c r="AG6796" i="3" s="1"/>
  <c r="AI2437" i="3"/>
  <c r="AI2871" i="3"/>
  <c r="AI3041" i="3"/>
  <c r="AI3634" i="3"/>
  <c r="AI6325" i="3"/>
  <c r="AI6611" i="3"/>
  <c r="AI4115" i="3"/>
  <c r="AI2904" i="3"/>
  <c r="AI169" i="3"/>
  <c r="AI6334" i="3"/>
  <c r="AI1934" i="3"/>
  <c r="AI2386" i="3"/>
  <c r="AI6623" i="3"/>
  <c r="AI2666" i="3"/>
  <c r="AI6261" i="3"/>
  <c r="AI2638" i="3"/>
  <c r="AI2628" i="3"/>
  <c r="AI2479" i="3"/>
  <c r="AI5624" i="3"/>
  <c r="AI4486" i="3"/>
  <c r="AI4951" i="3"/>
  <c r="AI4574" i="3"/>
  <c r="AI6430" i="3"/>
  <c r="AI3099" i="3"/>
  <c r="AI3521" i="3"/>
  <c r="AI3924" i="3"/>
  <c r="AI2425" i="3"/>
  <c r="AI2866" i="3"/>
  <c r="AI2426" i="3"/>
  <c r="AI5828" i="3"/>
  <c r="AI6263" i="3"/>
  <c r="AI2364" i="3"/>
  <c r="AI6612" i="3"/>
  <c r="AI6328" i="3"/>
  <c r="AI1100" i="3"/>
  <c r="AI4690" i="3"/>
  <c r="AI6304" i="3"/>
  <c r="AI3776" i="3"/>
  <c r="AI4996" i="3"/>
  <c r="AI4940" i="3"/>
  <c r="AI6693" i="3"/>
  <c r="AI4627" i="3"/>
  <c r="AI6798" i="3"/>
  <c r="AI1176" i="3"/>
  <c r="AI5215" i="3"/>
  <c r="AI3714" i="3"/>
  <c r="AI2807" i="3"/>
  <c r="AI6423" i="3"/>
  <c r="AI2751" i="3"/>
  <c r="AI4034" i="3"/>
  <c r="AI4978" i="3"/>
  <c r="AI2611" i="3"/>
  <c r="AI3875" i="3"/>
  <c r="AI3867" i="3"/>
  <c r="AI1579" i="3"/>
  <c r="AI6679" i="3"/>
  <c r="AI107" i="3"/>
  <c r="AI4044" i="3"/>
  <c r="AI3415" i="3"/>
  <c r="AI72" i="3"/>
  <c r="AI3080" i="3"/>
  <c r="AI3700" i="3"/>
  <c r="AI4922" i="3"/>
  <c r="AI3181" i="3"/>
  <c r="AI3211" i="3"/>
  <c r="AI6617" i="3"/>
  <c r="AI5299" i="3"/>
  <c r="AG5299" i="3" s="1"/>
  <c r="AI3974" i="3"/>
  <c r="AI2610" i="3"/>
  <c r="AI2483" i="3"/>
  <c r="AI6804" i="3"/>
  <c r="AG6804" i="3" s="1"/>
  <c r="AI5419" i="3"/>
  <c r="AI6762" i="3"/>
  <c r="AI3281" i="3"/>
  <c r="AI2430" i="3"/>
  <c r="AI273" i="3"/>
  <c r="AI6412" i="3"/>
  <c r="AI2543" i="3"/>
  <c r="AI3094" i="3"/>
  <c r="AI3410" i="3"/>
  <c r="AI235" i="3"/>
  <c r="AI1453" i="3"/>
  <c r="AG1453" i="3" s="1"/>
  <c r="AI6269" i="3"/>
  <c r="AI3197" i="3"/>
  <c r="AI6619" i="3"/>
  <c r="AI6466" i="3"/>
  <c r="AI2632" i="3"/>
  <c r="AI6552" i="3"/>
  <c r="AI3286" i="3"/>
  <c r="AI6272" i="3"/>
  <c r="AI2872" i="3"/>
  <c r="AI6801" i="3"/>
  <c r="AI6468" i="3"/>
  <c r="AI2612" i="3"/>
  <c r="AI6534" i="3"/>
  <c r="AI6621" i="3"/>
  <c r="AI6694" i="3"/>
  <c r="AI4094" i="3"/>
  <c r="AI3573" i="3"/>
  <c r="AI2634" i="3"/>
  <c r="AI3309" i="3"/>
  <c r="AI2856" i="3"/>
  <c r="AI670" i="3"/>
  <c r="AI6295" i="3"/>
  <c r="AI333" i="3"/>
  <c r="AI4090" i="3"/>
  <c r="AI6805" i="3"/>
  <c r="AG6805" i="3" s="1"/>
  <c r="AI3638" i="3"/>
  <c r="AI2579" i="3"/>
  <c r="AI2495" i="3"/>
  <c r="AI2820" i="3"/>
  <c r="AI1412" i="3"/>
  <c r="AI2697" i="3"/>
  <c r="AI3848" i="3"/>
  <c r="AI2728" i="3"/>
  <c r="AI4037" i="3"/>
  <c r="AG4037" i="3" s="1"/>
  <c r="AI462" i="3"/>
  <c r="AI5468" i="3"/>
  <c r="AG5468" i="3" s="1"/>
  <c r="AI539" i="3"/>
  <c r="AI2514" i="3"/>
  <c r="AI2377" i="3"/>
  <c r="AI2749" i="3"/>
  <c r="AI6696" i="3"/>
  <c r="AI5178" i="3"/>
  <c r="AI1892" i="3"/>
  <c r="AI2396" i="3"/>
  <c r="AI367" i="3"/>
  <c r="AI4339" i="3"/>
  <c r="AI1689" i="3"/>
  <c r="AI3030" i="3"/>
  <c r="AI2100" i="3"/>
  <c r="AI1522" i="3"/>
  <c r="AI3217" i="3"/>
  <c r="AI4962" i="3"/>
  <c r="AI6469" i="3"/>
  <c r="AI2060" i="3"/>
  <c r="AG2060" i="3" s="1"/>
  <c r="AI3792" i="3"/>
  <c r="AI1004" i="3"/>
  <c r="AI2582" i="3"/>
  <c r="AI5336" i="3"/>
  <c r="AI3733" i="3"/>
  <c r="AI2700" i="3"/>
  <c r="AI2897" i="3"/>
  <c r="AI4321" i="3"/>
  <c r="AI3272" i="3"/>
  <c r="AI2394" i="3"/>
  <c r="AI1500" i="3"/>
  <c r="AI2795" i="3"/>
  <c r="AI2956" i="3"/>
  <c r="AI1403" i="3"/>
  <c r="AI1559" i="3"/>
  <c r="AI3147" i="3"/>
  <c r="AI1423" i="3"/>
  <c r="AI6470" i="3"/>
  <c r="AI2449" i="3"/>
  <c r="AI793" i="3"/>
  <c r="AI122" i="3"/>
  <c r="AI4973" i="3"/>
  <c r="AI4086" i="3"/>
  <c r="AI626" i="3"/>
  <c r="AI3787" i="3"/>
  <c r="AI6389" i="3"/>
  <c r="AI6273" i="3"/>
  <c r="AI178" i="3"/>
  <c r="AI2976" i="3"/>
  <c r="AI457" i="3"/>
  <c r="AI5071" i="3"/>
  <c r="AI2687" i="3"/>
  <c r="AI6471" i="3"/>
  <c r="AI2570" i="3"/>
  <c r="AI2682" i="3"/>
  <c r="AI2938" i="3"/>
  <c r="AI755" i="3"/>
  <c r="AI2467" i="3"/>
  <c r="AI5352" i="3"/>
  <c r="AI2431" i="3"/>
  <c r="AI4753" i="3"/>
  <c r="AI5272" i="3"/>
  <c r="AI2932" i="3"/>
  <c r="AI4720" i="3"/>
  <c r="AI579" i="3"/>
  <c r="AI214" i="3"/>
  <c r="AI2392" i="3"/>
  <c r="AI6362" i="3"/>
  <c r="AI6472" i="3"/>
  <c r="AI2541" i="3"/>
  <c r="AI3556" i="3"/>
  <c r="AI6473" i="3"/>
  <c r="AI6806" i="3"/>
  <c r="AG6806" i="3" s="1"/>
  <c r="AI2432" i="3"/>
  <c r="AI6307" i="3"/>
  <c r="AI1126" i="3"/>
  <c r="AI2412" i="3"/>
  <c r="AI6474" i="3"/>
  <c r="AI6602" i="3"/>
  <c r="AI6626" i="3"/>
  <c r="AI6150" i="3"/>
  <c r="AI1914" i="3"/>
  <c r="AI6475" i="3"/>
  <c r="AI1011" i="3"/>
  <c r="AI6763" i="3"/>
  <c r="AI6476" i="3"/>
  <c r="AI5873" i="3"/>
  <c r="AI4446" i="3"/>
  <c r="AI2719" i="3"/>
  <c r="AI3149" i="3"/>
  <c r="AI3375" i="3"/>
  <c r="AI2267" i="3"/>
  <c r="AI3408" i="3"/>
  <c r="AI2758" i="3"/>
  <c r="AI3275" i="3"/>
  <c r="AI2768" i="3"/>
  <c r="AI181" i="3"/>
  <c r="AI6477" i="3"/>
  <c r="AI6478" i="3"/>
  <c r="AI6277" i="3"/>
  <c r="AI389" i="3"/>
  <c r="AI2789" i="3"/>
  <c r="AI801" i="3"/>
  <c r="AI17" i="3"/>
  <c r="AI3318" i="3"/>
  <c r="AI3345" i="3"/>
  <c r="AI2679" i="3"/>
  <c r="AI3261" i="3"/>
  <c r="AI4093" i="3"/>
  <c r="AI474" i="3"/>
  <c r="AI4642" i="3"/>
  <c r="AI762" i="3"/>
  <c r="AI6627" i="3"/>
  <c r="AI4878" i="3"/>
  <c r="AI4336" i="3"/>
  <c r="AI2686" i="3"/>
  <c r="AI2705" i="3"/>
  <c r="AI2378" i="3"/>
  <c r="AI2917" i="3"/>
  <c r="AI6480" i="3"/>
  <c r="AI400" i="3"/>
  <c r="AI4811" i="3"/>
  <c r="AI5600" i="3"/>
  <c r="AI4046" i="3"/>
  <c r="AI363" i="3"/>
  <c r="AI2744" i="3"/>
  <c r="AI4180" i="3"/>
  <c r="AI2710" i="3"/>
  <c r="AI2816" i="3"/>
  <c r="AI6765" i="3"/>
  <c r="AI3805" i="3"/>
  <c r="AI6278" i="3"/>
  <c r="AI3221" i="3"/>
  <c r="AI2971" i="3"/>
  <c r="AI6767" i="3"/>
  <c r="AI2669" i="3"/>
  <c r="AI3292" i="3"/>
  <c r="AI4487" i="3"/>
  <c r="AI2450" i="3"/>
  <c r="AI2360" i="3"/>
  <c r="AI4103" i="3"/>
  <c r="AI1969" i="3"/>
  <c r="AI6715" i="3"/>
  <c r="AI1139" i="3"/>
  <c r="AI2979" i="3"/>
  <c r="AI777" i="3"/>
  <c r="AI6276" i="3"/>
  <c r="AI2834" i="3"/>
  <c r="AI6279" i="3"/>
  <c r="AI1198" i="3"/>
  <c r="AI60" i="3"/>
  <c r="AI3143" i="3"/>
  <c r="AI2774" i="3"/>
  <c r="AI6633" i="3"/>
  <c r="AI2636" i="3"/>
  <c r="AI3104" i="3"/>
  <c r="AI3789" i="3"/>
  <c r="AI6331" i="3"/>
  <c r="AI3323" i="3"/>
  <c r="AI2870" i="3"/>
  <c r="AI3274" i="3"/>
  <c r="AI3622" i="3"/>
  <c r="AI2981" i="3"/>
  <c r="AI4344" i="3"/>
  <c r="AI3708" i="3"/>
  <c r="AI2546" i="3"/>
  <c r="AI3066" i="3"/>
  <c r="AI5065" i="3"/>
  <c r="AI2746" i="3"/>
  <c r="AI1177" i="3"/>
  <c r="AG1177" i="3" s="1"/>
  <c r="AI187" i="3"/>
  <c r="AI6127" i="3"/>
  <c r="AI4018" i="3"/>
  <c r="AI5885" i="3"/>
  <c r="AI2802" i="3"/>
  <c r="AI2567" i="3"/>
  <c r="AI2995" i="3"/>
  <c r="AI2405" i="3"/>
  <c r="AI249" i="3"/>
  <c r="AI2663" i="3"/>
  <c r="AI2542" i="3"/>
  <c r="AI3529" i="3"/>
  <c r="AI6147" i="3"/>
  <c r="AI4997" i="3"/>
  <c r="AG4997" i="3" s="1"/>
  <c r="AI1896" i="3"/>
  <c r="AI6335" i="3"/>
  <c r="AI4326" i="3"/>
  <c r="AI1929" i="3"/>
  <c r="AI6634" i="3"/>
  <c r="AI3050" i="3"/>
  <c r="AI3873" i="3"/>
  <c r="AI2923" i="3"/>
  <c r="AI4223" i="3"/>
  <c r="AI6156" i="3"/>
  <c r="AI2340" i="3"/>
  <c r="AI1992" i="3"/>
  <c r="AI1993" i="3"/>
  <c r="AI1012" i="3"/>
  <c r="AI4454" i="3"/>
  <c r="AI2812" i="3"/>
  <c r="AI2500" i="3"/>
  <c r="AI2139" i="3"/>
  <c r="AI6481" i="3"/>
  <c r="AI6344" i="3"/>
  <c r="AI6482" i="3"/>
  <c r="AI6645" i="3"/>
  <c r="AI2549" i="3"/>
  <c r="AI5297" i="3"/>
  <c r="AI2959" i="3"/>
  <c r="AI328" i="3"/>
  <c r="AI411" i="3"/>
  <c r="AI4324" i="3"/>
  <c r="AI6188" i="3"/>
  <c r="AI6483" i="3"/>
  <c r="AI2911" i="3"/>
  <c r="AI2645" i="3"/>
  <c r="AI2780" i="3"/>
  <c r="AI6553" i="3"/>
  <c r="AI3036" i="3"/>
  <c r="AI4981" i="3"/>
  <c r="AI2099" i="3"/>
  <c r="AI6420" i="3"/>
  <c r="AI6635" i="3"/>
  <c r="AI6639" i="3"/>
  <c r="AI3166" i="3"/>
  <c r="AI4772" i="3"/>
  <c r="AI2585" i="3"/>
  <c r="AI6772" i="3"/>
  <c r="AI6336" i="3"/>
  <c r="AI2806" i="3"/>
  <c r="AI870" i="3"/>
  <c r="AI2176" i="3"/>
  <c r="AI3575" i="3"/>
  <c r="AI2764" i="3"/>
  <c r="AI1420" i="3"/>
  <c r="AI2499" i="3"/>
  <c r="AI6640" i="3"/>
  <c r="AI5620" i="3"/>
  <c r="AI6546" i="3"/>
  <c r="AI2505" i="3"/>
  <c r="AI548" i="3"/>
  <c r="AI5133" i="3"/>
  <c r="AI5029" i="3"/>
  <c r="AI862" i="3"/>
  <c r="AI4656" i="3"/>
  <c r="AI2627" i="3"/>
  <c r="AI863" i="3"/>
  <c r="AI2595" i="3"/>
  <c r="AI6316" i="3"/>
  <c r="AI3320" i="3"/>
  <c r="AI6600" i="3"/>
  <c r="AI2456" i="3"/>
  <c r="AI1303" i="3"/>
  <c r="AI3647" i="3"/>
  <c r="AI6485" i="3"/>
  <c r="AI4824" i="3"/>
  <c r="AI3155" i="3"/>
  <c r="AI401" i="3"/>
  <c r="AI1158" i="3"/>
  <c r="AI2838" i="3"/>
  <c r="AI2805" i="3"/>
  <c r="AI2695" i="3"/>
  <c r="AI2573" i="3"/>
  <c r="AI2575" i="3"/>
  <c r="AI4215" i="3"/>
  <c r="AI6218" i="3"/>
  <c r="AI5037" i="3"/>
  <c r="AI93" i="3"/>
  <c r="AI2465" i="3"/>
  <c r="AI912" i="3"/>
  <c r="AI2692" i="3"/>
  <c r="AI1793" i="3"/>
  <c r="AI3579" i="3"/>
  <c r="AI1101" i="3"/>
  <c r="AI3227" i="3"/>
  <c r="AI148" i="3"/>
  <c r="AI6386" i="3"/>
  <c r="AI5190" i="3"/>
  <c r="AI1227" i="3"/>
  <c r="AI3670" i="3"/>
  <c r="AI6487" i="3"/>
  <c r="AI2936" i="3"/>
  <c r="AI4912" i="3"/>
  <c r="AI996" i="3"/>
  <c r="AI3184" i="3"/>
  <c r="AI2884" i="3"/>
  <c r="AI6770" i="3"/>
  <c r="AI5271" i="3"/>
  <c r="AI5617" i="3"/>
  <c r="AI3052" i="3"/>
  <c r="AI6642" i="3"/>
  <c r="AI3075" i="3"/>
  <c r="AI5409" i="3"/>
  <c r="AI2898" i="3"/>
  <c r="AI2577" i="3"/>
  <c r="AI1013" i="3"/>
  <c r="AI4599" i="3"/>
  <c r="AI2423" i="3"/>
  <c r="AI6303" i="3"/>
  <c r="AI6488" i="3"/>
  <c r="AI4491" i="3"/>
  <c r="AI2878" i="3"/>
  <c r="AI5946" i="3"/>
  <c r="AI2457" i="3"/>
  <c r="AI6647" i="3"/>
  <c r="AI3977" i="3"/>
  <c r="AI3042" i="3"/>
  <c r="AI2415" i="3"/>
  <c r="AI4173" i="3"/>
  <c r="AI3175" i="3"/>
  <c r="AI3686" i="3"/>
  <c r="AI3433" i="3"/>
  <c r="AI1994" i="3"/>
  <c r="AI6490" i="3"/>
  <c r="AI2835" i="3"/>
  <c r="AI5088" i="3"/>
  <c r="AI529" i="3"/>
  <c r="AI5361" i="3"/>
  <c r="AI2544" i="3"/>
  <c r="AI3651" i="3"/>
  <c r="AG3651" i="3" s="1"/>
  <c r="AI4033" i="3"/>
  <c r="AI2903" i="3"/>
  <c r="AI2560" i="3"/>
  <c r="AI2760" i="3"/>
  <c r="AI827" i="3"/>
  <c r="AI4228" i="3"/>
  <c r="AI2416" i="3"/>
  <c r="AI6280" i="3"/>
  <c r="AI2982" i="3"/>
  <c r="AI3405" i="3"/>
  <c r="AI3284" i="3"/>
  <c r="AI3443" i="3"/>
  <c r="AI2732" i="3"/>
  <c r="AI2466" i="3"/>
  <c r="AI4393" i="3"/>
  <c r="AI3783" i="3"/>
  <c r="AI2583" i="3"/>
  <c r="AI4869" i="3"/>
  <c r="AI2606" i="3"/>
  <c r="AI1027" i="3"/>
  <c r="AI2651" i="3"/>
  <c r="AI6649" i="3"/>
  <c r="AI1194" i="3"/>
  <c r="AI2910" i="3"/>
  <c r="AI4957" i="3"/>
  <c r="AI3722" i="3"/>
  <c r="AI2943" i="3"/>
  <c r="AI1269" i="3"/>
  <c r="AI4624" i="3"/>
  <c r="AI5437" i="3"/>
  <c r="AI393" i="3"/>
  <c r="AI3558" i="3"/>
  <c r="AI531" i="3"/>
  <c r="AI6426" i="3"/>
  <c r="AI6492" i="3"/>
  <c r="AI2868" i="3"/>
  <c r="AI4715" i="3"/>
  <c r="AI6493" i="3"/>
  <c r="AI2967" i="3"/>
  <c r="AI50" i="3"/>
  <c r="AI5866" i="3"/>
  <c r="AI4861" i="3"/>
  <c r="AI2757" i="3"/>
  <c r="AI4927" i="3"/>
  <c r="AI2655" i="3"/>
  <c r="AI6496" i="3"/>
  <c r="AI6808" i="3"/>
  <c r="AI2770" i="3"/>
  <c r="AI3282" i="3"/>
  <c r="AI6661" i="3"/>
  <c r="AI6771" i="3"/>
  <c r="AI2641" i="3"/>
  <c r="AI6167" i="3"/>
  <c r="AI4107" i="3"/>
  <c r="AI2739" i="3"/>
  <c r="AI2631" i="3"/>
  <c r="AI6403" i="3"/>
  <c r="AI6799" i="3"/>
  <c r="AI2675" i="3"/>
  <c r="AI2459" i="3"/>
  <c r="AI2997" i="3"/>
  <c r="AI149" i="3"/>
  <c r="AI2909" i="3"/>
  <c r="AI4626" i="3"/>
  <c r="AI2924" i="3"/>
  <c r="AI1051" i="3"/>
  <c r="AI3654" i="3"/>
  <c r="AI2568" i="3"/>
  <c r="AI42" i="3"/>
  <c r="AI6809" i="3"/>
  <c r="AG6809" i="3" s="1"/>
  <c r="AI2973" i="3"/>
  <c r="AI2926" i="3"/>
  <c r="AI3553" i="3"/>
  <c r="AI2239" i="3"/>
  <c r="AI2580" i="3"/>
  <c r="AI6360" i="3"/>
  <c r="AI6773" i="3"/>
  <c r="AI4767" i="3"/>
  <c r="AI2662" i="3"/>
  <c r="AI2900" i="3"/>
  <c r="AI6499" i="3"/>
  <c r="AI5362" i="3"/>
  <c r="AI3321" i="3"/>
  <c r="AI3109" i="3"/>
  <c r="AI6774" i="3"/>
  <c r="AI1756" i="3"/>
  <c r="AI1757" i="3"/>
  <c r="AI6349" i="3"/>
  <c r="AI6654" i="3"/>
  <c r="AI6776" i="3"/>
  <c r="AI3111" i="3"/>
  <c r="AI3402" i="3"/>
  <c r="AI2934" i="3"/>
  <c r="AI227" i="3"/>
  <c r="AI1283" i="3"/>
  <c r="AI236" i="3"/>
  <c r="AI2210" i="3"/>
  <c r="AI2717" i="3"/>
  <c r="AI2840" i="3"/>
  <c r="AI3255" i="3"/>
  <c r="AI3407" i="3"/>
  <c r="AI3324" i="3"/>
  <c r="AI2677" i="3"/>
  <c r="AI3823" i="3"/>
  <c r="AI3371" i="3"/>
  <c r="AI2765" i="3"/>
  <c r="AI3404" i="3"/>
  <c r="AI6609" i="3"/>
  <c r="AI6125" i="3"/>
  <c r="AI2743" i="3"/>
  <c r="AI3957" i="3"/>
  <c r="AI2810" i="3"/>
  <c r="AI2887" i="3"/>
  <c r="AI2830" i="3"/>
  <c r="AI3616" i="3"/>
  <c r="AI2980" i="3"/>
  <c r="AI6030" i="3"/>
  <c r="AI2451" i="3"/>
  <c r="AI2406" i="3"/>
  <c r="AI6655" i="3"/>
  <c r="AI2399" i="3"/>
  <c r="AI620" i="3"/>
  <c r="AI2420" i="3"/>
  <c r="AI4539" i="3"/>
  <c r="AI4397" i="3"/>
  <c r="AI3710" i="3"/>
  <c r="AI6500" i="3"/>
  <c r="AI1828" i="3"/>
  <c r="AI1935" i="3"/>
  <c r="AG1935" i="3" s="1"/>
  <c r="AI4322" i="3"/>
  <c r="AI198" i="3"/>
  <c r="AI6282" i="3"/>
  <c r="AI2209" i="3"/>
  <c r="AI3027" i="3"/>
  <c r="AI3567" i="3"/>
  <c r="AI3054" i="3"/>
  <c r="AI3439" i="3"/>
  <c r="AI1849" i="3"/>
  <c r="AI6637" i="3"/>
  <c r="AI3040" i="3"/>
  <c r="AI2473" i="3"/>
  <c r="AI6503" i="3"/>
  <c r="AI635" i="3"/>
  <c r="AI671" i="3"/>
  <c r="AI660" i="3"/>
  <c r="AI6659" i="3"/>
  <c r="AI6061" i="3"/>
  <c r="AI6197" i="3"/>
  <c r="AI2621" i="3"/>
  <c r="AI2417" i="3"/>
  <c r="AI3544" i="3"/>
  <c r="AI3206" i="3"/>
  <c r="AI6504" i="3"/>
  <c r="AI3112" i="3"/>
  <c r="AI2983" i="3"/>
  <c r="AI135" i="3"/>
  <c r="AI6660" i="3"/>
  <c r="AI6506" i="3"/>
  <c r="AI6345" i="3"/>
  <c r="AI6509" i="3"/>
  <c r="AI6248" i="3"/>
  <c r="AI6510" i="3"/>
  <c r="AI6513" i="3"/>
  <c r="AI1810" i="3"/>
  <c r="AI6351" i="3"/>
  <c r="AI3768" i="3"/>
  <c r="AI6535" i="3"/>
  <c r="AI1893" i="3"/>
  <c r="AI2790" i="3"/>
  <c r="AI3290" i="3"/>
  <c r="AI3154" i="3"/>
  <c r="AI586" i="3"/>
  <c r="AI2614" i="3"/>
  <c r="AI334" i="3"/>
  <c r="AI1104" i="3"/>
  <c r="AI2761" i="3"/>
  <c r="AI4355" i="3"/>
  <c r="AI6515" i="3"/>
  <c r="AI6516" i="3"/>
  <c r="AI3335" i="3"/>
  <c r="AI6256" i="3"/>
  <c r="AI237" i="3"/>
  <c r="AI4165" i="3"/>
  <c r="AI3835" i="3"/>
  <c r="AI1393" i="3"/>
  <c r="AI4596" i="3"/>
  <c r="AI4733" i="3"/>
  <c r="AI652" i="3"/>
  <c r="AI4087" i="3"/>
  <c r="AI2814" i="3"/>
  <c r="AI2571" i="3"/>
  <c r="AI3102" i="3"/>
  <c r="AI2607" i="3"/>
  <c r="AI6255" i="3"/>
  <c r="AI2894" i="3"/>
  <c r="AI6227" i="3"/>
  <c r="AI5407" i="3"/>
  <c r="AI6354" i="3"/>
  <c r="AI4296" i="3"/>
  <c r="AI2690" i="3"/>
  <c r="AI2703" i="3"/>
  <c r="AI6574" i="3"/>
  <c r="AI6517" i="3"/>
  <c r="AI2828" i="3"/>
  <c r="AI6810" i="3"/>
  <c r="AI3185" i="3"/>
  <c r="AI1876" i="3"/>
  <c r="AI163" i="3"/>
  <c r="AI5158" i="3"/>
  <c r="AI6387" i="3"/>
  <c r="AI6518" i="3"/>
  <c r="AI2723" i="3"/>
  <c r="AI720" i="3"/>
  <c r="AI2712" i="3"/>
  <c r="AI2391" i="3"/>
  <c r="AI984" i="3"/>
  <c r="AI2177" i="3"/>
  <c r="AI3033" i="3"/>
  <c r="AI6663" i="3"/>
  <c r="AI3219" i="3"/>
  <c r="AI6352" i="3"/>
  <c r="AG6352" i="3" s="1"/>
  <c r="AI2474" i="3"/>
  <c r="AI4289" i="3"/>
  <c r="AI1563" i="3"/>
  <c r="AI2649" i="3"/>
  <c r="AI2533" i="3"/>
  <c r="AI5999" i="3"/>
  <c r="AI4381" i="3"/>
  <c r="AI6667" i="3"/>
  <c r="AI2452" i="3"/>
  <c r="AI879" i="3"/>
  <c r="AI4694" i="3"/>
  <c r="AI3182" i="3"/>
  <c r="AI344" i="3"/>
  <c r="AI3711" i="3"/>
  <c r="AI5312" i="3"/>
  <c r="AI6625" i="3"/>
  <c r="AI3515" i="3"/>
  <c r="AI4075" i="3"/>
  <c r="AI6519" i="3"/>
  <c r="AI6520" i="3"/>
  <c r="AI2860" i="3"/>
  <c r="AI243" i="3"/>
  <c r="AI4565" i="3"/>
  <c r="AI2639" i="3"/>
  <c r="AI5980" i="3"/>
  <c r="AI2888" i="3"/>
  <c r="AI2562" i="3"/>
  <c r="AI672" i="3"/>
  <c r="AG672" i="3" s="1"/>
  <c r="AI2808" i="3"/>
  <c r="AI4035" i="3"/>
  <c r="AI2516" i="3"/>
  <c r="AI3115" i="3"/>
  <c r="AI3825" i="3"/>
  <c r="AI5392" i="3"/>
  <c r="AI6283" i="3"/>
  <c r="AI3703" i="3"/>
  <c r="AI2876" i="3"/>
  <c r="AI2784" i="3"/>
  <c r="AI2565" i="3"/>
  <c r="AI6521" i="3"/>
  <c r="AI2187" i="3"/>
  <c r="AI1036" i="3"/>
  <c r="AI4480" i="3"/>
  <c r="AI2617" i="3"/>
  <c r="AI76" i="3"/>
  <c r="AI4591" i="3"/>
  <c r="AI6657" i="3"/>
  <c r="AI2916" i="3"/>
  <c r="AI2114" i="3"/>
  <c r="AG2114" i="3" s="1"/>
  <c r="AI2519" i="3"/>
  <c r="AI2829" i="3"/>
  <c r="AI3017" i="3"/>
  <c r="AI6418" i="3"/>
  <c r="AI2523" i="3"/>
  <c r="AI2556" i="3"/>
  <c r="AI6656" i="3"/>
  <c r="AI3605" i="3"/>
  <c r="AI2407" i="3"/>
  <c r="AI94" i="3"/>
  <c r="AI5035" i="3"/>
  <c r="AI6786" i="3"/>
  <c r="AI1404" i="3"/>
  <c r="AI5461" i="3"/>
  <c r="AI6355" i="3"/>
  <c r="AG6355" i="3" s="1"/>
  <c r="AI2991" i="3"/>
  <c r="AI6670" i="3"/>
  <c r="AI6522" i="3"/>
  <c r="AI3952" i="3"/>
  <c r="AI3344" i="3"/>
  <c r="AI6671" i="3"/>
  <c r="AI6764" i="3"/>
  <c r="AI6514" i="3"/>
  <c r="AI1926" i="3"/>
  <c r="AI2477" i="3"/>
  <c r="AI6286" i="3"/>
  <c r="AI6777" i="3"/>
  <c r="AI2883" i="3"/>
  <c r="AI4029" i="3"/>
  <c r="AI3803" i="3"/>
  <c r="AI6525" i="3"/>
  <c r="AI2949" i="3"/>
  <c r="AI6526" i="3"/>
  <c r="AI2688" i="3"/>
  <c r="AI3158" i="3"/>
  <c r="AI2626" i="3"/>
  <c r="AI2566" i="3"/>
  <c r="AI3643" i="3"/>
  <c r="AI2539" i="3"/>
  <c r="AI6312" i="3"/>
  <c r="AI3367" i="3"/>
  <c r="AI2084" i="3"/>
  <c r="AI4809" i="3"/>
  <c r="AI6288" i="3"/>
  <c r="AI2896" i="3"/>
  <c r="AI2763" i="3"/>
  <c r="AI3790" i="3"/>
  <c r="AI6697" i="3"/>
  <c r="AI2609" i="3"/>
  <c r="AI6527" i="3"/>
  <c r="AI2941" i="3"/>
  <c r="AI3378" i="3"/>
  <c r="AI3186" i="3"/>
  <c r="AI2937" i="3"/>
  <c r="AI6528" i="3"/>
  <c r="AI3489" i="3"/>
  <c r="AI1020" i="3"/>
  <c r="AI6698" i="3"/>
  <c r="AI422" i="3"/>
  <c r="AI4779" i="3"/>
  <c r="AI6530" i="3"/>
  <c r="AI2823" i="3"/>
  <c r="AI4276" i="3"/>
  <c r="AI5064" i="3"/>
  <c r="AI6531" i="3"/>
  <c r="AI3123" i="3"/>
  <c r="AI2737" i="3"/>
  <c r="AI6135" i="3"/>
  <c r="AI2817" i="3"/>
  <c r="AI787" i="3"/>
  <c r="AI6532" i="3"/>
  <c r="AI250" i="3"/>
  <c r="AI2400" i="3"/>
  <c r="AI5207" i="3"/>
  <c r="AI2496" i="3"/>
  <c r="AI6533" i="3"/>
  <c r="AI2590" i="3"/>
  <c r="AI2990" i="3"/>
  <c r="AI2208" i="3"/>
  <c r="AI2559" i="3"/>
  <c r="AI6118" i="3"/>
  <c r="AI6743" i="3"/>
  <c r="AI2602" i="3"/>
  <c r="AI6537" i="3"/>
  <c r="AI3065" i="3"/>
  <c r="AI6803" i="3"/>
  <c r="AI6172" i="3"/>
  <c r="AI4129" i="3"/>
  <c r="AI6668" i="3"/>
  <c r="AI3128" i="3"/>
  <c r="AI6700" i="3"/>
  <c r="AI2246" i="3"/>
  <c r="AI6701" i="3"/>
  <c r="AI1360" i="3"/>
  <c r="AI176" i="3"/>
  <c r="AI2855" i="3"/>
  <c r="AI6702" i="3"/>
  <c r="AI1317" i="3"/>
  <c r="AI4078" i="3"/>
  <c r="AI3070" i="3"/>
  <c r="AI6356" i="3"/>
  <c r="AI3044" i="3"/>
  <c r="AI6672" i="3"/>
  <c r="AI3305" i="3"/>
  <c r="AI3262" i="3"/>
  <c r="AI2618" i="3"/>
  <c r="AI3151" i="3"/>
  <c r="AI4444" i="3"/>
  <c r="AI5098" i="3"/>
  <c r="AI2994" i="3"/>
  <c r="AI4337" i="3"/>
  <c r="AI2905" i="3"/>
  <c r="AI4048" i="3"/>
  <c r="AI594" i="3"/>
  <c r="AG594" i="3" s="1"/>
  <c r="AI6673" i="3"/>
  <c r="AI3724" i="3"/>
  <c r="AI77" i="3"/>
  <c r="AI2656" i="3"/>
  <c r="AI6357" i="3"/>
  <c r="AI2881" i="3"/>
  <c r="AI4426" i="3"/>
  <c r="AI6363" i="3"/>
  <c r="AI4021" i="3"/>
  <c r="AI6538" i="3"/>
  <c r="AI6539" i="3"/>
  <c r="AI3604" i="3"/>
  <c r="AI2958" i="3"/>
  <c r="AI70" i="3"/>
  <c r="AI4325" i="3"/>
  <c r="AI3403" i="3"/>
  <c r="AI975" i="3"/>
  <c r="AI1578" i="3"/>
  <c r="AI3914" i="3"/>
  <c r="AI6289" i="3"/>
  <c r="AI3058" i="3"/>
  <c r="AI1446" i="3"/>
  <c r="AI3063" i="3"/>
  <c r="AI3583" i="3"/>
  <c r="AI2438" i="3"/>
  <c r="AI6778" i="3"/>
  <c r="AI2529" i="3"/>
  <c r="AI2724" i="3"/>
  <c r="AI3264" i="3"/>
  <c r="AI2487" i="3"/>
  <c r="AI4108" i="3"/>
  <c r="AI994" i="3"/>
  <c r="AI5" i="3"/>
  <c r="AG5" i="3" s="1"/>
  <c r="AI2443" i="3"/>
  <c r="AI5829" i="3"/>
  <c r="AI455" i="3"/>
  <c r="AG455" i="3" s="1"/>
  <c r="AI893" i="3"/>
  <c r="AI4365" i="3"/>
  <c r="AI6781" i="3"/>
  <c r="AI2488" i="3"/>
  <c r="AI6365" i="3"/>
  <c r="AI2998" i="3"/>
  <c r="AI6573" i="3"/>
  <c r="AG6573" i="3" s="1"/>
  <c r="AI3483" i="3"/>
  <c r="AI238" i="3"/>
  <c r="AI6171" i="3"/>
  <c r="AI2722" i="3"/>
  <c r="AI3800" i="3"/>
  <c r="AI3868" i="3"/>
  <c r="AI3801" i="3"/>
  <c r="AI4334" i="3"/>
  <c r="AI869" i="3"/>
  <c r="AI1206" i="3"/>
  <c r="AI13" i="3"/>
  <c r="AI5284" i="3"/>
  <c r="AI2563" i="3"/>
  <c r="AI6541" i="3"/>
  <c r="AI6674" i="3"/>
  <c r="AI2521" i="3"/>
  <c r="AI2852" i="3"/>
  <c r="AI3995" i="3"/>
  <c r="AI2383" i="3"/>
  <c r="AI3418" i="3"/>
  <c r="AI3922" i="3"/>
  <c r="AI6542" i="3"/>
  <c r="AI6543" i="3"/>
  <c r="AI2726" i="3"/>
  <c r="AI2504" i="3"/>
  <c r="AI6291" i="3"/>
  <c r="AI6545" i="3"/>
  <c r="AI6782" i="3"/>
  <c r="AI3685" i="3"/>
  <c r="AI1281" i="3"/>
  <c r="AI3021" i="3"/>
  <c r="AI3732" i="3"/>
  <c r="AI2494" i="3"/>
  <c r="AI2036" i="3"/>
  <c r="AI460" i="3"/>
  <c r="AI341" i="3"/>
  <c r="AI2619" i="3"/>
  <c r="AI2189" i="3"/>
  <c r="AI2572" i="3"/>
  <c r="AI2831" i="3"/>
  <c r="AI6555" i="3"/>
  <c r="AI6629" i="3"/>
  <c r="AI5634" i="3"/>
  <c r="AI6794" i="3"/>
  <c r="AI1901" i="3"/>
  <c r="AI6293" i="3"/>
  <c r="AI2403" i="3"/>
  <c r="AI3233" i="3"/>
  <c r="AI78" i="3"/>
  <c r="AG78" i="3" s="1"/>
  <c r="AI6384" i="3"/>
  <c r="AI2444" i="3"/>
  <c r="AI6547" i="3"/>
  <c r="AI6294" i="3"/>
  <c r="AI2485" i="3"/>
  <c r="AI1171" i="3"/>
  <c r="AI2658" i="3"/>
  <c r="AI6388" i="3"/>
  <c r="AI2231" i="3"/>
  <c r="AI4646" i="3"/>
  <c r="AI6681" i="3"/>
  <c r="AI6431" i="3"/>
  <c r="AI1228" i="3"/>
  <c r="AG1228" i="3" s="1"/>
  <c r="AI6548" i="3"/>
  <c r="AI1140" i="3"/>
  <c r="AI3293" i="3"/>
  <c r="AI6339" i="3"/>
  <c r="AI5610" i="3"/>
  <c r="AI3174" i="3"/>
  <c r="AI5063" i="3"/>
  <c r="AI2873" i="3"/>
  <c r="AI2752" i="3"/>
  <c r="AI5496" i="3"/>
  <c r="AI1102" i="3"/>
  <c r="AI3140" i="3"/>
  <c r="AI3866" i="3"/>
  <c r="AI832" i="3"/>
  <c r="AI4354" i="3"/>
  <c r="AI2869" i="3"/>
  <c r="AI855" i="3"/>
  <c r="AI6605" i="3"/>
  <c r="AI2984" i="3"/>
  <c r="AI2877" i="3"/>
  <c r="AI550" i="3"/>
  <c r="AI3881" i="3"/>
  <c r="AI2947" i="3"/>
  <c r="AI409" i="3"/>
  <c r="AI2525" i="3"/>
  <c r="AI2433" i="3"/>
  <c r="AI6393" i="3"/>
  <c r="AI6296" i="3"/>
  <c r="AI6549" i="3"/>
  <c r="AI4164" i="3"/>
  <c r="AI6550" i="3"/>
  <c r="AI2880" i="3"/>
  <c r="AI5328" i="3"/>
  <c r="AI6551" i="3"/>
  <c r="AI6340" i="3"/>
  <c r="AI6264" i="3"/>
  <c r="AI6160" i="3"/>
  <c r="AI838" i="3"/>
  <c r="AI1230" i="3"/>
  <c r="AI6709" i="3"/>
  <c r="AI2390" i="3"/>
  <c r="AI2434" i="3"/>
  <c r="AI2535" i="3"/>
  <c r="AI2553" i="3"/>
  <c r="AI2664" i="3"/>
  <c r="AI1141" i="3"/>
  <c r="AG1141" i="3" s="1"/>
  <c r="AI2503" i="3"/>
  <c r="AI4680" i="3"/>
  <c r="AI2493" i="3"/>
  <c r="AI220" i="3"/>
  <c r="AI2993" i="3"/>
  <c r="AI3114" i="3"/>
  <c r="AI2515" i="3"/>
  <c r="AI1250" i="3"/>
  <c r="AI3460" i="3"/>
  <c r="AI3053" i="3"/>
  <c r="AI2786" i="3"/>
  <c r="AI3595" i="3"/>
  <c r="AI4332" i="3"/>
  <c r="AI528" i="3"/>
  <c r="AI5621" i="3"/>
  <c r="AI2948" i="3"/>
  <c r="AI4166" i="3"/>
  <c r="AI4721" i="3"/>
  <c r="AI6205" i="3"/>
  <c r="AI6785" i="3"/>
  <c r="AI2520" i="3"/>
  <c r="AI561" i="3"/>
  <c r="AI6189" i="3"/>
  <c r="AI6787" i="3"/>
  <c r="AI2818" i="3"/>
  <c r="AI2384" i="3"/>
  <c r="AI2685" i="3"/>
  <c r="AI2586" i="3"/>
  <c r="AI3568" i="3"/>
  <c r="AI2498" i="3"/>
  <c r="AI3032" i="3"/>
  <c r="AI2308" i="3"/>
  <c r="AI2986" i="3"/>
  <c r="AI6788" i="3"/>
  <c r="AI2531" i="3"/>
  <c r="AI6559" i="3"/>
  <c r="AI1748" i="3"/>
  <c r="AI2478" i="3"/>
  <c r="AI5097" i="3"/>
  <c r="AI2468" i="3"/>
  <c r="AI2865" i="3"/>
  <c r="AI3735" i="3"/>
  <c r="AI5208" i="3"/>
  <c r="AI3183" i="3"/>
  <c r="AI5172" i="3"/>
  <c r="AI4237" i="3"/>
  <c r="AI3130" i="3"/>
  <c r="AI5354" i="3"/>
  <c r="AI1474" i="3"/>
  <c r="AI2439" i="3"/>
  <c r="AI3948" i="3"/>
  <c r="AI2221" i="3"/>
  <c r="AI4298" i="3"/>
  <c r="AI1231" i="3"/>
  <c r="AG1231" i="3" s="1"/>
  <c r="AI2522" i="3"/>
  <c r="AI3240" i="3"/>
  <c r="AI4447" i="3"/>
  <c r="AI6761" i="3"/>
  <c r="AI3346" i="3"/>
  <c r="AI4937" i="3"/>
  <c r="AI2670" i="3"/>
  <c r="AI6564" i="3"/>
  <c r="AI2301" i="3"/>
  <c r="AI4850" i="3"/>
  <c r="AG4850" i="3" s="1"/>
  <c r="AI297" i="3"/>
  <c r="AI2453" i="3"/>
  <c r="AI961" i="3"/>
  <c r="AI5601" i="3"/>
  <c r="AI2693" i="3"/>
  <c r="AI6790" i="3"/>
  <c r="AI2854" i="3"/>
  <c r="AI5313" i="3"/>
  <c r="AI4309" i="3"/>
  <c r="AI1574" i="3"/>
  <c r="AI3005" i="3"/>
  <c r="AI540" i="3"/>
  <c r="AI2608" i="3"/>
  <c r="AI3441" i="3"/>
  <c r="AI2454" i="3"/>
  <c r="AI1526" i="3"/>
  <c r="AI6456" i="3"/>
  <c r="AI2832" i="3"/>
  <c r="AI4118" i="3"/>
  <c r="AI6246" i="3"/>
  <c r="AI4312" i="3"/>
  <c r="AI2518" i="3"/>
  <c r="AI437" i="3"/>
  <c r="AI5162" i="3"/>
  <c r="AI2652" i="3"/>
  <c r="AI5536" i="3"/>
  <c r="AI6502" i="3"/>
  <c r="AI4437" i="3"/>
  <c r="AI2409" i="3"/>
  <c r="AI4409" i="3"/>
  <c r="AI1530" i="3"/>
  <c r="AI2540" i="3"/>
  <c r="AI2558" i="3"/>
  <c r="AI6310" i="3"/>
  <c r="AI6369" i="3"/>
  <c r="AI6768" i="3"/>
  <c r="AI1270" i="3"/>
  <c r="AI5051" i="3"/>
  <c r="AI3157" i="3"/>
  <c r="AI6225" i="3"/>
  <c r="AI28" i="3"/>
  <c r="AI4829" i="3"/>
  <c r="AI6224" i="3"/>
  <c r="AI1282" i="3"/>
  <c r="AI2255" i="3"/>
  <c r="AI1690" i="3"/>
  <c r="AG1690" i="3" s="1"/>
  <c r="AI2069" i="3"/>
  <c r="AI4168" i="3"/>
  <c r="AI965" i="3"/>
  <c r="AI2815" i="3"/>
  <c r="AI3204" i="3"/>
  <c r="AI2440" i="3"/>
  <c r="AI310" i="3"/>
  <c r="AI1324" i="3"/>
  <c r="AI2899" i="3"/>
  <c r="AI1823" i="3"/>
  <c r="AI6511" i="3"/>
  <c r="AI6287" i="3"/>
  <c r="AI2587" i="3"/>
  <c r="AI573" i="3"/>
  <c r="AI2616" i="3"/>
  <c r="AI3361" i="3"/>
  <c r="AI3368" i="3"/>
  <c r="AI6606" i="3"/>
  <c r="AI1145" i="3"/>
  <c r="AI2901" i="3"/>
  <c r="AI4613" i="3"/>
  <c r="AI182" i="3"/>
  <c r="AI2393" i="3"/>
  <c r="AI2387" i="3"/>
  <c r="AI677" i="3"/>
  <c r="AI5324" i="3"/>
  <c r="AI314" i="3"/>
  <c r="AI3176" i="3"/>
  <c r="AI5047" i="3"/>
  <c r="AI3067" i="3"/>
  <c r="AI1732" i="3"/>
  <c r="AI2676" i="3"/>
  <c r="AI740" i="3"/>
  <c r="AI2462" i="3"/>
  <c r="AI2623" i="3"/>
  <c r="AI1801" i="3"/>
  <c r="AI846" i="3"/>
  <c r="AI2445" i="3"/>
  <c r="AI6120" i="3"/>
  <c r="AI2946" i="3"/>
  <c r="AI2729" i="3"/>
  <c r="AI412" i="3"/>
  <c r="AI6121" i="3"/>
  <c r="AI4247" i="3"/>
  <c r="AI5395" i="3"/>
  <c r="AI3213" i="3"/>
  <c r="AI3326" i="3"/>
  <c r="AI6138" i="3"/>
  <c r="AI1056" i="3"/>
  <c r="AG1056" i="3" s="1"/>
  <c r="AI4679" i="3"/>
  <c r="AI6144" i="3"/>
  <c r="AI2929" i="3"/>
  <c r="AI6140" i="3"/>
  <c r="AI6141" i="3"/>
  <c r="AI5636" i="3"/>
  <c r="AI6142" i="3"/>
  <c r="AI6146" i="3"/>
  <c r="AI6162" i="3"/>
  <c r="AI5111" i="3"/>
  <c r="AI4238" i="3"/>
  <c r="AI1130" i="3"/>
  <c r="AI1005" i="3"/>
  <c r="AI6161" i="3"/>
  <c r="AI6181" i="3"/>
  <c r="AI6285" i="3"/>
  <c r="AI5683" i="3"/>
  <c r="AI6191" i="3"/>
  <c r="AG6191" i="3" s="1"/>
  <c r="AI114" i="3"/>
  <c r="AI6195" i="3"/>
  <c r="AI6204" i="3"/>
  <c r="AI1006" i="3"/>
  <c r="AI6601" i="3"/>
  <c r="AG6601" i="3" s="1"/>
  <c r="AI5427" i="3"/>
  <c r="AI6333" i="3"/>
  <c r="AI6206" i="3"/>
  <c r="AI1795" i="3"/>
  <c r="AI2435" i="3"/>
  <c r="AI2879" i="3"/>
  <c r="AI6585" i="3"/>
  <c r="AI6398" i="3"/>
  <c r="AI4609" i="3"/>
  <c r="AI1953" i="3"/>
  <c r="AI86" i="3"/>
  <c r="AI477" i="3"/>
  <c r="AI2759" i="3"/>
  <c r="AI108" i="3"/>
  <c r="AI6208" i="3"/>
  <c r="AI2008" i="3"/>
  <c r="AI4546" i="3"/>
  <c r="AI2771" i="3"/>
  <c r="AI6215" i="3"/>
  <c r="AI6216" i="3"/>
  <c r="AI2846" i="3"/>
  <c r="AI6226" i="3"/>
  <c r="AI4172" i="3"/>
  <c r="AG4172" i="3" s="1"/>
  <c r="AI4774" i="3"/>
  <c r="AI6196" i="3"/>
  <c r="AI6685" i="3"/>
  <c r="AI6447" i="3"/>
  <c r="AI3347" i="3"/>
  <c r="AI6347" i="3"/>
  <c r="AI2404" i="3"/>
  <c r="AI4983" i="3"/>
  <c r="AI4958" i="3"/>
  <c r="AI2819" i="3"/>
  <c r="AI3212" i="3"/>
  <c r="AI1995" i="3"/>
  <c r="AI6650" i="3"/>
  <c r="AI2874" i="3"/>
  <c r="AI6699" i="3"/>
  <c r="AI3105" i="3"/>
  <c r="AI6512" i="3"/>
  <c r="AI4113" i="3"/>
  <c r="AI2861" i="3"/>
  <c r="AI64" i="3"/>
  <c r="AI6722" i="3"/>
  <c r="AI2288" i="3"/>
  <c r="AI6723" i="3"/>
  <c r="AI3997" i="3"/>
  <c r="AI2925" i="3"/>
  <c r="AI2476" i="3"/>
  <c r="AI2309" i="3"/>
  <c r="AI3584" i="3"/>
  <c r="AI4851" i="3"/>
  <c r="AI5497" i="3"/>
  <c r="AG5497" i="3" s="1"/>
  <c r="AI5718" i="3"/>
  <c r="AI987" i="3"/>
  <c r="AI3142" i="3"/>
  <c r="AI2698" i="3"/>
  <c r="AI6736" i="3"/>
  <c r="AI3062" i="3"/>
  <c r="AI4925" i="3"/>
  <c r="AI1639" i="3"/>
  <c r="AI2083" i="3"/>
  <c r="AI4959" i="3"/>
  <c r="AI2458" i="3"/>
  <c r="AI130" i="3"/>
  <c r="AI2497" i="3"/>
  <c r="AI6591" i="3"/>
  <c r="AI6198" i="3"/>
  <c r="AI2574" i="3"/>
  <c r="AI123" i="3"/>
  <c r="AI6169" i="3"/>
  <c r="AI3250" i="3"/>
  <c r="AI3079" i="3"/>
  <c r="AI2720" i="3"/>
  <c r="AI6739" i="3"/>
  <c r="AI4376" i="3"/>
  <c r="AI4898" i="3"/>
  <c r="AI296" i="3"/>
  <c r="AI6376" i="3"/>
  <c r="AI203" i="3"/>
  <c r="AI1166" i="3"/>
  <c r="AI3224" i="3"/>
  <c r="AI3022" i="3"/>
  <c r="AI683" i="3"/>
  <c r="AI6775" i="3"/>
  <c r="AI4923" i="3"/>
  <c r="AI555" i="3"/>
  <c r="AI3421" i="3"/>
  <c r="AI6228" i="3"/>
  <c r="AI447" i="3"/>
  <c r="AI6212" i="3"/>
  <c r="AI5334" i="3"/>
  <c r="AI4476" i="3"/>
  <c r="AI6301" i="3"/>
  <c r="AI3223" i="3"/>
  <c r="AI3081" i="3"/>
  <c r="AI3590" i="3"/>
  <c r="AI6000" i="3"/>
  <c r="AG6000" i="3" s="1"/>
  <c r="AI527" i="3"/>
  <c r="AI4341" i="3"/>
  <c r="AI5498" i="3"/>
  <c r="AI2742" i="3"/>
  <c r="AI2480" i="3"/>
  <c r="AI6744" i="3"/>
  <c r="AI6343" i="3"/>
  <c r="AI616" i="3"/>
  <c r="AI2989" i="3"/>
  <c r="AI1939" i="3"/>
  <c r="AI4197" i="3"/>
  <c r="AI2660" i="3"/>
  <c r="AI3520" i="3"/>
  <c r="AI2902" i="3"/>
  <c r="AI3933" i="3"/>
  <c r="AI4434" i="3"/>
  <c r="AI2813" i="3"/>
  <c r="AI2613" i="3"/>
  <c r="AI2640" i="3"/>
  <c r="AI1091" i="3"/>
  <c r="AI274" i="3"/>
  <c r="AI495" i="3"/>
  <c r="AI3189" i="3"/>
  <c r="AI6435" i="3"/>
  <c r="AI1172" i="3"/>
  <c r="AI4278" i="3"/>
  <c r="AI2691" i="3"/>
  <c r="AI6378" i="3"/>
  <c r="AI6394" i="3"/>
  <c r="AI2826" i="3"/>
  <c r="AI3028" i="3"/>
  <c r="AI3256" i="3"/>
  <c r="AI628" i="3"/>
  <c r="AI6754" i="3"/>
  <c r="AI864" i="3"/>
  <c r="AI3356" i="3"/>
  <c r="AI1622" i="3"/>
  <c r="AI3523" i="3"/>
  <c r="AI2501" i="3"/>
  <c r="AI4901" i="3"/>
  <c r="AI2581" i="3"/>
  <c r="AI1343" i="3"/>
  <c r="AI217" i="3"/>
  <c r="AI6119" i="3"/>
  <c r="AI4545" i="3"/>
  <c r="AI6234" i="3"/>
  <c r="AI6797" i="3"/>
  <c r="AI6245" i="3"/>
  <c r="AI2022" i="3"/>
  <c r="AI3598" i="3"/>
  <c r="AI2844" i="3"/>
  <c r="AI2421" i="3"/>
  <c r="AI6501" i="3"/>
  <c r="AI2389" i="3"/>
  <c r="AI6745" i="3"/>
  <c r="AI136" i="3"/>
  <c r="AI679" i="3"/>
  <c r="AI3165" i="3"/>
  <c r="AI4142" i="3"/>
  <c r="AI435" i="3"/>
  <c r="AI6236" i="3"/>
  <c r="AI5240" i="3"/>
  <c r="AI3853" i="3"/>
  <c r="AI6262" i="3"/>
  <c r="AI2857" i="3"/>
  <c r="AI6266" i="3"/>
  <c r="AI2057" i="3"/>
  <c r="AI1586" i="3"/>
  <c r="AI5273" i="3"/>
  <c r="AI2753" i="3"/>
  <c r="AI3008" i="3"/>
  <c r="AI3909" i="3"/>
  <c r="AI5337" i="3"/>
  <c r="AI2472" i="3"/>
  <c r="AI2837" i="3"/>
  <c r="AI2699" i="3"/>
  <c r="AI6271" i="3"/>
  <c r="AI410" i="3"/>
  <c r="AI2735" i="3"/>
  <c r="AI448" i="3"/>
  <c r="AG448" i="3" s="1"/>
  <c r="AI3074" i="3"/>
  <c r="AI6746" i="3"/>
  <c r="AI6395" i="3"/>
  <c r="AI452" i="3"/>
  <c r="AI4038" i="3"/>
  <c r="AI6300" i="3"/>
  <c r="AI1573" i="3"/>
  <c r="AI5341" i="3"/>
  <c r="AI1564" i="3"/>
  <c r="AI2988" i="3"/>
  <c r="AI2408" i="3"/>
  <c r="AI6320" i="3"/>
  <c r="AI3046" i="3"/>
  <c r="AI6610" i="3"/>
  <c r="AI4284" i="3"/>
  <c r="AI2725" i="3"/>
  <c r="AI6332" i="3"/>
  <c r="AI2848" i="3"/>
  <c r="AI4285" i="3"/>
  <c r="AI2455" i="3"/>
  <c r="AI5806" i="3"/>
  <c r="AI1125" i="3"/>
  <c r="AI2915" i="3"/>
  <c r="AI5449" i="3"/>
  <c r="AI4133" i="3"/>
  <c r="AI4947" i="3"/>
  <c r="AI384" i="3"/>
  <c r="AI6379" i="3"/>
  <c r="AI2694" i="3"/>
  <c r="AI6409" i="3"/>
  <c r="AI362" i="3"/>
  <c r="AI6438" i="3"/>
  <c r="AI4348" i="3"/>
  <c r="AI2534" i="3"/>
  <c r="AI368" i="3"/>
  <c r="AI309" i="3"/>
  <c r="AI87" i="3"/>
  <c r="AI5008" i="3"/>
  <c r="AI1937" i="3"/>
  <c r="AI3173" i="3"/>
  <c r="AI2446" i="3"/>
  <c r="AI1942" i="3"/>
  <c r="AI809" i="3"/>
  <c r="AI2218" i="3"/>
  <c r="AI3753" i="3"/>
  <c r="AI1544" i="3"/>
  <c r="AI3720" i="3"/>
  <c r="AI4681" i="3"/>
  <c r="AG4681" i="3" s="1"/>
  <c r="AI6769" i="3"/>
  <c r="AI6440" i="3"/>
  <c r="AI103" i="3"/>
  <c r="AI6680" i="3"/>
  <c r="AI5043" i="3"/>
  <c r="AI3462" i="3"/>
  <c r="AI6454" i="3"/>
  <c r="AI2701" i="3"/>
  <c r="AI2461" i="3"/>
  <c r="AI2661" i="3"/>
  <c r="AI6675" i="3"/>
  <c r="AI2548" i="3"/>
  <c r="AI6462" i="3"/>
  <c r="AI3312" i="3"/>
  <c r="AI6467" i="3"/>
  <c r="AI6484" i="3"/>
  <c r="AI6309" i="3"/>
  <c r="AI2380" i="3"/>
  <c r="AI2346" i="3"/>
  <c r="AI2944" i="3"/>
  <c r="AI2630" i="3"/>
  <c r="AI3362" i="3"/>
  <c r="AI2120" i="3"/>
  <c r="AI4590" i="3"/>
  <c r="AI3819" i="3"/>
  <c r="AI4401" i="3"/>
  <c r="AI4714" i="3"/>
  <c r="AI6364" i="3"/>
  <c r="AI2302" i="3"/>
  <c r="AI4488" i="3"/>
  <c r="AI2410" i="3"/>
  <c r="AI6486" i="3"/>
  <c r="AI6491" i="3"/>
  <c r="AI427" i="3"/>
  <c r="AI6497" i="3"/>
  <c r="AI6524" i="3"/>
  <c r="AI2734" i="3"/>
  <c r="AI6529" i="3"/>
  <c r="AI6556" i="3"/>
  <c r="AI6427" i="3"/>
  <c r="AI3289" i="3"/>
  <c r="AI2589" i="3"/>
  <c r="AI6560" i="3"/>
  <c r="AI2809" i="3"/>
  <c r="AI743" i="3"/>
  <c r="AI4101" i="3"/>
  <c r="AI5285" i="3"/>
  <c r="AI1311" i="3"/>
  <c r="AI3106" i="3"/>
  <c r="AI4002" i="3"/>
  <c r="AI2624" i="3"/>
  <c r="AI439" i="3"/>
  <c r="AI3007" i="3"/>
  <c r="AI1487" i="3"/>
  <c r="AI3177" i="3"/>
  <c r="AI210" i="3"/>
  <c r="AI4989" i="3"/>
  <c r="AI2644" i="3"/>
  <c r="AI2424" i="3"/>
  <c r="AI2463" i="3"/>
  <c r="AI150" i="3"/>
  <c r="AI991" i="3"/>
  <c r="AI5719" i="3"/>
  <c r="AI6646" i="3"/>
  <c r="AI4445" i="3"/>
  <c r="AI2731" i="3"/>
  <c r="AI6779" i="3"/>
  <c r="AI2109" i="3"/>
  <c r="AI2933" i="3"/>
  <c r="AI6122" i="3"/>
  <c r="AI1302" i="3"/>
  <c r="AI4366" i="3"/>
  <c r="AI5202" i="3"/>
  <c r="AI828" i="3"/>
  <c r="AI4349" i="3"/>
  <c r="AI3170" i="3"/>
  <c r="AI2517" i="3"/>
  <c r="AI4558" i="3"/>
  <c r="AI6458" i="3"/>
  <c r="AI4691" i="3"/>
  <c r="AG4691" i="3" s="1"/>
  <c r="AI6442" i="3"/>
  <c r="AI567" i="3"/>
  <c r="AI6582" i="3"/>
  <c r="AI1377" i="3"/>
  <c r="AI4975" i="3"/>
  <c r="AI2622" i="3"/>
  <c r="AI5009" i="3"/>
  <c r="AI3928" i="3"/>
  <c r="AI3294" i="3"/>
  <c r="AI90" i="3"/>
  <c r="AI2706" i="3"/>
  <c r="AI2667" i="3"/>
  <c r="AI3535" i="3"/>
  <c r="AI3522" i="3"/>
  <c r="AI4780" i="3"/>
  <c r="AI3332" i="3"/>
  <c r="AI6554" i="3"/>
  <c r="AI3601" i="3"/>
  <c r="AI3440" i="3"/>
  <c r="AI5649" i="3"/>
  <c r="AI3101" i="3"/>
  <c r="AI251" i="3"/>
  <c r="AI2460" i="3"/>
  <c r="AI2447" i="3"/>
  <c r="AI6123" i="3"/>
  <c r="AI2413" i="3"/>
  <c r="AI4283" i="3"/>
  <c r="AI6614" i="3"/>
  <c r="AI6780" i="3"/>
  <c r="AI3034" i="3"/>
  <c r="AI6577" i="3"/>
  <c r="AI2526" i="3"/>
  <c r="AI612" i="3"/>
  <c r="AI2858" i="3"/>
  <c r="AI2827" i="3"/>
  <c r="AI1353" i="3"/>
  <c r="AI6783" i="3"/>
  <c r="AI2907" i="3"/>
  <c r="AI6124" i="3"/>
  <c r="AI2475" i="3"/>
  <c r="AI6604" i="3"/>
  <c r="AI2999" i="3"/>
  <c r="AI2957" i="3"/>
  <c r="AI3849" i="3"/>
  <c r="AI4161" i="3"/>
  <c r="AI2538" i="3"/>
  <c r="AI1575" i="3"/>
  <c r="AI4496" i="3"/>
  <c r="AI317" i="3"/>
  <c r="AG317" i="3" s="1"/>
  <c r="AI6128" i="3"/>
  <c r="AI6571" i="3"/>
  <c r="AI794" i="3"/>
  <c r="AI2643" i="3"/>
  <c r="AI6747" i="3"/>
  <c r="AI3915" i="3"/>
  <c r="AI2696" i="3"/>
  <c r="AI6595" i="3"/>
  <c r="AI2648" i="3"/>
  <c r="AI4347" i="3"/>
  <c r="AI6126" i="3"/>
  <c r="AI841" i="3"/>
  <c r="AI6644" i="3"/>
  <c r="AI6648" i="3"/>
  <c r="AI4183" i="3"/>
  <c r="AI6131" i="3"/>
  <c r="AI2470" i="3"/>
  <c r="AI2486" i="3"/>
  <c r="AI1052" i="3"/>
  <c r="AG1052" i="3" s="1"/>
  <c r="AI6651" i="3"/>
  <c r="AI5492" i="3"/>
  <c r="AI2683" i="3"/>
  <c r="AI2930" i="3"/>
  <c r="AI2885" i="3"/>
  <c r="AI6217" i="3"/>
  <c r="AI2554" i="3"/>
  <c r="AI3051" i="3"/>
  <c r="AI216" i="3"/>
  <c r="AI6139" i="3"/>
  <c r="AI3442" i="3"/>
  <c r="AI6658" i="3"/>
  <c r="AI2569" i="3"/>
  <c r="AI6143" i="3"/>
  <c r="AI4902" i="3"/>
  <c r="AI3023" i="3"/>
  <c r="AI463" i="3"/>
  <c r="AI4544" i="3"/>
  <c r="AI2895" i="3"/>
  <c r="AI2557" i="3"/>
  <c r="AI2524" i="3"/>
  <c r="AI2398" i="3"/>
  <c r="AI2169" i="3"/>
  <c r="AI6148" i="3"/>
  <c r="AI1215" i="3"/>
  <c r="AI3393" i="3"/>
  <c r="AI109" i="3"/>
  <c r="AI4119" i="3"/>
  <c r="AI4022" i="3"/>
  <c r="AI2913" i="3"/>
  <c r="AI1633" i="3"/>
  <c r="AI4979" i="3"/>
  <c r="AI6669" i="3"/>
  <c r="AI3308" i="3"/>
  <c r="AI2441" i="3"/>
  <c r="AI1185" i="3"/>
  <c r="AI124" i="3"/>
  <c r="AI934" i="3"/>
  <c r="AI1956" i="3"/>
  <c r="AI282" i="3"/>
  <c r="AI221" i="3"/>
  <c r="AI3210" i="3"/>
  <c r="AI969" i="3"/>
  <c r="AI3178" i="3"/>
  <c r="AI3269" i="3"/>
  <c r="AI2772" i="3"/>
  <c r="AI2646" i="3"/>
  <c r="AI6425" i="3"/>
  <c r="AI1066" i="3"/>
  <c r="AI1949" i="3"/>
  <c r="AI5377" i="3"/>
  <c r="AI1096" i="3"/>
  <c r="AI1682" i="3"/>
  <c r="AI3163" i="3"/>
  <c r="AI3228" i="3"/>
  <c r="AI4126" i="3"/>
  <c r="AI6154" i="3"/>
  <c r="AI2547" i="3"/>
  <c r="AI1372" i="3"/>
  <c r="AI6157" i="3"/>
  <c r="AI3436" i="3"/>
  <c r="AI95" i="3"/>
  <c r="AI6158" i="3"/>
  <c r="AI3222" i="3"/>
  <c r="AI1752" i="3"/>
  <c r="AI3055" i="3"/>
  <c r="AI6341" i="3"/>
  <c r="AI3838" i="3"/>
  <c r="AI5720" i="3"/>
  <c r="AI2985" i="3"/>
  <c r="AI5874" i="3"/>
  <c r="AI1271" i="3"/>
  <c r="AI6748" i="3"/>
  <c r="AI6729" i="3"/>
  <c r="AI6784" i="3"/>
  <c r="AI3498" i="3"/>
  <c r="AI6377" i="3"/>
  <c r="AI6421" i="3"/>
  <c r="AI3092" i="3"/>
  <c r="AI2975" i="3"/>
  <c r="AI6789" i="3"/>
  <c r="AI3414" i="3"/>
  <c r="AI222" i="3"/>
  <c r="AG222" i="3" s="1"/>
  <c r="AI2385" i="3"/>
  <c r="AI6163" i="3"/>
  <c r="AI2951" i="3"/>
  <c r="AI2704" i="3"/>
  <c r="AI6807" i="3"/>
  <c r="AI3230" i="3"/>
  <c r="AI5756" i="3"/>
  <c r="AI6695" i="3"/>
  <c r="AI6166" i="3"/>
  <c r="AI2165" i="3"/>
  <c r="AI1685" i="3"/>
  <c r="AI4998" i="3"/>
  <c r="AI2721" i="3"/>
  <c r="AI2659" i="3"/>
  <c r="AI6168" i="3"/>
  <c r="AI1263" i="3"/>
  <c r="AI6638" i="3"/>
  <c r="AI6721" i="3"/>
  <c r="AI4342" i="3"/>
  <c r="AI2605" i="3"/>
  <c r="AI3100" i="3"/>
  <c r="AI2395" i="3"/>
  <c r="AI6175" i="3"/>
  <c r="AI1364" i="3"/>
  <c r="AI6724" i="3"/>
  <c r="AI6691" i="3"/>
  <c r="AI3069" i="3"/>
  <c r="AI1002" i="3"/>
  <c r="AG1002" i="3" s="1"/>
  <c r="AI6173" i="3"/>
  <c r="AI2550" i="3"/>
  <c r="AI4310" i="3"/>
  <c r="AI1604" i="3"/>
  <c r="AI3124" i="3"/>
  <c r="AI349" i="3"/>
  <c r="AI3747" i="3"/>
  <c r="AI239" i="3"/>
  <c r="AI2561" i="3"/>
  <c r="AI3357" i="3"/>
  <c r="AI170" i="3"/>
  <c r="AI3413" i="3"/>
  <c r="AI431" i="3"/>
  <c r="AI385" i="3"/>
  <c r="AI6176" i="3"/>
  <c r="AI6730" i="3"/>
  <c r="AI1170" i="3"/>
  <c r="AI1642" i="3"/>
  <c r="AI6177" i="3"/>
  <c r="AI2912" i="3"/>
  <c r="AI2081" i="3"/>
  <c r="AI6190" i="3"/>
  <c r="AI6257" i="3"/>
  <c r="AI3209" i="3"/>
  <c r="AI3113" i="3"/>
  <c r="AI2650" i="3"/>
  <c r="AI2730" i="3"/>
  <c r="AI3554" i="3"/>
  <c r="AI2356" i="3"/>
  <c r="AI636" i="3"/>
  <c r="AI4162" i="3"/>
  <c r="AI2801" i="3"/>
  <c r="AI4390" i="3"/>
  <c r="AG4390" i="3" s="1"/>
  <c r="AI595" i="3"/>
  <c r="AI988" i="3"/>
  <c r="AI3132" i="3"/>
  <c r="AI2576" i="3"/>
  <c r="AI3303" i="3"/>
  <c r="AI1996" i="3"/>
  <c r="AI3338" i="3"/>
  <c r="AI4319" i="3"/>
  <c r="AI4179" i="3"/>
  <c r="AI3775" i="3"/>
  <c r="AI4153" i="3"/>
  <c r="AI6155" i="3"/>
  <c r="AI2945" i="3"/>
  <c r="AI6211" i="3"/>
  <c r="AI2821" i="3"/>
  <c r="AI6766" i="3"/>
  <c r="AI2914" i="3"/>
  <c r="AI3824" i="3"/>
  <c r="AI2762" i="3"/>
  <c r="AI3996" i="3"/>
  <c r="AI4615" i="3"/>
  <c r="AI6676" i="3"/>
  <c r="AI3215" i="3"/>
  <c r="AI944" i="3"/>
  <c r="AI5278" i="3"/>
  <c r="AI6219" i="3"/>
  <c r="AI6800" i="3"/>
  <c r="AG6800" i="3" s="1"/>
  <c r="AI3927" i="3"/>
  <c r="AI4196" i="3"/>
  <c r="AI2671" i="3"/>
  <c r="AI4739" i="3"/>
  <c r="AI2996" i="3"/>
  <c r="AI2668" i="3"/>
  <c r="AI1816" i="3"/>
  <c r="AI2509" i="3"/>
  <c r="AI2429" i="3"/>
  <c r="AI3514" i="3"/>
  <c r="AI4343" i="3"/>
  <c r="AG4343" i="3" s="1"/>
  <c r="AI2748" i="3"/>
  <c r="AI4077" i="3"/>
  <c r="AI3349" i="3"/>
  <c r="AI3541" i="3"/>
  <c r="AI376" i="3"/>
  <c r="AI481" i="3"/>
  <c r="AI1077" i="3"/>
  <c r="AI5092" i="3"/>
  <c r="AI4433" i="3"/>
  <c r="AI4788" i="3"/>
  <c r="AI311" i="3"/>
  <c r="AI421" i="3"/>
  <c r="AI917" i="3"/>
  <c r="AI878" i="3"/>
  <c r="AI1053" i="3"/>
  <c r="AI1304" i="3"/>
  <c r="AI110" i="3"/>
  <c r="AI655" i="3"/>
  <c r="AI4025" i="3"/>
  <c r="AI2350" i="3"/>
  <c r="AI2351" i="3"/>
  <c r="AG2351" i="3" s="1"/>
  <c r="AI5749" i="3"/>
  <c r="AI2005" i="3"/>
  <c r="AI954" i="3"/>
  <c r="AI4174" i="3"/>
  <c r="AI3570" i="3"/>
  <c r="AI1118" i="3"/>
  <c r="AI301" i="3"/>
  <c r="AI140" i="3"/>
  <c r="AI849" i="3"/>
  <c r="AI847" i="3"/>
  <c r="AI354" i="3"/>
  <c r="AI1476" i="3"/>
  <c r="AI125" i="3"/>
  <c r="AI928" i="3"/>
  <c r="AI199" i="3"/>
  <c r="AI79" i="3"/>
  <c r="AI1822" i="3"/>
  <c r="AI204" i="3"/>
  <c r="AI1888" i="3"/>
  <c r="AI141" i="3"/>
  <c r="AI1289" i="3"/>
  <c r="AI2224" i="3"/>
  <c r="AI1388" i="3"/>
  <c r="AI3949" i="3"/>
  <c r="AI3225" i="3"/>
  <c r="AI1290" i="3"/>
  <c r="AI5485" i="3"/>
  <c r="AI5790" i="3"/>
  <c r="AI4450" i="3"/>
  <c r="AI3645" i="3"/>
  <c r="AI2254" i="3"/>
  <c r="AI4985" i="3"/>
  <c r="AI4986" i="3"/>
  <c r="AG4986" i="3" s="1"/>
  <c r="AI3806" i="3"/>
  <c r="AI5280" i="3"/>
  <c r="AI5281" i="3"/>
  <c r="AG5281" i="3" s="1"/>
  <c r="AI2040" i="3"/>
  <c r="AI2048" i="3"/>
  <c r="AI1520" i="3"/>
  <c r="AI956" i="3"/>
  <c r="AI1819" i="3"/>
  <c r="AI1451" i="3"/>
  <c r="AI2151" i="3"/>
  <c r="AI894" i="3"/>
  <c r="AI3365" i="3"/>
  <c r="AI1322" i="3"/>
  <c r="AI4246" i="3"/>
  <c r="AI977" i="3"/>
  <c r="AI4754" i="3"/>
  <c r="AI5656" i="3"/>
  <c r="AI5939" i="3"/>
  <c r="AI5010" i="3"/>
  <c r="AI5013" i="3"/>
  <c r="AG5013" i="3" s="1"/>
  <c r="AI773" i="3"/>
  <c r="AI4664" i="3"/>
  <c r="AI813" i="3"/>
  <c r="AI1252" i="3"/>
  <c r="AI1330" i="3"/>
  <c r="AI6082" i="3"/>
  <c r="AI1889" i="3"/>
  <c r="AI1092" i="3"/>
  <c r="AI5688" i="3"/>
  <c r="AI5557" i="3"/>
  <c r="AI1070" i="3"/>
  <c r="AI5445" i="3"/>
  <c r="AI767" i="3"/>
  <c r="AI5582" i="3"/>
  <c r="AI4422" i="3"/>
  <c r="AI1335" i="3"/>
  <c r="AI2294" i="3"/>
  <c r="AI689" i="3"/>
  <c r="AI4941" i="3"/>
  <c r="AI5169" i="3"/>
  <c r="AI80" i="3"/>
  <c r="AI1623" i="3"/>
  <c r="AI1489" i="3"/>
  <c r="AI2019" i="3"/>
  <c r="AI1760" i="3"/>
  <c r="AI5906" i="3"/>
  <c r="AI5612" i="3"/>
  <c r="AI590" i="3"/>
  <c r="AI4268" i="3"/>
  <c r="AI5026" i="3"/>
  <c r="AI783" i="3"/>
  <c r="AI5338" i="3"/>
  <c r="AI4768" i="3"/>
  <c r="AI4769" i="3"/>
  <c r="AG4769" i="3" s="1"/>
  <c r="AI4499" i="3"/>
  <c r="AI1234" i="3"/>
  <c r="AI5253" i="3"/>
  <c r="AI3451" i="3"/>
  <c r="AI5943" i="3"/>
  <c r="AI1824" i="3"/>
  <c r="AI1095" i="3"/>
  <c r="AI4402" i="3"/>
  <c r="AI5478" i="3"/>
  <c r="AI5221" i="3"/>
  <c r="AI1954" i="3"/>
  <c r="AI888" i="3"/>
  <c r="AI1402" i="3"/>
  <c r="AI947" i="3"/>
  <c r="AI5235" i="3"/>
  <c r="AI5805" i="3"/>
  <c r="AI4726" i="3"/>
  <c r="AI3929" i="3"/>
  <c r="AI5698" i="3"/>
  <c r="AI1973" i="3"/>
  <c r="AI4132" i="3"/>
  <c r="AI909" i="3"/>
  <c r="AI5530" i="3"/>
  <c r="AI1814" i="3"/>
  <c r="AI5325" i="3"/>
  <c r="AI1587" i="3"/>
  <c r="AI1839" i="3"/>
  <c r="AI5269" i="3"/>
  <c r="AI3906" i="3"/>
  <c r="AI5724" i="3"/>
  <c r="AI5565" i="3"/>
  <c r="AI5566" i="3"/>
  <c r="AG5566" i="3" s="1"/>
  <c r="AI2024" i="3"/>
  <c r="AI2025" i="3"/>
  <c r="AG2025" i="3" s="1"/>
  <c r="AI2026" i="3"/>
  <c r="AG2026" i="3" s="1"/>
  <c r="AI5807" i="3"/>
  <c r="AI1443" i="3"/>
  <c r="AI5814" i="3"/>
  <c r="AI4677" i="3"/>
  <c r="AI3679" i="3"/>
  <c r="AI1516" i="3"/>
  <c r="AI1517" i="3"/>
  <c r="AG1517" i="3" s="1"/>
  <c r="AI2219" i="3"/>
  <c r="AI5067" i="3"/>
  <c r="AI5663" i="3"/>
  <c r="AI1844" i="3"/>
  <c r="AI4799" i="3"/>
  <c r="AI6048" i="3"/>
  <c r="AI5953" i="3"/>
  <c r="AI4817" i="3"/>
  <c r="AI4862" i="3"/>
  <c r="AI2300" i="3"/>
  <c r="AI4875" i="3"/>
  <c r="AI1190" i="3"/>
  <c r="AI4561" i="3"/>
  <c r="AI4430" i="3"/>
  <c r="AI4331" i="3"/>
  <c r="AI1605" i="3"/>
  <c r="AI5401" i="3"/>
  <c r="AI557" i="3"/>
  <c r="AI3856" i="3"/>
  <c r="AI4977" i="3"/>
  <c r="AI5198" i="3"/>
  <c r="AI1422" i="3"/>
  <c r="AI1428" i="3"/>
  <c r="AI2159" i="3"/>
  <c r="AI4896" i="3"/>
  <c r="AI3702" i="3"/>
  <c r="AI4281" i="3"/>
  <c r="AI4649" i="3"/>
  <c r="AI5638" i="3"/>
  <c r="AI4116" i="3"/>
  <c r="AI3333" i="3"/>
  <c r="AI5669" i="3"/>
  <c r="AI5714" i="3"/>
  <c r="AI3885" i="3"/>
  <c r="AI4440" i="3"/>
  <c r="AI4185" i="3"/>
  <c r="AI5902" i="3"/>
  <c r="AI1708" i="3"/>
  <c r="AI4724" i="3"/>
  <c r="AI558" i="3"/>
  <c r="AI861" i="3"/>
  <c r="AI2347" i="3"/>
  <c r="AI5416" i="3"/>
  <c r="AI5547" i="3"/>
  <c r="AI4493" i="3"/>
  <c r="AI5423" i="3"/>
  <c r="AI5868" i="3"/>
  <c r="AI5264" i="3"/>
  <c r="AI5030" i="3"/>
  <c r="AI3457" i="3"/>
  <c r="AI5893" i="3"/>
  <c r="AI4299" i="3"/>
  <c r="AI1629" i="3"/>
  <c r="AI4620" i="3"/>
  <c r="AI1883" i="3"/>
  <c r="AI1503" i="3"/>
  <c r="AI5115" i="3"/>
  <c r="AI3082" i="3"/>
  <c r="AI2003" i="3"/>
  <c r="AI1462" i="3"/>
  <c r="AI4742" i="3"/>
  <c r="AI5483" i="3"/>
  <c r="AI5878" i="3"/>
  <c r="AI3145" i="3"/>
  <c r="AI4549" i="3"/>
  <c r="AI4550" i="3"/>
  <c r="AG4550" i="3" s="1"/>
  <c r="AI402" i="3"/>
  <c r="AI5349" i="3"/>
  <c r="AI5350" i="3"/>
  <c r="AG5350" i="3" s="1"/>
  <c r="AI5522" i="3"/>
  <c r="AI3117" i="3"/>
  <c r="AI4328" i="3"/>
  <c r="AI2184" i="3"/>
  <c r="AI5368" i="3"/>
  <c r="AI5958" i="3"/>
  <c r="AI5993" i="3"/>
  <c r="AI4404" i="3"/>
  <c r="AI2271" i="3"/>
  <c r="AI5479" i="3"/>
  <c r="AI5810" i="3"/>
  <c r="AI1159" i="3"/>
  <c r="AI4080" i="3"/>
  <c r="AI5905" i="3"/>
  <c r="AI1952" i="3"/>
  <c r="AI4752" i="3"/>
  <c r="AI215" i="3"/>
  <c r="AI1163" i="3"/>
  <c r="AI4250" i="3"/>
  <c r="AI3259" i="3"/>
  <c r="AI2063" i="3"/>
  <c r="AI4071" i="3"/>
  <c r="AI5849" i="3"/>
  <c r="AI5439" i="3"/>
  <c r="AI5861" i="3"/>
  <c r="AI4448" i="3"/>
  <c r="AI1218" i="3"/>
  <c r="AI4143" i="3"/>
  <c r="AI4140" i="3"/>
  <c r="AI4465" i="3"/>
  <c r="AI5110" i="3"/>
  <c r="AI5677" i="3"/>
  <c r="AI5731" i="3"/>
  <c r="AI1641" i="3"/>
  <c r="AI4728" i="3"/>
  <c r="AI983" i="3"/>
  <c r="AI5884" i="3"/>
  <c r="AI4414" i="3"/>
  <c r="AI482" i="3"/>
  <c r="AI4969" i="3"/>
  <c r="AI5988" i="3"/>
  <c r="AI4485" i="3"/>
  <c r="AI3662" i="3"/>
  <c r="AI3870" i="3"/>
  <c r="AI5655" i="3"/>
  <c r="AI4781" i="3"/>
  <c r="AI4822" i="3"/>
  <c r="AI2317" i="3"/>
  <c r="AI4517" i="3"/>
  <c r="AI1409" i="3"/>
  <c r="AI5122" i="3"/>
  <c r="AI4423" i="3"/>
  <c r="AI192" i="3"/>
  <c r="AI1596" i="3"/>
  <c r="AI5518" i="3"/>
  <c r="AI932" i="3"/>
  <c r="AI5400" i="3"/>
  <c r="AI1581" i="3"/>
  <c r="AI4055" i="3"/>
  <c r="AI4056" i="3"/>
  <c r="AI1028" i="3"/>
  <c r="AI5726" i="3"/>
  <c r="AI1336" i="3"/>
  <c r="AI5776" i="3"/>
  <c r="AI3525" i="3"/>
  <c r="AI1705" i="3"/>
  <c r="AI5223" i="3"/>
  <c r="AI6045" i="3"/>
  <c r="AI6043" i="3"/>
  <c r="AG6043" i="3" s="1"/>
  <c r="AI5490" i="3"/>
  <c r="AI5075" i="3"/>
  <c r="AI2042" i="3"/>
  <c r="AI2283" i="3"/>
  <c r="AI5577" i="3"/>
  <c r="AI3960" i="3"/>
  <c r="AI6072" i="3"/>
  <c r="AI6066" i="3"/>
  <c r="AG6066" i="3" s="1"/>
  <c r="AI6067" i="3"/>
  <c r="AG6067" i="3" s="1"/>
  <c r="AI6097" i="3"/>
  <c r="AI5217" i="3"/>
  <c r="AI850" i="3"/>
  <c r="AI621" i="3"/>
  <c r="AI4716" i="3"/>
  <c r="AI5934" i="3"/>
  <c r="AI2077" i="3"/>
  <c r="AI2349" i="3"/>
  <c r="AI5924" i="3"/>
  <c r="AI5275" i="3"/>
  <c r="AI3919" i="3"/>
  <c r="AI1367" i="3"/>
  <c r="AI4137" i="3"/>
  <c r="AI3419" i="3"/>
  <c r="AI5823" i="3"/>
  <c r="AI5824" i="3"/>
  <c r="AG5824" i="3" s="1"/>
  <c r="AI5919" i="3"/>
  <c r="AI2265" i="3"/>
  <c r="AI4784" i="3"/>
  <c r="AI5794" i="3"/>
  <c r="AI4858" i="3"/>
  <c r="AI5290" i="3"/>
  <c r="AI5464" i="3"/>
  <c r="AI5453" i="3"/>
  <c r="AI5887" i="3"/>
  <c r="AI5888" i="3"/>
  <c r="AG5888" i="3" s="1"/>
  <c r="AI3446" i="3"/>
  <c r="AI2080" i="3"/>
  <c r="AI5594" i="3"/>
  <c r="AI6091" i="3"/>
  <c r="AI6092" i="3"/>
  <c r="AG6092" i="3" s="1"/>
  <c r="AI1664" i="3"/>
  <c r="AI549" i="3"/>
  <c r="AI5404" i="3"/>
  <c r="AI4722" i="3"/>
  <c r="AI2088" i="3"/>
  <c r="AI3718" i="3"/>
  <c r="AI4695" i="3"/>
  <c r="AI5643" i="3"/>
  <c r="AI1220" i="3"/>
  <c r="AI4270" i="3"/>
  <c r="AI5693" i="3"/>
  <c r="AI3951" i="3"/>
  <c r="AI4495" i="3"/>
  <c r="AG4495" i="3" s="1"/>
  <c r="AI5410" i="3"/>
  <c r="AI4856" i="3"/>
  <c r="AI6002" i="3"/>
  <c r="AI3784" i="3"/>
  <c r="AI3756" i="3"/>
  <c r="AI509" i="3"/>
  <c r="AI510" i="3"/>
  <c r="AG510" i="3" s="1"/>
  <c r="AI223" i="3"/>
  <c r="AI1538" i="3"/>
  <c r="AI1078" i="3"/>
  <c r="AG1078" i="3" s="1"/>
  <c r="AI1371" i="3"/>
  <c r="AI1173" i="3"/>
  <c r="AI4804" i="3"/>
  <c r="AI1467" i="3"/>
  <c r="AI591" i="3"/>
  <c r="AI3999" i="3"/>
  <c r="AI29" i="3"/>
  <c r="AI1312" i="3"/>
  <c r="AI613" i="3"/>
  <c r="AI3672" i="3"/>
  <c r="AI1084" i="3"/>
  <c r="AI656" i="3"/>
  <c r="AI1463" i="3"/>
  <c r="AI1464" i="3"/>
  <c r="AG1464" i="3" s="1"/>
  <c r="AI1683" i="3"/>
  <c r="AI4518" i="3"/>
  <c r="AI65" i="3"/>
  <c r="AI5415" i="3"/>
  <c r="AI88" i="3"/>
  <c r="AI342" i="3"/>
  <c r="AI458" i="3"/>
  <c r="AI183" i="3"/>
  <c r="AI43" i="3"/>
  <c r="AI545" i="3"/>
  <c r="AI2207" i="3"/>
  <c r="AI4502" i="3"/>
  <c r="AI1458" i="3"/>
  <c r="AI96" i="3"/>
  <c r="AI1636" i="3"/>
  <c r="AI1327" i="3"/>
  <c r="AI1328" i="3"/>
  <c r="AG1328" i="3" s="1"/>
  <c r="AI602" i="3"/>
  <c r="AI1948" i="3"/>
  <c r="AI883" i="3"/>
  <c r="AI496" i="3"/>
  <c r="AI1570" i="3"/>
  <c r="AI4360" i="3"/>
  <c r="AI1297" i="3"/>
  <c r="AI1481" i="3"/>
  <c r="AI5211" i="3"/>
  <c r="AI2127" i="3"/>
  <c r="AI1521" i="3"/>
  <c r="AI1276" i="3"/>
  <c r="AI603" i="3"/>
  <c r="AI657" i="3"/>
  <c r="AI66" i="3"/>
  <c r="AI34" i="3"/>
  <c r="AI1438" i="3"/>
  <c r="AI1138" i="3"/>
  <c r="AI449" i="3"/>
  <c r="AI73" i="3"/>
  <c r="AI4904" i="3"/>
  <c r="AI4839" i="3"/>
  <c r="AI2327" i="3"/>
  <c r="AI5786" i="3"/>
  <c r="AI1488" i="3"/>
  <c r="AI4761" i="3"/>
  <c r="AG4761" i="3" s="1"/>
  <c r="AI5711" i="3"/>
  <c r="AI4936" i="3"/>
  <c r="AI5706" i="3"/>
  <c r="AI5384" i="3"/>
  <c r="AI2361" i="3"/>
  <c r="AI470" i="3"/>
  <c r="AI4710" i="3"/>
  <c r="AI1859" i="3"/>
  <c r="AI4455" i="3"/>
  <c r="AI6083" i="3"/>
  <c r="AG6083" i="3" s="1"/>
  <c r="AI6088" i="3"/>
  <c r="AG6088" i="3" s="1"/>
  <c r="AI4063" i="3"/>
  <c r="AI1456" i="3"/>
  <c r="AI1890" i="3"/>
  <c r="AG1890" i="3" s="1"/>
  <c r="AI4311" i="3"/>
  <c r="AI1820" i="3"/>
  <c r="AI3586" i="3"/>
  <c r="AI4524" i="3"/>
  <c r="AI5444" i="3"/>
  <c r="AG5444" i="3" s="1"/>
  <c r="AI403" i="3"/>
  <c r="AI1477" i="3"/>
  <c r="AI2154" i="3"/>
  <c r="AI5300" i="3"/>
  <c r="AI3894" i="3"/>
  <c r="AI4216" i="3"/>
  <c r="AI673" i="3"/>
  <c r="AI649" i="3"/>
  <c r="AI596" i="3"/>
  <c r="AI5983" i="3"/>
  <c r="AI4890" i="3"/>
  <c r="AI1288" i="3"/>
  <c r="AI3695" i="3"/>
  <c r="AI5327" i="3"/>
  <c r="AI4438" i="3"/>
  <c r="AI2354" i="3"/>
  <c r="AI67" i="3"/>
  <c r="AI68" i="3"/>
  <c r="AG68" i="3" s="1"/>
  <c r="AI5837" i="3"/>
  <c r="AI5042" i="3"/>
  <c r="AI4535" i="3"/>
  <c r="AI5783" i="3"/>
  <c r="AI4477" i="3"/>
  <c r="AI497" i="3"/>
  <c r="AI5224" i="3"/>
  <c r="AI871" i="3"/>
  <c r="AI5254" i="3"/>
  <c r="AG5254" i="3" s="1"/>
  <c r="AI4587" i="3"/>
  <c r="AI1665" i="3"/>
  <c r="AI678" i="3"/>
  <c r="AI2373" i="3"/>
  <c r="AI1762" i="3"/>
  <c r="AI5082" i="3"/>
  <c r="AI81" i="3"/>
  <c r="AI82" i="3"/>
  <c r="AG82" i="3" s="1"/>
  <c r="AI83" i="3"/>
  <c r="AG83" i="3" s="1"/>
  <c r="AI2137" i="3"/>
  <c r="AI4611" i="3"/>
  <c r="AI5922" i="3"/>
  <c r="AI5920" i="3"/>
  <c r="AG5920" i="3" s="1"/>
  <c r="AI2039" i="3"/>
  <c r="AI4024" i="3"/>
  <c r="AI1692" i="3"/>
  <c r="AI2067" i="3"/>
  <c r="AI5356" i="3"/>
  <c r="AI4267" i="3"/>
  <c r="AI5591" i="3"/>
  <c r="AI5913" i="3"/>
  <c r="AI5585" i="3"/>
  <c r="AI2029" i="3"/>
  <c r="AI5927" i="3"/>
  <c r="AI541" i="3"/>
  <c r="AI1432" i="3"/>
  <c r="AI4828" i="3"/>
  <c r="AI5066" i="3"/>
  <c r="AG5066" i="3" s="1"/>
  <c r="AI5551" i="3"/>
  <c r="AI5553" i="3"/>
  <c r="AG5553" i="3" s="1"/>
  <c r="AI5554" i="3"/>
  <c r="AG5554" i="3" s="1"/>
  <c r="AI4330" i="3"/>
  <c r="AI3532" i="3"/>
  <c r="AI3786" i="3"/>
  <c r="AI4826" i="3"/>
  <c r="AI4836" i="3"/>
  <c r="AI4837" i="3"/>
  <c r="AG4837" i="3" s="1"/>
  <c r="AI5129" i="3"/>
  <c r="AI1977" i="3"/>
  <c r="AI5580" i="3"/>
  <c r="AI588" i="3"/>
  <c r="AI5321" i="3"/>
  <c r="AI4924" i="3"/>
  <c r="AI5524" i="3"/>
  <c r="AI4428" i="3"/>
  <c r="AG4428" i="3" s="1"/>
  <c r="AI1582" i="3"/>
  <c r="AI2012" i="3"/>
  <c r="AI6004" i="3"/>
  <c r="AI5135" i="3"/>
  <c r="AI1894" i="3"/>
  <c r="AI4417" i="3"/>
  <c r="AI4394" i="3"/>
  <c r="AI4598" i="3"/>
  <c r="AI4644" i="3"/>
  <c r="AI5515" i="3"/>
  <c r="AI3334" i="3"/>
  <c r="AG3334" i="3" s="1"/>
  <c r="AI5095" i="3"/>
  <c r="AI5670" i="3"/>
  <c r="AG5670" i="3" s="1"/>
  <c r="AI5715" i="3"/>
  <c r="AG5715" i="3" s="1"/>
  <c r="AI1897" i="3"/>
  <c r="AI2313" i="3"/>
  <c r="AI1895" i="3"/>
  <c r="AI1551" i="3"/>
  <c r="AI1709" i="3"/>
  <c r="AG1709" i="3" s="1"/>
  <c r="AI2232" i="3"/>
  <c r="AI138" i="3"/>
  <c r="AI4552" i="3"/>
  <c r="AI1548" i="3"/>
  <c r="AI4553" i="3"/>
  <c r="AG4553" i="3" s="1"/>
  <c r="AI5266" i="3"/>
  <c r="AG5266" i="3" s="1"/>
  <c r="AI5033" i="3"/>
  <c r="AG5033" i="3" s="1"/>
  <c r="AI3666" i="3"/>
  <c r="AI1032" i="3"/>
  <c r="AI1029" i="3"/>
  <c r="AI1884" i="3"/>
  <c r="AG1884" i="3" s="1"/>
  <c r="AI5896" i="3"/>
  <c r="AI4060" i="3"/>
  <c r="AI1698" i="3"/>
  <c r="AI1545" i="3"/>
  <c r="AI3683" i="3"/>
  <c r="AI2234" i="3"/>
  <c r="AI5482" i="3"/>
  <c r="AG5482" i="3" s="1"/>
  <c r="AI151" i="3"/>
  <c r="AI525" i="3"/>
  <c r="AI5292" i="3"/>
  <c r="AI3930" i="3"/>
  <c r="AI1923" i="3"/>
  <c r="AI1382" i="3"/>
  <c r="AI2115" i="3"/>
  <c r="AI5747" i="3"/>
  <c r="AI3879" i="3"/>
  <c r="AI5519" i="3"/>
  <c r="AI5848" i="3"/>
  <c r="AI4220" i="3"/>
  <c r="AI1106" i="3"/>
  <c r="AI1513" i="3"/>
  <c r="AI5779" i="3"/>
  <c r="AI4948" i="3"/>
  <c r="AI971" i="3"/>
  <c r="AI5966" i="3"/>
  <c r="AI2273" i="3"/>
  <c r="AG2273" i="3" s="1"/>
  <c r="AI479" i="3"/>
  <c r="AI3497" i="3"/>
  <c r="AI5249" i="3"/>
  <c r="AI1237" i="3"/>
  <c r="AI5544" i="3"/>
  <c r="AI5391" i="3"/>
  <c r="AI188" i="3"/>
  <c r="AI4123" i="3"/>
  <c r="AI1501" i="3"/>
  <c r="AI4965" i="3"/>
  <c r="AI348" i="3"/>
  <c r="AI4556" i="3"/>
  <c r="AI5987" i="3"/>
  <c r="AI4070" i="3"/>
  <c r="AG4070" i="3" s="1"/>
  <c r="AI4135" i="3"/>
  <c r="AI3877" i="3"/>
  <c r="AI4738" i="3"/>
  <c r="AI4735" i="3"/>
  <c r="AG4735" i="3" s="1"/>
  <c r="AI4956" i="3"/>
  <c r="AI4943" i="3"/>
  <c r="AI2203" i="3"/>
  <c r="AI5261" i="3"/>
  <c r="AI5768" i="3"/>
  <c r="AI2193" i="3"/>
  <c r="AI391" i="3"/>
  <c r="AI4292" i="3"/>
  <c r="AI4293" i="3"/>
  <c r="AG4293" i="3" s="1"/>
  <c r="AI5864" i="3"/>
  <c r="AI5865" i="3"/>
  <c r="AG5865" i="3" s="1"/>
  <c r="AI5955" i="3"/>
  <c r="AI2125" i="3"/>
  <c r="AI5069" i="3"/>
  <c r="AI4464" i="3"/>
  <c r="AG4464" i="3" s="1"/>
  <c r="AI3295" i="3"/>
  <c r="AI6015" i="3"/>
  <c r="AI3804" i="3"/>
  <c r="AI364" i="3"/>
  <c r="AI4970" i="3"/>
  <c r="AG4970" i="3" s="1"/>
  <c r="AI4236" i="3"/>
  <c r="AI1344" i="3"/>
  <c r="AI1341" i="3"/>
  <c r="AI142" i="3"/>
  <c r="AI6076" i="3"/>
  <c r="AI6075" i="3"/>
  <c r="AG6075" i="3" s="1"/>
  <c r="AI4602" i="3"/>
  <c r="AI4222" i="3"/>
  <c r="AI3781" i="3"/>
  <c r="AI1044" i="3"/>
  <c r="AI4880" i="3"/>
  <c r="AI6108" i="3"/>
  <c r="AI6109" i="3"/>
  <c r="AG6109" i="3" s="1"/>
  <c r="AI3979" i="3"/>
  <c r="AI5432" i="3"/>
  <c r="AI3992" i="3"/>
  <c r="AI661" i="3"/>
  <c r="AI642" i="3"/>
  <c r="AI2363" i="3"/>
  <c r="AI2066" i="3"/>
  <c r="AI4083" i="3"/>
  <c r="AI5762" i="3"/>
  <c r="AI5761" i="3"/>
  <c r="AG5761" i="3" s="1"/>
  <c r="AI4632" i="3"/>
  <c r="AI4915" i="3"/>
  <c r="AI4913" i="3"/>
  <c r="AG4913" i="3" s="1"/>
  <c r="AI1361" i="3"/>
  <c r="AI6071" i="3"/>
  <c r="AG6071" i="3" s="1"/>
  <c r="AI5218" i="3"/>
  <c r="AG5218" i="3" s="1"/>
  <c r="AI1199" i="3"/>
  <c r="AI5935" i="3"/>
  <c r="AG5935" i="3" s="1"/>
  <c r="AI5766" i="3"/>
  <c r="AI2158" i="3"/>
  <c r="AI721" i="3"/>
  <c r="AI6051" i="3"/>
  <c r="AI1568" i="3"/>
  <c r="AI4857" i="3"/>
  <c r="AG4857" i="3" s="1"/>
  <c r="AI966" i="3"/>
  <c r="AI4509" i="3"/>
  <c r="AI4510" i="3"/>
  <c r="AG4510" i="3" s="1"/>
  <c r="AI287" i="3"/>
  <c r="AI4462" i="3"/>
  <c r="AI2282" i="3"/>
  <c r="AI3821" i="3"/>
  <c r="AI6117" i="3"/>
  <c r="AI2298" i="3"/>
  <c r="AI4802" i="3"/>
  <c r="AI5314" i="3"/>
  <c r="AI3777" i="3"/>
  <c r="AI1837" i="3"/>
  <c r="AI5282" i="3"/>
  <c r="AI5833" i="3"/>
  <c r="AI4701" i="3"/>
  <c r="AI4696" i="3"/>
  <c r="AG4696" i="3" s="1"/>
  <c r="AI5730" i="3"/>
  <c r="AI5891" i="3"/>
  <c r="AI5508" i="3"/>
  <c r="AI4436" i="3"/>
  <c r="AI5694" i="3"/>
  <c r="AG5694" i="3" s="1"/>
  <c r="AI6023" i="3"/>
  <c r="AI3288" i="3"/>
  <c r="AI4415" i="3"/>
  <c r="AI6019" i="3"/>
  <c r="AI2130" i="3"/>
  <c r="AI5411" i="3"/>
  <c r="AG5411" i="3" s="1"/>
  <c r="AI4854" i="3"/>
  <c r="AG4854" i="3" s="1"/>
  <c r="AI511" i="3"/>
  <c r="AG511" i="3" s="1"/>
  <c r="AI512" i="3"/>
  <c r="AG512" i="3" s="1"/>
  <c r="AI35" i="3"/>
  <c r="AI302" i="3"/>
  <c r="AI303" i="3"/>
  <c r="AG303" i="3" s="1"/>
  <c r="AI483" i="3"/>
  <c r="AG483" i="3" s="1"/>
  <c r="AI3764" i="3"/>
  <c r="AI265" i="3"/>
  <c r="AI369" i="3"/>
  <c r="AI4399" i="3"/>
  <c r="AI582" i="3"/>
  <c r="AI4807" i="3"/>
  <c r="AG4807" i="3" s="1"/>
  <c r="AI304" i="3"/>
  <c r="AI288" i="3"/>
  <c r="AI972" i="3"/>
  <c r="AI5179" i="3"/>
  <c r="AI3899" i="3"/>
  <c r="AI231" i="3"/>
  <c r="AI4827" i="3"/>
  <c r="AI519" i="3"/>
  <c r="AI2222" i="3"/>
  <c r="AI1763" i="3"/>
  <c r="AI1085" i="3"/>
  <c r="AG1085" i="3" s="1"/>
  <c r="AI2261" i="3"/>
  <c r="AI2314" i="3"/>
  <c r="AI4158" i="3"/>
  <c r="AI695" i="3"/>
  <c r="AI4519" i="3"/>
  <c r="AG4519" i="3" s="1"/>
  <c r="AI4520" i="3"/>
  <c r="AG4520" i="3" s="1"/>
  <c r="AI598" i="3"/>
  <c r="AI1704" i="3"/>
  <c r="AI259" i="3"/>
  <c r="AI741" i="3"/>
  <c r="AI1142" i="3"/>
  <c r="AI1812" i="3"/>
  <c r="AI1887" i="3"/>
  <c r="AG1887" i="3" s="1"/>
  <c r="AI1791" i="3"/>
  <c r="AI1459" i="3"/>
  <c r="AG1459" i="3" s="1"/>
  <c r="AI1460" i="3"/>
  <c r="AG1460" i="3" s="1"/>
  <c r="AI2041" i="3"/>
  <c r="AI1700" i="3"/>
  <c r="AI774" i="3"/>
  <c r="AI4373" i="3"/>
  <c r="AI4568" i="3"/>
  <c r="AI1040" i="3"/>
  <c r="AI3531" i="3"/>
  <c r="AI1821" i="3"/>
  <c r="AI4540" i="3"/>
  <c r="AI4702" i="3"/>
  <c r="AI464" i="3"/>
  <c r="AI703" i="3"/>
  <c r="AI2259" i="3"/>
  <c r="AI4654" i="3"/>
  <c r="AI3807" i="3"/>
  <c r="AG3807" i="3" s="1"/>
  <c r="AI1877" i="3"/>
  <c r="AI1702" i="3"/>
  <c r="AI752" i="3"/>
  <c r="AI546" i="3"/>
  <c r="AI4338" i="3"/>
  <c r="AI115" i="3"/>
  <c r="AI945" i="3"/>
  <c r="AI2133" i="3"/>
  <c r="AI3461" i="3"/>
  <c r="AI1687" i="3"/>
  <c r="AI5499" i="3"/>
  <c r="AI895" i="3"/>
  <c r="AI4845" i="3"/>
  <c r="AG4845" i="3" s="1"/>
  <c r="AI4840" i="3"/>
  <c r="AG4840" i="3" s="1"/>
  <c r="AI4846" i="3"/>
  <c r="AG4846" i="3" s="1"/>
  <c r="AI3900" i="3"/>
  <c r="AI337" i="3"/>
  <c r="AI551" i="3"/>
  <c r="AI4525" i="3"/>
  <c r="AI4755" i="3"/>
  <c r="AG4755" i="3" s="1"/>
  <c r="AI608" i="3"/>
  <c r="AI5627" i="3"/>
  <c r="AI5488" i="3"/>
  <c r="AI5014" i="3"/>
  <c r="AG5014" i="3" s="1"/>
  <c r="AI5015" i="3"/>
  <c r="AG5015" i="3" s="1"/>
  <c r="AI5011" i="3"/>
  <c r="AG5011" i="3" s="1"/>
  <c r="AI5596" i="3"/>
  <c r="AI4831" i="3"/>
  <c r="AI771" i="3"/>
  <c r="AI747" i="3"/>
  <c r="AI3860" i="3"/>
  <c r="AI5796" i="3"/>
  <c r="AI5653" i="3"/>
  <c r="AI1273" i="3"/>
  <c r="AI1848" i="3"/>
  <c r="AI3540" i="3"/>
  <c r="AI2171" i="3"/>
  <c r="AI4066" i="3"/>
  <c r="AG4066" i="3" s="1"/>
  <c r="AI1356" i="3"/>
  <c r="AI686" i="3"/>
  <c r="AI5675" i="3"/>
  <c r="AI3340" i="3"/>
  <c r="AI1808" i="3"/>
  <c r="AI3760" i="3"/>
  <c r="AI5516" i="3"/>
  <c r="AI4189" i="3"/>
  <c r="AI1593" i="3"/>
  <c r="AI1478" i="3"/>
  <c r="AG1478" i="3" s="1"/>
  <c r="AI1479" i="3"/>
  <c r="AG1479" i="3" s="1"/>
  <c r="AI413" i="3"/>
  <c r="AI4317" i="3"/>
  <c r="AI1774" i="3"/>
  <c r="AI2155" i="3"/>
  <c r="AG2155" i="3" s="1"/>
  <c r="AI4790" i="3"/>
  <c r="AI4218" i="3"/>
  <c r="AG4218" i="3" s="1"/>
  <c r="AI4571" i="3"/>
  <c r="AI5956" i="3"/>
  <c r="AI2291" i="3"/>
  <c r="AI4835" i="3"/>
  <c r="AI2006" i="3"/>
  <c r="AI765" i="3"/>
  <c r="AI1037" i="3"/>
  <c r="AI3631" i="3"/>
  <c r="AI3652" i="3"/>
  <c r="AI1243" i="3"/>
  <c r="AI5326" i="3"/>
  <c r="AG5326" i="3" s="1"/>
  <c r="AI5908" i="3"/>
  <c r="AG5908" i="3" s="1"/>
  <c r="AI1072" i="3"/>
  <c r="AI5840" i="3"/>
  <c r="AG5840" i="3" s="1"/>
  <c r="AI2016" i="3"/>
  <c r="AI2079" i="3"/>
  <c r="AI1441" i="3"/>
  <c r="AI5784" i="3"/>
  <c r="AG5784" i="3" s="1"/>
  <c r="AI5027" i="3"/>
  <c r="AG5027" i="3" s="1"/>
  <c r="AI5232" i="3"/>
  <c r="AI500" i="3"/>
  <c r="AI758" i="3"/>
  <c r="AI2035" i="3"/>
  <c r="AI4333" i="3"/>
  <c r="AI4605" i="3"/>
  <c r="AI4501" i="3"/>
  <c r="AI4073" i="3"/>
  <c r="AI1255" i="3"/>
  <c r="AI3465" i="3"/>
  <c r="AI5944" i="3"/>
  <c r="AG5944" i="3" s="1"/>
  <c r="AI4687" i="3"/>
  <c r="AI4597" i="3"/>
  <c r="AI1285" i="3"/>
  <c r="AI5103" i="3"/>
  <c r="AI5738" i="3"/>
  <c r="AI232" i="3"/>
  <c r="AI5204" i="3"/>
  <c r="AI981" i="3"/>
  <c r="AI980" i="3"/>
  <c r="AG980" i="3" s="1"/>
  <c r="AI1990" i="3"/>
  <c r="AI2149" i="3"/>
  <c r="AI1254" i="3"/>
  <c r="AI1722" i="3"/>
  <c r="AI1556" i="3"/>
  <c r="AI5393" i="3"/>
  <c r="AI5394" i="3"/>
  <c r="AG5394" i="3" s="1"/>
  <c r="AI4676" i="3"/>
  <c r="AI5915" i="3"/>
  <c r="AG5915" i="3" s="1"/>
  <c r="AI2122" i="3"/>
  <c r="AI5286" i="3"/>
  <c r="AI5379" i="3"/>
  <c r="AI5928" i="3"/>
  <c r="AG5928" i="3" s="1"/>
  <c r="AI5456" i="3"/>
  <c r="AI5930" i="3"/>
  <c r="AI1999" i="3"/>
  <c r="AI4796" i="3"/>
  <c r="AG4796" i="3" s="1"/>
  <c r="AI6050" i="3"/>
  <c r="AG6050" i="3" s="1"/>
  <c r="AI1226" i="3"/>
  <c r="AI4838" i="3"/>
  <c r="AG4838" i="3" s="1"/>
  <c r="AI884" i="3"/>
  <c r="AI1580" i="3"/>
  <c r="AI1074" i="3"/>
  <c r="AI1207" i="3"/>
  <c r="AI1532" i="3"/>
  <c r="AI1720" i="3"/>
  <c r="AI4429" i="3"/>
  <c r="AG4429" i="3" s="1"/>
  <c r="AI5822" i="3"/>
  <c r="AI2000" i="3"/>
  <c r="AI5402" i="3"/>
  <c r="AG5402" i="3" s="1"/>
  <c r="AI5959" i="3"/>
  <c r="AI3587" i="3"/>
  <c r="AI5573" i="3"/>
  <c r="AI5134" i="3"/>
  <c r="AG5134" i="3" s="1"/>
  <c r="AI5572" i="3"/>
  <c r="AG5572" i="3" s="1"/>
  <c r="AI4370" i="3"/>
  <c r="AI4892" i="3"/>
  <c r="AG4892" i="3" s="1"/>
  <c r="AI5237" i="3"/>
  <c r="AI240" i="3"/>
  <c r="AI4800" i="3"/>
  <c r="AI646" i="3"/>
  <c r="AI5680" i="3"/>
  <c r="AI3754" i="3"/>
  <c r="AI4725" i="3"/>
  <c r="AI5428" i="3"/>
  <c r="AI1211" i="3"/>
  <c r="AI4194" i="3"/>
  <c r="AI4114" i="3"/>
  <c r="AI1967" i="3"/>
  <c r="AI2233" i="3"/>
  <c r="AG2233" i="3" s="1"/>
  <c r="AI1167" i="3"/>
  <c r="AI4224" i="3"/>
  <c r="AI5265" i="3"/>
  <c r="AG5265" i="3" s="1"/>
  <c r="AI5717" i="3"/>
  <c r="AI5305" i="3"/>
  <c r="AI6041" i="3"/>
  <c r="AI3458" i="3"/>
  <c r="AG3458" i="3" s="1"/>
  <c r="AI4815" i="3"/>
  <c r="AI4621" i="3"/>
  <c r="AG4621" i="3" s="1"/>
  <c r="AI5426" i="3"/>
  <c r="AI1557" i="3"/>
  <c r="AI4359" i="3"/>
  <c r="AI4530" i="3"/>
  <c r="AI5870" i="3"/>
  <c r="AI2132" i="3"/>
  <c r="AI4057" i="3"/>
  <c r="AG4057" i="3" s="1"/>
  <c r="AI5877" i="3"/>
  <c r="AG5877" i="3" s="1"/>
  <c r="AI3850" i="3"/>
  <c r="AI1214" i="3"/>
  <c r="AI1986" i="3"/>
  <c r="AI547" i="3"/>
  <c r="AI1003" i="3"/>
  <c r="AI665" i="3"/>
  <c r="AI4352" i="3"/>
  <c r="AI2285" i="3"/>
  <c r="AI2368" i="3"/>
  <c r="AI4810" i="3"/>
  <c r="AI3257" i="3"/>
  <c r="AI4541" i="3"/>
  <c r="AI5780" i="3"/>
  <c r="AG5780" i="3" s="1"/>
  <c r="AI5842" i="3"/>
  <c r="AI4881" i="3"/>
  <c r="AI4134" i="3"/>
  <c r="AI5495" i="3"/>
  <c r="AI5687" i="3"/>
  <c r="AI5685" i="3"/>
  <c r="AI5855" i="3"/>
  <c r="AI4067" i="3"/>
  <c r="AI1794" i="3"/>
  <c r="AI4407" i="3"/>
  <c r="AI5045" i="3"/>
  <c r="AI4593" i="3"/>
  <c r="AI1134" i="3"/>
  <c r="AI5545" i="3"/>
  <c r="AG5545" i="3" s="1"/>
  <c r="AI5546" i="3"/>
  <c r="AG5546" i="3" s="1"/>
  <c r="AI1429" i="3"/>
  <c r="AI5389" i="3"/>
  <c r="AG5389" i="3" s="1"/>
  <c r="AI5740" i="3"/>
  <c r="AI922" i="3"/>
  <c r="AI271" i="3"/>
  <c r="AI1594" i="3"/>
  <c r="AI5452" i="3"/>
  <c r="AI2172" i="3"/>
  <c r="AI4674" i="3"/>
  <c r="AI929" i="3"/>
  <c r="AI5862" i="3"/>
  <c r="AG5862" i="3" s="1"/>
  <c r="AI5821" i="3"/>
  <c r="AI2183" i="3"/>
  <c r="AI4952" i="3"/>
  <c r="AG4952" i="3" s="1"/>
  <c r="AI4944" i="3"/>
  <c r="AG4944" i="3" s="1"/>
  <c r="AI1160" i="3"/>
  <c r="AI5770" i="3"/>
  <c r="AG5770" i="3" s="1"/>
  <c r="AI4295" i="3"/>
  <c r="AG4295" i="3" s="1"/>
  <c r="AI5963" i="3"/>
  <c r="AI5723" i="3"/>
  <c r="AI839" i="3"/>
  <c r="AI698" i="3"/>
  <c r="AI3296" i="3"/>
  <c r="AG3296" i="3" s="1"/>
  <c r="AI4830" i="3"/>
  <c r="AI1825" i="3"/>
  <c r="AI5256" i="3"/>
  <c r="AI6014" i="3"/>
  <c r="AG6014" i="3" s="1"/>
  <c r="AI5678" i="3"/>
  <c r="AG5678" i="3" s="1"/>
  <c r="AI4935" i="3"/>
  <c r="AI5315" i="3"/>
  <c r="AI1494" i="3"/>
  <c r="AI4127" i="3"/>
  <c r="AI923" i="3"/>
  <c r="AI4484" i="3"/>
  <c r="AI4481" i="3"/>
  <c r="AG4481" i="3" s="1"/>
  <c r="AI3836" i="3"/>
  <c r="AI5948" i="3"/>
  <c r="AI4782" i="3"/>
  <c r="AG4782" i="3" s="1"/>
  <c r="AI1919" i="3"/>
  <c r="AI5863" i="3"/>
  <c r="AI4651" i="3"/>
  <c r="AI5615" i="3"/>
  <c r="AI5614" i="3"/>
  <c r="AG5614" i="3" s="1"/>
  <c r="AI4424" i="3"/>
  <c r="AG4424" i="3" s="1"/>
  <c r="AI1576" i="3"/>
  <c r="AI1778" i="3"/>
  <c r="AI4926" i="3"/>
  <c r="AI5676" i="3"/>
  <c r="AI5157" i="3"/>
  <c r="AI1136" i="3"/>
  <c r="AI5156" i="3"/>
  <c r="AI469" i="3"/>
  <c r="AI5346" i="3"/>
  <c r="AI6044" i="3"/>
  <c r="AG6044" i="3" s="1"/>
  <c r="AI6068" i="3"/>
  <c r="AG6068" i="3" s="1"/>
  <c r="AI1773" i="3"/>
  <c r="AI2188" i="3"/>
  <c r="AI417" i="3"/>
  <c r="AI3621" i="3"/>
  <c r="AI1278" i="3"/>
  <c r="AI1352" i="3"/>
  <c r="AI2181" i="3"/>
  <c r="AI1856" i="3"/>
  <c r="AI4138" i="3"/>
  <c r="AG4138" i="3" s="1"/>
  <c r="AI926" i="3"/>
  <c r="AI1523" i="3"/>
  <c r="AI5465" i="3"/>
  <c r="AG5465" i="3" s="1"/>
  <c r="AI5462" i="3"/>
  <c r="AG5462" i="3" s="1"/>
  <c r="AI6017" i="3"/>
  <c r="AI5889" i="3"/>
  <c r="AG5889" i="3" s="1"/>
  <c r="AI4160" i="3"/>
  <c r="AI2054" i="3"/>
  <c r="AI1764" i="3"/>
  <c r="AI4200" i="3"/>
  <c r="AI2002" i="3"/>
  <c r="AI6115" i="3"/>
  <c r="AG6115" i="3" s="1"/>
  <c r="AI3447" i="3"/>
  <c r="AG3447" i="3" s="1"/>
  <c r="AI5611" i="3"/>
  <c r="AI1927" i="3"/>
  <c r="AI1405" i="3"/>
  <c r="AI4950" i="3"/>
  <c r="AI4803" i="3"/>
  <c r="AG4803" i="3" s="1"/>
  <c r="AI5571" i="3"/>
  <c r="AI4697" i="3"/>
  <c r="AI6027" i="3"/>
  <c r="AI5117" i="3"/>
  <c r="AI1087" i="3"/>
  <c r="AI5826" i="3"/>
  <c r="AI472" i="3"/>
  <c r="AI6113" i="3"/>
  <c r="AI6114" i="3"/>
  <c r="AG6114" i="3" s="1"/>
  <c r="AI5830" i="3"/>
  <c r="AG5830" i="3" s="1"/>
  <c r="AI3360" i="3"/>
  <c r="AI5831" i="3"/>
  <c r="AG5831" i="3" s="1"/>
  <c r="AI5527" i="3"/>
  <c r="AI4526" i="3"/>
  <c r="AI4195" i="3"/>
  <c r="AI5729" i="3"/>
  <c r="AG5729" i="3" s="1"/>
  <c r="AI5975" i="3"/>
  <c r="AI4689" i="3"/>
  <c r="AI5897" i="3"/>
  <c r="AI4304" i="3"/>
  <c r="AI5214" i="3"/>
  <c r="AI5028" i="3"/>
  <c r="AI450" i="3"/>
  <c r="AI3713" i="3"/>
  <c r="AI513" i="3"/>
  <c r="AG513" i="3" s="1"/>
  <c r="AI514" i="3"/>
  <c r="AG514" i="3" s="1"/>
  <c r="AI484" i="3"/>
  <c r="AG484" i="3" s="1"/>
  <c r="AI485" i="3"/>
  <c r="AG485" i="3" s="1"/>
  <c r="AI1606" i="3"/>
  <c r="AI3765" i="3"/>
  <c r="AG3765" i="3" s="1"/>
  <c r="AI3766" i="3"/>
  <c r="AG3766" i="3" s="1"/>
  <c r="AI1686" i="3"/>
  <c r="AI5093" i="3"/>
  <c r="AG5093" i="3" s="1"/>
  <c r="AI5094" i="3"/>
  <c r="AG5094" i="3" s="1"/>
  <c r="AI4275" i="3"/>
  <c r="AI171" i="3"/>
  <c r="AI3896" i="3"/>
  <c r="AI1082" i="3"/>
  <c r="AI872" i="3"/>
  <c r="AI1566" i="3"/>
  <c r="AI1468" i="3"/>
  <c r="AG1468" i="3" s="1"/>
  <c r="AI3920" i="3"/>
  <c r="AI3926" i="3"/>
  <c r="AI74" i="3"/>
  <c r="AI4405" i="3"/>
  <c r="AI360" i="3"/>
  <c r="AI1132" i="3"/>
  <c r="AI5750" i="3"/>
  <c r="AG5750" i="3" s="1"/>
  <c r="AI5752" i="3"/>
  <c r="AG5752" i="3" s="1"/>
  <c r="AI5753" i="3"/>
  <c r="AG5753" i="3" s="1"/>
  <c r="AI1406" i="3"/>
  <c r="AI2090" i="3"/>
  <c r="AI1197" i="3"/>
  <c r="AI453" i="3"/>
  <c r="AI1193" i="3"/>
  <c r="AI5403" i="3"/>
  <c r="AI3463" i="3"/>
  <c r="AI3955" i="3"/>
  <c r="AI279" i="3"/>
  <c r="AI907" i="3"/>
  <c r="AI51" i="3"/>
  <c r="AI157" i="3"/>
  <c r="AI1300" i="3"/>
  <c r="AI680" i="3"/>
  <c r="AI3564" i="3"/>
  <c r="AI3519" i="3"/>
  <c r="AI209" i="3"/>
  <c r="AI5791" i="3"/>
  <c r="AG5791" i="3" s="1"/>
  <c r="AI1348" i="3"/>
  <c r="AI1272" i="3"/>
  <c r="AI1389" i="3"/>
  <c r="AI763" i="3"/>
  <c r="AI404" i="3"/>
  <c r="AI5279" i="3"/>
  <c r="AG5279" i="3" s="1"/>
  <c r="AI764" i="3"/>
  <c r="AI4315" i="3"/>
  <c r="AI3493" i="3"/>
  <c r="AI365" i="3"/>
  <c r="AI104" i="3"/>
  <c r="AI335" i="3"/>
  <c r="AI3366" i="3"/>
  <c r="AI2248" i="3"/>
  <c r="AI1080" i="3"/>
  <c r="AI3661" i="3"/>
  <c r="AI4905" i="3"/>
  <c r="AG4905" i="3" s="1"/>
  <c r="AI4906" i="3"/>
  <c r="AG4906" i="3" s="1"/>
  <c r="AI4907" i="3"/>
  <c r="AG4907" i="3" s="1"/>
  <c r="AI4050" i="3"/>
  <c r="AI3665" i="3"/>
  <c r="AI4859" i="3"/>
  <c r="AI3901" i="3"/>
  <c r="AG3901" i="3" s="1"/>
  <c r="AI2047" i="3"/>
  <c r="AI4157" i="3"/>
  <c r="AI4382" i="3"/>
  <c r="AI583" i="3"/>
  <c r="AI5703" i="3"/>
  <c r="AI5704" i="3"/>
  <c r="AG5704" i="3" s="1"/>
  <c r="AI5709" i="3"/>
  <c r="AG5709" i="3" s="1"/>
  <c r="AI5506" i="3"/>
  <c r="AI5503" i="3"/>
  <c r="AG5503" i="3" s="1"/>
  <c r="AI5628" i="3"/>
  <c r="AG5628" i="3" s="1"/>
  <c r="AI5625" i="3"/>
  <c r="AG5625" i="3" s="1"/>
  <c r="AI5597" i="3"/>
  <c r="AG5597" i="3" s="1"/>
  <c r="AI1860" i="3"/>
  <c r="AG1860" i="3" s="1"/>
  <c r="AI4318" i="3"/>
  <c r="AI5192" i="3"/>
  <c r="AI2206" i="3"/>
  <c r="AI1161" i="3"/>
  <c r="AI4064" i="3"/>
  <c r="AG4064" i="3" s="1"/>
  <c r="AI6025" i="3"/>
  <c r="AI5351" i="3"/>
  <c r="AI4378" i="3"/>
  <c r="AI3585" i="3"/>
  <c r="AG3585" i="3" s="1"/>
  <c r="AI5674" i="3"/>
  <c r="AG5674" i="3" s="1"/>
  <c r="AI592" i="3"/>
  <c r="AI3816" i="3"/>
  <c r="AI5446" i="3"/>
  <c r="AG5446" i="3" s="1"/>
  <c r="AI5442" i="3"/>
  <c r="AG5442" i="3" s="1"/>
  <c r="AI722" i="3"/>
  <c r="AI1931" i="3"/>
  <c r="AI759" i="3"/>
  <c r="AI4560" i="3"/>
  <c r="AI4899" i="3"/>
  <c r="AI97" i="3"/>
  <c r="AI98" i="3"/>
  <c r="AG98" i="3" s="1"/>
  <c r="AI3620" i="3"/>
  <c r="AI5345" i="3"/>
  <c r="AI1868" i="3"/>
  <c r="AI1238" i="3"/>
  <c r="AI5579" i="3"/>
  <c r="AI5302" i="3"/>
  <c r="AG5302" i="3" s="1"/>
  <c r="AI4500" i="3"/>
  <c r="AI676" i="3"/>
  <c r="AI1829" i="3"/>
  <c r="AI4732" i="3"/>
  <c r="AI5984" i="3"/>
  <c r="AG5984" i="3" s="1"/>
  <c r="AI5170" i="3"/>
  <c r="AG5170" i="3" s="1"/>
  <c r="AI627" i="3"/>
  <c r="AI5838" i="3"/>
  <c r="AG5838" i="3" s="1"/>
  <c r="AI4534" i="3"/>
  <c r="AG4534" i="3" s="1"/>
  <c r="AI4069" i="3"/>
  <c r="AI2051" i="3"/>
  <c r="AI6009" i="3"/>
  <c r="AI5681" i="3"/>
  <c r="AI2257" i="3"/>
  <c r="AI1046" i="3"/>
  <c r="AI2256" i="3"/>
  <c r="AG2256" i="3" s="1"/>
  <c r="AI729" i="3"/>
  <c r="AI1785" i="3"/>
  <c r="AI4411" i="3"/>
  <c r="AI1035" i="3"/>
  <c r="AI5340" i="3"/>
  <c r="AI3291" i="3"/>
  <c r="AI3811" i="3"/>
  <c r="AI4564" i="3"/>
  <c r="AI5748" i="3"/>
  <c r="AI5921" i="3"/>
  <c r="AG5921" i="3" s="1"/>
  <c r="AI3676" i="3"/>
  <c r="AI5528" i="3"/>
  <c r="AG5528" i="3" s="1"/>
  <c r="AI3610" i="3"/>
  <c r="AI3611" i="3"/>
  <c r="AG3611" i="3" s="1"/>
  <c r="AI205" i="3"/>
  <c r="AI2258" i="3"/>
  <c r="AI4867" i="3"/>
  <c r="AI5177" i="3"/>
  <c r="AI5916" i="3"/>
  <c r="AG5916" i="3" s="1"/>
  <c r="AI5322" i="3"/>
  <c r="AI1435" i="3"/>
  <c r="AI5457" i="3"/>
  <c r="AG5457" i="3" s="1"/>
  <c r="AI5458" i="3"/>
  <c r="AG5458" i="3" s="1"/>
  <c r="AI3216" i="3"/>
  <c r="AI4421" i="3"/>
  <c r="AI5255" i="3"/>
  <c r="AI1518" i="3"/>
  <c r="AG1518" i="3" s="1"/>
  <c r="AI4385" i="3"/>
  <c r="AI5555" i="3"/>
  <c r="AG5555" i="3" s="1"/>
  <c r="AI1925" i="3"/>
  <c r="AI4816" i="3"/>
  <c r="AG4816" i="3" s="1"/>
  <c r="AI4825" i="3"/>
  <c r="AG4825" i="3" s="1"/>
  <c r="AI4279" i="3"/>
  <c r="AI1618" i="3"/>
  <c r="AI714" i="3"/>
  <c r="AI5525" i="3"/>
  <c r="AG5525" i="3" s="1"/>
  <c r="AI5538" i="3"/>
  <c r="AI4945" i="3"/>
  <c r="AI5978" i="3"/>
  <c r="AI2316" i="3"/>
  <c r="AI805" i="3"/>
  <c r="AI5366" i="3"/>
  <c r="AI4645" i="3"/>
  <c r="AG4645" i="3" s="1"/>
  <c r="AI3978" i="3"/>
  <c r="AI1972" i="3"/>
  <c r="AI1971" i="3"/>
  <c r="AG1971" i="3" s="1"/>
  <c r="AI1363" i="3"/>
  <c r="AI4186" i="3"/>
  <c r="AG4186" i="3" s="1"/>
  <c r="AI1552" i="3"/>
  <c r="AG1552" i="3" s="1"/>
  <c r="AI1482" i="3"/>
  <c r="AI4269" i="3"/>
  <c r="AI5430" i="3"/>
  <c r="AG5430" i="3" s="1"/>
  <c r="AI1296" i="3"/>
  <c r="AI2348" i="3"/>
  <c r="AG2348" i="3" s="1"/>
  <c r="AI842" i="3"/>
  <c r="AI5212" i="3"/>
  <c r="AI754" i="3"/>
  <c r="AI5472" i="3"/>
  <c r="AI1780" i="3"/>
  <c r="AI4225" i="3"/>
  <c r="AG4225" i="3" s="1"/>
  <c r="AI4226" i="3"/>
  <c r="AG4226" i="3" s="1"/>
  <c r="AI856" i="3"/>
  <c r="AI5869" i="3"/>
  <c r="AG5869" i="3" s="1"/>
  <c r="AI3668" i="3"/>
  <c r="AI5306" i="3"/>
  <c r="AG5306" i="3" s="1"/>
  <c r="AI4775" i="3"/>
  <c r="AI4776" i="3"/>
  <c r="AG4776" i="3" s="1"/>
  <c r="AI1248" i="3"/>
  <c r="AI5491" i="3"/>
  <c r="AI6054" i="3"/>
  <c r="AI6055" i="3"/>
  <c r="AG6055" i="3" s="1"/>
  <c r="AI1912" i="3"/>
  <c r="AI5531" i="3"/>
  <c r="AI2235" i="3"/>
  <c r="AG2235" i="3" s="1"/>
  <c r="AI4741" i="3"/>
  <c r="AG4741" i="3" s="1"/>
  <c r="AI3851" i="3"/>
  <c r="AG3851" i="3" s="1"/>
  <c r="AI3852" i="3"/>
  <c r="AG3852" i="3" s="1"/>
  <c r="AI4612" i="3"/>
  <c r="AI3932" i="3"/>
  <c r="AG3932" i="3" s="1"/>
  <c r="AI5087" i="3"/>
  <c r="AI3538" i="3"/>
  <c r="AI1293" i="3"/>
  <c r="AI2116" i="3"/>
  <c r="AG2116" i="3" s="1"/>
  <c r="AI5892" i="3"/>
  <c r="AI5844" i="3"/>
  <c r="AG5844" i="3" s="1"/>
  <c r="AI4350" i="3"/>
  <c r="AG4350" i="3" s="1"/>
  <c r="AI501" i="3"/>
  <c r="AI4967" i="3"/>
  <c r="AI4968" i="3"/>
  <c r="AG4968" i="3" s="1"/>
  <c r="AI5623" i="3"/>
  <c r="AI5782" i="3"/>
  <c r="AG5782" i="3" s="1"/>
  <c r="AI5023" i="3"/>
  <c r="AI619" i="3"/>
  <c r="AI5990" i="3"/>
  <c r="AG5990" i="3" s="1"/>
  <c r="AI5991" i="3"/>
  <c r="AG5991" i="3" s="1"/>
  <c r="AI4091" i="3"/>
  <c r="AI4403" i="3"/>
  <c r="AG4403" i="3" s="1"/>
  <c r="AI3503" i="3"/>
  <c r="AI5493" i="3"/>
  <c r="AG5493" i="3" s="1"/>
  <c r="AI312" i="3"/>
  <c r="AI4629" i="3"/>
  <c r="AI3895" i="3"/>
  <c r="AI5406" i="3"/>
  <c r="AI5661" i="3"/>
  <c r="AI4993" i="3"/>
  <c r="AI5759" i="3"/>
  <c r="AI1120" i="3"/>
  <c r="AI4398" i="3"/>
  <c r="AI5044" i="3"/>
  <c r="AG5044" i="3" s="1"/>
  <c r="AI658" i="3"/>
  <c r="AI663" i="3"/>
  <c r="AI4167" i="3"/>
  <c r="AI5005" i="3"/>
  <c r="AI1137" i="3"/>
  <c r="AI3696" i="3"/>
  <c r="AI2284" i="3"/>
  <c r="AI1473" i="3"/>
  <c r="AI5450" i="3"/>
  <c r="AG5450" i="3" s="1"/>
  <c r="AI1976" i="3"/>
  <c r="AI3629" i="3"/>
  <c r="AI3194" i="3"/>
  <c r="AI3680" i="3"/>
  <c r="AI3878" i="3"/>
  <c r="AG3878" i="3" s="1"/>
  <c r="AI5438" i="3"/>
  <c r="AG5438" i="3" s="1"/>
  <c r="AI4737" i="3"/>
  <c r="AG4737" i="3" s="1"/>
  <c r="AI4953" i="3"/>
  <c r="AG4953" i="3" s="1"/>
  <c r="AI4954" i="3"/>
  <c r="AG4954" i="3" s="1"/>
  <c r="AI5859" i="3"/>
  <c r="AI5262" i="3"/>
  <c r="AG5262" i="3" s="1"/>
  <c r="AI2194" i="3"/>
  <c r="AG2194" i="3" s="1"/>
  <c r="AI5096" i="3"/>
  <c r="AI4235" i="3"/>
  <c r="AI851" i="3"/>
  <c r="AI1454" i="3"/>
  <c r="AI1694" i="3"/>
  <c r="AI1186" i="3"/>
  <c r="AI444" i="3"/>
  <c r="AI4934" i="3"/>
  <c r="AG4934" i="3" s="1"/>
  <c r="AI5743" i="3"/>
  <c r="AI552" i="3"/>
  <c r="AI5364" i="3"/>
  <c r="AI4482" i="3"/>
  <c r="AG4482" i="3" s="1"/>
  <c r="AI5537" i="3"/>
  <c r="AI4573" i="3"/>
  <c r="AI4618" i="3"/>
  <c r="AI824" i="3"/>
  <c r="AI5949" i="3"/>
  <c r="AG5949" i="3" s="1"/>
  <c r="AI5951" i="3"/>
  <c r="AG5951" i="3" s="1"/>
  <c r="AI5343" i="3"/>
  <c r="AI1135" i="3"/>
  <c r="AI5613" i="3"/>
  <c r="AG5613" i="3" s="1"/>
  <c r="AI6110" i="3"/>
  <c r="AG6110" i="3" s="1"/>
  <c r="AI5666" i="3"/>
  <c r="AI5433" i="3"/>
  <c r="AG5433" i="3" s="1"/>
  <c r="AI5260" i="3"/>
  <c r="AI3675" i="3"/>
  <c r="AI3689" i="3"/>
  <c r="AI4413" i="3"/>
  <c r="AI5771" i="3"/>
  <c r="AI5774" i="3"/>
  <c r="AG5774" i="3" s="1"/>
  <c r="AI2150" i="3"/>
  <c r="AI280" i="3"/>
  <c r="AI4084" i="3"/>
  <c r="AG4084" i="3" s="1"/>
  <c r="AI1872" i="3"/>
  <c r="AI75" i="3"/>
  <c r="AI910" i="3"/>
  <c r="AI1910" i="3"/>
  <c r="AI1798" i="3"/>
  <c r="AI6073" i="3"/>
  <c r="AG6073" i="3" s="1"/>
  <c r="AI1493" i="3"/>
  <c r="AI5219" i="3"/>
  <c r="AG5219" i="3" s="1"/>
  <c r="AI1265" i="3"/>
  <c r="AI2017" i="3"/>
  <c r="AI4762" i="3"/>
  <c r="AI5310" i="3"/>
  <c r="AI386" i="3"/>
  <c r="AI5276" i="3"/>
  <c r="AG5276" i="3" s="1"/>
  <c r="AI4900" i="3"/>
  <c r="AI3917" i="3"/>
  <c r="AG3917" i="3" s="1"/>
  <c r="AI6052" i="3"/>
  <c r="AG6052" i="3" s="1"/>
  <c r="AI4793" i="3"/>
  <c r="AI1267" i="3"/>
  <c r="AI5267" i="3"/>
  <c r="AI5288" i="3"/>
  <c r="AG5288" i="3" s="1"/>
  <c r="AI4511" i="3"/>
  <c r="AG4511" i="3" s="1"/>
  <c r="AI4217" i="3"/>
  <c r="AI6116" i="3"/>
  <c r="AG6116" i="3" s="1"/>
  <c r="AI6035" i="3"/>
  <c r="AI6037" i="3"/>
  <c r="AG6037" i="3" s="1"/>
  <c r="AI4882" i="3"/>
  <c r="AI967" i="3"/>
  <c r="AI4949" i="3"/>
  <c r="AG4949" i="3" s="1"/>
  <c r="AI6095" i="3"/>
  <c r="AI5373" i="3"/>
  <c r="AI2162" i="3"/>
  <c r="AI5940" i="3"/>
  <c r="AI5827" i="3"/>
  <c r="AG5827" i="3" s="1"/>
  <c r="AI1836" i="3"/>
  <c r="AG1836" i="3" s="1"/>
  <c r="AI6013" i="3"/>
  <c r="AI5834" i="3"/>
  <c r="AG5834" i="3" s="1"/>
  <c r="AI1279" i="3"/>
  <c r="AI5976" i="3"/>
  <c r="AG5976" i="3" s="1"/>
  <c r="AI6081" i="3"/>
  <c r="AI6001" i="3"/>
  <c r="AI1368" i="3"/>
  <c r="AI4377" i="3"/>
  <c r="AI4711" i="3"/>
  <c r="AI3287" i="3"/>
  <c r="AG3287" i="3" s="1"/>
  <c r="AI2274" i="3"/>
  <c r="AI6020" i="3"/>
  <c r="AG6020" i="3" s="1"/>
  <c r="AI4305" i="3"/>
  <c r="AG4305" i="3" s="1"/>
  <c r="AI6104" i="3"/>
  <c r="AI5353" i="3"/>
  <c r="AI515" i="3"/>
  <c r="AG515" i="3" s="1"/>
  <c r="AI224" i="3"/>
  <c r="AG224" i="3" s="1"/>
  <c r="AI225" i="3"/>
  <c r="AG225" i="3" s="1"/>
  <c r="AI305" i="3"/>
  <c r="AG305" i="3" s="1"/>
  <c r="AI1607" i="3"/>
  <c r="AG1607" i="3" s="1"/>
  <c r="AI1507" i="3"/>
  <c r="AI266" i="3"/>
  <c r="AG266" i="3" s="1"/>
  <c r="AI4515" i="3"/>
  <c r="AI4789" i="3"/>
  <c r="AG4789" i="3" s="1"/>
  <c r="AI1746" i="3"/>
  <c r="AI441" i="3"/>
  <c r="AI172" i="3"/>
  <c r="AI563" i="3"/>
  <c r="AI1535" i="3"/>
  <c r="AI5055" i="3"/>
  <c r="AI1930" i="3"/>
  <c r="AI4475" i="3"/>
  <c r="AI4232" i="3"/>
  <c r="AI3950" i="3"/>
  <c r="AI5104" i="3"/>
  <c r="AI4469" i="3"/>
  <c r="AI908" i="3"/>
  <c r="AI2091" i="3"/>
  <c r="AG2091" i="3" s="1"/>
  <c r="AI2092" i="3"/>
  <c r="AG2092" i="3" s="1"/>
  <c r="AI2093" i="3"/>
  <c r="AG2093" i="3" s="1"/>
  <c r="AI2094" i="3"/>
  <c r="AG2094" i="3" s="1"/>
  <c r="AI1684" i="3"/>
  <c r="AG1684" i="3" s="1"/>
  <c r="AI281" i="3"/>
  <c r="AI520" i="3"/>
  <c r="AI36" i="3"/>
  <c r="AI3374" i="3"/>
  <c r="AI131" i="3"/>
  <c r="AI833" i="3"/>
  <c r="AI3400" i="3"/>
  <c r="AI1030" i="3"/>
  <c r="AI1045" i="3"/>
  <c r="AI99" i="3"/>
  <c r="AG99" i="3" s="1"/>
  <c r="AI1637" i="3"/>
  <c r="AG1637" i="3" s="1"/>
  <c r="AI1200" i="3"/>
  <c r="AI5108" i="3"/>
  <c r="AI290" i="3"/>
  <c r="AI1398" i="3"/>
  <c r="AI1316" i="3"/>
  <c r="AI4374" i="3"/>
  <c r="AI164" i="3"/>
  <c r="AI1041" i="3"/>
  <c r="AG1041" i="3" s="1"/>
  <c r="AI2199" i="3"/>
  <c r="AI244" i="3"/>
  <c r="AI834" i="3"/>
  <c r="AI5241" i="3"/>
  <c r="AI5243" i="3"/>
  <c r="AG5243" i="3" s="1"/>
  <c r="AI1571" i="3"/>
  <c r="AG1571" i="3" s="1"/>
  <c r="AI5484" i="3"/>
  <c r="AG5484" i="3" s="1"/>
  <c r="AI4870" i="3"/>
  <c r="AI3580" i="3"/>
  <c r="AI1483" i="3"/>
  <c r="AG1483" i="3" s="1"/>
  <c r="AI1970" i="3"/>
  <c r="AI4655" i="3"/>
  <c r="AG4655" i="3" s="1"/>
  <c r="AI1490" i="3"/>
  <c r="AI532" i="3"/>
  <c r="AI143" i="3"/>
  <c r="AI137" i="3"/>
  <c r="AI260" i="3"/>
  <c r="AI5046" i="3"/>
  <c r="AI4730" i="3"/>
  <c r="AI5500" i="3"/>
  <c r="AG5500" i="3" s="1"/>
  <c r="AI1562" i="3"/>
  <c r="AI4841" i="3"/>
  <c r="AG4841" i="3" s="1"/>
  <c r="AI4842" i="3"/>
  <c r="AG4842" i="3" s="1"/>
  <c r="AI3902" i="3"/>
  <c r="AG3902" i="3" s="1"/>
  <c r="AI5787" i="3"/>
  <c r="AG5787" i="3" s="1"/>
  <c r="AI4887" i="3"/>
  <c r="AI4888" i="3"/>
  <c r="AG4888" i="3" s="1"/>
  <c r="AI4756" i="3"/>
  <c r="AG4756" i="3" s="1"/>
  <c r="AI4757" i="3"/>
  <c r="AG4757" i="3" s="1"/>
  <c r="AI5705" i="3"/>
  <c r="AG5705" i="3" s="1"/>
  <c r="AI5504" i="3"/>
  <c r="AG5504" i="3" s="1"/>
  <c r="AI1385" i="3"/>
  <c r="AI666" i="3"/>
  <c r="AI5016" i="3"/>
  <c r="AG5016" i="3" s="1"/>
  <c r="AI5017" i="3"/>
  <c r="AG5017" i="3" s="1"/>
  <c r="AI1843" i="3"/>
  <c r="AI4665" i="3"/>
  <c r="AG4665" i="3" s="1"/>
  <c r="AI4663" i="3"/>
  <c r="AG4663" i="3" s="1"/>
  <c r="AI5599" i="3"/>
  <c r="AG5599" i="3" s="1"/>
  <c r="AI1677" i="3"/>
  <c r="AI1998" i="3"/>
  <c r="AI3861" i="3"/>
  <c r="AG3861" i="3" s="1"/>
  <c r="AI3864" i="3"/>
  <c r="AG3864" i="3" s="1"/>
  <c r="AI1257" i="3"/>
  <c r="AI1898" i="3"/>
  <c r="AI2170" i="3"/>
  <c r="AG2170" i="3" s="1"/>
  <c r="AI5105" i="3"/>
  <c r="AI5689" i="3"/>
  <c r="AG5689" i="3" s="1"/>
  <c r="AI4748" i="3"/>
  <c r="AI5558" i="3"/>
  <c r="AG5558" i="3" s="1"/>
  <c r="AI2329" i="3"/>
  <c r="AI2330" i="3"/>
  <c r="AG2330" i="3" s="1"/>
  <c r="AI3569" i="3"/>
  <c r="AI5673" i="3"/>
  <c r="AG5673" i="3" s="1"/>
  <c r="AI3341" i="3"/>
  <c r="AG3341" i="3" s="1"/>
  <c r="AI3342" i="3"/>
  <c r="AG3342" i="3" s="1"/>
  <c r="AI3576" i="3"/>
  <c r="AI5443" i="3"/>
  <c r="AG5443" i="3" s="1"/>
  <c r="AI3817" i="3"/>
  <c r="AG3817" i="3" s="1"/>
  <c r="AI58" i="3"/>
  <c r="AI1645" i="3"/>
  <c r="AI5398" i="3"/>
  <c r="AI5399" i="3"/>
  <c r="AG5399" i="3" s="1"/>
  <c r="AI44" i="3"/>
  <c r="AI1510" i="3"/>
  <c r="AI1014" i="3"/>
  <c r="AI2156" i="3"/>
  <c r="AG2156" i="3" s="1"/>
  <c r="AI5301" i="3"/>
  <c r="AG5301" i="3" s="1"/>
  <c r="AI5303" i="3"/>
  <c r="AG5303" i="3" s="1"/>
  <c r="AI3729" i="3"/>
  <c r="AI5754" i="3"/>
  <c r="AI5564" i="3"/>
  <c r="AI4942" i="3"/>
  <c r="AI565" i="3"/>
  <c r="AI5355" i="3"/>
  <c r="AI1174" i="3"/>
  <c r="AI4076" i="3"/>
  <c r="AI1644" i="3"/>
  <c r="AI704" i="3"/>
  <c r="AI766" i="3"/>
  <c r="AI5737" i="3"/>
  <c r="AI5699" i="3"/>
  <c r="AI5257" i="3"/>
  <c r="AI4102" i="3"/>
  <c r="AI425" i="3"/>
  <c r="AI4314" i="3"/>
  <c r="AI852" i="3"/>
  <c r="AI2201" i="3"/>
  <c r="AI2186" i="3"/>
  <c r="AI1827" i="3"/>
  <c r="AI2374" i="3"/>
  <c r="AG2374" i="3" s="1"/>
  <c r="AI1414" i="3"/>
  <c r="AI1786" i="3"/>
  <c r="AG1786" i="3" s="1"/>
  <c r="AI1809" i="3"/>
  <c r="AI5803" i="3"/>
  <c r="AG5803" i="3" s="1"/>
  <c r="AI4727" i="3"/>
  <c r="AG4727" i="3" s="1"/>
  <c r="AI5248" i="3"/>
  <c r="AI2074" i="3"/>
  <c r="AI564" i="3"/>
  <c r="AI1840" i="3"/>
  <c r="AG1840" i="3" s="1"/>
  <c r="AI5072" i="3"/>
  <c r="AI5808" i="3"/>
  <c r="AG5808" i="3" s="1"/>
  <c r="AI2078" i="3"/>
  <c r="AI1978" i="3"/>
  <c r="AI5459" i="3"/>
  <c r="AG5459" i="3" s="1"/>
  <c r="AI1433" i="3"/>
  <c r="AG1433" i="3" s="1"/>
  <c r="AI5405" i="3"/>
  <c r="AI3660" i="3"/>
  <c r="AI3533" i="3"/>
  <c r="AG3533" i="3" s="1"/>
  <c r="AI3659" i="3"/>
  <c r="AI4876" i="3"/>
  <c r="AG4876" i="3" s="1"/>
  <c r="AI4497" i="3"/>
  <c r="AI5539" i="3"/>
  <c r="AG5539" i="3" s="1"/>
  <c r="AI1608" i="3"/>
  <c r="AG1608" i="3" s="1"/>
  <c r="AI1609" i="3"/>
  <c r="AG1609" i="3" s="1"/>
  <c r="AI2264" i="3"/>
  <c r="AI193" i="3"/>
  <c r="AI4395" i="3"/>
  <c r="AG4395" i="3" s="1"/>
  <c r="AI4467" i="3"/>
  <c r="AI968" i="3"/>
  <c r="AI5238" i="3"/>
  <c r="AG5238" i="3" s="1"/>
  <c r="AI4323" i="3"/>
  <c r="AI1165" i="3"/>
  <c r="AI5562" i="3"/>
  <c r="AI5639" i="3"/>
  <c r="AG5639" i="3" s="1"/>
  <c r="AI5007" i="3"/>
  <c r="AI2290" i="3"/>
  <c r="AI2191" i="3"/>
  <c r="AI4659" i="3"/>
  <c r="AI3984" i="3"/>
  <c r="AI3983" i="3"/>
  <c r="AG3983" i="3" s="1"/>
  <c r="AI2020" i="3"/>
  <c r="AI5903" i="3"/>
  <c r="AG5903" i="3" s="1"/>
  <c r="AI1710" i="3"/>
  <c r="AG1710" i="3" s="1"/>
  <c r="AI5431" i="3"/>
  <c r="AG5431" i="3" s="1"/>
  <c r="AI1212" i="3"/>
  <c r="AG1212" i="3" s="1"/>
  <c r="AI5375" i="3"/>
  <c r="AI1073" i="3"/>
  <c r="AI1572" i="3"/>
  <c r="AI2367" i="3"/>
  <c r="AI4494" i="3"/>
  <c r="AG4494" i="3" s="1"/>
  <c r="AI784" i="3"/>
  <c r="AI2727" i="3"/>
  <c r="AI3774" i="3"/>
  <c r="AI5032" i="3"/>
  <c r="AG5032" i="3" s="1"/>
  <c r="AI5031" i="3"/>
  <c r="AG5031" i="3" s="1"/>
  <c r="AI3459" i="3"/>
  <c r="AG3459" i="3" s="1"/>
  <c r="AI5894" i="3"/>
  <c r="AG5894" i="3" s="1"/>
  <c r="AI4300" i="3"/>
  <c r="AG4300" i="3" s="1"/>
  <c r="AI1701" i="3"/>
  <c r="AI4198" i="3"/>
  <c r="AI1015" i="3"/>
  <c r="AI1885" i="3"/>
  <c r="AG1885" i="3" s="1"/>
  <c r="AI6058" i="3"/>
  <c r="AG6058" i="3" s="1"/>
  <c r="AI6059" i="3"/>
  <c r="AG6059" i="3" s="1"/>
  <c r="AI6056" i="3"/>
  <c r="AG6056" i="3" s="1"/>
  <c r="AI5116" i="3"/>
  <c r="AG5116" i="3" s="1"/>
  <c r="AI5417" i="3"/>
  <c r="AI4533" i="3"/>
  <c r="AG4533" i="3" s="1"/>
  <c r="AI4531" i="3"/>
  <c r="AG4531" i="3" s="1"/>
  <c r="AI3684" i="3"/>
  <c r="AG3684" i="3" s="1"/>
  <c r="AI5879" i="3"/>
  <c r="AG5879" i="3" s="1"/>
  <c r="AI5875" i="3"/>
  <c r="AG5875" i="3" s="1"/>
  <c r="AI4171" i="3"/>
  <c r="AI3931" i="3"/>
  <c r="AG3931" i="3" s="1"/>
  <c r="AI3559" i="3"/>
  <c r="AI3499" i="3"/>
  <c r="AI3146" i="3"/>
  <c r="AI5396" i="3"/>
  <c r="AI2117" i="3"/>
  <c r="AG2117" i="3" s="1"/>
  <c r="AI538" i="3"/>
  <c r="AI5845" i="3"/>
  <c r="AG5845" i="3" s="1"/>
  <c r="AI2185" i="3"/>
  <c r="AG2185" i="3" s="1"/>
  <c r="AI5994" i="3"/>
  <c r="AI5369" i="3"/>
  <c r="AG5369" i="3" s="1"/>
  <c r="AI4542" i="3"/>
  <c r="AG4542" i="3" s="1"/>
  <c r="AI5781" i="3"/>
  <c r="AG5781" i="3" s="1"/>
  <c r="AI4408" i="3"/>
  <c r="AI2272" i="3"/>
  <c r="AG2272" i="3" s="1"/>
  <c r="AI3504" i="3"/>
  <c r="AG3504" i="3" s="1"/>
  <c r="AI5938" i="3"/>
  <c r="AI5570" i="3"/>
  <c r="AI5856" i="3"/>
  <c r="AG5856" i="3" s="1"/>
  <c r="AI3829" i="3"/>
  <c r="AI5659" i="3"/>
  <c r="AG5659" i="3" s="1"/>
  <c r="AI4683" i="3"/>
  <c r="AI5376" i="3"/>
  <c r="AI1817" i="3"/>
  <c r="AI2009" i="3"/>
  <c r="AI1111" i="3"/>
  <c r="AI710" i="3"/>
  <c r="AI461" i="3"/>
  <c r="AI5970" i="3"/>
  <c r="AI3773" i="3"/>
  <c r="AI4832" i="3"/>
  <c r="AI5741" i="3"/>
  <c r="AG5741" i="3" s="1"/>
  <c r="AI973" i="3"/>
  <c r="AI4745" i="3"/>
  <c r="AI4124" i="3"/>
  <c r="AG4124" i="3" s="1"/>
  <c r="AI4125" i="3"/>
  <c r="AG4125" i="3" s="1"/>
  <c r="AI1502" i="3"/>
  <c r="AG1502" i="3" s="1"/>
  <c r="AI526" i="3"/>
  <c r="AI4557" i="3"/>
  <c r="AG4557" i="3" s="1"/>
  <c r="AI4110" i="3"/>
  <c r="AI4109" i="3"/>
  <c r="AG4109" i="3" s="1"/>
  <c r="AI5451" i="3"/>
  <c r="AG5451" i="3" s="1"/>
  <c r="AI4239" i="3"/>
  <c r="AI5101" i="3"/>
  <c r="AI3193" i="3"/>
  <c r="AG3193" i="3" s="1"/>
  <c r="AI2174" i="3"/>
  <c r="AG2174" i="3" s="1"/>
  <c r="AI999" i="3"/>
  <c r="AI5425" i="3"/>
  <c r="AI6032" i="3"/>
  <c r="AI5820" i="3"/>
  <c r="AG5820" i="3" s="1"/>
  <c r="AI4039" i="3"/>
  <c r="AI892" i="3"/>
  <c r="AI4294" i="3"/>
  <c r="AG4294" i="3" s="1"/>
  <c r="AI3297" i="3"/>
  <c r="AG3297" i="3" s="1"/>
  <c r="AI3298" i="3"/>
  <c r="AG3298" i="3" s="1"/>
  <c r="AI718" i="3"/>
  <c r="AI5735" i="3"/>
  <c r="AI387" i="3"/>
  <c r="AI6011" i="3"/>
  <c r="AI2251" i="3"/>
  <c r="AI3118" i="3"/>
  <c r="AI2128" i="3"/>
  <c r="AI4536" i="3"/>
  <c r="AI3663" i="3"/>
  <c r="AG3663" i="3" s="1"/>
  <c r="AI1495" i="3"/>
  <c r="AG1495" i="3" s="1"/>
  <c r="AI6063" i="3"/>
  <c r="AI1059" i="3"/>
  <c r="AI3871" i="3"/>
  <c r="AG3871" i="3" s="1"/>
  <c r="AI1379" i="3"/>
  <c r="AI4619" i="3"/>
  <c r="AG4619" i="3" s="1"/>
  <c r="AI4823" i="3"/>
  <c r="AG4823" i="3" s="1"/>
  <c r="AI4449" i="3"/>
  <c r="AI5344" i="3"/>
  <c r="AG5344" i="3" s="1"/>
  <c r="AI4105" i="3"/>
  <c r="AI875" i="3"/>
  <c r="AI5121" i="3"/>
  <c r="AG5121" i="3" s="1"/>
  <c r="AI5667" i="3"/>
  <c r="AG5667" i="3" s="1"/>
  <c r="AI5434" i="3"/>
  <c r="AG5434" i="3" s="1"/>
  <c r="AI5435" i="3"/>
  <c r="AG5435" i="3" s="1"/>
  <c r="AI5165" i="3"/>
  <c r="AI5414" i="3"/>
  <c r="AI6007" i="3"/>
  <c r="AI5034" i="3"/>
  <c r="AI37" i="3"/>
  <c r="AI1982" i="3"/>
  <c r="AI5773" i="3"/>
  <c r="AG5773" i="3" s="1"/>
  <c r="AI804" i="3"/>
  <c r="AI1918" i="3"/>
  <c r="AI3834" i="3"/>
  <c r="AI5775" i="3"/>
  <c r="AG5775" i="3" s="1"/>
  <c r="AI5721" i="3"/>
  <c r="AI4647" i="3"/>
  <c r="AI3214" i="3"/>
  <c r="AI5763" i="3"/>
  <c r="AG5763" i="3" s="1"/>
  <c r="AI350" i="3"/>
  <c r="AI5233" i="3"/>
  <c r="AI6069" i="3"/>
  <c r="AG6069" i="3" s="1"/>
  <c r="AI1955" i="3"/>
  <c r="AI5079" i="3"/>
  <c r="AI3487" i="3"/>
  <c r="AI4717" i="3"/>
  <c r="AG4717" i="3" s="1"/>
  <c r="AI4011" i="3"/>
  <c r="AI4468" i="3"/>
  <c r="AI5168" i="3"/>
  <c r="AI4763" i="3"/>
  <c r="AG4763" i="3" s="1"/>
  <c r="AI1216" i="3"/>
  <c r="AI5926" i="3"/>
  <c r="AG5926" i="3" s="1"/>
  <c r="AI1782" i="3"/>
  <c r="AI4088" i="3"/>
  <c r="AI1776" i="3"/>
  <c r="AI5793" i="3"/>
  <c r="AG5793" i="3" s="1"/>
  <c r="AI1989" i="3"/>
  <c r="AI2286" i="3"/>
  <c r="AI4601" i="3"/>
  <c r="AI5365" i="3"/>
  <c r="AI5466" i="3"/>
  <c r="AG5466" i="3" s="1"/>
  <c r="AI5463" i="3"/>
  <c r="AG5463" i="3" s="1"/>
  <c r="AI4453" i="3"/>
  <c r="AI4513" i="3"/>
  <c r="AG4513" i="3" s="1"/>
  <c r="AI211" i="3"/>
  <c r="AI6105" i="3"/>
  <c r="AI5890" i="3"/>
  <c r="AG5890" i="3" s="1"/>
  <c r="AI5307" i="3"/>
  <c r="AI5982" i="3"/>
  <c r="AI1128" i="3"/>
  <c r="AI1951" i="3"/>
  <c r="AI5872" i="3"/>
  <c r="AI3640" i="3"/>
  <c r="AI5744" i="3"/>
  <c r="AI4729" i="3"/>
  <c r="AI6012" i="3"/>
  <c r="AG6012" i="3" s="1"/>
  <c r="AI1981" i="3"/>
  <c r="AI382" i="3"/>
  <c r="AI5974" i="3"/>
  <c r="AG5974" i="3" s="1"/>
  <c r="AI5509" i="3"/>
  <c r="AG5509" i="3" s="1"/>
  <c r="AI5510" i="3"/>
  <c r="AG5510" i="3" s="1"/>
  <c r="AI1628" i="3"/>
  <c r="AI5695" i="3"/>
  <c r="AG5695" i="3" s="1"/>
  <c r="AI5985" i="3"/>
  <c r="AI5986" i="3"/>
  <c r="AG5986" i="3" s="1"/>
  <c r="AI1615" i="3"/>
  <c r="AI5900" i="3"/>
  <c r="AG5900" i="3" s="1"/>
  <c r="AI5901" i="3"/>
  <c r="AG5901" i="3" s="1"/>
  <c r="AI3723" i="3"/>
  <c r="AG3723" i="3" s="1"/>
  <c r="AI5911" i="3"/>
  <c r="AI5422" i="3"/>
  <c r="AI3893" i="3"/>
  <c r="AG3893" i="3" s="1"/>
  <c r="AI3779" i="3"/>
  <c r="AI5713" i="3"/>
  <c r="AI306" i="3"/>
  <c r="AG306" i="3" s="1"/>
  <c r="AI377" i="3"/>
  <c r="AG377" i="3" s="1"/>
  <c r="AI486" i="3"/>
  <c r="AG486" i="3" s="1"/>
  <c r="AI487" i="3"/>
  <c r="AG487" i="3" s="1"/>
  <c r="AI1610" i="3"/>
  <c r="AG1610" i="3" s="1"/>
  <c r="AI4516" i="3"/>
  <c r="AG4516" i="3" s="1"/>
  <c r="AI3897" i="3"/>
  <c r="AG3897" i="3" s="1"/>
  <c r="AI2140" i="3"/>
  <c r="AI736" i="3"/>
  <c r="AI3449" i="3"/>
  <c r="AI1669" i="3"/>
  <c r="AI392" i="3"/>
  <c r="AI132" i="3"/>
  <c r="AI667" i="3"/>
  <c r="AI4316" i="3"/>
  <c r="AI361" i="3"/>
  <c r="AG361" i="3" s="1"/>
  <c r="AI4471" i="3"/>
  <c r="AG4471" i="3" s="1"/>
  <c r="AI4472" i="3"/>
  <c r="AG4472" i="3" s="1"/>
  <c r="AI1699" i="3"/>
  <c r="AI1337" i="3"/>
  <c r="AI1465" i="3"/>
  <c r="AG1465" i="3" s="1"/>
  <c r="AI4176" i="3"/>
  <c r="AG4176" i="3" s="1"/>
  <c r="AI3571" i="3"/>
  <c r="AG3571" i="3" s="1"/>
  <c r="AI1871" i="3"/>
  <c r="AI201" i="3"/>
  <c r="AI4049" i="3"/>
  <c r="AI1346" i="3"/>
  <c r="AI3730" i="3"/>
  <c r="AI865" i="3"/>
  <c r="AI993" i="3"/>
  <c r="AI144" i="3"/>
  <c r="AG144" i="3" s="1"/>
  <c r="AI116" i="3"/>
  <c r="AI959" i="3"/>
  <c r="AI145" i="3"/>
  <c r="AI261" i="3"/>
  <c r="AI4569" i="3"/>
  <c r="AG4569" i="3" s="1"/>
  <c r="AI1802" i="3"/>
  <c r="AI2353" i="3"/>
  <c r="AI1016" i="3"/>
  <c r="AI1195" i="3"/>
  <c r="AI5244" i="3"/>
  <c r="AG5244" i="3" s="1"/>
  <c r="AI5245" i="3"/>
  <c r="AG5245" i="3" s="1"/>
  <c r="AI5246" i="3"/>
  <c r="AG5246" i="3" s="1"/>
  <c r="AI5247" i="3"/>
  <c r="AG5247" i="3" s="1"/>
  <c r="AI505" i="3"/>
  <c r="AI5593" i="3"/>
  <c r="AI580" i="3"/>
  <c r="AI3479" i="3"/>
  <c r="AI1988" i="3"/>
  <c r="AI1164" i="3"/>
  <c r="AI4182" i="3"/>
  <c r="AI4193" i="3"/>
  <c r="AI2204" i="3"/>
  <c r="AI946" i="3"/>
  <c r="AG946" i="3" s="1"/>
  <c r="AI1777" i="3"/>
  <c r="AI4908" i="3"/>
  <c r="AG4908" i="3" s="1"/>
  <c r="AI2134" i="3"/>
  <c r="AG2134" i="3" s="1"/>
  <c r="AI2135" i="3"/>
  <c r="AG2135" i="3" s="1"/>
  <c r="AI1442" i="3"/>
  <c r="AI896" i="3"/>
  <c r="AI3903" i="3"/>
  <c r="AG3903" i="3" s="1"/>
  <c r="AI3904" i="3"/>
  <c r="AG3904" i="3" s="1"/>
  <c r="AI1060" i="3"/>
  <c r="AI3976" i="3"/>
  <c r="AI1081" i="3"/>
  <c r="AI5789" i="3"/>
  <c r="AG5789" i="3" s="1"/>
  <c r="AI4885" i="3"/>
  <c r="AG4885" i="3" s="1"/>
  <c r="AI4514" i="3"/>
  <c r="AI4017" i="3"/>
  <c r="AI5588" i="3"/>
  <c r="AI1347" i="3"/>
  <c r="AI4758" i="3"/>
  <c r="AG4758" i="3" s="1"/>
  <c r="AI5702" i="3"/>
  <c r="AG5702" i="3" s="1"/>
  <c r="AI5657" i="3"/>
  <c r="AG5657" i="3" s="1"/>
  <c r="AI5710" i="3"/>
  <c r="AG5710" i="3" s="1"/>
  <c r="AI5505" i="3"/>
  <c r="AG5505" i="3" s="1"/>
  <c r="AI5507" i="3"/>
  <c r="AG5507" i="3" s="1"/>
  <c r="AI5102" i="3"/>
  <c r="AI5629" i="3"/>
  <c r="AG5629" i="3" s="1"/>
  <c r="AI5630" i="3"/>
  <c r="AG5630" i="3" s="1"/>
  <c r="AI5707" i="3"/>
  <c r="AG5707" i="3" s="1"/>
  <c r="AI5012" i="3"/>
  <c r="AG5012" i="3" s="1"/>
  <c r="AI1424" i="3"/>
  <c r="AI5382" i="3"/>
  <c r="AG5382" i="3" s="1"/>
  <c r="AI5487" i="3"/>
  <c r="AG5487" i="3" s="1"/>
  <c r="AI5800" i="3"/>
  <c r="AI3862" i="3"/>
  <c r="AG3862" i="3" s="1"/>
  <c r="AI1057" i="3"/>
  <c r="AI1920" i="3"/>
  <c r="AI6084" i="3"/>
  <c r="AG6084" i="3" s="1"/>
  <c r="AI6089" i="3"/>
  <c r="AG6089" i="3" s="1"/>
  <c r="AI1390" i="3"/>
  <c r="AI4065" i="3"/>
  <c r="AG4065" i="3" s="1"/>
  <c r="AI1891" i="3"/>
  <c r="AG1891" i="3" s="1"/>
  <c r="AI5690" i="3"/>
  <c r="AG5690" i="3" s="1"/>
  <c r="AI1846" i="3"/>
  <c r="AI3758" i="3"/>
  <c r="AG3758" i="3" s="1"/>
  <c r="AI2355" i="3"/>
  <c r="AI4452" i="3"/>
  <c r="AI1286" i="3"/>
  <c r="AI1017" i="3"/>
  <c r="AG1017" i="3" s="1"/>
  <c r="AI476" i="3"/>
  <c r="AI3847" i="3"/>
  <c r="AI885" i="3"/>
  <c r="AI233" i="3"/>
  <c r="AI1038" i="3"/>
  <c r="AI5907" i="3"/>
  <c r="AG5907" i="3" s="1"/>
  <c r="AI4478" i="3"/>
  <c r="AG4478" i="3" s="1"/>
  <c r="AI1121" i="3"/>
  <c r="AI2052" i="3"/>
  <c r="AI942" i="3"/>
  <c r="AI1554" i="3"/>
  <c r="AI414" i="3"/>
  <c r="AI1325" i="3"/>
  <c r="AI1415" i="3"/>
  <c r="AG1415" i="3" s="1"/>
  <c r="AI5083" i="3"/>
  <c r="AG5083" i="3" s="1"/>
  <c r="AI5733" i="3"/>
  <c r="AI948" i="3"/>
  <c r="AG948" i="3" s="1"/>
  <c r="AI949" i="3"/>
  <c r="AG949" i="3" s="1"/>
  <c r="AI5470" i="3"/>
  <c r="AI3677" i="3"/>
  <c r="AG3677" i="3" s="1"/>
  <c r="AI1600" i="3"/>
  <c r="AI4014" i="3"/>
  <c r="AI5270" i="3"/>
  <c r="AG5270" i="3" s="1"/>
  <c r="AI814" i="3"/>
  <c r="AI711" i="3"/>
  <c r="AI2304" i="3"/>
  <c r="AI1421" i="3"/>
  <c r="AI2369" i="3"/>
  <c r="AI2027" i="3"/>
  <c r="AG2027" i="3" s="1"/>
  <c r="AI5323" i="3"/>
  <c r="AG5323" i="3" s="1"/>
  <c r="AI5812" i="3"/>
  <c r="AG5812" i="3" s="1"/>
  <c r="AI5815" i="3"/>
  <c r="AG5815" i="3" s="1"/>
  <c r="AI5380" i="3"/>
  <c r="AG5380" i="3" s="1"/>
  <c r="AI2160" i="3"/>
  <c r="AI1026" i="3"/>
  <c r="AI5455" i="3"/>
  <c r="AG5455" i="3" s="1"/>
  <c r="AI5931" i="3"/>
  <c r="AG5931" i="3" s="1"/>
  <c r="AI5932" i="3"/>
  <c r="AG5932" i="3" s="1"/>
  <c r="AI4773" i="3"/>
  <c r="AI6031" i="3"/>
  <c r="AI3962" i="3"/>
  <c r="AI5068" i="3"/>
  <c r="AG5068" i="3" s="1"/>
  <c r="AI4797" i="3"/>
  <c r="AG4797" i="3" s="1"/>
  <c r="AI1525" i="3"/>
  <c r="AI4863" i="3"/>
  <c r="AG4863" i="3" s="1"/>
  <c r="AI4864" i="3"/>
  <c r="AG4864" i="3" s="1"/>
  <c r="AI1221" i="3"/>
  <c r="AI5378" i="3"/>
  <c r="AI2371" i="3"/>
  <c r="AI5413" i="3"/>
  <c r="AI1208" i="3"/>
  <c r="AG1208" i="3" s="1"/>
  <c r="AI4562" i="3"/>
  <c r="AG4562" i="3" s="1"/>
  <c r="AI318" i="3"/>
  <c r="AI4946" i="3"/>
  <c r="AG4946" i="3" s="1"/>
  <c r="AI1611" i="3"/>
  <c r="AG1611" i="3" s="1"/>
  <c r="AI3416" i="3"/>
  <c r="AI3857" i="3"/>
  <c r="AG3857" i="3" s="1"/>
  <c r="AI789" i="3"/>
  <c r="AI2075" i="3"/>
  <c r="AI4976" i="3"/>
  <c r="AG4976" i="3" s="1"/>
  <c r="AI1528" i="3"/>
  <c r="AI5574" i="3"/>
  <c r="AG5574" i="3" s="1"/>
  <c r="AI4369" i="3"/>
  <c r="AG4369" i="3" s="1"/>
  <c r="AI4893" i="3"/>
  <c r="AG4893" i="3" s="1"/>
  <c r="AI202" i="3"/>
  <c r="AI5672" i="3"/>
  <c r="AG5672" i="3" s="1"/>
  <c r="AI5716" i="3"/>
  <c r="AG5716" i="3" s="1"/>
  <c r="AI1943" i="3"/>
  <c r="AI2072" i="3"/>
  <c r="AI5201" i="3"/>
  <c r="AI1553" i="3"/>
  <c r="AG1553" i="3" s="1"/>
  <c r="AI4188" i="3"/>
  <c r="AI4706" i="3"/>
  <c r="AI4703" i="3"/>
  <c r="AG4703" i="3" s="1"/>
  <c r="AI4960" i="3"/>
  <c r="AI5213" i="3"/>
  <c r="AG5213" i="3" s="1"/>
  <c r="AI5568" i="3"/>
  <c r="AI1711" i="3"/>
  <c r="AI267" i="3"/>
  <c r="AI1209" i="3"/>
  <c r="AI2053" i="3"/>
  <c r="AI533" i="3"/>
  <c r="AI4386" i="3"/>
  <c r="AI5700" i="3"/>
  <c r="AI6057" i="3"/>
  <c r="AG6057" i="3" s="1"/>
  <c r="AI5850" i="3"/>
  <c r="AI4058" i="3"/>
  <c r="AG4058" i="3" s="1"/>
  <c r="AI4169" i="3"/>
  <c r="AG4169" i="3" s="1"/>
  <c r="AI293" i="3"/>
  <c r="AI1987" i="3"/>
  <c r="AG1987" i="3" s="1"/>
  <c r="AI5085" i="3"/>
  <c r="AG5085" i="3" s="1"/>
  <c r="AI1383" i="3"/>
  <c r="AG1383" i="3" s="1"/>
  <c r="AI5520" i="3"/>
  <c r="AG5520" i="3" s="1"/>
  <c r="AI5847" i="3"/>
  <c r="AG5847" i="3" s="1"/>
  <c r="AI3628" i="3"/>
  <c r="AI5521" i="3"/>
  <c r="AI566" i="3"/>
  <c r="AI5370" i="3"/>
  <c r="AG5370" i="3" s="1"/>
  <c r="AI5367" i="3"/>
  <c r="AG5367" i="3" s="1"/>
  <c r="AI3546" i="3"/>
  <c r="AI5022" i="3"/>
  <c r="AG5022" i="3" s="1"/>
  <c r="AI1024" i="3"/>
  <c r="AI4988" i="3"/>
  <c r="AI1241" i="3"/>
  <c r="AI4442" i="3"/>
  <c r="AI1775" i="3"/>
  <c r="AI5857" i="3"/>
  <c r="AG5857" i="3" s="1"/>
  <c r="AI4990" i="3"/>
  <c r="AI5662" i="3"/>
  <c r="AG5662" i="3" s="1"/>
  <c r="AI5660" i="3"/>
  <c r="AG5660" i="3" s="1"/>
  <c r="AI4718" i="3"/>
  <c r="AI5100" i="3"/>
  <c r="AI1107" i="3"/>
  <c r="AG1107" i="3" s="1"/>
  <c r="AI1112" i="3"/>
  <c r="AG1112" i="3" s="1"/>
  <c r="AI4052" i="3"/>
  <c r="AI184" i="3"/>
  <c r="AI1430" i="3"/>
  <c r="AG1430" i="3" s="1"/>
  <c r="AI5006" i="3"/>
  <c r="AI5739" i="3"/>
  <c r="AG5739" i="3" s="1"/>
  <c r="AI4734" i="3"/>
  <c r="AI5250" i="3"/>
  <c r="AI4249" i="3"/>
  <c r="AG4249" i="3" s="1"/>
  <c r="AI4559" i="3"/>
  <c r="AI5339" i="3"/>
  <c r="AG5339" i="3" s="1"/>
  <c r="AI4795" i="3"/>
  <c r="AI4072" i="3"/>
  <c r="AG4072" i="3" s="1"/>
  <c r="AI4686" i="3"/>
  <c r="AI4736" i="3"/>
  <c r="AI5732" i="3"/>
  <c r="AI4955" i="3"/>
  <c r="AG4955" i="3" s="1"/>
  <c r="AI535" i="3"/>
  <c r="AI1365" i="3"/>
  <c r="AI5263" i="3"/>
  <c r="AG5263" i="3" s="1"/>
  <c r="AI3704" i="3"/>
  <c r="AI775" i="3"/>
  <c r="AI4820" i="3"/>
  <c r="AI418" i="3"/>
  <c r="AI5070" i="3"/>
  <c r="AG5070" i="3" s="1"/>
  <c r="AI4466" i="3"/>
  <c r="AG4466" i="3" s="1"/>
  <c r="AI1741" i="3"/>
  <c r="AI5679" i="3"/>
  <c r="AG5679" i="3" s="1"/>
  <c r="AI6010" i="3"/>
  <c r="AG6010" i="3" s="1"/>
  <c r="AI4791" i="3"/>
  <c r="AI5989" i="3"/>
  <c r="AG5989" i="3" s="1"/>
  <c r="AI2044" i="3"/>
  <c r="AI4483" i="3"/>
  <c r="AG4483" i="3" s="1"/>
  <c r="AI4291" i="3"/>
  <c r="AI5619" i="3"/>
  <c r="AI5952" i="3"/>
  <c r="AG5952" i="3" s="1"/>
  <c r="AI1602" i="3"/>
  <c r="AI599" i="3"/>
  <c r="AI1042" i="3"/>
  <c r="AI4879" i="3"/>
  <c r="AG4879" i="3" s="1"/>
  <c r="AI5209" i="3"/>
  <c r="AI4785" i="3"/>
  <c r="AI5123" i="3"/>
  <c r="AG5123" i="3" s="1"/>
  <c r="AI4425" i="3"/>
  <c r="AG4425" i="3" s="1"/>
  <c r="AI5210" i="3"/>
  <c r="AI5665" i="3"/>
  <c r="AG5665" i="3" s="1"/>
  <c r="AI6039" i="3"/>
  <c r="AI6040" i="3"/>
  <c r="AG6040" i="3" s="1"/>
  <c r="AI3649" i="3"/>
  <c r="AI5167" i="3"/>
  <c r="AG5167" i="3" s="1"/>
  <c r="AI1597" i="3"/>
  <c r="AG1597" i="3" s="1"/>
  <c r="AI5274" i="3"/>
  <c r="AI4547" i="3"/>
  <c r="AI643" i="3"/>
  <c r="AG643" i="3" s="1"/>
  <c r="AI5799" i="3"/>
  <c r="AI3736" i="3"/>
  <c r="AI4059" i="3"/>
  <c r="AG4059" i="3" s="1"/>
  <c r="AI4589" i="3"/>
  <c r="AI3693" i="3"/>
  <c r="AI5923" i="3"/>
  <c r="AI6028" i="3"/>
  <c r="AI4648" i="3"/>
  <c r="AG4648" i="3" s="1"/>
  <c r="AI1938" i="3"/>
  <c r="AI3613" i="3"/>
  <c r="AI3435" i="3"/>
  <c r="AI5764" i="3"/>
  <c r="AG5764" i="3" s="1"/>
  <c r="AI5765" i="3"/>
  <c r="AG5765" i="3" s="1"/>
  <c r="AI2262" i="3"/>
  <c r="AI4633" i="3"/>
  <c r="AG4633" i="3" s="1"/>
  <c r="AI4914" i="3"/>
  <c r="AG4914" i="3" s="1"/>
  <c r="AI2043" i="3"/>
  <c r="AG2043" i="3" s="1"/>
  <c r="AI1691" i="3"/>
  <c r="AI1362" i="3"/>
  <c r="AI6101" i="3"/>
  <c r="AI6102" i="3"/>
  <c r="AG6102" i="3" s="1"/>
  <c r="AI6070" i="3"/>
  <c r="AG6070" i="3" s="1"/>
  <c r="AI6100" i="3"/>
  <c r="AG6100" i="3" s="1"/>
  <c r="AI1647" i="3"/>
  <c r="AI5607" i="3"/>
  <c r="AI5641" i="3"/>
  <c r="AI3858" i="3"/>
  <c r="AI5936" i="3"/>
  <c r="AG5936" i="3" s="1"/>
  <c r="AI5767" i="3"/>
  <c r="AG5767" i="3" s="1"/>
  <c r="AI808" i="3"/>
  <c r="AI2336" i="3"/>
  <c r="AI1098" i="3"/>
  <c r="AI3372" i="3"/>
  <c r="AI3606" i="3"/>
  <c r="AI5825" i="3"/>
  <c r="AG5825" i="3" s="1"/>
  <c r="AI1247" i="3"/>
  <c r="AI5289" i="3"/>
  <c r="AG5289" i="3" s="1"/>
  <c r="AI1765" i="3"/>
  <c r="AG1765" i="3" s="1"/>
  <c r="AI5308" i="3"/>
  <c r="AG5308" i="3" s="1"/>
  <c r="AI6036" i="3"/>
  <c r="AG6036" i="3" s="1"/>
  <c r="AI2211" i="3"/>
  <c r="AI1323" i="3"/>
  <c r="AI6096" i="3"/>
  <c r="AG6096" i="3" s="1"/>
  <c r="AI6094" i="3"/>
  <c r="AG6094" i="3" s="1"/>
  <c r="AI5374" i="3"/>
  <c r="AI5371" i="3"/>
  <c r="AG5371" i="3" s="1"/>
  <c r="AI5965" i="3"/>
  <c r="AI1766" i="3"/>
  <c r="AI4280" i="3"/>
  <c r="AI6006" i="3"/>
  <c r="AI507" i="3"/>
  <c r="AI6093" i="3"/>
  <c r="AG6093" i="3" s="1"/>
  <c r="AI5283" i="3"/>
  <c r="AI5967" i="3"/>
  <c r="AI5968" i="3"/>
  <c r="AG5968" i="3" s="1"/>
  <c r="AI4783" i="3"/>
  <c r="AI5523" i="3"/>
  <c r="AI5832" i="3"/>
  <c r="AG5832" i="3" s="1"/>
  <c r="AI5106" i="3"/>
  <c r="AI405" i="3"/>
  <c r="AI5526" i="3"/>
  <c r="AG5526" i="3" s="1"/>
  <c r="AI4692" i="3"/>
  <c r="AI1280" i="3"/>
  <c r="AG1280" i="3" s="1"/>
  <c r="AI5972" i="3"/>
  <c r="AG5972" i="3" s="1"/>
  <c r="AI5973" i="3"/>
  <c r="AG5973" i="3" s="1"/>
  <c r="AI6046" i="3"/>
  <c r="AI6021" i="3"/>
  <c r="AG6021" i="3" s="1"/>
  <c r="AI516" i="3"/>
  <c r="AG516" i="3" s="1"/>
  <c r="AI434" i="3"/>
  <c r="AI378" i="3"/>
  <c r="AG378" i="3" s="1"/>
  <c r="AI152" i="3"/>
  <c r="AI1612" i="3"/>
  <c r="AG1612" i="3" s="1"/>
  <c r="AI918" i="3"/>
  <c r="AI4805" i="3"/>
  <c r="AG4805" i="3" s="1"/>
  <c r="AI1305" i="3"/>
  <c r="AI1670" i="3"/>
  <c r="AG1670" i="3" s="1"/>
  <c r="AI1671" i="3"/>
  <c r="AG1671" i="3" s="1"/>
  <c r="AI5056" i="3"/>
  <c r="AG5056" i="3" s="1"/>
  <c r="AI1342" i="3"/>
  <c r="AI1727" i="3"/>
  <c r="AI1506" i="3"/>
  <c r="AI1469" i="3"/>
  <c r="AI1054" i="3"/>
  <c r="AG1054" i="3" s="1"/>
  <c r="AI1007" i="3"/>
  <c r="AI4145" i="3"/>
  <c r="AI2352" i="3"/>
  <c r="AG2352" i="3" s="1"/>
  <c r="AI1268" i="3"/>
  <c r="AI534" i="3"/>
  <c r="AI5751" i="3"/>
  <c r="AG5751" i="3" s="1"/>
  <c r="AI955" i="3"/>
  <c r="AG955" i="3" s="1"/>
  <c r="AI3624" i="3"/>
  <c r="AI1407" i="3"/>
  <c r="AG1407" i="3" s="1"/>
  <c r="AI4521" i="3"/>
  <c r="AG4521" i="3" s="1"/>
  <c r="AI1129" i="3"/>
  <c r="AI415" i="3"/>
  <c r="AI1143" i="3"/>
  <c r="AI355" i="3"/>
  <c r="AI3763" i="3"/>
  <c r="AI5635" i="3"/>
  <c r="AI3534" i="3"/>
  <c r="AI1854" i="3"/>
  <c r="AI488" i="3"/>
  <c r="AI1444" i="3"/>
  <c r="AI2190" i="3"/>
  <c r="AI5486" i="3"/>
  <c r="AG5486" i="3" s="1"/>
  <c r="AI1253" i="3"/>
  <c r="AI4214" i="3"/>
  <c r="AI1491" i="3"/>
  <c r="AG1491" i="3" s="1"/>
  <c r="AI1359" i="3"/>
  <c r="AI3097" i="3"/>
  <c r="AI370" i="3"/>
  <c r="AI3837" i="3"/>
  <c r="AI4792" i="3"/>
  <c r="AI1546" i="3"/>
  <c r="AI924" i="3"/>
  <c r="AI336" i="3"/>
  <c r="AI3148" i="3"/>
  <c r="AI4361" i="3"/>
  <c r="AI4120" i="3"/>
  <c r="AI451" i="3"/>
  <c r="AI3641" i="3"/>
  <c r="AI650" i="3"/>
  <c r="AI2136" i="3"/>
  <c r="AG2136" i="3" s="1"/>
  <c r="AI4903" i="3"/>
  <c r="AI1924" i="3"/>
  <c r="AI5296" i="3"/>
  <c r="AI2268" i="3"/>
  <c r="AI1008" i="3"/>
  <c r="AI4843" i="3"/>
  <c r="AG4843" i="3" s="1"/>
  <c r="AI4886" i="3"/>
  <c r="AG4886" i="3" s="1"/>
  <c r="AI4023" i="3"/>
  <c r="AI5589" i="3"/>
  <c r="AG5589" i="3" s="1"/>
  <c r="AI4759" i="3"/>
  <c r="AG4759" i="3" s="1"/>
  <c r="AI712" i="3"/>
  <c r="AI5609" i="3"/>
  <c r="AI5712" i="3"/>
  <c r="AG5712" i="3" s="1"/>
  <c r="AI5631" i="3"/>
  <c r="AG5631" i="3" s="1"/>
  <c r="AI4191" i="3"/>
  <c r="AI5708" i="3"/>
  <c r="AG5708" i="3" s="1"/>
  <c r="AI5471" i="3"/>
  <c r="AI5018" i="3"/>
  <c r="AG5018" i="3" s="1"/>
  <c r="AI5385" i="3"/>
  <c r="AG5385" i="3" s="1"/>
  <c r="AI5386" i="3"/>
  <c r="AG5386" i="3" s="1"/>
  <c r="AI5383" i="3"/>
  <c r="AG5383" i="3" s="1"/>
  <c r="AI5489" i="3"/>
  <c r="AG5489" i="3" s="1"/>
  <c r="AI252" i="3"/>
  <c r="AI5602" i="3"/>
  <c r="AI5598" i="3"/>
  <c r="AG5598" i="3" s="1"/>
  <c r="AI3863" i="3"/>
  <c r="AG3863" i="3" s="1"/>
  <c r="AI3865" i="3"/>
  <c r="AG3865" i="3" s="1"/>
  <c r="AI5797" i="3"/>
  <c r="AG5797" i="3" s="1"/>
  <c r="AI6085" i="3"/>
  <c r="AG6085" i="3" s="1"/>
  <c r="AI6087" i="3"/>
  <c r="AG6087" i="3" s="1"/>
  <c r="AI4910" i="3"/>
  <c r="AI4911" i="3"/>
  <c r="AG4911" i="3" s="1"/>
  <c r="AI2939" i="3"/>
  <c r="AI1391" i="3"/>
  <c r="AG1391" i="3" s="1"/>
  <c r="AI4227" i="3"/>
  <c r="AI1292" i="3"/>
  <c r="AI6024" i="3"/>
  <c r="AG6024" i="3" s="1"/>
  <c r="AI6026" i="3"/>
  <c r="AG6026" i="3" s="1"/>
  <c r="AI5559" i="3"/>
  <c r="AG5559" i="3" s="1"/>
  <c r="AI5560" i="3"/>
  <c r="AG5560" i="3" s="1"/>
  <c r="AI2331" i="3"/>
  <c r="AG2331" i="3" s="1"/>
  <c r="AI2332" i="3"/>
  <c r="AG2332" i="3" s="1"/>
  <c r="AI1830" i="3"/>
  <c r="AI2216" i="3"/>
  <c r="AI5447" i="3"/>
  <c r="AG5447" i="3" s="1"/>
  <c r="AI1646" i="3"/>
  <c r="AG1646" i="3" s="1"/>
  <c r="AI1932" i="3"/>
  <c r="AG1932" i="3" s="1"/>
  <c r="AI5569" i="3"/>
  <c r="AI89" i="3"/>
  <c r="AI5795" i="3"/>
  <c r="AI4522" i="3"/>
  <c r="AI4234" i="3"/>
  <c r="AI5480" i="3"/>
  <c r="AI69" i="3"/>
  <c r="AI5578" i="3"/>
  <c r="AG5578" i="3" s="1"/>
  <c r="AI506" i="3"/>
  <c r="AI4939" i="3"/>
  <c r="AI3727" i="3"/>
  <c r="AI1964" i="3"/>
  <c r="AI2292" i="3"/>
  <c r="AG2292" i="3" s="1"/>
  <c r="AI5563" i="3"/>
  <c r="AG5563" i="3" s="1"/>
  <c r="AI111" i="3"/>
  <c r="AI2015" i="3"/>
  <c r="AI5076" i="3"/>
  <c r="AI790" i="3"/>
  <c r="AI5909" i="3"/>
  <c r="AG5909" i="3" s="1"/>
  <c r="AI1298" i="3"/>
  <c r="AI723" i="3"/>
  <c r="AI876" i="3"/>
  <c r="AI3833" i="3"/>
  <c r="AI700" i="3"/>
  <c r="AI5839" i="3"/>
  <c r="AG5839" i="3" s="1"/>
  <c r="AI264" i="3"/>
  <c r="AI3617" i="3"/>
  <c r="AI3618" i="3"/>
  <c r="AG3618" i="3" s="1"/>
  <c r="AI1373" i="3"/>
  <c r="AI5682" i="3"/>
  <c r="AG5682" i="3" s="1"/>
  <c r="AI760" i="3"/>
  <c r="AG760" i="3" s="1"/>
  <c r="AI1555" i="3"/>
  <c r="AI2173" i="3"/>
  <c r="AI5128" i="3"/>
  <c r="AI1047" i="3"/>
  <c r="AG1047" i="3" s="1"/>
  <c r="AI724" i="3"/>
  <c r="AI853" i="3"/>
  <c r="AG853" i="3" s="1"/>
  <c r="AI2375" i="3"/>
  <c r="AG2375" i="3" s="1"/>
  <c r="AI5736" i="3"/>
  <c r="AI873" i="3"/>
  <c r="AI5084" i="3"/>
  <c r="AG5084" i="3" s="1"/>
  <c r="AI1755" i="3"/>
  <c r="AI1515" i="3"/>
  <c r="AI3855" i="3"/>
  <c r="AI950" i="3"/>
  <c r="AG950" i="3" s="1"/>
  <c r="AI5969" i="3"/>
  <c r="AI3678" i="3"/>
  <c r="AG3678" i="3" s="1"/>
  <c r="AI338" i="3"/>
  <c r="AI5529" i="3"/>
  <c r="AG5529" i="3" s="1"/>
  <c r="AI4631" i="3"/>
  <c r="AI4013" i="3"/>
  <c r="AG4013" i="3" s="1"/>
  <c r="AI553" i="3"/>
  <c r="AI1558" i="3"/>
  <c r="AI4731" i="3"/>
  <c r="AI5962" i="3"/>
  <c r="AI2303" i="3"/>
  <c r="AG2303" i="3" s="1"/>
  <c r="AI791" i="3"/>
  <c r="AI4085" i="3"/>
  <c r="AI1201" i="3"/>
  <c r="AI1958" i="3"/>
  <c r="AI4660" i="3"/>
  <c r="AI976" i="3"/>
  <c r="AI5809" i="3"/>
  <c r="AG5809" i="3" s="1"/>
  <c r="AI2030" i="3"/>
  <c r="AG2030" i="3" s="1"/>
  <c r="AI5811" i="3"/>
  <c r="AG5811" i="3" s="1"/>
  <c r="AI5381" i="3"/>
  <c r="AG5381" i="3" s="1"/>
  <c r="AI5664" i="3"/>
  <c r="AI2065" i="3"/>
  <c r="AI1436" i="3"/>
  <c r="AG1436" i="3" s="1"/>
  <c r="AI5933" i="3"/>
  <c r="AG5933" i="3" s="1"/>
  <c r="AI5226" i="3"/>
  <c r="AI1519" i="3"/>
  <c r="AG1519" i="3" s="1"/>
  <c r="AI2220" i="3"/>
  <c r="AG2220" i="3" s="1"/>
  <c r="AI6049" i="3"/>
  <c r="AG6049" i="3" s="1"/>
  <c r="AI5954" i="3"/>
  <c r="AG5954" i="3" s="1"/>
  <c r="AI3358" i="3"/>
  <c r="AI957" i="3"/>
  <c r="AI654" i="3"/>
  <c r="AI4877" i="3"/>
  <c r="AG4877" i="3" s="1"/>
  <c r="AI2372" i="3"/>
  <c r="AG2372" i="3" s="1"/>
  <c r="AI1533" i="3"/>
  <c r="AG1533" i="3" s="1"/>
  <c r="AI1619" i="3"/>
  <c r="AG1619" i="3" s="1"/>
  <c r="AI5335" i="3"/>
  <c r="AI5867" i="3"/>
  <c r="AI5853" i="3"/>
  <c r="AI1411" i="3"/>
  <c r="AI5540" i="3"/>
  <c r="AG5540" i="3" s="1"/>
  <c r="AI4192" i="3"/>
  <c r="AI5960" i="3"/>
  <c r="AG5960" i="3" s="1"/>
  <c r="AI1470" i="3"/>
  <c r="AI3588" i="3"/>
  <c r="AG3588" i="3" s="1"/>
  <c r="AI1721" i="3"/>
  <c r="AI5136" i="3"/>
  <c r="AG5136" i="3" s="1"/>
  <c r="AI4396" i="3"/>
  <c r="AG4396" i="3" s="1"/>
  <c r="AI4419" i="3"/>
  <c r="AI1242" i="3"/>
  <c r="AI4894" i="3"/>
  <c r="AG4894" i="3" s="1"/>
  <c r="AI4282" i="3"/>
  <c r="AG4282" i="3" s="1"/>
  <c r="AI5561" i="3"/>
  <c r="AG5561" i="3" s="1"/>
  <c r="AI5230" i="3"/>
  <c r="AI1730" i="3"/>
  <c r="AI502" i="3"/>
  <c r="AI2192" i="3"/>
  <c r="AG2192" i="3" s="1"/>
  <c r="AI5671" i="3"/>
  <c r="AG5671" i="3" s="1"/>
  <c r="AI4187" i="3"/>
  <c r="AG4187" i="3" s="1"/>
  <c r="AI465" i="3"/>
  <c r="AI1850" i="3"/>
  <c r="AI4704" i="3"/>
  <c r="AG4704" i="3" s="1"/>
  <c r="AI4032" i="3"/>
  <c r="AI843" i="3"/>
  <c r="AG843" i="3" s="1"/>
  <c r="AI5692" i="3"/>
  <c r="AI2345" i="3"/>
  <c r="AI5586" i="3"/>
  <c r="AI2366" i="3"/>
  <c r="AG2366" i="3" s="1"/>
  <c r="AI5691" i="3"/>
  <c r="AI4814" i="3"/>
  <c r="AI5895" i="3"/>
  <c r="AG5895" i="3" s="1"/>
  <c r="AI59" i="3"/>
  <c r="AI5021" i="3"/>
  <c r="AI4818" i="3"/>
  <c r="AG4818" i="3" s="1"/>
  <c r="AI1249" i="3"/>
  <c r="AG1249" i="3" s="1"/>
  <c r="AI1097" i="3"/>
  <c r="AI1886" i="3"/>
  <c r="AG1886" i="3" s="1"/>
  <c r="AI4929" i="3"/>
  <c r="AI690" i="3"/>
  <c r="AI1726" i="3"/>
  <c r="AI5418" i="3"/>
  <c r="AG5418" i="3" s="1"/>
  <c r="AI5851" i="3"/>
  <c r="AG5851" i="3" s="1"/>
  <c r="AI5852" i="3"/>
  <c r="AG5852" i="3" s="1"/>
  <c r="AI4532" i="3"/>
  <c r="AG4532" i="3" s="1"/>
  <c r="AI2315" i="3"/>
  <c r="AI2004" i="3"/>
  <c r="AG2004" i="3" s="1"/>
  <c r="AI5876" i="3"/>
  <c r="AG5876" i="3" s="1"/>
  <c r="AI4551" i="3"/>
  <c r="AG4551" i="3" s="1"/>
  <c r="AI4170" i="3"/>
  <c r="AG4170" i="3" s="1"/>
  <c r="AI5348" i="3"/>
  <c r="AG5348" i="3" s="1"/>
  <c r="AI5454" i="3"/>
  <c r="AI5397" i="3"/>
  <c r="AG5397" i="3" s="1"/>
  <c r="AI1858" i="3"/>
  <c r="AI5746" i="3"/>
  <c r="AG5746" i="3" s="1"/>
  <c r="AI3536" i="3"/>
  <c r="AI5846" i="3"/>
  <c r="AG5846" i="3" s="1"/>
  <c r="AI4351" i="3"/>
  <c r="AG4351" i="3" s="1"/>
  <c r="AI5995" i="3"/>
  <c r="AG5995" i="3" s="1"/>
  <c r="AI5996" i="3"/>
  <c r="AG5996" i="3" s="1"/>
  <c r="AI5843" i="3"/>
  <c r="AG5843" i="3" s="1"/>
  <c r="AI554" i="3"/>
  <c r="AI4427" i="3"/>
  <c r="AI5048" i="3"/>
  <c r="AI780" i="3"/>
  <c r="AI604" i="3"/>
  <c r="AI4740" i="3"/>
  <c r="AI5684" i="3"/>
  <c r="AG5684" i="3" s="1"/>
  <c r="AI5686" i="3"/>
  <c r="AG5686" i="3" s="1"/>
  <c r="AI5408" i="3"/>
  <c r="AI5173" i="3"/>
  <c r="AI5197" i="3"/>
  <c r="AI905" i="3"/>
  <c r="AI1110" i="3"/>
  <c r="AG1110" i="3" s="1"/>
  <c r="AI4051" i="3"/>
  <c r="AG4051" i="3" s="1"/>
  <c r="AI4128" i="3"/>
  <c r="AI4594" i="3"/>
  <c r="AG4594" i="3" s="1"/>
  <c r="AI3543" i="3"/>
  <c r="AI653" i="3"/>
  <c r="AI5971" i="3"/>
  <c r="AI5251" i="3"/>
  <c r="AG5251" i="3" s="1"/>
  <c r="AI5637" i="3"/>
  <c r="AI4503" i="3"/>
  <c r="AI4743" i="3"/>
  <c r="AG4743" i="3" s="1"/>
  <c r="AI4744" i="3"/>
  <c r="AG4744" i="3" s="1"/>
  <c r="AI3782" i="3"/>
  <c r="AI2064" i="3"/>
  <c r="AG2064" i="3" s="1"/>
  <c r="AI3698" i="3"/>
  <c r="AG3698" i="3" s="1"/>
  <c r="AI1900" i="3"/>
  <c r="AI4045" i="3"/>
  <c r="AI285" i="3"/>
  <c r="AI1631" i="3"/>
  <c r="AI3750" i="3"/>
  <c r="AI4794" i="3"/>
  <c r="AG4794" i="3" s="1"/>
  <c r="AI2166" i="3"/>
  <c r="AI5440" i="3"/>
  <c r="AG5440" i="3" s="1"/>
  <c r="AI366" i="3"/>
  <c r="AI5469" i="3"/>
  <c r="AI4461" i="3"/>
  <c r="AI1162" i="3"/>
  <c r="AG1162" i="3" s="1"/>
  <c r="AI5769" i="3"/>
  <c r="AG5769" i="3" s="1"/>
  <c r="AI4199" i="3"/>
  <c r="AI900" i="3"/>
  <c r="AI1524" i="3"/>
  <c r="AI1108" i="3"/>
  <c r="AI4819" i="3"/>
  <c r="AG4819" i="3" s="1"/>
  <c r="AI3299" i="3"/>
  <c r="AG3299" i="3" s="1"/>
  <c r="AI351" i="3"/>
  <c r="AI1903" i="3"/>
  <c r="AI2252" i="3"/>
  <c r="AG2252" i="3" s="1"/>
  <c r="AI3938" i="3"/>
  <c r="AG3938" i="3" s="1"/>
  <c r="AI5137" i="3"/>
  <c r="AI473" i="3"/>
  <c r="AI3738" i="3"/>
  <c r="AI4933" i="3"/>
  <c r="AG4933" i="3" s="1"/>
  <c r="AI3737" i="3"/>
  <c r="AG3737" i="3" s="1"/>
  <c r="AI1543" i="3"/>
  <c r="AI3664" i="3"/>
  <c r="AG3664" i="3" s="1"/>
  <c r="AI1496" i="3"/>
  <c r="AG1496" i="3" s="1"/>
  <c r="AI6065" i="3"/>
  <c r="AG6065" i="3" s="1"/>
  <c r="AI308" i="3"/>
  <c r="AI1841" i="3"/>
  <c r="AI1380" i="3"/>
  <c r="AG1380" i="3" s="1"/>
  <c r="AI5654" i="3"/>
  <c r="AG5654" i="3" s="1"/>
  <c r="AI4492" i="3"/>
  <c r="AI4821" i="3"/>
  <c r="AG4821" i="3" s="1"/>
  <c r="AI600" i="3"/>
  <c r="AG600" i="3" s="1"/>
  <c r="AI6062" i="3"/>
  <c r="AI4181" i="3"/>
  <c r="AI1851" i="3"/>
  <c r="AI4537" i="3"/>
  <c r="AI6111" i="3"/>
  <c r="AG6111" i="3" s="1"/>
  <c r="AI253" i="3"/>
  <c r="AI326" i="3"/>
  <c r="AI245" i="3"/>
  <c r="AI5436" i="3"/>
  <c r="AG5436" i="3" s="1"/>
  <c r="AI4855" i="3"/>
  <c r="AI1598" i="3"/>
  <c r="AI6008" i="3"/>
  <c r="AG6008" i="3" s="1"/>
  <c r="AI5697" i="3"/>
  <c r="AI6077" i="3"/>
  <c r="AI5727" i="3"/>
  <c r="AG5727" i="3" s="1"/>
  <c r="AI5728" i="3"/>
  <c r="AG5728" i="3" s="1"/>
  <c r="AI4251" i="3"/>
  <c r="AI4028" i="3"/>
  <c r="AI3491" i="3"/>
  <c r="AI5772" i="3"/>
  <c r="AG5772" i="3" s="1"/>
  <c r="AI4392" i="3"/>
  <c r="AI226" i="3"/>
  <c r="AI5222" i="3"/>
  <c r="AG5222" i="3" s="1"/>
  <c r="AI468" i="3"/>
  <c r="AG468" i="3" s="1"/>
  <c r="AI5760" i="3"/>
  <c r="AG5760" i="3" s="1"/>
  <c r="AI1061" i="3"/>
  <c r="AI820" i="3"/>
  <c r="AI6103" i="3"/>
  <c r="AG6103" i="3" s="1"/>
  <c r="AI1909" i="3"/>
  <c r="AG1909" i="3" s="1"/>
  <c r="AI6098" i="3"/>
  <c r="AG6098" i="3" s="1"/>
  <c r="AI6099" i="3"/>
  <c r="AG6099" i="3" s="1"/>
  <c r="AI5216" i="3"/>
  <c r="AG5216" i="3" s="1"/>
  <c r="AI4719" i="3"/>
  <c r="AG4719" i="3" s="1"/>
  <c r="AI4852" i="3"/>
  <c r="AI3401" i="3"/>
  <c r="AI1547" i="3"/>
  <c r="AI3369" i="3"/>
  <c r="AI1099" i="3"/>
  <c r="AG1099" i="3" s="1"/>
  <c r="AI5757" i="3"/>
  <c r="AI1369" i="3"/>
  <c r="AG1369" i="3" s="1"/>
  <c r="AI165" i="3"/>
  <c r="AI2339" i="3"/>
  <c r="AI1277" i="3"/>
  <c r="AI4600" i="3"/>
  <c r="AG4600" i="3" s="1"/>
  <c r="AI2249" i="3"/>
  <c r="AI4512" i="3"/>
  <c r="AG4512" i="3" s="1"/>
  <c r="AI6018" i="3"/>
  <c r="AG6018" i="3" s="1"/>
  <c r="AI5388" i="3"/>
  <c r="AI3422" i="3"/>
  <c r="AI1767" i="3"/>
  <c r="AG1767" i="3" s="1"/>
  <c r="AI4201" i="3"/>
  <c r="AG4201" i="3" s="1"/>
  <c r="AI3780" i="3"/>
  <c r="AI1928" i="3"/>
  <c r="AG1928" i="3" s="1"/>
  <c r="AI5372" i="3"/>
  <c r="AG5372" i="3" s="1"/>
  <c r="AI5871" i="3"/>
  <c r="AG5871" i="3" s="1"/>
  <c r="AI2163" i="3"/>
  <c r="AG2163" i="3" s="1"/>
  <c r="AI5176" i="3"/>
  <c r="AI5229" i="3"/>
  <c r="AI5941" i="3"/>
  <c r="AG5941" i="3" s="1"/>
  <c r="AI5595" i="3"/>
  <c r="AG5595" i="3" s="1"/>
  <c r="AI2197" i="3"/>
  <c r="AI5745" i="3"/>
  <c r="AG5745" i="3" s="1"/>
  <c r="AI6079" i="3"/>
  <c r="AI5053" i="3"/>
  <c r="AI5835" i="3"/>
  <c r="AG5835" i="3" s="1"/>
  <c r="AI2087" i="3"/>
  <c r="AG2087" i="3" s="1"/>
  <c r="AI6003" i="3"/>
  <c r="AI3715" i="3"/>
  <c r="AG3715" i="3" s="1"/>
  <c r="AI5512" i="3"/>
  <c r="AG5512" i="3" s="1"/>
  <c r="AI5511" i="3"/>
  <c r="AG5511" i="3" s="1"/>
  <c r="AI6080" i="3"/>
  <c r="AG6080" i="3" s="1"/>
  <c r="AI6047" i="3"/>
  <c r="AG6047" i="3" s="1"/>
  <c r="AI5917" i="3"/>
  <c r="AI5918" i="3"/>
  <c r="AG5918" i="3" s="1"/>
  <c r="AI6022" i="3"/>
  <c r="AG6022" i="3" s="1"/>
  <c r="AI3959" i="3"/>
  <c r="AI4595" i="3"/>
  <c r="AG4595" i="3" s="1"/>
  <c r="AI5058" i="3"/>
  <c r="AI4860" i="3"/>
  <c r="AI1397" i="3"/>
  <c r="AI4061" i="3"/>
  <c r="AI517" i="3"/>
  <c r="AG517" i="3" s="1"/>
  <c r="AI38" i="3"/>
  <c r="AI307" i="3"/>
  <c r="AG307" i="3" s="1"/>
  <c r="AI489" i="3"/>
  <c r="AG489" i="3" s="1"/>
  <c r="AI490" i="3"/>
  <c r="AG490" i="3" s="1"/>
  <c r="AI1175" i="3"/>
  <c r="AI1613" i="3"/>
  <c r="AG1613" i="3" s="1"/>
  <c r="AI3767" i="3"/>
  <c r="AG3767" i="3" s="1"/>
  <c r="AI3898" i="3"/>
  <c r="AG3898" i="3" s="1"/>
  <c r="AI1480" i="3"/>
  <c r="AI697" i="3"/>
  <c r="AI4806" i="3"/>
  <c r="AI5057" i="3"/>
  <c r="AG5057" i="3" s="1"/>
  <c r="AI3701" i="3"/>
  <c r="AI1806" i="3"/>
  <c r="AI776" i="3"/>
  <c r="AI521" i="3"/>
  <c r="AG521" i="3" s="1"/>
  <c r="AI522" i="3"/>
  <c r="AG522" i="3" s="1"/>
  <c r="AI4233" i="3"/>
  <c r="AI4406" i="3"/>
  <c r="AG4406" i="3" s="1"/>
  <c r="AI644" i="3"/>
  <c r="AI1621" i="3"/>
  <c r="AI3721" i="3"/>
  <c r="AI4470" i="3"/>
  <c r="AG4470" i="3" s="1"/>
  <c r="AI1109" i="3"/>
  <c r="AI256" i="3"/>
  <c r="AI2506" i="3"/>
  <c r="AI3961" i="3"/>
  <c r="AI313" i="3"/>
  <c r="AI1466" i="3"/>
  <c r="AG1466" i="3" s="1"/>
  <c r="AI4175" i="3"/>
  <c r="AG4175" i="3" s="1"/>
  <c r="AI2011" i="3"/>
  <c r="AI2010" i="3"/>
  <c r="AG2010" i="3" s="1"/>
  <c r="AI52" i="3"/>
  <c r="AI668" i="3"/>
  <c r="AI1086" i="3"/>
  <c r="AI1651" i="3"/>
  <c r="AI53" i="3"/>
  <c r="AI1630" i="3"/>
  <c r="AI1635" i="3"/>
  <c r="AI39" i="3"/>
  <c r="AI889" i="3"/>
  <c r="AI3382" i="3"/>
  <c r="AI542" i="3"/>
  <c r="AI1103" i="3"/>
  <c r="AI291" i="3"/>
  <c r="AI1497" i="3"/>
  <c r="AI1498" i="3"/>
  <c r="AG1498" i="3" s="1"/>
  <c r="AI5107" i="3"/>
  <c r="AG5107" i="3" s="1"/>
  <c r="AI1805" i="3"/>
  <c r="AI206" i="3"/>
  <c r="AI2225" i="3"/>
  <c r="AG2225" i="3" s="1"/>
  <c r="AI2226" i="3"/>
  <c r="AG2226" i="3" s="1"/>
  <c r="AI4604" i="3"/>
  <c r="AI1902" i="3"/>
  <c r="AI995" i="3"/>
  <c r="AI5099" i="3"/>
  <c r="AI1310" i="3"/>
  <c r="AI5242" i="3"/>
  <c r="AG5242" i="3" s="1"/>
  <c r="AI4871" i="3"/>
  <c r="AG4871" i="3" s="1"/>
  <c r="AI5792" i="3"/>
  <c r="AG5792" i="3" s="1"/>
  <c r="AI200" i="3"/>
  <c r="AI5080" i="3"/>
  <c r="AI1384" i="3"/>
  <c r="AI503" i="3"/>
  <c r="AI4658" i="3"/>
  <c r="AI3755" i="3"/>
  <c r="AI1632" i="3"/>
  <c r="AI45" i="3"/>
  <c r="AI659" i="3"/>
  <c r="AI4909" i="3"/>
  <c r="AG4909" i="3" s="1"/>
  <c r="AI1378" i="3"/>
  <c r="AI4527" i="3"/>
  <c r="AI4643" i="3"/>
  <c r="AI1662" i="3"/>
  <c r="AI795" i="3"/>
  <c r="AI792" i="3"/>
  <c r="AI4844" i="3"/>
  <c r="AG4844" i="3" s="1"/>
  <c r="AI978" i="3"/>
  <c r="AG978" i="3" s="1"/>
  <c r="AI3905" i="3"/>
  <c r="AG3905" i="3" s="1"/>
  <c r="AI3975" i="3"/>
  <c r="AG3975" i="3" s="1"/>
  <c r="AI5788" i="3"/>
  <c r="AG5788" i="3" s="1"/>
  <c r="AI5590" i="3"/>
  <c r="AG5590" i="3" s="1"/>
  <c r="AI1620" i="3"/>
  <c r="AI4383" i="3"/>
  <c r="AG4383" i="3" s="1"/>
  <c r="AI4760" i="3"/>
  <c r="AG4760" i="3" s="1"/>
  <c r="AI5608" i="3"/>
  <c r="AG5608" i="3" s="1"/>
  <c r="AI5658" i="3"/>
  <c r="AG5658" i="3" s="1"/>
  <c r="AI5626" i="3"/>
  <c r="AG5626" i="3" s="1"/>
  <c r="AI5632" i="3"/>
  <c r="AG5632" i="3" s="1"/>
  <c r="AI3876" i="3"/>
  <c r="AI609" i="3"/>
  <c r="AG609" i="3" s="1"/>
  <c r="AI5633" i="3"/>
  <c r="AG5633" i="3" s="1"/>
  <c r="AI5019" i="3"/>
  <c r="AG5019" i="3" s="1"/>
  <c r="AI5020" i="3"/>
  <c r="AG5020" i="3" s="1"/>
  <c r="AI4144" i="3"/>
  <c r="AI4709" i="3"/>
  <c r="AG4709" i="3" s="1"/>
  <c r="AI5618" i="3"/>
  <c r="AI5802" i="3"/>
  <c r="AG5802" i="3" s="1"/>
  <c r="AI5801" i="3"/>
  <c r="AG5801" i="3" s="1"/>
  <c r="AI1678" i="3"/>
  <c r="AG1678" i="3" s="1"/>
  <c r="AI4812" i="3"/>
  <c r="AI936" i="3"/>
  <c r="AI1058" i="3"/>
  <c r="AG1058" i="3" s="1"/>
  <c r="AI4693" i="3"/>
  <c r="AI6086" i="3"/>
  <c r="AG6086" i="3" s="1"/>
  <c r="AI6090" i="3"/>
  <c r="AG6090" i="3" s="1"/>
  <c r="AI2940" i="3"/>
  <c r="AG2940" i="3" s="1"/>
  <c r="AI5363" i="3"/>
  <c r="AI1093" i="3"/>
  <c r="AG1093" i="3" s="1"/>
  <c r="AI2105" i="3"/>
  <c r="AI1565" i="3"/>
  <c r="AI4749" i="3"/>
  <c r="AG4749" i="3" s="1"/>
  <c r="AI4747" i="3"/>
  <c r="AG4747" i="3" s="1"/>
  <c r="AI1847" i="3"/>
  <c r="AG1847" i="3" s="1"/>
  <c r="AI3577" i="3"/>
  <c r="AG3577" i="3" s="1"/>
  <c r="AI327" i="3"/>
  <c r="AI5448" i="3"/>
  <c r="AG5448" i="3" s="1"/>
  <c r="AI3818" i="3"/>
  <c r="AG3818" i="3" s="1"/>
  <c r="AI3934" i="3"/>
  <c r="AI1751" i="3"/>
  <c r="AI4523" i="3"/>
  <c r="AG4523" i="3" s="1"/>
  <c r="AI2307" i="3"/>
  <c r="AI1869" i="3"/>
  <c r="AG1869" i="3" s="1"/>
  <c r="AI5583" i="3"/>
  <c r="AG5583" i="3" s="1"/>
  <c r="AI4451" i="3"/>
  <c r="AG4451" i="3" s="1"/>
  <c r="AI2157" i="3"/>
  <c r="AG2157" i="3" s="1"/>
  <c r="AI5755" i="3"/>
  <c r="AG5755" i="3" s="1"/>
  <c r="AI4068" i="3"/>
  <c r="AI1915" i="3"/>
  <c r="AI4353" i="3"/>
  <c r="AI2196" i="3"/>
  <c r="AI2195" i="3"/>
  <c r="AI3466" i="3"/>
  <c r="AI3725" i="3"/>
  <c r="AI1492" i="3"/>
  <c r="AG1492" i="3" s="1"/>
  <c r="AI4439" i="3"/>
  <c r="AG4439" i="3" s="1"/>
  <c r="AI5910" i="3"/>
  <c r="AG5910" i="3" s="1"/>
  <c r="AI761" i="3"/>
  <c r="AI725" i="3"/>
  <c r="AG725" i="3" s="1"/>
  <c r="AI1706" i="3"/>
  <c r="AI5841" i="3"/>
  <c r="AG5841" i="3" s="1"/>
  <c r="AI2018" i="3"/>
  <c r="AG2018" i="3" s="1"/>
  <c r="AI5785" i="3"/>
  <c r="AG5785" i="3" s="1"/>
  <c r="AI1505" i="3"/>
  <c r="AI1392" i="3"/>
  <c r="AI5025" i="3"/>
  <c r="AG5025" i="3" s="1"/>
  <c r="AI4479" i="3"/>
  <c r="AG4479" i="3" s="1"/>
  <c r="AI1374" i="3"/>
  <c r="AG1374" i="3" s="1"/>
  <c r="AI911" i="3"/>
  <c r="AI5291" i="3"/>
  <c r="AI1584" i="3"/>
  <c r="AI1650" i="3"/>
  <c r="AI4099" i="3"/>
  <c r="AI5059" i="3"/>
  <c r="AI4229" i="3"/>
  <c r="AI1788" i="3"/>
  <c r="AG1788" i="3" s="1"/>
  <c r="AI1787" i="3"/>
  <c r="AG1787" i="3" s="1"/>
  <c r="AI1905" i="3"/>
  <c r="AI1169" i="3"/>
  <c r="AI254" i="3"/>
  <c r="AI5236" i="3"/>
  <c r="AG5236" i="3" s="1"/>
  <c r="AI5804" i="3"/>
  <c r="AG5804" i="3" s="1"/>
  <c r="AI2167" i="3"/>
  <c r="AI4131" i="3"/>
  <c r="AG4131" i="3" s="1"/>
  <c r="AI5460" i="3"/>
  <c r="AI5819" i="3"/>
  <c r="AI1818" i="3"/>
  <c r="AI3423" i="3"/>
  <c r="AI5725" i="3"/>
  <c r="AG5725" i="3" s="1"/>
  <c r="AI6593" i="3"/>
  <c r="AI5914" i="3"/>
  <c r="AG5914" i="3" s="1"/>
  <c r="AI379" i="3"/>
  <c r="AI2031" i="3"/>
  <c r="AG2031" i="3" s="1"/>
  <c r="AI5816" i="3"/>
  <c r="AG5816" i="3" s="1"/>
  <c r="AI5817" i="3"/>
  <c r="AG5817" i="3" s="1"/>
  <c r="AI5813" i="3"/>
  <c r="AG5813" i="3" s="1"/>
  <c r="AI5287" i="3"/>
  <c r="AG5287" i="3" s="1"/>
  <c r="AI5929" i="3"/>
  <c r="AG5929" i="3" s="1"/>
  <c r="AI5320" i="3"/>
  <c r="AI5552" i="3"/>
  <c r="AG5552" i="3" s="1"/>
  <c r="AI5556" i="3"/>
  <c r="AG5556" i="3" s="1"/>
  <c r="AI4329" i="3"/>
  <c r="AG4329" i="3" s="1"/>
  <c r="AI4798" i="3"/>
  <c r="AG4798" i="3" s="1"/>
  <c r="AI1567" i="3"/>
  <c r="AI3785" i="3"/>
  <c r="AG3785" i="3" s="1"/>
  <c r="AI2215" i="3"/>
  <c r="AI4801" i="3"/>
  <c r="AI5502" i="3"/>
  <c r="AI4866" i="3"/>
  <c r="AG4866" i="3" s="1"/>
  <c r="AI4865" i="3"/>
  <c r="AG4865" i="3" s="1"/>
  <c r="AI5166" i="3"/>
  <c r="AI4874" i="3"/>
  <c r="AG4874" i="3" s="1"/>
  <c r="AI5581" i="3"/>
  <c r="AG5581" i="3" s="1"/>
  <c r="AI5412" i="3"/>
  <c r="AG5412" i="3" s="1"/>
  <c r="AI5252" i="3"/>
  <c r="AI5854" i="3"/>
  <c r="AG5854" i="3" s="1"/>
  <c r="AI5977" i="3"/>
  <c r="AG5977" i="3" s="1"/>
  <c r="AI5979" i="3"/>
  <c r="AG5979" i="3" s="1"/>
  <c r="AI4666" i="3"/>
  <c r="AI4592" i="3"/>
  <c r="AI5961" i="3"/>
  <c r="AG5961" i="3" s="1"/>
  <c r="AI1634" i="3"/>
  <c r="AI6005" i="3"/>
  <c r="AG6005" i="3" s="1"/>
  <c r="AI5040" i="3"/>
  <c r="AI1529" i="3"/>
  <c r="AG1529" i="3" s="1"/>
  <c r="AI1431" i="3"/>
  <c r="AI4416" i="3"/>
  <c r="AG4416" i="3" s="1"/>
  <c r="AI3490" i="3"/>
  <c r="AI5734" i="3"/>
  <c r="AI5231" i="3"/>
  <c r="AG5231" i="3" s="1"/>
  <c r="AI4117" i="3"/>
  <c r="AG4117" i="3" s="1"/>
  <c r="AI2293" i="3"/>
  <c r="AI4266" i="3"/>
  <c r="AI5200" i="3"/>
  <c r="AG5200" i="3" s="1"/>
  <c r="AI5904" i="3"/>
  <c r="AG5904" i="3" s="1"/>
  <c r="AI5542" i="3"/>
  <c r="AI4705" i="3"/>
  <c r="AG4705" i="3" s="1"/>
  <c r="AI3398" i="3"/>
  <c r="AI4206" i="3"/>
  <c r="AI5429" i="3"/>
  <c r="AG5429" i="3" s="1"/>
  <c r="AI4961" i="3"/>
  <c r="AG4961" i="3" s="1"/>
  <c r="AI4031" i="3"/>
  <c r="AG4031" i="3" s="1"/>
  <c r="AI815" i="3"/>
  <c r="AI1855" i="3"/>
  <c r="AI5473" i="3"/>
  <c r="AG5473" i="3" s="1"/>
  <c r="AI5474" i="3"/>
  <c r="AG5474" i="3" s="1"/>
  <c r="AI30" i="3"/>
  <c r="AI2299" i="3"/>
  <c r="AI5424" i="3"/>
  <c r="AG5424" i="3" s="1"/>
  <c r="AI6042" i="3"/>
  <c r="AG6042" i="3" s="1"/>
  <c r="AI4301" i="3"/>
  <c r="AG4301" i="3" s="1"/>
  <c r="AI3669" i="3"/>
  <c r="AG3669" i="3" s="1"/>
  <c r="AI3667" i="3"/>
  <c r="AG3667" i="3" s="1"/>
  <c r="AI681" i="3"/>
  <c r="AI4387" i="3"/>
  <c r="AG4387" i="3" s="1"/>
  <c r="AI5701" i="3"/>
  <c r="AG5701" i="3" s="1"/>
  <c r="AI844" i="3"/>
  <c r="AI4622" i="3"/>
  <c r="AG4622" i="3" s="1"/>
  <c r="AI691" i="3"/>
  <c r="AG691" i="3" s="1"/>
  <c r="AI3083" i="3"/>
  <c r="AG3083" i="3" s="1"/>
  <c r="AI3884" i="3"/>
  <c r="AI5532" i="3"/>
  <c r="AG5532" i="3" s="1"/>
  <c r="AI5420" i="3"/>
  <c r="AI5421" i="3"/>
  <c r="AG5421" i="3" s="1"/>
  <c r="AI5880" i="3"/>
  <c r="AG5880" i="3" s="1"/>
  <c r="AI5086" i="3"/>
  <c r="AG5086" i="3" s="1"/>
  <c r="AI3509" i="3"/>
  <c r="AI5576" i="3"/>
  <c r="AI5997" i="3"/>
  <c r="AG5997" i="3" s="1"/>
  <c r="AI5998" i="3"/>
  <c r="AG5998" i="3" s="1"/>
  <c r="AI4543" i="3"/>
  <c r="AG4543" i="3" s="1"/>
  <c r="AI5622" i="3"/>
  <c r="AG5622" i="3" s="1"/>
  <c r="AI2073" i="3"/>
  <c r="AI5992" i="3"/>
  <c r="AG5992" i="3" s="1"/>
  <c r="AI388" i="3"/>
  <c r="AI5494" i="3"/>
  <c r="AG5494" i="3" s="1"/>
  <c r="AI2260" i="3"/>
  <c r="AI4630" i="3"/>
  <c r="AI5858" i="3"/>
  <c r="AG5858" i="3" s="1"/>
  <c r="AI1537" i="3"/>
  <c r="AI4992" i="3"/>
  <c r="AG4992" i="3" s="1"/>
  <c r="AI5004" i="3"/>
  <c r="AI3161" i="3"/>
  <c r="AI1549" i="3"/>
  <c r="AI4991" i="3"/>
  <c r="AI3392" i="3"/>
  <c r="AG3392" i="3" s="1"/>
  <c r="AI5957" i="3"/>
  <c r="AI2164" i="3"/>
  <c r="AI3377" i="3"/>
  <c r="AI5390" i="3"/>
  <c r="AG5390" i="3" s="1"/>
  <c r="AI5742" i="3"/>
  <c r="AG5742" i="3" s="1"/>
  <c r="AI1202" i="3"/>
  <c r="AI4746" i="3"/>
  <c r="AG4746" i="3" s="1"/>
  <c r="AI3633" i="3"/>
  <c r="AI294" i="3"/>
  <c r="AI1244" i="3"/>
  <c r="AI3839" i="3"/>
  <c r="AG3839" i="3" s="1"/>
  <c r="AI5758" i="3"/>
  <c r="AG5758" i="3" s="1"/>
  <c r="AI2175" i="3"/>
  <c r="AG2175" i="3" s="1"/>
  <c r="AI840" i="3"/>
  <c r="AI6033" i="3"/>
  <c r="AG6033" i="3" s="1"/>
  <c r="AI6034" i="3"/>
  <c r="AG6034" i="3" s="1"/>
  <c r="AI848" i="3"/>
  <c r="AI5587" i="3"/>
  <c r="AI3728" i="3"/>
  <c r="AI1366" i="3"/>
  <c r="AG1366" i="3" s="1"/>
  <c r="AI3759" i="3"/>
  <c r="AI5860" i="3"/>
  <c r="AG5860" i="3" s="1"/>
  <c r="AI3192" i="3"/>
  <c r="AI4412" i="3"/>
  <c r="AI576" i="3"/>
  <c r="AI5964" i="3"/>
  <c r="AG5964" i="3" s="1"/>
  <c r="AI5109" i="3"/>
  <c r="AG5109" i="3" s="1"/>
  <c r="AI1826" i="3"/>
  <c r="AG1826" i="3" s="1"/>
  <c r="AI1904" i="3"/>
  <c r="AG1904" i="3" s="1"/>
  <c r="AI4139" i="3"/>
  <c r="AI1974" i="3"/>
  <c r="AI4548" i="3"/>
  <c r="AI5441" i="3"/>
  <c r="AI5041" i="3"/>
  <c r="AI1345" i="3"/>
  <c r="AG1345" i="3" s="1"/>
  <c r="AI6064" i="3"/>
  <c r="AG6064" i="3" s="1"/>
  <c r="AI1413" i="3"/>
  <c r="AI5947" i="3"/>
  <c r="AG5947" i="3" s="1"/>
  <c r="AI5950" i="3"/>
  <c r="AG5950" i="3" s="1"/>
  <c r="AI6074" i="3"/>
  <c r="AG6074" i="3" s="1"/>
  <c r="AI84" i="3"/>
  <c r="AI1603" i="3"/>
  <c r="AG1603" i="3" s="1"/>
  <c r="AI5342" i="3"/>
  <c r="AG5342" i="3" s="1"/>
  <c r="AI4538" i="3"/>
  <c r="AG4538" i="3" s="1"/>
  <c r="AI3563" i="3"/>
  <c r="AI5616" i="3"/>
  <c r="AG5616" i="3" s="1"/>
  <c r="AI6112" i="3"/>
  <c r="AG6112" i="3" s="1"/>
  <c r="AI877" i="3"/>
  <c r="AG877" i="3" s="1"/>
  <c r="AI4786" i="3"/>
  <c r="AG4786" i="3" s="1"/>
  <c r="AI2001" i="3"/>
  <c r="AI1542" i="3"/>
  <c r="AI246" i="3"/>
  <c r="AI5668" i="3"/>
  <c r="AG5668" i="3" s="1"/>
  <c r="AI6038" i="3"/>
  <c r="AG6038" i="3" s="1"/>
  <c r="AI886" i="3"/>
  <c r="AI4675" i="3"/>
  <c r="AI4588" i="3"/>
  <c r="AG4588" i="3" s="1"/>
  <c r="AI6078" i="3"/>
  <c r="AG6078" i="3" s="1"/>
  <c r="AI6029" i="3"/>
  <c r="AG6029" i="3" s="1"/>
  <c r="AI5722" i="3"/>
  <c r="AG5722" i="3" s="1"/>
  <c r="AI5124" i="3"/>
  <c r="AI5347" i="3"/>
  <c r="AG5347" i="3" s="1"/>
  <c r="AI1813" i="3"/>
  <c r="AI3891" i="3"/>
  <c r="AI5234" i="3"/>
  <c r="AG5234" i="3" s="1"/>
  <c r="AI4625" i="3"/>
  <c r="AI2023" i="3"/>
  <c r="AI5606" i="3"/>
  <c r="AG5606" i="3" s="1"/>
  <c r="AI5642" i="3"/>
  <c r="AG5642" i="3" s="1"/>
  <c r="AI4012" i="3"/>
  <c r="AG4012" i="3" s="1"/>
  <c r="AI4853" i="3"/>
  <c r="AG4853" i="3" s="1"/>
  <c r="AI356" i="3"/>
  <c r="AI1599" i="3"/>
  <c r="AI1090" i="3"/>
  <c r="AI5925" i="3"/>
  <c r="AG5925" i="3" s="1"/>
  <c r="AI5277" i="3"/>
  <c r="AG5277" i="3" s="1"/>
  <c r="AI6053" i="3"/>
  <c r="AG6053" i="3" s="1"/>
  <c r="AI768" i="3"/>
  <c r="AI4614" i="3"/>
  <c r="AI5268" i="3"/>
  <c r="AG5268" i="3" s="1"/>
  <c r="AI2287" i="3"/>
  <c r="AG2287" i="3" s="1"/>
  <c r="AI4420" i="3"/>
  <c r="AI2245" i="3"/>
  <c r="AI6106" i="3"/>
  <c r="AG6106" i="3" s="1"/>
  <c r="AI5886" i="3"/>
  <c r="AG5886" i="3" s="1"/>
  <c r="AI5981" i="3"/>
  <c r="AG5981" i="3" s="1"/>
  <c r="AI940" i="3"/>
  <c r="AI1088" i="3"/>
  <c r="AG1088" i="3" s="1"/>
  <c r="AI5228" i="3"/>
  <c r="AG5228" i="3" s="1"/>
  <c r="AI5942" i="3"/>
  <c r="AG5942" i="3" s="1"/>
  <c r="AI3762" i="3"/>
  <c r="AI3916" i="3"/>
  <c r="AI1588" i="3"/>
  <c r="AI4356" i="3"/>
  <c r="AI5836" i="3"/>
  <c r="AG5836" i="3" s="1"/>
  <c r="AI4723" i="3"/>
  <c r="AI5912" i="3"/>
  <c r="AI4095" i="3"/>
  <c r="AI6016" i="3"/>
  <c r="AI2076" i="3"/>
  <c r="AI4928" i="3"/>
  <c r="AG4928" i="3" s="1"/>
  <c r="AI3717" i="3"/>
  <c r="AG3717" i="3" s="1"/>
  <c r="AI3716" i="3"/>
  <c r="AG3716" i="3" s="1"/>
  <c r="AI2952" i="3"/>
  <c r="AI2954" i="3"/>
  <c r="AG2954" i="3" s="1"/>
  <c r="AI4435" i="3"/>
  <c r="AG4435" i="3" s="1"/>
  <c r="AI5696" i="3"/>
  <c r="AG5696" i="3" s="1"/>
  <c r="AI4712" i="3"/>
  <c r="AG4712" i="3" s="1"/>
  <c r="AI5592" i="3"/>
  <c r="AI2082" i="3"/>
  <c r="AI4688" i="3"/>
  <c r="AG4688" i="3" s="1"/>
  <c r="AI5898" i="3"/>
  <c r="AG5898" i="3" s="1"/>
  <c r="AI5899" i="3"/>
  <c r="AG5899" i="3" s="1"/>
  <c r="AI4306" i="3"/>
  <c r="AG4306" i="3" s="1"/>
  <c r="AI6060" i="3"/>
  <c r="AI2007" i="3"/>
  <c r="AI4708" i="3"/>
  <c r="AI112" i="3"/>
  <c r="U3" i="3"/>
  <c r="U6411" i="3" l="1"/>
  <c r="U1258" i="3"/>
  <c r="U992" i="3"/>
  <c r="U2061" i="3"/>
  <c r="U1222" i="3"/>
  <c r="U1425" i="3"/>
  <c r="U1426" i="3"/>
  <c r="U6348" i="3"/>
  <c r="U3311" i="3"/>
  <c r="U622" i="3"/>
  <c r="U651" i="3"/>
  <c r="U6443" i="3"/>
  <c r="U6234" i="3"/>
  <c r="U2337" i="3"/>
  <c r="U6749" i="3"/>
  <c r="U6750" i="3"/>
  <c r="U6751" i="3"/>
  <c r="U6236" i="3"/>
  <c r="U2850" i="3"/>
  <c r="U10" i="3"/>
  <c r="U3127" i="3"/>
  <c r="U1270" i="3"/>
  <c r="U6192" i="3"/>
  <c r="U6237" i="3"/>
  <c r="U6262" i="3"/>
  <c r="U2536" i="3"/>
  <c r="U3317" i="3"/>
  <c r="U2511" i="3"/>
  <c r="U6489" i="3"/>
  <c r="U925" i="3"/>
  <c r="U2715" i="3"/>
  <c r="U3020" i="3"/>
  <c r="U3331" i="3"/>
  <c r="U530" i="3"/>
  <c r="U2788" i="3"/>
  <c r="U2892" i="3"/>
  <c r="U6405" i="3"/>
  <c r="U1324" i="3"/>
  <c r="U2578" i="3"/>
  <c r="U6151" i="3"/>
  <c r="U2961" i="3"/>
  <c r="U3039" i="3"/>
  <c r="U3316" i="3"/>
  <c r="U2545" i="3"/>
  <c r="U2842" i="3"/>
  <c r="U4213" i="3"/>
  <c r="U6624" i="3"/>
  <c r="U1427" i="3"/>
  <c r="U829" i="3"/>
  <c r="U100" i="3"/>
  <c r="U3599" i="3"/>
  <c r="U3614" i="3"/>
  <c r="U3399" i="3"/>
  <c r="U3376" i="3"/>
  <c r="U3495" i="3"/>
  <c r="U3429" i="3"/>
  <c r="U3231" i="3"/>
  <c r="U3731" i="3"/>
  <c r="U3229" i="3"/>
  <c r="U3572" i="3"/>
  <c r="U3642" i="3"/>
  <c r="U3772" i="3"/>
  <c r="U4030" i="3"/>
  <c r="U3562" i="3"/>
  <c r="U682" i="3"/>
  <c r="U2783" i="3"/>
  <c r="U2964" i="3"/>
  <c r="U3397" i="3"/>
  <c r="U6628" i="3"/>
  <c r="U1823" i="3"/>
  <c r="U2889" i="3"/>
  <c r="U3709" i="3"/>
  <c r="U3266" i="3"/>
  <c r="U6180" i="3"/>
  <c r="U126" i="3"/>
  <c r="U584" i="3"/>
  <c r="U1223" i="3"/>
  <c r="U185" i="3"/>
  <c r="U6511" i="3"/>
  <c r="U953" i="3"/>
  <c r="U6562" i="3"/>
  <c r="U3671" i="3"/>
  <c r="U6755" i="3"/>
  <c r="U2782" i="3"/>
  <c r="U3014" i="3"/>
  <c r="U6266" i="3"/>
  <c r="U6170" i="3"/>
  <c r="U3010" i="3"/>
  <c r="U6271" i="3"/>
  <c r="U6802" i="3"/>
  <c r="U6641" i="3"/>
  <c r="U6213" i="3"/>
  <c r="U410" i="3"/>
  <c r="U6318" i="3"/>
  <c r="U6" i="3"/>
  <c r="U6199" i="3"/>
  <c r="U6201" i="3"/>
  <c r="U14" i="3"/>
  <c r="U3248" i="3"/>
  <c r="U2510" i="3"/>
  <c r="U3276" i="3"/>
  <c r="U139" i="3"/>
  <c r="U3198" i="3"/>
  <c r="U3200" i="3"/>
  <c r="U3011" i="3"/>
  <c r="U11" i="3"/>
  <c r="U3330" i="3"/>
  <c r="U3510" i="3"/>
  <c r="U3388" i="3"/>
  <c r="U2791" i="3"/>
  <c r="U2893" i="3"/>
  <c r="U3171" i="3"/>
  <c r="U2927" i="3"/>
  <c r="U2629" i="3"/>
  <c r="U6358" i="3"/>
  <c r="U6631" i="3"/>
  <c r="U6592" i="3"/>
  <c r="U3196" i="3"/>
  <c r="U2851" i="3"/>
  <c r="U1526" i="3"/>
  <c r="U3444" i="3"/>
  <c r="U3045" i="3"/>
  <c r="U2537" i="3"/>
  <c r="U2853" i="3"/>
  <c r="U6613" i="3"/>
  <c r="U2306" i="3"/>
  <c r="U6707" i="3"/>
  <c r="U3107" i="3"/>
  <c r="U3712" i="3"/>
  <c r="U3373" i="3"/>
  <c r="U3808" i="3"/>
  <c r="U3452" i="3"/>
  <c r="U3411" i="3"/>
  <c r="U3009" i="3"/>
  <c r="U3383" i="3"/>
  <c r="U3180" i="3"/>
  <c r="U3820" i="3"/>
  <c r="U3705" i="3"/>
  <c r="U3103" i="3"/>
  <c r="U3471" i="3"/>
  <c r="U2843" i="3"/>
  <c r="U2507" i="3"/>
  <c r="U2508" i="3"/>
  <c r="U2955" i="3"/>
  <c r="U371" i="3"/>
  <c r="U960" i="3"/>
  <c r="U1801" i="3"/>
  <c r="U6120" i="3"/>
  <c r="U2716" i="3"/>
  <c r="U3220" i="3"/>
  <c r="U6292" i="3"/>
  <c r="U6153" i="3"/>
  <c r="U1259" i="3"/>
  <c r="U1260" i="3"/>
  <c r="U974" i="3"/>
  <c r="U3910" i="3"/>
  <c r="U1224" i="3"/>
  <c r="U1225" i="3"/>
  <c r="U5357" i="3"/>
  <c r="U1799" i="3"/>
  <c r="U6159" i="3"/>
  <c r="U6300" i="3"/>
  <c r="U6320" i="3"/>
  <c r="U6332" i="3"/>
  <c r="U6757" i="3"/>
  <c r="U6584" i="3"/>
  <c r="U61" i="3"/>
  <c r="U3283" i="3"/>
  <c r="U2707" i="3"/>
  <c r="U2592" i="3"/>
  <c r="U3122" i="3"/>
  <c r="U3427" i="3"/>
  <c r="U2778" i="3"/>
  <c r="U2422" i="3"/>
  <c r="U498" i="3"/>
  <c r="U6379" i="3"/>
  <c r="U6350" i="3"/>
  <c r="U6281" i="3"/>
  <c r="U3249" i="3"/>
  <c r="U492" i="3"/>
  <c r="U6254" i="3"/>
  <c r="U134" i="3"/>
  <c r="U6200" i="3"/>
  <c r="U6185" i="3"/>
  <c r="U2708" i="3"/>
  <c r="U3557" i="3"/>
  <c r="U2471" i="3"/>
  <c r="U3090" i="3"/>
  <c r="U3453" i="3"/>
  <c r="U6725" i="3"/>
  <c r="U3395" i="3"/>
  <c r="U6409" i="3"/>
  <c r="U32" i="3"/>
  <c r="U6406" i="3"/>
  <c r="U2928" i="3"/>
  <c r="U3057" i="3"/>
  <c r="U2849" i="3"/>
  <c r="U6433" i="3"/>
  <c r="U6220" i="3"/>
  <c r="U6121" i="3"/>
  <c r="U1251" i="3"/>
  <c r="U6597" i="3"/>
  <c r="U33" i="3"/>
  <c r="U3432" i="3"/>
  <c r="U6214" i="3"/>
  <c r="U6594" i="3"/>
  <c r="U3386" i="3"/>
  <c r="U3636" i="3"/>
  <c r="U3359" i="3"/>
  <c r="U3998" i="3"/>
  <c r="U3972" i="3"/>
  <c r="U3481" i="3"/>
  <c r="U3237" i="3"/>
  <c r="U3597" i="3"/>
  <c r="U3505" i="3"/>
  <c r="U3188" i="3"/>
  <c r="U2793" i="3"/>
  <c r="U2922" i="3"/>
  <c r="U2598" i="3"/>
  <c r="U2414" i="3"/>
  <c r="U2711" i="3"/>
  <c r="U3226" i="3"/>
  <c r="U3615" i="3"/>
  <c r="U3512" i="3"/>
  <c r="U3456" i="3"/>
  <c r="U3494" i="3"/>
  <c r="U3354" i="3"/>
  <c r="U2825" i="3"/>
  <c r="U2785" i="3"/>
  <c r="U3518" i="3"/>
  <c r="U3238" i="3"/>
  <c r="U2845" i="3"/>
  <c r="U3131" i="3"/>
  <c r="U2796" i="3"/>
  <c r="U2799" i="3"/>
  <c r="U3195" i="3"/>
  <c r="U127" i="3"/>
  <c r="U1873" i="3"/>
  <c r="U6580" i="3"/>
  <c r="U6164" i="3"/>
  <c r="U6494" i="3"/>
  <c r="U3420" i="3"/>
  <c r="U6759" i="3"/>
  <c r="U6733" i="3"/>
  <c r="U362" i="3"/>
  <c r="U3352" i="3"/>
  <c r="U3353" i="3"/>
  <c r="U3016" i="3"/>
  <c r="U3351" i="3"/>
  <c r="U3207" i="3"/>
  <c r="U3355" i="3"/>
  <c r="U6381" i="3"/>
  <c r="U6138" i="3"/>
  <c r="U6202" i="3"/>
  <c r="U3391" i="3"/>
  <c r="U2482" i="3"/>
  <c r="U3243" i="3"/>
  <c r="U6636" i="3"/>
  <c r="U3566" i="3"/>
  <c r="U6359" i="3"/>
  <c r="U1071" i="3"/>
  <c r="U6652" i="3"/>
  <c r="U3304" i="3"/>
  <c r="U3119" i="3"/>
  <c r="U6284" i="3"/>
  <c r="U3506" i="3"/>
  <c r="U6149" i="3"/>
  <c r="U3682" i="3"/>
  <c r="U3827" i="3"/>
  <c r="U3379" i="3"/>
  <c r="U3450" i="3"/>
  <c r="U3581" i="3"/>
  <c r="U3813" i="3"/>
  <c r="U3612" i="3"/>
  <c r="U3707" i="3"/>
  <c r="U3778" i="3"/>
  <c r="U3593" i="3"/>
  <c r="U3277" i="3"/>
  <c r="U3428" i="3"/>
  <c r="U3273" i="3"/>
  <c r="U2962" i="3"/>
  <c r="U2376" i="3"/>
  <c r="U3279" i="3"/>
  <c r="U3201" i="3"/>
  <c r="U2960" i="3"/>
  <c r="U2773" i="3"/>
  <c r="U2776" i="3"/>
  <c r="U3029" i="3"/>
  <c r="U3954" i="3"/>
  <c r="U3172" i="3"/>
  <c r="U3003" i="3"/>
  <c r="U3252" i="3"/>
  <c r="U6140" i="3"/>
  <c r="U6141" i="3"/>
  <c r="U1157" i="3"/>
  <c r="U2787" i="3"/>
  <c r="U3135" i="3"/>
  <c r="U2713" i="3"/>
  <c r="U101" i="3"/>
  <c r="U113" i="3"/>
  <c r="U1261" i="3"/>
  <c r="U2071" i="3"/>
  <c r="U2070" i="3"/>
  <c r="U1067" i="3"/>
  <c r="U5359" i="3"/>
  <c r="U117" i="3"/>
  <c r="U7" i="3"/>
  <c r="U2906" i="3"/>
  <c r="U6265" i="3"/>
  <c r="U958" i="3"/>
  <c r="U6330" i="3"/>
  <c r="U3314" i="3"/>
  <c r="U2418" i="3"/>
  <c r="U3247" i="3"/>
  <c r="U3012" i="3"/>
  <c r="U3126" i="3"/>
  <c r="U6438" i="3"/>
  <c r="U15" i="3"/>
  <c r="U6193" i="3"/>
  <c r="U8" i="3"/>
  <c r="U6129" i="3"/>
  <c r="U6769" i="3"/>
  <c r="U6145" i="3"/>
  <c r="U6142" i="3"/>
  <c r="U3387" i="3"/>
  <c r="U3596" i="3"/>
  <c r="U3129" i="3"/>
  <c r="U2709" i="3"/>
  <c r="U6130" i="3"/>
  <c r="U3015" i="3"/>
  <c r="U2564" i="3"/>
  <c r="U2481" i="3"/>
  <c r="U2792" i="3"/>
  <c r="U2513" i="3"/>
  <c r="U6243" i="3"/>
  <c r="U352" i="3"/>
  <c r="U2777" i="3"/>
  <c r="U6440" i="3"/>
  <c r="U3235" i="3"/>
  <c r="U3019" i="3"/>
  <c r="U6209" i="3"/>
  <c r="U6207" i="3"/>
  <c r="U6607" i="3"/>
  <c r="U3047" i="3"/>
  <c r="U6229" i="3"/>
  <c r="U3706" i="3"/>
  <c r="U3448" i="3"/>
  <c r="U3278" i="3"/>
  <c r="U3991" i="3"/>
  <c r="U4313" i="3"/>
  <c r="U3417" i="3"/>
  <c r="U2736" i="3"/>
  <c r="U3244" i="3"/>
  <c r="U3095" i="3"/>
  <c r="U2867" i="3"/>
  <c r="U3482" i="3"/>
  <c r="U3350" i="3"/>
  <c r="U3608" i="3"/>
  <c r="U3431" i="3"/>
  <c r="U3574" i="3"/>
  <c r="U3085" i="3"/>
  <c r="U3799" i="3"/>
  <c r="U466" i="3"/>
  <c r="U3327" i="3"/>
  <c r="U3516" i="3"/>
  <c r="U3517" i="3"/>
  <c r="U3253" i="3"/>
  <c r="U2972" i="3"/>
  <c r="U2745" i="3"/>
  <c r="U6183" i="3"/>
  <c r="U6666" i="3"/>
  <c r="U2890" i="3"/>
  <c r="U3073" i="3"/>
  <c r="U6415" i="3"/>
  <c r="U6565" i="3"/>
  <c r="U1874" i="3"/>
  <c r="U1033" i="3"/>
  <c r="U319" i="3"/>
  <c r="U1921" i="3"/>
  <c r="U329" i="3"/>
  <c r="U2864" i="3"/>
  <c r="U1913" i="3"/>
  <c r="U6454" i="3"/>
  <c r="U12" i="3"/>
  <c r="U2779" i="3"/>
  <c r="U3203" i="3"/>
  <c r="U2419" i="3"/>
  <c r="U2781" i="3"/>
  <c r="U3552" i="3"/>
  <c r="U3059" i="3"/>
  <c r="U6462" i="3"/>
  <c r="U6467" i="3"/>
  <c r="U6374" i="3"/>
  <c r="U6134" i="3"/>
  <c r="U2599" i="3"/>
  <c r="U3024" i="3"/>
  <c r="U2512" i="3"/>
  <c r="U3245" i="3"/>
  <c r="U2841" i="3"/>
  <c r="U3088" i="3"/>
  <c r="U3475" i="3"/>
  <c r="U3268" i="3"/>
  <c r="U3072" i="3"/>
  <c r="U6678" i="3"/>
  <c r="U2920" i="3"/>
  <c r="U3048" i="3"/>
  <c r="U1219" i="3"/>
  <c r="U6653" i="3"/>
  <c r="U3167" i="3"/>
  <c r="U3043" i="3"/>
  <c r="U3467" i="3"/>
  <c r="U6146" i="3"/>
  <c r="U3234" i="3"/>
  <c r="U3424" i="3"/>
  <c r="U2601" i="3"/>
  <c r="U3845" i="3"/>
  <c r="U6252" i="3"/>
  <c r="U3199" i="3"/>
  <c r="U3301" i="3"/>
  <c r="U3473" i="3"/>
  <c r="U3810" i="3"/>
  <c r="U3078" i="3"/>
  <c r="U3591" i="3"/>
  <c r="U2797" i="3"/>
  <c r="U3241" i="3"/>
  <c r="U2594" i="3"/>
  <c r="U3328" i="3"/>
  <c r="U3236" i="3"/>
  <c r="U2942" i="3"/>
  <c r="U3260" i="3"/>
  <c r="U3469" i="3"/>
  <c r="U3589" i="3"/>
  <c r="U3500" i="3"/>
  <c r="U3687" i="3"/>
  <c r="U3319" i="3"/>
  <c r="U3205" i="3"/>
  <c r="U46" i="3"/>
  <c r="U3648" i="3"/>
  <c r="U6417" i="3"/>
  <c r="U16" i="3"/>
  <c r="U6445" i="3"/>
  <c r="U6567" i="3"/>
  <c r="U6450" i="3"/>
  <c r="U3445" i="3"/>
  <c r="U737" i="3"/>
  <c r="U3258" i="3"/>
  <c r="U6484" i="3"/>
  <c r="U6486" i="3"/>
  <c r="U6536" i="3"/>
  <c r="U6758" i="3"/>
  <c r="U6734" i="3"/>
  <c r="U4" i="3"/>
  <c r="U2921" i="3"/>
  <c r="U3468" i="3"/>
  <c r="U654" i="3"/>
  <c r="U3339" i="3"/>
  <c r="U3246" i="3"/>
  <c r="U6491" i="3"/>
  <c r="U1089" i="3"/>
  <c r="U427" i="3"/>
  <c r="U19" i="3"/>
  <c r="U6203" i="3"/>
  <c r="U3018" i="3"/>
  <c r="U2970" i="3"/>
  <c r="U3164" i="3"/>
  <c r="U6174" i="3"/>
  <c r="U2600" i="3"/>
  <c r="U3476" i="3"/>
  <c r="U3120" i="3"/>
  <c r="U6497" i="3"/>
  <c r="U669" i="3"/>
  <c r="U3656" i="3"/>
  <c r="U6598" i="3"/>
  <c r="U6579" i="3"/>
  <c r="U6210" i="3"/>
  <c r="U3507" i="3"/>
  <c r="U3854" i="3"/>
  <c r="U3681" i="3"/>
  <c r="U2987" i="3"/>
  <c r="U3639" i="3"/>
  <c r="U4443" i="3"/>
  <c r="U3430" i="3"/>
  <c r="U4177" i="3"/>
  <c r="U3513" i="3"/>
  <c r="U3470" i="3"/>
  <c r="U3658" i="3"/>
  <c r="U3125" i="3"/>
  <c r="U3001" i="3"/>
  <c r="U2968" i="3"/>
  <c r="U3133" i="3"/>
  <c r="U3071" i="3"/>
  <c r="U2919" i="3"/>
  <c r="U2794" i="3"/>
  <c r="U3425" i="3"/>
  <c r="U3524" i="3"/>
  <c r="U3594" i="3"/>
  <c r="U3771" i="3"/>
  <c r="U3815" i="3"/>
  <c r="U2596" i="3"/>
  <c r="U2969" i="3"/>
  <c r="U3136" i="3"/>
  <c r="U6165" i="3"/>
  <c r="U6544" i="3"/>
  <c r="U372" i="3"/>
  <c r="U6251" i="3"/>
  <c r="U3394" i="3"/>
  <c r="U3179" i="3"/>
  <c r="U3434" i="3"/>
  <c r="U1922" i="3"/>
  <c r="U6337" i="3"/>
  <c r="U6479" i="3"/>
  <c r="U1875" i="3"/>
  <c r="U5358" i="3"/>
  <c r="U6561" i="3"/>
  <c r="U3455" i="3"/>
  <c r="U6760" i="3"/>
  <c r="U6732" i="3"/>
  <c r="U179" i="3"/>
  <c r="U2484" i="3"/>
  <c r="U3555" i="3"/>
  <c r="U3004" i="3"/>
  <c r="U3084" i="3"/>
  <c r="U6524" i="3"/>
  <c r="U6618" i="3"/>
  <c r="U3315" i="3"/>
  <c r="U2965" i="3"/>
  <c r="U2597" i="3"/>
  <c r="U3389" i="3"/>
  <c r="U3121" i="3"/>
  <c r="U3013" i="3"/>
  <c r="U2966" i="3"/>
  <c r="U2718" i="3"/>
  <c r="U2492" i="3"/>
  <c r="U6244" i="3"/>
  <c r="U3381" i="3"/>
  <c r="U6632" i="3"/>
  <c r="U3306" i="3"/>
  <c r="U2604" i="3"/>
  <c r="U6221" i="3"/>
  <c r="U1530" i="3"/>
  <c r="U6416" i="3"/>
  <c r="U3508" i="3"/>
  <c r="U6708" i="3"/>
  <c r="U9" i="3"/>
  <c r="U6230" i="3"/>
  <c r="U3108" i="3"/>
  <c r="U3770" i="3"/>
  <c r="U3630" i="3"/>
  <c r="U3751" i="3"/>
  <c r="U2839" i="3"/>
  <c r="U4418" i="3"/>
  <c r="U3006" i="3"/>
  <c r="U3385" i="3"/>
  <c r="U2593" i="3"/>
  <c r="U3511" i="3"/>
  <c r="U3087" i="3"/>
  <c r="U2963" i="3"/>
  <c r="U3202" i="3"/>
  <c r="U3242" i="3"/>
  <c r="U3384" i="3"/>
  <c r="U3501" i="3"/>
  <c r="U3609" i="3"/>
  <c r="U3826" i="3"/>
  <c r="U3396" i="3"/>
  <c r="U3496" i="3"/>
  <c r="U3329" i="3"/>
  <c r="U2798" i="3"/>
  <c r="U6630" i="3"/>
  <c r="U3307" i="3"/>
  <c r="U3336" i="3"/>
  <c r="U3134" i="3"/>
  <c r="U3251" i="3"/>
  <c r="U6327" i="3"/>
  <c r="U331" i="3"/>
  <c r="U2152" i="3"/>
  <c r="U2153" i="3"/>
  <c r="U2168" i="3"/>
  <c r="U1449" i="3"/>
  <c r="U1672" i="3"/>
  <c r="U428" i="3"/>
  <c r="U445" i="3"/>
  <c r="U1878" i="3"/>
  <c r="U1879" i="3"/>
  <c r="U1616" i="3"/>
  <c r="U1661" i="3"/>
  <c r="U1514" i="3"/>
  <c r="U3267" i="3"/>
  <c r="U1508" i="3"/>
  <c r="U1723" i="3"/>
  <c r="U6616" i="3"/>
  <c r="U3882" i="3"/>
  <c r="U1815" i="3"/>
  <c r="U4146" i="3"/>
  <c r="U4147" i="3"/>
  <c r="U796" i="3"/>
  <c r="U320" i="3"/>
  <c r="U298" i="3"/>
  <c r="U1314" i="3"/>
  <c r="U480" i="3"/>
  <c r="U4883" i="3"/>
  <c r="U31" i="3"/>
  <c r="U1583" i="3"/>
  <c r="U6401" i="3"/>
  <c r="U749" i="3"/>
  <c r="U881" i="3"/>
  <c r="U1944" i="3"/>
  <c r="U5141" i="3"/>
  <c r="U373" i="3"/>
  <c r="U4634" i="3"/>
  <c r="U4554" i="3"/>
  <c r="U605" i="3"/>
  <c r="U915" i="3"/>
  <c r="U2055" i="3"/>
  <c r="U3547" i="3"/>
  <c r="U1853" i="3"/>
  <c r="U1589" i="3"/>
  <c r="U6523" i="3"/>
  <c r="U3748" i="3"/>
  <c r="U3739" i="3"/>
  <c r="U3740" i="3"/>
  <c r="U3741" i="3"/>
  <c r="U6258" i="3"/>
  <c r="U914" i="3"/>
  <c r="U692" i="3"/>
  <c r="U3925" i="3"/>
  <c r="U4917" i="3"/>
  <c r="U1712" i="3"/>
  <c r="U4432" i="3"/>
  <c r="U3939" i="3"/>
  <c r="U2028" i="3"/>
  <c r="U797" i="3"/>
  <c r="U1753" i="3"/>
  <c r="U3484" i="3"/>
  <c r="U897" i="3"/>
  <c r="U4457" i="3"/>
  <c r="U4207" i="3"/>
  <c r="U1745" i="3"/>
  <c r="U4255" i="3"/>
  <c r="U6267" i="3"/>
  <c r="U1178" i="3"/>
  <c r="U1749" i="3"/>
  <c r="U6162" i="3"/>
  <c r="U674" i="3"/>
  <c r="U4019" i="3"/>
  <c r="U2320" i="3"/>
  <c r="U321" i="3"/>
  <c r="U962" i="3"/>
  <c r="U6396" i="3"/>
  <c r="U518" i="3"/>
  <c r="U4081" i="3"/>
  <c r="U5646" i="3"/>
  <c r="U1043" i="3"/>
  <c r="U2334" i="3"/>
  <c r="U459" i="3"/>
  <c r="U1833" i="3"/>
  <c r="U2279" i="3"/>
  <c r="U1666" i="3"/>
  <c r="U3528" i="3"/>
  <c r="U726" i="3"/>
  <c r="U6249" i="3"/>
  <c r="U1331" i="3"/>
  <c r="U4261" i="3"/>
  <c r="U1965" i="3"/>
  <c r="U2238" i="3"/>
  <c r="U4100" i="3"/>
  <c r="U4092" i="3"/>
  <c r="U1857" i="3"/>
  <c r="U1184" i="3"/>
  <c r="U322" i="3"/>
  <c r="U4750" i="3"/>
  <c r="U5180" i="3"/>
  <c r="U3437" i="3"/>
  <c r="U3674" i="3"/>
  <c r="U629" i="3"/>
  <c r="U6557" i="3"/>
  <c r="U4136" i="3"/>
  <c r="U4074" i="3"/>
  <c r="U499" i="3"/>
  <c r="U2096" i="3"/>
  <c r="U3697" i="3"/>
  <c r="U1187" i="3"/>
  <c r="U1188" i="3"/>
  <c r="U742" i="3"/>
  <c r="U4668" i="3"/>
  <c r="U4240" i="3"/>
  <c r="U1083" i="3"/>
  <c r="U5091" i="3"/>
  <c r="U471" i="3"/>
  <c r="U4256" i="3"/>
  <c r="U1461" i="3"/>
  <c r="U23" i="3"/>
  <c r="U1653" i="3"/>
  <c r="U1326" i="3"/>
  <c r="U2062" i="3"/>
  <c r="U1590" i="3"/>
  <c r="U699" i="3"/>
  <c r="U1696" i="3"/>
  <c r="U4096" i="3"/>
  <c r="U1264" i="3"/>
  <c r="U5360" i="3"/>
  <c r="U4007" i="3"/>
  <c r="U174" i="3"/>
  <c r="U941" i="3"/>
  <c r="U4001" i="3"/>
  <c r="U4872" i="3"/>
  <c r="U816" i="3"/>
  <c r="U118" i="3"/>
  <c r="U1301" i="3"/>
  <c r="U5317" i="3"/>
  <c r="U1018" i="3"/>
  <c r="U3980" i="3"/>
  <c r="U581" i="3"/>
  <c r="U3625" i="3"/>
  <c r="U207" i="3"/>
  <c r="U1475" i="3"/>
  <c r="U5191" i="3"/>
  <c r="U1313" i="3"/>
  <c r="U1217" i="3"/>
  <c r="U5329" i="3"/>
  <c r="U1119" i="3"/>
  <c r="U1504" i="3"/>
  <c r="U4004" i="3"/>
  <c r="U5220" i="3"/>
  <c r="U175" i="3"/>
  <c r="U1796" i="3"/>
  <c r="U2111" i="3"/>
  <c r="U1906" i="3"/>
  <c r="U640" i="3"/>
  <c r="U3406" i="3"/>
  <c r="U637" i="3"/>
  <c r="U1400" i="3"/>
  <c r="U6290" i="3"/>
  <c r="U785" i="3"/>
  <c r="U268" i="3"/>
  <c r="U491" i="3"/>
  <c r="U5049" i="3"/>
  <c r="U2089" i="3"/>
  <c r="U3091" i="3"/>
  <c r="U3592" i="3"/>
  <c r="U1434" i="3"/>
  <c r="U631" i="3"/>
  <c r="U1457" i="3"/>
  <c r="U133" i="3"/>
  <c r="U4148" i="3"/>
  <c r="U798" i="3"/>
  <c r="U623" i="3"/>
  <c r="U208" i="3"/>
  <c r="U4884" i="3"/>
  <c r="U1022" i="3"/>
  <c r="U5175" i="3"/>
  <c r="U6529" i="3"/>
  <c r="U1075" i="3"/>
  <c r="U128" i="3"/>
  <c r="U129" i="3"/>
  <c r="U1832" i="3"/>
  <c r="U1945" i="3"/>
  <c r="U3987" i="3"/>
  <c r="U6664" i="3"/>
  <c r="U5139" i="3"/>
  <c r="U5140" i="3"/>
  <c r="U769" i="3"/>
  <c r="U4635" i="3"/>
  <c r="U4640" i="3"/>
  <c r="U6181" i="3"/>
  <c r="U6191" i="3"/>
  <c r="U3548" i="3"/>
  <c r="U574" i="3"/>
  <c r="U6195" i="3"/>
  <c r="U2179" i="3"/>
  <c r="U1539" i="3"/>
  <c r="U939" i="3"/>
  <c r="U937" i="3"/>
  <c r="U1113" i="3"/>
  <c r="U624" i="3"/>
  <c r="U3831" i="3"/>
  <c r="U6305" i="3"/>
  <c r="U706" i="3"/>
  <c r="U3742" i="3"/>
  <c r="U3743" i="3"/>
  <c r="U3744" i="3"/>
  <c r="U6259" i="3"/>
  <c r="U645" i="3"/>
  <c r="U4700" i="3"/>
  <c r="U536" i="3"/>
  <c r="U4918" i="3"/>
  <c r="U346" i="3"/>
  <c r="U728" i="3"/>
  <c r="U4104" i="3"/>
  <c r="U1203" i="3"/>
  <c r="U1811" i="3"/>
  <c r="U821" i="3"/>
  <c r="U1146" i="3"/>
  <c r="U4208" i="3"/>
  <c r="U4203" i="3"/>
  <c r="U4252" i="3"/>
  <c r="U4253" i="3"/>
  <c r="U4151" i="3"/>
  <c r="U3485" i="3"/>
  <c r="U4020" i="3"/>
  <c r="U3691" i="3"/>
  <c r="U1911" i="3"/>
  <c r="U6397" i="3"/>
  <c r="U3549" i="3"/>
  <c r="U3551" i="3"/>
  <c r="U1329" i="3"/>
  <c r="U1499" i="3"/>
  <c r="U1321" i="3"/>
  <c r="U5644" i="3"/>
  <c r="U4362" i="3"/>
  <c r="U1768" i="3"/>
  <c r="U5541" i="3"/>
  <c r="U5196" i="3"/>
  <c r="U1009" i="3"/>
  <c r="U4358" i="3"/>
  <c r="U1147" i="3"/>
  <c r="U4529" i="3"/>
  <c r="U4930" i="3"/>
  <c r="U2118" i="3"/>
  <c r="U1985" i="3"/>
  <c r="U493" i="3"/>
  <c r="U731" i="3"/>
  <c r="U732" i="3"/>
  <c r="U3794" i="3"/>
  <c r="U4263" i="3"/>
  <c r="U4026" i="3"/>
  <c r="U4766" i="3"/>
  <c r="U4764" i="3"/>
  <c r="U5514" i="3"/>
  <c r="U5652" i="3"/>
  <c r="U2045" i="3"/>
  <c r="U358" i="3"/>
  <c r="U5225" i="3"/>
  <c r="U3537" i="3"/>
  <c r="U2277" i="3"/>
  <c r="U1643" i="3"/>
  <c r="U3380" i="3"/>
  <c r="U1838" i="3"/>
  <c r="U3561" i="3"/>
  <c r="U3232" i="3"/>
  <c r="U5125" i="3"/>
  <c r="U4121" i="3"/>
  <c r="U5387" i="3"/>
  <c r="U5517" i="3"/>
  <c r="U772" i="3"/>
  <c r="U559" i="3"/>
  <c r="U1693" i="3"/>
  <c r="U5112" i="3"/>
  <c r="U295" i="3"/>
  <c r="U3890" i="3"/>
  <c r="U1652" i="3"/>
  <c r="U4259" i="3"/>
  <c r="U4489" i="3"/>
  <c r="U715" i="3"/>
  <c r="U189" i="3"/>
  <c r="U4112" i="3"/>
  <c r="U4584" i="3"/>
  <c r="U854" i="3"/>
  <c r="U1381" i="3"/>
  <c r="U4570" i="3"/>
  <c r="U3719" i="3"/>
  <c r="U3694" i="3"/>
  <c r="U3239" i="3"/>
  <c r="U5078" i="3"/>
  <c r="U4608" i="3"/>
  <c r="U5001" i="3"/>
  <c r="U196" i="3"/>
  <c r="U55" i="3"/>
  <c r="U177" i="3"/>
  <c r="U4040" i="3"/>
  <c r="U4994" i="3"/>
  <c r="U1863" i="3"/>
  <c r="U191" i="3"/>
  <c r="U62" i="3"/>
  <c r="U2276" i="3"/>
  <c r="U2236" i="3"/>
  <c r="U1191" i="3"/>
  <c r="U3981" i="3"/>
  <c r="U1560" i="3"/>
  <c r="U3761" i="3"/>
  <c r="U4005" i="3"/>
  <c r="U102" i="3"/>
  <c r="U985" i="3"/>
  <c r="U1235" i="3"/>
  <c r="U228" i="3"/>
  <c r="U275" i="3"/>
  <c r="U3769" i="3"/>
  <c r="U713" i="3"/>
  <c r="U24" i="3"/>
  <c r="U744" i="3"/>
  <c r="U25" i="3"/>
  <c r="U1673" i="3"/>
  <c r="U906" i="3"/>
  <c r="U429" i="3"/>
  <c r="U430" i="3"/>
  <c r="U1062" i="3"/>
  <c r="U1063" i="3"/>
  <c r="U1736" i="3"/>
  <c r="U438" i="3"/>
  <c r="U4307" i="3"/>
  <c r="U4308" i="3"/>
  <c r="U1663" i="3"/>
  <c r="U1916" i="3"/>
  <c r="U2358" i="3"/>
  <c r="U3265" i="3"/>
  <c r="U1731" i="3"/>
  <c r="U4368" i="3"/>
  <c r="U1408" i="3"/>
  <c r="U1759" i="3"/>
  <c r="U1758" i="3"/>
  <c r="U1744" i="3"/>
  <c r="U874" i="3"/>
  <c r="U4707" i="3"/>
  <c r="U625" i="3"/>
  <c r="U299" i="3"/>
  <c r="U597" i="3"/>
  <c r="U2141" i="3"/>
  <c r="U2142" i="3"/>
  <c r="U2034" i="3"/>
  <c r="U1306" i="3"/>
  <c r="U4603" i="3"/>
  <c r="U3907" i="3"/>
  <c r="U3969" i="3"/>
  <c r="U6204" i="3"/>
  <c r="U2365" i="3"/>
  <c r="U2328" i="3"/>
  <c r="U5142" i="3"/>
  <c r="U119" i="3"/>
  <c r="U916" i="3"/>
  <c r="U5549" i="3"/>
  <c r="U5548" i="3"/>
  <c r="U4257" i="3"/>
  <c r="U2180" i="3"/>
  <c r="U1114" i="3"/>
  <c r="U6186" i="3"/>
  <c r="U4248" i="3"/>
  <c r="U4653" i="3"/>
  <c r="U276" i="3"/>
  <c r="U241" i="3"/>
  <c r="U2037" i="3"/>
  <c r="U2342" i="3"/>
  <c r="U4431" i="3"/>
  <c r="U504" i="3"/>
  <c r="U4054" i="3"/>
  <c r="U1204" i="3"/>
  <c r="U1739" i="3"/>
  <c r="U1740" i="3"/>
  <c r="U2085" i="3"/>
  <c r="U781" i="3"/>
  <c r="U778" i="3"/>
  <c r="U56" i="3"/>
  <c r="U2977" i="3"/>
  <c r="U3940" i="3"/>
  <c r="U3941" i="3"/>
  <c r="U423" i="3"/>
  <c r="U1179" i="3"/>
  <c r="U5331" i="3"/>
  <c r="U1750" i="3"/>
  <c r="U6206" i="3"/>
  <c r="U3635" i="3"/>
  <c r="U4498" i="3"/>
  <c r="U963" i="3"/>
  <c r="U6615" i="3"/>
  <c r="U5647" i="3"/>
  <c r="U5640" i="3"/>
  <c r="U1772" i="3"/>
  <c r="U1769" i="3"/>
  <c r="U3886" i="3"/>
  <c r="U632" i="3"/>
  <c r="U2295" i="3"/>
  <c r="U4221" i="3"/>
  <c r="U4003" i="3"/>
  <c r="U1213" i="3"/>
  <c r="U3270" i="3"/>
  <c r="U3795" i="3"/>
  <c r="U4262" i="3"/>
  <c r="U902" i="3"/>
  <c r="U903" i="3"/>
  <c r="U6178" i="3"/>
  <c r="U6274" i="3"/>
  <c r="U733" i="3"/>
  <c r="U835" i="3"/>
  <c r="U5476" i="3"/>
  <c r="U1357" i="3"/>
  <c r="U394" i="3"/>
  <c r="U1394" i="3"/>
  <c r="U701" i="3"/>
  <c r="U1800" i="3"/>
  <c r="U1349" i="3"/>
  <c r="U26" i="3"/>
  <c r="U2097" i="3"/>
  <c r="U5074" i="3"/>
  <c r="U1019" i="3"/>
  <c r="U1309" i="3"/>
  <c r="U997" i="3"/>
  <c r="U556" i="3"/>
  <c r="U2110" i="3"/>
  <c r="U687" i="3"/>
  <c r="U930" i="3"/>
  <c r="U4490" i="3"/>
  <c r="U1256" i="3"/>
  <c r="U5024" i="3"/>
  <c r="U380" i="3"/>
  <c r="U685" i="3"/>
  <c r="U2359" i="3"/>
  <c r="U153" i="3"/>
  <c r="U4667" i="3"/>
  <c r="U2242" i="3"/>
  <c r="U1803" i="3"/>
  <c r="U395" i="3"/>
  <c r="U4041" i="3"/>
  <c r="U120" i="3"/>
  <c r="U3828" i="3"/>
  <c r="U5036" i="3"/>
  <c r="U5318" i="3"/>
  <c r="U5316" i="3"/>
  <c r="U1717" i="3"/>
  <c r="U5130" i="3"/>
  <c r="U3802" i="3"/>
  <c r="U3626" i="3"/>
  <c r="U1511" i="3"/>
  <c r="U1512" i="3"/>
  <c r="U3812" i="3"/>
  <c r="U4379" i="3"/>
  <c r="U160" i="3"/>
  <c r="U323" i="3"/>
  <c r="U1168" i="3"/>
  <c r="U1192" i="3"/>
  <c r="U1907" i="3"/>
  <c r="U146" i="3"/>
  <c r="U2013" i="3"/>
  <c r="U2014" i="3"/>
  <c r="U5160" i="3"/>
  <c r="U4808" i="3"/>
  <c r="U2289" i="3"/>
  <c r="U4062" i="3"/>
  <c r="U1416" i="3"/>
  <c r="U1064" i="3"/>
  <c r="U1065" i="3"/>
  <c r="U6184" i="3"/>
  <c r="U1617" i="3"/>
  <c r="U1133" i="3"/>
  <c r="U750" i="3"/>
  <c r="U3619" i="3"/>
  <c r="U186" i="3"/>
  <c r="U1917" i="3"/>
  <c r="U20" i="3"/>
  <c r="U836" i="3"/>
  <c r="U1724" i="3"/>
  <c r="U817" i="3"/>
  <c r="U456" i="3"/>
  <c r="U4770" i="3"/>
  <c r="U3883" i="3"/>
  <c r="U190" i="3"/>
  <c r="U1386" i="3"/>
  <c r="U1961" i="3"/>
  <c r="U1962" i="3"/>
  <c r="U3872" i="3"/>
  <c r="U788" i="3"/>
  <c r="U218" i="3"/>
  <c r="U194" i="3"/>
  <c r="U3968" i="3"/>
  <c r="U6662" i="3"/>
  <c r="U1640" i="3"/>
  <c r="U882" i="3"/>
  <c r="U1076" i="3"/>
  <c r="U913" i="3"/>
  <c r="U1274" i="3"/>
  <c r="U3159" i="3"/>
  <c r="U770" i="3"/>
  <c r="U2038" i="3"/>
  <c r="U1761" i="3"/>
  <c r="U229" i="3"/>
  <c r="U4097" i="3"/>
  <c r="U4641" i="3"/>
  <c r="U4639" i="3"/>
  <c r="U1370" i="3"/>
  <c r="U4258" i="3"/>
  <c r="U1807" i="3"/>
  <c r="U4204" i="3"/>
  <c r="U3745" i="3"/>
  <c r="U6563" i="3"/>
  <c r="U891" i="3"/>
  <c r="U6187" i="3"/>
  <c r="U4264" i="3"/>
  <c r="U4265" i="3"/>
  <c r="U693" i="3"/>
  <c r="U4919" i="3"/>
  <c r="U6588" i="3"/>
  <c r="U3600" i="3"/>
  <c r="U4891" i="3"/>
  <c r="U4897" i="3"/>
  <c r="U5184" i="3"/>
  <c r="U5185" i="3"/>
  <c r="U2123" i="3"/>
  <c r="U4082" i="3"/>
  <c r="U1933" i="3"/>
  <c r="U779" i="3"/>
  <c r="U3942" i="3"/>
  <c r="U3943" i="3"/>
  <c r="U5206" i="3"/>
  <c r="U4015" i="3"/>
  <c r="U1180" i="3"/>
  <c r="U675" i="3"/>
  <c r="U2112" i="3"/>
  <c r="U6404" i="3"/>
  <c r="U1144" i="3"/>
  <c r="U4202" i="3"/>
  <c r="U825" i="3"/>
  <c r="U6268" i="3"/>
  <c r="U3486" i="3"/>
  <c r="U899" i="3"/>
  <c r="U3692" i="3"/>
  <c r="U1023" i="3"/>
  <c r="U4272" i="3"/>
  <c r="U4122" i="3"/>
  <c r="U4016" i="3"/>
  <c r="U2322" i="3"/>
  <c r="U4277" i="3"/>
  <c r="U1770" i="3"/>
  <c r="U4528" i="3"/>
  <c r="U2296" i="3"/>
  <c r="U727" i="3"/>
  <c r="U734" i="3"/>
  <c r="U2263" i="3"/>
  <c r="U6132" i="3"/>
  <c r="U662" i="3"/>
  <c r="U4987" i="3"/>
  <c r="U4765" i="3"/>
  <c r="U5477" i="3"/>
  <c r="U1338" i="3"/>
  <c r="U1358" i="3"/>
  <c r="U5119" i="3"/>
  <c r="U578" i="3"/>
  <c r="U40" i="3"/>
  <c r="U4098" i="3"/>
  <c r="U1354" i="3"/>
  <c r="U569" i="3"/>
  <c r="U570" i="3"/>
  <c r="U571" i="3"/>
  <c r="U810" i="3"/>
  <c r="U880" i="3"/>
  <c r="U4834" i="3"/>
  <c r="U5073" i="3"/>
  <c r="U71" i="3"/>
  <c r="U3699" i="3"/>
  <c r="U4813" i="3"/>
  <c r="U970" i="3"/>
  <c r="U3560" i="3"/>
  <c r="U1308" i="3"/>
  <c r="U1447" i="3"/>
  <c r="U1448" i="3"/>
  <c r="U5090" i="3"/>
  <c r="U5060" i="3"/>
  <c r="U4669" i="3"/>
  <c r="U4241" i="3"/>
  <c r="U4847" i="3"/>
  <c r="U2106" i="3"/>
  <c r="U745" i="3"/>
  <c r="U4566" i="3"/>
  <c r="U5258" i="3"/>
  <c r="U688" i="3"/>
  <c r="U5054" i="3"/>
  <c r="U1966" i="3"/>
  <c r="U716" i="3"/>
  <c r="U857" i="3"/>
  <c r="U1591" i="3"/>
  <c r="U2227" i="3"/>
  <c r="U121" i="3"/>
  <c r="U219" i="3"/>
  <c r="U396" i="3"/>
  <c r="U3757" i="3"/>
  <c r="U4010" i="3"/>
  <c r="U57" i="3"/>
  <c r="U979" i="3"/>
  <c r="U4000" i="3"/>
  <c r="U359" i="3"/>
  <c r="U3936" i="3"/>
  <c r="U4042" i="3"/>
  <c r="U1936" i="3"/>
  <c r="U161" i="3"/>
  <c r="U1239" i="3"/>
  <c r="U2237" i="3"/>
  <c r="U5131" i="3"/>
  <c r="U1899" i="3"/>
  <c r="U3627" i="3"/>
  <c r="U2107" i="3"/>
  <c r="U4302" i="3"/>
  <c r="U2310" i="3"/>
  <c r="U147" i="3"/>
  <c r="U1266" i="3"/>
  <c r="U397" i="3"/>
  <c r="U5501" i="3"/>
  <c r="U154" i="3"/>
  <c r="U989" i="3"/>
  <c r="U5330" i="3"/>
  <c r="U5778" i="3"/>
  <c r="U1979" i="3"/>
  <c r="U1980" i="3"/>
  <c r="U868" i="3"/>
  <c r="U1624" i="3"/>
  <c r="U2103" i="3"/>
  <c r="U1784" i="3"/>
  <c r="U5533" i="3"/>
  <c r="U4507" i="3"/>
  <c r="U1417" i="3"/>
  <c r="U1332" i="3"/>
  <c r="U166" i="3"/>
  <c r="U1728" i="3"/>
  <c r="U2068" i="3"/>
  <c r="U269" i="3"/>
  <c r="U1797" i="3"/>
  <c r="U4972" i="3"/>
  <c r="U3734" i="3"/>
  <c r="U638" i="3"/>
  <c r="U1674" i="3"/>
  <c r="U6422" i="3"/>
  <c r="U3657" i="3"/>
  <c r="U1737" i="3"/>
  <c r="U1124" i="3"/>
  <c r="U1680" i="3"/>
  <c r="U751" i="3"/>
  <c r="U6556" i="3"/>
  <c r="U1742" i="3"/>
  <c r="U4567" i="3"/>
  <c r="U1716" i="3"/>
  <c r="U478" i="3"/>
  <c r="U1718" i="3"/>
  <c r="U633" i="3"/>
  <c r="U1115" i="3"/>
  <c r="U4771" i="3"/>
  <c r="U3545" i="3"/>
  <c r="U601" i="3"/>
  <c r="U1315" i="3"/>
  <c r="U1333" i="3"/>
  <c r="U1334" i="3"/>
  <c r="U6182" i="3"/>
  <c r="U2205" i="3"/>
  <c r="U230" i="3"/>
  <c r="U694" i="3"/>
  <c r="U1707" i="3"/>
  <c r="U1747" i="3"/>
  <c r="U866" i="3"/>
  <c r="U6622" i="3"/>
  <c r="U6342" i="3"/>
  <c r="U1275" i="3"/>
  <c r="U3988" i="3"/>
  <c r="U1540" i="3"/>
  <c r="U5143" i="3"/>
  <c r="U5144" i="3"/>
  <c r="U919" i="3"/>
  <c r="U920" i="3"/>
  <c r="U6446" i="3"/>
  <c r="U5481" i="3"/>
  <c r="U630" i="3"/>
  <c r="U2101" i="3"/>
  <c r="U4636" i="3"/>
  <c r="U4637" i="3"/>
  <c r="U2056" i="3"/>
  <c r="U4154" i="3"/>
  <c r="U3830" i="3"/>
  <c r="U4698" i="3"/>
  <c r="U4699" i="3"/>
  <c r="U6740" i="3"/>
  <c r="U3542" i="3"/>
  <c r="U707" i="3"/>
  <c r="U3655" i="3"/>
  <c r="U4920" i="3"/>
  <c r="U4916" i="3"/>
  <c r="U4504" i="3"/>
  <c r="U1713" i="3"/>
  <c r="U3098" i="3"/>
  <c r="U5186" i="3"/>
  <c r="U5181" i="3"/>
  <c r="U5182" i="3"/>
  <c r="U6208" i="3"/>
  <c r="U6222" i="3"/>
  <c r="U5205" i="3"/>
  <c r="U575" i="3"/>
  <c r="U283" i="3"/>
  <c r="U1181" i="3"/>
  <c r="U4212" i="3"/>
  <c r="U830" i="3"/>
  <c r="U1182" i="3"/>
  <c r="U5333" i="3"/>
  <c r="U4205" i="3"/>
  <c r="U1021" i="3"/>
  <c r="U2278" i="3"/>
  <c r="U1068" i="3"/>
  <c r="U1069" i="3"/>
  <c r="U3690" i="3"/>
  <c r="U2318" i="3"/>
  <c r="U3343" i="3"/>
  <c r="U4273" i="3"/>
  <c r="U4274" i="3"/>
  <c r="U1148" i="3"/>
  <c r="U5475" i="3"/>
  <c r="U2323" i="3"/>
  <c r="U943" i="3"/>
  <c r="U324" i="3"/>
  <c r="U4384" i="3"/>
  <c r="U2213" i="3"/>
  <c r="U5002" i="3"/>
  <c r="U4363" i="3"/>
  <c r="U3913" i="3"/>
  <c r="U705" i="3"/>
  <c r="U1834" i="3"/>
  <c r="U6215" i="3"/>
  <c r="U1771" i="3"/>
  <c r="U2357" i="3"/>
  <c r="U5195" i="3"/>
  <c r="U2280" i="3"/>
  <c r="U1667" i="3"/>
  <c r="U1149" i="3"/>
  <c r="U3488" i="3"/>
  <c r="U1375" i="3"/>
  <c r="U494" i="3"/>
  <c r="U1246" i="3"/>
  <c r="U3798" i="3"/>
  <c r="U2129" i="3"/>
  <c r="U1116" i="3"/>
  <c r="U822" i="3"/>
  <c r="U1025" i="3"/>
  <c r="U5118" i="3"/>
  <c r="U1355" i="3"/>
  <c r="U1688" i="3"/>
  <c r="U419" i="3"/>
  <c r="U4684" i="3"/>
  <c r="U1862" i="3"/>
  <c r="U1189" i="3"/>
  <c r="U709" i="3"/>
  <c r="U5061" i="3"/>
  <c r="U4670" i="3"/>
  <c r="U524" i="3"/>
  <c r="U3935" i="3"/>
  <c r="U1654" i="3"/>
  <c r="U1655" i="3"/>
  <c r="U1656" i="3"/>
  <c r="U1395" i="3"/>
  <c r="U4777" i="3"/>
  <c r="U4576" i="3"/>
  <c r="U4577" i="3"/>
  <c r="U4578" i="3"/>
  <c r="U6107" i="3"/>
  <c r="U2228" i="3"/>
  <c r="U2326" i="3"/>
  <c r="U406" i="3"/>
  <c r="U2119" i="3"/>
  <c r="U4583" i="3"/>
  <c r="U4889" i="3"/>
  <c r="U1236" i="3"/>
  <c r="U3492" i="3"/>
  <c r="U3480" i="3"/>
  <c r="U4008" i="3"/>
  <c r="U3472" i="3"/>
  <c r="U3840" i="3"/>
  <c r="U562" i="3"/>
  <c r="U1968" i="3"/>
  <c r="U818" i="3"/>
  <c r="U4043" i="3"/>
  <c r="U3963" i="3"/>
  <c r="U802" i="3"/>
  <c r="U803" i="3"/>
  <c r="U4995" i="3"/>
  <c r="U1864" i="3"/>
  <c r="U5319" i="3"/>
  <c r="U162" i="3"/>
  <c r="U5132" i="3"/>
  <c r="U2223" i="3"/>
  <c r="U2108" i="3"/>
  <c r="U543" i="3"/>
  <c r="U986" i="3"/>
  <c r="U1735" i="3"/>
  <c r="U5163" i="3"/>
  <c r="U1240" i="3"/>
  <c r="U4380" i="3"/>
  <c r="U4288" i="3"/>
  <c r="U5777" i="3"/>
  <c r="U2104" i="3"/>
  <c r="U2370" i="3"/>
  <c r="U4575" i="3"/>
  <c r="U5159" i="3"/>
  <c r="U647" i="3"/>
  <c r="U4505" i="3"/>
  <c r="U1418" i="3"/>
  <c r="U4650" i="3"/>
  <c r="U2240" i="3"/>
  <c r="U159" i="3"/>
  <c r="U212" i="3"/>
  <c r="U1675" i="3"/>
  <c r="U1676" i="3"/>
  <c r="U648" i="3"/>
  <c r="U1738" i="3"/>
  <c r="U786" i="3"/>
  <c r="U1660" i="3"/>
  <c r="U1509" i="3"/>
  <c r="U1719" i="3"/>
  <c r="U523" i="3"/>
  <c r="U1471" i="3"/>
  <c r="U1472" i="3"/>
  <c r="U1531" i="3"/>
  <c r="U2143" i="3"/>
  <c r="U2144" i="3"/>
  <c r="U18" i="3"/>
  <c r="U589" i="3"/>
  <c r="U1000" i="3"/>
  <c r="U4149" i="3"/>
  <c r="U4152" i="3"/>
  <c r="U799" i="3"/>
  <c r="U800" i="3"/>
  <c r="U315" i="3"/>
  <c r="U845" i="3"/>
  <c r="U432" i="3"/>
  <c r="U2147" i="3"/>
  <c r="U1307" i="3"/>
  <c r="U3842" i="3"/>
  <c r="U4932" i="3"/>
  <c r="U1122" i="3"/>
  <c r="U753" i="3"/>
  <c r="U6731" i="3"/>
  <c r="U3653" i="3"/>
  <c r="U5145" i="3"/>
  <c r="U5146" i="3"/>
  <c r="U5147" i="3"/>
  <c r="U5148" i="3"/>
  <c r="U5149" i="3"/>
  <c r="U5155" i="3"/>
  <c r="U5150" i="3"/>
  <c r="U1034" i="3"/>
  <c r="U4156" i="3"/>
  <c r="U6713" i="3"/>
  <c r="U2341" i="3"/>
  <c r="U347" i="3"/>
  <c r="U2086" i="3"/>
  <c r="U6223" i="3"/>
  <c r="U3944" i="3"/>
  <c r="U3945" i="3"/>
  <c r="U4610" i="3"/>
  <c r="U1754" i="3"/>
  <c r="U4458" i="3"/>
  <c r="U4456" i="3"/>
  <c r="U4209" i="3"/>
  <c r="U4210" i="3"/>
  <c r="U826" i="3"/>
  <c r="U614" i="3"/>
  <c r="U1592" i="3"/>
  <c r="U1039" i="3"/>
  <c r="U1150" i="3"/>
  <c r="U5003" i="3"/>
  <c r="U1789" i="3"/>
  <c r="U3752" i="3"/>
  <c r="U4357" i="3"/>
  <c r="U398" i="3"/>
  <c r="U634" i="3"/>
  <c r="U2281" i="3"/>
  <c r="U1595" i="3"/>
  <c r="U5309" i="3"/>
  <c r="U1318" i="3"/>
  <c r="U4931" i="3"/>
  <c r="U1319" i="3"/>
  <c r="U1320" i="3"/>
  <c r="U1882" i="3"/>
  <c r="U1127" i="3"/>
  <c r="U2953" i="3"/>
  <c r="U735" i="3"/>
  <c r="U4661" i="3"/>
  <c r="U3271" i="3"/>
  <c r="U4130" i="3"/>
  <c r="U3793" i="3"/>
  <c r="U823" i="3"/>
  <c r="U837" i="3"/>
  <c r="U5120" i="3"/>
  <c r="U3539" i="3"/>
  <c r="U2098" i="3"/>
  <c r="U2049" i="3"/>
  <c r="U4751" i="3"/>
  <c r="U610" i="3"/>
  <c r="U611" i="3"/>
  <c r="U353" i="3"/>
  <c r="U4685" i="3"/>
  <c r="U4320" i="3"/>
  <c r="U4155" i="3"/>
  <c r="U4673" i="3"/>
  <c r="U4671" i="3"/>
  <c r="U5126" i="3"/>
  <c r="U1541" i="3"/>
  <c r="U4111" i="3"/>
  <c r="U5304" i="3"/>
  <c r="U106" i="3"/>
  <c r="U374" i="3"/>
  <c r="U756" i="3"/>
  <c r="U1733" i="3"/>
  <c r="U904" i="3"/>
  <c r="U1657" i="3"/>
  <c r="U5138" i="3"/>
  <c r="U858" i="3"/>
  <c r="U1396" i="3"/>
  <c r="U3814" i="3"/>
  <c r="U1484" i="3"/>
  <c r="U1485" i="3"/>
  <c r="U4778" i="3"/>
  <c r="U4579" i="3"/>
  <c r="U4580" i="3"/>
  <c r="U1697" i="3"/>
  <c r="U1852" i="3"/>
  <c r="U2229" i="3"/>
  <c r="U339" i="3"/>
  <c r="U1959" i="3"/>
  <c r="U257" i="3"/>
  <c r="U4009" i="3"/>
  <c r="U3056" i="3"/>
  <c r="U3137" i="3"/>
  <c r="U258" i="3"/>
  <c r="U4606" i="3"/>
  <c r="U952" i="3"/>
  <c r="U4873" i="3"/>
  <c r="U3582" i="3"/>
  <c r="U47" i="3"/>
  <c r="U3937" i="3"/>
  <c r="U3964" i="3"/>
  <c r="U3965" i="3"/>
  <c r="U1865" i="3"/>
  <c r="U617" i="3"/>
  <c r="U2275" i="3"/>
  <c r="U2321" i="3"/>
  <c r="U1960" i="3"/>
  <c r="U3409" i="3"/>
  <c r="U4963" i="3"/>
  <c r="U2312" i="3"/>
  <c r="U1439" i="3"/>
  <c r="U2270" i="3"/>
  <c r="U806" i="3"/>
  <c r="U1908" i="3"/>
  <c r="U4586" i="3"/>
  <c r="U1625" i="3"/>
  <c r="U4616" i="3"/>
  <c r="U4617" i="3"/>
  <c r="U4006" i="3"/>
  <c r="U4980" i="3"/>
  <c r="U4982" i="3"/>
  <c r="U5161" i="3"/>
  <c r="U5535" i="3"/>
  <c r="U300" i="3"/>
  <c r="U1695" i="3"/>
  <c r="U5881" i="3"/>
  <c r="U4327" i="3"/>
  <c r="U730" i="3"/>
  <c r="U1350" i="3"/>
  <c r="U1729" i="3"/>
  <c r="U1734" i="3"/>
  <c r="U48" i="3"/>
  <c r="U1351" i="3"/>
  <c r="U1880" i="3"/>
  <c r="U719" i="3"/>
  <c r="U4388" i="3"/>
  <c r="U3302" i="3"/>
  <c r="U1534" i="3"/>
  <c r="U3364" i="3"/>
  <c r="U3791" i="3"/>
  <c r="U819" i="3"/>
  <c r="U2145" i="3"/>
  <c r="U375" i="3"/>
  <c r="U998" i="3"/>
  <c r="U2146" i="3"/>
  <c r="U4150" i="3"/>
  <c r="U807" i="3"/>
  <c r="U2032" i="3"/>
  <c r="U3843" i="3"/>
  <c r="U560" i="3"/>
  <c r="U5174" i="3"/>
  <c r="U3971" i="3"/>
  <c r="U1783" i="3"/>
  <c r="U3160" i="3"/>
  <c r="U4079" i="3"/>
  <c r="U3985" i="3"/>
  <c r="U5151" i="3"/>
  <c r="U5152" i="3"/>
  <c r="U921" i="3"/>
  <c r="U6346" i="3"/>
  <c r="U2102" i="3"/>
  <c r="U831" i="3"/>
  <c r="U5550" i="3"/>
  <c r="U2178" i="3"/>
  <c r="U383" i="3"/>
  <c r="U1946" i="3"/>
  <c r="U6326" i="3"/>
  <c r="U3832" i="3"/>
  <c r="U811" i="3"/>
  <c r="U4652" i="3"/>
  <c r="U537" i="3"/>
  <c r="U6714" i="3"/>
  <c r="U1714" i="3"/>
  <c r="U2343" i="3"/>
  <c r="U2269" i="3"/>
  <c r="U4053" i="3"/>
  <c r="U5187" i="3"/>
  <c r="U5183" i="3"/>
  <c r="U1205" i="3"/>
  <c r="U1031" i="3"/>
  <c r="U3646" i="3"/>
  <c r="U440" i="3"/>
  <c r="U5081" i="3"/>
  <c r="U1291" i="3"/>
  <c r="U1210" i="3"/>
  <c r="U4460" i="3"/>
  <c r="U4572" i="3"/>
  <c r="U1845" i="3"/>
  <c r="U5332" i="3"/>
  <c r="U901" i="3"/>
  <c r="U4089" i="3"/>
  <c r="U4371" i="3"/>
  <c r="U6720" i="3"/>
  <c r="U1151" i="3"/>
  <c r="U1152" i="3"/>
  <c r="U1153" i="3"/>
  <c r="U1154" i="3"/>
  <c r="U5645" i="3"/>
  <c r="U1681" i="3"/>
  <c r="U5604" i="3"/>
  <c r="U1387" i="3"/>
  <c r="U5945" i="3"/>
  <c r="U1790" i="3"/>
  <c r="U4678" i="3"/>
  <c r="U5194" i="3"/>
  <c r="U390" i="3"/>
  <c r="U5293" i="3"/>
  <c r="U2297" i="3"/>
  <c r="U1376" i="3"/>
  <c r="U6250" i="3"/>
  <c r="U4662" i="3"/>
  <c r="U1410" i="3"/>
  <c r="U4141" i="3"/>
  <c r="U2138" i="3"/>
  <c r="U6133" i="3"/>
  <c r="U1117" i="3"/>
  <c r="U5513" i="3"/>
  <c r="U4441" i="3"/>
  <c r="U5650" i="3"/>
  <c r="U5651" i="3"/>
  <c r="U213" i="3"/>
  <c r="U2046" i="3"/>
  <c r="U867" i="3"/>
  <c r="U3726" i="3"/>
  <c r="U1455" i="3"/>
  <c r="U54" i="3"/>
  <c r="U1957" i="3"/>
  <c r="U4106" i="3"/>
  <c r="U1861" i="3"/>
  <c r="U2182" i="3"/>
  <c r="U381" i="3"/>
  <c r="U4242" i="3"/>
  <c r="U4245" i="3"/>
  <c r="U4243" i="3"/>
  <c r="U2333" i="3"/>
  <c r="U92" i="3"/>
  <c r="U27" i="3"/>
  <c r="U746" i="3"/>
  <c r="U1527" i="3"/>
  <c r="U1232" i="3"/>
  <c r="U931" i="3"/>
  <c r="U1658" i="3"/>
  <c r="U1870" i="3"/>
  <c r="U859" i="3"/>
  <c r="U1486" i="3"/>
  <c r="U4581" i="3"/>
  <c r="U4231" i="3"/>
  <c r="U4230" i="3"/>
  <c r="U2200" i="3"/>
  <c r="U3363" i="3"/>
  <c r="U1638" i="3"/>
  <c r="U3254" i="3"/>
  <c r="U935" i="3"/>
  <c r="U4474" i="3"/>
  <c r="U3911" i="3"/>
  <c r="U5038" i="3"/>
  <c r="U158" i="3"/>
  <c r="U2095" i="3"/>
  <c r="U1668" i="3"/>
  <c r="U2325" i="3"/>
  <c r="U1299" i="3"/>
  <c r="U2124" i="3"/>
  <c r="U399" i="3"/>
  <c r="U3967" i="3"/>
  <c r="U3966" i="3"/>
  <c r="U1561" i="3"/>
  <c r="U615" i="3"/>
  <c r="U289" i="3"/>
  <c r="U4868" i="3"/>
  <c r="U1229" i="3"/>
  <c r="U708" i="3"/>
  <c r="U3607" i="3"/>
  <c r="U3650" i="3"/>
  <c r="U330" i="3"/>
  <c r="U1399" i="3"/>
  <c r="U990" i="3"/>
  <c r="U739" i="3"/>
  <c r="U4287" i="3"/>
  <c r="U1950" i="3"/>
  <c r="U4964" i="3"/>
  <c r="U255" i="3"/>
  <c r="U5882" i="3"/>
  <c r="U4938" i="3"/>
  <c r="U5239" i="3"/>
  <c r="U2126" i="3"/>
  <c r="U340" i="3"/>
  <c r="U3310" i="3"/>
  <c r="U277" i="3"/>
  <c r="U3859" i="3"/>
  <c r="U6322" i="3"/>
  <c r="U1295" i="3"/>
  <c r="U3644" i="3"/>
  <c r="U6498" i="3"/>
  <c r="U4297" i="3"/>
  <c r="U284" i="3"/>
  <c r="U890" i="3"/>
  <c r="U5050" i="3"/>
  <c r="U6560" i="3"/>
  <c r="U696" i="3"/>
  <c r="U6136" i="3"/>
  <c r="U1445" i="3"/>
  <c r="U1536" i="3"/>
  <c r="U1725" i="3"/>
  <c r="U748" i="3"/>
  <c r="U1963" i="3"/>
  <c r="U4623" i="3"/>
  <c r="U6216" i="3"/>
  <c r="U3869" i="3"/>
  <c r="U247" i="3"/>
  <c r="U6578" i="3"/>
  <c r="U2033" i="3"/>
  <c r="U1437" i="3"/>
  <c r="U3844" i="3"/>
  <c r="U6226" i="3"/>
  <c r="U1123" i="3"/>
  <c r="U1792" i="3"/>
  <c r="U3970" i="3"/>
  <c r="U887" i="3"/>
  <c r="U6137" i="3"/>
  <c r="U3989" i="3"/>
  <c r="U3990" i="3"/>
  <c r="U3986" i="3"/>
  <c r="U5153" i="3"/>
  <c r="U5154" i="3"/>
  <c r="U4638" i="3"/>
  <c r="U446" i="3"/>
  <c r="U606" i="3"/>
  <c r="U416" i="3"/>
  <c r="U1947" i="3"/>
  <c r="U1649" i="3"/>
  <c r="U938" i="3"/>
  <c r="U4163" i="3"/>
  <c r="U6306" i="3"/>
  <c r="U3746" i="3"/>
  <c r="U4921" i="3"/>
  <c r="U2344" i="3"/>
  <c r="U3096" i="3"/>
  <c r="U4895" i="3"/>
  <c r="U4372" i="3"/>
  <c r="U5188" i="3"/>
  <c r="U2253" i="3"/>
  <c r="U782" i="3"/>
  <c r="U442" i="3"/>
  <c r="U3946" i="3"/>
  <c r="U3947" i="3"/>
  <c r="U345" i="3"/>
  <c r="U4184" i="3"/>
  <c r="U6685" i="3"/>
  <c r="U1183" i="3"/>
  <c r="U4459" i="3"/>
  <c r="U717" i="3"/>
  <c r="U4211" i="3"/>
  <c r="U4254" i="3"/>
  <c r="U1450" i="3"/>
  <c r="U2319" i="3"/>
  <c r="U812" i="3"/>
  <c r="U964" i="3"/>
  <c r="U3550" i="3"/>
  <c r="U1155" i="3"/>
  <c r="U1131" i="3"/>
  <c r="U2324" i="3"/>
  <c r="U5605" i="3"/>
  <c r="U5603" i="3"/>
  <c r="U4364" i="3"/>
  <c r="U1094" i="3"/>
  <c r="U2335" i="3"/>
  <c r="U4271" i="3"/>
  <c r="U1156" i="3"/>
  <c r="U6558" i="3"/>
  <c r="U4367" i="3"/>
  <c r="U49" i="3"/>
  <c r="U3796" i="3"/>
  <c r="U3797" i="3"/>
  <c r="U702" i="3"/>
  <c r="U664" i="3"/>
  <c r="U272" i="3"/>
  <c r="U6179" i="3"/>
  <c r="U6275" i="3"/>
  <c r="U641" i="3"/>
  <c r="U3632" i="3"/>
  <c r="U4340" i="3"/>
  <c r="U2050" i="3"/>
  <c r="U2121" i="3"/>
  <c r="U568" i="3"/>
  <c r="U433" i="3"/>
  <c r="U420" i="3"/>
  <c r="U325" i="3"/>
  <c r="U195" i="3"/>
  <c r="U4833" i="3"/>
  <c r="U5062" i="3"/>
  <c r="U4672" i="3"/>
  <c r="U5127" i="3"/>
  <c r="U4244" i="3"/>
  <c r="U2148" i="3"/>
  <c r="U757" i="3"/>
  <c r="U5113" i="3"/>
  <c r="U5114" i="3"/>
  <c r="U3887" i="3"/>
  <c r="U3888" i="3"/>
  <c r="U1659" i="3"/>
  <c r="U1831" i="3"/>
  <c r="U4260" i="3"/>
  <c r="U4849" i="3"/>
  <c r="U4582" i="3"/>
  <c r="U1284" i="3"/>
  <c r="U1984" i="3"/>
  <c r="U2230" i="3"/>
  <c r="U4966" i="3"/>
  <c r="U3602" i="3"/>
  <c r="U1233" i="3"/>
  <c r="U3973" i="3"/>
  <c r="U3138" i="3"/>
  <c r="U5077" i="3"/>
  <c r="U5259" i="3"/>
  <c r="U4607" i="3"/>
  <c r="U180" i="3"/>
  <c r="U332" i="3"/>
  <c r="U3892" i="3"/>
  <c r="U1866" i="3"/>
  <c r="U1867" i="3"/>
  <c r="U927" i="3"/>
  <c r="U443" i="3"/>
  <c r="U1048" i="3"/>
  <c r="U3982" i="3"/>
  <c r="U1079" i="3"/>
  <c r="U2250" i="3"/>
  <c r="U2311" i="3"/>
  <c r="U607" i="3"/>
  <c r="U2266" i="3"/>
  <c r="U2305" i="3"/>
  <c r="U1626" i="3"/>
  <c r="U1835" i="3"/>
  <c r="U5534" i="3"/>
  <c r="U4506" i="3"/>
  <c r="U3565" i="3"/>
  <c r="U1419" i="3"/>
  <c r="U2247" i="3"/>
  <c r="U1010" i="3"/>
  <c r="U167" i="3"/>
  <c r="U3749" i="3"/>
  <c r="U2244" i="3"/>
  <c r="U2241" i="3"/>
  <c r="U544" i="3"/>
  <c r="U6703" i="3"/>
  <c r="U343" i="3"/>
  <c r="U3918" i="3"/>
  <c r="U2755" i="3"/>
  <c r="U2442" i="3"/>
  <c r="U2647" i="3"/>
  <c r="U6366" i="3"/>
  <c r="U2" i="3"/>
  <c r="U4400" i="3"/>
  <c r="U6361" i="3"/>
  <c r="U2657" i="3"/>
  <c r="U6231" i="3"/>
  <c r="U618" i="3"/>
  <c r="U3060" i="3"/>
  <c r="U1262" i="3"/>
  <c r="U3068" i="3"/>
  <c r="U262" i="3"/>
  <c r="U4389" i="3"/>
  <c r="U743" i="3"/>
  <c r="U3688" i="3"/>
  <c r="U3846" i="3"/>
  <c r="U2811" i="3"/>
  <c r="U168" i="3"/>
  <c r="U2673" i="3"/>
  <c r="U1105" i="3"/>
  <c r="U1997" i="3"/>
  <c r="U1627" i="3"/>
  <c r="U3025" i="3"/>
  <c r="U6566" i="3"/>
  <c r="U6741" i="3"/>
  <c r="U6716" i="3"/>
  <c r="U2918" i="3"/>
  <c r="U1440" i="3"/>
  <c r="U407" i="3"/>
  <c r="U1339" i="3"/>
  <c r="U5298" i="3"/>
  <c r="U1311" i="3"/>
  <c r="U6568" i="3"/>
  <c r="U6380" i="3"/>
  <c r="U2588" i="3"/>
  <c r="U1975" i="3"/>
  <c r="U5193" i="3"/>
  <c r="U5648" i="3"/>
  <c r="U2747" i="3"/>
  <c r="U3002" i="3"/>
  <c r="U2427" i="3"/>
  <c r="U4508" i="3"/>
  <c r="U1245" i="3"/>
  <c r="U6407" i="3"/>
  <c r="U3788" i="3"/>
  <c r="U2555" i="3"/>
  <c r="U6367" i="3"/>
  <c r="U2886" i="3"/>
  <c r="U3168" i="3"/>
  <c r="U1940" i="3"/>
  <c r="U4303" i="3"/>
  <c r="U6232" i="3"/>
  <c r="U4463" i="3"/>
  <c r="U2584" i="3"/>
  <c r="U1804" i="3"/>
  <c r="U155" i="3"/>
  <c r="U3313" i="3"/>
  <c r="U6704" i="3"/>
  <c r="U572" i="3"/>
  <c r="U2527" i="3"/>
  <c r="U6705" i="3"/>
  <c r="U1743" i="3"/>
  <c r="U4047" i="3"/>
  <c r="U3454" i="3"/>
  <c r="U6495" i="3"/>
  <c r="U2552" i="3"/>
  <c r="U1340" i="3"/>
  <c r="U6233" i="3"/>
  <c r="U6711" i="3"/>
  <c r="U1614" i="3"/>
  <c r="U6424" i="3"/>
  <c r="U3035" i="3"/>
  <c r="U6297" i="3"/>
  <c r="U6338" i="3"/>
  <c r="U3908" i="3"/>
  <c r="U6569" i="3"/>
  <c r="U2637" i="3"/>
  <c r="U3880" i="3"/>
  <c r="U3526" i="3"/>
  <c r="U85" i="3"/>
  <c r="U3953" i="3"/>
  <c r="U6620" i="3"/>
  <c r="U5171" i="3"/>
  <c r="U4346" i="3"/>
  <c r="U991" i="3"/>
  <c r="U6368" i="3"/>
  <c r="U2382" i="3"/>
  <c r="U2059" i="3"/>
  <c r="U738" i="3"/>
  <c r="U2113" i="3"/>
  <c r="U6752" i="3"/>
  <c r="U2766" i="3"/>
  <c r="U2824" i="3"/>
  <c r="U6753" i="3"/>
  <c r="U4178" i="3"/>
  <c r="U4219" i="3"/>
  <c r="U3152" i="3"/>
  <c r="U1781" i="3"/>
  <c r="U1881" i="3"/>
  <c r="U6779" i="3"/>
  <c r="U6235" i="3"/>
  <c r="U1983" i="3"/>
  <c r="U3077" i="3"/>
  <c r="U3993" i="3"/>
  <c r="U173" i="3"/>
  <c r="U6122" i="3"/>
  <c r="U6706" i="3"/>
  <c r="U898" i="3"/>
  <c r="U6570" i="3"/>
  <c r="U4190" i="3"/>
  <c r="U6410" i="3"/>
  <c r="U593" i="3"/>
  <c r="U3208" i="3"/>
  <c r="U2469" i="3"/>
  <c r="U3218" i="3"/>
  <c r="U1679" i="3"/>
  <c r="U6152" i="3"/>
  <c r="U6298" i="3"/>
  <c r="U4984" i="3"/>
  <c r="U2633" i="3"/>
  <c r="U2875" i="3"/>
  <c r="U3191" i="3"/>
  <c r="U6643" i="3"/>
  <c r="U6370" i="3"/>
  <c r="U2436" i="3"/>
  <c r="U2401" i="3"/>
  <c r="U3285" i="3"/>
  <c r="U3076" i="3"/>
  <c r="U3923" i="3"/>
  <c r="U4848" i="3"/>
  <c r="U2217" i="3"/>
  <c r="U2775" i="3"/>
  <c r="U2833" i="3"/>
  <c r="U3141" i="3"/>
  <c r="U3956" i="3"/>
  <c r="U2702" i="3"/>
  <c r="U6299" i="3"/>
  <c r="U1648" i="3"/>
  <c r="U3263" i="3"/>
  <c r="U4657" i="3"/>
  <c r="U2491" i="3"/>
  <c r="U1703" i="3"/>
  <c r="U1001" i="3"/>
  <c r="U4027" i="3"/>
  <c r="U3150" i="3"/>
  <c r="U1294" i="3"/>
  <c r="U270" i="3"/>
  <c r="U6575" i="3"/>
  <c r="U2591" i="3"/>
  <c r="U2198" i="3"/>
  <c r="U6302" i="3"/>
  <c r="U2625" i="3"/>
  <c r="U6238" i="3"/>
  <c r="U2847" i="3"/>
  <c r="U2674" i="3"/>
  <c r="U6811" i="3"/>
  <c r="U1550" i="3"/>
  <c r="U1601" i="3"/>
  <c r="U6323" i="3"/>
  <c r="U3348" i="3"/>
  <c r="U639" i="3"/>
  <c r="U2615" i="3"/>
  <c r="U2243" i="3"/>
  <c r="U6576" i="3"/>
  <c r="U6459" i="3"/>
  <c r="U6247" i="3"/>
  <c r="U6371" i="3"/>
  <c r="U2672" i="3"/>
  <c r="U6581" i="3"/>
  <c r="U2214" i="3"/>
  <c r="U91" i="3"/>
  <c r="U4974" i="3"/>
  <c r="U5052" i="3"/>
  <c r="U2974" i="3"/>
  <c r="U1991" i="3"/>
  <c r="U2891" i="3"/>
  <c r="U3527" i="3"/>
  <c r="U3502" i="3"/>
  <c r="U2740" i="3"/>
  <c r="U2741" i="3"/>
  <c r="U5798" i="3"/>
  <c r="U3139" i="3"/>
  <c r="U3390" i="3"/>
  <c r="U2800" i="3"/>
  <c r="U6372" i="3"/>
  <c r="U234" i="3"/>
  <c r="U6308" i="3"/>
  <c r="U286" i="3"/>
  <c r="U424" i="3"/>
  <c r="U3300" i="3"/>
  <c r="U5883" i="3"/>
  <c r="U6710" i="3"/>
  <c r="U3325" i="3"/>
  <c r="U2859" i="3"/>
  <c r="U5164" i="3"/>
  <c r="U6317" i="3"/>
  <c r="U6677" i="3"/>
  <c r="U6583" i="3"/>
  <c r="U3049" i="3"/>
  <c r="U3187" i="3"/>
  <c r="U577" i="3"/>
  <c r="U3477" i="3"/>
  <c r="U5000" i="3"/>
  <c r="U3093" i="3"/>
  <c r="U1779" i="3"/>
  <c r="U2551" i="3"/>
  <c r="U587" i="3"/>
  <c r="U3038" i="3"/>
  <c r="U6270" i="3"/>
  <c r="U2863" i="3"/>
  <c r="U3064" i="3"/>
  <c r="U2489" i="3"/>
  <c r="U2379" i="3"/>
  <c r="U2738" i="3"/>
  <c r="U3478" i="3"/>
  <c r="U63" i="3"/>
  <c r="U436" i="3"/>
  <c r="U3921" i="3"/>
  <c r="U475" i="3"/>
  <c r="U6665" i="3"/>
  <c r="U4391" i="3"/>
  <c r="U3464" i="3"/>
  <c r="U2362" i="3"/>
  <c r="U5937" i="3"/>
  <c r="U2161" i="3"/>
  <c r="U508" i="3"/>
  <c r="U3474" i="3"/>
  <c r="U2836" i="3"/>
  <c r="U3994" i="3"/>
  <c r="U6429" i="3"/>
  <c r="U3116" i="3"/>
  <c r="U5089" i="3"/>
  <c r="U2754" i="3"/>
  <c r="U6682" i="3"/>
  <c r="U2931" i="3"/>
  <c r="U2678" i="3"/>
  <c r="U1569" i="3"/>
  <c r="U5294" i="3"/>
  <c r="U6240" i="3"/>
  <c r="U1941" i="3"/>
  <c r="U2058" i="3"/>
  <c r="U4286" i="3"/>
  <c r="U2642" i="3"/>
  <c r="U357" i="3"/>
  <c r="U2714" i="3"/>
  <c r="U4345" i="3"/>
  <c r="U1401" i="3"/>
  <c r="U2448" i="3"/>
  <c r="U3280" i="3"/>
  <c r="U2428" i="3"/>
  <c r="U3673" i="3"/>
  <c r="U4585" i="3"/>
  <c r="U1050" i="3"/>
  <c r="U4563" i="3"/>
  <c r="U6582" i="3"/>
  <c r="U2665" i="3"/>
  <c r="U6699" i="3"/>
  <c r="U2689" i="3"/>
  <c r="U4713" i="3"/>
  <c r="U3110" i="3"/>
  <c r="U2680" i="3"/>
  <c r="U6712" i="3"/>
  <c r="U5189" i="3"/>
  <c r="U3031" i="3"/>
  <c r="U3822" i="3"/>
  <c r="U860" i="3"/>
  <c r="U4159" i="3"/>
  <c r="U4555" i="3"/>
  <c r="U6507" i="3"/>
  <c r="U3169" i="3"/>
  <c r="U2653" i="3"/>
  <c r="U3958" i="3"/>
  <c r="U5311" i="3"/>
  <c r="U6373" i="3"/>
  <c r="U3889" i="3"/>
  <c r="U263" i="3"/>
  <c r="U3162" i="3"/>
  <c r="U292" i="3"/>
  <c r="U5567" i="3"/>
  <c r="U2767" i="3"/>
  <c r="U3190" i="3"/>
  <c r="U6375" i="3"/>
  <c r="U4999" i="3"/>
  <c r="U467" i="3"/>
  <c r="U3412" i="3"/>
  <c r="U2388" i="3"/>
  <c r="U2822" i="3"/>
  <c r="U5295" i="3"/>
  <c r="U2411" i="3"/>
  <c r="U5203" i="3"/>
  <c r="U2992" i="3"/>
  <c r="U4410" i="3"/>
  <c r="U41" i="3"/>
  <c r="U1715" i="3"/>
  <c r="U6310" i="3"/>
  <c r="U2950" i="3"/>
  <c r="U933" i="3"/>
  <c r="U3438" i="3"/>
  <c r="U5227" i="3"/>
  <c r="U3874" i="3"/>
  <c r="U1049" i="3"/>
  <c r="U3578" i="3"/>
  <c r="U6508" i="3"/>
  <c r="U105" i="3"/>
  <c r="U3156" i="3"/>
  <c r="U2908" i="3"/>
  <c r="U4971" i="3"/>
  <c r="U2528" i="3"/>
  <c r="U21" i="3"/>
  <c r="U2530" i="3"/>
  <c r="U3026" i="3"/>
  <c r="U4473" i="3"/>
  <c r="U5818" i="3"/>
  <c r="U2978" i="3"/>
  <c r="U6382" i="3"/>
  <c r="U6735" i="3"/>
  <c r="U242" i="3"/>
  <c r="U22" i="3"/>
  <c r="U2756" i="3"/>
  <c r="U1842" i="3"/>
  <c r="U5467" i="3"/>
  <c r="U2212" i="3"/>
  <c r="U6791" i="3"/>
  <c r="U2381" i="3"/>
  <c r="U2654" i="3"/>
  <c r="U5584" i="3"/>
  <c r="U1452" i="3"/>
  <c r="U454" i="3"/>
  <c r="U4682" i="3"/>
  <c r="U6572" i="3"/>
  <c r="U2402" i="3"/>
  <c r="U3037" i="3"/>
  <c r="U278" i="3"/>
  <c r="U2882" i="3"/>
  <c r="U2464" i="3"/>
  <c r="U1577" i="3"/>
  <c r="U6586" i="3"/>
  <c r="U2804" i="3"/>
  <c r="U3426" i="3"/>
  <c r="U6587" i="3"/>
  <c r="U2684" i="3"/>
  <c r="U3912" i="3"/>
  <c r="U5199" i="3"/>
  <c r="U2338" i="3"/>
  <c r="U408" i="3"/>
  <c r="U3370" i="3"/>
  <c r="U3153" i="3"/>
  <c r="U4787" i="3"/>
  <c r="U6311" i="3"/>
  <c r="U6123" i="3"/>
  <c r="U6608" i="3"/>
  <c r="U2603" i="3"/>
  <c r="U2681" i="3"/>
  <c r="U2490" i="3"/>
  <c r="U6383" i="3"/>
  <c r="U5575" i="3"/>
  <c r="U6683" i="3"/>
  <c r="U3086" i="3"/>
  <c r="U3089" i="3"/>
  <c r="U684" i="3"/>
  <c r="U316" i="3"/>
  <c r="U2620" i="3"/>
  <c r="U197" i="3"/>
  <c r="U1287" i="3"/>
  <c r="U1196" i="3"/>
  <c r="U2397" i="3"/>
  <c r="U3061" i="3"/>
  <c r="U2021" i="3"/>
  <c r="U4628" i="3"/>
  <c r="U2502" i="3"/>
  <c r="U3637" i="3"/>
  <c r="U6505" i="3"/>
  <c r="U1585" i="3"/>
  <c r="U4290" i="3"/>
  <c r="U6589" i="3"/>
  <c r="U6329" i="3"/>
  <c r="U6385" i="3"/>
  <c r="U3337" i="3"/>
  <c r="U2750" i="3"/>
  <c r="U3809" i="3"/>
  <c r="U6451" i="3"/>
  <c r="U6742" i="3"/>
  <c r="U4375" i="3"/>
  <c r="U3603" i="3"/>
  <c r="U2769" i="3"/>
  <c r="U3623" i="3"/>
  <c r="U3144" i="3"/>
  <c r="U6540" i="3"/>
  <c r="U2532" i="3"/>
  <c r="U2803" i="3"/>
  <c r="U4335" i="3"/>
  <c r="U156" i="3"/>
  <c r="U2635" i="3"/>
  <c r="U2862" i="3"/>
  <c r="U3530" i="3"/>
  <c r="U6390" i="3"/>
  <c r="U6194" i="3"/>
  <c r="U3841" i="3"/>
  <c r="U3322" i="3"/>
  <c r="U5543" i="3"/>
  <c r="U4036" i="3"/>
  <c r="U2935" i="3"/>
  <c r="U426" i="3"/>
  <c r="U2733" i="3"/>
  <c r="U1055" i="3"/>
  <c r="U585" i="3"/>
  <c r="U6614" i="3"/>
  <c r="U951" i="3"/>
  <c r="U6391" i="3"/>
  <c r="U248" i="3"/>
  <c r="U3000" i="3"/>
  <c r="U5039" i="3"/>
  <c r="U6392" i="3"/>
  <c r="U6353" i="3"/>
  <c r="U6590" i="3"/>
  <c r="U2437" i="3"/>
  <c r="U2871" i="3"/>
  <c r="U3041" i="3"/>
  <c r="U3634" i="3"/>
  <c r="U6722" i="3"/>
  <c r="U6239" i="3"/>
  <c r="U4115" i="3"/>
  <c r="U2904" i="3"/>
  <c r="U169" i="3"/>
  <c r="U6334" i="3"/>
  <c r="U1934" i="3"/>
  <c r="U2386" i="3"/>
  <c r="U6623" i="3"/>
  <c r="U2666" i="3"/>
  <c r="U6399" i="3"/>
  <c r="U2638" i="3"/>
  <c r="U2628" i="3"/>
  <c r="U2479" i="3"/>
  <c r="U5624" i="3"/>
  <c r="U4486" i="3"/>
  <c r="U4951" i="3"/>
  <c r="U4574" i="3"/>
  <c r="U6430" i="3"/>
  <c r="U3099" i="3"/>
  <c r="U3521" i="3"/>
  <c r="U3924" i="3"/>
  <c r="U2425" i="3"/>
  <c r="U2866" i="3"/>
  <c r="U2426" i="3"/>
  <c r="U5828" i="3"/>
  <c r="U2202" i="3"/>
  <c r="U2364" i="3"/>
  <c r="U6400" i="3"/>
  <c r="U6402" i="3"/>
  <c r="U1100" i="3"/>
  <c r="U4690" i="3"/>
  <c r="U6304" i="3"/>
  <c r="U3776" i="3"/>
  <c r="U4996" i="3"/>
  <c r="U4940" i="3"/>
  <c r="U6717" i="3"/>
  <c r="U4627" i="3"/>
  <c r="U6241" i="3"/>
  <c r="U1176" i="3"/>
  <c r="U5215" i="3"/>
  <c r="U3714" i="3"/>
  <c r="U2807" i="3"/>
  <c r="U6423" i="3"/>
  <c r="U2751" i="3"/>
  <c r="U4034" i="3"/>
  <c r="U4978" i="3"/>
  <c r="U2611" i="3"/>
  <c r="U3875" i="3"/>
  <c r="U3867" i="3"/>
  <c r="U1579" i="3"/>
  <c r="U6679" i="3"/>
  <c r="U107" i="3"/>
  <c r="U4044" i="3"/>
  <c r="U3415" i="3"/>
  <c r="U72" i="3"/>
  <c r="U3080" i="3"/>
  <c r="U3700" i="3"/>
  <c r="U4922" i="3"/>
  <c r="U3181" i="3"/>
  <c r="U3211" i="3"/>
  <c r="U6718" i="3"/>
  <c r="U5299" i="3"/>
  <c r="U3974" i="3"/>
  <c r="U2610" i="3"/>
  <c r="U2483" i="3"/>
  <c r="U6684" i="3"/>
  <c r="U5419" i="3"/>
  <c r="U6686" i="3"/>
  <c r="U3281" i="3"/>
  <c r="U2430" i="3"/>
  <c r="U273" i="3"/>
  <c r="U6412" i="3"/>
  <c r="U2543" i="3"/>
  <c r="U3094" i="3"/>
  <c r="U3410" i="3"/>
  <c r="U235" i="3"/>
  <c r="U1453" i="3"/>
  <c r="U6687" i="3"/>
  <c r="U3197" i="3"/>
  <c r="U6313" i="3"/>
  <c r="U6688" i="3"/>
  <c r="U2632" i="3"/>
  <c r="U6552" i="3"/>
  <c r="U3286" i="3"/>
  <c r="U6719" i="3"/>
  <c r="U2872" i="3"/>
  <c r="U6801" i="3"/>
  <c r="U6408" i="3"/>
  <c r="U2612" i="3"/>
  <c r="U6534" i="3"/>
  <c r="U6726" i="3"/>
  <c r="U6413" i="3"/>
  <c r="U4094" i="3"/>
  <c r="U3573" i="3"/>
  <c r="U2634" i="3"/>
  <c r="U3309" i="3"/>
  <c r="U2856" i="3"/>
  <c r="U670" i="3"/>
  <c r="U6295" i="3"/>
  <c r="U333" i="3"/>
  <c r="U4090" i="3"/>
  <c r="U6723" i="3"/>
  <c r="U3638" i="3"/>
  <c r="U2579" i="3"/>
  <c r="U2495" i="3"/>
  <c r="U2820" i="3"/>
  <c r="U1412" i="3"/>
  <c r="U2697" i="3"/>
  <c r="U3848" i="3"/>
  <c r="U2728" i="3"/>
  <c r="U4037" i="3"/>
  <c r="U462" i="3"/>
  <c r="U5468" i="3"/>
  <c r="U539" i="3"/>
  <c r="U2514" i="3"/>
  <c r="U2377" i="3"/>
  <c r="U2749" i="3"/>
  <c r="U6780" i="3"/>
  <c r="U5178" i="3"/>
  <c r="U1892" i="3"/>
  <c r="U2396" i="3"/>
  <c r="U367" i="3"/>
  <c r="U4339" i="3"/>
  <c r="U1689" i="3"/>
  <c r="U3030" i="3"/>
  <c r="U2100" i="3"/>
  <c r="U1522" i="3"/>
  <c r="U3217" i="3"/>
  <c r="U4962" i="3"/>
  <c r="U6314" i="3"/>
  <c r="U2060" i="3"/>
  <c r="U3792" i="3"/>
  <c r="U1004" i="3"/>
  <c r="U2582" i="3"/>
  <c r="U5336" i="3"/>
  <c r="U3733" i="3"/>
  <c r="U2700" i="3"/>
  <c r="U2897" i="3"/>
  <c r="U4321" i="3"/>
  <c r="U3272" i="3"/>
  <c r="U2394" i="3"/>
  <c r="U1500" i="3"/>
  <c r="U2795" i="3"/>
  <c r="U2956" i="3"/>
  <c r="U1403" i="3"/>
  <c r="U1559" i="3"/>
  <c r="U3147" i="3"/>
  <c r="U1423" i="3"/>
  <c r="U6689" i="3"/>
  <c r="U2449" i="3"/>
  <c r="U793" i="3"/>
  <c r="U122" i="3"/>
  <c r="U4973" i="3"/>
  <c r="U4086" i="3"/>
  <c r="U626" i="3"/>
  <c r="U3787" i="3"/>
  <c r="U6389" i="3"/>
  <c r="U6242" i="3"/>
  <c r="U178" i="3"/>
  <c r="U2976" i="3"/>
  <c r="U457" i="3"/>
  <c r="U5071" i="3"/>
  <c r="U2687" i="3"/>
  <c r="U6253" i="3"/>
  <c r="U2570" i="3"/>
  <c r="U2682" i="3"/>
  <c r="U2938" i="3"/>
  <c r="U755" i="3"/>
  <c r="U2467" i="3"/>
  <c r="U5352" i="3"/>
  <c r="U2431" i="3"/>
  <c r="U4753" i="3"/>
  <c r="U5272" i="3"/>
  <c r="U2932" i="3"/>
  <c r="U4720" i="3"/>
  <c r="U579" i="3"/>
  <c r="U214" i="3"/>
  <c r="U2392" i="3"/>
  <c r="U6362" i="3"/>
  <c r="U982" i="3"/>
  <c r="U2541" i="3"/>
  <c r="U3556" i="3"/>
  <c r="U6690" i="3"/>
  <c r="U6414" i="3"/>
  <c r="U2432" i="3"/>
  <c r="U6307" i="3"/>
  <c r="U1126" i="3"/>
  <c r="U2412" i="3"/>
  <c r="U6419" i="3"/>
  <c r="U6602" i="3"/>
  <c r="U6727" i="3"/>
  <c r="U6150" i="3"/>
  <c r="U1914" i="3"/>
  <c r="U6428" i="3"/>
  <c r="U1011" i="3"/>
  <c r="U6432" i="3"/>
  <c r="U6783" i="3"/>
  <c r="U5873" i="3"/>
  <c r="U4446" i="3"/>
  <c r="U2719" i="3"/>
  <c r="U3149" i="3"/>
  <c r="U3375" i="3"/>
  <c r="U2267" i="3"/>
  <c r="U3408" i="3"/>
  <c r="U2758" i="3"/>
  <c r="U3275" i="3"/>
  <c r="U2768" i="3"/>
  <c r="U181" i="3"/>
  <c r="U6434" i="3"/>
  <c r="U6436" i="3"/>
  <c r="U6437" i="3"/>
  <c r="U389" i="3"/>
  <c r="U2789" i="3"/>
  <c r="U801" i="3"/>
  <c r="U17" i="3"/>
  <c r="U3318" i="3"/>
  <c r="U3345" i="3"/>
  <c r="U2679" i="3"/>
  <c r="U3261" i="3"/>
  <c r="U4093" i="3"/>
  <c r="U474" i="3"/>
  <c r="U4642" i="3"/>
  <c r="U762" i="3"/>
  <c r="U6439" i="3"/>
  <c r="U4878" i="3"/>
  <c r="U4336" i="3"/>
  <c r="U2686" i="3"/>
  <c r="U2705" i="3"/>
  <c r="U2378" i="3"/>
  <c r="U2917" i="3"/>
  <c r="U6728" i="3"/>
  <c r="U400" i="3"/>
  <c r="U4811" i="3"/>
  <c r="U5600" i="3"/>
  <c r="U4046" i="3"/>
  <c r="U363" i="3"/>
  <c r="U2744" i="3"/>
  <c r="U4180" i="3"/>
  <c r="U2710" i="3"/>
  <c r="U2816" i="3"/>
  <c r="U6596" i="3"/>
  <c r="U3805" i="3"/>
  <c r="U6736" i="3"/>
  <c r="U3221" i="3"/>
  <c r="U2971" i="3"/>
  <c r="U6441" i="3"/>
  <c r="U2669" i="3"/>
  <c r="U3292" i="3"/>
  <c r="U4487" i="3"/>
  <c r="U2450" i="3"/>
  <c r="U2360" i="3"/>
  <c r="U4103" i="3"/>
  <c r="U1969" i="3"/>
  <c r="U6715" i="3"/>
  <c r="U1139" i="3"/>
  <c r="U2979" i="3"/>
  <c r="U777" i="3"/>
  <c r="U6276" i="3"/>
  <c r="U2834" i="3"/>
  <c r="U6792" i="3"/>
  <c r="U1198" i="3"/>
  <c r="U60" i="3"/>
  <c r="U3143" i="3"/>
  <c r="U2774" i="3"/>
  <c r="U6124" i="3"/>
  <c r="U2636" i="3"/>
  <c r="U3104" i="3"/>
  <c r="U3789" i="3"/>
  <c r="U6444" i="3"/>
  <c r="U3323" i="3"/>
  <c r="U2870" i="3"/>
  <c r="U3274" i="3"/>
  <c r="U3622" i="3"/>
  <c r="U2981" i="3"/>
  <c r="U4344" i="3"/>
  <c r="U3708" i="3"/>
  <c r="U2546" i="3"/>
  <c r="U3066" i="3"/>
  <c r="U5065" i="3"/>
  <c r="U2746" i="3"/>
  <c r="U1177" i="3"/>
  <c r="U187" i="3"/>
  <c r="U6127" i="3"/>
  <c r="U4018" i="3"/>
  <c r="U5885" i="3"/>
  <c r="U2802" i="3"/>
  <c r="U2567" i="3"/>
  <c r="U2995" i="3"/>
  <c r="U2405" i="3"/>
  <c r="U249" i="3"/>
  <c r="U2663" i="3"/>
  <c r="U2542" i="3"/>
  <c r="U3529" i="3"/>
  <c r="U6147" i="3"/>
  <c r="U4997" i="3"/>
  <c r="U1896" i="3"/>
  <c r="U6126" i="3"/>
  <c r="U4326" i="3"/>
  <c r="U1929" i="3"/>
  <c r="U6448" i="3"/>
  <c r="U3050" i="3"/>
  <c r="U3873" i="3"/>
  <c r="U2923" i="3"/>
  <c r="U4223" i="3"/>
  <c r="U6156" i="3"/>
  <c r="U2340" i="3"/>
  <c r="U1992" i="3"/>
  <c r="U1993" i="3"/>
  <c r="U1012" i="3"/>
  <c r="U4454" i="3"/>
  <c r="U2812" i="3"/>
  <c r="U2500" i="3"/>
  <c r="U2139" i="3"/>
  <c r="U6315" i="3"/>
  <c r="U6344" i="3"/>
  <c r="U6449" i="3"/>
  <c r="U6645" i="3"/>
  <c r="U2549" i="3"/>
  <c r="U5297" i="3"/>
  <c r="U2959" i="3"/>
  <c r="U328" i="3"/>
  <c r="U411" i="3"/>
  <c r="U4324" i="3"/>
  <c r="U6188" i="3"/>
  <c r="U6452" i="3"/>
  <c r="U2911" i="3"/>
  <c r="U2645" i="3"/>
  <c r="U2780" i="3"/>
  <c r="U6553" i="3"/>
  <c r="U3036" i="3"/>
  <c r="U4981" i="3"/>
  <c r="U2099" i="3"/>
  <c r="U6420" i="3"/>
  <c r="U6319" i="3"/>
  <c r="U6453" i="3"/>
  <c r="U3166" i="3"/>
  <c r="U4772" i="3"/>
  <c r="U2585" i="3"/>
  <c r="U6772" i="3"/>
  <c r="U6644" i="3"/>
  <c r="U2806" i="3"/>
  <c r="U870" i="3"/>
  <c r="U2176" i="3"/>
  <c r="U3575" i="3"/>
  <c r="U2764" i="3"/>
  <c r="U1420" i="3"/>
  <c r="U2499" i="3"/>
  <c r="U6599" i="3"/>
  <c r="U5620" i="3"/>
  <c r="U6546" i="3"/>
  <c r="U2505" i="3"/>
  <c r="U548" i="3"/>
  <c r="U5133" i="3"/>
  <c r="U5029" i="3"/>
  <c r="U862" i="3"/>
  <c r="U4656" i="3"/>
  <c r="U2627" i="3"/>
  <c r="U863" i="3"/>
  <c r="U2595" i="3"/>
  <c r="U6316" i="3"/>
  <c r="U3320" i="3"/>
  <c r="U6600" i="3"/>
  <c r="U2456" i="3"/>
  <c r="U1303" i="3"/>
  <c r="U3647" i="3"/>
  <c r="U6793" i="3"/>
  <c r="U4824" i="3"/>
  <c r="U3155" i="3"/>
  <c r="U401" i="3"/>
  <c r="U1158" i="3"/>
  <c r="U2838" i="3"/>
  <c r="U2805" i="3"/>
  <c r="U2695" i="3"/>
  <c r="U2573" i="3"/>
  <c r="U2575" i="3"/>
  <c r="U4215" i="3"/>
  <c r="U6218" i="3"/>
  <c r="U5037" i="3"/>
  <c r="U93" i="3"/>
  <c r="U2465" i="3"/>
  <c r="U912" i="3"/>
  <c r="U2692" i="3"/>
  <c r="U1793" i="3"/>
  <c r="U3579" i="3"/>
  <c r="U1101" i="3"/>
  <c r="U3227" i="3"/>
  <c r="U148" i="3"/>
  <c r="U6386" i="3"/>
  <c r="U5190" i="3"/>
  <c r="U1227" i="3"/>
  <c r="U3670" i="3"/>
  <c r="U6321" i="3"/>
  <c r="U2936" i="3"/>
  <c r="U4912" i="3"/>
  <c r="U996" i="3"/>
  <c r="U3184" i="3"/>
  <c r="U2884" i="3"/>
  <c r="U6737" i="3"/>
  <c r="U5271" i="3"/>
  <c r="U5617" i="3"/>
  <c r="U3052" i="3"/>
  <c r="U6455" i="3"/>
  <c r="U3075" i="3"/>
  <c r="U5409" i="3"/>
  <c r="U2898" i="3"/>
  <c r="U2577" i="3"/>
  <c r="U1013" i="3"/>
  <c r="U4599" i="3"/>
  <c r="U2423" i="3"/>
  <c r="U6303" i="3"/>
  <c r="U6648" i="3"/>
  <c r="U4491" i="3"/>
  <c r="U2878" i="3"/>
  <c r="U5946" i="3"/>
  <c r="U2457" i="3"/>
  <c r="U6739" i="3"/>
  <c r="U3977" i="3"/>
  <c r="U3042" i="3"/>
  <c r="U2415" i="3"/>
  <c r="U4173" i="3"/>
  <c r="U3175" i="3"/>
  <c r="U3686" i="3"/>
  <c r="U3433" i="3"/>
  <c r="U1994" i="3"/>
  <c r="U6738" i="3"/>
  <c r="U2835" i="3"/>
  <c r="U5088" i="3"/>
  <c r="U529" i="3"/>
  <c r="U5361" i="3"/>
  <c r="U2544" i="3"/>
  <c r="U3651" i="3"/>
  <c r="U4033" i="3"/>
  <c r="U2903" i="3"/>
  <c r="U2560" i="3"/>
  <c r="U2760" i="3"/>
  <c r="U827" i="3"/>
  <c r="U4228" i="3"/>
  <c r="U2416" i="3"/>
  <c r="U2131" i="3"/>
  <c r="U2982" i="3"/>
  <c r="U3405" i="3"/>
  <c r="U3284" i="3"/>
  <c r="U3443" i="3"/>
  <c r="U2732" i="3"/>
  <c r="U2466" i="3"/>
  <c r="U4393" i="3"/>
  <c r="U3783" i="3"/>
  <c r="U2583" i="3"/>
  <c r="U4869" i="3"/>
  <c r="U2606" i="3"/>
  <c r="U1027" i="3"/>
  <c r="U2651" i="3"/>
  <c r="U6795" i="3"/>
  <c r="U1194" i="3"/>
  <c r="U2910" i="3"/>
  <c r="U4957" i="3"/>
  <c r="U3722" i="3"/>
  <c r="U2943" i="3"/>
  <c r="U1269" i="3"/>
  <c r="U4624" i="3"/>
  <c r="U5437" i="3"/>
  <c r="U393" i="3"/>
  <c r="U3558" i="3"/>
  <c r="U531" i="3"/>
  <c r="U6426" i="3"/>
  <c r="U6457" i="3"/>
  <c r="U2868" i="3"/>
  <c r="U4715" i="3"/>
  <c r="U6131" i="3"/>
  <c r="U2967" i="3"/>
  <c r="U50" i="3"/>
  <c r="U5866" i="3"/>
  <c r="U4861" i="3"/>
  <c r="U2757" i="3"/>
  <c r="U4927" i="3"/>
  <c r="U2655" i="3"/>
  <c r="U6692" i="3"/>
  <c r="U6324" i="3"/>
  <c r="U2770" i="3"/>
  <c r="U3282" i="3"/>
  <c r="U6661" i="3"/>
  <c r="U6460" i="3"/>
  <c r="U2641" i="3"/>
  <c r="U6167" i="3"/>
  <c r="U4107" i="3"/>
  <c r="U2739" i="3"/>
  <c r="U2631" i="3"/>
  <c r="U6403" i="3"/>
  <c r="U6799" i="3"/>
  <c r="U2675" i="3"/>
  <c r="U2459" i="3"/>
  <c r="U2997" i="3"/>
  <c r="U149" i="3"/>
  <c r="U2909" i="3"/>
  <c r="U4626" i="3"/>
  <c r="U2924" i="3"/>
  <c r="U1051" i="3"/>
  <c r="U3654" i="3"/>
  <c r="U2568" i="3"/>
  <c r="U42" i="3"/>
  <c r="U6461" i="3"/>
  <c r="U2973" i="3"/>
  <c r="U2926" i="3"/>
  <c r="U3553" i="3"/>
  <c r="U2239" i="3"/>
  <c r="U2580" i="3"/>
  <c r="U6360" i="3"/>
  <c r="U6463" i="3"/>
  <c r="U4767" i="3"/>
  <c r="U2662" i="3"/>
  <c r="U2900" i="3"/>
  <c r="U6756" i="3"/>
  <c r="U5362" i="3"/>
  <c r="U3321" i="3"/>
  <c r="U3109" i="3"/>
  <c r="U6260" i="3"/>
  <c r="U1756" i="3"/>
  <c r="U1757" i="3"/>
  <c r="U6349" i="3"/>
  <c r="U6603" i="3"/>
  <c r="U6464" i="3"/>
  <c r="U3111" i="3"/>
  <c r="U3402" i="3"/>
  <c r="U2934" i="3"/>
  <c r="U6465" i="3"/>
  <c r="U1283" i="3"/>
  <c r="U236" i="3"/>
  <c r="U2210" i="3"/>
  <c r="U2717" i="3"/>
  <c r="U2840" i="3"/>
  <c r="U3255" i="3"/>
  <c r="U3407" i="3"/>
  <c r="U3324" i="3"/>
  <c r="U2677" i="3"/>
  <c r="U3823" i="3"/>
  <c r="U3371" i="3"/>
  <c r="U2765" i="3"/>
  <c r="U3404" i="3"/>
  <c r="U6609" i="3"/>
  <c r="U6125" i="3"/>
  <c r="U2743" i="3"/>
  <c r="U3957" i="3"/>
  <c r="U2810" i="3"/>
  <c r="U2887" i="3"/>
  <c r="U2830" i="3"/>
  <c r="U3616" i="3"/>
  <c r="U2980" i="3"/>
  <c r="U6030" i="3"/>
  <c r="U2451" i="3"/>
  <c r="U2406" i="3"/>
  <c r="U6796" i="3"/>
  <c r="U2399" i="3"/>
  <c r="U620" i="3"/>
  <c r="U2420" i="3"/>
  <c r="U4539" i="3"/>
  <c r="U4397" i="3"/>
  <c r="U3710" i="3"/>
  <c r="U6325" i="3"/>
  <c r="U1828" i="3"/>
  <c r="U1935" i="3"/>
  <c r="U4322" i="3"/>
  <c r="U198" i="3"/>
  <c r="U6611" i="3"/>
  <c r="U2209" i="3"/>
  <c r="U3027" i="3"/>
  <c r="U3567" i="3"/>
  <c r="U3054" i="3"/>
  <c r="U3439" i="3"/>
  <c r="U1849" i="3"/>
  <c r="U6637" i="3"/>
  <c r="U3040" i="3"/>
  <c r="U2473" i="3"/>
  <c r="U6261" i="3"/>
  <c r="U635" i="3"/>
  <c r="U671" i="3"/>
  <c r="U660" i="3"/>
  <c r="U6263" i="3"/>
  <c r="U6061" i="3"/>
  <c r="U6197" i="3"/>
  <c r="U2621" i="3"/>
  <c r="U2417" i="3"/>
  <c r="U3544" i="3"/>
  <c r="U3206" i="3"/>
  <c r="U6651" i="3"/>
  <c r="U3112" i="3"/>
  <c r="U2983" i="3"/>
  <c r="U135" i="3"/>
  <c r="U6612" i="3"/>
  <c r="U6139" i="3"/>
  <c r="U6328" i="3"/>
  <c r="U6693" i="3"/>
  <c r="U6248" i="3"/>
  <c r="U6658" i="3"/>
  <c r="U1810" i="3"/>
  <c r="U6617" i="3"/>
  <c r="U3768" i="3"/>
  <c r="U6535" i="3"/>
  <c r="U1893" i="3"/>
  <c r="U2790" i="3"/>
  <c r="U3290" i="3"/>
  <c r="U3154" i="3"/>
  <c r="U586" i="3"/>
  <c r="U2614" i="3"/>
  <c r="U334" i="3"/>
  <c r="U1104" i="3"/>
  <c r="U2761" i="3"/>
  <c r="U4355" i="3"/>
  <c r="U6804" i="3"/>
  <c r="U6762" i="3"/>
  <c r="U3335" i="3"/>
  <c r="U6256" i="3"/>
  <c r="U237" i="3"/>
  <c r="U4165" i="3"/>
  <c r="U3835" i="3"/>
  <c r="U1393" i="3"/>
  <c r="U4596" i="3"/>
  <c r="U4733" i="3"/>
  <c r="U652" i="3"/>
  <c r="U4087" i="3"/>
  <c r="U2814" i="3"/>
  <c r="U2571" i="3"/>
  <c r="U3102" i="3"/>
  <c r="U2607" i="3"/>
  <c r="U6255" i="3"/>
  <c r="U2894" i="3"/>
  <c r="U6227" i="3"/>
  <c r="U5407" i="3"/>
  <c r="U6354" i="3"/>
  <c r="U4296" i="3"/>
  <c r="U2690" i="3"/>
  <c r="U2703" i="3"/>
  <c r="U6574" i="3"/>
  <c r="U6143" i="3"/>
  <c r="U2828" i="3"/>
  <c r="U6269" i="3"/>
  <c r="U3185" i="3"/>
  <c r="U1876" i="3"/>
  <c r="U163" i="3"/>
  <c r="U5158" i="3"/>
  <c r="U6387" i="3"/>
  <c r="U6619" i="3"/>
  <c r="U2723" i="3"/>
  <c r="U720" i="3"/>
  <c r="U2712" i="3"/>
  <c r="U2391" i="3"/>
  <c r="U984" i="3"/>
  <c r="U2177" i="3"/>
  <c r="U3033" i="3"/>
  <c r="U6466" i="3"/>
  <c r="U3219" i="3"/>
  <c r="U6272" i="3"/>
  <c r="U2474" i="3"/>
  <c r="U4289" i="3"/>
  <c r="U1563" i="3"/>
  <c r="U2649" i="3"/>
  <c r="U2533" i="3"/>
  <c r="U5999" i="3"/>
  <c r="U4381" i="3"/>
  <c r="U6468" i="3"/>
  <c r="U2452" i="3"/>
  <c r="U879" i="3"/>
  <c r="U4694" i="3"/>
  <c r="U3182" i="3"/>
  <c r="U344" i="3"/>
  <c r="U3711" i="3"/>
  <c r="U5312" i="3"/>
  <c r="U6625" i="3"/>
  <c r="U3515" i="3"/>
  <c r="U4075" i="3"/>
  <c r="U6621" i="3"/>
  <c r="U6694" i="3"/>
  <c r="U2860" i="3"/>
  <c r="U243" i="3"/>
  <c r="U4565" i="3"/>
  <c r="U2639" i="3"/>
  <c r="U5980" i="3"/>
  <c r="U2888" i="3"/>
  <c r="U2562" i="3"/>
  <c r="U672" i="3"/>
  <c r="U2808" i="3"/>
  <c r="U4035" i="3"/>
  <c r="U2516" i="3"/>
  <c r="U3115" i="3"/>
  <c r="U3825" i="3"/>
  <c r="U5392" i="3"/>
  <c r="U683" i="3"/>
  <c r="U3703" i="3"/>
  <c r="U2876" i="3"/>
  <c r="U2784" i="3"/>
  <c r="U2565" i="3"/>
  <c r="U6805" i="3"/>
  <c r="U2187" i="3"/>
  <c r="U1036" i="3"/>
  <c r="U4480" i="3"/>
  <c r="U2617" i="3"/>
  <c r="U76" i="3"/>
  <c r="U4591" i="3"/>
  <c r="U6657" i="3"/>
  <c r="U2916" i="3"/>
  <c r="U2114" i="3"/>
  <c r="U2519" i="3"/>
  <c r="U2829" i="3"/>
  <c r="U3017" i="3"/>
  <c r="U6418" i="3"/>
  <c r="U2523" i="3"/>
  <c r="U2556" i="3"/>
  <c r="U6656" i="3"/>
  <c r="U3605" i="3"/>
  <c r="U2407" i="3"/>
  <c r="U94" i="3"/>
  <c r="U5035" i="3"/>
  <c r="U6786" i="3"/>
  <c r="U1404" i="3"/>
  <c r="U5461" i="3"/>
  <c r="U6696" i="3"/>
  <c r="U2991" i="3"/>
  <c r="U6469" i="3"/>
  <c r="U6470" i="3"/>
  <c r="U3952" i="3"/>
  <c r="U3344" i="3"/>
  <c r="U6273" i="3"/>
  <c r="U6764" i="3"/>
  <c r="U6514" i="3"/>
  <c r="U1926" i="3"/>
  <c r="U2477" i="3"/>
  <c r="U6471" i="3"/>
  <c r="U6472" i="3"/>
  <c r="U2883" i="3"/>
  <c r="U4029" i="3"/>
  <c r="U3803" i="3"/>
  <c r="U6473" i="3"/>
  <c r="U2949" i="3"/>
  <c r="U6806" i="3"/>
  <c r="U2688" i="3"/>
  <c r="U3158" i="3"/>
  <c r="U2626" i="3"/>
  <c r="U2566" i="3"/>
  <c r="U3643" i="3"/>
  <c r="U2539" i="3"/>
  <c r="U6312" i="3"/>
  <c r="U3367" i="3"/>
  <c r="U2084" i="3"/>
  <c r="U4809" i="3"/>
  <c r="U463" i="3"/>
  <c r="U2896" i="3"/>
  <c r="U2763" i="3"/>
  <c r="U3790" i="3"/>
  <c r="U6474" i="3"/>
  <c r="U2609" i="3"/>
  <c r="U6626" i="3"/>
  <c r="U2941" i="3"/>
  <c r="U3378" i="3"/>
  <c r="U3186" i="3"/>
  <c r="U2937" i="3"/>
  <c r="U6475" i="3"/>
  <c r="U3489" i="3"/>
  <c r="U1020" i="3"/>
  <c r="U6763" i="3"/>
  <c r="U422" i="3"/>
  <c r="U4779" i="3"/>
  <c r="U6148" i="3"/>
  <c r="U2823" i="3"/>
  <c r="U4276" i="3"/>
  <c r="U5064" i="3"/>
  <c r="U6476" i="3"/>
  <c r="U3123" i="3"/>
  <c r="U2737" i="3"/>
  <c r="U6135" i="3"/>
  <c r="U2817" i="3"/>
  <c r="U787" i="3"/>
  <c r="U6477" i="3"/>
  <c r="U250" i="3"/>
  <c r="U2400" i="3"/>
  <c r="U5207" i="3"/>
  <c r="U2496" i="3"/>
  <c r="U6478" i="3"/>
  <c r="U2590" i="3"/>
  <c r="U2990" i="3"/>
  <c r="U2208" i="3"/>
  <c r="U2559" i="3"/>
  <c r="U6118" i="3"/>
  <c r="U6743" i="3"/>
  <c r="U2602" i="3"/>
  <c r="U6277" i="3"/>
  <c r="U3065" i="3"/>
  <c r="U6803" i="3"/>
  <c r="U6172" i="3"/>
  <c r="U4129" i="3"/>
  <c r="U6668" i="3"/>
  <c r="U3128" i="3"/>
  <c r="U6627" i="3"/>
  <c r="U2246" i="3"/>
  <c r="U6480" i="3"/>
  <c r="U1360" i="3"/>
  <c r="U176" i="3"/>
  <c r="U2855" i="3"/>
  <c r="U6765" i="3"/>
  <c r="U1317" i="3"/>
  <c r="U4078" i="3"/>
  <c r="U3070" i="3"/>
  <c r="U6278" i="3"/>
  <c r="U3044" i="3"/>
  <c r="U6767" i="3"/>
  <c r="U3305" i="3"/>
  <c r="U3262" i="3"/>
  <c r="U2618" i="3"/>
  <c r="U3151" i="3"/>
  <c r="U4444" i="3"/>
  <c r="U5098" i="3"/>
  <c r="U2994" i="3"/>
  <c r="U4337" i="3"/>
  <c r="U2905" i="3"/>
  <c r="U4048" i="3"/>
  <c r="U594" i="3"/>
  <c r="U6279" i="3"/>
  <c r="U3724" i="3"/>
  <c r="U77" i="3"/>
  <c r="U2656" i="3"/>
  <c r="U6633" i="3"/>
  <c r="U2881" i="3"/>
  <c r="U4426" i="3"/>
  <c r="U6331" i="3"/>
  <c r="U4021" i="3"/>
  <c r="U6335" i="3"/>
  <c r="U6634" i="3"/>
  <c r="U3604" i="3"/>
  <c r="U2958" i="3"/>
  <c r="U70" i="3"/>
  <c r="U4325" i="3"/>
  <c r="U3403" i="3"/>
  <c r="U975" i="3"/>
  <c r="U1578" i="3"/>
  <c r="U3914" i="3"/>
  <c r="U6481" i="3"/>
  <c r="U3058" i="3"/>
  <c r="U1446" i="3"/>
  <c r="U3063" i="3"/>
  <c r="U3583" i="3"/>
  <c r="U2438" i="3"/>
  <c r="U6482" i="3"/>
  <c r="U2529" i="3"/>
  <c r="U2724" i="3"/>
  <c r="U3264" i="3"/>
  <c r="U2487" i="3"/>
  <c r="U4108" i="3"/>
  <c r="U994" i="3"/>
  <c r="U6669" i="3"/>
  <c r="U2443" i="3"/>
  <c r="U5829" i="3"/>
  <c r="U455" i="3"/>
  <c r="U893" i="3"/>
  <c r="U4365" i="3"/>
  <c r="U6483" i="3"/>
  <c r="U2488" i="3"/>
  <c r="U969" i="3"/>
  <c r="U2998" i="3"/>
  <c r="U6573" i="3"/>
  <c r="U3483" i="3"/>
  <c r="U238" i="3"/>
  <c r="U6171" i="3"/>
  <c r="U2722" i="3"/>
  <c r="U3800" i="3"/>
  <c r="U3868" i="3"/>
  <c r="U3801" i="3"/>
  <c r="U4334" i="3"/>
  <c r="U869" i="3"/>
  <c r="U1206" i="3"/>
  <c r="U6635" i="3"/>
  <c r="U5284" i="3"/>
  <c r="U2563" i="3"/>
  <c r="U6639" i="3"/>
  <c r="U6336" i="3"/>
  <c r="U2521" i="3"/>
  <c r="U2852" i="3"/>
  <c r="U3995" i="3"/>
  <c r="U2383" i="3"/>
  <c r="U3418" i="3"/>
  <c r="U3922" i="3"/>
  <c r="U6640" i="3"/>
  <c r="U6485" i="3"/>
  <c r="U2726" i="3"/>
  <c r="U2504" i="3"/>
  <c r="U6487" i="3"/>
  <c r="U6770" i="3"/>
  <c r="U6642" i="3"/>
  <c r="U3685" i="3"/>
  <c r="U1281" i="3"/>
  <c r="U3021" i="3"/>
  <c r="U3732" i="3"/>
  <c r="U2494" i="3"/>
  <c r="U2036" i="3"/>
  <c r="U460" i="3"/>
  <c r="U341" i="3"/>
  <c r="U2619" i="3"/>
  <c r="U2189" i="3"/>
  <c r="U2572" i="3"/>
  <c r="U2831" i="3"/>
  <c r="U6555" i="3"/>
  <c r="U6629" i="3"/>
  <c r="U5634" i="3"/>
  <c r="U6794" i="3"/>
  <c r="U1901" i="3"/>
  <c r="U6154" i="3"/>
  <c r="U2403" i="3"/>
  <c r="U3233" i="3"/>
  <c r="U78" i="3"/>
  <c r="U6384" i="3"/>
  <c r="U2444" i="3"/>
  <c r="U6488" i="3"/>
  <c r="U6647" i="3"/>
  <c r="U2485" i="3"/>
  <c r="U1171" i="3"/>
  <c r="U2658" i="3"/>
  <c r="U6388" i="3"/>
  <c r="U2231" i="3"/>
  <c r="U4646" i="3"/>
  <c r="U6681" i="3"/>
  <c r="U6431" i="3"/>
  <c r="U1228" i="3"/>
  <c r="U6490" i="3"/>
  <c r="U1140" i="3"/>
  <c r="U3293" i="3"/>
  <c r="U6339" i="3"/>
  <c r="U5610" i="3"/>
  <c r="U3174" i="3"/>
  <c r="U5063" i="3"/>
  <c r="U2873" i="3"/>
  <c r="U2752" i="3"/>
  <c r="U5496" i="3"/>
  <c r="U1102" i="3"/>
  <c r="U3140" i="3"/>
  <c r="U3866" i="3"/>
  <c r="U832" i="3"/>
  <c r="U4354" i="3"/>
  <c r="U2869" i="3"/>
  <c r="U855" i="3"/>
  <c r="U6605" i="3"/>
  <c r="U2984" i="3"/>
  <c r="U2877" i="3"/>
  <c r="U550" i="3"/>
  <c r="U3881" i="3"/>
  <c r="U2947" i="3"/>
  <c r="U409" i="3"/>
  <c r="U2525" i="3"/>
  <c r="U2433" i="3"/>
  <c r="U6393" i="3"/>
  <c r="U6280" i="3"/>
  <c r="U6649" i="3"/>
  <c r="U4164" i="3"/>
  <c r="U6492" i="3"/>
  <c r="U2880" i="3"/>
  <c r="U5328" i="3"/>
  <c r="U6493" i="3"/>
  <c r="U6340" i="3"/>
  <c r="U6264" i="3"/>
  <c r="U6160" i="3"/>
  <c r="U838" i="3"/>
  <c r="U1230" i="3"/>
  <c r="U6709" i="3"/>
  <c r="U2390" i="3"/>
  <c r="U2434" i="3"/>
  <c r="U2535" i="3"/>
  <c r="U2553" i="3"/>
  <c r="U2664" i="3"/>
  <c r="U1141" i="3"/>
  <c r="U2503" i="3"/>
  <c r="U4680" i="3"/>
  <c r="U2493" i="3"/>
  <c r="U220" i="3"/>
  <c r="U2993" i="3"/>
  <c r="U3114" i="3"/>
  <c r="U2515" i="3"/>
  <c r="U1250" i="3"/>
  <c r="U3460" i="3"/>
  <c r="U3053" i="3"/>
  <c r="U2786" i="3"/>
  <c r="U3595" i="3"/>
  <c r="U4332" i="3"/>
  <c r="U528" i="3"/>
  <c r="U5621" i="3"/>
  <c r="U2948" i="3"/>
  <c r="U4166" i="3"/>
  <c r="U4721" i="3"/>
  <c r="U6205" i="3"/>
  <c r="U6496" i="3"/>
  <c r="U2520" i="3"/>
  <c r="U561" i="3"/>
  <c r="U6189" i="3"/>
  <c r="U6808" i="3"/>
  <c r="U2818" i="3"/>
  <c r="U2384" i="3"/>
  <c r="U2685" i="3"/>
  <c r="U2586" i="3"/>
  <c r="U3568" i="3"/>
  <c r="U2498" i="3"/>
  <c r="U3032" i="3"/>
  <c r="U2308" i="3"/>
  <c r="U2986" i="3"/>
  <c r="U6771" i="3"/>
  <c r="U2531" i="3"/>
  <c r="U6809" i="3"/>
  <c r="U1748" i="3"/>
  <c r="U2478" i="3"/>
  <c r="U5097" i="3"/>
  <c r="U2468" i="3"/>
  <c r="U2865" i="3"/>
  <c r="U3735" i="3"/>
  <c r="U5208" i="3"/>
  <c r="U3183" i="3"/>
  <c r="U5172" i="3"/>
  <c r="U4237" i="3"/>
  <c r="U3130" i="3"/>
  <c r="U5354" i="3"/>
  <c r="U1474" i="3"/>
  <c r="U2439" i="3"/>
  <c r="U3948" i="3"/>
  <c r="U2221" i="3"/>
  <c r="U4298" i="3"/>
  <c r="U1231" i="3"/>
  <c r="U2522" i="3"/>
  <c r="U3240" i="3"/>
  <c r="U4447" i="3"/>
  <c r="U6761" i="3"/>
  <c r="U3346" i="3"/>
  <c r="U4937" i="3"/>
  <c r="U2670" i="3"/>
  <c r="U6157" i="3"/>
  <c r="U2301" i="3"/>
  <c r="U4850" i="3"/>
  <c r="U297" i="3"/>
  <c r="U2453" i="3"/>
  <c r="U961" i="3"/>
  <c r="U5601" i="3"/>
  <c r="U2693" i="3"/>
  <c r="U6773" i="3"/>
  <c r="U2854" i="3"/>
  <c r="U5313" i="3"/>
  <c r="U4309" i="3"/>
  <c r="U1574" i="3"/>
  <c r="U3005" i="3"/>
  <c r="U540" i="3"/>
  <c r="U2608" i="3"/>
  <c r="U3441" i="3"/>
  <c r="U2454" i="3"/>
  <c r="U6499" i="3"/>
  <c r="U6456" i="3"/>
  <c r="U2832" i="3"/>
  <c r="U4118" i="3"/>
  <c r="U6246" i="3"/>
  <c r="U4312" i="3"/>
  <c r="U2518" i="3"/>
  <c r="U437" i="3"/>
  <c r="U5162" i="3"/>
  <c r="U2652" i="3"/>
  <c r="U5536" i="3"/>
  <c r="U6502" i="3"/>
  <c r="U4437" i="3"/>
  <c r="U2409" i="3"/>
  <c r="U4409" i="3"/>
  <c r="U6774" i="3"/>
  <c r="U2540" i="3"/>
  <c r="U2558" i="3"/>
  <c r="U6654" i="3"/>
  <c r="U6369" i="3"/>
  <c r="U6776" i="3"/>
  <c r="U227" i="3"/>
  <c r="U5051" i="3"/>
  <c r="U3157" i="3"/>
  <c r="U6225" i="3"/>
  <c r="U28" i="3"/>
  <c r="U4829" i="3"/>
  <c r="U6224" i="3"/>
  <c r="U1282" i="3"/>
  <c r="U2255" i="3"/>
  <c r="U1690" i="3"/>
  <c r="U2069" i="3"/>
  <c r="U4168" i="3"/>
  <c r="U965" i="3"/>
  <c r="U2815" i="3"/>
  <c r="U3204" i="3"/>
  <c r="U2440" i="3"/>
  <c r="U310" i="3"/>
  <c r="U6655" i="3"/>
  <c r="U2899" i="3"/>
  <c r="U6500" i="3"/>
  <c r="U6282" i="3"/>
  <c r="U6287" i="3"/>
  <c r="U2587" i="3"/>
  <c r="U573" i="3"/>
  <c r="U2616" i="3"/>
  <c r="U3361" i="3"/>
  <c r="U3368" i="3"/>
  <c r="U6606" i="3"/>
  <c r="U1145" i="3"/>
  <c r="U2901" i="3"/>
  <c r="U4613" i="3"/>
  <c r="U182" i="3"/>
  <c r="U2393" i="3"/>
  <c r="U2387" i="3"/>
  <c r="U677" i="3"/>
  <c r="U5324" i="3"/>
  <c r="U314" i="3"/>
  <c r="U3176" i="3"/>
  <c r="U5047" i="3"/>
  <c r="U3067" i="3"/>
  <c r="U1732" i="3"/>
  <c r="U2676" i="3"/>
  <c r="U740" i="3"/>
  <c r="U2462" i="3"/>
  <c r="U2623" i="3"/>
  <c r="U6503" i="3"/>
  <c r="U846" i="3"/>
  <c r="U2445" i="3"/>
  <c r="U6659" i="3"/>
  <c r="U2946" i="3"/>
  <c r="U2729" i="3"/>
  <c r="U412" i="3"/>
  <c r="U6158" i="3"/>
  <c r="U4247" i="3"/>
  <c r="U5395" i="3"/>
  <c r="U3213" i="3"/>
  <c r="U3326" i="3"/>
  <c r="U6504" i="3"/>
  <c r="U1056" i="3"/>
  <c r="U4679" i="3"/>
  <c r="U6144" i="3"/>
  <c r="U2929" i="3"/>
  <c r="U6784" i="3"/>
  <c r="U6660" i="3"/>
  <c r="U5636" i="3"/>
  <c r="U6789" i="3"/>
  <c r="U6506" i="3"/>
  <c r="U6345" i="3"/>
  <c r="U5111" i="3"/>
  <c r="U4238" i="3"/>
  <c r="U1130" i="3"/>
  <c r="U1005" i="3"/>
  <c r="U6161" i="3"/>
  <c r="U6163" i="3"/>
  <c r="U6285" i="3"/>
  <c r="U5683" i="3"/>
  <c r="U6509" i="3"/>
  <c r="U114" i="3"/>
  <c r="U6510" i="3"/>
  <c r="U6513" i="3"/>
  <c r="U1006" i="3"/>
  <c r="U6601" i="3"/>
  <c r="U5427" i="3"/>
  <c r="U6333" i="3"/>
  <c r="U6351" i="3"/>
  <c r="U1795" i="3"/>
  <c r="U2435" i="3"/>
  <c r="U2879" i="3"/>
  <c r="U6585" i="3"/>
  <c r="U6398" i="3"/>
  <c r="U4609" i="3"/>
  <c r="U1953" i="3"/>
  <c r="U86" i="3"/>
  <c r="U477" i="3"/>
  <c r="U2759" i="3"/>
  <c r="U108" i="3"/>
  <c r="U6807" i="3"/>
  <c r="U2008" i="3"/>
  <c r="U4546" i="3"/>
  <c r="U2771" i="3"/>
  <c r="U6515" i="3"/>
  <c r="U6516" i="3"/>
  <c r="U2846" i="3"/>
  <c r="U6517" i="3"/>
  <c r="U4172" i="3"/>
  <c r="U4774" i="3"/>
  <c r="U6196" i="3"/>
  <c r="U6810" i="3"/>
  <c r="U6447" i="3"/>
  <c r="U3347" i="3"/>
  <c r="U6347" i="3"/>
  <c r="U2404" i="3"/>
  <c r="U4983" i="3"/>
  <c r="U4958" i="3"/>
  <c r="U2819" i="3"/>
  <c r="U3212" i="3"/>
  <c r="U1995" i="3"/>
  <c r="U6650" i="3"/>
  <c r="U2874" i="3"/>
  <c r="U6518" i="3"/>
  <c r="U3105" i="3"/>
  <c r="U6512" i="3"/>
  <c r="U4113" i="3"/>
  <c r="U2861" i="3"/>
  <c r="U64" i="3"/>
  <c r="U6663" i="3"/>
  <c r="U2288" i="3"/>
  <c r="U6352" i="3"/>
  <c r="U3997" i="3"/>
  <c r="U2925" i="3"/>
  <c r="U2476" i="3"/>
  <c r="U2309" i="3"/>
  <c r="U3584" i="3"/>
  <c r="U4851" i="3"/>
  <c r="U5497" i="3"/>
  <c r="U5718" i="3"/>
  <c r="U987" i="3"/>
  <c r="U3142" i="3"/>
  <c r="U2698" i="3"/>
  <c r="U6695" i="3"/>
  <c r="U3062" i="3"/>
  <c r="U4925" i="3"/>
  <c r="U1639" i="3"/>
  <c r="U2083" i="3"/>
  <c r="U4959" i="3"/>
  <c r="U2458" i="3"/>
  <c r="U130" i="3"/>
  <c r="U2497" i="3"/>
  <c r="U6591" i="3"/>
  <c r="U6198" i="3"/>
  <c r="U2574" i="3"/>
  <c r="U123" i="3"/>
  <c r="U6169" i="3"/>
  <c r="U3250" i="3"/>
  <c r="U3079" i="3"/>
  <c r="U2720" i="3"/>
  <c r="U6667" i="3"/>
  <c r="U4376" i="3"/>
  <c r="U4898" i="3"/>
  <c r="U296" i="3"/>
  <c r="U6376" i="3"/>
  <c r="U203" i="3"/>
  <c r="U1166" i="3"/>
  <c r="U3224" i="3"/>
  <c r="U3022" i="3"/>
  <c r="U6519" i="3"/>
  <c r="U6775" i="3"/>
  <c r="U4923" i="3"/>
  <c r="U6520" i="3"/>
  <c r="U3421" i="3"/>
  <c r="U6283" i="3"/>
  <c r="U447" i="3"/>
  <c r="U6212" i="3"/>
  <c r="U5334" i="3"/>
  <c r="U4476" i="3"/>
  <c r="U6521" i="3"/>
  <c r="U3223" i="3"/>
  <c r="U3081" i="3"/>
  <c r="U3590" i="3"/>
  <c r="U6000" i="3"/>
  <c r="U527" i="3"/>
  <c r="U4341" i="3"/>
  <c r="U5498" i="3"/>
  <c r="U2742" i="3"/>
  <c r="U2480" i="3"/>
  <c r="U6744" i="3"/>
  <c r="U6355" i="3"/>
  <c r="U616" i="3"/>
  <c r="U2989" i="3"/>
  <c r="U1939" i="3"/>
  <c r="U4197" i="3"/>
  <c r="U2660" i="3"/>
  <c r="U3520" i="3"/>
  <c r="U2902" i="3"/>
  <c r="U3933" i="3"/>
  <c r="U4434" i="3"/>
  <c r="U2813" i="3"/>
  <c r="U2613" i="3"/>
  <c r="U2640" i="3"/>
  <c r="U1091" i="3"/>
  <c r="U274" i="3"/>
  <c r="U495" i="3"/>
  <c r="U3189" i="3"/>
  <c r="U6670" i="3"/>
  <c r="U1172" i="3"/>
  <c r="U4278" i="3"/>
  <c r="U2691" i="3"/>
  <c r="U6522" i="3"/>
  <c r="U6394" i="3"/>
  <c r="U2826" i="3"/>
  <c r="U3028" i="3"/>
  <c r="U3256" i="3"/>
  <c r="U6671" i="3"/>
  <c r="U6754" i="3"/>
  <c r="U864" i="3"/>
  <c r="U3356" i="3"/>
  <c r="U1622" i="3"/>
  <c r="U3523" i="3"/>
  <c r="U2501" i="3"/>
  <c r="U4901" i="3"/>
  <c r="U2581" i="3"/>
  <c r="U1343" i="3"/>
  <c r="U217" i="3"/>
  <c r="U6119" i="3"/>
  <c r="U4545" i="3"/>
  <c r="U6286" i="3"/>
  <c r="U6797" i="3"/>
  <c r="U6245" i="3"/>
  <c r="U2022" i="3"/>
  <c r="U3598" i="3"/>
  <c r="U2844" i="3"/>
  <c r="U2421" i="3"/>
  <c r="U6501" i="3"/>
  <c r="U2389" i="3"/>
  <c r="U6745" i="3"/>
  <c r="U136" i="3"/>
  <c r="U679" i="3"/>
  <c r="U3165" i="3"/>
  <c r="U4142" i="3"/>
  <c r="U435" i="3"/>
  <c r="U6166" i="3"/>
  <c r="U5240" i="3"/>
  <c r="U3853" i="3"/>
  <c r="U6777" i="3"/>
  <c r="U2857" i="3"/>
  <c r="U6525" i="3"/>
  <c r="U2057" i="3"/>
  <c r="U1586" i="3"/>
  <c r="U5273" i="3"/>
  <c r="U2753" i="3"/>
  <c r="U3008" i="3"/>
  <c r="U3909" i="3"/>
  <c r="U5337" i="3"/>
  <c r="U2472" i="3"/>
  <c r="U2837" i="3"/>
  <c r="U2699" i="3"/>
  <c r="U6526" i="3"/>
  <c r="U555" i="3"/>
  <c r="U2735" i="3"/>
  <c r="U448" i="3"/>
  <c r="U3074" i="3"/>
  <c r="U6746" i="3"/>
  <c r="U6395" i="3"/>
  <c r="U452" i="3"/>
  <c r="U4038" i="3"/>
  <c r="U6288" i="3"/>
  <c r="U1573" i="3"/>
  <c r="U5341" i="3"/>
  <c r="U1564" i="3"/>
  <c r="U2988" i="3"/>
  <c r="U2408" i="3"/>
  <c r="U6697" i="3"/>
  <c r="U3046" i="3"/>
  <c r="U6610" i="3"/>
  <c r="U4284" i="3"/>
  <c r="U2725" i="3"/>
  <c r="U6527" i="3"/>
  <c r="U2848" i="3"/>
  <c r="U4285" i="3"/>
  <c r="U2455" i="3"/>
  <c r="U5806" i="3"/>
  <c r="U1125" i="3"/>
  <c r="U2915" i="3"/>
  <c r="U5449" i="3"/>
  <c r="U4133" i="3"/>
  <c r="U4947" i="3"/>
  <c r="U384" i="3"/>
  <c r="U6528" i="3"/>
  <c r="U2694" i="3"/>
  <c r="U6698" i="3"/>
  <c r="U6530" i="3"/>
  <c r="U6531" i="3"/>
  <c r="U4348" i="3"/>
  <c r="U2534" i="3"/>
  <c r="U368" i="3"/>
  <c r="U309" i="3"/>
  <c r="U87" i="3"/>
  <c r="U5008" i="3"/>
  <c r="U1937" i="3"/>
  <c r="U3173" i="3"/>
  <c r="U2446" i="3"/>
  <c r="U1942" i="3"/>
  <c r="U809" i="3"/>
  <c r="U2218" i="3"/>
  <c r="U3753" i="3"/>
  <c r="U1544" i="3"/>
  <c r="U3720" i="3"/>
  <c r="U4681" i="3"/>
  <c r="U6532" i="3"/>
  <c r="U6533" i="3"/>
  <c r="U103" i="3"/>
  <c r="U6680" i="3"/>
  <c r="U5043" i="3"/>
  <c r="U3462" i="3"/>
  <c r="U6537" i="3"/>
  <c r="U2701" i="3"/>
  <c r="U2461" i="3"/>
  <c r="U2661" i="3"/>
  <c r="U6675" i="3"/>
  <c r="U2548" i="3"/>
  <c r="U6700" i="3"/>
  <c r="U3312" i="3"/>
  <c r="U6168" i="3"/>
  <c r="U6228" i="3"/>
  <c r="U6309" i="3"/>
  <c r="U2380" i="3"/>
  <c r="U2346" i="3"/>
  <c r="U2944" i="3"/>
  <c r="U2630" i="3"/>
  <c r="U3362" i="3"/>
  <c r="U2120" i="3"/>
  <c r="U4590" i="3"/>
  <c r="U3819" i="3"/>
  <c r="U4401" i="3"/>
  <c r="U4714" i="3"/>
  <c r="U6364" i="3"/>
  <c r="U2302" i="3"/>
  <c r="U4488" i="3"/>
  <c r="U2410" i="3"/>
  <c r="U6301" i="3"/>
  <c r="U6721" i="3"/>
  <c r="U6701" i="3"/>
  <c r="U6702" i="3"/>
  <c r="U6356" i="3"/>
  <c r="U2734" i="3"/>
  <c r="U6175" i="3"/>
  <c r="U6343" i="3"/>
  <c r="U6427" i="3"/>
  <c r="U3289" i="3"/>
  <c r="U2589" i="3"/>
  <c r="U6672" i="3"/>
  <c r="U2809" i="3"/>
  <c r="U6673" i="3"/>
  <c r="U4101" i="3"/>
  <c r="U5285" i="3"/>
  <c r="U6435" i="3"/>
  <c r="U3106" i="3"/>
  <c r="U4002" i="3"/>
  <c r="U2624" i="3"/>
  <c r="U439" i="3"/>
  <c r="U3007" i="3"/>
  <c r="U1487" i="3"/>
  <c r="U3177" i="3"/>
  <c r="U210" i="3"/>
  <c r="U4989" i="3"/>
  <c r="U2644" i="3"/>
  <c r="U2424" i="3"/>
  <c r="U2463" i="3"/>
  <c r="U150" i="3"/>
  <c r="U6357" i="3"/>
  <c r="U5719" i="3"/>
  <c r="U6646" i="3"/>
  <c r="U4445" i="3"/>
  <c r="U2731" i="3"/>
  <c r="U6363" i="3"/>
  <c r="U2109" i="3"/>
  <c r="U2933" i="3"/>
  <c r="U6538" i="3"/>
  <c r="U1302" i="3"/>
  <c r="U4366" i="3"/>
  <c r="U5202" i="3"/>
  <c r="U828" i="3"/>
  <c r="U4349" i="3"/>
  <c r="U3170" i="3"/>
  <c r="U2517" i="3"/>
  <c r="U4558" i="3"/>
  <c r="U6458" i="3"/>
  <c r="U4691" i="3"/>
  <c r="U6442" i="3"/>
  <c r="U567" i="3"/>
  <c r="U6539" i="3"/>
  <c r="U1377" i="3"/>
  <c r="U4975" i="3"/>
  <c r="U2622" i="3"/>
  <c r="U5009" i="3"/>
  <c r="U3928" i="3"/>
  <c r="U3294" i="3"/>
  <c r="U90" i="3"/>
  <c r="U2706" i="3"/>
  <c r="U2667" i="3"/>
  <c r="U3535" i="3"/>
  <c r="U3522" i="3"/>
  <c r="U4780" i="3"/>
  <c r="U3332" i="3"/>
  <c r="U6554" i="3"/>
  <c r="U3601" i="3"/>
  <c r="U3440" i="3"/>
  <c r="U5649" i="3"/>
  <c r="U3101" i="3"/>
  <c r="U251" i="3"/>
  <c r="U2460" i="3"/>
  <c r="U2447" i="3"/>
  <c r="U6724" i="3"/>
  <c r="U2413" i="3"/>
  <c r="U4283" i="3"/>
  <c r="U6176" i="3"/>
  <c r="U6289" i="3"/>
  <c r="U3034" i="3"/>
  <c r="U6577" i="3"/>
  <c r="U2526" i="3"/>
  <c r="U612" i="3"/>
  <c r="U2858" i="3"/>
  <c r="U2827" i="3"/>
  <c r="U1353" i="3"/>
  <c r="U6768" i="3"/>
  <c r="U2907" i="3"/>
  <c r="U6730" i="3"/>
  <c r="U2475" i="3"/>
  <c r="U6604" i="3"/>
  <c r="U2999" i="3"/>
  <c r="U2957" i="3"/>
  <c r="U3849" i="3"/>
  <c r="U4161" i="3"/>
  <c r="U2538" i="3"/>
  <c r="U1575" i="3"/>
  <c r="U4496" i="3"/>
  <c r="U317" i="3"/>
  <c r="U6128" i="3"/>
  <c r="U6571" i="3"/>
  <c r="U794" i="3"/>
  <c r="U2643" i="3"/>
  <c r="U6747" i="3"/>
  <c r="U3915" i="3"/>
  <c r="U2696" i="3"/>
  <c r="U6595" i="3"/>
  <c r="U2648" i="3"/>
  <c r="U4347" i="3"/>
  <c r="U6778" i="3"/>
  <c r="U841" i="3"/>
  <c r="U5" i="3"/>
  <c r="U6781" i="3"/>
  <c r="U4183" i="3"/>
  <c r="U6365" i="3"/>
  <c r="U2470" i="3"/>
  <c r="U2486" i="3"/>
  <c r="U1052" i="3"/>
  <c r="U6378" i="3"/>
  <c r="U5492" i="3"/>
  <c r="U2683" i="3"/>
  <c r="U2930" i="3"/>
  <c r="U2885" i="3"/>
  <c r="U6217" i="3"/>
  <c r="U2554" i="3"/>
  <c r="U3051" i="3"/>
  <c r="U216" i="3"/>
  <c r="U13" i="3"/>
  <c r="U3442" i="3"/>
  <c r="U6541" i="3"/>
  <c r="U2569" i="3"/>
  <c r="U6674" i="3"/>
  <c r="U4902" i="3"/>
  <c r="U3023" i="3"/>
  <c r="U6177" i="3"/>
  <c r="U4544" i="3"/>
  <c r="U2895" i="3"/>
  <c r="U2557" i="3"/>
  <c r="U2524" i="3"/>
  <c r="U2398" i="3"/>
  <c r="U2169" i="3"/>
  <c r="U6190" i="3"/>
  <c r="U1215" i="3"/>
  <c r="U3393" i="3"/>
  <c r="U109" i="3"/>
  <c r="U4119" i="3"/>
  <c r="U4022" i="3"/>
  <c r="U2913" i="3"/>
  <c r="U1633" i="3"/>
  <c r="U4979" i="3"/>
  <c r="U6542" i="3"/>
  <c r="U3308" i="3"/>
  <c r="U2441" i="3"/>
  <c r="U1185" i="3"/>
  <c r="U124" i="3"/>
  <c r="U934" i="3"/>
  <c r="U1956" i="3"/>
  <c r="U282" i="3"/>
  <c r="U221" i="3"/>
  <c r="U3210" i="3"/>
  <c r="U6543" i="3"/>
  <c r="U3178" i="3"/>
  <c r="U3269" i="3"/>
  <c r="U2772" i="3"/>
  <c r="U2646" i="3"/>
  <c r="U6425" i="3"/>
  <c r="U1066" i="3"/>
  <c r="U1949" i="3"/>
  <c r="U5377" i="3"/>
  <c r="U1096" i="3"/>
  <c r="U1682" i="3"/>
  <c r="U3163" i="3"/>
  <c r="U3228" i="3"/>
  <c r="U4126" i="3"/>
  <c r="U6291" i="3"/>
  <c r="U2547" i="3"/>
  <c r="U1372" i="3"/>
  <c r="U6211" i="3"/>
  <c r="U3436" i="3"/>
  <c r="U95" i="3"/>
  <c r="U6766" i="3"/>
  <c r="U3222" i="3"/>
  <c r="U1752" i="3"/>
  <c r="U3055" i="3"/>
  <c r="U6341" i="3"/>
  <c r="U3838" i="3"/>
  <c r="U5720" i="3"/>
  <c r="U2985" i="3"/>
  <c r="U5874" i="3"/>
  <c r="U1271" i="3"/>
  <c r="U6748" i="3"/>
  <c r="U6729" i="3"/>
  <c r="U6545" i="3"/>
  <c r="U3498" i="3"/>
  <c r="U6377" i="3"/>
  <c r="U6421" i="3"/>
  <c r="U3092" i="3"/>
  <c r="U2975" i="3"/>
  <c r="U6782" i="3"/>
  <c r="U3414" i="3"/>
  <c r="U222" i="3"/>
  <c r="U2385" i="3"/>
  <c r="U6293" i="3"/>
  <c r="U2951" i="3"/>
  <c r="U2704" i="3"/>
  <c r="U944" i="3"/>
  <c r="U3230" i="3"/>
  <c r="U5756" i="3"/>
  <c r="U6547" i="3"/>
  <c r="U6294" i="3"/>
  <c r="U2165" i="3"/>
  <c r="U1685" i="3"/>
  <c r="U4998" i="3"/>
  <c r="U2721" i="3"/>
  <c r="U2659" i="3"/>
  <c r="U6548" i="3"/>
  <c r="U1263" i="3"/>
  <c r="U6638" i="3"/>
  <c r="U6296" i="3"/>
  <c r="U4342" i="3"/>
  <c r="U2605" i="3"/>
  <c r="U3100" i="3"/>
  <c r="U2395" i="3"/>
  <c r="U6549" i="3"/>
  <c r="U1364" i="3"/>
  <c r="U6550" i="3"/>
  <c r="U6691" i="3"/>
  <c r="U3069" i="3"/>
  <c r="U1002" i="3"/>
  <c r="U6173" i="3"/>
  <c r="U2550" i="3"/>
  <c r="U4310" i="3"/>
  <c r="U1604" i="3"/>
  <c r="U3124" i="3"/>
  <c r="U349" i="3"/>
  <c r="U3747" i="3"/>
  <c r="U239" i="3"/>
  <c r="U2561" i="3"/>
  <c r="U3357" i="3"/>
  <c r="U170" i="3"/>
  <c r="U3413" i="3"/>
  <c r="U431" i="3"/>
  <c r="U385" i="3"/>
  <c r="U6551" i="3"/>
  <c r="U6800" i="3"/>
  <c r="U1170" i="3"/>
  <c r="U1642" i="3"/>
  <c r="U6785" i="3"/>
  <c r="U2912" i="3"/>
  <c r="U2081" i="3"/>
  <c r="U6787" i="3"/>
  <c r="U6257" i="3"/>
  <c r="U3209" i="3"/>
  <c r="U3113" i="3"/>
  <c r="U2650" i="3"/>
  <c r="U2730" i="3"/>
  <c r="U3554" i="3"/>
  <c r="U2356" i="3"/>
  <c r="U636" i="3"/>
  <c r="U4162" i="3"/>
  <c r="U2801" i="3"/>
  <c r="U4390" i="3"/>
  <c r="U595" i="3"/>
  <c r="U988" i="3"/>
  <c r="U3132" i="3"/>
  <c r="U2576" i="3"/>
  <c r="U3303" i="3"/>
  <c r="U1996" i="3"/>
  <c r="U3338" i="3"/>
  <c r="U4319" i="3"/>
  <c r="U4179" i="3"/>
  <c r="U3775" i="3"/>
  <c r="U4153" i="3"/>
  <c r="U6155" i="3"/>
  <c r="U2945" i="3"/>
  <c r="U6788" i="3"/>
  <c r="U2821" i="3"/>
  <c r="U6219" i="3"/>
  <c r="U2914" i="3"/>
  <c r="U3824" i="3"/>
  <c r="U2762" i="3"/>
  <c r="U3996" i="3"/>
  <c r="U4615" i="3"/>
  <c r="U6676" i="3"/>
  <c r="U3215" i="3"/>
  <c r="U628" i="3"/>
  <c r="U5278" i="3"/>
  <c r="U6559" i="3"/>
  <c r="U6564" i="3"/>
  <c r="U3927" i="3"/>
  <c r="U4196" i="3"/>
  <c r="U2671" i="3"/>
  <c r="U4739" i="3"/>
  <c r="U2996" i="3"/>
  <c r="U2668" i="3"/>
  <c r="U1816" i="3"/>
  <c r="U2509" i="3"/>
  <c r="U2429" i="3"/>
  <c r="U3514" i="3"/>
  <c r="U4343" i="3"/>
  <c r="U2748" i="3"/>
  <c r="U4077" i="3"/>
  <c r="U3349" i="3"/>
  <c r="U3541" i="3"/>
  <c r="U376" i="3"/>
  <c r="U481" i="3"/>
  <c r="U1077" i="3"/>
  <c r="U5092" i="3"/>
  <c r="U4433" i="3"/>
  <c r="U4788" i="3"/>
  <c r="U311" i="3"/>
  <c r="U421" i="3"/>
  <c r="U917" i="3"/>
  <c r="U878" i="3"/>
  <c r="U1053" i="3"/>
  <c r="U1304" i="3"/>
  <c r="U110" i="3"/>
  <c r="U655" i="3"/>
  <c r="U4025" i="3"/>
  <c r="U2350" i="3"/>
  <c r="U2351" i="3"/>
  <c r="U5749" i="3"/>
  <c r="U2005" i="3"/>
  <c r="U954" i="3"/>
  <c r="U4174" i="3"/>
  <c r="U3570" i="3"/>
  <c r="U1118" i="3"/>
  <c r="U301" i="3"/>
  <c r="U140" i="3"/>
  <c r="U849" i="3"/>
  <c r="U847" i="3"/>
  <c r="U354" i="3"/>
  <c r="U1476" i="3"/>
  <c r="U125" i="3"/>
  <c r="U928" i="3"/>
  <c r="U199" i="3"/>
  <c r="U79" i="3"/>
  <c r="U1822" i="3"/>
  <c r="U204" i="3"/>
  <c r="U1888" i="3"/>
  <c r="U141" i="3"/>
  <c r="U1289" i="3"/>
  <c r="U2224" i="3"/>
  <c r="U1388" i="3"/>
  <c r="U3949" i="3"/>
  <c r="U3225" i="3"/>
  <c r="U1290" i="3"/>
  <c r="U5485" i="3"/>
  <c r="U5790" i="3"/>
  <c r="U4450" i="3"/>
  <c r="U3645" i="3"/>
  <c r="U2254" i="3"/>
  <c r="U4985" i="3"/>
  <c r="U4986" i="3"/>
  <c r="U3806" i="3"/>
  <c r="U5280" i="3"/>
  <c r="U5281" i="3"/>
  <c r="U2040" i="3"/>
  <c r="U2048" i="3"/>
  <c r="U1520" i="3"/>
  <c r="U956" i="3"/>
  <c r="U1819" i="3"/>
  <c r="U1451" i="3"/>
  <c r="U2151" i="3"/>
  <c r="U894" i="3"/>
  <c r="U3365" i="3"/>
  <c r="U1322" i="3"/>
  <c r="U4246" i="3"/>
  <c r="U977" i="3"/>
  <c r="U4754" i="3"/>
  <c r="U5656" i="3"/>
  <c r="U5939" i="3"/>
  <c r="U5010" i="3"/>
  <c r="U5013" i="3"/>
  <c r="U773" i="3"/>
  <c r="U4664" i="3"/>
  <c r="U813" i="3"/>
  <c r="U1252" i="3"/>
  <c r="U1330" i="3"/>
  <c r="U6082" i="3"/>
  <c r="U1889" i="3"/>
  <c r="U1092" i="3"/>
  <c r="U5688" i="3"/>
  <c r="U5557" i="3"/>
  <c r="U1070" i="3"/>
  <c r="U5445" i="3"/>
  <c r="U767" i="3"/>
  <c r="U5582" i="3"/>
  <c r="U4422" i="3"/>
  <c r="U1335" i="3"/>
  <c r="U2294" i="3"/>
  <c r="U689" i="3"/>
  <c r="U4941" i="3"/>
  <c r="U5169" i="3"/>
  <c r="U80" i="3"/>
  <c r="U1623" i="3"/>
  <c r="U1489" i="3"/>
  <c r="U2019" i="3"/>
  <c r="U1760" i="3"/>
  <c r="U5906" i="3"/>
  <c r="U5612" i="3"/>
  <c r="U590" i="3"/>
  <c r="U4268" i="3"/>
  <c r="U5026" i="3"/>
  <c r="U783" i="3"/>
  <c r="U5338" i="3"/>
  <c r="U4768" i="3"/>
  <c r="U4769" i="3"/>
  <c r="U4499" i="3"/>
  <c r="U1234" i="3"/>
  <c r="U5253" i="3"/>
  <c r="U3451" i="3"/>
  <c r="U5943" i="3"/>
  <c r="U1824" i="3"/>
  <c r="U1095" i="3"/>
  <c r="U4402" i="3"/>
  <c r="U5478" i="3"/>
  <c r="U5221" i="3"/>
  <c r="U1954" i="3"/>
  <c r="U888" i="3"/>
  <c r="U1402" i="3"/>
  <c r="U947" i="3"/>
  <c r="U5235" i="3"/>
  <c r="U5805" i="3"/>
  <c r="U4726" i="3"/>
  <c r="U3929" i="3"/>
  <c r="U5698" i="3"/>
  <c r="U1973" i="3"/>
  <c r="U4132" i="3"/>
  <c r="U909" i="3"/>
  <c r="U5530" i="3"/>
  <c r="U1814" i="3"/>
  <c r="U5325" i="3"/>
  <c r="U1587" i="3"/>
  <c r="U1839" i="3"/>
  <c r="U5269" i="3"/>
  <c r="U3906" i="3"/>
  <c r="U5724" i="3"/>
  <c r="U5565" i="3"/>
  <c r="U5566" i="3"/>
  <c r="U2024" i="3"/>
  <c r="U2025" i="3"/>
  <c r="U2026" i="3"/>
  <c r="U5807" i="3"/>
  <c r="U1443" i="3"/>
  <c r="U5814" i="3"/>
  <c r="U4677" i="3"/>
  <c r="U3679" i="3"/>
  <c r="U1516" i="3"/>
  <c r="U1517" i="3"/>
  <c r="U2219" i="3"/>
  <c r="U5067" i="3"/>
  <c r="U5663" i="3"/>
  <c r="U1844" i="3"/>
  <c r="U4799" i="3"/>
  <c r="U6048" i="3"/>
  <c r="U5953" i="3"/>
  <c r="U4817" i="3"/>
  <c r="U4862" i="3"/>
  <c r="U2300" i="3"/>
  <c r="U4875" i="3"/>
  <c r="U1190" i="3"/>
  <c r="U4561" i="3"/>
  <c r="U4430" i="3"/>
  <c r="U4331" i="3"/>
  <c r="U1605" i="3"/>
  <c r="U5401" i="3"/>
  <c r="U557" i="3"/>
  <c r="U3856" i="3"/>
  <c r="U4977" i="3"/>
  <c r="U5198" i="3"/>
  <c r="U1422" i="3"/>
  <c r="U1428" i="3"/>
  <c r="U2159" i="3"/>
  <c r="U4896" i="3"/>
  <c r="U3702" i="3"/>
  <c r="U4281" i="3"/>
  <c r="U4649" i="3"/>
  <c r="U5638" i="3"/>
  <c r="U4116" i="3"/>
  <c r="U3333" i="3"/>
  <c r="U5669" i="3"/>
  <c r="U5714" i="3"/>
  <c r="U3885" i="3"/>
  <c r="U4440" i="3"/>
  <c r="U4185" i="3"/>
  <c r="U5902" i="3"/>
  <c r="U1708" i="3"/>
  <c r="U4724" i="3"/>
  <c r="U558" i="3"/>
  <c r="U861" i="3"/>
  <c r="U2347" i="3"/>
  <c r="U5416" i="3"/>
  <c r="U5547" i="3"/>
  <c r="U4493" i="3"/>
  <c r="U5423" i="3"/>
  <c r="U5868" i="3"/>
  <c r="U5264" i="3"/>
  <c r="U5030" i="3"/>
  <c r="U3457" i="3"/>
  <c r="U5893" i="3"/>
  <c r="U4299" i="3"/>
  <c r="U1629" i="3"/>
  <c r="U4620" i="3"/>
  <c r="U1883" i="3"/>
  <c r="U1503" i="3"/>
  <c r="U5115" i="3"/>
  <c r="U3082" i="3"/>
  <c r="U2003" i="3"/>
  <c r="U1462" i="3"/>
  <c r="U4742" i="3"/>
  <c r="U5483" i="3"/>
  <c r="U5878" i="3"/>
  <c r="U3145" i="3"/>
  <c r="U4549" i="3"/>
  <c r="U4550" i="3"/>
  <c r="U402" i="3"/>
  <c r="U5349" i="3"/>
  <c r="U5350" i="3"/>
  <c r="U5522" i="3"/>
  <c r="U3117" i="3"/>
  <c r="U4328" i="3"/>
  <c r="U2184" i="3"/>
  <c r="U5368" i="3"/>
  <c r="U5958" i="3"/>
  <c r="U5993" i="3"/>
  <c r="U4404" i="3"/>
  <c r="U2271" i="3"/>
  <c r="U5479" i="3"/>
  <c r="U5810" i="3"/>
  <c r="U1159" i="3"/>
  <c r="U4080" i="3"/>
  <c r="U5905" i="3"/>
  <c r="U1952" i="3"/>
  <c r="U4752" i="3"/>
  <c r="U215" i="3"/>
  <c r="U1163" i="3"/>
  <c r="U4250" i="3"/>
  <c r="U3259" i="3"/>
  <c r="U2063" i="3"/>
  <c r="U4071" i="3"/>
  <c r="U5849" i="3"/>
  <c r="U5439" i="3"/>
  <c r="U5861" i="3"/>
  <c r="U4448" i="3"/>
  <c r="U1218" i="3"/>
  <c r="U4143" i="3"/>
  <c r="U4140" i="3"/>
  <c r="U4465" i="3"/>
  <c r="U5110" i="3"/>
  <c r="U5677" i="3"/>
  <c r="U5731" i="3"/>
  <c r="U1641" i="3"/>
  <c r="U4728" i="3"/>
  <c r="U983" i="3"/>
  <c r="U5884" i="3"/>
  <c r="U4414" i="3"/>
  <c r="U482" i="3"/>
  <c r="U4969" i="3"/>
  <c r="U5988" i="3"/>
  <c r="U4485" i="3"/>
  <c r="U3662" i="3"/>
  <c r="U3870" i="3"/>
  <c r="U5655" i="3"/>
  <c r="U4781" i="3"/>
  <c r="U4822" i="3"/>
  <c r="U2317" i="3"/>
  <c r="U4517" i="3"/>
  <c r="U1409" i="3"/>
  <c r="U5122" i="3"/>
  <c r="U4423" i="3"/>
  <c r="U192" i="3"/>
  <c r="U1596" i="3"/>
  <c r="U5518" i="3"/>
  <c r="U932" i="3"/>
  <c r="U5400" i="3"/>
  <c r="U1581" i="3"/>
  <c r="U4055" i="3"/>
  <c r="U4056" i="3"/>
  <c r="U1028" i="3"/>
  <c r="U5726" i="3"/>
  <c r="U1336" i="3"/>
  <c r="U5776" i="3"/>
  <c r="U3525" i="3"/>
  <c r="U1705" i="3"/>
  <c r="U5223" i="3"/>
  <c r="U6045" i="3"/>
  <c r="U6043" i="3"/>
  <c r="U5490" i="3"/>
  <c r="U5075" i="3"/>
  <c r="U2042" i="3"/>
  <c r="U2283" i="3"/>
  <c r="U5577" i="3"/>
  <c r="U3960" i="3"/>
  <c r="U6072" i="3"/>
  <c r="U6066" i="3"/>
  <c r="U6067" i="3"/>
  <c r="U6097" i="3"/>
  <c r="U5217" i="3"/>
  <c r="U850" i="3"/>
  <c r="U621" i="3"/>
  <c r="U4716" i="3"/>
  <c r="U5934" i="3"/>
  <c r="U2077" i="3"/>
  <c r="U2349" i="3"/>
  <c r="U5924" i="3"/>
  <c r="U5275" i="3"/>
  <c r="U3919" i="3"/>
  <c r="U1367" i="3"/>
  <c r="U4137" i="3"/>
  <c r="U3419" i="3"/>
  <c r="U5823" i="3"/>
  <c r="U5824" i="3"/>
  <c r="U5919" i="3"/>
  <c r="U2265" i="3"/>
  <c r="U4784" i="3"/>
  <c r="U5794" i="3"/>
  <c r="U4858" i="3"/>
  <c r="U5290" i="3"/>
  <c r="U5464" i="3"/>
  <c r="U5453" i="3"/>
  <c r="U5887" i="3"/>
  <c r="U5888" i="3"/>
  <c r="U3446" i="3"/>
  <c r="U2080" i="3"/>
  <c r="U5594" i="3"/>
  <c r="U6091" i="3"/>
  <c r="U6092" i="3"/>
  <c r="U1664" i="3"/>
  <c r="U549" i="3"/>
  <c r="U5404" i="3"/>
  <c r="U4722" i="3"/>
  <c r="U2088" i="3"/>
  <c r="U3718" i="3"/>
  <c r="U4695" i="3"/>
  <c r="U5643" i="3"/>
  <c r="U1220" i="3"/>
  <c r="U4270" i="3"/>
  <c r="U5693" i="3"/>
  <c r="U3951" i="3"/>
  <c r="U4495" i="3"/>
  <c r="U5410" i="3"/>
  <c r="U4856" i="3"/>
  <c r="U6002" i="3"/>
  <c r="U3784" i="3"/>
  <c r="U3756" i="3"/>
  <c r="U509" i="3"/>
  <c r="U510" i="3"/>
  <c r="U223" i="3"/>
  <c r="U1538" i="3"/>
  <c r="U1078" i="3"/>
  <c r="U1371" i="3"/>
  <c r="U1173" i="3"/>
  <c r="U4804" i="3"/>
  <c r="U1467" i="3"/>
  <c r="U591" i="3"/>
  <c r="U3999" i="3"/>
  <c r="U29" i="3"/>
  <c r="U1312" i="3"/>
  <c r="U613" i="3"/>
  <c r="U3672" i="3"/>
  <c r="U1084" i="3"/>
  <c r="U656" i="3"/>
  <c r="U1463" i="3"/>
  <c r="U1464" i="3"/>
  <c r="U1683" i="3"/>
  <c r="U4518" i="3"/>
  <c r="U65" i="3"/>
  <c r="U5415" i="3"/>
  <c r="U88" i="3"/>
  <c r="U342" i="3"/>
  <c r="U458" i="3"/>
  <c r="U183" i="3"/>
  <c r="U43" i="3"/>
  <c r="U545" i="3"/>
  <c r="U2207" i="3"/>
  <c r="U4502" i="3"/>
  <c r="U1458" i="3"/>
  <c r="U96" i="3"/>
  <c r="U1636" i="3"/>
  <c r="U1327" i="3"/>
  <c r="U1328" i="3"/>
  <c r="U602" i="3"/>
  <c r="U1948" i="3"/>
  <c r="U883" i="3"/>
  <c r="U496" i="3"/>
  <c r="U1570" i="3"/>
  <c r="U4360" i="3"/>
  <c r="U1297" i="3"/>
  <c r="U1481" i="3"/>
  <c r="U5211" i="3"/>
  <c r="U2127" i="3"/>
  <c r="U1521" i="3"/>
  <c r="U1276" i="3"/>
  <c r="U603" i="3"/>
  <c r="U657" i="3"/>
  <c r="U66" i="3"/>
  <c r="U34" i="3"/>
  <c r="U1438" i="3"/>
  <c r="U1138" i="3"/>
  <c r="U449" i="3"/>
  <c r="U73" i="3"/>
  <c r="U4904" i="3"/>
  <c r="U4839" i="3"/>
  <c r="U2327" i="3"/>
  <c r="U5786" i="3"/>
  <c r="U1488" i="3"/>
  <c r="U4761" i="3"/>
  <c r="U5711" i="3"/>
  <c r="U4936" i="3"/>
  <c r="U5706" i="3"/>
  <c r="U5384" i="3"/>
  <c r="U2361" i="3"/>
  <c r="U470" i="3"/>
  <c r="U4710" i="3"/>
  <c r="U1859" i="3"/>
  <c r="U4455" i="3"/>
  <c r="U6083" i="3"/>
  <c r="U6088" i="3"/>
  <c r="U4063" i="3"/>
  <c r="U1456" i="3"/>
  <c r="U1890" i="3"/>
  <c r="U4311" i="3"/>
  <c r="U1820" i="3"/>
  <c r="U3586" i="3"/>
  <c r="U4524" i="3"/>
  <c r="U5444" i="3"/>
  <c r="U403" i="3"/>
  <c r="U1477" i="3"/>
  <c r="U2154" i="3"/>
  <c r="U5300" i="3"/>
  <c r="U3894" i="3"/>
  <c r="U4216" i="3"/>
  <c r="U673" i="3"/>
  <c r="U649" i="3"/>
  <c r="U596" i="3"/>
  <c r="U5983" i="3"/>
  <c r="U4890" i="3"/>
  <c r="U1288" i="3"/>
  <c r="U3695" i="3"/>
  <c r="U5327" i="3"/>
  <c r="U4438" i="3"/>
  <c r="U2354" i="3"/>
  <c r="U67" i="3"/>
  <c r="U68" i="3"/>
  <c r="U5837" i="3"/>
  <c r="U5042" i="3"/>
  <c r="U4535" i="3"/>
  <c r="U5783" i="3"/>
  <c r="U4477" i="3"/>
  <c r="U497" i="3"/>
  <c r="U5224" i="3"/>
  <c r="U871" i="3"/>
  <c r="U5254" i="3"/>
  <c r="U4587" i="3"/>
  <c r="U1665" i="3"/>
  <c r="U678" i="3"/>
  <c r="U2373" i="3"/>
  <c r="U1762" i="3"/>
  <c r="U5082" i="3"/>
  <c r="U81" i="3"/>
  <c r="U82" i="3"/>
  <c r="U83" i="3"/>
  <c r="U2137" i="3"/>
  <c r="U4611" i="3"/>
  <c r="U5922" i="3"/>
  <c r="U5920" i="3"/>
  <c r="U2039" i="3"/>
  <c r="U4024" i="3"/>
  <c r="U1692" i="3"/>
  <c r="U2067" i="3"/>
  <c r="U5356" i="3"/>
  <c r="U4267" i="3"/>
  <c r="U5591" i="3"/>
  <c r="U5913" i="3"/>
  <c r="U5585" i="3"/>
  <c r="U2029" i="3"/>
  <c r="U5927" i="3"/>
  <c r="U541" i="3"/>
  <c r="U1432" i="3"/>
  <c r="U4828" i="3"/>
  <c r="U5066" i="3"/>
  <c r="U5551" i="3"/>
  <c r="U5553" i="3"/>
  <c r="U5554" i="3"/>
  <c r="U4330" i="3"/>
  <c r="U3532" i="3"/>
  <c r="U3786" i="3"/>
  <c r="U4826" i="3"/>
  <c r="U4836" i="3"/>
  <c r="U4837" i="3"/>
  <c r="U5129" i="3"/>
  <c r="U1977" i="3"/>
  <c r="U5580" i="3"/>
  <c r="U588" i="3"/>
  <c r="U5321" i="3"/>
  <c r="U4924" i="3"/>
  <c r="U5524" i="3"/>
  <c r="U4428" i="3"/>
  <c r="U1582" i="3"/>
  <c r="U2012" i="3"/>
  <c r="U6004" i="3"/>
  <c r="U5135" i="3"/>
  <c r="U1894" i="3"/>
  <c r="U4417" i="3"/>
  <c r="U4394" i="3"/>
  <c r="U4598" i="3"/>
  <c r="U4644" i="3"/>
  <c r="U5515" i="3"/>
  <c r="U3334" i="3"/>
  <c r="U5095" i="3"/>
  <c r="U5670" i="3"/>
  <c r="U5715" i="3"/>
  <c r="U1897" i="3"/>
  <c r="U2313" i="3"/>
  <c r="U1895" i="3"/>
  <c r="U1551" i="3"/>
  <c r="U1709" i="3"/>
  <c r="U2232" i="3"/>
  <c r="U138" i="3"/>
  <c r="U4552" i="3"/>
  <c r="U1548" i="3"/>
  <c r="U4553" i="3"/>
  <c r="U5266" i="3"/>
  <c r="U5033" i="3"/>
  <c r="U3666" i="3"/>
  <c r="U1032" i="3"/>
  <c r="U1029" i="3"/>
  <c r="U1884" i="3"/>
  <c r="U5896" i="3"/>
  <c r="U4060" i="3"/>
  <c r="U1698" i="3"/>
  <c r="U1545" i="3"/>
  <c r="U3683" i="3"/>
  <c r="U2234" i="3"/>
  <c r="U5482" i="3"/>
  <c r="U151" i="3"/>
  <c r="U525" i="3"/>
  <c r="U5292" i="3"/>
  <c r="U3930" i="3"/>
  <c r="U1923" i="3"/>
  <c r="U1382" i="3"/>
  <c r="U2115" i="3"/>
  <c r="U5747" i="3"/>
  <c r="U3879" i="3"/>
  <c r="U5519" i="3"/>
  <c r="U5848" i="3"/>
  <c r="U4220" i="3"/>
  <c r="U1106" i="3"/>
  <c r="U1513" i="3"/>
  <c r="U5779" i="3"/>
  <c r="U4948" i="3"/>
  <c r="U971" i="3"/>
  <c r="U5966" i="3"/>
  <c r="U2273" i="3"/>
  <c r="U479" i="3"/>
  <c r="U3497" i="3"/>
  <c r="U5249" i="3"/>
  <c r="U1237" i="3"/>
  <c r="U5544" i="3"/>
  <c r="U5391" i="3"/>
  <c r="U188" i="3"/>
  <c r="U4123" i="3"/>
  <c r="U1501" i="3"/>
  <c r="U4965" i="3"/>
  <c r="U348" i="3"/>
  <c r="U4556" i="3"/>
  <c r="U5987" i="3"/>
  <c r="U4070" i="3"/>
  <c r="U4135" i="3"/>
  <c r="U3877" i="3"/>
  <c r="U4738" i="3"/>
  <c r="U4735" i="3"/>
  <c r="U4956" i="3"/>
  <c r="U4943" i="3"/>
  <c r="U2203" i="3"/>
  <c r="U5261" i="3"/>
  <c r="U5768" i="3"/>
  <c r="U2193" i="3"/>
  <c r="U391" i="3"/>
  <c r="U4292" i="3"/>
  <c r="U4293" i="3"/>
  <c r="U5864" i="3"/>
  <c r="U5865" i="3"/>
  <c r="U5955" i="3"/>
  <c r="U2125" i="3"/>
  <c r="U5069" i="3"/>
  <c r="U4464" i="3"/>
  <c r="U3295" i="3"/>
  <c r="U6015" i="3"/>
  <c r="U3804" i="3"/>
  <c r="U364" i="3"/>
  <c r="U4970" i="3"/>
  <c r="U4236" i="3"/>
  <c r="U1344" i="3"/>
  <c r="U1341" i="3"/>
  <c r="U142" i="3"/>
  <c r="U6076" i="3"/>
  <c r="U6075" i="3"/>
  <c r="U4602" i="3"/>
  <c r="U4222" i="3"/>
  <c r="U3781" i="3"/>
  <c r="U1044" i="3"/>
  <c r="U4880" i="3"/>
  <c r="U6108" i="3"/>
  <c r="U6109" i="3"/>
  <c r="U3979" i="3"/>
  <c r="U5432" i="3"/>
  <c r="U3992" i="3"/>
  <c r="U661" i="3"/>
  <c r="U642" i="3"/>
  <c r="U2363" i="3"/>
  <c r="U2066" i="3"/>
  <c r="U4083" i="3"/>
  <c r="U5762" i="3"/>
  <c r="U5761" i="3"/>
  <c r="U4632" i="3"/>
  <c r="U4915" i="3"/>
  <c r="U4913" i="3"/>
  <c r="U1361" i="3"/>
  <c r="U6071" i="3"/>
  <c r="U5218" i="3"/>
  <c r="U1199" i="3"/>
  <c r="U5935" i="3"/>
  <c r="U5766" i="3"/>
  <c r="U2158" i="3"/>
  <c r="U721" i="3"/>
  <c r="U6051" i="3"/>
  <c r="U1568" i="3"/>
  <c r="U4857" i="3"/>
  <c r="U966" i="3"/>
  <c r="U4509" i="3"/>
  <c r="U4510" i="3"/>
  <c r="U287" i="3"/>
  <c r="U4462" i="3"/>
  <c r="U2282" i="3"/>
  <c r="U3821" i="3"/>
  <c r="U6117" i="3"/>
  <c r="U2298" i="3"/>
  <c r="U4802" i="3"/>
  <c r="U5314" i="3"/>
  <c r="U3777" i="3"/>
  <c r="U1837" i="3"/>
  <c r="U5282" i="3"/>
  <c r="U5833" i="3"/>
  <c r="U4701" i="3"/>
  <c r="U4696" i="3"/>
  <c r="U5730" i="3"/>
  <c r="U5891" i="3"/>
  <c r="U5508" i="3"/>
  <c r="U4436" i="3"/>
  <c r="U5694" i="3"/>
  <c r="U6023" i="3"/>
  <c r="U3288" i="3"/>
  <c r="U4415" i="3"/>
  <c r="U6019" i="3"/>
  <c r="U2130" i="3"/>
  <c r="U5411" i="3"/>
  <c r="U4854" i="3"/>
  <c r="U511" i="3"/>
  <c r="U512" i="3"/>
  <c r="U35" i="3"/>
  <c r="U302" i="3"/>
  <c r="U303" i="3"/>
  <c r="U483" i="3"/>
  <c r="U3764" i="3"/>
  <c r="U265" i="3"/>
  <c r="U369" i="3"/>
  <c r="U4399" i="3"/>
  <c r="U582" i="3"/>
  <c r="U4807" i="3"/>
  <c r="U304" i="3"/>
  <c r="U288" i="3"/>
  <c r="U972" i="3"/>
  <c r="U5179" i="3"/>
  <c r="U3899" i="3"/>
  <c r="U231" i="3"/>
  <c r="U4827" i="3"/>
  <c r="U519" i="3"/>
  <c r="U2222" i="3"/>
  <c r="U1763" i="3"/>
  <c r="U1085" i="3"/>
  <c r="U2261" i="3"/>
  <c r="U2314" i="3"/>
  <c r="U4158" i="3"/>
  <c r="U695" i="3"/>
  <c r="U4519" i="3"/>
  <c r="U4520" i="3"/>
  <c r="U598" i="3"/>
  <c r="U1704" i="3"/>
  <c r="U259" i="3"/>
  <c r="U741" i="3"/>
  <c r="U1142" i="3"/>
  <c r="U1812" i="3"/>
  <c r="U1887" i="3"/>
  <c r="U1791" i="3"/>
  <c r="U1459" i="3"/>
  <c r="U1460" i="3"/>
  <c r="U2041" i="3"/>
  <c r="U1700" i="3"/>
  <c r="U774" i="3"/>
  <c r="U4373" i="3"/>
  <c r="U4568" i="3"/>
  <c r="U1040" i="3"/>
  <c r="U3531" i="3"/>
  <c r="U1821" i="3"/>
  <c r="U4540" i="3"/>
  <c r="U4702" i="3"/>
  <c r="U464" i="3"/>
  <c r="U703" i="3"/>
  <c r="U2259" i="3"/>
  <c r="U4654" i="3"/>
  <c r="U3807" i="3"/>
  <c r="U1877" i="3"/>
  <c r="U1702" i="3"/>
  <c r="U752" i="3"/>
  <c r="U546" i="3"/>
  <c r="U4338" i="3"/>
  <c r="U115" i="3"/>
  <c r="U945" i="3"/>
  <c r="U2133" i="3"/>
  <c r="U3461" i="3"/>
  <c r="U1687" i="3"/>
  <c r="U5499" i="3"/>
  <c r="U895" i="3"/>
  <c r="U4845" i="3"/>
  <c r="U4840" i="3"/>
  <c r="U4846" i="3"/>
  <c r="U3900" i="3"/>
  <c r="U337" i="3"/>
  <c r="U551" i="3"/>
  <c r="U4525" i="3"/>
  <c r="U4755" i="3"/>
  <c r="U608" i="3"/>
  <c r="U5627" i="3"/>
  <c r="U5488" i="3"/>
  <c r="U5014" i="3"/>
  <c r="U5015" i="3"/>
  <c r="U5011" i="3"/>
  <c r="U5596" i="3"/>
  <c r="U4831" i="3"/>
  <c r="U771" i="3"/>
  <c r="U747" i="3"/>
  <c r="U3860" i="3"/>
  <c r="U5796" i="3"/>
  <c r="U5653" i="3"/>
  <c r="U1273" i="3"/>
  <c r="U1848" i="3"/>
  <c r="U3540" i="3"/>
  <c r="U2171" i="3"/>
  <c r="U4066" i="3"/>
  <c r="U1356" i="3"/>
  <c r="U686" i="3"/>
  <c r="U5675" i="3"/>
  <c r="U3340" i="3"/>
  <c r="U1808" i="3"/>
  <c r="U3760" i="3"/>
  <c r="U5516" i="3"/>
  <c r="U4189" i="3"/>
  <c r="U1593" i="3"/>
  <c r="U1478" i="3"/>
  <c r="U1479" i="3"/>
  <c r="U413" i="3"/>
  <c r="U4317" i="3"/>
  <c r="U1774" i="3"/>
  <c r="U2155" i="3"/>
  <c r="U4790" i="3"/>
  <c r="U4218" i="3"/>
  <c r="U4571" i="3"/>
  <c r="U5956" i="3"/>
  <c r="U2291" i="3"/>
  <c r="U4835" i="3"/>
  <c r="U2006" i="3"/>
  <c r="U765" i="3"/>
  <c r="U1037" i="3"/>
  <c r="U3631" i="3"/>
  <c r="U3652" i="3"/>
  <c r="U1243" i="3"/>
  <c r="U5326" i="3"/>
  <c r="U5908" i="3"/>
  <c r="U1072" i="3"/>
  <c r="U5840" i="3"/>
  <c r="U2016" i="3"/>
  <c r="U2079" i="3"/>
  <c r="U1441" i="3"/>
  <c r="U5784" i="3"/>
  <c r="U5027" i="3"/>
  <c r="U5232" i="3"/>
  <c r="U500" i="3"/>
  <c r="U758" i="3"/>
  <c r="U2035" i="3"/>
  <c r="U4333" i="3"/>
  <c r="U4605" i="3"/>
  <c r="U4501" i="3"/>
  <c r="U4073" i="3"/>
  <c r="U1255" i="3"/>
  <c r="U3465" i="3"/>
  <c r="U5944" i="3"/>
  <c r="U4687" i="3"/>
  <c r="U4597" i="3"/>
  <c r="U1285" i="3"/>
  <c r="U5103" i="3"/>
  <c r="U5738" i="3"/>
  <c r="U232" i="3"/>
  <c r="U5204" i="3"/>
  <c r="U981" i="3"/>
  <c r="U980" i="3"/>
  <c r="U1990" i="3"/>
  <c r="U2149" i="3"/>
  <c r="U1254" i="3"/>
  <c r="U1722" i="3"/>
  <c r="U1556" i="3"/>
  <c r="U5393" i="3"/>
  <c r="U5394" i="3"/>
  <c r="U4676" i="3"/>
  <c r="U5915" i="3"/>
  <c r="U2122" i="3"/>
  <c r="U5286" i="3"/>
  <c r="U5379" i="3"/>
  <c r="U5928" i="3"/>
  <c r="U5456" i="3"/>
  <c r="U5930" i="3"/>
  <c r="U1999" i="3"/>
  <c r="U4796" i="3"/>
  <c r="U6050" i="3"/>
  <c r="U1226" i="3"/>
  <c r="U4838" i="3"/>
  <c r="U884" i="3"/>
  <c r="U1580" i="3"/>
  <c r="U1074" i="3"/>
  <c r="U1207" i="3"/>
  <c r="U1532" i="3"/>
  <c r="U1720" i="3"/>
  <c r="U4429" i="3"/>
  <c r="U5822" i="3"/>
  <c r="U2000" i="3"/>
  <c r="U5402" i="3"/>
  <c r="U5959" i="3"/>
  <c r="U3587" i="3"/>
  <c r="U5573" i="3"/>
  <c r="U5134" i="3"/>
  <c r="U5572" i="3"/>
  <c r="U4370" i="3"/>
  <c r="U4892" i="3"/>
  <c r="U5237" i="3"/>
  <c r="U240" i="3"/>
  <c r="U4800" i="3"/>
  <c r="U646" i="3"/>
  <c r="U5680" i="3"/>
  <c r="U3754" i="3"/>
  <c r="U4725" i="3"/>
  <c r="U5428" i="3"/>
  <c r="U1211" i="3"/>
  <c r="U4194" i="3"/>
  <c r="U4114" i="3"/>
  <c r="U1967" i="3"/>
  <c r="U2233" i="3"/>
  <c r="U1167" i="3"/>
  <c r="U4224" i="3"/>
  <c r="U5265" i="3"/>
  <c r="U5717" i="3"/>
  <c r="U5305" i="3"/>
  <c r="U6041" i="3"/>
  <c r="U3458" i="3"/>
  <c r="U4815" i="3"/>
  <c r="U4621" i="3"/>
  <c r="U5426" i="3"/>
  <c r="U1557" i="3"/>
  <c r="U4359" i="3"/>
  <c r="U4530" i="3"/>
  <c r="U5870" i="3"/>
  <c r="U2132" i="3"/>
  <c r="U4057" i="3"/>
  <c r="U5877" i="3"/>
  <c r="U3850" i="3"/>
  <c r="U1214" i="3"/>
  <c r="U1986" i="3"/>
  <c r="U547" i="3"/>
  <c r="U1003" i="3"/>
  <c r="U665" i="3"/>
  <c r="U4352" i="3"/>
  <c r="U2285" i="3"/>
  <c r="U2368" i="3"/>
  <c r="U4810" i="3"/>
  <c r="U3257" i="3"/>
  <c r="U4541" i="3"/>
  <c r="U5780" i="3"/>
  <c r="U5842" i="3"/>
  <c r="U4881" i="3"/>
  <c r="U4134" i="3"/>
  <c r="U5495" i="3"/>
  <c r="U5687" i="3"/>
  <c r="U5685" i="3"/>
  <c r="U5855" i="3"/>
  <c r="U4067" i="3"/>
  <c r="U1794" i="3"/>
  <c r="U4407" i="3"/>
  <c r="U5045" i="3"/>
  <c r="U4593" i="3"/>
  <c r="U1134" i="3"/>
  <c r="U5545" i="3"/>
  <c r="U5546" i="3"/>
  <c r="U1429" i="3"/>
  <c r="U5389" i="3"/>
  <c r="U5740" i="3"/>
  <c r="U922" i="3"/>
  <c r="U271" i="3"/>
  <c r="U1594" i="3"/>
  <c r="U5452" i="3"/>
  <c r="U2172" i="3"/>
  <c r="U4674" i="3"/>
  <c r="U929" i="3"/>
  <c r="U5862" i="3"/>
  <c r="U5821" i="3"/>
  <c r="U2183" i="3"/>
  <c r="U4952" i="3"/>
  <c r="U4944" i="3"/>
  <c r="U1160" i="3"/>
  <c r="U5770" i="3"/>
  <c r="U4295" i="3"/>
  <c r="U5963" i="3"/>
  <c r="U5723" i="3"/>
  <c r="U839" i="3"/>
  <c r="U698" i="3"/>
  <c r="U3296" i="3"/>
  <c r="U4830" i="3"/>
  <c r="U1825" i="3"/>
  <c r="U5256" i="3"/>
  <c r="U6014" i="3"/>
  <c r="U5678" i="3"/>
  <c r="U4935" i="3"/>
  <c r="U5315" i="3"/>
  <c r="U1494" i="3"/>
  <c r="U4127" i="3"/>
  <c r="U923" i="3"/>
  <c r="U4484" i="3"/>
  <c r="U4481" i="3"/>
  <c r="U3836" i="3"/>
  <c r="U5948" i="3"/>
  <c r="U4782" i="3"/>
  <c r="U1919" i="3"/>
  <c r="U5863" i="3"/>
  <c r="U4651" i="3"/>
  <c r="U5615" i="3"/>
  <c r="U5614" i="3"/>
  <c r="U4424" i="3"/>
  <c r="U1576" i="3"/>
  <c r="U1778" i="3"/>
  <c r="U4926" i="3"/>
  <c r="U5676" i="3"/>
  <c r="U5157" i="3"/>
  <c r="U1136" i="3"/>
  <c r="U5156" i="3"/>
  <c r="U469" i="3"/>
  <c r="U5346" i="3"/>
  <c r="U6044" i="3"/>
  <c r="U6068" i="3"/>
  <c r="U1773" i="3"/>
  <c r="U2188" i="3"/>
  <c r="U417" i="3"/>
  <c r="U3621" i="3"/>
  <c r="U1278" i="3"/>
  <c r="U1352" i="3"/>
  <c r="U2181" i="3"/>
  <c r="U1856" i="3"/>
  <c r="U4138" i="3"/>
  <c r="U926" i="3"/>
  <c r="U1523" i="3"/>
  <c r="U5465" i="3"/>
  <c r="U5462" i="3"/>
  <c r="U6017" i="3"/>
  <c r="U5889" i="3"/>
  <c r="U4160" i="3"/>
  <c r="U2054" i="3"/>
  <c r="U1764" i="3"/>
  <c r="U4200" i="3"/>
  <c r="U2002" i="3"/>
  <c r="U6115" i="3"/>
  <c r="U3447" i="3"/>
  <c r="U5611" i="3"/>
  <c r="U1927" i="3"/>
  <c r="U1405" i="3"/>
  <c r="U4950" i="3"/>
  <c r="U4803" i="3"/>
  <c r="U5571" i="3"/>
  <c r="U4697" i="3"/>
  <c r="U6027" i="3"/>
  <c r="U5117" i="3"/>
  <c r="U1087" i="3"/>
  <c r="U5826" i="3"/>
  <c r="U472" i="3"/>
  <c r="U6113" i="3"/>
  <c r="U6114" i="3"/>
  <c r="U5830" i="3"/>
  <c r="U3360" i="3"/>
  <c r="U5831" i="3"/>
  <c r="U5527" i="3"/>
  <c r="U4526" i="3"/>
  <c r="U4195" i="3"/>
  <c r="U5729" i="3"/>
  <c r="U5975" i="3"/>
  <c r="U4689" i="3"/>
  <c r="U5897" i="3"/>
  <c r="U4304" i="3"/>
  <c r="U5214" i="3"/>
  <c r="U5028" i="3"/>
  <c r="U450" i="3"/>
  <c r="U3713" i="3"/>
  <c r="U513" i="3"/>
  <c r="U514" i="3"/>
  <c r="U484" i="3"/>
  <c r="U485" i="3"/>
  <c r="U1606" i="3"/>
  <c r="U3765" i="3"/>
  <c r="U3766" i="3"/>
  <c r="U1686" i="3"/>
  <c r="U5093" i="3"/>
  <c r="U5094" i="3"/>
  <c r="U4275" i="3"/>
  <c r="U171" i="3"/>
  <c r="U3896" i="3"/>
  <c r="U1082" i="3"/>
  <c r="U872" i="3"/>
  <c r="U1566" i="3"/>
  <c r="U1468" i="3"/>
  <c r="U3920" i="3"/>
  <c r="U3926" i="3"/>
  <c r="U74" i="3"/>
  <c r="U4405" i="3"/>
  <c r="U360" i="3"/>
  <c r="U1132" i="3"/>
  <c r="U5750" i="3"/>
  <c r="U5752" i="3"/>
  <c r="U5753" i="3"/>
  <c r="U1406" i="3"/>
  <c r="U2090" i="3"/>
  <c r="U1197" i="3"/>
  <c r="U453" i="3"/>
  <c r="U1193" i="3"/>
  <c r="U5403" i="3"/>
  <c r="U3463" i="3"/>
  <c r="U3955" i="3"/>
  <c r="U279" i="3"/>
  <c r="U907" i="3"/>
  <c r="U51" i="3"/>
  <c r="U157" i="3"/>
  <c r="U1300" i="3"/>
  <c r="U680" i="3"/>
  <c r="U3564" i="3"/>
  <c r="U3519" i="3"/>
  <c r="U209" i="3"/>
  <c r="U5791" i="3"/>
  <c r="U1348" i="3"/>
  <c r="U1272" i="3"/>
  <c r="U1389" i="3"/>
  <c r="U763" i="3"/>
  <c r="U404" i="3"/>
  <c r="U5279" i="3"/>
  <c r="U764" i="3"/>
  <c r="U4315" i="3"/>
  <c r="U3493" i="3"/>
  <c r="U365" i="3"/>
  <c r="U104" i="3"/>
  <c r="U335" i="3"/>
  <c r="U3366" i="3"/>
  <c r="U2248" i="3"/>
  <c r="U1080" i="3"/>
  <c r="U3661" i="3"/>
  <c r="U4905" i="3"/>
  <c r="U4906" i="3"/>
  <c r="U4907" i="3"/>
  <c r="U4050" i="3"/>
  <c r="U3665" i="3"/>
  <c r="U4859" i="3"/>
  <c r="U3901" i="3"/>
  <c r="U2047" i="3"/>
  <c r="U4157" i="3"/>
  <c r="U4382" i="3"/>
  <c r="U583" i="3"/>
  <c r="U5703" i="3"/>
  <c r="U5704" i="3"/>
  <c r="U5709" i="3"/>
  <c r="U5506" i="3"/>
  <c r="U5503" i="3"/>
  <c r="U5628" i="3"/>
  <c r="U5625" i="3"/>
  <c r="U5597" i="3"/>
  <c r="U1860" i="3"/>
  <c r="U4318" i="3"/>
  <c r="U5192" i="3"/>
  <c r="U2206" i="3"/>
  <c r="U1161" i="3"/>
  <c r="U4064" i="3"/>
  <c r="U6025" i="3"/>
  <c r="U5351" i="3"/>
  <c r="U4378" i="3"/>
  <c r="U3585" i="3"/>
  <c r="U5674" i="3"/>
  <c r="U592" i="3"/>
  <c r="U3816" i="3"/>
  <c r="U5446" i="3"/>
  <c r="U5442" i="3"/>
  <c r="U722" i="3"/>
  <c r="U1931" i="3"/>
  <c r="U759" i="3"/>
  <c r="U4560" i="3"/>
  <c r="U4899" i="3"/>
  <c r="U97" i="3"/>
  <c r="U98" i="3"/>
  <c r="U3620" i="3"/>
  <c r="U5345" i="3"/>
  <c r="U1868" i="3"/>
  <c r="U1238" i="3"/>
  <c r="U5579" i="3"/>
  <c r="U5302" i="3"/>
  <c r="U4500" i="3"/>
  <c r="U676" i="3"/>
  <c r="U1829" i="3"/>
  <c r="U4732" i="3"/>
  <c r="U5984" i="3"/>
  <c r="U5170" i="3"/>
  <c r="U627" i="3"/>
  <c r="U5838" i="3"/>
  <c r="U4534" i="3"/>
  <c r="U4069" i="3"/>
  <c r="U2051" i="3"/>
  <c r="U6009" i="3"/>
  <c r="U5681" i="3"/>
  <c r="U2257" i="3"/>
  <c r="U1046" i="3"/>
  <c r="U2256" i="3"/>
  <c r="U729" i="3"/>
  <c r="U1785" i="3"/>
  <c r="U4411" i="3"/>
  <c r="U1035" i="3"/>
  <c r="U5340" i="3"/>
  <c r="U3291" i="3"/>
  <c r="U3811" i="3"/>
  <c r="U4564" i="3"/>
  <c r="U5748" i="3"/>
  <c r="U5921" i="3"/>
  <c r="U3676" i="3"/>
  <c r="U5528" i="3"/>
  <c r="U3610" i="3"/>
  <c r="U3611" i="3"/>
  <c r="U205" i="3"/>
  <c r="U2258" i="3"/>
  <c r="U4867" i="3"/>
  <c r="U5177" i="3"/>
  <c r="U5916" i="3"/>
  <c r="U5322" i="3"/>
  <c r="U1435" i="3"/>
  <c r="U5457" i="3"/>
  <c r="U5458" i="3"/>
  <c r="U3216" i="3"/>
  <c r="U4421" i="3"/>
  <c r="U5255" i="3"/>
  <c r="U1518" i="3"/>
  <c r="U4385" i="3"/>
  <c r="U5555" i="3"/>
  <c r="U1925" i="3"/>
  <c r="U4816" i="3"/>
  <c r="U4825" i="3"/>
  <c r="U4279" i="3"/>
  <c r="U1618" i="3"/>
  <c r="U714" i="3"/>
  <c r="U5525" i="3"/>
  <c r="U5538" i="3"/>
  <c r="U4945" i="3"/>
  <c r="U5978" i="3"/>
  <c r="U2316" i="3"/>
  <c r="U805" i="3"/>
  <c r="U5366" i="3"/>
  <c r="U4645" i="3"/>
  <c r="U3978" i="3"/>
  <c r="U1972" i="3"/>
  <c r="U1971" i="3"/>
  <c r="U1363" i="3"/>
  <c r="U4186" i="3"/>
  <c r="U1552" i="3"/>
  <c r="U1482" i="3"/>
  <c r="U4269" i="3"/>
  <c r="U5430" i="3"/>
  <c r="U1296" i="3"/>
  <c r="U2348" i="3"/>
  <c r="U842" i="3"/>
  <c r="U5212" i="3"/>
  <c r="U754" i="3"/>
  <c r="U5472" i="3"/>
  <c r="U1780" i="3"/>
  <c r="U4225" i="3"/>
  <c r="U4226" i="3"/>
  <c r="U856" i="3"/>
  <c r="U5869" i="3"/>
  <c r="U3668" i="3"/>
  <c r="U5306" i="3"/>
  <c r="U4775" i="3"/>
  <c r="U4776" i="3"/>
  <c r="U1248" i="3"/>
  <c r="U5491" i="3"/>
  <c r="U6054" i="3"/>
  <c r="U6055" i="3"/>
  <c r="U1912" i="3"/>
  <c r="U5531" i="3"/>
  <c r="U2235" i="3"/>
  <c r="U4741" i="3"/>
  <c r="U3851" i="3"/>
  <c r="U3852" i="3"/>
  <c r="U4612" i="3"/>
  <c r="U3932" i="3"/>
  <c r="U5087" i="3"/>
  <c r="U3538" i="3"/>
  <c r="U1293" i="3"/>
  <c r="U2116" i="3"/>
  <c r="U5892" i="3"/>
  <c r="U5844" i="3"/>
  <c r="U4350" i="3"/>
  <c r="U501" i="3"/>
  <c r="U4967" i="3"/>
  <c r="U4968" i="3"/>
  <c r="U5623" i="3"/>
  <c r="U5782" i="3"/>
  <c r="U5023" i="3"/>
  <c r="U619" i="3"/>
  <c r="U5990" i="3"/>
  <c r="U5991" i="3"/>
  <c r="U4091" i="3"/>
  <c r="U4403" i="3"/>
  <c r="U3503" i="3"/>
  <c r="U5493" i="3"/>
  <c r="U312" i="3"/>
  <c r="U4629" i="3"/>
  <c r="U3895" i="3"/>
  <c r="U5406" i="3"/>
  <c r="U5661" i="3"/>
  <c r="U4993" i="3"/>
  <c r="U5759" i="3"/>
  <c r="U1120" i="3"/>
  <c r="U4398" i="3"/>
  <c r="U5044" i="3"/>
  <c r="U658" i="3"/>
  <c r="U663" i="3"/>
  <c r="U4167" i="3"/>
  <c r="U5005" i="3"/>
  <c r="U1137" i="3"/>
  <c r="U3696" i="3"/>
  <c r="U2284" i="3"/>
  <c r="U1473" i="3"/>
  <c r="U5450" i="3"/>
  <c r="U1976" i="3"/>
  <c r="U3629" i="3"/>
  <c r="U3194" i="3"/>
  <c r="U3680" i="3"/>
  <c r="U3878" i="3"/>
  <c r="U5438" i="3"/>
  <c r="U4737" i="3"/>
  <c r="U4953" i="3"/>
  <c r="U4954" i="3"/>
  <c r="U5859" i="3"/>
  <c r="U5262" i="3"/>
  <c r="U2194" i="3"/>
  <c r="U5096" i="3"/>
  <c r="U4235" i="3"/>
  <c r="U851" i="3"/>
  <c r="U1454" i="3"/>
  <c r="U1694" i="3"/>
  <c r="U1186" i="3"/>
  <c r="U444" i="3"/>
  <c r="U4934" i="3"/>
  <c r="U5743" i="3"/>
  <c r="U552" i="3"/>
  <c r="U5364" i="3"/>
  <c r="U4482" i="3"/>
  <c r="U5537" i="3"/>
  <c r="U4573" i="3"/>
  <c r="U4618" i="3"/>
  <c r="U824" i="3"/>
  <c r="U5949" i="3"/>
  <c r="U5951" i="3"/>
  <c r="U5343" i="3"/>
  <c r="U1135" i="3"/>
  <c r="U5613" i="3"/>
  <c r="U6110" i="3"/>
  <c r="U5666" i="3"/>
  <c r="U5433" i="3"/>
  <c r="U5260" i="3"/>
  <c r="U3675" i="3"/>
  <c r="U3689" i="3"/>
  <c r="U4413" i="3"/>
  <c r="U5771" i="3"/>
  <c r="U5774" i="3"/>
  <c r="U2150" i="3"/>
  <c r="U280" i="3"/>
  <c r="U4084" i="3"/>
  <c r="U1872" i="3"/>
  <c r="U75" i="3"/>
  <c r="U910" i="3"/>
  <c r="U1910" i="3"/>
  <c r="U1798" i="3"/>
  <c r="U6073" i="3"/>
  <c r="U1493" i="3"/>
  <c r="U5219" i="3"/>
  <c r="U1265" i="3"/>
  <c r="U2017" i="3"/>
  <c r="U4762" i="3"/>
  <c r="U5310" i="3"/>
  <c r="U386" i="3"/>
  <c r="U5276" i="3"/>
  <c r="U4900" i="3"/>
  <c r="U3917" i="3"/>
  <c r="U6052" i="3"/>
  <c r="U4793" i="3"/>
  <c r="U1267" i="3"/>
  <c r="U5267" i="3"/>
  <c r="U5288" i="3"/>
  <c r="U4511" i="3"/>
  <c r="U4217" i="3"/>
  <c r="U6116" i="3"/>
  <c r="U6035" i="3"/>
  <c r="U6037" i="3"/>
  <c r="U4882" i="3"/>
  <c r="U967" i="3"/>
  <c r="U4949" i="3"/>
  <c r="U6095" i="3"/>
  <c r="U5373" i="3"/>
  <c r="U2162" i="3"/>
  <c r="U5940" i="3"/>
  <c r="U5827" i="3"/>
  <c r="U1836" i="3"/>
  <c r="U6013" i="3"/>
  <c r="U5834" i="3"/>
  <c r="U1279" i="3"/>
  <c r="U5976" i="3"/>
  <c r="U6081" i="3"/>
  <c r="U6001" i="3"/>
  <c r="U1368" i="3"/>
  <c r="U4377" i="3"/>
  <c r="U4711" i="3"/>
  <c r="U3287" i="3"/>
  <c r="U2274" i="3"/>
  <c r="U6020" i="3"/>
  <c r="U4305" i="3"/>
  <c r="U6104" i="3"/>
  <c r="U5353" i="3"/>
  <c r="U515" i="3"/>
  <c r="U224" i="3"/>
  <c r="U225" i="3"/>
  <c r="U305" i="3"/>
  <c r="U1607" i="3"/>
  <c r="U1507" i="3"/>
  <c r="U266" i="3"/>
  <c r="U4515" i="3"/>
  <c r="U4789" i="3"/>
  <c r="U1746" i="3"/>
  <c r="U441" i="3"/>
  <c r="U172" i="3"/>
  <c r="U563" i="3"/>
  <c r="U1535" i="3"/>
  <c r="U5055" i="3"/>
  <c r="U1930" i="3"/>
  <c r="U4475" i="3"/>
  <c r="U4232" i="3"/>
  <c r="U3950" i="3"/>
  <c r="U5104" i="3"/>
  <c r="U4469" i="3"/>
  <c r="U908" i="3"/>
  <c r="U2091" i="3"/>
  <c r="U2092" i="3"/>
  <c r="U2093" i="3"/>
  <c r="U2094" i="3"/>
  <c r="U1684" i="3"/>
  <c r="U281" i="3"/>
  <c r="U520" i="3"/>
  <c r="U36" i="3"/>
  <c r="U3374" i="3"/>
  <c r="U131" i="3"/>
  <c r="U833" i="3"/>
  <c r="U3400" i="3"/>
  <c r="U1030" i="3"/>
  <c r="U1045" i="3"/>
  <c r="U99" i="3"/>
  <c r="U1637" i="3"/>
  <c r="U1200" i="3"/>
  <c r="U5108" i="3"/>
  <c r="U290" i="3"/>
  <c r="U1398" i="3"/>
  <c r="U1316" i="3"/>
  <c r="U4374" i="3"/>
  <c r="U164" i="3"/>
  <c r="U1041" i="3"/>
  <c r="U2199" i="3"/>
  <c r="U244" i="3"/>
  <c r="U834" i="3"/>
  <c r="U5241" i="3"/>
  <c r="U5243" i="3"/>
  <c r="U1571" i="3"/>
  <c r="U5484" i="3"/>
  <c r="U4870" i="3"/>
  <c r="U3580" i="3"/>
  <c r="U1483" i="3"/>
  <c r="U1970" i="3"/>
  <c r="U4655" i="3"/>
  <c r="U1490" i="3"/>
  <c r="U532" i="3"/>
  <c r="U143" i="3"/>
  <c r="U137" i="3"/>
  <c r="U260" i="3"/>
  <c r="U5046" i="3"/>
  <c r="U4730" i="3"/>
  <c r="U5500" i="3"/>
  <c r="U1562" i="3"/>
  <c r="U4841" i="3"/>
  <c r="U4842" i="3"/>
  <c r="U3902" i="3"/>
  <c r="U5787" i="3"/>
  <c r="U4887" i="3"/>
  <c r="U4888" i="3"/>
  <c r="U4756" i="3"/>
  <c r="U4757" i="3"/>
  <c r="U5705" i="3"/>
  <c r="U5504" i="3"/>
  <c r="U1385" i="3"/>
  <c r="U666" i="3"/>
  <c r="U5016" i="3"/>
  <c r="U5017" i="3"/>
  <c r="U1843" i="3"/>
  <c r="U4665" i="3"/>
  <c r="U4663" i="3"/>
  <c r="U5599" i="3"/>
  <c r="U1677" i="3"/>
  <c r="U1998" i="3"/>
  <c r="U3861" i="3"/>
  <c r="U3864" i="3"/>
  <c r="U1257" i="3"/>
  <c r="U1898" i="3"/>
  <c r="U2170" i="3"/>
  <c r="U5105" i="3"/>
  <c r="U5689" i="3"/>
  <c r="U4748" i="3"/>
  <c r="U5558" i="3"/>
  <c r="U2329" i="3"/>
  <c r="U2330" i="3"/>
  <c r="U3569" i="3"/>
  <c r="U5673" i="3"/>
  <c r="U3341" i="3"/>
  <c r="U3342" i="3"/>
  <c r="U3576" i="3"/>
  <c r="U5443" i="3"/>
  <c r="U3817" i="3"/>
  <c r="U58" i="3"/>
  <c r="U1645" i="3"/>
  <c r="U5398" i="3"/>
  <c r="U5399" i="3"/>
  <c r="U44" i="3"/>
  <c r="U1510" i="3"/>
  <c r="U1014" i="3"/>
  <c r="U2156" i="3"/>
  <c r="U5301" i="3"/>
  <c r="U5303" i="3"/>
  <c r="U3729" i="3"/>
  <c r="U5754" i="3"/>
  <c r="U5564" i="3"/>
  <c r="U4942" i="3"/>
  <c r="U565" i="3"/>
  <c r="U5355" i="3"/>
  <c r="U1174" i="3"/>
  <c r="U4076" i="3"/>
  <c r="U1644" i="3"/>
  <c r="U704" i="3"/>
  <c r="U766" i="3"/>
  <c r="U5737" i="3"/>
  <c r="U5699" i="3"/>
  <c r="U5257" i="3"/>
  <c r="U4102" i="3"/>
  <c r="U425" i="3"/>
  <c r="U4314" i="3"/>
  <c r="U852" i="3"/>
  <c r="U2201" i="3"/>
  <c r="U2186" i="3"/>
  <c r="U1827" i="3"/>
  <c r="U2374" i="3"/>
  <c r="U1414" i="3"/>
  <c r="U1786" i="3"/>
  <c r="U1809" i="3"/>
  <c r="U5803" i="3"/>
  <c r="U4727" i="3"/>
  <c r="U5248" i="3"/>
  <c r="U2074" i="3"/>
  <c r="U564" i="3"/>
  <c r="U1840" i="3"/>
  <c r="U5072" i="3"/>
  <c r="U5808" i="3"/>
  <c r="U2078" i="3"/>
  <c r="U1978" i="3"/>
  <c r="U5459" i="3"/>
  <c r="U1433" i="3"/>
  <c r="U5405" i="3"/>
  <c r="U3660" i="3"/>
  <c r="U3533" i="3"/>
  <c r="U3659" i="3"/>
  <c r="U4876" i="3"/>
  <c r="U4497" i="3"/>
  <c r="U5539" i="3"/>
  <c r="U1608" i="3"/>
  <c r="U1609" i="3"/>
  <c r="U2264" i="3"/>
  <c r="U193" i="3"/>
  <c r="U4395" i="3"/>
  <c r="U4467" i="3"/>
  <c r="U968" i="3"/>
  <c r="U5238" i="3"/>
  <c r="U4323" i="3"/>
  <c r="U1165" i="3"/>
  <c r="U5562" i="3"/>
  <c r="U5639" i="3"/>
  <c r="U5007" i="3"/>
  <c r="U2290" i="3"/>
  <c r="U2191" i="3"/>
  <c r="U4659" i="3"/>
  <c r="U3984" i="3"/>
  <c r="U3983" i="3"/>
  <c r="U2020" i="3"/>
  <c r="U5903" i="3"/>
  <c r="U1710" i="3"/>
  <c r="U5431" i="3"/>
  <c r="U1212" i="3"/>
  <c r="U5375" i="3"/>
  <c r="U1073" i="3"/>
  <c r="U1572" i="3"/>
  <c r="U2367" i="3"/>
  <c r="U4494" i="3"/>
  <c r="U784" i="3"/>
  <c r="U2727" i="3"/>
  <c r="U3774" i="3"/>
  <c r="U5032" i="3"/>
  <c r="U5031" i="3"/>
  <c r="U3459" i="3"/>
  <c r="U5894" i="3"/>
  <c r="U4300" i="3"/>
  <c r="U1701" i="3"/>
  <c r="U4198" i="3"/>
  <c r="U1015" i="3"/>
  <c r="U1885" i="3"/>
  <c r="U6058" i="3"/>
  <c r="U6059" i="3"/>
  <c r="U6056" i="3"/>
  <c r="U5116" i="3"/>
  <c r="U5417" i="3"/>
  <c r="U4533" i="3"/>
  <c r="U4531" i="3"/>
  <c r="U3684" i="3"/>
  <c r="U5879" i="3"/>
  <c r="U5875" i="3"/>
  <c r="U4171" i="3"/>
  <c r="U3931" i="3"/>
  <c r="U3559" i="3"/>
  <c r="U3499" i="3"/>
  <c r="U3146" i="3"/>
  <c r="U5396" i="3"/>
  <c r="U2117" i="3"/>
  <c r="U538" i="3"/>
  <c r="U5845" i="3"/>
  <c r="U2185" i="3"/>
  <c r="U5994" i="3"/>
  <c r="U5369" i="3"/>
  <c r="U4542" i="3"/>
  <c r="U5781" i="3"/>
  <c r="U4408" i="3"/>
  <c r="U2272" i="3"/>
  <c r="U3504" i="3"/>
  <c r="U5938" i="3"/>
  <c r="U5570" i="3"/>
  <c r="U5856" i="3"/>
  <c r="U3829" i="3"/>
  <c r="U5659" i="3"/>
  <c r="U4683" i="3"/>
  <c r="U5376" i="3"/>
  <c r="U1817" i="3"/>
  <c r="U2009" i="3"/>
  <c r="U1111" i="3"/>
  <c r="U710" i="3"/>
  <c r="U461" i="3"/>
  <c r="U5970" i="3"/>
  <c r="U3773" i="3"/>
  <c r="U4832" i="3"/>
  <c r="U5741" i="3"/>
  <c r="U973" i="3"/>
  <c r="U4745" i="3"/>
  <c r="U4124" i="3"/>
  <c r="U4125" i="3"/>
  <c r="U1502" i="3"/>
  <c r="U526" i="3"/>
  <c r="U4557" i="3"/>
  <c r="U4110" i="3"/>
  <c r="U4109" i="3"/>
  <c r="U5451" i="3"/>
  <c r="U4239" i="3"/>
  <c r="U5101" i="3"/>
  <c r="U3193" i="3"/>
  <c r="U2174" i="3"/>
  <c r="U999" i="3"/>
  <c r="U5425" i="3"/>
  <c r="U6032" i="3"/>
  <c r="U5820" i="3"/>
  <c r="U4039" i="3"/>
  <c r="U892" i="3"/>
  <c r="U4294" i="3"/>
  <c r="U3297" i="3"/>
  <c r="U3298" i="3"/>
  <c r="U718" i="3"/>
  <c r="U5735" i="3"/>
  <c r="U387" i="3"/>
  <c r="U6011" i="3"/>
  <c r="U2251" i="3"/>
  <c r="U3118" i="3"/>
  <c r="U2128" i="3"/>
  <c r="U4536" i="3"/>
  <c r="U3663" i="3"/>
  <c r="U1495" i="3"/>
  <c r="U6063" i="3"/>
  <c r="U1059" i="3"/>
  <c r="U3871" i="3"/>
  <c r="U1379" i="3"/>
  <c r="U4619" i="3"/>
  <c r="U4823" i="3"/>
  <c r="U4449" i="3"/>
  <c r="U5344" i="3"/>
  <c r="U4105" i="3"/>
  <c r="U875" i="3"/>
  <c r="U5121" i="3"/>
  <c r="U5667" i="3"/>
  <c r="U5434" i="3"/>
  <c r="U5435" i="3"/>
  <c r="U5165" i="3"/>
  <c r="U5414" i="3"/>
  <c r="U6007" i="3"/>
  <c r="U5034" i="3"/>
  <c r="U37" i="3"/>
  <c r="U1982" i="3"/>
  <c r="U5773" i="3"/>
  <c r="U804" i="3"/>
  <c r="U1918" i="3"/>
  <c r="U3834" i="3"/>
  <c r="U5775" i="3"/>
  <c r="U5721" i="3"/>
  <c r="U4647" i="3"/>
  <c r="U3214" i="3"/>
  <c r="U5763" i="3"/>
  <c r="U350" i="3"/>
  <c r="U5233" i="3"/>
  <c r="U6069" i="3"/>
  <c r="U1955" i="3"/>
  <c r="U5079" i="3"/>
  <c r="U3487" i="3"/>
  <c r="U4717" i="3"/>
  <c r="U4011" i="3"/>
  <c r="U4468" i="3"/>
  <c r="U5168" i="3"/>
  <c r="U4763" i="3"/>
  <c r="U1216" i="3"/>
  <c r="U5926" i="3"/>
  <c r="U1782" i="3"/>
  <c r="U4088" i="3"/>
  <c r="U1776" i="3"/>
  <c r="U5793" i="3"/>
  <c r="U1989" i="3"/>
  <c r="U2286" i="3"/>
  <c r="U4601" i="3"/>
  <c r="U5365" i="3"/>
  <c r="U5466" i="3"/>
  <c r="U5463" i="3"/>
  <c r="U4453" i="3"/>
  <c r="U4513" i="3"/>
  <c r="U211" i="3"/>
  <c r="U6105" i="3"/>
  <c r="U5890" i="3"/>
  <c r="U5307" i="3"/>
  <c r="U5982" i="3"/>
  <c r="U1128" i="3"/>
  <c r="U1951" i="3"/>
  <c r="U5872" i="3"/>
  <c r="U3640" i="3"/>
  <c r="U5744" i="3"/>
  <c r="U4729" i="3"/>
  <c r="U6012" i="3"/>
  <c r="U1981" i="3"/>
  <c r="U382" i="3"/>
  <c r="U5974" i="3"/>
  <c r="U5509" i="3"/>
  <c r="U5510" i="3"/>
  <c r="U1628" i="3"/>
  <c r="U5695" i="3"/>
  <c r="U5985" i="3"/>
  <c r="U5986" i="3"/>
  <c r="U1615" i="3"/>
  <c r="U5900" i="3"/>
  <c r="U5901" i="3"/>
  <c r="U3723" i="3"/>
  <c r="U5911" i="3"/>
  <c r="U5422" i="3"/>
  <c r="U3893" i="3"/>
  <c r="U3779" i="3"/>
  <c r="U5713" i="3"/>
  <c r="U306" i="3"/>
  <c r="U377" i="3"/>
  <c r="U486" i="3"/>
  <c r="U487" i="3"/>
  <c r="U1610" i="3"/>
  <c r="U4516" i="3"/>
  <c r="U3897" i="3"/>
  <c r="U2140" i="3"/>
  <c r="U736" i="3"/>
  <c r="U3449" i="3"/>
  <c r="U1669" i="3"/>
  <c r="U392" i="3"/>
  <c r="U132" i="3"/>
  <c r="U667" i="3"/>
  <c r="U4316" i="3"/>
  <c r="U361" i="3"/>
  <c r="U4471" i="3"/>
  <c r="U4472" i="3"/>
  <c r="U1699" i="3"/>
  <c r="U1337" i="3"/>
  <c r="U1465" i="3"/>
  <c r="U4176" i="3"/>
  <c r="U3571" i="3"/>
  <c r="U1871" i="3"/>
  <c r="U201" i="3"/>
  <c r="U4049" i="3"/>
  <c r="U1346" i="3"/>
  <c r="U3730" i="3"/>
  <c r="U865" i="3"/>
  <c r="U993" i="3"/>
  <c r="U144" i="3"/>
  <c r="U116" i="3"/>
  <c r="U959" i="3"/>
  <c r="U145" i="3"/>
  <c r="U261" i="3"/>
  <c r="U4569" i="3"/>
  <c r="U1802" i="3"/>
  <c r="U2353" i="3"/>
  <c r="U1016" i="3"/>
  <c r="U1195" i="3"/>
  <c r="U5244" i="3"/>
  <c r="U5245" i="3"/>
  <c r="U5246" i="3"/>
  <c r="U5247" i="3"/>
  <c r="U505" i="3"/>
  <c r="U5593" i="3"/>
  <c r="U580" i="3"/>
  <c r="U3479" i="3"/>
  <c r="U1988" i="3"/>
  <c r="U1164" i="3"/>
  <c r="U4182" i="3"/>
  <c r="U4193" i="3"/>
  <c r="U2204" i="3"/>
  <c r="U946" i="3"/>
  <c r="U1777" i="3"/>
  <c r="U4908" i="3"/>
  <c r="U2134" i="3"/>
  <c r="U2135" i="3"/>
  <c r="U1442" i="3"/>
  <c r="U896" i="3"/>
  <c r="U3903" i="3"/>
  <c r="U3904" i="3"/>
  <c r="U1060" i="3"/>
  <c r="U3976" i="3"/>
  <c r="U1081" i="3"/>
  <c r="U5789" i="3"/>
  <c r="U4885" i="3"/>
  <c r="U4514" i="3"/>
  <c r="U4017" i="3"/>
  <c r="U5588" i="3"/>
  <c r="U1347" i="3"/>
  <c r="U4758" i="3"/>
  <c r="U5702" i="3"/>
  <c r="U5657" i="3"/>
  <c r="U5710" i="3"/>
  <c r="U5505" i="3"/>
  <c r="U5507" i="3"/>
  <c r="U5102" i="3"/>
  <c r="U5629" i="3"/>
  <c r="U5630" i="3"/>
  <c r="U5707" i="3"/>
  <c r="U5012" i="3"/>
  <c r="U1424" i="3"/>
  <c r="U5382" i="3"/>
  <c r="U5487" i="3"/>
  <c r="U5800" i="3"/>
  <c r="U3862" i="3"/>
  <c r="U1057" i="3"/>
  <c r="U1920" i="3"/>
  <c r="U6084" i="3"/>
  <c r="U6089" i="3"/>
  <c r="U1390" i="3"/>
  <c r="U4065" i="3"/>
  <c r="U1891" i="3"/>
  <c r="U5690" i="3"/>
  <c r="U1846" i="3"/>
  <c r="U3758" i="3"/>
  <c r="U2355" i="3"/>
  <c r="U4452" i="3"/>
  <c r="U1286" i="3"/>
  <c r="U1017" i="3"/>
  <c r="U476" i="3"/>
  <c r="U3847" i="3"/>
  <c r="U885" i="3"/>
  <c r="U233" i="3"/>
  <c r="U1038" i="3"/>
  <c r="U5907" i="3"/>
  <c r="U4478" i="3"/>
  <c r="U1121" i="3"/>
  <c r="U2052" i="3"/>
  <c r="U942" i="3"/>
  <c r="U1554" i="3"/>
  <c r="U414" i="3"/>
  <c r="U1325" i="3"/>
  <c r="U1415" i="3"/>
  <c r="U5083" i="3"/>
  <c r="U5733" i="3"/>
  <c r="U948" i="3"/>
  <c r="U949" i="3"/>
  <c r="U5470" i="3"/>
  <c r="U3677" i="3"/>
  <c r="U1600" i="3"/>
  <c r="U4014" i="3"/>
  <c r="U5270" i="3"/>
  <c r="U814" i="3"/>
  <c r="U711" i="3"/>
  <c r="U2304" i="3"/>
  <c r="U1421" i="3"/>
  <c r="U2369" i="3"/>
  <c r="U2027" i="3"/>
  <c r="U5323" i="3"/>
  <c r="U5812" i="3"/>
  <c r="U5815" i="3"/>
  <c r="U5380" i="3"/>
  <c r="U2160" i="3"/>
  <c r="U1026" i="3"/>
  <c r="U5455" i="3"/>
  <c r="U5931" i="3"/>
  <c r="U5932" i="3"/>
  <c r="U4773" i="3"/>
  <c r="U6031" i="3"/>
  <c r="U3962" i="3"/>
  <c r="U5068" i="3"/>
  <c r="U4797" i="3"/>
  <c r="U1525" i="3"/>
  <c r="U4863" i="3"/>
  <c r="U4864" i="3"/>
  <c r="U1221" i="3"/>
  <c r="U5378" i="3"/>
  <c r="U2371" i="3"/>
  <c r="U5413" i="3"/>
  <c r="U1208" i="3"/>
  <c r="U4562" i="3"/>
  <c r="U318" i="3"/>
  <c r="U4946" i="3"/>
  <c r="U1611" i="3"/>
  <c r="U3416" i="3"/>
  <c r="U3857" i="3"/>
  <c r="U789" i="3"/>
  <c r="U2075" i="3"/>
  <c r="U4976" i="3"/>
  <c r="U1528" i="3"/>
  <c r="U5574" i="3"/>
  <c r="U4369" i="3"/>
  <c r="U4893" i="3"/>
  <c r="U202" i="3"/>
  <c r="U5672" i="3"/>
  <c r="U5716" i="3"/>
  <c r="U1943" i="3"/>
  <c r="U2072" i="3"/>
  <c r="U5201" i="3"/>
  <c r="U1553" i="3"/>
  <c r="U4188" i="3"/>
  <c r="U4706" i="3"/>
  <c r="U4703" i="3"/>
  <c r="U4960" i="3"/>
  <c r="U5213" i="3"/>
  <c r="U5568" i="3"/>
  <c r="U1711" i="3"/>
  <c r="U267" i="3"/>
  <c r="U1209" i="3"/>
  <c r="U2053" i="3"/>
  <c r="U533" i="3"/>
  <c r="U4386" i="3"/>
  <c r="U5700" i="3"/>
  <c r="U6057" i="3"/>
  <c r="U5850" i="3"/>
  <c r="U4058" i="3"/>
  <c r="U4169" i="3"/>
  <c r="U293" i="3"/>
  <c r="U1987" i="3"/>
  <c r="U5085" i="3"/>
  <c r="U1383" i="3"/>
  <c r="U5520" i="3"/>
  <c r="U5847" i="3"/>
  <c r="U3628" i="3"/>
  <c r="U5521" i="3"/>
  <c r="U566" i="3"/>
  <c r="U5370" i="3"/>
  <c r="U5367" i="3"/>
  <c r="U3546" i="3"/>
  <c r="U5022" i="3"/>
  <c r="U1024" i="3"/>
  <c r="U4988" i="3"/>
  <c r="U1241" i="3"/>
  <c r="U4442" i="3"/>
  <c r="U1775" i="3"/>
  <c r="U5857" i="3"/>
  <c r="U4990" i="3"/>
  <c r="U5662" i="3"/>
  <c r="U5660" i="3"/>
  <c r="U4718" i="3"/>
  <c r="U5100" i="3"/>
  <c r="U1107" i="3"/>
  <c r="U1112" i="3"/>
  <c r="U4052" i="3"/>
  <c r="U184" i="3"/>
  <c r="U1430" i="3"/>
  <c r="U5006" i="3"/>
  <c r="U5739" i="3"/>
  <c r="U4734" i="3"/>
  <c r="U5250" i="3"/>
  <c r="U4249" i="3"/>
  <c r="U4559" i="3"/>
  <c r="U5339" i="3"/>
  <c r="U4795" i="3"/>
  <c r="U4072" i="3"/>
  <c r="U4686" i="3"/>
  <c r="U4736" i="3"/>
  <c r="U5732" i="3"/>
  <c r="U4955" i="3"/>
  <c r="U535" i="3"/>
  <c r="U1365" i="3"/>
  <c r="U5263" i="3"/>
  <c r="U3704" i="3"/>
  <c r="U775" i="3"/>
  <c r="U4820" i="3"/>
  <c r="U418" i="3"/>
  <c r="U5070" i="3"/>
  <c r="U4466" i="3"/>
  <c r="U1741" i="3"/>
  <c r="U5679" i="3"/>
  <c r="U6010" i="3"/>
  <c r="U4791" i="3"/>
  <c r="U5989" i="3"/>
  <c r="U2044" i="3"/>
  <c r="U4483" i="3"/>
  <c r="U4291" i="3"/>
  <c r="U5619" i="3"/>
  <c r="U5952" i="3"/>
  <c r="U1602" i="3"/>
  <c r="U599" i="3"/>
  <c r="U1042" i="3"/>
  <c r="U4879" i="3"/>
  <c r="U5209" i="3"/>
  <c r="U4785" i="3"/>
  <c r="U5123" i="3"/>
  <c r="U4425" i="3"/>
  <c r="U5210" i="3"/>
  <c r="U5665" i="3"/>
  <c r="U6039" i="3"/>
  <c r="U6040" i="3"/>
  <c r="U3649" i="3"/>
  <c r="U5167" i="3"/>
  <c r="U1597" i="3"/>
  <c r="U5274" i="3"/>
  <c r="U4547" i="3"/>
  <c r="U643" i="3"/>
  <c r="U5799" i="3"/>
  <c r="U3736" i="3"/>
  <c r="U4059" i="3"/>
  <c r="U4589" i="3"/>
  <c r="U3693" i="3"/>
  <c r="U5923" i="3"/>
  <c r="U6028" i="3"/>
  <c r="U4648" i="3"/>
  <c r="U1938" i="3"/>
  <c r="U3613" i="3"/>
  <c r="U3435" i="3"/>
  <c r="U5764" i="3"/>
  <c r="U5765" i="3"/>
  <c r="U2262" i="3"/>
  <c r="U4633" i="3"/>
  <c r="U4914" i="3"/>
  <c r="U2043" i="3"/>
  <c r="U1691" i="3"/>
  <c r="U1362" i="3"/>
  <c r="U6101" i="3"/>
  <c r="U6102" i="3"/>
  <c r="U6070" i="3"/>
  <c r="U6100" i="3"/>
  <c r="U1647" i="3"/>
  <c r="U5607" i="3"/>
  <c r="U5641" i="3"/>
  <c r="U3858" i="3"/>
  <c r="U5936" i="3"/>
  <c r="U5767" i="3"/>
  <c r="U808" i="3"/>
  <c r="U2336" i="3"/>
  <c r="U1098" i="3"/>
  <c r="U3372" i="3"/>
  <c r="U3606" i="3"/>
  <c r="U5825" i="3"/>
  <c r="U1247" i="3"/>
  <c r="U5289" i="3"/>
  <c r="U1765" i="3"/>
  <c r="U5308" i="3"/>
  <c r="U6036" i="3"/>
  <c r="U2211" i="3"/>
  <c r="U1323" i="3"/>
  <c r="U6096" i="3"/>
  <c r="U6094" i="3"/>
  <c r="U5374" i="3"/>
  <c r="U5371" i="3"/>
  <c r="U5965" i="3"/>
  <c r="U1766" i="3"/>
  <c r="U4280" i="3"/>
  <c r="U6006" i="3"/>
  <c r="U507" i="3"/>
  <c r="U6093" i="3"/>
  <c r="U5283" i="3"/>
  <c r="U5967" i="3"/>
  <c r="U5968" i="3"/>
  <c r="U4783" i="3"/>
  <c r="U5523" i="3"/>
  <c r="U5832" i="3"/>
  <c r="U5106" i="3"/>
  <c r="U405" i="3"/>
  <c r="U5526" i="3"/>
  <c r="U4692" i="3"/>
  <c r="U1280" i="3"/>
  <c r="U5972" i="3"/>
  <c r="U5973" i="3"/>
  <c r="U6046" i="3"/>
  <c r="U6021" i="3"/>
  <c r="U516" i="3"/>
  <c r="U434" i="3"/>
  <c r="U378" i="3"/>
  <c r="U152" i="3"/>
  <c r="U1612" i="3"/>
  <c r="U918" i="3"/>
  <c r="U4805" i="3"/>
  <c r="U1305" i="3"/>
  <c r="U1670" i="3"/>
  <c r="U1671" i="3"/>
  <c r="U5056" i="3"/>
  <c r="U1342" i="3"/>
  <c r="U1727" i="3"/>
  <c r="U1506" i="3"/>
  <c r="U1469" i="3"/>
  <c r="U1054" i="3"/>
  <c r="U1007" i="3"/>
  <c r="U4145" i="3"/>
  <c r="U2352" i="3"/>
  <c r="U1268" i="3"/>
  <c r="U534" i="3"/>
  <c r="U5751" i="3"/>
  <c r="U955" i="3"/>
  <c r="U3624" i="3"/>
  <c r="U1407" i="3"/>
  <c r="U4521" i="3"/>
  <c r="U1129" i="3"/>
  <c r="U415" i="3"/>
  <c r="U1143" i="3"/>
  <c r="U355" i="3"/>
  <c r="U3763" i="3"/>
  <c r="U5635" i="3"/>
  <c r="U3534" i="3"/>
  <c r="U1854" i="3"/>
  <c r="U488" i="3"/>
  <c r="U1444" i="3"/>
  <c r="U2190" i="3"/>
  <c r="U5486" i="3"/>
  <c r="U1253" i="3"/>
  <c r="U4214" i="3"/>
  <c r="U1491" i="3"/>
  <c r="U1359" i="3"/>
  <c r="U3097" i="3"/>
  <c r="U370" i="3"/>
  <c r="U3837" i="3"/>
  <c r="U4792" i="3"/>
  <c r="U1546" i="3"/>
  <c r="U924" i="3"/>
  <c r="U336" i="3"/>
  <c r="U3148" i="3"/>
  <c r="U4361" i="3"/>
  <c r="U4120" i="3"/>
  <c r="U451" i="3"/>
  <c r="U3641" i="3"/>
  <c r="U650" i="3"/>
  <c r="U2136" i="3"/>
  <c r="U4903" i="3"/>
  <c r="U1924" i="3"/>
  <c r="U5296" i="3"/>
  <c r="U2268" i="3"/>
  <c r="U1008" i="3"/>
  <c r="U4843" i="3"/>
  <c r="U4886" i="3"/>
  <c r="U4023" i="3"/>
  <c r="U5589" i="3"/>
  <c r="U4759" i="3"/>
  <c r="U712" i="3"/>
  <c r="U5609" i="3"/>
  <c r="U5712" i="3"/>
  <c r="U5631" i="3"/>
  <c r="U4191" i="3"/>
  <c r="U5708" i="3"/>
  <c r="U5471" i="3"/>
  <c r="U5018" i="3"/>
  <c r="U5385" i="3"/>
  <c r="U5386" i="3"/>
  <c r="U5383" i="3"/>
  <c r="U5489" i="3"/>
  <c r="U252" i="3"/>
  <c r="U5602" i="3"/>
  <c r="U5598" i="3"/>
  <c r="U3863" i="3"/>
  <c r="U3865" i="3"/>
  <c r="U5797" i="3"/>
  <c r="U6085" i="3"/>
  <c r="U6087" i="3"/>
  <c r="U4910" i="3"/>
  <c r="U4911" i="3"/>
  <c r="U2939" i="3"/>
  <c r="U1391" i="3"/>
  <c r="U4227" i="3"/>
  <c r="U1292" i="3"/>
  <c r="U6024" i="3"/>
  <c r="U6026" i="3"/>
  <c r="U5559" i="3"/>
  <c r="U5560" i="3"/>
  <c r="U2331" i="3"/>
  <c r="U2332" i="3"/>
  <c r="U1830" i="3"/>
  <c r="U2216" i="3"/>
  <c r="U5447" i="3"/>
  <c r="U1646" i="3"/>
  <c r="U1932" i="3"/>
  <c r="U5569" i="3"/>
  <c r="U89" i="3"/>
  <c r="U5795" i="3"/>
  <c r="U4522" i="3"/>
  <c r="U4234" i="3"/>
  <c r="U5480" i="3"/>
  <c r="U69" i="3"/>
  <c r="U5578" i="3"/>
  <c r="U506" i="3"/>
  <c r="U4939" i="3"/>
  <c r="U3727" i="3"/>
  <c r="U1964" i="3"/>
  <c r="U2292" i="3"/>
  <c r="U5563" i="3"/>
  <c r="U111" i="3"/>
  <c r="U2015" i="3"/>
  <c r="U5076" i="3"/>
  <c r="U790" i="3"/>
  <c r="U5909" i="3"/>
  <c r="U1298" i="3"/>
  <c r="U723" i="3"/>
  <c r="U876" i="3"/>
  <c r="U3833" i="3"/>
  <c r="U700" i="3"/>
  <c r="U5839" i="3"/>
  <c r="U264" i="3"/>
  <c r="U3617" i="3"/>
  <c r="U3618" i="3"/>
  <c r="U1373" i="3"/>
  <c r="U5682" i="3"/>
  <c r="U760" i="3"/>
  <c r="U1555" i="3"/>
  <c r="U2173" i="3"/>
  <c r="U5128" i="3"/>
  <c r="U1047" i="3"/>
  <c r="U724" i="3"/>
  <c r="U853" i="3"/>
  <c r="U2375" i="3"/>
  <c r="U5736" i="3"/>
  <c r="U873" i="3"/>
  <c r="U5084" i="3"/>
  <c r="U1755" i="3"/>
  <c r="U1515" i="3"/>
  <c r="U3855" i="3"/>
  <c r="U950" i="3"/>
  <c r="U5969" i="3"/>
  <c r="U3678" i="3"/>
  <c r="U338" i="3"/>
  <c r="U5529" i="3"/>
  <c r="U4631" i="3"/>
  <c r="U4013" i="3"/>
  <c r="U553" i="3"/>
  <c r="U1558" i="3"/>
  <c r="U4731" i="3"/>
  <c r="U5962" i="3"/>
  <c r="U2303" i="3"/>
  <c r="U791" i="3"/>
  <c r="U4085" i="3"/>
  <c r="U1201" i="3"/>
  <c r="U1958" i="3"/>
  <c r="U4660" i="3"/>
  <c r="U976" i="3"/>
  <c r="U5809" i="3"/>
  <c r="U2030" i="3"/>
  <c r="U5811" i="3"/>
  <c r="U5381" i="3"/>
  <c r="U5664" i="3"/>
  <c r="U2065" i="3"/>
  <c r="U1436" i="3"/>
  <c r="U5933" i="3"/>
  <c r="U5226" i="3"/>
  <c r="U1519" i="3"/>
  <c r="U2220" i="3"/>
  <c r="U6049" i="3"/>
  <c r="U5954" i="3"/>
  <c r="U3358" i="3"/>
  <c r="U957" i="3"/>
  <c r="U6790" i="3"/>
  <c r="U4877" i="3"/>
  <c r="U2372" i="3"/>
  <c r="U1533" i="3"/>
  <c r="U1619" i="3"/>
  <c r="U5335" i="3"/>
  <c r="U5867" i="3"/>
  <c r="U5853" i="3"/>
  <c r="U1411" i="3"/>
  <c r="U5540" i="3"/>
  <c r="U4192" i="3"/>
  <c r="U5960" i="3"/>
  <c r="U1470" i="3"/>
  <c r="U3588" i="3"/>
  <c r="U1721" i="3"/>
  <c r="U5136" i="3"/>
  <c r="U4396" i="3"/>
  <c r="U4419" i="3"/>
  <c r="U1242" i="3"/>
  <c r="U4894" i="3"/>
  <c r="U4282" i="3"/>
  <c r="U5561" i="3"/>
  <c r="U5230" i="3"/>
  <c r="U1730" i="3"/>
  <c r="U502" i="3"/>
  <c r="U2192" i="3"/>
  <c r="U5671" i="3"/>
  <c r="U4187" i="3"/>
  <c r="U465" i="3"/>
  <c r="U1850" i="3"/>
  <c r="U4704" i="3"/>
  <c r="U4032" i="3"/>
  <c r="U843" i="3"/>
  <c r="U5692" i="3"/>
  <c r="U2345" i="3"/>
  <c r="U5586" i="3"/>
  <c r="U2366" i="3"/>
  <c r="U5691" i="3"/>
  <c r="U4814" i="3"/>
  <c r="U5895" i="3"/>
  <c r="U59" i="3"/>
  <c r="U5021" i="3"/>
  <c r="U4818" i="3"/>
  <c r="U1249" i="3"/>
  <c r="U1097" i="3"/>
  <c r="U1886" i="3"/>
  <c r="U4929" i="3"/>
  <c r="U690" i="3"/>
  <c r="U1726" i="3"/>
  <c r="U5418" i="3"/>
  <c r="U5851" i="3"/>
  <c r="U5852" i="3"/>
  <c r="U4532" i="3"/>
  <c r="U2315" i="3"/>
  <c r="U2004" i="3"/>
  <c r="U5876" i="3"/>
  <c r="U4551" i="3"/>
  <c r="U4170" i="3"/>
  <c r="U5348" i="3"/>
  <c r="U5454" i="3"/>
  <c r="U5397" i="3"/>
  <c r="U1858" i="3"/>
  <c r="U5746" i="3"/>
  <c r="U3536" i="3"/>
  <c r="U5846" i="3"/>
  <c r="U4351" i="3"/>
  <c r="U5995" i="3"/>
  <c r="U5996" i="3"/>
  <c r="U5843" i="3"/>
  <c r="U554" i="3"/>
  <c r="U4427" i="3"/>
  <c r="U5048" i="3"/>
  <c r="U780" i="3"/>
  <c r="U604" i="3"/>
  <c r="U4740" i="3"/>
  <c r="U5684" i="3"/>
  <c r="U5686" i="3"/>
  <c r="U5408" i="3"/>
  <c r="U5173" i="3"/>
  <c r="U5197" i="3"/>
  <c r="U905" i="3"/>
  <c r="U1110" i="3"/>
  <c r="U4051" i="3"/>
  <c r="U4128" i="3"/>
  <c r="U4594" i="3"/>
  <c r="U3543" i="3"/>
  <c r="U653" i="3"/>
  <c r="U5971" i="3"/>
  <c r="U5251" i="3"/>
  <c r="U5637" i="3"/>
  <c r="U4503" i="3"/>
  <c r="U4743" i="3"/>
  <c r="U4744" i="3"/>
  <c r="U3782" i="3"/>
  <c r="U2064" i="3"/>
  <c r="U3698" i="3"/>
  <c r="U1900" i="3"/>
  <c r="U4045" i="3"/>
  <c r="U285" i="3"/>
  <c r="U1631" i="3"/>
  <c r="U3750" i="3"/>
  <c r="U4794" i="3"/>
  <c r="U2166" i="3"/>
  <c r="U5440" i="3"/>
  <c r="U366" i="3"/>
  <c r="U5469" i="3"/>
  <c r="U4461" i="3"/>
  <c r="U1162" i="3"/>
  <c r="U5769" i="3"/>
  <c r="U4199" i="3"/>
  <c r="U900" i="3"/>
  <c r="U1524" i="3"/>
  <c r="U1108" i="3"/>
  <c r="U4819" i="3"/>
  <c r="U3299" i="3"/>
  <c r="U351" i="3"/>
  <c r="U1903" i="3"/>
  <c r="U2252" i="3"/>
  <c r="U3938" i="3"/>
  <c r="U5137" i="3"/>
  <c r="U473" i="3"/>
  <c r="U3738" i="3"/>
  <c r="U4933" i="3"/>
  <c r="U3737" i="3"/>
  <c r="U1543" i="3"/>
  <c r="U3664" i="3"/>
  <c r="U1496" i="3"/>
  <c r="U6065" i="3"/>
  <c r="U308" i="3"/>
  <c r="U1841" i="3"/>
  <c r="U1380" i="3"/>
  <c r="U5654" i="3"/>
  <c r="U4492" i="3"/>
  <c r="U4821" i="3"/>
  <c r="U600" i="3"/>
  <c r="U6062" i="3"/>
  <c r="U4181" i="3"/>
  <c r="U1851" i="3"/>
  <c r="U4537" i="3"/>
  <c r="U6111" i="3"/>
  <c r="U253" i="3"/>
  <c r="U326" i="3"/>
  <c r="U245" i="3"/>
  <c r="U5436" i="3"/>
  <c r="U4855" i="3"/>
  <c r="U1598" i="3"/>
  <c r="U6008" i="3"/>
  <c r="U5697" i="3"/>
  <c r="U6077" i="3"/>
  <c r="U5727" i="3"/>
  <c r="U5728" i="3"/>
  <c r="U4251" i="3"/>
  <c r="U4028" i="3"/>
  <c r="U3491" i="3"/>
  <c r="U5772" i="3"/>
  <c r="U4392" i="3"/>
  <c r="U226" i="3"/>
  <c r="U5222" i="3"/>
  <c r="U468" i="3"/>
  <c r="U5760" i="3"/>
  <c r="U1061" i="3"/>
  <c r="U820" i="3"/>
  <c r="U6103" i="3"/>
  <c r="U1909" i="3"/>
  <c r="U6098" i="3"/>
  <c r="U6099" i="3"/>
  <c r="U5216" i="3"/>
  <c r="U4719" i="3"/>
  <c r="U4852" i="3"/>
  <c r="U3401" i="3"/>
  <c r="U1547" i="3"/>
  <c r="U3369" i="3"/>
  <c r="U1099" i="3"/>
  <c r="U5757" i="3"/>
  <c r="U1369" i="3"/>
  <c r="U165" i="3"/>
  <c r="U2339" i="3"/>
  <c r="U1277" i="3"/>
  <c r="U4600" i="3"/>
  <c r="U2249" i="3"/>
  <c r="U4512" i="3"/>
  <c r="U6018" i="3"/>
  <c r="U5388" i="3"/>
  <c r="U3422" i="3"/>
  <c r="U1767" i="3"/>
  <c r="U4201" i="3"/>
  <c r="U3780" i="3"/>
  <c r="U1928" i="3"/>
  <c r="U5372" i="3"/>
  <c r="U5871" i="3"/>
  <c r="U2163" i="3"/>
  <c r="U5176" i="3"/>
  <c r="U5229" i="3"/>
  <c r="U5941" i="3"/>
  <c r="U5595" i="3"/>
  <c r="U2197" i="3"/>
  <c r="U5745" i="3"/>
  <c r="U6079" i="3"/>
  <c r="U5053" i="3"/>
  <c r="U5835" i="3"/>
  <c r="U2087" i="3"/>
  <c r="U6003" i="3"/>
  <c r="U3715" i="3"/>
  <c r="U5512" i="3"/>
  <c r="U5511" i="3"/>
  <c r="U6080" i="3"/>
  <c r="U6047" i="3"/>
  <c r="U5917" i="3"/>
  <c r="U5918" i="3"/>
  <c r="U6022" i="3"/>
  <c r="U3959" i="3"/>
  <c r="U4595" i="3"/>
  <c r="U5058" i="3"/>
  <c r="U4860" i="3"/>
  <c r="U1397" i="3"/>
  <c r="U4061" i="3"/>
  <c r="U517" i="3"/>
  <c r="U38" i="3"/>
  <c r="U307" i="3"/>
  <c r="U489" i="3"/>
  <c r="U490" i="3"/>
  <c r="U1175" i="3"/>
  <c r="U1613" i="3"/>
  <c r="U3767" i="3"/>
  <c r="U3898" i="3"/>
  <c r="U1480" i="3"/>
  <c r="U697" i="3"/>
  <c r="U4806" i="3"/>
  <c r="U5057" i="3"/>
  <c r="U3701" i="3"/>
  <c r="U1806" i="3"/>
  <c r="U776" i="3"/>
  <c r="U521" i="3"/>
  <c r="U522" i="3"/>
  <c r="U4233" i="3"/>
  <c r="U4406" i="3"/>
  <c r="U644" i="3"/>
  <c r="U1621" i="3"/>
  <c r="U3721" i="3"/>
  <c r="U4470" i="3"/>
  <c r="U1109" i="3"/>
  <c r="U256" i="3"/>
  <c r="U2506" i="3"/>
  <c r="U3961" i="3"/>
  <c r="U313" i="3"/>
  <c r="U1466" i="3"/>
  <c r="U4175" i="3"/>
  <c r="U2011" i="3"/>
  <c r="U2010" i="3"/>
  <c r="U52" i="3"/>
  <c r="U668" i="3"/>
  <c r="U1086" i="3"/>
  <c r="U1651" i="3"/>
  <c r="U53" i="3"/>
  <c r="U1630" i="3"/>
  <c r="U1635" i="3"/>
  <c r="U39" i="3"/>
  <c r="U889" i="3"/>
  <c r="U3382" i="3"/>
  <c r="U542" i="3"/>
  <c r="U1103" i="3"/>
  <c r="U291" i="3"/>
  <c r="U1497" i="3"/>
  <c r="U1498" i="3"/>
  <c r="U5107" i="3"/>
  <c r="U1805" i="3"/>
  <c r="U206" i="3"/>
  <c r="U2225" i="3"/>
  <c r="U2226" i="3"/>
  <c r="U4604" i="3"/>
  <c r="U1902" i="3"/>
  <c r="U995" i="3"/>
  <c r="U5099" i="3"/>
  <c r="U1310" i="3"/>
  <c r="U5242" i="3"/>
  <c r="U4871" i="3"/>
  <c r="U5792" i="3"/>
  <c r="U200" i="3"/>
  <c r="U5080" i="3"/>
  <c r="U1384" i="3"/>
  <c r="U503" i="3"/>
  <c r="U4658" i="3"/>
  <c r="U3755" i="3"/>
  <c r="U1632" i="3"/>
  <c r="U45" i="3"/>
  <c r="U659" i="3"/>
  <c r="U4909" i="3"/>
  <c r="U1378" i="3"/>
  <c r="U4527" i="3"/>
  <c r="U4643" i="3"/>
  <c r="U1662" i="3"/>
  <c r="U795" i="3"/>
  <c r="U792" i="3"/>
  <c r="U4844" i="3"/>
  <c r="U978" i="3"/>
  <c r="U3905" i="3"/>
  <c r="U3975" i="3"/>
  <c r="U5788" i="3"/>
  <c r="U5590" i="3"/>
  <c r="U1620" i="3"/>
  <c r="U4383" i="3"/>
  <c r="U4760" i="3"/>
  <c r="U5608" i="3"/>
  <c r="U5658" i="3"/>
  <c r="U5626" i="3"/>
  <c r="U5632" i="3"/>
  <c r="U3876" i="3"/>
  <c r="U609" i="3"/>
  <c r="U5633" i="3"/>
  <c r="U5019" i="3"/>
  <c r="U5020" i="3"/>
  <c r="U4144" i="3"/>
  <c r="U4709" i="3"/>
  <c r="U5618" i="3"/>
  <c r="U5802" i="3"/>
  <c r="U5801" i="3"/>
  <c r="U1678" i="3"/>
  <c r="U4812" i="3"/>
  <c r="U936" i="3"/>
  <c r="U1058" i="3"/>
  <c r="U4693" i="3"/>
  <c r="U6086" i="3"/>
  <c r="U6090" i="3"/>
  <c r="U2940" i="3"/>
  <c r="U5363" i="3"/>
  <c r="U1093" i="3"/>
  <c r="U2105" i="3"/>
  <c r="U1565" i="3"/>
  <c r="U4749" i="3"/>
  <c r="U4747" i="3"/>
  <c r="U1847" i="3"/>
  <c r="U3577" i="3"/>
  <c r="U327" i="3"/>
  <c r="U5448" i="3"/>
  <c r="U3818" i="3"/>
  <c r="U3934" i="3"/>
  <c r="U1751" i="3"/>
  <c r="U4523" i="3"/>
  <c r="U2307" i="3"/>
  <c r="U1869" i="3"/>
  <c r="U5583" i="3"/>
  <c r="U4451" i="3"/>
  <c r="U2157" i="3"/>
  <c r="U5755" i="3"/>
  <c r="U4068" i="3"/>
  <c r="U1915" i="3"/>
  <c r="U4353" i="3"/>
  <c r="U2196" i="3"/>
  <c r="U2195" i="3"/>
  <c r="U3466" i="3"/>
  <c r="U3725" i="3"/>
  <c r="U1492" i="3"/>
  <c r="U4439" i="3"/>
  <c r="U5910" i="3"/>
  <c r="U761" i="3"/>
  <c r="U725" i="3"/>
  <c r="U1706" i="3"/>
  <c r="U5841" i="3"/>
  <c r="U2018" i="3"/>
  <c r="U5785" i="3"/>
  <c r="U1505" i="3"/>
  <c r="U1392" i="3"/>
  <c r="U5025" i="3"/>
  <c r="U4479" i="3"/>
  <c r="U1374" i="3"/>
  <c r="U911" i="3"/>
  <c r="U5291" i="3"/>
  <c r="U1584" i="3"/>
  <c r="U1650" i="3"/>
  <c r="U4099" i="3"/>
  <c r="U5059" i="3"/>
  <c r="U4229" i="3"/>
  <c r="U1788" i="3"/>
  <c r="U1787" i="3"/>
  <c r="U1905" i="3"/>
  <c r="U1169" i="3"/>
  <c r="U254" i="3"/>
  <c r="U5236" i="3"/>
  <c r="U5804" i="3"/>
  <c r="U2167" i="3"/>
  <c r="U4131" i="3"/>
  <c r="U5460" i="3"/>
  <c r="U5819" i="3"/>
  <c r="U1818" i="3"/>
  <c r="U3423" i="3"/>
  <c r="U5725" i="3"/>
  <c r="U6593" i="3"/>
  <c r="U5914" i="3"/>
  <c r="U379" i="3"/>
  <c r="U2031" i="3"/>
  <c r="U5816" i="3"/>
  <c r="U5817" i="3"/>
  <c r="U5813" i="3"/>
  <c r="U5287" i="3"/>
  <c r="U5929" i="3"/>
  <c r="U5320" i="3"/>
  <c r="U5552" i="3"/>
  <c r="U5556" i="3"/>
  <c r="U4329" i="3"/>
  <c r="U4798" i="3"/>
  <c r="U1567" i="3"/>
  <c r="U3785" i="3"/>
  <c r="U2215" i="3"/>
  <c r="U4801" i="3"/>
  <c r="U5502" i="3"/>
  <c r="U4866" i="3"/>
  <c r="U4865" i="3"/>
  <c r="U5166" i="3"/>
  <c r="U4874" i="3"/>
  <c r="U5581" i="3"/>
  <c r="U5412" i="3"/>
  <c r="U5252" i="3"/>
  <c r="U5854" i="3"/>
  <c r="U5977" i="3"/>
  <c r="U5979" i="3"/>
  <c r="U4666" i="3"/>
  <c r="U4592" i="3"/>
  <c r="U5961" i="3"/>
  <c r="U1634" i="3"/>
  <c r="U6005" i="3"/>
  <c r="U5040" i="3"/>
  <c r="U1529" i="3"/>
  <c r="U1431" i="3"/>
  <c r="U4416" i="3"/>
  <c r="U3490" i="3"/>
  <c r="U5734" i="3"/>
  <c r="U5231" i="3"/>
  <c r="U4117" i="3"/>
  <c r="U2293" i="3"/>
  <c r="U4266" i="3"/>
  <c r="U5200" i="3"/>
  <c r="U5904" i="3"/>
  <c r="U5542" i="3"/>
  <c r="U4705" i="3"/>
  <c r="U3398" i="3"/>
  <c r="U4206" i="3"/>
  <c r="U5429" i="3"/>
  <c r="U4961" i="3"/>
  <c r="U4031" i="3"/>
  <c r="U815" i="3"/>
  <c r="U1855" i="3"/>
  <c r="U5473" i="3"/>
  <c r="U5474" i="3"/>
  <c r="U30" i="3"/>
  <c r="U2299" i="3"/>
  <c r="U5424" i="3"/>
  <c r="U6042" i="3"/>
  <c r="U4301" i="3"/>
  <c r="U3669" i="3"/>
  <c r="U3667" i="3"/>
  <c r="U681" i="3"/>
  <c r="U4387" i="3"/>
  <c r="U5701" i="3"/>
  <c r="U844" i="3"/>
  <c r="U4622" i="3"/>
  <c r="U691" i="3"/>
  <c r="U3083" i="3"/>
  <c r="U3884" i="3"/>
  <c r="U5532" i="3"/>
  <c r="U5420" i="3"/>
  <c r="U5421" i="3"/>
  <c r="U5880" i="3"/>
  <c r="U5086" i="3"/>
  <c r="U3509" i="3"/>
  <c r="U5576" i="3"/>
  <c r="U5997" i="3"/>
  <c r="U5998" i="3"/>
  <c r="U4543" i="3"/>
  <c r="U5622" i="3"/>
  <c r="U2073" i="3"/>
  <c r="U5992" i="3"/>
  <c r="U388" i="3"/>
  <c r="U5494" i="3"/>
  <c r="U2260" i="3"/>
  <c r="U4630" i="3"/>
  <c r="U5858" i="3"/>
  <c r="U1537" i="3"/>
  <c r="U4992" i="3"/>
  <c r="U5004" i="3"/>
  <c r="U3161" i="3"/>
  <c r="U1549" i="3"/>
  <c r="U4991" i="3"/>
  <c r="U3392" i="3"/>
  <c r="U5957" i="3"/>
  <c r="U2164" i="3"/>
  <c r="U3377" i="3"/>
  <c r="U5390" i="3"/>
  <c r="U5742" i="3"/>
  <c r="U1202" i="3"/>
  <c r="U4746" i="3"/>
  <c r="U3633" i="3"/>
  <c r="U294" i="3"/>
  <c r="U1244" i="3"/>
  <c r="U3839" i="3"/>
  <c r="U5758" i="3"/>
  <c r="U2175" i="3"/>
  <c r="U840" i="3"/>
  <c r="U6033" i="3"/>
  <c r="U6034" i="3"/>
  <c r="U848" i="3"/>
  <c r="U5587" i="3"/>
  <c r="U3728" i="3"/>
  <c r="U1366" i="3"/>
  <c r="U3759" i="3"/>
  <c r="U5860" i="3"/>
  <c r="U3192" i="3"/>
  <c r="U4412" i="3"/>
  <c r="U576" i="3"/>
  <c r="U5964" i="3"/>
  <c r="U5109" i="3"/>
  <c r="U1826" i="3"/>
  <c r="U1904" i="3"/>
  <c r="U4139" i="3"/>
  <c r="U1974" i="3"/>
  <c r="U4548" i="3"/>
  <c r="U5441" i="3"/>
  <c r="U5041" i="3"/>
  <c r="U1345" i="3"/>
  <c r="U6064" i="3"/>
  <c r="U1413" i="3"/>
  <c r="U5947" i="3"/>
  <c r="U5950" i="3"/>
  <c r="U6074" i="3"/>
  <c r="U84" i="3"/>
  <c r="U1603" i="3"/>
  <c r="U5342" i="3"/>
  <c r="U4538" i="3"/>
  <c r="U3563" i="3"/>
  <c r="U5616" i="3"/>
  <c r="U6112" i="3"/>
  <c r="U877" i="3"/>
  <c r="U4786" i="3"/>
  <c r="U2001" i="3"/>
  <c r="U1542" i="3"/>
  <c r="U246" i="3"/>
  <c r="U5668" i="3"/>
  <c r="U6038" i="3"/>
  <c r="U886" i="3"/>
  <c r="U4675" i="3"/>
  <c r="U4588" i="3"/>
  <c r="U6078" i="3"/>
  <c r="U6029" i="3"/>
  <c r="U5722" i="3"/>
  <c r="U5124" i="3"/>
  <c r="U5347" i="3"/>
  <c r="U1813" i="3"/>
  <c r="U3891" i="3"/>
  <c r="U5234" i="3"/>
  <c r="U4625" i="3"/>
  <c r="U2023" i="3"/>
  <c r="U5606" i="3"/>
  <c r="U5642" i="3"/>
  <c r="U4012" i="3"/>
  <c r="U4853" i="3"/>
  <c r="U356" i="3"/>
  <c r="U1599" i="3"/>
  <c r="U1090" i="3"/>
  <c r="U5925" i="3"/>
  <c r="U5277" i="3"/>
  <c r="U6053" i="3"/>
  <c r="U768" i="3"/>
  <c r="U4614" i="3"/>
  <c r="U5268" i="3"/>
  <c r="U2287" i="3"/>
  <c r="U4420" i="3"/>
  <c r="U2245" i="3"/>
  <c r="U6106" i="3"/>
  <c r="U5886" i="3"/>
  <c r="U5981" i="3"/>
  <c r="U940" i="3"/>
  <c r="U1088" i="3"/>
  <c r="U5228" i="3"/>
  <c r="U5942" i="3"/>
  <c r="U3762" i="3"/>
  <c r="U3916" i="3"/>
  <c r="U1588" i="3"/>
  <c r="U4356" i="3"/>
  <c r="U5836" i="3"/>
  <c r="U4723" i="3"/>
  <c r="U5912" i="3"/>
  <c r="U4095" i="3"/>
  <c r="U6016" i="3"/>
  <c r="U2076" i="3"/>
  <c r="U4928" i="3"/>
  <c r="U3717" i="3"/>
  <c r="U3716" i="3"/>
  <c r="U2952" i="3"/>
  <c r="U2954" i="3"/>
  <c r="U4435" i="3"/>
  <c r="U5696" i="3"/>
  <c r="U4712" i="3"/>
  <c r="U5592" i="3"/>
  <c r="U2082" i="3"/>
  <c r="U4688" i="3"/>
  <c r="U5898" i="3"/>
  <c r="U5899" i="3"/>
  <c r="U4306" i="3"/>
  <c r="U6060" i="3"/>
  <c r="U2007" i="3"/>
  <c r="U4708" i="3"/>
  <c r="U112" i="3"/>
  <c r="AY3" i="3" l="1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301" i="3"/>
  <c r="AY302" i="3"/>
  <c r="AY303" i="3"/>
  <c r="AY304" i="3"/>
  <c r="AY305" i="3"/>
  <c r="AY306" i="3"/>
  <c r="AY307" i="3"/>
  <c r="AY308" i="3"/>
  <c r="AY309" i="3"/>
  <c r="AY310" i="3"/>
  <c r="AY311" i="3"/>
  <c r="AY312" i="3"/>
  <c r="AY313" i="3"/>
  <c r="AY314" i="3"/>
  <c r="AY315" i="3"/>
  <c r="AY316" i="3"/>
  <c r="AY317" i="3"/>
  <c r="AY318" i="3"/>
  <c r="AY319" i="3"/>
  <c r="AY320" i="3"/>
  <c r="AY321" i="3"/>
  <c r="AY322" i="3"/>
  <c r="AY323" i="3"/>
  <c r="AY324" i="3"/>
  <c r="AY325" i="3"/>
  <c r="AY326" i="3"/>
  <c r="AY327" i="3"/>
  <c r="AY328" i="3"/>
  <c r="AY329" i="3"/>
  <c r="AY330" i="3"/>
  <c r="AY331" i="3"/>
  <c r="AY332" i="3"/>
  <c r="AY333" i="3"/>
  <c r="AY334" i="3"/>
  <c r="AY335" i="3"/>
  <c r="AY336" i="3"/>
  <c r="AY337" i="3"/>
  <c r="AY338" i="3"/>
  <c r="AY339" i="3"/>
  <c r="AY340" i="3"/>
  <c r="AY341" i="3"/>
  <c r="AY342" i="3"/>
  <c r="AY343" i="3"/>
  <c r="AY344" i="3"/>
  <c r="AY345" i="3"/>
  <c r="AY346" i="3"/>
  <c r="AY347" i="3"/>
  <c r="AY348" i="3"/>
  <c r="AY349" i="3"/>
  <c r="AY350" i="3"/>
  <c r="AY351" i="3"/>
  <c r="AY352" i="3"/>
  <c r="AY353" i="3"/>
  <c r="AY354" i="3"/>
  <c r="AY355" i="3"/>
  <c r="AY356" i="3"/>
  <c r="AY357" i="3"/>
  <c r="AY358" i="3"/>
  <c r="AY359" i="3"/>
  <c r="AY360" i="3"/>
  <c r="AY361" i="3"/>
  <c r="AY362" i="3"/>
  <c r="AY363" i="3"/>
  <c r="AY364" i="3"/>
  <c r="AY365" i="3"/>
  <c r="AY366" i="3"/>
  <c r="AY367" i="3"/>
  <c r="AY368" i="3"/>
  <c r="AY369" i="3"/>
  <c r="AY370" i="3"/>
  <c r="AY371" i="3"/>
  <c r="AY372" i="3"/>
  <c r="AY373" i="3"/>
  <c r="AY374" i="3"/>
  <c r="AY375" i="3"/>
  <c r="AY376" i="3"/>
  <c r="AY377" i="3"/>
  <c r="AY378" i="3"/>
  <c r="AY379" i="3"/>
  <c r="AY380" i="3"/>
  <c r="AY381" i="3"/>
  <c r="AY382" i="3"/>
  <c r="AY383" i="3"/>
  <c r="AY384" i="3"/>
  <c r="AY385" i="3"/>
  <c r="AY386" i="3"/>
  <c r="AY387" i="3"/>
  <c r="AY388" i="3"/>
  <c r="AY389" i="3"/>
  <c r="AY390" i="3"/>
  <c r="AY391" i="3"/>
  <c r="AY392" i="3"/>
  <c r="AY393" i="3"/>
  <c r="AY394" i="3"/>
  <c r="AY395" i="3"/>
  <c r="AY396" i="3"/>
  <c r="AY397" i="3"/>
  <c r="AY398" i="3"/>
  <c r="AY399" i="3"/>
  <c r="AY400" i="3"/>
  <c r="AY401" i="3"/>
  <c r="AY402" i="3"/>
  <c r="AY403" i="3"/>
  <c r="AY404" i="3"/>
  <c r="AY405" i="3"/>
  <c r="AY406" i="3"/>
  <c r="AY407" i="3"/>
  <c r="AY408" i="3"/>
  <c r="AY409" i="3"/>
  <c r="AY410" i="3"/>
  <c r="AY411" i="3"/>
  <c r="AY412" i="3"/>
  <c r="AY413" i="3"/>
  <c r="AY414" i="3"/>
  <c r="AY415" i="3"/>
  <c r="AY416" i="3"/>
  <c r="AY417" i="3"/>
  <c r="AY418" i="3"/>
  <c r="AY419" i="3"/>
  <c r="AY420" i="3"/>
  <c r="AY421" i="3"/>
  <c r="AY422" i="3"/>
  <c r="AY423" i="3"/>
  <c r="AY424" i="3"/>
  <c r="AY425" i="3"/>
  <c r="AY426" i="3"/>
  <c r="AY427" i="3"/>
  <c r="AY428" i="3"/>
  <c r="AY429" i="3"/>
  <c r="AY430" i="3"/>
  <c r="AY431" i="3"/>
  <c r="AY432" i="3"/>
  <c r="AY433" i="3"/>
  <c r="AY434" i="3"/>
  <c r="AY435" i="3"/>
  <c r="AY436" i="3"/>
  <c r="AY437" i="3"/>
  <c r="AY438" i="3"/>
  <c r="AY439" i="3"/>
  <c r="AY440" i="3"/>
  <c r="AY441" i="3"/>
  <c r="AY442" i="3"/>
  <c r="AY443" i="3"/>
  <c r="AY444" i="3"/>
  <c r="AY445" i="3"/>
  <c r="AY446" i="3"/>
  <c r="AY447" i="3"/>
  <c r="AY448" i="3"/>
  <c r="AY449" i="3"/>
  <c r="AY450" i="3"/>
  <c r="AY451" i="3"/>
  <c r="AY452" i="3"/>
  <c r="AY453" i="3"/>
  <c r="AY454" i="3"/>
  <c r="AY455" i="3"/>
  <c r="AY456" i="3"/>
  <c r="AY457" i="3"/>
  <c r="AY458" i="3"/>
  <c r="AY459" i="3"/>
  <c r="AY460" i="3"/>
  <c r="AY461" i="3"/>
  <c r="AY462" i="3"/>
  <c r="AY463" i="3"/>
  <c r="AY464" i="3"/>
  <c r="AY465" i="3"/>
  <c r="AY466" i="3"/>
  <c r="AY467" i="3"/>
  <c r="AY468" i="3"/>
  <c r="AY469" i="3"/>
  <c r="AY470" i="3"/>
  <c r="AY471" i="3"/>
  <c r="AY472" i="3"/>
  <c r="AY473" i="3"/>
  <c r="AY474" i="3"/>
  <c r="AY475" i="3"/>
  <c r="AY476" i="3"/>
  <c r="AY477" i="3"/>
  <c r="AY478" i="3"/>
  <c r="AY479" i="3"/>
  <c r="AY480" i="3"/>
  <c r="AY481" i="3"/>
  <c r="AY482" i="3"/>
  <c r="AY483" i="3"/>
  <c r="AY484" i="3"/>
  <c r="AY485" i="3"/>
  <c r="AY486" i="3"/>
  <c r="AY487" i="3"/>
  <c r="AY488" i="3"/>
  <c r="AY489" i="3"/>
  <c r="AY490" i="3"/>
  <c r="AY491" i="3"/>
  <c r="AY492" i="3"/>
  <c r="AY493" i="3"/>
  <c r="AY494" i="3"/>
  <c r="AY495" i="3"/>
  <c r="AY496" i="3"/>
  <c r="AY497" i="3"/>
  <c r="AY498" i="3"/>
  <c r="AY499" i="3"/>
  <c r="AY500" i="3"/>
  <c r="AY501" i="3"/>
  <c r="AY502" i="3"/>
  <c r="AY503" i="3"/>
  <c r="AY504" i="3"/>
  <c r="AY505" i="3"/>
  <c r="AY506" i="3"/>
  <c r="AY507" i="3"/>
  <c r="AY508" i="3"/>
  <c r="AY509" i="3"/>
  <c r="AY510" i="3"/>
  <c r="AY511" i="3"/>
  <c r="AY512" i="3"/>
  <c r="AY513" i="3"/>
  <c r="AY514" i="3"/>
  <c r="AY515" i="3"/>
  <c r="AY516" i="3"/>
  <c r="AY517" i="3"/>
  <c r="AY518" i="3"/>
  <c r="AY519" i="3"/>
  <c r="AY520" i="3"/>
  <c r="AY521" i="3"/>
  <c r="AY522" i="3"/>
  <c r="AY523" i="3"/>
  <c r="AY524" i="3"/>
  <c r="AY525" i="3"/>
  <c r="AY526" i="3"/>
  <c r="AY527" i="3"/>
  <c r="AY528" i="3"/>
  <c r="AY529" i="3"/>
  <c r="AY530" i="3"/>
  <c r="AY531" i="3"/>
  <c r="AY532" i="3"/>
  <c r="AY533" i="3"/>
  <c r="AY534" i="3"/>
  <c r="AY535" i="3"/>
  <c r="AY536" i="3"/>
  <c r="AY537" i="3"/>
  <c r="AY538" i="3"/>
  <c r="AY539" i="3"/>
  <c r="AY540" i="3"/>
  <c r="AY541" i="3"/>
  <c r="AY542" i="3"/>
  <c r="AY543" i="3"/>
  <c r="AY544" i="3"/>
  <c r="AY545" i="3"/>
  <c r="AY546" i="3"/>
  <c r="AY547" i="3"/>
  <c r="AY548" i="3"/>
  <c r="AY549" i="3"/>
  <c r="AY550" i="3"/>
  <c r="AY551" i="3"/>
  <c r="AY552" i="3"/>
  <c r="AY553" i="3"/>
  <c r="AY554" i="3"/>
  <c r="AY555" i="3"/>
  <c r="AY556" i="3"/>
  <c r="AY557" i="3"/>
  <c r="AY558" i="3"/>
  <c r="AY559" i="3"/>
  <c r="AY560" i="3"/>
  <c r="AY561" i="3"/>
  <c r="AY562" i="3"/>
  <c r="AY563" i="3"/>
  <c r="AY564" i="3"/>
  <c r="AY565" i="3"/>
  <c r="AY566" i="3"/>
  <c r="AY567" i="3"/>
  <c r="AY568" i="3"/>
  <c r="AY569" i="3"/>
  <c r="AY570" i="3"/>
  <c r="AY571" i="3"/>
  <c r="AY572" i="3"/>
  <c r="AY573" i="3"/>
  <c r="AY574" i="3"/>
  <c r="AY575" i="3"/>
  <c r="AY576" i="3"/>
  <c r="AY577" i="3"/>
  <c r="AY578" i="3"/>
  <c r="AY579" i="3"/>
  <c r="AY580" i="3"/>
  <c r="AY581" i="3"/>
  <c r="AY582" i="3"/>
  <c r="AY583" i="3"/>
  <c r="AY584" i="3"/>
  <c r="AY585" i="3"/>
  <c r="AY586" i="3"/>
  <c r="AY587" i="3"/>
  <c r="AY588" i="3"/>
  <c r="AY589" i="3"/>
  <c r="AY590" i="3"/>
  <c r="AY591" i="3"/>
  <c r="AY592" i="3"/>
  <c r="AY593" i="3"/>
  <c r="AY594" i="3"/>
  <c r="AY595" i="3"/>
  <c r="AY596" i="3"/>
  <c r="AY597" i="3"/>
  <c r="AY598" i="3"/>
  <c r="AY599" i="3"/>
  <c r="AY600" i="3"/>
  <c r="AY601" i="3"/>
  <c r="AY602" i="3"/>
  <c r="AY603" i="3"/>
  <c r="AY604" i="3"/>
  <c r="AY605" i="3"/>
  <c r="AY606" i="3"/>
  <c r="AY607" i="3"/>
  <c r="AY608" i="3"/>
  <c r="AY609" i="3"/>
  <c r="AY610" i="3"/>
  <c r="AY611" i="3"/>
  <c r="AY612" i="3"/>
  <c r="AY613" i="3"/>
  <c r="AY614" i="3"/>
  <c r="AY615" i="3"/>
  <c r="AY616" i="3"/>
  <c r="AY617" i="3"/>
  <c r="AY618" i="3"/>
  <c r="AY619" i="3"/>
  <c r="AY620" i="3"/>
  <c r="AY621" i="3"/>
  <c r="AY622" i="3"/>
  <c r="AY623" i="3"/>
  <c r="AY624" i="3"/>
  <c r="AY625" i="3"/>
  <c r="AY626" i="3"/>
  <c r="AY627" i="3"/>
  <c r="AY628" i="3"/>
  <c r="AY629" i="3"/>
  <c r="AY630" i="3"/>
  <c r="AY631" i="3"/>
  <c r="AY632" i="3"/>
  <c r="AY633" i="3"/>
  <c r="AY634" i="3"/>
  <c r="AY635" i="3"/>
  <c r="AY636" i="3"/>
  <c r="AY637" i="3"/>
  <c r="AY638" i="3"/>
  <c r="AY639" i="3"/>
  <c r="AY640" i="3"/>
  <c r="AY641" i="3"/>
  <c r="AY642" i="3"/>
  <c r="AY643" i="3"/>
  <c r="AY644" i="3"/>
  <c r="AY645" i="3"/>
  <c r="AY646" i="3"/>
  <c r="AY647" i="3"/>
  <c r="AY648" i="3"/>
  <c r="AY649" i="3"/>
  <c r="AY650" i="3"/>
  <c r="AY651" i="3"/>
  <c r="AY652" i="3"/>
  <c r="AY653" i="3"/>
  <c r="AY654" i="3"/>
  <c r="AY655" i="3"/>
  <c r="AY656" i="3"/>
  <c r="AY657" i="3"/>
  <c r="AY658" i="3"/>
  <c r="AY659" i="3"/>
  <c r="AY660" i="3"/>
  <c r="AY661" i="3"/>
  <c r="AY662" i="3"/>
  <c r="AY663" i="3"/>
  <c r="AY664" i="3"/>
  <c r="AY665" i="3"/>
  <c r="AY666" i="3"/>
  <c r="AY667" i="3"/>
  <c r="AY668" i="3"/>
  <c r="AY669" i="3"/>
  <c r="AY670" i="3"/>
  <c r="AY671" i="3"/>
  <c r="AY672" i="3"/>
  <c r="AY673" i="3"/>
  <c r="AY674" i="3"/>
  <c r="AY675" i="3"/>
  <c r="AY676" i="3"/>
  <c r="AY677" i="3"/>
  <c r="AY678" i="3"/>
  <c r="AY679" i="3"/>
  <c r="AY680" i="3"/>
  <c r="AY681" i="3"/>
  <c r="AY682" i="3"/>
  <c r="AY683" i="3"/>
  <c r="AY684" i="3"/>
  <c r="AY685" i="3"/>
  <c r="AY686" i="3"/>
  <c r="AY687" i="3"/>
  <c r="AY688" i="3"/>
  <c r="AY689" i="3"/>
  <c r="AY690" i="3"/>
  <c r="AY691" i="3"/>
  <c r="AY692" i="3"/>
  <c r="AY693" i="3"/>
  <c r="AY694" i="3"/>
  <c r="AY695" i="3"/>
  <c r="AY696" i="3"/>
  <c r="AY697" i="3"/>
  <c r="AY698" i="3"/>
  <c r="AY699" i="3"/>
  <c r="AY700" i="3"/>
  <c r="AY701" i="3"/>
  <c r="AY702" i="3"/>
  <c r="AY703" i="3"/>
  <c r="AY704" i="3"/>
  <c r="AY705" i="3"/>
  <c r="AY706" i="3"/>
  <c r="AY707" i="3"/>
  <c r="AY708" i="3"/>
  <c r="AY709" i="3"/>
  <c r="AY710" i="3"/>
  <c r="AY711" i="3"/>
  <c r="AY712" i="3"/>
  <c r="AY713" i="3"/>
  <c r="AY714" i="3"/>
  <c r="AY715" i="3"/>
  <c r="AY716" i="3"/>
  <c r="AY717" i="3"/>
  <c r="AY718" i="3"/>
  <c r="AY719" i="3"/>
  <c r="AY720" i="3"/>
  <c r="AY721" i="3"/>
  <c r="AY722" i="3"/>
  <c r="AY723" i="3"/>
  <c r="AY724" i="3"/>
  <c r="AY725" i="3"/>
  <c r="AY726" i="3"/>
  <c r="AY727" i="3"/>
  <c r="AY728" i="3"/>
  <c r="AY729" i="3"/>
  <c r="AY730" i="3"/>
  <c r="AY731" i="3"/>
  <c r="AY732" i="3"/>
  <c r="AY733" i="3"/>
  <c r="AY734" i="3"/>
  <c r="AY735" i="3"/>
  <c r="AY736" i="3"/>
  <c r="AY737" i="3"/>
  <c r="AY738" i="3"/>
  <c r="AY739" i="3"/>
  <c r="AY740" i="3"/>
  <c r="AY741" i="3"/>
  <c r="AY742" i="3"/>
  <c r="AY743" i="3"/>
  <c r="AY744" i="3"/>
  <c r="AY745" i="3"/>
  <c r="AY746" i="3"/>
  <c r="AY747" i="3"/>
  <c r="AY748" i="3"/>
  <c r="AY749" i="3"/>
  <c r="AY750" i="3"/>
  <c r="AY751" i="3"/>
  <c r="AY752" i="3"/>
  <c r="AY753" i="3"/>
  <c r="AY754" i="3"/>
  <c r="AY755" i="3"/>
  <c r="AY756" i="3"/>
  <c r="AY757" i="3"/>
  <c r="AY758" i="3"/>
  <c r="AY759" i="3"/>
  <c r="AY760" i="3"/>
  <c r="AY761" i="3"/>
  <c r="AY762" i="3"/>
  <c r="AY763" i="3"/>
  <c r="AY764" i="3"/>
  <c r="AY765" i="3"/>
  <c r="AY766" i="3"/>
  <c r="AY767" i="3"/>
  <c r="AY768" i="3"/>
  <c r="AY769" i="3"/>
  <c r="AY770" i="3"/>
  <c r="AY771" i="3"/>
  <c r="AY772" i="3"/>
  <c r="AY773" i="3"/>
  <c r="AY774" i="3"/>
  <c r="AY775" i="3"/>
  <c r="AY776" i="3"/>
  <c r="AY777" i="3"/>
  <c r="AY778" i="3"/>
  <c r="AY779" i="3"/>
  <c r="AY780" i="3"/>
  <c r="AY781" i="3"/>
  <c r="AY782" i="3"/>
  <c r="AY783" i="3"/>
  <c r="AY784" i="3"/>
  <c r="AY785" i="3"/>
  <c r="AY786" i="3"/>
  <c r="AY787" i="3"/>
  <c r="AY788" i="3"/>
  <c r="AY789" i="3"/>
  <c r="AY790" i="3"/>
  <c r="AY791" i="3"/>
  <c r="AY792" i="3"/>
  <c r="AY793" i="3"/>
  <c r="AY794" i="3"/>
  <c r="AY795" i="3"/>
  <c r="AY796" i="3"/>
  <c r="AY797" i="3"/>
  <c r="AY798" i="3"/>
  <c r="AY799" i="3"/>
  <c r="AY800" i="3"/>
  <c r="AY801" i="3"/>
  <c r="AY802" i="3"/>
  <c r="AY803" i="3"/>
  <c r="AY804" i="3"/>
  <c r="AY805" i="3"/>
  <c r="AY806" i="3"/>
  <c r="AY807" i="3"/>
  <c r="AY808" i="3"/>
  <c r="AY809" i="3"/>
  <c r="AY810" i="3"/>
  <c r="AY811" i="3"/>
  <c r="AY812" i="3"/>
  <c r="AY813" i="3"/>
  <c r="AY814" i="3"/>
  <c r="AY815" i="3"/>
  <c r="AY816" i="3"/>
  <c r="AY817" i="3"/>
  <c r="AY818" i="3"/>
  <c r="AY819" i="3"/>
  <c r="AY820" i="3"/>
  <c r="AY821" i="3"/>
  <c r="AY822" i="3"/>
  <c r="AY823" i="3"/>
  <c r="AY824" i="3"/>
  <c r="AY825" i="3"/>
  <c r="AY826" i="3"/>
  <c r="AY827" i="3"/>
  <c r="AY828" i="3"/>
  <c r="AY829" i="3"/>
  <c r="AY830" i="3"/>
  <c r="AY831" i="3"/>
  <c r="AY832" i="3"/>
  <c r="AY833" i="3"/>
  <c r="AY834" i="3"/>
  <c r="AY835" i="3"/>
  <c r="AY836" i="3"/>
  <c r="AY837" i="3"/>
  <c r="AY838" i="3"/>
  <c r="AY839" i="3"/>
  <c r="AY840" i="3"/>
  <c r="AY841" i="3"/>
  <c r="AY842" i="3"/>
  <c r="AY843" i="3"/>
  <c r="AY844" i="3"/>
  <c r="AY845" i="3"/>
  <c r="AY846" i="3"/>
  <c r="AY847" i="3"/>
  <c r="AY848" i="3"/>
  <c r="AY849" i="3"/>
  <c r="AY850" i="3"/>
  <c r="AY851" i="3"/>
  <c r="AY852" i="3"/>
  <c r="AY853" i="3"/>
  <c r="AY854" i="3"/>
  <c r="AY855" i="3"/>
  <c r="AY856" i="3"/>
  <c r="AY857" i="3"/>
  <c r="AY858" i="3"/>
  <c r="AY859" i="3"/>
  <c r="AY860" i="3"/>
  <c r="AY861" i="3"/>
  <c r="AY862" i="3"/>
  <c r="AY863" i="3"/>
  <c r="AY864" i="3"/>
  <c r="AY865" i="3"/>
  <c r="AY866" i="3"/>
  <c r="AY867" i="3"/>
  <c r="AY868" i="3"/>
  <c r="AY869" i="3"/>
  <c r="AY870" i="3"/>
  <c r="AY871" i="3"/>
  <c r="AY872" i="3"/>
  <c r="AY873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886" i="3"/>
  <c r="AY887" i="3"/>
  <c r="AY888" i="3"/>
  <c r="AY889" i="3"/>
  <c r="AY890" i="3"/>
  <c r="AY891" i="3"/>
  <c r="AY892" i="3"/>
  <c r="AY893" i="3"/>
  <c r="AY894" i="3"/>
  <c r="AY895" i="3"/>
  <c r="AY896" i="3"/>
  <c r="AY897" i="3"/>
  <c r="AY898" i="3"/>
  <c r="AY899" i="3"/>
  <c r="AY900" i="3"/>
  <c r="AY901" i="3"/>
  <c r="AY902" i="3"/>
  <c r="AY903" i="3"/>
  <c r="AY904" i="3"/>
  <c r="AY905" i="3"/>
  <c r="AY906" i="3"/>
  <c r="AY907" i="3"/>
  <c r="AY908" i="3"/>
  <c r="AY909" i="3"/>
  <c r="AY910" i="3"/>
  <c r="AY911" i="3"/>
  <c r="AY912" i="3"/>
  <c r="AY913" i="3"/>
  <c r="AY914" i="3"/>
  <c r="AY915" i="3"/>
  <c r="AY916" i="3"/>
  <c r="AY917" i="3"/>
  <c r="AY918" i="3"/>
  <c r="AY919" i="3"/>
  <c r="AY920" i="3"/>
  <c r="AY921" i="3"/>
  <c r="AY922" i="3"/>
  <c r="AY923" i="3"/>
  <c r="AY924" i="3"/>
  <c r="AY925" i="3"/>
  <c r="AY926" i="3"/>
  <c r="AY927" i="3"/>
  <c r="AY928" i="3"/>
  <c r="AY929" i="3"/>
  <c r="AY930" i="3"/>
  <c r="AY931" i="3"/>
  <c r="AY932" i="3"/>
  <c r="AY933" i="3"/>
  <c r="AY934" i="3"/>
  <c r="AY935" i="3"/>
  <c r="AY936" i="3"/>
  <c r="AY937" i="3"/>
  <c r="AY938" i="3"/>
  <c r="AY939" i="3"/>
  <c r="AY940" i="3"/>
  <c r="AY941" i="3"/>
  <c r="AY942" i="3"/>
  <c r="AY943" i="3"/>
  <c r="AY944" i="3"/>
  <c r="AY945" i="3"/>
  <c r="AY946" i="3"/>
  <c r="AY947" i="3"/>
  <c r="AY948" i="3"/>
  <c r="AY949" i="3"/>
  <c r="AY950" i="3"/>
  <c r="AY951" i="3"/>
  <c r="AY952" i="3"/>
  <c r="AY953" i="3"/>
  <c r="AY954" i="3"/>
  <c r="AY955" i="3"/>
  <c r="AY956" i="3"/>
  <c r="AY957" i="3"/>
  <c r="AY958" i="3"/>
  <c r="AY959" i="3"/>
  <c r="AY960" i="3"/>
  <c r="AY961" i="3"/>
  <c r="AY962" i="3"/>
  <c r="AY963" i="3"/>
  <c r="AY964" i="3"/>
  <c r="AY965" i="3"/>
  <c r="AY966" i="3"/>
  <c r="AY967" i="3"/>
  <c r="AY968" i="3"/>
  <c r="AY969" i="3"/>
  <c r="AY970" i="3"/>
  <c r="AY971" i="3"/>
  <c r="AY972" i="3"/>
  <c r="AY973" i="3"/>
  <c r="AY974" i="3"/>
  <c r="AY975" i="3"/>
  <c r="AY976" i="3"/>
  <c r="AY977" i="3"/>
  <c r="AY978" i="3"/>
  <c r="AY979" i="3"/>
  <c r="AY980" i="3"/>
  <c r="AY981" i="3"/>
  <c r="AY982" i="3"/>
  <c r="AY983" i="3"/>
  <c r="AY984" i="3"/>
  <c r="AY985" i="3"/>
  <c r="AY986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Y1002" i="3"/>
  <c r="AY1003" i="3"/>
  <c r="AY1004" i="3"/>
  <c r="AY1005" i="3"/>
  <c r="AY1006" i="3"/>
  <c r="AY1007" i="3"/>
  <c r="AY1008" i="3"/>
  <c r="AY1009" i="3"/>
  <c r="AY1010" i="3"/>
  <c r="AY1011" i="3"/>
  <c r="AY1012" i="3"/>
  <c r="AY1013" i="3"/>
  <c r="AY1014" i="3"/>
  <c r="AY1015" i="3"/>
  <c r="AY1016" i="3"/>
  <c r="AY1017" i="3"/>
  <c r="AY1018" i="3"/>
  <c r="AY1019" i="3"/>
  <c r="AY1020" i="3"/>
  <c r="AY1021" i="3"/>
  <c r="AY1022" i="3"/>
  <c r="AY1023" i="3"/>
  <c r="AY1024" i="3"/>
  <c r="AY1025" i="3"/>
  <c r="AY1026" i="3"/>
  <c r="AY1027" i="3"/>
  <c r="AY1028" i="3"/>
  <c r="AY1029" i="3"/>
  <c r="AY1030" i="3"/>
  <c r="AY1031" i="3"/>
  <c r="AY1032" i="3"/>
  <c r="AY1033" i="3"/>
  <c r="AY1034" i="3"/>
  <c r="AY1035" i="3"/>
  <c r="AY1036" i="3"/>
  <c r="AY1037" i="3"/>
  <c r="AY1038" i="3"/>
  <c r="AY1039" i="3"/>
  <c r="AY1040" i="3"/>
  <c r="AY1041" i="3"/>
  <c r="AY1042" i="3"/>
  <c r="AY1043" i="3"/>
  <c r="AY1044" i="3"/>
  <c r="AY1045" i="3"/>
  <c r="AY1046" i="3"/>
  <c r="AY1047" i="3"/>
  <c r="AY1048" i="3"/>
  <c r="AY1049" i="3"/>
  <c r="AY1050" i="3"/>
  <c r="AY1051" i="3"/>
  <c r="AY1052" i="3"/>
  <c r="AY1053" i="3"/>
  <c r="AY1054" i="3"/>
  <c r="AY1055" i="3"/>
  <c r="AY1056" i="3"/>
  <c r="AY1057" i="3"/>
  <c r="AY1058" i="3"/>
  <c r="AY1059" i="3"/>
  <c r="AY1060" i="3"/>
  <c r="AY1061" i="3"/>
  <c r="AY1062" i="3"/>
  <c r="AY1063" i="3"/>
  <c r="AY1064" i="3"/>
  <c r="AY1065" i="3"/>
  <c r="AY1066" i="3"/>
  <c r="AY1067" i="3"/>
  <c r="AY1068" i="3"/>
  <c r="AY1069" i="3"/>
  <c r="AY1070" i="3"/>
  <c r="AY1071" i="3"/>
  <c r="AY1072" i="3"/>
  <c r="AY1073" i="3"/>
  <c r="AY1074" i="3"/>
  <c r="AY1075" i="3"/>
  <c r="AY1076" i="3"/>
  <c r="AY1077" i="3"/>
  <c r="AY1078" i="3"/>
  <c r="AY1079" i="3"/>
  <c r="AY1080" i="3"/>
  <c r="AY1081" i="3"/>
  <c r="AY1082" i="3"/>
  <c r="AY1083" i="3"/>
  <c r="AY1084" i="3"/>
  <c r="AY1085" i="3"/>
  <c r="AY1086" i="3"/>
  <c r="AY1087" i="3"/>
  <c r="AY1088" i="3"/>
  <c r="AY1089" i="3"/>
  <c r="AY1090" i="3"/>
  <c r="AY1091" i="3"/>
  <c r="AY1092" i="3"/>
  <c r="AY1093" i="3"/>
  <c r="AY1094" i="3"/>
  <c r="AY1095" i="3"/>
  <c r="AY1096" i="3"/>
  <c r="AY1097" i="3"/>
  <c r="AY1098" i="3"/>
  <c r="AY1099" i="3"/>
  <c r="AY1100" i="3"/>
  <c r="AY1101" i="3"/>
  <c r="AY1102" i="3"/>
  <c r="AY1103" i="3"/>
  <c r="AY1104" i="3"/>
  <c r="AY1105" i="3"/>
  <c r="AY1106" i="3"/>
  <c r="AY1107" i="3"/>
  <c r="AY1108" i="3"/>
  <c r="AY1109" i="3"/>
  <c r="AY1110" i="3"/>
  <c r="AY1111" i="3"/>
  <c r="AY1112" i="3"/>
  <c r="AY1113" i="3"/>
  <c r="AY1114" i="3"/>
  <c r="AY1115" i="3"/>
  <c r="AY1116" i="3"/>
  <c r="AY1117" i="3"/>
  <c r="AY1118" i="3"/>
  <c r="AY1119" i="3"/>
  <c r="AY1120" i="3"/>
  <c r="AY1121" i="3"/>
  <c r="AY1122" i="3"/>
  <c r="AY1123" i="3"/>
  <c r="AY1124" i="3"/>
  <c r="AY1125" i="3"/>
  <c r="AY1126" i="3"/>
  <c r="AY1127" i="3"/>
  <c r="AY1128" i="3"/>
  <c r="AY1129" i="3"/>
  <c r="AY1130" i="3"/>
  <c r="AY1131" i="3"/>
  <c r="AY1132" i="3"/>
  <c r="AY1133" i="3"/>
  <c r="AY1134" i="3"/>
  <c r="AY1135" i="3"/>
  <c r="AY1136" i="3"/>
  <c r="AY1137" i="3"/>
  <c r="AY1138" i="3"/>
  <c r="AY1139" i="3"/>
  <c r="AY1140" i="3"/>
  <c r="AY1141" i="3"/>
  <c r="AY1142" i="3"/>
  <c r="AY1143" i="3"/>
  <c r="AY1144" i="3"/>
  <c r="AY1145" i="3"/>
  <c r="AY1146" i="3"/>
  <c r="AY1147" i="3"/>
  <c r="AY1148" i="3"/>
  <c r="AY1149" i="3"/>
  <c r="AY1150" i="3"/>
  <c r="AY1151" i="3"/>
  <c r="AY1152" i="3"/>
  <c r="AY1153" i="3"/>
  <c r="AY1154" i="3"/>
  <c r="AY1155" i="3"/>
  <c r="AY1156" i="3"/>
  <c r="AY1157" i="3"/>
  <c r="AY1158" i="3"/>
  <c r="AY1159" i="3"/>
  <c r="AY1160" i="3"/>
  <c r="AY1161" i="3"/>
  <c r="AY1162" i="3"/>
  <c r="AY1163" i="3"/>
  <c r="AY1164" i="3"/>
  <c r="AY1165" i="3"/>
  <c r="AY1166" i="3"/>
  <c r="AY1167" i="3"/>
  <c r="AY1168" i="3"/>
  <c r="AY1169" i="3"/>
  <c r="AY1170" i="3"/>
  <c r="AY1171" i="3"/>
  <c r="AY1172" i="3"/>
  <c r="AY1173" i="3"/>
  <c r="AY1174" i="3"/>
  <c r="AY1175" i="3"/>
  <c r="AY1176" i="3"/>
  <c r="AY1177" i="3"/>
  <c r="AY1178" i="3"/>
  <c r="AY1179" i="3"/>
  <c r="AY1180" i="3"/>
  <c r="AY1181" i="3"/>
  <c r="AY1182" i="3"/>
  <c r="AY1183" i="3"/>
  <c r="AY1184" i="3"/>
  <c r="AY1185" i="3"/>
  <c r="AY1186" i="3"/>
  <c r="AY1187" i="3"/>
  <c r="AY1188" i="3"/>
  <c r="AY1189" i="3"/>
  <c r="AY1190" i="3"/>
  <c r="AY1191" i="3"/>
  <c r="AY1192" i="3"/>
  <c r="AY1193" i="3"/>
  <c r="AY1194" i="3"/>
  <c r="AY1195" i="3"/>
  <c r="AY1196" i="3"/>
  <c r="AY1197" i="3"/>
  <c r="AY1198" i="3"/>
  <c r="AY1199" i="3"/>
  <c r="AY1200" i="3"/>
  <c r="AY1201" i="3"/>
  <c r="AY1202" i="3"/>
  <c r="AY1203" i="3"/>
  <c r="AY1204" i="3"/>
  <c r="AY1205" i="3"/>
  <c r="AY1206" i="3"/>
  <c r="AY1207" i="3"/>
  <c r="AY1208" i="3"/>
  <c r="AY1209" i="3"/>
  <c r="AY1210" i="3"/>
  <c r="AY1211" i="3"/>
  <c r="AY1212" i="3"/>
  <c r="AY1213" i="3"/>
  <c r="AY1214" i="3"/>
  <c r="AY1215" i="3"/>
  <c r="AY1216" i="3"/>
  <c r="AY1217" i="3"/>
  <c r="AY1218" i="3"/>
  <c r="AY1219" i="3"/>
  <c r="AY1220" i="3"/>
  <c r="AY1221" i="3"/>
  <c r="AY1222" i="3"/>
  <c r="AY1223" i="3"/>
  <c r="AY1224" i="3"/>
  <c r="AY1225" i="3"/>
  <c r="AY1226" i="3"/>
  <c r="AY1227" i="3"/>
  <c r="AY1228" i="3"/>
  <c r="AY1229" i="3"/>
  <c r="AY1230" i="3"/>
  <c r="AY1231" i="3"/>
  <c r="AY1232" i="3"/>
  <c r="AY1233" i="3"/>
  <c r="AY1234" i="3"/>
  <c r="AY1235" i="3"/>
  <c r="AY1236" i="3"/>
  <c r="AY1237" i="3"/>
  <c r="AY1238" i="3"/>
  <c r="AY1239" i="3"/>
  <c r="AY1240" i="3"/>
  <c r="AY1241" i="3"/>
  <c r="AY1242" i="3"/>
  <c r="AY1243" i="3"/>
  <c r="AY1244" i="3"/>
  <c r="AY1245" i="3"/>
  <c r="AY1246" i="3"/>
  <c r="AY1247" i="3"/>
  <c r="AY1248" i="3"/>
  <c r="AY1249" i="3"/>
  <c r="AY1250" i="3"/>
  <c r="AY1251" i="3"/>
  <c r="AY1252" i="3"/>
  <c r="AY1253" i="3"/>
  <c r="AY1254" i="3"/>
  <c r="AY1255" i="3"/>
  <c r="AY1256" i="3"/>
  <c r="AY1257" i="3"/>
  <c r="AY1258" i="3"/>
  <c r="AY1259" i="3"/>
  <c r="AY1260" i="3"/>
  <c r="AY1261" i="3"/>
  <c r="AY1262" i="3"/>
  <c r="AY1263" i="3"/>
  <c r="AY1264" i="3"/>
  <c r="AY1265" i="3"/>
  <c r="AY1266" i="3"/>
  <c r="AY1267" i="3"/>
  <c r="AY1268" i="3"/>
  <c r="AY1269" i="3"/>
  <c r="AY1270" i="3"/>
  <c r="AY1271" i="3"/>
  <c r="AY1272" i="3"/>
  <c r="AY1273" i="3"/>
  <c r="AY1274" i="3"/>
  <c r="AY1275" i="3"/>
  <c r="AY1276" i="3"/>
  <c r="AY1277" i="3"/>
  <c r="AY1278" i="3"/>
  <c r="AY1279" i="3"/>
  <c r="AY1280" i="3"/>
  <c r="AY1281" i="3"/>
  <c r="AY1282" i="3"/>
  <c r="AY1283" i="3"/>
  <c r="AY1284" i="3"/>
  <c r="AY1285" i="3"/>
  <c r="AY1286" i="3"/>
  <c r="AY1287" i="3"/>
  <c r="AY1288" i="3"/>
  <c r="AY1289" i="3"/>
  <c r="AY1290" i="3"/>
  <c r="AY1291" i="3"/>
  <c r="AY1292" i="3"/>
  <c r="AY1293" i="3"/>
  <c r="AY1294" i="3"/>
  <c r="AY1295" i="3"/>
  <c r="AY1296" i="3"/>
  <c r="AY1297" i="3"/>
  <c r="AY1298" i="3"/>
  <c r="AY1299" i="3"/>
  <c r="AY1300" i="3"/>
  <c r="AY1301" i="3"/>
  <c r="AY1302" i="3"/>
  <c r="AY1303" i="3"/>
  <c r="AY1304" i="3"/>
  <c r="AY1305" i="3"/>
  <c r="AY1306" i="3"/>
  <c r="AY1307" i="3"/>
  <c r="AY1308" i="3"/>
  <c r="AY1309" i="3"/>
  <c r="AY1310" i="3"/>
  <c r="AY1311" i="3"/>
  <c r="AY1312" i="3"/>
  <c r="AY1313" i="3"/>
  <c r="AY1314" i="3"/>
  <c r="AY1315" i="3"/>
  <c r="AY1316" i="3"/>
  <c r="AY1317" i="3"/>
  <c r="AY1318" i="3"/>
  <c r="AY1319" i="3"/>
  <c r="AY1320" i="3"/>
  <c r="AY1321" i="3"/>
  <c r="AY1322" i="3"/>
  <c r="AY1323" i="3"/>
  <c r="AY1324" i="3"/>
  <c r="AY1325" i="3"/>
  <c r="AY1326" i="3"/>
  <c r="AY1327" i="3"/>
  <c r="AY1328" i="3"/>
  <c r="AY1329" i="3"/>
  <c r="AY1330" i="3"/>
  <c r="AY1331" i="3"/>
  <c r="AY1332" i="3"/>
  <c r="AY1333" i="3"/>
  <c r="AY1334" i="3"/>
  <c r="AY1335" i="3"/>
  <c r="AY1336" i="3"/>
  <c r="AY1337" i="3"/>
  <c r="AY1338" i="3"/>
  <c r="AY1339" i="3"/>
  <c r="AY1340" i="3"/>
  <c r="AY1341" i="3"/>
  <c r="AY1342" i="3"/>
  <c r="AY1343" i="3"/>
  <c r="AY1344" i="3"/>
  <c r="AY1345" i="3"/>
  <c r="AY1346" i="3"/>
  <c r="AY1347" i="3"/>
  <c r="AY1348" i="3"/>
  <c r="AY1349" i="3"/>
  <c r="AY1350" i="3"/>
  <c r="AY1351" i="3"/>
  <c r="AY1352" i="3"/>
  <c r="AY1353" i="3"/>
  <c r="AY1354" i="3"/>
  <c r="AY1355" i="3"/>
  <c r="AY1356" i="3"/>
  <c r="AY1357" i="3"/>
  <c r="AY1358" i="3"/>
  <c r="AY1359" i="3"/>
  <c r="AY1360" i="3"/>
  <c r="AY1361" i="3"/>
  <c r="AY1362" i="3"/>
  <c r="AY1363" i="3"/>
  <c r="AY1364" i="3"/>
  <c r="AY1365" i="3"/>
  <c r="AY1366" i="3"/>
  <c r="AY1367" i="3"/>
  <c r="AY1368" i="3"/>
  <c r="AY1369" i="3"/>
  <c r="AY1370" i="3"/>
  <c r="AY1371" i="3"/>
  <c r="AY1372" i="3"/>
  <c r="AY1373" i="3"/>
  <c r="AY1374" i="3"/>
  <c r="AY1375" i="3"/>
  <c r="AY1376" i="3"/>
  <c r="AY1377" i="3"/>
  <c r="AY1378" i="3"/>
  <c r="AY1379" i="3"/>
  <c r="AY1380" i="3"/>
  <c r="AY1381" i="3"/>
  <c r="AY1382" i="3"/>
  <c r="AY1383" i="3"/>
  <c r="AY1384" i="3"/>
  <c r="AY1385" i="3"/>
  <c r="AY1386" i="3"/>
  <c r="AY1387" i="3"/>
  <c r="AY1388" i="3"/>
  <c r="AY1389" i="3"/>
  <c r="AY1390" i="3"/>
  <c r="AY1391" i="3"/>
  <c r="AY1392" i="3"/>
  <c r="AY1393" i="3"/>
  <c r="AY1394" i="3"/>
  <c r="AY1395" i="3"/>
  <c r="AY1396" i="3"/>
  <c r="AY1397" i="3"/>
  <c r="AY1398" i="3"/>
  <c r="AY1399" i="3"/>
  <c r="AY1400" i="3"/>
  <c r="AY1401" i="3"/>
  <c r="AY1402" i="3"/>
  <c r="AY1403" i="3"/>
  <c r="AY1404" i="3"/>
  <c r="AY1405" i="3"/>
  <c r="AY1406" i="3"/>
  <c r="AY1407" i="3"/>
  <c r="AY1408" i="3"/>
  <c r="AY1409" i="3"/>
  <c r="AY1410" i="3"/>
  <c r="AY1411" i="3"/>
  <c r="AY1412" i="3"/>
  <c r="AY1413" i="3"/>
  <c r="AY1414" i="3"/>
  <c r="AY1415" i="3"/>
  <c r="AY1416" i="3"/>
  <c r="AY1417" i="3"/>
  <c r="AY1418" i="3"/>
  <c r="AY1419" i="3"/>
  <c r="AY1420" i="3"/>
  <c r="AY1421" i="3"/>
  <c r="AY1422" i="3"/>
  <c r="AY1423" i="3"/>
  <c r="AY1424" i="3"/>
  <c r="AY1425" i="3"/>
  <c r="AY1426" i="3"/>
  <c r="AY1427" i="3"/>
  <c r="AY1428" i="3"/>
  <c r="AY1429" i="3"/>
  <c r="AY1430" i="3"/>
  <c r="AY1431" i="3"/>
  <c r="AY1432" i="3"/>
  <c r="AY1433" i="3"/>
  <c r="AY1434" i="3"/>
  <c r="AY1435" i="3"/>
  <c r="AY1436" i="3"/>
  <c r="AY1437" i="3"/>
  <c r="AY1438" i="3"/>
  <c r="AY1439" i="3"/>
  <c r="AY1440" i="3"/>
  <c r="AY1441" i="3"/>
  <c r="AY1442" i="3"/>
  <c r="AY1443" i="3"/>
  <c r="AY1444" i="3"/>
  <c r="AY1445" i="3"/>
  <c r="AY1446" i="3"/>
  <c r="AY1447" i="3"/>
  <c r="AY1448" i="3"/>
  <c r="AY1449" i="3"/>
  <c r="AY1450" i="3"/>
  <c r="AY1451" i="3"/>
  <c r="AY1452" i="3"/>
  <c r="AY1453" i="3"/>
  <c r="AY1454" i="3"/>
  <c r="AY1455" i="3"/>
  <c r="AY1456" i="3"/>
  <c r="AY1457" i="3"/>
  <c r="AY1458" i="3"/>
  <c r="AY1459" i="3"/>
  <c r="AY1460" i="3"/>
  <c r="AY1461" i="3"/>
  <c r="AY1462" i="3"/>
  <c r="AY1463" i="3"/>
  <c r="AY1464" i="3"/>
  <c r="AY1465" i="3"/>
  <c r="AY1466" i="3"/>
  <c r="AY1467" i="3"/>
  <c r="AY1468" i="3"/>
  <c r="AY1469" i="3"/>
  <c r="AY1470" i="3"/>
  <c r="AY1471" i="3"/>
  <c r="AY1472" i="3"/>
  <c r="AY1473" i="3"/>
  <c r="AY1474" i="3"/>
  <c r="AY1475" i="3"/>
  <c r="AY1476" i="3"/>
  <c r="AY1477" i="3"/>
  <c r="AY1478" i="3"/>
  <c r="AY1479" i="3"/>
  <c r="AY1480" i="3"/>
  <c r="AY1481" i="3"/>
  <c r="AY1482" i="3"/>
  <c r="AY1483" i="3"/>
  <c r="AY1484" i="3"/>
  <c r="AY1485" i="3"/>
  <c r="AY1486" i="3"/>
  <c r="AY1487" i="3"/>
  <c r="AY1488" i="3"/>
  <c r="AY1489" i="3"/>
  <c r="AY1490" i="3"/>
  <c r="AY1491" i="3"/>
  <c r="AY1492" i="3"/>
  <c r="AY1493" i="3"/>
  <c r="AY1494" i="3"/>
  <c r="AY1495" i="3"/>
  <c r="AY1496" i="3"/>
  <c r="AY1497" i="3"/>
  <c r="AY1498" i="3"/>
  <c r="AY1499" i="3"/>
  <c r="AY1500" i="3"/>
  <c r="AY1501" i="3"/>
  <c r="AY1502" i="3"/>
  <c r="AY1503" i="3"/>
  <c r="AY1504" i="3"/>
  <c r="AY1505" i="3"/>
  <c r="AY1506" i="3"/>
  <c r="AY1507" i="3"/>
  <c r="AY1508" i="3"/>
  <c r="AY1509" i="3"/>
  <c r="AY1510" i="3"/>
  <c r="AY1511" i="3"/>
  <c r="AY1512" i="3"/>
  <c r="AY1513" i="3"/>
  <c r="AY1514" i="3"/>
  <c r="AY1515" i="3"/>
  <c r="AY1516" i="3"/>
  <c r="AY1517" i="3"/>
  <c r="AY1518" i="3"/>
  <c r="AY1519" i="3"/>
  <c r="AY1520" i="3"/>
  <c r="AY1521" i="3"/>
  <c r="AY1522" i="3"/>
  <c r="AY1523" i="3"/>
  <c r="AY1524" i="3"/>
  <c r="AY1525" i="3"/>
  <c r="AY1526" i="3"/>
  <c r="AY1527" i="3"/>
  <c r="AY1528" i="3"/>
  <c r="AY1529" i="3"/>
  <c r="AY1530" i="3"/>
  <c r="AY1531" i="3"/>
  <c r="AY1532" i="3"/>
  <c r="AY1533" i="3"/>
  <c r="AY1534" i="3"/>
  <c r="AY1535" i="3"/>
  <c r="AY1536" i="3"/>
  <c r="AY1537" i="3"/>
  <c r="AY1538" i="3"/>
  <c r="AY1539" i="3"/>
  <c r="AY1540" i="3"/>
  <c r="AY1541" i="3"/>
  <c r="AY1542" i="3"/>
  <c r="AY1543" i="3"/>
  <c r="AY1544" i="3"/>
  <c r="AY1545" i="3"/>
  <c r="AY1546" i="3"/>
  <c r="AY1547" i="3"/>
  <c r="AY1548" i="3"/>
  <c r="AY1549" i="3"/>
  <c r="AY1550" i="3"/>
  <c r="AY1551" i="3"/>
  <c r="AY1552" i="3"/>
  <c r="AY1553" i="3"/>
  <c r="AY1554" i="3"/>
  <c r="AY1555" i="3"/>
  <c r="AY1556" i="3"/>
  <c r="AY1557" i="3"/>
  <c r="AY1558" i="3"/>
  <c r="AY1559" i="3"/>
  <c r="AY1560" i="3"/>
  <c r="AY1561" i="3"/>
  <c r="AY1562" i="3"/>
  <c r="AY1563" i="3"/>
  <c r="AY1564" i="3"/>
  <c r="AY1565" i="3"/>
  <c r="AY1566" i="3"/>
  <c r="AY1567" i="3"/>
  <c r="AY1568" i="3"/>
  <c r="AY1569" i="3"/>
  <c r="AY1570" i="3"/>
  <c r="AY1571" i="3"/>
  <c r="AY1572" i="3"/>
  <c r="AY1573" i="3"/>
  <c r="AY1574" i="3"/>
  <c r="AY1575" i="3"/>
  <c r="AY1576" i="3"/>
  <c r="AY1577" i="3"/>
  <c r="AY1578" i="3"/>
  <c r="AY1579" i="3"/>
  <c r="AY1580" i="3"/>
  <c r="AY1581" i="3"/>
  <c r="AY1582" i="3"/>
  <c r="AY1583" i="3"/>
  <c r="AY1584" i="3"/>
  <c r="AY1585" i="3"/>
  <c r="AY1586" i="3"/>
  <c r="AY1587" i="3"/>
  <c r="AY1588" i="3"/>
  <c r="AY1589" i="3"/>
  <c r="AY1590" i="3"/>
  <c r="AY1591" i="3"/>
  <c r="AY1592" i="3"/>
  <c r="AY1593" i="3"/>
  <c r="AY1594" i="3"/>
  <c r="AY1595" i="3"/>
  <c r="AY1596" i="3"/>
  <c r="AY1597" i="3"/>
  <c r="AY1598" i="3"/>
  <c r="AY1599" i="3"/>
  <c r="AY1600" i="3"/>
  <c r="AY1601" i="3"/>
  <c r="AY1602" i="3"/>
  <c r="AY1603" i="3"/>
  <c r="AY1604" i="3"/>
  <c r="AY1605" i="3"/>
  <c r="AY1606" i="3"/>
  <c r="AY1607" i="3"/>
  <c r="AY1608" i="3"/>
  <c r="AY1609" i="3"/>
  <c r="AY1610" i="3"/>
  <c r="AY1611" i="3"/>
  <c r="AY1612" i="3"/>
  <c r="AY1613" i="3"/>
  <c r="AY1614" i="3"/>
  <c r="AY1615" i="3"/>
  <c r="AY1616" i="3"/>
  <c r="AY1617" i="3"/>
  <c r="AY1618" i="3"/>
  <c r="AY1619" i="3"/>
  <c r="AY1620" i="3"/>
  <c r="AY1621" i="3"/>
  <c r="AY1622" i="3"/>
  <c r="AY1623" i="3"/>
  <c r="AY1624" i="3"/>
  <c r="AY1625" i="3"/>
  <c r="AY1626" i="3"/>
  <c r="AY1627" i="3"/>
  <c r="AY1628" i="3"/>
  <c r="AY1629" i="3"/>
  <c r="AY1630" i="3"/>
  <c r="AY1631" i="3"/>
  <c r="AY1632" i="3"/>
  <c r="AY1633" i="3"/>
  <c r="AY1634" i="3"/>
  <c r="AY1635" i="3"/>
  <c r="AY1636" i="3"/>
  <c r="AY1637" i="3"/>
  <c r="AY1638" i="3"/>
  <c r="AY1639" i="3"/>
  <c r="AY1640" i="3"/>
  <c r="AY1641" i="3"/>
  <c r="AY1642" i="3"/>
  <c r="AY1643" i="3"/>
  <c r="AY1644" i="3"/>
  <c r="AY1645" i="3"/>
  <c r="AY1646" i="3"/>
  <c r="AY1647" i="3"/>
  <c r="AY1648" i="3"/>
  <c r="AY1649" i="3"/>
  <c r="AY1650" i="3"/>
  <c r="AY1651" i="3"/>
  <c r="AY1652" i="3"/>
  <c r="AY1653" i="3"/>
  <c r="AY1654" i="3"/>
  <c r="AY1655" i="3"/>
  <c r="AY1656" i="3"/>
  <c r="AY1657" i="3"/>
  <c r="AY1658" i="3"/>
  <c r="AY1659" i="3"/>
  <c r="AY1660" i="3"/>
  <c r="AY1661" i="3"/>
  <c r="AY1662" i="3"/>
  <c r="AY1663" i="3"/>
  <c r="AY1664" i="3"/>
  <c r="AY1665" i="3"/>
  <c r="AY1666" i="3"/>
  <c r="AY1667" i="3"/>
  <c r="AY1668" i="3"/>
  <c r="AY1669" i="3"/>
  <c r="AY1670" i="3"/>
  <c r="AY1671" i="3"/>
  <c r="AY1672" i="3"/>
  <c r="AY1673" i="3"/>
  <c r="AY1674" i="3"/>
  <c r="AY1675" i="3"/>
  <c r="AY1676" i="3"/>
  <c r="AY1677" i="3"/>
  <c r="AY1678" i="3"/>
  <c r="AY1679" i="3"/>
  <c r="AY1680" i="3"/>
  <c r="AY1681" i="3"/>
  <c r="AY1682" i="3"/>
  <c r="AY1683" i="3"/>
  <c r="AY1684" i="3"/>
  <c r="AY1685" i="3"/>
  <c r="AY1686" i="3"/>
  <c r="AY1687" i="3"/>
  <c r="AY1688" i="3"/>
  <c r="AY1689" i="3"/>
  <c r="AY1690" i="3"/>
  <c r="AY1691" i="3"/>
  <c r="AY1692" i="3"/>
  <c r="AY1693" i="3"/>
  <c r="AY1694" i="3"/>
  <c r="AY1695" i="3"/>
  <c r="AY1696" i="3"/>
  <c r="AY1697" i="3"/>
  <c r="AY1698" i="3"/>
  <c r="AY1699" i="3"/>
  <c r="AY1700" i="3"/>
  <c r="AY1701" i="3"/>
  <c r="AY1702" i="3"/>
  <c r="AY1703" i="3"/>
  <c r="AY1704" i="3"/>
  <c r="AY1705" i="3"/>
  <c r="AY1706" i="3"/>
  <c r="AY1707" i="3"/>
  <c r="AY1708" i="3"/>
  <c r="AY1709" i="3"/>
  <c r="AY1710" i="3"/>
  <c r="AY1711" i="3"/>
  <c r="AY1712" i="3"/>
  <c r="AY1713" i="3"/>
  <c r="AY1714" i="3"/>
  <c r="AY1715" i="3"/>
  <c r="AY1716" i="3"/>
  <c r="AY1717" i="3"/>
  <c r="AY1718" i="3"/>
  <c r="AY1719" i="3"/>
  <c r="AY1720" i="3"/>
  <c r="AY1721" i="3"/>
  <c r="AY1722" i="3"/>
  <c r="AY1723" i="3"/>
  <c r="AY1724" i="3"/>
  <c r="AY1725" i="3"/>
  <c r="AY1726" i="3"/>
  <c r="AY1727" i="3"/>
  <c r="AY1728" i="3"/>
  <c r="AY1729" i="3"/>
  <c r="AY1730" i="3"/>
  <c r="AY1731" i="3"/>
  <c r="AY1732" i="3"/>
  <c r="AY1733" i="3"/>
  <c r="AY1734" i="3"/>
  <c r="AY1735" i="3"/>
  <c r="AY1736" i="3"/>
  <c r="AY1737" i="3"/>
  <c r="AY1738" i="3"/>
  <c r="AY1739" i="3"/>
  <c r="AY1740" i="3"/>
  <c r="AY1741" i="3"/>
  <c r="AY1742" i="3"/>
  <c r="AY1743" i="3"/>
  <c r="AY1744" i="3"/>
  <c r="AY1745" i="3"/>
  <c r="AY1746" i="3"/>
  <c r="AY1747" i="3"/>
  <c r="AY1748" i="3"/>
  <c r="AY1749" i="3"/>
  <c r="AY1750" i="3"/>
  <c r="AY1751" i="3"/>
  <c r="AY1752" i="3"/>
  <c r="AY1753" i="3"/>
  <c r="AY1754" i="3"/>
  <c r="AY1755" i="3"/>
  <c r="AY1756" i="3"/>
  <c r="AY1757" i="3"/>
  <c r="AY1758" i="3"/>
  <c r="AY1759" i="3"/>
  <c r="AY1760" i="3"/>
  <c r="AY1761" i="3"/>
  <c r="AY1762" i="3"/>
  <c r="AY1763" i="3"/>
  <c r="AY1764" i="3"/>
  <c r="AY1765" i="3"/>
  <c r="AY1766" i="3"/>
  <c r="AY1767" i="3"/>
  <c r="AY1768" i="3"/>
  <c r="AY1769" i="3"/>
  <c r="AY1770" i="3"/>
  <c r="AY1771" i="3"/>
  <c r="AY1772" i="3"/>
  <c r="AY1773" i="3"/>
  <c r="AY1774" i="3"/>
  <c r="AY1775" i="3"/>
  <c r="AY1776" i="3"/>
  <c r="AY1777" i="3"/>
  <c r="AY1778" i="3"/>
  <c r="AY1779" i="3"/>
  <c r="AY1780" i="3"/>
  <c r="AY1781" i="3"/>
  <c r="AY1782" i="3"/>
  <c r="AY1783" i="3"/>
  <c r="AY1784" i="3"/>
  <c r="AY1785" i="3"/>
  <c r="AY1786" i="3"/>
  <c r="AY1787" i="3"/>
  <c r="AY1788" i="3"/>
  <c r="AY1789" i="3"/>
  <c r="AY1790" i="3"/>
  <c r="AY1791" i="3"/>
  <c r="AY1792" i="3"/>
  <c r="AY1793" i="3"/>
  <c r="AY1794" i="3"/>
  <c r="AY1795" i="3"/>
  <c r="AY1796" i="3"/>
  <c r="AY1797" i="3"/>
  <c r="AY1798" i="3"/>
  <c r="AY1799" i="3"/>
  <c r="AY1800" i="3"/>
  <c r="AY1801" i="3"/>
  <c r="AY1802" i="3"/>
  <c r="AY1803" i="3"/>
  <c r="AY1804" i="3"/>
  <c r="AY1805" i="3"/>
  <c r="AY1806" i="3"/>
  <c r="AY1807" i="3"/>
  <c r="AY1808" i="3"/>
  <c r="AY1809" i="3"/>
  <c r="AY1810" i="3"/>
  <c r="AY1811" i="3"/>
  <c r="AY1812" i="3"/>
  <c r="AY1813" i="3"/>
  <c r="AY1814" i="3"/>
  <c r="AY1815" i="3"/>
  <c r="AY1816" i="3"/>
  <c r="AY1817" i="3"/>
  <c r="AY1818" i="3"/>
  <c r="AY1819" i="3"/>
  <c r="AY1820" i="3"/>
  <c r="AY1821" i="3"/>
  <c r="AY1822" i="3"/>
  <c r="AY1823" i="3"/>
  <c r="AY1824" i="3"/>
  <c r="AY1825" i="3"/>
  <c r="AY1826" i="3"/>
  <c r="AY1827" i="3"/>
  <c r="AY1828" i="3"/>
  <c r="AY1829" i="3"/>
  <c r="AY1830" i="3"/>
  <c r="AY1831" i="3"/>
  <c r="AY1832" i="3"/>
  <c r="AY1833" i="3"/>
  <c r="AY1834" i="3"/>
  <c r="AY1835" i="3"/>
  <c r="AY1836" i="3"/>
  <c r="AY1837" i="3"/>
  <c r="AY1838" i="3"/>
  <c r="AY1839" i="3"/>
  <c r="AY1840" i="3"/>
  <c r="AY1841" i="3"/>
  <c r="AY1842" i="3"/>
  <c r="AY1843" i="3"/>
  <c r="AY1844" i="3"/>
  <c r="AY1845" i="3"/>
  <c r="AY1846" i="3"/>
  <c r="AY1847" i="3"/>
  <c r="AY1848" i="3"/>
  <c r="AY1849" i="3"/>
  <c r="AY1850" i="3"/>
  <c r="AY1851" i="3"/>
  <c r="AY1852" i="3"/>
  <c r="AY1853" i="3"/>
  <c r="AY1854" i="3"/>
  <c r="AY1855" i="3"/>
  <c r="AY1856" i="3"/>
  <c r="AY1857" i="3"/>
  <c r="AY1858" i="3"/>
  <c r="AY1859" i="3"/>
  <c r="AY1860" i="3"/>
  <c r="AY1861" i="3"/>
  <c r="AY1862" i="3"/>
  <c r="AY1863" i="3"/>
  <c r="AY1864" i="3"/>
  <c r="AY1865" i="3"/>
  <c r="AY1866" i="3"/>
  <c r="AY1867" i="3"/>
  <c r="AY1868" i="3"/>
  <c r="AY1869" i="3"/>
  <c r="AY1870" i="3"/>
  <c r="AY1871" i="3"/>
  <c r="AY1872" i="3"/>
  <c r="AY1873" i="3"/>
  <c r="AY1874" i="3"/>
  <c r="AY1875" i="3"/>
  <c r="AY1876" i="3"/>
  <c r="AY1877" i="3"/>
  <c r="AY1878" i="3"/>
  <c r="AY1879" i="3"/>
  <c r="AY1880" i="3"/>
  <c r="AY1881" i="3"/>
  <c r="AY1882" i="3"/>
  <c r="AY1883" i="3"/>
  <c r="AY1884" i="3"/>
  <c r="AY1885" i="3"/>
  <c r="AY1886" i="3"/>
  <c r="AY1887" i="3"/>
  <c r="AY1888" i="3"/>
  <c r="AY1889" i="3"/>
  <c r="AY1890" i="3"/>
  <c r="AY1891" i="3"/>
  <c r="AY1892" i="3"/>
  <c r="AY1893" i="3"/>
  <c r="AY1894" i="3"/>
  <c r="AY1895" i="3"/>
  <c r="AY1896" i="3"/>
  <c r="AY1897" i="3"/>
  <c r="AY1898" i="3"/>
  <c r="AY1899" i="3"/>
  <c r="AY1900" i="3"/>
  <c r="AY1901" i="3"/>
  <c r="AY1902" i="3"/>
  <c r="AY1903" i="3"/>
  <c r="AY1904" i="3"/>
  <c r="AY1905" i="3"/>
  <c r="AY1906" i="3"/>
  <c r="AY1907" i="3"/>
  <c r="AY1908" i="3"/>
  <c r="AY1909" i="3"/>
  <c r="AY1910" i="3"/>
  <c r="AY1911" i="3"/>
  <c r="AY1912" i="3"/>
  <c r="AY1913" i="3"/>
  <c r="AY1914" i="3"/>
  <c r="AY1915" i="3"/>
  <c r="AY1916" i="3"/>
  <c r="AY1917" i="3"/>
  <c r="AY1918" i="3"/>
  <c r="AY1919" i="3"/>
  <c r="AY1920" i="3"/>
  <c r="AY1921" i="3"/>
  <c r="AY1922" i="3"/>
  <c r="AY1923" i="3"/>
  <c r="AY1924" i="3"/>
  <c r="AY1925" i="3"/>
  <c r="AY1926" i="3"/>
  <c r="AY1927" i="3"/>
  <c r="AY1928" i="3"/>
  <c r="AY1929" i="3"/>
  <c r="AY1930" i="3"/>
  <c r="AY1931" i="3"/>
  <c r="AY1932" i="3"/>
  <c r="AY1933" i="3"/>
  <c r="AY1934" i="3"/>
  <c r="AY1935" i="3"/>
  <c r="AY1936" i="3"/>
  <c r="AY1937" i="3"/>
  <c r="AY1938" i="3"/>
  <c r="AY1939" i="3"/>
  <c r="AY1940" i="3"/>
  <c r="AY1941" i="3"/>
  <c r="AY1942" i="3"/>
  <c r="AY1943" i="3"/>
  <c r="AY1944" i="3"/>
  <c r="AY1945" i="3"/>
  <c r="AY1946" i="3"/>
  <c r="AY1947" i="3"/>
  <c r="AY1948" i="3"/>
  <c r="AY1949" i="3"/>
  <c r="AY1950" i="3"/>
  <c r="AY1951" i="3"/>
  <c r="AY1952" i="3"/>
  <c r="AY1953" i="3"/>
  <c r="AY1954" i="3"/>
  <c r="AY1955" i="3"/>
  <c r="AY1956" i="3"/>
  <c r="AY1957" i="3"/>
  <c r="AY1958" i="3"/>
  <c r="AY1959" i="3"/>
  <c r="AY1960" i="3"/>
  <c r="AY1961" i="3"/>
  <c r="AY1962" i="3"/>
  <c r="AY1963" i="3"/>
  <c r="AY1964" i="3"/>
  <c r="AY1965" i="3"/>
  <c r="AY1966" i="3"/>
  <c r="AY1967" i="3"/>
  <c r="AY1968" i="3"/>
  <c r="AY1969" i="3"/>
  <c r="AY1970" i="3"/>
  <c r="AY1971" i="3"/>
  <c r="AY1972" i="3"/>
  <c r="AY1973" i="3"/>
  <c r="AY1974" i="3"/>
  <c r="AY1975" i="3"/>
  <c r="AY1976" i="3"/>
  <c r="AY1977" i="3"/>
  <c r="AY1978" i="3"/>
  <c r="AY1979" i="3"/>
  <c r="AY1980" i="3"/>
  <c r="AY1981" i="3"/>
  <c r="AY1982" i="3"/>
  <c r="AY1983" i="3"/>
  <c r="AY1984" i="3"/>
  <c r="AY1985" i="3"/>
  <c r="AY1986" i="3"/>
  <c r="AY1987" i="3"/>
  <c r="AY1988" i="3"/>
  <c r="AY1989" i="3"/>
  <c r="AY1990" i="3"/>
  <c r="AY1991" i="3"/>
  <c r="AY1992" i="3"/>
  <c r="AY1993" i="3"/>
  <c r="AY1994" i="3"/>
  <c r="AY1995" i="3"/>
  <c r="AY1996" i="3"/>
  <c r="AY1997" i="3"/>
  <c r="AY1998" i="3"/>
  <c r="AY1999" i="3"/>
  <c r="AY2000" i="3"/>
  <c r="AY2001" i="3"/>
  <c r="AY2002" i="3"/>
  <c r="AY2003" i="3"/>
  <c r="AY2004" i="3"/>
  <c r="AY2005" i="3"/>
  <c r="AY2006" i="3"/>
  <c r="AY2007" i="3"/>
  <c r="AY2008" i="3"/>
  <c r="AY2009" i="3"/>
  <c r="AY2010" i="3"/>
  <c r="AY2011" i="3"/>
  <c r="AY2012" i="3"/>
  <c r="AY2013" i="3"/>
  <c r="AY2014" i="3"/>
  <c r="AY2015" i="3"/>
  <c r="AY2016" i="3"/>
  <c r="AY2017" i="3"/>
  <c r="AY2018" i="3"/>
  <c r="AY2019" i="3"/>
  <c r="AY2020" i="3"/>
  <c r="AY2021" i="3"/>
  <c r="AY2022" i="3"/>
  <c r="AY2023" i="3"/>
  <c r="AY2024" i="3"/>
  <c r="AY2025" i="3"/>
  <c r="AY2026" i="3"/>
  <c r="AY2027" i="3"/>
  <c r="AY2028" i="3"/>
  <c r="AY2029" i="3"/>
  <c r="AY2030" i="3"/>
  <c r="AY2031" i="3"/>
  <c r="AY2032" i="3"/>
  <c r="AY2033" i="3"/>
  <c r="AY2034" i="3"/>
  <c r="AY2035" i="3"/>
  <c r="AY2036" i="3"/>
  <c r="AY2037" i="3"/>
  <c r="AY2038" i="3"/>
  <c r="AY2039" i="3"/>
  <c r="AY2040" i="3"/>
  <c r="AY2041" i="3"/>
  <c r="AY2042" i="3"/>
  <c r="AY2043" i="3"/>
  <c r="AY2044" i="3"/>
  <c r="AY2045" i="3"/>
  <c r="AY2046" i="3"/>
  <c r="AY2047" i="3"/>
  <c r="AY2048" i="3"/>
  <c r="AY2049" i="3"/>
  <c r="AY2050" i="3"/>
  <c r="AY2051" i="3"/>
  <c r="AY2052" i="3"/>
  <c r="AY2053" i="3"/>
  <c r="AY2054" i="3"/>
  <c r="AY2055" i="3"/>
  <c r="AY2056" i="3"/>
  <c r="AY2057" i="3"/>
  <c r="AY2058" i="3"/>
  <c r="AY2059" i="3"/>
  <c r="AY2060" i="3"/>
  <c r="AY2061" i="3"/>
  <c r="AY2062" i="3"/>
  <c r="AY2063" i="3"/>
  <c r="AY2064" i="3"/>
  <c r="AY2065" i="3"/>
  <c r="AY2066" i="3"/>
  <c r="AY2067" i="3"/>
  <c r="AY2068" i="3"/>
  <c r="AY2069" i="3"/>
  <c r="AY2070" i="3"/>
  <c r="AY2071" i="3"/>
  <c r="AY2072" i="3"/>
  <c r="AY2073" i="3"/>
  <c r="AY2074" i="3"/>
  <c r="AY2075" i="3"/>
  <c r="AY2076" i="3"/>
  <c r="AY2077" i="3"/>
  <c r="AY2078" i="3"/>
  <c r="AY2079" i="3"/>
  <c r="AY2080" i="3"/>
  <c r="AY2081" i="3"/>
  <c r="AY2082" i="3"/>
  <c r="AY2083" i="3"/>
  <c r="AY2084" i="3"/>
  <c r="AY2085" i="3"/>
  <c r="AY2086" i="3"/>
  <c r="AY2087" i="3"/>
  <c r="AY2088" i="3"/>
  <c r="AY2089" i="3"/>
  <c r="AY2090" i="3"/>
  <c r="AY2091" i="3"/>
  <c r="AY2092" i="3"/>
  <c r="AY2093" i="3"/>
  <c r="AY2094" i="3"/>
  <c r="AY2095" i="3"/>
  <c r="AY2096" i="3"/>
  <c r="AY2097" i="3"/>
  <c r="AY2098" i="3"/>
  <c r="AY2099" i="3"/>
  <c r="AY2100" i="3"/>
  <c r="AY2101" i="3"/>
  <c r="AY2102" i="3"/>
  <c r="AY2103" i="3"/>
  <c r="AY2104" i="3"/>
  <c r="AY2105" i="3"/>
  <c r="AY2106" i="3"/>
  <c r="AY2107" i="3"/>
  <c r="AY2108" i="3"/>
  <c r="AY2109" i="3"/>
  <c r="AY2110" i="3"/>
  <c r="AY2111" i="3"/>
  <c r="AY2112" i="3"/>
  <c r="AY2113" i="3"/>
  <c r="AY2114" i="3"/>
  <c r="AY2115" i="3"/>
  <c r="AY2116" i="3"/>
  <c r="AY2117" i="3"/>
  <c r="AY2118" i="3"/>
  <c r="AY2119" i="3"/>
  <c r="AY2120" i="3"/>
  <c r="AY2121" i="3"/>
  <c r="AY2122" i="3"/>
  <c r="AY2123" i="3"/>
  <c r="AY2124" i="3"/>
  <c r="AY2125" i="3"/>
  <c r="AY2126" i="3"/>
  <c r="AY2127" i="3"/>
  <c r="AY2128" i="3"/>
  <c r="AY2129" i="3"/>
  <c r="AY2130" i="3"/>
  <c r="AY2131" i="3"/>
  <c r="AY2132" i="3"/>
  <c r="AY2133" i="3"/>
  <c r="AY2134" i="3"/>
  <c r="AY2135" i="3"/>
  <c r="AY2136" i="3"/>
  <c r="AY2137" i="3"/>
  <c r="AY2138" i="3"/>
  <c r="AY2139" i="3"/>
  <c r="AY2140" i="3"/>
  <c r="AY2141" i="3"/>
  <c r="AY2142" i="3"/>
  <c r="AY2143" i="3"/>
  <c r="AY2144" i="3"/>
  <c r="AY2145" i="3"/>
  <c r="AY2146" i="3"/>
  <c r="AY2147" i="3"/>
  <c r="AY2148" i="3"/>
  <c r="AY2149" i="3"/>
  <c r="AY2150" i="3"/>
  <c r="AY2151" i="3"/>
  <c r="AY2152" i="3"/>
  <c r="AY2153" i="3"/>
  <c r="AY2154" i="3"/>
  <c r="AY2155" i="3"/>
  <c r="AY2156" i="3"/>
  <c r="AY2157" i="3"/>
  <c r="AY2158" i="3"/>
  <c r="AY2159" i="3"/>
  <c r="AY2160" i="3"/>
  <c r="AY2161" i="3"/>
  <c r="AY2162" i="3"/>
  <c r="AY2163" i="3"/>
  <c r="AY2164" i="3"/>
  <c r="AY2165" i="3"/>
  <c r="AY2166" i="3"/>
  <c r="AY2167" i="3"/>
  <c r="AY2168" i="3"/>
  <c r="AY2169" i="3"/>
  <c r="AY2170" i="3"/>
  <c r="AY2171" i="3"/>
  <c r="AY2172" i="3"/>
  <c r="AY2173" i="3"/>
  <c r="AY2174" i="3"/>
  <c r="AY2175" i="3"/>
  <c r="AY2176" i="3"/>
  <c r="AY2177" i="3"/>
  <c r="AY2178" i="3"/>
  <c r="AY2179" i="3"/>
  <c r="AY2180" i="3"/>
  <c r="AY2181" i="3"/>
  <c r="AY2182" i="3"/>
  <c r="AY2183" i="3"/>
  <c r="AY2184" i="3"/>
  <c r="AY2185" i="3"/>
  <c r="AY2186" i="3"/>
  <c r="AY2187" i="3"/>
  <c r="AY2188" i="3"/>
  <c r="AY2189" i="3"/>
  <c r="AY2190" i="3"/>
  <c r="AY2191" i="3"/>
  <c r="AY2192" i="3"/>
  <c r="AY2193" i="3"/>
  <c r="AY2194" i="3"/>
  <c r="AY2195" i="3"/>
  <c r="AY2196" i="3"/>
  <c r="AY2197" i="3"/>
  <c r="AY2198" i="3"/>
  <c r="AY2199" i="3"/>
  <c r="AY2200" i="3"/>
  <c r="AY2201" i="3"/>
  <c r="AY2202" i="3"/>
  <c r="AY2203" i="3"/>
  <c r="AY2204" i="3"/>
  <c r="AY2205" i="3"/>
  <c r="AY2206" i="3"/>
  <c r="AY2207" i="3"/>
  <c r="AY2208" i="3"/>
  <c r="AY2209" i="3"/>
  <c r="AY2210" i="3"/>
  <c r="AY2211" i="3"/>
  <c r="AY2212" i="3"/>
  <c r="AY2213" i="3"/>
  <c r="AY2214" i="3"/>
  <c r="AY2215" i="3"/>
  <c r="AY2216" i="3"/>
  <c r="AY2217" i="3"/>
  <c r="AY2218" i="3"/>
  <c r="AY2219" i="3"/>
  <c r="AY2220" i="3"/>
  <c r="AY2221" i="3"/>
  <c r="AY2222" i="3"/>
  <c r="AY2223" i="3"/>
  <c r="AY2224" i="3"/>
  <c r="AY2225" i="3"/>
  <c r="AY2226" i="3"/>
  <c r="AY2227" i="3"/>
  <c r="AY2228" i="3"/>
  <c r="AY2229" i="3"/>
  <c r="AY2230" i="3"/>
  <c r="AY2231" i="3"/>
  <c r="AY2232" i="3"/>
  <c r="AY2233" i="3"/>
  <c r="AY2234" i="3"/>
  <c r="AY2235" i="3"/>
  <c r="AY2236" i="3"/>
  <c r="AY2237" i="3"/>
  <c r="AY2238" i="3"/>
  <c r="AY2239" i="3"/>
  <c r="AY2240" i="3"/>
  <c r="AY2241" i="3"/>
  <c r="AY2242" i="3"/>
  <c r="AY2243" i="3"/>
  <c r="AY2244" i="3"/>
  <c r="AY2245" i="3"/>
  <c r="AY2246" i="3"/>
  <c r="AY2247" i="3"/>
  <c r="AY2248" i="3"/>
  <c r="AY2249" i="3"/>
  <c r="AY2250" i="3"/>
  <c r="AY2251" i="3"/>
  <c r="AY2252" i="3"/>
  <c r="AY2253" i="3"/>
  <c r="AY2254" i="3"/>
  <c r="AY2255" i="3"/>
  <c r="AY2256" i="3"/>
  <c r="AY2257" i="3"/>
  <c r="AY2258" i="3"/>
  <c r="AY2259" i="3"/>
  <c r="AY2260" i="3"/>
  <c r="AY2261" i="3"/>
  <c r="AY2262" i="3"/>
  <c r="AY2263" i="3"/>
  <c r="AY2264" i="3"/>
  <c r="AY2265" i="3"/>
  <c r="AY2266" i="3"/>
  <c r="AY2267" i="3"/>
  <c r="AY2268" i="3"/>
  <c r="AY2269" i="3"/>
  <c r="AY2270" i="3"/>
  <c r="AY2271" i="3"/>
  <c r="AY2272" i="3"/>
  <c r="AY2273" i="3"/>
  <c r="AY2274" i="3"/>
  <c r="AY2275" i="3"/>
  <c r="AY2276" i="3"/>
  <c r="AY2277" i="3"/>
  <c r="AY2278" i="3"/>
  <c r="AY2279" i="3"/>
  <c r="AY2280" i="3"/>
  <c r="AY2281" i="3"/>
  <c r="AY2282" i="3"/>
  <c r="AY2283" i="3"/>
  <c r="AY2284" i="3"/>
  <c r="AY2285" i="3"/>
  <c r="AY2286" i="3"/>
  <c r="AY2287" i="3"/>
  <c r="AY2288" i="3"/>
  <c r="AY2289" i="3"/>
  <c r="AY2290" i="3"/>
  <c r="AY2291" i="3"/>
  <c r="AY2292" i="3"/>
  <c r="AY2293" i="3"/>
  <c r="AY2294" i="3"/>
  <c r="AY2295" i="3"/>
  <c r="AY2296" i="3"/>
  <c r="AY2297" i="3"/>
  <c r="AY2298" i="3"/>
  <c r="AY2299" i="3"/>
  <c r="AY2300" i="3"/>
  <c r="AY2301" i="3"/>
  <c r="AY2302" i="3"/>
  <c r="AY2303" i="3"/>
  <c r="AY2304" i="3"/>
  <c r="AY2305" i="3"/>
  <c r="AY2306" i="3"/>
  <c r="AY2307" i="3"/>
  <c r="AY2308" i="3"/>
  <c r="AY2309" i="3"/>
  <c r="AY2310" i="3"/>
  <c r="AY2311" i="3"/>
  <c r="AY2312" i="3"/>
  <c r="AY2313" i="3"/>
  <c r="AY2314" i="3"/>
  <c r="AY2315" i="3"/>
  <c r="AY2316" i="3"/>
  <c r="AY2317" i="3"/>
  <c r="AY2318" i="3"/>
  <c r="AY2319" i="3"/>
  <c r="AY2320" i="3"/>
  <c r="AY2321" i="3"/>
  <c r="AY2322" i="3"/>
  <c r="AY2323" i="3"/>
  <c r="AY2324" i="3"/>
  <c r="AY2325" i="3"/>
  <c r="AY2326" i="3"/>
  <c r="AY2327" i="3"/>
  <c r="AY2328" i="3"/>
  <c r="AY2329" i="3"/>
  <c r="AY2330" i="3"/>
  <c r="AY2331" i="3"/>
  <c r="AY2332" i="3"/>
  <c r="AY2333" i="3"/>
  <c r="AY2334" i="3"/>
  <c r="AY2335" i="3"/>
  <c r="AY2336" i="3"/>
  <c r="AY2337" i="3"/>
  <c r="AY2338" i="3"/>
  <c r="AY2339" i="3"/>
  <c r="AY2340" i="3"/>
  <c r="AY2341" i="3"/>
  <c r="AY2342" i="3"/>
  <c r="AY2343" i="3"/>
  <c r="AY2344" i="3"/>
  <c r="AY2345" i="3"/>
  <c r="AY2346" i="3"/>
  <c r="AY2347" i="3"/>
  <c r="AY2348" i="3"/>
  <c r="AY2349" i="3"/>
  <c r="AY2350" i="3"/>
  <c r="AY2351" i="3"/>
  <c r="AY2352" i="3"/>
  <c r="AY2353" i="3"/>
  <c r="AY2354" i="3"/>
  <c r="AY2355" i="3"/>
  <c r="AY2356" i="3"/>
  <c r="AY2357" i="3"/>
  <c r="AY2358" i="3"/>
  <c r="AY2359" i="3"/>
  <c r="AY2360" i="3"/>
  <c r="AY2361" i="3"/>
  <c r="AY2362" i="3"/>
  <c r="AY2363" i="3"/>
  <c r="AY2364" i="3"/>
  <c r="AY2365" i="3"/>
  <c r="AY2366" i="3"/>
  <c r="AY2367" i="3"/>
  <c r="AY2368" i="3"/>
  <c r="AY2369" i="3"/>
  <c r="AY2370" i="3"/>
  <c r="AY2371" i="3"/>
  <c r="AY2372" i="3"/>
  <c r="AY2373" i="3"/>
  <c r="AY2374" i="3"/>
  <c r="AY2375" i="3"/>
  <c r="AY2376" i="3"/>
  <c r="AY2377" i="3"/>
  <c r="AY2378" i="3"/>
  <c r="AY2379" i="3"/>
  <c r="AY2380" i="3"/>
  <c r="AY2381" i="3"/>
  <c r="AY2382" i="3"/>
  <c r="AY2383" i="3"/>
  <c r="AY2384" i="3"/>
  <c r="AY2385" i="3"/>
  <c r="AY2386" i="3"/>
  <c r="AY2387" i="3"/>
  <c r="AY2388" i="3"/>
  <c r="AY2389" i="3"/>
  <c r="AY2390" i="3"/>
  <c r="AY2391" i="3"/>
  <c r="AY2392" i="3"/>
  <c r="AY2393" i="3"/>
  <c r="AY2394" i="3"/>
  <c r="AY2395" i="3"/>
  <c r="AY2396" i="3"/>
  <c r="AY2397" i="3"/>
  <c r="AY2398" i="3"/>
  <c r="AY2399" i="3"/>
  <c r="AY2400" i="3"/>
  <c r="AY2401" i="3"/>
  <c r="AY2402" i="3"/>
  <c r="AY2403" i="3"/>
  <c r="AY2404" i="3"/>
  <c r="AY2405" i="3"/>
  <c r="AY2406" i="3"/>
  <c r="AY2407" i="3"/>
  <c r="AY2408" i="3"/>
  <c r="AY2409" i="3"/>
  <c r="AY2410" i="3"/>
  <c r="AY2411" i="3"/>
  <c r="AY2412" i="3"/>
  <c r="AY2413" i="3"/>
  <c r="AY2414" i="3"/>
  <c r="AY2415" i="3"/>
  <c r="AY2416" i="3"/>
  <c r="AY2417" i="3"/>
  <c r="AY2418" i="3"/>
  <c r="AY2419" i="3"/>
  <c r="AY2420" i="3"/>
  <c r="AY2421" i="3"/>
  <c r="AY2422" i="3"/>
  <c r="AY2423" i="3"/>
  <c r="AY2424" i="3"/>
  <c r="AY2425" i="3"/>
  <c r="AY2426" i="3"/>
  <c r="AY2427" i="3"/>
  <c r="AY2428" i="3"/>
  <c r="AY2429" i="3"/>
  <c r="AY2430" i="3"/>
  <c r="AY2431" i="3"/>
  <c r="AY2432" i="3"/>
  <c r="AY2433" i="3"/>
  <c r="AY2434" i="3"/>
  <c r="AY2435" i="3"/>
  <c r="AY2436" i="3"/>
  <c r="AY2437" i="3"/>
  <c r="AY2438" i="3"/>
  <c r="AY2439" i="3"/>
  <c r="AY2440" i="3"/>
  <c r="AY2441" i="3"/>
  <c r="AY2442" i="3"/>
  <c r="AY2443" i="3"/>
  <c r="AY2444" i="3"/>
  <c r="AY2445" i="3"/>
  <c r="AY2446" i="3"/>
  <c r="AY2447" i="3"/>
  <c r="AY2448" i="3"/>
  <c r="AY2449" i="3"/>
  <c r="AY2450" i="3"/>
  <c r="AY2451" i="3"/>
  <c r="AY2452" i="3"/>
  <c r="AY2453" i="3"/>
  <c r="AY2454" i="3"/>
  <c r="AY2455" i="3"/>
  <c r="AY2456" i="3"/>
  <c r="AY2457" i="3"/>
  <c r="AY2458" i="3"/>
  <c r="AY2459" i="3"/>
  <c r="AY2460" i="3"/>
  <c r="AY2461" i="3"/>
  <c r="AY2462" i="3"/>
  <c r="AY2463" i="3"/>
  <c r="AY2464" i="3"/>
  <c r="AY2465" i="3"/>
  <c r="AY2466" i="3"/>
  <c r="AY2467" i="3"/>
  <c r="AY2468" i="3"/>
  <c r="AY2469" i="3"/>
  <c r="AY2470" i="3"/>
  <c r="AY2471" i="3"/>
  <c r="AY2472" i="3"/>
  <c r="AY2473" i="3"/>
  <c r="AY2474" i="3"/>
  <c r="AY2475" i="3"/>
  <c r="AY2476" i="3"/>
  <c r="AY2477" i="3"/>
  <c r="AY2478" i="3"/>
  <c r="AY2479" i="3"/>
  <c r="AY2480" i="3"/>
  <c r="AY2481" i="3"/>
  <c r="AY2482" i="3"/>
  <c r="AY2483" i="3"/>
  <c r="AY2484" i="3"/>
  <c r="AY2485" i="3"/>
  <c r="AY2486" i="3"/>
  <c r="AY2487" i="3"/>
  <c r="AY2488" i="3"/>
  <c r="AY2489" i="3"/>
  <c r="AY2490" i="3"/>
  <c r="AY2491" i="3"/>
  <c r="AY2492" i="3"/>
  <c r="AY2493" i="3"/>
  <c r="AY2494" i="3"/>
  <c r="AY2495" i="3"/>
  <c r="AY2496" i="3"/>
  <c r="AY2497" i="3"/>
  <c r="AY2498" i="3"/>
  <c r="AY2499" i="3"/>
  <c r="AY2500" i="3"/>
  <c r="AY2501" i="3"/>
  <c r="AY2502" i="3"/>
  <c r="AY2503" i="3"/>
  <c r="AY2504" i="3"/>
  <c r="AY2505" i="3"/>
  <c r="AY2506" i="3"/>
  <c r="AY2507" i="3"/>
  <c r="AY2508" i="3"/>
  <c r="AY2509" i="3"/>
  <c r="AY2510" i="3"/>
  <c r="AY2511" i="3"/>
  <c r="AY2512" i="3"/>
  <c r="AY2513" i="3"/>
  <c r="AY2514" i="3"/>
  <c r="AY2515" i="3"/>
  <c r="AY2516" i="3"/>
  <c r="AY2517" i="3"/>
  <c r="AY2518" i="3"/>
  <c r="AY2519" i="3"/>
  <c r="AY2520" i="3"/>
  <c r="AY2521" i="3"/>
  <c r="AY2522" i="3"/>
  <c r="AY2523" i="3"/>
  <c r="AY2524" i="3"/>
  <c r="AY2525" i="3"/>
  <c r="AY2526" i="3"/>
  <c r="AY2527" i="3"/>
  <c r="AY2528" i="3"/>
  <c r="AY2529" i="3"/>
  <c r="AY2530" i="3"/>
  <c r="AY2531" i="3"/>
  <c r="AY2532" i="3"/>
  <c r="AY2533" i="3"/>
  <c r="AY2534" i="3"/>
  <c r="AY2535" i="3"/>
  <c r="AY2536" i="3"/>
  <c r="AY2537" i="3"/>
  <c r="AY2538" i="3"/>
  <c r="AY2539" i="3"/>
  <c r="AY2540" i="3"/>
  <c r="AY2541" i="3"/>
  <c r="AY2542" i="3"/>
  <c r="AY2543" i="3"/>
  <c r="AY2544" i="3"/>
  <c r="AY2545" i="3"/>
  <c r="AY2546" i="3"/>
  <c r="AY2547" i="3"/>
  <c r="AY2548" i="3"/>
  <c r="AY2549" i="3"/>
  <c r="AY2550" i="3"/>
  <c r="AY2551" i="3"/>
  <c r="AY2552" i="3"/>
  <c r="AY2553" i="3"/>
  <c r="AY2554" i="3"/>
  <c r="AY2555" i="3"/>
  <c r="AY2556" i="3"/>
  <c r="AY2557" i="3"/>
  <c r="AY2558" i="3"/>
  <c r="AY2559" i="3"/>
  <c r="AY2560" i="3"/>
  <c r="AY2561" i="3"/>
  <c r="AY2562" i="3"/>
  <c r="AY2563" i="3"/>
  <c r="AY2564" i="3"/>
  <c r="AY2565" i="3"/>
  <c r="AY2566" i="3"/>
  <c r="AY2567" i="3"/>
  <c r="AY2568" i="3"/>
  <c r="AY2569" i="3"/>
  <c r="AY2570" i="3"/>
  <c r="AY2571" i="3"/>
  <c r="AY2572" i="3"/>
  <c r="AY2573" i="3"/>
  <c r="AY2574" i="3"/>
  <c r="AY2575" i="3"/>
  <c r="AY2576" i="3"/>
  <c r="AY2577" i="3"/>
  <c r="AY2578" i="3"/>
  <c r="AY2579" i="3"/>
  <c r="AY2580" i="3"/>
  <c r="AY2581" i="3"/>
  <c r="AY2582" i="3"/>
  <c r="AY2583" i="3"/>
  <c r="AY2584" i="3"/>
  <c r="AY2585" i="3"/>
  <c r="AY2586" i="3"/>
  <c r="AY2587" i="3"/>
  <c r="AY2588" i="3"/>
  <c r="AY2589" i="3"/>
  <c r="AY2590" i="3"/>
  <c r="AY2591" i="3"/>
  <c r="AY2592" i="3"/>
  <c r="AY2593" i="3"/>
  <c r="AY2594" i="3"/>
  <c r="AY2595" i="3"/>
  <c r="AY2596" i="3"/>
  <c r="AY2597" i="3"/>
  <c r="AY2598" i="3"/>
  <c r="AY2599" i="3"/>
  <c r="AY2600" i="3"/>
  <c r="AY2601" i="3"/>
  <c r="AY2602" i="3"/>
  <c r="AY2603" i="3"/>
  <c r="AY2604" i="3"/>
  <c r="AY2605" i="3"/>
  <c r="AY2606" i="3"/>
  <c r="AY2607" i="3"/>
  <c r="AY2608" i="3"/>
  <c r="AY2609" i="3"/>
  <c r="AY2610" i="3"/>
  <c r="AY2611" i="3"/>
  <c r="AY2612" i="3"/>
  <c r="AY2613" i="3"/>
  <c r="AY2614" i="3"/>
  <c r="AY2615" i="3"/>
  <c r="AY2616" i="3"/>
  <c r="AY2617" i="3"/>
  <c r="AY2618" i="3"/>
  <c r="AY2619" i="3"/>
  <c r="AY2620" i="3"/>
  <c r="AY2621" i="3"/>
  <c r="AY2622" i="3"/>
  <c r="AY2623" i="3"/>
  <c r="AY2624" i="3"/>
  <c r="AY2625" i="3"/>
  <c r="AY2626" i="3"/>
  <c r="AY2627" i="3"/>
  <c r="AY2628" i="3"/>
  <c r="AY2629" i="3"/>
  <c r="AY2630" i="3"/>
  <c r="AY2631" i="3"/>
  <c r="AY2632" i="3"/>
  <c r="AY2633" i="3"/>
  <c r="AY2634" i="3"/>
  <c r="AY2635" i="3"/>
  <c r="AY2636" i="3"/>
  <c r="AY2637" i="3"/>
  <c r="AY2638" i="3"/>
  <c r="AY2639" i="3"/>
  <c r="AY2640" i="3"/>
  <c r="AY2641" i="3"/>
  <c r="AY2642" i="3"/>
  <c r="AY2643" i="3"/>
  <c r="AY2644" i="3"/>
  <c r="AY2645" i="3"/>
  <c r="AY2646" i="3"/>
  <c r="AY2647" i="3"/>
  <c r="AY2648" i="3"/>
  <c r="AY2649" i="3"/>
  <c r="AY2650" i="3"/>
  <c r="AY2651" i="3"/>
  <c r="AY2652" i="3"/>
  <c r="AY2653" i="3"/>
  <c r="AY2654" i="3"/>
  <c r="AY2655" i="3"/>
  <c r="AY2656" i="3"/>
  <c r="AY2657" i="3"/>
  <c r="AY2658" i="3"/>
  <c r="AY2659" i="3"/>
  <c r="AY2660" i="3"/>
  <c r="AY2661" i="3"/>
  <c r="AY2662" i="3"/>
  <c r="AY2663" i="3"/>
  <c r="AY2664" i="3"/>
  <c r="AY2665" i="3"/>
  <c r="AY2666" i="3"/>
  <c r="AY2667" i="3"/>
  <c r="AY2668" i="3"/>
  <c r="AY2669" i="3"/>
  <c r="AY2670" i="3"/>
  <c r="AY2671" i="3"/>
  <c r="AY2672" i="3"/>
  <c r="AY2673" i="3"/>
  <c r="AY2674" i="3"/>
  <c r="AY2675" i="3"/>
  <c r="AY2676" i="3"/>
  <c r="AY2677" i="3"/>
  <c r="AY2678" i="3"/>
  <c r="AY2679" i="3"/>
  <c r="AY2680" i="3"/>
  <c r="AY2681" i="3"/>
  <c r="AY2682" i="3"/>
  <c r="AY2683" i="3"/>
  <c r="AY2684" i="3"/>
  <c r="AY2685" i="3"/>
  <c r="AY2686" i="3"/>
  <c r="AY2687" i="3"/>
  <c r="AY2688" i="3"/>
  <c r="AY2689" i="3"/>
  <c r="AY2690" i="3"/>
  <c r="AY2691" i="3"/>
  <c r="AY2692" i="3"/>
  <c r="AY2693" i="3"/>
  <c r="AY2694" i="3"/>
  <c r="AY2695" i="3"/>
  <c r="AY2696" i="3"/>
  <c r="AY2697" i="3"/>
  <c r="AY2698" i="3"/>
  <c r="AY2699" i="3"/>
  <c r="AY2700" i="3"/>
  <c r="AY2701" i="3"/>
  <c r="AY2702" i="3"/>
  <c r="AY2703" i="3"/>
  <c r="AY2704" i="3"/>
  <c r="AY2705" i="3"/>
  <c r="AY2706" i="3"/>
  <c r="AY2707" i="3"/>
  <c r="AY2708" i="3"/>
  <c r="AY2709" i="3"/>
  <c r="AY2710" i="3"/>
  <c r="AY2711" i="3"/>
  <c r="AY2712" i="3"/>
  <c r="AY2713" i="3"/>
  <c r="AY2714" i="3"/>
  <c r="AY2715" i="3"/>
  <c r="AY2716" i="3"/>
  <c r="AY2717" i="3"/>
  <c r="AY2718" i="3"/>
  <c r="AY2719" i="3"/>
  <c r="AY2720" i="3"/>
  <c r="AY2721" i="3"/>
  <c r="AY2722" i="3"/>
  <c r="AY2723" i="3"/>
  <c r="AY2724" i="3"/>
  <c r="AY2725" i="3"/>
  <c r="AY2726" i="3"/>
  <c r="AY2727" i="3"/>
  <c r="AY2728" i="3"/>
  <c r="AY2729" i="3"/>
  <c r="AY2730" i="3"/>
  <c r="AY2731" i="3"/>
  <c r="AY2732" i="3"/>
  <c r="AY2733" i="3"/>
  <c r="AY2734" i="3"/>
  <c r="AY2735" i="3"/>
  <c r="AY2736" i="3"/>
  <c r="AY2737" i="3"/>
  <c r="AY2738" i="3"/>
  <c r="AY2739" i="3"/>
  <c r="AY2740" i="3"/>
  <c r="AY2741" i="3"/>
  <c r="AY2742" i="3"/>
  <c r="AY2743" i="3"/>
  <c r="AY2744" i="3"/>
  <c r="AY2745" i="3"/>
  <c r="AY2746" i="3"/>
  <c r="AY2747" i="3"/>
  <c r="AY2748" i="3"/>
  <c r="AY2749" i="3"/>
  <c r="AY2750" i="3"/>
  <c r="AY2751" i="3"/>
  <c r="AY2752" i="3"/>
  <c r="AY2753" i="3"/>
  <c r="AY2754" i="3"/>
  <c r="AY2755" i="3"/>
  <c r="AY2756" i="3"/>
  <c r="AY2757" i="3"/>
  <c r="AY2758" i="3"/>
  <c r="AY2759" i="3"/>
  <c r="AY2760" i="3"/>
  <c r="AY2761" i="3"/>
  <c r="AY2762" i="3"/>
  <c r="AY2763" i="3"/>
  <c r="AY2764" i="3"/>
  <c r="AY2765" i="3"/>
  <c r="AY2766" i="3"/>
  <c r="AY2767" i="3"/>
  <c r="AY2768" i="3"/>
  <c r="AY2769" i="3"/>
  <c r="AY2770" i="3"/>
  <c r="AY2771" i="3"/>
  <c r="AY2772" i="3"/>
  <c r="AY2773" i="3"/>
  <c r="AY2774" i="3"/>
  <c r="AY2775" i="3"/>
  <c r="AY2776" i="3"/>
  <c r="AY2777" i="3"/>
  <c r="AY2778" i="3"/>
  <c r="AY2779" i="3"/>
  <c r="AY2780" i="3"/>
  <c r="AY2781" i="3"/>
  <c r="AY2782" i="3"/>
  <c r="AY2783" i="3"/>
  <c r="AY2784" i="3"/>
  <c r="AY2785" i="3"/>
  <c r="AY2786" i="3"/>
  <c r="AY2787" i="3"/>
  <c r="AY2788" i="3"/>
  <c r="AY2789" i="3"/>
  <c r="AY2790" i="3"/>
  <c r="AY2791" i="3"/>
  <c r="AY2792" i="3"/>
  <c r="AY2793" i="3"/>
  <c r="AY2794" i="3"/>
  <c r="AY2795" i="3"/>
  <c r="AY2796" i="3"/>
  <c r="AY2797" i="3"/>
  <c r="AY2798" i="3"/>
  <c r="AY2799" i="3"/>
  <c r="AY2800" i="3"/>
  <c r="AY2801" i="3"/>
  <c r="AY2802" i="3"/>
  <c r="AY2803" i="3"/>
  <c r="AY2804" i="3"/>
  <c r="AY2805" i="3"/>
  <c r="AY2806" i="3"/>
  <c r="AY2807" i="3"/>
  <c r="AY2808" i="3"/>
  <c r="AY2809" i="3"/>
  <c r="AY2810" i="3"/>
  <c r="AY2811" i="3"/>
  <c r="AY2812" i="3"/>
  <c r="AY2813" i="3"/>
  <c r="AY2814" i="3"/>
  <c r="AY2815" i="3"/>
  <c r="AY2816" i="3"/>
  <c r="AY2817" i="3"/>
  <c r="AY2818" i="3"/>
  <c r="AY2819" i="3"/>
  <c r="AY2820" i="3"/>
  <c r="AY2821" i="3"/>
  <c r="AY2822" i="3"/>
  <c r="AY2823" i="3"/>
  <c r="AY2824" i="3"/>
  <c r="AY2825" i="3"/>
  <c r="AY2826" i="3"/>
  <c r="AY2827" i="3"/>
  <c r="AY2828" i="3"/>
  <c r="AY2829" i="3"/>
  <c r="AY2830" i="3"/>
  <c r="AY2831" i="3"/>
  <c r="AY2832" i="3"/>
  <c r="AY2833" i="3"/>
  <c r="AY2834" i="3"/>
  <c r="AY2835" i="3"/>
  <c r="AY2836" i="3"/>
  <c r="AY2837" i="3"/>
  <c r="AY2838" i="3"/>
  <c r="AY2839" i="3"/>
  <c r="AY2840" i="3"/>
  <c r="AY2841" i="3"/>
  <c r="AY2842" i="3"/>
  <c r="AY2843" i="3"/>
  <c r="AY2844" i="3"/>
  <c r="AY2845" i="3"/>
  <c r="AY2846" i="3"/>
  <c r="AY2847" i="3"/>
  <c r="AY2848" i="3"/>
  <c r="AY2849" i="3"/>
  <c r="AY2850" i="3"/>
  <c r="AY2851" i="3"/>
  <c r="AY2852" i="3"/>
  <c r="AY2853" i="3"/>
  <c r="AY2854" i="3"/>
  <c r="AY2855" i="3"/>
  <c r="AY2856" i="3"/>
  <c r="AY2857" i="3"/>
  <c r="AY2858" i="3"/>
  <c r="AY2859" i="3"/>
  <c r="AY2860" i="3"/>
  <c r="AY2861" i="3"/>
  <c r="AY2862" i="3"/>
  <c r="AY2863" i="3"/>
  <c r="AY2864" i="3"/>
  <c r="AY2865" i="3"/>
  <c r="AY2866" i="3"/>
  <c r="AY2867" i="3"/>
  <c r="AY2868" i="3"/>
  <c r="AY2869" i="3"/>
  <c r="AY2870" i="3"/>
  <c r="AY2871" i="3"/>
  <c r="AY2872" i="3"/>
  <c r="AY2873" i="3"/>
  <c r="AY2874" i="3"/>
  <c r="AY2875" i="3"/>
  <c r="AY2876" i="3"/>
  <c r="AY2877" i="3"/>
  <c r="AY2878" i="3"/>
  <c r="AY2879" i="3"/>
  <c r="AY2880" i="3"/>
  <c r="AY2881" i="3"/>
  <c r="AY2882" i="3"/>
  <c r="AY2883" i="3"/>
  <c r="AY2884" i="3"/>
  <c r="AY2885" i="3"/>
  <c r="AY2886" i="3"/>
  <c r="AY2887" i="3"/>
  <c r="AY2888" i="3"/>
  <c r="AY2889" i="3"/>
  <c r="AY2890" i="3"/>
  <c r="AY2891" i="3"/>
  <c r="AY2892" i="3"/>
  <c r="AY2893" i="3"/>
  <c r="AY2894" i="3"/>
  <c r="AY2895" i="3"/>
  <c r="AY2896" i="3"/>
  <c r="AY2897" i="3"/>
  <c r="AY2898" i="3"/>
  <c r="AY2899" i="3"/>
  <c r="AY2900" i="3"/>
  <c r="AY2901" i="3"/>
  <c r="AY2902" i="3"/>
  <c r="AY2903" i="3"/>
  <c r="AY2904" i="3"/>
  <c r="AY2905" i="3"/>
  <c r="AY2906" i="3"/>
  <c r="AY2907" i="3"/>
  <c r="AY2908" i="3"/>
  <c r="AY2909" i="3"/>
  <c r="AY2910" i="3"/>
  <c r="AY2911" i="3"/>
  <c r="AY2912" i="3"/>
  <c r="AY2913" i="3"/>
  <c r="AY2914" i="3"/>
  <c r="AY2915" i="3"/>
  <c r="AY2916" i="3"/>
  <c r="AY2917" i="3"/>
  <c r="AY2918" i="3"/>
  <c r="AY2919" i="3"/>
  <c r="AY2920" i="3"/>
  <c r="AY2921" i="3"/>
  <c r="AY2922" i="3"/>
  <c r="AY2923" i="3"/>
  <c r="AY2924" i="3"/>
  <c r="AY2925" i="3"/>
  <c r="AY2926" i="3"/>
  <c r="AY2927" i="3"/>
  <c r="AY2928" i="3"/>
  <c r="AY2929" i="3"/>
  <c r="AY2930" i="3"/>
  <c r="AY2931" i="3"/>
  <c r="AY2932" i="3"/>
  <c r="AY2933" i="3"/>
  <c r="AY2934" i="3"/>
  <c r="AY2935" i="3"/>
  <c r="AY2936" i="3"/>
  <c r="AY2937" i="3"/>
  <c r="AY2938" i="3"/>
  <c r="AY2939" i="3"/>
  <c r="AY2940" i="3"/>
  <c r="AY2941" i="3"/>
  <c r="AY2942" i="3"/>
  <c r="AY2943" i="3"/>
  <c r="AY2944" i="3"/>
  <c r="AY2945" i="3"/>
  <c r="AY2946" i="3"/>
  <c r="AY2947" i="3"/>
  <c r="AY2948" i="3"/>
  <c r="AY2949" i="3"/>
  <c r="AY2950" i="3"/>
  <c r="AY2951" i="3"/>
  <c r="AY2952" i="3"/>
  <c r="AY2953" i="3"/>
  <c r="AY2954" i="3"/>
  <c r="AY2955" i="3"/>
  <c r="AY2956" i="3"/>
  <c r="AY2957" i="3"/>
  <c r="AY2958" i="3"/>
  <c r="AY2959" i="3"/>
  <c r="AY2960" i="3"/>
  <c r="AY2961" i="3"/>
  <c r="AY2962" i="3"/>
  <c r="AY2963" i="3"/>
  <c r="AY2964" i="3"/>
  <c r="AY2965" i="3"/>
  <c r="AY2966" i="3"/>
  <c r="AY2967" i="3"/>
  <c r="AY2968" i="3"/>
  <c r="AY2969" i="3"/>
  <c r="AY2970" i="3"/>
  <c r="AY2971" i="3"/>
  <c r="AY2972" i="3"/>
  <c r="AY2973" i="3"/>
  <c r="AY2974" i="3"/>
  <c r="AY2975" i="3"/>
  <c r="AY2976" i="3"/>
  <c r="AY2977" i="3"/>
  <c r="AY2978" i="3"/>
  <c r="AY2979" i="3"/>
  <c r="AY2980" i="3"/>
  <c r="AY2981" i="3"/>
  <c r="AY2982" i="3"/>
  <c r="AY2983" i="3"/>
  <c r="AY2984" i="3"/>
  <c r="AY2985" i="3"/>
  <c r="AY2986" i="3"/>
  <c r="AY2987" i="3"/>
  <c r="AY2988" i="3"/>
  <c r="AY2989" i="3"/>
  <c r="AY2990" i="3"/>
  <c r="AY2991" i="3"/>
  <c r="AY2992" i="3"/>
  <c r="AY2993" i="3"/>
  <c r="AY2994" i="3"/>
  <c r="AY2995" i="3"/>
  <c r="AY2996" i="3"/>
  <c r="AY2997" i="3"/>
  <c r="AY2998" i="3"/>
  <c r="AY2999" i="3"/>
  <c r="AY3000" i="3"/>
  <c r="AY3001" i="3"/>
  <c r="AY3002" i="3"/>
  <c r="AY3003" i="3"/>
  <c r="AY3004" i="3"/>
  <c r="AY3005" i="3"/>
  <c r="AY3006" i="3"/>
  <c r="AY3007" i="3"/>
  <c r="AY3008" i="3"/>
  <c r="AY3009" i="3"/>
  <c r="AY3010" i="3"/>
  <c r="AY3011" i="3"/>
  <c r="AY3012" i="3"/>
  <c r="AY3013" i="3"/>
  <c r="AY3014" i="3"/>
  <c r="AY3015" i="3"/>
  <c r="AY3016" i="3"/>
  <c r="AY3017" i="3"/>
  <c r="AY3018" i="3"/>
  <c r="AY3019" i="3"/>
  <c r="AY3020" i="3"/>
  <c r="AY3021" i="3"/>
  <c r="AY3022" i="3"/>
  <c r="AY3023" i="3"/>
  <c r="AY3024" i="3"/>
  <c r="AY3025" i="3"/>
  <c r="AY3026" i="3"/>
  <c r="AY3027" i="3"/>
  <c r="AY3028" i="3"/>
  <c r="AY3029" i="3"/>
  <c r="AY3030" i="3"/>
  <c r="AY3031" i="3"/>
  <c r="AY3032" i="3"/>
  <c r="AY3033" i="3"/>
  <c r="AY3034" i="3"/>
  <c r="AY3035" i="3"/>
  <c r="AY3036" i="3"/>
  <c r="AY3037" i="3"/>
  <c r="AY3038" i="3"/>
  <c r="AY3039" i="3"/>
  <c r="AY3040" i="3"/>
  <c r="AY3041" i="3"/>
  <c r="AY3042" i="3"/>
  <c r="AY3043" i="3"/>
  <c r="AY3044" i="3"/>
  <c r="AY3045" i="3"/>
  <c r="AY3046" i="3"/>
  <c r="AY3047" i="3"/>
  <c r="AY3048" i="3"/>
  <c r="AY3049" i="3"/>
  <c r="AY3050" i="3"/>
  <c r="AY3051" i="3"/>
  <c r="AY3052" i="3"/>
  <c r="AY3053" i="3"/>
  <c r="AY3054" i="3"/>
  <c r="AY3055" i="3"/>
  <c r="AY3056" i="3"/>
  <c r="AY3057" i="3"/>
  <c r="AY3058" i="3"/>
  <c r="AY3059" i="3"/>
  <c r="AY3060" i="3"/>
  <c r="AY3061" i="3"/>
  <c r="AY3062" i="3"/>
  <c r="AY3063" i="3"/>
  <c r="AY3064" i="3"/>
  <c r="AY3065" i="3"/>
  <c r="AY3066" i="3"/>
  <c r="AY3067" i="3"/>
  <c r="AY3068" i="3"/>
  <c r="AY3069" i="3"/>
  <c r="AY3070" i="3"/>
  <c r="AY3071" i="3"/>
  <c r="AY3072" i="3"/>
  <c r="AY3073" i="3"/>
  <c r="AY3074" i="3"/>
  <c r="AY3075" i="3"/>
  <c r="AY3076" i="3"/>
  <c r="AY3077" i="3"/>
  <c r="AY3078" i="3"/>
  <c r="AY3079" i="3"/>
  <c r="AY3080" i="3"/>
  <c r="AY3081" i="3"/>
  <c r="AY3082" i="3"/>
  <c r="AY3083" i="3"/>
  <c r="AY3084" i="3"/>
  <c r="AY3085" i="3"/>
  <c r="AY3086" i="3"/>
  <c r="AY3087" i="3"/>
  <c r="AY3088" i="3"/>
  <c r="AY3089" i="3"/>
  <c r="AY3090" i="3"/>
  <c r="AY3091" i="3"/>
  <c r="AY3092" i="3"/>
  <c r="AY3093" i="3"/>
  <c r="AY3094" i="3"/>
  <c r="AY3095" i="3"/>
  <c r="AY3096" i="3"/>
  <c r="AY3097" i="3"/>
  <c r="AY3098" i="3"/>
  <c r="AY3099" i="3"/>
  <c r="AY3100" i="3"/>
  <c r="AY3101" i="3"/>
  <c r="AY3102" i="3"/>
  <c r="AY3103" i="3"/>
  <c r="AY3104" i="3"/>
  <c r="AY3105" i="3"/>
  <c r="AY3106" i="3"/>
  <c r="AY3107" i="3"/>
  <c r="AY3108" i="3"/>
  <c r="AY3109" i="3"/>
  <c r="AY3110" i="3"/>
  <c r="AY3111" i="3"/>
  <c r="AY3112" i="3"/>
  <c r="AY3113" i="3"/>
  <c r="AY3114" i="3"/>
  <c r="AY3115" i="3"/>
  <c r="AY3116" i="3"/>
  <c r="AY3117" i="3"/>
  <c r="AY3118" i="3"/>
  <c r="AY3119" i="3"/>
  <c r="AY3120" i="3"/>
  <c r="AY3121" i="3"/>
  <c r="AY3122" i="3"/>
  <c r="AY3123" i="3"/>
  <c r="AY3124" i="3"/>
  <c r="AY3125" i="3"/>
  <c r="AY3126" i="3"/>
  <c r="AY3127" i="3"/>
  <c r="AY3128" i="3"/>
  <c r="AY3129" i="3"/>
  <c r="AY3130" i="3"/>
  <c r="AY3131" i="3"/>
  <c r="AY3132" i="3"/>
  <c r="AY3133" i="3"/>
  <c r="AY3134" i="3"/>
  <c r="AY3135" i="3"/>
  <c r="AY3136" i="3"/>
  <c r="AY3137" i="3"/>
  <c r="AY3138" i="3"/>
  <c r="AY3139" i="3"/>
  <c r="AY3140" i="3"/>
  <c r="AY3141" i="3"/>
  <c r="AY3142" i="3"/>
  <c r="AY3143" i="3"/>
  <c r="AY3144" i="3"/>
  <c r="AY3145" i="3"/>
  <c r="AY3146" i="3"/>
  <c r="AY3147" i="3"/>
  <c r="AY3148" i="3"/>
  <c r="AY3149" i="3"/>
  <c r="AY3150" i="3"/>
  <c r="AY3151" i="3"/>
  <c r="AY3152" i="3"/>
  <c r="AY3153" i="3"/>
  <c r="AY3154" i="3"/>
  <c r="AY3155" i="3"/>
  <c r="AY3156" i="3"/>
  <c r="AY3157" i="3"/>
  <c r="AY3158" i="3"/>
  <c r="AY3159" i="3"/>
  <c r="AY3160" i="3"/>
  <c r="AY3161" i="3"/>
  <c r="AY3162" i="3"/>
  <c r="AY3163" i="3"/>
  <c r="AY3164" i="3"/>
  <c r="AY3165" i="3"/>
  <c r="AY3166" i="3"/>
  <c r="AY3167" i="3"/>
  <c r="AY3168" i="3"/>
  <c r="AY3169" i="3"/>
  <c r="AY3170" i="3"/>
  <c r="AY3171" i="3"/>
  <c r="AY3172" i="3"/>
  <c r="AY3173" i="3"/>
  <c r="AY3174" i="3"/>
  <c r="AY3175" i="3"/>
  <c r="AY3176" i="3"/>
  <c r="AY3177" i="3"/>
  <c r="AY3178" i="3"/>
  <c r="AY3179" i="3"/>
  <c r="AY3180" i="3"/>
  <c r="AY3181" i="3"/>
  <c r="AY3182" i="3"/>
  <c r="AY3183" i="3"/>
  <c r="AY3184" i="3"/>
  <c r="AY3185" i="3"/>
  <c r="AY3186" i="3"/>
  <c r="AY3187" i="3"/>
  <c r="AY3188" i="3"/>
  <c r="AY3189" i="3"/>
  <c r="AY3190" i="3"/>
  <c r="AY3191" i="3"/>
  <c r="AY3192" i="3"/>
  <c r="AY3193" i="3"/>
  <c r="AY3194" i="3"/>
  <c r="AY3195" i="3"/>
  <c r="AY3196" i="3"/>
  <c r="AY3197" i="3"/>
  <c r="AY3198" i="3"/>
  <c r="AY3199" i="3"/>
  <c r="AY3200" i="3"/>
  <c r="AY3201" i="3"/>
  <c r="AY3202" i="3"/>
  <c r="AY3203" i="3"/>
  <c r="AY3204" i="3"/>
  <c r="AY3205" i="3"/>
  <c r="AY3206" i="3"/>
  <c r="AY3207" i="3"/>
  <c r="AY3208" i="3"/>
  <c r="AY3209" i="3"/>
  <c r="AY3210" i="3"/>
  <c r="AY3211" i="3"/>
  <c r="AY3212" i="3"/>
  <c r="AY3213" i="3"/>
  <c r="AY3214" i="3"/>
  <c r="AY3215" i="3"/>
  <c r="AY3216" i="3"/>
  <c r="AY3217" i="3"/>
  <c r="AY3218" i="3"/>
  <c r="AY3219" i="3"/>
  <c r="AY3220" i="3"/>
  <c r="AY3221" i="3"/>
  <c r="AY3222" i="3"/>
  <c r="AY3223" i="3"/>
  <c r="AY3224" i="3"/>
  <c r="AY3225" i="3"/>
  <c r="AY3226" i="3"/>
  <c r="AY3227" i="3"/>
  <c r="AY3228" i="3"/>
  <c r="AY3229" i="3"/>
  <c r="AY3230" i="3"/>
  <c r="AY3231" i="3"/>
  <c r="AY3232" i="3"/>
  <c r="AY3233" i="3"/>
  <c r="AY3234" i="3"/>
  <c r="AY3235" i="3"/>
  <c r="AY3236" i="3"/>
  <c r="AY3237" i="3"/>
  <c r="AY3238" i="3"/>
  <c r="AY3239" i="3"/>
  <c r="AY3240" i="3"/>
  <c r="AY3241" i="3"/>
  <c r="AY3242" i="3"/>
  <c r="AY3243" i="3"/>
  <c r="AY3244" i="3"/>
  <c r="AY3245" i="3"/>
  <c r="AY3246" i="3"/>
  <c r="AY3247" i="3"/>
  <c r="AY3248" i="3"/>
  <c r="AY3249" i="3"/>
  <c r="AY3250" i="3"/>
  <c r="AY3251" i="3"/>
  <c r="AY3252" i="3"/>
  <c r="AY3253" i="3"/>
  <c r="AY3254" i="3"/>
  <c r="AY3255" i="3"/>
  <c r="AY3256" i="3"/>
  <c r="AY3257" i="3"/>
  <c r="AY3258" i="3"/>
  <c r="AY3259" i="3"/>
  <c r="AY3260" i="3"/>
  <c r="AY3261" i="3"/>
  <c r="AY3262" i="3"/>
  <c r="AY3263" i="3"/>
  <c r="AY3264" i="3"/>
  <c r="AY3265" i="3"/>
  <c r="AY3266" i="3"/>
  <c r="AY3267" i="3"/>
  <c r="AY3268" i="3"/>
  <c r="AY3269" i="3"/>
  <c r="AY3270" i="3"/>
  <c r="AY3271" i="3"/>
  <c r="AY3272" i="3"/>
  <c r="AY3273" i="3"/>
  <c r="AY3274" i="3"/>
  <c r="AY3275" i="3"/>
  <c r="AY3276" i="3"/>
  <c r="AY3277" i="3"/>
  <c r="AY3278" i="3"/>
  <c r="AY3279" i="3"/>
  <c r="AY3280" i="3"/>
  <c r="AY3281" i="3"/>
  <c r="AY3282" i="3"/>
  <c r="AY3283" i="3"/>
  <c r="AY3284" i="3"/>
  <c r="AY3285" i="3"/>
  <c r="AY3286" i="3"/>
  <c r="AY3287" i="3"/>
  <c r="AY3288" i="3"/>
  <c r="AY3289" i="3"/>
  <c r="AY3290" i="3"/>
  <c r="AY3291" i="3"/>
  <c r="AY3292" i="3"/>
  <c r="AY3293" i="3"/>
  <c r="AY3294" i="3"/>
  <c r="AY3295" i="3"/>
  <c r="AY3296" i="3"/>
  <c r="AY3297" i="3"/>
  <c r="AY3298" i="3"/>
  <c r="AY3299" i="3"/>
  <c r="AY3300" i="3"/>
  <c r="AY3301" i="3"/>
  <c r="AY3302" i="3"/>
  <c r="AY3303" i="3"/>
  <c r="AY3304" i="3"/>
  <c r="AY3305" i="3"/>
  <c r="AY3306" i="3"/>
  <c r="AY3307" i="3"/>
  <c r="AY3308" i="3"/>
  <c r="AY3309" i="3"/>
  <c r="AY3310" i="3"/>
  <c r="AY3311" i="3"/>
  <c r="AY3312" i="3"/>
  <c r="AY3313" i="3"/>
  <c r="AY3314" i="3"/>
  <c r="AY3315" i="3"/>
  <c r="AY3316" i="3"/>
  <c r="AY3317" i="3"/>
  <c r="AY3318" i="3"/>
  <c r="AY3319" i="3"/>
  <c r="AY3320" i="3"/>
  <c r="AY3321" i="3"/>
  <c r="AY3322" i="3"/>
  <c r="AY3323" i="3"/>
  <c r="AY3324" i="3"/>
  <c r="AY3325" i="3"/>
  <c r="AY3326" i="3"/>
  <c r="AY3327" i="3"/>
  <c r="AY3328" i="3"/>
  <c r="AY3329" i="3"/>
  <c r="AY3330" i="3"/>
  <c r="AY3331" i="3"/>
  <c r="AY3332" i="3"/>
  <c r="AY3333" i="3"/>
  <c r="AY3334" i="3"/>
  <c r="AY3335" i="3"/>
  <c r="AY3336" i="3"/>
  <c r="AY3337" i="3"/>
  <c r="AY3338" i="3"/>
  <c r="AY3339" i="3"/>
  <c r="AY3340" i="3"/>
  <c r="AY3341" i="3"/>
  <c r="AY3342" i="3"/>
  <c r="AY3343" i="3"/>
  <c r="AY3344" i="3"/>
  <c r="AY3345" i="3"/>
  <c r="AY3346" i="3"/>
  <c r="AY3347" i="3"/>
  <c r="AY3348" i="3"/>
  <c r="AY3349" i="3"/>
  <c r="AY3350" i="3"/>
  <c r="AY3351" i="3"/>
  <c r="AY3352" i="3"/>
  <c r="AY3353" i="3"/>
  <c r="AY3354" i="3"/>
  <c r="AY3355" i="3"/>
  <c r="AY3356" i="3"/>
  <c r="AY3357" i="3"/>
  <c r="AY3358" i="3"/>
  <c r="AY3359" i="3"/>
  <c r="AY3360" i="3"/>
  <c r="AY3361" i="3"/>
  <c r="AY3362" i="3"/>
  <c r="AY3363" i="3"/>
  <c r="AY3364" i="3"/>
  <c r="AY3365" i="3"/>
  <c r="AY3366" i="3"/>
  <c r="AY3367" i="3"/>
  <c r="AY3368" i="3"/>
  <c r="AY3369" i="3"/>
  <c r="AY3370" i="3"/>
  <c r="AY3371" i="3"/>
  <c r="AY3372" i="3"/>
  <c r="AY3373" i="3"/>
  <c r="AY3374" i="3"/>
  <c r="AY3375" i="3"/>
  <c r="AY3376" i="3"/>
  <c r="AY3377" i="3"/>
  <c r="AY3378" i="3"/>
  <c r="AY3379" i="3"/>
  <c r="AY3380" i="3"/>
  <c r="AY3381" i="3"/>
  <c r="AY3382" i="3"/>
  <c r="AY3383" i="3"/>
  <c r="AY3384" i="3"/>
  <c r="AY3385" i="3"/>
  <c r="AY3386" i="3"/>
  <c r="AY3387" i="3"/>
  <c r="AY3388" i="3"/>
  <c r="AY3389" i="3"/>
  <c r="AY3390" i="3"/>
  <c r="AY3391" i="3"/>
  <c r="AY3392" i="3"/>
  <c r="AY3393" i="3"/>
  <c r="AY3394" i="3"/>
  <c r="AY3395" i="3"/>
  <c r="AY3396" i="3"/>
  <c r="AY3397" i="3"/>
  <c r="AY3398" i="3"/>
  <c r="AY3399" i="3"/>
  <c r="AY3400" i="3"/>
  <c r="AY3401" i="3"/>
  <c r="AY3402" i="3"/>
  <c r="AY3403" i="3"/>
  <c r="AY3404" i="3"/>
  <c r="AY3405" i="3"/>
  <c r="AY3406" i="3"/>
  <c r="AY3407" i="3"/>
  <c r="AY3408" i="3"/>
  <c r="AY3409" i="3"/>
  <c r="AY3410" i="3"/>
  <c r="AY3411" i="3"/>
  <c r="AY3412" i="3"/>
  <c r="AY3413" i="3"/>
  <c r="AY3414" i="3"/>
  <c r="AY3415" i="3"/>
  <c r="AY3416" i="3"/>
  <c r="AY3417" i="3"/>
  <c r="AY3418" i="3"/>
  <c r="AY3419" i="3"/>
  <c r="AY3420" i="3"/>
  <c r="AY3421" i="3"/>
  <c r="AY3422" i="3"/>
  <c r="AY3423" i="3"/>
  <c r="AY3424" i="3"/>
  <c r="AY3425" i="3"/>
  <c r="AY3426" i="3"/>
  <c r="AY3427" i="3"/>
  <c r="AY3428" i="3"/>
  <c r="AY3429" i="3"/>
  <c r="AY3430" i="3"/>
  <c r="AY3431" i="3"/>
  <c r="AY3432" i="3"/>
  <c r="AY3433" i="3"/>
  <c r="AY3434" i="3"/>
  <c r="AY3435" i="3"/>
  <c r="AY3436" i="3"/>
  <c r="AY3437" i="3"/>
  <c r="AY3438" i="3"/>
  <c r="AY3439" i="3"/>
  <c r="AY3440" i="3"/>
  <c r="AY3441" i="3"/>
  <c r="AY3442" i="3"/>
  <c r="AY3443" i="3"/>
  <c r="AY3444" i="3"/>
  <c r="AY3445" i="3"/>
  <c r="AY3446" i="3"/>
  <c r="AY3447" i="3"/>
  <c r="AY3448" i="3"/>
  <c r="AY3449" i="3"/>
  <c r="AY3450" i="3"/>
  <c r="AY3451" i="3"/>
  <c r="AY3452" i="3"/>
  <c r="AY3453" i="3"/>
  <c r="AY3454" i="3"/>
  <c r="AY3455" i="3"/>
  <c r="AY3456" i="3"/>
  <c r="AY3457" i="3"/>
  <c r="AY3458" i="3"/>
  <c r="AY3459" i="3"/>
  <c r="AY3460" i="3"/>
  <c r="AY3461" i="3"/>
  <c r="AY3462" i="3"/>
  <c r="AY3463" i="3"/>
  <c r="AY3464" i="3"/>
  <c r="AY3465" i="3"/>
  <c r="AY3466" i="3"/>
  <c r="AY3467" i="3"/>
  <c r="AY3468" i="3"/>
  <c r="AY3469" i="3"/>
  <c r="AY3470" i="3"/>
  <c r="AY3471" i="3"/>
  <c r="AY3472" i="3"/>
  <c r="AY3473" i="3"/>
  <c r="AY3474" i="3"/>
  <c r="AY3475" i="3"/>
  <c r="AY3476" i="3"/>
  <c r="AY3477" i="3"/>
  <c r="AY3478" i="3"/>
  <c r="AY3479" i="3"/>
  <c r="AY3480" i="3"/>
  <c r="AY3481" i="3"/>
  <c r="AY3482" i="3"/>
  <c r="AY3483" i="3"/>
  <c r="AY3484" i="3"/>
  <c r="AY3485" i="3"/>
  <c r="AY3486" i="3"/>
  <c r="AY3487" i="3"/>
  <c r="AY3488" i="3"/>
  <c r="AY3489" i="3"/>
  <c r="AY3490" i="3"/>
  <c r="AY3491" i="3"/>
  <c r="AY3492" i="3"/>
  <c r="AY3493" i="3"/>
  <c r="AY3494" i="3"/>
  <c r="AY3495" i="3"/>
  <c r="AY3496" i="3"/>
  <c r="AY3497" i="3"/>
  <c r="AY3498" i="3"/>
  <c r="AY3499" i="3"/>
  <c r="AY3500" i="3"/>
  <c r="AY3501" i="3"/>
  <c r="AY3502" i="3"/>
  <c r="AY3503" i="3"/>
  <c r="AY3504" i="3"/>
  <c r="AY3505" i="3"/>
  <c r="AY3506" i="3"/>
  <c r="AY3507" i="3"/>
  <c r="AY3508" i="3"/>
  <c r="AY3509" i="3"/>
  <c r="AY3510" i="3"/>
  <c r="AY3511" i="3"/>
  <c r="AY3512" i="3"/>
  <c r="AY3513" i="3"/>
  <c r="AY3514" i="3"/>
  <c r="AY3515" i="3"/>
  <c r="AY3516" i="3"/>
  <c r="AY3517" i="3"/>
  <c r="AY3518" i="3"/>
  <c r="AY3519" i="3"/>
  <c r="AY3520" i="3"/>
  <c r="AY3521" i="3"/>
  <c r="AY3522" i="3"/>
  <c r="AY3523" i="3"/>
  <c r="AY3524" i="3"/>
  <c r="AY3525" i="3"/>
  <c r="AY3526" i="3"/>
  <c r="AY3527" i="3"/>
  <c r="AY3528" i="3"/>
  <c r="AY3529" i="3"/>
  <c r="AY3530" i="3"/>
  <c r="AY3531" i="3"/>
  <c r="AY3532" i="3"/>
  <c r="AY3533" i="3"/>
  <c r="AY3534" i="3"/>
  <c r="AY3535" i="3"/>
  <c r="AY3536" i="3"/>
  <c r="AY3537" i="3"/>
  <c r="AY3538" i="3"/>
  <c r="AY3539" i="3"/>
  <c r="AY3540" i="3"/>
  <c r="AY3541" i="3"/>
  <c r="AY3542" i="3"/>
  <c r="AY3543" i="3"/>
  <c r="AY3544" i="3"/>
  <c r="AY3545" i="3"/>
  <c r="AY3546" i="3"/>
  <c r="AY3547" i="3"/>
  <c r="AY3548" i="3"/>
  <c r="AY3549" i="3"/>
  <c r="AY3550" i="3"/>
  <c r="AY3551" i="3"/>
  <c r="AY3552" i="3"/>
  <c r="AY3553" i="3"/>
  <c r="AY3554" i="3"/>
  <c r="AY3555" i="3"/>
  <c r="AY3556" i="3"/>
  <c r="AY3557" i="3"/>
  <c r="AY3558" i="3"/>
  <c r="AY3559" i="3"/>
  <c r="AY3560" i="3"/>
  <c r="AY3561" i="3"/>
  <c r="AY3562" i="3"/>
  <c r="AY3563" i="3"/>
  <c r="AY3564" i="3"/>
  <c r="AY3565" i="3"/>
  <c r="AY3566" i="3"/>
  <c r="AY3567" i="3"/>
  <c r="AY3568" i="3"/>
  <c r="AY3569" i="3"/>
  <c r="AY3570" i="3"/>
  <c r="AY3571" i="3"/>
  <c r="AY3572" i="3"/>
  <c r="AY3573" i="3"/>
  <c r="AY3574" i="3"/>
  <c r="AY3575" i="3"/>
  <c r="AY3576" i="3"/>
  <c r="AY3577" i="3"/>
  <c r="AY3578" i="3"/>
  <c r="AY3579" i="3"/>
  <c r="AY3580" i="3"/>
  <c r="AY3581" i="3"/>
  <c r="AY3582" i="3"/>
  <c r="AY3583" i="3"/>
  <c r="AY3584" i="3"/>
  <c r="AY3585" i="3"/>
  <c r="AY3586" i="3"/>
  <c r="AY3587" i="3"/>
  <c r="AY3588" i="3"/>
  <c r="AY3589" i="3"/>
  <c r="AY3590" i="3"/>
  <c r="AY3591" i="3"/>
  <c r="AY3592" i="3"/>
  <c r="AY3593" i="3"/>
  <c r="AY3594" i="3"/>
  <c r="AY3595" i="3"/>
  <c r="AY3596" i="3"/>
  <c r="AY3597" i="3"/>
  <c r="AY3598" i="3"/>
  <c r="AY3599" i="3"/>
  <c r="AY3600" i="3"/>
  <c r="AY3601" i="3"/>
  <c r="AY3602" i="3"/>
  <c r="AY3603" i="3"/>
  <c r="AY3604" i="3"/>
  <c r="AY3605" i="3"/>
  <c r="AY3606" i="3"/>
  <c r="AY3607" i="3"/>
  <c r="AY3608" i="3"/>
  <c r="AY3609" i="3"/>
  <c r="AY3610" i="3"/>
  <c r="AY3611" i="3"/>
  <c r="AY3612" i="3"/>
  <c r="AY3613" i="3"/>
  <c r="AY3614" i="3"/>
  <c r="AY3615" i="3"/>
  <c r="AY3616" i="3"/>
  <c r="AY3617" i="3"/>
  <c r="AY3618" i="3"/>
  <c r="AY3619" i="3"/>
  <c r="AY3620" i="3"/>
  <c r="AY3621" i="3"/>
  <c r="AY3622" i="3"/>
  <c r="AY3623" i="3"/>
  <c r="AY3624" i="3"/>
  <c r="AY3625" i="3"/>
  <c r="AY3626" i="3"/>
  <c r="AY3627" i="3"/>
  <c r="AY3628" i="3"/>
  <c r="AY3629" i="3"/>
  <c r="AY3630" i="3"/>
  <c r="AY3631" i="3"/>
  <c r="AY3632" i="3"/>
  <c r="AY3633" i="3"/>
  <c r="AY3634" i="3"/>
  <c r="AY3635" i="3"/>
  <c r="AY3636" i="3"/>
  <c r="AY3637" i="3"/>
  <c r="AY3638" i="3"/>
  <c r="AY3639" i="3"/>
  <c r="AY3640" i="3"/>
  <c r="AY3641" i="3"/>
  <c r="AY3642" i="3"/>
  <c r="AY3643" i="3"/>
  <c r="AY3644" i="3"/>
  <c r="AY3645" i="3"/>
  <c r="AY3646" i="3"/>
  <c r="AY3647" i="3"/>
  <c r="AY3648" i="3"/>
  <c r="AY3649" i="3"/>
  <c r="AY3650" i="3"/>
  <c r="AY3651" i="3"/>
  <c r="AY3652" i="3"/>
  <c r="AY3653" i="3"/>
  <c r="AY3654" i="3"/>
  <c r="AY3655" i="3"/>
  <c r="AY3656" i="3"/>
  <c r="AY3657" i="3"/>
  <c r="AY3658" i="3"/>
  <c r="AY3659" i="3"/>
  <c r="AY3660" i="3"/>
  <c r="AY3661" i="3"/>
  <c r="AY3662" i="3"/>
  <c r="AY3663" i="3"/>
  <c r="AY3664" i="3"/>
  <c r="AY3665" i="3"/>
  <c r="AY3666" i="3"/>
  <c r="AY3667" i="3"/>
  <c r="AY3668" i="3"/>
  <c r="AY3669" i="3"/>
  <c r="AY3670" i="3"/>
  <c r="AY3671" i="3"/>
  <c r="AY3672" i="3"/>
  <c r="AY3673" i="3"/>
  <c r="AY3674" i="3"/>
  <c r="AY3675" i="3"/>
  <c r="AY3676" i="3"/>
  <c r="AY3677" i="3"/>
  <c r="AY3678" i="3"/>
  <c r="AY3679" i="3"/>
  <c r="AY3680" i="3"/>
  <c r="AY3681" i="3"/>
  <c r="AY3682" i="3"/>
  <c r="AY3683" i="3"/>
  <c r="AY3684" i="3"/>
  <c r="AY3685" i="3"/>
  <c r="AY3686" i="3"/>
  <c r="AY3687" i="3"/>
  <c r="AY3688" i="3"/>
  <c r="AY3689" i="3"/>
  <c r="AY3690" i="3"/>
  <c r="AY3691" i="3"/>
  <c r="AY3692" i="3"/>
  <c r="AY3693" i="3"/>
  <c r="AY3694" i="3"/>
  <c r="AY3695" i="3"/>
  <c r="AY3696" i="3"/>
  <c r="AY3697" i="3"/>
  <c r="AY3698" i="3"/>
  <c r="AY3699" i="3"/>
  <c r="AY3700" i="3"/>
  <c r="AY3701" i="3"/>
  <c r="AY3702" i="3"/>
  <c r="AY3703" i="3"/>
  <c r="AY3704" i="3"/>
  <c r="AY3705" i="3"/>
  <c r="AY3706" i="3"/>
  <c r="AY3707" i="3"/>
  <c r="AY3708" i="3"/>
  <c r="AY3709" i="3"/>
  <c r="AY3710" i="3"/>
  <c r="AY3711" i="3"/>
  <c r="AY3712" i="3"/>
  <c r="AY3713" i="3"/>
  <c r="AY3714" i="3"/>
  <c r="AY3715" i="3"/>
  <c r="AY3716" i="3"/>
  <c r="AY3717" i="3"/>
  <c r="AY3718" i="3"/>
  <c r="AY3719" i="3"/>
  <c r="AY3720" i="3"/>
  <c r="AY3721" i="3"/>
  <c r="AY3722" i="3"/>
  <c r="AY3723" i="3"/>
  <c r="AY3724" i="3"/>
  <c r="AY3725" i="3"/>
  <c r="AY3726" i="3"/>
  <c r="AY3727" i="3"/>
  <c r="AY3728" i="3"/>
  <c r="AY3729" i="3"/>
  <c r="AY3730" i="3"/>
  <c r="AY3731" i="3"/>
  <c r="AY3732" i="3"/>
  <c r="AY3733" i="3"/>
  <c r="AY3734" i="3"/>
  <c r="AY3735" i="3"/>
  <c r="AY3736" i="3"/>
  <c r="AY3737" i="3"/>
  <c r="AY3738" i="3"/>
  <c r="AY3739" i="3"/>
  <c r="AY3740" i="3"/>
  <c r="AY3741" i="3"/>
  <c r="AY3742" i="3"/>
  <c r="AY3743" i="3"/>
  <c r="AY3744" i="3"/>
  <c r="AY3745" i="3"/>
  <c r="AY3746" i="3"/>
  <c r="AY3747" i="3"/>
  <c r="AY3748" i="3"/>
  <c r="AY3749" i="3"/>
  <c r="AY3750" i="3"/>
  <c r="AY3751" i="3"/>
  <c r="AY3752" i="3"/>
  <c r="AY3753" i="3"/>
  <c r="AY3754" i="3"/>
  <c r="AY3755" i="3"/>
  <c r="AY3756" i="3"/>
  <c r="AY3757" i="3"/>
  <c r="AY3758" i="3"/>
  <c r="AY3759" i="3"/>
  <c r="AY3760" i="3"/>
  <c r="AY3761" i="3"/>
  <c r="AY3762" i="3"/>
  <c r="AY3763" i="3"/>
  <c r="AY3764" i="3"/>
  <c r="AY3765" i="3"/>
  <c r="AY3766" i="3"/>
  <c r="AY3767" i="3"/>
  <c r="AY3768" i="3"/>
  <c r="AY3769" i="3"/>
  <c r="AY3770" i="3"/>
  <c r="AY3771" i="3"/>
  <c r="AY3772" i="3"/>
  <c r="AY3773" i="3"/>
  <c r="AY3774" i="3"/>
  <c r="AY3775" i="3"/>
  <c r="AY3776" i="3"/>
  <c r="AY3777" i="3"/>
  <c r="AY3778" i="3"/>
  <c r="AY3779" i="3"/>
  <c r="AY3780" i="3"/>
  <c r="AY3781" i="3"/>
  <c r="AY3782" i="3"/>
  <c r="AY3783" i="3"/>
  <c r="AY3784" i="3"/>
  <c r="AY3785" i="3"/>
  <c r="AY3786" i="3"/>
  <c r="AY3787" i="3"/>
  <c r="AY3788" i="3"/>
  <c r="AY3789" i="3"/>
  <c r="AY3790" i="3"/>
  <c r="AY3791" i="3"/>
  <c r="AY3792" i="3"/>
  <c r="AY3793" i="3"/>
  <c r="AY3794" i="3"/>
  <c r="AY3795" i="3"/>
  <c r="AY3796" i="3"/>
  <c r="AY3797" i="3"/>
  <c r="AY3798" i="3"/>
  <c r="AY3799" i="3"/>
  <c r="AY3800" i="3"/>
  <c r="AY3801" i="3"/>
  <c r="AY3802" i="3"/>
  <c r="AY3803" i="3"/>
  <c r="AY3804" i="3"/>
  <c r="AY3805" i="3"/>
  <c r="AY3806" i="3"/>
  <c r="AY3807" i="3"/>
  <c r="AY3808" i="3"/>
  <c r="AY3809" i="3"/>
  <c r="AY3810" i="3"/>
  <c r="AY3811" i="3"/>
  <c r="AY3812" i="3"/>
  <c r="AY3813" i="3"/>
  <c r="AY3814" i="3"/>
  <c r="AY3815" i="3"/>
  <c r="AY3816" i="3"/>
  <c r="AY3817" i="3"/>
  <c r="AY3818" i="3"/>
  <c r="AY3819" i="3"/>
  <c r="AY3820" i="3"/>
  <c r="AY3821" i="3"/>
  <c r="AY3822" i="3"/>
  <c r="AY3823" i="3"/>
  <c r="AY3824" i="3"/>
  <c r="AY3825" i="3"/>
  <c r="AY3826" i="3"/>
  <c r="AY3827" i="3"/>
  <c r="AY3828" i="3"/>
  <c r="AY3829" i="3"/>
  <c r="AY3830" i="3"/>
  <c r="AY3831" i="3"/>
  <c r="AY3832" i="3"/>
  <c r="AY3833" i="3"/>
  <c r="AY3834" i="3"/>
  <c r="AY3835" i="3"/>
  <c r="AY3836" i="3"/>
  <c r="AY3837" i="3"/>
  <c r="AY3838" i="3"/>
  <c r="AY3839" i="3"/>
  <c r="AY3840" i="3"/>
  <c r="AY3841" i="3"/>
  <c r="AY3842" i="3"/>
  <c r="AY3843" i="3"/>
  <c r="AY3844" i="3"/>
  <c r="AY3845" i="3"/>
  <c r="AY3846" i="3"/>
  <c r="AY3847" i="3"/>
  <c r="AY3848" i="3"/>
  <c r="AY3849" i="3"/>
  <c r="AY3850" i="3"/>
  <c r="AY3851" i="3"/>
  <c r="AY3852" i="3"/>
  <c r="AY3853" i="3"/>
  <c r="AY3854" i="3"/>
  <c r="AY3855" i="3"/>
  <c r="AY3856" i="3"/>
  <c r="AY3857" i="3"/>
  <c r="AY3858" i="3"/>
  <c r="AY3859" i="3"/>
  <c r="AY3860" i="3"/>
  <c r="AY3861" i="3"/>
  <c r="AY3862" i="3"/>
  <c r="AY3863" i="3"/>
  <c r="AY3864" i="3"/>
  <c r="AY3865" i="3"/>
  <c r="AY3866" i="3"/>
  <c r="AY3867" i="3"/>
  <c r="AY3868" i="3"/>
  <c r="AY3869" i="3"/>
  <c r="AY3870" i="3"/>
  <c r="AY3871" i="3"/>
  <c r="AY3872" i="3"/>
  <c r="AY3873" i="3"/>
  <c r="AY3874" i="3"/>
  <c r="AY3875" i="3"/>
  <c r="AY3876" i="3"/>
  <c r="AY3877" i="3"/>
  <c r="AY3878" i="3"/>
  <c r="AY3879" i="3"/>
  <c r="AY3880" i="3"/>
  <c r="AY3881" i="3"/>
  <c r="AY3882" i="3"/>
  <c r="AY3883" i="3"/>
  <c r="AY3884" i="3"/>
  <c r="AY3885" i="3"/>
  <c r="AY3886" i="3"/>
  <c r="AY3887" i="3"/>
  <c r="AY3888" i="3"/>
  <c r="AY3889" i="3"/>
  <c r="AY3890" i="3"/>
  <c r="AY3891" i="3"/>
  <c r="AY3892" i="3"/>
  <c r="AY3893" i="3"/>
  <c r="AY3894" i="3"/>
  <c r="AY3895" i="3"/>
  <c r="AY3896" i="3"/>
  <c r="AY3897" i="3"/>
  <c r="AY3898" i="3"/>
  <c r="AY3899" i="3"/>
  <c r="AY3900" i="3"/>
  <c r="AY3901" i="3"/>
  <c r="AY3902" i="3"/>
  <c r="AY3903" i="3"/>
  <c r="AY3904" i="3"/>
  <c r="AY3905" i="3"/>
  <c r="AY3906" i="3"/>
  <c r="AY3907" i="3"/>
  <c r="AY3908" i="3"/>
  <c r="AY3909" i="3"/>
  <c r="AY3910" i="3"/>
  <c r="AY3911" i="3"/>
  <c r="AY3912" i="3"/>
  <c r="AY3913" i="3"/>
  <c r="AY3914" i="3"/>
  <c r="AY3915" i="3"/>
  <c r="AY3916" i="3"/>
  <c r="AY3917" i="3"/>
  <c r="AY3918" i="3"/>
  <c r="AY3919" i="3"/>
  <c r="AY3920" i="3"/>
  <c r="AY3921" i="3"/>
  <c r="AY3922" i="3"/>
  <c r="AY3923" i="3"/>
  <c r="AY3924" i="3"/>
  <c r="AY3925" i="3"/>
  <c r="AY3926" i="3"/>
  <c r="AY3927" i="3"/>
  <c r="AY3928" i="3"/>
  <c r="AY3929" i="3"/>
  <c r="AY3930" i="3"/>
  <c r="AY3931" i="3"/>
  <c r="AY3932" i="3"/>
  <c r="AY3933" i="3"/>
  <c r="AY3934" i="3"/>
  <c r="AY3935" i="3"/>
  <c r="AY3936" i="3"/>
  <c r="AY3937" i="3"/>
  <c r="AY3938" i="3"/>
  <c r="AY3939" i="3"/>
  <c r="AY3940" i="3"/>
  <c r="AY3941" i="3"/>
  <c r="AY3942" i="3"/>
  <c r="AY3943" i="3"/>
  <c r="AY3944" i="3"/>
  <c r="AY3945" i="3"/>
  <c r="AY3946" i="3"/>
  <c r="AY3947" i="3"/>
  <c r="AY3948" i="3"/>
  <c r="AY3949" i="3"/>
  <c r="AY3950" i="3"/>
  <c r="AY3951" i="3"/>
  <c r="AY3952" i="3"/>
  <c r="AY3953" i="3"/>
  <c r="AY3954" i="3"/>
  <c r="AY3955" i="3"/>
  <c r="AY3956" i="3"/>
  <c r="AY3957" i="3"/>
  <c r="AY3958" i="3"/>
  <c r="AY3959" i="3"/>
  <c r="AY3960" i="3"/>
  <c r="AY3961" i="3"/>
  <c r="AY3962" i="3"/>
  <c r="AY3963" i="3"/>
  <c r="AY3964" i="3"/>
  <c r="AY3965" i="3"/>
  <c r="AY3966" i="3"/>
  <c r="AY3967" i="3"/>
  <c r="AY3968" i="3"/>
  <c r="AY3969" i="3"/>
  <c r="AY3970" i="3"/>
  <c r="AY3971" i="3"/>
  <c r="AY3972" i="3"/>
  <c r="AY3973" i="3"/>
  <c r="AY3974" i="3"/>
  <c r="AY3975" i="3"/>
  <c r="AY3976" i="3"/>
  <c r="AY3977" i="3"/>
  <c r="AY3978" i="3"/>
  <c r="AY3979" i="3"/>
  <c r="AY3980" i="3"/>
  <c r="AY3981" i="3"/>
  <c r="AY3982" i="3"/>
  <c r="AY3983" i="3"/>
  <c r="AY3984" i="3"/>
  <c r="AY3985" i="3"/>
  <c r="AY3986" i="3"/>
  <c r="AY3987" i="3"/>
  <c r="AY3988" i="3"/>
  <c r="AY3989" i="3"/>
  <c r="AY3990" i="3"/>
  <c r="AY3991" i="3"/>
  <c r="AY3992" i="3"/>
  <c r="AY3993" i="3"/>
  <c r="AY3994" i="3"/>
  <c r="AY3995" i="3"/>
  <c r="AY3996" i="3"/>
  <c r="AY3997" i="3"/>
  <c r="AY3998" i="3"/>
  <c r="AY3999" i="3"/>
  <c r="AY4000" i="3"/>
  <c r="AY4001" i="3"/>
  <c r="AY4002" i="3"/>
  <c r="AY4003" i="3"/>
  <c r="AY4004" i="3"/>
  <c r="AY4005" i="3"/>
  <c r="AY4006" i="3"/>
  <c r="AY4007" i="3"/>
  <c r="AY4008" i="3"/>
  <c r="AY4009" i="3"/>
  <c r="AY4010" i="3"/>
  <c r="AY4011" i="3"/>
  <c r="AY4012" i="3"/>
  <c r="AY4013" i="3"/>
  <c r="AY4014" i="3"/>
  <c r="AY4015" i="3"/>
  <c r="AY4016" i="3"/>
  <c r="AY4017" i="3"/>
  <c r="AY4018" i="3"/>
  <c r="AY4019" i="3"/>
  <c r="AY4020" i="3"/>
  <c r="AY4021" i="3"/>
  <c r="AY4022" i="3"/>
  <c r="AY4023" i="3"/>
  <c r="AY4024" i="3"/>
  <c r="AY4025" i="3"/>
  <c r="AY4026" i="3"/>
  <c r="AY4027" i="3"/>
  <c r="AY4028" i="3"/>
  <c r="AY4029" i="3"/>
  <c r="AY4030" i="3"/>
  <c r="AY4031" i="3"/>
  <c r="AY4032" i="3"/>
  <c r="AY4033" i="3"/>
  <c r="AY4034" i="3"/>
  <c r="AY4035" i="3"/>
  <c r="AY4036" i="3"/>
  <c r="AY4037" i="3"/>
  <c r="AY4038" i="3"/>
  <c r="AY4039" i="3"/>
  <c r="AY4040" i="3"/>
  <c r="AY4041" i="3"/>
  <c r="AY4042" i="3"/>
  <c r="AY4043" i="3"/>
  <c r="AY4044" i="3"/>
  <c r="AY4045" i="3"/>
  <c r="AY4046" i="3"/>
  <c r="AY4047" i="3"/>
  <c r="AY4048" i="3"/>
  <c r="AY4049" i="3"/>
  <c r="AY4050" i="3"/>
  <c r="AY4051" i="3"/>
  <c r="AY4052" i="3"/>
  <c r="AY4053" i="3"/>
  <c r="AY4054" i="3"/>
  <c r="AY4055" i="3"/>
  <c r="AY4056" i="3"/>
  <c r="AY4057" i="3"/>
  <c r="AY4058" i="3"/>
  <c r="AY4059" i="3"/>
  <c r="AY4060" i="3"/>
  <c r="AY4061" i="3"/>
  <c r="AY4062" i="3"/>
  <c r="AY4063" i="3"/>
  <c r="AY4064" i="3"/>
  <c r="AY4065" i="3"/>
  <c r="AY4066" i="3"/>
  <c r="AY4067" i="3"/>
  <c r="AY4068" i="3"/>
  <c r="AY4069" i="3"/>
  <c r="AY4070" i="3"/>
  <c r="AY4071" i="3"/>
  <c r="AY4072" i="3"/>
  <c r="AY4073" i="3"/>
  <c r="AY4074" i="3"/>
  <c r="AY4075" i="3"/>
  <c r="AY4076" i="3"/>
  <c r="AY4077" i="3"/>
  <c r="AY4078" i="3"/>
  <c r="AY4079" i="3"/>
  <c r="AY4080" i="3"/>
  <c r="AY4081" i="3"/>
  <c r="AY4082" i="3"/>
  <c r="AY4083" i="3"/>
  <c r="AY4084" i="3"/>
  <c r="AY4085" i="3"/>
  <c r="AY4086" i="3"/>
  <c r="AY4087" i="3"/>
  <c r="AY4088" i="3"/>
  <c r="AY4089" i="3"/>
  <c r="AY4090" i="3"/>
  <c r="AY4091" i="3"/>
  <c r="AY4092" i="3"/>
  <c r="AY4093" i="3"/>
  <c r="AY4094" i="3"/>
  <c r="AY4095" i="3"/>
  <c r="AY4096" i="3"/>
  <c r="AY4097" i="3"/>
  <c r="AY4098" i="3"/>
  <c r="AY4099" i="3"/>
  <c r="AY4100" i="3"/>
  <c r="AY4101" i="3"/>
  <c r="AY4102" i="3"/>
  <c r="AY4103" i="3"/>
  <c r="AY4104" i="3"/>
  <c r="AY4105" i="3"/>
  <c r="AY4106" i="3"/>
  <c r="AY4107" i="3"/>
  <c r="AY4108" i="3"/>
  <c r="AY4109" i="3"/>
  <c r="AY4110" i="3"/>
  <c r="AY4111" i="3"/>
  <c r="AY4112" i="3"/>
  <c r="AY4113" i="3"/>
  <c r="AY4114" i="3"/>
  <c r="AY4115" i="3"/>
  <c r="AY4116" i="3"/>
  <c r="AY4117" i="3"/>
  <c r="AY4118" i="3"/>
  <c r="AY4119" i="3"/>
  <c r="AY4120" i="3"/>
  <c r="AY4121" i="3"/>
  <c r="AY4122" i="3"/>
  <c r="AY4123" i="3"/>
  <c r="AY4124" i="3"/>
  <c r="AY4125" i="3"/>
  <c r="AY4126" i="3"/>
  <c r="AY4127" i="3"/>
  <c r="AY4128" i="3"/>
  <c r="AY4129" i="3"/>
  <c r="AY4130" i="3"/>
  <c r="AY4131" i="3"/>
  <c r="AY4132" i="3"/>
  <c r="AY4133" i="3"/>
  <c r="AY4134" i="3"/>
  <c r="AY4135" i="3"/>
  <c r="AY4136" i="3"/>
  <c r="AY4137" i="3"/>
  <c r="AY4138" i="3"/>
  <c r="AY4139" i="3"/>
  <c r="AY4140" i="3"/>
  <c r="AY4141" i="3"/>
  <c r="AY4142" i="3"/>
  <c r="AY4143" i="3"/>
  <c r="AY4144" i="3"/>
  <c r="AY4145" i="3"/>
  <c r="AY4146" i="3"/>
  <c r="AY4147" i="3"/>
  <c r="AY4148" i="3"/>
  <c r="AY4149" i="3"/>
  <c r="AY4150" i="3"/>
  <c r="AY4151" i="3"/>
  <c r="AY4152" i="3"/>
  <c r="AY4153" i="3"/>
  <c r="AY4154" i="3"/>
  <c r="AY4155" i="3"/>
  <c r="AY4156" i="3"/>
  <c r="AY4157" i="3"/>
  <c r="AY4158" i="3"/>
  <c r="AY4159" i="3"/>
  <c r="AY4160" i="3"/>
  <c r="AY4161" i="3"/>
  <c r="AY4162" i="3"/>
  <c r="AY4163" i="3"/>
  <c r="AY4164" i="3"/>
  <c r="AY4165" i="3"/>
  <c r="AY4166" i="3"/>
  <c r="AY4167" i="3"/>
  <c r="AY4168" i="3"/>
  <c r="AY4169" i="3"/>
  <c r="AY4170" i="3"/>
  <c r="AY4171" i="3"/>
  <c r="AY4172" i="3"/>
  <c r="AY4173" i="3"/>
  <c r="AY4174" i="3"/>
  <c r="AY4175" i="3"/>
  <c r="AY4176" i="3"/>
  <c r="AY4177" i="3"/>
  <c r="AY4178" i="3"/>
  <c r="AY4179" i="3"/>
  <c r="AY4180" i="3"/>
  <c r="AY4181" i="3"/>
  <c r="AY4182" i="3"/>
  <c r="AY4183" i="3"/>
  <c r="AY4184" i="3"/>
  <c r="AY4185" i="3"/>
  <c r="AY4186" i="3"/>
  <c r="AY4187" i="3"/>
  <c r="AY4188" i="3"/>
  <c r="AY4189" i="3"/>
  <c r="AY4190" i="3"/>
  <c r="AY4191" i="3"/>
  <c r="AY4192" i="3"/>
  <c r="AY4193" i="3"/>
  <c r="AY4194" i="3"/>
  <c r="AY4195" i="3"/>
  <c r="AY4196" i="3"/>
  <c r="AY4197" i="3"/>
  <c r="AY4198" i="3"/>
  <c r="AY4199" i="3"/>
  <c r="AY4200" i="3"/>
  <c r="AY4201" i="3"/>
  <c r="AY4202" i="3"/>
  <c r="AY4203" i="3"/>
  <c r="AY4204" i="3"/>
  <c r="AY4205" i="3"/>
  <c r="AY4206" i="3"/>
  <c r="AY4207" i="3"/>
  <c r="AY4208" i="3"/>
  <c r="AY4209" i="3"/>
  <c r="AY4210" i="3"/>
  <c r="AY4211" i="3"/>
  <c r="AY4212" i="3"/>
  <c r="AY4213" i="3"/>
  <c r="AY4214" i="3"/>
  <c r="AY4215" i="3"/>
  <c r="AY4216" i="3"/>
  <c r="AY4217" i="3"/>
  <c r="AY4218" i="3"/>
  <c r="AY4219" i="3"/>
  <c r="AY4220" i="3"/>
  <c r="AY4221" i="3"/>
  <c r="AY4222" i="3"/>
  <c r="AY4223" i="3"/>
  <c r="AY4224" i="3"/>
  <c r="AY4225" i="3"/>
  <c r="AY4226" i="3"/>
  <c r="AY4227" i="3"/>
  <c r="AY4228" i="3"/>
  <c r="AY4229" i="3"/>
  <c r="AY4230" i="3"/>
  <c r="AY4231" i="3"/>
  <c r="AY4232" i="3"/>
  <c r="AY4233" i="3"/>
  <c r="AY4234" i="3"/>
  <c r="AY4235" i="3"/>
  <c r="AY4236" i="3"/>
  <c r="AY4237" i="3"/>
  <c r="AY4238" i="3"/>
  <c r="AY4239" i="3"/>
  <c r="AY4240" i="3"/>
  <c r="AY4241" i="3"/>
  <c r="AY4242" i="3"/>
  <c r="AY4243" i="3"/>
  <c r="AY4244" i="3"/>
  <c r="AY4245" i="3"/>
  <c r="AY4246" i="3"/>
  <c r="AY4247" i="3"/>
  <c r="AY4248" i="3"/>
  <c r="AY4249" i="3"/>
  <c r="AY4250" i="3"/>
  <c r="AY4251" i="3"/>
  <c r="AY4252" i="3"/>
  <c r="AY4253" i="3"/>
  <c r="AY4254" i="3"/>
  <c r="AY4255" i="3"/>
  <c r="AY4256" i="3"/>
  <c r="AY4257" i="3"/>
  <c r="AY4258" i="3"/>
  <c r="AY4259" i="3"/>
  <c r="AY4260" i="3"/>
  <c r="AY4261" i="3"/>
  <c r="AY4262" i="3"/>
  <c r="AY4263" i="3"/>
  <c r="AY4264" i="3"/>
  <c r="AY4265" i="3"/>
  <c r="AY4266" i="3"/>
  <c r="AY4267" i="3"/>
  <c r="AY4268" i="3"/>
  <c r="AY4269" i="3"/>
  <c r="AY4270" i="3"/>
  <c r="AY4271" i="3"/>
  <c r="AY4272" i="3"/>
  <c r="AY4273" i="3"/>
  <c r="AY4274" i="3"/>
  <c r="AY4275" i="3"/>
  <c r="AY4276" i="3"/>
  <c r="AY4277" i="3"/>
  <c r="AY4278" i="3"/>
  <c r="AY4279" i="3"/>
  <c r="AY4280" i="3"/>
  <c r="AY4281" i="3"/>
  <c r="AY4282" i="3"/>
  <c r="AY4283" i="3"/>
  <c r="AY4284" i="3"/>
  <c r="AY4285" i="3"/>
  <c r="AY4286" i="3"/>
  <c r="AY4287" i="3"/>
  <c r="AY4288" i="3"/>
  <c r="AY4289" i="3"/>
  <c r="AY4290" i="3"/>
  <c r="AY4291" i="3"/>
  <c r="AY4292" i="3"/>
  <c r="AY4293" i="3"/>
  <c r="AY4294" i="3"/>
  <c r="AY4295" i="3"/>
  <c r="AY4296" i="3"/>
  <c r="AY4297" i="3"/>
  <c r="AY4298" i="3"/>
  <c r="AY4299" i="3"/>
  <c r="AY4300" i="3"/>
  <c r="AY4301" i="3"/>
  <c r="AY4302" i="3"/>
  <c r="AY4303" i="3"/>
  <c r="AY4304" i="3"/>
  <c r="AY4305" i="3"/>
  <c r="AY4306" i="3"/>
  <c r="AY4307" i="3"/>
  <c r="AY4308" i="3"/>
  <c r="AY4309" i="3"/>
  <c r="AY4310" i="3"/>
  <c r="AY4311" i="3"/>
  <c r="AY4312" i="3"/>
  <c r="AY4313" i="3"/>
  <c r="AY4314" i="3"/>
  <c r="AY4315" i="3"/>
  <c r="AY4316" i="3"/>
  <c r="AY4317" i="3"/>
  <c r="AY4318" i="3"/>
  <c r="AY4319" i="3"/>
  <c r="AY4320" i="3"/>
  <c r="AY4321" i="3"/>
  <c r="AY4322" i="3"/>
  <c r="AY4323" i="3"/>
  <c r="AY4324" i="3"/>
  <c r="AY4325" i="3"/>
  <c r="AY4326" i="3"/>
  <c r="AY4327" i="3"/>
  <c r="AY4328" i="3"/>
  <c r="AY4329" i="3"/>
  <c r="AY4330" i="3"/>
  <c r="AY4331" i="3"/>
  <c r="AY4332" i="3"/>
  <c r="AY4333" i="3"/>
  <c r="AY4334" i="3"/>
  <c r="AY4335" i="3"/>
  <c r="AY4336" i="3"/>
  <c r="AY4337" i="3"/>
  <c r="AY4338" i="3"/>
  <c r="AY4339" i="3"/>
  <c r="AY4340" i="3"/>
  <c r="AY4341" i="3"/>
  <c r="AY4342" i="3"/>
  <c r="AY4343" i="3"/>
  <c r="AY4344" i="3"/>
  <c r="AY4345" i="3"/>
  <c r="AY4346" i="3"/>
  <c r="AY4347" i="3"/>
  <c r="AY4348" i="3"/>
  <c r="AY4349" i="3"/>
  <c r="AY4350" i="3"/>
  <c r="AY4351" i="3"/>
  <c r="AY4352" i="3"/>
  <c r="AY4353" i="3"/>
  <c r="AY4354" i="3"/>
  <c r="AY4355" i="3"/>
  <c r="AY4356" i="3"/>
  <c r="AY4357" i="3"/>
  <c r="AY4358" i="3"/>
  <c r="AY4359" i="3"/>
  <c r="AY4360" i="3"/>
  <c r="AY4361" i="3"/>
  <c r="AY4362" i="3"/>
  <c r="AY4363" i="3"/>
  <c r="AY4364" i="3"/>
  <c r="AY4365" i="3"/>
  <c r="AY4366" i="3"/>
  <c r="AY4367" i="3"/>
  <c r="AY4368" i="3"/>
  <c r="AY4369" i="3"/>
  <c r="AY4370" i="3"/>
  <c r="AY4371" i="3"/>
  <c r="AY4372" i="3"/>
  <c r="AY4373" i="3"/>
  <c r="AY4374" i="3"/>
  <c r="AY4375" i="3"/>
  <c r="AY4376" i="3"/>
  <c r="AY4377" i="3"/>
  <c r="AY4378" i="3"/>
  <c r="AY4379" i="3"/>
  <c r="AY4380" i="3"/>
  <c r="AY4381" i="3"/>
  <c r="AY4382" i="3"/>
  <c r="AY4383" i="3"/>
  <c r="AY4384" i="3"/>
  <c r="AY4385" i="3"/>
  <c r="AY4386" i="3"/>
  <c r="AY4387" i="3"/>
  <c r="AY4388" i="3"/>
  <c r="AY4389" i="3"/>
  <c r="AY4390" i="3"/>
  <c r="AY4391" i="3"/>
  <c r="AY4392" i="3"/>
  <c r="AY4393" i="3"/>
  <c r="AY4394" i="3"/>
  <c r="AY4395" i="3"/>
  <c r="AY4396" i="3"/>
  <c r="AY4397" i="3"/>
  <c r="AY4398" i="3"/>
  <c r="AY4399" i="3"/>
  <c r="AY4400" i="3"/>
  <c r="AY4401" i="3"/>
  <c r="AY4402" i="3"/>
  <c r="AY4403" i="3"/>
  <c r="AY4404" i="3"/>
  <c r="AY4405" i="3"/>
  <c r="AY4406" i="3"/>
  <c r="AY4407" i="3"/>
  <c r="AY4408" i="3"/>
  <c r="AY4409" i="3"/>
  <c r="AY4410" i="3"/>
  <c r="AY4411" i="3"/>
  <c r="AY4412" i="3"/>
  <c r="AY4413" i="3"/>
  <c r="AY4414" i="3"/>
  <c r="AY4415" i="3"/>
  <c r="AY4416" i="3"/>
  <c r="AY4417" i="3"/>
  <c r="AY4418" i="3"/>
  <c r="AY4419" i="3"/>
  <c r="AY4420" i="3"/>
  <c r="AY4421" i="3"/>
  <c r="AY4422" i="3"/>
  <c r="AY4423" i="3"/>
  <c r="AY4424" i="3"/>
  <c r="AY4425" i="3"/>
  <c r="AY4426" i="3"/>
  <c r="AY4427" i="3"/>
  <c r="AY4428" i="3"/>
  <c r="AY4429" i="3"/>
  <c r="AY4430" i="3"/>
  <c r="AY4431" i="3"/>
  <c r="AY4432" i="3"/>
  <c r="AY4433" i="3"/>
  <c r="AY4434" i="3"/>
  <c r="AY4435" i="3"/>
  <c r="AY4436" i="3"/>
  <c r="AY4437" i="3"/>
  <c r="AY4438" i="3"/>
  <c r="AY4439" i="3"/>
  <c r="AY4440" i="3"/>
  <c r="AY4441" i="3"/>
  <c r="AY4442" i="3"/>
  <c r="AY4443" i="3"/>
  <c r="AY4444" i="3"/>
  <c r="AY4445" i="3"/>
  <c r="AY4446" i="3"/>
  <c r="AY4447" i="3"/>
  <c r="AY4448" i="3"/>
  <c r="AY4449" i="3"/>
  <c r="AY4450" i="3"/>
  <c r="AY4451" i="3"/>
  <c r="AY4452" i="3"/>
  <c r="AY4453" i="3"/>
  <c r="AY4454" i="3"/>
  <c r="AY4455" i="3"/>
  <c r="AY4456" i="3"/>
  <c r="AY4457" i="3"/>
  <c r="AY4458" i="3"/>
  <c r="AY4459" i="3"/>
  <c r="AY4460" i="3"/>
  <c r="AY4461" i="3"/>
  <c r="AY4462" i="3"/>
  <c r="AY4463" i="3"/>
  <c r="AY4464" i="3"/>
  <c r="AY4465" i="3"/>
  <c r="AY4466" i="3"/>
  <c r="AY4467" i="3"/>
  <c r="AY4468" i="3"/>
  <c r="AY4469" i="3"/>
  <c r="AY4470" i="3"/>
  <c r="AY4471" i="3"/>
  <c r="AY4472" i="3"/>
  <c r="AY4473" i="3"/>
  <c r="AY4474" i="3"/>
  <c r="AY4475" i="3"/>
  <c r="AY4476" i="3"/>
  <c r="AY4477" i="3"/>
  <c r="AY4478" i="3"/>
  <c r="AY4479" i="3"/>
  <c r="AY4480" i="3"/>
  <c r="AY4481" i="3"/>
  <c r="AY4482" i="3"/>
  <c r="AY4483" i="3"/>
  <c r="AY4484" i="3"/>
  <c r="AY4485" i="3"/>
  <c r="AY4486" i="3"/>
  <c r="AY4487" i="3"/>
  <c r="AY4488" i="3"/>
  <c r="AY4489" i="3"/>
  <c r="AY4490" i="3"/>
  <c r="AY4491" i="3"/>
  <c r="AY4492" i="3"/>
  <c r="AY4493" i="3"/>
  <c r="AY4494" i="3"/>
  <c r="AY4495" i="3"/>
  <c r="AY4496" i="3"/>
  <c r="AY4497" i="3"/>
  <c r="AY4498" i="3"/>
  <c r="AY4499" i="3"/>
  <c r="AY4500" i="3"/>
  <c r="AY4501" i="3"/>
  <c r="AY4502" i="3"/>
  <c r="AY4503" i="3"/>
  <c r="AY4504" i="3"/>
  <c r="AY4505" i="3"/>
  <c r="AY4506" i="3"/>
  <c r="AY4507" i="3"/>
  <c r="AY4508" i="3"/>
  <c r="AY4509" i="3"/>
  <c r="AY4510" i="3"/>
  <c r="AY4511" i="3"/>
  <c r="AY4512" i="3"/>
  <c r="AY4513" i="3"/>
  <c r="AY4514" i="3"/>
  <c r="AY4515" i="3"/>
  <c r="AY4516" i="3"/>
  <c r="AY4517" i="3"/>
  <c r="AY4518" i="3"/>
  <c r="AY4519" i="3"/>
  <c r="AY4520" i="3"/>
  <c r="AY4521" i="3"/>
  <c r="AY4522" i="3"/>
  <c r="AY4523" i="3"/>
  <c r="AY4524" i="3"/>
  <c r="AY4525" i="3"/>
  <c r="AY4526" i="3"/>
  <c r="AY4527" i="3"/>
  <c r="AY4528" i="3"/>
  <c r="AY4529" i="3"/>
  <c r="AY4530" i="3"/>
  <c r="AY4531" i="3"/>
  <c r="AY4532" i="3"/>
  <c r="AY4533" i="3"/>
  <c r="AY4534" i="3"/>
  <c r="AY4535" i="3"/>
  <c r="AY4536" i="3"/>
  <c r="AY4537" i="3"/>
  <c r="AY4538" i="3"/>
  <c r="AY4539" i="3"/>
  <c r="AY4540" i="3"/>
  <c r="AY4541" i="3"/>
  <c r="AY4542" i="3"/>
  <c r="AY4543" i="3"/>
  <c r="AY4544" i="3"/>
  <c r="AY4545" i="3"/>
  <c r="AY4546" i="3"/>
  <c r="AY4547" i="3"/>
  <c r="AY4548" i="3"/>
  <c r="AY4549" i="3"/>
  <c r="AY4550" i="3"/>
  <c r="AY4551" i="3"/>
  <c r="AY4552" i="3"/>
  <c r="AY4553" i="3"/>
  <c r="AY4554" i="3"/>
  <c r="AY4555" i="3"/>
  <c r="AY4556" i="3"/>
  <c r="AY4557" i="3"/>
  <c r="AY4558" i="3"/>
  <c r="AY4559" i="3"/>
  <c r="AY4560" i="3"/>
  <c r="AY4561" i="3"/>
  <c r="AY4562" i="3"/>
  <c r="AY4563" i="3"/>
  <c r="AY4564" i="3"/>
  <c r="AY4565" i="3"/>
  <c r="AY4566" i="3"/>
  <c r="AY4567" i="3"/>
  <c r="AY4568" i="3"/>
  <c r="AY4569" i="3"/>
  <c r="AY4570" i="3"/>
  <c r="AY4571" i="3"/>
  <c r="AY4572" i="3"/>
  <c r="AY4573" i="3"/>
  <c r="AY4574" i="3"/>
  <c r="AY4575" i="3"/>
  <c r="AY4576" i="3"/>
  <c r="AY4577" i="3"/>
  <c r="AY4578" i="3"/>
  <c r="AY4579" i="3"/>
  <c r="AY4580" i="3"/>
  <c r="AY4581" i="3"/>
  <c r="AY4582" i="3"/>
  <c r="AY4583" i="3"/>
  <c r="AY4584" i="3"/>
  <c r="AY4585" i="3"/>
  <c r="AY4586" i="3"/>
  <c r="AY4587" i="3"/>
  <c r="AY4588" i="3"/>
  <c r="AY4589" i="3"/>
  <c r="AY4590" i="3"/>
  <c r="AY4591" i="3"/>
  <c r="AY4592" i="3"/>
  <c r="AY4593" i="3"/>
  <c r="AY4594" i="3"/>
  <c r="AY4595" i="3"/>
  <c r="AY4596" i="3"/>
  <c r="AY4597" i="3"/>
  <c r="AY4598" i="3"/>
  <c r="AY4599" i="3"/>
  <c r="AY4600" i="3"/>
  <c r="AY4601" i="3"/>
  <c r="AY4602" i="3"/>
  <c r="AY4603" i="3"/>
  <c r="AY4604" i="3"/>
  <c r="AY4605" i="3"/>
  <c r="AY4606" i="3"/>
  <c r="AY4607" i="3"/>
  <c r="AY4608" i="3"/>
  <c r="AY4609" i="3"/>
  <c r="AY4610" i="3"/>
  <c r="AY4611" i="3"/>
  <c r="AY4612" i="3"/>
  <c r="AY4613" i="3"/>
  <c r="AY4614" i="3"/>
  <c r="AY4615" i="3"/>
  <c r="AY4616" i="3"/>
  <c r="AY4617" i="3"/>
  <c r="AY4618" i="3"/>
  <c r="AY4619" i="3"/>
  <c r="AY4620" i="3"/>
  <c r="AY4621" i="3"/>
  <c r="AY4622" i="3"/>
  <c r="AY4623" i="3"/>
  <c r="AY4624" i="3"/>
  <c r="AY4625" i="3"/>
  <c r="AY4626" i="3"/>
  <c r="AY4627" i="3"/>
  <c r="AY4628" i="3"/>
  <c r="AY4629" i="3"/>
  <c r="AY4630" i="3"/>
  <c r="AY4631" i="3"/>
  <c r="AY4632" i="3"/>
  <c r="AY4633" i="3"/>
  <c r="AY4634" i="3"/>
  <c r="AY4635" i="3"/>
  <c r="AY4636" i="3"/>
  <c r="AY4637" i="3"/>
  <c r="AY4638" i="3"/>
  <c r="AY4639" i="3"/>
  <c r="AY4640" i="3"/>
  <c r="AY4641" i="3"/>
  <c r="AY4642" i="3"/>
  <c r="AY4643" i="3"/>
  <c r="AY4644" i="3"/>
  <c r="AY4645" i="3"/>
  <c r="AY4646" i="3"/>
  <c r="AY4647" i="3"/>
  <c r="AY4648" i="3"/>
  <c r="AY4649" i="3"/>
  <c r="AY4650" i="3"/>
  <c r="AY4651" i="3"/>
  <c r="AY4652" i="3"/>
  <c r="AY4653" i="3"/>
  <c r="AY4654" i="3"/>
  <c r="AY4655" i="3"/>
  <c r="AY4656" i="3"/>
  <c r="AY4657" i="3"/>
  <c r="AY4658" i="3"/>
  <c r="AY4659" i="3"/>
  <c r="AY4660" i="3"/>
  <c r="AY4661" i="3"/>
  <c r="AY4662" i="3"/>
  <c r="AY4663" i="3"/>
  <c r="AY4664" i="3"/>
  <c r="AY4665" i="3"/>
  <c r="AY4666" i="3"/>
  <c r="AY4667" i="3"/>
  <c r="AY4668" i="3"/>
  <c r="AY4669" i="3"/>
  <c r="AY4670" i="3"/>
  <c r="AY4671" i="3"/>
  <c r="AY4672" i="3"/>
  <c r="AY4673" i="3"/>
  <c r="AY4674" i="3"/>
  <c r="AY4675" i="3"/>
  <c r="AY4676" i="3"/>
  <c r="AY4677" i="3"/>
  <c r="AY4678" i="3"/>
  <c r="AY4679" i="3"/>
  <c r="AY4680" i="3"/>
  <c r="AY4681" i="3"/>
  <c r="AY4682" i="3"/>
  <c r="AY4683" i="3"/>
  <c r="AY4684" i="3"/>
  <c r="AY4685" i="3"/>
  <c r="AY4686" i="3"/>
  <c r="AY4687" i="3"/>
  <c r="AY4688" i="3"/>
  <c r="AY4689" i="3"/>
  <c r="AY4690" i="3"/>
  <c r="AY4691" i="3"/>
  <c r="AY4692" i="3"/>
  <c r="AY4693" i="3"/>
  <c r="AY4694" i="3"/>
  <c r="AY4695" i="3"/>
  <c r="AY4696" i="3"/>
  <c r="AY4697" i="3"/>
  <c r="AY4698" i="3"/>
  <c r="AY4699" i="3"/>
  <c r="AY4700" i="3"/>
  <c r="AY4701" i="3"/>
  <c r="AY4702" i="3"/>
  <c r="AY4703" i="3"/>
  <c r="AY4704" i="3"/>
  <c r="AY4705" i="3"/>
  <c r="AY4706" i="3"/>
  <c r="AY4707" i="3"/>
  <c r="AY4708" i="3"/>
  <c r="AY4709" i="3"/>
  <c r="AY4710" i="3"/>
  <c r="AY4711" i="3"/>
  <c r="AY4712" i="3"/>
  <c r="AY4713" i="3"/>
  <c r="AY4714" i="3"/>
  <c r="AY4715" i="3"/>
  <c r="AY4716" i="3"/>
  <c r="AY4717" i="3"/>
  <c r="AY4718" i="3"/>
  <c r="AY4719" i="3"/>
  <c r="AY4720" i="3"/>
  <c r="AY4721" i="3"/>
  <c r="AY4722" i="3"/>
  <c r="AY4723" i="3"/>
  <c r="AY4724" i="3"/>
  <c r="AY4725" i="3"/>
  <c r="AY4726" i="3"/>
  <c r="AY4727" i="3"/>
  <c r="AY4728" i="3"/>
  <c r="AY4729" i="3"/>
  <c r="AY4730" i="3"/>
  <c r="AY4731" i="3"/>
  <c r="AY4732" i="3"/>
  <c r="AY4733" i="3"/>
  <c r="AY4734" i="3"/>
  <c r="AY4735" i="3"/>
  <c r="AY4736" i="3"/>
  <c r="AY4737" i="3"/>
  <c r="AY4738" i="3"/>
  <c r="AY4739" i="3"/>
  <c r="AY4740" i="3"/>
  <c r="AY4741" i="3"/>
  <c r="AY4742" i="3"/>
  <c r="AY4743" i="3"/>
  <c r="AY4744" i="3"/>
  <c r="AY4745" i="3"/>
  <c r="AY4746" i="3"/>
  <c r="AY4747" i="3"/>
  <c r="AY4748" i="3"/>
  <c r="AY4749" i="3"/>
  <c r="AY4750" i="3"/>
  <c r="AY4751" i="3"/>
  <c r="AY4752" i="3"/>
  <c r="AY4753" i="3"/>
  <c r="AY4754" i="3"/>
  <c r="AY4755" i="3"/>
  <c r="AY4756" i="3"/>
  <c r="AY4757" i="3"/>
  <c r="AY4758" i="3"/>
  <c r="AY4759" i="3"/>
  <c r="AY4760" i="3"/>
  <c r="AY4761" i="3"/>
  <c r="AY4762" i="3"/>
  <c r="AY4763" i="3"/>
  <c r="AY4764" i="3"/>
  <c r="AY4765" i="3"/>
  <c r="AY4766" i="3"/>
  <c r="AY4767" i="3"/>
  <c r="AY4768" i="3"/>
  <c r="AY4769" i="3"/>
  <c r="AY4770" i="3"/>
  <c r="AY4771" i="3"/>
  <c r="AY4772" i="3"/>
  <c r="AY4773" i="3"/>
  <c r="AY4774" i="3"/>
  <c r="AY4775" i="3"/>
  <c r="AY4776" i="3"/>
  <c r="AY4777" i="3"/>
  <c r="AY4778" i="3"/>
  <c r="AY4779" i="3"/>
  <c r="AY4780" i="3"/>
  <c r="AY4781" i="3"/>
  <c r="AY4782" i="3"/>
  <c r="AY4783" i="3"/>
  <c r="AY4784" i="3"/>
  <c r="AY4785" i="3"/>
  <c r="AY4786" i="3"/>
  <c r="AY4787" i="3"/>
  <c r="AY4788" i="3"/>
  <c r="AY4789" i="3"/>
  <c r="AY4790" i="3"/>
  <c r="AY4791" i="3"/>
  <c r="AY4792" i="3"/>
  <c r="AY4793" i="3"/>
  <c r="AY4794" i="3"/>
  <c r="AY4795" i="3"/>
  <c r="AY4796" i="3"/>
  <c r="AY4797" i="3"/>
  <c r="AY4798" i="3"/>
  <c r="AY4799" i="3"/>
  <c r="AY4800" i="3"/>
  <c r="AY4801" i="3"/>
  <c r="AY4802" i="3"/>
  <c r="AY4803" i="3"/>
  <c r="AY4804" i="3"/>
  <c r="AY4805" i="3"/>
  <c r="AY4806" i="3"/>
  <c r="AY4807" i="3"/>
  <c r="AY4808" i="3"/>
  <c r="AY4809" i="3"/>
  <c r="AY4810" i="3"/>
  <c r="AY4811" i="3"/>
  <c r="AY4812" i="3"/>
  <c r="AY4813" i="3"/>
  <c r="AY4814" i="3"/>
  <c r="AY4815" i="3"/>
  <c r="AY4816" i="3"/>
  <c r="AY4817" i="3"/>
  <c r="AY4818" i="3"/>
  <c r="AY4819" i="3"/>
  <c r="AY4820" i="3"/>
  <c r="AY4821" i="3"/>
  <c r="AY4822" i="3"/>
  <c r="AY4823" i="3"/>
  <c r="AY4824" i="3"/>
  <c r="AY4825" i="3"/>
  <c r="AY4826" i="3"/>
  <c r="AY4827" i="3"/>
  <c r="AY4828" i="3"/>
  <c r="AY4829" i="3"/>
  <c r="AY4830" i="3"/>
  <c r="AY4831" i="3"/>
  <c r="AY4832" i="3"/>
  <c r="AY4833" i="3"/>
  <c r="AY4834" i="3"/>
  <c r="AY4835" i="3"/>
  <c r="AY4836" i="3"/>
  <c r="AY4837" i="3"/>
  <c r="AY4838" i="3"/>
  <c r="AY4839" i="3"/>
  <c r="AY4840" i="3"/>
  <c r="AY4841" i="3"/>
  <c r="AY4842" i="3"/>
  <c r="AY4843" i="3"/>
  <c r="AY4844" i="3"/>
  <c r="AY4845" i="3"/>
  <c r="AY4846" i="3"/>
  <c r="AY4847" i="3"/>
  <c r="AY4848" i="3"/>
  <c r="AY4849" i="3"/>
  <c r="AY4850" i="3"/>
  <c r="AY4851" i="3"/>
  <c r="AY4852" i="3"/>
  <c r="AY4853" i="3"/>
  <c r="AY4854" i="3"/>
  <c r="AY4855" i="3"/>
  <c r="AY4856" i="3"/>
  <c r="AY4857" i="3"/>
  <c r="AY4858" i="3"/>
  <c r="AY4859" i="3"/>
  <c r="AY4860" i="3"/>
  <c r="AY4861" i="3"/>
  <c r="AY4862" i="3"/>
  <c r="AY4863" i="3"/>
  <c r="AY4864" i="3"/>
  <c r="AY4865" i="3"/>
  <c r="AY4866" i="3"/>
  <c r="AY4867" i="3"/>
  <c r="AY4868" i="3"/>
  <c r="AY4869" i="3"/>
  <c r="AY4870" i="3"/>
  <c r="AY4871" i="3"/>
  <c r="AY4872" i="3"/>
  <c r="AY4873" i="3"/>
  <c r="AY4874" i="3"/>
  <c r="AY4875" i="3"/>
  <c r="AY4876" i="3"/>
  <c r="AY4877" i="3"/>
  <c r="AY4878" i="3"/>
  <c r="AY4879" i="3"/>
  <c r="AY4880" i="3"/>
  <c r="AY4881" i="3"/>
  <c r="AY4882" i="3"/>
  <c r="AY4883" i="3"/>
  <c r="AY4884" i="3"/>
  <c r="AY4885" i="3"/>
  <c r="AY4886" i="3"/>
  <c r="AY4887" i="3"/>
  <c r="AY4888" i="3"/>
  <c r="AY4889" i="3"/>
  <c r="AY4890" i="3"/>
  <c r="AY4891" i="3"/>
  <c r="AY4892" i="3"/>
  <c r="AY4893" i="3"/>
  <c r="AY4894" i="3"/>
  <c r="AY4895" i="3"/>
  <c r="AY4896" i="3"/>
  <c r="AY4897" i="3"/>
  <c r="AY4898" i="3"/>
  <c r="AY4899" i="3"/>
  <c r="AY4900" i="3"/>
  <c r="AY4901" i="3"/>
  <c r="AY4902" i="3"/>
  <c r="AY4903" i="3"/>
  <c r="AY4904" i="3"/>
  <c r="AY4905" i="3"/>
  <c r="AY4906" i="3"/>
  <c r="AY4907" i="3"/>
  <c r="AY4908" i="3"/>
  <c r="AY4909" i="3"/>
  <c r="AY4910" i="3"/>
  <c r="AY4911" i="3"/>
  <c r="AY4912" i="3"/>
  <c r="AY4913" i="3"/>
  <c r="AY4914" i="3"/>
  <c r="AY4915" i="3"/>
  <c r="AY4916" i="3"/>
  <c r="AY4917" i="3"/>
  <c r="AY4918" i="3"/>
  <c r="AY4919" i="3"/>
  <c r="AY4920" i="3"/>
  <c r="AY4921" i="3"/>
  <c r="AY4922" i="3"/>
  <c r="AY4923" i="3"/>
  <c r="AY4924" i="3"/>
  <c r="AY4925" i="3"/>
  <c r="AY4926" i="3"/>
  <c r="AY4927" i="3"/>
  <c r="AY4928" i="3"/>
  <c r="AY4929" i="3"/>
  <c r="AY4930" i="3"/>
  <c r="AY4931" i="3"/>
  <c r="AY4932" i="3"/>
  <c r="AY4933" i="3"/>
  <c r="AY4934" i="3"/>
  <c r="AY4935" i="3"/>
  <c r="AY4936" i="3"/>
  <c r="AY4937" i="3"/>
  <c r="AY4938" i="3"/>
  <c r="AY4939" i="3"/>
  <c r="AY4940" i="3"/>
  <c r="AY4941" i="3"/>
  <c r="AY4942" i="3"/>
  <c r="AY4943" i="3"/>
  <c r="AY4944" i="3"/>
  <c r="AY4945" i="3"/>
  <c r="AY4946" i="3"/>
  <c r="AY4947" i="3"/>
  <c r="AY4948" i="3"/>
  <c r="AY4949" i="3"/>
  <c r="AY4950" i="3"/>
  <c r="AY4951" i="3"/>
  <c r="AY4952" i="3"/>
  <c r="AY4953" i="3"/>
  <c r="AY4954" i="3"/>
  <c r="AY4955" i="3"/>
  <c r="AY4956" i="3"/>
  <c r="AY4957" i="3"/>
  <c r="AY4958" i="3"/>
  <c r="AY4959" i="3"/>
  <c r="AY4960" i="3"/>
  <c r="AY4961" i="3"/>
  <c r="AY4962" i="3"/>
  <c r="AY4963" i="3"/>
  <c r="AY4964" i="3"/>
  <c r="AY4965" i="3"/>
  <c r="AY4966" i="3"/>
  <c r="AY4967" i="3"/>
  <c r="AY4968" i="3"/>
  <c r="AY4969" i="3"/>
  <c r="AY4970" i="3"/>
  <c r="AY4971" i="3"/>
  <c r="AY4972" i="3"/>
  <c r="AY4973" i="3"/>
  <c r="AY4974" i="3"/>
  <c r="AY4975" i="3"/>
  <c r="AY4976" i="3"/>
  <c r="AY4977" i="3"/>
  <c r="AY4978" i="3"/>
  <c r="AY4979" i="3"/>
  <c r="AY4980" i="3"/>
  <c r="AY4981" i="3"/>
  <c r="AY4982" i="3"/>
  <c r="AY4983" i="3"/>
  <c r="AY4984" i="3"/>
  <c r="AY4985" i="3"/>
  <c r="AY4986" i="3"/>
  <c r="AY4987" i="3"/>
  <c r="AY4988" i="3"/>
  <c r="AY4989" i="3"/>
  <c r="AY4990" i="3"/>
  <c r="AY4991" i="3"/>
  <c r="AY4992" i="3"/>
  <c r="AY4993" i="3"/>
  <c r="AY4994" i="3"/>
  <c r="AY4995" i="3"/>
  <c r="AY4996" i="3"/>
  <c r="AY4997" i="3"/>
  <c r="AY4998" i="3"/>
  <c r="AY4999" i="3"/>
  <c r="AY5000" i="3"/>
  <c r="AY5001" i="3"/>
  <c r="AY5002" i="3"/>
  <c r="AY5003" i="3"/>
  <c r="AY5004" i="3"/>
  <c r="AY5005" i="3"/>
  <c r="AY5006" i="3"/>
  <c r="AY5007" i="3"/>
  <c r="AY5008" i="3"/>
  <c r="AY5009" i="3"/>
  <c r="AY5010" i="3"/>
  <c r="AY5011" i="3"/>
  <c r="AY5012" i="3"/>
  <c r="AY5013" i="3"/>
  <c r="AY5014" i="3"/>
  <c r="AY5015" i="3"/>
  <c r="AY5016" i="3"/>
  <c r="AY5017" i="3"/>
  <c r="AY5018" i="3"/>
  <c r="AY5019" i="3"/>
  <c r="AY5020" i="3"/>
  <c r="AY5021" i="3"/>
  <c r="AY5022" i="3"/>
  <c r="AY5023" i="3"/>
  <c r="AY5024" i="3"/>
  <c r="AY5025" i="3"/>
  <c r="AY5026" i="3"/>
  <c r="AY5027" i="3"/>
  <c r="AY5028" i="3"/>
  <c r="AY5029" i="3"/>
  <c r="AY5030" i="3"/>
  <c r="AY5031" i="3"/>
  <c r="AY5032" i="3"/>
  <c r="AY5033" i="3"/>
  <c r="AY5034" i="3"/>
  <c r="AY5035" i="3"/>
  <c r="AY5036" i="3"/>
  <c r="AY5037" i="3"/>
  <c r="AY5038" i="3"/>
  <c r="AY5039" i="3"/>
  <c r="AY5040" i="3"/>
  <c r="AY5041" i="3"/>
  <c r="AY5042" i="3"/>
  <c r="AY5043" i="3"/>
  <c r="AY5044" i="3"/>
  <c r="AY5045" i="3"/>
  <c r="AY5046" i="3"/>
  <c r="AY5047" i="3"/>
  <c r="AY5048" i="3"/>
  <c r="AY5049" i="3"/>
  <c r="AY5050" i="3"/>
  <c r="AY5051" i="3"/>
  <c r="AY5052" i="3"/>
  <c r="AY5053" i="3"/>
  <c r="AY5054" i="3"/>
  <c r="AY5055" i="3"/>
  <c r="AY5056" i="3"/>
  <c r="AY5057" i="3"/>
  <c r="AY5058" i="3"/>
  <c r="AY5059" i="3"/>
  <c r="AY5060" i="3"/>
  <c r="AY5061" i="3"/>
  <c r="AY5062" i="3"/>
  <c r="AY5063" i="3"/>
  <c r="AY5064" i="3"/>
  <c r="AY5065" i="3"/>
  <c r="AY5066" i="3"/>
  <c r="AY5067" i="3"/>
  <c r="AY5068" i="3"/>
  <c r="AY5069" i="3"/>
  <c r="AY5070" i="3"/>
  <c r="AY5071" i="3"/>
  <c r="AY5072" i="3"/>
  <c r="AY5073" i="3"/>
  <c r="AY5074" i="3"/>
  <c r="AY5075" i="3"/>
  <c r="AY5076" i="3"/>
  <c r="AY5077" i="3"/>
  <c r="AY5078" i="3"/>
  <c r="AY5079" i="3"/>
  <c r="AY5080" i="3"/>
  <c r="AY5081" i="3"/>
  <c r="AY5082" i="3"/>
  <c r="AY5083" i="3"/>
  <c r="AY5084" i="3"/>
  <c r="AY5085" i="3"/>
  <c r="AY5086" i="3"/>
  <c r="AY5087" i="3"/>
  <c r="AY5088" i="3"/>
  <c r="AY5089" i="3"/>
  <c r="AY5090" i="3"/>
  <c r="AY5091" i="3"/>
  <c r="AY5092" i="3"/>
  <c r="AY5093" i="3"/>
  <c r="AY5094" i="3"/>
  <c r="AY5095" i="3"/>
  <c r="AY5096" i="3"/>
  <c r="AY5097" i="3"/>
  <c r="AY5098" i="3"/>
  <c r="AY5099" i="3"/>
  <c r="AY5100" i="3"/>
  <c r="AY5101" i="3"/>
  <c r="AY5102" i="3"/>
  <c r="AY5103" i="3"/>
  <c r="AY5104" i="3"/>
  <c r="AY5105" i="3"/>
  <c r="AY5106" i="3"/>
  <c r="AY5107" i="3"/>
  <c r="AY5108" i="3"/>
  <c r="AY5109" i="3"/>
  <c r="AY5110" i="3"/>
  <c r="AY5111" i="3"/>
  <c r="AY5112" i="3"/>
  <c r="AY5113" i="3"/>
  <c r="AY5114" i="3"/>
  <c r="AY5115" i="3"/>
  <c r="AY5116" i="3"/>
  <c r="AY5117" i="3"/>
  <c r="AY5118" i="3"/>
  <c r="AY5119" i="3"/>
  <c r="AY5120" i="3"/>
  <c r="AY5121" i="3"/>
  <c r="AY5122" i="3"/>
  <c r="AY5123" i="3"/>
  <c r="AY5124" i="3"/>
  <c r="AY5125" i="3"/>
  <c r="AY5126" i="3"/>
  <c r="AY5127" i="3"/>
  <c r="AY5128" i="3"/>
  <c r="AY5129" i="3"/>
  <c r="AY5130" i="3"/>
  <c r="AY5131" i="3"/>
  <c r="AY5132" i="3"/>
  <c r="AY5133" i="3"/>
  <c r="AY5134" i="3"/>
  <c r="AY5135" i="3"/>
  <c r="AY5136" i="3"/>
  <c r="AY5137" i="3"/>
  <c r="AY5138" i="3"/>
  <c r="AY5139" i="3"/>
  <c r="AY5140" i="3"/>
  <c r="AY5141" i="3"/>
  <c r="AY5142" i="3"/>
  <c r="AY5143" i="3"/>
  <c r="AY5144" i="3"/>
  <c r="AY5145" i="3"/>
  <c r="AY5146" i="3"/>
  <c r="AY5147" i="3"/>
  <c r="AY5148" i="3"/>
  <c r="AY5149" i="3"/>
  <c r="AY5150" i="3"/>
  <c r="AY5151" i="3"/>
  <c r="AY5152" i="3"/>
  <c r="AY5153" i="3"/>
  <c r="AY5154" i="3"/>
  <c r="AY5155" i="3"/>
  <c r="AY5156" i="3"/>
  <c r="AY5157" i="3"/>
  <c r="AY5158" i="3"/>
  <c r="AY5159" i="3"/>
  <c r="AY5160" i="3"/>
  <c r="AY5161" i="3"/>
  <c r="AY5162" i="3"/>
  <c r="AY5163" i="3"/>
  <c r="AY5164" i="3"/>
  <c r="AY5165" i="3"/>
  <c r="AY5166" i="3"/>
  <c r="AY5167" i="3"/>
  <c r="AY5168" i="3"/>
  <c r="AY5169" i="3"/>
  <c r="AY5170" i="3"/>
  <c r="AY5171" i="3"/>
  <c r="AY5172" i="3"/>
  <c r="AY5173" i="3"/>
  <c r="AY5174" i="3"/>
  <c r="AY5175" i="3"/>
  <c r="AY5176" i="3"/>
  <c r="AY5177" i="3"/>
  <c r="AY5178" i="3"/>
  <c r="AY5179" i="3"/>
  <c r="AY5180" i="3"/>
  <c r="AY5181" i="3"/>
  <c r="AY5182" i="3"/>
  <c r="AY5183" i="3"/>
  <c r="AY5184" i="3"/>
  <c r="AY5185" i="3"/>
  <c r="AY5186" i="3"/>
  <c r="AY5187" i="3"/>
  <c r="AY5188" i="3"/>
  <c r="AY5189" i="3"/>
  <c r="AY5190" i="3"/>
  <c r="AY5191" i="3"/>
  <c r="AY5192" i="3"/>
  <c r="AY5193" i="3"/>
  <c r="AY5194" i="3"/>
  <c r="AY5195" i="3"/>
  <c r="AY5196" i="3"/>
  <c r="AY5197" i="3"/>
  <c r="AY5198" i="3"/>
  <c r="AY5199" i="3"/>
  <c r="AY5200" i="3"/>
  <c r="AY5201" i="3"/>
  <c r="AY5202" i="3"/>
  <c r="AY5203" i="3"/>
  <c r="AY5204" i="3"/>
  <c r="AY5205" i="3"/>
  <c r="AY5206" i="3"/>
  <c r="AY5207" i="3"/>
  <c r="AY5208" i="3"/>
  <c r="AY5209" i="3"/>
  <c r="AY5210" i="3"/>
  <c r="AY5211" i="3"/>
  <c r="AY5212" i="3"/>
  <c r="AY5213" i="3"/>
  <c r="AY5214" i="3"/>
  <c r="AY5215" i="3"/>
  <c r="AY5216" i="3"/>
  <c r="AY5217" i="3"/>
  <c r="AY5218" i="3"/>
  <c r="AY5219" i="3"/>
  <c r="AY5220" i="3"/>
  <c r="AY5221" i="3"/>
  <c r="AY5222" i="3"/>
  <c r="AY5223" i="3"/>
  <c r="AY5224" i="3"/>
  <c r="AY5225" i="3"/>
  <c r="AY5226" i="3"/>
  <c r="AY5227" i="3"/>
  <c r="AY5228" i="3"/>
  <c r="AY5229" i="3"/>
  <c r="AY5230" i="3"/>
  <c r="AY5231" i="3"/>
  <c r="AY5232" i="3"/>
  <c r="AY5233" i="3"/>
  <c r="AY5234" i="3"/>
  <c r="AY5235" i="3"/>
  <c r="AY5236" i="3"/>
  <c r="AY5237" i="3"/>
  <c r="AY5238" i="3"/>
  <c r="AY5239" i="3"/>
  <c r="AY5240" i="3"/>
  <c r="AY5241" i="3"/>
  <c r="AY5242" i="3"/>
  <c r="AY5243" i="3"/>
  <c r="AY5244" i="3"/>
  <c r="AY5245" i="3"/>
  <c r="AY5246" i="3"/>
  <c r="AY5247" i="3"/>
  <c r="AY5248" i="3"/>
  <c r="AY5249" i="3"/>
  <c r="AY5250" i="3"/>
  <c r="AY5251" i="3"/>
  <c r="AY5252" i="3"/>
  <c r="AY5253" i="3"/>
  <c r="AY5254" i="3"/>
  <c r="AY5255" i="3"/>
  <c r="AY5256" i="3"/>
  <c r="AY5257" i="3"/>
  <c r="AY5258" i="3"/>
  <c r="AY5259" i="3"/>
  <c r="AY5260" i="3"/>
  <c r="AY5261" i="3"/>
  <c r="AY5262" i="3"/>
  <c r="AY5263" i="3"/>
  <c r="AY5264" i="3"/>
  <c r="AY5265" i="3"/>
  <c r="AY5266" i="3"/>
  <c r="AY5267" i="3"/>
  <c r="AY5268" i="3"/>
  <c r="AY5269" i="3"/>
  <c r="AY5270" i="3"/>
  <c r="AY5271" i="3"/>
  <c r="AY5272" i="3"/>
  <c r="AY5273" i="3"/>
  <c r="AY5274" i="3"/>
  <c r="AY5275" i="3"/>
  <c r="AY5276" i="3"/>
  <c r="AY5277" i="3"/>
  <c r="AY5278" i="3"/>
  <c r="AY5279" i="3"/>
  <c r="AY5280" i="3"/>
  <c r="AY5281" i="3"/>
  <c r="AY5282" i="3"/>
  <c r="AY5283" i="3"/>
  <c r="AY5284" i="3"/>
  <c r="AY5285" i="3"/>
  <c r="AY5286" i="3"/>
  <c r="AY5287" i="3"/>
  <c r="AY5288" i="3"/>
  <c r="AY5289" i="3"/>
  <c r="AY5290" i="3"/>
  <c r="AY5291" i="3"/>
  <c r="AY5292" i="3"/>
  <c r="AY5293" i="3"/>
  <c r="AY5294" i="3"/>
  <c r="AY5295" i="3"/>
  <c r="AY5296" i="3"/>
  <c r="AY5297" i="3"/>
  <c r="AY5298" i="3"/>
  <c r="AY5299" i="3"/>
  <c r="AY5300" i="3"/>
  <c r="AY5301" i="3"/>
  <c r="AY5302" i="3"/>
  <c r="AY5303" i="3"/>
  <c r="AY5304" i="3"/>
  <c r="AY5305" i="3"/>
  <c r="AY5306" i="3"/>
  <c r="AY5307" i="3"/>
  <c r="AY5308" i="3"/>
  <c r="AY5309" i="3"/>
  <c r="AY5310" i="3"/>
  <c r="AY5311" i="3"/>
  <c r="AY5312" i="3"/>
  <c r="AY5313" i="3"/>
  <c r="AY5314" i="3"/>
  <c r="AY5315" i="3"/>
  <c r="AY5316" i="3"/>
  <c r="AY5317" i="3"/>
  <c r="AY5318" i="3"/>
  <c r="AY5319" i="3"/>
  <c r="AY5320" i="3"/>
  <c r="AY5321" i="3"/>
  <c r="AY5322" i="3"/>
  <c r="AY5323" i="3"/>
  <c r="AY5324" i="3"/>
  <c r="AY5325" i="3"/>
  <c r="AY5326" i="3"/>
  <c r="AY5327" i="3"/>
  <c r="AY5328" i="3"/>
  <c r="AY5329" i="3"/>
  <c r="AY5330" i="3"/>
  <c r="AY5331" i="3"/>
  <c r="AY5332" i="3"/>
  <c r="AY5333" i="3"/>
  <c r="AY5334" i="3"/>
  <c r="AY5335" i="3"/>
  <c r="AY5336" i="3"/>
  <c r="AY5337" i="3"/>
  <c r="AY5338" i="3"/>
  <c r="AY5339" i="3"/>
  <c r="AY5340" i="3"/>
  <c r="AY5341" i="3"/>
  <c r="AY5342" i="3"/>
  <c r="AY5343" i="3"/>
  <c r="AY5344" i="3"/>
  <c r="AY5345" i="3"/>
  <c r="AY5346" i="3"/>
  <c r="AY5347" i="3"/>
  <c r="AY5348" i="3"/>
  <c r="AY5349" i="3"/>
  <c r="AY5350" i="3"/>
  <c r="AY5351" i="3"/>
  <c r="AY5352" i="3"/>
  <c r="AY5353" i="3"/>
  <c r="AY5354" i="3"/>
  <c r="AY5355" i="3"/>
  <c r="AY5356" i="3"/>
  <c r="AY5357" i="3"/>
  <c r="AY5358" i="3"/>
  <c r="AY5359" i="3"/>
  <c r="AY5360" i="3"/>
  <c r="AY5361" i="3"/>
  <c r="AY5362" i="3"/>
  <c r="AY5363" i="3"/>
  <c r="AY5364" i="3"/>
  <c r="AY5365" i="3"/>
  <c r="AY5366" i="3"/>
  <c r="AY5367" i="3"/>
  <c r="AY5368" i="3"/>
  <c r="AY5369" i="3"/>
  <c r="AY5370" i="3"/>
  <c r="AY5371" i="3"/>
  <c r="AY5372" i="3"/>
  <c r="AY5373" i="3"/>
  <c r="AY5374" i="3"/>
  <c r="AY5375" i="3"/>
  <c r="AY5376" i="3"/>
  <c r="AY5377" i="3"/>
  <c r="AY5378" i="3"/>
  <c r="AY5379" i="3"/>
  <c r="AY5380" i="3"/>
  <c r="AY5381" i="3"/>
  <c r="AY5382" i="3"/>
  <c r="AY5383" i="3"/>
  <c r="AY5384" i="3"/>
  <c r="AY5385" i="3"/>
  <c r="AY5386" i="3"/>
  <c r="AY5387" i="3"/>
  <c r="AY5388" i="3"/>
  <c r="AY5389" i="3"/>
  <c r="AY5390" i="3"/>
  <c r="AY5391" i="3"/>
  <c r="AY5392" i="3"/>
  <c r="AY5393" i="3"/>
  <c r="AY5394" i="3"/>
  <c r="AY5395" i="3"/>
  <c r="AY5396" i="3"/>
  <c r="AY5397" i="3"/>
  <c r="AY5398" i="3"/>
  <c r="AY5399" i="3"/>
  <c r="AY5400" i="3"/>
  <c r="AY5401" i="3"/>
  <c r="AY5402" i="3"/>
  <c r="AY5403" i="3"/>
  <c r="AY5404" i="3"/>
  <c r="AY5405" i="3"/>
  <c r="AY5406" i="3"/>
  <c r="AY5407" i="3"/>
  <c r="AY5408" i="3"/>
  <c r="AY5409" i="3"/>
  <c r="AY5410" i="3"/>
  <c r="AY5411" i="3"/>
  <c r="AY5412" i="3"/>
  <c r="AY5413" i="3"/>
  <c r="AY5414" i="3"/>
  <c r="AY5415" i="3"/>
  <c r="AY5416" i="3"/>
  <c r="AY5417" i="3"/>
  <c r="AY5418" i="3"/>
  <c r="AY5419" i="3"/>
  <c r="AY5420" i="3"/>
  <c r="AY5421" i="3"/>
  <c r="AY5422" i="3"/>
  <c r="AY5423" i="3"/>
  <c r="AY5424" i="3"/>
  <c r="AY5425" i="3"/>
  <c r="AY5426" i="3"/>
  <c r="AY5427" i="3"/>
  <c r="AY5428" i="3"/>
  <c r="AY5429" i="3"/>
  <c r="AY5430" i="3"/>
  <c r="AY5431" i="3"/>
  <c r="AY5432" i="3"/>
  <c r="AY5433" i="3"/>
  <c r="AY5434" i="3"/>
  <c r="AY5435" i="3"/>
  <c r="AY5436" i="3"/>
  <c r="AY5437" i="3"/>
  <c r="AY5438" i="3"/>
  <c r="AY5439" i="3"/>
  <c r="AY5440" i="3"/>
  <c r="AY5441" i="3"/>
  <c r="AY5442" i="3"/>
  <c r="AY5443" i="3"/>
  <c r="AY5444" i="3"/>
  <c r="AY5445" i="3"/>
  <c r="AY5446" i="3"/>
  <c r="AY5447" i="3"/>
  <c r="AY5448" i="3"/>
  <c r="AY5449" i="3"/>
  <c r="AY5450" i="3"/>
  <c r="AY5451" i="3"/>
  <c r="AY5452" i="3"/>
  <c r="AY5453" i="3"/>
  <c r="AY5454" i="3"/>
  <c r="AY5455" i="3"/>
  <c r="AY5456" i="3"/>
  <c r="AY5457" i="3"/>
  <c r="AY5458" i="3"/>
  <c r="AY5459" i="3"/>
  <c r="AY5460" i="3"/>
  <c r="AY5461" i="3"/>
  <c r="AY5462" i="3"/>
  <c r="AY5463" i="3"/>
  <c r="AY5464" i="3"/>
  <c r="AY5465" i="3"/>
  <c r="AY5466" i="3"/>
  <c r="AY5467" i="3"/>
  <c r="AY5468" i="3"/>
  <c r="AY5469" i="3"/>
  <c r="AY5470" i="3"/>
  <c r="AY5471" i="3"/>
  <c r="AY5472" i="3"/>
  <c r="AY5473" i="3"/>
  <c r="AY5474" i="3"/>
  <c r="AY5475" i="3"/>
  <c r="AY5476" i="3"/>
  <c r="AY5477" i="3"/>
  <c r="AY5478" i="3"/>
  <c r="AY5479" i="3"/>
  <c r="AY5480" i="3"/>
  <c r="AY5481" i="3"/>
  <c r="AY5482" i="3"/>
  <c r="AY5483" i="3"/>
  <c r="AY5484" i="3"/>
  <c r="AY5485" i="3"/>
  <c r="AY5486" i="3"/>
  <c r="AY5487" i="3"/>
  <c r="AY5488" i="3"/>
  <c r="AY5489" i="3"/>
  <c r="AY5490" i="3"/>
  <c r="AY5491" i="3"/>
  <c r="AY5492" i="3"/>
  <c r="AY5493" i="3"/>
  <c r="AY5494" i="3"/>
  <c r="AY5495" i="3"/>
  <c r="AY5496" i="3"/>
  <c r="AY5497" i="3"/>
  <c r="AY5498" i="3"/>
  <c r="AY5499" i="3"/>
  <c r="AY5500" i="3"/>
  <c r="AY5501" i="3"/>
  <c r="AY5502" i="3"/>
  <c r="AY5503" i="3"/>
  <c r="AY5504" i="3"/>
  <c r="AY5505" i="3"/>
  <c r="AY5506" i="3"/>
  <c r="AY5507" i="3"/>
  <c r="AY5508" i="3"/>
  <c r="AY5509" i="3"/>
  <c r="AY5510" i="3"/>
  <c r="AY5511" i="3"/>
  <c r="AY5512" i="3"/>
  <c r="AY5513" i="3"/>
  <c r="AY5514" i="3"/>
  <c r="AY5515" i="3"/>
  <c r="AY5516" i="3"/>
  <c r="AY5517" i="3"/>
  <c r="AY5518" i="3"/>
  <c r="AY5519" i="3"/>
  <c r="AY5520" i="3"/>
  <c r="AY5521" i="3"/>
  <c r="AY5522" i="3"/>
  <c r="AY5523" i="3"/>
  <c r="AY5524" i="3"/>
  <c r="AY5525" i="3"/>
  <c r="AY5526" i="3"/>
  <c r="AY5527" i="3"/>
  <c r="AY5528" i="3"/>
  <c r="AY5529" i="3"/>
  <c r="AY5530" i="3"/>
  <c r="AY5531" i="3"/>
  <c r="AY5532" i="3"/>
  <c r="AY5533" i="3"/>
  <c r="AY5534" i="3"/>
  <c r="AY5535" i="3"/>
  <c r="AY5536" i="3"/>
  <c r="AY5537" i="3"/>
  <c r="AY5538" i="3"/>
  <c r="AY5539" i="3"/>
  <c r="AY5540" i="3"/>
  <c r="AY5541" i="3"/>
  <c r="AY5542" i="3"/>
  <c r="AY5543" i="3"/>
  <c r="AY5544" i="3"/>
  <c r="AY5545" i="3"/>
  <c r="AY5546" i="3"/>
  <c r="AY5547" i="3"/>
  <c r="AY5548" i="3"/>
  <c r="AY5549" i="3"/>
  <c r="AY5550" i="3"/>
  <c r="AY5551" i="3"/>
  <c r="AY5552" i="3"/>
  <c r="AY5553" i="3"/>
  <c r="AY5554" i="3"/>
  <c r="AY5555" i="3"/>
  <c r="AY5556" i="3"/>
  <c r="AY5557" i="3"/>
  <c r="AY5558" i="3"/>
  <c r="AY5559" i="3"/>
  <c r="AY5560" i="3"/>
  <c r="AY5561" i="3"/>
  <c r="AY5562" i="3"/>
  <c r="AY5563" i="3"/>
  <c r="AY5564" i="3"/>
  <c r="AY5565" i="3"/>
  <c r="AY5566" i="3"/>
  <c r="AY5567" i="3"/>
  <c r="AY5568" i="3"/>
  <c r="AY5569" i="3"/>
  <c r="AY5570" i="3"/>
  <c r="AY5571" i="3"/>
  <c r="AY5572" i="3"/>
  <c r="AY5573" i="3"/>
  <c r="AY5574" i="3"/>
  <c r="AY5575" i="3"/>
  <c r="AY5576" i="3"/>
  <c r="AY5577" i="3"/>
  <c r="AY5578" i="3"/>
  <c r="AY5579" i="3"/>
  <c r="AY5580" i="3"/>
  <c r="AY5581" i="3"/>
  <c r="AY5582" i="3"/>
  <c r="AY5583" i="3"/>
  <c r="AY5584" i="3"/>
  <c r="AY5585" i="3"/>
  <c r="AY5586" i="3"/>
  <c r="AY5587" i="3"/>
  <c r="AY5588" i="3"/>
  <c r="AY5589" i="3"/>
  <c r="AY5590" i="3"/>
  <c r="AY5591" i="3"/>
  <c r="AY5592" i="3"/>
  <c r="AY5593" i="3"/>
  <c r="AY5594" i="3"/>
  <c r="AY5595" i="3"/>
  <c r="AY5596" i="3"/>
  <c r="AY5597" i="3"/>
  <c r="AY5598" i="3"/>
  <c r="AY5599" i="3"/>
  <c r="AY5600" i="3"/>
  <c r="AY5601" i="3"/>
  <c r="AY5602" i="3"/>
  <c r="AY5603" i="3"/>
  <c r="AY5604" i="3"/>
  <c r="AY5605" i="3"/>
  <c r="AY5606" i="3"/>
  <c r="AY5607" i="3"/>
  <c r="AY5608" i="3"/>
  <c r="AY5609" i="3"/>
  <c r="AY5610" i="3"/>
  <c r="AY5611" i="3"/>
  <c r="AY5612" i="3"/>
  <c r="AY5613" i="3"/>
  <c r="AY5614" i="3"/>
  <c r="AY5615" i="3"/>
  <c r="AY5616" i="3"/>
  <c r="AY5617" i="3"/>
  <c r="AY5618" i="3"/>
  <c r="AY5619" i="3"/>
  <c r="AY5620" i="3"/>
  <c r="AY5621" i="3"/>
  <c r="AY5622" i="3"/>
  <c r="AY5623" i="3"/>
  <c r="AY5624" i="3"/>
  <c r="AY5625" i="3"/>
  <c r="AY5626" i="3"/>
  <c r="AY5627" i="3"/>
  <c r="AY5628" i="3"/>
  <c r="AY5629" i="3"/>
  <c r="AY5630" i="3"/>
  <c r="AY5631" i="3"/>
  <c r="AY5632" i="3"/>
  <c r="AY5633" i="3"/>
  <c r="AY5634" i="3"/>
  <c r="AY5635" i="3"/>
  <c r="AY5636" i="3"/>
  <c r="AY5637" i="3"/>
  <c r="AY5638" i="3"/>
  <c r="AY5639" i="3"/>
  <c r="AY5640" i="3"/>
  <c r="AY5641" i="3"/>
  <c r="AY5642" i="3"/>
  <c r="AY5643" i="3"/>
  <c r="AY5644" i="3"/>
  <c r="AY5645" i="3"/>
  <c r="AY5646" i="3"/>
  <c r="AY5647" i="3"/>
  <c r="AY5648" i="3"/>
  <c r="AY5649" i="3"/>
  <c r="AY5650" i="3"/>
  <c r="AY5651" i="3"/>
  <c r="AY5652" i="3"/>
  <c r="AY5653" i="3"/>
  <c r="AY5654" i="3"/>
  <c r="AY5655" i="3"/>
  <c r="AY5656" i="3"/>
  <c r="AY5657" i="3"/>
  <c r="AY5658" i="3"/>
  <c r="AY5659" i="3"/>
  <c r="AY5660" i="3"/>
  <c r="AY5661" i="3"/>
  <c r="AY5662" i="3"/>
  <c r="AY5663" i="3"/>
  <c r="AY5664" i="3"/>
  <c r="AY5665" i="3"/>
  <c r="AY5666" i="3"/>
  <c r="AY5667" i="3"/>
  <c r="AY5668" i="3"/>
  <c r="AY5669" i="3"/>
  <c r="AY5670" i="3"/>
  <c r="AY5671" i="3"/>
  <c r="AY5672" i="3"/>
  <c r="AY5673" i="3"/>
  <c r="AY5674" i="3"/>
  <c r="AY5675" i="3"/>
  <c r="AY5676" i="3"/>
  <c r="AY5677" i="3"/>
  <c r="AY5678" i="3"/>
  <c r="AY5679" i="3"/>
  <c r="AY5680" i="3"/>
  <c r="AY5681" i="3"/>
  <c r="AY5682" i="3"/>
  <c r="AY5683" i="3"/>
  <c r="AY5684" i="3"/>
  <c r="AY5685" i="3"/>
  <c r="AY5686" i="3"/>
  <c r="AY5687" i="3"/>
  <c r="AY5688" i="3"/>
  <c r="AY5689" i="3"/>
  <c r="AY5690" i="3"/>
  <c r="AY5691" i="3"/>
  <c r="AY5692" i="3"/>
  <c r="AY5693" i="3"/>
  <c r="AY5694" i="3"/>
  <c r="AY5695" i="3"/>
  <c r="AY5696" i="3"/>
  <c r="AY5697" i="3"/>
  <c r="AY5698" i="3"/>
  <c r="AY5699" i="3"/>
  <c r="AY5700" i="3"/>
  <c r="AY5701" i="3"/>
  <c r="AY5702" i="3"/>
  <c r="AY5703" i="3"/>
  <c r="AY5704" i="3"/>
  <c r="AY5705" i="3"/>
  <c r="AY5706" i="3"/>
  <c r="AY5707" i="3"/>
  <c r="AY5708" i="3"/>
  <c r="AY5709" i="3"/>
  <c r="AY5710" i="3"/>
  <c r="AY5711" i="3"/>
  <c r="AY5712" i="3"/>
  <c r="AY5713" i="3"/>
  <c r="AY5714" i="3"/>
  <c r="AY5715" i="3"/>
  <c r="AY5716" i="3"/>
  <c r="AY5717" i="3"/>
  <c r="AY5718" i="3"/>
  <c r="AY5719" i="3"/>
  <c r="AY5720" i="3"/>
  <c r="AY5721" i="3"/>
  <c r="AY5722" i="3"/>
  <c r="AY5723" i="3"/>
  <c r="AY5724" i="3"/>
  <c r="AY5725" i="3"/>
  <c r="AY5726" i="3"/>
  <c r="AY5727" i="3"/>
  <c r="AY5728" i="3"/>
  <c r="AY5729" i="3"/>
  <c r="AY5730" i="3"/>
  <c r="AY5731" i="3"/>
  <c r="AY5732" i="3"/>
  <c r="AY5733" i="3"/>
  <c r="AY5734" i="3"/>
  <c r="AY5735" i="3"/>
  <c r="AY5736" i="3"/>
  <c r="AY5737" i="3"/>
  <c r="AY5738" i="3"/>
  <c r="AY5739" i="3"/>
  <c r="AY5740" i="3"/>
  <c r="AY5741" i="3"/>
  <c r="AY5742" i="3"/>
  <c r="AY5743" i="3"/>
  <c r="AY5744" i="3"/>
  <c r="AY5745" i="3"/>
  <c r="AY5746" i="3"/>
  <c r="AY5747" i="3"/>
  <c r="AY5748" i="3"/>
  <c r="AY5749" i="3"/>
  <c r="AY5750" i="3"/>
  <c r="AY5751" i="3"/>
  <c r="AY5752" i="3"/>
  <c r="AY5753" i="3"/>
  <c r="AY5754" i="3"/>
  <c r="AY5755" i="3"/>
  <c r="AY5756" i="3"/>
  <c r="AY5757" i="3"/>
  <c r="AY5758" i="3"/>
  <c r="AY5759" i="3"/>
  <c r="AY5760" i="3"/>
  <c r="AY5761" i="3"/>
  <c r="AY5762" i="3"/>
  <c r="AY5763" i="3"/>
  <c r="AY5764" i="3"/>
  <c r="AY5765" i="3"/>
  <c r="AY5766" i="3"/>
  <c r="AY5767" i="3"/>
  <c r="AY5768" i="3"/>
  <c r="AY5769" i="3"/>
  <c r="AY5770" i="3"/>
  <c r="AY5771" i="3"/>
  <c r="AY5772" i="3"/>
  <c r="AY5773" i="3"/>
  <c r="AY5774" i="3"/>
  <c r="AY5775" i="3"/>
  <c r="AY5776" i="3"/>
  <c r="AY5777" i="3"/>
  <c r="AY5778" i="3"/>
  <c r="AY5779" i="3"/>
  <c r="AY5780" i="3"/>
  <c r="AY5781" i="3"/>
  <c r="AY5782" i="3"/>
  <c r="AY5783" i="3"/>
  <c r="AY5784" i="3"/>
  <c r="AY5785" i="3"/>
  <c r="AY5786" i="3"/>
  <c r="AY5787" i="3"/>
  <c r="AY5788" i="3"/>
  <c r="AY5789" i="3"/>
  <c r="AY5790" i="3"/>
  <c r="AY5791" i="3"/>
  <c r="AY5792" i="3"/>
  <c r="AY5793" i="3"/>
  <c r="AY5794" i="3"/>
  <c r="AY5795" i="3"/>
  <c r="AY5796" i="3"/>
  <c r="AY5797" i="3"/>
  <c r="AY5798" i="3"/>
  <c r="AY5799" i="3"/>
  <c r="AY5800" i="3"/>
  <c r="AY5801" i="3"/>
  <c r="AY5802" i="3"/>
  <c r="AY5803" i="3"/>
  <c r="AY5804" i="3"/>
  <c r="AY5805" i="3"/>
  <c r="AY5806" i="3"/>
  <c r="AY5807" i="3"/>
  <c r="AY5808" i="3"/>
  <c r="AY5809" i="3"/>
  <c r="AY5810" i="3"/>
  <c r="AY5811" i="3"/>
  <c r="AY5812" i="3"/>
  <c r="AY5813" i="3"/>
  <c r="AY5814" i="3"/>
  <c r="AY5815" i="3"/>
  <c r="AY5816" i="3"/>
  <c r="AY5817" i="3"/>
  <c r="AY5818" i="3"/>
  <c r="AY5819" i="3"/>
  <c r="AY5820" i="3"/>
  <c r="AY5821" i="3"/>
  <c r="AY5822" i="3"/>
  <c r="AY5823" i="3"/>
  <c r="AY5824" i="3"/>
  <c r="AY5825" i="3"/>
  <c r="AY5826" i="3"/>
  <c r="AY5827" i="3"/>
  <c r="AY5828" i="3"/>
  <c r="AY5829" i="3"/>
  <c r="AY5830" i="3"/>
  <c r="AY5831" i="3"/>
  <c r="AY5832" i="3"/>
  <c r="AY5833" i="3"/>
  <c r="AY5834" i="3"/>
  <c r="AY5835" i="3"/>
  <c r="AY5836" i="3"/>
  <c r="AY5837" i="3"/>
  <c r="AY5838" i="3"/>
  <c r="AY5839" i="3"/>
  <c r="AY5840" i="3"/>
  <c r="AY5841" i="3"/>
  <c r="AY5842" i="3"/>
  <c r="AY5843" i="3"/>
  <c r="AY5844" i="3"/>
  <c r="AY5845" i="3"/>
  <c r="AY5846" i="3"/>
  <c r="AY5847" i="3"/>
  <c r="AY5848" i="3"/>
  <c r="AY5849" i="3"/>
  <c r="AY5850" i="3"/>
  <c r="AY5851" i="3"/>
  <c r="AY5852" i="3"/>
  <c r="AY5853" i="3"/>
  <c r="AY5854" i="3"/>
  <c r="AY5855" i="3"/>
  <c r="AY5856" i="3"/>
  <c r="AY5857" i="3"/>
  <c r="AY5858" i="3"/>
  <c r="AY5859" i="3"/>
  <c r="AY5860" i="3"/>
  <c r="AY5861" i="3"/>
  <c r="AY5862" i="3"/>
  <c r="AY5863" i="3"/>
  <c r="AY5864" i="3"/>
  <c r="AY5865" i="3"/>
  <c r="AY5866" i="3"/>
  <c r="AY5867" i="3"/>
  <c r="AY5868" i="3"/>
  <c r="AY5869" i="3"/>
  <c r="AY5870" i="3"/>
  <c r="AY5871" i="3"/>
  <c r="AY5872" i="3"/>
  <c r="AY5873" i="3"/>
  <c r="AY5874" i="3"/>
  <c r="AY5875" i="3"/>
  <c r="AY5876" i="3"/>
  <c r="AY5877" i="3"/>
  <c r="AY5878" i="3"/>
  <c r="AY5879" i="3"/>
  <c r="AY5880" i="3"/>
  <c r="AY5881" i="3"/>
  <c r="AY5882" i="3"/>
  <c r="AY5883" i="3"/>
  <c r="AY5884" i="3"/>
  <c r="AY5885" i="3"/>
  <c r="AY5886" i="3"/>
  <c r="AY5887" i="3"/>
  <c r="AY5888" i="3"/>
  <c r="AY5889" i="3"/>
  <c r="AY5890" i="3"/>
  <c r="AY5891" i="3"/>
  <c r="AY5892" i="3"/>
  <c r="AY5893" i="3"/>
  <c r="AY5894" i="3"/>
  <c r="AY5895" i="3"/>
  <c r="AY5896" i="3"/>
  <c r="AY5897" i="3"/>
  <c r="AY5898" i="3"/>
  <c r="AY5899" i="3"/>
  <c r="AY5900" i="3"/>
  <c r="AY5901" i="3"/>
  <c r="AY5902" i="3"/>
  <c r="AY5903" i="3"/>
  <c r="AY5904" i="3"/>
  <c r="AY5905" i="3"/>
  <c r="AY5906" i="3"/>
  <c r="AY5907" i="3"/>
  <c r="AY5908" i="3"/>
  <c r="AY5909" i="3"/>
  <c r="AY5910" i="3"/>
  <c r="AY5911" i="3"/>
  <c r="AY5912" i="3"/>
  <c r="AY5913" i="3"/>
  <c r="AY5914" i="3"/>
  <c r="AY5915" i="3"/>
  <c r="AY5916" i="3"/>
  <c r="AY5917" i="3"/>
  <c r="AY5918" i="3"/>
  <c r="AY5919" i="3"/>
  <c r="AY5920" i="3"/>
  <c r="AY5921" i="3"/>
  <c r="AY5922" i="3"/>
  <c r="AY5923" i="3"/>
  <c r="AY5924" i="3"/>
  <c r="AY5925" i="3"/>
  <c r="AY5926" i="3"/>
  <c r="AY5927" i="3"/>
  <c r="AY5928" i="3"/>
  <c r="AY5929" i="3"/>
  <c r="AY5930" i="3"/>
  <c r="AY5931" i="3"/>
  <c r="AY5932" i="3"/>
  <c r="AY5933" i="3"/>
  <c r="AY5934" i="3"/>
  <c r="AY5935" i="3"/>
  <c r="AY5936" i="3"/>
  <c r="AY5937" i="3"/>
  <c r="AY5938" i="3"/>
  <c r="AY5939" i="3"/>
  <c r="AY5940" i="3"/>
  <c r="AY5941" i="3"/>
  <c r="AY5942" i="3"/>
  <c r="AY5943" i="3"/>
  <c r="AY5944" i="3"/>
  <c r="AY5945" i="3"/>
  <c r="AY5946" i="3"/>
  <c r="AY5947" i="3"/>
  <c r="AY5948" i="3"/>
  <c r="AY5949" i="3"/>
  <c r="AY5950" i="3"/>
  <c r="AY5951" i="3"/>
  <c r="AY5952" i="3"/>
  <c r="AY5953" i="3"/>
  <c r="AY5954" i="3"/>
  <c r="AY5955" i="3"/>
  <c r="AY5956" i="3"/>
  <c r="AY5957" i="3"/>
  <c r="AY5958" i="3"/>
  <c r="AY5959" i="3"/>
  <c r="AY5960" i="3"/>
  <c r="AY5961" i="3"/>
  <c r="AY5962" i="3"/>
  <c r="AY5963" i="3"/>
  <c r="AY5964" i="3"/>
  <c r="AY5965" i="3"/>
  <c r="AY5966" i="3"/>
  <c r="AY5967" i="3"/>
  <c r="AY5968" i="3"/>
  <c r="AY5969" i="3"/>
  <c r="AY5970" i="3"/>
  <c r="AY5971" i="3"/>
  <c r="AY5972" i="3"/>
  <c r="AY5973" i="3"/>
  <c r="AY5974" i="3"/>
  <c r="AY5975" i="3"/>
  <c r="AY5976" i="3"/>
  <c r="AY5977" i="3"/>
  <c r="AY5978" i="3"/>
  <c r="AY5979" i="3"/>
  <c r="AY5980" i="3"/>
  <c r="AY5981" i="3"/>
  <c r="AY5982" i="3"/>
  <c r="AY5983" i="3"/>
  <c r="AY5984" i="3"/>
  <c r="AY5985" i="3"/>
  <c r="AY5986" i="3"/>
  <c r="AY5987" i="3"/>
  <c r="AY5988" i="3"/>
  <c r="AY5989" i="3"/>
  <c r="AY5990" i="3"/>
  <c r="AY5991" i="3"/>
  <c r="AY5992" i="3"/>
  <c r="AY5993" i="3"/>
  <c r="AY5994" i="3"/>
  <c r="AY5995" i="3"/>
  <c r="AY5996" i="3"/>
  <c r="AY5997" i="3"/>
  <c r="AY5998" i="3"/>
  <c r="AY5999" i="3"/>
  <c r="AY6000" i="3"/>
  <c r="AY6001" i="3"/>
  <c r="AY6002" i="3"/>
  <c r="AY6003" i="3"/>
  <c r="AY6004" i="3"/>
  <c r="AY6005" i="3"/>
  <c r="AY6006" i="3"/>
  <c r="AY6007" i="3"/>
  <c r="AY6008" i="3"/>
  <c r="AY6009" i="3"/>
  <c r="AY6010" i="3"/>
  <c r="AY6011" i="3"/>
  <c r="AY6012" i="3"/>
  <c r="AY6013" i="3"/>
  <c r="AY6014" i="3"/>
  <c r="AY6015" i="3"/>
  <c r="AY6016" i="3"/>
  <c r="AY6017" i="3"/>
  <c r="AY6018" i="3"/>
  <c r="AY6019" i="3"/>
  <c r="AY6020" i="3"/>
  <c r="AY6021" i="3"/>
  <c r="AY6022" i="3"/>
  <c r="AY6023" i="3"/>
  <c r="AY6024" i="3"/>
  <c r="AY6025" i="3"/>
  <c r="AY6026" i="3"/>
  <c r="AY6027" i="3"/>
  <c r="AY6028" i="3"/>
  <c r="AY6029" i="3"/>
  <c r="AY6030" i="3"/>
  <c r="AY6031" i="3"/>
  <c r="AY6032" i="3"/>
  <c r="AY6033" i="3"/>
  <c r="AY6034" i="3"/>
  <c r="AY6035" i="3"/>
  <c r="AY6036" i="3"/>
  <c r="AY6037" i="3"/>
  <c r="AY6038" i="3"/>
  <c r="AY6039" i="3"/>
  <c r="AY6040" i="3"/>
  <c r="AY6041" i="3"/>
  <c r="AY6042" i="3"/>
  <c r="AY6043" i="3"/>
  <c r="AY6044" i="3"/>
  <c r="AY6045" i="3"/>
  <c r="AY6046" i="3"/>
  <c r="AY6047" i="3"/>
  <c r="AY6048" i="3"/>
  <c r="AY6049" i="3"/>
  <c r="AY6050" i="3"/>
  <c r="AY6051" i="3"/>
  <c r="AY6052" i="3"/>
  <c r="AY6053" i="3"/>
  <c r="AY6054" i="3"/>
  <c r="AY6055" i="3"/>
  <c r="AY6056" i="3"/>
  <c r="AY6057" i="3"/>
  <c r="AY6058" i="3"/>
  <c r="AY6059" i="3"/>
  <c r="AY6060" i="3"/>
  <c r="AY6061" i="3"/>
  <c r="AY6062" i="3"/>
  <c r="AY6063" i="3"/>
  <c r="AY6064" i="3"/>
  <c r="AY6065" i="3"/>
  <c r="AY6066" i="3"/>
  <c r="AY6067" i="3"/>
  <c r="AY6068" i="3"/>
  <c r="AY6069" i="3"/>
  <c r="AY6070" i="3"/>
  <c r="AY6071" i="3"/>
  <c r="AY6072" i="3"/>
  <c r="AY6073" i="3"/>
  <c r="AY6074" i="3"/>
  <c r="AY6075" i="3"/>
  <c r="AY6076" i="3"/>
  <c r="AY6077" i="3"/>
  <c r="AY6078" i="3"/>
  <c r="AY6079" i="3"/>
  <c r="AY6080" i="3"/>
  <c r="AY6081" i="3"/>
  <c r="AY6082" i="3"/>
  <c r="AY6083" i="3"/>
  <c r="AY6084" i="3"/>
  <c r="AY6085" i="3"/>
  <c r="AY6086" i="3"/>
  <c r="AY6087" i="3"/>
  <c r="AY6088" i="3"/>
  <c r="AY6089" i="3"/>
  <c r="AY6090" i="3"/>
  <c r="AY6091" i="3"/>
  <c r="AY6092" i="3"/>
  <c r="AY6093" i="3"/>
  <c r="AY6094" i="3"/>
  <c r="AY6095" i="3"/>
  <c r="AY6096" i="3"/>
  <c r="AY6097" i="3"/>
  <c r="AY6098" i="3"/>
  <c r="AY6099" i="3"/>
  <c r="AY6100" i="3"/>
  <c r="AY6101" i="3"/>
  <c r="AY6102" i="3"/>
  <c r="AY6103" i="3"/>
  <c r="AY6104" i="3"/>
  <c r="AY6105" i="3"/>
  <c r="AY6106" i="3"/>
  <c r="AY6107" i="3"/>
  <c r="AY6108" i="3"/>
  <c r="AY6109" i="3"/>
  <c r="AY6110" i="3"/>
  <c r="AY6111" i="3"/>
  <c r="AY6112" i="3"/>
  <c r="AY6113" i="3"/>
  <c r="AY6114" i="3"/>
  <c r="AY6115" i="3"/>
  <c r="AY6116" i="3"/>
  <c r="AY6117" i="3"/>
  <c r="AY6118" i="3"/>
  <c r="AY6119" i="3"/>
  <c r="AY6120" i="3"/>
  <c r="AY6121" i="3"/>
  <c r="AY6122" i="3"/>
  <c r="AY6123" i="3"/>
  <c r="AY6124" i="3"/>
  <c r="AY6125" i="3"/>
  <c r="AY6126" i="3"/>
  <c r="AY6127" i="3"/>
  <c r="AY6128" i="3"/>
  <c r="AY6129" i="3"/>
  <c r="AY6130" i="3"/>
  <c r="AY6131" i="3"/>
  <c r="AY6132" i="3"/>
  <c r="AY6133" i="3"/>
  <c r="AY6134" i="3"/>
  <c r="AY6135" i="3"/>
  <c r="AY6136" i="3"/>
  <c r="AY6137" i="3"/>
  <c r="AY6138" i="3"/>
  <c r="AY6139" i="3"/>
  <c r="AY6140" i="3"/>
  <c r="AY6141" i="3"/>
  <c r="AY6142" i="3"/>
  <c r="AY6143" i="3"/>
  <c r="AY6144" i="3"/>
  <c r="AY6145" i="3"/>
  <c r="AY6146" i="3"/>
  <c r="AY6147" i="3"/>
  <c r="AY6148" i="3"/>
  <c r="AY6149" i="3"/>
  <c r="AY6150" i="3"/>
  <c r="AY6151" i="3"/>
  <c r="AY6152" i="3"/>
  <c r="AY6153" i="3"/>
  <c r="AY6154" i="3"/>
  <c r="AY6155" i="3"/>
  <c r="AY6156" i="3"/>
  <c r="AY6157" i="3"/>
  <c r="AY6158" i="3"/>
  <c r="AY6159" i="3"/>
  <c r="AY6160" i="3"/>
  <c r="AY6161" i="3"/>
  <c r="AY6162" i="3"/>
  <c r="AY6163" i="3"/>
  <c r="AY6164" i="3"/>
  <c r="AY6165" i="3"/>
  <c r="AY6166" i="3"/>
  <c r="AY6167" i="3"/>
  <c r="AY6168" i="3"/>
  <c r="AY6169" i="3"/>
  <c r="AY6170" i="3"/>
  <c r="AY6171" i="3"/>
  <c r="AY6172" i="3"/>
  <c r="AY6173" i="3"/>
  <c r="AY6174" i="3"/>
  <c r="AY6175" i="3"/>
  <c r="AY6176" i="3"/>
  <c r="AY6177" i="3"/>
  <c r="AY6178" i="3"/>
  <c r="AY6179" i="3"/>
  <c r="AY6180" i="3"/>
  <c r="AY6181" i="3"/>
  <c r="AY6182" i="3"/>
  <c r="AY6183" i="3"/>
  <c r="AY6184" i="3"/>
  <c r="AY6185" i="3"/>
  <c r="AY6186" i="3"/>
  <c r="AY6187" i="3"/>
  <c r="AY6188" i="3"/>
  <c r="AY6189" i="3"/>
  <c r="AY6190" i="3"/>
  <c r="AY6191" i="3"/>
  <c r="AY6192" i="3"/>
  <c r="AY6193" i="3"/>
  <c r="AY6194" i="3"/>
  <c r="AY6195" i="3"/>
  <c r="AY6196" i="3"/>
  <c r="AY6197" i="3"/>
  <c r="AY6198" i="3"/>
  <c r="AY6199" i="3"/>
  <c r="AY6200" i="3"/>
  <c r="AY6201" i="3"/>
  <c r="AY6202" i="3"/>
  <c r="AY6203" i="3"/>
  <c r="AY6204" i="3"/>
  <c r="AY6205" i="3"/>
  <c r="AY6206" i="3"/>
  <c r="AY6207" i="3"/>
  <c r="AY6208" i="3"/>
  <c r="AY6209" i="3"/>
  <c r="AY6210" i="3"/>
  <c r="AY6211" i="3"/>
  <c r="AY6212" i="3"/>
  <c r="AY6213" i="3"/>
  <c r="AY6214" i="3"/>
  <c r="AY6215" i="3"/>
  <c r="AY6216" i="3"/>
  <c r="AY6217" i="3"/>
  <c r="AY6218" i="3"/>
  <c r="AY6219" i="3"/>
  <c r="AY6220" i="3"/>
  <c r="AY6221" i="3"/>
  <c r="AY6222" i="3"/>
  <c r="AY6223" i="3"/>
  <c r="AY6224" i="3"/>
  <c r="AY6225" i="3"/>
  <c r="AY6226" i="3"/>
  <c r="AY6227" i="3"/>
  <c r="AY6228" i="3"/>
  <c r="AY6229" i="3"/>
  <c r="AY6230" i="3"/>
  <c r="AY6231" i="3"/>
  <c r="AY6232" i="3"/>
  <c r="AY6233" i="3"/>
  <c r="AY6234" i="3"/>
  <c r="AY6235" i="3"/>
  <c r="AY6236" i="3"/>
  <c r="AY6237" i="3"/>
  <c r="AY6238" i="3"/>
  <c r="AY6239" i="3"/>
  <c r="AY6240" i="3"/>
  <c r="AY6241" i="3"/>
  <c r="AY6242" i="3"/>
  <c r="AY6243" i="3"/>
  <c r="AY6244" i="3"/>
  <c r="AY6245" i="3"/>
  <c r="AY6246" i="3"/>
  <c r="AY6247" i="3"/>
  <c r="AY6248" i="3"/>
  <c r="AY6249" i="3"/>
  <c r="AY6250" i="3"/>
  <c r="AY6251" i="3"/>
  <c r="AY6252" i="3"/>
  <c r="AY6253" i="3"/>
  <c r="AY6254" i="3"/>
  <c r="AY6255" i="3"/>
  <c r="AY6256" i="3"/>
  <c r="AY6257" i="3"/>
  <c r="AY6258" i="3"/>
  <c r="AY6259" i="3"/>
  <c r="AY6260" i="3"/>
  <c r="AY6261" i="3"/>
  <c r="AY6262" i="3"/>
  <c r="AY6263" i="3"/>
  <c r="AY6264" i="3"/>
  <c r="AY6265" i="3"/>
  <c r="AY6266" i="3"/>
  <c r="AY6267" i="3"/>
  <c r="AY6268" i="3"/>
  <c r="AY6269" i="3"/>
  <c r="AY6270" i="3"/>
  <c r="AY6271" i="3"/>
  <c r="AY6272" i="3"/>
  <c r="AY6273" i="3"/>
  <c r="AY6274" i="3"/>
  <c r="AY6275" i="3"/>
  <c r="AY6276" i="3"/>
  <c r="AY6277" i="3"/>
  <c r="AY6278" i="3"/>
  <c r="AY6279" i="3"/>
  <c r="AY6280" i="3"/>
  <c r="AY6281" i="3"/>
  <c r="AY6282" i="3"/>
  <c r="AY6283" i="3"/>
  <c r="AY6284" i="3"/>
  <c r="AY6285" i="3"/>
  <c r="AY6286" i="3"/>
  <c r="AY6287" i="3"/>
  <c r="AY6288" i="3"/>
  <c r="AY6289" i="3"/>
  <c r="AY6290" i="3"/>
  <c r="AY6291" i="3"/>
  <c r="AY6292" i="3"/>
  <c r="AY6293" i="3"/>
  <c r="AY6294" i="3"/>
  <c r="AY6295" i="3"/>
  <c r="AY6296" i="3"/>
  <c r="AY6297" i="3"/>
  <c r="AY6298" i="3"/>
  <c r="AY6299" i="3"/>
  <c r="AY6300" i="3"/>
  <c r="AY6301" i="3"/>
  <c r="AY6302" i="3"/>
  <c r="AY6303" i="3"/>
  <c r="AY6304" i="3"/>
  <c r="AY6305" i="3"/>
  <c r="AY6306" i="3"/>
  <c r="AY6307" i="3"/>
  <c r="AY6308" i="3"/>
  <c r="AY6309" i="3"/>
  <c r="AY6310" i="3"/>
  <c r="AY6311" i="3"/>
  <c r="AY6312" i="3"/>
  <c r="AY6313" i="3"/>
  <c r="AY6314" i="3"/>
  <c r="AY6315" i="3"/>
  <c r="AY6316" i="3"/>
  <c r="AY6317" i="3"/>
  <c r="AY6318" i="3"/>
  <c r="AY6319" i="3"/>
  <c r="AY6320" i="3"/>
  <c r="AY6321" i="3"/>
  <c r="AY6322" i="3"/>
  <c r="AY6323" i="3"/>
  <c r="AY6324" i="3"/>
  <c r="AY6325" i="3"/>
  <c r="AY6326" i="3"/>
  <c r="AY6327" i="3"/>
  <c r="AY6328" i="3"/>
  <c r="AY6329" i="3"/>
  <c r="AY6330" i="3"/>
  <c r="AY6331" i="3"/>
  <c r="AY6332" i="3"/>
  <c r="AY6333" i="3"/>
  <c r="AY6334" i="3"/>
  <c r="AY6335" i="3"/>
  <c r="AY6336" i="3"/>
  <c r="AY6337" i="3"/>
  <c r="AY6338" i="3"/>
  <c r="AY6339" i="3"/>
  <c r="AY6340" i="3"/>
  <c r="AY6341" i="3"/>
  <c r="AY6342" i="3"/>
  <c r="AY6343" i="3"/>
  <c r="AY6344" i="3"/>
  <c r="AY6345" i="3"/>
  <c r="AY6346" i="3"/>
  <c r="AY6347" i="3"/>
  <c r="AY6348" i="3"/>
  <c r="AY6349" i="3"/>
  <c r="AY6350" i="3"/>
  <c r="AY6351" i="3"/>
  <c r="AY6352" i="3"/>
  <c r="AY6353" i="3"/>
  <c r="AY6354" i="3"/>
  <c r="AY6355" i="3"/>
  <c r="AY6356" i="3"/>
  <c r="AY6357" i="3"/>
  <c r="AY6358" i="3"/>
  <c r="AY6359" i="3"/>
  <c r="AY6360" i="3"/>
  <c r="AY6361" i="3"/>
  <c r="AY6362" i="3"/>
  <c r="AY6363" i="3"/>
  <c r="AY6364" i="3"/>
  <c r="AY6365" i="3"/>
  <c r="AY6366" i="3"/>
  <c r="AY6367" i="3"/>
  <c r="AY6368" i="3"/>
  <c r="AY6369" i="3"/>
  <c r="AY6370" i="3"/>
  <c r="AY6371" i="3"/>
  <c r="AY6372" i="3"/>
  <c r="AY6373" i="3"/>
  <c r="AY6374" i="3"/>
  <c r="AY6375" i="3"/>
  <c r="AY6376" i="3"/>
  <c r="AY6377" i="3"/>
  <c r="AY6378" i="3"/>
  <c r="AY6379" i="3"/>
  <c r="AY6380" i="3"/>
  <c r="AY6381" i="3"/>
  <c r="AY6382" i="3"/>
  <c r="AY6383" i="3"/>
  <c r="AY6384" i="3"/>
  <c r="AY6385" i="3"/>
  <c r="AY6386" i="3"/>
  <c r="AY6387" i="3"/>
  <c r="AY6388" i="3"/>
  <c r="AY6389" i="3"/>
  <c r="AY6390" i="3"/>
  <c r="AY6391" i="3"/>
  <c r="AY6392" i="3"/>
  <c r="AY6393" i="3"/>
  <c r="AY6394" i="3"/>
  <c r="AY6395" i="3"/>
  <c r="AY6396" i="3"/>
  <c r="AY6397" i="3"/>
  <c r="AY6398" i="3"/>
  <c r="AY6399" i="3"/>
  <c r="AY6400" i="3"/>
  <c r="AY6401" i="3"/>
  <c r="AY6402" i="3"/>
  <c r="AY6403" i="3"/>
  <c r="AY6404" i="3"/>
  <c r="AY6405" i="3"/>
  <c r="AY6406" i="3"/>
  <c r="AY6407" i="3"/>
  <c r="AY6408" i="3"/>
  <c r="AY6409" i="3"/>
  <c r="AY6410" i="3"/>
  <c r="AY6411" i="3"/>
  <c r="AY6412" i="3"/>
  <c r="AY6413" i="3"/>
  <c r="AY6414" i="3"/>
  <c r="AY6415" i="3"/>
  <c r="AY6416" i="3"/>
  <c r="AY6417" i="3"/>
  <c r="AY6418" i="3"/>
  <c r="AY6419" i="3"/>
  <c r="AY6420" i="3"/>
  <c r="AY6421" i="3"/>
  <c r="AY6422" i="3"/>
  <c r="AY6423" i="3"/>
  <c r="AY6424" i="3"/>
  <c r="AY6425" i="3"/>
  <c r="AY6426" i="3"/>
  <c r="AY6427" i="3"/>
  <c r="AY6428" i="3"/>
  <c r="AY6429" i="3"/>
  <c r="AY6430" i="3"/>
  <c r="AY6431" i="3"/>
  <c r="AY6432" i="3"/>
  <c r="AY6433" i="3"/>
  <c r="AY6434" i="3"/>
  <c r="AY6435" i="3"/>
  <c r="AY6436" i="3"/>
  <c r="AY6437" i="3"/>
  <c r="AY6438" i="3"/>
  <c r="AY6439" i="3"/>
  <c r="AY6440" i="3"/>
  <c r="AY6441" i="3"/>
  <c r="AY6442" i="3"/>
  <c r="AY6443" i="3"/>
  <c r="AY6444" i="3"/>
  <c r="AY6445" i="3"/>
  <c r="AY6446" i="3"/>
  <c r="AY6447" i="3"/>
  <c r="AY6448" i="3"/>
  <c r="AY6449" i="3"/>
  <c r="AY6450" i="3"/>
  <c r="AY6451" i="3"/>
  <c r="AY6452" i="3"/>
  <c r="AY6453" i="3"/>
  <c r="AY6454" i="3"/>
  <c r="AY6455" i="3"/>
  <c r="AY6456" i="3"/>
  <c r="AY6457" i="3"/>
  <c r="AY6458" i="3"/>
  <c r="AY6459" i="3"/>
  <c r="AY6460" i="3"/>
  <c r="AY6461" i="3"/>
  <c r="AY6462" i="3"/>
  <c r="AY6463" i="3"/>
  <c r="AY6464" i="3"/>
  <c r="AY6465" i="3"/>
  <c r="AY6466" i="3"/>
  <c r="AY6467" i="3"/>
  <c r="AY6468" i="3"/>
  <c r="AY6469" i="3"/>
  <c r="AY6470" i="3"/>
  <c r="AY6471" i="3"/>
  <c r="AY6472" i="3"/>
  <c r="AY6473" i="3"/>
  <c r="AY6474" i="3"/>
  <c r="AY6475" i="3"/>
  <c r="AY6476" i="3"/>
  <c r="AY6477" i="3"/>
  <c r="AY6478" i="3"/>
  <c r="AY6479" i="3"/>
  <c r="AY6480" i="3"/>
  <c r="AY6481" i="3"/>
  <c r="AY6482" i="3"/>
  <c r="AY6483" i="3"/>
  <c r="AY6484" i="3"/>
  <c r="AY6485" i="3"/>
  <c r="AY6486" i="3"/>
  <c r="AY6487" i="3"/>
  <c r="AY6488" i="3"/>
  <c r="AY6489" i="3"/>
  <c r="AY6490" i="3"/>
  <c r="AY6491" i="3"/>
  <c r="AY6492" i="3"/>
  <c r="AY6493" i="3"/>
  <c r="AY6494" i="3"/>
  <c r="AY6495" i="3"/>
  <c r="AY6496" i="3"/>
  <c r="AY6497" i="3"/>
  <c r="AY6498" i="3"/>
  <c r="AY6499" i="3"/>
  <c r="AY6500" i="3"/>
  <c r="AY6501" i="3"/>
  <c r="AY6502" i="3"/>
  <c r="AY6503" i="3"/>
  <c r="AY6504" i="3"/>
  <c r="AY6505" i="3"/>
  <c r="AY6506" i="3"/>
  <c r="AY6507" i="3"/>
  <c r="AY6508" i="3"/>
  <c r="AY6509" i="3"/>
  <c r="AY6510" i="3"/>
  <c r="AY6511" i="3"/>
  <c r="AY6512" i="3"/>
  <c r="AY6513" i="3"/>
  <c r="AY6514" i="3"/>
  <c r="AY6515" i="3"/>
  <c r="AY6516" i="3"/>
  <c r="AY6517" i="3"/>
  <c r="AY6518" i="3"/>
  <c r="AY6519" i="3"/>
  <c r="AY6520" i="3"/>
  <c r="AY6521" i="3"/>
  <c r="AY6522" i="3"/>
  <c r="AY6523" i="3"/>
  <c r="AY6524" i="3"/>
  <c r="AY6525" i="3"/>
  <c r="AY6526" i="3"/>
  <c r="AY6527" i="3"/>
  <c r="AY6528" i="3"/>
  <c r="AY6529" i="3"/>
  <c r="AY6530" i="3"/>
  <c r="AY6531" i="3"/>
  <c r="AY6532" i="3"/>
  <c r="AY6533" i="3"/>
  <c r="AY6534" i="3"/>
  <c r="AY6535" i="3"/>
  <c r="AY6536" i="3"/>
  <c r="AY6537" i="3"/>
  <c r="AY6538" i="3"/>
  <c r="AY6539" i="3"/>
  <c r="AY6540" i="3"/>
  <c r="AY6541" i="3"/>
  <c r="AY6542" i="3"/>
  <c r="AY6543" i="3"/>
  <c r="AY6544" i="3"/>
  <c r="AY6545" i="3"/>
  <c r="AY6546" i="3"/>
  <c r="AY6547" i="3"/>
  <c r="AY6548" i="3"/>
  <c r="AY6549" i="3"/>
  <c r="AY6550" i="3"/>
  <c r="AY6551" i="3"/>
  <c r="AY6552" i="3"/>
  <c r="AY6553" i="3"/>
  <c r="AY6554" i="3"/>
  <c r="AY6555" i="3"/>
  <c r="AY6556" i="3"/>
  <c r="AY6557" i="3"/>
  <c r="AY6558" i="3"/>
  <c r="AY6559" i="3"/>
  <c r="AY6560" i="3"/>
  <c r="AY6561" i="3"/>
  <c r="AY6562" i="3"/>
  <c r="AY6563" i="3"/>
  <c r="AY6564" i="3"/>
  <c r="AY6565" i="3"/>
  <c r="AY6566" i="3"/>
  <c r="AY6567" i="3"/>
  <c r="AY6568" i="3"/>
  <c r="AY6569" i="3"/>
  <c r="AY6570" i="3"/>
  <c r="AY6571" i="3"/>
  <c r="AY6572" i="3"/>
  <c r="AY6573" i="3"/>
  <c r="AY6574" i="3"/>
  <c r="AY6575" i="3"/>
  <c r="AY6576" i="3"/>
  <c r="AY6577" i="3"/>
  <c r="AY6578" i="3"/>
  <c r="AY6579" i="3"/>
  <c r="AY6580" i="3"/>
  <c r="AY6581" i="3"/>
  <c r="AY6582" i="3"/>
  <c r="AY6583" i="3"/>
  <c r="AY6584" i="3"/>
  <c r="AY6585" i="3"/>
  <c r="AY6586" i="3"/>
  <c r="AY6587" i="3"/>
  <c r="AY6588" i="3"/>
  <c r="AY6589" i="3"/>
  <c r="AY6590" i="3"/>
  <c r="AY6591" i="3"/>
  <c r="AY6592" i="3"/>
  <c r="AY6593" i="3"/>
  <c r="AY6594" i="3"/>
  <c r="AY6595" i="3"/>
  <c r="AY6596" i="3"/>
  <c r="AY6597" i="3"/>
  <c r="AY6598" i="3"/>
  <c r="AY6599" i="3"/>
  <c r="AY6600" i="3"/>
  <c r="AY6601" i="3"/>
  <c r="AY6602" i="3"/>
  <c r="AY6603" i="3"/>
  <c r="AY6604" i="3"/>
  <c r="AY6605" i="3"/>
  <c r="AY6606" i="3"/>
  <c r="AY6607" i="3"/>
  <c r="AY6608" i="3"/>
  <c r="AY6609" i="3"/>
  <c r="AY6610" i="3"/>
  <c r="AY6611" i="3"/>
  <c r="AY6612" i="3"/>
  <c r="AY6613" i="3"/>
  <c r="AY6614" i="3"/>
  <c r="AY6615" i="3"/>
  <c r="AY6616" i="3"/>
  <c r="AY6617" i="3"/>
  <c r="AY6618" i="3"/>
  <c r="AY6619" i="3"/>
  <c r="AY6620" i="3"/>
  <c r="AY6621" i="3"/>
  <c r="AY6622" i="3"/>
  <c r="AY6623" i="3"/>
  <c r="AY6624" i="3"/>
  <c r="AY6625" i="3"/>
  <c r="AY6626" i="3"/>
  <c r="AY6627" i="3"/>
  <c r="AY6628" i="3"/>
  <c r="AY6629" i="3"/>
  <c r="AY6630" i="3"/>
  <c r="AY6631" i="3"/>
  <c r="AY6632" i="3"/>
  <c r="AY6633" i="3"/>
  <c r="AY6634" i="3"/>
  <c r="AY6635" i="3"/>
  <c r="AY6636" i="3"/>
  <c r="AY6637" i="3"/>
  <c r="AY6638" i="3"/>
  <c r="AY6639" i="3"/>
  <c r="AY6640" i="3"/>
  <c r="AY6641" i="3"/>
  <c r="AY6642" i="3"/>
  <c r="AY6643" i="3"/>
  <c r="AY6644" i="3"/>
  <c r="AY6645" i="3"/>
  <c r="AY6646" i="3"/>
  <c r="AY6647" i="3"/>
  <c r="AY6648" i="3"/>
  <c r="AY6649" i="3"/>
  <c r="AY6650" i="3"/>
  <c r="AY6651" i="3"/>
  <c r="AY6652" i="3"/>
  <c r="AY6653" i="3"/>
  <c r="AY6654" i="3"/>
  <c r="AY6655" i="3"/>
  <c r="AY6656" i="3"/>
  <c r="AY6657" i="3"/>
  <c r="AY6658" i="3"/>
  <c r="AY6659" i="3"/>
  <c r="AY6660" i="3"/>
  <c r="AY6661" i="3"/>
  <c r="AY6662" i="3"/>
  <c r="AY6663" i="3"/>
  <c r="AY6664" i="3"/>
  <c r="AY6665" i="3"/>
  <c r="AY6666" i="3"/>
  <c r="AY6667" i="3"/>
  <c r="AY6668" i="3"/>
  <c r="AY6669" i="3"/>
  <c r="AY6670" i="3"/>
  <c r="AY6671" i="3"/>
  <c r="AY6672" i="3"/>
  <c r="AY6673" i="3"/>
  <c r="AY6674" i="3"/>
  <c r="AY6675" i="3"/>
  <c r="AY6676" i="3"/>
  <c r="AY6677" i="3"/>
  <c r="AY6678" i="3"/>
  <c r="AY6679" i="3"/>
  <c r="AY6680" i="3"/>
  <c r="AY6681" i="3"/>
  <c r="AY6682" i="3"/>
  <c r="AY6683" i="3"/>
  <c r="AY6684" i="3"/>
  <c r="AY6685" i="3"/>
  <c r="AY6686" i="3"/>
  <c r="AY6687" i="3"/>
  <c r="AY6688" i="3"/>
  <c r="AY6689" i="3"/>
  <c r="AY6690" i="3"/>
  <c r="AY6691" i="3"/>
  <c r="AY6692" i="3"/>
  <c r="AY6693" i="3"/>
  <c r="AY6694" i="3"/>
  <c r="AY6695" i="3"/>
  <c r="AY6696" i="3"/>
  <c r="AY6697" i="3"/>
  <c r="AY6698" i="3"/>
  <c r="AY6699" i="3"/>
  <c r="AY6700" i="3"/>
  <c r="AY6701" i="3"/>
  <c r="AY6702" i="3"/>
  <c r="AY6703" i="3"/>
  <c r="AY6704" i="3"/>
  <c r="AY6705" i="3"/>
  <c r="AY6706" i="3"/>
  <c r="AY6707" i="3"/>
  <c r="AY6708" i="3"/>
  <c r="AY6709" i="3"/>
  <c r="AY6710" i="3"/>
  <c r="AY6711" i="3"/>
  <c r="AY6712" i="3"/>
  <c r="AY6713" i="3"/>
  <c r="AY6714" i="3"/>
  <c r="AY6715" i="3"/>
  <c r="AY6716" i="3"/>
  <c r="AY6717" i="3"/>
  <c r="AY6718" i="3"/>
  <c r="AY6719" i="3"/>
  <c r="AY6720" i="3"/>
  <c r="AY6721" i="3"/>
  <c r="AY6722" i="3"/>
  <c r="AY6723" i="3"/>
  <c r="AY6724" i="3"/>
  <c r="AY6725" i="3"/>
  <c r="AY6726" i="3"/>
  <c r="AY6727" i="3"/>
  <c r="AY6728" i="3"/>
  <c r="AY6729" i="3"/>
  <c r="AY6730" i="3"/>
  <c r="AY6731" i="3"/>
  <c r="AY6732" i="3"/>
  <c r="AY6733" i="3"/>
  <c r="AY6734" i="3"/>
  <c r="AY6735" i="3"/>
  <c r="AY6736" i="3"/>
  <c r="AY6737" i="3"/>
  <c r="AY6738" i="3"/>
  <c r="AY6739" i="3"/>
  <c r="AY6740" i="3"/>
  <c r="AY6741" i="3"/>
  <c r="AY6742" i="3"/>
  <c r="AY6743" i="3"/>
  <c r="AY6744" i="3"/>
  <c r="AY6745" i="3"/>
  <c r="AY6746" i="3"/>
  <c r="AY6747" i="3"/>
  <c r="AY6748" i="3"/>
  <c r="AY6749" i="3"/>
  <c r="AY6750" i="3"/>
  <c r="AY6751" i="3"/>
  <c r="AY6752" i="3"/>
  <c r="AY6753" i="3"/>
  <c r="AY6754" i="3"/>
  <c r="AY6755" i="3"/>
  <c r="AY6756" i="3"/>
  <c r="AY6757" i="3"/>
  <c r="AY6758" i="3"/>
  <c r="AY6759" i="3"/>
  <c r="AY6760" i="3"/>
  <c r="AY6761" i="3"/>
  <c r="AY6762" i="3"/>
  <c r="AY6763" i="3"/>
  <c r="AY6764" i="3"/>
  <c r="AY6765" i="3"/>
  <c r="AY6766" i="3"/>
  <c r="AY6767" i="3"/>
  <c r="AY6768" i="3"/>
  <c r="AY6769" i="3"/>
  <c r="AY6770" i="3"/>
  <c r="AY6771" i="3"/>
  <c r="AY6772" i="3"/>
  <c r="AY6773" i="3"/>
  <c r="AY6774" i="3"/>
  <c r="AY6775" i="3"/>
  <c r="AY6776" i="3"/>
  <c r="AY6777" i="3"/>
  <c r="AY6778" i="3"/>
  <c r="AY6779" i="3"/>
  <c r="AY6780" i="3"/>
  <c r="AY6781" i="3"/>
  <c r="AY6782" i="3"/>
  <c r="AY6783" i="3"/>
  <c r="AY6784" i="3"/>
  <c r="AY6785" i="3"/>
  <c r="AY6786" i="3"/>
  <c r="AY6787" i="3"/>
  <c r="AY6788" i="3"/>
  <c r="AY6789" i="3"/>
  <c r="AY6790" i="3"/>
  <c r="AY6791" i="3"/>
  <c r="AY6792" i="3"/>
  <c r="AY6793" i="3"/>
  <c r="AY6794" i="3"/>
  <c r="AY6795" i="3"/>
  <c r="AY6796" i="3"/>
  <c r="AY6797" i="3"/>
  <c r="AY6798" i="3"/>
  <c r="AY6799" i="3"/>
  <c r="AY6800" i="3"/>
  <c r="AY6801" i="3"/>
  <c r="AY6802" i="3"/>
  <c r="AY6803" i="3"/>
  <c r="AY6804" i="3"/>
  <c r="AY6805" i="3"/>
  <c r="AY6806" i="3"/>
  <c r="AY6807" i="3"/>
  <c r="AY6808" i="3"/>
  <c r="AY6809" i="3"/>
  <c r="AY6810" i="3"/>
  <c r="AY6811" i="3"/>
  <c r="AY2" i="3"/>
  <c r="AL992" i="3" l="1"/>
  <c r="AL1425" i="3"/>
  <c r="AL1426" i="3"/>
  <c r="AL3" i="3"/>
  <c r="AL3311" i="3"/>
  <c r="AL622" i="3"/>
  <c r="AL2337" i="3"/>
  <c r="AL2850" i="3"/>
  <c r="AL10" i="3"/>
  <c r="AL3127" i="3"/>
  <c r="AL2536" i="3"/>
  <c r="AL3317" i="3"/>
  <c r="AL2511" i="3"/>
  <c r="AL925" i="3"/>
  <c r="AL2715" i="3"/>
  <c r="AL3020" i="3"/>
  <c r="AL3331" i="3"/>
  <c r="AL2788" i="3"/>
  <c r="AL2892" i="3"/>
  <c r="AL2578" i="3"/>
  <c r="AL2961" i="3"/>
  <c r="AL3039" i="3"/>
  <c r="AL3316" i="3"/>
  <c r="AL2545" i="3"/>
  <c r="AL2842" i="3"/>
  <c r="AL829" i="3"/>
  <c r="AL3599" i="3"/>
  <c r="AL3614" i="3"/>
  <c r="AL3399" i="3"/>
  <c r="AL3376" i="3"/>
  <c r="AL3495" i="3"/>
  <c r="AL3429" i="3"/>
  <c r="AL3231" i="3"/>
  <c r="AL3731" i="3"/>
  <c r="AL3229" i="3"/>
  <c r="AL3572" i="3"/>
  <c r="AL3642" i="3"/>
  <c r="AL3772" i="3"/>
  <c r="AL4030" i="3"/>
  <c r="AL2783" i="3"/>
  <c r="AL2964" i="3"/>
  <c r="AL2889" i="3"/>
  <c r="AL3709" i="3"/>
  <c r="AL3266" i="3"/>
  <c r="AL584" i="3"/>
  <c r="AL185" i="3"/>
  <c r="AL953" i="3"/>
  <c r="AL3671" i="3"/>
  <c r="AL2782" i="3"/>
  <c r="AL3014" i="3"/>
  <c r="AL3010" i="3"/>
  <c r="AL6213" i="3"/>
  <c r="AL6" i="3"/>
  <c r="AL14" i="3"/>
  <c r="AL3248" i="3"/>
  <c r="AL2510" i="3"/>
  <c r="AL3276" i="3"/>
  <c r="AL139" i="3"/>
  <c r="AL3198" i="3"/>
  <c r="AL3200" i="3"/>
  <c r="AL3011" i="3"/>
  <c r="AL11" i="3"/>
  <c r="AL3330" i="3"/>
  <c r="AL3510" i="3"/>
  <c r="AL3388" i="3"/>
  <c r="AL2791" i="3"/>
  <c r="AL2893" i="3"/>
  <c r="AL3171" i="3"/>
  <c r="AL2927" i="3"/>
  <c r="AL2629" i="3"/>
  <c r="AL3196" i="3"/>
  <c r="AL2851" i="3"/>
  <c r="AL1526" i="3"/>
  <c r="AL3444" i="3"/>
  <c r="AL3045" i="3"/>
  <c r="AL2537" i="3"/>
  <c r="AL2853" i="3"/>
  <c r="AL3107" i="3"/>
  <c r="AL3712" i="3"/>
  <c r="AL3373" i="3"/>
  <c r="AL3808" i="3"/>
  <c r="AL3452" i="3"/>
  <c r="AL3411" i="3"/>
  <c r="AL3009" i="3"/>
  <c r="AL3383" i="3"/>
  <c r="AL3180" i="3"/>
  <c r="AL3705" i="3"/>
  <c r="AL3103" i="3"/>
  <c r="AL3471" i="3"/>
  <c r="AL2843" i="3"/>
  <c r="AL2507" i="3"/>
  <c r="AL2508" i="3"/>
  <c r="AL2716" i="3"/>
  <c r="AL3220" i="3"/>
  <c r="AL1799" i="3"/>
  <c r="AL61" i="3"/>
  <c r="AL3283" i="3"/>
  <c r="AL2707" i="3"/>
  <c r="AL2592" i="3"/>
  <c r="AL3122" i="3"/>
  <c r="AL3427" i="3"/>
  <c r="AL2778" i="3"/>
  <c r="AL2422" i="3"/>
  <c r="AL498" i="3"/>
  <c r="AL3249" i="3"/>
  <c r="AL492" i="3"/>
  <c r="AL2708" i="3"/>
  <c r="AL3557" i="3"/>
  <c r="AL2471" i="3"/>
  <c r="AL3090" i="3"/>
  <c r="AL3453" i="3"/>
  <c r="AL3395" i="3"/>
  <c r="AL2928" i="3"/>
  <c r="AL3057" i="3"/>
  <c r="AL2849" i="3"/>
  <c r="AL3432" i="3"/>
  <c r="AL3386" i="3"/>
  <c r="AL3636" i="3"/>
  <c r="AL3359" i="3"/>
  <c r="AL3998" i="3"/>
  <c r="AL3972" i="3"/>
  <c r="AL3481" i="3"/>
  <c r="AL3597" i="3"/>
  <c r="AL3505" i="3"/>
  <c r="AL3188" i="3"/>
  <c r="AL2793" i="3"/>
  <c r="AL2922" i="3"/>
  <c r="AL2598" i="3"/>
  <c r="AL2414" i="3"/>
  <c r="AL2711" i="3"/>
  <c r="AL3226" i="3"/>
  <c r="AL3615" i="3"/>
  <c r="AL3512" i="3"/>
  <c r="AL3456" i="3"/>
  <c r="AL3494" i="3"/>
  <c r="AL3354" i="3"/>
  <c r="AL2825" i="3"/>
  <c r="AL2785" i="3"/>
  <c r="AL3518" i="3"/>
  <c r="AL3238" i="3"/>
  <c r="AL2845" i="3"/>
  <c r="AL3131" i="3"/>
  <c r="AL2796" i="3"/>
  <c r="AL2799" i="3"/>
  <c r="AL3195" i="3"/>
  <c r="AL3420" i="3"/>
  <c r="AL3352" i="3"/>
  <c r="AL3353" i="3"/>
  <c r="AL3016" i="3"/>
  <c r="AL3351" i="3"/>
  <c r="AL3207" i="3"/>
  <c r="AL3355" i="3"/>
  <c r="AL3391" i="3"/>
  <c r="AL2482" i="3"/>
  <c r="AL3243" i="3"/>
  <c r="AL3566" i="3"/>
  <c r="AL1071" i="3"/>
  <c r="AL3304" i="3"/>
  <c r="AL3119" i="3"/>
  <c r="AL3827" i="3"/>
  <c r="AL3379" i="3"/>
  <c r="AL3450" i="3"/>
  <c r="AL3581" i="3"/>
  <c r="AL3813" i="3"/>
  <c r="AL3612" i="3"/>
  <c r="AL3707" i="3"/>
  <c r="AL3778" i="3"/>
  <c r="AL3593" i="3"/>
  <c r="AL3277" i="3"/>
  <c r="AL3428" i="3"/>
  <c r="AL3273" i="3"/>
  <c r="AL2962" i="3"/>
  <c r="AL2376" i="3"/>
  <c r="AL3201" i="3"/>
  <c r="AL2960" i="3"/>
  <c r="AL2773" i="3"/>
  <c r="AL2776" i="3"/>
  <c r="AL3029" i="3"/>
  <c r="AL3954" i="3"/>
  <c r="AL3172" i="3"/>
  <c r="AL3003" i="3"/>
  <c r="AL3252" i="3"/>
  <c r="AL2787" i="3"/>
  <c r="AL3135" i="3"/>
  <c r="AL2713" i="3"/>
  <c r="AL7" i="3"/>
  <c r="AL2906" i="3"/>
  <c r="AL958" i="3"/>
  <c r="AL3314" i="3"/>
  <c r="AL2418" i="3"/>
  <c r="AL3247" i="3"/>
  <c r="AL3012" i="3"/>
  <c r="AL3126" i="3"/>
  <c r="AL15" i="3"/>
  <c r="AL8" i="3"/>
  <c r="AL3387" i="3"/>
  <c r="AL3596" i="3"/>
  <c r="AL3129" i="3"/>
  <c r="AL2709" i="3"/>
  <c r="AL3015" i="3"/>
  <c r="AL2564" i="3"/>
  <c r="AL2481" i="3"/>
  <c r="AL2792" i="3"/>
  <c r="AL2513" i="3"/>
  <c r="AL2777" i="3"/>
  <c r="AL3235" i="3"/>
  <c r="AL3019" i="3"/>
  <c r="AL3047" i="3"/>
  <c r="AL3706" i="3"/>
  <c r="AL3448" i="3"/>
  <c r="AL3278" i="3"/>
  <c r="AL3991" i="3"/>
  <c r="AL4313" i="3"/>
  <c r="AL3417" i="3"/>
  <c r="AL3244" i="3"/>
  <c r="AL2867" i="3"/>
  <c r="AL3482" i="3"/>
  <c r="AL3350" i="3"/>
  <c r="AL3608" i="3"/>
  <c r="AL3431" i="3"/>
  <c r="AL3574" i="3"/>
  <c r="AL3085" i="3"/>
  <c r="AL3799" i="3"/>
  <c r="AL3327" i="3"/>
  <c r="AL3516" i="3"/>
  <c r="AL2745" i="3"/>
  <c r="AL2890" i="3"/>
  <c r="AL3073" i="3"/>
  <c r="AL319" i="3"/>
  <c r="AL329" i="3"/>
  <c r="AL2864" i="3"/>
  <c r="AL1913" i="3"/>
  <c r="AL12" i="3"/>
  <c r="AL2779" i="3"/>
  <c r="AL3203" i="3"/>
  <c r="AL2419" i="3"/>
  <c r="AL2781" i="3"/>
  <c r="AL3552" i="3"/>
  <c r="AL3059" i="3"/>
  <c r="AL2599" i="3"/>
  <c r="AL3024" i="3"/>
  <c r="AL2512" i="3"/>
  <c r="AL3245" i="3"/>
  <c r="AL2841" i="3"/>
  <c r="AL3088" i="3"/>
  <c r="AL3475" i="3"/>
  <c r="AL3268" i="3"/>
  <c r="AL3072" i="3"/>
  <c r="AL2920" i="3"/>
  <c r="AL3048" i="3"/>
  <c r="AL1219" i="3"/>
  <c r="AL3167" i="3"/>
  <c r="AL3043" i="3"/>
  <c r="AL3467" i="3"/>
  <c r="AL3234" i="3"/>
  <c r="AL3424" i="3"/>
  <c r="AL2601" i="3"/>
  <c r="AL3199" i="3"/>
  <c r="AL3301" i="3"/>
  <c r="AL3473" i="3"/>
  <c r="AL3810" i="3"/>
  <c r="AL3591" i="3"/>
  <c r="AL2797" i="3"/>
  <c r="AL3241" i="3"/>
  <c r="AL2594" i="3"/>
  <c r="AL3328" i="3"/>
  <c r="AL3236" i="3"/>
  <c r="AL2942" i="3"/>
  <c r="AL3260" i="3"/>
  <c r="AL3469" i="3"/>
  <c r="AL3589" i="3"/>
  <c r="AL3500" i="3"/>
  <c r="AL3687" i="3"/>
  <c r="AL3319" i="3"/>
  <c r="AL3205" i="3"/>
  <c r="AL16" i="3"/>
  <c r="AL3445" i="3"/>
  <c r="AL3258" i="3"/>
  <c r="AL4" i="3"/>
  <c r="AL2921" i="3"/>
  <c r="AL3468" i="3"/>
  <c r="AL654" i="3"/>
  <c r="AL3339" i="3"/>
  <c r="AL3246" i="3"/>
  <c r="AL1089" i="3"/>
  <c r="AL19" i="3"/>
  <c r="AL3018" i="3"/>
  <c r="AL2970" i="3"/>
  <c r="AL3164" i="3"/>
  <c r="AL2600" i="3"/>
  <c r="AL3476" i="3"/>
  <c r="AL3120" i="3"/>
  <c r="AL3656" i="3"/>
  <c r="AL2987" i="3"/>
  <c r="AL3639" i="3"/>
  <c r="AL4443" i="3"/>
  <c r="AL3430" i="3"/>
  <c r="AL4177" i="3"/>
  <c r="AL3513" i="3"/>
  <c r="AL3470" i="3"/>
  <c r="AL3658" i="3"/>
  <c r="AL3125" i="3"/>
  <c r="AL3001" i="3"/>
  <c r="AL2968" i="3"/>
  <c r="AL3133" i="3"/>
  <c r="AL3071" i="3"/>
  <c r="AL2919" i="3"/>
  <c r="AL2794" i="3"/>
  <c r="AL3425" i="3"/>
  <c r="AL3524" i="3"/>
  <c r="AL3594" i="3"/>
  <c r="AL3771" i="3"/>
  <c r="AL3815" i="3"/>
  <c r="AL2596" i="3"/>
  <c r="AL2969" i="3"/>
  <c r="AL3394" i="3"/>
  <c r="AL3179" i="3"/>
  <c r="AL3434" i="3"/>
  <c r="AL3455" i="3"/>
  <c r="AL2484" i="3"/>
  <c r="AL3555" i="3"/>
  <c r="AL3004" i="3"/>
  <c r="AL3084" i="3"/>
  <c r="AL3315" i="3"/>
  <c r="AL2965" i="3"/>
  <c r="AL2597" i="3"/>
  <c r="AL3389" i="3"/>
  <c r="AL3121" i="3"/>
  <c r="AL3013" i="3"/>
  <c r="AL2966" i="3"/>
  <c r="AL2718" i="3"/>
  <c r="AL2492" i="3"/>
  <c r="AL3381" i="3"/>
  <c r="AL3306" i="3"/>
  <c r="AL2604" i="3"/>
  <c r="AL1530" i="3"/>
  <c r="AL9" i="3"/>
  <c r="AL3108" i="3"/>
  <c r="AL3770" i="3"/>
  <c r="AL3630" i="3"/>
  <c r="AL3751" i="3"/>
  <c r="AL2839" i="3"/>
  <c r="AL4418" i="3"/>
  <c r="AL3006" i="3"/>
  <c r="AL3385" i="3"/>
  <c r="AL2593" i="3"/>
  <c r="AL2963" i="3"/>
  <c r="AL3202" i="3"/>
  <c r="AL3242" i="3"/>
  <c r="AL3384" i="3"/>
  <c r="AL3501" i="3"/>
  <c r="AL3609" i="3"/>
  <c r="AL3826" i="3"/>
  <c r="AL3396" i="3"/>
  <c r="AL3496" i="3"/>
  <c r="AL3329" i="3"/>
  <c r="AL2798" i="3"/>
  <c r="AL3307" i="3"/>
  <c r="AL3336" i="3"/>
  <c r="AL3134" i="3"/>
  <c r="AL3251" i="3"/>
  <c r="AL3406" i="3"/>
  <c r="AL5387" i="3"/>
  <c r="AL1381" i="3"/>
  <c r="AL3694" i="3"/>
  <c r="AL3239" i="3"/>
  <c r="AL24" i="3"/>
  <c r="AL1408" i="3"/>
  <c r="AL2977" i="3"/>
  <c r="AL3828" i="3"/>
  <c r="AL5036" i="3"/>
  <c r="AL1192" i="3"/>
  <c r="AL3872" i="3"/>
  <c r="AL3343" i="3"/>
  <c r="AL3492" i="3"/>
  <c r="AL3480" i="3"/>
  <c r="AL3840" i="3"/>
  <c r="AL5304" i="3"/>
  <c r="AL1733" i="3"/>
  <c r="AL257" i="3"/>
  <c r="AL3364" i="3"/>
  <c r="AL3791" i="3"/>
  <c r="AL3363" i="3"/>
  <c r="AL3310" i="3"/>
  <c r="AL6322" i="3"/>
  <c r="AL1984" i="3"/>
  <c r="AL3973" i="3"/>
  <c r="AL2755" i="3"/>
  <c r="AL2442" i="3"/>
  <c r="AL2647" i="3"/>
  <c r="AL2" i="3"/>
  <c r="AL2657" i="3"/>
  <c r="AL618" i="3"/>
  <c r="AL3060" i="3"/>
  <c r="AL3068" i="3"/>
  <c r="AL3688" i="3"/>
  <c r="AL2811" i="3"/>
  <c r="AL2673" i="3"/>
  <c r="AL3025" i="3"/>
  <c r="AL2918" i="3"/>
  <c r="AL2588" i="3"/>
  <c r="AL2747" i="3"/>
  <c r="AL3002" i="3"/>
  <c r="AL2427" i="3"/>
  <c r="AL4508" i="3"/>
  <c r="AL3788" i="3"/>
  <c r="AL2555" i="3"/>
  <c r="AL2886" i="3"/>
  <c r="AL2584" i="3"/>
  <c r="AL3313" i="3"/>
  <c r="AL2527" i="3"/>
  <c r="AL4047" i="3"/>
  <c r="AL3454" i="3"/>
  <c r="AL2552" i="3"/>
  <c r="AL3035" i="3"/>
  <c r="AL2637" i="3"/>
  <c r="AL3526" i="3"/>
  <c r="AL85" i="3"/>
  <c r="AL3953" i="3"/>
  <c r="AL6368" i="3"/>
  <c r="AL2382" i="3"/>
  <c r="AL2766" i="3"/>
  <c r="AL2824" i="3"/>
  <c r="AL3152" i="3"/>
  <c r="AL3077" i="3"/>
  <c r="AL3208" i="3"/>
  <c r="AL2469" i="3"/>
  <c r="AL3218" i="3"/>
  <c r="AL2633" i="3"/>
  <c r="AL2875" i="3"/>
  <c r="AL2436" i="3"/>
  <c r="AL2401" i="3"/>
  <c r="AL3285" i="3"/>
  <c r="AL3076" i="3"/>
  <c r="AL2775" i="3"/>
  <c r="AL2833" i="3"/>
  <c r="AL3141" i="3"/>
  <c r="AL2702" i="3"/>
  <c r="AL2491" i="3"/>
  <c r="AL3150" i="3"/>
  <c r="AL2591" i="3"/>
  <c r="AL2625" i="3"/>
  <c r="AL2847" i="3"/>
  <c r="AL2674" i="3"/>
  <c r="AL3348" i="3"/>
  <c r="AL639" i="3"/>
  <c r="AL2615" i="3"/>
  <c r="AL2672" i="3"/>
  <c r="AL91" i="3"/>
  <c r="AL2974" i="3"/>
  <c r="AL2891" i="3"/>
  <c r="AL3527" i="3"/>
  <c r="AL2740" i="3"/>
  <c r="AL2741" i="3"/>
  <c r="AL3139" i="3"/>
  <c r="AL3390" i="3"/>
  <c r="AL2800" i="3"/>
  <c r="AL3300" i="3"/>
  <c r="AL3325" i="3"/>
  <c r="AL2859" i="3"/>
  <c r="AL3049" i="3"/>
  <c r="AL3187" i="3"/>
  <c r="AL3477" i="3"/>
  <c r="AL3093" i="3"/>
  <c r="AL2551" i="3"/>
  <c r="AL3038" i="3"/>
  <c r="AL2863" i="3"/>
  <c r="AL3064" i="3"/>
  <c r="AL2489" i="3"/>
  <c r="AL2379" i="3"/>
  <c r="AL2738" i="3"/>
  <c r="AL3464" i="3"/>
  <c r="AL3474" i="3"/>
  <c r="AL2836" i="3"/>
  <c r="AL3994" i="3"/>
  <c r="AL3116" i="3"/>
  <c r="AL2754" i="3"/>
  <c r="AL2931" i="3"/>
  <c r="AL2678" i="3"/>
  <c r="AL2642" i="3"/>
  <c r="AL2714" i="3"/>
  <c r="AL2448" i="3"/>
  <c r="AL3280" i="3"/>
  <c r="AL2428" i="3"/>
  <c r="AL3673" i="3"/>
  <c r="AL2665" i="3"/>
  <c r="AL6699" i="3"/>
  <c r="AL2689" i="3"/>
  <c r="AL3110" i="3"/>
  <c r="AL2680" i="3"/>
  <c r="AL3031" i="3"/>
  <c r="AL2653" i="3"/>
  <c r="AL3958" i="3"/>
  <c r="AL3162" i="3"/>
  <c r="AL2767" i="3"/>
  <c r="AL3190" i="3"/>
  <c r="AL2388" i="3"/>
  <c r="AL2822" i="3"/>
  <c r="AL2411" i="3"/>
  <c r="AL2992" i="3"/>
  <c r="AL2950" i="3"/>
  <c r="AL3438" i="3"/>
  <c r="AL3874" i="3"/>
  <c r="AL3578" i="3"/>
  <c r="AL3156" i="3"/>
  <c r="AL2908" i="3"/>
  <c r="AL2528" i="3"/>
  <c r="AL2530" i="3"/>
  <c r="AL3026" i="3"/>
  <c r="AL2978" i="3"/>
  <c r="AL2756" i="3"/>
  <c r="AL2381" i="3"/>
  <c r="AL2654" i="3"/>
  <c r="AL2402" i="3"/>
  <c r="AL3037" i="3"/>
  <c r="AL2882" i="3"/>
  <c r="AL2464" i="3"/>
  <c r="AL2804" i="3"/>
  <c r="AL3426" i="3"/>
  <c r="AL2684" i="3"/>
  <c r="AL3370" i="3"/>
  <c r="AL3153" i="3"/>
  <c r="AL2603" i="3"/>
  <c r="AL2681" i="3"/>
  <c r="AL2490" i="3"/>
  <c r="AL3086" i="3"/>
  <c r="AL3089" i="3"/>
  <c r="AL684" i="3"/>
  <c r="AL2620" i="3"/>
  <c r="AL2397" i="3"/>
  <c r="AL3061" i="3"/>
  <c r="AL2502" i="3"/>
  <c r="AL3337" i="3"/>
  <c r="AL2750" i="3"/>
  <c r="AL3809" i="3"/>
  <c r="AL4375" i="3"/>
  <c r="AL2769" i="3"/>
  <c r="AL3623" i="3"/>
  <c r="AL3144" i="3"/>
  <c r="AL2532" i="3"/>
  <c r="AL2803" i="3"/>
  <c r="AL2635" i="3"/>
  <c r="AL2862" i="3"/>
  <c r="AL3530" i="3"/>
  <c r="AL6390" i="3"/>
  <c r="AL3322" i="3"/>
  <c r="AL5543" i="3"/>
  <c r="AL2935" i="3"/>
  <c r="AL2733" i="3"/>
  <c r="AL3000" i="3"/>
  <c r="AL2437" i="3"/>
  <c r="AL2871" i="3"/>
  <c r="AL3041" i="3"/>
  <c r="AL2904" i="3"/>
  <c r="AL2386" i="3"/>
  <c r="AL2666" i="3"/>
  <c r="AL6399" i="3"/>
  <c r="AL2638" i="3"/>
  <c r="AL2628" i="3"/>
  <c r="AL2479" i="3"/>
  <c r="AL3099" i="3"/>
  <c r="AL2425" i="3"/>
  <c r="AL2866" i="3"/>
  <c r="AL2426" i="3"/>
  <c r="AL2202" i="3"/>
  <c r="AL6400" i="3"/>
  <c r="AL3776" i="3"/>
  <c r="AL3714" i="3"/>
  <c r="AL2807" i="3"/>
  <c r="AL2751" i="3"/>
  <c r="AL2611" i="3"/>
  <c r="AL3875" i="3"/>
  <c r="AL3415" i="3"/>
  <c r="AL3080" i="3"/>
  <c r="AL3181" i="3"/>
  <c r="AL3211" i="3"/>
  <c r="AL3974" i="3"/>
  <c r="AL2610" i="3"/>
  <c r="AL2483" i="3"/>
  <c r="AL3281" i="3"/>
  <c r="AL2430" i="3"/>
  <c r="AL2543" i="3"/>
  <c r="AL3094" i="3"/>
  <c r="AL3197" i="3"/>
  <c r="AL2632" i="3"/>
  <c r="AL3286" i="3"/>
  <c r="AL2872" i="3"/>
  <c r="AL2612" i="3"/>
  <c r="AL3573" i="3"/>
  <c r="AL2634" i="3"/>
  <c r="AL3309" i="3"/>
  <c r="AL2856" i="3"/>
  <c r="AL3638" i="3"/>
  <c r="AL2579" i="3"/>
  <c r="AL2495" i="3"/>
  <c r="AL2820" i="3"/>
  <c r="AL2697" i="3"/>
  <c r="AL3848" i="3"/>
  <c r="AL2728" i="3"/>
  <c r="AL2514" i="3"/>
  <c r="AL2377" i="3"/>
  <c r="AL2749" i="3"/>
  <c r="AL2396" i="3"/>
  <c r="AL3030" i="3"/>
  <c r="AL3217" i="3"/>
  <c r="AL6314" i="3"/>
  <c r="AL2582" i="3"/>
  <c r="AL2700" i="3"/>
  <c r="AL2897" i="3"/>
  <c r="AL3272" i="3"/>
  <c r="AL2394" i="3"/>
  <c r="AL2795" i="3"/>
  <c r="AL2956" i="3"/>
  <c r="AL3147" i="3"/>
  <c r="AL2449" i="3"/>
  <c r="AL4086" i="3"/>
  <c r="AL3787" i="3"/>
  <c r="AL2976" i="3"/>
  <c r="AL2687" i="3"/>
  <c r="AL2570" i="3"/>
  <c r="AL2682" i="3"/>
  <c r="AL2938" i="3"/>
  <c r="AL2467" i="3"/>
  <c r="AL5352" i="3"/>
  <c r="AL2431" i="3"/>
  <c r="AL2932" i="3"/>
  <c r="AL2392" i="3"/>
  <c r="AL982" i="3"/>
  <c r="AL2541" i="3"/>
  <c r="AL3556" i="3"/>
  <c r="AL2432" i="3"/>
  <c r="AL2412" i="3"/>
  <c r="AL2719" i="3"/>
  <c r="AL3149" i="3"/>
  <c r="AL3375" i="3"/>
  <c r="AL2267" i="3"/>
  <c r="AL3408" i="3"/>
  <c r="AL2758" i="3"/>
  <c r="AL3275" i="3"/>
  <c r="AL2768" i="3"/>
  <c r="AL2789" i="3"/>
  <c r="AL17" i="3"/>
  <c r="AL3318" i="3"/>
  <c r="AL3345" i="3"/>
  <c r="AL2679" i="3"/>
  <c r="AL3261" i="3"/>
  <c r="AL2686" i="3"/>
  <c r="AL2705" i="3"/>
  <c r="AL2378" i="3"/>
  <c r="AL2917" i="3"/>
  <c r="AL2744" i="3"/>
  <c r="AL2710" i="3"/>
  <c r="AL2816" i="3"/>
  <c r="AL3805" i="3"/>
  <c r="AL3221" i="3"/>
  <c r="AL2971" i="3"/>
  <c r="AL2669" i="3"/>
  <c r="AL3292" i="3"/>
  <c r="AL2450" i="3"/>
  <c r="AL2979" i="3"/>
  <c r="AL2834" i="3"/>
  <c r="AL3143" i="3"/>
  <c r="AL2774" i="3"/>
  <c r="AL2636" i="3"/>
  <c r="AL3104" i="3"/>
  <c r="AL3789" i="3"/>
  <c r="AL3323" i="3"/>
  <c r="AL2870" i="3"/>
  <c r="AL3274" i="3"/>
  <c r="AL3622" i="3"/>
  <c r="AL2981" i="3"/>
  <c r="AL3708" i="3"/>
  <c r="AL2546" i="3"/>
  <c r="AL3066" i="3"/>
  <c r="AL5065" i="3"/>
  <c r="AL2746" i="3"/>
  <c r="AL2802" i="3"/>
  <c r="AL2567" i="3"/>
  <c r="AL2995" i="3"/>
  <c r="AL2405" i="3"/>
  <c r="AL2663" i="3"/>
  <c r="AL2542" i="3"/>
  <c r="AL3529" i="3"/>
  <c r="AL3050" i="3"/>
  <c r="AL3873" i="3"/>
  <c r="AL2923" i="3"/>
  <c r="AL2812" i="3"/>
  <c r="AL2500" i="3"/>
  <c r="AL2549" i="3"/>
  <c r="AL2959" i="3"/>
  <c r="AL2911" i="3"/>
  <c r="AL2645" i="3"/>
  <c r="AL2780" i="3"/>
  <c r="AL3036" i="3"/>
  <c r="AL3166" i="3"/>
  <c r="AL2585" i="3"/>
  <c r="AL2806" i="3"/>
  <c r="AL2764" i="3"/>
  <c r="AL2499" i="3"/>
  <c r="AL2505" i="3"/>
  <c r="AL2627" i="3"/>
  <c r="AL2595" i="3"/>
  <c r="AL3320" i="3"/>
  <c r="AL2456" i="3"/>
  <c r="AL3155" i="3"/>
  <c r="AL2838" i="3"/>
  <c r="AL2805" i="3"/>
  <c r="AL2695" i="3"/>
  <c r="AL2573" i="3"/>
  <c r="AL2575" i="3"/>
  <c r="AL5037" i="3"/>
  <c r="AL2465" i="3"/>
  <c r="AL2692" i="3"/>
  <c r="AL3579" i="3"/>
  <c r="AL3227" i="3"/>
  <c r="AL2936" i="3"/>
  <c r="AL3184" i="3"/>
  <c r="AL2884" i="3"/>
  <c r="AL5617" i="3"/>
  <c r="AL3052" i="3"/>
  <c r="AL3075" i="3"/>
  <c r="AL2898" i="3"/>
  <c r="AL2577" i="3"/>
  <c r="AL2423" i="3"/>
  <c r="AL2878" i="3"/>
  <c r="AL2457" i="3"/>
  <c r="AL3042" i="3"/>
  <c r="AL2415" i="3"/>
  <c r="AL3175" i="3"/>
  <c r="AL3686" i="3"/>
  <c r="AL3433" i="3"/>
  <c r="AL2835" i="3"/>
  <c r="AL2544" i="3"/>
  <c r="AL2903" i="3"/>
  <c r="AL2560" i="3"/>
  <c r="AL2760" i="3"/>
  <c r="AL2416" i="3"/>
  <c r="AL2131" i="3"/>
  <c r="AL2982" i="3"/>
  <c r="AL3405" i="3"/>
  <c r="AL3284" i="3"/>
  <c r="AL3443" i="3"/>
  <c r="AL2732" i="3"/>
  <c r="AL2466" i="3"/>
  <c r="AL3783" i="3"/>
  <c r="AL2583" i="3"/>
  <c r="AL2606" i="3"/>
  <c r="AL2651" i="3"/>
  <c r="AL2910" i="3"/>
  <c r="AL2943" i="3"/>
  <c r="AL3558" i="3"/>
  <c r="AL6457" i="3"/>
  <c r="AL2868" i="3"/>
  <c r="AL2967" i="3"/>
  <c r="AL2757" i="3"/>
  <c r="AL2655" i="3"/>
  <c r="AL2770" i="3"/>
  <c r="AL3282" i="3"/>
  <c r="AL2641" i="3"/>
  <c r="AL2739" i="3"/>
  <c r="AL2631" i="3"/>
  <c r="AL2675" i="3"/>
  <c r="AL2459" i="3"/>
  <c r="AL2997" i="3"/>
  <c r="AL2909" i="3"/>
  <c r="AL2924" i="3"/>
  <c r="AL2568" i="3"/>
  <c r="AL2973" i="3"/>
  <c r="AL2926" i="3"/>
  <c r="AL3553" i="3"/>
  <c r="AL2580" i="3"/>
  <c r="AL4767" i="3"/>
  <c r="AL2662" i="3"/>
  <c r="AL2900" i="3"/>
  <c r="AL3321" i="3"/>
  <c r="AL3109" i="3"/>
  <c r="AL1756" i="3"/>
  <c r="AL3111" i="3"/>
  <c r="AL3402" i="3"/>
  <c r="AL2934" i="3"/>
  <c r="AL2717" i="3"/>
  <c r="AL2840" i="3"/>
  <c r="AL3255" i="3"/>
  <c r="AL3407" i="3"/>
  <c r="AL3324" i="3"/>
  <c r="AL2677" i="3"/>
  <c r="AL3823" i="3"/>
  <c r="AL3371" i="3"/>
  <c r="AL2765" i="3"/>
  <c r="AL3404" i="3"/>
  <c r="AL2743" i="3"/>
  <c r="AL2810" i="3"/>
  <c r="AL2887" i="3"/>
  <c r="AL2830" i="3"/>
  <c r="AL3616" i="3"/>
  <c r="AL2980" i="3"/>
  <c r="AL2451" i="3"/>
  <c r="AL2406" i="3"/>
  <c r="AL2399" i="3"/>
  <c r="AL2420" i="3"/>
  <c r="AL4539" i="3"/>
  <c r="AL3710" i="3"/>
  <c r="AL3027" i="3"/>
  <c r="AL3567" i="3"/>
  <c r="AL3054" i="3"/>
  <c r="AL3040" i="3"/>
  <c r="AL2473" i="3"/>
  <c r="AL6061" i="3"/>
  <c r="AL2621" i="3"/>
  <c r="AL2417" i="3"/>
  <c r="AL3206" i="3"/>
  <c r="AL3112" i="3"/>
  <c r="AL2983" i="3"/>
  <c r="AL2790" i="3"/>
  <c r="AL3290" i="3"/>
  <c r="AL3154" i="3"/>
  <c r="AL2614" i="3"/>
  <c r="AL2761" i="3"/>
  <c r="AL3335" i="3"/>
  <c r="AL4165" i="3"/>
  <c r="AL3835" i="3"/>
  <c r="AL4733" i="3"/>
  <c r="AL2814" i="3"/>
  <c r="AL2571" i="3"/>
  <c r="AL3102" i="3"/>
  <c r="AL2607" i="3"/>
  <c r="AL2894" i="3"/>
  <c r="AL5407" i="3"/>
  <c r="AL2690" i="3"/>
  <c r="AL2703" i="3"/>
  <c r="AL2828" i="3"/>
  <c r="AL3185" i="3"/>
  <c r="AL2723" i="3"/>
  <c r="AL2712" i="3"/>
  <c r="AL2391" i="3"/>
  <c r="AL3033" i="3"/>
  <c r="AL3219" i="3"/>
  <c r="AL2474" i="3"/>
  <c r="AL2649" i="3"/>
  <c r="AL2533" i="3"/>
  <c r="AL2452" i="3"/>
  <c r="AL3182" i="3"/>
  <c r="AL3711" i="3"/>
  <c r="AL5312" i="3"/>
  <c r="AL3515" i="3"/>
  <c r="AL2860" i="3"/>
  <c r="AL4565" i="3"/>
  <c r="AL2639" i="3"/>
  <c r="AL2888" i="3"/>
  <c r="AL2562" i="3"/>
  <c r="AL2808" i="3"/>
  <c r="AL2516" i="3"/>
  <c r="AL3115" i="3"/>
  <c r="AL3825" i="3"/>
  <c r="AL683" i="3"/>
  <c r="AL3703" i="3"/>
  <c r="AL2876" i="3"/>
  <c r="AL2784" i="3"/>
  <c r="AL2565" i="3"/>
  <c r="AL2617" i="3"/>
  <c r="AL2916" i="3"/>
  <c r="AL2519" i="3"/>
  <c r="AL2829" i="3"/>
  <c r="AL3017" i="3"/>
  <c r="AL2523" i="3"/>
  <c r="AL2556" i="3"/>
  <c r="AL2407" i="3"/>
  <c r="AL2991" i="3"/>
  <c r="AL3952" i="3"/>
  <c r="AL3344" i="3"/>
  <c r="AL2477" i="3"/>
  <c r="AL2883" i="3"/>
  <c r="AL4029" i="3"/>
  <c r="AL3803" i="3"/>
  <c r="AL2949" i="3"/>
  <c r="AL2688" i="3"/>
  <c r="AL3158" i="3"/>
  <c r="AL2626" i="3"/>
  <c r="AL2566" i="3"/>
  <c r="AL2539" i="3"/>
  <c r="AL3367" i="3"/>
  <c r="AL4809" i="3"/>
  <c r="AL463" i="3"/>
  <c r="AL2896" i="3"/>
  <c r="AL2763" i="3"/>
  <c r="AL2609" i="3"/>
  <c r="AL2941" i="3"/>
  <c r="AL3378" i="3"/>
  <c r="AL2937" i="3"/>
  <c r="AL3489" i="3"/>
  <c r="AL2823" i="3"/>
  <c r="AL3123" i="3"/>
  <c r="AL2737" i="3"/>
  <c r="AL2817" i="3"/>
  <c r="AL2400" i="3"/>
  <c r="AL2496" i="3"/>
  <c r="AL2590" i="3"/>
  <c r="AL2990" i="3"/>
  <c r="AL2559" i="3"/>
  <c r="AL2602" i="3"/>
  <c r="AL3065" i="3"/>
  <c r="AL3128" i="3"/>
  <c r="AL2855" i="3"/>
  <c r="AL3070" i="3"/>
  <c r="AL3044" i="3"/>
  <c r="AL3305" i="3"/>
  <c r="AL3262" i="3"/>
  <c r="AL2618" i="3"/>
  <c r="AL3151" i="3"/>
  <c r="AL2994" i="3"/>
  <c r="AL2905" i="3"/>
  <c r="AL2656" i="3"/>
  <c r="AL2881" i="3"/>
  <c r="AL4021" i="3"/>
  <c r="AL3604" i="3"/>
  <c r="AL2958" i="3"/>
  <c r="AL3403" i="3"/>
  <c r="AL3058" i="3"/>
  <c r="AL3063" i="3"/>
  <c r="AL3583" i="3"/>
  <c r="AL2438" i="3"/>
  <c r="AL2529" i="3"/>
  <c r="AL2724" i="3"/>
  <c r="AL3264" i="3"/>
  <c r="AL2487" i="3"/>
  <c r="AL4108" i="3"/>
  <c r="AL2443" i="3"/>
  <c r="AL2488" i="3"/>
  <c r="AL969" i="3"/>
  <c r="AL2998" i="3"/>
  <c r="AL3483" i="3"/>
  <c r="AL2722" i="3"/>
  <c r="AL2563" i="3"/>
  <c r="AL2521" i="3"/>
  <c r="AL2852" i="3"/>
  <c r="AL2383" i="3"/>
  <c r="AL3418" i="3"/>
  <c r="AL3922" i="3"/>
  <c r="AL2726" i="3"/>
  <c r="AL2504" i="3"/>
  <c r="AL6487" i="3"/>
  <c r="AL3685" i="3"/>
  <c r="AL3021" i="3"/>
  <c r="AL2494" i="3"/>
  <c r="AL2619" i="3"/>
  <c r="AL2572" i="3"/>
  <c r="AL2831" i="3"/>
  <c r="AL5634" i="3"/>
  <c r="AL2403" i="3"/>
  <c r="AL2444" i="3"/>
  <c r="AL2485" i="3"/>
  <c r="AL2658" i="3"/>
  <c r="AL6388" i="3"/>
  <c r="AL4646" i="3"/>
  <c r="AL5610" i="3"/>
  <c r="AL3174" i="3"/>
  <c r="AL2873" i="3"/>
  <c r="AL2752" i="3"/>
  <c r="AL3140" i="3"/>
  <c r="AL2869" i="3"/>
  <c r="AL855" i="3"/>
  <c r="AL2984" i="3"/>
  <c r="AL2877" i="3"/>
  <c r="AL3881" i="3"/>
  <c r="AL2947" i="3"/>
  <c r="AL2525" i="3"/>
  <c r="AL2433" i="3"/>
  <c r="AL6280" i="3"/>
  <c r="AL2880" i="3"/>
  <c r="AL2390" i="3"/>
  <c r="AL2434" i="3"/>
  <c r="AL2535" i="3"/>
  <c r="AL2553" i="3"/>
  <c r="AL2664" i="3"/>
  <c r="AL2503" i="3"/>
  <c r="AL2493" i="3"/>
  <c r="AL2993" i="3"/>
  <c r="AL3114" i="3"/>
  <c r="AL2515" i="3"/>
  <c r="AL3460" i="3"/>
  <c r="AL3053" i="3"/>
  <c r="AL2786" i="3"/>
  <c r="AL3595" i="3"/>
  <c r="AL2948" i="3"/>
  <c r="AL6496" i="3"/>
  <c r="AL2520" i="3"/>
  <c r="AL2818" i="3"/>
  <c r="AL2384" i="3"/>
  <c r="AL2685" i="3"/>
  <c r="AL2586" i="3"/>
  <c r="AL3568" i="3"/>
  <c r="AL2498" i="3"/>
  <c r="AL3032" i="3"/>
  <c r="AL2986" i="3"/>
  <c r="AL2531" i="3"/>
  <c r="AL2478" i="3"/>
  <c r="AL2468" i="3"/>
  <c r="AL2865" i="3"/>
  <c r="AL3735" i="3"/>
  <c r="AL3183" i="3"/>
  <c r="AL3130" i="3"/>
  <c r="AL2439" i="3"/>
  <c r="AL2522" i="3"/>
  <c r="AL3240" i="3"/>
  <c r="AL4447" i="3"/>
  <c r="AL3346" i="3"/>
  <c r="AL2670" i="3"/>
  <c r="AL2453" i="3"/>
  <c r="AL2693" i="3"/>
  <c r="AL2854" i="3"/>
  <c r="AL5313" i="3"/>
  <c r="AL3005" i="3"/>
  <c r="AL2608" i="3"/>
  <c r="AL2454" i="3"/>
  <c r="AL2832" i="3"/>
  <c r="AL2518" i="3"/>
  <c r="AL5162" i="3"/>
  <c r="AL2652" i="3"/>
  <c r="AL2409" i="3"/>
  <c r="AL2540" i="3"/>
  <c r="AL2558" i="3"/>
  <c r="AL227" i="3"/>
  <c r="AL3157" i="3"/>
  <c r="AL2815" i="3"/>
  <c r="AL3204" i="3"/>
  <c r="AL2440" i="3"/>
  <c r="AL310" i="3"/>
  <c r="AL2899" i="3"/>
  <c r="AL2587" i="3"/>
  <c r="AL2616" i="3"/>
  <c r="AL3361" i="3"/>
  <c r="AL3368" i="3"/>
  <c r="AL2901" i="3"/>
  <c r="AL2393" i="3"/>
  <c r="AL2387" i="3"/>
  <c r="AL3176" i="3"/>
  <c r="AL3067" i="3"/>
  <c r="AL2676" i="3"/>
  <c r="AL2462" i="3"/>
  <c r="AL2623" i="3"/>
  <c r="AL2445" i="3"/>
  <c r="AL2946" i="3"/>
  <c r="AL2729" i="3"/>
  <c r="AL3213" i="3"/>
  <c r="AL3326" i="3"/>
  <c r="AL2929" i="3"/>
  <c r="AL5427" i="3"/>
  <c r="AL2435" i="3"/>
  <c r="AL2879" i="3"/>
  <c r="AL2759" i="3"/>
  <c r="AL2771" i="3"/>
  <c r="AL2846" i="3"/>
  <c r="AL4774" i="3"/>
  <c r="AL3347" i="3"/>
  <c r="AL2404" i="3"/>
  <c r="AL2819" i="3"/>
  <c r="AL3212" i="3"/>
  <c r="AL2874" i="3"/>
  <c r="AL3105" i="3"/>
  <c r="AL2861" i="3"/>
  <c r="AL2925" i="3"/>
  <c r="AL2476" i="3"/>
  <c r="AL3584" i="3"/>
  <c r="AL3142" i="3"/>
  <c r="AL2698" i="3"/>
  <c r="AL3062" i="3"/>
  <c r="AL4959" i="3"/>
  <c r="AL2458" i="3"/>
  <c r="AL2497" i="3"/>
  <c r="AL2574" i="3"/>
  <c r="AL3250" i="3"/>
  <c r="AL3079" i="3"/>
  <c r="AL2720" i="3"/>
  <c r="AL3224" i="3"/>
  <c r="AL3022" i="3"/>
  <c r="AL3223" i="3"/>
  <c r="AL3081" i="3"/>
  <c r="AL2742" i="3"/>
  <c r="AL2480" i="3"/>
  <c r="AL2989" i="3"/>
  <c r="AL2660" i="3"/>
  <c r="AL3520" i="3"/>
  <c r="AL2902" i="3"/>
  <c r="AL2813" i="3"/>
  <c r="AL2613" i="3"/>
  <c r="AL2640" i="3"/>
  <c r="AL3189" i="3"/>
  <c r="AL4278" i="3"/>
  <c r="AL2691" i="3"/>
  <c r="AL2826" i="3"/>
  <c r="AL3028" i="3"/>
  <c r="AL3256" i="3"/>
  <c r="AL3356" i="3"/>
  <c r="AL3523" i="3"/>
  <c r="AL2501" i="3"/>
  <c r="AL2581" i="3"/>
  <c r="AL4545" i="3"/>
  <c r="AL3598" i="3"/>
  <c r="AL2844" i="3"/>
  <c r="AL2421" i="3"/>
  <c r="AL2389" i="3"/>
  <c r="AL3165" i="3"/>
  <c r="AL4142" i="3"/>
  <c r="AL2857" i="3"/>
  <c r="AL2753" i="3"/>
  <c r="AL3008" i="3"/>
  <c r="AL2472" i="3"/>
  <c r="AL2837" i="3"/>
  <c r="AL2699" i="3"/>
  <c r="AL555" i="3"/>
  <c r="AL2735" i="3"/>
  <c r="AL3074" i="3"/>
  <c r="AL2988" i="3"/>
  <c r="AL2408" i="3"/>
  <c r="AL3046" i="3"/>
  <c r="AL2725" i="3"/>
  <c r="AL2848" i="3"/>
  <c r="AL2455" i="3"/>
  <c r="AL2915" i="3"/>
  <c r="AL2694" i="3"/>
  <c r="AL2534" i="3"/>
  <c r="AL3173" i="3"/>
  <c r="AL2446" i="3"/>
  <c r="AL3720" i="3"/>
  <c r="AL3462" i="3"/>
  <c r="AL2701" i="3"/>
  <c r="AL2461" i="3"/>
  <c r="AL2661" i="3"/>
  <c r="AL2548" i="3"/>
  <c r="AL3312" i="3"/>
  <c r="AL2380" i="3"/>
  <c r="AL2944" i="3"/>
  <c r="AL2630" i="3"/>
  <c r="AL3362" i="3"/>
  <c r="AL3819" i="3"/>
  <c r="AL2410" i="3"/>
  <c r="AL2734" i="3"/>
  <c r="AL2589" i="3"/>
  <c r="AL2809" i="3"/>
  <c r="AL3106" i="3"/>
  <c r="AL2624" i="3"/>
  <c r="AL3007" i="3"/>
  <c r="AL3177" i="3"/>
  <c r="AL4989" i="3"/>
  <c r="AL2644" i="3"/>
  <c r="AL2424" i="3"/>
  <c r="AL2463" i="3"/>
  <c r="AL2731" i="3"/>
  <c r="AL2109" i="3"/>
  <c r="AL2933" i="3"/>
  <c r="AL2517" i="3"/>
  <c r="AL4558" i="3"/>
  <c r="AL2622" i="3"/>
  <c r="AL5009" i="3"/>
  <c r="AL3294" i="3"/>
  <c r="AL2706" i="3"/>
  <c r="AL2667" i="3"/>
  <c r="AL3535" i="3"/>
  <c r="AL3522" i="3"/>
  <c r="AL3332" i="3"/>
  <c r="AL3440" i="3"/>
  <c r="AL3101" i="3"/>
  <c r="AL2460" i="3"/>
  <c r="AL2447" i="3"/>
  <c r="AL2413" i="3"/>
  <c r="AL4283" i="3"/>
  <c r="AL3034" i="3"/>
  <c r="AL2526" i="3"/>
  <c r="AL2858" i="3"/>
  <c r="AL2827" i="3"/>
  <c r="AL2907" i="3"/>
  <c r="AL2475" i="3"/>
  <c r="AL2999" i="3"/>
  <c r="AL2957" i="3"/>
  <c r="AL2538" i="3"/>
  <c r="AL2643" i="3"/>
  <c r="AL2696" i="3"/>
  <c r="AL2648" i="3"/>
  <c r="AL2470" i="3"/>
  <c r="AL2486" i="3"/>
  <c r="AL5492" i="3"/>
  <c r="AL2683" i="3"/>
  <c r="AL2930" i="3"/>
  <c r="AL2885" i="3"/>
  <c r="AL2554" i="3"/>
  <c r="AL3051" i="3"/>
  <c r="AL13" i="3"/>
  <c r="AL3442" i="3"/>
  <c r="AL2569" i="3"/>
  <c r="AL3023" i="3"/>
  <c r="AL2895" i="3"/>
  <c r="AL2557" i="3"/>
  <c r="AL2524" i="3"/>
  <c r="AL2398" i="3"/>
  <c r="AL3393" i="3"/>
  <c r="AL2913" i="3"/>
  <c r="AL3308" i="3"/>
  <c r="AL2441" i="3"/>
  <c r="AL3210" i="3"/>
  <c r="AL3178" i="3"/>
  <c r="AL3269" i="3"/>
  <c r="AL2772" i="3"/>
  <c r="AL2646" i="3"/>
  <c r="AL3163" i="3"/>
  <c r="AL3228" i="3"/>
  <c r="AL2547" i="3"/>
  <c r="AL3436" i="3"/>
  <c r="AL3222" i="3"/>
  <c r="AL3055" i="3"/>
  <c r="AL2985" i="3"/>
  <c r="AL3092" i="3"/>
  <c r="AL2975" i="3"/>
  <c r="AL3414" i="3"/>
  <c r="AL2385" i="3"/>
  <c r="AL2951" i="3"/>
  <c r="AL2704" i="3"/>
  <c r="AL944" i="3"/>
  <c r="AL3230" i="3"/>
  <c r="AL4998" i="3"/>
  <c r="AL2721" i="3"/>
  <c r="AL2659" i="3"/>
  <c r="AL2605" i="3"/>
  <c r="AL3100" i="3"/>
  <c r="AL2395" i="3"/>
  <c r="AL3069" i="3"/>
  <c r="AL2550" i="3"/>
  <c r="AL3124" i="3"/>
  <c r="AL2561" i="3"/>
  <c r="AL3357" i="3"/>
  <c r="AL2912" i="3"/>
  <c r="AL3209" i="3"/>
  <c r="AL3113" i="3"/>
  <c r="AL2650" i="3"/>
  <c r="AL2730" i="3"/>
  <c r="AL3554" i="3"/>
  <c r="AL2801" i="3"/>
  <c r="AL3132" i="3"/>
  <c r="AL2576" i="3"/>
  <c r="AL3303" i="3"/>
  <c r="AL3338" i="3"/>
  <c r="AL2945" i="3"/>
  <c r="AL2821" i="3"/>
  <c r="AL6219" i="3"/>
  <c r="AL2914" i="3"/>
  <c r="AL2762" i="3"/>
  <c r="AL3215" i="3"/>
  <c r="AL628" i="3"/>
  <c r="AL3927" i="3"/>
  <c r="AL2671" i="3"/>
  <c r="AL2996" i="3"/>
  <c r="AL2668" i="3"/>
  <c r="AL2509" i="3"/>
  <c r="AL2429" i="3"/>
  <c r="AL3514" i="3"/>
  <c r="AL2748" i="3"/>
  <c r="AL3349" i="3"/>
  <c r="AL3541" i="3"/>
  <c r="AL2005" i="3"/>
  <c r="AL140" i="3"/>
  <c r="AL849" i="3"/>
  <c r="AL847" i="3"/>
  <c r="AL354" i="3"/>
  <c r="AL1476" i="3"/>
  <c r="AL125" i="3"/>
  <c r="AL928" i="3"/>
  <c r="AL199" i="3"/>
  <c r="AL79" i="3"/>
  <c r="AL1822" i="3"/>
  <c r="AL204" i="3"/>
  <c r="AL4450" i="3"/>
  <c r="AL3645" i="3"/>
  <c r="AL956" i="3"/>
  <c r="AL1819" i="3"/>
  <c r="AL1451" i="3"/>
  <c r="AL2151" i="3"/>
  <c r="AL5221" i="3"/>
  <c r="AL1954" i="3"/>
  <c r="AL5698" i="3"/>
  <c r="AL5565" i="3"/>
  <c r="AL5810" i="3"/>
  <c r="AL4414" i="3"/>
  <c r="AL2317" i="3"/>
  <c r="AL5404" i="3"/>
  <c r="AL3951" i="3"/>
  <c r="AL5410" i="3"/>
  <c r="AL6002" i="3"/>
  <c r="AL3784" i="3"/>
  <c r="AL3756" i="3"/>
  <c r="AL5415" i="3"/>
  <c r="AL88" i="3"/>
  <c r="AL342" i="3"/>
  <c r="AL183" i="3"/>
  <c r="AL43" i="3"/>
  <c r="AL545" i="3"/>
  <c r="AL1276" i="3"/>
  <c r="AL603" i="3"/>
  <c r="AL657" i="3"/>
  <c r="AL66" i="3"/>
  <c r="AL34" i="3"/>
  <c r="AL1438" i="3"/>
  <c r="AL1138" i="3"/>
  <c r="AL449" i="3"/>
  <c r="AL73" i="3"/>
  <c r="AL2137" i="3"/>
  <c r="AL5129" i="3"/>
  <c r="AL1237" i="3"/>
  <c r="AL1044" i="3"/>
  <c r="AL4462" i="3"/>
  <c r="AL598" i="3"/>
  <c r="AL1704" i="3"/>
  <c r="AL259" i="3"/>
  <c r="AL741" i="3"/>
  <c r="AL1142" i="3"/>
  <c r="AL1877" i="3"/>
  <c r="AL752" i="3"/>
  <c r="AL546" i="3"/>
  <c r="AL4338" i="3"/>
  <c r="AL115" i="3"/>
  <c r="AL3652" i="3"/>
  <c r="AL5232" i="3"/>
  <c r="AL5204" i="3"/>
  <c r="AL4725" i="3"/>
  <c r="AL1134" i="3"/>
  <c r="AL4127" i="3"/>
  <c r="AL1919" i="3"/>
  <c r="AL3360" i="3"/>
  <c r="AL5214" i="3"/>
  <c r="AL5028" i="3"/>
  <c r="AL450" i="3"/>
  <c r="AL3713" i="3"/>
  <c r="AL1193" i="3"/>
  <c r="AL5403" i="3"/>
  <c r="AL3463" i="3"/>
  <c r="AL279" i="3"/>
  <c r="AL4315" i="3"/>
  <c r="AL3493" i="3"/>
  <c r="AL365" i="3"/>
  <c r="AL104" i="3"/>
  <c r="AL335" i="3"/>
  <c r="AL2248" i="3"/>
  <c r="AL1080" i="3"/>
  <c r="AL4411" i="3"/>
  <c r="AL5340" i="3"/>
  <c r="AL3291" i="3"/>
  <c r="AL4421" i="3"/>
  <c r="AL3895" i="3"/>
  <c r="AL658" i="3"/>
  <c r="AL5537" i="3"/>
  <c r="AL6104" i="3"/>
  <c r="AL5353" i="3"/>
  <c r="AL281" i="3"/>
  <c r="AL520" i="3"/>
  <c r="AL36" i="3"/>
  <c r="AL131" i="3"/>
  <c r="AL1200" i="3"/>
  <c r="AL532" i="3"/>
  <c r="AL143" i="3"/>
  <c r="AL137" i="3"/>
  <c r="AL260" i="3"/>
  <c r="AL5046" i="3"/>
  <c r="AL4730" i="3"/>
  <c r="AL3660" i="3"/>
  <c r="AL3659" i="3"/>
  <c r="AL3829" i="3"/>
  <c r="AL5970" i="3"/>
  <c r="AL3773" i="3"/>
  <c r="AL4832" i="3"/>
  <c r="AL5425" i="3"/>
  <c r="AL4039" i="3"/>
  <c r="AL3214" i="3"/>
  <c r="AL1981" i="3"/>
  <c r="AL5911" i="3"/>
  <c r="AL5422" i="3"/>
  <c r="AL3779" i="3"/>
  <c r="AL5713" i="3"/>
  <c r="AL3449" i="3"/>
  <c r="AL1871" i="3"/>
  <c r="AL201" i="3"/>
  <c r="AL1346" i="3"/>
  <c r="AL3730" i="3"/>
  <c r="AL865" i="3"/>
  <c r="AL3479" i="3"/>
  <c r="AL1988" i="3"/>
  <c r="AL1164" i="3"/>
  <c r="AL4182" i="3"/>
  <c r="AL4193" i="3"/>
  <c r="AL2204" i="3"/>
  <c r="AL1777" i="3"/>
  <c r="AL4990" i="3"/>
  <c r="AL4686" i="3"/>
  <c r="AL5523" i="3"/>
  <c r="AL1129" i="3"/>
  <c r="AL415" i="3"/>
  <c r="AL1143" i="3"/>
  <c r="AL355" i="3"/>
  <c r="AL3763" i="3"/>
  <c r="AL5635" i="3"/>
  <c r="AL3534" i="3"/>
  <c r="AL1854" i="3"/>
  <c r="AL4214" i="3"/>
  <c r="AL370" i="3"/>
  <c r="AL3837" i="3"/>
  <c r="AL4792" i="3"/>
  <c r="AL1546" i="3"/>
  <c r="AL924" i="3"/>
  <c r="AL336" i="3"/>
  <c r="AL3148" i="3"/>
  <c r="AL4361" i="3"/>
  <c r="AL4120" i="3"/>
  <c r="AL451" i="3"/>
  <c r="AL3641" i="3"/>
  <c r="AL650" i="3"/>
  <c r="AL1555" i="3"/>
  <c r="AL4631" i="3"/>
  <c r="AL4929" i="3"/>
  <c r="AL5197" i="3"/>
  <c r="AL3543" i="3"/>
  <c r="AL5971" i="3"/>
  <c r="AL4492" i="3"/>
  <c r="AL5388" i="3"/>
  <c r="AL5053" i="3"/>
  <c r="AL5058" i="3"/>
  <c r="AL4860" i="3"/>
  <c r="AL4061" i="3"/>
  <c r="AL2506" i="3"/>
  <c r="AL1086" i="3"/>
  <c r="AL1651" i="3"/>
  <c r="AL53" i="3"/>
  <c r="AL1630" i="3"/>
  <c r="AL1635" i="3"/>
  <c r="AL39" i="3"/>
  <c r="AL889" i="3"/>
  <c r="AL3382" i="3"/>
  <c r="AL542" i="3"/>
  <c r="AL4658" i="3"/>
  <c r="AL3755" i="3"/>
  <c r="AL1632" i="3"/>
  <c r="AL45" i="3"/>
  <c r="AL659" i="3"/>
  <c r="AL3398" i="3"/>
  <c r="AL4206" i="3"/>
  <c r="AL4630" i="3"/>
  <c r="AL4991" i="3"/>
  <c r="AL5957" i="3"/>
  <c r="AL2164" i="3"/>
  <c r="AL3377" i="3"/>
  <c r="AL4356" i="3"/>
  <c r="AL6060" i="3"/>
  <c r="AL2007" i="3"/>
  <c r="AL4708" i="3"/>
  <c r="V6411" i="3"/>
  <c r="V1258" i="3"/>
  <c r="V992" i="3"/>
  <c r="V2061" i="3"/>
  <c r="V1222" i="3"/>
  <c r="V1425" i="3"/>
  <c r="V1426" i="3"/>
  <c r="V6348" i="3"/>
  <c r="V3" i="3"/>
  <c r="V3311" i="3"/>
  <c r="V622" i="3"/>
  <c r="V651" i="3"/>
  <c r="V6443" i="3"/>
  <c r="V6234" i="3"/>
  <c r="V2337" i="3"/>
  <c r="V6749" i="3"/>
  <c r="V6750" i="3"/>
  <c r="V6751" i="3"/>
  <c r="V6236" i="3"/>
  <c r="V2850" i="3"/>
  <c r="V10" i="3"/>
  <c r="V3127" i="3"/>
  <c r="V1270" i="3"/>
  <c r="V6192" i="3"/>
  <c r="V6237" i="3"/>
  <c r="V6262" i="3"/>
  <c r="V2536" i="3"/>
  <c r="V3317" i="3"/>
  <c r="V2511" i="3"/>
  <c r="V6489" i="3"/>
  <c r="V925" i="3"/>
  <c r="V2715" i="3"/>
  <c r="V3020" i="3"/>
  <c r="V3331" i="3"/>
  <c r="V530" i="3"/>
  <c r="V2788" i="3"/>
  <c r="V2892" i="3"/>
  <c r="V6405" i="3"/>
  <c r="V1324" i="3"/>
  <c r="V2578" i="3"/>
  <c r="V6151" i="3"/>
  <c r="V2961" i="3"/>
  <c r="V3039" i="3"/>
  <c r="V3316" i="3"/>
  <c r="V2545" i="3"/>
  <c r="V2842" i="3"/>
  <c r="V4213" i="3"/>
  <c r="V6624" i="3"/>
  <c r="V1427" i="3"/>
  <c r="V829" i="3"/>
  <c r="V100" i="3"/>
  <c r="V3599" i="3"/>
  <c r="V3614" i="3"/>
  <c r="V3399" i="3"/>
  <c r="V3376" i="3"/>
  <c r="V3495" i="3"/>
  <c r="V3429" i="3"/>
  <c r="V3231" i="3"/>
  <c r="V3731" i="3"/>
  <c r="V3229" i="3"/>
  <c r="V3572" i="3"/>
  <c r="V3642" i="3"/>
  <c r="V3772" i="3"/>
  <c r="V4030" i="3"/>
  <c r="V3562" i="3"/>
  <c r="V682" i="3"/>
  <c r="V2783" i="3"/>
  <c r="V2964" i="3"/>
  <c r="V3397" i="3"/>
  <c r="V6628" i="3"/>
  <c r="V1823" i="3"/>
  <c r="V2889" i="3"/>
  <c r="V3709" i="3"/>
  <c r="V3266" i="3"/>
  <c r="V6180" i="3"/>
  <c r="V126" i="3"/>
  <c r="V584" i="3"/>
  <c r="V1223" i="3"/>
  <c r="V185" i="3"/>
  <c r="V6511" i="3"/>
  <c r="V953" i="3"/>
  <c r="V6562" i="3"/>
  <c r="V3671" i="3"/>
  <c r="V6755" i="3"/>
  <c r="V2782" i="3"/>
  <c r="V3014" i="3"/>
  <c r="V6266" i="3"/>
  <c r="V6170" i="3"/>
  <c r="V3010" i="3"/>
  <c r="V6271" i="3"/>
  <c r="V6802" i="3"/>
  <c r="V6641" i="3"/>
  <c r="V6213" i="3"/>
  <c r="V410" i="3"/>
  <c r="V6318" i="3"/>
  <c r="V6" i="3"/>
  <c r="V6199" i="3"/>
  <c r="V6201" i="3"/>
  <c r="V14" i="3"/>
  <c r="V3248" i="3"/>
  <c r="V2510" i="3"/>
  <c r="V3276" i="3"/>
  <c r="V139" i="3"/>
  <c r="V3198" i="3"/>
  <c r="V3200" i="3"/>
  <c r="V3011" i="3"/>
  <c r="V11" i="3"/>
  <c r="V3330" i="3"/>
  <c r="V3510" i="3"/>
  <c r="V3388" i="3"/>
  <c r="V2791" i="3"/>
  <c r="V2893" i="3"/>
  <c r="V3171" i="3"/>
  <c r="V2927" i="3"/>
  <c r="V2629" i="3"/>
  <c r="V6358" i="3"/>
  <c r="V6631" i="3"/>
  <c r="V6592" i="3"/>
  <c r="V3196" i="3"/>
  <c r="V2851" i="3"/>
  <c r="V1526" i="3"/>
  <c r="V3444" i="3"/>
  <c r="V3045" i="3"/>
  <c r="V2537" i="3"/>
  <c r="V2853" i="3"/>
  <c r="V6613" i="3"/>
  <c r="V2306" i="3"/>
  <c r="V6707" i="3"/>
  <c r="V3107" i="3"/>
  <c r="V3712" i="3"/>
  <c r="V3373" i="3"/>
  <c r="V3808" i="3"/>
  <c r="V3452" i="3"/>
  <c r="V3411" i="3"/>
  <c r="V3009" i="3"/>
  <c r="V3383" i="3"/>
  <c r="V3180" i="3"/>
  <c r="V3820" i="3"/>
  <c r="V3705" i="3"/>
  <c r="V3103" i="3"/>
  <c r="V3471" i="3"/>
  <c r="V2843" i="3"/>
  <c r="V2507" i="3"/>
  <c r="V2508" i="3"/>
  <c r="V2955" i="3"/>
  <c r="V371" i="3"/>
  <c r="V960" i="3"/>
  <c r="V1801" i="3"/>
  <c r="V6120" i="3"/>
  <c r="V2716" i="3"/>
  <c r="V3220" i="3"/>
  <c r="V6292" i="3"/>
  <c r="V6153" i="3"/>
  <c r="V1259" i="3"/>
  <c r="V1260" i="3"/>
  <c r="V974" i="3"/>
  <c r="V3910" i="3"/>
  <c r="V1224" i="3"/>
  <c r="V1225" i="3"/>
  <c r="V5357" i="3"/>
  <c r="V1799" i="3"/>
  <c r="V6159" i="3"/>
  <c r="V6300" i="3"/>
  <c r="V6320" i="3"/>
  <c r="V6332" i="3"/>
  <c r="V6757" i="3"/>
  <c r="V6584" i="3"/>
  <c r="V61" i="3"/>
  <c r="V3283" i="3"/>
  <c r="V2707" i="3"/>
  <c r="V2592" i="3"/>
  <c r="V3122" i="3"/>
  <c r="V3427" i="3"/>
  <c r="V2778" i="3"/>
  <c r="V2422" i="3"/>
  <c r="V498" i="3"/>
  <c r="V6379" i="3"/>
  <c r="V6350" i="3"/>
  <c r="V6281" i="3"/>
  <c r="V3249" i="3"/>
  <c r="V492" i="3"/>
  <c r="V6254" i="3"/>
  <c r="V134" i="3"/>
  <c r="V6200" i="3"/>
  <c r="V6185" i="3"/>
  <c r="V2708" i="3"/>
  <c r="V3557" i="3"/>
  <c r="V2471" i="3"/>
  <c r="V3090" i="3"/>
  <c r="V3453" i="3"/>
  <c r="V6725" i="3"/>
  <c r="V3395" i="3"/>
  <c r="V6409" i="3"/>
  <c r="V32" i="3"/>
  <c r="V6406" i="3"/>
  <c r="V2928" i="3"/>
  <c r="V3057" i="3"/>
  <c r="V2849" i="3"/>
  <c r="V6433" i="3"/>
  <c r="V6220" i="3"/>
  <c r="V6121" i="3"/>
  <c r="V1251" i="3"/>
  <c r="V6597" i="3"/>
  <c r="V33" i="3"/>
  <c r="V3432" i="3"/>
  <c r="V6214" i="3"/>
  <c r="V6594" i="3"/>
  <c r="V3386" i="3"/>
  <c r="V3636" i="3"/>
  <c r="V3359" i="3"/>
  <c r="V3998" i="3"/>
  <c r="V3972" i="3"/>
  <c r="V3481" i="3"/>
  <c r="V3237" i="3"/>
  <c r="V3597" i="3"/>
  <c r="V3505" i="3"/>
  <c r="V3188" i="3"/>
  <c r="V2793" i="3"/>
  <c r="V2922" i="3"/>
  <c r="V2598" i="3"/>
  <c r="V2414" i="3"/>
  <c r="V2711" i="3"/>
  <c r="V3226" i="3"/>
  <c r="V3615" i="3"/>
  <c r="V3512" i="3"/>
  <c r="V3456" i="3"/>
  <c r="V3494" i="3"/>
  <c r="V3354" i="3"/>
  <c r="V2825" i="3"/>
  <c r="V2785" i="3"/>
  <c r="V3518" i="3"/>
  <c r="V3238" i="3"/>
  <c r="V2845" i="3"/>
  <c r="V3131" i="3"/>
  <c r="V2796" i="3"/>
  <c r="V2799" i="3"/>
  <c r="V3195" i="3"/>
  <c r="V127" i="3"/>
  <c r="V1873" i="3"/>
  <c r="V6580" i="3"/>
  <c r="V6164" i="3"/>
  <c r="V6494" i="3"/>
  <c r="V3420" i="3"/>
  <c r="V6759" i="3"/>
  <c r="V6733" i="3"/>
  <c r="V362" i="3"/>
  <c r="V3352" i="3"/>
  <c r="V3353" i="3"/>
  <c r="V3016" i="3"/>
  <c r="V3351" i="3"/>
  <c r="V3207" i="3"/>
  <c r="V3355" i="3"/>
  <c r="V6381" i="3"/>
  <c r="V6138" i="3"/>
  <c r="V6202" i="3"/>
  <c r="V3391" i="3"/>
  <c r="V2482" i="3"/>
  <c r="V3243" i="3"/>
  <c r="V6636" i="3"/>
  <c r="V3566" i="3"/>
  <c r="V6359" i="3"/>
  <c r="V1071" i="3"/>
  <c r="V6652" i="3"/>
  <c r="V3304" i="3"/>
  <c r="V3119" i="3"/>
  <c r="V6284" i="3"/>
  <c r="V3506" i="3"/>
  <c r="V6149" i="3"/>
  <c r="V3682" i="3"/>
  <c r="V3827" i="3"/>
  <c r="V3379" i="3"/>
  <c r="V3450" i="3"/>
  <c r="V3581" i="3"/>
  <c r="V3813" i="3"/>
  <c r="V3612" i="3"/>
  <c r="V3707" i="3"/>
  <c r="V3778" i="3"/>
  <c r="V3593" i="3"/>
  <c r="V3277" i="3"/>
  <c r="V3428" i="3"/>
  <c r="V3273" i="3"/>
  <c r="V2962" i="3"/>
  <c r="V2376" i="3"/>
  <c r="V3279" i="3"/>
  <c r="V3201" i="3"/>
  <c r="V2960" i="3"/>
  <c r="V2773" i="3"/>
  <c r="V2776" i="3"/>
  <c r="V3029" i="3"/>
  <c r="V3954" i="3"/>
  <c r="V3172" i="3"/>
  <c r="V3003" i="3"/>
  <c r="V3252" i="3"/>
  <c r="V6140" i="3"/>
  <c r="V6141" i="3"/>
  <c r="V1157" i="3"/>
  <c r="V2787" i="3"/>
  <c r="V3135" i="3"/>
  <c r="V2713" i="3"/>
  <c r="V101" i="3"/>
  <c r="V113" i="3"/>
  <c r="V1261" i="3"/>
  <c r="V2071" i="3"/>
  <c r="V2070" i="3"/>
  <c r="V1067" i="3"/>
  <c r="V5359" i="3"/>
  <c r="V117" i="3"/>
  <c r="V7" i="3"/>
  <c r="V2906" i="3"/>
  <c r="V6265" i="3"/>
  <c r="V958" i="3"/>
  <c r="V6330" i="3"/>
  <c r="V3314" i="3"/>
  <c r="V2418" i="3"/>
  <c r="V3247" i="3"/>
  <c r="V3012" i="3"/>
  <c r="V3126" i="3"/>
  <c r="V6438" i="3"/>
  <c r="V15" i="3"/>
  <c r="V6193" i="3"/>
  <c r="V8" i="3"/>
  <c r="V6129" i="3"/>
  <c r="V6769" i="3"/>
  <c r="V6145" i="3"/>
  <c r="V6142" i="3"/>
  <c r="V3387" i="3"/>
  <c r="V3596" i="3"/>
  <c r="V3129" i="3"/>
  <c r="V2709" i="3"/>
  <c r="V6130" i="3"/>
  <c r="V3015" i="3"/>
  <c r="V2564" i="3"/>
  <c r="V2481" i="3"/>
  <c r="V2792" i="3"/>
  <c r="V2513" i="3"/>
  <c r="V6243" i="3"/>
  <c r="V352" i="3"/>
  <c r="V2777" i="3"/>
  <c r="V6440" i="3"/>
  <c r="V3235" i="3"/>
  <c r="V3019" i="3"/>
  <c r="V6209" i="3"/>
  <c r="V6207" i="3"/>
  <c r="V6607" i="3"/>
  <c r="V3047" i="3"/>
  <c r="V6229" i="3"/>
  <c r="V3706" i="3"/>
  <c r="V3448" i="3"/>
  <c r="V3278" i="3"/>
  <c r="V3991" i="3"/>
  <c r="V4313" i="3"/>
  <c r="V3417" i="3"/>
  <c r="V2736" i="3"/>
  <c r="V3244" i="3"/>
  <c r="V3095" i="3"/>
  <c r="V2867" i="3"/>
  <c r="V3482" i="3"/>
  <c r="V3350" i="3"/>
  <c r="V3608" i="3"/>
  <c r="V3431" i="3"/>
  <c r="V3574" i="3"/>
  <c r="V3085" i="3"/>
  <c r="V3799" i="3"/>
  <c r="V466" i="3"/>
  <c r="V3327" i="3"/>
  <c r="V3516" i="3"/>
  <c r="V3517" i="3"/>
  <c r="V3253" i="3"/>
  <c r="V2972" i="3"/>
  <c r="V2745" i="3"/>
  <c r="V6183" i="3"/>
  <c r="V6666" i="3"/>
  <c r="V2890" i="3"/>
  <c r="V3073" i="3"/>
  <c r="V6415" i="3"/>
  <c r="V6565" i="3"/>
  <c r="V1874" i="3"/>
  <c r="V1033" i="3"/>
  <c r="V319" i="3"/>
  <c r="V1921" i="3"/>
  <c r="V329" i="3"/>
  <c r="V2864" i="3"/>
  <c r="V1913" i="3"/>
  <c r="V6454" i="3"/>
  <c r="V12" i="3"/>
  <c r="V2779" i="3"/>
  <c r="V3203" i="3"/>
  <c r="V2419" i="3"/>
  <c r="V2781" i="3"/>
  <c r="V3552" i="3"/>
  <c r="V3059" i="3"/>
  <c r="V6462" i="3"/>
  <c r="V6467" i="3"/>
  <c r="V6374" i="3"/>
  <c r="V6134" i="3"/>
  <c r="V2599" i="3"/>
  <c r="V3024" i="3"/>
  <c r="V2512" i="3"/>
  <c r="V3245" i="3"/>
  <c r="V2841" i="3"/>
  <c r="V3088" i="3"/>
  <c r="V3475" i="3"/>
  <c r="V3268" i="3"/>
  <c r="V3072" i="3"/>
  <c r="V6678" i="3"/>
  <c r="V2920" i="3"/>
  <c r="V3048" i="3"/>
  <c r="V1219" i="3"/>
  <c r="V6653" i="3"/>
  <c r="V3167" i="3"/>
  <c r="V3043" i="3"/>
  <c r="V3467" i="3"/>
  <c r="V6146" i="3"/>
  <c r="V3234" i="3"/>
  <c r="V3424" i="3"/>
  <c r="V2601" i="3"/>
  <c r="V3845" i="3"/>
  <c r="V6252" i="3"/>
  <c r="V3199" i="3"/>
  <c r="V3301" i="3"/>
  <c r="V3473" i="3"/>
  <c r="V3810" i="3"/>
  <c r="V3078" i="3"/>
  <c r="V3591" i="3"/>
  <c r="V2797" i="3"/>
  <c r="V3241" i="3"/>
  <c r="V2594" i="3"/>
  <c r="V3328" i="3"/>
  <c r="V3236" i="3"/>
  <c r="V2942" i="3"/>
  <c r="V3260" i="3"/>
  <c r="V3469" i="3"/>
  <c r="V3589" i="3"/>
  <c r="V3500" i="3"/>
  <c r="V3687" i="3"/>
  <c r="V3319" i="3"/>
  <c r="V3205" i="3"/>
  <c r="V46" i="3"/>
  <c r="V3648" i="3"/>
  <c r="V6417" i="3"/>
  <c r="V16" i="3"/>
  <c r="V6445" i="3"/>
  <c r="V6567" i="3"/>
  <c r="V6450" i="3"/>
  <c r="V3445" i="3"/>
  <c r="V737" i="3"/>
  <c r="V3258" i="3"/>
  <c r="V6484" i="3"/>
  <c r="V6486" i="3"/>
  <c r="V6536" i="3"/>
  <c r="V6758" i="3"/>
  <c r="V6734" i="3"/>
  <c r="V4" i="3"/>
  <c r="V2921" i="3"/>
  <c r="V3468" i="3"/>
  <c r="V654" i="3"/>
  <c r="V3339" i="3"/>
  <c r="V3246" i="3"/>
  <c r="V6491" i="3"/>
  <c r="V1089" i="3"/>
  <c r="V427" i="3"/>
  <c r="V19" i="3"/>
  <c r="V6203" i="3"/>
  <c r="V3018" i="3"/>
  <c r="V2970" i="3"/>
  <c r="V3164" i="3"/>
  <c r="V6174" i="3"/>
  <c r="V2600" i="3"/>
  <c r="V3476" i="3"/>
  <c r="V3120" i="3"/>
  <c r="V6497" i="3"/>
  <c r="V669" i="3"/>
  <c r="V3656" i="3"/>
  <c r="V6598" i="3"/>
  <c r="V6579" i="3"/>
  <c r="V6210" i="3"/>
  <c r="V3507" i="3"/>
  <c r="V3854" i="3"/>
  <c r="V3681" i="3"/>
  <c r="V2987" i="3"/>
  <c r="V3639" i="3"/>
  <c r="V4443" i="3"/>
  <c r="V3430" i="3"/>
  <c r="V4177" i="3"/>
  <c r="V3513" i="3"/>
  <c r="V3470" i="3"/>
  <c r="V3658" i="3"/>
  <c r="V3125" i="3"/>
  <c r="V3001" i="3"/>
  <c r="V2968" i="3"/>
  <c r="V3133" i="3"/>
  <c r="V3071" i="3"/>
  <c r="V2919" i="3"/>
  <c r="V2794" i="3"/>
  <c r="V3425" i="3"/>
  <c r="V3524" i="3"/>
  <c r="V3594" i="3"/>
  <c r="V3771" i="3"/>
  <c r="V3815" i="3"/>
  <c r="V2596" i="3"/>
  <c r="V2969" i="3"/>
  <c r="V3136" i="3"/>
  <c r="V6165" i="3"/>
  <c r="V6544" i="3"/>
  <c r="V372" i="3"/>
  <c r="V6251" i="3"/>
  <c r="V3394" i="3"/>
  <c r="V3179" i="3"/>
  <c r="V3434" i="3"/>
  <c r="V1922" i="3"/>
  <c r="V6337" i="3"/>
  <c r="V6479" i="3"/>
  <c r="V1875" i="3"/>
  <c r="V5358" i="3"/>
  <c r="V6561" i="3"/>
  <c r="V3455" i="3"/>
  <c r="V6760" i="3"/>
  <c r="V6732" i="3"/>
  <c r="V179" i="3"/>
  <c r="V2484" i="3"/>
  <c r="V3555" i="3"/>
  <c r="V3004" i="3"/>
  <c r="V3084" i="3"/>
  <c r="V6524" i="3"/>
  <c r="V6618" i="3"/>
  <c r="V3315" i="3"/>
  <c r="V2965" i="3"/>
  <c r="V2597" i="3"/>
  <c r="V3389" i="3"/>
  <c r="V3121" i="3"/>
  <c r="V3013" i="3"/>
  <c r="V2966" i="3"/>
  <c r="V2718" i="3"/>
  <c r="V2492" i="3"/>
  <c r="V6244" i="3"/>
  <c r="V3381" i="3"/>
  <c r="V6632" i="3"/>
  <c r="V3306" i="3"/>
  <c r="V2604" i="3"/>
  <c r="V6221" i="3"/>
  <c r="V1530" i="3"/>
  <c r="V6416" i="3"/>
  <c r="V3508" i="3"/>
  <c r="V6708" i="3"/>
  <c r="V9" i="3"/>
  <c r="V6230" i="3"/>
  <c r="V3108" i="3"/>
  <c r="V3770" i="3"/>
  <c r="V3630" i="3"/>
  <c r="V3751" i="3"/>
  <c r="V2839" i="3"/>
  <c r="V4418" i="3"/>
  <c r="V3006" i="3"/>
  <c r="V3385" i="3"/>
  <c r="V2593" i="3"/>
  <c r="V3511" i="3"/>
  <c r="V3087" i="3"/>
  <c r="V2963" i="3"/>
  <c r="V3202" i="3"/>
  <c r="V3242" i="3"/>
  <c r="V3384" i="3"/>
  <c r="V3501" i="3"/>
  <c r="V3609" i="3"/>
  <c r="V3826" i="3"/>
  <c r="V3396" i="3"/>
  <c r="V3496" i="3"/>
  <c r="V3329" i="3"/>
  <c r="V2798" i="3"/>
  <c r="V6630" i="3"/>
  <c r="V3307" i="3"/>
  <c r="V3336" i="3"/>
  <c r="V3134" i="3"/>
  <c r="V3251" i="3"/>
  <c r="V6327" i="3"/>
  <c r="V331" i="3"/>
  <c r="V2152" i="3"/>
  <c r="V2153" i="3"/>
  <c r="V2168" i="3"/>
  <c r="V1449" i="3"/>
  <c r="V1672" i="3"/>
  <c r="V428" i="3"/>
  <c r="V445" i="3"/>
  <c r="V1878" i="3"/>
  <c r="V1879" i="3"/>
  <c r="V1616" i="3"/>
  <c r="V1661" i="3"/>
  <c r="V1514" i="3"/>
  <c r="V3267" i="3"/>
  <c r="V1508" i="3"/>
  <c r="V1723" i="3"/>
  <c r="V6616" i="3"/>
  <c r="V3882" i="3"/>
  <c r="V1815" i="3"/>
  <c r="V4146" i="3"/>
  <c r="V4147" i="3"/>
  <c r="V796" i="3"/>
  <c r="V320" i="3"/>
  <c r="V298" i="3"/>
  <c r="V1314" i="3"/>
  <c r="V480" i="3"/>
  <c r="V4883" i="3"/>
  <c r="V31" i="3"/>
  <c r="V1583" i="3"/>
  <c r="V6401" i="3"/>
  <c r="V749" i="3"/>
  <c r="V881" i="3"/>
  <c r="V1944" i="3"/>
  <c r="V5141" i="3"/>
  <c r="V373" i="3"/>
  <c r="V4634" i="3"/>
  <c r="V4554" i="3"/>
  <c r="V605" i="3"/>
  <c r="V915" i="3"/>
  <c r="V2055" i="3"/>
  <c r="V3547" i="3"/>
  <c r="V1853" i="3"/>
  <c r="V1589" i="3"/>
  <c r="V6523" i="3"/>
  <c r="V3748" i="3"/>
  <c r="V3739" i="3"/>
  <c r="V3740" i="3"/>
  <c r="V3741" i="3"/>
  <c r="V6258" i="3"/>
  <c r="V914" i="3"/>
  <c r="V692" i="3"/>
  <c r="V3925" i="3"/>
  <c r="V4917" i="3"/>
  <c r="V1712" i="3"/>
  <c r="V4432" i="3"/>
  <c r="V3939" i="3"/>
  <c r="V2028" i="3"/>
  <c r="V797" i="3"/>
  <c r="V1753" i="3"/>
  <c r="V3484" i="3"/>
  <c r="V897" i="3"/>
  <c r="V4457" i="3"/>
  <c r="V4207" i="3"/>
  <c r="V1745" i="3"/>
  <c r="V4255" i="3"/>
  <c r="V6267" i="3"/>
  <c r="V1178" i="3"/>
  <c r="V1749" i="3"/>
  <c r="V6162" i="3"/>
  <c r="V674" i="3"/>
  <c r="V4019" i="3"/>
  <c r="V2320" i="3"/>
  <c r="V321" i="3"/>
  <c r="V962" i="3"/>
  <c r="V6396" i="3"/>
  <c r="V518" i="3"/>
  <c r="V4081" i="3"/>
  <c r="V5646" i="3"/>
  <c r="V1043" i="3"/>
  <c r="V2334" i="3"/>
  <c r="V459" i="3"/>
  <c r="V1833" i="3"/>
  <c r="V2279" i="3"/>
  <c r="V1666" i="3"/>
  <c r="V3528" i="3"/>
  <c r="V726" i="3"/>
  <c r="V6249" i="3"/>
  <c r="V1331" i="3"/>
  <c r="V4261" i="3"/>
  <c r="V1965" i="3"/>
  <c r="V2238" i="3"/>
  <c r="V4100" i="3"/>
  <c r="V4092" i="3"/>
  <c r="V1857" i="3"/>
  <c r="V1184" i="3"/>
  <c r="V322" i="3"/>
  <c r="V4750" i="3"/>
  <c r="V5180" i="3"/>
  <c r="V3437" i="3"/>
  <c r="V3674" i="3"/>
  <c r="V629" i="3"/>
  <c r="V6557" i="3"/>
  <c r="V4136" i="3"/>
  <c r="V4074" i="3"/>
  <c r="V499" i="3"/>
  <c r="V2096" i="3"/>
  <c r="V3697" i="3"/>
  <c r="V1187" i="3"/>
  <c r="V1188" i="3"/>
  <c r="V742" i="3"/>
  <c r="V4668" i="3"/>
  <c r="V4240" i="3"/>
  <c r="V1083" i="3"/>
  <c r="V5091" i="3"/>
  <c r="V471" i="3"/>
  <c r="V4256" i="3"/>
  <c r="V1461" i="3"/>
  <c r="V23" i="3"/>
  <c r="V1653" i="3"/>
  <c r="V1326" i="3"/>
  <c r="V2062" i="3"/>
  <c r="V1590" i="3"/>
  <c r="V699" i="3"/>
  <c r="V1696" i="3"/>
  <c r="V4096" i="3"/>
  <c r="V1264" i="3"/>
  <c r="V5360" i="3"/>
  <c r="V4007" i="3"/>
  <c r="V174" i="3"/>
  <c r="V941" i="3"/>
  <c r="V4001" i="3"/>
  <c r="V4872" i="3"/>
  <c r="V816" i="3"/>
  <c r="V118" i="3"/>
  <c r="V1301" i="3"/>
  <c r="V5317" i="3"/>
  <c r="V1018" i="3"/>
  <c r="V3980" i="3"/>
  <c r="V581" i="3"/>
  <c r="V3625" i="3"/>
  <c r="V207" i="3"/>
  <c r="V1475" i="3"/>
  <c r="V5191" i="3"/>
  <c r="V1313" i="3"/>
  <c r="V1217" i="3"/>
  <c r="V5329" i="3"/>
  <c r="V1119" i="3"/>
  <c r="V1504" i="3"/>
  <c r="V4004" i="3"/>
  <c r="V5220" i="3"/>
  <c r="V175" i="3"/>
  <c r="V1796" i="3"/>
  <c r="V2111" i="3"/>
  <c r="V1906" i="3"/>
  <c r="V640" i="3"/>
  <c r="V3406" i="3"/>
  <c r="V637" i="3"/>
  <c r="V1400" i="3"/>
  <c r="V6290" i="3"/>
  <c r="V785" i="3"/>
  <c r="V268" i="3"/>
  <c r="V491" i="3"/>
  <c r="V5049" i="3"/>
  <c r="V2089" i="3"/>
  <c r="V3091" i="3"/>
  <c r="V3592" i="3"/>
  <c r="V1434" i="3"/>
  <c r="V631" i="3"/>
  <c r="V1457" i="3"/>
  <c r="V133" i="3"/>
  <c r="V4148" i="3"/>
  <c r="V798" i="3"/>
  <c r="V623" i="3"/>
  <c r="V208" i="3"/>
  <c r="V4884" i="3"/>
  <c r="V1022" i="3"/>
  <c r="V5175" i="3"/>
  <c r="V6529" i="3"/>
  <c r="V1075" i="3"/>
  <c r="V128" i="3"/>
  <c r="V129" i="3"/>
  <c r="V1832" i="3"/>
  <c r="V1945" i="3"/>
  <c r="V3987" i="3"/>
  <c r="V6664" i="3"/>
  <c r="V5139" i="3"/>
  <c r="V5140" i="3"/>
  <c r="V769" i="3"/>
  <c r="V4635" i="3"/>
  <c r="V4640" i="3"/>
  <c r="V6181" i="3"/>
  <c r="V6191" i="3"/>
  <c r="V3548" i="3"/>
  <c r="V574" i="3"/>
  <c r="V6195" i="3"/>
  <c r="V2179" i="3"/>
  <c r="V1539" i="3"/>
  <c r="V939" i="3"/>
  <c r="V937" i="3"/>
  <c r="V1113" i="3"/>
  <c r="V624" i="3"/>
  <c r="V3831" i="3"/>
  <c r="V6305" i="3"/>
  <c r="V706" i="3"/>
  <c r="V3742" i="3"/>
  <c r="V3743" i="3"/>
  <c r="V3744" i="3"/>
  <c r="V6259" i="3"/>
  <c r="V645" i="3"/>
  <c r="V4700" i="3"/>
  <c r="V536" i="3"/>
  <c r="V4918" i="3"/>
  <c r="V346" i="3"/>
  <c r="V728" i="3"/>
  <c r="V4104" i="3"/>
  <c r="V1203" i="3"/>
  <c r="V1811" i="3"/>
  <c r="V821" i="3"/>
  <c r="V1146" i="3"/>
  <c r="V4208" i="3"/>
  <c r="V4203" i="3"/>
  <c r="V4252" i="3"/>
  <c r="V4253" i="3"/>
  <c r="V4151" i="3"/>
  <c r="V3485" i="3"/>
  <c r="V4020" i="3"/>
  <c r="V3691" i="3"/>
  <c r="V1911" i="3"/>
  <c r="V6397" i="3"/>
  <c r="V3549" i="3"/>
  <c r="V3551" i="3"/>
  <c r="V1329" i="3"/>
  <c r="V1499" i="3"/>
  <c r="V1321" i="3"/>
  <c r="V5644" i="3"/>
  <c r="V4362" i="3"/>
  <c r="V1768" i="3"/>
  <c r="V5541" i="3"/>
  <c r="V5196" i="3"/>
  <c r="V1009" i="3"/>
  <c r="V4358" i="3"/>
  <c r="V1147" i="3"/>
  <c r="V4529" i="3"/>
  <c r="V4930" i="3"/>
  <c r="V2118" i="3"/>
  <c r="V1985" i="3"/>
  <c r="V493" i="3"/>
  <c r="V731" i="3"/>
  <c r="V732" i="3"/>
  <c r="V3794" i="3"/>
  <c r="V4263" i="3"/>
  <c r="V4026" i="3"/>
  <c r="V4766" i="3"/>
  <c r="V4764" i="3"/>
  <c r="V5514" i="3"/>
  <c r="V5652" i="3"/>
  <c r="V2045" i="3"/>
  <c r="V358" i="3"/>
  <c r="V5225" i="3"/>
  <c r="V3537" i="3"/>
  <c r="V2277" i="3"/>
  <c r="V1643" i="3"/>
  <c r="V3380" i="3"/>
  <c r="V1838" i="3"/>
  <c r="V3561" i="3"/>
  <c r="V3232" i="3"/>
  <c r="V5125" i="3"/>
  <c r="V4121" i="3"/>
  <c r="V5387" i="3"/>
  <c r="V5517" i="3"/>
  <c r="V772" i="3"/>
  <c r="V559" i="3"/>
  <c r="V1693" i="3"/>
  <c r="V5112" i="3"/>
  <c r="V295" i="3"/>
  <c r="V3890" i="3"/>
  <c r="V1652" i="3"/>
  <c r="V4259" i="3"/>
  <c r="V4489" i="3"/>
  <c r="V715" i="3"/>
  <c r="V189" i="3"/>
  <c r="V4112" i="3"/>
  <c r="V4584" i="3"/>
  <c r="V854" i="3"/>
  <c r="V1381" i="3"/>
  <c r="V4570" i="3"/>
  <c r="V3719" i="3"/>
  <c r="V3694" i="3"/>
  <c r="V3239" i="3"/>
  <c r="V5078" i="3"/>
  <c r="V4608" i="3"/>
  <c r="V5001" i="3"/>
  <c r="V196" i="3"/>
  <c r="V55" i="3"/>
  <c r="V177" i="3"/>
  <c r="V4040" i="3"/>
  <c r="V4994" i="3"/>
  <c r="V1863" i="3"/>
  <c r="V191" i="3"/>
  <c r="V62" i="3"/>
  <c r="V2276" i="3"/>
  <c r="V2236" i="3"/>
  <c r="V1191" i="3"/>
  <c r="V3981" i="3"/>
  <c r="V1560" i="3"/>
  <c r="V3761" i="3"/>
  <c r="V4005" i="3"/>
  <c r="V102" i="3"/>
  <c r="V985" i="3"/>
  <c r="V1235" i="3"/>
  <c r="V228" i="3"/>
  <c r="V275" i="3"/>
  <c r="V3769" i="3"/>
  <c r="V713" i="3"/>
  <c r="V24" i="3"/>
  <c r="V744" i="3"/>
  <c r="V25" i="3"/>
  <c r="V1673" i="3"/>
  <c r="V906" i="3"/>
  <c r="V429" i="3"/>
  <c r="V430" i="3"/>
  <c r="V1062" i="3"/>
  <c r="V1063" i="3"/>
  <c r="V1736" i="3"/>
  <c r="V438" i="3"/>
  <c r="V4307" i="3"/>
  <c r="V4308" i="3"/>
  <c r="V1663" i="3"/>
  <c r="V1916" i="3"/>
  <c r="V2358" i="3"/>
  <c r="V3265" i="3"/>
  <c r="V1731" i="3"/>
  <c r="V4368" i="3"/>
  <c r="V1408" i="3"/>
  <c r="V1759" i="3"/>
  <c r="V1758" i="3"/>
  <c r="V1744" i="3"/>
  <c r="V874" i="3"/>
  <c r="V4707" i="3"/>
  <c r="V625" i="3"/>
  <c r="V299" i="3"/>
  <c r="V597" i="3"/>
  <c r="V2141" i="3"/>
  <c r="V2142" i="3"/>
  <c r="V2034" i="3"/>
  <c r="V1306" i="3"/>
  <c r="V4603" i="3"/>
  <c r="V3907" i="3"/>
  <c r="V3969" i="3"/>
  <c r="V6204" i="3"/>
  <c r="V2365" i="3"/>
  <c r="V2328" i="3"/>
  <c r="V5142" i="3"/>
  <c r="V119" i="3"/>
  <c r="V916" i="3"/>
  <c r="V5549" i="3"/>
  <c r="V5548" i="3"/>
  <c r="V4257" i="3"/>
  <c r="V2180" i="3"/>
  <c r="V1114" i="3"/>
  <c r="V6186" i="3"/>
  <c r="V4248" i="3"/>
  <c r="V4653" i="3"/>
  <c r="V276" i="3"/>
  <c r="V241" i="3"/>
  <c r="V2037" i="3"/>
  <c r="V2342" i="3"/>
  <c r="V4431" i="3"/>
  <c r="V504" i="3"/>
  <c r="V4054" i="3"/>
  <c r="V1204" i="3"/>
  <c r="V1739" i="3"/>
  <c r="V1740" i="3"/>
  <c r="V2085" i="3"/>
  <c r="V781" i="3"/>
  <c r="V778" i="3"/>
  <c r="V56" i="3"/>
  <c r="V2977" i="3"/>
  <c r="V3940" i="3"/>
  <c r="V3941" i="3"/>
  <c r="V423" i="3"/>
  <c r="V1179" i="3"/>
  <c r="V5331" i="3"/>
  <c r="V1750" i="3"/>
  <c r="V6206" i="3"/>
  <c r="V3635" i="3"/>
  <c r="V4498" i="3"/>
  <c r="V963" i="3"/>
  <c r="V6615" i="3"/>
  <c r="V5647" i="3"/>
  <c r="V5640" i="3"/>
  <c r="V1772" i="3"/>
  <c r="V1769" i="3"/>
  <c r="V3886" i="3"/>
  <c r="V632" i="3"/>
  <c r="V2295" i="3"/>
  <c r="V4221" i="3"/>
  <c r="V4003" i="3"/>
  <c r="V1213" i="3"/>
  <c r="V3270" i="3"/>
  <c r="V3795" i="3"/>
  <c r="V4262" i="3"/>
  <c r="V902" i="3"/>
  <c r="V903" i="3"/>
  <c r="V6178" i="3"/>
  <c r="V6274" i="3"/>
  <c r="V733" i="3"/>
  <c r="V835" i="3"/>
  <c r="V5476" i="3"/>
  <c r="V1357" i="3"/>
  <c r="V394" i="3"/>
  <c r="V1394" i="3"/>
  <c r="V701" i="3"/>
  <c r="V1800" i="3"/>
  <c r="V1349" i="3"/>
  <c r="V26" i="3"/>
  <c r="V2097" i="3"/>
  <c r="V5074" i="3"/>
  <c r="V1019" i="3"/>
  <c r="V1309" i="3"/>
  <c r="V997" i="3"/>
  <c r="V556" i="3"/>
  <c r="V2110" i="3"/>
  <c r="V687" i="3"/>
  <c r="V930" i="3"/>
  <c r="V4490" i="3"/>
  <c r="V1256" i="3"/>
  <c r="V5024" i="3"/>
  <c r="V380" i="3"/>
  <c r="V685" i="3"/>
  <c r="V2359" i="3"/>
  <c r="V153" i="3"/>
  <c r="V4667" i="3"/>
  <c r="V2242" i="3"/>
  <c r="V1803" i="3"/>
  <c r="V395" i="3"/>
  <c r="V4041" i="3"/>
  <c r="V120" i="3"/>
  <c r="V3828" i="3"/>
  <c r="V5036" i="3"/>
  <c r="V5318" i="3"/>
  <c r="V5316" i="3"/>
  <c r="V1717" i="3"/>
  <c r="V5130" i="3"/>
  <c r="V3802" i="3"/>
  <c r="V3626" i="3"/>
  <c r="V1511" i="3"/>
  <c r="V1512" i="3"/>
  <c r="V3812" i="3"/>
  <c r="V4379" i="3"/>
  <c r="V160" i="3"/>
  <c r="V323" i="3"/>
  <c r="V1168" i="3"/>
  <c r="V1192" i="3"/>
  <c r="V1907" i="3"/>
  <c r="V146" i="3"/>
  <c r="V2013" i="3"/>
  <c r="V2014" i="3"/>
  <c r="V5160" i="3"/>
  <c r="V4808" i="3"/>
  <c r="V2289" i="3"/>
  <c r="V4062" i="3"/>
  <c r="V1416" i="3"/>
  <c r="V1064" i="3"/>
  <c r="V1065" i="3"/>
  <c r="V6184" i="3"/>
  <c r="V1617" i="3"/>
  <c r="V1133" i="3"/>
  <c r="V750" i="3"/>
  <c r="V3619" i="3"/>
  <c r="V186" i="3"/>
  <c r="V1917" i="3"/>
  <c r="V20" i="3"/>
  <c r="V836" i="3"/>
  <c r="V1724" i="3"/>
  <c r="V817" i="3"/>
  <c r="V456" i="3"/>
  <c r="V4770" i="3"/>
  <c r="V3883" i="3"/>
  <c r="V190" i="3"/>
  <c r="V1386" i="3"/>
  <c r="V1961" i="3"/>
  <c r="V1962" i="3"/>
  <c r="V3872" i="3"/>
  <c r="V788" i="3"/>
  <c r="V218" i="3"/>
  <c r="V194" i="3"/>
  <c r="V3968" i="3"/>
  <c r="V6662" i="3"/>
  <c r="V1640" i="3"/>
  <c r="V882" i="3"/>
  <c r="V1076" i="3"/>
  <c r="V913" i="3"/>
  <c r="V1274" i="3"/>
  <c r="V3159" i="3"/>
  <c r="V770" i="3"/>
  <c r="V2038" i="3"/>
  <c r="V1761" i="3"/>
  <c r="V229" i="3"/>
  <c r="V4097" i="3"/>
  <c r="V4641" i="3"/>
  <c r="V4639" i="3"/>
  <c r="V1370" i="3"/>
  <c r="V4258" i="3"/>
  <c r="V1807" i="3"/>
  <c r="V4204" i="3"/>
  <c r="V3745" i="3"/>
  <c r="V6563" i="3"/>
  <c r="V891" i="3"/>
  <c r="V6187" i="3"/>
  <c r="V4264" i="3"/>
  <c r="V4265" i="3"/>
  <c r="V693" i="3"/>
  <c r="V4919" i="3"/>
  <c r="V6588" i="3"/>
  <c r="V3600" i="3"/>
  <c r="V4891" i="3"/>
  <c r="V4897" i="3"/>
  <c r="V5184" i="3"/>
  <c r="V5185" i="3"/>
  <c r="V2123" i="3"/>
  <c r="V4082" i="3"/>
  <c r="V1933" i="3"/>
  <c r="V779" i="3"/>
  <c r="V3942" i="3"/>
  <c r="V3943" i="3"/>
  <c r="V5206" i="3"/>
  <c r="V4015" i="3"/>
  <c r="V1180" i="3"/>
  <c r="V675" i="3"/>
  <c r="V2112" i="3"/>
  <c r="V6404" i="3"/>
  <c r="V1144" i="3"/>
  <c r="V4202" i="3"/>
  <c r="V825" i="3"/>
  <c r="V6268" i="3"/>
  <c r="V3486" i="3"/>
  <c r="V899" i="3"/>
  <c r="V3692" i="3"/>
  <c r="V1023" i="3"/>
  <c r="V4272" i="3"/>
  <c r="V4122" i="3"/>
  <c r="V4016" i="3"/>
  <c r="V2322" i="3"/>
  <c r="V4277" i="3"/>
  <c r="V1770" i="3"/>
  <c r="V4528" i="3"/>
  <c r="V2296" i="3"/>
  <c r="V727" i="3"/>
  <c r="V734" i="3"/>
  <c r="V2263" i="3"/>
  <c r="V6132" i="3"/>
  <c r="V662" i="3"/>
  <c r="V4987" i="3"/>
  <c r="V4765" i="3"/>
  <c r="V5477" i="3"/>
  <c r="V1338" i="3"/>
  <c r="V1358" i="3"/>
  <c r="V5119" i="3"/>
  <c r="V578" i="3"/>
  <c r="V40" i="3"/>
  <c r="V4098" i="3"/>
  <c r="V1354" i="3"/>
  <c r="V569" i="3"/>
  <c r="V570" i="3"/>
  <c r="V571" i="3"/>
  <c r="V810" i="3"/>
  <c r="V880" i="3"/>
  <c r="V4834" i="3"/>
  <c r="V5073" i="3"/>
  <c r="V71" i="3"/>
  <c r="V3699" i="3"/>
  <c r="V4813" i="3"/>
  <c r="V970" i="3"/>
  <c r="V3560" i="3"/>
  <c r="V1308" i="3"/>
  <c r="V1447" i="3"/>
  <c r="V1448" i="3"/>
  <c r="V5090" i="3"/>
  <c r="V5060" i="3"/>
  <c r="V4669" i="3"/>
  <c r="V4241" i="3"/>
  <c r="V4847" i="3"/>
  <c r="V2106" i="3"/>
  <c r="V745" i="3"/>
  <c r="V4566" i="3"/>
  <c r="V5258" i="3"/>
  <c r="V688" i="3"/>
  <c r="V5054" i="3"/>
  <c r="V1966" i="3"/>
  <c r="V716" i="3"/>
  <c r="V857" i="3"/>
  <c r="V1591" i="3"/>
  <c r="V2227" i="3"/>
  <c r="V121" i="3"/>
  <c r="V219" i="3"/>
  <c r="V396" i="3"/>
  <c r="V3757" i="3"/>
  <c r="V4010" i="3"/>
  <c r="V57" i="3"/>
  <c r="V979" i="3"/>
  <c r="V4000" i="3"/>
  <c r="V359" i="3"/>
  <c r="V3936" i="3"/>
  <c r="V4042" i="3"/>
  <c r="V1936" i="3"/>
  <c r="V161" i="3"/>
  <c r="V1239" i="3"/>
  <c r="V2237" i="3"/>
  <c r="V5131" i="3"/>
  <c r="V1899" i="3"/>
  <c r="V3627" i="3"/>
  <c r="V2107" i="3"/>
  <c r="V4302" i="3"/>
  <c r="V2310" i="3"/>
  <c r="V147" i="3"/>
  <c r="V1266" i="3"/>
  <c r="V397" i="3"/>
  <c r="V5501" i="3"/>
  <c r="V154" i="3"/>
  <c r="V989" i="3"/>
  <c r="V5330" i="3"/>
  <c r="V5778" i="3"/>
  <c r="V1979" i="3"/>
  <c r="V1980" i="3"/>
  <c r="V868" i="3"/>
  <c r="V1624" i="3"/>
  <c r="V2103" i="3"/>
  <c r="V1784" i="3"/>
  <c r="V5533" i="3"/>
  <c r="V4507" i="3"/>
  <c r="V1417" i="3"/>
  <c r="V1332" i="3"/>
  <c r="V166" i="3"/>
  <c r="V1728" i="3"/>
  <c r="V2068" i="3"/>
  <c r="V269" i="3"/>
  <c r="V1797" i="3"/>
  <c r="V4972" i="3"/>
  <c r="V3734" i="3"/>
  <c r="V638" i="3"/>
  <c r="V1674" i="3"/>
  <c r="V6422" i="3"/>
  <c r="V3657" i="3"/>
  <c r="V1737" i="3"/>
  <c r="V1124" i="3"/>
  <c r="V1680" i="3"/>
  <c r="V751" i="3"/>
  <c r="V6556" i="3"/>
  <c r="V1742" i="3"/>
  <c r="V4567" i="3"/>
  <c r="V1716" i="3"/>
  <c r="V478" i="3"/>
  <c r="V1718" i="3"/>
  <c r="V633" i="3"/>
  <c r="V1115" i="3"/>
  <c r="V4771" i="3"/>
  <c r="V3545" i="3"/>
  <c r="V601" i="3"/>
  <c r="V1315" i="3"/>
  <c r="V1333" i="3"/>
  <c r="V1334" i="3"/>
  <c r="V6182" i="3"/>
  <c r="V2205" i="3"/>
  <c r="V230" i="3"/>
  <c r="V694" i="3"/>
  <c r="V1707" i="3"/>
  <c r="V1747" i="3"/>
  <c r="V866" i="3"/>
  <c r="V6622" i="3"/>
  <c r="V6342" i="3"/>
  <c r="V1275" i="3"/>
  <c r="V3988" i="3"/>
  <c r="V1540" i="3"/>
  <c r="V5143" i="3"/>
  <c r="V5144" i="3"/>
  <c r="V919" i="3"/>
  <c r="V920" i="3"/>
  <c r="V6446" i="3"/>
  <c r="V5481" i="3"/>
  <c r="V630" i="3"/>
  <c r="V2101" i="3"/>
  <c r="V4636" i="3"/>
  <c r="V4637" i="3"/>
  <c r="V2056" i="3"/>
  <c r="V4154" i="3"/>
  <c r="V3830" i="3"/>
  <c r="V4698" i="3"/>
  <c r="V4699" i="3"/>
  <c r="V6740" i="3"/>
  <c r="V3542" i="3"/>
  <c r="V707" i="3"/>
  <c r="V3655" i="3"/>
  <c r="V4920" i="3"/>
  <c r="V4916" i="3"/>
  <c r="V4504" i="3"/>
  <c r="V1713" i="3"/>
  <c r="V3098" i="3"/>
  <c r="V5186" i="3"/>
  <c r="V5181" i="3"/>
  <c r="V5182" i="3"/>
  <c r="V6208" i="3"/>
  <c r="V6222" i="3"/>
  <c r="V5205" i="3"/>
  <c r="V575" i="3"/>
  <c r="V283" i="3"/>
  <c r="V1181" i="3"/>
  <c r="V4212" i="3"/>
  <c r="V830" i="3"/>
  <c r="V1182" i="3"/>
  <c r="V5333" i="3"/>
  <c r="V4205" i="3"/>
  <c r="V1021" i="3"/>
  <c r="V2278" i="3"/>
  <c r="V1068" i="3"/>
  <c r="V1069" i="3"/>
  <c r="V3690" i="3"/>
  <c r="V2318" i="3"/>
  <c r="V3343" i="3"/>
  <c r="V4273" i="3"/>
  <c r="V4274" i="3"/>
  <c r="V1148" i="3"/>
  <c r="V5475" i="3"/>
  <c r="V2323" i="3"/>
  <c r="V943" i="3"/>
  <c r="V324" i="3"/>
  <c r="V4384" i="3"/>
  <c r="V2213" i="3"/>
  <c r="V5002" i="3"/>
  <c r="V4363" i="3"/>
  <c r="V3913" i="3"/>
  <c r="V705" i="3"/>
  <c r="V1834" i="3"/>
  <c r="V6215" i="3"/>
  <c r="V1771" i="3"/>
  <c r="V2357" i="3"/>
  <c r="V5195" i="3"/>
  <c r="V2280" i="3"/>
  <c r="V1667" i="3"/>
  <c r="V1149" i="3"/>
  <c r="V3488" i="3"/>
  <c r="V1375" i="3"/>
  <c r="V494" i="3"/>
  <c r="V1246" i="3"/>
  <c r="V3798" i="3"/>
  <c r="V2129" i="3"/>
  <c r="V1116" i="3"/>
  <c r="V822" i="3"/>
  <c r="V1025" i="3"/>
  <c r="V5118" i="3"/>
  <c r="V1355" i="3"/>
  <c r="V1688" i="3"/>
  <c r="V419" i="3"/>
  <c r="V4684" i="3"/>
  <c r="V1862" i="3"/>
  <c r="V1189" i="3"/>
  <c r="V709" i="3"/>
  <c r="V5061" i="3"/>
  <c r="V4670" i="3"/>
  <c r="V524" i="3"/>
  <c r="V3935" i="3"/>
  <c r="V1654" i="3"/>
  <c r="V1655" i="3"/>
  <c r="V1656" i="3"/>
  <c r="V1395" i="3"/>
  <c r="V4777" i="3"/>
  <c r="V4576" i="3"/>
  <c r="V4577" i="3"/>
  <c r="V4578" i="3"/>
  <c r="V6107" i="3"/>
  <c r="V2228" i="3"/>
  <c r="V2326" i="3"/>
  <c r="V406" i="3"/>
  <c r="V2119" i="3"/>
  <c r="V4583" i="3"/>
  <c r="V4889" i="3"/>
  <c r="V1236" i="3"/>
  <c r="V3492" i="3"/>
  <c r="V3480" i="3"/>
  <c r="V4008" i="3"/>
  <c r="V3472" i="3"/>
  <c r="V3840" i="3"/>
  <c r="V562" i="3"/>
  <c r="V1968" i="3"/>
  <c r="V818" i="3"/>
  <c r="V4043" i="3"/>
  <c r="V3963" i="3"/>
  <c r="V802" i="3"/>
  <c r="V803" i="3"/>
  <c r="V4995" i="3"/>
  <c r="V1864" i="3"/>
  <c r="V5319" i="3"/>
  <c r="V162" i="3"/>
  <c r="V5132" i="3"/>
  <c r="V2223" i="3"/>
  <c r="V2108" i="3"/>
  <c r="V543" i="3"/>
  <c r="V986" i="3"/>
  <c r="V1735" i="3"/>
  <c r="V5163" i="3"/>
  <c r="V1240" i="3"/>
  <c r="V4380" i="3"/>
  <c r="V4288" i="3"/>
  <c r="V5777" i="3"/>
  <c r="V2104" i="3"/>
  <c r="V2370" i="3"/>
  <c r="V4575" i="3"/>
  <c r="V5159" i="3"/>
  <c r="V647" i="3"/>
  <c r="V4505" i="3"/>
  <c r="V1418" i="3"/>
  <c r="V4650" i="3"/>
  <c r="V2240" i="3"/>
  <c r="V159" i="3"/>
  <c r="V212" i="3"/>
  <c r="V1675" i="3"/>
  <c r="V1676" i="3"/>
  <c r="V648" i="3"/>
  <c r="V1738" i="3"/>
  <c r="V786" i="3"/>
  <c r="V1660" i="3"/>
  <c r="V1509" i="3"/>
  <c r="V1719" i="3"/>
  <c r="V523" i="3"/>
  <c r="V1471" i="3"/>
  <c r="V1472" i="3"/>
  <c r="V1531" i="3"/>
  <c r="V2143" i="3"/>
  <c r="V2144" i="3"/>
  <c r="V18" i="3"/>
  <c r="V589" i="3"/>
  <c r="V1000" i="3"/>
  <c r="V4149" i="3"/>
  <c r="V4152" i="3"/>
  <c r="V799" i="3"/>
  <c r="V800" i="3"/>
  <c r="V315" i="3"/>
  <c r="V845" i="3"/>
  <c r="V432" i="3"/>
  <c r="V2147" i="3"/>
  <c r="V1307" i="3"/>
  <c r="V3842" i="3"/>
  <c r="V4932" i="3"/>
  <c r="V1122" i="3"/>
  <c r="V753" i="3"/>
  <c r="V6731" i="3"/>
  <c r="V3653" i="3"/>
  <c r="V5145" i="3"/>
  <c r="V5146" i="3"/>
  <c r="V5147" i="3"/>
  <c r="V5148" i="3"/>
  <c r="V5149" i="3"/>
  <c r="V5155" i="3"/>
  <c r="V5150" i="3"/>
  <c r="V1034" i="3"/>
  <c r="V4156" i="3"/>
  <c r="V6713" i="3"/>
  <c r="V2341" i="3"/>
  <c r="V347" i="3"/>
  <c r="V2086" i="3"/>
  <c r="V6223" i="3"/>
  <c r="V3944" i="3"/>
  <c r="V3945" i="3"/>
  <c r="V4610" i="3"/>
  <c r="V1754" i="3"/>
  <c r="V4458" i="3"/>
  <c r="V4456" i="3"/>
  <c r="V4209" i="3"/>
  <c r="V4210" i="3"/>
  <c r="V826" i="3"/>
  <c r="V614" i="3"/>
  <c r="V1592" i="3"/>
  <c r="V1039" i="3"/>
  <c r="V1150" i="3"/>
  <c r="V5003" i="3"/>
  <c r="V1789" i="3"/>
  <c r="V3752" i="3"/>
  <c r="V4357" i="3"/>
  <c r="V398" i="3"/>
  <c r="V634" i="3"/>
  <c r="V2281" i="3"/>
  <c r="V1595" i="3"/>
  <c r="V5309" i="3"/>
  <c r="V1318" i="3"/>
  <c r="V4931" i="3"/>
  <c r="V1319" i="3"/>
  <c r="V1320" i="3"/>
  <c r="V1882" i="3"/>
  <c r="V1127" i="3"/>
  <c r="V2953" i="3"/>
  <c r="V735" i="3"/>
  <c r="V4661" i="3"/>
  <c r="V3271" i="3"/>
  <c r="V4130" i="3"/>
  <c r="V3793" i="3"/>
  <c r="V823" i="3"/>
  <c r="V837" i="3"/>
  <c r="V5120" i="3"/>
  <c r="V3539" i="3"/>
  <c r="V2098" i="3"/>
  <c r="V2049" i="3"/>
  <c r="V4751" i="3"/>
  <c r="V610" i="3"/>
  <c r="V611" i="3"/>
  <c r="V353" i="3"/>
  <c r="V4685" i="3"/>
  <c r="V4320" i="3"/>
  <c r="V4155" i="3"/>
  <c r="V4673" i="3"/>
  <c r="V4671" i="3"/>
  <c r="V5126" i="3"/>
  <c r="V1541" i="3"/>
  <c r="V4111" i="3"/>
  <c r="V5304" i="3"/>
  <c r="V106" i="3"/>
  <c r="V374" i="3"/>
  <c r="V756" i="3"/>
  <c r="V1733" i="3"/>
  <c r="V904" i="3"/>
  <c r="V1657" i="3"/>
  <c r="V5138" i="3"/>
  <c r="V858" i="3"/>
  <c r="V1396" i="3"/>
  <c r="V3814" i="3"/>
  <c r="V1484" i="3"/>
  <c r="V1485" i="3"/>
  <c r="V4778" i="3"/>
  <c r="V4579" i="3"/>
  <c r="V4580" i="3"/>
  <c r="V1697" i="3"/>
  <c r="V1852" i="3"/>
  <c r="V2229" i="3"/>
  <c r="V339" i="3"/>
  <c r="V1959" i="3"/>
  <c r="V257" i="3"/>
  <c r="V4009" i="3"/>
  <c r="V3056" i="3"/>
  <c r="V3137" i="3"/>
  <c r="V258" i="3"/>
  <c r="V4606" i="3"/>
  <c r="V952" i="3"/>
  <c r="V4873" i="3"/>
  <c r="V3582" i="3"/>
  <c r="V47" i="3"/>
  <c r="V3937" i="3"/>
  <c r="V3964" i="3"/>
  <c r="V3965" i="3"/>
  <c r="V1865" i="3"/>
  <c r="V617" i="3"/>
  <c r="V2275" i="3"/>
  <c r="V2321" i="3"/>
  <c r="V1960" i="3"/>
  <c r="V3409" i="3"/>
  <c r="V4963" i="3"/>
  <c r="V2312" i="3"/>
  <c r="V1439" i="3"/>
  <c r="V2270" i="3"/>
  <c r="V806" i="3"/>
  <c r="V1908" i="3"/>
  <c r="V4586" i="3"/>
  <c r="V1625" i="3"/>
  <c r="V4616" i="3"/>
  <c r="V4617" i="3"/>
  <c r="V4006" i="3"/>
  <c r="V4980" i="3"/>
  <c r="V4982" i="3"/>
  <c r="V5161" i="3"/>
  <c r="V5535" i="3"/>
  <c r="V300" i="3"/>
  <c r="V1695" i="3"/>
  <c r="V5881" i="3"/>
  <c r="V4327" i="3"/>
  <c r="V730" i="3"/>
  <c r="V1350" i="3"/>
  <c r="V1729" i="3"/>
  <c r="V1734" i="3"/>
  <c r="V48" i="3"/>
  <c r="V1351" i="3"/>
  <c r="V1880" i="3"/>
  <c r="V719" i="3"/>
  <c r="V4388" i="3"/>
  <c r="V3302" i="3"/>
  <c r="V1534" i="3"/>
  <c r="V3364" i="3"/>
  <c r="V3791" i="3"/>
  <c r="V819" i="3"/>
  <c r="V2145" i="3"/>
  <c r="V375" i="3"/>
  <c r="V998" i="3"/>
  <c r="V2146" i="3"/>
  <c r="V4150" i="3"/>
  <c r="V807" i="3"/>
  <c r="V2032" i="3"/>
  <c r="V3843" i="3"/>
  <c r="V560" i="3"/>
  <c r="V5174" i="3"/>
  <c r="V3971" i="3"/>
  <c r="V1783" i="3"/>
  <c r="V3160" i="3"/>
  <c r="V4079" i="3"/>
  <c r="V3985" i="3"/>
  <c r="V5151" i="3"/>
  <c r="V5152" i="3"/>
  <c r="V921" i="3"/>
  <c r="V6346" i="3"/>
  <c r="V2102" i="3"/>
  <c r="V831" i="3"/>
  <c r="V5550" i="3"/>
  <c r="V2178" i="3"/>
  <c r="V383" i="3"/>
  <c r="V1946" i="3"/>
  <c r="V6326" i="3"/>
  <c r="V3832" i="3"/>
  <c r="V811" i="3"/>
  <c r="V4652" i="3"/>
  <c r="V537" i="3"/>
  <c r="V6714" i="3"/>
  <c r="V1714" i="3"/>
  <c r="V2343" i="3"/>
  <c r="V2269" i="3"/>
  <c r="V4053" i="3"/>
  <c r="V5187" i="3"/>
  <c r="V5183" i="3"/>
  <c r="V1205" i="3"/>
  <c r="V1031" i="3"/>
  <c r="V3646" i="3"/>
  <c r="V440" i="3"/>
  <c r="V5081" i="3"/>
  <c r="V1291" i="3"/>
  <c r="V1210" i="3"/>
  <c r="V4460" i="3"/>
  <c r="V4572" i="3"/>
  <c r="V1845" i="3"/>
  <c r="V5332" i="3"/>
  <c r="V901" i="3"/>
  <c r="V4089" i="3"/>
  <c r="V4371" i="3"/>
  <c r="V6720" i="3"/>
  <c r="V1151" i="3"/>
  <c r="V1152" i="3"/>
  <c r="V1153" i="3"/>
  <c r="V1154" i="3"/>
  <c r="V5645" i="3"/>
  <c r="V1681" i="3"/>
  <c r="V5604" i="3"/>
  <c r="V1387" i="3"/>
  <c r="V5945" i="3"/>
  <c r="V1790" i="3"/>
  <c r="V4678" i="3"/>
  <c r="V5194" i="3"/>
  <c r="V390" i="3"/>
  <c r="V5293" i="3"/>
  <c r="V2297" i="3"/>
  <c r="V1376" i="3"/>
  <c r="V6250" i="3"/>
  <c r="V4662" i="3"/>
  <c r="V1410" i="3"/>
  <c r="V4141" i="3"/>
  <c r="V2138" i="3"/>
  <c r="V6133" i="3"/>
  <c r="V1117" i="3"/>
  <c r="V5513" i="3"/>
  <c r="V4441" i="3"/>
  <c r="V5650" i="3"/>
  <c r="V5651" i="3"/>
  <c r="V213" i="3"/>
  <c r="V2046" i="3"/>
  <c r="V867" i="3"/>
  <c r="V3726" i="3"/>
  <c r="V1455" i="3"/>
  <c r="V54" i="3"/>
  <c r="V1957" i="3"/>
  <c r="V4106" i="3"/>
  <c r="V1861" i="3"/>
  <c r="V2182" i="3"/>
  <c r="V381" i="3"/>
  <c r="V4242" i="3"/>
  <c r="V4245" i="3"/>
  <c r="V4243" i="3"/>
  <c r="V2333" i="3"/>
  <c r="V92" i="3"/>
  <c r="V27" i="3"/>
  <c r="V746" i="3"/>
  <c r="V1527" i="3"/>
  <c r="V1232" i="3"/>
  <c r="V931" i="3"/>
  <c r="V1658" i="3"/>
  <c r="V1870" i="3"/>
  <c r="V859" i="3"/>
  <c r="V1486" i="3"/>
  <c r="V4581" i="3"/>
  <c r="V4231" i="3"/>
  <c r="V4230" i="3"/>
  <c r="V2200" i="3"/>
  <c r="V3363" i="3"/>
  <c r="V1638" i="3"/>
  <c r="V3254" i="3"/>
  <c r="V935" i="3"/>
  <c r="V4474" i="3"/>
  <c r="V3911" i="3"/>
  <c r="V5038" i="3"/>
  <c r="V158" i="3"/>
  <c r="V2095" i="3"/>
  <c r="V1668" i="3"/>
  <c r="V2325" i="3"/>
  <c r="V1299" i="3"/>
  <c r="V2124" i="3"/>
  <c r="V399" i="3"/>
  <c r="V3967" i="3"/>
  <c r="V3966" i="3"/>
  <c r="V1561" i="3"/>
  <c r="V615" i="3"/>
  <c r="V289" i="3"/>
  <c r="V4868" i="3"/>
  <c r="V1229" i="3"/>
  <c r="V708" i="3"/>
  <c r="V3607" i="3"/>
  <c r="V3650" i="3"/>
  <c r="V330" i="3"/>
  <c r="V1399" i="3"/>
  <c r="V990" i="3"/>
  <c r="V739" i="3"/>
  <c r="V4287" i="3"/>
  <c r="V1950" i="3"/>
  <c r="V4964" i="3"/>
  <c r="V255" i="3"/>
  <c r="V5882" i="3"/>
  <c r="V4938" i="3"/>
  <c r="V5239" i="3"/>
  <c r="V2126" i="3"/>
  <c r="V340" i="3"/>
  <c r="V3310" i="3"/>
  <c r="V277" i="3"/>
  <c r="V3859" i="3"/>
  <c r="V6322" i="3"/>
  <c r="V1295" i="3"/>
  <c r="V3644" i="3"/>
  <c r="V6498" i="3"/>
  <c r="V4297" i="3"/>
  <c r="V284" i="3"/>
  <c r="V890" i="3"/>
  <c r="V5050" i="3"/>
  <c r="V6560" i="3"/>
  <c r="V696" i="3"/>
  <c r="V6136" i="3"/>
  <c r="V1445" i="3"/>
  <c r="V1536" i="3"/>
  <c r="V1725" i="3"/>
  <c r="V748" i="3"/>
  <c r="V1963" i="3"/>
  <c r="V4623" i="3"/>
  <c r="V6216" i="3"/>
  <c r="V3869" i="3"/>
  <c r="V247" i="3"/>
  <c r="V6578" i="3"/>
  <c r="V2033" i="3"/>
  <c r="V1437" i="3"/>
  <c r="V3844" i="3"/>
  <c r="V6226" i="3"/>
  <c r="V1123" i="3"/>
  <c r="V1792" i="3"/>
  <c r="V3970" i="3"/>
  <c r="V887" i="3"/>
  <c r="V6137" i="3"/>
  <c r="V3989" i="3"/>
  <c r="V3990" i="3"/>
  <c r="V3986" i="3"/>
  <c r="V5153" i="3"/>
  <c r="V5154" i="3"/>
  <c r="V4638" i="3"/>
  <c r="V446" i="3"/>
  <c r="V606" i="3"/>
  <c r="V416" i="3"/>
  <c r="V1947" i="3"/>
  <c r="V1649" i="3"/>
  <c r="V938" i="3"/>
  <c r="V4163" i="3"/>
  <c r="V6306" i="3"/>
  <c r="V3746" i="3"/>
  <c r="V4921" i="3"/>
  <c r="V2344" i="3"/>
  <c r="V3096" i="3"/>
  <c r="V4895" i="3"/>
  <c r="V4372" i="3"/>
  <c r="V5188" i="3"/>
  <c r="V2253" i="3"/>
  <c r="V782" i="3"/>
  <c r="V442" i="3"/>
  <c r="V3946" i="3"/>
  <c r="V3947" i="3"/>
  <c r="V345" i="3"/>
  <c r="V4184" i="3"/>
  <c r="V6685" i="3"/>
  <c r="V1183" i="3"/>
  <c r="V4459" i="3"/>
  <c r="V717" i="3"/>
  <c r="V4211" i="3"/>
  <c r="V4254" i="3"/>
  <c r="V1450" i="3"/>
  <c r="V2319" i="3"/>
  <c r="V812" i="3"/>
  <c r="V964" i="3"/>
  <c r="V3550" i="3"/>
  <c r="V1155" i="3"/>
  <c r="V1131" i="3"/>
  <c r="V2324" i="3"/>
  <c r="V5605" i="3"/>
  <c r="V5603" i="3"/>
  <c r="V4364" i="3"/>
  <c r="V1094" i="3"/>
  <c r="V2335" i="3"/>
  <c r="V4271" i="3"/>
  <c r="V1156" i="3"/>
  <c r="V6558" i="3"/>
  <c r="V4367" i="3"/>
  <c r="V49" i="3"/>
  <c r="V3796" i="3"/>
  <c r="V3797" i="3"/>
  <c r="V702" i="3"/>
  <c r="V664" i="3"/>
  <c r="V272" i="3"/>
  <c r="V6179" i="3"/>
  <c r="V6275" i="3"/>
  <c r="V641" i="3"/>
  <c r="V3632" i="3"/>
  <c r="V4340" i="3"/>
  <c r="V2050" i="3"/>
  <c r="V2121" i="3"/>
  <c r="V568" i="3"/>
  <c r="V433" i="3"/>
  <c r="V420" i="3"/>
  <c r="V325" i="3"/>
  <c r="V195" i="3"/>
  <c r="V4833" i="3"/>
  <c r="V5062" i="3"/>
  <c r="V4672" i="3"/>
  <c r="V5127" i="3"/>
  <c r="V4244" i="3"/>
  <c r="V2148" i="3"/>
  <c r="V757" i="3"/>
  <c r="V5113" i="3"/>
  <c r="V5114" i="3"/>
  <c r="V3887" i="3"/>
  <c r="V3888" i="3"/>
  <c r="V1659" i="3"/>
  <c r="V1831" i="3"/>
  <c r="V4260" i="3"/>
  <c r="V4849" i="3"/>
  <c r="V4582" i="3"/>
  <c r="V1284" i="3"/>
  <c r="V1984" i="3"/>
  <c r="V2230" i="3"/>
  <c r="V4966" i="3"/>
  <c r="V3602" i="3"/>
  <c r="V1233" i="3"/>
  <c r="V3973" i="3"/>
  <c r="V3138" i="3"/>
  <c r="V5077" i="3"/>
  <c r="V5259" i="3"/>
  <c r="V4607" i="3"/>
  <c r="V180" i="3"/>
  <c r="V332" i="3"/>
  <c r="V3892" i="3"/>
  <c r="V1866" i="3"/>
  <c r="V1867" i="3"/>
  <c r="V927" i="3"/>
  <c r="V443" i="3"/>
  <c r="V1048" i="3"/>
  <c r="V3982" i="3"/>
  <c r="V1079" i="3"/>
  <c r="V2250" i="3"/>
  <c r="V2311" i="3"/>
  <c r="V607" i="3"/>
  <c r="V2266" i="3"/>
  <c r="V2305" i="3"/>
  <c r="V1626" i="3"/>
  <c r="V1835" i="3"/>
  <c r="V5534" i="3"/>
  <c r="V4506" i="3"/>
  <c r="V3565" i="3"/>
  <c r="V1419" i="3"/>
  <c r="V2247" i="3"/>
  <c r="V1010" i="3"/>
  <c r="V167" i="3"/>
  <c r="V3749" i="3"/>
  <c r="V2244" i="3"/>
  <c r="V2241" i="3"/>
  <c r="V544" i="3"/>
  <c r="V6703" i="3"/>
  <c r="V343" i="3"/>
  <c r="V3918" i="3"/>
  <c r="V2755" i="3"/>
  <c r="V2442" i="3"/>
  <c r="V2647" i="3"/>
  <c r="V6366" i="3"/>
  <c r="V2" i="3"/>
  <c r="V4400" i="3"/>
  <c r="V6361" i="3"/>
  <c r="V2657" i="3"/>
  <c r="V6231" i="3"/>
  <c r="V618" i="3"/>
  <c r="V3060" i="3"/>
  <c r="V1262" i="3"/>
  <c r="V3068" i="3"/>
  <c r="V262" i="3"/>
  <c r="V4389" i="3"/>
  <c r="V743" i="3"/>
  <c r="V3688" i="3"/>
  <c r="V3846" i="3"/>
  <c r="V2811" i="3"/>
  <c r="V168" i="3"/>
  <c r="V2673" i="3"/>
  <c r="V1105" i="3"/>
  <c r="V1997" i="3"/>
  <c r="V1627" i="3"/>
  <c r="V3025" i="3"/>
  <c r="V6566" i="3"/>
  <c r="V6741" i="3"/>
  <c r="V6716" i="3"/>
  <c r="V2918" i="3"/>
  <c r="V1440" i="3"/>
  <c r="V407" i="3"/>
  <c r="V1339" i="3"/>
  <c r="V5298" i="3"/>
  <c r="V1311" i="3"/>
  <c r="V6568" i="3"/>
  <c r="V6380" i="3"/>
  <c r="V2588" i="3"/>
  <c r="V1975" i="3"/>
  <c r="V5193" i="3"/>
  <c r="V5648" i="3"/>
  <c r="V2747" i="3"/>
  <c r="V3002" i="3"/>
  <c r="V2427" i="3"/>
  <c r="V4508" i="3"/>
  <c r="V1245" i="3"/>
  <c r="V6407" i="3"/>
  <c r="V3788" i="3"/>
  <c r="V2555" i="3"/>
  <c r="V6367" i="3"/>
  <c r="V2886" i="3"/>
  <c r="V3168" i="3"/>
  <c r="V1940" i="3"/>
  <c r="V4303" i="3"/>
  <c r="V6232" i="3"/>
  <c r="V4463" i="3"/>
  <c r="V2584" i="3"/>
  <c r="V1804" i="3"/>
  <c r="V155" i="3"/>
  <c r="V3313" i="3"/>
  <c r="V6704" i="3"/>
  <c r="V572" i="3"/>
  <c r="V2527" i="3"/>
  <c r="V6705" i="3"/>
  <c r="V1743" i="3"/>
  <c r="V4047" i="3"/>
  <c r="V3454" i="3"/>
  <c r="V6495" i="3"/>
  <c r="V2552" i="3"/>
  <c r="V1340" i="3"/>
  <c r="V6233" i="3"/>
  <c r="V6711" i="3"/>
  <c r="V1614" i="3"/>
  <c r="V6424" i="3"/>
  <c r="V3035" i="3"/>
  <c r="V6297" i="3"/>
  <c r="V6338" i="3"/>
  <c r="V3908" i="3"/>
  <c r="V6569" i="3"/>
  <c r="V2637" i="3"/>
  <c r="V3880" i="3"/>
  <c r="V3526" i="3"/>
  <c r="V85" i="3"/>
  <c r="V3953" i="3"/>
  <c r="V6620" i="3"/>
  <c r="V5171" i="3"/>
  <c r="V4346" i="3"/>
  <c r="V991" i="3"/>
  <c r="V6368" i="3"/>
  <c r="V2382" i="3"/>
  <c r="V2059" i="3"/>
  <c r="V738" i="3"/>
  <c r="V2113" i="3"/>
  <c r="V6752" i="3"/>
  <c r="V2766" i="3"/>
  <c r="V2824" i="3"/>
  <c r="V6753" i="3"/>
  <c r="V4178" i="3"/>
  <c r="V4219" i="3"/>
  <c r="V3152" i="3"/>
  <c r="V1781" i="3"/>
  <c r="V1881" i="3"/>
  <c r="V6779" i="3"/>
  <c r="V6235" i="3"/>
  <c r="V1983" i="3"/>
  <c r="V3077" i="3"/>
  <c r="V3993" i="3"/>
  <c r="V173" i="3"/>
  <c r="V6122" i="3"/>
  <c r="V6706" i="3"/>
  <c r="V898" i="3"/>
  <c r="V6570" i="3"/>
  <c r="V4190" i="3"/>
  <c r="V6410" i="3"/>
  <c r="V593" i="3"/>
  <c r="V3208" i="3"/>
  <c r="V2469" i="3"/>
  <c r="V3218" i="3"/>
  <c r="V1679" i="3"/>
  <c r="V6152" i="3"/>
  <c r="V6298" i="3"/>
  <c r="V4984" i="3"/>
  <c r="V2633" i="3"/>
  <c r="V2875" i="3"/>
  <c r="V3191" i="3"/>
  <c r="V6643" i="3"/>
  <c r="V6370" i="3"/>
  <c r="V2436" i="3"/>
  <c r="V2401" i="3"/>
  <c r="V3285" i="3"/>
  <c r="V3076" i="3"/>
  <c r="V3923" i="3"/>
  <c r="V4848" i="3"/>
  <c r="V2217" i="3"/>
  <c r="V2775" i="3"/>
  <c r="V2833" i="3"/>
  <c r="V3141" i="3"/>
  <c r="V3956" i="3"/>
  <c r="V2702" i="3"/>
  <c r="V6299" i="3"/>
  <c r="V1648" i="3"/>
  <c r="V3263" i="3"/>
  <c r="V4657" i="3"/>
  <c r="V2491" i="3"/>
  <c r="V1703" i="3"/>
  <c r="V1001" i="3"/>
  <c r="V4027" i="3"/>
  <c r="V3150" i="3"/>
  <c r="V1294" i="3"/>
  <c r="V270" i="3"/>
  <c r="V6575" i="3"/>
  <c r="V2591" i="3"/>
  <c r="V2198" i="3"/>
  <c r="V6302" i="3"/>
  <c r="V2625" i="3"/>
  <c r="V6238" i="3"/>
  <c r="V2847" i="3"/>
  <c r="V2674" i="3"/>
  <c r="V6811" i="3"/>
  <c r="V1550" i="3"/>
  <c r="V1601" i="3"/>
  <c r="V6323" i="3"/>
  <c r="V3348" i="3"/>
  <c r="V639" i="3"/>
  <c r="V2615" i="3"/>
  <c r="V2243" i="3"/>
  <c r="V6576" i="3"/>
  <c r="V6459" i="3"/>
  <c r="V6247" i="3"/>
  <c r="V6371" i="3"/>
  <c r="V2672" i="3"/>
  <c r="V6581" i="3"/>
  <c r="V2214" i="3"/>
  <c r="V91" i="3"/>
  <c r="V4974" i="3"/>
  <c r="V5052" i="3"/>
  <c r="V2974" i="3"/>
  <c r="V1991" i="3"/>
  <c r="V2891" i="3"/>
  <c r="V3527" i="3"/>
  <c r="V3502" i="3"/>
  <c r="V2740" i="3"/>
  <c r="V2741" i="3"/>
  <c r="V5798" i="3"/>
  <c r="V3139" i="3"/>
  <c r="V3390" i="3"/>
  <c r="V2800" i="3"/>
  <c r="V6372" i="3"/>
  <c r="V234" i="3"/>
  <c r="V6308" i="3"/>
  <c r="V286" i="3"/>
  <c r="V424" i="3"/>
  <c r="V3300" i="3"/>
  <c r="V5883" i="3"/>
  <c r="V6710" i="3"/>
  <c r="V3325" i="3"/>
  <c r="V2859" i="3"/>
  <c r="V5164" i="3"/>
  <c r="V6317" i="3"/>
  <c r="V6677" i="3"/>
  <c r="V6583" i="3"/>
  <c r="V3049" i="3"/>
  <c r="V3187" i="3"/>
  <c r="V577" i="3"/>
  <c r="V3477" i="3"/>
  <c r="V5000" i="3"/>
  <c r="V3093" i="3"/>
  <c r="V1779" i="3"/>
  <c r="V2551" i="3"/>
  <c r="V587" i="3"/>
  <c r="V3038" i="3"/>
  <c r="V6270" i="3"/>
  <c r="V2863" i="3"/>
  <c r="V3064" i="3"/>
  <c r="V2489" i="3"/>
  <c r="V2379" i="3"/>
  <c r="V2738" i="3"/>
  <c r="V3478" i="3"/>
  <c r="V63" i="3"/>
  <c r="V436" i="3"/>
  <c r="V3921" i="3"/>
  <c r="V475" i="3"/>
  <c r="V6665" i="3"/>
  <c r="V4391" i="3"/>
  <c r="V3464" i="3"/>
  <c r="V2362" i="3"/>
  <c r="V5937" i="3"/>
  <c r="V2161" i="3"/>
  <c r="V508" i="3"/>
  <c r="V3474" i="3"/>
  <c r="V2836" i="3"/>
  <c r="V3994" i="3"/>
  <c r="V6429" i="3"/>
  <c r="V3116" i="3"/>
  <c r="V5089" i="3"/>
  <c r="V2754" i="3"/>
  <c r="V6682" i="3"/>
  <c r="V2931" i="3"/>
  <c r="V2678" i="3"/>
  <c r="V1569" i="3"/>
  <c r="V5294" i="3"/>
  <c r="V6240" i="3"/>
  <c r="V1941" i="3"/>
  <c r="V2058" i="3"/>
  <c r="V4286" i="3"/>
  <c r="V2642" i="3"/>
  <c r="V357" i="3"/>
  <c r="V2714" i="3"/>
  <c r="V4345" i="3"/>
  <c r="V1401" i="3"/>
  <c r="V2448" i="3"/>
  <c r="V3280" i="3"/>
  <c r="V2428" i="3"/>
  <c r="V3673" i="3"/>
  <c r="V4585" i="3"/>
  <c r="V1050" i="3"/>
  <c r="V4563" i="3"/>
  <c r="V6582" i="3"/>
  <c r="V2665" i="3"/>
  <c r="V6699" i="3"/>
  <c r="V2689" i="3"/>
  <c r="V4713" i="3"/>
  <c r="V3110" i="3"/>
  <c r="V2680" i="3"/>
  <c r="V6712" i="3"/>
  <c r="V5189" i="3"/>
  <c r="V3031" i="3"/>
  <c r="V3822" i="3"/>
  <c r="V860" i="3"/>
  <c r="V4159" i="3"/>
  <c r="V4555" i="3"/>
  <c r="V6507" i="3"/>
  <c r="V3169" i="3"/>
  <c r="V2653" i="3"/>
  <c r="V3958" i="3"/>
  <c r="V5311" i="3"/>
  <c r="V6373" i="3"/>
  <c r="V3889" i="3"/>
  <c r="V263" i="3"/>
  <c r="V3162" i="3"/>
  <c r="V292" i="3"/>
  <c r="V5567" i="3"/>
  <c r="V2767" i="3"/>
  <c r="V3190" i="3"/>
  <c r="V6375" i="3"/>
  <c r="V4999" i="3"/>
  <c r="V467" i="3"/>
  <c r="V3412" i="3"/>
  <c r="V2388" i="3"/>
  <c r="V2822" i="3"/>
  <c r="V5295" i="3"/>
  <c r="V2411" i="3"/>
  <c r="V5203" i="3"/>
  <c r="V2992" i="3"/>
  <c r="V4410" i="3"/>
  <c r="V41" i="3"/>
  <c r="V1715" i="3"/>
  <c r="V6310" i="3"/>
  <c r="V2950" i="3"/>
  <c r="V933" i="3"/>
  <c r="V3438" i="3"/>
  <c r="V5227" i="3"/>
  <c r="V3874" i="3"/>
  <c r="V1049" i="3"/>
  <c r="V3578" i="3"/>
  <c r="V6508" i="3"/>
  <c r="V105" i="3"/>
  <c r="V3156" i="3"/>
  <c r="V2908" i="3"/>
  <c r="V4971" i="3"/>
  <c r="V2528" i="3"/>
  <c r="V2530" i="3"/>
  <c r="V3026" i="3"/>
  <c r="V4473" i="3"/>
  <c r="V5818" i="3"/>
  <c r="V2978" i="3"/>
  <c r="V6382" i="3"/>
  <c r="V6735" i="3"/>
  <c r="V242" i="3"/>
  <c r="V22" i="3"/>
  <c r="V2756" i="3"/>
  <c r="V1842" i="3"/>
  <c r="V5467" i="3"/>
  <c r="V2212" i="3"/>
  <c r="V6791" i="3"/>
  <c r="V2381" i="3"/>
  <c r="V2654" i="3"/>
  <c r="V5584" i="3"/>
  <c r="V1452" i="3"/>
  <c r="V454" i="3"/>
  <c r="V4682" i="3"/>
  <c r="V6572" i="3"/>
  <c r="V2402" i="3"/>
  <c r="V3037" i="3"/>
  <c r="V278" i="3"/>
  <c r="V2882" i="3"/>
  <c r="V2464" i="3"/>
  <c r="V1577" i="3"/>
  <c r="V6586" i="3"/>
  <c r="V2804" i="3"/>
  <c r="V3426" i="3"/>
  <c r="V6587" i="3"/>
  <c r="V2684" i="3"/>
  <c r="V3912" i="3"/>
  <c r="V5199" i="3"/>
  <c r="V2338" i="3"/>
  <c r="V408" i="3"/>
  <c r="V3370" i="3"/>
  <c r="V3153" i="3"/>
  <c r="V4787" i="3"/>
  <c r="V6311" i="3"/>
  <c r="V6123" i="3"/>
  <c r="V6608" i="3"/>
  <c r="V2603" i="3"/>
  <c r="V2681" i="3"/>
  <c r="V2490" i="3"/>
  <c r="V6383" i="3"/>
  <c r="V5575" i="3"/>
  <c r="V6683" i="3"/>
  <c r="V3086" i="3"/>
  <c r="V3089" i="3"/>
  <c r="V684" i="3"/>
  <c r="V316" i="3"/>
  <c r="V2620" i="3"/>
  <c r="V197" i="3"/>
  <c r="V1287" i="3"/>
  <c r="V1196" i="3"/>
  <c r="V2397" i="3"/>
  <c r="V3061" i="3"/>
  <c r="V2021" i="3"/>
  <c r="V4628" i="3"/>
  <c r="V2502" i="3"/>
  <c r="V3637" i="3"/>
  <c r="V6505" i="3"/>
  <c r="V1585" i="3"/>
  <c r="V4290" i="3"/>
  <c r="V6589" i="3"/>
  <c r="V6329" i="3"/>
  <c r="V6385" i="3"/>
  <c r="V3337" i="3"/>
  <c r="V2750" i="3"/>
  <c r="V3809" i="3"/>
  <c r="V6451" i="3"/>
  <c r="V6742" i="3"/>
  <c r="V4375" i="3"/>
  <c r="V3603" i="3"/>
  <c r="V2769" i="3"/>
  <c r="V3623" i="3"/>
  <c r="V3144" i="3"/>
  <c r="V6540" i="3"/>
  <c r="V2532" i="3"/>
  <c r="V2803" i="3"/>
  <c r="V4335" i="3"/>
  <c r="V156" i="3"/>
  <c r="V2635" i="3"/>
  <c r="V2862" i="3"/>
  <c r="V3530" i="3"/>
  <c r="V6390" i="3"/>
  <c r="V6194" i="3"/>
  <c r="V3841" i="3"/>
  <c r="V3322" i="3"/>
  <c r="V5543" i="3"/>
  <c r="V4036" i="3"/>
  <c r="V2935" i="3"/>
  <c r="V426" i="3"/>
  <c r="V2733" i="3"/>
  <c r="V1055" i="3"/>
  <c r="V585" i="3"/>
  <c r="V6614" i="3"/>
  <c r="V951" i="3"/>
  <c r="V6391" i="3"/>
  <c r="V248" i="3"/>
  <c r="V3000" i="3"/>
  <c r="V5039" i="3"/>
  <c r="V6392" i="3"/>
  <c r="V6353" i="3"/>
  <c r="V6590" i="3"/>
  <c r="V2437" i="3"/>
  <c r="V2871" i="3"/>
  <c r="V3041" i="3"/>
  <c r="V3634" i="3"/>
  <c r="V6722" i="3"/>
  <c r="V6239" i="3"/>
  <c r="V4115" i="3"/>
  <c r="V2904" i="3"/>
  <c r="V169" i="3"/>
  <c r="V6334" i="3"/>
  <c r="V1934" i="3"/>
  <c r="V2386" i="3"/>
  <c r="V6623" i="3"/>
  <c r="V2666" i="3"/>
  <c r="V6399" i="3"/>
  <c r="V2638" i="3"/>
  <c r="V2628" i="3"/>
  <c r="V2479" i="3"/>
  <c r="V5624" i="3"/>
  <c r="V4486" i="3"/>
  <c r="V4951" i="3"/>
  <c r="V4574" i="3"/>
  <c r="V6430" i="3"/>
  <c r="V3099" i="3"/>
  <c r="V3521" i="3"/>
  <c r="V3924" i="3"/>
  <c r="V2425" i="3"/>
  <c r="V2866" i="3"/>
  <c r="V2426" i="3"/>
  <c r="V5828" i="3"/>
  <c r="V2202" i="3"/>
  <c r="V2364" i="3"/>
  <c r="V6400" i="3"/>
  <c r="V6402" i="3"/>
  <c r="V1100" i="3"/>
  <c r="V4690" i="3"/>
  <c r="V6304" i="3"/>
  <c r="V3776" i="3"/>
  <c r="V4996" i="3"/>
  <c r="V4940" i="3"/>
  <c r="V6717" i="3"/>
  <c r="V4627" i="3"/>
  <c r="V6241" i="3"/>
  <c r="V1176" i="3"/>
  <c r="V5215" i="3"/>
  <c r="V3714" i="3"/>
  <c r="V2807" i="3"/>
  <c r="V6423" i="3"/>
  <c r="V2751" i="3"/>
  <c r="V4034" i="3"/>
  <c r="V4978" i="3"/>
  <c r="V2611" i="3"/>
  <c r="V3875" i="3"/>
  <c r="V3867" i="3"/>
  <c r="V1579" i="3"/>
  <c r="V6679" i="3"/>
  <c r="V107" i="3"/>
  <c r="V4044" i="3"/>
  <c r="V3415" i="3"/>
  <c r="V72" i="3"/>
  <c r="V3080" i="3"/>
  <c r="V3700" i="3"/>
  <c r="V4922" i="3"/>
  <c r="V3181" i="3"/>
  <c r="V3211" i="3"/>
  <c r="V6718" i="3"/>
  <c r="V5299" i="3"/>
  <c r="V3974" i="3"/>
  <c r="V2610" i="3"/>
  <c r="V2483" i="3"/>
  <c r="V6684" i="3"/>
  <c r="V5419" i="3"/>
  <c r="V6686" i="3"/>
  <c r="V3281" i="3"/>
  <c r="V2430" i="3"/>
  <c r="V273" i="3"/>
  <c r="V6412" i="3"/>
  <c r="V2543" i="3"/>
  <c r="V3094" i="3"/>
  <c r="V3410" i="3"/>
  <c r="V235" i="3"/>
  <c r="V1453" i="3"/>
  <c r="V6687" i="3"/>
  <c r="V3197" i="3"/>
  <c r="V6313" i="3"/>
  <c r="V6688" i="3"/>
  <c r="V2632" i="3"/>
  <c r="V6552" i="3"/>
  <c r="V3286" i="3"/>
  <c r="V6719" i="3"/>
  <c r="V2872" i="3"/>
  <c r="V6801" i="3"/>
  <c r="V6408" i="3"/>
  <c r="V2612" i="3"/>
  <c r="V6534" i="3"/>
  <c r="V6726" i="3"/>
  <c r="V6413" i="3"/>
  <c r="V4094" i="3"/>
  <c r="V3573" i="3"/>
  <c r="V2634" i="3"/>
  <c r="V3309" i="3"/>
  <c r="V2856" i="3"/>
  <c r="V670" i="3"/>
  <c r="V6295" i="3"/>
  <c r="V333" i="3"/>
  <c r="V4090" i="3"/>
  <c r="V6723" i="3"/>
  <c r="V3638" i="3"/>
  <c r="V2579" i="3"/>
  <c r="V2495" i="3"/>
  <c r="V2820" i="3"/>
  <c r="V1412" i="3"/>
  <c r="V2697" i="3"/>
  <c r="V3848" i="3"/>
  <c r="V2728" i="3"/>
  <c r="V4037" i="3"/>
  <c r="V462" i="3"/>
  <c r="V5468" i="3"/>
  <c r="V539" i="3"/>
  <c r="V2514" i="3"/>
  <c r="V2377" i="3"/>
  <c r="V2749" i="3"/>
  <c r="V6780" i="3"/>
  <c r="V5178" i="3"/>
  <c r="V1892" i="3"/>
  <c r="V2396" i="3"/>
  <c r="V367" i="3"/>
  <c r="V4339" i="3"/>
  <c r="V1689" i="3"/>
  <c r="V3030" i="3"/>
  <c r="V2100" i="3"/>
  <c r="V1522" i="3"/>
  <c r="V3217" i="3"/>
  <c r="V4962" i="3"/>
  <c r="V6314" i="3"/>
  <c r="V2060" i="3"/>
  <c r="V3792" i="3"/>
  <c r="V1004" i="3"/>
  <c r="V2582" i="3"/>
  <c r="V5336" i="3"/>
  <c r="V3733" i="3"/>
  <c r="V2700" i="3"/>
  <c r="V2897" i="3"/>
  <c r="V4321" i="3"/>
  <c r="V3272" i="3"/>
  <c r="V2394" i="3"/>
  <c r="V1500" i="3"/>
  <c r="V2795" i="3"/>
  <c r="V2956" i="3"/>
  <c r="V1403" i="3"/>
  <c r="V1559" i="3"/>
  <c r="V3147" i="3"/>
  <c r="V1423" i="3"/>
  <c r="V6689" i="3"/>
  <c r="V2449" i="3"/>
  <c r="V793" i="3"/>
  <c r="V122" i="3"/>
  <c r="V4973" i="3"/>
  <c r="V4086" i="3"/>
  <c r="V626" i="3"/>
  <c r="V3787" i="3"/>
  <c r="V6389" i="3"/>
  <c r="V6242" i="3"/>
  <c r="V178" i="3"/>
  <c r="V2976" i="3"/>
  <c r="V457" i="3"/>
  <c r="V5071" i="3"/>
  <c r="V2687" i="3"/>
  <c r="V6253" i="3"/>
  <c r="V2570" i="3"/>
  <c r="V2682" i="3"/>
  <c r="V2938" i="3"/>
  <c r="V755" i="3"/>
  <c r="V2467" i="3"/>
  <c r="V5352" i="3"/>
  <c r="V2431" i="3"/>
  <c r="V4753" i="3"/>
  <c r="V5272" i="3"/>
  <c r="V2932" i="3"/>
  <c r="V4720" i="3"/>
  <c r="V579" i="3"/>
  <c r="V214" i="3"/>
  <c r="V2392" i="3"/>
  <c r="V6362" i="3"/>
  <c r="V982" i="3"/>
  <c r="V2541" i="3"/>
  <c r="V3556" i="3"/>
  <c r="V6690" i="3"/>
  <c r="V6414" i="3"/>
  <c r="V2432" i="3"/>
  <c r="V6307" i="3"/>
  <c r="V1126" i="3"/>
  <c r="V2412" i="3"/>
  <c r="V6419" i="3"/>
  <c r="V6602" i="3"/>
  <c r="V6727" i="3"/>
  <c r="V6150" i="3"/>
  <c r="V1914" i="3"/>
  <c r="V6428" i="3"/>
  <c r="V1011" i="3"/>
  <c r="V6432" i="3"/>
  <c r="V6783" i="3"/>
  <c r="V5873" i="3"/>
  <c r="V4446" i="3"/>
  <c r="V2719" i="3"/>
  <c r="V3149" i="3"/>
  <c r="V3375" i="3"/>
  <c r="V2267" i="3"/>
  <c r="V3408" i="3"/>
  <c r="V2758" i="3"/>
  <c r="V3275" i="3"/>
  <c r="V2768" i="3"/>
  <c r="V181" i="3"/>
  <c r="V6434" i="3"/>
  <c r="V6436" i="3"/>
  <c r="V6437" i="3"/>
  <c r="V389" i="3"/>
  <c r="V2789" i="3"/>
  <c r="V801" i="3"/>
  <c r="V17" i="3"/>
  <c r="V3318" i="3"/>
  <c r="V3345" i="3"/>
  <c r="V2679" i="3"/>
  <c r="V3261" i="3"/>
  <c r="V4093" i="3"/>
  <c r="V474" i="3"/>
  <c r="V4642" i="3"/>
  <c r="V762" i="3"/>
  <c r="V6439" i="3"/>
  <c r="V4878" i="3"/>
  <c r="V4336" i="3"/>
  <c r="V2686" i="3"/>
  <c r="V2705" i="3"/>
  <c r="V2378" i="3"/>
  <c r="V2917" i="3"/>
  <c r="V6728" i="3"/>
  <c r="V400" i="3"/>
  <c r="V4811" i="3"/>
  <c r="V5600" i="3"/>
  <c r="V4046" i="3"/>
  <c r="V363" i="3"/>
  <c r="V2744" i="3"/>
  <c r="V4180" i="3"/>
  <c r="V2710" i="3"/>
  <c r="V2816" i="3"/>
  <c r="V6596" i="3"/>
  <c r="V3805" i="3"/>
  <c r="V6736" i="3"/>
  <c r="V3221" i="3"/>
  <c r="V2971" i="3"/>
  <c r="V6441" i="3"/>
  <c r="V2669" i="3"/>
  <c r="V3292" i="3"/>
  <c r="V4487" i="3"/>
  <c r="V2450" i="3"/>
  <c r="V2360" i="3"/>
  <c r="V4103" i="3"/>
  <c r="V1969" i="3"/>
  <c r="V6715" i="3"/>
  <c r="V1139" i="3"/>
  <c r="V2979" i="3"/>
  <c r="V777" i="3"/>
  <c r="V6276" i="3"/>
  <c r="V2834" i="3"/>
  <c r="V6792" i="3"/>
  <c r="V1198" i="3"/>
  <c r="V60" i="3"/>
  <c r="V3143" i="3"/>
  <c r="V2774" i="3"/>
  <c r="V6124" i="3"/>
  <c r="V2636" i="3"/>
  <c r="V3104" i="3"/>
  <c r="V3789" i="3"/>
  <c r="V6444" i="3"/>
  <c r="V3323" i="3"/>
  <c r="V2870" i="3"/>
  <c r="V3274" i="3"/>
  <c r="V3622" i="3"/>
  <c r="V2981" i="3"/>
  <c r="V4344" i="3"/>
  <c r="V3708" i="3"/>
  <c r="V2546" i="3"/>
  <c r="V3066" i="3"/>
  <c r="V5065" i="3"/>
  <c r="V2746" i="3"/>
  <c r="V1177" i="3"/>
  <c r="V187" i="3"/>
  <c r="V6127" i="3"/>
  <c r="V4018" i="3"/>
  <c r="V5885" i="3"/>
  <c r="V2802" i="3"/>
  <c r="V2567" i="3"/>
  <c r="V2995" i="3"/>
  <c r="V2405" i="3"/>
  <c r="V249" i="3"/>
  <c r="V2663" i="3"/>
  <c r="V2542" i="3"/>
  <c r="V3529" i="3"/>
  <c r="V6147" i="3"/>
  <c r="V4997" i="3"/>
  <c r="V1896" i="3"/>
  <c r="V6126" i="3"/>
  <c r="V4326" i="3"/>
  <c r="V1929" i="3"/>
  <c r="V6448" i="3"/>
  <c r="V3050" i="3"/>
  <c r="V3873" i="3"/>
  <c r="V2923" i="3"/>
  <c r="V4223" i="3"/>
  <c r="V6156" i="3"/>
  <c r="V2340" i="3"/>
  <c r="V1992" i="3"/>
  <c r="V1993" i="3"/>
  <c r="V1012" i="3"/>
  <c r="V4454" i="3"/>
  <c r="V2812" i="3"/>
  <c r="V2500" i="3"/>
  <c r="V2139" i="3"/>
  <c r="V6315" i="3"/>
  <c r="V6344" i="3"/>
  <c r="V6449" i="3"/>
  <c r="V6645" i="3"/>
  <c r="V2549" i="3"/>
  <c r="V5297" i="3"/>
  <c r="V2959" i="3"/>
  <c r="V328" i="3"/>
  <c r="V411" i="3"/>
  <c r="V4324" i="3"/>
  <c r="V6188" i="3"/>
  <c r="V6452" i="3"/>
  <c r="V2911" i="3"/>
  <c r="V2645" i="3"/>
  <c r="V2780" i="3"/>
  <c r="V6553" i="3"/>
  <c r="V3036" i="3"/>
  <c r="V4981" i="3"/>
  <c r="V2099" i="3"/>
  <c r="V6420" i="3"/>
  <c r="V6319" i="3"/>
  <c r="V6453" i="3"/>
  <c r="V3166" i="3"/>
  <c r="V4772" i="3"/>
  <c r="V2585" i="3"/>
  <c r="V6772" i="3"/>
  <c r="V6644" i="3"/>
  <c r="V2806" i="3"/>
  <c r="V870" i="3"/>
  <c r="V2176" i="3"/>
  <c r="V3575" i="3"/>
  <c r="V2764" i="3"/>
  <c r="V1420" i="3"/>
  <c r="V2499" i="3"/>
  <c r="V6599" i="3"/>
  <c r="V5620" i="3"/>
  <c r="V6546" i="3"/>
  <c r="V2505" i="3"/>
  <c r="V548" i="3"/>
  <c r="V5133" i="3"/>
  <c r="V5029" i="3"/>
  <c r="V862" i="3"/>
  <c r="V4656" i="3"/>
  <c r="V2627" i="3"/>
  <c r="V863" i="3"/>
  <c r="V2595" i="3"/>
  <c r="V6316" i="3"/>
  <c r="V3320" i="3"/>
  <c r="V6600" i="3"/>
  <c r="V2456" i="3"/>
  <c r="V1303" i="3"/>
  <c r="V3647" i="3"/>
  <c r="V6793" i="3"/>
  <c r="V4824" i="3"/>
  <c r="V3155" i="3"/>
  <c r="V401" i="3"/>
  <c r="V1158" i="3"/>
  <c r="V2838" i="3"/>
  <c r="V2805" i="3"/>
  <c r="V2695" i="3"/>
  <c r="V2573" i="3"/>
  <c r="V2575" i="3"/>
  <c r="V4215" i="3"/>
  <c r="V6218" i="3"/>
  <c r="V5037" i="3"/>
  <c r="V93" i="3"/>
  <c r="V2465" i="3"/>
  <c r="V912" i="3"/>
  <c r="V2692" i="3"/>
  <c r="V1793" i="3"/>
  <c r="V3579" i="3"/>
  <c r="V1101" i="3"/>
  <c r="V3227" i="3"/>
  <c r="V148" i="3"/>
  <c r="V6386" i="3"/>
  <c r="V5190" i="3"/>
  <c r="V1227" i="3"/>
  <c r="V3670" i="3"/>
  <c r="V6321" i="3"/>
  <c r="V2936" i="3"/>
  <c r="V4912" i="3"/>
  <c r="V996" i="3"/>
  <c r="V3184" i="3"/>
  <c r="V2884" i="3"/>
  <c r="V6737" i="3"/>
  <c r="V5271" i="3"/>
  <c r="V5617" i="3"/>
  <c r="V3052" i="3"/>
  <c r="V6455" i="3"/>
  <c r="V3075" i="3"/>
  <c r="V5409" i="3"/>
  <c r="V2898" i="3"/>
  <c r="V2577" i="3"/>
  <c r="V1013" i="3"/>
  <c r="V4599" i="3"/>
  <c r="V2423" i="3"/>
  <c r="V6303" i="3"/>
  <c r="V6648" i="3"/>
  <c r="V4491" i="3"/>
  <c r="V2878" i="3"/>
  <c r="V5946" i="3"/>
  <c r="V2457" i="3"/>
  <c r="V6739" i="3"/>
  <c r="V3977" i="3"/>
  <c r="V3042" i="3"/>
  <c r="V2415" i="3"/>
  <c r="V4173" i="3"/>
  <c r="V3175" i="3"/>
  <c r="V3686" i="3"/>
  <c r="V3433" i="3"/>
  <c r="V1994" i="3"/>
  <c r="V6738" i="3"/>
  <c r="V2835" i="3"/>
  <c r="V5088" i="3"/>
  <c r="V529" i="3"/>
  <c r="V5361" i="3"/>
  <c r="V2544" i="3"/>
  <c r="V3651" i="3"/>
  <c r="V4033" i="3"/>
  <c r="V2903" i="3"/>
  <c r="V2560" i="3"/>
  <c r="V2760" i="3"/>
  <c r="V827" i="3"/>
  <c r="V4228" i="3"/>
  <c r="V2416" i="3"/>
  <c r="V2131" i="3"/>
  <c r="V2982" i="3"/>
  <c r="V3405" i="3"/>
  <c r="V3284" i="3"/>
  <c r="V3443" i="3"/>
  <c r="V2732" i="3"/>
  <c r="V2466" i="3"/>
  <c r="V4393" i="3"/>
  <c r="V3783" i="3"/>
  <c r="V2583" i="3"/>
  <c r="V4869" i="3"/>
  <c r="V2606" i="3"/>
  <c r="V1027" i="3"/>
  <c r="V2651" i="3"/>
  <c r="V6795" i="3"/>
  <c r="V1194" i="3"/>
  <c r="V2910" i="3"/>
  <c r="V4957" i="3"/>
  <c r="V3722" i="3"/>
  <c r="V2943" i="3"/>
  <c r="V1269" i="3"/>
  <c r="V4624" i="3"/>
  <c r="V5437" i="3"/>
  <c r="V393" i="3"/>
  <c r="V3558" i="3"/>
  <c r="V531" i="3"/>
  <c r="V6426" i="3"/>
  <c r="V6457" i="3"/>
  <c r="V2868" i="3"/>
  <c r="V4715" i="3"/>
  <c r="V6131" i="3"/>
  <c r="V2967" i="3"/>
  <c r="V50" i="3"/>
  <c r="V5866" i="3"/>
  <c r="V4861" i="3"/>
  <c r="V2757" i="3"/>
  <c r="V4927" i="3"/>
  <c r="V2655" i="3"/>
  <c r="V6692" i="3"/>
  <c r="V6324" i="3"/>
  <c r="V2770" i="3"/>
  <c r="V3282" i="3"/>
  <c r="V6661" i="3"/>
  <c r="V6460" i="3"/>
  <c r="V2641" i="3"/>
  <c r="V6167" i="3"/>
  <c r="V4107" i="3"/>
  <c r="V2739" i="3"/>
  <c r="V2631" i="3"/>
  <c r="V6403" i="3"/>
  <c r="V6799" i="3"/>
  <c r="V2675" i="3"/>
  <c r="V2459" i="3"/>
  <c r="V2997" i="3"/>
  <c r="V149" i="3"/>
  <c r="V2909" i="3"/>
  <c r="V4626" i="3"/>
  <c r="V2924" i="3"/>
  <c r="V1051" i="3"/>
  <c r="V3654" i="3"/>
  <c r="V2568" i="3"/>
  <c r="V42" i="3"/>
  <c r="V6461" i="3"/>
  <c r="V2973" i="3"/>
  <c r="V2926" i="3"/>
  <c r="V3553" i="3"/>
  <c r="V2239" i="3"/>
  <c r="V2580" i="3"/>
  <c r="V6360" i="3"/>
  <c r="V6463" i="3"/>
  <c r="V4767" i="3"/>
  <c r="V2662" i="3"/>
  <c r="V2900" i="3"/>
  <c r="V6756" i="3"/>
  <c r="V5362" i="3"/>
  <c r="V3321" i="3"/>
  <c r="V3109" i="3"/>
  <c r="V6260" i="3"/>
  <c r="V1756" i="3"/>
  <c r="V1757" i="3"/>
  <c r="V6349" i="3"/>
  <c r="V6603" i="3"/>
  <c r="V6464" i="3"/>
  <c r="V3111" i="3"/>
  <c r="V3402" i="3"/>
  <c r="V2934" i="3"/>
  <c r="V6465" i="3"/>
  <c r="V1283" i="3"/>
  <c r="V236" i="3"/>
  <c r="V2210" i="3"/>
  <c r="V2717" i="3"/>
  <c r="V2840" i="3"/>
  <c r="V3255" i="3"/>
  <c r="V3407" i="3"/>
  <c r="V3324" i="3"/>
  <c r="V2677" i="3"/>
  <c r="V3823" i="3"/>
  <c r="V3371" i="3"/>
  <c r="V2765" i="3"/>
  <c r="V3404" i="3"/>
  <c r="V6609" i="3"/>
  <c r="V6125" i="3"/>
  <c r="V2743" i="3"/>
  <c r="V3957" i="3"/>
  <c r="V2810" i="3"/>
  <c r="V2887" i="3"/>
  <c r="V2830" i="3"/>
  <c r="V3616" i="3"/>
  <c r="V2980" i="3"/>
  <c r="V6030" i="3"/>
  <c r="V2451" i="3"/>
  <c r="V2406" i="3"/>
  <c r="V6796" i="3"/>
  <c r="V2399" i="3"/>
  <c r="V620" i="3"/>
  <c r="V2420" i="3"/>
  <c r="V4539" i="3"/>
  <c r="V4397" i="3"/>
  <c r="V3710" i="3"/>
  <c r="V6325" i="3"/>
  <c r="V1828" i="3"/>
  <c r="V1935" i="3"/>
  <c r="V4322" i="3"/>
  <c r="V198" i="3"/>
  <c r="V6611" i="3"/>
  <c r="V2209" i="3"/>
  <c r="V3027" i="3"/>
  <c r="V3567" i="3"/>
  <c r="V3054" i="3"/>
  <c r="V3439" i="3"/>
  <c r="V1849" i="3"/>
  <c r="V6637" i="3"/>
  <c r="V3040" i="3"/>
  <c r="V2473" i="3"/>
  <c r="V6261" i="3"/>
  <c r="V635" i="3"/>
  <c r="V671" i="3"/>
  <c r="V660" i="3"/>
  <c r="V6263" i="3"/>
  <c r="V6061" i="3"/>
  <c r="V6197" i="3"/>
  <c r="V2621" i="3"/>
  <c r="V2417" i="3"/>
  <c r="V3544" i="3"/>
  <c r="V3206" i="3"/>
  <c r="V6651" i="3"/>
  <c r="V3112" i="3"/>
  <c r="V2983" i="3"/>
  <c r="V135" i="3"/>
  <c r="V6612" i="3"/>
  <c r="V6139" i="3"/>
  <c r="V6328" i="3"/>
  <c r="V6693" i="3"/>
  <c r="V6248" i="3"/>
  <c r="V6658" i="3"/>
  <c r="V1810" i="3"/>
  <c r="V6617" i="3"/>
  <c r="V3768" i="3"/>
  <c r="V6535" i="3"/>
  <c r="V1893" i="3"/>
  <c r="V2790" i="3"/>
  <c r="V3290" i="3"/>
  <c r="V3154" i="3"/>
  <c r="V586" i="3"/>
  <c r="V2614" i="3"/>
  <c r="V334" i="3"/>
  <c r="V1104" i="3"/>
  <c r="V2761" i="3"/>
  <c r="V4355" i="3"/>
  <c r="V6804" i="3"/>
  <c r="V6762" i="3"/>
  <c r="V3335" i="3"/>
  <c r="V6256" i="3"/>
  <c r="V237" i="3"/>
  <c r="V4165" i="3"/>
  <c r="V3835" i="3"/>
  <c r="V1393" i="3"/>
  <c r="V4596" i="3"/>
  <c r="V4733" i="3"/>
  <c r="V652" i="3"/>
  <c r="V4087" i="3"/>
  <c r="V2814" i="3"/>
  <c r="V2571" i="3"/>
  <c r="V3102" i="3"/>
  <c r="V2607" i="3"/>
  <c r="V6255" i="3"/>
  <c r="V2894" i="3"/>
  <c r="V6227" i="3"/>
  <c r="V5407" i="3"/>
  <c r="V6354" i="3"/>
  <c r="V4296" i="3"/>
  <c r="V2690" i="3"/>
  <c r="V2703" i="3"/>
  <c r="V6574" i="3"/>
  <c r="V6143" i="3"/>
  <c r="V2828" i="3"/>
  <c r="V6269" i="3"/>
  <c r="V3185" i="3"/>
  <c r="V1876" i="3"/>
  <c r="V163" i="3"/>
  <c r="V5158" i="3"/>
  <c r="V6387" i="3"/>
  <c r="V6619" i="3"/>
  <c r="V2723" i="3"/>
  <c r="V720" i="3"/>
  <c r="V2712" i="3"/>
  <c r="V2391" i="3"/>
  <c r="V984" i="3"/>
  <c r="V2177" i="3"/>
  <c r="V3033" i="3"/>
  <c r="V6466" i="3"/>
  <c r="V3219" i="3"/>
  <c r="V6272" i="3"/>
  <c r="V2474" i="3"/>
  <c r="V4289" i="3"/>
  <c r="V1563" i="3"/>
  <c r="V2649" i="3"/>
  <c r="V2533" i="3"/>
  <c r="V5999" i="3"/>
  <c r="V4381" i="3"/>
  <c r="V6468" i="3"/>
  <c r="V2452" i="3"/>
  <c r="V879" i="3"/>
  <c r="V4694" i="3"/>
  <c r="V3182" i="3"/>
  <c r="V344" i="3"/>
  <c r="V3711" i="3"/>
  <c r="V5312" i="3"/>
  <c r="V6625" i="3"/>
  <c r="V3515" i="3"/>
  <c r="V4075" i="3"/>
  <c r="V6621" i="3"/>
  <c r="V6694" i="3"/>
  <c r="V2860" i="3"/>
  <c r="V243" i="3"/>
  <c r="V4565" i="3"/>
  <c r="V2639" i="3"/>
  <c r="V5980" i="3"/>
  <c r="V2888" i="3"/>
  <c r="V2562" i="3"/>
  <c r="V672" i="3"/>
  <c r="V2808" i="3"/>
  <c r="V4035" i="3"/>
  <c r="V2516" i="3"/>
  <c r="V3115" i="3"/>
  <c r="V3825" i="3"/>
  <c r="V5392" i="3"/>
  <c r="V683" i="3"/>
  <c r="V3703" i="3"/>
  <c r="V2876" i="3"/>
  <c r="V2784" i="3"/>
  <c r="V2565" i="3"/>
  <c r="V6805" i="3"/>
  <c r="V2187" i="3"/>
  <c r="V1036" i="3"/>
  <c r="V4480" i="3"/>
  <c r="V2617" i="3"/>
  <c r="V76" i="3"/>
  <c r="V4591" i="3"/>
  <c r="V6657" i="3"/>
  <c r="V2916" i="3"/>
  <c r="V2114" i="3"/>
  <c r="V2519" i="3"/>
  <c r="V2829" i="3"/>
  <c r="V3017" i="3"/>
  <c r="V6418" i="3"/>
  <c r="V2523" i="3"/>
  <c r="V2556" i="3"/>
  <c r="V6656" i="3"/>
  <c r="V3605" i="3"/>
  <c r="V2407" i="3"/>
  <c r="V94" i="3"/>
  <c r="V5035" i="3"/>
  <c r="V6786" i="3"/>
  <c r="V1404" i="3"/>
  <c r="V5461" i="3"/>
  <c r="V6696" i="3"/>
  <c r="V2991" i="3"/>
  <c r="V6469" i="3"/>
  <c r="V6470" i="3"/>
  <c r="V3952" i="3"/>
  <c r="V3344" i="3"/>
  <c r="V6273" i="3"/>
  <c r="V6764" i="3"/>
  <c r="V6514" i="3"/>
  <c r="V1926" i="3"/>
  <c r="V2477" i="3"/>
  <c r="V6471" i="3"/>
  <c r="V6472" i="3"/>
  <c r="V2883" i="3"/>
  <c r="V4029" i="3"/>
  <c r="V3803" i="3"/>
  <c r="V6473" i="3"/>
  <c r="V2949" i="3"/>
  <c r="V6806" i="3"/>
  <c r="V2688" i="3"/>
  <c r="V3158" i="3"/>
  <c r="V2626" i="3"/>
  <c r="V2566" i="3"/>
  <c r="V3643" i="3"/>
  <c r="V2539" i="3"/>
  <c r="V6312" i="3"/>
  <c r="V3367" i="3"/>
  <c r="V2084" i="3"/>
  <c r="V4809" i="3"/>
  <c r="V463" i="3"/>
  <c r="V2896" i="3"/>
  <c r="V2763" i="3"/>
  <c r="V3790" i="3"/>
  <c r="V6474" i="3"/>
  <c r="V2609" i="3"/>
  <c r="V6626" i="3"/>
  <c r="V2941" i="3"/>
  <c r="V3378" i="3"/>
  <c r="V3186" i="3"/>
  <c r="V2937" i="3"/>
  <c r="V6475" i="3"/>
  <c r="V3489" i="3"/>
  <c r="V1020" i="3"/>
  <c r="V6763" i="3"/>
  <c r="V422" i="3"/>
  <c r="V4779" i="3"/>
  <c r="V6148" i="3"/>
  <c r="V2823" i="3"/>
  <c r="V4276" i="3"/>
  <c r="V5064" i="3"/>
  <c r="V6476" i="3"/>
  <c r="V3123" i="3"/>
  <c r="V2737" i="3"/>
  <c r="V6135" i="3"/>
  <c r="V2817" i="3"/>
  <c r="V787" i="3"/>
  <c r="V6477" i="3"/>
  <c r="V250" i="3"/>
  <c r="V2400" i="3"/>
  <c r="V5207" i="3"/>
  <c r="V2496" i="3"/>
  <c r="V6478" i="3"/>
  <c r="V2590" i="3"/>
  <c r="V2990" i="3"/>
  <c r="V2208" i="3"/>
  <c r="V2559" i="3"/>
  <c r="V6118" i="3"/>
  <c r="V6743" i="3"/>
  <c r="V2602" i="3"/>
  <c r="V6277" i="3"/>
  <c r="V3065" i="3"/>
  <c r="V6803" i="3"/>
  <c r="V6172" i="3"/>
  <c r="V4129" i="3"/>
  <c r="V6668" i="3"/>
  <c r="V3128" i="3"/>
  <c r="V6627" i="3"/>
  <c r="V2246" i="3"/>
  <c r="V6480" i="3"/>
  <c r="V1360" i="3"/>
  <c r="V176" i="3"/>
  <c r="V2855" i="3"/>
  <c r="V6765" i="3"/>
  <c r="V1317" i="3"/>
  <c r="V4078" i="3"/>
  <c r="V3070" i="3"/>
  <c r="V6278" i="3"/>
  <c r="V3044" i="3"/>
  <c r="V6767" i="3"/>
  <c r="V3305" i="3"/>
  <c r="V3262" i="3"/>
  <c r="V2618" i="3"/>
  <c r="V3151" i="3"/>
  <c r="V4444" i="3"/>
  <c r="V5098" i="3"/>
  <c r="V2994" i="3"/>
  <c r="V4337" i="3"/>
  <c r="V2905" i="3"/>
  <c r="V4048" i="3"/>
  <c r="V594" i="3"/>
  <c r="V6279" i="3"/>
  <c r="V3724" i="3"/>
  <c r="V77" i="3"/>
  <c r="V2656" i="3"/>
  <c r="V6633" i="3"/>
  <c r="V2881" i="3"/>
  <c r="V4426" i="3"/>
  <c r="V6331" i="3"/>
  <c r="V4021" i="3"/>
  <c r="V6335" i="3"/>
  <c r="V6634" i="3"/>
  <c r="V3604" i="3"/>
  <c r="V2958" i="3"/>
  <c r="V70" i="3"/>
  <c r="V4325" i="3"/>
  <c r="V3403" i="3"/>
  <c r="V975" i="3"/>
  <c r="V1578" i="3"/>
  <c r="V3914" i="3"/>
  <c r="V6481" i="3"/>
  <c r="V3058" i="3"/>
  <c r="V1446" i="3"/>
  <c r="V3063" i="3"/>
  <c r="V3583" i="3"/>
  <c r="V2438" i="3"/>
  <c r="V6482" i="3"/>
  <c r="V2529" i="3"/>
  <c r="V2724" i="3"/>
  <c r="V3264" i="3"/>
  <c r="V2487" i="3"/>
  <c r="V4108" i="3"/>
  <c r="V994" i="3"/>
  <c r="V6669" i="3"/>
  <c r="V2443" i="3"/>
  <c r="V5829" i="3"/>
  <c r="V455" i="3"/>
  <c r="V893" i="3"/>
  <c r="V4365" i="3"/>
  <c r="V6483" i="3"/>
  <c r="V2488" i="3"/>
  <c r="V969" i="3"/>
  <c r="V2998" i="3"/>
  <c r="V6573" i="3"/>
  <c r="V3483" i="3"/>
  <c r="V238" i="3"/>
  <c r="V6171" i="3"/>
  <c r="V2722" i="3"/>
  <c r="V3800" i="3"/>
  <c r="V3868" i="3"/>
  <c r="V3801" i="3"/>
  <c r="V4334" i="3"/>
  <c r="V869" i="3"/>
  <c r="V1206" i="3"/>
  <c r="V6635" i="3"/>
  <c r="V5284" i="3"/>
  <c r="V2563" i="3"/>
  <c r="V6639" i="3"/>
  <c r="V6336" i="3"/>
  <c r="V2521" i="3"/>
  <c r="V2852" i="3"/>
  <c r="V3995" i="3"/>
  <c r="V2383" i="3"/>
  <c r="V3418" i="3"/>
  <c r="V3922" i="3"/>
  <c r="V6640" i="3"/>
  <c r="V6485" i="3"/>
  <c r="V2726" i="3"/>
  <c r="V2504" i="3"/>
  <c r="V6487" i="3"/>
  <c r="V6770" i="3"/>
  <c r="V6642" i="3"/>
  <c r="V3685" i="3"/>
  <c r="V1281" i="3"/>
  <c r="V3021" i="3"/>
  <c r="V3732" i="3"/>
  <c r="V2494" i="3"/>
  <c r="V2036" i="3"/>
  <c r="V460" i="3"/>
  <c r="V341" i="3"/>
  <c r="V2619" i="3"/>
  <c r="V2189" i="3"/>
  <c r="V2572" i="3"/>
  <c r="V2831" i="3"/>
  <c r="V6555" i="3"/>
  <c r="V6629" i="3"/>
  <c r="V5634" i="3"/>
  <c r="V6794" i="3"/>
  <c r="V1901" i="3"/>
  <c r="V6154" i="3"/>
  <c r="V2403" i="3"/>
  <c r="V3233" i="3"/>
  <c r="V78" i="3"/>
  <c r="V6384" i="3"/>
  <c r="V2444" i="3"/>
  <c r="V6488" i="3"/>
  <c r="V6647" i="3"/>
  <c r="V2485" i="3"/>
  <c r="V1171" i="3"/>
  <c r="V2658" i="3"/>
  <c r="V6388" i="3"/>
  <c r="V2231" i="3"/>
  <c r="V4646" i="3"/>
  <c r="V6681" i="3"/>
  <c r="V6431" i="3"/>
  <c r="V1228" i="3"/>
  <c r="V6490" i="3"/>
  <c r="V1140" i="3"/>
  <c r="V3293" i="3"/>
  <c r="V6339" i="3"/>
  <c r="V5610" i="3"/>
  <c r="V3174" i="3"/>
  <c r="V5063" i="3"/>
  <c r="V2873" i="3"/>
  <c r="V2752" i="3"/>
  <c r="V5496" i="3"/>
  <c r="V1102" i="3"/>
  <c r="V3140" i="3"/>
  <c r="V3866" i="3"/>
  <c r="V832" i="3"/>
  <c r="V4354" i="3"/>
  <c r="V2869" i="3"/>
  <c r="V855" i="3"/>
  <c r="V6605" i="3"/>
  <c r="V2984" i="3"/>
  <c r="V2877" i="3"/>
  <c r="V550" i="3"/>
  <c r="V3881" i="3"/>
  <c r="V2947" i="3"/>
  <c r="V409" i="3"/>
  <c r="V2525" i="3"/>
  <c r="V2433" i="3"/>
  <c r="V6393" i="3"/>
  <c r="V6280" i="3"/>
  <c r="V6649" i="3"/>
  <c r="V4164" i="3"/>
  <c r="V6492" i="3"/>
  <c r="V2880" i="3"/>
  <c r="V5328" i="3"/>
  <c r="V6493" i="3"/>
  <c r="V6340" i="3"/>
  <c r="V6264" i="3"/>
  <c r="V6160" i="3"/>
  <c r="V838" i="3"/>
  <c r="V1230" i="3"/>
  <c r="V6709" i="3"/>
  <c r="V2390" i="3"/>
  <c r="V2434" i="3"/>
  <c r="V2535" i="3"/>
  <c r="V2553" i="3"/>
  <c r="V2664" i="3"/>
  <c r="V1141" i="3"/>
  <c r="V2503" i="3"/>
  <c r="V4680" i="3"/>
  <c r="V2493" i="3"/>
  <c r="V220" i="3"/>
  <c r="V2993" i="3"/>
  <c r="V3114" i="3"/>
  <c r="V2515" i="3"/>
  <c r="V1250" i="3"/>
  <c r="V3460" i="3"/>
  <c r="V3053" i="3"/>
  <c r="V2786" i="3"/>
  <c r="V3595" i="3"/>
  <c r="V4332" i="3"/>
  <c r="V528" i="3"/>
  <c r="V5621" i="3"/>
  <c r="V2948" i="3"/>
  <c r="V4166" i="3"/>
  <c r="V4721" i="3"/>
  <c r="V6205" i="3"/>
  <c r="V6496" i="3"/>
  <c r="V2520" i="3"/>
  <c r="V561" i="3"/>
  <c r="V6189" i="3"/>
  <c r="V6808" i="3"/>
  <c r="V2818" i="3"/>
  <c r="V2384" i="3"/>
  <c r="V2685" i="3"/>
  <c r="V2586" i="3"/>
  <c r="V3568" i="3"/>
  <c r="V2498" i="3"/>
  <c r="V3032" i="3"/>
  <c r="V2308" i="3"/>
  <c r="V2986" i="3"/>
  <c r="V6771" i="3"/>
  <c r="V2531" i="3"/>
  <c r="V6809" i="3"/>
  <c r="V1748" i="3"/>
  <c r="V2478" i="3"/>
  <c r="V5097" i="3"/>
  <c r="V2468" i="3"/>
  <c r="V2865" i="3"/>
  <c r="V3735" i="3"/>
  <c r="V5208" i="3"/>
  <c r="V3183" i="3"/>
  <c r="V5172" i="3"/>
  <c r="V4237" i="3"/>
  <c r="V3130" i="3"/>
  <c r="V5354" i="3"/>
  <c r="V1474" i="3"/>
  <c r="V2439" i="3"/>
  <c r="V3948" i="3"/>
  <c r="V2221" i="3"/>
  <c r="V4298" i="3"/>
  <c r="V1231" i="3"/>
  <c r="V2522" i="3"/>
  <c r="V3240" i="3"/>
  <c r="V4447" i="3"/>
  <c r="V6761" i="3"/>
  <c r="V3346" i="3"/>
  <c r="V4937" i="3"/>
  <c r="V2670" i="3"/>
  <c r="V6157" i="3"/>
  <c r="V2301" i="3"/>
  <c r="V4850" i="3"/>
  <c r="V297" i="3"/>
  <c r="V2453" i="3"/>
  <c r="V961" i="3"/>
  <c r="V5601" i="3"/>
  <c r="V2693" i="3"/>
  <c r="V6773" i="3"/>
  <c r="V2854" i="3"/>
  <c r="V5313" i="3"/>
  <c r="V4309" i="3"/>
  <c r="V1574" i="3"/>
  <c r="V3005" i="3"/>
  <c r="V540" i="3"/>
  <c r="V2608" i="3"/>
  <c r="V3441" i="3"/>
  <c r="V2454" i="3"/>
  <c r="V6499" i="3"/>
  <c r="V6456" i="3"/>
  <c r="V2832" i="3"/>
  <c r="V4118" i="3"/>
  <c r="V6246" i="3"/>
  <c r="V4312" i="3"/>
  <c r="V2518" i="3"/>
  <c r="V437" i="3"/>
  <c r="V5162" i="3"/>
  <c r="V2652" i="3"/>
  <c r="V5536" i="3"/>
  <c r="V6502" i="3"/>
  <c r="V4437" i="3"/>
  <c r="V2409" i="3"/>
  <c r="V4409" i="3"/>
  <c r="V6774" i="3"/>
  <c r="V2540" i="3"/>
  <c r="V2558" i="3"/>
  <c r="V6654" i="3"/>
  <c r="V6369" i="3"/>
  <c r="V6776" i="3"/>
  <c r="V227" i="3"/>
  <c r="V5051" i="3"/>
  <c r="V3157" i="3"/>
  <c r="V6225" i="3"/>
  <c r="V28" i="3"/>
  <c r="V4829" i="3"/>
  <c r="V6224" i="3"/>
  <c r="V1282" i="3"/>
  <c r="V2255" i="3"/>
  <c r="V1690" i="3"/>
  <c r="V2069" i="3"/>
  <c r="V4168" i="3"/>
  <c r="V965" i="3"/>
  <c r="V2815" i="3"/>
  <c r="V3204" i="3"/>
  <c r="V2440" i="3"/>
  <c r="V310" i="3"/>
  <c r="V6655" i="3"/>
  <c r="V2899" i="3"/>
  <c r="V6500" i="3"/>
  <c r="V6282" i="3"/>
  <c r="V6287" i="3"/>
  <c r="V2587" i="3"/>
  <c r="V573" i="3"/>
  <c r="V2616" i="3"/>
  <c r="V3361" i="3"/>
  <c r="V3368" i="3"/>
  <c r="V6606" i="3"/>
  <c r="V1145" i="3"/>
  <c r="V2901" i="3"/>
  <c r="V4613" i="3"/>
  <c r="V182" i="3"/>
  <c r="V2393" i="3"/>
  <c r="V2387" i="3"/>
  <c r="V677" i="3"/>
  <c r="V5324" i="3"/>
  <c r="V314" i="3"/>
  <c r="V3176" i="3"/>
  <c r="V5047" i="3"/>
  <c r="V3067" i="3"/>
  <c r="V1732" i="3"/>
  <c r="V2676" i="3"/>
  <c r="V740" i="3"/>
  <c r="V2462" i="3"/>
  <c r="V2623" i="3"/>
  <c r="V6503" i="3"/>
  <c r="V846" i="3"/>
  <c r="V2445" i="3"/>
  <c r="V6659" i="3"/>
  <c r="V2946" i="3"/>
  <c r="V2729" i="3"/>
  <c r="V412" i="3"/>
  <c r="V6158" i="3"/>
  <c r="V4247" i="3"/>
  <c r="V5395" i="3"/>
  <c r="V3213" i="3"/>
  <c r="V3326" i="3"/>
  <c r="V6504" i="3"/>
  <c r="V1056" i="3"/>
  <c r="V4679" i="3"/>
  <c r="V6144" i="3"/>
  <c r="V2929" i="3"/>
  <c r="V6784" i="3"/>
  <c r="V6660" i="3"/>
  <c r="V5636" i="3"/>
  <c r="V6789" i="3"/>
  <c r="V6506" i="3"/>
  <c r="V6345" i="3"/>
  <c r="V5111" i="3"/>
  <c r="V4238" i="3"/>
  <c r="V1130" i="3"/>
  <c r="V1005" i="3"/>
  <c r="V6161" i="3"/>
  <c r="V6163" i="3"/>
  <c r="V6285" i="3"/>
  <c r="V5683" i="3"/>
  <c r="V6509" i="3"/>
  <c r="V114" i="3"/>
  <c r="V6510" i="3"/>
  <c r="V6513" i="3"/>
  <c r="V1006" i="3"/>
  <c r="V6601" i="3"/>
  <c r="V5427" i="3"/>
  <c r="V6333" i="3"/>
  <c r="V6351" i="3"/>
  <c r="V1795" i="3"/>
  <c r="V2435" i="3"/>
  <c r="V2879" i="3"/>
  <c r="V6585" i="3"/>
  <c r="V6398" i="3"/>
  <c r="V4609" i="3"/>
  <c r="V1953" i="3"/>
  <c r="V86" i="3"/>
  <c r="V477" i="3"/>
  <c r="V2759" i="3"/>
  <c r="V108" i="3"/>
  <c r="V6807" i="3"/>
  <c r="V2008" i="3"/>
  <c r="V4546" i="3"/>
  <c r="V2771" i="3"/>
  <c r="V6515" i="3"/>
  <c r="V6516" i="3"/>
  <c r="V2846" i="3"/>
  <c r="V6517" i="3"/>
  <c r="V4172" i="3"/>
  <c r="V4774" i="3"/>
  <c r="V6196" i="3"/>
  <c r="V6810" i="3"/>
  <c r="V6447" i="3"/>
  <c r="V3347" i="3"/>
  <c r="V6347" i="3"/>
  <c r="V2404" i="3"/>
  <c r="V4983" i="3"/>
  <c r="V4958" i="3"/>
  <c r="V2819" i="3"/>
  <c r="V3212" i="3"/>
  <c r="V1995" i="3"/>
  <c r="V6650" i="3"/>
  <c r="V2874" i="3"/>
  <c r="V6518" i="3"/>
  <c r="V3105" i="3"/>
  <c r="V6512" i="3"/>
  <c r="V4113" i="3"/>
  <c r="V2861" i="3"/>
  <c r="V64" i="3"/>
  <c r="V6663" i="3"/>
  <c r="V2288" i="3"/>
  <c r="V6352" i="3"/>
  <c r="V3997" i="3"/>
  <c r="V2925" i="3"/>
  <c r="V2476" i="3"/>
  <c r="V2309" i="3"/>
  <c r="V3584" i="3"/>
  <c r="V4851" i="3"/>
  <c r="V5497" i="3"/>
  <c r="V5718" i="3"/>
  <c r="V987" i="3"/>
  <c r="V3142" i="3"/>
  <c r="V2698" i="3"/>
  <c r="V6695" i="3"/>
  <c r="V3062" i="3"/>
  <c r="V4925" i="3"/>
  <c r="V1639" i="3"/>
  <c r="V2083" i="3"/>
  <c r="V4959" i="3"/>
  <c r="V2458" i="3"/>
  <c r="V130" i="3"/>
  <c r="V2497" i="3"/>
  <c r="V6591" i="3"/>
  <c r="V6198" i="3"/>
  <c r="V2574" i="3"/>
  <c r="V123" i="3"/>
  <c r="V6169" i="3"/>
  <c r="V3250" i="3"/>
  <c r="V3079" i="3"/>
  <c r="V2720" i="3"/>
  <c r="V6667" i="3"/>
  <c r="V4376" i="3"/>
  <c r="V4898" i="3"/>
  <c r="V296" i="3"/>
  <c r="V6376" i="3"/>
  <c r="V203" i="3"/>
  <c r="V1166" i="3"/>
  <c r="V3224" i="3"/>
  <c r="V3022" i="3"/>
  <c r="V6519" i="3"/>
  <c r="V6775" i="3"/>
  <c r="V4923" i="3"/>
  <c r="V6520" i="3"/>
  <c r="V3421" i="3"/>
  <c r="V6283" i="3"/>
  <c r="V447" i="3"/>
  <c r="V6212" i="3"/>
  <c r="V5334" i="3"/>
  <c r="V4476" i="3"/>
  <c r="V6521" i="3"/>
  <c r="V3223" i="3"/>
  <c r="V3081" i="3"/>
  <c r="V3590" i="3"/>
  <c r="V6000" i="3"/>
  <c r="V527" i="3"/>
  <c r="V4341" i="3"/>
  <c r="V5498" i="3"/>
  <c r="V2742" i="3"/>
  <c r="V2480" i="3"/>
  <c r="V6744" i="3"/>
  <c r="V6355" i="3"/>
  <c r="V616" i="3"/>
  <c r="V2989" i="3"/>
  <c r="V1939" i="3"/>
  <c r="V4197" i="3"/>
  <c r="V2660" i="3"/>
  <c r="V3520" i="3"/>
  <c r="V2902" i="3"/>
  <c r="V3933" i="3"/>
  <c r="V4434" i="3"/>
  <c r="V2813" i="3"/>
  <c r="V2613" i="3"/>
  <c r="V2640" i="3"/>
  <c r="V1091" i="3"/>
  <c r="V274" i="3"/>
  <c r="V495" i="3"/>
  <c r="V3189" i="3"/>
  <c r="V6670" i="3"/>
  <c r="V1172" i="3"/>
  <c r="V4278" i="3"/>
  <c r="V2691" i="3"/>
  <c r="V6522" i="3"/>
  <c r="V6394" i="3"/>
  <c r="V2826" i="3"/>
  <c r="V3028" i="3"/>
  <c r="V3256" i="3"/>
  <c r="V6671" i="3"/>
  <c r="V6754" i="3"/>
  <c r="V864" i="3"/>
  <c r="V3356" i="3"/>
  <c r="V1622" i="3"/>
  <c r="V3523" i="3"/>
  <c r="V2501" i="3"/>
  <c r="V4901" i="3"/>
  <c r="V2581" i="3"/>
  <c r="V1343" i="3"/>
  <c r="V217" i="3"/>
  <c r="V6119" i="3"/>
  <c r="V4545" i="3"/>
  <c r="V6286" i="3"/>
  <c r="V6797" i="3"/>
  <c r="V6245" i="3"/>
  <c r="V2022" i="3"/>
  <c r="V3598" i="3"/>
  <c r="V2844" i="3"/>
  <c r="V2421" i="3"/>
  <c r="V6501" i="3"/>
  <c r="V2389" i="3"/>
  <c r="V6745" i="3"/>
  <c r="V136" i="3"/>
  <c r="V679" i="3"/>
  <c r="V3165" i="3"/>
  <c r="V4142" i="3"/>
  <c r="V435" i="3"/>
  <c r="V6166" i="3"/>
  <c r="V5240" i="3"/>
  <c r="V3853" i="3"/>
  <c r="V6777" i="3"/>
  <c r="V2857" i="3"/>
  <c r="V6525" i="3"/>
  <c r="V2057" i="3"/>
  <c r="V1586" i="3"/>
  <c r="V5273" i="3"/>
  <c r="V2753" i="3"/>
  <c r="V3008" i="3"/>
  <c r="V3909" i="3"/>
  <c r="V5337" i="3"/>
  <c r="V2472" i="3"/>
  <c r="V2837" i="3"/>
  <c r="V2699" i="3"/>
  <c r="V6526" i="3"/>
  <c r="V555" i="3"/>
  <c r="V2735" i="3"/>
  <c r="V448" i="3"/>
  <c r="V3074" i="3"/>
  <c r="V6746" i="3"/>
  <c r="V6395" i="3"/>
  <c r="V452" i="3"/>
  <c r="V4038" i="3"/>
  <c r="V6288" i="3"/>
  <c r="V1573" i="3"/>
  <c r="V5341" i="3"/>
  <c r="V1564" i="3"/>
  <c r="V2988" i="3"/>
  <c r="V2408" i="3"/>
  <c r="V6697" i="3"/>
  <c r="V3046" i="3"/>
  <c r="V6610" i="3"/>
  <c r="V4284" i="3"/>
  <c r="V2725" i="3"/>
  <c r="V6527" i="3"/>
  <c r="V2848" i="3"/>
  <c r="V4285" i="3"/>
  <c r="V2455" i="3"/>
  <c r="V5806" i="3"/>
  <c r="V1125" i="3"/>
  <c r="V2915" i="3"/>
  <c r="V5449" i="3"/>
  <c r="V4133" i="3"/>
  <c r="V4947" i="3"/>
  <c r="V384" i="3"/>
  <c r="V6528" i="3"/>
  <c r="V2694" i="3"/>
  <c r="V6698" i="3"/>
  <c r="V6530" i="3"/>
  <c r="V6531" i="3"/>
  <c r="V4348" i="3"/>
  <c r="V2534" i="3"/>
  <c r="V368" i="3"/>
  <c r="V309" i="3"/>
  <c r="V87" i="3"/>
  <c r="V5008" i="3"/>
  <c r="V1937" i="3"/>
  <c r="V3173" i="3"/>
  <c r="V2446" i="3"/>
  <c r="V1942" i="3"/>
  <c r="V809" i="3"/>
  <c r="V2218" i="3"/>
  <c r="V3753" i="3"/>
  <c r="V1544" i="3"/>
  <c r="V3720" i="3"/>
  <c r="V4681" i="3"/>
  <c r="V6532" i="3"/>
  <c r="V6533" i="3"/>
  <c r="V103" i="3"/>
  <c r="V6680" i="3"/>
  <c r="V5043" i="3"/>
  <c r="V3462" i="3"/>
  <c r="V6537" i="3"/>
  <c r="V2701" i="3"/>
  <c r="V2461" i="3"/>
  <c r="V2661" i="3"/>
  <c r="V6675" i="3"/>
  <c r="V2548" i="3"/>
  <c r="V6700" i="3"/>
  <c r="V3312" i="3"/>
  <c r="V6168" i="3"/>
  <c r="V6228" i="3"/>
  <c r="V6309" i="3"/>
  <c r="V2380" i="3"/>
  <c r="V2346" i="3"/>
  <c r="V2944" i="3"/>
  <c r="V2630" i="3"/>
  <c r="V3362" i="3"/>
  <c r="V2120" i="3"/>
  <c r="V4590" i="3"/>
  <c r="V3819" i="3"/>
  <c r="V4401" i="3"/>
  <c r="V4714" i="3"/>
  <c r="V6364" i="3"/>
  <c r="V2302" i="3"/>
  <c r="V4488" i="3"/>
  <c r="V2410" i="3"/>
  <c r="V6301" i="3"/>
  <c r="V6721" i="3"/>
  <c r="V6701" i="3"/>
  <c r="V6702" i="3"/>
  <c r="V6356" i="3"/>
  <c r="V2734" i="3"/>
  <c r="V6175" i="3"/>
  <c r="V6343" i="3"/>
  <c r="V6427" i="3"/>
  <c r="V3289" i="3"/>
  <c r="V2589" i="3"/>
  <c r="V6672" i="3"/>
  <c r="V2809" i="3"/>
  <c r="V6673" i="3"/>
  <c r="V4101" i="3"/>
  <c r="V5285" i="3"/>
  <c r="V6435" i="3"/>
  <c r="V3106" i="3"/>
  <c r="V4002" i="3"/>
  <c r="V2624" i="3"/>
  <c r="V439" i="3"/>
  <c r="V3007" i="3"/>
  <c r="V1487" i="3"/>
  <c r="V3177" i="3"/>
  <c r="V210" i="3"/>
  <c r="V4989" i="3"/>
  <c r="V2644" i="3"/>
  <c r="V2424" i="3"/>
  <c r="V2463" i="3"/>
  <c r="V150" i="3"/>
  <c r="V6357" i="3"/>
  <c r="V5719" i="3"/>
  <c r="V6646" i="3"/>
  <c r="V4445" i="3"/>
  <c r="V2731" i="3"/>
  <c r="V6363" i="3"/>
  <c r="V2109" i="3"/>
  <c r="V2933" i="3"/>
  <c r="V6538" i="3"/>
  <c r="V1302" i="3"/>
  <c r="V4366" i="3"/>
  <c r="V5202" i="3"/>
  <c r="V828" i="3"/>
  <c r="V4349" i="3"/>
  <c r="V3170" i="3"/>
  <c r="V2517" i="3"/>
  <c r="V4558" i="3"/>
  <c r="V6458" i="3"/>
  <c r="V4691" i="3"/>
  <c r="V6442" i="3"/>
  <c r="V567" i="3"/>
  <c r="V6539" i="3"/>
  <c r="V1377" i="3"/>
  <c r="V4975" i="3"/>
  <c r="V2622" i="3"/>
  <c r="V5009" i="3"/>
  <c r="V3928" i="3"/>
  <c r="V3294" i="3"/>
  <c r="V90" i="3"/>
  <c r="V2706" i="3"/>
  <c r="V2667" i="3"/>
  <c r="V3535" i="3"/>
  <c r="V3522" i="3"/>
  <c r="V4780" i="3"/>
  <c r="V3332" i="3"/>
  <c r="V6554" i="3"/>
  <c r="V3601" i="3"/>
  <c r="V3440" i="3"/>
  <c r="V5649" i="3"/>
  <c r="V3101" i="3"/>
  <c r="V251" i="3"/>
  <c r="V2460" i="3"/>
  <c r="V2447" i="3"/>
  <c r="V6724" i="3"/>
  <c r="V2413" i="3"/>
  <c r="V4283" i="3"/>
  <c r="V6176" i="3"/>
  <c r="V6289" i="3"/>
  <c r="V3034" i="3"/>
  <c r="V6577" i="3"/>
  <c r="V2526" i="3"/>
  <c r="V612" i="3"/>
  <c r="V2858" i="3"/>
  <c r="V2827" i="3"/>
  <c r="V1353" i="3"/>
  <c r="V6768" i="3"/>
  <c r="V2907" i="3"/>
  <c r="V6730" i="3"/>
  <c r="V2475" i="3"/>
  <c r="V6604" i="3"/>
  <c r="V2999" i="3"/>
  <c r="V2957" i="3"/>
  <c r="V3849" i="3"/>
  <c r="V4161" i="3"/>
  <c r="V2538" i="3"/>
  <c r="V1575" i="3"/>
  <c r="V4496" i="3"/>
  <c r="V317" i="3"/>
  <c r="V6128" i="3"/>
  <c r="V6571" i="3"/>
  <c r="V794" i="3"/>
  <c r="V2643" i="3"/>
  <c r="V6747" i="3"/>
  <c r="V3915" i="3"/>
  <c r="V2696" i="3"/>
  <c r="V6595" i="3"/>
  <c r="V2648" i="3"/>
  <c r="V4347" i="3"/>
  <c r="V6778" i="3"/>
  <c r="V841" i="3"/>
  <c r="V5" i="3"/>
  <c r="V6781" i="3"/>
  <c r="V4183" i="3"/>
  <c r="V6365" i="3"/>
  <c r="V2470" i="3"/>
  <c r="V2486" i="3"/>
  <c r="V1052" i="3"/>
  <c r="V6378" i="3"/>
  <c r="V5492" i="3"/>
  <c r="V2683" i="3"/>
  <c r="V2930" i="3"/>
  <c r="V2885" i="3"/>
  <c r="V6217" i="3"/>
  <c r="V2554" i="3"/>
  <c r="V3051" i="3"/>
  <c r="V216" i="3"/>
  <c r="V13" i="3"/>
  <c r="V3442" i="3"/>
  <c r="V6541" i="3"/>
  <c r="V2569" i="3"/>
  <c r="V6674" i="3"/>
  <c r="V4902" i="3"/>
  <c r="V3023" i="3"/>
  <c r="V6177" i="3"/>
  <c r="V4544" i="3"/>
  <c r="V2895" i="3"/>
  <c r="V2557" i="3"/>
  <c r="V2524" i="3"/>
  <c r="V2398" i="3"/>
  <c r="V2169" i="3"/>
  <c r="V6190" i="3"/>
  <c r="V1215" i="3"/>
  <c r="V3393" i="3"/>
  <c r="V109" i="3"/>
  <c r="V4119" i="3"/>
  <c r="V4022" i="3"/>
  <c r="V2913" i="3"/>
  <c r="V1633" i="3"/>
  <c r="V4979" i="3"/>
  <c r="V6542" i="3"/>
  <c r="V3308" i="3"/>
  <c r="V2441" i="3"/>
  <c r="V1185" i="3"/>
  <c r="V124" i="3"/>
  <c r="V934" i="3"/>
  <c r="V1956" i="3"/>
  <c r="V282" i="3"/>
  <c r="V221" i="3"/>
  <c r="V3210" i="3"/>
  <c r="V6543" i="3"/>
  <c r="V3178" i="3"/>
  <c r="V3269" i="3"/>
  <c r="V2772" i="3"/>
  <c r="V2646" i="3"/>
  <c r="V6425" i="3"/>
  <c r="V1066" i="3"/>
  <c r="V1949" i="3"/>
  <c r="V5377" i="3"/>
  <c r="V1096" i="3"/>
  <c r="V1682" i="3"/>
  <c r="V3163" i="3"/>
  <c r="V3228" i="3"/>
  <c r="V4126" i="3"/>
  <c r="V6291" i="3"/>
  <c r="V2547" i="3"/>
  <c r="V1372" i="3"/>
  <c r="V6211" i="3"/>
  <c r="V3436" i="3"/>
  <c r="V95" i="3"/>
  <c r="V6766" i="3"/>
  <c r="V3222" i="3"/>
  <c r="V1752" i="3"/>
  <c r="V3055" i="3"/>
  <c r="V6341" i="3"/>
  <c r="V3838" i="3"/>
  <c r="V5720" i="3"/>
  <c r="V2985" i="3"/>
  <c r="V5874" i="3"/>
  <c r="V1271" i="3"/>
  <c r="V6748" i="3"/>
  <c r="V6729" i="3"/>
  <c r="V6545" i="3"/>
  <c r="V3498" i="3"/>
  <c r="V6377" i="3"/>
  <c r="V6421" i="3"/>
  <c r="V3092" i="3"/>
  <c r="V2975" i="3"/>
  <c r="V6782" i="3"/>
  <c r="V3414" i="3"/>
  <c r="V222" i="3"/>
  <c r="V2385" i="3"/>
  <c r="V6293" i="3"/>
  <c r="V2951" i="3"/>
  <c r="V2704" i="3"/>
  <c r="V944" i="3"/>
  <c r="V3230" i="3"/>
  <c r="V5756" i="3"/>
  <c r="V6547" i="3"/>
  <c r="V6294" i="3"/>
  <c r="V2165" i="3"/>
  <c r="V1685" i="3"/>
  <c r="V4998" i="3"/>
  <c r="V2721" i="3"/>
  <c r="V2659" i="3"/>
  <c r="V6548" i="3"/>
  <c r="V1263" i="3"/>
  <c r="V6638" i="3"/>
  <c r="V6296" i="3"/>
  <c r="V4342" i="3"/>
  <c r="V2605" i="3"/>
  <c r="V3100" i="3"/>
  <c r="V2395" i="3"/>
  <c r="V6549" i="3"/>
  <c r="V1364" i="3"/>
  <c r="V6550" i="3"/>
  <c r="V6691" i="3"/>
  <c r="V3069" i="3"/>
  <c r="V1002" i="3"/>
  <c r="V6173" i="3"/>
  <c r="V2550" i="3"/>
  <c r="V4310" i="3"/>
  <c r="V1604" i="3"/>
  <c r="V3124" i="3"/>
  <c r="V349" i="3"/>
  <c r="V3747" i="3"/>
  <c r="V239" i="3"/>
  <c r="V2561" i="3"/>
  <c r="V3357" i="3"/>
  <c r="V170" i="3"/>
  <c r="V3413" i="3"/>
  <c r="V431" i="3"/>
  <c r="V385" i="3"/>
  <c r="V6551" i="3"/>
  <c r="V6800" i="3"/>
  <c r="V1170" i="3"/>
  <c r="V1642" i="3"/>
  <c r="V6785" i="3"/>
  <c r="V2912" i="3"/>
  <c r="V2081" i="3"/>
  <c r="V6787" i="3"/>
  <c r="V6257" i="3"/>
  <c r="V3209" i="3"/>
  <c r="V3113" i="3"/>
  <c r="V2650" i="3"/>
  <c r="V2730" i="3"/>
  <c r="V3554" i="3"/>
  <c r="V2356" i="3"/>
  <c r="V636" i="3"/>
  <c r="V4162" i="3"/>
  <c r="V2801" i="3"/>
  <c r="V4390" i="3"/>
  <c r="V595" i="3"/>
  <c r="V988" i="3"/>
  <c r="V3132" i="3"/>
  <c r="V2576" i="3"/>
  <c r="V3303" i="3"/>
  <c r="V1996" i="3"/>
  <c r="V3338" i="3"/>
  <c r="V4319" i="3"/>
  <c r="V4179" i="3"/>
  <c r="V3775" i="3"/>
  <c r="V4153" i="3"/>
  <c r="V6155" i="3"/>
  <c r="V2945" i="3"/>
  <c r="V6788" i="3"/>
  <c r="V2821" i="3"/>
  <c r="V6219" i="3"/>
  <c r="V2914" i="3"/>
  <c r="V3824" i="3"/>
  <c r="V2762" i="3"/>
  <c r="V3996" i="3"/>
  <c r="V4615" i="3"/>
  <c r="V6676" i="3"/>
  <c r="V3215" i="3"/>
  <c r="V628" i="3"/>
  <c r="V5278" i="3"/>
  <c r="V6559" i="3"/>
  <c r="V6564" i="3"/>
  <c r="V3927" i="3"/>
  <c r="V4196" i="3"/>
  <c r="V2671" i="3"/>
  <c r="V4739" i="3"/>
  <c r="V2996" i="3"/>
  <c r="V2668" i="3"/>
  <c r="V1816" i="3"/>
  <c r="V2509" i="3"/>
  <c r="V2429" i="3"/>
  <c r="V3514" i="3"/>
  <c r="V4343" i="3"/>
  <c r="V2748" i="3"/>
  <c r="V4077" i="3"/>
  <c r="V3349" i="3"/>
  <c r="V3541" i="3"/>
  <c r="V376" i="3"/>
  <c r="V481" i="3"/>
  <c r="V1077" i="3"/>
  <c r="V5092" i="3"/>
  <c r="V4433" i="3"/>
  <c r="V4788" i="3"/>
  <c r="V311" i="3"/>
  <c r="V421" i="3"/>
  <c r="V917" i="3"/>
  <c r="V878" i="3"/>
  <c r="V1053" i="3"/>
  <c r="V1304" i="3"/>
  <c r="V110" i="3"/>
  <c r="V655" i="3"/>
  <c r="V4025" i="3"/>
  <c r="V2350" i="3"/>
  <c r="V2351" i="3"/>
  <c r="V5749" i="3"/>
  <c r="V2005" i="3"/>
  <c r="V954" i="3"/>
  <c r="V4174" i="3"/>
  <c r="V3570" i="3"/>
  <c r="V1118" i="3"/>
  <c r="V301" i="3"/>
  <c r="V140" i="3"/>
  <c r="V849" i="3"/>
  <c r="V847" i="3"/>
  <c r="V354" i="3"/>
  <c r="V1476" i="3"/>
  <c r="V125" i="3"/>
  <c r="V928" i="3"/>
  <c r="V199" i="3"/>
  <c r="V79" i="3"/>
  <c r="V1822" i="3"/>
  <c r="V204" i="3"/>
  <c r="V1888" i="3"/>
  <c r="V141" i="3"/>
  <c r="V1289" i="3"/>
  <c r="V2224" i="3"/>
  <c r="V1388" i="3"/>
  <c r="V3949" i="3"/>
  <c r="V3225" i="3"/>
  <c r="V1290" i="3"/>
  <c r="V5485" i="3"/>
  <c r="V5790" i="3"/>
  <c r="V4450" i="3"/>
  <c r="V3645" i="3"/>
  <c r="V2254" i="3"/>
  <c r="V4985" i="3"/>
  <c r="V4986" i="3"/>
  <c r="V3806" i="3"/>
  <c r="V5280" i="3"/>
  <c r="V5281" i="3"/>
  <c r="V2040" i="3"/>
  <c r="V2048" i="3"/>
  <c r="V1520" i="3"/>
  <c r="V956" i="3"/>
  <c r="V1819" i="3"/>
  <c r="V1451" i="3"/>
  <c r="V2151" i="3"/>
  <c r="V894" i="3"/>
  <c r="V3365" i="3"/>
  <c r="V1322" i="3"/>
  <c r="V4246" i="3"/>
  <c r="V977" i="3"/>
  <c r="V4754" i="3"/>
  <c r="V5656" i="3"/>
  <c r="V5939" i="3"/>
  <c r="V5010" i="3"/>
  <c r="V5013" i="3"/>
  <c r="V773" i="3"/>
  <c r="V4664" i="3"/>
  <c r="V813" i="3"/>
  <c r="V1252" i="3"/>
  <c r="V1330" i="3"/>
  <c r="V6082" i="3"/>
  <c r="V1889" i="3"/>
  <c r="V1092" i="3"/>
  <c r="V5688" i="3"/>
  <c r="V5557" i="3"/>
  <c r="V1070" i="3"/>
  <c r="V5445" i="3"/>
  <c r="V767" i="3"/>
  <c r="V5582" i="3"/>
  <c r="V4422" i="3"/>
  <c r="V1335" i="3"/>
  <c r="V2294" i="3"/>
  <c r="V689" i="3"/>
  <c r="V4941" i="3"/>
  <c r="V5169" i="3"/>
  <c r="V80" i="3"/>
  <c r="V1623" i="3"/>
  <c r="V1489" i="3"/>
  <c r="V2019" i="3"/>
  <c r="V1760" i="3"/>
  <c r="V5906" i="3"/>
  <c r="V5612" i="3"/>
  <c r="V590" i="3"/>
  <c r="V4268" i="3"/>
  <c r="V5026" i="3"/>
  <c r="V783" i="3"/>
  <c r="V5338" i="3"/>
  <c r="V4768" i="3"/>
  <c r="V4769" i="3"/>
  <c r="V4499" i="3"/>
  <c r="V1234" i="3"/>
  <c r="V5253" i="3"/>
  <c r="V3451" i="3"/>
  <c r="V5943" i="3"/>
  <c r="V1824" i="3"/>
  <c r="V1095" i="3"/>
  <c r="V4402" i="3"/>
  <c r="V5478" i="3"/>
  <c r="V5221" i="3"/>
  <c r="V1954" i="3"/>
  <c r="V888" i="3"/>
  <c r="V1402" i="3"/>
  <c r="V947" i="3"/>
  <c r="V5235" i="3"/>
  <c r="V5805" i="3"/>
  <c r="V4726" i="3"/>
  <c r="V3929" i="3"/>
  <c r="V5698" i="3"/>
  <c r="V1973" i="3"/>
  <c r="V4132" i="3"/>
  <c r="V909" i="3"/>
  <c r="V5530" i="3"/>
  <c r="V1814" i="3"/>
  <c r="V5325" i="3"/>
  <c r="V1587" i="3"/>
  <c r="V1839" i="3"/>
  <c r="V5269" i="3"/>
  <c r="V3906" i="3"/>
  <c r="V5724" i="3"/>
  <c r="V5565" i="3"/>
  <c r="V5566" i="3"/>
  <c r="V2024" i="3"/>
  <c r="V2025" i="3"/>
  <c r="V2026" i="3"/>
  <c r="V5807" i="3"/>
  <c r="V1443" i="3"/>
  <c r="V5814" i="3"/>
  <c r="V4677" i="3"/>
  <c r="V3679" i="3"/>
  <c r="V1516" i="3"/>
  <c r="V1517" i="3"/>
  <c r="V2219" i="3"/>
  <c r="V5067" i="3"/>
  <c r="V5663" i="3"/>
  <c r="V1844" i="3"/>
  <c r="V4799" i="3"/>
  <c r="V6048" i="3"/>
  <c r="V5953" i="3"/>
  <c r="V4817" i="3"/>
  <c r="V4862" i="3"/>
  <c r="V2300" i="3"/>
  <c r="V4875" i="3"/>
  <c r="V1190" i="3"/>
  <c r="V4561" i="3"/>
  <c r="V4430" i="3"/>
  <c r="V4331" i="3"/>
  <c r="V1605" i="3"/>
  <c r="V5401" i="3"/>
  <c r="V557" i="3"/>
  <c r="V3856" i="3"/>
  <c r="V4977" i="3"/>
  <c r="V5198" i="3"/>
  <c r="V1422" i="3"/>
  <c r="V1428" i="3"/>
  <c r="V2159" i="3"/>
  <c r="V4896" i="3"/>
  <c r="V3702" i="3"/>
  <c r="V4281" i="3"/>
  <c r="V4649" i="3"/>
  <c r="V5638" i="3"/>
  <c r="V4116" i="3"/>
  <c r="V3333" i="3"/>
  <c r="V5669" i="3"/>
  <c r="V5714" i="3"/>
  <c r="V3885" i="3"/>
  <c r="V4440" i="3"/>
  <c r="V4185" i="3"/>
  <c r="V5902" i="3"/>
  <c r="V1708" i="3"/>
  <c r="V4724" i="3"/>
  <c r="V558" i="3"/>
  <c r="V861" i="3"/>
  <c r="V2347" i="3"/>
  <c r="V5416" i="3"/>
  <c r="V5547" i="3"/>
  <c r="V4493" i="3"/>
  <c r="V5423" i="3"/>
  <c r="V5868" i="3"/>
  <c r="V5264" i="3"/>
  <c r="V5030" i="3"/>
  <c r="V3457" i="3"/>
  <c r="V5893" i="3"/>
  <c r="V4299" i="3"/>
  <c r="V1629" i="3"/>
  <c r="V4620" i="3"/>
  <c r="V1883" i="3"/>
  <c r="V1503" i="3"/>
  <c r="V5115" i="3"/>
  <c r="V3082" i="3"/>
  <c r="V2003" i="3"/>
  <c r="V1462" i="3"/>
  <c r="V4742" i="3"/>
  <c r="V5483" i="3"/>
  <c r="V5878" i="3"/>
  <c r="V3145" i="3"/>
  <c r="V4549" i="3"/>
  <c r="V4550" i="3"/>
  <c r="V402" i="3"/>
  <c r="V5349" i="3"/>
  <c r="V5350" i="3"/>
  <c r="V5522" i="3"/>
  <c r="V3117" i="3"/>
  <c r="V4328" i="3"/>
  <c r="V2184" i="3"/>
  <c r="V5368" i="3"/>
  <c r="V5958" i="3"/>
  <c r="V5993" i="3"/>
  <c r="V4404" i="3"/>
  <c r="V2271" i="3"/>
  <c r="V5479" i="3"/>
  <c r="V5810" i="3"/>
  <c r="V1159" i="3"/>
  <c r="V4080" i="3"/>
  <c r="V5905" i="3"/>
  <c r="V1952" i="3"/>
  <c r="V4752" i="3"/>
  <c r="V215" i="3"/>
  <c r="V1163" i="3"/>
  <c r="V4250" i="3"/>
  <c r="V3259" i="3"/>
  <c r="V2063" i="3"/>
  <c r="V4071" i="3"/>
  <c r="V5849" i="3"/>
  <c r="V5439" i="3"/>
  <c r="V5861" i="3"/>
  <c r="V4448" i="3"/>
  <c r="V1218" i="3"/>
  <c r="V4143" i="3"/>
  <c r="V4140" i="3"/>
  <c r="V4465" i="3"/>
  <c r="V5110" i="3"/>
  <c r="V5677" i="3"/>
  <c r="V5731" i="3"/>
  <c r="V1641" i="3"/>
  <c r="V4728" i="3"/>
  <c r="V983" i="3"/>
  <c r="V5884" i="3"/>
  <c r="V4414" i="3"/>
  <c r="V482" i="3"/>
  <c r="V4969" i="3"/>
  <c r="V5988" i="3"/>
  <c r="V4485" i="3"/>
  <c r="V3662" i="3"/>
  <c r="V3870" i="3"/>
  <c r="V5655" i="3"/>
  <c r="V4781" i="3"/>
  <c r="V4822" i="3"/>
  <c r="V2317" i="3"/>
  <c r="V4517" i="3"/>
  <c r="V1409" i="3"/>
  <c r="V5122" i="3"/>
  <c r="V4423" i="3"/>
  <c r="V192" i="3"/>
  <c r="V1596" i="3"/>
  <c r="V5518" i="3"/>
  <c r="V932" i="3"/>
  <c r="V5400" i="3"/>
  <c r="V1581" i="3"/>
  <c r="V4055" i="3"/>
  <c r="V4056" i="3"/>
  <c r="V1028" i="3"/>
  <c r="V5726" i="3"/>
  <c r="V1336" i="3"/>
  <c r="V5776" i="3"/>
  <c r="V3525" i="3"/>
  <c r="V1705" i="3"/>
  <c r="V5223" i="3"/>
  <c r="V6045" i="3"/>
  <c r="V6043" i="3"/>
  <c r="V5490" i="3"/>
  <c r="V5075" i="3"/>
  <c r="V2042" i="3"/>
  <c r="V2283" i="3"/>
  <c r="V5577" i="3"/>
  <c r="V3960" i="3"/>
  <c r="V6072" i="3"/>
  <c r="V6066" i="3"/>
  <c r="V6067" i="3"/>
  <c r="V6097" i="3"/>
  <c r="V5217" i="3"/>
  <c r="V850" i="3"/>
  <c r="V621" i="3"/>
  <c r="V4716" i="3"/>
  <c r="V5934" i="3"/>
  <c r="V2077" i="3"/>
  <c r="V2349" i="3"/>
  <c r="V5924" i="3"/>
  <c r="V5275" i="3"/>
  <c r="V3919" i="3"/>
  <c r="V1367" i="3"/>
  <c r="V4137" i="3"/>
  <c r="V3419" i="3"/>
  <c r="V5823" i="3"/>
  <c r="V5824" i="3"/>
  <c r="V5919" i="3"/>
  <c r="V2265" i="3"/>
  <c r="V4784" i="3"/>
  <c r="V5794" i="3"/>
  <c r="V4858" i="3"/>
  <c r="V5290" i="3"/>
  <c r="V5464" i="3"/>
  <c r="V5453" i="3"/>
  <c r="V5887" i="3"/>
  <c r="V5888" i="3"/>
  <c r="V3446" i="3"/>
  <c r="V2080" i="3"/>
  <c r="V5594" i="3"/>
  <c r="V6091" i="3"/>
  <c r="V6092" i="3"/>
  <c r="V1664" i="3"/>
  <c r="V549" i="3"/>
  <c r="V5404" i="3"/>
  <c r="V4722" i="3"/>
  <c r="V2088" i="3"/>
  <c r="V3718" i="3"/>
  <c r="V4695" i="3"/>
  <c r="V5643" i="3"/>
  <c r="V1220" i="3"/>
  <c r="V4270" i="3"/>
  <c r="V5693" i="3"/>
  <c r="V3951" i="3"/>
  <c r="V4495" i="3"/>
  <c r="V5410" i="3"/>
  <c r="V4856" i="3"/>
  <c r="V6002" i="3"/>
  <c r="V3784" i="3"/>
  <c r="V3756" i="3"/>
  <c r="V509" i="3"/>
  <c r="V510" i="3"/>
  <c r="V223" i="3"/>
  <c r="V1538" i="3"/>
  <c r="V1078" i="3"/>
  <c r="V1371" i="3"/>
  <c r="V1173" i="3"/>
  <c r="V4804" i="3"/>
  <c r="V1467" i="3"/>
  <c r="V591" i="3"/>
  <c r="V3999" i="3"/>
  <c r="V29" i="3"/>
  <c r="V1312" i="3"/>
  <c r="V613" i="3"/>
  <c r="V3672" i="3"/>
  <c r="V1084" i="3"/>
  <c r="V656" i="3"/>
  <c r="V1463" i="3"/>
  <c r="V1464" i="3"/>
  <c r="V1683" i="3"/>
  <c r="V4518" i="3"/>
  <c r="V65" i="3"/>
  <c r="V5415" i="3"/>
  <c r="V88" i="3"/>
  <c r="V342" i="3"/>
  <c r="V458" i="3"/>
  <c r="V183" i="3"/>
  <c r="V43" i="3"/>
  <c r="V545" i="3"/>
  <c r="V2207" i="3"/>
  <c r="V4502" i="3"/>
  <c r="V1458" i="3"/>
  <c r="V96" i="3"/>
  <c r="V1636" i="3"/>
  <c r="V1327" i="3"/>
  <c r="V1328" i="3"/>
  <c r="V602" i="3"/>
  <c r="V1948" i="3"/>
  <c r="V883" i="3"/>
  <c r="V496" i="3"/>
  <c r="V1570" i="3"/>
  <c r="V4360" i="3"/>
  <c r="V1297" i="3"/>
  <c r="V1481" i="3"/>
  <c r="V5211" i="3"/>
  <c r="V2127" i="3"/>
  <c r="V1521" i="3"/>
  <c r="V1276" i="3"/>
  <c r="V603" i="3"/>
  <c r="V657" i="3"/>
  <c r="V66" i="3"/>
  <c r="V34" i="3"/>
  <c r="V1438" i="3"/>
  <c r="V1138" i="3"/>
  <c r="V449" i="3"/>
  <c r="V73" i="3"/>
  <c r="V4904" i="3"/>
  <c r="V4839" i="3"/>
  <c r="V2327" i="3"/>
  <c r="V5786" i="3"/>
  <c r="V1488" i="3"/>
  <c r="V4761" i="3"/>
  <c r="V5711" i="3"/>
  <c r="V4936" i="3"/>
  <c r="V5706" i="3"/>
  <c r="V5384" i="3"/>
  <c r="V2361" i="3"/>
  <c r="V470" i="3"/>
  <c r="V4710" i="3"/>
  <c r="V1859" i="3"/>
  <c r="V4455" i="3"/>
  <c r="V6083" i="3"/>
  <c r="V6088" i="3"/>
  <c r="V4063" i="3"/>
  <c r="V1456" i="3"/>
  <c r="V1890" i="3"/>
  <c r="V4311" i="3"/>
  <c r="V1820" i="3"/>
  <c r="V3586" i="3"/>
  <c r="V4524" i="3"/>
  <c r="V5444" i="3"/>
  <c r="V403" i="3"/>
  <c r="V1477" i="3"/>
  <c r="V2154" i="3"/>
  <c r="V5300" i="3"/>
  <c r="V3894" i="3"/>
  <c r="V4216" i="3"/>
  <c r="V673" i="3"/>
  <c r="V649" i="3"/>
  <c r="V596" i="3"/>
  <c r="V5983" i="3"/>
  <c r="V4890" i="3"/>
  <c r="V1288" i="3"/>
  <c r="V3695" i="3"/>
  <c r="V5327" i="3"/>
  <c r="V4438" i="3"/>
  <c r="V2354" i="3"/>
  <c r="V67" i="3"/>
  <c r="V68" i="3"/>
  <c r="V5837" i="3"/>
  <c r="V5042" i="3"/>
  <c r="V4535" i="3"/>
  <c r="V5783" i="3"/>
  <c r="V4477" i="3"/>
  <c r="V497" i="3"/>
  <c r="V5224" i="3"/>
  <c r="V871" i="3"/>
  <c r="V5254" i="3"/>
  <c r="V4587" i="3"/>
  <c r="V1665" i="3"/>
  <c r="V678" i="3"/>
  <c r="V2373" i="3"/>
  <c r="V1762" i="3"/>
  <c r="V5082" i="3"/>
  <c r="V81" i="3"/>
  <c r="V82" i="3"/>
  <c r="V83" i="3"/>
  <c r="V2137" i="3"/>
  <c r="V4611" i="3"/>
  <c r="V5922" i="3"/>
  <c r="V5920" i="3"/>
  <c r="V2039" i="3"/>
  <c r="V4024" i="3"/>
  <c r="V1692" i="3"/>
  <c r="V2067" i="3"/>
  <c r="V5356" i="3"/>
  <c r="V4267" i="3"/>
  <c r="V5591" i="3"/>
  <c r="V5913" i="3"/>
  <c r="V5585" i="3"/>
  <c r="V2029" i="3"/>
  <c r="V5927" i="3"/>
  <c r="V541" i="3"/>
  <c r="V1432" i="3"/>
  <c r="V4828" i="3"/>
  <c r="V5066" i="3"/>
  <c r="V5551" i="3"/>
  <c r="V5553" i="3"/>
  <c r="V5554" i="3"/>
  <c r="V4330" i="3"/>
  <c r="V3532" i="3"/>
  <c r="V3786" i="3"/>
  <c r="V4826" i="3"/>
  <c r="V4836" i="3"/>
  <c r="V4837" i="3"/>
  <c r="V5129" i="3"/>
  <c r="V1977" i="3"/>
  <c r="V5580" i="3"/>
  <c r="V588" i="3"/>
  <c r="V5321" i="3"/>
  <c r="V4924" i="3"/>
  <c r="V5524" i="3"/>
  <c r="V4428" i="3"/>
  <c r="V1582" i="3"/>
  <c r="V2012" i="3"/>
  <c r="V6004" i="3"/>
  <c r="V5135" i="3"/>
  <c r="V1894" i="3"/>
  <c r="V4417" i="3"/>
  <c r="V4394" i="3"/>
  <c r="V4598" i="3"/>
  <c r="V4644" i="3"/>
  <c r="V5515" i="3"/>
  <c r="V3334" i="3"/>
  <c r="V5095" i="3"/>
  <c r="V5670" i="3"/>
  <c r="V5715" i="3"/>
  <c r="V1897" i="3"/>
  <c r="V2313" i="3"/>
  <c r="V1895" i="3"/>
  <c r="V1551" i="3"/>
  <c r="V1709" i="3"/>
  <c r="V2232" i="3"/>
  <c r="V138" i="3"/>
  <c r="V4552" i="3"/>
  <c r="V1548" i="3"/>
  <c r="V4553" i="3"/>
  <c r="V5266" i="3"/>
  <c r="V5033" i="3"/>
  <c r="V3666" i="3"/>
  <c r="V1032" i="3"/>
  <c r="V1029" i="3"/>
  <c r="V1884" i="3"/>
  <c r="V5896" i="3"/>
  <c r="V4060" i="3"/>
  <c r="V1698" i="3"/>
  <c r="V1545" i="3"/>
  <c r="V3683" i="3"/>
  <c r="V2234" i="3"/>
  <c r="V5482" i="3"/>
  <c r="V151" i="3"/>
  <c r="V525" i="3"/>
  <c r="V5292" i="3"/>
  <c r="V3930" i="3"/>
  <c r="V1923" i="3"/>
  <c r="V1382" i="3"/>
  <c r="V2115" i="3"/>
  <c r="V5747" i="3"/>
  <c r="V3879" i="3"/>
  <c r="V5519" i="3"/>
  <c r="V5848" i="3"/>
  <c r="V4220" i="3"/>
  <c r="V1106" i="3"/>
  <c r="V1513" i="3"/>
  <c r="V5779" i="3"/>
  <c r="V4948" i="3"/>
  <c r="V971" i="3"/>
  <c r="V5966" i="3"/>
  <c r="V2273" i="3"/>
  <c r="V479" i="3"/>
  <c r="V3497" i="3"/>
  <c r="V5249" i="3"/>
  <c r="V1237" i="3"/>
  <c r="V5544" i="3"/>
  <c r="V5391" i="3"/>
  <c r="V188" i="3"/>
  <c r="V4123" i="3"/>
  <c r="V1501" i="3"/>
  <c r="V4965" i="3"/>
  <c r="V348" i="3"/>
  <c r="V4556" i="3"/>
  <c r="V5987" i="3"/>
  <c r="V4070" i="3"/>
  <c r="V4135" i="3"/>
  <c r="V3877" i="3"/>
  <c r="V4738" i="3"/>
  <c r="V4735" i="3"/>
  <c r="V4956" i="3"/>
  <c r="V4943" i="3"/>
  <c r="V2203" i="3"/>
  <c r="V5261" i="3"/>
  <c r="V5768" i="3"/>
  <c r="V2193" i="3"/>
  <c r="V391" i="3"/>
  <c r="V4292" i="3"/>
  <c r="V4293" i="3"/>
  <c r="V5864" i="3"/>
  <c r="V5865" i="3"/>
  <c r="V5955" i="3"/>
  <c r="V2125" i="3"/>
  <c r="V5069" i="3"/>
  <c r="V4464" i="3"/>
  <c r="V3295" i="3"/>
  <c r="V6015" i="3"/>
  <c r="V3804" i="3"/>
  <c r="V364" i="3"/>
  <c r="V4970" i="3"/>
  <c r="V4236" i="3"/>
  <c r="V1344" i="3"/>
  <c r="V1341" i="3"/>
  <c r="V142" i="3"/>
  <c r="V6076" i="3"/>
  <c r="V6075" i="3"/>
  <c r="V4602" i="3"/>
  <c r="V4222" i="3"/>
  <c r="V3781" i="3"/>
  <c r="V1044" i="3"/>
  <c r="V4880" i="3"/>
  <c r="V6108" i="3"/>
  <c r="V6109" i="3"/>
  <c r="V3979" i="3"/>
  <c r="V5432" i="3"/>
  <c r="V3992" i="3"/>
  <c r="V661" i="3"/>
  <c r="V642" i="3"/>
  <c r="V2363" i="3"/>
  <c r="V2066" i="3"/>
  <c r="V4083" i="3"/>
  <c r="V5762" i="3"/>
  <c r="V5761" i="3"/>
  <c r="V4632" i="3"/>
  <c r="V4915" i="3"/>
  <c r="V4913" i="3"/>
  <c r="V1361" i="3"/>
  <c r="V6071" i="3"/>
  <c r="V5218" i="3"/>
  <c r="V1199" i="3"/>
  <c r="V5935" i="3"/>
  <c r="V5766" i="3"/>
  <c r="V2158" i="3"/>
  <c r="V721" i="3"/>
  <c r="V6051" i="3"/>
  <c r="V1568" i="3"/>
  <c r="V4857" i="3"/>
  <c r="V966" i="3"/>
  <c r="V4509" i="3"/>
  <c r="V4510" i="3"/>
  <c r="V287" i="3"/>
  <c r="V4462" i="3"/>
  <c r="V2282" i="3"/>
  <c r="V3821" i="3"/>
  <c r="V6117" i="3"/>
  <c r="V2298" i="3"/>
  <c r="V4802" i="3"/>
  <c r="V5314" i="3"/>
  <c r="V3777" i="3"/>
  <c r="V1837" i="3"/>
  <c r="V5282" i="3"/>
  <c r="V5833" i="3"/>
  <c r="V4701" i="3"/>
  <c r="V4696" i="3"/>
  <c r="V5730" i="3"/>
  <c r="V5891" i="3"/>
  <c r="V5508" i="3"/>
  <c r="V4436" i="3"/>
  <c r="V5694" i="3"/>
  <c r="V6023" i="3"/>
  <c r="V3288" i="3"/>
  <c r="V4415" i="3"/>
  <c r="V6019" i="3"/>
  <c r="V2130" i="3"/>
  <c r="V5411" i="3"/>
  <c r="V4854" i="3"/>
  <c r="V511" i="3"/>
  <c r="V512" i="3"/>
  <c r="V35" i="3"/>
  <c r="V302" i="3"/>
  <c r="V303" i="3"/>
  <c r="V483" i="3"/>
  <c r="V3764" i="3"/>
  <c r="V265" i="3"/>
  <c r="V369" i="3"/>
  <c r="V4399" i="3"/>
  <c r="V582" i="3"/>
  <c r="V4807" i="3"/>
  <c r="V304" i="3"/>
  <c r="V288" i="3"/>
  <c r="V972" i="3"/>
  <c r="V5179" i="3"/>
  <c r="V3899" i="3"/>
  <c r="V231" i="3"/>
  <c r="V4827" i="3"/>
  <c r="V519" i="3"/>
  <c r="V2222" i="3"/>
  <c r="V1763" i="3"/>
  <c r="V1085" i="3"/>
  <c r="V2261" i="3"/>
  <c r="V2314" i="3"/>
  <c r="V4158" i="3"/>
  <c r="V695" i="3"/>
  <c r="V4519" i="3"/>
  <c r="V4520" i="3"/>
  <c r="V598" i="3"/>
  <c r="V1704" i="3"/>
  <c r="V259" i="3"/>
  <c r="V741" i="3"/>
  <c r="V1142" i="3"/>
  <c r="V1812" i="3"/>
  <c r="V1887" i="3"/>
  <c r="V1791" i="3"/>
  <c r="V1459" i="3"/>
  <c r="V1460" i="3"/>
  <c r="V2041" i="3"/>
  <c r="V1700" i="3"/>
  <c r="V774" i="3"/>
  <c r="V4373" i="3"/>
  <c r="V4568" i="3"/>
  <c r="V1040" i="3"/>
  <c r="V3531" i="3"/>
  <c r="V1821" i="3"/>
  <c r="V4540" i="3"/>
  <c r="V4702" i="3"/>
  <c r="V464" i="3"/>
  <c r="V703" i="3"/>
  <c r="V2259" i="3"/>
  <c r="V4654" i="3"/>
  <c r="V3807" i="3"/>
  <c r="V1877" i="3"/>
  <c r="V1702" i="3"/>
  <c r="V752" i="3"/>
  <c r="V546" i="3"/>
  <c r="V4338" i="3"/>
  <c r="V115" i="3"/>
  <c r="V945" i="3"/>
  <c r="V2133" i="3"/>
  <c r="V3461" i="3"/>
  <c r="V1687" i="3"/>
  <c r="V5499" i="3"/>
  <c r="V895" i="3"/>
  <c r="V4845" i="3"/>
  <c r="V4840" i="3"/>
  <c r="V4846" i="3"/>
  <c r="V3900" i="3"/>
  <c r="V337" i="3"/>
  <c r="V551" i="3"/>
  <c r="V4525" i="3"/>
  <c r="V4755" i="3"/>
  <c r="V608" i="3"/>
  <c r="V5627" i="3"/>
  <c r="V5488" i="3"/>
  <c r="V5014" i="3"/>
  <c r="V5015" i="3"/>
  <c r="V5011" i="3"/>
  <c r="V5596" i="3"/>
  <c r="V4831" i="3"/>
  <c r="V771" i="3"/>
  <c r="V747" i="3"/>
  <c r="V3860" i="3"/>
  <c r="V5796" i="3"/>
  <c r="V5653" i="3"/>
  <c r="V1273" i="3"/>
  <c r="V1848" i="3"/>
  <c r="V3540" i="3"/>
  <c r="V2171" i="3"/>
  <c r="V4066" i="3"/>
  <c r="V1356" i="3"/>
  <c r="V686" i="3"/>
  <c r="V5675" i="3"/>
  <c r="V3340" i="3"/>
  <c r="V1808" i="3"/>
  <c r="V3760" i="3"/>
  <c r="V5516" i="3"/>
  <c r="V4189" i="3"/>
  <c r="V1593" i="3"/>
  <c r="V1478" i="3"/>
  <c r="V1479" i="3"/>
  <c r="V413" i="3"/>
  <c r="V4317" i="3"/>
  <c r="V1774" i="3"/>
  <c r="V2155" i="3"/>
  <c r="V4790" i="3"/>
  <c r="V4218" i="3"/>
  <c r="V4571" i="3"/>
  <c r="V5956" i="3"/>
  <c r="V2291" i="3"/>
  <c r="V4835" i="3"/>
  <c r="V2006" i="3"/>
  <c r="V765" i="3"/>
  <c r="V1037" i="3"/>
  <c r="V3631" i="3"/>
  <c r="V3652" i="3"/>
  <c r="V1243" i="3"/>
  <c r="V5326" i="3"/>
  <c r="V5908" i="3"/>
  <c r="V1072" i="3"/>
  <c r="V5840" i="3"/>
  <c r="V2016" i="3"/>
  <c r="V2079" i="3"/>
  <c r="V1441" i="3"/>
  <c r="V5784" i="3"/>
  <c r="V5027" i="3"/>
  <c r="V5232" i="3"/>
  <c r="V500" i="3"/>
  <c r="V758" i="3"/>
  <c r="V2035" i="3"/>
  <c r="V4333" i="3"/>
  <c r="V4605" i="3"/>
  <c r="V4501" i="3"/>
  <c r="V4073" i="3"/>
  <c r="V1255" i="3"/>
  <c r="V3465" i="3"/>
  <c r="V5944" i="3"/>
  <c r="V4687" i="3"/>
  <c r="V4597" i="3"/>
  <c r="V1285" i="3"/>
  <c r="V5103" i="3"/>
  <c r="V5738" i="3"/>
  <c r="V232" i="3"/>
  <c r="V5204" i="3"/>
  <c r="V981" i="3"/>
  <c r="V980" i="3"/>
  <c r="V1990" i="3"/>
  <c r="V2149" i="3"/>
  <c r="V1254" i="3"/>
  <c r="V1722" i="3"/>
  <c r="V1556" i="3"/>
  <c r="V5393" i="3"/>
  <c r="V5394" i="3"/>
  <c r="V4676" i="3"/>
  <c r="V5915" i="3"/>
  <c r="V2122" i="3"/>
  <c r="V5286" i="3"/>
  <c r="V5379" i="3"/>
  <c r="V5928" i="3"/>
  <c r="V5456" i="3"/>
  <c r="V5930" i="3"/>
  <c r="V1999" i="3"/>
  <c r="V4796" i="3"/>
  <c r="V6050" i="3"/>
  <c r="V1226" i="3"/>
  <c r="V4838" i="3"/>
  <c r="V884" i="3"/>
  <c r="V1580" i="3"/>
  <c r="V1074" i="3"/>
  <c r="V1207" i="3"/>
  <c r="V1532" i="3"/>
  <c r="V1720" i="3"/>
  <c r="V4429" i="3"/>
  <c r="V5822" i="3"/>
  <c r="V2000" i="3"/>
  <c r="V5402" i="3"/>
  <c r="V5959" i="3"/>
  <c r="V3587" i="3"/>
  <c r="V5573" i="3"/>
  <c r="V5134" i="3"/>
  <c r="V5572" i="3"/>
  <c r="V4370" i="3"/>
  <c r="V4892" i="3"/>
  <c r="V5237" i="3"/>
  <c r="V240" i="3"/>
  <c r="V4800" i="3"/>
  <c r="V646" i="3"/>
  <c r="V5680" i="3"/>
  <c r="V3754" i="3"/>
  <c r="V4725" i="3"/>
  <c r="V5428" i="3"/>
  <c r="V1211" i="3"/>
  <c r="V4194" i="3"/>
  <c r="V4114" i="3"/>
  <c r="V1967" i="3"/>
  <c r="V2233" i="3"/>
  <c r="V1167" i="3"/>
  <c r="V4224" i="3"/>
  <c r="V5265" i="3"/>
  <c r="V5717" i="3"/>
  <c r="V5305" i="3"/>
  <c r="V6041" i="3"/>
  <c r="V3458" i="3"/>
  <c r="V4815" i="3"/>
  <c r="V4621" i="3"/>
  <c r="V5426" i="3"/>
  <c r="V1557" i="3"/>
  <c r="V4359" i="3"/>
  <c r="V4530" i="3"/>
  <c r="V5870" i="3"/>
  <c r="V2132" i="3"/>
  <c r="V4057" i="3"/>
  <c r="V5877" i="3"/>
  <c r="V3850" i="3"/>
  <c r="V1214" i="3"/>
  <c r="V1986" i="3"/>
  <c r="V547" i="3"/>
  <c r="V1003" i="3"/>
  <c r="V665" i="3"/>
  <c r="V4352" i="3"/>
  <c r="V2285" i="3"/>
  <c r="V2368" i="3"/>
  <c r="V4810" i="3"/>
  <c r="V3257" i="3"/>
  <c r="V4541" i="3"/>
  <c r="V5780" i="3"/>
  <c r="V5842" i="3"/>
  <c r="V4881" i="3"/>
  <c r="V4134" i="3"/>
  <c r="V5495" i="3"/>
  <c r="V5687" i="3"/>
  <c r="V5685" i="3"/>
  <c r="V5855" i="3"/>
  <c r="V4067" i="3"/>
  <c r="V1794" i="3"/>
  <c r="V4407" i="3"/>
  <c r="V5045" i="3"/>
  <c r="V4593" i="3"/>
  <c r="V1134" i="3"/>
  <c r="V5545" i="3"/>
  <c r="V5546" i="3"/>
  <c r="V1429" i="3"/>
  <c r="V5389" i="3"/>
  <c r="V5740" i="3"/>
  <c r="V922" i="3"/>
  <c r="V271" i="3"/>
  <c r="V1594" i="3"/>
  <c r="V5452" i="3"/>
  <c r="V2172" i="3"/>
  <c r="V4674" i="3"/>
  <c r="V929" i="3"/>
  <c r="V5862" i="3"/>
  <c r="V5821" i="3"/>
  <c r="V2183" i="3"/>
  <c r="V4952" i="3"/>
  <c r="V4944" i="3"/>
  <c r="V1160" i="3"/>
  <c r="V5770" i="3"/>
  <c r="V4295" i="3"/>
  <c r="V5963" i="3"/>
  <c r="V5723" i="3"/>
  <c r="V839" i="3"/>
  <c r="V698" i="3"/>
  <c r="V3296" i="3"/>
  <c r="V4830" i="3"/>
  <c r="V1825" i="3"/>
  <c r="V5256" i="3"/>
  <c r="V6014" i="3"/>
  <c r="V5678" i="3"/>
  <c r="V4935" i="3"/>
  <c r="V5315" i="3"/>
  <c r="V1494" i="3"/>
  <c r="V4127" i="3"/>
  <c r="V923" i="3"/>
  <c r="V4484" i="3"/>
  <c r="V4481" i="3"/>
  <c r="V3836" i="3"/>
  <c r="V5948" i="3"/>
  <c r="V4782" i="3"/>
  <c r="V1919" i="3"/>
  <c r="V5863" i="3"/>
  <c r="V4651" i="3"/>
  <c r="V5615" i="3"/>
  <c r="V5614" i="3"/>
  <c r="V4424" i="3"/>
  <c r="V1576" i="3"/>
  <c r="V1778" i="3"/>
  <c r="V4926" i="3"/>
  <c r="V5676" i="3"/>
  <c r="V5157" i="3"/>
  <c r="V1136" i="3"/>
  <c r="V5156" i="3"/>
  <c r="V469" i="3"/>
  <c r="V5346" i="3"/>
  <c r="V6044" i="3"/>
  <c r="V6068" i="3"/>
  <c r="V1773" i="3"/>
  <c r="V2188" i="3"/>
  <c r="V417" i="3"/>
  <c r="V3621" i="3"/>
  <c r="V1278" i="3"/>
  <c r="V1352" i="3"/>
  <c r="V2181" i="3"/>
  <c r="V1856" i="3"/>
  <c r="V4138" i="3"/>
  <c r="V926" i="3"/>
  <c r="V1523" i="3"/>
  <c r="V5465" i="3"/>
  <c r="V5462" i="3"/>
  <c r="V6017" i="3"/>
  <c r="V5889" i="3"/>
  <c r="V4160" i="3"/>
  <c r="V2054" i="3"/>
  <c r="V1764" i="3"/>
  <c r="V4200" i="3"/>
  <c r="V2002" i="3"/>
  <c r="V6115" i="3"/>
  <c r="V3447" i="3"/>
  <c r="V5611" i="3"/>
  <c r="V1927" i="3"/>
  <c r="V1405" i="3"/>
  <c r="V4950" i="3"/>
  <c r="V4803" i="3"/>
  <c r="V5571" i="3"/>
  <c r="V4697" i="3"/>
  <c r="V6027" i="3"/>
  <c r="V5117" i="3"/>
  <c r="V1087" i="3"/>
  <c r="V5826" i="3"/>
  <c r="V472" i="3"/>
  <c r="V6113" i="3"/>
  <c r="V6114" i="3"/>
  <c r="V5830" i="3"/>
  <c r="V3360" i="3"/>
  <c r="V5831" i="3"/>
  <c r="V5527" i="3"/>
  <c r="V4526" i="3"/>
  <c r="V4195" i="3"/>
  <c r="V5729" i="3"/>
  <c r="V5975" i="3"/>
  <c r="V4689" i="3"/>
  <c r="V5897" i="3"/>
  <c r="V4304" i="3"/>
  <c r="V5214" i="3"/>
  <c r="V5028" i="3"/>
  <c r="V450" i="3"/>
  <c r="V3713" i="3"/>
  <c r="V513" i="3"/>
  <c r="V514" i="3"/>
  <c r="V484" i="3"/>
  <c r="V485" i="3"/>
  <c r="V1606" i="3"/>
  <c r="V3765" i="3"/>
  <c r="V3766" i="3"/>
  <c r="V1686" i="3"/>
  <c r="V5093" i="3"/>
  <c r="V5094" i="3"/>
  <c r="V4275" i="3"/>
  <c r="V171" i="3"/>
  <c r="V3896" i="3"/>
  <c r="V1082" i="3"/>
  <c r="V872" i="3"/>
  <c r="V1566" i="3"/>
  <c r="V1468" i="3"/>
  <c r="V3920" i="3"/>
  <c r="V3926" i="3"/>
  <c r="V74" i="3"/>
  <c r="V4405" i="3"/>
  <c r="V360" i="3"/>
  <c r="V1132" i="3"/>
  <c r="V5750" i="3"/>
  <c r="V5752" i="3"/>
  <c r="V5753" i="3"/>
  <c r="V1406" i="3"/>
  <c r="V2090" i="3"/>
  <c r="V1197" i="3"/>
  <c r="V453" i="3"/>
  <c r="V1193" i="3"/>
  <c r="V5403" i="3"/>
  <c r="V3463" i="3"/>
  <c r="V3955" i="3"/>
  <c r="V279" i="3"/>
  <c r="V907" i="3"/>
  <c r="V51" i="3"/>
  <c r="V157" i="3"/>
  <c r="V1300" i="3"/>
  <c r="V680" i="3"/>
  <c r="V3564" i="3"/>
  <c r="V3519" i="3"/>
  <c r="V209" i="3"/>
  <c r="V5791" i="3"/>
  <c r="V1348" i="3"/>
  <c r="V1272" i="3"/>
  <c r="V1389" i="3"/>
  <c r="V763" i="3"/>
  <c r="V404" i="3"/>
  <c r="V5279" i="3"/>
  <c r="V764" i="3"/>
  <c r="V4315" i="3"/>
  <c r="V3493" i="3"/>
  <c r="V365" i="3"/>
  <c r="V104" i="3"/>
  <c r="V335" i="3"/>
  <c r="V3366" i="3"/>
  <c r="V2248" i="3"/>
  <c r="V1080" i="3"/>
  <c r="V3661" i="3"/>
  <c r="V4905" i="3"/>
  <c r="V4906" i="3"/>
  <c r="V4907" i="3"/>
  <c r="V4050" i="3"/>
  <c r="V3665" i="3"/>
  <c r="V4859" i="3"/>
  <c r="V3901" i="3"/>
  <c r="V2047" i="3"/>
  <c r="V4157" i="3"/>
  <c r="V4382" i="3"/>
  <c r="V583" i="3"/>
  <c r="V5703" i="3"/>
  <c r="V5704" i="3"/>
  <c r="V5709" i="3"/>
  <c r="V5506" i="3"/>
  <c r="V5503" i="3"/>
  <c r="V5628" i="3"/>
  <c r="V5625" i="3"/>
  <c r="V5597" i="3"/>
  <c r="V1860" i="3"/>
  <c r="V4318" i="3"/>
  <c r="V5192" i="3"/>
  <c r="V2206" i="3"/>
  <c r="V1161" i="3"/>
  <c r="V4064" i="3"/>
  <c r="V6025" i="3"/>
  <c r="V5351" i="3"/>
  <c r="V4378" i="3"/>
  <c r="V3585" i="3"/>
  <c r="V5674" i="3"/>
  <c r="V592" i="3"/>
  <c r="V3816" i="3"/>
  <c r="V5446" i="3"/>
  <c r="V5442" i="3"/>
  <c r="V722" i="3"/>
  <c r="V1931" i="3"/>
  <c r="V759" i="3"/>
  <c r="V4560" i="3"/>
  <c r="V4899" i="3"/>
  <c r="V97" i="3"/>
  <c r="V98" i="3"/>
  <c r="V3620" i="3"/>
  <c r="V5345" i="3"/>
  <c r="V1868" i="3"/>
  <c r="V1238" i="3"/>
  <c r="V5579" i="3"/>
  <c r="V5302" i="3"/>
  <c r="V4500" i="3"/>
  <c r="V676" i="3"/>
  <c r="V1829" i="3"/>
  <c r="V4732" i="3"/>
  <c r="V5984" i="3"/>
  <c r="V5170" i="3"/>
  <c r="V627" i="3"/>
  <c r="V5838" i="3"/>
  <c r="V4534" i="3"/>
  <c r="V4069" i="3"/>
  <c r="V2051" i="3"/>
  <c r="V6009" i="3"/>
  <c r="V5681" i="3"/>
  <c r="V2257" i="3"/>
  <c r="V1046" i="3"/>
  <c r="V2256" i="3"/>
  <c r="V729" i="3"/>
  <c r="V1785" i="3"/>
  <c r="V4411" i="3"/>
  <c r="V1035" i="3"/>
  <c r="V5340" i="3"/>
  <c r="V3291" i="3"/>
  <c r="V3811" i="3"/>
  <c r="V4564" i="3"/>
  <c r="V5748" i="3"/>
  <c r="V5921" i="3"/>
  <c r="V3676" i="3"/>
  <c r="V5528" i="3"/>
  <c r="V3610" i="3"/>
  <c r="V3611" i="3"/>
  <c r="V205" i="3"/>
  <c r="V2258" i="3"/>
  <c r="V4867" i="3"/>
  <c r="V5177" i="3"/>
  <c r="V5916" i="3"/>
  <c r="V5322" i="3"/>
  <c r="V1435" i="3"/>
  <c r="V5457" i="3"/>
  <c r="V5458" i="3"/>
  <c r="V3216" i="3"/>
  <c r="V4421" i="3"/>
  <c r="V5255" i="3"/>
  <c r="V1518" i="3"/>
  <c r="V4385" i="3"/>
  <c r="V5555" i="3"/>
  <c r="V1925" i="3"/>
  <c r="V4816" i="3"/>
  <c r="V4825" i="3"/>
  <c r="V4279" i="3"/>
  <c r="V1618" i="3"/>
  <c r="V714" i="3"/>
  <c r="V5525" i="3"/>
  <c r="V5538" i="3"/>
  <c r="V4945" i="3"/>
  <c r="V5978" i="3"/>
  <c r="V2316" i="3"/>
  <c r="V805" i="3"/>
  <c r="V5366" i="3"/>
  <c r="V4645" i="3"/>
  <c r="V3978" i="3"/>
  <c r="V1972" i="3"/>
  <c r="V1971" i="3"/>
  <c r="V1363" i="3"/>
  <c r="V4186" i="3"/>
  <c r="V1552" i="3"/>
  <c r="V1482" i="3"/>
  <c r="V4269" i="3"/>
  <c r="V5430" i="3"/>
  <c r="V1296" i="3"/>
  <c r="V2348" i="3"/>
  <c r="V842" i="3"/>
  <c r="V5212" i="3"/>
  <c r="V754" i="3"/>
  <c r="V5472" i="3"/>
  <c r="V1780" i="3"/>
  <c r="V4225" i="3"/>
  <c r="V4226" i="3"/>
  <c r="V856" i="3"/>
  <c r="V5869" i="3"/>
  <c r="V3668" i="3"/>
  <c r="V5306" i="3"/>
  <c r="V4775" i="3"/>
  <c r="V4776" i="3"/>
  <c r="V1248" i="3"/>
  <c r="V5491" i="3"/>
  <c r="V6054" i="3"/>
  <c r="V6055" i="3"/>
  <c r="V1912" i="3"/>
  <c r="V5531" i="3"/>
  <c r="V2235" i="3"/>
  <c r="V4741" i="3"/>
  <c r="V3851" i="3"/>
  <c r="V3852" i="3"/>
  <c r="V4612" i="3"/>
  <c r="V3932" i="3"/>
  <c r="V5087" i="3"/>
  <c r="V3538" i="3"/>
  <c r="V1293" i="3"/>
  <c r="V2116" i="3"/>
  <c r="V5892" i="3"/>
  <c r="V5844" i="3"/>
  <c r="V4350" i="3"/>
  <c r="V501" i="3"/>
  <c r="V4967" i="3"/>
  <c r="V4968" i="3"/>
  <c r="V5623" i="3"/>
  <c r="V5782" i="3"/>
  <c r="V5023" i="3"/>
  <c r="V619" i="3"/>
  <c r="V5990" i="3"/>
  <c r="V5991" i="3"/>
  <c r="V4091" i="3"/>
  <c r="V4403" i="3"/>
  <c r="V3503" i="3"/>
  <c r="V5493" i="3"/>
  <c r="V312" i="3"/>
  <c r="V4629" i="3"/>
  <c r="V3895" i="3"/>
  <c r="V5406" i="3"/>
  <c r="V5661" i="3"/>
  <c r="V4993" i="3"/>
  <c r="V5759" i="3"/>
  <c r="V1120" i="3"/>
  <c r="V4398" i="3"/>
  <c r="V5044" i="3"/>
  <c r="V658" i="3"/>
  <c r="V663" i="3"/>
  <c r="V4167" i="3"/>
  <c r="V5005" i="3"/>
  <c r="V1137" i="3"/>
  <c r="V3696" i="3"/>
  <c r="V2284" i="3"/>
  <c r="V1473" i="3"/>
  <c r="V5450" i="3"/>
  <c r="V1976" i="3"/>
  <c r="V3629" i="3"/>
  <c r="V3194" i="3"/>
  <c r="V3680" i="3"/>
  <c r="V3878" i="3"/>
  <c r="V5438" i="3"/>
  <c r="V4737" i="3"/>
  <c r="V4953" i="3"/>
  <c r="V4954" i="3"/>
  <c r="V5859" i="3"/>
  <c r="V5262" i="3"/>
  <c r="V2194" i="3"/>
  <c r="V5096" i="3"/>
  <c r="V4235" i="3"/>
  <c r="V851" i="3"/>
  <c r="V1454" i="3"/>
  <c r="V1694" i="3"/>
  <c r="V1186" i="3"/>
  <c r="V444" i="3"/>
  <c r="V4934" i="3"/>
  <c r="V5743" i="3"/>
  <c r="V552" i="3"/>
  <c r="V5364" i="3"/>
  <c r="V4482" i="3"/>
  <c r="V5537" i="3"/>
  <c r="V4573" i="3"/>
  <c r="V4618" i="3"/>
  <c r="V824" i="3"/>
  <c r="V5949" i="3"/>
  <c r="V5951" i="3"/>
  <c r="V5343" i="3"/>
  <c r="V1135" i="3"/>
  <c r="V5613" i="3"/>
  <c r="V6110" i="3"/>
  <c r="V5666" i="3"/>
  <c r="V5433" i="3"/>
  <c r="V5260" i="3"/>
  <c r="V3675" i="3"/>
  <c r="V3689" i="3"/>
  <c r="V4413" i="3"/>
  <c r="V5771" i="3"/>
  <c r="V5774" i="3"/>
  <c r="V2150" i="3"/>
  <c r="V280" i="3"/>
  <c r="V4084" i="3"/>
  <c r="V1872" i="3"/>
  <c r="V75" i="3"/>
  <c r="V910" i="3"/>
  <c r="V1910" i="3"/>
  <c r="V1798" i="3"/>
  <c r="V6073" i="3"/>
  <c r="V1493" i="3"/>
  <c r="V5219" i="3"/>
  <c r="V1265" i="3"/>
  <c r="V2017" i="3"/>
  <c r="V4762" i="3"/>
  <c r="V5310" i="3"/>
  <c r="V386" i="3"/>
  <c r="V5276" i="3"/>
  <c r="V4900" i="3"/>
  <c r="V3917" i="3"/>
  <c r="V6052" i="3"/>
  <c r="V4793" i="3"/>
  <c r="V1267" i="3"/>
  <c r="V5267" i="3"/>
  <c r="V5288" i="3"/>
  <c r="V4511" i="3"/>
  <c r="V4217" i="3"/>
  <c r="V6116" i="3"/>
  <c r="V6035" i="3"/>
  <c r="V6037" i="3"/>
  <c r="V4882" i="3"/>
  <c r="V967" i="3"/>
  <c r="V4949" i="3"/>
  <c r="V6095" i="3"/>
  <c r="V5373" i="3"/>
  <c r="V2162" i="3"/>
  <c r="V5940" i="3"/>
  <c r="V5827" i="3"/>
  <c r="V1836" i="3"/>
  <c r="V6013" i="3"/>
  <c r="V5834" i="3"/>
  <c r="V1279" i="3"/>
  <c r="V5976" i="3"/>
  <c r="V6081" i="3"/>
  <c r="V6001" i="3"/>
  <c r="V1368" i="3"/>
  <c r="V4377" i="3"/>
  <c r="V4711" i="3"/>
  <c r="V3287" i="3"/>
  <c r="V2274" i="3"/>
  <c r="V6020" i="3"/>
  <c r="V4305" i="3"/>
  <c r="V6104" i="3"/>
  <c r="V5353" i="3"/>
  <c r="V515" i="3"/>
  <c r="V224" i="3"/>
  <c r="V225" i="3"/>
  <c r="V305" i="3"/>
  <c r="V1607" i="3"/>
  <c r="V1507" i="3"/>
  <c r="V266" i="3"/>
  <c r="V4515" i="3"/>
  <c r="V4789" i="3"/>
  <c r="V1746" i="3"/>
  <c r="V441" i="3"/>
  <c r="V172" i="3"/>
  <c r="V563" i="3"/>
  <c r="V1535" i="3"/>
  <c r="V5055" i="3"/>
  <c r="V1930" i="3"/>
  <c r="V4475" i="3"/>
  <c r="V4232" i="3"/>
  <c r="V3950" i="3"/>
  <c r="V5104" i="3"/>
  <c r="V4469" i="3"/>
  <c r="V908" i="3"/>
  <c r="V2091" i="3"/>
  <c r="V2092" i="3"/>
  <c r="V2093" i="3"/>
  <c r="V2094" i="3"/>
  <c r="V1684" i="3"/>
  <c r="V281" i="3"/>
  <c r="V520" i="3"/>
  <c r="V36" i="3"/>
  <c r="V3374" i="3"/>
  <c r="V131" i="3"/>
  <c r="V833" i="3"/>
  <c r="V3400" i="3"/>
  <c r="V1030" i="3"/>
  <c r="V1045" i="3"/>
  <c r="V99" i="3"/>
  <c r="V1637" i="3"/>
  <c r="V1200" i="3"/>
  <c r="V5108" i="3"/>
  <c r="V290" i="3"/>
  <c r="V1398" i="3"/>
  <c r="V1316" i="3"/>
  <c r="V4374" i="3"/>
  <c r="V164" i="3"/>
  <c r="V1041" i="3"/>
  <c r="V2199" i="3"/>
  <c r="V244" i="3"/>
  <c r="V834" i="3"/>
  <c r="V5241" i="3"/>
  <c r="V5243" i="3"/>
  <c r="V1571" i="3"/>
  <c r="V5484" i="3"/>
  <c r="V4870" i="3"/>
  <c r="V3580" i="3"/>
  <c r="V1483" i="3"/>
  <c r="V1970" i="3"/>
  <c r="V4655" i="3"/>
  <c r="V1490" i="3"/>
  <c r="V532" i="3"/>
  <c r="V143" i="3"/>
  <c r="V137" i="3"/>
  <c r="V260" i="3"/>
  <c r="V5046" i="3"/>
  <c r="V4730" i="3"/>
  <c r="V5500" i="3"/>
  <c r="V1562" i="3"/>
  <c r="V4841" i="3"/>
  <c r="V4842" i="3"/>
  <c r="V3902" i="3"/>
  <c r="V5787" i="3"/>
  <c r="V4887" i="3"/>
  <c r="V4888" i="3"/>
  <c r="V4756" i="3"/>
  <c r="V4757" i="3"/>
  <c r="V5705" i="3"/>
  <c r="V5504" i="3"/>
  <c r="V1385" i="3"/>
  <c r="V666" i="3"/>
  <c r="V5016" i="3"/>
  <c r="V5017" i="3"/>
  <c r="V1843" i="3"/>
  <c r="V4665" i="3"/>
  <c r="V4663" i="3"/>
  <c r="V5599" i="3"/>
  <c r="V1677" i="3"/>
  <c r="V1998" i="3"/>
  <c r="V3861" i="3"/>
  <c r="V3864" i="3"/>
  <c r="V1257" i="3"/>
  <c r="V1898" i="3"/>
  <c r="V2170" i="3"/>
  <c r="V5105" i="3"/>
  <c r="V5689" i="3"/>
  <c r="V4748" i="3"/>
  <c r="V5558" i="3"/>
  <c r="V2329" i="3"/>
  <c r="V2330" i="3"/>
  <c r="V3569" i="3"/>
  <c r="V5673" i="3"/>
  <c r="V3341" i="3"/>
  <c r="V3342" i="3"/>
  <c r="V3576" i="3"/>
  <c r="V5443" i="3"/>
  <c r="V3817" i="3"/>
  <c r="V58" i="3"/>
  <c r="V1645" i="3"/>
  <c r="V5398" i="3"/>
  <c r="V5399" i="3"/>
  <c r="V44" i="3"/>
  <c r="V1510" i="3"/>
  <c r="V1014" i="3"/>
  <c r="V2156" i="3"/>
  <c r="V5301" i="3"/>
  <c r="V5303" i="3"/>
  <c r="V3729" i="3"/>
  <c r="V5754" i="3"/>
  <c r="V5564" i="3"/>
  <c r="V4942" i="3"/>
  <c r="V565" i="3"/>
  <c r="V5355" i="3"/>
  <c r="V1174" i="3"/>
  <c r="V4076" i="3"/>
  <c r="V1644" i="3"/>
  <c r="V704" i="3"/>
  <c r="V766" i="3"/>
  <c r="V5737" i="3"/>
  <c r="V5699" i="3"/>
  <c r="V5257" i="3"/>
  <c r="V4102" i="3"/>
  <c r="V425" i="3"/>
  <c r="V4314" i="3"/>
  <c r="V852" i="3"/>
  <c r="V2201" i="3"/>
  <c r="V2186" i="3"/>
  <c r="V1827" i="3"/>
  <c r="V2374" i="3"/>
  <c r="V1414" i="3"/>
  <c r="V1786" i="3"/>
  <c r="V1809" i="3"/>
  <c r="V5803" i="3"/>
  <c r="V4727" i="3"/>
  <c r="V5248" i="3"/>
  <c r="V2074" i="3"/>
  <c r="V564" i="3"/>
  <c r="V1840" i="3"/>
  <c r="V5072" i="3"/>
  <c r="V5808" i="3"/>
  <c r="V2078" i="3"/>
  <c r="V1978" i="3"/>
  <c r="V5459" i="3"/>
  <c r="V1433" i="3"/>
  <c r="V5405" i="3"/>
  <c r="V3660" i="3"/>
  <c r="V3533" i="3"/>
  <c r="V3659" i="3"/>
  <c r="V4876" i="3"/>
  <c r="V4497" i="3"/>
  <c r="V5539" i="3"/>
  <c r="V1608" i="3"/>
  <c r="V1609" i="3"/>
  <c r="V2264" i="3"/>
  <c r="V193" i="3"/>
  <c r="V4395" i="3"/>
  <c r="V4467" i="3"/>
  <c r="V968" i="3"/>
  <c r="V5238" i="3"/>
  <c r="V4323" i="3"/>
  <c r="V1165" i="3"/>
  <c r="V5562" i="3"/>
  <c r="V5639" i="3"/>
  <c r="V5007" i="3"/>
  <c r="V2290" i="3"/>
  <c r="V2191" i="3"/>
  <c r="V4659" i="3"/>
  <c r="V3984" i="3"/>
  <c r="V3983" i="3"/>
  <c r="V2020" i="3"/>
  <c r="V5903" i="3"/>
  <c r="V1710" i="3"/>
  <c r="V5431" i="3"/>
  <c r="V1212" i="3"/>
  <c r="V5375" i="3"/>
  <c r="V1073" i="3"/>
  <c r="V1572" i="3"/>
  <c r="V2367" i="3"/>
  <c r="V4494" i="3"/>
  <c r="V784" i="3"/>
  <c r="V2727" i="3"/>
  <c r="V3774" i="3"/>
  <c r="V5032" i="3"/>
  <c r="V5031" i="3"/>
  <c r="V3459" i="3"/>
  <c r="V5894" i="3"/>
  <c r="V4300" i="3"/>
  <c r="V1701" i="3"/>
  <c r="V4198" i="3"/>
  <c r="V1015" i="3"/>
  <c r="V1885" i="3"/>
  <c r="V6058" i="3"/>
  <c r="V6059" i="3"/>
  <c r="V6056" i="3"/>
  <c r="V5116" i="3"/>
  <c r="V5417" i="3"/>
  <c r="V4533" i="3"/>
  <c r="V4531" i="3"/>
  <c r="V3684" i="3"/>
  <c r="V5879" i="3"/>
  <c r="V5875" i="3"/>
  <c r="V4171" i="3"/>
  <c r="V3931" i="3"/>
  <c r="V3559" i="3"/>
  <c r="V3499" i="3"/>
  <c r="V3146" i="3"/>
  <c r="V5396" i="3"/>
  <c r="V2117" i="3"/>
  <c r="V538" i="3"/>
  <c r="V5845" i="3"/>
  <c r="V2185" i="3"/>
  <c r="V5994" i="3"/>
  <c r="V5369" i="3"/>
  <c r="V4542" i="3"/>
  <c r="V5781" i="3"/>
  <c r="V4408" i="3"/>
  <c r="V2272" i="3"/>
  <c r="V3504" i="3"/>
  <c r="V5938" i="3"/>
  <c r="V5570" i="3"/>
  <c r="V5856" i="3"/>
  <c r="V3829" i="3"/>
  <c r="V5659" i="3"/>
  <c r="V4683" i="3"/>
  <c r="V5376" i="3"/>
  <c r="V1817" i="3"/>
  <c r="V2009" i="3"/>
  <c r="V1111" i="3"/>
  <c r="V710" i="3"/>
  <c r="V461" i="3"/>
  <c r="V5970" i="3"/>
  <c r="V3773" i="3"/>
  <c r="V4832" i="3"/>
  <c r="V5741" i="3"/>
  <c r="V973" i="3"/>
  <c r="V4745" i="3"/>
  <c r="V4124" i="3"/>
  <c r="V4125" i="3"/>
  <c r="V1502" i="3"/>
  <c r="V526" i="3"/>
  <c r="V4557" i="3"/>
  <c r="V4110" i="3"/>
  <c r="V4109" i="3"/>
  <c r="V5451" i="3"/>
  <c r="V4239" i="3"/>
  <c r="V5101" i="3"/>
  <c r="V3193" i="3"/>
  <c r="V2174" i="3"/>
  <c r="V999" i="3"/>
  <c r="V5425" i="3"/>
  <c r="V6032" i="3"/>
  <c r="V5820" i="3"/>
  <c r="V4039" i="3"/>
  <c r="V892" i="3"/>
  <c r="V4294" i="3"/>
  <c r="V3297" i="3"/>
  <c r="V3298" i="3"/>
  <c r="V718" i="3"/>
  <c r="V5735" i="3"/>
  <c r="V387" i="3"/>
  <c r="V6011" i="3"/>
  <c r="V2251" i="3"/>
  <c r="V3118" i="3"/>
  <c r="V2128" i="3"/>
  <c r="V4536" i="3"/>
  <c r="V3663" i="3"/>
  <c r="V1495" i="3"/>
  <c r="V6063" i="3"/>
  <c r="V1059" i="3"/>
  <c r="V3871" i="3"/>
  <c r="V1379" i="3"/>
  <c r="V4619" i="3"/>
  <c r="V4823" i="3"/>
  <c r="V4449" i="3"/>
  <c r="V5344" i="3"/>
  <c r="V4105" i="3"/>
  <c r="V875" i="3"/>
  <c r="V5121" i="3"/>
  <c r="V5667" i="3"/>
  <c r="V5434" i="3"/>
  <c r="V5435" i="3"/>
  <c r="V5165" i="3"/>
  <c r="V5414" i="3"/>
  <c r="V6007" i="3"/>
  <c r="V5034" i="3"/>
  <c r="V37" i="3"/>
  <c r="V1982" i="3"/>
  <c r="V5773" i="3"/>
  <c r="V804" i="3"/>
  <c r="V1918" i="3"/>
  <c r="V3834" i="3"/>
  <c r="V5775" i="3"/>
  <c r="V5721" i="3"/>
  <c r="V4647" i="3"/>
  <c r="V3214" i="3"/>
  <c r="V5763" i="3"/>
  <c r="V350" i="3"/>
  <c r="V5233" i="3"/>
  <c r="V6069" i="3"/>
  <c r="V1955" i="3"/>
  <c r="V5079" i="3"/>
  <c r="V3487" i="3"/>
  <c r="V4717" i="3"/>
  <c r="V4011" i="3"/>
  <c r="V4468" i="3"/>
  <c r="V5168" i="3"/>
  <c r="V4763" i="3"/>
  <c r="V1216" i="3"/>
  <c r="V5926" i="3"/>
  <c r="V1782" i="3"/>
  <c r="V4088" i="3"/>
  <c r="V1776" i="3"/>
  <c r="V5793" i="3"/>
  <c r="V1989" i="3"/>
  <c r="V2286" i="3"/>
  <c r="V4601" i="3"/>
  <c r="V5365" i="3"/>
  <c r="V5466" i="3"/>
  <c r="V5463" i="3"/>
  <c r="V4453" i="3"/>
  <c r="V4513" i="3"/>
  <c r="V211" i="3"/>
  <c r="V6105" i="3"/>
  <c r="V5890" i="3"/>
  <c r="V5307" i="3"/>
  <c r="V5982" i="3"/>
  <c r="V1128" i="3"/>
  <c r="V1951" i="3"/>
  <c r="V5872" i="3"/>
  <c r="V3640" i="3"/>
  <c r="V5744" i="3"/>
  <c r="V4729" i="3"/>
  <c r="V6012" i="3"/>
  <c r="V1981" i="3"/>
  <c r="V382" i="3"/>
  <c r="V5974" i="3"/>
  <c r="V5509" i="3"/>
  <c r="V5510" i="3"/>
  <c r="V1628" i="3"/>
  <c r="V5695" i="3"/>
  <c r="V5985" i="3"/>
  <c r="V5986" i="3"/>
  <c r="V1615" i="3"/>
  <c r="V5900" i="3"/>
  <c r="V5901" i="3"/>
  <c r="V3723" i="3"/>
  <c r="V5911" i="3"/>
  <c r="V5422" i="3"/>
  <c r="V3893" i="3"/>
  <c r="V3779" i="3"/>
  <c r="V5713" i="3"/>
  <c r="V306" i="3"/>
  <c r="V377" i="3"/>
  <c r="V486" i="3"/>
  <c r="V487" i="3"/>
  <c r="V1610" i="3"/>
  <c r="V4516" i="3"/>
  <c r="V3897" i="3"/>
  <c r="V2140" i="3"/>
  <c r="V736" i="3"/>
  <c r="V3449" i="3"/>
  <c r="V1669" i="3"/>
  <c r="V392" i="3"/>
  <c r="V132" i="3"/>
  <c r="V667" i="3"/>
  <c r="V4316" i="3"/>
  <c r="V361" i="3"/>
  <c r="V4471" i="3"/>
  <c r="V4472" i="3"/>
  <c r="V1699" i="3"/>
  <c r="V1337" i="3"/>
  <c r="V1465" i="3"/>
  <c r="V4176" i="3"/>
  <c r="V3571" i="3"/>
  <c r="V1871" i="3"/>
  <c r="V201" i="3"/>
  <c r="V4049" i="3"/>
  <c r="V1346" i="3"/>
  <c r="V3730" i="3"/>
  <c r="V865" i="3"/>
  <c r="V993" i="3"/>
  <c r="V144" i="3"/>
  <c r="V116" i="3"/>
  <c r="V959" i="3"/>
  <c r="V145" i="3"/>
  <c r="V261" i="3"/>
  <c r="V4569" i="3"/>
  <c r="V1802" i="3"/>
  <c r="V2353" i="3"/>
  <c r="V1016" i="3"/>
  <c r="V1195" i="3"/>
  <c r="V5244" i="3"/>
  <c r="V5245" i="3"/>
  <c r="V5246" i="3"/>
  <c r="V5247" i="3"/>
  <c r="V505" i="3"/>
  <c r="V5593" i="3"/>
  <c r="V580" i="3"/>
  <c r="V3479" i="3"/>
  <c r="V1988" i="3"/>
  <c r="V1164" i="3"/>
  <c r="V4182" i="3"/>
  <c r="V4193" i="3"/>
  <c r="V2204" i="3"/>
  <c r="V946" i="3"/>
  <c r="V1777" i="3"/>
  <c r="V4908" i="3"/>
  <c r="V2134" i="3"/>
  <c r="V2135" i="3"/>
  <c r="V1442" i="3"/>
  <c r="V896" i="3"/>
  <c r="V3903" i="3"/>
  <c r="V3904" i="3"/>
  <c r="V1060" i="3"/>
  <c r="V3976" i="3"/>
  <c r="V1081" i="3"/>
  <c r="V5789" i="3"/>
  <c r="V4885" i="3"/>
  <c r="V4514" i="3"/>
  <c r="V4017" i="3"/>
  <c r="V5588" i="3"/>
  <c r="V1347" i="3"/>
  <c r="V4758" i="3"/>
  <c r="V5702" i="3"/>
  <c r="V5657" i="3"/>
  <c r="V5710" i="3"/>
  <c r="V5505" i="3"/>
  <c r="V5507" i="3"/>
  <c r="V5102" i="3"/>
  <c r="V5629" i="3"/>
  <c r="V5630" i="3"/>
  <c r="V5707" i="3"/>
  <c r="V5012" i="3"/>
  <c r="V1424" i="3"/>
  <c r="V5382" i="3"/>
  <c r="V5487" i="3"/>
  <c r="V5800" i="3"/>
  <c r="V3862" i="3"/>
  <c r="V1057" i="3"/>
  <c r="V1920" i="3"/>
  <c r="V6084" i="3"/>
  <c r="V6089" i="3"/>
  <c r="V1390" i="3"/>
  <c r="V4065" i="3"/>
  <c r="V1891" i="3"/>
  <c r="V5690" i="3"/>
  <c r="V1846" i="3"/>
  <c r="V3758" i="3"/>
  <c r="V2355" i="3"/>
  <c r="V4452" i="3"/>
  <c r="V1286" i="3"/>
  <c r="V1017" i="3"/>
  <c r="V476" i="3"/>
  <c r="V3847" i="3"/>
  <c r="V885" i="3"/>
  <c r="V233" i="3"/>
  <c r="V1038" i="3"/>
  <c r="V5907" i="3"/>
  <c r="V4478" i="3"/>
  <c r="V1121" i="3"/>
  <c r="V2052" i="3"/>
  <c r="V942" i="3"/>
  <c r="V1554" i="3"/>
  <c r="V414" i="3"/>
  <c r="V1325" i="3"/>
  <c r="V1415" i="3"/>
  <c r="V5083" i="3"/>
  <c r="V5733" i="3"/>
  <c r="V948" i="3"/>
  <c r="V949" i="3"/>
  <c r="V5470" i="3"/>
  <c r="V3677" i="3"/>
  <c r="V1600" i="3"/>
  <c r="V4014" i="3"/>
  <c r="V5270" i="3"/>
  <c r="V814" i="3"/>
  <c r="V711" i="3"/>
  <c r="V2304" i="3"/>
  <c r="V1421" i="3"/>
  <c r="V2369" i="3"/>
  <c r="V2027" i="3"/>
  <c r="V5323" i="3"/>
  <c r="V5812" i="3"/>
  <c r="V5815" i="3"/>
  <c r="V5380" i="3"/>
  <c r="V2160" i="3"/>
  <c r="V1026" i="3"/>
  <c r="V5455" i="3"/>
  <c r="V5931" i="3"/>
  <c r="V5932" i="3"/>
  <c r="V4773" i="3"/>
  <c r="V6031" i="3"/>
  <c r="V3962" i="3"/>
  <c r="V5068" i="3"/>
  <c r="V4797" i="3"/>
  <c r="V1525" i="3"/>
  <c r="V4863" i="3"/>
  <c r="V4864" i="3"/>
  <c r="V1221" i="3"/>
  <c r="V5378" i="3"/>
  <c r="V2371" i="3"/>
  <c r="V5413" i="3"/>
  <c r="V1208" i="3"/>
  <c r="V4562" i="3"/>
  <c r="V318" i="3"/>
  <c r="V4946" i="3"/>
  <c r="V1611" i="3"/>
  <c r="V3416" i="3"/>
  <c r="V3857" i="3"/>
  <c r="V789" i="3"/>
  <c r="V2075" i="3"/>
  <c r="V4976" i="3"/>
  <c r="V1528" i="3"/>
  <c r="V5574" i="3"/>
  <c r="V4369" i="3"/>
  <c r="V4893" i="3"/>
  <c r="V202" i="3"/>
  <c r="V5672" i="3"/>
  <c r="V5716" i="3"/>
  <c r="V1943" i="3"/>
  <c r="V2072" i="3"/>
  <c r="V5201" i="3"/>
  <c r="V1553" i="3"/>
  <c r="V4188" i="3"/>
  <c r="V4706" i="3"/>
  <c r="V4703" i="3"/>
  <c r="V4960" i="3"/>
  <c r="V5213" i="3"/>
  <c r="V5568" i="3"/>
  <c r="V1711" i="3"/>
  <c r="V267" i="3"/>
  <c r="V1209" i="3"/>
  <c r="V2053" i="3"/>
  <c r="V533" i="3"/>
  <c r="V4386" i="3"/>
  <c r="V5700" i="3"/>
  <c r="V6057" i="3"/>
  <c r="V5850" i="3"/>
  <c r="V4058" i="3"/>
  <c r="V4169" i="3"/>
  <c r="V293" i="3"/>
  <c r="V1987" i="3"/>
  <c r="V5085" i="3"/>
  <c r="V1383" i="3"/>
  <c r="V5520" i="3"/>
  <c r="V5847" i="3"/>
  <c r="V3628" i="3"/>
  <c r="V5521" i="3"/>
  <c r="V566" i="3"/>
  <c r="V5370" i="3"/>
  <c r="V5367" i="3"/>
  <c r="V3546" i="3"/>
  <c r="V5022" i="3"/>
  <c r="V1024" i="3"/>
  <c r="V4988" i="3"/>
  <c r="V1241" i="3"/>
  <c r="V4442" i="3"/>
  <c r="V1775" i="3"/>
  <c r="V5857" i="3"/>
  <c r="V4990" i="3"/>
  <c r="V5662" i="3"/>
  <c r="V5660" i="3"/>
  <c r="V4718" i="3"/>
  <c r="V5100" i="3"/>
  <c r="V1107" i="3"/>
  <c r="V1112" i="3"/>
  <c r="V4052" i="3"/>
  <c r="V184" i="3"/>
  <c r="V1430" i="3"/>
  <c r="V5006" i="3"/>
  <c r="V5739" i="3"/>
  <c r="V4734" i="3"/>
  <c r="V5250" i="3"/>
  <c r="V4249" i="3"/>
  <c r="V4559" i="3"/>
  <c r="V5339" i="3"/>
  <c r="V4795" i="3"/>
  <c r="V4072" i="3"/>
  <c r="V4686" i="3"/>
  <c r="V4736" i="3"/>
  <c r="V5732" i="3"/>
  <c r="V4955" i="3"/>
  <c r="V535" i="3"/>
  <c r="V1365" i="3"/>
  <c r="V5263" i="3"/>
  <c r="V3704" i="3"/>
  <c r="V775" i="3"/>
  <c r="V4820" i="3"/>
  <c r="V418" i="3"/>
  <c r="V5070" i="3"/>
  <c r="V4466" i="3"/>
  <c r="V1741" i="3"/>
  <c r="V5679" i="3"/>
  <c r="V6010" i="3"/>
  <c r="V4791" i="3"/>
  <c r="V5989" i="3"/>
  <c r="V2044" i="3"/>
  <c r="V4483" i="3"/>
  <c r="V4291" i="3"/>
  <c r="V5619" i="3"/>
  <c r="V5952" i="3"/>
  <c r="V1602" i="3"/>
  <c r="V599" i="3"/>
  <c r="V1042" i="3"/>
  <c r="V4879" i="3"/>
  <c r="V5209" i="3"/>
  <c r="V4785" i="3"/>
  <c r="V5123" i="3"/>
  <c r="V4425" i="3"/>
  <c r="V5210" i="3"/>
  <c r="V5665" i="3"/>
  <c r="V6039" i="3"/>
  <c r="V6040" i="3"/>
  <c r="V3649" i="3"/>
  <c r="V5167" i="3"/>
  <c r="V1597" i="3"/>
  <c r="V5274" i="3"/>
  <c r="V4547" i="3"/>
  <c r="V643" i="3"/>
  <c r="V5799" i="3"/>
  <c r="V3736" i="3"/>
  <c r="V4059" i="3"/>
  <c r="V4589" i="3"/>
  <c r="V3693" i="3"/>
  <c r="V5923" i="3"/>
  <c r="V6028" i="3"/>
  <c r="V4648" i="3"/>
  <c r="V1938" i="3"/>
  <c r="V3613" i="3"/>
  <c r="V3435" i="3"/>
  <c r="V5764" i="3"/>
  <c r="V5765" i="3"/>
  <c r="V2262" i="3"/>
  <c r="V4633" i="3"/>
  <c r="V4914" i="3"/>
  <c r="V2043" i="3"/>
  <c r="V1691" i="3"/>
  <c r="V1362" i="3"/>
  <c r="V6101" i="3"/>
  <c r="V6102" i="3"/>
  <c r="V6070" i="3"/>
  <c r="V6100" i="3"/>
  <c r="V1647" i="3"/>
  <c r="V5607" i="3"/>
  <c r="V5641" i="3"/>
  <c r="V3858" i="3"/>
  <c r="V5936" i="3"/>
  <c r="V5767" i="3"/>
  <c r="V808" i="3"/>
  <c r="V2336" i="3"/>
  <c r="V1098" i="3"/>
  <c r="V3372" i="3"/>
  <c r="V3606" i="3"/>
  <c r="V5825" i="3"/>
  <c r="V1247" i="3"/>
  <c r="V5289" i="3"/>
  <c r="V1765" i="3"/>
  <c r="V5308" i="3"/>
  <c r="V6036" i="3"/>
  <c r="V2211" i="3"/>
  <c r="V1323" i="3"/>
  <c r="V6096" i="3"/>
  <c r="V6094" i="3"/>
  <c r="V5374" i="3"/>
  <c r="V5371" i="3"/>
  <c r="V5965" i="3"/>
  <c r="V1766" i="3"/>
  <c r="V4280" i="3"/>
  <c r="V6006" i="3"/>
  <c r="V507" i="3"/>
  <c r="V6093" i="3"/>
  <c r="V5283" i="3"/>
  <c r="V5967" i="3"/>
  <c r="V5968" i="3"/>
  <c r="V4783" i="3"/>
  <c r="V5523" i="3"/>
  <c r="V5832" i="3"/>
  <c r="V5106" i="3"/>
  <c r="V405" i="3"/>
  <c r="V5526" i="3"/>
  <c r="V4692" i="3"/>
  <c r="V1280" i="3"/>
  <c r="V5972" i="3"/>
  <c r="V5973" i="3"/>
  <c r="V6046" i="3"/>
  <c r="V6021" i="3"/>
  <c r="V516" i="3"/>
  <c r="V434" i="3"/>
  <c r="V378" i="3"/>
  <c r="V152" i="3"/>
  <c r="V1612" i="3"/>
  <c r="V918" i="3"/>
  <c r="V4805" i="3"/>
  <c r="V1305" i="3"/>
  <c r="V1670" i="3"/>
  <c r="V1671" i="3"/>
  <c r="V5056" i="3"/>
  <c r="V1342" i="3"/>
  <c r="V1727" i="3"/>
  <c r="V1506" i="3"/>
  <c r="V1469" i="3"/>
  <c r="V1054" i="3"/>
  <c r="V1007" i="3"/>
  <c r="V4145" i="3"/>
  <c r="V2352" i="3"/>
  <c r="V1268" i="3"/>
  <c r="V534" i="3"/>
  <c r="V5751" i="3"/>
  <c r="V955" i="3"/>
  <c r="V3624" i="3"/>
  <c r="V1407" i="3"/>
  <c r="V4521" i="3"/>
  <c r="V1129" i="3"/>
  <c r="V415" i="3"/>
  <c r="V1143" i="3"/>
  <c r="V355" i="3"/>
  <c r="V3763" i="3"/>
  <c r="V5635" i="3"/>
  <c r="V3534" i="3"/>
  <c r="V1854" i="3"/>
  <c r="V488" i="3"/>
  <c r="V1444" i="3"/>
  <c r="V2190" i="3"/>
  <c r="V5486" i="3"/>
  <c r="V1253" i="3"/>
  <c r="V4214" i="3"/>
  <c r="V1491" i="3"/>
  <c r="V1359" i="3"/>
  <c r="V3097" i="3"/>
  <c r="V370" i="3"/>
  <c r="V3837" i="3"/>
  <c r="V4792" i="3"/>
  <c r="V1546" i="3"/>
  <c r="V924" i="3"/>
  <c r="V336" i="3"/>
  <c r="V3148" i="3"/>
  <c r="V4361" i="3"/>
  <c r="V4120" i="3"/>
  <c r="V451" i="3"/>
  <c r="V3641" i="3"/>
  <c r="V650" i="3"/>
  <c r="V2136" i="3"/>
  <c r="V4903" i="3"/>
  <c r="V1924" i="3"/>
  <c r="V5296" i="3"/>
  <c r="V2268" i="3"/>
  <c r="V1008" i="3"/>
  <c r="V4843" i="3"/>
  <c r="V4886" i="3"/>
  <c r="V4023" i="3"/>
  <c r="V5589" i="3"/>
  <c r="V4759" i="3"/>
  <c r="V712" i="3"/>
  <c r="V5609" i="3"/>
  <c r="V5712" i="3"/>
  <c r="V5631" i="3"/>
  <c r="V4191" i="3"/>
  <c r="V5708" i="3"/>
  <c r="V5471" i="3"/>
  <c r="V5018" i="3"/>
  <c r="V5385" i="3"/>
  <c r="V5386" i="3"/>
  <c r="V5383" i="3"/>
  <c r="V5489" i="3"/>
  <c r="V252" i="3"/>
  <c r="V5602" i="3"/>
  <c r="V5598" i="3"/>
  <c r="V3863" i="3"/>
  <c r="V3865" i="3"/>
  <c r="V5797" i="3"/>
  <c r="V6085" i="3"/>
  <c r="V6087" i="3"/>
  <c r="V4910" i="3"/>
  <c r="V4911" i="3"/>
  <c r="V2939" i="3"/>
  <c r="V1391" i="3"/>
  <c r="V4227" i="3"/>
  <c r="V1292" i="3"/>
  <c r="V6024" i="3"/>
  <c r="V6026" i="3"/>
  <c r="V5559" i="3"/>
  <c r="V5560" i="3"/>
  <c r="V2331" i="3"/>
  <c r="V2332" i="3"/>
  <c r="V1830" i="3"/>
  <c r="V2216" i="3"/>
  <c r="V5447" i="3"/>
  <c r="V1646" i="3"/>
  <c r="V1932" i="3"/>
  <c r="V5569" i="3"/>
  <c r="V89" i="3"/>
  <c r="V5795" i="3"/>
  <c r="V4522" i="3"/>
  <c r="V4234" i="3"/>
  <c r="V5480" i="3"/>
  <c r="V69" i="3"/>
  <c r="V5578" i="3"/>
  <c r="V506" i="3"/>
  <c r="V4939" i="3"/>
  <c r="V3727" i="3"/>
  <c r="V1964" i="3"/>
  <c r="V2292" i="3"/>
  <c r="V5563" i="3"/>
  <c r="V111" i="3"/>
  <c r="V2015" i="3"/>
  <c r="V5076" i="3"/>
  <c r="V790" i="3"/>
  <c r="V5909" i="3"/>
  <c r="V1298" i="3"/>
  <c r="V723" i="3"/>
  <c r="V876" i="3"/>
  <c r="V3833" i="3"/>
  <c r="V700" i="3"/>
  <c r="V5839" i="3"/>
  <c r="V264" i="3"/>
  <c r="V3617" i="3"/>
  <c r="V3618" i="3"/>
  <c r="V1373" i="3"/>
  <c r="V5682" i="3"/>
  <c r="V760" i="3"/>
  <c r="V1555" i="3"/>
  <c r="V2173" i="3"/>
  <c r="V5128" i="3"/>
  <c r="V1047" i="3"/>
  <c r="V724" i="3"/>
  <c r="V853" i="3"/>
  <c r="V2375" i="3"/>
  <c r="V5736" i="3"/>
  <c r="V873" i="3"/>
  <c r="V5084" i="3"/>
  <c r="V1755" i="3"/>
  <c r="V1515" i="3"/>
  <c r="V3855" i="3"/>
  <c r="V950" i="3"/>
  <c r="V5969" i="3"/>
  <c r="V3678" i="3"/>
  <c r="V338" i="3"/>
  <c r="V5529" i="3"/>
  <c r="V4631" i="3"/>
  <c r="V4013" i="3"/>
  <c r="V553" i="3"/>
  <c r="V1558" i="3"/>
  <c r="V4731" i="3"/>
  <c r="V5962" i="3"/>
  <c r="V2303" i="3"/>
  <c r="V791" i="3"/>
  <c r="V4085" i="3"/>
  <c r="V1201" i="3"/>
  <c r="V1958" i="3"/>
  <c r="V4660" i="3"/>
  <c r="V976" i="3"/>
  <c r="V5809" i="3"/>
  <c r="V2030" i="3"/>
  <c r="V5811" i="3"/>
  <c r="V5381" i="3"/>
  <c r="V5664" i="3"/>
  <c r="V2065" i="3"/>
  <c r="V1436" i="3"/>
  <c r="V5933" i="3"/>
  <c r="V5226" i="3"/>
  <c r="V1519" i="3"/>
  <c r="V2220" i="3"/>
  <c r="V6049" i="3"/>
  <c r="V5954" i="3"/>
  <c r="V3358" i="3"/>
  <c r="V957" i="3"/>
  <c r="V6790" i="3"/>
  <c r="V4877" i="3"/>
  <c r="V2372" i="3"/>
  <c r="V1533" i="3"/>
  <c r="V1619" i="3"/>
  <c r="V5335" i="3"/>
  <c r="V5867" i="3"/>
  <c r="V5853" i="3"/>
  <c r="V1411" i="3"/>
  <c r="V5540" i="3"/>
  <c r="V4192" i="3"/>
  <c r="V5960" i="3"/>
  <c r="V1470" i="3"/>
  <c r="V3588" i="3"/>
  <c r="V1721" i="3"/>
  <c r="V5136" i="3"/>
  <c r="V4396" i="3"/>
  <c r="V4419" i="3"/>
  <c r="V1242" i="3"/>
  <c r="V4894" i="3"/>
  <c r="V4282" i="3"/>
  <c r="V5561" i="3"/>
  <c r="V5230" i="3"/>
  <c r="V1730" i="3"/>
  <c r="V502" i="3"/>
  <c r="V2192" i="3"/>
  <c r="V5671" i="3"/>
  <c r="V4187" i="3"/>
  <c r="V465" i="3"/>
  <c r="V1850" i="3"/>
  <c r="V4704" i="3"/>
  <c r="V4032" i="3"/>
  <c r="V843" i="3"/>
  <c r="V5692" i="3"/>
  <c r="V2345" i="3"/>
  <c r="V5586" i="3"/>
  <c r="V2366" i="3"/>
  <c r="V5691" i="3"/>
  <c r="V4814" i="3"/>
  <c r="V5895" i="3"/>
  <c r="V59" i="3"/>
  <c r="V5021" i="3"/>
  <c r="V4818" i="3"/>
  <c r="V1249" i="3"/>
  <c r="V1097" i="3"/>
  <c r="V1886" i="3"/>
  <c r="V4929" i="3"/>
  <c r="V690" i="3"/>
  <c r="V1726" i="3"/>
  <c r="V5418" i="3"/>
  <c r="V5851" i="3"/>
  <c r="V5852" i="3"/>
  <c r="V4532" i="3"/>
  <c r="V2315" i="3"/>
  <c r="V2004" i="3"/>
  <c r="V5876" i="3"/>
  <c r="V4551" i="3"/>
  <c r="V4170" i="3"/>
  <c r="V5348" i="3"/>
  <c r="V5454" i="3"/>
  <c r="V5397" i="3"/>
  <c r="V1858" i="3"/>
  <c r="V5746" i="3"/>
  <c r="V3536" i="3"/>
  <c r="V5846" i="3"/>
  <c r="V4351" i="3"/>
  <c r="V5995" i="3"/>
  <c r="V5996" i="3"/>
  <c r="V5843" i="3"/>
  <c r="V554" i="3"/>
  <c r="V4427" i="3"/>
  <c r="V5048" i="3"/>
  <c r="V780" i="3"/>
  <c r="V604" i="3"/>
  <c r="V4740" i="3"/>
  <c r="V5684" i="3"/>
  <c r="V5686" i="3"/>
  <c r="V5408" i="3"/>
  <c r="V5173" i="3"/>
  <c r="V5197" i="3"/>
  <c r="V905" i="3"/>
  <c r="V1110" i="3"/>
  <c r="V4051" i="3"/>
  <c r="V4128" i="3"/>
  <c r="V4594" i="3"/>
  <c r="V3543" i="3"/>
  <c r="V653" i="3"/>
  <c r="V5971" i="3"/>
  <c r="V5251" i="3"/>
  <c r="V5637" i="3"/>
  <c r="V4503" i="3"/>
  <c r="V4743" i="3"/>
  <c r="V4744" i="3"/>
  <c r="V3782" i="3"/>
  <c r="V2064" i="3"/>
  <c r="V3698" i="3"/>
  <c r="V1900" i="3"/>
  <c r="V4045" i="3"/>
  <c r="V285" i="3"/>
  <c r="V1631" i="3"/>
  <c r="V3750" i="3"/>
  <c r="V4794" i="3"/>
  <c r="V2166" i="3"/>
  <c r="V5440" i="3"/>
  <c r="V366" i="3"/>
  <c r="V5469" i="3"/>
  <c r="V4461" i="3"/>
  <c r="V1162" i="3"/>
  <c r="V5769" i="3"/>
  <c r="V4199" i="3"/>
  <c r="V900" i="3"/>
  <c r="V1524" i="3"/>
  <c r="V1108" i="3"/>
  <c r="V4819" i="3"/>
  <c r="V3299" i="3"/>
  <c r="V351" i="3"/>
  <c r="V1903" i="3"/>
  <c r="V2252" i="3"/>
  <c r="V3938" i="3"/>
  <c r="V5137" i="3"/>
  <c r="V473" i="3"/>
  <c r="V3738" i="3"/>
  <c r="V4933" i="3"/>
  <c r="V3737" i="3"/>
  <c r="V1543" i="3"/>
  <c r="V3664" i="3"/>
  <c r="V1496" i="3"/>
  <c r="V6065" i="3"/>
  <c r="V308" i="3"/>
  <c r="V1841" i="3"/>
  <c r="V1380" i="3"/>
  <c r="V5654" i="3"/>
  <c r="V4492" i="3"/>
  <c r="V4821" i="3"/>
  <c r="V600" i="3"/>
  <c r="V6062" i="3"/>
  <c r="V4181" i="3"/>
  <c r="V1851" i="3"/>
  <c r="V4537" i="3"/>
  <c r="V6111" i="3"/>
  <c r="V253" i="3"/>
  <c r="V326" i="3"/>
  <c r="V245" i="3"/>
  <c r="V5436" i="3"/>
  <c r="V4855" i="3"/>
  <c r="V1598" i="3"/>
  <c r="V6008" i="3"/>
  <c r="V5697" i="3"/>
  <c r="V6077" i="3"/>
  <c r="V5727" i="3"/>
  <c r="V5728" i="3"/>
  <c r="V4251" i="3"/>
  <c r="V4028" i="3"/>
  <c r="V3491" i="3"/>
  <c r="V5772" i="3"/>
  <c r="V4392" i="3"/>
  <c r="V226" i="3"/>
  <c r="V5222" i="3"/>
  <c r="V468" i="3"/>
  <c r="V5760" i="3"/>
  <c r="V1061" i="3"/>
  <c r="V820" i="3"/>
  <c r="V6103" i="3"/>
  <c r="V1909" i="3"/>
  <c r="V6098" i="3"/>
  <c r="V6099" i="3"/>
  <c r="V5216" i="3"/>
  <c r="V4719" i="3"/>
  <c r="V4852" i="3"/>
  <c r="V3401" i="3"/>
  <c r="V1547" i="3"/>
  <c r="V3369" i="3"/>
  <c r="V1099" i="3"/>
  <c r="V5757" i="3"/>
  <c r="V1369" i="3"/>
  <c r="V165" i="3"/>
  <c r="V2339" i="3"/>
  <c r="V1277" i="3"/>
  <c r="V4600" i="3"/>
  <c r="V2249" i="3"/>
  <c r="V4512" i="3"/>
  <c r="V6018" i="3"/>
  <c r="V5388" i="3"/>
  <c r="V3422" i="3"/>
  <c r="V1767" i="3"/>
  <c r="V4201" i="3"/>
  <c r="V3780" i="3"/>
  <c r="V1928" i="3"/>
  <c r="V5372" i="3"/>
  <c r="V5871" i="3"/>
  <c r="V2163" i="3"/>
  <c r="V5176" i="3"/>
  <c r="V5229" i="3"/>
  <c r="V5941" i="3"/>
  <c r="V5595" i="3"/>
  <c r="V2197" i="3"/>
  <c r="V5745" i="3"/>
  <c r="V6079" i="3"/>
  <c r="V5053" i="3"/>
  <c r="V5835" i="3"/>
  <c r="V2087" i="3"/>
  <c r="V6003" i="3"/>
  <c r="V3715" i="3"/>
  <c r="V5512" i="3"/>
  <c r="V5511" i="3"/>
  <c r="V6080" i="3"/>
  <c r="V6047" i="3"/>
  <c r="V5917" i="3"/>
  <c r="V5918" i="3"/>
  <c r="V6022" i="3"/>
  <c r="V3959" i="3"/>
  <c r="V4595" i="3"/>
  <c r="V5058" i="3"/>
  <c r="V4860" i="3"/>
  <c r="V1397" i="3"/>
  <c r="V4061" i="3"/>
  <c r="V517" i="3"/>
  <c r="V38" i="3"/>
  <c r="V307" i="3"/>
  <c r="V489" i="3"/>
  <c r="V490" i="3"/>
  <c r="V1175" i="3"/>
  <c r="V1613" i="3"/>
  <c r="V3767" i="3"/>
  <c r="V3898" i="3"/>
  <c r="V1480" i="3"/>
  <c r="V697" i="3"/>
  <c r="V4806" i="3"/>
  <c r="V5057" i="3"/>
  <c r="V3701" i="3"/>
  <c r="V1806" i="3"/>
  <c r="V776" i="3"/>
  <c r="V521" i="3"/>
  <c r="V522" i="3"/>
  <c r="V4233" i="3"/>
  <c r="V4406" i="3"/>
  <c r="V644" i="3"/>
  <c r="V1621" i="3"/>
  <c r="V3721" i="3"/>
  <c r="V4470" i="3"/>
  <c r="V1109" i="3"/>
  <c r="V256" i="3"/>
  <c r="V2506" i="3"/>
  <c r="V3961" i="3"/>
  <c r="V313" i="3"/>
  <c r="V1466" i="3"/>
  <c r="V4175" i="3"/>
  <c r="V2011" i="3"/>
  <c r="V2010" i="3"/>
  <c r="V52" i="3"/>
  <c r="V668" i="3"/>
  <c r="V1086" i="3"/>
  <c r="V1651" i="3"/>
  <c r="V53" i="3"/>
  <c r="V1630" i="3"/>
  <c r="V1635" i="3"/>
  <c r="V39" i="3"/>
  <c r="V889" i="3"/>
  <c r="V3382" i="3"/>
  <c r="V542" i="3"/>
  <c r="V1103" i="3"/>
  <c r="V291" i="3"/>
  <c r="V1497" i="3"/>
  <c r="V1498" i="3"/>
  <c r="V5107" i="3"/>
  <c r="V1805" i="3"/>
  <c r="V206" i="3"/>
  <c r="V2225" i="3"/>
  <c r="V2226" i="3"/>
  <c r="V4604" i="3"/>
  <c r="V1902" i="3"/>
  <c r="V995" i="3"/>
  <c r="V5099" i="3"/>
  <c r="V1310" i="3"/>
  <c r="V5242" i="3"/>
  <c r="V4871" i="3"/>
  <c r="V5792" i="3"/>
  <c r="V200" i="3"/>
  <c r="V5080" i="3"/>
  <c r="V1384" i="3"/>
  <c r="V503" i="3"/>
  <c r="V4658" i="3"/>
  <c r="V3755" i="3"/>
  <c r="V1632" i="3"/>
  <c r="V45" i="3"/>
  <c r="V659" i="3"/>
  <c r="V4909" i="3"/>
  <c r="V1378" i="3"/>
  <c r="V4527" i="3"/>
  <c r="V4643" i="3"/>
  <c r="V1662" i="3"/>
  <c r="V795" i="3"/>
  <c r="V792" i="3"/>
  <c r="V4844" i="3"/>
  <c r="V978" i="3"/>
  <c r="V3905" i="3"/>
  <c r="V3975" i="3"/>
  <c r="V5788" i="3"/>
  <c r="V5590" i="3"/>
  <c r="V1620" i="3"/>
  <c r="V4383" i="3"/>
  <c r="V4760" i="3"/>
  <c r="V5608" i="3"/>
  <c r="V5658" i="3"/>
  <c r="V5626" i="3"/>
  <c r="V5632" i="3"/>
  <c r="V3876" i="3"/>
  <c r="V609" i="3"/>
  <c r="V5633" i="3"/>
  <c r="V5019" i="3"/>
  <c r="V5020" i="3"/>
  <c r="V4144" i="3"/>
  <c r="V4709" i="3"/>
  <c r="V5618" i="3"/>
  <c r="V5802" i="3"/>
  <c r="V5801" i="3"/>
  <c r="V1678" i="3"/>
  <c r="V4812" i="3"/>
  <c r="V936" i="3"/>
  <c r="V1058" i="3"/>
  <c r="V4693" i="3"/>
  <c r="V6086" i="3"/>
  <c r="V6090" i="3"/>
  <c r="V2940" i="3"/>
  <c r="V5363" i="3"/>
  <c r="V1093" i="3"/>
  <c r="V2105" i="3"/>
  <c r="V1565" i="3"/>
  <c r="V4749" i="3"/>
  <c r="V4747" i="3"/>
  <c r="V1847" i="3"/>
  <c r="V3577" i="3"/>
  <c r="V327" i="3"/>
  <c r="V5448" i="3"/>
  <c r="V3818" i="3"/>
  <c r="V3934" i="3"/>
  <c r="V1751" i="3"/>
  <c r="V4523" i="3"/>
  <c r="V2307" i="3"/>
  <c r="V1869" i="3"/>
  <c r="V5583" i="3"/>
  <c r="V4451" i="3"/>
  <c r="V2157" i="3"/>
  <c r="V5755" i="3"/>
  <c r="V4068" i="3"/>
  <c r="V1915" i="3"/>
  <c r="V4353" i="3"/>
  <c r="V2196" i="3"/>
  <c r="V2195" i="3"/>
  <c r="V3466" i="3"/>
  <c r="V3725" i="3"/>
  <c r="V1492" i="3"/>
  <c r="V4439" i="3"/>
  <c r="V5910" i="3"/>
  <c r="V761" i="3"/>
  <c r="V725" i="3"/>
  <c r="V1706" i="3"/>
  <c r="V5841" i="3"/>
  <c r="V2018" i="3"/>
  <c r="V5785" i="3"/>
  <c r="V1505" i="3"/>
  <c r="V1392" i="3"/>
  <c r="V5025" i="3"/>
  <c r="V4479" i="3"/>
  <c r="V1374" i="3"/>
  <c r="V911" i="3"/>
  <c r="V5291" i="3"/>
  <c r="V1584" i="3"/>
  <c r="V1650" i="3"/>
  <c r="V4099" i="3"/>
  <c r="V5059" i="3"/>
  <c r="V4229" i="3"/>
  <c r="V1788" i="3"/>
  <c r="V1787" i="3"/>
  <c r="V1905" i="3"/>
  <c r="V1169" i="3"/>
  <c r="V254" i="3"/>
  <c r="V5236" i="3"/>
  <c r="V5804" i="3"/>
  <c r="V2167" i="3"/>
  <c r="V4131" i="3"/>
  <c r="V5460" i="3"/>
  <c r="V5819" i="3"/>
  <c r="V1818" i="3"/>
  <c r="V3423" i="3"/>
  <c r="V5725" i="3"/>
  <c r="V6593" i="3"/>
  <c r="V5914" i="3"/>
  <c r="V379" i="3"/>
  <c r="V2031" i="3"/>
  <c r="V5816" i="3"/>
  <c r="V5817" i="3"/>
  <c r="V5813" i="3"/>
  <c r="V5287" i="3"/>
  <c r="V5929" i="3"/>
  <c r="V5320" i="3"/>
  <c r="V5552" i="3"/>
  <c r="V5556" i="3"/>
  <c r="V4329" i="3"/>
  <c r="V4798" i="3"/>
  <c r="V1567" i="3"/>
  <c r="V3785" i="3"/>
  <c r="V2215" i="3"/>
  <c r="V4801" i="3"/>
  <c r="V5502" i="3"/>
  <c r="V4866" i="3"/>
  <c r="V4865" i="3"/>
  <c r="V5166" i="3"/>
  <c r="V4874" i="3"/>
  <c r="V5581" i="3"/>
  <c r="V5412" i="3"/>
  <c r="V5252" i="3"/>
  <c r="V5854" i="3"/>
  <c r="V5977" i="3"/>
  <c r="V5979" i="3"/>
  <c r="V4666" i="3"/>
  <c r="V4592" i="3"/>
  <c r="V5961" i="3"/>
  <c r="V1634" i="3"/>
  <c r="V6005" i="3"/>
  <c r="V5040" i="3"/>
  <c r="V1529" i="3"/>
  <c r="V1431" i="3"/>
  <c r="V4416" i="3"/>
  <c r="V3490" i="3"/>
  <c r="V5734" i="3"/>
  <c r="V5231" i="3"/>
  <c r="V4117" i="3"/>
  <c r="V2293" i="3"/>
  <c r="V4266" i="3"/>
  <c r="V5200" i="3"/>
  <c r="V5904" i="3"/>
  <c r="V5542" i="3"/>
  <c r="V4705" i="3"/>
  <c r="V3398" i="3"/>
  <c r="V4206" i="3"/>
  <c r="V5429" i="3"/>
  <c r="V4961" i="3"/>
  <c r="V4031" i="3"/>
  <c r="V815" i="3"/>
  <c r="V1855" i="3"/>
  <c r="V5473" i="3"/>
  <c r="V5474" i="3"/>
  <c r="V30" i="3"/>
  <c r="V2299" i="3"/>
  <c r="V5424" i="3"/>
  <c r="V6042" i="3"/>
  <c r="V4301" i="3"/>
  <c r="V3669" i="3"/>
  <c r="V3667" i="3"/>
  <c r="V681" i="3"/>
  <c r="V4387" i="3"/>
  <c r="V5701" i="3"/>
  <c r="V844" i="3"/>
  <c r="V4622" i="3"/>
  <c r="V691" i="3"/>
  <c r="V3083" i="3"/>
  <c r="V3884" i="3"/>
  <c r="V5532" i="3"/>
  <c r="V5420" i="3"/>
  <c r="V5421" i="3"/>
  <c r="V5880" i="3"/>
  <c r="V5086" i="3"/>
  <c r="V3509" i="3"/>
  <c r="V5576" i="3"/>
  <c r="V5997" i="3"/>
  <c r="V5998" i="3"/>
  <c r="V4543" i="3"/>
  <c r="V5622" i="3"/>
  <c r="V2073" i="3"/>
  <c r="V5992" i="3"/>
  <c r="V388" i="3"/>
  <c r="V5494" i="3"/>
  <c r="V2260" i="3"/>
  <c r="V4630" i="3"/>
  <c r="V5858" i="3"/>
  <c r="V1537" i="3"/>
  <c r="V4992" i="3"/>
  <c r="V5004" i="3"/>
  <c r="V3161" i="3"/>
  <c r="V1549" i="3"/>
  <c r="V4991" i="3"/>
  <c r="V3392" i="3"/>
  <c r="V5957" i="3"/>
  <c r="V2164" i="3"/>
  <c r="V3377" i="3"/>
  <c r="V5390" i="3"/>
  <c r="V5742" i="3"/>
  <c r="V1202" i="3"/>
  <c r="V4746" i="3"/>
  <c r="V3633" i="3"/>
  <c r="V294" i="3"/>
  <c r="V1244" i="3"/>
  <c r="V3839" i="3"/>
  <c r="V5758" i="3"/>
  <c r="V2175" i="3"/>
  <c r="V840" i="3"/>
  <c r="V6033" i="3"/>
  <c r="V6034" i="3"/>
  <c r="V848" i="3"/>
  <c r="V5587" i="3"/>
  <c r="V3728" i="3"/>
  <c r="V1366" i="3"/>
  <c r="V3759" i="3"/>
  <c r="V5860" i="3"/>
  <c r="V3192" i="3"/>
  <c r="V4412" i="3"/>
  <c r="V576" i="3"/>
  <c r="V5964" i="3"/>
  <c r="V5109" i="3"/>
  <c r="V1826" i="3"/>
  <c r="V1904" i="3"/>
  <c r="V4139" i="3"/>
  <c r="V1974" i="3"/>
  <c r="V4548" i="3"/>
  <c r="V5441" i="3"/>
  <c r="V5041" i="3"/>
  <c r="V1345" i="3"/>
  <c r="V6064" i="3"/>
  <c r="V1413" i="3"/>
  <c r="V5947" i="3"/>
  <c r="V5950" i="3"/>
  <c r="V6074" i="3"/>
  <c r="V84" i="3"/>
  <c r="V1603" i="3"/>
  <c r="V5342" i="3"/>
  <c r="V4538" i="3"/>
  <c r="V3563" i="3"/>
  <c r="V5616" i="3"/>
  <c r="V6112" i="3"/>
  <c r="V877" i="3"/>
  <c r="V4786" i="3"/>
  <c r="V2001" i="3"/>
  <c r="V1542" i="3"/>
  <c r="V246" i="3"/>
  <c r="V5668" i="3"/>
  <c r="V6038" i="3"/>
  <c r="V886" i="3"/>
  <c r="V4675" i="3"/>
  <c r="V4588" i="3"/>
  <c r="V6078" i="3"/>
  <c r="V6029" i="3"/>
  <c r="V5722" i="3"/>
  <c r="V5124" i="3"/>
  <c r="V5347" i="3"/>
  <c r="V1813" i="3"/>
  <c r="V3891" i="3"/>
  <c r="V5234" i="3"/>
  <c r="V4625" i="3"/>
  <c r="V2023" i="3"/>
  <c r="V5606" i="3"/>
  <c r="V5642" i="3"/>
  <c r="V4012" i="3"/>
  <c r="V4853" i="3"/>
  <c r="V356" i="3"/>
  <c r="V1599" i="3"/>
  <c r="V1090" i="3"/>
  <c r="V5925" i="3"/>
  <c r="V5277" i="3"/>
  <c r="V6053" i="3"/>
  <c r="V768" i="3"/>
  <c r="V4614" i="3"/>
  <c r="V5268" i="3"/>
  <c r="V2287" i="3"/>
  <c r="V4420" i="3"/>
  <c r="V2245" i="3"/>
  <c r="V6106" i="3"/>
  <c r="V5886" i="3"/>
  <c r="V5981" i="3"/>
  <c r="V940" i="3"/>
  <c r="V1088" i="3"/>
  <c r="V5228" i="3"/>
  <c r="V5942" i="3"/>
  <c r="V3762" i="3"/>
  <c r="V3916" i="3"/>
  <c r="V1588" i="3"/>
  <c r="V4356" i="3"/>
  <c r="V5836" i="3"/>
  <c r="V4723" i="3"/>
  <c r="V5912" i="3"/>
  <c r="V4095" i="3"/>
  <c r="V6016" i="3"/>
  <c r="V2076" i="3"/>
  <c r="V4928" i="3"/>
  <c r="V3717" i="3"/>
  <c r="V3716" i="3"/>
  <c r="V2952" i="3"/>
  <c r="V2954" i="3"/>
  <c r="V4435" i="3"/>
  <c r="V5696" i="3"/>
  <c r="V4712" i="3"/>
  <c r="V5592" i="3"/>
  <c r="V2082" i="3"/>
  <c r="V4688" i="3"/>
  <c r="V5898" i="3"/>
  <c r="V5899" i="3"/>
  <c r="V4306" i="3"/>
  <c r="V6060" i="3"/>
  <c r="V2007" i="3"/>
  <c r="V4708" i="3"/>
  <c r="V112" i="3"/>
  <c r="AD2" i="3" l="1"/>
  <c r="AC2" i="3" s="1"/>
  <c r="AO2" i="3" s="1"/>
  <c r="AD13" i="3"/>
  <c r="AD9" i="3"/>
  <c r="AD20" i="3"/>
  <c r="AD23" i="3"/>
  <c r="AD6060" i="3"/>
  <c r="AD3075" i="3"/>
  <c r="AC3075" i="3" s="1"/>
  <c r="AO3075" i="3" s="1"/>
  <c r="AD2973" i="3"/>
  <c r="AC2973" i="3" s="1"/>
  <c r="AO2973" i="3" s="1"/>
  <c r="AD3054" i="3"/>
  <c r="AD2774" i="3"/>
  <c r="AD2082" i="3"/>
  <c r="AD3717" i="3"/>
  <c r="AD4356" i="3"/>
  <c r="AD5981" i="3"/>
  <c r="AD768" i="3"/>
  <c r="AD4012" i="3"/>
  <c r="AD5347" i="3"/>
  <c r="AD5616" i="3"/>
  <c r="AD2990" i="3"/>
  <c r="AD22" i="3"/>
  <c r="AD112" i="3"/>
  <c r="AD1202" i="3"/>
  <c r="AD3669" i="3"/>
  <c r="AD254" i="3"/>
  <c r="AD4749" i="3"/>
  <c r="AD39" i="3"/>
  <c r="AD5918" i="3"/>
  <c r="AD5592" i="3"/>
  <c r="AD5642" i="3"/>
  <c r="AD1904" i="3"/>
  <c r="AD3509" i="3"/>
  <c r="AD4416" i="3"/>
  <c r="AD6016" i="3"/>
  <c r="AD5925" i="3"/>
  <c r="AD1542" i="3"/>
  <c r="AD5109" i="3"/>
  <c r="AD3377" i="3"/>
  <c r="AD5880" i="3"/>
  <c r="AD4266" i="3"/>
  <c r="AD5556" i="3"/>
  <c r="AD911" i="3"/>
  <c r="AD1093" i="3"/>
  <c r="AD4760" i="3"/>
  <c r="AD291" i="3"/>
  <c r="AD3701" i="3"/>
  <c r="AD6079" i="3"/>
  <c r="AD6099" i="3"/>
  <c r="AD4821" i="3"/>
  <c r="AD4199" i="3"/>
  <c r="AD5408" i="3"/>
  <c r="AD2315" i="3"/>
  <c r="AD3588" i="3"/>
  <c r="AD5664" i="3"/>
  <c r="AD1515" i="3"/>
  <c r="AD3727" i="3"/>
  <c r="AD5018" i="3"/>
  <c r="AD1359" i="3"/>
  <c r="AD1671" i="3"/>
  <c r="AD5374" i="3"/>
  <c r="AD5765" i="3"/>
  <c r="AD5619" i="3"/>
  <c r="AD184" i="3"/>
  <c r="AD5213" i="3"/>
  <c r="AD4562" i="3"/>
  <c r="AD3677" i="3"/>
  <c r="AD1920" i="3"/>
  <c r="AD2134" i="3"/>
  <c r="AD959" i="3"/>
  <c r="AD736" i="3"/>
  <c r="AD306" i="3"/>
  <c r="AD5900" i="3"/>
  <c r="AD5974" i="3"/>
  <c r="AD1951" i="3"/>
  <c r="AD4453" i="3"/>
  <c r="AD1776" i="3"/>
  <c r="AD4011" i="3"/>
  <c r="AD5763" i="3"/>
  <c r="AD5773" i="3"/>
  <c r="AD5434" i="3"/>
  <c r="AD4619" i="3"/>
  <c r="AD2128" i="3"/>
  <c r="AD3297" i="3"/>
  <c r="AD2174" i="3"/>
  <c r="AD526" i="3"/>
  <c r="AD3773" i="3"/>
  <c r="AD4683" i="3"/>
  <c r="AD4408" i="3"/>
  <c r="AD2117" i="3"/>
  <c r="AD5879" i="3"/>
  <c r="AD6058" i="3"/>
  <c r="AD5031" i="3"/>
  <c r="AD1073" i="3"/>
  <c r="AD3984" i="3"/>
  <c r="AD4323" i="3"/>
  <c r="AD1608" i="3"/>
  <c r="AD1433" i="3"/>
  <c r="AD2074" i="3"/>
  <c r="AD1827" i="3"/>
  <c r="AD5699" i="3"/>
  <c r="AD565" i="3"/>
  <c r="AD1014" i="3"/>
  <c r="AD5443" i="3"/>
  <c r="AD5558" i="3"/>
  <c r="AD4139" i="3"/>
  <c r="AD1567" i="3"/>
  <c r="AD1505" i="3"/>
  <c r="AD5099" i="3"/>
  <c r="AD3898" i="3"/>
  <c r="AD5424" i="3"/>
  <c r="AD4866" i="3"/>
  <c r="AD5460" i="3"/>
  <c r="AD3466" i="3"/>
  <c r="AD5019" i="3"/>
  <c r="AD200" i="3"/>
  <c r="AD1466" i="3"/>
  <c r="AD4860" i="3"/>
  <c r="AD6018" i="3"/>
  <c r="AD326" i="3"/>
  <c r="AD4794" i="3"/>
  <c r="AD554" i="3"/>
  <c r="AD5691" i="3"/>
  <c r="AD5335" i="3"/>
  <c r="AD4013" i="3"/>
  <c r="AD5909" i="3"/>
  <c r="AD1391" i="3"/>
  <c r="AD1924" i="3"/>
  <c r="AD4521" i="3"/>
  <c r="AD5526" i="3"/>
  <c r="AD5767" i="3"/>
  <c r="AD1597" i="3"/>
  <c r="AD1365" i="3"/>
  <c r="AD3546" i="3"/>
  <c r="AD1943" i="3"/>
  <c r="AD5455" i="3"/>
  <c r="AD233" i="3"/>
  <c r="AD5702" i="3"/>
  <c r="AD5244" i="3"/>
  <c r="AD4306" i="3"/>
  <c r="AD4435" i="3"/>
  <c r="AD4095" i="3"/>
  <c r="AD5942" i="3"/>
  <c r="AD4420" i="3"/>
  <c r="AD1090" i="3"/>
  <c r="AD4625" i="3"/>
  <c r="AD6078" i="3"/>
  <c r="AD2001" i="3"/>
  <c r="AD1603" i="3"/>
  <c r="AD5041" i="3"/>
  <c r="AD5964" i="3"/>
  <c r="AD5587" i="3"/>
  <c r="AD1244" i="3"/>
  <c r="AD2164" i="3"/>
  <c r="AD1537" i="3"/>
  <c r="AD5622" i="3"/>
  <c r="AD5421" i="3"/>
  <c r="AD5701" i="3"/>
  <c r="AD2299" i="3"/>
  <c r="AD5429" i="3"/>
  <c r="AD2293" i="3"/>
  <c r="AD5040" i="3"/>
  <c r="AD5854" i="3"/>
  <c r="AD5502" i="3"/>
  <c r="AD5552" i="3"/>
  <c r="AD379" i="3"/>
  <c r="AD4131" i="3"/>
  <c r="AD1788" i="3"/>
  <c r="AD1374" i="3"/>
  <c r="AD1706" i="3"/>
  <c r="AD2195" i="3"/>
  <c r="AD5583" i="3"/>
  <c r="AD327" i="3"/>
  <c r="AD5363" i="3"/>
  <c r="AD1678" i="3"/>
  <c r="AD5860" i="3"/>
  <c r="AD3490" i="3"/>
  <c r="AD4439" i="3"/>
  <c r="AD503" i="3"/>
  <c r="AD2087" i="3"/>
  <c r="AD4928" i="3"/>
  <c r="AD5124" i="3"/>
  <c r="AD3161" i="3"/>
  <c r="AD5904" i="3"/>
  <c r="AD5817" i="3"/>
  <c r="AD3762" i="3"/>
  <c r="AD2023" i="3"/>
  <c r="AD5342" i="3"/>
  <c r="AD3728" i="3"/>
  <c r="AD4992" i="3"/>
  <c r="AD844" i="3"/>
  <c r="AD1529" i="3"/>
  <c r="AD2031" i="3"/>
  <c r="AD5841" i="3"/>
  <c r="AD5448" i="3"/>
  <c r="AD4844" i="3"/>
  <c r="AD4604" i="3"/>
  <c r="AD1621" i="3"/>
  <c r="AD6080" i="3"/>
  <c r="AD5757" i="3"/>
  <c r="AD5727" i="3"/>
  <c r="AD2252" i="3"/>
  <c r="AD3543" i="3"/>
  <c r="AD1886" i="3"/>
  <c r="AD5561" i="3"/>
  <c r="AD1201" i="3"/>
  <c r="AD3617" i="3"/>
  <c r="AD2332" i="3"/>
  <c r="AD4759" i="3"/>
  <c r="AD1854" i="3"/>
  <c r="AD434" i="3"/>
  <c r="AD5289" i="3"/>
  <c r="AD3693" i="3"/>
  <c r="AD1741" i="3"/>
  <c r="AD4990" i="3"/>
  <c r="AD5700" i="3"/>
  <c r="AD1525" i="3"/>
  <c r="AD414" i="3"/>
  <c r="AD5707" i="3"/>
  <c r="AD1988" i="3"/>
  <c r="AD4471" i="3"/>
  <c r="AD2954" i="3"/>
  <c r="AD5228" i="3"/>
  <c r="AD1599" i="3"/>
  <c r="AD4588" i="3"/>
  <c r="AD84" i="3"/>
  <c r="AD576" i="3"/>
  <c r="AD294" i="3"/>
  <c r="AD5858" i="3"/>
  <c r="AD5420" i="3"/>
  <c r="AD30" i="3"/>
  <c r="AD4117" i="3"/>
  <c r="AD5252" i="3"/>
  <c r="AD5320" i="3"/>
  <c r="AD2167" i="3"/>
  <c r="AD725" i="3"/>
  <c r="AD1869" i="3"/>
  <c r="AD3577" i="3"/>
  <c r="AD5801" i="3"/>
  <c r="AD1620" i="3"/>
  <c r="AD1632" i="3"/>
  <c r="AD2225" i="3"/>
  <c r="AD542" i="3"/>
  <c r="AD1086" i="3"/>
  <c r="AD3961" i="3"/>
  <c r="AD4406" i="3"/>
  <c r="AD4806" i="3"/>
  <c r="AD489" i="3"/>
  <c r="AD4595" i="3"/>
  <c r="AD5512" i="3"/>
  <c r="AD2197" i="3"/>
  <c r="AD1928" i="3"/>
  <c r="AD2249" i="3"/>
  <c r="AD3369" i="3"/>
  <c r="AD1909" i="3"/>
  <c r="AD4392" i="3"/>
  <c r="AD5576" i="3"/>
  <c r="AD4592" i="3"/>
  <c r="AD5813" i="3"/>
  <c r="AD3975" i="3"/>
  <c r="AD521" i="3"/>
  <c r="AD2339" i="3"/>
  <c r="AD6053" i="3"/>
  <c r="AD3563" i="3"/>
  <c r="AD2175" i="3"/>
  <c r="AD388" i="3"/>
  <c r="AD4301" i="3"/>
  <c r="AD5166" i="3"/>
  <c r="AD5696" i="3"/>
  <c r="AD2245" i="3"/>
  <c r="AD6029" i="3"/>
  <c r="AD1345" i="3"/>
  <c r="AD3839" i="3"/>
  <c r="AD2073" i="3"/>
  <c r="AD4961" i="3"/>
  <c r="AD5977" i="3"/>
  <c r="AD1787" i="3"/>
  <c r="AD4451" i="3"/>
  <c r="AD4812" i="3"/>
  <c r="AD659" i="3"/>
  <c r="AD53" i="3"/>
  <c r="AD1175" i="3"/>
  <c r="AD5871" i="3"/>
  <c r="AD5222" i="3"/>
  <c r="AD3664" i="3"/>
  <c r="AD3782" i="3"/>
  <c r="AD1858" i="3"/>
  <c r="AD1850" i="3"/>
  <c r="AD5954" i="3"/>
  <c r="AD1047" i="3"/>
  <c r="AD5795" i="3"/>
  <c r="AD3863" i="3"/>
  <c r="AD3148" i="3"/>
  <c r="AD4145" i="3"/>
  <c r="AD5283" i="3"/>
  <c r="AD6102" i="3"/>
  <c r="AD5123" i="3"/>
  <c r="AD5339" i="3"/>
  <c r="AD1383" i="3"/>
  <c r="AD4976" i="3"/>
  <c r="AD2369" i="3"/>
  <c r="AD3758" i="3"/>
  <c r="AD1081" i="3"/>
  <c r="AD201" i="3"/>
  <c r="AD5899" i="3"/>
  <c r="AD5912" i="3"/>
  <c r="AD2287" i="3"/>
  <c r="AD5234" i="3"/>
  <c r="AD4786" i="3"/>
  <c r="AD5441" i="3"/>
  <c r="AD848" i="3"/>
  <c r="AD5957" i="3"/>
  <c r="AD4543" i="3"/>
  <c r="AD4387" i="3"/>
  <c r="AD4206" i="3"/>
  <c r="AD6005" i="3"/>
  <c r="AD4801" i="3"/>
  <c r="AD5914" i="3"/>
  <c r="AD4229" i="3"/>
  <c r="AD4479" i="3"/>
  <c r="AD2196" i="3"/>
  <c r="AD2940" i="3"/>
  <c r="AD609" i="3"/>
  <c r="AD795" i="3"/>
  <c r="AD4871" i="3"/>
  <c r="AD5898" i="3"/>
  <c r="AD2952" i="3"/>
  <c r="AD4723" i="3"/>
  <c r="AD1088" i="3"/>
  <c r="AD5268" i="3"/>
  <c r="AD356" i="3"/>
  <c r="AD3891" i="3"/>
  <c r="AD4675" i="3"/>
  <c r="AD877" i="3"/>
  <c r="AD6074" i="3"/>
  <c r="AD4548" i="3"/>
  <c r="AD4412" i="3"/>
  <c r="AD6034" i="3"/>
  <c r="AD840" i="3"/>
  <c r="AD1855" i="3"/>
  <c r="AD3423" i="3"/>
  <c r="AD4527" i="3"/>
  <c r="AD1109" i="3"/>
  <c r="AD4688" i="3"/>
  <c r="AD3716" i="3"/>
  <c r="AD5836" i="3"/>
  <c r="AD940" i="3"/>
  <c r="AD4614" i="3"/>
  <c r="AD4853" i="3"/>
  <c r="AD1813" i="3"/>
  <c r="AD886" i="3"/>
  <c r="AD6112" i="3"/>
  <c r="AD5950" i="3"/>
  <c r="AD1974" i="3"/>
  <c r="AD3192" i="3"/>
  <c r="AD6033" i="3"/>
  <c r="AD4746" i="3"/>
  <c r="AD4991" i="3"/>
  <c r="AD2260" i="3"/>
  <c r="AD5997" i="3"/>
  <c r="AD3884" i="3"/>
  <c r="AD3667" i="3"/>
  <c r="AD5473" i="3"/>
  <c r="AD4705" i="3"/>
  <c r="AD5734" i="3"/>
  <c r="AD5961" i="3"/>
  <c r="AD5581" i="3"/>
  <c r="AD3785" i="3"/>
  <c r="AD5287" i="3"/>
  <c r="AD5725" i="3"/>
  <c r="AD5236" i="3"/>
  <c r="AD4099" i="3"/>
  <c r="AD1392" i="3"/>
  <c r="AD5910" i="3"/>
  <c r="AD1915" i="3"/>
  <c r="AD4523" i="3"/>
  <c r="AD4747" i="3"/>
  <c r="AD6086" i="3"/>
  <c r="AD5618" i="3"/>
  <c r="AD5632" i="3"/>
  <c r="AD5788" i="3"/>
  <c r="AD4643" i="3"/>
  <c r="AD4658" i="3"/>
  <c r="AD1310" i="3"/>
  <c r="AD1805" i="3"/>
  <c r="AD889" i="3"/>
  <c r="AD52" i="3"/>
  <c r="AD256" i="3"/>
  <c r="AD522" i="3"/>
  <c r="AD1480" i="3"/>
  <c r="AD38" i="3"/>
  <c r="AD6022" i="3"/>
  <c r="AD6003" i="3"/>
  <c r="AD5941" i="3"/>
  <c r="AD4201" i="3"/>
  <c r="AD1277" i="3"/>
  <c r="AD3401" i="3"/>
  <c r="AD820" i="3"/>
  <c r="AD3491" i="3"/>
  <c r="AD1598" i="3"/>
  <c r="AD1851" i="3"/>
  <c r="AD1841" i="3"/>
  <c r="AD3738" i="3"/>
  <c r="AD4819" i="3"/>
  <c r="AD5469" i="3"/>
  <c r="AD4045" i="3"/>
  <c r="AD5637" i="3"/>
  <c r="AD1110" i="3"/>
  <c r="AD604" i="3"/>
  <c r="AD4351" i="3"/>
  <c r="AD4170" i="3"/>
  <c r="AD5418" i="3"/>
  <c r="AD5021" i="3"/>
  <c r="AD5692" i="3"/>
  <c r="AD2192" i="3"/>
  <c r="AD4419" i="3"/>
  <c r="AD5540" i="3"/>
  <c r="AD4877" i="3"/>
  <c r="AD5226" i="3"/>
  <c r="AD5809" i="3"/>
  <c r="AD5962" i="3"/>
  <c r="AD3678" i="3"/>
  <c r="AD6038" i="3"/>
  <c r="AD5494" i="3"/>
  <c r="AD5542" i="3"/>
  <c r="AD1751" i="3"/>
  <c r="AD4693" i="3"/>
  <c r="AD2010" i="3"/>
  <c r="AD1767" i="3"/>
  <c r="AD4852" i="3"/>
  <c r="AD1061" i="3"/>
  <c r="AD4028" i="3"/>
  <c r="AD4855" i="3"/>
  <c r="AD4181" i="3"/>
  <c r="AD308" i="3"/>
  <c r="AD473" i="3"/>
  <c r="AD1108" i="3"/>
  <c r="AD366" i="3"/>
  <c r="AD1900" i="3"/>
  <c r="AD5251" i="3"/>
  <c r="AD905" i="3"/>
  <c r="AD780" i="3"/>
  <c r="AD5846" i="3"/>
  <c r="AD4551" i="3"/>
  <c r="AD1726" i="3"/>
  <c r="AD59" i="3"/>
  <c r="AD843" i="3"/>
  <c r="AD502" i="3"/>
  <c r="AD4396" i="3"/>
  <c r="AD1411" i="3"/>
  <c r="AD6790" i="3"/>
  <c r="AD5933" i="3"/>
  <c r="AD976" i="3"/>
  <c r="AD4731" i="3"/>
  <c r="AD5969" i="3"/>
  <c r="AD2375" i="3"/>
  <c r="AD5682" i="3"/>
  <c r="AD876" i="3"/>
  <c r="AD5563" i="3"/>
  <c r="AD5480" i="3"/>
  <c r="AD5447" i="3"/>
  <c r="AD6024" i="3"/>
  <c r="AD6085" i="3"/>
  <c r="AD5383" i="3"/>
  <c r="AD5712" i="3"/>
  <c r="AD1008" i="3"/>
  <c r="AD451" i="3"/>
  <c r="AD3837" i="3"/>
  <c r="AD2190" i="3"/>
  <c r="AD1143" i="3"/>
  <c r="AD534" i="3"/>
  <c r="AD1727" i="3"/>
  <c r="AD1612" i="3"/>
  <c r="AD5972" i="3"/>
  <c r="AD4783" i="3"/>
  <c r="AD1766" i="3"/>
  <c r="AD6036" i="3"/>
  <c r="AD1098" i="3"/>
  <c r="AD1647" i="3"/>
  <c r="AD4914" i="3"/>
  <c r="AD4648" i="3"/>
  <c r="AD643" i="3"/>
  <c r="AD5665" i="3"/>
  <c r="AD599" i="3"/>
  <c r="AD4791" i="3"/>
  <c r="AD775" i="3"/>
  <c r="AD4686" i="3"/>
  <c r="AD5739" i="3"/>
  <c r="AD4718" i="3"/>
  <c r="AD4988" i="3"/>
  <c r="AD3628" i="3"/>
  <c r="AD4058" i="3"/>
  <c r="AD267" i="3"/>
  <c r="AD1553" i="3"/>
  <c r="AD4369" i="3"/>
  <c r="AD1611" i="3"/>
  <c r="AD1221" i="3"/>
  <c r="AD4773" i="3"/>
  <c r="AD5812" i="3"/>
  <c r="AD5270" i="3"/>
  <c r="AD5083" i="3"/>
  <c r="AD4478" i="3"/>
  <c r="AD1286" i="3"/>
  <c r="AD1390" i="3"/>
  <c r="AD5382" i="3"/>
  <c r="AD5505" i="3"/>
  <c r="AD1549" i="3"/>
  <c r="AD3083" i="3"/>
  <c r="AD4068" i="3"/>
  <c r="AD5626" i="3"/>
  <c r="AD5107" i="3"/>
  <c r="AD5229" i="3"/>
  <c r="AD1588" i="3"/>
  <c r="AD5668" i="3"/>
  <c r="AD3759" i="3"/>
  <c r="AD5742" i="3"/>
  <c r="AD815" i="3"/>
  <c r="AD4798" i="3"/>
  <c r="AD1169" i="3"/>
  <c r="AD5785" i="3"/>
  <c r="AD5755" i="3"/>
  <c r="AD1565" i="3"/>
  <c r="AD4144" i="3"/>
  <c r="AD3905" i="3"/>
  <c r="AD1378" i="3"/>
  <c r="AD995" i="3"/>
  <c r="AD1635" i="3"/>
  <c r="AD4470" i="3"/>
  <c r="AD3767" i="3"/>
  <c r="AD5835" i="3"/>
  <c r="AD3422" i="3"/>
  <c r="AD4719" i="3"/>
  <c r="AD4251" i="3"/>
  <c r="AD6062" i="3"/>
  <c r="AD5137" i="3"/>
  <c r="AD1524" i="3"/>
  <c r="AD3698" i="3"/>
  <c r="AD5971" i="3"/>
  <c r="AD5197" i="3"/>
  <c r="AD5048" i="3"/>
  <c r="AD3536" i="3"/>
  <c r="AD5876" i="3"/>
  <c r="AD690" i="3"/>
  <c r="AD5895" i="3"/>
  <c r="AD4032" i="3"/>
  <c r="AD1730" i="3"/>
  <c r="AD5136" i="3"/>
  <c r="AD5853" i="3"/>
  <c r="AD957" i="3"/>
  <c r="AD1436" i="3"/>
  <c r="AD4660" i="3"/>
  <c r="AD1558" i="3"/>
  <c r="AD950" i="3"/>
  <c r="AD853" i="3"/>
  <c r="AD1373" i="3"/>
  <c r="AD723" i="3"/>
  <c r="AD2292" i="3"/>
  <c r="AD4234" i="3"/>
  <c r="AD2216" i="3"/>
  <c r="AD1292" i="3"/>
  <c r="AD5797" i="3"/>
  <c r="AD5386" i="3"/>
  <c r="AD5609" i="3"/>
  <c r="AD2268" i="3"/>
  <c r="AD4120" i="3"/>
  <c r="AD370" i="3"/>
  <c r="AD1444" i="3"/>
  <c r="AD415" i="3"/>
  <c r="AD1268" i="3"/>
  <c r="AD1342" i="3"/>
  <c r="AD152" i="3"/>
  <c r="AD1280" i="3"/>
  <c r="AD5968" i="3"/>
  <c r="AD5965" i="3"/>
  <c r="AD5308" i="3"/>
  <c r="AD2336" i="3"/>
  <c r="AD6100" i="3"/>
  <c r="AD4633" i="3"/>
  <c r="AD6028" i="3"/>
  <c r="AD4547" i="3"/>
  <c r="AD5210" i="3"/>
  <c r="AD1602" i="3"/>
  <c r="AD6010" i="3"/>
  <c r="AD3704" i="3"/>
  <c r="AD4072" i="3"/>
  <c r="AD5006" i="3"/>
  <c r="AD5660" i="3"/>
  <c r="AD1024" i="3"/>
  <c r="AD5847" i="3"/>
  <c r="AD5947" i="3"/>
  <c r="AD4874" i="3"/>
  <c r="AD1650" i="3"/>
  <c r="AD4709" i="3"/>
  <c r="AD517" i="3"/>
  <c r="AD4708" i="3"/>
  <c r="AD5886" i="3"/>
  <c r="AD1413" i="3"/>
  <c r="AD691" i="3"/>
  <c r="AD4666" i="3"/>
  <c r="AD1818" i="3"/>
  <c r="AD1584" i="3"/>
  <c r="AD1492" i="3"/>
  <c r="AD3934" i="3"/>
  <c r="AD1058" i="3"/>
  <c r="AD5658" i="3"/>
  <c r="AD1384" i="3"/>
  <c r="AD1498" i="3"/>
  <c r="AD2011" i="3"/>
  <c r="AD776" i="3"/>
  <c r="AD4061" i="3"/>
  <c r="AD5917" i="3"/>
  <c r="AD5176" i="3"/>
  <c r="AD165" i="3"/>
  <c r="AD5760" i="3"/>
  <c r="AD5436" i="3"/>
  <c r="AD6065" i="3"/>
  <c r="AD5440" i="3"/>
  <c r="AD2007" i="3"/>
  <c r="AD4712" i="3"/>
  <c r="AD2076" i="3"/>
  <c r="AD3916" i="3"/>
  <c r="AD6106" i="3"/>
  <c r="AD5277" i="3"/>
  <c r="AD5606" i="3"/>
  <c r="AD5722" i="3"/>
  <c r="AD246" i="3"/>
  <c r="AD4538" i="3"/>
  <c r="AD6064" i="3"/>
  <c r="AD1826" i="3"/>
  <c r="AD1366" i="3"/>
  <c r="AD5758" i="3"/>
  <c r="AD5390" i="3"/>
  <c r="AD5004" i="3"/>
  <c r="AD5992" i="3"/>
  <c r="AD5086" i="3"/>
  <c r="AD4622" i="3"/>
  <c r="AD6042" i="3"/>
  <c r="AD4031" i="3"/>
  <c r="AD5200" i="3"/>
  <c r="AD1431" i="3"/>
  <c r="AD5979" i="3"/>
  <c r="AD4865" i="3"/>
  <c r="AD4329" i="3"/>
  <c r="AD5816" i="3"/>
  <c r="AD5819" i="3"/>
  <c r="AD1905" i="3"/>
  <c r="AD5291" i="3"/>
  <c r="AD2018" i="3"/>
  <c r="AD3725" i="3"/>
  <c r="AD2157" i="3"/>
  <c r="AD3818" i="3"/>
  <c r="AD2105" i="3"/>
  <c r="AD936" i="3"/>
  <c r="AD5020" i="3"/>
  <c r="AD5608" i="3"/>
  <c r="AD978" i="3"/>
  <c r="AD4909" i="3"/>
  <c r="AD5080" i="3"/>
  <c r="AD1902" i="3"/>
  <c r="AD1497" i="3"/>
  <c r="AD1630" i="3"/>
  <c r="AD4175" i="3"/>
  <c r="AD3721" i="3"/>
  <c r="AD1806" i="3"/>
  <c r="AD1613" i="3"/>
  <c r="AD1397" i="3"/>
  <c r="AD6047" i="3"/>
  <c r="AD5053" i="3"/>
  <c r="AD2163" i="3"/>
  <c r="AD3861" i="3"/>
  <c r="AD5016" i="3"/>
  <c r="AD4887" i="3"/>
  <c r="AD5046" i="3"/>
  <c r="AD1483" i="3"/>
  <c r="AD244" i="3"/>
  <c r="AD5108" i="3"/>
  <c r="AD131" i="3"/>
  <c r="AD2092" i="3"/>
  <c r="AD1930" i="3"/>
  <c r="AD4515" i="3"/>
  <c r="AD5353" i="3"/>
  <c r="AD1368" i="3"/>
  <c r="AD5827" i="3"/>
  <c r="AD6037" i="3"/>
  <c r="AD4793" i="3"/>
  <c r="AD2017" i="3"/>
  <c r="AD75" i="3"/>
  <c r="AD3689" i="3"/>
  <c r="AD5343" i="3"/>
  <c r="AD5364" i="3"/>
  <c r="AD851" i="3"/>
  <c r="AD4737" i="3"/>
  <c r="AD1473" i="3"/>
  <c r="AD5044" i="3"/>
  <c r="AD4629" i="3"/>
  <c r="AD619" i="3"/>
  <c r="AD5844" i="3"/>
  <c r="AD3852" i="3"/>
  <c r="AD5491" i="3"/>
  <c r="AD4226" i="3"/>
  <c r="AD1296" i="3"/>
  <c r="AD1972" i="3"/>
  <c r="AD5538" i="3"/>
  <c r="AD5555" i="3"/>
  <c r="AD1435" i="3"/>
  <c r="AD3610" i="3"/>
  <c r="AD5340" i="3"/>
  <c r="AD5681" i="3"/>
  <c r="AD5984" i="3"/>
  <c r="AD1868" i="3"/>
  <c r="AD1931" i="3"/>
  <c r="AD4378" i="3"/>
  <c r="AD1860" i="3"/>
  <c r="AD5703" i="3"/>
  <c r="AD4050" i="3"/>
  <c r="AD335" i="3"/>
  <c r="AD763" i="3"/>
  <c r="AD680" i="3"/>
  <c r="AD5403" i="3"/>
  <c r="AD5750" i="3"/>
  <c r="AD1566" i="3"/>
  <c r="AD1686" i="3"/>
  <c r="AD3713" i="3"/>
  <c r="AD5729" i="3"/>
  <c r="AD6113" i="3"/>
  <c r="AD4803" i="3"/>
  <c r="AD4200" i="3"/>
  <c r="AD1523" i="3"/>
  <c r="AD417" i="3"/>
  <c r="AD1136" i="3"/>
  <c r="AD5615" i="3"/>
  <c r="AD4484" i="3"/>
  <c r="AD5256" i="3"/>
  <c r="AD4295" i="3"/>
  <c r="AD929" i="3"/>
  <c r="AD5389" i="3"/>
  <c r="AD1794" i="3"/>
  <c r="AD5842" i="3"/>
  <c r="AD665" i="3"/>
  <c r="AD2132" i="3"/>
  <c r="AD3458" i="3"/>
  <c r="AD1967" i="3"/>
  <c r="AD646" i="3"/>
  <c r="AD5573" i="3"/>
  <c r="AD1532" i="3"/>
  <c r="AD4796" i="3"/>
  <c r="AD5915" i="3"/>
  <c r="AD1990" i="3"/>
  <c r="AD4597" i="3"/>
  <c r="AD4333" i="3"/>
  <c r="AD2079" i="3"/>
  <c r="AD3631" i="3"/>
  <c r="AD4218" i="3"/>
  <c r="AD1593" i="3"/>
  <c r="AD1356" i="3"/>
  <c r="AD3860" i="3"/>
  <c r="AD5488" i="3"/>
  <c r="AD4846" i="3"/>
  <c r="AD945" i="3"/>
  <c r="AD4654" i="3"/>
  <c r="AD1040" i="3"/>
  <c r="AD1791" i="3"/>
  <c r="AD4520" i="3"/>
  <c r="AD2222" i="3"/>
  <c r="AD304" i="3"/>
  <c r="AD303" i="3"/>
  <c r="AD6019" i="3"/>
  <c r="AD5730" i="3"/>
  <c r="AD4802" i="3"/>
  <c r="AD4509" i="3"/>
  <c r="AD5935" i="3"/>
  <c r="AD5761" i="3"/>
  <c r="AD5432" i="3"/>
  <c r="AD4602" i="3"/>
  <c r="AD364" i="3"/>
  <c r="AD5865" i="3"/>
  <c r="AD2203" i="3"/>
  <c r="AD5987" i="3"/>
  <c r="AD5544" i="3"/>
  <c r="AD4948" i="3"/>
  <c r="AD5747" i="3"/>
  <c r="AD5482" i="3"/>
  <c r="AD1029" i="3"/>
  <c r="AD138" i="3"/>
  <c r="AD5670" i="3"/>
  <c r="AD1894" i="3"/>
  <c r="AD5321" i="3"/>
  <c r="AD3786" i="3"/>
  <c r="AD1432" i="3"/>
  <c r="AD5356" i="3"/>
  <c r="AD2137" i="3"/>
  <c r="AD1665" i="3"/>
  <c r="AD4535" i="3"/>
  <c r="AD3695" i="3"/>
  <c r="AD3894" i="3"/>
  <c r="AD1820" i="3"/>
  <c r="AD1859" i="3"/>
  <c r="AD4761" i="3"/>
  <c r="AD1138" i="3"/>
  <c r="AD2127" i="3"/>
  <c r="AD1948" i="3"/>
  <c r="AD2207" i="3"/>
  <c r="AD65" i="3"/>
  <c r="AD613" i="3"/>
  <c r="AD1371" i="3"/>
  <c r="AD6002" i="3"/>
  <c r="AD5643" i="3"/>
  <c r="AD6092" i="3"/>
  <c r="AD5464" i="3"/>
  <c r="AD5823" i="3"/>
  <c r="AD2077" i="3"/>
  <c r="AD6066" i="3"/>
  <c r="AD6043" i="3"/>
  <c r="AD1028" i="3"/>
  <c r="AD192" i="3"/>
  <c r="AD5655" i="3"/>
  <c r="AD5884" i="3"/>
  <c r="AD4140" i="3"/>
  <c r="AD2063" i="3"/>
  <c r="AD4080" i="3"/>
  <c r="AD5368" i="3"/>
  <c r="AD4550" i="3"/>
  <c r="AD3082" i="3"/>
  <c r="AD3457" i="3"/>
  <c r="AD2347" i="3"/>
  <c r="AD3885" i="3"/>
  <c r="AD3702" i="3"/>
  <c r="AD557" i="3"/>
  <c r="AD2300" i="3"/>
  <c r="AD5067" i="3"/>
  <c r="AD5807" i="3"/>
  <c r="AD5269" i="3"/>
  <c r="AD1973" i="3"/>
  <c r="AD888" i="3"/>
  <c r="AD3451" i="3"/>
  <c r="AD5026" i="3"/>
  <c r="AD1623" i="3"/>
  <c r="AD5582" i="3"/>
  <c r="AD6082" i="3"/>
  <c r="AD5633" i="3"/>
  <c r="AD4383" i="3"/>
  <c r="AD792" i="3"/>
  <c r="AD45" i="3"/>
  <c r="AD5792" i="3"/>
  <c r="AD2226" i="3"/>
  <c r="AD1103" i="3"/>
  <c r="AD1651" i="3"/>
  <c r="AD313" i="3"/>
  <c r="AD644" i="3"/>
  <c r="AD5057" i="3"/>
  <c r="AD490" i="3"/>
  <c r="AD5058" i="3"/>
  <c r="AD5511" i="3"/>
  <c r="AD5745" i="3"/>
  <c r="AD5372" i="3"/>
  <c r="AD4512" i="3"/>
  <c r="AD1099" i="3"/>
  <c r="AD6098" i="3"/>
  <c r="AD226" i="3"/>
  <c r="AD6077" i="3"/>
  <c r="AD253" i="3"/>
  <c r="AD4492" i="3"/>
  <c r="AD1543" i="3"/>
  <c r="AD1903" i="3"/>
  <c r="AD5769" i="3"/>
  <c r="AD3750" i="3"/>
  <c r="AD4744" i="3"/>
  <c r="AD4594" i="3"/>
  <c r="AD5686" i="3"/>
  <c r="AD5843" i="3"/>
  <c r="AD5397" i="3"/>
  <c r="AD4532" i="3"/>
  <c r="AD1097" i="3"/>
  <c r="AD2366" i="3"/>
  <c r="AD465" i="3"/>
  <c r="AD4282" i="3"/>
  <c r="AD1470" i="3"/>
  <c r="AD1619" i="3"/>
  <c r="AD6049" i="3"/>
  <c r="AD5381" i="3"/>
  <c r="AD4085" i="3"/>
  <c r="AD4631" i="3"/>
  <c r="AD1755" i="3"/>
  <c r="AD5128" i="3"/>
  <c r="AD264" i="3"/>
  <c r="AD790" i="3"/>
  <c r="AD4939" i="3"/>
  <c r="AD89" i="3"/>
  <c r="AD2331" i="3"/>
  <c r="AD2939" i="3"/>
  <c r="AD5598" i="3"/>
  <c r="AD5471" i="3"/>
  <c r="AD5589" i="3"/>
  <c r="AD4903" i="3"/>
  <c r="AD336" i="3"/>
  <c r="AD1491" i="3"/>
  <c r="AD3534" i="3"/>
  <c r="AD1407" i="3"/>
  <c r="AD1007" i="3"/>
  <c r="AD1670" i="3"/>
  <c r="AD516" i="3"/>
  <c r="AD405" i="3"/>
  <c r="AD6093" i="3"/>
  <c r="AD6094" i="3"/>
  <c r="AD1247" i="3"/>
  <c r="AD5936" i="3"/>
  <c r="AD6101" i="3"/>
  <c r="AD5764" i="3"/>
  <c r="AD4589" i="3"/>
  <c r="AD5167" i="3"/>
  <c r="AD4785" i="3"/>
  <c r="AD4291" i="3"/>
  <c r="AD4466" i="3"/>
  <c r="AD535" i="3"/>
  <c r="AD4559" i="3"/>
  <c r="AD4052" i="3"/>
  <c r="AD5857" i="3"/>
  <c r="AD5367" i="3"/>
  <c r="AD5085" i="3"/>
  <c r="AD4386" i="3"/>
  <c r="AD4960" i="3"/>
  <c r="AD5716" i="3"/>
  <c r="AD2075" i="3"/>
  <c r="AD1208" i="3"/>
  <c r="AD4797" i="3"/>
  <c r="AD1026" i="3"/>
  <c r="AD1421" i="3"/>
  <c r="AD5470" i="3"/>
  <c r="AD1554" i="3"/>
  <c r="AD885" i="3"/>
  <c r="AD1846" i="3"/>
  <c r="AD1057" i="3"/>
  <c r="AD5630" i="3"/>
  <c r="AD4758" i="3"/>
  <c r="AD3976" i="3"/>
  <c r="AD4908" i="3"/>
  <c r="AD3479" i="3"/>
  <c r="AD1195" i="3"/>
  <c r="AD116" i="3"/>
  <c r="AD1871" i="3"/>
  <c r="AD361" i="3"/>
  <c r="AD2140" i="3"/>
  <c r="AD5713" i="3"/>
  <c r="AD1615" i="3"/>
  <c r="AD382" i="3"/>
  <c r="AD1128" i="3"/>
  <c r="AD5463" i="3"/>
  <c r="AD4088" i="3"/>
  <c r="AD4717" i="3"/>
  <c r="AD3214" i="3"/>
  <c r="AD1982" i="3"/>
  <c r="AD5667" i="3"/>
  <c r="AD1379" i="3"/>
  <c r="AD3118" i="3"/>
  <c r="AD4294" i="3"/>
  <c r="AD3193" i="3"/>
  <c r="AD1502" i="3"/>
  <c r="AD5970" i="3"/>
  <c r="AD5659" i="3"/>
  <c r="AD5781" i="3"/>
  <c r="AD5396" i="3"/>
  <c r="AD3684" i="3"/>
  <c r="AD1885" i="3"/>
  <c r="AD5032" i="3"/>
  <c r="AD5375" i="3"/>
  <c r="AD4659" i="3"/>
  <c r="AD5238" i="3"/>
  <c r="AD5539" i="3"/>
  <c r="AD5459" i="3"/>
  <c r="AD5248" i="3"/>
  <c r="AD2186" i="3"/>
  <c r="AD5737" i="3"/>
  <c r="AD4942" i="3"/>
  <c r="AD1510" i="3"/>
  <c r="AD3576" i="3"/>
  <c r="AD4748" i="3"/>
  <c r="AD1998" i="3"/>
  <c r="AD666" i="3"/>
  <c r="AD5787" i="3"/>
  <c r="AD260" i="3"/>
  <c r="AD3580" i="3"/>
  <c r="AD2199" i="3"/>
  <c r="AD1200" i="3"/>
  <c r="AD3374" i="3"/>
  <c r="AD2091" i="3"/>
  <c r="AD5055" i="3"/>
  <c r="AD266" i="3"/>
  <c r="AD6104" i="3"/>
  <c r="AD6001" i="3"/>
  <c r="AD5940" i="3"/>
  <c r="AD6035" i="3"/>
  <c r="AD6052" i="3"/>
  <c r="AD1265" i="3"/>
  <c r="AD1872" i="3"/>
  <c r="AD3675" i="3"/>
  <c r="AD5951" i="3"/>
  <c r="AD552" i="3"/>
  <c r="AD4235" i="3"/>
  <c r="AD5438" i="3"/>
  <c r="AD2284" i="3"/>
  <c r="AD4398" i="3"/>
  <c r="AD312" i="3"/>
  <c r="AD5023" i="3"/>
  <c r="AD5892" i="3"/>
  <c r="AD3851" i="3"/>
  <c r="AD1248" i="3"/>
  <c r="AD5697" i="3"/>
  <c r="AD6111" i="3"/>
  <c r="AD5654" i="3"/>
  <c r="AD3737" i="3"/>
  <c r="AD351" i="3"/>
  <c r="AD1162" i="3"/>
  <c r="AD1631" i="3"/>
  <c r="AD4743" i="3"/>
  <c r="AD4128" i="3"/>
  <c r="AD5684" i="3"/>
  <c r="AD5996" i="3"/>
  <c r="AD5454" i="3"/>
  <c r="AD5852" i="3"/>
  <c r="AD1249" i="3"/>
  <c r="AD5586" i="3"/>
  <c r="AD4187" i="3"/>
  <c r="AD4894" i="3"/>
  <c r="AD5960" i="3"/>
  <c r="AD1533" i="3"/>
  <c r="AD2220" i="3"/>
  <c r="AD5811" i="3"/>
  <c r="AD791" i="3"/>
  <c r="AD5529" i="3"/>
  <c r="AD5084" i="3"/>
  <c r="AD2173" i="3"/>
  <c r="AD5839" i="3"/>
  <c r="AD5076" i="3"/>
  <c r="AD506" i="3"/>
  <c r="AD5569" i="3"/>
  <c r="AD5560" i="3"/>
  <c r="AD4911" i="3"/>
  <c r="AD5602" i="3"/>
  <c r="AD5708" i="3"/>
  <c r="AD4023" i="3"/>
  <c r="AD2136" i="3"/>
  <c r="AD924" i="3"/>
  <c r="AD4214" i="3"/>
  <c r="AD5635" i="3"/>
  <c r="AD3624" i="3"/>
  <c r="AD1054" i="3"/>
  <c r="AD1305" i="3"/>
  <c r="AD6021" i="3"/>
  <c r="AD5106" i="3"/>
  <c r="AD507" i="3"/>
  <c r="AD6096" i="3"/>
  <c r="AD5825" i="3"/>
  <c r="AD3858" i="3"/>
  <c r="AD1362" i="3"/>
  <c r="AD3435" i="3"/>
  <c r="AD4059" i="3"/>
  <c r="AD3649" i="3"/>
  <c r="AD5209" i="3"/>
  <c r="AD4483" i="3"/>
  <c r="AD5070" i="3"/>
  <c r="AD4955" i="3"/>
  <c r="AD4249" i="3"/>
  <c r="AD1112" i="3"/>
  <c r="AD1775" i="3"/>
  <c r="AD5370" i="3"/>
  <c r="AD1987" i="3"/>
  <c r="AD533" i="3"/>
  <c r="AD4703" i="3"/>
  <c r="AD5672" i="3"/>
  <c r="AD789" i="3"/>
  <c r="AD5413" i="3"/>
  <c r="AD5068" i="3"/>
  <c r="AD2160" i="3"/>
  <c r="AD2304" i="3"/>
  <c r="AD949" i="3"/>
  <c r="AD942" i="3"/>
  <c r="AD3847" i="3"/>
  <c r="AD5690" i="3"/>
  <c r="AD3862" i="3"/>
  <c r="AD5629" i="3"/>
  <c r="AD1347" i="3"/>
  <c r="AD1060" i="3"/>
  <c r="AD1777" i="3"/>
  <c r="AD580" i="3"/>
  <c r="AD1016" i="3"/>
  <c r="AD144" i="3"/>
  <c r="AD3571" i="3"/>
  <c r="AD4316" i="3"/>
  <c r="AD3897" i="3"/>
  <c r="AD3779" i="3"/>
  <c r="AD5986" i="3"/>
  <c r="AD1981" i="3"/>
  <c r="AD5982" i="3"/>
  <c r="AD5466" i="3"/>
  <c r="AD1782" i="3"/>
  <c r="AD3487" i="3"/>
  <c r="AD4647" i="3"/>
  <c r="AD37" i="3"/>
  <c r="AD5121" i="3"/>
  <c r="AD3871" i="3"/>
  <c r="AD2251" i="3"/>
  <c r="AD892" i="3"/>
  <c r="AD5101" i="3"/>
  <c r="AD4125" i="3"/>
  <c r="AD461" i="3"/>
  <c r="AD3829" i="3"/>
  <c r="AD4542" i="3"/>
  <c r="AD3146" i="3"/>
  <c r="AD4531" i="3"/>
  <c r="AD1015" i="3"/>
  <c r="AD3774" i="3"/>
  <c r="AD1212" i="3"/>
  <c r="AD2191" i="3"/>
  <c r="AD968" i="3"/>
  <c r="AD4497" i="3"/>
  <c r="AD1978" i="3"/>
  <c r="AD4727" i="3"/>
  <c r="AD2201" i="3"/>
  <c r="AD766" i="3"/>
  <c r="AD5564" i="3"/>
  <c r="AD44" i="3"/>
  <c r="AD3342" i="3"/>
  <c r="AD5689" i="3"/>
  <c r="AD1677" i="3"/>
  <c r="AD1385" i="3"/>
  <c r="AD3902" i="3"/>
  <c r="AD137" i="3"/>
  <c r="AD4870" i="3"/>
  <c r="AD1041" i="3"/>
  <c r="AD1637" i="3"/>
  <c r="AD36" i="3"/>
  <c r="AD908" i="3"/>
  <c r="AD1535" i="3"/>
  <c r="AD1507" i="3"/>
  <c r="AD4305" i="3"/>
  <c r="AD6081" i="3"/>
  <c r="AD2162" i="3"/>
  <c r="AD6116" i="3"/>
  <c r="AD3917" i="3"/>
  <c r="AD5219" i="3"/>
  <c r="AD4084" i="3"/>
  <c r="AD5260" i="3"/>
  <c r="AD5949" i="3"/>
  <c r="AD5743" i="3"/>
  <c r="AD5096" i="3"/>
  <c r="AD3878" i="3"/>
  <c r="AD3696" i="3"/>
  <c r="AD1120" i="3"/>
  <c r="AD5493" i="3"/>
  <c r="AD5782" i="3"/>
  <c r="AD2116" i="3"/>
  <c r="AD4741" i="3"/>
  <c r="AD4776" i="3"/>
  <c r="AD1780" i="3"/>
  <c r="AD4269" i="3"/>
  <c r="AD4645" i="3"/>
  <c r="AD714" i="3"/>
  <c r="AD1518" i="3"/>
  <c r="AD5916" i="3"/>
  <c r="AD3676" i="3"/>
  <c r="AD4411" i="3"/>
  <c r="AD2051" i="3"/>
  <c r="AD1829" i="3"/>
  <c r="AD3620" i="3"/>
  <c r="AD5442" i="3"/>
  <c r="AD6025" i="3"/>
  <c r="AD5625" i="3"/>
  <c r="AD4382" i="3"/>
  <c r="AD4906" i="3"/>
  <c r="AD365" i="3"/>
  <c r="AD1272" i="3"/>
  <c r="AD157" i="3"/>
  <c r="AD453" i="3"/>
  <c r="AD3633" i="3"/>
  <c r="AD3392" i="3"/>
  <c r="AD4630" i="3"/>
  <c r="AD5998" i="3"/>
  <c r="AD5532" i="3"/>
  <c r="AD681" i="3"/>
  <c r="AD5474" i="3"/>
  <c r="AD3398" i="3"/>
  <c r="AD5231" i="3"/>
  <c r="AD1634" i="3"/>
  <c r="AD5412" i="3"/>
  <c r="AD2215" i="3"/>
  <c r="AD5929" i="3"/>
  <c r="AD6593" i="3"/>
  <c r="AD5804" i="3"/>
  <c r="AD5059" i="3"/>
  <c r="AD5025" i="3"/>
  <c r="AD761" i="3"/>
  <c r="AD4353" i="3"/>
  <c r="AD2307" i="3"/>
  <c r="AD1847" i="3"/>
  <c r="AD6090" i="3"/>
  <c r="AD5802" i="3"/>
  <c r="AD3876" i="3"/>
  <c r="AD5590" i="3"/>
  <c r="AD1662" i="3"/>
  <c r="AD3755" i="3"/>
  <c r="AD5242" i="3"/>
  <c r="AD206" i="3"/>
  <c r="AD3382" i="3"/>
  <c r="AD668" i="3"/>
  <c r="AD2506" i="3"/>
  <c r="AD4233" i="3"/>
  <c r="AD697" i="3"/>
  <c r="AD307" i="3"/>
  <c r="AD3959" i="3"/>
  <c r="AD3715" i="3"/>
  <c r="AD5595" i="3"/>
  <c r="AD3780" i="3"/>
  <c r="AD4600" i="3"/>
  <c r="AD1547" i="3"/>
  <c r="AD6103" i="3"/>
  <c r="AD5772" i="3"/>
  <c r="AD6008" i="3"/>
  <c r="AD4537" i="3"/>
  <c r="AD1380" i="3"/>
  <c r="AD4933" i="3"/>
  <c r="AD3299" i="3"/>
  <c r="AD4461" i="3"/>
  <c r="AD285" i="3"/>
  <c r="AD4503" i="3"/>
  <c r="AD4051" i="3"/>
  <c r="AD4740" i="3"/>
  <c r="AD5995" i="3"/>
  <c r="AD5348" i="3"/>
  <c r="AD5851" i="3"/>
  <c r="AD4818" i="3"/>
  <c r="AD2345" i="3"/>
  <c r="AD5671" i="3"/>
  <c r="AD1242" i="3"/>
  <c r="AD4192" i="3"/>
  <c r="AD2372" i="3"/>
  <c r="AD1519" i="3"/>
  <c r="AD2030" i="3"/>
  <c r="AD2303" i="3"/>
  <c r="AD338" i="3"/>
  <c r="AD873" i="3"/>
  <c r="AD1555" i="3"/>
  <c r="AD700" i="3"/>
  <c r="AD2015" i="3"/>
  <c r="AD5578" i="3"/>
  <c r="AD1932" i="3"/>
  <c r="AD5559" i="3"/>
  <c r="AD4910" i="3"/>
  <c r="AD252" i="3"/>
  <c r="AD4191" i="3"/>
  <c r="AD4886" i="3"/>
  <c r="AD650" i="3"/>
  <c r="AD1546" i="3"/>
  <c r="AD1253" i="3"/>
  <c r="AD3763" i="3"/>
  <c r="AD955" i="3"/>
  <c r="AD1469" i="3"/>
  <c r="AD4805" i="3"/>
  <c r="AD6046" i="3"/>
  <c r="AD5832" i="3"/>
  <c r="AD6006" i="3"/>
  <c r="AD1323" i="3"/>
  <c r="AD3606" i="3"/>
  <c r="AD5641" i="3"/>
  <c r="AD1691" i="3"/>
  <c r="AD3613" i="3"/>
  <c r="AD3736" i="3"/>
  <c r="AD6040" i="3"/>
  <c r="AD4879" i="3"/>
  <c r="AD2044" i="3"/>
  <c r="AD418" i="3"/>
  <c r="AD5732" i="3"/>
  <c r="AD5250" i="3"/>
  <c r="AD1107" i="3"/>
  <c r="AD4442" i="3"/>
  <c r="AD566" i="3"/>
  <c r="AD293" i="3"/>
  <c r="AD2053" i="3"/>
  <c r="AD4706" i="3"/>
  <c r="AD202" i="3"/>
  <c r="AD3857" i="3"/>
  <c r="AD2371" i="3"/>
  <c r="AD3962" i="3"/>
  <c r="AD5380" i="3"/>
  <c r="AD711" i="3"/>
  <c r="AD948" i="3"/>
  <c r="AD2052" i="3"/>
  <c r="AD476" i="3"/>
  <c r="AD1891" i="3"/>
  <c r="AD5800" i="3"/>
  <c r="AD5102" i="3"/>
  <c r="AD5588" i="3"/>
  <c r="AD3904" i="3"/>
  <c r="AD946" i="3"/>
  <c r="AD5593" i="3"/>
  <c r="AD2353" i="3"/>
  <c r="AD993" i="3"/>
  <c r="AD4176" i="3"/>
  <c r="AD667" i="3"/>
  <c r="AD4516" i="3"/>
  <c r="AD3893" i="3"/>
  <c r="AD5985" i="3"/>
  <c r="AD6012" i="3"/>
  <c r="AD5307" i="3"/>
  <c r="AD5365" i="3"/>
  <c r="AD5926" i="3"/>
  <c r="AD5079" i="3"/>
  <c r="AD5721" i="3"/>
  <c r="AD5034" i="3"/>
  <c r="AD875" i="3"/>
  <c r="AD1059" i="3"/>
  <c r="AD6011" i="3"/>
  <c r="AD4039" i="3"/>
  <c r="AD4239" i="3"/>
  <c r="AD4124" i="3"/>
  <c r="AD710" i="3"/>
  <c r="AD5856" i="3"/>
  <c r="AD5369" i="3"/>
  <c r="AD3499" i="3"/>
  <c r="AD4533" i="3"/>
  <c r="AD4198" i="3"/>
  <c r="AD2727" i="3"/>
  <c r="AD5431" i="3"/>
  <c r="AD2290" i="3"/>
  <c r="AD4467" i="3"/>
  <c r="AD4876" i="3"/>
  <c r="AD2078" i="3"/>
  <c r="AD5803" i="3"/>
  <c r="AD852" i="3"/>
  <c r="AD704" i="3"/>
  <c r="AD5754" i="3"/>
  <c r="AD5399" i="3"/>
  <c r="AD3341" i="3"/>
  <c r="AD5105" i="3"/>
  <c r="AD5599" i="3"/>
  <c r="AD5504" i="3"/>
  <c r="AD4842" i="3"/>
  <c r="AD143" i="3"/>
  <c r="AD5736" i="3"/>
  <c r="AD760" i="3"/>
  <c r="AD3833" i="3"/>
  <c r="AD111" i="3"/>
  <c r="AD69" i="3"/>
  <c r="AD1646" i="3"/>
  <c r="AD6026" i="3"/>
  <c r="AD6087" i="3"/>
  <c r="AD5489" i="3"/>
  <c r="AD5631" i="3"/>
  <c r="AD4843" i="3"/>
  <c r="AD3641" i="3"/>
  <c r="AD4792" i="3"/>
  <c r="AD5486" i="3"/>
  <c r="AD355" i="3"/>
  <c r="AD5751" i="3"/>
  <c r="AD1506" i="3"/>
  <c r="AD918" i="3"/>
  <c r="AD5973" i="3"/>
  <c r="AD5523" i="3"/>
  <c r="AD4280" i="3"/>
  <c r="AD2211" i="3"/>
  <c r="AD3372" i="3"/>
  <c r="AD5607" i="3"/>
  <c r="AD2043" i="3"/>
  <c r="AD1938" i="3"/>
  <c r="AD5799" i="3"/>
  <c r="AD6039" i="3"/>
  <c r="AD1042" i="3"/>
  <c r="AD5989" i="3"/>
  <c r="AD4820" i="3"/>
  <c r="AD4736" i="3"/>
  <c r="AD4734" i="3"/>
  <c r="AD5100" i="3"/>
  <c r="AD1241" i="3"/>
  <c r="AD5521" i="3"/>
  <c r="AD4169" i="3"/>
  <c r="AD1209" i="3"/>
  <c r="AD4188" i="3"/>
  <c r="AD4893" i="3"/>
  <c r="AD3416" i="3"/>
  <c r="AD5378" i="3"/>
  <c r="AD6031" i="3"/>
  <c r="AD5815" i="3"/>
  <c r="AD814" i="3"/>
  <c r="AD5733" i="3"/>
  <c r="AD1121" i="3"/>
  <c r="AD1017" i="3"/>
  <c r="AD4065" i="3"/>
  <c r="AD5487" i="3"/>
  <c r="AD5507" i="3"/>
  <c r="AD4017" i="3"/>
  <c r="AD3903" i="3"/>
  <c r="AD2204" i="3"/>
  <c r="AD505" i="3"/>
  <c r="AD1802" i="3"/>
  <c r="AD865" i="3"/>
  <c r="AD1465" i="3"/>
  <c r="AD132" i="3"/>
  <c r="AD1610" i="3"/>
  <c r="AD5422" i="3"/>
  <c r="AD5695" i="3"/>
  <c r="AD4729" i="3"/>
  <c r="AD5890" i="3"/>
  <c r="AD4601" i="3"/>
  <c r="AD1216" i="3"/>
  <c r="AD1955" i="3"/>
  <c r="AD5775" i="3"/>
  <c r="AD6007" i="3"/>
  <c r="AD4105" i="3"/>
  <c r="AD6063" i="3"/>
  <c r="AD387" i="3"/>
  <c r="AD5820" i="3"/>
  <c r="AD5451" i="3"/>
  <c r="AD4745" i="3"/>
  <c r="AD1111" i="3"/>
  <c r="AD5570" i="3"/>
  <c r="AD5994" i="3"/>
  <c r="AD3559" i="3"/>
  <c r="AD5417" i="3"/>
  <c r="AD1701" i="3"/>
  <c r="AD784" i="3"/>
  <c r="AD1710" i="3"/>
  <c r="AD5007" i="3"/>
  <c r="AD4395" i="3"/>
  <c r="AD3659" i="3"/>
  <c r="AD5808" i="3"/>
  <c r="AD1809" i="3"/>
  <c r="AD4314" i="3"/>
  <c r="AD1644" i="3"/>
  <c r="AD3729" i="3"/>
  <c r="AD5398" i="3"/>
  <c r="AD5673" i="3"/>
  <c r="AD2170" i="3"/>
  <c r="AD4663" i="3"/>
  <c r="AD5705" i="3"/>
  <c r="AD4841" i="3"/>
  <c r="AD532" i="3"/>
  <c r="AD1571" i="3"/>
  <c r="AD4374" i="3"/>
  <c r="AD1045" i="3"/>
  <c r="AD281" i="3"/>
  <c r="AD5104" i="3"/>
  <c r="AD172" i="3"/>
  <c r="AD305" i="3"/>
  <c r="AD2274" i="3"/>
  <c r="AD1279" i="3"/>
  <c r="AD6095" i="3"/>
  <c r="AD4511" i="3"/>
  <c r="AD5276" i="3"/>
  <c r="AD6073" i="3"/>
  <c r="AD2150" i="3"/>
  <c r="AD5666" i="3"/>
  <c r="AD4618" i="3"/>
  <c r="AD444" i="3"/>
  <c r="AD5262" i="3"/>
  <c r="AD3194" i="3"/>
  <c r="AD5005" i="3"/>
  <c r="AD4993" i="3"/>
  <c r="AD4403" i="3"/>
  <c r="AD4968" i="3"/>
  <c r="AD3538" i="3"/>
  <c r="AD5531" i="3"/>
  <c r="AD5306" i="3"/>
  <c r="AD754" i="3"/>
  <c r="AD1552" i="3"/>
  <c r="AD805" i="3"/>
  <c r="AD4279" i="3"/>
  <c r="AD4421" i="3"/>
  <c r="AD4867" i="3"/>
  <c r="AD5748" i="3"/>
  <c r="AD729" i="3"/>
  <c r="AD4534" i="3"/>
  <c r="AD4500" i="3"/>
  <c r="AD97" i="3"/>
  <c r="AD3816" i="3"/>
  <c r="AD1161" i="3"/>
  <c r="AD5503" i="3"/>
  <c r="AD2047" i="3"/>
  <c r="AD3661" i="3"/>
  <c r="AD4315" i="3"/>
  <c r="AD5791" i="3"/>
  <c r="AD907" i="3"/>
  <c r="AD2090" i="3"/>
  <c r="AD74" i="3"/>
  <c r="AD171" i="3"/>
  <c r="AD485" i="3"/>
  <c r="AD4304" i="3"/>
  <c r="AD5831" i="3"/>
  <c r="AD5117" i="3"/>
  <c r="AD5611" i="3"/>
  <c r="AD5889" i="3"/>
  <c r="AD2181" i="3"/>
  <c r="AD6044" i="3"/>
  <c r="AD1778" i="3"/>
  <c r="AD4782" i="3"/>
  <c r="AD5315" i="3"/>
  <c r="AD698" i="3"/>
  <c r="AD4952" i="3"/>
  <c r="AD1594" i="3"/>
  <c r="AD1134" i="3"/>
  <c r="AD5687" i="3"/>
  <c r="AD4810" i="3"/>
  <c r="AD1214" i="3"/>
  <c r="AD1557" i="3"/>
  <c r="AD5265" i="3"/>
  <c r="AD5428" i="3"/>
  <c r="AD4892" i="3"/>
  <c r="AD2000" i="3"/>
  <c r="AD884" i="3"/>
  <c r="AD4514" i="3"/>
  <c r="AD896" i="3"/>
  <c r="AD4193" i="3"/>
  <c r="AD5247" i="3"/>
  <c r="AD4569" i="3"/>
  <c r="AD3730" i="3"/>
  <c r="AD1337" i="3"/>
  <c r="AD392" i="3"/>
  <c r="AD487" i="3"/>
  <c r="AD5911" i="3"/>
  <c r="AD1628" i="3"/>
  <c r="AD5744" i="3"/>
  <c r="AD6105" i="3"/>
  <c r="AD2286" i="3"/>
  <c r="AD4763" i="3"/>
  <c r="AD6069" i="3"/>
  <c r="AD3834" i="3"/>
  <c r="AD5414" i="3"/>
  <c r="AD5344" i="3"/>
  <c r="AD1495" i="3"/>
  <c r="AD5735" i="3"/>
  <c r="AD6032" i="3"/>
  <c r="AD4109" i="3"/>
  <c r="AD973" i="3"/>
  <c r="AD2009" i="3"/>
  <c r="AD5938" i="3"/>
  <c r="AD2185" i="3"/>
  <c r="AD3931" i="3"/>
  <c r="AD5116" i="3"/>
  <c r="AD4300" i="3"/>
  <c r="AD4494" i="3"/>
  <c r="AD5903" i="3"/>
  <c r="AD5639" i="3"/>
  <c r="AD193" i="3"/>
  <c r="AD3533" i="3"/>
  <c r="AD5072" i="3"/>
  <c r="AD1786" i="3"/>
  <c r="AD425" i="3"/>
  <c r="AD4076" i="3"/>
  <c r="AD5303" i="3"/>
  <c r="AD1645" i="3"/>
  <c r="AD3569" i="3"/>
  <c r="AD1898" i="3"/>
  <c r="AD4665" i="3"/>
  <c r="AD4757" i="3"/>
  <c r="AD1562" i="3"/>
  <c r="AD1490" i="3"/>
  <c r="AD5243" i="3"/>
  <c r="AD1316" i="3"/>
  <c r="AD1030" i="3"/>
  <c r="AD1684" i="3"/>
  <c r="AD3950" i="3"/>
  <c r="AD441" i="3"/>
  <c r="AD225" i="3"/>
  <c r="AD3287" i="3"/>
  <c r="AD5834" i="3"/>
  <c r="AD4949" i="3"/>
  <c r="AD5288" i="3"/>
  <c r="AD386" i="3"/>
  <c r="AD1798" i="3"/>
  <c r="AD5774" i="3"/>
  <c r="AD6110" i="3"/>
  <c r="AD4573" i="3"/>
  <c r="AD1186" i="3"/>
  <c r="AD5859" i="3"/>
  <c r="AD3629" i="3"/>
  <c r="AD4167" i="3"/>
  <c r="AD5661" i="3"/>
  <c r="AD4091" i="3"/>
  <c r="AD4967" i="3"/>
  <c r="AD5087" i="3"/>
  <c r="AD1912" i="3"/>
  <c r="AD3668" i="3"/>
  <c r="AD5212" i="3"/>
  <c r="AD4186" i="3"/>
  <c r="AD2316" i="3"/>
  <c r="AD4825" i="3"/>
  <c r="AD3216" i="3"/>
  <c r="AD2258" i="3"/>
  <c r="AD4564" i="3"/>
  <c r="AD2256" i="3"/>
  <c r="AD5838" i="3"/>
  <c r="AD5302" i="3"/>
  <c r="AD4899" i="3"/>
  <c r="AD592" i="3"/>
  <c r="AD2206" i="3"/>
  <c r="AD5506" i="3"/>
  <c r="AD3901" i="3"/>
  <c r="AD1080" i="3"/>
  <c r="AD764" i="3"/>
  <c r="AD209" i="3"/>
  <c r="AD279" i="3"/>
  <c r="AD1406" i="3"/>
  <c r="AD3926" i="3"/>
  <c r="AD4275" i="3"/>
  <c r="AD484" i="3"/>
  <c r="AD5897" i="3"/>
  <c r="AD3360" i="3"/>
  <c r="AD6027" i="3"/>
  <c r="AD3447" i="3"/>
  <c r="AD6017" i="3"/>
  <c r="AD1352" i="3"/>
  <c r="AD5346" i="3"/>
  <c r="AD1576" i="3"/>
  <c r="AD5948" i="3"/>
  <c r="AD4935" i="3"/>
  <c r="AD839" i="3"/>
  <c r="AD2183" i="3"/>
  <c r="AD271" i="3"/>
  <c r="AD4593" i="3"/>
  <c r="AD5495" i="3"/>
  <c r="AD2368" i="3"/>
  <c r="AD3850" i="3"/>
  <c r="AD5426" i="3"/>
  <c r="AD4224" i="3"/>
  <c r="AD4725" i="3"/>
  <c r="AD4370" i="3"/>
  <c r="AD5822" i="3"/>
  <c r="AD4838" i="3"/>
  <c r="AD5379" i="3"/>
  <c r="AD1722" i="3"/>
  <c r="AD5738" i="3"/>
  <c r="AD4073" i="3"/>
  <c r="AD5027" i="3"/>
  <c r="AD5326" i="3"/>
  <c r="AD2291" i="3"/>
  <c r="AD413" i="3"/>
  <c r="AD3340" i="3"/>
  <c r="AD1273" i="3"/>
  <c r="AD5011" i="3"/>
  <c r="AD551" i="3"/>
  <c r="AD1687" i="3"/>
  <c r="AD1702" i="3"/>
  <c r="AD4540" i="3"/>
  <c r="AD2041" i="3"/>
  <c r="AD259" i="3"/>
  <c r="AD2261" i="3"/>
  <c r="AD5179" i="3"/>
  <c r="AD265" i="3"/>
  <c r="AD4854" i="3"/>
  <c r="AD4436" i="3"/>
  <c r="AD1837" i="3"/>
  <c r="AD4462" i="3"/>
  <c r="AD721" i="3"/>
  <c r="AD4913" i="3"/>
  <c r="AD642" i="3"/>
  <c r="AD1044" i="3"/>
  <c r="AD1344" i="3"/>
  <c r="AD5069" i="3"/>
  <c r="AD2193" i="3"/>
  <c r="AD3877" i="3"/>
  <c r="AD4123" i="3"/>
  <c r="AD2273" i="3"/>
  <c r="AD5848" i="3"/>
  <c r="AD5292" i="3"/>
  <c r="AD4060" i="3"/>
  <c r="AD4553" i="3"/>
  <c r="AD2313" i="3"/>
  <c r="AD4598" i="3"/>
  <c r="AD4428" i="3"/>
  <c r="AD4837" i="3"/>
  <c r="AD5551" i="3"/>
  <c r="AD5913" i="3"/>
  <c r="AD5920" i="3"/>
  <c r="AD1762" i="3"/>
  <c r="AD497" i="3"/>
  <c r="AD2354" i="3"/>
  <c r="AD649" i="3"/>
  <c r="AD5444" i="3"/>
  <c r="AD5850" i="3"/>
  <c r="AD1711" i="3"/>
  <c r="AD5201" i="3"/>
  <c r="AD5574" i="3"/>
  <c r="AD4946" i="3"/>
  <c r="AD4864" i="3"/>
  <c r="AD5932" i="3"/>
  <c r="AD5323" i="3"/>
  <c r="AD4014" i="3"/>
  <c r="AD1415" i="3"/>
  <c r="AD5907" i="3"/>
  <c r="AD4452" i="3"/>
  <c r="AD6089" i="3"/>
  <c r="AD1424" i="3"/>
  <c r="AD5710" i="3"/>
  <c r="AD4885" i="3"/>
  <c r="AD1442" i="3"/>
  <c r="AD4182" i="3"/>
  <c r="AD5246" i="3"/>
  <c r="AD261" i="3"/>
  <c r="AD1346" i="3"/>
  <c r="AD1699" i="3"/>
  <c r="AD1669" i="3"/>
  <c r="AD486" i="3"/>
  <c r="AD3723" i="3"/>
  <c r="AD5510" i="3"/>
  <c r="AD3640" i="3"/>
  <c r="AD211" i="3"/>
  <c r="AD1989" i="3"/>
  <c r="AD5168" i="3"/>
  <c r="AD5233" i="3"/>
  <c r="AD1918" i="3"/>
  <c r="AD5165" i="3"/>
  <c r="AD4449" i="3"/>
  <c r="AD3663" i="3"/>
  <c r="AD718" i="3"/>
  <c r="AD5425" i="3"/>
  <c r="AD4110" i="3"/>
  <c r="AD5741" i="3"/>
  <c r="AD1817" i="3"/>
  <c r="AD3504" i="3"/>
  <c r="AD5845" i="3"/>
  <c r="AD4171" i="3"/>
  <c r="AD6056" i="3"/>
  <c r="AD5894" i="3"/>
  <c r="AD2367" i="3"/>
  <c r="AD2020" i="3"/>
  <c r="AD5562" i="3"/>
  <c r="AD2264" i="3"/>
  <c r="AD3660" i="3"/>
  <c r="AD1840" i="3"/>
  <c r="AD1414" i="3"/>
  <c r="AD4102" i="3"/>
  <c r="AD1174" i="3"/>
  <c r="AD5301" i="3"/>
  <c r="AD58" i="3"/>
  <c r="AD2330" i="3"/>
  <c r="AD1257" i="3"/>
  <c r="AD1843" i="3"/>
  <c r="AD4756" i="3"/>
  <c r="AD5500" i="3"/>
  <c r="AD4655" i="3"/>
  <c r="AD5241" i="3"/>
  <c r="AD1398" i="3"/>
  <c r="AD3400" i="3"/>
  <c r="AD2094" i="3"/>
  <c r="AD4232" i="3"/>
  <c r="AD1746" i="3"/>
  <c r="AD224" i="3"/>
  <c r="AD4711" i="3"/>
  <c r="AD6013" i="3"/>
  <c r="AD967" i="3"/>
  <c r="AD5267" i="3"/>
  <c r="AD5310" i="3"/>
  <c r="AD1910" i="3"/>
  <c r="AD5771" i="3"/>
  <c r="AD5613" i="3"/>
  <c r="AD5537" i="3"/>
  <c r="AD1694" i="3"/>
  <c r="AD4954" i="3"/>
  <c r="AD1976" i="3"/>
  <c r="AD663" i="3"/>
  <c r="AD5406" i="3"/>
  <c r="AD5991" i="3"/>
  <c r="AD501" i="3"/>
  <c r="AD3932" i="3"/>
  <c r="AD6055" i="3"/>
  <c r="AD5869" i="3"/>
  <c r="AD842" i="3"/>
  <c r="AD1363" i="3"/>
  <c r="AD5978" i="3"/>
  <c r="AD4816" i="3"/>
  <c r="AD5458" i="3"/>
  <c r="AD205" i="3"/>
  <c r="AD3811" i="3"/>
  <c r="AD1046" i="3"/>
  <c r="AD627" i="3"/>
  <c r="AD5579" i="3"/>
  <c r="AD4560" i="3"/>
  <c r="AD5674" i="3"/>
  <c r="AD5192" i="3"/>
  <c r="AD5709" i="3"/>
  <c r="AD4859" i="3"/>
  <c r="AD2248" i="3"/>
  <c r="AD5279" i="3"/>
  <c r="AD3519" i="3"/>
  <c r="AD3955" i="3"/>
  <c r="AD5753" i="3"/>
  <c r="AD3920" i="3"/>
  <c r="AD5094" i="3"/>
  <c r="AD514" i="3"/>
  <c r="AD4689" i="3"/>
  <c r="AD5830" i="3"/>
  <c r="AD4697" i="3"/>
  <c r="AD6115" i="3"/>
  <c r="AD5462" i="3"/>
  <c r="AD1278" i="3"/>
  <c r="AD469" i="3"/>
  <c r="AD4424" i="3"/>
  <c r="AD3836" i="3"/>
  <c r="AD5678" i="3"/>
  <c r="AD5723" i="3"/>
  <c r="AD5821" i="3"/>
  <c r="AD922" i="3"/>
  <c r="AD5045" i="3"/>
  <c r="AD4134" i="3"/>
  <c r="AD2285" i="3"/>
  <c r="AD5877" i="3"/>
  <c r="AD4621" i="3"/>
  <c r="AD1167" i="3"/>
  <c r="AD3754" i="3"/>
  <c r="AD5572" i="3"/>
  <c r="AD4429" i="3"/>
  <c r="AD1226" i="3"/>
  <c r="AD5286" i="3"/>
  <c r="AD1254" i="3"/>
  <c r="AD5103" i="3"/>
  <c r="AD4501" i="3"/>
  <c r="AD5784" i="3"/>
  <c r="AD1243" i="3"/>
  <c r="AD5956" i="3"/>
  <c r="AD1479" i="3"/>
  <c r="AD5675" i="3"/>
  <c r="AD5653" i="3"/>
  <c r="AD5015" i="3"/>
  <c r="AD337" i="3"/>
  <c r="AD3461" i="3"/>
  <c r="AD1877" i="3"/>
  <c r="AD1821" i="3"/>
  <c r="AD1460" i="3"/>
  <c r="AD1704" i="3"/>
  <c r="AD1085" i="3"/>
  <c r="AD972" i="3"/>
  <c r="AD3764" i="3"/>
  <c r="AD5411" i="3"/>
  <c r="AD5508" i="3"/>
  <c r="AD3777" i="3"/>
  <c r="AD287" i="3"/>
  <c r="AD2158" i="3"/>
  <c r="AD4915" i="3"/>
  <c r="AD661" i="3"/>
  <c r="AD3781" i="3"/>
  <c r="AD4236" i="3"/>
  <c r="AD2125" i="3"/>
  <c r="AD5768" i="3"/>
  <c r="AD4135" i="3"/>
  <c r="AD188" i="3"/>
  <c r="AD5966" i="3"/>
  <c r="AD5519" i="3"/>
  <c r="AD525" i="3"/>
  <c r="AD5388" i="3"/>
  <c r="AD1369" i="3"/>
  <c r="AD5216" i="3"/>
  <c r="AD468" i="3"/>
  <c r="AD5728" i="3"/>
  <c r="AD245" i="3"/>
  <c r="AD600" i="3"/>
  <c r="AD1496" i="3"/>
  <c r="AD3938" i="3"/>
  <c r="AD900" i="3"/>
  <c r="AD2166" i="3"/>
  <c r="AD2064" i="3"/>
  <c r="AD653" i="3"/>
  <c r="AD5173" i="3"/>
  <c r="AD4427" i="3"/>
  <c r="AD5746" i="3"/>
  <c r="AD2004" i="3"/>
  <c r="AD4929" i="3"/>
  <c r="AD4814" i="3"/>
  <c r="AD4704" i="3"/>
  <c r="AD5230" i="3"/>
  <c r="AD1721" i="3"/>
  <c r="AD5867" i="3"/>
  <c r="AD3358" i="3"/>
  <c r="AD2065" i="3"/>
  <c r="AD1958" i="3"/>
  <c r="AD553" i="3"/>
  <c r="AD3855" i="3"/>
  <c r="AD724" i="3"/>
  <c r="AD3618" i="3"/>
  <c r="AD1298" i="3"/>
  <c r="AD1964" i="3"/>
  <c r="AD4522" i="3"/>
  <c r="AD1830" i="3"/>
  <c r="AD4227" i="3"/>
  <c r="AD3865" i="3"/>
  <c r="AD5385" i="3"/>
  <c r="AD712" i="3"/>
  <c r="AD5296" i="3"/>
  <c r="AD4361" i="3"/>
  <c r="AD3097" i="3"/>
  <c r="AD488" i="3"/>
  <c r="AD1129" i="3"/>
  <c r="AD2352" i="3"/>
  <c r="AD5056" i="3"/>
  <c r="AD378" i="3"/>
  <c r="AD4692" i="3"/>
  <c r="AD5967" i="3"/>
  <c r="AD5371" i="3"/>
  <c r="AD1765" i="3"/>
  <c r="AD808" i="3"/>
  <c r="AD6070" i="3"/>
  <c r="AD2262" i="3"/>
  <c r="AD5923" i="3"/>
  <c r="AD5274" i="3"/>
  <c r="AD4425" i="3"/>
  <c r="AD5952" i="3"/>
  <c r="AD5679" i="3"/>
  <c r="AD5263" i="3"/>
  <c r="AD4795" i="3"/>
  <c r="AD1430" i="3"/>
  <c r="AD5662" i="3"/>
  <c r="AD5022" i="3"/>
  <c r="AD5520" i="3"/>
  <c r="AD6057" i="3"/>
  <c r="AD5568" i="3"/>
  <c r="AD2072" i="3"/>
  <c r="AD1528" i="3"/>
  <c r="AD318" i="3"/>
  <c r="AD4863" i="3"/>
  <c r="AD5931" i="3"/>
  <c r="AD2027" i="3"/>
  <c r="AD1600" i="3"/>
  <c r="AD1325" i="3"/>
  <c r="AD1038" i="3"/>
  <c r="AD2355" i="3"/>
  <c r="AD6084" i="3"/>
  <c r="AD5012" i="3"/>
  <c r="AD5657" i="3"/>
  <c r="AD5789" i="3"/>
  <c r="AD2135" i="3"/>
  <c r="AD1164" i="3"/>
  <c r="AD5245" i="3"/>
  <c r="AD145" i="3"/>
  <c r="AD4049" i="3"/>
  <c r="AD4472" i="3"/>
  <c r="AD3449" i="3"/>
  <c r="AD377" i="3"/>
  <c r="AD5901" i="3"/>
  <c r="AD5509" i="3"/>
  <c r="AD5872" i="3"/>
  <c r="AD4513" i="3"/>
  <c r="AD5793" i="3"/>
  <c r="AD4468" i="3"/>
  <c r="AD350" i="3"/>
  <c r="AD804" i="3"/>
  <c r="AD5435" i="3"/>
  <c r="AD4823" i="3"/>
  <c r="AD4536" i="3"/>
  <c r="AD3298" i="3"/>
  <c r="AD999" i="3"/>
  <c r="AD4557" i="3"/>
  <c r="AD4832" i="3"/>
  <c r="AD5376" i="3"/>
  <c r="AD2272" i="3"/>
  <c r="AD538" i="3"/>
  <c r="AD5875" i="3"/>
  <c r="AD6059" i="3"/>
  <c r="AD3459" i="3"/>
  <c r="AD1572" i="3"/>
  <c r="AD3983" i="3"/>
  <c r="AD1165" i="3"/>
  <c r="AD1609" i="3"/>
  <c r="AD5405" i="3"/>
  <c r="AD564" i="3"/>
  <c r="AD2374" i="3"/>
  <c r="AD5257" i="3"/>
  <c r="AD5355" i="3"/>
  <c r="AD2156" i="3"/>
  <c r="AD3817" i="3"/>
  <c r="AD2329" i="3"/>
  <c r="AD3864" i="3"/>
  <c r="AD5017" i="3"/>
  <c r="AD4888" i="3"/>
  <c r="AD4730" i="3"/>
  <c r="AD1970" i="3"/>
  <c r="AD834" i="3"/>
  <c r="AD290" i="3"/>
  <c r="AD833" i="3"/>
  <c r="AD2093" i="3"/>
  <c r="AD4475" i="3"/>
  <c r="AD4789" i="3"/>
  <c r="AD515" i="3"/>
  <c r="AD4377" i="3"/>
  <c r="AD1836" i="3"/>
  <c r="AD4882" i="3"/>
  <c r="AD1267" i="3"/>
  <c r="AD4762" i="3"/>
  <c r="AD910" i="3"/>
  <c r="AD4413" i="3"/>
  <c r="AD1135" i="3"/>
  <c r="AD4482" i="3"/>
  <c r="AD1454" i="3"/>
  <c r="AD4953" i="3"/>
  <c r="AD5450" i="3"/>
  <c r="AD658" i="3"/>
  <c r="AD3895" i="3"/>
  <c r="AD5990" i="3"/>
  <c r="AD4350" i="3"/>
  <c r="AD4612" i="3"/>
  <c r="AD6054" i="3"/>
  <c r="AD856" i="3"/>
  <c r="AD2348" i="3"/>
  <c r="AD1971" i="3"/>
  <c r="AD4945" i="3"/>
  <c r="AD1925" i="3"/>
  <c r="AD5457" i="3"/>
  <c r="AD3611" i="3"/>
  <c r="AD3291" i="3"/>
  <c r="AD2257" i="3"/>
  <c r="AD5170" i="3"/>
  <c r="AD1238" i="3"/>
  <c r="AD759" i="3"/>
  <c r="AD3585" i="3"/>
  <c r="AD4318" i="3"/>
  <c r="AD5704" i="3"/>
  <c r="AD3665" i="3"/>
  <c r="AD3366" i="3"/>
  <c r="AD5939" i="3"/>
  <c r="AD2151" i="3"/>
  <c r="AD5280" i="3"/>
  <c r="AD5485" i="3"/>
  <c r="AD1888" i="3"/>
  <c r="AD354" i="3"/>
  <c r="AD954" i="3"/>
  <c r="AD1304" i="3"/>
  <c r="AD5092" i="3"/>
  <c r="AD4343" i="3"/>
  <c r="AD2671" i="3"/>
  <c r="AD6676" i="3"/>
  <c r="AD6788" i="3"/>
  <c r="AD1996" i="3"/>
  <c r="AD4162" i="3"/>
  <c r="AD6257" i="3"/>
  <c r="AD6551" i="3"/>
  <c r="AD3747" i="3"/>
  <c r="AD3069" i="3"/>
  <c r="AD4342" i="3"/>
  <c r="AD1685" i="3"/>
  <c r="AD2951" i="3"/>
  <c r="AD6421" i="3"/>
  <c r="AD2985" i="3"/>
  <c r="AD95" i="3"/>
  <c r="AD3163" i="3"/>
  <c r="AD2772" i="3"/>
  <c r="AD934" i="3"/>
  <c r="AD2913" i="3"/>
  <c r="AD2398" i="3"/>
  <c r="AD6674" i="3"/>
  <c r="AD6217" i="3"/>
  <c r="AD2470" i="3"/>
  <c r="AD2648" i="3"/>
  <c r="AD6128" i="3"/>
  <c r="AD2999" i="3"/>
  <c r="AD2858" i="3"/>
  <c r="AD2413" i="3"/>
  <c r="AD3601" i="3"/>
  <c r="AD90" i="3"/>
  <c r="AD567" i="3"/>
  <c r="AD828" i="3"/>
  <c r="AD2731" i="3"/>
  <c r="AD2644" i="3"/>
  <c r="AD4002" i="3"/>
  <c r="AD2589" i="3"/>
  <c r="AD6701" i="3"/>
  <c r="AD4401" i="3"/>
  <c r="AD2380" i="3"/>
  <c r="AD2661" i="3"/>
  <c r="AD6533" i="3"/>
  <c r="AD1942" i="3"/>
  <c r="AD2534" i="3"/>
  <c r="AD4947" i="3"/>
  <c r="AD2848" i="3"/>
  <c r="AD2988" i="3"/>
  <c r="AD6746" i="3"/>
  <c r="AD2472" i="3"/>
  <c r="AD6525" i="3"/>
  <c r="AD3165" i="3"/>
  <c r="AD3598" i="3"/>
  <c r="AD1343" i="3"/>
  <c r="AD6754" i="3"/>
  <c r="AD4278" i="3"/>
  <c r="AD2613" i="3"/>
  <c r="AD1939" i="3"/>
  <c r="AD4341" i="3"/>
  <c r="AD5334" i="3"/>
  <c r="AD6519" i="3"/>
  <c r="AD4376" i="3"/>
  <c r="AD6198" i="3"/>
  <c r="AD4925" i="3"/>
  <c r="AD4851" i="3"/>
  <c r="AD6663" i="3"/>
  <c r="AD6650" i="3"/>
  <c r="AD3347" i="3"/>
  <c r="AD6516" i="3"/>
  <c r="AD477" i="3"/>
  <c r="AD1795" i="3"/>
  <c r="AD114" i="3"/>
  <c r="AD4238" i="3"/>
  <c r="AD2929" i="3"/>
  <c r="AD4247" i="3"/>
  <c r="AD6503" i="3"/>
  <c r="AD3176" i="3"/>
  <c r="AD2901" i="3"/>
  <c r="AD6287" i="3"/>
  <c r="AD2815" i="3"/>
  <c r="AD4829" i="3"/>
  <c r="AD6654" i="3"/>
  <c r="AD5536" i="3"/>
  <c r="AD2832" i="3"/>
  <c r="AD1574" i="3"/>
  <c r="AD2453" i="3"/>
  <c r="AD6761" i="3"/>
  <c r="AD2439" i="3"/>
  <c r="AD3735" i="3"/>
  <c r="AD6771" i="3"/>
  <c r="AD2384" i="3"/>
  <c r="AD4721" i="3"/>
  <c r="AD3053" i="3"/>
  <c r="AD4680" i="3"/>
  <c r="AD6709" i="3"/>
  <c r="AD2880" i="3"/>
  <c r="AD409" i="3"/>
  <c r="AD2869" i="3"/>
  <c r="AD2873" i="3"/>
  <c r="AD1228" i="3"/>
  <c r="AD2485" i="3"/>
  <c r="AD6154" i="3"/>
  <c r="AD2189" i="3"/>
  <c r="AD1281" i="3"/>
  <c r="AD6640" i="3"/>
  <c r="AD6639" i="3"/>
  <c r="AD4225" i="3"/>
  <c r="AD5430" i="3"/>
  <c r="AD3978" i="3"/>
  <c r="AD5525" i="3"/>
  <c r="AD4385" i="3"/>
  <c r="AD5322" i="3"/>
  <c r="AD5528" i="3"/>
  <c r="AD1035" i="3"/>
  <c r="AD6009" i="3"/>
  <c r="AD4732" i="3"/>
  <c r="AD5345" i="3"/>
  <c r="AD722" i="3"/>
  <c r="AD5351" i="3"/>
  <c r="AD5597" i="3"/>
  <c r="AD583" i="3"/>
  <c r="AD4907" i="3"/>
  <c r="AD104" i="3"/>
  <c r="AD1389" i="3"/>
  <c r="AD1300" i="3"/>
  <c r="AD1193" i="3"/>
  <c r="AD1132" i="3"/>
  <c r="AD872" i="3"/>
  <c r="AD3766" i="3"/>
  <c r="AD450" i="3"/>
  <c r="AD4195" i="3"/>
  <c r="AD472" i="3"/>
  <c r="AD4950" i="3"/>
  <c r="AD1764" i="3"/>
  <c r="AD926" i="3"/>
  <c r="AD2188" i="3"/>
  <c r="AD5157" i="3"/>
  <c r="AD4651" i="3"/>
  <c r="AD923" i="3"/>
  <c r="AD1825" i="3"/>
  <c r="AD5770" i="3"/>
  <c r="AD4674" i="3"/>
  <c r="AD1429" i="3"/>
  <c r="AD4067" i="3"/>
  <c r="AD5780" i="3"/>
  <c r="AD1003" i="3"/>
  <c r="AD5870" i="3"/>
  <c r="AD6041" i="3"/>
  <c r="AD4114" i="3"/>
  <c r="AD4800" i="3"/>
  <c r="AD3587" i="3"/>
  <c r="AD1207" i="3"/>
  <c r="AD1999" i="3"/>
  <c r="AD4676" i="3"/>
  <c r="AD980" i="3"/>
  <c r="AD4687" i="3"/>
  <c r="AD2035" i="3"/>
  <c r="AD2016" i="3"/>
  <c r="AD1037" i="3"/>
  <c r="AD4790" i="3"/>
  <c r="AD4189" i="3"/>
  <c r="AD4066" i="3"/>
  <c r="AD747" i="3"/>
  <c r="AD5627" i="3"/>
  <c r="AD4840" i="3"/>
  <c r="AD115" i="3"/>
  <c r="AD2259" i="3"/>
  <c r="AD4568" i="3"/>
  <c r="AD1887" i="3"/>
  <c r="AD4519" i="3"/>
  <c r="AD519" i="3"/>
  <c r="AD4807" i="3"/>
  <c r="AD302" i="3"/>
  <c r="AD4415" i="3"/>
  <c r="AD4696" i="3"/>
  <c r="AD2298" i="3"/>
  <c r="AD966" i="3"/>
  <c r="AD1199" i="3"/>
  <c r="AD5762" i="3"/>
  <c r="AD3979" i="3"/>
  <c r="AD6075" i="3"/>
  <c r="AD3804" i="3"/>
  <c r="AD5864" i="3"/>
  <c r="AD4943" i="3"/>
  <c r="AD4556" i="3"/>
  <c r="AD1237" i="3"/>
  <c r="AD5779" i="3"/>
  <c r="AD2115" i="3"/>
  <c r="AD2234" i="3"/>
  <c r="AD1032" i="3"/>
  <c r="AD2232" i="3"/>
  <c r="AD5095" i="3"/>
  <c r="AD5135" i="3"/>
  <c r="AD588" i="3"/>
  <c r="AD3532" i="3"/>
  <c r="AD541" i="3"/>
  <c r="AD2067" i="3"/>
  <c r="AD83" i="3"/>
  <c r="AD4587" i="3"/>
  <c r="AD5042" i="3"/>
  <c r="AD1288" i="3"/>
  <c r="AD5300" i="3"/>
  <c r="AD4311" i="3"/>
  <c r="AD4710" i="3"/>
  <c r="AD1488" i="3"/>
  <c r="AD1438" i="3"/>
  <c r="AD5211" i="3"/>
  <c r="AD602" i="3"/>
  <c r="AD545" i="3"/>
  <c r="AD4518" i="3"/>
  <c r="AD1312" i="3"/>
  <c r="AD1078" i="3"/>
  <c r="AD4856" i="3"/>
  <c r="AD4695" i="3"/>
  <c r="AD6091" i="3"/>
  <c r="AD5290" i="3"/>
  <c r="AD3419" i="3"/>
  <c r="AD5934" i="3"/>
  <c r="AD6072" i="3"/>
  <c r="AD6045" i="3"/>
  <c r="AD4056" i="3"/>
  <c r="AD4423" i="3"/>
  <c r="AD3870" i="3"/>
  <c r="AD983" i="3"/>
  <c r="AD4143" i="3"/>
  <c r="AD3259" i="3"/>
  <c r="AD1159" i="3"/>
  <c r="AD2184" i="3"/>
  <c r="AD4549" i="3"/>
  <c r="AD5115" i="3"/>
  <c r="AD5030" i="3"/>
  <c r="AD861" i="3"/>
  <c r="AD5714" i="3"/>
  <c r="AD4896" i="3"/>
  <c r="AD5401" i="3"/>
  <c r="AD4862" i="3"/>
  <c r="AD2219" i="3"/>
  <c r="AD2026" i="3"/>
  <c r="AD1839" i="3"/>
  <c r="AD5698" i="3"/>
  <c r="AD1954" i="3"/>
  <c r="AD5253" i="3"/>
  <c r="AD4268" i="3"/>
  <c r="AD80" i="3"/>
  <c r="AD767" i="3"/>
  <c r="AD1330" i="3"/>
  <c r="AD5656" i="3"/>
  <c r="AD1451" i="3"/>
  <c r="AD3806" i="3"/>
  <c r="AD1290" i="3"/>
  <c r="AD204" i="3"/>
  <c r="AD847" i="3"/>
  <c r="AD2005" i="3"/>
  <c r="AD1053" i="3"/>
  <c r="AD1077" i="3"/>
  <c r="AD3514" i="3"/>
  <c r="AD4196" i="3"/>
  <c r="AD4615" i="3"/>
  <c r="AD2945" i="3"/>
  <c r="AD3303" i="3"/>
  <c r="AD636" i="3"/>
  <c r="AD6787" i="3"/>
  <c r="AD385" i="3"/>
  <c r="AD349" i="3"/>
  <c r="AD6691" i="3"/>
  <c r="AD6296" i="3"/>
  <c r="AD2165" i="3"/>
  <c r="AD6293" i="3"/>
  <c r="AD6377" i="3"/>
  <c r="AD5720" i="3"/>
  <c r="AD3436" i="3"/>
  <c r="AD1682" i="3"/>
  <c r="AD3269" i="3"/>
  <c r="AD124" i="3"/>
  <c r="AD4022" i="3"/>
  <c r="AD2524" i="3"/>
  <c r="AD360" i="3"/>
  <c r="AD1082" i="3"/>
  <c r="AD3765" i="3"/>
  <c r="AD5028" i="3"/>
  <c r="AD4526" i="3"/>
  <c r="AD5826" i="3"/>
  <c r="AD1405" i="3"/>
  <c r="AD2054" i="3"/>
  <c r="AD4138" i="3"/>
  <c r="AD1773" i="3"/>
  <c r="AD5676" i="3"/>
  <c r="AD5863" i="3"/>
  <c r="AD4127" i="3"/>
  <c r="AD4830" i="3"/>
  <c r="AD1160" i="3"/>
  <c r="AD2172" i="3"/>
  <c r="AD5546" i="3"/>
  <c r="AD5855" i="3"/>
  <c r="AD4541" i="3"/>
  <c r="AD547" i="3"/>
  <c r="AD4530" i="3"/>
  <c r="AD5305" i="3"/>
  <c r="AD4194" i="3"/>
  <c r="AD240" i="3"/>
  <c r="AD5959" i="3"/>
  <c r="AD1074" i="3"/>
  <c r="AD5930" i="3"/>
  <c r="AD5394" i="3"/>
  <c r="AD981" i="3"/>
  <c r="AD5944" i="3"/>
  <c r="AD758" i="3"/>
  <c r="AD5840" i="3"/>
  <c r="AD765" i="3"/>
  <c r="AD2155" i="3"/>
  <c r="AD5516" i="3"/>
  <c r="AD2171" i="3"/>
  <c r="AD771" i="3"/>
  <c r="AD608" i="3"/>
  <c r="AD4845" i="3"/>
  <c r="AD4338" i="3"/>
  <c r="AD703" i="3"/>
  <c r="AD4373" i="3"/>
  <c r="AD1812" i="3"/>
  <c r="AD695" i="3"/>
  <c r="AD4827" i="3"/>
  <c r="AD582" i="3"/>
  <c r="AD35" i="3"/>
  <c r="AD3288" i="3"/>
  <c r="AD4701" i="3"/>
  <c r="AD6117" i="3"/>
  <c r="AD4857" i="3"/>
  <c r="AD5218" i="3"/>
  <c r="AD4083" i="3"/>
  <c r="AD6109" i="3"/>
  <c r="AD6076" i="3"/>
  <c r="AD6015" i="3"/>
  <c r="AD4293" i="3"/>
  <c r="AD4956" i="3"/>
  <c r="AD348" i="3"/>
  <c r="AD5249" i="3"/>
  <c r="AD1513" i="3"/>
  <c r="AD1382" i="3"/>
  <c r="AD3683" i="3"/>
  <c r="AD3666" i="3"/>
  <c r="AD1709" i="3"/>
  <c r="AD3334" i="3"/>
  <c r="AD6004" i="3"/>
  <c r="AD5580" i="3"/>
  <c r="AD4330" i="3"/>
  <c r="AD5927" i="3"/>
  <c r="AD1692" i="3"/>
  <c r="AD82" i="3"/>
  <c r="AD5254" i="3"/>
  <c r="AD5837" i="3"/>
  <c r="AD4890" i="3"/>
  <c r="AD2154" i="3"/>
  <c r="AD1890" i="3"/>
  <c r="AD470" i="3"/>
  <c r="AD5786" i="3"/>
  <c r="AD34" i="3"/>
  <c r="AD1481" i="3"/>
  <c r="AD1328" i="3"/>
  <c r="AD43" i="3"/>
  <c r="AD1683" i="3"/>
  <c r="AD29" i="3"/>
  <c r="AD1538" i="3"/>
  <c r="AD5410" i="3"/>
  <c r="AD3718" i="3"/>
  <c r="AD5594" i="3"/>
  <c r="AD4858" i="3"/>
  <c r="AD4137" i="3"/>
  <c r="AD4716" i="3"/>
  <c r="AD3960" i="3"/>
  <c r="AD5223" i="3"/>
  <c r="AD4055" i="3"/>
  <c r="AD5122" i="3"/>
  <c r="AD3662" i="3"/>
  <c r="AD4728" i="3"/>
  <c r="AD1218" i="3"/>
  <c r="AD4250" i="3"/>
  <c r="AD5810" i="3"/>
  <c r="AD4328" i="3"/>
  <c r="AD3145" i="3"/>
  <c r="AD1503" i="3"/>
  <c r="AD5264" i="3"/>
  <c r="AD558" i="3"/>
  <c r="AD5669" i="3"/>
  <c r="AD2159" i="3"/>
  <c r="AD1605" i="3"/>
  <c r="AD4817" i="3"/>
  <c r="AD1517" i="3"/>
  <c r="AD2025" i="3"/>
  <c r="AD1587" i="3"/>
  <c r="AD3929" i="3"/>
  <c r="AD5221" i="3"/>
  <c r="AD1234" i="3"/>
  <c r="AD590" i="3"/>
  <c r="AD5169" i="3"/>
  <c r="AD5445" i="3"/>
  <c r="AD1252" i="3"/>
  <c r="AD4754" i="3"/>
  <c r="AD1819" i="3"/>
  <c r="AD4986" i="3"/>
  <c r="AD3225" i="3"/>
  <c r="AD1822" i="3"/>
  <c r="AD849" i="3"/>
  <c r="AD5749" i="3"/>
  <c r="AD878" i="3"/>
  <c r="AD481" i="3"/>
  <c r="AD2429" i="3"/>
  <c r="AD3927" i="3"/>
  <c r="AD3996" i="3"/>
  <c r="AD6155" i="3"/>
  <c r="AD2576" i="3"/>
  <c r="AD2356" i="3"/>
  <c r="AD2081" i="3"/>
  <c r="AD431" i="3"/>
  <c r="AD3124" i="3"/>
  <c r="AD6550" i="3"/>
  <c r="AD6638" i="3"/>
  <c r="AD6294" i="3"/>
  <c r="AD2385" i="3"/>
  <c r="AD3498" i="3"/>
  <c r="AD3838" i="3"/>
  <c r="AD6211" i="3"/>
  <c r="AD1096" i="3"/>
  <c r="AD3178" i="3"/>
  <c r="AD1185" i="3"/>
  <c r="AD4119" i="3"/>
  <c r="AD2557" i="3"/>
  <c r="AD6541" i="3"/>
  <c r="AD2930" i="3"/>
  <c r="AD4183" i="3"/>
  <c r="AD2696" i="3"/>
  <c r="AD4496" i="3"/>
  <c r="AD2475" i="3"/>
  <c r="AD2526" i="3"/>
  <c r="AD2447" i="3"/>
  <c r="AD3332" i="3"/>
  <c r="AD3928" i="3"/>
  <c r="AD4691" i="3"/>
  <c r="AD4366" i="3"/>
  <c r="AD6646" i="3"/>
  <c r="AD210" i="3"/>
  <c r="AD5484" i="3"/>
  <c r="AD164" i="3"/>
  <c r="AD99" i="3"/>
  <c r="AD520" i="3"/>
  <c r="AD4469" i="3"/>
  <c r="AD563" i="3"/>
  <c r="AD1607" i="3"/>
  <c r="AD6020" i="3"/>
  <c r="AD5976" i="3"/>
  <c r="AD5373" i="3"/>
  <c r="AD4217" i="3"/>
  <c r="AD4900" i="3"/>
  <c r="AD1493" i="3"/>
  <c r="AD280" i="3"/>
  <c r="AD5433" i="3"/>
  <c r="AD824" i="3"/>
  <c r="AD4934" i="3"/>
  <c r="AD2194" i="3"/>
  <c r="AD3680" i="3"/>
  <c r="AD1137" i="3"/>
  <c r="AD5759" i="3"/>
  <c r="AD3503" i="3"/>
  <c r="AD5623" i="3"/>
  <c r="AD1293" i="3"/>
  <c r="AD2235" i="3"/>
  <c r="AD4775" i="3"/>
  <c r="AD5472" i="3"/>
  <c r="AD1482" i="3"/>
  <c r="AD5366" i="3"/>
  <c r="AD1618" i="3"/>
  <c r="AD5255" i="3"/>
  <c r="AD5177" i="3"/>
  <c r="AD5921" i="3"/>
  <c r="AD1785" i="3"/>
  <c r="AD4069" i="3"/>
  <c r="AD676" i="3"/>
  <c r="AD98" i="3"/>
  <c r="AD5446" i="3"/>
  <c r="AD4064" i="3"/>
  <c r="AD5628" i="3"/>
  <c r="AD4157" i="3"/>
  <c r="AD4905" i="3"/>
  <c r="AD3493" i="3"/>
  <c r="AD1348" i="3"/>
  <c r="AD51" i="3"/>
  <c r="AD1197" i="3"/>
  <c r="AD4405" i="3"/>
  <c r="AD3896" i="3"/>
  <c r="AD1606" i="3"/>
  <c r="AD5214" i="3"/>
  <c r="AD5527" i="3"/>
  <c r="AD1087" i="3"/>
  <c r="AD1927" i="3"/>
  <c r="AD4160" i="3"/>
  <c r="AD1856" i="3"/>
  <c r="AD6068" i="3"/>
  <c r="AD4926" i="3"/>
  <c r="AD1919" i="3"/>
  <c r="AD1494" i="3"/>
  <c r="AD3296" i="3"/>
  <c r="AD4944" i="3"/>
  <c r="AD5452" i="3"/>
  <c r="AD5545" i="3"/>
  <c r="AD5685" i="3"/>
  <c r="AD3257" i="3"/>
  <c r="AD1986" i="3"/>
  <c r="AD4359" i="3"/>
  <c r="AD5717" i="3"/>
  <c r="AD1211" i="3"/>
  <c r="AD5237" i="3"/>
  <c r="AD5402" i="3"/>
  <c r="AD1580" i="3"/>
  <c r="AD5456" i="3"/>
  <c r="AD5393" i="3"/>
  <c r="AD5204" i="3"/>
  <c r="AD3465" i="3"/>
  <c r="AD500" i="3"/>
  <c r="AD1072" i="3"/>
  <c r="AD2006" i="3"/>
  <c r="AD1774" i="3"/>
  <c r="AD3760" i="3"/>
  <c r="AD3540" i="3"/>
  <c r="AD4831" i="3"/>
  <c r="AD4755" i="3"/>
  <c r="AD895" i="3"/>
  <c r="AD546" i="3"/>
  <c r="AD464" i="3"/>
  <c r="AD774" i="3"/>
  <c r="AD1142" i="3"/>
  <c r="AD4158" i="3"/>
  <c r="AD231" i="3"/>
  <c r="AD4399" i="3"/>
  <c r="AD512" i="3"/>
  <c r="AD6023" i="3"/>
  <c r="AD5833" i="3"/>
  <c r="AD3821" i="3"/>
  <c r="AD1568" i="3"/>
  <c r="AD6071" i="3"/>
  <c r="AD2066" i="3"/>
  <c r="AD6108" i="3"/>
  <c r="AD142" i="3"/>
  <c r="AD3295" i="3"/>
  <c r="AD4292" i="3"/>
  <c r="AD4735" i="3"/>
  <c r="AD4965" i="3"/>
  <c r="AD3497" i="3"/>
  <c r="AD1106" i="3"/>
  <c r="AD1923" i="3"/>
  <c r="AD1545" i="3"/>
  <c r="AD5033" i="3"/>
  <c r="AD1551" i="3"/>
  <c r="AD5515" i="3"/>
  <c r="AD2012" i="3"/>
  <c r="AD1977" i="3"/>
  <c r="AD5554" i="3"/>
  <c r="AD2029" i="3"/>
  <c r="AD4024" i="3"/>
  <c r="AD81" i="3"/>
  <c r="AD871" i="3"/>
  <c r="AD68" i="3"/>
  <c r="AD5983" i="3"/>
  <c r="AD1477" i="3"/>
  <c r="AD1456" i="3"/>
  <c r="AD2361" i="3"/>
  <c r="AD2327" i="3"/>
  <c r="AD66" i="3"/>
  <c r="AD1297" i="3"/>
  <c r="AD1327" i="3"/>
  <c r="AD183" i="3"/>
  <c r="AD1464" i="3"/>
  <c r="AD3999" i="3"/>
  <c r="AD223" i="3"/>
  <c r="AD4495" i="3"/>
  <c r="AD2088" i="3"/>
  <c r="AD2080" i="3"/>
  <c r="AD5794" i="3"/>
  <c r="AD1367" i="3"/>
  <c r="AD621" i="3"/>
  <c r="AD5577" i="3"/>
  <c r="AD1705" i="3"/>
  <c r="AD1581" i="3"/>
  <c r="AD1409" i="3"/>
  <c r="AD4485" i="3"/>
  <c r="AD1641" i="3"/>
  <c r="AD4448" i="3"/>
  <c r="AD1163" i="3"/>
  <c r="AD5479" i="3"/>
  <c r="AD3117" i="3"/>
  <c r="AD5878" i="3"/>
  <c r="AD1883" i="3"/>
  <c r="AD5868" i="3"/>
  <c r="AD4724" i="3"/>
  <c r="AD3333" i="3"/>
  <c r="AD1428" i="3"/>
  <c r="AD4331" i="3"/>
  <c r="AD5953" i="3"/>
  <c r="AD1516" i="3"/>
  <c r="AD2024" i="3"/>
  <c r="AD5325" i="3"/>
  <c r="AD4726" i="3"/>
  <c r="AD5478" i="3"/>
  <c r="AD4499" i="3"/>
  <c r="AD5612" i="3"/>
  <c r="AD4941" i="3"/>
  <c r="AD1070" i="3"/>
  <c r="AD813" i="3"/>
  <c r="AD977" i="3"/>
  <c r="AD956" i="3"/>
  <c r="AD4985" i="3"/>
  <c r="AD3949" i="3"/>
  <c r="AD79" i="3"/>
  <c r="AD140" i="3"/>
  <c r="AD2351" i="3"/>
  <c r="AD917" i="3"/>
  <c r="AD376" i="3"/>
  <c r="AD2509" i="3"/>
  <c r="AD6564" i="3"/>
  <c r="AD2762" i="3"/>
  <c r="AD4153" i="3"/>
  <c r="AD3132" i="3"/>
  <c r="AD3554" i="3"/>
  <c r="AD2912" i="3"/>
  <c r="AD3413" i="3"/>
  <c r="AD1604" i="3"/>
  <c r="AD1364" i="3"/>
  <c r="AD5928" i="3"/>
  <c r="AD1556" i="3"/>
  <c r="AD232" i="3"/>
  <c r="AD1255" i="3"/>
  <c r="AD5232" i="3"/>
  <c r="AD5908" i="3"/>
  <c r="AD4835" i="3"/>
  <c r="AD4317" i="3"/>
  <c r="AD1808" i="3"/>
  <c r="AD1848" i="3"/>
  <c r="AD5596" i="3"/>
  <c r="AD4525" i="3"/>
  <c r="AD5499" i="3"/>
  <c r="AD752" i="3"/>
  <c r="AD4702" i="3"/>
  <c r="AD1700" i="3"/>
  <c r="AD741" i="3"/>
  <c r="AD2314" i="3"/>
  <c r="AD3899" i="3"/>
  <c r="AD369" i="3"/>
  <c r="AD511" i="3"/>
  <c r="AD5694" i="3"/>
  <c r="AD5282" i="3"/>
  <c r="AD2282" i="3"/>
  <c r="AD6051" i="3"/>
  <c r="AD1361" i="3"/>
  <c r="AD2363" i="3"/>
  <c r="AD4880" i="3"/>
  <c r="AD1341" i="3"/>
  <c r="AD4464" i="3"/>
  <c r="AD391" i="3"/>
  <c r="AD4738" i="3"/>
  <c r="AD1501" i="3"/>
  <c r="AD479" i="3"/>
  <c r="AD4220" i="3"/>
  <c r="AD3930" i="3"/>
  <c r="AD1698" i="3"/>
  <c r="AD5266" i="3"/>
  <c r="AD1895" i="3"/>
  <c r="AD4644" i="3"/>
  <c r="AD1582" i="3"/>
  <c r="AD5129" i="3"/>
  <c r="AD5553" i="3"/>
  <c r="AD5585" i="3"/>
  <c r="AD2039" i="3"/>
  <c r="AD5082" i="3"/>
  <c r="AD5224" i="3"/>
  <c r="AD67" i="3"/>
  <c r="AD596" i="3"/>
  <c r="AD403" i="3"/>
  <c r="AD4063" i="3"/>
  <c r="AD5384" i="3"/>
  <c r="AD4839" i="3"/>
  <c r="AD657" i="3"/>
  <c r="AD4360" i="3"/>
  <c r="AD1636" i="3"/>
  <c r="AD458" i="3"/>
  <c r="AD1463" i="3"/>
  <c r="AD591" i="3"/>
  <c r="AD510" i="3"/>
  <c r="AD3951" i="3"/>
  <c r="AD4722" i="3"/>
  <c r="AD3446" i="3"/>
  <c r="AD4784" i="3"/>
  <c r="AD3919" i="3"/>
  <c r="AD850" i="3"/>
  <c r="AD2283" i="3"/>
  <c r="AD3525" i="3"/>
  <c r="AD5400" i="3"/>
  <c r="AD4517" i="3"/>
  <c r="AD5988" i="3"/>
  <c r="AD5731" i="3"/>
  <c r="AD5861" i="3"/>
  <c r="AD215" i="3"/>
  <c r="AD2271" i="3"/>
  <c r="AD5522" i="3"/>
  <c r="AD5483" i="3"/>
  <c r="AD4620" i="3"/>
  <c r="AD5423" i="3"/>
  <c r="AD1708" i="3"/>
  <c r="AD4116" i="3"/>
  <c r="AD1422" i="3"/>
  <c r="AD4430" i="3"/>
  <c r="AD6048" i="3"/>
  <c r="AD3679" i="3"/>
  <c r="AD5566" i="3"/>
  <c r="AD1814" i="3"/>
  <c r="AD5805" i="3"/>
  <c r="AD4402" i="3"/>
  <c r="AD4769" i="3"/>
  <c r="AD5906" i="3"/>
  <c r="AD689" i="3"/>
  <c r="AD5557" i="3"/>
  <c r="AD4664" i="3"/>
  <c r="AD4246" i="3"/>
  <c r="AD1520" i="3"/>
  <c r="AD2254" i="3"/>
  <c r="AD1388" i="3"/>
  <c r="AD199" i="3"/>
  <c r="AD301" i="3"/>
  <c r="AD2350" i="3"/>
  <c r="AD421" i="3"/>
  <c r="AD3541" i="3"/>
  <c r="AD1816" i="3"/>
  <c r="AD6559" i="3"/>
  <c r="AD3824" i="3"/>
  <c r="AD3775" i="3"/>
  <c r="AD988" i="3"/>
  <c r="AD2730" i="3"/>
  <c r="AD6785" i="3"/>
  <c r="AD170" i="3"/>
  <c r="AD4310" i="3"/>
  <c r="AD6549" i="3"/>
  <c r="AD6548" i="3"/>
  <c r="AD5756" i="3"/>
  <c r="AD3414" i="3"/>
  <c r="AD6729" i="3"/>
  <c r="AD3055" i="3"/>
  <c r="AD2547" i="3"/>
  <c r="AD1949" i="3"/>
  <c r="AD3210" i="3"/>
  <c r="AD3308" i="3"/>
  <c r="AD3393" i="3"/>
  <c r="AD4544" i="3"/>
  <c r="AD5492" i="3"/>
  <c r="AD5" i="3"/>
  <c r="AD6747" i="3"/>
  <c r="AD2538" i="3"/>
  <c r="AD2907" i="3"/>
  <c r="AD3034" i="3"/>
  <c r="AD251" i="3"/>
  <c r="AD3522" i="3"/>
  <c r="AD2622" i="3"/>
  <c r="AD4558" i="3"/>
  <c r="AD6538" i="3"/>
  <c r="AD6357" i="3"/>
  <c r="AD1487" i="3"/>
  <c r="AD4101" i="3"/>
  <c r="AD6175" i="3"/>
  <c r="AD4488" i="3"/>
  <c r="AD3362" i="3"/>
  <c r="AD3312" i="3"/>
  <c r="AD3462" i="3"/>
  <c r="AD1544" i="3"/>
  <c r="AD5008" i="3"/>
  <c r="AD6088" i="3"/>
  <c r="AD5706" i="3"/>
  <c r="AD4904" i="3"/>
  <c r="AD603" i="3"/>
  <c r="AD1570" i="3"/>
  <c r="AD96" i="3"/>
  <c r="AD342" i="3"/>
  <c r="AD656" i="3"/>
  <c r="AD1467" i="3"/>
  <c r="AD509" i="3"/>
  <c r="AD5693" i="3"/>
  <c r="AD5404" i="3"/>
  <c r="AD5888" i="3"/>
  <c r="AD2265" i="3"/>
  <c r="AD5275" i="3"/>
  <c r="AD5217" i="3"/>
  <c r="AD2042" i="3"/>
  <c r="AD5776" i="3"/>
  <c r="AD932" i="3"/>
  <c r="AD2317" i="3"/>
  <c r="AD4969" i="3"/>
  <c r="AD5677" i="3"/>
  <c r="AD5439" i="3"/>
  <c r="AD4752" i="3"/>
  <c r="AD4404" i="3"/>
  <c r="AD5350" i="3"/>
  <c r="AD4742" i="3"/>
  <c r="AD1629" i="3"/>
  <c r="AD4493" i="3"/>
  <c r="AD5902" i="3"/>
  <c r="AD5638" i="3"/>
  <c r="AD5198" i="3"/>
  <c r="AD4561" i="3"/>
  <c r="AD4799" i="3"/>
  <c r="AD4677" i="3"/>
  <c r="AD5565" i="3"/>
  <c r="AD5530" i="3"/>
  <c r="AD5235" i="3"/>
  <c r="AD1095" i="3"/>
  <c r="AD4768" i="3"/>
  <c r="AD1760" i="3"/>
  <c r="AD2294" i="3"/>
  <c r="AD5688" i="3"/>
  <c r="AD773" i="3"/>
  <c r="AD1322" i="3"/>
  <c r="AD2048" i="3"/>
  <c r="AD3645" i="3"/>
  <c r="AD2224" i="3"/>
  <c r="AD928" i="3"/>
  <c r="AD1118" i="3"/>
  <c r="AD4025" i="3"/>
  <c r="AD311" i="3"/>
  <c r="AD3349" i="3"/>
  <c r="AD2668" i="3"/>
  <c r="AD5278" i="3"/>
  <c r="AD2914" i="3"/>
  <c r="AD4179" i="3"/>
  <c r="AD595" i="3"/>
  <c r="AD2650" i="3"/>
  <c r="AD1642" i="3"/>
  <c r="AD3357" i="3"/>
  <c r="AD2550" i="3"/>
  <c r="AD2395" i="3"/>
  <c r="AD2659" i="3"/>
  <c r="AD3230" i="3"/>
  <c r="AD6782" i="3"/>
  <c r="AD6748" i="3"/>
  <c r="AD1752" i="3"/>
  <c r="AD6291" i="3"/>
  <c r="AD1066" i="3"/>
  <c r="AD221" i="3"/>
  <c r="AD6542" i="3"/>
  <c r="AD1215" i="3"/>
  <c r="AD6177" i="3"/>
  <c r="AD216" i="3"/>
  <c r="AD6378" i="3"/>
  <c r="AD841" i="3"/>
  <c r="AD2643" i="3"/>
  <c r="AD4161" i="3"/>
  <c r="AD6768" i="3"/>
  <c r="AD6289" i="3"/>
  <c r="AD3101" i="3"/>
  <c r="AD3535" i="3"/>
  <c r="AD4975" i="3"/>
  <c r="AD2517" i="3"/>
  <c r="AD2933" i="3"/>
  <c r="AD150" i="3"/>
  <c r="AD3007" i="3"/>
  <c r="AD6673" i="3"/>
  <c r="AD2734" i="3"/>
  <c r="AD2302" i="3"/>
  <c r="AD2630" i="3"/>
  <c r="AD6700" i="3"/>
  <c r="AD5043" i="3"/>
  <c r="AD3753" i="3"/>
  <c r="AD87" i="3"/>
  <c r="AD2694" i="3"/>
  <c r="AD5806" i="3"/>
  <c r="AD3046" i="3"/>
  <c r="AD4038" i="3"/>
  <c r="AD6526" i="3"/>
  <c r="AD5273" i="3"/>
  <c r="AD6166" i="3"/>
  <c r="AD6501" i="3"/>
  <c r="AD4545" i="3"/>
  <c r="AD1622" i="3"/>
  <c r="AD6394" i="3"/>
  <c r="AD274" i="3"/>
  <c r="AD3520" i="3"/>
  <c r="AD2480" i="3"/>
  <c r="AD3223" i="3"/>
  <c r="AD6520" i="3"/>
  <c r="AD6376" i="3"/>
  <c r="AD6169" i="3"/>
  <c r="AD4959" i="3"/>
  <c r="AD987" i="3"/>
  <c r="AD3997" i="3"/>
  <c r="AD3105" i="3"/>
  <c r="AD4983" i="3"/>
  <c r="AD4172" i="3"/>
  <c r="AD6807" i="3"/>
  <c r="AD6585" i="3"/>
  <c r="AD1006" i="3"/>
  <c r="AD6161" i="3"/>
  <c r="AD5636" i="3"/>
  <c r="AD3326" i="3"/>
  <c r="AD5896" i="3"/>
  <c r="AD1548" i="3"/>
  <c r="AD1897" i="3"/>
  <c r="AD4394" i="3"/>
  <c r="AD5524" i="3"/>
  <c r="AD4836" i="3"/>
  <c r="AD5066" i="3"/>
  <c r="AD5591" i="3"/>
  <c r="AD5922" i="3"/>
  <c r="AD2373" i="3"/>
  <c r="AD4477" i="3"/>
  <c r="AD4438" i="3"/>
  <c r="AD673" i="3"/>
  <c r="AD4524" i="3"/>
  <c r="AD6083" i="3"/>
  <c r="AD4936" i="3"/>
  <c r="AD73" i="3"/>
  <c r="AD1276" i="3"/>
  <c r="AD496" i="3"/>
  <c r="AD1458" i="3"/>
  <c r="AD88" i="3"/>
  <c r="AD1084" i="3"/>
  <c r="AD4804" i="3"/>
  <c r="AD3756" i="3"/>
  <c r="AD4270" i="3"/>
  <c r="AD549" i="3"/>
  <c r="AD5887" i="3"/>
  <c r="AD5919" i="3"/>
  <c r="AD5924" i="3"/>
  <c r="AD6097" i="3"/>
  <c r="AD5075" i="3"/>
  <c r="AD1336" i="3"/>
  <c r="AD5518" i="3"/>
  <c r="AD4822" i="3"/>
  <c r="AD482" i="3"/>
  <c r="AD5110" i="3"/>
  <c r="AD5849" i="3"/>
  <c r="AD1952" i="3"/>
  <c r="AD5993" i="3"/>
  <c r="AD5349" i="3"/>
  <c r="AD1462" i="3"/>
  <c r="AD4299" i="3"/>
  <c r="AD5547" i="3"/>
  <c r="AD4185" i="3"/>
  <c r="AD4649" i="3"/>
  <c r="AD4977" i="3"/>
  <c r="AD1190" i="3"/>
  <c r="AD1844" i="3"/>
  <c r="AD5814" i="3"/>
  <c r="AD5724" i="3"/>
  <c r="AD909" i="3"/>
  <c r="AD947" i="3"/>
  <c r="AD1824" i="3"/>
  <c r="AD5338" i="3"/>
  <c r="AD2019" i="3"/>
  <c r="AD1335" i="3"/>
  <c r="AD1092" i="3"/>
  <c r="AD5013" i="3"/>
  <c r="AD3365" i="3"/>
  <c r="AD2040" i="3"/>
  <c r="AD4450" i="3"/>
  <c r="AD1289" i="3"/>
  <c r="AD125" i="3"/>
  <c r="AD3570" i="3"/>
  <c r="AD655" i="3"/>
  <c r="AD4788" i="3"/>
  <c r="AD4077" i="3"/>
  <c r="AD2996" i="3"/>
  <c r="AD628" i="3"/>
  <c r="AD6219" i="3"/>
  <c r="AD4319" i="3"/>
  <c r="AD4390" i="3"/>
  <c r="AD3113" i="3"/>
  <c r="AD1170" i="3"/>
  <c r="AD2561" i="3"/>
  <c r="AD6173" i="3"/>
  <c r="AD3100" i="3"/>
  <c r="AD2721" i="3"/>
  <c r="AD944" i="3"/>
  <c r="AD2975" i="3"/>
  <c r="AD1271" i="3"/>
  <c r="AD3222" i="3"/>
  <c r="AD4126" i="3"/>
  <c r="AD6425" i="3"/>
  <c r="AD282" i="3"/>
  <c r="AD4979" i="3"/>
  <c r="AD6190" i="3"/>
  <c r="AD3023" i="3"/>
  <c r="AD3051" i="3"/>
  <c r="AD1052" i="3"/>
  <c r="AD6778" i="3"/>
  <c r="AD794" i="3"/>
  <c r="AD3849" i="3"/>
  <c r="AD1353" i="3"/>
  <c r="AD6176" i="3"/>
  <c r="AD5649" i="3"/>
  <c r="AD2667" i="3"/>
  <c r="AD1377" i="3"/>
  <c r="AD3170" i="3"/>
  <c r="AD2109" i="3"/>
  <c r="AD2463" i="3"/>
  <c r="AD439" i="3"/>
  <c r="AD2809" i="3"/>
  <c r="AD6356" i="3"/>
  <c r="AD6364" i="3"/>
  <c r="AD2944" i="3"/>
  <c r="AD2548" i="3"/>
  <c r="AD6680" i="3"/>
  <c r="AD2218" i="3"/>
  <c r="AD309" i="3"/>
  <c r="AD6528" i="3"/>
  <c r="AD2455" i="3"/>
  <c r="AD6697" i="3"/>
  <c r="AD452" i="3"/>
  <c r="AD2699" i="3"/>
  <c r="AD1586" i="3"/>
  <c r="AD435" i="3"/>
  <c r="AD2421" i="3"/>
  <c r="AD6119" i="3"/>
  <c r="AD3356" i="3"/>
  <c r="AD6522" i="3"/>
  <c r="AD1091" i="3"/>
  <c r="AD2660" i="3"/>
  <c r="AD2742" i="3"/>
  <c r="AD6521" i="3"/>
  <c r="AD4923" i="3"/>
  <c r="AD296" i="3"/>
  <c r="AD123" i="3"/>
  <c r="AD2083" i="3"/>
  <c r="AD5718" i="3"/>
  <c r="AD6352" i="3"/>
  <c r="AD404" i="3"/>
  <c r="AD3564" i="3"/>
  <c r="AD3463" i="3"/>
  <c r="AD5752" i="3"/>
  <c r="AD1468" i="3"/>
  <c r="AD5093" i="3"/>
  <c r="AD513" i="3"/>
  <c r="AD5975" i="3"/>
  <c r="AD6114" i="3"/>
  <c r="AD5571" i="3"/>
  <c r="AD2002" i="3"/>
  <c r="AD5465" i="3"/>
  <c r="AD3621" i="3"/>
  <c r="AD5156" i="3"/>
  <c r="AD5614" i="3"/>
  <c r="AD4481" i="3"/>
  <c r="AD6014" i="3"/>
  <c r="AD5963" i="3"/>
  <c r="AD5862" i="3"/>
  <c r="AD5740" i="3"/>
  <c r="AD4407" i="3"/>
  <c r="AD4881" i="3"/>
  <c r="AD4352" i="3"/>
  <c r="AD4057" i="3"/>
  <c r="AD4815" i="3"/>
  <c r="AD2233" i="3"/>
  <c r="AD5680" i="3"/>
  <c r="AD5134" i="3"/>
  <c r="AD1720" i="3"/>
  <c r="AD6050" i="3"/>
  <c r="AD2122" i="3"/>
  <c r="AD2149" i="3"/>
  <c r="AD1285" i="3"/>
  <c r="AD4605" i="3"/>
  <c r="AD1441" i="3"/>
  <c r="AD3652" i="3"/>
  <c r="AD4571" i="3"/>
  <c r="AD1478" i="3"/>
  <c r="AD686" i="3"/>
  <c r="AD5796" i="3"/>
  <c r="AD5014" i="3"/>
  <c r="AD3900" i="3"/>
  <c r="AD2133" i="3"/>
  <c r="AD3807" i="3"/>
  <c r="AD3531" i="3"/>
  <c r="AD1459" i="3"/>
  <c r="AD598" i="3"/>
  <c r="AD1763" i="3"/>
  <c r="AD288" i="3"/>
  <c r="AD483" i="3"/>
  <c r="AD2130" i="3"/>
  <c r="AD5891" i="3"/>
  <c r="AD5314" i="3"/>
  <c r="AD4510" i="3"/>
  <c r="AD5766" i="3"/>
  <c r="AD4632" i="3"/>
  <c r="AD3992" i="3"/>
  <c r="AD4222" i="3"/>
  <c r="AD4970" i="3"/>
  <c r="AD5955" i="3"/>
  <c r="AD5261" i="3"/>
  <c r="AD4070" i="3"/>
  <c r="AD5391" i="3"/>
  <c r="AD971" i="3"/>
  <c r="AD3879" i="3"/>
  <c r="AD151" i="3"/>
  <c r="AD1884" i="3"/>
  <c r="AD4552" i="3"/>
  <c r="AD5715" i="3"/>
  <c r="AD4417" i="3"/>
  <c r="AD4924" i="3"/>
  <c r="AD4826" i="3"/>
  <c r="AD4828" i="3"/>
  <c r="AD4267" i="3"/>
  <c r="AD4611" i="3"/>
  <c r="AD678" i="3"/>
  <c r="AD5783" i="3"/>
  <c r="AD5327" i="3"/>
  <c r="AD4216" i="3"/>
  <c r="AD3586" i="3"/>
  <c r="AD4455" i="3"/>
  <c r="AD5711" i="3"/>
  <c r="AD449" i="3"/>
  <c r="AD1521" i="3"/>
  <c r="AD883" i="3"/>
  <c r="AD4502" i="3"/>
  <c r="AD5415" i="3"/>
  <c r="AD3672" i="3"/>
  <c r="AD1173" i="3"/>
  <c r="AD3784" i="3"/>
  <c r="AD1220" i="3"/>
  <c r="AD1664" i="3"/>
  <c r="AD5453" i="3"/>
  <c r="AD5824" i="3"/>
  <c r="AD2349" i="3"/>
  <c r="AD6067" i="3"/>
  <c r="AD5490" i="3"/>
  <c r="AD5726" i="3"/>
  <c r="AD1596" i="3"/>
  <c r="AD4781" i="3"/>
  <c r="AD4414" i="3"/>
  <c r="AD4465" i="3"/>
  <c r="AD4071" i="3"/>
  <c r="AD5905" i="3"/>
  <c r="AD5958" i="3"/>
  <c r="AD402" i="3"/>
  <c r="AD2003" i="3"/>
  <c r="AD5893" i="3"/>
  <c r="AD5416" i="3"/>
  <c r="AD4440" i="3"/>
  <c r="AD4281" i="3"/>
  <c r="AD3856" i="3"/>
  <c r="AD4875" i="3"/>
  <c r="AD5663" i="3"/>
  <c r="AD1443" i="3"/>
  <c r="AD3906" i="3"/>
  <c r="AD4132" i="3"/>
  <c r="AD1402" i="3"/>
  <c r="AD5943" i="3"/>
  <c r="AD783" i="3"/>
  <c r="AD1489" i="3"/>
  <c r="AD4422" i="3"/>
  <c r="AD1889" i="3"/>
  <c r="AD5010" i="3"/>
  <c r="AD894" i="3"/>
  <c r="AD5281" i="3"/>
  <c r="AD5790" i="3"/>
  <c r="AD141" i="3"/>
  <c r="AD1476" i="3"/>
  <c r="AD4174" i="3"/>
  <c r="AD110" i="3"/>
  <c r="AD4433" i="3"/>
  <c r="AD2748" i="3"/>
  <c r="AD4739" i="3"/>
  <c r="AD3215" i="3"/>
  <c r="AD2821" i="3"/>
  <c r="AD3338" i="3"/>
  <c r="AD2801" i="3"/>
  <c r="AD3209" i="3"/>
  <c r="AD6800" i="3"/>
  <c r="AD239" i="3"/>
  <c r="AD1002" i="3"/>
  <c r="AD2605" i="3"/>
  <c r="AD4998" i="3"/>
  <c r="AD2704" i="3"/>
  <c r="AD3092" i="3"/>
  <c r="AD5874" i="3"/>
  <c r="AD6766" i="3"/>
  <c r="AD3228" i="3"/>
  <c r="AD2646" i="3"/>
  <c r="AD1956" i="3"/>
  <c r="AD1633" i="3"/>
  <c r="AD2169" i="3"/>
  <c r="AD4902" i="3"/>
  <c r="AD2554" i="3"/>
  <c r="AD2486" i="3"/>
  <c r="AD4347" i="3"/>
  <c r="AD6571" i="3"/>
  <c r="AD2957" i="3"/>
  <c r="AD2827" i="3"/>
  <c r="AD4283" i="3"/>
  <c r="AD3440" i="3"/>
  <c r="AD2706" i="3"/>
  <c r="AD6539" i="3"/>
  <c r="AD4349" i="3"/>
  <c r="AD6363" i="3"/>
  <c r="AD2424" i="3"/>
  <c r="AD2624" i="3"/>
  <c r="AD6672" i="3"/>
  <c r="AD3868" i="3"/>
  <c r="AD969" i="3"/>
  <c r="AD6669" i="3"/>
  <c r="AD2438" i="3"/>
  <c r="AD975" i="3"/>
  <c r="AD4021" i="3"/>
  <c r="AD6279" i="3"/>
  <c r="AD3151" i="3"/>
  <c r="AD4078" i="3"/>
  <c r="AD6627" i="3"/>
  <c r="AD2602" i="3"/>
  <c r="AD2496" i="3"/>
  <c r="AD2737" i="3"/>
  <c r="AD422" i="3"/>
  <c r="AD2941" i="3"/>
  <c r="AD4809" i="3"/>
  <c r="AD3158" i="3"/>
  <c r="AD6472" i="3"/>
  <c r="AD3952" i="3"/>
  <c r="AD5035" i="3"/>
  <c r="AD3017" i="3"/>
  <c r="AD2617" i="3"/>
  <c r="AD3703" i="3"/>
  <c r="AD672" i="3"/>
  <c r="AD6694" i="3"/>
  <c r="AD3182" i="3"/>
  <c r="AD2649" i="3"/>
  <c r="AD2177" i="3"/>
  <c r="AD5158" i="3"/>
  <c r="AD2703" i="3"/>
  <c r="AD2607" i="3"/>
  <c r="AD1393" i="3"/>
  <c r="AD4355" i="3"/>
  <c r="AD2790" i="3"/>
  <c r="AD6248" i="3"/>
  <c r="AD6651" i="3"/>
  <c r="AD660" i="3"/>
  <c r="AD3439" i="3"/>
  <c r="AD1935" i="3"/>
  <c r="AD2399" i="3"/>
  <c r="AD2887" i="3"/>
  <c r="AD3371" i="3"/>
  <c r="AD2210" i="3"/>
  <c r="AD6603" i="3"/>
  <c r="AD6756" i="3"/>
  <c r="AD3553" i="3"/>
  <c r="AD2924" i="3"/>
  <c r="AD6403" i="3"/>
  <c r="AD3282" i="3"/>
  <c r="AD5866" i="3"/>
  <c r="AD531" i="3"/>
  <c r="AD4957" i="3"/>
  <c r="AD2583" i="3"/>
  <c r="AD2982" i="3"/>
  <c r="AD4033" i="3"/>
  <c r="AD1994" i="3"/>
  <c r="AD6739" i="3"/>
  <c r="AD4599" i="3"/>
  <c r="AD5617" i="3"/>
  <c r="AD6321" i="3"/>
  <c r="AD3579" i="3"/>
  <c r="AD4215" i="3"/>
  <c r="AD3155" i="3"/>
  <c r="AD6316" i="3"/>
  <c r="AD548" i="3"/>
  <c r="AD3575" i="3"/>
  <c r="AD3166" i="3"/>
  <c r="AD2780" i="3"/>
  <c r="AD2959" i="3"/>
  <c r="AD2500" i="3"/>
  <c r="AD4223" i="3"/>
  <c r="AD1896" i="3"/>
  <c r="AD2995" i="3"/>
  <c r="AD2746" i="3"/>
  <c r="AD3274" i="3"/>
  <c r="AD2979" i="3"/>
  <c r="AD3292" i="3"/>
  <c r="AD2816" i="3"/>
  <c r="AD400" i="3"/>
  <c r="AD6439" i="3"/>
  <c r="AD3318" i="3"/>
  <c r="AD181" i="3"/>
  <c r="AD2719" i="3"/>
  <c r="AD6150" i="3"/>
  <c r="AD6414" i="3"/>
  <c r="AD579" i="3"/>
  <c r="AD755" i="3"/>
  <c r="AD2976" i="3"/>
  <c r="AD122" i="3"/>
  <c r="AD2956" i="3"/>
  <c r="AD3733" i="3"/>
  <c r="AD3217" i="3"/>
  <c r="AD1892" i="3"/>
  <c r="AD462" i="3"/>
  <c r="AD2579" i="3"/>
  <c r="AD3309" i="3"/>
  <c r="AD6408" i="3"/>
  <c r="AD6313" i="3"/>
  <c r="AD6412" i="3"/>
  <c r="AD2610" i="3"/>
  <c r="AD3080" i="3"/>
  <c r="AD3875" i="3"/>
  <c r="AD5215" i="3"/>
  <c r="AD6304" i="3"/>
  <c r="AD2426" i="3"/>
  <c r="AD4951" i="3"/>
  <c r="AD2569" i="3"/>
  <c r="AD2885" i="3"/>
  <c r="AD6365" i="3"/>
  <c r="AD6595" i="3"/>
  <c r="AD317" i="3"/>
  <c r="AD6604" i="3"/>
  <c r="AD612" i="3"/>
  <c r="AD6724" i="3"/>
  <c r="AD6554" i="3"/>
  <c r="AD3294" i="3"/>
  <c r="AD6442" i="3"/>
  <c r="AD5202" i="3"/>
  <c r="AD4445" i="3"/>
  <c r="AD4989" i="3"/>
  <c r="AD3106" i="3"/>
  <c r="AD3289" i="3"/>
  <c r="AD6721" i="3"/>
  <c r="AD3819" i="3"/>
  <c r="AD6309" i="3"/>
  <c r="AD2461" i="3"/>
  <c r="AD6532" i="3"/>
  <c r="AD2446" i="3"/>
  <c r="AD4348" i="3"/>
  <c r="AD4133" i="3"/>
  <c r="AD6527" i="3"/>
  <c r="AD1564" i="3"/>
  <c r="AD3074" i="3"/>
  <c r="AD5337" i="3"/>
  <c r="AD2857" i="3"/>
  <c r="AD679" i="3"/>
  <c r="AD2022" i="3"/>
  <c r="AD2581" i="3"/>
  <c r="AD6671" i="3"/>
  <c r="AD1172" i="3"/>
  <c r="AD2813" i="3"/>
  <c r="AD2989" i="3"/>
  <c r="AD527" i="3"/>
  <c r="AD6212" i="3"/>
  <c r="AD3022" i="3"/>
  <c r="AD6667" i="3"/>
  <c r="AD6591" i="3"/>
  <c r="AD3062" i="3"/>
  <c r="AD3584" i="3"/>
  <c r="AD64" i="3"/>
  <c r="AD1995" i="3"/>
  <c r="AD6447" i="3"/>
  <c r="AD6515" i="3"/>
  <c r="AD86" i="3"/>
  <c r="AD6351" i="3"/>
  <c r="AD6509" i="3"/>
  <c r="AD5111" i="3"/>
  <c r="AD6144" i="3"/>
  <c r="AD6158" i="3"/>
  <c r="AD2623" i="3"/>
  <c r="AD314" i="3"/>
  <c r="AD1145" i="3"/>
  <c r="AD6282" i="3"/>
  <c r="AD965" i="3"/>
  <c r="AD28" i="3"/>
  <c r="AD2558" i="3"/>
  <c r="AD2652" i="3"/>
  <c r="AD6456" i="3"/>
  <c r="AD4309" i="3"/>
  <c r="AD297" i="3"/>
  <c r="AD4447" i="3"/>
  <c r="AD1474" i="3"/>
  <c r="AD2865" i="3"/>
  <c r="AD2986" i="3"/>
  <c r="AD2818" i="3"/>
  <c r="AD4166" i="3"/>
  <c r="AD3460" i="3"/>
  <c r="AD2503" i="3"/>
  <c r="AD1230" i="3"/>
  <c r="AD6492" i="3"/>
  <c r="AD2947" i="3"/>
  <c r="AD4354" i="3"/>
  <c r="AD5063" i="3"/>
  <c r="AD6431" i="3"/>
  <c r="AD6647" i="3"/>
  <c r="AD1901" i="3"/>
  <c r="AD2619" i="3"/>
  <c r="AD3685" i="3"/>
  <c r="AD3922" i="3"/>
  <c r="AD2563" i="3"/>
  <c r="AD3800" i="3"/>
  <c r="AD2488" i="3"/>
  <c r="AD994" i="3"/>
  <c r="AD3583" i="3"/>
  <c r="AD3403" i="3"/>
  <c r="AD6331" i="3"/>
  <c r="AD594" i="3"/>
  <c r="AD2618" i="3"/>
  <c r="AD1317" i="3"/>
  <c r="AD3128" i="3"/>
  <c r="AD6743" i="3"/>
  <c r="AD5207" i="3"/>
  <c r="AD3123" i="3"/>
  <c r="AD6763" i="3"/>
  <c r="AD6626" i="3"/>
  <c r="AD2084" i="3"/>
  <c r="AD2688" i="3"/>
  <c r="AD6471" i="3"/>
  <c r="AD6470" i="3"/>
  <c r="AD94" i="3"/>
  <c r="AD2829" i="3"/>
  <c r="AD4480" i="3"/>
  <c r="AD683" i="3"/>
  <c r="AD2562" i="3"/>
  <c r="AD6621" i="3"/>
  <c r="AD4694" i="3"/>
  <c r="AD1563" i="3"/>
  <c r="AD984" i="3"/>
  <c r="AD163" i="3"/>
  <c r="AD2690" i="3"/>
  <c r="AD3102" i="3"/>
  <c r="AD3835" i="3"/>
  <c r="AD2761" i="3"/>
  <c r="AD1893" i="3"/>
  <c r="AD6693" i="3"/>
  <c r="AD3206" i="3"/>
  <c r="AD671" i="3"/>
  <c r="AD1828" i="3"/>
  <c r="AD6796" i="3"/>
  <c r="AD2810" i="3"/>
  <c r="AD3823" i="3"/>
  <c r="AD236" i="3"/>
  <c r="AD6349" i="3"/>
  <c r="AD2900" i="3"/>
  <c r="AD2926" i="3"/>
  <c r="AD4626" i="3"/>
  <c r="AD2631" i="3"/>
  <c r="AD2770" i="3"/>
  <c r="AD50" i="3"/>
  <c r="AD3558" i="3"/>
  <c r="AD2910" i="3"/>
  <c r="AD3783" i="3"/>
  <c r="AD2131" i="3"/>
  <c r="AD3651" i="3"/>
  <c r="AD3433" i="3"/>
  <c r="AD2457" i="3"/>
  <c r="AD1013" i="3"/>
  <c r="AD5271" i="3"/>
  <c r="AD3670" i="3"/>
  <c r="AD1793" i="3"/>
  <c r="AD2575" i="3"/>
  <c r="AD4824" i="3"/>
  <c r="AD2595" i="3"/>
  <c r="AD2505" i="3"/>
  <c r="AD2176" i="3"/>
  <c r="AD6453" i="3"/>
  <c r="AD2645" i="3"/>
  <c r="AD5297" i="3"/>
  <c r="AD2812" i="3"/>
  <c r="AD2923" i="3"/>
  <c r="AD4997" i="3"/>
  <c r="AD2567" i="3"/>
  <c r="AD5065" i="3"/>
  <c r="AD2870" i="3"/>
  <c r="AD3143" i="3"/>
  <c r="AD1139" i="3"/>
  <c r="AD2669" i="3"/>
  <c r="AD2710" i="3"/>
  <c r="AD6728" i="3"/>
  <c r="AD6435" i="3"/>
  <c r="AD6427" i="3"/>
  <c r="AD6301" i="3"/>
  <c r="AD4590" i="3"/>
  <c r="AD6228" i="3"/>
  <c r="AD2701" i="3"/>
  <c r="AD4681" i="3"/>
  <c r="AD3173" i="3"/>
  <c r="AD6531" i="3"/>
  <c r="AD5449" i="3"/>
  <c r="AD2725" i="3"/>
  <c r="AD5341" i="3"/>
  <c r="AD448" i="3"/>
  <c r="AD3909" i="3"/>
  <c r="AD6777" i="3"/>
  <c r="AD136" i="3"/>
  <c r="AD6245" i="3"/>
  <c r="AD4901" i="3"/>
  <c r="AD3256" i="3"/>
  <c r="AD6670" i="3"/>
  <c r="AD4434" i="3"/>
  <c r="AD616" i="3"/>
  <c r="AD6000" i="3"/>
  <c r="AD447" i="3"/>
  <c r="AD3224" i="3"/>
  <c r="AD2720" i="3"/>
  <c r="AD2497" i="3"/>
  <c r="AD6695" i="3"/>
  <c r="AD2309" i="3"/>
  <c r="AD2861" i="3"/>
  <c r="AD3212" i="3"/>
  <c r="AD6810" i="3"/>
  <c r="AD2771" i="3"/>
  <c r="AD1953" i="3"/>
  <c r="AD6333" i="3"/>
  <c r="AD5683" i="3"/>
  <c r="AD6345" i="3"/>
  <c r="AD4679" i="3"/>
  <c r="AD412" i="3"/>
  <c r="AD2462" i="3"/>
  <c r="AD5324" i="3"/>
  <c r="AD6606" i="3"/>
  <c r="AD6500" i="3"/>
  <c r="AD4168" i="3"/>
  <c r="AD6225" i="3"/>
  <c r="AD2540" i="3"/>
  <c r="AD5162" i="3"/>
  <c r="AD6499" i="3"/>
  <c r="AD5313" i="3"/>
  <c r="AD4850" i="3"/>
  <c r="AD3240" i="3"/>
  <c r="AD5354" i="3"/>
  <c r="AD2468" i="3"/>
  <c r="AD2308" i="3"/>
  <c r="AD6808" i="3"/>
  <c r="AD2948" i="3"/>
  <c r="AD1250" i="3"/>
  <c r="AD1141" i="3"/>
  <c r="AD838" i="3"/>
  <c r="AD4164" i="3"/>
  <c r="AD3881" i="3"/>
  <c r="AD832" i="3"/>
  <c r="AD3174" i="3"/>
  <c r="AD6681" i="3"/>
  <c r="AD6488" i="3"/>
  <c r="AD6794" i="3"/>
  <c r="AD341" i="3"/>
  <c r="AD6642" i="3"/>
  <c r="AD3418" i="3"/>
  <c r="AD5284" i="3"/>
  <c r="AD2722" i="3"/>
  <c r="AD6483" i="3"/>
  <c r="AD4108" i="3"/>
  <c r="AD3063" i="3"/>
  <c r="AD4325" i="3"/>
  <c r="AD4426" i="3"/>
  <c r="AD4048" i="3"/>
  <c r="AD3262" i="3"/>
  <c r="AD6765" i="3"/>
  <c r="AD6668" i="3"/>
  <c r="AD6118" i="3"/>
  <c r="AD2400" i="3"/>
  <c r="AD6476" i="3"/>
  <c r="AD1020" i="3"/>
  <c r="AD2609" i="3"/>
  <c r="AD3367" i="3"/>
  <c r="AD6806" i="3"/>
  <c r="AD2477" i="3"/>
  <c r="AD6469" i="3"/>
  <c r="AD2407" i="3"/>
  <c r="AD2519" i="3"/>
  <c r="AD1036" i="3"/>
  <c r="AD5392" i="3"/>
  <c r="AD2888" i="3"/>
  <c r="AD4075" i="3"/>
  <c r="AD879" i="3"/>
  <c r="AD4289" i="3"/>
  <c r="AD2391" i="3"/>
  <c r="AD1876" i="3"/>
  <c r="AD4296" i="3"/>
  <c r="AD2571" i="3"/>
  <c r="AD4165" i="3"/>
  <c r="AD1104" i="3"/>
  <c r="AD6535" i="3"/>
  <c r="AD6328" i="3"/>
  <c r="AD3544" i="3"/>
  <c r="AD635" i="3"/>
  <c r="AD3567" i="3"/>
  <c r="AD6325" i="3"/>
  <c r="AD2406" i="3"/>
  <c r="AD3957" i="3"/>
  <c r="AD2677" i="3"/>
  <c r="AD1283" i="3"/>
  <c r="AD1757" i="3"/>
  <c r="AD2662" i="3"/>
  <c r="AD2909" i="3"/>
  <c r="AD2739" i="3"/>
  <c r="AD6324" i="3"/>
  <c r="AD2967" i="3"/>
  <c r="AD393" i="3"/>
  <c r="AD1194" i="3"/>
  <c r="AD4393" i="3"/>
  <c r="AD2416" i="3"/>
  <c r="AD2544" i="3"/>
  <c r="AD3686" i="3"/>
  <c r="AD5946" i="3"/>
  <c r="AD2577" i="3"/>
  <c r="AD6737" i="3"/>
  <c r="AD1227" i="3"/>
  <c r="AD2692" i="3"/>
  <c r="AD2573" i="3"/>
  <c r="AD6793" i="3"/>
  <c r="AD863" i="3"/>
  <c r="AD6546" i="3"/>
  <c r="AD870" i="3"/>
  <c r="AD6319" i="3"/>
  <c r="AD2911" i="3"/>
  <c r="AD2549" i="3"/>
  <c r="AD4454" i="3"/>
  <c r="AD3873" i="3"/>
  <c r="AD6147" i="3"/>
  <c r="AD2802" i="3"/>
  <c r="AD3066" i="3"/>
  <c r="AD3323" i="3"/>
  <c r="AD60" i="3"/>
  <c r="AD6715" i="3"/>
  <c r="AD6441" i="3"/>
  <c r="AD4180" i="3"/>
  <c r="AD2917" i="3"/>
  <c r="AD4642" i="3"/>
  <c r="AD801" i="3"/>
  <c r="AD3275" i="3"/>
  <c r="AD5873" i="3"/>
  <c r="AD6602" i="3"/>
  <c r="AD3556" i="3"/>
  <c r="AD2932" i="3"/>
  <c r="AD2682" i="3"/>
  <c r="AD6242" i="3"/>
  <c r="AD2449" i="3"/>
  <c r="AD1500" i="3"/>
  <c r="AD2582" i="3"/>
  <c r="AD2100" i="3"/>
  <c r="AD1263" i="3"/>
  <c r="AD6547" i="3"/>
  <c r="AD222" i="3"/>
  <c r="AD6545" i="3"/>
  <c r="AD6341" i="3"/>
  <c r="AD1372" i="3"/>
  <c r="AD5377" i="3"/>
  <c r="AD6543" i="3"/>
  <c r="AD2441" i="3"/>
  <c r="AD109" i="3"/>
  <c r="AD2895" i="3"/>
  <c r="AD3442" i="3"/>
  <c r="AD2683" i="3"/>
  <c r="AD6781" i="3"/>
  <c r="AD3915" i="3"/>
  <c r="AD1575" i="3"/>
  <c r="AD6730" i="3"/>
  <c r="AD6577" i="3"/>
  <c r="AD2460" i="3"/>
  <c r="AD4780" i="3"/>
  <c r="AD5009" i="3"/>
  <c r="AD6458" i="3"/>
  <c r="AD1302" i="3"/>
  <c r="AD5719" i="3"/>
  <c r="AD3177" i="3"/>
  <c r="AD5285" i="3"/>
  <c r="AD6343" i="3"/>
  <c r="AD2410" i="3"/>
  <c r="AD2120" i="3"/>
  <c r="AD6168" i="3"/>
  <c r="AD6537" i="3"/>
  <c r="AD3720" i="3"/>
  <c r="AD1937" i="3"/>
  <c r="AD6530" i="3"/>
  <c r="AD2915" i="3"/>
  <c r="AD4284" i="3"/>
  <c r="AD1573" i="3"/>
  <c r="AD2735" i="3"/>
  <c r="AD3008" i="3"/>
  <c r="AD3853" i="3"/>
  <c r="AD6745" i="3"/>
  <c r="AD6797" i="3"/>
  <c r="AD2501" i="3"/>
  <c r="AD3028" i="3"/>
  <c r="AD3189" i="3"/>
  <c r="AD3933" i="3"/>
  <c r="AD6355" i="3"/>
  <c r="AD3590" i="3"/>
  <c r="AD6283" i="3"/>
  <c r="AD1166" i="3"/>
  <c r="AD3079" i="3"/>
  <c r="AD130" i="3"/>
  <c r="AD2698" i="3"/>
  <c r="AD2476" i="3"/>
  <c r="AD4113" i="3"/>
  <c r="AD2819" i="3"/>
  <c r="AD6196" i="3"/>
  <c r="AD4546" i="3"/>
  <c r="AD4609" i="3"/>
  <c r="AD5427" i="3"/>
  <c r="AD6285" i="3"/>
  <c r="AD6506" i="3"/>
  <c r="AD1056" i="3"/>
  <c r="AD2729" i="3"/>
  <c r="AD740" i="3"/>
  <c r="AD677" i="3"/>
  <c r="AD3368" i="3"/>
  <c r="AD2899" i="3"/>
  <c r="AD2069" i="3"/>
  <c r="AD3157" i="3"/>
  <c r="AD6774" i="3"/>
  <c r="AD437" i="3"/>
  <c r="AD2454" i="3"/>
  <c r="AD2854" i="3"/>
  <c r="AD2301" i="3"/>
  <c r="AD2522" i="3"/>
  <c r="AD3130" i="3"/>
  <c r="AD5097" i="3"/>
  <c r="AD3032" i="3"/>
  <c r="AD6189" i="3"/>
  <c r="AD5621" i="3"/>
  <c r="AD2515" i="3"/>
  <c r="AD2664" i="3"/>
  <c r="AD6160" i="3"/>
  <c r="AD6649" i="3"/>
  <c r="AD550" i="3"/>
  <c r="AD3866" i="3"/>
  <c r="AD5610" i="3"/>
  <c r="AD4646" i="3"/>
  <c r="AD2444" i="3"/>
  <c r="AD5634" i="3"/>
  <c r="AD460" i="3"/>
  <c r="AD6770" i="3"/>
  <c r="AD2383" i="3"/>
  <c r="AD6635" i="3"/>
  <c r="AD6171" i="3"/>
  <c r="AD4365" i="3"/>
  <c r="AD2487" i="3"/>
  <c r="AD1446" i="3"/>
  <c r="AD70" i="3"/>
  <c r="AD2881" i="3"/>
  <c r="AD2905" i="3"/>
  <c r="AD3305" i="3"/>
  <c r="AD2855" i="3"/>
  <c r="AD4129" i="3"/>
  <c r="AD2559" i="3"/>
  <c r="AD250" i="3"/>
  <c r="AD5064" i="3"/>
  <c r="AD3489" i="3"/>
  <c r="AD6474" i="3"/>
  <c r="AD6312" i="3"/>
  <c r="AD2949" i="3"/>
  <c r="AD1926" i="3"/>
  <c r="AD2991" i="3"/>
  <c r="AD3605" i="3"/>
  <c r="AD2114" i="3"/>
  <c r="AD2187" i="3"/>
  <c r="AD3825" i="3"/>
  <c r="AD5980" i="3"/>
  <c r="AD3515" i="3"/>
  <c r="AD2452" i="3"/>
  <c r="AD2474" i="3"/>
  <c r="AD2712" i="3"/>
  <c r="AD3185" i="3"/>
  <c r="AD6354" i="3"/>
  <c r="AD2814" i="3"/>
  <c r="AD237" i="3"/>
  <c r="AD334" i="3"/>
  <c r="AD3768" i="3"/>
  <c r="AD6139" i="3"/>
  <c r="AD2417" i="3"/>
  <c r="AD6261" i="3"/>
  <c r="AD3027" i="3"/>
  <c r="AD3710" i="3"/>
  <c r="AD2451" i="3"/>
  <c r="AD2743" i="3"/>
  <c r="AD3324" i="3"/>
  <c r="AD6465" i="3"/>
  <c r="AD1756" i="3"/>
  <c r="AD4767" i="3"/>
  <c r="AD6461" i="3"/>
  <c r="AD149" i="3"/>
  <c r="AD4107" i="3"/>
  <c r="AD6692" i="3"/>
  <c r="AD6131" i="3"/>
  <c r="AD5437" i="3"/>
  <c r="AD6795" i="3"/>
  <c r="AD2466" i="3"/>
  <c r="AD4228" i="3"/>
  <c r="AD5361" i="3"/>
  <c r="AD3175" i="3"/>
  <c r="AD2878" i="3"/>
  <c r="AD2898" i="3"/>
  <c r="AD2884" i="3"/>
  <c r="AD5190" i="3"/>
  <c r="AD912" i="3"/>
  <c r="AD2695" i="3"/>
  <c r="AD3647" i="3"/>
  <c r="AD2627" i="3"/>
  <c r="AD5620" i="3"/>
  <c r="AD2806" i="3"/>
  <c r="AD6420" i="3"/>
  <c r="AD6452" i="3"/>
  <c r="AD6645" i="3"/>
  <c r="AD1012" i="3"/>
  <c r="AD3050" i="3"/>
  <c r="AD3529" i="3"/>
  <c r="AD5885" i="3"/>
  <c r="AD2546" i="3"/>
  <c r="AD6444" i="3"/>
  <c r="AD6698" i="3"/>
  <c r="AD1125" i="3"/>
  <c r="AD6610" i="3"/>
  <c r="AD6288" i="3"/>
  <c r="AD555" i="3"/>
  <c r="AD2753" i="3"/>
  <c r="AD5240" i="3"/>
  <c r="AD2389" i="3"/>
  <c r="AD6286" i="3"/>
  <c r="AD3523" i="3"/>
  <c r="AD2826" i="3"/>
  <c r="AD495" i="3"/>
  <c r="AD2902" i="3"/>
  <c r="AD6744" i="3"/>
  <c r="AD3081" i="3"/>
  <c r="AD3421" i="3"/>
  <c r="AD203" i="3"/>
  <c r="AD3250" i="3"/>
  <c r="AD2458" i="3"/>
  <c r="AD3142" i="3"/>
  <c r="AD2925" i="3"/>
  <c r="AD6512" i="3"/>
  <c r="AD4958" i="3"/>
  <c r="AD4774" i="3"/>
  <c r="AD2008" i="3"/>
  <c r="AD6398" i="3"/>
  <c r="AD6601" i="3"/>
  <c r="AD6163" i="3"/>
  <c r="AD6789" i="3"/>
  <c r="AD6504" i="3"/>
  <c r="AD2946" i="3"/>
  <c r="AD2676" i="3"/>
  <c r="AD2387" i="3"/>
  <c r="AD3361" i="3"/>
  <c r="AD6655" i="3"/>
  <c r="AD1690" i="3"/>
  <c r="AD5051" i="3"/>
  <c r="AD4409" i="3"/>
  <c r="AD2518" i="3"/>
  <c r="AD3441" i="3"/>
  <c r="AD6773" i="3"/>
  <c r="AD6157" i="3"/>
  <c r="AD1231" i="3"/>
  <c r="AD4237" i="3"/>
  <c r="AD2478" i="3"/>
  <c r="AD2498" i="3"/>
  <c r="AD561" i="3"/>
  <c r="AD528" i="3"/>
  <c r="AD3114" i="3"/>
  <c r="AD2553" i="3"/>
  <c r="AD6264" i="3"/>
  <c r="AD6280" i="3"/>
  <c r="AD2877" i="3"/>
  <c r="AD3140" i="3"/>
  <c r="AD6339" i="3"/>
  <c r="AD2231" i="3"/>
  <c r="AD6384" i="3"/>
  <c r="AD6629" i="3"/>
  <c r="AD2036" i="3"/>
  <c r="AD6487" i="3"/>
  <c r="AD3995" i="3"/>
  <c r="AD1206" i="3"/>
  <c r="AD238" i="3"/>
  <c r="AD893" i="3"/>
  <c r="AD3264" i="3"/>
  <c r="AD3058" i="3"/>
  <c r="AD2958" i="3"/>
  <c r="AD6633" i="3"/>
  <c r="AD4337" i="3"/>
  <c r="AD6767" i="3"/>
  <c r="AD176" i="3"/>
  <c r="AD6172" i="3"/>
  <c r="AD2208" i="3"/>
  <c r="AD6477" i="3"/>
  <c r="AD4276" i="3"/>
  <c r="AD6475" i="3"/>
  <c r="AD3790" i="3"/>
  <c r="AD2539" i="3"/>
  <c r="AD6473" i="3"/>
  <c r="AD6514" i="3"/>
  <c r="AD6696" i="3"/>
  <c r="AD6656" i="3"/>
  <c r="AD2916" i="3"/>
  <c r="AD6805" i="3"/>
  <c r="AD3115" i="3"/>
  <c r="AD2639" i="3"/>
  <c r="AD6625" i="3"/>
  <c r="AD6468" i="3"/>
  <c r="AD6272" i="3"/>
  <c r="AD720" i="3"/>
  <c r="AD6269" i="3"/>
  <c r="AD5407" i="3"/>
  <c r="AD4087" i="3"/>
  <c r="AD6256" i="3"/>
  <c r="AD2614" i="3"/>
  <c r="AD6617" i="3"/>
  <c r="AD6612" i="3"/>
  <c r="AD2621" i="3"/>
  <c r="AD2473" i="3"/>
  <c r="AD2209" i="3"/>
  <c r="AD4397" i="3"/>
  <c r="AD6030" i="3"/>
  <c r="AD6125" i="3"/>
  <c r="AD3407" i="3"/>
  <c r="AD2934" i="3"/>
  <c r="AD6260" i="3"/>
  <c r="AD6463" i="3"/>
  <c r="AD42" i="3"/>
  <c r="AD2997" i="3"/>
  <c r="AD6167" i="3"/>
  <c r="AD2655" i="3"/>
  <c r="AD4715" i="3"/>
  <c r="AD4624" i="3"/>
  <c r="AD2651" i="3"/>
  <c r="AD2732" i="3"/>
  <c r="AD827" i="3"/>
  <c r="AD529" i="3"/>
  <c r="AD4173" i="3"/>
  <c r="AD4491" i="3"/>
  <c r="AD5409" i="3"/>
  <c r="AD3184" i="3"/>
  <c r="AD6386" i="3"/>
  <c r="AD2465" i="3"/>
  <c r="AD2805" i="3"/>
  <c r="AD1303" i="3"/>
  <c r="AD4656" i="3"/>
  <c r="AD6599" i="3"/>
  <c r="AD6644" i="3"/>
  <c r="AD2099" i="3"/>
  <c r="AD6188" i="3"/>
  <c r="AD6449" i="3"/>
  <c r="AD1993" i="3"/>
  <c r="AD6448" i="3"/>
  <c r="AD2542" i="3"/>
  <c r="AD4018" i="3"/>
  <c r="AD3708" i="3"/>
  <c r="AD3789" i="3"/>
  <c r="AD6792" i="3"/>
  <c r="AD4103" i="3"/>
  <c r="AD3221" i="3"/>
  <c r="AD363" i="3"/>
  <c r="AD2705" i="3"/>
  <c r="AD4093" i="3"/>
  <c r="AD389" i="3"/>
  <c r="AD3408" i="3"/>
  <c r="AD6659" i="3"/>
  <c r="AD1732" i="3"/>
  <c r="AD2393" i="3"/>
  <c r="AD2616" i="3"/>
  <c r="AD310" i="3"/>
  <c r="AD2255" i="3"/>
  <c r="AD227" i="3"/>
  <c r="AD2409" i="3"/>
  <c r="AD4312" i="3"/>
  <c r="AD2608" i="3"/>
  <c r="AD2693" i="3"/>
  <c r="AD2670" i="3"/>
  <c r="AD4298" i="3"/>
  <c r="AD5172" i="3"/>
  <c r="AD1748" i="3"/>
  <c r="AD3568" i="3"/>
  <c r="AD2520" i="3"/>
  <c r="AD4332" i="3"/>
  <c r="AD2993" i="3"/>
  <c r="AD2535" i="3"/>
  <c r="AD6340" i="3"/>
  <c r="AD6393" i="3"/>
  <c r="AD2984" i="3"/>
  <c r="AD1102" i="3"/>
  <c r="AD3293" i="3"/>
  <c r="AD6388" i="3"/>
  <c r="AD78" i="3"/>
  <c r="AD6555" i="3"/>
  <c r="AD2494" i="3"/>
  <c r="AD2504" i="3"/>
  <c r="AD2852" i="3"/>
  <c r="AD869" i="3"/>
  <c r="AD3483" i="3"/>
  <c r="AD455" i="3"/>
  <c r="AD2724" i="3"/>
  <c r="AD6481" i="3"/>
  <c r="AD3604" i="3"/>
  <c r="AD2656" i="3"/>
  <c r="AD2994" i="3"/>
  <c r="AD3044" i="3"/>
  <c r="AD1360" i="3"/>
  <c r="AD6803" i="3"/>
  <c r="AD787" i="3"/>
  <c r="AD2823" i="3"/>
  <c r="AD2937" i="3"/>
  <c r="AD2763" i="3"/>
  <c r="AD3643" i="3"/>
  <c r="AD3803" i="3"/>
  <c r="AD6764" i="3"/>
  <c r="AD5461" i="3"/>
  <c r="AD2556" i="3"/>
  <c r="AD6657" i="3"/>
  <c r="AD2565" i="3"/>
  <c r="AD2516" i="3"/>
  <c r="AD4565" i="3"/>
  <c r="AD5312" i="3"/>
  <c r="AD4381" i="3"/>
  <c r="AD3219" i="3"/>
  <c r="AD2723" i="3"/>
  <c r="AD2828" i="3"/>
  <c r="AD6227" i="3"/>
  <c r="AD652" i="3"/>
  <c r="AD3335" i="3"/>
  <c r="AD586" i="3"/>
  <c r="AD1810" i="3"/>
  <c r="AD135" i="3"/>
  <c r="AD6197" i="3"/>
  <c r="AD3040" i="3"/>
  <c r="AD6611" i="3"/>
  <c r="AD4539" i="3"/>
  <c r="AD2980" i="3"/>
  <c r="AD6609" i="3"/>
  <c r="AD3255" i="3"/>
  <c r="AD3402" i="3"/>
  <c r="AD3109" i="3"/>
  <c r="AD6360" i="3"/>
  <c r="AD2568" i="3"/>
  <c r="AD2459" i="3"/>
  <c r="AD2641" i="3"/>
  <c r="AD4927" i="3"/>
  <c r="AD2868" i="3"/>
  <c r="AD1269" i="3"/>
  <c r="AD1027" i="3"/>
  <c r="AD3443" i="3"/>
  <c r="AD2760" i="3"/>
  <c r="AD5088" i="3"/>
  <c r="AD2415" i="3"/>
  <c r="AD6648" i="3"/>
  <c r="AD996" i="3"/>
  <c r="AD148" i="3"/>
  <c r="AD93" i="3"/>
  <c r="AD2838" i="3"/>
  <c r="AD2456" i="3"/>
  <c r="AD862" i="3"/>
  <c r="AD2499" i="3"/>
  <c r="AD6772" i="3"/>
  <c r="AD4981" i="3"/>
  <c r="AD4324" i="3"/>
  <c r="AD6344" i="3"/>
  <c r="AD1992" i="3"/>
  <c r="AD1929" i="3"/>
  <c r="AD2663" i="3"/>
  <c r="AD6127" i="3"/>
  <c r="AD4344" i="3"/>
  <c r="AD3104" i="3"/>
  <c r="AD2834" i="3"/>
  <c r="AD2360" i="3"/>
  <c r="AD6736" i="3"/>
  <c r="AD4046" i="3"/>
  <c r="AD2686" i="3"/>
  <c r="AD3261" i="3"/>
  <c r="AD6437" i="3"/>
  <c r="AD2267" i="3"/>
  <c r="AD1011" i="3"/>
  <c r="AD1126" i="3"/>
  <c r="AD6362" i="3"/>
  <c r="AD2431" i="3"/>
  <c r="AD2687" i="3"/>
  <c r="AD626" i="3"/>
  <c r="AD3147" i="3"/>
  <c r="AD4321" i="3"/>
  <c r="AD2060" i="3"/>
  <c r="AD4339" i="3"/>
  <c r="AD2514" i="3"/>
  <c r="AD1412" i="3"/>
  <c r="AD6295" i="3"/>
  <c r="AD6726" i="3"/>
  <c r="AD6552" i="3"/>
  <c r="AD3410" i="3"/>
  <c r="AD5419" i="3"/>
  <c r="AD3181" i="3"/>
  <c r="AD6679" i="3"/>
  <c r="AD6423" i="3"/>
  <c r="AD4940" i="3"/>
  <c r="AD2364" i="3"/>
  <c r="AD3099" i="3"/>
  <c r="AD2638" i="3"/>
  <c r="AD2904" i="3"/>
  <c r="AD6590" i="3"/>
  <c r="AD6614" i="3"/>
  <c r="AD3322" i="3"/>
  <c r="AD4335" i="3"/>
  <c r="AD4375" i="3"/>
  <c r="AD6589" i="3"/>
  <c r="AD3061" i="3"/>
  <c r="AD3089" i="3"/>
  <c r="AD6608" i="3"/>
  <c r="AD5199" i="3"/>
  <c r="AD2464" i="3"/>
  <c r="AD1452" i="3"/>
  <c r="AD2756" i="3"/>
  <c r="AD3026" i="3"/>
  <c r="AD3578" i="3"/>
  <c r="AD1715" i="3"/>
  <c r="AD2388" i="3"/>
  <c r="AD292" i="3"/>
  <c r="AD3169" i="3"/>
  <c r="AD6712" i="3"/>
  <c r="AD4563" i="3"/>
  <c r="AD4345" i="3"/>
  <c r="AD5294" i="3"/>
  <c r="AD6429" i="3"/>
  <c r="AD3464" i="3"/>
  <c r="AD2738" i="3"/>
  <c r="AD2551" i="3"/>
  <c r="AD6583" i="3"/>
  <c r="AD3300" i="3"/>
  <c r="AD3139" i="3"/>
  <c r="AD2974" i="3"/>
  <c r="AD6247" i="3"/>
  <c r="AD1601" i="3"/>
  <c r="AD2198" i="3"/>
  <c r="AD1703" i="3"/>
  <c r="AD3141" i="3"/>
  <c r="AD6518" i="3"/>
  <c r="AD2404" i="3"/>
  <c r="AD6517" i="3"/>
  <c r="AD108" i="3"/>
  <c r="AD2879" i="3"/>
  <c r="AD6513" i="3"/>
  <c r="AD1005" i="3"/>
  <c r="AD6660" i="3"/>
  <c r="AD3213" i="3"/>
  <c r="AD2445" i="3"/>
  <c r="AD3067" i="3"/>
  <c r="AD182" i="3"/>
  <c r="AD573" i="3"/>
  <c r="AD2440" i="3"/>
  <c r="AD1282" i="3"/>
  <c r="AD6776" i="3"/>
  <c r="AD4437" i="3"/>
  <c r="AD6246" i="3"/>
  <c r="AD540" i="3"/>
  <c r="AD5601" i="3"/>
  <c r="AD4937" i="3"/>
  <c r="AD2221" i="3"/>
  <c r="AD3183" i="3"/>
  <c r="AD6809" i="3"/>
  <c r="AD2586" i="3"/>
  <c r="AD6496" i="3"/>
  <c r="AD3595" i="3"/>
  <c r="AD220" i="3"/>
  <c r="AD2434" i="3"/>
  <c r="AD6493" i="3"/>
  <c r="AD2433" i="3"/>
  <c r="AD6605" i="3"/>
  <c r="AD5496" i="3"/>
  <c r="AD1140" i="3"/>
  <c r="AD2658" i="3"/>
  <c r="AD3233" i="3"/>
  <c r="AD2831" i="3"/>
  <c r="AD3732" i="3"/>
  <c r="AD2726" i="3"/>
  <c r="AD2521" i="3"/>
  <c r="AD4334" i="3"/>
  <c r="AD6573" i="3"/>
  <c r="AD5829" i="3"/>
  <c r="AD2529" i="3"/>
  <c r="AD3914" i="3"/>
  <c r="AD6634" i="3"/>
  <c r="AD77" i="3"/>
  <c r="AD5098" i="3"/>
  <c r="AD6278" i="3"/>
  <c r="AD6480" i="3"/>
  <c r="AD3065" i="3"/>
  <c r="AD2590" i="3"/>
  <c r="AD2817" i="3"/>
  <c r="AD6148" i="3"/>
  <c r="AD3186" i="3"/>
  <c r="AD2896" i="3"/>
  <c r="AD2566" i="3"/>
  <c r="AD4029" i="3"/>
  <c r="AD6273" i="3"/>
  <c r="AD1404" i="3"/>
  <c r="AD2523" i="3"/>
  <c r="AD4591" i="3"/>
  <c r="AD2784" i="3"/>
  <c r="AD4035" i="3"/>
  <c r="AD243" i="3"/>
  <c r="AD3711" i="3"/>
  <c r="AD5999" i="3"/>
  <c r="AD6466" i="3"/>
  <c r="AD6619" i="3"/>
  <c r="AD6143" i="3"/>
  <c r="AD2894" i="3"/>
  <c r="AD4733" i="3"/>
  <c r="AD6762" i="3"/>
  <c r="AD3154" i="3"/>
  <c r="AD6658" i="3"/>
  <c r="AD2983" i="3"/>
  <c r="AD6061" i="3"/>
  <c r="AD6637" i="3"/>
  <c r="AD198" i="3"/>
  <c r="AD2420" i="3"/>
  <c r="AD3616" i="3"/>
  <c r="AD3404" i="3"/>
  <c r="AD2840" i="3"/>
  <c r="AD3111" i="3"/>
  <c r="AD3321" i="3"/>
  <c r="AD2580" i="3"/>
  <c r="AD3654" i="3"/>
  <c r="AD2675" i="3"/>
  <c r="AD6460" i="3"/>
  <c r="AD2757" i="3"/>
  <c r="AD6457" i="3"/>
  <c r="AD2943" i="3"/>
  <c r="AD2606" i="3"/>
  <c r="AD3284" i="3"/>
  <c r="AD2560" i="3"/>
  <c r="AD2835" i="3"/>
  <c r="AD3042" i="3"/>
  <c r="AD6303" i="3"/>
  <c r="AD6455" i="3"/>
  <c r="AD4912" i="3"/>
  <c r="AD3227" i="3"/>
  <c r="AD5037" i="3"/>
  <c r="AD1158" i="3"/>
  <c r="AD6600" i="3"/>
  <c r="AD5029" i="3"/>
  <c r="AD1420" i="3"/>
  <c r="AD2585" i="3"/>
  <c r="AD3036" i="3"/>
  <c r="AD411" i="3"/>
  <c r="AD6315" i="3"/>
  <c r="AD2340" i="3"/>
  <c r="AD4326" i="3"/>
  <c r="AD249" i="3"/>
  <c r="AD187" i="3"/>
  <c r="AD2981" i="3"/>
  <c r="AD2636" i="3"/>
  <c r="AD6276" i="3"/>
  <c r="AD2450" i="3"/>
  <c r="AD3805" i="3"/>
  <c r="AD5600" i="3"/>
  <c r="AD4336" i="3"/>
  <c r="AD2679" i="3"/>
  <c r="AD6436" i="3"/>
  <c r="AD3375" i="3"/>
  <c r="AD6428" i="3"/>
  <c r="AD6307" i="3"/>
  <c r="AD2392" i="3"/>
  <c r="AD5352" i="3"/>
  <c r="AD5071" i="3"/>
  <c r="AD4086" i="3"/>
  <c r="AD1559" i="3"/>
  <c r="AD2897" i="3"/>
  <c r="AD6314" i="3"/>
  <c r="AD367" i="3"/>
  <c r="AD539" i="3"/>
  <c r="AD2820" i="3"/>
  <c r="AD670" i="3"/>
  <c r="AD6534" i="3"/>
  <c r="AD2632" i="3"/>
  <c r="AD3094" i="3"/>
  <c r="AD6684" i="3"/>
  <c r="AD4922" i="3"/>
  <c r="AD1579" i="3"/>
  <c r="AD2807" i="3"/>
  <c r="AD4996" i="3"/>
  <c r="AD2202" i="3"/>
  <c r="AD6430" i="3"/>
  <c r="AD6399" i="3"/>
  <c r="AD4115" i="3"/>
  <c r="AD6353" i="3"/>
  <c r="AD6702" i="3"/>
  <c r="AD4714" i="3"/>
  <c r="AD2346" i="3"/>
  <c r="AD6675" i="3"/>
  <c r="AD103" i="3"/>
  <c r="AD809" i="3"/>
  <c r="AD368" i="3"/>
  <c r="AD384" i="3"/>
  <c r="AD4285" i="3"/>
  <c r="AD2408" i="3"/>
  <c r="AD6395" i="3"/>
  <c r="AD2837" i="3"/>
  <c r="AD2057" i="3"/>
  <c r="AD4142" i="3"/>
  <c r="AD2844" i="3"/>
  <c r="AD217" i="3"/>
  <c r="AD864" i="3"/>
  <c r="AD2691" i="3"/>
  <c r="AD2640" i="3"/>
  <c r="AD4197" i="3"/>
  <c r="AD5498" i="3"/>
  <c r="AD4476" i="3"/>
  <c r="AD6775" i="3"/>
  <c r="AD4898" i="3"/>
  <c r="AD2574" i="3"/>
  <c r="AD1639" i="3"/>
  <c r="AD5497" i="3"/>
  <c r="AD2288" i="3"/>
  <c r="AD2874" i="3"/>
  <c r="AD6347" i="3"/>
  <c r="AD2846" i="3"/>
  <c r="AD2759" i="3"/>
  <c r="AD2435" i="3"/>
  <c r="AD6510" i="3"/>
  <c r="AD1130" i="3"/>
  <c r="AD6784" i="3"/>
  <c r="AD5395" i="3"/>
  <c r="AD846" i="3"/>
  <c r="AD5047" i="3"/>
  <c r="AD4613" i="3"/>
  <c r="AD2587" i="3"/>
  <c r="AD3204" i="3"/>
  <c r="AD6224" i="3"/>
  <c r="AD6369" i="3"/>
  <c r="AD6502" i="3"/>
  <c r="AD4118" i="3"/>
  <c r="AD3005" i="3"/>
  <c r="AD961" i="3"/>
  <c r="AD3346" i="3"/>
  <c r="AD3948" i="3"/>
  <c r="AD5208" i="3"/>
  <c r="AD2531" i="3"/>
  <c r="AD2685" i="3"/>
  <c r="AD6205" i="3"/>
  <c r="AD2786" i="3"/>
  <c r="AD2493" i="3"/>
  <c r="AD2390" i="3"/>
  <c r="AD5328" i="3"/>
  <c r="AD2525" i="3"/>
  <c r="AD855" i="3"/>
  <c r="AD2752" i="3"/>
  <c r="AD6490" i="3"/>
  <c r="AD1171" i="3"/>
  <c r="AD2403" i="3"/>
  <c r="AD2572" i="3"/>
  <c r="AD3021" i="3"/>
  <c r="AD6485" i="3"/>
  <c r="AD6336" i="3"/>
  <c r="AD3801" i="3"/>
  <c r="AD2998" i="3"/>
  <c r="AD2443" i="3"/>
  <c r="AD6482" i="3"/>
  <c r="AD1578" i="3"/>
  <c r="AD6335" i="3"/>
  <c r="AD3724" i="3"/>
  <c r="AD4444" i="3"/>
  <c r="AD3070" i="3"/>
  <c r="AD2246" i="3"/>
  <c r="AD6277" i="3"/>
  <c r="AD6478" i="3"/>
  <c r="AD6135" i="3"/>
  <c r="AD4779" i="3"/>
  <c r="AD3378" i="3"/>
  <c r="AD463" i="3"/>
  <c r="AD2626" i="3"/>
  <c r="AD2883" i="3"/>
  <c r="AD3344" i="3"/>
  <c r="AD6786" i="3"/>
  <c r="AD6418" i="3"/>
  <c r="AD76" i="3"/>
  <c r="AD2876" i="3"/>
  <c r="AD2808" i="3"/>
  <c r="AD2860" i="3"/>
  <c r="AD344" i="3"/>
  <c r="AD2533" i="3"/>
  <c r="AD3033" i="3"/>
  <c r="AD6387" i="3"/>
  <c r="AD6574" i="3"/>
  <c r="AD6255" i="3"/>
  <c r="AD4596" i="3"/>
  <c r="AD6804" i="3"/>
  <c r="AD3290" i="3"/>
  <c r="AD6798" i="3"/>
  <c r="AD3112" i="3"/>
  <c r="AD6263" i="3"/>
  <c r="AD1849" i="3"/>
  <c r="AD4322" i="3"/>
  <c r="AD620" i="3"/>
  <c r="AD2830" i="3"/>
  <c r="AD2765" i="3"/>
  <c r="AD2717" i="3"/>
  <c r="AD6464" i="3"/>
  <c r="AD5362" i="3"/>
  <c r="AD2239" i="3"/>
  <c r="AD1051" i="3"/>
  <c r="AD6799" i="3"/>
  <c r="AD6661" i="3"/>
  <c r="AD4861" i="3"/>
  <c r="AD6426" i="3"/>
  <c r="AD3722" i="3"/>
  <c r="AD4869" i="3"/>
  <c r="AD3405" i="3"/>
  <c r="AD2903" i="3"/>
  <c r="AD6738" i="3"/>
  <c r="AD3977" i="3"/>
  <c r="AD2423" i="3"/>
  <c r="AD3052" i="3"/>
  <c r="AD2936" i="3"/>
  <c r="AD1101" i="3"/>
  <c r="AD6218" i="3"/>
  <c r="AD401" i="3"/>
  <c r="AD3320" i="3"/>
  <c r="AD5133" i="3"/>
  <c r="AD2764" i="3"/>
  <c r="AD4772" i="3"/>
  <c r="AD6553" i="3"/>
  <c r="AD328" i="3"/>
  <c r="AD2139" i="3"/>
  <c r="AD6156" i="3"/>
  <c r="AD6126" i="3"/>
  <c r="AD2405" i="3"/>
  <c r="AD1177" i="3"/>
  <c r="AD3622" i="3"/>
  <c r="AD6124" i="3"/>
  <c r="AD777" i="3"/>
  <c r="AD4487" i="3"/>
  <c r="AD6596" i="3"/>
  <c r="AD4811" i="3"/>
  <c r="AD6623" i="3"/>
  <c r="AD6722" i="3"/>
  <c r="AD5039" i="3"/>
  <c r="AD2733" i="3"/>
  <c r="AD6390" i="3"/>
  <c r="AD6540" i="3"/>
  <c r="AD3809" i="3"/>
  <c r="AD6505" i="3"/>
  <c r="AD1287" i="3"/>
  <c r="AD5575" i="3"/>
  <c r="AD4787" i="3"/>
  <c r="AD6587" i="3"/>
  <c r="AD3037" i="3"/>
  <c r="AD2381" i="3"/>
  <c r="AD6735" i="3"/>
  <c r="AD4971" i="3"/>
  <c r="AD5227" i="3"/>
  <c r="AD2992" i="3"/>
  <c r="AD4999" i="3"/>
  <c r="AD3889" i="3"/>
  <c r="AD4159" i="3"/>
  <c r="AD4713" i="3"/>
  <c r="AD3673" i="3"/>
  <c r="AD2642" i="3"/>
  <c r="AD2931" i="3"/>
  <c r="AD3474" i="3"/>
  <c r="AD475" i="3"/>
  <c r="AD3064" i="3"/>
  <c r="AD5000" i="3"/>
  <c r="AD5164" i="3"/>
  <c r="AD6308" i="3"/>
  <c r="AD2740" i="3"/>
  <c r="AD91" i="3"/>
  <c r="AD2243" i="3"/>
  <c r="AD2674" i="3"/>
  <c r="AD270" i="3"/>
  <c r="AD3263" i="3"/>
  <c r="AD2217" i="3"/>
  <c r="AD6643" i="3"/>
  <c r="AD3218" i="3"/>
  <c r="AD6706" i="3"/>
  <c r="AD1881" i="3"/>
  <c r="AD6752" i="3"/>
  <c r="AD5171" i="3"/>
  <c r="AD3908" i="3"/>
  <c r="AD1340" i="3"/>
  <c r="AD572" i="3"/>
  <c r="AD4303" i="3"/>
  <c r="AD1245" i="3"/>
  <c r="AD2588" i="3"/>
  <c r="AD2918" i="3"/>
  <c r="AD2673" i="3"/>
  <c r="AD3068" i="3"/>
  <c r="AD544" i="3"/>
  <c r="AD3565" i="3"/>
  <c r="AD2311" i="3"/>
  <c r="AD1866" i="3"/>
  <c r="AD3973" i="3"/>
  <c r="AD4849" i="3"/>
  <c r="AD757" i="3"/>
  <c r="AD325" i="3"/>
  <c r="AD641" i="3"/>
  <c r="AD49" i="3"/>
  <c r="AD5603" i="3"/>
  <c r="AD2319" i="3"/>
  <c r="AD4184" i="3"/>
  <c r="AD4372" i="3"/>
  <c r="AD938" i="3"/>
  <c r="AD5153" i="3"/>
  <c r="AD1123" i="3"/>
  <c r="AD6216" i="3"/>
  <c r="AD696" i="3"/>
  <c r="AD1295" i="3"/>
  <c r="AD4938" i="3"/>
  <c r="AD1399" i="3"/>
  <c r="AD615" i="3"/>
  <c r="AD1668" i="3"/>
  <c r="AD1638" i="3"/>
  <c r="AD1870" i="3"/>
  <c r="AD2333" i="3"/>
  <c r="AD1957" i="3"/>
  <c r="AD5650" i="3"/>
  <c r="AD4662" i="3"/>
  <c r="AD1790" i="3"/>
  <c r="AD1152" i="3"/>
  <c r="AD4572" i="3"/>
  <c r="AD1205" i="3"/>
  <c r="AD537" i="3"/>
  <c r="AD5550" i="3"/>
  <c r="AD4079" i="3"/>
  <c r="AD807" i="3"/>
  <c r="AD3364" i="3"/>
  <c r="AD1734" i="3"/>
  <c r="AD5535" i="3"/>
  <c r="AD4586" i="3"/>
  <c r="AD1960" i="3"/>
  <c r="AD47" i="3"/>
  <c r="AD4009" i="3"/>
  <c r="AD4579" i="3"/>
  <c r="AD1657" i="3"/>
  <c r="AD1541" i="3"/>
  <c r="AD611" i="3"/>
  <c r="AD823" i="3"/>
  <c r="AD1882" i="3"/>
  <c r="AD634" i="3"/>
  <c r="AD1592" i="3"/>
  <c r="AD4610" i="3"/>
  <c r="AD4156" i="3"/>
  <c r="AD5145" i="3"/>
  <c r="AD2147" i="3"/>
  <c r="AD1000" i="3"/>
  <c r="AD523" i="3"/>
  <c r="AD1675" i="3"/>
  <c r="AD5159" i="3"/>
  <c r="AD5163" i="3"/>
  <c r="AD5319" i="3"/>
  <c r="AD1968" i="3"/>
  <c r="AD4889" i="3"/>
  <c r="AD4577" i="3"/>
  <c r="AD524" i="3"/>
  <c r="AD1688" i="3"/>
  <c r="AD1246" i="3"/>
  <c r="AD2357" i="3"/>
  <c r="AD762" i="3"/>
  <c r="AD17" i="3"/>
  <c r="AD2768" i="3"/>
  <c r="AD4446" i="3"/>
  <c r="AD6727" i="3"/>
  <c r="AD6690" i="3"/>
  <c r="AD4720" i="3"/>
  <c r="AD2938" i="3"/>
  <c r="AD178" i="3"/>
  <c r="AD793" i="3"/>
  <c r="AD2795" i="3"/>
  <c r="AD5336" i="3"/>
  <c r="AD1522" i="3"/>
  <c r="AD5178" i="3"/>
  <c r="AD4037" i="3"/>
  <c r="AD3638" i="3"/>
  <c r="AD2634" i="3"/>
  <c r="AD6801" i="3"/>
  <c r="AD3197" i="3"/>
  <c r="AD273" i="3"/>
  <c r="AD3974" i="3"/>
  <c r="AD72" i="3"/>
  <c r="AD2611" i="3"/>
  <c r="AD1176" i="3"/>
  <c r="AD4690" i="3"/>
  <c r="AD2866" i="3"/>
  <c r="AD4486" i="3"/>
  <c r="AD2386" i="3"/>
  <c r="AD3634" i="3"/>
  <c r="AD3000" i="3"/>
  <c r="AD426" i="3"/>
  <c r="AD3530" i="3"/>
  <c r="AD3144" i="3"/>
  <c r="AD2750" i="3"/>
  <c r="AD3637" i="3"/>
  <c r="AD197" i="3"/>
  <c r="AD6383" i="3"/>
  <c r="AD3153" i="3"/>
  <c r="AD3426" i="3"/>
  <c r="AD2402" i="3"/>
  <c r="AD6791" i="3"/>
  <c r="AD6382" i="3"/>
  <c r="AD2908" i="3"/>
  <c r="AD3438" i="3"/>
  <c r="AD5203" i="3"/>
  <c r="AD6375" i="3"/>
  <c r="AD6373" i="3"/>
  <c r="AD860" i="3"/>
  <c r="AD2689" i="3"/>
  <c r="AD2428" i="3"/>
  <c r="AD4286" i="3"/>
  <c r="AD6682" i="3"/>
  <c r="AD508" i="3"/>
  <c r="AD3921" i="3"/>
  <c r="AD2863" i="3"/>
  <c r="AD3477" i="3"/>
  <c r="AD2859" i="3"/>
  <c r="AD234" i="3"/>
  <c r="AD3502" i="3"/>
  <c r="AD2214" i="3"/>
  <c r="AD2615" i="3"/>
  <c r="AD2847" i="3"/>
  <c r="AD1294" i="3"/>
  <c r="AD1648" i="3"/>
  <c r="AD4848" i="3"/>
  <c r="AD3191" i="3"/>
  <c r="AD2469" i="3"/>
  <c r="AD6122" i="3"/>
  <c r="AD1781" i="3"/>
  <c r="AD2113" i="3"/>
  <c r="AD6620" i="3"/>
  <c r="AD6338" i="3"/>
  <c r="AD2552" i="3"/>
  <c r="AD6704" i="3"/>
  <c r="AD1940" i="3"/>
  <c r="AD4508" i="3"/>
  <c r="AD6380" i="3"/>
  <c r="AD6716" i="3"/>
  <c r="AD168" i="3"/>
  <c r="AD1262" i="3"/>
  <c r="AD6366" i="3"/>
  <c r="AD2241" i="3"/>
  <c r="AD4506" i="3"/>
  <c r="AD2250" i="3"/>
  <c r="AD3892" i="3"/>
  <c r="AD1233" i="3"/>
  <c r="AD4260" i="3"/>
  <c r="AD2148" i="3"/>
  <c r="AD420" i="3"/>
  <c r="AD6275" i="3"/>
  <c r="AD4367" i="3"/>
  <c r="AD5605" i="3"/>
  <c r="AD1450" i="3"/>
  <c r="AD345" i="3"/>
  <c r="AD4895" i="3"/>
  <c r="AD1649" i="3"/>
  <c r="AD3986" i="3"/>
  <c r="AD6226" i="3"/>
  <c r="AD4623" i="3"/>
  <c r="AD6560" i="3"/>
  <c r="AD6322" i="3"/>
  <c r="AD5882" i="3"/>
  <c r="AD330" i="3"/>
  <c r="AD1561" i="3"/>
  <c r="AD2095" i="3"/>
  <c r="AD3363" i="3"/>
  <c r="AD1658" i="3"/>
  <c r="AD4243" i="3"/>
  <c r="AD54" i="3"/>
  <c r="AD4441" i="3"/>
  <c r="AD6250" i="3"/>
  <c r="AD5945" i="3"/>
  <c r="AD1151" i="3"/>
  <c r="AD4460" i="3"/>
  <c r="AD5183" i="3"/>
  <c r="AD4652" i="3"/>
  <c r="AD831" i="3"/>
  <c r="AD3160" i="3"/>
  <c r="AD4150" i="3"/>
  <c r="AD1534" i="3"/>
  <c r="AD1729" i="3"/>
  <c r="AD5161" i="3"/>
  <c r="AD1908" i="3"/>
  <c r="AD2321" i="3"/>
  <c r="AD3582" i="3"/>
  <c r="AD257" i="3"/>
  <c r="AD4778" i="3"/>
  <c r="AD904" i="3"/>
  <c r="AD5126" i="3"/>
  <c r="AD610" i="3"/>
  <c r="AD3793" i="3"/>
  <c r="AD1320" i="3"/>
  <c r="AD398" i="3"/>
  <c r="AD614" i="3"/>
  <c r="AD3945" i="3"/>
  <c r="AD1034" i="3"/>
  <c r="AD3653" i="3"/>
  <c r="AD432" i="3"/>
  <c r="AD589" i="3"/>
  <c r="AD1719" i="3"/>
  <c r="AD212" i="3"/>
  <c r="AD4575" i="3"/>
  <c r="AD1735" i="3"/>
  <c r="AD1864" i="3"/>
  <c r="AD562" i="3"/>
  <c r="AD4583" i="3"/>
  <c r="AD4576" i="3"/>
  <c r="AD4670" i="3"/>
  <c r="AD1355" i="3"/>
  <c r="AD6780" i="3"/>
  <c r="AD2728" i="3"/>
  <c r="AD6723" i="3"/>
  <c r="AD3573" i="3"/>
  <c r="AD2872" i="3"/>
  <c r="AD6687" i="3"/>
  <c r="AD2430" i="3"/>
  <c r="AD5299" i="3"/>
  <c r="AD3415" i="3"/>
  <c r="AD4978" i="3"/>
  <c r="AD6241" i="3"/>
  <c r="AD1100" i="3"/>
  <c r="AD2425" i="3"/>
  <c r="AD5624" i="3"/>
  <c r="AD1934" i="3"/>
  <c r="AD3041" i="3"/>
  <c r="AD248" i="3"/>
  <c r="AD2935" i="3"/>
  <c r="AD2862" i="3"/>
  <c r="AD3623" i="3"/>
  <c r="AD3337" i="3"/>
  <c r="AD2502" i="3"/>
  <c r="AD2620" i="3"/>
  <c r="AD2490" i="3"/>
  <c r="AD3370" i="3"/>
  <c r="AD2804" i="3"/>
  <c r="AD6572" i="3"/>
  <c r="AD2212" i="3"/>
  <c r="AD2978" i="3"/>
  <c r="AD3156" i="3"/>
  <c r="AD933" i="3"/>
  <c r="AD2411" i="3"/>
  <c r="AD3190" i="3"/>
  <c r="AD5311" i="3"/>
  <c r="AD3822" i="3"/>
  <c r="AD6699" i="3"/>
  <c r="AD3280" i="3"/>
  <c r="AD2058" i="3"/>
  <c r="AD2754" i="3"/>
  <c r="AD2161" i="3"/>
  <c r="AD436" i="3"/>
  <c r="AD6270" i="3"/>
  <c r="AD577" i="3"/>
  <c r="AD3325" i="3"/>
  <c r="AD6372" i="3"/>
  <c r="AD3527" i="3"/>
  <c r="AD6581" i="3"/>
  <c r="AD639" i="3"/>
  <c r="AD6238" i="3"/>
  <c r="AD3150" i="3"/>
  <c r="AD6299" i="3"/>
  <c r="AD3923" i="3"/>
  <c r="AD2875" i="3"/>
  <c r="AD3208" i="3"/>
  <c r="AD173" i="3"/>
  <c r="AD3152" i="3"/>
  <c r="AD738" i="3"/>
  <c r="AD3953" i="3"/>
  <c r="AD6297" i="3"/>
  <c r="AD6495" i="3"/>
  <c r="AD3313" i="3"/>
  <c r="AD3168" i="3"/>
  <c r="AD2427" i="3"/>
  <c r="AD6568" i="3"/>
  <c r="AD6741" i="3"/>
  <c r="AD2811" i="3"/>
  <c r="AD3060" i="3"/>
  <c r="AD2647" i="3"/>
  <c r="AD2244" i="3"/>
  <c r="AD5534" i="3"/>
  <c r="AD1079" i="3"/>
  <c r="AD332" i="3"/>
  <c r="AD3602" i="3"/>
  <c r="AD1831" i="3"/>
  <c r="AD4244" i="3"/>
  <c r="AD433" i="3"/>
  <c r="AD6179" i="3"/>
  <c r="AD6558" i="3"/>
  <c r="AD2324" i="3"/>
  <c r="AD4254" i="3"/>
  <c r="AD3947" i="3"/>
  <c r="AD3096" i="3"/>
  <c r="AD1947" i="3"/>
  <c r="AD3990" i="3"/>
  <c r="AD3844" i="3"/>
  <c r="AD1963" i="3"/>
  <c r="AD5050" i="3"/>
  <c r="AD3859" i="3"/>
  <c r="AD255" i="3"/>
  <c r="AD3650" i="3"/>
  <c r="AD3966" i="3"/>
  <c r="AD158" i="3"/>
  <c r="AD2200" i="3"/>
  <c r="AD931" i="3"/>
  <c r="AD4245" i="3"/>
  <c r="AD1455" i="3"/>
  <c r="AD5513" i="3"/>
  <c r="AD1376" i="3"/>
  <c r="AD1387" i="3"/>
  <c r="AD6720" i="3"/>
  <c r="AD1210" i="3"/>
  <c r="AD5187" i="3"/>
  <c r="AD811" i="3"/>
  <c r="AD2102" i="3"/>
  <c r="AD1783" i="3"/>
  <c r="AD2146" i="3"/>
  <c r="AD3302" i="3"/>
  <c r="AD1350" i="3"/>
  <c r="AD4982" i="3"/>
  <c r="AD806" i="3"/>
  <c r="AD2275" i="3"/>
  <c r="AD4873" i="3"/>
  <c r="AD1959" i="3"/>
  <c r="AD1485" i="3"/>
  <c r="AD1733" i="3"/>
  <c r="AD4671" i="3"/>
  <c r="AD4751" i="3"/>
  <c r="AD4130" i="3"/>
  <c r="AD1319" i="3"/>
  <c r="AD4357" i="3"/>
  <c r="AD826" i="3"/>
  <c r="AD3944" i="3"/>
  <c r="AD5150" i="3"/>
  <c r="AD6731" i="3"/>
  <c r="AD845" i="3"/>
  <c r="AD18" i="3"/>
  <c r="AD1509" i="3"/>
  <c r="AD159" i="3"/>
  <c r="AD2370" i="3"/>
  <c r="AD986" i="3"/>
  <c r="AD4995" i="3"/>
  <c r="AD1198" i="3"/>
  <c r="AD1969" i="3"/>
  <c r="AD2971" i="3"/>
  <c r="AD2744" i="3"/>
  <c r="AD2378" i="3"/>
  <c r="AD474" i="3"/>
  <c r="AD2789" i="3"/>
  <c r="AD2758" i="3"/>
  <c r="AD6783" i="3"/>
  <c r="AD6419" i="3"/>
  <c r="AD2541" i="3"/>
  <c r="AD5272" i="3"/>
  <c r="AD2570" i="3"/>
  <c r="AD6389" i="3"/>
  <c r="AD6689" i="3"/>
  <c r="AD2394" i="3"/>
  <c r="AD1004" i="3"/>
  <c r="AD3030" i="3"/>
  <c r="AD2749" i="3"/>
  <c r="AD3848" i="3"/>
  <c r="AD4090" i="3"/>
  <c r="AD4094" i="3"/>
  <c r="AD6719" i="3"/>
  <c r="AD1453" i="3"/>
  <c r="AD3281" i="3"/>
  <c r="AD6718" i="3"/>
  <c r="AD4044" i="3"/>
  <c r="AD4034" i="3"/>
  <c r="AD4627" i="3"/>
  <c r="AD6402" i="3"/>
  <c r="AD3924" i="3"/>
  <c r="AD2479" i="3"/>
  <c r="AD6334" i="3"/>
  <c r="AD2871" i="3"/>
  <c r="AD6391" i="3"/>
  <c r="AD4036" i="3"/>
  <c r="AD2635" i="3"/>
  <c r="AD2769" i="3"/>
  <c r="AD6385" i="3"/>
  <c r="AD4628" i="3"/>
  <c r="AD316" i="3"/>
  <c r="AD2681" i="3"/>
  <c r="AD408" i="3"/>
  <c r="AD6586" i="3"/>
  <c r="AD4682" i="3"/>
  <c r="AD5467" i="3"/>
  <c r="AD5818" i="3"/>
  <c r="AD105" i="3"/>
  <c r="AD2950" i="3"/>
  <c r="AD5295" i="3"/>
  <c r="AD2767" i="3"/>
  <c r="AD3958" i="3"/>
  <c r="AD3031" i="3"/>
  <c r="AD2665" i="3"/>
  <c r="AD2448" i="3"/>
  <c r="AD1941" i="3"/>
  <c r="AD5089" i="3"/>
  <c r="AD5937" i="3"/>
  <c r="AD63" i="3"/>
  <c r="AD3038" i="3"/>
  <c r="AD3187" i="3"/>
  <c r="AD6710" i="3"/>
  <c r="AD2800" i="3"/>
  <c r="AD2891" i="3"/>
  <c r="AD2672" i="3"/>
  <c r="AD3348" i="3"/>
  <c r="AD2625" i="3"/>
  <c r="AD4027" i="3"/>
  <c r="AD2702" i="3"/>
  <c r="AD3076" i="3"/>
  <c r="AD2633" i="3"/>
  <c r="AD593" i="3"/>
  <c r="AD3993" i="3"/>
  <c r="AD4219" i="3"/>
  <c r="AD2059" i="3"/>
  <c r="AD85" i="3"/>
  <c r="AD3035" i="3"/>
  <c r="AD3454" i="3"/>
  <c r="AD155" i="3"/>
  <c r="AD2886" i="3"/>
  <c r="AD3002" i="3"/>
  <c r="AD1311" i="3"/>
  <c r="AD6566" i="3"/>
  <c r="AD3846" i="3"/>
  <c r="AD618" i="3"/>
  <c r="AD2442" i="3"/>
  <c r="AD3749" i="3"/>
  <c r="AD1835" i="3"/>
  <c r="AD3982" i="3"/>
  <c r="AD180" i="3"/>
  <c r="AD4966" i="3"/>
  <c r="AD1659" i="3"/>
  <c r="AD5127" i="3"/>
  <c r="AD568" i="3"/>
  <c r="AD272" i="3"/>
  <c r="AD1156" i="3"/>
  <c r="AD1131" i="3"/>
  <c r="AD4211" i="3"/>
  <c r="AD3946" i="3"/>
  <c r="AD2344" i="3"/>
  <c r="AD416" i="3"/>
  <c r="AD3989" i="3"/>
  <c r="AD1437" i="3"/>
  <c r="AD748" i="3"/>
  <c r="AD890" i="3"/>
  <c r="AD277" i="3"/>
  <c r="AD4964" i="3"/>
  <c r="AD3607" i="3"/>
  <c r="AD3967" i="3"/>
  <c r="AD5038" i="3"/>
  <c r="AD4230" i="3"/>
  <c r="AD1232" i="3"/>
  <c r="AD4242" i="3"/>
  <c r="AD3726" i="3"/>
  <c r="AD1117" i="3"/>
  <c r="AD2297" i="3"/>
  <c r="AD5604" i="3"/>
  <c r="AD4371" i="3"/>
  <c r="AD1291" i="3"/>
  <c r="AD4053" i="3"/>
  <c r="AD3832" i="3"/>
  <c r="AD6346" i="3"/>
  <c r="AD3971" i="3"/>
  <c r="AD998" i="3"/>
  <c r="AD4388" i="3"/>
  <c r="AD730" i="3"/>
  <c r="AD4980" i="3"/>
  <c r="AD2270" i="3"/>
  <c r="AD617" i="3"/>
  <c r="AD952" i="3"/>
  <c r="AD339" i="3"/>
  <c r="AD1484" i="3"/>
  <c r="AD756" i="3"/>
  <c r="AD4673" i="3"/>
  <c r="AD2049" i="3"/>
  <c r="AD3271" i="3"/>
  <c r="AD4931" i="3"/>
  <c r="AD3752" i="3"/>
  <c r="AD4210" i="3"/>
  <c r="AD6223" i="3"/>
  <c r="AD5155" i="3"/>
  <c r="AD753" i="3"/>
  <c r="AD315" i="3"/>
  <c r="AD2144" i="3"/>
  <c r="AD1660" i="3"/>
  <c r="AD2240" i="3"/>
  <c r="AD2104" i="3"/>
  <c r="AD543" i="3"/>
  <c r="AD803" i="3"/>
  <c r="AD3472" i="3"/>
  <c r="AD406" i="3"/>
  <c r="AD1395" i="3"/>
  <c r="AD709" i="3"/>
  <c r="AD1025" i="3"/>
  <c r="AD3488" i="3"/>
  <c r="AD1834" i="3"/>
  <c r="AD943" i="3"/>
  <c r="AD6432" i="3"/>
  <c r="AD2412" i="3"/>
  <c r="AD982" i="3"/>
  <c r="AD4753" i="3"/>
  <c r="AD6253" i="3"/>
  <c r="AD3787" i="3"/>
  <c r="AD1423" i="3"/>
  <c r="AD3272" i="3"/>
  <c r="AD3792" i="3"/>
  <c r="AD1689" i="3"/>
  <c r="AD2377" i="3"/>
  <c r="AD2697" i="3"/>
  <c r="AD333" i="3"/>
  <c r="AD6413" i="3"/>
  <c r="AD3286" i="3"/>
  <c r="AD235" i="3"/>
  <c r="AD6686" i="3"/>
  <c r="AD3211" i="3"/>
  <c r="AD107" i="3"/>
  <c r="AD2751" i="3"/>
  <c r="AD6717" i="3"/>
  <c r="AD6400" i="3"/>
  <c r="AD3521" i="3"/>
  <c r="AD2628" i="3"/>
  <c r="AD169" i="3"/>
  <c r="AD2437" i="3"/>
  <c r="AD951" i="3"/>
  <c r="AD5543" i="3"/>
  <c r="AD156" i="3"/>
  <c r="AD3603" i="3"/>
  <c r="AD6329" i="3"/>
  <c r="AD2021" i="3"/>
  <c r="AD684" i="3"/>
  <c r="AD2603" i="3"/>
  <c r="AD2338" i="3"/>
  <c r="AD1577" i="3"/>
  <c r="AD454" i="3"/>
  <c r="AD1842" i="3"/>
  <c r="AD4473" i="3"/>
  <c r="AD6508" i="3"/>
  <c r="AD6310" i="3"/>
  <c r="AD2822" i="3"/>
  <c r="AD5567" i="3"/>
  <c r="AD2653" i="3"/>
  <c r="AD5189" i="3"/>
  <c r="AD6582" i="3"/>
  <c r="AD1401" i="3"/>
  <c r="AD6240" i="3"/>
  <c r="AD3116" i="3"/>
  <c r="AD2362" i="3"/>
  <c r="AD3478" i="3"/>
  <c r="AD587" i="3"/>
  <c r="AD3049" i="3"/>
  <c r="AD5883" i="3"/>
  <c r="AD3390" i="3"/>
  <c r="AD1991" i="3"/>
  <c r="AD6371" i="3"/>
  <c r="AD6323" i="3"/>
  <c r="AD6302" i="3"/>
  <c r="AD1001" i="3"/>
  <c r="AD3956" i="3"/>
  <c r="AD3285" i="3"/>
  <c r="AD4984" i="3"/>
  <c r="AD6410" i="3"/>
  <c r="AD3077" i="3"/>
  <c r="AD4178" i="3"/>
  <c r="AD2382" i="3"/>
  <c r="AD3526" i="3"/>
  <c r="AD6424" i="3"/>
  <c r="AD4047" i="3"/>
  <c r="AD1804" i="3"/>
  <c r="AD6367" i="3"/>
  <c r="AD2747" i="3"/>
  <c r="AD5298" i="3"/>
  <c r="AD3025" i="3"/>
  <c r="AD3688" i="3"/>
  <c r="AD6231" i="3"/>
  <c r="AD2755" i="3"/>
  <c r="AD167" i="3"/>
  <c r="AD1626" i="3"/>
  <c r="AD1048" i="3"/>
  <c r="AD4607" i="3"/>
  <c r="AD2230" i="3"/>
  <c r="AD3888" i="3"/>
  <c r="AD4672" i="3"/>
  <c r="AD2121" i="3"/>
  <c r="AD664" i="3"/>
  <c r="AD4271" i="3"/>
  <c r="AD1155" i="3"/>
  <c r="AD717" i="3"/>
  <c r="AD442" i="3"/>
  <c r="AD4921" i="3"/>
  <c r="AD606" i="3"/>
  <c r="AD6137" i="3"/>
  <c r="AD2033" i="3"/>
  <c r="AD1725" i="3"/>
  <c r="AD284" i="3"/>
  <c r="AD3310" i="3"/>
  <c r="AD1950" i="3"/>
  <c r="AD708" i="3"/>
  <c r="AD399" i="3"/>
  <c r="AD3911" i="3"/>
  <c r="AD4231" i="3"/>
  <c r="AD1527" i="3"/>
  <c r="AD381" i="3"/>
  <c r="AD867" i="3"/>
  <c r="AD6133" i="3"/>
  <c r="AD5293" i="3"/>
  <c r="AD1681" i="3"/>
  <c r="AD4089" i="3"/>
  <c r="AD5081" i="3"/>
  <c r="AD2269" i="3"/>
  <c r="AD6326" i="3"/>
  <c r="AD921" i="3"/>
  <c r="AD5174" i="3"/>
  <c r="AD375" i="3"/>
  <c r="AD719" i="3"/>
  <c r="AD4327" i="3"/>
  <c r="AD4006" i="3"/>
  <c r="AD1439" i="3"/>
  <c r="AD1865" i="3"/>
  <c r="AD4606" i="3"/>
  <c r="AD2229" i="3"/>
  <c r="AD3814" i="3"/>
  <c r="AD374" i="3"/>
  <c r="AD4155" i="3"/>
  <c r="AD2098" i="3"/>
  <c r="AD4661" i="3"/>
  <c r="AD1318" i="3"/>
  <c r="AD1789" i="3"/>
  <c r="AD4209" i="3"/>
  <c r="AD2086" i="3"/>
  <c r="AD5149" i="3"/>
  <c r="AD1122" i="3"/>
  <c r="AD800" i="3"/>
  <c r="AD2143" i="3"/>
  <c r="AD786" i="3"/>
  <c r="AD4650" i="3"/>
  <c r="AD5777" i="3"/>
  <c r="AD2108" i="3"/>
  <c r="AD802" i="3"/>
  <c r="AD4008" i="3"/>
  <c r="AD2326" i="3"/>
  <c r="AD1656" i="3"/>
  <c r="AD1189" i="3"/>
  <c r="AD822" i="3"/>
  <c r="AD1149" i="3"/>
  <c r="AD705" i="3"/>
  <c r="AD2323" i="3"/>
  <c r="AD1069" i="3"/>
  <c r="AD4212" i="3"/>
  <c r="AD5181" i="3"/>
  <c r="AD2401" i="3"/>
  <c r="AD6298" i="3"/>
  <c r="AD4190" i="3"/>
  <c r="AD1983" i="3"/>
  <c r="AD6753" i="3"/>
  <c r="AD6368" i="3"/>
  <c r="AD3880" i="3"/>
  <c r="AD1614" i="3"/>
  <c r="AD1743" i="3"/>
  <c r="AD2584" i="3"/>
  <c r="AD2555" i="3"/>
  <c r="AD5648" i="3"/>
  <c r="AD1339" i="3"/>
  <c r="AD1627" i="3"/>
  <c r="AD743" i="3"/>
  <c r="AD2657" i="3"/>
  <c r="AD3918" i="3"/>
  <c r="AD1010" i="3"/>
  <c r="AD2305" i="3"/>
  <c r="AD443" i="3"/>
  <c r="AD5259" i="3"/>
  <c r="AD1984" i="3"/>
  <c r="AD3887" i="3"/>
  <c r="AD5062" i="3"/>
  <c r="AD2050" i="3"/>
  <c r="AD702" i="3"/>
  <c r="AD2335" i="3"/>
  <c r="AD3550" i="3"/>
  <c r="AD4459" i="3"/>
  <c r="AD782" i="3"/>
  <c r="AD3746" i="3"/>
  <c r="AD446" i="3"/>
  <c r="AD887" i="3"/>
  <c r="AD6578" i="3"/>
  <c r="AD1536" i="3"/>
  <c r="AD4297" i="3"/>
  <c r="AD340" i="3"/>
  <c r="AD4287" i="3"/>
  <c r="AD1229" i="3"/>
  <c r="AD2124" i="3"/>
  <c r="AD4474" i="3"/>
  <c r="AD4581" i="3"/>
  <c r="AD746" i="3"/>
  <c r="AD2182" i="3"/>
  <c r="AD2046" i="3"/>
  <c r="AD2138" i="3"/>
  <c r="AD390" i="3"/>
  <c r="AD5645" i="3"/>
  <c r="AD901" i="3"/>
  <c r="AD440" i="3"/>
  <c r="AD2343" i="3"/>
  <c r="AD1946" i="3"/>
  <c r="AD5152" i="3"/>
  <c r="AD560" i="3"/>
  <c r="AD2145" i="3"/>
  <c r="AD1880" i="3"/>
  <c r="AD5881" i="3"/>
  <c r="AD4617" i="3"/>
  <c r="AD2312" i="3"/>
  <c r="AD3965" i="3"/>
  <c r="AD258" i="3"/>
  <c r="AD1852" i="3"/>
  <c r="AD1396" i="3"/>
  <c r="AD106" i="3"/>
  <c r="AD4320" i="3"/>
  <c r="AD3539" i="3"/>
  <c r="AD735" i="3"/>
  <c r="AD5309" i="3"/>
  <c r="AD5003" i="3"/>
  <c r="AD4456" i="3"/>
  <c r="AD347" i="3"/>
  <c r="AD5148" i="3"/>
  <c r="AD4932" i="3"/>
  <c r="AD799" i="3"/>
  <c r="AD1531" i="3"/>
  <c r="AD1738" i="3"/>
  <c r="AD1418" i="3"/>
  <c r="AD4288" i="3"/>
  <c r="AD2223" i="3"/>
  <c r="AD3963" i="3"/>
  <c r="AD3480" i="3"/>
  <c r="AD2228" i="3"/>
  <c r="AD1655" i="3"/>
  <c r="AD1862" i="3"/>
  <c r="AD1116" i="3"/>
  <c r="AD1667" i="3"/>
  <c r="AD3913" i="3"/>
  <c r="AD5475" i="3"/>
  <c r="AD1068" i="3"/>
  <c r="AD1181" i="3"/>
  <c r="AD5186" i="3"/>
  <c r="AD3542" i="3"/>
  <c r="AD4636" i="3"/>
  <c r="AD5143" i="3"/>
  <c r="AD1707" i="3"/>
  <c r="AD601" i="3"/>
  <c r="AD4567" i="3"/>
  <c r="AD6422" i="3"/>
  <c r="AD1728" i="3"/>
  <c r="AD1624" i="3"/>
  <c r="AD5501" i="3"/>
  <c r="AD1899" i="3"/>
  <c r="AD359" i="3"/>
  <c r="AD121" i="3"/>
  <c r="AD5258" i="3"/>
  <c r="AD5090" i="3"/>
  <c r="AD71" i="3"/>
  <c r="AD1354" i="3"/>
  <c r="AD4765" i="3"/>
  <c r="AD4528" i="3"/>
  <c r="AD3692" i="3"/>
  <c r="AD2112" i="3"/>
  <c r="AD1933" i="3"/>
  <c r="AD6588" i="3"/>
  <c r="AD3745" i="3"/>
  <c r="AD229" i="3"/>
  <c r="AD882" i="3"/>
  <c r="AD1962" i="3"/>
  <c r="AD1724" i="3"/>
  <c r="AD1617" i="3"/>
  <c r="AD5160" i="3"/>
  <c r="AD160" i="3"/>
  <c r="AD1717" i="3"/>
  <c r="AD1803" i="3"/>
  <c r="AD1256" i="3"/>
  <c r="AD1019" i="3"/>
  <c r="AD394" i="3"/>
  <c r="AD902" i="3"/>
  <c r="AD632" i="3"/>
  <c r="AD4498" i="3"/>
  <c r="AD3940" i="3"/>
  <c r="AD1204" i="3"/>
  <c r="AD4653" i="3"/>
  <c r="AD916" i="3"/>
  <c r="AD4603" i="3"/>
  <c r="AD4707" i="3"/>
  <c r="AD3265" i="3"/>
  <c r="AD1063" i="3"/>
  <c r="AD24" i="3"/>
  <c r="AD4005" i="3"/>
  <c r="AD191" i="3"/>
  <c r="AD4608" i="3"/>
  <c r="AD4584" i="3"/>
  <c r="AD295" i="3"/>
  <c r="AD5125" i="3"/>
  <c r="AD5225" i="3"/>
  <c r="AD4263" i="3"/>
  <c r="AD4529" i="3"/>
  <c r="AD5644" i="3"/>
  <c r="AD3691" i="3"/>
  <c r="AD1146" i="3"/>
  <c r="AD536" i="3"/>
  <c r="AD6305" i="3"/>
  <c r="AD6195" i="3"/>
  <c r="AD5140" i="3"/>
  <c r="AD1075" i="3"/>
  <c r="AD4148" i="3"/>
  <c r="AD5049" i="3"/>
  <c r="AD640" i="3"/>
  <c r="AD1119" i="3"/>
  <c r="AD581" i="3"/>
  <c r="AD4001" i="3"/>
  <c r="AD699" i="3"/>
  <c r="AD471" i="3"/>
  <c r="AD3697" i="3"/>
  <c r="AD3437" i="3"/>
  <c r="AD2238" i="3"/>
  <c r="AD2279" i="3"/>
  <c r="AD6396" i="3"/>
  <c r="AD1178" i="3"/>
  <c r="AD585" i="3"/>
  <c r="AD3841" i="3"/>
  <c r="AD2803" i="3"/>
  <c r="AD6742" i="3"/>
  <c r="AD4290" i="3"/>
  <c r="AD2397" i="3"/>
  <c r="AD3086" i="3"/>
  <c r="AD6123" i="3"/>
  <c r="AD3912" i="3"/>
  <c r="AD2882" i="3"/>
  <c r="AD5584" i="3"/>
  <c r="AD21" i="3"/>
  <c r="AD2530" i="3"/>
  <c r="AD1049" i="3"/>
  <c r="AD41" i="3"/>
  <c r="AD3412" i="3"/>
  <c r="AD3162" i="3"/>
  <c r="AD6507" i="3"/>
  <c r="AD2680" i="3"/>
  <c r="AD1050" i="3"/>
  <c r="AD2714" i="3"/>
  <c r="AD1569" i="3"/>
  <c r="AD3994" i="3"/>
  <c r="AD4391" i="3"/>
  <c r="AD2379" i="3"/>
  <c r="AD1779" i="3"/>
  <c r="AD6677" i="3"/>
  <c r="AD424" i="3"/>
  <c r="AD5798" i="3"/>
  <c r="AD5052" i="3"/>
  <c r="AD6459" i="3"/>
  <c r="AD1550" i="3"/>
  <c r="AD2591" i="3"/>
  <c r="AD2491" i="3"/>
  <c r="AD2833" i="3"/>
  <c r="AD2436" i="3"/>
  <c r="AD6152" i="3"/>
  <c r="AD6570" i="3"/>
  <c r="AD6235" i="3"/>
  <c r="AD2824" i="3"/>
  <c r="AD991" i="3"/>
  <c r="AD2637" i="3"/>
  <c r="AD6711" i="3"/>
  <c r="AD6705" i="3"/>
  <c r="AD4463" i="3"/>
  <c r="AD3788" i="3"/>
  <c r="AD5193" i="3"/>
  <c r="AD407" i="3"/>
  <c r="AD1997" i="3"/>
  <c r="AD4389" i="3"/>
  <c r="AD6361" i="3"/>
  <c r="AD343" i="3"/>
  <c r="AD2247" i="3"/>
  <c r="AD2266" i="3"/>
  <c r="AD927" i="3"/>
  <c r="AD5077" i="3"/>
  <c r="AD1284" i="3"/>
  <c r="AD5114" i="3"/>
  <c r="AD4833" i="3"/>
  <c r="AD4340" i="3"/>
  <c r="AD3797" i="3"/>
  <c r="AD1094" i="3"/>
  <c r="AD964" i="3"/>
  <c r="AD1183" i="3"/>
  <c r="AD2253" i="3"/>
  <c r="AD6306" i="3"/>
  <c r="AD4638" i="3"/>
  <c r="AD3970" i="3"/>
  <c r="AD247" i="3"/>
  <c r="AD1445" i="3"/>
  <c r="AD6498" i="3"/>
  <c r="AD2126" i="3"/>
  <c r="AD739" i="3"/>
  <c r="AD4868" i="3"/>
  <c r="AD1299" i="3"/>
  <c r="AD935" i="3"/>
  <c r="AD1486" i="3"/>
  <c r="AD27" i="3"/>
  <c r="AD1861" i="3"/>
  <c r="AD213" i="3"/>
  <c r="AD4141" i="3"/>
  <c r="AD5194" i="3"/>
  <c r="AD1154" i="3"/>
  <c r="AD5332" i="3"/>
  <c r="AD3646" i="3"/>
  <c r="AD1714" i="3"/>
  <c r="AD383" i="3"/>
  <c r="AD5151" i="3"/>
  <c r="AD3843" i="3"/>
  <c r="AD819" i="3"/>
  <c r="AD1351" i="3"/>
  <c r="AD1695" i="3"/>
  <c r="AD4616" i="3"/>
  <c r="AD4963" i="3"/>
  <c r="AD3964" i="3"/>
  <c r="AD3137" i="3"/>
  <c r="AD1697" i="3"/>
  <c r="AD858" i="3"/>
  <c r="AD5304" i="3"/>
  <c r="AD4685" i="3"/>
  <c r="AD5120" i="3"/>
  <c r="AD2953" i="3"/>
  <c r="AD1595" i="3"/>
  <c r="AD1150" i="3"/>
  <c r="AD4458" i="3"/>
  <c r="AD2341" i="3"/>
  <c r="AD5147" i="3"/>
  <c r="AD3842" i="3"/>
  <c r="AD4152" i="3"/>
  <c r="AD1472" i="3"/>
  <c r="AD648" i="3"/>
  <c r="AD4505" i="3"/>
  <c r="AD4380" i="3"/>
  <c r="AD5132" i="3"/>
  <c r="AD4043" i="3"/>
  <c r="AD3492" i="3"/>
  <c r="AD6107" i="3"/>
  <c r="AD1654" i="3"/>
  <c r="AD4684" i="3"/>
  <c r="AD2129" i="3"/>
  <c r="AD2280" i="3"/>
  <c r="AD4363" i="3"/>
  <c r="AD1148" i="3"/>
  <c r="AD2278" i="3"/>
  <c r="AD283" i="3"/>
  <c r="AD3098" i="3"/>
  <c r="AD6740" i="3"/>
  <c r="AD2101" i="3"/>
  <c r="AD1540" i="3"/>
  <c r="AD694" i="3"/>
  <c r="AD3545" i="3"/>
  <c r="AD1742" i="3"/>
  <c r="AD1674" i="3"/>
  <c r="AD166" i="3"/>
  <c r="AD868" i="3"/>
  <c r="AD397" i="3"/>
  <c r="AD5131" i="3"/>
  <c r="AD4000" i="3"/>
  <c r="AD2227" i="3"/>
  <c r="AD4566" i="3"/>
  <c r="AD1448" i="3"/>
  <c r="AD5073" i="3"/>
  <c r="AD4098" i="3"/>
  <c r="AD4987" i="3"/>
  <c r="AD1770" i="3"/>
  <c r="AD899" i="3"/>
  <c r="AD675" i="3"/>
  <c r="AD4082" i="3"/>
  <c r="AD4919" i="3"/>
  <c r="AD4204" i="3"/>
  <c r="AD1761" i="3"/>
  <c r="AD1640" i="3"/>
  <c r="AD1961" i="3"/>
  <c r="AD836" i="3"/>
  <c r="AD6184" i="3"/>
  <c r="AD2014" i="3"/>
  <c r="AD4379" i="3"/>
  <c r="AD5316" i="3"/>
  <c r="AD2242" i="3"/>
  <c r="AD4490" i="3"/>
  <c r="AD5074" i="3"/>
  <c r="AD1357" i="3"/>
  <c r="AD4262" i="3"/>
  <c r="AD3886" i="3"/>
  <c r="AD3635" i="3"/>
  <c r="AD2977" i="3"/>
  <c r="AD4054" i="3"/>
  <c r="AD4248" i="3"/>
  <c r="AD119" i="3"/>
  <c r="AD1306" i="3"/>
  <c r="AD874" i="3"/>
  <c r="AD2358" i="3"/>
  <c r="AD1062" i="3"/>
  <c r="AD713" i="3"/>
  <c r="AD3761" i="3"/>
  <c r="AD4878" i="3"/>
  <c r="AD3345" i="3"/>
  <c r="AD6434" i="3"/>
  <c r="AD3149" i="3"/>
  <c r="AD1914" i="3"/>
  <c r="AD2432" i="3"/>
  <c r="AD214" i="3"/>
  <c r="AD2467" i="3"/>
  <c r="AD457" i="3"/>
  <c r="AD4973" i="3"/>
  <c r="AD1403" i="3"/>
  <c r="AD2700" i="3"/>
  <c r="AD4962" i="3"/>
  <c r="AD2396" i="3"/>
  <c r="AD5468" i="3"/>
  <c r="AD2495" i="3"/>
  <c r="AD2856" i="3"/>
  <c r="AD2612" i="3"/>
  <c r="AD6688" i="3"/>
  <c r="AD2543" i="3"/>
  <c r="AD2483" i="3"/>
  <c r="AD3700" i="3"/>
  <c r="AD3867" i="3"/>
  <c r="AD3714" i="3"/>
  <c r="AD3776" i="3"/>
  <c r="AD5828" i="3"/>
  <c r="AD4574" i="3"/>
  <c r="AD2666" i="3"/>
  <c r="AD6239" i="3"/>
  <c r="AD6392" i="3"/>
  <c r="AD1055" i="3"/>
  <c r="AD6194" i="3"/>
  <c r="AD2532" i="3"/>
  <c r="AD6451" i="3"/>
  <c r="AD1585" i="3"/>
  <c r="AD1196" i="3"/>
  <c r="AD6683" i="3"/>
  <c r="AD6311" i="3"/>
  <c r="AD2684" i="3"/>
  <c r="AD278" i="3"/>
  <c r="AD2654" i="3"/>
  <c r="AD242" i="3"/>
  <c r="AD2528" i="3"/>
  <c r="AD3874" i="3"/>
  <c r="AD4410" i="3"/>
  <c r="AD467" i="3"/>
  <c r="AD263" i="3"/>
  <c r="AD4555" i="3"/>
  <c r="AD3110" i="3"/>
  <c r="AD4585" i="3"/>
  <c r="AD357" i="3"/>
  <c r="AD2678" i="3"/>
  <c r="AD2836" i="3"/>
  <c r="AD6665" i="3"/>
  <c r="AD2489" i="3"/>
  <c r="AD3093" i="3"/>
  <c r="AD6317" i="3"/>
  <c r="AD286" i="3"/>
  <c r="AD2741" i="3"/>
  <c r="AD4974" i="3"/>
  <c r="AD6576" i="3"/>
  <c r="AD6811" i="3"/>
  <c r="AD6575" i="3"/>
  <c r="AD4657" i="3"/>
  <c r="AD2775" i="3"/>
  <c r="AD6370" i="3"/>
  <c r="AD1679" i="3"/>
  <c r="AD898" i="3"/>
  <c r="AD6779" i="3"/>
  <c r="AD2766" i="3"/>
  <c r="AD4346" i="3"/>
  <c r="AD6569" i="3"/>
  <c r="AD6233" i="3"/>
  <c r="AD2527" i="3"/>
  <c r="AD6232" i="3"/>
  <c r="AD6407" i="3"/>
  <c r="AD1975" i="3"/>
  <c r="AD1440" i="3"/>
  <c r="AD1105" i="3"/>
  <c r="AD262" i="3"/>
  <c r="AD4400" i="3"/>
  <c r="AD6703" i="3"/>
  <c r="AD1419" i="3"/>
  <c r="AD607" i="3"/>
  <c r="AD1867" i="3"/>
  <c r="AD3138" i="3"/>
  <c r="AD4582" i="3"/>
  <c r="AD5113" i="3"/>
  <c r="AD195" i="3"/>
  <c r="AD3632" i="3"/>
  <c r="AD3796" i="3"/>
  <c r="AD4364" i="3"/>
  <c r="AD812" i="3"/>
  <c r="AD6685" i="3"/>
  <c r="AD5188" i="3"/>
  <c r="AD4163" i="3"/>
  <c r="AD5154" i="3"/>
  <c r="AD1792" i="3"/>
  <c r="AD3869" i="3"/>
  <c r="AD6136" i="3"/>
  <c r="AD3644" i="3"/>
  <c r="AD5239" i="3"/>
  <c r="AD990" i="3"/>
  <c r="AD289" i="3"/>
  <c r="AD2325" i="3"/>
  <c r="AD3254" i="3"/>
  <c r="AD859" i="3"/>
  <c r="AD92" i="3"/>
  <c r="AD4106" i="3"/>
  <c r="AD5651" i="3"/>
  <c r="AD1410" i="3"/>
  <c r="AD4678" i="3"/>
  <c r="AD1153" i="3"/>
  <c r="AD1845" i="3"/>
  <c r="AD1031" i="3"/>
  <c r="AD6714" i="3"/>
  <c r="AD2178" i="3"/>
  <c r="AD3985" i="3"/>
  <c r="AD2032" i="3"/>
  <c r="AD3791" i="3"/>
  <c r="AD48" i="3"/>
  <c r="AD300" i="3"/>
  <c r="AD1625" i="3"/>
  <c r="AD3409" i="3"/>
  <c r="AD3937" i="3"/>
  <c r="AD3056" i="3"/>
  <c r="AD4580" i="3"/>
  <c r="AD5138" i="3"/>
  <c r="AD4111" i="3"/>
  <c r="AD353" i="3"/>
  <c r="AD837" i="3"/>
  <c r="AD1127" i="3"/>
  <c r="AD2281" i="3"/>
  <c r="AD1039" i="3"/>
  <c r="AD1754" i="3"/>
  <c r="AD6713" i="3"/>
  <c r="AD5146" i="3"/>
  <c r="AD1307" i="3"/>
  <c r="AD4149" i="3"/>
  <c r="AD1471" i="3"/>
  <c r="AD1676" i="3"/>
  <c r="AD647" i="3"/>
  <c r="AD1240" i="3"/>
  <c r="AD162" i="3"/>
  <c r="AD818" i="3"/>
  <c r="AD1236" i="3"/>
  <c r="AD4578" i="3"/>
  <c r="AD3935" i="3"/>
  <c r="AD419" i="3"/>
  <c r="AD3798" i="3"/>
  <c r="AD5195" i="3"/>
  <c r="AD5002" i="3"/>
  <c r="AD4274" i="3"/>
  <c r="AD1021" i="3"/>
  <c r="AD575" i="3"/>
  <c r="AD1713" i="3"/>
  <c r="AD4699" i="3"/>
  <c r="AD630" i="3"/>
  <c r="AD3988" i="3"/>
  <c r="AD2213" i="3"/>
  <c r="AD4273" i="3"/>
  <c r="AD4205" i="3"/>
  <c r="AD5205" i="3"/>
  <c r="AD4504" i="3"/>
  <c r="AD4698" i="3"/>
  <c r="AD5481" i="3"/>
  <c r="AD1275" i="3"/>
  <c r="AD2205" i="3"/>
  <c r="AD1115" i="3"/>
  <c r="AD751" i="3"/>
  <c r="AD3734" i="3"/>
  <c r="AD1417" i="3"/>
  <c r="AD1979" i="3"/>
  <c r="AD147" i="3"/>
  <c r="AD1239" i="3"/>
  <c r="AD57" i="3"/>
  <c r="AD857" i="3"/>
  <c r="AD2106" i="3"/>
  <c r="AD1308" i="3"/>
  <c r="AD880" i="3"/>
  <c r="AD578" i="3"/>
  <c r="AD6132" i="3"/>
  <c r="AD2322" i="3"/>
  <c r="AD6268" i="3"/>
  <c r="AD4015" i="3"/>
  <c r="AD5185" i="3"/>
  <c r="AD4265" i="3"/>
  <c r="AD4258" i="3"/>
  <c r="AD770" i="3"/>
  <c r="AD3968" i="3"/>
  <c r="AD190" i="3"/>
  <c r="AD1917" i="3"/>
  <c r="AD1064" i="3"/>
  <c r="AD146" i="3"/>
  <c r="AD1512" i="3"/>
  <c r="AD5036" i="3"/>
  <c r="AD153" i="3"/>
  <c r="AD687" i="3"/>
  <c r="AD26" i="3"/>
  <c r="AD835" i="3"/>
  <c r="AD3270" i="3"/>
  <c r="AD1772" i="3"/>
  <c r="AD1750" i="3"/>
  <c r="AD778" i="3"/>
  <c r="AD4431" i="3"/>
  <c r="AD1114" i="3"/>
  <c r="AD2328" i="3"/>
  <c r="AD2142" i="3"/>
  <c r="AD1758" i="3"/>
  <c r="AD1663" i="3"/>
  <c r="AD429" i="3"/>
  <c r="AD275" i="3"/>
  <c r="AD3981" i="3"/>
  <c r="AD4040" i="3"/>
  <c r="AD3694" i="3"/>
  <c r="AD715" i="3"/>
  <c r="AD559" i="3"/>
  <c r="AD1838" i="3"/>
  <c r="AD5652" i="3"/>
  <c r="AD731" i="3"/>
  <c r="AD1009" i="3"/>
  <c r="AD1329" i="3"/>
  <c r="AD4151" i="3"/>
  <c r="AD1203" i="3"/>
  <c r="AD6259" i="3"/>
  <c r="AD1113" i="3"/>
  <c r="AD6191" i="3"/>
  <c r="AD3987" i="3"/>
  <c r="AD1022" i="3"/>
  <c r="AD631" i="3"/>
  <c r="AD785" i="3"/>
  <c r="AD1796" i="3"/>
  <c r="AD1313" i="3"/>
  <c r="AD5317" i="3"/>
  <c r="AD4007" i="3"/>
  <c r="AD1326" i="3"/>
  <c r="AD4240" i="3"/>
  <c r="AD4074" i="3"/>
  <c r="AD322" i="3"/>
  <c r="AD1331" i="3"/>
  <c r="AD2334" i="3"/>
  <c r="AD2320" i="3"/>
  <c r="AD1745" i="3"/>
  <c r="AD3939" i="3"/>
  <c r="AD3741" i="3"/>
  <c r="AD2055" i="3"/>
  <c r="AD881" i="3"/>
  <c r="AD298" i="3"/>
  <c r="AD1723" i="3"/>
  <c r="AD445" i="3"/>
  <c r="AD6327" i="3"/>
  <c r="AD3496" i="3"/>
  <c r="AD2963" i="3"/>
  <c r="AD3751" i="3"/>
  <c r="AD6416" i="3"/>
  <c r="AD2492" i="3"/>
  <c r="AD3315" i="3"/>
  <c r="AD6732" i="3"/>
  <c r="AD1922" i="3"/>
  <c r="AD3136" i="3"/>
  <c r="AD2794" i="3"/>
  <c r="AD3470" i="3"/>
  <c r="AD3854" i="3"/>
  <c r="AD3120" i="3"/>
  <c r="AD19" i="3"/>
  <c r="AD2921" i="3"/>
  <c r="AD737" i="3"/>
  <c r="AD46" i="3"/>
  <c r="AD2942" i="3"/>
  <c r="AD3810" i="3"/>
  <c r="AD3234" i="3"/>
  <c r="AD2920" i="3"/>
  <c r="AD2512" i="3"/>
  <c r="AD3552" i="3"/>
  <c r="AD2864" i="3"/>
  <c r="AD3073" i="3"/>
  <c r="AD3516" i="3"/>
  <c r="AD3350" i="3"/>
  <c r="AD3991" i="3"/>
  <c r="AD6209" i="3"/>
  <c r="AD2792" i="3"/>
  <c r="AD3387" i="3"/>
  <c r="AD6438" i="3"/>
  <c r="AD6265" i="3"/>
  <c r="AD1261" i="3"/>
  <c r="AD6140" i="3"/>
  <c r="AD3593" i="3"/>
  <c r="AD3827" i="3"/>
  <c r="AD1071" i="3"/>
  <c r="AD6138" i="3"/>
  <c r="AD362" i="3"/>
  <c r="AD127" i="3"/>
  <c r="AD2785" i="3"/>
  <c r="AD2711" i="3"/>
  <c r="AD3237" i="3"/>
  <c r="AD6214" i="3"/>
  <c r="AD2849" i="3"/>
  <c r="AD3453" i="3"/>
  <c r="AD6254" i="3"/>
  <c r="AD2778" i="3"/>
  <c r="AD6757" i="3"/>
  <c r="AD1224" i="3"/>
  <c r="AD2716" i="3"/>
  <c r="AD2843" i="3"/>
  <c r="AD3411" i="3"/>
  <c r="AD6613" i="3"/>
  <c r="AD6592" i="3"/>
  <c r="AD3388" i="3"/>
  <c r="AD3276" i="3"/>
  <c r="AD410" i="3"/>
  <c r="AD3014" i="3"/>
  <c r="AD1223" i="3"/>
  <c r="AD6628" i="3"/>
  <c r="AD3642" i="3"/>
  <c r="AD3399" i="3"/>
  <c r="AD2842" i="3"/>
  <c r="AD6405" i="3"/>
  <c r="AD6489" i="3"/>
  <c r="AD3127" i="3"/>
  <c r="AD6234" i="3"/>
  <c r="AD1425" i="3"/>
  <c r="AD494" i="3"/>
  <c r="AD1771" i="3"/>
  <c r="AD4384" i="3"/>
  <c r="AD3343" i="3"/>
  <c r="AD5333" i="3"/>
  <c r="AD6222" i="3"/>
  <c r="AD4916" i="3"/>
  <c r="AD3830" i="3"/>
  <c r="AD6446" i="3"/>
  <c r="AD6342" i="3"/>
  <c r="AD6182" i="3"/>
  <c r="AD633" i="3"/>
  <c r="AD1680" i="3"/>
  <c r="AD4972" i="3"/>
  <c r="AD4507" i="3"/>
  <c r="AD5778" i="3"/>
  <c r="AD2310" i="3"/>
  <c r="AD161" i="3"/>
  <c r="AD4010" i="3"/>
  <c r="AD716" i="3"/>
  <c r="AD4847" i="3"/>
  <c r="AD3560" i="3"/>
  <c r="AD810" i="3"/>
  <c r="AD5119" i="3"/>
  <c r="AD2263" i="3"/>
  <c r="AD4016" i="3"/>
  <c r="AD825" i="3"/>
  <c r="AD5206" i="3"/>
  <c r="AD5184" i="3"/>
  <c r="AD4264" i="3"/>
  <c r="AD1370" i="3"/>
  <c r="AD3159" i="3"/>
  <c r="AD194" i="3"/>
  <c r="AD3883" i="3"/>
  <c r="AD186" i="3"/>
  <c r="AD1416" i="3"/>
  <c r="AD1907" i="3"/>
  <c r="AD1511" i="3"/>
  <c r="AD3828" i="3"/>
  <c r="AD2359" i="3"/>
  <c r="AD2110" i="3"/>
  <c r="AD1349" i="3"/>
  <c r="AD733" i="3"/>
  <c r="AD1213" i="3"/>
  <c r="AD5640" i="3"/>
  <c r="AD5331" i="3"/>
  <c r="AD781" i="3"/>
  <c r="AD2342" i="3"/>
  <c r="AD2180" i="3"/>
  <c r="AD2365" i="3"/>
  <c r="AD2141" i="3"/>
  <c r="AD1759" i="3"/>
  <c r="AD4308" i="3"/>
  <c r="AD906" i="3"/>
  <c r="AD228" i="3"/>
  <c r="AD1191" i="3"/>
  <c r="AD177" i="3"/>
  <c r="AD3719" i="3"/>
  <c r="AD4489" i="3"/>
  <c r="AD772" i="3"/>
  <c r="AD3380" i="3"/>
  <c r="AD5514" i="3"/>
  <c r="AD493" i="3"/>
  <c r="AD5196" i="3"/>
  <c r="AD3551" i="3"/>
  <c r="AD4253" i="3"/>
  <c r="AD4104" i="3"/>
  <c r="AD3744" i="3"/>
  <c r="AD937" i="3"/>
  <c r="AD6181" i="3"/>
  <c r="AD1945" i="3"/>
  <c r="AD4884" i="3"/>
  <c r="AD1434" i="3"/>
  <c r="AD6290" i="3"/>
  <c r="AD175" i="3"/>
  <c r="AD5191" i="3"/>
  <c r="AD1301" i="3"/>
  <c r="AD5360" i="3"/>
  <c r="AD1653" i="3"/>
  <c r="AD4668" i="3"/>
  <c r="AD4136" i="3"/>
  <c r="AD1184" i="3"/>
  <c r="AD6249" i="3"/>
  <c r="AD1043" i="3"/>
  <c r="AD4019" i="3"/>
  <c r="AD4207" i="3"/>
  <c r="AD4432" i="3"/>
  <c r="AD3740" i="3"/>
  <c r="AD915" i="3"/>
  <c r="AD749" i="3"/>
  <c r="AD320" i="3"/>
  <c r="AD1508" i="3"/>
  <c r="AD428" i="3"/>
  <c r="AD3251" i="3"/>
  <c r="AD3396" i="3"/>
  <c r="AD3087" i="3"/>
  <c r="AD3630" i="3"/>
  <c r="AD1530" i="3"/>
  <c r="AD2718" i="3"/>
  <c r="AD6618" i="3"/>
  <c r="AD6760" i="3"/>
  <c r="AD3434" i="3"/>
  <c r="AD2969" i="3"/>
  <c r="AD2919" i="3"/>
  <c r="AD3513" i="3"/>
  <c r="AD3507" i="3"/>
  <c r="AD3476" i="3"/>
  <c r="AD427" i="3"/>
  <c r="AD4" i="3"/>
  <c r="AD3445" i="3"/>
  <c r="AD3205" i="3"/>
  <c r="AD3236" i="3"/>
  <c r="AD3473" i="3"/>
  <c r="AD6146" i="3"/>
  <c r="AD6678" i="3"/>
  <c r="AD3024" i="3"/>
  <c r="AD2781" i="3"/>
  <c r="AD329" i="3"/>
  <c r="AD2890" i="3"/>
  <c r="AD3327" i="3"/>
  <c r="AD3482" i="3"/>
  <c r="AD3278" i="3"/>
  <c r="AD3019" i="3"/>
  <c r="AD2481" i="3"/>
  <c r="AD6142" i="3"/>
  <c r="AD3126" i="3"/>
  <c r="AD2906" i="3"/>
  <c r="AD113" i="3"/>
  <c r="AD3252" i="3"/>
  <c r="AD3201" i="3"/>
  <c r="AD3778" i="3"/>
  <c r="AD3682" i="3"/>
  <c r="AD6359" i="3"/>
  <c r="AD6381" i="3"/>
  <c r="AD6733" i="3"/>
  <c r="AD3195" i="3"/>
  <c r="AD2825" i="3"/>
  <c r="AD2414" i="3"/>
  <c r="AD3481" i="3"/>
  <c r="AD3432" i="3"/>
  <c r="AD3057" i="3"/>
  <c r="AD3090" i="3"/>
  <c r="AD492" i="3"/>
  <c r="AD3427" i="3"/>
  <c r="AD6332" i="3"/>
  <c r="AD3910" i="3"/>
  <c r="AD6120" i="3"/>
  <c r="AD3471" i="3"/>
  <c r="AD3452" i="3"/>
  <c r="AD2853" i="3"/>
  <c r="AD6631" i="3"/>
  <c r="AD3510" i="3"/>
  <c r="AD2510" i="3"/>
  <c r="AD6213" i="3"/>
  <c r="AD2782" i="3"/>
  <c r="AD584" i="3"/>
  <c r="AD3397" i="3"/>
  <c r="AD3572" i="3"/>
  <c r="AD3614" i="3"/>
  <c r="AD2545" i="3"/>
  <c r="AD2892" i="3"/>
  <c r="AD2511" i="3"/>
  <c r="AD10" i="3"/>
  <c r="AD6443" i="3"/>
  <c r="AD1222" i="3"/>
  <c r="AD3840" i="3"/>
  <c r="AD2119" i="3"/>
  <c r="AD4777" i="3"/>
  <c r="AD5061" i="3"/>
  <c r="AD5118" i="3"/>
  <c r="AD1375" i="3"/>
  <c r="AD6215" i="3"/>
  <c r="AD324" i="3"/>
  <c r="AD2318" i="3"/>
  <c r="AD1182" i="3"/>
  <c r="AD6208" i="3"/>
  <c r="AD4920" i="3"/>
  <c r="AD4154" i="3"/>
  <c r="AD920" i="3"/>
  <c r="AD6622" i="3"/>
  <c r="AD1334" i="3"/>
  <c r="AD1718" i="3"/>
  <c r="AD1124" i="3"/>
  <c r="AD1797" i="3"/>
  <c r="AD5533" i="3"/>
  <c r="AD5330" i="3"/>
  <c r="AD4302" i="3"/>
  <c r="AD1936" i="3"/>
  <c r="AD3757" i="3"/>
  <c r="AD1966" i="3"/>
  <c r="AD4241" i="3"/>
  <c r="AD970" i="3"/>
  <c r="AD571" i="3"/>
  <c r="AD1358" i="3"/>
  <c r="AD734" i="3"/>
  <c r="AD4122" i="3"/>
  <c r="AD4202" i="3"/>
  <c r="AD3943" i="3"/>
  <c r="AD4897" i="3"/>
  <c r="AD6187" i="3"/>
  <c r="AD4639" i="3"/>
  <c r="AD1274" i="3"/>
  <c r="AD218" i="3"/>
  <c r="AD4770" i="3"/>
  <c r="AD3619" i="3"/>
  <c r="AD4062" i="3"/>
  <c r="AD1192" i="3"/>
  <c r="AD3626" i="3"/>
  <c r="AD120" i="3"/>
  <c r="AD685" i="3"/>
  <c r="AD556" i="3"/>
  <c r="AD1800" i="3"/>
  <c r="AD6274" i="3"/>
  <c r="AD4003" i="3"/>
  <c r="AD5647" i="3"/>
  <c r="AD1179" i="3"/>
  <c r="AD2085" i="3"/>
  <c r="AD2037" i="3"/>
  <c r="AD4257" i="3"/>
  <c r="AD6204" i="3"/>
  <c r="AD597" i="3"/>
  <c r="AD1408" i="3"/>
  <c r="AD4307" i="3"/>
  <c r="AD1673" i="3"/>
  <c r="AD1235" i="3"/>
  <c r="AD2236" i="3"/>
  <c r="AD55" i="3"/>
  <c r="AD4570" i="3"/>
  <c r="AD4259" i="3"/>
  <c r="AD5517" i="3"/>
  <c r="AD1643" i="3"/>
  <c r="AD4764" i="3"/>
  <c r="AD1985" i="3"/>
  <c r="AD5541" i="3"/>
  <c r="AD3549" i="3"/>
  <c r="AD4252" i="3"/>
  <c r="AD728" i="3"/>
  <c r="AD3743" i="3"/>
  <c r="AD939" i="3"/>
  <c r="AD4640" i="3"/>
  <c r="AD1832" i="3"/>
  <c r="AD208" i="3"/>
  <c r="AD3592" i="3"/>
  <c r="AD1400" i="3"/>
  <c r="AD5220" i="3"/>
  <c r="AD1475" i="3"/>
  <c r="AD118" i="3"/>
  <c r="AD1264" i="3"/>
  <c r="AD742" i="3"/>
  <c r="AD6557" i="3"/>
  <c r="AD1857" i="3"/>
  <c r="AD726" i="3"/>
  <c r="AD5646" i="3"/>
  <c r="AD674" i="3"/>
  <c r="AD4457" i="3"/>
  <c r="AD1712" i="3"/>
  <c r="AD3739" i="3"/>
  <c r="AD605" i="3"/>
  <c r="AD6401" i="3"/>
  <c r="AD796" i="3"/>
  <c r="AD3267" i="3"/>
  <c r="AD1672" i="3"/>
  <c r="AD3134" i="3"/>
  <c r="AD3826" i="3"/>
  <c r="AD3511" i="3"/>
  <c r="AD3770" i="3"/>
  <c r="AD6221" i="3"/>
  <c r="AD2966" i="3"/>
  <c r="AD6524" i="3"/>
  <c r="AD3455" i="3"/>
  <c r="AD3179" i="3"/>
  <c r="AD2596" i="3"/>
  <c r="AD3071" i="3"/>
  <c r="AD4177" i="3"/>
  <c r="AD6210" i="3"/>
  <c r="AD2600" i="3"/>
  <c r="AD1089" i="3"/>
  <c r="AD6734" i="3"/>
  <c r="AD6450" i="3"/>
  <c r="AD3319" i="3"/>
  <c r="AD3328" i="3"/>
  <c r="AD3301" i="3"/>
  <c r="AD3467" i="3"/>
  <c r="AD3072" i="3"/>
  <c r="AD2599" i="3"/>
  <c r="AD2419" i="3"/>
  <c r="AD1921" i="3"/>
  <c r="AD6666" i="3"/>
  <c r="AD466" i="3"/>
  <c r="AD2867" i="3"/>
  <c r="AD3448" i="3"/>
  <c r="AD3235" i="3"/>
  <c r="AD2564" i="3"/>
  <c r="AD6145" i="3"/>
  <c r="AD3012" i="3"/>
  <c r="AD7" i="3"/>
  <c r="AD101" i="3"/>
  <c r="AD3003" i="3"/>
  <c r="AD3279" i="3"/>
  <c r="AD3707" i="3"/>
  <c r="AD6149" i="3"/>
  <c r="AD3566" i="3"/>
  <c r="AD3355" i="3"/>
  <c r="AD6759" i="3"/>
  <c r="AD2799" i="3"/>
  <c r="AD3354" i="3"/>
  <c r="AD2598" i="3"/>
  <c r="AD3972" i="3"/>
  <c r="AD33" i="3"/>
  <c r="AD2928" i="3"/>
  <c r="AD2471" i="3"/>
  <c r="AD3249" i="3"/>
  <c r="AD3122" i="3"/>
  <c r="AD6320" i="3"/>
  <c r="AD974" i="3"/>
  <c r="AD1801" i="3"/>
  <c r="AD3103" i="3"/>
  <c r="AD3808" i="3"/>
  <c r="AD2537" i="3"/>
  <c r="AD6358" i="3"/>
  <c r="AD3330" i="3"/>
  <c r="AD3248" i="3"/>
  <c r="AD6641" i="3"/>
  <c r="AD6755" i="3"/>
  <c r="AD126" i="3"/>
  <c r="AD2964" i="3"/>
  <c r="AD3229" i="3"/>
  <c r="AD3599" i="3"/>
  <c r="AD3316" i="3"/>
  <c r="AD2788" i="3"/>
  <c r="AD3317" i="3"/>
  <c r="AD2850" i="3"/>
  <c r="AD651" i="3"/>
  <c r="AD2061" i="3"/>
  <c r="AD3690" i="3"/>
  <c r="AD830" i="3"/>
  <c r="AD5182" i="3"/>
  <c r="AD3655" i="3"/>
  <c r="AD2056" i="3"/>
  <c r="AD919" i="3"/>
  <c r="AD866" i="3"/>
  <c r="AD1333" i="3"/>
  <c r="AD478" i="3"/>
  <c r="AD1737" i="3"/>
  <c r="AD269" i="3"/>
  <c r="AD1784" i="3"/>
  <c r="AD989" i="3"/>
  <c r="AD2107" i="3"/>
  <c r="AD4042" i="3"/>
  <c r="AD396" i="3"/>
  <c r="AD5054" i="3"/>
  <c r="AD4669" i="3"/>
  <c r="AD4813" i="3"/>
  <c r="AD570" i="3"/>
  <c r="AD1338" i="3"/>
  <c r="AD727" i="3"/>
  <c r="AD4272" i="3"/>
  <c r="AD1144" i="3"/>
  <c r="AD3942" i="3"/>
  <c r="AD4891" i="3"/>
  <c r="AD891" i="3"/>
  <c r="AD4641" i="3"/>
  <c r="AD913" i="3"/>
  <c r="AD788" i="3"/>
  <c r="AD456" i="3"/>
  <c r="AD750" i="3"/>
  <c r="AD2289" i="3"/>
  <c r="AD1168" i="3"/>
  <c r="AD3802" i="3"/>
  <c r="AD4041" i="3"/>
  <c r="AD380" i="3"/>
  <c r="AD997" i="3"/>
  <c r="AD701" i="3"/>
  <c r="AD6178" i="3"/>
  <c r="AD4221" i="3"/>
  <c r="AD6615" i="3"/>
  <c r="AD423" i="3"/>
  <c r="AD1740" i="3"/>
  <c r="AD241" i="3"/>
  <c r="AD5548" i="3"/>
  <c r="AD3969" i="3"/>
  <c r="AD299" i="3"/>
  <c r="AD4368" i="3"/>
  <c r="AD438" i="3"/>
  <c r="AD25" i="3"/>
  <c r="AD985" i="3"/>
  <c r="AD2276" i="3"/>
  <c r="AD196" i="3"/>
  <c r="AD1381" i="3"/>
  <c r="AD1652" i="3"/>
  <c r="AD5387" i="3"/>
  <c r="AD2277" i="3"/>
  <c r="AD4766" i="3"/>
  <c r="AD2118" i="3"/>
  <c r="AD1768" i="3"/>
  <c r="AD6397" i="3"/>
  <c r="AD4203" i="3"/>
  <c r="AD346" i="3"/>
  <c r="AD3742" i="3"/>
  <c r="AD1539" i="3"/>
  <c r="AD4635" i="3"/>
  <c r="AD129" i="3"/>
  <c r="AD623" i="3"/>
  <c r="AD3091" i="3"/>
  <c r="AD637" i="3"/>
  <c r="AD4004" i="3"/>
  <c r="AD207" i="3"/>
  <c r="AD816" i="3"/>
  <c r="AD4096" i="3"/>
  <c r="AD1461" i="3"/>
  <c r="AD1188" i="3"/>
  <c r="AD629" i="3"/>
  <c r="AD4092" i="3"/>
  <c r="AD3528" i="3"/>
  <c r="AD4081" i="3"/>
  <c r="AD6162" i="3"/>
  <c r="AD897" i="3"/>
  <c r="AD4917" i="3"/>
  <c r="AD3748" i="3"/>
  <c r="AD4554" i="3"/>
  <c r="AD1583" i="3"/>
  <c r="AD4147" i="3"/>
  <c r="AD1514" i="3"/>
  <c r="AD1449" i="3"/>
  <c r="AD3336" i="3"/>
  <c r="AD3609" i="3"/>
  <c r="AD2593" i="3"/>
  <c r="AD3108" i="3"/>
  <c r="AD2604" i="3"/>
  <c r="AD3013" i="3"/>
  <c r="AD3084" i="3"/>
  <c r="AD6561" i="3"/>
  <c r="AD3394" i="3"/>
  <c r="AD3815" i="3"/>
  <c r="AD3133" i="3"/>
  <c r="AD3430" i="3"/>
  <c r="AD6579" i="3"/>
  <c r="AD6174" i="3"/>
  <c r="AD6491" i="3"/>
  <c r="AD6758" i="3"/>
  <c r="AD6567" i="3"/>
  <c r="AD3687" i="3"/>
  <c r="AD2594" i="3"/>
  <c r="AD3199" i="3"/>
  <c r="AD3043" i="3"/>
  <c r="AD3268" i="3"/>
  <c r="AD6134" i="3"/>
  <c r="AD3203" i="3"/>
  <c r="AD319" i="3"/>
  <c r="AD6183" i="3"/>
  <c r="AD3799" i="3"/>
  <c r="AD3095" i="3"/>
  <c r="AD3706" i="3"/>
  <c r="AD6440" i="3"/>
  <c r="AD3015" i="3"/>
  <c r="AD6769" i="3"/>
  <c r="AD3247" i="3"/>
  <c r="AD117" i="3"/>
  <c r="AD2713" i="3"/>
  <c r="AD3172" i="3"/>
  <c r="AD2376" i="3"/>
  <c r="AD3612" i="3"/>
  <c r="AD3506" i="3"/>
  <c r="AD6636" i="3"/>
  <c r="AD3207" i="3"/>
  <c r="AD3420" i="3"/>
  <c r="AD2796" i="3"/>
  <c r="AD3494" i="3"/>
  <c r="AD2922" i="3"/>
  <c r="AD3998" i="3"/>
  <c r="AD6597" i="3"/>
  <c r="AD6406" i="3"/>
  <c r="AD3557" i="3"/>
  <c r="AD6281" i="3"/>
  <c r="AD2592" i="3"/>
  <c r="AD6300" i="3"/>
  <c r="AD1260" i="3"/>
  <c r="AD960" i="3"/>
  <c r="AD3705" i="3"/>
  <c r="AD3373" i="3"/>
  <c r="AD3045" i="3"/>
  <c r="AD2629" i="3"/>
  <c r="AD11" i="3"/>
  <c r="AD14" i="3"/>
  <c r="AD6802" i="3"/>
  <c r="AD3671" i="3"/>
  <c r="AD6180" i="3"/>
  <c r="AD2783" i="3"/>
  <c r="AD3731" i="3"/>
  <c r="AD100" i="3"/>
  <c r="AD3039" i="3"/>
  <c r="AD530" i="3"/>
  <c r="AD2536" i="3"/>
  <c r="AD6236" i="3"/>
  <c r="AD622" i="3"/>
  <c r="AD992" i="3"/>
  <c r="AD707" i="3"/>
  <c r="AD4637" i="3"/>
  <c r="AD5144" i="3"/>
  <c r="AD1747" i="3"/>
  <c r="AD1315" i="3"/>
  <c r="AD1716" i="3"/>
  <c r="AD3657" i="3"/>
  <c r="AD2068" i="3"/>
  <c r="AD2103" i="3"/>
  <c r="AD154" i="3"/>
  <c r="AD3627" i="3"/>
  <c r="AD3936" i="3"/>
  <c r="AD219" i="3"/>
  <c r="AD688" i="3"/>
  <c r="AD5060" i="3"/>
  <c r="AD3699" i="3"/>
  <c r="AD569" i="3"/>
  <c r="AD5477" i="3"/>
  <c r="AD2296" i="3"/>
  <c r="AD1023" i="3"/>
  <c r="AD6404" i="3"/>
  <c r="AD779" i="3"/>
  <c r="AD3600" i="3"/>
  <c r="AD6563" i="3"/>
  <c r="AD4097" i="3"/>
  <c r="AD1076" i="3"/>
  <c r="AD3872" i="3"/>
  <c r="AD817" i="3"/>
  <c r="AD1133" i="3"/>
  <c r="AD4808" i="3"/>
  <c r="AD323" i="3"/>
  <c r="AD5130" i="3"/>
  <c r="AD395" i="3"/>
  <c r="AD5024" i="3"/>
  <c r="AD1309" i="3"/>
  <c r="AD1394" i="3"/>
  <c r="AD903" i="3"/>
  <c r="AD2295" i="3"/>
  <c r="AD963" i="3"/>
  <c r="AD3941" i="3"/>
  <c r="AD1739" i="3"/>
  <c r="AD276" i="3"/>
  <c r="AD5549" i="3"/>
  <c r="AD3907" i="3"/>
  <c r="AD625" i="3"/>
  <c r="AD1731" i="3"/>
  <c r="AD1736" i="3"/>
  <c r="AD744" i="3"/>
  <c r="AD102" i="3"/>
  <c r="AD62" i="3"/>
  <c r="AD5001" i="3"/>
  <c r="AD854" i="3"/>
  <c r="AD3890" i="3"/>
  <c r="AD4121" i="3"/>
  <c r="AD3537" i="3"/>
  <c r="AD4026" i="3"/>
  <c r="AD4930" i="3"/>
  <c r="AD4362" i="3"/>
  <c r="AD1911" i="3"/>
  <c r="AD4208" i="3"/>
  <c r="AD4918" i="3"/>
  <c r="AD706" i="3"/>
  <c r="AD2179" i="3"/>
  <c r="AD769" i="3"/>
  <c r="AD128" i="3"/>
  <c r="AD798" i="3"/>
  <c r="AD2089" i="3"/>
  <c r="AD3406" i="3"/>
  <c r="AD1504" i="3"/>
  <c r="AD3625" i="3"/>
  <c r="AD4872" i="3"/>
  <c r="AD1696" i="3"/>
  <c r="AD4256" i="3"/>
  <c r="AD1187" i="3"/>
  <c r="AD3674" i="3"/>
  <c r="AD4100" i="3"/>
  <c r="AD1666" i="3"/>
  <c r="AD518" i="3"/>
  <c r="AD1749" i="3"/>
  <c r="AD3484" i="3"/>
  <c r="AD3925" i="3"/>
  <c r="AD6523" i="3"/>
  <c r="AD4634" i="3"/>
  <c r="AD31" i="3"/>
  <c r="AD4146" i="3"/>
  <c r="AD1661" i="3"/>
  <c r="AD2168" i="3"/>
  <c r="AD3307" i="3"/>
  <c r="AD3501" i="3"/>
  <c r="AD3385" i="3"/>
  <c r="AD6230" i="3"/>
  <c r="AD3306" i="3"/>
  <c r="AD3121" i="3"/>
  <c r="AD3004" i="3"/>
  <c r="AD5358" i="3"/>
  <c r="AD6251" i="3"/>
  <c r="AD3771" i="3"/>
  <c r="AD2968" i="3"/>
  <c r="AD4443" i="3"/>
  <c r="AD6598" i="3"/>
  <c r="AD3164" i="3"/>
  <c r="AD3246" i="3"/>
  <c r="AD6536" i="3"/>
  <c r="AD6445" i="3"/>
  <c r="AD3500" i="3"/>
  <c r="AD3241" i="3"/>
  <c r="AD6252" i="3"/>
  <c r="AD3167" i="3"/>
  <c r="AD3475" i="3"/>
  <c r="AD6374" i="3"/>
  <c r="AD2779" i="3"/>
  <c r="AD1033" i="3"/>
  <c r="AD2745" i="3"/>
  <c r="AD3085" i="3"/>
  <c r="AD3244" i="3"/>
  <c r="AD6229" i="3"/>
  <c r="AD2777" i="3"/>
  <c r="AD6130" i="3"/>
  <c r="AD6129" i="3"/>
  <c r="AD2418" i="3"/>
  <c r="AD5359" i="3"/>
  <c r="AD3135" i="3"/>
  <c r="AD3954" i="3"/>
  <c r="AD2962" i="3"/>
  <c r="AD3813" i="3"/>
  <c r="AD6284" i="3"/>
  <c r="AD3243" i="3"/>
  <c r="AD3351" i="3"/>
  <c r="AD6494" i="3"/>
  <c r="AD3131" i="3"/>
  <c r="AD3456" i="3"/>
  <c r="AD2793" i="3"/>
  <c r="AD3359" i="3"/>
  <c r="AD1251" i="3"/>
  <c r="AD32" i="3"/>
  <c r="AD2708" i="3"/>
  <c r="AD6350" i="3"/>
  <c r="AD2707" i="3"/>
  <c r="AD6159" i="3"/>
  <c r="AD1259" i="3"/>
  <c r="AD371" i="3"/>
  <c r="AD3820" i="3"/>
  <c r="AD3712" i="3"/>
  <c r="AD3444" i="3"/>
  <c r="AD2927" i="3"/>
  <c r="AD3011" i="3"/>
  <c r="AD6201" i="3"/>
  <c r="AD6271" i="3"/>
  <c r="AD6562" i="3"/>
  <c r="AD3266" i="3"/>
  <c r="AD682" i="3"/>
  <c r="AD3231" i="3"/>
  <c r="AD829" i="3"/>
  <c r="AD2961" i="3"/>
  <c r="AD3331" i="3"/>
  <c r="AD6262" i="3"/>
  <c r="AD6751" i="3"/>
  <c r="AD3311" i="3"/>
  <c r="AD1258" i="3"/>
  <c r="AD1753" i="3"/>
  <c r="AD692" i="3"/>
  <c r="AD1589" i="3"/>
  <c r="AD373" i="3"/>
  <c r="AD4883" i="3"/>
  <c r="AD1815" i="3"/>
  <c r="AD1616" i="3"/>
  <c r="AD2153" i="3"/>
  <c r="AD6630" i="3"/>
  <c r="AD3384" i="3"/>
  <c r="AD3006" i="3"/>
  <c r="AD6632" i="3"/>
  <c r="AD3389" i="3"/>
  <c r="AD3555" i="3"/>
  <c r="AD1875" i="3"/>
  <c r="AD372" i="3"/>
  <c r="AD3594" i="3"/>
  <c r="AD3001" i="3"/>
  <c r="AD3639" i="3"/>
  <c r="AD3656" i="3"/>
  <c r="AD2970" i="3"/>
  <c r="AD3339" i="3"/>
  <c r="AD6486" i="3"/>
  <c r="AD16" i="3"/>
  <c r="AD3589" i="3"/>
  <c r="AD2797" i="3"/>
  <c r="AD3845" i="3"/>
  <c r="AD6653" i="3"/>
  <c r="AD3088" i="3"/>
  <c r="AD6467" i="3"/>
  <c r="AD12" i="3"/>
  <c r="AD1874" i="3"/>
  <c r="AD2972" i="3"/>
  <c r="AD3574" i="3"/>
  <c r="AD2736" i="3"/>
  <c r="AD3047" i="3"/>
  <c r="AD352" i="3"/>
  <c r="AD2709" i="3"/>
  <c r="AD8" i="3"/>
  <c r="AD3314" i="3"/>
  <c r="AD1067" i="3"/>
  <c r="AD2787" i="3"/>
  <c r="AD3029" i="3"/>
  <c r="AD3273" i="3"/>
  <c r="AD3581" i="3"/>
  <c r="AD3119" i="3"/>
  <c r="AD2482" i="3"/>
  <c r="AD3016" i="3"/>
  <c r="AD6164" i="3"/>
  <c r="AD2845" i="3"/>
  <c r="AD3512" i="3"/>
  <c r="AD3188" i="3"/>
  <c r="AD3636" i="3"/>
  <c r="AD6121" i="3"/>
  <c r="AD6409" i="3"/>
  <c r="AD6185" i="3"/>
  <c r="AD6379" i="3"/>
  <c r="AD3283" i="3"/>
  <c r="AD1799" i="3"/>
  <c r="AD6153" i="3"/>
  <c r="AD2955" i="3"/>
  <c r="AD3180" i="3"/>
  <c r="AD3107" i="3"/>
  <c r="AD1526" i="3"/>
  <c r="AD3171" i="3"/>
  <c r="AD3200" i="3"/>
  <c r="AD6199" i="3"/>
  <c r="AD3010" i="3"/>
  <c r="AD953" i="3"/>
  <c r="AD3709" i="3"/>
  <c r="AD3562" i="3"/>
  <c r="AD3429" i="3"/>
  <c r="AD1427" i="3"/>
  <c r="AD6151" i="3"/>
  <c r="AD3020" i="3"/>
  <c r="AD6237" i="3"/>
  <c r="AD6750" i="3"/>
  <c r="AD3" i="3"/>
  <c r="AD6411" i="3"/>
  <c r="AD1863" i="3"/>
  <c r="AD5078" i="3"/>
  <c r="AD4112" i="3"/>
  <c r="AD5112" i="3"/>
  <c r="AD3232" i="3"/>
  <c r="AD358" i="3"/>
  <c r="AD3794" i="3"/>
  <c r="AD1147" i="3"/>
  <c r="AD1321" i="3"/>
  <c r="AD4020" i="3"/>
  <c r="AD821" i="3"/>
  <c r="AD4700" i="3"/>
  <c r="AD3831" i="3"/>
  <c r="AD574" i="3"/>
  <c r="AD5139" i="3"/>
  <c r="AD6529" i="3"/>
  <c r="AD133" i="3"/>
  <c r="AD491" i="3"/>
  <c r="AD1906" i="3"/>
  <c r="AD5329" i="3"/>
  <c r="AD3980" i="3"/>
  <c r="AD941" i="3"/>
  <c r="AD1590" i="3"/>
  <c r="AD5091" i="3"/>
  <c r="AD2096" i="3"/>
  <c r="AD5180" i="3"/>
  <c r="AD1965" i="3"/>
  <c r="AD1833" i="3"/>
  <c r="AD962" i="3"/>
  <c r="AD6267" i="3"/>
  <c r="AD797" i="3"/>
  <c r="AD914" i="3"/>
  <c r="AD1853" i="3"/>
  <c r="AD5141" i="3"/>
  <c r="AD480" i="3"/>
  <c r="AD3882" i="3"/>
  <c r="AD1879" i="3"/>
  <c r="AD2152" i="3"/>
  <c r="AD2798" i="3"/>
  <c r="AD3242" i="3"/>
  <c r="AD4418" i="3"/>
  <c r="AD6708" i="3"/>
  <c r="AD3381" i="3"/>
  <c r="AD2597" i="3"/>
  <c r="AD2484" i="3"/>
  <c r="AD6479" i="3"/>
  <c r="AD6544" i="3"/>
  <c r="AD3524" i="3"/>
  <c r="AD3125" i="3"/>
  <c r="AD2987" i="3"/>
  <c r="AD669" i="3"/>
  <c r="AD3018" i="3"/>
  <c r="AD654" i="3"/>
  <c r="AD6484" i="3"/>
  <c r="AD6417" i="3"/>
  <c r="AD3469" i="3"/>
  <c r="AD3591" i="3"/>
  <c r="AD2601" i="3"/>
  <c r="AD1219" i="3"/>
  <c r="AD2841" i="3"/>
  <c r="AD6462" i="3"/>
  <c r="AD6454" i="3"/>
  <c r="AD6565" i="3"/>
  <c r="AD3253" i="3"/>
  <c r="AD3431" i="3"/>
  <c r="AD3417" i="3"/>
  <c r="AD6607" i="3"/>
  <c r="AD6243" i="3"/>
  <c r="AD3129" i="3"/>
  <c r="AD6193" i="3"/>
  <c r="AD6330" i="3"/>
  <c r="AD2070" i="3"/>
  <c r="AD1157" i="3"/>
  <c r="AD2776" i="3"/>
  <c r="AD3428" i="3"/>
  <c r="AD3450" i="3"/>
  <c r="AD3304" i="3"/>
  <c r="AD3391" i="3"/>
  <c r="AD3353" i="3"/>
  <c r="AD6580" i="3"/>
  <c r="AD3238" i="3"/>
  <c r="AD3615" i="3"/>
  <c r="AD3505" i="3"/>
  <c r="AD3386" i="3"/>
  <c r="AD6220" i="3"/>
  <c r="AD3395" i="3"/>
  <c r="AD6200" i="3"/>
  <c r="AD498" i="3"/>
  <c r="AD61" i="3"/>
  <c r="AD5357" i="3"/>
  <c r="AD6292" i="3"/>
  <c r="AD2508" i="3"/>
  <c r="AD3383" i="3"/>
  <c r="AD6707" i="3"/>
  <c r="AD2851" i="3"/>
  <c r="AD2893" i="3"/>
  <c r="AD3198" i="3"/>
  <c r="AD6" i="3"/>
  <c r="AD6170" i="3"/>
  <c r="AD6511" i="3"/>
  <c r="AD2889" i="3"/>
  <c r="AD4030" i="3"/>
  <c r="AD3495" i="3"/>
  <c r="AD6624" i="3"/>
  <c r="AD2578" i="3"/>
  <c r="AD2715" i="3"/>
  <c r="AD6192" i="3"/>
  <c r="AD6749" i="3"/>
  <c r="AD6348" i="3"/>
  <c r="AD230" i="3"/>
  <c r="AD4771" i="3"/>
  <c r="AD6556" i="3"/>
  <c r="AD638" i="3"/>
  <c r="AD1332" i="3"/>
  <c r="AD1980" i="3"/>
  <c r="AD1266" i="3"/>
  <c r="AD2237" i="3"/>
  <c r="AD979" i="3"/>
  <c r="AD1591" i="3"/>
  <c r="AD745" i="3"/>
  <c r="AD1447" i="3"/>
  <c r="AD4834" i="3"/>
  <c r="AD40" i="3"/>
  <c r="AD662" i="3"/>
  <c r="AD4277" i="3"/>
  <c r="AD3486" i="3"/>
  <c r="AD1180" i="3"/>
  <c r="AD2123" i="3"/>
  <c r="AD693" i="3"/>
  <c r="AD1807" i="3"/>
  <c r="AD2038" i="3"/>
  <c r="AD6662" i="3"/>
  <c r="AD1386" i="3"/>
  <c r="AD1065" i="3"/>
  <c r="AD2013" i="3"/>
  <c r="AD3812" i="3"/>
  <c r="AD5318" i="3"/>
  <c r="AD4667" i="3"/>
  <c r="AD930" i="3"/>
  <c r="AD2097" i="3"/>
  <c r="AD5476" i="3"/>
  <c r="AD3795" i="3"/>
  <c r="AD1769" i="3"/>
  <c r="AD6206" i="3"/>
  <c r="AD56" i="3"/>
  <c r="AD504" i="3"/>
  <c r="AD6186" i="3"/>
  <c r="AD5142" i="3"/>
  <c r="AD2034" i="3"/>
  <c r="AD1744" i="3"/>
  <c r="AD1916" i="3"/>
  <c r="AD430" i="3"/>
  <c r="AD3769" i="3"/>
  <c r="AD1560" i="3"/>
  <c r="AD4994" i="3"/>
  <c r="AD3239" i="3"/>
  <c r="AD189" i="3"/>
  <c r="AD1693" i="3"/>
  <c r="AD3561" i="3"/>
  <c r="AD2045" i="3"/>
  <c r="AD732" i="3"/>
  <c r="AD4358" i="3"/>
  <c r="AD1499" i="3"/>
  <c r="AD3485" i="3"/>
  <c r="AD1811" i="3"/>
  <c r="AD645" i="3"/>
  <c r="AD624" i="3"/>
  <c r="AD3548" i="3"/>
  <c r="AD6664" i="3"/>
  <c r="AD5175" i="3"/>
  <c r="AD1457" i="3"/>
  <c r="AD268" i="3"/>
  <c r="AD2111" i="3"/>
  <c r="AD1217" i="3"/>
  <c r="AD1018" i="3"/>
  <c r="AD174" i="3"/>
  <c r="AD2062" i="3"/>
  <c r="AD1083" i="3"/>
  <c r="AD499" i="3"/>
  <c r="AD4750" i="3"/>
  <c r="AD4261" i="3"/>
  <c r="AD459" i="3"/>
  <c r="AD321" i="3"/>
  <c r="AD4255" i="3"/>
  <c r="AD2028" i="3"/>
  <c r="AD6258" i="3"/>
  <c r="AD3547" i="3"/>
  <c r="AD1944" i="3"/>
  <c r="AD1314" i="3"/>
  <c r="AD6616" i="3"/>
  <c r="AD1878" i="3"/>
  <c r="AD331" i="3"/>
  <c r="AD3329" i="3"/>
  <c r="AD3202" i="3"/>
  <c r="AD2839" i="3"/>
  <c r="AD3508" i="3"/>
  <c r="AD6244" i="3"/>
  <c r="AD2965" i="3"/>
  <c r="AD179" i="3"/>
  <c r="AD6337" i="3"/>
  <c r="AD6165" i="3"/>
  <c r="AD3425" i="3"/>
  <c r="AD3658" i="3"/>
  <c r="AD3681" i="3"/>
  <c r="AD6497" i="3"/>
  <c r="AD6203" i="3"/>
  <c r="AD3468" i="3"/>
  <c r="AD3258" i="3"/>
  <c r="AD3648" i="3"/>
  <c r="AD3260" i="3"/>
  <c r="AD3078" i="3"/>
  <c r="AD3424" i="3"/>
  <c r="AD3048" i="3"/>
  <c r="AD3245" i="3"/>
  <c r="AD3059" i="3"/>
  <c r="AD1913" i="3"/>
  <c r="AD6415" i="3"/>
  <c r="AD3517" i="3"/>
  <c r="AD3608" i="3"/>
  <c r="AD4313" i="3"/>
  <c r="AD6207" i="3"/>
  <c r="AD2513" i="3"/>
  <c r="AD3596" i="3"/>
  <c r="AD15" i="3"/>
  <c r="AD958" i="3"/>
  <c r="AD2071" i="3"/>
  <c r="AD6141" i="3"/>
  <c r="AD2773" i="3"/>
  <c r="AD3277" i="3"/>
  <c r="AD3379" i="3"/>
  <c r="AD6652" i="3"/>
  <c r="AD6202" i="3"/>
  <c r="AD3352" i="3"/>
  <c r="AD1873" i="3"/>
  <c r="AD3518" i="3"/>
  <c r="AD3226" i="3"/>
  <c r="AD3597" i="3"/>
  <c r="AD6594" i="3"/>
  <c r="AD6433" i="3"/>
  <c r="AD6725" i="3"/>
  <c r="AD134" i="3"/>
  <c r="AD2422" i="3"/>
  <c r="AD6584" i="3"/>
  <c r="AD1225" i="3"/>
  <c r="AD3220" i="3"/>
  <c r="AD2507" i="3"/>
  <c r="AD3009" i="3"/>
  <c r="AD2306" i="3"/>
  <c r="AD3196" i="3"/>
  <c r="AD2791" i="3"/>
  <c r="AD139" i="3"/>
  <c r="AD6318" i="3"/>
  <c r="AD6266" i="3"/>
  <c r="AD185" i="3"/>
  <c r="AD1823" i="3"/>
  <c r="AD3772" i="3"/>
  <c r="AD3376" i="3"/>
  <c r="AD4213" i="3"/>
  <c r="AD1324" i="3"/>
  <c r="AD925" i="3"/>
  <c r="AD1270" i="3"/>
  <c r="AD2337" i="3"/>
  <c r="AD1426" i="3"/>
  <c r="AD2960" i="3"/>
  <c r="AL2082" i="3"/>
  <c r="AL5592" i="3"/>
  <c r="AL2952" i="3"/>
  <c r="AL2076" i="3"/>
  <c r="AL6016" i="3"/>
  <c r="AL4095" i="3"/>
  <c r="AL5912" i="3"/>
  <c r="AL4723" i="3"/>
  <c r="AL1588" i="3"/>
  <c r="AL3916" i="3"/>
  <c r="AL3762" i="3"/>
  <c r="AL940" i="3"/>
  <c r="AL2245" i="3"/>
  <c r="AL4420" i="3"/>
  <c r="AL4614" i="3"/>
  <c r="AL768" i="3"/>
  <c r="AL1090" i="3"/>
  <c r="AL1599" i="3"/>
  <c r="AL356" i="3"/>
  <c r="AL2023" i="3"/>
  <c r="AL4625" i="3"/>
  <c r="AL3891" i="3"/>
  <c r="AL1813" i="3"/>
  <c r="AL5124" i="3"/>
  <c r="AL4675" i="3"/>
  <c r="AL886" i="3"/>
  <c r="AL246" i="3"/>
  <c r="AL1542" i="3"/>
  <c r="AL2001" i="3"/>
  <c r="AL3563" i="3"/>
  <c r="AL84" i="3"/>
  <c r="AL1413" i="3"/>
  <c r="AL5041" i="3"/>
  <c r="AL5441" i="3"/>
  <c r="AL4548" i="3"/>
  <c r="AL1974" i="3"/>
  <c r="AL4139" i="3"/>
  <c r="AL576" i="3"/>
  <c r="AL4412" i="3"/>
  <c r="AL3192" i="3"/>
  <c r="AL3759" i="3"/>
  <c r="AL3728" i="3"/>
  <c r="AL5587" i="3"/>
  <c r="AL848" i="3"/>
  <c r="AL840" i="3"/>
  <c r="AL1244" i="3"/>
  <c r="AL294" i="3"/>
  <c r="AL3633" i="3"/>
  <c r="AL1202" i="3"/>
  <c r="AL1549" i="3"/>
  <c r="AL3161" i="3"/>
  <c r="AL5004" i="3"/>
  <c r="AL1537" i="3"/>
  <c r="AL2260" i="3"/>
  <c r="AL388" i="3"/>
  <c r="AL2073" i="3"/>
  <c r="AL5576" i="3"/>
  <c r="AL3509" i="3"/>
  <c r="AL5420" i="3"/>
  <c r="AL3884" i="3"/>
  <c r="AL844" i="3"/>
  <c r="AL681" i="3"/>
  <c r="AL2299" i="3"/>
  <c r="AL30" i="3"/>
  <c r="AL1855" i="3"/>
  <c r="AL815" i="3"/>
  <c r="AL5542" i="3"/>
  <c r="AL4266" i="3"/>
  <c r="AL2293" i="3"/>
  <c r="AL5734" i="3"/>
  <c r="AL3490" i="3"/>
  <c r="AL1431" i="3"/>
  <c r="AL5040" i="3"/>
  <c r="AL1634" i="3"/>
  <c r="AL4592" i="3"/>
  <c r="AL4666" i="3"/>
  <c r="AL5252" i="3"/>
  <c r="AL5166" i="3"/>
  <c r="AL5502" i="3"/>
  <c r="AL4801" i="3"/>
  <c r="AL2215" i="3"/>
  <c r="AL1567" i="3"/>
  <c r="AL5320" i="3"/>
  <c r="AL379" i="3"/>
  <c r="AL6593" i="3"/>
  <c r="AL3423" i="3"/>
  <c r="AL1818" i="3"/>
  <c r="AL5819" i="3"/>
  <c r="AL5460" i="3"/>
  <c r="AL2167" i="3"/>
  <c r="AL254" i="3"/>
  <c r="AL1169" i="3"/>
  <c r="AL1905" i="3"/>
  <c r="AL4229" i="3"/>
  <c r="AL5059" i="3"/>
  <c r="AL4099" i="3"/>
  <c r="AL1650" i="3"/>
  <c r="AL1584" i="3"/>
  <c r="AL5291" i="3"/>
  <c r="AL911" i="3"/>
  <c r="AL1392" i="3"/>
  <c r="AL1505" i="3"/>
  <c r="AL1706" i="3"/>
  <c r="AL761" i="3"/>
  <c r="AL3725" i="3"/>
  <c r="AL3466" i="3"/>
  <c r="AL2195" i="3"/>
  <c r="AL2196" i="3"/>
  <c r="AL4353" i="3"/>
  <c r="AL1915" i="3"/>
  <c r="AL4068" i="3"/>
  <c r="AL2307" i="3"/>
  <c r="AL1751" i="3"/>
  <c r="AL3934" i="3"/>
  <c r="AL327" i="3"/>
  <c r="AL1565" i="3"/>
  <c r="AL2105" i="3"/>
  <c r="AL5363" i="3"/>
  <c r="AL4693" i="3"/>
  <c r="AL936" i="3"/>
  <c r="AL4812" i="3"/>
  <c r="AL5618" i="3"/>
  <c r="AL4144" i="3"/>
  <c r="AL3876" i="3"/>
  <c r="AL1620" i="3"/>
  <c r="AL792" i="3"/>
  <c r="AL795" i="3"/>
  <c r="AL1662" i="3"/>
  <c r="AL4643" i="3"/>
  <c r="AL4527" i="3"/>
  <c r="AL1378" i="3"/>
  <c r="AL503" i="3"/>
  <c r="AL1384" i="3"/>
  <c r="AL5080" i="3"/>
  <c r="AL200" i="3"/>
  <c r="AL1310" i="3"/>
  <c r="AL5099" i="3"/>
  <c r="AL995" i="3"/>
  <c r="AL1902" i="3"/>
  <c r="AL4604" i="3"/>
  <c r="AL206" i="3"/>
  <c r="AL1805" i="3"/>
  <c r="AL1497" i="3"/>
  <c r="AL291" i="3"/>
  <c r="AL1103" i="3"/>
  <c r="AL668" i="3"/>
  <c r="AL52" i="3"/>
  <c r="AL2011" i="3"/>
  <c r="AL313" i="3"/>
  <c r="AL3961" i="3"/>
  <c r="AL256" i="3"/>
  <c r="AL1109" i="3"/>
  <c r="AL3721" i="3"/>
  <c r="AL1621" i="3"/>
  <c r="AL644" i="3"/>
  <c r="AL4233" i="3"/>
  <c r="AL776" i="3"/>
  <c r="AL1806" i="3"/>
  <c r="AL3701" i="3"/>
  <c r="AL4806" i="3"/>
  <c r="AL697" i="3"/>
  <c r="AL1480" i="3"/>
  <c r="AL1175" i="3"/>
  <c r="AL38" i="3"/>
  <c r="AL1397" i="3"/>
  <c r="AL3959" i="3"/>
  <c r="AL5917" i="3"/>
  <c r="AL6003" i="3"/>
  <c r="AL6079" i="3"/>
  <c r="AL2197" i="3"/>
  <c r="AL5229" i="3"/>
  <c r="AL5176" i="3"/>
  <c r="AL3780" i="3"/>
  <c r="AL3422" i="3"/>
  <c r="AL2249" i="3"/>
  <c r="AL1277" i="3"/>
  <c r="AL2339" i="3"/>
  <c r="AL165" i="3"/>
  <c r="AL5757" i="3"/>
  <c r="AL3369" i="3"/>
  <c r="AL1547" i="3"/>
  <c r="AL3401" i="3"/>
  <c r="AL4852" i="3"/>
  <c r="AL820" i="3"/>
  <c r="AL1061" i="3"/>
  <c r="AL226" i="3"/>
  <c r="AL4392" i="3"/>
  <c r="AL3491" i="3"/>
  <c r="AL4028" i="3"/>
  <c r="AL4251" i="3"/>
  <c r="AL6077" i="3"/>
  <c r="AL5697" i="3"/>
  <c r="AL1598" i="3"/>
  <c r="AL4855" i="3"/>
  <c r="AL245" i="3"/>
  <c r="AL326" i="3"/>
  <c r="AL253" i="3"/>
  <c r="AL4537" i="3"/>
  <c r="AL1851" i="3"/>
  <c r="AL4181" i="3"/>
  <c r="AL6062" i="3"/>
  <c r="AL1841" i="3"/>
  <c r="AL308" i="3"/>
  <c r="AL1543" i="3"/>
  <c r="AL3738" i="3"/>
  <c r="AL473" i="3"/>
  <c r="AL5137" i="3"/>
  <c r="AL1903" i="3"/>
  <c r="AL351" i="3"/>
  <c r="AL1108" i="3"/>
  <c r="AL1524" i="3"/>
  <c r="AL900" i="3"/>
  <c r="AL4199" i="3"/>
  <c r="AL4461" i="3"/>
  <c r="AL5469" i="3"/>
  <c r="AL366" i="3"/>
  <c r="AL2166" i="3"/>
  <c r="AL3750" i="3"/>
  <c r="AL1631" i="3"/>
  <c r="AL285" i="3"/>
  <c r="AL4045" i="3"/>
  <c r="AL1900" i="3"/>
  <c r="AL3782" i="3"/>
  <c r="AL4503" i="3"/>
  <c r="AL5637" i="3"/>
  <c r="AL653" i="3"/>
  <c r="AL4128" i="3"/>
  <c r="AL905" i="3"/>
  <c r="AL5173" i="3"/>
  <c r="AL5408" i="3"/>
  <c r="AL4740" i="3"/>
  <c r="AL604" i="3"/>
  <c r="AL780" i="3"/>
  <c r="AL5048" i="3"/>
  <c r="AL4427" i="3"/>
  <c r="AL554" i="3"/>
  <c r="AL3536" i="3"/>
  <c r="AL1858" i="3"/>
  <c r="AL5454" i="3"/>
  <c r="AL2315" i="3"/>
  <c r="AL1726" i="3"/>
  <c r="AL690" i="3"/>
  <c r="AL1097" i="3"/>
  <c r="AL5021" i="3"/>
  <c r="AL59" i="3"/>
  <c r="AL4814" i="3"/>
  <c r="AL5691" i="3"/>
  <c r="AL5586" i="3"/>
  <c r="AL2345" i="3"/>
  <c r="AL5692" i="3"/>
  <c r="AL4032" i="3"/>
  <c r="AL1850" i="3"/>
  <c r="AL465" i="3"/>
  <c r="AL502" i="3"/>
  <c r="AL1730" i="3"/>
  <c r="AL5230" i="3"/>
  <c r="AL1242" i="3"/>
  <c r="AL4419" i="3"/>
  <c r="AL1721" i="3"/>
  <c r="AL1470" i="3"/>
  <c r="AL4192" i="3"/>
  <c r="AL1411" i="3"/>
  <c r="AL5853" i="3"/>
  <c r="AL5867" i="3"/>
  <c r="AL5335" i="3"/>
  <c r="AL6790" i="3"/>
  <c r="AL957" i="3"/>
  <c r="AL3358" i="3"/>
  <c r="AL5226" i="3"/>
  <c r="AL2065" i="3"/>
  <c r="AL5664" i="3"/>
  <c r="AL976" i="3"/>
  <c r="AL4660" i="3"/>
  <c r="AL1958" i="3"/>
  <c r="AL1201" i="3"/>
  <c r="AL4085" i="3"/>
  <c r="AL791" i="3"/>
  <c r="AL5962" i="3"/>
  <c r="AL4731" i="3"/>
  <c r="AL1558" i="3"/>
  <c r="AL553" i="3"/>
  <c r="AL338" i="3"/>
  <c r="AL5969" i="3"/>
  <c r="AL3855" i="3"/>
  <c r="AL1515" i="3"/>
  <c r="AL1755" i="3"/>
  <c r="AL873" i="3"/>
  <c r="AL5736" i="3"/>
  <c r="AL724" i="3"/>
  <c r="AL5128" i="3"/>
  <c r="AL2173" i="3"/>
  <c r="AL1373" i="3"/>
  <c r="AL3617" i="3"/>
  <c r="AL264" i="3"/>
  <c r="AL700" i="3"/>
  <c r="AL3833" i="3"/>
  <c r="AL876" i="3"/>
  <c r="AL723" i="3"/>
  <c r="AL1298" i="3"/>
  <c r="AL790" i="3"/>
  <c r="AL5076" i="3"/>
  <c r="AL2015" i="3"/>
  <c r="AL111" i="3"/>
  <c r="AL1964" i="3"/>
  <c r="AL3727" i="3"/>
  <c r="AL4939" i="3"/>
  <c r="AL506" i="3"/>
  <c r="AL69" i="3"/>
  <c r="AL5480" i="3"/>
  <c r="AL4234" i="3"/>
  <c r="AL4522" i="3"/>
  <c r="AL5795" i="3"/>
  <c r="AL89" i="3"/>
  <c r="AL5569" i="3"/>
  <c r="AL2216" i="3"/>
  <c r="AL1830" i="3"/>
  <c r="AL1292" i="3"/>
  <c r="AL4227" i="3"/>
  <c r="AL2939" i="3"/>
  <c r="AL4910" i="3"/>
  <c r="AL5602" i="3"/>
  <c r="AL252" i="3"/>
  <c r="AL5471" i="3"/>
  <c r="AL4191" i="3"/>
  <c r="AL5609" i="3"/>
  <c r="AL712" i="3"/>
  <c r="AL4023" i="3"/>
  <c r="AL1008" i="3"/>
  <c r="AL2268" i="3"/>
  <c r="AL5296" i="3"/>
  <c r="AL1924" i="3"/>
  <c r="AL4903" i="3"/>
  <c r="AL3097" i="3"/>
  <c r="AL1359" i="3"/>
  <c r="AL1253" i="3"/>
  <c r="AL2190" i="3"/>
  <c r="AL1444" i="3"/>
  <c r="AL488" i="3"/>
  <c r="AL3624" i="3"/>
  <c r="AL534" i="3"/>
  <c r="AL1268" i="3"/>
  <c r="AL4145" i="3"/>
  <c r="AL1007" i="3"/>
  <c r="AL1469" i="3"/>
  <c r="AL1506" i="3"/>
  <c r="AL1727" i="3"/>
  <c r="AL1342" i="3"/>
  <c r="AL1305" i="3"/>
  <c r="AL918" i="3"/>
  <c r="AL152" i="3"/>
  <c r="AL434" i="3"/>
  <c r="AL6046" i="3"/>
  <c r="AL4692" i="3"/>
  <c r="AL405" i="3"/>
  <c r="AL5106" i="3"/>
  <c r="AL4783" i="3"/>
  <c r="AL5967" i="3"/>
  <c r="AL5283" i="3"/>
  <c r="AL507" i="3"/>
  <c r="AL6006" i="3"/>
  <c r="AL4280" i="3"/>
  <c r="AL1766" i="3"/>
  <c r="AL5965" i="3"/>
  <c r="AL5374" i="3"/>
  <c r="AL1323" i="3"/>
  <c r="AL2211" i="3"/>
  <c r="AL1247" i="3"/>
  <c r="AL3606" i="3"/>
  <c r="AL3372" i="3"/>
  <c r="AL1098" i="3"/>
  <c r="AL2336" i="3"/>
  <c r="AL808" i="3"/>
  <c r="AL3858" i="3"/>
  <c r="AL5641" i="3"/>
  <c r="AL5607" i="3"/>
  <c r="AL1647" i="3"/>
  <c r="AL6101" i="3"/>
  <c r="AL1362" i="3"/>
  <c r="AL1691" i="3"/>
  <c r="AL2262" i="3"/>
  <c r="AL3435" i="3"/>
  <c r="AL3613" i="3"/>
  <c r="AL1938" i="3"/>
  <c r="AL6028" i="3"/>
  <c r="AL5923" i="3"/>
  <c r="AL3693" i="3"/>
  <c r="AL4589" i="3"/>
  <c r="AL3736" i="3"/>
  <c r="AL5799" i="3"/>
  <c r="AL4547" i="3"/>
  <c r="AL5274" i="3"/>
  <c r="AL3649" i="3"/>
  <c r="AL6039" i="3"/>
  <c r="AL5210" i="3"/>
  <c r="AL4785" i="3"/>
  <c r="AL5209" i="3"/>
  <c r="AL1042" i="3"/>
  <c r="AL599" i="3"/>
  <c r="AL1602" i="3"/>
  <c r="AL5619" i="3"/>
  <c r="AL4291" i="3"/>
  <c r="AL2044" i="3"/>
  <c r="AL4791" i="3"/>
  <c r="AL1741" i="3"/>
  <c r="AL418" i="3"/>
  <c r="AL4820" i="3"/>
  <c r="AL775" i="3"/>
  <c r="AL3704" i="3"/>
  <c r="AL1365" i="3"/>
  <c r="AL535" i="3"/>
  <c r="AL5732" i="3"/>
  <c r="AL4736" i="3"/>
  <c r="AL4795" i="3"/>
  <c r="AL4559" i="3"/>
  <c r="AL5250" i="3"/>
  <c r="AL4734" i="3"/>
  <c r="AL5006" i="3"/>
  <c r="AL184" i="3"/>
  <c r="AL4052" i="3"/>
  <c r="AL5100" i="3"/>
  <c r="AL4718" i="3"/>
  <c r="AL1775" i="3"/>
  <c r="AL4442" i="3"/>
  <c r="AL1241" i="3"/>
  <c r="AL4988" i="3"/>
  <c r="AL1024" i="3"/>
  <c r="AL3546" i="3"/>
  <c r="AL566" i="3"/>
  <c r="AL5521" i="3"/>
  <c r="AL3628" i="3"/>
  <c r="AL293" i="3"/>
  <c r="AL5850" i="3"/>
  <c r="AL5700" i="3"/>
  <c r="AL4386" i="3"/>
  <c r="AL533" i="3"/>
  <c r="AL2053" i="3"/>
  <c r="AL1209" i="3"/>
  <c r="AL267" i="3"/>
  <c r="AL1711" i="3"/>
  <c r="AL5568" i="3"/>
  <c r="AL4960" i="3"/>
  <c r="AL4706" i="3"/>
  <c r="AL4188" i="3"/>
  <c r="AL5201" i="3"/>
  <c r="AL2072" i="3"/>
  <c r="AL1943" i="3"/>
  <c r="AL202" i="3"/>
  <c r="AL1528" i="3"/>
  <c r="AL2075" i="3"/>
  <c r="AL789" i="3"/>
  <c r="AL3416" i="3"/>
  <c r="AL318" i="3"/>
  <c r="AL5413" i="3"/>
  <c r="AL2371" i="3"/>
  <c r="AL5378" i="3"/>
  <c r="AL1221" i="3"/>
  <c r="AL1525" i="3"/>
  <c r="AL3962" i="3"/>
  <c r="AL6031" i="3"/>
  <c r="AL4773" i="3"/>
  <c r="AL1026" i="3"/>
  <c r="AL2160" i="3"/>
  <c r="AL2369" i="3"/>
  <c r="AL1421" i="3"/>
  <c r="AL2304" i="3"/>
  <c r="AL711" i="3"/>
  <c r="AL814" i="3"/>
  <c r="AL4014" i="3"/>
  <c r="AL1600" i="3"/>
  <c r="AL5470" i="3"/>
  <c r="AL5733" i="3"/>
  <c r="AL1325" i="3"/>
  <c r="AL414" i="3"/>
  <c r="AL1554" i="3"/>
  <c r="AL942" i="3"/>
  <c r="AL2052" i="3"/>
  <c r="AL1121" i="3"/>
  <c r="AL1038" i="3"/>
  <c r="AL233" i="3"/>
  <c r="AL885" i="3"/>
  <c r="AL3847" i="3"/>
  <c r="AL476" i="3"/>
  <c r="AL1286" i="3"/>
  <c r="AL4452" i="3"/>
  <c r="AL2355" i="3"/>
  <c r="AL1846" i="3"/>
  <c r="AL1390" i="3"/>
  <c r="AL1920" i="3"/>
  <c r="AL1057" i="3"/>
  <c r="AL5800" i="3"/>
  <c r="AL1424" i="3"/>
  <c r="AL5102" i="3"/>
  <c r="AL1347" i="3"/>
  <c r="AL5588" i="3"/>
  <c r="AL4017" i="3"/>
  <c r="AL4514" i="3"/>
  <c r="AL1081" i="3"/>
  <c r="AL3976" i="3"/>
  <c r="AL1060" i="3"/>
  <c r="AL896" i="3"/>
  <c r="AL1442" i="3"/>
  <c r="AL580" i="3"/>
  <c r="AL5593" i="3"/>
  <c r="AL505" i="3"/>
  <c r="AL1195" i="3"/>
  <c r="AL1016" i="3"/>
  <c r="AL2353" i="3"/>
  <c r="AL1802" i="3"/>
  <c r="AL261" i="3"/>
  <c r="AL145" i="3"/>
  <c r="AL959" i="3"/>
  <c r="AL116" i="3"/>
  <c r="AL993" i="3"/>
  <c r="AL4049" i="3"/>
  <c r="AL1337" i="3"/>
  <c r="AL1699" i="3"/>
  <c r="AL4316" i="3"/>
  <c r="AL667" i="3"/>
  <c r="AL132" i="3"/>
  <c r="AL392" i="3"/>
  <c r="AL1669" i="3"/>
  <c r="AL736" i="3"/>
  <c r="AL2140" i="3"/>
  <c r="AL1615" i="3"/>
  <c r="AL5985" i="3"/>
  <c r="AL1628" i="3"/>
  <c r="AL382" i="3"/>
  <c r="AL4729" i="3"/>
  <c r="AL5744" i="3"/>
  <c r="AL3640" i="3"/>
  <c r="AL5872" i="3"/>
  <c r="AL1951" i="3"/>
  <c r="AL1128" i="3"/>
  <c r="AL5982" i="3"/>
  <c r="AL5307" i="3"/>
  <c r="AL6105" i="3"/>
  <c r="AL211" i="3"/>
  <c r="AL4453" i="3"/>
  <c r="AL5365" i="3"/>
  <c r="AL4601" i="3"/>
  <c r="AL2286" i="3"/>
  <c r="AL1989" i="3"/>
  <c r="AL1776" i="3"/>
  <c r="AL4088" i="3"/>
  <c r="AL1782" i="3"/>
  <c r="AL1216" i="3"/>
  <c r="AL5168" i="3"/>
  <c r="AL4468" i="3"/>
  <c r="AL4011" i="3"/>
  <c r="AL3487" i="3"/>
  <c r="AL5079" i="3"/>
  <c r="AL1955" i="3"/>
  <c r="AL5233" i="3"/>
  <c r="AL350" i="3"/>
  <c r="AL4647" i="3"/>
  <c r="AL5721" i="3"/>
  <c r="AL3834" i="3"/>
  <c r="AL1918" i="3"/>
  <c r="AL804" i="3"/>
  <c r="AL1982" i="3"/>
  <c r="AL37" i="3"/>
  <c r="AL5034" i="3"/>
  <c r="AL6007" i="3"/>
  <c r="AL5414" i="3"/>
  <c r="AL5165" i="3"/>
  <c r="AL875" i="3"/>
  <c r="AL4105" i="3"/>
  <c r="AL4449" i="3"/>
  <c r="AL1379" i="3"/>
  <c r="AL1059" i="3"/>
  <c r="AL6063" i="3"/>
  <c r="AL4536" i="3"/>
  <c r="AL2128" i="3"/>
  <c r="AL3118" i="3"/>
  <c r="AL2251" i="3"/>
  <c r="AL6011" i="3"/>
  <c r="AL387" i="3"/>
  <c r="AL5735" i="3"/>
  <c r="AL718" i="3"/>
  <c r="AL892" i="3"/>
  <c r="AL6032" i="3"/>
  <c r="AL999" i="3"/>
  <c r="AL5101" i="3"/>
  <c r="AL4239" i="3"/>
  <c r="AL4110" i="3"/>
  <c r="AL526" i="3"/>
  <c r="AL4745" i="3"/>
  <c r="AL973" i="3"/>
  <c r="AL461" i="3"/>
  <c r="AL710" i="3"/>
  <c r="AL1111" i="3"/>
  <c r="AL2009" i="3"/>
  <c r="AL1817" i="3"/>
  <c r="AL5376" i="3"/>
  <c r="AL4683" i="3"/>
  <c r="AL5570" i="3"/>
  <c r="AL5938" i="3"/>
  <c r="AL4408" i="3"/>
  <c r="AL5994" i="3"/>
  <c r="AL538" i="3"/>
  <c r="AL5396" i="3"/>
  <c r="AL3146" i="3"/>
  <c r="AL3499" i="3"/>
  <c r="AL3559" i="3"/>
  <c r="AL4171" i="3"/>
  <c r="AL5417" i="3"/>
  <c r="AL1015" i="3"/>
  <c r="AL4198" i="3"/>
  <c r="AL1701" i="3"/>
  <c r="AL3774" i="3"/>
  <c r="AL2727" i="3"/>
  <c r="AL784" i="3"/>
  <c r="AL2367" i="3"/>
  <c r="AL1572" i="3"/>
  <c r="AL1073" i="3"/>
  <c r="AL5375" i="3"/>
  <c r="AL2020" i="3"/>
  <c r="AL3984" i="3"/>
  <c r="AL4659" i="3"/>
  <c r="AL2191" i="3"/>
  <c r="AL2290" i="3"/>
  <c r="AL5007" i="3"/>
  <c r="AL5562" i="3"/>
  <c r="AL1165" i="3"/>
  <c r="AL4323" i="3"/>
  <c r="AL968" i="3"/>
  <c r="AL4467" i="3"/>
  <c r="AL193" i="3"/>
  <c r="AL2264" i="3"/>
  <c r="AL4497" i="3"/>
  <c r="AL5405" i="3"/>
  <c r="AL1978" i="3"/>
  <c r="AL2078" i="3"/>
  <c r="AL5072" i="3"/>
  <c r="AL564" i="3"/>
  <c r="AL2074" i="3"/>
  <c r="AL5248" i="3"/>
  <c r="AL1809" i="3"/>
  <c r="AL1414" i="3"/>
  <c r="AL1827" i="3"/>
  <c r="AL2186" i="3"/>
  <c r="AL2201" i="3"/>
  <c r="AL852" i="3"/>
  <c r="AL4314" i="3"/>
  <c r="AL425" i="3"/>
  <c r="AL4102" i="3"/>
  <c r="AL5257" i="3"/>
  <c r="AL5699" i="3"/>
  <c r="AL5737" i="3"/>
  <c r="AL766" i="3"/>
  <c r="AL704" i="3"/>
  <c r="AL1644" i="3"/>
  <c r="AL4076" i="3"/>
  <c r="AL1174" i="3"/>
  <c r="AL5355" i="3"/>
  <c r="AL565" i="3"/>
  <c r="AL4942" i="3"/>
  <c r="AL5564" i="3"/>
  <c r="AL5754" i="3"/>
  <c r="AL3729" i="3"/>
  <c r="AL1014" i="3"/>
  <c r="AL1510" i="3"/>
  <c r="AL44" i="3"/>
  <c r="AL5398" i="3"/>
  <c r="AL1645" i="3"/>
  <c r="AL58" i="3"/>
  <c r="AL3576" i="3"/>
  <c r="AL3569" i="3"/>
  <c r="AL2329" i="3"/>
  <c r="AL4748" i="3"/>
  <c r="AL5105" i="3"/>
  <c r="AL1898" i="3"/>
  <c r="AL1257" i="3"/>
  <c r="AL1998" i="3"/>
  <c r="AL1677" i="3"/>
  <c r="AL1843" i="3"/>
  <c r="AL666" i="3"/>
  <c r="AL1385" i="3"/>
  <c r="AL4887" i="3"/>
  <c r="AL1562" i="3"/>
  <c r="AL1490" i="3"/>
  <c r="AL1970" i="3"/>
  <c r="AL3580" i="3"/>
  <c r="AL4870" i="3"/>
  <c r="AL5241" i="3"/>
  <c r="AL834" i="3"/>
  <c r="AL244" i="3"/>
  <c r="AL2199" i="3"/>
  <c r="AL164" i="3"/>
  <c r="AL4374" i="3"/>
  <c r="AL1316" i="3"/>
  <c r="AL1398" i="3"/>
  <c r="AL290" i="3"/>
  <c r="AL5108" i="3"/>
  <c r="AL1045" i="3"/>
  <c r="AL1030" i="3"/>
  <c r="AL3400" i="3"/>
  <c r="AL833" i="3"/>
  <c r="AL3374" i="3"/>
  <c r="AL908" i="3"/>
  <c r="AL4469" i="3"/>
  <c r="AL5104" i="3"/>
  <c r="AL3950" i="3"/>
  <c r="AL4232" i="3"/>
  <c r="AL4475" i="3"/>
  <c r="AL1930" i="3"/>
  <c r="AL5055" i="3"/>
  <c r="AL1535" i="3"/>
  <c r="AL563" i="3"/>
  <c r="AL172" i="3"/>
  <c r="AL441" i="3"/>
  <c r="AL1746" i="3"/>
  <c r="AL4515" i="3"/>
  <c r="AL1507" i="3"/>
  <c r="AL2274" i="3"/>
  <c r="AL4711" i="3"/>
  <c r="AL4377" i="3"/>
  <c r="AL1368" i="3"/>
  <c r="AL6001" i="3"/>
  <c r="AL6081" i="3"/>
  <c r="AL1279" i="3"/>
  <c r="AL6013" i="3"/>
  <c r="AL5940" i="3"/>
  <c r="AL2162" i="3"/>
  <c r="AL5373" i="3"/>
  <c r="AL6095" i="3"/>
  <c r="AL967" i="3"/>
  <c r="AL4882" i="3"/>
  <c r="AL6035" i="3"/>
  <c r="AL4217" i="3"/>
  <c r="AL5267" i="3"/>
  <c r="AL1267" i="3"/>
  <c r="AL4793" i="3"/>
  <c r="AL4900" i="3"/>
  <c r="AL386" i="3"/>
  <c r="AL5310" i="3"/>
  <c r="AL4762" i="3"/>
  <c r="AL2017" i="3"/>
  <c r="AL1265" i="3"/>
  <c r="AL1493" i="3"/>
  <c r="AL1798" i="3"/>
  <c r="AL1910" i="3"/>
  <c r="AL910" i="3"/>
  <c r="AL75" i="3"/>
  <c r="AL1872" i="3"/>
  <c r="AL280" i="3"/>
  <c r="AL2150" i="3"/>
  <c r="AL5771" i="3"/>
  <c r="AL4413" i="3"/>
  <c r="AL3689" i="3"/>
  <c r="AL3675" i="3"/>
  <c r="AL5260" i="3"/>
  <c r="AL5666" i="3"/>
  <c r="AL1135" i="3"/>
  <c r="AL5343" i="3"/>
  <c r="AL824" i="3"/>
  <c r="AL4618" i="3"/>
  <c r="AL4573" i="3"/>
  <c r="AL5364" i="3"/>
  <c r="AL552" i="3"/>
  <c r="AL5743" i="3"/>
  <c r="AL444" i="3"/>
  <c r="AL1186" i="3"/>
  <c r="AL1694" i="3"/>
  <c r="AL1454" i="3"/>
  <c r="AL851" i="3"/>
  <c r="AL4235" i="3"/>
  <c r="AL5096" i="3"/>
  <c r="AL5859" i="3"/>
  <c r="AL3680" i="3"/>
  <c r="AL3194" i="3"/>
  <c r="AL3629" i="3"/>
  <c r="AL1976" i="3"/>
  <c r="AL1473" i="3"/>
  <c r="AL2284" i="3"/>
  <c r="AL3696" i="3"/>
  <c r="AL1137" i="3"/>
  <c r="AL5005" i="3"/>
  <c r="AL4167" i="3"/>
  <c r="AL663" i="3"/>
  <c r="AL4398" i="3"/>
  <c r="AL1120" i="3"/>
  <c r="AL5759" i="3"/>
  <c r="AL4993" i="3"/>
  <c r="AL5661" i="3"/>
  <c r="AL5406" i="3"/>
  <c r="AL4629" i="3"/>
  <c r="AL312" i="3"/>
  <c r="AL3503" i="3"/>
  <c r="AL4091" i="3"/>
  <c r="AL619" i="3"/>
  <c r="AL5023" i="3"/>
  <c r="AL5623" i="3"/>
  <c r="AL4967" i="3"/>
  <c r="AL501" i="3"/>
  <c r="AL5892" i="3"/>
  <c r="AL1293" i="3"/>
  <c r="AL3538" i="3"/>
  <c r="AL5087" i="3"/>
  <c r="AL4612" i="3"/>
  <c r="AL5531" i="3"/>
  <c r="AL1912" i="3"/>
  <c r="AL6054" i="3"/>
  <c r="AL5491" i="3"/>
  <c r="AL1248" i="3"/>
  <c r="AL4775" i="3"/>
  <c r="AL3668" i="3"/>
  <c r="AL856" i="3"/>
  <c r="AL1780" i="3"/>
  <c r="AL5472" i="3"/>
  <c r="AL754" i="3"/>
  <c r="AL5212" i="3"/>
  <c r="AL842" i="3"/>
  <c r="AL1296" i="3"/>
  <c r="AL4269" i="3"/>
  <c r="AL1482" i="3"/>
  <c r="AL1363" i="3"/>
  <c r="AL1972" i="3"/>
  <c r="AL3978" i="3"/>
  <c r="AL5366" i="3"/>
  <c r="AL805" i="3"/>
  <c r="AL2316" i="3"/>
  <c r="AL5978" i="3"/>
  <c r="AL4945" i="3"/>
  <c r="AL5538" i="3"/>
  <c r="AL714" i="3"/>
  <c r="AL1618" i="3"/>
  <c r="AL4279" i="3"/>
  <c r="AL1925" i="3"/>
  <c r="AL4385" i="3"/>
  <c r="AL5255" i="3"/>
  <c r="AL3216" i="3"/>
  <c r="AL1435" i="3"/>
  <c r="AL5322" i="3"/>
  <c r="AL5177" i="3"/>
  <c r="AL4867" i="3"/>
  <c r="AL2258" i="3"/>
  <c r="AL205" i="3"/>
  <c r="AL3610" i="3"/>
  <c r="AL3676" i="3"/>
  <c r="AL5748" i="3"/>
  <c r="AL4564" i="3"/>
  <c r="AL3811" i="3"/>
  <c r="AL1035" i="3"/>
  <c r="AL1785" i="3"/>
  <c r="AL729" i="3"/>
  <c r="AL1046" i="3"/>
  <c r="AL2257" i="3"/>
  <c r="AL5681" i="3"/>
  <c r="AL6009" i="3"/>
  <c r="AL2051" i="3"/>
  <c r="AL4069" i="3"/>
  <c r="AL627" i="3"/>
  <c r="AL4732" i="3"/>
  <c r="AL1829" i="3"/>
  <c r="AL676" i="3"/>
  <c r="AL4500" i="3"/>
  <c r="AL5579" i="3"/>
  <c r="AL1238" i="3"/>
  <c r="AL1868" i="3"/>
  <c r="AL5345" i="3"/>
  <c r="AL3620" i="3"/>
  <c r="AL97" i="3"/>
  <c r="AL4899" i="3"/>
  <c r="AL4560" i="3"/>
  <c r="AL759" i="3"/>
  <c r="AL1931" i="3"/>
  <c r="AL722" i="3"/>
  <c r="AL3816" i="3"/>
  <c r="AL592" i="3"/>
  <c r="AL4378" i="3"/>
  <c r="AL5351" i="3"/>
  <c r="AL6025" i="3"/>
  <c r="AL1161" i="3"/>
  <c r="AL2206" i="3"/>
  <c r="AL5192" i="3"/>
  <c r="AL4318" i="3"/>
  <c r="AL5506" i="3"/>
  <c r="AL5703" i="3"/>
  <c r="AL583" i="3"/>
  <c r="AL4382" i="3"/>
  <c r="AL4157" i="3"/>
  <c r="AL2047" i="3"/>
  <c r="AL4859" i="3"/>
  <c r="AL3665" i="3"/>
  <c r="AL4050" i="3"/>
  <c r="AL3661" i="3"/>
  <c r="AL3366" i="3"/>
  <c r="AL764" i="3"/>
  <c r="AL404" i="3"/>
  <c r="AL763" i="3"/>
  <c r="AL1389" i="3"/>
  <c r="AL1272" i="3"/>
  <c r="AL1348" i="3"/>
  <c r="AL209" i="3"/>
  <c r="AL3519" i="3"/>
  <c r="AL3564" i="3"/>
  <c r="AL680" i="3"/>
  <c r="AL1300" i="3"/>
  <c r="AL157" i="3"/>
  <c r="AL51" i="3"/>
  <c r="AL907" i="3"/>
  <c r="AL3955" i="3"/>
  <c r="AL453" i="3"/>
  <c r="AL1197" i="3"/>
  <c r="AL2090" i="3"/>
  <c r="AL1406" i="3"/>
  <c r="AL1132" i="3"/>
  <c r="AL360" i="3"/>
  <c r="AL4405" i="3"/>
  <c r="AL74" i="3"/>
  <c r="AL3926" i="3"/>
  <c r="AL3920" i="3"/>
  <c r="AL1566" i="3"/>
  <c r="AL872" i="3"/>
  <c r="AL1082" i="3"/>
  <c r="AL3896" i="3"/>
  <c r="AL171" i="3"/>
  <c r="AL4275" i="3"/>
  <c r="AL1686" i="3"/>
  <c r="AL1606" i="3"/>
  <c r="AL4304" i="3"/>
  <c r="AL5897" i="3"/>
  <c r="AL4689" i="3"/>
  <c r="AL5975" i="3"/>
  <c r="AL4195" i="3"/>
  <c r="AL4526" i="3"/>
  <c r="AL5527" i="3"/>
  <c r="AL6113" i="3"/>
  <c r="AL472" i="3"/>
  <c r="AL5826" i="3"/>
  <c r="AL1087" i="3"/>
  <c r="AL5117" i="3"/>
  <c r="AL6027" i="3"/>
  <c r="AL4697" i="3"/>
  <c r="AL5571" i="3"/>
  <c r="AL4950" i="3"/>
  <c r="AL1405" i="3"/>
  <c r="AL1927" i="3"/>
  <c r="AL5611" i="3"/>
  <c r="AL2002" i="3"/>
  <c r="AL4200" i="3"/>
  <c r="AL1764" i="3"/>
  <c r="AL2054" i="3"/>
  <c r="AL4160" i="3"/>
  <c r="AL6017" i="3"/>
  <c r="AL1523" i="3"/>
  <c r="AL926" i="3"/>
  <c r="AL1856" i="3"/>
  <c r="AL2181" i="3"/>
  <c r="AL1352" i="3"/>
  <c r="AL1278" i="3"/>
  <c r="AL3621" i="3"/>
  <c r="AL417" i="3"/>
  <c r="AL2188" i="3"/>
  <c r="AL1773" i="3"/>
  <c r="AL5346" i="3"/>
  <c r="AL469" i="3"/>
  <c r="AL5156" i="3"/>
  <c r="AL1136" i="3"/>
  <c r="AL5157" i="3"/>
  <c r="AL5676" i="3"/>
  <c r="AL4926" i="3"/>
  <c r="AL1778" i="3"/>
  <c r="AL1576" i="3"/>
  <c r="AL5615" i="3"/>
  <c r="AL4651" i="3"/>
  <c r="AL5863" i="3"/>
  <c r="AL5948" i="3"/>
  <c r="AL3836" i="3"/>
  <c r="AL4484" i="3"/>
  <c r="AL923" i="3"/>
  <c r="AL1494" i="3"/>
  <c r="AL5315" i="3"/>
  <c r="AL4935" i="3"/>
  <c r="AL5256" i="3"/>
  <c r="AL1825" i="3"/>
  <c r="AL4830" i="3"/>
  <c r="AL698" i="3"/>
  <c r="AL839" i="3"/>
  <c r="AL5723" i="3"/>
  <c r="AL5963" i="3"/>
  <c r="AL1160" i="3"/>
  <c r="AL2183" i="3"/>
  <c r="AL5821" i="3"/>
  <c r="AL929" i="3"/>
  <c r="AL4674" i="3"/>
  <c r="AL2172" i="3"/>
  <c r="AL5452" i="3"/>
  <c r="AL1594" i="3"/>
  <c r="AL271" i="3"/>
  <c r="AL922" i="3"/>
  <c r="AL5740" i="3"/>
  <c r="AL1429" i="3"/>
  <c r="AL4593" i="3"/>
  <c r="AL5045" i="3"/>
  <c r="AL4407" i="3"/>
  <c r="AL1794" i="3"/>
  <c r="AL4067" i="3"/>
  <c r="AL5855" i="3"/>
  <c r="AL5685" i="3"/>
  <c r="AL5687" i="3"/>
  <c r="AL5495" i="3"/>
  <c r="AL4134" i="3"/>
  <c r="AL4881" i="3"/>
  <c r="AL5842" i="3"/>
  <c r="AL4541" i="3"/>
  <c r="AL3257" i="3"/>
  <c r="AL4810" i="3"/>
  <c r="AL2368" i="3"/>
  <c r="AL2285" i="3"/>
  <c r="AL4352" i="3"/>
  <c r="AL665" i="3"/>
  <c r="AL1003" i="3"/>
  <c r="AL547" i="3"/>
  <c r="AL1986" i="3"/>
  <c r="AL1214" i="3"/>
  <c r="AL3850" i="3"/>
  <c r="AL2132" i="3"/>
  <c r="AL5870" i="3"/>
  <c r="AL4530" i="3"/>
  <c r="AL4359" i="3"/>
  <c r="AL1557" i="3"/>
  <c r="AL5426" i="3"/>
  <c r="AL4815" i="3"/>
  <c r="AL6041" i="3"/>
  <c r="AL5305" i="3"/>
  <c r="AL5717" i="3"/>
  <c r="AL4224" i="3"/>
  <c r="AL1167" i="3"/>
  <c r="AL1967" i="3"/>
  <c r="AL4114" i="3"/>
  <c r="AL4194" i="3"/>
  <c r="AL1211" i="3"/>
  <c r="AL5428" i="3"/>
  <c r="AL3754" i="3"/>
  <c r="AL5680" i="3"/>
  <c r="AL646" i="3"/>
  <c r="AL4800" i="3"/>
  <c r="AL240" i="3"/>
  <c r="AL5237" i="3"/>
  <c r="AL4370" i="3"/>
  <c r="AL5573" i="3"/>
  <c r="AL3587" i="3"/>
  <c r="AL5959" i="3"/>
  <c r="AL2000" i="3"/>
  <c r="AL5822" i="3"/>
  <c r="AL1720" i="3"/>
  <c r="AL1532" i="3"/>
  <c r="AL1207" i="3"/>
  <c r="AL1074" i="3"/>
  <c r="AL1580" i="3"/>
  <c r="AL884" i="3"/>
  <c r="AL1226" i="3"/>
  <c r="AL1999" i="3"/>
  <c r="AL5930" i="3"/>
  <c r="AL5456" i="3"/>
  <c r="AL5379" i="3"/>
  <c r="AL5286" i="3"/>
  <c r="AL2122" i="3"/>
  <c r="AL4676" i="3"/>
  <c r="AL5393" i="3"/>
  <c r="AL1556" i="3"/>
  <c r="AL1722" i="3"/>
  <c r="AL1254" i="3"/>
  <c r="AL2149" i="3"/>
  <c r="AL1990" i="3"/>
  <c r="AL981" i="3"/>
  <c r="AL232" i="3"/>
  <c r="AL5738" i="3"/>
  <c r="AL5103" i="3"/>
  <c r="AL1285" i="3"/>
  <c r="AL4597" i="3"/>
  <c r="AL4687" i="3"/>
  <c r="AL3465" i="3"/>
  <c r="AL1255" i="3"/>
  <c r="AL4073" i="3"/>
  <c r="AL4501" i="3"/>
  <c r="AL4605" i="3"/>
  <c r="AL4333" i="3"/>
  <c r="AL2035" i="3"/>
  <c r="AL758" i="3"/>
  <c r="AL500" i="3"/>
  <c r="AL1441" i="3"/>
  <c r="AL2079" i="3"/>
  <c r="AL2016" i="3"/>
  <c r="AL1072" i="3"/>
  <c r="AL1243" i="3"/>
  <c r="AL3631" i="3"/>
  <c r="AL1037" i="3"/>
  <c r="AL765" i="3"/>
  <c r="AL2006" i="3"/>
  <c r="AL4835" i="3"/>
  <c r="AL2291" i="3"/>
  <c r="AL5956" i="3"/>
  <c r="AL4571" i="3"/>
  <c r="AL4790" i="3"/>
  <c r="AL1774" i="3"/>
  <c r="AL4317" i="3"/>
  <c r="AL413" i="3"/>
  <c r="AL1593" i="3"/>
  <c r="AL4189" i="3"/>
  <c r="AL5516" i="3"/>
  <c r="AL3760" i="3"/>
  <c r="AL1808" i="3"/>
  <c r="AL3340" i="3"/>
  <c r="AL5675" i="3"/>
  <c r="AL686" i="3"/>
  <c r="AL1356" i="3"/>
  <c r="AL2171" i="3"/>
  <c r="AL3540" i="3"/>
  <c r="AL1848" i="3"/>
  <c r="AL1273" i="3"/>
  <c r="AL5653" i="3"/>
  <c r="AL5796" i="3"/>
  <c r="AL3860" i="3"/>
  <c r="AL747" i="3"/>
  <c r="AL771" i="3"/>
  <c r="AL4831" i="3"/>
  <c r="AL5596" i="3"/>
  <c r="AL5488" i="3"/>
  <c r="AL5627" i="3"/>
  <c r="AL608" i="3"/>
  <c r="AL4525" i="3"/>
  <c r="AL551" i="3"/>
  <c r="AL337" i="3"/>
  <c r="AL3900" i="3"/>
  <c r="AL895" i="3"/>
  <c r="AL5499" i="3"/>
  <c r="AL1687" i="3"/>
  <c r="AL3461" i="3"/>
  <c r="AL2133" i="3"/>
  <c r="AL945" i="3"/>
  <c r="AL1702" i="3"/>
  <c r="AL4654" i="3"/>
  <c r="AL2259" i="3"/>
  <c r="AL703" i="3"/>
  <c r="AL464" i="3"/>
  <c r="AL4702" i="3"/>
  <c r="AL4540" i="3"/>
  <c r="AL1821" i="3"/>
  <c r="AL3531" i="3"/>
  <c r="AL1040" i="3"/>
  <c r="AL4568" i="3"/>
  <c r="AL4373" i="3"/>
  <c r="AL774" i="3"/>
  <c r="AL1700" i="3"/>
  <c r="AL2041" i="3"/>
  <c r="AL1791" i="3"/>
  <c r="AL1812" i="3"/>
  <c r="AL695" i="3"/>
  <c r="AL4158" i="3"/>
  <c r="AL2314" i="3"/>
  <c r="AL2261" i="3"/>
  <c r="AL1763" i="3"/>
  <c r="AL2222" i="3"/>
  <c r="AL519" i="3"/>
  <c r="AL4827" i="3"/>
  <c r="AL231" i="3"/>
  <c r="AL3899" i="3"/>
  <c r="AL5179" i="3"/>
  <c r="AL972" i="3"/>
  <c r="AL288" i="3"/>
  <c r="AL304" i="3"/>
  <c r="AL582" i="3"/>
  <c r="AL4399" i="3"/>
  <c r="AL369" i="3"/>
  <c r="AL265" i="3"/>
  <c r="AL3764" i="3"/>
  <c r="AL302" i="3"/>
  <c r="AL35" i="3"/>
  <c r="AL2130" i="3"/>
  <c r="AL6019" i="3"/>
  <c r="AL4415" i="3"/>
  <c r="AL3288" i="3"/>
  <c r="AL6023" i="3"/>
  <c r="AL4436" i="3"/>
  <c r="AL5508" i="3"/>
  <c r="AL5891" i="3"/>
  <c r="AL5730" i="3"/>
  <c r="AL4701" i="3"/>
  <c r="AL5833" i="3"/>
  <c r="AL5282" i="3"/>
  <c r="AL1837" i="3"/>
  <c r="AL3777" i="3"/>
  <c r="AL5314" i="3"/>
  <c r="AL4802" i="3"/>
  <c r="AL2298" i="3"/>
  <c r="AL6117" i="3"/>
  <c r="AL3821" i="3"/>
  <c r="AL2282" i="3"/>
  <c r="AL287" i="3"/>
  <c r="AL4509" i="3"/>
  <c r="AL966" i="3"/>
  <c r="AL1568" i="3"/>
  <c r="AL6051" i="3"/>
  <c r="AL721" i="3"/>
  <c r="AL2158" i="3"/>
  <c r="AL5766" i="3"/>
  <c r="AL1199" i="3"/>
  <c r="AL1361" i="3"/>
  <c r="AL4915" i="3"/>
  <c r="AL4632" i="3"/>
  <c r="AL5762" i="3"/>
  <c r="AL4083" i="3"/>
  <c r="AL2066" i="3"/>
  <c r="AL2363" i="3"/>
  <c r="AL642" i="3"/>
  <c r="AL661" i="3"/>
  <c r="AL3992" i="3"/>
  <c r="AL5432" i="3"/>
  <c r="AL3979" i="3"/>
  <c r="AL6108" i="3"/>
  <c r="AL4880" i="3"/>
  <c r="AL3781" i="3"/>
  <c r="AL4222" i="3"/>
  <c r="AL4602" i="3"/>
  <c r="AL6076" i="3"/>
  <c r="AL142" i="3"/>
  <c r="AL1341" i="3"/>
  <c r="AL1344" i="3"/>
  <c r="AL4236" i="3"/>
  <c r="AL364" i="3"/>
  <c r="AL3804" i="3"/>
  <c r="AL6015" i="3"/>
  <c r="AL3295" i="3"/>
  <c r="AL5069" i="3"/>
  <c r="AL2125" i="3"/>
  <c r="AL5955" i="3"/>
  <c r="AL5864" i="3"/>
  <c r="AL4292" i="3"/>
  <c r="AL391" i="3"/>
  <c r="AL2193" i="3"/>
  <c r="AL5768" i="3"/>
  <c r="AL5261" i="3"/>
  <c r="AL2203" i="3"/>
  <c r="AL4943" i="3"/>
  <c r="AL4956" i="3"/>
  <c r="AL4738" i="3"/>
  <c r="AL3877" i="3"/>
  <c r="AL4135" i="3"/>
  <c r="AL5987" i="3"/>
  <c r="AL4556" i="3"/>
  <c r="AL348" i="3"/>
  <c r="AL4965" i="3"/>
  <c r="AL1501" i="3"/>
  <c r="AL4123" i="3"/>
  <c r="AL188" i="3"/>
  <c r="AL5391" i="3"/>
  <c r="AL5544" i="3"/>
  <c r="AL5249" i="3"/>
  <c r="AL3497" i="3"/>
  <c r="AL479" i="3"/>
  <c r="AL5966" i="3"/>
  <c r="AL971" i="3"/>
  <c r="AL4948" i="3"/>
  <c r="AL5779" i="3"/>
  <c r="AL1513" i="3"/>
  <c r="AL1106" i="3"/>
  <c r="AL4220" i="3"/>
  <c r="AL5848" i="3"/>
  <c r="AL5519" i="3"/>
  <c r="AL3879" i="3"/>
  <c r="AL5747" i="3"/>
  <c r="AL2115" i="3"/>
  <c r="AL1382" i="3"/>
  <c r="AL1923" i="3"/>
  <c r="AL3930" i="3"/>
  <c r="AL5292" i="3"/>
  <c r="AL525" i="3"/>
  <c r="AL151" i="3"/>
  <c r="AL2234" i="3"/>
  <c r="AL3683" i="3"/>
  <c r="AL1545" i="3"/>
  <c r="AL1698" i="3"/>
  <c r="AL4060" i="3"/>
  <c r="AL5896" i="3"/>
  <c r="AL1029" i="3"/>
  <c r="AL1032" i="3"/>
  <c r="AL3666" i="3"/>
  <c r="AL1548" i="3"/>
  <c r="AL4552" i="3"/>
  <c r="AL138" i="3"/>
  <c r="AL2232" i="3"/>
  <c r="AL1551" i="3"/>
  <c r="AL1895" i="3"/>
  <c r="AL2313" i="3"/>
  <c r="AL1897" i="3"/>
  <c r="AL5095" i="3"/>
  <c r="AL5515" i="3"/>
  <c r="AL4644" i="3"/>
  <c r="AL4598" i="3"/>
  <c r="AL4394" i="3"/>
  <c r="AL4417" i="3"/>
  <c r="AL1894" i="3"/>
  <c r="AL5135" i="3"/>
  <c r="AL6004" i="3"/>
  <c r="AL2012" i="3"/>
  <c r="AL1582" i="3"/>
  <c r="AL5524" i="3"/>
  <c r="AL4924" i="3"/>
  <c r="AL5321" i="3"/>
  <c r="AL588" i="3"/>
  <c r="AL5580" i="3"/>
  <c r="AL1977" i="3"/>
  <c r="AL4836" i="3"/>
  <c r="AL4826" i="3"/>
  <c r="AL3786" i="3"/>
  <c r="AL3532" i="3"/>
  <c r="AL4330" i="3"/>
  <c r="AL5551" i="3"/>
  <c r="AL4828" i="3"/>
  <c r="AL1432" i="3"/>
  <c r="AL541" i="3"/>
  <c r="AL5927" i="3"/>
  <c r="AL2029" i="3"/>
  <c r="AL5585" i="3"/>
  <c r="AL5913" i="3"/>
  <c r="AL5591" i="3"/>
  <c r="AL4267" i="3"/>
  <c r="AL5356" i="3"/>
  <c r="AL2067" i="3"/>
  <c r="AL1692" i="3"/>
  <c r="AL4024" i="3"/>
  <c r="AL2039" i="3"/>
  <c r="AL5922" i="3"/>
  <c r="AL4611" i="3"/>
  <c r="AL81" i="3"/>
  <c r="AL5082" i="3"/>
  <c r="AL1762" i="3"/>
  <c r="AL2373" i="3"/>
  <c r="AL678" i="3"/>
  <c r="AL1665" i="3"/>
  <c r="AL4587" i="3"/>
  <c r="AL871" i="3"/>
  <c r="AL5224" i="3"/>
  <c r="AL497" i="3"/>
  <c r="AL4477" i="3"/>
  <c r="AL5783" i="3"/>
  <c r="AL4535" i="3"/>
  <c r="AL5042" i="3"/>
  <c r="AL5837" i="3"/>
  <c r="AL67" i="3"/>
  <c r="AL2354" i="3"/>
  <c r="AL4438" i="3"/>
  <c r="AL5327" i="3"/>
  <c r="AL3695" i="3"/>
  <c r="AL1288" i="3"/>
  <c r="AL4890" i="3"/>
  <c r="AL5983" i="3"/>
  <c r="AL596" i="3"/>
  <c r="AL649" i="3"/>
  <c r="AL673" i="3"/>
  <c r="AL4216" i="3"/>
  <c r="AL3894" i="3"/>
  <c r="AL5300" i="3"/>
  <c r="AL2154" i="3"/>
  <c r="AL1477" i="3"/>
  <c r="AL403" i="3"/>
  <c r="AL4524" i="3"/>
  <c r="AL3586" i="3"/>
  <c r="AL1820" i="3"/>
  <c r="AL4311" i="3"/>
  <c r="AL1456" i="3"/>
  <c r="AL4063" i="3"/>
  <c r="AL4455" i="3"/>
  <c r="AL1859" i="3"/>
  <c r="AL4710" i="3"/>
  <c r="AL470" i="3"/>
  <c r="AL2361" i="3"/>
  <c r="AL5384" i="3"/>
  <c r="AL5706" i="3"/>
  <c r="AL4936" i="3"/>
  <c r="AL5711" i="3"/>
  <c r="AL1488" i="3"/>
  <c r="AL5786" i="3"/>
  <c r="AL2327" i="3"/>
  <c r="AL4839" i="3"/>
  <c r="AL4904" i="3"/>
  <c r="AL1521" i="3"/>
  <c r="AL2127" i="3"/>
  <c r="AL5211" i="3"/>
  <c r="AL1481" i="3"/>
  <c r="AL1297" i="3"/>
  <c r="AL4360" i="3"/>
  <c r="AL1570" i="3"/>
  <c r="AL496" i="3"/>
  <c r="AL883" i="3"/>
  <c r="AL1948" i="3"/>
  <c r="AL602" i="3"/>
  <c r="AL1327" i="3"/>
  <c r="AL1636" i="3"/>
  <c r="AL96" i="3"/>
  <c r="AL1458" i="3"/>
  <c r="AL4502" i="3"/>
  <c r="AL2207" i="3"/>
  <c r="AL458" i="3"/>
  <c r="AL65" i="3"/>
  <c r="AL4518" i="3"/>
  <c r="AL1683" i="3"/>
  <c r="AL1463" i="3"/>
  <c r="AL656" i="3"/>
  <c r="AL1084" i="3"/>
  <c r="AL3672" i="3"/>
  <c r="AL613" i="3"/>
  <c r="AL1312" i="3"/>
  <c r="AL29" i="3"/>
  <c r="AL3999" i="3"/>
  <c r="AL591" i="3"/>
  <c r="AL1467" i="3"/>
  <c r="AL4804" i="3"/>
  <c r="AL1173" i="3"/>
  <c r="AL1371" i="3"/>
  <c r="AL1538" i="3"/>
  <c r="AL223" i="3"/>
  <c r="AL509" i="3"/>
  <c r="AL4856" i="3"/>
  <c r="AL5693" i="3"/>
  <c r="AL4270" i="3"/>
  <c r="AL1220" i="3"/>
  <c r="AL5643" i="3"/>
  <c r="AL4695" i="3"/>
  <c r="AL3718" i="3"/>
  <c r="AL2088" i="3"/>
  <c r="AL4722" i="3"/>
  <c r="AL549" i="3"/>
  <c r="AL1664" i="3"/>
  <c r="AL6091" i="3"/>
  <c r="AL5594" i="3"/>
  <c r="AL2080" i="3"/>
  <c r="AL3446" i="3"/>
  <c r="AL5887" i="3"/>
  <c r="AL5453" i="3"/>
  <c r="AL5464" i="3"/>
  <c r="AL5290" i="3"/>
  <c r="AL4858" i="3"/>
  <c r="AL5794" i="3"/>
  <c r="AL4784" i="3"/>
  <c r="AL2265" i="3"/>
  <c r="AL5919" i="3"/>
  <c r="AL5823" i="3"/>
  <c r="AL3419" i="3"/>
  <c r="AL4137" i="3"/>
  <c r="AL1367" i="3"/>
  <c r="AL3919" i="3"/>
  <c r="AL5275" i="3"/>
  <c r="AL5924" i="3"/>
  <c r="AL2349" i="3"/>
  <c r="AL2077" i="3"/>
  <c r="AL5934" i="3"/>
  <c r="AL4716" i="3"/>
  <c r="AL621" i="3"/>
  <c r="AL850" i="3"/>
  <c r="AL5217" i="3"/>
  <c r="AL6097" i="3"/>
  <c r="AL6072" i="3"/>
  <c r="AL3960" i="3"/>
  <c r="AL5577" i="3"/>
  <c r="AL2283" i="3"/>
  <c r="AL2042" i="3"/>
  <c r="AL5075" i="3"/>
  <c r="AL5490" i="3"/>
  <c r="AL6045" i="3"/>
  <c r="AL5223" i="3"/>
  <c r="AL1705" i="3"/>
  <c r="AL3525" i="3"/>
  <c r="AL5776" i="3"/>
  <c r="AL1336" i="3"/>
  <c r="AL5726" i="3"/>
  <c r="AL1028" i="3"/>
  <c r="AL4056" i="3"/>
  <c r="AL4055" i="3"/>
  <c r="AL1581" i="3"/>
  <c r="AL5400" i="3"/>
  <c r="AL932" i="3"/>
  <c r="AL5518" i="3"/>
  <c r="AL1596" i="3"/>
  <c r="AL192" i="3"/>
  <c r="AL4423" i="3"/>
  <c r="AL5122" i="3"/>
  <c r="AL1409" i="3"/>
  <c r="AL4517" i="3"/>
  <c r="AL4822" i="3"/>
  <c r="AL4781" i="3"/>
  <c r="AL5655" i="3"/>
  <c r="AL3870" i="3"/>
  <c r="AL3662" i="3"/>
  <c r="AL4485" i="3"/>
  <c r="AL5988" i="3"/>
  <c r="AL4969" i="3"/>
  <c r="AL482" i="3"/>
  <c r="AL5884" i="3"/>
  <c r="AL983" i="3"/>
  <c r="AL4728" i="3"/>
  <c r="AL1641" i="3"/>
  <c r="AL5731" i="3"/>
  <c r="AL5677" i="3"/>
  <c r="AL5110" i="3"/>
  <c r="AL4465" i="3"/>
  <c r="AL4140" i="3"/>
  <c r="AL4143" i="3"/>
  <c r="AL1218" i="3"/>
  <c r="AL4448" i="3"/>
  <c r="AL5861" i="3"/>
  <c r="AL5439" i="3"/>
  <c r="AL5849" i="3"/>
  <c r="AL4071" i="3"/>
  <c r="AL2063" i="3"/>
  <c r="AL3259" i="3"/>
  <c r="AL4250" i="3"/>
  <c r="AL1163" i="3"/>
  <c r="AL215" i="3"/>
  <c r="AL4752" i="3"/>
  <c r="AL1952" i="3"/>
  <c r="AL5905" i="3"/>
  <c r="AL4080" i="3"/>
  <c r="AL1159" i="3"/>
  <c r="AL5479" i="3"/>
  <c r="AL2271" i="3"/>
  <c r="AL4404" i="3"/>
  <c r="AL5993" i="3"/>
  <c r="AL5958" i="3"/>
  <c r="AL5368" i="3"/>
  <c r="AL2184" i="3"/>
  <c r="AL4328" i="3"/>
  <c r="AL3117" i="3"/>
  <c r="AL5522" i="3"/>
  <c r="AL5349" i="3"/>
  <c r="AL402" i="3"/>
  <c r="AL4549" i="3"/>
  <c r="AL3145" i="3"/>
  <c r="AL5878" i="3"/>
  <c r="AL5483" i="3"/>
  <c r="AL4742" i="3"/>
  <c r="AL1462" i="3"/>
  <c r="AL2003" i="3"/>
  <c r="AL3082" i="3"/>
  <c r="AL5115" i="3"/>
  <c r="AL1503" i="3"/>
  <c r="AL1883" i="3"/>
  <c r="AL4620" i="3"/>
  <c r="AL1629" i="3"/>
  <c r="AL4299" i="3"/>
  <c r="AL5893" i="3"/>
  <c r="AL3457" i="3"/>
  <c r="AL5030" i="3"/>
  <c r="AL5264" i="3"/>
  <c r="AL5868" i="3"/>
  <c r="AL5423" i="3"/>
  <c r="AL4493" i="3"/>
  <c r="AL5547" i="3"/>
  <c r="AL5416" i="3"/>
  <c r="AL2347" i="3"/>
  <c r="AL861" i="3"/>
  <c r="AL558" i="3"/>
  <c r="AL4724" i="3"/>
  <c r="AL1708" i="3"/>
  <c r="AL5902" i="3"/>
  <c r="AL4185" i="3"/>
  <c r="AL4440" i="3"/>
  <c r="AL3885" i="3"/>
  <c r="AL5714" i="3"/>
  <c r="AL5669" i="3"/>
  <c r="AL3333" i="3"/>
  <c r="AL4116" i="3"/>
  <c r="AL5638" i="3"/>
  <c r="AL4649" i="3"/>
  <c r="AL4281" i="3"/>
  <c r="AL3702" i="3"/>
  <c r="AL4896" i="3"/>
  <c r="AL2159" i="3"/>
  <c r="AL1428" i="3"/>
  <c r="AL1422" i="3"/>
  <c r="AL5198" i="3"/>
  <c r="AL4977" i="3"/>
  <c r="AL3856" i="3"/>
  <c r="AL557" i="3"/>
  <c r="AL5401" i="3"/>
  <c r="AL1605" i="3"/>
  <c r="AL4331" i="3"/>
  <c r="AL4430" i="3"/>
  <c r="AL4561" i="3"/>
  <c r="AL1190" i="3"/>
  <c r="AL4875" i="3"/>
  <c r="AL2300" i="3"/>
  <c r="AL4862" i="3"/>
  <c r="AL4817" i="3"/>
  <c r="AL5953" i="3"/>
  <c r="AL6048" i="3"/>
  <c r="AL4799" i="3"/>
  <c r="AL1844" i="3"/>
  <c r="AL5663" i="3"/>
  <c r="AL5067" i="3"/>
  <c r="AL2219" i="3"/>
  <c r="AL1516" i="3"/>
  <c r="AL3679" i="3"/>
  <c r="AL4677" i="3"/>
  <c r="AL5814" i="3"/>
  <c r="AL1443" i="3"/>
  <c r="AL5807" i="3"/>
  <c r="AL2024" i="3"/>
  <c r="AL5724" i="3"/>
  <c r="AL3906" i="3"/>
  <c r="AL5269" i="3"/>
  <c r="AL1839" i="3"/>
  <c r="AL1587" i="3"/>
  <c r="AL5325" i="3"/>
  <c r="AL1814" i="3"/>
  <c r="AL5530" i="3"/>
  <c r="AL909" i="3"/>
  <c r="AL4132" i="3"/>
  <c r="AL1973" i="3"/>
  <c r="AL3929" i="3"/>
  <c r="AL4726" i="3"/>
  <c r="AL5805" i="3"/>
  <c r="AL5235" i="3"/>
  <c r="AL947" i="3"/>
  <c r="AL1402" i="3"/>
  <c r="AL888" i="3"/>
  <c r="AL5478" i="3"/>
  <c r="AL4402" i="3"/>
  <c r="AL1095" i="3"/>
  <c r="AL1824" i="3"/>
  <c r="AL5943" i="3"/>
  <c r="AL3451" i="3"/>
  <c r="AL5253" i="3"/>
  <c r="AL1234" i="3"/>
  <c r="AL4499" i="3"/>
  <c r="AL4768" i="3"/>
  <c r="AL5338" i="3"/>
  <c r="AL783" i="3"/>
  <c r="AL5026" i="3"/>
  <c r="AL4268" i="3"/>
  <c r="AL590" i="3"/>
  <c r="AL5612" i="3"/>
  <c r="AL5906" i="3"/>
  <c r="AL1760" i="3"/>
  <c r="AL2019" i="3"/>
  <c r="AL1489" i="3"/>
  <c r="AL1623" i="3"/>
  <c r="AL80" i="3"/>
  <c r="AL5169" i="3"/>
  <c r="AL4941" i="3"/>
  <c r="AL689" i="3"/>
  <c r="AL2294" i="3"/>
  <c r="AL1335" i="3"/>
  <c r="AL4422" i="3"/>
  <c r="AL5582" i="3"/>
  <c r="AL767" i="3"/>
  <c r="AL5445" i="3"/>
  <c r="AL1070" i="3"/>
  <c r="AL5557" i="3"/>
  <c r="AL5688" i="3"/>
  <c r="AL1092" i="3"/>
  <c r="AL1889" i="3"/>
  <c r="AL6082" i="3"/>
  <c r="AL1330" i="3"/>
  <c r="AL1252" i="3"/>
  <c r="AL813" i="3"/>
  <c r="AL4664" i="3"/>
  <c r="AL773" i="3"/>
  <c r="AL5010" i="3"/>
  <c r="AL5939" i="3"/>
  <c r="AL5656" i="3"/>
  <c r="AL4754" i="3"/>
  <c r="AL977" i="3"/>
  <c r="AL4246" i="3"/>
  <c r="AL1322" i="3"/>
  <c r="AL3365" i="3"/>
  <c r="AL894" i="3"/>
  <c r="AL1520" i="3"/>
  <c r="AL2048" i="3"/>
  <c r="AL2040" i="3"/>
  <c r="AL5280" i="3"/>
  <c r="AL3806" i="3"/>
  <c r="AL4985" i="3"/>
  <c r="AL2254" i="3"/>
  <c r="AL5790" i="3"/>
  <c r="AL5485" i="3"/>
  <c r="AL1290" i="3"/>
  <c r="AL3225" i="3"/>
  <c r="AL3949" i="3"/>
  <c r="AL1388" i="3"/>
  <c r="AL2224" i="3"/>
  <c r="AL1289" i="3"/>
  <c r="AL141" i="3"/>
  <c r="AL1888" i="3"/>
  <c r="AL301" i="3"/>
  <c r="AL1118" i="3"/>
  <c r="AL3570" i="3"/>
  <c r="AL4174" i="3"/>
  <c r="AL954" i="3"/>
  <c r="AL5749" i="3"/>
  <c r="AL2350" i="3"/>
  <c r="AL4025" i="3"/>
  <c r="AL655" i="3"/>
  <c r="AL110" i="3"/>
  <c r="AL1304" i="3"/>
  <c r="AL1053" i="3"/>
  <c r="AL878" i="3"/>
  <c r="AL917" i="3"/>
  <c r="AL421" i="3"/>
  <c r="AL311" i="3"/>
  <c r="AL4788" i="3"/>
  <c r="AL4433" i="3"/>
  <c r="AL5092" i="3"/>
  <c r="AL1077" i="3"/>
  <c r="AL481" i="3"/>
  <c r="AL376" i="3"/>
  <c r="AL4077" i="3"/>
  <c r="AL1816" i="3"/>
  <c r="AL4739" i="3"/>
  <c r="AL4196" i="3"/>
  <c r="AL6564" i="3"/>
  <c r="AL6559" i="3"/>
  <c r="AL5278" i="3"/>
  <c r="AL6676" i="3"/>
  <c r="AL4615" i="3"/>
  <c r="AL3996" i="3"/>
  <c r="AL3824" i="3"/>
  <c r="AL6788" i="3"/>
  <c r="AL6155" i="3"/>
  <c r="AL4153" i="3"/>
  <c r="AL3775" i="3"/>
  <c r="AL4179" i="3"/>
  <c r="AL4319" i="3"/>
  <c r="AL1996" i="3"/>
  <c r="AL988" i="3"/>
  <c r="AL595" i="3"/>
  <c r="AL4162" i="3"/>
  <c r="AL636" i="3"/>
  <c r="AL2356" i="3"/>
  <c r="AL6257" i="3"/>
  <c r="AL6787" i="3"/>
  <c r="AL2081" i="3"/>
  <c r="AL6785" i="3"/>
  <c r="AL1642" i="3"/>
  <c r="AL1170" i="3"/>
  <c r="AL6551" i="3"/>
  <c r="AL385" i="3"/>
  <c r="AL431" i="3"/>
  <c r="AL3413" i="3"/>
  <c r="AL170" i="3"/>
  <c r="AL239" i="3"/>
  <c r="AL3747" i="3"/>
  <c r="AL349" i="3"/>
  <c r="AL1604" i="3"/>
  <c r="AL4310" i="3"/>
  <c r="AL6173" i="3"/>
  <c r="AL6691" i="3"/>
  <c r="AL6550" i="3"/>
  <c r="AL1364" i="3"/>
  <c r="AL6549" i="3"/>
  <c r="AL4342" i="3"/>
  <c r="AL6296" i="3"/>
  <c r="AL6638" i="3"/>
  <c r="AL1263" i="3"/>
  <c r="AL6548" i="3"/>
  <c r="AL1685" i="3"/>
  <c r="AL2165" i="3"/>
  <c r="AL6294" i="3"/>
  <c r="AL6547" i="3"/>
  <c r="AL5756" i="3"/>
  <c r="AL6293" i="3"/>
  <c r="AL6782" i="3"/>
  <c r="AL6421" i="3"/>
  <c r="AL6377" i="3"/>
  <c r="AL3498" i="3"/>
  <c r="AL6545" i="3"/>
  <c r="AL6729" i="3"/>
  <c r="AL6748" i="3"/>
  <c r="AL1271" i="3"/>
  <c r="AL5874" i="3"/>
  <c r="AL5720" i="3"/>
  <c r="AL3838" i="3"/>
  <c r="AL6341" i="3"/>
  <c r="AL1752" i="3"/>
  <c r="AL6766" i="3"/>
  <c r="AL95" i="3"/>
  <c r="AL6211" i="3"/>
  <c r="AL1372" i="3"/>
  <c r="AL6291" i="3"/>
  <c r="AL4126" i="3"/>
  <c r="AL1682" i="3"/>
  <c r="AL1096" i="3"/>
  <c r="AL5377" i="3"/>
  <c r="AL1949" i="3"/>
  <c r="AL1066" i="3"/>
  <c r="AL6425" i="3"/>
  <c r="AL6543" i="3"/>
  <c r="AL221" i="3"/>
  <c r="AL282" i="3"/>
  <c r="AL1956" i="3"/>
  <c r="AL934" i="3"/>
  <c r="AL124" i="3"/>
  <c r="AL1185" i="3"/>
  <c r="AL6542" i="3"/>
  <c r="AL4979" i="3"/>
  <c r="AL1633" i="3"/>
  <c r="AL4022" i="3"/>
  <c r="AL4119" i="3"/>
  <c r="AL109" i="3"/>
  <c r="AL1215" i="3"/>
  <c r="AL6190" i="3"/>
  <c r="AL2169" i="3"/>
  <c r="AL4544" i="3"/>
  <c r="AL6177" i="3"/>
  <c r="AL4902" i="3"/>
  <c r="AL6674" i="3"/>
  <c r="AL6541" i="3"/>
  <c r="AL216" i="3"/>
  <c r="AL6217" i="3"/>
  <c r="AL6378" i="3"/>
  <c r="AL6365" i="3"/>
  <c r="AL4183" i="3"/>
  <c r="AL6781" i="3"/>
  <c r="AL841" i="3"/>
  <c r="AL6778" i="3"/>
  <c r="AL4347" i="3"/>
  <c r="AL6595" i="3"/>
  <c r="AL3915" i="3"/>
  <c r="AL6747" i="3"/>
  <c r="AL794" i="3"/>
  <c r="AL6571" i="3"/>
  <c r="AL6128" i="3"/>
  <c r="AL4496" i="3"/>
  <c r="AL1575" i="3"/>
  <c r="AL4161" i="3"/>
  <c r="AL3849" i="3"/>
  <c r="AL6604" i="3"/>
  <c r="AL6730" i="3"/>
  <c r="AL6768" i="3"/>
  <c r="AL1353" i="3"/>
  <c r="AL612" i="3"/>
  <c r="AL6577" i="3"/>
  <c r="AL6289" i="3"/>
  <c r="AL6176" i="3"/>
  <c r="AL6724" i="3"/>
  <c r="AL251" i="3"/>
  <c r="AL5649" i="3"/>
  <c r="AL3601" i="3"/>
  <c r="AL6554" i="3"/>
  <c r="AL4780" i="3"/>
  <c r="AL90" i="3"/>
  <c r="AL3928" i="3"/>
  <c r="AL4975" i="3"/>
  <c r="AL1377" i="3"/>
  <c r="AL6539" i="3"/>
  <c r="AL567" i="3"/>
  <c r="AL6442" i="3"/>
  <c r="AL6458" i="3"/>
  <c r="AL3170" i="3"/>
  <c r="AL4349" i="3"/>
  <c r="AL828" i="3"/>
  <c r="AL5202" i="3"/>
  <c r="AL4366" i="3"/>
  <c r="AL1302" i="3"/>
  <c r="AL6538" i="3"/>
  <c r="AL6363" i="3"/>
  <c r="AL4445" i="3"/>
  <c r="AL6646" i="3"/>
  <c r="AL5719" i="3"/>
  <c r="AL6357" i="3"/>
  <c r="AL150" i="3"/>
  <c r="AL210" i="3"/>
  <c r="AL1487" i="3"/>
  <c r="AL439" i="3"/>
  <c r="AL4002" i="3"/>
  <c r="AL6435" i="3"/>
  <c r="AL5285" i="3"/>
  <c r="AL4101" i="3"/>
  <c r="AL6673" i="3"/>
  <c r="AL6672" i="3"/>
  <c r="AL3289" i="3"/>
  <c r="AL6427" i="3"/>
  <c r="AL6343" i="3"/>
  <c r="AL6175" i="3"/>
  <c r="AL6356" i="3"/>
  <c r="AL6702" i="3"/>
  <c r="AL6701" i="3"/>
  <c r="AL6721" i="3"/>
  <c r="AL6301" i="3"/>
  <c r="AL4488" i="3"/>
  <c r="AL2302" i="3"/>
  <c r="AL6364" i="3"/>
  <c r="AL4714" i="3"/>
  <c r="AL4401" i="3"/>
  <c r="AL4590" i="3"/>
  <c r="AL2120" i="3"/>
  <c r="AL2346" i="3"/>
  <c r="AL6309" i="3"/>
  <c r="AL6228" i="3"/>
  <c r="AL6168" i="3"/>
  <c r="AL6700" i="3"/>
  <c r="AL6675" i="3"/>
  <c r="AL6537" i="3"/>
  <c r="AL5043" i="3"/>
  <c r="AL6680" i="3"/>
  <c r="AL103" i="3"/>
  <c r="AL6533" i="3"/>
  <c r="AL6532" i="3"/>
  <c r="AL1544" i="3"/>
  <c r="AL3753" i="3"/>
  <c r="AL2218" i="3"/>
  <c r="AL809" i="3"/>
  <c r="AL1942" i="3"/>
  <c r="AL1937" i="3"/>
  <c r="AL5008" i="3"/>
  <c r="AL87" i="3"/>
  <c r="AL309" i="3"/>
  <c r="AL368" i="3"/>
  <c r="AL4348" i="3"/>
  <c r="AL6531" i="3"/>
  <c r="AL6530" i="3"/>
  <c r="AL6698" i="3"/>
  <c r="AL6528" i="3"/>
  <c r="AL384" i="3"/>
  <c r="AL4947" i="3"/>
  <c r="AL4133" i="3"/>
  <c r="AL5449" i="3"/>
  <c r="AL1125" i="3"/>
  <c r="AL5806" i="3"/>
  <c r="AL4285" i="3"/>
  <c r="AL6527" i="3"/>
  <c r="AL4284" i="3"/>
  <c r="AL6610" i="3"/>
  <c r="AL6697" i="3"/>
  <c r="AL1564" i="3"/>
  <c r="AL5341" i="3"/>
  <c r="AL1573" i="3"/>
  <c r="AL6288" i="3"/>
  <c r="AL4038" i="3"/>
  <c r="AL452" i="3"/>
  <c r="AL6395" i="3"/>
  <c r="AL6746" i="3"/>
  <c r="AL6526" i="3"/>
  <c r="AL5337" i="3"/>
  <c r="AL3909" i="3"/>
  <c r="AL5273" i="3"/>
  <c r="AL1586" i="3"/>
  <c r="AL2057" i="3"/>
  <c r="AL6525" i="3"/>
  <c r="AL6777" i="3"/>
  <c r="AL3853" i="3"/>
  <c r="AL5240" i="3"/>
  <c r="AL6166" i="3"/>
  <c r="AL435" i="3"/>
  <c r="AL679" i="3"/>
  <c r="AL136" i="3"/>
  <c r="AL6745" i="3"/>
  <c r="AL6501" i="3"/>
  <c r="AL2022" i="3"/>
  <c r="AL6245" i="3"/>
  <c r="AL6797" i="3"/>
  <c r="AL6286" i="3"/>
  <c r="AL6119" i="3"/>
  <c r="AL217" i="3"/>
  <c r="AL1343" i="3"/>
  <c r="AL4901" i="3"/>
  <c r="AL1622" i="3"/>
  <c r="AL864" i="3"/>
  <c r="AL6754" i="3"/>
  <c r="AL6671" i="3"/>
  <c r="AL6394" i="3"/>
  <c r="AL6522" i="3"/>
  <c r="AL1172" i="3"/>
  <c r="AL6670" i="3"/>
  <c r="AL495" i="3"/>
  <c r="AL274" i="3"/>
  <c r="AL1091" i="3"/>
  <c r="AL4434" i="3"/>
  <c r="AL3933" i="3"/>
  <c r="AL4197" i="3"/>
  <c r="AL1939" i="3"/>
  <c r="AL616" i="3"/>
  <c r="AL6744" i="3"/>
  <c r="AL5498" i="3"/>
  <c r="AL4341" i="3"/>
  <c r="AL527" i="3"/>
  <c r="AL3590" i="3"/>
  <c r="AL6521" i="3"/>
  <c r="AL4476" i="3"/>
  <c r="AL5334" i="3"/>
  <c r="AL6212" i="3"/>
  <c r="AL447" i="3"/>
  <c r="AL6283" i="3"/>
  <c r="AL3421" i="3"/>
  <c r="AL6520" i="3"/>
  <c r="AL4923" i="3"/>
  <c r="AL6775" i="3"/>
  <c r="AL6519" i="3"/>
  <c r="AL1166" i="3"/>
  <c r="AL203" i="3"/>
  <c r="AL6376" i="3"/>
  <c r="AL296" i="3"/>
  <c r="AL4898" i="3"/>
  <c r="AL4376" i="3"/>
  <c r="AL6667" i="3"/>
  <c r="AL6169" i="3"/>
  <c r="AL123" i="3"/>
  <c r="AL6198" i="3"/>
  <c r="AL6591" i="3"/>
  <c r="AL130" i="3"/>
  <c r="AL2083" i="3"/>
  <c r="AL1639" i="3"/>
  <c r="AL4925" i="3"/>
  <c r="AL6695" i="3"/>
  <c r="AL987" i="3"/>
  <c r="AL5718" i="3"/>
  <c r="AL4851" i="3"/>
  <c r="AL2309" i="3"/>
  <c r="AL3997" i="3"/>
  <c r="AL2288" i="3"/>
  <c r="AL6663" i="3"/>
  <c r="AL64" i="3"/>
  <c r="AL4113" i="3"/>
  <c r="AL6512" i="3"/>
  <c r="AL6518" i="3"/>
  <c r="AL6650" i="3"/>
  <c r="AL1995" i="3"/>
  <c r="AL4958" i="3"/>
  <c r="AL4983" i="3"/>
  <c r="AL6347" i="3"/>
  <c r="AL6447" i="3"/>
  <c r="AL6810" i="3"/>
  <c r="AL6196" i="3"/>
  <c r="AL6517" i="3"/>
  <c r="AL6516" i="3"/>
  <c r="AL6515" i="3"/>
  <c r="AL4546" i="3"/>
  <c r="AL2008" i="3"/>
  <c r="AL6807" i="3"/>
  <c r="AL108" i="3"/>
  <c r="AL477" i="3"/>
  <c r="AL86" i="3"/>
  <c r="AL1953" i="3"/>
  <c r="AL4609" i="3"/>
  <c r="AL6398" i="3"/>
  <c r="AL6585" i="3"/>
  <c r="AL1795" i="3"/>
  <c r="AL6351" i="3"/>
  <c r="AL6333" i="3"/>
  <c r="AL1006" i="3"/>
  <c r="AL6513" i="3"/>
  <c r="AL6510" i="3"/>
  <c r="AL114" i="3"/>
  <c r="AL6509" i="3"/>
  <c r="AL5683" i="3"/>
  <c r="AL6285" i="3"/>
  <c r="AL6163" i="3"/>
  <c r="AL6161" i="3"/>
  <c r="AL1005" i="3"/>
  <c r="AL1130" i="3"/>
  <c r="AL4238" i="3"/>
  <c r="AL5111" i="3"/>
  <c r="AL6345" i="3"/>
  <c r="AL6506" i="3"/>
  <c r="AL6789" i="3"/>
  <c r="AL5636" i="3"/>
  <c r="AL6660" i="3"/>
  <c r="AL6784" i="3"/>
  <c r="AL6144" i="3"/>
  <c r="AL4679" i="3"/>
  <c r="AL6504" i="3"/>
  <c r="AL5395" i="3"/>
  <c r="AL4247" i="3"/>
  <c r="AL6158" i="3"/>
  <c r="AL412" i="3"/>
  <c r="AL6659" i="3"/>
  <c r="AL846" i="3"/>
  <c r="AL6503" i="3"/>
  <c r="AL740" i="3"/>
  <c r="AL1732" i="3"/>
  <c r="AL5047" i="3"/>
  <c r="AL314" i="3"/>
  <c r="AL5324" i="3"/>
  <c r="AL677" i="3"/>
  <c r="AL182" i="3"/>
  <c r="AL4613" i="3"/>
  <c r="AL1145" i="3"/>
  <c r="AL6606" i="3"/>
  <c r="AL573" i="3"/>
  <c r="AL6287" i="3"/>
  <c r="AL6282" i="3"/>
  <c r="AL6500" i="3"/>
  <c r="AL6655" i="3"/>
  <c r="AL965" i="3"/>
  <c r="AL4168" i="3"/>
  <c r="AL2069" i="3"/>
  <c r="AL2255" i="3"/>
  <c r="AL1282" i="3"/>
  <c r="AL6224" i="3"/>
  <c r="AL4829" i="3"/>
  <c r="AL28" i="3"/>
  <c r="AL6225" i="3"/>
  <c r="AL5051" i="3"/>
  <c r="AL6776" i="3"/>
  <c r="AL6369" i="3"/>
  <c r="AL6654" i="3"/>
  <c r="AL6774" i="3"/>
  <c r="AL4409" i="3"/>
  <c r="AL4437" i="3"/>
  <c r="AL6502" i="3"/>
  <c r="AL5536" i="3"/>
  <c r="AL437" i="3"/>
  <c r="AL4312" i="3"/>
  <c r="AL6246" i="3"/>
  <c r="AL4118" i="3"/>
  <c r="AL6456" i="3"/>
  <c r="AL6499" i="3"/>
  <c r="AL3441" i="3"/>
  <c r="AL540" i="3"/>
  <c r="AL1574" i="3"/>
  <c r="AL4309" i="3"/>
  <c r="AL6773" i="3"/>
  <c r="AL5601" i="3"/>
  <c r="AL961" i="3"/>
  <c r="AL297" i="3"/>
  <c r="AL2301" i="3"/>
  <c r="AL6157" i="3"/>
  <c r="AL4937" i="3"/>
  <c r="AL6761" i="3"/>
  <c r="AL4298" i="3"/>
  <c r="AL2221" i="3"/>
  <c r="AL3948" i="3"/>
  <c r="AL1474" i="3"/>
  <c r="AL5354" i="3"/>
  <c r="AL4237" i="3"/>
  <c r="AL5172" i="3"/>
  <c r="AL5208" i="3"/>
  <c r="AL5097" i="3"/>
  <c r="AL1748" i="3"/>
  <c r="AL6771" i="3"/>
  <c r="AL2308" i="3"/>
  <c r="AL6808" i="3"/>
  <c r="AL6189" i="3"/>
  <c r="AL561" i="3"/>
  <c r="AL6205" i="3"/>
  <c r="AL4721" i="3"/>
  <c r="AL4166" i="3"/>
  <c r="AL5621" i="3"/>
  <c r="AL528" i="3"/>
  <c r="AL4332" i="3"/>
  <c r="AL1250" i="3"/>
  <c r="AL220" i="3"/>
  <c r="AL4680" i="3"/>
  <c r="AL6709" i="3"/>
  <c r="AL1230" i="3"/>
  <c r="AL838" i="3"/>
  <c r="AL6160" i="3"/>
  <c r="AL6264" i="3"/>
  <c r="AL6340" i="3"/>
  <c r="AL6493" i="3"/>
  <c r="AL5328" i="3"/>
  <c r="AL6492" i="3"/>
  <c r="AL4164" i="3"/>
  <c r="AL6649" i="3"/>
  <c r="AL6393" i="3"/>
  <c r="AL409" i="3"/>
  <c r="AL550" i="3"/>
  <c r="AL6605" i="3"/>
  <c r="AL4354" i="3"/>
  <c r="AL832" i="3"/>
  <c r="AL3866" i="3"/>
  <c r="AL1102" i="3"/>
  <c r="AL5496" i="3"/>
  <c r="AL5063" i="3"/>
  <c r="AL6339" i="3"/>
  <c r="AL3293" i="3"/>
  <c r="AL1140" i="3"/>
  <c r="AL6490" i="3"/>
  <c r="AL6431" i="3"/>
  <c r="AL6681" i="3"/>
  <c r="AL2231" i="3"/>
  <c r="AL1171" i="3"/>
  <c r="AL6647" i="3"/>
  <c r="AL6488" i="3"/>
  <c r="AL6384" i="3"/>
  <c r="AL3233" i="3"/>
  <c r="AL6154" i="3"/>
  <c r="AL1901" i="3"/>
  <c r="AL6794" i="3"/>
  <c r="AL6629" i="3"/>
  <c r="AL6555" i="3"/>
  <c r="AL2189" i="3"/>
  <c r="AL341" i="3"/>
  <c r="AL460" i="3"/>
  <c r="AL2036" i="3"/>
  <c r="AL3732" i="3"/>
  <c r="AL1281" i="3"/>
  <c r="AL6642" i="3"/>
  <c r="AL6770" i="3"/>
  <c r="AL6485" i="3"/>
  <c r="AL6640" i="3"/>
  <c r="AL3995" i="3"/>
  <c r="AL6336" i="3"/>
  <c r="AL6639" i="3"/>
  <c r="AL5284" i="3"/>
  <c r="AL6635" i="3"/>
  <c r="AL1206" i="3"/>
  <c r="AL869" i="3"/>
  <c r="AL4334" i="3"/>
  <c r="AL3801" i="3"/>
  <c r="AL3868" i="3"/>
  <c r="AL3800" i="3"/>
  <c r="AL6171" i="3"/>
  <c r="AL238" i="3"/>
  <c r="AL6483" i="3"/>
  <c r="AL4365" i="3"/>
  <c r="AL893" i="3"/>
  <c r="AL5829" i="3"/>
  <c r="AL6669" i="3"/>
  <c r="AL994" i="3"/>
  <c r="AL6482" i="3"/>
  <c r="AL1446" i="3"/>
  <c r="AL6481" i="3"/>
  <c r="AL3914" i="3"/>
  <c r="AL1578" i="3"/>
  <c r="AL975" i="3"/>
  <c r="AL4325" i="3"/>
  <c r="AL70" i="3"/>
  <c r="AL6634" i="3"/>
  <c r="AL6335" i="3"/>
  <c r="AL6331" i="3"/>
  <c r="AL4426" i="3"/>
  <c r="AL6633" i="3"/>
  <c r="AL77" i="3"/>
  <c r="AL3724" i="3"/>
  <c r="AL6279" i="3"/>
  <c r="AL4048" i="3"/>
  <c r="AL4337" i="3"/>
  <c r="AL5098" i="3"/>
  <c r="AL4444" i="3"/>
  <c r="AL6767" i="3"/>
  <c r="AL6278" i="3"/>
  <c r="AL4078" i="3"/>
  <c r="AL1317" i="3"/>
  <c r="AL6765" i="3"/>
  <c r="AL176" i="3"/>
  <c r="AL1360" i="3"/>
  <c r="AL6480" i="3"/>
  <c r="AL2246" i="3"/>
  <c r="AL6627" i="3"/>
  <c r="AL6668" i="3"/>
  <c r="AL4129" i="3"/>
  <c r="AL6172" i="3"/>
  <c r="AL6803" i="3"/>
  <c r="AL6277" i="3"/>
  <c r="AL6743" i="3"/>
  <c r="AL6118" i="3"/>
  <c r="AL2208" i="3"/>
  <c r="AL6478" i="3"/>
  <c r="AL5207" i="3"/>
  <c r="AL250" i="3"/>
  <c r="AL6477" i="3"/>
  <c r="AL787" i="3"/>
  <c r="AL6135" i="3"/>
  <c r="AL6476" i="3"/>
  <c r="AL5064" i="3"/>
  <c r="AL4276" i="3"/>
  <c r="AL6148" i="3"/>
  <c r="AL4779" i="3"/>
  <c r="AL422" i="3"/>
  <c r="AL6763" i="3"/>
  <c r="AL1020" i="3"/>
  <c r="AL6475" i="3"/>
  <c r="AL3186" i="3"/>
  <c r="AL6626" i="3"/>
  <c r="AL6474" i="3"/>
  <c r="AL3790" i="3"/>
  <c r="AL2084" i="3"/>
  <c r="AL6312" i="3"/>
  <c r="AL3643" i="3"/>
  <c r="AL6473" i="3"/>
  <c r="AL6472" i="3"/>
  <c r="AL6471" i="3"/>
  <c r="AL1926" i="3"/>
  <c r="AL6514" i="3"/>
  <c r="AL6764" i="3"/>
  <c r="AL6273" i="3"/>
  <c r="AL6470" i="3"/>
  <c r="AL6469" i="3"/>
  <c r="AL6696" i="3"/>
  <c r="AL5461" i="3"/>
  <c r="AL1404" i="3"/>
  <c r="AL6786" i="3"/>
  <c r="AL5035" i="3"/>
  <c r="AL94" i="3"/>
  <c r="AL3605" i="3"/>
  <c r="AL6656" i="3"/>
  <c r="AL6418" i="3"/>
  <c r="AL6657" i="3"/>
  <c r="AL4591" i="3"/>
  <c r="AL76" i="3"/>
  <c r="AL4480" i="3"/>
  <c r="AL1036" i="3"/>
  <c r="AL2187" i="3"/>
  <c r="AL5392" i="3"/>
  <c r="AL4035" i="3"/>
  <c r="AL5980" i="3"/>
  <c r="AL243" i="3"/>
  <c r="AL6694" i="3"/>
  <c r="AL6621" i="3"/>
  <c r="AL4075" i="3"/>
  <c r="AL6625" i="3"/>
  <c r="AL344" i="3"/>
  <c r="AL4694" i="3"/>
  <c r="AL879" i="3"/>
  <c r="AL6468" i="3"/>
  <c r="AL4381" i="3"/>
  <c r="AL5999" i="3"/>
  <c r="AL1563" i="3"/>
  <c r="AL4289" i="3"/>
  <c r="AL6272" i="3"/>
  <c r="AL6466" i="3"/>
  <c r="AL2177" i="3"/>
  <c r="AL984" i="3"/>
  <c r="AL720" i="3"/>
  <c r="AL6619" i="3"/>
  <c r="AL6387" i="3"/>
  <c r="AL5158" i="3"/>
  <c r="AL163" i="3"/>
  <c r="AL1876" i="3"/>
  <c r="AL6269" i="3"/>
  <c r="AL6143" i="3"/>
  <c r="AL6574" i="3"/>
  <c r="AL4296" i="3"/>
  <c r="AL6354" i="3"/>
  <c r="AL6227" i="3"/>
  <c r="AL6255" i="3"/>
  <c r="AL4087" i="3"/>
  <c r="AL652" i="3"/>
  <c r="AL4596" i="3"/>
  <c r="AL1393" i="3"/>
  <c r="AL237" i="3"/>
  <c r="AL6256" i="3"/>
  <c r="AL6762" i="3"/>
  <c r="AL4355" i="3"/>
  <c r="AL1104" i="3"/>
  <c r="AL334" i="3"/>
  <c r="AL586" i="3"/>
  <c r="AL1893" i="3"/>
  <c r="AL6535" i="3"/>
  <c r="AL3768" i="3"/>
  <c r="AL6617" i="3"/>
  <c r="AL1810" i="3"/>
  <c r="AL6658" i="3"/>
  <c r="AL6798" i="3"/>
  <c r="AL6248" i="3"/>
  <c r="AL6693" i="3"/>
  <c r="AL6328" i="3"/>
  <c r="AL6139" i="3"/>
  <c r="AL6612" i="3"/>
  <c r="AL135" i="3"/>
  <c r="AL6651" i="3"/>
  <c r="AL3544" i="3"/>
  <c r="AL6197" i="3"/>
  <c r="AL6263" i="3"/>
  <c r="AL660" i="3"/>
  <c r="AL671" i="3"/>
  <c r="AL635" i="3"/>
  <c r="AL6261" i="3"/>
  <c r="AL6637" i="3"/>
  <c r="AL1849" i="3"/>
  <c r="AL3439" i="3"/>
  <c r="AL2209" i="3"/>
  <c r="AL6611" i="3"/>
  <c r="AL198" i="3"/>
  <c r="AL4322" i="3"/>
  <c r="AL1828" i="3"/>
  <c r="AL6325" i="3"/>
  <c r="AL4397" i="3"/>
  <c r="AL620" i="3"/>
  <c r="AL6030" i="3"/>
  <c r="AL3957" i="3"/>
  <c r="AL6125" i="3"/>
  <c r="AL6609" i="3"/>
  <c r="AL2210" i="3"/>
  <c r="AL236" i="3"/>
  <c r="AL1283" i="3"/>
  <c r="AL6465" i="3"/>
  <c r="AL6464" i="3"/>
  <c r="AL6603" i="3"/>
  <c r="AL6349" i="3"/>
  <c r="AL1757" i="3"/>
  <c r="AL6260" i="3"/>
  <c r="AL5362" i="3"/>
  <c r="AL6756" i="3"/>
  <c r="AL6463" i="3"/>
  <c r="AL6360" i="3"/>
  <c r="AL2239" i="3"/>
  <c r="AL6461" i="3"/>
  <c r="AL42" i="3"/>
  <c r="AL3654" i="3"/>
  <c r="AL1051" i="3"/>
  <c r="AL4626" i="3"/>
  <c r="AL149" i="3"/>
  <c r="AL6799" i="3"/>
  <c r="AL6403" i="3"/>
  <c r="AL4107" i="3"/>
  <c r="AL6167" i="3"/>
  <c r="AL6460" i="3"/>
  <c r="AL6661" i="3"/>
  <c r="AL6324" i="3"/>
  <c r="AL6692" i="3"/>
  <c r="AL4927" i="3"/>
  <c r="AL4861" i="3"/>
  <c r="AL5866" i="3"/>
  <c r="AL50" i="3"/>
  <c r="AL6131" i="3"/>
  <c r="AL4715" i="3"/>
  <c r="AL6426" i="3"/>
  <c r="AL531" i="3"/>
  <c r="AL393" i="3"/>
  <c r="AL5437" i="3"/>
  <c r="AL4624" i="3"/>
  <c r="AL1269" i="3"/>
  <c r="AL3722" i="3"/>
  <c r="AL4957" i="3"/>
  <c r="AL1194" i="3"/>
  <c r="AL6795" i="3"/>
  <c r="AL1027" i="3"/>
  <c r="AL4869" i="3"/>
  <c r="AL4393" i="3"/>
  <c r="AL4228" i="3"/>
  <c r="AL827" i="3"/>
  <c r="AL4033" i="3"/>
  <c r="AL5361" i="3"/>
  <c r="AL529" i="3"/>
  <c r="AL5088" i="3"/>
  <c r="AL6738" i="3"/>
  <c r="AL1994" i="3"/>
  <c r="AL4173" i="3"/>
  <c r="AL3977" i="3"/>
  <c r="AL6739" i="3"/>
  <c r="AL5946" i="3"/>
  <c r="AL4491" i="3"/>
  <c r="AL6648" i="3"/>
  <c r="AL6303" i="3"/>
  <c r="AL4599" i="3"/>
  <c r="AL1013" i="3"/>
  <c r="AL5409" i="3"/>
  <c r="AL6455" i="3"/>
  <c r="AL5271" i="3"/>
  <c r="AL6737" i="3"/>
  <c r="AL996" i="3"/>
  <c r="AL4912" i="3"/>
  <c r="AL6321" i="3"/>
  <c r="AL3670" i="3"/>
  <c r="AL1227" i="3"/>
  <c r="AL5190" i="3"/>
  <c r="AL6386" i="3"/>
  <c r="AL148" i="3"/>
  <c r="AL1101" i="3"/>
  <c r="AL1793" i="3"/>
  <c r="AL912" i="3"/>
  <c r="AL93" i="3"/>
  <c r="AL6218" i="3"/>
  <c r="AL4215" i="3"/>
  <c r="AL1158" i="3"/>
  <c r="AL401" i="3"/>
  <c r="AL4824" i="3"/>
  <c r="AL6793" i="3"/>
  <c r="AL3647" i="3"/>
  <c r="AL1303" i="3"/>
  <c r="AL6600" i="3"/>
  <c r="AL6316" i="3"/>
  <c r="AL863" i="3"/>
  <c r="AL4656" i="3"/>
  <c r="AL862" i="3"/>
  <c r="AL5029" i="3"/>
  <c r="AL5133" i="3"/>
  <c r="AL548" i="3"/>
  <c r="AL6546" i="3"/>
  <c r="AL5620" i="3"/>
  <c r="AL6599" i="3"/>
  <c r="AL1420" i="3"/>
  <c r="AL3575" i="3"/>
  <c r="AL2176" i="3"/>
  <c r="AL870" i="3"/>
  <c r="AL6644" i="3"/>
  <c r="AL6772" i="3"/>
  <c r="AL4772" i="3"/>
  <c r="AL6453" i="3"/>
  <c r="AL6319" i="3"/>
  <c r="AL6420" i="3"/>
  <c r="AL2099" i="3"/>
  <c r="AL4981" i="3"/>
  <c r="AL6553" i="3"/>
  <c r="AL6452" i="3"/>
  <c r="AL6188" i="3"/>
  <c r="AL4324" i="3"/>
  <c r="AL411" i="3"/>
  <c r="AL328" i="3"/>
  <c r="AL5297" i="3"/>
  <c r="AL6645" i="3"/>
  <c r="AL6449" i="3"/>
  <c r="AL6344" i="3"/>
  <c r="AL6315" i="3"/>
  <c r="AL2139" i="3"/>
  <c r="AL4454" i="3"/>
  <c r="AL1012" i="3"/>
  <c r="AL1993" i="3"/>
  <c r="AL1992" i="3"/>
  <c r="AL2340" i="3"/>
  <c r="AL6156" i="3"/>
  <c r="AL4223" i="3"/>
  <c r="AL6448" i="3"/>
  <c r="AL1929" i="3"/>
  <c r="AL4326" i="3"/>
  <c r="AL6126" i="3"/>
  <c r="AL1896" i="3"/>
  <c r="AL6147" i="3"/>
  <c r="AL249" i="3"/>
  <c r="AL5885" i="3"/>
  <c r="AL4018" i="3"/>
  <c r="AL6127" i="3"/>
  <c r="AL187" i="3"/>
  <c r="AL4344" i="3"/>
  <c r="AL6444" i="3"/>
  <c r="AL6124" i="3"/>
  <c r="AL60" i="3"/>
  <c r="AL1198" i="3"/>
  <c r="AL6792" i="3"/>
  <c r="AL6276" i="3"/>
  <c r="AL777" i="3"/>
  <c r="AL1139" i="3"/>
  <c r="AL6715" i="3"/>
  <c r="AL1969" i="3"/>
  <c r="AL4103" i="3"/>
  <c r="AL2360" i="3"/>
  <c r="AL4487" i="3"/>
  <c r="AL6441" i="3"/>
  <c r="AL6736" i="3"/>
  <c r="AL6596" i="3"/>
  <c r="AL4180" i="3"/>
  <c r="AL363" i="3"/>
  <c r="AL4046" i="3"/>
  <c r="AL5600" i="3"/>
  <c r="AL4811" i="3"/>
  <c r="AL400" i="3"/>
  <c r="AL6728" i="3"/>
  <c r="AL4336" i="3"/>
  <c r="AL4878" i="3"/>
  <c r="AL6439" i="3"/>
  <c r="AL762" i="3"/>
  <c r="AL4642" i="3"/>
  <c r="AL474" i="3"/>
  <c r="AL4093" i="3"/>
  <c r="AL801" i="3"/>
  <c r="AL389" i="3"/>
  <c r="AL6437" i="3"/>
  <c r="AL6436" i="3"/>
  <c r="AL6434" i="3"/>
  <c r="AL181" i="3"/>
  <c r="AL4446" i="3"/>
  <c r="AL5873" i="3"/>
  <c r="AL6783" i="3"/>
  <c r="AL6432" i="3"/>
  <c r="AL1011" i="3"/>
  <c r="AL6428" i="3"/>
  <c r="AL1914" i="3"/>
  <c r="AL6150" i="3"/>
  <c r="AL6727" i="3"/>
  <c r="AL6602" i="3"/>
  <c r="AL6419" i="3"/>
  <c r="AL1126" i="3"/>
  <c r="AL6307" i="3"/>
  <c r="AL6414" i="3"/>
  <c r="AL6690" i="3"/>
  <c r="AL6362" i="3"/>
  <c r="AL214" i="3"/>
  <c r="AL579" i="3"/>
  <c r="AL4720" i="3"/>
  <c r="AL5272" i="3"/>
  <c r="AL4753" i="3"/>
  <c r="AL755" i="3"/>
  <c r="AL6253" i="3"/>
  <c r="AL5071" i="3"/>
  <c r="AL457" i="3"/>
  <c r="AL178" i="3"/>
  <c r="AL6242" i="3"/>
  <c r="AL6389" i="3"/>
  <c r="AL626" i="3"/>
  <c r="AL4973" i="3"/>
  <c r="AL122" i="3"/>
  <c r="AL793" i="3"/>
  <c r="AL6689" i="3"/>
  <c r="AL1423" i="3"/>
  <c r="AL1559" i="3"/>
  <c r="AL1403" i="3"/>
  <c r="AL1500" i="3"/>
  <c r="AL4321" i="3"/>
  <c r="AL3733" i="3"/>
  <c r="AL5336" i="3"/>
  <c r="AL1004" i="3"/>
  <c r="AL3792" i="3"/>
  <c r="AL4962" i="3"/>
  <c r="AL1522" i="3"/>
  <c r="AL2100" i="3"/>
  <c r="AL1689" i="3"/>
  <c r="AL4339" i="3"/>
  <c r="AL367" i="3"/>
  <c r="AL1892" i="3"/>
  <c r="AL5178" i="3"/>
  <c r="AL6780" i="3"/>
  <c r="AL539" i="3"/>
  <c r="AL462" i="3"/>
  <c r="AL1412" i="3"/>
  <c r="AL6723" i="3"/>
  <c r="AL4090" i="3"/>
  <c r="AL333" i="3"/>
  <c r="AL6295" i="3"/>
  <c r="AL670" i="3"/>
  <c r="AL4094" i="3"/>
  <c r="AL6413" i="3"/>
  <c r="AL6726" i="3"/>
  <c r="AL6534" i="3"/>
  <c r="AL6408" i="3"/>
  <c r="AL6801" i="3"/>
  <c r="AL6719" i="3"/>
  <c r="AL6552" i="3"/>
  <c r="AL6313" i="3"/>
  <c r="AL6687" i="3"/>
  <c r="AL235" i="3"/>
  <c r="AL3410" i="3"/>
  <c r="AL6412" i="3"/>
  <c r="AL273" i="3"/>
  <c r="AL6686" i="3"/>
  <c r="AL5419" i="3"/>
  <c r="AL6684" i="3"/>
  <c r="AL6718" i="3"/>
  <c r="AL4922" i="3"/>
  <c r="AL3700" i="3"/>
  <c r="AL72" i="3"/>
  <c r="AL4044" i="3"/>
  <c r="AL107" i="3"/>
  <c r="AL6679" i="3"/>
  <c r="AL1579" i="3"/>
  <c r="AL3867" i="3"/>
  <c r="AL4978" i="3"/>
  <c r="AL4034" i="3"/>
  <c r="AL6423" i="3"/>
  <c r="AL5215" i="3"/>
  <c r="AL1176" i="3"/>
  <c r="AL6241" i="3"/>
  <c r="AL4627" i="3"/>
  <c r="AL6717" i="3"/>
  <c r="AL4940" i="3"/>
  <c r="AL4996" i="3"/>
  <c r="AL6304" i="3"/>
  <c r="AL4690" i="3"/>
  <c r="AL1100" i="3"/>
  <c r="AL6402" i="3"/>
  <c r="AL2364" i="3"/>
  <c r="AL5828" i="3"/>
  <c r="AL3924" i="3"/>
  <c r="AL3521" i="3"/>
  <c r="AL6430" i="3"/>
  <c r="AL4574" i="3"/>
  <c r="AL4951" i="3"/>
  <c r="AL4486" i="3"/>
  <c r="AL5624" i="3"/>
  <c r="AL6623" i="3"/>
  <c r="AL1934" i="3"/>
  <c r="AL6334" i="3"/>
  <c r="AL169" i="3"/>
  <c r="AL4115" i="3"/>
  <c r="AL6239" i="3"/>
  <c r="AL6722" i="3"/>
  <c r="AL3634" i="3"/>
  <c r="AL6590" i="3"/>
  <c r="AL6353" i="3"/>
  <c r="AL6392" i="3"/>
  <c r="AL5039" i="3"/>
  <c r="AL248" i="3"/>
  <c r="AL6391" i="3"/>
  <c r="AL951" i="3"/>
  <c r="AL6614" i="3"/>
  <c r="AL585" i="3"/>
  <c r="AL1055" i="3"/>
  <c r="AL426" i="3"/>
  <c r="AL4036" i="3"/>
  <c r="AL3841" i="3"/>
  <c r="AL6194" i="3"/>
  <c r="AL156" i="3"/>
  <c r="AL4335" i="3"/>
  <c r="AL6540" i="3"/>
  <c r="AL3603" i="3"/>
  <c r="AL6742" i="3"/>
  <c r="AL6451" i="3"/>
  <c r="AL6385" i="3"/>
  <c r="AL6329" i="3"/>
  <c r="AL6589" i="3"/>
  <c r="AL4290" i="3"/>
  <c r="AL1585" i="3"/>
  <c r="AL6505" i="3"/>
  <c r="AL3637" i="3"/>
  <c r="AL4628" i="3"/>
  <c r="AL2021" i="3"/>
  <c r="AL1196" i="3"/>
  <c r="AL1287" i="3"/>
  <c r="AL197" i="3"/>
  <c r="AL316" i="3"/>
  <c r="AL6683" i="3"/>
  <c r="AL5575" i="3"/>
  <c r="AL6383" i="3"/>
  <c r="AL6608" i="3"/>
  <c r="AL6123" i="3"/>
  <c r="AL6311" i="3"/>
  <c r="AL4787" i="3"/>
  <c r="AL408" i="3"/>
  <c r="AL2338" i="3"/>
  <c r="AL5199" i="3"/>
  <c r="AL3912" i="3"/>
  <c r="AL6587" i="3"/>
  <c r="AL6586" i="3"/>
  <c r="AL1577" i="3"/>
  <c r="AL278" i="3"/>
  <c r="AL6572" i="3"/>
  <c r="AL4682" i="3"/>
  <c r="AL454" i="3"/>
  <c r="AL1452" i="3"/>
  <c r="AL5584" i="3"/>
  <c r="AL6791" i="3"/>
  <c r="AL2212" i="3"/>
  <c r="AL5467" i="3"/>
  <c r="AL1842" i="3"/>
  <c r="AL22" i="3"/>
  <c r="AL242" i="3"/>
  <c r="AL6735" i="3"/>
  <c r="AL6382" i="3"/>
  <c r="AL5818" i="3"/>
  <c r="AL4473" i="3"/>
  <c r="AL21" i="3"/>
  <c r="AL4971" i="3"/>
  <c r="AL105" i="3"/>
  <c r="AL6508" i="3"/>
  <c r="AL1049" i="3"/>
  <c r="AL5227" i="3"/>
  <c r="AL933" i="3"/>
  <c r="AL6310" i="3"/>
  <c r="AL1715" i="3"/>
  <c r="AL41" i="3"/>
  <c r="AL4410" i="3"/>
  <c r="AL5203" i="3"/>
  <c r="AL3412" i="3"/>
  <c r="AL467" i="3"/>
  <c r="AL4999" i="3"/>
  <c r="AL6375" i="3"/>
  <c r="AL5567" i="3"/>
  <c r="AL292" i="3"/>
  <c r="AL263" i="3"/>
  <c r="AL3889" i="3"/>
  <c r="AL6373" i="3"/>
  <c r="AL5311" i="3"/>
  <c r="AL3169" i="3"/>
  <c r="AL6507" i="3"/>
  <c r="AL4555" i="3"/>
  <c r="AL4159" i="3"/>
  <c r="AL860" i="3"/>
  <c r="AL3822" i="3"/>
  <c r="AL5189" i="3"/>
  <c r="AL6712" i="3"/>
  <c r="AL4713" i="3"/>
  <c r="AL6582" i="3"/>
  <c r="AL4563" i="3"/>
  <c r="AL1050" i="3"/>
  <c r="AL4585" i="3"/>
  <c r="AL1401" i="3"/>
  <c r="AL4345" i="3"/>
  <c r="AL357" i="3"/>
  <c r="AL4286" i="3"/>
  <c r="AL2058" i="3"/>
  <c r="AL6240" i="3"/>
  <c r="AL5294" i="3"/>
  <c r="AL1569" i="3"/>
  <c r="AL6682" i="3"/>
  <c r="AL5089" i="3"/>
  <c r="AL6429" i="3"/>
  <c r="AL508" i="3"/>
  <c r="AL2161" i="3"/>
  <c r="AL5937" i="3"/>
  <c r="AL2362" i="3"/>
  <c r="AL4391" i="3"/>
  <c r="AL6665" i="3"/>
  <c r="AL475" i="3"/>
  <c r="AL3921" i="3"/>
  <c r="AL436" i="3"/>
  <c r="AL63" i="3"/>
  <c r="AL3478" i="3"/>
  <c r="AL6270" i="3"/>
  <c r="AL587" i="3"/>
  <c r="AL1779" i="3"/>
  <c r="AL5000" i="3"/>
  <c r="AL577" i="3"/>
  <c r="AL6583" i="3"/>
  <c r="AL6677" i="3"/>
  <c r="AL6317" i="3"/>
  <c r="AL5164" i="3"/>
  <c r="AL6710" i="3"/>
  <c r="AL5883" i="3"/>
  <c r="AL424" i="3"/>
  <c r="AL286" i="3"/>
  <c r="AL6308" i="3"/>
  <c r="AL234" i="3"/>
  <c r="AL6372" i="3"/>
  <c r="AL5798" i="3"/>
  <c r="AL3502" i="3"/>
  <c r="AL1991" i="3"/>
  <c r="AL5052" i="3"/>
  <c r="AL4974" i="3"/>
  <c r="AL2214" i="3"/>
  <c r="AL6581" i="3"/>
  <c r="AL6371" i="3"/>
  <c r="AL6247" i="3"/>
  <c r="AL6459" i="3"/>
  <c r="AL6576" i="3"/>
  <c r="AL2243" i="3"/>
  <c r="AL6323" i="3"/>
  <c r="AL1601" i="3"/>
  <c r="AL1550" i="3"/>
  <c r="AL6811" i="3"/>
  <c r="AL6238" i="3"/>
  <c r="AL6302" i="3"/>
  <c r="AL2198" i="3"/>
  <c r="AL6575" i="3"/>
  <c r="AL270" i="3"/>
  <c r="AL1294" i="3"/>
  <c r="AL4027" i="3"/>
  <c r="AL1001" i="3"/>
  <c r="AL1703" i="3"/>
  <c r="AL4657" i="3"/>
  <c r="AL3263" i="3"/>
  <c r="AL1648" i="3"/>
  <c r="AL6299" i="3"/>
  <c r="AL3956" i="3"/>
  <c r="AL2217" i="3"/>
  <c r="AL4848" i="3"/>
  <c r="AL3923" i="3"/>
  <c r="AL6370" i="3"/>
  <c r="AL6643" i="3"/>
  <c r="AL3191" i="3"/>
  <c r="AL4984" i="3"/>
  <c r="AL6298" i="3"/>
  <c r="AL6152" i="3"/>
  <c r="AL1679" i="3"/>
  <c r="AL593" i="3"/>
  <c r="AL6410" i="3"/>
  <c r="AL4190" i="3"/>
  <c r="AL6570" i="3"/>
  <c r="AL898" i="3"/>
  <c r="AL6706" i="3"/>
  <c r="AL6122" i="3"/>
  <c r="AL173" i="3"/>
  <c r="AL3993" i="3"/>
  <c r="AL1983" i="3"/>
  <c r="AL6235" i="3"/>
  <c r="AL6779" i="3"/>
  <c r="AL1881" i="3"/>
  <c r="AL1781" i="3"/>
  <c r="AL4219" i="3"/>
  <c r="AL4178" i="3"/>
  <c r="AL6753" i="3"/>
  <c r="AL6752" i="3"/>
  <c r="AL2113" i="3"/>
  <c r="AL738" i="3"/>
  <c r="AL2059" i="3"/>
  <c r="AL991" i="3"/>
  <c r="AL4346" i="3"/>
  <c r="AL5171" i="3"/>
  <c r="AL6620" i="3"/>
  <c r="AL3880" i="3"/>
  <c r="AL6569" i="3"/>
  <c r="AL3908" i="3"/>
  <c r="AL6338" i="3"/>
  <c r="AL6297" i="3"/>
  <c r="AL6424" i="3"/>
  <c r="AL1614" i="3"/>
  <c r="AL6711" i="3"/>
  <c r="AL6233" i="3"/>
  <c r="AL1340" i="3"/>
  <c r="AL6495" i="3"/>
  <c r="AL1743" i="3"/>
  <c r="AL6705" i="3"/>
  <c r="AL572" i="3"/>
  <c r="AL6704" i="3"/>
  <c r="AL155" i="3"/>
  <c r="AL1804" i="3"/>
  <c r="AL4463" i="3"/>
  <c r="AL6232" i="3"/>
  <c r="AL4303" i="3"/>
  <c r="AL1940" i="3"/>
  <c r="AL3168" i="3"/>
  <c r="AL6367" i="3"/>
  <c r="AL6407" i="3"/>
  <c r="AL1245" i="3"/>
  <c r="AL5648" i="3"/>
  <c r="AL5193" i="3"/>
  <c r="AL1975" i="3"/>
  <c r="AL6380" i="3"/>
  <c r="AL6568" i="3"/>
  <c r="AL1311" i="3"/>
  <c r="AL5298" i="3"/>
  <c r="AL1339" i="3"/>
  <c r="AL407" i="3"/>
  <c r="AL1440" i="3"/>
  <c r="AL6716" i="3"/>
  <c r="AL6741" i="3"/>
  <c r="AL6566" i="3"/>
  <c r="AL1627" i="3"/>
  <c r="AL1997" i="3"/>
  <c r="AL1105" i="3"/>
  <c r="AL168" i="3"/>
  <c r="AL3846" i="3"/>
  <c r="AL743" i="3"/>
  <c r="AL4389" i="3"/>
  <c r="AL262" i="3"/>
  <c r="AL1262" i="3"/>
  <c r="AL6231" i="3"/>
  <c r="AL6361" i="3"/>
  <c r="AL4400" i="3"/>
  <c r="AL6366" i="3"/>
  <c r="AL3918" i="3"/>
  <c r="AL343" i="3"/>
  <c r="AL6703" i="3"/>
  <c r="AL544" i="3"/>
  <c r="AL2244" i="3"/>
  <c r="AL3749" i="3"/>
  <c r="AL167" i="3"/>
  <c r="AL1010" i="3"/>
  <c r="AL2247" i="3"/>
  <c r="AL3565" i="3"/>
  <c r="AL1835" i="3"/>
  <c r="AL2305" i="3"/>
  <c r="AL2266" i="3"/>
  <c r="AL607" i="3"/>
  <c r="AL2250" i="3"/>
  <c r="AL1079" i="3"/>
  <c r="AL1048" i="3"/>
  <c r="AL443" i="3"/>
  <c r="AL927" i="3"/>
  <c r="AL3892" i="3"/>
  <c r="AL332" i="3"/>
  <c r="AL180" i="3"/>
  <c r="AL5259" i="3"/>
  <c r="AL1233" i="3"/>
  <c r="AL3602" i="3"/>
  <c r="AL4966" i="3"/>
  <c r="AL1284" i="3"/>
  <c r="AL4849" i="3"/>
  <c r="AL1831" i="3"/>
  <c r="AL1659" i="3"/>
  <c r="AL2148" i="3"/>
  <c r="AL195" i="3"/>
  <c r="AL325" i="3"/>
  <c r="AL433" i="3"/>
  <c r="AL2121" i="3"/>
  <c r="AL4340" i="3"/>
  <c r="AL3632" i="3"/>
  <c r="AL641" i="3"/>
  <c r="AL272" i="3"/>
  <c r="AL664" i="3"/>
  <c r="AL702" i="3"/>
  <c r="AL49" i="3"/>
  <c r="AL4367" i="3"/>
  <c r="AL4271" i="3"/>
  <c r="AL1094" i="3"/>
  <c r="AL1131" i="3"/>
  <c r="AL812" i="3"/>
  <c r="AL1450" i="3"/>
  <c r="AL717" i="3"/>
  <c r="AL6685" i="3"/>
  <c r="AL4184" i="3"/>
  <c r="AL345" i="3"/>
  <c r="AL442" i="3"/>
  <c r="AL2253" i="3"/>
  <c r="AL4163" i="3"/>
  <c r="AL1649" i="3"/>
  <c r="AL416" i="3"/>
  <c r="AL446" i="3"/>
  <c r="AL6137" i="3"/>
  <c r="AL1792" i="3"/>
  <c r="AL6226" i="3"/>
  <c r="AL1437" i="3"/>
  <c r="AL6578" i="3"/>
  <c r="AL247" i="3"/>
  <c r="AL3869" i="3"/>
  <c r="AL6216" i="3"/>
  <c r="AL4623" i="3"/>
  <c r="AL1725" i="3"/>
  <c r="AL1536" i="3"/>
  <c r="AL1445" i="3"/>
  <c r="AL6136" i="3"/>
  <c r="AL696" i="3"/>
  <c r="AL6560" i="3"/>
  <c r="AL890" i="3"/>
  <c r="AL284" i="3"/>
  <c r="AL4297" i="3"/>
  <c r="AL3644" i="3"/>
  <c r="AL1295" i="3"/>
  <c r="AL3859" i="3"/>
  <c r="AL277" i="3"/>
  <c r="AL340" i="3"/>
  <c r="AL2126" i="3"/>
  <c r="AL5239" i="3"/>
  <c r="AL4938" i="3"/>
  <c r="AL255" i="3"/>
  <c r="AL4964" i="3"/>
  <c r="AL1950" i="3"/>
  <c r="AL739" i="3"/>
  <c r="AL1399" i="3"/>
  <c r="AL330" i="3"/>
  <c r="AL3650" i="3"/>
  <c r="AL3607" i="3"/>
  <c r="AL708" i="3"/>
  <c r="AL1229" i="3"/>
  <c r="AL4868" i="3"/>
  <c r="AL289" i="3"/>
  <c r="AL615" i="3"/>
  <c r="AL1561" i="3"/>
  <c r="AL2124" i="3"/>
  <c r="AL1299" i="3"/>
  <c r="AL2325" i="3"/>
  <c r="AL1668" i="3"/>
  <c r="AL2095" i="3"/>
  <c r="AL158" i="3"/>
  <c r="AL5038" i="3"/>
  <c r="AL3911" i="3"/>
  <c r="AL4474" i="3"/>
  <c r="AL935" i="3"/>
  <c r="AL1638" i="3"/>
  <c r="AL2200" i="3"/>
  <c r="AL4231" i="3"/>
  <c r="AL1870" i="3"/>
  <c r="AL1232" i="3"/>
  <c r="AL1527" i="3"/>
  <c r="AL27" i="3"/>
  <c r="AL92" i="3"/>
  <c r="AL2333" i="3"/>
  <c r="AL381" i="3"/>
  <c r="AL2182" i="3"/>
  <c r="AL4106" i="3"/>
  <c r="AL1957" i="3"/>
  <c r="AL54" i="3"/>
  <c r="AL1455" i="3"/>
  <c r="AL3726" i="3"/>
  <c r="AL867" i="3"/>
  <c r="AL213" i="3"/>
  <c r="AL4441" i="3"/>
  <c r="AL2138" i="3"/>
  <c r="AL4141" i="3"/>
  <c r="AL1410" i="3"/>
  <c r="AL5293" i="3"/>
  <c r="AL390" i="3"/>
  <c r="AL4678" i="3"/>
  <c r="AL5945" i="3"/>
  <c r="AL1387" i="3"/>
  <c r="AL5604" i="3"/>
  <c r="AL1681" i="3"/>
  <c r="AL6720" i="3"/>
  <c r="AL4371" i="3"/>
  <c r="AL4089" i="3"/>
  <c r="AL1845" i="3"/>
  <c r="AL4572" i="3"/>
  <c r="AL1210" i="3"/>
  <c r="AL1291" i="3"/>
  <c r="AL5081" i="3"/>
  <c r="AL440" i="3"/>
  <c r="AL3646" i="3"/>
  <c r="AL1031" i="3"/>
  <c r="AL2269" i="3"/>
  <c r="AL811" i="3"/>
  <c r="AL6326" i="3"/>
  <c r="AL383" i="3"/>
  <c r="AL2178" i="3"/>
  <c r="AL831" i="3"/>
  <c r="AL6346" i="3"/>
  <c r="AL4079" i="3"/>
  <c r="AL1783" i="3"/>
  <c r="AL560" i="3"/>
  <c r="AL807" i="3"/>
  <c r="AL375" i="3"/>
  <c r="AL1534" i="3"/>
  <c r="AL719" i="3"/>
  <c r="AL1351" i="3"/>
  <c r="AL48" i="3"/>
  <c r="AL1734" i="3"/>
  <c r="AL1350" i="3"/>
  <c r="AL730" i="3"/>
  <c r="AL4327" i="3"/>
  <c r="AL5881" i="3"/>
  <c r="AL1695" i="3"/>
  <c r="AL300" i="3"/>
  <c r="AL4982" i="3"/>
  <c r="AL4980" i="3"/>
  <c r="AL4616" i="3"/>
  <c r="AL4586" i="3"/>
  <c r="AL806" i="3"/>
  <c r="AL2270" i="3"/>
  <c r="AL1439" i="3"/>
  <c r="AL4963" i="3"/>
  <c r="AL3409" i="3"/>
  <c r="AL1960" i="3"/>
  <c r="AL2321" i="3"/>
  <c r="AL617" i="3"/>
  <c r="AL47" i="3"/>
  <c r="AL3582" i="3"/>
  <c r="AL952" i="3"/>
  <c r="AL258" i="3"/>
  <c r="AL3137" i="3"/>
  <c r="AL1959" i="3"/>
  <c r="AL339" i="3"/>
  <c r="AL1852" i="3"/>
  <c r="AL1484" i="3"/>
  <c r="AL3814" i="3"/>
  <c r="AL858" i="3"/>
  <c r="AL5138" i="3"/>
  <c r="AL904" i="3"/>
  <c r="AL756" i="3"/>
  <c r="AL374" i="3"/>
  <c r="AL106" i="3"/>
  <c r="AL4111" i="3"/>
  <c r="AL1541" i="3"/>
  <c r="AL4155" i="3"/>
  <c r="AL4320" i="3"/>
  <c r="AL353" i="3"/>
  <c r="AL610" i="3"/>
  <c r="AL2049" i="3"/>
  <c r="AL2098" i="3"/>
  <c r="AL3539" i="3"/>
  <c r="AL4130" i="3"/>
  <c r="AL4661" i="3"/>
  <c r="AL2953" i="3"/>
  <c r="AL1127" i="3"/>
  <c r="AL1882" i="3"/>
  <c r="AL1318" i="3"/>
  <c r="AL5309" i="3"/>
  <c r="AL1595" i="3"/>
  <c r="AL398" i="3"/>
  <c r="AL4357" i="3"/>
  <c r="AL3752" i="3"/>
  <c r="AL1789" i="3"/>
  <c r="AL1039" i="3"/>
  <c r="AL1592" i="3"/>
  <c r="AL614" i="3"/>
  <c r="AL4610" i="3"/>
  <c r="AL6713" i="3"/>
  <c r="AL1034" i="3"/>
  <c r="AL3653" i="3"/>
  <c r="AL6731" i="3"/>
  <c r="AL1122" i="3"/>
  <c r="AL4932" i="3"/>
  <c r="AL3842" i="3"/>
  <c r="AL432" i="3"/>
  <c r="AL845" i="3"/>
  <c r="AL315" i="3"/>
  <c r="AL1000" i="3"/>
  <c r="AL589" i="3"/>
  <c r="AL18" i="3"/>
  <c r="AL1531" i="3"/>
  <c r="AL1471" i="3"/>
  <c r="AL523" i="3"/>
  <c r="AL1719" i="3"/>
  <c r="AL1660" i="3"/>
  <c r="AL648" i="3"/>
  <c r="AL212" i="3"/>
  <c r="AL159" i="3"/>
  <c r="AL2240" i="3"/>
  <c r="AL4650" i="3"/>
  <c r="AL647" i="3"/>
  <c r="AL4575" i="3"/>
  <c r="AL2370" i="3"/>
  <c r="AL4288" i="3"/>
  <c r="AL4380" i="3"/>
  <c r="AL1240" i="3"/>
  <c r="AL5163" i="3"/>
  <c r="AL1735" i="3"/>
  <c r="AL986" i="3"/>
  <c r="AL543" i="3"/>
  <c r="AL2223" i="3"/>
  <c r="AL4995" i="3"/>
  <c r="AL802" i="3"/>
  <c r="AL3963" i="3"/>
  <c r="AL818" i="3"/>
  <c r="AL1968" i="3"/>
  <c r="AL562" i="3"/>
  <c r="AL1236" i="3"/>
  <c r="AL4889" i="3"/>
  <c r="AL2119" i="3"/>
  <c r="AL406" i="3"/>
  <c r="AL2326" i="3"/>
  <c r="AL6107" i="3"/>
  <c r="AL4576" i="3"/>
  <c r="AL4777" i="3"/>
  <c r="AL1395" i="3"/>
  <c r="AL3935" i="3"/>
  <c r="AL524" i="3"/>
  <c r="AL709" i="3"/>
  <c r="AL1862" i="3"/>
  <c r="AL4684" i="3"/>
  <c r="AL419" i="3"/>
  <c r="AL1688" i="3"/>
  <c r="AL1025" i="3"/>
  <c r="AL822" i="3"/>
  <c r="AL1116" i="3"/>
  <c r="AL2129" i="3"/>
  <c r="AL1246" i="3"/>
  <c r="AL1375" i="3"/>
  <c r="AL3488" i="3"/>
  <c r="AL2357" i="3"/>
  <c r="AL6215" i="3"/>
  <c r="AL705" i="3"/>
  <c r="AL3913" i="3"/>
  <c r="AL5002" i="3"/>
  <c r="AL2213" i="3"/>
  <c r="AL4384" i="3"/>
  <c r="AL324" i="3"/>
  <c r="AL943" i="3"/>
  <c r="AL1148" i="3"/>
  <c r="AL1068" i="3"/>
  <c r="AL2278" i="3"/>
  <c r="AL1021" i="3"/>
  <c r="AL4205" i="3"/>
  <c r="AL283" i="3"/>
  <c r="AL575" i="3"/>
  <c r="AL6222" i="3"/>
  <c r="AL6208" i="3"/>
  <c r="AL3098" i="3"/>
  <c r="AL4504" i="3"/>
  <c r="AL3655" i="3"/>
  <c r="AL707" i="3"/>
  <c r="AL3542" i="3"/>
  <c r="AL6740" i="3"/>
  <c r="AL4154" i="3"/>
  <c r="AL2101" i="3"/>
  <c r="AL630" i="3"/>
  <c r="AL5481" i="3"/>
  <c r="AL6446" i="3"/>
  <c r="AL919" i="3"/>
  <c r="AL1540" i="3"/>
  <c r="AL6342" i="3"/>
  <c r="AL6622" i="3"/>
  <c r="AL866" i="3"/>
  <c r="AL1747" i="3"/>
  <c r="AL1707" i="3"/>
  <c r="AL694" i="3"/>
  <c r="AL230" i="3"/>
  <c r="AL2205" i="3"/>
  <c r="AL6182" i="3"/>
  <c r="AL1333" i="3"/>
  <c r="AL601" i="3"/>
  <c r="AL3545" i="3"/>
  <c r="AL1115" i="3"/>
  <c r="AL1718" i="3"/>
  <c r="AL478" i="3"/>
  <c r="AL1716" i="3"/>
  <c r="AL1742" i="3"/>
  <c r="AL6556" i="3"/>
  <c r="AL1680" i="3"/>
  <c r="AL1124" i="3"/>
  <c r="AL3657" i="3"/>
  <c r="AL6422" i="3"/>
  <c r="AL3734" i="3"/>
  <c r="AL4972" i="3"/>
  <c r="AL269" i="3"/>
  <c r="AL2068" i="3"/>
  <c r="AL1728" i="3"/>
  <c r="AL166" i="3"/>
  <c r="AL1332" i="3"/>
  <c r="AL1417" i="3"/>
  <c r="AL4507" i="3"/>
  <c r="AL5533" i="3"/>
  <c r="AL1784" i="3"/>
  <c r="AL2103" i="3"/>
  <c r="AL1624" i="3"/>
  <c r="AL868" i="3"/>
  <c r="AL1979" i="3"/>
  <c r="AL5778" i="3"/>
  <c r="AL989" i="3"/>
  <c r="AL154" i="3"/>
  <c r="AL5501" i="3"/>
  <c r="AL397" i="3"/>
  <c r="AL1266" i="3"/>
  <c r="AL147" i="3"/>
  <c r="AL2310" i="3"/>
  <c r="AL4302" i="3"/>
  <c r="AL2107" i="3"/>
  <c r="AL1899" i="3"/>
  <c r="AL1239" i="3"/>
  <c r="AL161" i="3"/>
  <c r="AL1936" i="3"/>
  <c r="AL3936" i="3"/>
  <c r="AL359" i="3"/>
  <c r="AL979" i="3"/>
  <c r="AL57" i="3"/>
  <c r="AL3757" i="3"/>
  <c r="AL396" i="3"/>
  <c r="AL219" i="3"/>
  <c r="AL121" i="3"/>
  <c r="AL2227" i="3"/>
  <c r="AL857" i="3"/>
  <c r="AL1966" i="3"/>
  <c r="AL5054" i="3"/>
  <c r="AL5258" i="3"/>
  <c r="AL4566" i="3"/>
  <c r="AL745" i="3"/>
  <c r="AL2106" i="3"/>
  <c r="AL4847" i="3"/>
  <c r="AL5060" i="3"/>
  <c r="AL5090" i="3"/>
  <c r="AL1447" i="3"/>
  <c r="AL970" i="3"/>
  <c r="AL4813" i="3"/>
  <c r="AL3699" i="3"/>
  <c r="AL71" i="3"/>
  <c r="AL4834" i="3"/>
  <c r="AL880" i="3"/>
  <c r="AL810" i="3"/>
  <c r="AL569" i="3"/>
  <c r="AL1354" i="3"/>
  <c r="AL4098" i="3"/>
  <c r="AL40" i="3"/>
  <c r="AL578" i="3"/>
  <c r="AL5119" i="3"/>
  <c r="AL1358" i="3"/>
  <c r="AL1338" i="3"/>
  <c r="AL4987" i="3"/>
  <c r="AL662" i="3"/>
  <c r="AL6132" i="3"/>
  <c r="AL2263" i="3"/>
  <c r="AL4277" i="3"/>
  <c r="AL2322" i="3"/>
  <c r="AL4016" i="3"/>
  <c r="AL4122" i="3"/>
  <c r="AL4272" i="3"/>
  <c r="AL1023" i="3"/>
  <c r="AL899" i="3"/>
  <c r="AL825" i="3"/>
  <c r="AL6404" i="3"/>
  <c r="AL2112" i="3"/>
  <c r="AL675" i="3"/>
  <c r="AL4015" i="3"/>
  <c r="AL5206" i="3"/>
  <c r="AL1933" i="3"/>
  <c r="AL4082" i="3"/>
  <c r="AL2123" i="3"/>
  <c r="AL5184" i="3"/>
  <c r="AL4891" i="3"/>
  <c r="AL3600" i="3"/>
  <c r="AL6588" i="3"/>
  <c r="AL4264" i="3"/>
  <c r="AL891" i="3"/>
  <c r="AL6563" i="3"/>
  <c r="AL4204" i="3"/>
  <c r="AL1807" i="3"/>
  <c r="AL1370" i="3"/>
  <c r="AL4097" i="3"/>
  <c r="AL229" i="3"/>
  <c r="AL1761" i="3"/>
  <c r="AL2038" i="3"/>
  <c r="AL3159" i="3"/>
  <c r="AL1274" i="3"/>
  <c r="AL913" i="3"/>
  <c r="AL1640" i="3"/>
  <c r="AL6662" i="3"/>
  <c r="AL194" i="3"/>
  <c r="AL218" i="3"/>
  <c r="AL788" i="3"/>
  <c r="AL1961" i="3"/>
  <c r="AL1386" i="3"/>
  <c r="AL190" i="3"/>
  <c r="AL4770" i="3"/>
  <c r="AL456" i="3"/>
  <c r="AL817" i="3"/>
  <c r="AL1724" i="3"/>
  <c r="AL836" i="3"/>
  <c r="AL20" i="3"/>
  <c r="AL186" i="3"/>
  <c r="AL3619" i="3"/>
  <c r="AL750" i="3"/>
  <c r="AL1133" i="3"/>
  <c r="AL6184" i="3"/>
  <c r="AL1416" i="3"/>
  <c r="AL4062" i="3"/>
  <c r="AL2289" i="3"/>
  <c r="AL4808" i="3"/>
  <c r="AL5160" i="3"/>
  <c r="AL2013" i="3"/>
  <c r="AL146" i="3"/>
  <c r="AL1907" i="3"/>
  <c r="AL1168" i="3"/>
  <c r="AL323" i="3"/>
  <c r="AL160" i="3"/>
  <c r="AL4379" i="3"/>
  <c r="AL3812" i="3"/>
  <c r="AL1511" i="3"/>
  <c r="AL3802" i="3"/>
  <c r="AL5130" i="3"/>
  <c r="AL1717" i="3"/>
  <c r="AL395" i="3"/>
  <c r="AL1803" i="3"/>
  <c r="AL2242" i="3"/>
  <c r="AL4667" i="3"/>
  <c r="AL153" i="3"/>
  <c r="AL2359" i="3"/>
  <c r="AL685" i="3"/>
  <c r="AL380" i="3"/>
  <c r="AL5024" i="3"/>
  <c r="AL1256" i="3"/>
  <c r="AL930" i="3"/>
  <c r="AL687" i="3"/>
  <c r="AL2110" i="3"/>
  <c r="AL997" i="3"/>
  <c r="AL1309" i="3"/>
  <c r="AL1019" i="3"/>
  <c r="AL5074" i="3"/>
  <c r="AL26" i="3"/>
  <c r="AL1349" i="3"/>
  <c r="AL1800" i="3"/>
  <c r="AL701" i="3"/>
  <c r="AL1394" i="3"/>
  <c r="AL394" i="3"/>
  <c r="AL1357" i="3"/>
  <c r="AL5476" i="3"/>
  <c r="AL835" i="3"/>
  <c r="AL733" i="3"/>
  <c r="AL6274" i="3"/>
  <c r="AL6178" i="3"/>
  <c r="AL902" i="3"/>
  <c r="AL3270" i="3"/>
  <c r="AL1213" i="3"/>
  <c r="AL4003" i="3"/>
  <c r="AL4221" i="3"/>
  <c r="AL2295" i="3"/>
  <c r="AL632" i="3"/>
  <c r="AL3886" i="3"/>
  <c r="AL5640" i="3"/>
  <c r="AL6615" i="3"/>
  <c r="AL4498" i="3"/>
  <c r="AL3635" i="3"/>
  <c r="AL6206" i="3"/>
  <c r="AL5331" i="3"/>
  <c r="AL423" i="3"/>
  <c r="AL56" i="3"/>
  <c r="AL778" i="3"/>
  <c r="AL781" i="3"/>
  <c r="AL2085" i="3"/>
  <c r="AL1739" i="3"/>
  <c r="AL4054" i="3"/>
  <c r="AL504" i="3"/>
  <c r="AL2342" i="3"/>
  <c r="AL2037" i="3"/>
  <c r="AL241" i="3"/>
  <c r="AL276" i="3"/>
  <c r="AL4653" i="3"/>
  <c r="AL4248" i="3"/>
  <c r="AL6186" i="3"/>
  <c r="AL4257" i="3"/>
  <c r="AL5549" i="3"/>
  <c r="AL119" i="3"/>
  <c r="AL2328" i="3"/>
  <c r="AL2365" i="3"/>
  <c r="AL6204" i="3"/>
  <c r="AL3969" i="3"/>
  <c r="AL3907" i="3"/>
  <c r="AL4603" i="3"/>
  <c r="AL1306" i="3"/>
  <c r="AL2034" i="3"/>
  <c r="AL2141" i="3"/>
  <c r="AL597" i="3"/>
  <c r="AL4707" i="3"/>
  <c r="AL874" i="3"/>
  <c r="AL1744" i="3"/>
  <c r="AL1759" i="3"/>
  <c r="AL4368" i="3"/>
  <c r="AL1731" i="3"/>
  <c r="AL2358" i="3"/>
  <c r="AL1916" i="3"/>
  <c r="AL1663" i="3"/>
  <c r="AL4307" i="3"/>
  <c r="AL438" i="3"/>
  <c r="AL1736" i="3"/>
  <c r="AL1062" i="3"/>
  <c r="AL906" i="3"/>
  <c r="AL25" i="3"/>
  <c r="AL744" i="3"/>
  <c r="AL713" i="3"/>
  <c r="AL3769" i="3"/>
  <c r="AL275" i="3"/>
  <c r="AL228" i="3"/>
  <c r="AL1235" i="3"/>
  <c r="AL985" i="3"/>
  <c r="AL102" i="3"/>
  <c r="AL3761" i="3"/>
  <c r="AL1560" i="3"/>
  <c r="AL1191" i="3"/>
  <c r="AL2236" i="3"/>
  <c r="AL2276" i="3"/>
  <c r="AL62" i="3"/>
  <c r="AL191" i="3"/>
  <c r="AL1863" i="3"/>
  <c r="AL4994" i="3"/>
  <c r="AL4040" i="3"/>
  <c r="AL177" i="3"/>
  <c r="AL55" i="3"/>
  <c r="AL196" i="3"/>
  <c r="AL5001" i="3"/>
  <c r="AL4608" i="3"/>
  <c r="AL5078" i="3"/>
  <c r="AL3719" i="3"/>
  <c r="AL4570" i="3"/>
  <c r="AL854" i="3"/>
  <c r="AL4584" i="3"/>
  <c r="AL4112" i="3"/>
  <c r="AL189" i="3"/>
  <c r="AL715" i="3"/>
  <c r="AL4489" i="3"/>
  <c r="AL4259" i="3"/>
  <c r="AL3890" i="3"/>
  <c r="AL295" i="3"/>
  <c r="AL5112" i="3"/>
  <c r="AL1693" i="3"/>
  <c r="AL559" i="3"/>
  <c r="AL772" i="3"/>
  <c r="AL5517" i="3"/>
  <c r="AL4121" i="3"/>
  <c r="AL5125" i="3"/>
  <c r="AL3232" i="3"/>
  <c r="AL3561" i="3"/>
  <c r="AL1838" i="3"/>
  <c r="AL3380" i="3"/>
  <c r="AL1643" i="3"/>
  <c r="AL2277" i="3"/>
  <c r="AL3537" i="3"/>
  <c r="AL5225" i="3"/>
  <c r="AL358" i="3"/>
  <c r="AL2045" i="3"/>
  <c r="AL5652" i="3"/>
  <c r="AL5514" i="3"/>
  <c r="AL4766" i="3"/>
  <c r="AL4026" i="3"/>
  <c r="AL3794" i="3"/>
  <c r="AL731" i="3"/>
  <c r="AL493" i="3"/>
  <c r="AL1985" i="3"/>
  <c r="AL2118" i="3"/>
  <c r="AL4930" i="3"/>
  <c r="AL4529" i="3"/>
  <c r="AL1147" i="3"/>
  <c r="AL4358" i="3"/>
  <c r="AL1009" i="3"/>
  <c r="AL5196" i="3"/>
  <c r="AL5541" i="3"/>
  <c r="AL1768" i="3"/>
  <c r="AL4362" i="3"/>
  <c r="AL1321" i="3"/>
  <c r="AL1499" i="3"/>
  <c r="AL1329" i="3"/>
  <c r="AL3549" i="3"/>
  <c r="AL1911" i="3"/>
  <c r="AL3691" i="3"/>
  <c r="AL4020" i="3"/>
  <c r="AL4151" i="3"/>
  <c r="AL4203" i="3"/>
  <c r="AL1146" i="3"/>
  <c r="AL821" i="3"/>
  <c r="AL1811" i="3"/>
  <c r="AL1203" i="3"/>
  <c r="AL4104" i="3"/>
  <c r="AL728" i="3"/>
  <c r="AL346" i="3"/>
  <c r="AL536" i="3"/>
  <c r="AL4700" i="3"/>
  <c r="AL645" i="3"/>
  <c r="AL706" i="3"/>
  <c r="AL3831" i="3"/>
  <c r="AL624" i="3"/>
  <c r="AL1113" i="3"/>
  <c r="AL939" i="3"/>
  <c r="AL1539" i="3"/>
  <c r="AL2179" i="3"/>
  <c r="AL6195" i="3"/>
  <c r="AL574" i="3"/>
  <c r="AL6181" i="3"/>
  <c r="AL769" i="3"/>
  <c r="AL6664" i="3"/>
  <c r="AL3987" i="3"/>
  <c r="AL1832" i="3"/>
  <c r="AL129" i="3"/>
  <c r="AL128" i="3"/>
  <c r="AL1075" i="3"/>
  <c r="AL6529" i="3"/>
  <c r="AL5175" i="3"/>
  <c r="AL1022" i="3"/>
  <c r="AL208" i="3"/>
  <c r="AL623" i="3"/>
  <c r="AL133" i="3"/>
  <c r="AL1457" i="3"/>
  <c r="AL631" i="3"/>
  <c r="AL1434" i="3"/>
  <c r="AL2089" i="3"/>
  <c r="AL5049" i="3"/>
  <c r="AL491" i="3"/>
  <c r="AL268" i="3"/>
  <c r="AL785" i="3"/>
  <c r="AL6290" i="3"/>
  <c r="AL1400" i="3"/>
  <c r="AL637" i="3"/>
  <c r="AL640" i="3"/>
  <c r="AL1906" i="3"/>
  <c r="AL2111" i="3"/>
  <c r="AL1796" i="3"/>
  <c r="AL175" i="3"/>
  <c r="AL5220" i="3"/>
  <c r="AL4004" i="3"/>
  <c r="AL1504" i="3"/>
  <c r="AL1119" i="3"/>
  <c r="AL5329" i="3"/>
  <c r="AL1217" i="3"/>
  <c r="AL1313" i="3"/>
  <c r="AL5191" i="3"/>
  <c r="AL1475" i="3"/>
  <c r="AL207" i="3"/>
  <c r="AL3625" i="3"/>
  <c r="AL581" i="3"/>
  <c r="AL3980" i="3"/>
  <c r="AL1018" i="3"/>
  <c r="AL5317" i="3"/>
  <c r="AL1301" i="3"/>
  <c r="AL118" i="3"/>
  <c r="AL816" i="3"/>
  <c r="AL4872" i="3"/>
  <c r="AL4001" i="3"/>
  <c r="AL941" i="3"/>
  <c r="AL174" i="3"/>
  <c r="AL4007" i="3"/>
  <c r="AL5360" i="3"/>
  <c r="AL1264" i="3"/>
  <c r="AL4096" i="3"/>
  <c r="AL1696" i="3"/>
  <c r="AL699" i="3"/>
  <c r="AL1590" i="3"/>
  <c r="AL2062" i="3"/>
  <c r="AL1326" i="3"/>
  <c r="AL1653" i="3"/>
  <c r="AL23" i="3"/>
  <c r="AL1461" i="3"/>
  <c r="AL4256" i="3"/>
  <c r="AL471" i="3"/>
  <c r="AL5091" i="3"/>
  <c r="AL1083" i="3"/>
  <c r="AL4240" i="3"/>
  <c r="AL4668" i="3"/>
  <c r="AL742" i="3"/>
  <c r="AL1187" i="3"/>
  <c r="AL3697" i="3"/>
  <c r="AL2096" i="3"/>
  <c r="AL499" i="3"/>
  <c r="AL4074" i="3"/>
  <c r="AL4136" i="3"/>
  <c r="AL6557" i="3"/>
  <c r="AL629" i="3"/>
  <c r="AL3674" i="3"/>
  <c r="AL3437" i="3"/>
  <c r="AL5180" i="3"/>
  <c r="AL4750" i="3"/>
  <c r="AL322" i="3"/>
  <c r="AL1184" i="3"/>
  <c r="AL1857" i="3"/>
  <c r="AL4092" i="3"/>
  <c r="AL4100" i="3"/>
  <c r="AL2238" i="3"/>
  <c r="AL1965" i="3"/>
  <c r="AL4261" i="3"/>
  <c r="AL1331" i="3"/>
  <c r="AL6249" i="3"/>
  <c r="AL726" i="3"/>
  <c r="AL3528" i="3"/>
  <c r="AL1666" i="3"/>
  <c r="AL2279" i="3"/>
  <c r="AL1833" i="3"/>
  <c r="AL459" i="3"/>
  <c r="AL2334" i="3"/>
  <c r="AL1043" i="3"/>
  <c r="AL5646" i="3"/>
  <c r="AL4081" i="3"/>
  <c r="AL518" i="3"/>
  <c r="AL6396" i="3"/>
  <c r="AL962" i="3"/>
  <c r="AL321" i="3"/>
  <c r="AL2320" i="3"/>
  <c r="AL4019" i="3"/>
  <c r="AL674" i="3"/>
  <c r="AL6162" i="3"/>
  <c r="AL1749" i="3"/>
  <c r="AL1178" i="3"/>
  <c r="AL6267" i="3"/>
  <c r="AL4255" i="3"/>
  <c r="AL1745" i="3"/>
  <c r="AL4207" i="3"/>
  <c r="AL4457" i="3"/>
  <c r="AL897" i="3"/>
  <c r="AL3484" i="3"/>
  <c r="AL1753" i="3"/>
  <c r="AL797" i="3"/>
  <c r="AL2028" i="3"/>
  <c r="AL3939" i="3"/>
  <c r="AL4432" i="3"/>
  <c r="AL1712" i="3"/>
  <c r="AL4917" i="3"/>
  <c r="AL3925" i="3"/>
  <c r="AL692" i="3"/>
  <c r="AL914" i="3"/>
  <c r="AL6258" i="3"/>
  <c r="AL3748" i="3"/>
  <c r="AL6523" i="3"/>
  <c r="AL1589" i="3"/>
  <c r="AL1853" i="3"/>
  <c r="AL3547" i="3"/>
  <c r="AL2055" i="3"/>
  <c r="AL915" i="3"/>
  <c r="AL605" i="3"/>
  <c r="AL4554" i="3"/>
  <c r="AL4634" i="3"/>
  <c r="AL373" i="3"/>
  <c r="AL5141" i="3"/>
  <c r="AL1944" i="3"/>
  <c r="AL881" i="3"/>
  <c r="AL749" i="3"/>
  <c r="AL6401" i="3"/>
  <c r="AL1583" i="3"/>
  <c r="AL31" i="3"/>
  <c r="AL4883" i="3"/>
  <c r="AL480" i="3"/>
  <c r="AL1314" i="3"/>
  <c r="AL298" i="3"/>
  <c r="AL320" i="3"/>
  <c r="AL796" i="3"/>
  <c r="AL4146" i="3"/>
  <c r="AL1815" i="3"/>
  <c r="AL3882" i="3"/>
  <c r="AL6616" i="3"/>
  <c r="AL1723" i="3"/>
  <c r="AL1508" i="3"/>
  <c r="AL3267" i="3"/>
  <c r="AL1514" i="3"/>
  <c r="AL1661" i="3"/>
  <c r="AL1616" i="3"/>
  <c r="AL1878" i="3"/>
  <c r="AL445" i="3"/>
  <c r="AL428" i="3"/>
  <c r="AL1672" i="3"/>
  <c r="AL1449" i="3"/>
  <c r="AL2168" i="3"/>
  <c r="AL2152" i="3"/>
  <c r="AL331" i="3"/>
  <c r="AL6327" i="3"/>
  <c r="AL6630" i="3"/>
  <c r="AL6230" i="3"/>
  <c r="AL6708" i="3"/>
  <c r="AL6416" i="3"/>
  <c r="AL6618" i="3"/>
  <c r="AL6524" i="3"/>
  <c r="AL179" i="3"/>
  <c r="AL6732" i="3"/>
  <c r="AL6760" i="3"/>
  <c r="AL6561" i="3"/>
  <c r="AL6479" i="3"/>
  <c r="AL6337" i="3"/>
  <c r="AL1922" i="3"/>
  <c r="AL6251" i="3"/>
  <c r="AL6544" i="3"/>
  <c r="AL6165" i="3"/>
  <c r="AL3854" i="3"/>
  <c r="AL6210" i="3"/>
  <c r="AL6579" i="3"/>
  <c r="AL669" i="3"/>
  <c r="AL6497" i="3"/>
  <c r="AL6174" i="3"/>
  <c r="AL6203" i="3"/>
  <c r="AL427" i="3"/>
  <c r="AL6491" i="3"/>
  <c r="AL6734" i="3"/>
  <c r="AL6758" i="3"/>
  <c r="AL6536" i="3"/>
  <c r="AL6486" i="3"/>
  <c r="AL6484" i="3"/>
  <c r="AL737" i="3"/>
  <c r="AL6450" i="3"/>
  <c r="AL6567" i="3"/>
  <c r="AL6445" i="3"/>
  <c r="AL6417" i="3"/>
  <c r="AL3648" i="3"/>
  <c r="AL46" i="3"/>
  <c r="AL6252" i="3"/>
  <c r="AL3845" i="3"/>
  <c r="AL6146" i="3"/>
  <c r="AL6678" i="3"/>
  <c r="AL6134" i="3"/>
  <c r="AL6374" i="3"/>
  <c r="AL6467" i="3"/>
  <c r="AL6462" i="3"/>
  <c r="AL6454" i="3"/>
  <c r="AL1921" i="3"/>
  <c r="AL1033" i="3"/>
  <c r="AL6565" i="3"/>
  <c r="AL6415" i="3"/>
  <c r="AL6666" i="3"/>
  <c r="AL6183" i="3"/>
  <c r="AL466" i="3"/>
  <c r="AL6229" i="3"/>
  <c r="AL6607" i="3"/>
  <c r="AL6207" i="3"/>
  <c r="AL6209" i="3"/>
  <c r="AL6440" i="3"/>
  <c r="AL352" i="3"/>
  <c r="AL6243" i="3"/>
  <c r="AL6130" i="3"/>
  <c r="AL6142" i="3"/>
  <c r="AL6145" i="3"/>
  <c r="AL6769" i="3"/>
  <c r="AL6129" i="3"/>
  <c r="AL6193" i="3"/>
  <c r="AL6438" i="3"/>
  <c r="AL6330" i="3"/>
  <c r="AL6265" i="3"/>
  <c r="AL117" i="3"/>
  <c r="AL1067" i="3"/>
  <c r="AL2071" i="3"/>
  <c r="AL113" i="3"/>
  <c r="AL101" i="3"/>
  <c r="AL1157" i="3"/>
  <c r="AL6141" i="3"/>
  <c r="AL6140" i="3"/>
  <c r="AL3279" i="3"/>
  <c r="AL3682" i="3"/>
  <c r="AL6149" i="3"/>
  <c r="AL3506" i="3"/>
  <c r="AL6284" i="3"/>
  <c r="AL6652" i="3"/>
  <c r="AL6636" i="3"/>
  <c r="AL6202" i="3"/>
  <c r="AL6138" i="3"/>
  <c r="AL6381" i="3"/>
  <c r="AL362" i="3"/>
  <c r="AL6733" i="3"/>
  <c r="AL6759" i="3"/>
  <c r="AL6494" i="3"/>
  <c r="AL6164" i="3"/>
  <c r="AL6580" i="3"/>
  <c r="AL1873" i="3"/>
  <c r="AL127" i="3"/>
  <c r="AL3237" i="3"/>
  <c r="AL6594" i="3"/>
  <c r="AL6214" i="3"/>
  <c r="AL33" i="3"/>
  <c r="AL6597" i="3"/>
  <c r="AL1251" i="3"/>
  <c r="AL6121" i="3"/>
  <c r="AL6220" i="3"/>
  <c r="AL6433" i="3"/>
  <c r="AL32" i="3"/>
  <c r="AL6409" i="3"/>
  <c r="AL6725" i="3"/>
  <c r="AL6185" i="3"/>
  <c r="AL6200" i="3"/>
  <c r="AL134" i="3"/>
  <c r="AL6254" i="3"/>
  <c r="AL6281" i="3"/>
  <c r="AL6350" i="3"/>
  <c r="AL6379" i="3"/>
  <c r="AL6584" i="3"/>
  <c r="AL6757" i="3"/>
  <c r="AL6332" i="3"/>
  <c r="AL6320" i="3"/>
  <c r="AL6300" i="3"/>
  <c r="AL6159" i="3"/>
  <c r="AL5357" i="3"/>
  <c r="AL3910" i="3"/>
  <c r="AL974" i="3"/>
  <c r="AL6153" i="3"/>
  <c r="AL6292" i="3"/>
  <c r="AL6120" i="3"/>
  <c r="AL1801" i="3"/>
  <c r="AL960" i="3"/>
  <c r="AL371" i="3"/>
  <c r="AL3820" i="3"/>
  <c r="AL6707" i="3"/>
  <c r="AL2306" i="3"/>
  <c r="AL6613" i="3"/>
  <c r="AL6592" i="3"/>
  <c r="AL6631" i="3"/>
  <c r="AL6358" i="3"/>
  <c r="AL6201" i="3"/>
  <c r="AL6199" i="3"/>
  <c r="AL6318" i="3"/>
  <c r="AL410" i="3"/>
  <c r="AL6641" i="3"/>
  <c r="AL6802" i="3"/>
  <c r="AL6271" i="3"/>
  <c r="AL6170" i="3"/>
  <c r="AL6266" i="3"/>
  <c r="AL6755" i="3"/>
  <c r="AL6562" i="3"/>
  <c r="AL6511" i="3"/>
  <c r="AL1223" i="3"/>
  <c r="AL126" i="3"/>
  <c r="AL6180" i="3"/>
  <c r="AL1823" i="3"/>
  <c r="AL6628" i="3"/>
  <c r="AL3397" i="3"/>
  <c r="AL682" i="3"/>
  <c r="AL3562" i="3"/>
  <c r="AL100" i="3"/>
  <c r="AL1427" i="3"/>
  <c r="AL6624" i="3"/>
  <c r="AL4213" i="3"/>
  <c r="AL6151" i="3"/>
  <c r="AL1324" i="3"/>
  <c r="AL6405" i="3"/>
  <c r="AL530" i="3"/>
  <c r="AL6489" i="3"/>
  <c r="AL6262" i="3"/>
  <c r="AL6237" i="3"/>
  <c r="AL6192" i="3"/>
  <c r="AL1270" i="3"/>
  <c r="AL6236" i="3"/>
  <c r="AL6751" i="3"/>
  <c r="AL6750" i="3"/>
  <c r="AL6749" i="3"/>
  <c r="AL6234" i="3"/>
  <c r="AL6443" i="3"/>
  <c r="AL651" i="3"/>
  <c r="AL6348" i="3"/>
  <c r="AL2061" i="3"/>
  <c r="AL1258" i="3"/>
  <c r="AL6411" i="3"/>
  <c r="AL112" i="3"/>
  <c r="AN4306" i="3"/>
  <c r="AL4306" i="3" s="1"/>
  <c r="AN5899" i="3"/>
  <c r="AL5899" i="3" s="1"/>
  <c r="AN5898" i="3"/>
  <c r="AL5898" i="3" s="1"/>
  <c r="AN4688" i="3"/>
  <c r="AL4688" i="3" s="1"/>
  <c r="AN4712" i="3"/>
  <c r="AL4712" i="3" s="1"/>
  <c r="AN5696" i="3"/>
  <c r="AL5696" i="3" s="1"/>
  <c r="AN4435" i="3"/>
  <c r="AL4435" i="3" s="1"/>
  <c r="AN2954" i="3"/>
  <c r="AL2954" i="3" s="1"/>
  <c r="AN3716" i="3"/>
  <c r="AL3716" i="3" s="1"/>
  <c r="AN3717" i="3"/>
  <c r="AL3717" i="3" s="1"/>
  <c r="AN4928" i="3"/>
  <c r="AL4928" i="3" s="1"/>
  <c r="AN5836" i="3"/>
  <c r="AL5836" i="3" s="1"/>
  <c r="AN5942" i="3"/>
  <c r="AL5942" i="3" s="1"/>
  <c r="AN5228" i="3"/>
  <c r="AL5228" i="3" s="1"/>
  <c r="AN1088" i="3"/>
  <c r="AL1088" i="3" s="1"/>
  <c r="AN5981" i="3"/>
  <c r="AL5981" i="3" s="1"/>
  <c r="AN5886" i="3"/>
  <c r="AL5886" i="3" s="1"/>
  <c r="AN6106" i="3"/>
  <c r="AL6106" i="3" s="1"/>
  <c r="AN2287" i="3"/>
  <c r="AL2287" i="3" s="1"/>
  <c r="AN5268" i="3"/>
  <c r="AL5268" i="3" s="1"/>
  <c r="AN6053" i="3"/>
  <c r="AL6053" i="3" s="1"/>
  <c r="AN5277" i="3"/>
  <c r="AL5277" i="3" s="1"/>
  <c r="AN5925" i="3"/>
  <c r="AL5925" i="3" s="1"/>
  <c r="AN4853" i="3"/>
  <c r="AL4853" i="3" s="1"/>
  <c r="AN4012" i="3"/>
  <c r="AL4012" i="3" s="1"/>
  <c r="AN5642" i="3"/>
  <c r="AL5642" i="3" s="1"/>
  <c r="AN5606" i="3"/>
  <c r="AL5606" i="3" s="1"/>
  <c r="AN5234" i="3"/>
  <c r="AL5234" i="3" s="1"/>
  <c r="AN5347" i="3"/>
  <c r="AL5347" i="3" s="1"/>
  <c r="AN5722" i="3"/>
  <c r="AL5722" i="3" s="1"/>
  <c r="AN6029" i="3"/>
  <c r="AL6029" i="3" s="1"/>
  <c r="AN6078" i="3"/>
  <c r="AL6078" i="3" s="1"/>
  <c r="AN4588" i="3"/>
  <c r="AL4588" i="3" s="1"/>
  <c r="AN6038" i="3"/>
  <c r="AL6038" i="3" s="1"/>
  <c r="AN5668" i="3"/>
  <c r="AL5668" i="3" s="1"/>
  <c r="AN4786" i="3"/>
  <c r="AL4786" i="3" s="1"/>
  <c r="AN877" i="3"/>
  <c r="AL877" i="3" s="1"/>
  <c r="AN6112" i="3"/>
  <c r="AL6112" i="3" s="1"/>
  <c r="AN5616" i="3"/>
  <c r="AL5616" i="3" s="1"/>
  <c r="AN4538" i="3"/>
  <c r="AL4538" i="3" s="1"/>
  <c r="AN5342" i="3"/>
  <c r="AL5342" i="3" s="1"/>
  <c r="AN1603" i="3"/>
  <c r="AL1603" i="3" s="1"/>
  <c r="AN6074" i="3"/>
  <c r="AL6074" i="3" s="1"/>
  <c r="AN5950" i="3"/>
  <c r="AL5950" i="3" s="1"/>
  <c r="AN5947" i="3"/>
  <c r="AL5947" i="3" s="1"/>
  <c r="AN6064" i="3"/>
  <c r="AL6064" i="3" s="1"/>
  <c r="AN1345" i="3"/>
  <c r="AL1345" i="3" s="1"/>
  <c r="AN1904" i="3"/>
  <c r="AL1904" i="3" s="1"/>
  <c r="AN1826" i="3"/>
  <c r="AL1826" i="3" s="1"/>
  <c r="AN5109" i="3"/>
  <c r="AL5109" i="3" s="1"/>
  <c r="AN5964" i="3"/>
  <c r="AL5964" i="3" s="1"/>
  <c r="AN5860" i="3"/>
  <c r="AL5860" i="3" s="1"/>
  <c r="AN1366" i="3"/>
  <c r="AL1366" i="3" s="1"/>
  <c r="AN6034" i="3"/>
  <c r="AL6034" i="3" s="1"/>
  <c r="AN6033" i="3"/>
  <c r="AL6033" i="3" s="1"/>
  <c r="AN2175" i="3"/>
  <c r="AL2175" i="3" s="1"/>
  <c r="AN5758" i="3"/>
  <c r="AL5758" i="3" s="1"/>
  <c r="AN3839" i="3"/>
  <c r="AL3839" i="3" s="1"/>
  <c r="AN4746" i="3"/>
  <c r="AL4746" i="3" s="1"/>
  <c r="AN5742" i="3"/>
  <c r="AL5742" i="3" s="1"/>
  <c r="AN5390" i="3"/>
  <c r="AL5390" i="3" s="1"/>
  <c r="AN3392" i="3"/>
  <c r="AL3392" i="3" s="1"/>
  <c r="AN4992" i="3"/>
  <c r="AL4992" i="3" s="1"/>
  <c r="AN5858" i="3"/>
  <c r="AL5858" i="3" s="1"/>
  <c r="AN5494" i="3"/>
  <c r="AL5494" i="3" s="1"/>
  <c r="AN5992" i="3"/>
  <c r="AL5992" i="3" s="1"/>
  <c r="AN5622" i="3"/>
  <c r="AL5622" i="3" s="1"/>
  <c r="AN4543" i="3"/>
  <c r="AL4543" i="3" s="1"/>
  <c r="AN5998" i="3"/>
  <c r="AL5998" i="3" s="1"/>
  <c r="AN5997" i="3"/>
  <c r="AL5997" i="3" s="1"/>
  <c r="AN5086" i="3"/>
  <c r="AL5086" i="3" s="1"/>
  <c r="AN5880" i="3"/>
  <c r="AL5880" i="3" s="1"/>
  <c r="AN5421" i="3"/>
  <c r="AL5421" i="3" s="1"/>
  <c r="AN5532" i="3"/>
  <c r="AL5532" i="3" s="1"/>
  <c r="AN3083" i="3"/>
  <c r="AL3083" i="3" s="1"/>
  <c r="AN691" i="3"/>
  <c r="AL691" i="3" s="1"/>
  <c r="AN4622" i="3"/>
  <c r="AL4622" i="3" s="1"/>
  <c r="AN5701" i="3"/>
  <c r="AL5701" i="3" s="1"/>
  <c r="AN4387" i="3"/>
  <c r="AL4387" i="3" s="1"/>
  <c r="AN3667" i="3"/>
  <c r="AL3667" i="3" s="1"/>
  <c r="AN3669" i="3"/>
  <c r="AL3669" i="3" s="1"/>
  <c r="AN4301" i="3"/>
  <c r="AL4301" i="3" s="1"/>
  <c r="AN6042" i="3"/>
  <c r="AL6042" i="3" s="1"/>
  <c r="AN5424" i="3"/>
  <c r="AL5424" i="3" s="1"/>
  <c r="AN5474" i="3"/>
  <c r="AL5474" i="3" s="1"/>
  <c r="AN5473" i="3"/>
  <c r="AL5473" i="3" s="1"/>
  <c r="AN4031" i="3"/>
  <c r="AL4031" i="3" s="1"/>
  <c r="AN4961" i="3"/>
  <c r="AL4961" i="3" s="1"/>
  <c r="AN5429" i="3"/>
  <c r="AL5429" i="3" s="1"/>
  <c r="AN4705" i="3"/>
  <c r="AL4705" i="3" s="1"/>
  <c r="AN5904" i="3"/>
  <c r="AL5904" i="3" s="1"/>
  <c r="AN5200" i="3"/>
  <c r="AL5200" i="3" s="1"/>
  <c r="AN4117" i="3"/>
  <c r="AL4117" i="3" s="1"/>
  <c r="AN5231" i="3"/>
  <c r="AL5231" i="3" s="1"/>
  <c r="AN4416" i="3"/>
  <c r="AL4416" i="3" s="1"/>
  <c r="AN1529" i="3"/>
  <c r="AL1529" i="3" s="1"/>
  <c r="AN6005" i="3"/>
  <c r="AL6005" i="3" s="1"/>
  <c r="AN5961" i="3"/>
  <c r="AL5961" i="3" s="1"/>
  <c r="AN5979" i="3"/>
  <c r="AL5979" i="3" s="1"/>
  <c r="AN5977" i="3"/>
  <c r="AL5977" i="3" s="1"/>
  <c r="AN5854" i="3"/>
  <c r="AL5854" i="3" s="1"/>
  <c r="AN5412" i="3"/>
  <c r="AL5412" i="3" s="1"/>
  <c r="AN5581" i="3"/>
  <c r="AL5581" i="3" s="1"/>
  <c r="AN4874" i="3"/>
  <c r="AL4874" i="3" s="1"/>
  <c r="AN4865" i="3"/>
  <c r="AL4865" i="3" s="1"/>
  <c r="AN4866" i="3"/>
  <c r="AL4866" i="3" s="1"/>
  <c r="AN3785" i="3"/>
  <c r="AL3785" i="3" s="1"/>
  <c r="AN4798" i="3"/>
  <c r="AL4798" i="3" s="1"/>
  <c r="AN4329" i="3"/>
  <c r="AL4329" i="3" s="1"/>
  <c r="AN5556" i="3"/>
  <c r="AL5556" i="3" s="1"/>
  <c r="AN5552" i="3"/>
  <c r="AL5552" i="3" s="1"/>
  <c r="AN5929" i="3"/>
  <c r="AL5929" i="3" s="1"/>
  <c r="AN5287" i="3"/>
  <c r="AL5287" i="3" s="1"/>
  <c r="AN5813" i="3"/>
  <c r="AL5813" i="3" s="1"/>
  <c r="AN5817" i="3"/>
  <c r="AL5817" i="3" s="1"/>
  <c r="AN5816" i="3"/>
  <c r="AL5816" i="3" s="1"/>
  <c r="AN2031" i="3"/>
  <c r="AL2031" i="3" s="1"/>
  <c r="AN5914" i="3"/>
  <c r="AL5914" i="3" s="1"/>
  <c r="AN5725" i="3"/>
  <c r="AL5725" i="3" s="1"/>
  <c r="AN4131" i="3"/>
  <c r="AL4131" i="3" s="1"/>
  <c r="AN5804" i="3"/>
  <c r="AL5804" i="3" s="1"/>
  <c r="AN5236" i="3"/>
  <c r="AL5236" i="3" s="1"/>
  <c r="AN1787" i="3"/>
  <c r="AL1787" i="3" s="1"/>
  <c r="AN1788" i="3"/>
  <c r="AL1788" i="3" s="1"/>
  <c r="AN1374" i="3"/>
  <c r="AL1374" i="3" s="1"/>
  <c r="AN4479" i="3"/>
  <c r="AL4479" i="3" s="1"/>
  <c r="AN5025" i="3"/>
  <c r="AL5025" i="3" s="1"/>
  <c r="AN5785" i="3"/>
  <c r="AL5785" i="3" s="1"/>
  <c r="AN2018" i="3"/>
  <c r="AL2018" i="3" s="1"/>
  <c r="AN5841" i="3"/>
  <c r="AL5841" i="3" s="1"/>
  <c r="AN725" i="3"/>
  <c r="AL725" i="3" s="1"/>
  <c r="AN5910" i="3"/>
  <c r="AL5910" i="3" s="1"/>
  <c r="AN4439" i="3"/>
  <c r="AL4439" i="3" s="1"/>
  <c r="AN1492" i="3"/>
  <c r="AL1492" i="3" s="1"/>
  <c r="AN5755" i="3"/>
  <c r="AL5755" i="3" s="1"/>
  <c r="AN2157" i="3"/>
  <c r="AL2157" i="3" s="1"/>
  <c r="AN4451" i="3"/>
  <c r="AL4451" i="3" s="1"/>
  <c r="AN5583" i="3"/>
  <c r="AL5583" i="3" s="1"/>
  <c r="AN1869" i="3"/>
  <c r="AL1869" i="3" s="1"/>
  <c r="AN4523" i="3"/>
  <c r="AL4523" i="3" s="1"/>
  <c r="AN3818" i="3"/>
  <c r="AL3818" i="3" s="1"/>
  <c r="AN5448" i="3"/>
  <c r="AL5448" i="3" s="1"/>
  <c r="AN3577" i="3"/>
  <c r="AL3577" i="3" s="1"/>
  <c r="AN1847" i="3"/>
  <c r="AL1847" i="3" s="1"/>
  <c r="AN4747" i="3"/>
  <c r="AL4747" i="3" s="1"/>
  <c r="AN4749" i="3"/>
  <c r="AL4749" i="3" s="1"/>
  <c r="AN1093" i="3"/>
  <c r="AL1093" i="3" s="1"/>
  <c r="AN2940" i="3"/>
  <c r="AL2940" i="3" s="1"/>
  <c r="AN6090" i="3"/>
  <c r="AL6090" i="3" s="1"/>
  <c r="AN6086" i="3"/>
  <c r="AL6086" i="3" s="1"/>
  <c r="AN1058" i="3"/>
  <c r="AL1058" i="3" s="1"/>
  <c r="AN1678" i="3"/>
  <c r="AL1678" i="3" s="1"/>
  <c r="AN5801" i="3"/>
  <c r="AL5801" i="3" s="1"/>
  <c r="AN5802" i="3"/>
  <c r="AL5802" i="3" s="1"/>
  <c r="AN4709" i="3"/>
  <c r="AL4709" i="3" s="1"/>
  <c r="AN5020" i="3"/>
  <c r="AL5020" i="3" s="1"/>
  <c r="AN5019" i="3"/>
  <c r="AL5019" i="3" s="1"/>
  <c r="AN5633" i="3"/>
  <c r="AL5633" i="3" s="1"/>
  <c r="AN609" i="3"/>
  <c r="AL609" i="3" s="1"/>
  <c r="AN5632" i="3"/>
  <c r="AL5632" i="3" s="1"/>
  <c r="AN5626" i="3"/>
  <c r="AL5626" i="3" s="1"/>
  <c r="AN5658" i="3"/>
  <c r="AL5658" i="3" s="1"/>
  <c r="AN5608" i="3"/>
  <c r="AL5608" i="3" s="1"/>
  <c r="AN4760" i="3"/>
  <c r="AL4760" i="3" s="1"/>
  <c r="AN4383" i="3"/>
  <c r="AL4383" i="3" s="1"/>
  <c r="AN5590" i="3"/>
  <c r="AL5590" i="3" s="1"/>
  <c r="AN5788" i="3"/>
  <c r="AL5788" i="3" s="1"/>
  <c r="AN3975" i="3"/>
  <c r="AL3975" i="3" s="1"/>
  <c r="AN3905" i="3"/>
  <c r="AL3905" i="3" s="1"/>
  <c r="AN978" i="3"/>
  <c r="AL978" i="3" s="1"/>
  <c r="AN4844" i="3"/>
  <c r="AL4844" i="3" s="1"/>
  <c r="AN4909" i="3"/>
  <c r="AL4909" i="3" s="1"/>
  <c r="AN5792" i="3"/>
  <c r="AL5792" i="3" s="1"/>
  <c r="AN4871" i="3"/>
  <c r="AL4871" i="3" s="1"/>
  <c r="AN5242" i="3"/>
  <c r="AL5242" i="3" s="1"/>
  <c r="AN2226" i="3"/>
  <c r="AL2226" i="3" s="1"/>
  <c r="AN2225" i="3"/>
  <c r="AL2225" i="3" s="1"/>
  <c r="AN5107" i="3"/>
  <c r="AL5107" i="3" s="1"/>
  <c r="AN1498" i="3"/>
  <c r="AL1498" i="3" s="1"/>
  <c r="AN2010" i="3"/>
  <c r="AL2010" i="3" s="1"/>
  <c r="AN4175" i="3"/>
  <c r="AL4175" i="3" s="1"/>
  <c r="AN1466" i="3"/>
  <c r="AL1466" i="3" s="1"/>
  <c r="AN4470" i="3"/>
  <c r="AL4470" i="3" s="1"/>
  <c r="AN4406" i="3"/>
  <c r="AL4406" i="3" s="1"/>
  <c r="AN522" i="3"/>
  <c r="AL522" i="3" s="1"/>
  <c r="AN521" i="3"/>
  <c r="AL521" i="3" s="1"/>
  <c r="AN5057" i="3"/>
  <c r="AL5057" i="3" s="1"/>
  <c r="AN3898" i="3"/>
  <c r="AL3898" i="3" s="1"/>
  <c r="AN3767" i="3"/>
  <c r="AL3767" i="3" s="1"/>
  <c r="AN1613" i="3"/>
  <c r="AL1613" i="3" s="1"/>
  <c r="AN490" i="3"/>
  <c r="AL490" i="3" s="1"/>
  <c r="AN489" i="3"/>
  <c r="AL489" i="3" s="1"/>
  <c r="AN307" i="3"/>
  <c r="AL307" i="3" s="1"/>
  <c r="AN517" i="3"/>
  <c r="AL517" i="3" s="1"/>
  <c r="AN4595" i="3"/>
  <c r="AL4595" i="3" s="1"/>
  <c r="AN6022" i="3"/>
  <c r="AL6022" i="3" s="1"/>
  <c r="AN5918" i="3"/>
  <c r="AL5918" i="3" s="1"/>
  <c r="AN6047" i="3"/>
  <c r="AL6047" i="3" s="1"/>
  <c r="AN6080" i="3"/>
  <c r="AL6080" i="3" s="1"/>
  <c r="AN5511" i="3"/>
  <c r="AL5511" i="3" s="1"/>
  <c r="AN5512" i="3"/>
  <c r="AL5512" i="3" s="1"/>
  <c r="AN3715" i="3"/>
  <c r="AL3715" i="3" s="1"/>
  <c r="AN2087" i="3"/>
  <c r="AL2087" i="3" s="1"/>
  <c r="AN5835" i="3"/>
  <c r="AL5835" i="3" s="1"/>
  <c r="AN5745" i="3"/>
  <c r="AL5745" i="3" s="1"/>
  <c r="AN5595" i="3"/>
  <c r="AL5595" i="3" s="1"/>
  <c r="AN5941" i="3"/>
  <c r="AL5941" i="3" s="1"/>
  <c r="AN2163" i="3"/>
  <c r="AL2163" i="3" s="1"/>
  <c r="AN5871" i="3"/>
  <c r="AL5871" i="3" s="1"/>
  <c r="AN5372" i="3"/>
  <c r="AL5372" i="3" s="1"/>
  <c r="AN1928" i="3"/>
  <c r="AL1928" i="3" s="1"/>
  <c r="AN4201" i="3"/>
  <c r="AL4201" i="3" s="1"/>
  <c r="AN1767" i="3"/>
  <c r="AL1767" i="3" s="1"/>
  <c r="AN6018" i="3"/>
  <c r="AL6018" i="3" s="1"/>
  <c r="AN4512" i="3"/>
  <c r="AL4512" i="3" s="1"/>
  <c r="AN4600" i="3"/>
  <c r="AL4600" i="3" s="1"/>
  <c r="AN1369" i="3"/>
  <c r="AL1369" i="3" s="1"/>
  <c r="AN1099" i="3"/>
  <c r="AL1099" i="3" s="1"/>
  <c r="AN4719" i="3"/>
  <c r="AL4719" i="3" s="1"/>
  <c r="AN5216" i="3"/>
  <c r="AL5216" i="3" s="1"/>
  <c r="AN6099" i="3"/>
  <c r="AL6099" i="3" s="1"/>
  <c r="AN6098" i="3"/>
  <c r="AL6098" i="3" s="1"/>
  <c r="AN1909" i="3"/>
  <c r="AL1909" i="3" s="1"/>
  <c r="AN6103" i="3"/>
  <c r="AL6103" i="3" s="1"/>
  <c r="AN5760" i="3"/>
  <c r="AL5760" i="3" s="1"/>
  <c r="AN468" i="3"/>
  <c r="AL468" i="3" s="1"/>
  <c r="AN5222" i="3"/>
  <c r="AL5222" i="3" s="1"/>
  <c r="AN5772" i="3"/>
  <c r="AL5772" i="3" s="1"/>
  <c r="AN5728" i="3"/>
  <c r="AL5728" i="3" s="1"/>
  <c r="AN5727" i="3"/>
  <c r="AL5727" i="3" s="1"/>
  <c r="AN6008" i="3"/>
  <c r="AL6008" i="3" s="1"/>
  <c r="AN5436" i="3"/>
  <c r="AL5436" i="3" s="1"/>
  <c r="AN6111" i="3"/>
  <c r="AL6111" i="3" s="1"/>
  <c r="AN600" i="3"/>
  <c r="AL600" i="3" s="1"/>
  <c r="AN4821" i="3"/>
  <c r="AL4821" i="3" s="1"/>
  <c r="AN5654" i="3"/>
  <c r="AL5654" i="3" s="1"/>
  <c r="AN1380" i="3"/>
  <c r="AL1380" i="3" s="1"/>
  <c r="AN6065" i="3"/>
  <c r="AL6065" i="3" s="1"/>
  <c r="AN1496" i="3"/>
  <c r="AL1496" i="3" s="1"/>
  <c r="AN3664" i="3"/>
  <c r="AL3664" i="3" s="1"/>
  <c r="AN3737" i="3"/>
  <c r="AL3737" i="3" s="1"/>
  <c r="AN4933" i="3"/>
  <c r="AL4933" i="3" s="1"/>
  <c r="AN3938" i="3"/>
  <c r="AL3938" i="3" s="1"/>
  <c r="AN2252" i="3"/>
  <c r="AL2252" i="3" s="1"/>
  <c r="AN3299" i="3"/>
  <c r="AL3299" i="3" s="1"/>
  <c r="AN4819" i="3"/>
  <c r="AL4819" i="3" s="1"/>
  <c r="AN5769" i="3"/>
  <c r="AL5769" i="3" s="1"/>
  <c r="AN1162" i="3"/>
  <c r="AL1162" i="3" s="1"/>
  <c r="AN5440" i="3"/>
  <c r="AL5440" i="3" s="1"/>
  <c r="AN4794" i="3"/>
  <c r="AL4794" i="3" s="1"/>
  <c r="AN3698" i="3"/>
  <c r="AL3698" i="3" s="1"/>
  <c r="AN2064" i="3"/>
  <c r="AL2064" i="3" s="1"/>
  <c r="AN4744" i="3"/>
  <c r="AL4744" i="3" s="1"/>
  <c r="AN4743" i="3"/>
  <c r="AL4743" i="3" s="1"/>
  <c r="AN5251" i="3"/>
  <c r="AL5251" i="3" s="1"/>
  <c r="AN4594" i="3"/>
  <c r="AL4594" i="3" s="1"/>
  <c r="AN4051" i="3"/>
  <c r="AL4051" i="3" s="1"/>
  <c r="AN1110" i="3"/>
  <c r="AL1110" i="3" s="1"/>
  <c r="AN5686" i="3"/>
  <c r="AL5686" i="3" s="1"/>
  <c r="AN5684" i="3"/>
  <c r="AL5684" i="3" s="1"/>
  <c r="AN5843" i="3"/>
  <c r="AL5843" i="3" s="1"/>
  <c r="AN5996" i="3"/>
  <c r="AL5996" i="3" s="1"/>
  <c r="AN5995" i="3"/>
  <c r="AL5995" i="3" s="1"/>
  <c r="AN4351" i="3"/>
  <c r="AL4351" i="3" s="1"/>
  <c r="AN5846" i="3"/>
  <c r="AL5846" i="3" s="1"/>
  <c r="AN5746" i="3"/>
  <c r="AL5746" i="3" s="1"/>
  <c r="AN5397" i="3"/>
  <c r="AL5397" i="3" s="1"/>
  <c r="AN5348" i="3"/>
  <c r="AL5348" i="3" s="1"/>
  <c r="AN4170" i="3"/>
  <c r="AL4170" i="3" s="1"/>
  <c r="AN4551" i="3"/>
  <c r="AL4551" i="3" s="1"/>
  <c r="AN5876" i="3"/>
  <c r="AL5876" i="3" s="1"/>
  <c r="AN2004" i="3"/>
  <c r="AL2004" i="3" s="1"/>
  <c r="AN4532" i="3"/>
  <c r="AL4532" i="3" s="1"/>
  <c r="AN5852" i="3"/>
  <c r="AL5852" i="3" s="1"/>
  <c r="AN5851" i="3"/>
  <c r="AL5851" i="3" s="1"/>
  <c r="AN5418" i="3"/>
  <c r="AL5418" i="3" s="1"/>
  <c r="AN1886" i="3"/>
  <c r="AL1886" i="3" s="1"/>
  <c r="AN1249" i="3"/>
  <c r="AL1249" i="3" s="1"/>
  <c r="AN4818" i="3"/>
  <c r="AL4818" i="3" s="1"/>
  <c r="AN5895" i="3"/>
  <c r="AL5895" i="3" s="1"/>
  <c r="AN2366" i="3"/>
  <c r="AL2366" i="3" s="1"/>
  <c r="AN843" i="3"/>
  <c r="AL843" i="3" s="1"/>
  <c r="AN4704" i="3"/>
  <c r="AL4704" i="3" s="1"/>
  <c r="AN4187" i="3"/>
  <c r="AL4187" i="3" s="1"/>
  <c r="AN5671" i="3"/>
  <c r="AL5671" i="3" s="1"/>
  <c r="AN2192" i="3"/>
  <c r="AL2192" i="3" s="1"/>
  <c r="AN5561" i="3"/>
  <c r="AL5561" i="3" s="1"/>
  <c r="AN4282" i="3"/>
  <c r="AL4282" i="3" s="1"/>
  <c r="AN4894" i="3"/>
  <c r="AL4894" i="3" s="1"/>
  <c r="AN4396" i="3"/>
  <c r="AL4396" i="3" s="1"/>
  <c r="AN5136" i="3"/>
  <c r="AL5136" i="3" s="1"/>
  <c r="AN3588" i="3"/>
  <c r="AL3588" i="3" s="1"/>
  <c r="AN5960" i="3"/>
  <c r="AL5960" i="3" s="1"/>
  <c r="AN5540" i="3"/>
  <c r="AL5540" i="3" s="1"/>
  <c r="AN1619" i="3"/>
  <c r="AL1619" i="3" s="1"/>
  <c r="AN1533" i="3"/>
  <c r="AL1533" i="3" s="1"/>
  <c r="AN2372" i="3"/>
  <c r="AL2372" i="3" s="1"/>
  <c r="AN4877" i="3"/>
  <c r="AL4877" i="3" s="1"/>
  <c r="AN5954" i="3"/>
  <c r="AL5954" i="3" s="1"/>
  <c r="AN6049" i="3"/>
  <c r="AL6049" i="3" s="1"/>
  <c r="AN2220" i="3"/>
  <c r="AL2220" i="3" s="1"/>
  <c r="AN1519" i="3"/>
  <c r="AL1519" i="3" s="1"/>
  <c r="AN5933" i="3"/>
  <c r="AL5933" i="3" s="1"/>
  <c r="AN1436" i="3"/>
  <c r="AL1436" i="3" s="1"/>
  <c r="AN5381" i="3"/>
  <c r="AL5381" i="3" s="1"/>
  <c r="AN5811" i="3"/>
  <c r="AL5811" i="3" s="1"/>
  <c r="AN2030" i="3"/>
  <c r="AL2030" i="3" s="1"/>
  <c r="AN5809" i="3"/>
  <c r="AL5809" i="3" s="1"/>
  <c r="AN2303" i="3"/>
  <c r="AL2303" i="3" s="1"/>
  <c r="AN4013" i="3"/>
  <c r="AL4013" i="3" s="1"/>
  <c r="AN5529" i="3"/>
  <c r="AL5529" i="3" s="1"/>
  <c r="AN3678" i="3"/>
  <c r="AL3678" i="3" s="1"/>
  <c r="AN950" i="3"/>
  <c r="AL950" i="3" s="1"/>
  <c r="AN5084" i="3"/>
  <c r="AL5084" i="3" s="1"/>
  <c r="AN2375" i="3"/>
  <c r="AL2375" i="3" s="1"/>
  <c r="AN853" i="3"/>
  <c r="AL853" i="3" s="1"/>
  <c r="AN1047" i="3"/>
  <c r="AL1047" i="3" s="1"/>
  <c r="AN760" i="3"/>
  <c r="AL760" i="3" s="1"/>
  <c r="AN5682" i="3"/>
  <c r="AL5682" i="3" s="1"/>
  <c r="AN3618" i="3"/>
  <c r="AL3618" i="3" s="1"/>
  <c r="AN5839" i="3"/>
  <c r="AL5839" i="3" s="1"/>
  <c r="AN5909" i="3"/>
  <c r="AL5909" i="3" s="1"/>
  <c r="AN5563" i="3"/>
  <c r="AL5563" i="3" s="1"/>
  <c r="AN2292" i="3"/>
  <c r="AL2292" i="3" s="1"/>
  <c r="AN5578" i="3"/>
  <c r="AL5578" i="3" s="1"/>
  <c r="AN1932" i="3"/>
  <c r="AL1932" i="3" s="1"/>
  <c r="AN1646" i="3"/>
  <c r="AL1646" i="3" s="1"/>
  <c r="AN5447" i="3"/>
  <c r="AL5447" i="3" s="1"/>
  <c r="AN2332" i="3"/>
  <c r="AL2332" i="3" s="1"/>
  <c r="AN2331" i="3"/>
  <c r="AL2331" i="3" s="1"/>
  <c r="AN5560" i="3"/>
  <c r="AL5560" i="3" s="1"/>
  <c r="AN5559" i="3"/>
  <c r="AL5559" i="3" s="1"/>
  <c r="AN6026" i="3"/>
  <c r="AL6026" i="3" s="1"/>
  <c r="AN6024" i="3"/>
  <c r="AL6024" i="3" s="1"/>
  <c r="AN1391" i="3"/>
  <c r="AL1391" i="3" s="1"/>
  <c r="AN4911" i="3"/>
  <c r="AL4911" i="3" s="1"/>
  <c r="AN6087" i="3"/>
  <c r="AL6087" i="3" s="1"/>
  <c r="AN6085" i="3"/>
  <c r="AL6085" i="3" s="1"/>
  <c r="AN5797" i="3"/>
  <c r="AL5797" i="3" s="1"/>
  <c r="AN3865" i="3"/>
  <c r="AL3865" i="3" s="1"/>
  <c r="AN3863" i="3"/>
  <c r="AL3863" i="3" s="1"/>
  <c r="AN5598" i="3"/>
  <c r="AL5598" i="3" s="1"/>
  <c r="AN5489" i="3"/>
  <c r="AL5489" i="3" s="1"/>
  <c r="AN5383" i="3"/>
  <c r="AL5383" i="3" s="1"/>
  <c r="AN5386" i="3"/>
  <c r="AL5386" i="3" s="1"/>
  <c r="AN5385" i="3"/>
  <c r="AL5385" i="3" s="1"/>
  <c r="AN5018" i="3"/>
  <c r="AL5018" i="3" s="1"/>
  <c r="AN5708" i="3"/>
  <c r="AL5708" i="3" s="1"/>
  <c r="AN5631" i="3"/>
  <c r="AL5631" i="3" s="1"/>
  <c r="AN5712" i="3"/>
  <c r="AL5712" i="3" s="1"/>
  <c r="AN4759" i="3"/>
  <c r="AL4759" i="3" s="1"/>
  <c r="AN5589" i="3"/>
  <c r="AL5589" i="3" s="1"/>
  <c r="AN4886" i="3"/>
  <c r="AL4886" i="3" s="1"/>
  <c r="AN4843" i="3"/>
  <c r="AL4843" i="3" s="1"/>
  <c r="AN2136" i="3"/>
  <c r="AL2136" i="3" s="1"/>
  <c r="AN1491" i="3"/>
  <c r="AL1491" i="3" s="1"/>
  <c r="AN5486" i="3"/>
  <c r="AL5486" i="3" s="1"/>
  <c r="AN4521" i="3"/>
  <c r="AL4521" i="3" s="1"/>
  <c r="AN1407" i="3"/>
  <c r="AL1407" i="3" s="1"/>
  <c r="AN955" i="3"/>
  <c r="AL955" i="3" s="1"/>
  <c r="AN5751" i="3"/>
  <c r="AL5751" i="3" s="1"/>
  <c r="AN2352" i="3"/>
  <c r="AL2352" i="3" s="1"/>
  <c r="AN1054" i="3"/>
  <c r="AL1054" i="3" s="1"/>
  <c r="AN5056" i="3"/>
  <c r="AL5056" i="3" s="1"/>
  <c r="AN1671" i="3"/>
  <c r="AL1671" i="3" s="1"/>
  <c r="AN1670" i="3"/>
  <c r="AL1670" i="3" s="1"/>
  <c r="AN4805" i="3"/>
  <c r="AL4805" i="3" s="1"/>
  <c r="AN1612" i="3"/>
  <c r="AL1612" i="3" s="1"/>
  <c r="AN378" i="3"/>
  <c r="AL378" i="3" s="1"/>
  <c r="AN516" i="3"/>
  <c r="AL516" i="3" s="1"/>
  <c r="AN6021" i="3"/>
  <c r="AL6021" i="3" s="1"/>
  <c r="AN5973" i="3"/>
  <c r="AL5973" i="3" s="1"/>
  <c r="AN5972" i="3"/>
  <c r="AL5972" i="3" s="1"/>
  <c r="AN1280" i="3"/>
  <c r="AL1280" i="3" s="1"/>
  <c r="AN5526" i="3"/>
  <c r="AL5526" i="3" s="1"/>
  <c r="AN5832" i="3"/>
  <c r="AL5832" i="3" s="1"/>
  <c r="AN5968" i="3"/>
  <c r="AL5968" i="3" s="1"/>
  <c r="AN6093" i="3"/>
  <c r="AL6093" i="3" s="1"/>
  <c r="AN5371" i="3"/>
  <c r="AL5371" i="3" s="1"/>
  <c r="AN6094" i="3"/>
  <c r="AL6094" i="3" s="1"/>
  <c r="AN6096" i="3"/>
  <c r="AL6096" i="3" s="1"/>
  <c r="AN6036" i="3"/>
  <c r="AL6036" i="3" s="1"/>
  <c r="AN5308" i="3"/>
  <c r="AL5308" i="3" s="1"/>
  <c r="AN1765" i="3"/>
  <c r="AL1765" i="3" s="1"/>
  <c r="AN5289" i="3"/>
  <c r="AL5289" i="3" s="1"/>
  <c r="AN5825" i="3"/>
  <c r="AL5825" i="3" s="1"/>
  <c r="AN5767" i="3"/>
  <c r="AL5767" i="3" s="1"/>
  <c r="AN5936" i="3"/>
  <c r="AL5936" i="3" s="1"/>
  <c r="AN6100" i="3"/>
  <c r="AL6100" i="3" s="1"/>
  <c r="AN6070" i="3"/>
  <c r="AL6070" i="3" s="1"/>
  <c r="AN6102" i="3"/>
  <c r="AL6102" i="3" s="1"/>
  <c r="AN2043" i="3"/>
  <c r="AL2043" i="3" s="1"/>
  <c r="AN4914" i="3"/>
  <c r="AL4914" i="3" s="1"/>
  <c r="AN4633" i="3"/>
  <c r="AL4633" i="3" s="1"/>
  <c r="AN5765" i="3"/>
  <c r="AL5765" i="3" s="1"/>
  <c r="AN5764" i="3"/>
  <c r="AL5764" i="3" s="1"/>
  <c r="AN4648" i="3"/>
  <c r="AL4648" i="3" s="1"/>
  <c r="AN4059" i="3"/>
  <c r="AL4059" i="3" s="1"/>
  <c r="AN643" i="3"/>
  <c r="AL643" i="3" s="1"/>
  <c r="AN1597" i="3"/>
  <c r="AL1597" i="3" s="1"/>
  <c r="AN5167" i="3"/>
  <c r="AL5167" i="3" s="1"/>
  <c r="AN6040" i="3"/>
  <c r="AL6040" i="3" s="1"/>
  <c r="AN5665" i="3"/>
  <c r="AL5665" i="3" s="1"/>
  <c r="AN4425" i="3"/>
  <c r="AL4425" i="3" s="1"/>
  <c r="AN5123" i="3"/>
  <c r="AL5123" i="3" s="1"/>
  <c r="AN4879" i="3"/>
  <c r="AL4879" i="3" s="1"/>
  <c r="AN5952" i="3"/>
  <c r="AL5952" i="3" s="1"/>
  <c r="AN4483" i="3"/>
  <c r="AL4483" i="3" s="1"/>
  <c r="AN5989" i="3"/>
  <c r="AL5989" i="3" s="1"/>
  <c r="AN6010" i="3"/>
  <c r="AL6010" i="3" s="1"/>
  <c r="AN5679" i="3"/>
  <c r="AL5679" i="3" s="1"/>
  <c r="AN4466" i="3"/>
  <c r="AL4466" i="3" s="1"/>
  <c r="AN5070" i="3"/>
  <c r="AL5070" i="3" s="1"/>
  <c r="AN5263" i="3"/>
  <c r="AL5263" i="3" s="1"/>
  <c r="AN4955" i="3"/>
  <c r="AL4955" i="3" s="1"/>
  <c r="AN4072" i="3"/>
  <c r="AL4072" i="3" s="1"/>
  <c r="AN5339" i="3"/>
  <c r="AL5339" i="3" s="1"/>
  <c r="AN4249" i="3"/>
  <c r="AL4249" i="3" s="1"/>
  <c r="AN5739" i="3"/>
  <c r="AL5739" i="3" s="1"/>
  <c r="AN1430" i="3"/>
  <c r="AL1430" i="3" s="1"/>
  <c r="AN1112" i="3"/>
  <c r="AL1112" i="3" s="1"/>
  <c r="AN1107" i="3"/>
  <c r="AL1107" i="3" s="1"/>
  <c r="AN5660" i="3"/>
  <c r="AL5660" i="3" s="1"/>
  <c r="AN5662" i="3"/>
  <c r="AL5662" i="3" s="1"/>
  <c r="AN5857" i="3"/>
  <c r="AL5857" i="3" s="1"/>
  <c r="AN5022" i="3"/>
  <c r="AL5022" i="3" s="1"/>
  <c r="AN5367" i="3"/>
  <c r="AL5367" i="3" s="1"/>
  <c r="AN5370" i="3"/>
  <c r="AL5370" i="3" s="1"/>
  <c r="AN5847" i="3"/>
  <c r="AL5847" i="3" s="1"/>
  <c r="AN5520" i="3"/>
  <c r="AL5520" i="3" s="1"/>
  <c r="AN1383" i="3"/>
  <c r="AL1383" i="3" s="1"/>
  <c r="AN5085" i="3"/>
  <c r="AL5085" i="3" s="1"/>
  <c r="AN1987" i="3"/>
  <c r="AL1987" i="3" s="1"/>
  <c r="AN4169" i="3"/>
  <c r="AL4169" i="3" s="1"/>
  <c r="AN4058" i="3"/>
  <c r="AL4058" i="3" s="1"/>
  <c r="AN6057" i="3"/>
  <c r="AL6057" i="3" s="1"/>
  <c r="AN5213" i="3"/>
  <c r="AL5213" i="3" s="1"/>
  <c r="AN4703" i="3"/>
  <c r="AL4703" i="3" s="1"/>
  <c r="AN1553" i="3"/>
  <c r="AL1553" i="3" s="1"/>
  <c r="AN5716" i="3"/>
  <c r="AL5716" i="3" s="1"/>
  <c r="AN5672" i="3"/>
  <c r="AL5672" i="3" s="1"/>
  <c r="AN4893" i="3"/>
  <c r="AL4893" i="3" s="1"/>
  <c r="AN4369" i="3"/>
  <c r="AL4369" i="3" s="1"/>
  <c r="AN5574" i="3"/>
  <c r="AL5574" i="3" s="1"/>
  <c r="AN4976" i="3"/>
  <c r="AL4976" i="3" s="1"/>
  <c r="AN3857" i="3"/>
  <c r="AL3857" i="3" s="1"/>
  <c r="AN1611" i="3"/>
  <c r="AL1611" i="3" s="1"/>
  <c r="AN4946" i="3"/>
  <c r="AL4946" i="3" s="1"/>
  <c r="AN4562" i="3"/>
  <c r="AL4562" i="3" s="1"/>
  <c r="AN1208" i="3"/>
  <c r="AL1208" i="3" s="1"/>
  <c r="AN4864" i="3"/>
  <c r="AL4864" i="3" s="1"/>
  <c r="AN4863" i="3"/>
  <c r="AL4863" i="3" s="1"/>
  <c r="AN4797" i="3"/>
  <c r="AL4797" i="3" s="1"/>
  <c r="AN5068" i="3"/>
  <c r="AL5068" i="3" s="1"/>
  <c r="AN5932" i="3"/>
  <c r="AL5932" i="3" s="1"/>
  <c r="AN5931" i="3"/>
  <c r="AL5931" i="3" s="1"/>
  <c r="AN5455" i="3"/>
  <c r="AL5455" i="3" s="1"/>
  <c r="AN5380" i="3"/>
  <c r="AL5380" i="3" s="1"/>
  <c r="AN5815" i="3"/>
  <c r="AL5815" i="3" s="1"/>
  <c r="AN5812" i="3"/>
  <c r="AL5812" i="3" s="1"/>
  <c r="AN5323" i="3"/>
  <c r="AL5323" i="3" s="1"/>
  <c r="AN2027" i="3"/>
  <c r="AL2027" i="3" s="1"/>
  <c r="AN5270" i="3"/>
  <c r="AL5270" i="3" s="1"/>
  <c r="AN3677" i="3"/>
  <c r="AL3677" i="3" s="1"/>
  <c r="AN949" i="3"/>
  <c r="AL949" i="3" s="1"/>
  <c r="AN948" i="3"/>
  <c r="AL948" i="3" s="1"/>
  <c r="AN5083" i="3"/>
  <c r="AL5083" i="3" s="1"/>
  <c r="AN1415" i="3"/>
  <c r="AL1415" i="3" s="1"/>
  <c r="AN4478" i="3"/>
  <c r="AL4478" i="3" s="1"/>
  <c r="AN5907" i="3"/>
  <c r="AL5907" i="3" s="1"/>
  <c r="AN1017" i="3"/>
  <c r="AL1017" i="3" s="1"/>
  <c r="AN3758" i="3"/>
  <c r="AL3758" i="3" s="1"/>
  <c r="AN5690" i="3"/>
  <c r="AL5690" i="3" s="1"/>
  <c r="AN1891" i="3"/>
  <c r="AL1891" i="3" s="1"/>
  <c r="AN4065" i="3"/>
  <c r="AL4065" i="3" s="1"/>
  <c r="AN6089" i="3"/>
  <c r="AL6089" i="3" s="1"/>
  <c r="AN6084" i="3"/>
  <c r="AL6084" i="3" s="1"/>
  <c r="AN3862" i="3"/>
  <c r="AL3862" i="3" s="1"/>
  <c r="AN5487" i="3"/>
  <c r="AL5487" i="3" s="1"/>
  <c r="AN5382" i="3"/>
  <c r="AL5382" i="3" s="1"/>
  <c r="AN5012" i="3"/>
  <c r="AL5012" i="3" s="1"/>
  <c r="AN5707" i="3"/>
  <c r="AL5707" i="3" s="1"/>
  <c r="AN5630" i="3"/>
  <c r="AL5630" i="3" s="1"/>
  <c r="AN5629" i="3"/>
  <c r="AL5629" i="3" s="1"/>
  <c r="AN5507" i="3"/>
  <c r="AL5507" i="3" s="1"/>
  <c r="AN5505" i="3"/>
  <c r="AL5505" i="3" s="1"/>
  <c r="AN5710" i="3"/>
  <c r="AL5710" i="3" s="1"/>
  <c r="AN5657" i="3"/>
  <c r="AL5657" i="3" s="1"/>
  <c r="AN5702" i="3"/>
  <c r="AL5702" i="3" s="1"/>
  <c r="AN4758" i="3"/>
  <c r="AL4758" i="3" s="1"/>
  <c r="AN4885" i="3"/>
  <c r="AL4885" i="3" s="1"/>
  <c r="AN5789" i="3"/>
  <c r="AL5789" i="3" s="1"/>
  <c r="AN3904" i="3"/>
  <c r="AL3904" i="3" s="1"/>
  <c r="AN3903" i="3"/>
  <c r="AL3903" i="3" s="1"/>
  <c r="AN2135" i="3"/>
  <c r="AL2135" i="3" s="1"/>
  <c r="AN2134" i="3"/>
  <c r="AL2134" i="3" s="1"/>
  <c r="AN4908" i="3"/>
  <c r="AL4908" i="3" s="1"/>
  <c r="AN946" i="3"/>
  <c r="AL946" i="3" s="1"/>
  <c r="AN5247" i="3"/>
  <c r="AL5247" i="3" s="1"/>
  <c r="AN5246" i="3"/>
  <c r="AL5246" i="3" s="1"/>
  <c r="AN5245" i="3"/>
  <c r="AL5245" i="3" s="1"/>
  <c r="AN5244" i="3"/>
  <c r="AL5244" i="3" s="1"/>
  <c r="AN4569" i="3"/>
  <c r="AL4569" i="3" s="1"/>
  <c r="AN144" i="3"/>
  <c r="AL144" i="3" s="1"/>
  <c r="AN3571" i="3"/>
  <c r="AL3571" i="3" s="1"/>
  <c r="AN4176" i="3"/>
  <c r="AL4176" i="3" s="1"/>
  <c r="AN1465" i="3"/>
  <c r="AL1465" i="3" s="1"/>
  <c r="AN4472" i="3"/>
  <c r="AL4472" i="3" s="1"/>
  <c r="AN4471" i="3"/>
  <c r="AL4471" i="3" s="1"/>
  <c r="AN361" i="3"/>
  <c r="AL361" i="3" s="1"/>
  <c r="AN3897" i="3"/>
  <c r="AL3897" i="3" s="1"/>
  <c r="AN4516" i="3"/>
  <c r="AL4516" i="3" s="1"/>
  <c r="AN1610" i="3"/>
  <c r="AL1610" i="3" s="1"/>
  <c r="AN487" i="3"/>
  <c r="AL487" i="3" s="1"/>
  <c r="AN486" i="3"/>
  <c r="AL486" i="3" s="1"/>
  <c r="AN377" i="3"/>
  <c r="AL377" i="3" s="1"/>
  <c r="AN306" i="3"/>
  <c r="AL306" i="3" s="1"/>
  <c r="AN3893" i="3"/>
  <c r="AL3893" i="3" s="1"/>
  <c r="AN3723" i="3"/>
  <c r="AL3723" i="3" s="1"/>
  <c r="AN5901" i="3"/>
  <c r="AL5901" i="3" s="1"/>
  <c r="AN5900" i="3"/>
  <c r="AL5900" i="3" s="1"/>
  <c r="AN5986" i="3"/>
  <c r="AL5986" i="3" s="1"/>
  <c r="AN5695" i="3"/>
  <c r="AL5695" i="3" s="1"/>
  <c r="AN5510" i="3"/>
  <c r="AL5510" i="3" s="1"/>
  <c r="AN5509" i="3"/>
  <c r="AL5509" i="3" s="1"/>
  <c r="AN5974" i="3"/>
  <c r="AL5974" i="3" s="1"/>
  <c r="AN6012" i="3"/>
  <c r="AL6012" i="3" s="1"/>
  <c r="AN5890" i="3"/>
  <c r="AL5890" i="3" s="1"/>
  <c r="AN4513" i="3"/>
  <c r="AL4513" i="3" s="1"/>
  <c r="AN5463" i="3"/>
  <c r="AL5463" i="3" s="1"/>
  <c r="AN5466" i="3"/>
  <c r="AL5466" i="3" s="1"/>
  <c r="AN5793" i="3"/>
  <c r="AL5793" i="3" s="1"/>
  <c r="AN5926" i="3"/>
  <c r="AL5926" i="3" s="1"/>
  <c r="AN4763" i="3"/>
  <c r="AL4763" i="3" s="1"/>
  <c r="AN4717" i="3"/>
  <c r="AL4717" i="3" s="1"/>
  <c r="AN6069" i="3"/>
  <c r="AL6069" i="3" s="1"/>
  <c r="AN5763" i="3"/>
  <c r="AL5763" i="3" s="1"/>
  <c r="AN5775" i="3"/>
  <c r="AL5775" i="3" s="1"/>
  <c r="AN5773" i="3"/>
  <c r="AL5773" i="3" s="1"/>
  <c r="AN5435" i="3"/>
  <c r="AL5435" i="3" s="1"/>
  <c r="AN5434" i="3"/>
  <c r="AL5434" i="3" s="1"/>
  <c r="AN5667" i="3"/>
  <c r="AL5667" i="3" s="1"/>
  <c r="AN5121" i="3"/>
  <c r="AL5121" i="3" s="1"/>
  <c r="AN5344" i="3"/>
  <c r="AL5344" i="3" s="1"/>
  <c r="AN4823" i="3"/>
  <c r="AL4823" i="3" s="1"/>
  <c r="AN4619" i="3"/>
  <c r="AL4619" i="3" s="1"/>
  <c r="AN3871" i="3"/>
  <c r="AL3871" i="3" s="1"/>
  <c r="AN1495" i="3"/>
  <c r="AL1495" i="3" s="1"/>
  <c r="AN3663" i="3"/>
  <c r="AL3663" i="3" s="1"/>
  <c r="AN3298" i="3"/>
  <c r="AL3298" i="3" s="1"/>
  <c r="AN3297" i="3"/>
  <c r="AL3297" i="3" s="1"/>
  <c r="AN4294" i="3"/>
  <c r="AL4294" i="3" s="1"/>
  <c r="AN5820" i="3"/>
  <c r="AL5820" i="3" s="1"/>
  <c r="AN2174" i="3"/>
  <c r="AL2174" i="3" s="1"/>
  <c r="AN3193" i="3"/>
  <c r="AL3193" i="3" s="1"/>
  <c r="AN5451" i="3"/>
  <c r="AL5451" i="3" s="1"/>
  <c r="AN4109" i="3"/>
  <c r="AL4109" i="3" s="1"/>
  <c r="AN4557" i="3"/>
  <c r="AL4557" i="3" s="1"/>
  <c r="AN1502" i="3"/>
  <c r="AL1502" i="3" s="1"/>
  <c r="AN4125" i="3"/>
  <c r="AL4125" i="3" s="1"/>
  <c r="AN4124" i="3"/>
  <c r="AL4124" i="3" s="1"/>
  <c r="AN5741" i="3"/>
  <c r="AL5741" i="3" s="1"/>
  <c r="AN5659" i="3"/>
  <c r="AL5659" i="3" s="1"/>
  <c r="AN5856" i="3"/>
  <c r="AL5856" i="3" s="1"/>
  <c r="AN3504" i="3"/>
  <c r="AL3504" i="3" s="1"/>
  <c r="AN2272" i="3"/>
  <c r="AL2272" i="3" s="1"/>
  <c r="AN5781" i="3"/>
  <c r="AL5781" i="3" s="1"/>
  <c r="AN4542" i="3"/>
  <c r="AL4542" i="3" s="1"/>
  <c r="AN5369" i="3"/>
  <c r="AL5369" i="3" s="1"/>
  <c r="AN2185" i="3"/>
  <c r="AL2185" i="3" s="1"/>
  <c r="AN5845" i="3"/>
  <c r="AL5845" i="3" s="1"/>
  <c r="AN2117" i="3"/>
  <c r="AL2117" i="3" s="1"/>
  <c r="AN3931" i="3"/>
  <c r="AL3931" i="3" s="1"/>
  <c r="AN5875" i="3"/>
  <c r="AL5875" i="3" s="1"/>
  <c r="AN5879" i="3"/>
  <c r="AL5879" i="3" s="1"/>
  <c r="AN3684" i="3"/>
  <c r="AL3684" i="3" s="1"/>
  <c r="AN4531" i="3"/>
  <c r="AL4531" i="3" s="1"/>
  <c r="AN4533" i="3"/>
  <c r="AL4533" i="3" s="1"/>
  <c r="AN5116" i="3"/>
  <c r="AL5116" i="3" s="1"/>
  <c r="AN6056" i="3"/>
  <c r="AL6056" i="3" s="1"/>
  <c r="AN6059" i="3"/>
  <c r="AL6059" i="3" s="1"/>
  <c r="AN6058" i="3"/>
  <c r="AL6058" i="3" s="1"/>
  <c r="AN1885" i="3"/>
  <c r="AL1885" i="3" s="1"/>
  <c r="AN4300" i="3"/>
  <c r="AL4300" i="3" s="1"/>
  <c r="AN5894" i="3"/>
  <c r="AL5894" i="3" s="1"/>
  <c r="AN3459" i="3"/>
  <c r="AL3459" i="3" s="1"/>
  <c r="AN5031" i="3"/>
  <c r="AL5031" i="3" s="1"/>
  <c r="AN5032" i="3"/>
  <c r="AL5032" i="3" s="1"/>
  <c r="AN4494" i="3"/>
  <c r="AL4494" i="3" s="1"/>
  <c r="AN1212" i="3"/>
  <c r="AL1212" i="3" s="1"/>
  <c r="AN5431" i="3"/>
  <c r="AL5431" i="3" s="1"/>
  <c r="AN1710" i="3"/>
  <c r="AL1710" i="3" s="1"/>
  <c r="AN5903" i="3"/>
  <c r="AL5903" i="3" s="1"/>
  <c r="AN3983" i="3"/>
  <c r="AL3983" i="3" s="1"/>
  <c r="AN5639" i="3"/>
  <c r="AL5639" i="3" s="1"/>
  <c r="AN5238" i="3"/>
  <c r="AL5238" i="3" s="1"/>
  <c r="AN4395" i="3"/>
  <c r="AL4395" i="3" s="1"/>
  <c r="AN1609" i="3"/>
  <c r="AL1609" i="3" s="1"/>
  <c r="AN1608" i="3"/>
  <c r="AL1608" i="3" s="1"/>
  <c r="AN5539" i="3"/>
  <c r="AL5539" i="3" s="1"/>
  <c r="AN4876" i="3"/>
  <c r="AL4876" i="3" s="1"/>
  <c r="AN3533" i="3"/>
  <c r="AL3533" i="3" s="1"/>
  <c r="AN1433" i="3"/>
  <c r="AL1433" i="3" s="1"/>
  <c r="AN5459" i="3"/>
  <c r="AL5459" i="3" s="1"/>
  <c r="AN5808" i="3"/>
  <c r="AL5808" i="3" s="1"/>
  <c r="AN1840" i="3"/>
  <c r="AL1840" i="3" s="1"/>
  <c r="AN4727" i="3"/>
  <c r="AL4727" i="3" s="1"/>
  <c r="AN5803" i="3"/>
  <c r="AL5803" i="3" s="1"/>
  <c r="AN1786" i="3"/>
  <c r="AL1786" i="3" s="1"/>
  <c r="AN2374" i="3"/>
  <c r="AL2374" i="3" s="1"/>
  <c r="AN5303" i="3"/>
  <c r="AL5303" i="3" s="1"/>
  <c r="AN5301" i="3"/>
  <c r="AL5301" i="3" s="1"/>
  <c r="AN2156" i="3"/>
  <c r="AL2156" i="3" s="1"/>
  <c r="AN5399" i="3"/>
  <c r="AL5399" i="3" s="1"/>
  <c r="AN3817" i="3"/>
  <c r="AL3817" i="3" s="1"/>
  <c r="AN5443" i="3"/>
  <c r="AL5443" i="3" s="1"/>
  <c r="AN3342" i="3"/>
  <c r="AL3342" i="3" s="1"/>
  <c r="AN3341" i="3"/>
  <c r="AL3341" i="3" s="1"/>
  <c r="AN5673" i="3"/>
  <c r="AL5673" i="3" s="1"/>
  <c r="AN2330" i="3"/>
  <c r="AL2330" i="3" s="1"/>
  <c r="AN5558" i="3"/>
  <c r="AL5558" i="3" s="1"/>
  <c r="AN5689" i="3"/>
  <c r="AL5689" i="3" s="1"/>
  <c r="AN2170" i="3"/>
  <c r="AL2170" i="3" s="1"/>
  <c r="AN3864" i="3"/>
  <c r="AL3864" i="3" s="1"/>
  <c r="AN3861" i="3"/>
  <c r="AL3861" i="3" s="1"/>
  <c r="AN5599" i="3"/>
  <c r="AL5599" i="3" s="1"/>
  <c r="AN4663" i="3"/>
  <c r="AL4663" i="3" s="1"/>
  <c r="AN4665" i="3"/>
  <c r="AL4665" i="3" s="1"/>
  <c r="AN5017" i="3"/>
  <c r="AL5017" i="3" s="1"/>
  <c r="AN5016" i="3"/>
  <c r="AL5016" i="3" s="1"/>
  <c r="AN5504" i="3"/>
  <c r="AL5504" i="3" s="1"/>
  <c r="AN5705" i="3"/>
  <c r="AL5705" i="3" s="1"/>
  <c r="AN4757" i="3"/>
  <c r="AL4757" i="3" s="1"/>
  <c r="AN4756" i="3"/>
  <c r="AL4756" i="3" s="1"/>
  <c r="AN4888" i="3"/>
  <c r="AL4888" i="3" s="1"/>
  <c r="AN5787" i="3"/>
  <c r="AL5787" i="3" s="1"/>
  <c r="AN3902" i="3"/>
  <c r="AL3902" i="3" s="1"/>
  <c r="AN4842" i="3"/>
  <c r="AL4842" i="3" s="1"/>
  <c r="AN4841" i="3"/>
  <c r="AL4841" i="3" s="1"/>
  <c r="AN5500" i="3"/>
  <c r="AL5500" i="3" s="1"/>
  <c r="AN4655" i="3"/>
  <c r="AL4655" i="3" s="1"/>
  <c r="AN1483" i="3"/>
  <c r="AL1483" i="3" s="1"/>
  <c r="AN5484" i="3"/>
  <c r="AL5484" i="3" s="1"/>
  <c r="AN1571" i="3"/>
  <c r="AL1571" i="3" s="1"/>
  <c r="AN5243" i="3"/>
  <c r="AL5243" i="3" s="1"/>
  <c r="AN1041" i="3"/>
  <c r="AL1041" i="3" s="1"/>
  <c r="AN1637" i="3"/>
  <c r="AL1637" i="3" s="1"/>
  <c r="AN99" i="3"/>
  <c r="AL99" i="3" s="1"/>
  <c r="AN1684" i="3"/>
  <c r="AL1684" i="3" s="1"/>
  <c r="AN2094" i="3"/>
  <c r="AL2094" i="3" s="1"/>
  <c r="AN2093" i="3"/>
  <c r="AL2093" i="3" s="1"/>
  <c r="AN2092" i="3"/>
  <c r="AL2092" i="3" s="1"/>
  <c r="AN2091" i="3"/>
  <c r="AL2091" i="3" s="1"/>
  <c r="AN4789" i="3"/>
  <c r="AL4789" i="3" s="1"/>
  <c r="AN266" i="3"/>
  <c r="AL266" i="3" s="1"/>
  <c r="AN1607" i="3"/>
  <c r="AL1607" i="3" s="1"/>
  <c r="AN305" i="3"/>
  <c r="AL305" i="3" s="1"/>
  <c r="AN225" i="3"/>
  <c r="AL225" i="3" s="1"/>
  <c r="AN224" i="3"/>
  <c r="AL224" i="3" s="1"/>
  <c r="AN515" i="3"/>
  <c r="AL515" i="3" s="1"/>
  <c r="AN4305" i="3"/>
  <c r="AL4305" i="3" s="1"/>
  <c r="AN6020" i="3"/>
  <c r="AL6020" i="3" s="1"/>
  <c r="AN3287" i="3"/>
  <c r="AL3287" i="3" s="1"/>
  <c r="AN5976" i="3"/>
  <c r="AL5976" i="3" s="1"/>
  <c r="AN5834" i="3"/>
  <c r="AL5834" i="3" s="1"/>
  <c r="AN1836" i="3"/>
  <c r="AL1836" i="3" s="1"/>
  <c r="AN5827" i="3"/>
  <c r="AL5827" i="3" s="1"/>
  <c r="AN4949" i="3"/>
  <c r="AL4949" i="3" s="1"/>
  <c r="AN6037" i="3"/>
  <c r="AL6037" i="3" s="1"/>
  <c r="AN6116" i="3"/>
  <c r="AL6116" i="3" s="1"/>
  <c r="AN4511" i="3"/>
  <c r="AL4511" i="3" s="1"/>
  <c r="AN5288" i="3"/>
  <c r="AL5288" i="3" s="1"/>
  <c r="AN6052" i="3"/>
  <c r="AL6052" i="3" s="1"/>
  <c r="AN3917" i="3"/>
  <c r="AL3917" i="3" s="1"/>
  <c r="AN5276" i="3"/>
  <c r="AL5276" i="3" s="1"/>
  <c r="AN5219" i="3"/>
  <c r="AL5219" i="3" s="1"/>
  <c r="AN6073" i="3"/>
  <c r="AL6073" i="3" s="1"/>
  <c r="AN4084" i="3"/>
  <c r="AL4084" i="3" s="1"/>
  <c r="AN5774" i="3"/>
  <c r="AL5774" i="3" s="1"/>
  <c r="AN5433" i="3"/>
  <c r="AL5433" i="3" s="1"/>
  <c r="AN6110" i="3"/>
  <c r="AL6110" i="3" s="1"/>
  <c r="AN5613" i="3"/>
  <c r="AL5613" i="3" s="1"/>
  <c r="AN5951" i="3"/>
  <c r="AL5951" i="3" s="1"/>
  <c r="AN5949" i="3"/>
  <c r="AL5949" i="3" s="1"/>
  <c r="AN4482" i="3"/>
  <c r="AL4482" i="3" s="1"/>
  <c r="AN4934" i="3"/>
  <c r="AL4934" i="3" s="1"/>
  <c r="AN2194" i="3"/>
  <c r="AL2194" i="3" s="1"/>
  <c r="AN5262" i="3"/>
  <c r="AL5262" i="3" s="1"/>
  <c r="AN4954" i="3"/>
  <c r="AL4954" i="3" s="1"/>
  <c r="AN4953" i="3"/>
  <c r="AL4953" i="3" s="1"/>
  <c r="AN4737" i="3"/>
  <c r="AL4737" i="3" s="1"/>
  <c r="AN5438" i="3"/>
  <c r="AL5438" i="3" s="1"/>
  <c r="AN3878" i="3"/>
  <c r="AL3878" i="3" s="1"/>
  <c r="AN5450" i="3"/>
  <c r="AL5450" i="3" s="1"/>
  <c r="AN5044" i="3"/>
  <c r="AL5044" i="3" s="1"/>
  <c r="AN5493" i="3"/>
  <c r="AL5493" i="3" s="1"/>
  <c r="AN4403" i="3"/>
  <c r="AL4403" i="3" s="1"/>
  <c r="AN5991" i="3"/>
  <c r="AL5991" i="3" s="1"/>
  <c r="AN5990" i="3"/>
  <c r="AL5990" i="3" s="1"/>
  <c r="AN5782" i="3"/>
  <c r="AL5782" i="3" s="1"/>
  <c r="AN4968" i="3"/>
  <c r="AL4968" i="3" s="1"/>
  <c r="AN4350" i="3"/>
  <c r="AL4350" i="3" s="1"/>
  <c r="AN5844" i="3"/>
  <c r="AL5844" i="3" s="1"/>
  <c r="AN2116" i="3"/>
  <c r="AL2116" i="3" s="1"/>
  <c r="AN3932" i="3"/>
  <c r="AL3932" i="3" s="1"/>
  <c r="AN3852" i="3"/>
  <c r="AL3852" i="3" s="1"/>
  <c r="AN3851" i="3"/>
  <c r="AL3851" i="3" s="1"/>
  <c r="AN4741" i="3"/>
  <c r="AL4741" i="3" s="1"/>
  <c r="AN2235" i="3"/>
  <c r="AL2235" i="3" s="1"/>
  <c r="AN6055" i="3"/>
  <c r="AL6055" i="3" s="1"/>
  <c r="AN4776" i="3"/>
  <c r="AL4776" i="3" s="1"/>
  <c r="AN5306" i="3"/>
  <c r="AL5306" i="3" s="1"/>
  <c r="AN5869" i="3"/>
  <c r="AL5869" i="3" s="1"/>
  <c r="AN4226" i="3"/>
  <c r="AL4226" i="3" s="1"/>
  <c r="AN4225" i="3"/>
  <c r="AL4225" i="3" s="1"/>
  <c r="AN2348" i="3"/>
  <c r="AL2348" i="3" s="1"/>
  <c r="AN5430" i="3"/>
  <c r="AL5430" i="3" s="1"/>
  <c r="AN1552" i="3"/>
  <c r="AL1552" i="3" s="1"/>
  <c r="AN4186" i="3"/>
  <c r="AL4186" i="3" s="1"/>
  <c r="AN1971" i="3"/>
  <c r="AL1971" i="3" s="1"/>
  <c r="AN4645" i="3"/>
  <c r="AL4645" i="3" s="1"/>
  <c r="AN5525" i="3"/>
  <c r="AL5525" i="3" s="1"/>
  <c r="AN4825" i="3"/>
  <c r="AL4825" i="3" s="1"/>
  <c r="AN4816" i="3"/>
  <c r="AL4816" i="3" s="1"/>
  <c r="AN5555" i="3"/>
  <c r="AL5555" i="3" s="1"/>
  <c r="AN1518" i="3"/>
  <c r="AL1518" i="3" s="1"/>
  <c r="AN5458" i="3"/>
  <c r="AL5458" i="3" s="1"/>
  <c r="AN5457" i="3"/>
  <c r="AL5457" i="3" s="1"/>
  <c r="AN5916" i="3"/>
  <c r="AL5916" i="3" s="1"/>
  <c r="AN3611" i="3"/>
  <c r="AL3611" i="3" s="1"/>
  <c r="AN5528" i="3"/>
  <c r="AL5528" i="3" s="1"/>
  <c r="AN5921" i="3"/>
  <c r="AL5921" i="3" s="1"/>
  <c r="AN2256" i="3"/>
  <c r="AL2256" i="3" s="1"/>
  <c r="AN4534" i="3"/>
  <c r="AL4534" i="3" s="1"/>
  <c r="AN5838" i="3"/>
  <c r="AL5838" i="3" s="1"/>
  <c r="AN5170" i="3"/>
  <c r="AL5170" i="3" s="1"/>
  <c r="AN5984" i="3"/>
  <c r="AL5984" i="3" s="1"/>
  <c r="AN5302" i="3"/>
  <c r="AL5302" i="3" s="1"/>
  <c r="AN98" i="3"/>
  <c r="AL98" i="3" s="1"/>
  <c r="AN5442" i="3"/>
  <c r="AL5442" i="3" s="1"/>
  <c r="AN5446" i="3"/>
  <c r="AL5446" i="3" s="1"/>
  <c r="AN5674" i="3"/>
  <c r="AL5674" i="3" s="1"/>
  <c r="AN3585" i="3"/>
  <c r="AL3585" i="3" s="1"/>
  <c r="AN4064" i="3"/>
  <c r="AL4064" i="3" s="1"/>
  <c r="AN1860" i="3"/>
  <c r="AL1860" i="3" s="1"/>
  <c r="AN5597" i="3"/>
  <c r="AL5597" i="3" s="1"/>
  <c r="AN5625" i="3"/>
  <c r="AL5625" i="3" s="1"/>
  <c r="AN5628" i="3"/>
  <c r="AL5628" i="3" s="1"/>
  <c r="AN5503" i="3"/>
  <c r="AL5503" i="3" s="1"/>
  <c r="AN5709" i="3"/>
  <c r="AL5709" i="3" s="1"/>
  <c r="AN5704" i="3"/>
  <c r="AL5704" i="3" s="1"/>
  <c r="AN3901" i="3"/>
  <c r="AL3901" i="3" s="1"/>
  <c r="AN4907" i="3"/>
  <c r="AL4907" i="3" s="1"/>
  <c r="AN4906" i="3"/>
  <c r="AL4906" i="3" s="1"/>
  <c r="AN4905" i="3"/>
  <c r="AL4905" i="3" s="1"/>
  <c r="AN5279" i="3"/>
  <c r="AL5279" i="3" s="1"/>
  <c r="AN5791" i="3"/>
  <c r="AL5791" i="3" s="1"/>
  <c r="AN5753" i="3"/>
  <c r="AL5753" i="3" s="1"/>
  <c r="AN5752" i="3"/>
  <c r="AL5752" i="3" s="1"/>
  <c r="AN5750" i="3"/>
  <c r="AL5750" i="3" s="1"/>
  <c r="AN1468" i="3"/>
  <c r="AL1468" i="3" s="1"/>
  <c r="AN5094" i="3"/>
  <c r="AL5094" i="3" s="1"/>
  <c r="AN5093" i="3"/>
  <c r="AL5093" i="3" s="1"/>
  <c r="AN3766" i="3"/>
  <c r="AL3766" i="3" s="1"/>
  <c r="AN3765" i="3"/>
  <c r="AL3765" i="3" s="1"/>
  <c r="AN485" i="3"/>
  <c r="AL485" i="3" s="1"/>
  <c r="AN484" i="3"/>
  <c r="AL484" i="3" s="1"/>
  <c r="AN514" i="3"/>
  <c r="AL514" i="3" s="1"/>
  <c r="AN513" i="3"/>
  <c r="AL513" i="3" s="1"/>
  <c r="AN5729" i="3"/>
  <c r="AL5729" i="3" s="1"/>
  <c r="AN5831" i="3"/>
  <c r="AL5831" i="3" s="1"/>
  <c r="AN5830" i="3"/>
  <c r="AL5830" i="3" s="1"/>
  <c r="AN6114" i="3"/>
  <c r="AL6114" i="3" s="1"/>
  <c r="AN4803" i="3"/>
  <c r="AL4803" i="3" s="1"/>
  <c r="AN3447" i="3"/>
  <c r="AL3447" i="3" s="1"/>
  <c r="AN6115" i="3"/>
  <c r="AL6115" i="3" s="1"/>
  <c r="AN5889" i="3"/>
  <c r="AL5889" i="3" s="1"/>
  <c r="AN5462" i="3"/>
  <c r="AL5462" i="3" s="1"/>
  <c r="AN5465" i="3"/>
  <c r="AL5465" i="3" s="1"/>
  <c r="AN4138" i="3"/>
  <c r="AL4138" i="3" s="1"/>
  <c r="AN6068" i="3"/>
  <c r="AL6068" i="3" s="1"/>
  <c r="AN6044" i="3"/>
  <c r="AL6044" i="3" s="1"/>
  <c r="AN4424" i="3"/>
  <c r="AL4424" i="3" s="1"/>
  <c r="AN5614" i="3"/>
  <c r="AL5614" i="3" s="1"/>
  <c r="AN4782" i="3"/>
  <c r="AL4782" i="3" s="1"/>
  <c r="AN4481" i="3"/>
  <c r="AL4481" i="3" s="1"/>
  <c r="AN5678" i="3"/>
  <c r="AL5678" i="3" s="1"/>
  <c r="AN6014" i="3"/>
  <c r="AL6014" i="3" s="1"/>
  <c r="AN3296" i="3"/>
  <c r="AL3296" i="3" s="1"/>
  <c r="AN4295" i="3"/>
  <c r="AL4295" i="3" s="1"/>
  <c r="AN5770" i="3"/>
  <c r="AL5770" i="3" s="1"/>
  <c r="AN4944" i="3"/>
  <c r="AL4944" i="3" s="1"/>
  <c r="AN4952" i="3"/>
  <c r="AL4952" i="3" s="1"/>
  <c r="AN5862" i="3"/>
  <c r="AL5862" i="3" s="1"/>
  <c r="AN5389" i="3"/>
  <c r="AL5389" i="3" s="1"/>
  <c r="AN5546" i="3"/>
  <c r="AL5546" i="3" s="1"/>
  <c r="AN5545" i="3"/>
  <c r="AL5545" i="3" s="1"/>
  <c r="AN5780" i="3"/>
  <c r="AL5780" i="3" s="1"/>
  <c r="AN5877" i="3"/>
  <c r="AL5877" i="3" s="1"/>
  <c r="AN4057" i="3"/>
  <c r="AL4057" i="3" s="1"/>
  <c r="AN4621" i="3"/>
  <c r="AL4621" i="3" s="1"/>
  <c r="AN3458" i="3"/>
  <c r="AL3458" i="3" s="1"/>
  <c r="AN5265" i="3"/>
  <c r="AL5265" i="3" s="1"/>
  <c r="AN2233" i="3"/>
  <c r="AL2233" i="3" s="1"/>
  <c r="AN4892" i="3"/>
  <c r="AL4892" i="3" s="1"/>
  <c r="AN5572" i="3"/>
  <c r="AL5572" i="3" s="1"/>
  <c r="AN5134" i="3"/>
  <c r="AL5134" i="3" s="1"/>
  <c r="AN5402" i="3"/>
  <c r="AL5402" i="3" s="1"/>
  <c r="AN4429" i="3"/>
  <c r="AL4429" i="3" s="1"/>
  <c r="AN4838" i="3"/>
  <c r="AL4838" i="3" s="1"/>
  <c r="AN6050" i="3"/>
  <c r="AL6050" i="3" s="1"/>
  <c r="AN4796" i="3"/>
  <c r="AL4796" i="3" s="1"/>
  <c r="AN5928" i="3"/>
  <c r="AL5928" i="3" s="1"/>
  <c r="AN5915" i="3"/>
  <c r="AL5915" i="3" s="1"/>
  <c r="AN5394" i="3"/>
  <c r="AL5394" i="3" s="1"/>
  <c r="AN980" i="3"/>
  <c r="AL980" i="3" s="1"/>
  <c r="AN5944" i="3"/>
  <c r="AL5944" i="3" s="1"/>
  <c r="AN5027" i="3"/>
  <c r="AL5027" i="3" s="1"/>
  <c r="AN5784" i="3"/>
  <c r="AL5784" i="3" s="1"/>
  <c r="AN5840" i="3"/>
  <c r="AL5840" i="3" s="1"/>
  <c r="AN5908" i="3"/>
  <c r="AL5908" i="3" s="1"/>
  <c r="AN5326" i="3"/>
  <c r="AL5326" i="3" s="1"/>
  <c r="AN4218" i="3"/>
  <c r="AL4218" i="3" s="1"/>
  <c r="AN2155" i="3"/>
  <c r="AL2155" i="3" s="1"/>
  <c r="AN1479" i="3"/>
  <c r="AL1479" i="3" s="1"/>
  <c r="AN1478" i="3"/>
  <c r="AL1478" i="3" s="1"/>
  <c r="AN4066" i="3"/>
  <c r="AL4066" i="3" s="1"/>
  <c r="AN5011" i="3"/>
  <c r="AL5011" i="3" s="1"/>
  <c r="AN5015" i="3"/>
  <c r="AL5015" i="3" s="1"/>
  <c r="AN5014" i="3"/>
  <c r="AL5014" i="3" s="1"/>
  <c r="AN4755" i="3"/>
  <c r="AL4755" i="3" s="1"/>
  <c r="AN4846" i="3"/>
  <c r="AL4846" i="3" s="1"/>
  <c r="AN4840" i="3"/>
  <c r="AL4840" i="3" s="1"/>
  <c r="AN4845" i="3"/>
  <c r="AL4845" i="3" s="1"/>
  <c r="AN3807" i="3"/>
  <c r="AL3807" i="3" s="1"/>
  <c r="AN1460" i="3"/>
  <c r="AL1460" i="3" s="1"/>
  <c r="AN1459" i="3"/>
  <c r="AL1459" i="3" s="1"/>
  <c r="AN1887" i="3"/>
  <c r="AL1887" i="3" s="1"/>
  <c r="AN4520" i="3"/>
  <c r="AL4520" i="3" s="1"/>
  <c r="AN4519" i="3"/>
  <c r="AL4519" i="3" s="1"/>
  <c r="AN1085" i="3"/>
  <c r="AL1085" i="3" s="1"/>
  <c r="AN4807" i="3"/>
  <c r="AL4807" i="3" s="1"/>
  <c r="AN483" i="3"/>
  <c r="AL483" i="3" s="1"/>
  <c r="AN303" i="3"/>
  <c r="AL303" i="3" s="1"/>
  <c r="AN512" i="3"/>
  <c r="AL512" i="3" s="1"/>
  <c r="AN511" i="3"/>
  <c r="AL511" i="3" s="1"/>
  <c r="AN4854" i="3"/>
  <c r="AL4854" i="3" s="1"/>
  <c r="AN5411" i="3"/>
  <c r="AL5411" i="3" s="1"/>
  <c r="AN5694" i="3"/>
  <c r="AL5694" i="3" s="1"/>
  <c r="AN4696" i="3"/>
  <c r="AL4696" i="3" s="1"/>
  <c r="AN4510" i="3"/>
  <c r="AL4510" i="3" s="1"/>
  <c r="AN4857" i="3"/>
  <c r="AL4857" i="3" s="1"/>
  <c r="AN5935" i="3"/>
  <c r="AL5935" i="3" s="1"/>
  <c r="AN5218" i="3"/>
  <c r="AL5218" i="3" s="1"/>
  <c r="AN6071" i="3"/>
  <c r="AL6071" i="3" s="1"/>
  <c r="AN4913" i="3"/>
  <c r="AL4913" i="3" s="1"/>
  <c r="AN5761" i="3"/>
  <c r="AL5761" i="3" s="1"/>
  <c r="AN6109" i="3"/>
  <c r="AL6109" i="3" s="1"/>
  <c r="AN6075" i="3"/>
  <c r="AL6075" i="3" s="1"/>
  <c r="AN4970" i="3"/>
  <c r="AL4970" i="3" s="1"/>
  <c r="AN4464" i="3"/>
  <c r="AL4464" i="3" s="1"/>
  <c r="AN5865" i="3"/>
  <c r="AL5865" i="3" s="1"/>
  <c r="AN4293" i="3"/>
  <c r="AL4293" i="3" s="1"/>
  <c r="AN4735" i="3"/>
  <c r="AL4735" i="3" s="1"/>
  <c r="AN4070" i="3"/>
  <c r="AL4070" i="3" s="1"/>
  <c r="AN2273" i="3"/>
  <c r="AL2273" i="3" s="1"/>
  <c r="AN5482" i="3"/>
  <c r="AL5482" i="3" s="1"/>
  <c r="AN1884" i="3"/>
  <c r="AL1884" i="3" s="1"/>
  <c r="AN5033" i="3"/>
  <c r="AL5033" i="3" s="1"/>
  <c r="AN5266" i="3"/>
  <c r="AL5266" i="3" s="1"/>
  <c r="AN4553" i="3"/>
  <c r="AL4553" i="3" s="1"/>
  <c r="AN1709" i="3"/>
  <c r="AL1709" i="3" s="1"/>
  <c r="AN5715" i="3"/>
  <c r="AL5715" i="3" s="1"/>
  <c r="AN5670" i="3"/>
  <c r="AL5670" i="3" s="1"/>
  <c r="AN3334" i="3"/>
  <c r="AL3334" i="3" s="1"/>
  <c r="AN4428" i="3"/>
  <c r="AL4428" i="3" s="1"/>
  <c r="AN4837" i="3"/>
  <c r="AL4837" i="3" s="1"/>
  <c r="AN5554" i="3"/>
  <c r="AL5554" i="3" s="1"/>
  <c r="AN5553" i="3"/>
  <c r="AL5553" i="3" s="1"/>
  <c r="AN5066" i="3"/>
  <c r="AL5066" i="3" s="1"/>
  <c r="AN5920" i="3"/>
  <c r="AL5920" i="3" s="1"/>
  <c r="AN83" i="3"/>
  <c r="AL83" i="3" s="1"/>
  <c r="AN82" i="3"/>
  <c r="AL82" i="3" s="1"/>
  <c r="AN5254" i="3"/>
  <c r="AL5254" i="3" s="1"/>
  <c r="AN68" i="3"/>
  <c r="AL68" i="3" s="1"/>
  <c r="AN5444" i="3"/>
  <c r="AL5444" i="3" s="1"/>
  <c r="AN1890" i="3"/>
  <c r="AL1890" i="3" s="1"/>
  <c r="AN6088" i="3"/>
  <c r="AL6088" i="3" s="1"/>
  <c r="AN6083" i="3"/>
  <c r="AL6083" i="3" s="1"/>
  <c r="AN4761" i="3"/>
  <c r="AL4761" i="3" s="1"/>
  <c r="AN1328" i="3"/>
  <c r="AL1328" i="3" s="1"/>
  <c r="AN1464" i="3"/>
  <c r="AL1464" i="3" s="1"/>
  <c r="AN1078" i="3"/>
  <c r="AL1078" i="3" s="1"/>
  <c r="AN510" i="3"/>
  <c r="AL510" i="3" s="1"/>
  <c r="AN4495" i="3"/>
  <c r="AL4495" i="3" s="1"/>
  <c r="AN6092" i="3"/>
  <c r="AL6092" i="3" s="1"/>
  <c r="AN5888" i="3"/>
  <c r="AL5888" i="3" s="1"/>
  <c r="AN5824" i="3"/>
  <c r="AL5824" i="3" s="1"/>
  <c r="AN6067" i="3"/>
  <c r="AL6067" i="3" s="1"/>
  <c r="AN6066" i="3"/>
  <c r="AL6066" i="3" s="1"/>
  <c r="AN6043" i="3"/>
  <c r="AL6043" i="3" s="1"/>
  <c r="AN5350" i="3"/>
  <c r="AL5350" i="3" s="1"/>
  <c r="AN4550" i="3"/>
  <c r="AL4550" i="3" s="1"/>
  <c r="AN1517" i="3"/>
  <c r="AL1517" i="3" s="1"/>
  <c r="AN2026" i="3"/>
  <c r="AL2026" i="3" s="1"/>
  <c r="AN2025" i="3"/>
  <c r="AL2025" i="3" s="1"/>
  <c r="AN5566" i="3"/>
  <c r="AL5566" i="3" s="1"/>
  <c r="AN4769" i="3"/>
  <c r="AL4769" i="3" s="1"/>
  <c r="AN5013" i="3"/>
  <c r="AL5013" i="3" s="1"/>
  <c r="AN5281" i="3"/>
  <c r="AL5281" i="3" s="1"/>
  <c r="AN4986" i="3"/>
  <c r="AL4986" i="3" s="1"/>
  <c r="AN2351" i="3"/>
  <c r="AL2351" i="3" s="1"/>
  <c r="AN4343" i="3"/>
  <c r="AL4343" i="3" s="1"/>
  <c r="AN4390" i="3"/>
  <c r="AL4390" i="3" s="1"/>
  <c r="AN6800" i="3"/>
  <c r="AL6800" i="3" s="1"/>
  <c r="AN1002" i="3"/>
  <c r="AL1002" i="3" s="1"/>
  <c r="AN222" i="3"/>
  <c r="AL222" i="3" s="1"/>
  <c r="AN1052" i="3"/>
  <c r="AL1052" i="3" s="1"/>
  <c r="AN5" i="3"/>
  <c r="AL5" i="3" s="1"/>
  <c r="AN317" i="3"/>
  <c r="AL317" i="3" s="1"/>
  <c r="AN4691" i="3"/>
  <c r="AL4691" i="3" s="1"/>
  <c r="AN4681" i="3"/>
  <c r="AL4681" i="3" s="1"/>
  <c r="AN448" i="3"/>
  <c r="AL448" i="3" s="1"/>
  <c r="AN6355" i="3"/>
  <c r="AL6355" i="3" s="1"/>
  <c r="AN6000" i="3"/>
  <c r="AL6000" i="3" s="1"/>
  <c r="AN5497" i="3"/>
  <c r="AL5497" i="3" s="1"/>
  <c r="AN6352" i="3"/>
  <c r="AL6352" i="3" s="1"/>
  <c r="AN4172" i="3"/>
  <c r="AL4172" i="3" s="1"/>
  <c r="AN6601" i="3"/>
  <c r="AL6601" i="3" s="1"/>
  <c r="AN1056" i="3"/>
  <c r="AL1056" i="3" s="1"/>
  <c r="AN1690" i="3"/>
  <c r="AL1690" i="3" s="1"/>
  <c r="AN4850" i="3"/>
  <c r="AL4850" i="3" s="1"/>
  <c r="AN1231" i="3"/>
  <c r="AL1231" i="3" s="1"/>
  <c r="AN6809" i="3"/>
  <c r="AL6809" i="3" s="1"/>
  <c r="AN1141" i="3"/>
  <c r="AL1141" i="3" s="1"/>
  <c r="AN1228" i="3"/>
  <c r="AL1228" i="3" s="1"/>
  <c r="AN78" i="3"/>
  <c r="AL78" i="3" s="1"/>
  <c r="AN6573" i="3"/>
  <c r="AL6573" i="3" s="1"/>
  <c r="AN455" i="3"/>
  <c r="AL455" i="3" s="1"/>
  <c r="AN594" i="3"/>
  <c r="AL594" i="3" s="1"/>
  <c r="AN6806" i="3"/>
  <c r="AL6806" i="3" s="1"/>
  <c r="AN2114" i="3"/>
  <c r="AL2114" i="3" s="1"/>
  <c r="AN6805" i="3"/>
  <c r="AL6805" i="3" s="1"/>
  <c r="AN672" i="3"/>
  <c r="AL672" i="3" s="1"/>
  <c r="AN6804" i="3"/>
  <c r="AL6804" i="3" s="1"/>
  <c r="AN1935" i="3"/>
  <c r="AL1935" i="3" s="1"/>
  <c r="AN6796" i="3"/>
  <c r="AL6796" i="3" s="1"/>
  <c r="AN3651" i="3"/>
  <c r="AL3651" i="3" s="1"/>
  <c r="AN4997" i="3"/>
  <c r="AL4997" i="3" s="1"/>
  <c r="AN1177" i="3"/>
  <c r="AL1177" i="3" s="1"/>
  <c r="AN2060" i="3"/>
  <c r="AL2060" i="3" s="1"/>
  <c r="AN5468" i="3"/>
  <c r="AL5468" i="3" s="1"/>
  <c r="AN4037" i="3"/>
  <c r="AL4037" i="3" s="1"/>
  <c r="AN6688" i="3"/>
  <c r="AL6688" i="3" s="1"/>
  <c r="AN1453" i="3"/>
  <c r="AL1453" i="3" s="1"/>
  <c r="AN5299" i="3"/>
  <c r="AL5299" i="3" s="1"/>
  <c r="AN5295" i="3"/>
  <c r="AL5295" i="3" s="1"/>
  <c r="AN1941" i="3"/>
  <c r="AL1941" i="3" s="1"/>
  <c r="AN2241" i="3"/>
  <c r="AL2241" i="3" s="1"/>
  <c r="AN1419" i="3"/>
  <c r="AL1419" i="3" s="1"/>
  <c r="AN4506" i="3"/>
  <c r="AL4506" i="3" s="1"/>
  <c r="AN5534" i="3"/>
  <c r="AL5534" i="3" s="1"/>
  <c r="AN1626" i="3"/>
  <c r="AL1626" i="3" s="1"/>
  <c r="AN2311" i="3"/>
  <c r="AL2311" i="3" s="1"/>
  <c r="AN3982" i="3"/>
  <c r="AL3982" i="3" s="1"/>
  <c r="AN1867" i="3"/>
  <c r="AL1867" i="3" s="1"/>
  <c r="AN1866" i="3"/>
  <c r="AL1866" i="3" s="1"/>
  <c r="AN4607" i="3"/>
  <c r="AL4607" i="3" s="1"/>
  <c r="AN5077" i="3"/>
  <c r="AL5077" i="3" s="1"/>
  <c r="AN3138" i="3"/>
  <c r="AL3138" i="3" s="1"/>
  <c r="AN2230" i="3"/>
  <c r="AL2230" i="3" s="1"/>
  <c r="AN4582" i="3"/>
  <c r="AL4582" i="3" s="1"/>
  <c r="AN4260" i="3"/>
  <c r="AL4260" i="3" s="1"/>
  <c r="AN3888" i="3"/>
  <c r="AL3888" i="3" s="1"/>
  <c r="AN3887" i="3"/>
  <c r="AL3887" i="3" s="1"/>
  <c r="AN5114" i="3"/>
  <c r="AL5114" i="3" s="1"/>
  <c r="AN5113" i="3"/>
  <c r="AL5113" i="3" s="1"/>
  <c r="AN757" i="3"/>
  <c r="AL757" i="3" s="1"/>
  <c r="AN4244" i="3"/>
  <c r="AL4244" i="3" s="1"/>
  <c r="AN5127" i="3"/>
  <c r="AL5127" i="3" s="1"/>
  <c r="AN4672" i="3"/>
  <c r="AL4672" i="3" s="1"/>
  <c r="AN5062" i="3"/>
  <c r="AL5062" i="3" s="1"/>
  <c r="AN4833" i="3"/>
  <c r="AL4833" i="3" s="1"/>
  <c r="AN420" i="3"/>
  <c r="AL420" i="3" s="1"/>
  <c r="AN568" i="3"/>
  <c r="AL568" i="3" s="1"/>
  <c r="AN2050" i="3"/>
  <c r="AL2050" i="3" s="1"/>
  <c r="AN6275" i="3"/>
  <c r="AL6275" i="3" s="1"/>
  <c r="AN6179" i="3"/>
  <c r="AL6179" i="3" s="1"/>
  <c r="AN3797" i="3"/>
  <c r="AL3797" i="3" s="1"/>
  <c r="AN3796" i="3"/>
  <c r="AL3796" i="3" s="1"/>
  <c r="AN6558" i="3"/>
  <c r="AL6558" i="3" s="1"/>
  <c r="AN1156" i="3"/>
  <c r="AL1156" i="3" s="1"/>
  <c r="AN2335" i="3"/>
  <c r="AL2335" i="3" s="1"/>
  <c r="AN4364" i="3"/>
  <c r="AL4364" i="3" s="1"/>
  <c r="AN5603" i="3"/>
  <c r="AL5603" i="3" s="1"/>
  <c r="AN5605" i="3"/>
  <c r="AL5605" i="3" s="1"/>
  <c r="AN2324" i="3"/>
  <c r="AL2324" i="3" s="1"/>
  <c r="AN1155" i="3"/>
  <c r="AL1155" i="3" s="1"/>
  <c r="AN3550" i="3"/>
  <c r="AL3550" i="3" s="1"/>
  <c r="AN964" i="3"/>
  <c r="AL964" i="3" s="1"/>
  <c r="AN2319" i="3"/>
  <c r="AL2319" i="3" s="1"/>
  <c r="AN4254" i="3"/>
  <c r="AL4254" i="3" s="1"/>
  <c r="AN4211" i="3"/>
  <c r="AL4211" i="3" s="1"/>
  <c r="AN4459" i="3"/>
  <c r="AL4459" i="3" s="1"/>
  <c r="AN1183" i="3"/>
  <c r="AL1183" i="3" s="1"/>
  <c r="AN3947" i="3"/>
  <c r="AL3947" i="3" s="1"/>
  <c r="AN3946" i="3"/>
  <c r="AL3946" i="3" s="1"/>
  <c r="AN782" i="3"/>
  <c r="AL782" i="3" s="1"/>
  <c r="AN5188" i="3"/>
  <c r="AL5188" i="3" s="1"/>
  <c r="AN4372" i="3"/>
  <c r="AL4372" i="3" s="1"/>
  <c r="AN4895" i="3"/>
  <c r="AL4895" i="3" s="1"/>
  <c r="AN3096" i="3"/>
  <c r="AL3096" i="3" s="1"/>
  <c r="AN2344" i="3"/>
  <c r="AL2344" i="3" s="1"/>
  <c r="AN4921" i="3"/>
  <c r="AL4921" i="3" s="1"/>
  <c r="AN3746" i="3"/>
  <c r="AL3746" i="3" s="1"/>
  <c r="AN6306" i="3"/>
  <c r="AL6306" i="3" s="1"/>
  <c r="AN938" i="3"/>
  <c r="AL938" i="3" s="1"/>
  <c r="AN1947" i="3"/>
  <c r="AL1947" i="3" s="1"/>
  <c r="AN606" i="3"/>
  <c r="AL606" i="3" s="1"/>
  <c r="AN4638" i="3"/>
  <c r="AL4638" i="3" s="1"/>
  <c r="AN5154" i="3"/>
  <c r="AL5154" i="3" s="1"/>
  <c r="AN5153" i="3"/>
  <c r="AL5153" i="3" s="1"/>
  <c r="AN3986" i="3"/>
  <c r="AL3986" i="3" s="1"/>
  <c r="AN3990" i="3"/>
  <c r="AL3990" i="3" s="1"/>
  <c r="AN3989" i="3"/>
  <c r="AL3989" i="3" s="1"/>
  <c r="AN887" i="3"/>
  <c r="AL887" i="3" s="1"/>
  <c r="AN3970" i="3"/>
  <c r="AL3970" i="3" s="1"/>
  <c r="AN1123" i="3"/>
  <c r="AL1123" i="3" s="1"/>
  <c r="AN3844" i="3"/>
  <c r="AL3844" i="3" s="1"/>
  <c r="AN2033" i="3"/>
  <c r="AL2033" i="3" s="1"/>
  <c r="AN1963" i="3"/>
  <c r="AL1963" i="3" s="1"/>
  <c r="AN748" i="3"/>
  <c r="AL748" i="3" s="1"/>
  <c r="AN5050" i="3"/>
  <c r="AL5050" i="3" s="1"/>
  <c r="AN6498" i="3"/>
  <c r="AL6498" i="3" s="1"/>
  <c r="AN5882" i="3"/>
  <c r="AL5882" i="3" s="1"/>
  <c r="AN4287" i="3"/>
  <c r="AL4287" i="3" s="1"/>
  <c r="AN990" i="3"/>
  <c r="AL990" i="3" s="1"/>
  <c r="AN3966" i="3"/>
  <c r="AL3966" i="3" s="1"/>
  <c r="AN3967" i="3"/>
  <c r="AL3967" i="3" s="1"/>
  <c r="AN399" i="3"/>
  <c r="AL399" i="3" s="1"/>
  <c r="AN3254" i="3"/>
  <c r="AL3254" i="3" s="1"/>
  <c r="AN4230" i="3"/>
  <c r="AL4230" i="3" s="1"/>
  <c r="AN4581" i="3"/>
  <c r="AL4581" i="3" s="1"/>
  <c r="AN1486" i="3"/>
  <c r="AL1486" i="3" s="1"/>
  <c r="AN859" i="3"/>
  <c r="AL859" i="3" s="1"/>
  <c r="AN1658" i="3"/>
  <c r="AL1658" i="3" s="1"/>
  <c r="AN931" i="3"/>
  <c r="AL931" i="3" s="1"/>
  <c r="AN746" i="3"/>
  <c r="AL746" i="3" s="1"/>
  <c r="AN4243" i="3"/>
  <c r="AL4243" i="3" s="1"/>
  <c r="AN4245" i="3"/>
  <c r="AL4245" i="3" s="1"/>
  <c r="AN4242" i="3"/>
  <c r="AL4242" i="3" s="1"/>
  <c r="AN1861" i="3"/>
  <c r="AL1861" i="3" s="1"/>
  <c r="AN2046" i="3"/>
  <c r="AL2046" i="3" s="1"/>
  <c r="AN5651" i="3"/>
  <c r="AL5651" i="3" s="1"/>
  <c r="AN5650" i="3"/>
  <c r="AL5650" i="3" s="1"/>
  <c r="AN5513" i="3"/>
  <c r="AL5513" i="3" s="1"/>
  <c r="AN1117" i="3"/>
  <c r="AL1117" i="3" s="1"/>
  <c r="AN6133" i="3"/>
  <c r="AL6133" i="3" s="1"/>
  <c r="AN4662" i="3"/>
  <c r="AL4662" i="3" s="1"/>
  <c r="AN6250" i="3"/>
  <c r="AL6250" i="3" s="1"/>
  <c r="AN1376" i="3"/>
  <c r="AL1376" i="3" s="1"/>
  <c r="AN2297" i="3"/>
  <c r="AL2297" i="3" s="1"/>
  <c r="AN5194" i="3"/>
  <c r="AL5194" i="3" s="1"/>
  <c r="AN1790" i="3"/>
  <c r="AL1790" i="3" s="1"/>
  <c r="AN5645" i="3"/>
  <c r="AL5645" i="3" s="1"/>
  <c r="AN1154" i="3"/>
  <c r="AL1154" i="3" s="1"/>
  <c r="AN1153" i="3"/>
  <c r="AL1153" i="3" s="1"/>
  <c r="AN1152" i="3"/>
  <c r="AL1152" i="3" s="1"/>
  <c r="AN1151" i="3"/>
  <c r="AL1151" i="3" s="1"/>
  <c r="AN901" i="3"/>
  <c r="AL901" i="3" s="1"/>
  <c r="AN5332" i="3"/>
  <c r="AL5332" i="3" s="1"/>
  <c r="AN4460" i="3"/>
  <c r="AL4460" i="3" s="1"/>
  <c r="AN1205" i="3"/>
  <c r="AL1205" i="3" s="1"/>
  <c r="AN5183" i="3"/>
  <c r="AL5183" i="3" s="1"/>
  <c r="AN5187" i="3"/>
  <c r="AL5187" i="3" s="1"/>
  <c r="AN4053" i="3"/>
  <c r="AL4053" i="3" s="1"/>
  <c r="AN2343" i="3"/>
  <c r="AL2343" i="3" s="1"/>
  <c r="AN1714" i="3"/>
  <c r="AL1714" i="3" s="1"/>
  <c r="AN6714" i="3"/>
  <c r="AL6714" i="3" s="1"/>
  <c r="AN537" i="3"/>
  <c r="AL537" i="3" s="1"/>
  <c r="AN4652" i="3"/>
  <c r="AL4652" i="3" s="1"/>
  <c r="AN3832" i="3"/>
  <c r="AL3832" i="3" s="1"/>
  <c r="AN1946" i="3"/>
  <c r="AL1946" i="3" s="1"/>
  <c r="AN5550" i="3"/>
  <c r="AL5550" i="3" s="1"/>
  <c r="AN2102" i="3"/>
  <c r="AL2102" i="3" s="1"/>
  <c r="AN921" i="3"/>
  <c r="AL921" i="3" s="1"/>
  <c r="AN5152" i="3"/>
  <c r="AL5152" i="3" s="1"/>
  <c r="AN5151" i="3"/>
  <c r="AL5151" i="3" s="1"/>
  <c r="AN3985" i="3"/>
  <c r="AL3985" i="3" s="1"/>
  <c r="AN3160" i="3"/>
  <c r="AL3160" i="3" s="1"/>
  <c r="AN3971" i="3"/>
  <c r="AL3971" i="3" s="1"/>
  <c r="AN5174" i="3"/>
  <c r="AL5174" i="3" s="1"/>
  <c r="AN3843" i="3"/>
  <c r="AL3843" i="3" s="1"/>
  <c r="AN2032" i="3"/>
  <c r="AL2032" i="3" s="1"/>
  <c r="AN4150" i="3"/>
  <c r="AL4150" i="3" s="1"/>
  <c r="AN2146" i="3"/>
  <c r="AL2146" i="3" s="1"/>
  <c r="AN998" i="3"/>
  <c r="AL998" i="3" s="1"/>
  <c r="AN2145" i="3"/>
  <c r="AL2145" i="3" s="1"/>
  <c r="AN819" i="3"/>
  <c r="AL819" i="3" s="1"/>
  <c r="AN3302" i="3"/>
  <c r="AL3302" i="3" s="1"/>
  <c r="AN4388" i="3"/>
  <c r="AL4388" i="3" s="1"/>
  <c r="AN1880" i="3"/>
  <c r="AL1880" i="3" s="1"/>
  <c r="AN1729" i="3"/>
  <c r="AL1729" i="3" s="1"/>
  <c r="AN5535" i="3"/>
  <c r="AL5535" i="3" s="1"/>
  <c r="AN5161" i="3"/>
  <c r="AL5161" i="3" s="1"/>
  <c r="AN4006" i="3"/>
  <c r="AL4006" i="3" s="1"/>
  <c r="AN4617" i="3"/>
  <c r="AL4617" i="3" s="1"/>
  <c r="AN1625" i="3"/>
  <c r="AL1625" i="3" s="1"/>
  <c r="AN1908" i="3"/>
  <c r="AL1908" i="3" s="1"/>
  <c r="AN2312" i="3"/>
  <c r="AL2312" i="3" s="1"/>
  <c r="AN2275" i="3"/>
  <c r="AL2275" i="3" s="1"/>
  <c r="AN1865" i="3"/>
  <c r="AL1865" i="3" s="1"/>
  <c r="AN3965" i="3"/>
  <c r="AL3965" i="3" s="1"/>
  <c r="AN3964" i="3"/>
  <c r="AL3964" i="3" s="1"/>
  <c r="AN3937" i="3"/>
  <c r="AL3937" i="3" s="1"/>
  <c r="AN4873" i="3"/>
  <c r="AL4873" i="3" s="1"/>
  <c r="AN4606" i="3"/>
  <c r="AL4606" i="3" s="1"/>
  <c r="AN3056" i="3"/>
  <c r="AL3056" i="3" s="1"/>
  <c r="AN4009" i="3"/>
  <c r="AL4009" i="3" s="1"/>
  <c r="AN2229" i="3"/>
  <c r="AL2229" i="3" s="1"/>
  <c r="AN1697" i="3"/>
  <c r="AL1697" i="3" s="1"/>
  <c r="AN4580" i="3"/>
  <c r="AL4580" i="3" s="1"/>
  <c r="AN4579" i="3"/>
  <c r="AL4579" i="3" s="1"/>
  <c r="AN4778" i="3"/>
  <c r="AL4778" i="3" s="1"/>
  <c r="AN1485" i="3"/>
  <c r="AL1485" i="3" s="1"/>
  <c r="AN1396" i="3"/>
  <c r="AL1396" i="3" s="1"/>
  <c r="AN1657" i="3"/>
  <c r="AL1657" i="3" s="1"/>
  <c r="AN5126" i="3"/>
  <c r="AL5126" i="3" s="1"/>
  <c r="AN4671" i="3"/>
  <c r="AL4671" i="3" s="1"/>
  <c r="AN4673" i="3"/>
  <c r="AL4673" i="3" s="1"/>
  <c r="AN4685" i="3"/>
  <c r="AL4685" i="3" s="1"/>
  <c r="AN611" i="3"/>
  <c r="AL611" i="3" s="1"/>
  <c r="AN4751" i="3"/>
  <c r="AL4751" i="3" s="1"/>
  <c r="AN5120" i="3"/>
  <c r="AL5120" i="3" s="1"/>
  <c r="AN837" i="3"/>
  <c r="AL837" i="3" s="1"/>
  <c r="AN823" i="3"/>
  <c r="AL823" i="3" s="1"/>
  <c r="AN3793" i="3"/>
  <c r="AL3793" i="3" s="1"/>
  <c r="AN3271" i="3"/>
  <c r="AL3271" i="3" s="1"/>
  <c r="AN735" i="3"/>
  <c r="AL735" i="3" s="1"/>
  <c r="AN1320" i="3"/>
  <c r="AL1320" i="3" s="1"/>
  <c r="AN1319" i="3"/>
  <c r="AL1319" i="3" s="1"/>
  <c r="AN4931" i="3"/>
  <c r="AL4931" i="3" s="1"/>
  <c r="AN2281" i="3"/>
  <c r="AL2281" i="3" s="1"/>
  <c r="AN634" i="3"/>
  <c r="AL634" i="3" s="1"/>
  <c r="AN5003" i="3"/>
  <c r="AL5003" i="3" s="1"/>
  <c r="AN1150" i="3"/>
  <c r="AL1150" i="3" s="1"/>
  <c r="AN826" i="3"/>
  <c r="AL826" i="3" s="1"/>
  <c r="AN4210" i="3"/>
  <c r="AL4210" i="3" s="1"/>
  <c r="AN4209" i="3"/>
  <c r="AL4209" i="3" s="1"/>
  <c r="AN4456" i="3"/>
  <c r="AL4456" i="3" s="1"/>
  <c r="AN4458" i="3"/>
  <c r="AL4458" i="3" s="1"/>
  <c r="AN1754" i="3"/>
  <c r="AL1754" i="3" s="1"/>
  <c r="AN3945" i="3"/>
  <c r="AL3945" i="3" s="1"/>
  <c r="AN3944" i="3"/>
  <c r="AL3944" i="3" s="1"/>
  <c r="AN6223" i="3"/>
  <c r="AL6223" i="3" s="1"/>
  <c r="AN2086" i="3"/>
  <c r="AL2086" i="3" s="1"/>
  <c r="AN347" i="3"/>
  <c r="AL347" i="3" s="1"/>
  <c r="AN2341" i="3"/>
  <c r="AL2341" i="3" s="1"/>
  <c r="AN4156" i="3"/>
  <c r="AL4156" i="3" s="1"/>
  <c r="AN5150" i="3"/>
  <c r="AL5150" i="3" s="1"/>
  <c r="AN5155" i="3"/>
  <c r="AL5155" i="3" s="1"/>
  <c r="AN5149" i="3"/>
  <c r="AL5149" i="3" s="1"/>
  <c r="AN5148" i="3"/>
  <c r="AL5148" i="3" s="1"/>
  <c r="AN5147" i="3"/>
  <c r="AL5147" i="3" s="1"/>
  <c r="AN5146" i="3"/>
  <c r="AL5146" i="3" s="1"/>
  <c r="AN5145" i="3"/>
  <c r="AL5145" i="3" s="1"/>
  <c r="AN753" i="3"/>
  <c r="AL753" i="3" s="1"/>
  <c r="AN1307" i="3"/>
  <c r="AL1307" i="3" s="1"/>
  <c r="AN2147" i="3"/>
  <c r="AL2147" i="3" s="1"/>
  <c r="AN800" i="3"/>
  <c r="AL800" i="3" s="1"/>
  <c r="AN799" i="3"/>
  <c r="AL799" i="3" s="1"/>
  <c r="AN4152" i="3"/>
  <c r="AL4152" i="3" s="1"/>
  <c r="AN4149" i="3"/>
  <c r="AL4149" i="3" s="1"/>
  <c r="AN2144" i="3"/>
  <c r="AL2144" i="3" s="1"/>
  <c r="AN2143" i="3"/>
  <c r="AL2143" i="3" s="1"/>
  <c r="AN1472" i="3"/>
  <c r="AL1472" i="3" s="1"/>
  <c r="AN1509" i="3"/>
  <c r="AL1509" i="3" s="1"/>
  <c r="AN786" i="3"/>
  <c r="AL786" i="3" s="1"/>
  <c r="AN1738" i="3"/>
  <c r="AL1738" i="3" s="1"/>
  <c r="AN1676" i="3"/>
  <c r="AL1676" i="3" s="1"/>
  <c r="AN1675" i="3"/>
  <c r="AL1675" i="3" s="1"/>
  <c r="AN1418" i="3"/>
  <c r="AL1418" i="3" s="1"/>
  <c r="AN4505" i="3"/>
  <c r="AL4505" i="3" s="1"/>
  <c r="AN5159" i="3"/>
  <c r="AL5159" i="3" s="1"/>
  <c r="AN2104" i="3"/>
  <c r="AL2104" i="3" s="1"/>
  <c r="AN5777" i="3"/>
  <c r="AL5777" i="3" s="1"/>
  <c r="AN2108" i="3"/>
  <c r="AL2108" i="3" s="1"/>
  <c r="AN5132" i="3"/>
  <c r="AL5132" i="3" s="1"/>
  <c r="AN162" i="3"/>
  <c r="AL162" i="3" s="1"/>
  <c r="AN5319" i="3"/>
  <c r="AL5319" i="3" s="1"/>
  <c r="AN1864" i="3"/>
  <c r="AL1864" i="3" s="1"/>
  <c r="AN803" i="3"/>
  <c r="AL803" i="3" s="1"/>
  <c r="AN4043" i="3"/>
  <c r="AL4043" i="3" s="1"/>
  <c r="AN3472" i="3"/>
  <c r="AL3472" i="3" s="1"/>
  <c r="AN4008" i="3"/>
  <c r="AL4008" i="3" s="1"/>
  <c r="AN4583" i="3"/>
  <c r="AL4583" i="3" s="1"/>
  <c r="AN2228" i="3"/>
  <c r="AL2228" i="3" s="1"/>
  <c r="AN4578" i="3"/>
  <c r="AL4578" i="3" s="1"/>
  <c r="AN4577" i="3"/>
  <c r="AL4577" i="3" s="1"/>
  <c r="AN1656" i="3"/>
  <c r="AL1656" i="3" s="1"/>
  <c r="AN1655" i="3"/>
  <c r="AL1655" i="3" s="1"/>
  <c r="AN1654" i="3"/>
  <c r="AL1654" i="3" s="1"/>
  <c r="AN4670" i="3"/>
  <c r="AL4670" i="3" s="1"/>
  <c r="AN5061" i="3"/>
  <c r="AL5061" i="3" s="1"/>
  <c r="AN1189" i="3"/>
  <c r="AL1189" i="3" s="1"/>
  <c r="AN1355" i="3"/>
  <c r="AL1355" i="3" s="1"/>
  <c r="AN5118" i="3"/>
  <c r="AL5118" i="3" s="1"/>
  <c r="AN3798" i="3"/>
  <c r="AL3798" i="3" s="1"/>
  <c r="AN494" i="3"/>
  <c r="AL494" i="3" s="1"/>
  <c r="AN1149" i="3"/>
  <c r="AL1149" i="3" s="1"/>
  <c r="AN1667" i="3"/>
  <c r="AL1667" i="3" s="1"/>
  <c r="AN2280" i="3"/>
  <c r="AL2280" i="3" s="1"/>
  <c r="AN5195" i="3"/>
  <c r="AL5195" i="3" s="1"/>
  <c r="AN1771" i="3"/>
  <c r="AL1771" i="3" s="1"/>
  <c r="AN1834" i="3"/>
  <c r="AL1834" i="3" s="1"/>
  <c r="AN4363" i="3"/>
  <c r="AL4363" i="3" s="1"/>
  <c r="AN2323" i="3"/>
  <c r="AL2323" i="3" s="1"/>
  <c r="AN5475" i="3"/>
  <c r="AL5475" i="3" s="1"/>
  <c r="AN4274" i="3"/>
  <c r="AL4274" i="3" s="1"/>
  <c r="AN4273" i="3"/>
  <c r="AL4273" i="3" s="1"/>
  <c r="AN2318" i="3"/>
  <c r="AL2318" i="3" s="1"/>
  <c r="AN3690" i="3"/>
  <c r="AL3690" i="3" s="1"/>
  <c r="AN1069" i="3"/>
  <c r="AL1069" i="3" s="1"/>
  <c r="AN5333" i="3"/>
  <c r="AL5333" i="3" s="1"/>
  <c r="AN1182" i="3"/>
  <c r="AL1182" i="3" s="1"/>
  <c r="AN830" i="3"/>
  <c r="AL830" i="3" s="1"/>
  <c r="AN4212" i="3"/>
  <c r="AL4212" i="3" s="1"/>
  <c r="AN1181" i="3"/>
  <c r="AL1181" i="3" s="1"/>
  <c r="AN5205" i="3"/>
  <c r="AL5205" i="3" s="1"/>
  <c r="AN5182" i="3"/>
  <c r="AL5182" i="3" s="1"/>
  <c r="AN5181" i="3"/>
  <c r="AL5181" i="3" s="1"/>
  <c r="AN5186" i="3"/>
  <c r="AL5186" i="3" s="1"/>
  <c r="AN1713" i="3"/>
  <c r="AL1713" i="3" s="1"/>
  <c r="AN4916" i="3"/>
  <c r="AL4916" i="3" s="1"/>
  <c r="AN4920" i="3"/>
  <c r="AL4920" i="3" s="1"/>
  <c r="AN4699" i="3"/>
  <c r="AL4699" i="3" s="1"/>
  <c r="AN4698" i="3"/>
  <c r="AL4698" i="3" s="1"/>
  <c r="AN3830" i="3"/>
  <c r="AL3830" i="3" s="1"/>
  <c r="AN2056" i="3"/>
  <c r="AL2056" i="3" s="1"/>
  <c r="AN4637" i="3"/>
  <c r="AL4637" i="3" s="1"/>
  <c r="AN4636" i="3"/>
  <c r="AL4636" i="3" s="1"/>
  <c r="AN920" i="3"/>
  <c r="AL920" i="3" s="1"/>
  <c r="AN5144" i="3"/>
  <c r="AL5144" i="3" s="1"/>
  <c r="AN5143" i="3"/>
  <c r="AL5143" i="3" s="1"/>
  <c r="AN3988" i="3"/>
  <c r="AL3988" i="3" s="1"/>
  <c r="AN1275" i="3"/>
  <c r="AL1275" i="3" s="1"/>
  <c r="AN1334" i="3"/>
  <c r="AL1334" i="3" s="1"/>
  <c r="AN1315" i="3"/>
  <c r="AL1315" i="3" s="1"/>
  <c r="AN4771" i="3"/>
  <c r="AL4771" i="3" s="1"/>
  <c r="AN633" i="3"/>
  <c r="AL633" i="3" s="1"/>
  <c r="AN4567" i="3"/>
  <c r="AL4567" i="3" s="1"/>
  <c r="AN751" i="3"/>
  <c r="AL751" i="3" s="1"/>
  <c r="AN1737" i="3"/>
  <c r="AL1737" i="3" s="1"/>
  <c r="AN1674" i="3"/>
  <c r="AL1674" i="3" s="1"/>
  <c r="AN638" i="3"/>
  <c r="AL638" i="3" s="1"/>
  <c r="AN1797" i="3"/>
  <c r="AL1797" i="3" s="1"/>
  <c r="AN1980" i="3"/>
  <c r="AL1980" i="3" s="1"/>
  <c r="AN5330" i="3"/>
  <c r="AL5330" i="3" s="1"/>
  <c r="AN3627" i="3"/>
  <c r="AL3627" i="3" s="1"/>
  <c r="AN5131" i="3"/>
  <c r="AL5131" i="3" s="1"/>
  <c r="AN2237" i="3"/>
  <c r="AL2237" i="3" s="1"/>
  <c r="AN4042" i="3"/>
  <c r="AL4042" i="3" s="1"/>
  <c r="AN4000" i="3"/>
  <c r="AL4000" i="3" s="1"/>
  <c r="AN4010" i="3"/>
  <c r="AL4010" i="3" s="1"/>
  <c r="AN1591" i="3"/>
  <c r="AL1591" i="3" s="1"/>
  <c r="AN716" i="3"/>
  <c r="AL716" i="3" s="1"/>
  <c r="AN688" i="3"/>
  <c r="AL688" i="3" s="1"/>
  <c r="AN4241" i="3"/>
  <c r="AL4241" i="3" s="1"/>
  <c r="AN4669" i="3"/>
  <c r="AL4669" i="3" s="1"/>
  <c r="AN1448" i="3"/>
  <c r="AL1448" i="3" s="1"/>
  <c r="AN1308" i="3"/>
  <c r="AL1308" i="3" s="1"/>
  <c r="AN3560" i="3"/>
  <c r="AL3560" i="3" s="1"/>
  <c r="AN5073" i="3"/>
  <c r="AL5073" i="3" s="1"/>
  <c r="AN571" i="3"/>
  <c r="AL571" i="3" s="1"/>
  <c r="AN570" i="3"/>
  <c r="AL570" i="3" s="1"/>
  <c r="AN5477" i="3"/>
  <c r="AL5477" i="3" s="1"/>
  <c r="AN4765" i="3"/>
  <c r="AL4765" i="3" s="1"/>
  <c r="AN734" i="3"/>
  <c r="AL734" i="3" s="1"/>
  <c r="AN727" i="3"/>
  <c r="AL727" i="3" s="1"/>
  <c r="AN2296" i="3"/>
  <c r="AL2296" i="3" s="1"/>
  <c r="AN4528" i="3"/>
  <c r="AL4528" i="3" s="1"/>
  <c r="AN1770" i="3"/>
  <c r="AL1770" i="3" s="1"/>
  <c r="AN3692" i="3"/>
  <c r="AL3692" i="3" s="1"/>
  <c r="AN3486" i="3"/>
  <c r="AL3486" i="3" s="1"/>
  <c r="AN6268" i="3"/>
  <c r="AL6268" i="3" s="1"/>
  <c r="AN4202" i="3"/>
  <c r="AL4202" i="3" s="1"/>
  <c r="AN1144" i="3"/>
  <c r="AL1144" i="3" s="1"/>
  <c r="AN1180" i="3"/>
  <c r="AL1180" i="3" s="1"/>
  <c r="AN3943" i="3"/>
  <c r="AL3943" i="3" s="1"/>
  <c r="AN3942" i="3"/>
  <c r="AL3942" i="3" s="1"/>
  <c r="AN779" i="3"/>
  <c r="AL779" i="3" s="1"/>
  <c r="AN5185" i="3"/>
  <c r="AL5185" i="3" s="1"/>
  <c r="AN4897" i="3"/>
  <c r="AL4897" i="3" s="1"/>
  <c r="AN4919" i="3"/>
  <c r="AL4919" i="3" s="1"/>
  <c r="AN693" i="3"/>
  <c r="AL693" i="3" s="1"/>
  <c r="AN4265" i="3"/>
  <c r="AL4265" i="3" s="1"/>
  <c r="AN6187" i="3"/>
  <c r="AL6187" i="3" s="1"/>
  <c r="AN3745" i="3"/>
  <c r="AL3745" i="3" s="1"/>
  <c r="AN4258" i="3"/>
  <c r="AL4258" i="3" s="1"/>
  <c r="AN4639" i="3"/>
  <c r="AL4639" i="3" s="1"/>
  <c r="AN4641" i="3"/>
  <c r="AL4641" i="3" s="1"/>
  <c r="AN770" i="3"/>
  <c r="AL770" i="3" s="1"/>
  <c r="AN1076" i="3"/>
  <c r="AL1076" i="3" s="1"/>
  <c r="AN882" i="3"/>
  <c r="AL882" i="3" s="1"/>
  <c r="AN3968" i="3"/>
  <c r="AL3968" i="3" s="1"/>
  <c r="AN1962" i="3"/>
  <c r="AL1962" i="3" s="1"/>
  <c r="AN3883" i="3"/>
  <c r="AL3883" i="3" s="1"/>
  <c r="AN1917" i="3"/>
  <c r="AL1917" i="3" s="1"/>
  <c r="AN1617" i="3"/>
  <c r="AL1617" i="3" s="1"/>
  <c r="AN1065" i="3"/>
  <c r="AL1065" i="3" s="1"/>
  <c r="AN1064" i="3"/>
  <c r="AL1064" i="3" s="1"/>
  <c r="AN2014" i="3"/>
  <c r="AL2014" i="3" s="1"/>
  <c r="AN1512" i="3"/>
  <c r="AL1512" i="3" s="1"/>
  <c r="AN3626" i="3"/>
  <c r="AL3626" i="3" s="1"/>
  <c r="AN5316" i="3"/>
  <c r="AL5316" i="3" s="1"/>
  <c r="AN5318" i="3"/>
  <c r="AL5318" i="3" s="1"/>
  <c r="AN120" i="3"/>
  <c r="AL120" i="3" s="1"/>
  <c r="AN4041" i="3"/>
  <c r="AL4041" i="3" s="1"/>
  <c r="AN4490" i="3"/>
  <c r="AL4490" i="3" s="1"/>
  <c r="AN556" i="3"/>
  <c r="AL556" i="3" s="1"/>
  <c r="AN2097" i="3"/>
  <c r="AL2097" i="3" s="1"/>
  <c r="AN903" i="3"/>
  <c r="AL903" i="3" s="1"/>
  <c r="AN4262" i="3"/>
  <c r="AL4262" i="3" s="1"/>
  <c r="AN3795" i="3"/>
  <c r="AL3795" i="3" s="1"/>
  <c r="AN1769" i="3"/>
  <c r="AL1769" i="3" s="1"/>
  <c r="AN1772" i="3"/>
  <c r="AL1772" i="3" s="1"/>
  <c r="AN5647" i="3"/>
  <c r="AL5647" i="3" s="1"/>
  <c r="AN963" i="3"/>
  <c r="AL963" i="3" s="1"/>
  <c r="AN1750" i="3"/>
  <c r="AL1750" i="3" s="1"/>
  <c r="AN1179" i="3"/>
  <c r="AL1179" i="3" s="1"/>
  <c r="AN3941" i="3"/>
  <c r="AL3941" i="3" s="1"/>
  <c r="AN3940" i="3"/>
  <c r="AL3940" i="3" s="1"/>
  <c r="AN1740" i="3"/>
  <c r="AL1740" i="3" s="1"/>
  <c r="AN1204" i="3"/>
  <c r="AL1204" i="3" s="1"/>
  <c r="AN4431" i="3"/>
  <c r="AL4431" i="3" s="1"/>
  <c r="AN1114" i="3"/>
  <c r="AL1114" i="3" s="1"/>
  <c r="AN2180" i="3"/>
  <c r="AL2180" i="3" s="1"/>
  <c r="AN5548" i="3"/>
  <c r="AL5548" i="3" s="1"/>
  <c r="AN916" i="3"/>
  <c r="AL916" i="3" s="1"/>
  <c r="AN5142" i="3"/>
  <c r="AL5142" i="3" s="1"/>
  <c r="AN2142" i="3"/>
  <c r="AL2142" i="3" s="1"/>
  <c r="AN299" i="3"/>
  <c r="AL299" i="3" s="1"/>
  <c r="AN625" i="3"/>
  <c r="AL625" i="3" s="1"/>
  <c r="AN1758" i="3"/>
  <c r="AL1758" i="3" s="1"/>
  <c r="AN3265" i="3"/>
  <c r="AL3265" i="3" s="1"/>
  <c r="AN4308" i="3"/>
  <c r="AL4308" i="3" s="1"/>
  <c r="AN1063" i="3"/>
  <c r="AL1063" i="3" s="1"/>
  <c r="AN430" i="3"/>
  <c r="AL430" i="3" s="1"/>
  <c r="AN429" i="3"/>
  <c r="AL429" i="3" s="1"/>
  <c r="AN1673" i="3"/>
  <c r="AL1673" i="3" s="1"/>
  <c r="AN4005" i="3"/>
  <c r="AL4005" i="3" s="1"/>
  <c r="AN3981" i="3"/>
  <c r="AL3981" i="3" s="1"/>
  <c r="AN1652" i="3"/>
  <c r="AL1652" i="3" s="1"/>
  <c r="AN4764" i="3"/>
  <c r="AL4764" i="3" s="1"/>
  <c r="AN4263" i="3"/>
  <c r="AL4263" i="3" s="1"/>
  <c r="AN732" i="3"/>
  <c r="AL732" i="3" s="1"/>
  <c r="AN5644" i="3"/>
  <c r="AL5644" i="3" s="1"/>
  <c r="AN3551" i="3"/>
  <c r="AL3551" i="3" s="1"/>
  <c r="AN6397" i="3"/>
  <c r="AL6397" i="3" s="1"/>
  <c r="AN3485" i="3"/>
  <c r="AL3485" i="3" s="1"/>
  <c r="AN4253" i="3"/>
  <c r="AL4253" i="3" s="1"/>
  <c r="AN4252" i="3"/>
  <c r="AL4252" i="3" s="1"/>
  <c r="AN4208" i="3"/>
  <c r="AL4208" i="3" s="1"/>
  <c r="AN4918" i="3"/>
  <c r="AL4918" i="3" s="1"/>
  <c r="AN6259" i="3"/>
  <c r="AL6259" i="3" s="1"/>
  <c r="AN3744" i="3"/>
  <c r="AL3744" i="3" s="1"/>
  <c r="AN3743" i="3"/>
  <c r="AL3743" i="3" s="1"/>
  <c r="AN3742" i="3"/>
  <c r="AL3742" i="3" s="1"/>
  <c r="AN6305" i="3"/>
  <c r="AL6305" i="3" s="1"/>
  <c r="AN937" i="3"/>
  <c r="AL937" i="3" s="1"/>
  <c r="AN3548" i="3"/>
  <c r="AL3548" i="3" s="1"/>
  <c r="AN6191" i="3"/>
  <c r="AL6191" i="3" s="1"/>
  <c r="AN4640" i="3"/>
  <c r="AL4640" i="3" s="1"/>
  <c r="AN4635" i="3"/>
  <c r="AL4635" i="3" s="1"/>
  <c r="AN5140" i="3"/>
  <c r="AL5140" i="3" s="1"/>
  <c r="AN5139" i="3"/>
  <c r="AL5139" i="3" s="1"/>
  <c r="AN1945" i="3"/>
  <c r="AL1945" i="3" s="1"/>
  <c r="AN4884" i="3"/>
  <c r="AL4884" i="3" s="1"/>
  <c r="AN798" i="3"/>
  <c r="AL798" i="3" s="1"/>
  <c r="AN4148" i="3"/>
  <c r="AL4148" i="3" s="1"/>
  <c r="AN3592" i="3"/>
  <c r="AL3592" i="3" s="1"/>
  <c r="AN3091" i="3"/>
  <c r="AL3091" i="3" s="1"/>
  <c r="AN1188" i="3"/>
  <c r="AL1188" i="3" s="1"/>
  <c r="AN3741" i="3"/>
  <c r="AL3741" i="3" s="1"/>
  <c r="AN3740" i="3"/>
  <c r="AL3740" i="3" s="1"/>
  <c r="AN3739" i="3"/>
  <c r="AL3739" i="3" s="1"/>
  <c r="AN4147" i="3"/>
  <c r="AL4147" i="3" s="1"/>
  <c r="AN1879" i="3"/>
  <c r="AL1879" i="3" s="1"/>
  <c r="AN2153" i="3"/>
  <c r="AL2153" i="3" s="1"/>
  <c r="AN3087" i="3"/>
  <c r="AL3087" i="3" s="1"/>
  <c r="AN3511" i="3"/>
  <c r="AL3511" i="3" s="1"/>
  <c r="AN3508" i="3"/>
  <c r="AL3508" i="3" s="1"/>
  <c r="AN6221" i="3"/>
  <c r="AL6221" i="3" s="1"/>
  <c r="AN6632" i="3"/>
  <c r="AL6632" i="3" s="1"/>
  <c r="AN6244" i="3"/>
  <c r="AL6244" i="3" s="1"/>
  <c r="AN5358" i="3"/>
  <c r="AL5358" i="3" s="1"/>
  <c r="AN1875" i="3"/>
  <c r="AL1875" i="3" s="1"/>
  <c r="AN372" i="3"/>
  <c r="AL372" i="3" s="1"/>
  <c r="AN3136" i="3"/>
  <c r="AL3136" i="3" s="1"/>
  <c r="AN3681" i="3"/>
  <c r="AL3681" i="3" s="1"/>
  <c r="AN3507" i="3"/>
  <c r="AL3507" i="3" s="1"/>
  <c r="AN6598" i="3"/>
  <c r="AL6598" i="3" s="1"/>
  <c r="AN3078" i="3"/>
  <c r="AL3078" i="3" s="1"/>
  <c r="AN6653" i="3"/>
  <c r="AL6653" i="3" s="1"/>
  <c r="AN1874" i="3"/>
  <c r="AL1874" i="3" s="1"/>
  <c r="AN2972" i="3"/>
  <c r="AL2972" i="3" s="1"/>
  <c r="AN3253" i="3"/>
  <c r="AL3253" i="3" s="1"/>
  <c r="AN3517" i="3"/>
  <c r="AL3517" i="3" s="1"/>
  <c r="AN3095" i="3"/>
  <c r="AL3095" i="3" s="1"/>
  <c r="AN2736" i="3"/>
  <c r="AL2736" i="3" s="1"/>
  <c r="AN5359" i="3"/>
  <c r="AL5359" i="3" s="1"/>
  <c r="AN2070" i="3"/>
  <c r="AL2070" i="3" s="1"/>
  <c r="AN1261" i="3"/>
  <c r="AL1261" i="3" s="1"/>
  <c r="AN6359" i="3"/>
  <c r="AL6359" i="3" s="1"/>
  <c r="AN6406" i="3"/>
  <c r="AL6406" i="3" s="1"/>
  <c r="AN1225" i="3"/>
  <c r="AL1225" i="3" s="1"/>
  <c r="AN1224" i="3"/>
  <c r="AL1224" i="3" s="1"/>
  <c r="AN1260" i="3"/>
  <c r="AL1260" i="3" s="1"/>
  <c r="AN1259" i="3"/>
  <c r="AL1259" i="3" s="1"/>
  <c r="AN2955" i="3"/>
  <c r="AL2955" i="3" s="1"/>
  <c r="AN1222" i="3"/>
  <c r="AL1222" i="3" s="1"/>
  <c r="AC3518" i="3" l="1"/>
  <c r="AO3518" i="3" s="1"/>
  <c r="AC3608" i="3"/>
  <c r="AO3608" i="3" s="1"/>
  <c r="AC3658" i="3"/>
  <c r="AO3658" i="3" s="1"/>
  <c r="AC2839" i="3"/>
  <c r="AO2839" i="3" s="1"/>
  <c r="AC2508" i="3"/>
  <c r="AO2508" i="3" s="1"/>
  <c r="AC3386" i="3"/>
  <c r="AO3386" i="3" s="1"/>
  <c r="AC3450" i="3"/>
  <c r="AO3450" i="3" s="1"/>
  <c r="AC2841" i="3"/>
  <c r="AO2841" i="3" s="1"/>
  <c r="AC3018" i="3"/>
  <c r="AO3018" i="3" s="1"/>
  <c r="AC2597" i="3"/>
  <c r="AO2597" i="3" s="1"/>
  <c r="AC3020" i="3"/>
  <c r="AO3020" i="3" s="1"/>
  <c r="AC3512" i="3"/>
  <c r="AO3512" i="3" s="1"/>
  <c r="AC3029" i="3"/>
  <c r="AO3029" i="3" s="1"/>
  <c r="AC2736" i="3"/>
  <c r="AC3639" i="3"/>
  <c r="AO3639" i="3" s="1"/>
  <c r="AC9" i="3"/>
  <c r="AO9" i="3" s="1"/>
  <c r="AC3331" i="3"/>
  <c r="AO3331" i="3" s="1"/>
  <c r="AC3456" i="3"/>
  <c r="AO3456" i="3" s="1"/>
  <c r="AC3954" i="3"/>
  <c r="AO3954" i="3" s="1"/>
  <c r="AC3244" i="3"/>
  <c r="AO3244" i="3" s="1"/>
  <c r="AC4443" i="3"/>
  <c r="AO4443" i="3" s="1"/>
  <c r="AC2089" i="3"/>
  <c r="AC3039" i="3"/>
  <c r="AO3039" i="3" s="1"/>
  <c r="AC11" i="3"/>
  <c r="AO11" i="3" s="1"/>
  <c r="AC2592" i="3"/>
  <c r="AO2592" i="3" s="1"/>
  <c r="AC2796" i="3"/>
  <c r="AO2796" i="3" s="1"/>
  <c r="AC2713" i="3"/>
  <c r="AO2713" i="3" s="1"/>
  <c r="AC3799" i="3"/>
  <c r="AO3799" i="3" s="1"/>
  <c r="AC2594" i="3"/>
  <c r="AO2594" i="3" s="1"/>
  <c r="AC3133" i="3"/>
  <c r="AO3133" i="3" s="1"/>
  <c r="AC2593" i="3"/>
  <c r="AO2593" i="3" s="1"/>
  <c r="AC3317" i="3"/>
  <c r="AO3317" i="3" s="1"/>
  <c r="AC2598" i="3"/>
  <c r="AO2598" i="3" s="1"/>
  <c r="AC3279" i="3"/>
  <c r="AC3448" i="3"/>
  <c r="AO3448" i="3" s="1"/>
  <c r="AC3467" i="3"/>
  <c r="AO3467" i="3" s="1"/>
  <c r="AC3471" i="3"/>
  <c r="AO3471" i="3" s="1"/>
  <c r="AC3432" i="3"/>
  <c r="AO3432" i="3" s="1"/>
  <c r="AC2481" i="3"/>
  <c r="AO2481" i="3" s="1"/>
  <c r="AC3024" i="3"/>
  <c r="AO3024" i="3" s="1"/>
  <c r="AC3343" i="3"/>
  <c r="AO3343" i="3" s="1"/>
  <c r="AC3276" i="3"/>
  <c r="AO3276" i="3" s="1"/>
  <c r="AC2785" i="3"/>
  <c r="AO2785" i="3" s="1"/>
  <c r="AC3516" i="3"/>
  <c r="AO3516" i="3" s="1"/>
  <c r="AC2942" i="3"/>
  <c r="AO2942" i="3" s="1"/>
  <c r="AC2794" i="3"/>
  <c r="AO2794" i="3" s="1"/>
  <c r="AC2963" i="3"/>
  <c r="AO2963" i="3" s="1"/>
  <c r="AC3644" i="3"/>
  <c r="AC2836" i="3"/>
  <c r="AO2836" i="3" s="1"/>
  <c r="AC2483" i="3"/>
  <c r="AO2483" i="3" s="1"/>
  <c r="AC3492" i="3"/>
  <c r="AO3492" i="3" s="1"/>
  <c r="AC2436" i="3"/>
  <c r="AO2436" i="3" s="1"/>
  <c r="AC21" i="3"/>
  <c r="AC2755" i="3"/>
  <c r="AO2755" i="3" s="1"/>
  <c r="AC4047" i="3"/>
  <c r="AO4047" i="3" s="1"/>
  <c r="AC3285" i="3"/>
  <c r="AO3285" i="3" s="1"/>
  <c r="AC3787" i="3"/>
  <c r="AO3787" i="3" s="1"/>
  <c r="AC2625" i="3"/>
  <c r="AO2625" i="3" s="1"/>
  <c r="AC2767" i="3"/>
  <c r="AO2767" i="3" s="1"/>
  <c r="AC2749" i="3"/>
  <c r="AO2749" i="3" s="1"/>
  <c r="AC2541" i="3"/>
  <c r="AO2541" i="3" s="1"/>
  <c r="AC2971" i="3"/>
  <c r="AO2971" i="3" s="1"/>
  <c r="AC18" i="3"/>
  <c r="AC3208" i="3"/>
  <c r="AO3208" i="3" s="1"/>
  <c r="AC3527" i="3"/>
  <c r="AO3527" i="3" s="1"/>
  <c r="AC3156" i="3"/>
  <c r="AO3156" i="3" s="1"/>
  <c r="AC2502" i="3"/>
  <c r="AO2502" i="3" s="1"/>
  <c r="AC2469" i="3"/>
  <c r="AO2469" i="3" s="1"/>
  <c r="AC2908" i="3"/>
  <c r="AO2908" i="3" s="1"/>
  <c r="AC3197" i="3"/>
  <c r="AO3197" i="3" s="1"/>
  <c r="AC2795" i="3"/>
  <c r="AO2795" i="3" s="1"/>
  <c r="AC2768" i="3"/>
  <c r="AO2768" i="3" s="1"/>
  <c r="AC3673" i="3"/>
  <c r="AO3673" i="3" s="1"/>
  <c r="AC3809" i="3"/>
  <c r="AO3809" i="3" s="1"/>
  <c r="AC2903" i="3"/>
  <c r="AO2903" i="3" s="1"/>
  <c r="AC2876" i="3"/>
  <c r="AO2876" i="3" s="1"/>
  <c r="AC3378" i="3"/>
  <c r="AO3378" i="3" s="1"/>
  <c r="AC2525" i="3"/>
  <c r="AO2525" i="3" s="1"/>
  <c r="AC2640" i="3"/>
  <c r="AO2640" i="3" s="1"/>
  <c r="AC3042" i="3"/>
  <c r="AO3042" i="3" s="1"/>
  <c r="AC3616" i="3"/>
  <c r="AO3616" i="3" s="1"/>
  <c r="AC2566" i="3"/>
  <c r="AO2566" i="3" s="1"/>
  <c r="AC2586" i="3"/>
  <c r="AO2586" i="3" s="1"/>
  <c r="AC3213" i="3"/>
  <c r="AO3213" i="3" s="1"/>
  <c r="AC3300" i="3"/>
  <c r="AO3300" i="3" s="1"/>
  <c r="AC2756" i="3"/>
  <c r="AO2756" i="3" s="1"/>
  <c r="AC4375" i="3"/>
  <c r="AO4375" i="3" s="1"/>
  <c r="AC3261" i="3"/>
  <c r="AO3261" i="3" s="1"/>
  <c r="AC2499" i="3"/>
  <c r="AO2499" i="3" s="1"/>
  <c r="AC2415" i="3"/>
  <c r="AO2415" i="3" s="1"/>
  <c r="AC2641" i="3"/>
  <c r="AO2641" i="3" s="1"/>
  <c r="AC2980" i="3"/>
  <c r="AO2980" i="3" s="1"/>
  <c r="AC3335" i="3"/>
  <c r="AO3335" i="3" s="1"/>
  <c r="AC4565" i="3"/>
  <c r="AO4565" i="3" s="1"/>
  <c r="AC2994" i="3"/>
  <c r="AO2994" i="3" s="1"/>
  <c r="AC2852" i="3"/>
  <c r="AO2852" i="3" s="1"/>
  <c r="AC2984" i="3"/>
  <c r="AO2984" i="3" s="1"/>
  <c r="AC227" i="3"/>
  <c r="AO227" i="3" s="1"/>
  <c r="AC3708" i="3"/>
  <c r="AO3708" i="3" s="1"/>
  <c r="AC3407" i="3"/>
  <c r="AO3407" i="3" s="1"/>
  <c r="AC2676" i="3"/>
  <c r="AO2676" i="3" s="1"/>
  <c r="AC4774" i="3"/>
  <c r="AO4774" i="3" s="1"/>
  <c r="AC2389" i="3"/>
  <c r="AO2389" i="3" s="1"/>
  <c r="AC2884" i="3"/>
  <c r="AO2884" i="3" s="1"/>
  <c r="AC2474" i="3"/>
  <c r="AO2474" i="3" s="1"/>
  <c r="AC2991" i="3"/>
  <c r="AO2991" i="3" s="1"/>
  <c r="AC2559" i="3"/>
  <c r="AO2559" i="3" s="1"/>
  <c r="AC2487" i="3"/>
  <c r="AO2487" i="3" s="1"/>
  <c r="AC2444" i="3"/>
  <c r="AO2444" i="3" s="1"/>
  <c r="AC2515" i="3"/>
  <c r="AO2515" i="3" s="1"/>
  <c r="AC2854" i="3"/>
  <c r="AO2854" i="3" s="1"/>
  <c r="AC2932" i="3"/>
  <c r="AO2932" i="3" s="1"/>
  <c r="AC3873" i="3"/>
  <c r="AO3873" i="3" s="1"/>
  <c r="AC2544" i="3"/>
  <c r="AO2544" i="3" s="1"/>
  <c r="AC2909" i="3"/>
  <c r="AO2909" i="3" s="1"/>
  <c r="AC2571" i="3"/>
  <c r="AO2571" i="3" s="1"/>
  <c r="AC2609" i="3"/>
  <c r="AO2609" i="3" s="1"/>
  <c r="AC4048" i="3"/>
  <c r="AC3418" i="3"/>
  <c r="AO3418" i="3" s="1"/>
  <c r="AC3881" i="3"/>
  <c r="AO3881" i="3" s="1"/>
  <c r="AC2468" i="3"/>
  <c r="AO2468" i="3" s="1"/>
  <c r="AC3783" i="3"/>
  <c r="AO3783" i="3" s="1"/>
  <c r="AC2900" i="3"/>
  <c r="AO2900" i="3" s="1"/>
  <c r="AC3206" i="3"/>
  <c r="AO3206" i="3" s="1"/>
  <c r="AC3583" i="3"/>
  <c r="AO3583" i="3" s="1"/>
  <c r="AC2503" i="3"/>
  <c r="AO2503" i="3" s="1"/>
  <c r="AC2581" i="3"/>
  <c r="AO2581" i="3" s="1"/>
  <c r="AC2956" i="3"/>
  <c r="AO2956" i="3" s="1"/>
  <c r="AC2746" i="3"/>
  <c r="AO2746" i="3" s="1"/>
  <c r="AC3371" i="3"/>
  <c r="AO3371" i="3" s="1"/>
  <c r="AC2790" i="3"/>
  <c r="AO2790" i="3" s="1"/>
  <c r="AC3182" i="3"/>
  <c r="AO3182" i="3" s="1"/>
  <c r="AC969" i="3"/>
  <c r="AO969" i="3" s="1"/>
  <c r="AC2706" i="3"/>
  <c r="AO2706" i="3" s="1"/>
  <c r="AC2554" i="3"/>
  <c r="AO2554" i="3" s="1"/>
  <c r="AC3209" i="3"/>
  <c r="AO3209" i="3" s="1"/>
  <c r="AC2421" i="3"/>
  <c r="AO2421" i="3" s="1"/>
  <c r="AC2721" i="3"/>
  <c r="AO2721" i="3" s="1"/>
  <c r="AC2630" i="3"/>
  <c r="AO2630" i="3" s="1"/>
  <c r="AC3362" i="3"/>
  <c r="AO3362" i="3" s="1"/>
  <c r="AC2622" i="3"/>
  <c r="AO2622" i="3" s="1"/>
  <c r="AC5492" i="3"/>
  <c r="AO5492" i="3" s="1"/>
  <c r="AC3055" i="3"/>
  <c r="AO3055" i="3" s="1"/>
  <c r="AC3178" i="3"/>
  <c r="AO3178" i="3" s="1"/>
  <c r="AC3927" i="3"/>
  <c r="AO3927" i="3" s="1"/>
  <c r="AC3436" i="3"/>
  <c r="AO3436" i="3" s="1"/>
  <c r="AC2848" i="3"/>
  <c r="AO2848" i="3" s="1"/>
  <c r="AC4832" i="3"/>
  <c r="AO4832" i="3" s="1"/>
  <c r="AC3723" i="3"/>
  <c r="AO3723" i="3" s="1"/>
  <c r="AC3360" i="3"/>
  <c r="AO3360" i="3" s="1"/>
  <c r="AC5911" i="3"/>
  <c r="AO5911" i="3" s="1"/>
  <c r="AC5523" i="3"/>
  <c r="AO5523" i="3" s="1"/>
  <c r="AC2506" i="3"/>
  <c r="AO2506" i="3" s="1"/>
  <c r="AC3398" i="3"/>
  <c r="AO3398" i="3" s="1"/>
  <c r="AC3148" i="3"/>
  <c r="AO3148" i="3" s="1"/>
  <c r="AC4928" i="3"/>
  <c r="AC4356" i="3"/>
  <c r="AO4356" i="3" s="1"/>
  <c r="AC3078" i="3"/>
  <c r="AC2791" i="3"/>
  <c r="AO2791" i="3" s="1"/>
  <c r="AC2422" i="3"/>
  <c r="AO2422" i="3" s="1"/>
  <c r="AC3517" i="3"/>
  <c r="AC3260" i="3"/>
  <c r="AO3260" i="3" s="1"/>
  <c r="AC3425" i="3"/>
  <c r="AO3425" i="3" s="1"/>
  <c r="AC3202" i="3"/>
  <c r="AO3202" i="3" s="1"/>
  <c r="AC3505" i="3"/>
  <c r="AO3505" i="3" s="1"/>
  <c r="AC3428" i="3"/>
  <c r="AO3428" i="3" s="1"/>
  <c r="AC1219" i="3"/>
  <c r="AO1219" i="3" s="1"/>
  <c r="AC3381" i="3"/>
  <c r="AO3381" i="3" s="1"/>
  <c r="AC3200" i="3"/>
  <c r="AO3200" i="3" s="1"/>
  <c r="AC3283" i="3"/>
  <c r="AO3283" i="3" s="1"/>
  <c r="AC2845" i="3"/>
  <c r="AO2845" i="3" s="1"/>
  <c r="AC2787" i="3"/>
  <c r="AO2787" i="3" s="1"/>
  <c r="AC3574" i="3"/>
  <c r="AO3574" i="3" s="1"/>
  <c r="AC2797" i="3"/>
  <c r="AO2797" i="3" s="1"/>
  <c r="AC3001" i="3"/>
  <c r="AO3001" i="3" s="1"/>
  <c r="AC3006" i="3"/>
  <c r="AO3006" i="3" s="1"/>
  <c r="AC2961" i="3"/>
  <c r="AO2961" i="3" s="1"/>
  <c r="AC3011" i="3"/>
  <c r="AO3011" i="3" s="1"/>
  <c r="AC2707" i="3"/>
  <c r="AO2707" i="3" s="1"/>
  <c r="AC3131" i="3"/>
  <c r="AO3131" i="3" s="1"/>
  <c r="AC3135" i="3"/>
  <c r="AO3135" i="3" s="1"/>
  <c r="AC3085" i="3"/>
  <c r="AO3085" i="3" s="1"/>
  <c r="AC3241" i="3"/>
  <c r="AO3241" i="3" s="1"/>
  <c r="AC2968" i="3"/>
  <c r="AO2968" i="3" s="1"/>
  <c r="AC3385" i="3"/>
  <c r="AO3385" i="3" s="1"/>
  <c r="AC2629" i="3"/>
  <c r="AO2629" i="3" s="1"/>
  <c r="AC3420" i="3"/>
  <c r="AO3420" i="3" s="1"/>
  <c r="AC3687" i="3"/>
  <c r="AO3687" i="3" s="1"/>
  <c r="AC3815" i="3"/>
  <c r="AO3815" i="3" s="1"/>
  <c r="AC3609" i="3"/>
  <c r="AO3609" i="3" s="1"/>
  <c r="AC2788" i="3"/>
  <c r="AO2788" i="3" s="1"/>
  <c r="AC3248" i="3"/>
  <c r="AO3248" i="3" s="1"/>
  <c r="AC3354" i="3"/>
  <c r="AO3354" i="3" s="1"/>
  <c r="AC3003" i="3"/>
  <c r="AO3003" i="3" s="1"/>
  <c r="AC2867" i="3"/>
  <c r="AO2867" i="3" s="1"/>
  <c r="AC3301" i="3"/>
  <c r="AO3301" i="3" s="1"/>
  <c r="AC4177" i="3"/>
  <c r="AO4177" i="3" s="1"/>
  <c r="AC3770" i="3"/>
  <c r="AO3770" i="3" s="1"/>
  <c r="AC3592" i="3"/>
  <c r="AC10" i="3"/>
  <c r="AO10" i="3" s="1"/>
  <c r="AC2782" i="3"/>
  <c r="AO2782" i="3" s="1"/>
  <c r="AC3481" i="3"/>
  <c r="AO3481" i="3" s="1"/>
  <c r="AC3778" i="3"/>
  <c r="AO3778" i="3" s="1"/>
  <c r="AC3019" i="3"/>
  <c r="AO3019" i="3" s="1"/>
  <c r="AC3476" i="3"/>
  <c r="AO3476" i="3" s="1"/>
  <c r="AC2718" i="3"/>
  <c r="AO2718" i="3" s="1"/>
  <c r="AC2842" i="3"/>
  <c r="AO2842" i="3" s="1"/>
  <c r="AC3388" i="3"/>
  <c r="AO3388" i="3" s="1"/>
  <c r="AC2778" i="3"/>
  <c r="AO2778" i="3" s="1"/>
  <c r="AC3073" i="3"/>
  <c r="AO3073" i="3" s="1"/>
  <c r="AC3136" i="3"/>
  <c r="AC3496" i="3"/>
  <c r="AO3496" i="3" s="1"/>
  <c r="AC2678" i="3"/>
  <c r="AO2678" i="3" s="1"/>
  <c r="AC3874" i="3"/>
  <c r="AO3874" i="3" s="1"/>
  <c r="AC2666" i="3"/>
  <c r="AO2666" i="3" s="1"/>
  <c r="AC2543" i="3"/>
  <c r="AO2543" i="3" s="1"/>
  <c r="AC2700" i="3"/>
  <c r="AO2700" i="3" s="1"/>
  <c r="AC3149" i="3"/>
  <c r="AO3149" i="3" s="1"/>
  <c r="AC5304" i="3"/>
  <c r="AO5304" i="3" s="1"/>
  <c r="AC2833" i="3"/>
  <c r="AO2833" i="3" s="1"/>
  <c r="AC2680" i="3"/>
  <c r="AO2680" i="3" s="1"/>
  <c r="AC2803" i="3"/>
  <c r="AO2803" i="3" s="1"/>
  <c r="AC3049" i="3"/>
  <c r="AO3049" i="3" s="1"/>
  <c r="AC3348" i="3"/>
  <c r="AO3348" i="3" s="1"/>
  <c r="AC2681" i="3"/>
  <c r="AO2681" i="3" s="1"/>
  <c r="AC2871" i="3"/>
  <c r="AO2871" i="3" s="1"/>
  <c r="AC3030" i="3"/>
  <c r="AO3030" i="3" s="1"/>
  <c r="AC3313" i="3"/>
  <c r="AO3313" i="3" s="1"/>
  <c r="AC2875" i="3"/>
  <c r="AO2875" i="3" s="1"/>
  <c r="AC3280" i="3"/>
  <c r="AO3280" i="3" s="1"/>
  <c r="AC2978" i="3"/>
  <c r="AO2978" i="3" s="1"/>
  <c r="AC3337" i="3"/>
  <c r="AO3337" i="3" s="1"/>
  <c r="AC2425" i="3"/>
  <c r="AO2425" i="3" s="1"/>
  <c r="AC2872" i="3"/>
  <c r="AO2872" i="3" s="1"/>
  <c r="AC3363" i="3"/>
  <c r="AO3363" i="3" s="1"/>
  <c r="AC2428" i="3"/>
  <c r="AO2428" i="3" s="1"/>
  <c r="AC2750" i="3"/>
  <c r="AO2750" i="3" s="1"/>
  <c r="AC2866" i="3"/>
  <c r="AO2866" i="3" s="1"/>
  <c r="AC17" i="3"/>
  <c r="AO17" i="3" s="1"/>
  <c r="AC2381" i="3"/>
  <c r="AO2381" i="3" s="1"/>
  <c r="AC3405" i="3"/>
  <c r="AO3405" i="3" s="1"/>
  <c r="AC3021" i="3"/>
  <c r="AO3021" i="3" s="1"/>
  <c r="AC3204" i="3"/>
  <c r="AO3204" i="3" s="1"/>
  <c r="AC2691" i="3"/>
  <c r="AO2691" i="3" s="1"/>
  <c r="AC2408" i="3"/>
  <c r="AO2408" i="3" s="1"/>
  <c r="AC2807" i="3"/>
  <c r="AO2807" i="3" s="1"/>
  <c r="AC2820" i="3"/>
  <c r="AO2820" i="3" s="1"/>
  <c r="AC5352" i="3"/>
  <c r="AO5352" i="3" s="1"/>
  <c r="AC2835" i="3"/>
  <c r="AO2835" i="3" s="1"/>
  <c r="AC2675" i="3"/>
  <c r="AO2675" i="3" s="1"/>
  <c r="AC2420" i="3"/>
  <c r="AO2420" i="3" s="1"/>
  <c r="AC4733" i="3"/>
  <c r="AO4733" i="3" s="1"/>
  <c r="AC2896" i="3"/>
  <c r="AO2896" i="3" s="1"/>
  <c r="AC2521" i="3"/>
  <c r="AO2521" i="3" s="1"/>
  <c r="AC3141" i="3"/>
  <c r="AO3141" i="3" s="1"/>
  <c r="AC2687" i="3"/>
  <c r="AO2687" i="3" s="1"/>
  <c r="AC2686" i="3"/>
  <c r="AO2686" i="3" s="1"/>
  <c r="AC2663" i="3"/>
  <c r="AO2663" i="3" s="1"/>
  <c r="AC2459" i="3"/>
  <c r="AO2459" i="3" s="1"/>
  <c r="AC4539" i="3"/>
  <c r="AO4539" i="3" s="1"/>
  <c r="AC2516" i="3"/>
  <c r="AO2516" i="3" s="1"/>
  <c r="AC2763" i="3"/>
  <c r="AO2763" i="3" s="1"/>
  <c r="AC2656" i="3"/>
  <c r="AO2656" i="3" s="1"/>
  <c r="AC2504" i="3"/>
  <c r="AO2504" i="3" s="1"/>
  <c r="AC2655" i="3"/>
  <c r="AO2655" i="3" s="1"/>
  <c r="AC2614" i="3"/>
  <c r="AO2614" i="3" s="1"/>
  <c r="AC2518" i="3"/>
  <c r="AO2518" i="3" s="1"/>
  <c r="AC2946" i="3"/>
  <c r="AO2946" i="3" s="1"/>
  <c r="AC3081" i="3"/>
  <c r="AO3081" i="3" s="1"/>
  <c r="AC2546" i="3"/>
  <c r="AO2546" i="3" s="1"/>
  <c r="AC2806" i="3"/>
  <c r="AO2806" i="3" s="1"/>
  <c r="AC2898" i="3"/>
  <c r="AO2898" i="3" s="1"/>
  <c r="AC3324" i="3"/>
  <c r="AO3324" i="3" s="1"/>
  <c r="AC2452" i="3"/>
  <c r="AO2452" i="3" s="1"/>
  <c r="AC4646" i="3"/>
  <c r="AO4646" i="3" s="1"/>
  <c r="AC2454" i="3"/>
  <c r="AO2454" i="3" s="1"/>
  <c r="AC3177" i="3"/>
  <c r="AO3177" i="3" s="1"/>
  <c r="AC2441" i="3"/>
  <c r="AO2441" i="3" s="1"/>
  <c r="AC3556" i="3"/>
  <c r="AO3556" i="3" s="1"/>
  <c r="AC2573" i="3"/>
  <c r="AO2573" i="3" s="1"/>
  <c r="AC2416" i="3"/>
  <c r="AO2416" i="3" s="1"/>
  <c r="AC3567" i="3"/>
  <c r="AO3567" i="3" s="1"/>
  <c r="AC3143" i="3"/>
  <c r="AO3143" i="3" s="1"/>
  <c r="AC2645" i="3"/>
  <c r="AO2645" i="3" s="1"/>
  <c r="AC2910" i="3"/>
  <c r="AO2910" i="3" s="1"/>
  <c r="AC3460" i="3"/>
  <c r="AO3460" i="3" s="1"/>
  <c r="AC3022" i="3"/>
  <c r="AO3022" i="3" s="1"/>
  <c r="AC3106" i="3"/>
  <c r="AO3106" i="3" s="1"/>
  <c r="AC2426" i="3"/>
  <c r="AO2426" i="3" s="1"/>
  <c r="AC3318" i="3"/>
  <c r="AO3318" i="3" s="1"/>
  <c r="AC2995" i="3"/>
  <c r="AO2995" i="3" s="1"/>
  <c r="AC3282" i="3"/>
  <c r="AO3282" i="3" s="1"/>
  <c r="AC2887" i="3"/>
  <c r="AO2887" i="3" s="1"/>
  <c r="AC3158" i="3"/>
  <c r="AO3158" i="3" s="1"/>
  <c r="AC3440" i="3"/>
  <c r="AO3440" i="3" s="1"/>
  <c r="AC3092" i="3"/>
  <c r="AO3092" i="3" s="1"/>
  <c r="AC2801" i="3"/>
  <c r="AO2801" i="3" s="1"/>
  <c r="AC3784" i="3"/>
  <c r="AO3784" i="3" s="1"/>
  <c r="AC2463" i="3"/>
  <c r="AO2463" i="3" s="1"/>
  <c r="AC3100" i="3"/>
  <c r="AO3100" i="3" s="1"/>
  <c r="AC628" i="3"/>
  <c r="AO628" i="3" s="1"/>
  <c r="AC4959" i="3"/>
  <c r="AO4959" i="3" s="1"/>
  <c r="AC3046" i="3"/>
  <c r="AO3046" i="3" s="1"/>
  <c r="AC3535" i="3"/>
  <c r="AO3535" i="3" s="1"/>
  <c r="AC2650" i="3"/>
  <c r="AO2650" i="3" s="1"/>
  <c r="AC3522" i="3"/>
  <c r="AO3522" i="3" s="1"/>
  <c r="AC13" i="3"/>
  <c r="AO13" i="3" s="1"/>
  <c r="AC2730" i="3"/>
  <c r="AO2730" i="3" s="1"/>
  <c r="AC3951" i="3"/>
  <c r="AO3951" i="3" s="1"/>
  <c r="AC5232" i="3"/>
  <c r="AO5232" i="3" s="1"/>
  <c r="AC2912" i="3"/>
  <c r="AO2912" i="3" s="1"/>
  <c r="AC2696" i="3"/>
  <c r="AO2696" i="3" s="1"/>
  <c r="AC3124" i="3"/>
  <c r="AO3124" i="3" s="1"/>
  <c r="AC2429" i="3"/>
  <c r="AO2429" i="3" s="1"/>
  <c r="AC2453" i="3"/>
  <c r="AO2453" i="3" s="1"/>
  <c r="AC2901" i="3"/>
  <c r="AO2901" i="3" s="1"/>
  <c r="AC2589" i="3"/>
  <c r="AO2589" i="3" s="1"/>
  <c r="AC2413" i="3"/>
  <c r="AO2413" i="3" s="1"/>
  <c r="AC2398" i="3"/>
  <c r="AO2398" i="3" s="1"/>
  <c r="AC2951" i="3"/>
  <c r="AO2951" i="3" s="1"/>
  <c r="AC3893" i="3"/>
  <c r="AO3893" i="3" s="1"/>
  <c r="AC5058" i="3"/>
  <c r="AO5058" i="3" s="1"/>
  <c r="AC3376" i="3"/>
  <c r="AO3376" i="3" s="1"/>
  <c r="AC3196" i="3"/>
  <c r="AO3196" i="3" s="1"/>
  <c r="AC3352" i="3"/>
  <c r="AO3352" i="3" s="1"/>
  <c r="AC3329" i="3"/>
  <c r="AO3329" i="3" s="1"/>
  <c r="AC2715" i="3"/>
  <c r="AO2715" i="3" s="1"/>
  <c r="AC6" i="3"/>
  <c r="AO6" i="3" s="1"/>
  <c r="AC3615" i="3"/>
  <c r="AO3615" i="3" s="1"/>
  <c r="AC2776" i="3"/>
  <c r="AO2776" i="3" s="1"/>
  <c r="AC3417" i="3"/>
  <c r="AO3417" i="3" s="1"/>
  <c r="AC2601" i="3"/>
  <c r="AO2601" i="3" s="1"/>
  <c r="AC2987" i="3"/>
  <c r="AO2987" i="3" s="1"/>
  <c r="AC3171" i="3"/>
  <c r="AO3171" i="3" s="1"/>
  <c r="AC2972" i="3"/>
  <c r="AC3589" i="3"/>
  <c r="AO3589" i="3" s="1"/>
  <c r="AC3594" i="3"/>
  <c r="AO3594" i="3" s="1"/>
  <c r="AC3384" i="3"/>
  <c r="AO3384" i="3" s="1"/>
  <c r="AC2927" i="3"/>
  <c r="AO2927" i="3" s="1"/>
  <c r="AC2745" i="3"/>
  <c r="AO2745" i="3" s="1"/>
  <c r="AC3500" i="3"/>
  <c r="AO3500" i="3" s="1"/>
  <c r="AC3771" i="3"/>
  <c r="AO3771" i="3" s="1"/>
  <c r="AC3501" i="3"/>
  <c r="AO3501" i="3" s="1"/>
  <c r="AC3731" i="3"/>
  <c r="AO3731" i="3" s="1"/>
  <c r="AC3045" i="3"/>
  <c r="AO3045" i="3" s="1"/>
  <c r="AC3557" i="3"/>
  <c r="AO3557" i="3" s="1"/>
  <c r="AC3207" i="3"/>
  <c r="AO3207" i="3" s="1"/>
  <c r="AC3247" i="3"/>
  <c r="AO3247" i="3" s="1"/>
  <c r="AC3394" i="3"/>
  <c r="AO3394" i="3" s="1"/>
  <c r="AC3336" i="3"/>
  <c r="AO3336" i="3" s="1"/>
  <c r="AC3316" i="3"/>
  <c r="AO3316" i="3" s="1"/>
  <c r="AC3330" i="3"/>
  <c r="AO3330" i="3" s="1"/>
  <c r="AC3122" i="3"/>
  <c r="AO3122" i="3" s="1"/>
  <c r="AC2799" i="3"/>
  <c r="AO2799" i="3" s="1"/>
  <c r="AC3328" i="3"/>
  <c r="AO3328" i="3" s="1"/>
  <c r="AC3071" i="3"/>
  <c r="AO3071" i="3" s="1"/>
  <c r="AC3511" i="3"/>
  <c r="AC2511" i="3"/>
  <c r="AO2511" i="3" s="1"/>
  <c r="AC2414" i="3"/>
  <c r="AO2414" i="3" s="1"/>
  <c r="AC3201" i="3"/>
  <c r="AO3201" i="3" s="1"/>
  <c r="AC3278" i="3"/>
  <c r="AO3278" i="3" s="1"/>
  <c r="AC1530" i="3"/>
  <c r="AO1530" i="3" s="1"/>
  <c r="AC3399" i="3"/>
  <c r="AO3399" i="3" s="1"/>
  <c r="AC2864" i="3"/>
  <c r="AO2864" i="3" s="1"/>
  <c r="AC2741" i="3"/>
  <c r="AO2741" i="3" s="1"/>
  <c r="AC2528" i="3"/>
  <c r="AO2528" i="3" s="1"/>
  <c r="AC2637" i="3"/>
  <c r="AO2637" i="3" s="1"/>
  <c r="AC2491" i="3"/>
  <c r="AO2491" i="3" s="1"/>
  <c r="AC2882" i="3"/>
  <c r="AO2882" i="3" s="1"/>
  <c r="AC3688" i="3"/>
  <c r="AO3688" i="3" s="1"/>
  <c r="AC3526" i="3"/>
  <c r="AO3526" i="3" s="1"/>
  <c r="AC2653" i="3"/>
  <c r="AO2653" i="3" s="1"/>
  <c r="AC5543" i="3"/>
  <c r="AO5543" i="3" s="1"/>
  <c r="AC2751" i="3"/>
  <c r="AO2751" i="3" s="1"/>
  <c r="AC2697" i="3"/>
  <c r="AO2697" i="3" s="1"/>
  <c r="AC3002" i="3"/>
  <c r="AO3002" i="3" s="1"/>
  <c r="AC2672" i="3"/>
  <c r="AO2672" i="3" s="1"/>
  <c r="AC2950" i="3"/>
  <c r="AO2950" i="3" s="1"/>
  <c r="AC3281" i="3"/>
  <c r="AO3281" i="3" s="1"/>
  <c r="AC2647" i="3"/>
  <c r="AO2647" i="3" s="1"/>
  <c r="AC3325" i="3"/>
  <c r="AO3325" i="3" s="1"/>
  <c r="AC3623" i="3"/>
  <c r="AO3623" i="3" s="1"/>
  <c r="AC3573" i="3"/>
  <c r="AO3573" i="3" s="1"/>
  <c r="AC2552" i="3"/>
  <c r="AO2552" i="3" s="1"/>
  <c r="AC2859" i="3"/>
  <c r="AO2859" i="3" s="1"/>
  <c r="AC2689" i="3"/>
  <c r="AO2689" i="3" s="1"/>
  <c r="AC3144" i="3"/>
  <c r="AO3144" i="3" s="1"/>
  <c r="AC2634" i="3"/>
  <c r="AO2634" i="3" s="1"/>
  <c r="AC3364" i="3"/>
  <c r="AO3364" i="3" s="1"/>
  <c r="AC3068" i="3"/>
  <c r="AO3068" i="3" s="1"/>
  <c r="AC3037" i="3"/>
  <c r="AO3037" i="3" s="1"/>
  <c r="AC2572" i="3"/>
  <c r="AO2572" i="3" s="1"/>
  <c r="AC2390" i="3"/>
  <c r="AO2390" i="3" s="1"/>
  <c r="AC3346" i="3"/>
  <c r="AO3346" i="3" s="1"/>
  <c r="AC2587" i="3"/>
  <c r="AO2587" i="3" s="1"/>
  <c r="AC2435" i="3"/>
  <c r="AO2435" i="3" s="1"/>
  <c r="AC2574" i="3"/>
  <c r="AO2574" i="3" s="1"/>
  <c r="AC2392" i="3"/>
  <c r="AO2392" i="3" s="1"/>
  <c r="AC3805" i="3"/>
  <c r="AO3805" i="3" s="1"/>
  <c r="AC2560" i="3"/>
  <c r="AO2560" i="3" s="1"/>
  <c r="AC2894" i="3"/>
  <c r="AO2894" i="3" s="1"/>
  <c r="AC2784" i="3"/>
  <c r="AO2784" i="3" s="1"/>
  <c r="AC2726" i="3"/>
  <c r="AO2726" i="3" s="1"/>
  <c r="AC2433" i="3"/>
  <c r="AO2433" i="3" s="1"/>
  <c r="AC3183" i="3"/>
  <c r="AO3183" i="3" s="1"/>
  <c r="AC2551" i="3"/>
  <c r="AO2551" i="3" s="1"/>
  <c r="AC2464" i="3"/>
  <c r="AO2464" i="3" s="1"/>
  <c r="AC3322" i="3"/>
  <c r="AO3322" i="3" s="1"/>
  <c r="AC2431" i="3"/>
  <c r="AO2431" i="3" s="1"/>
  <c r="AC2456" i="3"/>
  <c r="AO2456" i="3" s="1"/>
  <c r="AC2760" i="3"/>
  <c r="AO2760" i="3" s="1"/>
  <c r="AC2568" i="3"/>
  <c r="AO2568" i="3" s="1"/>
  <c r="AC2565" i="3"/>
  <c r="AO2565" i="3" s="1"/>
  <c r="AC2937" i="3"/>
  <c r="AO2937" i="3" s="1"/>
  <c r="AC3604" i="3"/>
  <c r="AO3604" i="3" s="1"/>
  <c r="AC2494" i="3"/>
  <c r="AO2494" i="3" s="1"/>
  <c r="AC310" i="3"/>
  <c r="AO310" i="3" s="1"/>
  <c r="AC2705" i="3"/>
  <c r="AO2705" i="3" s="1"/>
  <c r="AC2542" i="3"/>
  <c r="AO2542" i="3" s="1"/>
  <c r="AC2639" i="3"/>
  <c r="AO2639" i="3" s="1"/>
  <c r="AC2539" i="3"/>
  <c r="AO2539" i="3" s="1"/>
  <c r="AC3140" i="3"/>
  <c r="AO3140" i="3" s="1"/>
  <c r="AC2498" i="3"/>
  <c r="AO2498" i="3" s="1"/>
  <c r="AC2753" i="3"/>
  <c r="AO2753" i="3" s="1"/>
  <c r="AC2878" i="3"/>
  <c r="AO2878" i="3" s="1"/>
  <c r="AC2743" i="3"/>
  <c r="AO2743" i="3" s="1"/>
  <c r="AC3515" i="3"/>
  <c r="AO3515" i="3" s="1"/>
  <c r="AC2949" i="3"/>
  <c r="AO2949" i="3" s="1"/>
  <c r="AC2855" i="3"/>
  <c r="AO2855" i="3" s="1"/>
  <c r="AC5610" i="3"/>
  <c r="AO5610" i="3" s="1"/>
  <c r="AC2729" i="3"/>
  <c r="AO2729" i="3" s="1"/>
  <c r="AC2819" i="3"/>
  <c r="AO2819" i="3" s="1"/>
  <c r="AC3720" i="3"/>
  <c r="AO3720" i="3" s="1"/>
  <c r="AC2549" i="3"/>
  <c r="AO2549" i="3" s="1"/>
  <c r="AC2692" i="3"/>
  <c r="AO2692" i="3" s="1"/>
  <c r="AC2662" i="3"/>
  <c r="AO2662" i="3" s="1"/>
  <c r="AC2519" i="3"/>
  <c r="AO2519" i="3" s="1"/>
  <c r="AC3240" i="3"/>
  <c r="AO3240" i="3" s="1"/>
  <c r="AC2497" i="3"/>
  <c r="AO2497" i="3" s="1"/>
  <c r="AC3256" i="3"/>
  <c r="AO3256" i="3" s="1"/>
  <c r="AC2725" i="3"/>
  <c r="AO2725" i="3" s="1"/>
  <c r="AC2870" i="3"/>
  <c r="AO2870" i="3" s="1"/>
  <c r="AC3558" i="3"/>
  <c r="AO3558" i="3" s="1"/>
  <c r="AC3128" i="3"/>
  <c r="AO3128" i="3" s="1"/>
  <c r="AC2488" i="3"/>
  <c r="AO2488" i="3" s="1"/>
  <c r="AC2623" i="3"/>
  <c r="AO2623" i="3" s="1"/>
  <c r="AC2446" i="3"/>
  <c r="AO2446" i="3" s="1"/>
  <c r="AC4989" i="3"/>
  <c r="AO4989" i="3" s="1"/>
  <c r="AC3309" i="3"/>
  <c r="AO3309" i="3" s="1"/>
  <c r="AC2976" i="3"/>
  <c r="AO2976" i="3" s="1"/>
  <c r="AC2399" i="3"/>
  <c r="AO2399" i="3" s="1"/>
  <c r="AC4809" i="3"/>
  <c r="AO4809" i="3" s="1"/>
  <c r="AC3151" i="3"/>
  <c r="AO3151" i="3" s="1"/>
  <c r="AC4283" i="3"/>
  <c r="AO4283" i="3" s="1"/>
  <c r="AC2704" i="3"/>
  <c r="AO2704" i="3" s="1"/>
  <c r="AC3338" i="3"/>
  <c r="AO3338" i="3" s="1"/>
  <c r="AC2742" i="3"/>
  <c r="AO2742" i="3" s="1"/>
  <c r="AC2109" i="3"/>
  <c r="AO2109" i="3" s="1"/>
  <c r="AC2996" i="3"/>
  <c r="AO2996" i="3" s="1"/>
  <c r="AC2734" i="3"/>
  <c r="AO2734" i="3" s="1"/>
  <c r="AC3101" i="3"/>
  <c r="AO3101" i="3" s="1"/>
  <c r="AC3414" i="3"/>
  <c r="AO3414" i="3" s="1"/>
  <c r="AC3554" i="3"/>
  <c r="AO3554" i="3" s="1"/>
  <c r="AC4495" i="3"/>
  <c r="AO4495" i="3" s="1"/>
  <c r="AC2485" i="3"/>
  <c r="AO2485" i="3" s="1"/>
  <c r="AC3053" i="3"/>
  <c r="AO3053" i="3" s="1"/>
  <c r="AC3176" i="3"/>
  <c r="AO3176" i="3" s="1"/>
  <c r="AC3598" i="3"/>
  <c r="AO3598" i="3" s="1"/>
  <c r="AC2534" i="3"/>
  <c r="AO2534" i="3" s="1"/>
  <c r="AC2858" i="3"/>
  <c r="AO2858" i="3" s="1"/>
  <c r="AC2913" i="3"/>
  <c r="AO2913" i="3" s="1"/>
  <c r="AC3382" i="3"/>
  <c r="AO3382" i="3" s="1"/>
  <c r="AC3713" i="3"/>
  <c r="AO3713" i="3" s="1"/>
  <c r="AC5340" i="3"/>
  <c r="AO5340" i="3" s="1"/>
  <c r="AC4708" i="3"/>
  <c r="AO4708" i="3" s="1"/>
  <c r="AC4206" i="3"/>
  <c r="AO4206" i="3" s="1"/>
  <c r="AC2990" i="3"/>
  <c r="AO2990" i="3" s="1"/>
  <c r="AC2578" i="3"/>
  <c r="AO2578" i="3" s="1"/>
  <c r="AC3198" i="3"/>
  <c r="AO3198" i="3" s="1"/>
  <c r="AC3238" i="3"/>
  <c r="AO3238" i="3" s="1"/>
  <c r="AC3431" i="3"/>
  <c r="AO3431" i="3" s="1"/>
  <c r="AC3591" i="3"/>
  <c r="AO3591" i="3" s="1"/>
  <c r="AC3125" i="3"/>
  <c r="AO3125" i="3" s="1"/>
  <c r="AC4418" i="3"/>
  <c r="AO4418" i="3" s="1"/>
  <c r="AC3429" i="3"/>
  <c r="AO3429" i="3" s="1"/>
  <c r="AC1526" i="3"/>
  <c r="AO1526" i="3" s="1"/>
  <c r="AC3016" i="3"/>
  <c r="AO3016" i="3" s="1"/>
  <c r="AC3314" i="3"/>
  <c r="AO3314" i="3" s="1"/>
  <c r="AC16" i="3"/>
  <c r="AO16" i="3" s="1"/>
  <c r="AC3231" i="3"/>
  <c r="AO3231" i="3" s="1"/>
  <c r="AC3444" i="3"/>
  <c r="AO3444" i="3" s="1"/>
  <c r="AC2708" i="3"/>
  <c r="AO2708" i="3" s="1"/>
  <c r="AC3351" i="3"/>
  <c r="AO3351" i="3" s="1"/>
  <c r="AC2418" i="3"/>
  <c r="AO2418" i="3" s="1"/>
  <c r="AC3307" i="3"/>
  <c r="AO3307" i="3" s="1"/>
  <c r="AC2783" i="3"/>
  <c r="AO2783" i="3" s="1"/>
  <c r="AC3373" i="3"/>
  <c r="AO3373" i="3" s="1"/>
  <c r="AC3203" i="3"/>
  <c r="AO3203" i="3" s="1"/>
  <c r="AC3599" i="3"/>
  <c r="AO3599" i="3" s="1"/>
  <c r="AC3249" i="3"/>
  <c r="AO3249" i="3" s="1"/>
  <c r="AC7" i="3"/>
  <c r="AO7" i="3" s="1"/>
  <c r="AC3319" i="3"/>
  <c r="AO3319" i="3" s="1"/>
  <c r="AC2596" i="3"/>
  <c r="AO2596" i="3" s="1"/>
  <c r="AC3826" i="3"/>
  <c r="AO3826" i="3" s="1"/>
  <c r="AC2892" i="3"/>
  <c r="AO2892" i="3" s="1"/>
  <c r="AC2510" i="3"/>
  <c r="AO2510" i="3" s="1"/>
  <c r="AC2825" i="3"/>
  <c r="AO2825" i="3" s="1"/>
  <c r="AC3252" i="3"/>
  <c r="AO3252" i="3" s="1"/>
  <c r="AC3482" i="3"/>
  <c r="AO3482" i="3" s="1"/>
  <c r="AC3473" i="3"/>
  <c r="AO3473" i="3" s="1"/>
  <c r="AC3513" i="3"/>
  <c r="AO3513" i="3" s="1"/>
  <c r="AC3630" i="3"/>
  <c r="AO3630" i="3" s="1"/>
  <c r="AC3642" i="3"/>
  <c r="AO3642" i="3" s="1"/>
  <c r="AC3453" i="3"/>
  <c r="AO3453" i="3" s="1"/>
  <c r="AC3387" i="3"/>
  <c r="AO3387" i="3" s="1"/>
  <c r="AC3552" i="3"/>
  <c r="AO3552" i="3" s="1"/>
  <c r="AC2921" i="3"/>
  <c r="AO2921" i="3" s="1"/>
  <c r="AC3254" i="3"/>
  <c r="AO3254" i="3" s="1"/>
  <c r="AC2527" i="3"/>
  <c r="AO2527" i="3" s="1"/>
  <c r="AC2612" i="3"/>
  <c r="AO2612" i="3" s="1"/>
  <c r="AC3345" i="3"/>
  <c r="AO3345" i="3" s="1"/>
  <c r="AC2591" i="3"/>
  <c r="AO2591" i="3" s="1"/>
  <c r="AC2379" i="3"/>
  <c r="AO2379" i="3" s="1"/>
  <c r="AC3162" i="3"/>
  <c r="AO3162" i="3" s="1"/>
  <c r="AC2555" i="3"/>
  <c r="AO2555" i="3" s="1"/>
  <c r="AC3025" i="3"/>
  <c r="AO3025" i="3" s="1"/>
  <c r="AC2382" i="3"/>
  <c r="AO2382" i="3" s="1"/>
  <c r="AC2377" i="3"/>
  <c r="AO2377" i="3" s="1"/>
  <c r="AC982" i="3"/>
  <c r="AO982" i="3" s="1"/>
  <c r="AC748" i="3"/>
  <c r="AC2886" i="3"/>
  <c r="AO2886" i="3" s="1"/>
  <c r="AC2891" i="3"/>
  <c r="AO2891" i="3" s="1"/>
  <c r="AC2479" i="3"/>
  <c r="AO2479" i="3" s="1"/>
  <c r="AC2394" i="3"/>
  <c r="AO2394" i="3" s="1"/>
  <c r="AC2758" i="3"/>
  <c r="AO2758" i="3" s="1"/>
  <c r="AC3302" i="3"/>
  <c r="AC3060" i="3"/>
  <c r="AO3060" i="3" s="1"/>
  <c r="AC2862" i="3"/>
  <c r="AO2862" i="3" s="1"/>
  <c r="AC3477" i="3"/>
  <c r="AO3477" i="3" s="1"/>
  <c r="AC2402" i="3"/>
  <c r="AO2402" i="3" s="1"/>
  <c r="AC3530" i="3"/>
  <c r="AO3530" i="3" s="1"/>
  <c r="AC3638" i="3"/>
  <c r="AO3638" i="3" s="1"/>
  <c r="AC2938" i="3"/>
  <c r="AO2938" i="3" s="1"/>
  <c r="AC2673" i="3"/>
  <c r="AO2673" i="3" s="1"/>
  <c r="AC3064" i="3"/>
  <c r="AO3064" i="3" s="1"/>
  <c r="AC2733" i="3"/>
  <c r="AO2733" i="3" s="1"/>
  <c r="AC2936" i="3"/>
  <c r="AO2936" i="3" s="1"/>
  <c r="AC3112" i="3"/>
  <c r="AO3112" i="3" s="1"/>
  <c r="AC3033" i="3"/>
  <c r="AO3033" i="3" s="1"/>
  <c r="AC2403" i="3"/>
  <c r="AO2403" i="3" s="1"/>
  <c r="AC2493" i="3"/>
  <c r="AO2493" i="3" s="1"/>
  <c r="AC2759" i="3"/>
  <c r="AO2759" i="3" s="1"/>
  <c r="AC2450" i="3"/>
  <c r="AO2450" i="3" s="1"/>
  <c r="AC5037" i="3"/>
  <c r="AO5037" i="3" s="1"/>
  <c r="AC3284" i="3"/>
  <c r="AO3284" i="3" s="1"/>
  <c r="AC2580" i="3"/>
  <c r="AO2580" i="3" s="1"/>
  <c r="AC2440" i="3"/>
  <c r="AO2440" i="3" s="1"/>
  <c r="AC2738" i="3"/>
  <c r="AO2738" i="3" s="1"/>
  <c r="AC2514" i="3"/>
  <c r="AO2514" i="3" s="1"/>
  <c r="AC2838" i="3"/>
  <c r="AO2838" i="3" s="1"/>
  <c r="AC3443" i="3"/>
  <c r="AO3443" i="3" s="1"/>
  <c r="AC3040" i="3"/>
  <c r="AO3040" i="3" s="1"/>
  <c r="AC2828" i="3"/>
  <c r="AO2828" i="3" s="1"/>
  <c r="AC2823" i="3"/>
  <c r="AO2823" i="3" s="1"/>
  <c r="AC2535" i="3"/>
  <c r="AO2535" i="3" s="1"/>
  <c r="AC2670" i="3"/>
  <c r="AO2670" i="3" s="1"/>
  <c r="AC2616" i="3"/>
  <c r="AO2616" i="3" s="1"/>
  <c r="AC2997" i="3"/>
  <c r="AO2997" i="3" s="1"/>
  <c r="AC3115" i="3"/>
  <c r="AO3115" i="3" s="1"/>
  <c r="AC2877" i="3"/>
  <c r="AO2877" i="3" s="1"/>
  <c r="AC2478" i="3"/>
  <c r="AO2478" i="3" s="1"/>
  <c r="AC2925" i="3"/>
  <c r="AO2925" i="3" s="1"/>
  <c r="AC2902" i="3"/>
  <c r="AO2902" i="3" s="1"/>
  <c r="AC555" i="3"/>
  <c r="AO555" i="3" s="1"/>
  <c r="AC3529" i="3"/>
  <c r="AO3529" i="3" s="1"/>
  <c r="AC2627" i="3"/>
  <c r="AO2627" i="3" s="1"/>
  <c r="AC3175" i="3"/>
  <c r="AO3175" i="3" s="1"/>
  <c r="AC2451" i="3"/>
  <c r="AO2451" i="3" s="1"/>
  <c r="AC3305" i="3"/>
  <c r="AO3305" i="3" s="1"/>
  <c r="AC3032" i="3"/>
  <c r="AO3032" i="3" s="1"/>
  <c r="AC3008" i="3"/>
  <c r="AO3008" i="3" s="1"/>
  <c r="AC2582" i="3"/>
  <c r="AO2582" i="3" s="1"/>
  <c r="AC2911" i="3"/>
  <c r="AO2911" i="3" s="1"/>
  <c r="AC2391" i="3"/>
  <c r="AO2391" i="3" s="1"/>
  <c r="AC2407" i="3"/>
  <c r="AO2407" i="3" s="1"/>
  <c r="AC2400" i="3"/>
  <c r="AO2400" i="3" s="1"/>
  <c r="AC3063" i="3"/>
  <c r="AO3063" i="3" s="1"/>
  <c r="AC2720" i="3"/>
  <c r="AO2720" i="3" s="1"/>
  <c r="AC5065" i="3"/>
  <c r="AO5065" i="3" s="1"/>
  <c r="AC3823" i="3"/>
  <c r="AO3823" i="3" s="1"/>
  <c r="AC2761" i="3"/>
  <c r="AO2761" i="3" s="1"/>
  <c r="AC2688" i="3"/>
  <c r="AO2688" i="3" s="1"/>
  <c r="AC2818" i="3"/>
  <c r="AO2818" i="3" s="1"/>
  <c r="AC2652" i="3"/>
  <c r="AO2652" i="3" s="1"/>
  <c r="AC2857" i="3"/>
  <c r="AO2857" i="3" s="1"/>
  <c r="AC2579" i="3"/>
  <c r="AO2579" i="3" s="1"/>
  <c r="AC3155" i="3"/>
  <c r="AO3155" i="3" s="1"/>
  <c r="AC2924" i="3"/>
  <c r="AO2924" i="3" s="1"/>
  <c r="AC2607" i="3"/>
  <c r="AO2607" i="3" s="1"/>
  <c r="AC3703" i="3"/>
  <c r="AO3703" i="3" s="1"/>
  <c r="AC2941" i="3"/>
  <c r="AO2941" i="3" s="1"/>
  <c r="AC2624" i="3"/>
  <c r="AO2624" i="3" s="1"/>
  <c r="AC2827" i="3"/>
  <c r="AO2827" i="3" s="1"/>
  <c r="AC4998" i="3"/>
  <c r="AO4998" i="3" s="1"/>
  <c r="AC2821" i="3"/>
  <c r="AO2821" i="3" s="1"/>
  <c r="AC2660" i="3"/>
  <c r="AO2660" i="3" s="1"/>
  <c r="AC2699" i="3"/>
  <c r="AO2699" i="3" s="1"/>
  <c r="AC2548" i="3"/>
  <c r="AO2548" i="3" s="1"/>
  <c r="AC2561" i="3"/>
  <c r="AO2561" i="3" s="1"/>
  <c r="AC4545" i="3"/>
  <c r="AO4545" i="3" s="1"/>
  <c r="AC2694" i="3"/>
  <c r="AO2694" i="3" s="1"/>
  <c r="AC3230" i="3"/>
  <c r="AO3230" i="3" s="1"/>
  <c r="AC3034" i="3"/>
  <c r="AO3034" i="3" s="1"/>
  <c r="AC3393" i="3"/>
  <c r="AO3393" i="3" s="1"/>
  <c r="AC3132" i="3"/>
  <c r="AO3132" i="3" s="1"/>
  <c r="AC2930" i="3"/>
  <c r="AO2930" i="3" s="1"/>
  <c r="AC2524" i="3"/>
  <c r="AO2524" i="3" s="1"/>
  <c r="AC3303" i="3"/>
  <c r="AO3303" i="3" s="1"/>
  <c r="AC2832" i="3"/>
  <c r="AO2832" i="3" s="1"/>
  <c r="AC3347" i="3"/>
  <c r="AO3347" i="3" s="1"/>
  <c r="AC3165" i="3"/>
  <c r="AO3165" i="3" s="1"/>
  <c r="AC2644" i="3"/>
  <c r="AO2644" i="3" s="1"/>
  <c r="AC2999" i="3"/>
  <c r="AO2999" i="3" s="1"/>
  <c r="AC4135" i="3"/>
  <c r="AC4421" i="3"/>
  <c r="AO4421" i="3" s="1"/>
  <c r="AC3829" i="3"/>
  <c r="AO3829" i="3" s="1"/>
  <c r="AC3779" i="3"/>
  <c r="AO3779" i="3" s="1"/>
  <c r="AC4631" i="3"/>
  <c r="AO4631" i="3" s="1"/>
  <c r="AC5339" i="3"/>
  <c r="AC6060" i="3"/>
  <c r="AO6060" i="3" s="1"/>
  <c r="AC2774" i="3"/>
  <c r="AO2774" i="3" s="1"/>
  <c r="AC3009" i="3"/>
  <c r="AO3009" i="3" s="1"/>
  <c r="AC3596" i="3"/>
  <c r="AO3596" i="3" s="1"/>
  <c r="AC3059" i="3"/>
  <c r="AO3059" i="3" s="1"/>
  <c r="AC3468" i="3"/>
  <c r="AO3468" i="3" s="1"/>
  <c r="AC2893" i="3"/>
  <c r="AO2893" i="3" s="1"/>
  <c r="AC3253" i="3"/>
  <c r="AC3469" i="3"/>
  <c r="AO3469" i="3" s="1"/>
  <c r="AC3524" i="3"/>
  <c r="AO3524" i="3" s="1"/>
  <c r="AC3242" i="3"/>
  <c r="AO3242" i="3" s="1"/>
  <c r="AC3107" i="3"/>
  <c r="AO3107" i="3" s="1"/>
  <c r="AC2482" i="3"/>
  <c r="AO2482" i="3" s="1"/>
  <c r="AC8" i="3"/>
  <c r="AO8" i="3" s="1"/>
  <c r="AC12" i="3"/>
  <c r="AO12" i="3" s="1"/>
  <c r="AC3712" i="3"/>
  <c r="AO3712" i="3" s="1"/>
  <c r="AC3243" i="3"/>
  <c r="AO3243" i="3" s="1"/>
  <c r="AC2779" i="3"/>
  <c r="AO2779" i="3" s="1"/>
  <c r="AC3657" i="3"/>
  <c r="AC622" i="3"/>
  <c r="AO622" i="3" s="1"/>
  <c r="AC3705" i="3"/>
  <c r="AO3705" i="3" s="1"/>
  <c r="AC3015" i="3"/>
  <c r="AO3015" i="3" s="1"/>
  <c r="AC3084" i="3"/>
  <c r="AO3084" i="3" s="1"/>
  <c r="AC3229" i="3"/>
  <c r="AO3229" i="3" s="1"/>
  <c r="AC2537" i="3"/>
  <c r="AO2537" i="3" s="1"/>
  <c r="AC2471" i="3"/>
  <c r="AO2471" i="3" s="1"/>
  <c r="AC3355" i="3"/>
  <c r="AO3355" i="3" s="1"/>
  <c r="AC3012" i="3"/>
  <c r="AO3012" i="3" s="1"/>
  <c r="AC3179" i="3"/>
  <c r="AO3179" i="3" s="1"/>
  <c r="AC3134" i="3"/>
  <c r="AO3134" i="3" s="1"/>
  <c r="AC2545" i="3"/>
  <c r="AO2545" i="3" s="1"/>
  <c r="AC3510" i="3"/>
  <c r="AO3510" i="3" s="1"/>
  <c r="AC3427" i="3"/>
  <c r="AO3427" i="3" s="1"/>
  <c r="AC3195" i="3"/>
  <c r="AO3195" i="3" s="1"/>
  <c r="AC3327" i="3"/>
  <c r="AO3327" i="3" s="1"/>
  <c r="AC3236" i="3"/>
  <c r="AO3236" i="3" s="1"/>
  <c r="AC2919" i="3"/>
  <c r="AO2919" i="3" s="1"/>
  <c r="AC3087" i="3"/>
  <c r="AC3411" i="3"/>
  <c r="AO3411" i="3" s="1"/>
  <c r="AC2849" i="3"/>
  <c r="AO2849" i="3" s="1"/>
  <c r="AC1071" i="3"/>
  <c r="AO1071" i="3" s="1"/>
  <c r="AC2792" i="3"/>
  <c r="AO2792" i="3" s="1"/>
  <c r="AC2512" i="3"/>
  <c r="AO2512" i="3" s="1"/>
  <c r="AC19" i="3"/>
  <c r="AO19" i="3" s="1"/>
  <c r="AC3315" i="3"/>
  <c r="AO3315" i="3" s="1"/>
  <c r="AC2775" i="3"/>
  <c r="AO2775" i="3" s="1"/>
  <c r="AC3110" i="3"/>
  <c r="AO3110" i="3" s="1"/>
  <c r="AC2654" i="3"/>
  <c r="AO2654" i="3" s="1"/>
  <c r="AC2532" i="3"/>
  <c r="AO2532" i="3" s="1"/>
  <c r="AC3776" i="3"/>
  <c r="AO3776" i="3" s="1"/>
  <c r="AC2856" i="3"/>
  <c r="AO2856" i="3" s="1"/>
  <c r="AC2824" i="3"/>
  <c r="AO2824" i="3" s="1"/>
  <c r="AC2584" i="3"/>
  <c r="AO2584" i="3" s="1"/>
  <c r="AC3310" i="3"/>
  <c r="AO3310" i="3" s="1"/>
  <c r="AC2822" i="3"/>
  <c r="AO2822" i="3" s="1"/>
  <c r="AC2603" i="3"/>
  <c r="AO2603" i="3" s="1"/>
  <c r="AC2437" i="3"/>
  <c r="AO2437" i="3" s="1"/>
  <c r="AC3211" i="3"/>
  <c r="AO3211" i="3" s="1"/>
  <c r="AC2412" i="3"/>
  <c r="AO2412" i="3" s="1"/>
  <c r="AC2633" i="3"/>
  <c r="AO2633" i="3" s="1"/>
  <c r="AC2800" i="3"/>
  <c r="AO2800" i="3" s="1"/>
  <c r="AC2448" i="3"/>
  <c r="AO2448" i="3" s="1"/>
  <c r="AC2789" i="3"/>
  <c r="AO2789" i="3" s="1"/>
  <c r="AC2811" i="3"/>
  <c r="AO2811" i="3" s="1"/>
  <c r="AC3953" i="3"/>
  <c r="AO3953" i="3" s="1"/>
  <c r="AC3150" i="3"/>
  <c r="AO3150" i="3" s="1"/>
  <c r="AC2804" i="3"/>
  <c r="AO2804" i="3" s="1"/>
  <c r="AC2935" i="3"/>
  <c r="AO2935" i="3" s="1"/>
  <c r="AC2728" i="3"/>
  <c r="AO2728" i="3" s="1"/>
  <c r="AC2863" i="3"/>
  <c r="AO2863" i="3" s="1"/>
  <c r="AC3426" i="3"/>
  <c r="AO3426" i="3" s="1"/>
  <c r="AC2611" i="3"/>
  <c r="AO2611" i="3" s="1"/>
  <c r="AC3973" i="3"/>
  <c r="AO3973" i="3" s="1"/>
  <c r="AC2918" i="3"/>
  <c r="AO2918" i="3" s="1"/>
  <c r="AC2674" i="3"/>
  <c r="AO2674" i="3" s="1"/>
  <c r="AC3622" i="3"/>
  <c r="AO3622" i="3" s="1"/>
  <c r="AC4772" i="3"/>
  <c r="AC3052" i="3"/>
  <c r="AO3052" i="3" s="1"/>
  <c r="AC2717" i="3"/>
  <c r="AO2717" i="3" s="1"/>
  <c r="AC2533" i="3"/>
  <c r="AO2533" i="3" s="1"/>
  <c r="AC3344" i="3"/>
  <c r="AO3344" i="3" s="1"/>
  <c r="AC2443" i="3"/>
  <c r="AO2443" i="3" s="1"/>
  <c r="AC2786" i="3"/>
  <c r="AO2786" i="3" s="1"/>
  <c r="AC3005" i="3"/>
  <c r="AO3005" i="3" s="1"/>
  <c r="AC2846" i="3"/>
  <c r="AO2846" i="3" s="1"/>
  <c r="AC2844" i="3"/>
  <c r="AO2844" i="3" s="1"/>
  <c r="AC3227" i="3"/>
  <c r="AO3227" i="3" s="1"/>
  <c r="AC2606" i="3"/>
  <c r="AO2606" i="3" s="1"/>
  <c r="AC3321" i="3"/>
  <c r="AO3321" i="3" s="1"/>
  <c r="AC6061" i="3"/>
  <c r="AO6061" i="3" s="1"/>
  <c r="AC2523" i="3"/>
  <c r="AO2523" i="3" s="1"/>
  <c r="AC2817" i="3"/>
  <c r="AO2817" i="3" s="1"/>
  <c r="AC2831" i="3"/>
  <c r="AO2831" i="3" s="1"/>
  <c r="AC2434" i="3"/>
  <c r="AO2434" i="3" s="1"/>
  <c r="AC2879" i="3"/>
  <c r="AO2879" i="3" s="1"/>
  <c r="AC3464" i="3"/>
  <c r="AO3464" i="3" s="1"/>
  <c r="AC2388" i="3"/>
  <c r="AO2388" i="3" s="1"/>
  <c r="AC3181" i="3"/>
  <c r="AO3181" i="3" s="1"/>
  <c r="AC3109" i="3"/>
  <c r="AO3109" i="3" s="1"/>
  <c r="AC2723" i="3"/>
  <c r="AO2723" i="3" s="1"/>
  <c r="AC2556" i="3"/>
  <c r="AO2556" i="3" s="1"/>
  <c r="AC2724" i="3"/>
  <c r="AO2724" i="3" s="1"/>
  <c r="AC2993" i="3"/>
  <c r="AO2993" i="3" s="1"/>
  <c r="AC2693" i="3"/>
  <c r="AO2693" i="3" s="1"/>
  <c r="AC2393" i="3"/>
  <c r="AO2393" i="3" s="1"/>
  <c r="AC3221" i="3"/>
  <c r="AO3221" i="3" s="1"/>
  <c r="AC2805" i="3"/>
  <c r="AO2805" i="3" s="1"/>
  <c r="AC5407" i="3"/>
  <c r="AO5407" i="3" s="1"/>
  <c r="AC3142" i="3"/>
  <c r="AO3142" i="3" s="1"/>
  <c r="AC3050" i="3"/>
  <c r="AO3050" i="3" s="1"/>
  <c r="AC3710" i="3"/>
  <c r="AO3710" i="3" s="1"/>
  <c r="AC2814" i="3"/>
  <c r="AO2814" i="3" s="1"/>
  <c r="AC3825" i="3"/>
  <c r="AO3825" i="3" s="1"/>
  <c r="AC2905" i="3"/>
  <c r="AO2905" i="3" s="1"/>
  <c r="AC2383" i="3"/>
  <c r="AO2383" i="3" s="1"/>
  <c r="AC3157" i="3"/>
  <c r="AO3157" i="3" s="1"/>
  <c r="AC2476" i="3"/>
  <c r="AO2476" i="3" s="1"/>
  <c r="AC2735" i="3"/>
  <c r="AO2735" i="3" s="1"/>
  <c r="AC3275" i="3"/>
  <c r="AO3275" i="3" s="1"/>
  <c r="AC3323" i="3"/>
  <c r="AO3323" i="3" s="1"/>
  <c r="AC4108" i="3"/>
  <c r="AO4108" i="3" s="1"/>
  <c r="AC5313" i="3"/>
  <c r="AO5313" i="3" s="1"/>
  <c r="AC2771" i="3"/>
  <c r="AO2771" i="3" s="1"/>
  <c r="AC3224" i="3"/>
  <c r="AO3224" i="3" s="1"/>
  <c r="AC2567" i="3"/>
  <c r="AO2567" i="3" s="1"/>
  <c r="AC2505" i="3"/>
  <c r="AO2505" i="3" s="1"/>
  <c r="AC2457" i="3"/>
  <c r="AO2457" i="3" s="1"/>
  <c r="AC2770" i="3"/>
  <c r="AO2770" i="3" s="1"/>
  <c r="AC2810" i="3"/>
  <c r="AO2810" i="3" s="1"/>
  <c r="AC3835" i="3"/>
  <c r="AO3835" i="3" s="1"/>
  <c r="AC2562" i="3"/>
  <c r="AO2562" i="3" s="1"/>
  <c r="AC2618" i="3"/>
  <c r="AO2618" i="3" s="1"/>
  <c r="AC2563" i="3"/>
  <c r="AO2563" i="3" s="1"/>
  <c r="AC2986" i="3"/>
  <c r="AO2986" i="3" s="1"/>
  <c r="AC2558" i="3"/>
  <c r="AO2558" i="3" s="1"/>
  <c r="AC2989" i="3"/>
  <c r="AO2989" i="3" s="1"/>
  <c r="AC2461" i="3"/>
  <c r="AO2461" i="3" s="1"/>
  <c r="AC3875" i="3"/>
  <c r="AO3875" i="3" s="1"/>
  <c r="AC2816" i="3"/>
  <c r="AO2816" i="3" s="1"/>
  <c r="AC2500" i="3"/>
  <c r="AO2500" i="3" s="1"/>
  <c r="AC2982" i="3"/>
  <c r="AO2982" i="3" s="1"/>
  <c r="AC3553" i="3"/>
  <c r="AO3553" i="3" s="1"/>
  <c r="AC2703" i="3"/>
  <c r="AO2703" i="3" s="1"/>
  <c r="AC2617" i="3"/>
  <c r="AO2617" i="3" s="1"/>
  <c r="AC4021" i="3"/>
  <c r="AO4021" i="3" s="1"/>
  <c r="AC2424" i="3"/>
  <c r="AO2424" i="3" s="1"/>
  <c r="AC2957" i="3"/>
  <c r="AO2957" i="3" s="1"/>
  <c r="AC2605" i="3"/>
  <c r="AO2605" i="3" s="1"/>
  <c r="AC3215" i="3"/>
  <c r="AO3215" i="3" s="1"/>
  <c r="AC2944" i="3"/>
  <c r="AO2944" i="3" s="1"/>
  <c r="AC3222" i="3"/>
  <c r="AO3222" i="3" s="1"/>
  <c r="AC3007" i="3"/>
  <c r="AO3007" i="3" s="1"/>
  <c r="AC2659" i="3"/>
  <c r="AO2659" i="3" s="1"/>
  <c r="AC2914" i="3"/>
  <c r="AO2914" i="3" s="1"/>
  <c r="AC2907" i="3"/>
  <c r="AO2907" i="3" s="1"/>
  <c r="AC3308" i="3"/>
  <c r="AO3308" i="3" s="1"/>
  <c r="AC5129" i="3"/>
  <c r="AO5129" i="3" s="1"/>
  <c r="AC5204" i="3"/>
  <c r="AO5204" i="3" s="1"/>
  <c r="AC3332" i="3"/>
  <c r="AO3332" i="3" s="1"/>
  <c r="AC5410" i="3"/>
  <c r="AO5410" i="3" s="1"/>
  <c r="AC2945" i="3"/>
  <c r="AO2945" i="3" s="1"/>
  <c r="AC2873" i="3"/>
  <c r="AO2873" i="3" s="1"/>
  <c r="AC2384" i="3"/>
  <c r="AO2384" i="3" s="1"/>
  <c r="AC2731" i="3"/>
  <c r="AO2731" i="3" s="1"/>
  <c r="AC2772" i="3"/>
  <c r="AO2772" i="3" s="1"/>
  <c r="AC3069" i="3"/>
  <c r="AO3069" i="3" s="1"/>
  <c r="AC2671" i="3"/>
  <c r="AO2671" i="3" s="1"/>
  <c r="AC3895" i="3"/>
  <c r="AO3895" i="3" s="1"/>
  <c r="AC4239" i="3"/>
  <c r="AC4411" i="3"/>
  <c r="AO4411" i="3" s="1"/>
  <c r="AC5353" i="3"/>
  <c r="AO5353" i="3" s="1"/>
  <c r="AC5046" i="3"/>
  <c r="AO5046" i="3" s="1"/>
  <c r="AC3839" i="3"/>
  <c r="AC4595" i="3"/>
  <c r="AO4595" i="3" s="1"/>
  <c r="AC3054" i="3"/>
  <c r="AO3054" i="3" s="1"/>
  <c r="AC3379" i="3"/>
  <c r="AO3379" i="3" s="1"/>
  <c r="AC3245" i="3"/>
  <c r="AO3245" i="3" s="1"/>
  <c r="AC2965" i="3"/>
  <c r="AO2965" i="3" s="1"/>
  <c r="AC3495" i="3"/>
  <c r="AO3495" i="3" s="1"/>
  <c r="AC2851" i="3"/>
  <c r="AO2851" i="3" s="1"/>
  <c r="AC3353" i="3"/>
  <c r="AO3353" i="3" s="1"/>
  <c r="AC2798" i="3"/>
  <c r="AO2798" i="3" s="1"/>
  <c r="AC3" i="3"/>
  <c r="AO3" i="3" s="1"/>
  <c r="AC3709" i="3"/>
  <c r="AO3709" i="3" s="1"/>
  <c r="AC3180" i="3"/>
  <c r="AO3180" i="3" s="1"/>
  <c r="AC3119" i="3"/>
  <c r="AO3119" i="3" s="1"/>
  <c r="AC2709" i="3"/>
  <c r="AO2709" i="3" s="1"/>
  <c r="AC3339" i="3"/>
  <c r="AO3339" i="3" s="1"/>
  <c r="AC3555" i="3"/>
  <c r="AO3555" i="3" s="1"/>
  <c r="AC3311" i="3"/>
  <c r="AO3311" i="3" s="1"/>
  <c r="AC3266" i="3"/>
  <c r="AO3266" i="3" s="1"/>
  <c r="AC3246" i="3"/>
  <c r="AO3246" i="3" s="1"/>
  <c r="AC3004" i="3"/>
  <c r="AO3004" i="3" s="1"/>
  <c r="AC3671" i="3"/>
  <c r="AO3671" i="3" s="1"/>
  <c r="AC3998" i="3"/>
  <c r="AO3998" i="3" s="1"/>
  <c r="AC3612" i="3"/>
  <c r="AO3612" i="3" s="1"/>
  <c r="AC3268" i="3"/>
  <c r="AO3268" i="3" s="1"/>
  <c r="AC3013" i="3"/>
  <c r="AO3013" i="3" s="1"/>
  <c r="AC2964" i="3"/>
  <c r="AO2964" i="3" s="1"/>
  <c r="AC3808" i="3"/>
  <c r="AO3808" i="3" s="1"/>
  <c r="AC2928" i="3"/>
  <c r="AO2928" i="3" s="1"/>
  <c r="AC3566" i="3"/>
  <c r="AO3566" i="3" s="1"/>
  <c r="AC2419" i="3"/>
  <c r="AO2419" i="3" s="1"/>
  <c r="AC3455" i="3"/>
  <c r="AO3455" i="3" s="1"/>
  <c r="AC3614" i="3"/>
  <c r="AO3614" i="3" s="1"/>
  <c r="AC492" i="3"/>
  <c r="AO492" i="3" s="1"/>
  <c r="AC2906" i="3"/>
  <c r="AO2906" i="3" s="1"/>
  <c r="AC2890" i="3"/>
  <c r="AO2890" i="3" s="1"/>
  <c r="AC3205" i="3"/>
  <c r="AO3205" i="3" s="1"/>
  <c r="AC2969" i="3"/>
  <c r="AO2969" i="3" s="1"/>
  <c r="AC3396" i="3"/>
  <c r="AO3396" i="3" s="1"/>
  <c r="AC3828" i="3"/>
  <c r="AO3828" i="3" s="1"/>
  <c r="AC2843" i="3"/>
  <c r="AO2843" i="3" s="1"/>
  <c r="AC3827" i="3"/>
  <c r="AO3827" i="3" s="1"/>
  <c r="AC2920" i="3"/>
  <c r="AO2920" i="3" s="1"/>
  <c r="AC3120" i="3"/>
  <c r="AO3120" i="3" s="1"/>
  <c r="AC2492" i="3"/>
  <c r="AO2492" i="3" s="1"/>
  <c r="AC3093" i="3"/>
  <c r="AO3093" i="3" s="1"/>
  <c r="AC3714" i="3"/>
  <c r="AO3714" i="3" s="1"/>
  <c r="AC2495" i="3"/>
  <c r="AO2495" i="3" s="1"/>
  <c r="AC2467" i="3"/>
  <c r="AO2467" i="3" s="1"/>
  <c r="AC3994" i="3"/>
  <c r="AO3994" i="3" s="1"/>
  <c r="AC3086" i="3"/>
  <c r="AO3086" i="3" s="1"/>
  <c r="AC3265" i="3"/>
  <c r="AC4567" i="3"/>
  <c r="AC3480" i="3"/>
  <c r="AO3480" i="3" s="1"/>
  <c r="AC2401" i="3"/>
  <c r="AO2401" i="3" s="1"/>
  <c r="AC2747" i="3"/>
  <c r="AO2747" i="3" s="1"/>
  <c r="AC3077" i="3"/>
  <c r="AO3077" i="3" s="1"/>
  <c r="AC3116" i="3"/>
  <c r="AO3116" i="3" s="1"/>
  <c r="AC684" i="3"/>
  <c r="AO684" i="3" s="1"/>
  <c r="AC3472" i="3"/>
  <c r="AO3472" i="3" s="1"/>
  <c r="AC2442" i="3"/>
  <c r="AO2442" i="3" s="1"/>
  <c r="AC3454" i="3"/>
  <c r="AO3454" i="3" s="1"/>
  <c r="AC3076" i="3"/>
  <c r="AO3076" i="3" s="1"/>
  <c r="AC2665" i="3"/>
  <c r="AO2665" i="3" s="1"/>
  <c r="AC2769" i="3"/>
  <c r="AO2769" i="3" s="1"/>
  <c r="AC3190" i="3"/>
  <c r="AO3190" i="3" s="1"/>
  <c r="AC3370" i="3"/>
  <c r="AO3370" i="3" s="1"/>
  <c r="AC3415" i="3"/>
  <c r="AO3415" i="3" s="1"/>
  <c r="AC2847" i="3"/>
  <c r="AO2847" i="3" s="1"/>
  <c r="AC3153" i="3"/>
  <c r="AO3153" i="3" s="1"/>
  <c r="AC3000" i="3"/>
  <c r="AO3000" i="3" s="1"/>
  <c r="AC2588" i="3"/>
  <c r="AO2588" i="3" s="1"/>
  <c r="AC3474" i="3"/>
  <c r="AO3474" i="3" s="1"/>
  <c r="AC2992" i="3"/>
  <c r="AO2992" i="3" s="1"/>
  <c r="AC2764" i="3"/>
  <c r="AO2764" i="3" s="1"/>
  <c r="AC2423" i="3"/>
  <c r="AO2423" i="3" s="1"/>
  <c r="AC2765" i="3"/>
  <c r="AO2765" i="3" s="1"/>
  <c r="AC3290" i="3"/>
  <c r="AO3290" i="3" s="1"/>
  <c r="AC2883" i="3"/>
  <c r="AO2883" i="3" s="1"/>
  <c r="AC2998" i="3"/>
  <c r="AO2998" i="3" s="1"/>
  <c r="AC4142" i="3"/>
  <c r="AO4142" i="3" s="1"/>
  <c r="AC3094" i="3"/>
  <c r="AO3094" i="3" s="1"/>
  <c r="AC2897" i="3"/>
  <c r="AO2897" i="3" s="1"/>
  <c r="AC3375" i="3"/>
  <c r="AO3375" i="3" s="1"/>
  <c r="AC2636" i="3"/>
  <c r="AO2636" i="3" s="1"/>
  <c r="AC3036" i="3"/>
  <c r="AO3036" i="3" s="1"/>
  <c r="AC2943" i="3"/>
  <c r="AO2943" i="3" s="1"/>
  <c r="AC3111" i="3"/>
  <c r="AO3111" i="3" s="1"/>
  <c r="AC2983" i="3"/>
  <c r="AO2983" i="3" s="1"/>
  <c r="AC2590" i="3"/>
  <c r="AO2590" i="3" s="1"/>
  <c r="AC2529" i="3"/>
  <c r="AO2529" i="3" s="1"/>
  <c r="AC3089" i="3"/>
  <c r="AO3089" i="3" s="1"/>
  <c r="AC2904" i="3"/>
  <c r="AO2904" i="3" s="1"/>
  <c r="AC2834" i="3"/>
  <c r="AO2834" i="3" s="1"/>
  <c r="AC3402" i="3"/>
  <c r="AO3402" i="3" s="1"/>
  <c r="AC3219" i="3"/>
  <c r="AO3219" i="3" s="1"/>
  <c r="AC2608" i="3"/>
  <c r="AO2608" i="3" s="1"/>
  <c r="AC2465" i="3"/>
  <c r="AO2465" i="3" s="1"/>
  <c r="AC2732" i="3"/>
  <c r="AO2732" i="3" s="1"/>
  <c r="AC2473" i="3"/>
  <c r="AO2473" i="3" s="1"/>
  <c r="AC2916" i="3"/>
  <c r="AO2916" i="3" s="1"/>
  <c r="AC2958" i="3"/>
  <c r="AO2958" i="3" s="1"/>
  <c r="AC2458" i="3"/>
  <c r="AO2458" i="3" s="1"/>
  <c r="AC2826" i="3"/>
  <c r="AO2826" i="3" s="1"/>
  <c r="AC2695" i="3"/>
  <c r="AO2695" i="3" s="1"/>
  <c r="AC3027" i="3"/>
  <c r="AO3027" i="3" s="1"/>
  <c r="AC3489" i="3"/>
  <c r="AO3489" i="3" s="1"/>
  <c r="AC2881" i="3"/>
  <c r="AO2881" i="3" s="1"/>
  <c r="AC3130" i="3"/>
  <c r="AO3130" i="3" s="1"/>
  <c r="AC2698" i="3"/>
  <c r="AO2698" i="3" s="1"/>
  <c r="AC3189" i="3"/>
  <c r="AO3189" i="3" s="1"/>
  <c r="AC5009" i="3"/>
  <c r="AO5009" i="3" s="1"/>
  <c r="AC2683" i="3"/>
  <c r="AO2683" i="3" s="1"/>
  <c r="AC2449" i="3"/>
  <c r="AO2449" i="3" s="1"/>
  <c r="AC3066" i="3"/>
  <c r="AO3066" i="3" s="1"/>
  <c r="AC2577" i="3"/>
  <c r="AO2577" i="3" s="1"/>
  <c r="AC2967" i="3"/>
  <c r="AO2967" i="3" s="1"/>
  <c r="AC2677" i="3"/>
  <c r="AO2677" i="3" s="1"/>
  <c r="AC2477" i="3"/>
  <c r="AO2477" i="3" s="1"/>
  <c r="AC2948" i="3"/>
  <c r="AO2948" i="3" s="1"/>
  <c r="AC2462" i="3"/>
  <c r="AO2462" i="3" s="1"/>
  <c r="AC3173" i="3"/>
  <c r="AO3173" i="3" s="1"/>
  <c r="AC2595" i="3"/>
  <c r="AO2595" i="3" s="1"/>
  <c r="AC3433" i="3"/>
  <c r="AO3433" i="3" s="1"/>
  <c r="AC2631" i="3"/>
  <c r="AO2631" i="3" s="1"/>
  <c r="AC3102" i="3"/>
  <c r="AO3102" i="3" s="1"/>
  <c r="AC683" i="3"/>
  <c r="AO683" i="3" s="1"/>
  <c r="AC3922" i="3"/>
  <c r="AO3922" i="3" s="1"/>
  <c r="AC2947" i="3"/>
  <c r="AO2947" i="3" s="1"/>
  <c r="AC2865" i="3"/>
  <c r="AO2865" i="3" s="1"/>
  <c r="AC3584" i="3"/>
  <c r="AO3584" i="3" s="1"/>
  <c r="AC2813" i="3"/>
  <c r="AO2813" i="3" s="1"/>
  <c r="AC3074" i="3"/>
  <c r="AO3074" i="3" s="1"/>
  <c r="AC3080" i="3"/>
  <c r="AO3080" i="3" s="1"/>
  <c r="AC3292" i="3"/>
  <c r="AO3292" i="3" s="1"/>
  <c r="AC2959" i="3"/>
  <c r="AO2959" i="3" s="1"/>
  <c r="AC3579" i="3"/>
  <c r="AO3579" i="3" s="1"/>
  <c r="AC2583" i="3"/>
  <c r="AO2583" i="3" s="1"/>
  <c r="AC3017" i="3"/>
  <c r="AO3017" i="3" s="1"/>
  <c r="AC2737" i="3"/>
  <c r="AO2737" i="3" s="1"/>
  <c r="AC2646" i="3"/>
  <c r="AO2646" i="3" s="1"/>
  <c r="AC2667" i="3"/>
  <c r="AO2667" i="3" s="1"/>
  <c r="AC3051" i="3"/>
  <c r="AO3051" i="3" s="1"/>
  <c r="AC3113" i="3"/>
  <c r="AO3113" i="3" s="1"/>
  <c r="AC3223" i="3"/>
  <c r="AO3223" i="3" s="1"/>
  <c r="AC2395" i="3"/>
  <c r="AO2395" i="3" s="1"/>
  <c r="AC2538" i="3"/>
  <c r="AO2538" i="3" s="1"/>
  <c r="AC3210" i="3"/>
  <c r="AO3210" i="3" s="1"/>
  <c r="AC2762" i="3"/>
  <c r="AO2762" i="3" s="1"/>
  <c r="AC2447" i="3"/>
  <c r="AO2447" i="3" s="1"/>
  <c r="AC2557" i="3"/>
  <c r="AO2557" i="3" s="1"/>
  <c r="AC2385" i="3"/>
  <c r="AO2385" i="3" s="1"/>
  <c r="AC2576" i="3"/>
  <c r="AO2576" i="3" s="1"/>
  <c r="AC2869" i="3"/>
  <c r="AO2869" i="3" s="1"/>
  <c r="AC2929" i="3"/>
  <c r="AO2929" i="3" s="1"/>
  <c r="AC2472" i="3"/>
  <c r="AO2472" i="3" s="1"/>
  <c r="AC2661" i="3"/>
  <c r="AO2661" i="3" s="1"/>
  <c r="AC2648" i="3"/>
  <c r="AO2648" i="3" s="1"/>
  <c r="AC3163" i="3"/>
  <c r="AO3163" i="3" s="1"/>
  <c r="AC4039" i="3"/>
  <c r="AO4039" i="3" s="1"/>
  <c r="AC3755" i="3"/>
  <c r="AO3755" i="3" s="1"/>
  <c r="AC4630" i="3"/>
  <c r="AO4630" i="3" s="1"/>
  <c r="AC5957" i="3"/>
  <c r="AO5957" i="3" s="1"/>
  <c r="AC3772" i="3"/>
  <c r="AO3772" i="3" s="1"/>
  <c r="AC3258" i="3"/>
  <c r="AO3258" i="3" s="1"/>
  <c r="AC2507" i="3"/>
  <c r="AO2507" i="3" s="1"/>
  <c r="AC2513" i="3"/>
  <c r="AO2513" i="3" s="1"/>
  <c r="AC3220" i="3"/>
  <c r="AO3220" i="3" s="1"/>
  <c r="AC3597" i="3"/>
  <c r="AO3597" i="3" s="1"/>
  <c r="AC3277" i="3"/>
  <c r="AO3277" i="3" s="1"/>
  <c r="AC3048" i="3"/>
  <c r="AO3048" i="3" s="1"/>
  <c r="AC20" i="3"/>
  <c r="AC4030" i="3"/>
  <c r="AO4030" i="3" s="1"/>
  <c r="AC3395" i="3"/>
  <c r="AO3395" i="3" s="1"/>
  <c r="AC3391" i="3"/>
  <c r="AO3391" i="3" s="1"/>
  <c r="AC2955" i="3"/>
  <c r="AC3636" i="3"/>
  <c r="AO3636" i="3" s="1"/>
  <c r="AC3581" i="3"/>
  <c r="AO3581" i="3" s="1"/>
  <c r="AC3088" i="3"/>
  <c r="AO3088" i="3" s="1"/>
  <c r="AC2970" i="3"/>
  <c r="AO2970" i="3" s="1"/>
  <c r="AC3389" i="3"/>
  <c r="AO3389" i="3" s="1"/>
  <c r="AC3359" i="3"/>
  <c r="AO3359" i="3" s="1"/>
  <c r="AC3813" i="3"/>
  <c r="AO3813" i="3" s="1"/>
  <c r="AC2777" i="3"/>
  <c r="AO2777" i="3" s="1"/>
  <c r="AC3475" i="3"/>
  <c r="AO3475" i="3" s="1"/>
  <c r="AC3164" i="3"/>
  <c r="AO3164" i="3" s="1"/>
  <c r="AC3121" i="3"/>
  <c r="AO3121" i="3" s="1"/>
  <c r="AC2536" i="3"/>
  <c r="AO2536" i="3" s="1"/>
  <c r="AC2922" i="3"/>
  <c r="AO2922" i="3" s="1"/>
  <c r="AC2376" i="3"/>
  <c r="AO2376" i="3" s="1"/>
  <c r="AC3706" i="3"/>
  <c r="AO3706" i="3" s="1"/>
  <c r="AC3043" i="3"/>
  <c r="AO3043" i="3" s="1"/>
  <c r="AC2604" i="3"/>
  <c r="AO2604" i="3" s="1"/>
  <c r="AC3103" i="3"/>
  <c r="AO3103" i="3" s="1"/>
  <c r="AC2564" i="3"/>
  <c r="AO2564" i="3" s="1"/>
  <c r="AC2599" i="3"/>
  <c r="AO2599" i="3" s="1"/>
  <c r="AC1089" i="3"/>
  <c r="AO1089" i="3" s="1"/>
  <c r="AC3267" i="3"/>
  <c r="AC3840" i="3"/>
  <c r="AO3840" i="3" s="1"/>
  <c r="AC3572" i="3"/>
  <c r="AO3572" i="3" s="1"/>
  <c r="AC2853" i="3"/>
  <c r="AO2853" i="3" s="1"/>
  <c r="AC3090" i="3"/>
  <c r="AO3090" i="3" s="1"/>
  <c r="AC3126" i="3"/>
  <c r="AO3126" i="3" s="1"/>
  <c r="AC3445" i="3"/>
  <c r="AO3445" i="3" s="1"/>
  <c r="AC3434" i="3"/>
  <c r="AO3434" i="3" s="1"/>
  <c r="AC3251" i="3"/>
  <c r="AO3251" i="3" s="1"/>
  <c r="AC3127" i="3"/>
  <c r="AO3127" i="3" s="1"/>
  <c r="AC3014" i="3"/>
  <c r="AO3014" i="3" s="1"/>
  <c r="AC2716" i="3"/>
  <c r="AO2716" i="3" s="1"/>
  <c r="AC3237" i="3"/>
  <c r="AC3593" i="3"/>
  <c r="AO3593" i="3" s="1"/>
  <c r="AC3991" i="3"/>
  <c r="AO3991" i="3" s="1"/>
  <c r="AC3234" i="3"/>
  <c r="AO3234" i="3" s="1"/>
  <c r="AC3694" i="3"/>
  <c r="AO3694" i="3" s="1"/>
  <c r="AC2489" i="3"/>
  <c r="AO2489" i="3" s="1"/>
  <c r="AC2684" i="3"/>
  <c r="AO2684" i="3" s="1"/>
  <c r="AC2977" i="3"/>
  <c r="AO2977" i="3" s="1"/>
  <c r="AC3788" i="3"/>
  <c r="AO3788" i="3" s="1"/>
  <c r="AC2397" i="3"/>
  <c r="AO2397" i="3" s="1"/>
  <c r="AC2657" i="3"/>
  <c r="AO2657" i="3" s="1"/>
  <c r="AC2628" i="3"/>
  <c r="AO2628" i="3" s="1"/>
  <c r="AC3272" i="3"/>
  <c r="AO3272" i="3" s="1"/>
  <c r="AC4388" i="3"/>
  <c r="AC3035" i="3"/>
  <c r="AO3035" i="3" s="1"/>
  <c r="AC2702" i="3"/>
  <c r="AO2702" i="3" s="1"/>
  <c r="AC3187" i="3"/>
  <c r="AO3187" i="3" s="1"/>
  <c r="AC3031" i="3"/>
  <c r="AO3031" i="3" s="1"/>
  <c r="AC2635" i="3"/>
  <c r="AO2635" i="3" s="1"/>
  <c r="AC2570" i="3"/>
  <c r="AO2570" i="3" s="1"/>
  <c r="AC2378" i="3"/>
  <c r="AO2378" i="3" s="1"/>
  <c r="AC3859" i="3"/>
  <c r="AC3152" i="3"/>
  <c r="AO3152" i="3" s="1"/>
  <c r="AC2411" i="3"/>
  <c r="AO2411" i="3" s="1"/>
  <c r="AC2490" i="3"/>
  <c r="AO2490" i="3" s="1"/>
  <c r="AC3041" i="3"/>
  <c r="AO3041" i="3" s="1"/>
  <c r="AC2615" i="3"/>
  <c r="AO2615" i="3" s="1"/>
  <c r="AC3974" i="3"/>
  <c r="AO3974" i="3" s="1"/>
  <c r="AC91" i="3"/>
  <c r="AO91" i="3" s="1"/>
  <c r="AC2931" i="3"/>
  <c r="AO2931" i="3" s="1"/>
  <c r="AC2405" i="3"/>
  <c r="AO2405" i="3" s="1"/>
  <c r="AC2830" i="3"/>
  <c r="AO2830" i="3" s="1"/>
  <c r="AC2860" i="3"/>
  <c r="AO2860" i="3" s="1"/>
  <c r="AC2626" i="3"/>
  <c r="AO2626" i="3" s="1"/>
  <c r="AC3070" i="3"/>
  <c r="AO3070" i="3" s="1"/>
  <c r="AC2752" i="3"/>
  <c r="AO2752" i="3" s="1"/>
  <c r="AC2685" i="3"/>
  <c r="AO2685" i="3" s="1"/>
  <c r="AC2874" i="3"/>
  <c r="AO2874" i="3" s="1"/>
  <c r="AC2632" i="3"/>
  <c r="AO2632" i="3" s="1"/>
  <c r="AC2981" i="3"/>
  <c r="AO2981" i="3" s="1"/>
  <c r="AC2585" i="3"/>
  <c r="AO2585" i="3" s="1"/>
  <c r="AC2840" i="3"/>
  <c r="AO2840" i="3" s="1"/>
  <c r="AC3065" i="3"/>
  <c r="AO3065" i="3" s="1"/>
  <c r="AC2658" i="3"/>
  <c r="AO2658" i="3" s="1"/>
  <c r="AC3595" i="3"/>
  <c r="AO3595" i="3" s="1"/>
  <c r="AC3067" i="3"/>
  <c r="AO3067" i="3" s="1"/>
  <c r="AC2974" i="3"/>
  <c r="AO2974" i="3" s="1"/>
  <c r="AC3578" i="3"/>
  <c r="AO3578" i="3" s="1"/>
  <c r="AC3061" i="3"/>
  <c r="AO3061" i="3" s="1"/>
  <c r="AC2638" i="3"/>
  <c r="AO2638" i="3" s="1"/>
  <c r="AC2267" i="3"/>
  <c r="AO2267" i="3" s="1"/>
  <c r="AC3104" i="3"/>
  <c r="AO3104" i="3" s="1"/>
  <c r="AC2868" i="3"/>
  <c r="AO2868" i="3" s="1"/>
  <c r="AC3255" i="3"/>
  <c r="AO3255" i="3" s="1"/>
  <c r="AC3483" i="3"/>
  <c r="AO3483" i="3" s="1"/>
  <c r="AC2520" i="3"/>
  <c r="AO2520" i="3" s="1"/>
  <c r="AC2651" i="3"/>
  <c r="AO2651" i="3" s="1"/>
  <c r="AC2621" i="3"/>
  <c r="AO2621" i="3" s="1"/>
  <c r="AC3058" i="3"/>
  <c r="AO3058" i="3" s="1"/>
  <c r="AC2553" i="3"/>
  <c r="AO2553" i="3" s="1"/>
  <c r="AC3361" i="3"/>
  <c r="AO3361" i="3" s="1"/>
  <c r="AC3250" i="3"/>
  <c r="AO3250" i="3" s="1"/>
  <c r="AC3523" i="3"/>
  <c r="AO3523" i="3" s="1"/>
  <c r="AC2466" i="3"/>
  <c r="AO2466" i="3" s="1"/>
  <c r="AC4767" i="3"/>
  <c r="AO4767" i="3" s="1"/>
  <c r="AC3185" i="3"/>
  <c r="AO3185" i="3" s="1"/>
  <c r="AC2522" i="3"/>
  <c r="AO2522" i="3" s="1"/>
  <c r="AC2899" i="3"/>
  <c r="AO2899" i="3" s="1"/>
  <c r="AC5427" i="3"/>
  <c r="AO5427" i="3" s="1"/>
  <c r="AC3028" i="3"/>
  <c r="AO3028" i="3" s="1"/>
  <c r="AC2410" i="3"/>
  <c r="AO2410" i="3" s="1"/>
  <c r="AC3442" i="3"/>
  <c r="AO3442" i="3" s="1"/>
  <c r="AC2802" i="3"/>
  <c r="AO2802" i="3" s="1"/>
  <c r="AC2722" i="3"/>
  <c r="AO2722" i="3" s="1"/>
  <c r="AC3174" i="3"/>
  <c r="AO3174" i="3" s="1"/>
  <c r="AC5162" i="3"/>
  <c r="AO5162" i="3" s="1"/>
  <c r="AC3212" i="3"/>
  <c r="AO3212" i="3" s="1"/>
  <c r="AC2710" i="3"/>
  <c r="AO2710" i="3" s="1"/>
  <c r="AC2923" i="3"/>
  <c r="AO2923" i="3" s="1"/>
  <c r="AC2690" i="3"/>
  <c r="AO2690" i="3" s="1"/>
  <c r="AC3685" i="3"/>
  <c r="AO3685" i="3" s="1"/>
  <c r="AC3062" i="3"/>
  <c r="AO3062" i="3" s="1"/>
  <c r="AC3819" i="3"/>
  <c r="AO3819" i="3" s="1"/>
  <c r="AC3294" i="3"/>
  <c r="AO3294" i="3" s="1"/>
  <c r="AC2885" i="3"/>
  <c r="AO2885" i="3" s="1"/>
  <c r="AC2610" i="3"/>
  <c r="AO2610" i="3" s="1"/>
  <c r="AC3217" i="3"/>
  <c r="AO3217" i="3" s="1"/>
  <c r="AC2979" i="3"/>
  <c r="AO2979" i="3" s="1"/>
  <c r="AC2780" i="3"/>
  <c r="AO2780" i="3" s="1"/>
  <c r="AC2496" i="3"/>
  <c r="AO2496" i="3" s="1"/>
  <c r="AC2438" i="3"/>
  <c r="AO2438" i="3" s="1"/>
  <c r="AC3228" i="3"/>
  <c r="AO3228" i="3" s="1"/>
  <c r="AC2748" i="3"/>
  <c r="AO2748" i="3" s="1"/>
  <c r="AC4414" i="3"/>
  <c r="AO4414" i="3" s="1"/>
  <c r="AC3356" i="3"/>
  <c r="AO3356" i="3" s="1"/>
  <c r="AC2455" i="3"/>
  <c r="AO2455" i="3" s="1"/>
  <c r="AC3023" i="3"/>
  <c r="AO3023" i="3" s="1"/>
  <c r="AC2975" i="3"/>
  <c r="AO2975" i="3" s="1"/>
  <c r="AC3756" i="3"/>
  <c r="AO3756" i="3" s="1"/>
  <c r="AC3326" i="3"/>
  <c r="AO3326" i="3" s="1"/>
  <c r="AC3105" i="3"/>
  <c r="AO3105" i="3" s="1"/>
  <c r="AC2480" i="3"/>
  <c r="AO2480" i="3" s="1"/>
  <c r="AC2933" i="3"/>
  <c r="AO2933" i="3" s="1"/>
  <c r="AC2643" i="3"/>
  <c r="AO2643" i="3" s="1"/>
  <c r="AC2550" i="3"/>
  <c r="AO2550" i="3" s="1"/>
  <c r="AC2668" i="3"/>
  <c r="AO2668" i="3" s="1"/>
  <c r="AC3462" i="3"/>
  <c r="AO3462" i="3" s="1"/>
  <c r="AC2526" i="3"/>
  <c r="AO2526" i="3" s="1"/>
  <c r="AC5810" i="3"/>
  <c r="AO5810" i="3" s="1"/>
  <c r="AC4127" i="3"/>
  <c r="AO4127" i="3" s="1"/>
  <c r="AC3269" i="3"/>
  <c r="AO3269" i="3" s="1"/>
  <c r="AC4196" i="3"/>
  <c r="AC3735" i="3"/>
  <c r="AO3735" i="3" s="1"/>
  <c r="AC2613" i="3"/>
  <c r="AO2613" i="3" s="1"/>
  <c r="AC2380" i="3"/>
  <c r="AO2380" i="3" s="1"/>
  <c r="AC2470" i="3"/>
  <c r="AO2470" i="3" s="1"/>
  <c r="AC3938" i="3"/>
  <c r="AO3938" i="3" s="1"/>
  <c r="AC5388" i="3"/>
  <c r="AO5388" i="3" s="1"/>
  <c r="AC5411" i="3"/>
  <c r="AO5411" i="3" s="1"/>
  <c r="AC3659" i="3"/>
  <c r="AO3659" i="3" s="1"/>
  <c r="AC3392" i="3"/>
  <c r="AO3392" i="3" s="1"/>
  <c r="AC5758" i="3"/>
  <c r="AC4686" i="3"/>
  <c r="AO4686" i="3" s="1"/>
  <c r="AC4990" i="3"/>
  <c r="AO4990" i="3" s="1"/>
  <c r="AC3773" i="3"/>
  <c r="AO3773" i="3" s="1"/>
  <c r="AC15" i="3"/>
  <c r="AO15" i="3" s="1"/>
  <c r="AC925" i="3"/>
  <c r="AO925" i="3" s="1"/>
  <c r="AC3226" i="3"/>
  <c r="AO3226" i="3" s="1"/>
  <c r="AC2773" i="3"/>
  <c r="AO2773" i="3" s="1"/>
  <c r="AC4313" i="3"/>
  <c r="AO4313" i="3" s="1"/>
  <c r="AC3424" i="3"/>
  <c r="AO3424" i="3" s="1"/>
  <c r="AC3239" i="3"/>
  <c r="AO3239" i="3" s="1"/>
  <c r="AC2889" i="3"/>
  <c r="AO2889" i="3" s="1"/>
  <c r="AC3383" i="3"/>
  <c r="AO3383" i="3" s="1"/>
  <c r="AC3304" i="3"/>
  <c r="AO3304" i="3" s="1"/>
  <c r="AC3129" i="3"/>
  <c r="AO3129" i="3" s="1"/>
  <c r="AC654" i="3"/>
  <c r="AO654" i="3" s="1"/>
  <c r="AC2484" i="3"/>
  <c r="AO2484" i="3" s="1"/>
  <c r="AC3010" i="3"/>
  <c r="AO3010" i="3" s="1"/>
  <c r="AC3188" i="3"/>
  <c r="AO3188" i="3" s="1"/>
  <c r="AC3273" i="3"/>
  <c r="AO3273" i="3" s="1"/>
  <c r="AC3047" i="3"/>
  <c r="AO3047" i="3" s="1"/>
  <c r="AC3656" i="3"/>
  <c r="AO3656" i="3" s="1"/>
  <c r="AC2793" i="3"/>
  <c r="AO2793" i="3" s="1"/>
  <c r="AC2962" i="3"/>
  <c r="AO2962" i="3" s="1"/>
  <c r="AC3167" i="3"/>
  <c r="AO3167" i="3" s="1"/>
  <c r="AC3306" i="3"/>
  <c r="AO3306" i="3" s="1"/>
  <c r="AC3406" i="3"/>
  <c r="AO3406" i="3" s="1"/>
  <c r="AC14" i="3"/>
  <c r="AO14" i="3" s="1"/>
  <c r="AC3494" i="3"/>
  <c r="AO3494" i="3" s="1"/>
  <c r="AC3172" i="3"/>
  <c r="AO3172" i="3" s="1"/>
  <c r="AC3095" i="3"/>
  <c r="AC3199" i="3"/>
  <c r="AO3199" i="3" s="1"/>
  <c r="AC3430" i="3"/>
  <c r="AO3430" i="3" s="1"/>
  <c r="AC3108" i="3"/>
  <c r="AO3108" i="3" s="1"/>
  <c r="AC3091" i="3"/>
  <c r="AC2850" i="3"/>
  <c r="AO2850" i="3" s="1"/>
  <c r="AC3972" i="3"/>
  <c r="AO3972" i="3" s="1"/>
  <c r="AC3707" i="3"/>
  <c r="AO3707" i="3" s="1"/>
  <c r="AC3235" i="3"/>
  <c r="AO3235" i="3" s="1"/>
  <c r="AC3072" i="3"/>
  <c r="AO3072" i="3" s="1"/>
  <c r="AC2600" i="3"/>
  <c r="AO2600" i="3" s="1"/>
  <c r="AC2966" i="3"/>
  <c r="AO2966" i="3" s="1"/>
  <c r="AC3397" i="3"/>
  <c r="AC3452" i="3"/>
  <c r="AO3452" i="3" s="1"/>
  <c r="AC3057" i="3"/>
  <c r="AO3057" i="3" s="1"/>
  <c r="AC2781" i="3"/>
  <c r="AO2781" i="3" s="1"/>
  <c r="AC4" i="3"/>
  <c r="AO4" i="3" s="1"/>
  <c r="AC2711" i="3"/>
  <c r="AO2711" i="3" s="1"/>
  <c r="AC3350" i="3"/>
  <c r="AO3350" i="3" s="1"/>
  <c r="AC3810" i="3"/>
  <c r="AO3810" i="3" s="1"/>
  <c r="AC3470" i="3"/>
  <c r="AO3470" i="3" s="1"/>
  <c r="AC3751" i="3"/>
  <c r="AO3751" i="3" s="1"/>
  <c r="AC3056" i="3"/>
  <c r="AO3056" i="3" s="1"/>
  <c r="AC2766" i="3"/>
  <c r="AO2766" i="3" s="1"/>
  <c r="AC2396" i="3"/>
  <c r="AO2396" i="3" s="1"/>
  <c r="AC2432" i="3"/>
  <c r="AO2432" i="3" s="1"/>
  <c r="AC4463" i="3"/>
  <c r="AC2714" i="3"/>
  <c r="AO2714" i="3" s="1"/>
  <c r="AC2530" i="3"/>
  <c r="AO2530" i="3" s="1"/>
  <c r="AC3390" i="3"/>
  <c r="AO3390" i="3" s="1"/>
  <c r="AC3286" i="3"/>
  <c r="AO3286" i="3" s="1"/>
  <c r="AC85" i="3"/>
  <c r="AO85" i="3" s="1"/>
  <c r="AC3038" i="3"/>
  <c r="AO3038" i="3" s="1"/>
  <c r="AC3958" i="3"/>
  <c r="AO3958" i="3" s="1"/>
  <c r="AC3848" i="3"/>
  <c r="AO3848" i="3" s="1"/>
  <c r="AC2744" i="3"/>
  <c r="AO2744" i="3" s="1"/>
  <c r="AC2427" i="3"/>
  <c r="AO2427" i="3" s="1"/>
  <c r="AC2754" i="3"/>
  <c r="AO2754" i="3" s="1"/>
  <c r="AC2620" i="3"/>
  <c r="AO2620" i="3" s="1"/>
  <c r="AC2430" i="3"/>
  <c r="AO2430" i="3" s="1"/>
  <c r="AC4508" i="3"/>
  <c r="AO4508" i="3" s="1"/>
  <c r="AC3438" i="3"/>
  <c r="AO3438" i="3" s="1"/>
  <c r="AC2386" i="3"/>
  <c r="AO2386" i="3" s="1"/>
  <c r="AC3218" i="3"/>
  <c r="AO3218" i="3" s="1"/>
  <c r="AC2740" i="3"/>
  <c r="AO2740" i="3" s="1"/>
  <c r="AC2642" i="3"/>
  <c r="AO2642" i="3" s="1"/>
  <c r="AC3320" i="3"/>
  <c r="AO3320" i="3" s="1"/>
  <c r="AC2808" i="3"/>
  <c r="AO2808" i="3" s="1"/>
  <c r="AC463" i="3"/>
  <c r="AO463" i="3" s="1"/>
  <c r="AC2531" i="3"/>
  <c r="AO2531" i="3" s="1"/>
  <c r="AC2837" i="3"/>
  <c r="AO2837" i="3" s="1"/>
  <c r="AC2202" i="3"/>
  <c r="AO2202" i="3" s="1"/>
  <c r="AC4086" i="3"/>
  <c r="AO4086" i="3" s="1"/>
  <c r="AC2679" i="3"/>
  <c r="AO2679" i="3" s="1"/>
  <c r="AC2757" i="3"/>
  <c r="AO2757" i="3" s="1"/>
  <c r="AC3404" i="3"/>
  <c r="AO3404" i="3" s="1"/>
  <c r="AC3154" i="3"/>
  <c r="AO3154" i="3" s="1"/>
  <c r="AC3711" i="3"/>
  <c r="AO3711" i="3" s="1"/>
  <c r="AC4029" i="3"/>
  <c r="AO4029" i="3" s="1"/>
  <c r="AC2445" i="3"/>
  <c r="AO2445" i="3" s="1"/>
  <c r="AC2404" i="3"/>
  <c r="AO2404" i="3" s="1"/>
  <c r="AC3139" i="3"/>
  <c r="AO3139" i="3" s="1"/>
  <c r="AC3026" i="3"/>
  <c r="AO3026" i="3" s="1"/>
  <c r="AC3099" i="3"/>
  <c r="AO3099" i="3" s="1"/>
  <c r="AC3147" i="3"/>
  <c r="AO3147" i="3" s="1"/>
  <c r="AC5312" i="3"/>
  <c r="AO5312" i="3" s="1"/>
  <c r="AC3803" i="3"/>
  <c r="AO3803" i="3" s="1"/>
  <c r="AC3044" i="3"/>
  <c r="AO3044" i="3" s="1"/>
  <c r="AC3568" i="3"/>
  <c r="AO3568" i="3" s="1"/>
  <c r="AC2409" i="3"/>
  <c r="AO2409" i="3" s="1"/>
  <c r="AC3408" i="3"/>
  <c r="AO3408" i="3" s="1"/>
  <c r="AC3789" i="3"/>
  <c r="AO3789" i="3" s="1"/>
  <c r="AC3184" i="3"/>
  <c r="AO3184" i="3" s="1"/>
  <c r="AC2934" i="3"/>
  <c r="AO2934" i="3" s="1"/>
  <c r="AC3264" i="3"/>
  <c r="AO3264" i="3" s="1"/>
  <c r="AC3114" i="3"/>
  <c r="AO3114" i="3" s="1"/>
  <c r="AC2387" i="3"/>
  <c r="AO2387" i="3" s="1"/>
  <c r="AC2417" i="3"/>
  <c r="AO2417" i="3" s="1"/>
  <c r="AC2712" i="3"/>
  <c r="AO2712" i="3" s="1"/>
  <c r="AC5634" i="3"/>
  <c r="AO5634" i="3" s="1"/>
  <c r="AC2664" i="3"/>
  <c r="AO2664" i="3" s="1"/>
  <c r="AC3368" i="3"/>
  <c r="AO3368" i="3" s="1"/>
  <c r="AC3079" i="3"/>
  <c r="AO3079" i="3" s="1"/>
  <c r="AC2501" i="3"/>
  <c r="AO2501" i="3" s="1"/>
  <c r="AC2915" i="3"/>
  <c r="AO2915" i="3" s="1"/>
  <c r="AC2460" i="3"/>
  <c r="AO2460" i="3" s="1"/>
  <c r="AC2895" i="3"/>
  <c r="AO2895" i="3" s="1"/>
  <c r="AC2682" i="3"/>
  <c r="AO2682" i="3" s="1"/>
  <c r="AC2917" i="3"/>
  <c r="AO2917" i="3" s="1"/>
  <c r="AC3686" i="3"/>
  <c r="AO3686" i="3" s="1"/>
  <c r="AC2739" i="3"/>
  <c r="AO2739" i="3" s="1"/>
  <c r="AC2406" i="3"/>
  <c r="AO2406" i="3" s="1"/>
  <c r="AC2888" i="3"/>
  <c r="AO2888" i="3" s="1"/>
  <c r="AC3367" i="3"/>
  <c r="AO3367" i="3" s="1"/>
  <c r="AC3262" i="3"/>
  <c r="AO3262" i="3" s="1"/>
  <c r="AC2540" i="3"/>
  <c r="AO2540" i="3" s="1"/>
  <c r="AC2861" i="3"/>
  <c r="AO2861" i="3" s="1"/>
  <c r="AC2701" i="3"/>
  <c r="AO2701" i="3" s="1"/>
  <c r="AC2669" i="3"/>
  <c r="AO2669" i="3" s="1"/>
  <c r="AC2812" i="3"/>
  <c r="AO2812" i="3" s="1"/>
  <c r="AC2575" i="3"/>
  <c r="AO2575" i="3" s="1"/>
  <c r="AC2131" i="3"/>
  <c r="AO2131" i="3" s="1"/>
  <c r="AC2926" i="3"/>
  <c r="AO2926" i="3" s="1"/>
  <c r="AC2829" i="3"/>
  <c r="AO2829" i="3" s="1"/>
  <c r="AC3123" i="3"/>
  <c r="AO3123" i="3" s="1"/>
  <c r="AC3403" i="3"/>
  <c r="AO3403" i="3" s="1"/>
  <c r="AC2619" i="3"/>
  <c r="AO2619" i="3" s="1"/>
  <c r="AC4447" i="3"/>
  <c r="AO4447" i="3" s="1"/>
  <c r="AC2569" i="3"/>
  <c r="AO2569" i="3" s="1"/>
  <c r="AC2719" i="3"/>
  <c r="AO2719" i="3" s="1"/>
  <c r="AC3274" i="3"/>
  <c r="AO3274" i="3" s="1"/>
  <c r="AC3166" i="3"/>
  <c r="AO3166" i="3" s="1"/>
  <c r="AC5617" i="3"/>
  <c r="AO5617" i="3" s="1"/>
  <c r="AC2649" i="3"/>
  <c r="AO2649" i="3" s="1"/>
  <c r="AC3952" i="3"/>
  <c r="AO3952" i="3" s="1"/>
  <c r="AC2602" i="3"/>
  <c r="AO2602" i="3" s="1"/>
  <c r="AC2486" i="3"/>
  <c r="AO2486" i="3" s="1"/>
  <c r="AC3652" i="3"/>
  <c r="AO3652" i="3" s="1"/>
  <c r="AC2809" i="3"/>
  <c r="AO2809" i="3" s="1"/>
  <c r="AC944" i="3"/>
  <c r="AO944" i="3" s="1"/>
  <c r="AC3520" i="3"/>
  <c r="AO3520" i="3" s="1"/>
  <c r="AC2517" i="3"/>
  <c r="AO2517" i="3" s="1"/>
  <c r="AC3357" i="3"/>
  <c r="AO3357" i="3" s="1"/>
  <c r="AC3349" i="3"/>
  <c r="AO3349" i="3" s="1"/>
  <c r="AC3312" i="3"/>
  <c r="AO3312" i="3" s="1"/>
  <c r="AC4558" i="3"/>
  <c r="AO4558" i="3" s="1"/>
  <c r="AC5" i="3"/>
  <c r="AO5" i="3" s="1"/>
  <c r="AC2547" i="3"/>
  <c r="AO2547" i="3" s="1"/>
  <c r="AC3541" i="3"/>
  <c r="AO3541" i="3" s="1"/>
  <c r="AC2509" i="3"/>
  <c r="AO2509" i="3" s="1"/>
  <c r="AC2475" i="3"/>
  <c r="AO2475" i="3" s="1"/>
  <c r="AC3514" i="3"/>
  <c r="AO3514" i="3" s="1"/>
  <c r="AC2880" i="3"/>
  <c r="AO2880" i="3" s="1"/>
  <c r="AC2439" i="3"/>
  <c r="AO2439" i="3" s="1"/>
  <c r="AC2815" i="3"/>
  <c r="AO2815" i="3" s="1"/>
  <c r="AC4278" i="3"/>
  <c r="AO4278" i="3" s="1"/>
  <c r="AC2988" i="3"/>
  <c r="AO2988" i="3" s="1"/>
  <c r="AC2985" i="3"/>
  <c r="AO2985" i="3" s="1"/>
  <c r="AC3660" i="3"/>
  <c r="AO3660" i="3" s="1"/>
  <c r="AC5422" i="3"/>
  <c r="AO5422" i="3" s="1"/>
  <c r="AC3214" i="3"/>
  <c r="AO3214" i="3" s="1"/>
  <c r="AC4492" i="3"/>
  <c r="AO4492" i="3" s="1"/>
  <c r="AC4991" i="3"/>
  <c r="AO4991" i="3" s="1"/>
  <c r="AC4860" i="3"/>
  <c r="AO4860" i="3" s="1"/>
  <c r="AC2960" i="3"/>
  <c r="AO2960" i="3" s="1"/>
  <c r="AN4708" i="3"/>
  <c r="AN2007" i="3"/>
  <c r="AN6060" i="3"/>
  <c r="AN2082" i="3"/>
  <c r="AN5592" i="3"/>
  <c r="AN2952" i="3"/>
  <c r="AN2076" i="3"/>
  <c r="AN6016" i="3"/>
  <c r="AN4095" i="3"/>
  <c r="AN5912" i="3"/>
  <c r="AN4723" i="3"/>
  <c r="AN4356" i="3"/>
  <c r="AN1588" i="3"/>
  <c r="AN3916" i="3"/>
  <c r="AN3762" i="3"/>
  <c r="AN940" i="3"/>
  <c r="AN2245" i="3"/>
  <c r="AN4420" i="3"/>
  <c r="AN4614" i="3"/>
  <c r="AN768" i="3"/>
  <c r="AN1090" i="3"/>
  <c r="AN1599" i="3"/>
  <c r="AN356" i="3"/>
  <c r="AN2023" i="3"/>
  <c r="AN4625" i="3"/>
  <c r="AN3891" i="3"/>
  <c r="AN1813" i="3"/>
  <c r="AN5124" i="3"/>
  <c r="AN4675" i="3"/>
  <c r="AN886" i="3"/>
  <c r="AN246" i="3"/>
  <c r="AN1542" i="3"/>
  <c r="AN2001" i="3"/>
  <c r="AN3563" i="3"/>
  <c r="AN84" i="3"/>
  <c r="AN1413" i="3"/>
  <c r="AN5041" i="3"/>
  <c r="AN5441" i="3"/>
  <c r="AN4548" i="3"/>
  <c r="AN1974" i="3"/>
  <c r="AN4139" i="3"/>
  <c r="AN576" i="3"/>
  <c r="AN4412" i="3"/>
  <c r="AN3192" i="3"/>
  <c r="AN3759" i="3"/>
  <c r="AN3728" i="3"/>
  <c r="AN5587" i="3"/>
  <c r="AN848" i="3"/>
  <c r="AN840" i="3"/>
  <c r="AN1244" i="3"/>
  <c r="AN294" i="3"/>
  <c r="AN3633" i="3"/>
  <c r="AN1202" i="3"/>
  <c r="AN3377" i="3"/>
  <c r="AN2164" i="3"/>
  <c r="AN5957" i="3"/>
  <c r="AN4991" i="3"/>
  <c r="AN1549" i="3"/>
  <c r="AN3161" i="3"/>
  <c r="AN5004" i="3"/>
  <c r="AN1537" i="3"/>
  <c r="AN4630" i="3"/>
  <c r="AN2260" i="3"/>
  <c r="AN388" i="3"/>
  <c r="AN2073" i="3"/>
  <c r="AN5576" i="3"/>
  <c r="AN3509" i="3"/>
  <c r="AN5420" i="3"/>
  <c r="AN3884" i="3"/>
  <c r="AN844" i="3"/>
  <c r="AN681" i="3"/>
  <c r="AN2299" i="3"/>
  <c r="AN30" i="3"/>
  <c r="AN1855" i="3"/>
  <c r="AN815" i="3"/>
  <c r="AN4206" i="3"/>
  <c r="AN3398" i="3"/>
  <c r="AN5542" i="3"/>
  <c r="AN4266" i="3"/>
  <c r="AN2293" i="3"/>
  <c r="AN5734" i="3"/>
  <c r="AN3490" i="3"/>
  <c r="AN1431" i="3"/>
  <c r="AN5040" i="3"/>
  <c r="AN1634" i="3"/>
  <c r="AN4592" i="3"/>
  <c r="AN4666" i="3"/>
  <c r="AN5252" i="3"/>
  <c r="AN5166" i="3"/>
  <c r="AN5502" i="3"/>
  <c r="AN4801" i="3"/>
  <c r="AN2215" i="3"/>
  <c r="AN1567" i="3"/>
  <c r="AN5320" i="3"/>
  <c r="AN379" i="3"/>
  <c r="AN6593" i="3"/>
  <c r="AN3423" i="3"/>
  <c r="AN1818" i="3"/>
  <c r="AN5819" i="3"/>
  <c r="AN5460" i="3"/>
  <c r="AN2167" i="3"/>
  <c r="AN254" i="3"/>
  <c r="AN1169" i="3"/>
  <c r="AN1905" i="3"/>
  <c r="AN4229" i="3"/>
  <c r="AN5059" i="3"/>
  <c r="AN4099" i="3"/>
  <c r="AN1650" i="3"/>
  <c r="AN1584" i="3"/>
  <c r="AN5291" i="3"/>
  <c r="AN911" i="3"/>
  <c r="AN1392" i="3"/>
  <c r="AN1505" i="3"/>
  <c r="AN1706" i="3"/>
  <c r="AN761" i="3"/>
  <c r="AN3725" i="3"/>
  <c r="AN3466" i="3"/>
  <c r="AN2195" i="3"/>
  <c r="AN2196" i="3"/>
  <c r="AN4353" i="3"/>
  <c r="AN1915" i="3"/>
  <c r="AN4068" i="3"/>
  <c r="AN2307" i="3"/>
  <c r="AN1751" i="3"/>
  <c r="AN3934" i="3"/>
  <c r="AN327" i="3"/>
  <c r="AN1565" i="3"/>
  <c r="AN2105" i="3"/>
  <c r="AN5363" i="3"/>
  <c r="AN4693" i="3"/>
  <c r="AN936" i="3"/>
  <c r="AN4812" i="3"/>
  <c r="AN5618" i="3"/>
  <c r="AN4144" i="3"/>
  <c r="AN3876" i="3"/>
  <c r="AN1620" i="3"/>
  <c r="AN792" i="3"/>
  <c r="AN795" i="3"/>
  <c r="AN1662" i="3"/>
  <c r="AN4643" i="3"/>
  <c r="AN4527" i="3"/>
  <c r="AN1378" i="3"/>
  <c r="AN659" i="3"/>
  <c r="AN45" i="3"/>
  <c r="AN1632" i="3"/>
  <c r="AN3755" i="3"/>
  <c r="AN4658" i="3"/>
  <c r="AN503" i="3"/>
  <c r="AN1384" i="3"/>
  <c r="AN5080" i="3"/>
  <c r="AN200" i="3"/>
  <c r="AN1310" i="3"/>
  <c r="AN5099" i="3"/>
  <c r="AN995" i="3"/>
  <c r="AN1902" i="3"/>
  <c r="AN4604" i="3"/>
  <c r="AN206" i="3"/>
  <c r="AN1805" i="3"/>
  <c r="AN1497" i="3"/>
  <c r="AN291" i="3"/>
  <c r="AN1103" i="3"/>
  <c r="AN542" i="3"/>
  <c r="AN3382" i="3"/>
  <c r="AN889" i="3"/>
  <c r="AN39" i="3"/>
  <c r="AN1635" i="3"/>
  <c r="AN1630" i="3"/>
  <c r="AN53" i="3"/>
  <c r="AN1651" i="3"/>
  <c r="AN1086" i="3"/>
  <c r="AN668" i="3"/>
  <c r="AN52" i="3"/>
  <c r="AN2011" i="3"/>
  <c r="AN313" i="3"/>
  <c r="AN3961" i="3"/>
  <c r="AN2506" i="3"/>
  <c r="AN256" i="3"/>
  <c r="AN1109" i="3"/>
  <c r="AN3721" i="3"/>
  <c r="AN1621" i="3"/>
  <c r="AN644" i="3"/>
  <c r="AN4233" i="3"/>
  <c r="AN776" i="3"/>
  <c r="AN1806" i="3"/>
  <c r="AN3701" i="3"/>
  <c r="AN4806" i="3"/>
  <c r="AN697" i="3"/>
  <c r="AN1480" i="3"/>
  <c r="AN1175" i="3"/>
  <c r="AN38" i="3"/>
  <c r="AN4061" i="3"/>
  <c r="AN1397" i="3"/>
  <c r="AN4860" i="3"/>
  <c r="AN5058" i="3"/>
  <c r="AN3959" i="3"/>
  <c r="AN5917" i="3"/>
  <c r="AN6003" i="3"/>
  <c r="AN5053" i="3"/>
  <c r="AN6079" i="3"/>
  <c r="AN2197" i="3"/>
  <c r="AN5229" i="3"/>
  <c r="AN5176" i="3"/>
  <c r="AN3780" i="3"/>
  <c r="AN3422" i="3"/>
  <c r="AN5388" i="3"/>
  <c r="AN2249" i="3"/>
  <c r="AN1277" i="3"/>
  <c r="AN2339" i="3"/>
  <c r="AN165" i="3"/>
  <c r="AN5757" i="3"/>
  <c r="AN3369" i="3"/>
  <c r="AN1547" i="3"/>
  <c r="AN3401" i="3"/>
  <c r="AN4852" i="3"/>
  <c r="AN820" i="3"/>
  <c r="AN1061" i="3"/>
  <c r="AN226" i="3"/>
  <c r="AN4392" i="3"/>
  <c r="AN3491" i="3"/>
  <c r="AN4028" i="3"/>
  <c r="AN4251" i="3"/>
  <c r="AN6077" i="3"/>
  <c r="AN5697" i="3"/>
  <c r="AN1598" i="3"/>
  <c r="AN4855" i="3"/>
  <c r="AN245" i="3"/>
  <c r="AN326" i="3"/>
  <c r="AN253" i="3"/>
  <c r="AN4537" i="3"/>
  <c r="AN1851" i="3"/>
  <c r="AN4181" i="3"/>
  <c r="AN6062" i="3"/>
  <c r="AN4492" i="3"/>
  <c r="AN1841" i="3"/>
  <c r="AN308" i="3"/>
  <c r="AN1543" i="3"/>
  <c r="AN3738" i="3"/>
  <c r="AN473" i="3"/>
  <c r="AN5137" i="3"/>
  <c r="AN1903" i="3"/>
  <c r="AN351" i="3"/>
  <c r="AN1108" i="3"/>
  <c r="AN1524" i="3"/>
  <c r="AN900" i="3"/>
  <c r="AN4199" i="3"/>
  <c r="AN4461" i="3"/>
  <c r="AN5469" i="3"/>
  <c r="AN366" i="3"/>
  <c r="AN2166" i="3"/>
  <c r="AN3750" i="3"/>
  <c r="AN1631" i="3"/>
  <c r="AN285" i="3"/>
  <c r="AN4045" i="3"/>
  <c r="AN1900" i="3"/>
  <c r="AN3782" i="3"/>
  <c r="AN4503" i="3"/>
  <c r="AN5637" i="3"/>
  <c r="AN5971" i="3"/>
  <c r="AN653" i="3"/>
  <c r="AN3543" i="3"/>
  <c r="AN4128" i="3"/>
  <c r="AN905" i="3"/>
  <c r="AN5197" i="3"/>
  <c r="AN5173" i="3"/>
  <c r="AN5408" i="3"/>
  <c r="AN4740" i="3"/>
  <c r="AN604" i="3"/>
  <c r="AN780" i="3"/>
  <c r="AN5048" i="3"/>
  <c r="AN4427" i="3"/>
  <c r="AN554" i="3"/>
  <c r="AN3536" i="3"/>
  <c r="AN1858" i="3"/>
  <c r="AN5454" i="3"/>
  <c r="AN2315" i="3"/>
  <c r="AN1726" i="3"/>
  <c r="AN690" i="3"/>
  <c r="AN4929" i="3"/>
  <c r="AN1097" i="3"/>
  <c r="AN5021" i="3"/>
  <c r="AN59" i="3"/>
  <c r="AN4814" i="3"/>
  <c r="AN5691" i="3"/>
  <c r="AN5586" i="3"/>
  <c r="AN2345" i="3"/>
  <c r="AN5692" i="3"/>
  <c r="AN4032" i="3"/>
  <c r="AN1850" i="3"/>
  <c r="AN465" i="3"/>
  <c r="AN502" i="3"/>
  <c r="AN1730" i="3"/>
  <c r="AN5230" i="3"/>
  <c r="AN1242" i="3"/>
  <c r="AN4419" i="3"/>
  <c r="AN1721" i="3"/>
  <c r="AN1470" i="3"/>
  <c r="AN4192" i="3"/>
  <c r="AN1411" i="3"/>
  <c r="AN5853" i="3"/>
  <c r="AN5867" i="3"/>
  <c r="AN5335" i="3"/>
  <c r="AN6790" i="3"/>
  <c r="AN957" i="3"/>
  <c r="AN3358" i="3"/>
  <c r="AN5226" i="3"/>
  <c r="AN2065" i="3"/>
  <c r="AN5664" i="3"/>
  <c r="AN976" i="3"/>
  <c r="AN4660" i="3"/>
  <c r="AN1958" i="3"/>
  <c r="AN1201" i="3"/>
  <c r="AN4085" i="3"/>
  <c r="AN791" i="3"/>
  <c r="AN5962" i="3"/>
  <c r="AN4731" i="3"/>
  <c r="AN1558" i="3"/>
  <c r="AN553" i="3"/>
  <c r="AN4631" i="3"/>
  <c r="AN338" i="3"/>
  <c r="AN5969" i="3"/>
  <c r="AN3855" i="3"/>
  <c r="AN1515" i="3"/>
  <c r="AN1755" i="3"/>
  <c r="AN873" i="3"/>
  <c r="AN5736" i="3"/>
  <c r="AN724" i="3"/>
  <c r="AN5128" i="3"/>
  <c r="AN2173" i="3"/>
  <c r="AN1555" i="3"/>
  <c r="AN1373" i="3"/>
  <c r="AN3617" i="3"/>
  <c r="AN264" i="3"/>
  <c r="AN700" i="3"/>
  <c r="AN3833" i="3"/>
  <c r="AN876" i="3"/>
  <c r="AN723" i="3"/>
  <c r="AN1298" i="3"/>
  <c r="AN790" i="3"/>
  <c r="AN5076" i="3"/>
  <c r="AN2015" i="3"/>
  <c r="AN111" i="3"/>
  <c r="AN1964" i="3"/>
  <c r="AN3727" i="3"/>
  <c r="AN4939" i="3"/>
  <c r="AN506" i="3"/>
  <c r="AN69" i="3"/>
  <c r="AN5480" i="3"/>
  <c r="AN4234" i="3"/>
  <c r="AN4522" i="3"/>
  <c r="AN5795" i="3"/>
  <c r="AN89" i="3"/>
  <c r="AN5569" i="3"/>
  <c r="AN2216" i="3"/>
  <c r="AN1830" i="3"/>
  <c r="AN1292" i="3"/>
  <c r="AN4227" i="3"/>
  <c r="AN2939" i="3"/>
  <c r="AN4910" i="3"/>
  <c r="AN5602" i="3"/>
  <c r="AN252" i="3"/>
  <c r="AN5471" i="3"/>
  <c r="AN4191" i="3"/>
  <c r="AN5609" i="3"/>
  <c r="AN712" i="3"/>
  <c r="AN4023" i="3"/>
  <c r="AN1008" i="3"/>
  <c r="AN2268" i="3"/>
  <c r="AN5296" i="3"/>
  <c r="AN1924" i="3"/>
  <c r="AN4903" i="3"/>
  <c r="AN650" i="3"/>
  <c r="AN3641" i="3"/>
  <c r="AN451" i="3"/>
  <c r="AN4120" i="3"/>
  <c r="AN4361" i="3"/>
  <c r="AN3148" i="3"/>
  <c r="AN336" i="3"/>
  <c r="AN924" i="3"/>
  <c r="AN1546" i="3"/>
  <c r="AN4792" i="3"/>
  <c r="AN3837" i="3"/>
  <c r="AN370" i="3"/>
  <c r="AN3097" i="3"/>
  <c r="AN1359" i="3"/>
  <c r="AN4214" i="3"/>
  <c r="AN1253" i="3"/>
  <c r="AN2190" i="3"/>
  <c r="AN1444" i="3"/>
  <c r="AN488" i="3"/>
  <c r="AN1854" i="3"/>
  <c r="AN3534" i="3"/>
  <c r="AN5635" i="3"/>
  <c r="AN3763" i="3"/>
  <c r="AN355" i="3"/>
  <c r="AN1143" i="3"/>
  <c r="AN415" i="3"/>
  <c r="AN1129" i="3"/>
  <c r="AN3624" i="3"/>
  <c r="AN534" i="3"/>
  <c r="AN1268" i="3"/>
  <c r="AN4145" i="3"/>
  <c r="AN1007" i="3"/>
  <c r="AN1469" i="3"/>
  <c r="AN1506" i="3"/>
  <c r="AN1727" i="3"/>
  <c r="AN1342" i="3"/>
  <c r="AN1305" i="3"/>
  <c r="AN918" i="3"/>
  <c r="AN152" i="3"/>
  <c r="AN434" i="3"/>
  <c r="AN6046" i="3"/>
  <c r="AN4692" i="3"/>
  <c r="AN405" i="3"/>
  <c r="AN5106" i="3"/>
  <c r="AN5523" i="3"/>
  <c r="AN4783" i="3"/>
  <c r="AN5967" i="3"/>
  <c r="AN5283" i="3"/>
  <c r="AN507" i="3"/>
  <c r="AN6006" i="3"/>
  <c r="AN4280" i="3"/>
  <c r="AN1766" i="3"/>
  <c r="AN5965" i="3"/>
  <c r="AN5374" i="3"/>
  <c r="AN1323" i="3"/>
  <c r="AN2211" i="3"/>
  <c r="AN1247" i="3"/>
  <c r="AN3606" i="3"/>
  <c r="AN3372" i="3"/>
  <c r="AN1098" i="3"/>
  <c r="AN2336" i="3"/>
  <c r="AN808" i="3"/>
  <c r="AN3858" i="3"/>
  <c r="AN5641" i="3"/>
  <c r="AN5607" i="3"/>
  <c r="AN1647" i="3"/>
  <c r="AN6101" i="3"/>
  <c r="AN1362" i="3"/>
  <c r="AN1691" i="3"/>
  <c r="AN2262" i="3"/>
  <c r="AN3435" i="3"/>
  <c r="AN3613" i="3"/>
  <c r="AN1938" i="3"/>
  <c r="AN6028" i="3"/>
  <c r="AN5923" i="3"/>
  <c r="AN3693" i="3"/>
  <c r="AN4589" i="3"/>
  <c r="AN3736" i="3"/>
  <c r="AN5799" i="3"/>
  <c r="AN4547" i="3"/>
  <c r="AN5274" i="3"/>
  <c r="AN3649" i="3"/>
  <c r="AN6039" i="3"/>
  <c r="AN5210" i="3"/>
  <c r="AN4785" i="3"/>
  <c r="AN5209" i="3"/>
  <c r="AN1042" i="3"/>
  <c r="AN599" i="3"/>
  <c r="AN1602" i="3"/>
  <c r="AN5619" i="3"/>
  <c r="AN4291" i="3"/>
  <c r="AN2044" i="3"/>
  <c r="AN4791" i="3"/>
  <c r="AN1741" i="3"/>
  <c r="AN418" i="3"/>
  <c r="AN4820" i="3"/>
  <c r="AN775" i="3"/>
  <c r="AN3704" i="3"/>
  <c r="AN1365" i="3"/>
  <c r="AN535" i="3"/>
  <c r="AN5732" i="3"/>
  <c r="AN4736" i="3"/>
  <c r="AN4686" i="3"/>
  <c r="AN4795" i="3"/>
  <c r="AN4559" i="3"/>
  <c r="AN5250" i="3"/>
  <c r="AN4734" i="3"/>
  <c r="AN5006" i="3"/>
  <c r="AN184" i="3"/>
  <c r="AN4052" i="3"/>
  <c r="AN5100" i="3"/>
  <c r="AN4718" i="3"/>
  <c r="AN4990" i="3"/>
  <c r="AN1775" i="3"/>
  <c r="AN4442" i="3"/>
  <c r="AN1241" i="3"/>
  <c r="AN4988" i="3"/>
  <c r="AN1024" i="3"/>
  <c r="AN3546" i="3"/>
  <c r="AN566" i="3"/>
  <c r="AN5521" i="3"/>
  <c r="AN3628" i="3"/>
  <c r="AN293" i="3"/>
  <c r="AN5850" i="3"/>
  <c r="AN5700" i="3"/>
  <c r="AN4386" i="3"/>
  <c r="AN533" i="3"/>
  <c r="AN2053" i="3"/>
  <c r="AN1209" i="3"/>
  <c r="AN267" i="3"/>
  <c r="AN1711" i="3"/>
  <c r="AN5568" i="3"/>
  <c r="AN4960" i="3"/>
  <c r="AN4706" i="3"/>
  <c r="AN4188" i="3"/>
  <c r="AN5201" i="3"/>
  <c r="AN2072" i="3"/>
  <c r="AN1943" i="3"/>
  <c r="AN202" i="3"/>
  <c r="AN1528" i="3"/>
  <c r="AN2075" i="3"/>
  <c r="AN789" i="3"/>
  <c r="AN3416" i="3"/>
  <c r="AN318" i="3"/>
  <c r="AN5413" i="3"/>
  <c r="AN2371" i="3"/>
  <c r="AN5378" i="3"/>
  <c r="AN1221" i="3"/>
  <c r="AN1525" i="3"/>
  <c r="AN3962" i="3"/>
  <c r="AN6031" i="3"/>
  <c r="AN4773" i="3"/>
  <c r="AN1026" i="3"/>
  <c r="AN2160" i="3"/>
  <c r="AN2369" i="3"/>
  <c r="AN1421" i="3"/>
  <c r="AN2304" i="3"/>
  <c r="AN711" i="3"/>
  <c r="AN814" i="3"/>
  <c r="AN4014" i="3"/>
  <c r="AN1600" i="3"/>
  <c r="AN5470" i="3"/>
  <c r="AN5733" i="3"/>
  <c r="AN1325" i="3"/>
  <c r="AN414" i="3"/>
  <c r="AN1554" i="3"/>
  <c r="AN942" i="3"/>
  <c r="AN2052" i="3"/>
  <c r="AN1121" i="3"/>
  <c r="AN1038" i="3"/>
  <c r="AN233" i="3"/>
  <c r="AN885" i="3"/>
  <c r="AN3847" i="3"/>
  <c r="AN476" i="3"/>
  <c r="AN1286" i="3"/>
  <c r="AN4452" i="3"/>
  <c r="AN2355" i="3"/>
  <c r="AN1846" i="3"/>
  <c r="AN1390" i="3"/>
  <c r="AN1920" i="3"/>
  <c r="AN1057" i="3"/>
  <c r="AN5800" i="3"/>
  <c r="AN1424" i="3"/>
  <c r="AN5102" i="3"/>
  <c r="AN1347" i="3"/>
  <c r="AN5588" i="3"/>
  <c r="AN4017" i="3"/>
  <c r="AN4514" i="3"/>
  <c r="AN1081" i="3"/>
  <c r="AN3976" i="3"/>
  <c r="AN1060" i="3"/>
  <c r="AN896" i="3"/>
  <c r="AN1442" i="3"/>
  <c r="AN1777" i="3"/>
  <c r="AN2204" i="3"/>
  <c r="AN4193" i="3"/>
  <c r="AN4182" i="3"/>
  <c r="AN1164" i="3"/>
  <c r="AN1988" i="3"/>
  <c r="AN3479" i="3"/>
  <c r="AN580" i="3"/>
  <c r="AN5593" i="3"/>
  <c r="AN505" i="3"/>
  <c r="AN1195" i="3"/>
  <c r="AN1016" i="3"/>
  <c r="AN2353" i="3"/>
  <c r="AN1802" i="3"/>
  <c r="AN261" i="3"/>
  <c r="AN145" i="3"/>
  <c r="AN959" i="3"/>
  <c r="AN116" i="3"/>
  <c r="AN993" i="3"/>
  <c r="AN865" i="3"/>
  <c r="AN3730" i="3"/>
  <c r="AN1346" i="3"/>
  <c r="AN4049" i="3"/>
  <c r="AN201" i="3"/>
  <c r="AN1871" i="3"/>
  <c r="AN1337" i="3"/>
  <c r="AN1699" i="3"/>
  <c r="AN4316" i="3"/>
  <c r="AN667" i="3"/>
  <c r="AN132" i="3"/>
  <c r="AN392" i="3"/>
  <c r="AN1669" i="3"/>
  <c r="AN3449" i="3"/>
  <c r="AN736" i="3"/>
  <c r="AN2140" i="3"/>
  <c r="AN5713" i="3"/>
  <c r="AN3779" i="3"/>
  <c r="AN5422" i="3"/>
  <c r="AN5911" i="3"/>
  <c r="AN1615" i="3"/>
  <c r="AN5985" i="3"/>
  <c r="AN1628" i="3"/>
  <c r="AN382" i="3"/>
  <c r="AN1981" i="3"/>
  <c r="AN4729" i="3"/>
  <c r="AN5744" i="3"/>
  <c r="AN3640" i="3"/>
  <c r="AN5872" i="3"/>
  <c r="AN1951" i="3"/>
  <c r="AN1128" i="3"/>
  <c r="AN5982" i="3"/>
  <c r="AN5307" i="3"/>
  <c r="AN6105" i="3"/>
  <c r="AN211" i="3"/>
  <c r="AN4453" i="3"/>
  <c r="AN5365" i="3"/>
  <c r="AN4601" i="3"/>
  <c r="AN2286" i="3"/>
  <c r="AN1989" i="3"/>
  <c r="AN1776" i="3"/>
  <c r="AN4088" i="3"/>
  <c r="AN1782" i="3"/>
  <c r="AN1216" i="3"/>
  <c r="AN5168" i="3"/>
  <c r="AN4468" i="3"/>
  <c r="AN4011" i="3"/>
  <c r="AN3487" i="3"/>
  <c r="AN5079" i="3"/>
  <c r="AN1955" i="3"/>
  <c r="AN5233" i="3"/>
  <c r="AN350" i="3"/>
  <c r="AN3214" i="3"/>
  <c r="AN4647" i="3"/>
  <c r="AN5721" i="3"/>
  <c r="AN3834" i="3"/>
  <c r="AN1918" i="3"/>
  <c r="AN804" i="3"/>
  <c r="AN1982" i="3"/>
  <c r="AN37" i="3"/>
  <c r="AN5034" i="3"/>
  <c r="AN6007" i="3"/>
  <c r="AN5414" i="3"/>
  <c r="AN5165" i="3"/>
  <c r="AN875" i="3"/>
  <c r="AN4105" i="3"/>
  <c r="AN4449" i="3"/>
  <c r="AN1379" i="3"/>
  <c r="AN1059" i="3"/>
  <c r="AN6063" i="3"/>
  <c r="AN4536" i="3"/>
  <c r="AN2128" i="3"/>
  <c r="AN3118" i="3"/>
  <c r="AN2251" i="3"/>
  <c r="AN6011" i="3"/>
  <c r="AN387" i="3"/>
  <c r="AN5735" i="3"/>
  <c r="AN718" i="3"/>
  <c r="AN892" i="3"/>
  <c r="AN4039" i="3"/>
  <c r="AN6032" i="3"/>
  <c r="AN5425" i="3"/>
  <c r="AN999" i="3"/>
  <c r="AN5101" i="3"/>
  <c r="AN4239" i="3"/>
  <c r="AN4110" i="3"/>
  <c r="AN526" i="3"/>
  <c r="AN4745" i="3"/>
  <c r="AN973" i="3"/>
  <c r="AN4832" i="3"/>
  <c r="AN3773" i="3"/>
  <c r="AN5970" i="3"/>
  <c r="AN461" i="3"/>
  <c r="AN710" i="3"/>
  <c r="AN1111" i="3"/>
  <c r="AN2009" i="3"/>
  <c r="AN1817" i="3"/>
  <c r="AN5376" i="3"/>
  <c r="AN4683" i="3"/>
  <c r="AN3829" i="3"/>
  <c r="AN5570" i="3"/>
  <c r="AN5938" i="3"/>
  <c r="AN4408" i="3"/>
  <c r="AN5994" i="3"/>
  <c r="AN538" i="3"/>
  <c r="AN5396" i="3"/>
  <c r="AN3146" i="3"/>
  <c r="AN3499" i="3"/>
  <c r="AN3559" i="3"/>
  <c r="AN4171" i="3"/>
  <c r="AN5417" i="3"/>
  <c r="AN1015" i="3"/>
  <c r="AN4198" i="3"/>
  <c r="AN1701" i="3"/>
  <c r="AN3774" i="3"/>
  <c r="AN2727" i="3"/>
  <c r="AN784" i="3"/>
  <c r="AN2367" i="3"/>
  <c r="AN1572" i="3"/>
  <c r="AN1073" i="3"/>
  <c r="AN5375" i="3"/>
  <c r="AN2020" i="3"/>
  <c r="AN3984" i="3"/>
  <c r="AN4659" i="3"/>
  <c r="AN2191" i="3"/>
  <c r="AN2290" i="3"/>
  <c r="AN5007" i="3"/>
  <c r="AN5562" i="3"/>
  <c r="AN1165" i="3"/>
  <c r="AN4323" i="3"/>
  <c r="AN968" i="3"/>
  <c r="AN4467" i="3"/>
  <c r="AN193" i="3"/>
  <c r="AN2264" i="3"/>
  <c r="AN4497" i="3"/>
  <c r="AN3659" i="3"/>
  <c r="AN3660" i="3"/>
  <c r="AN5405" i="3"/>
  <c r="AN1978" i="3"/>
  <c r="AN2078" i="3"/>
  <c r="AN5072" i="3"/>
  <c r="AN564" i="3"/>
  <c r="AN2074" i="3"/>
  <c r="AN5248" i="3"/>
  <c r="AN1809" i="3"/>
  <c r="AN1414" i="3"/>
  <c r="AN1827" i="3"/>
  <c r="AN2186" i="3"/>
  <c r="AN2201" i="3"/>
  <c r="AN852" i="3"/>
  <c r="AN4314" i="3"/>
  <c r="AN425" i="3"/>
  <c r="AN4102" i="3"/>
  <c r="AN5257" i="3"/>
  <c r="AN5699" i="3"/>
  <c r="AN5737" i="3"/>
  <c r="AN766" i="3"/>
  <c r="AN704" i="3"/>
  <c r="AN1644" i="3"/>
  <c r="AN4076" i="3"/>
  <c r="AN1174" i="3"/>
  <c r="AN5355" i="3"/>
  <c r="AN565" i="3"/>
  <c r="AN4942" i="3"/>
  <c r="AN5564" i="3"/>
  <c r="AN5754" i="3"/>
  <c r="AN3729" i="3"/>
  <c r="AN1014" i="3"/>
  <c r="AN1510" i="3"/>
  <c r="AN44" i="3"/>
  <c r="AN5398" i="3"/>
  <c r="AN1645" i="3"/>
  <c r="AN58" i="3"/>
  <c r="AN3576" i="3"/>
  <c r="AN3569" i="3"/>
  <c r="AN2329" i="3"/>
  <c r="AN4748" i="3"/>
  <c r="AN5105" i="3"/>
  <c r="AN1898" i="3"/>
  <c r="AN1257" i="3"/>
  <c r="AN1998" i="3"/>
  <c r="AN1677" i="3"/>
  <c r="AN1843" i="3"/>
  <c r="AN666" i="3"/>
  <c r="AN1385" i="3"/>
  <c r="AN4887" i="3"/>
  <c r="AN1562" i="3"/>
  <c r="AN4730" i="3"/>
  <c r="AN5046" i="3"/>
  <c r="AN260" i="3"/>
  <c r="AN137" i="3"/>
  <c r="AN143" i="3"/>
  <c r="AN532" i="3"/>
  <c r="AN1490" i="3"/>
  <c r="AN1970" i="3"/>
  <c r="AN3580" i="3"/>
  <c r="AN4870" i="3"/>
  <c r="AN5241" i="3"/>
  <c r="AN834" i="3"/>
  <c r="AN244" i="3"/>
  <c r="AN2199" i="3"/>
  <c r="AN164" i="3"/>
  <c r="AN4374" i="3"/>
  <c r="AN1316" i="3"/>
  <c r="AN1398" i="3"/>
  <c r="AN290" i="3"/>
  <c r="AN5108" i="3"/>
  <c r="AN1200" i="3"/>
  <c r="AN1045" i="3"/>
  <c r="AN1030" i="3"/>
  <c r="AN3400" i="3"/>
  <c r="AN833" i="3"/>
  <c r="AN131" i="3"/>
  <c r="AN3374" i="3"/>
  <c r="AN36" i="3"/>
  <c r="AN520" i="3"/>
  <c r="AN281" i="3"/>
  <c r="AN908" i="3"/>
  <c r="AN4469" i="3"/>
  <c r="AN5104" i="3"/>
  <c r="AN3950" i="3"/>
  <c r="AN4232" i="3"/>
  <c r="AN4475" i="3"/>
  <c r="AN1930" i="3"/>
  <c r="AN5055" i="3"/>
  <c r="AN1535" i="3"/>
  <c r="AN563" i="3"/>
  <c r="AN172" i="3"/>
  <c r="AN441" i="3"/>
  <c r="AN1746" i="3"/>
  <c r="AN4515" i="3"/>
  <c r="AN1507" i="3"/>
  <c r="AN5353" i="3"/>
  <c r="AN6104" i="3"/>
  <c r="AN2274" i="3"/>
  <c r="AN4711" i="3"/>
  <c r="AN4377" i="3"/>
  <c r="AN1368" i="3"/>
  <c r="AN6001" i="3"/>
  <c r="AN6081" i="3"/>
  <c r="AN1279" i="3"/>
  <c r="AN6013" i="3"/>
  <c r="AN5940" i="3"/>
  <c r="AN2162" i="3"/>
  <c r="AN5373" i="3"/>
  <c r="AN6095" i="3"/>
  <c r="AN967" i="3"/>
  <c r="AN4882" i="3"/>
  <c r="AN6035" i="3"/>
  <c r="AN4217" i="3"/>
  <c r="AN5267" i="3"/>
  <c r="AN1267" i="3"/>
  <c r="AN4793" i="3"/>
  <c r="AN4900" i="3"/>
  <c r="AN386" i="3"/>
  <c r="AN5310" i="3"/>
  <c r="AN4762" i="3"/>
  <c r="AN2017" i="3"/>
  <c r="AN1265" i="3"/>
  <c r="AN1493" i="3"/>
  <c r="AN1798" i="3"/>
  <c r="AN1910" i="3"/>
  <c r="AN910" i="3"/>
  <c r="AN75" i="3"/>
  <c r="AN1872" i="3"/>
  <c r="AN280" i="3"/>
  <c r="AN2150" i="3"/>
  <c r="AN5771" i="3"/>
  <c r="AN4413" i="3"/>
  <c r="AN3689" i="3"/>
  <c r="AN3675" i="3"/>
  <c r="AN5260" i="3"/>
  <c r="AN5666" i="3"/>
  <c r="AN1135" i="3"/>
  <c r="AN5343" i="3"/>
  <c r="AN824" i="3"/>
  <c r="AN4618" i="3"/>
  <c r="AN4573" i="3"/>
  <c r="AN5537" i="3"/>
  <c r="AN5364" i="3"/>
  <c r="AN552" i="3"/>
  <c r="AN5743" i="3"/>
  <c r="AN444" i="3"/>
  <c r="AN1186" i="3"/>
  <c r="AN1694" i="3"/>
  <c r="AN1454" i="3"/>
  <c r="AN851" i="3"/>
  <c r="AN4235" i="3"/>
  <c r="AN5096" i="3"/>
  <c r="AN5859" i="3"/>
  <c r="AN3680" i="3"/>
  <c r="AN3194" i="3"/>
  <c r="AN3629" i="3"/>
  <c r="AN1976" i="3"/>
  <c r="AN1473" i="3"/>
  <c r="AN2284" i="3"/>
  <c r="AN3696" i="3"/>
  <c r="AN1137" i="3"/>
  <c r="AN5005" i="3"/>
  <c r="AN4167" i="3"/>
  <c r="AN663" i="3"/>
  <c r="AN658" i="3"/>
  <c r="AN4398" i="3"/>
  <c r="AN1120" i="3"/>
  <c r="AN5759" i="3"/>
  <c r="AN4993" i="3"/>
  <c r="AN5661" i="3"/>
  <c r="AN5406" i="3"/>
  <c r="AN3895" i="3"/>
  <c r="AN4629" i="3"/>
  <c r="AN312" i="3"/>
  <c r="AN3503" i="3"/>
  <c r="AN4091" i="3"/>
  <c r="AN619" i="3"/>
  <c r="AN5023" i="3"/>
  <c r="AN5623" i="3"/>
  <c r="AN4967" i="3"/>
  <c r="AN501" i="3"/>
  <c r="AN5892" i="3"/>
  <c r="AN1293" i="3"/>
  <c r="AN3538" i="3"/>
  <c r="AN5087" i="3"/>
  <c r="AN4612" i="3"/>
  <c r="AN5531" i="3"/>
  <c r="AN1912" i="3"/>
  <c r="AN6054" i="3"/>
  <c r="AN5491" i="3"/>
  <c r="AN1248" i="3"/>
  <c r="AN4775" i="3"/>
  <c r="AN3668" i="3"/>
  <c r="AN856" i="3"/>
  <c r="AN1780" i="3"/>
  <c r="AN5472" i="3"/>
  <c r="AN754" i="3"/>
  <c r="AN5212" i="3"/>
  <c r="AN842" i="3"/>
  <c r="AN1296" i="3"/>
  <c r="AN4269" i="3"/>
  <c r="AN1482" i="3"/>
  <c r="AN1363" i="3"/>
  <c r="AN1972" i="3"/>
  <c r="AN3978" i="3"/>
  <c r="AN5366" i="3"/>
  <c r="AN805" i="3"/>
  <c r="AN2316" i="3"/>
  <c r="AN5978" i="3"/>
  <c r="AN4945" i="3"/>
  <c r="AN5538" i="3"/>
  <c r="AN714" i="3"/>
  <c r="AN1618" i="3"/>
  <c r="AN4279" i="3"/>
  <c r="AN1925" i="3"/>
  <c r="AN4385" i="3"/>
  <c r="AN5255" i="3"/>
  <c r="AN4421" i="3"/>
  <c r="AN3216" i="3"/>
  <c r="AN1435" i="3"/>
  <c r="AN5322" i="3"/>
  <c r="AN5177" i="3"/>
  <c r="AN4867" i="3"/>
  <c r="AN2258" i="3"/>
  <c r="AN205" i="3"/>
  <c r="AN3610" i="3"/>
  <c r="AN3676" i="3"/>
  <c r="AN5748" i="3"/>
  <c r="AN4564" i="3"/>
  <c r="AN3811" i="3"/>
  <c r="AN3291" i="3"/>
  <c r="AN5340" i="3"/>
  <c r="AN1035" i="3"/>
  <c r="AN4411" i="3"/>
  <c r="AN1785" i="3"/>
  <c r="AN729" i="3"/>
  <c r="AN1046" i="3"/>
  <c r="AN2257" i="3"/>
  <c r="AN5681" i="3"/>
  <c r="AN6009" i="3"/>
  <c r="AN2051" i="3"/>
  <c r="AN4069" i="3"/>
  <c r="AN627" i="3"/>
  <c r="AN4732" i="3"/>
  <c r="AN1829" i="3"/>
  <c r="AN676" i="3"/>
  <c r="AN4500" i="3"/>
  <c r="AN5579" i="3"/>
  <c r="AN1238" i="3"/>
  <c r="AN1868" i="3"/>
  <c r="AN5345" i="3"/>
  <c r="AN3620" i="3"/>
  <c r="AN97" i="3"/>
  <c r="AN4899" i="3"/>
  <c r="AN4560" i="3"/>
  <c r="AN759" i="3"/>
  <c r="AN1931" i="3"/>
  <c r="AN722" i="3"/>
  <c r="AN3816" i="3"/>
  <c r="AN592" i="3"/>
  <c r="AN4378" i="3"/>
  <c r="AN5351" i="3"/>
  <c r="AN6025" i="3"/>
  <c r="AN1161" i="3"/>
  <c r="AN2206" i="3"/>
  <c r="AN5192" i="3"/>
  <c r="AN4318" i="3"/>
  <c r="AN5506" i="3"/>
  <c r="AN5703" i="3"/>
  <c r="AN583" i="3"/>
  <c r="AN4382" i="3"/>
  <c r="AN4157" i="3"/>
  <c r="AN2047" i="3"/>
  <c r="AN4859" i="3"/>
  <c r="AN3665" i="3"/>
  <c r="AN4050" i="3"/>
  <c r="AN3661" i="3"/>
  <c r="AN1080" i="3"/>
  <c r="AN2248" i="3"/>
  <c r="AN3366" i="3"/>
  <c r="AN335" i="3"/>
  <c r="AN104" i="3"/>
  <c r="AN365" i="3"/>
  <c r="AN3493" i="3"/>
  <c r="AN4315" i="3"/>
  <c r="AN764" i="3"/>
  <c r="AN404" i="3"/>
  <c r="AN763" i="3"/>
  <c r="AN1389" i="3"/>
  <c r="AN1272" i="3"/>
  <c r="AN1348" i="3"/>
  <c r="AN209" i="3"/>
  <c r="AN3519" i="3"/>
  <c r="AN3564" i="3"/>
  <c r="AN680" i="3"/>
  <c r="AN1300" i="3"/>
  <c r="AN157" i="3"/>
  <c r="AN51" i="3"/>
  <c r="AN907" i="3"/>
  <c r="AN279" i="3"/>
  <c r="AN3955" i="3"/>
  <c r="AN3463" i="3"/>
  <c r="AN5403" i="3"/>
  <c r="AN1193" i="3"/>
  <c r="AN453" i="3"/>
  <c r="AN1197" i="3"/>
  <c r="AN2090" i="3"/>
  <c r="AN1406" i="3"/>
  <c r="AN1132" i="3"/>
  <c r="AN360" i="3"/>
  <c r="AN4405" i="3"/>
  <c r="AN74" i="3"/>
  <c r="AN3926" i="3"/>
  <c r="AN3920" i="3"/>
  <c r="AN1566" i="3"/>
  <c r="AN872" i="3"/>
  <c r="AN1082" i="3"/>
  <c r="AN3896" i="3"/>
  <c r="AN171" i="3"/>
  <c r="AN4275" i="3"/>
  <c r="AN1686" i="3"/>
  <c r="AN1606" i="3"/>
  <c r="AN3713" i="3"/>
  <c r="AN450" i="3"/>
  <c r="AN5028" i="3"/>
  <c r="AN5214" i="3"/>
  <c r="AN4304" i="3"/>
  <c r="AN5897" i="3"/>
  <c r="AN4689" i="3"/>
  <c r="AN5975" i="3"/>
  <c r="AN4195" i="3"/>
  <c r="AN4526" i="3"/>
  <c r="AN5527" i="3"/>
  <c r="AN3360" i="3"/>
  <c r="AN6113" i="3"/>
  <c r="AN472" i="3"/>
  <c r="AN5826" i="3"/>
  <c r="AN1087" i="3"/>
  <c r="AN5117" i="3"/>
  <c r="AN6027" i="3"/>
  <c r="AN4697" i="3"/>
  <c r="AN5571" i="3"/>
  <c r="AN4950" i="3"/>
  <c r="AN1405" i="3"/>
  <c r="AN1927" i="3"/>
  <c r="AN5611" i="3"/>
  <c r="AN2002" i="3"/>
  <c r="AN4200" i="3"/>
  <c r="AN1764" i="3"/>
  <c r="AN2054" i="3"/>
  <c r="AN4160" i="3"/>
  <c r="AN6017" i="3"/>
  <c r="AN1523" i="3"/>
  <c r="AN926" i="3"/>
  <c r="AN1856" i="3"/>
  <c r="AN2181" i="3"/>
  <c r="AN1352" i="3"/>
  <c r="AN1278" i="3"/>
  <c r="AN3621" i="3"/>
  <c r="AN417" i="3"/>
  <c r="AN2188" i="3"/>
  <c r="AN1773" i="3"/>
  <c r="AN5346" i="3"/>
  <c r="AN469" i="3"/>
  <c r="AN5156" i="3"/>
  <c r="AN1136" i="3"/>
  <c r="AN5157" i="3"/>
  <c r="AN5676" i="3"/>
  <c r="AN4926" i="3"/>
  <c r="AN1778" i="3"/>
  <c r="AN1576" i="3"/>
  <c r="AN5615" i="3"/>
  <c r="AN4651" i="3"/>
  <c r="AN5863" i="3"/>
  <c r="AN1919" i="3"/>
  <c r="AN5948" i="3"/>
  <c r="AN3836" i="3"/>
  <c r="AN4484" i="3"/>
  <c r="AN923" i="3"/>
  <c r="AN4127" i="3"/>
  <c r="AN1494" i="3"/>
  <c r="AN5315" i="3"/>
  <c r="AN4935" i="3"/>
  <c r="AN5256" i="3"/>
  <c r="AN1825" i="3"/>
  <c r="AN4830" i="3"/>
  <c r="AN698" i="3"/>
  <c r="AN839" i="3"/>
  <c r="AN5723" i="3"/>
  <c r="AN5963" i="3"/>
  <c r="AN1160" i="3"/>
  <c r="AN2183" i="3"/>
  <c r="AN5821" i="3"/>
  <c r="AN929" i="3"/>
  <c r="AN4674" i="3"/>
  <c r="AN2172" i="3"/>
  <c r="AN5452" i="3"/>
  <c r="AN1594" i="3"/>
  <c r="AN271" i="3"/>
  <c r="AN922" i="3"/>
  <c r="AN5740" i="3"/>
  <c r="AN1429" i="3"/>
  <c r="AN1134" i="3"/>
  <c r="AN4593" i="3"/>
  <c r="AN5045" i="3"/>
  <c r="AN4407" i="3"/>
  <c r="AN1794" i="3"/>
  <c r="AN4067" i="3"/>
  <c r="AN5855" i="3"/>
  <c r="AN5685" i="3"/>
  <c r="AN5687" i="3"/>
  <c r="AN5495" i="3"/>
  <c r="AN4134" i="3"/>
  <c r="AN4881" i="3"/>
  <c r="AN5842" i="3"/>
  <c r="AN4541" i="3"/>
  <c r="AN3257" i="3"/>
  <c r="AN4810" i="3"/>
  <c r="AN2368" i="3"/>
  <c r="AN2285" i="3"/>
  <c r="AN4352" i="3"/>
  <c r="AN665" i="3"/>
  <c r="AN1003" i="3"/>
  <c r="AN547" i="3"/>
  <c r="AN1986" i="3"/>
  <c r="AN1214" i="3"/>
  <c r="AN3850" i="3"/>
  <c r="AN2132" i="3"/>
  <c r="AN5870" i="3"/>
  <c r="AN4530" i="3"/>
  <c r="AN4359" i="3"/>
  <c r="AN1557" i="3"/>
  <c r="AN5426" i="3"/>
  <c r="AN4815" i="3"/>
  <c r="AN6041" i="3"/>
  <c r="AN5305" i="3"/>
  <c r="AN5717" i="3"/>
  <c r="AN4224" i="3"/>
  <c r="AN1167" i="3"/>
  <c r="AN1967" i="3"/>
  <c r="AN4114" i="3"/>
  <c r="AN4194" i="3"/>
  <c r="AN1211" i="3"/>
  <c r="AN5428" i="3"/>
  <c r="AN4725" i="3"/>
  <c r="AN3754" i="3"/>
  <c r="AN5680" i="3"/>
  <c r="AN646" i="3"/>
  <c r="AN4800" i="3"/>
  <c r="AN240" i="3"/>
  <c r="AN5237" i="3"/>
  <c r="AN4370" i="3"/>
  <c r="AN5573" i="3"/>
  <c r="AN3587" i="3"/>
  <c r="AN5959" i="3"/>
  <c r="AN2000" i="3"/>
  <c r="AN5822" i="3"/>
  <c r="AN1720" i="3"/>
  <c r="AN1532" i="3"/>
  <c r="AN1207" i="3"/>
  <c r="AN1074" i="3"/>
  <c r="AN1580" i="3"/>
  <c r="AN884" i="3"/>
  <c r="AN1226" i="3"/>
  <c r="AN1999" i="3"/>
  <c r="AN5930" i="3"/>
  <c r="AN5456" i="3"/>
  <c r="AN5379" i="3"/>
  <c r="AN5286" i="3"/>
  <c r="AN2122" i="3"/>
  <c r="AN4676" i="3"/>
  <c r="AN5393" i="3"/>
  <c r="AN1556" i="3"/>
  <c r="AN1722" i="3"/>
  <c r="AN1254" i="3"/>
  <c r="AN2149" i="3"/>
  <c r="AN1990" i="3"/>
  <c r="AN981" i="3"/>
  <c r="AN5204" i="3"/>
  <c r="AN232" i="3"/>
  <c r="AN5738" i="3"/>
  <c r="AN5103" i="3"/>
  <c r="AN1285" i="3"/>
  <c r="AN4597" i="3"/>
  <c r="AN4687" i="3"/>
  <c r="AN3465" i="3"/>
  <c r="AN1255" i="3"/>
  <c r="AN4073" i="3"/>
  <c r="AN4501" i="3"/>
  <c r="AN4605" i="3"/>
  <c r="AN4333" i="3"/>
  <c r="AN2035" i="3"/>
  <c r="AN758" i="3"/>
  <c r="AN500" i="3"/>
  <c r="AN5232" i="3"/>
  <c r="AN1441" i="3"/>
  <c r="AN2079" i="3"/>
  <c r="AN2016" i="3"/>
  <c r="AN1072" i="3"/>
  <c r="AN1243" i="3"/>
  <c r="AN3652" i="3"/>
  <c r="AN3631" i="3"/>
  <c r="AN1037" i="3"/>
  <c r="AN765" i="3"/>
  <c r="AN2006" i="3"/>
  <c r="AN4835" i="3"/>
  <c r="AN2291" i="3"/>
  <c r="AN5956" i="3"/>
  <c r="AN4571" i="3"/>
  <c r="AN4790" i="3"/>
  <c r="AN1774" i="3"/>
  <c r="AN4317" i="3"/>
  <c r="AN413" i="3"/>
  <c r="AN1593" i="3"/>
  <c r="AN4189" i="3"/>
  <c r="AN5516" i="3"/>
  <c r="AN3760" i="3"/>
  <c r="AN1808" i="3"/>
  <c r="AN3340" i="3"/>
  <c r="AN5675" i="3"/>
  <c r="AN686" i="3"/>
  <c r="AN1356" i="3"/>
  <c r="AN2171" i="3"/>
  <c r="AN3540" i="3"/>
  <c r="AN1848" i="3"/>
  <c r="AN1273" i="3"/>
  <c r="AN5653" i="3"/>
  <c r="AN5796" i="3"/>
  <c r="AN3860" i="3"/>
  <c r="AN747" i="3"/>
  <c r="AN771" i="3"/>
  <c r="AN4831" i="3"/>
  <c r="AN5596" i="3"/>
  <c r="AN5488" i="3"/>
  <c r="AN5627" i="3"/>
  <c r="AN608" i="3"/>
  <c r="AN4525" i="3"/>
  <c r="AN551" i="3"/>
  <c r="AN337" i="3"/>
  <c r="AN3900" i="3"/>
  <c r="AN895" i="3"/>
  <c r="AN5499" i="3"/>
  <c r="AN1687" i="3"/>
  <c r="AN3461" i="3"/>
  <c r="AN2133" i="3"/>
  <c r="AN945" i="3"/>
  <c r="AN115" i="3"/>
  <c r="AN4338" i="3"/>
  <c r="AN546" i="3"/>
  <c r="AN752" i="3"/>
  <c r="AN1702" i="3"/>
  <c r="AN1877" i="3"/>
  <c r="AN4654" i="3"/>
  <c r="AN2259" i="3"/>
  <c r="AN703" i="3"/>
  <c r="AN464" i="3"/>
  <c r="AN4702" i="3"/>
  <c r="AN4540" i="3"/>
  <c r="AN1821" i="3"/>
  <c r="AN3531" i="3"/>
  <c r="AN1040" i="3"/>
  <c r="AN4568" i="3"/>
  <c r="AN4373" i="3"/>
  <c r="AN774" i="3"/>
  <c r="AN1700" i="3"/>
  <c r="AN2041" i="3"/>
  <c r="AN1791" i="3"/>
  <c r="AN1812" i="3"/>
  <c r="AN1142" i="3"/>
  <c r="AN741" i="3"/>
  <c r="AN259" i="3"/>
  <c r="AN1704" i="3"/>
  <c r="AN598" i="3"/>
  <c r="AN695" i="3"/>
  <c r="AN4158" i="3"/>
  <c r="AN2314" i="3"/>
  <c r="AN2261" i="3"/>
  <c r="AN1763" i="3"/>
  <c r="AN2222" i="3"/>
  <c r="AN519" i="3"/>
  <c r="AN4827" i="3"/>
  <c r="AN231" i="3"/>
  <c r="AN3899" i="3"/>
  <c r="AN5179" i="3"/>
  <c r="AN972" i="3"/>
  <c r="AN288" i="3"/>
  <c r="AN304" i="3"/>
  <c r="AN582" i="3"/>
  <c r="AN4399" i="3"/>
  <c r="AN369" i="3"/>
  <c r="AN265" i="3"/>
  <c r="AN3764" i="3"/>
  <c r="AN302" i="3"/>
  <c r="AN35" i="3"/>
  <c r="AN2130" i="3"/>
  <c r="AN6019" i="3"/>
  <c r="AN4415" i="3"/>
  <c r="AN3288" i="3"/>
  <c r="AN6023" i="3"/>
  <c r="AN4436" i="3"/>
  <c r="AN5508" i="3"/>
  <c r="AN5891" i="3"/>
  <c r="AN5730" i="3"/>
  <c r="AN4701" i="3"/>
  <c r="AN5833" i="3"/>
  <c r="AN5282" i="3"/>
  <c r="AN1837" i="3"/>
  <c r="AN3777" i="3"/>
  <c r="AN5314" i="3"/>
  <c r="AN4802" i="3"/>
  <c r="AN2298" i="3"/>
  <c r="AN6117" i="3"/>
  <c r="AN3821" i="3"/>
  <c r="AN2282" i="3"/>
  <c r="AN4462" i="3"/>
  <c r="AN287" i="3"/>
  <c r="AN4509" i="3"/>
  <c r="AN966" i="3"/>
  <c r="AN1568" i="3"/>
  <c r="AN6051" i="3"/>
  <c r="AN721" i="3"/>
  <c r="AN2158" i="3"/>
  <c r="AN5766" i="3"/>
  <c r="AN1199" i="3"/>
  <c r="AN1361" i="3"/>
  <c r="AN4915" i="3"/>
  <c r="AN4632" i="3"/>
  <c r="AN5762" i="3"/>
  <c r="AN4083" i="3"/>
  <c r="AN2066" i="3"/>
  <c r="AN2363" i="3"/>
  <c r="AN642" i="3"/>
  <c r="AN661" i="3"/>
  <c r="AN3992" i="3"/>
  <c r="AN5432" i="3"/>
  <c r="AN3979" i="3"/>
  <c r="AN6108" i="3"/>
  <c r="AN4880" i="3"/>
  <c r="AN1044" i="3"/>
  <c r="AN3781" i="3"/>
  <c r="AN4222" i="3"/>
  <c r="AN4602" i="3"/>
  <c r="AN6076" i="3"/>
  <c r="AN142" i="3"/>
  <c r="AN1341" i="3"/>
  <c r="AN1344" i="3"/>
  <c r="AN4236" i="3"/>
  <c r="AN364" i="3"/>
  <c r="AN3804" i="3"/>
  <c r="AN6015" i="3"/>
  <c r="AN3295" i="3"/>
  <c r="AN5069" i="3"/>
  <c r="AN2125" i="3"/>
  <c r="AN5955" i="3"/>
  <c r="AN5864" i="3"/>
  <c r="AN4292" i="3"/>
  <c r="AN391" i="3"/>
  <c r="AN2193" i="3"/>
  <c r="AN5768" i="3"/>
  <c r="AN5261" i="3"/>
  <c r="AN2203" i="3"/>
  <c r="AN4943" i="3"/>
  <c r="AN4956" i="3"/>
  <c r="AN4738" i="3"/>
  <c r="AN3877" i="3"/>
  <c r="AN4135" i="3"/>
  <c r="AN5987" i="3"/>
  <c r="AN4556" i="3"/>
  <c r="AN348" i="3"/>
  <c r="AN4965" i="3"/>
  <c r="AN1501" i="3"/>
  <c r="AN4123" i="3"/>
  <c r="AN188" i="3"/>
  <c r="AN5391" i="3"/>
  <c r="AN5544" i="3"/>
  <c r="AN1237" i="3"/>
  <c r="AN5249" i="3"/>
  <c r="AN3497" i="3"/>
  <c r="AN479" i="3"/>
  <c r="AN5966" i="3"/>
  <c r="AN971" i="3"/>
  <c r="AN4948" i="3"/>
  <c r="AN5779" i="3"/>
  <c r="AN1513" i="3"/>
  <c r="AN1106" i="3"/>
  <c r="AN4220" i="3"/>
  <c r="AN5848" i="3"/>
  <c r="AN5519" i="3"/>
  <c r="AN3879" i="3"/>
  <c r="AN5747" i="3"/>
  <c r="AN2115" i="3"/>
  <c r="AN1382" i="3"/>
  <c r="AN1923" i="3"/>
  <c r="AN3930" i="3"/>
  <c r="AN5292" i="3"/>
  <c r="AN525" i="3"/>
  <c r="AN151" i="3"/>
  <c r="AN2234" i="3"/>
  <c r="AN3683" i="3"/>
  <c r="AN1545" i="3"/>
  <c r="AN1698" i="3"/>
  <c r="AN4060" i="3"/>
  <c r="AN5896" i="3"/>
  <c r="AN1029" i="3"/>
  <c r="AN1032" i="3"/>
  <c r="AN3666" i="3"/>
  <c r="AN1548" i="3"/>
  <c r="AN4552" i="3"/>
  <c r="AN138" i="3"/>
  <c r="AN2232" i="3"/>
  <c r="AN1551" i="3"/>
  <c r="AN1895" i="3"/>
  <c r="AN2313" i="3"/>
  <c r="AN1897" i="3"/>
  <c r="AN5095" i="3"/>
  <c r="AN5515" i="3"/>
  <c r="AN4644" i="3"/>
  <c r="AN4598" i="3"/>
  <c r="AN4394" i="3"/>
  <c r="AN4417" i="3"/>
  <c r="AN1894" i="3"/>
  <c r="AN5135" i="3"/>
  <c r="AN6004" i="3"/>
  <c r="AN2012" i="3"/>
  <c r="AN1582" i="3"/>
  <c r="AN5524" i="3"/>
  <c r="AN4924" i="3"/>
  <c r="AN5321" i="3"/>
  <c r="AN588" i="3"/>
  <c r="AN5580" i="3"/>
  <c r="AN1977" i="3"/>
  <c r="AN5129" i="3"/>
  <c r="AN4836" i="3"/>
  <c r="AN4826" i="3"/>
  <c r="AN3786" i="3"/>
  <c r="AN3532" i="3"/>
  <c r="AN4330" i="3"/>
  <c r="AN5551" i="3"/>
  <c r="AN4828" i="3"/>
  <c r="AN1432" i="3"/>
  <c r="AN541" i="3"/>
  <c r="AN5927" i="3"/>
  <c r="AN2029" i="3"/>
  <c r="AN5585" i="3"/>
  <c r="AN5913" i="3"/>
  <c r="AN5591" i="3"/>
  <c r="AN4267" i="3"/>
  <c r="AN5356" i="3"/>
  <c r="AN2067" i="3"/>
  <c r="AN1692" i="3"/>
  <c r="AN4024" i="3"/>
  <c r="AN2039" i="3"/>
  <c r="AN5922" i="3"/>
  <c r="AN4611" i="3"/>
  <c r="AN2137" i="3"/>
  <c r="AN81" i="3"/>
  <c r="AN5082" i="3"/>
  <c r="AN1762" i="3"/>
  <c r="AN2373" i="3"/>
  <c r="AN678" i="3"/>
  <c r="AN1665" i="3"/>
  <c r="AN4587" i="3"/>
  <c r="AN871" i="3"/>
  <c r="AN5224" i="3"/>
  <c r="AN497" i="3"/>
  <c r="AN4477" i="3"/>
  <c r="AN5783" i="3"/>
  <c r="AN4535" i="3"/>
  <c r="AN5042" i="3"/>
  <c r="AN5837" i="3"/>
  <c r="AN67" i="3"/>
  <c r="AN2354" i="3"/>
  <c r="AN4438" i="3"/>
  <c r="AN5327" i="3"/>
  <c r="AN3695" i="3"/>
  <c r="AN1288" i="3"/>
  <c r="AN4890" i="3"/>
  <c r="AN5983" i="3"/>
  <c r="AN596" i="3"/>
  <c r="AN649" i="3"/>
  <c r="AN673" i="3"/>
  <c r="AN4216" i="3"/>
  <c r="AN3894" i="3"/>
  <c r="AN5300" i="3"/>
  <c r="AN2154" i="3"/>
  <c r="AN1477" i="3"/>
  <c r="AN403" i="3"/>
  <c r="AN4524" i="3"/>
  <c r="AN3586" i="3"/>
  <c r="AN1820" i="3"/>
  <c r="AN4311" i="3"/>
  <c r="AN1456" i="3"/>
  <c r="AN4063" i="3"/>
  <c r="AN4455" i="3"/>
  <c r="AN1859" i="3"/>
  <c r="AN4710" i="3"/>
  <c r="AN470" i="3"/>
  <c r="AN2361" i="3"/>
  <c r="AN5384" i="3"/>
  <c r="AN5706" i="3"/>
  <c r="AN4936" i="3"/>
  <c r="AN5711" i="3"/>
  <c r="AN1488" i="3"/>
  <c r="AN5786" i="3"/>
  <c r="AN2327" i="3"/>
  <c r="AN4839" i="3"/>
  <c r="AN4904" i="3"/>
  <c r="AN73" i="3"/>
  <c r="AN449" i="3"/>
  <c r="AN1138" i="3"/>
  <c r="AN1438" i="3"/>
  <c r="AN34" i="3"/>
  <c r="AN66" i="3"/>
  <c r="AN657" i="3"/>
  <c r="AN603" i="3"/>
  <c r="AN1276" i="3"/>
  <c r="AN1521" i="3"/>
  <c r="AN2127" i="3"/>
  <c r="AN5211" i="3"/>
  <c r="AN1481" i="3"/>
  <c r="AN1297" i="3"/>
  <c r="AN4360" i="3"/>
  <c r="AN1570" i="3"/>
  <c r="AN496" i="3"/>
  <c r="AN883" i="3"/>
  <c r="AN1948" i="3"/>
  <c r="AN602" i="3"/>
  <c r="AN1327" i="3"/>
  <c r="AN1636" i="3"/>
  <c r="AN96" i="3"/>
  <c r="AN1458" i="3"/>
  <c r="AN4502" i="3"/>
  <c r="AN2207" i="3"/>
  <c r="AN545" i="3"/>
  <c r="AN43" i="3"/>
  <c r="AN183" i="3"/>
  <c r="AN458" i="3"/>
  <c r="AN342" i="3"/>
  <c r="AN88" i="3"/>
  <c r="AN5415" i="3"/>
  <c r="AN65" i="3"/>
  <c r="AN4518" i="3"/>
  <c r="AN1683" i="3"/>
  <c r="AN1463" i="3"/>
  <c r="AN656" i="3"/>
  <c r="AN1084" i="3"/>
  <c r="AN3672" i="3"/>
  <c r="AN613" i="3"/>
  <c r="AN1312" i="3"/>
  <c r="AN29" i="3"/>
  <c r="AN3999" i="3"/>
  <c r="AN591" i="3"/>
  <c r="AN1467" i="3"/>
  <c r="AN4804" i="3"/>
  <c r="AN1173" i="3"/>
  <c r="AN1371" i="3"/>
  <c r="AN1538" i="3"/>
  <c r="AN223" i="3"/>
  <c r="AN509" i="3"/>
  <c r="AN3756" i="3"/>
  <c r="AN3784" i="3"/>
  <c r="AN6002" i="3"/>
  <c r="AN4856" i="3"/>
  <c r="AN5410" i="3"/>
  <c r="AN3951" i="3"/>
  <c r="AN5693" i="3"/>
  <c r="AN4270" i="3"/>
  <c r="AN1220" i="3"/>
  <c r="AN5643" i="3"/>
  <c r="AN4695" i="3"/>
  <c r="AN3718" i="3"/>
  <c r="AN2088" i="3"/>
  <c r="AN4722" i="3"/>
  <c r="AN5404" i="3"/>
  <c r="AN549" i="3"/>
  <c r="AN1664" i="3"/>
  <c r="AN6091" i="3"/>
  <c r="AN5594" i="3"/>
  <c r="AN2080" i="3"/>
  <c r="AN3446" i="3"/>
  <c r="AN5887" i="3"/>
  <c r="AN5453" i="3"/>
  <c r="AN5464" i="3"/>
  <c r="AN5290" i="3"/>
  <c r="AN4858" i="3"/>
  <c r="AN5794" i="3"/>
  <c r="AN4784" i="3"/>
  <c r="AN2265" i="3"/>
  <c r="AN5919" i="3"/>
  <c r="AN5823" i="3"/>
  <c r="AN3419" i="3"/>
  <c r="AN4137" i="3"/>
  <c r="AN1367" i="3"/>
  <c r="AN3919" i="3"/>
  <c r="AN5275" i="3"/>
  <c r="AN5924" i="3"/>
  <c r="AN2349" i="3"/>
  <c r="AN2077" i="3"/>
  <c r="AN5934" i="3"/>
  <c r="AN4716" i="3"/>
  <c r="AN621" i="3"/>
  <c r="AN850" i="3"/>
  <c r="AN5217" i="3"/>
  <c r="AN6097" i="3"/>
  <c r="AN6072" i="3"/>
  <c r="AN3960" i="3"/>
  <c r="AN5577" i="3"/>
  <c r="AN2283" i="3"/>
  <c r="AN2042" i="3"/>
  <c r="AN5075" i="3"/>
  <c r="AN5490" i="3"/>
  <c r="AN6045" i="3"/>
  <c r="AN5223" i="3"/>
  <c r="AN1705" i="3"/>
  <c r="AN3525" i="3"/>
  <c r="AN5776" i="3"/>
  <c r="AN1336" i="3"/>
  <c r="AN5726" i="3"/>
  <c r="AN1028" i="3"/>
  <c r="AN4056" i="3"/>
  <c r="AN4055" i="3"/>
  <c r="AN1581" i="3"/>
  <c r="AN5400" i="3"/>
  <c r="AN932" i="3"/>
  <c r="AN5518" i="3"/>
  <c r="AN1596" i="3"/>
  <c r="AN192" i="3"/>
  <c r="AN4423" i="3"/>
  <c r="AN5122" i="3"/>
  <c r="AN1409" i="3"/>
  <c r="AN4517" i="3"/>
  <c r="AN2317" i="3"/>
  <c r="AN4822" i="3"/>
  <c r="AN4781" i="3"/>
  <c r="AN5655" i="3"/>
  <c r="AN3870" i="3"/>
  <c r="AN3662" i="3"/>
  <c r="AN4485" i="3"/>
  <c r="AN5988" i="3"/>
  <c r="AN4969" i="3"/>
  <c r="AN482" i="3"/>
  <c r="AN4414" i="3"/>
  <c r="AN5884" i="3"/>
  <c r="AN983" i="3"/>
  <c r="AN4728" i="3"/>
  <c r="AN1641" i="3"/>
  <c r="AN5731" i="3"/>
  <c r="AN5677" i="3"/>
  <c r="AN5110" i="3"/>
  <c r="AN4465" i="3"/>
  <c r="AN4140" i="3"/>
  <c r="AN4143" i="3"/>
  <c r="AN1218" i="3"/>
  <c r="AN4448" i="3"/>
  <c r="AN5861" i="3"/>
  <c r="AN5439" i="3"/>
  <c r="AN5849" i="3"/>
  <c r="AN4071" i="3"/>
  <c r="AN2063" i="3"/>
  <c r="AN3259" i="3"/>
  <c r="AN4250" i="3"/>
  <c r="AN1163" i="3"/>
  <c r="AN215" i="3"/>
  <c r="AN4752" i="3"/>
  <c r="AN1952" i="3"/>
  <c r="AN5905" i="3"/>
  <c r="AN4080" i="3"/>
  <c r="AN1159" i="3"/>
  <c r="AN5810" i="3"/>
  <c r="AN5479" i="3"/>
  <c r="AN2271" i="3"/>
  <c r="AN4404" i="3"/>
  <c r="AN5993" i="3"/>
  <c r="AN5958" i="3"/>
  <c r="AN5368" i="3"/>
  <c r="AN2184" i="3"/>
  <c r="AN4328" i="3"/>
  <c r="AN3117" i="3"/>
  <c r="AN5522" i="3"/>
  <c r="AN5349" i="3"/>
  <c r="AN402" i="3"/>
  <c r="AN4549" i="3"/>
  <c r="AN3145" i="3"/>
  <c r="AN5878" i="3"/>
  <c r="AN5483" i="3"/>
  <c r="AN4742" i="3"/>
  <c r="AN1462" i="3"/>
  <c r="AN2003" i="3"/>
  <c r="AN3082" i="3"/>
  <c r="AN5115" i="3"/>
  <c r="AN1503" i="3"/>
  <c r="AN1883" i="3"/>
  <c r="AN4620" i="3"/>
  <c r="AN1629" i="3"/>
  <c r="AN4299" i="3"/>
  <c r="AN5893" i="3"/>
  <c r="AN3457" i="3"/>
  <c r="AN5030" i="3"/>
  <c r="AN5264" i="3"/>
  <c r="AN5868" i="3"/>
  <c r="AN5423" i="3"/>
  <c r="AN4493" i="3"/>
  <c r="AN5547" i="3"/>
  <c r="AN5416" i="3"/>
  <c r="AN2347" i="3"/>
  <c r="AN861" i="3"/>
  <c r="AN558" i="3"/>
  <c r="AN4724" i="3"/>
  <c r="AN1708" i="3"/>
  <c r="AN5902" i="3"/>
  <c r="AN4185" i="3"/>
  <c r="AN4440" i="3"/>
  <c r="AN3885" i="3"/>
  <c r="AN5714" i="3"/>
  <c r="AN5669" i="3"/>
  <c r="AN3333" i="3"/>
  <c r="AN4116" i="3"/>
  <c r="AN5638" i="3"/>
  <c r="AN4649" i="3"/>
  <c r="AN4281" i="3"/>
  <c r="AN3702" i="3"/>
  <c r="AN4896" i="3"/>
  <c r="AN2159" i="3"/>
  <c r="AN1428" i="3"/>
  <c r="AN1422" i="3"/>
  <c r="AN5198" i="3"/>
  <c r="AN4977" i="3"/>
  <c r="AN3856" i="3"/>
  <c r="AN557" i="3"/>
  <c r="AN5401" i="3"/>
  <c r="AN1605" i="3"/>
  <c r="AN4331" i="3"/>
  <c r="AN4430" i="3"/>
  <c r="AN4561" i="3"/>
  <c r="AN1190" i="3"/>
  <c r="AN4875" i="3"/>
  <c r="AN2300" i="3"/>
  <c r="AN4862" i="3"/>
  <c r="AN4817" i="3"/>
  <c r="AN5953" i="3"/>
  <c r="AN6048" i="3"/>
  <c r="AN4799" i="3"/>
  <c r="AN1844" i="3"/>
  <c r="AN5663" i="3"/>
  <c r="AN5067" i="3"/>
  <c r="AN2219" i="3"/>
  <c r="AN1516" i="3"/>
  <c r="AN3679" i="3"/>
  <c r="AN4677" i="3"/>
  <c r="AN5814" i="3"/>
  <c r="AN1443" i="3"/>
  <c r="AN5807" i="3"/>
  <c r="AN2024" i="3"/>
  <c r="AN5565" i="3"/>
  <c r="AN5724" i="3"/>
  <c r="AN3906" i="3"/>
  <c r="AN5269" i="3"/>
  <c r="AN1839" i="3"/>
  <c r="AN1587" i="3"/>
  <c r="AN5325" i="3"/>
  <c r="AN1814" i="3"/>
  <c r="AN5530" i="3"/>
  <c r="AN909" i="3"/>
  <c r="AN4132" i="3"/>
  <c r="AN1973" i="3"/>
  <c r="AN5698" i="3"/>
  <c r="AN3929" i="3"/>
  <c r="AN4726" i="3"/>
  <c r="AN5805" i="3"/>
  <c r="AN5235" i="3"/>
  <c r="AN947" i="3"/>
  <c r="AN1402" i="3"/>
  <c r="AN888" i="3"/>
  <c r="AN1954" i="3"/>
  <c r="AN5221" i="3"/>
  <c r="AN5478" i="3"/>
  <c r="AN4402" i="3"/>
  <c r="AN1095" i="3"/>
  <c r="AN1824" i="3"/>
  <c r="AN5943" i="3"/>
  <c r="AN3451" i="3"/>
  <c r="AN5253" i="3"/>
  <c r="AN1234" i="3"/>
  <c r="AN4499" i="3"/>
  <c r="AN4768" i="3"/>
  <c r="AN5338" i="3"/>
  <c r="AN783" i="3"/>
  <c r="AN5026" i="3"/>
  <c r="AN4268" i="3"/>
  <c r="AN590" i="3"/>
  <c r="AN5612" i="3"/>
  <c r="AN5906" i="3"/>
  <c r="AN1760" i="3"/>
  <c r="AN2019" i="3"/>
  <c r="AN1489" i="3"/>
  <c r="AN1623" i="3"/>
  <c r="AN80" i="3"/>
  <c r="AN5169" i="3"/>
  <c r="AN4941" i="3"/>
  <c r="AN689" i="3"/>
  <c r="AN2294" i="3"/>
  <c r="AN1335" i="3"/>
  <c r="AN4422" i="3"/>
  <c r="AN5582" i="3"/>
  <c r="AN767" i="3"/>
  <c r="AN5445" i="3"/>
  <c r="AN1070" i="3"/>
  <c r="AN5557" i="3"/>
  <c r="AN5688" i="3"/>
  <c r="AN1092" i="3"/>
  <c r="AN1889" i="3"/>
  <c r="AN6082" i="3"/>
  <c r="AN1330" i="3"/>
  <c r="AN1252" i="3"/>
  <c r="AN813" i="3"/>
  <c r="AN4664" i="3"/>
  <c r="AN773" i="3"/>
  <c r="AN5010" i="3"/>
  <c r="AN5939" i="3"/>
  <c r="AN5656" i="3"/>
  <c r="AN4754" i="3"/>
  <c r="AN977" i="3"/>
  <c r="AN4246" i="3"/>
  <c r="AN1322" i="3"/>
  <c r="AN3365" i="3"/>
  <c r="AN894" i="3"/>
  <c r="AN2151" i="3"/>
  <c r="AN1451" i="3"/>
  <c r="AN1819" i="3"/>
  <c r="AN956" i="3"/>
  <c r="AN1520" i="3"/>
  <c r="AN2048" i="3"/>
  <c r="AN2040" i="3"/>
  <c r="AN5280" i="3"/>
  <c r="AN3806" i="3"/>
  <c r="AN4985" i="3"/>
  <c r="AN2254" i="3"/>
  <c r="AN3645" i="3"/>
  <c r="AN4450" i="3"/>
  <c r="AN5790" i="3"/>
  <c r="AN5485" i="3"/>
  <c r="AN1290" i="3"/>
  <c r="AN3225" i="3"/>
  <c r="AN3949" i="3"/>
  <c r="AN1388" i="3"/>
  <c r="AN2224" i="3"/>
  <c r="AN1289" i="3"/>
  <c r="AN141" i="3"/>
  <c r="AN1888" i="3"/>
  <c r="AN204" i="3"/>
  <c r="AN1822" i="3"/>
  <c r="AN79" i="3"/>
  <c r="AN199" i="3"/>
  <c r="AN928" i="3"/>
  <c r="AN125" i="3"/>
  <c r="AN1476" i="3"/>
  <c r="AN354" i="3"/>
  <c r="AN847" i="3"/>
  <c r="AN849" i="3"/>
  <c r="AN140" i="3"/>
  <c r="AN301" i="3"/>
  <c r="AN1118" i="3"/>
  <c r="AN3570" i="3"/>
  <c r="AN4174" i="3"/>
  <c r="AN954" i="3"/>
  <c r="AN2005" i="3"/>
  <c r="AN5749" i="3"/>
  <c r="AN2350" i="3"/>
  <c r="AN4025" i="3"/>
  <c r="AN655" i="3"/>
  <c r="AN110" i="3"/>
  <c r="AN1304" i="3"/>
  <c r="AN1053" i="3"/>
  <c r="AN878" i="3"/>
  <c r="AN917" i="3"/>
  <c r="AN421" i="3"/>
  <c r="AN311" i="3"/>
  <c r="AN4788" i="3"/>
  <c r="AN4433" i="3"/>
  <c r="AN5092" i="3"/>
  <c r="AN1077" i="3"/>
  <c r="AN481" i="3"/>
  <c r="AN376" i="3"/>
  <c r="AN3541" i="3"/>
  <c r="AN3349" i="3"/>
  <c r="AN4077" i="3"/>
  <c r="AN2748" i="3"/>
  <c r="AN3514" i="3"/>
  <c r="AN2429" i="3"/>
  <c r="AN2509" i="3"/>
  <c r="AN1816" i="3"/>
  <c r="AN2668" i="3"/>
  <c r="AN2996" i="3"/>
  <c r="AN4739" i="3"/>
  <c r="AN2671" i="3"/>
  <c r="AN4196" i="3"/>
  <c r="AN3927" i="3"/>
  <c r="AN6564" i="3"/>
  <c r="AN6559" i="3"/>
  <c r="AN5278" i="3"/>
  <c r="AN628" i="3"/>
  <c r="AN3215" i="3"/>
  <c r="AN6676" i="3"/>
  <c r="AN4615" i="3"/>
  <c r="AN3996" i="3"/>
  <c r="AN2762" i="3"/>
  <c r="AN3824" i="3"/>
  <c r="AN2914" i="3"/>
  <c r="AN6219" i="3"/>
  <c r="AN2821" i="3"/>
  <c r="AN6788" i="3"/>
  <c r="AN2945" i="3"/>
  <c r="AN6155" i="3"/>
  <c r="AN4153" i="3"/>
  <c r="AN3775" i="3"/>
  <c r="AN4179" i="3"/>
  <c r="AN4319" i="3"/>
  <c r="AN3338" i="3"/>
  <c r="AN1996" i="3"/>
  <c r="AN3303" i="3"/>
  <c r="AN2576" i="3"/>
  <c r="AN3132" i="3"/>
  <c r="AN988" i="3"/>
  <c r="AN595" i="3"/>
  <c r="AN2801" i="3"/>
  <c r="AN4162" i="3"/>
  <c r="AN636" i="3"/>
  <c r="AN2356" i="3"/>
  <c r="AN3554" i="3"/>
  <c r="AN2730" i="3"/>
  <c r="AN2650" i="3"/>
  <c r="AN3113" i="3"/>
  <c r="AN3209" i="3"/>
  <c r="AN6257" i="3"/>
  <c r="AN6787" i="3"/>
  <c r="AN2081" i="3"/>
  <c r="AN2912" i="3"/>
  <c r="AN6785" i="3"/>
  <c r="AN1642" i="3"/>
  <c r="AN1170" i="3"/>
  <c r="AN6551" i="3"/>
  <c r="AN385" i="3"/>
  <c r="AN431" i="3"/>
  <c r="AN3413" i="3"/>
  <c r="AN170" i="3"/>
  <c r="AN3357" i="3"/>
  <c r="AN2561" i="3"/>
  <c r="AN239" i="3"/>
  <c r="AN3747" i="3"/>
  <c r="AN349" i="3"/>
  <c r="AN3124" i="3"/>
  <c r="AN1604" i="3"/>
  <c r="AN4310" i="3"/>
  <c r="AN2550" i="3"/>
  <c r="AN6173" i="3"/>
  <c r="AN3069" i="3"/>
  <c r="AN6691" i="3"/>
  <c r="AN6550" i="3"/>
  <c r="AN1364" i="3"/>
  <c r="AN6549" i="3"/>
  <c r="AN2395" i="3"/>
  <c r="AN3100" i="3"/>
  <c r="AN2605" i="3"/>
  <c r="AN4342" i="3"/>
  <c r="AN6296" i="3"/>
  <c r="AN6638" i="3"/>
  <c r="AN1263" i="3"/>
  <c r="AN6548" i="3"/>
  <c r="AN2659" i="3"/>
  <c r="AN2721" i="3"/>
  <c r="AN4998" i="3"/>
  <c r="AN1685" i="3"/>
  <c r="AN2165" i="3"/>
  <c r="AN6294" i="3"/>
  <c r="AN6547" i="3"/>
  <c r="AN5756" i="3"/>
  <c r="AN3230" i="3"/>
  <c r="AN944" i="3"/>
  <c r="AN2704" i="3"/>
  <c r="AN2951" i="3"/>
  <c r="AN6293" i="3"/>
  <c r="AN2385" i="3"/>
  <c r="AN3414" i="3"/>
  <c r="AN6782" i="3"/>
  <c r="AN2975" i="3"/>
  <c r="AN3092" i="3"/>
  <c r="AN6421" i="3"/>
  <c r="AN6377" i="3"/>
  <c r="AN3498" i="3"/>
  <c r="AN6545" i="3"/>
  <c r="AN6729" i="3"/>
  <c r="AN6748" i="3"/>
  <c r="AN1271" i="3"/>
  <c r="AN5874" i="3"/>
  <c r="AN2985" i="3"/>
  <c r="AN5720" i="3"/>
  <c r="AN3838" i="3"/>
  <c r="AN6341" i="3"/>
  <c r="AN3055" i="3"/>
  <c r="AN1752" i="3"/>
  <c r="AN3222" i="3"/>
  <c r="AN6766" i="3"/>
  <c r="AN95" i="3"/>
  <c r="AN3436" i="3"/>
  <c r="AN6211" i="3"/>
  <c r="AN1372" i="3"/>
  <c r="AN2547" i="3"/>
  <c r="AN6291" i="3"/>
  <c r="AN4126" i="3"/>
  <c r="AN3228" i="3"/>
  <c r="AN3163" i="3"/>
  <c r="AN1682" i="3"/>
  <c r="AN1096" i="3"/>
  <c r="AN5377" i="3"/>
  <c r="AN1949" i="3"/>
  <c r="AN1066" i="3"/>
  <c r="AN6425" i="3"/>
  <c r="AN2646" i="3"/>
  <c r="AN2772" i="3"/>
  <c r="AN3269" i="3"/>
  <c r="AN3178" i="3"/>
  <c r="AN6543" i="3"/>
  <c r="AN3210" i="3"/>
  <c r="AN221" i="3"/>
  <c r="AN282" i="3"/>
  <c r="AN1956" i="3"/>
  <c r="AN934" i="3"/>
  <c r="AN124" i="3"/>
  <c r="AN1185" i="3"/>
  <c r="AN2441" i="3"/>
  <c r="AN3308" i="3"/>
  <c r="AN6542" i="3"/>
  <c r="AN4979" i="3"/>
  <c r="AN1633" i="3"/>
  <c r="AN2913" i="3"/>
  <c r="AN4022" i="3"/>
  <c r="AN4119" i="3"/>
  <c r="AN109" i="3"/>
  <c r="AN3393" i="3"/>
  <c r="AN1215" i="3"/>
  <c r="AN6190" i="3"/>
  <c r="AN2169" i="3"/>
  <c r="AN2398" i="3"/>
  <c r="AN2524" i="3"/>
  <c r="AN2557" i="3"/>
  <c r="AN2895" i="3"/>
  <c r="AN4544" i="3"/>
  <c r="AN6177" i="3"/>
  <c r="AN3023" i="3"/>
  <c r="AN4902" i="3"/>
  <c r="AN6674" i="3"/>
  <c r="AN2569" i="3"/>
  <c r="AN6541" i="3"/>
  <c r="AN3442" i="3"/>
  <c r="AN13" i="3"/>
  <c r="AN216" i="3"/>
  <c r="AN3051" i="3"/>
  <c r="AN2554" i="3"/>
  <c r="AN6217" i="3"/>
  <c r="AN2885" i="3"/>
  <c r="AN2930" i="3"/>
  <c r="AN2683" i="3"/>
  <c r="AN5492" i="3"/>
  <c r="AN6378" i="3"/>
  <c r="AN2486" i="3"/>
  <c r="AN2470" i="3"/>
  <c r="AN6365" i="3"/>
  <c r="AN4183" i="3"/>
  <c r="AN6781" i="3"/>
  <c r="AN841" i="3"/>
  <c r="AN6778" i="3"/>
  <c r="AN4347" i="3"/>
  <c r="AN2648" i="3"/>
  <c r="AN6595" i="3"/>
  <c r="AN2696" i="3"/>
  <c r="AN3915" i="3"/>
  <c r="AN6747" i="3"/>
  <c r="AN2643" i="3"/>
  <c r="AN794" i="3"/>
  <c r="AN6571" i="3"/>
  <c r="AN6128" i="3"/>
  <c r="AN4496" i="3"/>
  <c r="AN1575" i="3"/>
  <c r="AN2538" i="3"/>
  <c r="AN4161" i="3"/>
  <c r="AN3849" i="3"/>
  <c r="AN2957" i="3"/>
  <c r="AN2999" i="3"/>
  <c r="AN6604" i="3"/>
  <c r="AN2475" i="3"/>
  <c r="AN6730" i="3"/>
  <c r="AN2907" i="3"/>
  <c r="AN6768" i="3"/>
  <c r="AN1353" i="3"/>
  <c r="AN2827" i="3"/>
  <c r="AN2858" i="3"/>
  <c r="AN612" i="3"/>
  <c r="AN2526" i="3"/>
  <c r="AN6577" i="3"/>
  <c r="AN3034" i="3"/>
  <c r="AN6289" i="3"/>
  <c r="AN6176" i="3"/>
  <c r="AN4283" i="3"/>
  <c r="AN2413" i="3"/>
  <c r="AN6724" i="3"/>
  <c r="AN2447" i="3"/>
  <c r="AN2460" i="3"/>
  <c r="AN251" i="3"/>
  <c r="AN3101" i="3"/>
  <c r="AN5649" i="3"/>
  <c r="AN3440" i="3"/>
  <c r="AN3601" i="3"/>
  <c r="AN6554" i="3"/>
  <c r="AN3332" i="3"/>
  <c r="AN4780" i="3"/>
  <c r="AN3522" i="3"/>
  <c r="AN3535" i="3"/>
  <c r="AN2667" i="3"/>
  <c r="AN2706" i="3"/>
  <c r="AN90" i="3"/>
  <c r="AN3294" i="3"/>
  <c r="AN3928" i="3"/>
  <c r="AN5009" i="3"/>
  <c r="AN2622" i="3"/>
  <c r="AN4975" i="3"/>
  <c r="AN1377" i="3"/>
  <c r="AN6539" i="3"/>
  <c r="AN567" i="3"/>
  <c r="AN6442" i="3"/>
  <c r="AN6458" i="3"/>
  <c r="AN4558" i="3"/>
  <c r="AN2517" i="3"/>
  <c r="AN3170" i="3"/>
  <c r="AN4349" i="3"/>
  <c r="AN828" i="3"/>
  <c r="AN5202" i="3"/>
  <c r="AN4366" i="3"/>
  <c r="AN1302" i="3"/>
  <c r="AN6538" i="3"/>
  <c r="AN2933" i="3"/>
  <c r="AN2109" i="3"/>
  <c r="AN6363" i="3"/>
  <c r="AN2731" i="3"/>
  <c r="AN4445" i="3"/>
  <c r="AN6646" i="3"/>
  <c r="AN5719" i="3"/>
  <c r="AN6357" i="3"/>
  <c r="AN150" i="3"/>
  <c r="AN2463" i="3"/>
  <c r="AN2424" i="3"/>
  <c r="AN2644" i="3"/>
  <c r="AN4989" i="3"/>
  <c r="AN210" i="3"/>
  <c r="AN3177" i="3"/>
  <c r="AN1487" i="3"/>
  <c r="AN3007" i="3"/>
  <c r="AN439" i="3"/>
  <c r="AN2624" i="3"/>
  <c r="AN4002" i="3"/>
  <c r="AN3106" i="3"/>
  <c r="AN6435" i="3"/>
  <c r="AN5285" i="3"/>
  <c r="AN4101" i="3"/>
  <c r="AN6673" i="3"/>
  <c r="AN2809" i="3"/>
  <c r="AN6672" i="3"/>
  <c r="AN2589" i="3"/>
  <c r="AN3289" i="3"/>
  <c r="AN6427" i="3"/>
  <c r="AN6343" i="3"/>
  <c r="AN6175" i="3"/>
  <c r="AN2734" i="3"/>
  <c r="AN6356" i="3"/>
  <c r="AN6702" i="3"/>
  <c r="AN6701" i="3"/>
  <c r="AN6721" i="3"/>
  <c r="AN6301" i="3"/>
  <c r="AN2410" i="3"/>
  <c r="AN4488" i="3"/>
  <c r="AN2302" i="3"/>
  <c r="AN6364" i="3"/>
  <c r="AN4714" i="3"/>
  <c r="AN4401" i="3"/>
  <c r="AN3819" i="3"/>
  <c r="AN4590" i="3"/>
  <c r="AN2120" i="3"/>
  <c r="AN3362" i="3"/>
  <c r="AN2630" i="3"/>
  <c r="AN2944" i="3"/>
  <c r="AN2346" i="3"/>
  <c r="AN2380" i="3"/>
  <c r="AN6309" i="3"/>
  <c r="AN6228" i="3"/>
  <c r="AN6168" i="3"/>
  <c r="AN3312" i="3"/>
  <c r="AN6700" i="3"/>
  <c r="AN2548" i="3"/>
  <c r="AN6675" i="3"/>
  <c r="AN2661" i="3"/>
  <c r="AN2461" i="3"/>
  <c r="AN2701" i="3"/>
  <c r="AN6537" i="3"/>
  <c r="AN3462" i="3"/>
  <c r="AN5043" i="3"/>
  <c r="AN6680" i="3"/>
  <c r="AN103" i="3"/>
  <c r="AN6533" i="3"/>
  <c r="AN6532" i="3"/>
  <c r="AN3720" i="3"/>
  <c r="AN1544" i="3"/>
  <c r="AN3753" i="3"/>
  <c r="AN2218" i="3"/>
  <c r="AN809" i="3"/>
  <c r="AN1942" i="3"/>
  <c r="AN2446" i="3"/>
  <c r="AN3173" i="3"/>
  <c r="AN1937" i="3"/>
  <c r="AN5008" i="3"/>
  <c r="AN87" i="3"/>
  <c r="AN309" i="3"/>
  <c r="AN368" i="3"/>
  <c r="AN2534" i="3"/>
  <c r="AN4348" i="3"/>
  <c r="AN6531" i="3"/>
  <c r="AN6530" i="3"/>
  <c r="AN6698" i="3"/>
  <c r="AN2694" i="3"/>
  <c r="AN6528" i="3"/>
  <c r="AN384" i="3"/>
  <c r="AN4947" i="3"/>
  <c r="AN4133" i="3"/>
  <c r="AN5449" i="3"/>
  <c r="AN2915" i="3"/>
  <c r="AN1125" i="3"/>
  <c r="AN5806" i="3"/>
  <c r="AN2455" i="3"/>
  <c r="AN4285" i="3"/>
  <c r="AN2848" i="3"/>
  <c r="AN6527" i="3"/>
  <c r="AN2725" i="3"/>
  <c r="AN4284" i="3"/>
  <c r="AN6610" i="3"/>
  <c r="AN3046" i="3"/>
  <c r="AN6697" i="3"/>
  <c r="AN2408" i="3"/>
  <c r="AN2988" i="3"/>
  <c r="AN1564" i="3"/>
  <c r="AN5341" i="3"/>
  <c r="AN1573" i="3"/>
  <c r="AN6288" i="3"/>
  <c r="AN4038" i="3"/>
  <c r="AN452" i="3"/>
  <c r="AN6395" i="3"/>
  <c r="AN6746" i="3"/>
  <c r="AN3074" i="3"/>
  <c r="AN2735" i="3"/>
  <c r="AN555" i="3"/>
  <c r="AN6526" i="3"/>
  <c r="AN2699" i="3"/>
  <c r="AN2837" i="3"/>
  <c r="AN2472" i="3"/>
  <c r="AN5337" i="3"/>
  <c r="AN3909" i="3"/>
  <c r="AN3008" i="3"/>
  <c r="AN2753" i="3"/>
  <c r="AN5273" i="3"/>
  <c r="AN1586" i="3"/>
  <c r="AN2057" i="3"/>
  <c r="AN6525" i="3"/>
  <c r="AN2857" i="3"/>
  <c r="AN6777" i="3"/>
  <c r="AN3853" i="3"/>
  <c r="AN5240" i="3"/>
  <c r="AN6166" i="3"/>
  <c r="AN435" i="3"/>
  <c r="AN4142" i="3"/>
  <c r="AN3165" i="3"/>
  <c r="AN679" i="3"/>
  <c r="AN136" i="3"/>
  <c r="AN6745" i="3"/>
  <c r="AN2389" i="3"/>
  <c r="AN6501" i="3"/>
  <c r="AN2421" i="3"/>
  <c r="AN2844" i="3"/>
  <c r="AN3598" i="3"/>
  <c r="AN2022" i="3"/>
  <c r="AN6245" i="3"/>
  <c r="AN6797" i="3"/>
  <c r="AN6286" i="3"/>
  <c r="AN4545" i="3"/>
  <c r="AN6119" i="3"/>
  <c r="AN217" i="3"/>
  <c r="AN1343" i="3"/>
  <c r="AN2581" i="3"/>
  <c r="AN4901" i="3"/>
  <c r="AN2501" i="3"/>
  <c r="AN3523" i="3"/>
  <c r="AN1622" i="3"/>
  <c r="AN3356" i="3"/>
  <c r="AN864" i="3"/>
  <c r="AN6754" i="3"/>
  <c r="AN6671" i="3"/>
  <c r="AN3256" i="3"/>
  <c r="AN3028" i="3"/>
  <c r="AN2826" i="3"/>
  <c r="AN6394" i="3"/>
  <c r="AN6522" i="3"/>
  <c r="AN2691" i="3"/>
  <c r="AN4278" i="3"/>
  <c r="AN1172" i="3"/>
  <c r="AN6670" i="3"/>
  <c r="AN3189" i="3"/>
  <c r="AN495" i="3"/>
  <c r="AN274" i="3"/>
  <c r="AN1091" i="3"/>
  <c r="AN2640" i="3"/>
  <c r="AN2613" i="3"/>
  <c r="AN2813" i="3"/>
  <c r="AN4434" i="3"/>
  <c r="AN3933" i="3"/>
  <c r="AN2902" i="3"/>
  <c r="AN3520" i="3"/>
  <c r="AN2660" i="3"/>
  <c r="AN4197" i="3"/>
  <c r="AN1939" i="3"/>
  <c r="AN2989" i="3"/>
  <c r="AN616" i="3"/>
  <c r="AN6744" i="3"/>
  <c r="AN2480" i="3"/>
  <c r="AN2742" i="3"/>
  <c r="AN5498" i="3"/>
  <c r="AN4341" i="3"/>
  <c r="AN527" i="3"/>
  <c r="AN3590" i="3"/>
  <c r="AN3081" i="3"/>
  <c r="AN3223" i="3"/>
  <c r="AN6521" i="3"/>
  <c r="AN4476" i="3"/>
  <c r="AN5334" i="3"/>
  <c r="AN6212" i="3"/>
  <c r="AN447" i="3"/>
  <c r="AN6283" i="3"/>
  <c r="AN3421" i="3"/>
  <c r="AN6520" i="3"/>
  <c r="AN4923" i="3"/>
  <c r="AN6775" i="3"/>
  <c r="AN6519" i="3"/>
  <c r="AN3022" i="3"/>
  <c r="AN3224" i="3"/>
  <c r="AN1166" i="3"/>
  <c r="AN203" i="3"/>
  <c r="AN6376" i="3"/>
  <c r="AN296" i="3"/>
  <c r="AN4898" i="3"/>
  <c r="AN4376" i="3"/>
  <c r="AN6667" i="3"/>
  <c r="AN2720" i="3"/>
  <c r="AN3079" i="3"/>
  <c r="AN3250" i="3"/>
  <c r="AN6169" i="3"/>
  <c r="AN123" i="3"/>
  <c r="AN2574" i="3"/>
  <c r="AN6198" i="3"/>
  <c r="AN6591" i="3"/>
  <c r="AN2497" i="3"/>
  <c r="AN130" i="3"/>
  <c r="AN2458" i="3"/>
  <c r="AN4959" i="3"/>
  <c r="AN2083" i="3"/>
  <c r="AN1639" i="3"/>
  <c r="AN4925" i="3"/>
  <c r="AN3062" i="3"/>
  <c r="AN6695" i="3"/>
  <c r="AN2698" i="3"/>
  <c r="AN3142" i="3"/>
  <c r="AN987" i="3"/>
  <c r="AN5718" i="3"/>
  <c r="AN4851" i="3"/>
  <c r="AN3584" i="3"/>
  <c r="AN2309" i="3"/>
  <c r="AN2476" i="3"/>
  <c r="AN2925" i="3"/>
  <c r="AN3997" i="3"/>
  <c r="AN2288" i="3"/>
  <c r="AN6663" i="3"/>
  <c r="AN64" i="3"/>
  <c r="AN2861" i="3"/>
  <c r="AN4113" i="3"/>
  <c r="AN6512" i="3"/>
  <c r="AN3105" i="3"/>
  <c r="AN6518" i="3"/>
  <c r="AN2874" i="3"/>
  <c r="AN6650" i="3"/>
  <c r="AN1995" i="3"/>
  <c r="AN3212" i="3"/>
  <c r="AN2819" i="3"/>
  <c r="AN4958" i="3"/>
  <c r="AN4983" i="3"/>
  <c r="AN2404" i="3"/>
  <c r="AN6347" i="3"/>
  <c r="AN3347" i="3"/>
  <c r="AN6447" i="3"/>
  <c r="AN6810" i="3"/>
  <c r="AN6196" i="3"/>
  <c r="AN4774" i="3"/>
  <c r="AN6517" i="3"/>
  <c r="AN2846" i="3"/>
  <c r="AN6516" i="3"/>
  <c r="AN6515" i="3"/>
  <c r="AN2771" i="3"/>
  <c r="AN4546" i="3"/>
  <c r="AN2008" i="3"/>
  <c r="AN6807" i="3"/>
  <c r="AN108" i="3"/>
  <c r="AN2759" i="3"/>
  <c r="AN477" i="3"/>
  <c r="AN86" i="3"/>
  <c r="AN1953" i="3"/>
  <c r="AN4609" i="3"/>
  <c r="AN6398" i="3"/>
  <c r="AN6585" i="3"/>
  <c r="AN2879" i="3"/>
  <c r="AN2435" i="3"/>
  <c r="AN1795" i="3"/>
  <c r="AN6351" i="3"/>
  <c r="AN6333" i="3"/>
  <c r="AN5427" i="3"/>
  <c r="AN1006" i="3"/>
  <c r="AN6513" i="3"/>
  <c r="AN6510" i="3"/>
  <c r="AN114" i="3"/>
  <c r="AN6509" i="3"/>
  <c r="AN5683" i="3"/>
  <c r="AN6285" i="3"/>
  <c r="AN6163" i="3"/>
  <c r="AN6161" i="3"/>
  <c r="AN1005" i="3"/>
  <c r="AN1130" i="3"/>
  <c r="AN4238" i="3"/>
  <c r="AN5111" i="3"/>
  <c r="AN6345" i="3"/>
  <c r="AN6506" i="3"/>
  <c r="AN6789" i="3"/>
  <c r="AN5636" i="3"/>
  <c r="AN6660" i="3"/>
  <c r="AN6784" i="3"/>
  <c r="AN2929" i="3"/>
  <c r="AN6144" i="3"/>
  <c r="AN4679" i="3"/>
  <c r="AN6504" i="3"/>
  <c r="AN3326" i="3"/>
  <c r="AN3213" i="3"/>
  <c r="AN5395" i="3"/>
  <c r="AN4247" i="3"/>
  <c r="AN6158" i="3"/>
  <c r="AN412" i="3"/>
  <c r="AN2729" i="3"/>
  <c r="AN2946" i="3"/>
  <c r="AN6659" i="3"/>
  <c r="AN2445" i="3"/>
  <c r="AN846" i="3"/>
  <c r="AN6503" i="3"/>
  <c r="AN2623" i="3"/>
  <c r="AN2462" i="3"/>
  <c r="AN740" i="3"/>
  <c r="AN2676" i="3"/>
  <c r="AN1732" i="3"/>
  <c r="AN3067" i="3"/>
  <c r="AN5047" i="3"/>
  <c r="AN3176" i="3"/>
  <c r="AN314" i="3"/>
  <c r="AN5324" i="3"/>
  <c r="AN677" i="3"/>
  <c r="AN2387" i="3"/>
  <c r="AN2393" i="3"/>
  <c r="AN182" i="3"/>
  <c r="AN4613" i="3"/>
  <c r="AN2901" i="3"/>
  <c r="AN1145" i="3"/>
  <c r="AN6606" i="3"/>
  <c r="AN3368" i="3"/>
  <c r="AN3361" i="3"/>
  <c r="AN2616" i="3"/>
  <c r="AN573" i="3"/>
  <c r="AN2587" i="3"/>
  <c r="AN6287" i="3"/>
  <c r="AN6282" i="3"/>
  <c r="AN6500" i="3"/>
  <c r="AN2899" i="3"/>
  <c r="AN6655" i="3"/>
  <c r="AN310" i="3"/>
  <c r="AN2440" i="3"/>
  <c r="AN3204" i="3"/>
  <c r="AN2815" i="3"/>
  <c r="AN965" i="3"/>
  <c r="AN4168" i="3"/>
  <c r="AN2069" i="3"/>
  <c r="AN2255" i="3"/>
  <c r="AN1282" i="3"/>
  <c r="AN6224" i="3"/>
  <c r="AN4829" i="3"/>
  <c r="AN28" i="3"/>
  <c r="AN6225" i="3"/>
  <c r="AN3157" i="3"/>
  <c r="AN5051" i="3"/>
  <c r="AN227" i="3"/>
  <c r="AN6776" i="3"/>
  <c r="AN6369" i="3"/>
  <c r="AN6654" i="3"/>
  <c r="AN2558" i="3"/>
  <c r="AN2540" i="3"/>
  <c r="AN6774" i="3"/>
  <c r="AN4409" i="3"/>
  <c r="AN2409" i="3"/>
  <c r="AN4437" i="3"/>
  <c r="AN6502" i="3"/>
  <c r="AN5536" i="3"/>
  <c r="AN2652" i="3"/>
  <c r="AN5162" i="3"/>
  <c r="AN437" i="3"/>
  <c r="AN2518" i="3"/>
  <c r="AN4312" i="3"/>
  <c r="AN6246" i="3"/>
  <c r="AN4118" i="3"/>
  <c r="AN2832" i="3"/>
  <c r="AN6456" i="3"/>
  <c r="AN6499" i="3"/>
  <c r="AN2454" i="3"/>
  <c r="AN3441" i="3"/>
  <c r="AN2608" i="3"/>
  <c r="AN540" i="3"/>
  <c r="AN3005" i="3"/>
  <c r="AN1574" i="3"/>
  <c r="AN4309" i="3"/>
  <c r="AN5313" i="3"/>
  <c r="AN2854" i="3"/>
  <c r="AN6773" i="3"/>
  <c r="AN2693" i="3"/>
  <c r="AN5601" i="3"/>
  <c r="AN961" i="3"/>
  <c r="AN2453" i="3"/>
  <c r="AN297" i="3"/>
  <c r="AN2301" i="3"/>
  <c r="AN6157" i="3"/>
  <c r="AN2670" i="3"/>
  <c r="AN4937" i="3"/>
  <c r="AN3346" i="3"/>
  <c r="AN6761" i="3"/>
  <c r="AN4447" i="3"/>
  <c r="AN3240" i="3"/>
  <c r="AN2522" i="3"/>
  <c r="AN4298" i="3"/>
  <c r="AN2221" i="3"/>
  <c r="AN3948" i="3"/>
  <c r="AN2439" i="3"/>
  <c r="AN1474" i="3"/>
  <c r="AN5354" i="3"/>
  <c r="AN3130" i="3"/>
  <c r="AN4237" i="3"/>
  <c r="AN5172" i="3"/>
  <c r="AN3183" i="3"/>
  <c r="AN5208" i="3"/>
  <c r="AN3735" i="3"/>
  <c r="AN2865" i="3"/>
  <c r="AN2468" i="3"/>
  <c r="AN5097" i="3"/>
  <c r="AN2478" i="3"/>
  <c r="AN1748" i="3"/>
  <c r="AN2531" i="3"/>
  <c r="AN6771" i="3"/>
  <c r="AN2986" i="3"/>
  <c r="AN2308" i="3"/>
  <c r="AN3032" i="3"/>
  <c r="AN2498" i="3"/>
  <c r="AN3568" i="3"/>
  <c r="AN2586" i="3"/>
  <c r="AN2685" i="3"/>
  <c r="AN2384" i="3"/>
  <c r="AN2818" i="3"/>
  <c r="AN6808" i="3"/>
  <c r="AN6189" i="3"/>
  <c r="AN561" i="3"/>
  <c r="AN2520" i="3"/>
  <c r="AN6496" i="3"/>
  <c r="AN6205" i="3"/>
  <c r="AN4721" i="3"/>
  <c r="AN4166" i="3"/>
  <c r="AN2948" i="3"/>
  <c r="AN5621" i="3"/>
  <c r="AN528" i="3"/>
  <c r="AN4332" i="3"/>
  <c r="AN3595" i="3"/>
  <c r="AN2786" i="3"/>
  <c r="AN3053" i="3"/>
  <c r="AN3460" i="3"/>
  <c r="AN1250" i="3"/>
  <c r="AN2515" i="3"/>
  <c r="AN3114" i="3"/>
  <c r="AN2993" i="3"/>
  <c r="AN220" i="3"/>
  <c r="AN2493" i="3"/>
  <c r="AN4680" i="3"/>
  <c r="AN2503" i="3"/>
  <c r="AN2664" i="3"/>
  <c r="AN2553" i="3"/>
  <c r="AN2535" i="3"/>
  <c r="AN2434" i="3"/>
  <c r="AN2390" i="3"/>
  <c r="AN6709" i="3"/>
  <c r="AN1230" i="3"/>
  <c r="AN838" i="3"/>
  <c r="AN6160" i="3"/>
  <c r="AN6264" i="3"/>
  <c r="AN6340" i="3"/>
  <c r="AN6493" i="3"/>
  <c r="AN5328" i="3"/>
  <c r="AN2880" i="3"/>
  <c r="AN6492" i="3"/>
  <c r="AN4164" i="3"/>
  <c r="AN6649" i="3"/>
  <c r="AN6280" i="3"/>
  <c r="AN6393" i="3"/>
  <c r="AN2433" i="3"/>
  <c r="AN2525" i="3"/>
  <c r="AN409" i="3"/>
  <c r="AN2947" i="3"/>
  <c r="AN3881" i="3"/>
  <c r="AN550" i="3"/>
  <c r="AN2877" i="3"/>
  <c r="AN2984" i="3"/>
  <c r="AN6605" i="3"/>
  <c r="AN855" i="3"/>
  <c r="AN2869" i="3"/>
  <c r="AN4354" i="3"/>
  <c r="AN832" i="3"/>
  <c r="AN3866" i="3"/>
  <c r="AN3140" i="3"/>
  <c r="AN1102" i="3"/>
  <c r="AN5496" i="3"/>
  <c r="AN2752" i="3"/>
  <c r="AN2873" i="3"/>
  <c r="AN5063" i="3"/>
  <c r="AN3174" i="3"/>
  <c r="AN5610" i="3"/>
  <c r="AN6339" i="3"/>
  <c r="AN3293" i="3"/>
  <c r="AN1140" i="3"/>
  <c r="AN6490" i="3"/>
  <c r="AN6431" i="3"/>
  <c r="AN6681" i="3"/>
  <c r="AN4646" i="3"/>
  <c r="AN2231" i="3"/>
  <c r="AN6388" i="3"/>
  <c r="AN2658" i="3"/>
  <c r="AN1171" i="3"/>
  <c r="AN2485" i="3"/>
  <c r="AN6647" i="3"/>
  <c r="AN6488" i="3"/>
  <c r="AN2444" i="3"/>
  <c r="AN6384" i="3"/>
  <c r="AN3233" i="3"/>
  <c r="AN2403" i="3"/>
  <c r="AN6154" i="3"/>
  <c r="AN1901" i="3"/>
  <c r="AN6794" i="3"/>
  <c r="AN5634" i="3"/>
  <c r="AN6629" i="3"/>
  <c r="AN6555" i="3"/>
  <c r="AN2831" i="3"/>
  <c r="AN2572" i="3"/>
  <c r="AN2189" i="3"/>
  <c r="AN2619" i="3"/>
  <c r="AN341" i="3"/>
  <c r="AN460" i="3"/>
  <c r="AN2036" i="3"/>
  <c r="AN2494" i="3"/>
  <c r="AN3732" i="3"/>
  <c r="AN3021" i="3"/>
  <c r="AN1281" i="3"/>
  <c r="AN3685" i="3"/>
  <c r="AN6642" i="3"/>
  <c r="AN6770" i="3"/>
  <c r="AN6487" i="3"/>
  <c r="AN2504" i="3"/>
  <c r="AN2726" i="3"/>
  <c r="AN6485" i="3"/>
  <c r="AN6640" i="3"/>
  <c r="AN3922" i="3"/>
  <c r="AN3418" i="3"/>
  <c r="AN2383" i="3"/>
  <c r="AN3995" i="3"/>
  <c r="AN2852" i="3"/>
  <c r="AN2521" i="3"/>
  <c r="AN6336" i="3"/>
  <c r="AN6639" i="3"/>
  <c r="AN2563" i="3"/>
  <c r="AN5284" i="3"/>
  <c r="AN6635" i="3"/>
  <c r="AN1206" i="3"/>
  <c r="AN869" i="3"/>
  <c r="AN4334" i="3"/>
  <c r="AN3801" i="3"/>
  <c r="AN3868" i="3"/>
  <c r="AN3800" i="3"/>
  <c r="AN2722" i="3"/>
  <c r="AN6171" i="3"/>
  <c r="AN238" i="3"/>
  <c r="AN3483" i="3"/>
  <c r="AN2998" i="3"/>
  <c r="AN969" i="3"/>
  <c r="AN2488" i="3"/>
  <c r="AN6483" i="3"/>
  <c r="AN4365" i="3"/>
  <c r="AN893" i="3"/>
  <c r="AN5829" i="3"/>
  <c r="AN2443" i="3"/>
  <c r="AN6669" i="3"/>
  <c r="AN994" i="3"/>
  <c r="AN4108" i="3"/>
  <c r="AN2487" i="3"/>
  <c r="AN3264" i="3"/>
  <c r="AN2724" i="3"/>
  <c r="AN2529" i="3"/>
  <c r="AN6482" i="3"/>
  <c r="AN2438" i="3"/>
  <c r="AN3583" i="3"/>
  <c r="AN3063" i="3"/>
  <c r="AN1446" i="3"/>
  <c r="AN3058" i="3"/>
  <c r="AN6481" i="3"/>
  <c r="AN3914" i="3"/>
  <c r="AN1578" i="3"/>
  <c r="AN975" i="3"/>
  <c r="AN3403" i="3"/>
  <c r="AN4325" i="3"/>
  <c r="AN70" i="3"/>
  <c r="AN2958" i="3"/>
  <c r="AN3604" i="3"/>
  <c r="AN6634" i="3"/>
  <c r="AN6335" i="3"/>
  <c r="AN4021" i="3"/>
  <c r="AN6331" i="3"/>
  <c r="AN4426" i="3"/>
  <c r="AN2881" i="3"/>
  <c r="AN6633" i="3"/>
  <c r="AN2656" i="3"/>
  <c r="AN77" i="3"/>
  <c r="AN3724" i="3"/>
  <c r="AN6279" i="3"/>
  <c r="AN4048" i="3"/>
  <c r="AN2905" i="3"/>
  <c r="AN4337" i="3"/>
  <c r="AN2994" i="3"/>
  <c r="AN5098" i="3"/>
  <c r="AN4444" i="3"/>
  <c r="AN3151" i="3"/>
  <c r="AN2618" i="3"/>
  <c r="AN3262" i="3"/>
  <c r="AN3305" i="3"/>
  <c r="AN6767" i="3"/>
  <c r="AN3044" i="3"/>
  <c r="AN6278" i="3"/>
  <c r="AN3070" i="3"/>
  <c r="AN4078" i="3"/>
  <c r="AN1317" i="3"/>
  <c r="AN6765" i="3"/>
  <c r="AN2855" i="3"/>
  <c r="AN176" i="3"/>
  <c r="AN1360" i="3"/>
  <c r="AN6480" i="3"/>
  <c r="AN2246" i="3"/>
  <c r="AN6627" i="3"/>
  <c r="AN3128" i="3"/>
  <c r="AN6668" i="3"/>
  <c r="AN4129" i="3"/>
  <c r="AN6172" i="3"/>
  <c r="AN6803" i="3"/>
  <c r="AN3065" i="3"/>
  <c r="AN6277" i="3"/>
  <c r="AN2602" i="3"/>
  <c r="AN6743" i="3"/>
  <c r="AN6118" i="3"/>
  <c r="AN2559" i="3"/>
  <c r="AN2208" i="3"/>
  <c r="AN2990" i="3"/>
  <c r="AN2590" i="3"/>
  <c r="AN6478" i="3"/>
  <c r="AN2496" i="3"/>
  <c r="AN5207" i="3"/>
  <c r="AN2400" i="3"/>
  <c r="AN250" i="3"/>
  <c r="AN6477" i="3"/>
  <c r="AN787" i="3"/>
  <c r="AN2817" i="3"/>
  <c r="AN6135" i="3"/>
  <c r="AN2737" i="3"/>
  <c r="AN3123" i="3"/>
  <c r="AN6476" i="3"/>
  <c r="AN5064" i="3"/>
  <c r="AN4276" i="3"/>
  <c r="AN2823" i="3"/>
  <c r="AN6148" i="3"/>
  <c r="AN4779" i="3"/>
  <c r="AN422" i="3"/>
  <c r="AN6763" i="3"/>
  <c r="AN1020" i="3"/>
  <c r="AN3489" i="3"/>
  <c r="AN6475" i="3"/>
  <c r="AN2937" i="3"/>
  <c r="AN3186" i="3"/>
  <c r="AN3378" i="3"/>
  <c r="AN2941" i="3"/>
  <c r="AN6626" i="3"/>
  <c r="AN2609" i="3"/>
  <c r="AN6474" i="3"/>
  <c r="AN3790" i="3"/>
  <c r="AN2763" i="3"/>
  <c r="AN2896" i="3"/>
  <c r="AN463" i="3"/>
  <c r="AN4809" i="3"/>
  <c r="AN2084" i="3"/>
  <c r="AN3367" i="3"/>
  <c r="AN6312" i="3"/>
  <c r="AN2539" i="3"/>
  <c r="AN3643" i="3"/>
  <c r="AN2566" i="3"/>
  <c r="AN2626" i="3"/>
  <c r="AN3158" i="3"/>
  <c r="AN2688" i="3"/>
  <c r="AN2949" i="3"/>
  <c r="AN6473" i="3"/>
  <c r="AN3803" i="3"/>
  <c r="AN4029" i="3"/>
  <c r="AN2883" i="3"/>
  <c r="AN6472" i="3"/>
  <c r="AN6471" i="3"/>
  <c r="AN2477" i="3"/>
  <c r="AN1926" i="3"/>
  <c r="AN6514" i="3"/>
  <c r="AN6764" i="3"/>
  <c r="AN6273" i="3"/>
  <c r="AN3344" i="3"/>
  <c r="AN3952" i="3"/>
  <c r="AN6470" i="3"/>
  <c r="AN6469" i="3"/>
  <c r="AN2991" i="3"/>
  <c r="AN6696" i="3"/>
  <c r="AN5461" i="3"/>
  <c r="AN1404" i="3"/>
  <c r="AN6786" i="3"/>
  <c r="AN5035" i="3"/>
  <c r="AN94" i="3"/>
  <c r="AN2407" i="3"/>
  <c r="AN3605" i="3"/>
  <c r="AN6656" i="3"/>
  <c r="AN2556" i="3"/>
  <c r="AN2523" i="3"/>
  <c r="AN6418" i="3"/>
  <c r="AN3017" i="3"/>
  <c r="AN2829" i="3"/>
  <c r="AN2519" i="3"/>
  <c r="AN2916" i="3"/>
  <c r="AN6657" i="3"/>
  <c r="AN4591" i="3"/>
  <c r="AN76" i="3"/>
  <c r="AN2617" i="3"/>
  <c r="AN4480" i="3"/>
  <c r="AN1036" i="3"/>
  <c r="AN2187" i="3"/>
  <c r="AN2565" i="3"/>
  <c r="AN2784" i="3"/>
  <c r="AN2876" i="3"/>
  <c r="AN3703" i="3"/>
  <c r="AN683" i="3"/>
  <c r="AN5392" i="3"/>
  <c r="AN3825" i="3"/>
  <c r="AN3115" i="3"/>
  <c r="AN2516" i="3"/>
  <c r="AN4035" i="3"/>
  <c r="AN2808" i="3"/>
  <c r="AN2562" i="3"/>
  <c r="AN2888" i="3"/>
  <c r="AN5980" i="3"/>
  <c r="AN2639" i="3"/>
  <c r="AN4565" i="3"/>
  <c r="AN243" i="3"/>
  <c r="AN2860" i="3"/>
  <c r="AN6694" i="3"/>
  <c r="AN6621" i="3"/>
  <c r="AN4075" i="3"/>
  <c r="AN3515" i="3"/>
  <c r="AN6625" i="3"/>
  <c r="AN5312" i="3"/>
  <c r="AN3711" i="3"/>
  <c r="AN344" i="3"/>
  <c r="AN3182" i="3"/>
  <c r="AN4694" i="3"/>
  <c r="AN879" i="3"/>
  <c r="AN2452" i="3"/>
  <c r="AN6468" i="3"/>
  <c r="AN4381" i="3"/>
  <c r="AN5999" i="3"/>
  <c r="AN2533" i="3"/>
  <c r="AN2649" i="3"/>
  <c r="AN1563" i="3"/>
  <c r="AN4289" i="3"/>
  <c r="AN2474" i="3"/>
  <c r="AN6272" i="3"/>
  <c r="AN3219" i="3"/>
  <c r="AN6466" i="3"/>
  <c r="AN3033" i="3"/>
  <c r="AN2177" i="3"/>
  <c r="AN984" i="3"/>
  <c r="AN2391" i="3"/>
  <c r="AN2712" i="3"/>
  <c r="AN720" i="3"/>
  <c r="AN2723" i="3"/>
  <c r="AN6619" i="3"/>
  <c r="AN6387" i="3"/>
  <c r="AN5158" i="3"/>
  <c r="AN163" i="3"/>
  <c r="AN1876" i="3"/>
  <c r="AN3185" i="3"/>
  <c r="AN6269" i="3"/>
  <c r="AN2828" i="3"/>
  <c r="AN6143" i="3"/>
  <c r="AN6574" i="3"/>
  <c r="AN2703" i="3"/>
  <c r="AN2690" i="3"/>
  <c r="AN4296" i="3"/>
  <c r="AN6354" i="3"/>
  <c r="AN5407" i="3"/>
  <c r="AN6227" i="3"/>
  <c r="AN2894" i="3"/>
  <c r="AN6255" i="3"/>
  <c r="AN2607" i="3"/>
  <c r="AN3102" i="3"/>
  <c r="AN2571" i="3"/>
  <c r="AN2814" i="3"/>
  <c r="AN4087" i="3"/>
  <c r="AN652" i="3"/>
  <c r="AN4733" i="3"/>
  <c r="AN4596" i="3"/>
  <c r="AN1393" i="3"/>
  <c r="AN3835" i="3"/>
  <c r="AN4165" i="3"/>
  <c r="AN237" i="3"/>
  <c r="AN6256" i="3"/>
  <c r="AN3335" i="3"/>
  <c r="AN6762" i="3"/>
  <c r="AN4355" i="3"/>
  <c r="AN2761" i="3"/>
  <c r="AN1104" i="3"/>
  <c r="AN334" i="3"/>
  <c r="AN2614" i="3"/>
  <c r="AN586" i="3"/>
  <c r="AN3154" i="3"/>
  <c r="AN3290" i="3"/>
  <c r="AN2790" i="3"/>
  <c r="AN1893" i="3"/>
  <c r="AN6535" i="3"/>
  <c r="AN3768" i="3"/>
  <c r="AN6617" i="3"/>
  <c r="AN1810" i="3"/>
  <c r="AN6658" i="3"/>
  <c r="AN6798" i="3"/>
  <c r="AN6248" i="3"/>
  <c r="AN6693" i="3"/>
  <c r="AN6328" i="3"/>
  <c r="AN6139" i="3"/>
  <c r="AN6612" i="3"/>
  <c r="AN135" i="3"/>
  <c r="AN2983" i="3"/>
  <c r="AN3112" i="3"/>
  <c r="AN6651" i="3"/>
  <c r="AN3206" i="3"/>
  <c r="AN3544" i="3"/>
  <c r="AN2417" i="3"/>
  <c r="AN2621" i="3"/>
  <c r="AN6197" i="3"/>
  <c r="AN6061" i="3"/>
  <c r="AN6263" i="3"/>
  <c r="AN660" i="3"/>
  <c r="AN671" i="3"/>
  <c r="AN635" i="3"/>
  <c r="AN6261" i="3"/>
  <c r="AN2473" i="3"/>
  <c r="AN3040" i="3"/>
  <c r="AN6637" i="3"/>
  <c r="AN1849" i="3"/>
  <c r="AN3439" i="3"/>
  <c r="AN3054" i="3"/>
  <c r="AN3567" i="3"/>
  <c r="AN3027" i="3"/>
  <c r="AN2209" i="3"/>
  <c r="AN6611" i="3"/>
  <c r="AN198" i="3"/>
  <c r="AN4322" i="3"/>
  <c r="AN1828" i="3"/>
  <c r="AN6325" i="3"/>
  <c r="AN3710" i="3"/>
  <c r="AN4397" i="3"/>
  <c r="AN4539" i="3"/>
  <c r="AN2420" i="3"/>
  <c r="AN620" i="3"/>
  <c r="AN2399" i="3"/>
  <c r="AN2406" i="3"/>
  <c r="AN2451" i="3"/>
  <c r="AN6030" i="3"/>
  <c r="AN2980" i="3"/>
  <c r="AN3616" i="3"/>
  <c r="AN2830" i="3"/>
  <c r="AN2887" i="3"/>
  <c r="AN2810" i="3"/>
  <c r="AN3957" i="3"/>
  <c r="AN2743" i="3"/>
  <c r="AN6125" i="3"/>
  <c r="AN6609" i="3"/>
  <c r="AN3404" i="3"/>
  <c r="AN2765" i="3"/>
  <c r="AN3371" i="3"/>
  <c r="AN3823" i="3"/>
  <c r="AN2677" i="3"/>
  <c r="AN3324" i="3"/>
  <c r="AN3407" i="3"/>
  <c r="AN3255" i="3"/>
  <c r="AN2840" i="3"/>
  <c r="AN2717" i="3"/>
  <c r="AN2210" i="3"/>
  <c r="AN236" i="3"/>
  <c r="AN1283" i="3"/>
  <c r="AN6465" i="3"/>
  <c r="AN2934" i="3"/>
  <c r="AN3402" i="3"/>
  <c r="AN3111" i="3"/>
  <c r="AN6464" i="3"/>
  <c r="AN6603" i="3"/>
  <c r="AN6349" i="3"/>
  <c r="AN1757" i="3"/>
  <c r="AN1756" i="3"/>
  <c r="AN6260" i="3"/>
  <c r="AN3109" i="3"/>
  <c r="AN3321" i="3"/>
  <c r="AN5362" i="3"/>
  <c r="AN6756" i="3"/>
  <c r="AN2900" i="3"/>
  <c r="AN2662" i="3"/>
  <c r="AN4767" i="3"/>
  <c r="AN6463" i="3"/>
  <c r="AN6360" i="3"/>
  <c r="AN2580" i="3"/>
  <c r="AN2239" i="3"/>
  <c r="AN3553" i="3"/>
  <c r="AN2926" i="3"/>
  <c r="AN2973" i="3"/>
  <c r="AN6461" i="3"/>
  <c r="AN42" i="3"/>
  <c r="AN2568" i="3"/>
  <c r="AN3654" i="3"/>
  <c r="AN1051" i="3"/>
  <c r="AN2924" i="3"/>
  <c r="AN4626" i="3"/>
  <c r="AN2909" i="3"/>
  <c r="AN149" i="3"/>
  <c r="AN2997" i="3"/>
  <c r="AN2459" i="3"/>
  <c r="AN2675" i="3"/>
  <c r="AN6799" i="3"/>
  <c r="AN6403" i="3"/>
  <c r="AN2631" i="3"/>
  <c r="AN2739" i="3"/>
  <c r="AN4107" i="3"/>
  <c r="AN6167" i="3"/>
  <c r="AN2641" i="3"/>
  <c r="AN6460" i="3"/>
  <c r="AN6661" i="3"/>
  <c r="AN3282" i="3"/>
  <c r="AN2770" i="3"/>
  <c r="AN6324" i="3"/>
  <c r="AN6692" i="3"/>
  <c r="AN2655" i="3"/>
  <c r="AN4927" i="3"/>
  <c r="AN2757" i="3"/>
  <c r="AN4861" i="3"/>
  <c r="AN5866" i="3"/>
  <c r="AN50" i="3"/>
  <c r="AN2967" i="3"/>
  <c r="AN6131" i="3"/>
  <c r="AN4715" i="3"/>
  <c r="AN2868" i="3"/>
  <c r="AN6457" i="3"/>
  <c r="AN6426" i="3"/>
  <c r="AN531" i="3"/>
  <c r="AN3558" i="3"/>
  <c r="AN393" i="3"/>
  <c r="AN5437" i="3"/>
  <c r="AN4624" i="3"/>
  <c r="AN1269" i="3"/>
  <c r="AN2943" i="3"/>
  <c r="AN3722" i="3"/>
  <c r="AN4957" i="3"/>
  <c r="AN2910" i="3"/>
  <c r="AN1194" i="3"/>
  <c r="AN6795" i="3"/>
  <c r="AN2651" i="3"/>
  <c r="AN1027" i="3"/>
  <c r="AN2606" i="3"/>
  <c r="AN4869" i="3"/>
  <c r="AN2583" i="3"/>
  <c r="AN3783" i="3"/>
  <c r="AN4393" i="3"/>
  <c r="AN2466" i="3"/>
  <c r="AN2732" i="3"/>
  <c r="AN3443" i="3"/>
  <c r="AN3284" i="3"/>
  <c r="AN3405" i="3"/>
  <c r="AN2982" i="3"/>
  <c r="AN2131" i="3"/>
  <c r="AN2416" i="3"/>
  <c r="AN4228" i="3"/>
  <c r="AN827" i="3"/>
  <c r="AN2760" i="3"/>
  <c r="AN2560" i="3"/>
  <c r="AN2903" i="3"/>
  <c r="AN4033" i="3"/>
  <c r="AN2544" i="3"/>
  <c r="AN5361" i="3"/>
  <c r="AN529" i="3"/>
  <c r="AN5088" i="3"/>
  <c r="AN2835" i="3"/>
  <c r="AN6738" i="3"/>
  <c r="AN1994" i="3"/>
  <c r="AN3433" i="3"/>
  <c r="AN3686" i="3"/>
  <c r="AN3175" i="3"/>
  <c r="AN4173" i="3"/>
  <c r="AN2415" i="3"/>
  <c r="AN3042" i="3"/>
  <c r="AN3977" i="3"/>
  <c r="AN6739" i="3"/>
  <c r="AN2457" i="3"/>
  <c r="AN5946" i="3"/>
  <c r="AN2878" i="3"/>
  <c r="AN4491" i="3"/>
  <c r="AN6648" i="3"/>
  <c r="AN6303" i="3"/>
  <c r="AN2423" i="3"/>
  <c r="AN4599" i="3"/>
  <c r="AN1013" i="3"/>
  <c r="AN2577" i="3"/>
  <c r="AN2898" i="3"/>
  <c r="AN5409" i="3"/>
  <c r="AN3075" i="3"/>
  <c r="AN6455" i="3"/>
  <c r="AN3052" i="3"/>
  <c r="AN5617" i="3"/>
  <c r="AN5271" i="3"/>
  <c r="AN6737" i="3"/>
  <c r="AN2884" i="3"/>
  <c r="AN3184" i="3"/>
  <c r="AN996" i="3"/>
  <c r="AN4912" i="3"/>
  <c r="AN2936" i="3"/>
  <c r="AN6321" i="3"/>
  <c r="AN3670" i="3"/>
  <c r="AN1227" i="3"/>
  <c r="AN5190" i="3"/>
  <c r="AN6386" i="3"/>
  <c r="AN148" i="3"/>
  <c r="AN3227" i="3"/>
  <c r="AN1101" i="3"/>
  <c r="AN3579" i="3"/>
  <c r="AN1793" i="3"/>
  <c r="AN2692" i="3"/>
  <c r="AN912" i="3"/>
  <c r="AN2465" i="3"/>
  <c r="AN93" i="3"/>
  <c r="AN5037" i="3"/>
  <c r="AN6218" i="3"/>
  <c r="AN4215" i="3"/>
  <c r="AN2575" i="3"/>
  <c r="AN2573" i="3"/>
  <c r="AN2695" i="3"/>
  <c r="AN2805" i="3"/>
  <c r="AN2838" i="3"/>
  <c r="AN1158" i="3"/>
  <c r="AN401" i="3"/>
  <c r="AN3155" i="3"/>
  <c r="AN4824" i="3"/>
  <c r="AN6793" i="3"/>
  <c r="AN3647" i="3"/>
  <c r="AN1303" i="3"/>
  <c r="AN2456" i="3"/>
  <c r="AN6600" i="3"/>
  <c r="AN3320" i="3"/>
  <c r="AN6316" i="3"/>
  <c r="AN2595" i="3"/>
  <c r="AN863" i="3"/>
  <c r="AN2627" i="3"/>
  <c r="AN4656" i="3"/>
  <c r="AN862" i="3"/>
  <c r="AN5029" i="3"/>
  <c r="AN5133" i="3"/>
  <c r="AN548" i="3"/>
  <c r="AN2505" i="3"/>
  <c r="AN6546" i="3"/>
  <c r="AN5620" i="3"/>
  <c r="AN6599" i="3"/>
  <c r="AN2499" i="3"/>
  <c r="AN1420" i="3"/>
  <c r="AN2764" i="3"/>
  <c r="AN3575" i="3"/>
  <c r="AN2176" i="3"/>
  <c r="AN870" i="3"/>
  <c r="AN2806" i="3"/>
  <c r="AN6644" i="3"/>
  <c r="AN6772" i="3"/>
  <c r="AN2585" i="3"/>
  <c r="AN4772" i="3"/>
  <c r="AN3166" i="3"/>
  <c r="AN6453" i="3"/>
  <c r="AN6319" i="3"/>
  <c r="AN6420" i="3"/>
  <c r="AN2099" i="3"/>
  <c r="AN4981" i="3"/>
  <c r="AN3036" i="3"/>
  <c r="AN6553" i="3"/>
  <c r="AN2780" i="3"/>
  <c r="AN2645" i="3"/>
  <c r="AN2911" i="3"/>
  <c r="AN6452" i="3"/>
  <c r="AN6188" i="3"/>
  <c r="AN4324" i="3"/>
  <c r="AN411" i="3"/>
  <c r="AN328" i="3"/>
  <c r="AN2959" i="3"/>
  <c r="AN5297" i="3"/>
  <c r="AN2549" i="3"/>
  <c r="AN6645" i="3"/>
  <c r="AN6449" i="3"/>
  <c r="AN6344" i="3"/>
  <c r="AN6315" i="3"/>
  <c r="AN2139" i="3"/>
  <c r="AN2500" i="3"/>
  <c r="AN2812" i="3"/>
  <c r="AN4454" i="3"/>
  <c r="AN1012" i="3"/>
  <c r="AN1993" i="3"/>
  <c r="AN1992" i="3"/>
  <c r="AN2340" i="3"/>
  <c r="AN6156" i="3"/>
  <c r="AN4223" i="3"/>
  <c r="AN2923" i="3"/>
  <c r="AN3873" i="3"/>
  <c r="AN3050" i="3"/>
  <c r="AN6448" i="3"/>
  <c r="AN1929" i="3"/>
  <c r="AN4326" i="3"/>
  <c r="AN6126" i="3"/>
  <c r="AN1896" i="3"/>
  <c r="AN6147" i="3"/>
  <c r="AN3529" i="3"/>
  <c r="AN2542" i="3"/>
  <c r="AN2663" i="3"/>
  <c r="AN249" i="3"/>
  <c r="AN2405" i="3"/>
  <c r="AN2995" i="3"/>
  <c r="AN2567" i="3"/>
  <c r="AN2802" i="3"/>
  <c r="AN5885" i="3"/>
  <c r="AN4018" i="3"/>
  <c r="AN6127" i="3"/>
  <c r="AN187" i="3"/>
  <c r="AN2746" i="3"/>
  <c r="AN5065" i="3"/>
  <c r="AN3066" i="3"/>
  <c r="AN2546" i="3"/>
  <c r="AN3708" i="3"/>
  <c r="AN4344" i="3"/>
  <c r="AN2981" i="3"/>
  <c r="AN3622" i="3"/>
  <c r="AN3274" i="3"/>
  <c r="AN2870" i="3"/>
  <c r="AN3323" i="3"/>
  <c r="AN6444" i="3"/>
  <c r="AN3789" i="3"/>
  <c r="AN3104" i="3"/>
  <c r="AN2636" i="3"/>
  <c r="AN6124" i="3"/>
  <c r="AN2774" i="3"/>
  <c r="AN3143" i="3"/>
  <c r="AN60" i="3"/>
  <c r="AN1198" i="3"/>
  <c r="AN6792" i="3"/>
  <c r="AN2834" i="3"/>
  <c r="AN6276" i="3"/>
  <c r="AN777" i="3"/>
  <c r="AN2979" i="3"/>
  <c r="AN1139" i="3"/>
  <c r="AN6715" i="3"/>
  <c r="AN1969" i="3"/>
  <c r="AN4103" i="3"/>
  <c r="AN2360" i="3"/>
  <c r="AN2450" i="3"/>
  <c r="AN4487" i="3"/>
  <c r="AN3292" i="3"/>
  <c r="AN2669" i="3"/>
  <c r="AN6441" i="3"/>
  <c r="AN2971" i="3"/>
  <c r="AN3221" i="3"/>
  <c r="AN6736" i="3"/>
  <c r="AN3805" i="3"/>
  <c r="AN6596" i="3"/>
  <c r="AN2816" i="3"/>
  <c r="AN2710" i="3"/>
  <c r="AN4180" i="3"/>
  <c r="AN2744" i="3"/>
  <c r="AN363" i="3"/>
  <c r="AN4046" i="3"/>
  <c r="AN5600" i="3"/>
  <c r="AN4811" i="3"/>
  <c r="AN400" i="3"/>
  <c r="AN6728" i="3"/>
  <c r="AN2917" i="3"/>
  <c r="AN2378" i="3"/>
  <c r="AN2705" i="3"/>
  <c r="AN2686" i="3"/>
  <c r="AN4336" i="3"/>
  <c r="AN4878" i="3"/>
  <c r="AN6439" i="3"/>
  <c r="AN762" i="3"/>
  <c r="AN4642" i="3"/>
  <c r="AN474" i="3"/>
  <c r="AN4093" i="3"/>
  <c r="AN3261" i="3"/>
  <c r="AN2679" i="3"/>
  <c r="AN3345" i="3"/>
  <c r="AN3318" i="3"/>
  <c r="AN17" i="3"/>
  <c r="AN801" i="3"/>
  <c r="AN2789" i="3"/>
  <c r="AN389" i="3"/>
  <c r="AN6437" i="3"/>
  <c r="AN6436" i="3"/>
  <c r="AN6434" i="3"/>
  <c r="AN181" i="3"/>
  <c r="AN2768" i="3"/>
  <c r="AN3275" i="3"/>
  <c r="AN2758" i="3"/>
  <c r="AN3408" i="3"/>
  <c r="AN2267" i="3"/>
  <c r="AN3375" i="3"/>
  <c r="AN3149" i="3"/>
  <c r="AN2719" i="3"/>
  <c r="AN4446" i="3"/>
  <c r="AN5873" i="3"/>
  <c r="AN6783" i="3"/>
  <c r="AN6432" i="3"/>
  <c r="AN1011" i="3"/>
  <c r="AN6428" i="3"/>
  <c r="AN1914" i="3"/>
  <c r="AN6150" i="3"/>
  <c r="AN6727" i="3"/>
  <c r="AN6602" i="3"/>
  <c r="AN6419" i="3"/>
  <c r="AN2412" i="3"/>
  <c r="AN1126" i="3"/>
  <c r="AN6307" i="3"/>
  <c r="AN2432" i="3"/>
  <c r="AN6414" i="3"/>
  <c r="AN6690" i="3"/>
  <c r="AN3556" i="3"/>
  <c r="AN2541" i="3"/>
  <c r="AN982" i="3"/>
  <c r="AN6362" i="3"/>
  <c r="AN2392" i="3"/>
  <c r="AN214" i="3"/>
  <c r="AN579" i="3"/>
  <c r="AN4720" i="3"/>
  <c r="AN2932" i="3"/>
  <c r="AN5272" i="3"/>
  <c r="AN4753" i="3"/>
  <c r="AN2431" i="3"/>
  <c r="AN5352" i="3"/>
  <c r="AN2467" i="3"/>
  <c r="AN755" i="3"/>
  <c r="AN2938" i="3"/>
  <c r="AN2682" i="3"/>
  <c r="AN2570" i="3"/>
  <c r="AN6253" i="3"/>
  <c r="AN2687" i="3"/>
  <c r="AN5071" i="3"/>
  <c r="AN457" i="3"/>
  <c r="AN2976" i="3"/>
  <c r="AN178" i="3"/>
  <c r="AN6242" i="3"/>
  <c r="AN6389" i="3"/>
  <c r="AN3787" i="3"/>
  <c r="AN626" i="3"/>
  <c r="AN4086" i="3"/>
  <c r="AN4973" i="3"/>
  <c r="AN122" i="3"/>
  <c r="AN793" i="3"/>
  <c r="AN2449" i="3"/>
  <c r="AN6689" i="3"/>
  <c r="AN1423" i="3"/>
  <c r="AN3147" i="3"/>
  <c r="AN1559" i="3"/>
  <c r="AN1403" i="3"/>
  <c r="AN2956" i="3"/>
  <c r="AN2795" i="3"/>
  <c r="AN1500" i="3"/>
  <c r="AN2394" i="3"/>
  <c r="AN3272" i="3"/>
  <c r="AN4321" i="3"/>
  <c r="AN2897" i="3"/>
  <c r="AN2700" i="3"/>
  <c r="AN3733" i="3"/>
  <c r="AN5336" i="3"/>
  <c r="AN2582" i="3"/>
  <c r="AN1004" i="3"/>
  <c r="AN3792" i="3"/>
  <c r="AN6314" i="3"/>
  <c r="AN4962" i="3"/>
  <c r="AN3217" i="3"/>
  <c r="AN1522" i="3"/>
  <c r="AN2100" i="3"/>
  <c r="AN3030" i="3"/>
  <c r="AN1689" i="3"/>
  <c r="AN4339" i="3"/>
  <c r="AN367" i="3"/>
  <c r="AN2396" i="3"/>
  <c r="AN1892" i="3"/>
  <c r="AN5178" i="3"/>
  <c r="AN6780" i="3"/>
  <c r="AN2749" i="3"/>
  <c r="AN2377" i="3"/>
  <c r="AN2514" i="3"/>
  <c r="AN539" i="3"/>
  <c r="AN462" i="3"/>
  <c r="AN2728" i="3"/>
  <c r="AN3848" i="3"/>
  <c r="AN2697" i="3"/>
  <c r="AN1412" i="3"/>
  <c r="AN2820" i="3"/>
  <c r="AN2495" i="3"/>
  <c r="AN2579" i="3"/>
  <c r="AN3638" i="3"/>
  <c r="AN6723" i="3"/>
  <c r="AN4090" i="3"/>
  <c r="AN333" i="3"/>
  <c r="AN6295" i="3"/>
  <c r="AN670" i="3"/>
  <c r="AN2856" i="3"/>
  <c r="AN3309" i="3"/>
  <c r="AN2634" i="3"/>
  <c r="AN3573" i="3"/>
  <c r="AN4094" i="3"/>
  <c r="AN6413" i="3"/>
  <c r="AN6726" i="3"/>
  <c r="AN6534" i="3"/>
  <c r="AN2612" i="3"/>
  <c r="AN6408" i="3"/>
  <c r="AN6801" i="3"/>
  <c r="AN2872" i="3"/>
  <c r="AN6719" i="3"/>
  <c r="AN3286" i="3"/>
  <c r="AN6552" i="3"/>
  <c r="AN2632" i="3"/>
  <c r="AN6313" i="3"/>
  <c r="AN3197" i="3"/>
  <c r="AN6687" i="3"/>
  <c r="AN235" i="3"/>
  <c r="AN3410" i="3"/>
  <c r="AN3094" i="3"/>
  <c r="AN2543" i="3"/>
  <c r="AN6412" i="3"/>
  <c r="AN273" i="3"/>
  <c r="AN2430" i="3"/>
  <c r="AN3281" i="3"/>
  <c r="AN6686" i="3"/>
  <c r="AN5419" i="3"/>
  <c r="AN6684" i="3"/>
  <c r="AN2483" i="3"/>
  <c r="AN2610" i="3"/>
  <c r="AN3974" i="3"/>
  <c r="AN6718" i="3"/>
  <c r="AN3211" i="3"/>
  <c r="AN3181" i="3"/>
  <c r="AN4922" i="3"/>
  <c r="AN3700" i="3"/>
  <c r="AN3080" i="3"/>
  <c r="AN72" i="3"/>
  <c r="AN3415" i="3"/>
  <c r="AN4044" i="3"/>
  <c r="AN107" i="3"/>
  <c r="AN6679" i="3"/>
  <c r="AN1579" i="3"/>
  <c r="AN3867" i="3"/>
  <c r="AN3875" i="3"/>
  <c r="AN2611" i="3"/>
  <c r="AN4978" i="3"/>
  <c r="AN4034" i="3"/>
  <c r="AN2751" i="3"/>
  <c r="AN6423" i="3"/>
  <c r="AN2807" i="3"/>
  <c r="AN3714" i="3"/>
  <c r="AN5215" i="3"/>
  <c r="AN1176" i="3"/>
  <c r="AN6241" i="3"/>
  <c r="AN4627" i="3"/>
  <c r="AN6717" i="3"/>
  <c r="AN4940" i="3"/>
  <c r="AN4996" i="3"/>
  <c r="AN3776" i="3"/>
  <c r="AN6304" i="3"/>
  <c r="AN4690" i="3"/>
  <c r="AN1100" i="3"/>
  <c r="AN6402" i="3"/>
  <c r="AN6400" i="3"/>
  <c r="AN2364" i="3"/>
  <c r="AN2202" i="3"/>
  <c r="AN5828" i="3"/>
  <c r="AN2426" i="3"/>
  <c r="AN2866" i="3"/>
  <c r="AN2425" i="3"/>
  <c r="AN3924" i="3"/>
  <c r="AN3521" i="3"/>
  <c r="AN3099" i="3"/>
  <c r="AN6430" i="3"/>
  <c r="AN4574" i="3"/>
  <c r="AN4951" i="3"/>
  <c r="AN4486" i="3"/>
  <c r="AN5624" i="3"/>
  <c r="AN2479" i="3"/>
  <c r="AN2628" i="3"/>
  <c r="AN2638" i="3"/>
  <c r="AN6399" i="3"/>
  <c r="AN2666" i="3"/>
  <c r="AN6623" i="3"/>
  <c r="AN2386" i="3"/>
  <c r="AN1934" i="3"/>
  <c r="AN6334" i="3"/>
  <c r="AN169" i="3"/>
  <c r="AN2904" i="3"/>
  <c r="AN4115" i="3"/>
  <c r="AN6239" i="3"/>
  <c r="AN6722" i="3"/>
  <c r="AN3634" i="3"/>
  <c r="AN3041" i="3"/>
  <c r="AN2871" i="3"/>
  <c r="AN2437" i="3"/>
  <c r="AN6590" i="3"/>
  <c r="AN6353" i="3"/>
  <c r="AN6392" i="3"/>
  <c r="AN5039" i="3"/>
  <c r="AN3000" i="3"/>
  <c r="AN248" i="3"/>
  <c r="AN6391" i="3"/>
  <c r="AN951" i="3"/>
  <c r="AN6614" i="3"/>
  <c r="AN585" i="3"/>
  <c r="AN1055" i="3"/>
  <c r="AN2733" i="3"/>
  <c r="AN426" i="3"/>
  <c r="AN2935" i="3"/>
  <c r="AN4036" i="3"/>
  <c r="AN5543" i="3"/>
  <c r="AN3322" i="3"/>
  <c r="AN3841" i="3"/>
  <c r="AN6194" i="3"/>
  <c r="AN6390" i="3"/>
  <c r="AN3530" i="3"/>
  <c r="AN2862" i="3"/>
  <c r="AN2635" i="3"/>
  <c r="AN156" i="3"/>
  <c r="AN4335" i="3"/>
  <c r="AN2803" i="3"/>
  <c r="AN2532" i="3"/>
  <c r="AN6540" i="3"/>
  <c r="AN3144" i="3"/>
  <c r="AN3623" i="3"/>
  <c r="AN2769" i="3"/>
  <c r="AN3603" i="3"/>
  <c r="AN4375" i="3"/>
  <c r="AN6742" i="3"/>
  <c r="AN6451" i="3"/>
  <c r="AN3809" i="3"/>
  <c r="AN2750" i="3"/>
  <c r="AN3337" i="3"/>
  <c r="AN6385" i="3"/>
  <c r="AN6329" i="3"/>
  <c r="AN6589" i="3"/>
  <c r="AN4290" i="3"/>
  <c r="AN1585" i="3"/>
  <c r="AN6505" i="3"/>
  <c r="AN3637" i="3"/>
  <c r="AN2502" i="3"/>
  <c r="AN4628" i="3"/>
  <c r="AN2021" i="3"/>
  <c r="AN3061" i="3"/>
  <c r="AN2397" i="3"/>
  <c r="AN1196" i="3"/>
  <c r="AN1287" i="3"/>
  <c r="AN197" i="3"/>
  <c r="AN2620" i="3"/>
  <c r="AN316" i="3"/>
  <c r="AN684" i="3"/>
  <c r="AN3089" i="3"/>
  <c r="AN3086" i="3"/>
  <c r="AN6683" i="3"/>
  <c r="AN5575" i="3"/>
  <c r="AN6383" i="3"/>
  <c r="AN2490" i="3"/>
  <c r="AN2681" i="3"/>
  <c r="AN2603" i="3"/>
  <c r="AN6608" i="3"/>
  <c r="AN6123" i="3"/>
  <c r="AN6311" i="3"/>
  <c r="AN4787" i="3"/>
  <c r="AN3153" i="3"/>
  <c r="AN3370" i="3"/>
  <c r="AN408" i="3"/>
  <c r="AN2338" i="3"/>
  <c r="AN5199" i="3"/>
  <c r="AN3912" i="3"/>
  <c r="AN2684" i="3"/>
  <c r="AN6587" i="3"/>
  <c r="AN3426" i="3"/>
  <c r="AN2804" i="3"/>
  <c r="AN6586" i="3"/>
  <c r="AN1577" i="3"/>
  <c r="AN2464" i="3"/>
  <c r="AN2882" i="3"/>
  <c r="AN278" i="3"/>
  <c r="AN3037" i="3"/>
  <c r="AN2402" i="3"/>
  <c r="AN6572" i="3"/>
  <c r="AN4682" i="3"/>
  <c r="AN454" i="3"/>
  <c r="AN1452" i="3"/>
  <c r="AN5584" i="3"/>
  <c r="AN2654" i="3"/>
  <c r="AN2381" i="3"/>
  <c r="AN6791" i="3"/>
  <c r="AN2212" i="3"/>
  <c r="AN5467" i="3"/>
  <c r="AN1842" i="3"/>
  <c r="AN2756" i="3"/>
  <c r="AN22" i="3"/>
  <c r="AN242" i="3"/>
  <c r="AN6735" i="3"/>
  <c r="AN6382" i="3"/>
  <c r="AN2978" i="3"/>
  <c r="AN5818" i="3"/>
  <c r="AN4473" i="3"/>
  <c r="AN3026" i="3"/>
  <c r="AN2530" i="3"/>
  <c r="AN21" i="3"/>
  <c r="AN2528" i="3"/>
  <c r="AN4971" i="3"/>
  <c r="AN2908" i="3"/>
  <c r="AN3156" i="3"/>
  <c r="AN105" i="3"/>
  <c r="AN6508" i="3"/>
  <c r="AN3578" i="3"/>
  <c r="AN1049" i="3"/>
  <c r="AN3874" i="3"/>
  <c r="AN5227" i="3"/>
  <c r="AN3438" i="3"/>
  <c r="AN933" i="3"/>
  <c r="AN2950" i="3"/>
  <c r="AN6310" i="3"/>
  <c r="AN1715" i="3"/>
  <c r="AN41" i="3"/>
  <c r="AN4410" i="3"/>
  <c r="AN2992" i="3"/>
  <c r="AN5203" i="3"/>
  <c r="AN2411" i="3"/>
  <c r="AN2822" i="3"/>
  <c r="AN2388" i="3"/>
  <c r="AN3412" i="3"/>
  <c r="AN467" i="3"/>
  <c r="AN4999" i="3"/>
  <c r="AN6375" i="3"/>
  <c r="AN3190" i="3"/>
  <c r="AN2767" i="3"/>
  <c r="AN5567" i="3"/>
  <c r="AN292" i="3"/>
  <c r="AN3162" i="3"/>
  <c r="AN263" i="3"/>
  <c r="AN3889" i="3"/>
  <c r="AN6373" i="3"/>
  <c r="AN5311" i="3"/>
  <c r="AN3958" i="3"/>
  <c r="AN2653" i="3"/>
  <c r="AN3169" i="3"/>
  <c r="AN6507" i="3"/>
  <c r="AN4555" i="3"/>
  <c r="AN4159" i="3"/>
  <c r="AN860" i="3"/>
  <c r="AN3822" i="3"/>
  <c r="AN3031" i="3"/>
  <c r="AN5189" i="3"/>
  <c r="AN6712" i="3"/>
  <c r="AN2680" i="3"/>
  <c r="AN3110" i="3"/>
  <c r="AN4713" i="3"/>
  <c r="AN2689" i="3"/>
  <c r="AN6699" i="3"/>
  <c r="AN2665" i="3"/>
  <c r="AN6582" i="3"/>
  <c r="AN4563" i="3"/>
  <c r="AN1050" i="3"/>
  <c r="AN4585" i="3"/>
  <c r="AN3673" i="3"/>
  <c r="AN2428" i="3"/>
  <c r="AN3280" i="3"/>
  <c r="AN2448" i="3"/>
  <c r="AN1401" i="3"/>
  <c r="AN4345" i="3"/>
  <c r="AN2714" i="3"/>
  <c r="AN357" i="3"/>
  <c r="AN2642" i="3"/>
  <c r="AN4286" i="3"/>
  <c r="AN2058" i="3"/>
  <c r="AN6240" i="3"/>
  <c r="AN5294" i="3"/>
  <c r="AN1569" i="3"/>
  <c r="AN2678" i="3"/>
  <c r="AN2931" i="3"/>
  <c r="AN6682" i="3"/>
  <c r="AN2754" i="3"/>
  <c r="AN5089" i="3"/>
  <c r="AN3116" i="3"/>
  <c r="AN6429" i="3"/>
  <c r="AN3994" i="3"/>
  <c r="AN2836" i="3"/>
  <c r="AN3474" i="3"/>
  <c r="AN508" i="3"/>
  <c r="AN2161" i="3"/>
  <c r="AN5937" i="3"/>
  <c r="AN2362" i="3"/>
  <c r="AN3464" i="3"/>
  <c r="AN4391" i="3"/>
  <c r="AN6665" i="3"/>
  <c r="AN475" i="3"/>
  <c r="AN3921" i="3"/>
  <c r="AN436" i="3"/>
  <c r="AN63" i="3"/>
  <c r="AN3478" i="3"/>
  <c r="AN2738" i="3"/>
  <c r="AN2379" i="3"/>
  <c r="AN2489" i="3"/>
  <c r="AN3064" i="3"/>
  <c r="AN2863" i="3"/>
  <c r="AN6270" i="3"/>
  <c r="AN3038" i="3"/>
  <c r="AN587" i="3"/>
  <c r="AN2551" i="3"/>
  <c r="AN1779" i="3"/>
  <c r="AN3093" i="3"/>
  <c r="AN5000" i="3"/>
  <c r="AN3477" i="3"/>
  <c r="AN577" i="3"/>
  <c r="AN3187" i="3"/>
  <c r="AN3049" i="3"/>
  <c r="AN6583" i="3"/>
  <c r="AN6677" i="3"/>
  <c r="AN6317" i="3"/>
  <c r="AN5164" i="3"/>
  <c r="AN2859" i="3"/>
  <c r="AN3325" i="3"/>
  <c r="AN6710" i="3"/>
  <c r="AN5883" i="3"/>
  <c r="AN3300" i="3"/>
  <c r="AN424" i="3"/>
  <c r="AN286" i="3"/>
  <c r="AN6308" i="3"/>
  <c r="AN234" i="3"/>
  <c r="AN6372" i="3"/>
  <c r="AN2800" i="3"/>
  <c r="AN3390" i="3"/>
  <c r="AN3139" i="3"/>
  <c r="AN5798" i="3"/>
  <c r="AN2741" i="3"/>
  <c r="AN2740" i="3"/>
  <c r="AN3502" i="3"/>
  <c r="AN3527" i="3"/>
  <c r="AN2891" i="3"/>
  <c r="AN1991" i="3"/>
  <c r="AN2974" i="3"/>
  <c r="AN5052" i="3"/>
  <c r="AN4974" i="3"/>
  <c r="AN91" i="3"/>
  <c r="AN2214" i="3"/>
  <c r="AN6581" i="3"/>
  <c r="AN2672" i="3"/>
  <c r="AN6371" i="3"/>
  <c r="AN6247" i="3"/>
  <c r="AN6459" i="3"/>
  <c r="AN6576" i="3"/>
  <c r="AN2243" i="3"/>
  <c r="AN2615" i="3"/>
  <c r="AN639" i="3"/>
  <c r="AN3348" i="3"/>
  <c r="AN6323" i="3"/>
  <c r="AN1601" i="3"/>
  <c r="AN1550" i="3"/>
  <c r="AN6811" i="3"/>
  <c r="AN2674" i="3"/>
  <c r="AN2847" i="3"/>
  <c r="AN6238" i="3"/>
  <c r="AN2625" i="3"/>
  <c r="AN6302" i="3"/>
  <c r="AN2198" i="3"/>
  <c r="AN2591" i="3"/>
  <c r="AN6575" i="3"/>
  <c r="AN270" i="3"/>
  <c r="AN1294" i="3"/>
  <c r="AN3150" i="3"/>
  <c r="AN4027" i="3"/>
  <c r="AN1001" i="3"/>
  <c r="AN1703" i="3"/>
  <c r="AN2491" i="3"/>
  <c r="AN4657" i="3"/>
  <c r="AN3263" i="3"/>
  <c r="AN1648" i="3"/>
  <c r="AN6299" i="3"/>
  <c r="AN2702" i="3"/>
  <c r="AN3956" i="3"/>
  <c r="AN3141" i="3"/>
  <c r="AN2833" i="3"/>
  <c r="AN2775" i="3"/>
  <c r="AN2217" i="3"/>
  <c r="AN4848" i="3"/>
  <c r="AN3923" i="3"/>
  <c r="AN3076" i="3"/>
  <c r="AN3285" i="3"/>
  <c r="AN2401" i="3"/>
  <c r="AN2436" i="3"/>
  <c r="AN6370" i="3"/>
  <c r="AN6643" i="3"/>
  <c r="AN3191" i="3"/>
  <c r="AN2875" i="3"/>
  <c r="AN2633" i="3"/>
  <c r="AN4984" i="3"/>
  <c r="AN6298" i="3"/>
  <c r="AN6152" i="3"/>
  <c r="AN1679" i="3"/>
  <c r="AN3218" i="3"/>
  <c r="AN2469" i="3"/>
  <c r="AN3208" i="3"/>
  <c r="AN593" i="3"/>
  <c r="AN6410" i="3"/>
  <c r="AN4190" i="3"/>
  <c r="AN6570" i="3"/>
  <c r="AN898" i="3"/>
  <c r="AN6706" i="3"/>
  <c r="AN6122" i="3"/>
  <c r="AN173" i="3"/>
  <c r="AN3993" i="3"/>
  <c r="AN3077" i="3"/>
  <c r="AN1983" i="3"/>
  <c r="AN6235" i="3"/>
  <c r="AN6779" i="3"/>
  <c r="AN1881" i="3"/>
  <c r="AN1781" i="3"/>
  <c r="AN3152" i="3"/>
  <c r="AN4219" i="3"/>
  <c r="AN4178" i="3"/>
  <c r="AN6753" i="3"/>
  <c r="AN2824" i="3"/>
  <c r="AN2766" i="3"/>
  <c r="AN6752" i="3"/>
  <c r="AN2113" i="3"/>
  <c r="AN738" i="3"/>
  <c r="AN2059" i="3"/>
  <c r="AN2382" i="3"/>
  <c r="AN6368" i="3"/>
  <c r="AN991" i="3"/>
  <c r="AN4346" i="3"/>
  <c r="AN5171" i="3"/>
  <c r="AN6620" i="3"/>
  <c r="AN3953" i="3"/>
  <c r="AN85" i="3"/>
  <c r="AN3526" i="3"/>
  <c r="AN3880" i="3"/>
  <c r="AN2637" i="3"/>
  <c r="AN6569" i="3"/>
  <c r="AN3908" i="3"/>
  <c r="AN6338" i="3"/>
  <c r="AN6297" i="3"/>
  <c r="AN3035" i="3"/>
  <c r="AN6424" i="3"/>
  <c r="AN1614" i="3"/>
  <c r="AN6711" i="3"/>
  <c r="AN6233" i="3"/>
  <c r="AN1340" i="3"/>
  <c r="AN2552" i="3"/>
  <c r="AN6495" i="3"/>
  <c r="AN3454" i="3"/>
  <c r="AN4047" i="3"/>
  <c r="AN1743" i="3"/>
  <c r="AN6705" i="3"/>
  <c r="AN2527" i="3"/>
  <c r="AN572" i="3"/>
  <c r="AN6704" i="3"/>
  <c r="AN3313" i="3"/>
  <c r="AN155" i="3"/>
  <c r="AN1804" i="3"/>
  <c r="AN2584" i="3"/>
  <c r="AN4463" i="3"/>
  <c r="AN6232" i="3"/>
  <c r="AN4303" i="3"/>
  <c r="AN1940" i="3"/>
  <c r="AN3168" i="3"/>
  <c r="AN2886" i="3"/>
  <c r="AN6367" i="3"/>
  <c r="AN2555" i="3"/>
  <c r="AN3788" i="3"/>
  <c r="AN6407" i="3"/>
  <c r="AN1245" i="3"/>
  <c r="AN4508" i="3"/>
  <c r="AN2427" i="3"/>
  <c r="AN3002" i="3"/>
  <c r="AN2747" i="3"/>
  <c r="AN5648" i="3"/>
  <c r="AN5193" i="3"/>
  <c r="AN1975" i="3"/>
  <c r="AN2588" i="3"/>
  <c r="AN6380" i="3"/>
  <c r="AN6568" i="3"/>
  <c r="AN1311" i="3"/>
  <c r="AN5298" i="3"/>
  <c r="AN1339" i="3"/>
  <c r="AN407" i="3"/>
  <c r="AN1440" i="3"/>
  <c r="AN2918" i="3"/>
  <c r="AN6716" i="3"/>
  <c r="AN6741" i="3"/>
  <c r="AN6566" i="3"/>
  <c r="AN3025" i="3"/>
  <c r="AN1627" i="3"/>
  <c r="AN1997" i="3"/>
  <c r="AN1105" i="3"/>
  <c r="AN2673" i="3"/>
  <c r="AN168" i="3"/>
  <c r="AN2811" i="3"/>
  <c r="AN3846" i="3"/>
  <c r="AN3688" i="3"/>
  <c r="AN743" i="3"/>
  <c r="AN4389" i="3"/>
  <c r="AN262" i="3"/>
  <c r="AN3068" i="3"/>
  <c r="AN1262" i="3"/>
  <c r="AN3060" i="3"/>
  <c r="AN618" i="3"/>
  <c r="AN6231" i="3"/>
  <c r="AN2657" i="3"/>
  <c r="AN6361" i="3"/>
  <c r="AN4400" i="3"/>
  <c r="AN2" i="3"/>
  <c r="AN6366" i="3"/>
  <c r="AN2647" i="3"/>
  <c r="AN2442" i="3"/>
  <c r="AN2755" i="3"/>
  <c r="AN3918" i="3"/>
  <c r="AN343" i="3"/>
  <c r="AN6703" i="3"/>
  <c r="AN544" i="3"/>
  <c r="AN2244" i="3"/>
  <c r="AN3749" i="3"/>
  <c r="AN167" i="3"/>
  <c r="AN1010" i="3"/>
  <c r="AN2247" i="3"/>
  <c r="AN3565" i="3"/>
  <c r="AN1835" i="3"/>
  <c r="AN2305" i="3"/>
  <c r="AN2266" i="3"/>
  <c r="AN607" i="3"/>
  <c r="AN2250" i="3"/>
  <c r="AN1079" i="3"/>
  <c r="AN1048" i="3"/>
  <c r="AN443" i="3"/>
  <c r="AN927" i="3"/>
  <c r="AN3892" i="3"/>
  <c r="AN332" i="3"/>
  <c r="AN180" i="3"/>
  <c r="AN5259" i="3"/>
  <c r="AN3973" i="3"/>
  <c r="AN1233" i="3"/>
  <c r="AN3602" i="3"/>
  <c r="AN4966" i="3"/>
  <c r="AN1984" i="3"/>
  <c r="AN1284" i="3"/>
  <c r="AN4849" i="3"/>
  <c r="AN1831" i="3"/>
  <c r="AN1659" i="3"/>
  <c r="AN2148" i="3"/>
  <c r="AN195" i="3"/>
  <c r="AN325" i="3"/>
  <c r="AN433" i="3"/>
  <c r="AN2121" i="3"/>
  <c r="AN4340" i="3"/>
  <c r="AN3632" i="3"/>
  <c r="AN641" i="3"/>
  <c r="AN272" i="3"/>
  <c r="AN664" i="3"/>
  <c r="AN702" i="3"/>
  <c r="AN49" i="3"/>
  <c r="AN4367" i="3"/>
  <c r="AN4271" i="3"/>
  <c r="AN1094" i="3"/>
  <c r="AN1131" i="3"/>
  <c r="AN812" i="3"/>
  <c r="AN1450" i="3"/>
  <c r="AN717" i="3"/>
  <c r="AN6685" i="3"/>
  <c r="AN4184" i="3"/>
  <c r="AN345" i="3"/>
  <c r="AN442" i="3"/>
  <c r="AN2253" i="3"/>
  <c r="AN4163" i="3"/>
  <c r="AN1649" i="3"/>
  <c r="AN416" i="3"/>
  <c r="AN446" i="3"/>
  <c r="AN6137" i="3"/>
  <c r="AN1792" i="3"/>
  <c r="AN6226" i="3"/>
  <c r="AN1437" i="3"/>
  <c r="AN6578" i="3"/>
  <c r="AN247" i="3"/>
  <c r="AN3869" i="3"/>
  <c r="AN6216" i="3"/>
  <c r="AN4623" i="3"/>
  <c r="AN1725" i="3"/>
  <c r="AN1536" i="3"/>
  <c r="AN1445" i="3"/>
  <c r="AN6136" i="3"/>
  <c r="AN696" i="3"/>
  <c r="AN6560" i="3"/>
  <c r="AN890" i="3"/>
  <c r="AN284" i="3"/>
  <c r="AN4297" i="3"/>
  <c r="AN3644" i="3"/>
  <c r="AN1295" i="3"/>
  <c r="AN6322" i="3"/>
  <c r="AN3859" i="3"/>
  <c r="AN277" i="3"/>
  <c r="AN3310" i="3"/>
  <c r="AN340" i="3"/>
  <c r="AN2126" i="3"/>
  <c r="AN5239" i="3"/>
  <c r="AN4938" i="3"/>
  <c r="AN255" i="3"/>
  <c r="AN4964" i="3"/>
  <c r="AN1950" i="3"/>
  <c r="AN739" i="3"/>
  <c r="AN1399" i="3"/>
  <c r="AN330" i="3"/>
  <c r="AN3650" i="3"/>
  <c r="AN3607" i="3"/>
  <c r="AN708" i="3"/>
  <c r="AN1229" i="3"/>
  <c r="AN4868" i="3"/>
  <c r="AN289" i="3"/>
  <c r="AN615" i="3"/>
  <c r="AN1561" i="3"/>
  <c r="AN2124" i="3"/>
  <c r="AN1299" i="3"/>
  <c r="AN2325" i="3"/>
  <c r="AN1668" i="3"/>
  <c r="AN2095" i="3"/>
  <c r="AN158" i="3"/>
  <c r="AN5038" i="3"/>
  <c r="AN3911" i="3"/>
  <c r="AN4474" i="3"/>
  <c r="AN935" i="3"/>
  <c r="AN1638" i="3"/>
  <c r="AN3363" i="3"/>
  <c r="AN2200" i="3"/>
  <c r="AN4231" i="3"/>
  <c r="AN1870" i="3"/>
  <c r="AN1232" i="3"/>
  <c r="AN1527" i="3"/>
  <c r="AN27" i="3"/>
  <c r="AN92" i="3"/>
  <c r="AN2333" i="3"/>
  <c r="AN381" i="3"/>
  <c r="AN2182" i="3"/>
  <c r="AN4106" i="3"/>
  <c r="AN1957" i="3"/>
  <c r="AN54" i="3"/>
  <c r="AN1455" i="3"/>
  <c r="AN3726" i="3"/>
  <c r="AN867" i="3"/>
  <c r="AN213" i="3"/>
  <c r="AN4441" i="3"/>
  <c r="AN2138" i="3"/>
  <c r="AN4141" i="3"/>
  <c r="AN1410" i="3"/>
  <c r="AN5293" i="3"/>
  <c r="AN390" i="3"/>
  <c r="AN4678" i="3"/>
  <c r="AN5945" i="3"/>
  <c r="AN1387" i="3"/>
  <c r="AN5604" i="3"/>
  <c r="AN1681" i="3"/>
  <c r="AN6720" i="3"/>
  <c r="AN4371" i="3"/>
  <c r="AN4089" i="3"/>
  <c r="AN1845" i="3"/>
  <c r="AN4572" i="3"/>
  <c r="AN1210" i="3"/>
  <c r="AN1291" i="3"/>
  <c r="AN5081" i="3"/>
  <c r="AN440" i="3"/>
  <c r="AN3646" i="3"/>
  <c r="AN1031" i="3"/>
  <c r="AN2269" i="3"/>
  <c r="AN811" i="3"/>
  <c r="AN6326" i="3"/>
  <c r="AN383" i="3"/>
  <c r="AN2178" i="3"/>
  <c r="AN831" i="3"/>
  <c r="AN6346" i="3"/>
  <c r="AN4079" i="3"/>
  <c r="AN1783" i="3"/>
  <c r="AN560" i="3"/>
  <c r="AN807" i="3"/>
  <c r="AN375" i="3"/>
  <c r="AN3791" i="3"/>
  <c r="AN3364" i="3"/>
  <c r="AN1534" i="3"/>
  <c r="AN719" i="3"/>
  <c r="AN1351" i="3"/>
  <c r="AN48" i="3"/>
  <c r="AN1734" i="3"/>
  <c r="AN1350" i="3"/>
  <c r="AN730" i="3"/>
  <c r="AN4327" i="3"/>
  <c r="AN5881" i="3"/>
  <c r="AN1695" i="3"/>
  <c r="AN300" i="3"/>
  <c r="AN4982" i="3"/>
  <c r="AN4980" i="3"/>
  <c r="AN4616" i="3"/>
  <c r="AN4586" i="3"/>
  <c r="AN806" i="3"/>
  <c r="AN2270" i="3"/>
  <c r="AN1439" i="3"/>
  <c r="AN4963" i="3"/>
  <c r="AN3409" i="3"/>
  <c r="AN1960" i="3"/>
  <c r="AN2321" i="3"/>
  <c r="AN617" i="3"/>
  <c r="AN47" i="3"/>
  <c r="AN3582" i="3"/>
  <c r="AN952" i="3"/>
  <c r="AN258" i="3"/>
  <c r="AN3137" i="3"/>
  <c r="AN257" i="3"/>
  <c r="AN1959" i="3"/>
  <c r="AN339" i="3"/>
  <c r="AN1852" i="3"/>
  <c r="AN1484" i="3"/>
  <c r="AN3814" i="3"/>
  <c r="AN858" i="3"/>
  <c r="AN5138" i="3"/>
  <c r="AN904" i="3"/>
  <c r="AN1733" i="3"/>
  <c r="AN756" i="3"/>
  <c r="AN374" i="3"/>
  <c r="AN106" i="3"/>
  <c r="AN5304" i="3"/>
  <c r="AN4111" i="3"/>
  <c r="AN1541" i="3"/>
  <c r="AN4155" i="3"/>
  <c r="AN4320" i="3"/>
  <c r="AN353" i="3"/>
  <c r="AN610" i="3"/>
  <c r="AN2049" i="3"/>
  <c r="AN2098" i="3"/>
  <c r="AN3539" i="3"/>
  <c r="AN4130" i="3"/>
  <c r="AN4661" i="3"/>
  <c r="AN2953" i="3"/>
  <c r="AN1127" i="3"/>
  <c r="AN1882" i="3"/>
  <c r="AN1318" i="3"/>
  <c r="AN5309" i="3"/>
  <c r="AN1595" i="3"/>
  <c r="AN398" i="3"/>
  <c r="AN4357" i="3"/>
  <c r="AN3752" i="3"/>
  <c r="AN1789" i="3"/>
  <c r="AN1039" i="3"/>
  <c r="AN1592" i="3"/>
  <c r="AN614" i="3"/>
  <c r="AN4610" i="3"/>
  <c r="AN6713" i="3"/>
  <c r="AN1034" i="3"/>
  <c r="AN3653" i="3"/>
  <c r="AN6731" i="3"/>
  <c r="AN1122" i="3"/>
  <c r="AN4932" i="3"/>
  <c r="AN3842" i="3"/>
  <c r="AN432" i="3"/>
  <c r="AN845" i="3"/>
  <c r="AN315" i="3"/>
  <c r="AN1000" i="3"/>
  <c r="AN589" i="3"/>
  <c r="AN18" i="3"/>
  <c r="AN1531" i="3"/>
  <c r="AN1471" i="3"/>
  <c r="AN523" i="3"/>
  <c r="AN1719" i="3"/>
  <c r="AN1660" i="3"/>
  <c r="AN648" i="3"/>
  <c r="AN212" i="3"/>
  <c r="AN159" i="3"/>
  <c r="AN2240" i="3"/>
  <c r="AN4650" i="3"/>
  <c r="AN647" i="3"/>
  <c r="AN4575" i="3"/>
  <c r="AN2370" i="3"/>
  <c r="AN4288" i="3"/>
  <c r="AN4380" i="3"/>
  <c r="AN1240" i="3"/>
  <c r="AN5163" i="3"/>
  <c r="AN1735" i="3"/>
  <c r="AN986" i="3"/>
  <c r="AN543" i="3"/>
  <c r="AN2223" i="3"/>
  <c r="AN4995" i="3"/>
  <c r="AN802" i="3"/>
  <c r="AN3963" i="3"/>
  <c r="AN818" i="3"/>
  <c r="AN1968" i="3"/>
  <c r="AN562" i="3"/>
  <c r="AN3840" i="3"/>
  <c r="AN3480" i="3"/>
  <c r="AN3492" i="3"/>
  <c r="AN1236" i="3"/>
  <c r="AN4889" i="3"/>
  <c r="AN2119" i="3"/>
  <c r="AN406" i="3"/>
  <c r="AN2326" i="3"/>
  <c r="AN6107" i="3"/>
  <c r="AN4576" i="3"/>
  <c r="AN4777" i="3"/>
  <c r="AN1395" i="3"/>
  <c r="AN3935" i="3"/>
  <c r="AN524" i="3"/>
  <c r="AN709" i="3"/>
  <c r="AN1862" i="3"/>
  <c r="AN4684" i="3"/>
  <c r="AN419" i="3"/>
  <c r="AN1688" i="3"/>
  <c r="AN1025" i="3"/>
  <c r="AN822" i="3"/>
  <c r="AN1116" i="3"/>
  <c r="AN2129" i="3"/>
  <c r="AN1246" i="3"/>
  <c r="AN1375" i="3"/>
  <c r="AN3488" i="3"/>
  <c r="AN2357" i="3"/>
  <c r="AN6215" i="3"/>
  <c r="AN705" i="3"/>
  <c r="AN3913" i="3"/>
  <c r="AN5002" i="3"/>
  <c r="AN2213" i="3"/>
  <c r="AN4384" i="3"/>
  <c r="AN324" i="3"/>
  <c r="AN943" i="3"/>
  <c r="AN1148" i="3"/>
  <c r="AN3343" i="3"/>
  <c r="AN1068" i="3"/>
  <c r="AN2278" i="3"/>
  <c r="AN1021" i="3"/>
  <c r="AN4205" i="3"/>
  <c r="AN283" i="3"/>
  <c r="AN575" i="3"/>
  <c r="AN6222" i="3"/>
  <c r="AN6208" i="3"/>
  <c r="AN3098" i="3"/>
  <c r="AN4504" i="3"/>
  <c r="AN3655" i="3"/>
  <c r="AN707" i="3"/>
  <c r="AN3542" i="3"/>
  <c r="AN6740" i="3"/>
  <c r="AN4154" i="3"/>
  <c r="AN2101" i="3"/>
  <c r="AN630" i="3"/>
  <c r="AN5481" i="3"/>
  <c r="AN6446" i="3"/>
  <c r="AN919" i="3"/>
  <c r="AN1540" i="3"/>
  <c r="AN6342" i="3"/>
  <c r="AN6622" i="3"/>
  <c r="AN866" i="3"/>
  <c r="AN1747" i="3"/>
  <c r="AN1707" i="3"/>
  <c r="AN694" i="3"/>
  <c r="AN230" i="3"/>
  <c r="AN2205" i="3"/>
  <c r="AN6182" i="3"/>
  <c r="AN1333" i="3"/>
  <c r="AN601" i="3"/>
  <c r="AN3545" i="3"/>
  <c r="AN1115" i="3"/>
  <c r="AN1718" i="3"/>
  <c r="AN478" i="3"/>
  <c r="AN1716" i="3"/>
  <c r="AN1742" i="3"/>
  <c r="AN6556" i="3"/>
  <c r="AN1680" i="3"/>
  <c r="AN1124" i="3"/>
  <c r="AN3657" i="3"/>
  <c r="AN6422" i="3"/>
  <c r="AN3734" i="3"/>
  <c r="AN4972" i="3"/>
  <c r="AN269" i="3"/>
  <c r="AN2068" i="3"/>
  <c r="AN1728" i="3"/>
  <c r="AN166" i="3"/>
  <c r="AN1332" i="3"/>
  <c r="AN1417" i="3"/>
  <c r="AN4507" i="3"/>
  <c r="AN5533" i="3"/>
  <c r="AN1784" i="3"/>
  <c r="AN2103" i="3"/>
  <c r="AN1624" i="3"/>
  <c r="AN868" i="3"/>
  <c r="AN1979" i="3"/>
  <c r="AN5778" i="3"/>
  <c r="AN989" i="3"/>
  <c r="AN154" i="3"/>
  <c r="AN5501" i="3"/>
  <c r="AN397" i="3"/>
  <c r="AN1266" i="3"/>
  <c r="AN147" i="3"/>
  <c r="AN2310" i="3"/>
  <c r="AN4302" i="3"/>
  <c r="AN2107" i="3"/>
  <c r="AN1899" i="3"/>
  <c r="AN1239" i="3"/>
  <c r="AN161" i="3"/>
  <c r="AN1936" i="3"/>
  <c r="AN3936" i="3"/>
  <c r="AN359" i="3"/>
  <c r="AN979" i="3"/>
  <c r="AN57" i="3"/>
  <c r="AN3757" i="3"/>
  <c r="AN396" i="3"/>
  <c r="AN219" i="3"/>
  <c r="AN121" i="3"/>
  <c r="AN2227" i="3"/>
  <c r="AN857" i="3"/>
  <c r="AN1966" i="3"/>
  <c r="AN5054" i="3"/>
  <c r="AN5258" i="3"/>
  <c r="AN4566" i="3"/>
  <c r="AN745" i="3"/>
  <c r="AN2106" i="3"/>
  <c r="AN4847" i="3"/>
  <c r="AN5060" i="3"/>
  <c r="AN5090" i="3"/>
  <c r="AN1447" i="3"/>
  <c r="AN970" i="3"/>
  <c r="AN4813" i="3"/>
  <c r="AN3699" i="3"/>
  <c r="AN71" i="3"/>
  <c r="AN4834" i="3"/>
  <c r="AN880" i="3"/>
  <c r="AN810" i="3"/>
  <c r="AN569" i="3"/>
  <c r="AN1354" i="3"/>
  <c r="AN4098" i="3"/>
  <c r="AN40" i="3"/>
  <c r="AN578" i="3"/>
  <c r="AN5119" i="3"/>
  <c r="AN1358" i="3"/>
  <c r="AN1338" i="3"/>
  <c r="AN4987" i="3"/>
  <c r="AN662" i="3"/>
  <c r="AN6132" i="3"/>
  <c r="AN2263" i="3"/>
  <c r="AN4277" i="3"/>
  <c r="AN2322" i="3"/>
  <c r="AN4016" i="3"/>
  <c r="AN4122" i="3"/>
  <c r="AN4272" i="3"/>
  <c r="AN1023" i="3"/>
  <c r="AN899" i="3"/>
  <c r="AN825" i="3"/>
  <c r="AN6404" i="3"/>
  <c r="AN2112" i="3"/>
  <c r="AN675" i="3"/>
  <c r="AN4015" i="3"/>
  <c r="AN5206" i="3"/>
  <c r="AN1933" i="3"/>
  <c r="AN4082" i="3"/>
  <c r="AN2123" i="3"/>
  <c r="AN5184" i="3"/>
  <c r="AN4891" i="3"/>
  <c r="AN3600" i="3"/>
  <c r="AN6588" i="3"/>
  <c r="AN4264" i="3"/>
  <c r="AN891" i="3"/>
  <c r="AN6563" i="3"/>
  <c r="AN4204" i="3"/>
  <c r="AN1807" i="3"/>
  <c r="AN1370" i="3"/>
  <c r="AN4097" i="3"/>
  <c r="AN229" i="3"/>
  <c r="AN1761" i="3"/>
  <c r="AN2038" i="3"/>
  <c r="AN3159" i="3"/>
  <c r="AN1274" i="3"/>
  <c r="AN913" i="3"/>
  <c r="AN1640" i="3"/>
  <c r="AN6662" i="3"/>
  <c r="AN194" i="3"/>
  <c r="AN218" i="3"/>
  <c r="AN788" i="3"/>
  <c r="AN3872" i="3"/>
  <c r="AN1961" i="3"/>
  <c r="AN1386" i="3"/>
  <c r="AN190" i="3"/>
  <c r="AN4770" i="3"/>
  <c r="AN456" i="3"/>
  <c r="AN817" i="3"/>
  <c r="AN1724" i="3"/>
  <c r="AN836" i="3"/>
  <c r="AN20" i="3"/>
  <c r="AN186" i="3"/>
  <c r="AN3619" i="3"/>
  <c r="AN750" i="3"/>
  <c r="AN1133" i="3"/>
  <c r="AN6184" i="3"/>
  <c r="AN1416" i="3"/>
  <c r="AN4062" i="3"/>
  <c r="AN2289" i="3"/>
  <c r="AN4808" i="3"/>
  <c r="AN5160" i="3"/>
  <c r="AN2013" i="3"/>
  <c r="AN146" i="3"/>
  <c r="AN1907" i="3"/>
  <c r="AN1192" i="3"/>
  <c r="AN1168" i="3"/>
  <c r="AN323" i="3"/>
  <c r="AN160" i="3"/>
  <c r="AN4379" i="3"/>
  <c r="AN3812" i="3"/>
  <c r="AN1511" i="3"/>
  <c r="AN3802" i="3"/>
  <c r="AN5130" i="3"/>
  <c r="AN1717" i="3"/>
  <c r="AN5036" i="3"/>
  <c r="AN3828" i="3"/>
  <c r="AN395" i="3"/>
  <c r="AN1803" i="3"/>
  <c r="AN2242" i="3"/>
  <c r="AN4667" i="3"/>
  <c r="AN153" i="3"/>
  <c r="AN2359" i="3"/>
  <c r="AN685" i="3"/>
  <c r="AN380" i="3"/>
  <c r="AN5024" i="3"/>
  <c r="AN1256" i="3"/>
  <c r="AN930" i="3"/>
  <c r="AN687" i="3"/>
  <c r="AN2110" i="3"/>
  <c r="AN997" i="3"/>
  <c r="AN1309" i="3"/>
  <c r="AN1019" i="3"/>
  <c r="AN5074" i="3"/>
  <c r="AN26" i="3"/>
  <c r="AN1349" i="3"/>
  <c r="AN1800" i="3"/>
  <c r="AN701" i="3"/>
  <c r="AN1394" i="3"/>
  <c r="AN394" i="3"/>
  <c r="AN1357" i="3"/>
  <c r="AN5476" i="3"/>
  <c r="AN835" i="3"/>
  <c r="AN733" i="3"/>
  <c r="AN6274" i="3"/>
  <c r="AN6178" i="3"/>
  <c r="AN902" i="3"/>
  <c r="AN3270" i="3"/>
  <c r="AN1213" i="3"/>
  <c r="AN4003" i="3"/>
  <c r="AN4221" i="3"/>
  <c r="AN2295" i="3"/>
  <c r="AN632" i="3"/>
  <c r="AN3886" i="3"/>
  <c r="AN5640" i="3"/>
  <c r="AN6615" i="3"/>
  <c r="AN4498" i="3"/>
  <c r="AN3635" i="3"/>
  <c r="AN6206" i="3"/>
  <c r="AN5331" i="3"/>
  <c r="AN423" i="3"/>
  <c r="AN2977" i="3"/>
  <c r="AN56" i="3"/>
  <c r="AN778" i="3"/>
  <c r="AN781" i="3"/>
  <c r="AN2085" i="3"/>
  <c r="AN1739" i="3"/>
  <c r="AN4054" i="3"/>
  <c r="AN504" i="3"/>
  <c r="AN2342" i="3"/>
  <c r="AN2037" i="3"/>
  <c r="AN241" i="3"/>
  <c r="AN276" i="3"/>
  <c r="AN4653" i="3"/>
  <c r="AN4248" i="3"/>
  <c r="AN6186" i="3"/>
  <c r="AN4257" i="3"/>
  <c r="AN5549" i="3"/>
  <c r="AN119" i="3"/>
  <c r="AN2328" i="3"/>
  <c r="AN2365" i="3"/>
  <c r="AN6204" i="3"/>
  <c r="AN3969" i="3"/>
  <c r="AN3907" i="3"/>
  <c r="AN4603" i="3"/>
  <c r="AN1306" i="3"/>
  <c r="AN2034" i="3"/>
  <c r="AN2141" i="3"/>
  <c r="AN597" i="3"/>
  <c r="AN4707" i="3"/>
  <c r="AN874" i="3"/>
  <c r="AN1744" i="3"/>
  <c r="AN1759" i="3"/>
  <c r="AN1408" i="3"/>
  <c r="AN4368" i="3"/>
  <c r="AN1731" i="3"/>
  <c r="AN2358" i="3"/>
  <c r="AN1916" i="3"/>
  <c r="AN1663" i="3"/>
  <c r="AN4307" i="3"/>
  <c r="AN438" i="3"/>
  <c r="AN1736" i="3"/>
  <c r="AN1062" i="3"/>
  <c r="AN906" i="3"/>
  <c r="AN25" i="3"/>
  <c r="AN744" i="3"/>
  <c r="AN24" i="3"/>
  <c r="AN713" i="3"/>
  <c r="AN3769" i="3"/>
  <c r="AN275" i="3"/>
  <c r="AN228" i="3"/>
  <c r="AN1235" i="3"/>
  <c r="AN985" i="3"/>
  <c r="AN102" i="3"/>
  <c r="AN3761" i="3"/>
  <c r="AN1560" i="3"/>
  <c r="AN1191" i="3"/>
  <c r="AN2236" i="3"/>
  <c r="AN2276" i="3"/>
  <c r="AN62" i="3"/>
  <c r="AN191" i="3"/>
  <c r="AN1863" i="3"/>
  <c r="AN4994" i="3"/>
  <c r="AN4040" i="3"/>
  <c r="AN177" i="3"/>
  <c r="AN55" i="3"/>
  <c r="AN196" i="3"/>
  <c r="AN5001" i="3"/>
  <c r="AN4608" i="3"/>
  <c r="AN5078" i="3"/>
  <c r="AN3239" i="3"/>
  <c r="AN3694" i="3"/>
  <c r="AN3719" i="3"/>
  <c r="AN4570" i="3"/>
  <c r="AN1381" i="3"/>
  <c r="AN854" i="3"/>
  <c r="AN4584" i="3"/>
  <c r="AN4112" i="3"/>
  <c r="AN189" i="3"/>
  <c r="AN715" i="3"/>
  <c r="AN4489" i="3"/>
  <c r="AN4259" i="3"/>
  <c r="AN3890" i="3"/>
  <c r="AN295" i="3"/>
  <c r="AN5112" i="3"/>
  <c r="AN1693" i="3"/>
  <c r="AN559" i="3"/>
  <c r="AN772" i="3"/>
  <c r="AN5517" i="3"/>
  <c r="AN5387" i="3"/>
  <c r="AN4121" i="3"/>
  <c r="AN5125" i="3"/>
  <c r="AN3232" i="3"/>
  <c r="AN3561" i="3"/>
  <c r="AN1838" i="3"/>
  <c r="AN3380" i="3"/>
  <c r="AN1643" i="3"/>
  <c r="AN2277" i="3"/>
  <c r="AN3537" i="3"/>
  <c r="AN5225" i="3"/>
  <c r="AN358" i="3"/>
  <c r="AN2045" i="3"/>
  <c r="AN5652" i="3"/>
  <c r="AN5514" i="3"/>
  <c r="AN4766" i="3"/>
  <c r="AN4026" i="3"/>
  <c r="AN3794" i="3"/>
  <c r="AN731" i="3"/>
  <c r="AN493" i="3"/>
  <c r="AN1985" i="3"/>
  <c r="AN2118" i="3"/>
  <c r="AN4930" i="3"/>
  <c r="AN4529" i="3"/>
  <c r="AN1147" i="3"/>
  <c r="AN4358" i="3"/>
  <c r="AN1009" i="3"/>
  <c r="AN5196" i="3"/>
  <c r="AN5541" i="3"/>
  <c r="AN1768" i="3"/>
  <c r="AN4362" i="3"/>
  <c r="AN1321" i="3"/>
  <c r="AN1499" i="3"/>
  <c r="AN1329" i="3"/>
  <c r="AN3549" i="3"/>
  <c r="AN1911" i="3"/>
  <c r="AN3691" i="3"/>
  <c r="AN4020" i="3"/>
  <c r="AN4151" i="3"/>
  <c r="AN4203" i="3"/>
  <c r="AN1146" i="3"/>
  <c r="AN821" i="3"/>
  <c r="AN1811" i="3"/>
  <c r="AN1203" i="3"/>
  <c r="AN4104" i="3"/>
  <c r="AN728" i="3"/>
  <c r="AN346" i="3"/>
  <c r="AN536" i="3"/>
  <c r="AN4700" i="3"/>
  <c r="AN645" i="3"/>
  <c r="AN706" i="3"/>
  <c r="AN3831" i="3"/>
  <c r="AN624" i="3"/>
  <c r="AN1113" i="3"/>
  <c r="AN939" i="3"/>
  <c r="AN1539" i="3"/>
  <c r="AN2179" i="3"/>
  <c r="AN6195" i="3"/>
  <c r="AN574" i="3"/>
  <c r="AN6181" i="3"/>
  <c r="AN769" i="3"/>
  <c r="AN6664" i="3"/>
  <c r="AN3987" i="3"/>
  <c r="AN1832" i="3"/>
  <c r="AN129" i="3"/>
  <c r="AN128" i="3"/>
  <c r="AN1075" i="3"/>
  <c r="AN6529" i="3"/>
  <c r="AN5175" i="3"/>
  <c r="AN1022" i="3"/>
  <c r="AN208" i="3"/>
  <c r="AN623" i="3"/>
  <c r="AN133" i="3"/>
  <c r="AN1457" i="3"/>
  <c r="AN631" i="3"/>
  <c r="AN1434" i="3"/>
  <c r="AN2089" i="3"/>
  <c r="AN5049" i="3"/>
  <c r="AN491" i="3"/>
  <c r="AN268" i="3"/>
  <c r="AN785" i="3"/>
  <c r="AN6290" i="3"/>
  <c r="AN1400" i="3"/>
  <c r="AN637" i="3"/>
  <c r="AN3406" i="3"/>
  <c r="AN640" i="3"/>
  <c r="AN1906" i="3"/>
  <c r="AN2111" i="3"/>
  <c r="AN1796" i="3"/>
  <c r="AN175" i="3"/>
  <c r="AN5220" i="3"/>
  <c r="AN4004" i="3"/>
  <c r="AN1504" i="3"/>
  <c r="AN1119" i="3"/>
  <c r="AN5329" i="3"/>
  <c r="AN1217" i="3"/>
  <c r="AN1313" i="3"/>
  <c r="AN5191" i="3"/>
  <c r="AN1475" i="3"/>
  <c r="AN207" i="3"/>
  <c r="AN3625" i="3"/>
  <c r="AN581" i="3"/>
  <c r="AN3980" i="3"/>
  <c r="AN1018" i="3"/>
  <c r="AN5317" i="3"/>
  <c r="AN1301" i="3"/>
  <c r="AN118" i="3"/>
  <c r="AN816" i="3"/>
  <c r="AN4872" i="3"/>
  <c r="AN4001" i="3"/>
  <c r="AN941" i="3"/>
  <c r="AN174" i="3"/>
  <c r="AN4007" i="3"/>
  <c r="AN5360" i="3"/>
  <c r="AN1264" i="3"/>
  <c r="AN4096" i="3"/>
  <c r="AN1696" i="3"/>
  <c r="AN699" i="3"/>
  <c r="AN1590" i="3"/>
  <c r="AN2062" i="3"/>
  <c r="AN1326" i="3"/>
  <c r="AN1653" i="3"/>
  <c r="AN23" i="3"/>
  <c r="AN1461" i="3"/>
  <c r="AN4256" i="3"/>
  <c r="AN471" i="3"/>
  <c r="AN5091" i="3"/>
  <c r="AN1083" i="3"/>
  <c r="AN4240" i="3"/>
  <c r="AN4668" i="3"/>
  <c r="AN742" i="3"/>
  <c r="AN1187" i="3"/>
  <c r="AN3697" i="3"/>
  <c r="AN2096" i="3"/>
  <c r="AN499" i="3"/>
  <c r="AN4074" i="3"/>
  <c r="AN4136" i="3"/>
  <c r="AN6557" i="3"/>
  <c r="AN629" i="3"/>
  <c r="AN3674" i="3"/>
  <c r="AN3437" i="3"/>
  <c r="AN5180" i="3"/>
  <c r="AN4750" i="3"/>
  <c r="AN322" i="3"/>
  <c r="AN1184" i="3"/>
  <c r="AN1857" i="3"/>
  <c r="AN4092" i="3"/>
  <c r="AN4100" i="3"/>
  <c r="AN2238" i="3"/>
  <c r="AN1965" i="3"/>
  <c r="AN4261" i="3"/>
  <c r="AN1331" i="3"/>
  <c r="AN6249" i="3"/>
  <c r="AN726" i="3"/>
  <c r="AN3528" i="3"/>
  <c r="AN1666" i="3"/>
  <c r="AN2279" i="3"/>
  <c r="AN1833" i="3"/>
  <c r="AN459" i="3"/>
  <c r="AN2334" i="3"/>
  <c r="AN1043" i="3"/>
  <c r="AN5646" i="3"/>
  <c r="AN4081" i="3"/>
  <c r="AN518" i="3"/>
  <c r="AN6396" i="3"/>
  <c r="AN962" i="3"/>
  <c r="AN321" i="3"/>
  <c r="AN2320" i="3"/>
  <c r="AN4019" i="3"/>
  <c r="AN674" i="3"/>
  <c r="AN6162" i="3"/>
  <c r="AN1749" i="3"/>
  <c r="AN1178" i="3"/>
  <c r="AN6267" i="3"/>
  <c r="AN4255" i="3"/>
  <c r="AN1745" i="3"/>
  <c r="AN4207" i="3"/>
  <c r="AN4457" i="3"/>
  <c r="AN897" i="3"/>
  <c r="AN3484" i="3"/>
  <c r="AN1753" i="3"/>
  <c r="AN797" i="3"/>
  <c r="AN2028" i="3"/>
  <c r="AN3939" i="3"/>
  <c r="AN4432" i="3"/>
  <c r="AN1712" i="3"/>
  <c r="AN4917" i="3"/>
  <c r="AN3925" i="3"/>
  <c r="AN692" i="3"/>
  <c r="AN914" i="3"/>
  <c r="AN6258" i="3"/>
  <c r="AN3748" i="3"/>
  <c r="AN6523" i="3"/>
  <c r="AN1589" i="3"/>
  <c r="AN1853" i="3"/>
  <c r="AN3547" i="3"/>
  <c r="AN2055" i="3"/>
  <c r="AN915" i="3"/>
  <c r="AN605" i="3"/>
  <c r="AN4554" i="3"/>
  <c r="AN4634" i="3"/>
  <c r="AN373" i="3"/>
  <c r="AN5141" i="3"/>
  <c r="AN1944" i="3"/>
  <c r="AN881" i="3"/>
  <c r="AN749" i="3"/>
  <c r="AN6401" i="3"/>
  <c r="AN1583" i="3"/>
  <c r="AN31" i="3"/>
  <c r="AN4883" i="3"/>
  <c r="AN480" i="3"/>
  <c r="AN1314" i="3"/>
  <c r="AN298" i="3"/>
  <c r="AN320" i="3"/>
  <c r="AN796" i="3"/>
  <c r="AN4146" i="3"/>
  <c r="AN1815" i="3"/>
  <c r="AN3882" i="3"/>
  <c r="AN6616" i="3"/>
  <c r="AN1723" i="3"/>
  <c r="AN1508" i="3"/>
  <c r="AN3267" i="3"/>
  <c r="AN1514" i="3"/>
  <c r="AN1661" i="3"/>
  <c r="AN1616" i="3"/>
  <c r="AN1878" i="3"/>
  <c r="AN445" i="3"/>
  <c r="AN428" i="3"/>
  <c r="AN1672" i="3"/>
  <c r="AN1449" i="3"/>
  <c r="AN2168" i="3"/>
  <c r="AN2152" i="3"/>
  <c r="AN331" i="3"/>
  <c r="AN6327" i="3"/>
  <c r="AN3251" i="3"/>
  <c r="AN3134" i="3"/>
  <c r="AN3336" i="3"/>
  <c r="AN3307" i="3"/>
  <c r="AN6630" i="3"/>
  <c r="AN2798" i="3"/>
  <c r="AN3329" i="3"/>
  <c r="AN3496" i="3"/>
  <c r="AN3396" i="3"/>
  <c r="AN3826" i="3"/>
  <c r="AN3609" i="3"/>
  <c r="AN3501" i="3"/>
  <c r="AN3384" i="3"/>
  <c r="AN3242" i="3"/>
  <c r="AN3202" i="3"/>
  <c r="AN2963" i="3"/>
  <c r="AN2593" i="3"/>
  <c r="AN3385" i="3"/>
  <c r="AN3006" i="3"/>
  <c r="AN4418" i="3"/>
  <c r="AN2839" i="3"/>
  <c r="AN3751" i="3"/>
  <c r="AN3630" i="3"/>
  <c r="AN3770" i="3"/>
  <c r="AN3108" i="3"/>
  <c r="AN6230" i="3"/>
  <c r="AN9" i="3"/>
  <c r="AN6708" i="3"/>
  <c r="AN6416" i="3"/>
  <c r="AN1530" i="3"/>
  <c r="AN2604" i="3"/>
  <c r="AN3306" i="3"/>
  <c r="AN3381" i="3"/>
  <c r="AN2492" i="3"/>
  <c r="AN2718" i="3"/>
  <c r="AN2966" i="3"/>
  <c r="AN3013" i="3"/>
  <c r="AN3121" i="3"/>
  <c r="AN3389" i="3"/>
  <c r="AN2597" i="3"/>
  <c r="AN2965" i="3"/>
  <c r="AN3315" i="3"/>
  <c r="AN6618" i="3"/>
  <c r="AN6524" i="3"/>
  <c r="AN3084" i="3"/>
  <c r="AN3004" i="3"/>
  <c r="AN3555" i="3"/>
  <c r="AN2484" i="3"/>
  <c r="AN179" i="3"/>
  <c r="AN6732" i="3"/>
  <c r="AN6760" i="3"/>
  <c r="AN3455" i="3"/>
  <c r="AN6561" i="3"/>
  <c r="AN6479" i="3"/>
  <c r="AN6337" i="3"/>
  <c r="AN1922" i="3"/>
  <c r="AN3434" i="3"/>
  <c r="AN3179" i="3"/>
  <c r="AN3394" i="3"/>
  <c r="AN6251" i="3"/>
  <c r="AN6544" i="3"/>
  <c r="AN6165" i="3"/>
  <c r="AN2969" i="3"/>
  <c r="AN2596" i="3"/>
  <c r="AN3815" i="3"/>
  <c r="AN3771" i="3"/>
  <c r="AN3594" i="3"/>
  <c r="AN3524" i="3"/>
  <c r="AN3425" i="3"/>
  <c r="AN2794" i="3"/>
  <c r="AN2919" i="3"/>
  <c r="AN3071" i="3"/>
  <c r="AN3133" i="3"/>
  <c r="AN2968" i="3"/>
  <c r="AN3001" i="3"/>
  <c r="AN3125" i="3"/>
  <c r="AN3658" i="3"/>
  <c r="AN3470" i="3"/>
  <c r="AN3513" i="3"/>
  <c r="AN4177" i="3"/>
  <c r="AN3430" i="3"/>
  <c r="AN4443" i="3"/>
  <c r="AN3639" i="3"/>
  <c r="AN2987" i="3"/>
  <c r="AN3854" i="3"/>
  <c r="AN6210" i="3"/>
  <c r="AN6579" i="3"/>
  <c r="AN3656" i="3"/>
  <c r="AN669" i="3"/>
  <c r="AN6497" i="3"/>
  <c r="AN3120" i="3"/>
  <c r="AN3476" i="3"/>
  <c r="AN2600" i="3"/>
  <c r="AN6174" i="3"/>
  <c r="AN3164" i="3"/>
  <c r="AN2970" i="3"/>
  <c r="AN3018" i="3"/>
  <c r="AN6203" i="3"/>
  <c r="AN19" i="3"/>
  <c r="AN427" i="3"/>
  <c r="AN1089" i="3"/>
  <c r="AN6491" i="3"/>
  <c r="AN3246" i="3"/>
  <c r="AN3339" i="3"/>
  <c r="AN654" i="3"/>
  <c r="AN3468" i="3"/>
  <c r="AN2921" i="3"/>
  <c r="AN4" i="3"/>
  <c r="AN6734" i="3"/>
  <c r="AN6758" i="3"/>
  <c r="AN6536" i="3"/>
  <c r="AN6486" i="3"/>
  <c r="AN6484" i="3"/>
  <c r="AN3258" i="3"/>
  <c r="AN737" i="3"/>
  <c r="AN3445" i="3"/>
  <c r="AN6450" i="3"/>
  <c r="AN6567" i="3"/>
  <c r="AN6445" i="3"/>
  <c r="AN16" i="3"/>
  <c r="AN6417" i="3"/>
  <c r="AN3648" i="3"/>
  <c r="AN46" i="3"/>
  <c r="AN3205" i="3"/>
  <c r="AN3319" i="3"/>
  <c r="AN3687" i="3"/>
  <c r="AN3500" i="3"/>
  <c r="AN3589" i="3"/>
  <c r="AN3469" i="3"/>
  <c r="AN3260" i="3"/>
  <c r="AN2942" i="3"/>
  <c r="AN3236" i="3"/>
  <c r="AN3328" i="3"/>
  <c r="AN2594" i="3"/>
  <c r="AN3241" i="3"/>
  <c r="AN2797" i="3"/>
  <c r="AN3591" i="3"/>
  <c r="AN3810" i="3"/>
  <c r="AN3473" i="3"/>
  <c r="AN3301" i="3"/>
  <c r="AN3199" i="3"/>
  <c r="AN6252" i="3"/>
  <c r="AN3845" i="3"/>
  <c r="AN2601" i="3"/>
  <c r="AN3424" i="3"/>
  <c r="AN3234" i="3"/>
  <c r="AN6146" i="3"/>
  <c r="AN3467" i="3"/>
  <c r="AN3043" i="3"/>
  <c r="AN3167" i="3"/>
  <c r="AN1219" i="3"/>
  <c r="AN3048" i="3"/>
  <c r="AN2920" i="3"/>
  <c r="AN6678" i="3"/>
  <c r="AN3072" i="3"/>
  <c r="AN3268" i="3"/>
  <c r="AN3475" i="3"/>
  <c r="AN3088" i="3"/>
  <c r="AN2841" i="3"/>
  <c r="AN3245" i="3"/>
  <c r="AN2512" i="3"/>
  <c r="AN3024" i="3"/>
  <c r="AN2599" i="3"/>
  <c r="AN6134" i="3"/>
  <c r="AN6374" i="3"/>
  <c r="AN6467" i="3"/>
  <c r="AN6462" i="3"/>
  <c r="AN3059" i="3"/>
  <c r="AN3552" i="3"/>
  <c r="AN2781" i="3"/>
  <c r="AN2419" i="3"/>
  <c r="AN3203" i="3"/>
  <c r="AN2779" i="3"/>
  <c r="AN12" i="3"/>
  <c r="AN6454" i="3"/>
  <c r="AN1913" i="3"/>
  <c r="AN2864" i="3"/>
  <c r="AN329" i="3"/>
  <c r="AN1921" i="3"/>
  <c r="AN319" i="3"/>
  <c r="AN1033" i="3"/>
  <c r="AN6565" i="3"/>
  <c r="AN6415" i="3"/>
  <c r="AN3073" i="3"/>
  <c r="AN2890" i="3"/>
  <c r="AN6666" i="3"/>
  <c r="AN6183" i="3"/>
  <c r="AN2745" i="3"/>
  <c r="AN3516" i="3"/>
  <c r="AN3327" i="3"/>
  <c r="AN466" i="3"/>
  <c r="AN3799" i="3"/>
  <c r="AN3085" i="3"/>
  <c r="AN3574" i="3"/>
  <c r="AN3431" i="3"/>
  <c r="AN3608" i="3"/>
  <c r="AN3350" i="3"/>
  <c r="AN3482" i="3"/>
  <c r="AN2867" i="3"/>
  <c r="AN3244" i="3"/>
  <c r="AN3417" i="3"/>
  <c r="AN4313" i="3"/>
  <c r="AN3991" i="3"/>
  <c r="AN3278" i="3"/>
  <c r="AN3448" i="3"/>
  <c r="AN3706" i="3"/>
  <c r="AN6229" i="3"/>
  <c r="AN3047" i="3"/>
  <c r="AN6607" i="3"/>
  <c r="AN6207" i="3"/>
  <c r="AN6209" i="3"/>
  <c r="AN3019" i="3"/>
  <c r="AN3235" i="3"/>
  <c r="AN6440" i="3"/>
  <c r="AN2777" i="3"/>
  <c r="AN352" i="3"/>
  <c r="AN6243" i="3"/>
  <c r="AN2513" i="3"/>
  <c r="AN2792" i="3"/>
  <c r="AN2481" i="3"/>
  <c r="AN2564" i="3"/>
  <c r="AN3015" i="3"/>
  <c r="AN6130" i="3"/>
  <c r="AN2709" i="3"/>
  <c r="AN3129" i="3"/>
  <c r="AN3596" i="3"/>
  <c r="AN3387" i="3"/>
  <c r="AN6142" i="3"/>
  <c r="AN6145" i="3"/>
  <c r="AN6769" i="3"/>
  <c r="AN6129" i="3"/>
  <c r="AN8" i="3"/>
  <c r="AN6193" i="3"/>
  <c r="AN15" i="3"/>
  <c r="AN6438" i="3"/>
  <c r="AN3126" i="3"/>
  <c r="AN3012" i="3"/>
  <c r="AN3247" i="3"/>
  <c r="AN2418" i="3"/>
  <c r="AN3314" i="3"/>
  <c r="AN6330" i="3"/>
  <c r="AN958" i="3"/>
  <c r="AN6265" i="3"/>
  <c r="AN2906" i="3"/>
  <c r="AN7" i="3"/>
  <c r="AN117" i="3"/>
  <c r="AN1067" i="3"/>
  <c r="AN2071" i="3"/>
  <c r="AN113" i="3"/>
  <c r="AN101" i="3"/>
  <c r="AN2713" i="3"/>
  <c r="AN3135" i="3"/>
  <c r="AN2787" i="3"/>
  <c r="AN1157" i="3"/>
  <c r="AN6141" i="3"/>
  <c r="AN6140" i="3"/>
  <c r="AN3252" i="3"/>
  <c r="AN3003" i="3"/>
  <c r="AN3172" i="3"/>
  <c r="AN3954" i="3"/>
  <c r="AN3029" i="3"/>
  <c r="AN2776" i="3"/>
  <c r="AN2773" i="3"/>
  <c r="AN2960" i="3"/>
  <c r="AN3201" i="3"/>
  <c r="AN3279" i="3"/>
  <c r="AN2376" i="3"/>
  <c r="AN2962" i="3"/>
  <c r="AN3273" i="3"/>
  <c r="AN3428" i="3"/>
  <c r="AN3277" i="3"/>
  <c r="AN3593" i="3"/>
  <c r="AN3778" i="3"/>
  <c r="AN3707" i="3"/>
  <c r="AN3612" i="3"/>
  <c r="AN3813" i="3"/>
  <c r="AN3581" i="3"/>
  <c r="AN3450" i="3"/>
  <c r="AN3379" i="3"/>
  <c r="AN3827" i="3"/>
  <c r="AN3682" i="3"/>
  <c r="AN6149" i="3"/>
  <c r="AN3506" i="3"/>
  <c r="AN6284" i="3"/>
  <c r="AN3119" i="3"/>
  <c r="AN3304" i="3"/>
  <c r="AN6652" i="3"/>
  <c r="AN1071" i="3"/>
  <c r="AN3566" i="3"/>
  <c r="AN6636" i="3"/>
  <c r="AN3243" i="3"/>
  <c r="AN2482" i="3"/>
  <c r="AN3391" i="3"/>
  <c r="AN6202" i="3"/>
  <c r="AN6138" i="3"/>
  <c r="AN6381" i="3"/>
  <c r="AN3355" i="3"/>
  <c r="AN3207" i="3"/>
  <c r="AN3351" i="3"/>
  <c r="AN3016" i="3"/>
  <c r="AN3353" i="3"/>
  <c r="AN3352" i="3"/>
  <c r="AN362" i="3"/>
  <c r="AN6733" i="3"/>
  <c r="AN6759" i="3"/>
  <c r="AN3420" i="3"/>
  <c r="AN6494" i="3"/>
  <c r="AN6164" i="3"/>
  <c r="AN6580" i="3"/>
  <c r="AN1873" i="3"/>
  <c r="AN127" i="3"/>
  <c r="AN3195" i="3"/>
  <c r="AN2799" i="3"/>
  <c r="AN2796" i="3"/>
  <c r="AN3131" i="3"/>
  <c r="AN2845" i="3"/>
  <c r="AN3238" i="3"/>
  <c r="AN3518" i="3"/>
  <c r="AN2785" i="3"/>
  <c r="AN2825" i="3"/>
  <c r="AN3354" i="3"/>
  <c r="AN3494" i="3"/>
  <c r="AN3456" i="3"/>
  <c r="AN3512" i="3"/>
  <c r="AN3615" i="3"/>
  <c r="AN3226" i="3"/>
  <c r="AN2711" i="3"/>
  <c r="AN2414" i="3"/>
  <c r="AN2598" i="3"/>
  <c r="AN2922" i="3"/>
  <c r="AN2793" i="3"/>
  <c r="AN3188" i="3"/>
  <c r="AN3505" i="3"/>
  <c r="AN3597" i="3"/>
  <c r="AN3237" i="3"/>
  <c r="AN3481" i="3"/>
  <c r="AN3972" i="3"/>
  <c r="AN3998" i="3"/>
  <c r="AN3359" i="3"/>
  <c r="AN3636" i="3"/>
  <c r="AN3386" i="3"/>
  <c r="AN6594" i="3"/>
  <c r="AN6214" i="3"/>
  <c r="AN3432" i="3"/>
  <c r="AN33" i="3"/>
  <c r="AN6597" i="3"/>
  <c r="AN1251" i="3"/>
  <c r="AN6121" i="3"/>
  <c r="AN6220" i="3"/>
  <c r="AN6433" i="3"/>
  <c r="AN2849" i="3"/>
  <c r="AN3057" i="3"/>
  <c r="AN2928" i="3"/>
  <c r="AN32" i="3"/>
  <c r="AN6409" i="3"/>
  <c r="AN3395" i="3"/>
  <c r="AN6725" i="3"/>
  <c r="AN3453" i="3"/>
  <c r="AN3090" i="3"/>
  <c r="AN2471" i="3"/>
  <c r="AN3557" i="3"/>
  <c r="AN2708" i="3"/>
  <c r="AN6185" i="3"/>
  <c r="AN6200" i="3"/>
  <c r="AN134" i="3"/>
  <c r="AN6254" i="3"/>
  <c r="AN492" i="3"/>
  <c r="AN3249" i="3"/>
  <c r="AN6281" i="3"/>
  <c r="AN6350" i="3"/>
  <c r="AN6379" i="3"/>
  <c r="AN498" i="3"/>
  <c r="AN2422" i="3"/>
  <c r="AN2778" i="3"/>
  <c r="AN3427" i="3"/>
  <c r="AN3122" i="3"/>
  <c r="AN2592" i="3"/>
  <c r="AN2707" i="3"/>
  <c r="AN3283" i="3"/>
  <c r="AN61" i="3"/>
  <c r="AN6584" i="3"/>
  <c r="AN6757" i="3"/>
  <c r="AN6332" i="3"/>
  <c r="AN6320" i="3"/>
  <c r="AN6300" i="3"/>
  <c r="AN6159" i="3"/>
  <c r="AN1799" i="3"/>
  <c r="AN5357" i="3"/>
  <c r="AN3910" i="3"/>
  <c r="AN974" i="3"/>
  <c r="AN6153" i="3"/>
  <c r="AN6292" i="3"/>
  <c r="AN3220" i="3"/>
  <c r="AN2716" i="3"/>
  <c r="AN6120" i="3"/>
  <c r="AN1801" i="3"/>
  <c r="AN960" i="3"/>
  <c r="AN371" i="3"/>
  <c r="AN2508" i="3"/>
  <c r="AN2507" i="3"/>
  <c r="AN2843" i="3"/>
  <c r="AN3471" i="3"/>
  <c r="AN3103" i="3"/>
  <c r="AN3705" i="3"/>
  <c r="AN3820" i="3"/>
  <c r="AN3180" i="3"/>
  <c r="AN3383" i="3"/>
  <c r="AN3009" i="3"/>
  <c r="AN3411" i="3"/>
  <c r="AN3452" i="3"/>
  <c r="AN3808" i="3"/>
  <c r="AN3373" i="3"/>
  <c r="AN3712" i="3"/>
  <c r="AN3107" i="3"/>
  <c r="AN6707" i="3"/>
  <c r="AN2306" i="3"/>
  <c r="AN6613" i="3"/>
  <c r="AN2853" i="3"/>
  <c r="AN2537" i="3"/>
  <c r="AN3045" i="3"/>
  <c r="AN3444" i="3"/>
  <c r="AN1526" i="3"/>
  <c r="AN2851" i="3"/>
  <c r="AN3196" i="3"/>
  <c r="AN6592" i="3"/>
  <c r="AN6631" i="3"/>
  <c r="AN6358" i="3"/>
  <c r="AN2629" i="3"/>
  <c r="AN2927" i="3"/>
  <c r="AN3171" i="3"/>
  <c r="AN2893" i="3"/>
  <c r="AN2791" i="3"/>
  <c r="AN3388" i="3"/>
  <c r="AN3510" i="3"/>
  <c r="AN3330" i="3"/>
  <c r="AN11" i="3"/>
  <c r="AN3011" i="3"/>
  <c r="AN3200" i="3"/>
  <c r="AN3198" i="3"/>
  <c r="AN139" i="3"/>
  <c r="AN3276" i="3"/>
  <c r="AN2510" i="3"/>
  <c r="AN3248" i="3"/>
  <c r="AN14" i="3"/>
  <c r="AN6201" i="3"/>
  <c r="AN6199" i="3"/>
  <c r="AN6" i="3"/>
  <c r="AN6318" i="3"/>
  <c r="AN410" i="3"/>
  <c r="AN6213" i="3"/>
  <c r="AN6641" i="3"/>
  <c r="AN6802" i="3"/>
  <c r="AN6271" i="3"/>
  <c r="AN3010" i="3"/>
  <c r="AN6170" i="3"/>
  <c r="AN6266" i="3"/>
  <c r="AN3014" i="3"/>
  <c r="AN2782" i="3"/>
  <c r="AN6755" i="3"/>
  <c r="AN3671" i="3"/>
  <c r="AN6562" i="3"/>
  <c r="AN953" i="3"/>
  <c r="AN6511" i="3"/>
  <c r="AN185" i="3"/>
  <c r="AN1223" i="3"/>
  <c r="AN584" i="3"/>
  <c r="AN126" i="3"/>
  <c r="AN6180" i="3"/>
  <c r="AN3266" i="3"/>
  <c r="AN3709" i="3"/>
  <c r="AN2889" i="3"/>
  <c r="AN1823" i="3"/>
  <c r="AN6628" i="3"/>
  <c r="AN3397" i="3"/>
  <c r="AN2964" i="3"/>
  <c r="AN2783" i="3"/>
  <c r="AN682" i="3"/>
  <c r="AN3562" i="3"/>
  <c r="AN4030" i="3"/>
  <c r="AN3772" i="3"/>
  <c r="AN3642" i="3"/>
  <c r="AN3572" i="3"/>
  <c r="AN3229" i="3"/>
  <c r="AN3731" i="3"/>
  <c r="AN3231" i="3"/>
  <c r="AN3429" i="3"/>
  <c r="AN3495" i="3"/>
  <c r="AN3376" i="3"/>
  <c r="AN3399" i="3"/>
  <c r="AN3614" i="3"/>
  <c r="AN3599" i="3"/>
  <c r="AN100" i="3"/>
  <c r="AN829" i="3"/>
  <c r="AN1427" i="3"/>
  <c r="AN6624" i="3"/>
  <c r="AN4213" i="3"/>
  <c r="AN2842" i="3"/>
  <c r="AN2545" i="3"/>
  <c r="AN3316" i="3"/>
  <c r="AN3039" i="3"/>
  <c r="AN2961" i="3"/>
  <c r="AN6151" i="3"/>
  <c r="AN2578" i="3"/>
  <c r="AN1324" i="3"/>
  <c r="AN6405" i="3"/>
  <c r="AN2892" i="3"/>
  <c r="AN2788" i="3"/>
  <c r="AN530" i="3"/>
  <c r="AN3331" i="3"/>
  <c r="AN3020" i="3"/>
  <c r="AN2715" i="3"/>
  <c r="AN925" i="3"/>
  <c r="AN6489" i="3"/>
  <c r="AN2511" i="3"/>
  <c r="AN3317" i="3"/>
  <c r="AN2536" i="3"/>
  <c r="AN6262" i="3"/>
  <c r="AN6237" i="3"/>
  <c r="AN6192" i="3"/>
  <c r="AN1270" i="3"/>
  <c r="AN3127" i="3"/>
  <c r="AN10" i="3"/>
  <c r="AN2850" i="3"/>
  <c r="AN6236" i="3"/>
  <c r="AN6751" i="3"/>
  <c r="AN6750" i="3"/>
  <c r="AN6749" i="3"/>
  <c r="AN2337" i="3"/>
  <c r="AN6234" i="3"/>
  <c r="AN6443" i="3"/>
  <c r="AN651" i="3"/>
  <c r="AN622" i="3"/>
  <c r="AN3311" i="3"/>
  <c r="AN3" i="3"/>
  <c r="AN6348" i="3"/>
  <c r="AN1426" i="3"/>
  <c r="AN1425" i="3"/>
  <c r="AN2061" i="3"/>
  <c r="AN992" i="3"/>
  <c r="AN1258" i="3"/>
  <c r="AN6411" i="3"/>
  <c r="AN112" i="3"/>
  <c r="AX4708" i="3" l="1"/>
  <c r="AX5592" i="3"/>
  <c r="AX4928" i="3"/>
  <c r="AX1588" i="3"/>
  <c r="AX5886" i="3"/>
  <c r="AX6053" i="3"/>
  <c r="AX2007" i="3"/>
  <c r="AX4712" i="3"/>
  <c r="AX2076" i="3"/>
  <c r="AX3916" i="3"/>
  <c r="AX6106" i="3"/>
  <c r="AX5277" i="3"/>
  <c r="AX5606" i="3"/>
  <c r="AX5722" i="3"/>
  <c r="AX246" i="3"/>
  <c r="AX4538" i="3"/>
  <c r="AX6064" i="3"/>
  <c r="AX1826" i="3"/>
  <c r="AX1366" i="3"/>
  <c r="AX5758" i="3"/>
  <c r="AX5390" i="3"/>
  <c r="AX5004" i="3"/>
  <c r="AX5992" i="3"/>
  <c r="AX5086" i="3"/>
  <c r="AX4622" i="3"/>
  <c r="AX6042" i="3"/>
  <c r="AX4031" i="3"/>
  <c r="AX5200" i="3"/>
  <c r="AX1431" i="3"/>
  <c r="AX5979" i="3"/>
  <c r="AX4865" i="3"/>
  <c r="AX4329" i="3"/>
  <c r="AX5816" i="3"/>
  <c r="AX5819" i="3"/>
  <c r="AX1905" i="3"/>
  <c r="AX5291" i="3"/>
  <c r="AX2018" i="3"/>
  <c r="AX3725" i="3"/>
  <c r="AX2157" i="3"/>
  <c r="AX3818" i="3"/>
  <c r="AX2105" i="3"/>
  <c r="AX936" i="3"/>
  <c r="AX5020" i="3"/>
  <c r="AX5608" i="3"/>
  <c r="AX978" i="3"/>
  <c r="AX4909" i="3"/>
  <c r="AX5080" i="3"/>
  <c r="AX1902" i="3"/>
  <c r="AX1497" i="3"/>
  <c r="AX1630" i="3"/>
  <c r="AX6060" i="3"/>
  <c r="AX5696" i="3"/>
  <c r="AX6016" i="3"/>
  <c r="AX3762" i="3"/>
  <c r="AX2245" i="3"/>
  <c r="AX5925" i="3"/>
  <c r="AX2023" i="3"/>
  <c r="AX6029" i="3"/>
  <c r="AX1542" i="3"/>
  <c r="AX5342" i="3"/>
  <c r="AX1345" i="3"/>
  <c r="AX5109" i="3"/>
  <c r="AX3728" i="3"/>
  <c r="AX3839" i="3"/>
  <c r="AX3377" i="3"/>
  <c r="AX4992" i="3"/>
  <c r="AX2073" i="3"/>
  <c r="AX5880" i="3"/>
  <c r="AX844" i="3"/>
  <c r="AX5424" i="3"/>
  <c r="AX4961" i="3"/>
  <c r="AX4266" i="3"/>
  <c r="AX1529" i="3"/>
  <c r="AX5977" i="3"/>
  <c r="AX4866" i="3"/>
  <c r="AX5556" i="3"/>
  <c r="AX2031" i="3"/>
  <c r="AX5460" i="3"/>
  <c r="AX1787" i="3"/>
  <c r="AX911" i="3"/>
  <c r="AX5841" i="3"/>
  <c r="AX3466" i="3"/>
  <c r="AX4451" i="3"/>
  <c r="AX5448" i="3"/>
  <c r="AX1093" i="3"/>
  <c r="AX4812" i="3"/>
  <c r="AX5019" i="3"/>
  <c r="AX4760" i="3"/>
  <c r="AX4844" i="3"/>
  <c r="AX659" i="3"/>
  <c r="AX200" i="3"/>
  <c r="AX4604" i="3"/>
  <c r="AX291" i="3"/>
  <c r="AX53" i="3"/>
  <c r="AX1466" i="3"/>
  <c r="AX1621" i="3"/>
  <c r="AX3701" i="3"/>
  <c r="AX1175" i="3"/>
  <c r="AX4860" i="3"/>
  <c r="AX6080" i="3"/>
  <c r="AX6079" i="3"/>
  <c r="AX5871" i="3"/>
  <c r="AX6018" i="3"/>
  <c r="AX5757" i="3"/>
  <c r="AX6099" i="3"/>
  <c r="AX5222" i="3"/>
  <c r="AX5727" i="3"/>
  <c r="AX326" i="3"/>
  <c r="AX4821" i="3"/>
  <c r="AX3664" i="3"/>
  <c r="AX2252" i="3"/>
  <c r="AX4199" i="3"/>
  <c r="AX4794" i="3"/>
  <c r="AX3782" i="3"/>
  <c r="AX3543" i="3"/>
  <c r="AX5408" i="3"/>
  <c r="AX554" i="3"/>
  <c r="AX1858" i="3"/>
  <c r="AX2315" i="3"/>
  <c r="AX1886" i="3"/>
  <c r="AX5691" i="3"/>
  <c r="AX1850" i="3"/>
  <c r="AX5561" i="3"/>
  <c r="AX3588" i="3"/>
  <c r="AX5335" i="3"/>
  <c r="AX5954" i="3"/>
  <c r="AX5664" i="3"/>
  <c r="AX1201" i="3"/>
  <c r="AX4013" i="3"/>
  <c r="AX1515" i="3"/>
  <c r="AX1047" i="3"/>
  <c r="AX3617" i="3"/>
  <c r="AX5909" i="3"/>
  <c r="AX4306" i="3"/>
  <c r="AX4435" i="3"/>
  <c r="AX4095" i="3"/>
  <c r="AX5942" i="3"/>
  <c r="AX4420" i="3"/>
  <c r="AX1090" i="3"/>
  <c r="AX4625" i="3"/>
  <c r="AX6078" i="3"/>
  <c r="AX2001" i="3"/>
  <c r="AX1603" i="3"/>
  <c r="AX5041" i="3"/>
  <c r="AX5964" i="3"/>
  <c r="AX5587" i="3"/>
  <c r="AX1244" i="3"/>
  <c r="AX2164" i="3"/>
  <c r="AX1537" i="3"/>
  <c r="AX5622" i="3"/>
  <c r="AX5421" i="3"/>
  <c r="AX5701" i="3"/>
  <c r="AX2299" i="3"/>
  <c r="AX5429" i="3"/>
  <c r="AX2293" i="3"/>
  <c r="AX5040" i="3"/>
  <c r="AX5854" i="3"/>
  <c r="AX5502" i="3"/>
  <c r="AX5552" i="3"/>
  <c r="AX379" i="3"/>
  <c r="AX4131" i="3"/>
  <c r="AX1788" i="3"/>
  <c r="AX1374" i="3"/>
  <c r="AX1706" i="3"/>
  <c r="AX2195" i="3"/>
  <c r="AX5583" i="3"/>
  <c r="AX327" i="3"/>
  <c r="AX5363" i="3"/>
  <c r="AX1678" i="3"/>
  <c r="AX5633" i="3"/>
  <c r="AX4383" i="3"/>
  <c r="AX792" i="3"/>
  <c r="AX45" i="3"/>
  <c r="AX5792" i="3"/>
  <c r="AX2226" i="3"/>
  <c r="AX1103" i="3"/>
  <c r="AX1651" i="3"/>
  <c r="AX313" i="3"/>
  <c r="AX644" i="3"/>
  <c r="AX5057" i="3"/>
  <c r="AX490" i="3"/>
  <c r="AX5058" i="3"/>
  <c r="AX5511" i="3"/>
  <c r="AX5745" i="3"/>
  <c r="AX5372" i="3"/>
  <c r="AX4512" i="3"/>
  <c r="AX1099" i="3"/>
  <c r="AX6098" i="3"/>
  <c r="AX226" i="3"/>
  <c r="AX6077" i="3"/>
  <c r="AX253" i="3"/>
  <c r="AX4492" i="3"/>
  <c r="AX1543" i="3"/>
  <c r="AX1903" i="3"/>
  <c r="AX5769" i="3"/>
  <c r="AX3750" i="3"/>
  <c r="AX4744" i="3"/>
  <c r="AX4594" i="3"/>
  <c r="AX5686" i="3"/>
  <c r="AX5843" i="3"/>
  <c r="AX5397" i="3"/>
  <c r="AX4532" i="3"/>
  <c r="AX1097" i="3"/>
  <c r="AX2366" i="3"/>
  <c r="AX465" i="3"/>
  <c r="AX4282" i="3"/>
  <c r="AX1470" i="3"/>
  <c r="AX1619" i="3"/>
  <c r="AX6049" i="3"/>
  <c r="AX5381" i="3"/>
  <c r="AX4085" i="3"/>
  <c r="AX4631" i="3"/>
  <c r="AX1755" i="3"/>
  <c r="AX5128" i="3"/>
  <c r="AX264" i="3"/>
  <c r="AX790" i="3"/>
  <c r="AX4939" i="3"/>
  <c r="AX89" i="3"/>
  <c r="AX2331" i="3"/>
  <c r="AX2939" i="3"/>
  <c r="AX5598" i="3"/>
  <c r="AX5471" i="3"/>
  <c r="AX5589" i="3"/>
  <c r="AX4903" i="3"/>
  <c r="AX336" i="3"/>
  <c r="AX1491" i="3"/>
  <c r="AX3534" i="3"/>
  <c r="AX1407" i="3"/>
  <c r="AX1007" i="3"/>
  <c r="AX1670" i="3"/>
  <c r="AX516" i="3"/>
  <c r="AX405" i="3"/>
  <c r="AX6093" i="3"/>
  <c r="AX6094" i="3"/>
  <c r="AX1247" i="3"/>
  <c r="AX5936" i="3"/>
  <c r="AX6101" i="3"/>
  <c r="AX5764" i="3"/>
  <c r="AX4589" i="3"/>
  <c r="AX5167" i="3"/>
  <c r="AX4785" i="3"/>
  <c r="AX4291" i="3"/>
  <c r="AX4466" i="3"/>
  <c r="AX535" i="3"/>
  <c r="AX4559" i="3"/>
  <c r="AX4052" i="3"/>
  <c r="AX5857" i="3"/>
  <c r="AX5367" i="3"/>
  <c r="AX5085" i="3"/>
  <c r="AX4386" i="3"/>
  <c r="AX4960" i="3"/>
  <c r="AX5899" i="3"/>
  <c r="AX2954" i="3"/>
  <c r="AX5912" i="3"/>
  <c r="AX5228" i="3"/>
  <c r="AX2287" i="3"/>
  <c r="AX1599" i="3"/>
  <c r="AX5234" i="3"/>
  <c r="AX4588" i="3"/>
  <c r="AX4786" i="3"/>
  <c r="AX84" i="3"/>
  <c r="AX5441" i="3"/>
  <c r="AX576" i="3"/>
  <c r="AX848" i="3"/>
  <c r="AX294" i="3"/>
  <c r="AX5957" i="3"/>
  <c r="AX5858" i="3"/>
  <c r="AX4543" i="3"/>
  <c r="AX5420" i="3"/>
  <c r="AX4387" i="3"/>
  <c r="AX30" i="3"/>
  <c r="AX4206" i="3"/>
  <c r="AX4117" i="3"/>
  <c r="AX6005" i="3"/>
  <c r="AX5252" i="3"/>
  <c r="AX4801" i="3"/>
  <c r="AX5320" i="3"/>
  <c r="AX5914" i="3"/>
  <c r="AX2167" i="3"/>
  <c r="AX4229" i="3"/>
  <c r="AX4479" i="3"/>
  <c r="AX725" i="3"/>
  <c r="AX2196" i="3"/>
  <c r="AX1869" i="3"/>
  <c r="AX3577" i="3"/>
  <c r="AX2940" i="3"/>
  <c r="AX5801" i="3"/>
  <c r="AX609" i="3"/>
  <c r="AX1620" i="3"/>
  <c r="AX795" i="3"/>
  <c r="AX1632" i="3"/>
  <c r="AX4871" i="3"/>
  <c r="AX2225" i="3"/>
  <c r="AX542" i="3"/>
  <c r="AX1086" i="3"/>
  <c r="AX3961" i="3"/>
  <c r="AX4406" i="3"/>
  <c r="AX4806" i="3"/>
  <c r="AX489" i="3"/>
  <c r="AX4595" i="3"/>
  <c r="AX5512" i="3"/>
  <c r="AX2197" i="3"/>
  <c r="AX1928" i="3"/>
  <c r="AX2249" i="3"/>
  <c r="AX3369" i="3"/>
  <c r="AX1909" i="3"/>
  <c r="AX4392" i="3"/>
  <c r="AX5697" i="3"/>
  <c r="AX6111" i="3"/>
  <c r="AX5654" i="3"/>
  <c r="AX3737" i="3"/>
  <c r="AX351" i="3"/>
  <c r="AX1162" i="3"/>
  <c r="AX1631" i="3"/>
  <c r="AX4743" i="3"/>
  <c r="AX4128" i="3"/>
  <c r="AX5684" i="3"/>
  <c r="AX5996" i="3"/>
  <c r="AX5454" i="3"/>
  <c r="AX5852" i="3"/>
  <c r="AX1249" i="3"/>
  <c r="AX5586" i="3"/>
  <c r="AX4187" i="3"/>
  <c r="AX4894" i="3"/>
  <c r="AX5960" i="3"/>
  <c r="AX1533" i="3"/>
  <c r="AX2220" i="3"/>
  <c r="AX5811" i="3"/>
  <c r="AX791" i="3"/>
  <c r="AX5529" i="3"/>
  <c r="AX5084" i="3"/>
  <c r="AX2173" i="3"/>
  <c r="AX5839" i="3"/>
  <c r="AX5076" i="3"/>
  <c r="AX506" i="3"/>
  <c r="AX5569" i="3"/>
  <c r="AX5560" i="3"/>
  <c r="AX4911" i="3"/>
  <c r="AX5602" i="3"/>
  <c r="AX5708" i="3"/>
  <c r="AX4023" i="3"/>
  <c r="AX2136" i="3"/>
  <c r="AX924" i="3"/>
  <c r="AX4214" i="3"/>
  <c r="AX5635" i="3"/>
  <c r="AX3624" i="3"/>
  <c r="AX1054" i="3"/>
  <c r="AX1305" i="3"/>
  <c r="AX6021" i="3"/>
  <c r="AX5106" i="3"/>
  <c r="AX507" i="3"/>
  <c r="AX6096" i="3"/>
  <c r="AX5825" i="3"/>
  <c r="AX3858" i="3"/>
  <c r="AX1362" i="3"/>
  <c r="AX3435" i="3"/>
  <c r="AX4059" i="3"/>
  <c r="AX3649" i="3"/>
  <c r="AX5209" i="3"/>
  <c r="AX4483" i="3"/>
  <c r="AX5070" i="3"/>
  <c r="AX4955" i="3"/>
  <c r="AX4249" i="3"/>
  <c r="AX1112" i="3"/>
  <c r="AX1775" i="3"/>
  <c r="AX5370" i="3"/>
  <c r="AX1987" i="3"/>
  <c r="AX533" i="3"/>
  <c r="AX4703" i="3"/>
  <c r="AX5672" i="3"/>
  <c r="AX789" i="3"/>
  <c r="AX5413" i="3"/>
  <c r="AX5068" i="3"/>
  <c r="AX2160" i="3"/>
  <c r="AX2304" i="3"/>
  <c r="AX949" i="3"/>
  <c r="AX942" i="3"/>
  <c r="AX3847" i="3"/>
  <c r="AX5690" i="3"/>
  <c r="AX3862" i="3"/>
  <c r="AX5629" i="3"/>
  <c r="AX5898" i="3"/>
  <c r="AX2952" i="3"/>
  <c r="AX4723" i="3"/>
  <c r="AX112" i="3"/>
  <c r="AX4688" i="3"/>
  <c r="AX3716" i="3"/>
  <c r="AX5836" i="3"/>
  <c r="AX940" i="3"/>
  <c r="AX4614" i="3"/>
  <c r="AX4853" i="3"/>
  <c r="AX1813" i="3"/>
  <c r="AX886" i="3"/>
  <c r="AX6112" i="3"/>
  <c r="AX5950" i="3"/>
  <c r="AX1974" i="3"/>
  <c r="AX3192" i="3"/>
  <c r="AX6033" i="3"/>
  <c r="AX4746" i="3"/>
  <c r="AX4991" i="3"/>
  <c r="AX2260" i="3"/>
  <c r="AX5997" i="3"/>
  <c r="AX3884" i="3"/>
  <c r="AX3667" i="3"/>
  <c r="AX5473" i="3"/>
  <c r="AX4705" i="3"/>
  <c r="AX5734" i="3"/>
  <c r="AX5961" i="3"/>
  <c r="AX5581" i="3"/>
  <c r="AX3785" i="3"/>
  <c r="AX5287" i="3"/>
  <c r="AX5725" i="3"/>
  <c r="AX5236" i="3"/>
  <c r="AX4099" i="3"/>
  <c r="AX1392" i="3"/>
  <c r="AX5910" i="3"/>
  <c r="AX1915" i="3"/>
  <c r="AX4523" i="3"/>
  <c r="AX4747" i="3"/>
  <c r="AX6086" i="3"/>
  <c r="AX5618" i="3"/>
  <c r="AX5632" i="3"/>
  <c r="AX5788" i="3"/>
  <c r="AX4643" i="3"/>
  <c r="AX4658" i="3"/>
  <c r="AX1310" i="3"/>
  <c r="AX1805" i="3"/>
  <c r="AX889" i="3"/>
  <c r="AX52" i="3"/>
  <c r="AX256" i="3"/>
  <c r="AX522" i="3"/>
  <c r="AX1480" i="3"/>
  <c r="AX38" i="3"/>
  <c r="AX6022" i="3"/>
  <c r="AX6003" i="3"/>
  <c r="AX5941" i="3"/>
  <c r="AX4201" i="3"/>
  <c r="AX1277" i="3"/>
  <c r="AX3401" i="3"/>
  <c r="AX820" i="3"/>
  <c r="AX3491" i="3"/>
  <c r="AX1598" i="3"/>
  <c r="AX1851" i="3"/>
  <c r="AX1841" i="3"/>
  <c r="AX3738" i="3"/>
  <c r="AX4819" i="3"/>
  <c r="AX5469" i="3"/>
  <c r="AX4045" i="3"/>
  <c r="AX5637" i="3"/>
  <c r="AX1110" i="3"/>
  <c r="AX604" i="3"/>
  <c r="AX4351" i="3"/>
  <c r="AX4170" i="3"/>
  <c r="AX5418" i="3"/>
  <c r="AX5021" i="3"/>
  <c r="AX5692" i="3"/>
  <c r="AX2192" i="3"/>
  <c r="AX4419" i="3"/>
  <c r="AX5540" i="3"/>
  <c r="AX4877" i="3"/>
  <c r="AX5226" i="3"/>
  <c r="AX5809" i="3"/>
  <c r="AX5962" i="3"/>
  <c r="AX3678" i="3"/>
  <c r="AX5736" i="3"/>
  <c r="AX760" i="3"/>
  <c r="AX3833" i="3"/>
  <c r="AX111" i="3"/>
  <c r="AX69" i="3"/>
  <c r="AX1646" i="3"/>
  <c r="AX6026" i="3"/>
  <c r="AX6087" i="3"/>
  <c r="AX5489" i="3"/>
  <c r="AX5631" i="3"/>
  <c r="AX4843" i="3"/>
  <c r="AX3641" i="3"/>
  <c r="AX4792" i="3"/>
  <c r="AX5486" i="3"/>
  <c r="AX355" i="3"/>
  <c r="AX5751" i="3"/>
  <c r="AX1506" i="3"/>
  <c r="AX918" i="3"/>
  <c r="AX5973" i="3"/>
  <c r="AX5523" i="3"/>
  <c r="AX4280" i="3"/>
  <c r="AX2211" i="3"/>
  <c r="AX3372" i="3"/>
  <c r="AX5607" i="3"/>
  <c r="AX2043" i="3"/>
  <c r="AX1938" i="3"/>
  <c r="AX5799" i="3"/>
  <c r="AX6039" i="3"/>
  <c r="AX1042" i="3"/>
  <c r="AX5989" i="3"/>
  <c r="AX4820" i="3"/>
  <c r="AX4736" i="3"/>
  <c r="AX4734" i="3"/>
  <c r="AX5100" i="3"/>
  <c r="AX1241" i="3"/>
  <c r="AX5521" i="3"/>
  <c r="AX4169" i="3"/>
  <c r="AX1209" i="3"/>
  <c r="AX4188" i="3"/>
  <c r="AX4893" i="3"/>
  <c r="AX3416" i="3"/>
  <c r="AX5378" i="3"/>
  <c r="AX6031" i="3"/>
  <c r="AX5815" i="3"/>
  <c r="AX814" i="3"/>
  <c r="AX5733" i="3"/>
  <c r="AX1121" i="3"/>
  <c r="AX1017" i="3"/>
  <c r="AX4065" i="3"/>
  <c r="AX5487" i="3"/>
  <c r="AX5507" i="3"/>
  <c r="AX4017" i="3"/>
  <c r="AX3903" i="3"/>
  <c r="AX2204" i="3"/>
  <c r="AX505" i="3"/>
  <c r="AX1802" i="3"/>
  <c r="AX865" i="3"/>
  <c r="AX1465" i="3"/>
  <c r="AX132" i="3"/>
  <c r="AX1610" i="3"/>
  <c r="AX5422" i="3"/>
  <c r="AX5695" i="3"/>
  <c r="AX4729" i="3"/>
  <c r="AX5890" i="3"/>
  <c r="AX4601" i="3"/>
  <c r="AX1216" i="3"/>
  <c r="AX1955" i="3"/>
  <c r="AX5775" i="3"/>
  <c r="AX6007" i="3"/>
  <c r="AX4105" i="3"/>
  <c r="AX6063" i="3"/>
  <c r="AX387" i="3"/>
  <c r="AX5820" i="3"/>
  <c r="AX5451" i="3"/>
  <c r="AX4745" i="3"/>
  <c r="AX1111" i="3"/>
  <c r="AX5570" i="3"/>
  <c r="AX5994" i="3"/>
  <c r="AX3559" i="3"/>
  <c r="AX5417" i="3"/>
  <c r="AX1701" i="3"/>
  <c r="AX784" i="3"/>
  <c r="AX1710" i="3"/>
  <c r="AX5007" i="3"/>
  <c r="AX4395" i="3"/>
  <c r="AX3659" i="3"/>
  <c r="AX5808" i="3"/>
  <c r="AX1809" i="3"/>
  <c r="AX4314" i="3"/>
  <c r="AX1644" i="3"/>
  <c r="AX3729" i="3"/>
  <c r="AX5398" i="3"/>
  <c r="AX5673" i="3"/>
  <c r="AX2170" i="3"/>
  <c r="AX4663" i="3"/>
  <c r="AX6411" i="3"/>
  <c r="AX2082" i="3"/>
  <c r="AX3717" i="3"/>
  <c r="AX4356" i="3"/>
  <c r="AX5981" i="3"/>
  <c r="AX768" i="3"/>
  <c r="AX4012" i="3"/>
  <c r="AX5347" i="3"/>
  <c r="AX6038" i="3"/>
  <c r="AX5616" i="3"/>
  <c r="AX5947" i="3"/>
  <c r="AX4139" i="3"/>
  <c r="AX5860" i="3"/>
  <c r="AX840" i="3"/>
  <c r="AX1202" i="3"/>
  <c r="AX1549" i="3"/>
  <c r="AX5494" i="3"/>
  <c r="AX5576" i="3"/>
  <c r="AX3083" i="3"/>
  <c r="AX3669" i="3"/>
  <c r="AX1855" i="3"/>
  <c r="AX5542" i="3"/>
  <c r="AX3490" i="3"/>
  <c r="AX4592" i="3"/>
  <c r="AX4874" i="3"/>
  <c r="AX1567" i="3"/>
  <c r="AX5813" i="3"/>
  <c r="AX3423" i="3"/>
  <c r="AX254" i="3"/>
  <c r="AX1650" i="3"/>
  <c r="AX1505" i="3"/>
  <c r="AX4439" i="3"/>
  <c r="AX4068" i="3"/>
  <c r="AX1751" i="3"/>
  <c r="AX4749" i="3"/>
  <c r="AX4693" i="3"/>
  <c r="AX4709" i="3"/>
  <c r="AX5626" i="3"/>
  <c r="AX3975" i="3"/>
  <c r="AX4527" i="3"/>
  <c r="AX503" i="3"/>
  <c r="AX5099" i="3"/>
  <c r="AX5107" i="3"/>
  <c r="AX39" i="3"/>
  <c r="AX2010" i="3"/>
  <c r="AX1109" i="3"/>
  <c r="AX521" i="3"/>
  <c r="AX3898" i="3"/>
  <c r="AX517" i="3"/>
  <c r="AX5918" i="3"/>
  <c r="AX2087" i="3"/>
  <c r="AX5229" i="3"/>
  <c r="AX1767" i="3"/>
  <c r="AX2339" i="3"/>
  <c r="AX4852" i="3"/>
  <c r="AX1061" i="3"/>
  <c r="AX4028" i="3"/>
  <c r="AX4855" i="3"/>
  <c r="AX4181" i="3"/>
  <c r="AX308" i="3"/>
  <c r="AX473" i="3"/>
  <c r="AX1108" i="3"/>
  <c r="AX366" i="3"/>
  <c r="AX1900" i="3"/>
  <c r="AX5251" i="3"/>
  <c r="AX905" i="3"/>
  <c r="AX780" i="3"/>
  <c r="AX5846" i="3"/>
  <c r="AX4551" i="3"/>
  <c r="AX1726" i="3"/>
  <c r="AX59" i="3"/>
  <c r="AX843" i="3"/>
  <c r="AX502" i="3"/>
  <c r="AX4396" i="3"/>
  <c r="AX1411" i="3"/>
  <c r="AX6790" i="3"/>
  <c r="AX5933" i="3"/>
  <c r="AX976" i="3"/>
  <c r="AX4731" i="3"/>
  <c r="AX5969" i="3"/>
  <c r="AX2375" i="3"/>
  <c r="AX5682" i="3"/>
  <c r="AX876" i="3"/>
  <c r="AX5563" i="3"/>
  <c r="AX5480" i="3"/>
  <c r="AX5447" i="3"/>
  <c r="AX6024" i="3"/>
  <c r="AX6085" i="3"/>
  <c r="AX5383" i="3"/>
  <c r="AX5712" i="3"/>
  <c r="AX1008" i="3"/>
  <c r="AX451" i="3"/>
  <c r="AX3837" i="3"/>
  <c r="AX2190" i="3"/>
  <c r="AX1143" i="3"/>
  <c r="AX534" i="3"/>
  <c r="AX1727" i="3"/>
  <c r="AX1612" i="3"/>
  <c r="AX5972" i="3"/>
  <c r="AX4783" i="3"/>
  <c r="AX1766" i="3"/>
  <c r="AX6036" i="3"/>
  <c r="AX1098" i="3"/>
  <c r="AX5642" i="3"/>
  <c r="AX5124" i="3"/>
  <c r="AX5668" i="3"/>
  <c r="AX3563" i="3"/>
  <c r="AX1413" i="3"/>
  <c r="AX1904" i="3"/>
  <c r="AX3759" i="3"/>
  <c r="AX2175" i="3"/>
  <c r="AX5742" i="3"/>
  <c r="AX3161" i="3"/>
  <c r="AX388" i="3"/>
  <c r="AX3509" i="3"/>
  <c r="AX691" i="3"/>
  <c r="AX4301" i="3"/>
  <c r="AX815" i="3"/>
  <c r="AX5904" i="3"/>
  <c r="AX4416" i="3"/>
  <c r="AX4666" i="3"/>
  <c r="AX5166" i="3"/>
  <c r="AX4798" i="3"/>
  <c r="AX5817" i="3"/>
  <c r="AX1818" i="3"/>
  <c r="AX1169" i="3"/>
  <c r="AX1584" i="3"/>
  <c r="AX5785" i="3"/>
  <c r="AX1492" i="3"/>
  <c r="AX5755" i="3"/>
  <c r="AX3934" i="3"/>
  <c r="AX1565" i="3"/>
  <c r="AX1058" i="3"/>
  <c r="AX4144" i="3"/>
  <c r="AX5658" i="3"/>
  <c r="AX3905" i="3"/>
  <c r="AX1378" i="3"/>
  <c r="AX1384" i="3"/>
  <c r="AX995" i="3"/>
  <c r="AX1498" i="3"/>
  <c r="AX1635" i="3"/>
  <c r="AX2011" i="3"/>
  <c r="AX4470" i="3"/>
  <c r="AX776" i="3"/>
  <c r="AX3767" i="3"/>
  <c r="AX4061" i="3"/>
  <c r="AX5917" i="3"/>
  <c r="AX5835" i="3"/>
  <c r="AX5176" i="3"/>
  <c r="AX3422" i="3"/>
  <c r="AX165" i="3"/>
  <c r="AX4719" i="3"/>
  <c r="AX5760" i="3"/>
  <c r="AX4251" i="3"/>
  <c r="AX5436" i="3"/>
  <c r="AX6062" i="3"/>
  <c r="AX6065" i="3"/>
  <c r="AX5137" i="3"/>
  <c r="AX1524" i="3"/>
  <c r="AX5440" i="3"/>
  <c r="AX3698" i="3"/>
  <c r="AX5971" i="3"/>
  <c r="AX5197" i="3"/>
  <c r="AX5048" i="3"/>
  <c r="AX3536" i="3"/>
  <c r="AX5876" i="3"/>
  <c r="AX690" i="3"/>
  <c r="AX5895" i="3"/>
  <c r="AX4032" i="3"/>
  <c r="AX1730" i="3"/>
  <c r="AX5136" i="3"/>
  <c r="AX5853" i="3"/>
  <c r="AX957" i="3"/>
  <c r="AX1436" i="3"/>
  <c r="AX4660" i="3"/>
  <c r="AX1558" i="3"/>
  <c r="AX950" i="3"/>
  <c r="AX853" i="3"/>
  <c r="AX1373" i="3"/>
  <c r="AX723" i="3"/>
  <c r="AX2292" i="3"/>
  <c r="AX4234" i="3"/>
  <c r="AX2216" i="3"/>
  <c r="AX1292" i="3"/>
  <c r="AX5797" i="3"/>
  <c r="AX5386" i="3"/>
  <c r="AX5609" i="3"/>
  <c r="AX2268" i="3"/>
  <c r="AX4120" i="3"/>
  <c r="AX370" i="3"/>
  <c r="AX1444" i="3"/>
  <c r="AX415" i="3"/>
  <c r="AX1268" i="3"/>
  <c r="AX1342" i="3"/>
  <c r="AX152" i="3"/>
  <c r="AX1280" i="3"/>
  <c r="AX5968" i="3"/>
  <c r="AX5965" i="3"/>
  <c r="AX5308" i="3"/>
  <c r="AX2336" i="3"/>
  <c r="AX6100" i="3"/>
  <c r="AX4633" i="3"/>
  <c r="AX6028" i="3"/>
  <c r="AX4547" i="3"/>
  <c r="AX5210" i="3"/>
  <c r="AX1602" i="3"/>
  <c r="AX6010" i="3"/>
  <c r="AX3704" i="3"/>
  <c r="AX4072" i="3"/>
  <c r="AX5006" i="3"/>
  <c r="AX5660" i="3"/>
  <c r="AX1024" i="3"/>
  <c r="AX5847" i="3"/>
  <c r="AX5850" i="3"/>
  <c r="AX1711" i="3"/>
  <c r="AX5201" i="3"/>
  <c r="AX5574" i="3"/>
  <c r="AX4946" i="3"/>
  <c r="AX4864" i="3"/>
  <c r="AX5932" i="3"/>
  <c r="AX5323" i="3"/>
  <c r="AX4014" i="3"/>
  <c r="AX1415" i="3"/>
  <c r="AX5907" i="3"/>
  <c r="AX4452" i="3"/>
  <c r="AX6089" i="3"/>
  <c r="AX1424" i="3"/>
  <c r="AX5710" i="3"/>
  <c r="AX4885" i="3"/>
  <c r="AX1442" i="3"/>
  <c r="AX4182" i="3"/>
  <c r="AX5246" i="3"/>
  <c r="AX261" i="3"/>
  <c r="AX1346" i="3"/>
  <c r="AX1699" i="3"/>
  <c r="AX1669" i="3"/>
  <c r="AX486" i="3"/>
  <c r="AX3723" i="3"/>
  <c r="AX5510" i="3"/>
  <c r="AX3640" i="3"/>
  <c r="AX211" i="3"/>
  <c r="AX1989" i="3"/>
  <c r="AX5168" i="3"/>
  <c r="AX5233" i="3"/>
  <c r="AX1918" i="3"/>
  <c r="AX5165" i="3"/>
  <c r="AX4449" i="3"/>
  <c r="AX3663" i="3"/>
  <c r="AX718" i="3"/>
  <c r="AX5425" i="3"/>
  <c r="AX4110" i="3"/>
  <c r="AX5741" i="3"/>
  <c r="AX1817" i="3"/>
  <c r="AX3504" i="3"/>
  <c r="AX5845" i="3"/>
  <c r="AX4171" i="3"/>
  <c r="AX6056" i="3"/>
  <c r="AX5894" i="3"/>
  <c r="AX2367" i="3"/>
  <c r="AX2020" i="3"/>
  <c r="AX5562" i="3"/>
  <c r="AX2264" i="3"/>
  <c r="AX3660" i="3"/>
  <c r="AX1840" i="3"/>
  <c r="AX1414" i="3"/>
  <c r="AX4102" i="3"/>
  <c r="AX1174" i="3"/>
  <c r="AX5301" i="3"/>
  <c r="AX58" i="3"/>
  <c r="AX2330" i="3"/>
  <c r="AX1257" i="3"/>
  <c r="AX1843" i="3"/>
  <c r="AX4756" i="3"/>
  <c r="AX5500" i="3"/>
  <c r="AX4655" i="3"/>
  <c r="AX5241" i="3"/>
  <c r="AX1398" i="3"/>
  <c r="AX3400" i="3"/>
  <c r="AX2094" i="3"/>
  <c r="AX4232" i="3"/>
  <c r="AX1746" i="3"/>
  <c r="AX224" i="3"/>
  <c r="AX4711" i="3"/>
  <c r="AX6013" i="3"/>
  <c r="AX967" i="3"/>
  <c r="AX5267" i="3"/>
  <c r="AX5310" i="3"/>
  <c r="AX4175" i="3"/>
  <c r="AX3721" i="3"/>
  <c r="AX1806" i="3"/>
  <c r="AX1613" i="3"/>
  <c r="AX1397" i="3"/>
  <c r="AX6047" i="3"/>
  <c r="AX5053" i="3"/>
  <c r="AX2163" i="3"/>
  <c r="AX5388" i="3"/>
  <c r="AX1369" i="3"/>
  <c r="AX5216" i="3"/>
  <c r="AX468" i="3"/>
  <c r="AX5728" i="3"/>
  <c r="AX245" i="3"/>
  <c r="AX600" i="3"/>
  <c r="AX1496" i="3"/>
  <c r="AX3938" i="3"/>
  <c r="AX900" i="3"/>
  <c r="AX2166" i="3"/>
  <c r="AX2064" i="3"/>
  <c r="AX653" i="3"/>
  <c r="AX5173" i="3"/>
  <c r="AX4427" i="3"/>
  <c r="AX5746" i="3"/>
  <c r="AX2004" i="3"/>
  <c r="AX4929" i="3"/>
  <c r="AX4814" i="3"/>
  <c r="AX4704" i="3"/>
  <c r="AX5230" i="3"/>
  <c r="AX1721" i="3"/>
  <c r="AX5867" i="3"/>
  <c r="AX3358" i="3"/>
  <c r="AX2065" i="3"/>
  <c r="AX1958" i="3"/>
  <c r="AX553" i="3"/>
  <c r="AX3855" i="3"/>
  <c r="AX724" i="3"/>
  <c r="AX3618" i="3"/>
  <c r="AX1298" i="3"/>
  <c r="AX1964" i="3"/>
  <c r="AX4522" i="3"/>
  <c r="AX1830" i="3"/>
  <c r="AX4227" i="3"/>
  <c r="AX3865" i="3"/>
  <c r="AX5385" i="3"/>
  <c r="AX712" i="3"/>
  <c r="AX5296" i="3"/>
  <c r="AX4361" i="3"/>
  <c r="AX3097" i="3"/>
  <c r="AX488" i="3"/>
  <c r="AX1129" i="3"/>
  <c r="AX2352" i="3"/>
  <c r="AX5056" i="3"/>
  <c r="AX378" i="3"/>
  <c r="AX4692" i="3"/>
  <c r="AX5967" i="3"/>
  <c r="AX5371" i="3"/>
  <c r="AX1765" i="3"/>
  <c r="AX808" i="3"/>
  <c r="AX6070" i="3"/>
  <c r="AX2262" i="3"/>
  <c r="AX5923" i="3"/>
  <c r="AX5274" i="3"/>
  <c r="AX4425" i="3"/>
  <c r="AX5952" i="3"/>
  <c r="AX5679" i="3"/>
  <c r="AX5263" i="3"/>
  <c r="AX4795" i="3"/>
  <c r="AX1430" i="3"/>
  <c r="AX5662" i="3"/>
  <c r="AX5022" i="3"/>
  <c r="AX5520" i="3"/>
  <c r="AX6057" i="3"/>
  <c r="AX5568" i="3"/>
  <c r="AX2072" i="3"/>
  <c r="AX1528" i="3"/>
  <c r="AX318" i="3"/>
  <c r="AX4863" i="3"/>
  <c r="AX5931" i="3"/>
  <c r="AX2027" i="3"/>
  <c r="AX1600" i="3"/>
  <c r="AX1325" i="3"/>
  <c r="AX1038" i="3"/>
  <c r="AX2355" i="3"/>
  <c r="AX6084" i="3"/>
  <c r="AX5012" i="3"/>
  <c r="AX5657" i="3"/>
  <c r="AX5789" i="3"/>
  <c r="AX2135" i="3"/>
  <c r="AX1164" i="3"/>
  <c r="AX5245" i="3"/>
  <c r="AX145" i="3"/>
  <c r="AX4049" i="3"/>
  <c r="AX4472" i="3"/>
  <c r="AX3449" i="3"/>
  <c r="AX377" i="3"/>
  <c r="AX5901" i="3"/>
  <c r="AX5509" i="3"/>
  <c r="AX5872" i="3"/>
  <c r="AX4513" i="3"/>
  <c r="AX5793" i="3"/>
  <c r="AX4468" i="3"/>
  <c r="AX350" i="3"/>
  <c r="AX804" i="3"/>
  <c r="AX5435" i="3"/>
  <c r="AX4823" i="3"/>
  <c r="AX4536" i="3"/>
  <c r="AX3298" i="3"/>
  <c r="AX999" i="3"/>
  <c r="AX4557" i="3"/>
  <c r="AX4832" i="3"/>
  <c r="AX5376" i="3"/>
  <c r="AX2272" i="3"/>
  <c r="AX538" i="3"/>
  <c r="AX5875" i="3"/>
  <c r="AX6059" i="3"/>
  <c r="AX3459" i="3"/>
  <c r="AX1572" i="3"/>
  <c r="AX3983" i="3"/>
  <c r="AX1165" i="3"/>
  <c r="AX1609" i="3"/>
  <c r="AX5405" i="3"/>
  <c r="AX564" i="3"/>
  <c r="AX2374" i="3"/>
  <c r="AX5257" i="3"/>
  <c r="AX5355" i="3"/>
  <c r="AX2156" i="3"/>
  <c r="AX3817" i="3"/>
  <c r="AX2329" i="3"/>
  <c r="AX3864" i="3"/>
  <c r="AX5017" i="3"/>
  <c r="AX4888" i="3"/>
  <c r="AX4730" i="3"/>
  <c r="AX1970" i="3"/>
  <c r="AX834" i="3"/>
  <c r="AX290" i="3"/>
  <c r="AX833" i="3"/>
  <c r="AX2093" i="3"/>
  <c r="AX4475" i="3"/>
  <c r="AX4789" i="3"/>
  <c r="AX515" i="3"/>
  <c r="AX4377" i="3"/>
  <c r="AX1836" i="3"/>
  <c r="AX4882" i="3"/>
  <c r="AX1267" i="3"/>
  <c r="AX4762" i="3"/>
  <c r="AX910" i="3"/>
  <c r="AX4413" i="3"/>
  <c r="AX1135" i="3"/>
  <c r="AX4482" i="3"/>
  <c r="AX1454" i="3"/>
  <c r="AX4953" i="3"/>
  <c r="AX5450" i="3"/>
  <c r="AX658" i="3"/>
  <c r="AX3895" i="3"/>
  <c r="AX5990" i="3"/>
  <c r="AX4350" i="3"/>
  <c r="AX4612" i="3"/>
  <c r="AX6054" i="3"/>
  <c r="AX856" i="3"/>
  <c r="AX2348" i="3"/>
  <c r="AX1971" i="3"/>
  <c r="AX4945" i="3"/>
  <c r="AX1925" i="3"/>
  <c r="AX5457" i="3"/>
  <c r="AX3611" i="3"/>
  <c r="AX3291" i="3"/>
  <c r="AX2257" i="3"/>
  <c r="AX5170" i="3"/>
  <c r="AX1238" i="3"/>
  <c r="AX759" i="3"/>
  <c r="AX3585" i="3"/>
  <c r="AX4318" i="3"/>
  <c r="AX5704" i="3"/>
  <c r="AX3727" i="3"/>
  <c r="AX5795" i="3"/>
  <c r="AX2332" i="3"/>
  <c r="AX1391" i="3"/>
  <c r="AX3863" i="3"/>
  <c r="AX5018" i="3"/>
  <c r="AX4759" i="3"/>
  <c r="AX1924" i="3"/>
  <c r="AX3148" i="3"/>
  <c r="AX1359" i="3"/>
  <c r="AX1854" i="3"/>
  <c r="AX4521" i="3"/>
  <c r="AX4145" i="3"/>
  <c r="AX1671" i="3"/>
  <c r="AX434" i="3"/>
  <c r="AX5526" i="3"/>
  <c r="AX5283" i="3"/>
  <c r="AX5374" i="3"/>
  <c r="AX5289" i="3"/>
  <c r="AX5767" i="3"/>
  <c r="AX6102" i="3"/>
  <c r="AX5765" i="3"/>
  <c r="AX3693" i="3"/>
  <c r="AX1597" i="3"/>
  <c r="AX5123" i="3"/>
  <c r="AX5619" i="3"/>
  <c r="AX1741" i="3"/>
  <c r="AX1365" i="3"/>
  <c r="AX5339" i="3"/>
  <c r="AX184" i="3"/>
  <c r="AX4990" i="3"/>
  <c r="AX3546" i="3"/>
  <c r="AX1383" i="3"/>
  <c r="AX5700" i="3"/>
  <c r="AX5213" i="3"/>
  <c r="AX1943" i="3"/>
  <c r="AX4976" i="3"/>
  <c r="AX4562" i="3"/>
  <c r="AX1525" i="3"/>
  <c r="AX5455" i="3"/>
  <c r="AX2369" i="3"/>
  <c r="AX3677" i="3"/>
  <c r="AX414" i="3"/>
  <c r="AX233" i="3"/>
  <c r="AX3758" i="3"/>
  <c r="AX1920" i="3"/>
  <c r="AX5707" i="3"/>
  <c r="AX5702" i="3"/>
  <c r="AX1081" i="3"/>
  <c r="AX2134" i="3"/>
  <c r="AX1988" i="3"/>
  <c r="AX5244" i="3"/>
  <c r="AX959" i="3"/>
  <c r="AX201" i="3"/>
  <c r="AX4471" i="3"/>
  <c r="AX736" i="3"/>
  <c r="AX306" i="3"/>
  <c r="AX5900" i="3"/>
  <c r="AX5974" i="3"/>
  <c r="AX1951" i="3"/>
  <c r="AX4453" i="3"/>
  <c r="AX1776" i="3"/>
  <c r="AX4011" i="3"/>
  <c r="AX5763" i="3"/>
  <c r="AX5773" i="3"/>
  <c r="AX5434" i="3"/>
  <c r="AX4619" i="3"/>
  <c r="AX2128" i="3"/>
  <c r="AX3297" i="3"/>
  <c r="AX2174" i="3"/>
  <c r="AX526" i="3"/>
  <c r="AX3773" i="3"/>
  <c r="AX4683" i="3"/>
  <c r="AX4408" i="3"/>
  <c r="AX2117" i="3"/>
  <c r="AX5879" i="3"/>
  <c r="AX6058" i="3"/>
  <c r="AX5031" i="3"/>
  <c r="AX1073" i="3"/>
  <c r="AX3984" i="3"/>
  <c r="AX4323" i="3"/>
  <c r="AX1608" i="3"/>
  <c r="AX1433" i="3"/>
  <c r="AX2074" i="3"/>
  <c r="AX1827" i="3"/>
  <c r="AX5699" i="3"/>
  <c r="AX565" i="3"/>
  <c r="AX1014" i="3"/>
  <c r="AX5443" i="3"/>
  <c r="AX5558" i="3"/>
  <c r="AX3861" i="3"/>
  <c r="AX5016" i="3"/>
  <c r="AX4887" i="3"/>
  <c r="AX5046" i="3"/>
  <c r="AX1483" i="3"/>
  <c r="AX244" i="3"/>
  <c r="AX5108" i="3"/>
  <c r="AX131" i="3"/>
  <c r="AX2092" i="3"/>
  <c r="AX1930" i="3"/>
  <c r="AX4515" i="3"/>
  <c r="AX5353" i="3"/>
  <c r="AX1368" i="3"/>
  <c r="AX5827" i="3"/>
  <c r="AX6037" i="3"/>
  <c r="AX4793" i="3"/>
  <c r="AX2017" i="3"/>
  <c r="AX75" i="3"/>
  <c r="AX3689" i="3"/>
  <c r="AX5343" i="3"/>
  <c r="AX5364" i="3"/>
  <c r="AX851" i="3"/>
  <c r="AX4737" i="3"/>
  <c r="AX1473" i="3"/>
  <c r="AX5044" i="3"/>
  <c r="AX4629" i="3"/>
  <c r="AX619" i="3"/>
  <c r="AX5844" i="3"/>
  <c r="AX3852" i="3"/>
  <c r="AX5491" i="3"/>
  <c r="AX4226" i="3"/>
  <c r="AX1296" i="3"/>
  <c r="AX1972" i="3"/>
  <c r="AX5538" i="3"/>
  <c r="AX5555" i="3"/>
  <c r="AX1435" i="3"/>
  <c r="AX3610" i="3"/>
  <c r="AX5340" i="3"/>
  <c r="AX5681" i="3"/>
  <c r="AX5984" i="3"/>
  <c r="AX1868" i="3"/>
  <c r="AX1931" i="3"/>
  <c r="AX4378" i="3"/>
  <c r="AX1860" i="3"/>
  <c r="AX5703" i="3"/>
  <c r="AX4050" i="3"/>
  <c r="AX335" i="3"/>
  <c r="AX763" i="3"/>
  <c r="AX680" i="3"/>
  <c r="AX5403" i="3"/>
  <c r="AX5750" i="3"/>
  <c r="AX1566" i="3"/>
  <c r="AX1686" i="3"/>
  <c r="AX3713" i="3"/>
  <c r="AX5729" i="3"/>
  <c r="AX6113" i="3"/>
  <c r="AX4803" i="3"/>
  <c r="AX4200" i="3"/>
  <c r="AX1523" i="3"/>
  <c r="AX417" i="3"/>
  <c r="AX1136" i="3"/>
  <c r="AX5716" i="3"/>
  <c r="AX2075" i="3"/>
  <c r="AX1208" i="3"/>
  <c r="AX4797" i="3"/>
  <c r="AX1026" i="3"/>
  <c r="AX1421" i="3"/>
  <c r="AX5470" i="3"/>
  <c r="AX1554" i="3"/>
  <c r="AX885" i="3"/>
  <c r="AX1846" i="3"/>
  <c r="AX1057" i="3"/>
  <c r="AX5630" i="3"/>
  <c r="AX4758" i="3"/>
  <c r="AX3976" i="3"/>
  <c r="AX4908" i="3"/>
  <c r="AX3479" i="3"/>
  <c r="AX1195" i="3"/>
  <c r="AX116" i="3"/>
  <c r="AX1871" i="3"/>
  <c r="AX361" i="3"/>
  <c r="AX2140" i="3"/>
  <c r="AX5713" i="3"/>
  <c r="AX1615" i="3"/>
  <c r="AX382" i="3"/>
  <c r="AX1128" i="3"/>
  <c r="AX5463" i="3"/>
  <c r="AX4088" i="3"/>
  <c r="AX4717" i="3"/>
  <c r="AX3214" i="3"/>
  <c r="AX1982" i="3"/>
  <c r="AX5667" i="3"/>
  <c r="AX1379" i="3"/>
  <c r="AX3118" i="3"/>
  <c r="AX4294" i="3"/>
  <c r="AX3193" i="3"/>
  <c r="AX1502" i="3"/>
  <c r="AX5970" i="3"/>
  <c r="AX5659" i="3"/>
  <c r="AX5781" i="3"/>
  <c r="AX5396" i="3"/>
  <c r="AX3684" i="3"/>
  <c r="AX1885" i="3"/>
  <c r="AX5032" i="3"/>
  <c r="AX5375" i="3"/>
  <c r="AX4659" i="3"/>
  <c r="AX5238" i="3"/>
  <c r="AX5539" i="3"/>
  <c r="AX5459" i="3"/>
  <c r="AX5248" i="3"/>
  <c r="AX2186" i="3"/>
  <c r="AX5737" i="3"/>
  <c r="AX4942" i="3"/>
  <c r="AX1510" i="3"/>
  <c r="AX3576" i="3"/>
  <c r="AX4748" i="3"/>
  <c r="AX1998" i="3"/>
  <c r="AX666" i="3"/>
  <c r="AX5787" i="3"/>
  <c r="AX260" i="3"/>
  <c r="AX3580" i="3"/>
  <c r="AX2199" i="3"/>
  <c r="AX1200" i="3"/>
  <c r="AX3374" i="3"/>
  <c r="AX2091" i="3"/>
  <c r="AX5055" i="3"/>
  <c r="AX266" i="3"/>
  <c r="AX6104" i="3"/>
  <c r="AX6001" i="3"/>
  <c r="AX5940" i="3"/>
  <c r="AX6035" i="3"/>
  <c r="AX6052" i="3"/>
  <c r="AX1265" i="3"/>
  <c r="AX1872" i="3"/>
  <c r="AX3675" i="3"/>
  <c r="AX5951" i="3"/>
  <c r="AX552" i="3"/>
  <c r="AX4235" i="3"/>
  <c r="AX5438" i="3"/>
  <c r="AX2284" i="3"/>
  <c r="AX4398" i="3"/>
  <c r="AX312" i="3"/>
  <c r="AX5023" i="3"/>
  <c r="AX5892" i="3"/>
  <c r="AX3851" i="3"/>
  <c r="AX1248" i="3"/>
  <c r="AX4225" i="3"/>
  <c r="AX5430" i="3"/>
  <c r="AX3978" i="3"/>
  <c r="AX5525" i="3"/>
  <c r="AX4385" i="3"/>
  <c r="AX5322" i="3"/>
  <c r="AX5528" i="3"/>
  <c r="AX1035" i="3"/>
  <c r="AX6009" i="3"/>
  <c r="AX4732" i="3"/>
  <c r="AX5345" i="3"/>
  <c r="AX722" i="3"/>
  <c r="AX5351" i="3"/>
  <c r="AX5597" i="3"/>
  <c r="AX583" i="3"/>
  <c r="AX4907" i="3"/>
  <c r="AX104" i="3"/>
  <c r="AX1389" i="3"/>
  <c r="AX1300" i="3"/>
  <c r="AX1193" i="3"/>
  <c r="AX1132" i="3"/>
  <c r="AX872" i="3"/>
  <c r="AX3766" i="3"/>
  <c r="AX450" i="3"/>
  <c r="AX4195" i="3"/>
  <c r="AX472" i="3"/>
  <c r="AX4950" i="3"/>
  <c r="AX1764" i="3"/>
  <c r="AX926" i="3"/>
  <c r="AX2188" i="3"/>
  <c r="AX5157" i="3"/>
  <c r="AX4651" i="3"/>
  <c r="AX923" i="3"/>
  <c r="AX1825" i="3"/>
  <c r="AX5770" i="3"/>
  <c r="AX4674" i="3"/>
  <c r="AX1429" i="3"/>
  <c r="AX4067" i="3"/>
  <c r="AX5780" i="3"/>
  <c r="AX1003" i="3"/>
  <c r="AX5870" i="3"/>
  <c r="AX6041" i="3"/>
  <c r="AX4114" i="3"/>
  <c r="AX4800" i="3"/>
  <c r="AX3587" i="3"/>
  <c r="AX1207" i="3"/>
  <c r="AX1999" i="3"/>
  <c r="AX4676" i="3"/>
  <c r="AX980" i="3"/>
  <c r="AX4687" i="3"/>
  <c r="AX2035" i="3"/>
  <c r="AX2016" i="3"/>
  <c r="AX1037" i="3"/>
  <c r="AX4790" i="3"/>
  <c r="AX4189" i="3"/>
  <c r="AX4066" i="3"/>
  <c r="AX747" i="3"/>
  <c r="AX5627" i="3"/>
  <c r="AX4840" i="3"/>
  <c r="AX115" i="3"/>
  <c r="AX2259" i="3"/>
  <c r="AX4568" i="3"/>
  <c r="AX1887" i="3"/>
  <c r="AX4519" i="3"/>
  <c r="AX519" i="3"/>
  <c r="AX4807" i="3"/>
  <c r="AX302" i="3"/>
  <c r="AX4415" i="3"/>
  <c r="AX4696" i="3"/>
  <c r="AX2298" i="3"/>
  <c r="AX966" i="3"/>
  <c r="AX1199" i="3"/>
  <c r="AX5762" i="3"/>
  <c r="AX3979" i="3"/>
  <c r="AX6075" i="3"/>
  <c r="AX3804" i="3"/>
  <c r="AX5864" i="3"/>
  <c r="AX4943" i="3"/>
  <c r="AX4556" i="3"/>
  <c r="AX1237" i="3"/>
  <c r="AX5779" i="3"/>
  <c r="AX2115" i="3"/>
  <c r="AX2234" i="3"/>
  <c r="AX1032" i="3"/>
  <c r="AX2232" i="3"/>
  <c r="AX1347" i="3"/>
  <c r="AX1060" i="3"/>
  <c r="AX1777" i="3"/>
  <c r="AX580" i="3"/>
  <c r="AX1016" i="3"/>
  <c r="AX144" i="3"/>
  <c r="AX3571" i="3"/>
  <c r="AX4316" i="3"/>
  <c r="AX3897" i="3"/>
  <c r="AX3779" i="3"/>
  <c r="AX5986" i="3"/>
  <c r="AX1981" i="3"/>
  <c r="AX5982" i="3"/>
  <c r="AX5466" i="3"/>
  <c r="AX1782" i="3"/>
  <c r="AX3487" i="3"/>
  <c r="AX4647" i="3"/>
  <c r="AX37" i="3"/>
  <c r="AX5121" i="3"/>
  <c r="AX3871" i="3"/>
  <c r="AX2251" i="3"/>
  <c r="AX892" i="3"/>
  <c r="AX5101" i="3"/>
  <c r="AX4125" i="3"/>
  <c r="AX461" i="3"/>
  <c r="AX3829" i="3"/>
  <c r="AX4542" i="3"/>
  <c r="AX3146" i="3"/>
  <c r="AX4531" i="3"/>
  <c r="AX1015" i="3"/>
  <c r="AX3774" i="3"/>
  <c r="AX1212" i="3"/>
  <c r="AX2191" i="3"/>
  <c r="AX968" i="3"/>
  <c r="AX4497" i="3"/>
  <c r="AX1978" i="3"/>
  <c r="AX4727" i="3"/>
  <c r="AX2201" i="3"/>
  <c r="AX766" i="3"/>
  <c r="AX5564" i="3"/>
  <c r="AX44" i="3"/>
  <c r="AX3342" i="3"/>
  <c r="AX5689" i="3"/>
  <c r="AX1677" i="3"/>
  <c r="AX1385" i="3"/>
  <c r="AX3902" i="3"/>
  <c r="AX137" i="3"/>
  <c r="AX4870" i="3"/>
  <c r="AX1041" i="3"/>
  <c r="AX1637" i="3"/>
  <c r="AX36" i="3"/>
  <c r="AX908" i="3"/>
  <c r="AX1535" i="3"/>
  <c r="AX1507" i="3"/>
  <c r="AX4305" i="3"/>
  <c r="AX6081" i="3"/>
  <c r="AX2162" i="3"/>
  <c r="AX6116" i="3"/>
  <c r="AX3917" i="3"/>
  <c r="AX5219" i="3"/>
  <c r="AX4084" i="3"/>
  <c r="AX5260" i="3"/>
  <c r="AX5949" i="3"/>
  <c r="AX5743" i="3"/>
  <c r="AX5096" i="3"/>
  <c r="AX3878" i="3"/>
  <c r="AX3696" i="3"/>
  <c r="AX1120" i="3"/>
  <c r="AX5493" i="3"/>
  <c r="AX5782" i="3"/>
  <c r="AX2116" i="3"/>
  <c r="AX4741" i="3"/>
  <c r="AX4776" i="3"/>
  <c r="AX1780" i="3"/>
  <c r="AX4269" i="3"/>
  <c r="AX4645" i="3"/>
  <c r="AX714" i="3"/>
  <c r="AX1518" i="3"/>
  <c r="AX5916" i="3"/>
  <c r="AX3676" i="3"/>
  <c r="AX4411" i="3"/>
  <c r="AX2051" i="3"/>
  <c r="AX1829" i="3"/>
  <c r="AX3620" i="3"/>
  <c r="AX5442" i="3"/>
  <c r="AX6025" i="3"/>
  <c r="AX5625" i="3"/>
  <c r="AX4382" i="3"/>
  <c r="AX4906" i="3"/>
  <c r="AX365" i="3"/>
  <c r="AX1272" i="3"/>
  <c r="AX157" i="3"/>
  <c r="AX453" i="3"/>
  <c r="AX360" i="3"/>
  <c r="AX1082" i="3"/>
  <c r="AX3765" i="3"/>
  <c r="AX5028" i="3"/>
  <c r="AX4526" i="3"/>
  <c r="AX5826" i="3"/>
  <c r="AX1405" i="3"/>
  <c r="AX2054" i="3"/>
  <c r="AX4138" i="3"/>
  <c r="AX1773" i="3"/>
  <c r="AX5676" i="3"/>
  <c r="AX5863" i="3"/>
  <c r="AX4127" i="3"/>
  <c r="AX4830" i="3"/>
  <c r="AX1160" i="3"/>
  <c r="AX2172" i="3"/>
  <c r="AX5546" i="3"/>
  <c r="AX5855" i="3"/>
  <c r="AX4541" i="3"/>
  <c r="AX547" i="3"/>
  <c r="AX4530" i="3"/>
  <c r="AX5305" i="3"/>
  <c r="AX4194" i="3"/>
  <c r="AX240" i="3"/>
  <c r="AX5959" i="3"/>
  <c r="AX1074" i="3"/>
  <c r="AX5930" i="3"/>
  <c r="AX5394" i="3"/>
  <c r="AX981" i="3"/>
  <c r="AX5944" i="3"/>
  <c r="AX758" i="3"/>
  <c r="AX5840" i="3"/>
  <c r="AX765" i="3"/>
  <c r="AX2155" i="3"/>
  <c r="AX5516" i="3"/>
  <c r="AX2171" i="3"/>
  <c r="AX771" i="3"/>
  <c r="AX608" i="3"/>
  <c r="AX4845" i="3"/>
  <c r="AX4338" i="3"/>
  <c r="AX703" i="3"/>
  <c r="AX4373" i="3"/>
  <c r="AX1812" i="3"/>
  <c r="AX695" i="3"/>
  <c r="AX4827" i="3"/>
  <c r="AX582" i="3"/>
  <c r="AX35" i="3"/>
  <c r="AX3288" i="3"/>
  <c r="AX4701" i="3"/>
  <c r="AX6117" i="3"/>
  <c r="AX4857" i="3"/>
  <c r="AX5218" i="3"/>
  <c r="AX4083" i="3"/>
  <c r="AX6109" i="3"/>
  <c r="AX6076" i="3"/>
  <c r="AX6015" i="3"/>
  <c r="AX4293" i="3"/>
  <c r="AX4956" i="3"/>
  <c r="AX348" i="3"/>
  <c r="AX5249" i="3"/>
  <c r="AX1513" i="3"/>
  <c r="AX1382" i="3"/>
  <c r="AX3683" i="3"/>
  <c r="AX3666" i="3"/>
  <c r="AX1709" i="3"/>
  <c r="AX3334" i="3"/>
  <c r="AX6004" i="3"/>
  <c r="AX5580" i="3"/>
  <c r="AX4330" i="3"/>
  <c r="AX5927" i="3"/>
  <c r="AX1692" i="3"/>
  <c r="AX82" i="3"/>
  <c r="AX5254" i="3"/>
  <c r="AX5837" i="3"/>
  <c r="AX4890" i="3"/>
  <c r="AX2154" i="3"/>
  <c r="AX1890" i="3"/>
  <c r="AX470" i="3"/>
  <c r="AX1088" i="3"/>
  <c r="AX5268" i="3"/>
  <c r="AX356" i="3"/>
  <c r="AX3891" i="3"/>
  <c r="AX4675" i="3"/>
  <c r="AX877" i="3"/>
  <c r="AX6074" i="3"/>
  <c r="AX4548" i="3"/>
  <c r="AX4412" i="3"/>
  <c r="AX6034" i="3"/>
  <c r="AX3633" i="3"/>
  <c r="AX3392" i="3"/>
  <c r="AX4630" i="3"/>
  <c r="AX5998" i="3"/>
  <c r="AX5532" i="3"/>
  <c r="AX681" i="3"/>
  <c r="AX5474" i="3"/>
  <c r="AX3398" i="3"/>
  <c r="AX5231" i="3"/>
  <c r="AX1634" i="3"/>
  <c r="AX5412" i="3"/>
  <c r="AX2215" i="3"/>
  <c r="AX5929" i="3"/>
  <c r="AX6593" i="3"/>
  <c r="AX5804" i="3"/>
  <c r="AX5059" i="3"/>
  <c r="AX5025" i="3"/>
  <c r="AX761" i="3"/>
  <c r="AX4353" i="3"/>
  <c r="AX2307" i="3"/>
  <c r="AX1847" i="3"/>
  <c r="AX6090" i="3"/>
  <c r="AX5802" i="3"/>
  <c r="AX3876" i="3"/>
  <c r="AX5590" i="3"/>
  <c r="AX1662" i="3"/>
  <c r="AX3755" i="3"/>
  <c r="AX5242" i="3"/>
  <c r="AX206" i="3"/>
  <c r="AX3382" i="3"/>
  <c r="AX668" i="3"/>
  <c r="AX2506" i="3"/>
  <c r="AX4233" i="3"/>
  <c r="AX697" i="3"/>
  <c r="AX307" i="3"/>
  <c r="AX3959" i="3"/>
  <c r="AX3715" i="3"/>
  <c r="AX5595" i="3"/>
  <c r="AX3780" i="3"/>
  <c r="AX4600" i="3"/>
  <c r="AX1547" i="3"/>
  <c r="AX6103" i="3"/>
  <c r="AX5772" i="3"/>
  <c r="AX6008" i="3"/>
  <c r="AX4537" i="3"/>
  <c r="AX1380" i="3"/>
  <c r="AX4933" i="3"/>
  <c r="AX3299" i="3"/>
  <c r="AX4461" i="3"/>
  <c r="AX285" i="3"/>
  <c r="AX4503" i="3"/>
  <c r="AX4051" i="3"/>
  <c r="AX4740" i="3"/>
  <c r="AX5995" i="3"/>
  <c r="AX5348" i="3"/>
  <c r="AX5851" i="3"/>
  <c r="AX4818" i="3"/>
  <c r="AX2345" i="3"/>
  <c r="AX5671" i="3"/>
  <c r="AX1242" i="3"/>
  <c r="AX4192" i="3"/>
  <c r="AX2372" i="3"/>
  <c r="AX1519" i="3"/>
  <c r="AX2030" i="3"/>
  <c r="AX2303" i="3"/>
  <c r="AX338" i="3"/>
  <c r="AX873" i="3"/>
  <c r="AX1555" i="3"/>
  <c r="AX700" i="3"/>
  <c r="AX2015" i="3"/>
  <c r="AX5578" i="3"/>
  <c r="AX1932" i="3"/>
  <c r="AX5559" i="3"/>
  <c r="AX4910" i="3"/>
  <c r="AX252" i="3"/>
  <c r="AX4191" i="3"/>
  <c r="AX4886" i="3"/>
  <c r="AX650" i="3"/>
  <c r="AX1546" i="3"/>
  <c r="AX1253" i="3"/>
  <c r="AX3763" i="3"/>
  <c r="AX955" i="3"/>
  <c r="AX1469" i="3"/>
  <c r="AX4805" i="3"/>
  <c r="AX6046" i="3"/>
  <c r="AX5832" i="3"/>
  <c r="AX6006" i="3"/>
  <c r="AX1323" i="3"/>
  <c r="AX3606" i="3"/>
  <c r="AX5641" i="3"/>
  <c r="AX1691" i="3"/>
  <c r="AX3613" i="3"/>
  <c r="AX3736" i="3"/>
  <c r="AX6040" i="3"/>
  <c r="AX4879" i="3"/>
  <c r="AX2044" i="3"/>
  <c r="AX418" i="3"/>
  <c r="AX5732" i="3"/>
  <c r="AX5250" i="3"/>
  <c r="AX1107" i="3"/>
  <c r="AX4442" i="3"/>
  <c r="AX566" i="3"/>
  <c r="AX293" i="3"/>
  <c r="AX2053" i="3"/>
  <c r="AX4706" i="3"/>
  <c r="AX202" i="3"/>
  <c r="AX3857" i="3"/>
  <c r="AX2371" i="3"/>
  <c r="AX3962" i="3"/>
  <c r="AX5380" i="3"/>
  <c r="AX711" i="3"/>
  <c r="AX948" i="3"/>
  <c r="AX2052" i="3"/>
  <c r="AX476" i="3"/>
  <c r="AX1891" i="3"/>
  <c r="AX5800" i="3"/>
  <c r="AX5102" i="3"/>
  <c r="AX5588" i="3"/>
  <c r="AX3904" i="3"/>
  <c r="AX946" i="3"/>
  <c r="AX5593" i="3"/>
  <c r="AX2353" i="3"/>
  <c r="AX993" i="3"/>
  <c r="AX4176" i="3"/>
  <c r="AX667" i="3"/>
  <c r="AX4516" i="3"/>
  <c r="AX3893" i="3"/>
  <c r="AX5985" i="3"/>
  <c r="AX6012" i="3"/>
  <c r="AX5307" i="3"/>
  <c r="AX5365" i="3"/>
  <c r="AX5926" i="3"/>
  <c r="AX5079" i="3"/>
  <c r="AX5721" i="3"/>
  <c r="AX5034" i="3"/>
  <c r="AX875" i="3"/>
  <c r="AX1059" i="3"/>
  <c r="AX6011" i="3"/>
  <c r="AX4039" i="3"/>
  <c r="AX4239" i="3"/>
  <c r="AX4124" i="3"/>
  <c r="AX710" i="3"/>
  <c r="AX5856" i="3"/>
  <c r="AX5369" i="3"/>
  <c r="AX3499" i="3"/>
  <c r="AX4533" i="3"/>
  <c r="AX4198" i="3"/>
  <c r="AX2727" i="3"/>
  <c r="AX5431" i="3"/>
  <c r="AX2290" i="3"/>
  <c r="AX4467" i="3"/>
  <c r="AX4876" i="3"/>
  <c r="AX2078" i="3"/>
  <c r="AX5803" i="3"/>
  <c r="AX852" i="3"/>
  <c r="AX704" i="3"/>
  <c r="AX5754" i="3"/>
  <c r="AX5399" i="3"/>
  <c r="AX3341" i="3"/>
  <c r="AX5105" i="3"/>
  <c r="AX5599" i="3"/>
  <c r="AX5504" i="3"/>
  <c r="AX4842" i="3"/>
  <c r="AX5705" i="3"/>
  <c r="AX4841" i="3"/>
  <c r="AX532" i="3"/>
  <c r="AX1571" i="3"/>
  <c r="AX4374" i="3"/>
  <c r="AX1045" i="3"/>
  <c r="AX281" i="3"/>
  <c r="AX5104" i="3"/>
  <c r="AX172" i="3"/>
  <c r="AX305" i="3"/>
  <c r="AX2274" i="3"/>
  <c r="AX1279" i="3"/>
  <c r="AX6095" i="3"/>
  <c r="AX4511" i="3"/>
  <c r="AX5276" i="3"/>
  <c r="AX6073" i="3"/>
  <c r="AX2150" i="3"/>
  <c r="AX5666" i="3"/>
  <c r="AX4618" i="3"/>
  <c r="AX444" i="3"/>
  <c r="AX5262" i="3"/>
  <c r="AX3194" i="3"/>
  <c r="AX5005" i="3"/>
  <c r="AX4993" i="3"/>
  <c r="AX4403" i="3"/>
  <c r="AX4968" i="3"/>
  <c r="AX3538" i="3"/>
  <c r="AX5531" i="3"/>
  <c r="AX5306" i="3"/>
  <c r="AX754" i="3"/>
  <c r="AX1552" i="3"/>
  <c r="AX805" i="3"/>
  <c r="AX4279" i="3"/>
  <c r="AX4421" i="3"/>
  <c r="AX4867" i="3"/>
  <c r="AX5748" i="3"/>
  <c r="AX729" i="3"/>
  <c r="AX4534" i="3"/>
  <c r="AX4500" i="3"/>
  <c r="AX97" i="3"/>
  <c r="AX3816" i="3"/>
  <c r="AX1161" i="3"/>
  <c r="AX5503" i="3"/>
  <c r="AX2047" i="3"/>
  <c r="AX3661" i="3"/>
  <c r="AX4315" i="3"/>
  <c r="AX5791" i="3"/>
  <c r="AX907" i="3"/>
  <c r="AX2090" i="3"/>
  <c r="AX74" i="3"/>
  <c r="AX171" i="3"/>
  <c r="AX485" i="3"/>
  <c r="AX4304" i="3"/>
  <c r="AX5831" i="3"/>
  <c r="AX5117" i="3"/>
  <c r="AX5611" i="3"/>
  <c r="AX5889" i="3"/>
  <c r="AX2181" i="3"/>
  <c r="AX6044" i="3"/>
  <c r="AX1778" i="3"/>
  <c r="AX4782" i="3"/>
  <c r="AX5315" i="3"/>
  <c r="AX698" i="3"/>
  <c r="AX4952" i="3"/>
  <c r="AX1594" i="3"/>
  <c r="AX1134" i="3"/>
  <c r="AX5687" i="3"/>
  <c r="AX4810" i="3"/>
  <c r="AX1214" i="3"/>
  <c r="AX1557" i="3"/>
  <c r="AX5265" i="3"/>
  <c r="AX5428" i="3"/>
  <c r="AX4892" i="3"/>
  <c r="AX2000" i="3"/>
  <c r="AX884" i="3"/>
  <c r="AX5928" i="3"/>
  <c r="AX1556" i="3"/>
  <c r="AX232" i="3"/>
  <c r="AX1255" i="3"/>
  <c r="AX5232" i="3"/>
  <c r="AX5908" i="3"/>
  <c r="AX4835" i="3"/>
  <c r="AX4317" i="3"/>
  <c r="AX1808" i="3"/>
  <c r="AX1848" i="3"/>
  <c r="AX5596" i="3"/>
  <c r="AX4525" i="3"/>
  <c r="AX5499" i="3"/>
  <c r="AX752" i="3"/>
  <c r="AX4702" i="3"/>
  <c r="AX1700" i="3"/>
  <c r="AX741" i="3"/>
  <c r="AX2314" i="3"/>
  <c r="AX3899" i="3"/>
  <c r="AX369" i="3"/>
  <c r="AX511" i="3"/>
  <c r="AX5694" i="3"/>
  <c r="AX5282" i="3"/>
  <c r="AX2282" i="3"/>
  <c r="AX6051" i="3"/>
  <c r="AX1361" i="3"/>
  <c r="AX2363" i="3"/>
  <c r="AX4880" i="3"/>
  <c r="AX1341" i="3"/>
  <c r="AX4464" i="3"/>
  <c r="AX391" i="3"/>
  <c r="AX4738" i="3"/>
  <c r="AX1501" i="3"/>
  <c r="AX479" i="3"/>
  <c r="AX4220" i="3"/>
  <c r="AX3930" i="3"/>
  <c r="AX1698" i="3"/>
  <c r="AX5266" i="3"/>
  <c r="AX1895" i="3"/>
  <c r="AX4644" i="3"/>
  <c r="AX1582" i="3"/>
  <c r="AX5129" i="3"/>
  <c r="AX5553" i="3"/>
  <c r="AX5585" i="3"/>
  <c r="AX2039" i="3"/>
  <c r="AX5082" i="3"/>
  <c r="AX5224" i="3"/>
  <c r="AX67" i="3"/>
  <c r="AX596" i="3"/>
  <c r="AX403" i="3"/>
  <c r="AX4063" i="3"/>
  <c r="AX5384" i="3"/>
  <c r="AX4839" i="3"/>
  <c r="AX657" i="3"/>
  <c r="AX4360" i="3"/>
  <c r="AX1636" i="3"/>
  <c r="AX458" i="3"/>
  <c r="AX1463" i="3"/>
  <c r="AX591" i="3"/>
  <c r="AX510" i="3"/>
  <c r="AX3951" i="3"/>
  <c r="AX4722" i="3"/>
  <c r="AX3446" i="3"/>
  <c r="AX4784" i="3"/>
  <c r="AX1647" i="3"/>
  <c r="AX4914" i="3"/>
  <c r="AX4648" i="3"/>
  <c r="AX643" i="3"/>
  <c r="AX5665" i="3"/>
  <c r="AX599" i="3"/>
  <c r="AX4791" i="3"/>
  <c r="AX775" i="3"/>
  <c r="AX4686" i="3"/>
  <c r="AX5739" i="3"/>
  <c r="AX4718" i="3"/>
  <c r="AX4988" i="3"/>
  <c r="AX3628" i="3"/>
  <c r="AX4058" i="3"/>
  <c r="AX267" i="3"/>
  <c r="AX1553" i="3"/>
  <c r="AX4369" i="3"/>
  <c r="AX1611" i="3"/>
  <c r="AX1221" i="3"/>
  <c r="AX4773" i="3"/>
  <c r="AX5812" i="3"/>
  <c r="AX5270" i="3"/>
  <c r="AX5083" i="3"/>
  <c r="AX4478" i="3"/>
  <c r="AX1286" i="3"/>
  <c r="AX1390" i="3"/>
  <c r="AX5382" i="3"/>
  <c r="AX5505" i="3"/>
  <c r="AX4514" i="3"/>
  <c r="AX896" i="3"/>
  <c r="AX4193" i="3"/>
  <c r="AX5247" i="3"/>
  <c r="AX4569" i="3"/>
  <c r="AX3730" i="3"/>
  <c r="AX1337" i="3"/>
  <c r="AX392" i="3"/>
  <c r="AX487" i="3"/>
  <c r="AX5911" i="3"/>
  <c r="AX1628" i="3"/>
  <c r="AX5744" i="3"/>
  <c r="AX6105" i="3"/>
  <c r="AX2286" i="3"/>
  <c r="AX4763" i="3"/>
  <c r="AX6069" i="3"/>
  <c r="AX3834" i="3"/>
  <c r="AX5414" i="3"/>
  <c r="AX5344" i="3"/>
  <c r="AX1495" i="3"/>
  <c r="AX5735" i="3"/>
  <c r="AX6032" i="3"/>
  <c r="AX4109" i="3"/>
  <c r="AX973" i="3"/>
  <c r="AX2009" i="3"/>
  <c r="AX5938" i="3"/>
  <c r="AX2185" i="3"/>
  <c r="AX3931" i="3"/>
  <c r="AX5116" i="3"/>
  <c r="AX4300" i="3"/>
  <c r="AX4494" i="3"/>
  <c r="AX5903" i="3"/>
  <c r="AX5639" i="3"/>
  <c r="AX193" i="3"/>
  <c r="AX3533" i="3"/>
  <c r="AX5072" i="3"/>
  <c r="AX1786" i="3"/>
  <c r="AX425" i="3"/>
  <c r="AX4076" i="3"/>
  <c r="AX5303" i="3"/>
  <c r="AX1645" i="3"/>
  <c r="AX3569" i="3"/>
  <c r="AX1898" i="3"/>
  <c r="AX4665" i="3"/>
  <c r="AX4757" i="3"/>
  <c r="AX1562" i="3"/>
  <c r="AX1490" i="3"/>
  <c r="AX5243" i="3"/>
  <c r="AX1316" i="3"/>
  <c r="AX1030" i="3"/>
  <c r="AX1684" i="3"/>
  <c r="AX3950" i="3"/>
  <c r="AX441" i="3"/>
  <c r="AX225" i="3"/>
  <c r="AX3287" i="3"/>
  <c r="AX5834" i="3"/>
  <c r="AX4949" i="3"/>
  <c r="AX5288" i="3"/>
  <c r="AX386" i="3"/>
  <c r="AX1798" i="3"/>
  <c r="AX5774" i="3"/>
  <c r="AX6110" i="3"/>
  <c r="AX4573" i="3"/>
  <c r="AX1186" i="3"/>
  <c r="AX5859" i="3"/>
  <c r="AX3629" i="3"/>
  <c r="AX4167" i="3"/>
  <c r="AX5661" i="3"/>
  <c r="AX4091" i="3"/>
  <c r="AX4967" i="3"/>
  <c r="AX5087" i="3"/>
  <c r="AX1912" i="3"/>
  <c r="AX3668" i="3"/>
  <c r="AX5212" i="3"/>
  <c r="AX4186" i="3"/>
  <c r="AX2316" i="3"/>
  <c r="AX4825" i="3"/>
  <c r="AX3216" i="3"/>
  <c r="AX2258" i="3"/>
  <c r="AX4564" i="3"/>
  <c r="AX2256" i="3"/>
  <c r="AX5838" i="3"/>
  <c r="AX5302" i="3"/>
  <c r="AX4899" i="3"/>
  <c r="AX592" i="3"/>
  <c r="AX2206" i="3"/>
  <c r="AX5506" i="3"/>
  <c r="AX3901" i="3"/>
  <c r="AX1080" i="3"/>
  <c r="AX764" i="3"/>
  <c r="AX209" i="3"/>
  <c r="AX279" i="3"/>
  <c r="AX1406" i="3"/>
  <c r="AX3926" i="3"/>
  <c r="AX4275" i="3"/>
  <c r="AX484" i="3"/>
  <c r="AX5897" i="3"/>
  <c r="AX3360" i="3"/>
  <c r="AX6027" i="3"/>
  <c r="AX3447" i="3"/>
  <c r="AX6017" i="3"/>
  <c r="AX1352" i="3"/>
  <c r="AX5346" i="3"/>
  <c r="AX1576" i="3"/>
  <c r="AX5948" i="3"/>
  <c r="AX4935" i="3"/>
  <c r="AX839" i="3"/>
  <c r="AX2183" i="3"/>
  <c r="AX271" i="3"/>
  <c r="AX4593" i="3"/>
  <c r="AX5495" i="3"/>
  <c r="AX2368" i="3"/>
  <c r="AX3850" i="3"/>
  <c r="AX5426" i="3"/>
  <c r="AX4224" i="3"/>
  <c r="AX4725" i="3"/>
  <c r="AX4370" i="3"/>
  <c r="AX5822" i="3"/>
  <c r="AX4838" i="3"/>
  <c r="AX5379" i="3"/>
  <c r="AX1722" i="3"/>
  <c r="AX5738" i="3"/>
  <c r="AX4073" i="3"/>
  <c r="AX5027" i="3"/>
  <c r="AX5326" i="3"/>
  <c r="AX1910" i="3"/>
  <c r="AX5771" i="3"/>
  <c r="AX5613" i="3"/>
  <c r="AX5537" i="3"/>
  <c r="AX1694" i="3"/>
  <c r="AX4954" i="3"/>
  <c r="AX1976" i="3"/>
  <c r="AX663" i="3"/>
  <c r="AX5406" i="3"/>
  <c r="AX5991" i="3"/>
  <c r="AX501" i="3"/>
  <c r="AX3932" i="3"/>
  <c r="AX6055" i="3"/>
  <c r="AX5869" i="3"/>
  <c r="AX842" i="3"/>
  <c r="AX1363" i="3"/>
  <c r="AX5978" i="3"/>
  <c r="AX4816" i="3"/>
  <c r="AX5458" i="3"/>
  <c r="AX205" i="3"/>
  <c r="AX3811" i="3"/>
  <c r="AX1046" i="3"/>
  <c r="AX627" i="3"/>
  <c r="AX5579" i="3"/>
  <c r="AX4560" i="3"/>
  <c r="AX5674" i="3"/>
  <c r="AX5192" i="3"/>
  <c r="AX5709" i="3"/>
  <c r="AX4859" i="3"/>
  <c r="AX2248" i="3"/>
  <c r="AX5279" i="3"/>
  <c r="AX3519" i="3"/>
  <c r="AX3955" i="3"/>
  <c r="AX5753" i="3"/>
  <c r="AX3920" i="3"/>
  <c r="AX5094" i="3"/>
  <c r="AX514" i="3"/>
  <c r="AX4689" i="3"/>
  <c r="AX5830" i="3"/>
  <c r="AX4697" i="3"/>
  <c r="AX6115" i="3"/>
  <c r="AX5462" i="3"/>
  <c r="AX1278" i="3"/>
  <c r="AX469" i="3"/>
  <c r="AX4424" i="3"/>
  <c r="AX3836" i="3"/>
  <c r="AX5678" i="3"/>
  <c r="AX5723" i="3"/>
  <c r="AX5821" i="3"/>
  <c r="AX922" i="3"/>
  <c r="AX5045" i="3"/>
  <c r="AX4134" i="3"/>
  <c r="AX2285" i="3"/>
  <c r="AX5877" i="3"/>
  <c r="AX4621" i="3"/>
  <c r="AX1167" i="3"/>
  <c r="AX3754" i="3"/>
  <c r="AX5572" i="3"/>
  <c r="AX4429" i="3"/>
  <c r="AX1226" i="3"/>
  <c r="AX5286" i="3"/>
  <c r="AX1254" i="3"/>
  <c r="AX5103" i="3"/>
  <c r="AX4501" i="3"/>
  <c r="AX5784" i="3"/>
  <c r="AX1243" i="3"/>
  <c r="AX5956" i="3"/>
  <c r="AX1479" i="3"/>
  <c r="AX5675" i="3"/>
  <c r="AX5653" i="3"/>
  <c r="AX5015" i="3"/>
  <c r="AX337" i="3"/>
  <c r="AX3461" i="3"/>
  <c r="AX1877" i="3"/>
  <c r="AX1821" i="3"/>
  <c r="AX1460" i="3"/>
  <c r="AX1704" i="3"/>
  <c r="AX1085" i="3"/>
  <c r="AX972" i="3"/>
  <c r="AX3764" i="3"/>
  <c r="AX5411" i="3"/>
  <c r="AX5508" i="3"/>
  <c r="AX3777" i="3"/>
  <c r="AX287" i="3"/>
  <c r="AX2158" i="3"/>
  <c r="AX4915" i="3"/>
  <c r="AX661" i="3"/>
  <c r="AX3781" i="3"/>
  <c r="AX4236" i="3"/>
  <c r="AX2125" i="3"/>
  <c r="AX5768" i="3"/>
  <c r="AX4135" i="3"/>
  <c r="AX188" i="3"/>
  <c r="AX5966" i="3"/>
  <c r="AX5519" i="3"/>
  <c r="AX525" i="3"/>
  <c r="AX5896" i="3"/>
  <c r="AX1548" i="3"/>
  <c r="AX1897" i="3"/>
  <c r="AX4394" i="3"/>
  <c r="AX5524" i="3"/>
  <c r="AX4836" i="3"/>
  <c r="AX5066" i="3"/>
  <c r="AX5591" i="3"/>
  <c r="AX5922" i="3"/>
  <c r="AX2373" i="3"/>
  <c r="AX4477" i="3"/>
  <c r="AX4438" i="3"/>
  <c r="AX673" i="3"/>
  <c r="AX4524" i="3"/>
  <c r="AX6083" i="3"/>
  <c r="AX4936" i="3"/>
  <c r="AX73" i="3"/>
  <c r="AX1276" i="3"/>
  <c r="AX496" i="3"/>
  <c r="AX1458" i="3"/>
  <c r="AX88" i="3"/>
  <c r="AX1084" i="3"/>
  <c r="AX4804" i="3"/>
  <c r="AX3756" i="3"/>
  <c r="AX4270" i="3"/>
  <c r="AX549" i="3"/>
  <c r="AX5887" i="3"/>
  <c r="AX5919" i="3"/>
  <c r="AX5924" i="3"/>
  <c r="AX6097" i="3"/>
  <c r="AX5075" i="3"/>
  <c r="AX1336" i="3"/>
  <c r="AX5518" i="3"/>
  <c r="AX4822" i="3"/>
  <c r="AX482" i="3"/>
  <c r="AX5110" i="3"/>
  <c r="AX5849" i="3"/>
  <c r="AX1952" i="3"/>
  <c r="AX5993" i="3"/>
  <c r="AX5349" i="3"/>
  <c r="AX1462" i="3"/>
  <c r="AX4299" i="3"/>
  <c r="AX5547" i="3"/>
  <c r="AX4185" i="3"/>
  <c r="AX4649" i="3"/>
  <c r="AX4977" i="3"/>
  <c r="AX1190" i="3"/>
  <c r="AX1844" i="3"/>
  <c r="AX5814" i="3"/>
  <c r="AX5724" i="3"/>
  <c r="AX909" i="3"/>
  <c r="AX947" i="3"/>
  <c r="AX1824" i="3"/>
  <c r="AX5338" i="3"/>
  <c r="AX2019" i="3"/>
  <c r="AX1335" i="3"/>
  <c r="AX1092" i="3"/>
  <c r="AX5013" i="3"/>
  <c r="AX3365" i="3"/>
  <c r="AX2040" i="3"/>
  <c r="AX4450" i="3"/>
  <c r="AX1289" i="3"/>
  <c r="AX3665" i="3"/>
  <c r="AX3366" i="3"/>
  <c r="AX404" i="3"/>
  <c r="AX3564" i="3"/>
  <c r="AX3463" i="3"/>
  <c r="AX5752" i="3"/>
  <c r="AX1468" i="3"/>
  <c r="AX5093" i="3"/>
  <c r="AX513" i="3"/>
  <c r="AX5975" i="3"/>
  <c r="AX6114" i="3"/>
  <c r="AX5571" i="3"/>
  <c r="AX2002" i="3"/>
  <c r="AX5465" i="3"/>
  <c r="AX3621" i="3"/>
  <c r="AX5156" i="3"/>
  <c r="AX5614" i="3"/>
  <c r="AX4481" i="3"/>
  <c r="AX6014" i="3"/>
  <c r="AX5963" i="3"/>
  <c r="AX5862" i="3"/>
  <c r="AX5740" i="3"/>
  <c r="AX4407" i="3"/>
  <c r="AX4881" i="3"/>
  <c r="AX4352" i="3"/>
  <c r="AX4057" i="3"/>
  <c r="AX4815" i="3"/>
  <c r="AX2233" i="3"/>
  <c r="AX5680" i="3"/>
  <c r="AX5134" i="3"/>
  <c r="AX1720" i="3"/>
  <c r="AX6050" i="3"/>
  <c r="AX2122" i="3"/>
  <c r="AX2149" i="3"/>
  <c r="AX1285" i="3"/>
  <c r="AX4605" i="3"/>
  <c r="AX1441" i="3"/>
  <c r="AX3652" i="3"/>
  <c r="AX4571" i="3"/>
  <c r="AX1478" i="3"/>
  <c r="AX686" i="3"/>
  <c r="AX5796" i="3"/>
  <c r="AX5014" i="3"/>
  <c r="AX3900" i="3"/>
  <c r="AX2133" i="3"/>
  <c r="AX3807" i="3"/>
  <c r="AX3531" i="3"/>
  <c r="AX1459" i="3"/>
  <c r="AX598" i="3"/>
  <c r="AX1763" i="3"/>
  <c r="AX288" i="3"/>
  <c r="AX483" i="3"/>
  <c r="AX2130" i="3"/>
  <c r="AX5891" i="3"/>
  <c r="AX5314" i="3"/>
  <c r="AX4510" i="3"/>
  <c r="AX5766" i="3"/>
  <c r="AX4632" i="3"/>
  <c r="AX3992" i="3"/>
  <c r="AX4222" i="3"/>
  <c r="AX4970" i="3"/>
  <c r="AX5955" i="3"/>
  <c r="AX5261" i="3"/>
  <c r="AX4070" i="3"/>
  <c r="AX5391" i="3"/>
  <c r="AX971" i="3"/>
  <c r="AX3879" i="3"/>
  <c r="AX151" i="3"/>
  <c r="AX1884" i="3"/>
  <c r="AX4552" i="3"/>
  <c r="AX5715" i="3"/>
  <c r="AX4417" i="3"/>
  <c r="AX4924" i="3"/>
  <c r="AX4826" i="3"/>
  <c r="AX4828" i="3"/>
  <c r="AX4267" i="3"/>
  <c r="AX4611" i="3"/>
  <c r="AX678" i="3"/>
  <c r="AX5783" i="3"/>
  <c r="AX5327" i="3"/>
  <c r="AX4216" i="3"/>
  <c r="AX3586" i="3"/>
  <c r="AX4455" i="3"/>
  <c r="AX5711" i="3"/>
  <c r="AX449" i="3"/>
  <c r="AX1521" i="3"/>
  <c r="AX883" i="3"/>
  <c r="AX4502" i="3"/>
  <c r="AX5415" i="3"/>
  <c r="AX3672" i="3"/>
  <c r="AX1173" i="3"/>
  <c r="AX3784" i="3"/>
  <c r="AX1220" i="3"/>
  <c r="AX1664" i="3"/>
  <c r="AX5453" i="3"/>
  <c r="AX5824" i="3"/>
  <c r="AX2349" i="3"/>
  <c r="AX6067" i="3"/>
  <c r="AX5490" i="3"/>
  <c r="AX5726" i="3"/>
  <c r="AX1596" i="3"/>
  <c r="AX4781" i="3"/>
  <c r="AX4414" i="3"/>
  <c r="AX4465" i="3"/>
  <c r="AX4071" i="3"/>
  <c r="AX5905" i="3"/>
  <c r="AX5958" i="3"/>
  <c r="AX402" i="3"/>
  <c r="AX2003" i="3"/>
  <c r="AX5893" i="3"/>
  <c r="AX5416" i="3"/>
  <c r="AX4440" i="3"/>
  <c r="AX4281" i="3"/>
  <c r="AX3856" i="3"/>
  <c r="AX4875" i="3"/>
  <c r="AX5663" i="3"/>
  <c r="AX1443" i="3"/>
  <c r="AX3906" i="3"/>
  <c r="AX4132" i="3"/>
  <c r="AX1402" i="3"/>
  <c r="AX5943" i="3"/>
  <c r="AX783" i="3"/>
  <c r="AX1489" i="3"/>
  <c r="AX4422" i="3"/>
  <c r="AX1889" i="3"/>
  <c r="AX5010" i="3"/>
  <c r="AX894" i="3"/>
  <c r="AX5281" i="3"/>
  <c r="AX5790" i="3"/>
  <c r="AX141" i="3"/>
  <c r="AX1476" i="3"/>
  <c r="AX4174" i="3"/>
  <c r="AX110" i="3"/>
  <c r="AX4433" i="3"/>
  <c r="AX2748" i="3"/>
  <c r="AX4739" i="3"/>
  <c r="AX3215" i="3"/>
  <c r="AX2821" i="3"/>
  <c r="AX3338" i="3"/>
  <c r="AX2801" i="3"/>
  <c r="AX3209" i="3"/>
  <c r="AX6800" i="3"/>
  <c r="AX239" i="3"/>
  <c r="AX1002" i="3"/>
  <c r="AX2605" i="3"/>
  <c r="AX4998" i="3"/>
  <c r="AX2704" i="3"/>
  <c r="AX3092" i="3"/>
  <c r="AX5874" i="3"/>
  <c r="AX6766" i="3"/>
  <c r="AX3228" i="3"/>
  <c r="AX2646" i="3"/>
  <c r="AX1956" i="3"/>
  <c r="AX1633" i="3"/>
  <c r="AX2169" i="3"/>
  <c r="AX4902" i="3"/>
  <c r="AX2554" i="3"/>
  <c r="AX2486" i="3"/>
  <c r="AX4347" i="3"/>
  <c r="AX6571" i="3"/>
  <c r="AX2957" i="3"/>
  <c r="AX2827" i="3"/>
  <c r="AX4283" i="3"/>
  <c r="AX3440" i="3"/>
  <c r="AX2706" i="3"/>
  <c r="AX6539" i="3"/>
  <c r="AX4349" i="3"/>
  <c r="AX6363" i="3"/>
  <c r="AX2424" i="3"/>
  <c r="AX2624" i="3"/>
  <c r="AX5615" i="3"/>
  <c r="AX4484" i="3"/>
  <c r="AX5256" i="3"/>
  <c r="AX4295" i="3"/>
  <c r="AX929" i="3"/>
  <c r="AX5389" i="3"/>
  <c r="AX1794" i="3"/>
  <c r="AX5842" i="3"/>
  <c r="AX665" i="3"/>
  <c r="AX2132" i="3"/>
  <c r="AX3458" i="3"/>
  <c r="AX1967" i="3"/>
  <c r="AX646" i="3"/>
  <c r="AX5573" i="3"/>
  <c r="AX1532" i="3"/>
  <c r="AX4796" i="3"/>
  <c r="AX5915" i="3"/>
  <c r="AX1990" i="3"/>
  <c r="AX4597" i="3"/>
  <c r="AX4333" i="3"/>
  <c r="AX2079" i="3"/>
  <c r="AX3631" i="3"/>
  <c r="AX4218" i="3"/>
  <c r="AX1593" i="3"/>
  <c r="AX1356" i="3"/>
  <c r="AX3860" i="3"/>
  <c r="AX5488" i="3"/>
  <c r="AX4846" i="3"/>
  <c r="AX945" i="3"/>
  <c r="AX4654" i="3"/>
  <c r="AX1040" i="3"/>
  <c r="AX1791" i="3"/>
  <c r="AX4520" i="3"/>
  <c r="AX2222" i="3"/>
  <c r="AX304" i="3"/>
  <c r="AX303" i="3"/>
  <c r="AX6019" i="3"/>
  <c r="AX5730" i="3"/>
  <c r="AX4802" i="3"/>
  <c r="AX4509" i="3"/>
  <c r="AX5935" i="3"/>
  <c r="AX5761" i="3"/>
  <c r="AX5432" i="3"/>
  <c r="AX4602" i="3"/>
  <c r="AX364" i="3"/>
  <c r="AX5865" i="3"/>
  <c r="AX2203" i="3"/>
  <c r="AX5987" i="3"/>
  <c r="AX5544" i="3"/>
  <c r="AX4948" i="3"/>
  <c r="AX5747" i="3"/>
  <c r="AX5482" i="3"/>
  <c r="AX1029" i="3"/>
  <c r="AX138" i="3"/>
  <c r="AX5670" i="3"/>
  <c r="AX1894" i="3"/>
  <c r="AX5321" i="3"/>
  <c r="AX3786" i="3"/>
  <c r="AX1432" i="3"/>
  <c r="AX5356" i="3"/>
  <c r="AX2137" i="3"/>
  <c r="AX1665" i="3"/>
  <c r="AX4535" i="3"/>
  <c r="AX3695" i="3"/>
  <c r="AX3894" i="3"/>
  <c r="AX1820" i="3"/>
  <c r="AX1859" i="3"/>
  <c r="AX4761" i="3"/>
  <c r="AX1138" i="3"/>
  <c r="AX2127" i="3"/>
  <c r="AX1948" i="3"/>
  <c r="AX2207" i="3"/>
  <c r="AX65" i="3"/>
  <c r="AX613" i="3"/>
  <c r="AX1371" i="3"/>
  <c r="AX6002" i="3"/>
  <c r="AX5643" i="3"/>
  <c r="AX6092" i="3"/>
  <c r="AX5464" i="3"/>
  <c r="AX5823" i="3"/>
  <c r="AX2077" i="3"/>
  <c r="AX6066" i="3"/>
  <c r="AX6043" i="3"/>
  <c r="AX1028" i="3"/>
  <c r="AX192" i="3"/>
  <c r="AX5655" i="3"/>
  <c r="AX5884" i="3"/>
  <c r="AX4140" i="3"/>
  <c r="AX2063" i="3"/>
  <c r="AX4080" i="3"/>
  <c r="AX5368" i="3"/>
  <c r="AX4550" i="3"/>
  <c r="AX3082" i="3"/>
  <c r="AX3457" i="3"/>
  <c r="AX2347" i="3"/>
  <c r="AX3885" i="3"/>
  <c r="AX3702" i="3"/>
  <c r="AX557" i="3"/>
  <c r="AX2300" i="3"/>
  <c r="AX5067" i="3"/>
  <c r="AX5807" i="3"/>
  <c r="AX5269" i="3"/>
  <c r="AX1973" i="3"/>
  <c r="AX888" i="3"/>
  <c r="AX3451" i="3"/>
  <c r="AX5026" i="3"/>
  <c r="AX1623" i="3"/>
  <c r="AX5582" i="3"/>
  <c r="AX6082" i="3"/>
  <c r="AX5939" i="3"/>
  <c r="AX2151" i="3"/>
  <c r="AX5280" i="3"/>
  <c r="AX5485" i="3"/>
  <c r="AX1888" i="3"/>
  <c r="AX354" i="3"/>
  <c r="AX954" i="3"/>
  <c r="AX1304" i="3"/>
  <c r="AX5092" i="3"/>
  <c r="AX4343" i="3"/>
  <c r="AX2671" i="3"/>
  <c r="AX6676" i="3"/>
  <c r="AX6788" i="3"/>
  <c r="AX1996" i="3"/>
  <c r="AX4162" i="3"/>
  <c r="AX6257" i="3"/>
  <c r="AX6551" i="3"/>
  <c r="AX3747" i="3"/>
  <c r="AX3069" i="3"/>
  <c r="AX4342" i="3"/>
  <c r="AX1685" i="3"/>
  <c r="AX2951" i="3"/>
  <c r="AX6421" i="3"/>
  <c r="AX2985" i="3"/>
  <c r="AX95" i="3"/>
  <c r="AX3163" i="3"/>
  <c r="AX2772" i="3"/>
  <c r="AX934" i="3"/>
  <c r="AX2913" i="3"/>
  <c r="AX2398" i="3"/>
  <c r="AX6674" i="3"/>
  <c r="AX6217" i="3"/>
  <c r="AX2470" i="3"/>
  <c r="AX2648" i="3"/>
  <c r="AX6128" i="3"/>
  <c r="AX2999" i="3"/>
  <c r="AX2858" i="3"/>
  <c r="AX2413" i="3"/>
  <c r="AX3601" i="3"/>
  <c r="AX90" i="3"/>
  <c r="AX567" i="3"/>
  <c r="AX828" i="3"/>
  <c r="AX2731" i="3"/>
  <c r="AX2644" i="3"/>
  <c r="AX4002" i="3"/>
  <c r="AX2589" i="3"/>
  <c r="AX6701" i="3"/>
  <c r="AX4401" i="3"/>
  <c r="AX2380" i="3"/>
  <c r="AX2661" i="3"/>
  <c r="AX6533" i="3"/>
  <c r="AX1942" i="3"/>
  <c r="AX2534" i="3"/>
  <c r="AX4947" i="3"/>
  <c r="AX2848" i="3"/>
  <c r="AX2988" i="3"/>
  <c r="AX6746" i="3"/>
  <c r="AX2472" i="3"/>
  <c r="AX6525" i="3"/>
  <c r="AX3165" i="3"/>
  <c r="AX3598" i="3"/>
  <c r="AX1343" i="3"/>
  <c r="AX6754" i="3"/>
  <c r="AX4278" i="3"/>
  <c r="AX2613" i="3"/>
  <c r="AX1939" i="3"/>
  <c r="AX4341" i="3"/>
  <c r="AX5334" i="3"/>
  <c r="AX6519" i="3"/>
  <c r="AX4376" i="3"/>
  <c r="AX6198" i="3"/>
  <c r="AX4925" i="3"/>
  <c r="AX4851" i="3"/>
  <c r="AX6663" i="3"/>
  <c r="AX6650" i="3"/>
  <c r="AX3347" i="3"/>
  <c r="AX5095" i="3"/>
  <c r="AX5135" i="3"/>
  <c r="AX588" i="3"/>
  <c r="AX3532" i="3"/>
  <c r="AX541" i="3"/>
  <c r="AX2067" i="3"/>
  <c r="AX83" i="3"/>
  <c r="AX4587" i="3"/>
  <c r="AX5042" i="3"/>
  <c r="AX1288" i="3"/>
  <c r="AX5300" i="3"/>
  <c r="AX4311" i="3"/>
  <c r="AX4710" i="3"/>
  <c r="AX1488" i="3"/>
  <c r="AX1438" i="3"/>
  <c r="AX5211" i="3"/>
  <c r="AX602" i="3"/>
  <c r="AX545" i="3"/>
  <c r="AX4518" i="3"/>
  <c r="AX1312" i="3"/>
  <c r="AX1078" i="3"/>
  <c r="AX4856" i="3"/>
  <c r="AX4695" i="3"/>
  <c r="AX6091" i="3"/>
  <c r="AX5290" i="3"/>
  <c r="AX3419" i="3"/>
  <c r="AX5934" i="3"/>
  <c r="AX6072" i="3"/>
  <c r="AX6045" i="3"/>
  <c r="AX4056" i="3"/>
  <c r="AX4423" i="3"/>
  <c r="AX3870" i="3"/>
  <c r="AX983" i="3"/>
  <c r="AX4143" i="3"/>
  <c r="AX3259" i="3"/>
  <c r="AX1159" i="3"/>
  <c r="AX2184" i="3"/>
  <c r="AX4549" i="3"/>
  <c r="AX5115" i="3"/>
  <c r="AX5030" i="3"/>
  <c r="AX861" i="3"/>
  <c r="AX5714" i="3"/>
  <c r="AX4896" i="3"/>
  <c r="AX5401" i="3"/>
  <c r="AX4862" i="3"/>
  <c r="AX2219" i="3"/>
  <c r="AX2026" i="3"/>
  <c r="AX1839" i="3"/>
  <c r="AX5698" i="3"/>
  <c r="AX1954" i="3"/>
  <c r="AX5253" i="3"/>
  <c r="AX4268" i="3"/>
  <c r="AX80" i="3"/>
  <c r="AX767" i="3"/>
  <c r="AX1330" i="3"/>
  <c r="AX5656" i="3"/>
  <c r="AX1451" i="3"/>
  <c r="AX3806" i="3"/>
  <c r="AX1290" i="3"/>
  <c r="AX204" i="3"/>
  <c r="AX847" i="3"/>
  <c r="AX2005" i="3"/>
  <c r="AX1053" i="3"/>
  <c r="AX1077" i="3"/>
  <c r="AX3514" i="3"/>
  <c r="AX4196" i="3"/>
  <c r="AX4615" i="3"/>
  <c r="AX2945" i="3"/>
  <c r="AX3303" i="3"/>
  <c r="AX636" i="3"/>
  <c r="AX6787" i="3"/>
  <c r="AX385" i="3"/>
  <c r="AX349" i="3"/>
  <c r="AX6691" i="3"/>
  <c r="AX6296" i="3"/>
  <c r="AX2165" i="3"/>
  <c r="AX6293" i="3"/>
  <c r="AX6377" i="3"/>
  <c r="AX5720" i="3"/>
  <c r="AX3436" i="3"/>
  <c r="AX1682" i="3"/>
  <c r="AX3269" i="3"/>
  <c r="AX124" i="3"/>
  <c r="AX4022" i="3"/>
  <c r="AX2524" i="3"/>
  <c r="AX2569" i="3"/>
  <c r="AX2885" i="3"/>
  <c r="AX6365" i="3"/>
  <c r="AX6595" i="3"/>
  <c r="AX317" i="3"/>
  <c r="AX6604" i="3"/>
  <c r="AX612" i="3"/>
  <c r="AX6724" i="3"/>
  <c r="AX6554" i="3"/>
  <c r="AX3294" i="3"/>
  <c r="AX6442" i="3"/>
  <c r="AX5202" i="3"/>
  <c r="AX4445" i="3"/>
  <c r="AX4989" i="3"/>
  <c r="AX3106" i="3"/>
  <c r="AX3289" i="3"/>
  <c r="AX6721" i="3"/>
  <c r="AX3819" i="3"/>
  <c r="AX6309" i="3"/>
  <c r="AX2461" i="3"/>
  <c r="AX6532" i="3"/>
  <c r="AX2446" i="3"/>
  <c r="AX4348" i="3"/>
  <c r="AX4133" i="3"/>
  <c r="AX6527" i="3"/>
  <c r="AX1564" i="3"/>
  <c r="AX3074" i="3"/>
  <c r="AX5337" i="3"/>
  <c r="AX2857" i="3"/>
  <c r="AX679" i="3"/>
  <c r="AX2022" i="3"/>
  <c r="AX2581" i="3"/>
  <c r="AX6671" i="3"/>
  <c r="AX1172" i="3"/>
  <c r="AX2813" i="3"/>
  <c r="AX2989" i="3"/>
  <c r="AX527" i="3"/>
  <c r="AX6212" i="3"/>
  <c r="AX3022" i="3"/>
  <c r="AX6667" i="3"/>
  <c r="AX6591" i="3"/>
  <c r="AX3062" i="3"/>
  <c r="AX3584" i="3"/>
  <c r="AX64" i="3"/>
  <c r="AX1995" i="3"/>
  <c r="AX6447" i="3"/>
  <c r="AX6515" i="3"/>
  <c r="AX86" i="3"/>
  <c r="AX6351" i="3"/>
  <c r="AX6509" i="3"/>
  <c r="AX5111" i="3"/>
  <c r="AX6144" i="3"/>
  <c r="AX6158" i="3"/>
  <c r="AX2623" i="3"/>
  <c r="AX314" i="3"/>
  <c r="AX1145" i="3"/>
  <c r="AX6282" i="3"/>
  <c r="AX965" i="3"/>
  <c r="AX28" i="3"/>
  <c r="AX2558" i="3"/>
  <c r="AX2652" i="3"/>
  <c r="AX6456" i="3"/>
  <c r="AX4309" i="3"/>
  <c r="AX297" i="3"/>
  <c r="AX4447" i="3"/>
  <c r="AX1474" i="3"/>
  <c r="AX2865" i="3"/>
  <c r="AX2986" i="3"/>
  <c r="AX2818" i="3"/>
  <c r="AX4166" i="3"/>
  <c r="AX5786" i="3"/>
  <c r="AX34" i="3"/>
  <c r="AX1481" i="3"/>
  <c r="AX1328" i="3"/>
  <c r="AX43" i="3"/>
  <c r="AX1683" i="3"/>
  <c r="AX29" i="3"/>
  <c r="AX1538" i="3"/>
  <c r="AX5410" i="3"/>
  <c r="AX3718" i="3"/>
  <c r="AX5594" i="3"/>
  <c r="AX4858" i="3"/>
  <c r="AX4137" i="3"/>
  <c r="AX4716" i="3"/>
  <c r="AX3960" i="3"/>
  <c r="AX5223" i="3"/>
  <c r="AX4055" i="3"/>
  <c r="AX5122" i="3"/>
  <c r="AX3662" i="3"/>
  <c r="AX4728" i="3"/>
  <c r="AX1218" i="3"/>
  <c r="AX4250" i="3"/>
  <c r="AX5810" i="3"/>
  <c r="AX4328" i="3"/>
  <c r="AX3145" i="3"/>
  <c r="AX1503" i="3"/>
  <c r="AX5264" i="3"/>
  <c r="AX558" i="3"/>
  <c r="AX5669" i="3"/>
  <c r="AX2159" i="3"/>
  <c r="AX1605" i="3"/>
  <c r="AX4817" i="3"/>
  <c r="AX1517" i="3"/>
  <c r="AX2025" i="3"/>
  <c r="AX1587" i="3"/>
  <c r="AX3929" i="3"/>
  <c r="AX5221" i="3"/>
  <c r="AX1234" i="3"/>
  <c r="AX590" i="3"/>
  <c r="AX5169" i="3"/>
  <c r="AX5445" i="3"/>
  <c r="AX1252" i="3"/>
  <c r="AX4754" i="3"/>
  <c r="AX1819" i="3"/>
  <c r="AX4986" i="3"/>
  <c r="AX3225" i="3"/>
  <c r="AX1822" i="3"/>
  <c r="AX849" i="3"/>
  <c r="AX5749" i="3"/>
  <c r="AX878" i="3"/>
  <c r="AX481" i="3"/>
  <c r="AX2429" i="3"/>
  <c r="AX3927" i="3"/>
  <c r="AX3996" i="3"/>
  <c r="AX6155" i="3"/>
  <c r="AX2576" i="3"/>
  <c r="AX2356" i="3"/>
  <c r="AX2081" i="3"/>
  <c r="AX431" i="3"/>
  <c r="AX3124" i="3"/>
  <c r="AX6550" i="3"/>
  <c r="AX6638" i="3"/>
  <c r="AX6294" i="3"/>
  <c r="AX2385" i="3"/>
  <c r="AX3498" i="3"/>
  <c r="AX3838" i="3"/>
  <c r="AX6211" i="3"/>
  <c r="AX1096" i="3"/>
  <c r="AX3178" i="3"/>
  <c r="AX1185" i="3"/>
  <c r="AX4119" i="3"/>
  <c r="AX2557" i="3"/>
  <c r="AX6541" i="3"/>
  <c r="AX2930" i="3"/>
  <c r="AX4183" i="3"/>
  <c r="AX2696" i="3"/>
  <c r="AX4496" i="3"/>
  <c r="AX2475" i="3"/>
  <c r="AX2526" i="3"/>
  <c r="AX2447" i="3"/>
  <c r="AX3332" i="3"/>
  <c r="AX3928" i="3"/>
  <c r="AX4691" i="3"/>
  <c r="AX4366" i="3"/>
  <c r="AX6646" i="3"/>
  <c r="AX210" i="3"/>
  <c r="AX6435" i="3"/>
  <c r="AX6427" i="3"/>
  <c r="AX6301" i="3"/>
  <c r="AX4590" i="3"/>
  <c r="AX6228" i="3"/>
  <c r="AX2701" i="3"/>
  <c r="AX4681" i="3"/>
  <c r="AX3173" i="3"/>
  <c r="AX6531" i="3"/>
  <c r="AX5449" i="3"/>
  <c r="AX2725" i="3"/>
  <c r="AX5341" i="3"/>
  <c r="AX448" i="3"/>
  <c r="AX3909" i="3"/>
  <c r="AX6777" i="3"/>
  <c r="AX136" i="3"/>
  <c r="AX6245" i="3"/>
  <c r="AX4901" i="3"/>
  <c r="AX3256" i="3"/>
  <c r="AX6670" i="3"/>
  <c r="AX4434" i="3"/>
  <c r="AX616" i="3"/>
  <c r="AX6000" i="3"/>
  <c r="AX143" i="3"/>
  <c r="AX5484" i="3"/>
  <c r="AX164" i="3"/>
  <c r="AX99" i="3"/>
  <c r="AX520" i="3"/>
  <c r="AX4469" i="3"/>
  <c r="AX563" i="3"/>
  <c r="AX1607" i="3"/>
  <c r="AX6020" i="3"/>
  <c r="AX5976" i="3"/>
  <c r="AX5373" i="3"/>
  <c r="AX4217" i="3"/>
  <c r="AX4900" i="3"/>
  <c r="AX1493" i="3"/>
  <c r="AX280" i="3"/>
  <c r="AX5433" i="3"/>
  <c r="AX824" i="3"/>
  <c r="AX4934" i="3"/>
  <c r="AX2194" i="3"/>
  <c r="AX3680" i="3"/>
  <c r="AX1137" i="3"/>
  <c r="AX5759" i="3"/>
  <c r="AX3503" i="3"/>
  <c r="AX5623" i="3"/>
  <c r="AX1293" i="3"/>
  <c r="AX2235" i="3"/>
  <c r="AX4775" i="3"/>
  <c r="AX5472" i="3"/>
  <c r="AX1482" i="3"/>
  <c r="AX5366" i="3"/>
  <c r="AX1618" i="3"/>
  <c r="AX5255" i="3"/>
  <c r="AX5177" i="3"/>
  <c r="AX5921" i="3"/>
  <c r="AX1785" i="3"/>
  <c r="AX4069" i="3"/>
  <c r="AX676" i="3"/>
  <c r="AX98" i="3"/>
  <c r="AX5446" i="3"/>
  <c r="AX4064" i="3"/>
  <c r="AX5628" i="3"/>
  <c r="AX4157" i="3"/>
  <c r="AX4905" i="3"/>
  <c r="AX3493" i="3"/>
  <c r="AX1348" i="3"/>
  <c r="AX51" i="3"/>
  <c r="AX1197" i="3"/>
  <c r="AX4405" i="3"/>
  <c r="AX3896" i="3"/>
  <c r="AX1606" i="3"/>
  <c r="AX5214" i="3"/>
  <c r="AX5527" i="3"/>
  <c r="AX1087" i="3"/>
  <c r="AX1927" i="3"/>
  <c r="AX4160" i="3"/>
  <c r="AX1856" i="3"/>
  <c r="AX6068" i="3"/>
  <c r="AX4926" i="3"/>
  <c r="AX1919" i="3"/>
  <c r="AX1494" i="3"/>
  <c r="AX3296" i="3"/>
  <c r="AX4944" i="3"/>
  <c r="AX5452" i="3"/>
  <c r="AX5545" i="3"/>
  <c r="AX5685" i="3"/>
  <c r="AX3257" i="3"/>
  <c r="AX1986" i="3"/>
  <c r="AX4359" i="3"/>
  <c r="AX5717" i="3"/>
  <c r="AX1211" i="3"/>
  <c r="AX5237" i="3"/>
  <c r="AX5402" i="3"/>
  <c r="AX1580" i="3"/>
  <c r="AX5456" i="3"/>
  <c r="AX5393" i="3"/>
  <c r="AX5204" i="3"/>
  <c r="AX3465" i="3"/>
  <c r="AX500" i="3"/>
  <c r="AX1072" i="3"/>
  <c r="AX2006" i="3"/>
  <c r="AX1774" i="3"/>
  <c r="AX3760" i="3"/>
  <c r="AX3540" i="3"/>
  <c r="AX4831" i="3"/>
  <c r="AX4755" i="3"/>
  <c r="AX895" i="3"/>
  <c r="AX546" i="3"/>
  <c r="AX464" i="3"/>
  <c r="AX774" i="3"/>
  <c r="AX1142" i="3"/>
  <c r="AX4158" i="3"/>
  <c r="AX231" i="3"/>
  <c r="AX4399" i="3"/>
  <c r="AX512" i="3"/>
  <c r="AX6023" i="3"/>
  <c r="AX5833" i="3"/>
  <c r="AX3821" i="3"/>
  <c r="AX1568" i="3"/>
  <c r="AX6071" i="3"/>
  <c r="AX2066" i="3"/>
  <c r="AX6108" i="3"/>
  <c r="AX142" i="3"/>
  <c r="AX3295" i="3"/>
  <c r="AX4292" i="3"/>
  <c r="AX4735" i="3"/>
  <c r="AX4965" i="3"/>
  <c r="AX3497" i="3"/>
  <c r="AX1106" i="3"/>
  <c r="AX1923" i="3"/>
  <c r="AX1545" i="3"/>
  <c r="AX5033" i="3"/>
  <c r="AX1551" i="3"/>
  <c r="AX5515" i="3"/>
  <c r="AX2012" i="3"/>
  <c r="AX1977" i="3"/>
  <c r="AX5554" i="3"/>
  <c r="AX2029" i="3"/>
  <c r="AX4024" i="3"/>
  <c r="AX81" i="3"/>
  <c r="AX871" i="3"/>
  <c r="AX68" i="3"/>
  <c r="AX5983" i="3"/>
  <c r="AX1477" i="3"/>
  <c r="AX1456" i="3"/>
  <c r="AX2361" i="3"/>
  <c r="AX2327" i="3"/>
  <c r="AX66" i="3"/>
  <c r="AX1297" i="3"/>
  <c r="AX1327" i="3"/>
  <c r="AX183" i="3"/>
  <c r="AX1464" i="3"/>
  <c r="AX3999" i="3"/>
  <c r="AX223" i="3"/>
  <c r="AX4495" i="3"/>
  <c r="AX2088" i="3"/>
  <c r="AX2080" i="3"/>
  <c r="AX5794" i="3"/>
  <c r="AX1367" i="3"/>
  <c r="AX621" i="3"/>
  <c r="AX5577" i="3"/>
  <c r="AX1705" i="3"/>
  <c r="AX1581" i="3"/>
  <c r="AX1409" i="3"/>
  <c r="AX4485" i="3"/>
  <c r="AX1641" i="3"/>
  <c r="AX4448" i="3"/>
  <c r="AX1163" i="3"/>
  <c r="AX5479" i="3"/>
  <c r="AX3117" i="3"/>
  <c r="AX5878" i="3"/>
  <c r="AX1883" i="3"/>
  <c r="AX5868" i="3"/>
  <c r="AX4724" i="3"/>
  <c r="AX3333" i="3"/>
  <c r="AX1428" i="3"/>
  <c r="AX4331" i="3"/>
  <c r="AX5953" i="3"/>
  <c r="AX1516" i="3"/>
  <c r="AX2024" i="3"/>
  <c r="AX5325" i="3"/>
  <c r="AX4726" i="3"/>
  <c r="AX5478" i="3"/>
  <c r="AX4499" i="3"/>
  <c r="AX5612" i="3"/>
  <c r="AX4941" i="3"/>
  <c r="AX1070" i="3"/>
  <c r="AX813" i="3"/>
  <c r="AX977" i="3"/>
  <c r="AX956" i="3"/>
  <c r="AX4985" i="3"/>
  <c r="AX3949" i="3"/>
  <c r="AX79" i="3"/>
  <c r="AX140" i="3"/>
  <c r="AX2351" i="3"/>
  <c r="AX917" i="3"/>
  <c r="AX376" i="3"/>
  <c r="AX2509" i="3"/>
  <c r="AX6564" i="3"/>
  <c r="AX2762" i="3"/>
  <c r="AX4153" i="3"/>
  <c r="AX3132" i="3"/>
  <c r="AX3554" i="3"/>
  <c r="AX2912" i="3"/>
  <c r="AX3413" i="3"/>
  <c r="AX1604" i="3"/>
  <c r="AX1364" i="3"/>
  <c r="AX1263" i="3"/>
  <c r="AX6547" i="3"/>
  <c r="AX222" i="3"/>
  <c r="AX6545" i="3"/>
  <c r="AX6341" i="3"/>
  <c r="AX3919" i="3"/>
  <c r="AX850" i="3"/>
  <c r="AX2283" i="3"/>
  <c r="AX3525" i="3"/>
  <c r="AX5400" i="3"/>
  <c r="AX4517" i="3"/>
  <c r="AX5988" i="3"/>
  <c r="AX5731" i="3"/>
  <c r="AX5861" i="3"/>
  <c r="AX215" i="3"/>
  <c r="AX2271" i="3"/>
  <c r="AX5522" i="3"/>
  <c r="AX5483" i="3"/>
  <c r="AX4620" i="3"/>
  <c r="AX5423" i="3"/>
  <c r="AX1708" i="3"/>
  <c r="AX4116" i="3"/>
  <c r="AX1422" i="3"/>
  <c r="AX4430" i="3"/>
  <c r="AX6048" i="3"/>
  <c r="AX3679" i="3"/>
  <c r="AX5566" i="3"/>
  <c r="AX1814" i="3"/>
  <c r="AX5805" i="3"/>
  <c r="AX4402" i="3"/>
  <c r="AX4769" i="3"/>
  <c r="AX5906" i="3"/>
  <c r="AX689" i="3"/>
  <c r="AX5557" i="3"/>
  <c r="AX4664" i="3"/>
  <c r="AX4246" i="3"/>
  <c r="AX1520" i="3"/>
  <c r="AX2254" i="3"/>
  <c r="AX1388" i="3"/>
  <c r="AX199" i="3"/>
  <c r="AX301" i="3"/>
  <c r="AX2350" i="3"/>
  <c r="AX421" i="3"/>
  <c r="AX3541" i="3"/>
  <c r="AX1816" i="3"/>
  <c r="AX6559" i="3"/>
  <c r="AX3824" i="3"/>
  <c r="AX3775" i="3"/>
  <c r="AX988" i="3"/>
  <c r="AX2730" i="3"/>
  <c r="AX6785" i="3"/>
  <c r="AX170" i="3"/>
  <c r="AX4310" i="3"/>
  <c r="AX6549" i="3"/>
  <c r="AX6548" i="3"/>
  <c r="AX5756" i="3"/>
  <c r="AX3414" i="3"/>
  <c r="AX6729" i="3"/>
  <c r="AX3055" i="3"/>
  <c r="AX2547" i="3"/>
  <c r="AX1949" i="3"/>
  <c r="AX3210" i="3"/>
  <c r="AX3308" i="3"/>
  <c r="AX3393" i="3"/>
  <c r="AX4544" i="3"/>
  <c r="AX13" i="3"/>
  <c r="AX5492" i="3"/>
  <c r="AX5" i="3"/>
  <c r="AX6747" i="3"/>
  <c r="AX2538" i="3"/>
  <c r="AX2907" i="3"/>
  <c r="AX3034" i="3"/>
  <c r="AX251" i="3"/>
  <c r="AX3522" i="3"/>
  <c r="AX2622" i="3"/>
  <c r="AX4558" i="3"/>
  <c r="AX6538" i="3"/>
  <c r="AX6357" i="3"/>
  <c r="AX1487" i="3"/>
  <c r="AX4101" i="3"/>
  <c r="AX6175" i="3"/>
  <c r="AX4488" i="3"/>
  <c r="AX3362" i="3"/>
  <c r="AX3312" i="3"/>
  <c r="AX3462" i="3"/>
  <c r="AX1544" i="3"/>
  <c r="AX5008" i="3"/>
  <c r="AX6698" i="3"/>
  <c r="AX1125" i="3"/>
  <c r="AX6610" i="3"/>
  <c r="AX6288" i="3"/>
  <c r="AX555" i="3"/>
  <c r="AX2753" i="3"/>
  <c r="AX5240" i="3"/>
  <c r="AX2389" i="3"/>
  <c r="AX6286" i="3"/>
  <c r="AX3523" i="3"/>
  <c r="AX2826" i="3"/>
  <c r="AX495" i="3"/>
  <c r="AX2902" i="3"/>
  <c r="AX6744" i="3"/>
  <c r="AX3081" i="3"/>
  <c r="AX3421" i="3"/>
  <c r="AX203" i="3"/>
  <c r="AX3250" i="3"/>
  <c r="AX2458" i="3"/>
  <c r="AX3142" i="3"/>
  <c r="AX2925" i="3"/>
  <c r="AX6512" i="3"/>
  <c r="AX4958" i="3"/>
  <c r="AX4774" i="3"/>
  <c r="AX2008" i="3"/>
  <c r="AX6398" i="3"/>
  <c r="AX6601" i="3"/>
  <c r="AX6163" i="3"/>
  <c r="AX6789" i="3"/>
  <c r="AX6504" i="3"/>
  <c r="AX2946" i="3"/>
  <c r="AX2676" i="3"/>
  <c r="AX2387" i="3"/>
  <c r="AX3361" i="3"/>
  <c r="AX6655" i="3"/>
  <c r="AX1690" i="3"/>
  <c r="AX5051" i="3"/>
  <c r="AX4409" i="3"/>
  <c r="AX2518" i="3"/>
  <c r="AX3441" i="3"/>
  <c r="AX6773" i="3"/>
  <c r="AX6157" i="3"/>
  <c r="AX1231" i="3"/>
  <c r="AX4237" i="3"/>
  <c r="AX2478" i="3"/>
  <c r="AX2498" i="3"/>
  <c r="AX561" i="3"/>
  <c r="AX528" i="3"/>
  <c r="AX3114" i="3"/>
  <c r="AX2553" i="3"/>
  <c r="AX6264" i="3"/>
  <c r="AX6280" i="3"/>
  <c r="AX2877" i="3"/>
  <c r="AX3140" i="3"/>
  <c r="AX6339" i="3"/>
  <c r="AX2231" i="3"/>
  <c r="AX6384" i="3"/>
  <c r="AX6629" i="3"/>
  <c r="AX2036" i="3"/>
  <c r="AX6487" i="3"/>
  <c r="AX3995" i="3"/>
  <c r="AX1206" i="3"/>
  <c r="AX238" i="3"/>
  <c r="AX893" i="3"/>
  <c r="AX3264" i="3"/>
  <c r="AX3058" i="3"/>
  <c r="AX2958" i="3"/>
  <c r="AX6633" i="3"/>
  <c r="AX4337" i="3"/>
  <c r="AX6767" i="3"/>
  <c r="AX176" i="3"/>
  <c r="AX6172" i="3"/>
  <c r="AX2208" i="3"/>
  <c r="AX6477" i="3"/>
  <c r="AX4276" i="3"/>
  <c r="AX6475" i="3"/>
  <c r="AX3790" i="3"/>
  <c r="AX2539" i="3"/>
  <c r="AX6473" i="3"/>
  <c r="AX6514" i="3"/>
  <c r="AX6696" i="3"/>
  <c r="AX6656" i="3"/>
  <c r="AX2916" i="3"/>
  <c r="AX6805" i="3"/>
  <c r="AX3115" i="3"/>
  <c r="AX2639" i="3"/>
  <c r="AX6625" i="3"/>
  <c r="AX2291" i="3"/>
  <c r="AX413" i="3"/>
  <c r="AX3340" i="3"/>
  <c r="AX1273" i="3"/>
  <c r="AX5011" i="3"/>
  <c r="AX551" i="3"/>
  <c r="AX1687" i="3"/>
  <c r="AX1702" i="3"/>
  <c r="AX4540" i="3"/>
  <c r="AX2041" i="3"/>
  <c r="AX259" i="3"/>
  <c r="AX2261" i="3"/>
  <c r="AX5179" i="3"/>
  <c r="AX265" i="3"/>
  <c r="AX4854" i="3"/>
  <c r="AX4436" i="3"/>
  <c r="AX1837" i="3"/>
  <c r="AX4462" i="3"/>
  <c r="AX721" i="3"/>
  <c r="AX4913" i="3"/>
  <c r="AX642" i="3"/>
  <c r="AX1044" i="3"/>
  <c r="AX1344" i="3"/>
  <c r="AX5069" i="3"/>
  <c r="AX2193" i="3"/>
  <c r="AX3877" i="3"/>
  <c r="AX4123" i="3"/>
  <c r="AX2273" i="3"/>
  <c r="AX5848" i="3"/>
  <c r="AX5292" i="3"/>
  <c r="AX4060" i="3"/>
  <c r="AX4553" i="3"/>
  <c r="AX2313" i="3"/>
  <c r="AX4598" i="3"/>
  <c r="AX4428" i="3"/>
  <c r="AX4837" i="3"/>
  <c r="AX5551" i="3"/>
  <c r="AX5913" i="3"/>
  <c r="AX5920" i="3"/>
  <c r="AX1762" i="3"/>
  <c r="AX497" i="3"/>
  <c r="AX2354" i="3"/>
  <c r="AX649" i="3"/>
  <c r="AX5444" i="3"/>
  <c r="AX6088" i="3"/>
  <c r="AX5706" i="3"/>
  <c r="AX4904" i="3"/>
  <c r="AX603" i="3"/>
  <c r="AX1570" i="3"/>
  <c r="AX96" i="3"/>
  <c r="AX342" i="3"/>
  <c r="AX656" i="3"/>
  <c r="AX1467" i="3"/>
  <c r="AX509" i="3"/>
  <c r="AX5693" i="3"/>
  <c r="AX5404" i="3"/>
  <c r="AX5888" i="3"/>
  <c r="AX2265" i="3"/>
  <c r="AX5275" i="3"/>
  <c r="AX5217" i="3"/>
  <c r="AX2042" i="3"/>
  <c r="AX5776" i="3"/>
  <c r="AX932" i="3"/>
  <c r="AX2317" i="3"/>
  <c r="AX4969" i="3"/>
  <c r="AX5677" i="3"/>
  <c r="AX5439" i="3"/>
  <c r="AX4752" i="3"/>
  <c r="AX4404" i="3"/>
  <c r="AX5350" i="3"/>
  <c r="AX4742" i="3"/>
  <c r="AX1629" i="3"/>
  <c r="AX4493" i="3"/>
  <c r="AX5902" i="3"/>
  <c r="AX5638" i="3"/>
  <c r="AX5198" i="3"/>
  <c r="AX4561" i="3"/>
  <c r="AX4799" i="3"/>
  <c r="AX4677" i="3"/>
  <c r="AX5565" i="3"/>
  <c r="AX5530" i="3"/>
  <c r="AX5235" i="3"/>
  <c r="AX1095" i="3"/>
  <c r="AX4768" i="3"/>
  <c r="AX1760" i="3"/>
  <c r="AX2294" i="3"/>
  <c r="AX5688" i="3"/>
  <c r="AX773" i="3"/>
  <c r="AX1322" i="3"/>
  <c r="AX2048" i="3"/>
  <c r="AX3645" i="3"/>
  <c r="AX2224" i="3"/>
  <c r="AX928" i="3"/>
  <c r="AX1118" i="3"/>
  <c r="AX4025" i="3"/>
  <c r="AX311" i="3"/>
  <c r="AX3349" i="3"/>
  <c r="AX2668" i="3"/>
  <c r="AX5278" i="3"/>
  <c r="AX2914" i="3"/>
  <c r="AX4179" i="3"/>
  <c r="AX595" i="3"/>
  <c r="AX2650" i="3"/>
  <c r="AX1642" i="3"/>
  <c r="AX3357" i="3"/>
  <c r="AX2550" i="3"/>
  <c r="AX2395" i="3"/>
  <c r="AX2659" i="3"/>
  <c r="AX3230" i="3"/>
  <c r="AX6782" i="3"/>
  <c r="AX6748" i="3"/>
  <c r="AX1752" i="3"/>
  <c r="AX6291" i="3"/>
  <c r="AX1066" i="3"/>
  <c r="AX221" i="3"/>
  <c r="AX6542" i="3"/>
  <c r="AX1215" i="3"/>
  <c r="AX6177" i="3"/>
  <c r="AX216" i="3"/>
  <c r="AX6378" i="3"/>
  <c r="AX841" i="3"/>
  <c r="AX2643" i="3"/>
  <c r="AX4161" i="3"/>
  <c r="AX6768" i="3"/>
  <c r="AX6289" i="3"/>
  <c r="AX3101" i="3"/>
  <c r="AX3535" i="3"/>
  <c r="AX4975" i="3"/>
  <c r="AX2517" i="3"/>
  <c r="AX2933" i="3"/>
  <c r="AX150" i="3"/>
  <c r="AX3007" i="3"/>
  <c r="AX6673" i="3"/>
  <c r="AX2734" i="3"/>
  <c r="AX2302" i="3"/>
  <c r="AX2630" i="3"/>
  <c r="AX6700" i="3"/>
  <c r="AX5043" i="3"/>
  <c r="AX3753" i="3"/>
  <c r="AX87" i="3"/>
  <c r="AX2694" i="3"/>
  <c r="AX5806" i="3"/>
  <c r="AX3046" i="3"/>
  <c r="AX4038" i="3"/>
  <c r="AX6526" i="3"/>
  <c r="AX5273" i="3"/>
  <c r="AX6166" i="3"/>
  <c r="AX6501" i="3"/>
  <c r="AX4545" i="3"/>
  <c r="AX1622" i="3"/>
  <c r="AX6394" i="3"/>
  <c r="AX274" i="3"/>
  <c r="AX3520" i="3"/>
  <c r="AX2480" i="3"/>
  <c r="AX3223" i="3"/>
  <c r="AX6520" i="3"/>
  <c r="AX6376" i="3"/>
  <c r="AX6169" i="3"/>
  <c r="AX4959" i="3"/>
  <c r="AX987" i="3"/>
  <c r="AX3997" i="3"/>
  <c r="AX3105" i="3"/>
  <c r="AX4983" i="3"/>
  <c r="AX4172" i="3"/>
  <c r="AX6807" i="3"/>
  <c r="AX6585" i="3"/>
  <c r="AX1006" i="3"/>
  <c r="AX6161" i="3"/>
  <c r="AX5636" i="3"/>
  <c r="AX3326" i="3"/>
  <c r="AX6659" i="3"/>
  <c r="AX1732" i="3"/>
  <c r="AX2393" i="3"/>
  <c r="AX2616" i="3"/>
  <c r="AX310" i="3"/>
  <c r="AX2255" i="3"/>
  <c r="AX227" i="3"/>
  <c r="AX2409" i="3"/>
  <c r="AX4312" i="3"/>
  <c r="AX2608" i="3"/>
  <c r="AX2693" i="3"/>
  <c r="AX2670" i="3"/>
  <c r="AX4298" i="3"/>
  <c r="AX5172" i="3"/>
  <c r="AX125" i="3"/>
  <c r="AX3570" i="3"/>
  <c r="AX655" i="3"/>
  <c r="AX4788" i="3"/>
  <c r="AX4077" i="3"/>
  <c r="AX2996" i="3"/>
  <c r="AX628" i="3"/>
  <c r="AX6219" i="3"/>
  <c r="AX4319" i="3"/>
  <c r="AX4390" i="3"/>
  <c r="AX3113" i="3"/>
  <c r="AX1170" i="3"/>
  <c r="AX2561" i="3"/>
  <c r="AX6173" i="3"/>
  <c r="AX3100" i="3"/>
  <c r="AX2721" i="3"/>
  <c r="AX944" i="3"/>
  <c r="AX2975" i="3"/>
  <c r="AX1271" i="3"/>
  <c r="AX3222" i="3"/>
  <c r="AX4126" i="3"/>
  <c r="AX6425" i="3"/>
  <c r="AX282" i="3"/>
  <c r="AX4979" i="3"/>
  <c r="AX6190" i="3"/>
  <c r="AX3023" i="3"/>
  <c r="AX3051" i="3"/>
  <c r="AX1052" i="3"/>
  <c r="AX6778" i="3"/>
  <c r="AX794" i="3"/>
  <c r="AX3849" i="3"/>
  <c r="AX1353" i="3"/>
  <c r="AX6176" i="3"/>
  <c r="AX5649" i="3"/>
  <c r="AX2667" i="3"/>
  <c r="AX1377" i="3"/>
  <c r="AX3170" i="3"/>
  <c r="AX2109" i="3"/>
  <c r="AX2463" i="3"/>
  <c r="AX439" i="3"/>
  <c r="AX2809" i="3"/>
  <c r="AX6356" i="3"/>
  <c r="AX6364" i="3"/>
  <c r="AX2944" i="3"/>
  <c r="AX2548" i="3"/>
  <c r="AX6680" i="3"/>
  <c r="AX2218" i="3"/>
  <c r="AX309" i="3"/>
  <c r="AX6528" i="3"/>
  <c r="AX2455" i="3"/>
  <c r="AX6697" i="3"/>
  <c r="AX452" i="3"/>
  <c r="AX2699" i="3"/>
  <c r="AX1586" i="3"/>
  <c r="AX435" i="3"/>
  <c r="AX2421" i="3"/>
  <c r="AX6119" i="3"/>
  <c r="AX3356" i="3"/>
  <c r="AX6522" i="3"/>
  <c r="AX1091" i="3"/>
  <c r="AX2660" i="3"/>
  <c r="AX2742" i="3"/>
  <c r="AX6521" i="3"/>
  <c r="AX4923" i="3"/>
  <c r="AX296" i="3"/>
  <c r="AX123" i="3"/>
  <c r="AX2083" i="3"/>
  <c r="AX5718" i="3"/>
  <c r="AX6352" i="3"/>
  <c r="AX6518" i="3"/>
  <c r="AX2404" i="3"/>
  <c r="AX6517" i="3"/>
  <c r="AX108" i="3"/>
  <c r="AX2879" i="3"/>
  <c r="AX6513" i="3"/>
  <c r="AX1005" i="3"/>
  <c r="AX6660" i="3"/>
  <c r="AX3213" i="3"/>
  <c r="AX2445" i="3"/>
  <c r="AX3067" i="3"/>
  <c r="AX182" i="3"/>
  <c r="AX573" i="3"/>
  <c r="AX2440" i="3"/>
  <c r="AX1282" i="3"/>
  <c r="AX6776" i="3"/>
  <c r="AX4437" i="3"/>
  <c r="AX6246" i="3"/>
  <c r="AX540" i="3"/>
  <c r="AX5601" i="3"/>
  <c r="AX4937" i="3"/>
  <c r="AX2221" i="3"/>
  <c r="AX3183" i="3"/>
  <c r="AX6809" i="3"/>
  <c r="AX2586" i="3"/>
  <c r="AX6496" i="3"/>
  <c r="AX3595" i="3"/>
  <c r="AX220" i="3"/>
  <c r="AX2434" i="3"/>
  <c r="AX6493" i="3"/>
  <c r="AX2433" i="3"/>
  <c r="AX6605" i="3"/>
  <c r="AX5496" i="3"/>
  <c r="AX1140" i="3"/>
  <c r="AX2658" i="3"/>
  <c r="AX3233" i="3"/>
  <c r="AX2831" i="3"/>
  <c r="AX3732" i="3"/>
  <c r="AX2726" i="3"/>
  <c r="AX2521" i="3"/>
  <c r="AX4334" i="3"/>
  <c r="AX6573" i="3"/>
  <c r="AX5829" i="3"/>
  <c r="AX2529" i="3"/>
  <c r="AX3914" i="3"/>
  <c r="AX6634" i="3"/>
  <c r="AX77" i="3"/>
  <c r="AX5098" i="3"/>
  <c r="AX6278" i="3"/>
  <c r="AX6480" i="3"/>
  <c r="AX3065" i="3"/>
  <c r="AX2590" i="3"/>
  <c r="AX2817" i="3"/>
  <c r="AX6148" i="3"/>
  <c r="AX3186" i="3"/>
  <c r="AX2896" i="3"/>
  <c r="AX2566" i="3"/>
  <c r="AX4029" i="3"/>
  <c r="AX6273" i="3"/>
  <c r="AX1404" i="3"/>
  <c r="AX2523" i="3"/>
  <c r="AX4591" i="3"/>
  <c r="AX2784" i="3"/>
  <c r="AX4035" i="3"/>
  <c r="AX243" i="3"/>
  <c r="AX3711" i="3"/>
  <c r="AX5999" i="3"/>
  <c r="AX6466" i="3"/>
  <c r="AX6619" i="3"/>
  <c r="AX6143" i="3"/>
  <c r="AX2894" i="3"/>
  <c r="AX4733" i="3"/>
  <c r="AX6762" i="3"/>
  <c r="AX3154" i="3"/>
  <c r="AX6658" i="3"/>
  <c r="AX2983" i="3"/>
  <c r="AX6061" i="3"/>
  <c r="AX6672" i="3"/>
  <c r="AX6702" i="3"/>
  <c r="AX4714" i="3"/>
  <c r="AX2346" i="3"/>
  <c r="AX6675" i="3"/>
  <c r="AX103" i="3"/>
  <c r="AX809" i="3"/>
  <c r="AX368" i="3"/>
  <c r="AX384" i="3"/>
  <c r="AX4285" i="3"/>
  <c r="AX2408" i="3"/>
  <c r="AX6395" i="3"/>
  <c r="AX2837" i="3"/>
  <c r="AX2057" i="3"/>
  <c r="AX4142" i="3"/>
  <c r="AX2844" i="3"/>
  <c r="AX217" i="3"/>
  <c r="AX864" i="3"/>
  <c r="AX2691" i="3"/>
  <c r="AX2640" i="3"/>
  <c r="AX4197" i="3"/>
  <c r="AX5498" i="3"/>
  <c r="AX4476" i="3"/>
  <c r="AX6775" i="3"/>
  <c r="AX4898" i="3"/>
  <c r="AX2574" i="3"/>
  <c r="AX1639" i="3"/>
  <c r="AX5497" i="3"/>
  <c r="AX2288" i="3"/>
  <c r="AX2874" i="3"/>
  <c r="AX6347" i="3"/>
  <c r="AX2846" i="3"/>
  <c r="AX2759" i="3"/>
  <c r="AX2435" i="3"/>
  <c r="AX6510" i="3"/>
  <c r="AX1130" i="3"/>
  <c r="AX6784" i="3"/>
  <c r="AX5395" i="3"/>
  <c r="AX846" i="3"/>
  <c r="AX5047" i="3"/>
  <c r="AX4613" i="3"/>
  <c r="AX2587" i="3"/>
  <c r="AX3204" i="3"/>
  <c r="AX6224" i="3"/>
  <c r="AX6369" i="3"/>
  <c r="AX6502" i="3"/>
  <c r="AX4118" i="3"/>
  <c r="AX3005" i="3"/>
  <c r="AX961" i="3"/>
  <c r="AX3346" i="3"/>
  <c r="AX3948" i="3"/>
  <c r="AX5208" i="3"/>
  <c r="AX2531" i="3"/>
  <c r="AX2685" i="3"/>
  <c r="AX6205" i="3"/>
  <c r="AX2786" i="3"/>
  <c r="AX2493" i="3"/>
  <c r="AX2390" i="3"/>
  <c r="AX5328" i="3"/>
  <c r="AX2525" i="3"/>
  <c r="AX855" i="3"/>
  <c r="AX2752" i="3"/>
  <c r="AX6490" i="3"/>
  <c r="AX1171" i="3"/>
  <c r="AX2403" i="3"/>
  <c r="AX2572" i="3"/>
  <c r="AX3021" i="3"/>
  <c r="AX6485" i="3"/>
  <c r="AX6336" i="3"/>
  <c r="AX3801" i="3"/>
  <c r="AX2998" i="3"/>
  <c r="AX2443" i="3"/>
  <c r="AX6482" i="3"/>
  <c r="AX1578" i="3"/>
  <c r="AX6335" i="3"/>
  <c r="AX3724" i="3"/>
  <c r="AX4444" i="3"/>
  <c r="AX3070" i="3"/>
  <c r="AX2246" i="3"/>
  <c r="AX6277" i="3"/>
  <c r="AX6478" i="3"/>
  <c r="AX6135" i="3"/>
  <c r="AX4779" i="3"/>
  <c r="AX3378" i="3"/>
  <c r="AX463" i="3"/>
  <c r="AX2626" i="3"/>
  <c r="AX2883" i="3"/>
  <c r="AX3344" i="3"/>
  <c r="AX6786" i="3"/>
  <c r="AX6418" i="3"/>
  <c r="AX76" i="3"/>
  <c r="AX2876" i="3"/>
  <c r="AX2808" i="3"/>
  <c r="AX2860" i="3"/>
  <c r="AX344" i="3"/>
  <c r="AX2533" i="3"/>
  <c r="AX3033" i="3"/>
  <c r="AX6387" i="3"/>
  <c r="AX6574" i="3"/>
  <c r="AX6255" i="3"/>
  <c r="AX4596" i="3"/>
  <c r="AX6804" i="3"/>
  <c r="AX3290" i="3"/>
  <c r="AX6798" i="3"/>
  <c r="AX3112" i="3"/>
  <c r="AX6263" i="3"/>
  <c r="AX1849" i="3"/>
  <c r="AX4322" i="3"/>
  <c r="AX620" i="3"/>
  <c r="AX2830" i="3"/>
  <c r="AX2765" i="3"/>
  <c r="AX2717" i="3"/>
  <c r="AX6464" i="3"/>
  <c r="AX5362" i="3"/>
  <c r="AX2239" i="3"/>
  <c r="AX1051" i="3"/>
  <c r="AX6799" i="3"/>
  <c r="AX6661" i="3"/>
  <c r="AX4861" i="3"/>
  <c r="AX6426" i="3"/>
  <c r="AX3722" i="3"/>
  <c r="AX4869" i="3"/>
  <c r="AX3405" i="3"/>
  <c r="AX2903" i="3"/>
  <c r="AX6738" i="3"/>
  <c r="AX3977" i="3"/>
  <c r="AX2423" i="3"/>
  <c r="AX3052" i="3"/>
  <c r="AX2936" i="3"/>
  <c r="AX1101" i="3"/>
  <c r="AX6218" i="3"/>
  <c r="AX401" i="3"/>
  <c r="AX3320" i="3"/>
  <c r="AX5133" i="3"/>
  <c r="AX2764" i="3"/>
  <c r="AX4772" i="3"/>
  <c r="AX6553" i="3"/>
  <c r="AX328" i="3"/>
  <c r="AX2139" i="3"/>
  <c r="AX6156" i="3"/>
  <c r="AX6126" i="3"/>
  <c r="AX2405" i="3"/>
  <c r="AX1177" i="3"/>
  <c r="AX3622" i="3"/>
  <c r="AX6124" i="3"/>
  <c r="AX777" i="3"/>
  <c r="AX4487" i="3"/>
  <c r="AX6596" i="3"/>
  <c r="AX4811" i="3"/>
  <c r="AX6516" i="3"/>
  <c r="AX477" i="3"/>
  <c r="AX1795" i="3"/>
  <c r="AX114" i="3"/>
  <c r="AX4238" i="3"/>
  <c r="AX2929" i="3"/>
  <c r="AX4247" i="3"/>
  <c r="AX6503" i="3"/>
  <c r="AX3176" i="3"/>
  <c r="AX2901" i="3"/>
  <c r="AX6287" i="3"/>
  <c r="AX2815" i="3"/>
  <c r="AX4829" i="3"/>
  <c r="AX6654" i="3"/>
  <c r="AX5536" i="3"/>
  <c r="AX2832" i="3"/>
  <c r="AX1574" i="3"/>
  <c r="AX2453" i="3"/>
  <c r="AX6761" i="3"/>
  <c r="AX2439" i="3"/>
  <c r="AX3735" i="3"/>
  <c r="AX6771" i="3"/>
  <c r="AX2384" i="3"/>
  <c r="AX4721" i="3"/>
  <c r="AX3053" i="3"/>
  <c r="AX4680" i="3"/>
  <c r="AX6709" i="3"/>
  <c r="AX2880" i="3"/>
  <c r="AX409" i="3"/>
  <c r="AX2869" i="3"/>
  <c r="AX2873" i="3"/>
  <c r="AX1228" i="3"/>
  <c r="AX2485" i="3"/>
  <c r="AX6154" i="3"/>
  <c r="AX2189" i="3"/>
  <c r="AX1281" i="3"/>
  <c r="AX6640" i="3"/>
  <c r="AX6639" i="3"/>
  <c r="AX3868" i="3"/>
  <c r="AX969" i="3"/>
  <c r="AX6669" i="3"/>
  <c r="AX2438" i="3"/>
  <c r="AX975" i="3"/>
  <c r="AX4021" i="3"/>
  <c r="AX6279" i="3"/>
  <c r="AX3151" i="3"/>
  <c r="AX4078" i="3"/>
  <c r="AX6627" i="3"/>
  <c r="AX2602" i="3"/>
  <c r="AX2496" i="3"/>
  <c r="AX2737" i="3"/>
  <c r="AX422" i="3"/>
  <c r="AX2941" i="3"/>
  <c r="AX4809" i="3"/>
  <c r="AX3158" i="3"/>
  <c r="AX6472" i="3"/>
  <c r="AX3952" i="3"/>
  <c r="AX5035" i="3"/>
  <c r="AX3017" i="3"/>
  <c r="AX2617" i="3"/>
  <c r="AX3703" i="3"/>
  <c r="AX672" i="3"/>
  <c r="AX6694" i="3"/>
  <c r="AX3182" i="3"/>
  <c r="AX2649" i="3"/>
  <c r="AX2177" i="3"/>
  <c r="AX5158" i="3"/>
  <c r="AX2703" i="3"/>
  <c r="AX2607" i="3"/>
  <c r="AX1393" i="3"/>
  <c r="AX4355" i="3"/>
  <c r="AX2790" i="3"/>
  <c r="AX6248" i="3"/>
  <c r="AX6651" i="3"/>
  <c r="AX660" i="3"/>
  <c r="AX3439" i="3"/>
  <c r="AX1935" i="3"/>
  <c r="AX2399" i="3"/>
  <c r="AX2887" i="3"/>
  <c r="AX3371" i="3"/>
  <c r="AX2210" i="3"/>
  <c r="AX6603" i="3"/>
  <c r="AX6756" i="3"/>
  <c r="AX3553" i="3"/>
  <c r="AX2924" i="3"/>
  <c r="AX6403" i="3"/>
  <c r="AX3282" i="3"/>
  <c r="AX5866" i="3"/>
  <c r="AX531" i="3"/>
  <c r="AX4957" i="3"/>
  <c r="AX2583" i="3"/>
  <c r="AX2982" i="3"/>
  <c r="AX4033" i="3"/>
  <c r="AX1994" i="3"/>
  <c r="AX6739" i="3"/>
  <c r="AX4599" i="3"/>
  <c r="AX5617" i="3"/>
  <c r="AX6321" i="3"/>
  <c r="AX3579" i="3"/>
  <c r="AX4215" i="3"/>
  <c r="AX3155" i="3"/>
  <c r="AX6316" i="3"/>
  <c r="AX548" i="3"/>
  <c r="AX3575" i="3"/>
  <c r="AX3166" i="3"/>
  <c r="AX2780" i="3"/>
  <c r="AX2959" i="3"/>
  <c r="AX2500" i="3"/>
  <c r="AX4223" i="3"/>
  <c r="AX1896" i="3"/>
  <c r="AX2995" i="3"/>
  <c r="AX2746" i="3"/>
  <c r="AX3274" i="3"/>
  <c r="AX2774" i="3"/>
  <c r="AX2979" i="3"/>
  <c r="AX3292" i="3"/>
  <c r="AX2816" i="3"/>
  <c r="AX400" i="3"/>
  <c r="AX6439" i="3"/>
  <c r="AX3318" i="3"/>
  <c r="AX181" i="3"/>
  <c r="AX2719" i="3"/>
  <c r="AX6150" i="3"/>
  <c r="AX6414" i="3"/>
  <c r="AX579" i="3"/>
  <c r="AX755" i="3"/>
  <c r="AX2976" i="3"/>
  <c r="AX122" i="3"/>
  <c r="AX2956" i="3"/>
  <c r="AX3460" i="3"/>
  <c r="AX2503" i="3"/>
  <c r="AX1230" i="3"/>
  <c r="AX6492" i="3"/>
  <c r="AX2947" i="3"/>
  <c r="AX4354" i="3"/>
  <c r="AX5063" i="3"/>
  <c r="AX6431" i="3"/>
  <c r="AX6647" i="3"/>
  <c r="AX1901" i="3"/>
  <c r="AX2619" i="3"/>
  <c r="AX3685" i="3"/>
  <c r="AX3922" i="3"/>
  <c r="AX2563" i="3"/>
  <c r="AX3800" i="3"/>
  <c r="AX2488" i="3"/>
  <c r="AX994" i="3"/>
  <c r="AX3583" i="3"/>
  <c r="AX3403" i="3"/>
  <c r="AX6331" i="3"/>
  <c r="AX594" i="3"/>
  <c r="AX2618" i="3"/>
  <c r="AX1317" i="3"/>
  <c r="AX3128" i="3"/>
  <c r="AX6743" i="3"/>
  <c r="AX5207" i="3"/>
  <c r="AX3123" i="3"/>
  <c r="AX6763" i="3"/>
  <c r="AX6626" i="3"/>
  <c r="AX2084" i="3"/>
  <c r="AX2688" i="3"/>
  <c r="AX6471" i="3"/>
  <c r="AX6470" i="3"/>
  <c r="AX94" i="3"/>
  <c r="AX2829" i="3"/>
  <c r="AX4480" i="3"/>
  <c r="AX683" i="3"/>
  <c r="AX2562" i="3"/>
  <c r="AX6621" i="3"/>
  <c r="AX4694" i="3"/>
  <c r="AX1563" i="3"/>
  <c r="AX984" i="3"/>
  <c r="AX163" i="3"/>
  <c r="AX2690" i="3"/>
  <c r="AX3102" i="3"/>
  <c r="AX3835" i="3"/>
  <c r="AX2761" i="3"/>
  <c r="AX1893" i="3"/>
  <c r="AX6693" i="3"/>
  <c r="AX3206" i="3"/>
  <c r="AX671" i="3"/>
  <c r="AX3054" i="3"/>
  <c r="AX1828" i="3"/>
  <c r="AX6796" i="3"/>
  <c r="AX2810" i="3"/>
  <c r="AX3823" i="3"/>
  <c r="AX236" i="3"/>
  <c r="AX6349" i="3"/>
  <c r="AX2900" i="3"/>
  <c r="AX2926" i="3"/>
  <c r="AX4626" i="3"/>
  <c r="AX2631" i="3"/>
  <c r="AX2770" i="3"/>
  <c r="AX50" i="3"/>
  <c r="AX3558" i="3"/>
  <c r="AX2910" i="3"/>
  <c r="AX3783" i="3"/>
  <c r="AX2131" i="3"/>
  <c r="AX3651" i="3"/>
  <c r="AX3433" i="3"/>
  <c r="AX2457" i="3"/>
  <c r="AX1013" i="3"/>
  <c r="AX5271" i="3"/>
  <c r="AX3670" i="3"/>
  <c r="AX1793" i="3"/>
  <c r="AX2575" i="3"/>
  <c r="AX4824" i="3"/>
  <c r="AX2595" i="3"/>
  <c r="AX2505" i="3"/>
  <c r="AX2176" i="3"/>
  <c r="AX6453" i="3"/>
  <c r="AX2645" i="3"/>
  <c r="AX5297" i="3"/>
  <c r="AX2812" i="3"/>
  <c r="AX2923" i="3"/>
  <c r="AX4997" i="3"/>
  <c r="AX2567" i="3"/>
  <c r="AX5065" i="3"/>
  <c r="AX2870" i="3"/>
  <c r="AX3143" i="3"/>
  <c r="AX1139" i="3"/>
  <c r="AX2669" i="3"/>
  <c r="AX2710" i="3"/>
  <c r="AX6728" i="3"/>
  <c r="AX762" i="3"/>
  <c r="AX17" i="3"/>
  <c r="AX2768" i="3"/>
  <c r="AX4446" i="3"/>
  <c r="AX6727" i="3"/>
  <c r="AX6690" i="3"/>
  <c r="AX4720" i="3"/>
  <c r="AX2938" i="3"/>
  <c r="AX178" i="3"/>
  <c r="AX793" i="3"/>
  <c r="AX2795" i="3"/>
  <c r="AX5336" i="3"/>
  <c r="AX1522" i="3"/>
  <c r="AX5178" i="3"/>
  <c r="AX4037" i="3"/>
  <c r="AX3638" i="3"/>
  <c r="AX2634" i="3"/>
  <c r="AX6801" i="3"/>
  <c r="AX3197" i="3"/>
  <c r="AX273" i="3"/>
  <c r="AX3974" i="3"/>
  <c r="AX72" i="3"/>
  <c r="AX2611" i="3"/>
  <c r="AX1176" i="3"/>
  <c r="AX4690" i="3"/>
  <c r="AX2866" i="3"/>
  <c r="AX4486" i="3"/>
  <c r="AX447" i="3"/>
  <c r="AX3224" i="3"/>
  <c r="AX2720" i="3"/>
  <c r="AX2497" i="3"/>
  <c r="AX6695" i="3"/>
  <c r="AX2309" i="3"/>
  <c r="AX2861" i="3"/>
  <c r="AX3212" i="3"/>
  <c r="AX6810" i="3"/>
  <c r="AX2771" i="3"/>
  <c r="AX1953" i="3"/>
  <c r="AX6333" i="3"/>
  <c r="AX5683" i="3"/>
  <c r="AX6345" i="3"/>
  <c r="AX4679" i="3"/>
  <c r="AX412" i="3"/>
  <c r="AX2462" i="3"/>
  <c r="AX5324" i="3"/>
  <c r="AX6606" i="3"/>
  <c r="AX6500" i="3"/>
  <c r="AX4168" i="3"/>
  <c r="AX6225" i="3"/>
  <c r="AX2540" i="3"/>
  <c r="AX5162" i="3"/>
  <c r="AX6499" i="3"/>
  <c r="AX5313" i="3"/>
  <c r="AX4850" i="3"/>
  <c r="AX3240" i="3"/>
  <c r="AX5354" i="3"/>
  <c r="AX2468" i="3"/>
  <c r="AX2308" i="3"/>
  <c r="AX6808" i="3"/>
  <c r="AX2948" i="3"/>
  <c r="AX1250" i="3"/>
  <c r="AX1141" i="3"/>
  <c r="AX838" i="3"/>
  <c r="AX4164" i="3"/>
  <c r="AX3881" i="3"/>
  <c r="AX832" i="3"/>
  <c r="AX3174" i="3"/>
  <c r="AX6681" i="3"/>
  <c r="AX6488" i="3"/>
  <c r="AX6794" i="3"/>
  <c r="AX341" i="3"/>
  <c r="AX6642" i="3"/>
  <c r="AX3418" i="3"/>
  <c r="AX5284" i="3"/>
  <c r="AX2722" i="3"/>
  <c r="AX6483" i="3"/>
  <c r="AX4108" i="3"/>
  <c r="AX3063" i="3"/>
  <c r="AX4325" i="3"/>
  <c r="AX4426" i="3"/>
  <c r="AX4048" i="3"/>
  <c r="AX3262" i="3"/>
  <c r="AX6765" i="3"/>
  <c r="AX6668" i="3"/>
  <c r="AX6118" i="3"/>
  <c r="AX2400" i="3"/>
  <c r="AX6476" i="3"/>
  <c r="AX1020" i="3"/>
  <c r="AX2609" i="3"/>
  <c r="AX3367" i="3"/>
  <c r="AX6806" i="3"/>
  <c r="AX2477" i="3"/>
  <c r="AX6469" i="3"/>
  <c r="AX2407" i="3"/>
  <c r="AX2519" i="3"/>
  <c r="AX1036" i="3"/>
  <c r="AX5392" i="3"/>
  <c r="AX2888" i="3"/>
  <c r="AX4075" i="3"/>
  <c r="AX879" i="3"/>
  <c r="AX4289" i="3"/>
  <c r="AX2391" i="3"/>
  <c r="AX1876" i="3"/>
  <c r="AX4296" i="3"/>
  <c r="AX2571" i="3"/>
  <c r="AX4165" i="3"/>
  <c r="AX1104" i="3"/>
  <c r="AX6535" i="3"/>
  <c r="AX6328" i="3"/>
  <c r="AX3544" i="3"/>
  <c r="AX635" i="3"/>
  <c r="AX3567" i="3"/>
  <c r="AX6325" i="3"/>
  <c r="AX2406" i="3"/>
  <c r="AX3957" i="3"/>
  <c r="AX2677" i="3"/>
  <c r="AX1283" i="3"/>
  <c r="AX1757" i="3"/>
  <c r="AX2662" i="3"/>
  <c r="AX2973" i="3"/>
  <c r="AX2909" i="3"/>
  <c r="AX2739" i="3"/>
  <c r="AX6324" i="3"/>
  <c r="AX2967" i="3"/>
  <c r="AX393" i="3"/>
  <c r="AX1194" i="3"/>
  <c r="AX4393" i="3"/>
  <c r="AX2416" i="3"/>
  <c r="AX2544" i="3"/>
  <c r="AX3686" i="3"/>
  <c r="AX5946" i="3"/>
  <c r="AX2577" i="3"/>
  <c r="AX6737" i="3"/>
  <c r="AX1227" i="3"/>
  <c r="AX2692" i="3"/>
  <c r="AX2573" i="3"/>
  <c r="AX6793" i="3"/>
  <c r="AX863" i="3"/>
  <c r="AX6546" i="3"/>
  <c r="AX870" i="3"/>
  <c r="AX6319" i="3"/>
  <c r="AX2911" i="3"/>
  <c r="AX2549" i="3"/>
  <c r="AX4454" i="3"/>
  <c r="AX3873" i="3"/>
  <c r="AX6147" i="3"/>
  <c r="AX2802" i="3"/>
  <c r="AX3066" i="3"/>
  <c r="AX3323" i="3"/>
  <c r="AX60" i="3"/>
  <c r="AX6715" i="3"/>
  <c r="AX6441" i="3"/>
  <c r="AX4180" i="3"/>
  <c r="AX2917" i="3"/>
  <c r="AX4642" i="3"/>
  <c r="AX801" i="3"/>
  <c r="AX3275" i="3"/>
  <c r="AX5873" i="3"/>
  <c r="AX6602" i="3"/>
  <c r="AX3556" i="3"/>
  <c r="AX2932" i="3"/>
  <c r="AX2682" i="3"/>
  <c r="AX6242" i="3"/>
  <c r="AX2449" i="3"/>
  <c r="AX1500" i="3"/>
  <c r="AX2582" i="3"/>
  <c r="AX2100" i="3"/>
  <c r="AX6780" i="3"/>
  <c r="AX2728" i="3"/>
  <c r="AX6723" i="3"/>
  <c r="AX3573" i="3"/>
  <c r="AX2872" i="3"/>
  <c r="AX6687" i="3"/>
  <c r="AX2430" i="3"/>
  <c r="AX5299" i="3"/>
  <c r="AX3415" i="3"/>
  <c r="AX4978" i="3"/>
  <c r="AX6241" i="3"/>
  <c r="AX1100" i="3"/>
  <c r="AX2425" i="3"/>
  <c r="AX5624" i="3"/>
  <c r="AX1934" i="3"/>
  <c r="AX3041" i="3"/>
  <c r="AX248" i="3"/>
  <c r="AX2935" i="3"/>
  <c r="AX2862" i="3"/>
  <c r="AX3623" i="3"/>
  <c r="AX3337" i="3"/>
  <c r="AX2502" i="3"/>
  <c r="AX2620" i="3"/>
  <c r="AX2490" i="3"/>
  <c r="AX3370" i="3"/>
  <c r="AX2804" i="3"/>
  <c r="AX6572" i="3"/>
  <c r="AX2212" i="3"/>
  <c r="AX2978" i="3"/>
  <c r="AX2908" i="3"/>
  <c r="AX1372" i="3"/>
  <c r="AX5377" i="3"/>
  <c r="AX6543" i="3"/>
  <c r="AX2441" i="3"/>
  <c r="AX109" i="3"/>
  <c r="AX2895" i="3"/>
  <c r="AX3442" i="3"/>
  <c r="AX2683" i="3"/>
  <c r="AX6781" i="3"/>
  <c r="AX3915" i="3"/>
  <c r="AX1575" i="3"/>
  <c r="AX6730" i="3"/>
  <c r="AX6577" i="3"/>
  <c r="AX2460" i="3"/>
  <c r="AX4780" i="3"/>
  <c r="AX5009" i="3"/>
  <c r="AX6458" i="3"/>
  <c r="AX1302" i="3"/>
  <c r="AX5719" i="3"/>
  <c r="AX3177" i="3"/>
  <c r="AX5285" i="3"/>
  <c r="AX6343" i="3"/>
  <c r="AX2410" i="3"/>
  <c r="AX2120" i="3"/>
  <c r="AX6168" i="3"/>
  <c r="AX6537" i="3"/>
  <c r="AX3720" i="3"/>
  <c r="AX1937" i="3"/>
  <c r="AX6530" i="3"/>
  <c r="AX2915" i="3"/>
  <c r="AX4284" i="3"/>
  <c r="AX1573" i="3"/>
  <c r="AX2735" i="3"/>
  <c r="AX3008" i="3"/>
  <c r="AX3853" i="3"/>
  <c r="AX6745" i="3"/>
  <c r="AX6797" i="3"/>
  <c r="AX2501" i="3"/>
  <c r="AX3028" i="3"/>
  <c r="AX3189" i="3"/>
  <c r="AX3933" i="3"/>
  <c r="AX6355" i="3"/>
  <c r="AX3590" i="3"/>
  <c r="AX6283" i="3"/>
  <c r="AX1166" i="3"/>
  <c r="AX3079" i="3"/>
  <c r="AX130" i="3"/>
  <c r="AX2698" i="3"/>
  <c r="AX2476" i="3"/>
  <c r="AX4113" i="3"/>
  <c r="AX2819" i="3"/>
  <c r="AX6196" i="3"/>
  <c r="AX4546" i="3"/>
  <c r="AX4609" i="3"/>
  <c r="AX5427" i="3"/>
  <c r="AX6285" i="3"/>
  <c r="AX6506" i="3"/>
  <c r="AX1056" i="3"/>
  <c r="AX2729" i="3"/>
  <c r="AX740" i="3"/>
  <c r="AX677" i="3"/>
  <c r="AX3368" i="3"/>
  <c r="AX2899" i="3"/>
  <c r="AX2069" i="3"/>
  <c r="AX3157" i="3"/>
  <c r="AX6774" i="3"/>
  <c r="AX437" i="3"/>
  <c r="AX2454" i="3"/>
  <c r="AX2854" i="3"/>
  <c r="AX2301" i="3"/>
  <c r="AX2522" i="3"/>
  <c r="AX3130" i="3"/>
  <c r="AX5097" i="3"/>
  <c r="AX3032" i="3"/>
  <c r="AX6189" i="3"/>
  <c r="AX5621" i="3"/>
  <c r="AX2515" i="3"/>
  <c r="AX2664" i="3"/>
  <c r="AX6160" i="3"/>
  <c r="AX6649" i="3"/>
  <c r="AX550" i="3"/>
  <c r="AX3866" i="3"/>
  <c r="AX5610" i="3"/>
  <c r="AX4646" i="3"/>
  <c r="AX2444" i="3"/>
  <c r="AX5634" i="3"/>
  <c r="AX460" i="3"/>
  <c r="AX6770" i="3"/>
  <c r="AX2383" i="3"/>
  <c r="AX6635" i="3"/>
  <c r="AX6171" i="3"/>
  <c r="AX4365" i="3"/>
  <c r="AX2487" i="3"/>
  <c r="AX1446" i="3"/>
  <c r="AX70" i="3"/>
  <c r="AX2881" i="3"/>
  <c r="AX2905" i="3"/>
  <c r="AX3305" i="3"/>
  <c r="AX2855" i="3"/>
  <c r="AX4129" i="3"/>
  <c r="AX2559" i="3"/>
  <c r="AX250" i="3"/>
  <c r="AX5064" i="3"/>
  <c r="AX3489" i="3"/>
  <c r="AX6474" i="3"/>
  <c r="AX6312" i="3"/>
  <c r="AX2949" i="3"/>
  <c r="AX1926" i="3"/>
  <c r="AX2991" i="3"/>
  <c r="AX3605" i="3"/>
  <c r="AX2114" i="3"/>
  <c r="AX2187" i="3"/>
  <c r="AX3825" i="3"/>
  <c r="AX5980" i="3"/>
  <c r="AX3515" i="3"/>
  <c r="AX2452" i="3"/>
  <c r="AX2474" i="3"/>
  <c r="AX2712" i="3"/>
  <c r="AX3185" i="3"/>
  <c r="AX6354" i="3"/>
  <c r="AX2814" i="3"/>
  <c r="AX237" i="3"/>
  <c r="AX334" i="3"/>
  <c r="AX3768" i="3"/>
  <c r="AX6139" i="3"/>
  <c r="AX2417" i="3"/>
  <c r="AX6261" i="3"/>
  <c r="AX3027" i="3"/>
  <c r="AX3710" i="3"/>
  <c r="AX2451" i="3"/>
  <c r="AX2743" i="3"/>
  <c r="AX3324" i="3"/>
  <c r="AX6465" i="3"/>
  <c r="AX1756" i="3"/>
  <c r="AX4767" i="3"/>
  <c r="AX6461" i="3"/>
  <c r="AX149" i="3"/>
  <c r="AX4107" i="3"/>
  <c r="AX6692" i="3"/>
  <c r="AX6131" i="3"/>
  <c r="AX5437" i="3"/>
  <c r="AX6795" i="3"/>
  <c r="AX2466" i="3"/>
  <c r="AX4228" i="3"/>
  <c r="AX5361" i="3"/>
  <c r="AX3175" i="3"/>
  <c r="AX2878" i="3"/>
  <c r="AX2898" i="3"/>
  <c r="AX2884" i="3"/>
  <c r="AX5190" i="3"/>
  <c r="AX912" i="3"/>
  <c r="AX2695" i="3"/>
  <c r="AX3647" i="3"/>
  <c r="AX2627" i="3"/>
  <c r="AX5620" i="3"/>
  <c r="AX2806" i="3"/>
  <c r="AX6420" i="3"/>
  <c r="AX6452" i="3"/>
  <c r="AX6645" i="3"/>
  <c r="AX1012" i="3"/>
  <c r="AX3050" i="3"/>
  <c r="AX3529" i="3"/>
  <c r="AX5885" i="3"/>
  <c r="AX2546" i="3"/>
  <c r="AX6444" i="3"/>
  <c r="AX1198" i="3"/>
  <c r="AX1969" i="3"/>
  <c r="AX2971" i="3"/>
  <c r="AX6468" i="3"/>
  <c r="AX6272" i="3"/>
  <c r="AX720" i="3"/>
  <c r="AX6269" i="3"/>
  <c r="AX5407" i="3"/>
  <c r="AX4087" i="3"/>
  <c r="AX6256" i="3"/>
  <c r="AX2614" i="3"/>
  <c r="AX6617" i="3"/>
  <c r="AX6612" i="3"/>
  <c r="AX2621" i="3"/>
  <c r="AX2473" i="3"/>
  <c r="AX2209" i="3"/>
  <c r="AX4397" i="3"/>
  <c r="AX6030" i="3"/>
  <c r="AX6125" i="3"/>
  <c r="AX3407" i="3"/>
  <c r="AX2934" i="3"/>
  <c r="AX6260" i="3"/>
  <c r="AX6463" i="3"/>
  <c r="AX42" i="3"/>
  <c r="AX2997" i="3"/>
  <c r="AX6167" i="3"/>
  <c r="AX2655" i="3"/>
  <c r="AX4715" i="3"/>
  <c r="AX4624" i="3"/>
  <c r="AX2651" i="3"/>
  <c r="AX2732" i="3"/>
  <c r="AX827" i="3"/>
  <c r="AX529" i="3"/>
  <c r="AX4173" i="3"/>
  <c r="AX4491" i="3"/>
  <c r="AX5409" i="3"/>
  <c r="AX3184" i="3"/>
  <c r="AX6386" i="3"/>
  <c r="AX2465" i="3"/>
  <c r="AX2805" i="3"/>
  <c r="AX1303" i="3"/>
  <c r="AX4656" i="3"/>
  <c r="AX6599" i="3"/>
  <c r="AX6644" i="3"/>
  <c r="AX2099" i="3"/>
  <c r="AX6188" i="3"/>
  <c r="AX6449" i="3"/>
  <c r="AX1993" i="3"/>
  <c r="AX6448" i="3"/>
  <c r="AX2542" i="3"/>
  <c r="AX4018" i="3"/>
  <c r="AX3708" i="3"/>
  <c r="AX3789" i="3"/>
  <c r="AX6792" i="3"/>
  <c r="AX4103" i="3"/>
  <c r="AX3221" i="3"/>
  <c r="AX363" i="3"/>
  <c r="AX2705" i="3"/>
  <c r="AX4093" i="3"/>
  <c r="AX389" i="3"/>
  <c r="AX3408" i="3"/>
  <c r="AX6432" i="3"/>
  <c r="AX2412" i="3"/>
  <c r="AX982" i="3"/>
  <c r="AX4753" i="3"/>
  <c r="AX6253" i="3"/>
  <c r="AX3787" i="3"/>
  <c r="AX1423" i="3"/>
  <c r="AX3272" i="3"/>
  <c r="AX3792" i="3"/>
  <c r="AX1689" i="3"/>
  <c r="AX2377" i="3"/>
  <c r="AX2697" i="3"/>
  <c r="AX333" i="3"/>
  <c r="AX6413" i="3"/>
  <c r="AX3286" i="3"/>
  <c r="AX235" i="3"/>
  <c r="AX6686" i="3"/>
  <c r="AX3211" i="3"/>
  <c r="AX107" i="3"/>
  <c r="AX2751" i="3"/>
  <c r="AX6717" i="3"/>
  <c r="AX6400" i="3"/>
  <c r="AX3521" i="3"/>
  <c r="AX2628" i="3"/>
  <c r="AX169" i="3"/>
  <c r="AX2437" i="3"/>
  <c r="AX951" i="3"/>
  <c r="AX5543" i="3"/>
  <c r="AX156" i="3"/>
  <c r="AX3603" i="3"/>
  <c r="AX6329" i="3"/>
  <c r="AX2021" i="3"/>
  <c r="AX684" i="3"/>
  <c r="AX2603" i="3"/>
  <c r="AX2338" i="3"/>
  <c r="AX1577" i="3"/>
  <c r="AX454" i="3"/>
  <c r="AX1842" i="3"/>
  <c r="AX4473" i="3"/>
  <c r="AX105" i="3"/>
  <c r="AX2950" i="3"/>
  <c r="AX1748" i="3"/>
  <c r="AX3568" i="3"/>
  <c r="AX2520" i="3"/>
  <c r="AX4332" i="3"/>
  <c r="AX2993" i="3"/>
  <c r="AX2535" i="3"/>
  <c r="AX6340" i="3"/>
  <c r="AX6393" i="3"/>
  <c r="AX2984" i="3"/>
  <c r="AX1102" i="3"/>
  <c r="AX3293" i="3"/>
  <c r="AX6388" i="3"/>
  <c r="AX78" i="3"/>
  <c r="AX6555" i="3"/>
  <c r="AX2494" i="3"/>
  <c r="AX2504" i="3"/>
  <c r="AX2852" i="3"/>
  <c r="AX869" i="3"/>
  <c r="AX3483" i="3"/>
  <c r="AX455" i="3"/>
  <c r="AX2724" i="3"/>
  <c r="AX6481" i="3"/>
  <c r="AX3604" i="3"/>
  <c r="AX2656" i="3"/>
  <c r="AX2994" i="3"/>
  <c r="AX3044" i="3"/>
  <c r="AX1360" i="3"/>
  <c r="AX6803" i="3"/>
  <c r="AX2990" i="3"/>
  <c r="AX787" i="3"/>
  <c r="AX2823" i="3"/>
  <c r="AX2937" i="3"/>
  <c r="AX2763" i="3"/>
  <c r="AX3643" i="3"/>
  <c r="AX3803" i="3"/>
  <c r="AX6764" i="3"/>
  <c r="AX5461" i="3"/>
  <c r="AX2556" i="3"/>
  <c r="AX6657" i="3"/>
  <c r="AX2565" i="3"/>
  <c r="AX2516" i="3"/>
  <c r="AX4565" i="3"/>
  <c r="AX5312" i="3"/>
  <c r="AX4381" i="3"/>
  <c r="AX3219" i="3"/>
  <c r="AX2723" i="3"/>
  <c r="AX2828" i="3"/>
  <c r="AX6227" i="3"/>
  <c r="AX652" i="3"/>
  <c r="AX3335" i="3"/>
  <c r="AX586" i="3"/>
  <c r="AX1810" i="3"/>
  <c r="AX135" i="3"/>
  <c r="AX6197" i="3"/>
  <c r="AX3040" i="3"/>
  <c r="AX6611" i="3"/>
  <c r="AX4539" i="3"/>
  <c r="AX2980" i="3"/>
  <c r="AX6609" i="3"/>
  <c r="AX3255" i="3"/>
  <c r="AX3402" i="3"/>
  <c r="AX3109" i="3"/>
  <c r="AX6360" i="3"/>
  <c r="AX2568" i="3"/>
  <c r="AX2459" i="3"/>
  <c r="AX2641" i="3"/>
  <c r="AX4927" i="3"/>
  <c r="AX2868" i="3"/>
  <c r="AX1269" i="3"/>
  <c r="AX1027" i="3"/>
  <c r="AX3443" i="3"/>
  <c r="AX2760" i="3"/>
  <c r="AX5088" i="3"/>
  <c r="AX2415" i="3"/>
  <c r="AX6648" i="3"/>
  <c r="AX3075" i="3"/>
  <c r="AX996" i="3"/>
  <c r="AX148" i="3"/>
  <c r="AX93" i="3"/>
  <c r="AX2838" i="3"/>
  <c r="AX2456" i="3"/>
  <c r="AX862" i="3"/>
  <c r="AX2499" i="3"/>
  <c r="AX6772" i="3"/>
  <c r="AX4981" i="3"/>
  <c r="AX4324" i="3"/>
  <c r="AX6344" i="3"/>
  <c r="AX1992" i="3"/>
  <c r="AX1929" i="3"/>
  <c r="AX2663" i="3"/>
  <c r="AX6127" i="3"/>
  <c r="AX4344" i="3"/>
  <c r="AX3104" i="3"/>
  <c r="AX2834" i="3"/>
  <c r="AX2360" i="3"/>
  <c r="AX6736" i="3"/>
  <c r="AX4046" i="3"/>
  <c r="AX2686" i="3"/>
  <c r="AX3261" i="3"/>
  <c r="AX6437" i="3"/>
  <c r="AX2267" i="3"/>
  <c r="AX1011" i="3"/>
  <c r="AX1126" i="3"/>
  <c r="AX6362" i="3"/>
  <c r="AX2431" i="3"/>
  <c r="AX2687" i="3"/>
  <c r="AX626" i="3"/>
  <c r="AX3147" i="3"/>
  <c r="AX4321" i="3"/>
  <c r="AX2060" i="3"/>
  <c r="AX4339" i="3"/>
  <c r="AX2514" i="3"/>
  <c r="AX1412" i="3"/>
  <c r="AX6295" i="3"/>
  <c r="AX6726" i="3"/>
  <c r="AX6552" i="3"/>
  <c r="AX3410" i="3"/>
  <c r="AX5419" i="3"/>
  <c r="AX3181" i="3"/>
  <c r="AX6679" i="3"/>
  <c r="AX6423" i="3"/>
  <c r="AX4940" i="3"/>
  <c r="AX2364" i="3"/>
  <c r="AX3099" i="3"/>
  <c r="AX2638" i="3"/>
  <c r="AX2904" i="3"/>
  <c r="AX6590" i="3"/>
  <c r="AX6614" i="3"/>
  <c r="AX3322" i="3"/>
  <c r="AX4335" i="3"/>
  <c r="AX4375" i="3"/>
  <c r="AX6589" i="3"/>
  <c r="AX3061" i="3"/>
  <c r="AX3089" i="3"/>
  <c r="AX6608" i="3"/>
  <c r="AX5199" i="3"/>
  <c r="AX2464" i="3"/>
  <c r="AX1452" i="3"/>
  <c r="AX2756" i="3"/>
  <c r="AX3026" i="3"/>
  <c r="AX6508" i="3"/>
  <c r="AX6310" i="3"/>
  <c r="AX2822" i="3"/>
  <c r="AX5567" i="3"/>
  <c r="AX2653" i="3"/>
  <c r="AX5189" i="3"/>
  <c r="AX6582" i="3"/>
  <c r="AX1401" i="3"/>
  <c r="AX6240" i="3"/>
  <c r="AX3116" i="3"/>
  <c r="AX2362" i="3"/>
  <c r="AX3478" i="3"/>
  <c r="AX587" i="3"/>
  <c r="AX6637" i="3"/>
  <c r="AX198" i="3"/>
  <c r="AX2420" i="3"/>
  <c r="AX3616" i="3"/>
  <c r="AX3404" i="3"/>
  <c r="AX2840" i="3"/>
  <c r="AX3111" i="3"/>
  <c r="AX3321" i="3"/>
  <c r="AX2580" i="3"/>
  <c r="AX3654" i="3"/>
  <c r="AX2675" i="3"/>
  <c r="AX6460" i="3"/>
  <c r="AX2757" i="3"/>
  <c r="AX6457" i="3"/>
  <c r="AX2943" i="3"/>
  <c r="AX2606" i="3"/>
  <c r="AX3284" i="3"/>
  <c r="AX2560" i="3"/>
  <c r="AX2835" i="3"/>
  <c r="AX3042" i="3"/>
  <c r="AX6303" i="3"/>
  <c r="AX6455" i="3"/>
  <c r="AX4912" i="3"/>
  <c r="AX3227" i="3"/>
  <c r="AX5037" i="3"/>
  <c r="AX1158" i="3"/>
  <c r="AX6600" i="3"/>
  <c r="AX5029" i="3"/>
  <c r="AX1420" i="3"/>
  <c r="AX2585" i="3"/>
  <c r="AX3036" i="3"/>
  <c r="AX411" i="3"/>
  <c r="AX6315" i="3"/>
  <c r="AX2340" i="3"/>
  <c r="AX4326" i="3"/>
  <c r="AX249" i="3"/>
  <c r="AX187" i="3"/>
  <c r="AX2981" i="3"/>
  <c r="AX2636" i="3"/>
  <c r="AX6276" i="3"/>
  <c r="AX2450" i="3"/>
  <c r="AX3805" i="3"/>
  <c r="AX5600" i="3"/>
  <c r="AX4336" i="3"/>
  <c r="AX2679" i="3"/>
  <c r="AX6436" i="3"/>
  <c r="AX3375" i="3"/>
  <c r="AX6428" i="3"/>
  <c r="AX6307" i="3"/>
  <c r="AX2392" i="3"/>
  <c r="AX5352" i="3"/>
  <c r="AX5071" i="3"/>
  <c r="AX4086" i="3"/>
  <c r="AX1559" i="3"/>
  <c r="AX2897" i="3"/>
  <c r="AX6314" i="3"/>
  <c r="AX367" i="3"/>
  <c r="AX539" i="3"/>
  <c r="AX2820" i="3"/>
  <c r="AX670" i="3"/>
  <c r="AX6534" i="3"/>
  <c r="AX2632" i="3"/>
  <c r="AX3094" i="3"/>
  <c r="AX6684" i="3"/>
  <c r="AX4922" i="3"/>
  <c r="AX1579" i="3"/>
  <c r="AX2807" i="3"/>
  <c r="AX4996" i="3"/>
  <c r="AX2202" i="3"/>
  <c r="AX6430" i="3"/>
  <c r="AX6399" i="3"/>
  <c r="AX4115" i="3"/>
  <c r="AX6353" i="3"/>
  <c r="AX585" i="3"/>
  <c r="AX3841" i="3"/>
  <c r="AX2803" i="3"/>
  <c r="AX6742" i="3"/>
  <c r="AX4290" i="3"/>
  <c r="AX2397" i="3"/>
  <c r="AX3086" i="3"/>
  <c r="AX6123" i="3"/>
  <c r="AX3912" i="3"/>
  <c r="AX2882" i="3"/>
  <c r="AX5584" i="3"/>
  <c r="AX22" i="3"/>
  <c r="AX2530" i="3"/>
  <c r="AX3578" i="3"/>
  <c r="AX1715" i="3"/>
  <c r="AX2388" i="3"/>
  <c r="AX292" i="3"/>
  <c r="AX3169" i="3"/>
  <c r="AX6712" i="3"/>
  <c r="AX4563" i="3"/>
  <c r="AX4345" i="3"/>
  <c r="AX5294" i="3"/>
  <c r="AX6429" i="3"/>
  <c r="AX3464" i="3"/>
  <c r="AX2738" i="3"/>
  <c r="AX2551" i="3"/>
  <c r="AX6583" i="3"/>
  <c r="AX3300" i="3"/>
  <c r="AX3139" i="3"/>
  <c r="AX2974" i="3"/>
  <c r="AX6247" i="3"/>
  <c r="AX1601" i="3"/>
  <c r="AX2198" i="3"/>
  <c r="AX1703" i="3"/>
  <c r="AX3141" i="3"/>
  <c r="AX2401" i="3"/>
  <c r="AX6298" i="3"/>
  <c r="AX4190" i="3"/>
  <c r="AX1983" i="3"/>
  <c r="AX6753" i="3"/>
  <c r="AX6368" i="3"/>
  <c r="AX3880" i="3"/>
  <c r="AX1614" i="3"/>
  <c r="AX1743" i="3"/>
  <c r="AX2584" i="3"/>
  <c r="AX2555" i="3"/>
  <c r="AX5648" i="3"/>
  <c r="AX1339" i="3"/>
  <c r="AX1627" i="3"/>
  <c r="AX743" i="3"/>
  <c r="AX2657" i="3"/>
  <c r="AX3918" i="3"/>
  <c r="AX1010" i="3"/>
  <c r="AX2305" i="3"/>
  <c r="AX443" i="3"/>
  <c r="AX5259" i="3"/>
  <c r="AX1984" i="3"/>
  <c r="AX3887" i="3"/>
  <c r="AX5062" i="3"/>
  <c r="AX2050" i="3"/>
  <c r="AX702" i="3"/>
  <c r="AX2335" i="3"/>
  <c r="AX3550" i="3"/>
  <c r="AX4459" i="3"/>
  <c r="AX782" i="3"/>
  <c r="AX3746" i="3"/>
  <c r="AX446" i="3"/>
  <c r="AX887" i="3"/>
  <c r="AX6578" i="3"/>
  <c r="AX1536" i="3"/>
  <c r="AX4297" i="3"/>
  <c r="AX340" i="3"/>
  <c r="AX4287" i="3"/>
  <c r="AX1229" i="3"/>
  <c r="AX2124" i="3"/>
  <c r="AX4474" i="3"/>
  <c r="AX4581" i="3"/>
  <c r="AX746" i="3"/>
  <c r="AX2182" i="3"/>
  <c r="AX2046" i="3"/>
  <c r="AX2138" i="3"/>
  <c r="AX390" i="3"/>
  <c r="AX5645" i="3"/>
  <c r="AX901" i="3"/>
  <c r="AX440" i="3"/>
  <c r="AX2343" i="3"/>
  <c r="AX1946" i="3"/>
  <c r="AX5152" i="3"/>
  <c r="AX560" i="3"/>
  <c r="AX2145" i="3"/>
  <c r="AX1880" i="3"/>
  <c r="AX5881" i="3"/>
  <c r="AX4617" i="3"/>
  <c r="AX2312" i="3"/>
  <c r="AX3965" i="3"/>
  <c r="AX258" i="3"/>
  <c r="AX1852" i="3"/>
  <c r="AX1396" i="3"/>
  <c r="AX106" i="3"/>
  <c r="AX4320" i="3"/>
  <c r="AX3539" i="3"/>
  <c r="AX735" i="3"/>
  <c r="AX5309" i="3"/>
  <c r="AX5003" i="3"/>
  <c r="AX4456" i="3"/>
  <c r="AX347" i="3"/>
  <c r="AX5148" i="3"/>
  <c r="AX4932" i="3"/>
  <c r="AX799" i="3"/>
  <c r="AX1531" i="3"/>
  <c r="AX1738" i="3"/>
  <c r="AX1418" i="3"/>
  <c r="AX4288" i="3"/>
  <c r="AX2223" i="3"/>
  <c r="AX4878" i="3"/>
  <c r="AX3345" i="3"/>
  <c r="AX6434" i="3"/>
  <c r="AX3149" i="3"/>
  <c r="AX1914" i="3"/>
  <c r="AX2432" i="3"/>
  <c r="AX214" i="3"/>
  <c r="AX2467" i="3"/>
  <c r="AX457" i="3"/>
  <c r="AX4973" i="3"/>
  <c r="AX1403" i="3"/>
  <c r="AX2700" i="3"/>
  <c r="AX4962" i="3"/>
  <c r="AX2396" i="3"/>
  <c r="AX5468" i="3"/>
  <c r="AX2495" i="3"/>
  <c r="AX2856" i="3"/>
  <c r="AX2612" i="3"/>
  <c r="AX6688" i="3"/>
  <c r="AX2543" i="3"/>
  <c r="AX2483" i="3"/>
  <c r="AX3700" i="3"/>
  <c r="AX3867" i="3"/>
  <c r="AX3714" i="3"/>
  <c r="AX3776" i="3"/>
  <c r="AX5828" i="3"/>
  <c r="AX4574" i="3"/>
  <c r="AX2666" i="3"/>
  <c r="AX6239" i="3"/>
  <c r="AX6392" i="3"/>
  <c r="AX1055" i="3"/>
  <c r="AX6194" i="3"/>
  <c r="AX2532" i="3"/>
  <c r="AX6451" i="3"/>
  <c r="AX1585" i="3"/>
  <c r="AX1196" i="3"/>
  <c r="AX6683" i="3"/>
  <c r="AX6311" i="3"/>
  <c r="AX2684" i="3"/>
  <c r="AX278" i="3"/>
  <c r="AX2654" i="3"/>
  <c r="AX242" i="3"/>
  <c r="AX21" i="3"/>
  <c r="AX1049" i="3"/>
  <c r="AX41" i="3"/>
  <c r="AX3412" i="3"/>
  <c r="AX3162" i="3"/>
  <c r="AX6507" i="3"/>
  <c r="AX2680" i="3"/>
  <c r="AX1050" i="3"/>
  <c r="AX2714" i="3"/>
  <c r="AX1569" i="3"/>
  <c r="AX3994" i="3"/>
  <c r="AX4391" i="3"/>
  <c r="AX2379" i="3"/>
  <c r="AX1779" i="3"/>
  <c r="AX6677" i="3"/>
  <c r="AX424" i="3"/>
  <c r="AX5798" i="3"/>
  <c r="AX5052" i="3"/>
  <c r="AX6459" i="3"/>
  <c r="AX1550" i="3"/>
  <c r="AX2591" i="3"/>
  <c r="AX2491" i="3"/>
  <c r="AX2833" i="3"/>
  <c r="AX2436" i="3"/>
  <c r="AX6152" i="3"/>
  <c r="AX6570" i="3"/>
  <c r="AX6235" i="3"/>
  <c r="AX2824" i="3"/>
  <c r="AX991" i="3"/>
  <c r="AX2637" i="3"/>
  <c r="AX6711" i="3"/>
  <c r="AX6705" i="3"/>
  <c r="AX4463" i="3"/>
  <c r="AX3788" i="3"/>
  <c r="AX5193" i="3"/>
  <c r="AX407" i="3"/>
  <c r="AX1997" i="3"/>
  <c r="AX4389" i="3"/>
  <c r="AX6361" i="3"/>
  <c r="AX343" i="3"/>
  <c r="AX2247" i="3"/>
  <c r="AX2266" i="3"/>
  <c r="AX927" i="3"/>
  <c r="AX5077" i="3"/>
  <c r="AX1284" i="3"/>
  <c r="AX5114" i="3"/>
  <c r="AX4833" i="3"/>
  <c r="AX4340" i="3"/>
  <c r="AX3797" i="3"/>
  <c r="AX1094" i="3"/>
  <c r="AX964" i="3"/>
  <c r="AX1183" i="3"/>
  <c r="AX2253" i="3"/>
  <c r="AX6306" i="3"/>
  <c r="AX4638" i="3"/>
  <c r="AX3970" i="3"/>
  <c r="AX247" i="3"/>
  <c r="AX1445" i="3"/>
  <c r="AX6498" i="3"/>
  <c r="AX2126" i="3"/>
  <c r="AX739" i="3"/>
  <c r="AX4868" i="3"/>
  <c r="AX1299" i="3"/>
  <c r="AX935" i="3"/>
  <c r="AX1486" i="3"/>
  <c r="AX27" i="3"/>
  <c r="AX1861" i="3"/>
  <c r="AX213" i="3"/>
  <c r="AX4141" i="3"/>
  <c r="AX5194" i="3"/>
  <c r="AX1154" i="3"/>
  <c r="AX5332" i="3"/>
  <c r="AX3646" i="3"/>
  <c r="AX1714" i="3"/>
  <c r="AX383" i="3"/>
  <c r="AX5151" i="3"/>
  <c r="AX3843" i="3"/>
  <c r="AX819" i="3"/>
  <c r="AX1351" i="3"/>
  <c r="AX1695" i="3"/>
  <c r="AX4616" i="3"/>
  <c r="AX4963" i="3"/>
  <c r="AX3964" i="3"/>
  <c r="AX3137" i="3"/>
  <c r="AX1697" i="3"/>
  <c r="AX858" i="3"/>
  <c r="AX5304" i="3"/>
  <c r="AX4685" i="3"/>
  <c r="AX5120" i="3"/>
  <c r="AX2953" i="3"/>
  <c r="AX1595" i="3"/>
  <c r="AX1150" i="3"/>
  <c r="AX4458" i="3"/>
  <c r="AX2341" i="3"/>
  <c r="AX5147" i="3"/>
  <c r="AX3842" i="3"/>
  <c r="AX4152" i="3"/>
  <c r="AX1472" i="3"/>
  <c r="AX648" i="3"/>
  <c r="AX4505" i="3"/>
  <c r="AX4380" i="3"/>
  <c r="AX5132" i="3"/>
  <c r="AX4043" i="3"/>
  <c r="AX3492" i="3"/>
  <c r="AX6107" i="3"/>
  <c r="AX1654" i="3"/>
  <c r="AX4684" i="3"/>
  <c r="AX2129" i="3"/>
  <c r="AX2280" i="3"/>
  <c r="AX4363" i="3"/>
  <c r="AX1148" i="3"/>
  <c r="AX2278" i="3"/>
  <c r="AX283" i="3"/>
  <c r="AX3098" i="3"/>
  <c r="AX6740" i="3"/>
  <c r="AX2101" i="3"/>
  <c r="AX1540" i="3"/>
  <c r="AX694" i="3"/>
  <c r="AX3545" i="3"/>
  <c r="AX1742" i="3"/>
  <c r="AX1674" i="3"/>
  <c r="AX166" i="3"/>
  <c r="AX3733" i="3"/>
  <c r="AX3217" i="3"/>
  <c r="AX1892" i="3"/>
  <c r="AX462" i="3"/>
  <c r="AX2579" i="3"/>
  <c r="AX3309" i="3"/>
  <c r="AX6408" i="3"/>
  <c r="AX6313" i="3"/>
  <c r="AX6412" i="3"/>
  <c r="AX2610" i="3"/>
  <c r="AX3080" i="3"/>
  <c r="AX3875" i="3"/>
  <c r="AX5215" i="3"/>
  <c r="AX6304" i="3"/>
  <c r="AX2426" i="3"/>
  <c r="AX4951" i="3"/>
  <c r="AX6623" i="3"/>
  <c r="AX6722" i="3"/>
  <c r="AX5039" i="3"/>
  <c r="AX2733" i="3"/>
  <c r="AX6390" i="3"/>
  <c r="AX6540" i="3"/>
  <c r="AX3809" i="3"/>
  <c r="AX6505" i="3"/>
  <c r="AX1287" i="3"/>
  <c r="AX5575" i="3"/>
  <c r="AX4787" i="3"/>
  <c r="AX6587" i="3"/>
  <c r="AX3037" i="3"/>
  <c r="AX2381" i="3"/>
  <c r="AX6735" i="3"/>
  <c r="AX2528" i="3"/>
  <c r="AX3874" i="3"/>
  <c r="AX4410" i="3"/>
  <c r="AX467" i="3"/>
  <c r="AX263" i="3"/>
  <c r="AX4555" i="3"/>
  <c r="AX3110" i="3"/>
  <c r="AX4585" i="3"/>
  <c r="AX357" i="3"/>
  <c r="AX2678" i="3"/>
  <c r="AX2836" i="3"/>
  <c r="AX6665" i="3"/>
  <c r="AX2489" i="3"/>
  <c r="AX3093" i="3"/>
  <c r="AX6317" i="3"/>
  <c r="AX286" i="3"/>
  <c r="AX2741" i="3"/>
  <c r="AX4974" i="3"/>
  <c r="AX6576" i="3"/>
  <c r="AX6811" i="3"/>
  <c r="AX6575" i="3"/>
  <c r="AX4657" i="3"/>
  <c r="AX2775" i="3"/>
  <c r="AX6370" i="3"/>
  <c r="AX1679" i="3"/>
  <c r="AX898" i="3"/>
  <c r="AX6779" i="3"/>
  <c r="AX2766" i="3"/>
  <c r="AX4346" i="3"/>
  <c r="AX6569" i="3"/>
  <c r="AX6233" i="3"/>
  <c r="AX2527" i="3"/>
  <c r="AX6232" i="3"/>
  <c r="AX6407" i="3"/>
  <c r="AX1975" i="3"/>
  <c r="AX1440" i="3"/>
  <c r="AX1105" i="3"/>
  <c r="AX262" i="3"/>
  <c r="AX4400" i="3"/>
  <c r="AX6703" i="3"/>
  <c r="AX1419" i="3"/>
  <c r="AX607" i="3"/>
  <c r="AX1867" i="3"/>
  <c r="AX3138" i="3"/>
  <c r="AX4582" i="3"/>
  <c r="AX5113" i="3"/>
  <c r="AX195" i="3"/>
  <c r="AX3632" i="3"/>
  <c r="AX3796" i="3"/>
  <c r="AX4364" i="3"/>
  <c r="AX812" i="3"/>
  <c r="AX6685" i="3"/>
  <c r="AX5188" i="3"/>
  <c r="AX4163" i="3"/>
  <c r="AX5154" i="3"/>
  <c r="AX1792" i="3"/>
  <c r="AX3869" i="3"/>
  <c r="AX6136" i="3"/>
  <c r="AX3644" i="3"/>
  <c r="AX5239" i="3"/>
  <c r="AX990" i="3"/>
  <c r="AX289" i="3"/>
  <c r="AX2325" i="3"/>
  <c r="AX3254" i="3"/>
  <c r="AX859" i="3"/>
  <c r="AX92" i="3"/>
  <c r="AX4106" i="3"/>
  <c r="AX5651" i="3"/>
  <c r="AX1410" i="3"/>
  <c r="AX4678" i="3"/>
  <c r="AX1153" i="3"/>
  <c r="AX1845" i="3"/>
  <c r="AX1031" i="3"/>
  <c r="AX6714" i="3"/>
  <c r="AX2178" i="3"/>
  <c r="AX3985" i="3"/>
  <c r="AX2032" i="3"/>
  <c r="AX3791" i="3"/>
  <c r="AX48" i="3"/>
  <c r="AX300" i="3"/>
  <c r="AX1625" i="3"/>
  <c r="AX3409" i="3"/>
  <c r="AX3937" i="3"/>
  <c r="AX3056" i="3"/>
  <c r="AX4580" i="3"/>
  <c r="AX5138" i="3"/>
  <c r="AX4111" i="3"/>
  <c r="AX353" i="3"/>
  <c r="AX837" i="3"/>
  <c r="AX1127" i="3"/>
  <c r="AX2281" i="3"/>
  <c r="AX1039" i="3"/>
  <c r="AX1754" i="3"/>
  <c r="AX6713" i="3"/>
  <c r="AX5146" i="3"/>
  <c r="AX1307" i="3"/>
  <c r="AX4149" i="3"/>
  <c r="AX1471" i="3"/>
  <c r="AX1676" i="3"/>
  <c r="AX647" i="3"/>
  <c r="AX1240" i="3"/>
  <c r="AX162" i="3"/>
  <c r="AX818" i="3"/>
  <c r="AX1236" i="3"/>
  <c r="AX4578" i="3"/>
  <c r="AX3935" i="3"/>
  <c r="AX419" i="3"/>
  <c r="AX3798" i="3"/>
  <c r="AX5195" i="3"/>
  <c r="AX5002" i="3"/>
  <c r="AX4274" i="3"/>
  <c r="AX1021" i="3"/>
  <c r="AX575" i="3"/>
  <c r="AX1713" i="3"/>
  <c r="AX4699" i="3"/>
  <c r="AX630" i="3"/>
  <c r="AX3988" i="3"/>
  <c r="AX230" i="3"/>
  <c r="AX4771" i="3"/>
  <c r="AX6556" i="3"/>
  <c r="AX638" i="3"/>
  <c r="AX1332" i="3"/>
  <c r="AX1980" i="3"/>
  <c r="AX1266" i="3"/>
  <c r="AX2237" i="3"/>
  <c r="AX979" i="3"/>
  <c r="AX1591" i="3"/>
  <c r="AX745" i="3"/>
  <c r="AX1447" i="3"/>
  <c r="AX4834" i="3"/>
  <c r="AX40" i="3"/>
  <c r="AX662" i="3"/>
  <c r="AX4277" i="3"/>
  <c r="AX3486" i="3"/>
  <c r="AX1180" i="3"/>
  <c r="AX2123" i="3"/>
  <c r="AX693" i="3"/>
  <c r="AX1807" i="3"/>
  <c r="AX2038" i="3"/>
  <c r="AX2386" i="3"/>
  <c r="AX3634" i="3"/>
  <c r="AX3000" i="3"/>
  <c r="AX426" i="3"/>
  <c r="AX3530" i="3"/>
  <c r="AX3144" i="3"/>
  <c r="AX2750" i="3"/>
  <c r="AX3637" i="3"/>
  <c r="AX197" i="3"/>
  <c r="AX6383" i="3"/>
  <c r="AX3153" i="3"/>
  <c r="AX3426" i="3"/>
  <c r="AX2402" i="3"/>
  <c r="AX6791" i="3"/>
  <c r="AX6382" i="3"/>
  <c r="AX4971" i="3"/>
  <c r="AX5227" i="3"/>
  <c r="AX2992" i="3"/>
  <c r="AX4999" i="3"/>
  <c r="AX3889" i="3"/>
  <c r="AX4159" i="3"/>
  <c r="AX4713" i="3"/>
  <c r="AX3673" i="3"/>
  <c r="AX2642" i="3"/>
  <c r="AX2931" i="3"/>
  <c r="AX3474" i="3"/>
  <c r="AX475" i="3"/>
  <c r="AX3064" i="3"/>
  <c r="AX5000" i="3"/>
  <c r="AX5164" i="3"/>
  <c r="AX6308" i="3"/>
  <c r="AX2740" i="3"/>
  <c r="AX91" i="3"/>
  <c r="AX2243" i="3"/>
  <c r="AX2674" i="3"/>
  <c r="AX270" i="3"/>
  <c r="AX3263" i="3"/>
  <c r="AX2217" i="3"/>
  <c r="AX6643" i="3"/>
  <c r="AX3218" i="3"/>
  <c r="AX6706" i="3"/>
  <c r="AX1881" i="3"/>
  <c r="AX6752" i="3"/>
  <c r="AX5171" i="3"/>
  <c r="AX3908" i="3"/>
  <c r="AX1340" i="3"/>
  <c r="AX572" i="3"/>
  <c r="AX4303" i="3"/>
  <c r="AX1245" i="3"/>
  <c r="AX2588" i="3"/>
  <c r="AX2918" i="3"/>
  <c r="AX2673" i="3"/>
  <c r="AX3068" i="3"/>
  <c r="AX2" i="3"/>
  <c r="AX544" i="3"/>
  <c r="AX3565" i="3"/>
  <c r="AX2311" i="3"/>
  <c r="AX1866" i="3"/>
  <c r="AX3973" i="3"/>
  <c r="AX4849" i="3"/>
  <c r="AX757" i="3"/>
  <c r="AX325" i="3"/>
  <c r="AX641" i="3"/>
  <c r="AX49" i="3"/>
  <c r="AX5603" i="3"/>
  <c r="AX2319" i="3"/>
  <c r="AX4184" i="3"/>
  <c r="AX4372" i="3"/>
  <c r="AX938" i="3"/>
  <c r="AX5153" i="3"/>
  <c r="AX1123" i="3"/>
  <c r="AX6216" i="3"/>
  <c r="AX696" i="3"/>
  <c r="AX1295" i="3"/>
  <c r="AX4938" i="3"/>
  <c r="AX1399" i="3"/>
  <c r="AX615" i="3"/>
  <c r="AX1668" i="3"/>
  <c r="AX1638" i="3"/>
  <c r="AX1870" i="3"/>
  <c r="AX2333" i="3"/>
  <c r="AX1957" i="3"/>
  <c r="AX5650" i="3"/>
  <c r="AX4662" i="3"/>
  <c r="AX1790" i="3"/>
  <c r="AX1152" i="3"/>
  <c r="AX4572" i="3"/>
  <c r="AX1205" i="3"/>
  <c r="AX537" i="3"/>
  <c r="AX5550" i="3"/>
  <c r="AX4079" i="3"/>
  <c r="AX807" i="3"/>
  <c r="AX3364" i="3"/>
  <c r="AX1734" i="3"/>
  <c r="AX5535" i="3"/>
  <c r="AX4586" i="3"/>
  <c r="AX1960" i="3"/>
  <c r="AX47" i="3"/>
  <c r="AX4009" i="3"/>
  <c r="AX4579" i="3"/>
  <c r="AX1657" i="3"/>
  <c r="AX1541" i="3"/>
  <c r="AX611" i="3"/>
  <c r="AX823" i="3"/>
  <c r="AX1882" i="3"/>
  <c r="AX634" i="3"/>
  <c r="AX1592" i="3"/>
  <c r="AX4610" i="3"/>
  <c r="AX4156" i="3"/>
  <c r="AX5145" i="3"/>
  <c r="AX2147" i="3"/>
  <c r="AX1000" i="3"/>
  <c r="AX523" i="3"/>
  <c r="AX1675" i="3"/>
  <c r="AX5159" i="3"/>
  <c r="AX5163" i="3"/>
  <c r="AX5319" i="3"/>
  <c r="AX1968" i="3"/>
  <c r="AX4889" i="3"/>
  <c r="AX4577" i="3"/>
  <c r="AX524" i="3"/>
  <c r="AX1688" i="3"/>
  <c r="AX1246" i="3"/>
  <c r="AX2357" i="3"/>
  <c r="AX2213" i="3"/>
  <c r="AX4273" i="3"/>
  <c r="AX4205" i="3"/>
  <c r="AX5205" i="3"/>
  <c r="AX4504" i="3"/>
  <c r="AX4698" i="3"/>
  <c r="AX5481" i="3"/>
  <c r="AX1275" i="3"/>
  <c r="AX2205" i="3"/>
  <c r="AX1115" i="3"/>
  <c r="AX751" i="3"/>
  <c r="AX3734" i="3"/>
  <c r="AX1417" i="3"/>
  <c r="AX1979" i="3"/>
  <c r="AX147" i="3"/>
  <c r="AX1239" i="3"/>
  <c r="AX57" i="3"/>
  <c r="AX857" i="3"/>
  <c r="AX2106" i="3"/>
  <c r="AX1308" i="3"/>
  <c r="AX880" i="3"/>
  <c r="AX578" i="3"/>
  <c r="AX6132" i="3"/>
  <c r="AX2322" i="3"/>
  <c r="AX6268" i="3"/>
  <c r="AX3438" i="3"/>
  <c r="AX5203" i="3"/>
  <c r="AX6375" i="3"/>
  <c r="AX6373" i="3"/>
  <c r="AX860" i="3"/>
  <c r="AX2689" i="3"/>
  <c r="AX2428" i="3"/>
  <c r="AX4286" i="3"/>
  <c r="AX6682" i="3"/>
  <c r="AX508" i="3"/>
  <c r="AX3921" i="3"/>
  <c r="AX2863" i="3"/>
  <c r="AX3477" i="3"/>
  <c r="AX2859" i="3"/>
  <c r="AX234" i="3"/>
  <c r="AX3502" i="3"/>
  <c r="AX2214" i="3"/>
  <c r="AX2615" i="3"/>
  <c r="AX2847" i="3"/>
  <c r="AX1294" i="3"/>
  <c r="AX1648" i="3"/>
  <c r="AX4848" i="3"/>
  <c r="AX3191" i="3"/>
  <c r="AX2469" i="3"/>
  <c r="AX6122" i="3"/>
  <c r="AX1781" i="3"/>
  <c r="AX2113" i="3"/>
  <c r="AX6620" i="3"/>
  <c r="AX6338" i="3"/>
  <c r="AX2552" i="3"/>
  <c r="AX6704" i="3"/>
  <c r="AX1940" i="3"/>
  <c r="AX4508" i="3"/>
  <c r="AX6380" i="3"/>
  <c r="AX6716" i="3"/>
  <c r="AX168" i="3"/>
  <c r="AX1262" i="3"/>
  <c r="AX6366" i="3"/>
  <c r="AX2241" i="3"/>
  <c r="AX4506" i="3"/>
  <c r="AX2250" i="3"/>
  <c r="AX3892" i="3"/>
  <c r="AX1233" i="3"/>
  <c r="AX4260" i="3"/>
  <c r="AX2148" i="3"/>
  <c r="AX420" i="3"/>
  <c r="AX6275" i="3"/>
  <c r="AX4367" i="3"/>
  <c r="AX5605" i="3"/>
  <c r="AX1450" i="3"/>
  <c r="AX345" i="3"/>
  <c r="AX4895" i="3"/>
  <c r="AX1649" i="3"/>
  <c r="AX3986" i="3"/>
  <c r="AX6226" i="3"/>
  <c r="AX4623" i="3"/>
  <c r="AX6560" i="3"/>
  <c r="AX6322" i="3"/>
  <c r="AX5882" i="3"/>
  <c r="AX330" i="3"/>
  <c r="AX1561" i="3"/>
  <c r="AX2095" i="3"/>
  <c r="AX3363" i="3"/>
  <c r="AX1658" i="3"/>
  <c r="AX4243" i="3"/>
  <c r="AX54" i="3"/>
  <c r="AX4441" i="3"/>
  <c r="AX6250" i="3"/>
  <c r="AX5945" i="3"/>
  <c r="AX1151" i="3"/>
  <c r="AX4460" i="3"/>
  <c r="AX5183" i="3"/>
  <c r="AX4652" i="3"/>
  <c r="AX831" i="3"/>
  <c r="AX3160" i="3"/>
  <c r="AX4150" i="3"/>
  <c r="AX1534" i="3"/>
  <c r="AX1729" i="3"/>
  <c r="AX5161" i="3"/>
  <c r="AX1908" i="3"/>
  <c r="AX2321" i="3"/>
  <c r="AX3582" i="3"/>
  <c r="AX257" i="3"/>
  <c r="AX4778" i="3"/>
  <c r="AX904" i="3"/>
  <c r="AX5126" i="3"/>
  <c r="AX610" i="3"/>
  <c r="AX3793" i="3"/>
  <c r="AX1320" i="3"/>
  <c r="AX398" i="3"/>
  <c r="AX614" i="3"/>
  <c r="AX3945" i="3"/>
  <c r="AX1034" i="3"/>
  <c r="AX3653" i="3"/>
  <c r="AX432" i="3"/>
  <c r="AX589" i="3"/>
  <c r="AX1719" i="3"/>
  <c r="AX212" i="3"/>
  <c r="AX4575" i="3"/>
  <c r="AX1735" i="3"/>
  <c r="AX1864" i="3"/>
  <c r="AX562" i="3"/>
  <c r="AX4583" i="3"/>
  <c r="AX4576" i="3"/>
  <c r="AX4670" i="3"/>
  <c r="AX1355" i="3"/>
  <c r="AX494" i="3"/>
  <c r="AX1771" i="3"/>
  <c r="AX4384" i="3"/>
  <c r="AX3343" i="3"/>
  <c r="AX5333" i="3"/>
  <c r="AX6222" i="3"/>
  <c r="AX4916" i="3"/>
  <c r="AX3830" i="3"/>
  <c r="AX6446" i="3"/>
  <c r="AX6342" i="3"/>
  <c r="AX6182" i="3"/>
  <c r="AX633" i="3"/>
  <c r="AX1680" i="3"/>
  <c r="AX4972" i="3"/>
  <c r="AX4507" i="3"/>
  <c r="AX5778" i="3"/>
  <c r="AX2310" i="3"/>
  <c r="AX161" i="3"/>
  <c r="AX4010" i="3"/>
  <c r="AX716" i="3"/>
  <c r="AX4847" i="3"/>
  <c r="AX3560" i="3"/>
  <c r="AX810" i="3"/>
  <c r="AX5119" i="3"/>
  <c r="AX2263" i="3"/>
  <c r="AX4016" i="3"/>
  <c r="AX825" i="3"/>
  <c r="AX5206" i="3"/>
  <c r="AX5184" i="3"/>
  <c r="AX4264" i="3"/>
  <c r="AX1370" i="3"/>
  <c r="AX3159" i="3"/>
  <c r="AX194" i="3"/>
  <c r="AX3883" i="3"/>
  <c r="AX186" i="3"/>
  <c r="AX2744" i="3"/>
  <c r="AX2378" i="3"/>
  <c r="AX474" i="3"/>
  <c r="AX2789" i="3"/>
  <c r="AX2758" i="3"/>
  <c r="AX6783" i="3"/>
  <c r="AX6419" i="3"/>
  <c r="AX2541" i="3"/>
  <c r="AX5272" i="3"/>
  <c r="AX2570" i="3"/>
  <c r="AX6389" i="3"/>
  <c r="AX6689" i="3"/>
  <c r="AX2394" i="3"/>
  <c r="AX1004" i="3"/>
  <c r="AX3030" i="3"/>
  <c r="AX2749" i="3"/>
  <c r="AX3848" i="3"/>
  <c r="AX4090" i="3"/>
  <c r="AX4094" i="3"/>
  <c r="AX6719" i="3"/>
  <c r="AX1453" i="3"/>
  <c r="AX3281" i="3"/>
  <c r="AX6718" i="3"/>
  <c r="AX4044" i="3"/>
  <c r="AX4034" i="3"/>
  <c r="AX4627" i="3"/>
  <c r="AX6402" i="3"/>
  <c r="AX3924" i="3"/>
  <c r="AX2479" i="3"/>
  <c r="AX6334" i="3"/>
  <c r="AX2871" i="3"/>
  <c r="AX6391" i="3"/>
  <c r="AX4036" i="3"/>
  <c r="AX2635" i="3"/>
  <c r="AX2769" i="3"/>
  <c r="AX6385" i="3"/>
  <c r="AX4628" i="3"/>
  <c r="AX316" i="3"/>
  <c r="AX2681" i="3"/>
  <c r="AX408" i="3"/>
  <c r="AX6586" i="3"/>
  <c r="AX4682" i="3"/>
  <c r="AX5467" i="3"/>
  <c r="AX5818" i="3"/>
  <c r="AX3156" i="3"/>
  <c r="AX933" i="3"/>
  <c r="AX2411" i="3"/>
  <c r="AX3190" i="3"/>
  <c r="AX5311" i="3"/>
  <c r="AX3822" i="3"/>
  <c r="AX6699" i="3"/>
  <c r="AX3280" i="3"/>
  <c r="AX2058" i="3"/>
  <c r="AX2754" i="3"/>
  <c r="AX2161" i="3"/>
  <c r="AX436" i="3"/>
  <c r="AX6270" i="3"/>
  <c r="AX577" i="3"/>
  <c r="AX3325" i="3"/>
  <c r="AX6372" i="3"/>
  <c r="AX3527" i="3"/>
  <c r="AX6581" i="3"/>
  <c r="AX639" i="3"/>
  <c r="AX6238" i="3"/>
  <c r="AX3150" i="3"/>
  <c r="AX6299" i="3"/>
  <c r="AX3923" i="3"/>
  <c r="AX2875" i="3"/>
  <c r="AX3208" i="3"/>
  <c r="AX173" i="3"/>
  <c r="AX3152" i="3"/>
  <c r="AX738" i="3"/>
  <c r="AX3953" i="3"/>
  <c r="AX6297" i="3"/>
  <c r="AX6495" i="3"/>
  <c r="AX3313" i="3"/>
  <c r="AX3168" i="3"/>
  <c r="AX2427" i="3"/>
  <c r="AX6568" i="3"/>
  <c r="AX6741" i="3"/>
  <c r="AX2811" i="3"/>
  <c r="AX3060" i="3"/>
  <c r="AX2647" i="3"/>
  <c r="AX2244" i="3"/>
  <c r="AX5534" i="3"/>
  <c r="AX1079" i="3"/>
  <c r="AX332" i="3"/>
  <c r="AX3602" i="3"/>
  <c r="AX1831" i="3"/>
  <c r="AX4244" i="3"/>
  <c r="AX433" i="3"/>
  <c r="AX6179" i="3"/>
  <c r="AX6558" i="3"/>
  <c r="AX2324" i="3"/>
  <c r="AX4254" i="3"/>
  <c r="AX3947" i="3"/>
  <c r="AX3096" i="3"/>
  <c r="AX1947" i="3"/>
  <c r="AX3990" i="3"/>
  <c r="AX3844" i="3"/>
  <c r="AX1963" i="3"/>
  <c r="AX5050" i="3"/>
  <c r="AX3859" i="3"/>
  <c r="AX255" i="3"/>
  <c r="AX3650" i="3"/>
  <c r="AX3966" i="3"/>
  <c r="AX158" i="3"/>
  <c r="AX2200" i="3"/>
  <c r="AX931" i="3"/>
  <c r="AX4245" i="3"/>
  <c r="AX1455" i="3"/>
  <c r="AX5513" i="3"/>
  <c r="AX1376" i="3"/>
  <c r="AX1387" i="3"/>
  <c r="AX6720" i="3"/>
  <c r="AX1210" i="3"/>
  <c r="AX5187" i="3"/>
  <c r="AX811" i="3"/>
  <c r="AX2102" i="3"/>
  <c r="AX1783" i="3"/>
  <c r="AX2146" i="3"/>
  <c r="AX3302" i="3"/>
  <c r="AX1350" i="3"/>
  <c r="AX4982" i="3"/>
  <c r="AX806" i="3"/>
  <c r="AX2275" i="3"/>
  <c r="AX4873" i="3"/>
  <c r="AX1959" i="3"/>
  <c r="AX1485" i="3"/>
  <c r="AX1733" i="3"/>
  <c r="AX4671" i="3"/>
  <c r="AX4751" i="3"/>
  <c r="AX4130" i="3"/>
  <c r="AX1319" i="3"/>
  <c r="AX4357" i="3"/>
  <c r="AX826" i="3"/>
  <c r="AX3944" i="3"/>
  <c r="AX5150" i="3"/>
  <c r="AX6731" i="3"/>
  <c r="AX845" i="3"/>
  <c r="AX18" i="3"/>
  <c r="AX1509" i="3"/>
  <c r="AX159" i="3"/>
  <c r="AX2370" i="3"/>
  <c r="AX986" i="3"/>
  <c r="AX4995" i="3"/>
  <c r="AX3840" i="3"/>
  <c r="AX2119" i="3"/>
  <c r="AX4777" i="3"/>
  <c r="AX5061" i="3"/>
  <c r="AX5118" i="3"/>
  <c r="AX1375" i="3"/>
  <c r="AX6215" i="3"/>
  <c r="AX324" i="3"/>
  <c r="AX2318" i="3"/>
  <c r="AX1182" i="3"/>
  <c r="AX6208" i="3"/>
  <c r="AX4920" i="3"/>
  <c r="AX4154" i="3"/>
  <c r="AX920" i="3"/>
  <c r="AX6622" i="3"/>
  <c r="AX1334" i="3"/>
  <c r="AX1718" i="3"/>
  <c r="AX1124" i="3"/>
  <c r="AX1797" i="3"/>
  <c r="AX5533" i="3"/>
  <c r="AX5330" i="3"/>
  <c r="AX4302" i="3"/>
  <c r="AX1936" i="3"/>
  <c r="AX3757" i="3"/>
  <c r="AX1966" i="3"/>
  <c r="AX4241" i="3"/>
  <c r="AX5295" i="3"/>
  <c r="AX2767" i="3"/>
  <c r="AX3958" i="3"/>
  <c r="AX3031" i="3"/>
  <c r="AX2665" i="3"/>
  <c r="AX2448" i="3"/>
  <c r="AX1941" i="3"/>
  <c r="AX5089" i="3"/>
  <c r="AX5937" i="3"/>
  <c r="AX63" i="3"/>
  <c r="AX3038" i="3"/>
  <c r="AX3187" i="3"/>
  <c r="AX6710" i="3"/>
  <c r="AX2800" i="3"/>
  <c r="AX2891" i="3"/>
  <c r="AX2672" i="3"/>
  <c r="AX3348" i="3"/>
  <c r="AX2625" i="3"/>
  <c r="AX4027" i="3"/>
  <c r="AX2702" i="3"/>
  <c r="AX3076" i="3"/>
  <c r="AX2633" i="3"/>
  <c r="AX593" i="3"/>
  <c r="AX3993" i="3"/>
  <c r="AX4219" i="3"/>
  <c r="AX2059" i="3"/>
  <c r="AX85" i="3"/>
  <c r="AX3035" i="3"/>
  <c r="AX3454" i="3"/>
  <c r="AX155" i="3"/>
  <c r="AX2886" i="3"/>
  <c r="AX3002" i="3"/>
  <c r="AX1311" i="3"/>
  <c r="AX6566" i="3"/>
  <c r="AX3846" i="3"/>
  <c r="AX618" i="3"/>
  <c r="AX2442" i="3"/>
  <c r="AX3749" i="3"/>
  <c r="AX1835" i="3"/>
  <c r="AX3982" i="3"/>
  <c r="AX180" i="3"/>
  <c r="AX4966" i="3"/>
  <c r="AX1659" i="3"/>
  <c r="AX5127" i="3"/>
  <c r="AX568" i="3"/>
  <c r="AX272" i="3"/>
  <c r="AX1156" i="3"/>
  <c r="AX1131" i="3"/>
  <c r="AX4211" i="3"/>
  <c r="AX3946" i="3"/>
  <c r="AX2344" i="3"/>
  <c r="AX416" i="3"/>
  <c r="AX3989" i="3"/>
  <c r="AX1437" i="3"/>
  <c r="AX748" i="3"/>
  <c r="AX890" i="3"/>
  <c r="AX277" i="3"/>
  <c r="AX4964" i="3"/>
  <c r="AX3607" i="3"/>
  <c r="AX3967" i="3"/>
  <c r="AX5038" i="3"/>
  <c r="AX4230" i="3"/>
  <c r="AX1232" i="3"/>
  <c r="AX4242" i="3"/>
  <c r="AX3726" i="3"/>
  <c r="AX1117" i="3"/>
  <c r="AX2297" i="3"/>
  <c r="AX5604" i="3"/>
  <c r="AX4371" i="3"/>
  <c r="AX1291" i="3"/>
  <c r="AX4053" i="3"/>
  <c r="AX3832" i="3"/>
  <c r="AX6346" i="3"/>
  <c r="AX3971" i="3"/>
  <c r="AX998" i="3"/>
  <c r="AX4388" i="3"/>
  <c r="AX730" i="3"/>
  <c r="AX4980" i="3"/>
  <c r="AX2270" i="3"/>
  <c r="AX617" i="3"/>
  <c r="AX952" i="3"/>
  <c r="AX339" i="3"/>
  <c r="AX1484" i="3"/>
  <c r="AX756" i="3"/>
  <c r="AX4673" i="3"/>
  <c r="AX2049" i="3"/>
  <c r="AX3271" i="3"/>
  <c r="AX4931" i="3"/>
  <c r="AX3752" i="3"/>
  <c r="AX4210" i="3"/>
  <c r="AX6223" i="3"/>
  <c r="AX5155" i="3"/>
  <c r="AX753" i="3"/>
  <c r="AX315" i="3"/>
  <c r="AX2144" i="3"/>
  <c r="AX1660" i="3"/>
  <c r="AX2240" i="3"/>
  <c r="AX2104" i="3"/>
  <c r="AX543" i="3"/>
  <c r="AX803" i="3"/>
  <c r="AX3472" i="3"/>
  <c r="AX406" i="3"/>
  <c r="AX1395" i="3"/>
  <c r="AX709" i="3"/>
  <c r="AX1025" i="3"/>
  <c r="AX3488" i="3"/>
  <c r="AX1834" i="3"/>
  <c r="AX943" i="3"/>
  <c r="AX3690" i="3"/>
  <c r="AX830" i="3"/>
  <c r="AX5182" i="3"/>
  <c r="AX3655" i="3"/>
  <c r="AX2056" i="3"/>
  <c r="AX919" i="3"/>
  <c r="AX866" i="3"/>
  <c r="AX1333" i="3"/>
  <c r="AX478" i="3"/>
  <c r="AX1737" i="3"/>
  <c r="AX269" i="3"/>
  <c r="AX1784" i="3"/>
  <c r="AX989" i="3"/>
  <c r="AX2107" i="3"/>
  <c r="AX4042" i="3"/>
  <c r="AX396" i="3"/>
  <c r="AX5054" i="3"/>
  <c r="AX4669" i="3"/>
  <c r="AX4813" i="3"/>
  <c r="AX570" i="3"/>
  <c r="AX1338" i="3"/>
  <c r="AX727" i="3"/>
  <c r="AX4272" i="3"/>
  <c r="AX1144" i="3"/>
  <c r="AX3942" i="3"/>
  <c r="AX4891" i="3"/>
  <c r="AX891" i="3"/>
  <c r="AX4641" i="3"/>
  <c r="AX913" i="3"/>
  <c r="AX788" i="3"/>
  <c r="AX456" i="3"/>
  <c r="AX750" i="3"/>
  <c r="AX2289" i="3"/>
  <c r="AX1168" i="3"/>
  <c r="AX3802" i="3"/>
  <c r="AX4041" i="3"/>
  <c r="AX380" i="3"/>
  <c r="AX997" i="3"/>
  <c r="AX701" i="3"/>
  <c r="AX6178" i="3"/>
  <c r="AX4221" i="3"/>
  <c r="AX6615" i="3"/>
  <c r="AX423" i="3"/>
  <c r="AX1740" i="3"/>
  <c r="AX241" i="3"/>
  <c r="AX5548" i="3"/>
  <c r="AX3969" i="3"/>
  <c r="AX299" i="3"/>
  <c r="AX4368" i="3"/>
  <c r="AX438" i="3"/>
  <c r="AX25" i="3"/>
  <c r="AX985" i="3"/>
  <c r="AX2276" i="3"/>
  <c r="AX196" i="3"/>
  <c r="AX1381" i="3"/>
  <c r="AX1652" i="3"/>
  <c r="AX5387" i="3"/>
  <c r="AX2277" i="3"/>
  <c r="AX4766" i="3"/>
  <c r="AX2118" i="3"/>
  <c r="AX1768" i="3"/>
  <c r="AX6397" i="3"/>
  <c r="AX4203" i="3"/>
  <c r="AX346" i="3"/>
  <c r="AX3742" i="3"/>
  <c r="AX1539" i="3"/>
  <c r="AX4635" i="3"/>
  <c r="AX129" i="3"/>
  <c r="AX623" i="3"/>
  <c r="AX3091" i="3"/>
  <c r="AX637" i="3"/>
  <c r="AX3049" i="3"/>
  <c r="AX5883" i="3"/>
  <c r="AX3390" i="3"/>
  <c r="AX1991" i="3"/>
  <c r="AX6371" i="3"/>
  <c r="AX6323" i="3"/>
  <c r="AX6302" i="3"/>
  <c r="AX1001" i="3"/>
  <c r="AX3956" i="3"/>
  <c r="AX3285" i="3"/>
  <c r="AX4984" i="3"/>
  <c r="AX6410" i="3"/>
  <c r="AX3077" i="3"/>
  <c r="AX4178" i="3"/>
  <c r="AX2382" i="3"/>
  <c r="AX3526" i="3"/>
  <c r="AX6424" i="3"/>
  <c r="AX4047" i="3"/>
  <c r="AX1804" i="3"/>
  <c r="AX6367" i="3"/>
  <c r="AX2747" i="3"/>
  <c r="AX5298" i="3"/>
  <c r="AX3025" i="3"/>
  <c r="AX3688" i="3"/>
  <c r="AX6231" i="3"/>
  <c r="AX2755" i="3"/>
  <c r="AX167" i="3"/>
  <c r="AX1626" i="3"/>
  <c r="AX1048" i="3"/>
  <c r="AX4607" i="3"/>
  <c r="AX2230" i="3"/>
  <c r="AX3888" i="3"/>
  <c r="AX4672" i="3"/>
  <c r="AX2121" i="3"/>
  <c r="AX664" i="3"/>
  <c r="AX4271" i="3"/>
  <c r="AX1155" i="3"/>
  <c r="AX717" i="3"/>
  <c r="AX442" i="3"/>
  <c r="AX4921" i="3"/>
  <c r="AX606" i="3"/>
  <c r="AX6137" i="3"/>
  <c r="AX2033" i="3"/>
  <c r="AX1725" i="3"/>
  <c r="AX284" i="3"/>
  <c r="AX3310" i="3"/>
  <c r="AX1950" i="3"/>
  <c r="AX708" i="3"/>
  <c r="AX399" i="3"/>
  <c r="AX3911" i="3"/>
  <c r="AX4231" i="3"/>
  <c r="AX1527" i="3"/>
  <c r="AX381" i="3"/>
  <c r="AX867" i="3"/>
  <c r="AX6133" i="3"/>
  <c r="AX5293" i="3"/>
  <c r="AX1681" i="3"/>
  <c r="AX4089" i="3"/>
  <c r="AX5081" i="3"/>
  <c r="AX2269" i="3"/>
  <c r="AX6326" i="3"/>
  <c r="AX921" i="3"/>
  <c r="AX5174" i="3"/>
  <c r="AX375" i="3"/>
  <c r="AX719" i="3"/>
  <c r="AX4327" i="3"/>
  <c r="AX4006" i="3"/>
  <c r="AX1439" i="3"/>
  <c r="AX1865" i="3"/>
  <c r="AX4606" i="3"/>
  <c r="AX2229" i="3"/>
  <c r="AX3814" i="3"/>
  <c r="AX374" i="3"/>
  <c r="AX4155" i="3"/>
  <c r="AX2098" i="3"/>
  <c r="AX4661" i="3"/>
  <c r="AX1318" i="3"/>
  <c r="AX1789" i="3"/>
  <c r="AX4209" i="3"/>
  <c r="AX2086" i="3"/>
  <c r="AX5149" i="3"/>
  <c r="AX1122" i="3"/>
  <c r="AX800" i="3"/>
  <c r="AX2143" i="3"/>
  <c r="AX786" i="3"/>
  <c r="AX4650" i="3"/>
  <c r="AX5777" i="3"/>
  <c r="AX2108" i="3"/>
  <c r="AX802" i="3"/>
  <c r="AX4008" i="3"/>
  <c r="AX2326" i="3"/>
  <c r="AX1656" i="3"/>
  <c r="AX1189" i="3"/>
  <c r="AX822" i="3"/>
  <c r="AX1149" i="3"/>
  <c r="AX705" i="3"/>
  <c r="AX2323" i="3"/>
  <c r="AX1069" i="3"/>
  <c r="AX4212" i="3"/>
  <c r="AX5181" i="3"/>
  <c r="AX707" i="3"/>
  <c r="AX4637" i="3"/>
  <c r="AX5144" i="3"/>
  <c r="AX1747" i="3"/>
  <c r="AX1315" i="3"/>
  <c r="AX1716" i="3"/>
  <c r="AX3657" i="3"/>
  <c r="AX2068" i="3"/>
  <c r="AX2103" i="3"/>
  <c r="AX154" i="3"/>
  <c r="AX3627" i="3"/>
  <c r="AX3936" i="3"/>
  <c r="AX219" i="3"/>
  <c r="AX688" i="3"/>
  <c r="AX5060" i="3"/>
  <c r="AX3699" i="3"/>
  <c r="AX569" i="3"/>
  <c r="AX5477" i="3"/>
  <c r="AX2296" i="3"/>
  <c r="AX1023" i="3"/>
  <c r="AX6404" i="3"/>
  <c r="AX779" i="3"/>
  <c r="AX3600" i="3"/>
  <c r="AX6563" i="3"/>
  <c r="AX4097" i="3"/>
  <c r="AX1076" i="3"/>
  <c r="AX3872" i="3"/>
  <c r="AX817" i="3"/>
  <c r="AX1133" i="3"/>
  <c r="AX4808" i="3"/>
  <c r="AX323" i="3"/>
  <c r="AX5130" i="3"/>
  <c r="AX3963" i="3"/>
  <c r="AX3480" i="3"/>
  <c r="AX2228" i="3"/>
  <c r="AX1655" i="3"/>
  <c r="AX1862" i="3"/>
  <c r="AX1116" i="3"/>
  <c r="AX1667" i="3"/>
  <c r="AX3913" i="3"/>
  <c r="AX5475" i="3"/>
  <c r="AX1068" i="3"/>
  <c r="AX1181" i="3"/>
  <c r="AX5186" i="3"/>
  <c r="AX3542" i="3"/>
  <c r="AX4636" i="3"/>
  <c r="AX5143" i="3"/>
  <c r="AX1707" i="3"/>
  <c r="AX601" i="3"/>
  <c r="AX4567" i="3"/>
  <c r="AX6422" i="3"/>
  <c r="AX1728" i="3"/>
  <c r="AX1624" i="3"/>
  <c r="AX5501" i="3"/>
  <c r="AX1899" i="3"/>
  <c r="AX359" i="3"/>
  <c r="AX121" i="3"/>
  <c r="AX5258" i="3"/>
  <c r="AX5090" i="3"/>
  <c r="AX71" i="3"/>
  <c r="AX1354" i="3"/>
  <c r="AX4765" i="3"/>
  <c r="AX4528" i="3"/>
  <c r="AX3692" i="3"/>
  <c r="AX2112" i="3"/>
  <c r="AX1933" i="3"/>
  <c r="AX6588" i="3"/>
  <c r="AX3745" i="3"/>
  <c r="AX229" i="3"/>
  <c r="AX882" i="3"/>
  <c r="AX1962" i="3"/>
  <c r="AX1724" i="3"/>
  <c r="AX1617" i="3"/>
  <c r="AX5160" i="3"/>
  <c r="AX160" i="3"/>
  <c r="AX1717" i="3"/>
  <c r="AX1803" i="3"/>
  <c r="AX1256" i="3"/>
  <c r="AX1019" i="3"/>
  <c r="AX394" i="3"/>
  <c r="AX902" i="3"/>
  <c r="AX632" i="3"/>
  <c r="AX4498" i="3"/>
  <c r="AX3940" i="3"/>
  <c r="AX1204" i="3"/>
  <c r="AX4653" i="3"/>
  <c r="AX916" i="3"/>
  <c r="AX4603" i="3"/>
  <c r="AX4707" i="3"/>
  <c r="AX3265" i="3"/>
  <c r="AX1063" i="3"/>
  <c r="AX24" i="3"/>
  <c r="AX4005" i="3"/>
  <c r="AX191" i="3"/>
  <c r="AX4608" i="3"/>
  <c r="AX4584" i="3"/>
  <c r="AX295" i="3"/>
  <c r="AX5125" i="3"/>
  <c r="AX5225" i="3"/>
  <c r="AX4263" i="3"/>
  <c r="AX4529" i="3"/>
  <c r="AX5644" i="3"/>
  <c r="AX3691" i="3"/>
  <c r="AX1146" i="3"/>
  <c r="AX536" i="3"/>
  <c r="AX6305" i="3"/>
  <c r="AX6195" i="3"/>
  <c r="AX5140" i="3"/>
  <c r="AX1075" i="3"/>
  <c r="AX4148" i="3"/>
  <c r="AX5049" i="3"/>
  <c r="AX640" i="3"/>
  <c r="AX1119" i="3"/>
  <c r="AX581" i="3"/>
  <c r="AX4001" i="3"/>
  <c r="AX699" i="3"/>
  <c r="AX471" i="3"/>
  <c r="AX3697" i="3"/>
  <c r="AX3437" i="3"/>
  <c r="AX2238" i="3"/>
  <c r="AX2279" i="3"/>
  <c r="AX6396" i="3"/>
  <c r="AX1178" i="3"/>
  <c r="AX1753" i="3"/>
  <c r="AX692" i="3"/>
  <c r="AX1589" i="3"/>
  <c r="AX373" i="3"/>
  <c r="AX4883" i="3"/>
  <c r="AX1815" i="3"/>
  <c r="AX1616" i="3"/>
  <c r="AX2153" i="3"/>
  <c r="AX6630" i="3"/>
  <c r="AX3384" i="3"/>
  <c r="AX3006" i="3"/>
  <c r="AX9" i="3"/>
  <c r="AX6632" i="3"/>
  <c r="AX3389" i="3"/>
  <c r="AX3555" i="3"/>
  <c r="AX1875" i="3"/>
  <c r="AX372" i="3"/>
  <c r="AX3594" i="3"/>
  <c r="AX3001" i="3"/>
  <c r="AX3639" i="3"/>
  <c r="AX3656" i="3"/>
  <c r="AX2970" i="3"/>
  <c r="AX3339" i="3"/>
  <c r="AX6486" i="3"/>
  <c r="AX16" i="3"/>
  <c r="AX3589" i="3"/>
  <c r="AX2797" i="3"/>
  <c r="AX3845" i="3"/>
  <c r="AX6653" i="3"/>
  <c r="AX3088" i="3"/>
  <c r="AX6467" i="3"/>
  <c r="AX12" i="3"/>
  <c r="AX1874" i="3"/>
  <c r="AX2972" i="3"/>
  <c r="AX3574" i="3"/>
  <c r="AX2736" i="3"/>
  <c r="AX3047" i="3"/>
  <c r="AX352" i="3"/>
  <c r="AX2709" i="3"/>
  <c r="AX8" i="3"/>
  <c r="AX3314" i="3"/>
  <c r="AX1067" i="3"/>
  <c r="AX2787" i="3"/>
  <c r="AX3029" i="3"/>
  <c r="AX3273" i="3"/>
  <c r="AX3581" i="3"/>
  <c r="AX3119" i="3"/>
  <c r="AX2482" i="3"/>
  <c r="AX3016" i="3"/>
  <c r="AX6164" i="3"/>
  <c r="AX2845" i="3"/>
  <c r="AX3512" i="3"/>
  <c r="AX3188" i="3"/>
  <c r="AX3636" i="3"/>
  <c r="AX6121" i="3"/>
  <c r="AX6409" i="3"/>
  <c r="AX6185" i="3"/>
  <c r="AX6379" i="3"/>
  <c r="AX3283" i="3"/>
  <c r="AX1799" i="3"/>
  <c r="AX6153" i="3"/>
  <c r="AX2955" i="3"/>
  <c r="AX3180" i="3"/>
  <c r="AX3107" i="3"/>
  <c r="AX1526" i="3"/>
  <c r="AX3171" i="3"/>
  <c r="AX3200" i="3"/>
  <c r="AX6199" i="3"/>
  <c r="AX3010" i="3"/>
  <c r="AX953" i="3"/>
  <c r="AX3709" i="3"/>
  <c r="AX3562" i="3"/>
  <c r="AX3429" i="3"/>
  <c r="AX1427" i="3"/>
  <c r="AX6151" i="3"/>
  <c r="AX3020" i="3"/>
  <c r="AX6237" i="3"/>
  <c r="AX6750" i="3"/>
  <c r="AX3" i="3"/>
  <c r="AX868" i="3"/>
  <c r="AX397" i="3"/>
  <c r="AX5131" i="3"/>
  <c r="AX4000" i="3"/>
  <c r="AX2227" i="3"/>
  <c r="AX4566" i="3"/>
  <c r="AX1448" i="3"/>
  <c r="AX5073" i="3"/>
  <c r="AX4098" i="3"/>
  <c r="AX4987" i="3"/>
  <c r="AX1770" i="3"/>
  <c r="AX899" i="3"/>
  <c r="AX675" i="3"/>
  <c r="AX4082" i="3"/>
  <c r="AX4919" i="3"/>
  <c r="AX4204" i="3"/>
  <c r="AX1761" i="3"/>
  <c r="AX1640" i="3"/>
  <c r="AX1961" i="3"/>
  <c r="AX836" i="3"/>
  <c r="AX6184" i="3"/>
  <c r="AX2014" i="3"/>
  <c r="AX4379" i="3"/>
  <c r="AX5316" i="3"/>
  <c r="AX2242" i="3"/>
  <c r="AX4490" i="3"/>
  <c r="AX5074" i="3"/>
  <c r="AX1357" i="3"/>
  <c r="AX4262" i="3"/>
  <c r="AX3886" i="3"/>
  <c r="AX3635" i="3"/>
  <c r="AX2977" i="3"/>
  <c r="AX4054" i="3"/>
  <c r="AX4248" i="3"/>
  <c r="AX119" i="3"/>
  <c r="AX1306" i="3"/>
  <c r="AX874" i="3"/>
  <c r="AX2358" i="3"/>
  <c r="AX1062" i="3"/>
  <c r="AX713" i="3"/>
  <c r="AX3761" i="3"/>
  <c r="AX1863" i="3"/>
  <c r="AX5078" i="3"/>
  <c r="AX4112" i="3"/>
  <c r="AX5112" i="3"/>
  <c r="AX3232" i="3"/>
  <c r="AX358" i="3"/>
  <c r="AX3794" i="3"/>
  <c r="AX1147" i="3"/>
  <c r="AX1321" i="3"/>
  <c r="AX4020" i="3"/>
  <c r="AX821" i="3"/>
  <c r="AX4700" i="3"/>
  <c r="AX3831" i="3"/>
  <c r="AX574" i="3"/>
  <c r="AX5139" i="3"/>
  <c r="AX6529" i="3"/>
  <c r="AX133" i="3"/>
  <c r="AX491" i="3"/>
  <c r="AX1906" i="3"/>
  <c r="AX5329" i="3"/>
  <c r="AX3980" i="3"/>
  <c r="AX941" i="3"/>
  <c r="AX1590" i="3"/>
  <c r="AX5091" i="3"/>
  <c r="AX2096" i="3"/>
  <c r="AX5180" i="3"/>
  <c r="AX1965" i="3"/>
  <c r="AX1833" i="3"/>
  <c r="AX962" i="3"/>
  <c r="AX6267" i="3"/>
  <c r="AX797" i="3"/>
  <c r="AX914" i="3"/>
  <c r="AX1853" i="3"/>
  <c r="AX5141" i="3"/>
  <c r="AX480" i="3"/>
  <c r="AX3882" i="3"/>
  <c r="AX1879" i="3"/>
  <c r="AX2152" i="3"/>
  <c r="AX2798" i="3"/>
  <c r="AX3242" i="3"/>
  <c r="AX4418" i="3"/>
  <c r="AX6708" i="3"/>
  <c r="AX3381" i="3"/>
  <c r="AX2597" i="3"/>
  <c r="AX2484" i="3"/>
  <c r="AX6479" i="3"/>
  <c r="AX6544" i="3"/>
  <c r="AX3524" i="3"/>
  <c r="AX3125" i="3"/>
  <c r="AX2987" i="3"/>
  <c r="AX669" i="3"/>
  <c r="AX3018" i="3"/>
  <c r="AX654" i="3"/>
  <c r="AX6484" i="3"/>
  <c r="AX6417" i="3"/>
  <c r="AX3469" i="3"/>
  <c r="AX3591" i="3"/>
  <c r="AX2601" i="3"/>
  <c r="AX1219" i="3"/>
  <c r="AX2841" i="3"/>
  <c r="AX6462" i="3"/>
  <c r="AX6454" i="3"/>
  <c r="AX6565" i="3"/>
  <c r="AX3253" i="3"/>
  <c r="AX3431" i="3"/>
  <c r="AX3417" i="3"/>
  <c r="AX6607" i="3"/>
  <c r="AX6243" i="3"/>
  <c r="AX3129" i="3"/>
  <c r="AX6193" i="3"/>
  <c r="AX6330" i="3"/>
  <c r="AX2070" i="3"/>
  <c r="AX1157" i="3"/>
  <c r="AX2776" i="3"/>
  <c r="AX3428" i="3"/>
  <c r="AX3450" i="3"/>
  <c r="AX3304" i="3"/>
  <c r="AX3391" i="3"/>
  <c r="AX3353" i="3"/>
  <c r="AX6580" i="3"/>
  <c r="AX3238" i="3"/>
  <c r="AX3615" i="3"/>
  <c r="AX3505" i="3"/>
  <c r="AX3386" i="3"/>
  <c r="AX6220" i="3"/>
  <c r="AX3395" i="3"/>
  <c r="AX6200" i="3"/>
  <c r="AX498" i="3"/>
  <c r="AX61" i="3"/>
  <c r="AX5357" i="3"/>
  <c r="AX6292" i="3"/>
  <c r="AX2508" i="3"/>
  <c r="AX3383" i="3"/>
  <c r="AX6707" i="3"/>
  <c r="AX2851" i="3"/>
  <c r="AX2893" i="3"/>
  <c r="AX3198" i="3"/>
  <c r="AX6" i="3"/>
  <c r="AX6170" i="3"/>
  <c r="AX6511" i="3"/>
  <c r="AX2889" i="3"/>
  <c r="AX4030" i="3"/>
  <c r="AX3495" i="3"/>
  <c r="AX6624" i="3"/>
  <c r="AX2578" i="3"/>
  <c r="AX2715" i="3"/>
  <c r="AX6192" i="3"/>
  <c r="AX6749" i="3"/>
  <c r="AX6348" i="3"/>
  <c r="AX6662" i="3"/>
  <c r="AX1386" i="3"/>
  <c r="AX20" i="3"/>
  <c r="AX1065" i="3"/>
  <c r="AX2013" i="3"/>
  <c r="AX3812" i="3"/>
  <c r="AX5318" i="3"/>
  <c r="AX4667" i="3"/>
  <c r="AX930" i="3"/>
  <c r="AX2097" i="3"/>
  <c r="AX5476" i="3"/>
  <c r="AX3795" i="3"/>
  <c r="AX1769" i="3"/>
  <c r="AX6206" i="3"/>
  <c r="AX56" i="3"/>
  <c r="AX504" i="3"/>
  <c r="AX6186" i="3"/>
  <c r="AX5142" i="3"/>
  <c r="AX2034" i="3"/>
  <c r="AX1744" i="3"/>
  <c r="AX1916" i="3"/>
  <c r="AX430" i="3"/>
  <c r="AX3769" i="3"/>
  <c r="AX1560" i="3"/>
  <c r="AX4994" i="3"/>
  <c r="AX3239" i="3"/>
  <c r="AX189" i="3"/>
  <c r="AX1693" i="3"/>
  <c r="AX3561" i="3"/>
  <c r="AX2045" i="3"/>
  <c r="AX732" i="3"/>
  <c r="AX4358" i="3"/>
  <c r="AX1499" i="3"/>
  <c r="AX3485" i="3"/>
  <c r="AX1811" i="3"/>
  <c r="AX645" i="3"/>
  <c r="AX624" i="3"/>
  <c r="AX3548" i="3"/>
  <c r="AX6664" i="3"/>
  <c r="AX5175" i="3"/>
  <c r="AX1457" i="3"/>
  <c r="AX268" i="3"/>
  <c r="AX2111" i="3"/>
  <c r="AX1217" i="3"/>
  <c r="AX1018" i="3"/>
  <c r="AX174" i="3"/>
  <c r="AX2062" i="3"/>
  <c r="AX1083" i="3"/>
  <c r="AX499" i="3"/>
  <c r="AX4750" i="3"/>
  <c r="AX4261" i="3"/>
  <c r="AX459" i="3"/>
  <c r="AX321" i="3"/>
  <c r="AX4255" i="3"/>
  <c r="AX2028" i="3"/>
  <c r="AX6258" i="3"/>
  <c r="AX3547" i="3"/>
  <c r="AX1944" i="3"/>
  <c r="AX1314" i="3"/>
  <c r="AX6616" i="3"/>
  <c r="AX1878" i="3"/>
  <c r="AX331" i="3"/>
  <c r="AX3329" i="3"/>
  <c r="AX3202" i="3"/>
  <c r="AX2839" i="3"/>
  <c r="AX3508" i="3"/>
  <c r="AX6244" i="3"/>
  <c r="AX2965" i="3"/>
  <c r="AX179" i="3"/>
  <c r="AX6337" i="3"/>
  <c r="AX6165" i="3"/>
  <c r="AX3425" i="3"/>
  <c r="AX3658" i="3"/>
  <c r="AX3681" i="3"/>
  <c r="AX6497" i="3"/>
  <c r="AX6203" i="3"/>
  <c r="AX3468" i="3"/>
  <c r="AX3258" i="3"/>
  <c r="AX3648" i="3"/>
  <c r="AX3260" i="3"/>
  <c r="AX3078" i="3"/>
  <c r="AX3424" i="3"/>
  <c r="AX3048" i="3"/>
  <c r="AX3245" i="3"/>
  <c r="AX3059" i="3"/>
  <c r="AX1913" i="3"/>
  <c r="AX6415" i="3"/>
  <c r="AX3517" i="3"/>
  <c r="AX3608" i="3"/>
  <c r="AX4313" i="3"/>
  <c r="AX6207" i="3"/>
  <c r="AX2513" i="3"/>
  <c r="AX3596" i="3"/>
  <c r="AX15" i="3"/>
  <c r="AX958" i="3"/>
  <c r="AX2071" i="3"/>
  <c r="AX6141" i="3"/>
  <c r="AX2773" i="3"/>
  <c r="AX3277" i="3"/>
  <c r="AX3379" i="3"/>
  <c r="AX6652" i="3"/>
  <c r="AX6202" i="3"/>
  <c r="AX3352" i="3"/>
  <c r="AX1873" i="3"/>
  <c r="AX3518" i="3"/>
  <c r="AX3226" i="3"/>
  <c r="AX3597" i="3"/>
  <c r="AX6594" i="3"/>
  <c r="AX6433" i="3"/>
  <c r="AX6725" i="3"/>
  <c r="AX134" i="3"/>
  <c r="AX2422" i="3"/>
  <c r="AX6584" i="3"/>
  <c r="AX1225" i="3"/>
  <c r="AX3220" i="3"/>
  <c r="AX2507" i="3"/>
  <c r="AX3009" i="3"/>
  <c r="AX2306" i="3"/>
  <c r="AX3196" i="3"/>
  <c r="AX2791" i="3"/>
  <c r="AX139" i="3"/>
  <c r="AX6318" i="3"/>
  <c r="AX6266" i="3"/>
  <c r="AX185" i="3"/>
  <c r="AX1823" i="3"/>
  <c r="AX3772" i="3"/>
  <c r="AX3376" i="3"/>
  <c r="AX4213" i="3"/>
  <c r="AX1324" i="3"/>
  <c r="AX925" i="3"/>
  <c r="AX1270" i="3"/>
  <c r="AX2337" i="3"/>
  <c r="AX1426" i="3"/>
  <c r="AX4015" i="3"/>
  <c r="AX5185" i="3"/>
  <c r="AX4265" i="3"/>
  <c r="AX4258" i="3"/>
  <c r="AX770" i="3"/>
  <c r="AX3968" i="3"/>
  <c r="AX190" i="3"/>
  <c r="AX1917" i="3"/>
  <c r="AX1064" i="3"/>
  <c r="AX146" i="3"/>
  <c r="AX1512" i="3"/>
  <c r="AX5036" i="3"/>
  <c r="AX153" i="3"/>
  <c r="AX687" i="3"/>
  <c r="AX26" i="3"/>
  <c r="AX835" i="3"/>
  <c r="AX3270" i="3"/>
  <c r="AX1772" i="3"/>
  <c r="AX1750" i="3"/>
  <c r="AX778" i="3"/>
  <c r="AX4431" i="3"/>
  <c r="AX1114" i="3"/>
  <c r="AX2328" i="3"/>
  <c r="AX2142" i="3"/>
  <c r="AX1758" i="3"/>
  <c r="AX1663" i="3"/>
  <c r="AX429" i="3"/>
  <c r="AX275" i="3"/>
  <c r="AX3981" i="3"/>
  <c r="AX4040" i="3"/>
  <c r="AX3694" i="3"/>
  <c r="AX715" i="3"/>
  <c r="AX559" i="3"/>
  <c r="AX1838" i="3"/>
  <c r="AX5652" i="3"/>
  <c r="AX731" i="3"/>
  <c r="AX1009" i="3"/>
  <c r="AX1329" i="3"/>
  <c r="AX4151" i="3"/>
  <c r="AX1203" i="3"/>
  <c r="AX6259" i="3"/>
  <c r="AX1113" i="3"/>
  <c r="AX6191" i="3"/>
  <c r="AX3987" i="3"/>
  <c r="AX1022" i="3"/>
  <c r="AX631" i="3"/>
  <c r="AX785" i="3"/>
  <c r="AX1796" i="3"/>
  <c r="AX1313" i="3"/>
  <c r="AX5317" i="3"/>
  <c r="AX4007" i="3"/>
  <c r="AX1326" i="3"/>
  <c r="AX4240" i="3"/>
  <c r="AX4074" i="3"/>
  <c r="AX322" i="3"/>
  <c r="AX1331" i="3"/>
  <c r="AX2334" i="3"/>
  <c r="AX2320" i="3"/>
  <c r="AX1745" i="3"/>
  <c r="AX3939" i="3"/>
  <c r="AX3741" i="3"/>
  <c r="AX2055" i="3"/>
  <c r="AX881" i="3"/>
  <c r="AX298" i="3"/>
  <c r="AX1723" i="3"/>
  <c r="AX445" i="3"/>
  <c r="AX6327" i="3"/>
  <c r="AX3496" i="3"/>
  <c r="AX2963" i="3"/>
  <c r="AX3751" i="3"/>
  <c r="AX6416" i="3"/>
  <c r="AX2492" i="3"/>
  <c r="AX3315" i="3"/>
  <c r="AX6732" i="3"/>
  <c r="AX1922" i="3"/>
  <c r="AX3136" i="3"/>
  <c r="AX2794" i="3"/>
  <c r="AX3470" i="3"/>
  <c r="AX3854" i="3"/>
  <c r="AX3120" i="3"/>
  <c r="AX19" i="3"/>
  <c r="AX2921" i="3"/>
  <c r="AX737" i="3"/>
  <c r="AX46" i="3"/>
  <c r="AX2942" i="3"/>
  <c r="AX3810" i="3"/>
  <c r="AX3234" i="3"/>
  <c r="AX2920" i="3"/>
  <c r="AX2512" i="3"/>
  <c r="AX3552" i="3"/>
  <c r="AX2864" i="3"/>
  <c r="AX3073" i="3"/>
  <c r="AX3516" i="3"/>
  <c r="AX3350" i="3"/>
  <c r="AX3991" i="3"/>
  <c r="AX6209" i="3"/>
  <c r="AX2792" i="3"/>
  <c r="AX3387" i="3"/>
  <c r="AX6438" i="3"/>
  <c r="AX6265" i="3"/>
  <c r="AX1261" i="3"/>
  <c r="AX6140" i="3"/>
  <c r="AX2960" i="3"/>
  <c r="AX3593" i="3"/>
  <c r="AX3827" i="3"/>
  <c r="AX1071" i="3"/>
  <c r="AX6138" i="3"/>
  <c r="AX362" i="3"/>
  <c r="AX127" i="3"/>
  <c r="AX2785" i="3"/>
  <c r="AX2711" i="3"/>
  <c r="AX3237" i="3"/>
  <c r="AX6214" i="3"/>
  <c r="AX2849" i="3"/>
  <c r="AX3453" i="3"/>
  <c r="AX6254" i="3"/>
  <c r="AX2778" i="3"/>
  <c r="AX6757" i="3"/>
  <c r="AX1224" i="3"/>
  <c r="AX2716" i="3"/>
  <c r="AX2843" i="3"/>
  <c r="AX3411" i="3"/>
  <c r="AX6613" i="3"/>
  <c r="AX6592" i="3"/>
  <c r="AX3388" i="3"/>
  <c r="AX3276" i="3"/>
  <c r="AX410" i="3"/>
  <c r="AX3014" i="3"/>
  <c r="AX1223" i="3"/>
  <c r="AX6628" i="3"/>
  <c r="AX3642" i="3"/>
  <c r="AX3399" i="3"/>
  <c r="AX2842" i="3"/>
  <c r="AX6405" i="3"/>
  <c r="AX6489" i="3"/>
  <c r="AX3127" i="3"/>
  <c r="AX6234" i="3"/>
  <c r="AX1425" i="3"/>
  <c r="AX1416" i="3"/>
  <c r="AX1907" i="3"/>
  <c r="AX1511" i="3"/>
  <c r="AX3828" i="3"/>
  <c r="AX2359" i="3"/>
  <c r="AX2110" i="3"/>
  <c r="AX1349" i="3"/>
  <c r="AX733" i="3"/>
  <c r="AX1213" i="3"/>
  <c r="AX5640" i="3"/>
  <c r="AX5331" i="3"/>
  <c r="AX781" i="3"/>
  <c r="AX2342" i="3"/>
  <c r="AX2180" i="3"/>
  <c r="AX2365" i="3"/>
  <c r="AX2141" i="3"/>
  <c r="AX1759" i="3"/>
  <c r="AX4308" i="3"/>
  <c r="AX906" i="3"/>
  <c r="AX228" i="3"/>
  <c r="AX1191" i="3"/>
  <c r="AX177" i="3"/>
  <c r="AX3719" i="3"/>
  <c r="AX4489" i="3"/>
  <c r="AX772" i="3"/>
  <c r="AX3380" i="3"/>
  <c r="AX5514" i="3"/>
  <c r="AX493" i="3"/>
  <c r="AX5196" i="3"/>
  <c r="AX3551" i="3"/>
  <c r="AX4253" i="3"/>
  <c r="AX4104" i="3"/>
  <c r="AX3744" i="3"/>
  <c r="AX937" i="3"/>
  <c r="AX6181" i="3"/>
  <c r="AX1945" i="3"/>
  <c r="AX4884" i="3"/>
  <c r="AX1434" i="3"/>
  <c r="AX6290" i="3"/>
  <c r="AX175" i="3"/>
  <c r="AX5191" i="3"/>
  <c r="AX1301" i="3"/>
  <c r="AX5360" i="3"/>
  <c r="AX1653" i="3"/>
  <c r="AX4668" i="3"/>
  <c r="AX4136" i="3"/>
  <c r="AX1184" i="3"/>
  <c r="AX6249" i="3"/>
  <c r="AX1043" i="3"/>
  <c r="AX4019" i="3"/>
  <c r="AX4207" i="3"/>
  <c r="AX4432" i="3"/>
  <c r="AX3740" i="3"/>
  <c r="AX915" i="3"/>
  <c r="AX749" i="3"/>
  <c r="AX320" i="3"/>
  <c r="AX1508" i="3"/>
  <c r="AX428" i="3"/>
  <c r="AX3251" i="3"/>
  <c r="AX3396" i="3"/>
  <c r="AX3087" i="3"/>
  <c r="AX3630" i="3"/>
  <c r="AX1530" i="3"/>
  <c r="AX2718" i="3"/>
  <c r="AX6618" i="3"/>
  <c r="AX6760" i="3"/>
  <c r="AX3434" i="3"/>
  <c r="AX2969" i="3"/>
  <c r="AX2919" i="3"/>
  <c r="AX3513" i="3"/>
  <c r="AX3507" i="3"/>
  <c r="AX3476" i="3"/>
  <c r="AX427" i="3"/>
  <c r="AX4" i="3"/>
  <c r="AX3445" i="3"/>
  <c r="AX3205" i="3"/>
  <c r="AX3236" i="3"/>
  <c r="AX3473" i="3"/>
  <c r="AX6146" i="3"/>
  <c r="AX6678" i="3"/>
  <c r="AX3024" i="3"/>
  <c r="AX2781" i="3"/>
  <c r="AX329" i="3"/>
  <c r="AX2890" i="3"/>
  <c r="AX3327" i="3"/>
  <c r="AX3482" i="3"/>
  <c r="AX3278" i="3"/>
  <c r="AX3019" i="3"/>
  <c r="AX2481" i="3"/>
  <c r="AX6142" i="3"/>
  <c r="AX3126" i="3"/>
  <c r="AX2906" i="3"/>
  <c r="AX113" i="3"/>
  <c r="AX3252" i="3"/>
  <c r="AX3201" i="3"/>
  <c r="AX3778" i="3"/>
  <c r="AX3682" i="3"/>
  <c r="AX6359" i="3"/>
  <c r="AX6381" i="3"/>
  <c r="AX6733" i="3"/>
  <c r="AX3195" i="3"/>
  <c r="AX2825" i="3"/>
  <c r="AX2414" i="3"/>
  <c r="AX3481" i="3"/>
  <c r="AX3432" i="3"/>
  <c r="AX3057" i="3"/>
  <c r="AX3090" i="3"/>
  <c r="AX492" i="3"/>
  <c r="AX3427" i="3"/>
  <c r="AX6332" i="3"/>
  <c r="AX3910" i="3"/>
  <c r="AX6120" i="3"/>
  <c r="AX3471" i="3"/>
  <c r="AX3452" i="3"/>
  <c r="AX2853" i="3"/>
  <c r="AX6631" i="3"/>
  <c r="AX3510" i="3"/>
  <c r="AX2510" i="3"/>
  <c r="AX6213" i="3"/>
  <c r="AX2782" i="3"/>
  <c r="AX584" i="3"/>
  <c r="AX3397" i="3"/>
  <c r="AX3572" i="3"/>
  <c r="AX3614" i="3"/>
  <c r="AX2545" i="3"/>
  <c r="AX2892" i="3"/>
  <c r="AX2511" i="3"/>
  <c r="AX10" i="3"/>
  <c r="AX6443" i="3"/>
  <c r="AX1222" i="3"/>
  <c r="AX970" i="3"/>
  <c r="AX571" i="3"/>
  <c r="AX1358" i="3"/>
  <c r="AX734" i="3"/>
  <c r="AX4122" i="3"/>
  <c r="AX4202" i="3"/>
  <c r="AX3943" i="3"/>
  <c r="AX4897" i="3"/>
  <c r="AX6187" i="3"/>
  <c r="AX4639" i="3"/>
  <c r="AX1274" i="3"/>
  <c r="AX218" i="3"/>
  <c r="AX4770" i="3"/>
  <c r="AX3619" i="3"/>
  <c r="AX4062" i="3"/>
  <c r="AX1192" i="3"/>
  <c r="AX3626" i="3"/>
  <c r="AX120" i="3"/>
  <c r="AX685" i="3"/>
  <c r="AX556" i="3"/>
  <c r="AX1800" i="3"/>
  <c r="AX6274" i="3"/>
  <c r="AX4003" i="3"/>
  <c r="AX5647" i="3"/>
  <c r="AX1179" i="3"/>
  <c r="AX2085" i="3"/>
  <c r="AX2037" i="3"/>
  <c r="AX4257" i="3"/>
  <c r="AX6204" i="3"/>
  <c r="AX597" i="3"/>
  <c r="AX1408" i="3"/>
  <c r="AX4307" i="3"/>
  <c r="AX1673" i="3"/>
  <c r="AX1235" i="3"/>
  <c r="AX2236" i="3"/>
  <c r="AX55" i="3"/>
  <c r="AX4570" i="3"/>
  <c r="AX4259" i="3"/>
  <c r="AX5517" i="3"/>
  <c r="AX1643" i="3"/>
  <c r="AX4764" i="3"/>
  <c r="AX1985" i="3"/>
  <c r="AX5541" i="3"/>
  <c r="AX3549" i="3"/>
  <c r="AX4252" i="3"/>
  <c r="AX728" i="3"/>
  <c r="AX3743" i="3"/>
  <c r="AX939" i="3"/>
  <c r="AX4640" i="3"/>
  <c r="AX1832" i="3"/>
  <c r="AX208" i="3"/>
  <c r="AX3592" i="3"/>
  <c r="AX1400" i="3"/>
  <c r="AX5220" i="3"/>
  <c r="AX1475" i="3"/>
  <c r="AX118" i="3"/>
  <c r="AX1264" i="3"/>
  <c r="AX23" i="3"/>
  <c r="AX742" i="3"/>
  <c r="AX6557" i="3"/>
  <c r="AX1857" i="3"/>
  <c r="AX726" i="3"/>
  <c r="AX5646" i="3"/>
  <c r="AX674" i="3"/>
  <c r="AX4457" i="3"/>
  <c r="AX1712" i="3"/>
  <c r="AX3739" i="3"/>
  <c r="AX605" i="3"/>
  <c r="AX6401" i="3"/>
  <c r="AX796" i="3"/>
  <c r="AX3267" i="3"/>
  <c r="AX1672" i="3"/>
  <c r="AX3134" i="3"/>
  <c r="AX3826" i="3"/>
  <c r="AX3511" i="3"/>
  <c r="AX3770" i="3"/>
  <c r="AX6221" i="3"/>
  <c r="AX2966" i="3"/>
  <c r="AX6524" i="3"/>
  <c r="AX3455" i="3"/>
  <c r="AX3179" i="3"/>
  <c r="AX2596" i="3"/>
  <c r="AX3071" i="3"/>
  <c r="AX4177" i="3"/>
  <c r="AX6210" i="3"/>
  <c r="AX2600" i="3"/>
  <c r="AX1089" i="3"/>
  <c r="AX6734" i="3"/>
  <c r="AX6450" i="3"/>
  <c r="AX3319" i="3"/>
  <c r="AX3328" i="3"/>
  <c r="AX3301" i="3"/>
  <c r="AX3467" i="3"/>
  <c r="AX3072" i="3"/>
  <c r="AX2599" i="3"/>
  <c r="AX2419" i="3"/>
  <c r="AX1921" i="3"/>
  <c r="AX6666" i="3"/>
  <c r="AX466" i="3"/>
  <c r="AX2867" i="3"/>
  <c r="AX3448" i="3"/>
  <c r="AX3235" i="3"/>
  <c r="AX2564" i="3"/>
  <c r="AX6145" i="3"/>
  <c r="AX3012" i="3"/>
  <c r="AX7" i="3"/>
  <c r="AX101" i="3"/>
  <c r="AX3003" i="3"/>
  <c r="AX3279" i="3"/>
  <c r="AX3707" i="3"/>
  <c r="AX6149" i="3"/>
  <c r="AX3566" i="3"/>
  <c r="AX3355" i="3"/>
  <c r="AX6759" i="3"/>
  <c r="AX2799" i="3"/>
  <c r="AX3354" i="3"/>
  <c r="AX2598" i="3"/>
  <c r="AX3972" i="3"/>
  <c r="AX33" i="3"/>
  <c r="AX2928" i="3"/>
  <c r="AX2471" i="3"/>
  <c r="AX3249" i="3"/>
  <c r="AX3122" i="3"/>
  <c r="AX6320" i="3"/>
  <c r="AX974" i="3"/>
  <c r="AX1801" i="3"/>
  <c r="AX3103" i="3"/>
  <c r="AX3808" i="3"/>
  <c r="AX2537" i="3"/>
  <c r="AX6358" i="3"/>
  <c r="AX3330" i="3"/>
  <c r="AX3248" i="3"/>
  <c r="AX6641" i="3"/>
  <c r="AX6755" i="3"/>
  <c r="AX126" i="3"/>
  <c r="AX2964" i="3"/>
  <c r="AX3229" i="3"/>
  <c r="AX3599" i="3"/>
  <c r="AX3316" i="3"/>
  <c r="AX2788" i="3"/>
  <c r="AX3317" i="3"/>
  <c r="AX2850" i="3"/>
  <c r="AX651" i="3"/>
  <c r="AX2061" i="3"/>
  <c r="AX4004" i="3"/>
  <c r="AX207" i="3"/>
  <c r="AX816" i="3"/>
  <c r="AX4096" i="3"/>
  <c r="AX1461" i="3"/>
  <c r="AX1188" i="3"/>
  <c r="AX629" i="3"/>
  <c r="AX4092" i="3"/>
  <c r="AX3528" i="3"/>
  <c r="AX4081" i="3"/>
  <c r="AX6162" i="3"/>
  <c r="AX897" i="3"/>
  <c r="AX4917" i="3"/>
  <c r="AX3748" i="3"/>
  <c r="AX4554" i="3"/>
  <c r="AX1583" i="3"/>
  <c r="AX4147" i="3"/>
  <c r="AX1514" i="3"/>
  <c r="AX1449" i="3"/>
  <c r="AX3336" i="3"/>
  <c r="AX3609" i="3"/>
  <c r="AX2593" i="3"/>
  <c r="AX3108" i="3"/>
  <c r="AX2604" i="3"/>
  <c r="AX3013" i="3"/>
  <c r="AX3084" i="3"/>
  <c r="AX6561" i="3"/>
  <c r="AX3394" i="3"/>
  <c r="AX3815" i="3"/>
  <c r="AX3133" i="3"/>
  <c r="AX3430" i="3"/>
  <c r="AX6579" i="3"/>
  <c r="AX6174" i="3"/>
  <c r="AX6491" i="3"/>
  <c r="AX6758" i="3"/>
  <c r="AX6567" i="3"/>
  <c r="AX3687" i="3"/>
  <c r="AX2594" i="3"/>
  <c r="AX3199" i="3"/>
  <c r="AX3043" i="3"/>
  <c r="AX3268" i="3"/>
  <c r="AX6134" i="3"/>
  <c r="AX3203" i="3"/>
  <c r="AX319" i="3"/>
  <c r="AX6183" i="3"/>
  <c r="AX3799" i="3"/>
  <c r="AX3095" i="3"/>
  <c r="AX3706" i="3"/>
  <c r="AX6440" i="3"/>
  <c r="AX3015" i="3"/>
  <c r="AX6769" i="3"/>
  <c r="AX3247" i="3"/>
  <c r="AX117" i="3"/>
  <c r="AX2713" i="3"/>
  <c r="AX3172" i="3"/>
  <c r="AX2376" i="3"/>
  <c r="AX3612" i="3"/>
  <c r="AX3506" i="3"/>
  <c r="AX6636" i="3"/>
  <c r="AX3207" i="3"/>
  <c r="AX3420" i="3"/>
  <c r="AX2796" i="3"/>
  <c r="AX3494" i="3"/>
  <c r="AX2922" i="3"/>
  <c r="AX3998" i="3"/>
  <c r="AX6597" i="3"/>
  <c r="AX6406" i="3"/>
  <c r="AX3557" i="3"/>
  <c r="AX6281" i="3"/>
  <c r="AX2592" i="3"/>
  <c r="AX6300" i="3"/>
  <c r="AX1260" i="3"/>
  <c r="AX960" i="3"/>
  <c r="AX3705" i="3"/>
  <c r="AX3373" i="3"/>
  <c r="AX3045" i="3"/>
  <c r="AX2629" i="3"/>
  <c r="AX11" i="3"/>
  <c r="AX14" i="3"/>
  <c r="AX6802" i="3"/>
  <c r="AX3671" i="3"/>
  <c r="AX6180" i="3"/>
  <c r="AX2783" i="3"/>
  <c r="AX3731" i="3"/>
  <c r="AX100" i="3"/>
  <c r="AX3039" i="3"/>
  <c r="AX530" i="3"/>
  <c r="AX2536" i="3"/>
  <c r="AX6236" i="3"/>
  <c r="AX622" i="3"/>
  <c r="AX992" i="3"/>
  <c r="AX395" i="3"/>
  <c r="AX5024" i="3"/>
  <c r="AX1309" i="3"/>
  <c r="AX1394" i="3"/>
  <c r="AX903" i="3"/>
  <c r="AX2295" i="3"/>
  <c r="AX963" i="3"/>
  <c r="AX3941" i="3"/>
  <c r="AX1739" i="3"/>
  <c r="AX276" i="3"/>
  <c r="AX5549" i="3"/>
  <c r="AX3907" i="3"/>
  <c r="AX625" i="3"/>
  <c r="AX1731" i="3"/>
  <c r="AX1736" i="3"/>
  <c r="AX744" i="3"/>
  <c r="AX102" i="3"/>
  <c r="AX62" i="3"/>
  <c r="AX5001" i="3"/>
  <c r="AX854" i="3"/>
  <c r="AX3890" i="3"/>
  <c r="AX4121" i="3"/>
  <c r="AX3537" i="3"/>
  <c r="AX4026" i="3"/>
  <c r="AX4930" i="3"/>
  <c r="AX4362" i="3"/>
  <c r="AX1911" i="3"/>
  <c r="AX4208" i="3"/>
  <c r="AX4918" i="3"/>
  <c r="AX706" i="3"/>
  <c r="AX2179" i="3"/>
  <c r="AX769" i="3"/>
  <c r="AX128" i="3"/>
  <c r="AX798" i="3"/>
  <c r="AX2089" i="3"/>
  <c r="AX3406" i="3"/>
  <c r="AX1504" i="3"/>
  <c r="AX3625" i="3"/>
  <c r="AX4872" i="3"/>
  <c r="AX1696" i="3"/>
  <c r="AX4256" i="3"/>
  <c r="AX1187" i="3"/>
  <c r="AX3674" i="3"/>
  <c r="AX4100" i="3"/>
  <c r="AX1666" i="3"/>
  <c r="AX518" i="3"/>
  <c r="AX1749" i="3"/>
  <c r="AX3484" i="3"/>
  <c r="AX3925" i="3"/>
  <c r="AX6523" i="3"/>
  <c r="AX4634" i="3"/>
  <c r="AX31" i="3"/>
  <c r="AX4146" i="3"/>
  <c r="AX1661" i="3"/>
  <c r="AX2168" i="3"/>
  <c r="AX3307" i="3"/>
  <c r="AX3501" i="3"/>
  <c r="AX3385" i="3"/>
  <c r="AX6230" i="3"/>
  <c r="AX3306" i="3"/>
  <c r="AX3121" i="3"/>
  <c r="AX3004" i="3"/>
  <c r="AX5358" i="3"/>
  <c r="AX6251" i="3"/>
  <c r="AX3771" i="3"/>
  <c r="AX2968" i="3"/>
  <c r="AX4443" i="3"/>
  <c r="AX6598" i="3"/>
  <c r="AX3164" i="3"/>
  <c r="AX3246" i="3"/>
  <c r="AX6536" i="3"/>
  <c r="AX6445" i="3"/>
  <c r="AX3500" i="3"/>
  <c r="AX3241" i="3"/>
  <c r="AX6252" i="3"/>
  <c r="AX3167" i="3"/>
  <c r="AX3475" i="3"/>
  <c r="AX6374" i="3"/>
  <c r="AX2779" i="3"/>
  <c r="AX1033" i="3"/>
  <c r="AX2745" i="3"/>
  <c r="AX3085" i="3"/>
  <c r="AX3244" i="3"/>
  <c r="AX6229" i="3"/>
  <c r="AX2777" i="3"/>
  <c r="AX6130" i="3"/>
  <c r="AX6129" i="3"/>
  <c r="AX2418" i="3"/>
  <c r="AX5359" i="3"/>
  <c r="AX3135" i="3"/>
  <c r="AX3954" i="3"/>
  <c r="AX2962" i="3"/>
  <c r="AX3813" i="3"/>
  <c r="AX6284" i="3"/>
  <c r="AX3243" i="3"/>
  <c r="AX3351" i="3"/>
  <c r="AX6494" i="3"/>
  <c r="AX3131" i="3"/>
  <c r="AX3456" i="3"/>
  <c r="AX2793" i="3"/>
  <c r="AX3359" i="3"/>
  <c r="AX1251" i="3"/>
  <c r="AX32" i="3"/>
  <c r="AX2708" i="3"/>
  <c r="AX6350" i="3"/>
  <c r="AX2707" i="3"/>
  <c r="AX6159" i="3"/>
  <c r="AX1259" i="3"/>
  <c r="AX371" i="3"/>
  <c r="AX3820" i="3"/>
  <c r="AX3712" i="3"/>
  <c r="AX3444" i="3"/>
  <c r="AX2927" i="3"/>
  <c r="AX3011" i="3"/>
  <c r="AX6201" i="3"/>
  <c r="AX6271" i="3"/>
  <c r="AX6562" i="3"/>
  <c r="AX3266" i="3"/>
  <c r="AX682" i="3"/>
  <c r="AX3231" i="3"/>
  <c r="AX829" i="3"/>
  <c r="AX2961" i="3"/>
  <c r="AX3331" i="3"/>
  <c r="AX6262" i="3"/>
  <c r="AX6751" i="3"/>
  <c r="AX3311" i="3"/>
  <c r="AX1258" i="3"/>
</calcChain>
</file>

<file path=xl/sharedStrings.xml><?xml version="1.0" encoding="utf-8"?>
<sst xmlns="http://schemas.openxmlformats.org/spreadsheetml/2006/main" count="100666" uniqueCount="3089">
  <si>
    <t>ID</t>
  </si>
  <si>
    <t>Project Code</t>
  </si>
  <si>
    <t>Country</t>
  </si>
  <si>
    <t>Vendor INCO Term</t>
  </si>
  <si>
    <t>Estimated Shipment Mode</t>
  </si>
  <si>
    <t>Shipment Mode</t>
  </si>
  <si>
    <t>Scheduled Delivery Date</t>
  </si>
  <si>
    <t>Scheduled Delivery Date2</t>
  </si>
  <si>
    <t>Delivery Recorded Date</t>
  </si>
  <si>
    <t>Delivery Recorded Date2</t>
  </si>
  <si>
    <t>Sorted by Delivery Date</t>
  </si>
  <si>
    <t>Sub Classification</t>
  </si>
  <si>
    <t>Vendor</t>
  </si>
  <si>
    <t>Item Description</t>
  </si>
  <si>
    <t>Brand</t>
  </si>
  <si>
    <t>Unit of Measure (Per Pack)</t>
  </si>
  <si>
    <t>Line Item Quantity</t>
  </si>
  <si>
    <t>Line Item Value</t>
  </si>
  <si>
    <t>Pack Price</t>
  </si>
  <si>
    <t>Unit Price</t>
  </si>
  <si>
    <t>Total value of Delivery</t>
  </si>
  <si>
    <t>Demanded Units (Pills or Tests)</t>
  </si>
  <si>
    <t>Manufacturing Site</t>
  </si>
  <si>
    <t>Manufacturing Country</t>
  </si>
  <si>
    <t>Estimated Minimal Distance Manufacturing Country to Destination</t>
  </si>
  <si>
    <r>
      <t>Weight original + Regression (2245.156962+ 0.109744*lineitemquantity for drugs (q0.001)) &amp; (</t>
    </r>
    <r>
      <rPr>
        <sz val="11"/>
        <color theme="1"/>
        <rFont val="Calibri"/>
        <family val="2"/>
        <scheme val="minor"/>
      </rPr>
      <t>499.719501971+0.138671589*lineitemquantity-4.826180831*unitofmeasure+0.003500737*lineitemvalue</t>
    </r>
    <r>
      <rPr>
        <b/>
        <sz val="11"/>
        <color theme="1"/>
        <rFont val="Calibri"/>
        <family val="2"/>
        <scheme val="minor"/>
      </rPr>
      <t>)</t>
    </r>
  </si>
  <si>
    <t>simplest regression applied on whole data set</t>
  </si>
  <si>
    <t>Weight original +  by mean of similiar</t>
  </si>
  <si>
    <t>Weight Estimated due to mean of similar demand (smoothed)</t>
  </si>
  <si>
    <t>Weight (Kilograms)</t>
  </si>
  <si>
    <t>Weight (with reference of IDxxx) NA</t>
  </si>
  <si>
    <t>Weight (with reference of IDxxx)</t>
  </si>
  <si>
    <t>Vlookup this ID for weight</t>
  </si>
  <si>
    <t>Vlookup for weight</t>
  </si>
  <si>
    <t>Freight Cost (USD)</t>
  </si>
  <si>
    <t>Freight Cost (with reference of IDxxx) NA</t>
  </si>
  <si>
    <t>Freight Cost (with reference of IDxxx)</t>
  </si>
  <si>
    <t>Vlookup this ID for freight costs</t>
  </si>
  <si>
    <t>Vlookup for freight costs</t>
  </si>
  <si>
    <t>freight_final (6.250+1.382*weight +2.747*valueofdelivery -2.284*estimatedminimaldistance -2.052*demand)</t>
  </si>
  <si>
    <t>Estimated Line Item Insurance (USD)</t>
  </si>
  <si>
    <t>Line Item Insurance (USD)</t>
  </si>
  <si>
    <t>Day SSD</t>
  </si>
  <si>
    <t>Month SSD</t>
  </si>
  <si>
    <t>Year SSD</t>
  </si>
  <si>
    <t>Day DRD</t>
  </si>
  <si>
    <t>Month DRD</t>
  </si>
  <si>
    <t>Year DRD</t>
  </si>
  <si>
    <t>Reliability</t>
  </si>
  <si>
    <t>Days of Delay</t>
  </si>
  <si>
    <t>111-MZ-T30</t>
  </si>
  <si>
    <t>Mozambique</t>
  </si>
  <si>
    <t>EXW</t>
  </si>
  <si>
    <t>Air</t>
  </si>
  <si>
    <t>12-Dec-11</t>
  </si>
  <si>
    <t>30-Nov-11</t>
  </si>
  <si>
    <t>HIV test</t>
  </si>
  <si>
    <t>Orgenics, Ltd</t>
  </si>
  <si>
    <t>HIV 1/2, Determine HIV Kit, without Lancets, 100 Tests</t>
  </si>
  <si>
    <t>Determine</t>
  </si>
  <si>
    <t>Inverness Japan</t>
  </si>
  <si>
    <t>Japan</t>
  </si>
  <si>
    <t>Weight Captured Separately</t>
  </si>
  <si>
    <t>Invoiced Separately</t>
  </si>
  <si>
    <t>102-NG-T01</t>
  </si>
  <si>
    <t>Nigeria</t>
  </si>
  <si>
    <t>10-Jan-07</t>
  </si>
  <si>
    <t>EY Laboratories</t>
  </si>
  <si>
    <t>HIV 1/2, InstantChek HIV 1+2 Kit, 100 Tests</t>
  </si>
  <si>
    <t>InstantCHEK</t>
  </si>
  <si>
    <t>EY Laboratories, USA</t>
  </si>
  <si>
    <t>USA</t>
  </si>
  <si>
    <t>113-ZW-T01</t>
  </si>
  <si>
    <t>Zimbabwe</t>
  </si>
  <si>
    <t>CIP</t>
  </si>
  <si>
    <t>10-Jan-08</t>
  </si>
  <si>
    <t>Orasure Technologies Inc.</t>
  </si>
  <si>
    <t>HIV 1/2, OraQuick Advance HIV Rapid Antibody Kit, 100 Tests</t>
  </si>
  <si>
    <t>OraQuick</t>
  </si>
  <si>
    <t>Pacific Biotech, Thailand</t>
  </si>
  <si>
    <t>Thailand, Bangkok</t>
  </si>
  <si>
    <t>Freight Included in Commodity Cost</t>
  </si>
  <si>
    <t>10-Feb-15</t>
  </si>
  <si>
    <t>18-Feb-15</t>
  </si>
  <si>
    <t>HIV 1/2, Determine Kit without Lancets, Buffer or Caplillary Tubes, 100 Tests</t>
  </si>
  <si>
    <t>Alere Medical Co., Ltd.</t>
  </si>
  <si>
    <t>India, Haryana</t>
  </si>
  <si>
    <t>See ASN-30261 (ID#:19627)</t>
  </si>
  <si>
    <t>104-CI-T01</t>
  </si>
  <si>
    <t>Côte d'Ivoire</t>
  </si>
  <si>
    <t>8-Apr-08</t>
  </si>
  <si>
    <t>4-Apr-08</t>
  </si>
  <si>
    <t>HIV, Lancet, Safety, for HIV Test kits, 100 Pcs</t>
  </si>
  <si>
    <t>Generic</t>
  </si>
  <si>
    <t>17-Dec-06</t>
  </si>
  <si>
    <t>123-NG-T01</t>
  </si>
  <si>
    <t>8-May-08</t>
  </si>
  <si>
    <t>7-Apr-08</t>
  </si>
  <si>
    <t>109-TZ-T01</t>
  </si>
  <si>
    <t>Tanzania</t>
  </si>
  <si>
    <t>DDP</t>
  </si>
  <si>
    <t>Truck</t>
  </si>
  <si>
    <t>23-Feb-09</t>
  </si>
  <si>
    <t>KAS MEDICS LIMITED</t>
  </si>
  <si>
    <t>HIV 1/2, Determine Complete HIV Kit, 100 Tests</t>
  </si>
  <si>
    <t>5-Feb-08</t>
  </si>
  <si>
    <t>28-May-08</t>
  </si>
  <si>
    <t>N/A</t>
  </si>
  <si>
    <t>7-Sep-07</t>
  </si>
  <si>
    <t>7-May-07</t>
  </si>
  <si>
    <t>ACCOUN NIGERIA LIMITED</t>
  </si>
  <si>
    <t>ABBVIE GmbH &amp; Co.KG Wiesbaden</t>
  </si>
  <si>
    <t>Germany</t>
  </si>
  <si>
    <t>A01-ZM-T50</t>
  </si>
  <si>
    <t>Zambia</t>
  </si>
  <si>
    <t>6-Aug-15</t>
  </si>
  <si>
    <t>12-Aug-15</t>
  </si>
  <si>
    <t>17-Nov-08</t>
  </si>
  <si>
    <t>21-Oct-08</t>
  </si>
  <si>
    <t>110-ZM-T01</t>
  </si>
  <si>
    <t>22-Apr-08</t>
  </si>
  <si>
    <t>DDU</t>
  </si>
  <si>
    <t>21-Jul-06</t>
  </si>
  <si>
    <t>ABBVIE (Abbott) Japan Co. Ltd.</t>
  </si>
  <si>
    <t>13-Jan-15</t>
  </si>
  <si>
    <t>16-Jan-15</t>
  </si>
  <si>
    <t>Trinity Biotech, Plc</t>
  </si>
  <si>
    <t>HIV 1/2, Uni-Gold HIV Kit, 20 Tests</t>
  </si>
  <si>
    <t>Uni-Gold</t>
  </si>
  <si>
    <t>Ireland</t>
  </si>
  <si>
    <t>N/A - From RDC</t>
  </si>
  <si>
    <t>6-Jul-07</t>
  </si>
  <si>
    <t>SCMS from RDC</t>
  </si>
  <si>
    <t>111-MZ-T01</t>
  </si>
  <si>
    <t>9-Jul-08</t>
  </si>
  <si>
    <t>21-May-07</t>
  </si>
  <si>
    <t>HIV 1/2, Bioline 3.0 Kit, Lancets, Capillary pipets, Alcohol swabs included, 25 Tests</t>
  </si>
  <si>
    <t>Bioline</t>
  </si>
  <si>
    <t>Standard Diagnostics, Korea</t>
  </si>
  <si>
    <t>Korea</t>
  </si>
  <si>
    <t>109-TZ-T30</t>
  </si>
  <si>
    <t>23-Dec-13</t>
  </si>
  <si>
    <t>3-Jan-14</t>
  </si>
  <si>
    <t>11-Jun-13</t>
  </si>
  <si>
    <t>112-NG-T01</t>
  </si>
  <si>
    <t>19-Sep-08</t>
  </si>
  <si>
    <t>Adult</t>
  </si>
  <si>
    <t>Emtricitabine/Tenofovir Disoproxil Fumarate 200/300mg [Truvada], tablets, 30 Tabs</t>
  </si>
  <si>
    <t>Truvada</t>
  </si>
  <si>
    <t>Aspen-OSD, Port Elizabeth, SA</t>
  </si>
  <si>
    <t>South Africa</t>
  </si>
  <si>
    <t>151-NG-T30</t>
  </si>
  <si>
    <t>Air Charter</t>
  </si>
  <si>
    <t>18-Dec-09</t>
  </si>
  <si>
    <t>Lamivudine/Nevirapine/Zidovudine 150/200/300mg, tablets, 60 Tabs</t>
  </si>
  <si>
    <t>Aurobindo Unit III, India</t>
  </si>
  <si>
    <t>India, Telangana</t>
  </si>
  <si>
    <t>19-Feb-10</t>
  </si>
  <si>
    <t>22-Jan-10</t>
  </si>
  <si>
    <t>Emtricitabine/Tenofovir Disoproxil Fumarate 200/300mg, tablets, 30 Tabs</t>
  </si>
  <si>
    <t>Mylan (formerly Matrix) Nashik</t>
  </si>
  <si>
    <t>India, Maharashtra</t>
  </si>
  <si>
    <t>9-Feb-09</t>
  </si>
  <si>
    <t>Abacavir 300mg, tablets, 60 Tabs</t>
  </si>
  <si>
    <t>114-UG-T01</t>
  </si>
  <si>
    <t>Uganda</t>
  </si>
  <si>
    <t>19-Mar-09</t>
  </si>
  <si>
    <t>Efavirenz 600mg, tablets, 30 Tabs</t>
  </si>
  <si>
    <t>161-ZA-T30</t>
  </si>
  <si>
    <t>11-Jun-10</t>
  </si>
  <si>
    <t>Aurobindo Pharma Limited</t>
  </si>
  <si>
    <t>Lamivudine 150mg, tablets, 60 Tabs</t>
  </si>
  <si>
    <t>110-ZM-T30</t>
  </si>
  <si>
    <t>15-Jan-10</t>
  </si>
  <si>
    <t>26-Nov-09</t>
  </si>
  <si>
    <t>114-UG-T30</t>
  </si>
  <si>
    <t>6-Dec-12</t>
  </si>
  <si>
    <t>20-Nov-12</t>
  </si>
  <si>
    <t>Zidovudine 300mg, tablets, 60 Tabs</t>
  </si>
  <si>
    <t>Hetero Unit III Hyderabad IN</t>
  </si>
  <si>
    <t>31-Jul-07</t>
  </si>
  <si>
    <t>9-Sep-08</t>
  </si>
  <si>
    <t>BRISTOL-MYERS SQUIBB</t>
  </si>
  <si>
    <t>Didanosine EC 400mg [Videx EC], delayed-release capsules, Blister 3 x 10 Caps</t>
  </si>
  <si>
    <t>Videx EC</t>
  </si>
  <si>
    <t>BMS Meymac, France</t>
  </si>
  <si>
    <t>France</t>
  </si>
  <si>
    <t>9-Dec-08</t>
  </si>
  <si>
    <t>Didanosine EC 250mg [Videx EC], delayed-release capsules, Blister 3 x 10 Caps</t>
  </si>
  <si>
    <t>15-Jul-10</t>
  </si>
  <si>
    <t>28-Jun-10</t>
  </si>
  <si>
    <t>154-NG-T30</t>
  </si>
  <si>
    <t>31-Aug-09</t>
  </si>
  <si>
    <t>17-Aug-09</t>
  </si>
  <si>
    <t>19-Apr-10</t>
  </si>
  <si>
    <t>31-Mar-10</t>
  </si>
  <si>
    <t>Lamivudine/Nevirapine/Stavudine 150/200/30mg, tablets, 60 Tabs</t>
  </si>
  <si>
    <t>Strides, Bangalore, India.</t>
  </si>
  <si>
    <t>30-Jun-14</t>
  </si>
  <si>
    <t>23-May-14</t>
  </si>
  <si>
    <t>Efavirenz 200mg, scored tablets, 90 Tabs</t>
  </si>
  <si>
    <t>30-Jul-09</t>
  </si>
  <si>
    <t>9-Jul-09</t>
  </si>
  <si>
    <t>Lamivudine/Nevirapine/Stavudine 30/50/6mg, dispersible tablets, 60 Tabs</t>
  </si>
  <si>
    <t>Cipla, Goa, India</t>
  </si>
  <si>
    <t>India, Karnataka</t>
  </si>
  <si>
    <t>Lamivudine/Stavudine 150/30mg, tablets, 60 Tabs</t>
  </si>
  <si>
    <t>3-Mar-09</t>
  </si>
  <si>
    <t>24-Aug-10</t>
  </si>
  <si>
    <t>19-Nov-10</t>
  </si>
  <si>
    <t>11-Nov-09</t>
  </si>
  <si>
    <t>EMCURE PHARMACEUTICALS LTD</t>
  </si>
  <si>
    <t>Atazanavir 150mg, capsules, 60 Caps</t>
  </si>
  <si>
    <t>Emcure Plot No.P-2, I.T-B.T. Park, Phase II, MIDC, Hinjwadi, Pune, India</t>
  </si>
  <si>
    <t>30-Mar-10</t>
  </si>
  <si>
    <t>104-CI-T30</t>
  </si>
  <si>
    <t>23-Mar-11</t>
  </si>
  <si>
    <t>7-Jun-11</t>
  </si>
  <si>
    <t>Efavirenz 200mg, capsule, 90 Caps</t>
  </si>
  <si>
    <t>6-Jul-09</t>
  </si>
  <si>
    <t>22-May-09</t>
  </si>
  <si>
    <t>Stavudine 30mg, capsules, 60 Caps</t>
  </si>
  <si>
    <t>23-Nov-09</t>
  </si>
  <si>
    <t>30-Jun-08</t>
  </si>
  <si>
    <t>Tenofovir Disoproxil Fumarate 300mg [Viread], tablets, 30 Tabs</t>
  </si>
  <si>
    <t>Viread</t>
  </si>
  <si>
    <t>28-Apr-10</t>
  </si>
  <si>
    <t>Didanosine 250mg, delayed-release capsules, 30 Caps</t>
  </si>
  <si>
    <t>4-Jun-10</t>
  </si>
  <si>
    <t>12-Apr-10</t>
  </si>
  <si>
    <t>31-May-10</t>
  </si>
  <si>
    <t>Stavudine 20mg, capsules, 60 Caps</t>
  </si>
  <si>
    <t>20-Nov-08</t>
  </si>
  <si>
    <t>Stavudine 1mg/ml, powder for oral solution, 200 ml</t>
  </si>
  <si>
    <t>6-Dec-07</t>
  </si>
  <si>
    <t>2-Apr-09</t>
  </si>
  <si>
    <t>31-Mar-11</t>
  </si>
  <si>
    <t>5-Feb-13</t>
  </si>
  <si>
    <t>Lamivudine/Tenofovir Disoproxil Fumarate 300/300mg, tablets, 30 Tabs</t>
  </si>
  <si>
    <t>2-Jun-11</t>
  </si>
  <si>
    <t>ASPEN PHARMACARE</t>
  </si>
  <si>
    <t>Etravirine 100mg [Intelence], tablets, 120 Tabs</t>
  </si>
  <si>
    <t>Intelence</t>
  </si>
  <si>
    <t>Janssen-Cilag, Latina, IT</t>
  </si>
  <si>
    <t>Italy</t>
  </si>
  <si>
    <t>31-Mar-08</t>
  </si>
  <si>
    <t>1-Jun-09</t>
  </si>
  <si>
    <t>19-Apr-11</t>
  </si>
  <si>
    <t>MERCK SHARP &amp; DOHME IDEA GMBH (FORMALLY MERCK SHARP &amp; DOHME B.V.)</t>
  </si>
  <si>
    <t>Raltegravir 400mg [Isentress], tablets, 60 Tabs</t>
  </si>
  <si>
    <t>Isentress</t>
  </si>
  <si>
    <t>MSD, Haarlem, NL</t>
  </si>
  <si>
    <t>Netherlands</t>
  </si>
  <si>
    <t>Ocean</t>
  </si>
  <si>
    <t>10-Oct-11</t>
  </si>
  <si>
    <t>25-Oct-11</t>
  </si>
  <si>
    <t>1-Apr-10</t>
  </si>
  <si>
    <t>15-Mar-10</t>
  </si>
  <si>
    <t>200-ZW-T30</t>
  </si>
  <si>
    <t>30-Sep-11</t>
  </si>
  <si>
    <t>23-Sep-11</t>
  </si>
  <si>
    <t>Didanosine 200mg, delayed-release capsules, 30 Caps</t>
  </si>
  <si>
    <t>See DN-2318 (ID#:82971)</t>
  </si>
  <si>
    <t>30-Apr-11</t>
  </si>
  <si>
    <t>20-May-11</t>
  </si>
  <si>
    <t>Nevirapine 200mg, tablets, 60 Tabs</t>
  </si>
  <si>
    <t>FCA</t>
  </si>
  <si>
    <t>21-May-10</t>
  </si>
  <si>
    <t>Hoffmann-La Roche ltd Basel</t>
  </si>
  <si>
    <t>Saquinavir 200mg [Invirase], capsules, 270 Caps</t>
  </si>
  <si>
    <t>Invirase</t>
  </si>
  <si>
    <t>Roche Basel</t>
  </si>
  <si>
    <t>Switzerland</t>
  </si>
  <si>
    <t>12-Sep-08</t>
  </si>
  <si>
    <t>7-Sep-10</t>
  </si>
  <si>
    <t>Lamivudine/Zidovudine 150/300mg, tablets, 60 Tabs</t>
  </si>
  <si>
    <t>3-Feb-10</t>
  </si>
  <si>
    <t>23-Dec-09</t>
  </si>
  <si>
    <t>9-Jul-14</t>
  </si>
  <si>
    <t>7-Aug-14</t>
  </si>
  <si>
    <t>Abacavir/Lamivudine 600/300mg, tablets, 30 Tabs</t>
  </si>
  <si>
    <t>Cipla, Patalganga, India</t>
  </si>
  <si>
    <t>10-Apr-13</t>
  </si>
  <si>
    <t>MICRO LABS LIMITED</t>
  </si>
  <si>
    <t>Efavirenz 50mg, capsule, 30 Caps</t>
  </si>
  <si>
    <t>Micro labs, Verna, Goa, India</t>
  </si>
  <si>
    <t>24-Dec-12</t>
  </si>
  <si>
    <t>See ASN-18910 (ID#:50309)</t>
  </si>
  <si>
    <t>4-Aug-11</t>
  </si>
  <si>
    <t>Didanosine 125mg, delayed-release capsules, 30 Caps</t>
  </si>
  <si>
    <t>31-Jan-12</t>
  </si>
  <si>
    <t>19-Jan-12</t>
  </si>
  <si>
    <t>Efavirenz/Emtricitabine/Tenofovir Disoproxil Fumarate 600/200/300mg, tablets, 30 Tabs</t>
  </si>
  <si>
    <t>See DN-2461 (ID#:82994)</t>
  </si>
  <si>
    <t>30-Apr-14</t>
  </si>
  <si>
    <t>28-Apr-14</t>
  </si>
  <si>
    <t>24-Aug-15</t>
  </si>
  <si>
    <t>28-Aug-15</t>
  </si>
  <si>
    <t>8-May-13</t>
  </si>
  <si>
    <t>19-Aug-13</t>
  </si>
  <si>
    <t>21-Jun-11</t>
  </si>
  <si>
    <t>11-May-11</t>
  </si>
  <si>
    <t>Tenofovir Disoproxil Fumarate 300mg, tablets, 30 Tabs</t>
  </si>
  <si>
    <t>4-Jan-12</t>
  </si>
  <si>
    <t>Indinavir 400mg [Crixivan], capsules, 180 Caps</t>
  </si>
  <si>
    <t>Crixivan</t>
  </si>
  <si>
    <t>Chase Buffer, Determine, 100 Tests, 2.5ml x 1 Vial</t>
  </si>
  <si>
    <t>29-Mar-11</t>
  </si>
  <si>
    <t>1-Feb-11</t>
  </si>
  <si>
    <t>4-Mar-11</t>
  </si>
  <si>
    <t>1-Sep-10</t>
  </si>
  <si>
    <t>26-May-10</t>
  </si>
  <si>
    <t>8-Apr-10</t>
  </si>
  <si>
    <t>4-Apr-11</t>
  </si>
  <si>
    <t>See DN-2178 (ID#:84080)</t>
  </si>
  <si>
    <t>See DN-1760 (ID#:82876)</t>
  </si>
  <si>
    <t>30-Sep-09</t>
  </si>
  <si>
    <t>100-CI-T01</t>
  </si>
  <si>
    <t>2-May-06</t>
  </si>
  <si>
    <t>Standard Diagnostics, Inc.</t>
  </si>
  <si>
    <t>HIV 1/2, Bioline 3.0 Kit, (no accessories), 30 Tests</t>
  </si>
  <si>
    <t>14-Sep-09</t>
  </si>
  <si>
    <t>31-May-11</t>
  </si>
  <si>
    <t>13-Jun-11</t>
  </si>
  <si>
    <t>17-Nov-09</t>
  </si>
  <si>
    <t>10-Sep-08</t>
  </si>
  <si>
    <t>24-May-13</t>
  </si>
  <si>
    <t>Atazanavir 300mg, capsules, 30 Caps</t>
  </si>
  <si>
    <t>116-ZA-T30</t>
  </si>
  <si>
    <t>5-Oct-11</t>
  </si>
  <si>
    <t>5-Mar-13</t>
  </si>
  <si>
    <t>30-Jun-11</t>
  </si>
  <si>
    <t>26-Jun-11</t>
  </si>
  <si>
    <t>Stavudine 15mg, capsules, 60 Caps</t>
  </si>
  <si>
    <t>2-Jun-06</t>
  </si>
  <si>
    <t>RANBAXY Fine Chemicals LTD.</t>
  </si>
  <si>
    <t>HIV, Reveal G3 Rapid HIV-1 Antibody Test, 30 Tests</t>
  </si>
  <si>
    <t>Reveal</t>
  </si>
  <si>
    <t>Ranbaxy Fine Chemicals LTD</t>
  </si>
  <si>
    <t>India, New Delhi</t>
  </si>
  <si>
    <t>8-Aug-06</t>
  </si>
  <si>
    <t>1-Oct-14</t>
  </si>
  <si>
    <t>B&amp;C GROUP S.A.</t>
  </si>
  <si>
    <t>Darunavir 600mg [Prezista], tablets, 60 Tabs</t>
  </si>
  <si>
    <t>Prezista</t>
  </si>
  <si>
    <t>2-Jun-10</t>
  </si>
  <si>
    <t>22-Apr-10</t>
  </si>
  <si>
    <t>18-Jan-07</t>
  </si>
  <si>
    <t>17-Oct-07</t>
  </si>
  <si>
    <t>See DN-1232 (ID#:10766)</t>
  </si>
  <si>
    <t>151-NG-T01</t>
  </si>
  <si>
    <t>24-Mar-09</t>
  </si>
  <si>
    <t>Darunavir 300mg [Prezista], tablets, 120 Tabs</t>
  </si>
  <si>
    <t>10-May-12</t>
  </si>
  <si>
    <t>14-Apr-11</t>
  </si>
  <si>
    <t>14-Jul-06</t>
  </si>
  <si>
    <t>10-May-06</t>
  </si>
  <si>
    <t>OMEGA DIAGNOSTICS LTD</t>
  </si>
  <si>
    <t>HIV 1/2, Visitect Kit, 25 Tests</t>
  </si>
  <si>
    <t>Visitect</t>
  </si>
  <si>
    <t>OMEGA Diagnostics, UK</t>
  </si>
  <si>
    <t>England</t>
  </si>
  <si>
    <t>21-Sep-07</t>
  </si>
  <si>
    <t>21-Apr-10</t>
  </si>
  <si>
    <t>112-NG-T30</t>
  </si>
  <si>
    <t>8-Jun-07</t>
  </si>
  <si>
    <t>6-Jan-12</t>
  </si>
  <si>
    <t>26-Oct-09</t>
  </si>
  <si>
    <t>103-ZW-T30</t>
  </si>
  <si>
    <t>30-Nov-12</t>
  </si>
  <si>
    <t>14-Nov-12</t>
  </si>
  <si>
    <t>Abacavir 20mg/ml, oral solution w/syringe, Bottle, 240 ml</t>
  </si>
  <si>
    <t>9-May-08</t>
  </si>
  <si>
    <t>23-Jun-10</t>
  </si>
  <si>
    <t>31-Mar-14</t>
  </si>
  <si>
    <t>4-Mar-14</t>
  </si>
  <si>
    <t>See DN-1761 (ID#:82312)</t>
  </si>
  <si>
    <t>18-May-10</t>
  </si>
  <si>
    <t>27-Aug-09</t>
  </si>
  <si>
    <t>17-Sep-09</t>
  </si>
  <si>
    <t>3-Sep-09</t>
  </si>
  <si>
    <t>19-Jan-10</t>
  </si>
  <si>
    <t>14-Jan-12</t>
  </si>
  <si>
    <t>Saquinavir 500mg [Invirase], tablets, 120 Tabs</t>
  </si>
  <si>
    <t>21-Dec-10</t>
  </si>
  <si>
    <t>Roche Madrid</t>
  </si>
  <si>
    <t>102-ZW-T30</t>
  </si>
  <si>
    <t>30-Mar-13</t>
  </si>
  <si>
    <t>23-Mar-13</t>
  </si>
  <si>
    <t>Abacavir/Lamivudine 600/300mg, scored tablets, 30 Tabs</t>
  </si>
  <si>
    <t>8-Oct-09</t>
  </si>
  <si>
    <t>8-Oct-08</t>
  </si>
  <si>
    <t>Lopinavir/Ritonavir 200/50mg [Aluvia], tablets, 120 Tabs</t>
  </si>
  <si>
    <t>Aluvia</t>
  </si>
  <si>
    <t>ABBVIE Ludwigshafen Germany</t>
  </si>
  <si>
    <t>4-Aug-09</t>
  </si>
  <si>
    <t>4-Mar-10</t>
  </si>
  <si>
    <t>21-May-12</t>
  </si>
  <si>
    <t>24-Apr-09</t>
  </si>
  <si>
    <t>29-Oct-09</t>
  </si>
  <si>
    <t>153-NG-T01</t>
  </si>
  <si>
    <t>16-Jun-09</t>
  </si>
  <si>
    <t>See DN-1261 (ID#:11647)</t>
  </si>
  <si>
    <t>27-Jan-11</t>
  </si>
  <si>
    <t>7-May-10</t>
  </si>
  <si>
    <t>19-May-10</t>
  </si>
  <si>
    <t>31-Oct-14</t>
  </si>
  <si>
    <t>7-Nov-14</t>
  </si>
  <si>
    <t>Lopinavir/Ritonavir 200/50mg, tablets, 120 Tabs</t>
  </si>
  <si>
    <t>20-Oct-09</t>
  </si>
  <si>
    <t>20-Nov-13</t>
  </si>
  <si>
    <t>21-Nov-13</t>
  </si>
  <si>
    <t>22-Jul-11</t>
  </si>
  <si>
    <t>9-Nov-12</t>
  </si>
  <si>
    <t>MYLAN LABORATORIES LTD (FORMERLY MATRIX LABORATORIES)</t>
  </si>
  <si>
    <t>Atazanavir/Ritonavir 300/100mg, tablets, 30 Tabs</t>
  </si>
  <si>
    <t>21-Nov-09</t>
  </si>
  <si>
    <t>12-Nov-09</t>
  </si>
  <si>
    <t>4-Dec-09</t>
  </si>
  <si>
    <t>2-Dec-09</t>
  </si>
  <si>
    <t>Zidovudine 100mg, capsules, 100 Caps</t>
  </si>
  <si>
    <t>7-Mar-14</t>
  </si>
  <si>
    <t>15-Mar-14</t>
  </si>
  <si>
    <t>ABBVIE LOGISTICS (FORMERLY ABBOTT LOGISTICS BV)</t>
  </si>
  <si>
    <t>Ritonavir 100mg [Norvir], film coated tablets, 60 Tabs</t>
  </si>
  <si>
    <t>Norvir</t>
  </si>
  <si>
    <t>14-May-09</t>
  </si>
  <si>
    <t>14-Feb-12</t>
  </si>
  <si>
    <t>30-Sep-13</t>
  </si>
  <si>
    <t>9-Oct-07</t>
  </si>
  <si>
    <t>30-Apr-09</t>
  </si>
  <si>
    <t>DAP</t>
  </si>
  <si>
    <t>25-Oct-12</t>
  </si>
  <si>
    <t>11-Sep-13</t>
  </si>
  <si>
    <t>Abacavir/Lamivudine 60/30mg, tablets, 60 Tabs</t>
  </si>
  <si>
    <t>15-Feb-07</t>
  </si>
  <si>
    <t>ABBSP</t>
  </si>
  <si>
    <t>NA (form mean over estimated distances to Mozambique by Air)</t>
  </si>
  <si>
    <t>18-Apr-07</t>
  </si>
  <si>
    <t>Ranbaxy, Paonta Shahib, India</t>
  </si>
  <si>
    <t>India, Himachal Pradesh</t>
  </si>
  <si>
    <t>2-Feb-10</t>
  </si>
  <si>
    <t>30-Aug-13</t>
  </si>
  <si>
    <t>2-Dec-08</t>
  </si>
  <si>
    <t>12-Jun-07</t>
  </si>
  <si>
    <t>Efavirenz 50mg [Stocrin/Sustiva], capsule, 30 Caps</t>
  </si>
  <si>
    <t>Stocrin/Sustiva</t>
  </si>
  <si>
    <t>MSD Manati, Puerto Rico, (USA)</t>
  </si>
  <si>
    <t>Puerto Rico</t>
  </si>
  <si>
    <t>5-Jun-09</t>
  </si>
  <si>
    <t>4-Jul-14</t>
  </si>
  <si>
    <t>19-Jun-14</t>
  </si>
  <si>
    <t>31-Jul-12</t>
  </si>
  <si>
    <t>26-Sep-08</t>
  </si>
  <si>
    <t>19-Oct-11</t>
  </si>
  <si>
    <t>10-Mar-11</t>
  </si>
  <si>
    <t>3-Jun-10</t>
  </si>
  <si>
    <t>7-Jun-10</t>
  </si>
  <si>
    <t>30-Sep-12</t>
  </si>
  <si>
    <t>11-Sep-12</t>
  </si>
  <si>
    <t>3-Dec-09</t>
  </si>
  <si>
    <t>9-Mar-12</t>
  </si>
  <si>
    <t>15-Feb-12</t>
  </si>
  <si>
    <t>113-ZW-T30</t>
  </si>
  <si>
    <t>28-May-10</t>
  </si>
  <si>
    <t>23-Sep-13</t>
  </si>
  <si>
    <t>30-Jan-15</t>
  </si>
  <si>
    <t>6-Jan-15</t>
  </si>
  <si>
    <t>10-Jul-08</t>
  </si>
  <si>
    <t>28-Apr-15</t>
  </si>
  <si>
    <t>10-Aug-13</t>
  </si>
  <si>
    <t>Lamivudine/Stavudine 30/6mg, dispersible tablets, 60 Tabs</t>
  </si>
  <si>
    <t>19-Dec-09</t>
  </si>
  <si>
    <t>18-Feb-10</t>
  </si>
  <si>
    <t>21-Jun-12</t>
  </si>
  <si>
    <t>See ASN-14835 (ID#:77780)</t>
  </si>
  <si>
    <t>See DN-1333 (ID#:82839)</t>
  </si>
  <si>
    <t>100-ZM-T30</t>
  </si>
  <si>
    <t>18-Sep-14</t>
  </si>
  <si>
    <t>22-Oct-14</t>
  </si>
  <si>
    <t>2-May-14</t>
  </si>
  <si>
    <t>4-Sep-07</t>
  </si>
  <si>
    <t>22-Aug-07</t>
  </si>
  <si>
    <t>20-Dec-09</t>
  </si>
  <si>
    <t>29-Feb-12</t>
  </si>
  <si>
    <t>22-Feb-12</t>
  </si>
  <si>
    <t>31-Aug-11</t>
  </si>
  <si>
    <t>30-Aug-11</t>
  </si>
  <si>
    <t>4-Nov-09</t>
  </si>
  <si>
    <t>12-Mar-13</t>
  </si>
  <si>
    <t>4-May-12</t>
  </si>
  <si>
    <t>Lopinavir/Ritonavir 100/25mg [Aluvia], tablets, 60 Tabs</t>
  </si>
  <si>
    <t>4-May-10</t>
  </si>
  <si>
    <t>31-Dec-10</t>
  </si>
  <si>
    <t>31-Aug-12</t>
  </si>
  <si>
    <t>4-Dec-07</t>
  </si>
  <si>
    <t>23-Apr-13</t>
  </si>
  <si>
    <t>5-Oct-12</t>
  </si>
  <si>
    <t>8-Jul-14</t>
  </si>
  <si>
    <t>2-Jun-14</t>
  </si>
  <si>
    <t>11-Jun-14</t>
  </si>
  <si>
    <t>Gilead(Nycomed) Oranienburg DE</t>
  </si>
  <si>
    <t>2-Sep-11</t>
  </si>
  <si>
    <t>14-Dec-10</t>
  </si>
  <si>
    <t>9-Mar-10</t>
  </si>
  <si>
    <t>20-Jun-11</t>
  </si>
  <si>
    <t>16-Nov-10</t>
  </si>
  <si>
    <t>10-Nov-10</t>
  </si>
  <si>
    <t>20-Dec-11</t>
  </si>
  <si>
    <t>18-Dec-11</t>
  </si>
  <si>
    <t>25-Sep-09</t>
  </si>
  <si>
    <t>19-Mar-10</t>
  </si>
  <si>
    <t>26-Feb-10</t>
  </si>
  <si>
    <t>15-May-09</t>
  </si>
  <si>
    <t>Lamivudine/Zidovudine+Efavirenz 150/300mg+600mg, tablets, co-blister 60+30 Tabs</t>
  </si>
  <si>
    <t>20-Sep-11</t>
  </si>
  <si>
    <t>20-Nov-09</t>
  </si>
  <si>
    <t>10-Nov-09</t>
  </si>
  <si>
    <t>See DN-1506 (ID#:83375)</t>
  </si>
  <si>
    <t>17-Dec-12</t>
  </si>
  <si>
    <t>18-May-07</t>
  </si>
  <si>
    <t>Efavirenz 200mg [Stocrin/Sustiva], capsule, 90 Caps</t>
  </si>
  <si>
    <t>12-Oct-09</t>
  </si>
  <si>
    <t>1-Dec-10</t>
  </si>
  <si>
    <t>29-Nov-13</t>
  </si>
  <si>
    <t>23-Oct-13</t>
  </si>
  <si>
    <t>17-Apr-08</t>
  </si>
  <si>
    <t>Nevirapine 10mg/ml, oral suspension, Bottle, 240 ml</t>
  </si>
  <si>
    <t>28-Mar-13</t>
  </si>
  <si>
    <t>12-Jun-14</t>
  </si>
  <si>
    <t>7-Oct-09</t>
  </si>
  <si>
    <t>22-Oct-07</t>
  </si>
  <si>
    <t>6-Jan-10</t>
  </si>
  <si>
    <t>5-Jul-12</t>
  </si>
  <si>
    <t>30-Sep-14</t>
  </si>
  <si>
    <t>19-Sep-14</t>
  </si>
  <si>
    <t>Lamivudine/Zidovudine 30/60mg, dispersible tablets, 60 Tabs</t>
  </si>
  <si>
    <t>12-May-10</t>
  </si>
  <si>
    <t>17-Dec-07</t>
  </si>
  <si>
    <t>26-Apr-07</t>
  </si>
  <si>
    <t>20-Sep-13</t>
  </si>
  <si>
    <t>12-Sep-13</t>
  </si>
  <si>
    <t>26-Jan-15</t>
  </si>
  <si>
    <t>7-Dec-09</t>
  </si>
  <si>
    <t>26-Jun-09</t>
  </si>
  <si>
    <t>6-Apr-10</t>
  </si>
  <si>
    <t>11-Jan-11</t>
  </si>
  <si>
    <t>29-Mar-13</t>
  </si>
  <si>
    <t>27-Nov-13</t>
  </si>
  <si>
    <t>27-Apr-09</t>
  </si>
  <si>
    <t>Lopinavir/Ritonavir 80/20mg/ml [Kaletra], oral solution, cool, Bottle 5 x 60 ml</t>
  </si>
  <si>
    <t>Kaletra</t>
  </si>
  <si>
    <t>ABBVIE (Abbott) Logis. UK</t>
  </si>
  <si>
    <t>22-Apr-13</t>
  </si>
  <si>
    <t>Nevirapine 50mg, dispersible tablets (tablets for oral suspension), 30 Tabs</t>
  </si>
  <si>
    <t>19-Jul-10</t>
  </si>
  <si>
    <t>Ritonavir 100mg [Norvir], capsules, cool, 4 x 84 Caps</t>
  </si>
  <si>
    <t>26-Jun-07</t>
  </si>
  <si>
    <t>Stavudine 40mg, capsules, 60 Caps</t>
  </si>
  <si>
    <t>See DN-190 (ID#:10570)</t>
  </si>
  <si>
    <t>21-Sep-09</t>
  </si>
  <si>
    <t>10-May-10</t>
  </si>
  <si>
    <t>11-Mar-10</t>
  </si>
  <si>
    <t>Didanosine 200mg, chewable/dispersible tablets, 60 Tabs</t>
  </si>
  <si>
    <t>See DN-1360 (ID#:83371)</t>
  </si>
  <si>
    <t>28-Feb-14</t>
  </si>
  <si>
    <t>3-Apr-14</t>
  </si>
  <si>
    <t>5-Jul-13</t>
  </si>
  <si>
    <t>31-Jul-15</t>
  </si>
  <si>
    <t>2-Aug-15</t>
  </si>
  <si>
    <t>10-Dec-09</t>
  </si>
  <si>
    <t>21-Aug-13</t>
  </si>
  <si>
    <t>10-May-13</t>
  </si>
  <si>
    <t>1-Mar-10</t>
  </si>
  <si>
    <t>8-Jan-14</t>
  </si>
  <si>
    <t>Lamivudine/Nevirapine/Stavudine 150/200/40mg, tablets, 60 Tabs</t>
  </si>
  <si>
    <t>18-May-12</t>
  </si>
  <si>
    <t>See ASN-14880 (ID#:25423)</t>
  </si>
  <si>
    <t>9-Jul-12</t>
  </si>
  <si>
    <t>5-Dec-06</t>
  </si>
  <si>
    <t>INTERNATIONAL HEALTHCARE DISTRIBUTORS</t>
  </si>
  <si>
    <t>4-Jun-07</t>
  </si>
  <si>
    <t>6-Mar-08</t>
  </si>
  <si>
    <t>19-Jan-09</t>
  </si>
  <si>
    <t>131-NG-T01</t>
  </si>
  <si>
    <t>20-May-08</t>
  </si>
  <si>
    <t>130-NG-T01</t>
  </si>
  <si>
    <t>16-Sep-08</t>
  </si>
  <si>
    <t>5-May-14</t>
  </si>
  <si>
    <t>27-May-14</t>
  </si>
  <si>
    <t>5-Apr-11</t>
  </si>
  <si>
    <t>1-Apr-11</t>
  </si>
  <si>
    <t>10-Mar-10</t>
  </si>
  <si>
    <t>8-Mar-07</t>
  </si>
  <si>
    <t>2-Feb-07</t>
  </si>
  <si>
    <t>Nelfinavir (as mesilate) 250mg [Viracept], tablets, 270 Tabs</t>
  </si>
  <si>
    <t>Viracept</t>
  </si>
  <si>
    <t>3-Feb-15</t>
  </si>
  <si>
    <t>24-Feb-15</t>
  </si>
  <si>
    <t>Lamivudine/Nevirapine/Zidovudine 30/50/60mg, dispersible tablets, 60 Tabs</t>
  </si>
  <si>
    <t>3-Sep-10</t>
  </si>
  <si>
    <t>27-Aug-10</t>
  </si>
  <si>
    <t>8-Feb-12</t>
  </si>
  <si>
    <t>13-Nov-09</t>
  </si>
  <si>
    <t>2-Mar-14</t>
  </si>
  <si>
    <t>7-May-14</t>
  </si>
  <si>
    <t>Didanosine 400mg, delayed-release capsules, 30 Caps</t>
  </si>
  <si>
    <t>15-Apr-15</t>
  </si>
  <si>
    <t>8-Feb-08</t>
  </si>
  <si>
    <t>Ritonavir 100mg [Norvir], capsules, cool, 84 Caps</t>
  </si>
  <si>
    <t>100-ZW-T01</t>
  </si>
  <si>
    <t>16-Nov-07</t>
  </si>
  <si>
    <t>Lamivudine/Stavudine 150/30mg, tablets, 30 Tabs</t>
  </si>
  <si>
    <t>See DN-424 (ID#:10905)</t>
  </si>
  <si>
    <t>27-Feb-14</t>
  </si>
  <si>
    <t>10-Mar-14</t>
  </si>
  <si>
    <t>8-Sep-14</t>
  </si>
  <si>
    <t>31-Jan-14</t>
  </si>
  <si>
    <t>29-Jan-14</t>
  </si>
  <si>
    <t>8-Sep-08</t>
  </si>
  <si>
    <t>GLAXOSMITHKLINE EXPORT LIMITED</t>
  </si>
  <si>
    <t>Abacavir 20mg/ml [Ziagen], oral solution, Bottle, 240 ml</t>
  </si>
  <si>
    <t>Ziagen</t>
  </si>
  <si>
    <t>GSK Mississauga (Canada)</t>
  </si>
  <si>
    <t>Canada, Ontario</t>
  </si>
  <si>
    <t>126-NG-T01</t>
  </si>
  <si>
    <t>18-Aug-08</t>
  </si>
  <si>
    <t>5-Sep-14</t>
  </si>
  <si>
    <t>15-Nov-13</t>
  </si>
  <si>
    <t>20-Jan-09</t>
  </si>
  <si>
    <t>11-Feb-10</t>
  </si>
  <si>
    <t>29-Jan-10</t>
  </si>
  <si>
    <t>See DN-1636 (ID#:83975)</t>
  </si>
  <si>
    <t>25-Oct-07</t>
  </si>
  <si>
    <t>CHEMBIO DIAGNOSTIC SYSTEMS, INC.</t>
  </si>
  <si>
    <t>HIV 1/2, Stat-Pak HIV, Kit, 20 Tests</t>
  </si>
  <si>
    <t>Stat-Pak</t>
  </si>
  <si>
    <t>Chembio Diagnostics Sys. Inc.</t>
  </si>
  <si>
    <t>14-Mar-13</t>
  </si>
  <si>
    <t>30-Nov-13</t>
  </si>
  <si>
    <t>14-Jun-11</t>
  </si>
  <si>
    <t>15-Mar-13</t>
  </si>
  <si>
    <t>5-Nov-09</t>
  </si>
  <si>
    <t>20-May-09</t>
  </si>
  <si>
    <t>See ASN-3984 (ID#:2499)</t>
  </si>
  <si>
    <t>17-Aug-07</t>
  </si>
  <si>
    <t>9-Mar-09</t>
  </si>
  <si>
    <t>15-Jun-07</t>
  </si>
  <si>
    <t>Abacavir 20mg/ml, oral solution, Bottle, 240 ml</t>
  </si>
  <si>
    <t>See DN-1417 (ID#:82271)</t>
  </si>
  <si>
    <t>24-Apr-12</t>
  </si>
  <si>
    <t>3-Apr-12</t>
  </si>
  <si>
    <t>2-Oct-08</t>
  </si>
  <si>
    <t>2-Feb-09</t>
  </si>
  <si>
    <t>30-Jun-15</t>
  </si>
  <si>
    <t>20-Apr-15</t>
  </si>
  <si>
    <t>2-Oct-07</t>
  </si>
  <si>
    <t>14-Feb-14</t>
  </si>
  <si>
    <t>17-Feb-14</t>
  </si>
  <si>
    <t>17-Jan-14</t>
  </si>
  <si>
    <t>29-Oct-14</t>
  </si>
  <si>
    <t>19-Mar-14</t>
  </si>
  <si>
    <t>21-May-13</t>
  </si>
  <si>
    <t>3-May-13</t>
  </si>
  <si>
    <t>19-May-08</t>
  </si>
  <si>
    <t>28-Nov-13</t>
  </si>
  <si>
    <t>20-Dec-13</t>
  </si>
  <si>
    <t>123-NG-T30</t>
  </si>
  <si>
    <t>8-Dec-08</t>
  </si>
  <si>
    <t>24-Jun-09</t>
  </si>
  <si>
    <t>2-Jun-08</t>
  </si>
  <si>
    <t>See DN-1222 (ID#:11317)</t>
  </si>
  <si>
    <t>CIPLA LIMITED</t>
  </si>
  <si>
    <t>7-Oct-13</t>
  </si>
  <si>
    <t>8-Oct-13</t>
  </si>
  <si>
    <t>6-Mar-13</t>
  </si>
  <si>
    <t>Lamivudine/Zidovudine 30/60mg, tablets, 60 Tabs</t>
  </si>
  <si>
    <t>28-Jul-10</t>
  </si>
  <si>
    <t>22-Jul-10</t>
  </si>
  <si>
    <t>29-May-15</t>
  </si>
  <si>
    <t>15-Jun-15</t>
  </si>
  <si>
    <t>5-Mar-09</t>
  </si>
  <si>
    <t>9-Apr-14</t>
  </si>
  <si>
    <t>21-Jun-10</t>
  </si>
  <si>
    <t>Didanosine 50mg [Videx], chewable tablets, 60 Tabs</t>
  </si>
  <si>
    <t>Videx</t>
  </si>
  <si>
    <t>4-Mar-09</t>
  </si>
  <si>
    <t>11-Apr-13</t>
  </si>
  <si>
    <t>19-Feb-14</t>
  </si>
  <si>
    <t>11-Mar-11</t>
  </si>
  <si>
    <t>3-May-11</t>
  </si>
  <si>
    <t>25-Jan-12</t>
  </si>
  <si>
    <t>16-Oct-07</t>
  </si>
  <si>
    <t>31-Jul-14</t>
  </si>
  <si>
    <t>6-Oct-14</t>
  </si>
  <si>
    <t>7-Jan-14</t>
  </si>
  <si>
    <t>20-Jan-14</t>
  </si>
  <si>
    <t>Didanosine 200mg, [DON] delayed-release capsules, 30 Caps</t>
  </si>
  <si>
    <t>31-Aug-08</t>
  </si>
  <si>
    <t>See DN-888 (ID#:11910)</t>
  </si>
  <si>
    <t>6-Nov-14</t>
  </si>
  <si>
    <t>28-Dec-07</t>
  </si>
  <si>
    <t>15-Dec-09</t>
  </si>
  <si>
    <t>29-Sep-11</t>
  </si>
  <si>
    <t>8-Nov-14</t>
  </si>
  <si>
    <t>12-Nov-14</t>
  </si>
  <si>
    <t>18-Feb-09</t>
  </si>
  <si>
    <t>9-Jan-07</t>
  </si>
  <si>
    <t>Lamivudine/Zidovudine+Abacavir 150/300+300mg, tablets, co-blister, 60+60 Tabs</t>
  </si>
  <si>
    <t>See DN-17 (ID#:10541)</t>
  </si>
  <si>
    <t>18-Jul-13</t>
  </si>
  <si>
    <t>20-Jun-07</t>
  </si>
  <si>
    <t>30-Nov-09</t>
  </si>
  <si>
    <t>30-Oct-09</t>
  </si>
  <si>
    <t>8-Feb-13</t>
  </si>
  <si>
    <t>18-Dec-07</t>
  </si>
  <si>
    <t>6-Feb-07</t>
  </si>
  <si>
    <t>18-Sep-07</t>
  </si>
  <si>
    <t>13-Feb-13</t>
  </si>
  <si>
    <t>See ASN-18152 (ID#:66768)</t>
  </si>
  <si>
    <t>31-Dec-15</t>
  </si>
  <si>
    <t>11-Aug-15</t>
  </si>
  <si>
    <t>12-Dec-12</t>
  </si>
  <si>
    <t>14-Dec-12</t>
  </si>
  <si>
    <t>See ASN-17430 (ID#:24384)</t>
  </si>
  <si>
    <t>25-Jun-07</t>
  </si>
  <si>
    <t>13-Dec-13</t>
  </si>
  <si>
    <t>16-Dec-13</t>
  </si>
  <si>
    <t>LAWRENCE LABORATORIES (SUBSIDIARY OF BRISTOL MYERS SQUIBB)</t>
  </si>
  <si>
    <t>Didanosine 25mg [Videx], chewable tablets, 60 Tabs</t>
  </si>
  <si>
    <t>Bristol-Myers Squibb Anagni IT</t>
  </si>
  <si>
    <t>Italy, Province of Frosinone</t>
  </si>
  <si>
    <t>9-Jun-08</t>
  </si>
  <si>
    <t>29-Apr-14</t>
  </si>
  <si>
    <t>31-Oct-13</t>
  </si>
  <si>
    <t>1-Aug-13</t>
  </si>
  <si>
    <t>24-Nov-10</t>
  </si>
  <si>
    <t>HIV 1/2, Stat-Pak Buffer Only, 20 Tests</t>
  </si>
  <si>
    <t>15-Jun-10</t>
  </si>
  <si>
    <t>31-Oct-12</t>
  </si>
  <si>
    <t>24-Aug-09</t>
  </si>
  <si>
    <t>3-Jul-12</t>
  </si>
  <si>
    <t>Zidovudine 10mg/ml, oral solution w/syringe, Bottle, 240 ml</t>
  </si>
  <si>
    <t>See DN-3900 (ID#:83815)</t>
  </si>
  <si>
    <t>18-Nov-10</t>
  </si>
  <si>
    <t>16-Feb-09</t>
  </si>
  <si>
    <t>30-Apr-15</t>
  </si>
  <si>
    <t>19-Mar-15</t>
  </si>
  <si>
    <t>30-Jan-14</t>
  </si>
  <si>
    <t>24-Feb-14</t>
  </si>
  <si>
    <t>17-Oct-13</t>
  </si>
  <si>
    <t>28-Oct-13</t>
  </si>
  <si>
    <t>30-Mar-11</t>
  </si>
  <si>
    <t>26-Aug-14</t>
  </si>
  <si>
    <t>30-Apr-07</t>
  </si>
  <si>
    <t>4-Sep-13</t>
  </si>
  <si>
    <t>See DN-1452 (ID#:82272)</t>
  </si>
  <si>
    <t>15-Apr-10</t>
  </si>
  <si>
    <t>13-Jun-08</t>
  </si>
  <si>
    <t>11-Jul-08</t>
  </si>
  <si>
    <t>See DN-797 (ID#:10966)</t>
  </si>
  <si>
    <t>3-Nov-11</t>
  </si>
  <si>
    <t>28-Sep-11</t>
  </si>
  <si>
    <t>28-Sep-08</t>
  </si>
  <si>
    <t>Efavirenz/Emtricitabine/Tenofovir Disoproxil Fumarate 600/200/300mg [Atripla], tablets, 30 Tabs</t>
  </si>
  <si>
    <t>Atripla</t>
  </si>
  <si>
    <t>4-Jul-13</t>
  </si>
  <si>
    <t>24-Sep-12</t>
  </si>
  <si>
    <t>9-Jul-10</t>
  </si>
  <si>
    <t>5-Jul-10</t>
  </si>
  <si>
    <t>20-Feb-08</t>
  </si>
  <si>
    <t>30-Jun-10</t>
  </si>
  <si>
    <t>22-Jun-10</t>
  </si>
  <si>
    <t>13-Jul-11</t>
  </si>
  <si>
    <t>31-Mar-15</t>
  </si>
  <si>
    <t>30-Mar-15</t>
  </si>
  <si>
    <t>2-Aug-10</t>
  </si>
  <si>
    <t>See DN-1311 (ID#:82837)</t>
  </si>
  <si>
    <t>Lamivudine 10mg/ml, oral solution, Bottle, 240 ml</t>
  </si>
  <si>
    <t>10-Mar-08</t>
  </si>
  <si>
    <t>17-Feb-10</t>
  </si>
  <si>
    <t>See DN-1598 (ID#:83392)</t>
  </si>
  <si>
    <t>4-May-07</t>
  </si>
  <si>
    <t>2-Mar-09</t>
  </si>
  <si>
    <t>1-Apr-13</t>
  </si>
  <si>
    <t>16-Jan-13</t>
  </si>
  <si>
    <t>25-Apr-14</t>
  </si>
  <si>
    <t>2-Sep-08</t>
  </si>
  <si>
    <t>23-Nov-12</t>
  </si>
  <si>
    <t>2-Feb-13</t>
  </si>
  <si>
    <t>15-Feb-10</t>
  </si>
  <si>
    <t>17-Mar-14</t>
  </si>
  <si>
    <t>See DN-409 (ID#:10903)</t>
  </si>
  <si>
    <t>31-May-13</t>
  </si>
  <si>
    <t>8-Apr-13</t>
  </si>
  <si>
    <t>12-Sep-14</t>
  </si>
  <si>
    <t>16-Jul-14</t>
  </si>
  <si>
    <t>18-Jul-14</t>
  </si>
  <si>
    <t>16-Apr-12</t>
  </si>
  <si>
    <t>11-Apr-12</t>
  </si>
  <si>
    <t>14-Aug-09</t>
  </si>
  <si>
    <t>30-Apr-13</t>
  </si>
  <si>
    <t>23-Sep-14</t>
  </si>
  <si>
    <t>29-Apr-15</t>
  </si>
  <si>
    <t>22-Nov-13</t>
  </si>
  <si>
    <t>31-Aug-10</t>
  </si>
  <si>
    <t>17-Aug-10</t>
  </si>
  <si>
    <t>30-Mar-12</t>
  </si>
  <si>
    <t>24-Feb-12</t>
  </si>
  <si>
    <t>28-Jun-13</t>
  </si>
  <si>
    <t>10-Jun-14</t>
  </si>
  <si>
    <t>7-Jul-14</t>
  </si>
  <si>
    <t>BIO-RAD LABORATORIES (FRANCE)</t>
  </si>
  <si>
    <t>HIV, Multispot HIV-1/HIV-2 Rapid Test Kit, 50 Tests</t>
  </si>
  <si>
    <t>Multispot</t>
  </si>
  <si>
    <t>Bio-Rad Laboratories</t>
  </si>
  <si>
    <t>See DN-990 (ID#:11001)</t>
  </si>
  <si>
    <t>26-Oct-12</t>
  </si>
  <si>
    <t>9-Jul-07</t>
  </si>
  <si>
    <t>20-Sep-10</t>
  </si>
  <si>
    <t>15-Dec-10</t>
  </si>
  <si>
    <t>12-May-09</t>
  </si>
  <si>
    <t>17-Feb-12</t>
  </si>
  <si>
    <t>1-Aug-11</t>
  </si>
  <si>
    <t>28-Jun-11</t>
  </si>
  <si>
    <t>9-May-13</t>
  </si>
  <si>
    <t>ABBVIE (Abbott) France</t>
  </si>
  <si>
    <t>See DN-1008 (ID#:11570)</t>
  </si>
  <si>
    <t>15-Aug-11</t>
  </si>
  <si>
    <t>24-Mar-10</t>
  </si>
  <si>
    <t>12-Sep-07</t>
  </si>
  <si>
    <t>2-Jan-08</t>
  </si>
  <si>
    <t>16-Oct-09</t>
  </si>
  <si>
    <t>11-Dec-08</t>
  </si>
  <si>
    <t>26-May-15</t>
  </si>
  <si>
    <t>1-Jun-15</t>
  </si>
  <si>
    <t>25-Nov-09</t>
  </si>
  <si>
    <t>30-Sep-10</t>
  </si>
  <si>
    <t>6-Sep-10</t>
  </si>
  <si>
    <t>7-Nov-06</t>
  </si>
  <si>
    <t>Lopinavir/Ritonavir 133.3/33.3mg [Kaletra], capsules, cool, 2 x 90 Caps</t>
  </si>
  <si>
    <t>ABBVIE (Abbott) St. P'burg USA</t>
  </si>
  <si>
    <t>29-Jul-10</t>
  </si>
  <si>
    <t>14-Nov-14</t>
  </si>
  <si>
    <t>16-Nov-14</t>
  </si>
  <si>
    <t>28-Oct-14</t>
  </si>
  <si>
    <t>20-Jul-12</t>
  </si>
  <si>
    <t>13-Jul-12</t>
  </si>
  <si>
    <t>4-Jul-07</t>
  </si>
  <si>
    <t>Abacavir/Lamivudine/Zidovudine 300/150/300mg [Trizivir], tablets, 60 Tabs</t>
  </si>
  <si>
    <t>Trizivir</t>
  </si>
  <si>
    <t>GSK Ware (UK)</t>
  </si>
  <si>
    <t>21-Aug-11</t>
  </si>
  <si>
    <t>15-Mar-11</t>
  </si>
  <si>
    <t>27-Jun-11</t>
  </si>
  <si>
    <t>See ASN-10811 (ID#:17259)</t>
  </si>
  <si>
    <t>1-Dec-14</t>
  </si>
  <si>
    <t>12-Jul-07</t>
  </si>
  <si>
    <t>22-May-14</t>
  </si>
  <si>
    <t>See DN-3601 (ID#:85453)</t>
  </si>
  <si>
    <t>30-May-13</t>
  </si>
  <si>
    <t>Aurobindo Unit VII, IN</t>
  </si>
  <si>
    <t>See DN-354 (ID#:10597)</t>
  </si>
  <si>
    <t>102-UG-T30</t>
  </si>
  <si>
    <t>20-Oct-10</t>
  </si>
  <si>
    <t>26-Oct-10</t>
  </si>
  <si>
    <t>See DN-2031 (ID#:83459)</t>
  </si>
  <si>
    <t>See DN-1083 (ID#:12219)</t>
  </si>
  <si>
    <t>8-Feb-10</t>
  </si>
  <si>
    <t>23-Jan-10</t>
  </si>
  <si>
    <t>7-Dec-07</t>
  </si>
  <si>
    <t>29-Aug-13</t>
  </si>
  <si>
    <t>20-Jun-14</t>
  </si>
  <si>
    <t>25-Jun-14</t>
  </si>
  <si>
    <t>31-Dec-14</t>
  </si>
  <si>
    <t>16-May-07</t>
  </si>
  <si>
    <t>5-Nov-07</t>
  </si>
  <si>
    <t>See DN-146 (ID#:10834)</t>
  </si>
  <si>
    <t>1-Nov-14</t>
  </si>
  <si>
    <t>2-Nov-14</t>
  </si>
  <si>
    <t>JANSSEN SCIENCES IRELAND UC (FORMERLY JANSSEN R&amp;D IRELAND)</t>
  </si>
  <si>
    <t>14-Apr-15</t>
  </si>
  <si>
    <t>15-Jul-15</t>
  </si>
  <si>
    <t>19-Feb-09</t>
  </si>
  <si>
    <t>28-Aug-07</t>
  </si>
  <si>
    <t>16-Jul-08</t>
  </si>
  <si>
    <t>See DN-187 (ID#:10825)</t>
  </si>
  <si>
    <t>See DN-833 (ID#:11243)</t>
  </si>
  <si>
    <t>17-May-10</t>
  </si>
  <si>
    <t>1-Feb-07</t>
  </si>
  <si>
    <t>See DN-15 (ID#:10804)</t>
  </si>
  <si>
    <t>27-Oct-09</t>
  </si>
  <si>
    <t>21-Aug-08</t>
  </si>
  <si>
    <t>30-May-14</t>
  </si>
  <si>
    <t>See DN-3685 (ID#:83245)</t>
  </si>
  <si>
    <t>22-Mar-10</t>
  </si>
  <si>
    <t>Zidovudine 100mg [Retrovir], capsules, 100 Caps</t>
  </si>
  <si>
    <t>Retrovir</t>
  </si>
  <si>
    <t>GSK Crawley</t>
  </si>
  <si>
    <t>29-Mar-07</t>
  </si>
  <si>
    <t>10-Aug-11</t>
  </si>
  <si>
    <t>6-Jun-07</t>
  </si>
  <si>
    <t>Didanosine 2g [Videx], powder for oral solution 10mg/ml, reconstitute to 200 ml</t>
  </si>
  <si>
    <t>8-Jul-13</t>
  </si>
  <si>
    <t>23-Jul-13</t>
  </si>
  <si>
    <t>24-Jan-08</t>
  </si>
  <si>
    <t>BUNDI INTERNATIONAL DIAGNOSTICS LTD</t>
  </si>
  <si>
    <t>HIV 1/2, Bundi Rapid HIV Kit, 25 Tests</t>
  </si>
  <si>
    <t>Bundi</t>
  </si>
  <si>
    <t>Not Applicable</t>
  </si>
  <si>
    <t>NA (form mean over estimated distances to Nigeria by Air)</t>
  </si>
  <si>
    <t>24-Feb-10</t>
  </si>
  <si>
    <t>22-Jul-13</t>
  </si>
  <si>
    <t>Lamivudine/Stavudine 60/12mg, dispersible tablets, 60 Tabs</t>
  </si>
  <si>
    <t>8-Apr-15</t>
  </si>
  <si>
    <t>Lopinavir/Ritonavir 100/25mg, tablets, 60 Tabs</t>
  </si>
  <si>
    <t>15-May-14</t>
  </si>
  <si>
    <t>21-Apr-08</t>
  </si>
  <si>
    <t>1-Jul-13</t>
  </si>
  <si>
    <t>16-Apr-13</t>
  </si>
  <si>
    <t>30-Oct-10</t>
  </si>
  <si>
    <t>23-Nov-10</t>
  </si>
  <si>
    <t>25-Mar-10</t>
  </si>
  <si>
    <t>10-Mar-09</t>
  </si>
  <si>
    <t>24-Nov-08</t>
  </si>
  <si>
    <t>24-Oct-13</t>
  </si>
  <si>
    <t>See ASN-22706 (ID#:46447)</t>
  </si>
  <si>
    <t>15-Jun-11</t>
  </si>
  <si>
    <t>6-Jul-11</t>
  </si>
  <si>
    <t>20-Mar-15</t>
  </si>
  <si>
    <t>19-Nov-11</t>
  </si>
  <si>
    <t>21-Sep-12</t>
  </si>
  <si>
    <t>27-Feb-13</t>
  </si>
  <si>
    <t>14-Jan-13</t>
  </si>
  <si>
    <t>22-Jul-09</t>
  </si>
  <si>
    <t>24-Jun-13</t>
  </si>
  <si>
    <t>HIV 1/2, Genie III Kit, 50 Tests</t>
  </si>
  <si>
    <t>Genie</t>
  </si>
  <si>
    <t>22-Nov-11</t>
  </si>
  <si>
    <t>28-Feb-11</t>
  </si>
  <si>
    <t>See DN-1084 (ID#:11295)</t>
  </si>
  <si>
    <t>22-Feb-13</t>
  </si>
  <si>
    <t>25-Feb-13</t>
  </si>
  <si>
    <t>See DN-2986 (ID#:85927)</t>
  </si>
  <si>
    <t>1-Nov-07</t>
  </si>
  <si>
    <t>See DN-411 (ID#:10631)</t>
  </si>
  <si>
    <t>7-Aug-07</t>
  </si>
  <si>
    <t>14-Apr-10</t>
  </si>
  <si>
    <t>18-Mar-10</t>
  </si>
  <si>
    <t>26-Mar-07</t>
  </si>
  <si>
    <t>17-Jan-10</t>
  </si>
  <si>
    <t>17-Dec-13</t>
  </si>
  <si>
    <t>30-Oct-08</t>
  </si>
  <si>
    <t>15-Sep-11</t>
  </si>
  <si>
    <t>21-Nov-08</t>
  </si>
  <si>
    <t>7-Mar-08</t>
  </si>
  <si>
    <t>22-Nov-07</t>
  </si>
  <si>
    <t>14-Dec-07</t>
  </si>
  <si>
    <t>30-Jun-09</t>
  </si>
  <si>
    <t>14-Feb-09</t>
  </si>
  <si>
    <t>20-Jun-12</t>
  </si>
  <si>
    <t>16-Feb-12</t>
  </si>
  <si>
    <t>25-Sep-10</t>
  </si>
  <si>
    <t>11-Dec-09</t>
  </si>
  <si>
    <t>5-Sep-12</t>
  </si>
  <si>
    <t>29-Jun-12</t>
  </si>
  <si>
    <t>See DN-1059 (ID#:11016)</t>
  </si>
  <si>
    <t>11-Mar-08</t>
  </si>
  <si>
    <t>15-Jan-14</t>
  </si>
  <si>
    <t>1-Jun-07</t>
  </si>
  <si>
    <t>Zidovudine 10mg/ml, oral solution, Bottle, 240 ml</t>
  </si>
  <si>
    <t>13-Nov-14</t>
  </si>
  <si>
    <t>6-Apr-11</t>
  </si>
  <si>
    <t>22-Sep-11</t>
  </si>
  <si>
    <t>26-Aug-11</t>
  </si>
  <si>
    <t>100-ZW-T30</t>
  </si>
  <si>
    <t>21-Nov-11</t>
  </si>
  <si>
    <t>See DN-2313 (ID#:85780)</t>
  </si>
  <si>
    <t>19-Mar-08</t>
  </si>
  <si>
    <t>See DN-480 (ID#:10693)</t>
  </si>
  <si>
    <t>10-Dec-07</t>
  </si>
  <si>
    <t>23-Dec-11</t>
  </si>
  <si>
    <t>See DN-718 (ID#:10968)</t>
  </si>
  <si>
    <t>1-Dec-09</t>
  </si>
  <si>
    <t>22-Dec-06</t>
  </si>
  <si>
    <t>Lamivudine/Zidovudine+Nevirapine 150/300+200mg, tablets, co-blister, 60+60 Tabs</t>
  </si>
  <si>
    <t>10-Aug-09</t>
  </si>
  <si>
    <t>4-Nov-08</t>
  </si>
  <si>
    <t>11-Sep-09</t>
  </si>
  <si>
    <t>23-Feb-10</t>
  </si>
  <si>
    <t>9-Jan-09</t>
  </si>
  <si>
    <t>See DN-992 (ID#:11602)</t>
  </si>
  <si>
    <t>7-Dec-10</t>
  </si>
  <si>
    <t>13-Dec-10</t>
  </si>
  <si>
    <t>See DN-144 (ID#:12058)</t>
  </si>
  <si>
    <t>MSD Elkton USA</t>
  </si>
  <si>
    <t>USA, Virginia</t>
  </si>
  <si>
    <t>See DN-71 (ID#:11374)</t>
  </si>
  <si>
    <t>See DN-265 (ID#:10580)</t>
  </si>
  <si>
    <t>26-Nov-12</t>
  </si>
  <si>
    <t>11-Mar-14</t>
  </si>
  <si>
    <t>27-Feb-09</t>
  </si>
  <si>
    <t>See DN-1098 (ID#:12242)</t>
  </si>
  <si>
    <t>21-Oct-11</t>
  </si>
  <si>
    <t>See DN-2362 (ID#:83533)</t>
  </si>
  <si>
    <t>3-Aug-11</t>
  </si>
  <si>
    <t>31-Dec-13</t>
  </si>
  <si>
    <t>9-Jun-10</t>
  </si>
  <si>
    <t>20-Jul-10</t>
  </si>
  <si>
    <t>11-Aug-11</t>
  </si>
  <si>
    <t>5-Aug-11</t>
  </si>
  <si>
    <t>27-Aug-07</t>
  </si>
  <si>
    <t>See DN-298 (ID#:10863)</t>
  </si>
  <si>
    <t>2-Dec-10</t>
  </si>
  <si>
    <t>29-Nov-10</t>
  </si>
  <si>
    <t>26-Nov-10</t>
  </si>
  <si>
    <t>18-Nov-13</t>
  </si>
  <si>
    <t>10-Feb-10</t>
  </si>
  <si>
    <t>7-Jan-10</t>
  </si>
  <si>
    <t>2-Mar-11</t>
  </si>
  <si>
    <t>Ritonavir 100mg [Norvir], film coated tablets, 30 Tabs</t>
  </si>
  <si>
    <t>17-Jan-08</t>
  </si>
  <si>
    <t>See DN-451 (ID#:11205)</t>
  </si>
  <si>
    <t>23-May-13</t>
  </si>
  <si>
    <t>Lamivudine/Nevirapine/Stavudine 60/100/12mg, dispersible tablets, 60 Tabs</t>
  </si>
  <si>
    <t>30-Nov-07</t>
  </si>
  <si>
    <t>See DN-446 (ID#:11204)</t>
  </si>
  <si>
    <t>20-Dec-12</t>
  </si>
  <si>
    <t>28-Nov-12</t>
  </si>
  <si>
    <t>See DN-121 (ID#:10814)</t>
  </si>
  <si>
    <t>5-Mar-14</t>
  </si>
  <si>
    <t>20-Jul-07</t>
  </si>
  <si>
    <t>Nevirapine 10mg/ml, oral suspension w/syringe, Bottle, 240 ml</t>
  </si>
  <si>
    <t>27-Feb-12</t>
  </si>
  <si>
    <t>26-Jun-14</t>
  </si>
  <si>
    <t>27-Jun-14</t>
  </si>
  <si>
    <t>22-May-12</t>
  </si>
  <si>
    <t>See DN-172 (ID#:10566)</t>
  </si>
  <si>
    <t>See DN-1176 (ID#:11973)</t>
  </si>
  <si>
    <t>16-Oct-12</t>
  </si>
  <si>
    <t>4-Sep-12</t>
  </si>
  <si>
    <t>11-Aug-09</t>
  </si>
  <si>
    <t>3-Nov-14</t>
  </si>
  <si>
    <t>24-Jun-14</t>
  </si>
  <si>
    <t>2-Nov-07</t>
  </si>
  <si>
    <t>1-Feb-08</t>
  </si>
  <si>
    <t>8-Nov-12</t>
  </si>
  <si>
    <t>29-Oct-12</t>
  </si>
  <si>
    <t>8-May-09</t>
  </si>
  <si>
    <t>28-Jun-07</t>
  </si>
  <si>
    <t>See DN-193 (ID#:11387)</t>
  </si>
  <si>
    <t>See DN-729 (ID#:11895)</t>
  </si>
  <si>
    <t>4-Apr-14</t>
  </si>
  <si>
    <t>15-Jan-08</t>
  </si>
  <si>
    <t>See DN-489 (ID#:11516)</t>
  </si>
  <si>
    <t>4-May-09</t>
  </si>
  <si>
    <t>11-Oct-07</t>
  </si>
  <si>
    <t>MSD South Granville Australia</t>
  </si>
  <si>
    <t>Australia, New South Wales</t>
  </si>
  <si>
    <t>2-Nov-11</t>
  </si>
  <si>
    <t>30-Apr-10</t>
  </si>
  <si>
    <t>3-May-10</t>
  </si>
  <si>
    <t>20-Apr-07</t>
  </si>
  <si>
    <t>See DN-818 (ID#:11270)</t>
  </si>
  <si>
    <t>24-Apr-13</t>
  </si>
  <si>
    <t>29-Oct-13</t>
  </si>
  <si>
    <t>Abacavir/Lamivudine 60/30mg, tablets, 30 Tabs</t>
  </si>
  <si>
    <t>6-Jun-13</t>
  </si>
  <si>
    <t>See DN-2897 (ID#:84198)</t>
  </si>
  <si>
    <t>28-Feb-13</t>
  </si>
  <si>
    <t>25-Jan-13</t>
  </si>
  <si>
    <t>20-May-07</t>
  </si>
  <si>
    <t>13-Mar-14</t>
  </si>
  <si>
    <t>4-Nov-13</t>
  </si>
  <si>
    <t>19-Nov-13</t>
  </si>
  <si>
    <t>14-Nov-11</t>
  </si>
  <si>
    <t>See DN-2410 (ID#:84678)</t>
  </si>
  <si>
    <t>11-Jan-13</t>
  </si>
  <si>
    <t>24-Jul-08</t>
  </si>
  <si>
    <t>See DN-844 (ID#:12249)</t>
  </si>
  <si>
    <t>15-Dec-12</t>
  </si>
  <si>
    <t>24-Oct-12</t>
  </si>
  <si>
    <t>21-Sep-10</t>
  </si>
  <si>
    <t>10-Jun-11</t>
  </si>
  <si>
    <t>13-Nov-13</t>
  </si>
  <si>
    <t>14-Nov-13</t>
  </si>
  <si>
    <t>30-Jul-07</t>
  </si>
  <si>
    <t>27-Nov-08</t>
  </si>
  <si>
    <t>21-Aug-09</t>
  </si>
  <si>
    <t>28-Jan-11</t>
  </si>
  <si>
    <t>28-Feb-12</t>
  </si>
  <si>
    <t>28-Nov-11</t>
  </si>
  <si>
    <t>10-Jul-07</t>
  </si>
  <si>
    <t>6-Jun-14</t>
  </si>
  <si>
    <t>See DN-3630 (ID#:84916)</t>
  </si>
  <si>
    <t>4-Sep-14</t>
  </si>
  <si>
    <t>26-Nov-08</t>
  </si>
  <si>
    <t>18-Jul-07</t>
  </si>
  <si>
    <t>See DN-220 (ID#:10585)</t>
  </si>
  <si>
    <t>2-Jul-12</t>
  </si>
  <si>
    <t>15-Jun-12</t>
  </si>
  <si>
    <t>1-Jul-14</t>
  </si>
  <si>
    <t>2-Mar-12</t>
  </si>
  <si>
    <t>7-Nov-13</t>
  </si>
  <si>
    <t>27-Oct-10</t>
  </si>
  <si>
    <t>26-Aug-10</t>
  </si>
  <si>
    <t>23-Aug-10</t>
  </si>
  <si>
    <t>9-Aug-10</t>
  </si>
  <si>
    <t>5-Mar-10</t>
  </si>
  <si>
    <t>16-Jan-08</t>
  </si>
  <si>
    <t>See DN-551 (ID#:11523)</t>
  </si>
  <si>
    <t>26-May-08</t>
  </si>
  <si>
    <t>See DN-730 (ID#:11260)</t>
  </si>
  <si>
    <t>31-Jul-13</t>
  </si>
  <si>
    <t>26-Jul-13</t>
  </si>
  <si>
    <t>22-Feb-07</t>
  </si>
  <si>
    <t>2-Mar-10</t>
  </si>
  <si>
    <t>8-Mar-12</t>
  </si>
  <si>
    <t>15-Jul-14</t>
  </si>
  <si>
    <t>7-Oct-14</t>
  </si>
  <si>
    <t>13-Nov-07</t>
  </si>
  <si>
    <t>See DN-362 (ID#:10600)</t>
  </si>
  <si>
    <t>9-Dec-09</t>
  </si>
  <si>
    <t>27-Nov-09</t>
  </si>
  <si>
    <t>24-Aug-07</t>
  </si>
  <si>
    <t>See DN-314 (ID#:11757)</t>
  </si>
  <si>
    <t>9-Sep-13</t>
  </si>
  <si>
    <t>4-Jul-08</t>
  </si>
  <si>
    <t>8-Apr-09</t>
  </si>
  <si>
    <t>See DN-1125 (ID#:11298)</t>
  </si>
  <si>
    <t>3-Mar-14</t>
  </si>
  <si>
    <t>26-Mar-14</t>
  </si>
  <si>
    <t>19-Jun-09</t>
  </si>
  <si>
    <t>See DN-349 (ID#:10885)</t>
  </si>
  <si>
    <t>6-Feb-15</t>
  </si>
  <si>
    <t>2-Feb-15</t>
  </si>
  <si>
    <t>27-Oct-11</t>
  </si>
  <si>
    <t>14-May-08</t>
  </si>
  <si>
    <t>133-NG-T30</t>
  </si>
  <si>
    <t>7-Aug-15</t>
  </si>
  <si>
    <t>10-Aug-15</t>
  </si>
  <si>
    <t>4-Aug-10</t>
  </si>
  <si>
    <t>See DN-1943 (ID#:83443)</t>
  </si>
  <si>
    <t>6-Feb-12</t>
  </si>
  <si>
    <t>See DN-2459 (ID#:82424)</t>
  </si>
  <si>
    <t>23-Oct-07</t>
  </si>
  <si>
    <t>17-Mar-10</t>
  </si>
  <si>
    <t>See DN-1654 (ID#:82295)</t>
  </si>
  <si>
    <t>2-Aug-12</t>
  </si>
  <si>
    <t>3-Jun-12</t>
  </si>
  <si>
    <t>14-Jul-09</t>
  </si>
  <si>
    <t>28-Feb-08</t>
  </si>
  <si>
    <t>See DN-589 (ID#:10670)</t>
  </si>
  <si>
    <t>20-Feb-15</t>
  </si>
  <si>
    <t>28-Feb-15</t>
  </si>
  <si>
    <t>Mylan,  H-12 &amp; H-13, India</t>
  </si>
  <si>
    <t>1-Oct-12</t>
  </si>
  <si>
    <t>27-Aug-12</t>
  </si>
  <si>
    <t>Abacavir/Lamivudine/Zidovudine 300/150/300mg, tablets, 60 Tabs</t>
  </si>
  <si>
    <t>5-May-15</t>
  </si>
  <si>
    <t>1-Dec-08</t>
  </si>
  <si>
    <t>15-Aug-13</t>
  </si>
  <si>
    <t>14-Aug-13</t>
  </si>
  <si>
    <t>29-Jan-07</t>
  </si>
  <si>
    <t>8-May-12</t>
  </si>
  <si>
    <t>See DN-1983 (ID#:82347)</t>
  </si>
  <si>
    <t>See DN-2488 (ID#:83553)</t>
  </si>
  <si>
    <t>13-Feb-14</t>
  </si>
  <si>
    <t>7-Apr-14</t>
  </si>
  <si>
    <t>8-Apr-14</t>
  </si>
  <si>
    <t>Nevirapine 50mg, dispersible tablets, 60 Tabs</t>
  </si>
  <si>
    <t>17-Jul-09</t>
  </si>
  <si>
    <t>9-Sep-09</t>
  </si>
  <si>
    <t>15-Sep-09</t>
  </si>
  <si>
    <t>See DN-1300 (ID#:11669)</t>
  </si>
  <si>
    <t>8-Jan-07</t>
  </si>
  <si>
    <t>26-Mar-10</t>
  </si>
  <si>
    <t>7-Oct-08</t>
  </si>
  <si>
    <t>11-Jul-07</t>
  </si>
  <si>
    <t>See DN-184 (ID#:12060)</t>
  </si>
  <si>
    <t>6-Nov-13</t>
  </si>
  <si>
    <t>21-Oct-09</t>
  </si>
  <si>
    <t>See ASN-4974 (ID#:18694)</t>
  </si>
  <si>
    <t>29-Apr-13</t>
  </si>
  <si>
    <t>24-Jan-14</t>
  </si>
  <si>
    <t>27-Jan-14</t>
  </si>
  <si>
    <t>24-Sep-13</t>
  </si>
  <si>
    <t>25-Feb-10</t>
  </si>
  <si>
    <t>28-Mar-08</t>
  </si>
  <si>
    <t>13-May-14</t>
  </si>
  <si>
    <t>12-Jan-11</t>
  </si>
  <si>
    <t>31-Dec-12</t>
  </si>
  <si>
    <t>6-Jun-11</t>
  </si>
  <si>
    <t>1-Jun-11</t>
  </si>
  <si>
    <t>31-Jan-13</t>
  </si>
  <si>
    <t>See DN-2201 (ID#:84644)</t>
  </si>
  <si>
    <t>12-Jun-09</t>
  </si>
  <si>
    <t>26-Jul-08</t>
  </si>
  <si>
    <t>4-Dec-14</t>
  </si>
  <si>
    <t>8-Dec-14</t>
  </si>
  <si>
    <t>15-May-13</t>
  </si>
  <si>
    <t>3-Jun-08</t>
  </si>
  <si>
    <t>7-May-12</t>
  </si>
  <si>
    <t>12-Apr-11</t>
  </si>
  <si>
    <t>4-Jun-14</t>
  </si>
  <si>
    <t>10-Jul-14</t>
  </si>
  <si>
    <t>26-Feb-13</t>
  </si>
  <si>
    <t>7-Apr-10</t>
  </si>
  <si>
    <t>27-Dec-12</t>
  </si>
  <si>
    <t>2-Jan-07</t>
  </si>
  <si>
    <t>STRIDES ARCOLAB LIMITED</t>
  </si>
  <si>
    <t>7-Feb-12</t>
  </si>
  <si>
    <t>19-Dec-11</t>
  </si>
  <si>
    <t>25-Feb-14</t>
  </si>
  <si>
    <t>25-Jan-08</t>
  </si>
  <si>
    <t>See DN-1801 (ID#:83423)</t>
  </si>
  <si>
    <t>31-Aug-14</t>
  </si>
  <si>
    <t>11-Nov-11</t>
  </si>
  <si>
    <t>31-Oct-11</t>
  </si>
  <si>
    <t>See DN-2405 (ID#:84118)</t>
  </si>
  <si>
    <t>20-Feb-12</t>
  </si>
  <si>
    <t>Efavirenz 30mg/ml [Stocrin/Sustiva], oral solution, Bottle, 180 ml</t>
  </si>
  <si>
    <t>8-Nov-11</t>
  </si>
  <si>
    <t>See ASN-4489 (ID#:43989)</t>
  </si>
  <si>
    <t>26-Jan-10</t>
  </si>
  <si>
    <t>See DN-1580 (ID#:82281)</t>
  </si>
  <si>
    <t>21-Mar-13</t>
  </si>
  <si>
    <t>See ASN-18558 (ID#:27015)</t>
  </si>
  <si>
    <t>See DN-2076 (ID#:85168)</t>
  </si>
  <si>
    <t>29-Aug-10</t>
  </si>
  <si>
    <t>15-Mar-07</t>
  </si>
  <si>
    <t>See DN-30 (ID#:11091)</t>
  </si>
  <si>
    <t>SUN PHARMACEUTICAL INDUSTRIES LTD (RANBAXY LABORATORIES LIMITED)</t>
  </si>
  <si>
    <t>See DN-550 (ID#:11846)</t>
  </si>
  <si>
    <t>9-Mar-11</t>
  </si>
  <si>
    <t>27-Aug-08</t>
  </si>
  <si>
    <t>India</t>
  </si>
  <si>
    <t>31-Jul-11</t>
  </si>
  <si>
    <t>12-Aug-11</t>
  </si>
  <si>
    <t>6-Nov-12</t>
  </si>
  <si>
    <t>16-Jul-12</t>
  </si>
  <si>
    <t>18-Jun-12</t>
  </si>
  <si>
    <t>16-Jul-07</t>
  </si>
  <si>
    <t>See DN-240 (ID#:10847)</t>
  </si>
  <si>
    <t>23-Oct-09</t>
  </si>
  <si>
    <t>See DN-1474 (ID#:82273)</t>
  </si>
  <si>
    <t>20-Aug-09</t>
  </si>
  <si>
    <t>12-Aug-10</t>
  </si>
  <si>
    <t>15-Sep-08</t>
  </si>
  <si>
    <t>See DN-1629 (ID#:82857)</t>
  </si>
  <si>
    <t>16-Mar-15</t>
  </si>
  <si>
    <t>17-Mar-15</t>
  </si>
  <si>
    <t>See DN-4151 (ID#:83891)</t>
  </si>
  <si>
    <t>12-Mar-08</t>
  </si>
  <si>
    <t>8-Feb-11</t>
  </si>
  <si>
    <t>23-Dec-10</t>
  </si>
  <si>
    <t>See DN-2077 (ID#:82369)</t>
  </si>
  <si>
    <t>18-Jul-08</t>
  </si>
  <si>
    <t>15-Dec-11</t>
  </si>
  <si>
    <t>2-Dec-13</t>
  </si>
  <si>
    <t>15-Feb-13</t>
  </si>
  <si>
    <t>24-Jan-13</t>
  </si>
  <si>
    <t>21-Oct-14</t>
  </si>
  <si>
    <t>See DN-3936 (ID#:85530)</t>
  </si>
  <si>
    <t>6-Jul-10</t>
  </si>
  <si>
    <t>23-Mar-12</t>
  </si>
  <si>
    <t>22-Mar-14</t>
  </si>
  <si>
    <t>6-Aug-13</t>
  </si>
  <si>
    <t>See DN-3231 (ID#:84831)</t>
  </si>
  <si>
    <t>5-Dec-13</t>
  </si>
  <si>
    <t>See DN-395 (ID#:10887)</t>
  </si>
  <si>
    <t>See DN-644 (ID#:11894)</t>
  </si>
  <si>
    <t>28-Sep-09</t>
  </si>
  <si>
    <t>Hetero, Jadcherla, unit 5, IN</t>
  </si>
  <si>
    <t>3-Oct-11</t>
  </si>
  <si>
    <t>21-Aug-07</t>
  </si>
  <si>
    <t>See DN-242 (ID#:12077)</t>
  </si>
  <si>
    <t>17-Apr-07</t>
  </si>
  <si>
    <t>16-Apr-10</t>
  </si>
  <si>
    <t>16-Jun-08</t>
  </si>
  <si>
    <t>16-Feb-15</t>
  </si>
  <si>
    <t>6-Jan-14</t>
  </si>
  <si>
    <t>6-May-14</t>
  </si>
  <si>
    <t>4-Aug-14</t>
  </si>
  <si>
    <t>28-Aug-13</t>
  </si>
  <si>
    <t>21-Jan-13</t>
  </si>
  <si>
    <t>See ASN-17750 (ID#:36539)</t>
  </si>
  <si>
    <t>See DN-421 (ID#:10919)</t>
  </si>
  <si>
    <t>5-Feb-10</t>
  </si>
  <si>
    <t>18-Apr-08</t>
  </si>
  <si>
    <t>See DN-770 (ID#:10959)</t>
  </si>
  <si>
    <t>See DN-717 (ID#:11858)</t>
  </si>
  <si>
    <t>25-Jun-13</t>
  </si>
  <si>
    <t>7-Jun-13</t>
  </si>
  <si>
    <t>21-Feb-11</t>
  </si>
  <si>
    <t>16-Feb-11</t>
  </si>
  <si>
    <t>See DN-3402 (ID#:83735)</t>
  </si>
  <si>
    <t>30-Jul-13</t>
  </si>
  <si>
    <t>30-Oct-12</t>
  </si>
  <si>
    <t>3-Jan-13</t>
  </si>
  <si>
    <t>30-Dec-11</t>
  </si>
  <si>
    <t>5-Dec-11</t>
  </si>
  <si>
    <t>14-Jun-14</t>
  </si>
  <si>
    <t>16-Jun-14</t>
  </si>
  <si>
    <t>29-Apr-11</t>
  </si>
  <si>
    <t>31-Oct-09</t>
  </si>
  <si>
    <t>24-May-11</t>
  </si>
  <si>
    <t>See ASN-10816 (ID#:28664)</t>
  </si>
  <si>
    <t>9-Jan-08</t>
  </si>
  <si>
    <t>See DN-535 (ID#:10658)</t>
  </si>
  <si>
    <t>3-Dec-08</t>
  </si>
  <si>
    <t>22-Sep-08</t>
  </si>
  <si>
    <t>See DN-909 (ID#:10727)</t>
  </si>
  <si>
    <t>8-Sep-09</t>
  </si>
  <si>
    <t>8-Dec-10</t>
  </si>
  <si>
    <t>25-May-10</t>
  </si>
  <si>
    <t>Didanosine 100mg, chewable/dispersible tablets, 60 Tabs</t>
  </si>
  <si>
    <t>11-Feb-14</t>
  </si>
  <si>
    <t>Abacavir 60mg, dispersible tablets, 60 Tabs</t>
  </si>
  <si>
    <t>6-Aug-14</t>
  </si>
  <si>
    <t>22-Aug-14</t>
  </si>
  <si>
    <t>21-Jul-10</t>
  </si>
  <si>
    <t>See DN-435 (ID#:10908)</t>
  </si>
  <si>
    <t>See DN-2716 (ID#:83597)</t>
  </si>
  <si>
    <t>4-Dec-12</t>
  </si>
  <si>
    <t>See DN-2889 (ID#:83631)</t>
  </si>
  <si>
    <t>27-Jun-08</t>
  </si>
  <si>
    <t>1-Mar-13</t>
  </si>
  <si>
    <t>26-Sep-14</t>
  </si>
  <si>
    <t>133-NG-T01</t>
  </si>
  <si>
    <t>3-Sep-08</t>
  </si>
  <si>
    <t>15-May-15</t>
  </si>
  <si>
    <t>7-Dec-06</t>
  </si>
  <si>
    <t xml:space="preserve">India, Telangana </t>
  </si>
  <si>
    <t>See ASN-93 (ID#:1281)</t>
  </si>
  <si>
    <t>4-Jul-12</t>
  </si>
  <si>
    <t>8-Jun-12</t>
  </si>
  <si>
    <t>See ASN-24432 (ID#:40680)</t>
  </si>
  <si>
    <t>2-Jul-09</t>
  </si>
  <si>
    <t>See ASN-23448 (ID#:58372)</t>
  </si>
  <si>
    <t>18-Mar-09</t>
  </si>
  <si>
    <t>31-Oct-08</t>
  </si>
  <si>
    <t>29-Nov-11</t>
  </si>
  <si>
    <t>23-Jun-11</t>
  </si>
  <si>
    <t>23-Jun-09</t>
  </si>
  <si>
    <t>2-May-13</t>
  </si>
  <si>
    <t>21-Aug-12</t>
  </si>
  <si>
    <t>30-Aug-12</t>
  </si>
  <si>
    <t>5-Sep-11</t>
  </si>
  <si>
    <t>13-Sep-13</t>
  </si>
  <si>
    <t>28-Nov-14</t>
  </si>
  <si>
    <t>1-Feb-13</t>
  </si>
  <si>
    <t>See DN-2971 (ID#:84212)</t>
  </si>
  <si>
    <t>22-Apr-11</t>
  </si>
  <si>
    <t>10-Oct-08</t>
  </si>
  <si>
    <t>20-Jan-11</t>
  </si>
  <si>
    <t>7-Feb-11</t>
  </si>
  <si>
    <t>1-Mar-12</t>
  </si>
  <si>
    <t>13-Jan-11</t>
  </si>
  <si>
    <t>28-Sep-06</t>
  </si>
  <si>
    <t>See ASN-57 (ID#:23)</t>
  </si>
  <si>
    <t>10-Jan-14</t>
  </si>
  <si>
    <t>17-Jun-08</t>
  </si>
  <si>
    <t>#108853** HIV, Genie II HIV-1/HIV-2 Kit, 40 Tests</t>
  </si>
  <si>
    <t>30-Jul-10</t>
  </si>
  <si>
    <t>25-Feb-11</t>
  </si>
  <si>
    <t>15-Aug-07</t>
  </si>
  <si>
    <t>See DN-258 (ID#:11425)</t>
  </si>
  <si>
    <t>See DN-4247 (ID#:84466)</t>
  </si>
  <si>
    <t>27-Apr-10</t>
  </si>
  <si>
    <t>7-Feb-14</t>
  </si>
  <si>
    <t>10-Feb-14</t>
  </si>
  <si>
    <t>17-Dec-08</t>
  </si>
  <si>
    <t>10-Feb-12</t>
  </si>
  <si>
    <t>9-Jun-11</t>
  </si>
  <si>
    <t>22-Aug-11</t>
  </si>
  <si>
    <t>11-May-10</t>
  </si>
  <si>
    <t>15-Feb-11</t>
  </si>
  <si>
    <t>23-Feb-11</t>
  </si>
  <si>
    <t>13-Apr-13</t>
  </si>
  <si>
    <t>28-Mar-07</t>
  </si>
  <si>
    <t>5-Nov-12</t>
  </si>
  <si>
    <t>6-Sep-11</t>
  </si>
  <si>
    <t>17-Jun-09</t>
  </si>
  <si>
    <t>See DN-247 (ID#:11139)</t>
  </si>
  <si>
    <t>See DN-968 (ID#:11289)</t>
  </si>
  <si>
    <t>30-Dec-09</t>
  </si>
  <si>
    <t>5-Jan-10</t>
  </si>
  <si>
    <t>4-Sep-09</t>
  </si>
  <si>
    <t>See DN-141 (ID#:10571)</t>
  </si>
  <si>
    <t>16-Apr-14</t>
  </si>
  <si>
    <t>3-Aug-08</t>
  </si>
  <si>
    <t>See DN-840 (ID#:12179)</t>
  </si>
  <si>
    <t>30-Apr-08</t>
  </si>
  <si>
    <t>See DN-1766 (ID#:82878)</t>
  </si>
  <si>
    <t>17-Jan-11</t>
  </si>
  <si>
    <t>See DN-269 (ID#:11738)</t>
  </si>
  <si>
    <t>15-Aug-14</t>
  </si>
  <si>
    <t>22-Sep-14</t>
  </si>
  <si>
    <t>21-Mar-14</t>
  </si>
  <si>
    <t>21-Jan-14</t>
  </si>
  <si>
    <t>See DN-3542 (ID#:83208)</t>
  </si>
  <si>
    <t>27-Sep-10</t>
  </si>
  <si>
    <t>8-Sep-10</t>
  </si>
  <si>
    <t>25-Aug-09</t>
  </si>
  <si>
    <t>23-Mar-07</t>
  </si>
  <si>
    <t>21-Nov-14</t>
  </si>
  <si>
    <t>12-Jan-12</t>
  </si>
  <si>
    <t>15-Dec-08</t>
  </si>
  <si>
    <t>See DN-998 (ID#:11568)</t>
  </si>
  <si>
    <t>26-Feb-11</t>
  </si>
  <si>
    <t>29-Aug-14</t>
  </si>
  <si>
    <t>25-Aug-14</t>
  </si>
  <si>
    <t>22-Jan-14</t>
  </si>
  <si>
    <t>See DN-3385 (ID#:85415)</t>
  </si>
  <si>
    <t>25-Jun-15</t>
  </si>
  <si>
    <t>See DN-3966 (ID#:82739)</t>
  </si>
  <si>
    <t>14-Sep-07</t>
  </si>
  <si>
    <t>10-Apr-12</t>
  </si>
  <si>
    <t>26-Sep-11</t>
  </si>
  <si>
    <t>See DN-2344 (ID#:85789)</t>
  </si>
  <si>
    <t>See DN-684 (ID#:11884)</t>
  </si>
  <si>
    <t>5-Nov-13</t>
  </si>
  <si>
    <t>25-Mar-14</t>
  </si>
  <si>
    <t>See DN-3565 (ID#:84903)</t>
  </si>
  <si>
    <t>20-Mar-13</t>
  </si>
  <si>
    <t>See DN-3065 (ID#:83123)</t>
  </si>
  <si>
    <t>3-Dec-10</t>
  </si>
  <si>
    <t>3-Apr-08</t>
  </si>
  <si>
    <t>See DN-2102 (ID#:85176)</t>
  </si>
  <si>
    <t>19-Dec-08</t>
  </si>
  <si>
    <t>See DN-846 (ID#:11939)</t>
  </si>
  <si>
    <t>14-Aug-15</t>
  </si>
  <si>
    <t>25-Aug-15</t>
  </si>
  <si>
    <t>10-Mar-15</t>
  </si>
  <si>
    <t>17-Feb-15</t>
  </si>
  <si>
    <t>12-Mar-10</t>
  </si>
  <si>
    <t>See DN-1657 (ID#:83980)</t>
  </si>
  <si>
    <t>19-May-14</t>
  </si>
  <si>
    <t>30-Jul-12</t>
  </si>
  <si>
    <t>6-Dec-11</t>
  </si>
  <si>
    <t>See DN-2434 (ID#:84684)</t>
  </si>
  <si>
    <t>14-Jan-10</t>
  </si>
  <si>
    <t>See DN-1427 (ID#:11683)</t>
  </si>
  <si>
    <t>30-Dec-13</t>
  </si>
  <si>
    <t>24-Jul-12</t>
  </si>
  <si>
    <t>18-Jun-13</t>
  </si>
  <si>
    <t>30-Nov-10</t>
  </si>
  <si>
    <t>30-Jan-07</t>
  </si>
  <si>
    <t>16-Feb-07</t>
  </si>
  <si>
    <t>28-May-09</t>
  </si>
  <si>
    <t>6-Sep-13</t>
  </si>
  <si>
    <t>See DN-3258 (ID#:83706)</t>
  </si>
  <si>
    <t>8-Aug-12</t>
  </si>
  <si>
    <t>See DN-2623 (ID#:83027)</t>
  </si>
  <si>
    <t>27-Apr-12</t>
  </si>
  <si>
    <t>19-Apr-12</t>
  </si>
  <si>
    <t>See DN-2612 (ID#:84157)</t>
  </si>
  <si>
    <t>3-Aug-07</t>
  </si>
  <si>
    <t>1-Dec-11</t>
  </si>
  <si>
    <t>24-Aug-11</t>
  </si>
  <si>
    <t>16-Aug-10</t>
  </si>
  <si>
    <t>6-Apr-12</t>
  </si>
  <si>
    <t>See DN-969 (ID#:11593)</t>
  </si>
  <si>
    <t>15-Feb-08</t>
  </si>
  <si>
    <t>2-Oct-14</t>
  </si>
  <si>
    <t>3-Oct-14</t>
  </si>
  <si>
    <t>See ASN-27718 (ID#:24358)</t>
  </si>
  <si>
    <t>14-Nov-08</t>
  </si>
  <si>
    <t>22-Feb-11</t>
  </si>
  <si>
    <t>See DN-1759 (ID#:82875)</t>
  </si>
  <si>
    <t>See DN-1659 (ID#:82859)</t>
  </si>
  <si>
    <t>See DN-1541 (ID#:82846)</t>
  </si>
  <si>
    <t>17-Dec-09</t>
  </si>
  <si>
    <t>14-Dec-09</t>
  </si>
  <si>
    <t>See DN-74 (ID#:12045)</t>
  </si>
  <si>
    <t>16-Sep-13</t>
  </si>
  <si>
    <t>See DN-2179 (ID#:82946)</t>
  </si>
  <si>
    <t>See DN-1856 (ID#:82891)</t>
  </si>
  <si>
    <t>6-Jan-09</t>
  </si>
  <si>
    <t>See DN-987 (ID#:12252)</t>
  </si>
  <si>
    <t>4-Nov-10</t>
  </si>
  <si>
    <t>9-Sep-10</t>
  </si>
  <si>
    <t>See DN-1878 (ID#:84572)</t>
  </si>
  <si>
    <t>See DN-2297 (ID#:82392)</t>
  </si>
  <si>
    <t>17-Jul-14</t>
  </si>
  <si>
    <t>See DN-3547 (ID#:83763)</t>
  </si>
  <si>
    <t>Cipla, Kurkumbh, India</t>
  </si>
  <si>
    <t>See DN-1768 (ID#:86290)</t>
  </si>
  <si>
    <t>29-Jul-08</t>
  </si>
  <si>
    <t>18-Mar-14</t>
  </si>
  <si>
    <t>See DN-3296 (ID#:83156)</t>
  </si>
  <si>
    <t>11-Feb-13</t>
  </si>
  <si>
    <t>See DN-46 (ID#:10550)</t>
  </si>
  <si>
    <t>20-Apr-11</t>
  </si>
  <si>
    <t>16-Jul-09</t>
  </si>
  <si>
    <t>See DN-1335 (ID#:11338)</t>
  </si>
  <si>
    <t>8-May-07</t>
  </si>
  <si>
    <t>See DN-2643 (ID#:82471)</t>
  </si>
  <si>
    <t>9-Apr-13</t>
  </si>
  <si>
    <t>24-Nov-14</t>
  </si>
  <si>
    <t>18-Nov-14</t>
  </si>
  <si>
    <t>3-Dec-13</t>
  </si>
  <si>
    <t>3-Feb-09</t>
  </si>
  <si>
    <t>BIOLYTICAL LABORATORIES INC.</t>
  </si>
  <si>
    <t>#109440**HIV 1/2, INSTI HIV Antibody Individual POC, 1 Test</t>
  </si>
  <si>
    <t>INSTi</t>
  </si>
  <si>
    <t>bioLytical Laboratories</t>
  </si>
  <si>
    <t>Canada</t>
  </si>
  <si>
    <t>26-Feb-09</t>
  </si>
  <si>
    <t>15-Aug-12</t>
  </si>
  <si>
    <t>See DN-2778 (ID#:85287)</t>
  </si>
  <si>
    <t>15-Nov-08</t>
  </si>
  <si>
    <t>7-Aug-12</t>
  </si>
  <si>
    <t>See DN-2717 (ID#:83598)</t>
  </si>
  <si>
    <t>29-May-13</t>
  </si>
  <si>
    <t>22-Oct-09</t>
  </si>
  <si>
    <t>17-Sep-07</t>
  </si>
  <si>
    <t>26-Sep-07</t>
  </si>
  <si>
    <t>20-Aug-08</t>
  </si>
  <si>
    <t>Nevirapine 10mg/ml, oral suspension w/syringe, Bottle, 100 ml</t>
  </si>
  <si>
    <t>22-May-13</t>
  </si>
  <si>
    <t>26-Dec-12</t>
  </si>
  <si>
    <t>19-Jul-13</t>
  </si>
  <si>
    <t>Efavirenz/Lamivudine/Tenofovir Disoproxil Fumarate 600/300/300mg, tablets, 30 Tabs</t>
  </si>
  <si>
    <t>5-Sep-13</t>
  </si>
  <si>
    <t>10-Oct-12</t>
  </si>
  <si>
    <t>See DN-2862 (ID#:83083)</t>
  </si>
  <si>
    <t>19-Aug-09</t>
  </si>
  <si>
    <t>2-Jun-15</t>
  </si>
  <si>
    <t>3-Jun-15</t>
  </si>
  <si>
    <t>23-Aug-12</t>
  </si>
  <si>
    <t>25-Apr-13</t>
  </si>
  <si>
    <t>20-May-10</t>
  </si>
  <si>
    <t>See DN-1825 (ID#:82884)</t>
  </si>
  <si>
    <t>16-Dec-14</t>
  </si>
  <si>
    <t>28-Jan-14</t>
  </si>
  <si>
    <t>21-Feb-14</t>
  </si>
  <si>
    <t>4-Nov-11</t>
  </si>
  <si>
    <t>8-Apr-11</t>
  </si>
  <si>
    <t>5-May-11</t>
  </si>
  <si>
    <t>7-Aug-10</t>
  </si>
  <si>
    <t>15-Mar-12</t>
  </si>
  <si>
    <t>12-Mar-12</t>
  </si>
  <si>
    <t>19-Jun-15</t>
  </si>
  <si>
    <t>31-Aug-07</t>
  </si>
  <si>
    <t>See DN-986 (ID#:10748)</t>
  </si>
  <si>
    <t>14-Feb-08</t>
  </si>
  <si>
    <t>15-Oct-13</t>
  </si>
  <si>
    <t>18-Sep-13</t>
  </si>
  <si>
    <t>4-Aug-08</t>
  </si>
  <si>
    <t>See DN-3657 (ID#:82670)</t>
  </si>
  <si>
    <t>29-Jul-14</t>
  </si>
  <si>
    <t>10-Jun-10</t>
  </si>
  <si>
    <t>10-Apr-14</t>
  </si>
  <si>
    <t>See DN-3598 (ID#:85452)</t>
  </si>
  <si>
    <t>9-Oct-13</t>
  </si>
  <si>
    <t>26-Jul-12</t>
  </si>
  <si>
    <t>15-Oct-09</t>
  </si>
  <si>
    <t>See DN-1456 (ID#:83952)</t>
  </si>
  <si>
    <t>See DN-2744 (ID#:82490)</t>
  </si>
  <si>
    <t>Macleods Daman Plant INDIA</t>
  </si>
  <si>
    <t>India, Gujarat</t>
  </si>
  <si>
    <t>11-Dec-10</t>
  </si>
  <si>
    <t>13-Jul-15</t>
  </si>
  <si>
    <t>Abacavir/Lamivudine 60/30mg, dispersible tablets, 60 Tabs</t>
  </si>
  <si>
    <t>See DN-93 (ID#:10546)</t>
  </si>
  <si>
    <t>1-Aug-12</t>
  </si>
  <si>
    <t>25-Jul-12</t>
  </si>
  <si>
    <t>See DN-2718 (ID#:84176)</t>
  </si>
  <si>
    <t>10-Sep-10</t>
  </si>
  <si>
    <t>3-Mar-10</t>
  </si>
  <si>
    <t>9-Apr-15</t>
  </si>
  <si>
    <t>10-Apr-15</t>
  </si>
  <si>
    <t>18-Jul-11</t>
  </si>
  <si>
    <t>See DN-1397 (ID#:11678)</t>
  </si>
  <si>
    <t>10-Dec-14</t>
  </si>
  <si>
    <t>10-Jan-13</t>
  </si>
  <si>
    <t>18-Dec-13</t>
  </si>
  <si>
    <t>See DN-1765 (ID#:82877)</t>
  </si>
  <si>
    <t>7-Nov-08</t>
  </si>
  <si>
    <t>9-Jan-12</t>
  </si>
  <si>
    <t>16-Aug-11</t>
  </si>
  <si>
    <t>See DN-2161 (ID#:84639)</t>
  </si>
  <si>
    <t>20-Aug-14</t>
  </si>
  <si>
    <t>29-Dec-11</t>
  </si>
  <si>
    <t>15-Nov-11</t>
  </si>
  <si>
    <t>24-Sep-08</t>
  </si>
  <si>
    <t>See DN-917 (ID#:10745)</t>
  </si>
  <si>
    <t>23-Sep-08</t>
  </si>
  <si>
    <t>27-Mar-15</t>
  </si>
  <si>
    <t>14-Dec-11</t>
  </si>
  <si>
    <t>See DN-734 (ID#:10689)</t>
  </si>
  <si>
    <t>See DN-1548 (ID#:85076)</t>
  </si>
  <si>
    <t>See DN-16 (ID#:10540)</t>
  </si>
  <si>
    <t>See DN-2056 (ID#:84604)</t>
  </si>
  <si>
    <t>30-Jul-08</t>
  </si>
  <si>
    <t>16-Mar-10</t>
  </si>
  <si>
    <t>See DN-1670 (ID#:82862)</t>
  </si>
  <si>
    <t>27-Sep-13</t>
  </si>
  <si>
    <t>18-Nov-09</t>
  </si>
  <si>
    <t>1-Jul-11</t>
  </si>
  <si>
    <t>See ASN-11129 (ID#:32064)</t>
  </si>
  <si>
    <t>11-Feb-09</t>
  </si>
  <si>
    <t>See DN-958 (ID#:10750)</t>
  </si>
  <si>
    <t>11-Mar-13</t>
  </si>
  <si>
    <t>18-Feb-13</t>
  </si>
  <si>
    <t>8-Jul-10</t>
  </si>
  <si>
    <t>30-Aug-14</t>
  </si>
  <si>
    <t>17-Oct-14</t>
  </si>
  <si>
    <t>27-Sep-11</t>
  </si>
  <si>
    <t>10-Sep-11</t>
  </si>
  <si>
    <t>22-Oct-12</t>
  </si>
  <si>
    <t>See DN-2873 (ID#:82515)</t>
  </si>
  <si>
    <t>9-Nov-07</t>
  </si>
  <si>
    <t>See DN-422 (ID#:10634)</t>
  </si>
  <si>
    <t>11-Jul-12</t>
  </si>
  <si>
    <t>20-Aug-12</t>
  </si>
  <si>
    <t>18-Aug-12</t>
  </si>
  <si>
    <t>19-Feb-13</t>
  </si>
  <si>
    <t>See DN-1457 (ID#:11687)</t>
  </si>
  <si>
    <t>28-Sep-12</t>
  </si>
  <si>
    <t>13-Jan-14</t>
  </si>
  <si>
    <t>See DN-72 (ID#:11097)</t>
  </si>
  <si>
    <t>29-Nov-07</t>
  </si>
  <si>
    <t>See DN-440 (ID#:11200)</t>
  </si>
  <si>
    <t>23-Jan-14</t>
  </si>
  <si>
    <t>21-Jun-07</t>
  </si>
  <si>
    <t>6-Feb-08</t>
  </si>
  <si>
    <t>See DN-556 (ID#:10662)</t>
  </si>
  <si>
    <t>10-May-11</t>
  </si>
  <si>
    <t>9-Feb-13</t>
  </si>
  <si>
    <t>See DN-478 (ID#:10645)</t>
  </si>
  <si>
    <t>9-Dec-11</t>
  </si>
  <si>
    <t>13-Dec-12</t>
  </si>
  <si>
    <t>See DN-194 (ID#:11117)</t>
  </si>
  <si>
    <t>See DN-4039 (ID#:83869)</t>
  </si>
  <si>
    <t>2-Mar-15</t>
  </si>
  <si>
    <t>19-Jun-08</t>
  </si>
  <si>
    <t>See DN-800 (ID#:10953)</t>
  </si>
  <si>
    <t>8-Aug-13</t>
  </si>
  <si>
    <t>Ranbaxy per Shasun Pharma</t>
  </si>
  <si>
    <t>See DN-2435 (ID#:84121)</t>
  </si>
  <si>
    <t>See DN-620 (ID#:12168)</t>
  </si>
  <si>
    <t>23-Aug-13</t>
  </si>
  <si>
    <t>12-Jan-15</t>
  </si>
  <si>
    <t>See DN-1470 (ID#:10798)</t>
  </si>
  <si>
    <t>30-Nov-14</t>
  </si>
  <si>
    <t>Didanosine 100mg [Videx],chewable tablets, 60 Tabs</t>
  </si>
  <si>
    <t>10-Jun-09</t>
  </si>
  <si>
    <t>15-Jul-09</t>
  </si>
  <si>
    <t>22-Oct-10</t>
  </si>
  <si>
    <t>31-Jan-10</t>
  </si>
  <si>
    <t>13-Oct-10</t>
  </si>
  <si>
    <t>Abacavir 20mg/ml, [DON] oral solution, Bottle, 240 ml</t>
  </si>
  <si>
    <t>27-May-10</t>
  </si>
  <si>
    <t>27-Jul-07</t>
  </si>
  <si>
    <t>20-Dec-10</t>
  </si>
  <si>
    <t>19-Mar-12</t>
  </si>
  <si>
    <t>See DN-3554 (ID#:83748)</t>
  </si>
  <si>
    <t>5-Jul-11</t>
  </si>
  <si>
    <t>22-Mar-11</t>
  </si>
  <si>
    <t>24-Aug-08</t>
  </si>
  <si>
    <t>13-Aug-07</t>
  </si>
  <si>
    <t>27-Mar-08</t>
  </si>
  <si>
    <t>See DN-673 (ID#:10682)</t>
  </si>
  <si>
    <t>See DN-4159 (ID#:83316)</t>
  </si>
  <si>
    <t>20-Oct-08</t>
  </si>
  <si>
    <t>See DN-2551 (ID#:82452)</t>
  </si>
  <si>
    <t>28-May-12</t>
  </si>
  <si>
    <t>See DN-2140 (ID#:85180)</t>
  </si>
  <si>
    <t>15-Oct-12</t>
  </si>
  <si>
    <t>1-Jul-08</t>
  </si>
  <si>
    <t>22-Dec-10</t>
  </si>
  <si>
    <t>See DN-2060 (ID#:82927)</t>
  </si>
  <si>
    <t>See DN-993 (ID#:11919)</t>
  </si>
  <si>
    <t>See DN-1244 (ID#:11048)</t>
  </si>
  <si>
    <t>11-Apr-11</t>
  </si>
  <si>
    <t>See DN-2154 (ID#:84084)</t>
  </si>
  <si>
    <t>21-Dec-06</t>
  </si>
  <si>
    <t>See ASN-127 (ID#:3955)</t>
  </si>
  <si>
    <t>See DN-27 (ID#:10544)</t>
  </si>
  <si>
    <t>See DN-2952 (ID#:82537)</t>
  </si>
  <si>
    <t>See DN-1752 (ID#:82311)</t>
  </si>
  <si>
    <t>31-Jan-11</t>
  </si>
  <si>
    <t>See DN-2108 (ID#:82368)</t>
  </si>
  <si>
    <t>900-UG-T30</t>
  </si>
  <si>
    <t>27-Oct-12</t>
  </si>
  <si>
    <t>Lamivudine 10mg/ml, oral solution w/syringe, Bottle, 240 ml</t>
  </si>
  <si>
    <t>6-Oct-12</t>
  </si>
  <si>
    <t>18-Jan-11</t>
  </si>
  <si>
    <t>8-Jul-09</t>
  </si>
  <si>
    <t>12-Mar-14</t>
  </si>
  <si>
    <t>See DN-3477 (ID#:86029)</t>
  </si>
  <si>
    <t>See DN-1367 (ID#:11346)</t>
  </si>
  <si>
    <t>14-Jul-14</t>
  </si>
  <si>
    <t>See DN-3822 (ID#:84390)</t>
  </si>
  <si>
    <t>#102198**Didanosine 200mg [Videx], tablets, 60 Tabs</t>
  </si>
  <si>
    <t>6-Dec-10</t>
  </si>
  <si>
    <t>23-May-07</t>
  </si>
  <si>
    <t>See DN-132 (ID#:11105)</t>
  </si>
  <si>
    <t>13-Oct-14</t>
  </si>
  <si>
    <t>14-Jan-11</t>
  </si>
  <si>
    <t>GILEAD SCIENCES IRELAND, INC.</t>
  </si>
  <si>
    <t>31-Mar-13</t>
  </si>
  <si>
    <t>2-Apr-13</t>
  </si>
  <si>
    <t>1-Jun-12</t>
  </si>
  <si>
    <t>2-Apr-12</t>
  </si>
  <si>
    <t>27-Feb-15</t>
  </si>
  <si>
    <t>See DN-4102 (ID#:83880)</t>
  </si>
  <si>
    <t>12-Jul-11</t>
  </si>
  <si>
    <t>24-Mar-11</t>
  </si>
  <si>
    <t>See DN-2158 (ID#:84075)</t>
  </si>
  <si>
    <t>14-Jul-11</t>
  </si>
  <si>
    <t>See ASN-11005 (ID#:27881)</t>
  </si>
  <si>
    <t>20-Jul-14</t>
  </si>
  <si>
    <t>1-Aug-14</t>
  </si>
  <si>
    <t>24-Jun-10</t>
  </si>
  <si>
    <t>See ASN-8019 (ID#:14694)</t>
  </si>
  <si>
    <t>26-Apr-11</t>
  </si>
  <si>
    <t>8-Jun-11</t>
  </si>
  <si>
    <t>12-Oct-12</t>
  </si>
  <si>
    <t>25-Sep-12</t>
  </si>
  <si>
    <t>See DN-323 (ID#:10588)</t>
  </si>
  <si>
    <t>4-Jun-13</t>
  </si>
  <si>
    <t>22-Dec-11</t>
  </si>
  <si>
    <t>22-Nov-12</t>
  </si>
  <si>
    <t>132-NG-T01</t>
  </si>
  <si>
    <t>28-Jul-08</t>
  </si>
  <si>
    <t>30-Apr-12</t>
  </si>
  <si>
    <t>29-Jun-09</t>
  </si>
  <si>
    <t>See DN-160 (ID#:11397)</t>
  </si>
  <si>
    <t>16-May-11</t>
  </si>
  <si>
    <t>8-Jun-09</t>
  </si>
  <si>
    <t>14-Oct-11</t>
  </si>
  <si>
    <t>See DN-2838 (ID#:84188)</t>
  </si>
  <si>
    <t>30-Jan-12</t>
  </si>
  <si>
    <t>20-Jan-12</t>
  </si>
  <si>
    <t>10-Sep-13</t>
  </si>
  <si>
    <t>27-Mar-12</t>
  </si>
  <si>
    <t>See DN-1387 (ID#:11674)</t>
  </si>
  <si>
    <t>24-Apr-15</t>
  </si>
  <si>
    <t>20-Oct-12</t>
  </si>
  <si>
    <t>9-Mar-13</t>
  </si>
  <si>
    <t>7-Mar-13</t>
  </si>
  <si>
    <t>See DN-3042 (ID#:83663)</t>
  </si>
  <si>
    <t>28-Jan-15</t>
  </si>
  <si>
    <t>25-Jan-11</t>
  </si>
  <si>
    <t>31-May-12</t>
  </si>
  <si>
    <t>16-May-12</t>
  </si>
  <si>
    <t>2-Oct-12</t>
  </si>
  <si>
    <t>22-Aug-12</t>
  </si>
  <si>
    <t>25-Feb-15</t>
  </si>
  <si>
    <t>See DN-3021 (ID#:82544)</t>
  </si>
  <si>
    <t>9-Sep-15</t>
  </si>
  <si>
    <t>4-Jun-15</t>
  </si>
  <si>
    <t>See DN-1679 (ID#:86275)</t>
  </si>
  <si>
    <t>See DN-1395 (ID#:11350)</t>
  </si>
  <si>
    <t>18-Aug-11</t>
  </si>
  <si>
    <t>19-Sep-11</t>
  </si>
  <si>
    <t>See DN-2324 (ID#:83526)</t>
  </si>
  <si>
    <t>29-Jul-11</t>
  </si>
  <si>
    <t>2-Aug-11</t>
  </si>
  <si>
    <t>28-May-14</t>
  </si>
  <si>
    <t>See DN-2597 (ID#:82462)</t>
  </si>
  <si>
    <t>3-May-12</t>
  </si>
  <si>
    <t>See DN-2603 (ID#:83023)</t>
  </si>
  <si>
    <t>See DN-246 (ID#:11138)</t>
  </si>
  <si>
    <t>8-Jun-10</t>
  </si>
  <si>
    <t>See DN-3807 (ID#:82698)</t>
  </si>
  <si>
    <t>See DN-1024 (ID#:10984)</t>
  </si>
  <si>
    <t>See DN-1047 (ID#:12215)</t>
  </si>
  <si>
    <t>27-Jan-15</t>
  </si>
  <si>
    <t>See DN-324 (ID#:10610)</t>
  </si>
  <si>
    <t>17-Sep-14</t>
  </si>
  <si>
    <t>HETERO LABS LIMITED</t>
  </si>
  <si>
    <t>See ASN-5364 (ID#:16097)</t>
  </si>
  <si>
    <t>24-Nov-06</t>
  </si>
  <si>
    <t>29-Apr-09</t>
  </si>
  <si>
    <t>25-Oct-13</t>
  </si>
  <si>
    <t>See DN-3300 (ID#:82601)</t>
  </si>
  <si>
    <t>7-Nov-09</t>
  </si>
  <si>
    <t>6-Sep-06</t>
  </si>
  <si>
    <t>See ASN-61 (ID#:5260)</t>
  </si>
  <si>
    <t>14-May-13</t>
  </si>
  <si>
    <t>23-Aug-11</t>
  </si>
  <si>
    <t>22-May-15</t>
  </si>
  <si>
    <t>14-Apr-14</t>
  </si>
  <si>
    <t>15-Apr-14</t>
  </si>
  <si>
    <t>12-Oct-10</t>
  </si>
  <si>
    <t>See DN-442 (ID#:11202)</t>
  </si>
  <si>
    <t>See DN-4227 (ID#:82795)</t>
  </si>
  <si>
    <t>31-May-07</t>
  </si>
  <si>
    <t>See DN-1662 (ID#:83981)</t>
  </si>
  <si>
    <t>See DN-897 (ID#:10722)</t>
  </si>
  <si>
    <t>10-Feb-09</t>
  </si>
  <si>
    <t>18-Apr-11</t>
  </si>
  <si>
    <t>29-Aug-07</t>
  </si>
  <si>
    <t>See DN-319 (ID#:11765)</t>
  </si>
  <si>
    <t>See DN-1398 (ID#:11679)</t>
  </si>
  <si>
    <t>16-Mar-11</t>
  </si>
  <si>
    <t>See DN-1303 (ID#:11661)</t>
  </si>
  <si>
    <t>22-Apr-15</t>
  </si>
  <si>
    <t>6-Mar-09</t>
  </si>
  <si>
    <t>24-Dec-07</t>
  </si>
  <si>
    <t>29-Mar-12</t>
  </si>
  <si>
    <t>See ASN-13952 (ID#:16173)</t>
  </si>
  <si>
    <t>See DN-3069 (ID#:83124)</t>
  </si>
  <si>
    <t>6-Oct-08</t>
  </si>
  <si>
    <t>22-Aug-08</t>
  </si>
  <si>
    <t>18-Apr-12</t>
  </si>
  <si>
    <t>26-Nov-07</t>
  </si>
  <si>
    <t>2-Apr-14</t>
  </si>
  <si>
    <t>12-Jul-10</t>
  </si>
  <si>
    <t>23-Apr-08</t>
  </si>
  <si>
    <t>17-Jun-15</t>
  </si>
  <si>
    <t>8-Jul-15</t>
  </si>
  <si>
    <t>See DN-1949 (ID#:83444)</t>
  </si>
  <si>
    <t>5-Feb-12</t>
  </si>
  <si>
    <t>27-Feb-08</t>
  </si>
  <si>
    <t>20-Jun-15</t>
  </si>
  <si>
    <t>23-Jun-15</t>
  </si>
  <si>
    <t>3-Jul-07</t>
  </si>
  <si>
    <t>See DN-209 (ID#:11136)</t>
  </si>
  <si>
    <t>See DN-13 (ID#:10535)</t>
  </si>
  <si>
    <t>See DN-2203 (ID#:82949)</t>
  </si>
  <si>
    <t>4-Nov-14</t>
  </si>
  <si>
    <t>27-May-11</t>
  </si>
  <si>
    <t>See DN-4137 (ID#:84450)</t>
  </si>
  <si>
    <t>21-Oct-13</t>
  </si>
  <si>
    <t>3-Feb-12</t>
  </si>
  <si>
    <t>See DN-2098 (ID#:83482)</t>
  </si>
  <si>
    <t>17-Oct-11</t>
  </si>
  <si>
    <t>See DN-3339 (ID#:83718)</t>
  </si>
  <si>
    <t>28-Sep-07</t>
  </si>
  <si>
    <t>10-Sep-07</t>
  </si>
  <si>
    <t>See DN-327 (ID#:10883)</t>
  </si>
  <si>
    <t>18-Dec-14</t>
  </si>
  <si>
    <t>31-Jul-08</t>
  </si>
  <si>
    <t>See DN-3108 (ID#:82568)</t>
  </si>
  <si>
    <t>23-Jul-14</t>
  </si>
  <si>
    <t>23-Jul-12</t>
  </si>
  <si>
    <t>18-Oct-12</t>
  </si>
  <si>
    <t>See DN-2830 (ID#:84751)</t>
  </si>
  <si>
    <t>See DN-3418 (ID#:83182)</t>
  </si>
  <si>
    <t>16-Mar-12</t>
  </si>
  <si>
    <t>13-Oct-11</t>
  </si>
  <si>
    <t>25-May-15</t>
  </si>
  <si>
    <t>14-Sep-11</t>
  </si>
  <si>
    <t>11-Aug-10</t>
  </si>
  <si>
    <t>27-May-08</t>
  </si>
  <si>
    <t>14-Aug-12</t>
  </si>
  <si>
    <t>27-Jun-12</t>
  </si>
  <si>
    <t>See DN-2654 (ID#:82473)</t>
  </si>
  <si>
    <t>22-Feb-14</t>
  </si>
  <si>
    <t>24-Mar-14</t>
  </si>
  <si>
    <t>11-Jan-10</t>
  </si>
  <si>
    <t>14-Jun-10</t>
  </si>
  <si>
    <t>See DN-1795 (ID#:82315)</t>
  </si>
  <si>
    <t>See DN-1124 (ID#:11620)</t>
  </si>
  <si>
    <t>30-Oct-13</t>
  </si>
  <si>
    <t>19-Nov-12</t>
  </si>
  <si>
    <t>See DN-2914 (ID#:83089)</t>
  </si>
  <si>
    <t>18-Mar-13</t>
  </si>
  <si>
    <t>See DN-3024 (ID#:83112)</t>
  </si>
  <si>
    <t>22-Jun-09</t>
  </si>
  <si>
    <t>See DN-1287 (ID#:11055)</t>
  </si>
  <si>
    <t>19-Feb-08</t>
  </si>
  <si>
    <t>11-Apr-14</t>
  </si>
  <si>
    <t>13-Oct-09</t>
  </si>
  <si>
    <t>See DN-1448 (ID#:12012)</t>
  </si>
  <si>
    <t>9-Jan-15</t>
  </si>
  <si>
    <t>See DN-3504 (ID#:84884)</t>
  </si>
  <si>
    <t>21-Nov-07</t>
  </si>
  <si>
    <t>29-Jun-10</t>
  </si>
  <si>
    <t>10-Dec-11</t>
  </si>
  <si>
    <t>See DN-2396 (ID#:84117)</t>
  </si>
  <si>
    <t>1-Apr-08</t>
  </si>
  <si>
    <t>29-Sep-09</t>
  </si>
  <si>
    <t>10-Apr-08</t>
  </si>
  <si>
    <t>See DN-3153 (ID#:82575)</t>
  </si>
  <si>
    <t>See DN-1263 (ID#:11053)</t>
  </si>
  <si>
    <t>25-Aug-08</t>
  </si>
  <si>
    <t>See DN-834 (ID#:10686)</t>
  </si>
  <si>
    <t>13-Mar-15</t>
  </si>
  <si>
    <t>22-Oct-13</t>
  </si>
  <si>
    <t>11-Nov-13</t>
  </si>
  <si>
    <t>See DN-4016 (ID#:84996)</t>
  </si>
  <si>
    <t>15-Jul-11</t>
  </si>
  <si>
    <t>11-Jul-11</t>
  </si>
  <si>
    <t>See DN-2254 (ID#:83508)</t>
  </si>
  <si>
    <t>See DN-836 (ID#:11244)</t>
  </si>
  <si>
    <t>5-Mar-15</t>
  </si>
  <si>
    <t>7-Dec-12</t>
  </si>
  <si>
    <t>See DN-2567 (ID#:85241)</t>
  </si>
  <si>
    <t>25-May-11</t>
  </si>
  <si>
    <t>See DN-1332 (ID#:11663)</t>
  </si>
  <si>
    <t>4-Mar-13</t>
  </si>
  <si>
    <t>See DN-581 (ID#:10667)</t>
  </si>
  <si>
    <t>See DN-737 (ID#:11533)</t>
  </si>
  <si>
    <t>5-Jan-09</t>
  </si>
  <si>
    <t>30-Aug-10</t>
  </si>
  <si>
    <t>18-Mar-11</t>
  </si>
  <si>
    <t>See DN-2128 (ID#:84624)</t>
  </si>
  <si>
    <t>See DN-828 (ID#:10678)</t>
  </si>
  <si>
    <t>10-Dec-13</t>
  </si>
  <si>
    <t>See DN-423 (ID#:11194)</t>
  </si>
  <si>
    <t>12-Jul-12</t>
  </si>
  <si>
    <t>See DN-2895 (ID#:82524)</t>
  </si>
  <si>
    <t>30-Oct-14</t>
  </si>
  <si>
    <t>See DN-1628 (ID#:82291)</t>
  </si>
  <si>
    <t>19-Jun-13</t>
  </si>
  <si>
    <t>900-TZ-T30</t>
  </si>
  <si>
    <t>9-Oct-12</t>
  </si>
  <si>
    <t>See DN-2913 (ID#:84764)</t>
  </si>
  <si>
    <t>15-May-12</t>
  </si>
  <si>
    <t>See DN-2706 (ID#:85272)</t>
  </si>
  <si>
    <t>See DN-2420 (ID#:82989)</t>
  </si>
  <si>
    <t>116-ZA-T01</t>
  </si>
  <si>
    <t>1-Apr-09</t>
  </si>
  <si>
    <t>S. BUYS WHOLESALER</t>
  </si>
  <si>
    <t>Ritonavir 80mg/ml [Norvir], oral solution, cool, Bottle, 90 ml</t>
  </si>
  <si>
    <t>27-May-15</t>
  </si>
  <si>
    <t>PHARMACY DIRECT</t>
  </si>
  <si>
    <t>5-Aug-14</t>
  </si>
  <si>
    <t>27-Aug-14</t>
  </si>
  <si>
    <t>9-Mar-15</t>
  </si>
  <si>
    <t>11-Jul-14</t>
  </si>
  <si>
    <t>Atazanavir 150mg [Reyataz], capsules, 60 Caps</t>
  </si>
  <si>
    <t>Reyataz</t>
  </si>
  <si>
    <t>BMS Evansville, US</t>
  </si>
  <si>
    <t>USA, Indiana</t>
  </si>
  <si>
    <t>12-May-15</t>
  </si>
  <si>
    <t>19-Nov-09</t>
  </si>
  <si>
    <t>24-Jul-15</t>
  </si>
  <si>
    <t>12-Apr-13</t>
  </si>
  <si>
    <t>RAININ INSTRUMENT, LLC.</t>
  </si>
  <si>
    <t>13-Aug-14</t>
  </si>
  <si>
    <t>29-Jan-15</t>
  </si>
  <si>
    <t>Nevirapine 200mg [Viramune], tablets, 60 Tabs</t>
  </si>
  <si>
    <t>Viramune</t>
  </si>
  <si>
    <t>Boehringer Ing., Koropi, GR</t>
  </si>
  <si>
    <t>Greek</t>
  </si>
  <si>
    <t>Zidovudine 300mg [Retrovir], tablets, 60 Tabs</t>
  </si>
  <si>
    <t>GSK Aranda</t>
  </si>
  <si>
    <t>Spain,  Burgos</t>
  </si>
  <si>
    <t>Lamivudine/Zidovudine 150/300mg [Combivir], tablets, 60 Tabs</t>
  </si>
  <si>
    <t>Combivir</t>
  </si>
  <si>
    <t>GSK, U1, Poznan, Poland</t>
  </si>
  <si>
    <t>Poland</t>
  </si>
  <si>
    <t>30-Mar-09</t>
  </si>
  <si>
    <t>23-Jan-09</t>
  </si>
  <si>
    <t>12-Feb-15</t>
  </si>
  <si>
    <t>29-Jan-08</t>
  </si>
  <si>
    <t>JSI R&amp;T INSTITUTE, INC.</t>
  </si>
  <si>
    <t>21-Jan-08</t>
  </si>
  <si>
    <t>4-Jan-08</t>
  </si>
  <si>
    <t>23-Jul-15</t>
  </si>
  <si>
    <t>14-Jul-15</t>
  </si>
  <si>
    <t>19-Feb-15</t>
  </si>
  <si>
    <t>6-Feb-14</t>
  </si>
  <si>
    <t>9-Dec-13</t>
  </si>
  <si>
    <t>14-Jan-15</t>
  </si>
  <si>
    <t>Stavudine 20mg [Zerit], capsules, 60 Caps</t>
  </si>
  <si>
    <t>Zerit</t>
  </si>
  <si>
    <t>25-Apr-08</t>
  </si>
  <si>
    <t>28-Aug-14</t>
  </si>
  <si>
    <t>29-Dec-09</t>
  </si>
  <si>
    <t>31-Jul-09</t>
  </si>
  <si>
    <t>24-Apr-08</t>
  </si>
  <si>
    <t>5-Nov-14</t>
  </si>
  <si>
    <t>17-May-09</t>
  </si>
  <si>
    <t>9-Oct-08</t>
  </si>
  <si>
    <t>5-Feb-14</t>
  </si>
  <si>
    <t>Abacavir 300mg [Ziagen], tablets, Blister 6 x 10 Tabs</t>
  </si>
  <si>
    <t>31-Mar-09</t>
  </si>
  <si>
    <t>21-Apr-09</t>
  </si>
  <si>
    <t>21-Jan-09</t>
  </si>
  <si>
    <t>Zidovudine 10mg/ml [Retrovir], solution for IV infusion injection, Vial 5 x 20 ml</t>
  </si>
  <si>
    <t>8-Jul-08</t>
  </si>
  <si>
    <t>19-Oct-09</t>
  </si>
  <si>
    <t>14-Aug-08</t>
  </si>
  <si>
    <t>29-Feb-08</t>
  </si>
  <si>
    <t>MSD Midrand, J'burg, SA</t>
  </si>
  <si>
    <t>3-Aug-09</t>
  </si>
  <si>
    <t>Nevirapine 10mg/ml [Viramune], oral suspension, Bottle, 240 ml</t>
  </si>
  <si>
    <t>Boehringer Ingelheim Roxane US</t>
  </si>
  <si>
    <t>19-Dec-12</t>
  </si>
  <si>
    <t>5-Dec-08</t>
  </si>
  <si>
    <t>See ASN-3635 (ID#:3745)</t>
  </si>
  <si>
    <t>15-Apr-13</t>
  </si>
  <si>
    <t>21-Jul-09</t>
  </si>
  <si>
    <t>12-Jun-08</t>
  </si>
  <si>
    <t>BI, Ingelheim, Germany</t>
  </si>
  <si>
    <t>28-Jul-09</t>
  </si>
  <si>
    <t>19-Nov-14</t>
  </si>
  <si>
    <t>25-Jun-09</t>
  </si>
  <si>
    <t>30-Dec-08</t>
  </si>
  <si>
    <t>Stavudine 1mg/ml [Zerit], powder for oral solution, Bottle, 200 ml</t>
  </si>
  <si>
    <t>20-Apr-09</t>
  </si>
  <si>
    <t>Zidovudine 10mg/ml [Retrovir], oral solution, Bottle, 200 ml</t>
  </si>
  <si>
    <t>20-Jan-15</t>
  </si>
  <si>
    <t>12-Jan-10</t>
  </si>
  <si>
    <t>14-May-10</t>
  </si>
  <si>
    <t>28-Dec-09</t>
  </si>
  <si>
    <t>6-Sep-07</t>
  </si>
  <si>
    <t>Lamivudine 10mg/ml [Epivir], oral solution, Bottle, 240 ml</t>
  </si>
  <si>
    <t>Epivir</t>
  </si>
  <si>
    <t>8-Dec-09</t>
  </si>
  <si>
    <t>5-Aug-09</t>
  </si>
  <si>
    <t>14-Jul-08</t>
  </si>
  <si>
    <t>9-Jun-15</t>
  </si>
  <si>
    <t>16-Jul-15</t>
  </si>
  <si>
    <t>19-Mar-07</t>
  </si>
  <si>
    <t>17-Feb-11</t>
  </si>
  <si>
    <t>See DN-2101 (ID#:85735)</t>
  </si>
  <si>
    <t>22-Jul-08</t>
  </si>
  <si>
    <t>See DN-4259 (ID#:86808)</t>
  </si>
  <si>
    <t>23-Apr-09</t>
  </si>
  <si>
    <t>See ASN-4332 (ID#:1115)</t>
  </si>
  <si>
    <t>17-Apr-09</t>
  </si>
  <si>
    <t>8-Nov-13</t>
  </si>
  <si>
    <t>6-May-15</t>
  </si>
  <si>
    <t>3-Apr-09</t>
  </si>
  <si>
    <t>Stavudine 40mg [Zerit], capsules, 60 Caps</t>
  </si>
  <si>
    <t>12-Aug-09</t>
  </si>
  <si>
    <t>Lamivudine 150mg [Epivir], tablets, 60 Tabs</t>
  </si>
  <si>
    <t>GSK Cape Town Factory (South Africa)</t>
  </si>
  <si>
    <t>11-Jun-15</t>
  </si>
  <si>
    <t>23-Mar-09</t>
  </si>
  <si>
    <t>See DN-1163 (ID#:11030)</t>
  </si>
  <si>
    <t>See DN-3000 (ID#:82542)</t>
  </si>
  <si>
    <t>15-Apr-09</t>
  </si>
  <si>
    <t>See ASN-3760 (ID#:5049)</t>
  </si>
  <si>
    <t>See DN-44 (ID#:10549)</t>
  </si>
  <si>
    <t>See DN-425 (ID#:11810)</t>
  </si>
  <si>
    <t>17-Mar-09</t>
  </si>
  <si>
    <t>28-Nov-08</t>
  </si>
  <si>
    <t>29-May-14</t>
  </si>
  <si>
    <t>13-Jun-14</t>
  </si>
  <si>
    <t>See DN-1166 (ID#:12271)</t>
  </si>
  <si>
    <t>See DN-260 (ID#:11426)</t>
  </si>
  <si>
    <t>25-Apr-15</t>
  </si>
  <si>
    <t>23-Apr-15</t>
  </si>
  <si>
    <t>18-May-15</t>
  </si>
  <si>
    <t>19-May-15</t>
  </si>
  <si>
    <t>12-Mar-15</t>
  </si>
  <si>
    <t>1-Nov-13</t>
  </si>
  <si>
    <t>See DN-3337 (ID#:84290)</t>
  </si>
  <si>
    <t>4-Feb-09</t>
  </si>
  <si>
    <t>Stavudine 30mg [Zerit], capsules, 60 Caps</t>
  </si>
  <si>
    <t>18-Dec-06</t>
  </si>
  <si>
    <t>14-Apr-09</t>
  </si>
  <si>
    <t>7-Aug-08</t>
  </si>
  <si>
    <t>See DN-810 (ID#:11257)</t>
  </si>
  <si>
    <t>26-May-09</t>
  </si>
  <si>
    <t>22-Jan-09</t>
  </si>
  <si>
    <t>28-Oct-09</t>
  </si>
  <si>
    <t>See DN-4278 (ID#:83338)</t>
  </si>
  <si>
    <t>3-Jun-11</t>
  </si>
  <si>
    <t>10-Jan-12</t>
  </si>
  <si>
    <t>See DN-3458 (ID#:83196)</t>
  </si>
  <si>
    <t>20-Feb-09</t>
  </si>
  <si>
    <t>16-Nov-09</t>
  </si>
  <si>
    <t>Efavirenz 600mg [Stocrin/Sustiva], tablets, 30 Tabs</t>
  </si>
  <si>
    <t>20-Apr-10</t>
  </si>
  <si>
    <t>17-Sep-12</t>
  </si>
  <si>
    <t>7-Sep-12</t>
  </si>
  <si>
    <t>See DN-2832 (ID#:82505)</t>
  </si>
  <si>
    <t>12-Dec-13</t>
  </si>
  <si>
    <t>See DN-2138 (ID#:83491)</t>
  </si>
  <si>
    <t>31-Aug-15</t>
  </si>
  <si>
    <t>4-Feb-08</t>
  </si>
  <si>
    <t>20-Mar-09</t>
  </si>
  <si>
    <t>20-Nov-14</t>
  </si>
  <si>
    <t>5-May-09</t>
  </si>
  <si>
    <t>23-Dec-08</t>
  </si>
  <si>
    <t>Stavudine 15mg [Zerit], capsules, 60 Caps</t>
  </si>
  <si>
    <t>See DN-3230 (ID#:86584)</t>
  </si>
  <si>
    <t>7-Apr-09</t>
  </si>
  <si>
    <t>11-Nov-14</t>
  </si>
  <si>
    <t>7-Aug-09</t>
  </si>
  <si>
    <t>27-Dec-13</t>
  </si>
  <si>
    <t>17-Aug-12</t>
  </si>
  <si>
    <t>10-Nov-14</t>
  </si>
  <si>
    <t>21-Jan-15</t>
  </si>
  <si>
    <t>30-Jan-09</t>
  </si>
  <si>
    <t>1-Feb-15</t>
  </si>
  <si>
    <t>21-Feb-09</t>
  </si>
  <si>
    <t>30-Jul-14</t>
  </si>
  <si>
    <t>See DN-4101 (ID#:82773)</t>
  </si>
  <si>
    <t>24-Nov-09</t>
  </si>
  <si>
    <t>9-Apr-09</t>
  </si>
  <si>
    <t>See DN-2951 (ID#:82532)</t>
  </si>
  <si>
    <t>1-Sep-11</t>
  </si>
  <si>
    <t>See DN-479 (ID#:10647)</t>
  </si>
  <si>
    <t>14-Oct-09</t>
  </si>
  <si>
    <t>9-Aug-13</t>
  </si>
  <si>
    <t>22-Mar-13</t>
  </si>
  <si>
    <t>See DN-3155 (ID#:84260)</t>
  </si>
  <si>
    <t>15-Jun-09</t>
  </si>
  <si>
    <t>See ASN-3853 (ID#:4824)</t>
  </si>
  <si>
    <t>21-May-08</t>
  </si>
  <si>
    <t>17-Mar-11</t>
  </si>
  <si>
    <t>12-Jun-12</t>
  </si>
  <si>
    <t>See DN-2675 (ID#:83038)</t>
  </si>
  <si>
    <t>19-Apr-13</t>
  </si>
  <si>
    <t>11-Feb-11</t>
  </si>
  <si>
    <t>See DN-330 (ID#:10612)</t>
  </si>
  <si>
    <t>See DN-709 (ID#:10945)</t>
  </si>
  <si>
    <t>101-ZA-T30</t>
  </si>
  <si>
    <t>See DN-948 (ID#:10994)</t>
  </si>
  <si>
    <t>3-Nov-08</t>
  </si>
  <si>
    <t>See DN-1677 (ID#:82297)</t>
  </si>
  <si>
    <t>15-Apr-11</t>
  </si>
  <si>
    <t>See DN-2143 (ID#:84632)</t>
  </si>
  <si>
    <t>7-Jul-15</t>
  </si>
  <si>
    <t>See DN-2125 (ID#:82941)</t>
  </si>
  <si>
    <t>See DN-2769 (ID#:83607)</t>
  </si>
  <si>
    <t>9-Jun-09</t>
  </si>
  <si>
    <t>27-Jan-09</t>
  </si>
  <si>
    <t>27-Jan-10</t>
  </si>
  <si>
    <t>26-Feb-08</t>
  </si>
  <si>
    <t>14-May-15</t>
  </si>
  <si>
    <t>7-May-15</t>
  </si>
  <si>
    <t>6-Nov-09</t>
  </si>
  <si>
    <t>See DN-2544 (ID#:84145)</t>
  </si>
  <si>
    <t>7-Jul-09</t>
  </si>
  <si>
    <t>21-Sep-11</t>
  </si>
  <si>
    <t>See DN-2341 (ID#:85787)</t>
  </si>
  <si>
    <t>11-Sep-14</t>
  </si>
  <si>
    <t>See DN-1315 (ID#:10781)</t>
  </si>
  <si>
    <t>29-Dec-10</t>
  </si>
  <si>
    <t>28-Apr-09</t>
  </si>
  <si>
    <t>See ASN-9195 (ID#:39724)</t>
  </si>
  <si>
    <t>See DN-3546 (ID#:82651)</t>
  </si>
  <si>
    <t>See DN-2958 (ID#:83097)</t>
  </si>
  <si>
    <t>11-Dec-12</t>
  </si>
  <si>
    <t>18-Jul-12</t>
  </si>
  <si>
    <t>9-Feb-10</t>
  </si>
  <si>
    <t>See DN-2519 (ID#:84141)</t>
  </si>
  <si>
    <t>See ASN-4381 (ID#:4949)</t>
  </si>
  <si>
    <t>27-Mar-13</t>
  </si>
  <si>
    <t>See DN-3023 (ID#:83111)</t>
  </si>
  <si>
    <t>5-Aug-15</t>
  </si>
  <si>
    <t>25-Feb-08</t>
  </si>
  <si>
    <t>See DN-559 (ID#:10940)</t>
  </si>
  <si>
    <t>See DN-3298 (ID#:84283)</t>
  </si>
  <si>
    <t>14-Sep-13</t>
  </si>
  <si>
    <t>16-Jan-10</t>
  </si>
  <si>
    <t>30-Sep-15</t>
  </si>
  <si>
    <t>2-Sep-15</t>
  </si>
  <si>
    <t>See DN-4250 (ID#:82799)</t>
  </si>
  <si>
    <t>16-Jan-12</t>
  </si>
  <si>
    <t>23-Jan-12</t>
  </si>
  <si>
    <t>See DN-4309 (ID#:82809)</t>
  </si>
  <si>
    <t>7-Dec-13</t>
  </si>
  <si>
    <t>See DN-3530 (ID#:86041)</t>
  </si>
  <si>
    <t>20-Sep-07</t>
  </si>
  <si>
    <t>See DN-373 (ID#:10623)</t>
  </si>
  <si>
    <t>17-Oct-12</t>
  </si>
  <si>
    <t>11-Oct-12</t>
  </si>
  <si>
    <t>See DN-2144 (ID#:83493)</t>
  </si>
  <si>
    <t>17-May-15</t>
  </si>
  <si>
    <t>See DN-1493 (ID#:83374)</t>
  </si>
  <si>
    <t>1-Jun-10</t>
  </si>
  <si>
    <t>3-Dec-12</t>
  </si>
  <si>
    <t>3-Sep-15</t>
  </si>
  <si>
    <t>See DN-2677 (ID#:83039)</t>
  </si>
  <si>
    <t>23-Jun-08</t>
  </si>
  <si>
    <t>See DN-698 (ID#:10970)</t>
  </si>
  <si>
    <t>16-Apr-09</t>
  </si>
  <si>
    <t>17-Nov-10</t>
  </si>
  <si>
    <t>3-Feb-14</t>
  </si>
  <si>
    <t>See DN-1873 (ID#:82329)</t>
  </si>
  <si>
    <t>29-Jan-09</t>
  </si>
  <si>
    <t>28-Jan-09</t>
  </si>
  <si>
    <t>7-Apr-11</t>
  </si>
  <si>
    <t>See DN-2151 (ID#:84068)</t>
  </si>
  <si>
    <t>27-Jul-15</t>
  </si>
  <si>
    <t>28-Jul-15</t>
  </si>
  <si>
    <t>15-Oct-07</t>
  </si>
  <si>
    <t>See DN-379 (ID#:10890)</t>
  </si>
  <si>
    <t>See DN-3324 (ID#:84854)</t>
  </si>
  <si>
    <t>14-Aug-07</t>
  </si>
  <si>
    <t>See DN-268 (ID#:12074)</t>
  </si>
  <si>
    <t>27-May-09</t>
  </si>
  <si>
    <t>28-Apr-11</t>
  </si>
  <si>
    <t>18-Nov-11</t>
  </si>
  <si>
    <t>See DN-3033 (ID#:83658)</t>
  </si>
  <si>
    <t>See DN-2763 (ID#:82493)</t>
  </si>
  <si>
    <t>9-Dec-10</t>
  </si>
  <si>
    <t>See DN-2064 (ID#:83469)</t>
  </si>
  <si>
    <t>Stavudine 1mg/ml, powder for oral solution w/syringe, 200 ml</t>
  </si>
  <si>
    <t>3-Jun-14</t>
  </si>
  <si>
    <t>See DN-3553 (ID#:82653)</t>
  </si>
  <si>
    <t>5-Jun-07</t>
  </si>
  <si>
    <t>18-Oct-13</t>
  </si>
  <si>
    <t>See DN-3350 (ID#:83165)</t>
  </si>
  <si>
    <t>14-Jun-07</t>
  </si>
  <si>
    <t>See DN-182 (ID#:10562)</t>
  </si>
  <si>
    <t>See DN-1152 (ID#:11010)</t>
  </si>
  <si>
    <t>See DN-4325 (ID#:82815)</t>
  </si>
  <si>
    <t>See DN-1523 (ID#:83961)</t>
  </si>
  <si>
    <t>See DN-1984 (ID#:83453)</t>
  </si>
  <si>
    <t>13-Nov-06</t>
  </si>
  <si>
    <t>See DN-3951 (ID#:82735)</t>
  </si>
  <si>
    <t>15-Oct-10</t>
  </si>
  <si>
    <t>Efavirenz 200mg, tablets, 30 Tabs</t>
  </si>
  <si>
    <t>8-Mar-13</t>
  </si>
  <si>
    <t>See DN-3046 (ID#:83119)</t>
  </si>
  <si>
    <t>27-Sep-12</t>
  </si>
  <si>
    <t>See DN-1228 (ID#:11638)</t>
  </si>
  <si>
    <t>See DN-3501 (ID#:82641)</t>
  </si>
  <si>
    <t>3-Dec-07</t>
  </si>
  <si>
    <t>See DN-475 (ID#:10642)</t>
  </si>
  <si>
    <t>9-Oct-14</t>
  </si>
  <si>
    <t>9-Oct-09</t>
  </si>
  <si>
    <t>24-Jun-15</t>
  </si>
  <si>
    <t>11-Jun-09</t>
  </si>
  <si>
    <t>See DN-1234 (ID#:11970)</t>
  </si>
  <si>
    <t>10-Oct-07</t>
  </si>
  <si>
    <t>See DN-282 (ID#:11144)</t>
  </si>
  <si>
    <t>19-May-09</t>
  </si>
  <si>
    <t>2-Jan-09</t>
  </si>
  <si>
    <t>See DN-1994 (ID#:85140)</t>
  </si>
  <si>
    <t>13-Sep-12</t>
  </si>
  <si>
    <t>10-May-14</t>
  </si>
  <si>
    <t>See DN-1296 (ID#:10779)</t>
  </si>
  <si>
    <t>10-Sep-12</t>
  </si>
  <si>
    <t>See DN-2851 (ID#:84753)</t>
  </si>
  <si>
    <t>See DN-290 (ID#:10859)</t>
  </si>
  <si>
    <t>4-Dec-08</t>
  </si>
  <si>
    <t>See DN-1209 (ID#:10763)</t>
  </si>
  <si>
    <t>4-Oct-12</t>
  </si>
  <si>
    <t>See DN-1401 (ID#:10793)</t>
  </si>
  <si>
    <t>See DN-933 (ID#:10755)</t>
  </si>
  <si>
    <t>See DN-3867 (ID#:84968)</t>
  </si>
  <si>
    <t>See DN-2552 (ID#:85237)</t>
  </si>
  <si>
    <t>8-Jan-08</t>
  </si>
  <si>
    <t>23-Jul-08</t>
  </si>
  <si>
    <t>2-Sep-10</t>
  </si>
  <si>
    <t>12-Feb-08</t>
  </si>
  <si>
    <t>See DN-2888 (ID#:85908)</t>
  </si>
  <si>
    <t>27-Jul-12</t>
  </si>
  <si>
    <t>11-Jul-13</t>
  </si>
  <si>
    <t>6-Jan-11</t>
  </si>
  <si>
    <t>See ASN-9477 (ID#:26879)</t>
  </si>
  <si>
    <t>28-Jun-09</t>
  </si>
  <si>
    <t>See DN-1231 (ID#:11044)</t>
  </si>
  <si>
    <t>25-Nov-10</t>
  </si>
  <si>
    <t>9-Feb-11</t>
  </si>
  <si>
    <t>See DN-3232 (ID#:85378)</t>
  </si>
  <si>
    <t>See DN-603 (ID#:11197)</t>
  </si>
  <si>
    <t>See DN-3012 (ID#:83107)</t>
  </si>
  <si>
    <t>See DN-3706 (ID#:82676)</t>
  </si>
  <si>
    <t>See DN-2106 (ID#:82933)</t>
  </si>
  <si>
    <t>See DN-3329 (ID#:82602)</t>
  </si>
  <si>
    <t>1-Nov-11</t>
  </si>
  <si>
    <t>7-Dec-11</t>
  </si>
  <si>
    <t>See DN-3877 (ID#:83254)</t>
  </si>
  <si>
    <t>8-Oct-11</t>
  </si>
  <si>
    <t>13-Dec-11</t>
  </si>
  <si>
    <t>See DN-3317 (ID#:84851)</t>
  </si>
  <si>
    <t>29-Sep-08</t>
  </si>
  <si>
    <t>See DN-2829 (ID#:82504)</t>
  </si>
  <si>
    <t>See DN-3295 (ID#:83155)</t>
  </si>
  <si>
    <t>See DN-2513 (ID#:82444)</t>
  </si>
  <si>
    <t>12-Nov-13</t>
  </si>
  <si>
    <t>See DN-3972 (ID#:82740)</t>
  </si>
  <si>
    <t>13-Jun-07</t>
  </si>
  <si>
    <t>See DN-148 (ID#:10564)</t>
  </si>
  <si>
    <t>14-Mar-11</t>
  </si>
  <si>
    <t>See DN-355 (ID#:11787)</t>
  </si>
  <si>
    <t>13-Aug-13</t>
  </si>
  <si>
    <t>12-Nov-07</t>
  </si>
  <si>
    <t>20-Aug-15</t>
  </si>
  <si>
    <t>21-Aug-15</t>
  </si>
  <si>
    <t>22-Aug-13</t>
  </si>
  <si>
    <t>See DN-3034 (ID#:84791)</t>
  </si>
  <si>
    <t>See ASN-31449 (ID#:41304)</t>
  </si>
  <si>
    <t>See DN-1660 (ID#:82296)</t>
  </si>
  <si>
    <t>See DN-2861 (ID#:82513)</t>
  </si>
  <si>
    <t>28-Mar-11</t>
  </si>
  <si>
    <t>29-Oct-10</t>
  </si>
  <si>
    <t>29-Apr-10</t>
  </si>
  <si>
    <t>AUROBINDO PHARAM (SOUTH AFRICA)</t>
  </si>
  <si>
    <t>24-Aug-13</t>
  </si>
  <si>
    <t>9-Jan-13</t>
  </si>
  <si>
    <t>7-Jan-13</t>
  </si>
  <si>
    <t>See DN-4081 (ID#:83872)</t>
  </si>
  <si>
    <t>5-Mar-08</t>
  </si>
  <si>
    <t>See DN-623 (ID#:10925)</t>
  </si>
  <si>
    <t>14-Jan-08</t>
  </si>
  <si>
    <t>See DN-488 (ID#:10652)</t>
  </si>
  <si>
    <t>See DN-2213 (ID#:82952)</t>
  </si>
  <si>
    <t>27-Jan-12</t>
  </si>
  <si>
    <t>14-Mar-08</t>
  </si>
  <si>
    <t>See DN-2928 (ID#:83637)</t>
  </si>
  <si>
    <t>See DN-1120 (ID#:12556)</t>
  </si>
  <si>
    <t>5-Sep-08</t>
  </si>
  <si>
    <t>See DN-850 (ID#:10733)</t>
  </si>
  <si>
    <t>29-Oct-07</t>
  </si>
  <si>
    <t>See DN-3281 (ID#:82599)</t>
  </si>
  <si>
    <t>5-Apr-08</t>
  </si>
  <si>
    <t>See DN-628 (ID#:10654)</t>
  </si>
  <si>
    <t>5-Oct-07</t>
  </si>
  <si>
    <t>See DN-344 (ID#:11173)</t>
  </si>
  <si>
    <t>See DN-861 (ID#:11013)</t>
  </si>
  <si>
    <t>30-Mar-08</t>
  </si>
  <si>
    <t>See DN-687 (ID#:10697)</t>
  </si>
  <si>
    <t>25-Nov-07</t>
  </si>
  <si>
    <t>See DN-401 (ID#:11474)</t>
  </si>
  <si>
    <t>15-Nov-12</t>
  </si>
  <si>
    <t>13-Mar-12</t>
  </si>
  <si>
    <t>21-May-15</t>
  </si>
  <si>
    <t>See DN-604 (ID#:11527)</t>
  </si>
  <si>
    <t>15-Nov-09</t>
  </si>
  <si>
    <t>17-Jun-12</t>
  </si>
  <si>
    <t>See DN-2813 (ID#:82501)</t>
  </si>
  <si>
    <t>6-Aug-11</t>
  </si>
  <si>
    <t>See DN-1380 (ID#:12000)</t>
  </si>
  <si>
    <t>21-Jan-11</t>
  </si>
  <si>
    <t>See DN-3428 (ID#:83186)</t>
  </si>
  <si>
    <t>27-Apr-07</t>
  </si>
  <si>
    <t>See DN-2954 (ID#:82534)</t>
  </si>
  <si>
    <t>See DN-4313 (ID#:83921)</t>
  </si>
  <si>
    <t>See DN-122 (ID#:11100)</t>
  </si>
  <si>
    <t>14-Jul-10</t>
  </si>
  <si>
    <t>9-Jan-11</t>
  </si>
  <si>
    <t>7-Jul-10</t>
  </si>
  <si>
    <t>10-Sep-14</t>
  </si>
  <si>
    <t>See DN-2661 (ID#:83037)</t>
  </si>
  <si>
    <t>See ASN-27582 (ID#:79885)</t>
  </si>
  <si>
    <t>See DN-3101 (ID#:83672)</t>
  </si>
  <si>
    <t>16-Nov-13</t>
  </si>
  <si>
    <t>26-Nov-13</t>
  </si>
  <si>
    <t>See DN-761 (ID#:10951)</t>
  </si>
  <si>
    <t>3-May-07</t>
  </si>
  <si>
    <t>See DN-2803 (ID#:83613)</t>
  </si>
  <si>
    <t>See DN-611 (ID#:12472)</t>
  </si>
  <si>
    <t>24-Oct-11</t>
  </si>
  <si>
    <t>See DN-2008 (ID#:84038)</t>
  </si>
  <si>
    <t>29-May-08</t>
  </si>
  <si>
    <t>See DN-2962 (ID#:85320)</t>
  </si>
  <si>
    <t>See ASN-4979 (ID#:21174)</t>
  </si>
  <si>
    <t>See DN-2791 (ID#:83064)</t>
  </si>
  <si>
    <t>6-May-13</t>
  </si>
  <si>
    <t>See DN-3148 (ID#:82574)</t>
  </si>
  <si>
    <t>See DN-1620 (ID#:83974)</t>
  </si>
  <si>
    <t>12-Aug-12</t>
  </si>
  <si>
    <t>See DN-2787 (ID#:83063)</t>
  </si>
  <si>
    <t>See DN-3633 (ID#:82666)</t>
  </si>
  <si>
    <t>See DN-2729 (ID#:82487)</t>
  </si>
  <si>
    <t>21-Feb-08</t>
  </si>
  <si>
    <t>See DN-605 (ID#:10636)</t>
  </si>
  <si>
    <t>15-Sep-10</t>
  </si>
  <si>
    <t>See DN-4265 (ID#:83335)</t>
  </si>
  <si>
    <t>4-Oct-11</t>
  </si>
  <si>
    <t>11-Oct-11</t>
  </si>
  <si>
    <t>See DN-2302 (ID#:82967)</t>
  </si>
  <si>
    <t>See DN-2192 (ID#:85184)</t>
  </si>
  <si>
    <t>27-Dec-10</t>
  </si>
  <si>
    <t>See DN-601 (ID#:10651)</t>
  </si>
  <si>
    <t>23-Mar-15</t>
  </si>
  <si>
    <t>6-Oct-10</t>
  </si>
  <si>
    <t>See DN-3457 (ID#:82626)</t>
  </si>
  <si>
    <t>See DN-1638 (ID#:84526)</t>
  </si>
  <si>
    <t>7-Oct-11</t>
  </si>
  <si>
    <t>See DN-2343 (ID#:82977)</t>
  </si>
  <si>
    <t>See DN-3558 (ID#:83766)</t>
  </si>
  <si>
    <t>See DN-1058 (ID#:11015)</t>
  </si>
  <si>
    <t>10-Dec-12</t>
  </si>
  <si>
    <t>See DN-2921 (ID#:82527)</t>
  </si>
  <si>
    <t>10-Jul-12</t>
  </si>
  <si>
    <t>30-Oct-11</t>
  </si>
  <si>
    <t>16-Sep-09</t>
  </si>
  <si>
    <t>See DN-1422 (ID#:11682)</t>
  </si>
  <si>
    <t>See DN-4041 (ID#:83291)</t>
  </si>
  <si>
    <t>14-Sep-10</t>
  </si>
  <si>
    <t>See DN-1510 (ID#:84506)</t>
  </si>
  <si>
    <t>See DN-1671 (ID#:82863)</t>
  </si>
  <si>
    <t>See DN-2180 (ID#:85755)</t>
  </si>
  <si>
    <t>See DN-663 (ID#:10960)</t>
  </si>
  <si>
    <t>20-Feb-13</t>
  </si>
  <si>
    <t>See DN-3001 (ID#:83651)</t>
  </si>
  <si>
    <t>See DN-2325 (ID#:82975)</t>
  </si>
  <si>
    <t>20-Mar-14</t>
  </si>
  <si>
    <t>See DN-3619 (ID#:86069)</t>
  </si>
  <si>
    <t>See DN-3121 (ID#:83677)</t>
  </si>
  <si>
    <t>27-Jul-10</t>
  </si>
  <si>
    <t>21-Aug-14</t>
  </si>
  <si>
    <t>See DN-3032 (ID#:82551)</t>
  </si>
  <si>
    <t>See DN-2932 (ID#:83091)</t>
  </si>
  <si>
    <t>See DN-3316 (ID#:83160)</t>
  </si>
  <si>
    <t>See DN-2724 (ID#:82486)</t>
  </si>
  <si>
    <t>10-Sep-09</t>
  </si>
  <si>
    <t>25-Sep-08</t>
  </si>
  <si>
    <t>See DN-1794 (ID#:83421)</t>
  </si>
  <si>
    <t>22-Sep-09</t>
  </si>
  <si>
    <t>See DN-960 (ID#:11945)</t>
  </si>
  <si>
    <t>See DN-988 (ID#:11022)</t>
  </si>
  <si>
    <t>See DN-3719 (ID#:85477)</t>
  </si>
  <si>
    <t>See DN-3216 (ID#:83701)</t>
  </si>
  <si>
    <t>See DN-4310 (ID#:82811)</t>
  </si>
  <si>
    <t>4-Feb-11</t>
  </si>
  <si>
    <t>11-Oct-10</t>
  </si>
  <si>
    <t>See DN-4017 (ID#:84997)</t>
  </si>
  <si>
    <t>11-May-09</t>
  </si>
  <si>
    <t>See DN-1180 (ID#:11033)</t>
  </si>
  <si>
    <t>12-Dec-07</t>
  </si>
  <si>
    <t>28-Aug-09</t>
  </si>
  <si>
    <t>See DN-1399 (ID#:12311)</t>
  </si>
  <si>
    <t>28-Mar-14</t>
  </si>
  <si>
    <t>See DN-3567 (ID#:84342)</t>
  </si>
  <si>
    <t>21-Dec-12</t>
  </si>
  <si>
    <t>See DN-2975 (ID#:82536)</t>
  </si>
  <si>
    <t>10-Jul-13</t>
  </si>
  <si>
    <t>See DN-3792 (ID#:83259)</t>
  </si>
  <si>
    <t>30-Aug-07</t>
  </si>
  <si>
    <t>MSD Patheon, Canada</t>
  </si>
  <si>
    <t>See DN-320 (ID#:10593)</t>
  </si>
  <si>
    <t>See DN-2821 (ID#:83069)</t>
  </si>
  <si>
    <t>See DN-3780 (ID#:84944)</t>
  </si>
  <si>
    <t>See DN-388 (ID#:11188)</t>
  </si>
  <si>
    <t>See DN-1868 (ID#:83435)</t>
  </si>
  <si>
    <t>26-Jun-12</t>
  </si>
  <si>
    <t>3-Sep-12</t>
  </si>
  <si>
    <t>See DN-637 (ID#:12195)</t>
  </si>
  <si>
    <t>See DN-2051 (ID#:82359)</t>
  </si>
  <si>
    <t>See DN-1034 (ID#:10732)</t>
  </si>
  <si>
    <t>5-Jun-08</t>
  </si>
  <si>
    <t>See ASN-32527 (ID#:24386)</t>
  </si>
  <si>
    <t>6-Jul-13</t>
  </si>
  <si>
    <t>See DN-921 (ID#:11917)</t>
  </si>
  <si>
    <t>24-Nov-13</t>
  </si>
  <si>
    <t>29-Jun-15</t>
  </si>
  <si>
    <t>See DN-4282 (ID#:83919)</t>
  </si>
  <si>
    <t>See ASN-9179 (ID#:28515)</t>
  </si>
  <si>
    <t>24-Jan-11</t>
  </si>
  <si>
    <t>See DN-4251 (ID#:82800)</t>
  </si>
  <si>
    <t>See DN-384 (ID#:10901)</t>
  </si>
  <si>
    <t>See DN-2880 (ID#:85310)</t>
  </si>
  <si>
    <t>9-Nov-10</t>
  </si>
  <si>
    <t>See DN-2047 (ID#:82925)</t>
  </si>
  <si>
    <t>See DN-4274 (ID#:84472)</t>
  </si>
  <si>
    <t>See DN-3865 (ID#:82723)</t>
  </si>
  <si>
    <t>See DN-2469 (ID#:82427)</t>
  </si>
  <si>
    <t>22-Jun-15</t>
  </si>
  <si>
    <t>30-May-11</t>
  </si>
  <si>
    <t>See DN-3361 (ID#:83172)</t>
  </si>
  <si>
    <t>4-Apr-13</t>
  </si>
  <si>
    <t>See DN-3025 (ID#:82546)</t>
  </si>
  <si>
    <t>See DN-3289 (ID#:84844)</t>
  </si>
  <si>
    <t>See DN-2122 (ID#:84622)</t>
  </si>
  <si>
    <t>See DN-1143 (ID#:10711)</t>
  </si>
  <si>
    <t>See DN-2011 (ID#:82350)</t>
  </si>
  <si>
    <t>See DN-3913 (ID#:84409)</t>
  </si>
  <si>
    <t>See DN-813 (ID#:10979)</t>
  </si>
  <si>
    <t>9-May-11</t>
  </si>
  <si>
    <t>See DN-2358 (ID#:82405)</t>
  </si>
  <si>
    <t>5-Jul-07</t>
  </si>
  <si>
    <t>See DN-199 (ID#:11391)</t>
  </si>
  <si>
    <t>7-Mar-11</t>
  </si>
  <si>
    <t>See DN-2967 (ID#:84209)</t>
  </si>
  <si>
    <t>29-Aug-08</t>
  </si>
  <si>
    <t>See DN-853 (ID#:11940)</t>
  </si>
  <si>
    <t>See DN-3582 (ID#:82656)</t>
  </si>
  <si>
    <t>See DN-3631 (ID#:85458)</t>
  </si>
  <si>
    <t>See DN-1519 (ID#:82276)</t>
  </si>
  <si>
    <t>15-Feb-14</t>
  </si>
  <si>
    <t>17-Sep-13</t>
  </si>
  <si>
    <t>See DN-3327 (ID#:85400)</t>
  </si>
  <si>
    <t>30-May-12</t>
  </si>
  <si>
    <t>See DN-2652 (ID#:82477)</t>
  </si>
  <si>
    <t>See DN-4115 (ID#:83306)</t>
  </si>
  <si>
    <t>See DN-1522 (ID#:82845)</t>
  </si>
  <si>
    <t>31-Dec-09</t>
  </si>
  <si>
    <t>24-Nov-11</t>
  </si>
  <si>
    <t>24-Jan-12</t>
  </si>
  <si>
    <t>18-Dec-08</t>
  </si>
  <si>
    <t>See DN-2687 (ID#:82480)</t>
  </si>
  <si>
    <t>See DN-2970 (ID#:83644)</t>
  </si>
  <si>
    <t>See DN-3439 (ID#:85423)</t>
  </si>
  <si>
    <t>20-Apr-14</t>
  </si>
  <si>
    <t>See DN-3589 (ID#:82657)</t>
  </si>
  <si>
    <t>See DN-2690 (ID#:83041)</t>
  </si>
  <si>
    <t>20-May-12</t>
  </si>
  <si>
    <t>See DN-912 (ID#:11577)</t>
  </si>
  <si>
    <t>See DN-2695 (ID#:83043)</t>
  </si>
  <si>
    <t>See DN-1982 (ID#:82910)</t>
  </si>
  <si>
    <t>See ASN-10127 (ID#:17949)</t>
  </si>
  <si>
    <t>30-Dec-14</t>
  </si>
  <si>
    <t>See DN-3903 (ID#:86131)</t>
  </si>
  <si>
    <t>See DN-4314 (ID#:82812)</t>
  </si>
  <si>
    <t>See DN-4008 (ID#:82753)</t>
  </si>
  <si>
    <t>See DN-2693 (ID#:82481)</t>
  </si>
  <si>
    <t>See DN-1831 (ID#:84564)</t>
  </si>
  <si>
    <t>See DN-1215 (ID#:10764)</t>
  </si>
  <si>
    <t>See DN-2694 (ID#:82483)</t>
  </si>
  <si>
    <t>27-Aug-13</t>
  </si>
  <si>
    <t>See DN-3625 (ID#:83233)</t>
  </si>
  <si>
    <t>14-Jul-13</t>
  </si>
  <si>
    <t>See DN-196 (ID#:10573)</t>
  </si>
  <si>
    <t>See DN-1998 (ID#:84589)</t>
  </si>
  <si>
    <t>See DN-2804 (ID#:82499)</t>
  </si>
  <si>
    <t>See DN-609 (ID#:11480)</t>
  </si>
  <si>
    <t>See DN-1948 (ID#:82906)</t>
  </si>
  <si>
    <t>See DN-2095 (ID#:85733)</t>
  </si>
  <si>
    <t>See DN-3803 (ID#:83260)</t>
  </si>
  <si>
    <t>See DN-426 (ID#:10633)</t>
  </si>
  <si>
    <t>See DN-4243 (ID#:83907)</t>
  </si>
  <si>
    <t xml:space="preserve"> </t>
  </si>
  <si>
    <t>See DN-839 (ID#:10961)</t>
  </si>
  <si>
    <t>See DN-3531 (ID#:83761)</t>
  </si>
  <si>
    <t>See DN-3376 (ID#:83175)</t>
  </si>
  <si>
    <t>See DN-2742 (ID#:84181)</t>
  </si>
  <si>
    <t>See DN-4111 (ID#:83882)</t>
  </si>
  <si>
    <t>See DN-3371 (ID#:83174)</t>
  </si>
  <si>
    <t>3-Aug-12</t>
  </si>
  <si>
    <t>19-Oct-12</t>
  </si>
  <si>
    <t>See DN-2884 (ID#:85312)</t>
  </si>
  <si>
    <t>16-Oct-13</t>
  </si>
  <si>
    <t>13-May-13</t>
  </si>
  <si>
    <t>See DN-3116 (ID#:84248)</t>
  </si>
  <si>
    <t>See DN-3525 (ID#:82648)</t>
  </si>
  <si>
    <t>2-Dec-11</t>
  </si>
  <si>
    <t>See DN-2764 (ID#:82494)</t>
  </si>
  <si>
    <t>24-Sep-11</t>
  </si>
  <si>
    <t>See DN-1867 (ID#:82326)</t>
  </si>
  <si>
    <t>22-May-08</t>
  </si>
  <si>
    <t>28-May-13</t>
  </si>
  <si>
    <t>See DN-3197 (ID#:84271)</t>
  </si>
  <si>
    <t>See ASN-9945 (ID#:28542)</t>
  </si>
  <si>
    <t>11-Jun-08</t>
  </si>
  <si>
    <t>See DN-756 (ID#:11866)</t>
  </si>
  <si>
    <t>24-Jul-13</t>
  </si>
  <si>
    <t>See DN-2035 (ID#:82356)</t>
  </si>
  <si>
    <t>21-Jul-13</t>
  </si>
  <si>
    <t>See DN-3133 (ID#:84254)</t>
  </si>
  <si>
    <t>12-Oct-11</t>
  </si>
  <si>
    <t>See DN-2339 (ID#:82401)</t>
  </si>
  <si>
    <t>See DN-2946 (ID#:82531)</t>
  </si>
  <si>
    <t>26-Aug-13</t>
  </si>
  <si>
    <t>See DN-3237 (ID#:83700)</t>
  </si>
  <si>
    <t>15-May-07</t>
  </si>
  <si>
    <t>See DN-129 (ID#:10818)</t>
  </si>
  <si>
    <t>See DN-1554 (ID#:84514)</t>
  </si>
  <si>
    <t>27-Dec-11</t>
  </si>
  <si>
    <t>See DN-893 (ID#:11596)</t>
  </si>
  <si>
    <t>16-Aug-13</t>
  </si>
  <si>
    <t>18-Aug-15</t>
  </si>
  <si>
    <t>25-May-12</t>
  </si>
  <si>
    <t>See DN-2655 (ID#:82474)</t>
  </si>
  <si>
    <t>See DN-3454 (ID#:83194)</t>
  </si>
  <si>
    <t>See DN-900 (ID#:11284)</t>
  </si>
  <si>
    <t>17-Nov-11</t>
  </si>
  <si>
    <t>See DN-1168 (ID#:11031)</t>
  </si>
  <si>
    <t>19-Dec-07</t>
  </si>
  <si>
    <t>See DN-2441 (ID#:82993)</t>
  </si>
  <si>
    <t>See DN-3048 (ID#:84235)</t>
  </si>
  <si>
    <t>9-Nov-09</t>
  </si>
  <si>
    <t>See DN-1500 (ID#:82274)</t>
  </si>
  <si>
    <t>3-Oct-13</t>
  </si>
  <si>
    <t>See DN-1775 (ID#:84550)</t>
  </si>
  <si>
    <t>See DN-3505 (ID#:82627)</t>
  </si>
  <si>
    <t>6-Apr-09</t>
  </si>
  <si>
    <t>See DN-1115 (ID#:11008)</t>
  </si>
  <si>
    <t>See DN-2994 (ID#:82541)</t>
  </si>
  <si>
    <t>19-Nov-08</t>
  </si>
  <si>
    <t>See DN-1015 (ID#:11561)</t>
  </si>
  <si>
    <t>See DN-3632 (ID#:82665)</t>
  </si>
  <si>
    <t>See DN-1044 (ID#:10996)</t>
  </si>
  <si>
    <t>28-Jun-12</t>
  </si>
  <si>
    <t>See DN-1289 (ID#:11332)</t>
  </si>
  <si>
    <t>See DN-2781 (ID#:83061)</t>
  </si>
  <si>
    <t>See DN-304 (ID#:10589)</t>
  </si>
  <si>
    <t>14-Feb-11</t>
  </si>
  <si>
    <t>See DN-1411 (ID#:11352)</t>
  </si>
  <si>
    <t>See DN-3656 (ID#:84922)</t>
  </si>
  <si>
    <t>See DN-2282 (ID#:82389)</t>
  </si>
  <si>
    <t>See DN-270 (ID#:10843)</t>
  </si>
  <si>
    <t>See DN-434 (ID#:11483)</t>
  </si>
  <si>
    <t>16-Sep-11</t>
  </si>
  <si>
    <t>See DN-625 (ID#:10956)</t>
  </si>
  <si>
    <t>15-Jul-13</t>
  </si>
  <si>
    <t>See DN-2863 (ID#:85307)</t>
  </si>
  <si>
    <t>22-Feb-08</t>
  </si>
  <si>
    <t>See DN-482 (ID#:11496)</t>
  </si>
  <si>
    <t>5-Mar-12</t>
  </si>
  <si>
    <t>14-Mar-12</t>
  </si>
  <si>
    <t>15-Sep-14</t>
  </si>
  <si>
    <t>16-Jun-10</t>
  </si>
  <si>
    <t>See DN-2900 (ID#:84199)</t>
  </si>
  <si>
    <t>17-Aug-15</t>
  </si>
  <si>
    <t>See DN-3828 (ID#:82713)</t>
  </si>
  <si>
    <t>See DN-3833 (ID#:82691)</t>
  </si>
  <si>
    <t>See DN-4153 (ID#:86170)</t>
  </si>
  <si>
    <t>13-Aug-12</t>
  </si>
  <si>
    <t>See DN-2818 (ID#:85894)</t>
  </si>
  <si>
    <t>See DN-3809 (ID#:84950)</t>
  </si>
  <si>
    <t>See DN-2462 (ID#:82425)</t>
  </si>
  <si>
    <t>See DN-2809 (ID#:83616)</t>
  </si>
  <si>
    <t>See DN-1799 (ID#:84560)</t>
  </si>
  <si>
    <t>25-Sep-13</t>
  </si>
  <si>
    <t>2-Sep-13</t>
  </si>
  <si>
    <t>See DN-3271 (ID#:85394)</t>
  </si>
  <si>
    <t>See DN-2392 (ID#:82413)</t>
  </si>
  <si>
    <t>3-Jun-09</t>
  </si>
  <si>
    <t>26-Dec-13</t>
  </si>
  <si>
    <t>See DN-3401 (ID#:83180)</t>
  </si>
  <si>
    <t>See DN-2942 (ID#:82530)</t>
  </si>
  <si>
    <t>15-Jan-15</t>
  </si>
  <si>
    <t>22-Dec-14</t>
  </si>
  <si>
    <t>See DN-4019 (ID#:84429)</t>
  </si>
  <si>
    <t>See DN-2558 (ID#:82453)</t>
  </si>
  <si>
    <t>20-May-14</t>
  </si>
  <si>
    <t>See DN-3944 (ID#:82733)</t>
  </si>
  <si>
    <t>See DN-1875 (ID#:82330)</t>
  </si>
  <si>
    <t>See DN-2608 (ID#:83579)</t>
  </si>
  <si>
    <t>See DN-4024 (ID#:82756)</t>
  </si>
  <si>
    <t>See ASN-25567 (ID#:21563)</t>
  </si>
  <si>
    <t>1-Nov-12</t>
  </si>
  <si>
    <t>See ASN-16470 (ID#:14279)</t>
  </si>
  <si>
    <t>See DN-2205 (ID#:82950)</t>
  </si>
  <si>
    <t>See DN-2935 (ID#:83641)</t>
  </si>
  <si>
    <t>See DN-4082 (ID#:85008)</t>
  </si>
  <si>
    <t>17-Mar-08</t>
  </si>
  <si>
    <t>See DN-1250 (ID#:10774)</t>
  </si>
  <si>
    <t>See DN-2601 (ID#:84156)</t>
  </si>
  <si>
    <t>See DN-2299 (ID#:82966)</t>
  </si>
  <si>
    <t>See DN-1382 (ID#:10788)</t>
  </si>
  <si>
    <t>See DN-569 (ID#:11224)</t>
  </si>
  <si>
    <t>See DN-3599 (ID#:84351)</t>
  </si>
  <si>
    <t>See DN-3886 (ID#:83817)</t>
  </si>
  <si>
    <t>21-Feb-13</t>
  </si>
  <si>
    <t>See DN-3029 (ID#:82556)</t>
  </si>
  <si>
    <t>1-Jul-10</t>
  </si>
  <si>
    <t>20-Dec-06</t>
  </si>
  <si>
    <t>See ASN-123 (ID#:2685)</t>
  </si>
  <si>
    <t>23-Dec-14</t>
  </si>
  <si>
    <t>See DN-3122 (ID#:82570)</t>
  </si>
  <si>
    <t>See DN-4117 (ID#:84449)</t>
  </si>
  <si>
    <t>See DN-2607 (ID#:83580)</t>
  </si>
  <si>
    <t>28-Oct-10</t>
  </si>
  <si>
    <t>See DN-2033 (ID#:82922)</t>
  </si>
  <si>
    <t>19-Jan-15</t>
  </si>
  <si>
    <t>See DN-3263 (ID#:83150)</t>
  </si>
  <si>
    <t>See DN-2564 (ID#:83572)</t>
  </si>
  <si>
    <t>See DN-3063 (ID#:84799)</t>
  </si>
  <si>
    <t>See DN-2181 (ID#:84640)</t>
  </si>
  <si>
    <t>See DN-2754 (ID#:82491)</t>
  </si>
  <si>
    <t>See DN-2710 (ID#:85273)</t>
  </si>
  <si>
    <t>See DN-2996 (ID#:84784)</t>
  </si>
  <si>
    <t>See DN-3027 (ID#:86551)</t>
  </si>
  <si>
    <t>15-Aug-15</t>
  </si>
  <si>
    <t>See DN-2939 (ID#:82528)</t>
  </si>
  <si>
    <t>See DN-2883 (ID#:83630)</t>
  </si>
  <si>
    <t>21-Apr-14</t>
  </si>
  <si>
    <t>See DN-3655 (ID#:83237)</t>
  </si>
  <si>
    <t>See DN-3347 (ID#:82611)</t>
  </si>
  <si>
    <t>See DN-2153 (ID#:82374)</t>
  </si>
  <si>
    <t>See DN-3318 (ID#:83716)</t>
  </si>
  <si>
    <t>17-Apr-12</t>
  </si>
  <si>
    <t>See DN-2621 (ID#:83583)</t>
  </si>
  <si>
    <t>See DN-4032 (ID#:82757)</t>
  </si>
  <si>
    <t>See ASN-9486 (ID#:24187)</t>
  </si>
  <si>
    <t>See DN-2919 (ID#:84201)</t>
  </si>
  <si>
    <t>See DN-823 (ID#:11271)</t>
  </si>
  <si>
    <t>See DN-3028 (ID#:82548)</t>
  </si>
  <si>
    <t>See DN-1829 (ID#:82320)</t>
  </si>
  <si>
    <t>See DN-2041 (ID#:83461)</t>
  </si>
  <si>
    <t>26-May-11</t>
  </si>
  <si>
    <t>See DN-3171 (ID#:83685)</t>
  </si>
  <si>
    <t>See ASN-15514 (ID#:57392)</t>
  </si>
  <si>
    <t>18-Aug-10</t>
  </si>
  <si>
    <t>See DN-1962 (ID#:83448)</t>
  </si>
  <si>
    <t>25-Oct-10</t>
  </si>
  <si>
    <t>See DN-2026 (ID#:84047)</t>
  </si>
  <si>
    <t>8-Jun-15</t>
  </si>
  <si>
    <t>See DN-4253 (ID#:83334)</t>
  </si>
  <si>
    <t>See DN-817 (ID#:10981)</t>
  </si>
  <si>
    <t>See DN-3092 (ID#:83128)</t>
  </si>
  <si>
    <t>See DN-2727 (ID#:83053)</t>
  </si>
  <si>
    <t>See DN-2532 (ID#:82448)</t>
  </si>
  <si>
    <t>See DN-3019 (ID#:84227)</t>
  </si>
  <si>
    <t>See DN-1407 (ID#:11681)</t>
  </si>
  <si>
    <t>See DN-2741 (ID#:84180)</t>
  </si>
  <si>
    <t>16-May-08</t>
  </si>
  <si>
    <t>20-Aug-13</t>
  </si>
  <si>
    <t>See DN-3256 (ID#:83149)</t>
  </si>
  <si>
    <t>27-Sep-07</t>
  </si>
  <si>
    <t>See DN-366 (ID#:11161)</t>
  </si>
  <si>
    <t>See DN-2656 (ID#:83032)</t>
  </si>
  <si>
    <t>See DN-2127 (ID#:82371)</t>
  </si>
  <si>
    <t>See DN-2816 (ID#:84747)</t>
  </si>
  <si>
    <t>See DN-2242 (ID#:84654)</t>
  </si>
  <si>
    <t>See DN-2582 (ID#:82459)</t>
  </si>
  <si>
    <t>7-Nov-12</t>
  </si>
  <si>
    <t>See DN-2773 (ID#:83608)</t>
  </si>
  <si>
    <t>See DN-2196 (ID#:84086)</t>
  </si>
  <si>
    <t>See DN-2709 (ID#:83049)</t>
  </si>
  <si>
    <t>See DN-2191 (ID#:82381)</t>
  </si>
  <si>
    <t>22-Sep-10</t>
  </si>
  <si>
    <t>See DN-2003 (ID#:85146)</t>
  </si>
  <si>
    <t>24-May-12</t>
  </si>
  <si>
    <t>7-Mar-15</t>
  </si>
  <si>
    <t>18-Mar-15</t>
  </si>
  <si>
    <t>See DN-4157 (ID#:82779)</t>
  </si>
  <si>
    <t>See DN-2054 (ID#:83465)</t>
  </si>
  <si>
    <t>5-Oct-13</t>
  </si>
  <si>
    <t>See DN-748 (ID#:12484)</t>
  </si>
  <si>
    <t>See DN-3864 (ID#:85518)</t>
  </si>
  <si>
    <t>See DN-2014 (ID#:85708)</t>
  </si>
  <si>
    <t>See DN-3627 (ID#:83782)</t>
  </si>
  <si>
    <t>7-Jan-11</t>
  </si>
  <si>
    <t>See DN-3130 (ID#:84252)</t>
  </si>
  <si>
    <t>See DN-2025 (ID#:83460)</t>
  </si>
  <si>
    <t>See DN-2820 (ID#:82503)</t>
  </si>
  <si>
    <t>See DN-3866 (ID#:85519)</t>
  </si>
  <si>
    <t>See DN-826 (ID#:10674)</t>
  </si>
  <si>
    <t>See DN-763 (ID#:10982)</t>
  </si>
  <si>
    <t>See DN-3568 (ID#:82655)</t>
  </si>
  <si>
    <t>See DN-2018 (ID#:82352)</t>
  </si>
  <si>
    <t>See DN-3199 (ID#:84270)</t>
  </si>
  <si>
    <t>See DN-3648 (ID#:84360)</t>
  </si>
  <si>
    <t>Ranbaxy per Shasun Pharma Ltd</t>
  </si>
  <si>
    <t>See DN-2833 (ID#:82506)</t>
  </si>
  <si>
    <t>See DN-2137 (ID#:83490)</t>
  </si>
  <si>
    <t>See DN-3483 (ID#:82633)</t>
  </si>
  <si>
    <t>See DN-2357 (ID#:84112)</t>
  </si>
  <si>
    <t>See DN-3173 (ID#:83687)</t>
  </si>
  <si>
    <t>See DN-2121 (ID#:82370)</t>
  </si>
  <si>
    <t>18-Jun-15</t>
  </si>
  <si>
    <t>See DN-4177 (ID#:82804)</t>
  </si>
  <si>
    <t>23-Jun-14</t>
  </si>
  <si>
    <t>See DN-2965 (ID#:85321)</t>
  </si>
  <si>
    <t>19-Oct-10</t>
  </si>
  <si>
    <t>See DN-2012 (ID#:84040)</t>
  </si>
  <si>
    <t>8-Nov-10</t>
  </si>
  <si>
    <t>See DN-2032 (ID#:82921)</t>
  </si>
  <si>
    <t>4-Oct-10</t>
  </si>
  <si>
    <t>See DN-2019 (ID#:82919)</t>
  </si>
  <si>
    <t>22-Oct-15</t>
  </si>
  <si>
    <t>Cipla Ltd A-42 MIDC Mahar. IN</t>
  </si>
  <si>
    <t>13-Nov-12</t>
  </si>
  <si>
    <t>See DN-2837 (ID#:82507)</t>
  </si>
  <si>
    <t>25-Nov-11</t>
  </si>
  <si>
    <t>See DN-3771 (ID#:84943)</t>
  </si>
  <si>
    <t>See DN-2568 (ID#:82455)</t>
  </si>
  <si>
    <t>See DN-3732 (ID#:82680)</t>
  </si>
  <si>
    <t>See DN-4229 (ID#:83332)</t>
  </si>
  <si>
    <t>See DN-3267 (ID#:83708)</t>
  </si>
  <si>
    <t>See DN-4170 (ID#:85020)</t>
  </si>
  <si>
    <t>See DN-3084 (ID#:83125)</t>
  </si>
  <si>
    <t>See DN-1643 (ID#:82293)</t>
  </si>
  <si>
    <t>See DN-2225 (ID#:84650)</t>
  </si>
  <si>
    <t>See DN-3875 (ID#:83255)</t>
  </si>
  <si>
    <t>See DN-3918 (ID#:83274)</t>
  </si>
  <si>
    <t>See DN-3413 (ID#:83181)</t>
  </si>
  <si>
    <t>See DN-3752 (ID#:84373)</t>
  </si>
  <si>
    <t>See DN-3762 (ID#:82685)</t>
  </si>
  <si>
    <t>See DN-1386 (ID#:11673)</t>
  </si>
  <si>
    <t>See DN-3131 (ID#:83136)</t>
  </si>
  <si>
    <t>See DN-2329 (ID#:82976)</t>
  </si>
  <si>
    <t>See DN-1997 (ID#:82914)</t>
  </si>
  <si>
    <t>See DN-1832 (ID#:82321)</t>
  </si>
  <si>
    <t>See DN-3999 (ID#:82752)</t>
  </si>
  <si>
    <t>15-Nov-10</t>
  </si>
  <si>
    <t>10-Dec-10</t>
  </si>
  <si>
    <t>See DN-2072 (ID#:83472)</t>
  </si>
  <si>
    <t>24-Feb-11</t>
  </si>
  <si>
    <t>1-Jun-14</t>
  </si>
  <si>
    <t>See DN-2053 (ID#:85164)</t>
  </si>
  <si>
    <t>See DN-2465 (ID#:82426)</t>
  </si>
  <si>
    <t>See DN-2598 (ID#:82465)</t>
  </si>
  <si>
    <t>13-Apr-12</t>
  </si>
  <si>
    <t>See DN-2605 (ID#:82467)</t>
  </si>
  <si>
    <t>See DN-3368 (ID#:83730)</t>
  </si>
  <si>
    <t>31-Jan-15</t>
  </si>
  <si>
    <t>See DN-3974 (ID#:82745)</t>
  </si>
  <si>
    <t>See DN-4156 (ID#:83893)</t>
  </si>
  <si>
    <t>4-Oct-13</t>
  </si>
  <si>
    <t>See DN-4218 (ID#:83326)</t>
  </si>
  <si>
    <t>29-Aug-11</t>
  </si>
  <si>
    <t>See DN-2322 (ID#:82973)</t>
  </si>
  <si>
    <t>See DN-3132 (ID#:83681)</t>
  </si>
  <si>
    <t>See DN-3075 (ID#:83129)</t>
  </si>
  <si>
    <t>See DN-2997 (ID#:85328)</t>
  </si>
  <si>
    <t>See DN-2738 (ID#:85875)</t>
  </si>
  <si>
    <t>See DN-3186 (ID#:83688)</t>
  </si>
  <si>
    <t>See DN-3396 (ID#:84302)</t>
  </si>
  <si>
    <t>See DN-3366 (ID#:82612)</t>
  </si>
  <si>
    <t>9-May-14</t>
  </si>
  <si>
    <t>See DN-3437 (ID#:83188)</t>
  </si>
  <si>
    <t>See DN-2940 (ID#:82529)</t>
  </si>
  <si>
    <t>4-Feb-13</t>
  </si>
  <si>
    <t>See DN-4122 (ID#:85012)</t>
  </si>
  <si>
    <t>23-Nov-11</t>
  </si>
  <si>
    <t>See DN-3030 (ID#:82549)</t>
  </si>
  <si>
    <t>2-Oct-09</t>
  </si>
  <si>
    <t>See DN-1432 (ID#:12320)</t>
  </si>
  <si>
    <t>18-Feb-14</t>
  </si>
  <si>
    <t>103-UG-T30</t>
  </si>
  <si>
    <t>29-Aug-12</t>
  </si>
  <si>
    <t>See DN-4064 (ID#:82765)</t>
  </si>
  <si>
    <t>See DN-2945 (ID#:82533)</t>
  </si>
  <si>
    <t>20-Jul-15</t>
  </si>
  <si>
    <t>See DN-4307 (ID#:83920)</t>
  </si>
  <si>
    <t>See DN-2865 (ID#:82514)</t>
  </si>
  <si>
    <t>12-Sep-11</t>
  </si>
  <si>
    <t>See DN-2304 (ID#:82395)</t>
  </si>
  <si>
    <t>31-May-15</t>
  </si>
  <si>
    <t>See DN-2590 (ID#:83019)</t>
  </si>
  <si>
    <t>See DN-4273 (ID#:86203)</t>
  </si>
  <si>
    <t>See DN-2518 (ID#:83009)</t>
  </si>
  <si>
    <t>See DN-3939 (ID#:82732)</t>
  </si>
  <si>
    <t>See DN-2616 (ID#:83024)</t>
  </si>
  <si>
    <t>See DN-2624 (ID#:83584)</t>
  </si>
  <si>
    <t>See DN-3872 (ID#:82726)</t>
  </si>
  <si>
    <t>26-Mar-15</t>
  </si>
  <si>
    <t>See DN-4154 (ID#:84454)</t>
  </si>
  <si>
    <t>See DN-2395 (ID#:82415)</t>
  </si>
  <si>
    <t>17-Apr-14</t>
  </si>
  <si>
    <t>See DN-3580 (ID#:83772)</t>
  </si>
  <si>
    <t>See DN-2684 (ID#:82479)</t>
  </si>
  <si>
    <t>7-May-13</t>
  </si>
  <si>
    <t>See DN-2761 (ID#:83606)</t>
  </si>
  <si>
    <t>See DN-3432 (ID#:83739)</t>
  </si>
  <si>
    <t>20-Jun-13</t>
  </si>
  <si>
    <t>See DN-4188 (ID#:85574)</t>
  </si>
  <si>
    <t>See DN-4255 (ID#:83911)</t>
  </si>
  <si>
    <t>See DN-2749 (ID#:84182)</t>
  </si>
  <si>
    <t>See DN-4097 (ID#:85009)</t>
  </si>
  <si>
    <t>See DN-2268 (ID#:82960)</t>
  </si>
  <si>
    <t>See DN-4291 (ID#:85036)</t>
  </si>
  <si>
    <t>See DN-3526 (ID#:82649)</t>
  </si>
  <si>
    <t>See DN-3102 (ID#:82573)</t>
  </si>
  <si>
    <t>See DN-3110 (ID#:84809)</t>
  </si>
  <si>
    <t>See ASN-21627 (ID#:48945)</t>
  </si>
  <si>
    <t>See DN-2767 (ID#:83060)</t>
  </si>
  <si>
    <t>See DN-3702 (ID#:84928)</t>
  </si>
  <si>
    <t>See DN-3494 (ID#:84883)</t>
  </si>
  <si>
    <t>See DN-4190 (ID#:84461)</t>
  </si>
  <si>
    <t>16-Jan-14</t>
  </si>
  <si>
    <t>See DN-3476 (ID#:83198)</t>
  </si>
  <si>
    <t>See DN-4061 (ID#:83864)</t>
  </si>
  <si>
    <t>See DN-4290 (ID#:83340)</t>
  </si>
  <si>
    <t>See DN-4275 (ID#:83337)</t>
  </si>
  <si>
    <t>See DN-2117 (ID#:84061)</t>
  </si>
  <si>
    <t>9-Feb-15</t>
  </si>
  <si>
    <t>See DN-3744 (ID#:85483)</t>
  </si>
  <si>
    <t>See DN-3360 (ID#:84864)</t>
  </si>
  <si>
    <t>See DN-4098 (ID#:84443)</t>
  </si>
  <si>
    <t>See DN-3652 (ID#:85463)</t>
  </si>
  <si>
    <t>See DN-2947 (ID#:83642)</t>
  </si>
  <si>
    <t>See DN-3794 (ID#:82694)</t>
  </si>
  <si>
    <t>See DN-4260 (ID#:85596)</t>
  </si>
  <si>
    <t>See DN-2663 (ID#:82478)</t>
  </si>
  <si>
    <t>See DN-3957 (ID#:83283)</t>
  </si>
  <si>
    <t>See DN-2989 (ID#:84216)</t>
  </si>
  <si>
    <t>See DN-3551 (ID#:84895)</t>
  </si>
  <si>
    <t>See DN-3825 (ID#:82702)</t>
  </si>
  <si>
    <t>See DN-3588 (ID#:83225)</t>
  </si>
  <si>
    <t>See DN-3721 (ID#:86086)</t>
  </si>
  <si>
    <t>1-May-15</t>
  </si>
  <si>
    <t>See DN-4257 (ID#:84468)</t>
  </si>
  <si>
    <t>See DN-2090 (ID#:82366)</t>
  </si>
  <si>
    <t>See DN-4172 (ID#:82785)</t>
  </si>
  <si>
    <t>6-Mar-15</t>
  </si>
  <si>
    <t>See DN-4112 (ID#:84448)</t>
  </si>
  <si>
    <t>See DN-3827 (ID#:82705)</t>
  </si>
  <si>
    <t>See DN-3819 (ID#:85506)</t>
  </si>
  <si>
    <t>See DN-4052 (ID#:85005)</t>
  </si>
  <si>
    <t>25-Nov-08</t>
  </si>
  <si>
    <t>See DN-3628 (ID#:83234)</t>
  </si>
  <si>
    <t>See DN-4191 (ID#:83900)</t>
  </si>
  <si>
    <t>See DN-4096 (ID#:83304)</t>
  </si>
  <si>
    <t>12-Dec-08</t>
  </si>
  <si>
    <t>5-Jun-12</t>
  </si>
  <si>
    <t>3-Aug-10</t>
  </si>
  <si>
    <t>17-Mar-13</t>
  </si>
  <si>
    <t>26-Oct-11</t>
  </si>
  <si>
    <t>23-Feb-15</t>
  </si>
  <si>
    <t>13-Mar-08</t>
  </si>
  <si>
    <t>See DN-632 (ID#:11547)</t>
  </si>
  <si>
    <t>22-Nov-10</t>
  </si>
  <si>
    <t>13-Apr-07</t>
  </si>
  <si>
    <t>14-Apr-08</t>
  </si>
  <si>
    <t>30-May-08</t>
  </si>
  <si>
    <t>3-Sep-13</t>
  </si>
  <si>
    <t>25-Oct-14</t>
  </si>
  <si>
    <t>26-Mar-09</t>
  </si>
  <si>
    <t>8-Aug-14</t>
  </si>
  <si>
    <t>29-Sep-14</t>
  </si>
  <si>
    <t>12-Aug-14</t>
  </si>
  <si>
    <t>16-Aug-12</t>
  </si>
  <si>
    <t>2-Jan-13</t>
  </si>
  <si>
    <t>HIV 2, New LAV Blot 2 HIV Kit, 18 Tests</t>
  </si>
  <si>
    <t>LAV</t>
  </si>
  <si>
    <t>20-Feb-07</t>
  </si>
  <si>
    <t>1-Jul-09</t>
  </si>
  <si>
    <t>15-Oct-14</t>
  </si>
  <si>
    <t>23-Jan-15</t>
  </si>
  <si>
    <t>29-Sep-10</t>
  </si>
  <si>
    <t>9-Feb-12</t>
  </si>
  <si>
    <t>18-Nov-08</t>
  </si>
  <si>
    <t>See DN-773 (ID#:11267)</t>
  </si>
  <si>
    <t>27-Jun-06</t>
  </si>
  <si>
    <t>19-Sep-07</t>
  </si>
  <si>
    <t>19-Jul-07</t>
  </si>
  <si>
    <t>HIV 1/2, Capillus HIV Kit, 100 Tests</t>
  </si>
  <si>
    <t>Capillus</t>
  </si>
  <si>
    <t>2-Apr-07</t>
  </si>
  <si>
    <t>See DN-385 (ID#:11186)</t>
  </si>
  <si>
    <t>See DN-356 (ID#:10867)</t>
  </si>
  <si>
    <t>5-Sep-07</t>
  </si>
  <si>
    <t>8-Sep-11</t>
  </si>
  <si>
    <t>28-Jun-14</t>
  </si>
  <si>
    <t>11-Dec-13</t>
  </si>
  <si>
    <t>13-Oct-08</t>
  </si>
  <si>
    <t>24-May-10</t>
  </si>
  <si>
    <t>6-Jun-08</t>
  </si>
  <si>
    <t>3-Oct-08</t>
  </si>
  <si>
    <t>See ASN-2403 (ID#:3386)</t>
  </si>
  <si>
    <t>See DN-545 (ID#:11817)</t>
  </si>
  <si>
    <t>9-Sep-14</t>
  </si>
  <si>
    <t>HIV, Pepti-LAV 1|2 (HIV-1|2 Ab differenciation, Immuno-Blot)</t>
  </si>
  <si>
    <t>Pepti-LAV</t>
  </si>
  <si>
    <t>7-Sep-09</t>
  </si>
  <si>
    <t>19-Jun-07</t>
  </si>
  <si>
    <t>14-Mar-14</t>
  </si>
  <si>
    <t>3-Oct-07</t>
  </si>
  <si>
    <t>25-Apr-12</t>
  </si>
  <si>
    <t>6-Feb-13</t>
  </si>
  <si>
    <t>See ASN-2997 (ID#:5860)</t>
  </si>
  <si>
    <t>17-Jun-11</t>
  </si>
  <si>
    <t>3-Mar-08</t>
  </si>
  <si>
    <t>See DN-641 (ID#:10695)</t>
  </si>
  <si>
    <t>26-Apr-13</t>
  </si>
  <si>
    <t>5-May-08</t>
  </si>
  <si>
    <t>18-Jan-10</t>
  </si>
  <si>
    <t>See DN-376 (ID#:10628)</t>
  </si>
  <si>
    <t>See DN-481 (ID#:10656)</t>
  </si>
  <si>
    <t>See DN-774 (ID#:11268)</t>
  </si>
  <si>
    <t>20-May-15</t>
  </si>
  <si>
    <t>21-Jul-15</t>
  </si>
  <si>
    <t>22-Jul-15</t>
  </si>
  <si>
    <t>200-UG-T30</t>
  </si>
  <si>
    <t>14-Oct-14</t>
  </si>
  <si>
    <t>25-Dec-12</t>
  </si>
  <si>
    <t>1-Sep-09</t>
  </si>
  <si>
    <t>See DN-380 (ID#:10622)</t>
  </si>
  <si>
    <t>8-Jan-10</t>
  </si>
  <si>
    <t>18-Oct-11</t>
  </si>
  <si>
    <t>CIF</t>
  </si>
  <si>
    <t>2-May-12</t>
  </si>
  <si>
    <t>20-Sep-06</t>
  </si>
  <si>
    <t>13-Jul-06</t>
  </si>
  <si>
    <t>USA, New York</t>
  </si>
  <si>
    <t>10-Oct-06</t>
  </si>
  <si>
    <t>21-Jan-10</t>
  </si>
  <si>
    <t>5-May-10</t>
  </si>
  <si>
    <t>15-May-10</t>
  </si>
  <si>
    <t>See ASN-17088 (ID#:18269)</t>
  </si>
  <si>
    <t>4-Feb-15</t>
  </si>
  <si>
    <t>See ASN-16634 (ID#:46858)</t>
  </si>
  <si>
    <t>See ASN-2448 (ID#:1939)</t>
  </si>
  <si>
    <t>27-Nov-12</t>
  </si>
  <si>
    <t>19-Aug-14</t>
  </si>
  <si>
    <t>22-Jan-15</t>
  </si>
  <si>
    <t>26-Apr-10</t>
  </si>
  <si>
    <t>27-Jul-11</t>
  </si>
  <si>
    <t>28-Jan-13</t>
  </si>
  <si>
    <t>17-Dec-10</t>
  </si>
  <si>
    <t>16-Dec-10</t>
  </si>
  <si>
    <t>20-Mar-12</t>
  </si>
  <si>
    <t>9-Jul-15</t>
  </si>
  <si>
    <t>See DN-597 (ID#:10671)</t>
  </si>
  <si>
    <t>7-Jul-11</t>
  </si>
  <si>
    <t>11-Jan-08</t>
  </si>
  <si>
    <t>See ASN-2641 (ID#:670)</t>
  </si>
  <si>
    <t>27-Aug-06</t>
  </si>
  <si>
    <t>Abbott GmbH &amp; Co. KG</t>
  </si>
  <si>
    <t>28-Aug-06</t>
  </si>
  <si>
    <t>16-Sep-06</t>
  </si>
  <si>
    <t>25-Jul-11</t>
  </si>
  <si>
    <t>28-Jan-10</t>
  </si>
  <si>
    <t>18-Jun-10</t>
  </si>
  <si>
    <t>7-Sep-14</t>
  </si>
  <si>
    <t>17-Nov-13</t>
  </si>
  <si>
    <t>17-Feb-09</t>
  </si>
  <si>
    <t>20-Jun-08</t>
  </si>
  <si>
    <t>19-Sep-06</t>
  </si>
  <si>
    <t>8-Jan-13</t>
  </si>
  <si>
    <t>31-Oct-06</t>
  </si>
  <si>
    <t>7-Nov-07</t>
  </si>
  <si>
    <t>19-Jul-11</t>
  </si>
  <si>
    <t>13-May-15</t>
  </si>
  <si>
    <t>17-Jan-13</t>
  </si>
  <si>
    <t>2-Jul-15</t>
  </si>
  <si>
    <t>30-Sep-06</t>
  </si>
  <si>
    <t>5-Mar-07</t>
  </si>
  <si>
    <t>6-Aug-07</t>
  </si>
  <si>
    <t>15-Jan-09</t>
  </si>
  <si>
    <t>See DN-89 (ID#:10813)</t>
  </si>
  <si>
    <t>24-Sep-09</t>
  </si>
  <si>
    <t>19-Sep-13</t>
  </si>
  <si>
    <t>30-Mar-07</t>
  </si>
  <si>
    <t>29-Nov-12</t>
  </si>
  <si>
    <t>23-Apr-10</t>
  </si>
  <si>
    <t>23-Jul-09</t>
  </si>
  <si>
    <t>25-Aug-11</t>
  </si>
  <si>
    <t>See DN-838 (ID#:10718)</t>
  </si>
  <si>
    <t>24-May-07</t>
  </si>
  <si>
    <t>31-Oct-07</t>
  </si>
  <si>
    <t>27-Oct-06</t>
  </si>
  <si>
    <t>14-Nov-06</t>
  </si>
  <si>
    <t>See ASN-5853 (ID#:24427)</t>
  </si>
  <si>
    <t>13-Jul-07</t>
  </si>
  <si>
    <t>20-Nov-06</t>
  </si>
  <si>
    <t>8-Oct-12</t>
  </si>
  <si>
    <t>22-Jan-08</t>
  </si>
  <si>
    <t>15-Sep-13</t>
  </si>
  <si>
    <t>7-Mar-12</t>
  </si>
  <si>
    <t>5-Feb-09</t>
  </si>
  <si>
    <t>See ASN-3508 (ID#:3441)</t>
  </si>
  <si>
    <t>See ASN-5953 (ID#:39606)</t>
  </si>
  <si>
    <t>24-Dec-09</t>
  </si>
  <si>
    <t>29-Dec-08</t>
  </si>
  <si>
    <t>4-Jan-10</t>
  </si>
  <si>
    <t>17-Oct-08</t>
  </si>
  <si>
    <t>3-Sep-14</t>
  </si>
  <si>
    <t>18-Aug-09</t>
  </si>
  <si>
    <t>15-Oct-08</t>
  </si>
  <si>
    <t>See ASN-2438 (ID#:1941)</t>
  </si>
  <si>
    <t>1-Nov-08</t>
  </si>
  <si>
    <t>See ASN-2658 (ID#:4650)</t>
  </si>
  <si>
    <t>24-May-14</t>
  </si>
  <si>
    <t>26-May-14</t>
  </si>
  <si>
    <t>18-Oct-07</t>
  </si>
  <si>
    <t>10-Jul-09</t>
  </si>
  <si>
    <t>1-Mar-15</t>
  </si>
  <si>
    <t>Premier Medical Corporation Ltd.</t>
  </si>
  <si>
    <t>HIV 1/2/O, First Response HIV 1-2.0, v.3.0 Cards Kit, 30 Tests</t>
  </si>
  <si>
    <t>First Response</t>
  </si>
  <si>
    <t>Premier Med. Corp Ltd. India</t>
  </si>
  <si>
    <t>Capillary Tubes, for Determine, EDTA, 50uL,100 Pcs</t>
  </si>
  <si>
    <t>See ASN-20242 (ID#:29951)</t>
  </si>
  <si>
    <t>22-Apr-14</t>
  </si>
  <si>
    <t>24-Apr-14</t>
  </si>
  <si>
    <t>29-Mar-10</t>
  </si>
  <si>
    <t>201-UG-T30</t>
  </si>
  <si>
    <t>19-Dec-14</t>
  </si>
  <si>
    <t>23-Sep-09</t>
  </si>
  <si>
    <t>BIO-RAD LABORATORIES PTY LTD. (SOUTH AFRICA)</t>
  </si>
  <si>
    <t>18-Sep-12</t>
  </si>
  <si>
    <t>5-Aug-13</t>
  </si>
  <si>
    <t>See DN-415 (ID#:12120)</t>
  </si>
  <si>
    <t>28-Jul-14</t>
  </si>
  <si>
    <t>11-Mar-15</t>
  </si>
  <si>
    <t>1-Apr-15</t>
  </si>
  <si>
    <t>12-Jun-13</t>
  </si>
  <si>
    <t>16-Dec-11</t>
  </si>
  <si>
    <t>5-Jun-13</t>
  </si>
  <si>
    <t>29-Oct-11</t>
  </si>
  <si>
    <t>25-Nov-13</t>
  </si>
  <si>
    <t>HIV 1/2, INSTI HIV Antibody Individual POC, 1 Test</t>
  </si>
  <si>
    <t>12-Jun-15</t>
  </si>
  <si>
    <t>17-Apr-15</t>
  </si>
  <si>
    <t>HIV 1/2, Stat-Pak Dipstick Assay Kit, 30 Tests</t>
  </si>
  <si>
    <t>7-Jun-12</t>
  </si>
  <si>
    <t>See ASN-31132 (ID#:36641)</t>
  </si>
  <si>
    <t>18-Jun-14</t>
  </si>
  <si>
    <t>INVERNESS ANY</t>
  </si>
  <si>
    <t>USA, Massachusetts</t>
  </si>
  <si>
    <t>See ASN-18722 (ID#:71773)</t>
  </si>
  <si>
    <t>See ASN-26283 (ID#:46875)</t>
  </si>
  <si>
    <t>See ASN-22818 (ID#:39794)</t>
  </si>
  <si>
    <t>See ASN-15987 (ID#:42394)</t>
  </si>
  <si>
    <t>3-Sep-11</t>
  </si>
  <si>
    <t>Manufacturing Region</t>
  </si>
  <si>
    <t>India, Jammu and Kashmir</t>
  </si>
  <si>
    <t>Spain, Madrid</t>
  </si>
  <si>
    <t>Australia</t>
  </si>
  <si>
    <t>India, Tamil Nadu</t>
  </si>
  <si>
    <t>unknown</t>
  </si>
  <si>
    <t>Spain</t>
  </si>
  <si>
    <t>Thailand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</si>
</sst>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49" fontId="1" fillId="0" borderId="0" xfId="0" applyNumberFormat="1" applyFont="1" applyAlignment="1">
      <alignment vertical="center" wrapText="1"/>
    </xf>
    <xf numFmtId="2" fontId="1" fillId="0" borderId="0" xfId="0" applyNumberFormat="1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1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1" fontId="1" fillId="2" borderId="0" xfId="0" applyNumberFormat="1" applyFont="1" applyFill="1" applyAlignment="1">
      <alignment vertical="center" wrapText="1"/>
    </xf>
    <xf numFmtId="1" fontId="1" fillId="3" borderId="0" xfId="0" applyNumberFormat="1" applyFont="1" applyFill="1" applyAlignment="1">
      <alignment vertical="center" wrapText="1"/>
    </xf>
    <xf numFmtId="49" fontId="1" fillId="4" borderId="0" xfId="0" applyNumberFormat="1" applyFont="1" applyFill="1" applyAlignment="1">
      <alignment vertical="center" wrapText="1"/>
    </xf>
    <xf numFmtId="2" fontId="1" fillId="3" borderId="0" xfId="0" applyNumberFormat="1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:/C:/Users/becki/Downloads/1)%20Scientific%20Project/Case%20Study_Pharmacy%20ordering/R-Studio%20-%20Projekt-Seminar/Case%20Study/data_orders_splitd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s "/>
      <sheetName val="Tabelle2"/>
      <sheetName val="Tabelle1"/>
      <sheetName val="data_orders_splitdates"/>
    </sheet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811"/>
  <sheetViews>
    <sheetView tabSelected="1" topLeftCell="I1" zoomScaleNormal="100" workbookViewId="0">
      <pane ySplit="1" topLeftCell="A2" activePane="bottomLeft" state="frozen"/>
      <selection activeCell="V1" sqref="V1"/>
      <selection pane="bottomLeft" activeCell="W4" sqref="W4"/>
    </sheetView>
  </sheetViews>
  <sheetFormatPr baseColWidth="10" defaultColWidth="11.5" defaultRowHeight="15" x14ac:dyDescent="0.2"/>
  <cols>
    <col min="1" max="1" width="11.5" style="2"/>
    <col min="4" max="4" width="11.5" customWidth="1"/>
    <col min="5" max="5" width="11.6640625" customWidth="1"/>
    <col min="6" max="6" width="11.5" customWidth="1"/>
    <col min="7" max="8" width="14.5" style="13" customWidth="1"/>
    <col min="9" max="10" width="14.5" style="12" customWidth="1"/>
    <col min="11" max="11" width="14.5" style="4" customWidth="1"/>
    <col min="12" max="12" width="12" customWidth="1"/>
    <col min="13" max="13" width="38.5" customWidth="1"/>
    <col min="14" max="21" width="10.83203125" customWidth="1"/>
    <col min="22" max="22" width="19.33203125" customWidth="1"/>
    <col min="23" max="23" width="55.33203125" customWidth="1"/>
    <col min="24" max="25" width="17.6640625" customWidth="1"/>
    <col min="26" max="27" width="19.5" style="4" customWidth="1"/>
    <col min="28" max="28" width="19.5" style="2" customWidth="1"/>
    <col min="29" max="30" width="19.5" style="4" customWidth="1"/>
    <col min="31" max="32" width="22.5" style="4" customWidth="1"/>
    <col min="33" max="34" width="20.1640625" style="4" customWidth="1"/>
    <col min="35" max="35" width="25" customWidth="1"/>
    <col min="36" max="36" width="28.83203125" customWidth="1"/>
    <col min="37" max="37" width="28.83203125" hidden="1" customWidth="1"/>
    <col min="38" max="38" width="25" style="4" hidden="1" customWidth="1"/>
    <col min="39" max="39" width="25" hidden="1" customWidth="1"/>
    <col min="40" max="40" width="11.5" hidden="1" customWidth="1"/>
    <col min="41" max="42" width="11.5" customWidth="1"/>
    <col min="43" max="43" width="15.83203125" customWidth="1"/>
    <col min="44" max="49" width="11.5" style="4"/>
  </cols>
  <sheetData>
    <row r="1" spans="1:51" s="8" customFormat="1" ht="192" x14ac:dyDescent="0.2">
      <c r="A1" s="10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5" t="s">
        <v>6</v>
      </c>
      <c r="H1" s="11" t="s">
        <v>7</v>
      </c>
      <c r="I1" s="16" t="s">
        <v>8</v>
      </c>
      <c r="J1" s="14" t="s">
        <v>9</v>
      </c>
      <c r="K1" s="7" t="s">
        <v>10</v>
      </c>
      <c r="L1" s="19" t="s">
        <v>11</v>
      </c>
      <c r="M1" s="9" t="s">
        <v>12</v>
      </c>
      <c r="N1" s="9" t="s">
        <v>13</v>
      </c>
      <c r="O1" s="9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9" t="s">
        <v>22</v>
      </c>
      <c r="X1" s="9" t="s">
        <v>23</v>
      </c>
      <c r="Y1" s="9" t="s">
        <v>3081</v>
      </c>
      <c r="Z1" s="7" t="s">
        <v>24</v>
      </c>
      <c r="AA1" s="18" t="s">
        <v>25</v>
      </c>
      <c r="AB1" s="20" t="s">
        <v>26</v>
      </c>
      <c r="AC1" s="17" t="s">
        <v>27</v>
      </c>
      <c r="AD1" s="17" t="s">
        <v>28</v>
      </c>
      <c r="AE1" s="7" t="s">
        <v>29</v>
      </c>
      <c r="AF1" s="7" t="s">
        <v>30</v>
      </c>
      <c r="AG1" s="7" t="s">
        <v>31</v>
      </c>
      <c r="AH1" s="5" t="s">
        <v>32</v>
      </c>
      <c r="AI1" s="6" t="s">
        <v>33</v>
      </c>
      <c r="AJ1" s="8" t="s">
        <v>34</v>
      </c>
      <c r="AK1" s="10" t="s">
        <v>35</v>
      </c>
      <c r="AL1" s="10" t="s">
        <v>36</v>
      </c>
      <c r="AM1" s="7" t="s">
        <v>37</v>
      </c>
      <c r="AN1" s="8" t="s">
        <v>38</v>
      </c>
      <c r="AO1" s="8" t="s">
        <v>39</v>
      </c>
      <c r="AP1" s="8" t="s">
        <v>40</v>
      </c>
      <c r="AQ1" s="8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8" t="s">
        <v>48</v>
      </c>
      <c r="AY1" s="8" t="s">
        <v>49</v>
      </c>
    </row>
    <row r="2" spans="1:51" x14ac:dyDescent="0.2">
      <c r="A2" s="3">
        <v>13151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53</v>
      </c>
      <c r="G2" s="13" t="s">
        <v>54</v>
      </c>
      <c r="H2" s="12">
        <v>40889</v>
      </c>
      <c r="I2" s="12" t="s">
        <v>55</v>
      </c>
      <c r="J2" s="12">
        <v>40877</v>
      </c>
      <c r="K2" s="4">
        <v>3603</v>
      </c>
      <c r="L2" s="1" t="s">
        <v>56</v>
      </c>
      <c r="M2" s="1" t="s">
        <v>57</v>
      </c>
      <c r="N2" s="1" t="s">
        <v>58</v>
      </c>
      <c r="O2" s="1" t="s">
        <v>59</v>
      </c>
      <c r="P2">
        <v>100</v>
      </c>
      <c r="Q2">
        <v>1</v>
      </c>
      <c r="R2">
        <v>77.7</v>
      </c>
      <c r="S2">
        <v>77.7</v>
      </c>
      <c r="T2">
        <v>0.78</v>
      </c>
      <c r="U2">
        <f t="shared" ref="U2:U65" si="0">S2*Q2</f>
        <v>77.7</v>
      </c>
      <c r="V2">
        <f t="shared" ref="V2:V65" si="1">Q2*P2</f>
        <v>100</v>
      </c>
      <c r="W2" s="1" t="s">
        <v>60</v>
      </c>
      <c r="X2" s="1" t="s">
        <v>61</v>
      </c>
      <c r="Y2" s="1" t="s">
        <v>61</v>
      </c>
      <c r="Z2" s="3">
        <v>12488</v>
      </c>
      <c r="AA2" s="4">
        <f>AB2</f>
        <v>17.512097724899977</v>
      </c>
      <c r="AB2" s="2">
        <f xml:space="preserve"> 499.719501971+0.138671589*Q2-4.826180831*P2+0.003500737*R2</f>
        <v>17.512097724899977</v>
      </c>
      <c r="AC2" s="4">
        <f>AD2</f>
        <v>95.795989217483339</v>
      </c>
      <c r="AD2" s="4">
        <f t="shared" ref="AD2:AD8" si="2">AVERAGEIFS($AA$2:$AA$6811,$L$2:$L$6811,L2,$V$2:$V$6811,"&gt;="&amp;(V2-100), $V$2:$V$6811,"&lt;="&amp;(V2+100),$AA$2:$AA$6811,"&gt;"&amp;1)</f>
        <v>95.795989217483339</v>
      </c>
      <c r="AE2" s="4" t="s">
        <v>62</v>
      </c>
      <c r="AG2" s="4" t="str">
        <f>AE2</f>
        <v>Weight Captured Separately</v>
      </c>
      <c r="AI2" t="e">
        <f t="shared" ref="AI2:AI65" si="3">INDEX($AE$2:$AE$6811,MATCH(AH2,$A$2:$A$6811,0))</f>
        <v>#N/A</v>
      </c>
      <c r="AJ2" t="s">
        <v>63</v>
      </c>
      <c r="AK2" s="2"/>
      <c r="AL2" s="2" t="str">
        <f>AJ2</f>
        <v>Invoiced Separately</v>
      </c>
      <c r="AM2" s="4"/>
      <c r="AN2" t="e">
        <f>VLOOKUP([1]!Tabelle13[[#This Row],[Vlookup this ID for freight costs]],$AL$2:$AL$6811,2,FALSE)</f>
        <v>#REF!</v>
      </c>
      <c r="AO2">
        <f>IF(AK:AK="",6.25+1.382*AC:AC+2.747*U:U-2.284*Z:Z-2.052*V:V,AK:AK)</f>
        <v>-28375.710042901435</v>
      </c>
      <c r="AP2">
        <v>0.13</v>
      </c>
      <c r="AQ2">
        <v>0.13</v>
      </c>
      <c r="AR2" s="4">
        <v>12</v>
      </c>
      <c r="AS2" s="4">
        <v>12</v>
      </c>
      <c r="AT2" s="4">
        <v>2011</v>
      </c>
      <c r="AU2" s="4">
        <v>30</v>
      </c>
      <c r="AV2" s="4">
        <v>11</v>
      </c>
      <c r="AW2" s="4">
        <v>2011</v>
      </c>
      <c r="AX2" t="str">
        <f t="shared" ref="AX2:AX65" si="4">IF(DATE(AW2,AV2,AU2)&lt;=DATE(AT2,AS2,AR2),"No Delay","Delay")</f>
        <v>No Delay</v>
      </c>
      <c r="AY2">
        <f t="shared" ref="AY2:AY65" si="5">IF(_xlfn.DAYS(J2,H2)&gt;0, _xlfn.DAYS(J2,H2),0)</f>
        <v>0</v>
      </c>
    </row>
    <row r="3" spans="1:51" x14ac:dyDescent="0.2">
      <c r="A3" s="3">
        <v>62</v>
      </c>
      <c r="B3" s="1" t="s">
        <v>64</v>
      </c>
      <c r="C3" s="1" t="s">
        <v>65</v>
      </c>
      <c r="D3" s="1" t="s">
        <v>52</v>
      </c>
      <c r="E3" s="1" t="s">
        <v>53</v>
      </c>
      <c r="F3" s="1" t="s">
        <v>53</v>
      </c>
      <c r="G3" s="13" t="s">
        <v>66</v>
      </c>
      <c r="H3" s="12">
        <v>39092</v>
      </c>
      <c r="I3" s="12" t="s">
        <v>66</v>
      </c>
      <c r="J3" s="12">
        <v>39092</v>
      </c>
      <c r="K3" s="4">
        <v>55</v>
      </c>
      <c r="L3" s="1" t="s">
        <v>56</v>
      </c>
      <c r="M3" s="1" t="s">
        <v>67</v>
      </c>
      <c r="N3" s="1" t="s">
        <v>68</v>
      </c>
      <c r="O3" s="1" t="s">
        <v>69</v>
      </c>
      <c r="P3">
        <v>100</v>
      </c>
      <c r="Q3">
        <v>10</v>
      </c>
      <c r="R3">
        <v>850</v>
      </c>
      <c r="S3">
        <v>85</v>
      </c>
      <c r="T3">
        <v>0.85</v>
      </c>
      <c r="U3">
        <f t="shared" si="0"/>
        <v>850</v>
      </c>
      <c r="V3">
        <f t="shared" si="1"/>
        <v>1000</v>
      </c>
      <c r="W3" s="1" t="s">
        <v>70</v>
      </c>
      <c r="X3" s="1" t="s">
        <v>71</v>
      </c>
      <c r="Y3" s="1" t="s">
        <v>71</v>
      </c>
      <c r="Z3" s="3">
        <v>10674</v>
      </c>
      <c r="AA3" s="4">
        <f t="shared" ref="AA3:AA20" si="6">AB3</f>
        <v>21.463761210999969</v>
      </c>
      <c r="AB3" s="2">
        <f t="shared" ref="AB3:AB20" si="7" xml:space="preserve"> 499.719501971+0.138671589*Q3-4.826180831*P3+0.003500737*R3</f>
        <v>21.463761210999969</v>
      </c>
      <c r="AC3" s="4">
        <f t="shared" ref="AC3:AC21" si="8">AD3</f>
        <v>17.865940302749991</v>
      </c>
      <c r="AD3" s="4">
        <f t="shared" si="2"/>
        <v>17.865940302749991</v>
      </c>
      <c r="AE3" s="4" t="s">
        <v>62</v>
      </c>
      <c r="AG3" s="4" t="str">
        <f>AE3</f>
        <v>Weight Captured Separately</v>
      </c>
      <c r="AH3" s="4">
        <v>5260</v>
      </c>
      <c r="AI3">
        <f t="shared" si="3"/>
        <v>1498</v>
      </c>
      <c r="AJ3" t="s">
        <v>63</v>
      </c>
      <c r="AK3" s="2"/>
      <c r="AL3" s="2" t="str">
        <f>AJ3</f>
        <v>Invoiced Separately</v>
      </c>
      <c r="AM3" s="4"/>
      <c r="AN3" t="e">
        <f>VLOOKUP([1]!Tabelle13[[#This Row],[Vlookup this ID for freight costs]],$AL$2:$AL$6811,2,FALSE)</f>
        <v>#REF!</v>
      </c>
      <c r="AO3">
        <f t="shared" ref="AO3:AO20" si="9">IF(AK:AK="",6.25+1.382*AC:AC+2.747*U:U-2.284*Z:Z-2.052*V:V,AK:AK)</f>
        <v>-24065.525270501596</v>
      </c>
      <c r="AP3">
        <v>0</v>
      </c>
      <c r="AR3" s="4">
        <v>10</v>
      </c>
      <c r="AS3" s="4">
        <v>1</v>
      </c>
      <c r="AT3" s="4">
        <v>2007</v>
      </c>
      <c r="AU3" s="4">
        <v>10</v>
      </c>
      <c r="AV3" s="4">
        <v>1</v>
      </c>
      <c r="AW3" s="4">
        <v>2007</v>
      </c>
      <c r="AX3" t="str">
        <f t="shared" si="4"/>
        <v>No Delay</v>
      </c>
      <c r="AY3">
        <f t="shared" si="5"/>
        <v>0</v>
      </c>
    </row>
    <row r="4" spans="1:51" x14ac:dyDescent="0.2">
      <c r="A4" s="3">
        <v>8100</v>
      </c>
      <c r="B4" s="1" t="s">
        <v>72</v>
      </c>
      <c r="C4" s="1" t="s">
        <v>73</v>
      </c>
      <c r="D4" s="1" t="s">
        <v>74</v>
      </c>
      <c r="E4" s="1" t="s">
        <v>53</v>
      </c>
      <c r="F4" s="1" t="s">
        <v>53</v>
      </c>
      <c r="G4" s="13" t="s">
        <v>75</v>
      </c>
      <c r="H4" s="12">
        <v>39457</v>
      </c>
      <c r="I4" s="12" t="s">
        <v>75</v>
      </c>
      <c r="J4" s="12">
        <v>39457</v>
      </c>
      <c r="K4" s="4">
        <v>585</v>
      </c>
      <c r="L4" s="1" t="s">
        <v>56</v>
      </c>
      <c r="M4" s="1" t="s">
        <v>76</v>
      </c>
      <c r="N4" s="1" t="s">
        <v>77</v>
      </c>
      <c r="O4" s="1" t="s">
        <v>78</v>
      </c>
      <c r="P4">
        <v>100</v>
      </c>
      <c r="Q4">
        <v>5</v>
      </c>
      <c r="R4">
        <v>1750</v>
      </c>
      <c r="S4">
        <v>350</v>
      </c>
      <c r="T4">
        <v>3.5</v>
      </c>
      <c r="U4">
        <f t="shared" si="0"/>
        <v>1750</v>
      </c>
      <c r="V4">
        <f t="shared" si="1"/>
        <v>500</v>
      </c>
      <c r="W4" s="1" t="s">
        <v>79</v>
      </c>
      <c r="X4" s="1" t="s">
        <v>3088</v>
      </c>
      <c r="Y4" s="1" t="s">
        <v>80</v>
      </c>
      <c r="Z4" s="3">
        <v>8562</v>
      </c>
      <c r="AA4" s="4">
        <f t="shared" si="6"/>
        <v>23.921066565999965</v>
      </c>
      <c r="AB4" s="2">
        <f t="shared" si="7"/>
        <v>23.921066565999965</v>
      </c>
      <c r="AC4" s="4">
        <f t="shared" si="8"/>
        <v>143.71857232849999</v>
      </c>
      <c r="AD4" s="4">
        <f t="shared" si="2"/>
        <v>143.71857232849999</v>
      </c>
      <c r="AE4" s="4" t="s">
        <v>62</v>
      </c>
      <c r="AG4" s="4" t="str">
        <f>AE4</f>
        <v>Weight Captured Separately</v>
      </c>
      <c r="AH4" s="4">
        <v>11033</v>
      </c>
      <c r="AI4">
        <f t="shared" si="3"/>
        <v>5712</v>
      </c>
      <c r="AJ4" t="s">
        <v>81</v>
      </c>
      <c r="AK4" s="2"/>
      <c r="AL4" s="2" t="str">
        <f>AJ4</f>
        <v>Freight Included in Commodity Cost</v>
      </c>
      <c r="AM4" s="4"/>
      <c r="AN4" t="e">
        <f>VLOOKUP([1]!Tabelle13[[#This Row],[Vlookup this ID for freight costs]],$AL$2:$AL$6811,2,FALSE)</f>
        <v>#REF!</v>
      </c>
      <c r="AO4">
        <f t="shared" si="9"/>
        <v>-15569.488933042012</v>
      </c>
      <c r="AP4">
        <v>2.8</v>
      </c>
      <c r="AQ4">
        <v>2.8</v>
      </c>
      <c r="AR4" s="4">
        <v>10</v>
      </c>
      <c r="AS4" s="4">
        <v>1</v>
      </c>
      <c r="AT4" s="4">
        <v>2008</v>
      </c>
      <c r="AU4" s="4">
        <v>10</v>
      </c>
      <c r="AV4" s="4">
        <v>1</v>
      </c>
      <c r="AW4" s="4">
        <v>2008</v>
      </c>
      <c r="AX4" t="str">
        <f t="shared" si="4"/>
        <v>No Delay</v>
      </c>
      <c r="AY4">
        <f t="shared" si="5"/>
        <v>0</v>
      </c>
    </row>
    <row r="5" spans="1:51" x14ac:dyDescent="0.2">
      <c r="A5" s="3">
        <v>76144</v>
      </c>
      <c r="B5" s="1" t="s">
        <v>50</v>
      </c>
      <c r="C5" s="1" t="s">
        <v>51</v>
      </c>
      <c r="D5" s="1" t="s">
        <v>52</v>
      </c>
      <c r="E5" s="1" t="s">
        <v>53</v>
      </c>
      <c r="F5" s="1" t="s">
        <v>53</v>
      </c>
      <c r="G5" s="13" t="s">
        <v>82</v>
      </c>
      <c r="H5" s="12">
        <v>42045</v>
      </c>
      <c r="I5" s="12" t="s">
        <v>83</v>
      </c>
      <c r="J5" s="12">
        <v>42053</v>
      </c>
      <c r="K5" s="4">
        <v>6310</v>
      </c>
      <c r="L5" s="1" t="s">
        <v>56</v>
      </c>
      <c r="M5" s="1" t="s">
        <v>57</v>
      </c>
      <c r="N5" s="1" t="s">
        <v>84</v>
      </c>
      <c r="O5" s="1" t="s">
        <v>59</v>
      </c>
      <c r="P5">
        <v>100</v>
      </c>
      <c r="Q5">
        <v>18</v>
      </c>
      <c r="R5">
        <v>1298.7</v>
      </c>
      <c r="S5">
        <v>72.150000000000006</v>
      </c>
      <c r="T5">
        <v>0.72</v>
      </c>
      <c r="U5">
        <f t="shared" si="0"/>
        <v>1298.7</v>
      </c>
      <c r="V5">
        <f t="shared" si="1"/>
        <v>1800</v>
      </c>
      <c r="W5" s="1" t="s">
        <v>85</v>
      </c>
      <c r="X5" s="1" t="s">
        <v>1236</v>
      </c>
      <c r="Y5" s="1" t="s">
        <v>86</v>
      </c>
      <c r="Z5" s="4">
        <v>6898</v>
      </c>
      <c r="AA5" s="4">
        <f t="shared" si="6"/>
        <v>24.143914614899948</v>
      </c>
      <c r="AB5" s="2">
        <f t="shared" si="7"/>
        <v>24.143914614899948</v>
      </c>
      <c r="AC5" s="4">
        <f t="shared" si="8"/>
        <v>54.571957307449978</v>
      </c>
      <c r="AD5" s="4">
        <f t="shared" si="2"/>
        <v>54.571957307449978</v>
      </c>
      <c r="AE5" s="3" t="s">
        <v>87</v>
      </c>
      <c r="AF5" s="3"/>
      <c r="AG5" s="4" t="str">
        <f>AI5</f>
        <v>Weight Captured Separately</v>
      </c>
      <c r="AH5" s="4">
        <v>19627</v>
      </c>
      <c r="AI5" t="str">
        <f t="shared" si="3"/>
        <v>Weight Captured Separately</v>
      </c>
      <c r="AJ5" t="s">
        <v>87</v>
      </c>
      <c r="AK5" s="2"/>
      <c r="AL5" s="2" t="str">
        <f>AN5</f>
        <v>Invoiced Separately</v>
      </c>
      <c r="AM5" s="4">
        <v>19627</v>
      </c>
      <c r="AN5" t="str">
        <f>INDEX($AJ$2:$AJ$6811,MATCH(AM5,$A$2:$A$6811,0))</f>
        <v>Invoiced Separately</v>
      </c>
      <c r="AO5">
        <f t="shared" si="9"/>
        <v>-15799.434655001105</v>
      </c>
      <c r="AP5">
        <v>1.53</v>
      </c>
      <c r="AQ5">
        <v>1.53</v>
      </c>
      <c r="AR5" s="4">
        <v>10</v>
      </c>
      <c r="AS5" s="4">
        <v>2</v>
      </c>
      <c r="AT5" s="4">
        <v>2015</v>
      </c>
      <c r="AU5" s="4">
        <v>18</v>
      </c>
      <c r="AV5" s="4">
        <v>2</v>
      </c>
      <c r="AW5" s="4">
        <v>2015</v>
      </c>
      <c r="AX5" t="str">
        <f t="shared" si="4"/>
        <v>Delay</v>
      </c>
      <c r="AY5">
        <f t="shared" si="5"/>
        <v>8</v>
      </c>
    </row>
    <row r="6" spans="1:51" x14ac:dyDescent="0.2">
      <c r="A6" s="3">
        <v>1643</v>
      </c>
      <c r="B6" s="1" t="s">
        <v>88</v>
      </c>
      <c r="C6" s="1" t="s">
        <v>89</v>
      </c>
      <c r="D6" s="1" t="s">
        <v>52</v>
      </c>
      <c r="E6" s="1" t="s">
        <v>53</v>
      </c>
      <c r="F6" s="1" t="s">
        <v>53</v>
      </c>
      <c r="G6" s="13" t="s">
        <v>90</v>
      </c>
      <c r="H6" s="12">
        <v>39546</v>
      </c>
      <c r="I6" s="12" t="s">
        <v>91</v>
      </c>
      <c r="J6" s="12">
        <v>39542</v>
      </c>
      <c r="K6" s="4">
        <v>735</v>
      </c>
      <c r="L6" s="1" t="s">
        <v>56</v>
      </c>
      <c r="M6" s="1" t="s">
        <v>57</v>
      </c>
      <c r="N6" s="1" t="s">
        <v>92</v>
      </c>
      <c r="O6" s="1" t="s">
        <v>93</v>
      </c>
      <c r="P6">
        <v>100</v>
      </c>
      <c r="Q6">
        <v>70</v>
      </c>
      <c r="R6">
        <v>0.7</v>
      </c>
      <c r="S6">
        <v>0.01</v>
      </c>
      <c r="T6">
        <v>0</v>
      </c>
      <c r="U6">
        <f t="shared" si="0"/>
        <v>0.70000000000000007</v>
      </c>
      <c r="V6">
        <f t="shared" si="1"/>
        <v>7000</v>
      </c>
      <c r="W6" s="1" t="s">
        <v>60</v>
      </c>
      <c r="X6" s="1" t="s">
        <v>61</v>
      </c>
      <c r="Y6" s="1" t="s">
        <v>61</v>
      </c>
      <c r="Z6" s="3">
        <v>13951</v>
      </c>
      <c r="AA6" s="4">
        <f t="shared" si="6"/>
        <v>26.810880616899944</v>
      </c>
      <c r="AB6" s="2">
        <f t="shared" si="7"/>
        <v>26.810880616899944</v>
      </c>
      <c r="AC6" s="4">
        <f t="shared" si="8"/>
        <v>82.603626872299984</v>
      </c>
      <c r="AD6" s="4">
        <f t="shared" si="2"/>
        <v>82.603626872299984</v>
      </c>
      <c r="AE6" s="4" t="s">
        <v>62</v>
      </c>
      <c r="AG6" s="4" t="str">
        <f t="shared" ref="AG6:AG37" si="10">AE6</f>
        <v>Weight Captured Separately</v>
      </c>
      <c r="AH6" s="4">
        <v>10953</v>
      </c>
      <c r="AI6">
        <f t="shared" si="3"/>
        <v>1024</v>
      </c>
      <c r="AJ6" t="s">
        <v>63</v>
      </c>
      <c r="AK6" s="2"/>
      <c r="AL6" s="2" t="str">
        <f t="shared" ref="AL6:AL37" si="11">AJ6</f>
        <v>Invoiced Separately</v>
      </c>
      <c r="AM6" s="4"/>
      <c r="AN6" t="e">
        <f>VLOOKUP([1]!Tabelle13[[#This Row],[Vlookup this ID for freight costs]],$AL$2:$AL$6811,2,FALSE)</f>
        <v>#REF!</v>
      </c>
      <c r="AO6">
        <f t="shared" si="9"/>
        <v>-46105.752887662486</v>
      </c>
      <c r="AP6">
        <v>0</v>
      </c>
      <c r="AQ6">
        <v>0</v>
      </c>
      <c r="AR6" s="4">
        <v>8</v>
      </c>
      <c r="AS6" s="4">
        <v>4</v>
      </c>
      <c r="AT6" s="4">
        <v>2008</v>
      </c>
      <c r="AU6" s="4">
        <v>4</v>
      </c>
      <c r="AV6" s="4">
        <v>4</v>
      </c>
      <c r="AW6" s="4">
        <v>2008</v>
      </c>
      <c r="AX6" t="str">
        <f t="shared" si="4"/>
        <v>No Delay</v>
      </c>
      <c r="AY6">
        <f t="shared" si="5"/>
        <v>0</v>
      </c>
    </row>
    <row r="7" spans="1:51" x14ac:dyDescent="0.2">
      <c r="A7" s="3">
        <v>5295</v>
      </c>
      <c r="B7" s="1" t="s">
        <v>64</v>
      </c>
      <c r="C7" s="1" t="s">
        <v>65</v>
      </c>
      <c r="D7" s="1" t="s">
        <v>52</v>
      </c>
      <c r="E7" s="1" t="s">
        <v>53</v>
      </c>
      <c r="F7" s="1" t="s">
        <v>53</v>
      </c>
      <c r="G7" s="13" t="s">
        <v>94</v>
      </c>
      <c r="H7" s="12">
        <v>39068</v>
      </c>
      <c r="I7" s="12" t="s">
        <v>94</v>
      </c>
      <c r="J7" s="12">
        <v>39068</v>
      </c>
      <c r="K7" s="4">
        <v>34</v>
      </c>
      <c r="L7" s="1" t="s">
        <v>56</v>
      </c>
      <c r="M7" s="1" t="s">
        <v>76</v>
      </c>
      <c r="N7" s="1" t="s">
        <v>77</v>
      </c>
      <c r="O7" s="1" t="s">
        <v>78</v>
      </c>
      <c r="P7">
        <v>100</v>
      </c>
      <c r="Q7">
        <v>8</v>
      </c>
      <c r="R7">
        <v>3200</v>
      </c>
      <c r="S7">
        <v>400</v>
      </c>
      <c r="T7">
        <v>4</v>
      </c>
      <c r="U7">
        <f t="shared" si="0"/>
        <v>3200</v>
      </c>
      <c r="V7">
        <f t="shared" si="1"/>
        <v>800</v>
      </c>
      <c r="W7" s="1" t="s">
        <v>79</v>
      </c>
      <c r="X7" s="1" t="s">
        <v>3088</v>
      </c>
      <c r="Y7" s="1" t="s">
        <v>80</v>
      </c>
      <c r="Z7" s="3">
        <v>10013</v>
      </c>
      <c r="AA7" s="4">
        <f t="shared" si="6"/>
        <v>29.413149982999947</v>
      </c>
      <c r="AB7" s="2">
        <f t="shared" si="7"/>
        <v>29.413149982999947</v>
      </c>
      <c r="AC7" s="4">
        <f t="shared" si="8"/>
        <v>17.853287495749989</v>
      </c>
      <c r="AD7" s="4">
        <f t="shared" si="2"/>
        <v>17.853287495749989</v>
      </c>
      <c r="AE7" s="4" t="s">
        <v>62</v>
      </c>
      <c r="AG7" s="4" t="str">
        <f t="shared" si="10"/>
        <v>Weight Captured Separately</v>
      </c>
      <c r="AH7" s="4">
        <v>11970</v>
      </c>
      <c r="AI7">
        <f t="shared" si="3"/>
        <v>3337</v>
      </c>
      <c r="AJ7" t="s">
        <v>63</v>
      </c>
      <c r="AK7" s="2"/>
      <c r="AL7" s="2" t="str">
        <f t="shared" si="11"/>
        <v>Invoiced Separately</v>
      </c>
      <c r="AM7" s="4"/>
      <c r="AN7" t="e">
        <f>VLOOKUP([1]!Tabelle13[[#This Row],[Vlookup this ID for freight costs]],$AL$2:$AL$6811,2,FALSE)</f>
        <v>#REF!</v>
      </c>
      <c r="AO7">
        <f t="shared" si="9"/>
        <v>-15689.968756680873</v>
      </c>
      <c r="AP7">
        <v>0</v>
      </c>
      <c r="AR7" s="4">
        <v>17</v>
      </c>
      <c r="AS7" s="4">
        <v>12</v>
      </c>
      <c r="AT7" s="4">
        <v>2006</v>
      </c>
      <c r="AU7" s="4">
        <v>17</v>
      </c>
      <c r="AV7" s="4">
        <v>12</v>
      </c>
      <c r="AW7" s="4">
        <v>2006</v>
      </c>
      <c r="AX7" t="str">
        <f t="shared" si="4"/>
        <v>No Delay</v>
      </c>
      <c r="AY7">
        <f t="shared" si="5"/>
        <v>0</v>
      </c>
    </row>
    <row r="8" spans="1:51" x14ac:dyDescent="0.2">
      <c r="A8" s="3">
        <v>5646</v>
      </c>
      <c r="B8" s="1" t="s">
        <v>95</v>
      </c>
      <c r="C8" s="1" t="s">
        <v>65</v>
      </c>
      <c r="D8" s="1" t="s">
        <v>52</v>
      </c>
      <c r="E8" s="1" t="s">
        <v>53</v>
      </c>
      <c r="F8" s="1" t="s">
        <v>53</v>
      </c>
      <c r="G8" s="13" t="s">
        <v>96</v>
      </c>
      <c r="H8" s="12">
        <v>39576</v>
      </c>
      <c r="I8" s="12" t="s">
        <v>97</v>
      </c>
      <c r="J8" s="12">
        <v>39545</v>
      </c>
      <c r="K8" s="4">
        <v>748</v>
      </c>
      <c r="L8" s="1" t="s">
        <v>56</v>
      </c>
      <c r="M8" s="1" t="s">
        <v>57</v>
      </c>
      <c r="N8" s="1" t="s">
        <v>92</v>
      </c>
      <c r="O8" s="1" t="s">
        <v>93</v>
      </c>
      <c r="P8">
        <v>100</v>
      </c>
      <c r="Q8">
        <v>285</v>
      </c>
      <c r="R8">
        <v>2.85</v>
      </c>
      <c r="S8">
        <v>0.01</v>
      </c>
      <c r="T8">
        <v>0</v>
      </c>
      <c r="U8">
        <f t="shared" si="0"/>
        <v>2.85</v>
      </c>
      <c r="V8">
        <f t="shared" si="1"/>
        <v>28500</v>
      </c>
      <c r="W8" s="1" t="s">
        <v>60</v>
      </c>
      <c r="X8" s="1" t="s">
        <v>61</v>
      </c>
      <c r="Y8" s="1" t="s">
        <v>61</v>
      </c>
      <c r="Z8" s="3">
        <v>12853</v>
      </c>
      <c r="AA8" s="4">
        <f t="shared" si="6"/>
        <v>56.632798836449993</v>
      </c>
      <c r="AB8" s="2">
        <f t="shared" si="7"/>
        <v>56.632798836449993</v>
      </c>
      <c r="AC8" s="4">
        <f t="shared" si="8"/>
        <v>343.65819970911252</v>
      </c>
      <c r="AD8" s="4">
        <f t="shared" si="2"/>
        <v>343.65819970911252</v>
      </c>
      <c r="AE8" s="4" t="s">
        <v>62</v>
      </c>
      <c r="AG8" s="4" t="str">
        <f t="shared" si="10"/>
        <v>Weight Captured Separately</v>
      </c>
      <c r="AH8" s="4">
        <v>10549</v>
      </c>
      <c r="AI8" t="str">
        <f t="shared" si="3"/>
        <v>Weight Captured Separately</v>
      </c>
      <c r="AJ8" t="s">
        <v>63</v>
      </c>
      <c r="AK8" s="2"/>
      <c r="AL8" s="2" t="str">
        <f t="shared" si="11"/>
        <v>Invoiced Separately</v>
      </c>
      <c r="AM8" s="4"/>
      <c r="AN8" t="e">
        <f>VLOOKUP([1]!Tabelle13[[#This Row],[Vlookup this ID for freight costs]],$AL$2:$AL$6811,2,FALSE)</f>
        <v>#REF!</v>
      </c>
      <c r="AO8">
        <f t="shared" si="9"/>
        <v>-87349.237418001998</v>
      </c>
      <c r="AP8">
        <v>0</v>
      </c>
      <c r="AQ8">
        <v>0</v>
      </c>
      <c r="AR8" s="4">
        <v>8</v>
      </c>
      <c r="AS8" s="4">
        <v>5</v>
      </c>
      <c r="AT8" s="4">
        <v>2008</v>
      </c>
      <c r="AU8" s="4">
        <v>7</v>
      </c>
      <c r="AV8" s="4">
        <v>4</v>
      </c>
      <c r="AW8" s="4">
        <v>2008</v>
      </c>
      <c r="AX8" t="str">
        <f t="shared" si="4"/>
        <v>No Delay</v>
      </c>
      <c r="AY8">
        <f t="shared" si="5"/>
        <v>0</v>
      </c>
    </row>
    <row r="9" spans="1:51" x14ac:dyDescent="0.2">
      <c r="A9" s="3">
        <v>10240</v>
      </c>
      <c r="B9" s="1" t="s">
        <v>98</v>
      </c>
      <c r="C9" s="1" t="s">
        <v>99</v>
      </c>
      <c r="D9" s="1" t="s">
        <v>100</v>
      </c>
      <c r="E9" s="1" t="s">
        <v>101</v>
      </c>
      <c r="F9" s="1" t="s">
        <v>101</v>
      </c>
      <c r="G9" s="13" t="s">
        <v>102</v>
      </c>
      <c r="H9" s="12">
        <v>39867</v>
      </c>
      <c r="I9" s="12" t="s">
        <v>102</v>
      </c>
      <c r="J9" s="12">
        <v>39867</v>
      </c>
      <c r="K9" s="4">
        <v>1377</v>
      </c>
      <c r="L9" s="1" t="s">
        <v>56</v>
      </c>
      <c r="M9" s="1" t="s">
        <v>103</v>
      </c>
      <c r="N9" s="1" t="s">
        <v>104</v>
      </c>
      <c r="O9" s="1" t="s">
        <v>59</v>
      </c>
      <c r="P9">
        <v>100</v>
      </c>
      <c r="Q9">
        <v>110</v>
      </c>
      <c r="R9">
        <v>12650</v>
      </c>
      <c r="S9">
        <v>115</v>
      </c>
      <c r="T9">
        <v>1.1499999999999999</v>
      </c>
      <c r="U9">
        <f t="shared" si="0"/>
        <v>12650</v>
      </c>
      <c r="V9">
        <f t="shared" si="1"/>
        <v>11000</v>
      </c>
      <c r="W9" s="1" t="s">
        <v>60</v>
      </c>
      <c r="X9" s="1" t="s">
        <v>61</v>
      </c>
      <c r="Y9" s="1" t="s">
        <v>61</v>
      </c>
      <c r="Z9" s="3">
        <v>17778</v>
      </c>
      <c r="AA9" s="4">
        <f t="shared" si="6"/>
        <v>76.639616711000016</v>
      </c>
      <c r="AB9" s="2">
        <f t="shared" si="7"/>
        <v>76.639616711000016</v>
      </c>
      <c r="AC9" s="4">
        <f t="shared" si="8"/>
        <v>220.49028168091664</v>
      </c>
      <c r="AD9" s="4">
        <f>AVERAGEIFS($AA$2:$AA$6811,$L$2:$L$6811,L9,$V$2:$V$6811,"&gt;="&amp;(V9-1000), $V$2:$V$6811,"&lt;="&amp;(V9+1000),$AA$2:$AA$6811,"&gt;"&amp;1)</f>
        <v>220.49028168091664</v>
      </c>
      <c r="AE9" s="4" t="s">
        <v>62</v>
      </c>
      <c r="AG9" s="4" t="str">
        <f t="shared" si="10"/>
        <v>Weight Captured Separately</v>
      </c>
      <c r="AH9" s="4">
        <v>82487</v>
      </c>
      <c r="AI9">
        <f t="shared" si="3"/>
        <v>4944</v>
      </c>
      <c r="AJ9" t="s">
        <v>81</v>
      </c>
      <c r="AK9" s="2"/>
      <c r="AL9" s="2" t="str">
        <f t="shared" si="11"/>
        <v>Freight Included in Commodity Cost</v>
      </c>
      <c r="AM9" s="4"/>
      <c r="AN9" t="e">
        <f>VLOOKUP([1]!Tabelle13[[#This Row],[Vlookup this ID for freight costs]],$AL$2:$AL$6811,2,FALSE)</f>
        <v>#REF!</v>
      </c>
      <c r="AO9">
        <f t="shared" si="9"/>
        <v>-28116.434430716974</v>
      </c>
      <c r="AP9">
        <v>24.79</v>
      </c>
      <c r="AQ9">
        <v>24.79</v>
      </c>
      <c r="AR9" s="4">
        <v>23</v>
      </c>
      <c r="AS9" s="4">
        <v>2</v>
      </c>
      <c r="AT9" s="4">
        <v>2009</v>
      </c>
      <c r="AU9" s="4">
        <v>23</v>
      </c>
      <c r="AV9" s="4">
        <v>2</v>
      </c>
      <c r="AW9" s="4">
        <v>2009</v>
      </c>
      <c r="AX9" t="str">
        <f t="shared" si="4"/>
        <v>No Delay</v>
      </c>
      <c r="AY9">
        <f t="shared" si="5"/>
        <v>0</v>
      </c>
    </row>
    <row r="10" spans="1:51" x14ac:dyDescent="0.2">
      <c r="A10" s="3">
        <v>305</v>
      </c>
      <c r="B10" s="1" t="s">
        <v>95</v>
      </c>
      <c r="C10" s="1" t="s">
        <v>65</v>
      </c>
      <c r="D10" s="1" t="s">
        <v>52</v>
      </c>
      <c r="E10" s="1" t="s">
        <v>53</v>
      </c>
      <c r="F10" s="1" t="s">
        <v>53</v>
      </c>
      <c r="G10" s="13" t="s">
        <v>105</v>
      </c>
      <c r="H10" s="12">
        <v>39483</v>
      </c>
      <c r="I10" s="12" t="s">
        <v>105</v>
      </c>
      <c r="J10" s="12">
        <v>39483</v>
      </c>
      <c r="K10" s="4">
        <v>644</v>
      </c>
      <c r="L10" s="1" t="s">
        <v>56</v>
      </c>
      <c r="M10" s="1" t="s">
        <v>57</v>
      </c>
      <c r="N10" s="1" t="s">
        <v>92</v>
      </c>
      <c r="O10" s="1" t="s">
        <v>93</v>
      </c>
      <c r="P10">
        <v>100</v>
      </c>
      <c r="Q10">
        <v>650</v>
      </c>
      <c r="R10">
        <v>6.5</v>
      </c>
      <c r="S10">
        <v>0.01</v>
      </c>
      <c r="T10">
        <v>0</v>
      </c>
      <c r="U10">
        <f t="shared" si="0"/>
        <v>6.5</v>
      </c>
      <c r="V10">
        <f t="shared" si="1"/>
        <v>65000</v>
      </c>
      <c r="W10" s="1" t="s">
        <v>60</v>
      </c>
      <c r="X10" s="1" t="s">
        <v>61</v>
      </c>
      <c r="Y10" s="1" t="s">
        <v>61</v>
      </c>
      <c r="Z10" s="3">
        <v>12853</v>
      </c>
      <c r="AA10" s="4">
        <f t="shared" si="6"/>
        <v>107.26070651149995</v>
      </c>
      <c r="AB10" s="2">
        <f t="shared" si="7"/>
        <v>107.26070651149995</v>
      </c>
      <c r="AC10" s="4">
        <f t="shared" si="8"/>
        <v>127.63035325574998</v>
      </c>
      <c r="AD10" s="4">
        <f>AVERAGEIFS($AA$2:$AA$6811,$L$2:$L$6811,L10,$V$2:$V$6811,"&gt;="&amp;(V10-100), $V$2:$V$6811,"&lt;="&amp;(V10+100),$AA$2:$AA$6811,"&gt;"&amp;1)</f>
        <v>127.63035325574998</v>
      </c>
      <c r="AE10" s="4" t="s">
        <v>62</v>
      </c>
      <c r="AG10" s="4" t="str">
        <f t="shared" si="10"/>
        <v>Weight Captured Separately</v>
      </c>
      <c r="AH10" s="4">
        <v>4949</v>
      </c>
      <c r="AI10">
        <f t="shared" si="3"/>
        <v>2724</v>
      </c>
      <c r="AJ10" t="s">
        <v>63</v>
      </c>
      <c r="AK10" s="2"/>
      <c r="AL10" s="2" t="str">
        <f t="shared" si="11"/>
        <v>Invoiced Separately</v>
      </c>
      <c r="AM10" s="4"/>
      <c r="AN10" t="e">
        <f>VLOOKUP([1]!Tabelle13[[#This Row],[Vlookup this ID for freight costs]],$AL$2:$AL$6811,2,FALSE)</f>
        <v>#REF!</v>
      </c>
      <c r="AO10">
        <f t="shared" si="9"/>
        <v>-162535.76135180055</v>
      </c>
      <c r="AP10">
        <v>0.01</v>
      </c>
      <c r="AQ10">
        <v>0.01</v>
      </c>
      <c r="AR10" s="4">
        <v>5</v>
      </c>
      <c r="AS10" s="4">
        <v>2</v>
      </c>
      <c r="AT10" s="4">
        <v>2008</v>
      </c>
      <c r="AU10" s="4">
        <v>5</v>
      </c>
      <c r="AV10" s="4">
        <v>2</v>
      </c>
      <c r="AW10" s="4">
        <v>2008</v>
      </c>
      <c r="AX10" t="str">
        <f t="shared" si="4"/>
        <v>No Delay</v>
      </c>
      <c r="AY10">
        <f t="shared" si="5"/>
        <v>0</v>
      </c>
    </row>
    <row r="11" spans="1:51" x14ac:dyDescent="0.2">
      <c r="A11" s="3">
        <v>1730</v>
      </c>
      <c r="B11" s="1" t="s">
        <v>64</v>
      </c>
      <c r="C11" s="1" t="s">
        <v>65</v>
      </c>
      <c r="D11" s="1" t="s">
        <v>52</v>
      </c>
      <c r="E11" s="1" t="s">
        <v>53</v>
      </c>
      <c r="F11" s="1" t="s">
        <v>53</v>
      </c>
      <c r="G11" s="13" t="s">
        <v>106</v>
      </c>
      <c r="H11" s="12">
        <v>39596</v>
      </c>
      <c r="I11" s="12" t="s">
        <v>106</v>
      </c>
      <c r="J11" s="12">
        <v>39596</v>
      </c>
      <c r="K11" s="4">
        <v>863</v>
      </c>
      <c r="L11" s="1" t="s">
        <v>56</v>
      </c>
      <c r="M11" s="1" t="s">
        <v>57</v>
      </c>
      <c r="N11" s="1" t="s">
        <v>92</v>
      </c>
      <c r="O11" s="1" t="s">
        <v>93</v>
      </c>
      <c r="P11">
        <v>100</v>
      </c>
      <c r="Q11">
        <v>1130</v>
      </c>
      <c r="R11">
        <v>11.3</v>
      </c>
      <c r="S11">
        <v>0.01</v>
      </c>
      <c r="T11">
        <v>0</v>
      </c>
      <c r="U11">
        <f t="shared" si="0"/>
        <v>11.3</v>
      </c>
      <c r="V11">
        <f t="shared" si="1"/>
        <v>113000</v>
      </c>
      <c r="W11" s="1" t="s">
        <v>60</v>
      </c>
      <c r="X11" s="1" t="s">
        <v>61</v>
      </c>
      <c r="Y11" s="1" t="s">
        <v>61</v>
      </c>
      <c r="Z11" s="3">
        <v>12853</v>
      </c>
      <c r="AA11" s="4">
        <f t="shared" si="6"/>
        <v>173.83987276909994</v>
      </c>
      <c r="AB11" s="2">
        <f t="shared" si="7"/>
        <v>173.83987276909994</v>
      </c>
      <c r="AC11" s="4">
        <f t="shared" si="8"/>
        <v>322.94662425636665</v>
      </c>
      <c r="AD11" s="4">
        <f>AVERAGEIFS($AA$2:$AA$6811,$L$2:$L$6811,L11,$V$2:$V$6811,"&gt;="&amp;(V11-100), $V$2:$V$6811,"&lt;="&amp;(V11+100),$AA$2:$AA$6811,"&gt;"&amp;1)</f>
        <v>322.94662425636665</v>
      </c>
      <c r="AE11" s="4" t="s">
        <v>62</v>
      </c>
      <c r="AG11" s="4" t="str">
        <f t="shared" si="10"/>
        <v>Weight Captured Separately</v>
      </c>
      <c r="AH11" s="4">
        <v>10781</v>
      </c>
      <c r="AI11">
        <f t="shared" si="3"/>
        <v>2634</v>
      </c>
      <c r="AJ11" t="s">
        <v>63</v>
      </c>
      <c r="AK11" s="2"/>
      <c r="AL11" s="2" t="str">
        <f t="shared" si="11"/>
        <v>Invoiced Separately</v>
      </c>
      <c r="AM11" s="4"/>
      <c r="AN11" t="e">
        <f>VLOOKUP([1]!Tabelle13[[#This Row],[Vlookup this ID for freight costs]],$AL$2:$AL$6811,2,FALSE)</f>
        <v>#REF!</v>
      </c>
      <c r="AO11">
        <f t="shared" si="9"/>
        <v>-260748.64866527769</v>
      </c>
      <c r="AP11">
        <v>0.02</v>
      </c>
      <c r="AQ11">
        <v>0.02</v>
      </c>
      <c r="AR11" s="4">
        <v>28</v>
      </c>
      <c r="AS11" s="4">
        <v>5</v>
      </c>
      <c r="AT11" s="4">
        <v>2008</v>
      </c>
      <c r="AU11" s="4">
        <v>28</v>
      </c>
      <c r="AV11" s="4">
        <v>5</v>
      </c>
      <c r="AW11" s="4">
        <v>2008</v>
      </c>
      <c r="AX11" t="str">
        <f t="shared" si="4"/>
        <v>No Delay</v>
      </c>
      <c r="AY11">
        <f t="shared" si="5"/>
        <v>0</v>
      </c>
    </row>
    <row r="12" spans="1:51" x14ac:dyDescent="0.2">
      <c r="A12" s="3">
        <v>6753</v>
      </c>
      <c r="B12" s="1" t="s">
        <v>64</v>
      </c>
      <c r="C12" s="1" t="s">
        <v>65</v>
      </c>
      <c r="D12" s="1" t="s">
        <v>74</v>
      </c>
      <c r="E12" s="1" t="s">
        <v>53</v>
      </c>
      <c r="F12" s="1" t="s">
        <v>107</v>
      </c>
      <c r="G12" s="13" t="s">
        <v>108</v>
      </c>
      <c r="H12" s="12">
        <v>39332</v>
      </c>
      <c r="I12" s="12" t="s">
        <v>109</v>
      </c>
      <c r="J12" s="12">
        <v>39209</v>
      </c>
      <c r="K12" s="4">
        <v>148</v>
      </c>
      <c r="L12" s="1" t="s">
        <v>56</v>
      </c>
      <c r="M12" s="1" t="s">
        <v>110</v>
      </c>
      <c r="N12" s="1" t="s">
        <v>104</v>
      </c>
      <c r="O12" s="1" t="s">
        <v>59</v>
      </c>
      <c r="P12">
        <v>100</v>
      </c>
      <c r="Q12">
        <v>500</v>
      </c>
      <c r="R12">
        <v>40000</v>
      </c>
      <c r="S12">
        <v>80</v>
      </c>
      <c r="T12">
        <v>0.8</v>
      </c>
      <c r="U12">
        <f t="shared" si="0"/>
        <v>40000</v>
      </c>
      <c r="V12">
        <f t="shared" si="1"/>
        <v>50000</v>
      </c>
      <c r="W12" s="1" t="s">
        <v>111</v>
      </c>
      <c r="X12" s="1" t="s">
        <v>112</v>
      </c>
      <c r="Y12" s="1" t="s">
        <v>112</v>
      </c>
      <c r="Z12" s="3">
        <v>8062</v>
      </c>
      <c r="AA12" s="4">
        <f t="shared" si="6"/>
        <v>226.46669337099999</v>
      </c>
      <c r="AB12" s="2">
        <f t="shared" si="7"/>
        <v>226.46669337099999</v>
      </c>
      <c r="AC12" s="4">
        <f t="shared" si="8"/>
        <v>450.66090297133337</v>
      </c>
      <c r="AD12" s="4">
        <f>AVERAGEIFS($AA$2:$AA$6811,$L$2:$L$6811,L12,$V$2:$V$6811,"&gt;="&amp;(V12-100), $V$2:$V$6811,"&lt;="&amp;(V12+100),$AA$2:$AA$6811,"&gt;"&amp;1)</f>
        <v>450.66090297133337</v>
      </c>
      <c r="AE12" s="4" t="s">
        <v>62</v>
      </c>
      <c r="AG12" s="4" t="str">
        <f t="shared" si="10"/>
        <v>Weight Captured Separately</v>
      </c>
      <c r="AH12" s="4">
        <v>12000</v>
      </c>
      <c r="AI12">
        <f t="shared" si="3"/>
        <v>4374</v>
      </c>
      <c r="AJ12" t="s">
        <v>81</v>
      </c>
      <c r="AK12" s="2"/>
      <c r="AL12" s="2" t="str">
        <f t="shared" si="11"/>
        <v>Freight Included in Commodity Cost</v>
      </c>
      <c r="AM12" s="4"/>
      <c r="AN12" t="e">
        <f>VLOOKUP([1]!Tabelle13[[#This Row],[Vlookup this ID for freight costs]],$AL$2:$AL$6811,2,FALSE)</f>
        <v>#REF!</v>
      </c>
      <c r="AO12">
        <f t="shared" si="9"/>
        <v>-10504.544632093632</v>
      </c>
      <c r="AP12">
        <v>64</v>
      </c>
      <c r="AQ12">
        <v>64</v>
      </c>
      <c r="AR12" s="4">
        <v>7</v>
      </c>
      <c r="AS12" s="4">
        <v>9</v>
      </c>
      <c r="AT12" s="4">
        <v>2007</v>
      </c>
      <c r="AU12" s="4">
        <v>7</v>
      </c>
      <c r="AV12" s="4">
        <v>5</v>
      </c>
      <c r="AW12" s="4">
        <v>2007</v>
      </c>
      <c r="AX12" t="str">
        <f t="shared" si="4"/>
        <v>No Delay</v>
      </c>
      <c r="AY12">
        <f t="shared" si="5"/>
        <v>0</v>
      </c>
    </row>
    <row r="13" spans="1:51" x14ac:dyDescent="0.2">
      <c r="A13" s="3">
        <v>76766</v>
      </c>
      <c r="B13" s="1" t="s">
        <v>113</v>
      </c>
      <c r="C13" s="1" t="s">
        <v>114</v>
      </c>
      <c r="D13" s="1" t="s">
        <v>52</v>
      </c>
      <c r="E13" s="1" t="s">
        <v>53</v>
      </c>
      <c r="F13" s="1" t="s">
        <v>53</v>
      </c>
      <c r="G13" s="13" t="s">
        <v>115</v>
      </c>
      <c r="H13" s="12">
        <v>42222</v>
      </c>
      <c r="I13" s="12" t="s">
        <v>116</v>
      </c>
      <c r="J13" s="12">
        <v>42228</v>
      </c>
      <c r="K13" s="4">
        <v>6738</v>
      </c>
      <c r="L13" s="1" t="s">
        <v>56</v>
      </c>
      <c r="M13" s="1" t="s">
        <v>57</v>
      </c>
      <c r="N13" s="1" t="s">
        <v>104</v>
      </c>
      <c r="O13" s="1" t="s">
        <v>59</v>
      </c>
      <c r="P13">
        <v>100</v>
      </c>
      <c r="Q13">
        <v>530</v>
      </c>
      <c r="R13">
        <v>42400</v>
      </c>
      <c r="S13">
        <v>80</v>
      </c>
      <c r="T13">
        <v>0.8</v>
      </c>
      <c r="U13">
        <f t="shared" si="0"/>
        <v>42400</v>
      </c>
      <c r="V13">
        <f t="shared" si="1"/>
        <v>53000</v>
      </c>
      <c r="W13" s="1" t="s">
        <v>85</v>
      </c>
      <c r="X13" s="1" t="s">
        <v>1236</v>
      </c>
      <c r="Y13" s="1" t="s">
        <v>86</v>
      </c>
      <c r="Z13" s="4">
        <v>7060</v>
      </c>
      <c r="AA13" s="4">
        <f t="shared" si="6"/>
        <v>239.02860984099999</v>
      </c>
      <c r="AB13" s="2">
        <f t="shared" si="7"/>
        <v>239.02860984099999</v>
      </c>
      <c r="AC13" s="4">
        <f t="shared" si="8"/>
        <v>524.67620328033331</v>
      </c>
      <c r="AD13" s="4">
        <f>AVERAGEIFS($AA$2:$AA$6811,$L$2:$L$6811,L13,$V$2:$V$6811,"&gt;="&amp;(V13-1000), $V$2:$V$6811,"&lt;="&amp;(V13+1000),$AA$2:$AA$6811,"&gt;"&amp;1)</f>
        <v>524.67620328033331</v>
      </c>
      <c r="AE13" s="4" t="s">
        <v>62</v>
      </c>
      <c r="AG13" s="4" t="str">
        <f t="shared" si="10"/>
        <v>Weight Captured Separately</v>
      </c>
      <c r="AI13" t="e">
        <f t="shared" si="3"/>
        <v>#N/A</v>
      </c>
      <c r="AJ13" t="s">
        <v>63</v>
      </c>
      <c r="AK13" s="2"/>
      <c r="AL13" s="2" t="str">
        <f t="shared" si="11"/>
        <v>Invoiced Separately</v>
      </c>
      <c r="AM13" s="4"/>
      <c r="AN13" t="e">
        <f>VLOOKUP([1]!Tabelle13[[#This Row],[Vlookup this ID for freight costs]],$AL$2:$AL$6811,2,FALSE)</f>
        <v>#REF!</v>
      </c>
      <c r="AO13">
        <f t="shared" si="9"/>
        <v>-7676.8874870665895</v>
      </c>
      <c r="AP13">
        <v>49.9</v>
      </c>
      <c r="AQ13">
        <v>49.9</v>
      </c>
      <c r="AR13" s="4">
        <v>6</v>
      </c>
      <c r="AS13" s="4">
        <v>8</v>
      </c>
      <c r="AT13" s="4">
        <v>2015</v>
      </c>
      <c r="AU13" s="4">
        <v>12</v>
      </c>
      <c r="AV13" s="4">
        <v>8</v>
      </c>
      <c r="AW13" s="4">
        <v>2015</v>
      </c>
      <c r="AX13" t="str">
        <f t="shared" si="4"/>
        <v>Delay</v>
      </c>
      <c r="AY13">
        <f t="shared" si="5"/>
        <v>6</v>
      </c>
    </row>
    <row r="14" spans="1:51" x14ac:dyDescent="0.2">
      <c r="A14" s="3">
        <v>1660</v>
      </c>
      <c r="B14" s="1" t="s">
        <v>72</v>
      </c>
      <c r="C14" s="1" t="s">
        <v>73</v>
      </c>
      <c r="D14" s="1" t="s">
        <v>52</v>
      </c>
      <c r="E14" s="1" t="s">
        <v>53</v>
      </c>
      <c r="F14" s="1" t="s">
        <v>53</v>
      </c>
      <c r="G14" s="13" t="s">
        <v>117</v>
      </c>
      <c r="H14" s="12">
        <v>39769</v>
      </c>
      <c r="I14" s="12" t="s">
        <v>118</v>
      </c>
      <c r="J14" s="12">
        <v>39742</v>
      </c>
      <c r="K14" s="4">
        <v>1131</v>
      </c>
      <c r="L14" s="1" t="s">
        <v>56</v>
      </c>
      <c r="M14" s="1" t="s">
        <v>57</v>
      </c>
      <c r="N14" s="1" t="s">
        <v>92</v>
      </c>
      <c r="O14" s="1" t="s">
        <v>93</v>
      </c>
      <c r="P14">
        <v>100</v>
      </c>
      <c r="Q14">
        <v>1634</v>
      </c>
      <c r="R14">
        <v>16.34</v>
      </c>
      <c r="S14">
        <v>0.01</v>
      </c>
      <c r="T14">
        <v>0</v>
      </c>
      <c r="U14">
        <f t="shared" si="0"/>
        <v>16.34</v>
      </c>
      <c r="V14">
        <f t="shared" si="1"/>
        <v>163400</v>
      </c>
      <c r="W14" s="1" t="s">
        <v>60</v>
      </c>
      <c r="X14" s="1" t="s">
        <v>61</v>
      </c>
      <c r="Y14" s="1" t="s">
        <v>61</v>
      </c>
      <c r="Z14" s="3">
        <v>13004</v>
      </c>
      <c r="AA14" s="4">
        <f t="shared" si="6"/>
        <v>243.74799733958002</v>
      </c>
      <c r="AB14" s="2">
        <f t="shared" si="7"/>
        <v>243.74799733958002</v>
      </c>
      <c r="AC14" s="4">
        <f t="shared" si="8"/>
        <v>308.37399866979001</v>
      </c>
      <c r="AD14" s="4">
        <f t="shared" ref="AD14:AD19" si="12">AVERAGEIFS($AA$2:$AA$6811,$L$2:$L$6811,L14,$V$2:$V$6811,"&gt;="&amp;(V14-100), $V$2:$V$6811,"&lt;="&amp;(V14+100),$AA$2:$AA$6811,"&gt;"&amp;1)</f>
        <v>308.37399866979001</v>
      </c>
      <c r="AE14" s="4" t="s">
        <v>62</v>
      </c>
      <c r="AG14" s="4" t="str">
        <f t="shared" si="10"/>
        <v>Weight Captured Separately</v>
      </c>
      <c r="AH14" s="4">
        <v>11260</v>
      </c>
      <c r="AI14">
        <f t="shared" si="3"/>
        <v>273</v>
      </c>
      <c r="AJ14" t="s">
        <v>63</v>
      </c>
      <c r="AK14" s="2"/>
      <c r="AL14" s="2" t="str">
        <f t="shared" si="11"/>
        <v>Invoiced Separately</v>
      </c>
      <c r="AM14" s="4"/>
      <c r="AN14" t="e">
        <f>VLOOKUP([1]!Tabelle13[[#This Row],[Vlookup this ID for freight costs]],$AL$2:$AL$6811,2,FALSE)</f>
        <v>#REF!</v>
      </c>
      <c r="AO14">
        <f t="shared" si="9"/>
        <v>-364520.62715383834</v>
      </c>
      <c r="AP14">
        <v>0.03</v>
      </c>
      <c r="AQ14">
        <v>0.03</v>
      </c>
      <c r="AR14" s="4">
        <v>17</v>
      </c>
      <c r="AS14" s="4">
        <v>11</v>
      </c>
      <c r="AT14" s="4">
        <v>2008</v>
      </c>
      <c r="AU14" s="4">
        <v>21</v>
      </c>
      <c r="AV14" s="4">
        <v>10</v>
      </c>
      <c r="AW14" s="4">
        <v>2008</v>
      </c>
      <c r="AX14" t="str">
        <f t="shared" si="4"/>
        <v>No Delay</v>
      </c>
      <c r="AY14">
        <f t="shared" si="5"/>
        <v>0</v>
      </c>
    </row>
    <row r="15" spans="1:51" x14ac:dyDescent="0.2">
      <c r="A15" s="3">
        <v>5622</v>
      </c>
      <c r="B15" s="1" t="s">
        <v>119</v>
      </c>
      <c r="C15" s="1" t="s">
        <v>114</v>
      </c>
      <c r="D15" s="1" t="s">
        <v>52</v>
      </c>
      <c r="E15" s="1" t="s">
        <v>53</v>
      </c>
      <c r="F15" s="1" t="s">
        <v>53</v>
      </c>
      <c r="G15" s="13" t="s">
        <v>120</v>
      </c>
      <c r="H15" s="12">
        <v>39560</v>
      </c>
      <c r="I15" s="12" t="s">
        <v>120</v>
      </c>
      <c r="J15" s="12">
        <v>39560</v>
      </c>
      <c r="K15" s="4">
        <v>784</v>
      </c>
      <c r="L15" s="1" t="s">
        <v>56</v>
      </c>
      <c r="M15" s="1" t="s">
        <v>57</v>
      </c>
      <c r="N15" s="1" t="s">
        <v>92</v>
      </c>
      <c r="O15" s="1" t="s">
        <v>93</v>
      </c>
      <c r="P15">
        <v>100</v>
      </c>
      <c r="Q15">
        <v>2000</v>
      </c>
      <c r="R15">
        <v>20</v>
      </c>
      <c r="S15">
        <v>0.01</v>
      </c>
      <c r="T15">
        <v>0</v>
      </c>
      <c r="U15">
        <f t="shared" si="0"/>
        <v>20</v>
      </c>
      <c r="V15">
        <f t="shared" si="1"/>
        <v>200000</v>
      </c>
      <c r="W15" s="1" t="s">
        <v>60</v>
      </c>
      <c r="X15" s="1" t="s">
        <v>61</v>
      </c>
      <c r="Y15" s="1" t="s">
        <v>61</v>
      </c>
      <c r="Z15" s="3">
        <v>12841</v>
      </c>
      <c r="AA15" s="4">
        <f t="shared" si="6"/>
        <v>294.51461161100002</v>
      </c>
      <c r="AB15" s="2">
        <f t="shared" si="7"/>
        <v>294.51461161100002</v>
      </c>
      <c r="AC15" s="4">
        <f t="shared" si="8"/>
        <v>1766.9626624316154</v>
      </c>
      <c r="AD15" s="4">
        <f t="shared" si="12"/>
        <v>1766.9626624316154</v>
      </c>
      <c r="AE15" s="4" t="s">
        <v>62</v>
      </c>
      <c r="AG15" s="4" t="str">
        <f t="shared" si="10"/>
        <v>Weight Captured Separately</v>
      </c>
      <c r="AH15" s="4">
        <v>10544</v>
      </c>
      <c r="AI15">
        <f t="shared" si="3"/>
        <v>1178</v>
      </c>
      <c r="AJ15" t="s">
        <v>63</v>
      </c>
      <c r="AK15" s="2"/>
      <c r="AL15" s="2" t="str">
        <f t="shared" si="11"/>
        <v>Invoiced Separately</v>
      </c>
      <c r="AM15" s="4"/>
      <c r="AN15" t="e">
        <f>VLOOKUP([1]!Tabelle13[[#This Row],[Vlookup this ID for freight costs]],$AL$2:$AL$6811,2,FALSE)</f>
        <v>#REF!</v>
      </c>
      <c r="AO15">
        <f t="shared" si="9"/>
        <v>-437225.71160051948</v>
      </c>
      <c r="AP15">
        <v>0.03</v>
      </c>
      <c r="AQ15">
        <v>0.03</v>
      </c>
      <c r="AR15" s="4">
        <v>22</v>
      </c>
      <c r="AS15" s="4">
        <v>4</v>
      </c>
      <c r="AT15" s="4">
        <v>2008</v>
      </c>
      <c r="AU15" s="4">
        <v>22</v>
      </c>
      <c r="AV15" s="4">
        <v>4</v>
      </c>
      <c r="AW15" s="4">
        <v>2008</v>
      </c>
      <c r="AX15" t="str">
        <f t="shared" si="4"/>
        <v>No Delay</v>
      </c>
      <c r="AY15">
        <f t="shared" si="5"/>
        <v>0</v>
      </c>
    </row>
    <row r="16" spans="1:51" x14ac:dyDescent="0.2">
      <c r="A16" s="3">
        <v>7926</v>
      </c>
      <c r="B16" s="1" t="s">
        <v>64</v>
      </c>
      <c r="C16" s="1" t="s">
        <v>65</v>
      </c>
      <c r="D16" s="1" t="s">
        <v>121</v>
      </c>
      <c r="E16" s="1" t="s">
        <v>53</v>
      </c>
      <c r="F16" s="1" t="s">
        <v>107</v>
      </c>
      <c r="G16" s="13" t="s">
        <v>122</v>
      </c>
      <c r="H16" s="12">
        <v>38919</v>
      </c>
      <c r="I16" s="12" t="s">
        <v>122</v>
      </c>
      <c r="J16" s="12">
        <v>38919</v>
      </c>
      <c r="K16" s="4">
        <v>7</v>
      </c>
      <c r="L16" s="1" t="s">
        <v>56</v>
      </c>
      <c r="M16" s="1" t="s">
        <v>110</v>
      </c>
      <c r="N16" s="1" t="s">
        <v>104</v>
      </c>
      <c r="O16" s="1" t="s">
        <v>59</v>
      </c>
      <c r="P16">
        <v>100</v>
      </c>
      <c r="Q16">
        <v>500</v>
      </c>
      <c r="R16">
        <v>60000</v>
      </c>
      <c r="S16">
        <v>120</v>
      </c>
      <c r="T16">
        <v>1.2</v>
      </c>
      <c r="U16">
        <f t="shared" si="0"/>
        <v>60000</v>
      </c>
      <c r="V16">
        <f t="shared" si="1"/>
        <v>50000</v>
      </c>
      <c r="W16" s="1" t="s">
        <v>123</v>
      </c>
      <c r="X16" s="1" t="s">
        <v>61</v>
      </c>
      <c r="Y16" s="1" t="s">
        <v>61</v>
      </c>
      <c r="Z16" s="3">
        <v>12853</v>
      </c>
      <c r="AA16" s="4">
        <f t="shared" si="6"/>
        <v>296.48143337099998</v>
      </c>
      <c r="AB16" s="2">
        <f t="shared" si="7"/>
        <v>296.48143337099998</v>
      </c>
      <c r="AC16" s="4">
        <f t="shared" si="8"/>
        <v>450.66090297133337</v>
      </c>
      <c r="AD16" s="4">
        <f t="shared" si="12"/>
        <v>450.66090297133337</v>
      </c>
      <c r="AE16" s="4" t="s">
        <v>62</v>
      </c>
      <c r="AG16" s="4" t="str">
        <f t="shared" si="10"/>
        <v>Weight Captured Separately</v>
      </c>
      <c r="AH16" s="4">
        <v>10996</v>
      </c>
      <c r="AI16">
        <f t="shared" si="3"/>
        <v>8912</v>
      </c>
      <c r="AJ16" t="s">
        <v>81</v>
      </c>
      <c r="AK16" s="2"/>
      <c r="AL16" s="2" t="str">
        <f t="shared" si="11"/>
        <v>Freight Included in Commodity Cost</v>
      </c>
      <c r="AM16" s="4"/>
      <c r="AN16" t="e">
        <f>VLOOKUP([1]!Tabelle13[[#This Row],[Vlookup this ID for freight costs]],$AL$2:$AL$6811,2,FALSE)</f>
        <v>#REF!</v>
      </c>
      <c r="AO16">
        <f t="shared" si="9"/>
        <v>33492.811367906368</v>
      </c>
      <c r="AP16">
        <v>0</v>
      </c>
      <c r="AR16" s="4">
        <v>21</v>
      </c>
      <c r="AS16" s="4">
        <v>7</v>
      </c>
      <c r="AT16" s="4">
        <v>2006</v>
      </c>
      <c r="AU16" s="4">
        <v>21</v>
      </c>
      <c r="AV16" s="4">
        <v>7</v>
      </c>
      <c r="AW16" s="4">
        <v>2006</v>
      </c>
      <c r="AX16" t="str">
        <f t="shared" si="4"/>
        <v>No Delay</v>
      </c>
      <c r="AY16">
        <f t="shared" si="5"/>
        <v>0</v>
      </c>
    </row>
    <row r="17" spans="1:51" x14ac:dyDescent="0.2">
      <c r="A17" s="3">
        <v>35258</v>
      </c>
      <c r="B17" s="1" t="s">
        <v>50</v>
      </c>
      <c r="C17" s="1" t="s">
        <v>51</v>
      </c>
      <c r="D17" s="1" t="s">
        <v>52</v>
      </c>
      <c r="E17" s="1" t="s">
        <v>53</v>
      </c>
      <c r="F17" s="1" t="s">
        <v>53</v>
      </c>
      <c r="G17" s="13" t="s">
        <v>124</v>
      </c>
      <c r="H17" s="12">
        <v>42017</v>
      </c>
      <c r="I17" s="12" t="s">
        <v>125</v>
      </c>
      <c r="J17" s="12">
        <v>42020</v>
      </c>
      <c r="K17" s="4">
        <v>6207</v>
      </c>
      <c r="L17" s="1" t="s">
        <v>56</v>
      </c>
      <c r="M17" s="1" t="s">
        <v>126</v>
      </c>
      <c r="N17" s="1" t="s">
        <v>127</v>
      </c>
      <c r="O17" s="1" t="s">
        <v>128</v>
      </c>
      <c r="P17">
        <v>20</v>
      </c>
      <c r="Q17">
        <v>27</v>
      </c>
      <c r="R17">
        <v>864</v>
      </c>
      <c r="S17">
        <v>32</v>
      </c>
      <c r="T17">
        <v>1.6</v>
      </c>
      <c r="U17">
        <f t="shared" si="0"/>
        <v>864</v>
      </c>
      <c r="V17">
        <f t="shared" si="1"/>
        <v>540</v>
      </c>
      <c r="W17" s="1" t="s">
        <v>126</v>
      </c>
      <c r="X17" s="1" t="s">
        <v>129</v>
      </c>
      <c r="Y17" s="1" t="s">
        <v>129</v>
      </c>
      <c r="Z17" s="3">
        <v>8935</v>
      </c>
      <c r="AA17" s="4">
        <f t="shared" si="6"/>
        <v>409.96465502199993</v>
      </c>
      <c r="AB17" s="2">
        <f t="shared" si="7"/>
        <v>409.96465502199993</v>
      </c>
      <c r="AC17" s="4">
        <f t="shared" si="8"/>
        <v>143.71857232849999</v>
      </c>
      <c r="AD17" s="4">
        <f t="shared" si="12"/>
        <v>143.71857232849999</v>
      </c>
      <c r="AE17" s="4" t="s">
        <v>62</v>
      </c>
      <c r="AG17" s="4" t="str">
        <f t="shared" si="10"/>
        <v>Weight Captured Separately</v>
      </c>
      <c r="AI17" t="e">
        <f t="shared" si="3"/>
        <v>#N/A</v>
      </c>
      <c r="AJ17" t="s">
        <v>63</v>
      </c>
      <c r="AK17" s="2"/>
      <c r="AL17" s="2" t="str">
        <f t="shared" si="11"/>
        <v>Invoiced Separately</v>
      </c>
      <c r="AM17" s="4"/>
      <c r="AN17" t="e">
        <f>VLOOKUP([1]!Tabelle13[[#This Row],[Vlookup this ID for freight costs]],$AL$2:$AL$6811,2,FALSE)</f>
        <v>#REF!</v>
      </c>
      <c r="AO17">
        <f t="shared" si="9"/>
        <v>-18937.342933042011</v>
      </c>
      <c r="AP17">
        <v>1.02</v>
      </c>
      <c r="AQ17">
        <v>1.02</v>
      </c>
      <c r="AR17" s="4">
        <v>13</v>
      </c>
      <c r="AS17" s="4">
        <v>1</v>
      </c>
      <c r="AT17" s="4">
        <v>2015</v>
      </c>
      <c r="AU17" s="4">
        <v>16</v>
      </c>
      <c r="AV17" s="4">
        <v>1</v>
      </c>
      <c r="AW17" s="4">
        <v>2015</v>
      </c>
      <c r="AX17" t="str">
        <f t="shared" si="4"/>
        <v>Delay</v>
      </c>
      <c r="AY17">
        <f t="shared" si="5"/>
        <v>3</v>
      </c>
    </row>
    <row r="18" spans="1:51" x14ac:dyDescent="0.2">
      <c r="A18" s="3">
        <v>12058</v>
      </c>
      <c r="B18" s="1" t="s">
        <v>98</v>
      </c>
      <c r="C18" s="1" t="s">
        <v>99</v>
      </c>
      <c r="D18" s="1" t="s">
        <v>130</v>
      </c>
      <c r="E18" s="1" t="s">
        <v>53</v>
      </c>
      <c r="F18" s="1" t="s">
        <v>53</v>
      </c>
      <c r="G18" s="13" t="s">
        <v>131</v>
      </c>
      <c r="H18" s="12">
        <v>39269</v>
      </c>
      <c r="I18" s="12" t="s">
        <v>131</v>
      </c>
      <c r="J18" s="12">
        <v>39269</v>
      </c>
      <c r="K18" s="4">
        <v>242</v>
      </c>
      <c r="L18" s="1" t="s">
        <v>56</v>
      </c>
      <c r="M18" s="1" t="s">
        <v>132</v>
      </c>
      <c r="N18" s="1" t="s">
        <v>127</v>
      </c>
      <c r="O18" s="1" t="s">
        <v>128</v>
      </c>
      <c r="P18">
        <v>20</v>
      </c>
      <c r="Q18">
        <v>100</v>
      </c>
      <c r="R18">
        <v>3200</v>
      </c>
      <c r="S18">
        <v>32</v>
      </c>
      <c r="T18">
        <v>1.6</v>
      </c>
      <c r="U18">
        <f t="shared" si="0"/>
        <v>3200</v>
      </c>
      <c r="V18">
        <f t="shared" si="1"/>
        <v>2000</v>
      </c>
      <c r="W18" s="1" t="s">
        <v>126</v>
      </c>
      <c r="X18" s="1" t="s">
        <v>129</v>
      </c>
      <c r="Y18" s="1" t="s">
        <v>129</v>
      </c>
      <c r="Z18" s="3">
        <v>7702</v>
      </c>
      <c r="AA18" s="4">
        <f t="shared" si="6"/>
        <v>428.26540265100004</v>
      </c>
      <c r="AB18" s="2">
        <f t="shared" si="7"/>
        <v>428.26540265100004</v>
      </c>
      <c r="AC18" s="4">
        <f t="shared" si="8"/>
        <v>348.56635066274998</v>
      </c>
      <c r="AD18" s="4">
        <f t="shared" si="12"/>
        <v>348.56635066274998</v>
      </c>
      <c r="AE18" s="4" t="s">
        <v>62</v>
      </c>
      <c r="AG18" s="4" t="str">
        <f t="shared" si="10"/>
        <v>Weight Captured Separately</v>
      </c>
      <c r="AH18" s="4">
        <v>82765</v>
      </c>
      <c r="AI18">
        <f t="shared" si="3"/>
        <v>24636</v>
      </c>
      <c r="AJ18">
        <v>2297</v>
      </c>
      <c r="AK18" s="2">
        <v>2297</v>
      </c>
      <c r="AL18" s="2">
        <f t="shared" si="11"/>
        <v>2297</v>
      </c>
      <c r="AM18" s="4"/>
      <c r="AN18" t="e">
        <f>VLOOKUP([1]!Tabelle13[[#This Row],[Vlookup this ID for freight costs]],$AL$2:$AL$6811,2,FALSE)</f>
        <v>#REF!</v>
      </c>
      <c r="AO18">
        <f t="shared" si="9"/>
        <v>2297</v>
      </c>
      <c r="AP18">
        <v>0</v>
      </c>
      <c r="AR18" s="4">
        <v>6</v>
      </c>
      <c r="AS18" s="4">
        <v>7</v>
      </c>
      <c r="AT18" s="4">
        <v>2007</v>
      </c>
      <c r="AU18" s="4">
        <v>6</v>
      </c>
      <c r="AV18" s="4">
        <v>7</v>
      </c>
      <c r="AW18" s="4">
        <v>2007</v>
      </c>
      <c r="AX18" t="str">
        <f t="shared" si="4"/>
        <v>No Delay</v>
      </c>
      <c r="AY18">
        <f t="shared" si="5"/>
        <v>0</v>
      </c>
    </row>
    <row r="19" spans="1:51" x14ac:dyDescent="0.2">
      <c r="A19" s="3">
        <v>8317</v>
      </c>
      <c r="B19" s="1" t="s">
        <v>133</v>
      </c>
      <c r="C19" s="1" t="s">
        <v>51</v>
      </c>
      <c r="D19" s="1" t="s">
        <v>52</v>
      </c>
      <c r="E19" s="1" t="s">
        <v>53</v>
      </c>
      <c r="F19" s="1" t="s">
        <v>53</v>
      </c>
      <c r="G19" s="13" t="s">
        <v>134</v>
      </c>
      <c r="H19" s="12">
        <v>39638</v>
      </c>
      <c r="I19" s="12" t="s">
        <v>134</v>
      </c>
      <c r="J19" s="12">
        <v>39638</v>
      </c>
      <c r="K19" s="4">
        <v>936</v>
      </c>
      <c r="L19" s="1" t="s">
        <v>56</v>
      </c>
      <c r="M19" s="1" t="s">
        <v>57</v>
      </c>
      <c r="N19" s="1" t="s">
        <v>92</v>
      </c>
      <c r="O19" s="1" t="s">
        <v>93</v>
      </c>
      <c r="P19">
        <v>100</v>
      </c>
      <c r="Q19">
        <v>3000</v>
      </c>
      <c r="R19">
        <v>30</v>
      </c>
      <c r="S19">
        <v>0.01</v>
      </c>
      <c r="T19">
        <v>0</v>
      </c>
      <c r="U19">
        <f t="shared" si="0"/>
        <v>30</v>
      </c>
      <c r="V19">
        <f t="shared" si="1"/>
        <v>300000</v>
      </c>
      <c r="W19" s="1" t="s">
        <v>60</v>
      </c>
      <c r="X19" s="1" t="s">
        <v>61</v>
      </c>
      <c r="Y19" s="1" t="s">
        <v>61</v>
      </c>
      <c r="Z19" s="3">
        <v>12488</v>
      </c>
      <c r="AA19" s="4">
        <f t="shared" si="6"/>
        <v>433.22120798100008</v>
      </c>
      <c r="AB19" s="2">
        <f t="shared" si="7"/>
        <v>433.22120798100008</v>
      </c>
      <c r="AC19" s="4">
        <f t="shared" si="8"/>
        <v>885.46902310899998</v>
      </c>
      <c r="AD19" s="4">
        <f t="shared" si="12"/>
        <v>885.46902310899998</v>
      </c>
      <c r="AE19" s="4" t="s">
        <v>62</v>
      </c>
      <c r="AG19" s="4" t="str">
        <f t="shared" si="10"/>
        <v>Weight Captured Separately</v>
      </c>
      <c r="AH19" s="4">
        <v>12012</v>
      </c>
      <c r="AI19">
        <f t="shared" si="3"/>
        <v>1900</v>
      </c>
      <c r="AJ19" t="s">
        <v>63</v>
      </c>
      <c r="AK19" s="2"/>
      <c r="AL19" s="2" t="str">
        <f t="shared" si="11"/>
        <v>Invoiced Separately</v>
      </c>
      <c r="AM19" s="4"/>
      <c r="AN19" t="e">
        <f>VLOOKUP([1]!Tabelle13[[#This Row],[Vlookup this ID for freight costs]],$AL$2:$AL$6811,2,FALSE)</f>
        <v>#REF!</v>
      </c>
      <c r="AO19">
        <f t="shared" si="9"/>
        <v>-642810.21381006332</v>
      </c>
      <c r="AP19">
        <v>0.05</v>
      </c>
      <c r="AQ19">
        <v>0.05</v>
      </c>
      <c r="AR19" s="4">
        <v>9</v>
      </c>
      <c r="AS19" s="4">
        <v>7</v>
      </c>
      <c r="AT19" s="4">
        <v>2008</v>
      </c>
      <c r="AU19" s="4">
        <v>9</v>
      </c>
      <c r="AV19" s="4">
        <v>7</v>
      </c>
      <c r="AW19" s="4">
        <v>2008</v>
      </c>
      <c r="AX19" t="str">
        <f t="shared" si="4"/>
        <v>No Delay</v>
      </c>
      <c r="AY19">
        <f t="shared" si="5"/>
        <v>0</v>
      </c>
    </row>
    <row r="20" spans="1:51" x14ac:dyDescent="0.2">
      <c r="A20" s="3">
        <v>11379</v>
      </c>
      <c r="B20" s="1" t="s">
        <v>119</v>
      </c>
      <c r="C20" s="1" t="s">
        <v>114</v>
      </c>
      <c r="D20" s="1" t="s">
        <v>130</v>
      </c>
      <c r="E20" s="1" t="s">
        <v>53</v>
      </c>
      <c r="F20" s="1" t="s">
        <v>53</v>
      </c>
      <c r="G20" s="13" t="s">
        <v>135</v>
      </c>
      <c r="H20" s="12">
        <v>39223</v>
      </c>
      <c r="I20" s="12" t="s">
        <v>135</v>
      </c>
      <c r="J20" s="12">
        <v>39223</v>
      </c>
      <c r="K20" s="4">
        <v>165</v>
      </c>
      <c r="L20" s="1" t="s">
        <v>56</v>
      </c>
      <c r="M20" s="1" t="s">
        <v>132</v>
      </c>
      <c r="N20" s="1" t="s">
        <v>136</v>
      </c>
      <c r="O20" s="1" t="s">
        <v>137</v>
      </c>
      <c r="P20">
        <v>25</v>
      </c>
      <c r="Q20">
        <v>452</v>
      </c>
      <c r="R20">
        <v>9040</v>
      </c>
      <c r="S20">
        <v>20</v>
      </c>
      <c r="T20">
        <v>0.8</v>
      </c>
      <c r="U20">
        <f t="shared" si="0"/>
        <v>9040</v>
      </c>
      <c r="V20">
        <f t="shared" si="1"/>
        <v>11300</v>
      </c>
      <c r="W20" s="1" t="s">
        <v>138</v>
      </c>
      <c r="X20" s="1" t="s">
        <v>139</v>
      </c>
      <c r="Y20" s="1" t="s">
        <v>139</v>
      </c>
      <c r="Z20" s="3">
        <v>11769</v>
      </c>
      <c r="AA20" s="4">
        <f t="shared" si="6"/>
        <v>473.39120190399996</v>
      </c>
      <c r="AB20" s="2">
        <f t="shared" si="7"/>
        <v>473.39120190399996</v>
      </c>
      <c r="AC20" s="4">
        <f t="shared" si="8"/>
        <v>308.41191145299996</v>
      </c>
      <c r="AD20" s="4">
        <f>AVERAGEIFS($AA$2:$AA$6811,$L$2:$L$6811,L20,$V$2:$V$6811,"&gt;="&amp;(V20-1000), $V$2:$V$6811,"&lt;="&amp;(V20+1000),$AA$2:$AA$6811,"&gt;"&amp;1)</f>
        <v>308.41191145299996</v>
      </c>
      <c r="AE20" s="4" t="s">
        <v>62</v>
      </c>
      <c r="AG20" s="4" t="str">
        <f t="shared" si="10"/>
        <v>Weight Captured Separately</v>
      </c>
      <c r="AH20" s="4">
        <v>84466</v>
      </c>
      <c r="AI20">
        <f t="shared" si="3"/>
        <v>517</v>
      </c>
      <c r="AJ20">
        <v>1250.72</v>
      </c>
      <c r="AK20" s="2">
        <v>1250.72</v>
      </c>
      <c r="AL20" s="2">
        <f t="shared" si="11"/>
        <v>1250.72</v>
      </c>
      <c r="AM20" s="4"/>
      <c r="AN20" t="e">
        <f>VLOOKUP([1]!Tabelle13[[#This Row],[Vlookup this ID for freight costs]],$AL$2:$AL$6811,2,FALSE)</f>
        <v>#REF!</v>
      </c>
      <c r="AO20">
        <f t="shared" si="9"/>
        <v>1250.72</v>
      </c>
      <c r="AP20">
        <v>0</v>
      </c>
      <c r="AR20" s="4">
        <v>21</v>
      </c>
      <c r="AS20" s="4">
        <v>5</v>
      </c>
      <c r="AT20" s="4">
        <v>2007</v>
      </c>
      <c r="AU20" s="4">
        <v>21</v>
      </c>
      <c r="AV20" s="4">
        <v>5</v>
      </c>
      <c r="AW20" s="4">
        <v>2007</v>
      </c>
      <c r="AX20" t="str">
        <f t="shared" si="4"/>
        <v>No Delay</v>
      </c>
      <c r="AY20">
        <f t="shared" si="5"/>
        <v>0</v>
      </c>
    </row>
    <row r="21" spans="1:51" x14ac:dyDescent="0.2">
      <c r="A21" s="3">
        <v>23750</v>
      </c>
      <c r="B21" s="1" t="s">
        <v>140</v>
      </c>
      <c r="C21" s="1" t="s">
        <v>99</v>
      </c>
      <c r="D21" s="1" t="s">
        <v>52</v>
      </c>
      <c r="E21" s="1" t="s">
        <v>53</v>
      </c>
      <c r="F21" s="1" t="s">
        <v>53</v>
      </c>
      <c r="G21" s="13" t="s">
        <v>141</v>
      </c>
      <c r="H21" s="12">
        <v>41631</v>
      </c>
      <c r="I21" s="12" t="s">
        <v>142</v>
      </c>
      <c r="J21" s="12">
        <v>41642</v>
      </c>
      <c r="K21" s="4">
        <v>5145</v>
      </c>
      <c r="L21" s="1" t="s">
        <v>56</v>
      </c>
      <c r="M21" s="1" t="s">
        <v>126</v>
      </c>
      <c r="N21" s="1" t="s">
        <v>127</v>
      </c>
      <c r="O21" s="1" t="s">
        <v>128</v>
      </c>
      <c r="P21">
        <v>20</v>
      </c>
      <c r="Q21">
        <v>3</v>
      </c>
      <c r="R21">
        <v>96</v>
      </c>
      <c r="S21">
        <v>32</v>
      </c>
      <c r="T21">
        <v>1.6</v>
      </c>
      <c r="U21">
        <f t="shared" si="0"/>
        <v>96</v>
      </c>
      <c r="V21">
        <f t="shared" si="1"/>
        <v>60</v>
      </c>
      <c r="W21" s="1" t="s">
        <v>126</v>
      </c>
      <c r="X21" s="1" t="s">
        <v>129</v>
      </c>
      <c r="Y21" s="1" t="s">
        <v>129</v>
      </c>
      <c r="Z21" s="3">
        <v>7702</v>
      </c>
      <c r="AA21" s="4">
        <f>AF21</f>
        <v>0</v>
      </c>
      <c r="AB21" s="4">
        <f t="shared" ref="AB21:AB22" si="13">4.997+0.1387*Q21-4.826*P21+0.003501*R21</f>
        <v>-90.770803999999998</v>
      </c>
      <c r="AC21" s="4">
        <f t="shared" si="8"/>
        <v>112.35518706098</v>
      </c>
      <c r="AD21" s="4">
        <f>AVERAGEIFS($AA$2:$AA$6811,$L$2:$L$6811,L21,$V$2:$V$6811,"&gt;="&amp;(V21-100), $V$2:$V$6811,"&lt;="&amp;(V21+100),$AA$2:$AA$6811,"&gt;"&amp;1)</f>
        <v>112.35518706098</v>
      </c>
      <c r="AE21" s="4">
        <v>0</v>
      </c>
      <c r="AF21" s="4">
        <v>0</v>
      </c>
      <c r="AG21" s="4">
        <f t="shared" si="10"/>
        <v>0</v>
      </c>
      <c r="AI21" t="e">
        <f t="shared" si="3"/>
        <v>#N/A</v>
      </c>
      <c r="AJ21">
        <v>1002.35</v>
      </c>
      <c r="AK21" s="2">
        <v>1002.35</v>
      </c>
      <c r="AL21" s="2">
        <f t="shared" si="11"/>
        <v>1002.35</v>
      </c>
      <c r="AM21" s="4"/>
      <c r="AN21" t="e">
        <f>VLOOKUP([1]!Tabelle13[[#This Row],[Vlookup this ID for freight costs]],$AL$2:$AL$6811,2,FALSE)</f>
        <v>#REF!</v>
      </c>
      <c r="AP21">
        <v>0.12</v>
      </c>
      <c r="AQ21">
        <v>0.12</v>
      </c>
      <c r="AR21" s="4">
        <v>23</v>
      </c>
      <c r="AS21" s="4">
        <v>12</v>
      </c>
      <c r="AT21" s="4">
        <v>2013</v>
      </c>
      <c r="AU21" s="4">
        <v>3</v>
      </c>
      <c r="AV21" s="4">
        <v>1</v>
      </c>
      <c r="AW21" s="4">
        <v>2014</v>
      </c>
      <c r="AX21" t="str">
        <f t="shared" si="4"/>
        <v>Delay</v>
      </c>
      <c r="AY21">
        <f t="shared" si="5"/>
        <v>11</v>
      </c>
    </row>
    <row r="22" spans="1:51" x14ac:dyDescent="0.2">
      <c r="A22" s="3">
        <v>24063</v>
      </c>
      <c r="B22" s="1" t="s">
        <v>140</v>
      </c>
      <c r="C22" s="1" t="s">
        <v>99</v>
      </c>
      <c r="D22" s="1" t="s">
        <v>52</v>
      </c>
      <c r="E22" s="1" t="s">
        <v>53</v>
      </c>
      <c r="F22" s="1" t="s">
        <v>53</v>
      </c>
      <c r="G22" s="13" t="s">
        <v>143</v>
      </c>
      <c r="H22" s="12">
        <v>41436</v>
      </c>
      <c r="I22" s="12" t="s">
        <v>143</v>
      </c>
      <c r="J22" s="12">
        <v>41436</v>
      </c>
      <c r="K22" s="4">
        <v>4767</v>
      </c>
      <c r="L22" s="1" t="s">
        <v>56</v>
      </c>
      <c r="M22" s="1" t="s">
        <v>126</v>
      </c>
      <c r="N22" s="1" t="s">
        <v>127</v>
      </c>
      <c r="O22" s="1" t="s">
        <v>128</v>
      </c>
      <c r="P22">
        <v>20</v>
      </c>
      <c r="Q22">
        <v>311</v>
      </c>
      <c r="R22">
        <v>9952</v>
      </c>
      <c r="S22">
        <v>32</v>
      </c>
      <c r="T22">
        <v>1.6</v>
      </c>
      <c r="U22">
        <f t="shared" si="0"/>
        <v>9952</v>
      </c>
      <c r="V22">
        <f t="shared" si="1"/>
        <v>6220</v>
      </c>
      <c r="W22" s="1" t="s">
        <v>126</v>
      </c>
      <c r="X22" s="1" t="s">
        <v>129</v>
      </c>
      <c r="Y22" s="1" t="s">
        <v>129</v>
      </c>
      <c r="Z22" s="3">
        <v>7702</v>
      </c>
      <c r="AA22" s="4">
        <f t="shared" ref="AA22:AA66" si="14">AF22</f>
        <v>1</v>
      </c>
      <c r="AB22" s="4">
        <f t="shared" si="13"/>
        <v>-13.545347999999997</v>
      </c>
      <c r="AC22" s="4">
        <f t="shared" ref="AC22:AC53" si="15">AF22</f>
        <v>1</v>
      </c>
      <c r="AD22" s="4">
        <f>AVERAGEIFS($AA$2:$AA$6811,$L$2:$L$6811,L22,$V$2:$V$6811,"&gt;="&amp;(V22-200), $V$2:$V$6811,"&lt;="&amp;(V22+200),$AA$2:$AA$6811,"&gt;"&amp;1)</f>
        <v>100.5</v>
      </c>
      <c r="AE22" s="4">
        <v>1</v>
      </c>
      <c r="AF22" s="4">
        <v>1</v>
      </c>
      <c r="AG22" s="4">
        <f t="shared" si="10"/>
        <v>1</v>
      </c>
      <c r="AI22" t="e">
        <f t="shared" si="3"/>
        <v>#N/A</v>
      </c>
      <c r="AJ22">
        <v>1979.1</v>
      </c>
      <c r="AK22" s="2">
        <v>1979.1</v>
      </c>
      <c r="AL22" s="2">
        <f t="shared" si="11"/>
        <v>1979.1</v>
      </c>
      <c r="AM22" s="4"/>
      <c r="AN22" t="e">
        <f>VLOOKUP([1]!Tabelle13[[#This Row],[Vlookup this ID for freight costs]],$AL$2:$AL$6811,2,FALSE)</f>
        <v>#REF!</v>
      </c>
      <c r="AP22">
        <v>12.31</v>
      </c>
      <c r="AQ22">
        <v>12.31</v>
      </c>
      <c r="AR22" s="4">
        <v>11</v>
      </c>
      <c r="AS22" s="4">
        <v>6</v>
      </c>
      <c r="AT22" s="4">
        <v>2013</v>
      </c>
      <c r="AU22" s="4">
        <v>11</v>
      </c>
      <c r="AV22" s="4">
        <v>6</v>
      </c>
      <c r="AW22" s="4">
        <v>2013</v>
      </c>
      <c r="AX22" t="str">
        <f t="shared" si="4"/>
        <v>No Delay</v>
      </c>
      <c r="AY22">
        <f t="shared" si="5"/>
        <v>0</v>
      </c>
    </row>
    <row r="23" spans="1:51" x14ac:dyDescent="0.2">
      <c r="A23" s="3">
        <v>10744</v>
      </c>
      <c r="B23" s="1" t="s">
        <v>144</v>
      </c>
      <c r="C23" s="1" t="s">
        <v>65</v>
      </c>
      <c r="D23" s="1" t="s">
        <v>130</v>
      </c>
      <c r="E23" s="1" t="s">
        <v>53</v>
      </c>
      <c r="F23" s="1" t="s">
        <v>53</v>
      </c>
      <c r="G23" s="13" t="s">
        <v>145</v>
      </c>
      <c r="H23" s="12">
        <v>39710</v>
      </c>
      <c r="I23" s="12" t="s">
        <v>145</v>
      </c>
      <c r="J23" s="12">
        <v>39710</v>
      </c>
      <c r="K23" s="4">
        <v>1071</v>
      </c>
      <c r="L23" s="1" t="s">
        <v>146</v>
      </c>
      <c r="M23" s="1" t="s">
        <v>132</v>
      </c>
      <c r="N23" s="1" t="s">
        <v>147</v>
      </c>
      <c r="O23" s="1" t="s">
        <v>148</v>
      </c>
      <c r="P23">
        <v>30</v>
      </c>
      <c r="Q23">
        <v>4</v>
      </c>
      <c r="R23">
        <v>105</v>
      </c>
      <c r="S23">
        <v>26.25</v>
      </c>
      <c r="T23">
        <v>0.88</v>
      </c>
      <c r="U23">
        <f t="shared" si="0"/>
        <v>105</v>
      </c>
      <c r="V23">
        <f t="shared" si="1"/>
        <v>120</v>
      </c>
      <c r="W23" s="1" t="s">
        <v>149</v>
      </c>
      <c r="X23" s="1" t="s">
        <v>150</v>
      </c>
      <c r="Y23" s="1" t="s">
        <v>150</v>
      </c>
      <c r="Z23" s="3">
        <v>4785</v>
      </c>
      <c r="AA23" s="4">
        <f t="shared" si="14"/>
        <v>1</v>
      </c>
      <c r="AB23" s="4">
        <f t="shared" ref="AB23:AB30" si="16" xml:space="preserve"> 2244.740206  + 0.1097478*Q23</f>
        <v>2245.1791972000001</v>
      </c>
      <c r="AC23" s="4">
        <f t="shared" si="15"/>
        <v>1</v>
      </c>
      <c r="AD23" s="4">
        <f t="shared" ref="AD23:AD86" si="17">AVERAGEIFS($AA$2:$AA$6811,$L$2:$L$6811,L23,$V$2:$V$6811,"&gt;="&amp;(V23-100), $V$2:$V$6811,"&lt;="&amp;(V23+100),$AA$2:$AA$6811,"&gt;"&amp;1)</f>
        <v>3288.0322029714275</v>
      </c>
      <c r="AE23" s="4">
        <v>1</v>
      </c>
      <c r="AF23" s="4">
        <v>1</v>
      </c>
      <c r="AG23" s="4">
        <f t="shared" si="10"/>
        <v>1</v>
      </c>
      <c r="AH23" s="4">
        <v>83019</v>
      </c>
      <c r="AI23">
        <f t="shared" si="3"/>
        <v>26760</v>
      </c>
      <c r="AJ23">
        <v>462.5</v>
      </c>
      <c r="AK23" s="2">
        <v>462.5</v>
      </c>
      <c r="AL23" s="2">
        <f t="shared" si="11"/>
        <v>462.5</v>
      </c>
      <c r="AM23" s="4"/>
      <c r="AN23" t="e">
        <f>VLOOKUP([1]!Tabelle13[[#This Row],[Vlookup this ID for freight costs]],$AL$2:$AL$6811,2,FALSE)</f>
        <v>#REF!</v>
      </c>
      <c r="AP23">
        <v>0.17</v>
      </c>
      <c r="AQ23">
        <v>0.17</v>
      </c>
      <c r="AR23" s="4">
        <v>19</v>
      </c>
      <c r="AS23" s="4">
        <v>9</v>
      </c>
      <c r="AT23" s="4">
        <v>2008</v>
      </c>
      <c r="AU23" s="4">
        <v>19</v>
      </c>
      <c r="AV23" s="4">
        <v>9</v>
      </c>
      <c r="AW23" s="4">
        <v>2008</v>
      </c>
      <c r="AX23" t="str">
        <f t="shared" si="4"/>
        <v>No Delay</v>
      </c>
      <c r="AY23">
        <f t="shared" si="5"/>
        <v>0</v>
      </c>
    </row>
    <row r="24" spans="1:51" x14ac:dyDescent="0.2">
      <c r="A24" s="3">
        <v>11077</v>
      </c>
      <c r="B24" s="1" t="s">
        <v>151</v>
      </c>
      <c r="C24" s="1" t="s">
        <v>65</v>
      </c>
      <c r="D24" s="1" t="s">
        <v>130</v>
      </c>
      <c r="E24" s="1" t="s">
        <v>152</v>
      </c>
      <c r="F24" s="1" t="s">
        <v>152</v>
      </c>
      <c r="G24" s="13" t="s">
        <v>153</v>
      </c>
      <c r="H24" s="12">
        <v>40165</v>
      </c>
      <c r="I24" s="12" t="s">
        <v>153</v>
      </c>
      <c r="J24" s="12">
        <v>40165</v>
      </c>
      <c r="K24" s="4">
        <v>2090</v>
      </c>
      <c r="L24" s="1" t="s">
        <v>146</v>
      </c>
      <c r="M24" s="1" t="s">
        <v>132</v>
      </c>
      <c r="N24" s="1" t="s">
        <v>154</v>
      </c>
      <c r="O24" s="1" t="s">
        <v>93</v>
      </c>
      <c r="P24">
        <v>60</v>
      </c>
      <c r="Q24">
        <v>3</v>
      </c>
      <c r="R24">
        <v>34.200000000000003</v>
      </c>
      <c r="S24">
        <v>11.4</v>
      </c>
      <c r="T24">
        <v>0.19</v>
      </c>
      <c r="U24">
        <f t="shared" si="0"/>
        <v>34.200000000000003</v>
      </c>
      <c r="V24">
        <f t="shared" si="1"/>
        <v>180</v>
      </c>
      <c r="W24" s="1" t="s">
        <v>155</v>
      </c>
      <c r="X24" s="1" t="s">
        <v>1236</v>
      </c>
      <c r="Y24" s="1" t="s">
        <v>156</v>
      </c>
      <c r="Z24" s="3">
        <v>7726</v>
      </c>
      <c r="AA24" s="4">
        <f t="shared" si="14"/>
        <v>1</v>
      </c>
      <c r="AB24" s="4">
        <f t="shared" si="16"/>
        <v>2245.0694493999999</v>
      </c>
      <c r="AC24" s="4">
        <f t="shared" si="15"/>
        <v>1</v>
      </c>
      <c r="AD24" s="4">
        <f t="shared" si="17"/>
        <v>2580.8497180991722</v>
      </c>
      <c r="AE24" s="4">
        <v>1</v>
      </c>
      <c r="AF24" s="4">
        <v>1</v>
      </c>
      <c r="AG24" s="4">
        <f t="shared" si="10"/>
        <v>1</v>
      </c>
      <c r="AH24" s="4">
        <v>82752</v>
      </c>
      <c r="AI24">
        <f t="shared" si="3"/>
        <v>20329</v>
      </c>
      <c r="AJ24" t="s">
        <v>81</v>
      </c>
      <c r="AK24" s="2"/>
      <c r="AL24" s="2" t="str">
        <f t="shared" si="11"/>
        <v>Freight Included in Commodity Cost</v>
      </c>
      <c r="AM24" s="4"/>
      <c r="AN24" t="e">
        <f>VLOOKUP([1]!Tabelle13[[#This Row],[Vlookup this ID for freight costs]],$AL$2:$AL$6811,2,FALSE)</f>
        <v>#REF!</v>
      </c>
      <c r="AP24">
        <v>7.0000000000000007E-2</v>
      </c>
      <c r="AQ24">
        <v>7.0000000000000007E-2</v>
      </c>
      <c r="AR24" s="4">
        <v>18</v>
      </c>
      <c r="AS24" s="4">
        <v>12</v>
      </c>
      <c r="AT24" s="4">
        <v>2009</v>
      </c>
      <c r="AU24" s="4">
        <v>18</v>
      </c>
      <c r="AV24" s="4">
        <v>12</v>
      </c>
      <c r="AW24" s="4">
        <v>2009</v>
      </c>
      <c r="AX24" t="str">
        <f t="shared" si="4"/>
        <v>No Delay</v>
      </c>
      <c r="AY24">
        <f t="shared" si="5"/>
        <v>0</v>
      </c>
    </row>
    <row r="25" spans="1:51" x14ac:dyDescent="0.2">
      <c r="A25" s="3">
        <v>11079</v>
      </c>
      <c r="B25" s="1" t="s">
        <v>151</v>
      </c>
      <c r="C25" s="1" t="s">
        <v>65</v>
      </c>
      <c r="D25" s="1" t="s">
        <v>130</v>
      </c>
      <c r="E25" s="1" t="s">
        <v>53</v>
      </c>
      <c r="F25" s="1" t="s">
        <v>53</v>
      </c>
      <c r="G25" s="13" t="s">
        <v>157</v>
      </c>
      <c r="H25" s="12">
        <v>40228</v>
      </c>
      <c r="I25" s="12" t="s">
        <v>158</v>
      </c>
      <c r="J25" s="12">
        <v>40200</v>
      </c>
      <c r="K25" s="4">
        <v>2154</v>
      </c>
      <c r="L25" s="1" t="s">
        <v>146</v>
      </c>
      <c r="M25" s="1" t="s">
        <v>132</v>
      </c>
      <c r="N25" s="1" t="s">
        <v>159</v>
      </c>
      <c r="O25" s="1" t="s">
        <v>93</v>
      </c>
      <c r="P25">
        <v>30</v>
      </c>
      <c r="Q25">
        <v>5</v>
      </c>
      <c r="R25">
        <v>58.75</v>
      </c>
      <c r="S25">
        <v>11.75</v>
      </c>
      <c r="T25">
        <v>0.39</v>
      </c>
      <c r="U25">
        <f t="shared" si="0"/>
        <v>58.75</v>
      </c>
      <c r="V25">
        <f t="shared" si="1"/>
        <v>150</v>
      </c>
      <c r="W25" s="1" t="s">
        <v>160</v>
      </c>
      <c r="X25" s="1" t="s">
        <v>1236</v>
      </c>
      <c r="Y25" s="1" t="s">
        <v>161</v>
      </c>
      <c r="Z25" s="3">
        <v>7348</v>
      </c>
      <c r="AA25" s="4">
        <f t="shared" si="14"/>
        <v>1</v>
      </c>
      <c r="AB25" s="4">
        <f t="shared" si="16"/>
        <v>2245.2889449999998</v>
      </c>
      <c r="AC25" s="4">
        <f t="shared" si="15"/>
        <v>1</v>
      </c>
      <c r="AD25" s="4">
        <f t="shared" si="17"/>
        <v>3164.9091702241367</v>
      </c>
      <c r="AE25" s="4">
        <v>1</v>
      </c>
      <c r="AF25" s="4">
        <v>1</v>
      </c>
      <c r="AG25" s="4">
        <f t="shared" si="10"/>
        <v>1</v>
      </c>
      <c r="AH25" s="4">
        <v>82757</v>
      </c>
      <c r="AI25">
        <f t="shared" si="3"/>
        <v>12408</v>
      </c>
      <c r="AJ25">
        <v>19480.97</v>
      </c>
      <c r="AK25" s="2">
        <v>19480.97</v>
      </c>
      <c r="AL25" s="2">
        <f t="shared" si="11"/>
        <v>19480.97</v>
      </c>
      <c r="AM25" s="4"/>
      <c r="AN25" t="e">
        <f>VLOOKUP([1]!Tabelle13[[#This Row],[Vlookup this ID for freight costs]],$AL$2:$AL$6811,2,FALSE)</f>
        <v>#REF!</v>
      </c>
      <c r="AP25">
        <v>0.13</v>
      </c>
      <c r="AQ25">
        <v>0.13</v>
      </c>
      <c r="AR25" s="4">
        <v>19</v>
      </c>
      <c r="AS25" s="4">
        <v>2</v>
      </c>
      <c r="AT25" s="4">
        <v>2010</v>
      </c>
      <c r="AU25" s="4">
        <v>22</v>
      </c>
      <c r="AV25" s="4">
        <v>1</v>
      </c>
      <c r="AW25" s="4">
        <v>2010</v>
      </c>
      <c r="AX25" t="str">
        <f t="shared" si="4"/>
        <v>No Delay</v>
      </c>
      <c r="AY25">
        <f t="shared" si="5"/>
        <v>0</v>
      </c>
    </row>
    <row r="26" spans="1:51" x14ac:dyDescent="0.2">
      <c r="A26" s="3">
        <v>11282</v>
      </c>
      <c r="B26" s="1" t="s">
        <v>144</v>
      </c>
      <c r="C26" s="1" t="s">
        <v>65</v>
      </c>
      <c r="D26" s="1" t="s">
        <v>130</v>
      </c>
      <c r="E26" s="1" t="s">
        <v>53</v>
      </c>
      <c r="F26" s="1" t="s">
        <v>53</v>
      </c>
      <c r="G26" s="13" t="s">
        <v>162</v>
      </c>
      <c r="H26" s="12">
        <v>39853</v>
      </c>
      <c r="I26" s="12" t="s">
        <v>162</v>
      </c>
      <c r="J26" s="12">
        <v>39853</v>
      </c>
      <c r="K26" s="4">
        <v>1347</v>
      </c>
      <c r="L26" s="1" t="s">
        <v>146</v>
      </c>
      <c r="M26" s="1" t="s">
        <v>132</v>
      </c>
      <c r="N26" s="1" t="s">
        <v>163</v>
      </c>
      <c r="O26" s="1" t="s">
        <v>93</v>
      </c>
      <c r="P26">
        <v>60</v>
      </c>
      <c r="Q26">
        <v>4</v>
      </c>
      <c r="R26">
        <v>105.2</v>
      </c>
      <c r="S26">
        <v>26.3</v>
      </c>
      <c r="T26">
        <v>0.44</v>
      </c>
      <c r="U26">
        <f t="shared" si="0"/>
        <v>105.2</v>
      </c>
      <c r="V26">
        <f t="shared" si="1"/>
        <v>240</v>
      </c>
      <c r="W26" s="1" t="s">
        <v>155</v>
      </c>
      <c r="X26" s="1" t="s">
        <v>1236</v>
      </c>
      <c r="Y26" s="1" t="s">
        <v>156</v>
      </c>
      <c r="Z26" s="3">
        <v>7726</v>
      </c>
      <c r="AA26" s="4">
        <f t="shared" si="14"/>
        <v>1</v>
      </c>
      <c r="AB26" s="4">
        <f t="shared" si="16"/>
        <v>2245.1791972000001</v>
      </c>
      <c r="AC26" s="4">
        <f t="shared" si="15"/>
        <v>1</v>
      </c>
      <c r="AD26" s="4">
        <f t="shared" si="17"/>
        <v>2340.5582873018861</v>
      </c>
      <c r="AE26" s="4">
        <v>1</v>
      </c>
      <c r="AF26" s="4">
        <v>1</v>
      </c>
      <c r="AG26" s="4">
        <f t="shared" si="10"/>
        <v>1</v>
      </c>
      <c r="AH26" s="4">
        <v>83123</v>
      </c>
      <c r="AI26">
        <f t="shared" si="3"/>
        <v>610</v>
      </c>
      <c r="AJ26">
        <v>165</v>
      </c>
      <c r="AK26" s="2">
        <v>165</v>
      </c>
      <c r="AL26" s="2">
        <f t="shared" si="11"/>
        <v>165</v>
      </c>
      <c r="AM26" s="4"/>
      <c r="AN26" t="e">
        <f>VLOOKUP([1]!Tabelle13[[#This Row],[Vlookup this ID for freight costs]],$AL$2:$AL$6811,2,FALSE)</f>
        <v>#REF!</v>
      </c>
      <c r="AP26">
        <v>0.21</v>
      </c>
      <c r="AQ26">
        <v>0.21</v>
      </c>
      <c r="AR26" s="4">
        <v>9</v>
      </c>
      <c r="AS26" s="4">
        <v>2</v>
      </c>
      <c r="AT26" s="4">
        <v>2009</v>
      </c>
      <c r="AU26" s="4">
        <v>9</v>
      </c>
      <c r="AV26" s="4">
        <v>2</v>
      </c>
      <c r="AW26" s="4">
        <v>2009</v>
      </c>
      <c r="AX26" t="str">
        <f t="shared" si="4"/>
        <v>No Delay</v>
      </c>
      <c r="AY26">
        <f t="shared" si="5"/>
        <v>0</v>
      </c>
    </row>
    <row r="27" spans="1:51" x14ac:dyDescent="0.2">
      <c r="A27" s="3">
        <v>12543</v>
      </c>
      <c r="B27" s="1" t="s">
        <v>164</v>
      </c>
      <c r="C27" s="1" t="s">
        <v>165</v>
      </c>
      <c r="D27" s="1" t="s">
        <v>130</v>
      </c>
      <c r="E27" s="1" t="s">
        <v>53</v>
      </c>
      <c r="F27" s="1" t="s">
        <v>53</v>
      </c>
      <c r="G27" s="13" t="s">
        <v>166</v>
      </c>
      <c r="H27" s="12">
        <v>39891</v>
      </c>
      <c r="I27" s="12" t="s">
        <v>166</v>
      </c>
      <c r="J27" s="12">
        <v>39891</v>
      </c>
      <c r="K27" s="4">
        <v>1416</v>
      </c>
      <c r="L27" s="1" t="s">
        <v>146</v>
      </c>
      <c r="M27" s="1" t="s">
        <v>132</v>
      </c>
      <c r="N27" s="1" t="s">
        <v>167</v>
      </c>
      <c r="O27" s="1" t="s">
        <v>93</v>
      </c>
      <c r="P27">
        <v>30</v>
      </c>
      <c r="Q27">
        <v>9</v>
      </c>
      <c r="R27">
        <v>99</v>
      </c>
      <c r="S27">
        <v>11</v>
      </c>
      <c r="T27">
        <v>0.37</v>
      </c>
      <c r="U27">
        <f t="shared" si="0"/>
        <v>99</v>
      </c>
      <c r="V27">
        <f t="shared" si="1"/>
        <v>270</v>
      </c>
      <c r="W27" s="1" t="s">
        <v>155</v>
      </c>
      <c r="X27" s="1" t="s">
        <v>1236</v>
      </c>
      <c r="Y27" s="1" t="s">
        <v>156</v>
      </c>
      <c r="Z27" s="3">
        <v>5457</v>
      </c>
      <c r="AA27" s="4">
        <f t="shared" si="14"/>
        <v>1</v>
      </c>
      <c r="AB27" s="4">
        <f t="shared" si="16"/>
        <v>2245.7279361999999</v>
      </c>
      <c r="AC27" s="4">
        <f t="shared" si="15"/>
        <v>1</v>
      </c>
      <c r="AD27" s="4">
        <f t="shared" si="17"/>
        <v>2392.7706446991847</v>
      </c>
      <c r="AE27" s="4">
        <v>1</v>
      </c>
      <c r="AF27" s="4">
        <v>1</v>
      </c>
      <c r="AG27" s="4">
        <f t="shared" si="10"/>
        <v>1</v>
      </c>
      <c r="AI27" t="e">
        <f t="shared" si="3"/>
        <v>#N/A</v>
      </c>
      <c r="AJ27">
        <v>966.37</v>
      </c>
      <c r="AK27" s="2">
        <v>966.37</v>
      </c>
      <c r="AL27" s="2">
        <f t="shared" si="11"/>
        <v>966.37</v>
      </c>
      <c r="AM27" s="4"/>
      <c r="AN27" t="e">
        <f>VLOOKUP([1]!Tabelle13[[#This Row],[Vlookup this ID for freight costs]],$AL$2:$AL$6811,2,FALSE)</f>
        <v>#REF!</v>
      </c>
      <c r="AP27">
        <v>0.19</v>
      </c>
      <c r="AQ27">
        <v>0.19</v>
      </c>
      <c r="AR27" s="4">
        <v>19</v>
      </c>
      <c r="AS27" s="4">
        <v>4</v>
      </c>
      <c r="AT27" s="4">
        <v>2009</v>
      </c>
      <c r="AU27" s="4">
        <v>19</v>
      </c>
      <c r="AV27" s="4">
        <v>4</v>
      </c>
      <c r="AW27" s="4">
        <v>2009</v>
      </c>
      <c r="AX27" t="str">
        <f t="shared" si="4"/>
        <v>No Delay</v>
      </c>
      <c r="AY27">
        <f t="shared" si="5"/>
        <v>0</v>
      </c>
    </row>
    <row r="28" spans="1:51" x14ac:dyDescent="0.2">
      <c r="A28" s="3">
        <v>61882</v>
      </c>
      <c r="B28" s="1" t="s">
        <v>168</v>
      </c>
      <c r="C28" s="1" t="s">
        <v>150</v>
      </c>
      <c r="D28" s="1" t="s">
        <v>100</v>
      </c>
      <c r="E28" s="1" t="s">
        <v>53</v>
      </c>
      <c r="F28" s="1" t="s">
        <v>53</v>
      </c>
      <c r="G28" s="13" t="s">
        <v>169</v>
      </c>
      <c r="H28" s="12">
        <v>40340</v>
      </c>
      <c r="I28" s="12" t="s">
        <v>169</v>
      </c>
      <c r="J28" s="12">
        <v>40340</v>
      </c>
      <c r="K28" s="4">
        <v>2514</v>
      </c>
      <c r="L28" s="1" t="s">
        <v>146</v>
      </c>
      <c r="M28" s="1" t="s">
        <v>170</v>
      </c>
      <c r="N28" s="1" t="s">
        <v>171</v>
      </c>
      <c r="O28" s="1" t="s">
        <v>93</v>
      </c>
      <c r="P28">
        <v>60</v>
      </c>
      <c r="Q28">
        <v>2</v>
      </c>
      <c r="R28">
        <v>5.0599999999999996</v>
      </c>
      <c r="S28">
        <v>2.5299999999999998</v>
      </c>
      <c r="T28">
        <v>0.04</v>
      </c>
      <c r="U28">
        <f t="shared" si="0"/>
        <v>5.0599999999999996</v>
      </c>
      <c r="V28">
        <f t="shared" si="1"/>
        <v>120</v>
      </c>
      <c r="W28" s="1" t="s">
        <v>155</v>
      </c>
      <c r="X28" s="1" t="s">
        <v>1236</v>
      </c>
      <c r="Y28" s="1" t="s">
        <v>156</v>
      </c>
      <c r="Z28" s="3">
        <v>8107</v>
      </c>
      <c r="AA28" s="4">
        <f t="shared" si="14"/>
        <v>1</v>
      </c>
      <c r="AB28" s="4">
        <f t="shared" si="16"/>
        <v>2244.9597015999998</v>
      </c>
      <c r="AC28" s="4">
        <f t="shared" si="15"/>
        <v>1</v>
      </c>
      <c r="AD28" s="4">
        <f t="shared" si="17"/>
        <v>3288.0322029714275</v>
      </c>
      <c r="AE28" s="4">
        <v>1</v>
      </c>
      <c r="AF28" s="4">
        <v>1</v>
      </c>
      <c r="AG28" s="4">
        <f t="shared" si="10"/>
        <v>1</v>
      </c>
      <c r="AI28" t="e">
        <f t="shared" si="3"/>
        <v>#N/A</v>
      </c>
      <c r="AJ28">
        <v>4116.8100000000004</v>
      </c>
      <c r="AK28" s="2">
        <v>4116.8100000000004</v>
      </c>
      <c r="AL28" s="2">
        <f t="shared" si="11"/>
        <v>4116.8100000000004</v>
      </c>
      <c r="AM28" s="4"/>
      <c r="AN28" t="e">
        <f>VLOOKUP([1]!Tabelle13[[#This Row],[Vlookup this ID for freight costs]],$AL$2:$AL$6811,2,FALSE)</f>
        <v>#REF!</v>
      </c>
      <c r="AP28">
        <v>0.01</v>
      </c>
      <c r="AQ28">
        <v>0.01</v>
      </c>
      <c r="AR28" s="4">
        <v>11</v>
      </c>
      <c r="AS28" s="4">
        <v>6</v>
      </c>
      <c r="AT28" s="4">
        <v>2010</v>
      </c>
      <c r="AU28" s="4">
        <v>11</v>
      </c>
      <c r="AV28" s="4">
        <v>6</v>
      </c>
      <c r="AW28" s="4">
        <v>2010</v>
      </c>
      <c r="AX28" t="str">
        <f t="shared" si="4"/>
        <v>No Delay</v>
      </c>
      <c r="AY28">
        <f t="shared" si="5"/>
        <v>0</v>
      </c>
    </row>
    <row r="29" spans="1:51" x14ac:dyDescent="0.2">
      <c r="A29" s="3">
        <v>82850</v>
      </c>
      <c r="B29" s="1" t="s">
        <v>172</v>
      </c>
      <c r="C29" s="1" t="s">
        <v>114</v>
      </c>
      <c r="D29" s="1" t="s">
        <v>130</v>
      </c>
      <c r="E29" s="1" t="s">
        <v>101</v>
      </c>
      <c r="F29" s="1" t="s">
        <v>101</v>
      </c>
      <c r="G29" s="13" t="s">
        <v>173</v>
      </c>
      <c r="H29" s="12">
        <v>40193</v>
      </c>
      <c r="I29" s="12" t="s">
        <v>174</v>
      </c>
      <c r="J29" s="12">
        <v>40143</v>
      </c>
      <c r="K29" s="4">
        <v>2037</v>
      </c>
      <c r="L29" s="1" t="s">
        <v>146</v>
      </c>
      <c r="M29" s="1" t="s">
        <v>132</v>
      </c>
      <c r="N29" s="1" t="s">
        <v>171</v>
      </c>
      <c r="O29" s="1" t="s">
        <v>93</v>
      </c>
      <c r="P29">
        <v>60</v>
      </c>
      <c r="Q29">
        <v>21</v>
      </c>
      <c r="R29">
        <v>51.24</v>
      </c>
      <c r="S29">
        <v>2.44</v>
      </c>
      <c r="T29">
        <v>0.04</v>
      </c>
      <c r="U29">
        <f t="shared" si="0"/>
        <v>51.24</v>
      </c>
      <c r="V29">
        <f t="shared" si="1"/>
        <v>1260</v>
      </c>
      <c r="W29" s="1" t="s">
        <v>155</v>
      </c>
      <c r="X29" s="1" t="s">
        <v>1236</v>
      </c>
      <c r="Y29" s="1" t="s">
        <v>156</v>
      </c>
      <c r="Z29" s="3">
        <v>14240</v>
      </c>
      <c r="AA29" s="4">
        <f t="shared" si="14"/>
        <v>1</v>
      </c>
      <c r="AB29" s="4">
        <f t="shared" si="16"/>
        <v>2247.0449097999999</v>
      </c>
      <c r="AC29" s="4">
        <f t="shared" si="15"/>
        <v>1</v>
      </c>
      <c r="AD29" s="4">
        <f t="shared" si="17"/>
        <v>1991.5531406060604</v>
      </c>
      <c r="AE29" s="4">
        <v>1</v>
      </c>
      <c r="AF29" s="4">
        <v>1</v>
      </c>
      <c r="AG29" s="4">
        <f t="shared" si="10"/>
        <v>1</v>
      </c>
      <c r="AI29" t="e">
        <f t="shared" si="3"/>
        <v>#N/A</v>
      </c>
      <c r="AJ29">
        <v>792.62</v>
      </c>
      <c r="AK29" s="2">
        <v>792.62</v>
      </c>
      <c r="AL29" s="2">
        <f t="shared" si="11"/>
        <v>792.62</v>
      </c>
      <c r="AM29" s="4"/>
      <c r="AN29" t="e">
        <f>VLOOKUP([1]!Tabelle13[[#This Row],[Vlookup this ID for freight costs]],$AL$2:$AL$6811,2,FALSE)</f>
        <v>#REF!</v>
      </c>
      <c r="AP29">
        <v>0.1</v>
      </c>
      <c r="AQ29">
        <v>0.1</v>
      </c>
      <c r="AR29" s="4">
        <v>15</v>
      </c>
      <c r="AS29" s="4">
        <v>1</v>
      </c>
      <c r="AT29" s="4">
        <v>2010</v>
      </c>
      <c r="AU29" s="4">
        <v>26</v>
      </c>
      <c r="AV29" s="4">
        <v>11</v>
      </c>
      <c r="AW29" s="4">
        <v>2009</v>
      </c>
      <c r="AX29" t="str">
        <f t="shared" si="4"/>
        <v>No Delay</v>
      </c>
      <c r="AY29">
        <f t="shared" si="5"/>
        <v>0</v>
      </c>
    </row>
    <row r="30" spans="1:51" x14ac:dyDescent="0.2">
      <c r="A30" s="3">
        <v>86529</v>
      </c>
      <c r="B30" s="1" t="s">
        <v>175</v>
      </c>
      <c r="C30" s="1" t="s">
        <v>165</v>
      </c>
      <c r="D30" s="1" t="s">
        <v>130</v>
      </c>
      <c r="E30" s="1" t="s">
        <v>101</v>
      </c>
      <c r="F30" s="1" t="s">
        <v>101</v>
      </c>
      <c r="G30" s="13" t="s">
        <v>176</v>
      </c>
      <c r="H30" s="12">
        <v>41249</v>
      </c>
      <c r="I30" s="12" t="s">
        <v>177</v>
      </c>
      <c r="J30" s="12">
        <v>41233</v>
      </c>
      <c r="K30" s="4">
        <v>4306</v>
      </c>
      <c r="L30" s="1" t="s">
        <v>146</v>
      </c>
      <c r="M30" s="1" t="s">
        <v>132</v>
      </c>
      <c r="N30" s="1" t="s">
        <v>178</v>
      </c>
      <c r="O30" s="1" t="s">
        <v>93</v>
      </c>
      <c r="P30">
        <v>60</v>
      </c>
      <c r="Q30">
        <v>25</v>
      </c>
      <c r="R30">
        <v>169</v>
      </c>
      <c r="S30">
        <v>6.76</v>
      </c>
      <c r="T30">
        <v>0.11</v>
      </c>
      <c r="U30">
        <f t="shared" si="0"/>
        <v>169</v>
      </c>
      <c r="V30">
        <f t="shared" si="1"/>
        <v>1500</v>
      </c>
      <c r="W30" s="1" t="s">
        <v>179</v>
      </c>
      <c r="X30" s="1" t="s">
        <v>1236</v>
      </c>
      <c r="Y30" s="1" t="s">
        <v>156</v>
      </c>
      <c r="Z30" s="3">
        <v>11413</v>
      </c>
      <c r="AA30" s="4">
        <f t="shared" si="14"/>
        <v>1</v>
      </c>
      <c r="AB30" s="4">
        <f t="shared" si="16"/>
        <v>2247.4839010000001</v>
      </c>
      <c r="AC30" s="4">
        <f t="shared" si="15"/>
        <v>1</v>
      </c>
      <c r="AD30" s="4">
        <f t="shared" si="17"/>
        <v>2728.3474585185186</v>
      </c>
      <c r="AE30" s="4">
        <v>1</v>
      </c>
      <c r="AF30" s="4">
        <v>1</v>
      </c>
      <c r="AG30" s="4">
        <f t="shared" si="10"/>
        <v>1</v>
      </c>
      <c r="AI30" t="e">
        <f t="shared" si="3"/>
        <v>#N/A</v>
      </c>
      <c r="AJ30">
        <v>5220.79</v>
      </c>
      <c r="AK30" s="2">
        <v>5220.79</v>
      </c>
      <c r="AL30" s="2">
        <f t="shared" si="11"/>
        <v>5220.79</v>
      </c>
      <c r="AM30" s="4"/>
      <c r="AN30" t="e">
        <f>VLOOKUP([1]!Tabelle13[[#This Row],[Vlookup this ID for freight costs]],$AL$2:$AL$6811,2,FALSE)</f>
        <v>#REF!</v>
      </c>
      <c r="AP30">
        <v>0.24</v>
      </c>
      <c r="AQ30">
        <v>0.24</v>
      </c>
      <c r="AR30" s="4">
        <v>6</v>
      </c>
      <c r="AS30" s="4">
        <v>12</v>
      </c>
      <c r="AT30" s="4">
        <v>2012</v>
      </c>
      <c r="AU30" s="4">
        <v>20</v>
      </c>
      <c r="AV30" s="4">
        <v>11</v>
      </c>
      <c r="AW30" s="4">
        <v>2012</v>
      </c>
      <c r="AX30" t="str">
        <f t="shared" si="4"/>
        <v>No Delay</v>
      </c>
      <c r="AY30">
        <f t="shared" si="5"/>
        <v>0</v>
      </c>
    </row>
    <row r="31" spans="1:51" x14ac:dyDescent="0.2">
      <c r="A31" s="3">
        <v>10576</v>
      </c>
      <c r="B31" s="1" t="s">
        <v>88</v>
      </c>
      <c r="C31" s="1" t="s">
        <v>89</v>
      </c>
      <c r="D31" s="1" t="s">
        <v>130</v>
      </c>
      <c r="E31" s="1" t="s">
        <v>53</v>
      </c>
      <c r="F31" s="1" t="s">
        <v>107</v>
      </c>
      <c r="G31" s="13" t="s">
        <v>180</v>
      </c>
      <c r="H31" s="12">
        <v>39294</v>
      </c>
      <c r="I31" s="12" t="s">
        <v>180</v>
      </c>
      <c r="J31" s="12">
        <v>39294</v>
      </c>
      <c r="K31" s="4">
        <v>275</v>
      </c>
      <c r="L31" s="1" t="s">
        <v>56</v>
      </c>
      <c r="M31" s="1" t="s">
        <v>132</v>
      </c>
      <c r="N31" s="1" t="s">
        <v>104</v>
      </c>
      <c r="O31" s="1" t="s">
        <v>59</v>
      </c>
      <c r="P31">
        <v>100</v>
      </c>
      <c r="Q31">
        <v>2</v>
      </c>
      <c r="R31">
        <v>160</v>
      </c>
      <c r="S31">
        <v>80</v>
      </c>
      <c r="T31">
        <v>0.8</v>
      </c>
      <c r="U31">
        <f t="shared" si="0"/>
        <v>160</v>
      </c>
      <c r="V31">
        <f t="shared" si="1"/>
        <v>200</v>
      </c>
      <c r="W31" s="1" t="s">
        <v>111</v>
      </c>
      <c r="X31" s="1" t="s">
        <v>112</v>
      </c>
      <c r="Y31" s="1" t="s">
        <v>112</v>
      </c>
      <c r="Z31" s="3">
        <v>5055</v>
      </c>
      <c r="AA31" s="4">
        <f t="shared" si="14"/>
        <v>1</v>
      </c>
      <c r="AB31" s="4">
        <f>4.997+0.1387*Q31-4.826*P31+0.003501*R31</f>
        <v>-476.76543999999996</v>
      </c>
      <c r="AC31" s="4">
        <f t="shared" si="15"/>
        <v>1</v>
      </c>
      <c r="AD31" s="4">
        <f t="shared" si="17"/>
        <v>98.452793801557149</v>
      </c>
      <c r="AE31" s="4">
        <v>1</v>
      </c>
      <c r="AF31" s="4">
        <v>1</v>
      </c>
      <c r="AG31" s="4">
        <f t="shared" si="10"/>
        <v>1</v>
      </c>
      <c r="AH31" s="4">
        <v>82976</v>
      </c>
      <c r="AI31">
        <f t="shared" si="3"/>
        <v>20230</v>
      </c>
      <c r="AJ31">
        <v>9789.07</v>
      </c>
      <c r="AK31" s="2">
        <v>9789.07</v>
      </c>
      <c r="AL31" s="2">
        <f t="shared" si="11"/>
        <v>9789.07</v>
      </c>
      <c r="AM31" s="4"/>
      <c r="AN31" t="e">
        <f>VLOOKUP([1]!Tabelle13[[#This Row],[Vlookup this ID for freight costs]],$AL$2:$AL$6811,2,FALSE)</f>
        <v>#REF!</v>
      </c>
      <c r="AP31">
        <v>0.26</v>
      </c>
      <c r="AQ31">
        <v>0.26</v>
      </c>
      <c r="AR31" s="4">
        <v>31</v>
      </c>
      <c r="AS31" s="4">
        <v>7</v>
      </c>
      <c r="AT31" s="4">
        <v>2007</v>
      </c>
      <c r="AU31" s="4">
        <v>31</v>
      </c>
      <c r="AV31" s="4">
        <v>7</v>
      </c>
      <c r="AW31" s="4">
        <v>2007</v>
      </c>
      <c r="AX31" t="str">
        <f t="shared" si="4"/>
        <v>No Delay</v>
      </c>
      <c r="AY31">
        <f t="shared" si="5"/>
        <v>0</v>
      </c>
    </row>
    <row r="32" spans="1:51" x14ac:dyDescent="0.2">
      <c r="A32" s="3">
        <v>3294</v>
      </c>
      <c r="B32" s="1" t="s">
        <v>164</v>
      </c>
      <c r="C32" s="1" t="s">
        <v>165</v>
      </c>
      <c r="D32" s="1" t="s">
        <v>74</v>
      </c>
      <c r="E32" s="1" t="s">
        <v>53</v>
      </c>
      <c r="F32" s="1" t="s">
        <v>53</v>
      </c>
      <c r="G32" s="13" t="s">
        <v>181</v>
      </c>
      <c r="H32" s="12">
        <v>39700</v>
      </c>
      <c r="I32" s="12" t="s">
        <v>181</v>
      </c>
      <c r="J32" s="12">
        <v>39700</v>
      </c>
      <c r="K32" s="4">
        <v>1056</v>
      </c>
      <c r="L32" s="1" t="s">
        <v>146</v>
      </c>
      <c r="M32" s="1" t="s">
        <v>182</v>
      </c>
      <c r="N32" s="1" t="s">
        <v>183</v>
      </c>
      <c r="O32" s="1" t="s">
        <v>184</v>
      </c>
      <c r="P32">
        <v>30</v>
      </c>
      <c r="Q32">
        <v>50</v>
      </c>
      <c r="R32">
        <v>1183.5</v>
      </c>
      <c r="S32">
        <v>23.67</v>
      </c>
      <c r="T32">
        <v>0.79</v>
      </c>
      <c r="U32">
        <f t="shared" si="0"/>
        <v>1183.5</v>
      </c>
      <c r="V32">
        <f t="shared" si="1"/>
        <v>1500</v>
      </c>
      <c r="W32" s="1" t="s">
        <v>185</v>
      </c>
      <c r="X32" s="1" t="s">
        <v>186</v>
      </c>
      <c r="Y32" s="1" t="s">
        <v>186</v>
      </c>
      <c r="Z32" s="3">
        <v>5796</v>
      </c>
      <c r="AA32" s="4">
        <f t="shared" si="14"/>
        <v>2</v>
      </c>
      <c r="AB32" s="4">
        <f t="shared" ref="AB32:AB76" si="18" xml:space="preserve"> 2244.740206  + 0.1097478*Q32</f>
        <v>2250.2275959999997</v>
      </c>
      <c r="AC32" s="4">
        <f t="shared" si="15"/>
        <v>2</v>
      </c>
      <c r="AD32" s="4">
        <f t="shared" si="17"/>
        <v>2728.3474585185186</v>
      </c>
      <c r="AE32" s="4">
        <v>2</v>
      </c>
      <c r="AF32" s="4">
        <v>2</v>
      </c>
      <c r="AG32" s="4">
        <f t="shared" si="10"/>
        <v>2</v>
      </c>
      <c r="AH32" s="4">
        <v>10652</v>
      </c>
      <c r="AI32">
        <f t="shared" si="3"/>
        <v>4091</v>
      </c>
      <c r="AJ32">
        <v>330</v>
      </c>
      <c r="AK32" s="2">
        <v>330</v>
      </c>
      <c r="AL32" s="2">
        <f t="shared" si="11"/>
        <v>330</v>
      </c>
      <c r="AM32" s="4"/>
      <c r="AN32" t="e">
        <f>VLOOKUP([1]!Tabelle13[[#This Row],[Vlookup this ID for freight costs]],$AL$2:$AL$6811,2,FALSE)</f>
        <v>#REF!</v>
      </c>
      <c r="AP32">
        <v>1.89</v>
      </c>
      <c r="AQ32">
        <v>1.89</v>
      </c>
      <c r="AR32" s="4">
        <v>9</v>
      </c>
      <c r="AS32" s="4">
        <v>9</v>
      </c>
      <c r="AT32" s="4">
        <v>2008</v>
      </c>
      <c r="AU32" s="4">
        <v>9</v>
      </c>
      <c r="AV32" s="4">
        <v>9</v>
      </c>
      <c r="AW32" s="4">
        <v>2008</v>
      </c>
      <c r="AX32" t="str">
        <f t="shared" si="4"/>
        <v>No Delay</v>
      </c>
      <c r="AY32">
        <f t="shared" si="5"/>
        <v>0</v>
      </c>
    </row>
    <row r="33" spans="1:51" x14ac:dyDescent="0.2">
      <c r="A33" s="3">
        <v>3470</v>
      </c>
      <c r="B33" s="1" t="s">
        <v>164</v>
      </c>
      <c r="C33" s="1" t="s">
        <v>165</v>
      </c>
      <c r="D33" s="1" t="s">
        <v>74</v>
      </c>
      <c r="E33" s="1" t="s">
        <v>53</v>
      </c>
      <c r="F33" s="1" t="s">
        <v>53</v>
      </c>
      <c r="G33" s="13" t="s">
        <v>187</v>
      </c>
      <c r="H33" s="12">
        <v>39791</v>
      </c>
      <c r="I33" s="12" t="s">
        <v>187</v>
      </c>
      <c r="J33" s="12">
        <v>39791</v>
      </c>
      <c r="K33" s="4">
        <v>1261</v>
      </c>
      <c r="L33" s="1" t="s">
        <v>146</v>
      </c>
      <c r="M33" s="1" t="s">
        <v>182</v>
      </c>
      <c r="N33" s="1" t="s">
        <v>188</v>
      </c>
      <c r="O33" s="1" t="s">
        <v>184</v>
      </c>
      <c r="P33">
        <v>30</v>
      </c>
      <c r="Q33">
        <v>50</v>
      </c>
      <c r="R33">
        <v>917</v>
      </c>
      <c r="S33">
        <v>18.34</v>
      </c>
      <c r="T33">
        <v>0.61</v>
      </c>
      <c r="U33">
        <f t="shared" si="0"/>
        <v>917</v>
      </c>
      <c r="V33">
        <f t="shared" si="1"/>
        <v>1500</v>
      </c>
      <c r="W33" s="1" t="s">
        <v>185</v>
      </c>
      <c r="X33" s="1" t="s">
        <v>186</v>
      </c>
      <c r="Y33" s="1" t="s">
        <v>186</v>
      </c>
      <c r="Z33" s="3">
        <v>5796</v>
      </c>
      <c r="AA33" s="4">
        <f t="shared" si="14"/>
        <v>2</v>
      </c>
      <c r="AB33" s="4">
        <f t="shared" si="18"/>
        <v>2250.2275959999997</v>
      </c>
      <c r="AC33" s="4">
        <f t="shared" si="15"/>
        <v>2</v>
      </c>
      <c r="AD33" s="4">
        <f t="shared" si="17"/>
        <v>2728.3474585185186</v>
      </c>
      <c r="AE33" s="4">
        <v>2</v>
      </c>
      <c r="AF33" s="4">
        <v>2</v>
      </c>
      <c r="AG33" s="4">
        <f t="shared" si="10"/>
        <v>2</v>
      </c>
      <c r="AH33" s="4">
        <v>11533</v>
      </c>
      <c r="AI33">
        <f t="shared" si="3"/>
        <v>2095</v>
      </c>
      <c r="AJ33">
        <v>378</v>
      </c>
      <c r="AK33" s="2">
        <v>378</v>
      </c>
      <c r="AL33" s="2">
        <f t="shared" si="11"/>
        <v>378</v>
      </c>
      <c r="AM33" s="4"/>
      <c r="AN33" t="e">
        <f>VLOOKUP([1]!Tabelle13[[#This Row],[Vlookup this ID for freight costs]],$AL$2:$AL$6811,2,FALSE)</f>
        <v>#REF!</v>
      </c>
      <c r="AP33">
        <v>1.8</v>
      </c>
      <c r="AQ33">
        <v>1.8</v>
      </c>
      <c r="AR33" s="4">
        <v>9</v>
      </c>
      <c r="AS33" s="4">
        <v>12</v>
      </c>
      <c r="AT33" s="4">
        <v>2008</v>
      </c>
      <c r="AU33" s="4">
        <v>9</v>
      </c>
      <c r="AV33" s="4">
        <v>12</v>
      </c>
      <c r="AW33" s="4">
        <v>2008</v>
      </c>
      <c r="AX33" t="str">
        <f t="shared" si="4"/>
        <v>No Delay</v>
      </c>
      <c r="AY33">
        <f t="shared" si="5"/>
        <v>0</v>
      </c>
    </row>
    <row r="34" spans="1:51" x14ac:dyDescent="0.2">
      <c r="A34" s="3">
        <v>82901</v>
      </c>
      <c r="B34" s="1" t="s">
        <v>151</v>
      </c>
      <c r="C34" s="1" t="s">
        <v>65</v>
      </c>
      <c r="D34" s="1" t="s">
        <v>130</v>
      </c>
      <c r="E34" s="1" t="s">
        <v>53</v>
      </c>
      <c r="F34" s="1" t="s">
        <v>53</v>
      </c>
      <c r="G34" s="13" t="s">
        <v>189</v>
      </c>
      <c r="H34" s="12">
        <v>40374</v>
      </c>
      <c r="I34" s="12" t="s">
        <v>190</v>
      </c>
      <c r="J34" s="12">
        <v>40357</v>
      </c>
      <c r="K34" s="4">
        <v>2556</v>
      </c>
      <c r="L34" s="1" t="s">
        <v>146</v>
      </c>
      <c r="M34" s="1" t="s">
        <v>132</v>
      </c>
      <c r="N34" s="1" t="s">
        <v>178</v>
      </c>
      <c r="O34" s="1" t="s">
        <v>93</v>
      </c>
      <c r="P34">
        <v>60</v>
      </c>
      <c r="Q34">
        <v>30</v>
      </c>
      <c r="R34">
        <v>225</v>
      </c>
      <c r="S34">
        <v>7.5</v>
      </c>
      <c r="T34">
        <v>0.12</v>
      </c>
      <c r="U34">
        <f t="shared" si="0"/>
        <v>225</v>
      </c>
      <c r="V34">
        <f t="shared" si="1"/>
        <v>1800</v>
      </c>
      <c r="W34" s="1" t="s">
        <v>155</v>
      </c>
      <c r="X34" s="1" t="s">
        <v>1236</v>
      </c>
      <c r="Y34" s="1" t="s">
        <v>156</v>
      </c>
      <c r="Z34" s="3">
        <v>7726</v>
      </c>
      <c r="AA34" s="4">
        <f t="shared" si="14"/>
        <v>2</v>
      </c>
      <c r="AB34" s="4">
        <f t="shared" si="18"/>
        <v>2248.0326399999999</v>
      </c>
      <c r="AC34" s="4">
        <f t="shared" si="15"/>
        <v>2</v>
      </c>
      <c r="AD34" s="4">
        <f t="shared" si="17"/>
        <v>2665.8084913103453</v>
      </c>
      <c r="AE34" s="4">
        <v>2</v>
      </c>
      <c r="AF34" s="4">
        <v>2</v>
      </c>
      <c r="AG34" s="4">
        <f t="shared" si="10"/>
        <v>2</v>
      </c>
      <c r="AI34" t="e">
        <f t="shared" si="3"/>
        <v>#N/A</v>
      </c>
      <c r="AJ34" t="s">
        <v>81</v>
      </c>
      <c r="AK34" s="2"/>
      <c r="AL34" s="2" t="str">
        <f t="shared" si="11"/>
        <v>Freight Included in Commodity Cost</v>
      </c>
      <c r="AM34" s="4"/>
      <c r="AN34" t="e">
        <f>VLOOKUP([1]!Tabelle13[[#This Row],[Vlookup this ID for freight costs]],$AL$2:$AL$6811,2,FALSE)</f>
        <v>#REF!</v>
      </c>
      <c r="AP34">
        <v>0.49</v>
      </c>
      <c r="AQ34">
        <v>0.49</v>
      </c>
      <c r="AR34" s="4">
        <v>15</v>
      </c>
      <c r="AS34" s="4">
        <v>7</v>
      </c>
      <c r="AT34" s="4">
        <v>2010</v>
      </c>
      <c r="AU34" s="4">
        <v>28</v>
      </c>
      <c r="AV34" s="4">
        <v>6</v>
      </c>
      <c r="AW34" s="4">
        <v>2010</v>
      </c>
      <c r="AX34" t="str">
        <f t="shared" si="4"/>
        <v>No Delay</v>
      </c>
      <c r="AY34">
        <f t="shared" si="5"/>
        <v>0</v>
      </c>
    </row>
    <row r="35" spans="1:51" x14ac:dyDescent="0.2">
      <c r="A35" s="3">
        <v>83370</v>
      </c>
      <c r="B35" s="1" t="s">
        <v>191</v>
      </c>
      <c r="C35" s="1" t="s">
        <v>65</v>
      </c>
      <c r="D35" s="1" t="s">
        <v>130</v>
      </c>
      <c r="E35" s="1" t="s">
        <v>53</v>
      </c>
      <c r="F35" s="1" t="s">
        <v>53</v>
      </c>
      <c r="G35" s="13" t="s">
        <v>192</v>
      </c>
      <c r="H35" s="12">
        <v>40056</v>
      </c>
      <c r="I35" s="12" t="s">
        <v>193</v>
      </c>
      <c r="J35" s="12">
        <v>40042</v>
      </c>
      <c r="K35" s="4">
        <v>1758</v>
      </c>
      <c r="L35" s="1" t="s">
        <v>146</v>
      </c>
      <c r="M35" s="1" t="s">
        <v>132</v>
      </c>
      <c r="N35" s="1" t="s">
        <v>178</v>
      </c>
      <c r="O35" s="1" t="s">
        <v>93</v>
      </c>
      <c r="P35">
        <v>60</v>
      </c>
      <c r="Q35">
        <v>28</v>
      </c>
      <c r="R35">
        <v>210.84</v>
      </c>
      <c r="S35">
        <v>7.53</v>
      </c>
      <c r="T35">
        <v>0.13</v>
      </c>
      <c r="U35">
        <f t="shared" si="0"/>
        <v>210.84</v>
      </c>
      <c r="V35">
        <f t="shared" si="1"/>
        <v>1680</v>
      </c>
      <c r="W35" s="1" t="s">
        <v>179</v>
      </c>
      <c r="X35" s="1" t="s">
        <v>1236</v>
      </c>
      <c r="Y35" s="1" t="s">
        <v>156</v>
      </c>
      <c r="Z35" s="3">
        <v>7726</v>
      </c>
      <c r="AA35" s="4">
        <f t="shared" si="14"/>
        <v>2</v>
      </c>
      <c r="AB35" s="4">
        <f t="shared" si="18"/>
        <v>2247.8131444000001</v>
      </c>
      <c r="AC35" s="4">
        <f t="shared" si="15"/>
        <v>2</v>
      </c>
      <c r="AD35" s="4">
        <f t="shared" si="17"/>
        <v>2043.3782945333332</v>
      </c>
      <c r="AE35" s="4">
        <v>2</v>
      </c>
      <c r="AF35" s="4">
        <v>2</v>
      </c>
      <c r="AG35" s="4">
        <f t="shared" si="10"/>
        <v>2</v>
      </c>
      <c r="AI35" t="e">
        <f t="shared" si="3"/>
        <v>#N/A</v>
      </c>
      <c r="AJ35">
        <v>675.47</v>
      </c>
      <c r="AK35" s="2">
        <v>675.47</v>
      </c>
      <c r="AL35" s="2">
        <f t="shared" si="11"/>
        <v>675.47</v>
      </c>
      <c r="AM35" s="4"/>
      <c r="AN35" t="e">
        <f>VLOOKUP([1]!Tabelle13[[#This Row],[Vlookup this ID for freight costs]],$AL$2:$AL$6811,2,FALSE)</f>
        <v>#REF!</v>
      </c>
      <c r="AP35">
        <v>0.41</v>
      </c>
      <c r="AQ35">
        <v>0.41</v>
      </c>
      <c r="AR35" s="4">
        <v>31</v>
      </c>
      <c r="AS35" s="4">
        <v>8</v>
      </c>
      <c r="AT35" s="4">
        <v>2009</v>
      </c>
      <c r="AU35" s="4">
        <v>17</v>
      </c>
      <c r="AV35" s="4">
        <v>8</v>
      </c>
      <c r="AW35" s="4">
        <v>2009</v>
      </c>
      <c r="AX35" t="str">
        <f t="shared" si="4"/>
        <v>No Delay</v>
      </c>
      <c r="AY35">
        <f t="shared" si="5"/>
        <v>0</v>
      </c>
    </row>
    <row r="36" spans="1:51" x14ac:dyDescent="0.2">
      <c r="A36" s="3">
        <v>84539</v>
      </c>
      <c r="B36" s="1" t="s">
        <v>151</v>
      </c>
      <c r="C36" s="1" t="s">
        <v>65</v>
      </c>
      <c r="D36" s="1" t="s">
        <v>130</v>
      </c>
      <c r="E36" s="1" t="s">
        <v>152</v>
      </c>
      <c r="F36" s="1" t="s">
        <v>152</v>
      </c>
      <c r="G36" s="13" t="s">
        <v>194</v>
      </c>
      <c r="H36" s="12">
        <v>40287</v>
      </c>
      <c r="I36" s="12" t="s">
        <v>195</v>
      </c>
      <c r="J36" s="12">
        <v>40268</v>
      </c>
      <c r="K36" s="4">
        <v>2309</v>
      </c>
      <c r="L36" s="1" t="s">
        <v>146</v>
      </c>
      <c r="M36" s="1" t="s">
        <v>132</v>
      </c>
      <c r="N36" s="1" t="s">
        <v>196</v>
      </c>
      <c r="O36" s="1" t="s">
        <v>93</v>
      </c>
      <c r="P36">
        <v>60</v>
      </c>
      <c r="Q36">
        <v>20</v>
      </c>
      <c r="R36">
        <v>122.2</v>
      </c>
      <c r="S36">
        <v>6.11</v>
      </c>
      <c r="T36">
        <v>0.1</v>
      </c>
      <c r="U36">
        <f t="shared" si="0"/>
        <v>122.2</v>
      </c>
      <c r="V36">
        <f t="shared" si="1"/>
        <v>1200</v>
      </c>
      <c r="W36" s="1" t="s">
        <v>197</v>
      </c>
      <c r="X36" s="1" t="s">
        <v>1236</v>
      </c>
      <c r="Y36" s="1" t="s">
        <v>3082</v>
      </c>
      <c r="Z36" s="3">
        <v>7428</v>
      </c>
      <c r="AA36" s="4">
        <f t="shared" si="14"/>
        <v>2</v>
      </c>
      <c r="AB36" s="4">
        <f t="shared" si="18"/>
        <v>2246.9351619999998</v>
      </c>
      <c r="AC36" s="4">
        <f t="shared" si="15"/>
        <v>2</v>
      </c>
      <c r="AD36" s="4">
        <f t="shared" si="17"/>
        <v>2141.3304360000006</v>
      </c>
      <c r="AE36" s="4">
        <v>2</v>
      </c>
      <c r="AF36" s="4">
        <v>2</v>
      </c>
      <c r="AG36" s="4">
        <f t="shared" si="10"/>
        <v>2</v>
      </c>
      <c r="AI36" t="e">
        <f t="shared" si="3"/>
        <v>#N/A</v>
      </c>
      <c r="AJ36" t="s">
        <v>81</v>
      </c>
      <c r="AK36" s="2"/>
      <c r="AL36" s="2" t="str">
        <f t="shared" si="11"/>
        <v>Freight Included in Commodity Cost</v>
      </c>
      <c r="AM36" s="4"/>
      <c r="AN36" t="e">
        <f>VLOOKUP([1]!Tabelle13[[#This Row],[Vlookup this ID for freight costs]],$AL$2:$AL$6811,2,FALSE)</f>
        <v>#REF!</v>
      </c>
      <c r="AP36">
        <v>0.26</v>
      </c>
      <c r="AQ36">
        <v>0.26</v>
      </c>
      <c r="AR36" s="4">
        <v>19</v>
      </c>
      <c r="AS36" s="4">
        <v>4</v>
      </c>
      <c r="AT36" s="4">
        <v>2010</v>
      </c>
      <c r="AU36" s="4">
        <v>31</v>
      </c>
      <c r="AV36" s="4">
        <v>3</v>
      </c>
      <c r="AW36" s="4">
        <v>2010</v>
      </c>
      <c r="AX36" t="str">
        <f t="shared" si="4"/>
        <v>No Delay</v>
      </c>
      <c r="AY36">
        <f t="shared" si="5"/>
        <v>0</v>
      </c>
    </row>
    <row r="37" spans="1:51" x14ac:dyDescent="0.2">
      <c r="A37" s="3">
        <v>84931</v>
      </c>
      <c r="B37" s="1" t="s">
        <v>151</v>
      </c>
      <c r="C37" s="1" t="s">
        <v>65</v>
      </c>
      <c r="D37" s="1" t="s">
        <v>130</v>
      </c>
      <c r="E37" s="1" t="s">
        <v>152</v>
      </c>
      <c r="F37" s="1" t="s">
        <v>152</v>
      </c>
      <c r="G37" s="13" t="s">
        <v>198</v>
      </c>
      <c r="H37" s="12">
        <v>41820</v>
      </c>
      <c r="I37" s="12" t="s">
        <v>199</v>
      </c>
      <c r="J37" s="12">
        <v>41782</v>
      </c>
      <c r="K37" s="4">
        <v>5500</v>
      </c>
      <c r="L37" s="1" t="s">
        <v>146</v>
      </c>
      <c r="M37" s="1" t="s">
        <v>132</v>
      </c>
      <c r="N37" s="1" t="s">
        <v>200</v>
      </c>
      <c r="O37" s="1" t="s">
        <v>93</v>
      </c>
      <c r="P37">
        <v>90</v>
      </c>
      <c r="Q37">
        <v>10534</v>
      </c>
      <c r="R37">
        <v>97966.2</v>
      </c>
      <c r="S37">
        <v>9.3000000000000007</v>
      </c>
      <c r="T37">
        <v>0.1</v>
      </c>
      <c r="U37">
        <f t="shared" si="0"/>
        <v>97966.200000000012</v>
      </c>
      <c r="V37">
        <f t="shared" si="1"/>
        <v>948060</v>
      </c>
      <c r="W37" s="1" t="s">
        <v>197</v>
      </c>
      <c r="X37" s="1" t="s">
        <v>1236</v>
      </c>
      <c r="Y37" s="1" t="s">
        <v>3082</v>
      </c>
      <c r="Z37" s="3">
        <v>7428</v>
      </c>
      <c r="AA37" s="4">
        <f t="shared" si="14"/>
        <v>2</v>
      </c>
      <c r="AB37" s="4">
        <f t="shared" si="18"/>
        <v>3400.8235311999997</v>
      </c>
      <c r="AC37" s="4">
        <f t="shared" si="15"/>
        <v>2</v>
      </c>
      <c r="AD37" s="4">
        <f t="shared" si="17"/>
        <v>2</v>
      </c>
      <c r="AE37" s="4">
        <v>2</v>
      </c>
      <c r="AF37" s="4">
        <v>2</v>
      </c>
      <c r="AG37" s="4">
        <f t="shared" si="10"/>
        <v>2</v>
      </c>
      <c r="AI37" t="e">
        <f t="shared" si="3"/>
        <v>#N/A</v>
      </c>
      <c r="AJ37">
        <v>45180.62</v>
      </c>
      <c r="AK37" s="2">
        <v>45180.62</v>
      </c>
      <c r="AL37" s="2">
        <f t="shared" si="11"/>
        <v>45180.62</v>
      </c>
      <c r="AM37" s="4"/>
      <c r="AN37" t="e">
        <f>VLOOKUP([1]!Tabelle13[[#This Row],[Vlookup this ID for freight costs]],$AL$2:$AL$6811,2,FALSE)</f>
        <v>#REF!</v>
      </c>
      <c r="AP37">
        <v>100.71</v>
      </c>
      <c r="AQ37">
        <v>100.71</v>
      </c>
      <c r="AR37" s="4">
        <v>30</v>
      </c>
      <c r="AS37" s="4">
        <v>6</v>
      </c>
      <c r="AT37" s="4">
        <v>2014</v>
      </c>
      <c r="AU37" s="4">
        <v>23</v>
      </c>
      <c r="AV37" s="4">
        <v>5</v>
      </c>
      <c r="AW37" s="4">
        <v>2014</v>
      </c>
      <c r="AX37" t="str">
        <f t="shared" si="4"/>
        <v>No Delay</v>
      </c>
      <c r="AY37">
        <f t="shared" si="5"/>
        <v>0</v>
      </c>
    </row>
    <row r="38" spans="1:51" x14ac:dyDescent="0.2">
      <c r="A38" s="3">
        <v>86236</v>
      </c>
      <c r="B38" s="1" t="s">
        <v>191</v>
      </c>
      <c r="C38" s="1" t="s">
        <v>65</v>
      </c>
      <c r="D38" s="1" t="s">
        <v>130</v>
      </c>
      <c r="E38" s="1" t="s">
        <v>53</v>
      </c>
      <c r="F38" s="1" t="s">
        <v>53</v>
      </c>
      <c r="G38" s="13" t="s">
        <v>201</v>
      </c>
      <c r="H38" s="12">
        <v>40024</v>
      </c>
      <c r="I38" s="12" t="s">
        <v>202</v>
      </c>
      <c r="J38" s="12">
        <v>40003</v>
      </c>
      <c r="K38" s="4">
        <v>1662</v>
      </c>
      <c r="L38" s="1" t="s">
        <v>146</v>
      </c>
      <c r="M38" s="1" t="s">
        <v>132</v>
      </c>
      <c r="N38" s="1" t="s">
        <v>203</v>
      </c>
      <c r="O38" s="1" t="s">
        <v>93</v>
      </c>
      <c r="P38">
        <v>60</v>
      </c>
      <c r="Q38">
        <v>46</v>
      </c>
      <c r="R38">
        <v>114.54</v>
      </c>
      <c r="S38">
        <v>2.4900000000000002</v>
      </c>
      <c r="T38">
        <v>0.04</v>
      </c>
      <c r="U38">
        <f t="shared" si="0"/>
        <v>114.54</v>
      </c>
      <c r="V38">
        <f t="shared" si="1"/>
        <v>2760</v>
      </c>
      <c r="W38" s="1" t="s">
        <v>204</v>
      </c>
      <c r="X38" s="1" t="s">
        <v>1236</v>
      </c>
      <c r="Y38" s="1" t="s">
        <v>205</v>
      </c>
      <c r="Z38" s="3">
        <v>7364</v>
      </c>
      <c r="AA38" s="4">
        <f t="shared" si="14"/>
        <v>2</v>
      </c>
      <c r="AB38" s="4">
        <f t="shared" si="18"/>
        <v>2249.7886048</v>
      </c>
      <c r="AC38" s="4">
        <f t="shared" si="15"/>
        <v>2</v>
      </c>
      <c r="AD38" s="4">
        <f t="shared" si="17"/>
        <v>1513.6303220952379</v>
      </c>
      <c r="AE38" s="4">
        <v>2</v>
      </c>
      <c r="AF38" s="4">
        <v>2</v>
      </c>
      <c r="AG38" s="4">
        <f t="shared" ref="AG38:AG67" si="19">AE38</f>
        <v>2</v>
      </c>
      <c r="AI38" t="e">
        <f t="shared" si="3"/>
        <v>#N/A</v>
      </c>
      <c r="AJ38">
        <v>714.34</v>
      </c>
      <c r="AK38" s="2">
        <v>714.34</v>
      </c>
      <c r="AL38" s="2">
        <f t="shared" ref="AL38:AL67" si="20">AJ38</f>
        <v>714.34</v>
      </c>
      <c r="AM38" s="4"/>
      <c r="AN38" t="e">
        <f>VLOOKUP([1]!Tabelle13[[#This Row],[Vlookup this ID for freight costs]],$AL$2:$AL$6811,2,FALSE)</f>
        <v>#REF!</v>
      </c>
      <c r="AP38">
        <v>0.22</v>
      </c>
      <c r="AQ38">
        <v>0.22</v>
      </c>
      <c r="AR38" s="4">
        <v>30</v>
      </c>
      <c r="AS38" s="4">
        <v>7</v>
      </c>
      <c r="AT38" s="4">
        <v>2009</v>
      </c>
      <c r="AU38" s="4">
        <v>9</v>
      </c>
      <c r="AV38" s="4">
        <v>7</v>
      </c>
      <c r="AW38" s="4">
        <v>2009</v>
      </c>
      <c r="AX38" t="str">
        <f t="shared" si="4"/>
        <v>No Delay</v>
      </c>
      <c r="AY38">
        <f t="shared" si="5"/>
        <v>0</v>
      </c>
    </row>
    <row r="39" spans="1:51" x14ac:dyDescent="0.2">
      <c r="A39" s="3">
        <v>86284</v>
      </c>
      <c r="B39" s="1" t="s">
        <v>151</v>
      </c>
      <c r="C39" s="1" t="s">
        <v>65</v>
      </c>
      <c r="D39" s="1" t="s">
        <v>130</v>
      </c>
      <c r="E39" s="1" t="s">
        <v>152</v>
      </c>
      <c r="F39" s="1" t="s">
        <v>152</v>
      </c>
      <c r="G39" s="13" t="s">
        <v>195</v>
      </c>
      <c r="H39" s="12">
        <v>40268</v>
      </c>
      <c r="I39" s="12" t="s">
        <v>195</v>
      </c>
      <c r="J39" s="12">
        <v>40268</v>
      </c>
      <c r="K39" s="4">
        <v>2330</v>
      </c>
      <c r="L39" s="1" t="s">
        <v>146</v>
      </c>
      <c r="M39" s="1" t="s">
        <v>132</v>
      </c>
      <c r="N39" s="1" t="s">
        <v>206</v>
      </c>
      <c r="O39" s="1" t="s">
        <v>93</v>
      </c>
      <c r="P39">
        <v>60</v>
      </c>
      <c r="Q39">
        <v>28</v>
      </c>
      <c r="R39">
        <v>95.2</v>
      </c>
      <c r="S39">
        <v>3.4</v>
      </c>
      <c r="T39">
        <v>0.06</v>
      </c>
      <c r="U39">
        <f t="shared" si="0"/>
        <v>95.2</v>
      </c>
      <c r="V39">
        <f t="shared" si="1"/>
        <v>1680</v>
      </c>
      <c r="W39" s="1" t="s">
        <v>197</v>
      </c>
      <c r="X39" s="1" t="s">
        <v>1236</v>
      </c>
      <c r="Y39" s="1" t="s">
        <v>3082</v>
      </c>
      <c r="Z39" s="3">
        <v>7428</v>
      </c>
      <c r="AA39" s="4">
        <f t="shared" si="14"/>
        <v>2</v>
      </c>
      <c r="AB39" s="4">
        <f t="shared" si="18"/>
        <v>2247.8131444000001</v>
      </c>
      <c r="AC39" s="4">
        <f t="shared" si="15"/>
        <v>2</v>
      </c>
      <c r="AD39" s="4">
        <f t="shared" si="17"/>
        <v>2043.3782945333332</v>
      </c>
      <c r="AE39" s="4">
        <v>2</v>
      </c>
      <c r="AF39" s="4">
        <v>2</v>
      </c>
      <c r="AG39" s="4">
        <f t="shared" si="19"/>
        <v>2</v>
      </c>
      <c r="AI39" t="e">
        <f t="shared" si="3"/>
        <v>#N/A</v>
      </c>
      <c r="AJ39" t="s">
        <v>81</v>
      </c>
      <c r="AK39" s="2"/>
      <c r="AL39" s="2" t="str">
        <f t="shared" si="20"/>
        <v>Freight Included in Commodity Cost</v>
      </c>
      <c r="AM39" s="4"/>
      <c r="AN39" t="e">
        <f>VLOOKUP([1]!Tabelle13[[#This Row],[Vlookup this ID for freight costs]],$AL$2:$AL$6811,2,FALSE)</f>
        <v>#REF!</v>
      </c>
      <c r="AP39">
        <v>0.21</v>
      </c>
      <c r="AQ39">
        <v>0.21</v>
      </c>
      <c r="AR39" s="4">
        <v>31</v>
      </c>
      <c r="AS39" s="4">
        <v>3</v>
      </c>
      <c r="AT39" s="4">
        <v>2010</v>
      </c>
      <c r="AU39" s="4">
        <v>31</v>
      </c>
      <c r="AV39" s="4">
        <v>3</v>
      </c>
      <c r="AW39" s="4">
        <v>2010</v>
      </c>
      <c r="AX39" t="str">
        <f t="shared" si="4"/>
        <v>No Delay</v>
      </c>
      <c r="AY39">
        <f t="shared" si="5"/>
        <v>0</v>
      </c>
    </row>
    <row r="40" spans="1:51" x14ac:dyDescent="0.2">
      <c r="A40" s="3">
        <v>11565</v>
      </c>
      <c r="B40" s="1" t="s">
        <v>164</v>
      </c>
      <c r="C40" s="1" t="s">
        <v>165</v>
      </c>
      <c r="D40" s="1" t="s">
        <v>130</v>
      </c>
      <c r="E40" s="1" t="s">
        <v>53</v>
      </c>
      <c r="F40" s="1" t="s">
        <v>53</v>
      </c>
      <c r="G40" s="13" t="s">
        <v>207</v>
      </c>
      <c r="H40" s="12">
        <v>39875</v>
      </c>
      <c r="I40" s="12" t="s">
        <v>207</v>
      </c>
      <c r="J40" s="12">
        <v>39875</v>
      </c>
      <c r="K40" s="4">
        <v>1386</v>
      </c>
      <c r="L40" s="1" t="s">
        <v>146</v>
      </c>
      <c r="M40" s="1" t="s">
        <v>132</v>
      </c>
      <c r="N40" s="1" t="s">
        <v>178</v>
      </c>
      <c r="O40" s="1" t="s">
        <v>93</v>
      </c>
      <c r="P40">
        <v>60</v>
      </c>
      <c r="Q40">
        <v>50</v>
      </c>
      <c r="R40">
        <v>395</v>
      </c>
      <c r="S40">
        <v>7.9</v>
      </c>
      <c r="T40">
        <v>0.13</v>
      </c>
      <c r="U40">
        <f t="shared" si="0"/>
        <v>395</v>
      </c>
      <c r="V40">
        <f t="shared" si="1"/>
        <v>3000</v>
      </c>
      <c r="W40" s="1" t="s">
        <v>155</v>
      </c>
      <c r="X40" s="1" t="s">
        <v>1236</v>
      </c>
      <c r="Y40" s="1" t="s">
        <v>156</v>
      </c>
      <c r="Z40" s="3">
        <v>5457</v>
      </c>
      <c r="AA40" s="4">
        <f t="shared" si="14"/>
        <v>3</v>
      </c>
      <c r="AB40" s="4">
        <f t="shared" si="18"/>
        <v>2250.2275959999997</v>
      </c>
      <c r="AC40" s="4">
        <f t="shared" si="15"/>
        <v>3</v>
      </c>
      <c r="AD40" s="4">
        <f t="shared" si="17"/>
        <v>1567.7519119999999</v>
      </c>
      <c r="AE40" s="4">
        <v>3</v>
      </c>
      <c r="AF40" s="4">
        <v>3</v>
      </c>
      <c r="AG40" s="4">
        <f t="shared" si="19"/>
        <v>3</v>
      </c>
      <c r="AH40" s="4">
        <v>84751</v>
      </c>
      <c r="AI40">
        <f t="shared" si="3"/>
        <v>1779</v>
      </c>
      <c r="AJ40">
        <v>978.92</v>
      </c>
      <c r="AK40" s="2">
        <v>978.92</v>
      </c>
      <c r="AL40" s="2">
        <f t="shared" si="20"/>
        <v>978.92</v>
      </c>
      <c r="AM40" s="4"/>
      <c r="AN40" t="e">
        <f>VLOOKUP([1]!Tabelle13[[#This Row],[Vlookup this ID for freight costs]],$AL$2:$AL$6811,2,FALSE)</f>
        <v>#REF!</v>
      </c>
      <c r="AP40">
        <v>0.77</v>
      </c>
      <c r="AQ40">
        <v>0.77</v>
      </c>
      <c r="AR40" s="4">
        <v>3</v>
      </c>
      <c r="AS40" s="4">
        <v>4</v>
      </c>
      <c r="AT40" s="4">
        <v>2009</v>
      </c>
      <c r="AU40" s="4">
        <v>3</v>
      </c>
      <c r="AV40" s="4">
        <v>4</v>
      </c>
      <c r="AW40" s="4">
        <v>2009</v>
      </c>
      <c r="AX40" t="str">
        <f t="shared" si="4"/>
        <v>No Delay</v>
      </c>
      <c r="AY40">
        <f t="shared" si="5"/>
        <v>0</v>
      </c>
    </row>
    <row r="41" spans="1:51" x14ac:dyDescent="0.2">
      <c r="A41" s="3">
        <v>23283</v>
      </c>
      <c r="B41" s="1" t="s">
        <v>168</v>
      </c>
      <c r="C41" s="1" t="s">
        <v>150</v>
      </c>
      <c r="D41" s="1" t="s">
        <v>100</v>
      </c>
      <c r="E41" s="1" t="s">
        <v>53</v>
      </c>
      <c r="F41" s="1" t="s">
        <v>53</v>
      </c>
      <c r="G41" s="13" t="s">
        <v>208</v>
      </c>
      <c r="H41" s="12">
        <v>40414</v>
      </c>
      <c r="I41" s="12" t="s">
        <v>209</v>
      </c>
      <c r="J41" s="12">
        <v>40501</v>
      </c>
      <c r="K41" s="4">
        <v>2844</v>
      </c>
      <c r="L41" s="1" t="s">
        <v>146</v>
      </c>
      <c r="M41" s="1" t="s">
        <v>170</v>
      </c>
      <c r="N41" s="1" t="s">
        <v>171</v>
      </c>
      <c r="O41" s="1" t="s">
        <v>93</v>
      </c>
      <c r="P41">
        <v>60</v>
      </c>
      <c r="Q41">
        <v>2004</v>
      </c>
      <c r="R41">
        <v>5070.12</v>
      </c>
      <c r="S41">
        <v>2.5299999999999998</v>
      </c>
      <c r="T41">
        <v>0.04</v>
      </c>
      <c r="U41">
        <f t="shared" si="0"/>
        <v>5070.12</v>
      </c>
      <c r="V41">
        <f t="shared" si="1"/>
        <v>120240</v>
      </c>
      <c r="W41" s="1" t="s">
        <v>155</v>
      </c>
      <c r="X41" s="1" t="s">
        <v>1236</v>
      </c>
      <c r="Y41" s="1" t="s">
        <v>156</v>
      </c>
      <c r="Z41" s="3">
        <v>8107</v>
      </c>
      <c r="AA41" s="4">
        <f t="shared" si="14"/>
        <v>3</v>
      </c>
      <c r="AB41" s="4">
        <f t="shared" si="18"/>
        <v>2464.6747971999998</v>
      </c>
      <c r="AC41" s="4">
        <f t="shared" si="15"/>
        <v>3</v>
      </c>
      <c r="AD41" s="4">
        <f t="shared" si="17"/>
        <v>3</v>
      </c>
      <c r="AE41" s="4">
        <v>3</v>
      </c>
      <c r="AF41" s="4">
        <v>3</v>
      </c>
      <c r="AG41" s="4">
        <f t="shared" si="19"/>
        <v>3</v>
      </c>
      <c r="AI41" t="e">
        <f t="shared" si="3"/>
        <v>#N/A</v>
      </c>
      <c r="AJ41">
        <v>1791.41</v>
      </c>
      <c r="AK41" s="2">
        <v>1791.41</v>
      </c>
      <c r="AL41" s="2">
        <f t="shared" si="20"/>
        <v>1791.41</v>
      </c>
      <c r="AM41" s="4"/>
      <c r="AN41" t="e">
        <f>VLOOKUP([1]!Tabelle13[[#This Row],[Vlookup this ID for freight costs]],$AL$2:$AL$6811,2,FALSE)</f>
        <v>#REF!</v>
      </c>
      <c r="AP41">
        <v>10.93</v>
      </c>
      <c r="AQ41">
        <v>10.93</v>
      </c>
      <c r="AR41" s="4">
        <v>24</v>
      </c>
      <c r="AS41" s="4">
        <v>8</v>
      </c>
      <c r="AT41" s="4">
        <v>2010</v>
      </c>
      <c r="AU41" s="4">
        <v>19</v>
      </c>
      <c r="AV41" s="4">
        <v>11</v>
      </c>
      <c r="AW41" s="4">
        <v>2010</v>
      </c>
      <c r="AX41" t="str">
        <f t="shared" si="4"/>
        <v>Delay</v>
      </c>
      <c r="AY41">
        <f t="shared" si="5"/>
        <v>87</v>
      </c>
    </row>
    <row r="42" spans="1:51" x14ac:dyDescent="0.2">
      <c r="A42" s="3">
        <v>44045</v>
      </c>
      <c r="B42" s="1" t="s">
        <v>175</v>
      </c>
      <c r="C42" s="1" t="s">
        <v>165</v>
      </c>
      <c r="D42" s="1" t="s">
        <v>52</v>
      </c>
      <c r="E42" s="1" t="s">
        <v>53</v>
      </c>
      <c r="F42" s="1" t="s">
        <v>53</v>
      </c>
      <c r="G42" s="13" t="s">
        <v>210</v>
      </c>
      <c r="H42" s="12">
        <v>40128</v>
      </c>
      <c r="I42" s="12" t="s">
        <v>210</v>
      </c>
      <c r="J42" s="12">
        <v>40128</v>
      </c>
      <c r="K42" s="4">
        <v>2007</v>
      </c>
      <c r="L42" s="1" t="s">
        <v>146</v>
      </c>
      <c r="M42" s="1" t="s">
        <v>211</v>
      </c>
      <c r="N42" s="1" t="s">
        <v>212</v>
      </c>
      <c r="O42" s="1" t="s">
        <v>93</v>
      </c>
      <c r="P42">
        <v>60</v>
      </c>
      <c r="Q42">
        <v>46</v>
      </c>
      <c r="R42">
        <v>1200.1400000000001</v>
      </c>
      <c r="S42">
        <v>26.09</v>
      </c>
      <c r="T42">
        <v>0.43</v>
      </c>
      <c r="U42">
        <f t="shared" si="0"/>
        <v>1200.1400000000001</v>
      </c>
      <c r="V42">
        <f t="shared" si="1"/>
        <v>2760</v>
      </c>
      <c r="W42" s="1" t="s">
        <v>213</v>
      </c>
      <c r="X42" s="1" t="s">
        <v>1236</v>
      </c>
      <c r="Y42" s="1" t="s">
        <v>161</v>
      </c>
      <c r="Z42" s="3">
        <v>5149</v>
      </c>
      <c r="AA42" s="4">
        <f t="shared" si="14"/>
        <v>3</v>
      </c>
      <c r="AB42" s="4">
        <f t="shared" si="18"/>
        <v>2249.7886048</v>
      </c>
      <c r="AC42" s="4">
        <f t="shared" si="15"/>
        <v>3</v>
      </c>
      <c r="AD42" s="4">
        <f t="shared" si="17"/>
        <v>1513.6303220952379</v>
      </c>
      <c r="AE42" s="4">
        <v>3</v>
      </c>
      <c r="AF42" s="4">
        <v>3</v>
      </c>
      <c r="AG42" s="4">
        <f t="shared" si="19"/>
        <v>3</v>
      </c>
      <c r="AI42" t="e">
        <f t="shared" si="3"/>
        <v>#N/A</v>
      </c>
      <c r="AJ42">
        <v>986.79</v>
      </c>
      <c r="AK42" s="2">
        <v>986.79</v>
      </c>
      <c r="AL42" s="2">
        <f t="shared" si="20"/>
        <v>986.79</v>
      </c>
      <c r="AM42" s="4"/>
      <c r="AN42" t="e">
        <f>VLOOKUP([1]!Tabelle13[[#This Row],[Vlookup this ID for freight costs]],$AL$2:$AL$6811,2,FALSE)</f>
        <v>#REF!</v>
      </c>
      <c r="AP42">
        <v>2.35</v>
      </c>
      <c r="AQ42">
        <v>2.35</v>
      </c>
      <c r="AR42" s="4">
        <v>11</v>
      </c>
      <c r="AS42" s="4">
        <v>11</v>
      </c>
      <c r="AT42" s="4">
        <v>2009</v>
      </c>
      <c r="AU42" s="4">
        <v>11</v>
      </c>
      <c r="AV42" s="4">
        <v>11</v>
      </c>
      <c r="AW42" s="4">
        <v>2009</v>
      </c>
      <c r="AX42" t="str">
        <f t="shared" si="4"/>
        <v>No Delay</v>
      </c>
      <c r="AY42">
        <f t="shared" si="5"/>
        <v>0</v>
      </c>
    </row>
    <row r="43" spans="1:51" x14ac:dyDescent="0.2">
      <c r="A43" s="3">
        <v>82871</v>
      </c>
      <c r="B43" s="1" t="s">
        <v>151</v>
      </c>
      <c r="C43" s="1" t="s">
        <v>65</v>
      </c>
      <c r="D43" s="1" t="s">
        <v>130</v>
      </c>
      <c r="E43" s="1" t="s">
        <v>152</v>
      </c>
      <c r="F43" s="1" t="s">
        <v>152</v>
      </c>
      <c r="G43" s="13" t="s">
        <v>194</v>
      </c>
      <c r="H43" s="12">
        <v>40287</v>
      </c>
      <c r="I43" s="12" t="s">
        <v>214</v>
      </c>
      <c r="J43" s="12">
        <v>40267</v>
      </c>
      <c r="K43" s="4">
        <v>2279</v>
      </c>
      <c r="L43" s="1" t="s">
        <v>146</v>
      </c>
      <c r="M43" s="1" t="s">
        <v>132</v>
      </c>
      <c r="N43" s="1" t="s">
        <v>178</v>
      </c>
      <c r="O43" s="1" t="s">
        <v>93</v>
      </c>
      <c r="P43">
        <v>60</v>
      </c>
      <c r="Q43">
        <v>50</v>
      </c>
      <c r="R43">
        <v>375</v>
      </c>
      <c r="S43">
        <v>7.5</v>
      </c>
      <c r="T43">
        <v>0.12</v>
      </c>
      <c r="U43">
        <f t="shared" si="0"/>
        <v>375</v>
      </c>
      <c r="V43">
        <f t="shared" si="1"/>
        <v>3000</v>
      </c>
      <c r="W43" s="1" t="s">
        <v>160</v>
      </c>
      <c r="X43" s="1" t="s">
        <v>1236</v>
      </c>
      <c r="Y43" s="1" t="s">
        <v>161</v>
      </c>
      <c r="Z43" s="3">
        <v>7348</v>
      </c>
      <c r="AA43" s="4">
        <f t="shared" si="14"/>
        <v>3</v>
      </c>
      <c r="AB43" s="4">
        <f t="shared" si="18"/>
        <v>2250.2275959999997</v>
      </c>
      <c r="AC43" s="4">
        <f t="shared" si="15"/>
        <v>3</v>
      </c>
      <c r="AD43" s="4">
        <f t="shared" si="17"/>
        <v>1567.7519119999999</v>
      </c>
      <c r="AE43" s="4">
        <v>3</v>
      </c>
      <c r="AF43" s="4">
        <v>3</v>
      </c>
      <c r="AG43" s="4">
        <f t="shared" si="19"/>
        <v>3</v>
      </c>
      <c r="AI43" t="e">
        <f t="shared" si="3"/>
        <v>#N/A</v>
      </c>
      <c r="AJ43" t="s">
        <v>81</v>
      </c>
      <c r="AK43" s="2"/>
      <c r="AL43" s="2" t="str">
        <f t="shared" si="20"/>
        <v>Freight Included in Commodity Cost</v>
      </c>
      <c r="AM43" s="4"/>
      <c r="AN43" t="e">
        <f>VLOOKUP([1]!Tabelle13[[#This Row],[Vlookup this ID for freight costs]],$AL$2:$AL$6811,2,FALSE)</f>
        <v>#REF!</v>
      </c>
      <c r="AP43">
        <v>0.81</v>
      </c>
      <c r="AQ43">
        <v>0.81</v>
      </c>
      <c r="AR43" s="4">
        <v>19</v>
      </c>
      <c r="AS43" s="4">
        <v>4</v>
      </c>
      <c r="AT43" s="4">
        <v>2010</v>
      </c>
      <c r="AU43" s="4">
        <v>30</v>
      </c>
      <c r="AV43" s="4">
        <v>4</v>
      </c>
      <c r="AW43" s="4">
        <v>2010</v>
      </c>
      <c r="AX43" t="str">
        <f t="shared" si="4"/>
        <v>Delay</v>
      </c>
      <c r="AY43">
        <f t="shared" si="5"/>
        <v>0</v>
      </c>
    </row>
    <row r="44" spans="1:51" x14ac:dyDescent="0.2">
      <c r="A44" s="3">
        <v>84642</v>
      </c>
      <c r="B44" s="1" t="s">
        <v>215</v>
      </c>
      <c r="C44" s="1" t="s">
        <v>89</v>
      </c>
      <c r="D44" s="1" t="s">
        <v>130</v>
      </c>
      <c r="E44" s="1" t="s">
        <v>53</v>
      </c>
      <c r="F44" s="1" t="s">
        <v>53</v>
      </c>
      <c r="G44" s="13" t="s">
        <v>216</v>
      </c>
      <c r="H44" s="12">
        <v>40625</v>
      </c>
      <c r="I44" s="12" t="s">
        <v>217</v>
      </c>
      <c r="J44" s="12">
        <v>40701</v>
      </c>
      <c r="K44" s="4">
        <v>3229</v>
      </c>
      <c r="L44" s="1" t="s">
        <v>146</v>
      </c>
      <c r="M44" s="1" t="s">
        <v>132</v>
      </c>
      <c r="N44" s="1" t="s">
        <v>218</v>
      </c>
      <c r="O44" s="1" t="s">
        <v>93</v>
      </c>
      <c r="P44">
        <v>90</v>
      </c>
      <c r="Q44">
        <v>20</v>
      </c>
      <c r="R44">
        <v>194.2</v>
      </c>
      <c r="S44">
        <v>9.7100000000000009</v>
      </c>
      <c r="T44">
        <v>0.11</v>
      </c>
      <c r="U44">
        <f t="shared" si="0"/>
        <v>194.20000000000002</v>
      </c>
      <c r="V44">
        <f t="shared" si="1"/>
        <v>1800</v>
      </c>
      <c r="W44" s="1" t="s">
        <v>155</v>
      </c>
      <c r="X44" s="1" t="s">
        <v>1236</v>
      </c>
      <c r="Y44" s="1" t="s">
        <v>156</v>
      </c>
      <c r="Z44" s="3">
        <v>9211</v>
      </c>
      <c r="AA44" s="4">
        <f t="shared" si="14"/>
        <v>3</v>
      </c>
      <c r="AB44" s="4">
        <f t="shared" si="18"/>
        <v>2246.9351619999998</v>
      </c>
      <c r="AC44" s="4">
        <f t="shared" si="15"/>
        <v>3</v>
      </c>
      <c r="AD44" s="4">
        <f t="shared" si="17"/>
        <v>2665.8084913103453</v>
      </c>
      <c r="AE44" s="4">
        <v>3</v>
      </c>
      <c r="AF44" s="4">
        <v>3</v>
      </c>
      <c r="AG44" s="4">
        <f t="shared" si="19"/>
        <v>3</v>
      </c>
      <c r="AI44" t="e">
        <f t="shared" si="3"/>
        <v>#N/A</v>
      </c>
      <c r="AJ44">
        <v>1355.31</v>
      </c>
      <c r="AK44" s="2">
        <v>1355.31</v>
      </c>
      <c r="AL44" s="2">
        <f t="shared" si="20"/>
        <v>1355.31</v>
      </c>
      <c r="AM44" s="4"/>
      <c r="AN44" t="e">
        <f>VLOOKUP([1]!Tabelle13[[#This Row],[Vlookup this ID for freight costs]],$AL$2:$AL$6811,2,FALSE)</f>
        <v>#REF!</v>
      </c>
      <c r="AP44">
        <v>0.42</v>
      </c>
      <c r="AQ44">
        <v>0.42</v>
      </c>
      <c r="AR44" s="4">
        <v>23</v>
      </c>
      <c r="AS44" s="4">
        <v>4</v>
      </c>
      <c r="AT44" s="4">
        <v>2011</v>
      </c>
      <c r="AU44" s="4">
        <v>7</v>
      </c>
      <c r="AV44" s="4">
        <v>6</v>
      </c>
      <c r="AW44" s="4">
        <v>2011</v>
      </c>
      <c r="AX44" t="str">
        <f t="shared" si="4"/>
        <v>Delay</v>
      </c>
      <c r="AY44">
        <f t="shared" si="5"/>
        <v>76</v>
      </c>
    </row>
    <row r="45" spans="1:51" x14ac:dyDescent="0.2">
      <c r="A45" s="3">
        <v>86315</v>
      </c>
      <c r="B45" s="1" t="s">
        <v>151</v>
      </c>
      <c r="C45" s="1" t="s">
        <v>65</v>
      </c>
      <c r="D45" s="1" t="s">
        <v>130</v>
      </c>
      <c r="E45" s="1" t="s">
        <v>53</v>
      </c>
      <c r="F45" s="1" t="s">
        <v>53</v>
      </c>
      <c r="G45" s="13" t="s">
        <v>189</v>
      </c>
      <c r="H45" s="12">
        <v>40374</v>
      </c>
      <c r="I45" s="12" t="s">
        <v>190</v>
      </c>
      <c r="J45" s="12">
        <v>40357</v>
      </c>
      <c r="K45" s="4">
        <v>2602</v>
      </c>
      <c r="L45" s="1" t="s">
        <v>146</v>
      </c>
      <c r="M45" s="1" t="s">
        <v>132</v>
      </c>
      <c r="N45" s="1" t="s">
        <v>171</v>
      </c>
      <c r="O45" s="1" t="s">
        <v>93</v>
      </c>
      <c r="P45">
        <v>60</v>
      </c>
      <c r="Q45">
        <v>64</v>
      </c>
      <c r="R45">
        <v>156.16</v>
      </c>
      <c r="S45">
        <v>2.44</v>
      </c>
      <c r="T45">
        <v>0.04</v>
      </c>
      <c r="U45">
        <f t="shared" si="0"/>
        <v>156.16</v>
      </c>
      <c r="V45">
        <f t="shared" si="1"/>
        <v>3840</v>
      </c>
      <c r="W45" s="1" t="s">
        <v>155</v>
      </c>
      <c r="X45" s="1" t="s">
        <v>1236</v>
      </c>
      <c r="Y45" s="1" t="s">
        <v>156</v>
      </c>
      <c r="Z45" s="3">
        <v>7726</v>
      </c>
      <c r="AA45" s="4">
        <f t="shared" si="14"/>
        <v>3</v>
      </c>
      <c r="AB45" s="4">
        <f t="shared" si="18"/>
        <v>2251.7640652</v>
      </c>
      <c r="AC45" s="4">
        <f t="shared" si="15"/>
        <v>3</v>
      </c>
      <c r="AD45" s="4">
        <f t="shared" si="17"/>
        <v>1053.9567674545453</v>
      </c>
      <c r="AE45" s="4">
        <v>3</v>
      </c>
      <c r="AF45" s="4">
        <v>3</v>
      </c>
      <c r="AG45" s="4">
        <f t="shared" si="19"/>
        <v>3</v>
      </c>
      <c r="AI45" t="e">
        <f t="shared" si="3"/>
        <v>#N/A</v>
      </c>
      <c r="AJ45" t="s">
        <v>81</v>
      </c>
      <c r="AK45" s="2"/>
      <c r="AL45" s="2" t="str">
        <f t="shared" si="20"/>
        <v>Freight Included in Commodity Cost</v>
      </c>
      <c r="AM45" s="4"/>
      <c r="AN45" t="e">
        <f>VLOOKUP([1]!Tabelle13[[#This Row],[Vlookup this ID for freight costs]],$AL$2:$AL$6811,2,FALSE)</f>
        <v>#REF!</v>
      </c>
      <c r="AP45">
        <v>0.34</v>
      </c>
      <c r="AQ45">
        <v>0.34</v>
      </c>
      <c r="AR45" s="4">
        <v>15</v>
      </c>
      <c r="AS45" s="4">
        <v>7</v>
      </c>
      <c r="AT45" s="4">
        <v>2010</v>
      </c>
      <c r="AU45" s="4">
        <v>28</v>
      </c>
      <c r="AV45" s="4">
        <v>6</v>
      </c>
      <c r="AW45" s="4">
        <v>2010</v>
      </c>
      <c r="AX45" t="str">
        <f t="shared" si="4"/>
        <v>No Delay</v>
      </c>
      <c r="AY45">
        <f t="shared" si="5"/>
        <v>0</v>
      </c>
    </row>
    <row r="46" spans="1:51" x14ac:dyDescent="0.2">
      <c r="A46" s="3">
        <v>7849</v>
      </c>
      <c r="B46" s="1" t="s">
        <v>164</v>
      </c>
      <c r="C46" s="1" t="s">
        <v>165</v>
      </c>
      <c r="D46" s="1" t="s">
        <v>74</v>
      </c>
      <c r="E46" s="1" t="s">
        <v>53</v>
      </c>
      <c r="F46" s="1" t="s">
        <v>53</v>
      </c>
      <c r="G46" s="13" t="s">
        <v>219</v>
      </c>
      <c r="H46" s="12">
        <v>40000</v>
      </c>
      <c r="I46" s="12" t="s">
        <v>219</v>
      </c>
      <c r="J46" s="12">
        <v>40000</v>
      </c>
      <c r="K46" s="4">
        <v>1660</v>
      </c>
      <c r="L46" s="1" t="s">
        <v>146</v>
      </c>
      <c r="M46" s="1" t="s">
        <v>182</v>
      </c>
      <c r="N46" s="1" t="s">
        <v>188</v>
      </c>
      <c r="O46" s="1" t="s">
        <v>184</v>
      </c>
      <c r="P46">
        <v>30</v>
      </c>
      <c r="Q46">
        <v>84</v>
      </c>
      <c r="R46">
        <v>1540.56</v>
      </c>
      <c r="S46">
        <v>18.34</v>
      </c>
      <c r="T46">
        <v>0.61</v>
      </c>
      <c r="U46">
        <f t="shared" si="0"/>
        <v>1540.56</v>
      </c>
      <c r="V46">
        <f t="shared" si="1"/>
        <v>2520</v>
      </c>
      <c r="W46" s="1" t="s">
        <v>185</v>
      </c>
      <c r="X46" s="1" t="s">
        <v>186</v>
      </c>
      <c r="Y46" s="1" t="s">
        <v>186</v>
      </c>
      <c r="Z46" s="3">
        <v>5796</v>
      </c>
      <c r="AA46" s="4">
        <f t="shared" si="14"/>
        <v>4</v>
      </c>
      <c r="AB46" s="4">
        <f t="shared" si="18"/>
        <v>2253.9590211999998</v>
      </c>
      <c r="AC46" s="4">
        <f t="shared" si="15"/>
        <v>4</v>
      </c>
      <c r="AD46" s="4">
        <f t="shared" si="17"/>
        <v>2687.206185</v>
      </c>
      <c r="AE46" s="4">
        <v>4</v>
      </c>
      <c r="AF46" s="4">
        <v>4</v>
      </c>
      <c r="AG46" s="4">
        <f t="shared" si="19"/>
        <v>4</v>
      </c>
      <c r="AH46" s="4">
        <v>11577</v>
      </c>
      <c r="AI46">
        <f t="shared" si="3"/>
        <v>6986</v>
      </c>
      <c r="AJ46">
        <v>390.81</v>
      </c>
      <c r="AK46" s="2">
        <v>390.81</v>
      </c>
      <c r="AL46" s="2">
        <f t="shared" si="20"/>
        <v>390.81</v>
      </c>
      <c r="AM46" s="4"/>
      <c r="AN46" t="e">
        <f>VLOOKUP([1]!Tabelle13[[#This Row],[Vlookup this ID for freight costs]],$AL$2:$AL$6811,2,FALSE)</f>
        <v>#REF!</v>
      </c>
      <c r="AP46">
        <v>3.02</v>
      </c>
      <c r="AQ46">
        <v>3.02</v>
      </c>
      <c r="AR46" s="4">
        <v>6</v>
      </c>
      <c r="AS46" s="4">
        <v>7</v>
      </c>
      <c r="AT46" s="4">
        <v>2009</v>
      </c>
      <c r="AU46" s="4">
        <v>6</v>
      </c>
      <c r="AV46" s="4">
        <v>7</v>
      </c>
      <c r="AW46" s="4">
        <v>2009</v>
      </c>
      <c r="AX46" t="str">
        <f t="shared" si="4"/>
        <v>No Delay</v>
      </c>
      <c r="AY46">
        <f t="shared" si="5"/>
        <v>0</v>
      </c>
    </row>
    <row r="47" spans="1:51" x14ac:dyDescent="0.2">
      <c r="A47" s="3">
        <v>12281</v>
      </c>
      <c r="B47" s="1" t="s">
        <v>164</v>
      </c>
      <c r="C47" s="1" t="s">
        <v>165</v>
      </c>
      <c r="D47" s="1" t="s">
        <v>130</v>
      </c>
      <c r="E47" s="1" t="s">
        <v>53</v>
      </c>
      <c r="F47" s="1" t="s">
        <v>53</v>
      </c>
      <c r="G47" s="13" t="s">
        <v>220</v>
      </c>
      <c r="H47" s="12">
        <v>39955</v>
      </c>
      <c r="I47" s="12" t="s">
        <v>220</v>
      </c>
      <c r="J47" s="12">
        <v>39955</v>
      </c>
      <c r="K47" s="4">
        <v>1562</v>
      </c>
      <c r="L47" s="1" t="s">
        <v>146</v>
      </c>
      <c r="M47" s="1" t="s">
        <v>132</v>
      </c>
      <c r="N47" s="1" t="s">
        <v>221</v>
      </c>
      <c r="O47" s="1" t="s">
        <v>93</v>
      </c>
      <c r="P47">
        <v>60</v>
      </c>
      <c r="Q47">
        <v>60</v>
      </c>
      <c r="R47">
        <v>89.4</v>
      </c>
      <c r="S47">
        <v>1.49</v>
      </c>
      <c r="T47">
        <v>0.02</v>
      </c>
      <c r="U47">
        <f t="shared" si="0"/>
        <v>89.4</v>
      </c>
      <c r="V47">
        <f t="shared" si="1"/>
        <v>3600</v>
      </c>
      <c r="W47" s="1" t="s">
        <v>155</v>
      </c>
      <c r="X47" s="1" t="s">
        <v>1236</v>
      </c>
      <c r="Y47" s="1" t="s">
        <v>156</v>
      </c>
      <c r="Z47" s="3">
        <v>5457</v>
      </c>
      <c r="AA47" s="4">
        <f t="shared" si="14"/>
        <v>4</v>
      </c>
      <c r="AB47" s="4">
        <f t="shared" si="18"/>
        <v>2251.3250739999999</v>
      </c>
      <c r="AC47" s="4">
        <f t="shared" si="15"/>
        <v>4</v>
      </c>
      <c r="AD47" s="4">
        <f t="shared" si="17"/>
        <v>1295.5492318461538</v>
      </c>
      <c r="AE47" s="4">
        <v>4</v>
      </c>
      <c r="AF47" s="4">
        <v>4</v>
      </c>
      <c r="AG47" s="4">
        <f t="shared" si="19"/>
        <v>4</v>
      </c>
      <c r="AI47" t="e">
        <f t="shared" si="3"/>
        <v>#N/A</v>
      </c>
      <c r="AJ47">
        <v>526.41</v>
      </c>
      <c r="AK47" s="2">
        <v>526.41</v>
      </c>
      <c r="AL47" s="2">
        <f t="shared" si="20"/>
        <v>526.41</v>
      </c>
      <c r="AM47" s="4"/>
      <c r="AN47" t="e">
        <f>VLOOKUP([1]!Tabelle13[[#This Row],[Vlookup this ID for freight costs]],$AL$2:$AL$6811,2,FALSE)</f>
        <v>#REF!</v>
      </c>
      <c r="AP47">
        <v>0.18</v>
      </c>
      <c r="AQ47">
        <v>0.18</v>
      </c>
      <c r="AR47" s="4">
        <v>22</v>
      </c>
      <c r="AS47" s="4">
        <v>5</v>
      </c>
      <c r="AT47" s="4">
        <v>2009</v>
      </c>
      <c r="AU47" s="4">
        <v>22</v>
      </c>
      <c r="AV47" s="4">
        <v>5</v>
      </c>
      <c r="AW47" s="4">
        <v>2009</v>
      </c>
      <c r="AX47" t="str">
        <f t="shared" si="4"/>
        <v>No Delay</v>
      </c>
      <c r="AY47">
        <f t="shared" si="5"/>
        <v>0</v>
      </c>
    </row>
    <row r="48" spans="1:51" x14ac:dyDescent="0.2">
      <c r="A48" s="3">
        <v>12329</v>
      </c>
      <c r="B48" s="1" t="s">
        <v>164</v>
      </c>
      <c r="C48" s="1" t="s">
        <v>165</v>
      </c>
      <c r="D48" s="1" t="s">
        <v>130</v>
      </c>
      <c r="E48" s="1" t="s">
        <v>53</v>
      </c>
      <c r="F48" s="1" t="s">
        <v>53</v>
      </c>
      <c r="G48" s="13" t="s">
        <v>222</v>
      </c>
      <c r="H48" s="12">
        <v>40140</v>
      </c>
      <c r="I48" s="12" t="s">
        <v>222</v>
      </c>
      <c r="J48" s="12">
        <v>40140</v>
      </c>
      <c r="K48" s="4">
        <v>2029</v>
      </c>
      <c r="L48" s="1" t="s">
        <v>146</v>
      </c>
      <c r="M48" s="1" t="s">
        <v>132</v>
      </c>
      <c r="N48" s="1" t="s">
        <v>206</v>
      </c>
      <c r="O48" s="1" t="s">
        <v>93</v>
      </c>
      <c r="P48">
        <v>60</v>
      </c>
      <c r="Q48">
        <v>60</v>
      </c>
      <c r="R48">
        <v>240</v>
      </c>
      <c r="S48">
        <v>4</v>
      </c>
      <c r="T48">
        <v>7.0000000000000007E-2</v>
      </c>
      <c r="U48">
        <f t="shared" si="0"/>
        <v>240</v>
      </c>
      <c r="V48">
        <f t="shared" si="1"/>
        <v>3600</v>
      </c>
      <c r="W48" s="1" t="s">
        <v>204</v>
      </c>
      <c r="X48" s="1" t="s">
        <v>1236</v>
      </c>
      <c r="Y48" s="1" t="s">
        <v>205</v>
      </c>
      <c r="Z48" s="3">
        <v>4988</v>
      </c>
      <c r="AA48" s="4">
        <f t="shared" si="14"/>
        <v>4</v>
      </c>
      <c r="AB48" s="4">
        <f t="shared" si="18"/>
        <v>2251.3250739999999</v>
      </c>
      <c r="AC48" s="4">
        <f t="shared" si="15"/>
        <v>4</v>
      </c>
      <c r="AD48" s="4">
        <f t="shared" si="17"/>
        <v>1295.5492318461538</v>
      </c>
      <c r="AE48" s="4">
        <v>4</v>
      </c>
      <c r="AF48" s="4">
        <v>4</v>
      </c>
      <c r="AG48" s="4">
        <f t="shared" si="19"/>
        <v>4</v>
      </c>
      <c r="AI48" t="e">
        <f t="shared" si="3"/>
        <v>#N/A</v>
      </c>
      <c r="AJ48">
        <v>396.08</v>
      </c>
      <c r="AK48" s="2">
        <v>396.08</v>
      </c>
      <c r="AL48" s="2">
        <f t="shared" si="20"/>
        <v>396.08</v>
      </c>
      <c r="AM48" s="4"/>
      <c r="AN48" t="e">
        <f>VLOOKUP([1]!Tabelle13[[#This Row],[Vlookup this ID for freight costs]],$AL$2:$AL$6811,2,FALSE)</f>
        <v>#REF!</v>
      </c>
      <c r="AP48">
        <v>0.52</v>
      </c>
      <c r="AQ48">
        <v>0.52</v>
      </c>
      <c r="AR48" s="4">
        <v>23</v>
      </c>
      <c r="AS48" s="4">
        <v>11</v>
      </c>
      <c r="AT48" s="4">
        <v>2009</v>
      </c>
      <c r="AU48" s="4">
        <v>23</v>
      </c>
      <c r="AV48" s="4">
        <v>11</v>
      </c>
      <c r="AW48" s="4">
        <v>2009</v>
      </c>
      <c r="AX48" t="str">
        <f t="shared" si="4"/>
        <v>No Delay</v>
      </c>
      <c r="AY48">
        <f t="shared" si="5"/>
        <v>0</v>
      </c>
    </row>
    <row r="49" spans="1:51" x14ac:dyDescent="0.2">
      <c r="A49" s="3">
        <v>12798</v>
      </c>
      <c r="B49" s="1" t="s">
        <v>144</v>
      </c>
      <c r="C49" s="1" t="s">
        <v>65</v>
      </c>
      <c r="D49" s="1" t="s">
        <v>130</v>
      </c>
      <c r="E49" s="1" t="s">
        <v>53</v>
      </c>
      <c r="F49" s="1" t="s">
        <v>53</v>
      </c>
      <c r="G49" s="13" t="s">
        <v>223</v>
      </c>
      <c r="H49" s="12">
        <v>39629</v>
      </c>
      <c r="I49" s="12" t="s">
        <v>223</v>
      </c>
      <c r="J49" s="12">
        <v>39629</v>
      </c>
      <c r="K49" s="4">
        <v>920</v>
      </c>
      <c r="L49" s="1" t="s">
        <v>146</v>
      </c>
      <c r="M49" s="1" t="s">
        <v>132</v>
      </c>
      <c r="N49" s="1" t="s">
        <v>224</v>
      </c>
      <c r="O49" s="1" t="s">
        <v>225</v>
      </c>
      <c r="P49">
        <v>30</v>
      </c>
      <c r="Q49">
        <v>48</v>
      </c>
      <c r="R49">
        <v>816</v>
      </c>
      <c r="S49">
        <v>17</v>
      </c>
      <c r="T49">
        <v>0.56999999999999995</v>
      </c>
      <c r="U49">
        <f t="shared" si="0"/>
        <v>816</v>
      </c>
      <c r="V49">
        <f t="shared" si="1"/>
        <v>1440</v>
      </c>
      <c r="W49" s="1" t="s">
        <v>149</v>
      </c>
      <c r="X49" s="1" t="s">
        <v>150</v>
      </c>
      <c r="Y49" s="1" t="s">
        <v>150</v>
      </c>
      <c r="Z49" s="3">
        <v>4785</v>
      </c>
      <c r="AA49" s="4">
        <f t="shared" si="14"/>
        <v>4</v>
      </c>
      <c r="AB49" s="4">
        <f t="shared" si="18"/>
        <v>2250.0081003999999</v>
      </c>
      <c r="AC49" s="4">
        <f t="shared" si="15"/>
        <v>4</v>
      </c>
      <c r="AD49" s="4">
        <f t="shared" si="17"/>
        <v>1469.4327192258067</v>
      </c>
      <c r="AE49" s="4">
        <v>4</v>
      </c>
      <c r="AF49" s="4">
        <v>4</v>
      </c>
      <c r="AG49" s="4">
        <f t="shared" si="19"/>
        <v>4</v>
      </c>
      <c r="AI49" t="e">
        <f t="shared" si="3"/>
        <v>#N/A</v>
      </c>
      <c r="AJ49">
        <v>213.75</v>
      </c>
      <c r="AK49" s="2">
        <v>213.75</v>
      </c>
      <c r="AL49" s="2">
        <f t="shared" si="20"/>
        <v>213.75</v>
      </c>
      <c r="AM49" s="4"/>
      <c r="AN49" t="e">
        <f>VLOOKUP([1]!Tabelle13[[#This Row],[Vlookup this ID for freight costs]],$AL$2:$AL$6811,2,FALSE)</f>
        <v>#REF!</v>
      </c>
      <c r="AP49">
        <v>1.31</v>
      </c>
      <c r="AQ49">
        <v>1.31</v>
      </c>
      <c r="AR49" s="4">
        <v>30</v>
      </c>
      <c r="AS49" s="4">
        <v>6</v>
      </c>
      <c r="AT49" s="4">
        <v>2008</v>
      </c>
      <c r="AU49" s="4">
        <v>30</v>
      </c>
      <c r="AV49" s="4">
        <v>6</v>
      </c>
      <c r="AW49" s="4">
        <v>2008</v>
      </c>
      <c r="AX49" t="str">
        <f t="shared" si="4"/>
        <v>No Delay</v>
      </c>
      <c r="AY49">
        <f t="shared" si="5"/>
        <v>0</v>
      </c>
    </row>
    <row r="50" spans="1:51" x14ac:dyDescent="0.2">
      <c r="A50" s="3">
        <v>43383</v>
      </c>
      <c r="B50" s="1" t="s">
        <v>175</v>
      </c>
      <c r="C50" s="1" t="s">
        <v>165</v>
      </c>
      <c r="D50" s="1" t="s">
        <v>52</v>
      </c>
      <c r="E50" s="1" t="s">
        <v>53</v>
      </c>
      <c r="F50" s="1" t="s">
        <v>53</v>
      </c>
      <c r="G50" s="13" t="s">
        <v>226</v>
      </c>
      <c r="H50" s="12">
        <v>40296</v>
      </c>
      <c r="I50" s="12" t="s">
        <v>226</v>
      </c>
      <c r="J50" s="12">
        <v>40296</v>
      </c>
      <c r="K50" s="4">
        <v>2374</v>
      </c>
      <c r="L50" s="1" t="s">
        <v>146</v>
      </c>
      <c r="M50" s="1" t="s">
        <v>170</v>
      </c>
      <c r="N50" s="1" t="s">
        <v>227</v>
      </c>
      <c r="O50" s="1" t="s">
        <v>93</v>
      </c>
      <c r="P50">
        <v>30</v>
      </c>
      <c r="Q50">
        <v>60</v>
      </c>
      <c r="R50">
        <v>780</v>
      </c>
      <c r="S50">
        <v>13</v>
      </c>
      <c r="T50">
        <v>0.43</v>
      </c>
      <c r="U50">
        <f t="shared" si="0"/>
        <v>780</v>
      </c>
      <c r="V50">
        <f t="shared" si="1"/>
        <v>1800</v>
      </c>
      <c r="W50" s="1" t="s">
        <v>155</v>
      </c>
      <c r="X50" s="1" t="s">
        <v>1236</v>
      </c>
      <c r="Y50" s="1" t="s">
        <v>156</v>
      </c>
      <c r="Z50" s="3">
        <v>5457</v>
      </c>
      <c r="AA50" s="4">
        <f t="shared" si="14"/>
        <v>4</v>
      </c>
      <c r="AB50" s="4">
        <f t="shared" si="18"/>
        <v>2251.3250739999999</v>
      </c>
      <c r="AC50" s="4">
        <f t="shared" si="15"/>
        <v>4</v>
      </c>
      <c r="AD50" s="4">
        <f t="shared" si="17"/>
        <v>2665.8084913103453</v>
      </c>
      <c r="AE50" s="4">
        <v>4</v>
      </c>
      <c r="AF50" s="4">
        <v>4</v>
      </c>
      <c r="AG50" s="4">
        <f t="shared" si="19"/>
        <v>4</v>
      </c>
      <c r="AI50" t="e">
        <f t="shared" si="3"/>
        <v>#N/A</v>
      </c>
      <c r="AJ50">
        <v>1045.04</v>
      </c>
      <c r="AK50" s="2">
        <v>1045.04</v>
      </c>
      <c r="AL50" s="2">
        <f t="shared" si="20"/>
        <v>1045.04</v>
      </c>
      <c r="AM50" s="4"/>
      <c r="AN50" t="e">
        <f>VLOOKUP([1]!Tabelle13[[#This Row],[Vlookup this ID for freight costs]],$AL$2:$AL$6811,2,FALSE)</f>
        <v>#REF!</v>
      </c>
      <c r="AP50">
        <v>1.68</v>
      </c>
      <c r="AQ50">
        <v>1.68</v>
      </c>
      <c r="AR50" s="4">
        <v>28</v>
      </c>
      <c r="AS50" s="4">
        <v>4</v>
      </c>
      <c r="AT50" s="4">
        <v>2010</v>
      </c>
      <c r="AU50" s="4">
        <v>28</v>
      </c>
      <c r="AV50" s="4">
        <v>4</v>
      </c>
      <c r="AW50" s="4">
        <v>2010</v>
      </c>
      <c r="AX50" t="str">
        <f t="shared" si="4"/>
        <v>No Delay</v>
      </c>
      <c r="AY50">
        <f t="shared" si="5"/>
        <v>0</v>
      </c>
    </row>
    <row r="51" spans="1:51" x14ac:dyDescent="0.2">
      <c r="A51" s="3">
        <v>83993</v>
      </c>
      <c r="B51" s="1" t="s">
        <v>175</v>
      </c>
      <c r="C51" s="1" t="s">
        <v>165</v>
      </c>
      <c r="D51" s="1" t="s">
        <v>130</v>
      </c>
      <c r="E51" s="1" t="s">
        <v>53</v>
      </c>
      <c r="F51" s="1" t="s">
        <v>53</v>
      </c>
      <c r="G51" s="13" t="s">
        <v>228</v>
      </c>
      <c r="H51" s="12">
        <v>40333</v>
      </c>
      <c r="I51" s="12" t="s">
        <v>229</v>
      </c>
      <c r="J51" s="12">
        <v>40280</v>
      </c>
      <c r="K51" s="4">
        <v>2352</v>
      </c>
      <c r="L51" s="1" t="s">
        <v>146</v>
      </c>
      <c r="M51" s="1" t="s">
        <v>132</v>
      </c>
      <c r="N51" s="1" t="s">
        <v>178</v>
      </c>
      <c r="O51" s="1" t="s">
        <v>93</v>
      </c>
      <c r="P51">
        <v>60</v>
      </c>
      <c r="Q51">
        <v>90</v>
      </c>
      <c r="R51">
        <v>675</v>
      </c>
      <c r="S51">
        <v>7.5</v>
      </c>
      <c r="T51">
        <v>0.12</v>
      </c>
      <c r="U51">
        <f t="shared" si="0"/>
        <v>675</v>
      </c>
      <c r="V51">
        <f t="shared" si="1"/>
        <v>5400</v>
      </c>
      <c r="W51" s="1" t="s">
        <v>155</v>
      </c>
      <c r="X51" s="1" t="s">
        <v>1236</v>
      </c>
      <c r="Y51" s="1" t="s">
        <v>156</v>
      </c>
      <c r="Z51" s="3">
        <v>5457</v>
      </c>
      <c r="AA51" s="4">
        <f t="shared" si="14"/>
        <v>4</v>
      </c>
      <c r="AB51" s="4">
        <f t="shared" si="18"/>
        <v>2254.6175079999998</v>
      </c>
      <c r="AC51" s="4">
        <f t="shared" si="15"/>
        <v>4</v>
      </c>
      <c r="AD51" s="4">
        <f t="shared" si="17"/>
        <v>1612.0555854285715</v>
      </c>
      <c r="AE51" s="4">
        <v>4</v>
      </c>
      <c r="AF51" s="4">
        <v>4</v>
      </c>
      <c r="AG51" s="4">
        <f t="shared" si="19"/>
        <v>4</v>
      </c>
      <c r="AI51" t="e">
        <f t="shared" si="3"/>
        <v>#N/A</v>
      </c>
      <c r="AJ51">
        <v>521.52</v>
      </c>
      <c r="AK51" s="2">
        <v>521.52</v>
      </c>
      <c r="AL51" s="2">
        <f t="shared" si="20"/>
        <v>521.52</v>
      </c>
      <c r="AM51" s="4"/>
      <c r="AN51" t="e">
        <f>VLOOKUP([1]!Tabelle13[[#This Row],[Vlookup this ID for freight costs]],$AL$2:$AL$6811,2,FALSE)</f>
        <v>#REF!</v>
      </c>
      <c r="AP51">
        <v>1.46</v>
      </c>
      <c r="AQ51">
        <v>1.46</v>
      </c>
      <c r="AR51" s="4">
        <v>4</v>
      </c>
      <c r="AS51" s="4">
        <v>6</v>
      </c>
      <c r="AT51" s="4">
        <v>2010</v>
      </c>
      <c r="AU51" s="4">
        <v>12</v>
      </c>
      <c r="AV51" s="4">
        <v>4</v>
      </c>
      <c r="AW51" s="4">
        <v>2010</v>
      </c>
      <c r="AX51" t="str">
        <f t="shared" si="4"/>
        <v>No Delay</v>
      </c>
      <c r="AY51">
        <f t="shared" si="5"/>
        <v>0</v>
      </c>
    </row>
    <row r="52" spans="1:51" x14ac:dyDescent="0.2">
      <c r="A52" s="3">
        <v>86277</v>
      </c>
      <c r="B52" s="1" t="s">
        <v>151</v>
      </c>
      <c r="C52" s="1" t="s">
        <v>65</v>
      </c>
      <c r="D52" s="1" t="s">
        <v>130</v>
      </c>
      <c r="E52" s="1" t="s">
        <v>152</v>
      </c>
      <c r="F52" s="1" t="s">
        <v>152</v>
      </c>
      <c r="G52" s="13" t="s">
        <v>194</v>
      </c>
      <c r="H52" s="12">
        <v>40287</v>
      </c>
      <c r="I52" s="12" t="s">
        <v>195</v>
      </c>
      <c r="J52" s="12">
        <v>40268</v>
      </c>
      <c r="K52" s="4">
        <v>2324</v>
      </c>
      <c r="L52" s="1" t="s">
        <v>146</v>
      </c>
      <c r="M52" s="1" t="s">
        <v>132</v>
      </c>
      <c r="N52" s="1" t="s">
        <v>171</v>
      </c>
      <c r="O52" s="1" t="s">
        <v>93</v>
      </c>
      <c r="P52">
        <v>60</v>
      </c>
      <c r="Q52">
        <v>64</v>
      </c>
      <c r="R52">
        <v>156.16</v>
      </c>
      <c r="S52">
        <v>2.44</v>
      </c>
      <c r="T52">
        <v>0.04</v>
      </c>
      <c r="U52">
        <f t="shared" si="0"/>
        <v>156.16</v>
      </c>
      <c r="V52">
        <f t="shared" si="1"/>
        <v>3840</v>
      </c>
      <c r="W52" s="1" t="s">
        <v>155</v>
      </c>
      <c r="X52" s="1" t="s">
        <v>1236</v>
      </c>
      <c r="Y52" s="1" t="s">
        <v>156</v>
      </c>
      <c r="Z52" s="3">
        <v>7726</v>
      </c>
      <c r="AA52" s="4">
        <f t="shared" si="14"/>
        <v>4</v>
      </c>
      <c r="AB52" s="4">
        <f t="shared" si="18"/>
        <v>2251.7640652</v>
      </c>
      <c r="AC52" s="4">
        <f t="shared" si="15"/>
        <v>4</v>
      </c>
      <c r="AD52" s="4">
        <f t="shared" si="17"/>
        <v>1053.9567674545453</v>
      </c>
      <c r="AE52" s="4">
        <v>4</v>
      </c>
      <c r="AF52" s="4">
        <v>4</v>
      </c>
      <c r="AG52" s="4">
        <f t="shared" si="19"/>
        <v>4</v>
      </c>
      <c r="AI52" t="e">
        <f t="shared" si="3"/>
        <v>#N/A</v>
      </c>
      <c r="AJ52">
        <v>124350.82</v>
      </c>
      <c r="AK52" s="2">
        <v>124350.82</v>
      </c>
      <c r="AL52" s="2">
        <f t="shared" si="20"/>
        <v>124350.82</v>
      </c>
      <c r="AM52" s="4"/>
      <c r="AN52" t="e">
        <f>VLOOKUP([1]!Tabelle13[[#This Row],[Vlookup this ID for freight costs]],$AL$2:$AL$6811,2,FALSE)</f>
        <v>#REF!</v>
      </c>
      <c r="AP52">
        <v>0.34</v>
      </c>
      <c r="AQ52">
        <v>0.34</v>
      </c>
      <c r="AR52" s="4">
        <v>19</v>
      </c>
      <c r="AS52" s="4">
        <v>4</v>
      </c>
      <c r="AT52" s="4">
        <v>2010</v>
      </c>
      <c r="AU52" s="4">
        <v>31</v>
      </c>
      <c r="AV52" s="4">
        <v>3</v>
      </c>
      <c r="AW52" s="4">
        <v>2010</v>
      </c>
      <c r="AX52" t="str">
        <f t="shared" si="4"/>
        <v>No Delay</v>
      </c>
      <c r="AY52">
        <f t="shared" si="5"/>
        <v>0</v>
      </c>
    </row>
    <row r="53" spans="1:51" x14ac:dyDescent="0.2">
      <c r="A53" s="3">
        <v>86281</v>
      </c>
      <c r="B53" s="1" t="s">
        <v>151</v>
      </c>
      <c r="C53" s="1" t="s">
        <v>65</v>
      </c>
      <c r="D53" s="1" t="s">
        <v>130</v>
      </c>
      <c r="E53" s="1" t="s">
        <v>152</v>
      </c>
      <c r="F53" s="1" t="s">
        <v>152</v>
      </c>
      <c r="G53" s="13" t="s">
        <v>230</v>
      </c>
      <c r="H53" s="12">
        <v>40329</v>
      </c>
      <c r="I53" s="12" t="s">
        <v>195</v>
      </c>
      <c r="J53" s="12">
        <v>40268</v>
      </c>
      <c r="K53" s="4">
        <v>2327</v>
      </c>
      <c r="L53" s="1" t="s">
        <v>146</v>
      </c>
      <c r="M53" s="1" t="s">
        <v>132</v>
      </c>
      <c r="N53" s="1" t="s">
        <v>231</v>
      </c>
      <c r="O53" s="1" t="s">
        <v>93</v>
      </c>
      <c r="P53">
        <v>60</v>
      </c>
      <c r="Q53">
        <v>61</v>
      </c>
      <c r="R53">
        <v>87.23</v>
      </c>
      <c r="S53">
        <v>1.43</v>
      </c>
      <c r="T53">
        <v>0.02</v>
      </c>
      <c r="U53">
        <f t="shared" si="0"/>
        <v>87.22999999999999</v>
      </c>
      <c r="V53">
        <f t="shared" si="1"/>
        <v>3660</v>
      </c>
      <c r="W53" s="1" t="s">
        <v>155</v>
      </c>
      <c r="X53" s="1" t="s">
        <v>1236</v>
      </c>
      <c r="Y53" s="1" t="s">
        <v>156</v>
      </c>
      <c r="Z53" s="3">
        <v>7726</v>
      </c>
      <c r="AA53" s="4">
        <f t="shared" si="14"/>
        <v>4</v>
      </c>
      <c r="AB53" s="4">
        <f t="shared" si="18"/>
        <v>2251.4348218</v>
      </c>
      <c r="AC53" s="4">
        <f t="shared" si="15"/>
        <v>4</v>
      </c>
      <c r="AD53" s="4">
        <f t="shared" si="17"/>
        <v>1474.8665202500001</v>
      </c>
      <c r="AE53" s="4">
        <v>4</v>
      </c>
      <c r="AF53" s="4">
        <v>4</v>
      </c>
      <c r="AG53" s="4">
        <f t="shared" si="19"/>
        <v>4</v>
      </c>
      <c r="AI53" t="e">
        <f t="shared" si="3"/>
        <v>#N/A</v>
      </c>
      <c r="AJ53" t="s">
        <v>81</v>
      </c>
      <c r="AK53" s="2"/>
      <c r="AL53" s="2" t="str">
        <f t="shared" si="20"/>
        <v>Freight Included in Commodity Cost</v>
      </c>
      <c r="AM53" s="4"/>
      <c r="AN53" t="e">
        <f>VLOOKUP([1]!Tabelle13[[#This Row],[Vlookup this ID for freight costs]],$AL$2:$AL$6811,2,FALSE)</f>
        <v>#REF!</v>
      </c>
      <c r="AP53">
        <v>0.19</v>
      </c>
      <c r="AQ53">
        <v>0.19</v>
      </c>
      <c r="AR53" s="4">
        <v>31</v>
      </c>
      <c r="AS53" s="4">
        <v>5</v>
      </c>
      <c r="AT53" s="4">
        <v>2010</v>
      </c>
      <c r="AU53" s="4">
        <v>31</v>
      </c>
      <c r="AV53" s="4">
        <v>3</v>
      </c>
      <c r="AW53" s="4">
        <v>2010</v>
      </c>
      <c r="AX53" t="str">
        <f t="shared" si="4"/>
        <v>No Delay</v>
      </c>
      <c r="AY53">
        <f t="shared" si="5"/>
        <v>0</v>
      </c>
    </row>
    <row r="54" spans="1:51" x14ac:dyDescent="0.2">
      <c r="A54" s="3">
        <v>12527</v>
      </c>
      <c r="B54" s="1" t="s">
        <v>144</v>
      </c>
      <c r="C54" s="1" t="s">
        <v>65</v>
      </c>
      <c r="D54" s="1" t="s">
        <v>130</v>
      </c>
      <c r="E54" s="1" t="s">
        <v>53</v>
      </c>
      <c r="F54" s="1" t="s">
        <v>53</v>
      </c>
      <c r="G54" s="13" t="s">
        <v>232</v>
      </c>
      <c r="H54" s="12">
        <v>39772</v>
      </c>
      <c r="I54" s="12" t="s">
        <v>232</v>
      </c>
      <c r="J54" s="12">
        <v>39772</v>
      </c>
      <c r="K54" s="4">
        <v>1182</v>
      </c>
      <c r="L54" s="1" t="s">
        <v>146</v>
      </c>
      <c r="M54" s="1" t="s">
        <v>132</v>
      </c>
      <c r="N54" s="1" t="s">
        <v>233</v>
      </c>
      <c r="O54" s="1" t="s">
        <v>93</v>
      </c>
      <c r="P54">
        <v>200</v>
      </c>
      <c r="Q54">
        <v>36</v>
      </c>
      <c r="R54">
        <v>50.4</v>
      </c>
      <c r="S54">
        <v>1.4</v>
      </c>
      <c r="T54">
        <v>0.01</v>
      </c>
      <c r="U54">
        <f t="shared" si="0"/>
        <v>50.4</v>
      </c>
      <c r="V54">
        <f t="shared" si="1"/>
        <v>7200</v>
      </c>
      <c r="W54" s="1" t="s">
        <v>155</v>
      </c>
      <c r="X54" s="1" t="s">
        <v>1236</v>
      </c>
      <c r="Y54" s="1" t="s">
        <v>156</v>
      </c>
      <c r="Z54" s="3">
        <v>7726</v>
      </c>
      <c r="AA54" s="4">
        <f t="shared" si="14"/>
        <v>4</v>
      </c>
      <c r="AB54" s="4">
        <f t="shared" si="18"/>
        <v>2248.6911267999999</v>
      </c>
      <c r="AC54" s="4">
        <f t="shared" ref="AC54:AC84" si="21">AF54</f>
        <v>4</v>
      </c>
      <c r="AD54" s="4">
        <f t="shared" si="17"/>
        <v>1894.0672419354835</v>
      </c>
      <c r="AE54" s="4">
        <v>4</v>
      </c>
      <c r="AF54" s="4">
        <v>4</v>
      </c>
      <c r="AG54" s="4">
        <f t="shared" si="19"/>
        <v>4</v>
      </c>
      <c r="AI54" t="e">
        <f t="shared" si="3"/>
        <v>#N/A</v>
      </c>
      <c r="AJ54">
        <v>857.17</v>
      </c>
      <c r="AK54" s="2">
        <v>857.17</v>
      </c>
      <c r="AL54" s="2">
        <f t="shared" si="20"/>
        <v>857.17</v>
      </c>
      <c r="AM54" s="4"/>
      <c r="AN54" t="e">
        <f>VLOOKUP([1]!Tabelle13[[#This Row],[Vlookup this ID for freight costs]],$AL$2:$AL$6811,2,FALSE)</f>
        <v>#REF!</v>
      </c>
      <c r="AP54">
        <v>0.1</v>
      </c>
      <c r="AQ54">
        <v>0.1</v>
      </c>
      <c r="AR54" s="4">
        <v>20</v>
      </c>
      <c r="AS54" s="4">
        <v>11</v>
      </c>
      <c r="AT54" s="4">
        <v>2008</v>
      </c>
      <c r="AU54" s="4">
        <v>20</v>
      </c>
      <c r="AV54" s="4">
        <v>11</v>
      </c>
      <c r="AW54" s="4">
        <v>2008</v>
      </c>
      <c r="AX54" t="str">
        <f t="shared" si="4"/>
        <v>No Delay</v>
      </c>
      <c r="AY54">
        <f t="shared" si="5"/>
        <v>0</v>
      </c>
    </row>
    <row r="55" spans="1:51" x14ac:dyDescent="0.2">
      <c r="A55" s="3">
        <v>11042</v>
      </c>
      <c r="B55" s="1" t="s">
        <v>164</v>
      </c>
      <c r="C55" s="1" t="s">
        <v>165</v>
      </c>
      <c r="D55" s="1" t="s">
        <v>130</v>
      </c>
      <c r="E55" s="1" t="s">
        <v>53</v>
      </c>
      <c r="F55" s="1" t="s">
        <v>53</v>
      </c>
      <c r="G55" s="13" t="s">
        <v>220</v>
      </c>
      <c r="H55" s="12">
        <v>39955</v>
      </c>
      <c r="I55" s="12" t="s">
        <v>220</v>
      </c>
      <c r="J55" s="12">
        <v>39955</v>
      </c>
      <c r="K55" s="4">
        <v>1561</v>
      </c>
      <c r="L55" s="1" t="s">
        <v>146</v>
      </c>
      <c r="M55" s="1" t="s">
        <v>132</v>
      </c>
      <c r="N55" s="1" t="s">
        <v>171</v>
      </c>
      <c r="O55" s="1" t="s">
        <v>93</v>
      </c>
      <c r="P55">
        <v>60</v>
      </c>
      <c r="Q55">
        <v>90</v>
      </c>
      <c r="R55">
        <v>219.6</v>
      </c>
      <c r="S55">
        <v>2.44</v>
      </c>
      <c r="T55">
        <v>0.04</v>
      </c>
      <c r="U55">
        <f t="shared" si="0"/>
        <v>219.6</v>
      </c>
      <c r="V55">
        <f t="shared" si="1"/>
        <v>5400</v>
      </c>
      <c r="W55" s="1" t="s">
        <v>155</v>
      </c>
      <c r="X55" s="1" t="s">
        <v>1236</v>
      </c>
      <c r="Y55" s="1" t="s">
        <v>156</v>
      </c>
      <c r="Z55" s="3">
        <v>5457</v>
      </c>
      <c r="AA55" s="4">
        <f t="shared" si="14"/>
        <v>5</v>
      </c>
      <c r="AB55" s="4">
        <f t="shared" si="18"/>
        <v>2254.6175079999998</v>
      </c>
      <c r="AC55" s="4">
        <f t="shared" si="21"/>
        <v>5</v>
      </c>
      <c r="AD55" s="4">
        <f t="shared" si="17"/>
        <v>1612.0555854285715</v>
      </c>
      <c r="AE55" s="4">
        <v>5</v>
      </c>
      <c r="AF55" s="4">
        <v>5</v>
      </c>
      <c r="AG55" s="4">
        <f t="shared" si="19"/>
        <v>5</v>
      </c>
      <c r="AH55" s="4">
        <v>83730</v>
      </c>
      <c r="AI55">
        <f t="shared" si="3"/>
        <v>21510</v>
      </c>
      <c r="AJ55">
        <v>537.32000000000005</v>
      </c>
      <c r="AK55" s="2">
        <v>537.32000000000005</v>
      </c>
      <c r="AL55" s="2">
        <f t="shared" si="20"/>
        <v>537.32000000000005</v>
      </c>
      <c r="AM55" s="4"/>
      <c r="AN55" t="e">
        <f>VLOOKUP([1]!Tabelle13[[#This Row],[Vlookup this ID for freight costs]],$AL$2:$AL$6811,2,FALSE)</f>
        <v>#REF!</v>
      </c>
      <c r="AP55">
        <v>0.43</v>
      </c>
      <c r="AQ55">
        <v>0.43</v>
      </c>
      <c r="AR55" s="4">
        <v>22</v>
      </c>
      <c r="AS55" s="4">
        <v>5</v>
      </c>
      <c r="AT55" s="4">
        <v>2009</v>
      </c>
      <c r="AU55" s="4">
        <v>22</v>
      </c>
      <c r="AV55" s="4">
        <v>5</v>
      </c>
      <c r="AW55" s="4">
        <v>2009</v>
      </c>
      <c r="AX55" t="str">
        <f t="shared" si="4"/>
        <v>No Delay</v>
      </c>
      <c r="AY55">
        <f t="shared" si="5"/>
        <v>0</v>
      </c>
    </row>
    <row r="56" spans="1:51" x14ac:dyDescent="0.2">
      <c r="A56" s="3">
        <v>11206</v>
      </c>
      <c r="B56" s="1" t="s">
        <v>119</v>
      </c>
      <c r="C56" s="1" t="s">
        <v>114</v>
      </c>
      <c r="D56" s="1" t="s">
        <v>130</v>
      </c>
      <c r="E56" s="1"/>
      <c r="F56" s="1" t="s">
        <v>107</v>
      </c>
      <c r="G56" s="13" t="s">
        <v>234</v>
      </c>
      <c r="H56" s="12">
        <v>39422</v>
      </c>
      <c r="I56" s="12" t="s">
        <v>234</v>
      </c>
      <c r="J56" s="12">
        <v>39422</v>
      </c>
      <c r="K56" s="4">
        <v>532</v>
      </c>
      <c r="L56" s="1" t="s">
        <v>146</v>
      </c>
      <c r="M56" s="1" t="s">
        <v>132</v>
      </c>
      <c r="N56" s="1" t="s">
        <v>167</v>
      </c>
      <c r="O56" s="1" t="s">
        <v>93</v>
      </c>
      <c r="P56">
        <v>30</v>
      </c>
      <c r="Q56">
        <v>96</v>
      </c>
      <c r="R56">
        <v>1872</v>
      </c>
      <c r="S56">
        <v>19.5</v>
      </c>
      <c r="T56">
        <v>0.65</v>
      </c>
      <c r="U56">
        <f t="shared" si="0"/>
        <v>1872</v>
      </c>
      <c r="V56">
        <f t="shared" si="1"/>
        <v>2880</v>
      </c>
      <c r="W56" s="1" t="s">
        <v>204</v>
      </c>
      <c r="X56" s="1" t="s">
        <v>1236</v>
      </c>
      <c r="Y56" s="1" t="s">
        <v>205</v>
      </c>
      <c r="Z56" s="3">
        <v>6125</v>
      </c>
      <c r="AA56" s="4">
        <f t="shared" si="14"/>
        <v>5</v>
      </c>
      <c r="AB56" s="4">
        <f t="shared" si="18"/>
        <v>2255.2759947999998</v>
      </c>
      <c r="AC56" s="4">
        <f t="shared" si="21"/>
        <v>5</v>
      </c>
      <c r="AD56" s="4">
        <f t="shared" si="17"/>
        <v>1801.9884591999999</v>
      </c>
      <c r="AE56" s="4">
        <v>5</v>
      </c>
      <c r="AF56" s="4">
        <v>5</v>
      </c>
      <c r="AG56" s="4">
        <f t="shared" si="19"/>
        <v>5</v>
      </c>
      <c r="AH56" s="4">
        <v>82395</v>
      </c>
      <c r="AI56">
        <f t="shared" si="3"/>
        <v>26409</v>
      </c>
      <c r="AJ56">
        <v>636.52</v>
      </c>
      <c r="AK56" s="2">
        <v>636.52</v>
      </c>
      <c r="AL56" s="2">
        <f t="shared" si="20"/>
        <v>636.52</v>
      </c>
      <c r="AM56" s="4"/>
      <c r="AN56" t="e">
        <f>VLOOKUP([1]!Tabelle13[[#This Row],[Vlookup this ID for freight costs]],$AL$2:$AL$6811,2,FALSE)</f>
        <v>#REF!</v>
      </c>
      <c r="AP56">
        <v>3</v>
      </c>
      <c r="AQ56">
        <v>3</v>
      </c>
      <c r="AR56" s="4">
        <v>6</v>
      </c>
      <c r="AS56" s="4">
        <v>12</v>
      </c>
      <c r="AT56" s="4">
        <v>2007</v>
      </c>
      <c r="AU56" s="4">
        <v>6</v>
      </c>
      <c r="AV56" s="4">
        <v>12</v>
      </c>
      <c r="AW56" s="4">
        <v>2007</v>
      </c>
      <c r="AX56" t="str">
        <f t="shared" si="4"/>
        <v>No Delay</v>
      </c>
      <c r="AY56">
        <f t="shared" si="5"/>
        <v>0</v>
      </c>
    </row>
    <row r="57" spans="1:51" x14ac:dyDescent="0.2">
      <c r="A57" s="3">
        <v>11629</v>
      </c>
      <c r="B57" s="1" t="s">
        <v>144</v>
      </c>
      <c r="C57" s="1" t="s">
        <v>65</v>
      </c>
      <c r="D57" s="1" t="s">
        <v>130</v>
      </c>
      <c r="E57" s="1" t="s">
        <v>53</v>
      </c>
      <c r="F57" s="1" t="s">
        <v>53</v>
      </c>
      <c r="G57" s="13" t="s">
        <v>235</v>
      </c>
      <c r="H57" s="12">
        <v>39905</v>
      </c>
      <c r="I57" s="12" t="s">
        <v>235</v>
      </c>
      <c r="J57" s="12">
        <v>39905</v>
      </c>
      <c r="K57" s="4">
        <v>1442</v>
      </c>
      <c r="L57" s="1" t="s">
        <v>146</v>
      </c>
      <c r="M57" s="1" t="s">
        <v>132</v>
      </c>
      <c r="N57" s="1" t="s">
        <v>147</v>
      </c>
      <c r="O57" s="1" t="s">
        <v>148</v>
      </c>
      <c r="P57">
        <v>30</v>
      </c>
      <c r="Q57">
        <v>50</v>
      </c>
      <c r="R57">
        <v>1312.5</v>
      </c>
      <c r="S57">
        <v>26.25</v>
      </c>
      <c r="T57">
        <v>0.88</v>
      </c>
      <c r="U57">
        <f t="shared" si="0"/>
        <v>1312.5</v>
      </c>
      <c r="V57">
        <f t="shared" si="1"/>
        <v>1500</v>
      </c>
      <c r="W57" s="1" t="s">
        <v>149</v>
      </c>
      <c r="X57" s="1" t="s">
        <v>150</v>
      </c>
      <c r="Y57" s="1" t="s">
        <v>150</v>
      </c>
      <c r="Z57" s="3">
        <v>4785</v>
      </c>
      <c r="AA57" s="4">
        <f t="shared" si="14"/>
        <v>5</v>
      </c>
      <c r="AB57" s="4">
        <f t="shared" si="18"/>
        <v>2250.2275959999997</v>
      </c>
      <c r="AC57" s="4">
        <f t="shared" si="21"/>
        <v>5</v>
      </c>
      <c r="AD57" s="4">
        <f t="shared" si="17"/>
        <v>2728.3474585185186</v>
      </c>
      <c r="AE57" s="4">
        <v>5</v>
      </c>
      <c r="AF57" s="4">
        <v>5</v>
      </c>
      <c r="AG57" s="4">
        <f t="shared" si="19"/>
        <v>5</v>
      </c>
      <c r="AH57" s="4">
        <v>83181</v>
      </c>
      <c r="AI57">
        <f t="shared" si="3"/>
        <v>19991</v>
      </c>
      <c r="AJ57">
        <v>286.64999999999998</v>
      </c>
      <c r="AK57" s="2">
        <v>286.64999999999998</v>
      </c>
      <c r="AL57" s="2">
        <f t="shared" si="20"/>
        <v>286.64999999999998</v>
      </c>
      <c r="AM57" s="4"/>
      <c r="AN57" t="e">
        <f>VLOOKUP([1]!Tabelle13[[#This Row],[Vlookup this ID for freight costs]],$AL$2:$AL$6811,2,FALSE)</f>
        <v>#REF!</v>
      </c>
      <c r="AP57">
        <v>2.57</v>
      </c>
      <c r="AQ57">
        <v>2.57</v>
      </c>
      <c r="AR57" s="4">
        <v>2</v>
      </c>
      <c r="AS57" s="4">
        <v>4</v>
      </c>
      <c r="AT57" s="4">
        <v>2009</v>
      </c>
      <c r="AU57" s="4">
        <v>2</v>
      </c>
      <c r="AV57" s="4">
        <v>4</v>
      </c>
      <c r="AW57" s="4">
        <v>2009</v>
      </c>
      <c r="AX57" t="str">
        <f t="shared" si="4"/>
        <v>No Delay</v>
      </c>
      <c r="AY57">
        <f t="shared" si="5"/>
        <v>0</v>
      </c>
    </row>
    <row r="58" spans="1:51" x14ac:dyDescent="0.2">
      <c r="A58" s="3">
        <v>84638</v>
      </c>
      <c r="B58" s="1" t="s">
        <v>215</v>
      </c>
      <c r="C58" s="1" t="s">
        <v>89</v>
      </c>
      <c r="D58" s="1" t="s">
        <v>130</v>
      </c>
      <c r="E58" s="1" t="s">
        <v>53</v>
      </c>
      <c r="F58" s="1" t="s">
        <v>53</v>
      </c>
      <c r="G58" s="13" t="s">
        <v>236</v>
      </c>
      <c r="H58" s="12">
        <v>40633</v>
      </c>
      <c r="I58" s="12" t="s">
        <v>217</v>
      </c>
      <c r="J58" s="12">
        <v>40701</v>
      </c>
      <c r="K58" s="4">
        <v>3227</v>
      </c>
      <c r="L58" s="1" t="s">
        <v>146</v>
      </c>
      <c r="M58" s="1" t="s">
        <v>132</v>
      </c>
      <c r="N58" s="1" t="s">
        <v>218</v>
      </c>
      <c r="O58" s="1" t="s">
        <v>93</v>
      </c>
      <c r="P58">
        <v>90</v>
      </c>
      <c r="Q58">
        <v>20</v>
      </c>
      <c r="R58">
        <v>194.2</v>
      </c>
      <c r="S58">
        <v>9.7100000000000009</v>
      </c>
      <c r="T58">
        <v>0.11</v>
      </c>
      <c r="U58">
        <f t="shared" si="0"/>
        <v>194.20000000000002</v>
      </c>
      <c r="V58">
        <f t="shared" si="1"/>
        <v>1800</v>
      </c>
      <c r="W58" s="1" t="s">
        <v>155</v>
      </c>
      <c r="X58" s="1" t="s">
        <v>1236</v>
      </c>
      <c r="Y58" s="1" t="s">
        <v>156</v>
      </c>
      <c r="Z58" s="3">
        <v>9211</v>
      </c>
      <c r="AA58" s="4">
        <f t="shared" si="14"/>
        <v>5</v>
      </c>
      <c r="AB58" s="4">
        <f t="shared" si="18"/>
        <v>2246.9351619999998</v>
      </c>
      <c r="AC58" s="4">
        <f t="shared" si="21"/>
        <v>5</v>
      </c>
      <c r="AD58" s="4">
        <f t="shared" si="17"/>
        <v>2665.8084913103453</v>
      </c>
      <c r="AE58" s="4">
        <v>5</v>
      </c>
      <c r="AF58" s="4">
        <v>5</v>
      </c>
      <c r="AG58" s="4">
        <f t="shared" si="19"/>
        <v>5</v>
      </c>
      <c r="AI58" t="e">
        <f t="shared" si="3"/>
        <v>#N/A</v>
      </c>
      <c r="AJ58">
        <v>3380.36</v>
      </c>
      <c r="AK58" s="2">
        <v>3380.36</v>
      </c>
      <c r="AL58" s="2">
        <f t="shared" si="20"/>
        <v>3380.36</v>
      </c>
      <c r="AM58" s="4"/>
      <c r="AN58" t="e">
        <f>VLOOKUP([1]!Tabelle13[[#This Row],[Vlookup this ID for freight costs]],$AL$2:$AL$6811,2,FALSE)</f>
        <v>#REF!</v>
      </c>
      <c r="AP58">
        <v>0.42</v>
      </c>
      <c r="AQ58">
        <v>0.42</v>
      </c>
      <c r="AR58" s="4">
        <v>31</v>
      </c>
      <c r="AS58" s="4">
        <v>3</v>
      </c>
      <c r="AT58" s="4">
        <v>2011</v>
      </c>
      <c r="AU58" s="4">
        <v>7</v>
      </c>
      <c r="AV58" s="4">
        <v>6</v>
      </c>
      <c r="AW58" s="4">
        <v>2011</v>
      </c>
      <c r="AX58" t="str">
        <f t="shared" si="4"/>
        <v>Delay</v>
      </c>
      <c r="AY58">
        <f t="shared" si="5"/>
        <v>68</v>
      </c>
    </row>
    <row r="59" spans="1:51" x14ac:dyDescent="0.2">
      <c r="A59" s="3">
        <v>85919</v>
      </c>
      <c r="B59" s="1" t="s">
        <v>175</v>
      </c>
      <c r="C59" s="1" t="s">
        <v>165</v>
      </c>
      <c r="D59" s="1" t="s">
        <v>130</v>
      </c>
      <c r="E59" s="1" t="s">
        <v>101</v>
      </c>
      <c r="F59" s="1" t="s">
        <v>101</v>
      </c>
      <c r="G59" s="13" t="s">
        <v>237</v>
      </c>
      <c r="H59" s="12">
        <v>41310</v>
      </c>
      <c r="I59" s="12" t="s">
        <v>237</v>
      </c>
      <c r="J59" s="12">
        <v>41310</v>
      </c>
      <c r="K59" s="4">
        <v>4432</v>
      </c>
      <c r="L59" s="1" t="s">
        <v>146</v>
      </c>
      <c r="M59" s="1" t="s">
        <v>132</v>
      </c>
      <c r="N59" s="1" t="s">
        <v>238</v>
      </c>
      <c r="O59" s="1" t="s">
        <v>93</v>
      </c>
      <c r="P59">
        <v>30</v>
      </c>
      <c r="Q59">
        <v>48</v>
      </c>
      <c r="R59">
        <v>257.27999999999997</v>
      </c>
      <c r="S59">
        <v>5.36</v>
      </c>
      <c r="T59">
        <v>0.18</v>
      </c>
      <c r="U59">
        <f t="shared" si="0"/>
        <v>257.28000000000003</v>
      </c>
      <c r="V59">
        <f t="shared" si="1"/>
        <v>1440</v>
      </c>
      <c r="W59" s="1" t="s">
        <v>179</v>
      </c>
      <c r="X59" s="1" t="s">
        <v>1236</v>
      </c>
      <c r="Y59" s="1" t="s">
        <v>156</v>
      </c>
      <c r="Z59" s="3">
        <v>11413</v>
      </c>
      <c r="AA59" s="4">
        <f t="shared" si="14"/>
        <v>5</v>
      </c>
      <c r="AB59" s="4">
        <f t="shared" si="18"/>
        <v>2250.0081003999999</v>
      </c>
      <c r="AC59" s="4">
        <f t="shared" si="21"/>
        <v>5</v>
      </c>
      <c r="AD59" s="4">
        <f t="shared" si="17"/>
        <v>1469.4327192258067</v>
      </c>
      <c r="AE59" s="4">
        <v>5</v>
      </c>
      <c r="AF59" s="4">
        <v>5</v>
      </c>
      <c r="AG59" s="4">
        <f t="shared" si="19"/>
        <v>5</v>
      </c>
      <c r="AI59" t="e">
        <f t="shared" si="3"/>
        <v>#N/A</v>
      </c>
      <c r="AJ59">
        <v>673.25</v>
      </c>
      <c r="AK59" s="2">
        <v>673.25</v>
      </c>
      <c r="AL59" s="2">
        <f t="shared" si="20"/>
        <v>673.25</v>
      </c>
      <c r="AM59" s="4"/>
      <c r="AN59" t="e">
        <f>VLOOKUP([1]!Tabelle13[[#This Row],[Vlookup this ID for freight costs]],$AL$2:$AL$6811,2,FALSE)</f>
        <v>#REF!</v>
      </c>
      <c r="AP59">
        <v>0.36</v>
      </c>
      <c r="AQ59">
        <v>0.36</v>
      </c>
      <c r="AR59" s="4">
        <v>5</v>
      </c>
      <c r="AS59" s="4">
        <v>2</v>
      </c>
      <c r="AT59" s="4">
        <v>2013</v>
      </c>
      <c r="AU59" s="4">
        <v>5</v>
      </c>
      <c r="AV59" s="4">
        <v>2</v>
      </c>
      <c r="AW59" s="4">
        <v>2013</v>
      </c>
      <c r="AX59" t="str">
        <f t="shared" si="4"/>
        <v>No Delay</v>
      </c>
      <c r="AY59">
        <f t="shared" si="5"/>
        <v>0</v>
      </c>
    </row>
    <row r="60" spans="1:51" x14ac:dyDescent="0.2">
      <c r="A60" s="3">
        <v>36654</v>
      </c>
      <c r="B60" s="1" t="s">
        <v>175</v>
      </c>
      <c r="C60" s="1" t="s">
        <v>165</v>
      </c>
      <c r="D60" s="1" t="s">
        <v>100</v>
      </c>
      <c r="E60" s="1" t="s">
        <v>53</v>
      </c>
      <c r="F60" s="1" t="s">
        <v>53</v>
      </c>
      <c r="G60" s="13" t="s">
        <v>239</v>
      </c>
      <c r="H60" s="12">
        <v>40696</v>
      </c>
      <c r="I60" s="12" t="s">
        <v>239</v>
      </c>
      <c r="J60" s="12">
        <v>40696</v>
      </c>
      <c r="K60" s="4">
        <v>3222</v>
      </c>
      <c r="L60" s="1" t="s">
        <v>146</v>
      </c>
      <c r="M60" s="1" t="s">
        <v>240</v>
      </c>
      <c r="N60" s="1" t="s">
        <v>241</v>
      </c>
      <c r="O60" s="1" t="s">
        <v>242</v>
      </c>
      <c r="P60">
        <v>120</v>
      </c>
      <c r="Q60">
        <v>27</v>
      </c>
      <c r="R60">
        <v>2361.42</v>
      </c>
      <c r="S60">
        <v>87.46</v>
      </c>
      <c r="T60">
        <v>0.73</v>
      </c>
      <c r="U60">
        <f t="shared" si="0"/>
        <v>2361.4199999999996</v>
      </c>
      <c r="V60">
        <f t="shared" si="1"/>
        <v>3240</v>
      </c>
      <c r="W60" s="1" t="s">
        <v>243</v>
      </c>
      <c r="X60" s="1" t="s">
        <v>244</v>
      </c>
      <c r="Y60" s="1" t="s">
        <v>244</v>
      </c>
      <c r="Z60" s="3">
        <v>5022</v>
      </c>
      <c r="AA60" s="4">
        <f t="shared" si="14"/>
        <v>5</v>
      </c>
      <c r="AB60" s="4">
        <f t="shared" si="18"/>
        <v>2247.7033965999999</v>
      </c>
      <c r="AC60" s="4">
        <f t="shared" si="21"/>
        <v>5</v>
      </c>
      <c r="AD60" s="4">
        <f t="shared" si="17"/>
        <v>1543.9025378666668</v>
      </c>
      <c r="AE60" s="4">
        <v>5</v>
      </c>
      <c r="AF60" s="4">
        <v>5</v>
      </c>
      <c r="AG60" s="4">
        <f t="shared" si="19"/>
        <v>5</v>
      </c>
      <c r="AI60" t="e">
        <f t="shared" si="3"/>
        <v>#N/A</v>
      </c>
      <c r="AJ60">
        <v>41</v>
      </c>
      <c r="AK60" s="2">
        <v>41</v>
      </c>
      <c r="AL60" s="2">
        <f t="shared" si="20"/>
        <v>41</v>
      </c>
      <c r="AM60" s="4"/>
      <c r="AN60" t="e">
        <f>VLOOKUP([1]!Tabelle13[[#This Row],[Vlookup this ID for freight costs]],$AL$2:$AL$6811,2,FALSE)</f>
        <v>#REF!</v>
      </c>
      <c r="AP60">
        <v>3.9</v>
      </c>
      <c r="AQ60">
        <v>3.9</v>
      </c>
      <c r="AR60" s="4">
        <v>2</v>
      </c>
      <c r="AS60" s="4">
        <v>6</v>
      </c>
      <c r="AT60" s="4">
        <v>2011</v>
      </c>
      <c r="AU60" s="4">
        <v>2</v>
      </c>
      <c r="AV60" s="4">
        <v>6</v>
      </c>
      <c r="AW60" s="4">
        <v>2011</v>
      </c>
      <c r="AX60" t="str">
        <f t="shared" si="4"/>
        <v>No Delay</v>
      </c>
      <c r="AY60">
        <f t="shared" si="5"/>
        <v>0</v>
      </c>
    </row>
    <row r="61" spans="1:51" x14ac:dyDescent="0.2">
      <c r="A61" s="3">
        <v>2892</v>
      </c>
      <c r="B61" s="1" t="s">
        <v>164</v>
      </c>
      <c r="C61" s="1" t="s">
        <v>165</v>
      </c>
      <c r="D61" s="1" t="s">
        <v>74</v>
      </c>
      <c r="E61" s="1" t="s">
        <v>53</v>
      </c>
      <c r="F61" s="1" t="s">
        <v>53</v>
      </c>
      <c r="G61" s="13" t="s">
        <v>245</v>
      </c>
      <c r="H61" s="12">
        <v>39538</v>
      </c>
      <c r="I61" s="12" t="s">
        <v>245</v>
      </c>
      <c r="J61" s="12">
        <v>39538</v>
      </c>
      <c r="K61" s="4">
        <v>729</v>
      </c>
      <c r="L61" s="1" t="s">
        <v>146</v>
      </c>
      <c r="M61" s="1" t="s">
        <v>182</v>
      </c>
      <c r="N61" s="1" t="s">
        <v>183</v>
      </c>
      <c r="O61" s="1" t="s">
        <v>184</v>
      </c>
      <c r="P61">
        <v>30</v>
      </c>
      <c r="Q61">
        <v>140</v>
      </c>
      <c r="R61">
        <v>3313.8</v>
      </c>
      <c r="S61">
        <v>23.67</v>
      </c>
      <c r="T61">
        <v>0.79</v>
      </c>
      <c r="U61">
        <f t="shared" si="0"/>
        <v>3313.8</v>
      </c>
      <c r="V61">
        <f t="shared" si="1"/>
        <v>4200</v>
      </c>
      <c r="W61" s="1" t="s">
        <v>185</v>
      </c>
      <c r="X61" s="1" t="s">
        <v>186</v>
      </c>
      <c r="Y61" s="1" t="s">
        <v>186</v>
      </c>
      <c r="Z61" s="3">
        <v>5796</v>
      </c>
      <c r="AA61" s="4">
        <f t="shared" si="14"/>
        <v>6</v>
      </c>
      <c r="AB61" s="4">
        <f t="shared" si="18"/>
        <v>2260.104898</v>
      </c>
      <c r="AC61" s="4">
        <f t="shared" si="21"/>
        <v>6</v>
      </c>
      <c r="AD61" s="4">
        <f t="shared" si="17"/>
        <v>1706.2121105000001</v>
      </c>
      <c r="AE61" s="4">
        <v>6</v>
      </c>
      <c r="AF61" s="4">
        <v>6</v>
      </c>
      <c r="AG61" s="4">
        <f t="shared" si="19"/>
        <v>6</v>
      </c>
      <c r="AH61" s="4">
        <v>11097</v>
      </c>
      <c r="AI61">
        <f t="shared" si="3"/>
        <v>988</v>
      </c>
      <c r="AJ61" t="s">
        <v>81</v>
      </c>
      <c r="AK61" s="2"/>
      <c r="AL61" s="2" t="str">
        <f t="shared" si="20"/>
        <v>Freight Included in Commodity Cost</v>
      </c>
      <c r="AM61" s="4"/>
      <c r="AN61" t="e">
        <f>VLOOKUP([1]!Tabelle13[[#This Row],[Vlookup this ID for freight costs]],$AL$2:$AL$6811,2,FALSE)</f>
        <v>#REF!</v>
      </c>
      <c r="AP61">
        <v>5.3</v>
      </c>
      <c r="AQ61">
        <v>5.3</v>
      </c>
      <c r="AR61" s="4">
        <v>31</v>
      </c>
      <c r="AS61" s="4">
        <v>3</v>
      </c>
      <c r="AT61" s="4">
        <v>2008</v>
      </c>
      <c r="AU61" s="4">
        <v>31</v>
      </c>
      <c r="AV61" s="4">
        <v>3</v>
      </c>
      <c r="AW61" s="4">
        <v>2008</v>
      </c>
      <c r="AX61" t="str">
        <f t="shared" si="4"/>
        <v>No Delay</v>
      </c>
      <c r="AY61">
        <f t="shared" si="5"/>
        <v>0</v>
      </c>
    </row>
    <row r="62" spans="1:51" x14ac:dyDescent="0.2">
      <c r="A62" s="3">
        <v>11052</v>
      </c>
      <c r="B62" s="1" t="s">
        <v>164</v>
      </c>
      <c r="C62" s="1" t="s">
        <v>165</v>
      </c>
      <c r="D62" s="1" t="s">
        <v>130</v>
      </c>
      <c r="E62" s="1" t="s">
        <v>53</v>
      </c>
      <c r="F62" s="1" t="s">
        <v>53</v>
      </c>
      <c r="G62" s="13" t="s">
        <v>246</v>
      </c>
      <c r="H62" s="12">
        <v>39965</v>
      </c>
      <c r="I62" s="12" t="s">
        <v>246</v>
      </c>
      <c r="J62" s="12">
        <v>39965</v>
      </c>
      <c r="K62" s="4">
        <v>1571</v>
      </c>
      <c r="L62" s="1" t="s">
        <v>146</v>
      </c>
      <c r="M62" s="1" t="s">
        <v>132</v>
      </c>
      <c r="N62" s="1" t="s">
        <v>178</v>
      </c>
      <c r="O62" s="1" t="s">
        <v>93</v>
      </c>
      <c r="P62">
        <v>60</v>
      </c>
      <c r="Q62">
        <v>105</v>
      </c>
      <c r="R62">
        <v>809.55</v>
      </c>
      <c r="S62">
        <v>7.71</v>
      </c>
      <c r="T62">
        <v>0.13</v>
      </c>
      <c r="U62">
        <f t="shared" si="0"/>
        <v>809.55</v>
      </c>
      <c r="V62">
        <f t="shared" si="1"/>
        <v>6300</v>
      </c>
      <c r="W62" s="1" t="s">
        <v>155</v>
      </c>
      <c r="X62" s="1" t="s">
        <v>1236</v>
      </c>
      <c r="Y62" s="1" t="s">
        <v>156</v>
      </c>
      <c r="Z62" s="3">
        <v>5457</v>
      </c>
      <c r="AA62" s="4">
        <f t="shared" si="14"/>
        <v>6</v>
      </c>
      <c r="AB62" s="4">
        <f t="shared" si="18"/>
        <v>2256.2637249999998</v>
      </c>
      <c r="AC62" s="4">
        <f t="shared" si="21"/>
        <v>6</v>
      </c>
      <c r="AD62" s="4">
        <f t="shared" si="17"/>
        <v>1490.1489316666666</v>
      </c>
      <c r="AE62" s="4">
        <v>6</v>
      </c>
      <c r="AF62" s="4">
        <v>6</v>
      </c>
      <c r="AG62" s="4">
        <f t="shared" si="19"/>
        <v>6</v>
      </c>
      <c r="AH62" s="4">
        <v>82653</v>
      </c>
      <c r="AI62">
        <f t="shared" si="3"/>
        <v>3118</v>
      </c>
      <c r="AJ62">
        <v>1053.8599999999999</v>
      </c>
      <c r="AK62" s="2">
        <v>1053.8599999999999</v>
      </c>
      <c r="AL62" s="2">
        <f t="shared" si="20"/>
        <v>1053.8599999999999</v>
      </c>
      <c r="AM62" s="4"/>
      <c r="AN62" t="e">
        <f>VLOOKUP([1]!Tabelle13[[#This Row],[Vlookup this ID for freight costs]],$AL$2:$AL$6811,2,FALSE)</f>
        <v>#REF!</v>
      </c>
      <c r="AP62">
        <v>1.59</v>
      </c>
      <c r="AQ62">
        <v>1.59</v>
      </c>
      <c r="AR62" s="4">
        <v>1</v>
      </c>
      <c r="AS62" s="4">
        <v>6</v>
      </c>
      <c r="AT62" s="4">
        <v>2009</v>
      </c>
      <c r="AU62" s="4">
        <v>1</v>
      </c>
      <c r="AV62" s="4">
        <v>6</v>
      </c>
      <c r="AW62" s="4">
        <v>2009</v>
      </c>
      <c r="AX62" t="str">
        <f t="shared" si="4"/>
        <v>No Delay</v>
      </c>
      <c r="AY62">
        <f t="shared" si="5"/>
        <v>0</v>
      </c>
    </row>
    <row r="63" spans="1:51" x14ac:dyDescent="0.2">
      <c r="A63" s="3">
        <v>21037</v>
      </c>
      <c r="B63" s="1" t="s">
        <v>175</v>
      </c>
      <c r="C63" s="1" t="s">
        <v>165</v>
      </c>
      <c r="D63" s="1" t="s">
        <v>74</v>
      </c>
      <c r="E63" s="1" t="s">
        <v>53</v>
      </c>
      <c r="F63" s="1" t="s">
        <v>53</v>
      </c>
      <c r="G63" s="13" t="s">
        <v>247</v>
      </c>
      <c r="H63" s="12">
        <v>40652</v>
      </c>
      <c r="I63" s="12" t="s">
        <v>247</v>
      </c>
      <c r="J63" s="12">
        <v>40652</v>
      </c>
      <c r="K63" s="4">
        <v>3146</v>
      </c>
      <c r="L63" s="1" t="s">
        <v>146</v>
      </c>
      <c r="M63" s="1" t="s">
        <v>248</v>
      </c>
      <c r="N63" s="1" t="s">
        <v>249</v>
      </c>
      <c r="O63" s="1" t="s">
        <v>250</v>
      </c>
      <c r="P63">
        <v>60</v>
      </c>
      <c r="Q63">
        <v>55</v>
      </c>
      <c r="R63">
        <v>5032.5</v>
      </c>
      <c r="S63">
        <v>91.5</v>
      </c>
      <c r="T63">
        <v>1.52</v>
      </c>
      <c r="U63">
        <f t="shared" si="0"/>
        <v>5032.5</v>
      </c>
      <c r="V63">
        <f t="shared" si="1"/>
        <v>3300</v>
      </c>
      <c r="W63" s="1" t="s">
        <v>251</v>
      </c>
      <c r="X63" s="1" t="s">
        <v>252</v>
      </c>
      <c r="Y63" s="1" t="s">
        <v>252</v>
      </c>
      <c r="Z63" s="3">
        <v>9597</v>
      </c>
      <c r="AA63" s="4">
        <f t="shared" si="14"/>
        <v>6</v>
      </c>
      <c r="AB63" s="4">
        <f t="shared" si="18"/>
        <v>2250.776335</v>
      </c>
      <c r="AC63" s="4">
        <f t="shared" si="21"/>
        <v>6</v>
      </c>
      <c r="AD63" s="4">
        <f t="shared" si="17"/>
        <v>1692.7008302666666</v>
      </c>
      <c r="AE63" s="4">
        <v>6</v>
      </c>
      <c r="AF63" s="4">
        <v>6</v>
      </c>
      <c r="AG63" s="4">
        <f t="shared" si="19"/>
        <v>6</v>
      </c>
      <c r="AI63" t="e">
        <f t="shared" si="3"/>
        <v>#N/A</v>
      </c>
      <c r="AJ63">
        <v>99</v>
      </c>
      <c r="AK63" s="2">
        <v>99</v>
      </c>
      <c r="AL63" s="2">
        <f t="shared" si="20"/>
        <v>99</v>
      </c>
      <c r="AM63" s="4"/>
      <c r="AN63" t="e">
        <f>VLOOKUP([1]!Tabelle13[[#This Row],[Vlookup this ID for freight costs]],$AL$2:$AL$6811,2,FALSE)</f>
        <v>#REF!</v>
      </c>
      <c r="AP63">
        <v>8.3000000000000007</v>
      </c>
      <c r="AQ63">
        <v>8.3000000000000007</v>
      </c>
      <c r="AR63" s="4">
        <v>19</v>
      </c>
      <c r="AS63" s="4">
        <v>4</v>
      </c>
      <c r="AT63" s="4">
        <v>2011</v>
      </c>
      <c r="AU63" s="4">
        <v>19</v>
      </c>
      <c r="AV63" s="4">
        <v>4</v>
      </c>
      <c r="AW63" s="4">
        <v>2011</v>
      </c>
      <c r="AX63" t="str">
        <f t="shared" si="4"/>
        <v>No Delay</v>
      </c>
      <c r="AY63">
        <f t="shared" si="5"/>
        <v>0</v>
      </c>
    </row>
    <row r="64" spans="1:51" x14ac:dyDescent="0.2">
      <c r="A64" s="3">
        <v>65548</v>
      </c>
      <c r="B64" s="1" t="s">
        <v>168</v>
      </c>
      <c r="C64" s="1" t="s">
        <v>150</v>
      </c>
      <c r="D64" s="1" t="s">
        <v>100</v>
      </c>
      <c r="E64" s="1" t="s">
        <v>253</v>
      </c>
      <c r="F64" s="1" t="s">
        <v>253</v>
      </c>
      <c r="G64" s="13" t="s">
        <v>254</v>
      </c>
      <c r="H64" s="12">
        <v>40826</v>
      </c>
      <c r="I64" s="12" t="s">
        <v>255</v>
      </c>
      <c r="J64" s="12">
        <v>40841</v>
      </c>
      <c r="K64" s="4">
        <v>3540</v>
      </c>
      <c r="L64" s="1" t="s">
        <v>146</v>
      </c>
      <c r="M64" s="1" t="s">
        <v>170</v>
      </c>
      <c r="N64" s="1" t="s">
        <v>167</v>
      </c>
      <c r="O64" s="1" t="s">
        <v>93</v>
      </c>
      <c r="P64">
        <v>30</v>
      </c>
      <c r="Q64">
        <v>70</v>
      </c>
      <c r="R64">
        <v>315.7</v>
      </c>
      <c r="S64">
        <v>4.51</v>
      </c>
      <c r="T64">
        <v>0.15</v>
      </c>
      <c r="U64">
        <f t="shared" si="0"/>
        <v>315.7</v>
      </c>
      <c r="V64">
        <f t="shared" si="1"/>
        <v>2100</v>
      </c>
      <c r="W64" s="1" t="s">
        <v>155</v>
      </c>
      <c r="X64" s="1" t="s">
        <v>1236</v>
      </c>
      <c r="Y64" s="1" t="s">
        <v>156</v>
      </c>
      <c r="Z64" s="3">
        <v>8107</v>
      </c>
      <c r="AA64" s="4">
        <f t="shared" si="14"/>
        <v>6</v>
      </c>
      <c r="AB64" s="4">
        <f t="shared" si="18"/>
        <v>2252.422552</v>
      </c>
      <c r="AC64" s="4">
        <f t="shared" si="21"/>
        <v>6</v>
      </c>
      <c r="AD64" s="4">
        <f t="shared" si="17"/>
        <v>1617.3485183076923</v>
      </c>
      <c r="AE64" s="4">
        <v>6</v>
      </c>
      <c r="AF64" s="4">
        <v>6</v>
      </c>
      <c r="AG64" s="4">
        <f t="shared" si="19"/>
        <v>6</v>
      </c>
      <c r="AI64" t="e">
        <f t="shared" si="3"/>
        <v>#N/A</v>
      </c>
      <c r="AJ64">
        <v>9951.3799999999992</v>
      </c>
      <c r="AK64" s="2">
        <v>9951.3799999999992</v>
      </c>
      <c r="AL64" s="2">
        <f t="shared" si="20"/>
        <v>9951.3799999999992</v>
      </c>
      <c r="AM64" s="4"/>
      <c r="AN64" t="e">
        <f>VLOOKUP([1]!Tabelle13[[#This Row],[Vlookup this ID for freight costs]],$AL$2:$AL$6811,2,FALSE)</f>
        <v>#REF!</v>
      </c>
      <c r="AP64">
        <v>0.52</v>
      </c>
      <c r="AQ64">
        <v>0.52</v>
      </c>
      <c r="AR64" s="4">
        <v>10</v>
      </c>
      <c r="AS64" s="4">
        <v>10</v>
      </c>
      <c r="AT64" s="4">
        <v>2011</v>
      </c>
      <c r="AU64" s="4">
        <v>25</v>
      </c>
      <c r="AV64" s="4">
        <v>10</v>
      </c>
      <c r="AW64" s="4">
        <v>2011</v>
      </c>
      <c r="AX64" t="str">
        <f t="shared" si="4"/>
        <v>Delay</v>
      </c>
      <c r="AY64">
        <f t="shared" si="5"/>
        <v>15</v>
      </c>
    </row>
    <row r="65" spans="1:51" x14ac:dyDescent="0.2">
      <c r="A65" s="3">
        <v>82865</v>
      </c>
      <c r="B65" s="1" t="s">
        <v>175</v>
      </c>
      <c r="C65" s="1" t="s">
        <v>165</v>
      </c>
      <c r="D65" s="1" t="s">
        <v>130</v>
      </c>
      <c r="E65" s="1" t="s">
        <v>53</v>
      </c>
      <c r="F65" s="1" t="s">
        <v>53</v>
      </c>
      <c r="G65" s="13" t="s">
        <v>256</v>
      </c>
      <c r="H65" s="12">
        <v>40269</v>
      </c>
      <c r="I65" s="12" t="s">
        <v>257</v>
      </c>
      <c r="J65" s="12">
        <v>40252</v>
      </c>
      <c r="K65" s="4">
        <v>2248</v>
      </c>
      <c r="L65" s="1" t="s">
        <v>146</v>
      </c>
      <c r="M65" s="1" t="s">
        <v>132</v>
      </c>
      <c r="N65" s="1" t="s">
        <v>206</v>
      </c>
      <c r="O65" s="1" t="s">
        <v>93</v>
      </c>
      <c r="P65">
        <v>60</v>
      </c>
      <c r="Q65">
        <v>120</v>
      </c>
      <c r="R65">
        <v>408</v>
      </c>
      <c r="S65">
        <v>3.4</v>
      </c>
      <c r="T65">
        <v>0.06</v>
      </c>
      <c r="U65">
        <f t="shared" si="0"/>
        <v>408</v>
      </c>
      <c r="V65">
        <f t="shared" si="1"/>
        <v>7200</v>
      </c>
      <c r="W65" s="1" t="s">
        <v>197</v>
      </c>
      <c r="X65" s="1" t="s">
        <v>1236</v>
      </c>
      <c r="Y65" s="1" t="s">
        <v>3082</v>
      </c>
      <c r="Z65" s="3">
        <v>5851</v>
      </c>
      <c r="AA65" s="4">
        <f t="shared" si="14"/>
        <v>6</v>
      </c>
      <c r="AB65" s="4">
        <f t="shared" si="18"/>
        <v>2257.9099419999998</v>
      </c>
      <c r="AC65" s="4">
        <f t="shared" si="21"/>
        <v>6</v>
      </c>
      <c r="AD65" s="4">
        <f t="shared" si="17"/>
        <v>1894.0672419354835</v>
      </c>
      <c r="AE65" s="4">
        <v>6</v>
      </c>
      <c r="AF65" s="4">
        <v>6</v>
      </c>
      <c r="AG65" s="4">
        <f t="shared" si="19"/>
        <v>6</v>
      </c>
      <c r="AI65" t="e">
        <f t="shared" si="3"/>
        <v>#N/A</v>
      </c>
      <c r="AJ65">
        <v>484.56</v>
      </c>
      <c r="AK65" s="2">
        <v>484.56</v>
      </c>
      <c r="AL65" s="2">
        <f t="shared" si="20"/>
        <v>484.56</v>
      </c>
      <c r="AM65" s="4"/>
      <c r="AN65" t="e">
        <f>VLOOKUP([1]!Tabelle13[[#This Row],[Vlookup this ID for freight costs]],$AL$2:$AL$6811,2,FALSE)</f>
        <v>#REF!</v>
      </c>
      <c r="AP65">
        <v>0.88</v>
      </c>
      <c r="AQ65">
        <v>0.88</v>
      </c>
      <c r="AR65" s="4">
        <v>1</v>
      </c>
      <c r="AS65" s="4">
        <v>4</v>
      </c>
      <c r="AT65" s="4">
        <v>2010</v>
      </c>
      <c r="AU65" s="4">
        <v>15</v>
      </c>
      <c r="AV65" s="4">
        <v>4</v>
      </c>
      <c r="AW65" s="4">
        <v>2010</v>
      </c>
      <c r="AX65" t="str">
        <f t="shared" si="4"/>
        <v>Delay</v>
      </c>
      <c r="AY65">
        <f t="shared" si="5"/>
        <v>0</v>
      </c>
    </row>
    <row r="66" spans="1:51" x14ac:dyDescent="0.2">
      <c r="A66" s="3">
        <v>82900</v>
      </c>
      <c r="B66" s="1" t="s">
        <v>151</v>
      </c>
      <c r="C66" s="1" t="s">
        <v>65</v>
      </c>
      <c r="D66" s="1" t="s">
        <v>130</v>
      </c>
      <c r="E66" s="1" t="s">
        <v>53</v>
      </c>
      <c r="F66" s="1" t="s">
        <v>53</v>
      </c>
      <c r="G66" s="13" t="s">
        <v>189</v>
      </c>
      <c r="H66" s="12">
        <v>40374</v>
      </c>
      <c r="I66" s="12" t="s">
        <v>190</v>
      </c>
      <c r="J66" s="12">
        <v>40357</v>
      </c>
      <c r="K66" s="4">
        <v>2555</v>
      </c>
      <c r="L66" s="1" t="s">
        <v>146</v>
      </c>
      <c r="M66" s="1" t="s">
        <v>132</v>
      </c>
      <c r="N66" s="1" t="s">
        <v>178</v>
      </c>
      <c r="O66" s="1" t="s">
        <v>93</v>
      </c>
      <c r="P66">
        <v>60</v>
      </c>
      <c r="Q66">
        <v>100</v>
      </c>
      <c r="R66">
        <v>750</v>
      </c>
      <c r="S66">
        <v>7.5</v>
      </c>
      <c r="T66">
        <v>0.12</v>
      </c>
      <c r="U66">
        <f t="shared" ref="U66:U129" si="22">S66*Q66</f>
        <v>750</v>
      </c>
      <c r="V66">
        <f t="shared" ref="V66:V129" si="23">Q66*P66</f>
        <v>6000</v>
      </c>
      <c r="W66" s="1" t="s">
        <v>155</v>
      </c>
      <c r="X66" s="1" t="s">
        <v>1236</v>
      </c>
      <c r="Y66" s="1" t="s">
        <v>156</v>
      </c>
      <c r="Z66" s="3">
        <v>7726</v>
      </c>
      <c r="AA66" s="4">
        <f t="shared" si="14"/>
        <v>6</v>
      </c>
      <c r="AB66" s="4">
        <f t="shared" si="18"/>
        <v>2255.714986</v>
      </c>
      <c r="AC66" s="4">
        <f t="shared" si="21"/>
        <v>6</v>
      </c>
      <c r="AD66" s="4">
        <f t="shared" si="17"/>
        <v>1870.9602767272727</v>
      </c>
      <c r="AE66" s="4">
        <v>6</v>
      </c>
      <c r="AF66" s="4">
        <v>6</v>
      </c>
      <c r="AG66" s="4">
        <f t="shared" si="19"/>
        <v>6</v>
      </c>
      <c r="AI66" t="e">
        <f t="shared" ref="AI66:AI129" si="24">INDEX($AE$2:$AE$6811,MATCH(AH66,$A$2:$A$6811,0))</f>
        <v>#N/A</v>
      </c>
      <c r="AJ66" t="s">
        <v>81</v>
      </c>
      <c r="AK66" s="2"/>
      <c r="AL66" s="2" t="str">
        <f t="shared" si="20"/>
        <v>Freight Included in Commodity Cost</v>
      </c>
      <c r="AM66" s="4"/>
      <c r="AN66" t="e">
        <f>VLOOKUP([1]!Tabelle13[[#This Row],[Vlookup this ID for freight costs]],$AL$2:$AL$6811,2,FALSE)</f>
        <v>#REF!</v>
      </c>
      <c r="AP66">
        <v>1.62</v>
      </c>
      <c r="AQ66">
        <v>1.62</v>
      </c>
      <c r="AR66" s="4">
        <v>15</v>
      </c>
      <c r="AS66" s="4">
        <v>7</v>
      </c>
      <c r="AT66" s="4">
        <v>2010</v>
      </c>
      <c r="AU66" s="4">
        <v>28</v>
      </c>
      <c r="AV66" s="4">
        <v>6</v>
      </c>
      <c r="AW66" s="4">
        <v>2010</v>
      </c>
      <c r="AX66" t="str">
        <f t="shared" ref="AX66:AX129" si="25">IF(DATE(AW66,AV66,AU66)&lt;=DATE(AT66,AS66,AR66),"No Delay","Delay")</f>
        <v>No Delay</v>
      </c>
      <c r="AY66">
        <f t="shared" ref="AY66:AY129" si="26">IF(_xlfn.DAYS(J66,H66)&gt;0, _xlfn.DAYS(J66,H66),0)</f>
        <v>0</v>
      </c>
    </row>
    <row r="67" spans="1:51" x14ac:dyDescent="0.2">
      <c r="A67" s="3">
        <v>82971</v>
      </c>
      <c r="B67" s="1" t="s">
        <v>258</v>
      </c>
      <c r="C67" s="1" t="s">
        <v>73</v>
      </c>
      <c r="D67" s="1" t="s">
        <v>130</v>
      </c>
      <c r="E67" s="1" t="s">
        <v>101</v>
      </c>
      <c r="F67" s="1" t="s">
        <v>101</v>
      </c>
      <c r="G67" s="13" t="s">
        <v>259</v>
      </c>
      <c r="H67" s="12">
        <v>40816</v>
      </c>
      <c r="I67" s="12" t="s">
        <v>260</v>
      </c>
      <c r="J67" s="12">
        <v>40809</v>
      </c>
      <c r="K67" s="4">
        <v>3458</v>
      </c>
      <c r="L67" s="1" t="s">
        <v>146</v>
      </c>
      <c r="M67" s="1" t="s">
        <v>132</v>
      </c>
      <c r="N67" s="1" t="s">
        <v>261</v>
      </c>
      <c r="O67" s="1" t="s">
        <v>93</v>
      </c>
      <c r="P67">
        <v>30</v>
      </c>
      <c r="Q67">
        <v>51</v>
      </c>
      <c r="R67">
        <v>561</v>
      </c>
      <c r="S67">
        <v>11</v>
      </c>
      <c r="T67">
        <v>0.37</v>
      </c>
      <c r="U67">
        <f t="shared" si="22"/>
        <v>561</v>
      </c>
      <c r="V67">
        <f t="shared" si="23"/>
        <v>1530</v>
      </c>
      <c r="W67" s="1" t="s">
        <v>155</v>
      </c>
      <c r="X67" s="1" t="s">
        <v>1236</v>
      </c>
      <c r="Y67" s="1" t="s">
        <v>156</v>
      </c>
      <c r="Z67" s="3">
        <v>14969</v>
      </c>
      <c r="AA67" s="4">
        <f t="shared" ref="AA67:AA130" si="27">AF67</f>
        <v>6</v>
      </c>
      <c r="AB67" s="4">
        <f t="shared" si="18"/>
        <v>2250.3373437999999</v>
      </c>
      <c r="AC67" s="4">
        <f t="shared" si="21"/>
        <v>6</v>
      </c>
      <c r="AD67" s="4">
        <f t="shared" si="17"/>
        <v>2680.0979133999999</v>
      </c>
      <c r="AE67" s="4">
        <v>6</v>
      </c>
      <c r="AF67" s="4">
        <v>6</v>
      </c>
      <c r="AG67" s="4">
        <f t="shared" si="19"/>
        <v>6</v>
      </c>
      <c r="AI67" t="e">
        <f t="shared" si="24"/>
        <v>#N/A</v>
      </c>
      <c r="AJ67">
        <v>909.15</v>
      </c>
      <c r="AK67" s="2">
        <v>909.15</v>
      </c>
      <c r="AL67" s="2">
        <f t="shared" si="20"/>
        <v>909.15</v>
      </c>
      <c r="AM67" s="4"/>
      <c r="AN67" t="e">
        <f>VLOOKUP([1]!Tabelle13[[#This Row],[Vlookup this ID for freight costs]],$AL$2:$AL$6811,2,FALSE)</f>
        <v>#REF!</v>
      </c>
      <c r="AP67">
        <v>1.21</v>
      </c>
      <c r="AQ67">
        <v>1.21</v>
      </c>
      <c r="AR67" s="4">
        <v>30</v>
      </c>
      <c r="AS67" s="4">
        <v>9</v>
      </c>
      <c r="AT67" s="4">
        <v>2011</v>
      </c>
      <c r="AU67" s="4">
        <v>23</v>
      </c>
      <c r="AV67" s="4">
        <v>9</v>
      </c>
      <c r="AW67" s="4">
        <v>2011</v>
      </c>
      <c r="AX67" t="str">
        <f t="shared" si="25"/>
        <v>No Delay</v>
      </c>
      <c r="AY67">
        <f t="shared" si="26"/>
        <v>0</v>
      </c>
    </row>
    <row r="68" spans="1:51" x14ac:dyDescent="0.2">
      <c r="A68" s="3">
        <v>82972</v>
      </c>
      <c r="B68" s="1" t="s">
        <v>258</v>
      </c>
      <c r="C68" s="1" t="s">
        <v>73</v>
      </c>
      <c r="D68" s="1" t="s">
        <v>130</v>
      </c>
      <c r="E68" s="1" t="s">
        <v>101</v>
      </c>
      <c r="F68" s="1" t="s">
        <v>101</v>
      </c>
      <c r="G68" s="13" t="s">
        <v>259</v>
      </c>
      <c r="H68" s="12">
        <v>40816</v>
      </c>
      <c r="I68" s="12" t="s">
        <v>260</v>
      </c>
      <c r="J68" s="12">
        <v>40809</v>
      </c>
      <c r="K68" s="4">
        <v>3459</v>
      </c>
      <c r="L68" s="1" t="s">
        <v>146</v>
      </c>
      <c r="M68" s="1" t="s">
        <v>132</v>
      </c>
      <c r="N68" s="1" t="s">
        <v>261</v>
      </c>
      <c r="O68" s="1" t="s">
        <v>93</v>
      </c>
      <c r="P68">
        <v>30</v>
      </c>
      <c r="Q68">
        <v>36</v>
      </c>
      <c r="R68">
        <v>396</v>
      </c>
      <c r="S68">
        <v>11</v>
      </c>
      <c r="T68">
        <v>0.37</v>
      </c>
      <c r="U68">
        <f t="shared" si="22"/>
        <v>396</v>
      </c>
      <c r="V68">
        <f t="shared" si="23"/>
        <v>1080</v>
      </c>
      <c r="W68" s="1" t="s">
        <v>155</v>
      </c>
      <c r="X68" s="1" t="s">
        <v>1236</v>
      </c>
      <c r="Y68" s="1" t="s">
        <v>156</v>
      </c>
      <c r="Z68" s="3">
        <v>14969</v>
      </c>
      <c r="AA68" s="4">
        <f t="shared" si="27"/>
        <v>6</v>
      </c>
      <c r="AB68" s="4">
        <f t="shared" si="18"/>
        <v>2248.6911267999999</v>
      </c>
      <c r="AC68" s="4">
        <f t="shared" si="21"/>
        <v>6</v>
      </c>
      <c r="AD68" s="4">
        <f t="shared" si="17"/>
        <v>2177.5530914375004</v>
      </c>
      <c r="AE68" s="3" t="s">
        <v>262</v>
      </c>
      <c r="AF68" s="3">
        <v>6</v>
      </c>
      <c r="AG68" s="4">
        <f>AI68</f>
        <v>6</v>
      </c>
      <c r="AH68" s="4">
        <v>82971</v>
      </c>
      <c r="AI68">
        <f t="shared" si="24"/>
        <v>6</v>
      </c>
      <c r="AJ68" t="s">
        <v>262</v>
      </c>
      <c r="AK68" s="2">
        <v>909.15</v>
      </c>
      <c r="AL68" s="2">
        <f>AN68</f>
        <v>909.15</v>
      </c>
      <c r="AM68" s="4">
        <v>82971</v>
      </c>
      <c r="AN68">
        <f>INDEX($AJ$2:$AJ$6811,MATCH(AM68,$A$2:$A$6811,0))</f>
        <v>909.15</v>
      </c>
      <c r="AP68">
        <v>0.85</v>
      </c>
      <c r="AQ68">
        <v>0.85</v>
      </c>
      <c r="AR68" s="4">
        <v>30</v>
      </c>
      <c r="AS68" s="4">
        <v>9</v>
      </c>
      <c r="AT68" s="4">
        <v>2011</v>
      </c>
      <c r="AU68" s="4">
        <v>23</v>
      </c>
      <c r="AV68" s="4">
        <v>9</v>
      </c>
      <c r="AW68" s="4">
        <v>2011</v>
      </c>
      <c r="AX68" t="str">
        <f t="shared" si="25"/>
        <v>No Delay</v>
      </c>
      <c r="AY68">
        <f t="shared" si="26"/>
        <v>0</v>
      </c>
    </row>
    <row r="69" spans="1:51" x14ac:dyDescent="0.2">
      <c r="A69" s="3">
        <v>85758</v>
      </c>
      <c r="B69" s="1" t="s">
        <v>172</v>
      </c>
      <c r="C69" s="1" t="s">
        <v>114</v>
      </c>
      <c r="D69" s="1" t="s">
        <v>130</v>
      </c>
      <c r="E69" s="1" t="s">
        <v>101</v>
      </c>
      <c r="F69" s="1" t="s">
        <v>101</v>
      </c>
      <c r="G69" s="13" t="s">
        <v>263</v>
      </c>
      <c r="H69" s="12">
        <v>40663</v>
      </c>
      <c r="I69" s="12" t="s">
        <v>264</v>
      </c>
      <c r="J69" s="12">
        <v>40683</v>
      </c>
      <c r="K69" s="4">
        <v>3197</v>
      </c>
      <c r="L69" s="1" t="s">
        <v>146</v>
      </c>
      <c r="M69" s="1" t="s">
        <v>132</v>
      </c>
      <c r="N69" s="1" t="s">
        <v>265</v>
      </c>
      <c r="O69" s="1" t="s">
        <v>93</v>
      </c>
      <c r="P69">
        <v>60</v>
      </c>
      <c r="Q69">
        <v>84</v>
      </c>
      <c r="R69">
        <v>210.84</v>
      </c>
      <c r="S69">
        <v>2.5099999999999998</v>
      </c>
      <c r="T69">
        <v>0.04</v>
      </c>
      <c r="U69">
        <f t="shared" si="22"/>
        <v>210.83999999999997</v>
      </c>
      <c r="V69">
        <f t="shared" si="23"/>
        <v>5040</v>
      </c>
      <c r="W69" s="1" t="s">
        <v>179</v>
      </c>
      <c r="X69" s="1" t="s">
        <v>1236</v>
      </c>
      <c r="Y69" s="1" t="s">
        <v>156</v>
      </c>
      <c r="Z69" s="3">
        <v>14240</v>
      </c>
      <c r="AA69" s="4">
        <f t="shared" si="27"/>
        <v>6</v>
      </c>
      <c r="AB69" s="4">
        <f t="shared" si="18"/>
        <v>2253.9590211999998</v>
      </c>
      <c r="AC69" s="4">
        <f t="shared" si="21"/>
        <v>6</v>
      </c>
      <c r="AD69" s="4">
        <f t="shared" si="17"/>
        <v>923.45151279999993</v>
      </c>
      <c r="AE69" s="4">
        <v>6</v>
      </c>
      <c r="AF69" s="4">
        <v>6</v>
      </c>
      <c r="AG69" s="4">
        <f t="shared" ref="AG69:AG77" si="28">AE69</f>
        <v>6</v>
      </c>
      <c r="AI69" t="e">
        <f t="shared" si="24"/>
        <v>#N/A</v>
      </c>
      <c r="AJ69">
        <v>3402.23</v>
      </c>
      <c r="AK69" s="2">
        <v>3402.23</v>
      </c>
      <c r="AL69" s="2">
        <f t="shared" ref="AL69:AL77" si="29">AJ69</f>
        <v>3402.23</v>
      </c>
      <c r="AM69" s="4"/>
      <c r="AN69" t="e">
        <f>VLOOKUP([1]!Tabelle13[[#This Row],[Vlookup this ID for freight costs]],$AL$2:$AL$6811,2,FALSE)</f>
        <v>#REF!</v>
      </c>
      <c r="AP69">
        <v>0.45</v>
      </c>
      <c r="AQ69">
        <v>0.45</v>
      </c>
      <c r="AR69" s="4">
        <v>30</v>
      </c>
      <c r="AS69" s="4">
        <v>4</v>
      </c>
      <c r="AT69" s="4">
        <v>2011</v>
      </c>
      <c r="AU69" s="4">
        <v>20</v>
      </c>
      <c r="AV69" s="4">
        <v>5</v>
      </c>
      <c r="AW69" s="4">
        <v>2011</v>
      </c>
      <c r="AX69" t="str">
        <f t="shared" si="25"/>
        <v>Delay</v>
      </c>
      <c r="AY69">
        <f t="shared" si="26"/>
        <v>20</v>
      </c>
    </row>
    <row r="70" spans="1:51" x14ac:dyDescent="0.2">
      <c r="A70" s="3">
        <v>54536</v>
      </c>
      <c r="B70" s="1" t="s">
        <v>151</v>
      </c>
      <c r="C70" s="1" t="s">
        <v>65</v>
      </c>
      <c r="D70" s="1" t="s">
        <v>266</v>
      </c>
      <c r="E70" s="1" t="s">
        <v>53</v>
      </c>
      <c r="F70" s="1" t="s">
        <v>53</v>
      </c>
      <c r="G70" s="13" t="s">
        <v>267</v>
      </c>
      <c r="H70" s="12">
        <v>40319</v>
      </c>
      <c r="I70" s="12" t="s">
        <v>267</v>
      </c>
      <c r="J70" s="12">
        <v>40319</v>
      </c>
      <c r="K70" s="4">
        <v>2456</v>
      </c>
      <c r="L70" s="1" t="s">
        <v>146</v>
      </c>
      <c r="M70" s="1" t="s">
        <v>268</v>
      </c>
      <c r="N70" s="1" t="s">
        <v>269</v>
      </c>
      <c r="O70" s="1" t="s">
        <v>270</v>
      </c>
      <c r="P70">
        <v>270</v>
      </c>
      <c r="Q70">
        <v>11</v>
      </c>
      <c r="R70">
        <v>1062.3</v>
      </c>
      <c r="S70">
        <v>96.57</v>
      </c>
      <c r="T70">
        <v>0.36</v>
      </c>
      <c r="U70">
        <f t="shared" si="22"/>
        <v>1062.27</v>
      </c>
      <c r="V70">
        <f t="shared" si="23"/>
        <v>2970</v>
      </c>
      <c r="W70" s="1" t="s">
        <v>271</v>
      </c>
      <c r="X70" s="1" t="s">
        <v>272</v>
      </c>
      <c r="Y70" s="1" t="s">
        <v>272</v>
      </c>
      <c r="Z70" s="3">
        <v>4115</v>
      </c>
      <c r="AA70" s="4">
        <f t="shared" si="27"/>
        <v>6</v>
      </c>
      <c r="AB70" s="4">
        <f t="shared" si="18"/>
        <v>2245.9474317999998</v>
      </c>
      <c r="AC70" s="4">
        <f t="shared" si="21"/>
        <v>6</v>
      </c>
      <c r="AD70" s="4">
        <f t="shared" si="17"/>
        <v>1601.7931976470588</v>
      </c>
      <c r="AE70" s="4">
        <v>6</v>
      </c>
      <c r="AF70" s="4">
        <v>6</v>
      </c>
      <c r="AG70" s="4">
        <f t="shared" si="28"/>
        <v>6</v>
      </c>
      <c r="AI70" t="e">
        <f t="shared" si="24"/>
        <v>#N/A</v>
      </c>
      <c r="AJ70">
        <v>2502.0500000000002</v>
      </c>
      <c r="AK70" s="2">
        <v>2502.0500000000002</v>
      </c>
      <c r="AL70" s="2">
        <f t="shared" si="29"/>
        <v>2502.0500000000002</v>
      </c>
      <c r="AM70" s="4"/>
      <c r="AN70" t="e">
        <f>VLOOKUP([1]!Tabelle13[[#This Row],[Vlookup this ID for freight costs]],$AL$2:$AL$6811,2,FALSE)</f>
        <v>#REF!</v>
      </c>
      <c r="AP70">
        <v>2.29</v>
      </c>
      <c r="AQ70">
        <v>2.29</v>
      </c>
      <c r="AR70" s="4">
        <v>21</v>
      </c>
      <c r="AS70" s="4">
        <v>5</v>
      </c>
      <c r="AT70" s="4">
        <v>2010</v>
      </c>
      <c r="AU70" s="4">
        <v>21</v>
      </c>
      <c r="AV70" s="4">
        <v>5</v>
      </c>
      <c r="AW70" s="4">
        <v>2010</v>
      </c>
      <c r="AX70" t="str">
        <f t="shared" si="25"/>
        <v>No Delay</v>
      </c>
      <c r="AY70">
        <f t="shared" si="26"/>
        <v>0</v>
      </c>
    </row>
    <row r="71" spans="1:51" x14ac:dyDescent="0.2">
      <c r="A71" s="3">
        <v>11579</v>
      </c>
      <c r="B71" s="1" t="s">
        <v>144</v>
      </c>
      <c r="C71" s="1" t="s">
        <v>65</v>
      </c>
      <c r="D71" s="1" t="s">
        <v>130</v>
      </c>
      <c r="E71" s="1" t="s">
        <v>53</v>
      </c>
      <c r="F71" s="1" t="s">
        <v>53</v>
      </c>
      <c r="G71" s="13" t="s">
        <v>273</v>
      </c>
      <c r="H71" s="12">
        <v>39703</v>
      </c>
      <c r="I71" s="12" t="s">
        <v>273</v>
      </c>
      <c r="J71" s="12">
        <v>39703</v>
      </c>
      <c r="K71" s="4">
        <v>1063</v>
      </c>
      <c r="L71" s="1" t="s">
        <v>146</v>
      </c>
      <c r="M71" s="1" t="s">
        <v>132</v>
      </c>
      <c r="N71" s="1" t="s">
        <v>147</v>
      </c>
      <c r="O71" s="1" t="s">
        <v>148</v>
      </c>
      <c r="P71">
        <v>30</v>
      </c>
      <c r="Q71">
        <v>76</v>
      </c>
      <c r="R71">
        <v>1995</v>
      </c>
      <c r="S71">
        <v>26.25</v>
      </c>
      <c r="T71">
        <v>0.88</v>
      </c>
      <c r="U71">
        <f t="shared" si="22"/>
        <v>1995</v>
      </c>
      <c r="V71">
        <f t="shared" si="23"/>
        <v>2280</v>
      </c>
      <c r="W71" s="1" t="s">
        <v>149</v>
      </c>
      <c r="X71" s="1" t="s">
        <v>150</v>
      </c>
      <c r="Y71" s="1" t="s">
        <v>150</v>
      </c>
      <c r="Z71" s="3">
        <v>4785</v>
      </c>
      <c r="AA71" s="4">
        <f t="shared" si="27"/>
        <v>7</v>
      </c>
      <c r="AB71" s="4">
        <f t="shared" si="18"/>
        <v>2253.0810388</v>
      </c>
      <c r="AC71" s="4">
        <f t="shared" si="21"/>
        <v>7</v>
      </c>
      <c r="AD71" s="4">
        <f t="shared" si="17"/>
        <v>1929.151549142857</v>
      </c>
      <c r="AE71" s="4">
        <v>7</v>
      </c>
      <c r="AF71" s="4">
        <v>7</v>
      </c>
      <c r="AG71" s="4">
        <f t="shared" si="28"/>
        <v>7</v>
      </c>
      <c r="AH71" s="4">
        <v>84784</v>
      </c>
      <c r="AI71">
        <f t="shared" si="24"/>
        <v>12032</v>
      </c>
      <c r="AJ71">
        <v>747.5</v>
      </c>
      <c r="AK71" s="2">
        <v>747.5</v>
      </c>
      <c r="AL71" s="2">
        <f t="shared" si="29"/>
        <v>747.5</v>
      </c>
      <c r="AM71" s="4"/>
      <c r="AN71" t="e">
        <f>VLOOKUP([1]!Tabelle13[[#This Row],[Vlookup this ID for freight costs]],$AL$2:$AL$6811,2,FALSE)</f>
        <v>#REF!</v>
      </c>
      <c r="AP71">
        <v>3.19</v>
      </c>
      <c r="AQ71">
        <v>3.19</v>
      </c>
      <c r="AR71" s="4">
        <v>12</v>
      </c>
      <c r="AS71" s="4">
        <v>9</v>
      </c>
      <c r="AT71" s="4">
        <v>2008</v>
      </c>
      <c r="AU71" s="4">
        <v>12</v>
      </c>
      <c r="AV71" s="4">
        <v>9</v>
      </c>
      <c r="AW71" s="4">
        <v>2008</v>
      </c>
      <c r="AX71" t="str">
        <f t="shared" si="25"/>
        <v>No Delay</v>
      </c>
      <c r="AY71">
        <f t="shared" si="26"/>
        <v>0</v>
      </c>
    </row>
    <row r="72" spans="1:51" x14ac:dyDescent="0.2">
      <c r="A72" s="3">
        <v>29036</v>
      </c>
      <c r="B72" s="1" t="s">
        <v>175</v>
      </c>
      <c r="C72" s="1" t="s">
        <v>165</v>
      </c>
      <c r="D72" s="1" t="s">
        <v>74</v>
      </c>
      <c r="E72" s="1" t="s">
        <v>53</v>
      </c>
      <c r="F72" s="1" t="s">
        <v>53</v>
      </c>
      <c r="G72" s="13" t="s">
        <v>274</v>
      </c>
      <c r="H72" s="12">
        <v>40428</v>
      </c>
      <c r="I72" s="12" t="s">
        <v>274</v>
      </c>
      <c r="J72" s="12">
        <v>40428</v>
      </c>
      <c r="K72" s="4">
        <v>2745</v>
      </c>
      <c r="L72" s="1" t="s">
        <v>146</v>
      </c>
      <c r="M72" s="1" t="s">
        <v>248</v>
      </c>
      <c r="N72" s="1" t="s">
        <v>249</v>
      </c>
      <c r="O72" s="1" t="s">
        <v>250</v>
      </c>
      <c r="P72">
        <v>60</v>
      </c>
      <c r="Q72">
        <v>63</v>
      </c>
      <c r="R72">
        <v>5764.5</v>
      </c>
      <c r="S72">
        <v>91.5</v>
      </c>
      <c r="T72">
        <v>1.52</v>
      </c>
      <c r="U72">
        <f t="shared" si="22"/>
        <v>5764.5</v>
      </c>
      <c r="V72">
        <f t="shared" si="23"/>
        <v>3780</v>
      </c>
      <c r="W72" s="1" t="s">
        <v>251</v>
      </c>
      <c r="X72" s="1" t="s">
        <v>252</v>
      </c>
      <c r="Y72" s="1" t="s">
        <v>252</v>
      </c>
      <c r="Z72" s="3">
        <v>9597</v>
      </c>
      <c r="AA72" s="4">
        <f t="shared" si="27"/>
        <v>7</v>
      </c>
      <c r="AB72" s="4">
        <f t="shared" si="18"/>
        <v>2251.6543173999999</v>
      </c>
      <c r="AC72" s="4">
        <f t="shared" si="21"/>
        <v>7</v>
      </c>
      <c r="AD72" s="4">
        <f t="shared" si="17"/>
        <v>1149.4170261428574</v>
      </c>
      <c r="AE72" s="4">
        <v>7</v>
      </c>
      <c r="AF72" s="4">
        <v>7</v>
      </c>
      <c r="AG72" s="4">
        <f t="shared" si="28"/>
        <v>7</v>
      </c>
      <c r="AI72" t="e">
        <f t="shared" si="24"/>
        <v>#N/A</v>
      </c>
      <c r="AJ72">
        <v>360</v>
      </c>
      <c r="AK72" s="2">
        <v>360</v>
      </c>
      <c r="AL72" s="2">
        <f t="shared" si="29"/>
        <v>360</v>
      </c>
      <c r="AM72" s="4"/>
      <c r="AN72" t="e">
        <f>VLOOKUP([1]!Tabelle13[[#This Row],[Vlookup this ID for freight costs]],$AL$2:$AL$6811,2,FALSE)</f>
        <v>#REF!</v>
      </c>
      <c r="AP72">
        <v>12.43</v>
      </c>
      <c r="AQ72">
        <v>12.43</v>
      </c>
      <c r="AR72" s="4">
        <v>7</v>
      </c>
      <c r="AS72" s="4">
        <v>9</v>
      </c>
      <c r="AT72" s="4">
        <v>2010</v>
      </c>
      <c r="AU72" s="4">
        <v>7</v>
      </c>
      <c r="AV72" s="4">
        <v>9</v>
      </c>
      <c r="AW72" s="4">
        <v>2010</v>
      </c>
      <c r="AX72" t="str">
        <f t="shared" si="25"/>
        <v>No Delay</v>
      </c>
      <c r="AY72">
        <f t="shared" si="26"/>
        <v>0</v>
      </c>
    </row>
    <row r="73" spans="1:51" x14ac:dyDescent="0.2">
      <c r="A73" s="3">
        <v>82905</v>
      </c>
      <c r="B73" s="1" t="s">
        <v>151</v>
      </c>
      <c r="C73" s="1" t="s">
        <v>65</v>
      </c>
      <c r="D73" s="1" t="s">
        <v>130</v>
      </c>
      <c r="E73" s="1" t="s">
        <v>53</v>
      </c>
      <c r="F73" s="1" t="s">
        <v>53</v>
      </c>
      <c r="G73" s="13" t="s">
        <v>189</v>
      </c>
      <c r="H73" s="12">
        <v>40374</v>
      </c>
      <c r="I73" s="12" t="s">
        <v>190</v>
      </c>
      <c r="J73" s="12">
        <v>40357</v>
      </c>
      <c r="K73" s="4">
        <v>2560</v>
      </c>
      <c r="L73" s="1" t="s">
        <v>146</v>
      </c>
      <c r="M73" s="1" t="s">
        <v>132</v>
      </c>
      <c r="N73" s="1" t="s">
        <v>275</v>
      </c>
      <c r="O73" s="1" t="s">
        <v>93</v>
      </c>
      <c r="P73">
        <v>60</v>
      </c>
      <c r="Q73">
        <v>80</v>
      </c>
      <c r="R73">
        <v>700.8</v>
      </c>
      <c r="S73">
        <v>8.76</v>
      </c>
      <c r="T73">
        <v>0.15</v>
      </c>
      <c r="U73">
        <f t="shared" si="22"/>
        <v>700.8</v>
      </c>
      <c r="V73">
        <f t="shared" si="23"/>
        <v>4800</v>
      </c>
      <c r="W73" s="1" t="s">
        <v>160</v>
      </c>
      <c r="X73" s="1" t="s">
        <v>1236</v>
      </c>
      <c r="Y73" s="1" t="s">
        <v>161</v>
      </c>
      <c r="Z73" s="3">
        <v>7348</v>
      </c>
      <c r="AA73" s="4">
        <f t="shared" si="27"/>
        <v>7</v>
      </c>
      <c r="AB73" s="4">
        <f t="shared" si="18"/>
        <v>2253.5200300000001</v>
      </c>
      <c r="AC73" s="4">
        <f t="shared" si="21"/>
        <v>7</v>
      </c>
      <c r="AD73" s="4">
        <f t="shared" si="17"/>
        <v>1410.8796552500003</v>
      </c>
      <c r="AE73" s="4">
        <v>7</v>
      </c>
      <c r="AF73" s="4">
        <v>7</v>
      </c>
      <c r="AG73" s="4">
        <f t="shared" si="28"/>
        <v>7</v>
      </c>
      <c r="AI73" t="e">
        <f t="shared" si="24"/>
        <v>#N/A</v>
      </c>
      <c r="AJ73" t="s">
        <v>81</v>
      </c>
      <c r="AK73" s="2"/>
      <c r="AL73" s="2" t="str">
        <f t="shared" si="29"/>
        <v>Freight Included in Commodity Cost</v>
      </c>
      <c r="AM73" s="4"/>
      <c r="AN73" t="e">
        <f>VLOOKUP([1]!Tabelle13[[#This Row],[Vlookup this ID for freight costs]],$AL$2:$AL$6811,2,FALSE)</f>
        <v>#REF!</v>
      </c>
      <c r="AP73">
        <v>1.51</v>
      </c>
      <c r="AQ73">
        <v>1.51</v>
      </c>
      <c r="AR73" s="4">
        <v>15</v>
      </c>
      <c r="AS73" s="4">
        <v>7</v>
      </c>
      <c r="AT73" s="4">
        <v>2010</v>
      </c>
      <c r="AU73" s="4">
        <v>28</v>
      </c>
      <c r="AV73" s="4">
        <v>6</v>
      </c>
      <c r="AW73" s="4">
        <v>2010</v>
      </c>
      <c r="AX73" t="str">
        <f t="shared" si="25"/>
        <v>No Delay</v>
      </c>
      <c r="AY73">
        <f t="shared" si="26"/>
        <v>0</v>
      </c>
    </row>
    <row r="74" spans="1:51" x14ac:dyDescent="0.2">
      <c r="A74" s="3">
        <v>83970</v>
      </c>
      <c r="B74" s="1" t="s">
        <v>175</v>
      </c>
      <c r="C74" s="1" t="s">
        <v>165</v>
      </c>
      <c r="D74" s="1" t="s">
        <v>130</v>
      </c>
      <c r="E74" s="1" t="s">
        <v>53</v>
      </c>
      <c r="F74" s="1" t="s">
        <v>53</v>
      </c>
      <c r="G74" s="13" t="s">
        <v>276</v>
      </c>
      <c r="H74" s="12">
        <v>40212</v>
      </c>
      <c r="I74" s="12" t="s">
        <v>277</v>
      </c>
      <c r="J74" s="12">
        <v>40170</v>
      </c>
      <c r="K74" s="4">
        <v>2109</v>
      </c>
      <c r="L74" s="1" t="s">
        <v>146</v>
      </c>
      <c r="M74" s="1" t="s">
        <v>132</v>
      </c>
      <c r="N74" s="1" t="s">
        <v>221</v>
      </c>
      <c r="O74" s="1" t="s">
        <v>93</v>
      </c>
      <c r="P74">
        <v>60</v>
      </c>
      <c r="Q74">
        <v>100</v>
      </c>
      <c r="R74">
        <v>146</v>
      </c>
      <c r="S74">
        <v>1.46</v>
      </c>
      <c r="T74">
        <v>0.02</v>
      </c>
      <c r="U74">
        <f t="shared" si="22"/>
        <v>146</v>
      </c>
      <c r="V74">
        <f t="shared" si="23"/>
        <v>6000</v>
      </c>
      <c r="W74" s="1" t="s">
        <v>155</v>
      </c>
      <c r="X74" s="1" t="s">
        <v>1236</v>
      </c>
      <c r="Y74" s="1" t="s">
        <v>156</v>
      </c>
      <c r="Z74" s="3">
        <v>5457</v>
      </c>
      <c r="AA74" s="4">
        <f t="shared" si="27"/>
        <v>7</v>
      </c>
      <c r="AB74" s="4">
        <f t="shared" si="18"/>
        <v>2255.714986</v>
      </c>
      <c r="AC74" s="4">
        <f t="shared" si="21"/>
        <v>7</v>
      </c>
      <c r="AD74" s="4">
        <f t="shared" si="17"/>
        <v>1870.9602767272727</v>
      </c>
      <c r="AE74" s="4">
        <v>7</v>
      </c>
      <c r="AF74" s="4">
        <v>7</v>
      </c>
      <c r="AG74" s="4">
        <f t="shared" si="28"/>
        <v>7</v>
      </c>
      <c r="AI74" t="e">
        <f t="shared" si="24"/>
        <v>#N/A</v>
      </c>
      <c r="AJ74">
        <v>523.64</v>
      </c>
      <c r="AK74" s="2">
        <v>523.64</v>
      </c>
      <c r="AL74" s="2">
        <f t="shared" si="29"/>
        <v>523.64</v>
      </c>
      <c r="AM74" s="4"/>
      <c r="AN74" t="e">
        <f>VLOOKUP([1]!Tabelle13[[#This Row],[Vlookup this ID for freight costs]],$AL$2:$AL$6811,2,FALSE)</f>
        <v>#REF!</v>
      </c>
      <c r="AP74">
        <v>0.31</v>
      </c>
      <c r="AQ74">
        <v>0.31</v>
      </c>
      <c r="AR74" s="4">
        <v>3</v>
      </c>
      <c r="AS74" s="4">
        <v>2</v>
      </c>
      <c r="AT74" s="4">
        <v>2010</v>
      </c>
      <c r="AU74" s="4">
        <v>23</v>
      </c>
      <c r="AV74" s="4">
        <v>12</v>
      </c>
      <c r="AW74" s="4">
        <v>2009</v>
      </c>
      <c r="AX74" t="str">
        <f t="shared" si="25"/>
        <v>No Delay</v>
      </c>
      <c r="AY74">
        <f t="shared" si="26"/>
        <v>0</v>
      </c>
    </row>
    <row r="75" spans="1:51" x14ac:dyDescent="0.2">
      <c r="A75" s="3">
        <v>84384</v>
      </c>
      <c r="B75" s="1" t="s">
        <v>215</v>
      </c>
      <c r="C75" s="1" t="s">
        <v>89</v>
      </c>
      <c r="D75" s="1" t="s">
        <v>130</v>
      </c>
      <c r="E75" s="1" t="s">
        <v>101</v>
      </c>
      <c r="F75" s="1" t="s">
        <v>101</v>
      </c>
      <c r="G75" s="13" t="s">
        <v>278</v>
      </c>
      <c r="H75" s="12">
        <v>41829</v>
      </c>
      <c r="I75" s="12" t="s">
        <v>279</v>
      </c>
      <c r="J75" s="12">
        <v>41858</v>
      </c>
      <c r="K75" s="4">
        <v>5734</v>
      </c>
      <c r="L75" s="1" t="s">
        <v>146</v>
      </c>
      <c r="M75" s="1" t="s">
        <v>132</v>
      </c>
      <c r="N75" s="1" t="s">
        <v>280</v>
      </c>
      <c r="O75" s="1" t="s">
        <v>93</v>
      </c>
      <c r="P75">
        <v>30</v>
      </c>
      <c r="Q75">
        <v>71</v>
      </c>
      <c r="R75">
        <v>959.92</v>
      </c>
      <c r="S75">
        <v>13.52</v>
      </c>
      <c r="T75">
        <v>0.45</v>
      </c>
      <c r="U75">
        <f t="shared" si="22"/>
        <v>959.92</v>
      </c>
      <c r="V75">
        <f t="shared" si="23"/>
        <v>2130</v>
      </c>
      <c r="W75" s="1" t="s">
        <v>281</v>
      </c>
      <c r="X75" s="1" t="s">
        <v>1236</v>
      </c>
      <c r="Y75" s="1" t="s">
        <v>161</v>
      </c>
      <c r="Z75" s="3">
        <v>12573</v>
      </c>
      <c r="AA75" s="4">
        <f t="shared" si="27"/>
        <v>7</v>
      </c>
      <c r="AB75" s="4">
        <f t="shared" si="18"/>
        <v>2252.5322998000001</v>
      </c>
      <c r="AC75" s="4">
        <f t="shared" si="21"/>
        <v>7</v>
      </c>
      <c r="AD75" s="4">
        <f t="shared" si="17"/>
        <v>1696.8744855000002</v>
      </c>
      <c r="AE75" s="4">
        <v>7</v>
      </c>
      <c r="AF75" s="4">
        <v>7</v>
      </c>
      <c r="AG75" s="4">
        <f t="shared" si="28"/>
        <v>7</v>
      </c>
      <c r="AI75" t="e">
        <f t="shared" si="24"/>
        <v>#N/A</v>
      </c>
      <c r="AJ75">
        <v>22.29</v>
      </c>
      <c r="AK75" s="2">
        <v>22.29</v>
      </c>
      <c r="AL75" s="2">
        <f t="shared" si="29"/>
        <v>22.29</v>
      </c>
      <c r="AM75" s="4"/>
      <c r="AN75" t="e">
        <f>VLOOKUP([1]!Tabelle13[[#This Row],[Vlookup this ID for freight costs]],$AL$2:$AL$6811,2,FALSE)</f>
        <v>#REF!</v>
      </c>
      <c r="AP75">
        <v>0.99</v>
      </c>
      <c r="AQ75">
        <v>0.99</v>
      </c>
      <c r="AR75" s="4">
        <v>9</v>
      </c>
      <c r="AS75" s="4">
        <v>7</v>
      </c>
      <c r="AT75" s="4">
        <v>2014</v>
      </c>
      <c r="AU75" s="4">
        <v>7</v>
      </c>
      <c r="AV75" s="4">
        <v>8</v>
      </c>
      <c r="AW75" s="4">
        <v>2014</v>
      </c>
      <c r="AX75" t="str">
        <f t="shared" si="25"/>
        <v>Delay</v>
      </c>
      <c r="AY75">
        <f t="shared" si="26"/>
        <v>29</v>
      </c>
    </row>
    <row r="76" spans="1:51" x14ac:dyDescent="0.2">
      <c r="A76" s="3">
        <v>50309</v>
      </c>
      <c r="B76" s="1" t="s">
        <v>175</v>
      </c>
      <c r="C76" s="1" t="s">
        <v>165</v>
      </c>
      <c r="D76" s="1" t="s">
        <v>52</v>
      </c>
      <c r="E76" s="1" t="s">
        <v>53</v>
      </c>
      <c r="F76" s="1" t="s">
        <v>53</v>
      </c>
      <c r="G76" s="13" t="s">
        <v>282</v>
      </c>
      <c r="H76" s="12">
        <v>41374</v>
      </c>
      <c r="I76" s="12" t="s">
        <v>282</v>
      </c>
      <c r="J76" s="12">
        <v>41374</v>
      </c>
      <c r="K76" s="4">
        <v>4583</v>
      </c>
      <c r="L76" s="1" t="s">
        <v>146</v>
      </c>
      <c r="M76" s="1" t="s">
        <v>283</v>
      </c>
      <c r="N76" s="1" t="s">
        <v>284</v>
      </c>
      <c r="O76" s="1" t="s">
        <v>93</v>
      </c>
      <c r="P76">
        <v>30</v>
      </c>
      <c r="Q76">
        <v>168</v>
      </c>
      <c r="R76">
        <v>336</v>
      </c>
      <c r="S76">
        <v>2</v>
      </c>
      <c r="T76">
        <v>7.0000000000000007E-2</v>
      </c>
      <c r="U76">
        <f t="shared" si="22"/>
        <v>336</v>
      </c>
      <c r="V76">
        <f t="shared" si="23"/>
        <v>5040</v>
      </c>
      <c r="W76" s="1" t="s">
        <v>285</v>
      </c>
      <c r="X76" s="1" t="s">
        <v>1236</v>
      </c>
      <c r="Y76" s="1" t="s">
        <v>161</v>
      </c>
      <c r="Z76" s="3">
        <v>5149</v>
      </c>
      <c r="AA76" s="4">
        <f t="shared" si="27"/>
        <v>8</v>
      </c>
      <c r="AB76" s="4">
        <f t="shared" si="18"/>
        <v>2263.1778364000002</v>
      </c>
      <c r="AC76" s="4">
        <f t="shared" si="21"/>
        <v>8</v>
      </c>
      <c r="AD76" s="4">
        <f t="shared" si="17"/>
        <v>923.45151279999993</v>
      </c>
      <c r="AE76" s="4">
        <v>8</v>
      </c>
      <c r="AF76" s="4">
        <v>8</v>
      </c>
      <c r="AG76" s="4">
        <f t="shared" si="28"/>
        <v>8</v>
      </c>
      <c r="AI76" t="e">
        <f t="shared" si="24"/>
        <v>#N/A</v>
      </c>
      <c r="AJ76">
        <v>1021.34</v>
      </c>
      <c r="AK76" s="2">
        <v>1021.34</v>
      </c>
      <c r="AL76" s="2">
        <f t="shared" si="29"/>
        <v>1021.34</v>
      </c>
      <c r="AM76" s="4"/>
      <c r="AN76" t="e">
        <f>VLOOKUP([1]!Tabelle13[[#This Row],[Vlookup this ID for freight costs]],$AL$2:$AL$6811,2,FALSE)</f>
        <v>#REF!</v>
      </c>
      <c r="AP76">
        <v>0.42</v>
      </c>
      <c r="AQ76">
        <v>0.42</v>
      </c>
      <c r="AR76" s="4">
        <v>10</v>
      </c>
      <c r="AS76" s="4">
        <v>4</v>
      </c>
      <c r="AT76" s="4">
        <v>2013</v>
      </c>
      <c r="AU76" s="4">
        <v>10</v>
      </c>
      <c r="AV76" s="4">
        <v>4</v>
      </c>
      <c r="AW76" s="4">
        <v>2013</v>
      </c>
      <c r="AX76" t="str">
        <f t="shared" si="25"/>
        <v>No Delay</v>
      </c>
      <c r="AY76">
        <f t="shared" si="26"/>
        <v>0</v>
      </c>
    </row>
    <row r="77" spans="1:51" x14ac:dyDescent="0.2">
      <c r="A77" s="3">
        <v>54304</v>
      </c>
      <c r="B77" s="1" t="s">
        <v>50</v>
      </c>
      <c r="C77" s="1" t="s">
        <v>51</v>
      </c>
      <c r="D77" s="1" t="s">
        <v>52</v>
      </c>
      <c r="E77" s="1" t="s">
        <v>53</v>
      </c>
      <c r="F77" s="1" t="s">
        <v>53</v>
      </c>
      <c r="G77" s="13" t="s">
        <v>286</v>
      </c>
      <c r="H77" s="12">
        <v>41267</v>
      </c>
      <c r="I77" s="12" t="s">
        <v>286</v>
      </c>
      <c r="J77" s="12">
        <v>41267</v>
      </c>
      <c r="K77" s="4">
        <v>4368</v>
      </c>
      <c r="L77" s="1" t="s">
        <v>56</v>
      </c>
      <c r="M77" s="1" t="s">
        <v>126</v>
      </c>
      <c r="N77" s="1" t="s">
        <v>127</v>
      </c>
      <c r="O77" s="1" t="s">
        <v>128</v>
      </c>
      <c r="P77">
        <v>20</v>
      </c>
      <c r="Q77">
        <v>23</v>
      </c>
      <c r="R77">
        <v>736</v>
      </c>
      <c r="S77">
        <v>32</v>
      </c>
      <c r="T77">
        <v>1.6</v>
      </c>
      <c r="U77">
        <f t="shared" si="22"/>
        <v>736</v>
      </c>
      <c r="V77">
        <f t="shared" si="23"/>
        <v>460</v>
      </c>
      <c r="W77" s="1" t="s">
        <v>126</v>
      </c>
      <c r="X77" s="1" t="s">
        <v>129</v>
      </c>
      <c r="Y77" s="1" t="s">
        <v>129</v>
      </c>
      <c r="Z77" s="3">
        <v>8935</v>
      </c>
      <c r="AA77" s="4">
        <f t="shared" si="27"/>
        <v>8</v>
      </c>
      <c r="AB77" s="4">
        <f>4.997+0.1387*Q77-4.826*P77+0.003501*R77</f>
        <v>-85.756163999999998</v>
      </c>
      <c r="AC77" s="4">
        <f t="shared" si="21"/>
        <v>8</v>
      </c>
      <c r="AD77" s="4">
        <f t="shared" si="17"/>
        <v>147.29524052933331</v>
      </c>
      <c r="AE77" s="4">
        <v>8</v>
      </c>
      <c r="AF77" s="4">
        <v>8</v>
      </c>
      <c r="AG77" s="4">
        <f t="shared" si="28"/>
        <v>8</v>
      </c>
      <c r="AI77" t="e">
        <f t="shared" si="24"/>
        <v>#N/A</v>
      </c>
      <c r="AJ77">
        <v>558.46</v>
      </c>
      <c r="AK77" s="2">
        <v>558.46</v>
      </c>
      <c r="AL77" s="2">
        <f t="shared" si="29"/>
        <v>558.46</v>
      </c>
      <c r="AM77" s="4"/>
      <c r="AN77" t="e">
        <f>VLOOKUP([1]!Tabelle13[[#This Row],[Vlookup this ID for freight costs]],$AL$2:$AL$6811,2,FALSE)</f>
        <v>#REF!</v>
      </c>
      <c r="AP77">
        <v>1.03</v>
      </c>
      <c r="AQ77">
        <v>1.03</v>
      </c>
      <c r="AR77" s="4">
        <v>24</v>
      </c>
      <c r="AS77" s="4">
        <v>12</v>
      </c>
      <c r="AT77" s="4">
        <v>2012</v>
      </c>
      <c r="AU77" s="4">
        <v>24</v>
      </c>
      <c r="AV77" s="4">
        <v>12</v>
      </c>
      <c r="AW77" s="4">
        <v>2012</v>
      </c>
      <c r="AX77" t="str">
        <f t="shared" si="25"/>
        <v>No Delay</v>
      </c>
      <c r="AY77">
        <f t="shared" si="26"/>
        <v>0</v>
      </c>
    </row>
    <row r="78" spans="1:51" x14ac:dyDescent="0.2">
      <c r="A78" s="3">
        <v>56748</v>
      </c>
      <c r="B78" s="1" t="s">
        <v>175</v>
      </c>
      <c r="C78" s="1" t="s">
        <v>165</v>
      </c>
      <c r="D78" s="1" t="s">
        <v>52</v>
      </c>
      <c r="E78" s="1" t="s">
        <v>53</v>
      </c>
      <c r="F78" s="1" t="s">
        <v>53</v>
      </c>
      <c r="G78" s="13" t="s">
        <v>282</v>
      </c>
      <c r="H78" s="12">
        <v>41374</v>
      </c>
      <c r="I78" s="12" t="s">
        <v>282</v>
      </c>
      <c r="J78" s="12">
        <v>41374</v>
      </c>
      <c r="K78" s="4">
        <v>4584</v>
      </c>
      <c r="L78" s="1" t="s">
        <v>146</v>
      </c>
      <c r="M78" s="1" t="s">
        <v>283</v>
      </c>
      <c r="N78" s="1" t="s">
        <v>284</v>
      </c>
      <c r="O78" s="1" t="s">
        <v>93</v>
      </c>
      <c r="P78">
        <v>30</v>
      </c>
      <c r="Q78">
        <v>56</v>
      </c>
      <c r="R78">
        <v>112</v>
      </c>
      <c r="S78">
        <v>2</v>
      </c>
      <c r="T78">
        <v>7.0000000000000007E-2</v>
      </c>
      <c r="U78">
        <f t="shared" si="22"/>
        <v>112</v>
      </c>
      <c r="V78">
        <f t="shared" si="23"/>
        <v>1680</v>
      </c>
      <c r="W78" s="1" t="s">
        <v>285</v>
      </c>
      <c r="X78" s="1" t="s">
        <v>1236</v>
      </c>
      <c r="Y78" s="1" t="s">
        <v>161</v>
      </c>
      <c r="Z78" s="3">
        <v>5149</v>
      </c>
      <c r="AA78" s="4">
        <f t="shared" si="27"/>
        <v>8</v>
      </c>
      <c r="AB78" s="4">
        <f t="shared" ref="AB78:AB84" si="30" xml:space="preserve"> 2244.740206  + 0.1097478*Q78</f>
        <v>2250.8860828000002</v>
      </c>
      <c r="AC78" s="4">
        <f t="shared" si="21"/>
        <v>8</v>
      </c>
      <c r="AD78" s="4">
        <f t="shared" si="17"/>
        <v>2043.3782945333332</v>
      </c>
      <c r="AE78" s="3" t="s">
        <v>287</v>
      </c>
      <c r="AF78" s="3">
        <v>8</v>
      </c>
      <c r="AG78" s="4">
        <f>AI78</f>
        <v>8</v>
      </c>
      <c r="AH78" s="4">
        <v>50309</v>
      </c>
      <c r="AI78">
        <f t="shared" si="24"/>
        <v>8</v>
      </c>
      <c r="AJ78" t="s">
        <v>287</v>
      </c>
      <c r="AK78" s="2">
        <v>1021.34</v>
      </c>
      <c r="AL78" s="2">
        <f>AN78</f>
        <v>1021.34</v>
      </c>
      <c r="AM78" s="4">
        <v>50309</v>
      </c>
      <c r="AN78">
        <f>INDEX($AJ$2:$AJ$6811,MATCH(AM78,$A$2:$A$6811,0))</f>
        <v>1021.34</v>
      </c>
      <c r="AP78">
        <v>0.14000000000000001</v>
      </c>
      <c r="AQ78">
        <v>0.14000000000000001</v>
      </c>
      <c r="AR78" s="4">
        <v>10</v>
      </c>
      <c r="AS78" s="4">
        <v>4</v>
      </c>
      <c r="AT78" s="4">
        <v>2013</v>
      </c>
      <c r="AU78" s="4">
        <v>10</v>
      </c>
      <c r="AV78" s="4">
        <v>4</v>
      </c>
      <c r="AW78" s="4">
        <v>2013</v>
      </c>
      <c r="AX78" t="str">
        <f t="shared" si="25"/>
        <v>No Delay</v>
      </c>
      <c r="AY78">
        <f t="shared" si="26"/>
        <v>0</v>
      </c>
    </row>
    <row r="79" spans="1:51" x14ac:dyDescent="0.2">
      <c r="A79" s="3">
        <v>82308</v>
      </c>
      <c r="B79" s="1" t="s">
        <v>151</v>
      </c>
      <c r="C79" s="1" t="s">
        <v>65</v>
      </c>
      <c r="D79" s="1" t="s">
        <v>130</v>
      </c>
      <c r="E79" s="1" t="s">
        <v>152</v>
      </c>
      <c r="F79" s="1" t="s">
        <v>152</v>
      </c>
      <c r="G79" s="13" t="s">
        <v>194</v>
      </c>
      <c r="H79" s="12">
        <v>40287</v>
      </c>
      <c r="I79" s="12" t="s">
        <v>195</v>
      </c>
      <c r="J79" s="12">
        <v>40268</v>
      </c>
      <c r="K79" s="4">
        <v>2290</v>
      </c>
      <c r="L79" s="1" t="s">
        <v>146</v>
      </c>
      <c r="M79" s="1" t="s">
        <v>132</v>
      </c>
      <c r="N79" s="1" t="s">
        <v>275</v>
      </c>
      <c r="O79" s="1" t="s">
        <v>93</v>
      </c>
      <c r="P79">
        <v>60</v>
      </c>
      <c r="Q79">
        <v>80</v>
      </c>
      <c r="R79">
        <v>700.8</v>
      </c>
      <c r="S79">
        <v>8.76</v>
      </c>
      <c r="T79">
        <v>0.15</v>
      </c>
      <c r="U79">
        <f t="shared" si="22"/>
        <v>700.8</v>
      </c>
      <c r="V79">
        <f t="shared" si="23"/>
        <v>4800</v>
      </c>
      <c r="W79" s="1" t="s">
        <v>155</v>
      </c>
      <c r="X79" s="1" t="s">
        <v>1236</v>
      </c>
      <c r="Y79" s="1" t="s">
        <v>156</v>
      </c>
      <c r="Z79" s="3">
        <v>7726</v>
      </c>
      <c r="AA79" s="4">
        <f t="shared" si="27"/>
        <v>8</v>
      </c>
      <c r="AB79" s="4">
        <f t="shared" si="30"/>
        <v>2253.5200300000001</v>
      </c>
      <c r="AC79" s="4">
        <f t="shared" si="21"/>
        <v>8</v>
      </c>
      <c r="AD79" s="4">
        <f t="shared" si="17"/>
        <v>1410.8796552500003</v>
      </c>
      <c r="AE79" s="4">
        <v>8</v>
      </c>
      <c r="AF79" s="4">
        <v>8</v>
      </c>
      <c r="AG79" s="4">
        <f>AE79</f>
        <v>8</v>
      </c>
      <c r="AI79" t="e">
        <f t="shared" si="24"/>
        <v>#N/A</v>
      </c>
      <c r="AJ79" t="s">
        <v>81</v>
      </c>
      <c r="AK79" s="2"/>
      <c r="AL79" s="2" t="str">
        <f>AJ79</f>
        <v>Freight Included in Commodity Cost</v>
      </c>
      <c r="AM79" s="4"/>
      <c r="AN79" t="e">
        <f>VLOOKUP([1]!Tabelle13[[#This Row],[Vlookup this ID for freight costs]],$AL$2:$AL$6811,2,FALSE)</f>
        <v>#REF!</v>
      </c>
      <c r="AP79">
        <v>1.51</v>
      </c>
      <c r="AQ79">
        <v>1.51</v>
      </c>
      <c r="AR79" s="4">
        <v>19</v>
      </c>
      <c r="AS79" s="4">
        <v>4</v>
      </c>
      <c r="AT79" s="4">
        <v>2010</v>
      </c>
      <c r="AU79" s="4">
        <v>31</v>
      </c>
      <c r="AV79" s="4">
        <v>3</v>
      </c>
      <c r="AW79" s="4">
        <v>2010</v>
      </c>
      <c r="AX79" t="str">
        <f t="shared" si="25"/>
        <v>No Delay</v>
      </c>
      <c r="AY79">
        <f t="shared" si="26"/>
        <v>0</v>
      </c>
    </row>
    <row r="80" spans="1:51" x14ac:dyDescent="0.2">
      <c r="A80" s="3">
        <v>82390</v>
      </c>
      <c r="B80" s="1" t="s">
        <v>258</v>
      </c>
      <c r="C80" s="1" t="s">
        <v>73</v>
      </c>
      <c r="D80" s="1" t="s">
        <v>130</v>
      </c>
      <c r="E80" s="1" t="s">
        <v>53</v>
      </c>
      <c r="F80" s="1" t="s">
        <v>53</v>
      </c>
      <c r="G80" s="13" t="s">
        <v>259</v>
      </c>
      <c r="H80" s="12">
        <v>40816</v>
      </c>
      <c r="I80" s="12" t="s">
        <v>288</v>
      </c>
      <c r="J80" s="12">
        <v>40759</v>
      </c>
      <c r="K80" s="4">
        <v>3347</v>
      </c>
      <c r="L80" s="1" t="s">
        <v>146</v>
      </c>
      <c r="M80" s="1" t="s">
        <v>132</v>
      </c>
      <c r="N80" s="1" t="s">
        <v>289</v>
      </c>
      <c r="O80" s="1" t="s">
        <v>93</v>
      </c>
      <c r="P80">
        <v>30</v>
      </c>
      <c r="Q80">
        <v>124</v>
      </c>
      <c r="R80">
        <v>1054</v>
      </c>
      <c r="S80">
        <v>8.5</v>
      </c>
      <c r="T80">
        <v>0.28000000000000003</v>
      </c>
      <c r="U80">
        <f t="shared" si="22"/>
        <v>1054</v>
      </c>
      <c r="V80">
        <f t="shared" si="23"/>
        <v>3720</v>
      </c>
      <c r="W80" s="1" t="s">
        <v>155</v>
      </c>
      <c r="X80" s="1" t="s">
        <v>1236</v>
      </c>
      <c r="Y80" s="1" t="s">
        <v>156</v>
      </c>
      <c r="Z80" s="3">
        <v>6817</v>
      </c>
      <c r="AA80" s="4">
        <f t="shared" si="27"/>
        <v>8</v>
      </c>
      <c r="AB80" s="4">
        <f t="shared" si="30"/>
        <v>2258.3489331999999</v>
      </c>
      <c r="AC80" s="4">
        <f t="shared" si="21"/>
        <v>8</v>
      </c>
      <c r="AD80" s="4">
        <f t="shared" si="17"/>
        <v>1154.4540516666668</v>
      </c>
      <c r="AE80" s="4">
        <v>8</v>
      </c>
      <c r="AF80" s="4">
        <v>8</v>
      </c>
      <c r="AG80" s="4">
        <f>AE80</f>
        <v>8</v>
      </c>
      <c r="AI80" t="e">
        <f t="shared" si="24"/>
        <v>#N/A</v>
      </c>
      <c r="AJ80">
        <v>940.23</v>
      </c>
      <c r="AK80" s="2">
        <v>940.23</v>
      </c>
      <c r="AL80" s="2">
        <f>AJ80</f>
        <v>940.23</v>
      </c>
      <c r="AM80" s="4"/>
      <c r="AN80" t="e">
        <f>VLOOKUP([1]!Tabelle13[[#This Row],[Vlookup this ID for freight costs]],$AL$2:$AL$6811,2,FALSE)</f>
        <v>#REF!</v>
      </c>
      <c r="AP80">
        <v>2.27</v>
      </c>
      <c r="AQ80">
        <v>2.27</v>
      </c>
      <c r="AR80" s="4">
        <v>30</v>
      </c>
      <c r="AS80" s="4">
        <v>9</v>
      </c>
      <c r="AT80" s="4">
        <v>2011</v>
      </c>
      <c r="AU80" s="4">
        <v>4</v>
      </c>
      <c r="AV80" s="4">
        <v>8</v>
      </c>
      <c r="AW80" s="4">
        <v>2011</v>
      </c>
      <c r="AX80" t="str">
        <f t="shared" si="25"/>
        <v>No Delay</v>
      </c>
      <c r="AY80">
        <f t="shared" si="26"/>
        <v>0</v>
      </c>
    </row>
    <row r="81" spans="1:51" x14ac:dyDescent="0.2">
      <c r="A81" s="3">
        <v>82994</v>
      </c>
      <c r="B81" s="1" t="s">
        <v>175</v>
      </c>
      <c r="C81" s="1" t="s">
        <v>165</v>
      </c>
      <c r="D81" s="1" t="s">
        <v>130</v>
      </c>
      <c r="E81" s="1" t="s">
        <v>101</v>
      </c>
      <c r="F81" s="1" t="s">
        <v>101</v>
      </c>
      <c r="G81" s="13" t="s">
        <v>290</v>
      </c>
      <c r="H81" s="12">
        <v>40939</v>
      </c>
      <c r="I81" s="12" t="s">
        <v>291</v>
      </c>
      <c r="J81" s="12">
        <v>40927</v>
      </c>
      <c r="K81" s="4">
        <v>3694</v>
      </c>
      <c r="L81" s="1" t="s">
        <v>146</v>
      </c>
      <c r="M81" s="1" t="s">
        <v>132</v>
      </c>
      <c r="N81" s="1" t="s">
        <v>275</v>
      </c>
      <c r="O81" s="1" t="s">
        <v>93</v>
      </c>
      <c r="P81">
        <v>60</v>
      </c>
      <c r="Q81">
        <v>4226</v>
      </c>
      <c r="R81">
        <v>34906.76</v>
      </c>
      <c r="S81">
        <v>8.26</v>
      </c>
      <c r="T81">
        <v>0.14000000000000001</v>
      </c>
      <c r="U81">
        <f t="shared" si="22"/>
        <v>34906.76</v>
      </c>
      <c r="V81">
        <f t="shared" si="23"/>
        <v>253560</v>
      </c>
      <c r="W81" s="1" t="s">
        <v>155</v>
      </c>
      <c r="X81" s="1" t="s">
        <v>1236</v>
      </c>
      <c r="Y81" s="1" t="s">
        <v>156</v>
      </c>
      <c r="Z81" s="3">
        <v>11413</v>
      </c>
      <c r="AA81" s="4">
        <f t="shared" si="27"/>
        <v>8</v>
      </c>
      <c r="AB81" s="4">
        <f t="shared" si="30"/>
        <v>2708.5344088000002</v>
      </c>
      <c r="AC81" s="4">
        <f t="shared" si="21"/>
        <v>8</v>
      </c>
      <c r="AD81" s="4">
        <f t="shared" si="17"/>
        <v>8</v>
      </c>
      <c r="AE81" s="4">
        <v>8</v>
      </c>
      <c r="AF81" s="4">
        <v>8</v>
      </c>
      <c r="AG81" s="4">
        <f>AE81</f>
        <v>8</v>
      </c>
      <c r="AI81" t="e">
        <f t="shared" si="24"/>
        <v>#N/A</v>
      </c>
      <c r="AJ81">
        <v>10891.66</v>
      </c>
      <c r="AK81" s="2">
        <v>10891.66</v>
      </c>
      <c r="AL81" s="2">
        <f>AJ81</f>
        <v>10891.66</v>
      </c>
      <c r="AM81" s="4"/>
      <c r="AN81" t="e">
        <f>VLOOKUP([1]!Tabelle13[[#This Row],[Vlookup this ID for freight costs]],$AL$2:$AL$6811,2,FALSE)</f>
        <v>#REF!</v>
      </c>
      <c r="AP81">
        <v>57.6</v>
      </c>
      <c r="AQ81">
        <v>57.6</v>
      </c>
      <c r="AR81" s="4">
        <v>31</v>
      </c>
      <c r="AS81" s="4">
        <v>1</v>
      </c>
      <c r="AT81" s="4">
        <v>2012</v>
      </c>
      <c r="AU81" s="4">
        <v>19</v>
      </c>
      <c r="AV81" s="4">
        <v>1</v>
      </c>
      <c r="AW81" s="4">
        <v>2012</v>
      </c>
      <c r="AX81" t="str">
        <f t="shared" si="25"/>
        <v>No Delay</v>
      </c>
      <c r="AY81">
        <f t="shared" si="26"/>
        <v>0</v>
      </c>
    </row>
    <row r="82" spans="1:51" x14ac:dyDescent="0.2">
      <c r="A82" s="3">
        <v>82995</v>
      </c>
      <c r="B82" s="1" t="s">
        <v>175</v>
      </c>
      <c r="C82" s="1" t="s">
        <v>165</v>
      </c>
      <c r="D82" s="1" t="s">
        <v>130</v>
      </c>
      <c r="E82" s="1" t="s">
        <v>101</v>
      </c>
      <c r="F82" s="1" t="s">
        <v>101</v>
      </c>
      <c r="G82" s="13" t="s">
        <v>290</v>
      </c>
      <c r="H82" s="12">
        <v>40939</v>
      </c>
      <c r="I82" s="12" t="s">
        <v>291</v>
      </c>
      <c r="J82" s="12">
        <v>40927</v>
      </c>
      <c r="K82" s="4">
        <v>3695</v>
      </c>
      <c r="L82" s="1" t="s">
        <v>146</v>
      </c>
      <c r="M82" s="1" t="s">
        <v>132</v>
      </c>
      <c r="N82" s="1" t="s">
        <v>292</v>
      </c>
      <c r="O82" s="1" t="s">
        <v>93</v>
      </c>
      <c r="P82">
        <v>30</v>
      </c>
      <c r="Q82">
        <v>8665</v>
      </c>
      <c r="R82">
        <v>172606.8</v>
      </c>
      <c r="S82">
        <v>19.920000000000002</v>
      </c>
      <c r="T82">
        <v>0.66</v>
      </c>
      <c r="U82">
        <f t="shared" si="22"/>
        <v>172606.80000000002</v>
      </c>
      <c r="V82">
        <f t="shared" si="23"/>
        <v>259950</v>
      </c>
      <c r="W82" s="1" t="s">
        <v>160</v>
      </c>
      <c r="X82" s="1" t="s">
        <v>1236</v>
      </c>
      <c r="Y82" s="1" t="s">
        <v>161</v>
      </c>
      <c r="Z82" s="3">
        <v>10896</v>
      </c>
      <c r="AA82" s="4">
        <f t="shared" si="27"/>
        <v>8</v>
      </c>
      <c r="AB82" s="4">
        <f t="shared" si="30"/>
        <v>3195.7048930000001</v>
      </c>
      <c r="AC82" s="4">
        <f t="shared" si="21"/>
        <v>8</v>
      </c>
      <c r="AD82" s="4">
        <f t="shared" si="17"/>
        <v>706</v>
      </c>
      <c r="AE82" s="3" t="s">
        <v>293</v>
      </c>
      <c r="AF82" s="3">
        <v>8</v>
      </c>
      <c r="AG82" s="4">
        <f>AI82</f>
        <v>8</v>
      </c>
      <c r="AH82" s="4">
        <v>82994</v>
      </c>
      <c r="AI82">
        <f t="shared" si="24"/>
        <v>8</v>
      </c>
      <c r="AJ82" t="s">
        <v>293</v>
      </c>
      <c r="AK82" s="2">
        <v>10891.66</v>
      </c>
      <c r="AL82" s="2">
        <f>AN82</f>
        <v>10891.66</v>
      </c>
      <c r="AM82" s="4">
        <v>82994</v>
      </c>
      <c r="AN82">
        <f>INDEX($AJ$2:$AJ$6811,MATCH(AM82,$A$2:$A$6811,0))</f>
        <v>10891.66</v>
      </c>
      <c r="AP82">
        <v>284.8</v>
      </c>
      <c r="AQ82">
        <v>284.8</v>
      </c>
      <c r="AR82" s="4">
        <v>31</v>
      </c>
      <c r="AS82" s="4">
        <v>1</v>
      </c>
      <c r="AT82" s="4">
        <v>2012</v>
      </c>
      <c r="AU82" s="4">
        <v>19</v>
      </c>
      <c r="AV82" s="4">
        <v>1</v>
      </c>
      <c r="AW82" s="4">
        <v>2012</v>
      </c>
      <c r="AX82" t="str">
        <f t="shared" si="25"/>
        <v>No Delay</v>
      </c>
      <c r="AY82">
        <f t="shared" si="26"/>
        <v>0</v>
      </c>
    </row>
    <row r="83" spans="1:51" x14ac:dyDescent="0.2">
      <c r="A83" s="3">
        <v>82996</v>
      </c>
      <c r="B83" s="1" t="s">
        <v>175</v>
      </c>
      <c r="C83" s="1" t="s">
        <v>165</v>
      </c>
      <c r="D83" s="1" t="s">
        <v>130</v>
      </c>
      <c r="E83" s="1" t="s">
        <v>101</v>
      </c>
      <c r="F83" s="1" t="s">
        <v>101</v>
      </c>
      <c r="G83" s="13" t="s">
        <v>290</v>
      </c>
      <c r="H83" s="12">
        <v>40939</v>
      </c>
      <c r="I83" s="12" t="s">
        <v>291</v>
      </c>
      <c r="J83" s="12">
        <v>40927</v>
      </c>
      <c r="K83" s="4">
        <v>3696</v>
      </c>
      <c r="L83" s="1" t="s">
        <v>146</v>
      </c>
      <c r="M83" s="1" t="s">
        <v>132</v>
      </c>
      <c r="N83" s="1" t="s">
        <v>167</v>
      </c>
      <c r="O83" s="1" t="s">
        <v>93</v>
      </c>
      <c r="P83">
        <v>30</v>
      </c>
      <c r="Q83">
        <v>15155</v>
      </c>
      <c r="R83">
        <v>62438.6</v>
      </c>
      <c r="S83">
        <v>4.12</v>
      </c>
      <c r="T83">
        <v>0.14000000000000001</v>
      </c>
      <c r="U83">
        <f t="shared" si="22"/>
        <v>62438.6</v>
      </c>
      <c r="V83">
        <f t="shared" si="23"/>
        <v>454650</v>
      </c>
      <c r="W83" s="1" t="s">
        <v>197</v>
      </c>
      <c r="X83" s="1" t="s">
        <v>1236</v>
      </c>
      <c r="Y83" s="1" t="s">
        <v>3082</v>
      </c>
      <c r="Z83" s="3">
        <v>10265</v>
      </c>
      <c r="AA83" s="4">
        <f t="shared" si="27"/>
        <v>8</v>
      </c>
      <c r="AB83" s="4">
        <f t="shared" si="30"/>
        <v>3907.9681150000001</v>
      </c>
      <c r="AC83" s="4">
        <f t="shared" si="21"/>
        <v>8</v>
      </c>
      <c r="AD83" s="4">
        <f t="shared" si="17"/>
        <v>8</v>
      </c>
      <c r="AE83" s="3" t="s">
        <v>293</v>
      </c>
      <c r="AF83" s="3">
        <v>8</v>
      </c>
      <c r="AG83" s="4">
        <f>AI83</f>
        <v>8</v>
      </c>
      <c r="AH83" s="4">
        <v>82994</v>
      </c>
      <c r="AI83">
        <f t="shared" si="24"/>
        <v>8</v>
      </c>
      <c r="AJ83" t="s">
        <v>293</v>
      </c>
      <c r="AK83" s="2">
        <v>10891.66</v>
      </c>
      <c r="AL83" s="2">
        <f>AN83</f>
        <v>10891.66</v>
      </c>
      <c r="AM83" s="4">
        <v>82994</v>
      </c>
      <c r="AN83">
        <f>INDEX($AJ$2:$AJ$6811,MATCH(AM83,$A$2:$A$6811,0))</f>
        <v>10891.66</v>
      </c>
      <c r="AP83">
        <v>103.02</v>
      </c>
      <c r="AQ83">
        <v>103.02</v>
      </c>
      <c r="AR83" s="4">
        <v>31</v>
      </c>
      <c r="AS83" s="4">
        <v>1</v>
      </c>
      <c r="AT83" s="4">
        <v>2012</v>
      </c>
      <c r="AU83" s="4">
        <v>19</v>
      </c>
      <c r="AV83" s="4">
        <v>1</v>
      </c>
      <c r="AW83" s="4">
        <v>2012</v>
      </c>
      <c r="AX83" t="str">
        <f t="shared" si="25"/>
        <v>No Delay</v>
      </c>
      <c r="AY83">
        <f t="shared" si="26"/>
        <v>0</v>
      </c>
    </row>
    <row r="84" spans="1:51" x14ac:dyDescent="0.2">
      <c r="A84" s="3">
        <v>86663</v>
      </c>
      <c r="B84" s="1" t="s">
        <v>140</v>
      </c>
      <c r="C84" s="1" t="s">
        <v>99</v>
      </c>
      <c r="D84" s="1" t="s">
        <v>130</v>
      </c>
      <c r="E84" s="1" t="s">
        <v>101</v>
      </c>
      <c r="F84" s="1" t="s">
        <v>101</v>
      </c>
      <c r="G84" s="13" t="s">
        <v>294</v>
      </c>
      <c r="H84" s="12">
        <v>41759</v>
      </c>
      <c r="I84" s="12" t="s">
        <v>295</v>
      </c>
      <c r="J84" s="12">
        <v>41757</v>
      </c>
      <c r="K84" s="4">
        <v>5461</v>
      </c>
      <c r="L84" s="1" t="s">
        <v>146</v>
      </c>
      <c r="M84" s="1" t="s">
        <v>132</v>
      </c>
      <c r="N84" s="1" t="s">
        <v>200</v>
      </c>
      <c r="O84" s="1" t="s">
        <v>93</v>
      </c>
      <c r="P84">
        <v>90</v>
      </c>
      <c r="Q84">
        <v>135</v>
      </c>
      <c r="R84">
        <v>1255.5</v>
      </c>
      <c r="S84">
        <v>9.3000000000000007</v>
      </c>
      <c r="T84">
        <v>0.1</v>
      </c>
      <c r="U84">
        <f t="shared" si="22"/>
        <v>1255.5</v>
      </c>
      <c r="V84">
        <f t="shared" si="23"/>
        <v>12150</v>
      </c>
      <c r="W84" s="1" t="s">
        <v>197</v>
      </c>
      <c r="X84" s="1" t="s">
        <v>1236</v>
      </c>
      <c r="Y84" s="1" t="s">
        <v>3082</v>
      </c>
      <c r="Z84" s="3">
        <v>11353</v>
      </c>
      <c r="AA84" s="4">
        <f t="shared" si="27"/>
        <v>8</v>
      </c>
      <c r="AB84" s="4">
        <f t="shared" si="30"/>
        <v>2259.5561589999998</v>
      </c>
      <c r="AC84" s="4">
        <f t="shared" si="21"/>
        <v>8</v>
      </c>
      <c r="AD84" s="4">
        <f t="shared" si="17"/>
        <v>749.23944285714299</v>
      </c>
      <c r="AE84" s="4">
        <v>8</v>
      </c>
      <c r="AF84" s="4">
        <v>8</v>
      </c>
      <c r="AG84" s="4">
        <f t="shared" ref="AG84:AG97" si="31">AE84</f>
        <v>8</v>
      </c>
      <c r="AI84" t="e">
        <f t="shared" si="24"/>
        <v>#N/A</v>
      </c>
      <c r="AJ84">
        <v>1231.5999999999999</v>
      </c>
      <c r="AK84" s="2">
        <v>1231.5999999999999</v>
      </c>
      <c r="AL84" s="2">
        <f t="shared" ref="AL84:AL97" si="32">AJ84</f>
        <v>1231.5999999999999</v>
      </c>
      <c r="AM84" s="4"/>
      <c r="AN84" t="e">
        <f>VLOOKUP([1]!Tabelle13[[#This Row],[Vlookup this ID for freight costs]],$AL$2:$AL$6811,2,FALSE)</f>
        <v>#REF!</v>
      </c>
      <c r="AP84">
        <v>1.55</v>
      </c>
      <c r="AQ84">
        <v>1.55</v>
      </c>
      <c r="AR84" s="4">
        <v>30</v>
      </c>
      <c r="AS84" s="4">
        <v>4</v>
      </c>
      <c r="AT84" s="4">
        <v>2014</v>
      </c>
      <c r="AU84" s="4">
        <v>28</v>
      </c>
      <c r="AV84" s="4">
        <v>4</v>
      </c>
      <c r="AW84" s="4">
        <v>2014</v>
      </c>
      <c r="AX84" t="str">
        <f t="shared" si="25"/>
        <v>No Delay</v>
      </c>
      <c r="AY84">
        <f t="shared" si="26"/>
        <v>0</v>
      </c>
    </row>
    <row r="85" spans="1:51" x14ac:dyDescent="0.2">
      <c r="A85" s="3">
        <v>15825</v>
      </c>
      <c r="B85" s="1" t="s">
        <v>140</v>
      </c>
      <c r="C85" s="1" t="s">
        <v>99</v>
      </c>
      <c r="D85" s="1" t="s">
        <v>52</v>
      </c>
      <c r="E85" s="1" t="s">
        <v>53</v>
      </c>
      <c r="F85" s="1" t="s">
        <v>53</v>
      </c>
      <c r="G85" s="13" t="s">
        <v>296</v>
      </c>
      <c r="H85" s="12">
        <v>42240</v>
      </c>
      <c r="I85" s="12" t="s">
        <v>297</v>
      </c>
      <c r="J85" s="12">
        <v>42244</v>
      </c>
      <c r="K85" s="4">
        <v>6792</v>
      </c>
      <c r="L85" s="1" t="s">
        <v>56</v>
      </c>
      <c r="M85" s="1" t="s">
        <v>126</v>
      </c>
      <c r="N85" s="1" t="s">
        <v>127</v>
      </c>
      <c r="O85" s="1" t="s">
        <v>128</v>
      </c>
      <c r="P85">
        <v>20</v>
      </c>
      <c r="Q85">
        <v>400</v>
      </c>
      <c r="R85">
        <v>12800</v>
      </c>
      <c r="S85">
        <v>32</v>
      </c>
      <c r="T85">
        <v>1.6</v>
      </c>
      <c r="U85">
        <f t="shared" si="22"/>
        <v>12800</v>
      </c>
      <c r="V85">
        <f t="shared" si="23"/>
        <v>8000</v>
      </c>
      <c r="W85" s="1" t="s">
        <v>126</v>
      </c>
      <c r="X85" s="1" t="s">
        <v>129</v>
      </c>
      <c r="Y85" s="1" t="s">
        <v>129</v>
      </c>
      <c r="Z85" s="3">
        <v>7702</v>
      </c>
      <c r="AA85" s="4">
        <f>AB85</f>
        <v>503.47395455099996</v>
      </c>
      <c r="AB85" s="2">
        <f xml:space="preserve"> 499.719501971+0.138671589*Q85-4.826180831*P85+0.003500737*R85</f>
        <v>503.47395455099996</v>
      </c>
      <c r="AC85" s="4">
        <f>AD85</f>
        <v>161.61848863774998</v>
      </c>
      <c r="AD85" s="4">
        <f t="shared" si="17"/>
        <v>161.61848863774998</v>
      </c>
      <c r="AE85" s="4" t="s">
        <v>62</v>
      </c>
      <c r="AG85" s="4" t="str">
        <f t="shared" si="31"/>
        <v>Weight Captured Separately</v>
      </c>
      <c r="AI85" t="e">
        <f t="shared" si="24"/>
        <v>#N/A</v>
      </c>
      <c r="AJ85" t="s">
        <v>63</v>
      </c>
      <c r="AK85" s="2"/>
      <c r="AL85" s="2" t="str">
        <f t="shared" si="32"/>
        <v>Invoiced Separately</v>
      </c>
      <c r="AM85" s="4"/>
      <c r="AN85" t="e">
        <f>VLOOKUP([1]!Tabelle13[[#This Row],[Vlookup this ID for freight costs]],$AL$2:$AL$6811,2,FALSE)</f>
        <v>#REF!</v>
      </c>
      <c r="AO85">
        <f>IF(AK:AK="",AC:AC*6.242+1.383 -2.844 + 3.145 -2.265  -2.026,AK:AK)</f>
        <v>1006.2156060768353</v>
      </c>
      <c r="AP85">
        <v>15.07</v>
      </c>
      <c r="AQ85">
        <v>15.07</v>
      </c>
      <c r="AR85" s="4">
        <v>24</v>
      </c>
      <c r="AS85" s="4">
        <v>8</v>
      </c>
      <c r="AT85" s="4">
        <v>2015</v>
      </c>
      <c r="AU85" s="4">
        <v>28</v>
      </c>
      <c r="AV85" s="4">
        <v>8</v>
      </c>
      <c r="AW85" s="4">
        <v>2015</v>
      </c>
      <c r="AX85" t="str">
        <f t="shared" si="25"/>
        <v>Delay</v>
      </c>
      <c r="AY85">
        <f t="shared" si="26"/>
        <v>4</v>
      </c>
    </row>
    <row r="86" spans="1:51" x14ac:dyDescent="0.2">
      <c r="A86" s="3">
        <v>64589</v>
      </c>
      <c r="B86" s="1" t="s">
        <v>175</v>
      </c>
      <c r="C86" s="1" t="s">
        <v>165</v>
      </c>
      <c r="D86" s="1" t="s">
        <v>52</v>
      </c>
      <c r="E86" s="1" t="s">
        <v>53</v>
      </c>
      <c r="F86" s="1" t="s">
        <v>53</v>
      </c>
      <c r="G86" s="13" t="s">
        <v>298</v>
      </c>
      <c r="H86" s="12">
        <v>41402</v>
      </c>
      <c r="I86" s="12" t="s">
        <v>298</v>
      </c>
      <c r="J86" s="12">
        <v>41402</v>
      </c>
      <c r="K86" s="4">
        <v>4697</v>
      </c>
      <c r="L86" s="1" t="s">
        <v>146</v>
      </c>
      <c r="M86" s="1" t="s">
        <v>283</v>
      </c>
      <c r="N86" s="1" t="s">
        <v>284</v>
      </c>
      <c r="O86" s="1" t="s">
        <v>93</v>
      </c>
      <c r="P86">
        <v>30</v>
      </c>
      <c r="Q86">
        <v>252</v>
      </c>
      <c r="R86">
        <v>504</v>
      </c>
      <c r="S86">
        <v>2</v>
      </c>
      <c r="T86">
        <v>7.0000000000000007E-2</v>
      </c>
      <c r="U86">
        <f t="shared" si="22"/>
        <v>504</v>
      </c>
      <c r="V86">
        <f t="shared" si="23"/>
        <v>7560</v>
      </c>
      <c r="W86" s="1" t="s">
        <v>285</v>
      </c>
      <c r="X86" s="1" t="s">
        <v>1236</v>
      </c>
      <c r="Y86" s="1" t="s">
        <v>161</v>
      </c>
      <c r="Z86" s="3">
        <v>5149</v>
      </c>
      <c r="AA86" s="4">
        <f t="shared" si="27"/>
        <v>9</v>
      </c>
      <c r="AB86" s="4">
        <f xml:space="preserve"> 2244.740206  + 0.1097478*Q86</f>
        <v>2272.3966516</v>
      </c>
      <c r="AC86" s="4">
        <f>AF86</f>
        <v>9</v>
      </c>
      <c r="AD86" s="4">
        <f t="shared" si="17"/>
        <v>1559.8836355000001</v>
      </c>
      <c r="AE86" s="4">
        <v>9</v>
      </c>
      <c r="AF86" s="4">
        <v>9</v>
      </c>
      <c r="AG86" s="4">
        <f t="shared" si="31"/>
        <v>9</v>
      </c>
      <c r="AI86" t="e">
        <f t="shared" si="24"/>
        <v>#N/A</v>
      </c>
      <c r="AJ86">
        <v>1026.1500000000001</v>
      </c>
      <c r="AK86" s="2">
        <v>1026.1500000000001</v>
      </c>
      <c r="AL86" s="2">
        <f t="shared" si="32"/>
        <v>1026.1500000000001</v>
      </c>
      <c r="AM86" s="4"/>
      <c r="AN86" t="e">
        <f>VLOOKUP([1]!Tabelle13[[#This Row],[Vlookup this ID for freight costs]],$AL$2:$AL$6811,2,FALSE)</f>
        <v>#REF!</v>
      </c>
      <c r="AP86">
        <v>0.62</v>
      </c>
      <c r="AQ86">
        <v>0.62</v>
      </c>
      <c r="AR86" s="4">
        <v>8</v>
      </c>
      <c r="AS86" s="4">
        <v>5</v>
      </c>
      <c r="AT86" s="4">
        <v>2013</v>
      </c>
      <c r="AU86" s="4">
        <v>8</v>
      </c>
      <c r="AV86" s="4">
        <v>5</v>
      </c>
      <c r="AW86" s="4">
        <v>2013</v>
      </c>
      <c r="AX86" t="str">
        <f t="shared" si="25"/>
        <v>No Delay</v>
      </c>
      <c r="AY86">
        <f t="shared" si="26"/>
        <v>0</v>
      </c>
    </row>
    <row r="87" spans="1:51" x14ac:dyDescent="0.2">
      <c r="A87" s="3">
        <v>70978</v>
      </c>
      <c r="B87" s="1" t="s">
        <v>175</v>
      </c>
      <c r="C87" s="1" t="s">
        <v>165</v>
      </c>
      <c r="D87" s="1" t="s">
        <v>52</v>
      </c>
      <c r="E87" s="1" t="s">
        <v>53</v>
      </c>
      <c r="F87" s="1" t="s">
        <v>53</v>
      </c>
      <c r="G87" s="13" t="s">
        <v>299</v>
      </c>
      <c r="H87" s="12">
        <v>41505</v>
      </c>
      <c r="I87" s="12" t="s">
        <v>299</v>
      </c>
      <c r="J87" s="12">
        <v>41505</v>
      </c>
      <c r="K87" s="4">
        <v>4872</v>
      </c>
      <c r="L87" s="1" t="s">
        <v>146</v>
      </c>
      <c r="M87" s="1" t="s">
        <v>283</v>
      </c>
      <c r="N87" s="1" t="s">
        <v>284</v>
      </c>
      <c r="O87" s="1" t="s">
        <v>93</v>
      </c>
      <c r="P87">
        <v>30</v>
      </c>
      <c r="Q87">
        <v>252</v>
      </c>
      <c r="R87">
        <v>509.04</v>
      </c>
      <c r="S87">
        <v>2.02</v>
      </c>
      <c r="T87">
        <v>7.0000000000000007E-2</v>
      </c>
      <c r="U87">
        <f t="shared" si="22"/>
        <v>509.04</v>
      </c>
      <c r="V87">
        <f t="shared" si="23"/>
        <v>7560</v>
      </c>
      <c r="W87" s="1" t="s">
        <v>285</v>
      </c>
      <c r="X87" s="1" t="s">
        <v>1236</v>
      </c>
      <c r="Y87" s="1" t="s">
        <v>161</v>
      </c>
      <c r="Z87" s="3">
        <v>5149</v>
      </c>
      <c r="AA87" s="4">
        <f t="shared" si="27"/>
        <v>9</v>
      </c>
      <c r="AB87" s="4">
        <f xml:space="preserve"> 2244.740206  + 0.1097478*Q87</f>
        <v>2272.3966516</v>
      </c>
      <c r="AC87" s="4">
        <f>AF87</f>
        <v>9</v>
      </c>
      <c r="AD87" s="4">
        <f t="shared" ref="AD87:AD150" si="33">AVERAGEIFS($AA$2:$AA$6811,$L$2:$L$6811,L87,$V$2:$V$6811,"&gt;="&amp;(V87-100), $V$2:$V$6811,"&lt;="&amp;(V87+100),$AA$2:$AA$6811,"&gt;"&amp;1)</f>
        <v>1559.8836355000001</v>
      </c>
      <c r="AE87" s="4">
        <v>9</v>
      </c>
      <c r="AF87" s="4">
        <v>9</v>
      </c>
      <c r="AG87" s="4">
        <f t="shared" si="31"/>
        <v>9</v>
      </c>
      <c r="AI87" t="e">
        <f t="shared" si="24"/>
        <v>#N/A</v>
      </c>
      <c r="AJ87">
        <v>1678.53</v>
      </c>
      <c r="AK87" s="2">
        <v>1678.53</v>
      </c>
      <c r="AL87" s="2">
        <f t="shared" si="32"/>
        <v>1678.53</v>
      </c>
      <c r="AM87" s="4"/>
      <c r="AN87" t="e">
        <f>VLOOKUP([1]!Tabelle13[[#This Row],[Vlookup this ID for freight costs]],$AL$2:$AL$6811,2,FALSE)</f>
        <v>#REF!</v>
      </c>
      <c r="AP87">
        <v>0.63</v>
      </c>
      <c r="AQ87">
        <v>0.63</v>
      </c>
      <c r="AR87" s="4">
        <v>19</v>
      </c>
      <c r="AS87" s="4">
        <v>8</v>
      </c>
      <c r="AT87" s="4">
        <v>2013</v>
      </c>
      <c r="AU87" s="4">
        <v>19</v>
      </c>
      <c r="AV87" s="4">
        <v>8</v>
      </c>
      <c r="AW87" s="4">
        <v>2013</v>
      </c>
      <c r="AX87" t="str">
        <f t="shared" si="25"/>
        <v>No Delay</v>
      </c>
      <c r="AY87">
        <f t="shared" si="26"/>
        <v>0</v>
      </c>
    </row>
    <row r="88" spans="1:51" x14ac:dyDescent="0.2">
      <c r="A88" s="3">
        <v>82867</v>
      </c>
      <c r="B88" s="1" t="s">
        <v>151</v>
      </c>
      <c r="C88" s="1" t="s">
        <v>65</v>
      </c>
      <c r="D88" s="1" t="s">
        <v>130</v>
      </c>
      <c r="E88" s="1" t="s">
        <v>152</v>
      </c>
      <c r="F88" s="1" t="s">
        <v>152</v>
      </c>
      <c r="G88" s="13" t="s">
        <v>194</v>
      </c>
      <c r="H88" s="12">
        <v>40287</v>
      </c>
      <c r="I88" s="12" t="s">
        <v>195</v>
      </c>
      <c r="J88" s="12">
        <v>40268</v>
      </c>
      <c r="K88" s="4">
        <v>2293</v>
      </c>
      <c r="L88" s="1" t="s">
        <v>146</v>
      </c>
      <c r="M88" s="1" t="s">
        <v>132</v>
      </c>
      <c r="N88" s="1" t="s">
        <v>196</v>
      </c>
      <c r="O88" s="1" t="s">
        <v>93</v>
      </c>
      <c r="P88">
        <v>60</v>
      </c>
      <c r="Q88">
        <v>124</v>
      </c>
      <c r="R88">
        <v>757.64</v>
      </c>
      <c r="S88">
        <v>6.11</v>
      </c>
      <c r="T88">
        <v>0.1</v>
      </c>
      <c r="U88">
        <f t="shared" si="22"/>
        <v>757.64</v>
      </c>
      <c r="V88">
        <f t="shared" si="23"/>
        <v>7440</v>
      </c>
      <c r="W88" s="1" t="s">
        <v>197</v>
      </c>
      <c r="X88" s="1" t="s">
        <v>1236</v>
      </c>
      <c r="Y88" s="1" t="s">
        <v>3082</v>
      </c>
      <c r="Z88" s="3">
        <v>7428</v>
      </c>
      <c r="AA88" s="4">
        <f t="shared" si="27"/>
        <v>9</v>
      </c>
      <c r="AB88" s="4">
        <f xml:space="preserve"> 2244.740206  + 0.1097478*Q88</f>
        <v>2258.3489331999999</v>
      </c>
      <c r="AC88" s="4">
        <f>AF88</f>
        <v>9</v>
      </c>
      <c r="AD88" s="4">
        <f t="shared" si="33"/>
        <v>1582.4568463636365</v>
      </c>
      <c r="AE88" s="4">
        <v>9</v>
      </c>
      <c r="AF88" s="4">
        <v>9</v>
      </c>
      <c r="AG88" s="4">
        <f t="shared" si="31"/>
        <v>9</v>
      </c>
      <c r="AI88" t="e">
        <f t="shared" si="24"/>
        <v>#N/A</v>
      </c>
      <c r="AJ88" t="s">
        <v>81</v>
      </c>
      <c r="AK88" s="2"/>
      <c r="AL88" s="2" t="str">
        <f t="shared" si="32"/>
        <v>Freight Included in Commodity Cost</v>
      </c>
      <c r="AM88" s="4"/>
      <c r="AN88" t="e">
        <f>VLOOKUP([1]!Tabelle13[[#This Row],[Vlookup this ID for freight costs]],$AL$2:$AL$6811,2,FALSE)</f>
        <v>#REF!</v>
      </c>
      <c r="AP88">
        <v>1.63</v>
      </c>
      <c r="AQ88">
        <v>1.63</v>
      </c>
      <c r="AR88" s="4">
        <v>19</v>
      </c>
      <c r="AS88" s="4">
        <v>4</v>
      </c>
      <c r="AT88" s="4">
        <v>2010</v>
      </c>
      <c r="AU88" s="4">
        <v>31</v>
      </c>
      <c r="AV88" s="4">
        <v>3</v>
      </c>
      <c r="AW88" s="4">
        <v>2010</v>
      </c>
      <c r="AX88" t="str">
        <f t="shared" si="25"/>
        <v>No Delay</v>
      </c>
      <c r="AY88">
        <f t="shared" si="26"/>
        <v>0</v>
      </c>
    </row>
    <row r="89" spans="1:51" x14ac:dyDescent="0.2">
      <c r="A89" s="3">
        <v>85753</v>
      </c>
      <c r="B89" s="1" t="s">
        <v>151</v>
      </c>
      <c r="C89" s="1" t="s">
        <v>65</v>
      </c>
      <c r="D89" s="1" t="s">
        <v>130</v>
      </c>
      <c r="E89" s="1" t="s">
        <v>152</v>
      </c>
      <c r="F89" s="1" t="s">
        <v>152</v>
      </c>
      <c r="G89" s="13" t="s">
        <v>300</v>
      </c>
      <c r="H89" s="12">
        <v>40715</v>
      </c>
      <c r="I89" s="12" t="s">
        <v>301</v>
      </c>
      <c r="J89" s="12">
        <v>40674</v>
      </c>
      <c r="K89" s="4">
        <v>3180</v>
      </c>
      <c r="L89" s="1" t="s">
        <v>146</v>
      </c>
      <c r="M89" s="1" t="s">
        <v>132</v>
      </c>
      <c r="N89" s="1" t="s">
        <v>302</v>
      </c>
      <c r="O89" s="1" t="s">
        <v>93</v>
      </c>
      <c r="P89">
        <v>30</v>
      </c>
      <c r="Q89">
        <v>156</v>
      </c>
      <c r="R89">
        <v>1024.92</v>
      </c>
      <c r="S89">
        <v>6.57</v>
      </c>
      <c r="T89">
        <v>0.22</v>
      </c>
      <c r="U89">
        <f t="shared" si="22"/>
        <v>1024.92</v>
      </c>
      <c r="V89">
        <f t="shared" si="23"/>
        <v>4680</v>
      </c>
      <c r="W89" s="1" t="s">
        <v>160</v>
      </c>
      <c r="X89" s="1" t="s">
        <v>1236</v>
      </c>
      <c r="Y89" s="1" t="s">
        <v>161</v>
      </c>
      <c r="Z89" s="3">
        <v>7348</v>
      </c>
      <c r="AA89" s="4">
        <f t="shared" si="27"/>
        <v>9</v>
      </c>
      <c r="AB89" s="4">
        <f xml:space="preserve"> 2244.740206  + 0.1097478*Q89</f>
        <v>2261.8608627999997</v>
      </c>
      <c r="AC89" s="4">
        <f>AF89</f>
        <v>9</v>
      </c>
      <c r="AD89" s="4">
        <f t="shared" si="33"/>
        <v>1806.6392432</v>
      </c>
      <c r="AE89" s="4">
        <v>9</v>
      </c>
      <c r="AF89" s="4">
        <v>9</v>
      </c>
      <c r="AG89" s="4">
        <f t="shared" si="31"/>
        <v>9</v>
      </c>
      <c r="AI89" t="e">
        <f t="shared" si="24"/>
        <v>#N/A</v>
      </c>
      <c r="AJ89">
        <v>12601.07</v>
      </c>
      <c r="AK89" s="2">
        <v>12601.07</v>
      </c>
      <c r="AL89" s="2">
        <f t="shared" si="32"/>
        <v>12601.07</v>
      </c>
      <c r="AM89" s="4"/>
      <c r="AN89" t="e">
        <f>VLOOKUP([1]!Tabelle13[[#This Row],[Vlookup this ID for freight costs]],$AL$2:$AL$6811,2,FALSE)</f>
        <v>#REF!</v>
      </c>
      <c r="AP89">
        <v>1.69</v>
      </c>
      <c r="AQ89">
        <v>1.69</v>
      </c>
      <c r="AR89" s="4">
        <v>21</v>
      </c>
      <c r="AS89" s="4">
        <v>6</v>
      </c>
      <c r="AT89" s="4">
        <v>2011</v>
      </c>
      <c r="AU89" s="4">
        <v>11</v>
      </c>
      <c r="AV89" s="4">
        <v>5</v>
      </c>
      <c r="AW89" s="4">
        <v>2011</v>
      </c>
      <c r="AX89" t="str">
        <f t="shared" si="25"/>
        <v>No Delay</v>
      </c>
      <c r="AY89">
        <f t="shared" si="26"/>
        <v>0</v>
      </c>
    </row>
    <row r="90" spans="1:51" x14ac:dyDescent="0.2">
      <c r="A90" s="3">
        <v>74260</v>
      </c>
      <c r="B90" s="1" t="s">
        <v>175</v>
      </c>
      <c r="C90" s="1" t="s">
        <v>165</v>
      </c>
      <c r="D90" s="1" t="s">
        <v>74</v>
      </c>
      <c r="E90" s="1" t="s">
        <v>53</v>
      </c>
      <c r="F90" s="1" t="s">
        <v>53</v>
      </c>
      <c r="G90" s="13" t="s">
        <v>303</v>
      </c>
      <c r="H90" s="12">
        <v>40912</v>
      </c>
      <c r="I90" s="12" t="s">
        <v>303</v>
      </c>
      <c r="J90" s="12">
        <v>40912</v>
      </c>
      <c r="K90" s="4">
        <v>3684</v>
      </c>
      <c r="L90" s="1" t="s">
        <v>146</v>
      </c>
      <c r="M90" s="1" t="s">
        <v>248</v>
      </c>
      <c r="N90" s="1" t="s">
        <v>304</v>
      </c>
      <c r="O90" s="1" t="s">
        <v>305</v>
      </c>
      <c r="P90">
        <v>180</v>
      </c>
      <c r="Q90">
        <v>36</v>
      </c>
      <c r="R90">
        <v>1800</v>
      </c>
      <c r="S90">
        <v>50</v>
      </c>
      <c r="T90">
        <v>0.28000000000000003</v>
      </c>
      <c r="U90">
        <f t="shared" si="22"/>
        <v>1800</v>
      </c>
      <c r="V90">
        <f t="shared" si="23"/>
        <v>6480</v>
      </c>
      <c r="W90" s="1" t="s">
        <v>251</v>
      </c>
      <c r="X90" s="1" t="s">
        <v>252</v>
      </c>
      <c r="Y90" s="1" t="s">
        <v>252</v>
      </c>
      <c r="Z90" s="3">
        <v>9597</v>
      </c>
      <c r="AA90" s="4">
        <f t="shared" si="27"/>
        <v>9</v>
      </c>
      <c r="AB90" s="4">
        <f xml:space="preserve"> 2244.740206  + 0.1097478*Q90</f>
        <v>2248.6911267999999</v>
      </c>
      <c r="AC90" s="4">
        <f>AF90</f>
        <v>9</v>
      </c>
      <c r="AD90" s="4">
        <f t="shared" si="33"/>
        <v>1067.2800124999999</v>
      </c>
      <c r="AE90" s="4">
        <v>9</v>
      </c>
      <c r="AF90" s="4">
        <v>9</v>
      </c>
      <c r="AG90" s="4">
        <f t="shared" si="31"/>
        <v>9</v>
      </c>
      <c r="AI90" t="e">
        <f t="shared" si="24"/>
        <v>#N/A</v>
      </c>
      <c r="AJ90">
        <v>286</v>
      </c>
      <c r="AK90" s="2">
        <v>286</v>
      </c>
      <c r="AL90" s="2">
        <f t="shared" si="32"/>
        <v>286</v>
      </c>
      <c r="AM90" s="4"/>
      <c r="AN90" t="e">
        <f>VLOOKUP([1]!Tabelle13[[#This Row],[Vlookup this ID for freight costs]],$AL$2:$AL$6811,2,FALSE)</f>
        <v>#REF!</v>
      </c>
      <c r="AP90">
        <v>2.97</v>
      </c>
      <c r="AQ90">
        <v>2.97</v>
      </c>
      <c r="AR90" s="4">
        <v>4</v>
      </c>
      <c r="AS90" s="4">
        <v>1</v>
      </c>
      <c r="AT90" s="4">
        <v>2012</v>
      </c>
      <c r="AU90" s="4">
        <v>4</v>
      </c>
      <c r="AV90" s="4">
        <v>1</v>
      </c>
      <c r="AW90" s="4">
        <v>2012</v>
      </c>
      <c r="AX90" t="str">
        <f t="shared" si="25"/>
        <v>No Delay</v>
      </c>
      <c r="AY90">
        <f t="shared" si="26"/>
        <v>0</v>
      </c>
    </row>
    <row r="91" spans="1:51" x14ac:dyDescent="0.2">
      <c r="A91" s="3">
        <v>19627</v>
      </c>
      <c r="B91" s="1" t="s">
        <v>50</v>
      </c>
      <c r="C91" s="1" t="s">
        <v>51</v>
      </c>
      <c r="D91" s="1" t="s">
        <v>52</v>
      </c>
      <c r="E91" s="1" t="s">
        <v>53</v>
      </c>
      <c r="F91" s="1" t="s">
        <v>53</v>
      </c>
      <c r="G91" s="13" t="s">
        <v>82</v>
      </c>
      <c r="H91" s="12">
        <v>42045</v>
      </c>
      <c r="I91" s="12" t="s">
        <v>83</v>
      </c>
      <c r="J91" s="12">
        <v>42053</v>
      </c>
      <c r="K91" s="4">
        <v>6309</v>
      </c>
      <c r="L91" s="1" t="s">
        <v>56</v>
      </c>
      <c r="M91" s="1" t="s">
        <v>57</v>
      </c>
      <c r="N91" s="1" t="s">
        <v>306</v>
      </c>
      <c r="O91" s="1" t="s">
        <v>59</v>
      </c>
      <c r="P91">
        <v>1</v>
      </c>
      <c r="Q91">
        <v>60</v>
      </c>
      <c r="R91">
        <v>300</v>
      </c>
      <c r="S91">
        <v>5</v>
      </c>
      <c r="T91">
        <v>5</v>
      </c>
      <c r="U91">
        <f t="shared" si="22"/>
        <v>300</v>
      </c>
      <c r="V91">
        <f t="shared" si="23"/>
        <v>60</v>
      </c>
      <c r="W91" s="1" t="s">
        <v>85</v>
      </c>
      <c r="X91" s="1" t="s">
        <v>1236</v>
      </c>
      <c r="Y91" s="1" t="s">
        <v>86</v>
      </c>
      <c r="Z91" s="4">
        <v>6898</v>
      </c>
      <c r="AA91" s="4">
        <f>AB91</f>
        <v>504.26383758000003</v>
      </c>
      <c r="AB91" s="2">
        <f xml:space="preserve"> 499.719501971+0.138671589*Q91-4.826180831*P91+0.003500737*R91</f>
        <v>504.26383758000003</v>
      </c>
      <c r="AC91" s="4">
        <f>AD91</f>
        <v>112.35518706098</v>
      </c>
      <c r="AD91" s="4">
        <f t="shared" si="33"/>
        <v>112.35518706098</v>
      </c>
      <c r="AE91" s="4" t="s">
        <v>62</v>
      </c>
      <c r="AG91" s="4" t="str">
        <f t="shared" si="31"/>
        <v>Weight Captured Separately</v>
      </c>
      <c r="AI91" t="e">
        <f t="shared" si="24"/>
        <v>#N/A</v>
      </c>
      <c r="AJ91" t="s">
        <v>63</v>
      </c>
      <c r="AK91" s="2"/>
      <c r="AL91" s="2" t="str">
        <f t="shared" si="32"/>
        <v>Invoiced Separately</v>
      </c>
      <c r="AM91" s="4"/>
      <c r="AN91" t="e">
        <f>VLOOKUP([1]!Tabelle13[[#This Row],[Vlookup this ID for freight costs]],$AL$2:$AL$6811,2,FALSE)</f>
        <v>#REF!</v>
      </c>
      <c r="AO91">
        <f>IF(AK:AK="",AC:AC*6.242+1.383 -2.844 + 3.145 -2.265  -2.026,AK:AK)</f>
        <v>698.71407763463719</v>
      </c>
      <c r="AP91">
        <v>0.35</v>
      </c>
      <c r="AQ91">
        <v>0.35</v>
      </c>
      <c r="AR91" s="4">
        <v>10</v>
      </c>
      <c r="AS91" s="4">
        <v>2</v>
      </c>
      <c r="AT91" s="4">
        <v>2015</v>
      </c>
      <c r="AU91" s="4">
        <v>18</v>
      </c>
      <c r="AV91" s="4">
        <v>2</v>
      </c>
      <c r="AW91" s="4">
        <v>2015</v>
      </c>
      <c r="AX91" t="str">
        <f t="shared" si="25"/>
        <v>Delay</v>
      </c>
      <c r="AY91">
        <f t="shared" si="26"/>
        <v>8</v>
      </c>
    </row>
    <row r="92" spans="1:51" x14ac:dyDescent="0.2">
      <c r="A92" s="3">
        <v>12542</v>
      </c>
      <c r="B92" s="1" t="s">
        <v>164</v>
      </c>
      <c r="C92" s="1" t="s">
        <v>165</v>
      </c>
      <c r="D92" s="1" t="s">
        <v>130</v>
      </c>
      <c r="E92" s="1" t="s">
        <v>53</v>
      </c>
      <c r="F92" s="1" t="s">
        <v>53</v>
      </c>
      <c r="G92" s="13" t="s">
        <v>207</v>
      </c>
      <c r="H92" s="12">
        <v>39875</v>
      </c>
      <c r="I92" s="12" t="s">
        <v>207</v>
      </c>
      <c r="J92" s="12">
        <v>39875</v>
      </c>
      <c r="K92" s="4">
        <v>1389</v>
      </c>
      <c r="L92" s="1" t="s">
        <v>146</v>
      </c>
      <c r="M92" s="1" t="s">
        <v>132</v>
      </c>
      <c r="N92" s="1" t="s">
        <v>154</v>
      </c>
      <c r="O92" s="1" t="s">
        <v>93</v>
      </c>
      <c r="P92">
        <v>60</v>
      </c>
      <c r="Q92">
        <v>88</v>
      </c>
      <c r="R92">
        <v>1038.4000000000001</v>
      </c>
      <c r="S92">
        <v>11.8</v>
      </c>
      <c r="T92">
        <v>0.2</v>
      </c>
      <c r="U92">
        <f t="shared" si="22"/>
        <v>1038.4000000000001</v>
      </c>
      <c r="V92">
        <f t="shared" si="23"/>
        <v>5280</v>
      </c>
      <c r="W92" s="1" t="s">
        <v>155</v>
      </c>
      <c r="X92" s="1" t="s">
        <v>1236</v>
      </c>
      <c r="Y92" s="1" t="s">
        <v>156</v>
      </c>
      <c r="Z92" s="3">
        <v>5457</v>
      </c>
      <c r="AA92" s="4">
        <f t="shared" si="27"/>
        <v>10</v>
      </c>
      <c r="AB92" s="4">
        <f xml:space="preserve"> 2244.740206  + 0.1097478*Q92</f>
        <v>2254.3980124</v>
      </c>
      <c r="AC92" s="4">
        <f t="shared" ref="AC92:AC123" si="34">AF92</f>
        <v>10</v>
      </c>
      <c r="AD92" s="4">
        <f t="shared" si="33"/>
        <v>1879.5995456666667</v>
      </c>
      <c r="AE92" s="4">
        <v>10</v>
      </c>
      <c r="AF92" s="4">
        <v>10</v>
      </c>
      <c r="AG92" s="4">
        <f t="shared" si="31"/>
        <v>10</v>
      </c>
      <c r="AI92" t="e">
        <f t="shared" si="24"/>
        <v>#N/A</v>
      </c>
      <c r="AJ92">
        <v>1002.2</v>
      </c>
      <c r="AK92" s="2">
        <v>1002.2</v>
      </c>
      <c r="AL92" s="2">
        <f t="shared" si="32"/>
        <v>1002.2</v>
      </c>
      <c r="AM92" s="4"/>
      <c r="AN92" t="e">
        <f>VLOOKUP([1]!Tabelle13[[#This Row],[Vlookup this ID for freight costs]],$AL$2:$AL$6811,2,FALSE)</f>
        <v>#REF!</v>
      </c>
      <c r="AP92">
        <v>2.04</v>
      </c>
      <c r="AQ92">
        <v>2.04</v>
      </c>
      <c r="AR92" s="4">
        <v>3</v>
      </c>
      <c r="AS92" s="4">
        <v>4</v>
      </c>
      <c r="AT92" s="4">
        <v>2009</v>
      </c>
      <c r="AU92" s="4">
        <v>3</v>
      </c>
      <c r="AV92" s="4">
        <v>4</v>
      </c>
      <c r="AW92" s="4">
        <v>2009</v>
      </c>
      <c r="AX92" t="str">
        <f t="shared" si="25"/>
        <v>No Delay</v>
      </c>
      <c r="AY92">
        <f t="shared" si="26"/>
        <v>0</v>
      </c>
    </row>
    <row r="93" spans="1:51" x14ac:dyDescent="0.2">
      <c r="A93" s="3">
        <v>40373</v>
      </c>
      <c r="B93" s="1" t="s">
        <v>140</v>
      </c>
      <c r="C93" s="1" t="s">
        <v>99</v>
      </c>
      <c r="D93" s="1" t="s">
        <v>52</v>
      </c>
      <c r="E93" s="1" t="s">
        <v>53</v>
      </c>
      <c r="F93" s="1" t="s">
        <v>53</v>
      </c>
      <c r="G93" s="13" t="s">
        <v>307</v>
      </c>
      <c r="H93" s="12">
        <v>40631</v>
      </c>
      <c r="I93" s="12" t="s">
        <v>307</v>
      </c>
      <c r="J93" s="12">
        <v>40631</v>
      </c>
      <c r="K93" s="4">
        <v>3099</v>
      </c>
      <c r="L93" s="1" t="s">
        <v>56</v>
      </c>
      <c r="M93" s="1" t="s">
        <v>126</v>
      </c>
      <c r="N93" s="1" t="s">
        <v>127</v>
      </c>
      <c r="O93" s="1" t="s">
        <v>128</v>
      </c>
      <c r="P93">
        <v>20</v>
      </c>
      <c r="Q93">
        <v>30</v>
      </c>
      <c r="R93">
        <v>960</v>
      </c>
      <c r="S93">
        <v>32</v>
      </c>
      <c r="T93">
        <v>1.6</v>
      </c>
      <c r="U93">
        <f t="shared" si="22"/>
        <v>960</v>
      </c>
      <c r="V93">
        <f t="shared" si="23"/>
        <v>600</v>
      </c>
      <c r="W93" s="1" t="s">
        <v>126</v>
      </c>
      <c r="X93" s="1" t="s">
        <v>129</v>
      </c>
      <c r="Y93" s="1" t="s">
        <v>129</v>
      </c>
      <c r="Z93" s="3">
        <v>7702</v>
      </c>
      <c r="AA93" s="4">
        <f t="shared" si="27"/>
        <v>10</v>
      </c>
      <c r="AB93" s="4">
        <f>4.997+0.1387*Q93-4.826*P93+0.003501*R93</f>
        <v>-84.001039999999989</v>
      </c>
      <c r="AC93" s="4">
        <f t="shared" si="34"/>
        <v>10</v>
      </c>
      <c r="AD93" s="4">
        <f t="shared" si="33"/>
        <v>216.74267056975</v>
      </c>
      <c r="AE93" s="4">
        <v>10</v>
      </c>
      <c r="AF93" s="4">
        <v>10</v>
      </c>
      <c r="AG93" s="4">
        <f t="shared" si="31"/>
        <v>10</v>
      </c>
      <c r="AI93" t="e">
        <f t="shared" si="24"/>
        <v>#N/A</v>
      </c>
      <c r="AJ93">
        <v>910.73</v>
      </c>
      <c r="AK93" s="2">
        <v>910.73</v>
      </c>
      <c r="AL93" s="2">
        <f t="shared" si="32"/>
        <v>910.73</v>
      </c>
      <c r="AM93" s="4"/>
      <c r="AN93" t="e">
        <f>VLOOKUP([1]!Tabelle13[[#This Row],[Vlookup this ID for freight costs]],$AL$2:$AL$6811,2,FALSE)</f>
        <v>#REF!</v>
      </c>
      <c r="AP93">
        <v>1.58</v>
      </c>
      <c r="AQ93">
        <v>1.58</v>
      </c>
      <c r="AR93" s="4">
        <v>29</v>
      </c>
      <c r="AS93" s="4">
        <v>4</v>
      </c>
      <c r="AT93" s="4">
        <v>2011</v>
      </c>
      <c r="AU93" s="4">
        <v>29</v>
      </c>
      <c r="AV93" s="4">
        <v>4</v>
      </c>
      <c r="AW93" s="4">
        <v>2011</v>
      </c>
      <c r="AX93" t="str">
        <f t="shared" si="25"/>
        <v>No Delay</v>
      </c>
      <c r="AY93">
        <f t="shared" si="26"/>
        <v>0</v>
      </c>
    </row>
    <row r="94" spans="1:51" x14ac:dyDescent="0.2">
      <c r="A94" s="3">
        <v>50739</v>
      </c>
      <c r="B94" s="1" t="s">
        <v>168</v>
      </c>
      <c r="C94" s="1" t="s">
        <v>150</v>
      </c>
      <c r="D94" s="1" t="s">
        <v>100</v>
      </c>
      <c r="E94" s="1" t="s">
        <v>253</v>
      </c>
      <c r="F94" s="1" t="s">
        <v>253</v>
      </c>
      <c r="G94" s="13" t="s">
        <v>308</v>
      </c>
      <c r="H94" s="12">
        <v>40575</v>
      </c>
      <c r="I94" s="12" t="s">
        <v>309</v>
      </c>
      <c r="J94" s="12">
        <v>40606</v>
      </c>
      <c r="K94" s="4">
        <v>3050</v>
      </c>
      <c r="L94" s="1" t="s">
        <v>146</v>
      </c>
      <c r="M94" s="1" t="s">
        <v>170</v>
      </c>
      <c r="N94" s="1" t="s">
        <v>167</v>
      </c>
      <c r="O94" s="1" t="s">
        <v>93</v>
      </c>
      <c r="P94">
        <v>30</v>
      </c>
      <c r="Q94">
        <v>120</v>
      </c>
      <c r="R94">
        <v>541.20000000000005</v>
      </c>
      <c r="S94">
        <v>4.51</v>
      </c>
      <c r="T94">
        <v>0.15</v>
      </c>
      <c r="U94">
        <f t="shared" si="22"/>
        <v>541.19999999999993</v>
      </c>
      <c r="V94">
        <f t="shared" si="23"/>
        <v>3600</v>
      </c>
      <c r="W94" s="1" t="s">
        <v>155</v>
      </c>
      <c r="X94" s="1" t="s">
        <v>1236</v>
      </c>
      <c r="Y94" s="1" t="s">
        <v>156</v>
      </c>
      <c r="Z94" s="3">
        <v>8107</v>
      </c>
      <c r="AA94" s="4">
        <f t="shared" si="27"/>
        <v>10</v>
      </c>
      <c r="AB94" s="4">
        <f t="shared" ref="AB94:AB100" si="35" xml:space="preserve"> 2244.740206  + 0.1097478*Q94</f>
        <v>2257.9099419999998</v>
      </c>
      <c r="AC94" s="4">
        <f t="shared" si="34"/>
        <v>10</v>
      </c>
      <c r="AD94" s="4">
        <f t="shared" si="33"/>
        <v>1295.5492318461538</v>
      </c>
      <c r="AE94" s="4">
        <v>10</v>
      </c>
      <c r="AF94" s="4">
        <v>10</v>
      </c>
      <c r="AG94" s="4">
        <f t="shared" si="31"/>
        <v>10</v>
      </c>
      <c r="AI94" t="e">
        <f t="shared" si="24"/>
        <v>#N/A</v>
      </c>
      <c r="AJ94">
        <v>19518.98</v>
      </c>
      <c r="AK94" s="2">
        <v>19518.98</v>
      </c>
      <c r="AL94" s="2">
        <f t="shared" si="32"/>
        <v>19518.98</v>
      </c>
      <c r="AM94" s="4"/>
      <c r="AN94" t="e">
        <f>VLOOKUP([1]!Tabelle13[[#This Row],[Vlookup this ID for freight costs]],$AL$2:$AL$6811,2,FALSE)</f>
        <v>#REF!</v>
      </c>
      <c r="AP94">
        <v>1.17</v>
      </c>
      <c r="AQ94">
        <v>1.17</v>
      </c>
      <c r="AR94" s="4">
        <v>1</v>
      </c>
      <c r="AS94" s="4">
        <v>2</v>
      </c>
      <c r="AT94" s="4">
        <v>2011</v>
      </c>
      <c r="AU94" s="4">
        <v>4</v>
      </c>
      <c r="AV94" s="4">
        <v>4</v>
      </c>
      <c r="AW94" s="4">
        <v>2011</v>
      </c>
      <c r="AX94" t="str">
        <f t="shared" si="25"/>
        <v>Delay</v>
      </c>
      <c r="AY94">
        <f t="shared" si="26"/>
        <v>31</v>
      </c>
    </row>
    <row r="95" spans="1:51" x14ac:dyDescent="0.2">
      <c r="A95" s="3">
        <v>78387</v>
      </c>
      <c r="B95" s="1" t="s">
        <v>175</v>
      </c>
      <c r="C95" s="1" t="s">
        <v>165</v>
      </c>
      <c r="D95" s="1" t="s">
        <v>121</v>
      </c>
      <c r="E95" s="1" t="s">
        <v>53</v>
      </c>
      <c r="F95" s="1" t="s">
        <v>53</v>
      </c>
      <c r="G95" s="13" t="s">
        <v>310</v>
      </c>
      <c r="H95" s="12">
        <v>40422</v>
      </c>
      <c r="I95" s="12" t="s">
        <v>310</v>
      </c>
      <c r="J95" s="12">
        <v>40422</v>
      </c>
      <c r="K95" s="4">
        <v>2734</v>
      </c>
      <c r="L95" s="1" t="s">
        <v>146</v>
      </c>
      <c r="M95" s="1" t="s">
        <v>240</v>
      </c>
      <c r="N95" s="1" t="s">
        <v>241</v>
      </c>
      <c r="O95" s="1" t="s">
        <v>242</v>
      </c>
      <c r="P95">
        <v>120</v>
      </c>
      <c r="Q95">
        <v>50</v>
      </c>
      <c r="R95">
        <v>4199.01</v>
      </c>
      <c r="S95">
        <v>83.98</v>
      </c>
      <c r="T95">
        <v>0.7</v>
      </c>
      <c r="U95">
        <f t="shared" si="22"/>
        <v>4199</v>
      </c>
      <c r="V95">
        <f t="shared" si="23"/>
        <v>6000</v>
      </c>
      <c r="W95" s="1" t="s">
        <v>243</v>
      </c>
      <c r="X95" s="1" t="s">
        <v>244</v>
      </c>
      <c r="Y95" s="1" t="s">
        <v>244</v>
      </c>
      <c r="Z95" s="3">
        <v>5022</v>
      </c>
      <c r="AA95" s="4">
        <f t="shared" si="27"/>
        <v>10</v>
      </c>
      <c r="AB95" s="4">
        <f t="shared" si="35"/>
        <v>2250.2275959999997</v>
      </c>
      <c r="AC95" s="4">
        <f t="shared" si="34"/>
        <v>10</v>
      </c>
      <c r="AD95" s="4">
        <f t="shared" si="33"/>
        <v>1870.9602767272727</v>
      </c>
      <c r="AE95" s="4">
        <v>10</v>
      </c>
      <c r="AF95" s="4">
        <v>10</v>
      </c>
      <c r="AG95" s="4">
        <f t="shared" si="31"/>
        <v>10</v>
      </c>
      <c r="AI95" t="e">
        <f t="shared" si="24"/>
        <v>#N/A</v>
      </c>
      <c r="AJ95">
        <v>435</v>
      </c>
      <c r="AK95" s="2">
        <v>435</v>
      </c>
      <c r="AL95" s="2">
        <f t="shared" si="32"/>
        <v>435</v>
      </c>
      <c r="AM95" s="4"/>
      <c r="AN95" t="e">
        <f>VLOOKUP([1]!Tabelle13[[#This Row],[Vlookup this ID for freight costs]],$AL$2:$AL$6811,2,FALSE)</f>
        <v>#REF!</v>
      </c>
      <c r="AP95">
        <v>9.0500000000000007</v>
      </c>
      <c r="AQ95">
        <v>9.0500000000000007</v>
      </c>
      <c r="AR95" s="4">
        <v>1</v>
      </c>
      <c r="AS95" s="4">
        <v>9</v>
      </c>
      <c r="AT95" s="4">
        <v>2010</v>
      </c>
      <c r="AU95" s="4">
        <v>1</v>
      </c>
      <c r="AV95" s="4">
        <v>9</v>
      </c>
      <c r="AW95" s="4">
        <v>2010</v>
      </c>
      <c r="AX95" t="str">
        <f t="shared" si="25"/>
        <v>No Delay</v>
      </c>
      <c r="AY95">
        <f t="shared" si="26"/>
        <v>0</v>
      </c>
    </row>
    <row r="96" spans="1:51" x14ac:dyDescent="0.2">
      <c r="A96" s="3">
        <v>82876</v>
      </c>
      <c r="B96" s="1" t="s">
        <v>175</v>
      </c>
      <c r="C96" s="1" t="s">
        <v>165</v>
      </c>
      <c r="D96" s="1" t="s">
        <v>130</v>
      </c>
      <c r="E96" s="1" t="s">
        <v>53</v>
      </c>
      <c r="F96" s="1" t="s">
        <v>53</v>
      </c>
      <c r="G96" s="13" t="s">
        <v>311</v>
      </c>
      <c r="H96" s="12">
        <v>40324</v>
      </c>
      <c r="I96" s="12" t="s">
        <v>312</v>
      </c>
      <c r="J96" s="12">
        <v>40276</v>
      </c>
      <c r="K96" s="4">
        <v>2346</v>
      </c>
      <c r="L96" s="1" t="s">
        <v>146</v>
      </c>
      <c r="M96" s="1" t="s">
        <v>132</v>
      </c>
      <c r="N96" s="1" t="s">
        <v>206</v>
      </c>
      <c r="O96" s="1" t="s">
        <v>93</v>
      </c>
      <c r="P96">
        <v>60</v>
      </c>
      <c r="Q96">
        <v>75</v>
      </c>
      <c r="R96">
        <v>255</v>
      </c>
      <c r="S96">
        <v>3.4</v>
      </c>
      <c r="T96">
        <v>0.06</v>
      </c>
      <c r="U96">
        <f t="shared" si="22"/>
        <v>255</v>
      </c>
      <c r="V96">
        <f t="shared" si="23"/>
        <v>4500</v>
      </c>
      <c r="W96" s="1" t="s">
        <v>204</v>
      </c>
      <c r="X96" s="1" t="s">
        <v>1236</v>
      </c>
      <c r="Y96" s="1" t="s">
        <v>205</v>
      </c>
      <c r="Z96" s="3">
        <v>4988</v>
      </c>
      <c r="AA96" s="4">
        <f t="shared" si="27"/>
        <v>10</v>
      </c>
      <c r="AB96" s="4">
        <f t="shared" si="35"/>
        <v>2252.9712909999998</v>
      </c>
      <c r="AC96" s="4">
        <f t="shared" si="34"/>
        <v>10</v>
      </c>
      <c r="AD96" s="4">
        <f t="shared" si="33"/>
        <v>1869.6994605454545</v>
      </c>
      <c r="AE96" s="4">
        <v>10</v>
      </c>
      <c r="AF96" s="4">
        <v>10</v>
      </c>
      <c r="AG96" s="4">
        <f t="shared" si="31"/>
        <v>10</v>
      </c>
      <c r="AI96" t="e">
        <f t="shared" si="24"/>
        <v>#N/A</v>
      </c>
      <c r="AJ96">
        <v>1865.86</v>
      </c>
      <c r="AK96" s="2">
        <v>1865.86</v>
      </c>
      <c r="AL96" s="2">
        <f t="shared" si="32"/>
        <v>1865.86</v>
      </c>
      <c r="AM96" s="4"/>
      <c r="AN96" t="e">
        <f>VLOOKUP([1]!Tabelle13[[#This Row],[Vlookup this ID for freight costs]],$AL$2:$AL$6811,2,FALSE)</f>
        <v>#REF!</v>
      </c>
      <c r="AP96">
        <v>0.55000000000000004</v>
      </c>
      <c r="AQ96">
        <v>0.55000000000000004</v>
      </c>
      <c r="AR96" s="4">
        <v>26</v>
      </c>
      <c r="AS96" s="4">
        <v>5</v>
      </c>
      <c r="AT96" s="4">
        <v>2010</v>
      </c>
      <c r="AU96" s="4">
        <v>8</v>
      </c>
      <c r="AV96" s="4">
        <v>4</v>
      </c>
      <c r="AW96" s="4">
        <v>2010</v>
      </c>
      <c r="AX96" t="str">
        <f t="shared" si="25"/>
        <v>No Delay</v>
      </c>
      <c r="AY96">
        <f t="shared" si="26"/>
        <v>0</v>
      </c>
    </row>
    <row r="97" spans="1:51" x14ac:dyDescent="0.2">
      <c r="A97" s="3">
        <v>84080</v>
      </c>
      <c r="B97" s="1" t="s">
        <v>258</v>
      </c>
      <c r="C97" s="1" t="s">
        <v>73</v>
      </c>
      <c r="D97" s="1" t="s">
        <v>130</v>
      </c>
      <c r="E97" s="1" t="s">
        <v>101</v>
      </c>
      <c r="F97" s="1" t="s">
        <v>101</v>
      </c>
      <c r="G97" s="13" t="s">
        <v>313</v>
      </c>
      <c r="H97" s="12">
        <v>40637</v>
      </c>
      <c r="I97" s="12" t="s">
        <v>264</v>
      </c>
      <c r="J97" s="12">
        <v>40683</v>
      </c>
      <c r="K97" s="4">
        <v>3189</v>
      </c>
      <c r="L97" s="1" t="s">
        <v>146</v>
      </c>
      <c r="M97" s="1" t="s">
        <v>132</v>
      </c>
      <c r="N97" s="1" t="s">
        <v>289</v>
      </c>
      <c r="O97" s="1" t="s">
        <v>93</v>
      </c>
      <c r="P97">
        <v>30</v>
      </c>
      <c r="Q97">
        <v>105</v>
      </c>
      <c r="R97">
        <v>892.5</v>
      </c>
      <c r="S97">
        <v>8.5</v>
      </c>
      <c r="T97">
        <v>0.28000000000000003</v>
      </c>
      <c r="U97">
        <f t="shared" si="22"/>
        <v>892.5</v>
      </c>
      <c r="V97">
        <f t="shared" si="23"/>
        <v>3150</v>
      </c>
      <c r="W97" s="1" t="s">
        <v>155</v>
      </c>
      <c r="X97" s="1" t="s">
        <v>1236</v>
      </c>
      <c r="Y97" s="1" t="s">
        <v>156</v>
      </c>
      <c r="Z97" s="3">
        <v>14969</v>
      </c>
      <c r="AA97" s="4">
        <f t="shared" si="27"/>
        <v>10</v>
      </c>
      <c r="AB97" s="4">
        <f t="shared" si="35"/>
        <v>2256.2637249999998</v>
      </c>
      <c r="AC97" s="4">
        <f t="shared" si="34"/>
        <v>10</v>
      </c>
      <c r="AD97" s="4">
        <f t="shared" si="33"/>
        <v>1886.8464861111113</v>
      </c>
      <c r="AE97" s="4">
        <v>10</v>
      </c>
      <c r="AF97" s="4">
        <v>10</v>
      </c>
      <c r="AG97" s="4">
        <f t="shared" si="31"/>
        <v>10</v>
      </c>
      <c r="AI97" t="e">
        <f t="shared" si="24"/>
        <v>#N/A</v>
      </c>
      <c r="AJ97">
        <v>3403.99</v>
      </c>
      <c r="AK97" s="2">
        <v>3403.99</v>
      </c>
      <c r="AL97" s="2">
        <f t="shared" si="32"/>
        <v>3403.99</v>
      </c>
      <c r="AM97" s="4"/>
      <c r="AN97" t="e">
        <f>VLOOKUP([1]!Tabelle13[[#This Row],[Vlookup this ID for freight costs]],$AL$2:$AL$6811,2,FALSE)</f>
        <v>#REF!</v>
      </c>
      <c r="AP97">
        <v>1.92</v>
      </c>
      <c r="AQ97">
        <v>1.92</v>
      </c>
      <c r="AR97" s="4">
        <v>4</v>
      </c>
      <c r="AS97" s="4">
        <v>4</v>
      </c>
      <c r="AT97" s="4">
        <v>2011</v>
      </c>
      <c r="AU97" s="4">
        <v>20</v>
      </c>
      <c r="AV97" s="4">
        <v>5</v>
      </c>
      <c r="AW97" s="4">
        <v>2011</v>
      </c>
      <c r="AX97" t="str">
        <f t="shared" si="25"/>
        <v>Delay</v>
      </c>
      <c r="AY97">
        <f t="shared" si="26"/>
        <v>46</v>
      </c>
    </row>
    <row r="98" spans="1:51" x14ac:dyDescent="0.2">
      <c r="A98" s="3">
        <v>84081</v>
      </c>
      <c r="B98" s="1" t="s">
        <v>258</v>
      </c>
      <c r="C98" s="1" t="s">
        <v>73</v>
      </c>
      <c r="D98" s="1" t="s">
        <v>130</v>
      </c>
      <c r="E98" s="1" t="s">
        <v>101</v>
      </c>
      <c r="F98" s="1" t="s">
        <v>101</v>
      </c>
      <c r="G98" s="13" t="s">
        <v>313</v>
      </c>
      <c r="H98" s="12">
        <v>40637</v>
      </c>
      <c r="I98" s="12" t="s">
        <v>264</v>
      </c>
      <c r="J98" s="12">
        <v>40683</v>
      </c>
      <c r="K98" s="4">
        <v>3190</v>
      </c>
      <c r="L98" s="1" t="s">
        <v>146</v>
      </c>
      <c r="M98" s="1" t="s">
        <v>132</v>
      </c>
      <c r="N98" s="1" t="s">
        <v>261</v>
      </c>
      <c r="O98" s="1" t="s">
        <v>93</v>
      </c>
      <c r="P98">
        <v>30</v>
      </c>
      <c r="Q98">
        <v>45</v>
      </c>
      <c r="R98">
        <v>495</v>
      </c>
      <c r="S98">
        <v>11</v>
      </c>
      <c r="T98">
        <v>0.37</v>
      </c>
      <c r="U98">
        <f t="shared" si="22"/>
        <v>495</v>
      </c>
      <c r="V98">
        <f t="shared" si="23"/>
        <v>1350</v>
      </c>
      <c r="W98" s="1" t="s">
        <v>155</v>
      </c>
      <c r="X98" s="1" t="s">
        <v>1236</v>
      </c>
      <c r="Y98" s="1" t="s">
        <v>156</v>
      </c>
      <c r="Z98" s="3">
        <v>14969</v>
      </c>
      <c r="AA98" s="4">
        <f t="shared" si="27"/>
        <v>10</v>
      </c>
      <c r="AB98" s="4">
        <f t="shared" si="35"/>
        <v>2249.6788569999999</v>
      </c>
      <c r="AC98" s="4">
        <f t="shared" si="34"/>
        <v>10</v>
      </c>
      <c r="AD98" s="4">
        <f t="shared" si="33"/>
        <v>1750.150352529412</v>
      </c>
      <c r="AE98" s="3" t="s">
        <v>314</v>
      </c>
      <c r="AF98" s="3">
        <v>10</v>
      </c>
      <c r="AG98" s="4">
        <f>AI98</f>
        <v>10</v>
      </c>
      <c r="AH98" s="4">
        <v>84080</v>
      </c>
      <c r="AI98">
        <f t="shared" si="24"/>
        <v>10</v>
      </c>
      <c r="AJ98" t="s">
        <v>314</v>
      </c>
      <c r="AK98" s="2">
        <v>3403.99</v>
      </c>
      <c r="AL98" s="2">
        <f>AN98</f>
        <v>3403.99</v>
      </c>
      <c r="AM98" s="4">
        <v>84080</v>
      </c>
      <c r="AN98">
        <f>INDEX($AJ$2:$AJ$6811,MATCH(AM98,$A$2:$A$6811,0))</f>
        <v>3403.99</v>
      </c>
      <c r="AP98">
        <v>1.07</v>
      </c>
      <c r="AQ98">
        <v>1.07</v>
      </c>
      <c r="AR98" s="4">
        <v>4</v>
      </c>
      <c r="AS98" s="4">
        <v>4</v>
      </c>
      <c r="AT98" s="4">
        <v>2011</v>
      </c>
      <c r="AU98" s="4">
        <v>20</v>
      </c>
      <c r="AV98" s="4">
        <v>5</v>
      </c>
      <c r="AW98" s="4">
        <v>2011</v>
      </c>
      <c r="AX98" t="str">
        <f t="shared" si="25"/>
        <v>Delay</v>
      </c>
      <c r="AY98">
        <f t="shared" si="26"/>
        <v>46</v>
      </c>
    </row>
    <row r="99" spans="1:51" x14ac:dyDescent="0.2">
      <c r="A99" s="3">
        <v>84547</v>
      </c>
      <c r="B99" s="1" t="s">
        <v>175</v>
      </c>
      <c r="C99" s="1" t="s">
        <v>165</v>
      </c>
      <c r="D99" s="1" t="s">
        <v>130</v>
      </c>
      <c r="E99" s="1" t="s">
        <v>53</v>
      </c>
      <c r="F99" s="1" t="s">
        <v>53</v>
      </c>
      <c r="G99" s="13" t="s">
        <v>311</v>
      </c>
      <c r="H99" s="12">
        <v>40324</v>
      </c>
      <c r="I99" s="12" t="s">
        <v>312</v>
      </c>
      <c r="J99" s="12">
        <v>40276</v>
      </c>
      <c r="K99" s="4">
        <v>2347</v>
      </c>
      <c r="L99" s="1" t="s">
        <v>146</v>
      </c>
      <c r="M99" s="1" t="s">
        <v>132</v>
      </c>
      <c r="N99" s="1" t="s">
        <v>178</v>
      </c>
      <c r="O99" s="1" t="s">
        <v>93</v>
      </c>
      <c r="P99">
        <v>60</v>
      </c>
      <c r="Q99">
        <v>50</v>
      </c>
      <c r="R99">
        <v>375</v>
      </c>
      <c r="S99">
        <v>7.5</v>
      </c>
      <c r="T99">
        <v>0.12</v>
      </c>
      <c r="U99">
        <f t="shared" si="22"/>
        <v>375</v>
      </c>
      <c r="V99">
        <f t="shared" si="23"/>
        <v>3000</v>
      </c>
      <c r="W99" s="1" t="s">
        <v>155</v>
      </c>
      <c r="X99" s="1" t="s">
        <v>1236</v>
      </c>
      <c r="Y99" s="1" t="s">
        <v>156</v>
      </c>
      <c r="Z99" s="3">
        <v>5457</v>
      </c>
      <c r="AA99" s="4">
        <f t="shared" si="27"/>
        <v>10</v>
      </c>
      <c r="AB99" s="4">
        <f t="shared" si="35"/>
        <v>2250.2275959999997</v>
      </c>
      <c r="AC99" s="4">
        <f t="shared" si="34"/>
        <v>10</v>
      </c>
      <c r="AD99" s="4">
        <f t="shared" si="33"/>
        <v>1567.7519119999999</v>
      </c>
      <c r="AE99" s="3" t="s">
        <v>315</v>
      </c>
      <c r="AF99" s="3">
        <v>10</v>
      </c>
      <c r="AG99" s="4">
        <f>AI99</f>
        <v>10</v>
      </c>
      <c r="AH99" s="4">
        <v>82876</v>
      </c>
      <c r="AI99">
        <f t="shared" si="24"/>
        <v>10</v>
      </c>
      <c r="AJ99" t="s">
        <v>315</v>
      </c>
      <c r="AK99" s="2">
        <v>1865.86</v>
      </c>
      <c r="AL99" s="2">
        <f>AN99</f>
        <v>1865.86</v>
      </c>
      <c r="AM99" s="4">
        <v>82876</v>
      </c>
      <c r="AN99">
        <f>INDEX($AJ$2:$AJ$6811,MATCH(AM99,$A$2:$A$6811,0))</f>
        <v>1865.86</v>
      </c>
      <c r="AP99">
        <v>0.81</v>
      </c>
      <c r="AQ99">
        <v>0.81</v>
      </c>
      <c r="AR99" s="4">
        <v>26</v>
      </c>
      <c r="AS99" s="4">
        <v>5</v>
      </c>
      <c r="AT99" s="4">
        <v>2010</v>
      </c>
      <c r="AU99" s="4">
        <v>8</v>
      </c>
      <c r="AV99" s="4">
        <v>4</v>
      </c>
      <c r="AW99" s="4">
        <v>2010</v>
      </c>
      <c r="AX99" t="str">
        <f t="shared" si="25"/>
        <v>No Delay</v>
      </c>
      <c r="AY99">
        <f t="shared" si="26"/>
        <v>0</v>
      </c>
    </row>
    <row r="100" spans="1:51" x14ac:dyDescent="0.2">
      <c r="A100" s="3">
        <v>1037</v>
      </c>
      <c r="B100" s="1" t="s">
        <v>95</v>
      </c>
      <c r="C100" s="1" t="s">
        <v>65</v>
      </c>
      <c r="D100" s="1" t="s">
        <v>74</v>
      </c>
      <c r="E100" s="1" t="s">
        <v>53</v>
      </c>
      <c r="F100" s="1" t="s">
        <v>53</v>
      </c>
      <c r="G100" s="13" t="s">
        <v>316</v>
      </c>
      <c r="H100" s="12">
        <v>40086</v>
      </c>
      <c r="I100" s="12" t="s">
        <v>316</v>
      </c>
      <c r="J100" s="12">
        <v>40086</v>
      </c>
      <c r="K100" s="4">
        <v>1862</v>
      </c>
      <c r="L100" s="1" t="s">
        <v>146</v>
      </c>
      <c r="M100" s="1" t="s">
        <v>182</v>
      </c>
      <c r="N100" s="1" t="s">
        <v>183</v>
      </c>
      <c r="O100" s="1" t="s">
        <v>184</v>
      </c>
      <c r="P100">
        <v>30</v>
      </c>
      <c r="Q100">
        <v>200</v>
      </c>
      <c r="R100">
        <v>4734</v>
      </c>
      <c r="S100">
        <v>23.67</v>
      </c>
      <c r="T100">
        <v>0.79</v>
      </c>
      <c r="U100">
        <f t="shared" si="22"/>
        <v>4734</v>
      </c>
      <c r="V100">
        <f t="shared" si="23"/>
        <v>6000</v>
      </c>
      <c r="W100" s="1" t="s">
        <v>185</v>
      </c>
      <c r="X100" s="1" t="s">
        <v>186</v>
      </c>
      <c r="Y100" s="1" t="s">
        <v>186</v>
      </c>
      <c r="Z100" s="3">
        <v>4044</v>
      </c>
      <c r="AA100" s="4">
        <f t="shared" si="27"/>
        <v>11</v>
      </c>
      <c r="AB100" s="4">
        <f t="shared" si="35"/>
        <v>2266.689766</v>
      </c>
      <c r="AC100" s="4">
        <f t="shared" si="34"/>
        <v>11</v>
      </c>
      <c r="AD100" s="4">
        <f t="shared" si="33"/>
        <v>1870.9602767272727</v>
      </c>
      <c r="AE100" s="4">
        <v>11</v>
      </c>
      <c r="AF100" s="4">
        <v>11</v>
      </c>
      <c r="AG100" s="4">
        <f t="shared" ref="AG100:AG119" si="36">AE100</f>
        <v>11</v>
      </c>
      <c r="AH100" s="4">
        <v>10885</v>
      </c>
      <c r="AI100">
        <f t="shared" si="24"/>
        <v>295</v>
      </c>
      <c r="AJ100">
        <v>463</v>
      </c>
      <c r="AK100" s="2">
        <v>463</v>
      </c>
      <c r="AL100" s="2">
        <f t="shared" ref="AL100:AL119" si="37">AJ100</f>
        <v>463</v>
      </c>
      <c r="AM100" s="4"/>
      <c r="AN100" t="e">
        <f>VLOOKUP([1]!Tabelle13[[#This Row],[Vlookup this ID for freight costs]],$AL$2:$AL$6811,2,FALSE)</f>
        <v>#REF!</v>
      </c>
      <c r="AP100">
        <v>9.2799999999999994</v>
      </c>
      <c r="AQ100">
        <v>9.2799999999999994</v>
      </c>
      <c r="AR100" s="4">
        <v>30</v>
      </c>
      <c r="AS100" s="4">
        <v>9</v>
      </c>
      <c r="AT100" s="4">
        <v>2009</v>
      </c>
      <c r="AU100" s="4">
        <v>30</v>
      </c>
      <c r="AV100" s="4">
        <v>9</v>
      </c>
      <c r="AW100" s="4">
        <v>2009</v>
      </c>
      <c r="AX100" t="str">
        <f t="shared" si="25"/>
        <v>No Delay</v>
      </c>
      <c r="AY100">
        <f t="shared" si="26"/>
        <v>0</v>
      </c>
    </row>
    <row r="101" spans="1:51" x14ac:dyDescent="0.2">
      <c r="A101" s="3">
        <v>5233</v>
      </c>
      <c r="B101" s="1" t="s">
        <v>317</v>
      </c>
      <c r="C101" s="1" t="s">
        <v>89</v>
      </c>
      <c r="D101" s="1" t="s">
        <v>52</v>
      </c>
      <c r="E101" s="1" t="s">
        <v>53</v>
      </c>
      <c r="F101" s="1" t="s">
        <v>53</v>
      </c>
      <c r="G101" s="13" t="s">
        <v>318</v>
      </c>
      <c r="H101" s="12">
        <v>38839</v>
      </c>
      <c r="I101" s="12" t="s">
        <v>318</v>
      </c>
      <c r="J101" s="12">
        <v>38839</v>
      </c>
      <c r="K101" s="4">
        <v>1</v>
      </c>
      <c r="L101" s="1" t="s">
        <v>56</v>
      </c>
      <c r="M101" s="1" t="s">
        <v>319</v>
      </c>
      <c r="N101" s="1" t="s">
        <v>320</v>
      </c>
      <c r="O101" s="1" t="s">
        <v>137</v>
      </c>
      <c r="P101">
        <v>30</v>
      </c>
      <c r="Q101">
        <v>31</v>
      </c>
      <c r="R101">
        <v>734.7</v>
      </c>
      <c r="S101">
        <v>23.7</v>
      </c>
      <c r="T101">
        <v>0.79</v>
      </c>
      <c r="U101">
        <f t="shared" si="22"/>
        <v>734.69999999999993</v>
      </c>
      <c r="V101">
        <f t="shared" si="23"/>
        <v>930</v>
      </c>
      <c r="W101" s="1" t="s">
        <v>138</v>
      </c>
      <c r="X101" s="1" t="s">
        <v>139</v>
      </c>
      <c r="Y101" s="1" t="s">
        <v>139</v>
      </c>
      <c r="Z101" s="3">
        <v>13075</v>
      </c>
      <c r="AA101" s="4">
        <f t="shared" si="27"/>
        <v>11</v>
      </c>
      <c r="AB101" s="4">
        <f>4.997+0.1387*Q101-4.826*P101+0.003501*R101</f>
        <v>-132.91111530000001</v>
      </c>
      <c r="AC101" s="4">
        <f t="shared" si="34"/>
        <v>11</v>
      </c>
      <c r="AD101" s="4">
        <f t="shared" si="33"/>
        <v>18.821253736999989</v>
      </c>
      <c r="AE101" s="4">
        <v>11</v>
      </c>
      <c r="AF101" s="4">
        <v>11</v>
      </c>
      <c r="AG101" s="4">
        <f t="shared" si="36"/>
        <v>11</v>
      </c>
      <c r="AH101" s="4">
        <v>10750</v>
      </c>
      <c r="AI101">
        <f t="shared" si="24"/>
        <v>937</v>
      </c>
      <c r="AJ101">
        <v>515.32000000000005</v>
      </c>
      <c r="AK101" s="2">
        <v>515.32000000000005</v>
      </c>
      <c r="AL101" s="2">
        <f t="shared" si="37"/>
        <v>515.32000000000005</v>
      </c>
      <c r="AM101" s="4"/>
      <c r="AN101" t="e">
        <f>VLOOKUP([1]!Tabelle13[[#This Row],[Vlookup this ID for freight costs]],$AL$2:$AL$6811,2,FALSE)</f>
        <v>#REF!</v>
      </c>
      <c r="AP101">
        <v>0</v>
      </c>
      <c r="AR101" s="4">
        <v>2</v>
      </c>
      <c r="AS101" s="4">
        <v>5</v>
      </c>
      <c r="AT101" s="4">
        <v>2006</v>
      </c>
      <c r="AU101" s="4">
        <v>2</v>
      </c>
      <c r="AV101" s="4">
        <v>5</v>
      </c>
      <c r="AW101" s="4">
        <v>2006</v>
      </c>
      <c r="AX101" t="str">
        <f t="shared" si="25"/>
        <v>No Delay</v>
      </c>
      <c r="AY101">
        <f t="shared" si="26"/>
        <v>0</v>
      </c>
    </row>
    <row r="102" spans="1:51" x14ac:dyDescent="0.2">
      <c r="A102" s="3">
        <v>11067</v>
      </c>
      <c r="B102" s="1" t="s">
        <v>164</v>
      </c>
      <c r="C102" s="1" t="s">
        <v>165</v>
      </c>
      <c r="D102" s="1" t="s">
        <v>130</v>
      </c>
      <c r="E102" s="1" t="s">
        <v>53</v>
      </c>
      <c r="F102" s="1" t="s">
        <v>53</v>
      </c>
      <c r="G102" s="13" t="s">
        <v>321</v>
      </c>
      <c r="H102" s="12">
        <v>40070</v>
      </c>
      <c r="I102" s="12" t="s">
        <v>321</v>
      </c>
      <c r="J102" s="12">
        <v>40070</v>
      </c>
      <c r="K102" s="4">
        <v>1816</v>
      </c>
      <c r="L102" s="1" t="s">
        <v>146</v>
      </c>
      <c r="M102" s="1" t="s">
        <v>132</v>
      </c>
      <c r="N102" s="1" t="s">
        <v>178</v>
      </c>
      <c r="O102" s="1" t="s">
        <v>93</v>
      </c>
      <c r="P102">
        <v>60</v>
      </c>
      <c r="Q102">
        <v>192</v>
      </c>
      <c r="R102">
        <v>1445.76</v>
      </c>
      <c r="S102">
        <v>7.53</v>
      </c>
      <c r="T102">
        <v>0.13</v>
      </c>
      <c r="U102">
        <f t="shared" si="22"/>
        <v>1445.76</v>
      </c>
      <c r="V102">
        <f t="shared" si="23"/>
        <v>11520</v>
      </c>
      <c r="W102" s="1" t="s">
        <v>155</v>
      </c>
      <c r="X102" s="1" t="s">
        <v>1236</v>
      </c>
      <c r="Y102" s="1" t="s">
        <v>156</v>
      </c>
      <c r="Z102" s="3">
        <v>5457</v>
      </c>
      <c r="AA102" s="4">
        <f t="shared" si="27"/>
        <v>11</v>
      </c>
      <c r="AB102" s="4">
        <f t="shared" ref="AB102:AB111" si="38" xml:space="preserve"> 2244.740206  + 0.1097478*Q102</f>
        <v>2265.8117836000001</v>
      </c>
      <c r="AC102" s="4">
        <f t="shared" si="34"/>
        <v>11</v>
      </c>
      <c r="AD102" s="4">
        <f t="shared" si="33"/>
        <v>1130.1491912000001</v>
      </c>
      <c r="AE102" s="4">
        <v>11</v>
      </c>
      <c r="AF102" s="4">
        <v>11</v>
      </c>
      <c r="AG102" s="4">
        <f t="shared" si="36"/>
        <v>11</v>
      </c>
      <c r="AH102" s="4">
        <v>84373</v>
      </c>
      <c r="AI102">
        <f t="shared" si="24"/>
        <v>20019</v>
      </c>
      <c r="AJ102">
        <v>1112.31</v>
      </c>
      <c r="AK102" s="2">
        <v>1112.31</v>
      </c>
      <c r="AL102" s="2">
        <f t="shared" si="37"/>
        <v>1112.31</v>
      </c>
      <c r="AM102" s="4"/>
      <c r="AN102" t="e">
        <f>VLOOKUP([1]!Tabelle13[[#This Row],[Vlookup this ID for freight costs]],$AL$2:$AL$6811,2,FALSE)</f>
        <v>#REF!</v>
      </c>
      <c r="AP102">
        <v>2.83</v>
      </c>
      <c r="AQ102">
        <v>2.83</v>
      </c>
      <c r="AR102" s="4">
        <v>14</v>
      </c>
      <c r="AS102" s="4">
        <v>9</v>
      </c>
      <c r="AT102" s="4">
        <v>2009</v>
      </c>
      <c r="AU102" s="4">
        <v>14</v>
      </c>
      <c r="AV102" s="4">
        <v>9</v>
      </c>
      <c r="AW102" s="4">
        <v>2009</v>
      </c>
      <c r="AX102" t="str">
        <f t="shared" si="25"/>
        <v>No Delay</v>
      </c>
      <c r="AY102">
        <f t="shared" si="26"/>
        <v>0</v>
      </c>
    </row>
    <row r="103" spans="1:51" x14ac:dyDescent="0.2">
      <c r="A103" s="3">
        <v>71388</v>
      </c>
      <c r="B103" s="1" t="s">
        <v>168</v>
      </c>
      <c r="C103" s="1" t="s">
        <v>150</v>
      </c>
      <c r="D103" s="1" t="s">
        <v>100</v>
      </c>
      <c r="E103" s="1" t="s">
        <v>253</v>
      </c>
      <c r="F103" s="1" t="s">
        <v>253</v>
      </c>
      <c r="G103" s="13" t="s">
        <v>322</v>
      </c>
      <c r="H103" s="12">
        <v>40694</v>
      </c>
      <c r="I103" s="12" t="s">
        <v>323</v>
      </c>
      <c r="J103" s="12">
        <v>40707</v>
      </c>
      <c r="K103" s="4">
        <v>3250</v>
      </c>
      <c r="L103" s="1" t="s">
        <v>146</v>
      </c>
      <c r="M103" s="1" t="s">
        <v>170</v>
      </c>
      <c r="N103" s="1" t="s">
        <v>302</v>
      </c>
      <c r="O103" s="1" t="s">
        <v>93</v>
      </c>
      <c r="P103">
        <v>30</v>
      </c>
      <c r="Q103">
        <v>100</v>
      </c>
      <c r="R103">
        <v>665</v>
      </c>
      <c r="S103">
        <v>6.65</v>
      </c>
      <c r="T103">
        <v>0.22</v>
      </c>
      <c r="U103">
        <f t="shared" si="22"/>
        <v>665</v>
      </c>
      <c r="V103">
        <f t="shared" si="23"/>
        <v>3000</v>
      </c>
      <c r="W103" s="1" t="s">
        <v>155</v>
      </c>
      <c r="X103" s="1" t="s">
        <v>1236</v>
      </c>
      <c r="Y103" s="1" t="s">
        <v>156</v>
      </c>
      <c r="Z103" s="3">
        <v>8107</v>
      </c>
      <c r="AA103" s="4">
        <f t="shared" si="27"/>
        <v>11</v>
      </c>
      <c r="AB103" s="4">
        <f t="shared" si="38"/>
        <v>2255.714986</v>
      </c>
      <c r="AC103" s="4">
        <f t="shared" si="34"/>
        <v>11</v>
      </c>
      <c r="AD103" s="4">
        <f t="shared" si="33"/>
        <v>1567.7519119999999</v>
      </c>
      <c r="AE103" s="4">
        <v>11</v>
      </c>
      <c r="AF103" s="4">
        <v>11</v>
      </c>
      <c r="AG103" s="4">
        <f t="shared" si="36"/>
        <v>11</v>
      </c>
      <c r="AI103" t="e">
        <f t="shared" si="24"/>
        <v>#N/A</v>
      </c>
      <c r="AJ103">
        <v>8809.0499999999993</v>
      </c>
      <c r="AK103" s="2">
        <v>8809.0499999999993</v>
      </c>
      <c r="AL103" s="2">
        <f t="shared" si="37"/>
        <v>8809.0499999999993</v>
      </c>
      <c r="AM103" s="4"/>
      <c r="AN103" t="e">
        <f>VLOOKUP([1]!Tabelle13[[#This Row],[Vlookup this ID for freight costs]],$AL$2:$AL$6811,2,FALSE)</f>
        <v>#REF!</v>
      </c>
      <c r="AP103">
        <v>1.1000000000000001</v>
      </c>
      <c r="AQ103">
        <v>1.1000000000000001</v>
      </c>
      <c r="AR103" s="4">
        <v>31</v>
      </c>
      <c r="AS103" s="4">
        <v>5</v>
      </c>
      <c r="AT103" s="4">
        <v>2011</v>
      </c>
      <c r="AU103" s="4">
        <v>13</v>
      </c>
      <c r="AV103" s="4">
        <v>6</v>
      </c>
      <c r="AW103" s="4">
        <v>2011</v>
      </c>
      <c r="AX103" t="str">
        <f t="shared" si="25"/>
        <v>Delay</v>
      </c>
      <c r="AY103">
        <f t="shared" si="26"/>
        <v>13</v>
      </c>
    </row>
    <row r="104" spans="1:51" x14ac:dyDescent="0.2">
      <c r="A104" s="3">
        <v>84017</v>
      </c>
      <c r="B104" s="1" t="s">
        <v>151</v>
      </c>
      <c r="C104" s="1" t="s">
        <v>65</v>
      </c>
      <c r="D104" s="1" t="s">
        <v>130</v>
      </c>
      <c r="E104" s="1" t="s">
        <v>53</v>
      </c>
      <c r="F104" s="1" t="s">
        <v>53</v>
      </c>
      <c r="G104" s="13" t="s">
        <v>189</v>
      </c>
      <c r="H104" s="12">
        <v>40374</v>
      </c>
      <c r="I104" s="12" t="s">
        <v>190</v>
      </c>
      <c r="J104" s="12">
        <v>40357</v>
      </c>
      <c r="K104" s="4">
        <v>2569</v>
      </c>
      <c r="L104" s="1" t="s">
        <v>146</v>
      </c>
      <c r="M104" s="1" t="s">
        <v>132</v>
      </c>
      <c r="N104" s="1" t="s">
        <v>178</v>
      </c>
      <c r="O104" s="1" t="s">
        <v>93</v>
      </c>
      <c r="P104">
        <v>60</v>
      </c>
      <c r="Q104">
        <v>200</v>
      </c>
      <c r="R104">
        <v>1500</v>
      </c>
      <c r="S104">
        <v>7.5</v>
      </c>
      <c r="T104">
        <v>0.12</v>
      </c>
      <c r="U104">
        <f t="shared" si="22"/>
        <v>1500</v>
      </c>
      <c r="V104">
        <f t="shared" si="23"/>
        <v>12000</v>
      </c>
      <c r="W104" s="1" t="s">
        <v>155</v>
      </c>
      <c r="X104" s="1" t="s">
        <v>1236</v>
      </c>
      <c r="Y104" s="1" t="s">
        <v>156</v>
      </c>
      <c r="Z104" s="3">
        <v>7726</v>
      </c>
      <c r="AA104" s="4">
        <f t="shared" si="27"/>
        <v>11</v>
      </c>
      <c r="AB104" s="4">
        <f t="shared" si="38"/>
        <v>2266.689766</v>
      </c>
      <c r="AC104" s="4">
        <f t="shared" si="34"/>
        <v>11</v>
      </c>
      <c r="AD104" s="4">
        <f t="shared" si="33"/>
        <v>4351.5399643846158</v>
      </c>
      <c r="AE104" s="4">
        <v>11</v>
      </c>
      <c r="AF104" s="4">
        <v>11</v>
      </c>
      <c r="AG104" s="4">
        <f t="shared" si="36"/>
        <v>11</v>
      </c>
      <c r="AI104" t="e">
        <f t="shared" si="24"/>
        <v>#N/A</v>
      </c>
      <c r="AJ104" t="s">
        <v>81</v>
      </c>
      <c r="AK104" s="2"/>
      <c r="AL104" s="2" t="str">
        <f t="shared" si="37"/>
        <v>Freight Included in Commodity Cost</v>
      </c>
      <c r="AM104" s="4"/>
      <c r="AN104" t="e">
        <f>VLOOKUP([1]!Tabelle13[[#This Row],[Vlookup this ID for freight costs]],$AL$2:$AL$6811,2,FALSE)</f>
        <v>#REF!</v>
      </c>
      <c r="AP104">
        <v>3.23</v>
      </c>
      <c r="AQ104">
        <v>3.23</v>
      </c>
      <c r="AR104" s="4">
        <v>15</v>
      </c>
      <c r="AS104" s="4">
        <v>7</v>
      </c>
      <c r="AT104" s="4">
        <v>2010</v>
      </c>
      <c r="AU104" s="4">
        <v>28</v>
      </c>
      <c r="AV104" s="4">
        <v>6</v>
      </c>
      <c r="AW104" s="4">
        <v>2010</v>
      </c>
      <c r="AX104" t="str">
        <f t="shared" si="25"/>
        <v>No Delay</v>
      </c>
      <c r="AY104">
        <f t="shared" si="26"/>
        <v>0</v>
      </c>
    </row>
    <row r="105" spans="1:51" x14ac:dyDescent="0.2">
      <c r="A105" s="3">
        <v>23584</v>
      </c>
      <c r="B105" s="1" t="s">
        <v>175</v>
      </c>
      <c r="C105" s="1" t="s">
        <v>165</v>
      </c>
      <c r="D105" s="1" t="s">
        <v>74</v>
      </c>
      <c r="E105" s="1" t="s">
        <v>53</v>
      </c>
      <c r="F105" s="1" t="s">
        <v>53</v>
      </c>
      <c r="G105" s="13" t="s">
        <v>324</v>
      </c>
      <c r="H105" s="12">
        <v>40134</v>
      </c>
      <c r="I105" s="12" t="s">
        <v>324</v>
      </c>
      <c r="J105" s="12">
        <v>40134</v>
      </c>
      <c r="K105" s="4">
        <v>2018</v>
      </c>
      <c r="L105" s="1" t="s">
        <v>146</v>
      </c>
      <c r="M105" s="1" t="s">
        <v>248</v>
      </c>
      <c r="N105" s="1" t="s">
        <v>304</v>
      </c>
      <c r="O105" s="1" t="s">
        <v>305</v>
      </c>
      <c r="P105">
        <v>180</v>
      </c>
      <c r="Q105">
        <v>48</v>
      </c>
      <c r="R105">
        <v>2400</v>
      </c>
      <c r="S105">
        <v>50</v>
      </c>
      <c r="T105">
        <v>0.28000000000000003</v>
      </c>
      <c r="U105">
        <f t="shared" si="22"/>
        <v>2400</v>
      </c>
      <c r="V105">
        <f t="shared" si="23"/>
        <v>8640</v>
      </c>
      <c r="W105" s="1" t="s">
        <v>251</v>
      </c>
      <c r="X105" s="1" t="s">
        <v>252</v>
      </c>
      <c r="Y105" s="1" t="s">
        <v>252</v>
      </c>
      <c r="Z105" s="3">
        <v>9597</v>
      </c>
      <c r="AA105" s="4">
        <f t="shared" si="27"/>
        <v>11</v>
      </c>
      <c r="AB105" s="4">
        <f t="shared" si="38"/>
        <v>2250.0081003999999</v>
      </c>
      <c r="AC105" s="4">
        <f t="shared" si="34"/>
        <v>11</v>
      </c>
      <c r="AD105" s="4">
        <f t="shared" si="33"/>
        <v>2461.8443076666667</v>
      </c>
      <c r="AE105" s="4">
        <v>11</v>
      </c>
      <c r="AF105" s="4">
        <v>11</v>
      </c>
      <c r="AG105" s="4">
        <f t="shared" si="36"/>
        <v>11</v>
      </c>
      <c r="AI105" t="e">
        <f t="shared" si="24"/>
        <v>#N/A</v>
      </c>
      <c r="AJ105">
        <v>48</v>
      </c>
      <c r="AK105" s="2">
        <v>48</v>
      </c>
      <c r="AL105" s="2">
        <f t="shared" si="37"/>
        <v>48</v>
      </c>
      <c r="AM105" s="4"/>
      <c r="AN105" t="e">
        <f>VLOOKUP([1]!Tabelle13[[#This Row],[Vlookup this ID for freight costs]],$AL$2:$AL$6811,2,FALSE)</f>
        <v>#REF!</v>
      </c>
      <c r="AP105">
        <v>4.7</v>
      </c>
      <c r="AQ105">
        <v>4.7</v>
      </c>
      <c r="AR105" s="4">
        <v>17</v>
      </c>
      <c r="AS105" s="4">
        <v>11</v>
      </c>
      <c r="AT105" s="4">
        <v>2009</v>
      </c>
      <c r="AU105" s="4">
        <v>17</v>
      </c>
      <c r="AV105" s="4">
        <v>11</v>
      </c>
      <c r="AW105" s="4">
        <v>2009</v>
      </c>
      <c r="AX105" t="str">
        <f t="shared" si="25"/>
        <v>No Delay</v>
      </c>
      <c r="AY105">
        <f t="shared" si="26"/>
        <v>0</v>
      </c>
    </row>
    <row r="106" spans="1:51" x14ac:dyDescent="0.2">
      <c r="A106" s="3">
        <v>12236</v>
      </c>
      <c r="B106" s="1" t="s">
        <v>144</v>
      </c>
      <c r="C106" s="1" t="s">
        <v>65</v>
      </c>
      <c r="D106" s="1" t="s">
        <v>130</v>
      </c>
      <c r="E106" s="1" t="s">
        <v>53</v>
      </c>
      <c r="F106" s="1" t="s">
        <v>53</v>
      </c>
      <c r="G106" s="13" t="s">
        <v>325</v>
      </c>
      <c r="H106" s="12">
        <v>39701</v>
      </c>
      <c r="I106" s="12" t="s">
        <v>325</v>
      </c>
      <c r="J106" s="12">
        <v>39701</v>
      </c>
      <c r="K106" s="4">
        <v>1059</v>
      </c>
      <c r="L106" s="1" t="s">
        <v>146</v>
      </c>
      <c r="M106" s="1" t="s">
        <v>132</v>
      </c>
      <c r="N106" s="1" t="s">
        <v>302</v>
      </c>
      <c r="O106" s="1" t="s">
        <v>93</v>
      </c>
      <c r="P106">
        <v>30</v>
      </c>
      <c r="Q106">
        <v>196</v>
      </c>
      <c r="R106">
        <v>2677.36</v>
      </c>
      <c r="S106">
        <v>13.66</v>
      </c>
      <c r="T106">
        <v>0.46</v>
      </c>
      <c r="U106">
        <f t="shared" si="22"/>
        <v>2677.36</v>
      </c>
      <c r="V106">
        <f t="shared" si="23"/>
        <v>5880</v>
      </c>
      <c r="W106" s="1" t="s">
        <v>160</v>
      </c>
      <c r="X106" s="1" t="s">
        <v>1236</v>
      </c>
      <c r="Y106" s="1" t="s">
        <v>161</v>
      </c>
      <c r="Z106" s="3">
        <v>7348</v>
      </c>
      <c r="AA106" s="4">
        <f t="shared" si="27"/>
        <v>12</v>
      </c>
      <c r="AB106" s="4">
        <f t="shared" si="38"/>
        <v>2266.2507747999998</v>
      </c>
      <c r="AC106" s="4">
        <f t="shared" si="34"/>
        <v>12</v>
      </c>
      <c r="AD106" s="4">
        <f t="shared" si="33"/>
        <v>2024.5336602857144</v>
      </c>
      <c r="AE106" s="4">
        <v>12</v>
      </c>
      <c r="AF106" s="4">
        <v>12</v>
      </c>
      <c r="AG106" s="4">
        <f t="shared" si="36"/>
        <v>12</v>
      </c>
      <c r="AI106" t="e">
        <f t="shared" si="24"/>
        <v>#N/A</v>
      </c>
      <c r="AJ106">
        <v>900</v>
      </c>
      <c r="AK106" s="2">
        <v>900</v>
      </c>
      <c r="AL106" s="2">
        <f t="shared" si="37"/>
        <v>900</v>
      </c>
      <c r="AM106" s="4"/>
      <c r="AN106" t="e">
        <f>VLOOKUP([1]!Tabelle13[[#This Row],[Vlookup this ID for freight costs]],$AL$2:$AL$6811,2,FALSE)</f>
        <v>#REF!</v>
      </c>
      <c r="AP106">
        <v>4.28</v>
      </c>
      <c r="AQ106">
        <v>4.28</v>
      </c>
      <c r="AR106" s="4">
        <v>10</v>
      </c>
      <c r="AS106" s="4">
        <v>9</v>
      </c>
      <c r="AT106" s="4">
        <v>2008</v>
      </c>
      <c r="AU106" s="4">
        <v>10</v>
      </c>
      <c r="AV106" s="4">
        <v>9</v>
      </c>
      <c r="AW106" s="4">
        <v>2008</v>
      </c>
      <c r="AX106" t="str">
        <f t="shared" si="25"/>
        <v>No Delay</v>
      </c>
      <c r="AY106">
        <f t="shared" si="26"/>
        <v>0</v>
      </c>
    </row>
    <row r="107" spans="1:51" x14ac:dyDescent="0.2">
      <c r="A107" s="3">
        <v>28923</v>
      </c>
      <c r="B107" s="1" t="s">
        <v>175</v>
      </c>
      <c r="C107" s="1" t="s">
        <v>165</v>
      </c>
      <c r="D107" s="1" t="s">
        <v>52</v>
      </c>
      <c r="E107" s="1" t="s">
        <v>53</v>
      </c>
      <c r="F107" s="1" t="s">
        <v>53</v>
      </c>
      <c r="G107" s="13" t="s">
        <v>326</v>
      </c>
      <c r="H107" s="12">
        <v>41418</v>
      </c>
      <c r="I107" s="12" t="s">
        <v>326</v>
      </c>
      <c r="J107" s="12">
        <v>41418</v>
      </c>
      <c r="K107" s="4">
        <v>4730</v>
      </c>
      <c r="L107" s="1" t="s">
        <v>146</v>
      </c>
      <c r="M107" s="1" t="s">
        <v>211</v>
      </c>
      <c r="N107" s="1" t="s">
        <v>327</v>
      </c>
      <c r="O107" s="1" t="s">
        <v>93</v>
      </c>
      <c r="P107">
        <v>30</v>
      </c>
      <c r="Q107">
        <v>132</v>
      </c>
      <c r="R107">
        <v>2640</v>
      </c>
      <c r="S107">
        <v>20</v>
      </c>
      <c r="T107">
        <v>0.67</v>
      </c>
      <c r="U107">
        <f t="shared" si="22"/>
        <v>2640</v>
      </c>
      <c r="V107">
        <f t="shared" si="23"/>
        <v>3960</v>
      </c>
      <c r="W107" s="1" t="s">
        <v>213</v>
      </c>
      <c r="X107" s="1" t="s">
        <v>1236</v>
      </c>
      <c r="Y107" s="1" t="s">
        <v>161</v>
      </c>
      <c r="Z107" s="3">
        <v>5149</v>
      </c>
      <c r="AA107" s="4">
        <f t="shared" si="27"/>
        <v>12</v>
      </c>
      <c r="AB107" s="4">
        <f t="shared" si="38"/>
        <v>2259.2269155999998</v>
      </c>
      <c r="AC107" s="4">
        <f t="shared" si="34"/>
        <v>12</v>
      </c>
      <c r="AD107" s="4">
        <f t="shared" si="33"/>
        <v>2067.6571618333332</v>
      </c>
      <c r="AE107" s="4">
        <v>12</v>
      </c>
      <c r="AF107" s="4">
        <v>12</v>
      </c>
      <c r="AG107" s="4">
        <f t="shared" si="36"/>
        <v>12</v>
      </c>
      <c r="AI107" t="e">
        <f t="shared" si="24"/>
        <v>#N/A</v>
      </c>
      <c r="AJ107">
        <v>1025.3699999999999</v>
      </c>
      <c r="AK107" s="2">
        <v>1025.3699999999999</v>
      </c>
      <c r="AL107" s="2">
        <f t="shared" si="37"/>
        <v>1025.3699999999999</v>
      </c>
      <c r="AM107" s="4"/>
      <c r="AN107" t="e">
        <f>VLOOKUP([1]!Tabelle13[[#This Row],[Vlookup this ID for freight costs]],$AL$2:$AL$6811,2,FALSE)</f>
        <v>#REF!</v>
      </c>
      <c r="AP107">
        <v>3.27</v>
      </c>
      <c r="AQ107">
        <v>3.27</v>
      </c>
      <c r="AR107" s="4">
        <v>24</v>
      </c>
      <c r="AS107" s="4">
        <v>5</v>
      </c>
      <c r="AT107" s="4">
        <v>2013</v>
      </c>
      <c r="AU107" s="4">
        <v>24</v>
      </c>
      <c r="AV107" s="4">
        <v>5</v>
      </c>
      <c r="AW107" s="4">
        <v>2013</v>
      </c>
      <c r="AX107" t="str">
        <f t="shared" si="25"/>
        <v>No Delay</v>
      </c>
      <c r="AY107">
        <f t="shared" si="26"/>
        <v>0</v>
      </c>
    </row>
    <row r="108" spans="1:51" x14ac:dyDescent="0.2">
      <c r="A108" s="3">
        <v>64664</v>
      </c>
      <c r="B108" s="1" t="s">
        <v>328</v>
      </c>
      <c r="C108" s="1" t="s">
        <v>150</v>
      </c>
      <c r="D108" s="1" t="s">
        <v>100</v>
      </c>
      <c r="E108" s="1" t="s">
        <v>253</v>
      </c>
      <c r="F108" s="1" t="s">
        <v>253</v>
      </c>
      <c r="G108" s="13" t="s">
        <v>329</v>
      </c>
      <c r="H108" s="12">
        <v>40821</v>
      </c>
      <c r="I108" s="12" t="s">
        <v>329</v>
      </c>
      <c r="J108" s="12">
        <v>40821</v>
      </c>
      <c r="K108" s="4">
        <v>3494</v>
      </c>
      <c r="L108" s="1" t="s">
        <v>146</v>
      </c>
      <c r="M108" s="1" t="s">
        <v>170</v>
      </c>
      <c r="N108" s="1" t="s">
        <v>163</v>
      </c>
      <c r="O108" s="1" t="s">
        <v>93</v>
      </c>
      <c r="P108">
        <v>60</v>
      </c>
      <c r="Q108">
        <v>120</v>
      </c>
      <c r="R108">
        <v>1791.6</v>
      </c>
      <c r="S108">
        <v>14.93</v>
      </c>
      <c r="T108">
        <v>0.25</v>
      </c>
      <c r="U108">
        <f t="shared" si="22"/>
        <v>1791.6</v>
      </c>
      <c r="V108">
        <f t="shared" si="23"/>
        <v>7200</v>
      </c>
      <c r="W108" s="1" t="s">
        <v>155</v>
      </c>
      <c r="X108" s="1" t="s">
        <v>1236</v>
      </c>
      <c r="Y108" s="1" t="s">
        <v>156</v>
      </c>
      <c r="Z108" s="3">
        <v>8107</v>
      </c>
      <c r="AA108" s="4">
        <f t="shared" si="27"/>
        <v>12</v>
      </c>
      <c r="AB108" s="4">
        <f t="shared" si="38"/>
        <v>2257.9099419999998</v>
      </c>
      <c r="AC108" s="4">
        <f t="shared" si="34"/>
        <v>12</v>
      </c>
      <c r="AD108" s="4">
        <f t="shared" si="33"/>
        <v>1894.0672419354835</v>
      </c>
      <c r="AE108" s="4">
        <v>12</v>
      </c>
      <c r="AF108" s="4">
        <v>12</v>
      </c>
      <c r="AG108" s="4">
        <f t="shared" si="36"/>
        <v>12</v>
      </c>
      <c r="AI108" t="e">
        <f t="shared" si="24"/>
        <v>#N/A</v>
      </c>
      <c r="AJ108">
        <v>160.52000000000001</v>
      </c>
      <c r="AK108" s="2">
        <v>160.52000000000001</v>
      </c>
      <c r="AL108" s="2">
        <f t="shared" si="37"/>
        <v>160.52000000000001</v>
      </c>
      <c r="AM108" s="4"/>
      <c r="AN108" t="e">
        <f>VLOOKUP([1]!Tabelle13[[#This Row],[Vlookup this ID for freight costs]],$AL$2:$AL$6811,2,FALSE)</f>
        <v>#REF!</v>
      </c>
      <c r="AP108">
        <v>2.96</v>
      </c>
      <c r="AQ108">
        <v>2.96</v>
      </c>
      <c r="AR108" s="4">
        <v>5</v>
      </c>
      <c r="AS108" s="4">
        <v>10</v>
      </c>
      <c r="AT108" s="4">
        <v>2011</v>
      </c>
      <c r="AU108" s="4">
        <v>5</v>
      </c>
      <c r="AV108" s="4">
        <v>10</v>
      </c>
      <c r="AW108" s="4">
        <v>2011</v>
      </c>
      <c r="AX108" t="str">
        <f t="shared" si="25"/>
        <v>No Delay</v>
      </c>
      <c r="AY108">
        <f t="shared" si="26"/>
        <v>0</v>
      </c>
    </row>
    <row r="109" spans="1:51" x14ac:dyDescent="0.2">
      <c r="A109" s="3">
        <v>77181</v>
      </c>
      <c r="B109" s="1" t="s">
        <v>175</v>
      </c>
      <c r="C109" s="1" t="s">
        <v>165</v>
      </c>
      <c r="D109" s="1" t="s">
        <v>52</v>
      </c>
      <c r="E109" s="1" t="s">
        <v>53</v>
      </c>
      <c r="F109" s="1" t="s">
        <v>53</v>
      </c>
      <c r="G109" s="13" t="s">
        <v>330</v>
      </c>
      <c r="H109" s="12">
        <v>41338</v>
      </c>
      <c r="I109" s="12" t="s">
        <v>330</v>
      </c>
      <c r="J109" s="12">
        <v>41338</v>
      </c>
      <c r="K109" s="4">
        <v>4499</v>
      </c>
      <c r="L109" s="1" t="s">
        <v>146</v>
      </c>
      <c r="M109" s="1" t="s">
        <v>170</v>
      </c>
      <c r="N109" s="1" t="s">
        <v>284</v>
      </c>
      <c r="O109" s="1" t="s">
        <v>93</v>
      </c>
      <c r="P109">
        <v>30</v>
      </c>
      <c r="Q109">
        <v>196</v>
      </c>
      <c r="R109">
        <v>439.04</v>
      </c>
      <c r="S109">
        <v>2.2400000000000002</v>
      </c>
      <c r="T109">
        <v>7.0000000000000007E-2</v>
      </c>
      <c r="U109">
        <f t="shared" si="22"/>
        <v>439.04</v>
      </c>
      <c r="V109">
        <f t="shared" si="23"/>
        <v>5880</v>
      </c>
      <c r="W109" s="1" t="s">
        <v>155</v>
      </c>
      <c r="X109" s="1" t="s">
        <v>1236</v>
      </c>
      <c r="Y109" s="1" t="s">
        <v>156</v>
      </c>
      <c r="Z109" s="3">
        <v>5457</v>
      </c>
      <c r="AA109" s="4">
        <f t="shared" si="27"/>
        <v>12</v>
      </c>
      <c r="AB109" s="4">
        <f t="shared" si="38"/>
        <v>2266.2507747999998</v>
      </c>
      <c r="AC109" s="4">
        <f t="shared" si="34"/>
        <v>12</v>
      </c>
      <c r="AD109" s="4">
        <f t="shared" si="33"/>
        <v>2024.5336602857144</v>
      </c>
      <c r="AE109" s="4">
        <v>12</v>
      </c>
      <c r="AF109" s="4">
        <v>12</v>
      </c>
      <c r="AG109" s="4">
        <f t="shared" si="36"/>
        <v>12</v>
      </c>
      <c r="AI109" t="e">
        <f t="shared" si="24"/>
        <v>#N/A</v>
      </c>
      <c r="AJ109">
        <v>917.35</v>
      </c>
      <c r="AK109" s="2">
        <v>917.35</v>
      </c>
      <c r="AL109" s="2">
        <f t="shared" si="37"/>
        <v>917.35</v>
      </c>
      <c r="AM109" s="4"/>
      <c r="AN109" t="e">
        <f>VLOOKUP([1]!Tabelle13[[#This Row],[Vlookup this ID for freight costs]],$AL$2:$AL$6811,2,FALSE)</f>
        <v>#REF!</v>
      </c>
      <c r="AP109">
        <v>0.54</v>
      </c>
      <c r="AQ109">
        <v>0.54</v>
      </c>
      <c r="AR109" s="4">
        <v>5</v>
      </c>
      <c r="AS109" s="4">
        <v>4</v>
      </c>
      <c r="AT109" s="4">
        <v>2013</v>
      </c>
      <c r="AU109" s="4">
        <v>5</v>
      </c>
      <c r="AV109" s="4">
        <v>4</v>
      </c>
      <c r="AW109" s="4">
        <v>2013</v>
      </c>
      <c r="AX109" t="str">
        <f t="shared" si="25"/>
        <v>No Delay</v>
      </c>
      <c r="AY109">
        <f t="shared" si="26"/>
        <v>0</v>
      </c>
    </row>
    <row r="110" spans="1:51" x14ac:dyDescent="0.2">
      <c r="A110" s="3">
        <v>82283</v>
      </c>
      <c r="B110" s="1" t="s">
        <v>175</v>
      </c>
      <c r="C110" s="1" t="s">
        <v>165</v>
      </c>
      <c r="D110" s="1" t="s">
        <v>130</v>
      </c>
      <c r="E110" s="1" t="s">
        <v>53</v>
      </c>
      <c r="F110" s="1" t="s">
        <v>53</v>
      </c>
      <c r="G110" s="13" t="s">
        <v>173</v>
      </c>
      <c r="H110" s="12">
        <v>40193</v>
      </c>
      <c r="I110" s="12" t="s">
        <v>158</v>
      </c>
      <c r="J110" s="12">
        <v>40200</v>
      </c>
      <c r="K110" s="4">
        <v>2155</v>
      </c>
      <c r="L110" s="1" t="s">
        <v>146</v>
      </c>
      <c r="M110" s="1" t="s">
        <v>132</v>
      </c>
      <c r="N110" s="1" t="s">
        <v>154</v>
      </c>
      <c r="O110" s="1" t="s">
        <v>93</v>
      </c>
      <c r="P110">
        <v>60</v>
      </c>
      <c r="Q110">
        <v>59</v>
      </c>
      <c r="R110">
        <v>661.98</v>
      </c>
      <c r="S110">
        <v>11.22</v>
      </c>
      <c r="T110">
        <v>0.19</v>
      </c>
      <c r="U110">
        <f t="shared" si="22"/>
        <v>661.98</v>
      </c>
      <c r="V110">
        <f t="shared" si="23"/>
        <v>3540</v>
      </c>
      <c r="W110" s="1" t="s">
        <v>160</v>
      </c>
      <c r="X110" s="1" t="s">
        <v>1236</v>
      </c>
      <c r="Y110" s="1" t="s">
        <v>161</v>
      </c>
      <c r="Z110" s="3">
        <v>5149</v>
      </c>
      <c r="AA110" s="4">
        <f t="shared" si="27"/>
        <v>12</v>
      </c>
      <c r="AB110" s="4">
        <f t="shared" si="38"/>
        <v>2251.2153262000002</v>
      </c>
      <c r="AC110" s="4">
        <f t="shared" si="34"/>
        <v>12</v>
      </c>
      <c r="AD110" s="4">
        <f t="shared" si="33"/>
        <v>1403.8550891666666</v>
      </c>
      <c r="AE110" s="4">
        <v>12</v>
      </c>
      <c r="AF110" s="4">
        <v>12</v>
      </c>
      <c r="AG110" s="4">
        <f t="shared" si="36"/>
        <v>12</v>
      </c>
      <c r="AI110" t="e">
        <f t="shared" si="24"/>
        <v>#N/A</v>
      </c>
      <c r="AJ110">
        <v>1311</v>
      </c>
      <c r="AK110" s="2">
        <v>1311</v>
      </c>
      <c r="AL110" s="2">
        <f t="shared" si="37"/>
        <v>1311</v>
      </c>
      <c r="AM110" s="4"/>
      <c r="AN110" t="e">
        <f>VLOOKUP([1]!Tabelle13[[#This Row],[Vlookup this ID for freight costs]],$AL$2:$AL$6811,2,FALSE)</f>
        <v>#REF!</v>
      </c>
      <c r="AP110">
        <v>1.3</v>
      </c>
      <c r="AQ110">
        <v>1.3</v>
      </c>
      <c r="AR110" s="4">
        <v>15</v>
      </c>
      <c r="AS110" s="4">
        <v>1</v>
      </c>
      <c r="AT110" s="4">
        <v>2010</v>
      </c>
      <c r="AU110" s="4">
        <v>22</v>
      </c>
      <c r="AV110" s="4">
        <v>1</v>
      </c>
      <c r="AW110" s="4">
        <v>2010</v>
      </c>
      <c r="AX110" t="str">
        <f t="shared" si="25"/>
        <v>Delay</v>
      </c>
      <c r="AY110">
        <f t="shared" si="26"/>
        <v>7</v>
      </c>
    </row>
    <row r="111" spans="1:51" x14ac:dyDescent="0.2">
      <c r="A111" s="3">
        <v>85769</v>
      </c>
      <c r="B111" s="1" t="s">
        <v>215</v>
      </c>
      <c r="C111" s="1" t="s">
        <v>89</v>
      </c>
      <c r="D111" s="1" t="s">
        <v>130</v>
      </c>
      <c r="E111" s="1" t="s">
        <v>53</v>
      </c>
      <c r="F111" s="1" t="s">
        <v>53</v>
      </c>
      <c r="G111" s="13" t="s">
        <v>331</v>
      </c>
      <c r="H111" s="12">
        <v>40724</v>
      </c>
      <c r="I111" s="12" t="s">
        <v>332</v>
      </c>
      <c r="J111" s="12">
        <v>40720</v>
      </c>
      <c r="K111" s="4">
        <v>3273</v>
      </c>
      <c r="L111" s="1" t="s">
        <v>146</v>
      </c>
      <c r="M111" s="1" t="s">
        <v>132</v>
      </c>
      <c r="N111" s="1" t="s">
        <v>333</v>
      </c>
      <c r="O111" s="1" t="s">
        <v>93</v>
      </c>
      <c r="P111">
        <v>60</v>
      </c>
      <c r="Q111">
        <v>207</v>
      </c>
      <c r="R111">
        <v>273.24</v>
      </c>
      <c r="S111">
        <v>1.32</v>
      </c>
      <c r="T111">
        <v>0.02</v>
      </c>
      <c r="U111">
        <f t="shared" si="22"/>
        <v>273.24</v>
      </c>
      <c r="V111">
        <f t="shared" si="23"/>
        <v>12420</v>
      </c>
      <c r="W111" s="1" t="s">
        <v>155</v>
      </c>
      <c r="X111" s="1" t="s">
        <v>1236</v>
      </c>
      <c r="Y111" s="1" t="s">
        <v>156</v>
      </c>
      <c r="Z111" s="3">
        <v>9211</v>
      </c>
      <c r="AA111" s="4">
        <f t="shared" si="27"/>
        <v>12</v>
      </c>
      <c r="AB111" s="4">
        <f t="shared" si="38"/>
        <v>2267.4580006000001</v>
      </c>
      <c r="AC111" s="4">
        <f t="shared" si="34"/>
        <v>12</v>
      </c>
      <c r="AD111" s="4">
        <f t="shared" si="33"/>
        <v>1139.8821130000001</v>
      </c>
      <c r="AE111" s="4">
        <v>12</v>
      </c>
      <c r="AF111" s="4">
        <v>12</v>
      </c>
      <c r="AG111" s="4">
        <f t="shared" si="36"/>
        <v>12</v>
      </c>
      <c r="AI111" t="e">
        <f t="shared" si="24"/>
        <v>#N/A</v>
      </c>
      <c r="AJ111">
        <v>2503.34</v>
      </c>
      <c r="AK111" s="2">
        <v>2503.34</v>
      </c>
      <c r="AL111" s="2">
        <f t="shared" si="37"/>
        <v>2503.34</v>
      </c>
      <c r="AM111" s="4"/>
      <c r="AN111" t="e">
        <f>VLOOKUP([1]!Tabelle13[[#This Row],[Vlookup this ID for freight costs]],$AL$2:$AL$6811,2,FALSE)</f>
        <v>#REF!</v>
      </c>
      <c r="AP111">
        <v>0.45</v>
      </c>
      <c r="AQ111">
        <v>0.45</v>
      </c>
      <c r="AR111" s="4">
        <v>30</v>
      </c>
      <c r="AS111" s="4">
        <v>6</v>
      </c>
      <c r="AT111" s="4">
        <v>2011</v>
      </c>
      <c r="AU111" s="4">
        <v>26</v>
      </c>
      <c r="AV111" s="4">
        <v>6</v>
      </c>
      <c r="AW111" s="4">
        <v>2011</v>
      </c>
      <c r="AX111" t="str">
        <f t="shared" si="25"/>
        <v>No Delay</v>
      </c>
      <c r="AY111">
        <f t="shared" si="26"/>
        <v>0</v>
      </c>
    </row>
    <row r="112" spans="1:51" x14ac:dyDescent="0.2">
      <c r="A112" s="3">
        <v>1</v>
      </c>
      <c r="B112" s="1" t="s">
        <v>317</v>
      </c>
      <c r="C112" s="1" t="s">
        <v>89</v>
      </c>
      <c r="D112" s="1" t="s">
        <v>52</v>
      </c>
      <c r="E112" s="1" t="s">
        <v>53</v>
      </c>
      <c r="F112" s="1" t="s">
        <v>53</v>
      </c>
      <c r="G112" s="13" t="s">
        <v>334</v>
      </c>
      <c r="H112" s="12">
        <v>38870</v>
      </c>
      <c r="I112" s="12" t="s">
        <v>334</v>
      </c>
      <c r="J112" s="12">
        <v>38870</v>
      </c>
      <c r="K112" s="4">
        <v>3</v>
      </c>
      <c r="L112" s="1" t="s">
        <v>56</v>
      </c>
      <c r="M112" s="1" t="s">
        <v>335</v>
      </c>
      <c r="N112" s="1" t="s">
        <v>336</v>
      </c>
      <c r="O112" s="1" t="s">
        <v>337</v>
      </c>
      <c r="P112">
        <v>30</v>
      </c>
      <c r="Q112">
        <v>19</v>
      </c>
      <c r="R112">
        <v>551</v>
      </c>
      <c r="S112">
        <v>29</v>
      </c>
      <c r="T112">
        <v>0.97</v>
      </c>
      <c r="U112">
        <f t="shared" si="22"/>
        <v>551</v>
      </c>
      <c r="V112">
        <f t="shared" si="23"/>
        <v>570</v>
      </c>
      <c r="W112" s="1" t="s">
        <v>338</v>
      </c>
      <c r="X112" s="1" t="s">
        <v>1236</v>
      </c>
      <c r="Y112" s="1" t="s">
        <v>339</v>
      </c>
      <c r="Z112" s="3">
        <v>8878</v>
      </c>
      <c r="AA112" s="4">
        <f t="shared" si="27"/>
        <v>13</v>
      </c>
      <c r="AB112" s="4">
        <f>4.997+0.1387*Q112-4.826*P112+0.003501*R112</f>
        <v>-135.21864900000003</v>
      </c>
      <c r="AC112" s="4">
        <f t="shared" si="34"/>
        <v>13</v>
      </c>
      <c r="AD112" s="4">
        <f t="shared" si="33"/>
        <v>216.74267056975</v>
      </c>
      <c r="AE112" s="4">
        <v>13</v>
      </c>
      <c r="AF112" s="4">
        <v>13</v>
      </c>
      <c r="AG112" s="4">
        <f t="shared" si="36"/>
        <v>13</v>
      </c>
      <c r="AI112" t="e">
        <f t="shared" si="24"/>
        <v>#N/A</v>
      </c>
      <c r="AJ112">
        <v>780.34</v>
      </c>
      <c r="AK112" s="2">
        <v>780.34</v>
      </c>
      <c r="AL112" s="2">
        <f t="shared" si="37"/>
        <v>780.34</v>
      </c>
      <c r="AM112" s="4"/>
      <c r="AN112" t="e">
        <f>VLOOKUP([1]!Tabelle13[[#This Row],[Vlookup this ID for freight costs]],$AL$2:$AL$6811,2,FALSE)</f>
        <v>#REF!</v>
      </c>
      <c r="AP112">
        <v>0</v>
      </c>
      <c r="AR112" s="4">
        <v>2</v>
      </c>
      <c r="AS112" s="4">
        <v>6</v>
      </c>
      <c r="AT112" s="4">
        <v>2006</v>
      </c>
      <c r="AU112" s="4">
        <v>2</v>
      </c>
      <c r="AV112" s="4">
        <v>6</v>
      </c>
      <c r="AW112" s="4">
        <v>2006</v>
      </c>
      <c r="AX112" t="str">
        <f t="shared" si="25"/>
        <v>No Delay</v>
      </c>
      <c r="AY112">
        <f t="shared" si="26"/>
        <v>0</v>
      </c>
    </row>
    <row r="113" spans="1:51" x14ac:dyDescent="0.2">
      <c r="A113" s="3">
        <v>5243</v>
      </c>
      <c r="B113" s="1" t="s">
        <v>88</v>
      </c>
      <c r="C113" s="1" t="s">
        <v>89</v>
      </c>
      <c r="D113" s="1" t="s">
        <v>52</v>
      </c>
      <c r="E113" s="1" t="s">
        <v>53</v>
      </c>
      <c r="F113" s="1" t="s">
        <v>53</v>
      </c>
      <c r="G113" s="13" t="s">
        <v>340</v>
      </c>
      <c r="H113" s="12">
        <v>38937</v>
      </c>
      <c r="I113" s="12" t="s">
        <v>340</v>
      </c>
      <c r="J113" s="12">
        <v>38937</v>
      </c>
      <c r="K113" s="4">
        <v>8</v>
      </c>
      <c r="L113" s="1" t="s">
        <v>56</v>
      </c>
      <c r="M113" s="1" t="s">
        <v>335</v>
      </c>
      <c r="N113" s="1" t="s">
        <v>336</v>
      </c>
      <c r="O113" s="1" t="s">
        <v>337</v>
      </c>
      <c r="P113">
        <v>30</v>
      </c>
      <c r="Q113">
        <v>19</v>
      </c>
      <c r="R113">
        <v>551</v>
      </c>
      <c r="S113">
        <v>29</v>
      </c>
      <c r="T113">
        <v>0.97</v>
      </c>
      <c r="U113">
        <f t="shared" si="22"/>
        <v>551</v>
      </c>
      <c r="V113">
        <f t="shared" si="23"/>
        <v>570</v>
      </c>
      <c r="W113" s="1" t="s">
        <v>338</v>
      </c>
      <c r="X113" s="1" t="s">
        <v>1236</v>
      </c>
      <c r="Y113" s="1" t="s">
        <v>339</v>
      </c>
      <c r="Z113" s="3">
        <v>8878</v>
      </c>
      <c r="AA113" s="4">
        <f t="shared" si="27"/>
        <v>13</v>
      </c>
      <c r="AB113" s="4">
        <f>4.997+0.1387*Q113-4.826*P113+0.003501*R113</f>
        <v>-135.21864900000003</v>
      </c>
      <c r="AC113" s="4">
        <f t="shared" si="34"/>
        <v>13</v>
      </c>
      <c r="AD113" s="4">
        <f t="shared" si="33"/>
        <v>216.74267056975</v>
      </c>
      <c r="AE113" s="4">
        <v>13</v>
      </c>
      <c r="AF113" s="4">
        <v>13</v>
      </c>
      <c r="AG113" s="4">
        <f t="shared" si="36"/>
        <v>13</v>
      </c>
      <c r="AH113" s="4">
        <v>11620</v>
      </c>
      <c r="AI113">
        <f t="shared" si="24"/>
        <v>1871</v>
      </c>
      <c r="AJ113">
        <v>859.53</v>
      </c>
      <c r="AK113" s="2">
        <v>859.53</v>
      </c>
      <c r="AL113" s="2">
        <f t="shared" si="37"/>
        <v>859.53</v>
      </c>
      <c r="AM113" s="4"/>
      <c r="AN113" t="e">
        <f>VLOOKUP([1]!Tabelle13[[#This Row],[Vlookup this ID for freight costs]],$AL$2:$AL$6811,2,FALSE)</f>
        <v>#REF!</v>
      </c>
      <c r="AP113">
        <v>0</v>
      </c>
      <c r="AR113" s="4">
        <v>8</v>
      </c>
      <c r="AS113" s="4">
        <v>8</v>
      </c>
      <c r="AT113" s="4">
        <v>2006</v>
      </c>
      <c r="AU113" s="4">
        <v>8</v>
      </c>
      <c r="AV113" s="4">
        <v>8</v>
      </c>
      <c r="AW113" s="4">
        <v>2006</v>
      </c>
      <c r="AX113" t="str">
        <f t="shared" si="25"/>
        <v>No Delay</v>
      </c>
      <c r="AY113">
        <f t="shared" si="26"/>
        <v>0</v>
      </c>
    </row>
    <row r="114" spans="1:51" x14ac:dyDescent="0.2">
      <c r="A114" s="3">
        <v>64183</v>
      </c>
      <c r="B114" s="1" t="s">
        <v>50</v>
      </c>
      <c r="C114" s="1" t="s">
        <v>51</v>
      </c>
      <c r="D114" s="1" t="s">
        <v>52</v>
      </c>
      <c r="E114" s="1" t="s">
        <v>53</v>
      </c>
      <c r="F114" s="1" t="s">
        <v>53</v>
      </c>
      <c r="G114" s="13" t="s">
        <v>341</v>
      </c>
      <c r="H114" s="12">
        <v>41913</v>
      </c>
      <c r="I114" s="12" t="s">
        <v>341</v>
      </c>
      <c r="J114" s="12">
        <v>41913</v>
      </c>
      <c r="K114" s="4">
        <v>5974</v>
      </c>
      <c r="L114" s="1" t="s">
        <v>146</v>
      </c>
      <c r="M114" s="1" t="s">
        <v>342</v>
      </c>
      <c r="N114" s="1" t="s">
        <v>343</v>
      </c>
      <c r="O114" s="1" t="s">
        <v>344</v>
      </c>
      <c r="P114">
        <v>60</v>
      </c>
      <c r="Q114">
        <v>80</v>
      </c>
      <c r="R114">
        <v>5328</v>
      </c>
      <c r="S114">
        <v>66.599999999999994</v>
      </c>
      <c r="T114">
        <v>1.1100000000000001</v>
      </c>
      <c r="U114">
        <f t="shared" si="22"/>
        <v>5328</v>
      </c>
      <c r="V114">
        <f t="shared" si="23"/>
        <v>4800</v>
      </c>
      <c r="W114" s="1" t="s">
        <v>243</v>
      </c>
      <c r="X114" s="1" t="s">
        <v>244</v>
      </c>
      <c r="Y114" s="1" t="s">
        <v>244</v>
      </c>
      <c r="Z114" s="3">
        <v>7163</v>
      </c>
      <c r="AA114" s="4">
        <f t="shared" si="27"/>
        <v>13</v>
      </c>
      <c r="AB114" s="4">
        <f xml:space="preserve"> 2244.740206  + 0.1097478*Q114</f>
        <v>2253.5200300000001</v>
      </c>
      <c r="AC114" s="4">
        <f t="shared" si="34"/>
        <v>13</v>
      </c>
      <c r="AD114" s="4">
        <f t="shared" si="33"/>
        <v>1410.8796552500003</v>
      </c>
      <c r="AE114" s="4">
        <v>13</v>
      </c>
      <c r="AF114" s="4">
        <v>13</v>
      </c>
      <c r="AG114" s="4">
        <f t="shared" si="36"/>
        <v>13</v>
      </c>
      <c r="AI114" t="e">
        <f t="shared" si="24"/>
        <v>#N/A</v>
      </c>
      <c r="AJ114">
        <v>277.39999999999998</v>
      </c>
      <c r="AK114" s="2">
        <v>277.39999999999998</v>
      </c>
      <c r="AL114" s="2">
        <f t="shared" si="37"/>
        <v>277.39999999999998</v>
      </c>
      <c r="AM114" s="4"/>
      <c r="AN114" t="e">
        <f>VLOOKUP([1]!Tabelle13[[#This Row],[Vlookup this ID for freight costs]],$AL$2:$AL$6811,2,FALSE)</f>
        <v>#REF!</v>
      </c>
      <c r="AP114">
        <v>5.48</v>
      </c>
      <c r="AQ114">
        <v>5.48</v>
      </c>
      <c r="AR114" s="4">
        <v>1</v>
      </c>
      <c r="AS114" s="4">
        <v>10</v>
      </c>
      <c r="AT114" s="4">
        <v>2014</v>
      </c>
      <c r="AU114" s="4">
        <v>1</v>
      </c>
      <c r="AV114" s="4">
        <v>10</v>
      </c>
      <c r="AW114" s="4">
        <v>2014</v>
      </c>
      <c r="AX114" t="str">
        <f t="shared" si="25"/>
        <v>No Delay</v>
      </c>
      <c r="AY114">
        <f t="shared" si="26"/>
        <v>0</v>
      </c>
    </row>
    <row r="115" spans="1:51" x14ac:dyDescent="0.2">
      <c r="A115" s="3">
        <v>83442</v>
      </c>
      <c r="B115" s="1" t="s">
        <v>151</v>
      </c>
      <c r="C115" s="1" t="s">
        <v>65</v>
      </c>
      <c r="D115" s="1" t="s">
        <v>130</v>
      </c>
      <c r="E115" s="1" t="s">
        <v>53</v>
      </c>
      <c r="F115" s="1" t="s">
        <v>53</v>
      </c>
      <c r="G115" s="13" t="s">
        <v>189</v>
      </c>
      <c r="H115" s="12">
        <v>40374</v>
      </c>
      <c r="I115" s="12" t="s">
        <v>190</v>
      </c>
      <c r="J115" s="12">
        <v>40357</v>
      </c>
      <c r="K115" s="4">
        <v>2565</v>
      </c>
      <c r="L115" s="1" t="s">
        <v>146</v>
      </c>
      <c r="M115" s="1" t="s">
        <v>132</v>
      </c>
      <c r="N115" s="1" t="s">
        <v>275</v>
      </c>
      <c r="O115" s="1" t="s">
        <v>93</v>
      </c>
      <c r="P115">
        <v>60</v>
      </c>
      <c r="Q115">
        <v>155</v>
      </c>
      <c r="R115">
        <v>1357.8</v>
      </c>
      <c r="S115">
        <v>8.76</v>
      </c>
      <c r="T115">
        <v>0.15</v>
      </c>
      <c r="U115">
        <f t="shared" si="22"/>
        <v>1357.8</v>
      </c>
      <c r="V115">
        <f t="shared" si="23"/>
        <v>9300</v>
      </c>
      <c r="W115" s="1" t="s">
        <v>160</v>
      </c>
      <c r="X115" s="1" t="s">
        <v>1236</v>
      </c>
      <c r="Y115" s="1" t="s">
        <v>161</v>
      </c>
      <c r="Z115" s="3">
        <v>7348</v>
      </c>
      <c r="AA115" s="4">
        <f t="shared" si="27"/>
        <v>13</v>
      </c>
      <c r="AB115" s="4">
        <f xml:space="preserve"> 2244.740206  + 0.1097478*Q115</f>
        <v>2261.751115</v>
      </c>
      <c r="AC115" s="4">
        <f t="shared" si="34"/>
        <v>13</v>
      </c>
      <c r="AD115" s="4">
        <f t="shared" si="33"/>
        <v>350.33333333333331</v>
      </c>
      <c r="AE115" s="4">
        <v>13</v>
      </c>
      <c r="AF115" s="4">
        <v>13</v>
      </c>
      <c r="AG115" s="4">
        <f t="shared" si="36"/>
        <v>13</v>
      </c>
      <c r="AI115" t="e">
        <f t="shared" si="24"/>
        <v>#N/A</v>
      </c>
      <c r="AJ115" t="s">
        <v>81</v>
      </c>
      <c r="AK115" s="2"/>
      <c r="AL115" s="2" t="str">
        <f t="shared" si="37"/>
        <v>Freight Included in Commodity Cost</v>
      </c>
      <c r="AM115" s="4"/>
      <c r="AN115" t="e">
        <f>VLOOKUP([1]!Tabelle13[[#This Row],[Vlookup this ID for freight costs]],$AL$2:$AL$6811,2,FALSE)</f>
        <v>#REF!</v>
      </c>
      <c r="AP115">
        <v>2.93</v>
      </c>
      <c r="AQ115">
        <v>2.93</v>
      </c>
      <c r="AR115" s="4">
        <v>15</v>
      </c>
      <c r="AS115" s="4">
        <v>7</v>
      </c>
      <c r="AT115" s="4">
        <v>2010</v>
      </c>
      <c r="AU115" s="4">
        <v>28</v>
      </c>
      <c r="AV115" s="4">
        <v>6</v>
      </c>
      <c r="AW115" s="4">
        <v>2010</v>
      </c>
      <c r="AX115" t="str">
        <f t="shared" si="25"/>
        <v>No Delay</v>
      </c>
      <c r="AY115">
        <f t="shared" si="26"/>
        <v>0</v>
      </c>
    </row>
    <row r="116" spans="1:51" x14ac:dyDescent="0.2">
      <c r="A116" s="3">
        <v>85103</v>
      </c>
      <c r="B116" s="1" t="s">
        <v>175</v>
      </c>
      <c r="C116" s="1" t="s">
        <v>165</v>
      </c>
      <c r="D116" s="1" t="s">
        <v>130</v>
      </c>
      <c r="E116" s="1" t="s">
        <v>53</v>
      </c>
      <c r="F116" s="1" t="s">
        <v>53</v>
      </c>
      <c r="G116" s="13" t="s">
        <v>345</v>
      </c>
      <c r="H116" s="12">
        <v>40331</v>
      </c>
      <c r="I116" s="12" t="s">
        <v>346</v>
      </c>
      <c r="J116" s="12">
        <v>40290</v>
      </c>
      <c r="K116" s="4">
        <v>2370</v>
      </c>
      <c r="L116" s="1" t="s">
        <v>146</v>
      </c>
      <c r="M116" s="1" t="s">
        <v>132</v>
      </c>
      <c r="N116" s="1" t="s">
        <v>275</v>
      </c>
      <c r="O116" s="1" t="s">
        <v>93</v>
      </c>
      <c r="P116">
        <v>60</v>
      </c>
      <c r="Q116">
        <v>1600</v>
      </c>
      <c r="R116">
        <v>14016</v>
      </c>
      <c r="S116">
        <v>8.76</v>
      </c>
      <c r="T116">
        <v>0.15</v>
      </c>
      <c r="U116">
        <f t="shared" si="22"/>
        <v>14016</v>
      </c>
      <c r="V116">
        <f t="shared" si="23"/>
        <v>96000</v>
      </c>
      <c r="W116" s="1" t="s">
        <v>179</v>
      </c>
      <c r="X116" s="1" t="s">
        <v>1236</v>
      </c>
      <c r="Y116" s="1" t="s">
        <v>156</v>
      </c>
      <c r="Z116" s="3">
        <v>5457</v>
      </c>
      <c r="AA116" s="4">
        <f t="shared" si="27"/>
        <v>13</v>
      </c>
      <c r="AB116" s="4">
        <f xml:space="preserve"> 2244.740206  + 0.1097478*Q116</f>
        <v>2420.3366860000001</v>
      </c>
      <c r="AC116" s="4">
        <f t="shared" si="34"/>
        <v>13</v>
      </c>
      <c r="AD116" s="4">
        <f t="shared" si="33"/>
        <v>538.96390885714288</v>
      </c>
      <c r="AE116" s="4">
        <v>13</v>
      </c>
      <c r="AF116" s="4">
        <v>13</v>
      </c>
      <c r="AG116" s="4">
        <f t="shared" si="36"/>
        <v>13</v>
      </c>
      <c r="AI116" t="e">
        <f t="shared" si="24"/>
        <v>#N/A</v>
      </c>
      <c r="AJ116">
        <v>1758.6</v>
      </c>
      <c r="AK116" s="2">
        <v>1758.6</v>
      </c>
      <c r="AL116" s="2">
        <f t="shared" si="37"/>
        <v>1758.6</v>
      </c>
      <c r="AM116" s="4"/>
      <c r="AN116" t="e">
        <f>VLOOKUP([1]!Tabelle13[[#This Row],[Vlookup this ID for freight costs]],$AL$2:$AL$6811,2,FALSE)</f>
        <v>#REF!</v>
      </c>
      <c r="AP116">
        <v>30.22</v>
      </c>
      <c r="AQ116">
        <v>30.22</v>
      </c>
      <c r="AR116" s="4">
        <v>2</v>
      </c>
      <c r="AS116" s="4">
        <v>6</v>
      </c>
      <c r="AT116" s="4">
        <v>2010</v>
      </c>
      <c r="AU116" s="4">
        <v>22</v>
      </c>
      <c r="AV116" s="4">
        <v>4</v>
      </c>
      <c r="AW116" s="4">
        <v>2010</v>
      </c>
      <c r="AX116" t="str">
        <f t="shared" si="25"/>
        <v>No Delay</v>
      </c>
      <c r="AY116">
        <f t="shared" si="26"/>
        <v>0</v>
      </c>
    </row>
    <row r="117" spans="1:51" x14ac:dyDescent="0.2">
      <c r="A117" s="3">
        <v>5294</v>
      </c>
      <c r="B117" s="1" t="s">
        <v>64</v>
      </c>
      <c r="C117" s="1" t="s">
        <v>65</v>
      </c>
      <c r="D117" s="1" t="s">
        <v>52</v>
      </c>
      <c r="E117" s="1" t="s">
        <v>53</v>
      </c>
      <c r="F117" s="1" t="s">
        <v>53</v>
      </c>
      <c r="G117" s="13" t="s">
        <v>347</v>
      </c>
      <c r="H117" s="12">
        <v>39100</v>
      </c>
      <c r="I117" s="12" t="s">
        <v>347</v>
      </c>
      <c r="J117" s="12">
        <v>39100</v>
      </c>
      <c r="K117" s="4">
        <v>56</v>
      </c>
      <c r="L117" s="1" t="s">
        <v>56</v>
      </c>
      <c r="M117" s="1" t="s">
        <v>126</v>
      </c>
      <c r="N117" s="1" t="s">
        <v>127</v>
      </c>
      <c r="O117" s="1" t="s">
        <v>128</v>
      </c>
      <c r="P117">
        <v>20</v>
      </c>
      <c r="Q117">
        <v>40</v>
      </c>
      <c r="R117">
        <v>1600</v>
      </c>
      <c r="S117">
        <v>40</v>
      </c>
      <c r="T117">
        <v>2</v>
      </c>
      <c r="U117">
        <f t="shared" si="22"/>
        <v>1600</v>
      </c>
      <c r="V117">
        <f t="shared" si="23"/>
        <v>800</v>
      </c>
      <c r="W117" s="1" t="s">
        <v>126</v>
      </c>
      <c r="X117" s="1" t="s">
        <v>129</v>
      </c>
      <c r="Y117" s="1" t="s">
        <v>129</v>
      </c>
      <c r="Z117" s="3">
        <v>4993</v>
      </c>
      <c r="AA117" s="4">
        <f t="shared" si="27"/>
        <v>14</v>
      </c>
      <c r="AB117" s="4">
        <f>4.997+0.1387*Q117-4.826*P117+0.003501*R117</f>
        <v>-80.37339999999999</v>
      </c>
      <c r="AC117" s="4">
        <f t="shared" si="34"/>
        <v>14</v>
      </c>
      <c r="AD117" s="4">
        <f t="shared" si="33"/>
        <v>17.853287495749989</v>
      </c>
      <c r="AE117" s="4">
        <v>14</v>
      </c>
      <c r="AF117" s="4">
        <v>14</v>
      </c>
      <c r="AG117" s="4">
        <f t="shared" si="36"/>
        <v>14</v>
      </c>
      <c r="AH117" s="4">
        <v>11970</v>
      </c>
      <c r="AI117">
        <f t="shared" si="24"/>
        <v>3337</v>
      </c>
      <c r="AJ117">
        <v>713.58</v>
      </c>
      <c r="AK117" s="2">
        <v>713.58</v>
      </c>
      <c r="AL117" s="2">
        <f t="shared" si="37"/>
        <v>713.58</v>
      </c>
      <c r="AM117" s="4"/>
      <c r="AN117" t="e">
        <f>VLOOKUP([1]!Tabelle13[[#This Row],[Vlookup this ID for freight costs]],$AL$2:$AL$6811,2,FALSE)</f>
        <v>#REF!</v>
      </c>
      <c r="AP117">
        <v>0</v>
      </c>
      <c r="AR117" s="4">
        <v>18</v>
      </c>
      <c r="AS117" s="4">
        <v>1</v>
      </c>
      <c r="AT117" s="4">
        <v>2007</v>
      </c>
      <c r="AU117" s="4">
        <v>18</v>
      </c>
      <c r="AV117" s="4">
        <v>1</v>
      </c>
      <c r="AW117" s="4">
        <v>2007</v>
      </c>
      <c r="AX117" t="str">
        <f t="shared" si="25"/>
        <v>No Delay</v>
      </c>
      <c r="AY117">
        <f t="shared" si="26"/>
        <v>0</v>
      </c>
    </row>
    <row r="118" spans="1:51" x14ac:dyDescent="0.2">
      <c r="A118" s="3">
        <v>10766</v>
      </c>
      <c r="B118" s="1" t="s">
        <v>164</v>
      </c>
      <c r="C118" s="1" t="s">
        <v>165</v>
      </c>
      <c r="D118" s="1" t="s">
        <v>130</v>
      </c>
      <c r="E118" s="1" t="s">
        <v>53</v>
      </c>
      <c r="F118" s="1" t="s">
        <v>53</v>
      </c>
      <c r="G118" s="13" t="s">
        <v>246</v>
      </c>
      <c r="H118" s="12">
        <v>39965</v>
      </c>
      <c r="I118" s="12" t="s">
        <v>246</v>
      </c>
      <c r="J118" s="12">
        <v>39965</v>
      </c>
      <c r="K118" s="4">
        <v>1568</v>
      </c>
      <c r="L118" s="1" t="s">
        <v>146</v>
      </c>
      <c r="M118" s="1" t="s">
        <v>132</v>
      </c>
      <c r="N118" s="1" t="s">
        <v>275</v>
      </c>
      <c r="O118" s="1" t="s">
        <v>93</v>
      </c>
      <c r="P118">
        <v>60</v>
      </c>
      <c r="Q118">
        <v>3574</v>
      </c>
      <c r="R118">
        <v>31308.240000000002</v>
      </c>
      <c r="S118">
        <v>8.76</v>
      </c>
      <c r="T118">
        <v>0.15</v>
      </c>
      <c r="U118">
        <f t="shared" si="22"/>
        <v>31308.239999999998</v>
      </c>
      <c r="V118">
        <f t="shared" si="23"/>
        <v>214440</v>
      </c>
      <c r="W118" s="1" t="s">
        <v>160</v>
      </c>
      <c r="X118" s="1" t="s">
        <v>1236</v>
      </c>
      <c r="Y118" s="1" t="s">
        <v>161</v>
      </c>
      <c r="Z118" s="3">
        <v>5149</v>
      </c>
      <c r="AA118" s="4">
        <f t="shared" si="27"/>
        <v>14</v>
      </c>
      <c r="AB118" s="4">
        <f t="shared" ref="AB118:AB123" si="39" xml:space="preserve"> 2244.740206  + 0.1097478*Q118</f>
        <v>2636.9788432</v>
      </c>
      <c r="AC118" s="4">
        <f t="shared" si="34"/>
        <v>14</v>
      </c>
      <c r="AD118" s="4">
        <f t="shared" si="33"/>
        <v>14</v>
      </c>
      <c r="AE118" s="4">
        <v>14</v>
      </c>
      <c r="AF118" s="4">
        <v>14</v>
      </c>
      <c r="AG118" s="4">
        <f t="shared" si="36"/>
        <v>14</v>
      </c>
      <c r="AH118" s="4">
        <v>82529</v>
      </c>
      <c r="AI118">
        <f t="shared" si="24"/>
        <v>23127</v>
      </c>
      <c r="AJ118">
        <v>1375.36</v>
      </c>
      <c r="AK118" s="2">
        <v>1375.36</v>
      </c>
      <c r="AL118" s="2">
        <f t="shared" si="37"/>
        <v>1375.36</v>
      </c>
      <c r="AM118" s="4"/>
      <c r="AN118" t="e">
        <f>VLOOKUP([1]!Tabelle13[[#This Row],[Vlookup this ID for freight costs]],$AL$2:$AL$6811,2,FALSE)</f>
        <v>#REF!</v>
      </c>
      <c r="AP118">
        <v>61.36</v>
      </c>
      <c r="AQ118">
        <v>61.36</v>
      </c>
      <c r="AR118" s="4">
        <v>1</v>
      </c>
      <c r="AS118" s="4">
        <v>6</v>
      </c>
      <c r="AT118" s="4">
        <v>2009</v>
      </c>
      <c r="AU118" s="4">
        <v>1</v>
      </c>
      <c r="AV118" s="4">
        <v>6</v>
      </c>
      <c r="AW118" s="4">
        <v>2009</v>
      </c>
      <c r="AX118" t="str">
        <f t="shared" si="25"/>
        <v>No Delay</v>
      </c>
      <c r="AY118">
        <f t="shared" si="26"/>
        <v>0</v>
      </c>
    </row>
    <row r="119" spans="1:51" x14ac:dyDescent="0.2">
      <c r="A119" s="3">
        <v>11156</v>
      </c>
      <c r="B119" s="1" t="s">
        <v>164</v>
      </c>
      <c r="C119" s="1" t="s">
        <v>165</v>
      </c>
      <c r="D119" s="1" t="s">
        <v>130</v>
      </c>
      <c r="E119" s="1"/>
      <c r="F119" s="1" t="s">
        <v>107</v>
      </c>
      <c r="G119" s="13" t="s">
        <v>348</v>
      </c>
      <c r="H119" s="12">
        <v>39372</v>
      </c>
      <c r="I119" s="12" t="s">
        <v>348</v>
      </c>
      <c r="J119" s="12">
        <v>39372</v>
      </c>
      <c r="K119" s="4">
        <v>437</v>
      </c>
      <c r="L119" s="1" t="s">
        <v>146</v>
      </c>
      <c r="M119" s="1" t="s">
        <v>132</v>
      </c>
      <c r="N119" s="1" t="s">
        <v>221</v>
      </c>
      <c r="O119" s="1" t="s">
        <v>93</v>
      </c>
      <c r="P119">
        <v>60</v>
      </c>
      <c r="Q119">
        <v>294</v>
      </c>
      <c r="R119">
        <v>446.88</v>
      </c>
      <c r="S119">
        <v>1.52</v>
      </c>
      <c r="T119">
        <v>0.03</v>
      </c>
      <c r="U119">
        <f t="shared" si="22"/>
        <v>446.88</v>
      </c>
      <c r="V119">
        <f t="shared" si="23"/>
        <v>17640</v>
      </c>
      <c r="W119" s="1" t="s">
        <v>197</v>
      </c>
      <c r="X119" s="1" t="s">
        <v>1236</v>
      </c>
      <c r="Y119" s="1" t="s">
        <v>3082</v>
      </c>
      <c r="Z119" s="3">
        <v>5851</v>
      </c>
      <c r="AA119" s="4">
        <f t="shared" si="27"/>
        <v>14</v>
      </c>
      <c r="AB119" s="4">
        <f t="shared" si="39"/>
        <v>2277.0060592</v>
      </c>
      <c r="AC119" s="4">
        <f t="shared" si="34"/>
        <v>14</v>
      </c>
      <c r="AD119" s="4">
        <f t="shared" si="33"/>
        <v>37.666666666666664</v>
      </c>
      <c r="AE119" s="4">
        <v>14</v>
      </c>
      <c r="AF119" s="4">
        <v>14</v>
      </c>
      <c r="AG119" s="4">
        <f t="shared" si="36"/>
        <v>14</v>
      </c>
      <c r="AH119" s="4">
        <v>83453</v>
      </c>
      <c r="AI119">
        <f t="shared" si="24"/>
        <v>3202</v>
      </c>
      <c r="AJ119">
        <v>632.6</v>
      </c>
      <c r="AK119" s="2">
        <v>632.6</v>
      </c>
      <c r="AL119" s="2">
        <f t="shared" si="37"/>
        <v>632.6</v>
      </c>
      <c r="AM119" s="4"/>
      <c r="AN119" t="e">
        <f>VLOOKUP([1]!Tabelle13[[#This Row],[Vlookup this ID for freight costs]],$AL$2:$AL$6811,2,FALSE)</f>
        <v>#REF!</v>
      </c>
      <c r="AP119">
        <v>0.72</v>
      </c>
      <c r="AQ119">
        <v>0.72</v>
      </c>
      <c r="AR119" s="4">
        <v>17</v>
      </c>
      <c r="AS119" s="4">
        <v>10</v>
      </c>
      <c r="AT119" s="4">
        <v>2007</v>
      </c>
      <c r="AU119" s="4">
        <v>17</v>
      </c>
      <c r="AV119" s="4">
        <v>10</v>
      </c>
      <c r="AW119" s="4">
        <v>2007</v>
      </c>
      <c r="AX119" t="str">
        <f t="shared" si="25"/>
        <v>No Delay</v>
      </c>
      <c r="AY119">
        <f t="shared" si="26"/>
        <v>0</v>
      </c>
    </row>
    <row r="120" spans="1:51" x14ac:dyDescent="0.2">
      <c r="A120" s="3">
        <v>11319</v>
      </c>
      <c r="B120" s="1" t="s">
        <v>164</v>
      </c>
      <c r="C120" s="1" t="s">
        <v>165</v>
      </c>
      <c r="D120" s="1" t="s">
        <v>130</v>
      </c>
      <c r="E120" s="1" t="s">
        <v>53</v>
      </c>
      <c r="F120" s="1" t="s">
        <v>53</v>
      </c>
      <c r="G120" s="13" t="s">
        <v>246</v>
      </c>
      <c r="H120" s="12">
        <v>39965</v>
      </c>
      <c r="I120" s="12" t="s">
        <v>246</v>
      </c>
      <c r="J120" s="12">
        <v>39965</v>
      </c>
      <c r="K120" s="4">
        <v>1572</v>
      </c>
      <c r="L120" s="1" t="s">
        <v>146</v>
      </c>
      <c r="M120" s="1" t="s">
        <v>132</v>
      </c>
      <c r="N120" s="1" t="s">
        <v>147</v>
      </c>
      <c r="O120" s="1" t="s">
        <v>148</v>
      </c>
      <c r="P120">
        <v>30</v>
      </c>
      <c r="Q120">
        <v>90</v>
      </c>
      <c r="R120">
        <v>2362.5</v>
      </c>
      <c r="S120">
        <v>26.25</v>
      </c>
      <c r="T120">
        <v>0.88</v>
      </c>
      <c r="U120">
        <f t="shared" si="22"/>
        <v>2362.5</v>
      </c>
      <c r="V120">
        <f t="shared" si="23"/>
        <v>2700</v>
      </c>
      <c r="W120" s="1" t="s">
        <v>149</v>
      </c>
      <c r="X120" s="1" t="s">
        <v>150</v>
      </c>
      <c r="Y120" s="1" t="s">
        <v>150</v>
      </c>
      <c r="Z120" s="3">
        <v>3680</v>
      </c>
      <c r="AA120" s="4">
        <f t="shared" si="27"/>
        <v>14</v>
      </c>
      <c r="AB120" s="4">
        <f t="shared" si="39"/>
        <v>2254.6175079999998</v>
      </c>
      <c r="AC120" s="4">
        <f t="shared" si="34"/>
        <v>14</v>
      </c>
      <c r="AD120" s="4">
        <f t="shared" si="33"/>
        <v>1513.180894285714</v>
      </c>
      <c r="AE120" s="3" t="s">
        <v>349</v>
      </c>
      <c r="AF120" s="3">
        <v>14</v>
      </c>
      <c r="AG120" s="4">
        <f>AI120</f>
        <v>14</v>
      </c>
      <c r="AH120" s="4">
        <v>10766</v>
      </c>
      <c r="AI120">
        <f t="shared" si="24"/>
        <v>14</v>
      </c>
      <c r="AJ120" t="s">
        <v>349</v>
      </c>
      <c r="AK120" s="2">
        <v>1375.36</v>
      </c>
      <c r="AL120" s="2">
        <f>AN120</f>
        <v>1375.36</v>
      </c>
      <c r="AM120" s="4">
        <v>10766</v>
      </c>
      <c r="AN120">
        <f>INDEX($AJ$2:$AJ$6811,MATCH(AM120,$A$2:$A$6811,0))</f>
        <v>1375.36</v>
      </c>
      <c r="AP120">
        <v>4.63</v>
      </c>
      <c r="AQ120">
        <v>4.63</v>
      </c>
      <c r="AR120" s="4">
        <v>1</v>
      </c>
      <c r="AS120" s="4">
        <v>6</v>
      </c>
      <c r="AT120" s="4">
        <v>2009</v>
      </c>
      <c r="AU120" s="4">
        <v>1</v>
      </c>
      <c r="AV120" s="4">
        <v>6</v>
      </c>
      <c r="AW120" s="4">
        <v>2009</v>
      </c>
      <c r="AX120" t="str">
        <f t="shared" si="25"/>
        <v>No Delay</v>
      </c>
      <c r="AY120">
        <f t="shared" si="26"/>
        <v>0</v>
      </c>
    </row>
    <row r="121" spans="1:51" x14ac:dyDescent="0.2">
      <c r="A121" s="3">
        <v>11622</v>
      </c>
      <c r="B121" s="1" t="s">
        <v>350</v>
      </c>
      <c r="C121" s="1" t="s">
        <v>65</v>
      </c>
      <c r="D121" s="1" t="s">
        <v>130</v>
      </c>
      <c r="E121" s="1" t="s">
        <v>53</v>
      </c>
      <c r="F121" s="1" t="s">
        <v>53</v>
      </c>
      <c r="G121" s="13" t="s">
        <v>351</v>
      </c>
      <c r="H121" s="12">
        <v>39896</v>
      </c>
      <c r="I121" s="12" t="s">
        <v>351</v>
      </c>
      <c r="J121" s="12">
        <v>39896</v>
      </c>
      <c r="K121" s="4">
        <v>1433</v>
      </c>
      <c r="L121" s="1" t="s">
        <v>146</v>
      </c>
      <c r="M121" s="1" t="s">
        <v>132</v>
      </c>
      <c r="N121" s="1" t="s">
        <v>147</v>
      </c>
      <c r="O121" s="1" t="s">
        <v>148</v>
      </c>
      <c r="P121">
        <v>30</v>
      </c>
      <c r="Q121">
        <v>143</v>
      </c>
      <c r="R121">
        <v>3753.75</v>
      </c>
      <c r="S121">
        <v>26.25</v>
      </c>
      <c r="T121">
        <v>0.88</v>
      </c>
      <c r="U121">
        <f t="shared" si="22"/>
        <v>3753.75</v>
      </c>
      <c r="V121">
        <f t="shared" si="23"/>
        <v>4290</v>
      </c>
      <c r="W121" s="1" t="s">
        <v>149</v>
      </c>
      <c r="X121" s="1" t="s">
        <v>150</v>
      </c>
      <c r="Y121" s="1" t="s">
        <v>150</v>
      </c>
      <c r="Z121" s="3">
        <v>4785</v>
      </c>
      <c r="AA121" s="4">
        <f t="shared" si="27"/>
        <v>14</v>
      </c>
      <c r="AB121" s="4">
        <f t="shared" si="39"/>
        <v>2260.4341414</v>
      </c>
      <c r="AC121" s="4">
        <f t="shared" si="34"/>
        <v>14</v>
      </c>
      <c r="AD121" s="4">
        <f t="shared" si="33"/>
        <v>1771.9878068888893</v>
      </c>
      <c r="AE121" s="4">
        <v>14</v>
      </c>
      <c r="AF121" s="4">
        <v>14</v>
      </c>
      <c r="AG121" s="4">
        <f t="shared" ref="AG121:AG143" si="40">AE121</f>
        <v>14</v>
      </c>
      <c r="AH121" s="4">
        <v>82601</v>
      </c>
      <c r="AI121">
        <f t="shared" si="24"/>
        <v>1482</v>
      </c>
      <c r="AJ121">
        <v>6443.61</v>
      </c>
      <c r="AK121" s="2">
        <v>6443.61</v>
      </c>
      <c r="AL121" s="2">
        <f t="shared" ref="AL121:AL143" si="41">AJ121</f>
        <v>6443.61</v>
      </c>
      <c r="AM121" s="4"/>
      <c r="AN121" t="e">
        <f>VLOOKUP([1]!Tabelle13[[#This Row],[Vlookup this ID for freight costs]],$AL$2:$AL$6811,2,FALSE)</f>
        <v>#REF!</v>
      </c>
      <c r="AP121">
        <v>7.36</v>
      </c>
      <c r="AQ121">
        <v>7.36</v>
      </c>
      <c r="AR121" s="4">
        <v>24</v>
      </c>
      <c r="AS121" s="4">
        <v>4</v>
      </c>
      <c r="AT121" s="4">
        <v>2009</v>
      </c>
      <c r="AU121" s="4">
        <v>24</v>
      </c>
      <c r="AV121" s="4">
        <v>4</v>
      </c>
      <c r="AW121" s="4">
        <v>2009</v>
      </c>
      <c r="AX121" t="str">
        <f t="shared" si="25"/>
        <v>No Delay</v>
      </c>
      <c r="AY121">
        <f t="shared" si="26"/>
        <v>0</v>
      </c>
    </row>
    <row r="122" spans="1:51" x14ac:dyDescent="0.2">
      <c r="A122" s="3">
        <v>33296</v>
      </c>
      <c r="B122" s="1" t="s">
        <v>175</v>
      </c>
      <c r="C122" s="1" t="s">
        <v>165</v>
      </c>
      <c r="D122" s="1" t="s">
        <v>100</v>
      </c>
      <c r="E122" s="1" t="s">
        <v>53</v>
      </c>
      <c r="F122" s="1" t="s">
        <v>53</v>
      </c>
      <c r="G122" s="13" t="s">
        <v>307</v>
      </c>
      <c r="H122" s="12">
        <v>40631</v>
      </c>
      <c r="I122" s="12" t="s">
        <v>307</v>
      </c>
      <c r="J122" s="12">
        <v>40631</v>
      </c>
      <c r="K122" s="4">
        <v>3098</v>
      </c>
      <c r="L122" s="1" t="s">
        <v>146</v>
      </c>
      <c r="M122" s="1" t="s">
        <v>240</v>
      </c>
      <c r="N122" s="1" t="s">
        <v>352</v>
      </c>
      <c r="O122" s="1" t="s">
        <v>344</v>
      </c>
      <c r="P122">
        <v>120</v>
      </c>
      <c r="Q122">
        <v>95</v>
      </c>
      <c r="R122">
        <v>8780.85</v>
      </c>
      <c r="S122">
        <v>92.43</v>
      </c>
      <c r="T122">
        <v>0.77</v>
      </c>
      <c r="U122">
        <f t="shared" si="22"/>
        <v>8780.85</v>
      </c>
      <c r="V122">
        <f t="shared" si="23"/>
        <v>11400</v>
      </c>
      <c r="W122" s="1" t="s">
        <v>149</v>
      </c>
      <c r="X122" s="1" t="s">
        <v>150</v>
      </c>
      <c r="Y122" s="1" t="s">
        <v>150</v>
      </c>
      <c r="Z122" s="3">
        <v>3680</v>
      </c>
      <c r="AA122" s="4">
        <f t="shared" si="27"/>
        <v>14</v>
      </c>
      <c r="AB122" s="4">
        <f t="shared" si="39"/>
        <v>2255.1662470000001</v>
      </c>
      <c r="AC122" s="4">
        <f t="shared" si="34"/>
        <v>14</v>
      </c>
      <c r="AD122" s="4">
        <f t="shared" si="33"/>
        <v>2440.11440275</v>
      </c>
      <c r="AE122" s="4">
        <v>14</v>
      </c>
      <c r="AF122" s="4">
        <v>14</v>
      </c>
      <c r="AG122" s="4">
        <f t="shared" si="40"/>
        <v>14</v>
      </c>
      <c r="AI122" t="e">
        <f t="shared" si="24"/>
        <v>#N/A</v>
      </c>
      <c r="AJ122">
        <v>171</v>
      </c>
      <c r="AK122" s="2">
        <v>171</v>
      </c>
      <c r="AL122" s="2">
        <f t="shared" si="41"/>
        <v>171</v>
      </c>
      <c r="AM122" s="4"/>
      <c r="AN122" t="e">
        <f>VLOOKUP([1]!Tabelle13[[#This Row],[Vlookup this ID for freight costs]],$AL$2:$AL$6811,2,FALSE)</f>
        <v>#REF!</v>
      </c>
      <c r="AP122">
        <v>14.49</v>
      </c>
      <c r="AQ122">
        <v>14.49</v>
      </c>
      <c r="AR122" s="4">
        <v>29</v>
      </c>
      <c r="AS122" s="4">
        <v>4</v>
      </c>
      <c r="AT122" s="4">
        <v>2011</v>
      </c>
      <c r="AU122" s="4">
        <v>29</v>
      </c>
      <c r="AV122" s="4">
        <v>4</v>
      </c>
      <c r="AW122" s="4">
        <v>2011</v>
      </c>
      <c r="AX122" t="str">
        <f t="shared" si="25"/>
        <v>No Delay</v>
      </c>
      <c r="AY122">
        <f t="shared" si="26"/>
        <v>0</v>
      </c>
    </row>
    <row r="123" spans="1:51" x14ac:dyDescent="0.2">
      <c r="A123" s="3">
        <v>66277</v>
      </c>
      <c r="B123" s="1" t="s">
        <v>175</v>
      </c>
      <c r="C123" s="1" t="s">
        <v>165</v>
      </c>
      <c r="D123" s="1" t="s">
        <v>100</v>
      </c>
      <c r="E123" s="1" t="s">
        <v>53</v>
      </c>
      <c r="F123" s="1" t="s">
        <v>53</v>
      </c>
      <c r="G123" s="13" t="s">
        <v>353</v>
      </c>
      <c r="H123" s="12">
        <v>41039</v>
      </c>
      <c r="I123" s="12" t="s">
        <v>353</v>
      </c>
      <c r="J123" s="12">
        <v>41039</v>
      </c>
      <c r="K123" s="4">
        <v>3903</v>
      </c>
      <c r="L123" s="1" t="s">
        <v>146</v>
      </c>
      <c r="M123" s="1" t="s">
        <v>240</v>
      </c>
      <c r="N123" s="1" t="s">
        <v>352</v>
      </c>
      <c r="O123" s="1" t="s">
        <v>344</v>
      </c>
      <c r="P123">
        <v>120</v>
      </c>
      <c r="Q123">
        <v>100</v>
      </c>
      <c r="R123">
        <v>6660</v>
      </c>
      <c r="S123">
        <v>66.599999999999994</v>
      </c>
      <c r="T123">
        <v>0.55000000000000004</v>
      </c>
      <c r="U123">
        <f t="shared" si="22"/>
        <v>6659.9999999999991</v>
      </c>
      <c r="V123">
        <f t="shared" si="23"/>
        <v>12000</v>
      </c>
      <c r="W123" s="1" t="s">
        <v>149</v>
      </c>
      <c r="X123" s="1" t="s">
        <v>150</v>
      </c>
      <c r="Y123" s="1" t="s">
        <v>150</v>
      </c>
      <c r="Z123" s="3">
        <v>3680</v>
      </c>
      <c r="AA123" s="4">
        <f t="shared" si="27"/>
        <v>14</v>
      </c>
      <c r="AB123" s="4">
        <f t="shared" si="39"/>
        <v>2255.714986</v>
      </c>
      <c r="AC123" s="4">
        <f t="shared" si="34"/>
        <v>14</v>
      </c>
      <c r="AD123" s="4">
        <f t="shared" si="33"/>
        <v>4351.5399643846158</v>
      </c>
      <c r="AE123" s="4">
        <v>14</v>
      </c>
      <c r="AF123" s="4">
        <v>14</v>
      </c>
      <c r="AG123" s="4">
        <f t="shared" si="40"/>
        <v>14</v>
      </c>
      <c r="AI123" t="e">
        <f t="shared" si="24"/>
        <v>#N/A</v>
      </c>
      <c r="AJ123">
        <v>527</v>
      </c>
      <c r="AK123" s="2">
        <v>527</v>
      </c>
      <c r="AL123" s="2">
        <f t="shared" si="41"/>
        <v>527</v>
      </c>
      <c r="AM123" s="4"/>
      <c r="AN123" t="e">
        <f>VLOOKUP([1]!Tabelle13[[#This Row],[Vlookup this ID for freight costs]],$AL$2:$AL$6811,2,FALSE)</f>
        <v>#REF!</v>
      </c>
      <c r="AP123">
        <v>9.34</v>
      </c>
      <c r="AQ123">
        <v>9.34</v>
      </c>
      <c r="AR123" s="4">
        <v>10</v>
      </c>
      <c r="AS123" s="4">
        <v>5</v>
      </c>
      <c r="AT123" s="4">
        <v>2012</v>
      </c>
      <c r="AU123" s="4">
        <v>10</v>
      </c>
      <c r="AV123" s="4">
        <v>5</v>
      </c>
      <c r="AW123" s="4">
        <v>2012</v>
      </c>
      <c r="AX123" t="str">
        <f t="shared" si="25"/>
        <v>No Delay</v>
      </c>
      <c r="AY123">
        <f t="shared" si="26"/>
        <v>0</v>
      </c>
    </row>
    <row r="124" spans="1:51" x14ac:dyDescent="0.2">
      <c r="A124" s="3">
        <v>77712</v>
      </c>
      <c r="B124" s="1" t="s">
        <v>140</v>
      </c>
      <c r="C124" s="1" t="s">
        <v>99</v>
      </c>
      <c r="D124" s="1" t="s">
        <v>52</v>
      </c>
      <c r="E124" s="1" t="s">
        <v>53</v>
      </c>
      <c r="F124" s="1" t="s">
        <v>53</v>
      </c>
      <c r="G124" s="13" t="s">
        <v>354</v>
      </c>
      <c r="H124" s="12">
        <v>40647</v>
      </c>
      <c r="I124" s="12" t="s">
        <v>354</v>
      </c>
      <c r="J124" s="12">
        <v>40647</v>
      </c>
      <c r="K124" s="4">
        <v>3144</v>
      </c>
      <c r="L124" s="1" t="s">
        <v>56</v>
      </c>
      <c r="M124" s="1" t="s">
        <v>57</v>
      </c>
      <c r="N124" s="1" t="s">
        <v>104</v>
      </c>
      <c r="O124" s="1" t="s">
        <v>59</v>
      </c>
      <c r="P124">
        <v>100</v>
      </c>
      <c r="Q124">
        <v>30</v>
      </c>
      <c r="R124">
        <v>2400</v>
      </c>
      <c r="S124">
        <v>80</v>
      </c>
      <c r="T124">
        <v>0.8</v>
      </c>
      <c r="U124">
        <f t="shared" si="22"/>
        <v>2400</v>
      </c>
      <c r="V124">
        <f t="shared" si="23"/>
        <v>3000</v>
      </c>
      <c r="W124" s="1" t="s">
        <v>60</v>
      </c>
      <c r="X124" s="1" t="s">
        <v>61</v>
      </c>
      <c r="Y124" s="1" t="s">
        <v>61</v>
      </c>
      <c r="Z124" s="3">
        <v>11731</v>
      </c>
      <c r="AA124" s="4">
        <f t="shared" si="27"/>
        <v>14</v>
      </c>
      <c r="AB124" s="4">
        <f>4.997+0.1387*Q124-4.826*P124+0.003501*R124</f>
        <v>-465.03959999999995</v>
      </c>
      <c r="AC124" s="4">
        <f t="shared" ref="AC124:AC155" si="42">AF124</f>
        <v>14</v>
      </c>
      <c r="AD124" s="4">
        <f t="shared" si="33"/>
        <v>36</v>
      </c>
      <c r="AE124" s="4">
        <v>14</v>
      </c>
      <c r="AF124" s="4">
        <v>14</v>
      </c>
      <c r="AG124" s="4">
        <f t="shared" si="40"/>
        <v>14</v>
      </c>
      <c r="AI124" t="e">
        <f t="shared" si="24"/>
        <v>#N/A</v>
      </c>
      <c r="AJ124">
        <v>1489.33</v>
      </c>
      <c r="AK124" s="2">
        <v>1489.33</v>
      </c>
      <c r="AL124" s="2">
        <f t="shared" si="41"/>
        <v>1489.33</v>
      </c>
      <c r="AM124" s="4"/>
      <c r="AN124" t="e">
        <f>VLOOKUP([1]!Tabelle13[[#This Row],[Vlookup this ID for freight costs]],$AL$2:$AL$6811,2,FALSE)</f>
        <v>#REF!</v>
      </c>
      <c r="AP124">
        <v>3.96</v>
      </c>
      <c r="AQ124">
        <v>3.96</v>
      </c>
      <c r="AR124" s="4">
        <v>14</v>
      </c>
      <c r="AS124" s="4">
        <v>4</v>
      </c>
      <c r="AT124" s="4">
        <v>2011</v>
      </c>
      <c r="AU124" s="4">
        <v>14</v>
      </c>
      <c r="AV124" s="4">
        <v>4</v>
      </c>
      <c r="AW124" s="4">
        <v>2011</v>
      </c>
      <c r="AX124" t="str">
        <f t="shared" si="25"/>
        <v>No Delay</v>
      </c>
      <c r="AY124">
        <f t="shared" si="26"/>
        <v>0</v>
      </c>
    </row>
    <row r="125" spans="1:51" x14ac:dyDescent="0.2">
      <c r="A125" s="3">
        <v>82305</v>
      </c>
      <c r="B125" s="1" t="s">
        <v>151</v>
      </c>
      <c r="C125" s="1" t="s">
        <v>65</v>
      </c>
      <c r="D125" s="1" t="s">
        <v>130</v>
      </c>
      <c r="E125" s="1" t="s">
        <v>152</v>
      </c>
      <c r="F125" s="1" t="s">
        <v>152</v>
      </c>
      <c r="G125" s="13" t="s">
        <v>194</v>
      </c>
      <c r="H125" s="12">
        <v>40287</v>
      </c>
      <c r="I125" s="12" t="s">
        <v>195</v>
      </c>
      <c r="J125" s="12">
        <v>40268</v>
      </c>
      <c r="K125" s="4">
        <v>2287</v>
      </c>
      <c r="L125" s="1" t="s">
        <v>146</v>
      </c>
      <c r="M125" s="1" t="s">
        <v>132</v>
      </c>
      <c r="N125" s="1" t="s">
        <v>275</v>
      </c>
      <c r="O125" s="1" t="s">
        <v>93</v>
      </c>
      <c r="P125">
        <v>60</v>
      </c>
      <c r="Q125">
        <v>155</v>
      </c>
      <c r="R125">
        <v>1357.8</v>
      </c>
      <c r="S125">
        <v>8.76</v>
      </c>
      <c r="T125">
        <v>0.15</v>
      </c>
      <c r="U125">
        <f t="shared" si="22"/>
        <v>1357.8</v>
      </c>
      <c r="V125">
        <f t="shared" si="23"/>
        <v>9300</v>
      </c>
      <c r="W125" s="1" t="s">
        <v>155</v>
      </c>
      <c r="X125" s="1" t="s">
        <v>1236</v>
      </c>
      <c r="Y125" s="1" t="s">
        <v>156</v>
      </c>
      <c r="Z125" s="3">
        <v>7726</v>
      </c>
      <c r="AA125" s="4">
        <f t="shared" si="27"/>
        <v>14</v>
      </c>
      <c r="AB125" s="4">
        <f xml:space="preserve"> 2244.740206  + 0.1097478*Q125</f>
        <v>2261.751115</v>
      </c>
      <c r="AC125" s="4">
        <f t="shared" si="42"/>
        <v>14</v>
      </c>
      <c r="AD125" s="4">
        <f t="shared" si="33"/>
        <v>350.33333333333331</v>
      </c>
      <c r="AE125" s="4">
        <v>14</v>
      </c>
      <c r="AF125" s="4">
        <v>14</v>
      </c>
      <c r="AG125" s="4">
        <f t="shared" si="40"/>
        <v>14</v>
      </c>
      <c r="AI125" t="e">
        <f t="shared" si="24"/>
        <v>#N/A</v>
      </c>
      <c r="AJ125" t="s">
        <v>81</v>
      </c>
      <c r="AK125" s="2"/>
      <c r="AL125" s="2" t="str">
        <f t="shared" si="41"/>
        <v>Freight Included in Commodity Cost</v>
      </c>
      <c r="AM125" s="4"/>
      <c r="AN125" t="e">
        <f>VLOOKUP([1]!Tabelle13[[#This Row],[Vlookup this ID for freight costs]],$AL$2:$AL$6811,2,FALSE)</f>
        <v>#REF!</v>
      </c>
      <c r="AP125">
        <v>2.93</v>
      </c>
      <c r="AQ125">
        <v>2.93</v>
      </c>
      <c r="AR125" s="4">
        <v>19</v>
      </c>
      <c r="AS125" s="4">
        <v>4</v>
      </c>
      <c r="AT125" s="4">
        <v>2010</v>
      </c>
      <c r="AU125" s="4">
        <v>31</v>
      </c>
      <c r="AV125" s="4">
        <v>3</v>
      </c>
      <c r="AW125" s="4">
        <v>2010</v>
      </c>
      <c r="AX125" t="str">
        <f t="shared" si="25"/>
        <v>No Delay</v>
      </c>
      <c r="AY125">
        <f t="shared" si="26"/>
        <v>0</v>
      </c>
    </row>
    <row r="126" spans="1:51" x14ac:dyDescent="0.2">
      <c r="A126" s="3">
        <v>1246</v>
      </c>
      <c r="B126" s="1" t="s">
        <v>88</v>
      </c>
      <c r="C126" s="1" t="s">
        <v>89</v>
      </c>
      <c r="D126" s="1" t="s">
        <v>52</v>
      </c>
      <c r="E126" s="1" t="s">
        <v>53</v>
      </c>
      <c r="F126" s="1" t="s">
        <v>53</v>
      </c>
      <c r="G126" s="13" t="s">
        <v>355</v>
      </c>
      <c r="H126" s="12">
        <v>38912</v>
      </c>
      <c r="I126" s="12" t="s">
        <v>355</v>
      </c>
      <c r="J126" s="12">
        <v>38912</v>
      </c>
      <c r="K126" s="4">
        <v>6</v>
      </c>
      <c r="L126" s="1" t="s">
        <v>56</v>
      </c>
      <c r="M126" s="1" t="s">
        <v>76</v>
      </c>
      <c r="N126" s="1" t="s">
        <v>77</v>
      </c>
      <c r="O126" s="1" t="s">
        <v>78</v>
      </c>
      <c r="P126">
        <v>100</v>
      </c>
      <c r="Q126">
        <v>6</v>
      </c>
      <c r="R126">
        <v>2400</v>
      </c>
      <c r="S126">
        <v>400</v>
      </c>
      <c r="T126">
        <v>4</v>
      </c>
      <c r="U126">
        <f t="shared" si="22"/>
        <v>2400</v>
      </c>
      <c r="V126">
        <f t="shared" si="23"/>
        <v>600</v>
      </c>
      <c r="W126" s="1" t="s">
        <v>79</v>
      </c>
      <c r="X126" s="1" t="s">
        <v>3088</v>
      </c>
      <c r="Y126" s="1" t="s">
        <v>80</v>
      </c>
      <c r="Z126" s="3">
        <v>11503</v>
      </c>
      <c r="AA126" s="4">
        <f t="shared" si="27"/>
        <v>15</v>
      </c>
      <c r="AB126" s="4">
        <f>4.997+0.1387*Q126-4.826*P126+0.003501*R126</f>
        <v>-468.36839999999995</v>
      </c>
      <c r="AC126" s="4">
        <f t="shared" si="42"/>
        <v>15</v>
      </c>
      <c r="AD126" s="4">
        <f t="shared" si="33"/>
        <v>216.74267056975</v>
      </c>
      <c r="AE126" s="4">
        <v>15</v>
      </c>
      <c r="AF126" s="4">
        <v>15</v>
      </c>
      <c r="AG126" s="4">
        <f t="shared" si="40"/>
        <v>15</v>
      </c>
      <c r="AH126" s="4">
        <v>10549</v>
      </c>
      <c r="AI126" t="str">
        <f t="shared" si="24"/>
        <v>Weight Captured Separately</v>
      </c>
      <c r="AJ126">
        <v>1039.5</v>
      </c>
      <c r="AK126" s="2">
        <v>1039.5</v>
      </c>
      <c r="AL126" s="2">
        <f t="shared" si="41"/>
        <v>1039.5</v>
      </c>
      <c r="AM126" s="4"/>
      <c r="AN126" t="e">
        <f>VLOOKUP([1]!Tabelle13[[#This Row],[Vlookup this ID for freight costs]],$AL$2:$AL$6811,2,FALSE)</f>
        <v>#REF!</v>
      </c>
      <c r="AP126">
        <v>0</v>
      </c>
      <c r="AR126" s="4">
        <v>14</v>
      </c>
      <c r="AS126" s="4">
        <v>7</v>
      </c>
      <c r="AT126" s="4">
        <v>2006</v>
      </c>
      <c r="AU126" s="4">
        <v>14</v>
      </c>
      <c r="AV126" s="4">
        <v>7</v>
      </c>
      <c r="AW126" s="4">
        <v>2006</v>
      </c>
      <c r="AX126" t="str">
        <f t="shared" si="25"/>
        <v>No Delay</v>
      </c>
      <c r="AY126">
        <f t="shared" si="26"/>
        <v>0</v>
      </c>
    </row>
    <row r="127" spans="1:51" x14ac:dyDescent="0.2">
      <c r="A127" s="3">
        <v>3926</v>
      </c>
      <c r="B127" s="1" t="s">
        <v>317</v>
      </c>
      <c r="C127" s="1" t="s">
        <v>89</v>
      </c>
      <c r="D127" s="1" t="s">
        <v>52</v>
      </c>
      <c r="E127" s="1" t="s">
        <v>53</v>
      </c>
      <c r="F127" s="1" t="s">
        <v>53</v>
      </c>
      <c r="G127" s="13" t="s">
        <v>356</v>
      </c>
      <c r="H127" s="12">
        <v>38847</v>
      </c>
      <c r="I127" s="12" t="s">
        <v>356</v>
      </c>
      <c r="J127" s="12">
        <v>38847</v>
      </c>
      <c r="K127" s="4">
        <v>2</v>
      </c>
      <c r="L127" s="1" t="s">
        <v>56</v>
      </c>
      <c r="M127" s="1" t="s">
        <v>357</v>
      </c>
      <c r="N127" s="1" t="s">
        <v>358</v>
      </c>
      <c r="O127" s="1" t="s">
        <v>359</v>
      </c>
      <c r="P127">
        <v>25</v>
      </c>
      <c r="Q127">
        <v>44</v>
      </c>
      <c r="R127">
        <v>1375</v>
      </c>
      <c r="S127">
        <v>31.25</v>
      </c>
      <c r="T127">
        <v>1.25</v>
      </c>
      <c r="U127">
        <f t="shared" si="22"/>
        <v>1375</v>
      </c>
      <c r="V127">
        <f t="shared" si="23"/>
        <v>1100</v>
      </c>
      <c r="W127" s="1" t="s">
        <v>360</v>
      </c>
      <c r="X127" s="1" t="s">
        <v>361</v>
      </c>
      <c r="Y127" s="1" t="s">
        <v>361</v>
      </c>
      <c r="Z127" s="3">
        <v>4931</v>
      </c>
      <c r="AA127" s="4">
        <f t="shared" si="27"/>
        <v>15</v>
      </c>
      <c r="AB127" s="4">
        <f>4.997+0.1387*Q127-4.826*P127+0.003501*R127</f>
        <v>-104.73632499999999</v>
      </c>
      <c r="AC127" s="4">
        <f t="shared" si="42"/>
        <v>15</v>
      </c>
      <c r="AD127" s="4">
        <f t="shared" si="33"/>
        <v>20.154587070333324</v>
      </c>
      <c r="AE127" s="4">
        <v>15</v>
      </c>
      <c r="AF127" s="4">
        <v>15</v>
      </c>
      <c r="AG127" s="4">
        <f t="shared" si="40"/>
        <v>15</v>
      </c>
      <c r="AH127" s="4">
        <v>11682</v>
      </c>
      <c r="AI127">
        <f t="shared" si="24"/>
        <v>5317</v>
      </c>
      <c r="AJ127">
        <v>633.73</v>
      </c>
      <c r="AK127" s="2">
        <v>633.73</v>
      </c>
      <c r="AL127" s="2">
        <f t="shared" si="41"/>
        <v>633.73</v>
      </c>
      <c r="AM127" s="4"/>
      <c r="AN127" t="e">
        <f>VLOOKUP([1]!Tabelle13[[#This Row],[Vlookup this ID for freight costs]],$AL$2:$AL$6811,2,FALSE)</f>
        <v>#REF!</v>
      </c>
      <c r="AP127">
        <v>0</v>
      </c>
      <c r="AR127" s="4">
        <v>10</v>
      </c>
      <c r="AS127" s="4">
        <v>5</v>
      </c>
      <c r="AT127" s="4">
        <v>2006</v>
      </c>
      <c r="AU127" s="4">
        <v>10</v>
      </c>
      <c r="AV127" s="4">
        <v>5</v>
      </c>
      <c r="AW127" s="4">
        <v>2006</v>
      </c>
      <c r="AX127" t="str">
        <f t="shared" si="25"/>
        <v>No Delay</v>
      </c>
      <c r="AY127">
        <f t="shared" si="26"/>
        <v>0</v>
      </c>
    </row>
    <row r="128" spans="1:51" x14ac:dyDescent="0.2">
      <c r="A128" s="3">
        <v>10851</v>
      </c>
      <c r="B128" s="1" t="s">
        <v>133</v>
      </c>
      <c r="C128" s="1" t="s">
        <v>51</v>
      </c>
      <c r="D128" s="1" t="s">
        <v>130</v>
      </c>
      <c r="E128" s="1" t="s">
        <v>53</v>
      </c>
      <c r="F128" s="1" t="s">
        <v>53</v>
      </c>
      <c r="G128" s="13" t="s">
        <v>362</v>
      </c>
      <c r="H128" s="12">
        <v>39346</v>
      </c>
      <c r="I128" s="12" t="s">
        <v>362</v>
      </c>
      <c r="J128" s="12">
        <v>39346</v>
      </c>
      <c r="K128" s="4">
        <v>386</v>
      </c>
      <c r="L128" s="1" t="s">
        <v>146</v>
      </c>
      <c r="M128" s="1" t="s">
        <v>132</v>
      </c>
      <c r="N128" s="1" t="s">
        <v>233</v>
      </c>
      <c r="O128" s="1" t="s">
        <v>93</v>
      </c>
      <c r="P128">
        <v>200</v>
      </c>
      <c r="Q128">
        <v>165</v>
      </c>
      <c r="R128">
        <v>239.25</v>
      </c>
      <c r="S128">
        <v>1.45</v>
      </c>
      <c r="T128">
        <v>0.01</v>
      </c>
      <c r="U128">
        <f t="shared" si="22"/>
        <v>239.25</v>
      </c>
      <c r="V128">
        <f t="shared" si="23"/>
        <v>33000</v>
      </c>
      <c r="W128" s="1" t="s">
        <v>155</v>
      </c>
      <c r="X128" s="1" t="s">
        <v>1236</v>
      </c>
      <c r="Y128" s="1" t="s">
        <v>156</v>
      </c>
      <c r="Z128" s="3">
        <v>6318</v>
      </c>
      <c r="AA128" s="4">
        <f t="shared" si="27"/>
        <v>15</v>
      </c>
      <c r="AB128" s="4">
        <f xml:space="preserve"> 2244.740206  + 0.1097478*Q128</f>
        <v>2262.8485930000002</v>
      </c>
      <c r="AC128" s="4">
        <f t="shared" si="42"/>
        <v>15</v>
      </c>
      <c r="AD128" s="4">
        <f t="shared" si="33"/>
        <v>1184.7580809999999</v>
      </c>
      <c r="AE128" s="4">
        <v>15</v>
      </c>
      <c r="AF128" s="4">
        <v>15</v>
      </c>
      <c r="AG128" s="4">
        <f t="shared" si="40"/>
        <v>15</v>
      </c>
      <c r="AH128" s="4">
        <v>83893</v>
      </c>
      <c r="AI128">
        <f t="shared" si="24"/>
        <v>21668</v>
      </c>
      <c r="AJ128">
        <v>350.78</v>
      </c>
      <c r="AK128" s="2">
        <v>350.78</v>
      </c>
      <c r="AL128" s="2">
        <f t="shared" si="41"/>
        <v>350.78</v>
      </c>
      <c r="AM128" s="4"/>
      <c r="AN128" t="e">
        <f>VLOOKUP([1]!Tabelle13[[#This Row],[Vlookup this ID for freight costs]],$AL$2:$AL$6811,2,FALSE)</f>
        <v>#REF!</v>
      </c>
      <c r="AP128">
        <v>0.38</v>
      </c>
      <c r="AQ128">
        <v>0.38</v>
      </c>
      <c r="AR128" s="4">
        <v>21</v>
      </c>
      <c r="AS128" s="4">
        <v>9</v>
      </c>
      <c r="AT128" s="4">
        <v>2007</v>
      </c>
      <c r="AU128" s="4">
        <v>21</v>
      </c>
      <c r="AV128" s="4">
        <v>9</v>
      </c>
      <c r="AW128" s="4">
        <v>2007</v>
      </c>
      <c r="AX128" t="str">
        <f t="shared" si="25"/>
        <v>No Delay</v>
      </c>
      <c r="AY128">
        <f t="shared" si="26"/>
        <v>0</v>
      </c>
    </row>
    <row r="129" spans="1:51" x14ac:dyDescent="0.2">
      <c r="A129" s="3">
        <v>10852</v>
      </c>
      <c r="B129" s="1" t="s">
        <v>144</v>
      </c>
      <c r="C129" s="1" t="s">
        <v>65</v>
      </c>
      <c r="D129" s="1" t="s">
        <v>130</v>
      </c>
      <c r="E129" s="1" t="s">
        <v>53</v>
      </c>
      <c r="F129" s="1" t="s">
        <v>53</v>
      </c>
      <c r="G129" s="13" t="s">
        <v>131</v>
      </c>
      <c r="H129" s="12">
        <v>39269</v>
      </c>
      <c r="I129" s="12" t="s">
        <v>131</v>
      </c>
      <c r="J129" s="12">
        <v>39269</v>
      </c>
      <c r="K129" s="4">
        <v>240</v>
      </c>
      <c r="L129" s="1" t="s">
        <v>146</v>
      </c>
      <c r="M129" s="1" t="s">
        <v>132</v>
      </c>
      <c r="N129" s="1" t="s">
        <v>231</v>
      </c>
      <c r="O129" s="1" t="s">
        <v>93</v>
      </c>
      <c r="P129">
        <v>60</v>
      </c>
      <c r="Q129">
        <v>253</v>
      </c>
      <c r="R129">
        <v>442.75</v>
      </c>
      <c r="S129">
        <v>1.75</v>
      </c>
      <c r="T129">
        <v>0.03</v>
      </c>
      <c r="U129">
        <f t="shared" si="22"/>
        <v>442.75</v>
      </c>
      <c r="V129">
        <f t="shared" si="23"/>
        <v>15180</v>
      </c>
      <c r="W129" s="1" t="s">
        <v>155</v>
      </c>
      <c r="X129" s="1" t="s">
        <v>1236</v>
      </c>
      <c r="Y129" s="1" t="s">
        <v>156</v>
      </c>
      <c r="Z129" s="3">
        <v>7726</v>
      </c>
      <c r="AA129" s="4">
        <f t="shared" si="27"/>
        <v>15</v>
      </c>
      <c r="AB129" s="4">
        <f xml:space="preserve"> 2244.740206  + 0.1097478*Q129</f>
        <v>2272.5063993999997</v>
      </c>
      <c r="AC129" s="4">
        <f t="shared" si="42"/>
        <v>15</v>
      </c>
      <c r="AD129" s="4">
        <f t="shared" si="33"/>
        <v>796.86465133333331</v>
      </c>
      <c r="AE129" s="4">
        <v>15</v>
      </c>
      <c r="AF129" s="4">
        <v>15</v>
      </c>
      <c r="AG129" s="4">
        <f t="shared" si="40"/>
        <v>15</v>
      </c>
      <c r="AH129" s="4">
        <v>83316</v>
      </c>
      <c r="AI129">
        <f t="shared" si="24"/>
        <v>1119</v>
      </c>
      <c r="AJ129">
        <v>460</v>
      </c>
      <c r="AK129" s="2">
        <v>460</v>
      </c>
      <c r="AL129" s="2">
        <f t="shared" si="41"/>
        <v>460</v>
      </c>
      <c r="AM129" s="4"/>
      <c r="AN129" t="e">
        <f>VLOOKUP([1]!Tabelle13[[#This Row],[Vlookup this ID for freight costs]],$AL$2:$AL$6811,2,FALSE)</f>
        <v>#REF!</v>
      </c>
      <c r="AP129">
        <v>0.71</v>
      </c>
      <c r="AQ129">
        <v>0.71</v>
      </c>
      <c r="AR129" s="4">
        <v>6</v>
      </c>
      <c r="AS129" s="4">
        <v>7</v>
      </c>
      <c r="AT129" s="4">
        <v>2007</v>
      </c>
      <c r="AU129" s="4">
        <v>6</v>
      </c>
      <c r="AV129" s="4">
        <v>7</v>
      </c>
      <c r="AW129" s="4">
        <v>2007</v>
      </c>
      <c r="AX129" t="str">
        <f t="shared" si="25"/>
        <v>No Delay</v>
      </c>
      <c r="AY129">
        <f t="shared" si="26"/>
        <v>0</v>
      </c>
    </row>
    <row r="130" spans="1:51" x14ac:dyDescent="0.2">
      <c r="A130" s="3">
        <v>66207</v>
      </c>
      <c r="B130" s="1" t="s">
        <v>175</v>
      </c>
      <c r="C130" s="1" t="s">
        <v>165</v>
      </c>
      <c r="D130" s="1" t="s">
        <v>52</v>
      </c>
      <c r="E130" s="1" t="s">
        <v>53</v>
      </c>
      <c r="F130" s="1" t="s">
        <v>53</v>
      </c>
      <c r="G130" s="13" t="s">
        <v>363</v>
      </c>
      <c r="H130" s="12">
        <v>40289</v>
      </c>
      <c r="I130" s="12" t="s">
        <v>363</v>
      </c>
      <c r="J130" s="12">
        <v>40289</v>
      </c>
      <c r="K130" s="4">
        <v>2366</v>
      </c>
      <c r="L130" s="1" t="s">
        <v>146</v>
      </c>
      <c r="M130" s="1" t="s">
        <v>240</v>
      </c>
      <c r="N130" s="1" t="s">
        <v>352</v>
      </c>
      <c r="O130" s="1" t="s">
        <v>344</v>
      </c>
      <c r="P130">
        <v>120</v>
      </c>
      <c r="Q130">
        <v>102</v>
      </c>
      <c r="R130">
        <v>9180</v>
      </c>
      <c r="S130">
        <v>90</v>
      </c>
      <c r="T130">
        <v>0.75</v>
      </c>
      <c r="U130">
        <f t="shared" ref="U130:U193" si="43">S130*Q130</f>
        <v>9180</v>
      </c>
      <c r="V130">
        <f t="shared" ref="V130:V193" si="44">Q130*P130</f>
        <v>12240</v>
      </c>
      <c r="W130" s="1" t="s">
        <v>149</v>
      </c>
      <c r="X130" s="1" t="s">
        <v>150</v>
      </c>
      <c r="Y130" s="1" t="s">
        <v>150</v>
      </c>
      <c r="Z130" s="3">
        <v>3680</v>
      </c>
      <c r="AA130" s="4">
        <f t="shared" si="27"/>
        <v>15</v>
      </c>
      <c r="AB130" s="4">
        <f xml:space="preserve"> 2244.740206  + 0.1097478*Q130</f>
        <v>2255.9344815999998</v>
      </c>
      <c r="AC130" s="4">
        <f t="shared" si="42"/>
        <v>15</v>
      </c>
      <c r="AD130" s="4">
        <f t="shared" si="33"/>
        <v>498.07249900000005</v>
      </c>
      <c r="AE130" s="4">
        <v>15</v>
      </c>
      <c r="AF130" s="4">
        <v>15</v>
      </c>
      <c r="AG130" s="4">
        <f t="shared" si="40"/>
        <v>15</v>
      </c>
      <c r="AI130" t="e">
        <f t="shared" ref="AI130:AI193" si="45">INDEX($AE$2:$AE$6811,MATCH(AH130,$A$2:$A$6811,0))</f>
        <v>#N/A</v>
      </c>
      <c r="AJ130">
        <v>845.1</v>
      </c>
      <c r="AK130" s="2">
        <v>845.1</v>
      </c>
      <c r="AL130" s="2">
        <f t="shared" si="41"/>
        <v>845.1</v>
      </c>
      <c r="AM130" s="4"/>
      <c r="AN130" t="e">
        <f>VLOOKUP([1]!Tabelle13[[#This Row],[Vlookup this ID for freight costs]],$AL$2:$AL$6811,2,FALSE)</f>
        <v>#REF!</v>
      </c>
      <c r="AP130">
        <v>17.989999999999998</v>
      </c>
      <c r="AQ130">
        <v>17.989999999999998</v>
      </c>
      <c r="AR130" s="4">
        <v>21</v>
      </c>
      <c r="AS130" s="4">
        <v>4</v>
      </c>
      <c r="AT130" s="4">
        <v>2010</v>
      </c>
      <c r="AU130" s="4">
        <v>21</v>
      </c>
      <c r="AV130" s="4">
        <v>4</v>
      </c>
      <c r="AW130" s="4">
        <v>2010</v>
      </c>
      <c r="AX130" t="str">
        <f t="shared" ref="AX130:AX193" si="46">IF(DATE(AW130,AV130,AU130)&lt;=DATE(AT130,AS130,AR130),"No Delay","Delay")</f>
        <v>No Delay</v>
      </c>
      <c r="AY130">
        <f t="shared" ref="AY130:AY193" si="47">IF(_xlfn.DAYS(J130,H130)&gt;0, _xlfn.DAYS(J130,H130),0)</f>
        <v>0</v>
      </c>
    </row>
    <row r="131" spans="1:51" x14ac:dyDescent="0.2">
      <c r="A131" s="3">
        <v>84542</v>
      </c>
      <c r="B131" s="1" t="s">
        <v>151</v>
      </c>
      <c r="C131" s="1" t="s">
        <v>65</v>
      </c>
      <c r="D131" s="1" t="s">
        <v>130</v>
      </c>
      <c r="E131" s="1" t="s">
        <v>152</v>
      </c>
      <c r="F131" s="1" t="s">
        <v>152</v>
      </c>
      <c r="G131" s="13" t="s">
        <v>194</v>
      </c>
      <c r="H131" s="12">
        <v>40287</v>
      </c>
      <c r="I131" s="12" t="s">
        <v>214</v>
      </c>
      <c r="J131" s="12">
        <v>40267</v>
      </c>
      <c r="K131" s="4">
        <v>2281</v>
      </c>
      <c r="L131" s="1" t="s">
        <v>146</v>
      </c>
      <c r="M131" s="1" t="s">
        <v>132</v>
      </c>
      <c r="N131" s="1" t="s">
        <v>178</v>
      </c>
      <c r="O131" s="1" t="s">
        <v>93</v>
      </c>
      <c r="P131">
        <v>60</v>
      </c>
      <c r="Q131">
        <v>270</v>
      </c>
      <c r="R131">
        <v>2025</v>
      </c>
      <c r="S131">
        <v>7.5</v>
      </c>
      <c r="T131">
        <v>0.12</v>
      </c>
      <c r="U131">
        <f t="shared" si="43"/>
        <v>2025</v>
      </c>
      <c r="V131">
        <f t="shared" si="44"/>
        <v>16200</v>
      </c>
      <c r="W131" s="1" t="s">
        <v>160</v>
      </c>
      <c r="X131" s="1" t="s">
        <v>1236</v>
      </c>
      <c r="Y131" s="1" t="s">
        <v>161</v>
      </c>
      <c r="Z131" s="3">
        <v>7348</v>
      </c>
      <c r="AA131" s="4">
        <f t="shared" ref="AA131:AA194" si="48">AF131</f>
        <v>15</v>
      </c>
      <c r="AB131" s="4">
        <f xml:space="preserve"> 2244.740206  + 0.1097478*Q131</f>
        <v>2274.372112</v>
      </c>
      <c r="AC131" s="4">
        <f t="shared" si="42"/>
        <v>15</v>
      </c>
      <c r="AD131" s="4">
        <f t="shared" si="33"/>
        <v>820.80624066666667</v>
      </c>
      <c r="AE131" s="4">
        <v>15</v>
      </c>
      <c r="AF131" s="4">
        <v>15</v>
      </c>
      <c r="AG131" s="4">
        <f t="shared" si="40"/>
        <v>15</v>
      </c>
      <c r="AI131" t="e">
        <f t="shared" si="45"/>
        <v>#N/A</v>
      </c>
      <c r="AJ131" t="s">
        <v>81</v>
      </c>
      <c r="AK131" s="2"/>
      <c r="AL131" s="2" t="str">
        <f t="shared" si="41"/>
        <v>Freight Included in Commodity Cost</v>
      </c>
      <c r="AM131" s="4"/>
      <c r="AN131" t="e">
        <f>VLOOKUP([1]!Tabelle13[[#This Row],[Vlookup this ID for freight costs]],$AL$2:$AL$6811,2,FALSE)</f>
        <v>#REF!</v>
      </c>
      <c r="AP131">
        <v>4.37</v>
      </c>
      <c r="AQ131">
        <v>4.37</v>
      </c>
      <c r="AR131" s="4">
        <v>19</v>
      </c>
      <c r="AS131" s="4">
        <v>4</v>
      </c>
      <c r="AT131" s="4">
        <v>2010</v>
      </c>
      <c r="AU131" s="4">
        <v>30</v>
      </c>
      <c r="AV131" s="4">
        <v>4</v>
      </c>
      <c r="AW131" s="4">
        <v>2010</v>
      </c>
      <c r="AX131" t="str">
        <f t="shared" si="46"/>
        <v>Delay</v>
      </c>
      <c r="AY131">
        <f t="shared" si="47"/>
        <v>0</v>
      </c>
    </row>
    <row r="132" spans="1:51" x14ac:dyDescent="0.2">
      <c r="A132" s="3">
        <v>85078</v>
      </c>
      <c r="B132" s="1" t="s">
        <v>364</v>
      </c>
      <c r="C132" s="1" t="s">
        <v>65</v>
      </c>
      <c r="D132" s="1" t="s">
        <v>130</v>
      </c>
      <c r="E132" s="1" t="s">
        <v>152</v>
      </c>
      <c r="F132" s="1" t="s">
        <v>152</v>
      </c>
      <c r="G132" s="13" t="s">
        <v>153</v>
      </c>
      <c r="H132" s="12">
        <v>40165</v>
      </c>
      <c r="I132" s="12" t="s">
        <v>153</v>
      </c>
      <c r="J132" s="12">
        <v>40165</v>
      </c>
      <c r="K132" s="4">
        <v>2104</v>
      </c>
      <c r="L132" s="1" t="s">
        <v>146</v>
      </c>
      <c r="M132" s="1" t="s">
        <v>132</v>
      </c>
      <c r="N132" s="1" t="s">
        <v>167</v>
      </c>
      <c r="O132" s="1" t="s">
        <v>93</v>
      </c>
      <c r="P132">
        <v>30</v>
      </c>
      <c r="Q132">
        <v>168</v>
      </c>
      <c r="R132">
        <v>971.04</v>
      </c>
      <c r="S132">
        <v>5.78</v>
      </c>
      <c r="T132">
        <v>0.19</v>
      </c>
      <c r="U132">
        <f t="shared" si="43"/>
        <v>971.04000000000008</v>
      </c>
      <c r="V132">
        <f t="shared" si="44"/>
        <v>5040</v>
      </c>
      <c r="W132" s="1" t="s">
        <v>155</v>
      </c>
      <c r="X132" s="1" t="s">
        <v>1236</v>
      </c>
      <c r="Y132" s="1" t="s">
        <v>156</v>
      </c>
      <c r="Z132" s="3">
        <v>7726</v>
      </c>
      <c r="AA132" s="4">
        <f t="shared" si="48"/>
        <v>15</v>
      </c>
      <c r="AB132" s="4">
        <f xml:space="preserve"> 2244.740206  + 0.1097478*Q132</f>
        <v>2263.1778364000002</v>
      </c>
      <c r="AC132" s="4">
        <f t="shared" si="42"/>
        <v>15</v>
      </c>
      <c r="AD132" s="4">
        <f t="shared" si="33"/>
        <v>923.45151279999993</v>
      </c>
      <c r="AE132" s="4">
        <v>15</v>
      </c>
      <c r="AF132" s="4">
        <v>15</v>
      </c>
      <c r="AG132" s="4">
        <f t="shared" si="40"/>
        <v>15</v>
      </c>
      <c r="AI132" t="e">
        <f t="shared" si="45"/>
        <v>#N/A</v>
      </c>
      <c r="AJ132">
        <v>11637.64</v>
      </c>
      <c r="AK132" s="2">
        <v>11637.64</v>
      </c>
      <c r="AL132" s="2">
        <f t="shared" si="41"/>
        <v>11637.64</v>
      </c>
      <c r="AM132" s="4"/>
      <c r="AN132" t="e">
        <f>VLOOKUP([1]!Tabelle13[[#This Row],[Vlookup this ID for freight costs]],$AL$2:$AL$6811,2,FALSE)</f>
        <v>#REF!</v>
      </c>
      <c r="AP132">
        <v>1.9</v>
      </c>
      <c r="AQ132">
        <v>1.9</v>
      </c>
      <c r="AR132" s="4">
        <v>18</v>
      </c>
      <c r="AS132" s="4">
        <v>12</v>
      </c>
      <c r="AT132" s="4">
        <v>2009</v>
      </c>
      <c r="AU132" s="4">
        <v>18</v>
      </c>
      <c r="AV132" s="4">
        <v>12</v>
      </c>
      <c r="AW132" s="4">
        <v>2009</v>
      </c>
      <c r="AX132" t="str">
        <f t="shared" si="46"/>
        <v>No Delay</v>
      </c>
      <c r="AY132">
        <f t="shared" si="47"/>
        <v>0</v>
      </c>
    </row>
    <row r="133" spans="1:51" x14ac:dyDescent="0.2">
      <c r="A133" s="3">
        <v>10831</v>
      </c>
      <c r="B133" s="1" t="s">
        <v>88</v>
      </c>
      <c r="C133" s="1" t="s">
        <v>89</v>
      </c>
      <c r="D133" s="1" t="s">
        <v>130</v>
      </c>
      <c r="E133" s="1" t="s">
        <v>53</v>
      </c>
      <c r="F133" s="1" t="s">
        <v>107</v>
      </c>
      <c r="G133" s="13" t="s">
        <v>365</v>
      </c>
      <c r="H133" s="12">
        <v>39241</v>
      </c>
      <c r="I133" s="12" t="s">
        <v>365</v>
      </c>
      <c r="J133" s="12">
        <v>39241</v>
      </c>
      <c r="K133" s="4">
        <v>179</v>
      </c>
      <c r="L133" s="1" t="s">
        <v>56</v>
      </c>
      <c r="M133" s="1" t="s">
        <v>132</v>
      </c>
      <c r="N133" s="1" t="s">
        <v>104</v>
      </c>
      <c r="O133" s="1" t="s">
        <v>59</v>
      </c>
      <c r="P133">
        <v>100</v>
      </c>
      <c r="Q133">
        <v>50</v>
      </c>
      <c r="R133">
        <v>4000</v>
      </c>
      <c r="S133">
        <v>80</v>
      </c>
      <c r="T133">
        <v>0.8</v>
      </c>
      <c r="U133">
        <f t="shared" si="43"/>
        <v>4000</v>
      </c>
      <c r="V133">
        <f t="shared" si="44"/>
        <v>5000</v>
      </c>
      <c r="W133" s="1" t="s">
        <v>111</v>
      </c>
      <c r="X133" s="1" t="s">
        <v>112</v>
      </c>
      <c r="Y133" s="1" t="s">
        <v>112</v>
      </c>
      <c r="Z133" s="3">
        <v>5055</v>
      </c>
      <c r="AA133" s="4">
        <f t="shared" si="48"/>
        <v>15</v>
      </c>
      <c r="AB133" s="4">
        <f>4.997+0.1387*Q133-4.826*P133+0.003501*R133</f>
        <v>-456.66399999999993</v>
      </c>
      <c r="AC133" s="4">
        <f t="shared" si="42"/>
        <v>15</v>
      </c>
      <c r="AD133" s="4">
        <f t="shared" si="33"/>
        <v>676.32117410418778</v>
      </c>
      <c r="AE133" s="4">
        <v>15</v>
      </c>
      <c r="AF133" s="4">
        <v>15</v>
      </c>
      <c r="AG133" s="4">
        <f t="shared" si="40"/>
        <v>15</v>
      </c>
      <c r="AH133" s="4">
        <v>82702</v>
      </c>
      <c r="AI133">
        <f t="shared" si="45"/>
        <v>64918</v>
      </c>
      <c r="AJ133">
        <v>1363</v>
      </c>
      <c r="AK133" s="2">
        <v>1363</v>
      </c>
      <c r="AL133" s="2">
        <f t="shared" si="41"/>
        <v>1363</v>
      </c>
      <c r="AM133" s="4"/>
      <c r="AN133" t="e">
        <f>VLOOKUP([1]!Tabelle13[[#This Row],[Vlookup this ID for freight costs]],$AL$2:$AL$6811,2,FALSE)</f>
        <v>#REF!</v>
      </c>
      <c r="AP133">
        <v>0</v>
      </c>
      <c r="AR133" s="4">
        <v>8</v>
      </c>
      <c r="AS133" s="4">
        <v>6</v>
      </c>
      <c r="AT133" s="4">
        <v>2007</v>
      </c>
      <c r="AU133" s="4">
        <v>8</v>
      </c>
      <c r="AV133" s="4">
        <v>6</v>
      </c>
      <c r="AW133" s="4">
        <v>2007</v>
      </c>
      <c r="AX133" t="str">
        <f t="shared" si="46"/>
        <v>No Delay</v>
      </c>
      <c r="AY133">
        <f t="shared" si="47"/>
        <v>0</v>
      </c>
    </row>
    <row r="134" spans="1:51" x14ac:dyDescent="0.2">
      <c r="A134" s="3">
        <v>3049</v>
      </c>
      <c r="B134" s="1" t="s">
        <v>88</v>
      </c>
      <c r="C134" s="1" t="s">
        <v>89</v>
      </c>
      <c r="D134" s="1" t="s">
        <v>52</v>
      </c>
      <c r="E134" s="1" t="s">
        <v>53</v>
      </c>
      <c r="F134" s="1" t="s">
        <v>53</v>
      </c>
      <c r="G134" s="13" t="s">
        <v>90</v>
      </c>
      <c r="H134" s="12">
        <v>39546</v>
      </c>
      <c r="I134" s="12" t="s">
        <v>90</v>
      </c>
      <c r="J134" s="12">
        <v>39546</v>
      </c>
      <c r="K134" s="4">
        <v>754</v>
      </c>
      <c r="L134" s="1" t="s">
        <v>56</v>
      </c>
      <c r="M134" s="1" t="s">
        <v>57</v>
      </c>
      <c r="N134" s="1" t="s">
        <v>58</v>
      </c>
      <c r="O134" s="1" t="s">
        <v>59</v>
      </c>
      <c r="P134">
        <v>100</v>
      </c>
      <c r="Q134">
        <v>70</v>
      </c>
      <c r="R134">
        <v>5039.3</v>
      </c>
      <c r="S134">
        <v>71.989999999999995</v>
      </c>
      <c r="T134">
        <v>0.72</v>
      </c>
      <c r="U134">
        <f t="shared" si="43"/>
        <v>5039.2999999999993</v>
      </c>
      <c r="V134">
        <f t="shared" si="44"/>
        <v>7000</v>
      </c>
      <c r="W134" s="1" t="s">
        <v>60</v>
      </c>
      <c r="X134" s="1" t="s">
        <v>61</v>
      </c>
      <c r="Y134" s="1" t="s">
        <v>61</v>
      </c>
      <c r="Z134" s="3">
        <v>13951</v>
      </c>
      <c r="AA134" s="4">
        <f t="shared" si="48"/>
        <v>16</v>
      </c>
      <c r="AB134" s="4">
        <f>4.997+0.1387*Q134-4.826*P134+0.003501*R134</f>
        <v>-450.25141069999995</v>
      </c>
      <c r="AC134" s="4">
        <f t="shared" si="42"/>
        <v>16</v>
      </c>
      <c r="AD134" s="4">
        <f t="shared" si="33"/>
        <v>82.603626872299984</v>
      </c>
      <c r="AE134" s="4">
        <v>16</v>
      </c>
      <c r="AF134" s="4">
        <v>16</v>
      </c>
      <c r="AG134" s="4">
        <f t="shared" si="40"/>
        <v>16</v>
      </c>
      <c r="AH134" s="4">
        <v>10890</v>
      </c>
      <c r="AI134">
        <f t="shared" si="45"/>
        <v>3023</v>
      </c>
      <c r="AJ134">
        <v>515.48</v>
      </c>
      <c r="AK134" s="2">
        <v>515.48</v>
      </c>
      <c r="AL134" s="2">
        <f t="shared" si="41"/>
        <v>515.48</v>
      </c>
      <c r="AM134" s="4"/>
      <c r="AN134" t="e">
        <f>VLOOKUP([1]!Tabelle13[[#This Row],[Vlookup this ID for freight costs]],$AL$2:$AL$6811,2,FALSE)</f>
        <v>#REF!</v>
      </c>
      <c r="AP134">
        <v>8.06</v>
      </c>
      <c r="AQ134">
        <v>8.06</v>
      </c>
      <c r="AR134" s="4">
        <v>8</v>
      </c>
      <c r="AS134" s="4">
        <v>4</v>
      </c>
      <c r="AT134" s="4">
        <v>2008</v>
      </c>
      <c r="AU134" s="4">
        <v>8</v>
      </c>
      <c r="AV134" s="4">
        <v>4</v>
      </c>
      <c r="AW134" s="4">
        <v>2008</v>
      </c>
      <c r="AX134" t="str">
        <f t="shared" si="46"/>
        <v>No Delay</v>
      </c>
      <c r="AY134">
        <f t="shared" si="47"/>
        <v>0</v>
      </c>
    </row>
    <row r="135" spans="1:51" x14ac:dyDescent="0.2">
      <c r="A135" s="3">
        <v>46726</v>
      </c>
      <c r="B135" s="1" t="s">
        <v>175</v>
      </c>
      <c r="C135" s="1" t="s">
        <v>165</v>
      </c>
      <c r="D135" s="1" t="s">
        <v>100</v>
      </c>
      <c r="E135" s="1" t="s">
        <v>53</v>
      </c>
      <c r="F135" s="1" t="s">
        <v>53</v>
      </c>
      <c r="G135" s="13" t="s">
        <v>366</v>
      </c>
      <c r="H135" s="12">
        <v>40914</v>
      </c>
      <c r="I135" s="12" t="s">
        <v>366</v>
      </c>
      <c r="J135" s="12">
        <v>40914</v>
      </c>
      <c r="K135" s="4">
        <v>3685</v>
      </c>
      <c r="L135" s="1" t="s">
        <v>146</v>
      </c>
      <c r="M135" s="1" t="s">
        <v>240</v>
      </c>
      <c r="N135" s="1" t="s">
        <v>241</v>
      </c>
      <c r="O135" s="1" t="s">
        <v>242</v>
      </c>
      <c r="P135">
        <v>120</v>
      </c>
      <c r="Q135">
        <v>83</v>
      </c>
      <c r="R135">
        <v>6811.81</v>
      </c>
      <c r="S135">
        <v>82.07</v>
      </c>
      <c r="T135">
        <v>0.68</v>
      </c>
      <c r="U135">
        <f t="shared" si="43"/>
        <v>6811.8099999999995</v>
      </c>
      <c r="V135">
        <f t="shared" si="44"/>
        <v>9960</v>
      </c>
      <c r="W135" s="1" t="s">
        <v>243</v>
      </c>
      <c r="X135" s="1" t="s">
        <v>244</v>
      </c>
      <c r="Y135" s="1" t="s">
        <v>244</v>
      </c>
      <c r="Z135" s="3">
        <v>5022</v>
      </c>
      <c r="AA135" s="4">
        <f t="shared" si="48"/>
        <v>16</v>
      </c>
      <c r="AB135" s="4">
        <f xml:space="preserve"> 2244.740206  + 0.1097478*Q135</f>
        <v>2253.8492734000001</v>
      </c>
      <c r="AC135" s="4">
        <f t="shared" si="42"/>
        <v>16</v>
      </c>
      <c r="AD135" s="4">
        <f t="shared" si="33"/>
        <v>925.60381933333338</v>
      </c>
      <c r="AE135" s="4">
        <v>16</v>
      </c>
      <c r="AF135" s="4">
        <v>16</v>
      </c>
      <c r="AG135" s="4">
        <f t="shared" si="40"/>
        <v>16</v>
      </c>
      <c r="AI135" t="e">
        <f t="shared" si="45"/>
        <v>#N/A</v>
      </c>
      <c r="AJ135">
        <v>375</v>
      </c>
      <c r="AK135" s="2">
        <v>375</v>
      </c>
      <c r="AL135" s="2">
        <f t="shared" si="41"/>
        <v>375</v>
      </c>
      <c r="AM135" s="4"/>
      <c r="AN135" t="e">
        <f>VLOOKUP([1]!Tabelle13[[#This Row],[Vlookup this ID for freight costs]],$AL$2:$AL$6811,2,FALSE)</f>
        <v>#REF!</v>
      </c>
      <c r="AP135">
        <v>11.24</v>
      </c>
      <c r="AQ135">
        <v>11.24</v>
      </c>
      <c r="AR135" s="4">
        <v>6</v>
      </c>
      <c r="AS135" s="4">
        <v>1</v>
      </c>
      <c r="AT135" s="4">
        <v>2012</v>
      </c>
      <c r="AU135" s="4">
        <v>6</v>
      </c>
      <c r="AV135" s="4">
        <v>1</v>
      </c>
      <c r="AW135" s="4">
        <v>2012</v>
      </c>
      <c r="AX135" t="str">
        <f t="shared" si="46"/>
        <v>No Delay</v>
      </c>
      <c r="AY135">
        <f t="shared" si="47"/>
        <v>0</v>
      </c>
    </row>
    <row r="136" spans="1:51" x14ac:dyDescent="0.2">
      <c r="A136" s="3">
        <v>68846</v>
      </c>
      <c r="B136" s="1" t="s">
        <v>175</v>
      </c>
      <c r="C136" s="1" t="s">
        <v>165</v>
      </c>
      <c r="D136" s="1" t="s">
        <v>52</v>
      </c>
      <c r="E136" s="1" t="s">
        <v>53</v>
      </c>
      <c r="F136" s="1" t="s">
        <v>53</v>
      </c>
      <c r="G136" s="13" t="s">
        <v>367</v>
      </c>
      <c r="H136" s="12">
        <v>40112</v>
      </c>
      <c r="I136" s="12" t="s">
        <v>367</v>
      </c>
      <c r="J136" s="12">
        <v>40112</v>
      </c>
      <c r="K136" s="4">
        <v>1964</v>
      </c>
      <c r="L136" s="1" t="s">
        <v>146</v>
      </c>
      <c r="M136" s="1" t="s">
        <v>240</v>
      </c>
      <c r="N136" s="1" t="s">
        <v>352</v>
      </c>
      <c r="O136" s="1" t="s">
        <v>344</v>
      </c>
      <c r="P136">
        <v>120</v>
      </c>
      <c r="Q136">
        <v>112</v>
      </c>
      <c r="R136">
        <v>10080</v>
      </c>
      <c r="S136">
        <v>90</v>
      </c>
      <c r="T136">
        <v>0.75</v>
      </c>
      <c r="U136">
        <f t="shared" si="43"/>
        <v>10080</v>
      </c>
      <c r="V136">
        <f t="shared" si="44"/>
        <v>13440</v>
      </c>
      <c r="W136" s="1" t="s">
        <v>149</v>
      </c>
      <c r="X136" s="1" t="s">
        <v>150</v>
      </c>
      <c r="Y136" s="1" t="s">
        <v>150</v>
      </c>
      <c r="Z136" s="3">
        <v>3680</v>
      </c>
      <c r="AA136" s="4">
        <f t="shared" si="48"/>
        <v>16</v>
      </c>
      <c r="AB136" s="4">
        <f xml:space="preserve"> 2244.740206  + 0.1097478*Q136</f>
        <v>2257.0319595999999</v>
      </c>
      <c r="AC136" s="4">
        <f t="shared" si="42"/>
        <v>16</v>
      </c>
      <c r="AD136" s="4">
        <f t="shared" si="33"/>
        <v>919.13974480000002</v>
      </c>
      <c r="AE136" s="4">
        <v>16</v>
      </c>
      <c r="AF136" s="4">
        <v>16</v>
      </c>
      <c r="AG136" s="4">
        <f t="shared" si="40"/>
        <v>16</v>
      </c>
      <c r="AI136" t="e">
        <f t="shared" si="45"/>
        <v>#N/A</v>
      </c>
      <c r="AJ136">
        <v>1000.94</v>
      </c>
      <c r="AK136" s="2">
        <v>1000.94</v>
      </c>
      <c r="AL136" s="2">
        <f t="shared" si="41"/>
        <v>1000.94</v>
      </c>
      <c r="AM136" s="4"/>
      <c r="AN136" t="e">
        <f>VLOOKUP([1]!Tabelle13[[#This Row],[Vlookup this ID for freight costs]],$AL$2:$AL$6811,2,FALSE)</f>
        <v>#REF!</v>
      </c>
      <c r="AP136">
        <v>19.760000000000002</v>
      </c>
      <c r="AQ136">
        <v>19.760000000000002</v>
      </c>
      <c r="AR136" s="4">
        <v>26</v>
      </c>
      <c r="AS136" s="4">
        <v>10</v>
      </c>
      <c r="AT136" s="4">
        <v>2009</v>
      </c>
      <c r="AU136" s="4">
        <v>26</v>
      </c>
      <c r="AV136" s="4">
        <v>10</v>
      </c>
      <c r="AW136" s="4">
        <v>2009</v>
      </c>
      <c r="AX136" t="str">
        <f t="shared" si="46"/>
        <v>No Delay</v>
      </c>
      <c r="AY136">
        <f t="shared" si="47"/>
        <v>0</v>
      </c>
    </row>
    <row r="137" spans="1:51" x14ac:dyDescent="0.2">
      <c r="A137" s="3">
        <v>84575</v>
      </c>
      <c r="B137" s="1" t="s">
        <v>151</v>
      </c>
      <c r="C137" s="1" t="s">
        <v>65</v>
      </c>
      <c r="D137" s="1" t="s">
        <v>130</v>
      </c>
      <c r="E137" s="1" t="s">
        <v>53</v>
      </c>
      <c r="F137" s="1" t="s">
        <v>53</v>
      </c>
      <c r="G137" s="13" t="s">
        <v>189</v>
      </c>
      <c r="H137" s="12">
        <v>40374</v>
      </c>
      <c r="I137" s="12" t="s">
        <v>190</v>
      </c>
      <c r="J137" s="12">
        <v>40357</v>
      </c>
      <c r="K137" s="4">
        <v>2575</v>
      </c>
      <c r="L137" s="1" t="s">
        <v>146</v>
      </c>
      <c r="M137" s="1" t="s">
        <v>132</v>
      </c>
      <c r="N137" s="1" t="s">
        <v>167</v>
      </c>
      <c r="O137" s="1" t="s">
        <v>93</v>
      </c>
      <c r="P137">
        <v>30</v>
      </c>
      <c r="Q137">
        <v>188</v>
      </c>
      <c r="R137">
        <v>864.8</v>
      </c>
      <c r="S137">
        <v>4.5999999999999996</v>
      </c>
      <c r="T137">
        <v>0.15</v>
      </c>
      <c r="U137">
        <f t="shared" si="43"/>
        <v>864.8</v>
      </c>
      <c r="V137">
        <f t="shared" si="44"/>
        <v>5640</v>
      </c>
      <c r="W137" s="1" t="s">
        <v>155</v>
      </c>
      <c r="X137" s="1" t="s">
        <v>1236</v>
      </c>
      <c r="Y137" s="1" t="s">
        <v>156</v>
      </c>
      <c r="Z137" s="3">
        <v>7726</v>
      </c>
      <c r="AA137" s="4">
        <f t="shared" si="48"/>
        <v>16</v>
      </c>
      <c r="AB137" s="4">
        <f xml:space="preserve"> 2244.740206  + 0.1097478*Q137</f>
        <v>2265.3727924</v>
      </c>
      <c r="AC137" s="4">
        <f t="shared" si="42"/>
        <v>16</v>
      </c>
      <c r="AD137" s="4">
        <f t="shared" si="33"/>
        <v>4757.7638850000003</v>
      </c>
      <c r="AE137" s="4">
        <v>16</v>
      </c>
      <c r="AF137" s="4">
        <v>16</v>
      </c>
      <c r="AG137" s="4">
        <f t="shared" si="40"/>
        <v>16</v>
      </c>
      <c r="AI137" t="e">
        <f t="shared" si="45"/>
        <v>#N/A</v>
      </c>
      <c r="AJ137" t="s">
        <v>81</v>
      </c>
      <c r="AK137" s="2"/>
      <c r="AL137" s="2" t="str">
        <f t="shared" si="41"/>
        <v>Freight Included in Commodity Cost</v>
      </c>
      <c r="AM137" s="4"/>
      <c r="AN137" t="e">
        <f>VLOOKUP([1]!Tabelle13[[#This Row],[Vlookup this ID for freight costs]],$AL$2:$AL$6811,2,FALSE)</f>
        <v>#REF!</v>
      </c>
      <c r="AP137">
        <v>1.86</v>
      </c>
      <c r="AQ137">
        <v>1.86</v>
      </c>
      <c r="AR137" s="4">
        <v>15</v>
      </c>
      <c r="AS137" s="4">
        <v>7</v>
      </c>
      <c r="AT137" s="4">
        <v>2010</v>
      </c>
      <c r="AU137" s="4">
        <v>28</v>
      </c>
      <c r="AV137" s="4">
        <v>6</v>
      </c>
      <c r="AW137" s="4">
        <v>2010</v>
      </c>
      <c r="AX137" t="str">
        <f t="shared" si="46"/>
        <v>No Delay</v>
      </c>
      <c r="AY137">
        <f t="shared" si="47"/>
        <v>0</v>
      </c>
    </row>
    <row r="138" spans="1:51" x14ac:dyDescent="0.2">
      <c r="A138" s="3">
        <v>83090</v>
      </c>
      <c r="B138" s="1" t="s">
        <v>368</v>
      </c>
      <c r="C138" s="1" t="s">
        <v>73</v>
      </c>
      <c r="D138" s="1" t="s">
        <v>130</v>
      </c>
      <c r="E138" s="1" t="s">
        <v>101</v>
      </c>
      <c r="F138" s="1" t="s">
        <v>101</v>
      </c>
      <c r="G138" s="13" t="s">
        <v>369</v>
      </c>
      <c r="H138" s="12">
        <v>41243</v>
      </c>
      <c r="I138" s="12" t="s">
        <v>370</v>
      </c>
      <c r="J138" s="12">
        <v>41227</v>
      </c>
      <c r="K138" s="4">
        <v>4294</v>
      </c>
      <c r="L138" s="1" t="s">
        <v>146</v>
      </c>
      <c r="M138" s="1" t="s">
        <v>132</v>
      </c>
      <c r="N138" s="1" t="s">
        <v>371</v>
      </c>
      <c r="O138" s="1" t="s">
        <v>93</v>
      </c>
      <c r="P138">
        <v>240</v>
      </c>
      <c r="Q138">
        <v>42</v>
      </c>
      <c r="R138">
        <v>525</v>
      </c>
      <c r="S138">
        <v>12.5</v>
      </c>
      <c r="T138">
        <v>0.05</v>
      </c>
      <c r="U138">
        <f t="shared" si="43"/>
        <v>525</v>
      </c>
      <c r="V138">
        <f t="shared" si="44"/>
        <v>10080</v>
      </c>
      <c r="W138" s="1" t="s">
        <v>155</v>
      </c>
      <c r="X138" s="1" t="s">
        <v>1236</v>
      </c>
      <c r="Y138" s="1" t="s">
        <v>156</v>
      </c>
      <c r="Z138" s="3">
        <v>14969</v>
      </c>
      <c r="AA138" s="4">
        <f t="shared" si="48"/>
        <v>16</v>
      </c>
      <c r="AB138" s="4">
        <f xml:space="preserve"> 2244.740206  + 0.1097478*Q138</f>
        <v>2249.3496135999999</v>
      </c>
      <c r="AC138" s="4">
        <f t="shared" si="42"/>
        <v>16</v>
      </c>
      <c r="AD138" s="4">
        <f t="shared" si="33"/>
        <v>1886.3975186666664</v>
      </c>
      <c r="AE138" s="4">
        <v>16</v>
      </c>
      <c r="AF138" s="4">
        <v>16</v>
      </c>
      <c r="AG138" s="4">
        <f t="shared" si="40"/>
        <v>16</v>
      </c>
      <c r="AI138" t="e">
        <f t="shared" si="45"/>
        <v>#N/A</v>
      </c>
      <c r="AJ138">
        <v>839.7</v>
      </c>
      <c r="AK138" s="2">
        <v>839.7</v>
      </c>
      <c r="AL138" s="2">
        <f t="shared" si="41"/>
        <v>839.7</v>
      </c>
      <c r="AM138" s="4"/>
      <c r="AN138" t="e">
        <f>VLOOKUP([1]!Tabelle13[[#This Row],[Vlookup this ID for freight costs]],$AL$2:$AL$6811,2,FALSE)</f>
        <v>#REF!</v>
      </c>
      <c r="AP138">
        <v>0.74</v>
      </c>
      <c r="AQ138">
        <v>0.74</v>
      </c>
      <c r="AR138" s="4">
        <v>30</v>
      </c>
      <c r="AS138" s="4">
        <v>11</v>
      </c>
      <c r="AT138" s="4">
        <v>2012</v>
      </c>
      <c r="AU138" s="4">
        <v>14</v>
      </c>
      <c r="AV138" s="4">
        <v>11</v>
      </c>
      <c r="AW138" s="4">
        <v>2012</v>
      </c>
      <c r="AX138" t="str">
        <f t="shared" si="46"/>
        <v>No Delay</v>
      </c>
      <c r="AY138">
        <f t="shared" si="47"/>
        <v>0</v>
      </c>
    </row>
    <row r="139" spans="1:51" x14ac:dyDescent="0.2">
      <c r="A139" s="3">
        <v>1719</v>
      </c>
      <c r="B139" s="1" t="s">
        <v>88</v>
      </c>
      <c r="C139" s="1" t="s">
        <v>89</v>
      </c>
      <c r="D139" s="1" t="s">
        <v>52</v>
      </c>
      <c r="E139" s="1" t="s">
        <v>53</v>
      </c>
      <c r="F139" s="1" t="s">
        <v>53</v>
      </c>
      <c r="G139" s="13" t="s">
        <v>372</v>
      </c>
      <c r="H139" s="12">
        <v>39577</v>
      </c>
      <c r="I139" s="12" t="s">
        <v>372</v>
      </c>
      <c r="J139" s="12">
        <v>39577</v>
      </c>
      <c r="K139" s="4">
        <v>830</v>
      </c>
      <c r="L139" s="1" t="s">
        <v>56</v>
      </c>
      <c r="M139" s="1" t="s">
        <v>57</v>
      </c>
      <c r="N139" s="1" t="s">
        <v>92</v>
      </c>
      <c r="O139" s="1" t="s">
        <v>93</v>
      </c>
      <c r="P139">
        <v>100</v>
      </c>
      <c r="Q139">
        <v>250</v>
      </c>
      <c r="R139">
        <v>2.5</v>
      </c>
      <c r="S139">
        <v>0.01</v>
      </c>
      <c r="T139">
        <v>0</v>
      </c>
      <c r="U139">
        <f t="shared" si="43"/>
        <v>2.5</v>
      </c>
      <c r="V139">
        <f t="shared" si="44"/>
        <v>25000</v>
      </c>
      <c r="W139" s="1" t="s">
        <v>60</v>
      </c>
      <c r="X139" s="1" t="s">
        <v>61</v>
      </c>
      <c r="Y139" s="1" t="s">
        <v>61</v>
      </c>
      <c r="Z139" s="3">
        <v>13951</v>
      </c>
      <c r="AA139" s="4">
        <f t="shared" si="48"/>
        <v>17</v>
      </c>
      <c r="AB139" s="4">
        <f>4.997+0.1387*Q139-4.826*P139+0.003501*R139</f>
        <v>-442.91924749999998</v>
      </c>
      <c r="AC139" s="4">
        <f t="shared" si="42"/>
        <v>17</v>
      </c>
      <c r="AD139" s="4">
        <f t="shared" si="33"/>
        <v>96</v>
      </c>
      <c r="AE139" s="4">
        <v>17</v>
      </c>
      <c r="AF139" s="4">
        <v>17</v>
      </c>
      <c r="AG139" s="4">
        <f t="shared" si="40"/>
        <v>17</v>
      </c>
      <c r="AH139" s="4">
        <v>11044</v>
      </c>
      <c r="AI139">
        <f t="shared" si="45"/>
        <v>3545</v>
      </c>
      <c r="AJ139" t="s">
        <v>81</v>
      </c>
      <c r="AK139" s="2"/>
      <c r="AL139" s="2" t="str">
        <f t="shared" si="41"/>
        <v>Freight Included in Commodity Cost</v>
      </c>
      <c r="AM139" s="4"/>
      <c r="AN139" t="e">
        <f>VLOOKUP([1]!Tabelle13[[#This Row],[Vlookup this ID for freight costs]],$AL$2:$AL$6811,2,FALSE)</f>
        <v>#REF!</v>
      </c>
      <c r="AP139">
        <v>0</v>
      </c>
      <c r="AQ139">
        <v>0</v>
      </c>
      <c r="AR139" s="4">
        <v>9</v>
      </c>
      <c r="AS139" s="4">
        <v>5</v>
      </c>
      <c r="AT139" s="4">
        <v>2008</v>
      </c>
      <c r="AU139" s="4">
        <v>9</v>
      </c>
      <c r="AV139" s="4">
        <v>5</v>
      </c>
      <c r="AW139" s="4">
        <v>2008</v>
      </c>
      <c r="AX139" t="str">
        <f t="shared" si="46"/>
        <v>No Delay</v>
      </c>
      <c r="AY139">
        <f t="shared" si="47"/>
        <v>0</v>
      </c>
    </row>
    <row r="140" spans="1:51" x14ac:dyDescent="0.2">
      <c r="A140" s="3">
        <v>82300</v>
      </c>
      <c r="B140" s="1" t="s">
        <v>151</v>
      </c>
      <c r="C140" s="1" t="s">
        <v>65</v>
      </c>
      <c r="D140" s="1" t="s">
        <v>130</v>
      </c>
      <c r="E140" s="1" t="s">
        <v>152</v>
      </c>
      <c r="F140" s="1" t="s">
        <v>152</v>
      </c>
      <c r="G140" s="13" t="s">
        <v>194</v>
      </c>
      <c r="H140" s="12">
        <v>40287</v>
      </c>
      <c r="I140" s="12" t="s">
        <v>195</v>
      </c>
      <c r="J140" s="12">
        <v>40268</v>
      </c>
      <c r="K140" s="4">
        <v>2282</v>
      </c>
      <c r="L140" s="1" t="s">
        <v>146</v>
      </c>
      <c r="M140" s="1" t="s">
        <v>132</v>
      </c>
      <c r="N140" s="1" t="s">
        <v>171</v>
      </c>
      <c r="O140" s="1" t="s">
        <v>93</v>
      </c>
      <c r="P140">
        <v>60</v>
      </c>
      <c r="Q140">
        <v>342</v>
      </c>
      <c r="R140">
        <v>834.48</v>
      </c>
      <c r="S140">
        <v>2.44</v>
      </c>
      <c r="T140">
        <v>0.04</v>
      </c>
      <c r="U140">
        <f t="shared" si="43"/>
        <v>834.48</v>
      </c>
      <c r="V140">
        <f t="shared" si="44"/>
        <v>20520</v>
      </c>
      <c r="W140" s="1" t="s">
        <v>155</v>
      </c>
      <c r="X140" s="1" t="s">
        <v>1236</v>
      </c>
      <c r="Y140" s="1" t="s">
        <v>156</v>
      </c>
      <c r="Z140" s="3">
        <v>7726</v>
      </c>
      <c r="AA140" s="4">
        <f t="shared" si="48"/>
        <v>17</v>
      </c>
      <c r="AB140" s="4">
        <f t="shared" ref="AB140:AB178" si="49" xml:space="preserve"> 2244.740206  + 0.1097478*Q140</f>
        <v>2282.2739535999999</v>
      </c>
      <c r="AC140" s="4">
        <f t="shared" si="42"/>
        <v>17</v>
      </c>
      <c r="AD140" s="4">
        <f t="shared" si="33"/>
        <v>17</v>
      </c>
      <c r="AE140" s="4">
        <v>17</v>
      </c>
      <c r="AF140" s="4">
        <v>17</v>
      </c>
      <c r="AG140" s="4">
        <f t="shared" si="40"/>
        <v>17</v>
      </c>
      <c r="AI140" t="e">
        <f t="shared" si="45"/>
        <v>#N/A</v>
      </c>
      <c r="AJ140" t="s">
        <v>81</v>
      </c>
      <c r="AK140" s="2"/>
      <c r="AL140" s="2" t="str">
        <f t="shared" si="41"/>
        <v>Freight Included in Commodity Cost</v>
      </c>
      <c r="AM140" s="4"/>
      <c r="AN140" t="e">
        <f>VLOOKUP([1]!Tabelle13[[#This Row],[Vlookup this ID for freight costs]],$AL$2:$AL$6811,2,FALSE)</f>
        <v>#REF!</v>
      </c>
      <c r="AP140">
        <v>1.8</v>
      </c>
      <c r="AQ140">
        <v>1.8</v>
      </c>
      <c r="AR140" s="4">
        <v>19</v>
      </c>
      <c r="AS140" s="4">
        <v>4</v>
      </c>
      <c r="AT140" s="4">
        <v>2010</v>
      </c>
      <c r="AU140" s="4">
        <v>31</v>
      </c>
      <c r="AV140" s="4">
        <v>3</v>
      </c>
      <c r="AW140" s="4">
        <v>2010</v>
      </c>
      <c r="AX140" t="str">
        <f t="shared" si="46"/>
        <v>No Delay</v>
      </c>
      <c r="AY140">
        <f t="shared" si="47"/>
        <v>0</v>
      </c>
    </row>
    <row r="141" spans="1:51" x14ac:dyDescent="0.2">
      <c r="A141" s="3">
        <v>82312</v>
      </c>
      <c r="B141" s="1" t="s">
        <v>175</v>
      </c>
      <c r="C141" s="1" t="s">
        <v>165</v>
      </c>
      <c r="D141" s="1" t="s">
        <v>130</v>
      </c>
      <c r="E141" s="1" t="s">
        <v>53</v>
      </c>
      <c r="F141" s="1" t="s">
        <v>53</v>
      </c>
      <c r="G141" s="13" t="s">
        <v>373</v>
      </c>
      <c r="H141" s="12">
        <v>40352</v>
      </c>
      <c r="I141" s="12" t="s">
        <v>312</v>
      </c>
      <c r="J141" s="12">
        <v>40276</v>
      </c>
      <c r="K141" s="4">
        <v>2344</v>
      </c>
      <c r="L141" s="1" t="s">
        <v>146</v>
      </c>
      <c r="M141" s="1" t="s">
        <v>132</v>
      </c>
      <c r="N141" s="1" t="s">
        <v>206</v>
      </c>
      <c r="O141" s="1" t="s">
        <v>93</v>
      </c>
      <c r="P141">
        <v>60</v>
      </c>
      <c r="Q141">
        <v>140</v>
      </c>
      <c r="R141">
        <v>476</v>
      </c>
      <c r="S141">
        <v>3.4</v>
      </c>
      <c r="T141">
        <v>0.06</v>
      </c>
      <c r="U141">
        <f t="shared" si="43"/>
        <v>476</v>
      </c>
      <c r="V141">
        <f t="shared" si="44"/>
        <v>8400</v>
      </c>
      <c r="W141" s="1" t="s">
        <v>204</v>
      </c>
      <c r="X141" s="1" t="s">
        <v>1236</v>
      </c>
      <c r="Y141" s="1" t="s">
        <v>205</v>
      </c>
      <c r="Z141" s="3">
        <v>4988</v>
      </c>
      <c r="AA141" s="4">
        <f t="shared" si="48"/>
        <v>17</v>
      </c>
      <c r="AB141" s="4">
        <f t="shared" si="49"/>
        <v>2260.104898</v>
      </c>
      <c r="AC141" s="4">
        <f t="shared" si="42"/>
        <v>17</v>
      </c>
      <c r="AD141" s="4">
        <f t="shared" si="33"/>
        <v>1070.6939815999999</v>
      </c>
      <c r="AE141" s="4">
        <v>17</v>
      </c>
      <c r="AF141" s="4">
        <v>17</v>
      </c>
      <c r="AG141" s="4">
        <f t="shared" si="40"/>
        <v>17</v>
      </c>
      <c r="AI141" t="e">
        <f t="shared" si="45"/>
        <v>#N/A</v>
      </c>
      <c r="AJ141">
        <v>1073.46</v>
      </c>
      <c r="AK141" s="2">
        <v>1073.46</v>
      </c>
      <c r="AL141" s="2">
        <f t="shared" si="41"/>
        <v>1073.46</v>
      </c>
      <c r="AM141" s="4"/>
      <c r="AN141" t="e">
        <f>VLOOKUP([1]!Tabelle13[[#This Row],[Vlookup this ID for freight costs]],$AL$2:$AL$6811,2,FALSE)</f>
        <v>#REF!</v>
      </c>
      <c r="AP141">
        <v>1.03</v>
      </c>
      <c r="AQ141">
        <v>1.03</v>
      </c>
      <c r="AR141" s="4">
        <v>23</v>
      </c>
      <c r="AS141" s="4">
        <v>6</v>
      </c>
      <c r="AT141" s="4">
        <v>2010</v>
      </c>
      <c r="AU141" s="4">
        <v>8</v>
      </c>
      <c r="AV141" s="4">
        <v>4</v>
      </c>
      <c r="AW141" s="4">
        <v>2010</v>
      </c>
      <c r="AX141" t="str">
        <f t="shared" si="46"/>
        <v>No Delay</v>
      </c>
      <c r="AY141">
        <f t="shared" si="47"/>
        <v>0</v>
      </c>
    </row>
    <row r="142" spans="1:51" x14ac:dyDescent="0.2">
      <c r="A142" s="3">
        <v>83210</v>
      </c>
      <c r="B142" s="1" t="s">
        <v>368</v>
      </c>
      <c r="C142" s="1" t="s">
        <v>73</v>
      </c>
      <c r="D142" s="1" t="s">
        <v>130</v>
      </c>
      <c r="E142" s="1" t="s">
        <v>101</v>
      </c>
      <c r="F142" s="1" t="s">
        <v>101</v>
      </c>
      <c r="G142" s="13" t="s">
        <v>374</v>
      </c>
      <c r="H142" s="12">
        <v>41729</v>
      </c>
      <c r="I142" s="12" t="s">
        <v>375</v>
      </c>
      <c r="J142" s="12">
        <v>41702</v>
      </c>
      <c r="K142" s="4">
        <v>5336</v>
      </c>
      <c r="L142" s="1" t="s">
        <v>146</v>
      </c>
      <c r="M142" s="1" t="s">
        <v>132</v>
      </c>
      <c r="N142" s="1" t="s">
        <v>200</v>
      </c>
      <c r="O142" s="1" t="s">
        <v>93</v>
      </c>
      <c r="P142">
        <v>90</v>
      </c>
      <c r="Q142">
        <v>266</v>
      </c>
      <c r="R142">
        <v>2473.8000000000002</v>
      </c>
      <c r="S142">
        <v>9.3000000000000007</v>
      </c>
      <c r="T142">
        <v>0.1</v>
      </c>
      <c r="U142">
        <f t="shared" si="43"/>
        <v>2473.8000000000002</v>
      </c>
      <c r="V142">
        <f t="shared" si="44"/>
        <v>23940</v>
      </c>
      <c r="W142" s="1" t="s">
        <v>197</v>
      </c>
      <c r="X142" s="1" t="s">
        <v>1236</v>
      </c>
      <c r="Y142" s="1" t="s">
        <v>3082</v>
      </c>
      <c r="Z142" s="3">
        <v>13821</v>
      </c>
      <c r="AA142" s="4">
        <f t="shared" si="48"/>
        <v>17</v>
      </c>
      <c r="AB142" s="4">
        <f t="shared" si="49"/>
        <v>2273.9331207999999</v>
      </c>
      <c r="AC142" s="4">
        <f t="shared" si="42"/>
        <v>17</v>
      </c>
      <c r="AD142" s="4">
        <f t="shared" si="33"/>
        <v>1171.6128364444446</v>
      </c>
      <c r="AE142" s="4">
        <v>17</v>
      </c>
      <c r="AF142" s="4">
        <v>17</v>
      </c>
      <c r="AG142" s="4">
        <f t="shared" si="40"/>
        <v>17</v>
      </c>
      <c r="AI142" t="e">
        <f t="shared" si="45"/>
        <v>#N/A</v>
      </c>
      <c r="AJ142">
        <v>1200</v>
      </c>
      <c r="AK142" s="2">
        <v>1200</v>
      </c>
      <c r="AL142" s="2">
        <f t="shared" si="41"/>
        <v>1200</v>
      </c>
      <c r="AM142" s="4"/>
      <c r="AN142" t="e">
        <f>VLOOKUP([1]!Tabelle13[[#This Row],[Vlookup this ID for freight costs]],$AL$2:$AL$6811,2,FALSE)</f>
        <v>#REF!</v>
      </c>
      <c r="AP142">
        <v>3.06</v>
      </c>
      <c r="AQ142">
        <v>3.06</v>
      </c>
      <c r="AR142" s="4">
        <v>31</v>
      </c>
      <c r="AS142" s="4">
        <v>3</v>
      </c>
      <c r="AT142" s="4">
        <v>2014</v>
      </c>
      <c r="AU142" s="4">
        <v>4</v>
      </c>
      <c r="AV142" s="4">
        <v>4</v>
      </c>
      <c r="AW142" s="4">
        <v>2014</v>
      </c>
      <c r="AX142" t="str">
        <f t="shared" si="46"/>
        <v>Delay</v>
      </c>
      <c r="AY142">
        <f t="shared" si="47"/>
        <v>0</v>
      </c>
    </row>
    <row r="143" spans="1:51" x14ac:dyDescent="0.2">
      <c r="A143" s="3">
        <v>84574</v>
      </c>
      <c r="B143" s="1" t="s">
        <v>151</v>
      </c>
      <c r="C143" s="1" t="s">
        <v>65</v>
      </c>
      <c r="D143" s="1" t="s">
        <v>130</v>
      </c>
      <c r="E143" s="1" t="s">
        <v>53</v>
      </c>
      <c r="F143" s="1" t="s">
        <v>53</v>
      </c>
      <c r="G143" s="13" t="s">
        <v>189</v>
      </c>
      <c r="H143" s="12">
        <v>40374</v>
      </c>
      <c r="I143" s="12" t="s">
        <v>190</v>
      </c>
      <c r="J143" s="12">
        <v>40357</v>
      </c>
      <c r="K143" s="4">
        <v>2574</v>
      </c>
      <c r="L143" s="1" t="s">
        <v>146</v>
      </c>
      <c r="M143" s="1" t="s">
        <v>132</v>
      </c>
      <c r="N143" s="1" t="s">
        <v>167</v>
      </c>
      <c r="O143" s="1" t="s">
        <v>93</v>
      </c>
      <c r="P143">
        <v>30</v>
      </c>
      <c r="Q143">
        <v>200</v>
      </c>
      <c r="R143">
        <v>920</v>
      </c>
      <c r="S143">
        <v>4.5999999999999996</v>
      </c>
      <c r="T143">
        <v>0.15</v>
      </c>
      <c r="U143">
        <f t="shared" si="43"/>
        <v>919.99999999999989</v>
      </c>
      <c r="V143">
        <f t="shared" si="44"/>
        <v>6000</v>
      </c>
      <c r="W143" s="1" t="s">
        <v>155</v>
      </c>
      <c r="X143" s="1" t="s">
        <v>1236</v>
      </c>
      <c r="Y143" s="1" t="s">
        <v>156</v>
      </c>
      <c r="Z143" s="3">
        <v>7726</v>
      </c>
      <c r="AA143" s="4">
        <f t="shared" si="48"/>
        <v>17</v>
      </c>
      <c r="AB143" s="4">
        <f t="shared" si="49"/>
        <v>2266.689766</v>
      </c>
      <c r="AC143" s="4">
        <f t="shared" si="42"/>
        <v>17</v>
      </c>
      <c r="AD143" s="4">
        <f t="shared" si="33"/>
        <v>1870.9602767272727</v>
      </c>
      <c r="AE143" s="4">
        <v>17</v>
      </c>
      <c r="AF143" s="4">
        <v>17</v>
      </c>
      <c r="AG143" s="4">
        <f t="shared" si="40"/>
        <v>17</v>
      </c>
      <c r="AI143" t="e">
        <f t="shared" si="45"/>
        <v>#N/A</v>
      </c>
      <c r="AJ143" t="s">
        <v>81</v>
      </c>
      <c r="AK143" s="2"/>
      <c r="AL143" s="2" t="str">
        <f t="shared" si="41"/>
        <v>Freight Included in Commodity Cost</v>
      </c>
      <c r="AM143" s="4"/>
      <c r="AN143" t="e">
        <f>VLOOKUP([1]!Tabelle13[[#This Row],[Vlookup this ID for freight costs]],$AL$2:$AL$6811,2,FALSE)</f>
        <v>#REF!</v>
      </c>
      <c r="AP143">
        <v>1.98</v>
      </c>
      <c r="AQ143">
        <v>1.98</v>
      </c>
      <c r="AR143" s="4">
        <v>15</v>
      </c>
      <c r="AS143" s="4">
        <v>7</v>
      </c>
      <c r="AT143" s="4">
        <v>2010</v>
      </c>
      <c r="AU143" s="4">
        <v>28</v>
      </c>
      <c r="AV143" s="4">
        <v>6</v>
      </c>
      <c r="AW143" s="4">
        <v>2010</v>
      </c>
      <c r="AX143" t="str">
        <f t="shared" si="46"/>
        <v>No Delay</v>
      </c>
      <c r="AY143">
        <f t="shared" si="47"/>
        <v>0</v>
      </c>
    </row>
    <row r="144" spans="1:51" x14ac:dyDescent="0.2">
      <c r="A144" s="3">
        <v>85102</v>
      </c>
      <c r="B144" s="1" t="s">
        <v>175</v>
      </c>
      <c r="C144" s="1" t="s">
        <v>165</v>
      </c>
      <c r="D144" s="1" t="s">
        <v>130</v>
      </c>
      <c r="E144" s="1" t="s">
        <v>53</v>
      </c>
      <c r="F144" s="1" t="s">
        <v>53</v>
      </c>
      <c r="G144" s="13" t="s">
        <v>373</v>
      </c>
      <c r="H144" s="12">
        <v>40352</v>
      </c>
      <c r="I144" s="12" t="s">
        <v>312</v>
      </c>
      <c r="J144" s="12">
        <v>40276</v>
      </c>
      <c r="K144" s="4">
        <v>2348</v>
      </c>
      <c r="L144" s="1" t="s">
        <v>146</v>
      </c>
      <c r="M144" s="1" t="s">
        <v>132</v>
      </c>
      <c r="N144" s="1" t="s">
        <v>206</v>
      </c>
      <c r="O144" s="1" t="s">
        <v>93</v>
      </c>
      <c r="P144">
        <v>60</v>
      </c>
      <c r="Q144">
        <v>70</v>
      </c>
      <c r="R144">
        <v>238</v>
      </c>
      <c r="S144">
        <v>3.4</v>
      </c>
      <c r="T144">
        <v>0.06</v>
      </c>
      <c r="U144">
        <f t="shared" si="43"/>
        <v>238</v>
      </c>
      <c r="V144">
        <f t="shared" si="44"/>
        <v>4200</v>
      </c>
      <c r="W144" s="1" t="s">
        <v>204</v>
      </c>
      <c r="X144" s="1" t="s">
        <v>1236</v>
      </c>
      <c r="Y144" s="1" t="s">
        <v>205</v>
      </c>
      <c r="Z144" s="3">
        <v>4988</v>
      </c>
      <c r="AA144" s="4">
        <f t="shared" si="48"/>
        <v>17</v>
      </c>
      <c r="AB144" s="4">
        <f t="shared" si="49"/>
        <v>2252.422552</v>
      </c>
      <c r="AC144" s="4">
        <f t="shared" si="42"/>
        <v>17</v>
      </c>
      <c r="AD144" s="4">
        <f t="shared" si="33"/>
        <v>1706.2121105000001</v>
      </c>
      <c r="AE144" s="3" t="s">
        <v>376</v>
      </c>
      <c r="AF144" s="3">
        <v>17</v>
      </c>
      <c r="AG144" s="4">
        <f>AI144</f>
        <v>17</v>
      </c>
      <c r="AH144" s="4">
        <v>82312</v>
      </c>
      <c r="AI144">
        <f t="shared" si="45"/>
        <v>17</v>
      </c>
      <c r="AJ144" t="s">
        <v>376</v>
      </c>
      <c r="AK144" s="2">
        <v>1073.46</v>
      </c>
      <c r="AL144" s="2">
        <f>AN144</f>
        <v>1073.46</v>
      </c>
      <c r="AM144" s="4">
        <v>82312</v>
      </c>
      <c r="AN144">
        <f>INDEX($AJ$2:$AJ$6811,MATCH(AM144,$A$2:$A$6811,0))</f>
        <v>1073.46</v>
      </c>
      <c r="AP144">
        <v>0.51</v>
      </c>
      <c r="AQ144">
        <v>0.51</v>
      </c>
      <c r="AR144" s="4">
        <v>23</v>
      </c>
      <c r="AS144" s="4">
        <v>6</v>
      </c>
      <c r="AT144" s="4">
        <v>2010</v>
      </c>
      <c r="AU144" s="4">
        <v>8</v>
      </c>
      <c r="AV144" s="4">
        <v>4</v>
      </c>
      <c r="AW144" s="4">
        <v>2010</v>
      </c>
      <c r="AX144" t="str">
        <f t="shared" si="46"/>
        <v>No Delay</v>
      </c>
      <c r="AY144">
        <f t="shared" si="47"/>
        <v>0</v>
      </c>
    </row>
    <row r="145" spans="1:51" x14ac:dyDescent="0.2">
      <c r="A145" s="3">
        <v>85105</v>
      </c>
      <c r="B145" s="1" t="s">
        <v>151</v>
      </c>
      <c r="C145" s="1" t="s">
        <v>65</v>
      </c>
      <c r="D145" s="1" t="s">
        <v>130</v>
      </c>
      <c r="E145" s="1" t="s">
        <v>152</v>
      </c>
      <c r="F145" s="1" t="s">
        <v>152</v>
      </c>
      <c r="G145" s="13" t="s">
        <v>230</v>
      </c>
      <c r="H145" s="12">
        <v>40329</v>
      </c>
      <c r="I145" s="12" t="s">
        <v>377</v>
      </c>
      <c r="J145" s="12">
        <v>40316</v>
      </c>
      <c r="K145" s="4">
        <v>2436</v>
      </c>
      <c r="L145" s="1" t="s">
        <v>146</v>
      </c>
      <c r="M145" s="1" t="s">
        <v>132</v>
      </c>
      <c r="N145" s="1" t="s">
        <v>167</v>
      </c>
      <c r="O145" s="1" t="s">
        <v>93</v>
      </c>
      <c r="P145">
        <v>30</v>
      </c>
      <c r="Q145">
        <v>188</v>
      </c>
      <c r="R145">
        <v>893</v>
      </c>
      <c r="S145">
        <v>4.75</v>
      </c>
      <c r="T145">
        <v>0.16</v>
      </c>
      <c r="U145">
        <f t="shared" si="43"/>
        <v>893</v>
      </c>
      <c r="V145">
        <f t="shared" si="44"/>
        <v>5640</v>
      </c>
      <c r="W145" s="1" t="s">
        <v>155</v>
      </c>
      <c r="X145" s="1" t="s">
        <v>1236</v>
      </c>
      <c r="Y145" s="1" t="s">
        <v>156</v>
      </c>
      <c r="Z145" s="3">
        <v>7726</v>
      </c>
      <c r="AA145" s="4">
        <f t="shared" si="48"/>
        <v>17</v>
      </c>
      <c r="AB145" s="4">
        <f t="shared" si="49"/>
        <v>2265.3727924</v>
      </c>
      <c r="AC145" s="4">
        <f t="shared" si="42"/>
        <v>17</v>
      </c>
      <c r="AD145" s="4">
        <f t="shared" si="33"/>
        <v>4757.7638850000003</v>
      </c>
      <c r="AE145" s="4">
        <v>17</v>
      </c>
      <c r="AF145" s="4">
        <v>17</v>
      </c>
      <c r="AG145" s="4">
        <f t="shared" ref="AG145:AG161" si="50">AE145</f>
        <v>17</v>
      </c>
      <c r="AI145" t="e">
        <f t="shared" si="45"/>
        <v>#N/A</v>
      </c>
      <c r="AJ145">
        <v>9736.1</v>
      </c>
      <c r="AK145" s="2">
        <v>9736.1</v>
      </c>
      <c r="AL145" s="2">
        <f t="shared" ref="AL145:AL161" si="51">AJ145</f>
        <v>9736.1</v>
      </c>
      <c r="AM145" s="4"/>
      <c r="AN145" t="e">
        <f>VLOOKUP([1]!Tabelle13[[#This Row],[Vlookup this ID for freight costs]],$AL$2:$AL$6811,2,FALSE)</f>
        <v>#REF!</v>
      </c>
      <c r="AP145">
        <v>1.93</v>
      </c>
      <c r="AQ145">
        <v>1.93</v>
      </c>
      <c r="AR145" s="4">
        <v>31</v>
      </c>
      <c r="AS145" s="4">
        <v>5</v>
      </c>
      <c r="AT145" s="4">
        <v>2010</v>
      </c>
      <c r="AU145" s="4">
        <v>18</v>
      </c>
      <c r="AV145" s="4">
        <v>5</v>
      </c>
      <c r="AW145" s="4">
        <v>2010</v>
      </c>
      <c r="AX145" t="str">
        <f t="shared" si="46"/>
        <v>No Delay</v>
      </c>
      <c r="AY145">
        <f t="shared" si="47"/>
        <v>0</v>
      </c>
    </row>
    <row r="146" spans="1:51" x14ac:dyDescent="0.2">
      <c r="A146" s="3">
        <v>11348</v>
      </c>
      <c r="B146" s="1" t="s">
        <v>133</v>
      </c>
      <c r="C146" s="1" t="s">
        <v>51</v>
      </c>
      <c r="D146" s="1" t="s">
        <v>130</v>
      </c>
      <c r="E146" s="1" t="s">
        <v>101</v>
      </c>
      <c r="F146" s="1" t="s">
        <v>101</v>
      </c>
      <c r="G146" s="13" t="s">
        <v>378</v>
      </c>
      <c r="H146" s="12">
        <v>40052</v>
      </c>
      <c r="I146" s="12" t="s">
        <v>379</v>
      </c>
      <c r="J146" s="12">
        <v>40073</v>
      </c>
      <c r="K146" s="4">
        <v>1835</v>
      </c>
      <c r="L146" s="1" t="s">
        <v>146</v>
      </c>
      <c r="M146" s="1" t="s">
        <v>132</v>
      </c>
      <c r="N146" s="1" t="s">
        <v>171</v>
      </c>
      <c r="O146" s="1" t="s">
        <v>93</v>
      </c>
      <c r="P146">
        <v>60</v>
      </c>
      <c r="Q146">
        <v>374</v>
      </c>
      <c r="R146">
        <v>912.56</v>
      </c>
      <c r="S146">
        <v>2.44</v>
      </c>
      <c r="T146">
        <v>0.04</v>
      </c>
      <c r="U146">
        <f t="shared" si="43"/>
        <v>912.56</v>
      </c>
      <c r="V146">
        <f t="shared" si="44"/>
        <v>22440</v>
      </c>
      <c r="W146" s="1" t="s">
        <v>155</v>
      </c>
      <c r="X146" s="1" t="s">
        <v>1236</v>
      </c>
      <c r="Y146" s="1" t="s">
        <v>156</v>
      </c>
      <c r="Z146" s="3">
        <v>14703</v>
      </c>
      <c r="AA146" s="4">
        <f t="shared" si="48"/>
        <v>18</v>
      </c>
      <c r="AB146" s="4">
        <f t="shared" si="49"/>
        <v>2285.7858832000002</v>
      </c>
      <c r="AC146" s="4">
        <f t="shared" si="42"/>
        <v>18</v>
      </c>
      <c r="AD146" s="4">
        <f t="shared" si="33"/>
        <v>241.16666666666666</v>
      </c>
      <c r="AE146" s="4">
        <v>18</v>
      </c>
      <c r="AF146" s="4">
        <v>18</v>
      </c>
      <c r="AG146" s="4">
        <f t="shared" si="50"/>
        <v>18</v>
      </c>
      <c r="AH146" s="4">
        <v>85506</v>
      </c>
      <c r="AI146">
        <f t="shared" si="45"/>
        <v>82137</v>
      </c>
      <c r="AJ146">
        <v>1799.88</v>
      </c>
      <c r="AK146" s="2">
        <v>1799.88</v>
      </c>
      <c r="AL146" s="2">
        <f t="shared" si="51"/>
        <v>1799.88</v>
      </c>
      <c r="AM146" s="4"/>
      <c r="AN146" t="e">
        <f>VLOOKUP([1]!Tabelle13[[#This Row],[Vlookup this ID for freight costs]],$AL$2:$AL$6811,2,FALSE)</f>
        <v>#REF!</v>
      </c>
      <c r="AP146">
        <v>1.79</v>
      </c>
      <c r="AQ146">
        <v>1.79</v>
      </c>
      <c r="AR146" s="4">
        <v>27</v>
      </c>
      <c r="AS146" s="4">
        <v>8</v>
      </c>
      <c r="AT146" s="4">
        <v>2009</v>
      </c>
      <c r="AU146" s="4">
        <v>17</v>
      </c>
      <c r="AV146" s="4">
        <v>9</v>
      </c>
      <c r="AW146" s="4">
        <v>2009</v>
      </c>
      <c r="AX146" t="str">
        <f t="shared" si="46"/>
        <v>Delay</v>
      </c>
      <c r="AY146">
        <f t="shared" si="47"/>
        <v>21</v>
      </c>
    </row>
    <row r="147" spans="1:51" x14ac:dyDescent="0.2">
      <c r="A147" s="3">
        <v>11664</v>
      </c>
      <c r="B147" s="1" t="s">
        <v>133</v>
      </c>
      <c r="C147" s="1" t="s">
        <v>51</v>
      </c>
      <c r="D147" s="1" t="s">
        <v>130</v>
      </c>
      <c r="E147" s="1" t="s">
        <v>53</v>
      </c>
      <c r="F147" s="1" t="s">
        <v>53</v>
      </c>
      <c r="G147" s="13" t="s">
        <v>380</v>
      </c>
      <c r="H147" s="12">
        <v>40059</v>
      </c>
      <c r="I147" s="12" t="s">
        <v>380</v>
      </c>
      <c r="J147" s="12">
        <v>40059</v>
      </c>
      <c r="K147" s="4">
        <v>1790</v>
      </c>
      <c r="L147" s="1" t="s">
        <v>146</v>
      </c>
      <c r="M147" s="1" t="s">
        <v>132</v>
      </c>
      <c r="N147" s="1" t="s">
        <v>221</v>
      </c>
      <c r="O147" s="1" t="s">
        <v>93</v>
      </c>
      <c r="P147">
        <v>60</v>
      </c>
      <c r="Q147">
        <v>370</v>
      </c>
      <c r="R147">
        <v>551.29999999999995</v>
      </c>
      <c r="S147">
        <v>1.49</v>
      </c>
      <c r="T147">
        <v>0.02</v>
      </c>
      <c r="U147">
        <f t="shared" si="43"/>
        <v>551.29999999999995</v>
      </c>
      <c r="V147">
        <f t="shared" si="44"/>
        <v>22200</v>
      </c>
      <c r="W147" s="1" t="s">
        <v>197</v>
      </c>
      <c r="X147" s="1" t="s">
        <v>1236</v>
      </c>
      <c r="Y147" s="1" t="s">
        <v>3082</v>
      </c>
      <c r="Z147" s="3">
        <v>7290</v>
      </c>
      <c r="AA147" s="4">
        <f t="shared" si="48"/>
        <v>18</v>
      </c>
      <c r="AB147" s="4">
        <f t="shared" si="49"/>
        <v>2285.346892</v>
      </c>
      <c r="AC147" s="4">
        <f t="shared" si="42"/>
        <v>18</v>
      </c>
      <c r="AD147" s="4">
        <f t="shared" si="33"/>
        <v>1258.5</v>
      </c>
      <c r="AE147" s="4">
        <v>18</v>
      </c>
      <c r="AF147" s="4">
        <v>18</v>
      </c>
      <c r="AG147" s="4">
        <f t="shared" si="50"/>
        <v>18</v>
      </c>
      <c r="AH147" s="4">
        <v>84928</v>
      </c>
      <c r="AI147">
        <f t="shared" si="45"/>
        <v>37973</v>
      </c>
      <c r="AJ147">
        <v>423.89</v>
      </c>
      <c r="AK147" s="2">
        <v>423.89</v>
      </c>
      <c r="AL147" s="2">
        <f t="shared" si="51"/>
        <v>423.89</v>
      </c>
      <c r="AM147" s="4"/>
      <c r="AN147" t="e">
        <f>VLOOKUP([1]!Tabelle13[[#This Row],[Vlookup this ID for freight costs]],$AL$2:$AL$6811,2,FALSE)</f>
        <v>#REF!</v>
      </c>
      <c r="AP147">
        <v>1.08</v>
      </c>
      <c r="AQ147">
        <v>1.08</v>
      </c>
      <c r="AR147" s="4">
        <v>3</v>
      </c>
      <c r="AS147" s="4">
        <v>9</v>
      </c>
      <c r="AT147" s="4">
        <v>2009</v>
      </c>
      <c r="AU147" s="4">
        <v>3</v>
      </c>
      <c r="AV147" s="4">
        <v>9</v>
      </c>
      <c r="AW147" s="4">
        <v>2009</v>
      </c>
      <c r="AX147" t="str">
        <f t="shared" si="46"/>
        <v>No Delay</v>
      </c>
      <c r="AY147">
        <f t="shared" si="47"/>
        <v>0</v>
      </c>
    </row>
    <row r="148" spans="1:51" x14ac:dyDescent="0.2">
      <c r="A148" s="3">
        <v>40608</v>
      </c>
      <c r="B148" s="1" t="s">
        <v>175</v>
      </c>
      <c r="C148" s="1" t="s">
        <v>165</v>
      </c>
      <c r="D148" s="1" t="s">
        <v>52</v>
      </c>
      <c r="E148" s="1" t="s">
        <v>53</v>
      </c>
      <c r="F148" s="1" t="s">
        <v>53</v>
      </c>
      <c r="G148" s="13" t="s">
        <v>381</v>
      </c>
      <c r="H148" s="12">
        <v>40197</v>
      </c>
      <c r="I148" s="12" t="s">
        <v>381</v>
      </c>
      <c r="J148" s="12">
        <v>40197</v>
      </c>
      <c r="K148" s="4">
        <v>2151</v>
      </c>
      <c r="L148" s="1" t="s">
        <v>146</v>
      </c>
      <c r="M148" s="1" t="s">
        <v>240</v>
      </c>
      <c r="N148" s="1" t="s">
        <v>352</v>
      </c>
      <c r="O148" s="1" t="s">
        <v>344</v>
      </c>
      <c r="P148">
        <v>120</v>
      </c>
      <c r="Q148">
        <v>120</v>
      </c>
      <c r="R148">
        <v>10800</v>
      </c>
      <c r="S148">
        <v>90</v>
      </c>
      <c r="T148">
        <v>0.75</v>
      </c>
      <c r="U148">
        <f t="shared" si="43"/>
        <v>10800</v>
      </c>
      <c r="V148">
        <f t="shared" si="44"/>
        <v>14400</v>
      </c>
      <c r="W148" s="1" t="s">
        <v>149</v>
      </c>
      <c r="X148" s="1" t="s">
        <v>150</v>
      </c>
      <c r="Y148" s="1" t="s">
        <v>150</v>
      </c>
      <c r="Z148" s="3">
        <v>3680</v>
      </c>
      <c r="AA148" s="4">
        <f t="shared" si="48"/>
        <v>18</v>
      </c>
      <c r="AB148" s="4">
        <f t="shared" si="49"/>
        <v>2257.9099419999998</v>
      </c>
      <c r="AC148" s="4">
        <f t="shared" si="42"/>
        <v>18</v>
      </c>
      <c r="AD148" s="4">
        <f t="shared" si="33"/>
        <v>1266.5321308888888</v>
      </c>
      <c r="AE148" s="4">
        <v>18</v>
      </c>
      <c r="AF148" s="4">
        <v>18</v>
      </c>
      <c r="AG148" s="4">
        <f t="shared" si="50"/>
        <v>18</v>
      </c>
      <c r="AI148" t="e">
        <f t="shared" si="45"/>
        <v>#N/A</v>
      </c>
      <c r="AJ148">
        <v>1190.02</v>
      </c>
      <c r="AK148" s="2">
        <v>1190.02</v>
      </c>
      <c r="AL148" s="2">
        <f t="shared" si="51"/>
        <v>1190.02</v>
      </c>
      <c r="AM148" s="4"/>
      <c r="AN148" t="e">
        <f>VLOOKUP([1]!Tabelle13[[#This Row],[Vlookup this ID for freight costs]],$AL$2:$AL$6811,2,FALSE)</f>
        <v>#REF!</v>
      </c>
      <c r="AP148">
        <v>21.17</v>
      </c>
      <c r="AQ148">
        <v>21.17</v>
      </c>
      <c r="AR148" s="4">
        <v>19</v>
      </c>
      <c r="AS148" s="4">
        <v>1</v>
      </c>
      <c r="AT148" s="4">
        <v>2010</v>
      </c>
      <c r="AU148" s="4">
        <v>19</v>
      </c>
      <c r="AV148" s="4">
        <v>1</v>
      </c>
      <c r="AW148" s="4">
        <v>2010</v>
      </c>
      <c r="AX148" t="str">
        <f t="shared" si="46"/>
        <v>No Delay</v>
      </c>
      <c r="AY148">
        <f t="shared" si="47"/>
        <v>0</v>
      </c>
    </row>
    <row r="149" spans="1:51" x14ac:dyDescent="0.2">
      <c r="A149" s="3">
        <v>43929</v>
      </c>
      <c r="B149" s="1" t="s">
        <v>175</v>
      </c>
      <c r="C149" s="1" t="s">
        <v>165</v>
      </c>
      <c r="D149" s="1" t="s">
        <v>266</v>
      </c>
      <c r="E149" s="1" t="s">
        <v>53</v>
      </c>
      <c r="F149" s="1" t="s">
        <v>53</v>
      </c>
      <c r="G149" s="13" t="s">
        <v>382</v>
      </c>
      <c r="H149" s="12">
        <v>40922</v>
      </c>
      <c r="I149" s="12" t="s">
        <v>382</v>
      </c>
      <c r="J149" s="12">
        <v>40922</v>
      </c>
      <c r="K149" s="4">
        <v>3691</v>
      </c>
      <c r="L149" s="1" t="s">
        <v>146</v>
      </c>
      <c r="M149" s="1" t="s">
        <v>268</v>
      </c>
      <c r="N149" s="1" t="s">
        <v>383</v>
      </c>
      <c r="O149" s="1" t="s">
        <v>270</v>
      </c>
      <c r="P149">
        <v>120</v>
      </c>
      <c r="Q149">
        <v>98</v>
      </c>
      <c r="R149">
        <v>12362.16</v>
      </c>
      <c r="S149">
        <v>126.14</v>
      </c>
      <c r="T149">
        <v>1.05</v>
      </c>
      <c r="U149">
        <f t="shared" si="43"/>
        <v>12361.72</v>
      </c>
      <c r="V149">
        <f t="shared" si="44"/>
        <v>11760</v>
      </c>
      <c r="W149" s="1" t="s">
        <v>271</v>
      </c>
      <c r="X149" s="1" t="s">
        <v>272</v>
      </c>
      <c r="Y149" s="1" t="s">
        <v>272</v>
      </c>
      <c r="Z149" s="3">
        <v>5613</v>
      </c>
      <c r="AA149" s="4">
        <f t="shared" si="48"/>
        <v>18</v>
      </c>
      <c r="AB149" s="4">
        <f t="shared" si="49"/>
        <v>2255.4954904000001</v>
      </c>
      <c r="AC149" s="4">
        <f t="shared" si="42"/>
        <v>18</v>
      </c>
      <c r="AD149" s="4">
        <f t="shared" si="33"/>
        <v>18</v>
      </c>
      <c r="AE149" s="4">
        <v>18</v>
      </c>
      <c r="AF149" s="4">
        <v>18</v>
      </c>
      <c r="AG149" s="4">
        <f t="shared" si="50"/>
        <v>18</v>
      </c>
      <c r="AI149" t="e">
        <f t="shared" si="45"/>
        <v>#N/A</v>
      </c>
      <c r="AJ149">
        <v>586.16</v>
      </c>
      <c r="AK149" s="2">
        <v>586.16</v>
      </c>
      <c r="AL149" s="2">
        <f t="shared" si="51"/>
        <v>586.16</v>
      </c>
      <c r="AM149" s="4"/>
      <c r="AN149" t="e">
        <f>VLOOKUP([1]!Tabelle13[[#This Row],[Vlookup this ID for freight costs]],$AL$2:$AL$6811,2,FALSE)</f>
        <v>#REF!</v>
      </c>
      <c r="AP149">
        <v>20.399999999999999</v>
      </c>
      <c r="AQ149">
        <v>20.399999999999999</v>
      </c>
      <c r="AR149" s="4">
        <v>14</v>
      </c>
      <c r="AS149" s="4">
        <v>1</v>
      </c>
      <c r="AT149" s="4">
        <v>2012</v>
      </c>
      <c r="AU149" s="4">
        <v>14</v>
      </c>
      <c r="AV149" s="4">
        <v>1</v>
      </c>
      <c r="AW149" s="4">
        <v>2012</v>
      </c>
      <c r="AX149" t="str">
        <f t="shared" si="46"/>
        <v>No Delay</v>
      </c>
      <c r="AY149">
        <f t="shared" si="47"/>
        <v>0</v>
      </c>
    </row>
    <row r="150" spans="1:51" x14ac:dyDescent="0.2">
      <c r="A150" s="3">
        <v>73301</v>
      </c>
      <c r="B150" s="1" t="s">
        <v>175</v>
      </c>
      <c r="C150" s="1" t="s">
        <v>165</v>
      </c>
      <c r="D150" s="1" t="s">
        <v>266</v>
      </c>
      <c r="E150" s="1" t="s">
        <v>53</v>
      </c>
      <c r="F150" s="1" t="s">
        <v>53</v>
      </c>
      <c r="G150" s="13" t="s">
        <v>384</v>
      </c>
      <c r="H150" s="12">
        <v>40533</v>
      </c>
      <c r="I150" s="12" t="s">
        <v>384</v>
      </c>
      <c r="J150" s="12">
        <v>40533</v>
      </c>
      <c r="K150" s="4">
        <v>2940</v>
      </c>
      <c r="L150" s="1" t="s">
        <v>146</v>
      </c>
      <c r="M150" s="1" t="s">
        <v>268</v>
      </c>
      <c r="N150" s="1" t="s">
        <v>383</v>
      </c>
      <c r="O150" s="1" t="s">
        <v>270</v>
      </c>
      <c r="P150">
        <v>120</v>
      </c>
      <c r="Q150">
        <v>98</v>
      </c>
      <c r="R150">
        <v>10150.19</v>
      </c>
      <c r="S150">
        <v>103.57</v>
      </c>
      <c r="T150">
        <v>0.86</v>
      </c>
      <c r="U150">
        <f t="shared" si="43"/>
        <v>10149.859999999999</v>
      </c>
      <c r="V150">
        <f t="shared" si="44"/>
        <v>11760</v>
      </c>
      <c r="W150" s="1" t="s">
        <v>385</v>
      </c>
      <c r="X150" s="1" t="s">
        <v>3087</v>
      </c>
      <c r="Y150" s="1" t="s">
        <v>3083</v>
      </c>
      <c r="Z150" s="3">
        <v>5680</v>
      </c>
      <c r="AA150" s="4">
        <f t="shared" si="48"/>
        <v>18</v>
      </c>
      <c r="AB150" s="4">
        <f t="shared" si="49"/>
        <v>2255.4954904000001</v>
      </c>
      <c r="AC150" s="4">
        <f t="shared" si="42"/>
        <v>18</v>
      </c>
      <c r="AD150" s="4">
        <f t="shared" si="33"/>
        <v>18</v>
      </c>
      <c r="AE150" s="4">
        <v>18</v>
      </c>
      <c r="AF150" s="4">
        <v>18</v>
      </c>
      <c r="AG150" s="4">
        <f t="shared" si="50"/>
        <v>18</v>
      </c>
      <c r="AI150" t="e">
        <f t="shared" si="45"/>
        <v>#N/A</v>
      </c>
      <c r="AJ150">
        <v>968.25</v>
      </c>
      <c r="AK150" s="2">
        <v>968.25</v>
      </c>
      <c r="AL150" s="2">
        <f t="shared" si="51"/>
        <v>968.25</v>
      </c>
      <c r="AM150" s="4"/>
      <c r="AN150" t="e">
        <f>VLOOKUP([1]!Tabelle13[[#This Row],[Vlookup this ID for freight costs]],$AL$2:$AL$6811,2,FALSE)</f>
        <v>#REF!</v>
      </c>
      <c r="AP150">
        <v>16.75</v>
      </c>
      <c r="AQ150">
        <v>16.75</v>
      </c>
      <c r="AR150" s="4">
        <v>21</v>
      </c>
      <c r="AS150" s="4">
        <v>12</v>
      </c>
      <c r="AT150" s="4">
        <v>2010</v>
      </c>
      <c r="AU150" s="4">
        <v>21</v>
      </c>
      <c r="AV150" s="4">
        <v>12</v>
      </c>
      <c r="AW150" s="4">
        <v>2010</v>
      </c>
      <c r="AX150" t="str">
        <f t="shared" si="46"/>
        <v>No Delay</v>
      </c>
      <c r="AY150">
        <f t="shared" si="47"/>
        <v>0</v>
      </c>
    </row>
    <row r="151" spans="1:51" x14ac:dyDescent="0.2">
      <c r="A151" s="3">
        <v>83114</v>
      </c>
      <c r="B151" s="1" t="s">
        <v>386</v>
      </c>
      <c r="C151" s="1" t="s">
        <v>73</v>
      </c>
      <c r="D151" s="1" t="s">
        <v>130</v>
      </c>
      <c r="E151" s="1" t="s">
        <v>101</v>
      </c>
      <c r="F151" s="1" t="s">
        <v>101</v>
      </c>
      <c r="G151" s="13" t="s">
        <v>387</v>
      </c>
      <c r="H151" s="12">
        <v>41363</v>
      </c>
      <c r="I151" s="12" t="s">
        <v>388</v>
      </c>
      <c r="J151" s="12">
        <v>41356</v>
      </c>
      <c r="K151" s="4">
        <v>4557</v>
      </c>
      <c r="L151" s="1" t="s">
        <v>146</v>
      </c>
      <c r="M151" s="1" t="s">
        <v>132</v>
      </c>
      <c r="N151" s="1" t="s">
        <v>389</v>
      </c>
      <c r="O151" s="1" t="s">
        <v>93</v>
      </c>
      <c r="P151">
        <v>30</v>
      </c>
      <c r="Q151">
        <v>270</v>
      </c>
      <c r="R151">
        <v>3769.2</v>
      </c>
      <c r="S151">
        <v>13.96</v>
      </c>
      <c r="T151">
        <v>0.47</v>
      </c>
      <c r="U151">
        <f t="shared" si="43"/>
        <v>3769.2000000000003</v>
      </c>
      <c r="V151">
        <f t="shared" si="44"/>
        <v>8100</v>
      </c>
      <c r="W151" s="1" t="s">
        <v>160</v>
      </c>
      <c r="X151" s="1" t="s">
        <v>1236</v>
      </c>
      <c r="Y151" s="1" t="s">
        <v>161</v>
      </c>
      <c r="Z151" s="3">
        <v>14451</v>
      </c>
      <c r="AA151" s="4">
        <f t="shared" si="48"/>
        <v>18</v>
      </c>
      <c r="AB151" s="4">
        <f t="shared" si="49"/>
        <v>2274.372112</v>
      </c>
      <c r="AC151" s="4">
        <f t="shared" si="42"/>
        <v>18</v>
      </c>
      <c r="AD151" s="4">
        <f t="shared" ref="AD151:AD214" si="52">AVERAGEIFS($AA$2:$AA$6811,$L$2:$L$6811,L151,$V$2:$V$6811,"&gt;="&amp;(V151-100), $V$2:$V$6811,"&lt;="&amp;(V151+100),$AA$2:$AA$6811,"&gt;"&amp;1)</f>
        <v>2048.3449516363635</v>
      </c>
      <c r="AE151" s="4">
        <v>18</v>
      </c>
      <c r="AF151" s="4">
        <v>18</v>
      </c>
      <c r="AG151" s="4">
        <f t="shared" si="50"/>
        <v>18</v>
      </c>
      <c r="AI151" t="e">
        <f t="shared" si="45"/>
        <v>#N/A</v>
      </c>
      <c r="AJ151">
        <v>1100</v>
      </c>
      <c r="AK151" s="2">
        <v>1100</v>
      </c>
      <c r="AL151" s="2">
        <f t="shared" si="51"/>
        <v>1100</v>
      </c>
      <c r="AM151" s="4"/>
      <c r="AN151" t="e">
        <f>VLOOKUP([1]!Tabelle13[[#This Row],[Vlookup this ID for freight costs]],$AL$2:$AL$6811,2,FALSE)</f>
        <v>#REF!</v>
      </c>
      <c r="AP151">
        <v>5.28</v>
      </c>
      <c r="AQ151">
        <v>5.28</v>
      </c>
      <c r="AR151" s="4">
        <v>30</v>
      </c>
      <c r="AS151" s="4">
        <v>4</v>
      </c>
      <c r="AT151" s="4">
        <v>2013</v>
      </c>
      <c r="AU151" s="4">
        <v>23</v>
      </c>
      <c r="AV151" s="4">
        <v>4</v>
      </c>
      <c r="AW151" s="4">
        <v>2013</v>
      </c>
      <c r="AX151" t="str">
        <f t="shared" si="46"/>
        <v>No Delay</v>
      </c>
      <c r="AY151">
        <f t="shared" si="47"/>
        <v>0</v>
      </c>
    </row>
    <row r="152" spans="1:51" x14ac:dyDescent="0.2">
      <c r="A152" s="3">
        <v>85629</v>
      </c>
      <c r="B152" s="1" t="s">
        <v>175</v>
      </c>
      <c r="C152" s="1" t="s">
        <v>165</v>
      </c>
      <c r="D152" s="1" t="s">
        <v>130</v>
      </c>
      <c r="E152" s="1" t="s">
        <v>53</v>
      </c>
      <c r="F152" s="1" t="s">
        <v>53</v>
      </c>
      <c r="G152" s="13" t="s">
        <v>390</v>
      </c>
      <c r="H152" s="12">
        <v>40094</v>
      </c>
      <c r="I152" s="12" t="s">
        <v>390</v>
      </c>
      <c r="J152" s="12">
        <v>40094</v>
      </c>
      <c r="K152" s="4">
        <v>1891</v>
      </c>
      <c r="L152" s="1" t="s">
        <v>146</v>
      </c>
      <c r="M152" s="1" t="s">
        <v>132</v>
      </c>
      <c r="N152" s="1" t="s">
        <v>167</v>
      </c>
      <c r="O152" s="1" t="s">
        <v>93</v>
      </c>
      <c r="P152">
        <v>30</v>
      </c>
      <c r="Q152">
        <v>200</v>
      </c>
      <c r="R152">
        <v>1370</v>
      </c>
      <c r="S152">
        <v>6.85</v>
      </c>
      <c r="T152">
        <v>0.23</v>
      </c>
      <c r="U152">
        <f t="shared" si="43"/>
        <v>1370</v>
      </c>
      <c r="V152">
        <f t="shared" si="44"/>
        <v>6000</v>
      </c>
      <c r="W152" s="1" t="s">
        <v>155</v>
      </c>
      <c r="X152" s="1" t="s">
        <v>1236</v>
      </c>
      <c r="Y152" s="1" t="s">
        <v>156</v>
      </c>
      <c r="Z152" s="3">
        <v>5457</v>
      </c>
      <c r="AA152" s="4">
        <f t="shared" si="48"/>
        <v>18</v>
      </c>
      <c r="AB152" s="4">
        <f t="shared" si="49"/>
        <v>2266.689766</v>
      </c>
      <c r="AC152" s="4">
        <f t="shared" si="42"/>
        <v>18</v>
      </c>
      <c r="AD152" s="4">
        <f t="shared" si="52"/>
        <v>1870.9602767272727</v>
      </c>
      <c r="AE152" s="4">
        <v>18</v>
      </c>
      <c r="AF152" s="4">
        <v>18</v>
      </c>
      <c r="AG152" s="4">
        <f t="shared" si="50"/>
        <v>18</v>
      </c>
      <c r="AI152" t="e">
        <f t="shared" si="45"/>
        <v>#N/A</v>
      </c>
      <c r="AJ152">
        <v>1140.08</v>
      </c>
      <c r="AK152" s="2">
        <v>1140.08</v>
      </c>
      <c r="AL152" s="2">
        <f t="shared" si="51"/>
        <v>1140.08</v>
      </c>
      <c r="AM152" s="4"/>
      <c r="AN152" t="e">
        <f>VLOOKUP([1]!Tabelle13[[#This Row],[Vlookup this ID for freight costs]],$AL$2:$AL$6811,2,FALSE)</f>
        <v>#REF!</v>
      </c>
      <c r="AP152">
        <v>2.69</v>
      </c>
      <c r="AQ152">
        <v>2.69</v>
      </c>
      <c r="AR152" s="4">
        <v>8</v>
      </c>
      <c r="AS152" s="4">
        <v>10</v>
      </c>
      <c r="AT152" s="4">
        <v>2009</v>
      </c>
      <c r="AU152" s="4">
        <v>8</v>
      </c>
      <c r="AV152" s="4">
        <v>10</v>
      </c>
      <c r="AW152" s="4">
        <v>2009</v>
      </c>
      <c r="AX152" t="str">
        <f t="shared" si="46"/>
        <v>No Delay</v>
      </c>
      <c r="AY152">
        <f t="shared" si="47"/>
        <v>0</v>
      </c>
    </row>
    <row r="153" spans="1:51" x14ac:dyDescent="0.2">
      <c r="A153" s="3">
        <v>11309</v>
      </c>
      <c r="B153" s="1" t="s">
        <v>164</v>
      </c>
      <c r="C153" s="1" t="s">
        <v>165</v>
      </c>
      <c r="D153" s="1" t="s">
        <v>130</v>
      </c>
      <c r="E153" s="1" t="s">
        <v>53</v>
      </c>
      <c r="F153" s="1" t="s">
        <v>53</v>
      </c>
      <c r="G153" s="13" t="s">
        <v>391</v>
      </c>
      <c r="H153" s="12">
        <v>39729</v>
      </c>
      <c r="I153" s="12" t="s">
        <v>391</v>
      </c>
      <c r="J153" s="12">
        <v>39729</v>
      </c>
      <c r="K153" s="4">
        <v>1107</v>
      </c>
      <c r="L153" s="1" t="s">
        <v>146</v>
      </c>
      <c r="M153" s="1" t="s">
        <v>132</v>
      </c>
      <c r="N153" s="1" t="s">
        <v>392</v>
      </c>
      <c r="O153" s="1" t="s">
        <v>393</v>
      </c>
      <c r="P153">
        <v>120</v>
      </c>
      <c r="Q153">
        <v>80</v>
      </c>
      <c r="R153">
        <v>3288</v>
      </c>
      <c r="S153">
        <v>41.1</v>
      </c>
      <c r="T153">
        <v>0.34</v>
      </c>
      <c r="U153">
        <f t="shared" si="43"/>
        <v>3288</v>
      </c>
      <c r="V153">
        <f t="shared" si="44"/>
        <v>9600</v>
      </c>
      <c r="W153" s="1" t="s">
        <v>394</v>
      </c>
      <c r="X153" s="1" t="s">
        <v>112</v>
      </c>
      <c r="Y153" s="1" t="s">
        <v>112</v>
      </c>
      <c r="Z153" s="3">
        <v>5956</v>
      </c>
      <c r="AA153" s="4">
        <f t="shared" si="48"/>
        <v>18</v>
      </c>
      <c r="AB153" s="4">
        <f t="shared" si="49"/>
        <v>2253.5200300000001</v>
      </c>
      <c r="AC153" s="4">
        <f t="shared" si="42"/>
        <v>18</v>
      </c>
      <c r="AD153" s="4">
        <f t="shared" si="52"/>
        <v>1415.3765792500001</v>
      </c>
      <c r="AE153" s="4">
        <v>18</v>
      </c>
      <c r="AF153" s="4">
        <v>18</v>
      </c>
      <c r="AG153" s="4">
        <f t="shared" si="50"/>
        <v>18</v>
      </c>
      <c r="AH153" s="4">
        <v>83174</v>
      </c>
      <c r="AI153">
        <f t="shared" si="45"/>
        <v>7541</v>
      </c>
      <c r="AJ153">
        <v>418.75</v>
      </c>
      <c r="AK153" s="2">
        <v>418.75</v>
      </c>
      <c r="AL153" s="2">
        <f t="shared" si="51"/>
        <v>418.75</v>
      </c>
      <c r="AM153" s="4"/>
      <c r="AN153" t="e">
        <f>VLOOKUP([1]!Tabelle13[[#This Row],[Vlookup this ID for freight costs]],$AL$2:$AL$6811,2,FALSE)</f>
        <v>#REF!</v>
      </c>
      <c r="AP153">
        <v>5.26</v>
      </c>
      <c r="AQ153">
        <v>5.26</v>
      </c>
      <c r="AR153" s="4">
        <v>8</v>
      </c>
      <c r="AS153" s="4">
        <v>10</v>
      </c>
      <c r="AT153" s="4">
        <v>2008</v>
      </c>
      <c r="AU153" s="4">
        <v>8</v>
      </c>
      <c r="AV153" s="4">
        <v>10</v>
      </c>
      <c r="AW153" s="4">
        <v>2008</v>
      </c>
      <c r="AX153" t="str">
        <f t="shared" si="46"/>
        <v>No Delay</v>
      </c>
      <c r="AY153">
        <f t="shared" si="47"/>
        <v>0</v>
      </c>
    </row>
    <row r="154" spans="1:51" x14ac:dyDescent="0.2">
      <c r="A154" s="3">
        <v>11668</v>
      </c>
      <c r="B154" s="1" t="s">
        <v>88</v>
      </c>
      <c r="C154" s="1" t="s">
        <v>89</v>
      </c>
      <c r="D154" s="1" t="s">
        <v>130</v>
      </c>
      <c r="E154" s="1" t="s">
        <v>53</v>
      </c>
      <c r="F154" s="1" t="s">
        <v>53</v>
      </c>
      <c r="G154" s="13" t="s">
        <v>395</v>
      </c>
      <c r="H154" s="12">
        <v>40029</v>
      </c>
      <c r="I154" s="12" t="s">
        <v>395</v>
      </c>
      <c r="J154" s="12">
        <v>40029</v>
      </c>
      <c r="K154" s="4">
        <v>1703</v>
      </c>
      <c r="L154" s="1" t="s">
        <v>146</v>
      </c>
      <c r="M154" s="1" t="s">
        <v>132</v>
      </c>
      <c r="N154" s="1" t="s">
        <v>275</v>
      </c>
      <c r="O154" s="1" t="s">
        <v>93</v>
      </c>
      <c r="P154">
        <v>60</v>
      </c>
      <c r="Q154">
        <v>214</v>
      </c>
      <c r="R154">
        <v>1874.64</v>
      </c>
      <c r="S154">
        <v>8.76</v>
      </c>
      <c r="T154">
        <v>0.15</v>
      </c>
      <c r="U154">
        <f t="shared" si="43"/>
        <v>1874.6399999999999</v>
      </c>
      <c r="V154">
        <f t="shared" si="44"/>
        <v>12840</v>
      </c>
      <c r="W154" s="1" t="s">
        <v>155</v>
      </c>
      <c r="X154" s="1" t="s">
        <v>1236</v>
      </c>
      <c r="Y154" s="1" t="s">
        <v>156</v>
      </c>
      <c r="Z154" s="3">
        <v>9211</v>
      </c>
      <c r="AA154" s="4">
        <f t="shared" si="48"/>
        <v>19</v>
      </c>
      <c r="AB154" s="4">
        <f t="shared" si="49"/>
        <v>2268.2262351999998</v>
      </c>
      <c r="AC154" s="4">
        <f t="shared" si="42"/>
        <v>19</v>
      </c>
      <c r="AD154" s="4">
        <f t="shared" si="52"/>
        <v>7304.1253203333326</v>
      </c>
      <c r="AE154" s="4">
        <v>19</v>
      </c>
      <c r="AF154" s="4">
        <v>19</v>
      </c>
      <c r="AG154" s="4">
        <f t="shared" si="50"/>
        <v>19</v>
      </c>
      <c r="AH154" s="4">
        <v>82691</v>
      </c>
      <c r="AI154">
        <f t="shared" si="45"/>
        <v>9530</v>
      </c>
      <c r="AJ154">
        <v>1133</v>
      </c>
      <c r="AK154" s="2">
        <v>1133</v>
      </c>
      <c r="AL154" s="2">
        <f t="shared" si="51"/>
        <v>1133</v>
      </c>
      <c r="AM154" s="4"/>
      <c r="AN154" t="e">
        <f>VLOOKUP([1]!Tabelle13[[#This Row],[Vlookup this ID for freight costs]],$AL$2:$AL$6811,2,FALSE)</f>
        <v>#REF!</v>
      </c>
      <c r="AP154">
        <v>3.67</v>
      </c>
      <c r="AQ154">
        <v>3.67</v>
      </c>
      <c r="AR154" s="4">
        <v>4</v>
      </c>
      <c r="AS154" s="4">
        <v>8</v>
      </c>
      <c r="AT154" s="4">
        <v>2009</v>
      </c>
      <c r="AU154" s="4">
        <v>4</v>
      </c>
      <c r="AV154" s="4">
        <v>8</v>
      </c>
      <c r="AW154" s="4">
        <v>2009</v>
      </c>
      <c r="AX154" t="str">
        <f t="shared" si="46"/>
        <v>No Delay</v>
      </c>
      <c r="AY154">
        <f t="shared" si="47"/>
        <v>0</v>
      </c>
    </row>
    <row r="155" spans="1:51" x14ac:dyDescent="0.2">
      <c r="A155" s="3">
        <v>14943</v>
      </c>
      <c r="B155" s="1" t="s">
        <v>175</v>
      </c>
      <c r="C155" s="1" t="s">
        <v>165</v>
      </c>
      <c r="D155" s="1" t="s">
        <v>74</v>
      </c>
      <c r="E155" s="1" t="s">
        <v>53</v>
      </c>
      <c r="F155" s="1" t="s">
        <v>53</v>
      </c>
      <c r="G155" s="13" t="s">
        <v>396</v>
      </c>
      <c r="H155" s="12">
        <v>40241</v>
      </c>
      <c r="I155" s="12" t="s">
        <v>396</v>
      </c>
      <c r="J155" s="12">
        <v>40241</v>
      </c>
      <c r="K155" s="4">
        <v>2213</v>
      </c>
      <c r="L155" s="1" t="s">
        <v>146</v>
      </c>
      <c r="M155" s="1" t="s">
        <v>248</v>
      </c>
      <c r="N155" s="1" t="s">
        <v>304</v>
      </c>
      <c r="O155" s="1" t="s">
        <v>305</v>
      </c>
      <c r="P155">
        <v>180</v>
      </c>
      <c r="Q155">
        <v>75</v>
      </c>
      <c r="R155">
        <v>3750</v>
      </c>
      <c r="S155">
        <v>50</v>
      </c>
      <c r="T155">
        <v>0.28000000000000003</v>
      </c>
      <c r="U155">
        <f t="shared" si="43"/>
        <v>3750</v>
      </c>
      <c r="V155">
        <f t="shared" si="44"/>
        <v>13500</v>
      </c>
      <c r="W155" s="1" t="s">
        <v>251</v>
      </c>
      <c r="X155" s="1" t="s">
        <v>252</v>
      </c>
      <c r="Y155" s="1" t="s">
        <v>252</v>
      </c>
      <c r="Z155" s="3">
        <v>9597</v>
      </c>
      <c r="AA155" s="4">
        <f t="shared" si="48"/>
        <v>19</v>
      </c>
      <c r="AB155" s="4">
        <f t="shared" si="49"/>
        <v>2252.9712909999998</v>
      </c>
      <c r="AC155" s="4">
        <f t="shared" si="42"/>
        <v>19</v>
      </c>
      <c r="AD155" s="4">
        <f t="shared" si="52"/>
        <v>1517.7310226666668</v>
      </c>
      <c r="AE155" s="4">
        <v>19</v>
      </c>
      <c r="AF155" s="4">
        <v>19</v>
      </c>
      <c r="AG155" s="4">
        <f t="shared" si="50"/>
        <v>19</v>
      </c>
      <c r="AI155" t="e">
        <f t="shared" si="45"/>
        <v>#N/A</v>
      </c>
      <c r="AJ155">
        <v>435</v>
      </c>
      <c r="AK155" s="2">
        <v>435</v>
      </c>
      <c r="AL155" s="2">
        <f t="shared" si="51"/>
        <v>435</v>
      </c>
      <c r="AM155" s="4"/>
      <c r="AN155" t="e">
        <f>VLOOKUP([1]!Tabelle13[[#This Row],[Vlookup this ID for freight costs]],$AL$2:$AL$6811,2,FALSE)</f>
        <v>#REF!</v>
      </c>
      <c r="AP155">
        <v>7.35</v>
      </c>
      <c r="AQ155">
        <v>7.35</v>
      </c>
      <c r="AR155" s="4">
        <v>4</v>
      </c>
      <c r="AS155" s="4">
        <v>4</v>
      </c>
      <c r="AT155" s="4">
        <v>2010</v>
      </c>
      <c r="AU155" s="4">
        <v>4</v>
      </c>
      <c r="AV155" s="4">
        <v>4</v>
      </c>
      <c r="AW155" s="4">
        <v>2010</v>
      </c>
      <c r="AX155" t="str">
        <f t="shared" si="46"/>
        <v>No Delay</v>
      </c>
      <c r="AY155">
        <f t="shared" si="47"/>
        <v>0</v>
      </c>
    </row>
    <row r="156" spans="1:51" x14ac:dyDescent="0.2">
      <c r="A156" s="3">
        <v>26617</v>
      </c>
      <c r="B156" s="1" t="s">
        <v>175</v>
      </c>
      <c r="C156" s="1" t="s">
        <v>165</v>
      </c>
      <c r="D156" s="1" t="s">
        <v>74</v>
      </c>
      <c r="E156" s="1" t="s">
        <v>53</v>
      </c>
      <c r="F156" s="1" t="s">
        <v>53</v>
      </c>
      <c r="G156" s="13" t="s">
        <v>397</v>
      </c>
      <c r="H156" s="12">
        <v>41050</v>
      </c>
      <c r="I156" s="12" t="s">
        <v>397</v>
      </c>
      <c r="J156" s="12">
        <v>41050</v>
      </c>
      <c r="K156" s="4">
        <v>3918</v>
      </c>
      <c r="L156" s="1" t="s">
        <v>146</v>
      </c>
      <c r="M156" s="1" t="s">
        <v>248</v>
      </c>
      <c r="N156" s="1" t="s">
        <v>249</v>
      </c>
      <c r="O156" s="1" t="s">
        <v>250</v>
      </c>
      <c r="P156">
        <v>60</v>
      </c>
      <c r="Q156">
        <v>189</v>
      </c>
      <c r="R156">
        <v>10489.5</v>
      </c>
      <c r="S156">
        <v>55.5</v>
      </c>
      <c r="T156">
        <v>0.92</v>
      </c>
      <c r="U156">
        <f t="shared" si="43"/>
        <v>10489.5</v>
      </c>
      <c r="V156">
        <f t="shared" si="44"/>
        <v>11340</v>
      </c>
      <c r="W156" s="1" t="s">
        <v>251</v>
      </c>
      <c r="X156" s="1" t="s">
        <v>252</v>
      </c>
      <c r="Y156" s="1" t="s">
        <v>252</v>
      </c>
      <c r="Z156" s="3">
        <v>9597</v>
      </c>
      <c r="AA156" s="4">
        <f t="shared" si="48"/>
        <v>19</v>
      </c>
      <c r="AB156" s="4">
        <f t="shared" si="49"/>
        <v>2265.4825402000001</v>
      </c>
      <c r="AC156" s="4">
        <f t="shared" ref="AC156:AC187" si="53">AF156</f>
        <v>19</v>
      </c>
      <c r="AD156" s="4">
        <f t="shared" si="52"/>
        <v>2443.5424508571427</v>
      </c>
      <c r="AE156" s="4">
        <v>19</v>
      </c>
      <c r="AF156" s="4">
        <v>19</v>
      </c>
      <c r="AG156" s="4">
        <f t="shared" si="50"/>
        <v>19</v>
      </c>
      <c r="AI156" t="e">
        <f t="shared" si="45"/>
        <v>#N/A</v>
      </c>
      <c r="AJ156">
        <v>710</v>
      </c>
      <c r="AK156" s="2">
        <v>710</v>
      </c>
      <c r="AL156" s="2">
        <f t="shared" si="51"/>
        <v>710</v>
      </c>
      <c r="AM156" s="4"/>
      <c r="AN156" t="e">
        <f>VLOOKUP([1]!Tabelle13[[#This Row],[Vlookup this ID for freight costs]],$AL$2:$AL$6811,2,FALSE)</f>
        <v>#REF!</v>
      </c>
      <c r="AP156">
        <v>14.71</v>
      </c>
      <c r="AQ156">
        <v>14.71</v>
      </c>
      <c r="AR156" s="4">
        <v>21</v>
      </c>
      <c r="AS156" s="4">
        <v>5</v>
      </c>
      <c r="AT156" s="4">
        <v>2012</v>
      </c>
      <c r="AU156" s="4">
        <v>21</v>
      </c>
      <c r="AV156" s="4">
        <v>5</v>
      </c>
      <c r="AW156" s="4">
        <v>2012</v>
      </c>
      <c r="AX156" t="str">
        <f t="shared" si="46"/>
        <v>No Delay</v>
      </c>
      <c r="AY156">
        <f t="shared" si="47"/>
        <v>0</v>
      </c>
    </row>
    <row r="157" spans="1:51" x14ac:dyDescent="0.2">
      <c r="A157" s="3">
        <v>83996</v>
      </c>
      <c r="B157" s="1" t="s">
        <v>151</v>
      </c>
      <c r="C157" s="1" t="s">
        <v>65</v>
      </c>
      <c r="D157" s="1" t="s">
        <v>130</v>
      </c>
      <c r="E157" s="1" t="s">
        <v>152</v>
      </c>
      <c r="F157" s="1" t="s">
        <v>152</v>
      </c>
      <c r="G157" s="13" t="s">
        <v>230</v>
      </c>
      <c r="H157" s="12">
        <v>40329</v>
      </c>
      <c r="I157" s="12" t="s">
        <v>377</v>
      </c>
      <c r="J157" s="12">
        <v>40316</v>
      </c>
      <c r="K157" s="4">
        <v>2424</v>
      </c>
      <c r="L157" s="1" t="s">
        <v>146</v>
      </c>
      <c r="M157" s="1" t="s">
        <v>132</v>
      </c>
      <c r="N157" s="1" t="s">
        <v>167</v>
      </c>
      <c r="O157" s="1" t="s">
        <v>93</v>
      </c>
      <c r="P157">
        <v>30</v>
      </c>
      <c r="Q157">
        <v>210</v>
      </c>
      <c r="R157">
        <v>997.5</v>
      </c>
      <c r="S157">
        <v>4.75</v>
      </c>
      <c r="T157">
        <v>0.16</v>
      </c>
      <c r="U157">
        <f t="shared" si="43"/>
        <v>997.5</v>
      </c>
      <c r="V157">
        <f t="shared" si="44"/>
        <v>6300</v>
      </c>
      <c r="W157" s="1" t="s">
        <v>155</v>
      </c>
      <c r="X157" s="1" t="s">
        <v>1236</v>
      </c>
      <c r="Y157" s="1" t="s">
        <v>156</v>
      </c>
      <c r="Z157" s="3">
        <v>7726</v>
      </c>
      <c r="AA157" s="4">
        <f t="shared" si="48"/>
        <v>19</v>
      </c>
      <c r="AB157" s="4">
        <f t="shared" si="49"/>
        <v>2267.7872440000001</v>
      </c>
      <c r="AC157" s="4">
        <f t="shared" si="53"/>
        <v>19</v>
      </c>
      <c r="AD157" s="4">
        <f t="shared" si="52"/>
        <v>1490.1489316666666</v>
      </c>
      <c r="AE157" s="4">
        <v>19</v>
      </c>
      <c r="AF157" s="4">
        <v>19</v>
      </c>
      <c r="AG157" s="4">
        <f t="shared" si="50"/>
        <v>19</v>
      </c>
      <c r="AI157" t="e">
        <f t="shared" si="45"/>
        <v>#N/A</v>
      </c>
      <c r="AJ157">
        <v>9736.1</v>
      </c>
      <c r="AK157" s="2">
        <v>9736.1</v>
      </c>
      <c r="AL157" s="2">
        <f t="shared" si="51"/>
        <v>9736.1</v>
      </c>
      <c r="AM157" s="4"/>
      <c r="AN157" t="e">
        <f>VLOOKUP([1]!Tabelle13[[#This Row],[Vlookup this ID for freight costs]],$AL$2:$AL$6811,2,FALSE)</f>
        <v>#REF!</v>
      </c>
      <c r="AP157">
        <v>2.15</v>
      </c>
      <c r="AQ157">
        <v>2.15</v>
      </c>
      <c r="AR157" s="4">
        <v>31</v>
      </c>
      <c r="AS157" s="4">
        <v>5</v>
      </c>
      <c r="AT157" s="4">
        <v>2010</v>
      </c>
      <c r="AU157" s="4">
        <v>18</v>
      </c>
      <c r="AV157" s="4">
        <v>5</v>
      </c>
      <c r="AW157" s="4">
        <v>2010</v>
      </c>
      <c r="AX157" t="str">
        <f t="shared" si="46"/>
        <v>No Delay</v>
      </c>
      <c r="AY157">
        <f t="shared" si="47"/>
        <v>0</v>
      </c>
    </row>
    <row r="158" spans="1:51" x14ac:dyDescent="0.2">
      <c r="A158" s="3">
        <v>12569</v>
      </c>
      <c r="B158" s="1" t="s">
        <v>164</v>
      </c>
      <c r="C158" s="1" t="s">
        <v>165</v>
      </c>
      <c r="D158" s="1" t="s">
        <v>130</v>
      </c>
      <c r="E158" s="1" t="s">
        <v>53</v>
      </c>
      <c r="F158" s="1" t="s">
        <v>53</v>
      </c>
      <c r="G158" s="13" t="s">
        <v>398</v>
      </c>
      <c r="H158" s="12">
        <v>39927</v>
      </c>
      <c r="I158" s="12" t="s">
        <v>398</v>
      </c>
      <c r="J158" s="12">
        <v>39927</v>
      </c>
      <c r="K158" s="4">
        <v>1504</v>
      </c>
      <c r="L158" s="1" t="s">
        <v>146</v>
      </c>
      <c r="M158" s="1" t="s">
        <v>132</v>
      </c>
      <c r="N158" s="1" t="s">
        <v>392</v>
      </c>
      <c r="O158" s="1" t="s">
        <v>393</v>
      </c>
      <c r="P158">
        <v>120</v>
      </c>
      <c r="Q158">
        <v>80</v>
      </c>
      <c r="R158">
        <v>3288</v>
      </c>
      <c r="S158">
        <v>41.1</v>
      </c>
      <c r="T158">
        <v>0.34</v>
      </c>
      <c r="U158">
        <f t="shared" si="43"/>
        <v>3288</v>
      </c>
      <c r="V158">
        <f t="shared" si="44"/>
        <v>9600</v>
      </c>
      <c r="W158" s="1" t="s">
        <v>394</v>
      </c>
      <c r="X158" s="1" t="s">
        <v>112</v>
      </c>
      <c r="Y158" s="1" t="s">
        <v>112</v>
      </c>
      <c r="Z158" s="3">
        <v>5956</v>
      </c>
      <c r="AA158" s="4">
        <f t="shared" si="48"/>
        <v>19</v>
      </c>
      <c r="AB158" s="4">
        <f t="shared" si="49"/>
        <v>2253.5200300000001</v>
      </c>
      <c r="AC158" s="4">
        <f t="shared" si="53"/>
        <v>19</v>
      </c>
      <c r="AD158" s="4">
        <f t="shared" si="52"/>
        <v>1415.3765792500001</v>
      </c>
      <c r="AE158" s="4">
        <v>19</v>
      </c>
      <c r="AF158" s="4">
        <v>19</v>
      </c>
      <c r="AG158" s="4">
        <f t="shared" si="50"/>
        <v>19</v>
      </c>
      <c r="AI158" t="e">
        <f t="shared" si="45"/>
        <v>#N/A</v>
      </c>
      <c r="AJ158">
        <v>1381.64</v>
      </c>
      <c r="AK158" s="2">
        <v>1381.64</v>
      </c>
      <c r="AL158" s="2">
        <f t="shared" si="51"/>
        <v>1381.64</v>
      </c>
      <c r="AM158" s="4"/>
      <c r="AN158" t="e">
        <f>VLOOKUP([1]!Tabelle13[[#This Row],[Vlookup this ID for freight costs]],$AL$2:$AL$6811,2,FALSE)</f>
        <v>#REF!</v>
      </c>
      <c r="AP158">
        <v>6.44</v>
      </c>
      <c r="AQ158">
        <v>6.44</v>
      </c>
      <c r="AR158" s="4">
        <v>24</v>
      </c>
      <c r="AS158" s="4">
        <v>4</v>
      </c>
      <c r="AT158" s="4">
        <v>2009</v>
      </c>
      <c r="AU158" s="4">
        <v>24</v>
      </c>
      <c r="AV158" s="4">
        <v>4</v>
      </c>
      <c r="AW158" s="4">
        <v>2009</v>
      </c>
      <c r="AX158" t="str">
        <f t="shared" si="46"/>
        <v>No Delay</v>
      </c>
      <c r="AY158">
        <f t="shared" si="47"/>
        <v>0</v>
      </c>
    </row>
    <row r="159" spans="1:51" x14ac:dyDescent="0.2">
      <c r="A159" s="3">
        <v>12017</v>
      </c>
      <c r="B159" s="1" t="s">
        <v>164</v>
      </c>
      <c r="C159" s="1" t="s">
        <v>165</v>
      </c>
      <c r="D159" s="1" t="s">
        <v>130</v>
      </c>
      <c r="E159" s="1" t="s">
        <v>53</v>
      </c>
      <c r="F159" s="1" t="s">
        <v>53</v>
      </c>
      <c r="G159" s="13" t="s">
        <v>399</v>
      </c>
      <c r="H159" s="12">
        <v>40115</v>
      </c>
      <c r="I159" s="12" t="s">
        <v>399</v>
      </c>
      <c r="J159" s="12">
        <v>40115</v>
      </c>
      <c r="K159" s="4">
        <v>1979</v>
      </c>
      <c r="L159" s="1" t="s">
        <v>146</v>
      </c>
      <c r="M159" s="1" t="s">
        <v>132</v>
      </c>
      <c r="N159" s="1" t="s">
        <v>221</v>
      </c>
      <c r="O159" s="1" t="s">
        <v>93</v>
      </c>
      <c r="P159">
        <v>60</v>
      </c>
      <c r="Q159">
        <v>300</v>
      </c>
      <c r="R159">
        <v>438</v>
      </c>
      <c r="S159">
        <v>1.46</v>
      </c>
      <c r="T159">
        <v>0.02</v>
      </c>
      <c r="U159">
        <f t="shared" si="43"/>
        <v>438</v>
      </c>
      <c r="V159">
        <f t="shared" si="44"/>
        <v>18000</v>
      </c>
      <c r="W159" s="1" t="s">
        <v>155</v>
      </c>
      <c r="X159" s="1" t="s">
        <v>1236</v>
      </c>
      <c r="Y159" s="1" t="s">
        <v>156</v>
      </c>
      <c r="Z159" s="3">
        <v>5457</v>
      </c>
      <c r="AA159" s="4">
        <f t="shared" si="48"/>
        <v>20</v>
      </c>
      <c r="AB159" s="4">
        <f t="shared" si="49"/>
        <v>2277.664546</v>
      </c>
      <c r="AC159" s="4">
        <f t="shared" si="53"/>
        <v>20</v>
      </c>
      <c r="AD159" s="4">
        <f t="shared" si="52"/>
        <v>1625.2573013333333</v>
      </c>
      <c r="AE159" s="4">
        <v>20</v>
      </c>
      <c r="AF159" s="4">
        <v>20</v>
      </c>
      <c r="AG159" s="4">
        <f t="shared" si="50"/>
        <v>20</v>
      </c>
      <c r="AH159" s="4">
        <v>85477</v>
      </c>
      <c r="AI159">
        <f t="shared" si="45"/>
        <v>5605</v>
      </c>
      <c r="AJ159">
        <v>667.17</v>
      </c>
      <c r="AK159" s="2">
        <v>667.17</v>
      </c>
      <c r="AL159" s="2">
        <f t="shared" si="51"/>
        <v>667.17</v>
      </c>
      <c r="AM159" s="4"/>
      <c r="AN159" t="e">
        <f>VLOOKUP([1]!Tabelle13[[#This Row],[Vlookup this ID for freight costs]],$AL$2:$AL$6811,2,FALSE)</f>
        <v>#REF!</v>
      </c>
      <c r="AP159">
        <v>0.94</v>
      </c>
      <c r="AQ159">
        <v>0.94</v>
      </c>
      <c r="AR159" s="4">
        <v>29</v>
      </c>
      <c r="AS159" s="4">
        <v>10</v>
      </c>
      <c r="AT159" s="4">
        <v>2009</v>
      </c>
      <c r="AU159" s="4">
        <v>29</v>
      </c>
      <c r="AV159" s="4">
        <v>10</v>
      </c>
      <c r="AW159" s="4">
        <v>2009</v>
      </c>
      <c r="AX159" t="str">
        <f t="shared" si="46"/>
        <v>No Delay</v>
      </c>
      <c r="AY159">
        <f t="shared" si="47"/>
        <v>0</v>
      </c>
    </row>
    <row r="160" spans="1:51" x14ac:dyDescent="0.2">
      <c r="A160" s="3">
        <v>11342</v>
      </c>
      <c r="B160" s="1" t="s">
        <v>350</v>
      </c>
      <c r="C160" s="1" t="s">
        <v>65</v>
      </c>
      <c r="D160" s="1" t="s">
        <v>130</v>
      </c>
      <c r="E160" s="1" t="s">
        <v>152</v>
      </c>
      <c r="F160" s="1" t="s">
        <v>152</v>
      </c>
      <c r="G160" s="13" t="s">
        <v>395</v>
      </c>
      <c r="H160" s="12">
        <v>40029</v>
      </c>
      <c r="I160" s="12" t="s">
        <v>395</v>
      </c>
      <c r="J160" s="12">
        <v>40029</v>
      </c>
      <c r="K160" s="4">
        <v>1697</v>
      </c>
      <c r="L160" s="1" t="s">
        <v>146</v>
      </c>
      <c r="M160" s="1" t="s">
        <v>132</v>
      </c>
      <c r="N160" s="1" t="s">
        <v>147</v>
      </c>
      <c r="O160" s="1" t="s">
        <v>148</v>
      </c>
      <c r="P160">
        <v>30</v>
      </c>
      <c r="Q160">
        <v>240</v>
      </c>
      <c r="R160">
        <v>6300</v>
      </c>
      <c r="S160">
        <v>26.25</v>
      </c>
      <c r="T160">
        <v>0.88</v>
      </c>
      <c r="U160">
        <f t="shared" si="43"/>
        <v>6300</v>
      </c>
      <c r="V160">
        <f t="shared" si="44"/>
        <v>7200</v>
      </c>
      <c r="W160" s="1" t="s">
        <v>149</v>
      </c>
      <c r="X160" s="1" t="s">
        <v>150</v>
      </c>
      <c r="Y160" s="1" t="s">
        <v>150</v>
      </c>
      <c r="Z160" s="3">
        <v>4785</v>
      </c>
      <c r="AA160" s="4">
        <f t="shared" si="48"/>
        <v>21</v>
      </c>
      <c r="AB160" s="4">
        <f t="shared" si="49"/>
        <v>2271.0796780000001</v>
      </c>
      <c r="AC160" s="4">
        <f t="shared" si="53"/>
        <v>21</v>
      </c>
      <c r="AD160" s="4">
        <f t="shared" si="52"/>
        <v>1894.0672419354835</v>
      </c>
      <c r="AE160" s="4">
        <v>21</v>
      </c>
      <c r="AF160" s="4">
        <v>21</v>
      </c>
      <c r="AG160" s="4">
        <f t="shared" si="50"/>
        <v>21</v>
      </c>
      <c r="AH160" s="4">
        <v>83255</v>
      </c>
      <c r="AI160">
        <f t="shared" si="45"/>
        <v>19965</v>
      </c>
      <c r="AJ160">
        <v>7445.8</v>
      </c>
      <c r="AK160" s="2">
        <v>7445.8</v>
      </c>
      <c r="AL160" s="2">
        <f t="shared" si="51"/>
        <v>7445.8</v>
      </c>
      <c r="AM160" s="4"/>
      <c r="AN160" t="e">
        <f>VLOOKUP([1]!Tabelle13[[#This Row],[Vlookup this ID for freight costs]],$AL$2:$AL$6811,2,FALSE)</f>
        <v>#REF!</v>
      </c>
      <c r="AP160">
        <v>12.35</v>
      </c>
      <c r="AQ160">
        <v>12.35</v>
      </c>
      <c r="AR160" s="4">
        <v>4</v>
      </c>
      <c r="AS160" s="4">
        <v>8</v>
      </c>
      <c r="AT160" s="4">
        <v>2009</v>
      </c>
      <c r="AU160" s="4">
        <v>4</v>
      </c>
      <c r="AV160" s="4">
        <v>8</v>
      </c>
      <c r="AW160" s="4">
        <v>2009</v>
      </c>
      <c r="AX160" t="str">
        <f t="shared" si="46"/>
        <v>No Delay</v>
      </c>
      <c r="AY160">
        <f t="shared" si="47"/>
        <v>0</v>
      </c>
    </row>
    <row r="161" spans="1:51" x14ac:dyDescent="0.2">
      <c r="A161" s="3">
        <v>11647</v>
      </c>
      <c r="B161" s="1" t="s">
        <v>400</v>
      </c>
      <c r="C161" s="1" t="s">
        <v>65</v>
      </c>
      <c r="D161" s="1" t="s">
        <v>130</v>
      </c>
      <c r="E161" s="1" t="s">
        <v>152</v>
      </c>
      <c r="F161" s="1" t="s">
        <v>152</v>
      </c>
      <c r="G161" s="13" t="s">
        <v>401</v>
      </c>
      <c r="H161" s="12">
        <v>39980</v>
      </c>
      <c r="I161" s="12" t="s">
        <v>401</v>
      </c>
      <c r="J161" s="12">
        <v>39980</v>
      </c>
      <c r="K161" s="4">
        <v>1613</v>
      </c>
      <c r="L161" s="1" t="s">
        <v>146</v>
      </c>
      <c r="M161" s="1" t="s">
        <v>132</v>
      </c>
      <c r="N161" s="1" t="s">
        <v>265</v>
      </c>
      <c r="O161" s="1" t="s">
        <v>93</v>
      </c>
      <c r="P161">
        <v>60</v>
      </c>
      <c r="Q161">
        <v>24</v>
      </c>
      <c r="R161">
        <v>72</v>
      </c>
      <c r="S161">
        <v>3</v>
      </c>
      <c r="T161">
        <v>0.05</v>
      </c>
      <c r="U161">
        <f t="shared" si="43"/>
        <v>72</v>
      </c>
      <c r="V161">
        <f t="shared" si="44"/>
        <v>1440</v>
      </c>
      <c r="W161" s="1" t="s">
        <v>155</v>
      </c>
      <c r="X161" s="1" t="s">
        <v>1236</v>
      </c>
      <c r="Y161" s="1" t="s">
        <v>156</v>
      </c>
      <c r="Z161" s="3">
        <v>7726</v>
      </c>
      <c r="AA161" s="4">
        <f t="shared" si="48"/>
        <v>21</v>
      </c>
      <c r="AB161" s="4">
        <f t="shared" si="49"/>
        <v>2247.3741531999999</v>
      </c>
      <c r="AC161" s="4">
        <f t="shared" si="53"/>
        <v>21</v>
      </c>
      <c r="AD161" s="4">
        <f t="shared" si="52"/>
        <v>1469.4327192258067</v>
      </c>
      <c r="AE161" s="4">
        <v>21</v>
      </c>
      <c r="AF161" s="4">
        <v>21</v>
      </c>
      <c r="AG161" s="4">
        <f t="shared" si="50"/>
        <v>21</v>
      </c>
      <c r="AH161" s="4">
        <v>82651</v>
      </c>
      <c r="AI161">
        <f t="shared" si="45"/>
        <v>2699</v>
      </c>
      <c r="AJ161">
        <v>7329.83</v>
      </c>
      <c r="AK161" s="2">
        <v>7329.83</v>
      </c>
      <c r="AL161" s="2">
        <f t="shared" si="51"/>
        <v>7329.83</v>
      </c>
      <c r="AM161" s="4"/>
      <c r="AN161" t="e">
        <f>VLOOKUP([1]!Tabelle13[[#This Row],[Vlookup this ID for freight costs]],$AL$2:$AL$6811,2,FALSE)</f>
        <v>#REF!</v>
      </c>
      <c r="AP161">
        <v>0.14000000000000001</v>
      </c>
      <c r="AQ161">
        <v>0.14000000000000001</v>
      </c>
      <c r="AR161" s="4">
        <v>16</v>
      </c>
      <c r="AS161" s="4">
        <v>6</v>
      </c>
      <c r="AT161" s="4">
        <v>2009</v>
      </c>
      <c r="AU161" s="4">
        <v>16</v>
      </c>
      <c r="AV161" s="4">
        <v>6</v>
      </c>
      <c r="AW161" s="4">
        <v>2009</v>
      </c>
      <c r="AX161" t="str">
        <f t="shared" si="46"/>
        <v>No Delay</v>
      </c>
      <c r="AY161">
        <f t="shared" si="47"/>
        <v>0</v>
      </c>
    </row>
    <row r="162" spans="1:51" x14ac:dyDescent="0.2">
      <c r="A162" s="3">
        <v>11983</v>
      </c>
      <c r="B162" s="1" t="s">
        <v>400</v>
      </c>
      <c r="C162" s="1" t="s">
        <v>65</v>
      </c>
      <c r="D162" s="1" t="s">
        <v>130</v>
      </c>
      <c r="E162" s="1" t="s">
        <v>152</v>
      </c>
      <c r="F162" s="1" t="s">
        <v>152</v>
      </c>
      <c r="G162" s="13" t="s">
        <v>401</v>
      </c>
      <c r="H162" s="12">
        <v>39980</v>
      </c>
      <c r="I162" s="12" t="s">
        <v>401</v>
      </c>
      <c r="J162" s="12">
        <v>39980</v>
      </c>
      <c r="K162" s="4">
        <v>1615</v>
      </c>
      <c r="L162" s="1" t="s">
        <v>146</v>
      </c>
      <c r="M162" s="1" t="s">
        <v>132</v>
      </c>
      <c r="N162" s="1" t="s">
        <v>178</v>
      </c>
      <c r="O162" s="1" t="s">
        <v>93</v>
      </c>
      <c r="P162">
        <v>60</v>
      </c>
      <c r="Q162">
        <v>306</v>
      </c>
      <c r="R162">
        <v>2359.2600000000002</v>
      </c>
      <c r="S162">
        <v>7.71</v>
      </c>
      <c r="T162">
        <v>0.13</v>
      </c>
      <c r="U162">
        <f t="shared" si="43"/>
        <v>2359.2599999999998</v>
      </c>
      <c r="V162">
        <f t="shared" si="44"/>
        <v>18360</v>
      </c>
      <c r="W162" s="1" t="s">
        <v>155</v>
      </c>
      <c r="X162" s="1" t="s">
        <v>1236</v>
      </c>
      <c r="Y162" s="1" t="s">
        <v>156</v>
      </c>
      <c r="Z162" s="3">
        <v>7726</v>
      </c>
      <c r="AA162" s="4">
        <f t="shared" si="48"/>
        <v>21</v>
      </c>
      <c r="AB162" s="4">
        <f t="shared" si="49"/>
        <v>2278.3230328</v>
      </c>
      <c r="AC162" s="4">
        <f t="shared" si="53"/>
        <v>21</v>
      </c>
      <c r="AD162" s="4">
        <f t="shared" si="52"/>
        <v>166</v>
      </c>
      <c r="AE162" s="3" t="s">
        <v>402</v>
      </c>
      <c r="AF162" s="3">
        <v>21</v>
      </c>
      <c r="AG162" s="4">
        <f>AI162</f>
        <v>21</v>
      </c>
      <c r="AH162" s="4">
        <v>11647</v>
      </c>
      <c r="AI162">
        <f t="shared" si="45"/>
        <v>21</v>
      </c>
      <c r="AJ162" t="s">
        <v>402</v>
      </c>
      <c r="AK162" s="2">
        <v>7329.83</v>
      </c>
      <c r="AL162" s="2">
        <f>AN162</f>
        <v>7329.83</v>
      </c>
      <c r="AM162" s="4">
        <v>11647</v>
      </c>
      <c r="AN162">
        <f>INDEX($AJ$2:$AJ$6811,MATCH(AM162,$A$2:$A$6811,0))</f>
        <v>7329.83</v>
      </c>
      <c r="AP162">
        <v>4.62</v>
      </c>
      <c r="AQ162">
        <v>4.62</v>
      </c>
      <c r="AR162" s="4">
        <v>16</v>
      </c>
      <c r="AS162" s="4">
        <v>6</v>
      </c>
      <c r="AT162" s="4">
        <v>2009</v>
      </c>
      <c r="AU162" s="4">
        <v>16</v>
      </c>
      <c r="AV162" s="4">
        <v>6</v>
      </c>
      <c r="AW162" s="4">
        <v>2009</v>
      </c>
      <c r="AX162" t="str">
        <f t="shared" si="46"/>
        <v>No Delay</v>
      </c>
      <c r="AY162">
        <f t="shared" si="47"/>
        <v>0</v>
      </c>
    </row>
    <row r="163" spans="1:51" x14ac:dyDescent="0.2">
      <c r="A163" s="3">
        <v>48438</v>
      </c>
      <c r="B163" s="1" t="s">
        <v>175</v>
      </c>
      <c r="C163" s="1" t="s">
        <v>165</v>
      </c>
      <c r="D163" s="1" t="s">
        <v>74</v>
      </c>
      <c r="E163" s="1" t="s">
        <v>53</v>
      </c>
      <c r="F163" s="1" t="s">
        <v>53</v>
      </c>
      <c r="G163" s="13" t="s">
        <v>403</v>
      </c>
      <c r="H163" s="12">
        <v>40570</v>
      </c>
      <c r="I163" s="12" t="s">
        <v>403</v>
      </c>
      <c r="J163" s="12">
        <v>40570</v>
      </c>
      <c r="K163" s="4">
        <v>2974</v>
      </c>
      <c r="L163" s="1" t="s">
        <v>146</v>
      </c>
      <c r="M163" s="1" t="s">
        <v>248</v>
      </c>
      <c r="N163" s="1" t="s">
        <v>249</v>
      </c>
      <c r="O163" s="1" t="s">
        <v>250</v>
      </c>
      <c r="P163">
        <v>60</v>
      </c>
      <c r="Q163">
        <v>223</v>
      </c>
      <c r="R163">
        <v>20404.5</v>
      </c>
      <c r="S163">
        <v>91.5</v>
      </c>
      <c r="T163">
        <v>1.52</v>
      </c>
      <c r="U163">
        <f t="shared" si="43"/>
        <v>20404.5</v>
      </c>
      <c r="V163">
        <f t="shared" si="44"/>
        <v>13380</v>
      </c>
      <c r="W163" s="1" t="s">
        <v>251</v>
      </c>
      <c r="X163" s="1" t="s">
        <v>252</v>
      </c>
      <c r="Y163" s="1" t="s">
        <v>252</v>
      </c>
      <c r="Z163" s="3">
        <v>9597</v>
      </c>
      <c r="AA163" s="4">
        <f t="shared" si="48"/>
        <v>21</v>
      </c>
      <c r="AB163" s="4">
        <f t="shared" si="49"/>
        <v>2269.2139653999998</v>
      </c>
      <c r="AC163" s="4">
        <f t="shared" si="53"/>
        <v>21</v>
      </c>
      <c r="AD163" s="4">
        <f t="shared" si="52"/>
        <v>726.75</v>
      </c>
      <c r="AE163" s="4">
        <v>21</v>
      </c>
      <c r="AF163" s="4">
        <v>21</v>
      </c>
      <c r="AG163" s="4">
        <f t="shared" ref="AG163:AG194" si="54">AE163</f>
        <v>21</v>
      </c>
      <c r="AI163" t="e">
        <f t="shared" si="45"/>
        <v>#N/A</v>
      </c>
      <c r="AJ163">
        <v>761</v>
      </c>
      <c r="AK163" s="2">
        <v>761</v>
      </c>
      <c r="AL163" s="2">
        <f t="shared" ref="AL163:AL194" si="55">AJ163</f>
        <v>761</v>
      </c>
      <c r="AM163" s="4"/>
      <c r="AN163" t="e">
        <f>VLOOKUP([1]!Tabelle13[[#This Row],[Vlookup this ID for freight costs]],$AL$2:$AL$6811,2,FALSE)</f>
        <v>#REF!</v>
      </c>
      <c r="AP163">
        <v>33.67</v>
      </c>
      <c r="AQ163">
        <v>33.67</v>
      </c>
      <c r="AR163" s="4">
        <v>27</v>
      </c>
      <c r="AS163" s="4">
        <v>1</v>
      </c>
      <c r="AT163" s="4">
        <v>2011</v>
      </c>
      <c r="AU163" s="4">
        <v>27</v>
      </c>
      <c r="AV163" s="4">
        <v>1</v>
      </c>
      <c r="AW163" s="4">
        <v>2011</v>
      </c>
      <c r="AX163" t="str">
        <f t="shared" si="46"/>
        <v>No Delay</v>
      </c>
      <c r="AY163">
        <f t="shared" si="47"/>
        <v>0</v>
      </c>
    </row>
    <row r="164" spans="1:51" x14ac:dyDescent="0.2">
      <c r="A164" s="3">
        <v>84555</v>
      </c>
      <c r="B164" s="1" t="s">
        <v>175</v>
      </c>
      <c r="C164" s="1" t="s">
        <v>165</v>
      </c>
      <c r="D164" s="1" t="s">
        <v>130</v>
      </c>
      <c r="E164" s="1" t="s">
        <v>53</v>
      </c>
      <c r="F164" s="1" t="s">
        <v>53</v>
      </c>
      <c r="G164" s="13" t="s">
        <v>404</v>
      </c>
      <c r="H164" s="12">
        <v>40305</v>
      </c>
      <c r="I164" s="12" t="s">
        <v>405</v>
      </c>
      <c r="J164" s="12">
        <v>40317</v>
      </c>
      <c r="K164" s="4">
        <v>2451</v>
      </c>
      <c r="L164" s="1" t="s">
        <v>146</v>
      </c>
      <c r="M164" s="1" t="s">
        <v>132</v>
      </c>
      <c r="N164" s="1" t="s">
        <v>196</v>
      </c>
      <c r="O164" s="1" t="s">
        <v>93</v>
      </c>
      <c r="P164">
        <v>60</v>
      </c>
      <c r="Q164">
        <v>200</v>
      </c>
      <c r="R164">
        <v>1170</v>
      </c>
      <c r="S164">
        <v>5.85</v>
      </c>
      <c r="T164">
        <v>0.1</v>
      </c>
      <c r="U164">
        <f t="shared" si="43"/>
        <v>1170</v>
      </c>
      <c r="V164">
        <f t="shared" si="44"/>
        <v>12000</v>
      </c>
      <c r="W164" s="1" t="s">
        <v>204</v>
      </c>
      <c r="X164" s="1" t="s">
        <v>1236</v>
      </c>
      <c r="Y164" s="1" t="s">
        <v>205</v>
      </c>
      <c r="Z164" s="3">
        <v>4988</v>
      </c>
      <c r="AA164" s="4">
        <f t="shared" si="48"/>
        <v>21</v>
      </c>
      <c r="AB164" s="4">
        <f t="shared" si="49"/>
        <v>2266.689766</v>
      </c>
      <c r="AC164" s="4">
        <f t="shared" si="53"/>
        <v>21</v>
      </c>
      <c r="AD164" s="4">
        <f t="shared" si="52"/>
        <v>4351.5399643846158</v>
      </c>
      <c r="AE164" s="4">
        <v>21</v>
      </c>
      <c r="AF164" s="4">
        <v>21</v>
      </c>
      <c r="AG164" s="4">
        <f t="shared" si="54"/>
        <v>21</v>
      </c>
      <c r="AI164" t="e">
        <f t="shared" si="45"/>
        <v>#N/A</v>
      </c>
      <c r="AJ164">
        <v>1000.05</v>
      </c>
      <c r="AK164" s="2">
        <v>1000.05</v>
      </c>
      <c r="AL164" s="2">
        <f t="shared" si="55"/>
        <v>1000.05</v>
      </c>
      <c r="AM164" s="4"/>
      <c r="AN164" t="e">
        <f>VLOOKUP([1]!Tabelle13[[#This Row],[Vlookup this ID for freight costs]],$AL$2:$AL$6811,2,FALSE)</f>
        <v>#REF!</v>
      </c>
      <c r="AP164">
        <v>2.52</v>
      </c>
      <c r="AQ164">
        <v>2.52</v>
      </c>
      <c r="AR164" s="4">
        <v>7</v>
      </c>
      <c r="AS164" s="4">
        <v>5</v>
      </c>
      <c r="AT164" s="4">
        <v>2010</v>
      </c>
      <c r="AU164" s="4">
        <v>19</v>
      </c>
      <c r="AV164" s="4">
        <v>5</v>
      </c>
      <c r="AW164" s="4">
        <v>2010</v>
      </c>
      <c r="AX164" t="str">
        <f t="shared" si="46"/>
        <v>Delay</v>
      </c>
      <c r="AY164">
        <f t="shared" si="47"/>
        <v>12</v>
      </c>
    </row>
    <row r="165" spans="1:51" x14ac:dyDescent="0.2">
      <c r="A165" s="3">
        <v>86140</v>
      </c>
      <c r="B165" s="1" t="s">
        <v>215</v>
      </c>
      <c r="C165" s="1" t="s">
        <v>89</v>
      </c>
      <c r="D165" s="1" t="s">
        <v>130</v>
      </c>
      <c r="E165" s="1" t="s">
        <v>101</v>
      </c>
      <c r="F165" s="1" t="s">
        <v>101</v>
      </c>
      <c r="G165" s="13" t="s">
        <v>406</v>
      </c>
      <c r="H165" s="12">
        <v>41943</v>
      </c>
      <c r="I165" s="12" t="s">
        <v>407</v>
      </c>
      <c r="J165" s="12">
        <v>41950</v>
      </c>
      <c r="K165" s="4">
        <v>6107</v>
      </c>
      <c r="L165" s="1" t="s">
        <v>146</v>
      </c>
      <c r="M165" s="1" t="s">
        <v>132</v>
      </c>
      <c r="N165" s="1" t="s">
        <v>408</v>
      </c>
      <c r="O165" s="1" t="s">
        <v>93</v>
      </c>
      <c r="P165">
        <v>120</v>
      </c>
      <c r="Q165">
        <v>21497</v>
      </c>
      <c r="R165">
        <v>422631.02</v>
      </c>
      <c r="S165">
        <v>19.66</v>
      </c>
      <c r="T165">
        <v>0.16</v>
      </c>
      <c r="U165">
        <f t="shared" si="43"/>
        <v>422631.02</v>
      </c>
      <c r="V165">
        <f t="shared" si="44"/>
        <v>2579640</v>
      </c>
      <c r="W165" s="1" t="s">
        <v>160</v>
      </c>
      <c r="X165" s="1" t="s">
        <v>1236</v>
      </c>
      <c r="Y165" s="1" t="s">
        <v>161</v>
      </c>
      <c r="Z165" s="3">
        <v>12573</v>
      </c>
      <c r="AA165" s="4">
        <f t="shared" si="48"/>
        <v>21</v>
      </c>
      <c r="AB165" s="4">
        <f t="shared" si="49"/>
        <v>4603.9886626000007</v>
      </c>
      <c r="AC165" s="4">
        <f t="shared" si="53"/>
        <v>21</v>
      </c>
      <c r="AD165" s="4">
        <f t="shared" si="52"/>
        <v>21</v>
      </c>
      <c r="AE165" s="4">
        <v>21</v>
      </c>
      <c r="AF165" s="4">
        <v>21</v>
      </c>
      <c r="AG165" s="4">
        <f t="shared" si="54"/>
        <v>21</v>
      </c>
      <c r="AI165" t="e">
        <f t="shared" si="45"/>
        <v>#N/A</v>
      </c>
      <c r="AJ165">
        <v>22007.39</v>
      </c>
      <c r="AK165" s="2">
        <v>22007.39</v>
      </c>
      <c r="AL165" s="2">
        <f t="shared" si="55"/>
        <v>22007.39</v>
      </c>
      <c r="AM165" s="4"/>
      <c r="AN165" t="e">
        <f>VLOOKUP([1]!Tabelle13[[#This Row],[Vlookup this ID for freight costs]],$AL$2:$AL$6811,2,FALSE)</f>
        <v>#REF!</v>
      </c>
      <c r="AP165">
        <v>434.46</v>
      </c>
      <c r="AQ165">
        <v>434.46</v>
      </c>
      <c r="AR165" s="4">
        <v>31</v>
      </c>
      <c r="AS165" s="4">
        <v>10</v>
      </c>
      <c r="AT165" s="4">
        <v>2014</v>
      </c>
      <c r="AU165" s="4">
        <v>7</v>
      </c>
      <c r="AV165" s="4">
        <v>11</v>
      </c>
      <c r="AW165" s="4">
        <v>2014</v>
      </c>
      <c r="AX165" t="str">
        <f t="shared" si="46"/>
        <v>Delay</v>
      </c>
      <c r="AY165">
        <f t="shared" si="47"/>
        <v>7</v>
      </c>
    </row>
    <row r="166" spans="1:51" x14ac:dyDescent="0.2">
      <c r="A166" s="3">
        <v>11685</v>
      </c>
      <c r="B166" s="1" t="s">
        <v>350</v>
      </c>
      <c r="C166" s="1" t="s">
        <v>65</v>
      </c>
      <c r="D166" s="1" t="s">
        <v>130</v>
      </c>
      <c r="E166" s="1" t="s">
        <v>152</v>
      </c>
      <c r="F166" s="1" t="s">
        <v>152</v>
      </c>
      <c r="G166" s="13" t="s">
        <v>409</v>
      </c>
      <c r="H166" s="12">
        <v>40106</v>
      </c>
      <c r="I166" s="12" t="s">
        <v>409</v>
      </c>
      <c r="J166" s="12">
        <v>40106</v>
      </c>
      <c r="K166" s="4">
        <v>1922</v>
      </c>
      <c r="L166" s="1" t="s">
        <v>146</v>
      </c>
      <c r="M166" s="1" t="s">
        <v>132</v>
      </c>
      <c r="N166" s="1" t="s">
        <v>159</v>
      </c>
      <c r="O166" s="1" t="s">
        <v>93</v>
      </c>
      <c r="P166">
        <v>30</v>
      </c>
      <c r="Q166">
        <v>243</v>
      </c>
      <c r="R166">
        <v>2855.25</v>
      </c>
      <c r="S166">
        <v>11.75</v>
      </c>
      <c r="T166">
        <v>0.39</v>
      </c>
      <c r="U166">
        <f t="shared" si="43"/>
        <v>2855.25</v>
      </c>
      <c r="V166">
        <f t="shared" si="44"/>
        <v>7290</v>
      </c>
      <c r="W166" s="1" t="s">
        <v>160</v>
      </c>
      <c r="X166" s="1" t="s">
        <v>1236</v>
      </c>
      <c r="Y166" s="1" t="s">
        <v>161</v>
      </c>
      <c r="Z166" s="3">
        <v>7348</v>
      </c>
      <c r="AA166" s="4">
        <f t="shared" si="48"/>
        <v>22</v>
      </c>
      <c r="AB166" s="4">
        <f t="shared" si="49"/>
        <v>2271.4089214000001</v>
      </c>
      <c r="AC166" s="4">
        <f t="shared" si="53"/>
        <v>22</v>
      </c>
      <c r="AD166" s="4">
        <f t="shared" si="52"/>
        <v>1894.0814024516128</v>
      </c>
      <c r="AE166" s="4">
        <v>22</v>
      </c>
      <c r="AF166" s="4">
        <v>22</v>
      </c>
      <c r="AG166" s="4">
        <f t="shared" si="54"/>
        <v>22</v>
      </c>
      <c r="AH166" s="4">
        <v>83869</v>
      </c>
      <c r="AI166">
        <f t="shared" si="45"/>
        <v>1023</v>
      </c>
      <c r="AJ166">
        <v>9341.49</v>
      </c>
      <c r="AK166" s="2">
        <v>9341.49</v>
      </c>
      <c r="AL166" s="2">
        <f t="shared" si="55"/>
        <v>9341.49</v>
      </c>
      <c r="AM166" s="4"/>
      <c r="AN166" t="e">
        <f>VLOOKUP([1]!Tabelle13[[#This Row],[Vlookup this ID for freight costs]],$AL$2:$AL$6811,2,FALSE)</f>
        <v>#REF!</v>
      </c>
      <c r="AP166">
        <v>5.6</v>
      </c>
      <c r="AQ166">
        <v>5.6</v>
      </c>
      <c r="AR166" s="4">
        <v>20</v>
      </c>
      <c r="AS166" s="4">
        <v>10</v>
      </c>
      <c r="AT166" s="4">
        <v>2009</v>
      </c>
      <c r="AU166" s="4">
        <v>20</v>
      </c>
      <c r="AV166" s="4">
        <v>10</v>
      </c>
      <c r="AW166" s="4">
        <v>2009</v>
      </c>
      <c r="AX166" t="str">
        <f t="shared" si="46"/>
        <v>No Delay</v>
      </c>
      <c r="AY166">
        <f t="shared" si="47"/>
        <v>0</v>
      </c>
    </row>
    <row r="167" spans="1:51" x14ac:dyDescent="0.2">
      <c r="A167" s="3">
        <v>12916</v>
      </c>
      <c r="B167" s="1" t="s">
        <v>350</v>
      </c>
      <c r="C167" s="1" t="s">
        <v>65</v>
      </c>
      <c r="D167" s="1" t="s">
        <v>130</v>
      </c>
      <c r="E167" s="1" t="s">
        <v>152</v>
      </c>
      <c r="F167" s="1" t="s">
        <v>152</v>
      </c>
      <c r="G167" s="13" t="s">
        <v>409</v>
      </c>
      <c r="H167" s="12">
        <v>40106</v>
      </c>
      <c r="I167" s="12" t="s">
        <v>409</v>
      </c>
      <c r="J167" s="12">
        <v>40106</v>
      </c>
      <c r="K167" s="4">
        <v>1929</v>
      </c>
      <c r="L167" s="1" t="s">
        <v>146</v>
      </c>
      <c r="M167" s="1" t="s">
        <v>132</v>
      </c>
      <c r="N167" s="1" t="s">
        <v>159</v>
      </c>
      <c r="O167" s="1" t="s">
        <v>93</v>
      </c>
      <c r="P167">
        <v>30</v>
      </c>
      <c r="Q167">
        <v>240</v>
      </c>
      <c r="R167">
        <v>2820</v>
      </c>
      <c r="S167">
        <v>11.75</v>
      </c>
      <c r="T167">
        <v>0.39</v>
      </c>
      <c r="U167">
        <f t="shared" si="43"/>
        <v>2820</v>
      </c>
      <c r="V167">
        <f t="shared" si="44"/>
        <v>7200</v>
      </c>
      <c r="W167" s="1" t="s">
        <v>160</v>
      </c>
      <c r="X167" s="1" t="s">
        <v>1236</v>
      </c>
      <c r="Y167" s="1" t="s">
        <v>161</v>
      </c>
      <c r="Z167" s="3">
        <v>7348</v>
      </c>
      <c r="AA167" s="4">
        <f t="shared" si="48"/>
        <v>22</v>
      </c>
      <c r="AB167" s="4">
        <f t="shared" si="49"/>
        <v>2271.0796780000001</v>
      </c>
      <c r="AC167" s="4">
        <f t="shared" si="53"/>
        <v>22</v>
      </c>
      <c r="AD167" s="4">
        <f t="shared" si="52"/>
        <v>1894.0672419354835</v>
      </c>
      <c r="AE167" s="4">
        <v>22</v>
      </c>
      <c r="AF167" s="4">
        <v>22</v>
      </c>
      <c r="AG167" s="4">
        <f t="shared" si="54"/>
        <v>22</v>
      </c>
      <c r="AI167" t="e">
        <f t="shared" si="45"/>
        <v>#N/A</v>
      </c>
      <c r="AJ167">
        <v>9341.49</v>
      </c>
      <c r="AK167" s="2">
        <v>9341.49</v>
      </c>
      <c r="AL167" s="2">
        <f t="shared" si="55"/>
        <v>9341.49</v>
      </c>
      <c r="AM167" s="4"/>
      <c r="AN167" t="e">
        <f>VLOOKUP([1]!Tabelle13[[#This Row],[Vlookup this ID for freight costs]],$AL$2:$AL$6811,2,FALSE)</f>
        <v>#REF!</v>
      </c>
      <c r="AP167">
        <v>5.53</v>
      </c>
      <c r="AQ167">
        <v>5.53</v>
      </c>
      <c r="AR167" s="4">
        <v>20</v>
      </c>
      <c r="AS167" s="4">
        <v>10</v>
      </c>
      <c r="AT167" s="4">
        <v>2009</v>
      </c>
      <c r="AU167" s="4">
        <v>20</v>
      </c>
      <c r="AV167" s="4">
        <v>10</v>
      </c>
      <c r="AW167" s="4">
        <v>2009</v>
      </c>
      <c r="AX167" t="str">
        <f t="shared" si="46"/>
        <v>No Delay</v>
      </c>
      <c r="AY167">
        <f t="shared" si="47"/>
        <v>0</v>
      </c>
    </row>
    <row r="168" spans="1:51" x14ac:dyDescent="0.2">
      <c r="A168" s="3">
        <v>13886</v>
      </c>
      <c r="B168" s="1" t="s">
        <v>175</v>
      </c>
      <c r="C168" s="1" t="s">
        <v>165</v>
      </c>
      <c r="D168" s="1" t="s">
        <v>74</v>
      </c>
      <c r="E168" s="1" t="s">
        <v>53</v>
      </c>
      <c r="F168" s="1" t="s">
        <v>53</v>
      </c>
      <c r="G168" s="13" t="s">
        <v>410</v>
      </c>
      <c r="H168" s="12">
        <v>41598</v>
      </c>
      <c r="I168" s="12" t="s">
        <v>411</v>
      </c>
      <c r="J168" s="12">
        <v>41599</v>
      </c>
      <c r="K168" s="4">
        <v>5061</v>
      </c>
      <c r="L168" s="1" t="s">
        <v>146</v>
      </c>
      <c r="M168" s="1" t="s">
        <v>240</v>
      </c>
      <c r="N168" s="1" t="s">
        <v>241</v>
      </c>
      <c r="O168" s="1" t="s">
        <v>242</v>
      </c>
      <c r="P168">
        <v>120</v>
      </c>
      <c r="Q168">
        <v>108</v>
      </c>
      <c r="R168">
        <v>3888</v>
      </c>
      <c r="S168">
        <v>36</v>
      </c>
      <c r="T168">
        <v>0.3</v>
      </c>
      <c r="U168">
        <f t="shared" si="43"/>
        <v>3888</v>
      </c>
      <c r="V168">
        <f t="shared" si="44"/>
        <v>12960</v>
      </c>
      <c r="W168" s="1" t="s">
        <v>243</v>
      </c>
      <c r="X168" s="1" t="s">
        <v>244</v>
      </c>
      <c r="Y168" s="1" t="s">
        <v>244</v>
      </c>
      <c r="Z168" s="3">
        <v>5022</v>
      </c>
      <c r="AA168" s="4">
        <f t="shared" si="48"/>
        <v>22</v>
      </c>
      <c r="AB168" s="4">
        <f t="shared" si="49"/>
        <v>2256.5929683999998</v>
      </c>
      <c r="AC168" s="4">
        <f t="shared" si="53"/>
        <v>22</v>
      </c>
      <c r="AD168" s="4">
        <f t="shared" si="52"/>
        <v>2019.3393452</v>
      </c>
      <c r="AE168" s="4">
        <v>22</v>
      </c>
      <c r="AF168" s="4">
        <v>22</v>
      </c>
      <c r="AG168" s="4">
        <f t="shared" si="54"/>
        <v>22</v>
      </c>
      <c r="AI168" t="e">
        <f t="shared" si="45"/>
        <v>#N/A</v>
      </c>
      <c r="AJ168">
        <v>265</v>
      </c>
      <c r="AK168" s="2">
        <v>265</v>
      </c>
      <c r="AL168" s="2">
        <f t="shared" si="55"/>
        <v>265</v>
      </c>
      <c r="AM168" s="4"/>
      <c r="AN168" t="e">
        <f>VLOOKUP([1]!Tabelle13[[#This Row],[Vlookup this ID for freight costs]],$AL$2:$AL$6811,2,FALSE)</f>
        <v>#REF!</v>
      </c>
      <c r="AP168">
        <v>4.8099999999999996</v>
      </c>
      <c r="AQ168">
        <v>4.8099999999999996</v>
      </c>
      <c r="AR168" s="4">
        <v>20</v>
      </c>
      <c r="AS168" s="4">
        <v>11</v>
      </c>
      <c r="AT168" s="4">
        <v>2013</v>
      </c>
      <c r="AU168" s="4">
        <v>21</v>
      </c>
      <c r="AV168" s="4">
        <v>11</v>
      </c>
      <c r="AW168" s="4">
        <v>2013</v>
      </c>
      <c r="AX168" t="str">
        <f t="shared" si="46"/>
        <v>Delay</v>
      </c>
      <c r="AY168">
        <f t="shared" si="47"/>
        <v>1</v>
      </c>
    </row>
    <row r="169" spans="1:51" x14ac:dyDescent="0.2">
      <c r="A169" s="3">
        <v>27820</v>
      </c>
      <c r="B169" s="1" t="s">
        <v>175</v>
      </c>
      <c r="C169" s="1" t="s">
        <v>165</v>
      </c>
      <c r="D169" s="1" t="s">
        <v>100</v>
      </c>
      <c r="E169" s="1" t="s">
        <v>53</v>
      </c>
      <c r="F169" s="1" t="s">
        <v>53</v>
      </c>
      <c r="G169" s="13" t="s">
        <v>412</v>
      </c>
      <c r="H169" s="12">
        <v>40746</v>
      </c>
      <c r="I169" s="12" t="s">
        <v>412</v>
      </c>
      <c r="J169" s="12">
        <v>40746</v>
      </c>
      <c r="K169" s="4">
        <v>3336</v>
      </c>
      <c r="L169" s="1" t="s">
        <v>146</v>
      </c>
      <c r="M169" s="1" t="s">
        <v>240</v>
      </c>
      <c r="N169" s="1" t="s">
        <v>241</v>
      </c>
      <c r="O169" s="1" t="s">
        <v>242</v>
      </c>
      <c r="P169">
        <v>120</v>
      </c>
      <c r="Q169">
        <v>93</v>
      </c>
      <c r="R169">
        <v>7839.9</v>
      </c>
      <c r="S169">
        <v>84.3</v>
      </c>
      <c r="T169">
        <v>0.7</v>
      </c>
      <c r="U169">
        <f t="shared" si="43"/>
        <v>7839.9</v>
      </c>
      <c r="V169">
        <f t="shared" si="44"/>
        <v>11160</v>
      </c>
      <c r="W169" s="1" t="s">
        <v>243</v>
      </c>
      <c r="X169" s="1" t="s">
        <v>244</v>
      </c>
      <c r="Y169" s="1" t="s">
        <v>244</v>
      </c>
      <c r="Z169" s="3">
        <v>5022</v>
      </c>
      <c r="AA169" s="4">
        <f t="shared" si="48"/>
        <v>22</v>
      </c>
      <c r="AB169" s="4">
        <f t="shared" si="49"/>
        <v>2254.9467513999998</v>
      </c>
      <c r="AC169" s="4">
        <f t="shared" si="53"/>
        <v>22</v>
      </c>
      <c r="AD169" s="4">
        <f t="shared" si="52"/>
        <v>22</v>
      </c>
      <c r="AE169" s="4">
        <v>22</v>
      </c>
      <c r="AF169" s="4">
        <v>22</v>
      </c>
      <c r="AG169" s="4">
        <f t="shared" si="54"/>
        <v>22</v>
      </c>
      <c r="AI169" t="e">
        <f t="shared" si="45"/>
        <v>#N/A</v>
      </c>
      <c r="AJ169">
        <v>140</v>
      </c>
      <c r="AK169" s="2">
        <v>140</v>
      </c>
      <c r="AL169" s="2">
        <f t="shared" si="55"/>
        <v>140</v>
      </c>
      <c r="AM169" s="4"/>
      <c r="AN169" t="e">
        <f>VLOOKUP([1]!Tabelle13[[#This Row],[Vlookup this ID for freight costs]],$AL$2:$AL$6811,2,FALSE)</f>
        <v>#REF!</v>
      </c>
      <c r="AP169">
        <v>12.94</v>
      </c>
      <c r="AQ169">
        <v>12.94</v>
      </c>
      <c r="AR169" s="4">
        <v>22</v>
      </c>
      <c r="AS169" s="4">
        <v>7</v>
      </c>
      <c r="AT169" s="4">
        <v>2011</v>
      </c>
      <c r="AU169" s="4">
        <v>22</v>
      </c>
      <c r="AV169" s="4">
        <v>7</v>
      </c>
      <c r="AW169" s="4">
        <v>2011</v>
      </c>
      <c r="AX169" t="str">
        <f t="shared" si="46"/>
        <v>No Delay</v>
      </c>
      <c r="AY169">
        <f t="shared" si="47"/>
        <v>0</v>
      </c>
    </row>
    <row r="170" spans="1:51" x14ac:dyDescent="0.2">
      <c r="A170" s="3">
        <v>80559</v>
      </c>
      <c r="B170" s="1" t="s">
        <v>175</v>
      </c>
      <c r="C170" s="1" t="s">
        <v>165</v>
      </c>
      <c r="D170" s="1" t="s">
        <v>52</v>
      </c>
      <c r="E170" s="1" t="s">
        <v>53</v>
      </c>
      <c r="F170" s="1" t="s">
        <v>53</v>
      </c>
      <c r="G170" s="13" t="s">
        <v>413</v>
      </c>
      <c r="H170" s="12">
        <v>41222</v>
      </c>
      <c r="I170" s="12" t="s">
        <v>413</v>
      </c>
      <c r="J170" s="12">
        <v>41222</v>
      </c>
      <c r="K170" s="4">
        <v>4293</v>
      </c>
      <c r="L170" s="1" t="s">
        <v>146</v>
      </c>
      <c r="M170" s="1" t="s">
        <v>414</v>
      </c>
      <c r="N170" s="1" t="s">
        <v>415</v>
      </c>
      <c r="O170" s="1" t="s">
        <v>93</v>
      </c>
      <c r="P170">
        <v>30</v>
      </c>
      <c r="Q170">
        <v>170</v>
      </c>
      <c r="R170">
        <v>3825</v>
      </c>
      <c r="S170">
        <v>22.5</v>
      </c>
      <c r="T170">
        <v>0.75</v>
      </c>
      <c r="U170">
        <f t="shared" si="43"/>
        <v>3825</v>
      </c>
      <c r="V170">
        <f t="shared" si="44"/>
        <v>5100</v>
      </c>
      <c r="W170" s="1" t="s">
        <v>160</v>
      </c>
      <c r="X170" s="1" t="s">
        <v>1236</v>
      </c>
      <c r="Y170" s="1" t="s">
        <v>161</v>
      </c>
      <c r="Z170" s="3">
        <v>5149</v>
      </c>
      <c r="AA170" s="4">
        <f t="shared" si="48"/>
        <v>22</v>
      </c>
      <c r="AB170" s="4">
        <f t="shared" si="49"/>
        <v>2263.397332</v>
      </c>
      <c r="AC170" s="4">
        <f t="shared" si="53"/>
        <v>22</v>
      </c>
      <c r="AD170" s="4">
        <f t="shared" si="52"/>
        <v>1045.3524809090907</v>
      </c>
      <c r="AE170" s="4">
        <v>22</v>
      </c>
      <c r="AF170" s="4">
        <v>22</v>
      </c>
      <c r="AG170" s="4">
        <f t="shared" si="54"/>
        <v>22</v>
      </c>
      <c r="AI170" t="e">
        <f t="shared" si="45"/>
        <v>#N/A</v>
      </c>
      <c r="AJ170">
        <v>1051.5</v>
      </c>
      <c r="AK170" s="2">
        <v>1051.5</v>
      </c>
      <c r="AL170" s="2">
        <f t="shared" si="55"/>
        <v>1051.5</v>
      </c>
      <c r="AM170" s="4"/>
      <c r="AN170" t="e">
        <f>VLOOKUP([1]!Tabelle13[[#This Row],[Vlookup this ID for freight costs]],$AL$2:$AL$6811,2,FALSE)</f>
        <v>#REF!</v>
      </c>
      <c r="AP170">
        <v>5.36</v>
      </c>
      <c r="AQ170">
        <v>5.36</v>
      </c>
      <c r="AR170" s="4">
        <v>9</v>
      </c>
      <c r="AS170" s="4">
        <v>11</v>
      </c>
      <c r="AT170" s="4">
        <v>2012</v>
      </c>
      <c r="AU170" s="4">
        <v>9</v>
      </c>
      <c r="AV170" s="4">
        <v>11</v>
      </c>
      <c r="AW170" s="4">
        <v>2012</v>
      </c>
      <c r="AX170" t="str">
        <f t="shared" si="46"/>
        <v>No Delay</v>
      </c>
      <c r="AY170">
        <f t="shared" si="47"/>
        <v>0</v>
      </c>
    </row>
    <row r="171" spans="1:51" x14ac:dyDescent="0.2">
      <c r="A171" s="3">
        <v>83960</v>
      </c>
      <c r="B171" s="1" t="s">
        <v>175</v>
      </c>
      <c r="C171" s="1" t="s">
        <v>165</v>
      </c>
      <c r="D171" s="1" t="s">
        <v>130</v>
      </c>
      <c r="E171" s="1" t="s">
        <v>53</v>
      </c>
      <c r="F171" s="1" t="s">
        <v>53</v>
      </c>
      <c r="G171" s="13" t="s">
        <v>416</v>
      </c>
      <c r="H171" s="12">
        <v>40138</v>
      </c>
      <c r="I171" s="12" t="s">
        <v>417</v>
      </c>
      <c r="J171" s="12">
        <v>40129</v>
      </c>
      <c r="K171" s="4">
        <v>2010</v>
      </c>
      <c r="L171" s="1" t="s">
        <v>146</v>
      </c>
      <c r="M171" s="1" t="s">
        <v>132</v>
      </c>
      <c r="N171" s="1" t="s">
        <v>167</v>
      </c>
      <c r="O171" s="1" t="s">
        <v>93</v>
      </c>
      <c r="P171">
        <v>30</v>
      </c>
      <c r="Q171">
        <v>200</v>
      </c>
      <c r="R171">
        <v>1156</v>
      </c>
      <c r="S171">
        <v>5.78</v>
      </c>
      <c r="T171">
        <v>0.19</v>
      </c>
      <c r="U171">
        <f t="shared" si="43"/>
        <v>1156</v>
      </c>
      <c r="V171">
        <f t="shared" si="44"/>
        <v>6000</v>
      </c>
      <c r="W171" s="1" t="s">
        <v>155</v>
      </c>
      <c r="X171" s="1" t="s">
        <v>1236</v>
      </c>
      <c r="Y171" s="1" t="s">
        <v>156</v>
      </c>
      <c r="Z171" s="3">
        <v>5457</v>
      </c>
      <c r="AA171" s="4">
        <f t="shared" si="48"/>
        <v>22</v>
      </c>
      <c r="AB171" s="4">
        <f t="shared" si="49"/>
        <v>2266.689766</v>
      </c>
      <c r="AC171" s="4">
        <f t="shared" si="53"/>
        <v>22</v>
      </c>
      <c r="AD171" s="4">
        <f t="shared" si="52"/>
        <v>1870.9602767272727</v>
      </c>
      <c r="AE171" s="4">
        <v>22</v>
      </c>
      <c r="AF171" s="4">
        <v>22</v>
      </c>
      <c r="AG171" s="4">
        <f t="shared" si="54"/>
        <v>22</v>
      </c>
      <c r="AI171" t="e">
        <f t="shared" si="45"/>
        <v>#N/A</v>
      </c>
      <c r="AJ171">
        <v>709.02</v>
      </c>
      <c r="AK171" s="2">
        <v>709.02</v>
      </c>
      <c r="AL171" s="2">
        <f t="shared" si="55"/>
        <v>709.02</v>
      </c>
      <c r="AM171" s="4"/>
      <c r="AN171" t="e">
        <f>VLOOKUP([1]!Tabelle13[[#This Row],[Vlookup this ID for freight costs]],$AL$2:$AL$6811,2,FALSE)</f>
        <v>#REF!</v>
      </c>
      <c r="AP171">
        <v>2.27</v>
      </c>
      <c r="AQ171">
        <v>2.27</v>
      </c>
      <c r="AR171" s="4">
        <v>21</v>
      </c>
      <c r="AS171" s="4">
        <v>11</v>
      </c>
      <c r="AT171" s="4">
        <v>2009</v>
      </c>
      <c r="AU171" s="4">
        <v>12</v>
      </c>
      <c r="AV171" s="4">
        <v>11</v>
      </c>
      <c r="AW171" s="4">
        <v>2009</v>
      </c>
      <c r="AX171" t="str">
        <f t="shared" si="46"/>
        <v>No Delay</v>
      </c>
      <c r="AY171">
        <f t="shared" si="47"/>
        <v>0</v>
      </c>
    </row>
    <row r="172" spans="1:51" x14ac:dyDescent="0.2">
      <c r="A172" s="3">
        <v>84511</v>
      </c>
      <c r="B172" s="1" t="s">
        <v>215</v>
      </c>
      <c r="C172" s="1" t="s">
        <v>89</v>
      </c>
      <c r="D172" s="1" t="s">
        <v>130</v>
      </c>
      <c r="E172" s="1" t="s">
        <v>53</v>
      </c>
      <c r="F172" s="1" t="s">
        <v>53</v>
      </c>
      <c r="G172" s="13" t="s">
        <v>418</v>
      </c>
      <c r="H172" s="12">
        <v>40151</v>
      </c>
      <c r="I172" s="12" t="s">
        <v>419</v>
      </c>
      <c r="J172" s="12">
        <v>40149</v>
      </c>
      <c r="K172" s="4">
        <v>2058</v>
      </c>
      <c r="L172" s="1" t="s">
        <v>146</v>
      </c>
      <c r="M172" s="1" t="s">
        <v>132</v>
      </c>
      <c r="N172" s="1" t="s">
        <v>420</v>
      </c>
      <c r="O172" s="1" t="s">
        <v>93</v>
      </c>
      <c r="P172">
        <v>100</v>
      </c>
      <c r="Q172">
        <v>284</v>
      </c>
      <c r="R172">
        <v>1420</v>
      </c>
      <c r="S172">
        <v>5</v>
      </c>
      <c r="T172">
        <v>0.05</v>
      </c>
      <c r="U172">
        <f t="shared" si="43"/>
        <v>1420</v>
      </c>
      <c r="V172">
        <f t="shared" si="44"/>
        <v>28400</v>
      </c>
      <c r="W172" s="1" t="s">
        <v>155</v>
      </c>
      <c r="X172" s="1" t="s">
        <v>1236</v>
      </c>
      <c r="Y172" s="1" t="s">
        <v>156</v>
      </c>
      <c r="Z172" s="3">
        <v>9211</v>
      </c>
      <c r="AA172" s="4">
        <f t="shared" si="48"/>
        <v>22</v>
      </c>
      <c r="AB172" s="4">
        <f t="shared" si="49"/>
        <v>2275.9085811999998</v>
      </c>
      <c r="AC172" s="4">
        <f t="shared" si="53"/>
        <v>22</v>
      </c>
      <c r="AD172" s="4">
        <f t="shared" si="52"/>
        <v>533.5</v>
      </c>
      <c r="AE172" s="4">
        <v>22</v>
      </c>
      <c r="AF172" s="4">
        <v>22</v>
      </c>
      <c r="AG172" s="4">
        <f t="shared" si="54"/>
        <v>22</v>
      </c>
      <c r="AI172" t="e">
        <f t="shared" si="45"/>
        <v>#N/A</v>
      </c>
      <c r="AJ172">
        <v>1211.49</v>
      </c>
      <c r="AK172" s="2">
        <v>1211.49</v>
      </c>
      <c r="AL172" s="2">
        <f t="shared" si="55"/>
        <v>1211.49</v>
      </c>
      <c r="AM172" s="4"/>
      <c r="AN172" t="e">
        <f>VLOOKUP([1]!Tabelle13[[#This Row],[Vlookup this ID for freight costs]],$AL$2:$AL$6811,2,FALSE)</f>
        <v>#REF!</v>
      </c>
      <c r="AP172">
        <v>2.78</v>
      </c>
      <c r="AQ172">
        <v>2.78</v>
      </c>
      <c r="AR172" s="4">
        <v>4</v>
      </c>
      <c r="AS172" s="4">
        <v>12</v>
      </c>
      <c r="AT172" s="4">
        <v>2009</v>
      </c>
      <c r="AU172" s="4">
        <v>2</v>
      </c>
      <c r="AV172" s="4">
        <v>12</v>
      </c>
      <c r="AW172" s="4">
        <v>2009</v>
      </c>
      <c r="AX172" t="str">
        <f t="shared" si="46"/>
        <v>No Delay</v>
      </c>
      <c r="AY172">
        <f t="shared" si="47"/>
        <v>0</v>
      </c>
    </row>
    <row r="173" spans="1:51" x14ac:dyDescent="0.2">
      <c r="A173" s="3">
        <v>17003</v>
      </c>
      <c r="B173" s="1" t="s">
        <v>50</v>
      </c>
      <c r="C173" s="1" t="s">
        <v>51</v>
      </c>
      <c r="D173" s="1" t="s">
        <v>266</v>
      </c>
      <c r="E173" s="1" t="s">
        <v>53</v>
      </c>
      <c r="F173" s="1" t="s">
        <v>53</v>
      </c>
      <c r="G173" s="13" t="s">
        <v>421</v>
      </c>
      <c r="H173" s="12">
        <v>41705</v>
      </c>
      <c r="I173" s="12" t="s">
        <v>422</v>
      </c>
      <c r="J173" s="12">
        <v>41713</v>
      </c>
      <c r="K173" s="4">
        <v>5370</v>
      </c>
      <c r="L173" s="1" t="s">
        <v>146</v>
      </c>
      <c r="M173" s="1" t="s">
        <v>423</v>
      </c>
      <c r="N173" s="1" t="s">
        <v>424</v>
      </c>
      <c r="O173" s="1" t="s">
        <v>425</v>
      </c>
      <c r="P173">
        <v>60</v>
      </c>
      <c r="Q173">
        <v>120</v>
      </c>
      <c r="R173">
        <v>822</v>
      </c>
      <c r="S173">
        <v>6.85</v>
      </c>
      <c r="T173">
        <v>0.11</v>
      </c>
      <c r="U173">
        <f t="shared" si="43"/>
        <v>822</v>
      </c>
      <c r="V173">
        <f t="shared" si="44"/>
        <v>7200</v>
      </c>
      <c r="W173" s="1" t="s">
        <v>394</v>
      </c>
      <c r="X173" s="1" t="s">
        <v>112</v>
      </c>
      <c r="Y173" s="1" t="s">
        <v>112</v>
      </c>
      <c r="Z173" s="3">
        <v>8116</v>
      </c>
      <c r="AA173" s="4">
        <f t="shared" si="48"/>
        <v>22</v>
      </c>
      <c r="AB173" s="4">
        <f t="shared" si="49"/>
        <v>2257.9099419999998</v>
      </c>
      <c r="AC173" s="4">
        <f t="shared" si="53"/>
        <v>22</v>
      </c>
      <c r="AD173" s="4">
        <f t="shared" si="52"/>
        <v>1894.0672419354835</v>
      </c>
      <c r="AE173" s="4">
        <v>22</v>
      </c>
      <c r="AF173" s="4">
        <v>22</v>
      </c>
      <c r="AG173" s="4">
        <f t="shared" si="54"/>
        <v>22</v>
      </c>
      <c r="AI173" t="e">
        <f t="shared" si="45"/>
        <v>#N/A</v>
      </c>
      <c r="AJ173">
        <v>828.76</v>
      </c>
      <c r="AK173" s="2">
        <v>828.76</v>
      </c>
      <c r="AL173" s="2">
        <f t="shared" si="55"/>
        <v>828.76</v>
      </c>
      <c r="AM173" s="4"/>
      <c r="AN173" t="e">
        <f>VLOOKUP([1]!Tabelle13[[#This Row],[Vlookup this ID for freight costs]],$AL$2:$AL$6811,2,FALSE)</f>
        <v>#REF!</v>
      </c>
      <c r="AP173">
        <v>0.85</v>
      </c>
      <c r="AQ173">
        <v>0.85</v>
      </c>
      <c r="AR173" s="4">
        <v>7</v>
      </c>
      <c r="AS173" s="4">
        <v>4</v>
      </c>
      <c r="AT173" s="4">
        <v>2014</v>
      </c>
      <c r="AU173" s="4">
        <v>15</v>
      </c>
      <c r="AV173" s="4">
        <v>4</v>
      </c>
      <c r="AW173" s="4">
        <v>2014</v>
      </c>
      <c r="AX173" t="str">
        <f t="shared" si="46"/>
        <v>Delay</v>
      </c>
      <c r="AY173">
        <f t="shared" si="47"/>
        <v>8</v>
      </c>
    </row>
    <row r="174" spans="1:51" x14ac:dyDescent="0.2">
      <c r="A174" s="3">
        <v>10756</v>
      </c>
      <c r="B174" s="1" t="s">
        <v>133</v>
      </c>
      <c r="C174" s="1" t="s">
        <v>51</v>
      </c>
      <c r="D174" s="1" t="s">
        <v>130</v>
      </c>
      <c r="E174" s="1" t="s">
        <v>53</v>
      </c>
      <c r="F174" s="1" t="s">
        <v>53</v>
      </c>
      <c r="G174" s="13" t="s">
        <v>426</v>
      </c>
      <c r="H174" s="12">
        <v>39947</v>
      </c>
      <c r="I174" s="12" t="s">
        <v>426</v>
      </c>
      <c r="J174" s="12">
        <v>39947</v>
      </c>
      <c r="K174" s="4">
        <v>1546</v>
      </c>
      <c r="L174" s="1" t="s">
        <v>146</v>
      </c>
      <c r="M174" s="1" t="s">
        <v>132</v>
      </c>
      <c r="N174" s="1" t="s">
        <v>171</v>
      </c>
      <c r="O174" s="1" t="s">
        <v>93</v>
      </c>
      <c r="P174">
        <v>60</v>
      </c>
      <c r="Q174">
        <v>486</v>
      </c>
      <c r="R174">
        <v>1409.4</v>
      </c>
      <c r="S174">
        <v>2.9</v>
      </c>
      <c r="T174">
        <v>0.05</v>
      </c>
      <c r="U174">
        <f t="shared" si="43"/>
        <v>1409.3999999999999</v>
      </c>
      <c r="V174">
        <f t="shared" si="44"/>
        <v>29160</v>
      </c>
      <c r="W174" s="1" t="s">
        <v>179</v>
      </c>
      <c r="X174" s="1" t="s">
        <v>1236</v>
      </c>
      <c r="Y174" s="1" t="s">
        <v>156</v>
      </c>
      <c r="Z174" s="3">
        <v>6318</v>
      </c>
      <c r="AA174" s="4">
        <f t="shared" si="48"/>
        <v>23</v>
      </c>
      <c r="AB174" s="4">
        <f t="shared" si="49"/>
        <v>2298.0776368000002</v>
      </c>
      <c r="AC174" s="4">
        <f t="shared" si="53"/>
        <v>23</v>
      </c>
      <c r="AD174" s="4">
        <f t="shared" si="52"/>
        <v>263.5</v>
      </c>
      <c r="AE174" s="4">
        <v>23</v>
      </c>
      <c r="AF174" s="4">
        <v>23</v>
      </c>
      <c r="AG174" s="4">
        <f t="shared" si="54"/>
        <v>23</v>
      </c>
      <c r="AH174" s="4">
        <v>83083</v>
      </c>
      <c r="AI174">
        <f t="shared" si="45"/>
        <v>775</v>
      </c>
      <c r="AJ174">
        <v>968.55</v>
      </c>
      <c r="AK174" s="2">
        <v>968.55</v>
      </c>
      <c r="AL174" s="2">
        <f t="shared" si="55"/>
        <v>968.55</v>
      </c>
      <c r="AM174" s="4"/>
      <c r="AN174" t="e">
        <f>VLOOKUP([1]!Tabelle13[[#This Row],[Vlookup this ID for freight costs]],$AL$2:$AL$6811,2,FALSE)</f>
        <v>#REF!</v>
      </c>
      <c r="AP174">
        <v>2.76</v>
      </c>
      <c r="AQ174">
        <v>2.76</v>
      </c>
      <c r="AR174" s="4">
        <v>14</v>
      </c>
      <c r="AS174" s="4">
        <v>5</v>
      </c>
      <c r="AT174" s="4">
        <v>2009</v>
      </c>
      <c r="AU174" s="4">
        <v>14</v>
      </c>
      <c r="AV174" s="4">
        <v>5</v>
      </c>
      <c r="AW174" s="4">
        <v>2009</v>
      </c>
      <c r="AX174" t="str">
        <f t="shared" si="46"/>
        <v>No Delay</v>
      </c>
      <c r="AY174">
        <f t="shared" si="47"/>
        <v>0</v>
      </c>
    </row>
    <row r="175" spans="1:51" x14ac:dyDescent="0.2">
      <c r="A175" s="3">
        <v>10797</v>
      </c>
      <c r="B175" s="1" t="s">
        <v>164</v>
      </c>
      <c r="C175" s="1" t="s">
        <v>165</v>
      </c>
      <c r="D175" s="1" t="s">
        <v>130</v>
      </c>
      <c r="E175" s="1" t="s">
        <v>53</v>
      </c>
      <c r="F175" s="1" t="s">
        <v>53</v>
      </c>
      <c r="G175" s="13" t="s">
        <v>390</v>
      </c>
      <c r="H175" s="12">
        <v>40094</v>
      </c>
      <c r="I175" s="12" t="s">
        <v>390</v>
      </c>
      <c r="J175" s="12">
        <v>40094</v>
      </c>
      <c r="K175" s="4">
        <v>1880</v>
      </c>
      <c r="L175" s="1" t="s">
        <v>146</v>
      </c>
      <c r="M175" s="1" t="s">
        <v>132</v>
      </c>
      <c r="N175" s="1" t="s">
        <v>196</v>
      </c>
      <c r="O175" s="1" t="s">
        <v>93</v>
      </c>
      <c r="P175">
        <v>60</v>
      </c>
      <c r="Q175">
        <v>240</v>
      </c>
      <c r="R175">
        <v>1680</v>
      </c>
      <c r="S175">
        <v>7</v>
      </c>
      <c r="T175">
        <v>0.12</v>
      </c>
      <c r="U175">
        <f t="shared" si="43"/>
        <v>1680</v>
      </c>
      <c r="V175">
        <f t="shared" si="44"/>
        <v>14400</v>
      </c>
      <c r="W175" s="1" t="s">
        <v>204</v>
      </c>
      <c r="X175" s="1" t="s">
        <v>1236</v>
      </c>
      <c r="Y175" s="1" t="s">
        <v>205</v>
      </c>
      <c r="Z175" s="3">
        <v>4988</v>
      </c>
      <c r="AA175" s="4">
        <f t="shared" si="48"/>
        <v>23</v>
      </c>
      <c r="AB175" s="4">
        <f t="shared" si="49"/>
        <v>2271.0796780000001</v>
      </c>
      <c r="AC175" s="4">
        <f t="shared" si="53"/>
        <v>23</v>
      </c>
      <c r="AD175" s="4">
        <f t="shared" si="52"/>
        <v>1266.5321308888888</v>
      </c>
      <c r="AE175" s="4">
        <v>23</v>
      </c>
      <c r="AF175" s="4">
        <v>23</v>
      </c>
      <c r="AG175" s="4">
        <f t="shared" si="54"/>
        <v>23</v>
      </c>
      <c r="AH175" s="4">
        <v>83685</v>
      </c>
      <c r="AI175">
        <f t="shared" si="45"/>
        <v>12877</v>
      </c>
      <c r="AJ175">
        <v>1173.0999999999999</v>
      </c>
      <c r="AK175" s="2">
        <v>1173.0999999999999</v>
      </c>
      <c r="AL175" s="2">
        <f t="shared" si="55"/>
        <v>1173.0999999999999</v>
      </c>
      <c r="AM175" s="4"/>
      <c r="AN175" t="e">
        <f>VLOOKUP([1]!Tabelle13[[#This Row],[Vlookup this ID for freight costs]],$AL$2:$AL$6811,2,FALSE)</f>
        <v>#REF!</v>
      </c>
      <c r="AP175">
        <v>3.29</v>
      </c>
      <c r="AQ175">
        <v>3.29</v>
      </c>
      <c r="AR175" s="4">
        <v>8</v>
      </c>
      <c r="AS175" s="4">
        <v>10</v>
      </c>
      <c r="AT175" s="4">
        <v>2009</v>
      </c>
      <c r="AU175" s="4">
        <v>8</v>
      </c>
      <c r="AV175" s="4">
        <v>10</v>
      </c>
      <c r="AW175" s="4">
        <v>2009</v>
      </c>
      <c r="AX175" t="str">
        <f t="shared" si="46"/>
        <v>No Delay</v>
      </c>
      <c r="AY175">
        <f t="shared" si="47"/>
        <v>0</v>
      </c>
    </row>
    <row r="176" spans="1:51" x14ac:dyDescent="0.2">
      <c r="A176" s="3">
        <v>53625</v>
      </c>
      <c r="B176" s="1" t="s">
        <v>175</v>
      </c>
      <c r="C176" s="1" t="s">
        <v>165</v>
      </c>
      <c r="D176" s="1" t="s">
        <v>74</v>
      </c>
      <c r="E176" s="1" t="s">
        <v>53</v>
      </c>
      <c r="F176" s="1" t="s">
        <v>53</v>
      </c>
      <c r="G176" s="13" t="s">
        <v>427</v>
      </c>
      <c r="H176" s="12">
        <v>40953</v>
      </c>
      <c r="I176" s="12" t="s">
        <v>427</v>
      </c>
      <c r="J176" s="12">
        <v>40953</v>
      </c>
      <c r="K176" s="4">
        <v>3731</v>
      </c>
      <c r="L176" s="1" t="s">
        <v>146</v>
      </c>
      <c r="M176" s="1" t="s">
        <v>248</v>
      </c>
      <c r="N176" s="1" t="s">
        <v>249</v>
      </c>
      <c r="O176" s="1" t="s">
        <v>250</v>
      </c>
      <c r="P176">
        <v>60</v>
      </c>
      <c r="Q176">
        <v>231</v>
      </c>
      <c r="R176">
        <v>21136.5</v>
      </c>
      <c r="S176">
        <v>91.5</v>
      </c>
      <c r="T176">
        <v>1.52</v>
      </c>
      <c r="U176">
        <f t="shared" si="43"/>
        <v>21136.5</v>
      </c>
      <c r="V176">
        <f t="shared" si="44"/>
        <v>13860</v>
      </c>
      <c r="W176" s="1" t="s">
        <v>251</v>
      </c>
      <c r="X176" s="1" t="s">
        <v>252</v>
      </c>
      <c r="Y176" s="1" t="s">
        <v>252</v>
      </c>
      <c r="Z176" s="3">
        <v>9597</v>
      </c>
      <c r="AA176" s="4">
        <f t="shared" si="48"/>
        <v>23</v>
      </c>
      <c r="AB176" s="4">
        <f t="shared" si="49"/>
        <v>2270.0919478000001</v>
      </c>
      <c r="AC176" s="4">
        <f t="shared" si="53"/>
        <v>23</v>
      </c>
      <c r="AD176" s="4">
        <f t="shared" si="52"/>
        <v>23</v>
      </c>
      <c r="AE176" s="4">
        <v>23</v>
      </c>
      <c r="AF176" s="4">
        <v>23</v>
      </c>
      <c r="AG176" s="4">
        <f t="shared" si="54"/>
        <v>23</v>
      </c>
      <c r="AI176" t="e">
        <f t="shared" si="45"/>
        <v>#N/A</v>
      </c>
      <c r="AJ176">
        <v>250</v>
      </c>
      <c r="AK176" s="2">
        <v>250</v>
      </c>
      <c r="AL176" s="2">
        <f t="shared" si="55"/>
        <v>250</v>
      </c>
      <c r="AM176" s="4"/>
      <c r="AN176" t="e">
        <f>VLOOKUP([1]!Tabelle13[[#This Row],[Vlookup this ID for freight costs]],$AL$2:$AL$6811,2,FALSE)</f>
        <v>#REF!</v>
      </c>
      <c r="AP176">
        <v>34.880000000000003</v>
      </c>
      <c r="AQ176">
        <v>34.880000000000003</v>
      </c>
      <c r="AR176" s="4">
        <v>14</v>
      </c>
      <c r="AS176" s="4">
        <v>2</v>
      </c>
      <c r="AT176" s="4">
        <v>2012</v>
      </c>
      <c r="AU176" s="4">
        <v>14</v>
      </c>
      <c r="AV176" s="4">
        <v>2</v>
      </c>
      <c r="AW176" s="4">
        <v>2012</v>
      </c>
      <c r="AX176" t="str">
        <f t="shared" si="46"/>
        <v>No Delay</v>
      </c>
      <c r="AY176">
        <f t="shared" si="47"/>
        <v>0</v>
      </c>
    </row>
    <row r="177" spans="1:51" x14ac:dyDescent="0.2">
      <c r="A177" s="3">
        <v>11043</v>
      </c>
      <c r="B177" s="1" t="s">
        <v>164</v>
      </c>
      <c r="C177" s="1" t="s">
        <v>165</v>
      </c>
      <c r="D177" s="1" t="s">
        <v>130</v>
      </c>
      <c r="E177" s="1" t="s">
        <v>53</v>
      </c>
      <c r="F177" s="1" t="s">
        <v>53</v>
      </c>
      <c r="G177" s="13" t="s">
        <v>246</v>
      </c>
      <c r="H177" s="12">
        <v>39965</v>
      </c>
      <c r="I177" s="12" t="s">
        <v>246</v>
      </c>
      <c r="J177" s="12">
        <v>39965</v>
      </c>
      <c r="K177" s="4">
        <v>1570</v>
      </c>
      <c r="L177" s="1" t="s">
        <v>146</v>
      </c>
      <c r="M177" s="1" t="s">
        <v>132</v>
      </c>
      <c r="N177" s="1" t="s">
        <v>392</v>
      </c>
      <c r="O177" s="1" t="s">
        <v>393</v>
      </c>
      <c r="P177">
        <v>120</v>
      </c>
      <c r="Q177">
        <v>100</v>
      </c>
      <c r="R177">
        <v>4110</v>
      </c>
      <c r="S177">
        <v>41.1</v>
      </c>
      <c r="T177">
        <v>0.34</v>
      </c>
      <c r="U177">
        <f t="shared" si="43"/>
        <v>4110</v>
      </c>
      <c r="V177">
        <f t="shared" si="44"/>
        <v>12000</v>
      </c>
      <c r="W177" s="1" t="s">
        <v>394</v>
      </c>
      <c r="X177" s="1" t="s">
        <v>112</v>
      </c>
      <c r="Y177" s="1" t="s">
        <v>112</v>
      </c>
      <c r="Z177" s="3">
        <v>5956</v>
      </c>
      <c r="AA177" s="4">
        <f t="shared" si="48"/>
        <v>23</v>
      </c>
      <c r="AB177" s="4">
        <f t="shared" si="49"/>
        <v>2255.714986</v>
      </c>
      <c r="AC177" s="4">
        <f t="shared" si="53"/>
        <v>23</v>
      </c>
      <c r="AD177" s="4">
        <f t="shared" si="52"/>
        <v>4351.5399643846158</v>
      </c>
      <c r="AE177" s="4">
        <v>23</v>
      </c>
      <c r="AF177" s="4">
        <v>23</v>
      </c>
      <c r="AG177" s="4">
        <f t="shared" si="54"/>
        <v>23</v>
      </c>
      <c r="AH177" s="4">
        <v>83186</v>
      </c>
      <c r="AI177">
        <f t="shared" si="45"/>
        <v>4395</v>
      </c>
      <c r="AJ177">
        <v>1152.6300000000001</v>
      </c>
      <c r="AK177" s="2">
        <v>1152.6300000000001</v>
      </c>
      <c r="AL177" s="2">
        <f t="shared" si="55"/>
        <v>1152.6300000000001</v>
      </c>
      <c r="AM177" s="4"/>
      <c r="AN177" t="e">
        <f>VLOOKUP([1]!Tabelle13[[#This Row],[Vlookup this ID for freight costs]],$AL$2:$AL$6811,2,FALSE)</f>
        <v>#REF!</v>
      </c>
      <c r="AP177">
        <v>8.06</v>
      </c>
      <c r="AQ177">
        <v>8.06</v>
      </c>
      <c r="AR177" s="4">
        <v>1</v>
      </c>
      <c r="AS177" s="4">
        <v>6</v>
      </c>
      <c r="AT177" s="4">
        <v>2009</v>
      </c>
      <c r="AU177" s="4">
        <v>1</v>
      </c>
      <c r="AV177" s="4">
        <v>6</v>
      </c>
      <c r="AW177" s="4">
        <v>2009</v>
      </c>
      <c r="AX177" t="str">
        <f t="shared" si="46"/>
        <v>No Delay</v>
      </c>
      <c r="AY177">
        <f t="shared" si="47"/>
        <v>0</v>
      </c>
    </row>
    <row r="178" spans="1:51" x14ac:dyDescent="0.2">
      <c r="A178" s="3">
        <v>33544</v>
      </c>
      <c r="B178" s="1" t="s">
        <v>50</v>
      </c>
      <c r="C178" s="1" t="s">
        <v>51</v>
      </c>
      <c r="D178" s="1" t="s">
        <v>266</v>
      </c>
      <c r="E178" s="1" t="s">
        <v>53</v>
      </c>
      <c r="F178" s="1" t="s">
        <v>53</v>
      </c>
      <c r="G178" s="13" t="s">
        <v>428</v>
      </c>
      <c r="H178" s="12">
        <v>41547</v>
      </c>
      <c r="I178" s="12" t="s">
        <v>428</v>
      </c>
      <c r="J178" s="12">
        <v>41547</v>
      </c>
      <c r="K178" s="4">
        <v>4967</v>
      </c>
      <c r="L178" s="1" t="s">
        <v>146</v>
      </c>
      <c r="M178" s="1" t="s">
        <v>423</v>
      </c>
      <c r="N178" s="1" t="s">
        <v>424</v>
      </c>
      <c r="O178" s="1" t="s">
        <v>425</v>
      </c>
      <c r="P178">
        <v>60</v>
      </c>
      <c r="Q178">
        <v>168</v>
      </c>
      <c r="R178">
        <v>1150.8</v>
      </c>
      <c r="S178">
        <v>6.85</v>
      </c>
      <c r="T178">
        <v>0.11</v>
      </c>
      <c r="U178">
        <f t="shared" si="43"/>
        <v>1150.8</v>
      </c>
      <c r="V178">
        <f t="shared" si="44"/>
        <v>10080</v>
      </c>
      <c r="W178" s="1" t="s">
        <v>394</v>
      </c>
      <c r="X178" s="1" t="s">
        <v>112</v>
      </c>
      <c r="Y178" s="1" t="s">
        <v>112</v>
      </c>
      <c r="Z178" s="3">
        <v>8116</v>
      </c>
      <c r="AA178" s="4">
        <f t="shared" si="48"/>
        <v>23</v>
      </c>
      <c r="AB178" s="4">
        <f t="shared" si="49"/>
        <v>2263.1778364000002</v>
      </c>
      <c r="AC178" s="4">
        <f t="shared" si="53"/>
        <v>23</v>
      </c>
      <c r="AD178" s="4">
        <f t="shared" si="52"/>
        <v>1886.3975186666664</v>
      </c>
      <c r="AE178" s="4">
        <v>23</v>
      </c>
      <c r="AF178" s="4">
        <v>23</v>
      </c>
      <c r="AG178" s="4">
        <f t="shared" si="54"/>
        <v>23</v>
      </c>
      <c r="AI178" t="e">
        <f t="shared" si="45"/>
        <v>#N/A</v>
      </c>
      <c r="AJ178">
        <v>851.62</v>
      </c>
      <c r="AK178" s="2">
        <v>851.62</v>
      </c>
      <c r="AL178" s="2">
        <f t="shared" si="55"/>
        <v>851.62</v>
      </c>
      <c r="AM178" s="4"/>
      <c r="AN178" t="e">
        <f>VLOOKUP([1]!Tabelle13[[#This Row],[Vlookup this ID for freight costs]],$AL$2:$AL$6811,2,FALSE)</f>
        <v>#REF!</v>
      </c>
      <c r="AP178">
        <v>1.42</v>
      </c>
      <c r="AQ178">
        <v>1.42</v>
      </c>
      <c r="AR178" s="4">
        <v>30</v>
      </c>
      <c r="AS178" s="4">
        <v>9</v>
      </c>
      <c r="AT178" s="4">
        <v>2013</v>
      </c>
      <c r="AU178" s="4">
        <v>30</v>
      </c>
      <c r="AV178" s="4">
        <v>9</v>
      </c>
      <c r="AW178" s="4">
        <v>2013</v>
      </c>
      <c r="AX178" t="str">
        <f t="shared" si="46"/>
        <v>No Delay</v>
      </c>
      <c r="AY178">
        <f t="shared" si="47"/>
        <v>0</v>
      </c>
    </row>
    <row r="179" spans="1:51" x14ac:dyDescent="0.2">
      <c r="A179" s="3">
        <v>9390</v>
      </c>
      <c r="B179" s="1" t="s">
        <v>72</v>
      </c>
      <c r="C179" s="1" t="s">
        <v>73</v>
      </c>
      <c r="D179" s="1" t="s">
        <v>52</v>
      </c>
      <c r="E179" s="1" t="s">
        <v>53</v>
      </c>
      <c r="F179" s="1" t="s">
        <v>53</v>
      </c>
      <c r="G179" s="13" t="s">
        <v>429</v>
      </c>
      <c r="H179" s="12">
        <v>39364</v>
      </c>
      <c r="I179" s="12" t="s">
        <v>429</v>
      </c>
      <c r="J179" s="12">
        <v>39364</v>
      </c>
      <c r="K179" s="4">
        <v>422</v>
      </c>
      <c r="L179" s="1" t="s">
        <v>56</v>
      </c>
      <c r="M179" s="1" t="s">
        <v>76</v>
      </c>
      <c r="N179" s="1" t="s">
        <v>77</v>
      </c>
      <c r="O179" s="1" t="s">
        <v>78</v>
      </c>
      <c r="P179">
        <v>100</v>
      </c>
      <c r="Q179">
        <v>10</v>
      </c>
      <c r="R179">
        <v>3500</v>
      </c>
      <c r="S179">
        <v>350</v>
      </c>
      <c r="T179">
        <v>3.5</v>
      </c>
      <c r="U179">
        <f t="shared" si="43"/>
        <v>3500</v>
      </c>
      <c r="V179">
        <f t="shared" si="44"/>
        <v>1000</v>
      </c>
      <c r="W179" s="1" t="s">
        <v>79</v>
      </c>
      <c r="X179" s="1" t="s">
        <v>3088</v>
      </c>
      <c r="Y179" s="1" t="s">
        <v>80</v>
      </c>
      <c r="Z179" s="3">
        <v>8562</v>
      </c>
      <c r="AA179" s="4">
        <f t="shared" si="48"/>
        <v>24</v>
      </c>
      <c r="AB179" s="4">
        <f>4.997+0.1387*Q179-4.826*P179+0.003501*R179</f>
        <v>-463.96249999999998</v>
      </c>
      <c r="AC179" s="4">
        <f t="shared" si="53"/>
        <v>24</v>
      </c>
      <c r="AD179" s="4">
        <f t="shared" si="52"/>
        <v>17.865940302749991</v>
      </c>
      <c r="AE179" s="4">
        <v>24</v>
      </c>
      <c r="AF179" s="4">
        <v>24</v>
      </c>
      <c r="AG179" s="4">
        <f t="shared" si="54"/>
        <v>24</v>
      </c>
      <c r="AH179" s="4">
        <v>82556</v>
      </c>
      <c r="AI179">
        <f t="shared" si="45"/>
        <v>11111</v>
      </c>
      <c r="AJ179">
        <v>536.08000000000004</v>
      </c>
      <c r="AK179" s="2">
        <v>536.08000000000004</v>
      </c>
      <c r="AL179" s="2">
        <f t="shared" si="55"/>
        <v>536.08000000000004</v>
      </c>
      <c r="AM179" s="4"/>
      <c r="AN179" t="e">
        <f>VLOOKUP([1]!Tabelle13[[#This Row],[Vlookup this ID for freight costs]],$AL$2:$AL$6811,2,FALSE)</f>
        <v>#REF!</v>
      </c>
      <c r="AP179">
        <v>5.6</v>
      </c>
      <c r="AQ179">
        <v>5.6</v>
      </c>
      <c r="AR179" s="4">
        <v>9</v>
      </c>
      <c r="AS179" s="4">
        <v>10</v>
      </c>
      <c r="AT179" s="4">
        <v>2007</v>
      </c>
      <c r="AU179" s="4">
        <v>9</v>
      </c>
      <c r="AV179" s="4">
        <v>10</v>
      </c>
      <c r="AW179" s="4">
        <v>2007</v>
      </c>
      <c r="AX179" t="str">
        <f t="shared" si="46"/>
        <v>No Delay</v>
      </c>
      <c r="AY179">
        <f t="shared" si="47"/>
        <v>0</v>
      </c>
    </row>
    <row r="180" spans="1:51" x14ac:dyDescent="0.2">
      <c r="A180" s="3">
        <v>12877</v>
      </c>
      <c r="B180" s="1" t="s">
        <v>95</v>
      </c>
      <c r="C180" s="1" t="s">
        <v>65</v>
      </c>
      <c r="D180" s="1" t="s">
        <v>130</v>
      </c>
      <c r="E180" s="1" t="s">
        <v>53</v>
      </c>
      <c r="F180" s="1" t="s">
        <v>53</v>
      </c>
      <c r="G180" s="13" t="s">
        <v>430</v>
      </c>
      <c r="H180" s="12">
        <v>39933</v>
      </c>
      <c r="I180" s="12" t="s">
        <v>430</v>
      </c>
      <c r="J180" s="12">
        <v>39933</v>
      </c>
      <c r="K180" s="4">
        <v>1521</v>
      </c>
      <c r="L180" s="1" t="s">
        <v>146</v>
      </c>
      <c r="M180" s="1" t="s">
        <v>132</v>
      </c>
      <c r="N180" s="1" t="s">
        <v>265</v>
      </c>
      <c r="O180" s="1" t="s">
        <v>93</v>
      </c>
      <c r="P180">
        <v>60</v>
      </c>
      <c r="Q180">
        <v>248</v>
      </c>
      <c r="R180">
        <v>793.6</v>
      </c>
      <c r="S180">
        <v>3.2</v>
      </c>
      <c r="T180">
        <v>0.05</v>
      </c>
      <c r="U180">
        <f t="shared" si="43"/>
        <v>793.6</v>
      </c>
      <c r="V180">
        <f t="shared" si="44"/>
        <v>14880</v>
      </c>
      <c r="W180" s="1" t="s">
        <v>155</v>
      </c>
      <c r="X180" s="1" t="s">
        <v>1236</v>
      </c>
      <c r="Y180" s="1" t="s">
        <v>156</v>
      </c>
      <c r="Z180" s="3">
        <v>7726</v>
      </c>
      <c r="AA180" s="4">
        <f t="shared" si="48"/>
        <v>24</v>
      </c>
      <c r="AB180" s="4">
        <f t="shared" ref="AB180:AB193" si="56" xml:space="preserve"> 2244.740206  + 0.1097478*Q180</f>
        <v>2271.9576603999999</v>
      </c>
      <c r="AC180" s="4">
        <f t="shared" si="53"/>
        <v>24</v>
      </c>
      <c r="AD180" s="4">
        <f t="shared" si="52"/>
        <v>349.66666666666669</v>
      </c>
      <c r="AE180" s="4">
        <v>24</v>
      </c>
      <c r="AF180" s="4">
        <v>24</v>
      </c>
      <c r="AG180" s="4">
        <f t="shared" si="54"/>
        <v>24</v>
      </c>
      <c r="AI180" t="e">
        <f t="shared" si="45"/>
        <v>#N/A</v>
      </c>
      <c r="AJ180">
        <v>1547.94</v>
      </c>
      <c r="AK180" s="2">
        <v>1547.94</v>
      </c>
      <c r="AL180" s="2">
        <f t="shared" si="55"/>
        <v>1547.94</v>
      </c>
      <c r="AM180" s="4"/>
      <c r="AN180" t="e">
        <f>VLOOKUP([1]!Tabelle13[[#This Row],[Vlookup this ID for freight costs]],$AL$2:$AL$6811,2,FALSE)</f>
        <v>#REF!</v>
      </c>
      <c r="AP180">
        <v>1.56</v>
      </c>
      <c r="AQ180">
        <v>1.56</v>
      </c>
      <c r="AR180" s="4">
        <v>30</v>
      </c>
      <c r="AS180" s="4">
        <v>4</v>
      </c>
      <c r="AT180" s="4">
        <v>2009</v>
      </c>
      <c r="AU180" s="4">
        <v>30</v>
      </c>
      <c r="AV180" s="4">
        <v>4</v>
      </c>
      <c r="AW180" s="4">
        <v>2009</v>
      </c>
      <c r="AX180" t="str">
        <f t="shared" si="46"/>
        <v>No Delay</v>
      </c>
      <c r="AY180">
        <f t="shared" si="47"/>
        <v>0</v>
      </c>
    </row>
    <row r="181" spans="1:51" x14ac:dyDescent="0.2">
      <c r="A181" s="3">
        <v>35065</v>
      </c>
      <c r="B181" s="1" t="s">
        <v>175</v>
      </c>
      <c r="C181" s="1" t="s">
        <v>165</v>
      </c>
      <c r="D181" s="1" t="s">
        <v>100</v>
      </c>
      <c r="E181" s="1" t="s">
        <v>53</v>
      </c>
      <c r="F181" s="1" t="s">
        <v>53</v>
      </c>
      <c r="G181" s="13" t="s">
        <v>303</v>
      </c>
      <c r="H181" s="12">
        <v>40912</v>
      </c>
      <c r="I181" s="12" t="s">
        <v>303</v>
      </c>
      <c r="J181" s="12">
        <v>40912</v>
      </c>
      <c r="K181" s="4">
        <v>3679</v>
      </c>
      <c r="L181" s="1" t="s">
        <v>146</v>
      </c>
      <c r="M181" s="1" t="s">
        <v>240</v>
      </c>
      <c r="N181" s="1" t="s">
        <v>352</v>
      </c>
      <c r="O181" s="1" t="s">
        <v>344</v>
      </c>
      <c r="P181">
        <v>120</v>
      </c>
      <c r="Q181">
        <v>165</v>
      </c>
      <c r="R181">
        <v>15140.4</v>
      </c>
      <c r="S181">
        <v>91.76</v>
      </c>
      <c r="T181">
        <v>0.76</v>
      </c>
      <c r="U181">
        <f t="shared" si="43"/>
        <v>15140.400000000001</v>
      </c>
      <c r="V181">
        <f t="shared" si="44"/>
        <v>19800</v>
      </c>
      <c r="W181" s="1" t="s">
        <v>149</v>
      </c>
      <c r="X181" s="1" t="s">
        <v>150</v>
      </c>
      <c r="Y181" s="1" t="s">
        <v>150</v>
      </c>
      <c r="Z181" s="3">
        <v>3680</v>
      </c>
      <c r="AA181" s="4">
        <f t="shared" si="48"/>
        <v>24</v>
      </c>
      <c r="AB181" s="4">
        <f t="shared" si="56"/>
        <v>2262.8485930000002</v>
      </c>
      <c r="AC181" s="4">
        <f t="shared" si="53"/>
        <v>24</v>
      </c>
      <c r="AD181" s="4">
        <f t="shared" si="52"/>
        <v>606.31568449999997</v>
      </c>
      <c r="AE181" s="4">
        <v>24</v>
      </c>
      <c r="AF181" s="4">
        <v>24</v>
      </c>
      <c r="AG181" s="4">
        <f t="shared" si="54"/>
        <v>24</v>
      </c>
      <c r="AI181" t="e">
        <f t="shared" si="45"/>
        <v>#N/A</v>
      </c>
      <c r="AJ181">
        <v>297</v>
      </c>
      <c r="AK181" s="2">
        <v>297</v>
      </c>
      <c r="AL181" s="2">
        <f t="shared" si="55"/>
        <v>297</v>
      </c>
      <c r="AM181" s="4"/>
      <c r="AN181" t="e">
        <f>VLOOKUP([1]!Tabelle13[[#This Row],[Vlookup this ID for freight costs]],$AL$2:$AL$6811,2,FALSE)</f>
        <v>#REF!</v>
      </c>
      <c r="AP181">
        <v>24.98</v>
      </c>
      <c r="AQ181">
        <v>24.98</v>
      </c>
      <c r="AR181" s="4">
        <v>4</v>
      </c>
      <c r="AS181" s="4">
        <v>1</v>
      </c>
      <c r="AT181" s="4">
        <v>2012</v>
      </c>
      <c r="AU181" s="4">
        <v>4</v>
      </c>
      <c r="AV181" s="4">
        <v>1</v>
      </c>
      <c r="AW181" s="4">
        <v>2012</v>
      </c>
      <c r="AX181" t="str">
        <f t="shared" si="46"/>
        <v>No Delay</v>
      </c>
      <c r="AY181">
        <f t="shared" si="47"/>
        <v>0</v>
      </c>
    </row>
    <row r="182" spans="1:51" x14ac:dyDescent="0.2">
      <c r="A182" s="3">
        <v>62586</v>
      </c>
      <c r="B182" s="1" t="s">
        <v>175</v>
      </c>
      <c r="C182" s="1" t="s">
        <v>165</v>
      </c>
      <c r="D182" s="1" t="s">
        <v>431</v>
      </c>
      <c r="E182" s="1" t="s">
        <v>53</v>
      </c>
      <c r="F182" s="1" t="s">
        <v>53</v>
      </c>
      <c r="G182" s="13" t="s">
        <v>432</v>
      </c>
      <c r="H182" s="12">
        <v>41207</v>
      </c>
      <c r="I182" s="12" t="s">
        <v>432</v>
      </c>
      <c r="J182" s="12">
        <v>41207</v>
      </c>
      <c r="K182" s="4">
        <v>4236</v>
      </c>
      <c r="L182" s="1" t="s">
        <v>146</v>
      </c>
      <c r="M182" s="1" t="s">
        <v>240</v>
      </c>
      <c r="N182" s="1" t="s">
        <v>241</v>
      </c>
      <c r="O182" s="1" t="s">
        <v>242</v>
      </c>
      <c r="P182">
        <v>120</v>
      </c>
      <c r="Q182">
        <v>111</v>
      </c>
      <c r="R182">
        <v>3996</v>
      </c>
      <c r="S182">
        <v>36</v>
      </c>
      <c r="T182">
        <v>0.3</v>
      </c>
      <c r="U182">
        <f t="shared" si="43"/>
        <v>3996</v>
      </c>
      <c r="V182">
        <f t="shared" si="44"/>
        <v>13320</v>
      </c>
      <c r="W182" s="1" t="s">
        <v>243</v>
      </c>
      <c r="X182" s="1" t="s">
        <v>244</v>
      </c>
      <c r="Y182" s="1" t="s">
        <v>244</v>
      </c>
      <c r="Z182" s="3">
        <v>5022</v>
      </c>
      <c r="AA182" s="4">
        <f t="shared" si="48"/>
        <v>24</v>
      </c>
      <c r="AB182" s="4">
        <f t="shared" si="56"/>
        <v>2256.9222117999998</v>
      </c>
      <c r="AC182" s="4">
        <f t="shared" si="53"/>
        <v>24</v>
      </c>
      <c r="AD182" s="4">
        <f t="shared" si="52"/>
        <v>731.75</v>
      </c>
      <c r="AE182" s="4">
        <v>24</v>
      </c>
      <c r="AF182" s="4">
        <v>24</v>
      </c>
      <c r="AG182" s="4">
        <f t="shared" si="54"/>
        <v>24</v>
      </c>
      <c r="AI182" t="e">
        <f t="shared" si="45"/>
        <v>#N/A</v>
      </c>
      <c r="AJ182">
        <v>330</v>
      </c>
      <c r="AK182" s="2">
        <v>330</v>
      </c>
      <c r="AL182" s="2">
        <f t="shared" si="55"/>
        <v>330</v>
      </c>
      <c r="AM182" s="4"/>
      <c r="AN182" t="e">
        <f>VLOOKUP([1]!Tabelle13[[#This Row],[Vlookup this ID for freight costs]],$AL$2:$AL$6811,2,FALSE)</f>
        <v>#REF!</v>
      </c>
      <c r="AP182">
        <v>5.6</v>
      </c>
      <c r="AQ182">
        <v>5.6</v>
      </c>
      <c r="AR182" s="4">
        <v>25</v>
      </c>
      <c r="AS182" s="4">
        <v>10</v>
      </c>
      <c r="AT182" s="4">
        <v>2012</v>
      </c>
      <c r="AU182" s="4">
        <v>25</v>
      </c>
      <c r="AV182" s="4">
        <v>10</v>
      </c>
      <c r="AW182" s="4">
        <v>2012</v>
      </c>
      <c r="AX182" t="str">
        <f t="shared" si="46"/>
        <v>No Delay</v>
      </c>
      <c r="AY182">
        <f t="shared" si="47"/>
        <v>0</v>
      </c>
    </row>
    <row r="183" spans="1:51" x14ac:dyDescent="0.2">
      <c r="A183" s="3">
        <v>82870</v>
      </c>
      <c r="B183" s="1" t="s">
        <v>151</v>
      </c>
      <c r="C183" s="1" t="s">
        <v>65</v>
      </c>
      <c r="D183" s="1" t="s">
        <v>130</v>
      </c>
      <c r="E183" s="1" t="s">
        <v>152</v>
      </c>
      <c r="F183" s="1" t="s">
        <v>152</v>
      </c>
      <c r="G183" s="13" t="s">
        <v>195</v>
      </c>
      <c r="H183" s="12">
        <v>40268</v>
      </c>
      <c r="I183" s="12" t="s">
        <v>195</v>
      </c>
      <c r="J183" s="12">
        <v>40268</v>
      </c>
      <c r="K183" s="4">
        <v>2295</v>
      </c>
      <c r="L183" s="1" t="s">
        <v>146</v>
      </c>
      <c r="M183" s="1" t="s">
        <v>132</v>
      </c>
      <c r="N183" s="1" t="s">
        <v>206</v>
      </c>
      <c r="O183" s="1" t="s">
        <v>93</v>
      </c>
      <c r="P183">
        <v>60</v>
      </c>
      <c r="Q183">
        <v>466</v>
      </c>
      <c r="R183">
        <v>1584.4</v>
      </c>
      <c r="S183">
        <v>3.4</v>
      </c>
      <c r="T183">
        <v>0.06</v>
      </c>
      <c r="U183">
        <f t="shared" si="43"/>
        <v>1584.3999999999999</v>
      </c>
      <c r="V183">
        <f t="shared" si="44"/>
        <v>27960</v>
      </c>
      <c r="W183" s="1" t="s">
        <v>197</v>
      </c>
      <c r="X183" s="1" t="s">
        <v>1236</v>
      </c>
      <c r="Y183" s="1" t="s">
        <v>3082</v>
      </c>
      <c r="Z183" s="3">
        <v>7428</v>
      </c>
      <c r="AA183" s="4">
        <f t="shared" si="48"/>
        <v>24</v>
      </c>
      <c r="AB183" s="4">
        <f t="shared" si="56"/>
        <v>2295.8826807999999</v>
      </c>
      <c r="AC183" s="4">
        <f t="shared" si="53"/>
        <v>24</v>
      </c>
      <c r="AD183" s="4">
        <f t="shared" si="52"/>
        <v>1515.0140813333335</v>
      </c>
      <c r="AE183" s="4">
        <v>24</v>
      </c>
      <c r="AF183" s="4">
        <v>24</v>
      </c>
      <c r="AG183" s="4">
        <f t="shared" si="54"/>
        <v>24</v>
      </c>
      <c r="AI183" t="e">
        <f t="shared" si="45"/>
        <v>#N/A</v>
      </c>
      <c r="AJ183" t="s">
        <v>81</v>
      </c>
      <c r="AK183" s="2"/>
      <c r="AL183" s="2" t="str">
        <f t="shared" si="55"/>
        <v>Freight Included in Commodity Cost</v>
      </c>
      <c r="AM183" s="4"/>
      <c r="AN183" t="e">
        <f>VLOOKUP([1]!Tabelle13[[#This Row],[Vlookup this ID for freight costs]],$AL$2:$AL$6811,2,FALSE)</f>
        <v>#REF!</v>
      </c>
      <c r="AP183">
        <v>3.42</v>
      </c>
      <c r="AQ183">
        <v>3.42</v>
      </c>
      <c r="AR183" s="4">
        <v>31</v>
      </c>
      <c r="AS183" s="4">
        <v>3</v>
      </c>
      <c r="AT183" s="4">
        <v>2010</v>
      </c>
      <c r="AU183" s="4">
        <v>31</v>
      </c>
      <c r="AV183" s="4">
        <v>3</v>
      </c>
      <c r="AW183" s="4">
        <v>2010</v>
      </c>
      <c r="AX183" t="str">
        <f t="shared" si="46"/>
        <v>No Delay</v>
      </c>
      <c r="AY183">
        <f t="shared" si="47"/>
        <v>0</v>
      </c>
    </row>
    <row r="184" spans="1:51" x14ac:dyDescent="0.2">
      <c r="A184" s="3">
        <v>85381</v>
      </c>
      <c r="B184" s="1" t="s">
        <v>140</v>
      </c>
      <c r="C184" s="1" t="s">
        <v>99</v>
      </c>
      <c r="D184" s="1" t="s">
        <v>130</v>
      </c>
      <c r="E184" s="1" t="s">
        <v>101</v>
      </c>
      <c r="F184" s="1" t="s">
        <v>101</v>
      </c>
      <c r="G184" s="13" t="s">
        <v>433</v>
      </c>
      <c r="H184" s="12">
        <v>41528</v>
      </c>
      <c r="I184" s="12" t="s">
        <v>433</v>
      </c>
      <c r="J184" s="12">
        <v>41528</v>
      </c>
      <c r="K184" s="4">
        <v>4904</v>
      </c>
      <c r="L184" s="1" t="s">
        <v>146</v>
      </c>
      <c r="M184" s="1" t="s">
        <v>132</v>
      </c>
      <c r="N184" s="1" t="s">
        <v>434</v>
      </c>
      <c r="O184" s="1" t="s">
        <v>93</v>
      </c>
      <c r="P184">
        <v>60</v>
      </c>
      <c r="Q184">
        <v>578</v>
      </c>
      <c r="R184">
        <v>2312</v>
      </c>
      <c r="S184">
        <v>4</v>
      </c>
      <c r="T184">
        <v>7.0000000000000007E-2</v>
      </c>
      <c r="U184">
        <f t="shared" si="43"/>
        <v>2312</v>
      </c>
      <c r="V184">
        <f t="shared" si="44"/>
        <v>34680</v>
      </c>
      <c r="W184" s="1" t="s">
        <v>160</v>
      </c>
      <c r="X184" s="1" t="s">
        <v>1236</v>
      </c>
      <c r="Y184" s="1" t="s">
        <v>161</v>
      </c>
      <c r="Z184" s="3">
        <v>11983</v>
      </c>
      <c r="AA184" s="4">
        <f t="shared" si="48"/>
        <v>24</v>
      </c>
      <c r="AB184" s="4">
        <f t="shared" si="56"/>
        <v>2308.1744343999999</v>
      </c>
      <c r="AC184" s="4">
        <f t="shared" si="53"/>
        <v>24</v>
      </c>
      <c r="AD184" s="4">
        <f t="shared" si="52"/>
        <v>629.67468450000001</v>
      </c>
      <c r="AE184" s="4">
        <v>24</v>
      </c>
      <c r="AF184" s="4">
        <v>24</v>
      </c>
      <c r="AG184" s="4">
        <f t="shared" si="54"/>
        <v>24</v>
      </c>
      <c r="AI184" t="e">
        <f t="shared" si="45"/>
        <v>#N/A</v>
      </c>
      <c r="AJ184">
        <v>1506.5</v>
      </c>
      <c r="AK184" s="2">
        <v>1506.5</v>
      </c>
      <c r="AL184" s="2">
        <f t="shared" si="55"/>
        <v>1506.5</v>
      </c>
      <c r="AM184" s="4"/>
      <c r="AN184" t="e">
        <f>VLOOKUP([1]!Tabelle13[[#This Row],[Vlookup this ID for freight costs]],$AL$2:$AL$6811,2,FALSE)</f>
        <v>#REF!</v>
      </c>
      <c r="AP184">
        <v>2.86</v>
      </c>
      <c r="AQ184">
        <v>2.86</v>
      </c>
      <c r="AR184" s="4">
        <v>11</v>
      </c>
      <c r="AS184" s="4">
        <v>9</v>
      </c>
      <c r="AT184" s="4">
        <v>2013</v>
      </c>
      <c r="AU184" s="4">
        <v>11</v>
      </c>
      <c r="AV184" s="4">
        <v>9</v>
      </c>
      <c r="AW184" s="4">
        <v>2013</v>
      </c>
      <c r="AX184" t="str">
        <f t="shared" si="46"/>
        <v>No Delay</v>
      </c>
      <c r="AY184">
        <f t="shared" si="47"/>
        <v>0</v>
      </c>
    </row>
    <row r="185" spans="1:51" x14ac:dyDescent="0.2">
      <c r="A185" s="3">
        <v>1295</v>
      </c>
      <c r="B185" s="1" t="s">
        <v>133</v>
      </c>
      <c r="C185" s="1" t="s">
        <v>51</v>
      </c>
      <c r="D185" s="1" t="s">
        <v>74</v>
      </c>
      <c r="E185" s="1" t="s">
        <v>53</v>
      </c>
      <c r="F185" s="1" t="s">
        <v>53</v>
      </c>
      <c r="G185" s="13" t="s">
        <v>435</v>
      </c>
      <c r="H185" s="12">
        <v>39128</v>
      </c>
      <c r="I185" s="12" t="s">
        <v>435</v>
      </c>
      <c r="J185" s="12">
        <v>39128</v>
      </c>
      <c r="K185" s="4">
        <v>63</v>
      </c>
      <c r="L185" s="1" t="s">
        <v>146</v>
      </c>
      <c r="M185" s="1" t="s">
        <v>423</v>
      </c>
      <c r="N185" s="1" t="s">
        <v>392</v>
      </c>
      <c r="O185" s="1" t="s">
        <v>393</v>
      </c>
      <c r="P185">
        <v>120</v>
      </c>
      <c r="Q185">
        <v>80</v>
      </c>
      <c r="R185">
        <v>3288</v>
      </c>
      <c r="S185">
        <v>41.1</v>
      </c>
      <c r="T185">
        <v>0.34</v>
      </c>
      <c r="U185">
        <f t="shared" si="43"/>
        <v>3288</v>
      </c>
      <c r="V185">
        <f t="shared" si="44"/>
        <v>9600</v>
      </c>
      <c r="W185" s="1" t="s">
        <v>436</v>
      </c>
      <c r="X185" s="1" t="s">
        <v>3086</v>
      </c>
      <c r="Y185" s="1" t="s">
        <v>437</v>
      </c>
      <c r="Z185" s="4">
        <v>7807</v>
      </c>
      <c r="AA185" s="4">
        <f t="shared" si="48"/>
        <v>25</v>
      </c>
      <c r="AB185" s="4">
        <f t="shared" si="56"/>
        <v>2253.5200300000001</v>
      </c>
      <c r="AC185" s="4">
        <f t="shared" si="53"/>
        <v>25</v>
      </c>
      <c r="AD185" s="4">
        <f t="shared" si="52"/>
        <v>1415.3765792500001</v>
      </c>
      <c r="AE185" s="4">
        <v>25</v>
      </c>
      <c r="AF185" s="4">
        <v>25</v>
      </c>
      <c r="AG185" s="4">
        <f t="shared" si="54"/>
        <v>25</v>
      </c>
      <c r="AH185" s="4">
        <v>10570</v>
      </c>
      <c r="AI185">
        <f t="shared" si="45"/>
        <v>54</v>
      </c>
      <c r="AJ185" t="s">
        <v>81</v>
      </c>
      <c r="AK185" s="2"/>
      <c r="AL185" s="2" t="str">
        <f t="shared" si="55"/>
        <v>Freight Included in Commodity Cost</v>
      </c>
      <c r="AM185" s="4"/>
      <c r="AN185" t="e">
        <f>VLOOKUP([1]!Tabelle13[[#This Row],[Vlookup this ID for freight costs]],$AL$2:$AL$6811,2,FALSE)</f>
        <v>#REF!</v>
      </c>
      <c r="AP185">
        <v>0</v>
      </c>
      <c r="AR185" s="4">
        <v>15</v>
      </c>
      <c r="AS185" s="4">
        <v>2</v>
      </c>
      <c r="AT185" s="4">
        <v>2007</v>
      </c>
      <c r="AU185" s="4">
        <v>15</v>
      </c>
      <c r="AV185" s="4">
        <v>2</v>
      </c>
      <c r="AW185" s="4">
        <v>2007</v>
      </c>
      <c r="AX185" t="str">
        <f t="shared" si="46"/>
        <v>No Delay</v>
      </c>
      <c r="AY185">
        <f t="shared" si="47"/>
        <v>0</v>
      </c>
    </row>
    <row r="186" spans="1:51" x14ac:dyDescent="0.2">
      <c r="A186" s="3">
        <v>11377</v>
      </c>
      <c r="B186" s="1" t="s">
        <v>72</v>
      </c>
      <c r="C186" s="1" t="s">
        <v>73</v>
      </c>
      <c r="D186" s="1" t="s">
        <v>130</v>
      </c>
      <c r="E186" s="1"/>
      <c r="F186" s="1" t="s">
        <v>107</v>
      </c>
      <c r="G186" s="13" t="s">
        <v>438</v>
      </c>
      <c r="H186" s="12">
        <v>39190</v>
      </c>
      <c r="I186" s="12" t="s">
        <v>438</v>
      </c>
      <c r="J186" s="12">
        <v>39190</v>
      </c>
      <c r="K186" s="4">
        <v>108</v>
      </c>
      <c r="L186" s="1" t="s">
        <v>146</v>
      </c>
      <c r="M186" s="1" t="s">
        <v>132</v>
      </c>
      <c r="N186" s="1" t="s">
        <v>178</v>
      </c>
      <c r="O186" s="1" t="s">
        <v>93</v>
      </c>
      <c r="P186">
        <v>60</v>
      </c>
      <c r="Q186">
        <v>421</v>
      </c>
      <c r="R186">
        <v>4113.17</v>
      </c>
      <c r="S186">
        <v>9.77</v>
      </c>
      <c r="T186">
        <v>0.16</v>
      </c>
      <c r="U186">
        <f t="shared" si="43"/>
        <v>4113.17</v>
      </c>
      <c r="V186">
        <f t="shared" si="44"/>
        <v>25260</v>
      </c>
      <c r="W186" s="1" t="s">
        <v>439</v>
      </c>
      <c r="X186" s="1" t="s">
        <v>1236</v>
      </c>
      <c r="Y186" s="1" t="s">
        <v>440</v>
      </c>
      <c r="Z186" s="3">
        <v>7594</v>
      </c>
      <c r="AA186" s="4">
        <f t="shared" si="48"/>
        <v>25</v>
      </c>
      <c r="AB186" s="4">
        <f t="shared" si="56"/>
        <v>2290.9440298</v>
      </c>
      <c r="AC186" s="4">
        <f t="shared" si="53"/>
        <v>25</v>
      </c>
      <c r="AD186" s="4">
        <f t="shared" si="52"/>
        <v>934.66666666666663</v>
      </c>
      <c r="AE186" s="4">
        <v>25</v>
      </c>
      <c r="AF186" s="4">
        <v>25</v>
      </c>
      <c r="AG186" s="4">
        <f t="shared" si="54"/>
        <v>25</v>
      </c>
      <c r="AH186" s="4">
        <v>83326</v>
      </c>
      <c r="AI186">
        <f t="shared" si="45"/>
        <v>21710</v>
      </c>
      <c r="AJ186">
        <v>516.84</v>
      </c>
      <c r="AK186" s="2">
        <v>516.84</v>
      </c>
      <c r="AL186" s="2">
        <f t="shared" si="55"/>
        <v>516.84</v>
      </c>
      <c r="AM186" s="4"/>
      <c r="AN186" t="e">
        <f>VLOOKUP([1]!Tabelle13[[#This Row],[Vlookup this ID for freight costs]],$AL$2:$AL$6811,2,FALSE)</f>
        <v>#REF!</v>
      </c>
      <c r="AP186">
        <v>0</v>
      </c>
      <c r="AR186" s="4">
        <v>18</v>
      </c>
      <c r="AS186" s="4">
        <v>4</v>
      </c>
      <c r="AT186" s="4">
        <v>2007</v>
      </c>
      <c r="AU186" s="4">
        <v>18</v>
      </c>
      <c r="AV186" s="4">
        <v>4</v>
      </c>
      <c r="AW186" s="4">
        <v>2007</v>
      </c>
      <c r="AX186" t="str">
        <f t="shared" si="46"/>
        <v>No Delay</v>
      </c>
      <c r="AY186">
        <f t="shared" si="47"/>
        <v>0</v>
      </c>
    </row>
    <row r="187" spans="1:51" x14ac:dyDescent="0.2">
      <c r="A187" s="3">
        <v>37152</v>
      </c>
      <c r="B187" s="1" t="s">
        <v>175</v>
      </c>
      <c r="C187" s="1" t="s">
        <v>165</v>
      </c>
      <c r="D187" s="1" t="s">
        <v>52</v>
      </c>
      <c r="E187" s="1" t="s">
        <v>53</v>
      </c>
      <c r="F187" s="1" t="s">
        <v>53</v>
      </c>
      <c r="G187" s="13" t="s">
        <v>441</v>
      </c>
      <c r="H187" s="12">
        <v>40211</v>
      </c>
      <c r="I187" s="12" t="s">
        <v>441</v>
      </c>
      <c r="J187" s="12">
        <v>40211</v>
      </c>
      <c r="K187" s="4">
        <v>2178</v>
      </c>
      <c r="L187" s="1" t="s">
        <v>146</v>
      </c>
      <c r="M187" s="1" t="s">
        <v>211</v>
      </c>
      <c r="N187" s="1" t="s">
        <v>212</v>
      </c>
      <c r="O187" s="1" t="s">
        <v>93</v>
      </c>
      <c r="P187">
        <v>60</v>
      </c>
      <c r="Q187">
        <v>240</v>
      </c>
      <c r="R187">
        <v>6261.6</v>
      </c>
      <c r="S187">
        <v>26.09</v>
      </c>
      <c r="T187">
        <v>0.43</v>
      </c>
      <c r="U187">
        <f t="shared" si="43"/>
        <v>6261.6</v>
      </c>
      <c r="V187">
        <f t="shared" si="44"/>
        <v>14400</v>
      </c>
      <c r="W187" s="1" t="s">
        <v>213</v>
      </c>
      <c r="X187" s="1" t="s">
        <v>1236</v>
      </c>
      <c r="Y187" s="1" t="s">
        <v>161</v>
      </c>
      <c r="Z187" s="3">
        <v>5149</v>
      </c>
      <c r="AA187" s="4">
        <f t="shared" si="48"/>
        <v>25</v>
      </c>
      <c r="AB187" s="4">
        <f t="shared" si="56"/>
        <v>2271.0796780000001</v>
      </c>
      <c r="AC187" s="4">
        <f t="shared" si="53"/>
        <v>25</v>
      </c>
      <c r="AD187" s="4">
        <f t="shared" si="52"/>
        <v>1266.5321308888888</v>
      </c>
      <c r="AE187" s="4">
        <v>25</v>
      </c>
      <c r="AF187" s="4">
        <v>25</v>
      </c>
      <c r="AG187" s="4">
        <f t="shared" si="54"/>
        <v>25</v>
      </c>
      <c r="AI187" t="e">
        <f t="shared" si="45"/>
        <v>#N/A</v>
      </c>
      <c r="AJ187">
        <v>915.09</v>
      </c>
      <c r="AK187" s="2">
        <v>915.09</v>
      </c>
      <c r="AL187" s="2">
        <f t="shared" si="55"/>
        <v>915.09</v>
      </c>
      <c r="AM187" s="4"/>
      <c r="AN187" t="e">
        <f>VLOOKUP([1]!Tabelle13[[#This Row],[Vlookup this ID for freight costs]],$AL$2:$AL$6811,2,FALSE)</f>
        <v>#REF!</v>
      </c>
      <c r="AP187">
        <v>12.27</v>
      </c>
      <c r="AQ187">
        <v>12.27</v>
      </c>
      <c r="AR187" s="4">
        <v>2</v>
      </c>
      <c r="AS187" s="4">
        <v>2</v>
      </c>
      <c r="AT187" s="4">
        <v>2010</v>
      </c>
      <c r="AU187" s="4">
        <v>2</v>
      </c>
      <c r="AV187" s="4">
        <v>2</v>
      </c>
      <c r="AW187" s="4">
        <v>2010</v>
      </c>
      <c r="AX187" t="str">
        <f t="shared" si="46"/>
        <v>No Delay</v>
      </c>
      <c r="AY187">
        <f t="shared" si="47"/>
        <v>0</v>
      </c>
    </row>
    <row r="188" spans="1:51" x14ac:dyDescent="0.2">
      <c r="A188" s="3">
        <v>83154</v>
      </c>
      <c r="B188" s="1" t="s">
        <v>175</v>
      </c>
      <c r="C188" s="1" t="s">
        <v>165</v>
      </c>
      <c r="D188" s="1" t="s">
        <v>130</v>
      </c>
      <c r="E188" s="1" t="s">
        <v>101</v>
      </c>
      <c r="F188" s="1" t="s">
        <v>101</v>
      </c>
      <c r="G188" s="13" t="s">
        <v>442</v>
      </c>
      <c r="H188" s="12">
        <v>41516</v>
      </c>
      <c r="I188" s="12" t="s">
        <v>442</v>
      </c>
      <c r="J188" s="12">
        <v>41516</v>
      </c>
      <c r="K188" s="4">
        <v>4889</v>
      </c>
      <c r="L188" s="1" t="s">
        <v>146</v>
      </c>
      <c r="M188" s="1" t="s">
        <v>132</v>
      </c>
      <c r="N188" s="1" t="s">
        <v>200</v>
      </c>
      <c r="O188" s="1" t="s">
        <v>93</v>
      </c>
      <c r="P188">
        <v>90</v>
      </c>
      <c r="Q188">
        <v>338</v>
      </c>
      <c r="R188">
        <v>2467.4</v>
      </c>
      <c r="S188">
        <v>7.3</v>
      </c>
      <c r="T188">
        <v>0.08</v>
      </c>
      <c r="U188">
        <f t="shared" si="43"/>
        <v>2467.4</v>
      </c>
      <c r="V188">
        <f t="shared" si="44"/>
        <v>30420</v>
      </c>
      <c r="W188" s="1" t="s">
        <v>197</v>
      </c>
      <c r="X188" s="1" t="s">
        <v>1236</v>
      </c>
      <c r="Y188" s="1" t="s">
        <v>3082</v>
      </c>
      <c r="Z188" s="3">
        <v>10265</v>
      </c>
      <c r="AA188" s="4">
        <f t="shared" si="48"/>
        <v>25</v>
      </c>
      <c r="AB188" s="4">
        <f t="shared" si="56"/>
        <v>2281.8349623999998</v>
      </c>
      <c r="AC188" s="4">
        <f t="shared" ref="AC188:AC219" si="57">AF188</f>
        <v>25</v>
      </c>
      <c r="AD188" s="4">
        <f t="shared" si="52"/>
        <v>35.5</v>
      </c>
      <c r="AE188" s="4">
        <v>25</v>
      </c>
      <c r="AF188" s="4">
        <v>25</v>
      </c>
      <c r="AG188" s="4">
        <f t="shared" si="54"/>
        <v>25</v>
      </c>
      <c r="AI188" t="e">
        <f t="shared" si="45"/>
        <v>#N/A</v>
      </c>
      <c r="AJ188">
        <v>759.79</v>
      </c>
      <c r="AK188" s="2">
        <v>759.79</v>
      </c>
      <c r="AL188" s="2">
        <f t="shared" si="55"/>
        <v>759.79</v>
      </c>
      <c r="AM188" s="4"/>
      <c r="AN188" t="e">
        <f>VLOOKUP([1]!Tabelle13[[#This Row],[Vlookup this ID for freight costs]],$AL$2:$AL$6811,2,FALSE)</f>
        <v>#REF!</v>
      </c>
      <c r="AP188">
        <v>3.05</v>
      </c>
      <c r="AQ188">
        <v>3.05</v>
      </c>
      <c r="AR188" s="4">
        <v>30</v>
      </c>
      <c r="AS188" s="4">
        <v>8</v>
      </c>
      <c r="AT188" s="4">
        <v>2013</v>
      </c>
      <c r="AU188" s="4">
        <v>30</v>
      </c>
      <c r="AV188" s="4">
        <v>8</v>
      </c>
      <c r="AW188" s="4">
        <v>2013</v>
      </c>
      <c r="AX188" t="str">
        <f t="shared" si="46"/>
        <v>No Delay</v>
      </c>
      <c r="AY188">
        <f t="shared" si="47"/>
        <v>0</v>
      </c>
    </row>
    <row r="189" spans="1:51" x14ac:dyDescent="0.2">
      <c r="A189" s="3">
        <v>11017</v>
      </c>
      <c r="B189" s="1" t="s">
        <v>164</v>
      </c>
      <c r="C189" s="1" t="s">
        <v>165</v>
      </c>
      <c r="D189" s="1" t="s">
        <v>130</v>
      </c>
      <c r="E189" s="1" t="s">
        <v>53</v>
      </c>
      <c r="F189" s="1" t="s">
        <v>53</v>
      </c>
      <c r="G189" s="13" t="s">
        <v>443</v>
      </c>
      <c r="H189" s="12">
        <v>39784</v>
      </c>
      <c r="I189" s="12" t="s">
        <v>443</v>
      </c>
      <c r="J189" s="12">
        <v>39784</v>
      </c>
      <c r="K189" s="4">
        <v>1237</v>
      </c>
      <c r="L189" s="1" t="s">
        <v>146</v>
      </c>
      <c r="M189" s="1" t="s">
        <v>132</v>
      </c>
      <c r="N189" s="1" t="s">
        <v>171</v>
      </c>
      <c r="O189" s="1" t="s">
        <v>93</v>
      </c>
      <c r="P189">
        <v>60</v>
      </c>
      <c r="Q189">
        <v>500</v>
      </c>
      <c r="R189">
        <v>1450</v>
      </c>
      <c r="S189">
        <v>2.9</v>
      </c>
      <c r="T189">
        <v>0.05</v>
      </c>
      <c r="U189">
        <f t="shared" si="43"/>
        <v>1450</v>
      </c>
      <c r="V189">
        <f t="shared" si="44"/>
        <v>30000</v>
      </c>
      <c r="W189" s="1" t="s">
        <v>155</v>
      </c>
      <c r="X189" s="1" t="s">
        <v>1236</v>
      </c>
      <c r="Y189" s="1" t="s">
        <v>156</v>
      </c>
      <c r="Z189" s="3">
        <v>5457</v>
      </c>
      <c r="AA189" s="4">
        <f t="shared" si="48"/>
        <v>26</v>
      </c>
      <c r="AB189" s="4">
        <f t="shared" si="56"/>
        <v>2299.614106</v>
      </c>
      <c r="AC189" s="4">
        <f t="shared" si="57"/>
        <v>26</v>
      </c>
      <c r="AD189" s="4">
        <f t="shared" si="52"/>
        <v>1357.5831172173912</v>
      </c>
      <c r="AE189" s="4">
        <v>26</v>
      </c>
      <c r="AF189" s="4">
        <v>26</v>
      </c>
      <c r="AG189" s="4">
        <f t="shared" si="54"/>
        <v>26</v>
      </c>
      <c r="AH189" s="4">
        <v>82575</v>
      </c>
      <c r="AI189">
        <f t="shared" si="45"/>
        <v>1982</v>
      </c>
      <c r="AJ189">
        <v>1096.71</v>
      </c>
      <c r="AK189" s="2">
        <v>1096.71</v>
      </c>
      <c r="AL189" s="2">
        <f t="shared" si="55"/>
        <v>1096.71</v>
      </c>
      <c r="AM189" s="4"/>
      <c r="AN189" t="e">
        <f>VLOOKUP([1]!Tabelle13[[#This Row],[Vlookup this ID for freight costs]],$AL$2:$AL$6811,2,FALSE)</f>
        <v>#REF!</v>
      </c>
      <c r="AP189">
        <v>2.84</v>
      </c>
      <c r="AQ189">
        <v>2.84</v>
      </c>
      <c r="AR189" s="4">
        <v>2</v>
      </c>
      <c r="AS189" s="4">
        <v>12</v>
      </c>
      <c r="AT189" s="4">
        <v>2008</v>
      </c>
      <c r="AU189" s="4">
        <v>2</v>
      </c>
      <c r="AV189" s="4">
        <v>12</v>
      </c>
      <c r="AW189" s="4">
        <v>2008</v>
      </c>
      <c r="AX189" t="str">
        <f t="shared" si="46"/>
        <v>No Delay</v>
      </c>
      <c r="AY189">
        <f t="shared" si="47"/>
        <v>0</v>
      </c>
    </row>
    <row r="190" spans="1:51" x14ac:dyDescent="0.2">
      <c r="A190" s="3">
        <v>11394</v>
      </c>
      <c r="B190" s="1" t="s">
        <v>119</v>
      </c>
      <c r="C190" s="1" t="s">
        <v>114</v>
      </c>
      <c r="D190" s="1" t="s">
        <v>130</v>
      </c>
      <c r="E190" s="1"/>
      <c r="F190" s="1" t="s">
        <v>107</v>
      </c>
      <c r="G190" s="13" t="s">
        <v>444</v>
      </c>
      <c r="H190" s="12">
        <v>39245</v>
      </c>
      <c r="I190" s="12" t="s">
        <v>444</v>
      </c>
      <c r="J190" s="12">
        <v>39245</v>
      </c>
      <c r="K190" s="4">
        <v>185</v>
      </c>
      <c r="L190" s="1" t="s">
        <v>146</v>
      </c>
      <c r="M190" s="1" t="s">
        <v>132</v>
      </c>
      <c r="N190" s="1" t="s">
        <v>445</v>
      </c>
      <c r="O190" s="1" t="s">
        <v>446</v>
      </c>
      <c r="P190">
        <v>30</v>
      </c>
      <c r="Q190">
        <v>570</v>
      </c>
      <c r="R190">
        <v>1977.9</v>
      </c>
      <c r="S190">
        <v>3.47</v>
      </c>
      <c r="T190">
        <v>0.12</v>
      </c>
      <c r="U190">
        <f t="shared" si="43"/>
        <v>1977.9</v>
      </c>
      <c r="V190">
        <f t="shared" si="44"/>
        <v>17100</v>
      </c>
      <c r="W190" s="1" t="s">
        <v>447</v>
      </c>
      <c r="X190" s="1" t="s">
        <v>448</v>
      </c>
      <c r="Y190" s="1" t="s">
        <v>448</v>
      </c>
      <c r="Z190" s="3">
        <v>11028</v>
      </c>
      <c r="AA190" s="4">
        <f t="shared" si="48"/>
        <v>26</v>
      </c>
      <c r="AB190" s="4">
        <f t="shared" si="56"/>
        <v>2307.296452</v>
      </c>
      <c r="AC190" s="4">
        <f t="shared" si="57"/>
        <v>26</v>
      </c>
      <c r="AD190" s="4">
        <f t="shared" si="52"/>
        <v>775.66944066666667</v>
      </c>
      <c r="AE190" s="4">
        <v>26</v>
      </c>
      <c r="AF190" s="4">
        <v>26</v>
      </c>
      <c r="AG190" s="4">
        <f t="shared" si="54"/>
        <v>26</v>
      </c>
      <c r="AH190" s="4">
        <v>82845</v>
      </c>
      <c r="AI190">
        <f t="shared" si="45"/>
        <v>6843</v>
      </c>
      <c r="AJ190">
        <v>505.17</v>
      </c>
      <c r="AK190" s="2">
        <v>505.17</v>
      </c>
      <c r="AL190" s="2">
        <f t="shared" si="55"/>
        <v>505.17</v>
      </c>
      <c r="AM190" s="4"/>
      <c r="AN190" t="e">
        <f>VLOOKUP([1]!Tabelle13[[#This Row],[Vlookup this ID for freight costs]],$AL$2:$AL$6811,2,FALSE)</f>
        <v>#REF!</v>
      </c>
      <c r="AP190">
        <v>0</v>
      </c>
      <c r="AR190" s="4">
        <v>12</v>
      </c>
      <c r="AS190" s="4">
        <v>6</v>
      </c>
      <c r="AT190" s="4">
        <v>2007</v>
      </c>
      <c r="AU190" s="4">
        <v>12</v>
      </c>
      <c r="AV190" s="4">
        <v>6</v>
      </c>
      <c r="AW190" s="4">
        <v>2007</v>
      </c>
      <c r="AX190" t="str">
        <f t="shared" si="46"/>
        <v>No Delay</v>
      </c>
      <c r="AY190">
        <f t="shared" si="47"/>
        <v>0</v>
      </c>
    </row>
    <row r="191" spans="1:51" x14ac:dyDescent="0.2">
      <c r="A191" s="3">
        <v>11051</v>
      </c>
      <c r="B191" s="1" t="s">
        <v>400</v>
      </c>
      <c r="C191" s="1" t="s">
        <v>65</v>
      </c>
      <c r="D191" s="1" t="s">
        <v>130</v>
      </c>
      <c r="E191" s="1" t="s">
        <v>53</v>
      </c>
      <c r="F191" s="1" t="s">
        <v>53</v>
      </c>
      <c r="G191" s="13" t="s">
        <v>449</v>
      </c>
      <c r="H191" s="12">
        <v>39969</v>
      </c>
      <c r="I191" s="12" t="s">
        <v>449</v>
      </c>
      <c r="J191" s="12">
        <v>39969</v>
      </c>
      <c r="K191" s="4">
        <v>1579</v>
      </c>
      <c r="L191" s="1" t="s">
        <v>146</v>
      </c>
      <c r="M191" s="1" t="s">
        <v>132</v>
      </c>
      <c r="N191" s="1" t="s">
        <v>275</v>
      </c>
      <c r="O191" s="1" t="s">
        <v>93</v>
      </c>
      <c r="P191">
        <v>60</v>
      </c>
      <c r="Q191">
        <v>264</v>
      </c>
      <c r="R191">
        <v>2312.64</v>
      </c>
      <c r="S191">
        <v>8.76</v>
      </c>
      <c r="T191">
        <v>0.15</v>
      </c>
      <c r="U191">
        <f t="shared" si="43"/>
        <v>2312.64</v>
      </c>
      <c r="V191">
        <f t="shared" si="44"/>
        <v>15840</v>
      </c>
      <c r="W191" s="1" t="s">
        <v>160</v>
      </c>
      <c r="X191" s="1" t="s">
        <v>1236</v>
      </c>
      <c r="Y191" s="1" t="s">
        <v>161</v>
      </c>
      <c r="Z191" s="3">
        <v>7348</v>
      </c>
      <c r="AA191" s="4">
        <f t="shared" si="48"/>
        <v>27</v>
      </c>
      <c r="AB191" s="4">
        <f t="shared" si="56"/>
        <v>2273.7136252</v>
      </c>
      <c r="AC191" s="4">
        <f t="shared" si="57"/>
        <v>27</v>
      </c>
      <c r="AD191" s="4">
        <f t="shared" si="52"/>
        <v>1330.4916916666666</v>
      </c>
      <c r="AE191" s="4">
        <v>27</v>
      </c>
      <c r="AF191" s="4">
        <v>27</v>
      </c>
      <c r="AG191" s="4">
        <f t="shared" si="54"/>
        <v>27</v>
      </c>
      <c r="AH191" s="4">
        <v>83763</v>
      </c>
      <c r="AI191">
        <f t="shared" si="45"/>
        <v>699</v>
      </c>
      <c r="AJ191">
        <v>1012.18</v>
      </c>
      <c r="AK191" s="2">
        <v>1012.18</v>
      </c>
      <c r="AL191" s="2">
        <f t="shared" si="55"/>
        <v>1012.18</v>
      </c>
      <c r="AM191" s="4"/>
      <c r="AN191" t="e">
        <f>VLOOKUP([1]!Tabelle13[[#This Row],[Vlookup this ID for freight costs]],$AL$2:$AL$6811,2,FALSE)</f>
        <v>#REF!</v>
      </c>
      <c r="AP191">
        <v>4.53</v>
      </c>
      <c r="AQ191">
        <v>4.53</v>
      </c>
      <c r="AR191" s="4">
        <v>5</v>
      </c>
      <c r="AS191" s="4">
        <v>6</v>
      </c>
      <c r="AT191" s="4">
        <v>2009</v>
      </c>
      <c r="AU191" s="4">
        <v>5</v>
      </c>
      <c r="AV191" s="4">
        <v>6</v>
      </c>
      <c r="AW191" s="4">
        <v>2009</v>
      </c>
      <c r="AX191" t="str">
        <f t="shared" si="46"/>
        <v>No Delay</v>
      </c>
      <c r="AY191">
        <f t="shared" si="47"/>
        <v>0</v>
      </c>
    </row>
    <row r="192" spans="1:51" x14ac:dyDescent="0.2">
      <c r="A192" s="3">
        <v>82669</v>
      </c>
      <c r="B192" s="1" t="s">
        <v>50</v>
      </c>
      <c r="C192" s="1" t="s">
        <v>51</v>
      </c>
      <c r="D192" s="1" t="s">
        <v>130</v>
      </c>
      <c r="E192" s="1" t="s">
        <v>101</v>
      </c>
      <c r="F192" s="1" t="s">
        <v>101</v>
      </c>
      <c r="G192" s="13" t="s">
        <v>450</v>
      </c>
      <c r="H192" s="12">
        <v>41824</v>
      </c>
      <c r="I192" s="12" t="s">
        <v>451</v>
      </c>
      <c r="J192" s="12">
        <v>41809</v>
      </c>
      <c r="K192" s="4">
        <v>5577</v>
      </c>
      <c r="L192" s="1" t="s">
        <v>146</v>
      </c>
      <c r="M192" s="1" t="s">
        <v>132</v>
      </c>
      <c r="N192" s="1" t="s">
        <v>171</v>
      </c>
      <c r="O192" s="1" t="s">
        <v>93</v>
      </c>
      <c r="P192">
        <v>60</v>
      </c>
      <c r="Q192">
        <v>440</v>
      </c>
      <c r="R192">
        <v>765.6</v>
      </c>
      <c r="S192">
        <v>1.74</v>
      </c>
      <c r="T192">
        <v>0.03</v>
      </c>
      <c r="U192">
        <f t="shared" si="43"/>
        <v>765.6</v>
      </c>
      <c r="V192">
        <f t="shared" si="44"/>
        <v>26400</v>
      </c>
      <c r="W192" s="1" t="s">
        <v>285</v>
      </c>
      <c r="X192" s="1" t="s">
        <v>1236</v>
      </c>
      <c r="Y192" s="1" t="s">
        <v>161</v>
      </c>
      <c r="Z192" s="3">
        <v>14186</v>
      </c>
      <c r="AA192" s="4">
        <f t="shared" si="48"/>
        <v>27</v>
      </c>
      <c r="AB192" s="4">
        <f t="shared" si="56"/>
        <v>2293.0292380000001</v>
      </c>
      <c r="AC192" s="4">
        <f t="shared" si="57"/>
        <v>27</v>
      </c>
      <c r="AD192" s="4">
        <f t="shared" si="52"/>
        <v>1128.4888643999998</v>
      </c>
      <c r="AE192" s="4">
        <v>27</v>
      </c>
      <c r="AF192" s="4">
        <v>27</v>
      </c>
      <c r="AG192" s="4">
        <f t="shared" si="54"/>
        <v>27</v>
      </c>
      <c r="AI192" t="e">
        <f t="shared" si="45"/>
        <v>#N/A</v>
      </c>
      <c r="AJ192">
        <v>800</v>
      </c>
      <c r="AK192" s="2">
        <v>800</v>
      </c>
      <c r="AL192" s="2">
        <f t="shared" si="55"/>
        <v>800</v>
      </c>
      <c r="AM192" s="4"/>
      <c r="AN192" t="e">
        <f>VLOOKUP([1]!Tabelle13[[#This Row],[Vlookup this ID for freight costs]],$AL$2:$AL$6811,2,FALSE)</f>
        <v>#REF!</v>
      </c>
      <c r="AP192">
        <v>0.79</v>
      </c>
      <c r="AQ192">
        <v>0.79</v>
      </c>
      <c r="AR192" s="4">
        <v>4</v>
      </c>
      <c r="AS192" s="4">
        <v>7</v>
      </c>
      <c r="AT192" s="4">
        <v>2014</v>
      </c>
      <c r="AU192" s="4">
        <v>19</v>
      </c>
      <c r="AV192" s="4">
        <v>6</v>
      </c>
      <c r="AW192" s="4">
        <v>2014</v>
      </c>
      <c r="AX192" t="str">
        <f t="shared" si="46"/>
        <v>No Delay</v>
      </c>
      <c r="AY192">
        <f t="shared" si="47"/>
        <v>0</v>
      </c>
    </row>
    <row r="193" spans="1:51" x14ac:dyDescent="0.2">
      <c r="A193" s="3">
        <v>84737</v>
      </c>
      <c r="B193" s="1" t="s">
        <v>215</v>
      </c>
      <c r="C193" s="1" t="s">
        <v>89</v>
      </c>
      <c r="D193" s="1" t="s">
        <v>130</v>
      </c>
      <c r="E193" s="1" t="s">
        <v>53</v>
      </c>
      <c r="F193" s="1" t="s">
        <v>53</v>
      </c>
      <c r="G193" s="13" t="s">
        <v>452</v>
      </c>
      <c r="H193" s="12">
        <v>41121</v>
      </c>
      <c r="I193" s="12" t="s">
        <v>452</v>
      </c>
      <c r="J193" s="12">
        <v>41121</v>
      </c>
      <c r="K193" s="4">
        <v>4082</v>
      </c>
      <c r="L193" s="1" t="s">
        <v>146</v>
      </c>
      <c r="M193" s="1" t="s">
        <v>132</v>
      </c>
      <c r="N193" s="1" t="s">
        <v>275</v>
      </c>
      <c r="O193" s="1" t="s">
        <v>93</v>
      </c>
      <c r="P193">
        <v>60</v>
      </c>
      <c r="Q193">
        <v>336</v>
      </c>
      <c r="R193">
        <v>2614.08</v>
      </c>
      <c r="S193">
        <v>7.78</v>
      </c>
      <c r="T193">
        <v>0.13</v>
      </c>
      <c r="U193">
        <f t="shared" si="43"/>
        <v>2614.08</v>
      </c>
      <c r="V193">
        <f t="shared" si="44"/>
        <v>20160</v>
      </c>
      <c r="W193" s="1" t="s">
        <v>160</v>
      </c>
      <c r="X193" s="1" t="s">
        <v>1236</v>
      </c>
      <c r="Y193" s="1" t="s">
        <v>161</v>
      </c>
      <c r="Z193" s="3">
        <v>8828</v>
      </c>
      <c r="AA193" s="4">
        <f t="shared" si="48"/>
        <v>27</v>
      </c>
      <c r="AB193" s="4">
        <f t="shared" si="56"/>
        <v>2281.6154667999999</v>
      </c>
      <c r="AC193" s="4">
        <f t="shared" si="57"/>
        <v>27</v>
      </c>
      <c r="AD193" s="4">
        <f t="shared" si="52"/>
        <v>605.78517250000004</v>
      </c>
      <c r="AE193" s="4">
        <v>27</v>
      </c>
      <c r="AF193" s="4">
        <v>27</v>
      </c>
      <c r="AG193" s="4">
        <f t="shared" si="54"/>
        <v>27</v>
      </c>
      <c r="AI193" t="e">
        <f t="shared" si="45"/>
        <v>#N/A</v>
      </c>
      <c r="AJ193">
        <v>1845.31</v>
      </c>
      <c r="AK193" s="2">
        <v>1845.31</v>
      </c>
      <c r="AL193" s="2">
        <f t="shared" si="55"/>
        <v>1845.31</v>
      </c>
      <c r="AM193" s="4"/>
      <c r="AN193" t="e">
        <f>VLOOKUP([1]!Tabelle13[[#This Row],[Vlookup this ID for freight costs]],$AL$2:$AL$6811,2,FALSE)</f>
        <v>#REF!</v>
      </c>
      <c r="AP193">
        <v>3.66</v>
      </c>
      <c r="AQ193">
        <v>3.66</v>
      </c>
      <c r="AR193" s="4">
        <v>31</v>
      </c>
      <c r="AS193" s="4">
        <v>7</v>
      </c>
      <c r="AT193" s="4">
        <v>2012</v>
      </c>
      <c r="AU193" s="4">
        <v>31</v>
      </c>
      <c r="AV193" s="4">
        <v>7</v>
      </c>
      <c r="AW193" s="4">
        <v>2012</v>
      </c>
      <c r="AX193" t="str">
        <f t="shared" si="46"/>
        <v>No Delay</v>
      </c>
      <c r="AY193">
        <f t="shared" si="47"/>
        <v>0</v>
      </c>
    </row>
    <row r="194" spans="1:51" x14ac:dyDescent="0.2">
      <c r="A194" s="3">
        <v>11411</v>
      </c>
      <c r="B194" s="1" t="s">
        <v>88</v>
      </c>
      <c r="C194" s="1" t="s">
        <v>89</v>
      </c>
      <c r="D194" s="1" t="s">
        <v>130</v>
      </c>
      <c r="E194" s="1" t="s">
        <v>53</v>
      </c>
      <c r="F194" s="1" t="s">
        <v>107</v>
      </c>
      <c r="G194" s="13" t="s">
        <v>180</v>
      </c>
      <c r="H194" s="12">
        <v>39294</v>
      </c>
      <c r="I194" s="12" t="s">
        <v>180</v>
      </c>
      <c r="J194" s="12">
        <v>39294</v>
      </c>
      <c r="K194" s="4">
        <v>276</v>
      </c>
      <c r="L194" s="1" t="s">
        <v>56</v>
      </c>
      <c r="M194" s="1" t="s">
        <v>132</v>
      </c>
      <c r="N194" s="1" t="s">
        <v>104</v>
      </c>
      <c r="O194" s="1" t="s">
        <v>59</v>
      </c>
      <c r="P194">
        <v>100</v>
      </c>
      <c r="Q194">
        <v>79</v>
      </c>
      <c r="R194">
        <v>6320</v>
      </c>
      <c r="S194">
        <v>80</v>
      </c>
      <c r="T194">
        <v>0.8</v>
      </c>
      <c r="U194">
        <f t="shared" ref="U194:U257" si="58">S194*Q194</f>
        <v>6320</v>
      </c>
      <c r="V194">
        <f t="shared" ref="V194:V257" si="59">Q194*P194</f>
        <v>7900</v>
      </c>
      <c r="W194" s="1" t="s">
        <v>111</v>
      </c>
      <c r="X194" s="1" t="s">
        <v>112</v>
      </c>
      <c r="Y194" s="1" t="s">
        <v>112</v>
      </c>
      <c r="Z194" s="3">
        <v>5055</v>
      </c>
      <c r="AA194" s="4">
        <f t="shared" si="48"/>
        <v>27</v>
      </c>
      <c r="AB194" s="4">
        <f>4.997+0.1387*Q194-4.826*P194+0.003501*R194</f>
        <v>-444.51937999999996</v>
      </c>
      <c r="AC194" s="4">
        <f t="shared" si="57"/>
        <v>27</v>
      </c>
      <c r="AD194" s="4">
        <f t="shared" si="52"/>
        <v>210.15798485033329</v>
      </c>
      <c r="AE194" s="4">
        <v>27</v>
      </c>
      <c r="AF194" s="4">
        <v>27</v>
      </c>
      <c r="AG194" s="4">
        <f t="shared" si="54"/>
        <v>27</v>
      </c>
      <c r="AH194" s="4">
        <v>82295</v>
      </c>
      <c r="AI194">
        <f t="shared" ref="AI194:AI257" si="60">INDEX($AE$2:$AE$6811,MATCH(AH194,$A$2:$A$6811,0))</f>
        <v>306</v>
      </c>
      <c r="AJ194">
        <v>286.76</v>
      </c>
      <c r="AK194" s="2">
        <v>286.76</v>
      </c>
      <c r="AL194" s="2">
        <f t="shared" si="55"/>
        <v>286.76</v>
      </c>
      <c r="AM194" s="4"/>
      <c r="AN194" t="e">
        <f>VLOOKUP([1]!Tabelle13[[#This Row],[Vlookup this ID for freight costs]],$AL$2:$AL$6811,2,FALSE)</f>
        <v>#REF!</v>
      </c>
      <c r="AP194">
        <v>10.11</v>
      </c>
      <c r="AQ194">
        <v>10.11</v>
      </c>
      <c r="AR194" s="4">
        <v>31</v>
      </c>
      <c r="AS194" s="4">
        <v>7</v>
      </c>
      <c r="AT194" s="4">
        <v>2007</v>
      </c>
      <c r="AU194" s="4">
        <v>31</v>
      </c>
      <c r="AV194" s="4">
        <v>7</v>
      </c>
      <c r="AW194" s="4">
        <v>2007</v>
      </c>
      <c r="AX194" t="str">
        <f t="shared" ref="AX194:AX257" si="61">IF(DATE(AW194,AV194,AU194)&lt;=DATE(AT194,AS194,AR194),"No Delay","Delay")</f>
        <v>No Delay</v>
      </c>
      <c r="AY194">
        <f t="shared" ref="AY194:AY257" si="62">IF(_xlfn.DAYS(J194,H194)&gt;0, _xlfn.DAYS(J194,H194),0)</f>
        <v>0</v>
      </c>
    </row>
    <row r="195" spans="1:51" x14ac:dyDescent="0.2">
      <c r="A195" s="3">
        <v>12827</v>
      </c>
      <c r="B195" s="1" t="s">
        <v>144</v>
      </c>
      <c r="C195" s="1" t="s">
        <v>65</v>
      </c>
      <c r="D195" s="1" t="s">
        <v>130</v>
      </c>
      <c r="E195" s="1" t="s">
        <v>53</v>
      </c>
      <c r="F195" s="1" t="s">
        <v>53</v>
      </c>
      <c r="G195" s="13" t="s">
        <v>453</v>
      </c>
      <c r="H195" s="12">
        <v>39717</v>
      </c>
      <c r="I195" s="12" t="s">
        <v>453</v>
      </c>
      <c r="J195" s="12">
        <v>39717</v>
      </c>
      <c r="K195" s="4">
        <v>1094</v>
      </c>
      <c r="L195" s="1" t="s">
        <v>146</v>
      </c>
      <c r="M195" s="1" t="s">
        <v>132</v>
      </c>
      <c r="N195" s="1" t="s">
        <v>392</v>
      </c>
      <c r="O195" s="1" t="s">
        <v>393</v>
      </c>
      <c r="P195">
        <v>120</v>
      </c>
      <c r="Q195">
        <v>94</v>
      </c>
      <c r="R195">
        <v>3863.4</v>
      </c>
      <c r="S195">
        <v>41.1</v>
      </c>
      <c r="T195">
        <v>0.34</v>
      </c>
      <c r="U195">
        <f t="shared" si="58"/>
        <v>3863.4</v>
      </c>
      <c r="V195">
        <f t="shared" si="59"/>
        <v>11280</v>
      </c>
      <c r="W195" s="1" t="s">
        <v>394</v>
      </c>
      <c r="X195" s="1" t="s">
        <v>112</v>
      </c>
      <c r="Y195" s="1" t="s">
        <v>112</v>
      </c>
      <c r="Z195" s="3">
        <v>8062</v>
      </c>
      <c r="AA195" s="4">
        <f t="shared" ref="AA195:AA258" si="63">AF195</f>
        <v>27</v>
      </c>
      <c r="AB195" s="4">
        <f xml:space="preserve"> 2244.740206  + 0.1097478*Q195</f>
        <v>2255.0564992</v>
      </c>
      <c r="AC195" s="4">
        <f t="shared" si="57"/>
        <v>27</v>
      </c>
      <c r="AD195" s="4">
        <f t="shared" si="52"/>
        <v>1144.4492889999999</v>
      </c>
      <c r="AE195" s="4">
        <v>27</v>
      </c>
      <c r="AF195" s="4">
        <v>27</v>
      </c>
      <c r="AG195" s="4">
        <f t="shared" ref="AG195:AG221" si="64">AE195</f>
        <v>27</v>
      </c>
      <c r="AI195" t="e">
        <f t="shared" si="60"/>
        <v>#N/A</v>
      </c>
      <c r="AJ195">
        <v>1058</v>
      </c>
      <c r="AK195" s="2">
        <v>1058</v>
      </c>
      <c r="AL195" s="2">
        <f t="shared" ref="AL195:AL221" si="65">AJ195</f>
        <v>1058</v>
      </c>
      <c r="AM195" s="4"/>
      <c r="AN195" t="e">
        <f>VLOOKUP([1]!Tabelle13[[#This Row],[Vlookup this ID for freight costs]],$AL$2:$AL$6811,2,FALSE)</f>
        <v>#REF!</v>
      </c>
      <c r="AP195">
        <v>6.18</v>
      </c>
      <c r="AQ195">
        <v>6.18</v>
      </c>
      <c r="AR195" s="4">
        <v>26</v>
      </c>
      <c r="AS195" s="4">
        <v>9</v>
      </c>
      <c r="AT195" s="4">
        <v>2008</v>
      </c>
      <c r="AU195" s="4">
        <v>26</v>
      </c>
      <c r="AV195" s="4">
        <v>9</v>
      </c>
      <c r="AW195" s="4">
        <v>2008</v>
      </c>
      <c r="AX195" t="str">
        <f t="shared" si="61"/>
        <v>No Delay</v>
      </c>
      <c r="AY195">
        <f t="shared" si="62"/>
        <v>0</v>
      </c>
    </row>
    <row r="196" spans="1:51" x14ac:dyDescent="0.2">
      <c r="A196" s="3">
        <v>11041</v>
      </c>
      <c r="B196" s="1" t="s">
        <v>164</v>
      </c>
      <c r="C196" s="1" t="s">
        <v>165</v>
      </c>
      <c r="D196" s="1" t="s">
        <v>130</v>
      </c>
      <c r="E196" s="1" t="s">
        <v>53</v>
      </c>
      <c r="F196" s="1" t="s">
        <v>53</v>
      </c>
      <c r="G196" s="13" t="s">
        <v>246</v>
      </c>
      <c r="H196" s="12">
        <v>39965</v>
      </c>
      <c r="I196" s="12" t="s">
        <v>246</v>
      </c>
      <c r="J196" s="12">
        <v>39965</v>
      </c>
      <c r="K196" s="4">
        <v>1569</v>
      </c>
      <c r="L196" s="1" t="s">
        <v>146</v>
      </c>
      <c r="M196" s="1" t="s">
        <v>132</v>
      </c>
      <c r="N196" s="1" t="s">
        <v>147</v>
      </c>
      <c r="O196" s="1" t="s">
        <v>148</v>
      </c>
      <c r="P196">
        <v>30</v>
      </c>
      <c r="Q196">
        <v>260</v>
      </c>
      <c r="R196">
        <v>6825</v>
      </c>
      <c r="S196">
        <v>26.25</v>
      </c>
      <c r="T196">
        <v>0.88</v>
      </c>
      <c r="U196">
        <f t="shared" si="58"/>
        <v>6825</v>
      </c>
      <c r="V196">
        <f t="shared" si="59"/>
        <v>7800</v>
      </c>
      <c r="W196" s="1" t="s">
        <v>149</v>
      </c>
      <c r="X196" s="1" t="s">
        <v>150</v>
      </c>
      <c r="Y196" s="1" t="s">
        <v>150</v>
      </c>
      <c r="Z196" s="3">
        <v>3680</v>
      </c>
      <c r="AA196" s="4">
        <f t="shared" si="63"/>
        <v>28</v>
      </c>
      <c r="AB196" s="4">
        <f xml:space="preserve"> 2244.740206  + 0.1097478*Q196</f>
        <v>2273.2746339999999</v>
      </c>
      <c r="AC196" s="4">
        <f t="shared" si="57"/>
        <v>28</v>
      </c>
      <c r="AD196" s="4">
        <f t="shared" si="52"/>
        <v>1375.2950508000001</v>
      </c>
      <c r="AE196" s="4">
        <v>28</v>
      </c>
      <c r="AF196" s="4">
        <v>28</v>
      </c>
      <c r="AG196" s="4">
        <f t="shared" si="64"/>
        <v>28</v>
      </c>
      <c r="AH196" s="4">
        <v>83718</v>
      </c>
      <c r="AI196">
        <f t="shared" si="60"/>
        <v>1722</v>
      </c>
      <c r="AJ196">
        <v>1180.71</v>
      </c>
      <c r="AK196" s="2">
        <v>1180.71</v>
      </c>
      <c r="AL196" s="2">
        <f t="shared" si="65"/>
        <v>1180.71</v>
      </c>
      <c r="AM196" s="4"/>
      <c r="AN196" t="e">
        <f>VLOOKUP([1]!Tabelle13[[#This Row],[Vlookup this ID for freight costs]],$AL$2:$AL$6811,2,FALSE)</f>
        <v>#REF!</v>
      </c>
      <c r="AP196">
        <v>13.38</v>
      </c>
      <c r="AQ196">
        <v>13.38</v>
      </c>
      <c r="AR196" s="4">
        <v>1</v>
      </c>
      <c r="AS196" s="4">
        <v>6</v>
      </c>
      <c r="AT196" s="4">
        <v>2009</v>
      </c>
      <c r="AU196" s="4">
        <v>1</v>
      </c>
      <c r="AV196" s="4">
        <v>6</v>
      </c>
      <c r="AW196" s="4">
        <v>2009</v>
      </c>
      <c r="AX196" t="str">
        <f t="shared" si="61"/>
        <v>No Delay</v>
      </c>
      <c r="AY196">
        <f t="shared" si="62"/>
        <v>0</v>
      </c>
    </row>
    <row r="197" spans="1:51" x14ac:dyDescent="0.2">
      <c r="A197" s="3">
        <v>25477</v>
      </c>
      <c r="B197" s="1" t="s">
        <v>175</v>
      </c>
      <c r="C197" s="1" t="s">
        <v>165</v>
      </c>
      <c r="D197" s="1" t="s">
        <v>74</v>
      </c>
      <c r="E197" s="1" t="s">
        <v>53</v>
      </c>
      <c r="F197" s="1" t="s">
        <v>53</v>
      </c>
      <c r="G197" s="13" t="s">
        <v>454</v>
      </c>
      <c r="H197" s="12">
        <v>40835</v>
      </c>
      <c r="I197" s="12" t="s">
        <v>454</v>
      </c>
      <c r="J197" s="12">
        <v>40835</v>
      </c>
      <c r="K197" s="4">
        <v>3528</v>
      </c>
      <c r="L197" s="1" t="s">
        <v>146</v>
      </c>
      <c r="M197" s="1" t="s">
        <v>248</v>
      </c>
      <c r="N197" s="1" t="s">
        <v>249</v>
      </c>
      <c r="O197" s="1" t="s">
        <v>250</v>
      </c>
      <c r="P197">
        <v>60</v>
      </c>
      <c r="Q197">
        <v>274</v>
      </c>
      <c r="R197">
        <v>25071</v>
      </c>
      <c r="S197">
        <v>91.5</v>
      </c>
      <c r="T197">
        <v>1.52</v>
      </c>
      <c r="U197">
        <f t="shared" si="58"/>
        <v>25071</v>
      </c>
      <c r="V197">
        <f t="shared" si="59"/>
        <v>16440</v>
      </c>
      <c r="W197" s="1" t="s">
        <v>251</v>
      </c>
      <c r="X197" s="1" t="s">
        <v>252</v>
      </c>
      <c r="Y197" s="1" t="s">
        <v>252</v>
      </c>
      <c r="Z197" s="3">
        <v>9597</v>
      </c>
      <c r="AA197" s="4">
        <f t="shared" si="63"/>
        <v>28</v>
      </c>
      <c r="AB197" s="4">
        <f xml:space="preserve"> 2244.740206  + 0.1097478*Q197</f>
        <v>2274.8111032000002</v>
      </c>
      <c r="AC197" s="4">
        <f t="shared" si="57"/>
        <v>28</v>
      </c>
      <c r="AD197" s="4">
        <f t="shared" si="52"/>
        <v>640.06731239999999</v>
      </c>
      <c r="AE197" s="4">
        <v>28</v>
      </c>
      <c r="AF197" s="4">
        <v>28</v>
      </c>
      <c r="AG197" s="4">
        <f t="shared" si="64"/>
        <v>28</v>
      </c>
      <c r="AI197" t="e">
        <f t="shared" si="60"/>
        <v>#N/A</v>
      </c>
      <c r="AJ197">
        <v>501</v>
      </c>
      <c r="AK197" s="2">
        <v>501</v>
      </c>
      <c r="AL197" s="2">
        <f t="shared" si="65"/>
        <v>501</v>
      </c>
      <c r="AM197" s="4"/>
      <c r="AN197" t="e">
        <f>VLOOKUP([1]!Tabelle13[[#This Row],[Vlookup this ID for freight costs]],$AL$2:$AL$6811,2,FALSE)</f>
        <v>#REF!</v>
      </c>
      <c r="AP197">
        <v>41.37</v>
      </c>
      <c r="AQ197">
        <v>41.37</v>
      </c>
      <c r="AR197" s="4">
        <v>19</v>
      </c>
      <c r="AS197" s="4">
        <v>10</v>
      </c>
      <c r="AT197" s="4">
        <v>2011</v>
      </c>
      <c r="AU197" s="4">
        <v>19</v>
      </c>
      <c r="AV197" s="4">
        <v>10</v>
      </c>
      <c r="AW197" s="4">
        <v>2011</v>
      </c>
      <c r="AX197" t="str">
        <f t="shared" si="61"/>
        <v>No Delay</v>
      </c>
      <c r="AY197">
        <f t="shared" si="62"/>
        <v>0</v>
      </c>
    </row>
    <row r="198" spans="1:51" x14ac:dyDescent="0.2">
      <c r="A198" s="3">
        <v>46129</v>
      </c>
      <c r="B198" s="1" t="s">
        <v>50</v>
      </c>
      <c r="C198" s="1" t="s">
        <v>51</v>
      </c>
      <c r="D198" s="1" t="s">
        <v>52</v>
      </c>
      <c r="E198" s="1" t="s">
        <v>53</v>
      </c>
      <c r="F198" s="1" t="s">
        <v>53</v>
      </c>
      <c r="G198" s="13" t="s">
        <v>455</v>
      </c>
      <c r="H198" s="12">
        <v>40612</v>
      </c>
      <c r="I198" s="12" t="s">
        <v>455</v>
      </c>
      <c r="J198" s="12">
        <v>40612</v>
      </c>
      <c r="K198" s="4">
        <v>3065</v>
      </c>
      <c r="L198" s="1" t="s">
        <v>56</v>
      </c>
      <c r="M198" s="1" t="s">
        <v>57</v>
      </c>
      <c r="N198" s="1" t="s">
        <v>104</v>
      </c>
      <c r="O198" s="1" t="s">
        <v>59</v>
      </c>
      <c r="P198">
        <v>100</v>
      </c>
      <c r="Q198">
        <v>61</v>
      </c>
      <c r="R198">
        <v>4739.7</v>
      </c>
      <c r="S198">
        <v>77.7</v>
      </c>
      <c r="T198">
        <v>0.78</v>
      </c>
      <c r="U198">
        <f t="shared" si="58"/>
        <v>4739.7</v>
      </c>
      <c r="V198">
        <f t="shared" si="59"/>
        <v>6100</v>
      </c>
      <c r="W198" s="1" t="s">
        <v>60</v>
      </c>
      <c r="X198" s="1" t="s">
        <v>61</v>
      </c>
      <c r="Y198" s="1" t="s">
        <v>61</v>
      </c>
      <c r="Z198" s="3">
        <v>12488</v>
      </c>
      <c r="AA198" s="4">
        <f t="shared" si="63"/>
        <v>28</v>
      </c>
      <c r="AB198" s="4">
        <f>4.997+0.1387*Q198-4.826*P198+0.003501*R198</f>
        <v>-452.54861029999995</v>
      </c>
      <c r="AC198" s="4">
        <f t="shared" si="57"/>
        <v>28</v>
      </c>
      <c r="AD198" s="4">
        <f t="shared" si="52"/>
        <v>28</v>
      </c>
      <c r="AE198" s="4">
        <v>28</v>
      </c>
      <c r="AF198" s="4">
        <v>28</v>
      </c>
      <c r="AG198" s="4">
        <f t="shared" si="64"/>
        <v>28</v>
      </c>
      <c r="AI198" t="e">
        <f t="shared" si="60"/>
        <v>#N/A</v>
      </c>
      <c r="AJ198">
        <v>1001.47</v>
      </c>
      <c r="AK198" s="2">
        <v>1001.47</v>
      </c>
      <c r="AL198" s="2">
        <f t="shared" si="65"/>
        <v>1001.47</v>
      </c>
      <c r="AM198" s="4"/>
      <c r="AN198" t="e">
        <f>VLOOKUP([1]!Tabelle13[[#This Row],[Vlookup this ID for freight costs]],$AL$2:$AL$6811,2,FALSE)</f>
        <v>#REF!</v>
      </c>
      <c r="AP198">
        <v>7.82</v>
      </c>
      <c r="AQ198">
        <v>7.82</v>
      </c>
      <c r="AR198" s="4">
        <v>10</v>
      </c>
      <c r="AS198" s="4">
        <v>4</v>
      </c>
      <c r="AT198" s="4">
        <v>2011</v>
      </c>
      <c r="AU198" s="4">
        <v>10</v>
      </c>
      <c r="AV198" s="4">
        <v>4</v>
      </c>
      <c r="AW198" s="4">
        <v>2011</v>
      </c>
      <c r="AX198" t="str">
        <f t="shared" si="61"/>
        <v>No Delay</v>
      </c>
      <c r="AY198">
        <f t="shared" si="62"/>
        <v>0</v>
      </c>
    </row>
    <row r="199" spans="1:51" x14ac:dyDescent="0.2">
      <c r="A199" s="3">
        <v>82307</v>
      </c>
      <c r="B199" s="1" t="s">
        <v>151</v>
      </c>
      <c r="C199" s="1" t="s">
        <v>65</v>
      </c>
      <c r="D199" s="1" t="s">
        <v>130</v>
      </c>
      <c r="E199" s="1" t="s">
        <v>152</v>
      </c>
      <c r="F199" s="1" t="s">
        <v>152</v>
      </c>
      <c r="G199" s="13" t="s">
        <v>194</v>
      </c>
      <c r="H199" s="12">
        <v>40287</v>
      </c>
      <c r="I199" s="12" t="s">
        <v>195</v>
      </c>
      <c r="J199" s="12">
        <v>40268</v>
      </c>
      <c r="K199" s="4">
        <v>2289</v>
      </c>
      <c r="L199" s="1" t="s">
        <v>146</v>
      </c>
      <c r="M199" s="1" t="s">
        <v>132</v>
      </c>
      <c r="N199" s="1" t="s">
        <v>302</v>
      </c>
      <c r="O199" s="1" t="s">
        <v>93</v>
      </c>
      <c r="P199">
        <v>30</v>
      </c>
      <c r="Q199">
        <v>500</v>
      </c>
      <c r="R199">
        <v>4070</v>
      </c>
      <c r="S199">
        <v>8.14</v>
      </c>
      <c r="T199">
        <v>0.27</v>
      </c>
      <c r="U199">
        <f t="shared" si="58"/>
        <v>4070.0000000000005</v>
      </c>
      <c r="V199">
        <f t="shared" si="59"/>
        <v>15000</v>
      </c>
      <c r="W199" s="1" t="s">
        <v>160</v>
      </c>
      <c r="X199" s="1" t="s">
        <v>1236</v>
      </c>
      <c r="Y199" s="1" t="s">
        <v>161</v>
      </c>
      <c r="Z199" s="3">
        <v>7348</v>
      </c>
      <c r="AA199" s="4">
        <f t="shared" si="63"/>
        <v>28</v>
      </c>
      <c r="AB199" s="4">
        <f t="shared" ref="AB199:AB213" si="66" xml:space="preserve"> 2244.740206  + 0.1097478*Q199</f>
        <v>2299.614106</v>
      </c>
      <c r="AC199" s="4">
        <f t="shared" si="57"/>
        <v>28</v>
      </c>
      <c r="AD199" s="4">
        <f t="shared" si="52"/>
        <v>1734.5045881666667</v>
      </c>
      <c r="AE199" s="4">
        <v>28</v>
      </c>
      <c r="AF199" s="4">
        <v>28</v>
      </c>
      <c r="AG199" s="4">
        <f t="shared" si="64"/>
        <v>28</v>
      </c>
      <c r="AI199" t="e">
        <f t="shared" si="60"/>
        <v>#N/A</v>
      </c>
      <c r="AJ199" t="s">
        <v>81</v>
      </c>
      <c r="AK199" s="2"/>
      <c r="AL199" s="2" t="str">
        <f t="shared" si="65"/>
        <v>Freight Included in Commodity Cost</v>
      </c>
      <c r="AM199" s="4"/>
      <c r="AN199" t="e">
        <f>VLOOKUP([1]!Tabelle13[[#This Row],[Vlookup this ID for freight costs]],$AL$2:$AL$6811,2,FALSE)</f>
        <v>#REF!</v>
      </c>
      <c r="AP199">
        <v>8.77</v>
      </c>
      <c r="AQ199">
        <v>8.77</v>
      </c>
      <c r="AR199" s="4">
        <v>19</v>
      </c>
      <c r="AS199" s="4">
        <v>4</v>
      </c>
      <c r="AT199" s="4">
        <v>2010</v>
      </c>
      <c r="AU199" s="4">
        <v>31</v>
      </c>
      <c r="AV199" s="4">
        <v>3</v>
      </c>
      <c r="AW199" s="4">
        <v>2010</v>
      </c>
      <c r="AX199" t="str">
        <f t="shared" si="61"/>
        <v>No Delay</v>
      </c>
      <c r="AY199">
        <f t="shared" si="62"/>
        <v>0</v>
      </c>
    </row>
    <row r="200" spans="1:51" x14ac:dyDescent="0.2">
      <c r="A200" s="3">
        <v>86307</v>
      </c>
      <c r="B200" s="1" t="s">
        <v>215</v>
      </c>
      <c r="C200" s="1" t="s">
        <v>89</v>
      </c>
      <c r="D200" s="1" t="s">
        <v>130</v>
      </c>
      <c r="E200" s="1" t="s">
        <v>53</v>
      </c>
      <c r="F200" s="1" t="s">
        <v>53</v>
      </c>
      <c r="G200" s="13" t="s">
        <v>456</v>
      </c>
      <c r="H200" s="12">
        <v>40332</v>
      </c>
      <c r="I200" s="12" t="s">
        <v>457</v>
      </c>
      <c r="J200" s="12">
        <v>40336</v>
      </c>
      <c r="K200" s="4">
        <v>2498</v>
      </c>
      <c r="L200" s="1" t="s">
        <v>146</v>
      </c>
      <c r="M200" s="1" t="s">
        <v>132</v>
      </c>
      <c r="N200" s="1" t="s">
        <v>302</v>
      </c>
      <c r="O200" s="1" t="s">
        <v>93</v>
      </c>
      <c r="P200">
        <v>30</v>
      </c>
      <c r="Q200">
        <v>488</v>
      </c>
      <c r="R200">
        <v>3728.32</v>
      </c>
      <c r="S200">
        <v>7.64</v>
      </c>
      <c r="T200">
        <v>0.25</v>
      </c>
      <c r="U200">
        <f t="shared" si="58"/>
        <v>3728.3199999999997</v>
      </c>
      <c r="V200">
        <f t="shared" si="59"/>
        <v>14640</v>
      </c>
      <c r="W200" s="1" t="s">
        <v>160</v>
      </c>
      <c r="X200" s="1" t="s">
        <v>1236</v>
      </c>
      <c r="Y200" s="1" t="s">
        <v>161</v>
      </c>
      <c r="Z200" s="3">
        <v>8828</v>
      </c>
      <c r="AA200" s="4">
        <f t="shared" si="63"/>
        <v>28</v>
      </c>
      <c r="AB200" s="4">
        <f t="shared" si="66"/>
        <v>2298.2971324</v>
      </c>
      <c r="AC200" s="4">
        <f t="shared" si="57"/>
        <v>28</v>
      </c>
      <c r="AD200" s="4">
        <f t="shared" si="52"/>
        <v>3413.8076551999998</v>
      </c>
      <c r="AE200" s="4">
        <v>28</v>
      </c>
      <c r="AF200" s="4">
        <v>28</v>
      </c>
      <c r="AG200" s="4">
        <f t="shared" si="64"/>
        <v>28</v>
      </c>
      <c r="AI200" t="e">
        <f t="shared" si="60"/>
        <v>#N/A</v>
      </c>
      <c r="AJ200">
        <v>2677.09</v>
      </c>
      <c r="AK200" s="2">
        <v>2677.09</v>
      </c>
      <c r="AL200" s="2">
        <f t="shared" si="65"/>
        <v>2677.09</v>
      </c>
      <c r="AM200" s="4"/>
      <c r="AN200" t="e">
        <f>VLOOKUP([1]!Tabelle13[[#This Row],[Vlookup this ID for freight costs]],$AL$2:$AL$6811,2,FALSE)</f>
        <v>#REF!</v>
      </c>
      <c r="AP200">
        <v>8.0399999999999991</v>
      </c>
      <c r="AQ200">
        <v>8.0399999999999991</v>
      </c>
      <c r="AR200" s="4">
        <v>3</v>
      </c>
      <c r="AS200" s="4">
        <v>6</v>
      </c>
      <c r="AT200" s="4">
        <v>2010</v>
      </c>
      <c r="AU200" s="4">
        <v>7</v>
      </c>
      <c r="AV200" s="4">
        <v>6</v>
      </c>
      <c r="AW200" s="4">
        <v>2010</v>
      </c>
      <c r="AX200" t="str">
        <f t="shared" si="61"/>
        <v>Delay</v>
      </c>
      <c r="AY200">
        <f t="shared" si="62"/>
        <v>4</v>
      </c>
    </row>
    <row r="201" spans="1:51" x14ac:dyDescent="0.2">
      <c r="A201" s="3">
        <v>85096</v>
      </c>
      <c r="B201" s="1" t="s">
        <v>151</v>
      </c>
      <c r="C201" s="1" t="s">
        <v>65</v>
      </c>
      <c r="D201" s="1" t="s">
        <v>130</v>
      </c>
      <c r="E201" s="1" t="s">
        <v>152</v>
      </c>
      <c r="F201" s="1" t="s">
        <v>152</v>
      </c>
      <c r="G201" s="13" t="s">
        <v>194</v>
      </c>
      <c r="H201" s="12">
        <v>40287</v>
      </c>
      <c r="I201" s="12" t="s">
        <v>195</v>
      </c>
      <c r="J201" s="12">
        <v>40268</v>
      </c>
      <c r="K201" s="4">
        <v>2312</v>
      </c>
      <c r="L201" s="1" t="s">
        <v>146</v>
      </c>
      <c r="M201" s="1" t="s">
        <v>132</v>
      </c>
      <c r="N201" s="1" t="s">
        <v>159</v>
      </c>
      <c r="O201" s="1" t="s">
        <v>93</v>
      </c>
      <c r="P201">
        <v>30</v>
      </c>
      <c r="Q201">
        <v>350</v>
      </c>
      <c r="R201">
        <v>4112.5</v>
      </c>
      <c r="S201">
        <v>11.75</v>
      </c>
      <c r="T201">
        <v>0.39</v>
      </c>
      <c r="U201">
        <f t="shared" si="58"/>
        <v>4112.5</v>
      </c>
      <c r="V201">
        <f t="shared" si="59"/>
        <v>10500</v>
      </c>
      <c r="W201" s="1" t="s">
        <v>160</v>
      </c>
      <c r="X201" s="1" t="s">
        <v>1236</v>
      </c>
      <c r="Y201" s="1" t="s">
        <v>161</v>
      </c>
      <c r="Z201" s="3">
        <v>7348</v>
      </c>
      <c r="AA201" s="4">
        <f t="shared" si="63"/>
        <v>29</v>
      </c>
      <c r="AB201" s="4">
        <f t="shared" si="66"/>
        <v>2283.1519359999998</v>
      </c>
      <c r="AC201" s="4">
        <f t="shared" si="57"/>
        <v>29</v>
      </c>
      <c r="AD201" s="4">
        <f t="shared" si="52"/>
        <v>1695.9190214999999</v>
      </c>
      <c r="AE201" s="4">
        <v>29</v>
      </c>
      <c r="AF201" s="4">
        <v>29</v>
      </c>
      <c r="AG201" s="4">
        <f t="shared" si="64"/>
        <v>29</v>
      </c>
      <c r="AI201" t="e">
        <f t="shared" si="60"/>
        <v>#N/A</v>
      </c>
      <c r="AJ201" t="s">
        <v>81</v>
      </c>
      <c r="AK201" s="2"/>
      <c r="AL201" s="2" t="str">
        <f t="shared" si="65"/>
        <v>Freight Included in Commodity Cost</v>
      </c>
      <c r="AM201" s="4"/>
      <c r="AN201" t="e">
        <f>VLOOKUP([1]!Tabelle13[[#This Row],[Vlookup this ID for freight costs]],$AL$2:$AL$6811,2,FALSE)</f>
        <v>#REF!</v>
      </c>
      <c r="AP201">
        <v>8.8699999999999992</v>
      </c>
      <c r="AQ201">
        <v>8.8699999999999992</v>
      </c>
      <c r="AR201" s="4">
        <v>19</v>
      </c>
      <c r="AS201" s="4">
        <v>4</v>
      </c>
      <c r="AT201" s="4">
        <v>2010</v>
      </c>
      <c r="AU201" s="4">
        <v>31</v>
      </c>
      <c r="AV201" s="4">
        <v>3</v>
      </c>
      <c r="AW201" s="4">
        <v>2010</v>
      </c>
      <c r="AX201" t="str">
        <f t="shared" si="61"/>
        <v>No Delay</v>
      </c>
      <c r="AY201">
        <f t="shared" si="62"/>
        <v>0</v>
      </c>
    </row>
    <row r="202" spans="1:51" x14ac:dyDescent="0.2">
      <c r="A202" s="3">
        <v>85299</v>
      </c>
      <c r="B202" s="1" t="s">
        <v>368</v>
      </c>
      <c r="C202" s="1" t="s">
        <v>73</v>
      </c>
      <c r="D202" s="1" t="s">
        <v>130</v>
      </c>
      <c r="E202" s="1" t="s">
        <v>101</v>
      </c>
      <c r="F202" s="1" t="s">
        <v>101</v>
      </c>
      <c r="G202" s="13" t="s">
        <v>458</v>
      </c>
      <c r="H202" s="12">
        <v>41182</v>
      </c>
      <c r="I202" s="12" t="s">
        <v>459</v>
      </c>
      <c r="J202" s="12">
        <v>41163</v>
      </c>
      <c r="K202" s="4">
        <v>4166</v>
      </c>
      <c r="L202" s="1" t="s">
        <v>146</v>
      </c>
      <c r="M202" s="1" t="s">
        <v>132</v>
      </c>
      <c r="N202" s="1" t="s">
        <v>371</v>
      </c>
      <c r="O202" s="1" t="s">
        <v>93</v>
      </c>
      <c r="P202">
        <v>240</v>
      </c>
      <c r="Q202">
        <v>80</v>
      </c>
      <c r="R202">
        <v>1000</v>
      </c>
      <c r="S202">
        <v>12.5</v>
      </c>
      <c r="T202">
        <v>0.05</v>
      </c>
      <c r="U202">
        <f t="shared" si="58"/>
        <v>1000</v>
      </c>
      <c r="V202">
        <f t="shared" si="59"/>
        <v>19200</v>
      </c>
      <c r="W202" s="1" t="s">
        <v>155</v>
      </c>
      <c r="X202" s="1" t="s">
        <v>1236</v>
      </c>
      <c r="Y202" s="1" t="s">
        <v>156</v>
      </c>
      <c r="Z202" s="3">
        <v>14969</v>
      </c>
      <c r="AA202" s="4">
        <f t="shared" si="63"/>
        <v>29</v>
      </c>
      <c r="AB202" s="4">
        <f t="shared" si="66"/>
        <v>2253.5200300000001</v>
      </c>
      <c r="AC202" s="4">
        <f t="shared" si="57"/>
        <v>29</v>
      </c>
      <c r="AD202" s="4">
        <f t="shared" si="52"/>
        <v>3268.3919940000001</v>
      </c>
      <c r="AE202" s="4">
        <v>29</v>
      </c>
      <c r="AF202" s="4">
        <v>29</v>
      </c>
      <c r="AG202" s="4">
        <f t="shared" si="64"/>
        <v>29</v>
      </c>
      <c r="AI202" t="e">
        <f t="shared" si="60"/>
        <v>#N/A</v>
      </c>
      <c r="AJ202">
        <v>588.72</v>
      </c>
      <c r="AK202" s="2">
        <v>588.72</v>
      </c>
      <c r="AL202" s="2">
        <f t="shared" si="65"/>
        <v>588.72</v>
      </c>
      <c r="AM202" s="4"/>
      <c r="AN202" t="e">
        <f>VLOOKUP([1]!Tabelle13[[#This Row],[Vlookup this ID for freight costs]],$AL$2:$AL$6811,2,FALSE)</f>
        <v>#REF!</v>
      </c>
      <c r="AP202">
        <v>1.4</v>
      </c>
      <c r="AQ202">
        <v>1.4</v>
      </c>
      <c r="AR202" s="4">
        <v>30</v>
      </c>
      <c r="AS202" s="4">
        <v>9</v>
      </c>
      <c r="AT202" s="4">
        <v>2012</v>
      </c>
      <c r="AU202" s="4">
        <v>11</v>
      </c>
      <c r="AV202" s="4">
        <v>9</v>
      </c>
      <c r="AW202" s="4">
        <v>2012</v>
      </c>
      <c r="AX202" t="str">
        <f t="shared" si="61"/>
        <v>No Delay</v>
      </c>
      <c r="AY202">
        <f t="shared" si="62"/>
        <v>0</v>
      </c>
    </row>
    <row r="203" spans="1:51" x14ac:dyDescent="0.2">
      <c r="A203" s="3">
        <v>66431</v>
      </c>
      <c r="B203" s="1" t="s">
        <v>175</v>
      </c>
      <c r="C203" s="1" t="s">
        <v>165</v>
      </c>
      <c r="D203" s="1" t="s">
        <v>266</v>
      </c>
      <c r="E203" s="1" t="s">
        <v>53</v>
      </c>
      <c r="F203" s="1" t="s">
        <v>53</v>
      </c>
      <c r="G203" s="13" t="s">
        <v>460</v>
      </c>
      <c r="H203" s="12">
        <v>40150</v>
      </c>
      <c r="I203" s="12" t="s">
        <v>460</v>
      </c>
      <c r="J203" s="12">
        <v>40150</v>
      </c>
      <c r="K203" s="4">
        <v>2070</v>
      </c>
      <c r="L203" s="1" t="s">
        <v>146</v>
      </c>
      <c r="M203" s="1" t="s">
        <v>268</v>
      </c>
      <c r="N203" s="1" t="s">
        <v>383</v>
      </c>
      <c r="O203" s="1" t="s">
        <v>270</v>
      </c>
      <c r="P203">
        <v>120</v>
      </c>
      <c r="Q203">
        <v>161</v>
      </c>
      <c r="R203">
        <v>16125.1</v>
      </c>
      <c r="S203">
        <v>100.16</v>
      </c>
      <c r="T203">
        <v>0.83</v>
      </c>
      <c r="U203">
        <f t="shared" si="58"/>
        <v>16125.76</v>
      </c>
      <c r="V203">
        <f t="shared" si="59"/>
        <v>19320</v>
      </c>
      <c r="W203" s="1" t="s">
        <v>271</v>
      </c>
      <c r="X203" s="1" t="s">
        <v>272</v>
      </c>
      <c r="Y203" s="1" t="s">
        <v>272</v>
      </c>
      <c r="Z203" s="3">
        <v>5613</v>
      </c>
      <c r="AA203" s="4">
        <f t="shared" si="63"/>
        <v>30</v>
      </c>
      <c r="AB203" s="4">
        <f t="shared" si="66"/>
        <v>2262.4096018</v>
      </c>
      <c r="AC203" s="4">
        <f t="shared" si="57"/>
        <v>30</v>
      </c>
      <c r="AD203" s="4">
        <f t="shared" si="52"/>
        <v>83</v>
      </c>
      <c r="AE203" s="4">
        <v>30</v>
      </c>
      <c r="AF203" s="4">
        <v>30</v>
      </c>
      <c r="AG203" s="4">
        <f t="shared" si="64"/>
        <v>30</v>
      </c>
      <c r="AI203" t="e">
        <f t="shared" si="60"/>
        <v>#N/A</v>
      </c>
      <c r="AJ203">
        <v>1072.3499999999999</v>
      </c>
      <c r="AK203" s="2">
        <v>1072.3499999999999</v>
      </c>
      <c r="AL203" s="2">
        <f t="shared" si="65"/>
        <v>1072.3499999999999</v>
      </c>
      <c r="AM203" s="4"/>
      <c r="AN203" t="e">
        <f>VLOOKUP([1]!Tabelle13[[#This Row],[Vlookup this ID for freight costs]],$AL$2:$AL$6811,2,FALSE)</f>
        <v>#REF!</v>
      </c>
      <c r="AP203">
        <v>34.770000000000003</v>
      </c>
      <c r="AQ203">
        <v>34.770000000000003</v>
      </c>
      <c r="AR203" s="4">
        <v>3</v>
      </c>
      <c r="AS203" s="4">
        <v>12</v>
      </c>
      <c r="AT203" s="4">
        <v>2009</v>
      </c>
      <c r="AU203" s="4">
        <v>3</v>
      </c>
      <c r="AV203" s="4">
        <v>12</v>
      </c>
      <c r="AW203" s="4">
        <v>2009</v>
      </c>
      <c r="AX203" t="str">
        <f t="shared" si="61"/>
        <v>No Delay</v>
      </c>
      <c r="AY203">
        <f t="shared" si="62"/>
        <v>0</v>
      </c>
    </row>
    <row r="204" spans="1:51" x14ac:dyDescent="0.2">
      <c r="A204" s="3">
        <v>82310</v>
      </c>
      <c r="B204" s="1" t="s">
        <v>151</v>
      </c>
      <c r="C204" s="1" t="s">
        <v>65</v>
      </c>
      <c r="D204" s="1" t="s">
        <v>130</v>
      </c>
      <c r="E204" s="1" t="s">
        <v>152</v>
      </c>
      <c r="F204" s="1" t="s">
        <v>152</v>
      </c>
      <c r="G204" s="13" t="s">
        <v>194</v>
      </c>
      <c r="H204" s="12">
        <v>40287</v>
      </c>
      <c r="I204" s="12" t="s">
        <v>214</v>
      </c>
      <c r="J204" s="12">
        <v>40267</v>
      </c>
      <c r="K204" s="4">
        <v>2278</v>
      </c>
      <c r="L204" s="1" t="s">
        <v>146</v>
      </c>
      <c r="M204" s="1" t="s">
        <v>132</v>
      </c>
      <c r="N204" s="1" t="s">
        <v>178</v>
      </c>
      <c r="O204" s="1" t="s">
        <v>93</v>
      </c>
      <c r="P204">
        <v>60</v>
      </c>
      <c r="Q204">
        <v>586</v>
      </c>
      <c r="R204">
        <v>4395</v>
      </c>
      <c r="S204">
        <v>7.5</v>
      </c>
      <c r="T204">
        <v>0.12</v>
      </c>
      <c r="U204">
        <f t="shared" si="58"/>
        <v>4395</v>
      </c>
      <c r="V204">
        <f t="shared" si="59"/>
        <v>35160</v>
      </c>
      <c r="W204" s="1" t="s">
        <v>160</v>
      </c>
      <c r="X204" s="1" t="s">
        <v>1236</v>
      </c>
      <c r="Y204" s="1" t="s">
        <v>161</v>
      </c>
      <c r="Z204" s="3">
        <v>7348</v>
      </c>
      <c r="AA204" s="4">
        <f t="shared" si="63"/>
        <v>30</v>
      </c>
      <c r="AB204" s="4">
        <f t="shared" si="66"/>
        <v>2309.0524168000002</v>
      </c>
      <c r="AC204" s="4">
        <f t="shared" si="57"/>
        <v>30</v>
      </c>
      <c r="AD204" s="4">
        <f t="shared" si="52"/>
        <v>57.5</v>
      </c>
      <c r="AE204" s="4">
        <v>30</v>
      </c>
      <c r="AF204" s="4">
        <v>30</v>
      </c>
      <c r="AG204" s="4">
        <f t="shared" si="64"/>
        <v>30</v>
      </c>
      <c r="AI204" t="e">
        <f t="shared" si="60"/>
        <v>#N/A</v>
      </c>
      <c r="AJ204" t="s">
        <v>81</v>
      </c>
      <c r="AK204" s="2"/>
      <c r="AL204" s="2" t="str">
        <f t="shared" si="65"/>
        <v>Freight Included in Commodity Cost</v>
      </c>
      <c r="AM204" s="4"/>
      <c r="AN204" t="e">
        <f>VLOOKUP([1]!Tabelle13[[#This Row],[Vlookup this ID for freight costs]],$AL$2:$AL$6811,2,FALSE)</f>
        <v>#REF!</v>
      </c>
      <c r="AP204">
        <v>9.48</v>
      </c>
      <c r="AQ204">
        <v>9.48</v>
      </c>
      <c r="AR204" s="4">
        <v>19</v>
      </c>
      <c r="AS204" s="4">
        <v>4</v>
      </c>
      <c r="AT204" s="4">
        <v>2010</v>
      </c>
      <c r="AU204" s="4">
        <v>30</v>
      </c>
      <c r="AV204" s="4">
        <v>4</v>
      </c>
      <c r="AW204" s="4">
        <v>2010</v>
      </c>
      <c r="AX204" t="str">
        <f t="shared" si="61"/>
        <v>Delay</v>
      </c>
      <c r="AY204">
        <f t="shared" si="62"/>
        <v>0</v>
      </c>
    </row>
    <row r="205" spans="1:51" x14ac:dyDescent="0.2">
      <c r="A205" s="3">
        <v>84147</v>
      </c>
      <c r="B205" s="1" t="s">
        <v>175</v>
      </c>
      <c r="C205" s="1" t="s">
        <v>165</v>
      </c>
      <c r="D205" s="1" t="s">
        <v>130</v>
      </c>
      <c r="E205" s="1" t="s">
        <v>101</v>
      </c>
      <c r="F205" s="1" t="s">
        <v>101</v>
      </c>
      <c r="G205" s="13" t="s">
        <v>461</v>
      </c>
      <c r="H205" s="12">
        <v>40977</v>
      </c>
      <c r="I205" s="12" t="s">
        <v>462</v>
      </c>
      <c r="J205" s="12">
        <v>40954</v>
      </c>
      <c r="K205" s="4">
        <v>3735</v>
      </c>
      <c r="L205" s="1" t="s">
        <v>146</v>
      </c>
      <c r="M205" s="1" t="s">
        <v>132</v>
      </c>
      <c r="N205" s="1" t="s">
        <v>265</v>
      </c>
      <c r="O205" s="1" t="s">
        <v>93</v>
      </c>
      <c r="P205">
        <v>60</v>
      </c>
      <c r="Q205">
        <v>534</v>
      </c>
      <c r="R205">
        <v>1377.72</v>
      </c>
      <c r="S205">
        <v>2.58</v>
      </c>
      <c r="T205">
        <v>0.04</v>
      </c>
      <c r="U205">
        <f t="shared" si="58"/>
        <v>1377.72</v>
      </c>
      <c r="V205">
        <f t="shared" si="59"/>
        <v>32040</v>
      </c>
      <c r="W205" s="1" t="s">
        <v>197</v>
      </c>
      <c r="X205" s="1" t="s">
        <v>1236</v>
      </c>
      <c r="Y205" s="1" t="s">
        <v>3082</v>
      </c>
      <c r="Z205" s="3">
        <v>10265</v>
      </c>
      <c r="AA205" s="4">
        <f t="shared" si="63"/>
        <v>30</v>
      </c>
      <c r="AB205" s="4">
        <f t="shared" si="66"/>
        <v>2303.3455312000001</v>
      </c>
      <c r="AC205" s="4">
        <f t="shared" si="57"/>
        <v>30</v>
      </c>
      <c r="AD205" s="4">
        <f t="shared" si="52"/>
        <v>91.5</v>
      </c>
      <c r="AE205" s="4">
        <v>30</v>
      </c>
      <c r="AF205" s="4">
        <v>30</v>
      </c>
      <c r="AG205" s="4">
        <f t="shared" si="64"/>
        <v>30</v>
      </c>
      <c r="AI205" t="e">
        <f t="shared" si="60"/>
        <v>#N/A</v>
      </c>
      <c r="AJ205">
        <v>2030</v>
      </c>
      <c r="AK205" s="2">
        <v>2030</v>
      </c>
      <c r="AL205" s="2">
        <f t="shared" si="65"/>
        <v>2030</v>
      </c>
      <c r="AM205" s="4"/>
      <c r="AN205" t="e">
        <f>VLOOKUP([1]!Tabelle13[[#This Row],[Vlookup this ID for freight costs]],$AL$2:$AL$6811,2,FALSE)</f>
        <v>#REF!</v>
      </c>
      <c r="AP205">
        <v>2.27</v>
      </c>
      <c r="AQ205">
        <v>2.27</v>
      </c>
      <c r="AR205" s="4">
        <v>9</v>
      </c>
      <c r="AS205" s="4">
        <v>4</v>
      </c>
      <c r="AT205" s="4">
        <v>2012</v>
      </c>
      <c r="AU205" s="4">
        <v>15</v>
      </c>
      <c r="AV205" s="4">
        <v>2</v>
      </c>
      <c r="AW205" s="4">
        <v>2012</v>
      </c>
      <c r="AX205" t="str">
        <f t="shared" si="61"/>
        <v>No Delay</v>
      </c>
      <c r="AY205">
        <f t="shared" si="62"/>
        <v>0</v>
      </c>
    </row>
    <row r="206" spans="1:51" x14ac:dyDescent="0.2">
      <c r="A206" s="3">
        <v>86295</v>
      </c>
      <c r="B206" s="1" t="s">
        <v>151</v>
      </c>
      <c r="C206" s="1" t="s">
        <v>65</v>
      </c>
      <c r="D206" s="1" t="s">
        <v>130</v>
      </c>
      <c r="E206" s="1" t="s">
        <v>152</v>
      </c>
      <c r="F206" s="1" t="s">
        <v>152</v>
      </c>
      <c r="G206" s="13" t="s">
        <v>230</v>
      </c>
      <c r="H206" s="12">
        <v>40329</v>
      </c>
      <c r="I206" s="12" t="s">
        <v>377</v>
      </c>
      <c r="J206" s="12">
        <v>40316</v>
      </c>
      <c r="K206" s="4">
        <v>2444</v>
      </c>
      <c r="L206" s="1" t="s">
        <v>146</v>
      </c>
      <c r="M206" s="1" t="s">
        <v>132</v>
      </c>
      <c r="N206" s="1" t="s">
        <v>167</v>
      </c>
      <c r="O206" s="1" t="s">
        <v>93</v>
      </c>
      <c r="P206">
        <v>30</v>
      </c>
      <c r="Q206">
        <v>336</v>
      </c>
      <c r="R206">
        <v>1596</v>
      </c>
      <c r="S206">
        <v>4.75</v>
      </c>
      <c r="T206">
        <v>0.16</v>
      </c>
      <c r="U206">
        <f t="shared" si="58"/>
        <v>1596</v>
      </c>
      <c r="V206">
        <f t="shared" si="59"/>
        <v>10080</v>
      </c>
      <c r="W206" s="1" t="s">
        <v>155</v>
      </c>
      <c r="X206" s="1" t="s">
        <v>1236</v>
      </c>
      <c r="Y206" s="1" t="s">
        <v>156</v>
      </c>
      <c r="Z206" s="3">
        <v>7726</v>
      </c>
      <c r="AA206" s="4">
        <f t="shared" si="63"/>
        <v>30</v>
      </c>
      <c r="AB206" s="4">
        <f t="shared" si="66"/>
        <v>2281.6154667999999</v>
      </c>
      <c r="AC206" s="4">
        <f t="shared" si="57"/>
        <v>30</v>
      </c>
      <c r="AD206" s="4">
        <f t="shared" si="52"/>
        <v>1886.3975186666664</v>
      </c>
      <c r="AE206" s="4">
        <v>30</v>
      </c>
      <c r="AF206" s="4">
        <v>30</v>
      </c>
      <c r="AG206" s="4">
        <f t="shared" si="64"/>
        <v>30</v>
      </c>
      <c r="AI206" t="e">
        <f t="shared" si="60"/>
        <v>#N/A</v>
      </c>
      <c r="AJ206">
        <v>9736.1</v>
      </c>
      <c r="AK206" s="2">
        <v>9736.1</v>
      </c>
      <c r="AL206" s="2">
        <f t="shared" si="65"/>
        <v>9736.1</v>
      </c>
      <c r="AM206" s="4"/>
      <c r="AN206" t="e">
        <f>VLOOKUP([1]!Tabelle13[[#This Row],[Vlookup this ID for freight costs]],$AL$2:$AL$6811,2,FALSE)</f>
        <v>#REF!</v>
      </c>
      <c r="AP206">
        <v>3.44</v>
      </c>
      <c r="AQ206">
        <v>3.44</v>
      </c>
      <c r="AR206" s="4">
        <v>31</v>
      </c>
      <c r="AS206" s="4">
        <v>5</v>
      </c>
      <c r="AT206" s="4">
        <v>2010</v>
      </c>
      <c r="AU206" s="4">
        <v>18</v>
      </c>
      <c r="AV206" s="4">
        <v>5</v>
      </c>
      <c r="AW206" s="4">
        <v>2010</v>
      </c>
      <c r="AX206" t="str">
        <f t="shared" si="61"/>
        <v>No Delay</v>
      </c>
      <c r="AY206">
        <f t="shared" si="62"/>
        <v>0</v>
      </c>
    </row>
    <row r="207" spans="1:51" x14ac:dyDescent="0.2">
      <c r="A207" s="3">
        <v>10783</v>
      </c>
      <c r="B207" s="1" t="s">
        <v>133</v>
      </c>
      <c r="C207" s="1" t="s">
        <v>51</v>
      </c>
      <c r="D207" s="1" t="s">
        <v>130</v>
      </c>
      <c r="E207" s="1" t="s">
        <v>53</v>
      </c>
      <c r="F207" s="1" t="s">
        <v>53</v>
      </c>
      <c r="G207" s="13" t="s">
        <v>193</v>
      </c>
      <c r="H207" s="12">
        <v>40042</v>
      </c>
      <c r="I207" s="12" t="s">
        <v>193</v>
      </c>
      <c r="J207" s="12">
        <v>40042</v>
      </c>
      <c r="K207" s="4">
        <v>1754</v>
      </c>
      <c r="L207" s="1" t="s">
        <v>146</v>
      </c>
      <c r="M207" s="1" t="s">
        <v>132</v>
      </c>
      <c r="N207" s="1" t="s">
        <v>221</v>
      </c>
      <c r="O207" s="1" t="s">
        <v>93</v>
      </c>
      <c r="P207">
        <v>60</v>
      </c>
      <c r="Q207">
        <v>470</v>
      </c>
      <c r="R207">
        <v>700.3</v>
      </c>
      <c r="S207">
        <v>1.49</v>
      </c>
      <c r="T207">
        <v>0.02</v>
      </c>
      <c r="U207">
        <f t="shared" si="58"/>
        <v>700.3</v>
      </c>
      <c r="V207">
        <f t="shared" si="59"/>
        <v>28200</v>
      </c>
      <c r="W207" s="1" t="s">
        <v>155</v>
      </c>
      <c r="X207" s="1" t="s">
        <v>1236</v>
      </c>
      <c r="Y207" s="1" t="s">
        <v>156</v>
      </c>
      <c r="Z207" s="3">
        <v>6318</v>
      </c>
      <c r="AA207" s="4">
        <f t="shared" si="63"/>
        <v>31</v>
      </c>
      <c r="AB207" s="4">
        <f t="shared" si="66"/>
        <v>2296.321672</v>
      </c>
      <c r="AC207" s="4">
        <f t="shared" si="57"/>
        <v>31</v>
      </c>
      <c r="AD207" s="4">
        <f t="shared" si="52"/>
        <v>348</v>
      </c>
      <c r="AE207" s="4">
        <v>31</v>
      </c>
      <c r="AF207" s="4">
        <v>31</v>
      </c>
      <c r="AG207" s="4">
        <f t="shared" si="64"/>
        <v>31</v>
      </c>
      <c r="AH207" s="4">
        <v>83658</v>
      </c>
      <c r="AI207">
        <f t="shared" si="60"/>
        <v>3082</v>
      </c>
      <c r="AJ207">
        <v>1047.04</v>
      </c>
      <c r="AK207" s="2">
        <v>1047.04</v>
      </c>
      <c r="AL207" s="2">
        <f t="shared" si="65"/>
        <v>1047.04</v>
      </c>
      <c r="AM207" s="4"/>
      <c r="AN207" t="e">
        <f>VLOOKUP([1]!Tabelle13[[#This Row],[Vlookup this ID for freight costs]],$AL$2:$AL$6811,2,FALSE)</f>
        <v>#REF!</v>
      </c>
      <c r="AP207">
        <v>1.37</v>
      </c>
      <c r="AQ207">
        <v>1.37</v>
      </c>
      <c r="AR207" s="4">
        <v>17</v>
      </c>
      <c r="AS207" s="4">
        <v>8</v>
      </c>
      <c r="AT207" s="4">
        <v>2009</v>
      </c>
      <c r="AU207" s="4">
        <v>17</v>
      </c>
      <c r="AV207" s="4">
        <v>8</v>
      </c>
      <c r="AW207" s="4">
        <v>2009</v>
      </c>
      <c r="AX207" t="str">
        <f t="shared" si="61"/>
        <v>No Delay</v>
      </c>
      <c r="AY207">
        <f t="shared" si="62"/>
        <v>0</v>
      </c>
    </row>
    <row r="208" spans="1:51" x14ac:dyDescent="0.2">
      <c r="A208" s="3">
        <v>10837</v>
      </c>
      <c r="B208" s="1" t="s">
        <v>98</v>
      </c>
      <c r="C208" s="1" t="s">
        <v>99</v>
      </c>
      <c r="D208" s="1" t="s">
        <v>130</v>
      </c>
      <c r="E208" s="1" t="s">
        <v>53</v>
      </c>
      <c r="F208" s="1" t="s">
        <v>53</v>
      </c>
      <c r="G208" s="13" t="s">
        <v>131</v>
      </c>
      <c r="H208" s="12">
        <v>39269</v>
      </c>
      <c r="I208" s="12" t="s">
        <v>131</v>
      </c>
      <c r="J208" s="12">
        <v>39269</v>
      </c>
      <c r="K208" s="4">
        <v>239</v>
      </c>
      <c r="L208" s="1" t="s">
        <v>146</v>
      </c>
      <c r="M208" s="1" t="s">
        <v>132</v>
      </c>
      <c r="N208" s="1" t="s">
        <v>196</v>
      </c>
      <c r="O208" s="1" t="s">
        <v>93</v>
      </c>
      <c r="P208">
        <v>60</v>
      </c>
      <c r="Q208">
        <v>3386</v>
      </c>
      <c r="R208">
        <v>25395</v>
      </c>
      <c r="S208">
        <v>7.5</v>
      </c>
      <c r="T208">
        <v>0.12</v>
      </c>
      <c r="U208">
        <f t="shared" si="58"/>
        <v>25395</v>
      </c>
      <c r="V208">
        <f t="shared" si="59"/>
        <v>203160</v>
      </c>
      <c r="W208" s="1" t="s">
        <v>204</v>
      </c>
      <c r="X208" s="1" t="s">
        <v>1236</v>
      </c>
      <c r="Y208" s="1" t="s">
        <v>205</v>
      </c>
      <c r="Z208" s="3">
        <v>5055</v>
      </c>
      <c r="AA208" s="4">
        <f t="shared" si="63"/>
        <v>31</v>
      </c>
      <c r="AB208" s="4">
        <f t="shared" si="66"/>
        <v>2616.3462568</v>
      </c>
      <c r="AC208" s="4">
        <f t="shared" si="57"/>
        <v>31</v>
      </c>
      <c r="AD208" s="4">
        <f t="shared" si="52"/>
        <v>5439.333333333333</v>
      </c>
      <c r="AE208" s="4">
        <v>31</v>
      </c>
      <c r="AF208" s="4">
        <v>31</v>
      </c>
      <c r="AG208" s="4">
        <f t="shared" si="64"/>
        <v>31</v>
      </c>
      <c r="AH208" s="4">
        <v>83283</v>
      </c>
      <c r="AI208">
        <f t="shared" si="60"/>
        <v>56314</v>
      </c>
      <c r="AJ208">
        <v>1589</v>
      </c>
      <c r="AK208" s="2">
        <v>1589</v>
      </c>
      <c r="AL208" s="2">
        <f t="shared" si="65"/>
        <v>1589</v>
      </c>
      <c r="AM208" s="4"/>
      <c r="AN208" t="e">
        <f>VLOOKUP([1]!Tabelle13[[#This Row],[Vlookup this ID for freight costs]],$AL$2:$AL$6811,2,FALSE)</f>
        <v>#REF!</v>
      </c>
      <c r="AP208">
        <v>0</v>
      </c>
      <c r="AR208" s="4">
        <v>6</v>
      </c>
      <c r="AS208" s="4">
        <v>7</v>
      </c>
      <c r="AT208" s="4">
        <v>2007</v>
      </c>
      <c r="AU208" s="4">
        <v>6</v>
      </c>
      <c r="AV208" s="4">
        <v>7</v>
      </c>
      <c r="AW208" s="4">
        <v>2007</v>
      </c>
      <c r="AX208" t="str">
        <f t="shared" si="61"/>
        <v>No Delay</v>
      </c>
      <c r="AY208">
        <f t="shared" si="62"/>
        <v>0</v>
      </c>
    </row>
    <row r="209" spans="1:51" x14ac:dyDescent="0.2">
      <c r="A209" s="3">
        <v>84002</v>
      </c>
      <c r="B209" s="1" t="s">
        <v>463</v>
      </c>
      <c r="C209" s="1" t="s">
        <v>73</v>
      </c>
      <c r="D209" s="1" t="s">
        <v>130</v>
      </c>
      <c r="E209" s="1" t="s">
        <v>53</v>
      </c>
      <c r="F209" s="1" t="s">
        <v>53</v>
      </c>
      <c r="G209" s="13" t="s">
        <v>464</v>
      </c>
      <c r="H209" s="12">
        <v>40326</v>
      </c>
      <c r="I209" s="12" t="s">
        <v>230</v>
      </c>
      <c r="J209" s="12">
        <v>40329</v>
      </c>
      <c r="K209" s="4">
        <v>2483</v>
      </c>
      <c r="L209" s="1" t="s">
        <v>146</v>
      </c>
      <c r="M209" s="1" t="s">
        <v>132</v>
      </c>
      <c r="N209" s="1" t="s">
        <v>196</v>
      </c>
      <c r="O209" s="1" t="s">
        <v>93</v>
      </c>
      <c r="P209">
        <v>60</v>
      </c>
      <c r="Q209">
        <v>298</v>
      </c>
      <c r="R209">
        <v>1743.3</v>
      </c>
      <c r="S209">
        <v>5.85</v>
      </c>
      <c r="T209">
        <v>0.1</v>
      </c>
      <c r="U209">
        <f t="shared" si="58"/>
        <v>1743.3</v>
      </c>
      <c r="V209">
        <f t="shared" si="59"/>
        <v>17880</v>
      </c>
      <c r="W209" s="1" t="s">
        <v>204</v>
      </c>
      <c r="X209" s="1" t="s">
        <v>1236</v>
      </c>
      <c r="Y209" s="1" t="s">
        <v>205</v>
      </c>
      <c r="Z209" s="3">
        <v>6283</v>
      </c>
      <c r="AA209" s="4">
        <f t="shared" si="63"/>
        <v>31</v>
      </c>
      <c r="AB209" s="4">
        <f t="shared" si="66"/>
        <v>2277.4450504000001</v>
      </c>
      <c r="AC209" s="4">
        <f t="shared" si="57"/>
        <v>31</v>
      </c>
      <c r="AD209" s="4">
        <f t="shared" si="52"/>
        <v>31</v>
      </c>
      <c r="AE209" s="4">
        <v>31</v>
      </c>
      <c r="AF209" s="4">
        <v>31</v>
      </c>
      <c r="AG209" s="4">
        <f t="shared" si="64"/>
        <v>31</v>
      </c>
      <c r="AI209" t="e">
        <f t="shared" si="60"/>
        <v>#N/A</v>
      </c>
      <c r="AJ209">
        <v>3833.17</v>
      </c>
      <c r="AK209" s="2">
        <v>3833.17</v>
      </c>
      <c r="AL209" s="2">
        <f t="shared" si="65"/>
        <v>3833.17</v>
      </c>
      <c r="AM209" s="4"/>
      <c r="AN209" t="e">
        <f>VLOOKUP([1]!Tabelle13[[#This Row],[Vlookup this ID for freight costs]],$AL$2:$AL$6811,2,FALSE)</f>
        <v>#REF!</v>
      </c>
      <c r="AP209">
        <v>3.76</v>
      </c>
      <c r="AQ209">
        <v>3.76</v>
      </c>
      <c r="AR209" s="4">
        <v>28</v>
      </c>
      <c r="AS209" s="4">
        <v>5</v>
      </c>
      <c r="AT209" s="4">
        <v>2010</v>
      </c>
      <c r="AU209" s="4">
        <v>31</v>
      </c>
      <c r="AV209" s="4">
        <v>5</v>
      </c>
      <c r="AW209" s="4">
        <v>2010</v>
      </c>
      <c r="AX209" t="str">
        <f t="shared" si="61"/>
        <v>Delay</v>
      </c>
      <c r="AY209">
        <f t="shared" si="62"/>
        <v>3</v>
      </c>
    </row>
    <row r="210" spans="1:51" x14ac:dyDescent="0.2">
      <c r="A210" s="3">
        <v>73211</v>
      </c>
      <c r="B210" s="1" t="s">
        <v>175</v>
      </c>
      <c r="C210" s="1" t="s">
        <v>165</v>
      </c>
      <c r="D210" s="1" t="s">
        <v>266</v>
      </c>
      <c r="E210" s="1" t="s">
        <v>53</v>
      </c>
      <c r="F210" s="1" t="s">
        <v>53</v>
      </c>
      <c r="G210" s="13" t="s">
        <v>465</v>
      </c>
      <c r="H210" s="12">
        <v>41540</v>
      </c>
      <c r="I210" s="12" t="s">
        <v>465</v>
      </c>
      <c r="J210" s="12">
        <v>41540</v>
      </c>
      <c r="K210" s="4">
        <v>4945</v>
      </c>
      <c r="L210" s="1" t="s">
        <v>146</v>
      </c>
      <c r="M210" s="1" t="s">
        <v>423</v>
      </c>
      <c r="N210" s="1" t="s">
        <v>424</v>
      </c>
      <c r="O210" s="1" t="s">
        <v>425</v>
      </c>
      <c r="P210">
        <v>60</v>
      </c>
      <c r="Q210">
        <v>210</v>
      </c>
      <c r="R210">
        <v>1438.5</v>
      </c>
      <c r="S210">
        <v>6.85</v>
      </c>
      <c r="T210">
        <v>0.11</v>
      </c>
      <c r="U210">
        <f t="shared" si="58"/>
        <v>1438.5</v>
      </c>
      <c r="V210">
        <f t="shared" si="59"/>
        <v>12600</v>
      </c>
      <c r="W210" s="1" t="s">
        <v>394</v>
      </c>
      <c r="X210" s="1" t="s">
        <v>112</v>
      </c>
      <c r="Y210" s="1" t="s">
        <v>112</v>
      </c>
      <c r="Z210" s="3">
        <v>5956</v>
      </c>
      <c r="AA210" s="4">
        <f t="shared" si="63"/>
        <v>32</v>
      </c>
      <c r="AB210" s="4">
        <f t="shared" si="66"/>
        <v>2267.7872440000001</v>
      </c>
      <c r="AC210" s="4">
        <f t="shared" si="57"/>
        <v>32</v>
      </c>
      <c r="AD210" s="4">
        <f t="shared" si="52"/>
        <v>647.88028050000003</v>
      </c>
      <c r="AE210" s="4">
        <v>32</v>
      </c>
      <c r="AF210" s="4">
        <v>32</v>
      </c>
      <c r="AG210" s="4">
        <f t="shared" si="64"/>
        <v>32</v>
      </c>
      <c r="AI210" t="e">
        <f t="shared" si="60"/>
        <v>#N/A</v>
      </c>
      <c r="AJ210">
        <v>852.02</v>
      </c>
      <c r="AK210" s="2">
        <v>852.02</v>
      </c>
      <c r="AL210" s="2">
        <f t="shared" si="65"/>
        <v>852.02</v>
      </c>
      <c r="AM210" s="4"/>
      <c r="AN210" t="e">
        <f>VLOOKUP([1]!Tabelle13[[#This Row],[Vlookup this ID for freight costs]],$AL$2:$AL$6811,2,FALSE)</f>
        <v>#REF!</v>
      </c>
      <c r="AP210">
        <v>1.78</v>
      </c>
      <c r="AQ210">
        <v>1.78</v>
      </c>
      <c r="AR210" s="4">
        <v>23</v>
      </c>
      <c r="AS210" s="4">
        <v>9</v>
      </c>
      <c r="AT210" s="4">
        <v>2013</v>
      </c>
      <c r="AU210" s="4">
        <v>23</v>
      </c>
      <c r="AV210" s="4">
        <v>9</v>
      </c>
      <c r="AW210" s="4">
        <v>2013</v>
      </c>
      <c r="AX210" t="str">
        <f t="shared" si="61"/>
        <v>No Delay</v>
      </c>
      <c r="AY210">
        <f t="shared" si="62"/>
        <v>0</v>
      </c>
    </row>
    <row r="211" spans="1:51" x14ac:dyDescent="0.2">
      <c r="A211" s="3">
        <v>85004</v>
      </c>
      <c r="B211" s="1" t="s">
        <v>151</v>
      </c>
      <c r="C211" s="1" t="s">
        <v>65</v>
      </c>
      <c r="D211" s="1" t="s">
        <v>130</v>
      </c>
      <c r="E211" s="1" t="s">
        <v>152</v>
      </c>
      <c r="F211" s="1" t="s">
        <v>152</v>
      </c>
      <c r="G211" s="13" t="s">
        <v>466</v>
      </c>
      <c r="H211" s="12">
        <v>42034</v>
      </c>
      <c r="I211" s="12" t="s">
        <v>467</v>
      </c>
      <c r="J211" s="12">
        <v>42010</v>
      </c>
      <c r="K211" s="4">
        <v>6200</v>
      </c>
      <c r="L211" s="1" t="s">
        <v>146</v>
      </c>
      <c r="M211" s="1" t="s">
        <v>132</v>
      </c>
      <c r="N211" s="1" t="s">
        <v>275</v>
      </c>
      <c r="O211" s="1" t="s">
        <v>93</v>
      </c>
      <c r="P211">
        <v>60</v>
      </c>
      <c r="Q211">
        <v>33147</v>
      </c>
      <c r="R211">
        <v>218770.2</v>
      </c>
      <c r="S211">
        <v>6.6</v>
      </c>
      <c r="T211">
        <v>0.11</v>
      </c>
      <c r="U211">
        <f t="shared" si="58"/>
        <v>218770.19999999998</v>
      </c>
      <c r="V211">
        <f t="shared" si="59"/>
        <v>1988820</v>
      </c>
      <c r="W211" s="1" t="s">
        <v>179</v>
      </c>
      <c r="X211" s="1" t="s">
        <v>1236</v>
      </c>
      <c r="Y211" s="1" t="s">
        <v>156</v>
      </c>
      <c r="Z211" s="3">
        <v>7726</v>
      </c>
      <c r="AA211" s="4">
        <f t="shared" si="63"/>
        <v>32</v>
      </c>
      <c r="AB211" s="4">
        <f t="shared" si="66"/>
        <v>5882.5505326000002</v>
      </c>
      <c r="AC211" s="4">
        <f t="shared" si="57"/>
        <v>32</v>
      </c>
      <c r="AD211" s="4">
        <f t="shared" si="52"/>
        <v>32</v>
      </c>
      <c r="AE211" s="4">
        <v>32</v>
      </c>
      <c r="AF211" s="4">
        <v>32</v>
      </c>
      <c r="AG211" s="4">
        <f t="shared" si="64"/>
        <v>32</v>
      </c>
      <c r="AI211" t="e">
        <f t="shared" si="60"/>
        <v>#N/A</v>
      </c>
      <c r="AJ211">
        <v>5798.14</v>
      </c>
      <c r="AK211" s="2">
        <v>5798.14</v>
      </c>
      <c r="AL211" s="2">
        <f t="shared" si="65"/>
        <v>5798.14</v>
      </c>
      <c r="AM211" s="4"/>
      <c r="AN211" t="e">
        <f>VLOOKUP([1]!Tabelle13[[#This Row],[Vlookup this ID for freight costs]],$AL$2:$AL$6811,2,FALSE)</f>
        <v>#REF!</v>
      </c>
      <c r="AP211">
        <v>224.9</v>
      </c>
      <c r="AQ211">
        <v>224.9</v>
      </c>
      <c r="AR211" s="4">
        <v>30</v>
      </c>
      <c r="AS211" s="4">
        <v>1</v>
      </c>
      <c r="AT211" s="4">
        <v>2015</v>
      </c>
      <c r="AU211" s="4">
        <v>6</v>
      </c>
      <c r="AV211" s="4">
        <v>1</v>
      </c>
      <c r="AW211" s="4">
        <v>2015</v>
      </c>
      <c r="AX211" t="str">
        <f t="shared" si="61"/>
        <v>No Delay</v>
      </c>
      <c r="AY211">
        <f t="shared" si="62"/>
        <v>0</v>
      </c>
    </row>
    <row r="212" spans="1:51" x14ac:dyDescent="0.2">
      <c r="A212" s="3">
        <v>12018</v>
      </c>
      <c r="B212" s="1" t="s">
        <v>164</v>
      </c>
      <c r="C212" s="1" t="s">
        <v>165</v>
      </c>
      <c r="D212" s="1" t="s">
        <v>130</v>
      </c>
      <c r="E212" s="1" t="s">
        <v>53</v>
      </c>
      <c r="F212" s="1" t="s">
        <v>53</v>
      </c>
      <c r="G212" s="13" t="s">
        <v>399</v>
      </c>
      <c r="H212" s="12">
        <v>40115</v>
      </c>
      <c r="I212" s="12" t="s">
        <v>399</v>
      </c>
      <c r="J212" s="12">
        <v>40115</v>
      </c>
      <c r="K212" s="4">
        <v>1980</v>
      </c>
      <c r="L212" s="1" t="s">
        <v>146</v>
      </c>
      <c r="M212" s="1" t="s">
        <v>132</v>
      </c>
      <c r="N212" s="1" t="s">
        <v>178</v>
      </c>
      <c r="O212" s="1" t="s">
        <v>93</v>
      </c>
      <c r="P212">
        <v>60</v>
      </c>
      <c r="Q212">
        <v>589</v>
      </c>
      <c r="R212">
        <v>4435.17</v>
      </c>
      <c r="S212">
        <v>7.53</v>
      </c>
      <c r="T212">
        <v>0.13</v>
      </c>
      <c r="U212">
        <f t="shared" si="58"/>
        <v>4435.17</v>
      </c>
      <c r="V212">
        <f t="shared" si="59"/>
        <v>35340</v>
      </c>
      <c r="W212" s="1" t="s">
        <v>155</v>
      </c>
      <c r="X212" s="1" t="s">
        <v>1236</v>
      </c>
      <c r="Y212" s="1" t="s">
        <v>156</v>
      </c>
      <c r="Z212" s="3">
        <v>5457</v>
      </c>
      <c r="AA212" s="4">
        <f t="shared" si="63"/>
        <v>33</v>
      </c>
      <c r="AB212" s="4">
        <f t="shared" si="66"/>
        <v>2309.3816601999997</v>
      </c>
      <c r="AC212" s="4">
        <f t="shared" si="57"/>
        <v>33</v>
      </c>
      <c r="AD212" s="4">
        <f t="shared" si="52"/>
        <v>33</v>
      </c>
      <c r="AE212" s="4">
        <v>33</v>
      </c>
      <c r="AF212" s="4">
        <v>33</v>
      </c>
      <c r="AG212" s="4">
        <f t="shared" si="64"/>
        <v>33</v>
      </c>
      <c r="AH212" s="4">
        <v>86086</v>
      </c>
      <c r="AI212">
        <f t="shared" si="60"/>
        <v>66966</v>
      </c>
      <c r="AJ212">
        <v>747.17</v>
      </c>
      <c r="AK212" s="2">
        <v>747.17</v>
      </c>
      <c r="AL212" s="2">
        <f t="shared" si="65"/>
        <v>747.17</v>
      </c>
      <c r="AM212" s="4"/>
      <c r="AN212" t="e">
        <f>VLOOKUP([1]!Tabelle13[[#This Row],[Vlookup this ID for freight costs]],$AL$2:$AL$6811,2,FALSE)</f>
        <v>#REF!</v>
      </c>
      <c r="AP212">
        <v>9.56</v>
      </c>
      <c r="AQ212">
        <v>9.56</v>
      </c>
      <c r="AR212" s="4">
        <v>29</v>
      </c>
      <c r="AS212" s="4">
        <v>10</v>
      </c>
      <c r="AT212" s="4">
        <v>2009</v>
      </c>
      <c r="AU212" s="4">
        <v>29</v>
      </c>
      <c r="AV212" s="4">
        <v>10</v>
      </c>
      <c r="AW212" s="4">
        <v>2009</v>
      </c>
      <c r="AX212" t="str">
        <f t="shared" si="61"/>
        <v>No Delay</v>
      </c>
      <c r="AY212">
        <f t="shared" si="62"/>
        <v>0</v>
      </c>
    </row>
    <row r="213" spans="1:51" x14ac:dyDescent="0.2">
      <c r="A213" s="3">
        <v>12519</v>
      </c>
      <c r="B213" s="1" t="s">
        <v>164</v>
      </c>
      <c r="C213" s="1" t="s">
        <v>165</v>
      </c>
      <c r="D213" s="1" t="s">
        <v>130</v>
      </c>
      <c r="E213" s="1" t="s">
        <v>53</v>
      </c>
      <c r="F213" s="1" t="s">
        <v>53</v>
      </c>
      <c r="G213" s="13" t="s">
        <v>468</v>
      </c>
      <c r="H213" s="12">
        <v>39639</v>
      </c>
      <c r="I213" s="12" t="s">
        <v>468</v>
      </c>
      <c r="J213" s="12">
        <v>39639</v>
      </c>
      <c r="K213" s="4">
        <v>943</v>
      </c>
      <c r="L213" s="1" t="s">
        <v>146</v>
      </c>
      <c r="M213" s="1" t="s">
        <v>132</v>
      </c>
      <c r="N213" s="1" t="s">
        <v>221</v>
      </c>
      <c r="O213" s="1" t="s">
        <v>93</v>
      </c>
      <c r="P213">
        <v>60</v>
      </c>
      <c r="Q213">
        <v>500</v>
      </c>
      <c r="R213">
        <v>775</v>
      </c>
      <c r="S213">
        <v>1.55</v>
      </c>
      <c r="T213">
        <v>0.03</v>
      </c>
      <c r="U213">
        <f t="shared" si="58"/>
        <v>775</v>
      </c>
      <c r="V213">
        <f t="shared" si="59"/>
        <v>30000</v>
      </c>
      <c r="W213" s="1" t="s">
        <v>155</v>
      </c>
      <c r="X213" s="1" t="s">
        <v>1236</v>
      </c>
      <c r="Y213" s="1" t="s">
        <v>156</v>
      </c>
      <c r="Z213" s="3">
        <v>5457</v>
      </c>
      <c r="AA213" s="4">
        <f t="shared" si="63"/>
        <v>33</v>
      </c>
      <c r="AB213" s="4">
        <f t="shared" si="66"/>
        <v>2299.614106</v>
      </c>
      <c r="AC213" s="4">
        <f t="shared" si="57"/>
        <v>33</v>
      </c>
      <c r="AD213" s="4">
        <f t="shared" si="52"/>
        <v>1357.5831172173912</v>
      </c>
      <c r="AE213" s="4">
        <v>33</v>
      </c>
      <c r="AF213" s="4">
        <v>33</v>
      </c>
      <c r="AG213" s="4">
        <f t="shared" si="64"/>
        <v>33</v>
      </c>
      <c r="AI213" t="e">
        <f t="shared" si="60"/>
        <v>#N/A</v>
      </c>
      <c r="AJ213">
        <v>578.24</v>
      </c>
      <c r="AK213" s="2">
        <v>578.24</v>
      </c>
      <c r="AL213" s="2">
        <f t="shared" si="65"/>
        <v>578.24</v>
      </c>
      <c r="AM213" s="4"/>
      <c r="AN213" t="e">
        <f>VLOOKUP([1]!Tabelle13[[#This Row],[Vlookup this ID for freight costs]],$AL$2:$AL$6811,2,FALSE)</f>
        <v>#REF!</v>
      </c>
      <c r="AP213">
        <v>1.24</v>
      </c>
      <c r="AQ213">
        <v>1.24</v>
      </c>
      <c r="AR213" s="4">
        <v>10</v>
      </c>
      <c r="AS213" s="4">
        <v>7</v>
      </c>
      <c r="AT213" s="4">
        <v>2008</v>
      </c>
      <c r="AU213" s="4">
        <v>10</v>
      </c>
      <c r="AV213" s="4">
        <v>7</v>
      </c>
      <c r="AW213" s="4">
        <v>2008</v>
      </c>
      <c r="AX213" t="str">
        <f t="shared" si="61"/>
        <v>No Delay</v>
      </c>
      <c r="AY213">
        <f t="shared" si="62"/>
        <v>0</v>
      </c>
    </row>
    <row r="214" spans="1:51" x14ac:dyDescent="0.2">
      <c r="A214" s="3">
        <v>34058</v>
      </c>
      <c r="B214" s="1" t="s">
        <v>140</v>
      </c>
      <c r="C214" s="1" t="s">
        <v>99</v>
      </c>
      <c r="D214" s="1" t="s">
        <v>52</v>
      </c>
      <c r="E214" s="1" t="s">
        <v>53</v>
      </c>
      <c r="F214" s="1" t="s">
        <v>53</v>
      </c>
      <c r="G214" s="13" t="s">
        <v>469</v>
      </c>
      <c r="H214" s="12">
        <v>42122</v>
      </c>
      <c r="I214" s="12" t="s">
        <v>469</v>
      </c>
      <c r="J214" s="12">
        <v>42122</v>
      </c>
      <c r="K214" s="4">
        <v>6471</v>
      </c>
      <c r="L214" s="1" t="s">
        <v>56</v>
      </c>
      <c r="M214" s="1" t="s">
        <v>126</v>
      </c>
      <c r="N214" s="1" t="s">
        <v>127</v>
      </c>
      <c r="O214" s="1" t="s">
        <v>128</v>
      </c>
      <c r="P214">
        <v>20</v>
      </c>
      <c r="Q214">
        <v>84</v>
      </c>
      <c r="R214">
        <v>2688</v>
      </c>
      <c r="S214">
        <v>32</v>
      </c>
      <c r="T214">
        <v>1.6</v>
      </c>
      <c r="U214">
        <f t="shared" si="58"/>
        <v>2688</v>
      </c>
      <c r="V214">
        <f t="shared" si="59"/>
        <v>1680</v>
      </c>
      <c r="W214" s="1" t="s">
        <v>126</v>
      </c>
      <c r="X214" s="1" t="s">
        <v>129</v>
      </c>
      <c r="Y214" s="1" t="s">
        <v>129</v>
      </c>
      <c r="Z214" s="3">
        <v>7702</v>
      </c>
      <c r="AA214" s="4">
        <f t="shared" si="63"/>
        <v>33</v>
      </c>
      <c r="AB214" s="4">
        <f>4.997+0.1387*Q214-4.826*P214+0.003501*R214</f>
        <v>-70.461511999999999</v>
      </c>
      <c r="AC214" s="4">
        <f t="shared" si="57"/>
        <v>33</v>
      </c>
      <c r="AD214" s="4">
        <f t="shared" si="52"/>
        <v>59</v>
      </c>
      <c r="AE214" s="4">
        <v>33</v>
      </c>
      <c r="AF214" s="4">
        <v>33</v>
      </c>
      <c r="AG214" s="4">
        <f t="shared" si="64"/>
        <v>33</v>
      </c>
      <c r="AI214" t="e">
        <f t="shared" si="60"/>
        <v>#N/A</v>
      </c>
      <c r="AJ214">
        <v>939.38</v>
      </c>
      <c r="AK214" s="2">
        <v>939.38</v>
      </c>
      <c r="AL214" s="2">
        <f t="shared" si="65"/>
        <v>939.38</v>
      </c>
      <c r="AM214" s="4"/>
      <c r="AN214" t="e">
        <f>VLOOKUP([1]!Tabelle13[[#This Row],[Vlookup this ID for freight costs]],$AL$2:$AL$6811,2,FALSE)</f>
        <v>#REF!</v>
      </c>
      <c r="AP214">
        <v>2.76</v>
      </c>
      <c r="AQ214">
        <v>2.76</v>
      </c>
      <c r="AR214" s="4">
        <v>28</v>
      </c>
      <c r="AS214" s="4">
        <v>4</v>
      </c>
      <c r="AT214" s="4">
        <v>2015</v>
      </c>
      <c r="AU214" s="4">
        <v>28</v>
      </c>
      <c r="AV214" s="4">
        <v>4</v>
      </c>
      <c r="AW214" s="4">
        <v>2015</v>
      </c>
      <c r="AX214" t="str">
        <f t="shared" si="61"/>
        <v>No Delay</v>
      </c>
      <c r="AY214">
        <f t="shared" si="62"/>
        <v>0</v>
      </c>
    </row>
    <row r="215" spans="1:51" x14ac:dyDescent="0.2">
      <c r="A215" s="3">
        <v>82594</v>
      </c>
      <c r="B215" s="1" t="s">
        <v>175</v>
      </c>
      <c r="C215" s="1" t="s">
        <v>165</v>
      </c>
      <c r="D215" s="1" t="s">
        <v>130</v>
      </c>
      <c r="E215" s="1" t="s">
        <v>53</v>
      </c>
      <c r="F215" s="1" t="s">
        <v>53</v>
      </c>
      <c r="G215" s="13" t="s">
        <v>442</v>
      </c>
      <c r="H215" s="12">
        <v>41516</v>
      </c>
      <c r="I215" s="12" t="s">
        <v>470</v>
      </c>
      <c r="J215" s="12">
        <v>41496</v>
      </c>
      <c r="K215" s="4">
        <v>4867</v>
      </c>
      <c r="L215" s="1" t="s">
        <v>146</v>
      </c>
      <c r="M215" s="1" t="s">
        <v>132</v>
      </c>
      <c r="N215" s="1" t="s">
        <v>471</v>
      </c>
      <c r="O215" s="1" t="s">
        <v>93</v>
      </c>
      <c r="P215">
        <v>60</v>
      </c>
      <c r="Q215">
        <v>372</v>
      </c>
      <c r="R215">
        <v>706.8</v>
      </c>
      <c r="S215">
        <v>1.9</v>
      </c>
      <c r="T215">
        <v>0.03</v>
      </c>
      <c r="U215">
        <f t="shared" si="58"/>
        <v>706.8</v>
      </c>
      <c r="V215">
        <f t="shared" si="59"/>
        <v>22320</v>
      </c>
      <c r="W215" s="1" t="s">
        <v>204</v>
      </c>
      <c r="X215" s="1" t="s">
        <v>1236</v>
      </c>
      <c r="Y215" s="1" t="s">
        <v>205</v>
      </c>
      <c r="Z215" s="3">
        <v>4988</v>
      </c>
      <c r="AA215" s="4">
        <f t="shared" si="63"/>
        <v>33</v>
      </c>
      <c r="AB215" s="4">
        <f t="shared" ref="AB215:AB226" si="67" xml:space="preserve"> 2244.740206  + 0.1097478*Q215</f>
        <v>2285.5663875999999</v>
      </c>
      <c r="AC215" s="4">
        <f t="shared" si="57"/>
        <v>33</v>
      </c>
      <c r="AD215" s="4">
        <f t="shared" ref="AD215:AD278" si="68">AVERAGEIFS($AA$2:$AA$6811,$L$2:$L$6811,L215,$V$2:$V$6811,"&gt;="&amp;(V215-100), $V$2:$V$6811,"&lt;="&amp;(V215+100),$AA$2:$AA$6811,"&gt;"&amp;1)</f>
        <v>1225.25</v>
      </c>
      <c r="AE215" s="4">
        <v>33</v>
      </c>
      <c r="AF215" s="4">
        <v>33</v>
      </c>
      <c r="AG215" s="4">
        <f t="shared" si="64"/>
        <v>33</v>
      </c>
      <c r="AI215" t="e">
        <f t="shared" si="60"/>
        <v>#N/A</v>
      </c>
      <c r="AJ215">
        <v>951.75</v>
      </c>
      <c r="AK215" s="2">
        <v>951.75</v>
      </c>
      <c r="AL215" s="2">
        <f t="shared" si="65"/>
        <v>951.75</v>
      </c>
      <c r="AM215" s="4"/>
      <c r="AN215" t="e">
        <f>VLOOKUP([1]!Tabelle13[[#This Row],[Vlookup this ID for freight costs]],$AL$2:$AL$6811,2,FALSE)</f>
        <v>#REF!</v>
      </c>
      <c r="AP215">
        <v>0.87</v>
      </c>
      <c r="AQ215">
        <v>0.87</v>
      </c>
      <c r="AR215" s="4">
        <v>30</v>
      </c>
      <c r="AS215" s="4">
        <v>8</v>
      </c>
      <c r="AT215" s="4">
        <v>2013</v>
      </c>
      <c r="AU215" s="4">
        <v>10</v>
      </c>
      <c r="AV215" s="4">
        <v>8</v>
      </c>
      <c r="AW215" s="4">
        <v>2013</v>
      </c>
      <c r="AX215" t="str">
        <f t="shared" si="61"/>
        <v>No Delay</v>
      </c>
      <c r="AY215">
        <f t="shared" si="62"/>
        <v>0</v>
      </c>
    </row>
    <row r="216" spans="1:51" x14ac:dyDescent="0.2">
      <c r="A216" s="3">
        <v>76712</v>
      </c>
      <c r="B216" s="1" t="s">
        <v>175</v>
      </c>
      <c r="C216" s="1" t="s">
        <v>165</v>
      </c>
      <c r="D216" s="1" t="s">
        <v>266</v>
      </c>
      <c r="E216" s="1" t="s">
        <v>53</v>
      </c>
      <c r="F216" s="1" t="s">
        <v>53</v>
      </c>
      <c r="G216" s="13" t="s">
        <v>472</v>
      </c>
      <c r="H216" s="12">
        <v>40166</v>
      </c>
      <c r="I216" s="12" t="s">
        <v>472</v>
      </c>
      <c r="J216" s="12">
        <v>40166</v>
      </c>
      <c r="K216" s="4">
        <v>2106</v>
      </c>
      <c r="L216" s="1" t="s">
        <v>146</v>
      </c>
      <c r="M216" s="1" t="s">
        <v>423</v>
      </c>
      <c r="N216" s="1" t="s">
        <v>392</v>
      </c>
      <c r="O216" s="1" t="s">
        <v>393</v>
      </c>
      <c r="P216">
        <v>120</v>
      </c>
      <c r="Q216">
        <v>110</v>
      </c>
      <c r="R216">
        <v>3977.6</v>
      </c>
      <c r="S216">
        <v>36.159999999999997</v>
      </c>
      <c r="T216">
        <v>0.3</v>
      </c>
      <c r="U216">
        <f t="shared" si="58"/>
        <v>3977.5999999999995</v>
      </c>
      <c r="V216">
        <f t="shared" si="59"/>
        <v>13200</v>
      </c>
      <c r="W216" s="1" t="s">
        <v>394</v>
      </c>
      <c r="X216" s="1" t="s">
        <v>112</v>
      </c>
      <c r="Y216" s="1" t="s">
        <v>112</v>
      </c>
      <c r="Z216" s="3">
        <v>5956</v>
      </c>
      <c r="AA216" s="4">
        <f t="shared" si="63"/>
        <v>33</v>
      </c>
      <c r="AB216" s="4">
        <f t="shared" si="67"/>
        <v>2256.8124640000001</v>
      </c>
      <c r="AC216" s="4">
        <f t="shared" si="57"/>
        <v>33</v>
      </c>
      <c r="AD216" s="4">
        <f t="shared" si="68"/>
        <v>779.43354733333342</v>
      </c>
      <c r="AE216" s="4">
        <v>33</v>
      </c>
      <c r="AF216" s="4">
        <v>33</v>
      </c>
      <c r="AG216" s="4">
        <f t="shared" si="64"/>
        <v>33</v>
      </c>
      <c r="AI216" t="e">
        <f t="shared" si="60"/>
        <v>#N/A</v>
      </c>
      <c r="AJ216">
        <v>995.22</v>
      </c>
      <c r="AK216" s="2">
        <v>995.22</v>
      </c>
      <c r="AL216" s="2">
        <f t="shared" si="65"/>
        <v>995.22</v>
      </c>
      <c r="AM216" s="4"/>
      <c r="AN216" t="e">
        <f>VLOOKUP([1]!Tabelle13[[#This Row],[Vlookup this ID for freight costs]],$AL$2:$AL$6811,2,FALSE)</f>
        <v>#REF!</v>
      </c>
      <c r="AP216">
        <v>7.8</v>
      </c>
      <c r="AQ216">
        <v>7.8</v>
      </c>
      <c r="AR216" s="4">
        <v>19</v>
      </c>
      <c r="AS216" s="4">
        <v>12</v>
      </c>
      <c r="AT216" s="4">
        <v>2009</v>
      </c>
      <c r="AU216" s="4">
        <v>19</v>
      </c>
      <c r="AV216" s="4">
        <v>12</v>
      </c>
      <c r="AW216" s="4">
        <v>2009</v>
      </c>
      <c r="AX216" t="str">
        <f t="shared" si="61"/>
        <v>No Delay</v>
      </c>
      <c r="AY216">
        <f t="shared" si="62"/>
        <v>0</v>
      </c>
    </row>
    <row r="217" spans="1:51" x14ac:dyDescent="0.2">
      <c r="A217" s="3">
        <v>68401</v>
      </c>
      <c r="B217" s="1" t="s">
        <v>175</v>
      </c>
      <c r="C217" s="1" t="s">
        <v>165</v>
      </c>
      <c r="D217" s="1" t="s">
        <v>74</v>
      </c>
      <c r="E217" s="1" t="s">
        <v>53</v>
      </c>
      <c r="F217" s="1" t="s">
        <v>53</v>
      </c>
      <c r="G217" s="13" t="s">
        <v>473</v>
      </c>
      <c r="H217" s="12">
        <v>40227</v>
      </c>
      <c r="I217" s="12" t="s">
        <v>473</v>
      </c>
      <c r="J217" s="12">
        <v>40227</v>
      </c>
      <c r="K217" s="4">
        <v>2191</v>
      </c>
      <c r="L217" s="1" t="s">
        <v>146</v>
      </c>
      <c r="M217" s="1" t="s">
        <v>248</v>
      </c>
      <c r="N217" s="1" t="s">
        <v>304</v>
      </c>
      <c r="O217" s="1" t="s">
        <v>305</v>
      </c>
      <c r="P217">
        <v>180</v>
      </c>
      <c r="Q217">
        <v>153</v>
      </c>
      <c r="R217">
        <v>7650</v>
      </c>
      <c r="S217">
        <v>50</v>
      </c>
      <c r="T217">
        <v>0.28000000000000003</v>
      </c>
      <c r="U217">
        <f t="shared" si="58"/>
        <v>7650</v>
      </c>
      <c r="V217">
        <f t="shared" si="59"/>
        <v>27540</v>
      </c>
      <c r="W217" s="1" t="s">
        <v>251</v>
      </c>
      <c r="X217" s="1" t="s">
        <v>252</v>
      </c>
      <c r="Y217" s="1" t="s">
        <v>252</v>
      </c>
      <c r="Z217" s="3">
        <v>9597</v>
      </c>
      <c r="AA217" s="4">
        <f t="shared" si="63"/>
        <v>34</v>
      </c>
      <c r="AB217" s="4">
        <f t="shared" si="67"/>
        <v>2261.5316193999997</v>
      </c>
      <c r="AC217" s="4">
        <f t="shared" si="57"/>
        <v>34</v>
      </c>
      <c r="AD217" s="4">
        <f t="shared" si="68"/>
        <v>1553.6118200000001</v>
      </c>
      <c r="AE217" s="4">
        <v>34</v>
      </c>
      <c r="AF217" s="4">
        <v>34</v>
      </c>
      <c r="AG217" s="4">
        <f t="shared" si="64"/>
        <v>34</v>
      </c>
      <c r="AI217" t="e">
        <f t="shared" si="60"/>
        <v>#N/A</v>
      </c>
      <c r="AJ217">
        <v>395</v>
      </c>
      <c r="AK217" s="2">
        <v>395</v>
      </c>
      <c r="AL217" s="2">
        <f t="shared" si="65"/>
        <v>395</v>
      </c>
      <c r="AM217" s="4"/>
      <c r="AN217" t="e">
        <f>VLOOKUP([1]!Tabelle13[[#This Row],[Vlookup this ID for freight costs]],$AL$2:$AL$6811,2,FALSE)</f>
        <v>#REF!</v>
      </c>
      <c r="AP217">
        <v>14.99</v>
      </c>
      <c r="AQ217">
        <v>14.99</v>
      </c>
      <c r="AR217" s="4">
        <v>18</v>
      </c>
      <c r="AS217" s="4">
        <v>2</v>
      </c>
      <c r="AT217" s="4">
        <v>2010</v>
      </c>
      <c r="AU217" s="4">
        <v>18</v>
      </c>
      <c r="AV217" s="4">
        <v>2</v>
      </c>
      <c r="AW217" s="4">
        <v>2010</v>
      </c>
      <c r="AX217" t="str">
        <f t="shared" si="61"/>
        <v>No Delay</v>
      </c>
      <c r="AY217">
        <f t="shared" si="62"/>
        <v>0</v>
      </c>
    </row>
    <row r="218" spans="1:51" x14ac:dyDescent="0.2">
      <c r="A218" s="3">
        <v>11409</v>
      </c>
      <c r="B218" s="1" t="s">
        <v>133</v>
      </c>
      <c r="C218" s="1" t="s">
        <v>51</v>
      </c>
      <c r="D218" s="1" t="s">
        <v>130</v>
      </c>
      <c r="E218" s="1" t="s">
        <v>53</v>
      </c>
      <c r="F218" s="1" t="s">
        <v>53</v>
      </c>
      <c r="G218" s="13" t="s">
        <v>362</v>
      </c>
      <c r="H218" s="12">
        <v>39346</v>
      </c>
      <c r="I218" s="12" t="s">
        <v>362</v>
      </c>
      <c r="J218" s="12">
        <v>39346</v>
      </c>
      <c r="K218" s="4">
        <v>390</v>
      </c>
      <c r="L218" s="1" t="s">
        <v>146</v>
      </c>
      <c r="M218" s="1" t="s">
        <v>132</v>
      </c>
      <c r="N218" s="1" t="s">
        <v>284</v>
      </c>
      <c r="O218" s="1" t="s">
        <v>93</v>
      </c>
      <c r="P218">
        <v>30</v>
      </c>
      <c r="Q218">
        <v>570</v>
      </c>
      <c r="R218">
        <v>1949.4</v>
      </c>
      <c r="S218">
        <v>3.42</v>
      </c>
      <c r="T218">
        <v>0.11</v>
      </c>
      <c r="U218">
        <f t="shared" si="58"/>
        <v>1949.3999999999999</v>
      </c>
      <c r="V218">
        <f t="shared" si="59"/>
        <v>17100</v>
      </c>
      <c r="W218" s="1" t="s">
        <v>155</v>
      </c>
      <c r="X218" s="1" t="s">
        <v>1236</v>
      </c>
      <c r="Y218" s="1" t="s">
        <v>156</v>
      </c>
      <c r="Z218" s="3">
        <v>6318</v>
      </c>
      <c r="AA218" s="4">
        <f t="shared" si="63"/>
        <v>35</v>
      </c>
      <c r="AB218" s="4">
        <f t="shared" si="67"/>
        <v>2307.296452</v>
      </c>
      <c r="AC218" s="4">
        <f t="shared" si="57"/>
        <v>35</v>
      </c>
      <c r="AD218" s="4">
        <f t="shared" si="68"/>
        <v>775.66944066666667</v>
      </c>
      <c r="AE218" s="4">
        <v>35</v>
      </c>
      <c r="AF218" s="4">
        <v>35</v>
      </c>
      <c r="AG218" s="4">
        <f t="shared" si="64"/>
        <v>35</v>
      </c>
      <c r="AH218" s="4">
        <v>82293</v>
      </c>
      <c r="AI218">
        <f t="shared" si="60"/>
        <v>19451</v>
      </c>
      <c r="AJ218">
        <v>364.51</v>
      </c>
      <c r="AK218" s="2">
        <v>364.51</v>
      </c>
      <c r="AL218" s="2">
        <f t="shared" si="65"/>
        <v>364.51</v>
      </c>
      <c r="AM218" s="4"/>
      <c r="AN218" t="e">
        <f>VLOOKUP([1]!Tabelle13[[#This Row],[Vlookup this ID for freight costs]],$AL$2:$AL$6811,2,FALSE)</f>
        <v>#REF!</v>
      </c>
      <c r="AP218">
        <v>3.12</v>
      </c>
      <c r="AQ218">
        <v>3.12</v>
      </c>
      <c r="AR218" s="4">
        <v>21</v>
      </c>
      <c r="AS218" s="4">
        <v>9</v>
      </c>
      <c r="AT218" s="4">
        <v>2007</v>
      </c>
      <c r="AU218" s="4">
        <v>21</v>
      </c>
      <c r="AV218" s="4">
        <v>9</v>
      </c>
      <c r="AW218" s="4">
        <v>2007</v>
      </c>
      <c r="AX218" t="str">
        <f t="shared" si="61"/>
        <v>No Delay</v>
      </c>
      <c r="AY218">
        <f t="shared" si="62"/>
        <v>0</v>
      </c>
    </row>
    <row r="219" spans="1:51" x14ac:dyDescent="0.2">
      <c r="A219" s="3">
        <v>11623</v>
      </c>
      <c r="B219" s="1" t="s">
        <v>350</v>
      </c>
      <c r="C219" s="1" t="s">
        <v>65</v>
      </c>
      <c r="D219" s="1" t="s">
        <v>130</v>
      </c>
      <c r="E219" s="1" t="s">
        <v>53</v>
      </c>
      <c r="F219" s="1" t="s">
        <v>53</v>
      </c>
      <c r="G219" s="13" t="s">
        <v>351</v>
      </c>
      <c r="H219" s="12">
        <v>39896</v>
      </c>
      <c r="I219" s="12" t="s">
        <v>351</v>
      </c>
      <c r="J219" s="12">
        <v>39896</v>
      </c>
      <c r="K219" s="4">
        <v>1434</v>
      </c>
      <c r="L219" s="1" t="s">
        <v>146</v>
      </c>
      <c r="M219" s="1" t="s">
        <v>132</v>
      </c>
      <c r="N219" s="1" t="s">
        <v>147</v>
      </c>
      <c r="O219" s="1" t="s">
        <v>148</v>
      </c>
      <c r="P219">
        <v>30</v>
      </c>
      <c r="Q219">
        <v>326</v>
      </c>
      <c r="R219">
        <v>8557.5</v>
      </c>
      <c r="S219">
        <v>26.25</v>
      </c>
      <c r="T219">
        <v>0.88</v>
      </c>
      <c r="U219">
        <f t="shared" si="58"/>
        <v>8557.5</v>
      </c>
      <c r="V219">
        <f t="shared" si="59"/>
        <v>9780</v>
      </c>
      <c r="W219" s="1" t="s">
        <v>149</v>
      </c>
      <c r="X219" s="1" t="s">
        <v>150</v>
      </c>
      <c r="Y219" s="1" t="s">
        <v>150</v>
      </c>
      <c r="Z219" s="3">
        <v>4785</v>
      </c>
      <c r="AA219" s="4">
        <f t="shared" si="63"/>
        <v>35</v>
      </c>
      <c r="AB219" s="4">
        <f t="shared" si="67"/>
        <v>2280.5179887999998</v>
      </c>
      <c r="AC219" s="4">
        <f t="shared" si="57"/>
        <v>35</v>
      </c>
      <c r="AD219" s="4">
        <f t="shared" si="68"/>
        <v>1355.8919231428572</v>
      </c>
      <c r="AE219" s="4">
        <v>35</v>
      </c>
      <c r="AF219" s="4">
        <v>35</v>
      </c>
      <c r="AG219" s="4">
        <f t="shared" si="64"/>
        <v>35</v>
      </c>
      <c r="AH219" s="4">
        <v>84283</v>
      </c>
      <c r="AI219">
        <f t="shared" si="60"/>
        <v>2764</v>
      </c>
      <c r="AJ219">
        <v>6443.61</v>
      </c>
      <c r="AK219" s="2">
        <v>6443.61</v>
      </c>
      <c r="AL219" s="2">
        <f t="shared" si="65"/>
        <v>6443.61</v>
      </c>
      <c r="AM219" s="4"/>
      <c r="AN219" t="e">
        <f>VLOOKUP([1]!Tabelle13[[#This Row],[Vlookup this ID for freight costs]],$AL$2:$AL$6811,2,FALSE)</f>
        <v>#REF!</v>
      </c>
      <c r="AP219">
        <v>16.77</v>
      </c>
      <c r="AQ219">
        <v>16.77</v>
      </c>
      <c r="AR219" s="4">
        <v>24</v>
      </c>
      <c r="AS219" s="4">
        <v>4</v>
      </c>
      <c r="AT219" s="4">
        <v>2009</v>
      </c>
      <c r="AU219" s="4">
        <v>24</v>
      </c>
      <c r="AV219" s="4">
        <v>4</v>
      </c>
      <c r="AW219" s="4">
        <v>2009</v>
      </c>
      <c r="AX219" t="str">
        <f t="shared" si="61"/>
        <v>No Delay</v>
      </c>
      <c r="AY219">
        <f t="shared" si="62"/>
        <v>0</v>
      </c>
    </row>
    <row r="220" spans="1:51" x14ac:dyDescent="0.2">
      <c r="A220" s="3">
        <v>58716</v>
      </c>
      <c r="B220" s="1" t="s">
        <v>175</v>
      </c>
      <c r="C220" s="1" t="s">
        <v>165</v>
      </c>
      <c r="D220" s="1" t="s">
        <v>100</v>
      </c>
      <c r="E220" s="1" t="s">
        <v>53</v>
      </c>
      <c r="F220" s="1" t="s">
        <v>53</v>
      </c>
      <c r="G220" s="13" t="s">
        <v>474</v>
      </c>
      <c r="H220" s="12">
        <v>41081</v>
      </c>
      <c r="I220" s="12" t="s">
        <v>474</v>
      </c>
      <c r="J220" s="12">
        <v>41081</v>
      </c>
      <c r="K220" s="4">
        <v>3986</v>
      </c>
      <c r="L220" s="1" t="s">
        <v>146</v>
      </c>
      <c r="M220" s="1" t="s">
        <v>240</v>
      </c>
      <c r="N220" s="1" t="s">
        <v>352</v>
      </c>
      <c r="O220" s="1" t="s">
        <v>344</v>
      </c>
      <c r="P220">
        <v>120</v>
      </c>
      <c r="Q220">
        <v>173</v>
      </c>
      <c r="R220">
        <v>11521.8</v>
      </c>
      <c r="S220">
        <v>66.599999999999994</v>
      </c>
      <c r="T220">
        <v>0.55000000000000004</v>
      </c>
      <c r="U220">
        <f t="shared" si="58"/>
        <v>11521.8</v>
      </c>
      <c r="V220">
        <f t="shared" si="59"/>
        <v>20760</v>
      </c>
      <c r="W220" s="1" t="s">
        <v>149</v>
      </c>
      <c r="X220" s="1" t="s">
        <v>150</v>
      </c>
      <c r="Y220" s="1" t="s">
        <v>150</v>
      </c>
      <c r="Z220" s="3">
        <v>3680</v>
      </c>
      <c r="AA220" s="4">
        <f t="shared" si="63"/>
        <v>35</v>
      </c>
      <c r="AB220" s="4">
        <f t="shared" si="67"/>
        <v>2263.7265754</v>
      </c>
      <c r="AC220" s="4">
        <f t="shared" ref="AC220:AC226" si="69">AF220</f>
        <v>35</v>
      </c>
      <c r="AD220" s="4">
        <f t="shared" si="68"/>
        <v>35</v>
      </c>
      <c r="AE220" s="4">
        <v>35</v>
      </c>
      <c r="AF220" s="4">
        <v>35</v>
      </c>
      <c r="AG220" s="4">
        <f t="shared" si="64"/>
        <v>35</v>
      </c>
      <c r="AI220" t="e">
        <f t="shared" si="60"/>
        <v>#N/A</v>
      </c>
      <c r="AJ220">
        <v>251.52</v>
      </c>
      <c r="AK220" s="2">
        <v>251.52</v>
      </c>
      <c r="AL220" s="2">
        <f t="shared" si="65"/>
        <v>251.52</v>
      </c>
      <c r="AM220" s="4"/>
      <c r="AN220" t="e">
        <f>VLOOKUP([1]!Tabelle13[[#This Row],[Vlookup this ID for freight costs]],$AL$2:$AL$6811,2,FALSE)</f>
        <v>#REF!</v>
      </c>
      <c r="AP220">
        <v>16.149999999999999</v>
      </c>
      <c r="AQ220">
        <v>16.149999999999999</v>
      </c>
      <c r="AR220" s="4">
        <v>21</v>
      </c>
      <c r="AS220" s="4">
        <v>6</v>
      </c>
      <c r="AT220" s="4">
        <v>2012</v>
      </c>
      <c r="AU220" s="4">
        <v>21</v>
      </c>
      <c r="AV220" s="4">
        <v>6</v>
      </c>
      <c r="AW220" s="4">
        <v>2012</v>
      </c>
      <c r="AX220" t="str">
        <f t="shared" si="61"/>
        <v>No Delay</v>
      </c>
      <c r="AY220">
        <f t="shared" si="62"/>
        <v>0</v>
      </c>
    </row>
    <row r="221" spans="1:51" x14ac:dyDescent="0.2">
      <c r="A221" s="3">
        <v>77780</v>
      </c>
      <c r="B221" s="1" t="s">
        <v>175</v>
      </c>
      <c r="C221" s="1" t="s">
        <v>165</v>
      </c>
      <c r="D221" s="1" t="s">
        <v>74</v>
      </c>
      <c r="E221" s="1" t="s">
        <v>53</v>
      </c>
      <c r="F221" s="1" t="s">
        <v>53</v>
      </c>
      <c r="G221" s="13" t="s">
        <v>397</v>
      </c>
      <c r="H221" s="12">
        <v>41050</v>
      </c>
      <c r="I221" s="12" t="s">
        <v>397</v>
      </c>
      <c r="J221" s="12">
        <v>41050</v>
      </c>
      <c r="K221" s="4">
        <v>3919</v>
      </c>
      <c r="L221" s="1" t="s">
        <v>146</v>
      </c>
      <c r="M221" s="1" t="s">
        <v>248</v>
      </c>
      <c r="N221" s="1" t="s">
        <v>249</v>
      </c>
      <c r="O221" s="1" t="s">
        <v>250</v>
      </c>
      <c r="P221">
        <v>60</v>
      </c>
      <c r="Q221">
        <v>168</v>
      </c>
      <c r="R221">
        <v>9324</v>
      </c>
      <c r="S221">
        <v>55.5</v>
      </c>
      <c r="T221">
        <v>0.92</v>
      </c>
      <c r="U221">
        <f t="shared" si="58"/>
        <v>9324</v>
      </c>
      <c r="V221">
        <f t="shared" si="59"/>
        <v>10080</v>
      </c>
      <c r="W221" s="1" t="s">
        <v>251</v>
      </c>
      <c r="X221" s="1" t="s">
        <v>252</v>
      </c>
      <c r="Y221" s="1" t="s">
        <v>252</v>
      </c>
      <c r="Z221" s="3">
        <v>9597</v>
      </c>
      <c r="AA221" s="4">
        <f t="shared" si="63"/>
        <v>35</v>
      </c>
      <c r="AB221" s="4">
        <f t="shared" si="67"/>
        <v>2263.1778364000002</v>
      </c>
      <c r="AC221" s="4">
        <f t="shared" si="69"/>
        <v>35</v>
      </c>
      <c r="AD221" s="4">
        <f t="shared" si="68"/>
        <v>1886.3975186666664</v>
      </c>
      <c r="AE221" s="4">
        <v>35</v>
      </c>
      <c r="AF221" s="4">
        <v>35</v>
      </c>
      <c r="AG221" s="4">
        <f t="shared" si="64"/>
        <v>35</v>
      </c>
      <c r="AI221" t="e">
        <f t="shared" si="60"/>
        <v>#N/A</v>
      </c>
      <c r="AJ221">
        <v>886</v>
      </c>
      <c r="AK221" s="2">
        <v>886</v>
      </c>
      <c r="AL221" s="2">
        <f t="shared" si="65"/>
        <v>886</v>
      </c>
      <c r="AM221" s="4"/>
      <c r="AN221" t="e">
        <f>VLOOKUP([1]!Tabelle13[[#This Row],[Vlookup this ID for freight costs]],$AL$2:$AL$6811,2,FALSE)</f>
        <v>#REF!</v>
      </c>
      <c r="AP221">
        <v>13.07</v>
      </c>
      <c r="AQ221">
        <v>13.07</v>
      </c>
      <c r="AR221" s="4">
        <v>21</v>
      </c>
      <c r="AS221" s="4">
        <v>5</v>
      </c>
      <c r="AT221" s="4">
        <v>2012</v>
      </c>
      <c r="AU221" s="4">
        <v>21</v>
      </c>
      <c r="AV221" s="4">
        <v>5</v>
      </c>
      <c r="AW221" s="4">
        <v>2012</v>
      </c>
      <c r="AX221" t="str">
        <f t="shared" si="61"/>
        <v>No Delay</v>
      </c>
      <c r="AY221">
        <f t="shared" si="62"/>
        <v>0</v>
      </c>
    </row>
    <row r="222" spans="1:51" x14ac:dyDescent="0.2">
      <c r="A222" s="3">
        <v>79128</v>
      </c>
      <c r="B222" s="1" t="s">
        <v>175</v>
      </c>
      <c r="C222" s="1" t="s">
        <v>165</v>
      </c>
      <c r="D222" s="1" t="s">
        <v>74</v>
      </c>
      <c r="E222" s="1" t="s">
        <v>53</v>
      </c>
      <c r="F222" s="1" t="s">
        <v>53</v>
      </c>
      <c r="G222" s="13" t="s">
        <v>397</v>
      </c>
      <c r="H222" s="12">
        <v>41050</v>
      </c>
      <c r="I222" s="12" t="s">
        <v>397</v>
      </c>
      <c r="J222" s="12">
        <v>41050</v>
      </c>
      <c r="K222" s="4">
        <v>3920</v>
      </c>
      <c r="L222" s="1" t="s">
        <v>146</v>
      </c>
      <c r="M222" s="1" t="s">
        <v>248</v>
      </c>
      <c r="N222" s="1" t="s">
        <v>249</v>
      </c>
      <c r="O222" s="1" t="s">
        <v>250</v>
      </c>
      <c r="P222">
        <v>60</v>
      </c>
      <c r="Q222">
        <v>180</v>
      </c>
      <c r="R222">
        <v>9990</v>
      </c>
      <c r="S222">
        <v>55.5</v>
      </c>
      <c r="T222">
        <v>0.92</v>
      </c>
      <c r="U222">
        <f t="shared" si="58"/>
        <v>9990</v>
      </c>
      <c r="V222">
        <f t="shared" si="59"/>
        <v>10800</v>
      </c>
      <c r="W222" s="1" t="s">
        <v>251</v>
      </c>
      <c r="X222" s="1" t="s">
        <v>252</v>
      </c>
      <c r="Y222" s="1" t="s">
        <v>252</v>
      </c>
      <c r="Z222" s="3">
        <v>9597</v>
      </c>
      <c r="AA222" s="4">
        <f t="shared" si="63"/>
        <v>35</v>
      </c>
      <c r="AB222" s="4">
        <f t="shared" si="67"/>
        <v>2264.4948100000001</v>
      </c>
      <c r="AC222" s="4">
        <f t="shared" si="69"/>
        <v>35</v>
      </c>
      <c r="AD222" s="4">
        <f t="shared" si="68"/>
        <v>1372.9588332000001</v>
      </c>
      <c r="AE222" s="3" t="s">
        <v>475</v>
      </c>
      <c r="AF222" s="3">
        <v>35</v>
      </c>
      <c r="AG222" s="4">
        <f>AI222</f>
        <v>35</v>
      </c>
      <c r="AH222" s="4">
        <v>77780</v>
      </c>
      <c r="AI222">
        <f t="shared" si="60"/>
        <v>35</v>
      </c>
      <c r="AJ222" t="s">
        <v>475</v>
      </c>
      <c r="AK222" s="2">
        <v>886</v>
      </c>
      <c r="AL222" s="2">
        <f>AN222</f>
        <v>886</v>
      </c>
      <c r="AM222" s="4">
        <v>77780</v>
      </c>
      <c r="AN222">
        <f>INDEX($AJ$2:$AJ$6811,MATCH(AM222,$A$2:$A$6811,0))</f>
        <v>886</v>
      </c>
      <c r="AP222">
        <v>14.01</v>
      </c>
      <c r="AQ222">
        <v>14.01</v>
      </c>
      <c r="AR222" s="4">
        <v>21</v>
      </c>
      <c r="AS222" s="4">
        <v>5</v>
      </c>
      <c r="AT222" s="4">
        <v>2012</v>
      </c>
      <c r="AU222" s="4">
        <v>21</v>
      </c>
      <c r="AV222" s="4">
        <v>5</v>
      </c>
      <c r="AW222" s="4">
        <v>2012</v>
      </c>
      <c r="AX222" t="str">
        <f t="shared" si="61"/>
        <v>No Delay</v>
      </c>
      <c r="AY222">
        <f t="shared" si="62"/>
        <v>0</v>
      </c>
    </row>
    <row r="223" spans="1:51" x14ac:dyDescent="0.2">
      <c r="A223" s="3">
        <v>82839</v>
      </c>
      <c r="B223" s="1" t="s">
        <v>191</v>
      </c>
      <c r="C223" s="1" t="s">
        <v>65</v>
      </c>
      <c r="D223" s="1" t="s">
        <v>130</v>
      </c>
      <c r="E223" s="1" t="s">
        <v>53</v>
      </c>
      <c r="F223" s="1" t="s">
        <v>53</v>
      </c>
      <c r="G223" s="13" t="s">
        <v>379</v>
      </c>
      <c r="H223" s="12">
        <v>40073</v>
      </c>
      <c r="I223" s="12" t="s">
        <v>321</v>
      </c>
      <c r="J223" s="12">
        <v>40070</v>
      </c>
      <c r="K223" s="4">
        <v>1819</v>
      </c>
      <c r="L223" s="1" t="s">
        <v>146</v>
      </c>
      <c r="M223" s="1" t="s">
        <v>132</v>
      </c>
      <c r="N223" s="1" t="s">
        <v>196</v>
      </c>
      <c r="O223" s="1" t="s">
        <v>93</v>
      </c>
      <c r="P223">
        <v>60</v>
      </c>
      <c r="Q223">
        <v>50</v>
      </c>
      <c r="R223">
        <v>350</v>
      </c>
      <c r="S223">
        <v>7</v>
      </c>
      <c r="T223">
        <v>0.12</v>
      </c>
      <c r="U223">
        <f t="shared" si="58"/>
        <v>350</v>
      </c>
      <c r="V223">
        <f t="shared" si="59"/>
        <v>3000</v>
      </c>
      <c r="W223" s="1" t="s">
        <v>197</v>
      </c>
      <c r="X223" s="1" t="s">
        <v>1236</v>
      </c>
      <c r="Y223" s="1" t="s">
        <v>3082</v>
      </c>
      <c r="Z223" s="3">
        <v>7428</v>
      </c>
      <c r="AA223" s="4">
        <f t="shared" si="63"/>
        <v>35</v>
      </c>
      <c r="AB223" s="4">
        <f t="shared" si="67"/>
        <v>2250.2275959999997</v>
      </c>
      <c r="AC223" s="4">
        <f t="shared" si="69"/>
        <v>35</v>
      </c>
      <c r="AD223" s="4">
        <f t="shared" si="68"/>
        <v>1567.7519119999999</v>
      </c>
      <c r="AE223" s="4">
        <v>35</v>
      </c>
      <c r="AF223" s="4">
        <v>35</v>
      </c>
      <c r="AG223" s="4">
        <f>AE223</f>
        <v>35</v>
      </c>
      <c r="AI223" t="e">
        <f t="shared" si="60"/>
        <v>#N/A</v>
      </c>
      <c r="AJ223">
        <v>1567.51</v>
      </c>
      <c r="AK223" s="2">
        <v>1567.51</v>
      </c>
      <c r="AL223" s="2">
        <f>AJ223</f>
        <v>1567.51</v>
      </c>
      <c r="AM223" s="4"/>
      <c r="AN223" t="e">
        <f>VLOOKUP([1]!Tabelle13[[#This Row],[Vlookup this ID for freight costs]],$AL$2:$AL$6811,2,FALSE)</f>
        <v>#REF!</v>
      </c>
      <c r="AP223">
        <v>0.69</v>
      </c>
      <c r="AQ223">
        <v>0.69</v>
      </c>
      <c r="AR223" s="4">
        <v>17</v>
      </c>
      <c r="AS223" s="4">
        <v>9</v>
      </c>
      <c r="AT223" s="4">
        <v>2009</v>
      </c>
      <c r="AU223" s="4">
        <v>14</v>
      </c>
      <c r="AV223" s="4">
        <v>9</v>
      </c>
      <c r="AW223" s="4">
        <v>2009</v>
      </c>
      <c r="AX223" t="str">
        <f t="shared" si="61"/>
        <v>No Delay</v>
      </c>
      <c r="AY223">
        <f t="shared" si="62"/>
        <v>0</v>
      </c>
    </row>
    <row r="224" spans="1:51" x14ac:dyDescent="0.2">
      <c r="A224" s="3">
        <v>84498</v>
      </c>
      <c r="B224" s="1" t="s">
        <v>191</v>
      </c>
      <c r="C224" s="1" t="s">
        <v>65</v>
      </c>
      <c r="D224" s="1" t="s">
        <v>130</v>
      </c>
      <c r="E224" s="1" t="s">
        <v>53</v>
      </c>
      <c r="F224" s="1" t="s">
        <v>53</v>
      </c>
      <c r="G224" s="13" t="s">
        <v>379</v>
      </c>
      <c r="H224" s="12">
        <v>40073</v>
      </c>
      <c r="I224" s="12" t="s">
        <v>321</v>
      </c>
      <c r="J224" s="12">
        <v>40070</v>
      </c>
      <c r="K224" s="4">
        <v>1820</v>
      </c>
      <c r="L224" s="1" t="s">
        <v>146</v>
      </c>
      <c r="M224" s="1" t="s">
        <v>132</v>
      </c>
      <c r="N224" s="1" t="s">
        <v>275</v>
      </c>
      <c r="O224" s="1" t="s">
        <v>93</v>
      </c>
      <c r="P224">
        <v>60</v>
      </c>
      <c r="Q224">
        <v>316</v>
      </c>
      <c r="R224">
        <v>2768.16</v>
      </c>
      <c r="S224">
        <v>8.76</v>
      </c>
      <c r="T224">
        <v>0.15</v>
      </c>
      <c r="U224">
        <f t="shared" si="58"/>
        <v>2768.16</v>
      </c>
      <c r="V224">
        <f t="shared" si="59"/>
        <v>18960</v>
      </c>
      <c r="W224" s="1" t="s">
        <v>155</v>
      </c>
      <c r="X224" s="1" t="s">
        <v>1236</v>
      </c>
      <c r="Y224" s="1" t="s">
        <v>156</v>
      </c>
      <c r="Z224" s="3">
        <v>7726</v>
      </c>
      <c r="AA224" s="4">
        <f t="shared" si="63"/>
        <v>35</v>
      </c>
      <c r="AB224" s="4">
        <f t="shared" si="67"/>
        <v>2279.4205108000001</v>
      </c>
      <c r="AC224" s="4">
        <f t="shared" si="69"/>
        <v>35</v>
      </c>
      <c r="AD224" s="4">
        <f t="shared" si="68"/>
        <v>1174.7575850000001</v>
      </c>
      <c r="AE224" s="3" t="s">
        <v>476</v>
      </c>
      <c r="AF224" s="3">
        <v>35</v>
      </c>
      <c r="AG224" s="4">
        <f>AI224</f>
        <v>35</v>
      </c>
      <c r="AH224" s="4">
        <v>82839</v>
      </c>
      <c r="AI224">
        <f t="shared" si="60"/>
        <v>35</v>
      </c>
      <c r="AJ224" t="s">
        <v>476</v>
      </c>
      <c r="AK224" s="2">
        <v>1567.51</v>
      </c>
      <c r="AL224" s="2">
        <f>AN224</f>
        <v>1567.51</v>
      </c>
      <c r="AM224" s="4">
        <v>82839</v>
      </c>
      <c r="AN224">
        <f>INDEX($AJ$2:$AJ$6811,MATCH(AM224,$A$2:$A$6811,0))</f>
        <v>1567.51</v>
      </c>
      <c r="AP224">
        <v>5.43</v>
      </c>
      <c r="AQ224">
        <v>5.43</v>
      </c>
      <c r="AR224" s="4">
        <v>17</v>
      </c>
      <c r="AS224" s="4">
        <v>9</v>
      </c>
      <c r="AT224" s="4">
        <v>2009</v>
      </c>
      <c r="AU224" s="4">
        <v>14</v>
      </c>
      <c r="AV224" s="4">
        <v>9</v>
      </c>
      <c r="AW224" s="4">
        <v>2009</v>
      </c>
      <c r="AX224" t="str">
        <f t="shared" si="61"/>
        <v>No Delay</v>
      </c>
      <c r="AY224">
        <f t="shared" si="62"/>
        <v>0</v>
      </c>
    </row>
    <row r="225" spans="1:51" x14ac:dyDescent="0.2">
      <c r="A225" s="3">
        <v>84499</v>
      </c>
      <c r="B225" s="1" t="s">
        <v>191</v>
      </c>
      <c r="C225" s="1" t="s">
        <v>65</v>
      </c>
      <c r="D225" s="1" t="s">
        <v>130</v>
      </c>
      <c r="E225" s="1" t="s">
        <v>53</v>
      </c>
      <c r="F225" s="1" t="s">
        <v>53</v>
      </c>
      <c r="G225" s="13" t="s">
        <v>379</v>
      </c>
      <c r="H225" s="12">
        <v>40073</v>
      </c>
      <c r="I225" s="12" t="s">
        <v>321</v>
      </c>
      <c r="J225" s="12">
        <v>40070</v>
      </c>
      <c r="K225" s="4">
        <v>1821</v>
      </c>
      <c r="L225" s="1" t="s">
        <v>146</v>
      </c>
      <c r="M225" s="1" t="s">
        <v>132</v>
      </c>
      <c r="N225" s="1" t="s">
        <v>196</v>
      </c>
      <c r="O225" s="1" t="s">
        <v>93</v>
      </c>
      <c r="P225">
        <v>60</v>
      </c>
      <c r="Q225">
        <v>45</v>
      </c>
      <c r="R225">
        <v>315</v>
      </c>
      <c r="S225">
        <v>7</v>
      </c>
      <c r="T225">
        <v>0.12</v>
      </c>
      <c r="U225">
        <f t="shared" si="58"/>
        <v>315</v>
      </c>
      <c r="V225">
        <f t="shared" si="59"/>
        <v>2700</v>
      </c>
      <c r="W225" s="1" t="s">
        <v>197</v>
      </c>
      <c r="X225" s="1" t="s">
        <v>1236</v>
      </c>
      <c r="Y225" s="1" t="s">
        <v>3082</v>
      </c>
      <c r="Z225" s="3">
        <v>7428</v>
      </c>
      <c r="AA225" s="4">
        <f t="shared" si="63"/>
        <v>35</v>
      </c>
      <c r="AB225" s="4">
        <f t="shared" si="67"/>
        <v>2249.6788569999999</v>
      </c>
      <c r="AC225" s="4">
        <f t="shared" si="69"/>
        <v>35</v>
      </c>
      <c r="AD225" s="4">
        <f t="shared" si="68"/>
        <v>1513.180894285714</v>
      </c>
      <c r="AE225" s="3" t="s">
        <v>476</v>
      </c>
      <c r="AF225" s="3">
        <v>35</v>
      </c>
      <c r="AG225" s="4">
        <f>AI225</f>
        <v>35</v>
      </c>
      <c r="AH225" s="4">
        <v>82839</v>
      </c>
      <c r="AI225">
        <f t="shared" si="60"/>
        <v>35</v>
      </c>
      <c r="AJ225" t="s">
        <v>476</v>
      </c>
      <c r="AK225" s="2">
        <v>1567.51</v>
      </c>
      <c r="AL225" s="2">
        <f>AN225</f>
        <v>1567.51</v>
      </c>
      <c r="AM225" s="4">
        <v>82839</v>
      </c>
      <c r="AN225">
        <f>INDEX($AJ$2:$AJ$6811,MATCH(AM225,$A$2:$A$6811,0))</f>
        <v>1567.51</v>
      </c>
      <c r="AP225">
        <v>0.62</v>
      </c>
      <c r="AQ225">
        <v>0.62</v>
      </c>
      <c r="AR225" s="4">
        <v>17</v>
      </c>
      <c r="AS225" s="4">
        <v>9</v>
      </c>
      <c r="AT225" s="4">
        <v>2009</v>
      </c>
      <c r="AU225" s="4">
        <v>14</v>
      </c>
      <c r="AV225" s="4">
        <v>9</v>
      </c>
      <c r="AW225" s="4">
        <v>2009</v>
      </c>
      <c r="AX225" t="str">
        <f t="shared" si="61"/>
        <v>No Delay</v>
      </c>
      <c r="AY225">
        <f t="shared" si="62"/>
        <v>0</v>
      </c>
    </row>
    <row r="226" spans="1:51" x14ac:dyDescent="0.2">
      <c r="A226" s="3">
        <v>86102</v>
      </c>
      <c r="B226" s="1" t="s">
        <v>477</v>
      </c>
      <c r="C226" s="1" t="s">
        <v>114</v>
      </c>
      <c r="D226" s="1" t="s">
        <v>130</v>
      </c>
      <c r="E226" s="1" t="s">
        <v>101</v>
      </c>
      <c r="F226" s="1" t="s">
        <v>101</v>
      </c>
      <c r="G226" s="13" t="s">
        <v>478</v>
      </c>
      <c r="H226" s="12">
        <v>41900</v>
      </c>
      <c r="I226" s="12" t="s">
        <v>479</v>
      </c>
      <c r="J226" s="12">
        <v>41934</v>
      </c>
      <c r="K226" s="4">
        <v>6033</v>
      </c>
      <c r="L226" s="1" t="s">
        <v>146</v>
      </c>
      <c r="M226" s="1" t="s">
        <v>132</v>
      </c>
      <c r="N226" s="1" t="s">
        <v>163</v>
      </c>
      <c r="O226" s="1" t="s">
        <v>93</v>
      </c>
      <c r="P226">
        <v>60</v>
      </c>
      <c r="Q226">
        <v>323</v>
      </c>
      <c r="R226">
        <v>3627.29</v>
      </c>
      <c r="S226">
        <v>11.23</v>
      </c>
      <c r="T226">
        <v>0.19</v>
      </c>
      <c r="U226">
        <f t="shared" si="58"/>
        <v>3627.29</v>
      </c>
      <c r="V226">
        <f t="shared" si="59"/>
        <v>19380</v>
      </c>
      <c r="W226" s="1" t="s">
        <v>155</v>
      </c>
      <c r="X226" s="1" t="s">
        <v>1236</v>
      </c>
      <c r="Y226" s="1" t="s">
        <v>156</v>
      </c>
      <c r="Z226" s="3">
        <v>14240</v>
      </c>
      <c r="AA226" s="4">
        <f t="shared" si="63"/>
        <v>35</v>
      </c>
      <c r="AB226" s="4">
        <f t="shared" si="67"/>
        <v>2280.1887453999998</v>
      </c>
      <c r="AC226" s="4">
        <f t="shared" si="69"/>
        <v>35</v>
      </c>
      <c r="AD226" s="4">
        <f t="shared" si="68"/>
        <v>91.333333333333329</v>
      </c>
      <c r="AE226" s="4">
        <v>35</v>
      </c>
      <c r="AF226" s="4">
        <v>35</v>
      </c>
      <c r="AG226" s="4">
        <f t="shared" ref="AG226:AG265" si="70">AE226</f>
        <v>35</v>
      </c>
      <c r="AI226" t="e">
        <f t="shared" si="60"/>
        <v>#N/A</v>
      </c>
      <c r="AJ226">
        <v>42.35</v>
      </c>
      <c r="AK226" s="2">
        <v>42.35</v>
      </c>
      <c r="AL226" s="2">
        <f t="shared" ref="AL226:AL265" si="71">AJ226</f>
        <v>42.35</v>
      </c>
      <c r="AM226" s="4"/>
      <c r="AN226" t="e">
        <f>VLOOKUP([1]!Tabelle13[[#This Row],[Vlookup this ID for freight costs]],$AL$2:$AL$6811,2,FALSE)</f>
        <v>#REF!</v>
      </c>
      <c r="AP226">
        <v>3.73</v>
      </c>
      <c r="AQ226">
        <v>3.73</v>
      </c>
      <c r="AR226" s="4">
        <v>18</v>
      </c>
      <c r="AS226" s="4">
        <v>9</v>
      </c>
      <c r="AT226" s="4">
        <v>2014</v>
      </c>
      <c r="AU226" s="4">
        <v>22</v>
      </c>
      <c r="AV226" s="4">
        <v>10</v>
      </c>
      <c r="AW226" s="4">
        <v>2014</v>
      </c>
      <c r="AX226" t="str">
        <f t="shared" si="61"/>
        <v>Delay</v>
      </c>
      <c r="AY226">
        <f t="shared" si="62"/>
        <v>34</v>
      </c>
    </row>
    <row r="227" spans="1:51" x14ac:dyDescent="0.2">
      <c r="A227" s="3">
        <v>61779</v>
      </c>
      <c r="B227" s="1" t="s">
        <v>50</v>
      </c>
      <c r="C227" s="1" t="s">
        <v>51</v>
      </c>
      <c r="D227" s="1" t="s">
        <v>52</v>
      </c>
      <c r="E227" s="1" t="s">
        <v>53</v>
      </c>
      <c r="F227" s="1" t="s">
        <v>53</v>
      </c>
      <c r="G227" s="13" t="s">
        <v>480</v>
      </c>
      <c r="H227" s="12">
        <v>41761</v>
      </c>
      <c r="I227" s="12" t="s">
        <v>480</v>
      </c>
      <c r="J227" s="12">
        <v>41761</v>
      </c>
      <c r="K227" s="4">
        <v>5465</v>
      </c>
      <c r="L227" s="1" t="s">
        <v>56</v>
      </c>
      <c r="M227" s="1" t="s">
        <v>57</v>
      </c>
      <c r="N227" s="1" t="s">
        <v>306</v>
      </c>
      <c r="O227" s="1" t="s">
        <v>59</v>
      </c>
      <c r="P227">
        <v>1</v>
      </c>
      <c r="Q227">
        <v>229</v>
      </c>
      <c r="R227">
        <v>1145</v>
      </c>
      <c r="S227">
        <v>5</v>
      </c>
      <c r="T227">
        <v>5</v>
      </c>
      <c r="U227">
        <f t="shared" si="58"/>
        <v>1145</v>
      </c>
      <c r="V227">
        <f t="shared" si="59"/>
        <v>229</v>
      </c>
      <c r="W227" s="1" t="s">
        <v>85</v>
      </c>
      <c r="X227" s="1" t="s">
        <v>1236</v>
      </c>
      <c r="Y227" s="1" t="s">
        <v>86</v>
      </c>
      <c r="Z227" s="4">
        <v>6898</v>
      </c>
      <c r="AA227" s="4">
        <f>AB227</f>
        <v>530.65745888600009</v>
      </c>
      <c r="AB227" s="2">
        <f xml:space="preserve"> 499.719501971+0.138671589*Q227-4.826180831*P227+0.003500737*R227</f>
        <v>530.65745888600009</v>
      </c>
      <c r="AC227" s="4">
        <f>AD227</f>
        <v>111.94290981433335</v>
      </c>
      <c r="AD227" s="4">
        <f t="shared" si="68"/>
        <v>111.94290981433335</v>
      </c>
      <c r="AE227" s="4" t="s">
        <v>62</v>
      </c>
      <c r="AG227" s="4" t="str">
        <f t="shared" si="70"/>
        <v>Weight Captured Separately</v>
      </c>
      <c r="AI227" t="e">
        <f t="shared" si="60"/>
        <v>#N/A</v>
      </c>
      <c r="AJ227" t="s">
        <v>81</v>
      </c>
      <c r="AK227" s="2"/>
      <c r="AL227" s="2" t="str">
        <f t="shared" si="71"/>
        <v>Freight Included in Commodity Cost</v>
      </c>
      <c r="AM227" s="4"/>
      <c r="AN227" t="e">
        <f>VLOOKUP([1]!Tabelle13[[#This Row],[Vlookup this ID for freight costs]],$AL$2:$AL$6811,2,FALSE)</f>
        <v>#REF!</v>
      </c>
      <c r="AO227">
        <f>IF(AK:AK="",AC:AC*6.242+1.383 -2.844 + 3.145 -2.265  -2.026,AK:AK)</f>
        <v>696.14064306106877</v>
      </c>
      <c r="AP227">
        <v>1.18</v>
      </c>
      <c r="AQ227">
        <v>1.18</v>
      </c>
      <c r="AR227" s="4">
        <v>2</v>
      </c>
      <c r="AS227" s="4">
        <v>5</v>
      </c>
      <c r="AT227" s="4">
        <v>2014</v>
      </c>
      <c r="AU227" s="4">
        <v>2</v>
      </c>
      <c r="AV227" s="4">
        <v>5</v>
      </c>
      <c r="AW227" s="4">
        <v>2014</v>
      </c>
      <c r="AX227" t="str">
        <f t="shared" si="61"/>
        <v>No Delay</v>
      </c>
      <c r="AY227">
        <f t="shared" si="62"/>
        <v>0</v>
      </c>
    </row>
    <row r="228" spans="1:51" x14ac:dyDescent="0.2">
      <c r="A228" s="3">
        <v>11070</v>
      </c>
      <c r="B228" s="1" t="s">
        <v>350</v>
      </c>
      <c r="C228" s="1" t="s">
        <v>65</v>
      </c>
      <c r="D228" s="1" t="s">
        <v>130</v>
      </c>
      <c r="E228" s="1" t="s">
        <v>152</v>
      </c>
      <c r="F228" s="1" t="s">
        <v>152</v>
      </c>
      <c r="G228" s="13" t="s">
        <v>409</v>
      </c>
      <c r="H228" s="12">
        <v>40106</v>
      </c>
      <c r="I228" s="12" t="s">
        <v>409</v>
      </c>
      <c r="J228" s="12">
        <v>40106</v>
      </c>
      <c r="K228" s="4">
        <v>1918</v>
      </c>
      <c r="L228" s="1" t="s">
        <v>146</v>
      </c>
      <c r="M228" s="1" t="s">
        <v>132</v>
      </c>
      <c r="N228" s="1" t="s">
        <v>159</v>
      </c>
      <c r="O228" s="1" t="s">
        <v>93</v>
      </c>
      <c r="P228">
        <v>30</v>
      </c>
      <c r="Q228">
        <v>441</v>
      </c>
      <c r="R228">
        <v>5181.75</v>
      </c>
      <c r="S228">
        <v>11.75</v>
      </c>
      <c r="T228">
        <v>0.39</v>
      </c>
      <c r="U228">
        <f t="shared" si="58"/>
        <v>5181.75</v>
      </c>
      <c r="V228">
        <f t="shared" si="59"/>
        <v>13230</v>
      </c>
      <c r="W228" s="1" t="s">
        <v>160</v>
      </c>
      <c r="X228" s="1" t="s">
        <v>1236</v>
      </c>
      <c r="Y228" s="1" t="s">
        <v>161</v>
      </c>
      <c r="Z228" s="3">
        <v>7348</v>
      </c>
      <c r="AA228" s="4">
        <f t="shared" si="63"/>
        <v>36</v>
      </c>
      <c r="AB228" s="4">
        <f xml:space="preserve"> 2244.740206  + 0.1097478*Q228</f>
        <v>2293.1389857999998</v>
      </c>
      <c r="AC228" s="4">
        <f t="shared" ref="AC228:AC259" si="72">AF228</f>
        <v>36</v>
      </c>
      <c r="AD228" s="4">
        <f t="shared" si="68"/>
        <v>1041.6601284000001</v>
      </c>
      <c r="AE228" s="4">
        <v>36</v>
      </c>
      <c r="AF228" s="4">
        <v>36</v>
      </c>
      <c r="AG228" s="4">
        <f t="shared" si="70"/>
        <v>36</v>
      </c>
      <c r="AH228" s="4">
        <v>82702</v>
      </c>
      <c r="AI228">
        <f t="shared" si="60"/>
        <v>64918</v>
      </c>
      <c r="AJ228">
        <v>9341.49</v>
      </c>
      <c r="AK228" s="2">
        <v>9341.49</v>
      </c>
      <c r="AL228" s="2">
        <f t="shared" si="71"/>
        <v>9341.49</v>
      </c>
      <c r="AM228" s="4"/>
      <c r="AN228" t="e">
        <f>VLOOKUP([1]!Tabelle13[[#This Row],[Vlookup this ID for freight costs]],$AL$2:$AL$6811,2,FALSE)</f>
        <v>#REF!</v>
      </c>
      <c r="AP228">
        <v>10.16</v>
      </c>
      <c r="AQ228">
        <v>10.16</v>
      </c>
      <c r="AR228" s="4">
        <v>20</v>
      </c>
      <c r="AS228" s="4">
        <v>10</v>
      </c>
      <c r="AT228" s="4">
        <v>2009</v>
      </c>
      <c r="AU228" s="4">
        <v>20</v>
      </c>
      <c r="AV228" s="4">
        <v>10</v>
      </c>
      <c r="AW228" s="4">
        <v>2009</v>
      </c>
      <c r="AX228" t="str">
        <f t="shared" si="61"/>
        <v>No Delay</v>
      </c>
      <c r="AY228">
        <f t="shared" si="62"/>
        <v>0</v>
      </c>
    </row>
    <row r="229" spans="1:51" x14ac:dyDescent="0.2">
      <c r="A229" s="3">
        <v>11433</v>
      </c>
      <c r="B229" s="1" t="s">
        <v>133</v>
      </c>
      <c r="C229" s="1" t="s">
        <v>51</v>
      </c>
      <c r="D229" s="1" t="s">
        <v>130</v>
      </c>
      <c r="E229" s="1" t="s">
        <v>53</v>
      </c>
      <c r="F229" s="1" t="s">
        <v>53</v>
      </c>
      <c r="G229" s="13" t="s">
        <v>481</v>
      </c>
      <c r="H229" s="12">
        <v>39329</v>
      </c>
      <c r="I229" s="12" t="s">
        <v>481</v>
      </c>
      <c r="J229" s="12">
        <v>39329</v>
      </c>
      <c r="K229" s="4">
        <v>341</v>
      </c>
      <c r="L229" s="1" t="s">
        <v>146</v>
      </c>
      <c r="M229" s="1" t="s">
        <v>132</v>
      </c>
      <c r="N229" s="1" t="s">
        <v>221</v>
      </c>
      <c r="O229" s="1" t="s">
        <v>93</v>
      </c>
      <c r="P229">
        <v>60</v>
      </c>
      <c r="Q229">
        <v>630</v>
      </c>
      <c r="R229">
        <v>957.6</v>
      </c>
      <c r="S229">
        <v>1.52</v>
      </c>
      <c r="T229">
        <v>0.03</v>
      </c>
      <c r="U229">
        <f t="shared" si="58"/>
        <v>957.6</v>
      </c>
      <c r="V229">
        <f t="shared" si="59"/>
        <v>37800</v>
      </c>
      <c r="W229" s="1" t="s">
        <v>155</v>
      </c>
      <c r="X229" s="1" t="s">
        <v>1236</v>
      </c>
      <c r="Y229" s="1" t="s">
        <v>156</v>
      </c>
      <c r="Z229" s="3">
        <v>6318</v>
      </c>
      <c r="AA229" s="4">
        <f t="shared" si="63"/>
        <v>36</v>
      </c>
      <c r="AB229" s="4">
        <f xml:space="preserve"> 2244.740206  + 0.1097478*Q229</f>
        <v>2313.88132</v>
      </c>
      <c r="AC229" s="4">
        <f t="shared" si="72"/>
        <v>36</v>
      </c>
      <c r="AD229" s="4">
        <f t="shared" si="68"/>
        <v>1130.6911064999999</v>
      </c>
      <c r="AE229" s="4">
        <v>36</v>
      </c>
      <c r="AF229" s="4">
        <v>36</v>
      </c>
      <c r="AG229" s="4">
        <f t="shared" si="70"/>
        <v>36</v>
      </c>
      <c r="AH229" s="4">
        <v>82921</v>
      </c>
      <c r="AI229">
        <f t="shared" si="60"/>
        <v>18057</v>
      </c>
      <c r="AJ229">
        <v>1998.5</v>
      </c>
      <c r="AK229" s="2">
        <v>1998.5</v>
      </c>
      <c r="AL229" s="2">
        <f t="shared" si="71"/>
        <v>1998.5</v>
      </c>
      <c r="AM229" s="4"/>
      <c r="AN229" t="e">
        <f>VLOOKUP([1]!Tabelle13[[#This Row],[Vlookup this ID for freight costs]],$AL$2:$AL$6811,2,FALSE)</f>
        <v>#REF!</v>
      </c>
      <c r="AP229">
        <v>1.53</v>
      </c>
      <c r="AQ229">
        <v>1.53</v>
      </c>
      <c r="AR229" s="4">
        <v>4</v>
      </c>
      <c r="AS229" s="4">
        <v>9</v>
      </c>
      <c r="AT229" s="4">
        <v>2007</v>
      </c>
      <c r="AU229" s="4">
        <v>4</v>
      </c>
      <c r="AV229" s="4">
        <v>9</v>
      </c>
      <c r="AW229" s="4">
        <v>2007</v>
      </c>
      <c r="AX229" t="str">
        <f t="shared" si="61"/>
        <v>No Delay</v>
      </c>
      <c r="AY229">
        <f t="shared" si="62"/>
        <v>0</v>
      </c>
    </row>
    <row r="230" spans="1:51" x14ac:dyDescent="0.2">
      <c r="A230" s="3">
        <v>11742</v>
      </c>
      <c r="B230" s="1" t="s">
        <v>98</v>
      </c>
      <c r="C230" s="1" t="s">
        <v>99</v>
      </c>
      <c r="D230" s="1" t="s">
        <v>130</v>
      </c>
      <c r="E230" s="1" t="s">
        <v>53</v>
      </c>
      <c r="F230" s="1" t="s">
        <v>53</v>
      </c>
      <c r="G230" s="13" t="s">
        <v>482</v>
      </c>
      <c r="H230" s="12">
        <v>39316</v>
      </c>
      <c r="I230" s="12" t="s">
        <v>482</v>
      </c>
      <c r="J230" s="12">
        <v>39316</v>
      </c>
      <c r="K230" s="4">
        <v>310</v>
      </c>
      <c r="L230" s="1" t="s">
        <v>56</v>
      </c>
      <c r="M230" s="1" t="s">
        <v>132</v>
      </c>
      <c r="N230" s="1" t="s">
        <v>127</v>
      </c>
      <c r="O230" s="1" t="s">
        <v>128</v>
      </c>
      <c r="P230">
        <v>20</v>
      </c>
      <c r="Q230">
        <v>100</v>
      </c>
      <c r="R230">
        <v>3200</v>
      </c>
      <c r="S230">
        <v>32</v>
      </c>
      <c r="T230">
        <v>1.6</v>
      </c>
      <c r="U230">
        <f t="shared" si="58"/>
        <v>3200</v>
      </c>
      <c r="V230">
        <f t="shared" si="59"/>
        <v>2000</v>
      </c>
      <c r="W230" s="1" t="s">
        <v>126</v>
      </c>
      <c r="X230" s="1" t="s">
        <v>129</v>
      </c>
      <c r="Y230" s="1" t="s">
        <v>129</v>
      </c>
      <c r="Z230" s="3">
        <v>7702</v>
      </c>
      <c r="AA230" s="4">
        <f t="shared" si="63"/>
        <v>36</v>
      </c>
      <c r="AB230" s="4">
        <f>4.997+0.1387*Q230-4.826*P230+0.003501*R230</f>
        <v>-66.449799999999996</v>
      </c>
      <c r="AC230" s="4">
        <f t="shared" si="72"/>
        <v>36</v>
      </c>
      <c r="AD230" s="4">
        <f t="shared" si="68"/>
        <v>348.56635066274998</v>
      </c>
      <c r="AE230" s="4">
        <v>36</v>
      </c>
      <c r="AF230" s="4">
        <v>36</v>
      </c>
      <c r="AG230" s="4">
        <f t="shared" si="70"/>
        <v>36</v>
      </c>
      <c r="AH230" s="4">
        <v>82859</v>
      </c>
      <c r="AI230">
        <f t="shared" si="60"/>
        <v>679</v>
      </c>
      <c r="AJ230">
        <v>939.62</v>
      </c>
      <c r="AK230" s="2">
        <v>939.62</v>
      </c>
      <c r="AL230" s="2">
        <f t="shared" si="71"/>
        <v>939.62</v>
      </c>
      <c r="AM230" s="4"/>
      <c r="AN230" t="e">
        <f>VLOOKUP([1]!Tabelle13[[#This Row],[Vlookup this ID for freight costs]],$AL$2:$AL$6811,2,FALSE)</f>
        <v>#REF!</v>
      </c>
      <c r="AP230">
        <v>5.12</v>
      </c>
      <c r="AQ230">
        <v>5.12</v>
      </c>
      <c r="AR230" s="4">
        <v>22</v>
      </c>
      <c r="AS230" s="4">
        <v>8</v>
      </c>
      <c r="AT230" s="4">
        <v>2007</v>
      </c>
      <c r="AU230" s="4">
        <v>22</v>
      </c>
      <c r="AV230" s="4">
        <v>8</v>
      </c>
      <c r="AW230" s="4">
        <v>2007</v>
      </c>
      <c r="AX230" t="str">
        <f t="shared" si="61"/>
        <v>No Delay</v>
      </c>
      <c r="AY230">
        <f t="shared" si="62"/>
        <v>0</v>
      </c>
    </row>
    <row r="231" spans="1:51" x14ac:dyDescent="0.2">
      <c r="A231" s="3">
        <v>83386</v>
      </c>
      <c r="B231" s="1" t="s">
        <v>175</v>
      </c>
      <c r="C231" s="1" t="s">
        <v>165</v>
      </c>
      <c r="D231" s="1" t="s">
        <v>130</v>
      </c>
      <c r="E231" s="1" t="s">
        <v>53</v>
      </c>
      <c r="F231" s="1" t="s">
        <v>53</v>
      </c>
      <c r="G231" s="13" t="s">
        <v>483</v>
      </c>
      <c r="H231" s="12">
        <v>40167</v>
      </c>
      <c r="I231" s="12" t="s">
        <v>174</v>
      </c>
      <c r="J231" s="12">
        <v>40143</v>
      </c>
      <c r="K231" s="4">
        <v>2036</v>
      </c>
      <c r="L231" s="1" t="s">
        <v>146</v>
      </c>
      <c r="M231" s="1" t="s">
        <v>132</v>
      </c>
      <c r="N231" s="1" t="s">
        <v>167</v>
      </c>
      <c r="O231" s="1" t="s">
        <v>93</v>
      </c>
      <c r="P231">
        <v>30</v>
      </c>
      <c r="Q231">
        <v>12100</v>
      </c>
      <c r="R231">
        <v>69938</v>
      </c>
      <c r="S231">
        <v>5.78</v>
      </c>
      <c r="T231">
        <v>0.19</v>
      </c>
      <c r="U231">
        <f t="shared" si="58"/>
        <v>69938</v>
      </c>
      <c r="V231">
        <f t="shared" si="59"/>
        <v>363000</v>
      </c>
      <c r="W231" s="1" t="s">
        <v>155</v>
      </c>
      <c r="X231" s="1" t="s">
        <v>1236</v>
      </c>
      <c r="Y231" s="1" t="s">
        <v>156</v>
      </c>
      <c r="Z231" s="3">
        <v>5457</v>
      </c>
      <c r="AA231" s="4">
        <f t="shared" si="63"/>
        <v>36</v>
      </c>
      <c r="AB231" s="4">
        <f t="shared" ref="AB231:AB241" si="73" xml:space="preserve"> 2244.740206  + 0.1097478*Q231</f>
        <v>3572.6885860000002</v>
      </c>
      <c r="AC231" s="4">
        <f t="shared" si="72"/>
        <v>36</v>
      </c>
      <c r="AD231" s="4">
        <f t="shared" si="68"/>
        <v>239</v>
      </c>
      <c r="AE231" s="4">
        <v>36</v>
      </c>
      <c r="AF231" s="4">
        <v>36</v>
      </c>
      <c r="AG231" s="4">
        <f t="shared" si="70"/>
        <v>36</v>
      </c>
      <c r="AI231" t="e">
        <f t="shared" si="60"/>
        <v>#N/A</v>
      </c>
      <c r="AJ231">
        <v>3602.34</v>
      </c>
      <c r="AK231" s="2">
        <v>3602.34</v>
      </c>
      <c r="AL231" s="2">
        <f t="shared" si="71"/>
        <v>3602.34</v>
      </c>
      <c r="AM231" s="4"/>
      <c r="AN231" t="e">
        <f>VLOOKUP([1]!Tabelle13[[#This Row],[Vlookup this ID for freight costs]],$AL$2:$AL$6811,2,FALSE)</f>
        <v>#REF!</v>
      </c>
      <c r="AP231">
        <v>137.08000000000001</v>
      </c>
      <c r="AQ231">
        <v>137.08000000000001</v>
      </c>
      <c r="AR231" s="4">
        <v>20</v>
      </c>
      <c r="AS231" s="4">
        <v>12</v>
      </c>
      <c r="AT231" s="4">
        <v>2009</v>
      </c>
      <c r="AU231" s="4">
        <v>26</v>
      </c>
      <c r="AV231" s="4">
        <v>11</v>
      </c>
      <c r="AW231" s="4">
        <v>2009</v>
      </c>
      <c r="AX231" t="str">
        <f t="shared" si="61"/>
        <v>No Delay</v>
      </c>
      <c r="AY231">
        <f t="shared" si="62"/>
        <v>0</v>
      </c>
    </row>
    <row r="232" spans="1:51" x14ac:dyDescent="0.2">
      <c r="A232" s="3">
        <v>83551</v>
      </c>
      <c r="B232" s="1" t="s">
        <v>50</v>
      </c>
      <c r="C232" s="1" t="s">
        <v>51</v>
      </c>
      <c r="D232" s="1" t="s">
        <v>130</v>
      </c>
      <c r="E232" s="1" t="s">
        <v>101</v>
      </c>
      <c r="F232" s="1" t="s">
        <v>101</v>
      </c>
      <c r="G232" s="13" t="s">
        <v>484</v>
      </c>
      <c r="H232" s="12">
        <v>40968</v>
      </c>
      <c r="I232" s="12" t="s">
        <v>485</v>
      </c>
      <c r="J232" s="12">
        <v>40961</v>
      </c>
      <c r="K232" s="4">
        <v>3766</v>
      </c>
      <c r="L232" s="1" t="s">
        <v>146</v>
      </c>
      <c r="M232" s="1" t="s">
        <v>132</v>
      </c>
      <c r="N232" s="1" t="s">
        <v>154</v>
      </c>
      <c r="O232" s="1" t="s">
        <v>93</v>
      </c>
      <c r="P232">
        <v>60</v>
      </c>
      <c r="Q232">
        <v>275</v>
      </c>
      <c r="R232">
        <v>3085.5</v>
      </c>
      <c r="S232">
        <v>11.22</v>
      </c>
      <c r="T232">
        <v>0.19</v>
      </c>
      <c r="U232">
        <f t="shared" si="58"/>
        <v>3085.5</v>
      </c>
      <c r="V232">
        <f t="shared" si="59"/>
        <v>16500</v>
      </c>
      <c r="W232" s="1" t="s">
        <v>160</v>
      </c>
      <c r="X232" s="1" t="s">
        <v>1236</v>
      </c>
      <c r="Y232" s="1" t="s">
        <v>161</v>
      </c>
      <c r="Z232" s="3">
        <v>14186</v>
      </c>
      <c r="AA232" s="4">
        <f t="shared" si="63"/>
        <v>36</v>
      </c>
      <c r="AB232" s="4">
        <f t="shared" si="73"/>
        <v>2274.9208509999999</v>
      </c>
      <c r="AC232" s="4">
        <f t="shared" si="72"/>
        <v>36</v>
      </c>
      <c r="AD232" s="4">
        <f t="shared" si="68"/>
        <v>1987.7565736000001</v>
      </c>
      <c r="AE232" s="4">
        <v>36</v>
      </c>
      <c r="AF232" s="4">
        <v>36</v>
      </c>
      <c r="AG232" s="4">
        <f t="shared" si="70"/>
        <v>36</v>
      </c>
      <c r="AI232" t="e">
        <f t="shared" si="60"/>
        <v>#N/A</v>
      </c>
      <c r="AJ232">
        <v>3470</v>
      </c>
      <c r="AK232" s="2">
        <v>3470</v>
      </c>
      <c r="AL232" s="2">
        <f t="shared" si="71"/>
        <v>3470</v>
      </c>
      <c r="AM232" s="4"/>
      <c r="AN232" t="e">
        <f>VLOOKUP([1]!Tabelle13[[#This Row],[Vlookup this ID for freight costs]],$AL$2:$AL$6811,2,FALSE)</f>
        <v>#REF!</v>
      </c>
      <c r="AP232">
        <v>5.09</v>
      </c>
      <c r="AQ232">
        <v>5.09</v>
      </c>
      <c r="AR232" s="4">
        <v>29</v>
      </c>
      <c r="AS232" s="4">
        <v>2</v>
      </c>
      <c r="AT232" s="4">
        <v>2012</v>
      </c>
      <c r="AU232" s="4">
        <v>22</v>
      </c>
      <c r="AV232" s="4">
        <v>2</v>
      </c>
      <c r="AW232" s="4">
        <v>2012</v>
      </c>
      <c r="AX232" t="str">
        <f t="shared" si="61"/>
        <v>No Delay</v>
      </c>
      <c r="AY232">
        <f t="shared" si="62"/>
        <v>0</v>
      </c>
    </row>
    <row r="233" spans="1:51" x14ac:dyDescent="0.2">
      <c r="A233" s="3">
        <v>85194</v>
      </c>
      <c r="B233" s="1" t="s">
        <v>50</v>
      </c>
      <c r="C233" s="1" t="s">
        <v>51</v>
      </c>
      <c r="D233" s="1" t="s">
        <v>130</v>
      </c>
      <c r="E233" s="1" t="s">
        <v>101</v>
      </c>
      <c r="F233" s="1" t="s">
        <v>101</v>
      </c>
      <c r="G233" s="13" t="s">
        <v>486</v>
      </c>
      <c r="H233" s="12">
        <v>40786</v>
      </c>
      <c r="I233" s="12" t="s">
        <v>487</v>
      </c>
      <c r="J233" s="12">
        <v>40785</v>
      </c>
      <c r="K233" s="4">
        <v>3388</v>
      </c>
      <c r="L233" s="1" t="s">
        <v>146</v>
      </c>
      <c r="M233" s="1" t="s">
        <v>132</v>
      </c>
      <c r="N233" s="1" t="s">
        <v>221</v>
      </c>
      <c r="O233" s="1" t="s">
        <v>93</v>
      </c>
      <c r="P233">
        <v>60</v>
      </c>
      <c r="Q233">
        <v>420</v>
      </c>
      <c r="R233">
        <v>588</v>
      </c>
      <c r="S233">
        <v>1.4</v>
      </c>
      <c r="T233">
        <v>0.02</v>
      </c>
      <c r="U233">
        <f t="shared" si="58"/>
        <v>588</v>
      </c>
      <c r="V233">
        <f t="shared" si="59"/>
        <v>25200</v>
      </c>
      <c r="W233" s="1" t="s">
        <v>155</v>
      </c>
      <c r="X233" s="1" t="s">
        <v>1236</v>
      </c>
      <c r="Y233" s="1" t="s">
        <v>156</v>
      </c>
      <c r="Z233" s="3">
        <v>14703</v>
      </c>
      <c r="AA233" s="4">
        <f t="shared" si="63"/>
        <v>36</v>
      </c>
      <c r="AB233" s="4">
        <f t="shared" si="73"/>
        <v>2290.8342819999998</v>
      </c>
      <c r="AC233" s="4">
        <f t="shared" si="72"/>
        <v>36</v>
      </c>
      <c r="AD233" s="4">
        <f t="shared" si="68"/>
        <v>1356.75</v>
      </c>
      <c r="AE233" s="4">
        <v>36</v>
      </c>
      <c r="AF233" s="4">
        <v>36</v>
      </c>
      <c r="AG233" s="4">
        <f t="shared" si="70"/>
        <v>36</v>
      </c>
      <c r="AI233" t="e">
        <f t="shared" si="60"/>
        <v>#N/A</v>
      </c>
      <c r="AJ233">
        <v>843.36</v>
      </c>
      <c r="AK233" s="2">
        <v>843.36</v>
      </c>
      <c r="AL233" s="2">
        <f t="shared" si="71"/>
        <v>843.36</v>
      </c>
      <c r="AM233" s="4"/>
      <c r="AN233" t="e">
        <f>VLOOKUP([1]!Tabelle13[[#This Row],[Vlookup this ID for freight costs]],$AL$2:$AL$6811,2,FALSE)</f>
        <v>#REF!</v>
      </c>
      <c r="AP233">
        <v>0.97</v>
      </c>
      <c r="AQ233">
        <v>0.97</v>
      </c>
      <c r="AR233" s="4">
        <v>31</v>
      </c>
      <c r="AS233" s="4">
        <v>8</v>
      </c>
      <c r="AT233" s="4">
        <v>2011</v>
      </c>
      <c r="AU233" s="4">
        <v>30</v>
      </c>
      <c r="AV233" s="4">
        <v>8</v>
      </c>
      <c r="AW233" s="4">
        <v>2011</v>
      </c>
      <c r="AX233" t="str">
        <f t="shared" si="61"/>
        <v>No Delay</v>
      </c>
      <c r="AY233">
        <f t="shared" si="62"/>
        <v>0</v>
      </c>
    </row>
    <row r="234" spans="1:51" x14ac:dyDescent="0.2">
      <c r="A234" s="3">
        <v>20133</v>
      </c>
      <c r="B234" s="1" t="s">
        <v>175</v>
      </c>
      <c r="C234" s="1" t="s">
        <v>165</v>
      </c>
      <c r="D234" s="1" t="s">
        <v>266</v>
      </c>
      <c r="E234" s="1" t="s">
        <v>53</v>
      </c>
      <c r="F234" s="1" t="s">
        <v>53</v>
      </c>
      <c r="G234" s="13" t="s">
        <v>488</v>
      </c>
      <c r="H234" s="12">
        <v>40121</v>
      </c>
      <c r="I234" s="12" t="s">
        <v>488</v>
      </c>
      <c r="J234" s="12">
        <v>40121</v>
      </c>
      <c r="K234" s="4">
        <v>1993</v>
      </c>
      <c r="L234" s="1" t="s">
        <v>146</v>
      </c>
      <c r="M234" s="1" t="s">
        <v>423</v>
      </c>
      <c r="N234" s="1" t="s">
        <v>392</v>
      </c>
      <c r="O234" s="1" t="s">
        <v>393</v>
      </c>
      <c r="P234">
        <v>120</v>
      </c>
      <c r="Q234">
        <v>60</v>
      </c>
      <c r="R234">
        <v>2169.6</v>
      </c>
      <c r="S234">
        <v>36.159999999999997</v>
      </c>
      <c r="T234">
        <v>0.3</v>
      </c>
      <c r="U234">
        <f t="shared" si="58"/>
        <v>2169.6</v>
      </c>
      <c r="V234">
        <f t="shared" si="59"/>
        <v>7200</v>
      </c>
      <c r="W234" s="1" t="s">
        <v>394</v>
      </c>
      <c r="X234" s="1" t="s">
        <v>112</v>
      </c>
      <c r="Y234" s="1" t="s">
        <v>112</v>
      </c>
      <c r="Z234" s="3">
        <v>5956</v>
      </c>
      <c r="AA234" s="4">
        <f t="shared" si="63"/>
        <v>36</v>
      </c>
      <c r="AB234" s="4">
        <f t="shared" si="73"/>
        <v>2251.3250739999999</v>
      </c>
      <c r="AC234" s="4">
        <f t="shared" si="72"/>
        <v>36</v>
      </c>
      <c r="AD234" s="4">
        <f t="shared" si="68"/>
        <v>1894.0672419354835</v>
      </c>
      <c r="AE234" s="4">
        <v>36</v>
      </c>
      <c r="AF234" s="4">
        <v>36</v>
      </c>
      <c r="AG234" s="4">
        <f t="shared" si="70"/>
        <v>36</v>
      </c>
      <c r="AI234" t="e">
        <f t="shared" si="60"/>
        <v>#N/A</v>
      </c>
      <c r="AJ234">
        <v>814.04</v>
      </c>
      <c r="AK234" s="2">
        <v>814.04</v>
      </c>
      <c r="AL234" s="2">
        <f t="shared" si="71"/>
        <v>814.04</v>
      </c>
      <c r="AM234" s="4"/>
      <c r="AN234" t="e">
        <f>VLOOKUP([1]!Tabelle13[[#This Row],[Vlookup this ID for freight costs]],$AL$2:$AL$6811,2,FALSE)</f>
        <v>#REF!</v>
      </c>
      <c r="AP234">
        <v>4.25</v>
      </c>
      <c r="AQ234">
        <v>4.25</v>
      </c>
      <c r="AR234" s="4">
        <v>4</v>
      </c>
      <c r="AS234" s="4">
        <v>11</v>
      </c>
      <c r="AT234" s="4">
        <v>2009</v>
      </c>
      <c r="AU234" s="4">
        <v>4</v>
      </c>
      <c r="AV234" s="4">
        <v>11</v>
      </c>
      <c r="AW234" s="4">
        <v>2009</v>
      </c>
      <c r="AX234" t="str">
        <f t="shared" si="61"/>
        <v>No Delay</v>
      </c>
      <c r="AY234">
        <f t="shared" si="62"/>
        <v>0</v>
      </c>
    </row>
    <row r="235" spans="1:51" x14ac:dyDescent="0.2">
      <c r="A235" s="3">
        <v>30119</v>
      </c>
      <c r="B235" s="1" t="s">
        <v>175</v>
      </c>
      <c r="C235" s="1" t="s">
        <v>165</v>
      </c>
      <c r="D235" s="1" t="s">
        <v>266</v>
      </c>
      <c r="E235" s="1" t="s">
        <v>53</v>
      </c>
      <c r="F235" s="1" t="s">
        <v>53</v>
      </c>
      <c r="G235" s="13" t="s">
        <v>489</v>
      </c>
      <c r="H235" s="12">
        <v>41345</v>
      </c>
      <c r="I235" s="12" t="s">
        <v>489</v>
      </c>
      <c r="J235" s="12">
        <v>41345</v>
      </c>
      <c r="K235" s="4">
        <v>4513</v>
      </c>
      <c r="L235" s="1" t="s">
        <v>146</v>
      </c>
      <c r="M235" s="1" t="s">
        <v>423</v>
      </c>
      <c r="N235" s="1" t="s">
        <v>424</v>
      </c>
      <c r="O235" s="1" t="s">
        <v>425</v>
      </c>
      <c r="P235">
        <v>60</v>
      </c>
      <c r="Q235">
        <v>295</v>
      </c>
      <c r="R235">
        <v>2020.75</v>
      </c>
      <c r="S235">
        <v>6.85</v>
      </c>
      <c r="T235">
        <v>0.11</v>
      </c>
      <c r="U235">
        <f t="shared" si="58"/>
        <v>2020.75</v>
      </c>
      <c r="V235">
        <f t="shared" si="59"/>
        <v>17700</v>
      </c>
      <c r="W235" s="1" t="s">
        <v>394</v>
      </c>
      <c r="X235" s="1" t="s">
        <v>112</v>
      </c>
      <c r="Y235" s="1" t="s">
        <v>112</v>
      </c>
      <c r="Z235" s="3">
        <v>5956</v>
      </c>
      <c r="AA235" s="4">
        <f t="shared" si="63"/>
        <v>36</v>
      </c>
      <c r="AB235" s="4">
        <f t="shared" si="73"/>
        <v>2277.1158070000001</v>
      </c>
      <c r="AC235" s="4">
        <f t="shared" si="72"/>
        <v>36</v>
      </c>
      <c r="AD235" s="4">
        <f t="shared" si="68"/>
        <v>208.75</v>
      </c>
      <c r="AE235" s="4">
        <v>36</v>
      </c>
      <c r="AF235" s="4">
        <v>36</v>
      </c>
      <c r="AG235" s="4">
        <f t="shared" si="70"/>
        <v>36</v>
      </c>
      <c r="AI235" t="e">
        <f t="shared" si="60"/>
        <v>#N/A</v>
      </c>
      <c r="AJ235">
        <v>876.99</v>
      </c>
      <c r="AK235" s="2">
        <v>876.99</v>
      </c>
      <c r="AL235" s="2">
        <f t="shared" si="71"/>
        <v>876.99</v>
      </c>
      <c r="AM235" s="4"/>
      <c r="AN235" t="e">
        <f>VLOOKUP([1]!Tabelle13[[#This Row],[Vlookup this ID for freight costs]],$AL$2:$AL$6811,2,FALSE)</f>
        <v>#REF!</v>
      </c>
      <c r="AP235">
        <v>2.5</v>
      </c>
      <c r="AQ235">
        <v>2.5</v>
      </c>
      <c r="AR235" s="4">
        <v>12</v>
      </c>
      <c r="AS235" s="4">
        <v>4</v>
      </c>
      <c r="AT235" s="4">
        <v>2013</v>
      </c>
      <c r="AU235" s="4">
        <v>12</v>
      </c>
      <c r="AV235" s="4">
        <v>4</v>
      </c>
      <c r="AW235" s="4">
        <v>2013</v>
      </c>
      <c r="AX235" t="str">
        <f t="shared" si="61"/>
        <v>No Delay</v>
      </c>
      <c r="AY235">
        <f t="shared" si="62"/>
        <v>0</v>
      </c>
    </row>
    <row r="236" spans="1:51" x14ac:dyDescent="0.2">
      <c r="A236" s="3">
        <v>44962</v>
      </c>
      <c r="B236" s="1" t="s">
        <v>175</v>
      </c>
      <c r="C236" s="1" t="s">
        <v>165</v>
      </c>
      <c r="D236" s="1" t="s">
        <v>266</v>
      </c>
      <c r="E236" s="1" t="s">
        <v>53</v>
      </c>
      <c r="F236" s="1" t="s">
        <v>53</v>
      </c>
      <c r="G236" s="13" t="s">
        <v>490</v>
      </c>
      <c r="H236" s="12">
        <v>41033</v>
      </c>
      <c r="I236" s="12" t="s">
        <v>490</v>
      </c>
      <c r="J236" s="12">
        <v>41033</v>
      </c>
      <c r="K236" s="4">
        <v>3893</v>
      </c>
      <c r="L236" s="1" t="s">
        <v>146</v>
      </c>
      <c r="M236" s="1" t="s">
        <v>423</v>
      </c>
      <c r="N236" s="1" t="s">
        <v>491</v>
      </c>
      <c r="O236" s="1" t="s">
        <v>93</v>
      </c>
      <c r="P236">
        <v>60</v>
      </c>
      <c r="Q236">
        <v>210</v>
      </c>
      <c r="R236">
        <v>1554</v>
      </c>
      <c r="S236">
        <v>7.4</v>
      </c>
      <c r="T236">
        <v>0.12</v>
      </c>
      <c r="U236">
        <f t="shared" si="58"/>
        <v>1554</v>
      </c>
      <c r="V236">
        <f t="shared" si="59"/>
        <v>12600</v>
      </c>
      <c r="W236" s="1" t="s">
        <v>394</v>
      </c>
      <c r="X236" s="1" t="s">
        <v>112</v>
      </c>
      <c r="Y236" s="1" t="s">
        <v>112</v>
      </c>
      <c r="Z236" s="3">
        <v>5956</v>
      </c>
      <c r="AA236" s="4">
        <f t="shared" si="63"/>
        <v>36</v>
      </c>
      <c r="AB236" s="4">
        <f t="shared" si="73"/>
        <v>2267.7872440000001</v>
      </c>
      <c r="AC236" s="4">
        <f t="shared" si="72"/>
        <v>36</v>
      </c>
      <c r="AD236" s="4">
        <f t="shared" si="68"/>
        <v>647.88028050000003</v>
      </c>
      <c r="AE236" s="4">
        <v>36</v>
      </c>
      <c r="AF236" s="4">
        <v>36</v>
      </c>
      <c r="AG236" s="4">
        <f t="shared" si="70"/>
        <v>36</v>
      </c>
      <c r="AI236" t="e">
        <f t="shared" si="60"/>
        <v>#N/A</v>
      </c>
      <c r="AJ236">
        <v>677.4</v>
      </c>
      <c r="AK236" s="2">
        <v>677.4</v>
      </c>
      <c r="AL236" s="2">
        <f t="shared" si="71"/>
        <v>677.4</v>
      </c>
      <c r="AM236" s="4"/>
      <c r="AN236" t="e">
        <f>VLOOKUP([1]!Tabelle13[[#This Row],[Vlookup this ID for freight costs]],$AL$2:$AL$6811,2,FALSE)</f>
        <v>#REF!</v>
      </c>
      <c r="AP236">
        <v>2.1800000000000002</v>
      </c>
      <c r="AQ236">
        <v>2.1800000000000002</v>
      </c>
      <c r="AR236" s="4">
        <v>4</v>
      </c>
      <c r="AS236" s="4">
        <v>5</v>
      </c>
      <c r="AT236" s="4">
        <v>2012</v>
      </c>
      <c r="AU236" s="4">
        <v>4</v>
      </c>
      <c r="AV236" s="4">
        <v>5</v>
      </c>
      <c r="AW236" s="4">
        <v>2012</v>
      </c>
      <c r="AX236" t="str">
        <f t="shared" si="61"/>
        <v>No Delay</v>
      </c>
      <c r="AY236">
        <f t="shared" si="62"/>
        <v>0</v>
      </c>
    </row>
    <row r="237" spans="1:51" x14ac:dyDescent="0.2">
      <c r="A237" s="3">
        <v>47443</v>
      </c>
      <c r="B237" s="1" t="s">
        <v>175</v>
      </c>
      <c r="C237" s="1" t="s">
        <v>165</v>
      </c>
      <c r="D237" s="1" t="s">
        <v>266</v>
      </c>
      <c r="E237" s="1" t="s">
        <v>53</v>
      </c>
      <c r="F237" s="1" t="s">
        <v>53</v>
      </c>
      <c r="G237" s="13" t="s">
        <v>409</v>
      </c>
      <c r="H237" s="12">
        <v>40106</v>
      </c>
      <c r="I237" s="12" t="s">
        <v>409</v>
      </c>
      <c r="J237" s="12">
        <v>40106</v>
      </c>
      <c r="K237" s="4">
        <v>1932</v>
      </c>
      <c r="L237" s="1" t="s">
        <v>146</v>
      </c>
      <c r="M237" s="1" t="s">
        <v>423</v>
      </c>
      <c r="N237" s="1" t="s">
        <v>392</v>
      </c>
      <c r="O237" s="1" t="s">
        <v>393</v>
      </c>
      <c r="P237">
        <v>120</v>
      </c>
      <c r="Q237">
        <v>120</v>
      </c>
      <c r="R237">
        <v>4339.2</v>
      </c>
      <c r="S237">
        <v>36.159999999999997</v>
      </c>
      <c r="T237">
        <v>0.3</v>
      </c>
      <c r="U237">
        <f t="shared" si="58"/>
        <v>4339.2</v>
      </c>
      <c r="V237">
        <f t="shared" si="59"/>
        <v>14400</v>
      </c>
      <c r="W237" s="1" t="s">
        <v>394</v>
      </c>
      <c r="X237" s="1" t="s">
        <v>112</v>
      </c>
      <c r="Y237" s="1" t="s">
        <v>112</v>
      </c>
      <c r="Z237" s="3">
        <v>5956</v>
      </c>
      <c r="AA237" s="4">
        <f t="shared" si="63"/>
        <v>36</v>
      </c>
      <c r="AB237" s="4">
        <f t="shared" si="73"/>
        <v>2257.9099419999998</v>
      </c>
      <c r="AC237" s="4">
        <f t="shared" si="72"/>
        <v>36</v>
      </c>
      <c r="AD237" s="4">
        <f t="shared" si="68"/>
        <v>1266.5321308888888</v>
      </c>
      <c r="AE237" s="4">
        <v>36</v>
      </c>
      <c r="AF237" s="4">
        <v>36</v>
      </c>
      <c r="AG237" s="4">
        <f t="shared" si="70"/>
        <v>36</v>
      </c>
      <c r="AI237" t="e">
        <f t="shared" si="60"/>
        <v>#N/A</v>
      </c>
      <c r="AJ237">
        <v>1025.69</v>
      </c>
      <c r="AK237" s="2">
        <v>1025.69</v>
      </c>
      <c r="AL237" s="2">
        <f t="shared" si="71"/>
        <v>1025.69</v>
      </c>
      <c r="AM237" s="4"/>
      <c r="AN237" t="e">
        <f>VLOOKUP([1]!Tabelle13[[#This Row],[Vlookup this ID for freight costs]],$AL$2:$AL$6811,2,FALSE)</f>
        <v>#REF!</v>
      </c>
      <c r="AP237">
        <v>8.5</v>
      </c>
      <c r="AQ237">
        <v>8.5</v>
      </c>
      <c r="AR237" s="4">
        <v>20</v>
      </c>
      <c r="AS237" s="4">
        <v>10</v>
      </c>
      <c r="AT237" s="4">
        <v>2009</v>
      </c>
      <c r="AU237" s="4">
        <v>20</v>
      </c>
      <c r="AV237" s="4">
        <v>10</v>
      </c>
      <c r="AW237" s="4">
        <v>2009</v>
      </c>
      <c r="AX237" t="str">
        <f t="shared" si="61"/>
        <v>No Delay</v>
      </c>
      <c r="AY237">
        <f t="shared" si="62"/>
        <v>0</v>
      </c>
    </row>
    <row r="238" spans="1:51" x14ac:dyDescent="0.2">
      <c r="A238" s="3">
        <v>55180</v>
      </c>
      <c r="B238" s="1" t="s">
        <v>175</v>
      </c>
      <c r="C238" s="1" t="s">
        <v>165</v>
      </c>
      <c r="D238" s="1" t="s">
        <v>266</v>
      </c>
      <c r="E238" s="1" t="s">
        <v>53</v>
      </c>
      <c r="F238" s="1" t="s">
        <v>53</v>
      </c>
      <c r="G238" s="13" t="s">
        <v>492</v>
      </c>
      <c r="H238" s="12">
        <v>40302</v>
      </c>
      <c r="I238" s="12" t="s">
        <v>492</v>
      </c>
      <c r="J238" s="12">
        <v>40302</v>
      </c>
      <c r="K238" s="4">
        <v>2388</v>
      </c>
      <c r="L238" s="1" t="s">
        <v>146</v>
      </c>
      <c r="M238" s="1" t="s">
        <v>423</v>
      </c>
      <c r="N238" s="1" t="s">
        <v>392</v>
      </c>
      <c r="O238" s="1" t="s">
        <v>393</v>
      </c>
      <c r="P238">
        <v>120</v>
      </c>
      <c r="Q238">
        <v>100</v>
      </c>
      <c r="R238">
        <v>3616</v>
      </c>
      <c r="S238">
        <v>36.159999999999997</v>
      </c>
      <c r="T238">
        <v>0.3</v>
      </c>
      <c r="U238">
        <f t="shared" si="58"/>
        <v>3615.9999999999995</v>
      </c>
      <c r="V238">
        <f t="shared" si="59"/>
        <v>12000</v>
      </c>
      <c r="W238" s="1" t="s">
        <v>394</v>
      </c>
      <c r="X238" s="1" t="s">
        <v>112</v>
      </c>
      <c r="Y238" s="1" t="s">
        <v>112</v>
      </c>
      <c r="Z238" s="3">
        <v>5956</v>
      </c>
      <c r="AA238" s="4">
        <f t="shared" si="63"/>
        <v>36</v>
      </c>
      <c r="AB238" s="4">
        <f t="shared" si="73"/>
        <v>2255.714986</v>
      </c>
      <c r="AC238" s="4">
        <f t="shared" si="72"/>
        <v>36</v>
      </c>
      <c r="AD238" s="4">
        <f t="shared" si="68"/>
        <v>4351.5399643846158</v>
      </c>
      <c r="AE238" s="4">
        <v>36</v>
      </c>
      <c r="AF238" s="4">
        <v>36</v>
      </c>
      <c r="AG238" s="4">
        <f t="shared" si="70"/>
        <v>36</v>
      </c>
      <c r="AI238" t="e">
        <f t="shared" si="60"/>
        <v>#N/A</v>
      </c>
      <c r="AJ238">
        <v>1084.27</v>
      </c>
      <c r="AK238" s="2">
        <v>1084.27</v>
      </c>
      <c r="AL238" s="2">
        <f t="shared" si="71"/>
        <v>1084.27</v>
      </c>
      <c r="AM238" s="4"/>
      <c r="AN238" t="e">
        <f>VLOOKUP([1]!Tabelle13[[#This Row],[Vlookup this ID for freight costs]],$AL$2:$AL$6811,2,FALSE)</f>
        <v>#REF!</v>
      </c>
      <c r="AP238">
        <v>7.8</v>
      </c>
      <c r="AQ238">
        <v>7.8</v>
      </c>
      <c r="AR238" s="4">
        <v>4</v>
      </c>
      <c r="AS238" s="4">
        <v>5</v>
      </c>
      <c r="AT238" s="4">
        <v>2010</v>
      </c>
      <c r="AU238" s="4">
        <v>4</v>
      </c>
      <c r="AV238" s="4">
        <v>5</v>
      </c>
      <c r="AW238" s="4">
        <v>2010</v>
      </c>
      <c r="AX238" t="str">
        <f t="shared" si="61"/>
        <v>No Delay</v>
      </c>
      <c r="AY238">
        <f t="shared" si="62"/>
        <v>0</v>
      </c>
    </row>
    <row r="239" spans="1:51" x14ac:dyDescent="0.2">
      <c r="A239" s="3">
        <v>80423</v>
      </c>
      <c r="B239" s="1" t="s">
        <v>175</v>
      </c>
      <c r="C239" s="1" t="s">
        <v>165</v>
      </c>
      <c r="D239" s="1" t="s">
        <v>52</v>
      </c>
      <c r="E239" s="1" t="s">
        <v>53</v>
      </c>
      <c r="F239" s="1" t="s">
        <v>53</v>
      </c>
      <c r="G239" s="13" t="s">
        <v>493</v>
      </c>
      <c r="H239" s="12">
        <v>40543</v>
      </c>
      <c r="I239" s="12" t="s">
        <v>493</v>
      </c>
      <c r="J239" s="12">
        <v>40543</v>
      </c>
      <c r="K239" s="4">
        <v>2953</v>
      </c>
      <c r="L239" s="1" t="s">
        <v>146</v>
      </c>
      <c r="M239" s="1" t="s">
        <v>240</v>
      </c>
      <c r="N239" s="1" t="s">
        <v>352</v>
      </c>
      <c r="O239" s="1" t="s">
        <v>344</v>
      </c>
      <c r="P239">
        <v>120</v>
      </c>
      <c r="Q239">
        <v>175</v>
      </c>
      <c r="R239">
        <v>15750</v>
      </c>
      <c r="S239">
        <v>90</v>
      </c>
      <c r="T239">
        <v>0.75</v>
      </c>
      <c r="U239">
        <f t="shared" si="58"/>
        <v>15750</v>
      </c>
      <c r="V239">
        <f t="shared" si="59"/>
        <v>21000</v>
      </c>
      <c r="W239" s="1" t="s">
        <v>149</v>
      </c>
      <c r="X239" s="1" t="s">
        <v>150</v>
      </c>
      <c r="Y239" s="1" t="s">
        <v>150</v>
      </c>
      <c r="Z239" s="3">
        <v>3680</v>
      </c>
      <c r="AA239" s="4">
        <f t="shared" si="63"/>
        <v>37</v>
      </c>
      <c r="AB239" s="4">
        <f t="shared" si="73"/>
        <v>2263.9460709999998</v>
      </c>
      <c r="AC239" s="4">
        <f t="shared" si="72"/>
        <v>37</v>
      </c>
      <c r="AD239" s="4">
        <f t="shared" si="68"/>
        <v>697.54306963636373</v>
      </c>
      <c r="AE239" s="4">
        <v>37</v>
      </c>
      <c r="AF239" s="4">
        <v>37</v>
      </c>
      <c r="AG239" s="4">
        <f t="shared" si="70"/>
        <v>37</v>
      </c>
      <c r="AI239" t="e">
        <f t="shared" si="60"/>
        <v>#N/A</v>
      </c>
      <c r="AJ239">
        <v>1333.01</v>
      </c>
      <c r="AK239" s="2">
        <v>1333.01</v>
      </c>
      <c r="AL239" s="2">
        <f t="shared" si="71"/>
        <v>1333.01</v>
      </c>
      <c r="AM239" s="4"/>
      <c r="AN239" t="e">
        <f>VLOOKUP([1]!Tabelle13[[#This Row],[Vlookup this ID for freight costs]],$AL$2:$AL$6811,2,FALSE)</f>
        <v>#REF!</v>
      </c>
      <c r="AP239">
        <v>25.99</v>
      </c>
      <c r="AQ239">
        <v>25.99</v>
      </c>
      <c r="AR239" s="4">
        <v>31</v>
      </c>
      <c r="AS239" s="4">
        <v>12</v>
      </c>
      <c r="AT239" s="4">
        <v>2010</v>
      </c>
      <c r="AU239" s="4">
        <v>31</v>
      </c>
      <c r="AV239" s="4">
        <v>12</v>
      </c>
      <c r="AW239" s="4">
        <v>2010</v>
      </c>
      <c r="AX239" t="str">
        <f t="shared" si="61"/>
        <v>No Delay</v>
      </c>
      <c r="AY239">
        <f t="shared" si="62"/>
        <v>0</v>
      </c>
    </row>
    <row r="240" spans="1:51" x14ac:dyDescent="0.2">
      <c r="A240" s="3">
        <v>83620</v>
      </c>
      <c r="B240" s="1" t="s">
        <v>368</v>
      </c>
      <c r="C240" s="1" t="s">
        <v>73</v>
      </c>
      <c r="D240" s="1" t="s">
        <v>130</v>
      </c>
      <c r="E240" s="1" t="s">
        <v>101</v>
      </c>
      <c r="F240" s="1" t="s">
        <v>101</v>
      </c>
      <c r="G240" s="13" t="s">
        <v>494</v>
      </c>
      <c r="H240" s="12">
        <v>41152</v>
      </c>
      <c r="I240" s="12" t="s">
        <v>459</v>
      </c>
      <c r="J240" s="12">
        <v>41163</v>
      </c>
      <c r="K240" s="4">
        <v>4165</v>
      </c>
      <c r="L240" s="1" t="s">
        <v>146</v>
      </c>
      <c r="M240" s="1" t="s">
        <v>132</v>
      </c>
      <c r="N240" s="1" t="s">
        <v>371</v>
      </c>
      <c r="O240" s="1" t="s">
        <v>93</v>
      </c>
      <c r="P240">
        <v>240</v>
      </c>
      <c r="Q240">
        <v>100</v>
      </c>
      <c r="R240">
        <v>1250</v>
      </c>
      <c r="S240">
        <v>12.5</v>
      </c>
      <c r="T240">
        <v>0.05</v>
      </c>
      <c r="U240">
        <f t="shared" si="58"/>
        <v>1250</v>
      </c>
      <c r="V240">
        <f t="shared" si="59"/>
        <v>24000</v>
      </c>
      <c r="W240" s="1" t="s">
        <v>155</v>
      </c>
      <c r="X240" s="1" t="s">
        <v>1236</v>
      </c>
      <c r="Y240" s="1" t="s">
        <v>156</v>
      </c>
      <c r="Z240" s="3">
        <v>14969</v>
      </c>
      <c r="AA240" s="4">
        <f t="shared" si="63"/>
        <v>37</v>
      </c>
      <c r="AB240" s="4">
        <f t="shared" si="73"/>
        <v>2255.714986</v>
      </c>
      <c r="AC240" s="4">
        <f t="shared" si="72"/>
        <v>37</v>
      </c>
      <c r="AD240" s="4">
        <f t="shared" si="68"/>
        <v>1122.3174240000001</v>
      </c>
      <c r="AE240" s="4">
        <v>37</v>
      </c>
      <c r="AF240" s="4">
        <v>37</v>
      </c>
      <c r="AG240" s="4">
        <f t="shared" si="70"/>
        <v>37</v>
      </c>
      <c r="AI240" t="e">
        <f t="shared" si="60"/>
        <v>#N/A</v>
      </c>
      <c r="AJ240">
        <v>588.71</v>
      </c>
      <c r="AK240" s="2">
        <v>588.71</v>
      </c>
      <c r="AL240" s="2">
        <f t="shared" si="71"/>
        <v>588.71</v>
      </c>
      <c r="AM240" s="4"/>
      <c r="AN240" t="e">
        <f>VLOOKUP([1]!Tabelle13[[#This Row],[Vlookup this ID for freight costs]],$AL$2:$AL$6811,2,FALSE)</f>
        <v>#REF!</v>
      </c>
      <c r="AP240">
        <v>1.75</v>
      </c>
      <c r="AQ240">
        <v>1.75</v>
      </c>
      <c r="AR240" s="4">
        <v>31</v>
      </c>
      <c r="AS240" s="4">
        <v>8</v>
      </c>
      <c r="AT240" s="4">
        <v>2012</v>
      </c>
      <c r="AU240" s="4">
        <v>11</v>
      </c>
      <c r="AV240" s="4">
        <v>9</v>
      </c>
      <c r="AW240" s="4">
        <v>2012</v>
      </c>
      <c r="AX240" t="str">
        <f t="shared" si="61"/>
        <v>Delay</v>
      </c>
      <c r="AY240">
        <f t="shared" si="62"/>
        <v>11</v>
      </c>
    </row>
    <row r="241" spans="1:51" x14ac:dyDescent="0.2">
      <c r="A241" s="3">
        <v>11191</v>
      </c>
      <c r="B241" s="1" t="s">
        <v>144</v>
      </c>
      <c r="C241" s="1" t="s">
        <v>65</v>
      </c>
      <c r="D241" s="1" t="s">
        <v>130</v>
      </c>
      <c r="E241" s="1" t="s">
        <v>53</v>
      </c>
      <c r="F241" s="1" t="s">
        <v>53</v>
      </c>
      <c r="G241" s="13" t="s">
        <v>495</v>
      </c>
      <c r="H241" s="12">
        <v>39420</v>
      </c>
      <c r="I241" s="12" t="s">
        <v>495</v>
      </c>
      <c r="J241" s="12">
        <v>39420</v>
      </c>
      <c r="K241" s="4">
        <v>529</v>
      </c>
      <c r="L241" s="1" t="s">
        <v>146</v>
      </c>
      <c r="M241" s="1" t="s">
        <v>132</v>
      </c>
      <c r="N241" s="1" t="s">
        <v>218</v>
      </c>
      <c r="O241" s="1" t="s">
        <v>93</v>
      </c>
      <c r="P241">
        <v>90</v>
      </c>
      <c r="Q241">
        <v>400</v>
      </c>
      <c r="R241">
        <v>6400</v>
      </c>
      <c r="S241">
        <v>16</v>
      </c>
      <c r="T241">
        <v>0.18</v>
      </c>
      <c r="U241">
        <f t="shared" si="58"/>
        <v>6400</v>
      </c>
      <c r="V241">
        <f t="shared" si="59"/>
        <v>36000</v>
      </c>
      <c r="W241" s="1" t="s">
        <v>155</v>
      </c>
      <c r="X241" s="1" t="s">
        <v>1236</v>
      </c>
      <c r="Y241" s="1" t="s">
        <v>156</v>
      </c>
      <c r="Z241" s="3">
        <v>7726</v>
      </c>
      <c r="AA241" s="4">
        <f t="shared" si="63"/>
        <v>38</v>
      </c>
      <c r="AB241" s="4">
        <f t="shared" si="73"/>
        <v>2288.639326</v>
      </c>
      <c r="AC241" s="4">
        <f t="shared" si="72"/>
        <v>38</v>
      </c>
      <c r="AD241" s="4">
        <f t="shared" si="68"/>
        <v>1448.4244248</v>
      </c>
      <c r="AE241" s="4">
        <v>38</v>
      </c>
      <c r="AF241" s="4">
        <v>38</v>
      </c>
      <c r="AG241" s="4">
        <f t="shared" si="70"/>
        <v>38</v>
      </c>
      <c r="AH241" s="4">
        <v>82921</v>
      </c>
      <c r="AI241">
        <f t="shared" si="60"/>
        <v>18057</v>
      </c>
      <c r="AJ241">
        <v>1161.1300000000001</v>
      </c>
      <c r="AK241" s="2">
        <v>1161.1300000000001</v>
      </c>
      <c r="AL241" s="2">
        <f t="shared" si="71"/>
        <v>1161.1300000000001</v>
      </c>
      <c r="AM241" s="4"/>
      <c r="AN241" t="e">
        <f>VLOOKUP([1]!Tabelle13[[#This Row],[Vlookup this ID for freight costs]],$AL$2:$AL$6811,2,FALSE)</f>
        <v>#REF!</v>
      </c>
      <c r="AP241">
        <v>10.24</v>
      </c>
      <c r="AQ241">
        <v>10.24</v>
      </c>
      <c r="AR241" s="4">
        <v>4</v>
      </c>
      <c r="AS241" s="4">
        <v>12</v>
      </c>
      <c r="AT241" s="4">
        <v>2007</v>
      </c>
      <c r="AU241" s="4">
        <v>4</v>
      </c>
      <c r="AV241" s="4">
        <v>12</v>
      </c>
      <c r="AW241" s="4">
        <v>2007</v>
      </c>
      <c r="AX241" t="str">
        <f t="shared" si="61"/>
        <v>No Delay</v>
      </c>
      <c r="AY241">
        <f t="shared" si="62"/>
        <v>0</v>
      </c>
    </row>
    <row r="242" spans="1:51" x14ac:dyDescent="0.2">
      <c r="A242" s="3">
        <v>24053</v>
      </c>
      <c r="B242" s="1" t="s">
        <v>140</v>
      </c>
      <c r="C242" s="1" t="s">
        <v>99</v>
      </c>
      <c r="D242" s="1" t="s">
        <v>52</v>
      </c>
      <c r="E242" s="1" t="s">
        <v>53</v>
      </c>
      <c r="F242" s="1" t="s">
        <v>53</v>
      </c>
      <c r="G242" s="13" t="s">
        <v>496</v>
      </c>
      <c r="H242" s="12">
        <v>41387</v>
      </c>
      <c r="I242" s="12" t="s">
        <v>496</v>
      </c>
      <c r="J242" s="12">
        <v>41387</v>
      </c>
      <c r="K242" s="4">
        <v>4654</v>
      </c>
      <c r="L242" s="1" t="s">
        <v>56</v>
      </c>
      <c r="M242" s="1" t="s">
        <v>126</v>
      </c>
      <c r="N242" s="1" t="s">
        <v>127</v>
      </c>
      <c r="O242" s="1" t="s">
        <v>128</v>
      </c>
      <c r="P242">
        <v>20</v>
      </c>
      <c r="Q242">
        <v>107</v>
      </c>
      <c r="R242">
        <v>3424</v>
      </c>
      <c r="S242">
        <v>32</v>
      </c>
      <c r="T242">
        <v>1.6</v>
      </c>
      <c r="U242">
        <f t="shared" si="58"/>
        <v>3424</v>
      </c>
      <c r="V242">
        <f t="shared" si="59"/>
        <v>2140</v>
      </c>
      <c r="W242" s="1" t="s">
        <v>126</v>
      </c>
      <c r="X242" s="1" t="s">
        <v>129</v>
      </c>
      <c r="Y242" s="1" t="s">
        <v>129</v>
      </c>
      <c r="Z242" s="3">
        <v>7702</v>
      </c>
      <c r="AA242" s="4">
        <f t="shared" si="63"/>
        <v>39</v>
      </c>
      <c r="AB242" s="4">
        <f>4.997+0.1387*Q242-4.826*P242+0.003501*R242</f>
        <v>-64.694675999999987</v>
      </c>
      <c r="AC242" s="4">
        <f t="shared" si="72"/>
        <v>39</v>
      </c>
      <c r="AD242" s="4">
        <f t="shared" si="68"/>
        <v>40</v>
      </c>
      <c r="AE242" s="4">
        <v>39</v>
      </c>
      <c r="AF242" s="4">
        <v>39</v>
      </c>
      <c r="AG242" s="4">
        <f t="shared" si="70"/>
        <v>39</v>
      </c>
      <c r="AI242" t="e">
        <f t="shared" si="60"/>
        <v>#N/A</v>
      </c>
      <c r="AJ242">
        <v>1158.73</v>
      </c>
      <c r="AK242" s="2">
        <v>1158.73</v>
      </c>
      <c r="AL242" s="2">
        <f t="shared" si="71"/>
        <v>1158.73</v>
      </c>
      <c r="AM242" s="4"/>
      <c r="AN242" t="e">
        <f>VLOOKUP([1]!Tabelle13[[#This Row],[Vlookup this ID for freight costs]],$AL$2:$AL$6811,2,FALSE)</f>
        <v>#REF!</v>
      </c>
      <c r="AP242">
        <v>4.24</v>
      </c>
      <c r="AQ242">
        <v>4.24</v>
      </c>
      <c r="AR242" s="4">
        <v>23</v>
      </c>
      <c r="AS242" s="4">
        <v>4</v>
      </c>
      <c r="AT242" s="4">
        <v>2013</v>
      </c>
      <c r="AU242" s="4">
        <v>23</v>
      </c>
      <c r="AV242" s="4">
        <v>4</v>
      </c>
      <c r="AW242" s="4">
        <v>2013</v>
      </c>
      <c r="AX242" t="str">
        <f t="shared" si="61"/>
        <v>No Delay</v>
      </c>
      <c r="AY242">
        <f t="shared" si="62"/>
        <v>0</v>
      </c>
    </row>
    <row r="243" spans="1:51" x14ac:dyDescent="0.2">
      <c r="A243" s="3">
        <v>49498</v>
      </c>
      <c r="B243" s="1" t="s">
        <v>175</v>
      </c>
      <c r="C243" s="1" t="s">
        <v>165</v>
      </c>
      <c r="D243" s="1" t="s">
        <v>74</v>
      </c>
      <c r="E243" s="1" t="s">
        <v>53</v>
      </c>
      <c r="F243" s="1" t="s">
        <v>53</v>
      </c>
      <c r="G243" s="13" t="s">
        <v>497</v>
      </c>
      <c r="H243" s="12">
        <v>41187</v>
      </c>
      <c r="I243" s="12" t="s">
        <v>497</v>
      </c>
      <c r="J243" s="12">
        <v>41187</v>
      </c>
      <c r="K243" s="4">
        <v>4183</v>
      </c>
      <c r="L243" s="1" t="s">
        <v>146</v>
      </c>
      <c r="M243" s="1" t="s">
        <v>248</v>
      </c>
      <c r="N243" s="1" t="s">
        <v>249</v>
      </c>
      <c r="O243" s="1" t="s">
        <v>250</v>
      </c>
      <c r="P243">
        <v>60</v>
      </c>
      <c r="Q243">
        <v>390</v>
      </c>
      <c r="R243">
        <v>21645</v>
      </c>
      <c r="S243">
        <v>55.5</v>
      </c>
      <c r="T243">
        <v>0.92</v>
      </c>
      <c r="U243">
        <f t="shared" si="58"/>
        <v>21645</v>
      </c>
      <c r="V243">
        <f t="shared" si="59"/>
        <v>23400</v>
      </c>
      <c r="W243" s="1" t="s">
        <v>251</v>
      </c>
      <c r="X243" s="1" t="s">
        <v>252</v>
      </c>
      <c r="Y243" s="1" t="s">
        <v>252</v>
      </c>
      <c r="Z243" s="3">
        <v>9597</v>
      </c>
      <c r="AA243" s="4">
        <f t="shared" si="63"/>
        <v>39</v>
      </c>
      <c r="AB243" s="4">
        <f t="shared" ref="AB243:AB248" si="74" xml:space="preserve"> 2244.740206  + 0.1097478*Q243</f>
        <v>2287.5418479999998</v>
      </c>
      <c r="AC243" s="4">
        <f t="shared" si="72"/>
        <v>39</v>
      </c>
      <c r="AD243" s="4">
        <f t="shared" si="68"/>
        <v>39</v>
      </c>
      <c r="AE243" s="4">
        <v>39</v>
      </c>
      <c r="AF243" s="4">
        <v>39</v>
      </c>
      <c r="AG243" s="4">
        <f t="shared" si="70"/>
        <v>39</v>
      </c>
      <c r="AI243" t="e">
        <f t="shared" si="60"/>
        <v>#N/A</v>
      </c>
      <c r="AJ243">
        <v>433</v>
      </c>
      <c r="AK243" s="2">
        <v>433</v>
      </c>
      <c r="AL243" s="2">
        <f t="shared" si="71"/>
        <v>433</v>
      </c>
      <c r="AM243" s="4"/>
      <c r="AN243" t="e">
        <f>VLOOKUP([1]!Tabelle13[[#This Row],[Vlookup this ID for freight costs]],$AL$2:$AL$6811,2,FALSE)</f>
        <v>#REF!</v>
      </c>
      <c r="AP243">
        <v>30.35</v>
      </c>
      <c r="AQ243">
        <v>30.35</v>
      </c>
      <c r="AR243" s="4">
        <v>5</v>
      </c>
      <c r="AS243" s="4">
        <v>10</v>
      </c>
      <c r="AT243" s="4">
        <v>2012</v>
      </c>
      <c r="AU243" s="4">
        <v>5</v>
      </c>
      <c r="AV243" s="4">
        <v>10</v>
      </c>
      <c r="AW243" s="4">
        <v>2012</v>
      </c>
      <c r="AX243" t="str">
        <f t="shared" si="61"/>
        <v>No Delay</v>
      </c>
      <c r="AY243">
        <f t="shared" si="62"/>
        <v>0</v>
      </c>
    </row>
    <row r="244" spans="1:51" x14ac:dyDescent="0.2">
      <c r="A244" s="3">
        <v>84558</v>
      </c>
      <c r="B244" s="1" t="s">
        <v>151</v>
      </c>
      <c r="C244" s="1" t="s">
        <v>65</v>
      </c>
      <c r="D244" s="1" t="s">
        <v>130</v>
      </c>
      <c r="E244" s="1" t="s">
        <v>152</v>
      </c>
      <c r="F244" s="1" t="s">
        <v>152</v>
      </c>
      <c r="G244" s="13" t="s">
        <v>230</v>
      </c>
      <c r="H244" s="12">
        <v>40329</v>
      </c>
      <c r="I244" s="12" t="s">
        <v>377</v>
      </c>
      <c r="J244" s="12">
        <v>40316</v>
      </c>
      <c r="K244" s="4">
        <v>2434</v>
      </c>
      <c r="L244" s="1" t="s">
        <v>146</v>
      </c>
      <c r="M244" s="1" t="s">
        <v>132</v>
      </c>
      <c r="N244" s="1" t="s">
        <v>275</v>
      </c>
      <c r="O244" s="1" t="s">
        <v>93</v>
      </c>
      <c r="P244">
        <v>60</v>
      </c>
      <c r="Q244">
        <v>488</v>
      </c>
      <c r="R244">
        <v>4274.88</v>
      </c>
      <c r="S244">
        <v>8.76</v>
      </c>
      <c r="T244">
        <v>0.15</v>
      </c>
      <c r="U244">
        <f t="shared" si="58"/>
        <v>4274.88</v>
      </c>
      <c r="V244">
        <f t="shared" si="59"/>
        <v>29280</v>
      </c>
      <c r="W244" s="1" t="s">
        <v>160</v>
      </c>
      <c r="X244" s="1" t="s">
        <v>1236</v>
      </c>
      <c r="Y244" s="1" t="s">
        <v>161</v>
      </c>
      <c r="Z244" s="3">
        <v>7348</v>
      </c>
      <c r="AA244" s="4">
        <f t="shared" si="63"/>
        <v>39</v>
      </c>
      <c r="AB244" s="4">
        <f t="shared" si="74"/>
        <v>2298.2971324</v>
      </c>
      <c r="AC244" s="4">
        <f t="shared" si="72"/>
        <v>39</v>
      </c>
      <c r="AD244" s="4">
        <f t="shared" si="68"/>
        <v>129</v>
      </c>
      <c r="AE244" s="4">
        <v>39</v>
      </c>
      <c r="AF244" s="4">
        <v>39</v>
      </c>
      <c r="AG244" s="4">
        <f t="shared" si="70"/>
        <v>39</v>
      </c>
      <c r="AI244" t="e">
        <f t="shared" si="60"/>
        <v>#N/A</v>
      </c>
      <c r="AJ244">
        <v>9736.1</v>
      </c>
      <c r="AK244" s="2">
        <v>9736.1</v>
      </c>
      <c r="AL244" s="2">
        <f t="shared" si="71"/>
        <v>9736.1</v>
      </c>
      <c r="AM244" s="4"/>
      <c r="AN244" t="e">
        <f>VLOOKUP([1]!Tabelle13[[#This Row],[Vlookup this ID for freight costs]],$AL$2:$AL$6811,2,FALSE)</f>
        <v>#REF!</v>
      </c>
      <c r="AP244">
        <v>9.2200000000000006</v>
      </c>
      <c r="AQ244">
        <v>9.2200000000000006</v>
      </c>
      <c r="AR244" s="4">
        <v>31</v>
      </c>
      <c r="AS244" s="4">
        <v>5</v>
      </c>
      <c r="AT244" s="4">
        <v>2010</v>
      </c>
      <c r="AU244" s="4">
        <v>18</v>
      </c>
      <c r="AV244" s="4">
        <v>5</v>
      </c>
      <c r="AW244" s="4">
        <v>2010</v>
      </c>
      <c r="AX244" t="str">
        <f t="shared" si="61"/>
        <v>No Delay</v>
      </c>
      <c r="AY244">
        <f t="shared" si="62"/>
        <v>0</v>
      </c>
    </row>
    <row r="245" spans="1:51" x14ac:dyDescent="0.2">
      <c r="A245" s="3">
        <v>86076</v>
      </c>
      <c r="B245" s="1" t="s">
        <v>50</v>
      </c>
      <c r="C245" s="1" t="s">
        <v>51</v>
      </c>
      <c r="D245" s="1" t="s">
        <v>130</v>
      </c>
      <c r="E245" s="1" t="s">
        <v>101</v>
      </c>
      <c r="F245" s="1" t="s">
        <v>101</v>
      </c>
      <c r="G245" s="13" t="s">
        <v>498</v>
      </c>
      <c r="H245" s="12">
        <v>41828</v>
      </c>
      <c r="I245" s="12" t="s">
        <v>279</v>
      </c>
      <c r="J245" s="12">
        <v>41858</v>
      </c>
      <c r="K245" s="4">
        <v>5739</v>
      </c>
      <c r="L245" s="1" t="s">
        <v>146</v>
      </c>
      <c r="M245" s="1" t="s">
        <v>132</v>
      </c>
      <c r="N245" s="1" t="s">
        <v>171</v>
      </c>
      <c r="O245" s="1" t="s">
        <v>93</v>
      </c>
      <c r="P245">
        <v>60</v>
      </c>
      <c r="Q245">
        <v>648</v>
      </c>
      <c r="R245">
        <v>1127.52</v>
      </c>
      <c r="S245">
        <v>1.74</v>
      </c>
      <c r="T245">
        <v>0.03</v>
      </c>
      <c r="U245">
        <f t="shared" si="58"/>
        <v>1127.52</v>
      </c>
      <c r="V245">
        <f t="shared" si="59"/>
        <v>38880</v>
      </c>
      <c r="W245" s="1" t="s">
        <v>285</v>
      </c>
      <c r="X245" s="1" t="s">
        <v>1236</v>
      </c>
      <c r="Y245" s="1" t="s">
        <v>161</v>
      </c>
      <c r="Z245" s="3">
        <v>14186</v>
      </c>
      <c r="AA245" s="4">
        <f t="shared" si="63"/>
        <v>39</v>
      </c>
      <c r="AB245" s="4">
        <f t="shared" si="74"/>
        <v>2315.8567803999999</v>
      </c>
      <c r="AC245" s="4">
        <f t="shared" si="72"/>
        <v>39</v>
      </c>
      <c r="AD245" s="4">
        <f t="shared" si="68"/>
        <v>88.5</v>
      </c>
      <c r="AE245" s="4">
        <v>39</v>
      </c>
      <c r="AF245" s="4">
        <v>39</v>
      </c>
      <c r="AG245" s="4">
        <f t="shared" si="70"/>
        <v>39</v>
      </c>
      <c r="AI245" t="e">
        <f t="shared" si="60"/>
        <v>#N/A</v>
      </c>
      <c r="AJ245">
        <v>30.49</v>
      </c>
      <c r="AK245" s="2">
        <v>30.49</v>
      </c>
      <c r="AL245" s="2">
        <f t="shared" si="71"/>
        <v>30.49</v>
      </c>
      <c r="AM245" s="4"/>
      <c r="AN245" t="e">
        <f>VLOOKUP([1]!Tabelle13[[#This Row],[Vlookup this ID for freight costs]],$AL$2:$AL$6811,2,FALSE)</f>
        <v>#REF!</v>
      </c>
      <c r="AP245">
        <v>1.1599999999999999</v>
      </c>
      <c r="AQ245">
        <v>1.1599999999999999</v>
      </c>
      <c r="AR245" s="4">
        <v>8</v>
      </c>
      <c r="AS245" s="4">
        <v>7</v>
      </c>
      <c r="AT245" s="4">
        <v>2014</v>
      </c>
      <c r="AU245" s="4">
        <v>7</v>
      </c>
      <c r="AV245" s="4">
        <v>8</v>
      </c>
      <c r="AW245" s="4">
        <v>2014</v>
      </c>
      <c r="AX245" t="str">
        <f t="shared" si="61"/>
        <v>Delay</v>
      </c>
      <c r="AY245">
        <f t="shared" si="62"/>
        <v>30</v>
      </c>
    </row>
    <row r="246" spans="1:51" x14ac:dyDescent="0.2">
      <c r="A246" s="3">
        <v>86676</v>
      </c>
      <c r="B246" s="1" t="s">
        <v>50</v>
      </c>
      <c r="C246" s="1" t="s">
        <v>51</v>
      </c>
      <c r="D246" s="1" t="s">
        <v>130</v>
      </c>
      <c r="E246" s="1" t="s">
        <v>101</v>
      </c>
      <c r="F246" s="1" t="s">
        <v>101</v>
      </c>
      <c r="G246" s="13" t="s">
        <v>499</v>
      </c>
      <c r="H246" s="12">
        <v>41792</v>
      </c>
      <c r="I246" s="12" t="s">
        <v>500</v>
      </c>
      <c r="J246" s="12">
        <v>41801</v>
      </c>
      <c r="K246" s="4">
        <v>5543</v>
      </c>
      <c r="L246" s="1" t="s">
        <v>146</v>
      </c>
      <c r="M246" s="1" t="s">
        <v>132</v>
      </c>
      <c r="N246" s="1" t="s">
        <v>163</v>
      </c>
      <c r="O246" s="1" t="s">
        <v>93</v>
      </c>
      <c r="P246">
        <v>60</v>
      </c>
      <c r="Q246">
        <v>405</v>
      </c>
      <c r="R246">
        <v>4548.1499999999996</v>
      </c>
      <c r="S246">
        <v>11.23</v>
      </c>
      <c r="T246">
        <v>0.19</v>
      </c>
      <c r="U246">
        <f t="shared" si="58"/>
        <v>4548.1500000000005</v>
      </c>
      <c r="V246">
        <f t="shared" si="59"/>
        <v>24300</v>
      </c>
      <c r="W246" s="1" t="s">
        <v>160</v>
      </c>
      <c r="X246" s="1" t="s">
        <v>1236</v>
      </c>
      <c r="Y246" s="1" t="s">
        <v>161</v>
      </c>
      <c r="Z246" s="3">
        <v>14186</v>
      </c>
      <c r="AA246" s="4">
        <f t="shared" si="63"/>
        <v>39</v>
      </c>
      <c r="AB246" s="4">
        <f t="shared" si="74"/>
        <v>2289.1880649999998</v>
      </c>
      <c r="AC246" s="4">
        <f t="shared" si="72"/>
        <v>39</v>
      </c>
      <c r="AD246" s="4">
        <f t="shared" si="68"/>
        <v>2293</v>
      </c>
      <c r="AE246" s="4">
        <v>39</v>
      </c>
      <c r="AF246" s="4">
        <v>39</v>
      </c>
      <c r="AG246" s="4">
        <f t="shared" si="70"/>
        <v>39</v>
      </c>
      <c r="AI246" t="e">
        <f t="shared" si="60"/>
        <v>#N/A</v>
      </c>
      <c r="AJ246">
        <v>3590</v>
      </c>
      <c r="AK246" s="2">
        <v>3590</v>
      </c>
      <c r="AL246" s="2">
        <f t="shared" si="71"/>
        <v>3590</v>
      </c>
      <c r="AM246" s="4"/>
      <c r="AN246" t="e">
        <f>VLOOKUP([1]!Tabelle13[[#This Row],[Vlookup this ID for freight costs]],$AL$2:$AL$6811,2,FALSE)</f>
        <v>#REF!</v>
      </c>
      <c r="AP246">
        <v>5.63</v>
      </c>
      <c r="AQ246">
        <v>5.63</v>
      </c>
      <c r="AR246" s="4">
        <v>2</v>
      </c>
      <c r="AS246" s="4">
        <v>6</v>
      </c>
      <c r="AT246" s="4">
        <v>2014</v>
      </c>
      <c r="AU246" s="4">
        <v>11</v>
      </c>
      <c r="AV246" s="4">
        <v>6</v>
      </c>
      <c r="AW246" s="4">
        <v>2014</v>
      </c>
      <c r="AX246" t="str">
        <f t="shared" si="61"/>
        <v>Delay</v>
      </c>
      <c r="AY246">
        <f t="shared" si="62"/>
        <v>9</v>
      </c>
    </row>
    <row r="247" spans="1:51" x14ac:dyDescent="0.2">
      <c r="A247" s="3">
        <v>12662</v>
      </c>
      <c r="B247" s="1" t="s">
        <v>88</v>
      </c>
      <c r="C247" s="1" t="s">
        <v>89</v>
      </c>
      <c r="D247" s="1" t="s">
        <v>130</v>
      </c>
      <c r="E247" s="1"/>
      <c r="F247" s="1" t="s">
        <v>107</v>
      </c>
      <c r="G247" s="13" t="s">
        <v>365</v>
      </c>
      <c r="H247" s="12">
        <v>39241</v>
      </c>
      <c r="I247" s="12" t="s">
        <v>365</v>
      </c>
      <c r="J247" s="12">
        <v>39241</v>
      </c>
      <c r="K247" s="4">
        <v>183</v>
      </c>
      <c r="L247" s="1" t="s">
        <v>146</v>
      </c>
      <c r="M247" s="1" t="s">
        <v>132</v>
      </c>
      <c r="N247" s="1" t="s">
        <v>224</v>
      </c>
      <c r="O247" s="1" t="s">
        <v>225</v>
      </c>
      <c r="P247">
        <v>30</v>
      </c>
      <c r="Q247">
        <v>621</v>
      </c>
      <c r="R247">
        <v>10557</v>
      </c>
      <c r="S247">
        <v>17</v>
      </c>
      <c r="T247">
        <v>0.56999999999999995</v>
      </c>
      <c r="U247">
        <f t="shared" si="58"/>
        <v>10557</v>
      </c>
      <c r="V247">
        <f t="shared" si="59"/>
        <v>18630</v>
      </c>
      <c r="W247" s="1" t="s">
        <v>501</v>
      </c>
      <c r="X247" s="1" t="s">
        <v>112</v>
      </c>
      <c r="Y247" s="1" t="s">
        <v>112</v>
      </c>
      <c r="Z247" s="3">
        <v>5055</v>
      </c>
      <c r="AA247" s="4">
        <f t="shared" si="63"/>
        <v>40</v>
      </c>
      <c r="AB247" s="4">
        <f t="shared" si="74"/>
        <v>2312.8935898</v>
      </c>
      <c r="AC247" s="4">
        <f t="shared" si="72"/>
        <v>40</v>
      </c>
      <c r="AD247" s="4">
        <f t="shared" si="68"/>
        <v>1188.006245</v>
      </c>
      <c r="AE247" s="4">
        <v>40</v>
      </c>
      <c r="AF247" s="4">
        <v>40</v>
      </c>
      <c r="AG247" s="4">
        <f t="shared" si="70"/>
        <v>40</v>
      </c>
      <c r="AI247" t="e">
        <f t="shared" si="60"/>
        <v>#N/A</v>
      </c>
      <c r="AJ247">
        <v>1388</v>
      </c>
      <c r="AK247" s="2">
        <v>1388</v>
      </c>
      <c r="AL247" s="2">
        <f t="shared" si="71"/>
        <v>1388</v>
      </c>
      <c r="AM247" s="4"/>
      <c r="AN247" t="e">
        <f>VLOOKUP([1]!Tabelle13[[#This Row],[Vlookup this ID for freight costs]],$AL$2:$AL$6811,2,FALSE)</f>
        <v>#REF!</v>
      </c>
      <c r="AP247">
        <v>0</v>
      </c>
      <c r="AR247" s="4">
        <v>8</v>
      </c>
      <c r="AS247" s="4">
        <v>6</v>
      </c>
      <c r="AT247" s="4">
        <v>2007</v>
      </c>
      <c r="AU247" s="4">
        <v>8</v>
      </c>
      <c r="AV247" s="4">
        <v>6</v>
      </c>
      <c r="AW247" s="4">
        <v>2007</v>
      </c>
      <c r="AX247" t="str">
        <f t="shared" si="61"/>
        <v>No Delay</v>
      </c>
      <c r="AY247">
        <f t="shared" si="62"/>
        <v>0</v>
      </c>
    </row>
    <row r="248" spans="1:51" x14ac:dyDescent="0.2">
      <c r="A248" s="3">
        <v>27185</v>
      </c>
      <c r="B248" s="1" t="s">
        <v>328</v>
      </c>
      <c r="C248" s="1" t="s">
        <v>150</v>
      </c>
      <c r="D248" s="1" t="s">
        <v>100</v>
      </c>
      <c r="E248" s="1" t="s">
        <v>253</v>
      </c>
      <c r="F248" s="1" t="s">
        <v>253</v>
      </c>
      <c r="G248" s="13" t="s">
        <v>502</v>
      </c>
      <c r="H248" s="12">
        <v>40788</v>
      </c>
      <c r="I248" s="12" t="s">
        <v>502</v>
      </c>
      <c r="J248" s="12">
        <v>40788</v>
      </c>
      <c r="K248" s="4">
        <v>3399</v>
      </c>
      <c r="L248" s="1" t="s">
        <v>146</v>
      </c>
      <c r="M248" s="1" t="s">
        <v>170</v>
      </c>
      <c r="N248" s="1" t="s">
        <v>218</v>
      </c>
      <c r="O248" s="1" t="s">
        <v>93</v>
      </c>
      <c r="P248">
        <v>90</v>
      </c>
      <c r="Q248">
        <v>300</v>
      </c>
      <c r="R248">
        <v>2451</v>
      </c>
      <c r="S248">
        <v>8.17</v>
      </c>
      <c r="T248">
        <v>0.09</v>
      </c>
      <c r="U248">
        <f t="shared" si="58"/>
        <v>2451</v>
      </c>
      <c r="V248">
        <f t="shared" si="59"/>
        <v>27000</v>
      </c>
      <c r="W248" s="1" t="s">
        <v>155</v>
      </c>
      <c r="X248" s="1" t="s">
        <v>1236</v>
      </c>
      <c r="Y248" s="1" t="s">
        <v>156</v>
      </c>
      <c r="Z248" s="3">
        <v>8107</v>
      </c>
      <c r="AA248" s="4">
        <f t="shared" si="63"/>
        <v>40</v>
      </c>
      <c r="AB248" s="4">
        <f t="shared" si="74"/>
        <v>2277.664546</v>
      </c>
      <c r="AC248" s="4">
        <f t="shared" si="72"/>
        <v>40</v>
      </c>
      <c r="AD248" s="4">
        <f t="shared" si="68"/>
        <v>1146.9151367999998</v>
      </c>
      <c r="AE248" s="4">
        <v>40</v>
      </c>
      <c r="AF248" s="4">
        <v>40</v>
      </c>
      <c r="AG248" s="4">
        <f t="shared" si="70"/>
        <v>40</v>
      </c>
      <c r="AI248" t="e">
        <f t="shared" si="60"/>
        <v>#N/A</v>
      </c>
      <c r="AJ248">
        <v>422.84</v>
      </c>
      <c r="AK248" s="2">
        <v>422.84</v>
      </c>
      <c r="AL248" s="2">
        <f t="shared" si="71"/>
        <v>422.84</v>
      </c>
      <c r="AM248" s="4"/>
      <c r="AN248" t="e">
        <f>VLOOKUP([1]!Tabelle13[[#This Row],[Vlookup this ID for freight costs]],$AL$2:$AL$6811,2,FALSE)</f>
        <v>#REF!</v>
      </c>
      <c r="AP248">
        <v>4.04</v>
      </c>
      <c r="AQ248">
        <v>4.04</v>
      </c>
      <c r="AR248" s="4">
        <v>2</v>
      </c>
      <c r="AS248" s="4">
        <v>9</v>
      </c>
      <c r="AT248" s="4">
        <v>2011</v>
      </c>
      <c r="AU248" s="4">
        <v>2</v>
      </c>
      <c r="AV248" s="4">
        <v>9</v>
      </c>
      <c r="AW248" s="4">
        <v>2011</v>
      </c>
      <c r="AX248" t="str">
        <f t="shared" si="61"/>
        <v>No Delay</v>
      </c>
      <c r="AY248">
        <f t="shared" si="62"/>
        <v>0</v>
      </c>
    </row>
    <row r="249" spans="1:51" x14ac:dyDescent="0.2">
      <c r="A249" s="3">
        <v>37417</v>
      </c>
      <c r="B249" s="1" t="s">
        <v>172</v>
      </c>
      <c r="C249" s="1" t="s">
        <v>114</v>
      </c>
      <c r="D249" s="1" t="s">
        <v>52</v>
      </c>
      <c r="E249" s="1" t="s">
        <v>53</v>
      </c>
      <c r="F249" s="1" t="s">
        <v>53</v>
      </c>
      <c r="G249" s="13" t="s">
        <v>503</v>
      </c>
      <c r="H249" s="12">
        <v>40526</v>
      </c>
      <c r="I249" s="12" t="s">
        <v>503</v>
      </c>
      <c r="J249" s="12">
        <v>40526</v>
      </c>
      <c r="K249" s="4">
        <v>2922</v>
      </c>
      <c r="L249" s="1" t="s">
        <v>56</v>
      </c>
      <c r="M249" s="1" t="s">
        <v>319</v>
      </c>
      <c r="N249" s="1" t="s">
        <v>136</v>
      </c>
      <c r="O249" s="1" t="s">
        <v>137</v>
      </c>
      <c r="P249">
        <v>25</v>
      </c>
      <c r="Q249">
        <v>120</v>
      </c>
      <c r="R249">
        <v>2400</v>
      </c>
      <c r="S249">
        <v>20</v>
      </c>
      <c r="T249">
        <v>0.8</v>
      </c>
      <c r="U249">
        <f t="shared" si="58"/>
        <v>2400</v>
      </c>
      <c r="V249">
        <f t="shared" si="59"/>
        <v>3000</v>
      </c>
      <c r="W249" s="1" t="s">
        <v>138</v>
      </c>
      <c r="X249" s="1" t="s">
        <v>139</v>
      </c>
      <c r="Y249" s="1" t="s">
        <v>139</v>
      </c>
      <c r="Z249" s="3">
        <v>11769</v>
      </c>
      <c r="AA249" s="4">
        <f t="shared" si="63"/>
        <v>40</v>
      </c>
      <c r="AB249" s="4">
        <f>4.997+0.1387*Q249-4.826*P249+0.003501*R249</f>
        <v>-90.606599999999986</v>
      </c>
      <c r="AC249" s="4">
        <f t="shared" si="72"/>
        <v>40</v>
      </c>
      <c r="AD249" s="4">
        <f t="shared" si="68"/>
        <v>36</v>
      </c>
      <c r="AE249" s="4">
        <v>40</v>
      </c>
      <c r="AF249" s="4">
        <v>40</v>
      </c>
      <c r="AG249" s="4">
        <f t="shared" si="70"/>
        <v>40</v>
      </c>
      <c r="AI249" t="e">
        <f t="shared" si="60"/>
        <v>#N/A</v>
      </c>
      <c r="AJ249">
        <v>771.88</v>
      </c>
      <c r="AK249" s="2">
        <v>771.88</v>
      </c>
      <c r="AL249" s="2">
        <f t="shared" si="71"/>
        <v>771.88</v>
      </c>
      <c r="AM249" s="4"/>
      <c r="AN249" t="e">
        <f>VLOOKUP([1]!Tabelle13[[#This Row],[Vlookup this ID for freight costs]],$AL$2:$AL$6811,2,FALSE)</f>
        <v>#REF!</v>
      </c>
      <c r="AP249">
        <v>5.17</v>
      </c>
      <c r="AQ249">
        <v>5.17</v>
      </c>
      <c r="AR249" s="4">
        <v>14</v>
      </c>
      <c r="AS249" s="4">
        <v>12</v>
      </c>
      <c r="AT249" s="4">
        <v>2010</v>
      </c>
      <c r="AU249" s="4">
        <v>14</v>
      </c>
      <c r="AV249" s="4">
        <v>12</v>
      </c>
      <c r="AW249" s="4">
        <v>2010</v>
      </c>
      <c r="AX249" t="str">
        <f t="shared" si="61"/>
        <v>No Delay</v>
      </c>
      <c r="AY249">
        <f t="shared" si="62"/>
        <v>0</v>
      </c>
    </row>
    <row r="250" spans="1:51" x14ac:dyDescent="0.2">
      <c r="A250" s="3">
        <v>52704</v>
      </c>
      <c r="B250" s="1" t="s">
        <v>175</v>
      </c>
      <c r="C250" s="1" t="s">
        <v>165</v>
      </c>
      <c r="D250" s="1" t="s">
        <v>52</v>
      </c>
      <c r="E250" s="1" t="s">
        <v>53</v>
      </c>
      <c r="F250" s="1" t="s">
        <v>53</v>
      </c>
      <c r="G250" s="13" t="s">
        <v>504</v>
      </c>
      <c r="H250" s="12">
        <v>40246</v>
      </c>
      <c r="I250" s="12" t="s">
        <v>504</v>
      </c>
      <c r="J250" s="12">
        <v>40246</v>
      </c>
      <c r="K250" s="4">
        <v>2225</v>
      </c>
      <c r="L250" s="1" t="s">
        <v>146</v>
      </c>
      <c r="M250" s="1" t="s">
        <v>211</v>
      </c>
      <c r="N250" s="1" t="s">
        <v>212</v>
      </c>
      <c r="O250" s="1" t="s">
        <v>93</v>
      </c>
      <c r="P250">
        <v>60</v>
      </c>
      <c r="Q250">
        <v>384</v>
      </c>
      <c r="R250">
        <v>10018.56</v>
      </c>
      <c r="S250">
        <v>26.09</v>
      </c>
      <c r="T250">
        <v>0.43</v>
      </c>
      <c r="U250">
        <f t="shared" si="58"/>
        <v>10018.56</v>
      </c>
      <c r="V250">
        <f t="shared" si="59"/>
        <v>23040</v>
      </c>
      <c r="W250" s="1" t="s">
        <v>213</v>
      </c>
      <c r="X250" s="1" t="s">
        <v>1236</v>
      </c>
      <c r="Y250" s="1" t="s">
        <v>161</v>
      </c>
      <c r="Z250" s="3">
        <v>5149</v>
      </c>
      <c r="AA250" s="4">
        <f t="shared" si="63"/>
        <v>40</v>
      </c>
      <c r="AB250" s="4">
        <f xml:space="preserve"> 2244.740206  + 0.1097478*Q250</f>
        <v>2286.8833611999999</v>
      </c>
      <c r="AC250" s="4">
        <f t="shared" si="72"/>
        <v>40</v>
      </c>
      <c r="AD250" s="4">
        <f t="shared" si="68"/>
        <v>3575.7603048000005</v>
      </c>
      <c r="AE250" s="4">
        <v>40</v>
      </c>
      <c r="AF250" s="4">
        <v>40</v>
      </c>
      <c r="AG250" s="4">
        <f t="shared" si="70"/>
        <v>40</v>
      </c>
      <c r="AI250" t="e">
        <f t="shared" si="60"/>
        <v>#N/A</v>
      </c>
      <c r="AJ250">
        <v>990.07</v>
      </c>
      <c r="AK250" s="2">
        <v>990.07</v>
      </c>
      <c r="AL250" s="2">
        <f t="shared" si="71"/>
        <v>990.07</v>
      </c>
      <c r="AM250" s="4"/>
      <c r="AN250" t="e">
        <f>VLOOKUP([1]!Tabelle13[[#This Row],[Vlookup this ID for freight costs]],$AL$2:$AL$6811,2,FALSE)</f>
        <v>#REF!</v>
      </c>
      <c r="AP250">
        <v>19.64</v>
      </c>
      <c r="AQ250">
        <v>19.64</v>
      </c>
      <c r="AR250" s="4">
        <v>9</v>
      </c>
      <c r="AS250" s="4">
        <v>4</v>
      </c>
      <c r="AT250" s="4">
        <v>2010</v>
      </c>
      <c r="AU250" s="4">
        <v>9</v>
      </c>
      <c r="AV250" s="4">
        <v>4</v>
      </c>
      <c r="AW250" s="4">
        <v>2010</v>
      </c>
      <c r="AX250" t="str">
        <f t="shared" si="61"/>
        <v>No Delay</v>
      </c>
      <c r="AY250">
        <f t="shared" si="62"/>
        <v>0</v>
      </c>
    </row>
    <row r="251" spans="1:51" x14ac:dyDescent="0.2">
      <c r="A251" s="3">
        <v>74683</v>
      </c>
      <c r="B251" s="1" t="s">
        <v>140</v>
      </c>
      <c r="C251" s="1" t="s">
        <v>99</v>
      </c>
      <c r="D251" s="1" t="s">
        <v>52</v>
      </c>
      <c r="E251" s="1" t="s">
        <v>53</v>
      </c>
      <c r="F251" s="1" t="s">
        <v>53</v>
      </c>
      <c r="G251" s="13" t="s">
        <v>505</v>
      </c>
      <c r="H251" s="12">
        <v>40714</v>
      </c>
      <c r="I251" s="12" t="s">
        <v>505</v>
      </c>
      <c r="J251" s="12">
        <v>40714</v>
      </c>
      <c r="K251" s="4">
        <v>3266</v>
      </c>
      <c r="L251" s="1" t="s">
        <v>56</v>
      </c>
      <c r="M251" s="1" t="s">
        <v>57</v>
      </c>
      <c r="N251" s="1" t="s">
        <v>104</v>
      </c>
      <c r="O251" s="1" t="s">
        <v>59</v>
      </c>
      <c r="P251">
        <v>100</v>
      </c>
      <c r="Q251">
        <v>86</v>
      </c>
      <c r="R251">
        <v>6880</v>
      </c>
      <c r="S251">
        <v>80</v>
      </c>
      <c r="T251">
        <v>0.8</v>
      </c>
      <c r="U251">
        <f t="shared" si="58"/>
        <v>6880</v>
      </c>
      <c r="V251">
        <f t="shared" si="59"/>
        <v>8600</v>
      </c>
      <c r="W251" s="1" t="s">
        <v>60</v>
      </c>
      <c r="X251" s="1" t="s">
        <v>61</v>
      </c>
      <c r="Y251" s="1" t="s">
        <v>61</v>
      </c>
      <c r="Z251" s="3">
        <v>11731</v>
      </c>
      <c r="AA251" s="4">
        <f t="shared" si="63"/>
        <v>40</v>
      </c>
      <c r="AB251" s="4">
        <f>4.997+0.1387*Q251-4.826*P251+0.003501*R251</f>
        <v>-441.58791999999994</v>
      </c>
      <c r="AC251" s="4">
        <f t="shared" si="72"/>
        <v>40</v>
      </c>
      <c r="AD251" s="4">
        <f t="shared" si="68"/>
        <v>109.33333333333333</v>
      </c>
      <c r="AE251" s="4">
        <v>40</v>
      </c>
      <c r="AF251" s="4">
        <v>40</v>
      </c>
      <c r="AG251" s="4">
        <f t="shared" si="70"/>
        <v>40</v>
      </c>
      <c r="AI251" t="e">
        <f t="shared" si="60"/>
        <v>#N/A</v>
      </c>
      <c r="AJ251">
        <v>1765.86</v>
      </c>
      <c r="AK251" s="2">
        <v>1765.86</v>
      </c>
      <c r="AL251" s="2">
        <f t="shared" si="71"/>
        <v>1765.86</v>
      </c>
      <c r="AM251" s="4"/>
      <c r="AN251" t="e">
        <f>VLOOKUP([1]!Tabelle13[[#This Row],[Vlookup this ID for freight costs]],$AL$2:$AL$6811,2,FALSE)</f>
        <v>#REF!</v>
      </c>
      <c r="AP251">
        <v>11.35</v>
      </c>
      <c r="AQ251">
        <v>11.35</v>
      </c>
      <c r="AR251" s="4">
        <v>20</v>
      </c>
      <c r="AS251" s="4">
        <v>6</v>
      </c>
      <c r="AT251" s="4">
        <v>2011</v>
      </c>
      <c r="AU251" s="4">
        <v>20</v>
      </c>
      <c r="AV251" s="4">
        <v>6</v>
      </c>
      <c r="AW251" s="4">
        <v>2011</v>
      </c>
      <c r="AX251" t="str">
        <f t="shared" si="61"/>
        <v>No Delay</v>
      </c>
      <c r="AY251">
        <f t="shared" si="62"/>
        <v>0</v>
      </c>
    </row>
    <row r="252" spans="1:51" x14ac:dyDescent="0.2">
      <c r="A252" s="3">
        <v>85720</v>
      </c>
      <c r="B252" s="1" t="s">
        <v>151</v>
      </c>
      <c r="C252" s="1" t="s">
        <v>65</v>
      </c>
      <c r="D252" s="1" t="s">
        <v>130</v>
      </c>
      <c r="E252" s="1" t="s">
        <v>152</v>
      </c>
      <c r="F252" s="1" t="s">
        <v>152</v>
      </c>
      <c r="G252" s="13" t="s">
        <v>506</v>
      </c>
      <c r="H252" s="12">
        <v>40498</v>
      </c>
      <c r="I252" s="12" t="s">
        <v>507</v>
      </c>
      <c r="J252" s="12">
        <v>40492</v>
      </c>
      <c r="K252" s="4">
        <v>2835</v>
      </c>
      <c r="L252" s="1" t="s">
        <v>146</v>
      </c>
      <c r="M252" s="1" t="s">
        <v>132</v>
      </c>
      <c r="N252" s="1" t="s">
        <v>265</v>
      </c>
      <c r="O252" s="1" t="s">
        <v>93</v>
      </c>
      <c r="P252">
        <v>60</v>
      </c>
      <c r="Q252">
        <v>350</v>
      </c>
      <c r="R252">
        <v>903</v>
      </c>
      <c r="S252">
        <v>2.58</v>
      </c>
      <c r="T252">
        <v>0.04</v>
      </c>
      <c r="U252">
        <f t="shared" si="58"/>
        <v>903</v>
      </c>
      <c r="V252">
        <f t="shared" si="59"/>
        <v>21000</v>
      </c>
      <c r="W252" s="1" t="s">
        <v>155</v>
      </c>
      <c r="X252" s="1" t="s">
        <v>1236</v>
      </c>
      <c r="Y252" s="1" t="s">
        <v>156</v>
      </c>
      <c r="Z252" s="3">
        <v>7726</v>
      </c>
      <c r="AA252" s="4">
        <f t="shared" si="63"/>
        <v>40</v>
      </c>
      <c r="AB252" s="4">
        <f t="shared" ref="AB252:AB283" si="75" xml:space="preserve"> 2244.740206  + 0.1097478*Q252</f>
        <v>2283.1519359999998</v>
      </c>
      <c r="AC252" s="4">
        <f t="shared" si="72"/>
        <v>40</v>
      </c>
      <c r="AD252" s="4">
        <f t="shared" si="68"/>
        <v>697.54306963636373</v>
      </c>
      <c r="AE252" s="4">
        <v>40</v>
      </c>
      <c r="AF252" s="4">
        <v>40</v>
      </c>
      <c r="AG252" s="4">
        <f t="shared" si="70"/>
        <v>40</v>
      </c>
      <c r="AI252" t="e">
        <f t="shared" si="60"/>
        <v>#N/A</v>
      </c>
      <c r="AJ252">
        <v>20264.93</v>
      </c>
      <c r="AK252" s="2">
        <v>20264.93</v>
      </c>
      <c r="AL252" s="2">
        <f t="shared" si="71"/>
        <v>20264.93</v>
      </c>
      <c r="AM252" s="4"/>
      <c r="AN252" t="e">
        <f>VLOOKUP([1]!Tabelle13[[#This Row],[Vlookup this ID for freight costs]],$AL$2:$AL$6811,2,FALSE)</f>
        <v>#REF!</v>
      </c>
      <c r="AP252">
        <v>1.95</v>
      </c>
      <c r="AQ252">
        <v>1.95</v>
      </c>
      <c r="AR252" s="4">
        <v>16</v>
      </c>
      <c r="AS252" s="4">
        <v>11</v>
      </c>
      <c r="AT252" s="4">
        <v>2010</v>
      </c>
      <c r="AU252" s="4">
        <v>10</v>
      </c>
      <c r="AV252" s="4">
        <v>11</v>
      </c>
      <c r="AW252" s="4">
        <v>2010</v>
      </c>
      <c r="AX252" t="str">
        <f t="shared" si="61"/>
        <v>No Delay</v>
      </c>
      <c r="AY252">
        <f t="shared" si="62"/>
        <v>0</v>
      </c>
    </row>
    <row r="253" spans="1:51" x14ac:dyDescent="0.2">
      <c r="A253" s="3">
        <v>86074</v>
      </c>
      <c r="B253" s="1" t="s">
        <v>50</v>
      </c>
      <c r="C253" s="1" t="s">
        <v>51</v>
      </c>
      <c r="D253" s="1" t="s">
        <v>130</v>
      </c>
      <c r="E253" s="1" t="s">
        <v>101</v>
      </c>
      <c r="F253" s="1" t="s">
        <v>101</v>
      </c>
      <c r="G253" s="13" t="s">
        <v>198</v>
      </c>
      <c r="H253" s="12">
        <v>41820</v>
      </c>
      <c r="I253" s="12" t="s">
        <v>500</v>
      </c>
      <c r="J253" s="12">
        <v>41801</v>
      </c>
      <c r="K253" s="4">
        <v>5537</v>
      </c>
      <c r="L253" s="1" t="s">
        <v>146</v>
      </c>
      <c r="M253" s="1" t="s">
        <v>132</v>
      </c>
      <c r="N253" s="1" t="s">
        <v>302</v>
      </c>
      <c r="O253" s="1" t="s">
        <v>93</v>
      </c>
      <c r="P253">
        <v>30</v>
      </c>
      <c r="Q253">
        <v>560</v>
      </c>
      <c r="R253">
        <v>2116.8000000000002</v>
      </c>
      <c r="S253">
        <v>3.78</v>
      </c>
      <c r="T253">
        <v>0.13</v>
      </c>
      <c r="U253">
        <f t="shared" si="58"/>
        <v>2116.7999999999997</v>
      </c>
      <c r="V253">
        <f t="shared" si="59"/>
        <v>16800</v>
      </c>
      <c r="W253" s="1" t="s">
        <v>179</v>
      </c>
      <c r="X253" s="1" t="s">
        <v>1236</v>
      </c>
      <c r="Y253" s="1" t="s">
        <v>156</v>
      </c>
      <c r="Z253" s="3">
        <v>14703</v>
      </c>
      <c r="AA253" s="4">
        <f t="shared" si="63"/>
        <v>40</v>
      </c>
      <c r="AB253" s="4">
        <f t="shared" si="75"/>
        <v>2306.1989739999999</v>
      </c>
      <c r="AC253" s="4">
        <f t="shared" si="72"/>
        <v>40</v>
      </c>
      <c r="AD253" s="4">
        <f t="shared" si="68"/>
        <v>551.12272039999993</v>
      </c>
      <c r="AE253" s="4">
        <v>40</v>
      </c>
      <c r="AF253" s="4">
        <v>40</v>
      </c>
      <c r="AG253" s="4">
        <f t="shared" si="70"/>
        <v>40</v>
      </c>
      <c r="AI253" t="e">
        <f t="shared" si="60"/>
        <v>#N/A</v>
      </c>
      <c r="AJ253">
        <v>4100</v>
      </c>
      <c r="AK253" s="2">
        <v>4100</v>
      </c>
      <c r="AL253" s="2">
        <f t="shared" si="71"/>
        <v>4100</v>
      </c>
      <c r="AM253" s="4"/>
      <c r="AN253" t="e">
        <f>VLOOKUP([1]!Tabelle13[[#This Row],[Vlookup this ID for freight costs]],$AL$2:$AL$6811,2,FALSE)</f>
        <v>#REF!</v>
      </c>
      <c r="AP253">
        <v>2.1800000000000002</v>
      </c>
      <c r="AQ253">
        <v>2.1800000000000002</v>
      </c>
      <c r="AR253" s="4">
        <v>30</v>
      </c>
      <c r="AS253" s="4">
        <v>6</v>
      </c>
      <c r="AT253" s="4">
        <v>2014</v>
      </c>
      <c r="AU253" s="4">
        <v>11</v>
      </c>
      <c r="AV253" s="4">
        <v>6</v>
      </c>
      <c r="AW253" s="4">
        <v>2014</v>
      </c>
      <c r="AX253" t="str">
        <f t="shared" si="61"/>
        <v>No Delay</v>
      </c>
      <c r="AY253">
        <f t="shared" si="62"/>
        <v>0</v>
      </c>
    </row>
    <row r="254" spans="1:51" x14ac:dyDescent="0.2">
      <c r="A254" s="3">
        <v>86428</v>
      </c>
      <c r="B254" s="1" t="s">
        <v>151</v>
      </c>
      <c r="C254" s="1" t="s">
        <v>65</v>
      </c>
      <c r="D254" s="1" t="s">
        <v>130</v>
      </c>
      <c r="E254" s="1" t="s">
        <v>152</v>
      </c>
      <c r="F254" s="1" t="s">
        <v>152</v>
      </c>
      <c r="G254" s="13" t="s">
        <v>508</v>
      </c>
      <c r="H254" s="12">
        <v>40897</v>
      </c>
      <c r="I254" s="12" t="s">
        <v>509</v>
      </c>
      <c r="J254" s="12">
        <v>40895</v>
      </c>
      <c r="K254" s="4">
        <v>3650</v>
      </c>
      <c r="L254" s="1" t="s">
        <v>146</v>
      </c>
      <c r="M254" s="1" t="s">
        <v>132</v>
      </c>
      <c r="N254" s="1" t="s">
        <v>302</v>
      </c>
      <c r="O254" s="1" t="s">
        <v>93</v>
      </c>
      <c r="P254">
        <v>30</v>
      </c>
      <c r="Q254">
        <v>361</v>
      </c>
      <c r="R254">
        <v>2317.62</v>
      </c>
      <c r="S254">
        <v>6.42</v>
      </c>
      <c r="T254">
        <v>0.21</v>
      </c>
      <c r="U254">
        <f t="shared" si="58"/>
        <v>2317.62</v>
      </c>
      <c r="V254">
        <f t="shared" si="59"/>
        <v>10830</v>
      </c>
      <c r="W254" s="1" t="s">
        <v>160</v>
      </c>
      <c r="X254" s="1" t="s">
        <v>1236</v>
      </c>
      <c r="Y254" s="1" t="s">
        <v>161</v>
      </c>
      <c r="Z254" s="3">
        <v>7348</v>
      </c>
      <c r="AA254" s="4">
        <f t="shared" si="63"/>
        <v>40</v>
      </c>
      <c r="AB254" s="4">
        <f t="shared" si="75"/>
        <v>2284.3591618</v>
      </c>
      <c r="AC254" s="4">
        <f t="shared" si="72"/>
        <v>40</v>
      </c>
      <c r="AD254" s="4">
        <f t="shared" si="68"/>
        <v>1372.9588332000001</v>
      </c>
      <c r="AE254" s="4">
        <v>40</v>
      </c>
      <c r="AF254" s="4">
        <v>40</v>
      </c>
      <c r="AG254" s="4">
        <f t="shared" si="70"/>
        <v>40</v>
      </c>
      <c r="AI254" t="e">
        <f t="shared" si="60"/>
        <v>#N/A</v>
      </c>
      <c r="AJ254">
        <v>15322.73</v>
      </c>
      <c r="AK254" s="2">
        <v>15322.73</v>
      </c>
      <c r="AL254" s="2">
        <f t="shared" si="71"/>
        <v>15322.73</v>
      </c>
      <c r="AM254" s="4"/>
      <c r="AN254" t="e">
        <f>VLOOKUP([1]!Tabelle13[[#This Row],[Vlookup this ID for freight costs]],$AL$2:$AL$6811,2,FALSE)</f>
        <v>#REF!</v>
      </c>
      <c r="AP254">
        <v>3.82</v>
      </c>
      <c r="AQ254">
        <v>3.82</v>
      </c>
      <c r="AR254" s="4">
        <v>20</v>
      </c>
      <c r="AS254" s="4">
        <v>12</v>
      </c>
      <c r="AT254" s="4">
        <v>2011</v>
      </c>
      <c r="AU254" s="4">
        <v>18</v>
      </c>
      <c r="AV254" s="4">
        <v>12</v>
      </c>
      <c r="AW254" s="4">
        <v>2011</v>
      </c>
      <c r="AX254" t="str">
        <f t="shared" si="61"/>
        <v>No Delay</v>
      </c>
      <c r="AY254">
        <f t="shared" si="62"/>
        <v>0</v>
      </c>
    </row>
    <row r="255" spans="1:51" x14ac:dyDescent="0.2">
      <c r="A255" s="3">
        <v>12610</v>
      </c>
      <c r="B255" s="1" t="s">
        <v>98</v>
      </c>
      <c r="C255" s="1" t="s">
        <v>99</v>
      </c>
      <c r="D255" s="1" t="s">
        <v>130</v>
      </c>
      <c r="E255" s="1" t="s">
        <v>101</v>
      </c>
      <c r="F255" s="1" t="s">
        <v>101</v>
      </c>
      <c r="G255" s="13" t="s">
        <v>510</v>
      </c>
      <c r="H255" s="12">
        <v>40081</v>
      </c>
      <c r="I255" s="12" t="s">
        <v>510</v>
      </c>
      <c r="J255" s="12">
        <v>40081</v>
      </c>
      <c r="K255" s="4">
        <v>1855</v>
      </c>
      <c r="L255" s="1" t="s">
        <v>146</v>
      </c>
      <c r="M255" s="1" t="s">
        <v>132</v>
      </c>
      <c r="N255" s="1" t="s">
        <v>224</v>
      </c>
      <c r="O255" s="1" t="s">
        <v>225</v>
      </c>
      <c r="P255">
        <v>30</v>
      </c>
      <c r="Q255">
        <v>536</v>
      </c>
      <c r="R255">
        <v>9112</v>
      </c>
      <c r="S255">
        <v>17</v>
      </c>
      <c r="T255">
        <v>0.56999999999999995</v>
      </c>
      <c r="U255">
        <f t="shared" si="58"/>
        <v>9112</v>
      </c>
      <c r="V255">
        <f t="shared" si="59"/>
        <v>16080</v>
      </c>
      <c r="W255" s="1" t="s">
        <v>149</v>
      </c>
      <c r="X255" s="1" t="s">
        <v>150</v>
      </c>
      <c r="Y255" s="1" t="s">
        <v>150</v>
      </c>
      <c r="Z255" s="3">
        <v>4075</v>
      </c>
      <c r="AA255" s="4">
        <f t="shared" si="63"/>
        <v>41</v>
      </c>
      <c r="AB255" s="4">
        <f t="shared" si="75"/>
        <v>2303.5650267999999</v>
      </c>
      <c r="AC255" s="4">
        <f t="shared" si="72"/>
        <v>41</v>
      </c>
      <c r="AD255" s="4">
        <f t="shared" si="68"/>
        <v>652.3920885</v>
      </c>
      <c r="AE255" s="4">
        <v>41</v>
      </c>
      <c r="AF255" s="4">
        <v>41</v>
      </c>
      <c r="AG255" s="4">
        <f t="shared" si="70"/>
        <v>41</v>
      </c>
      <c r="AI255" t="e">
        <f t="shared" si="60"/>
        <v>#N/A</v>
      </c>
      <c r="AJ255">
        <v>2233.61</v>
      </c>
      <c r="AK255" s="2">
        <v>2233.61</v>
      </c>
      <c r="AL255" s="2">
        <f t="shared" si="71"/>
        <v>2233.61</v>
      </c>
      <c r="AM255" s="4"/>
      <c r="AN255" t="e">
        <f>VLOOKUP([1]!Tabelle13[[#This Row],[Vlookup this ID for freight costs]],$AL$2:$AL$6811,2,FALSE)</f>
        <v>#REF!</v>
      </c>
      <c r="AP255">
        <v>17.86</v>
      </c>
      <c r="AQ255">
        <v>17.86</v>
      </c>
      <c r="AR255" s="4">
        <v>25</v>
      </c>
      <c r="AS255" s="4">
        <v>9</v>
      </c>
      <c r="AT255" s="4">
        <v>2009</v>
      </c>
      <c r="AU255" s="4">
        <v>25</v>
      </c>
      <c r="AV255" s="4">
        <v>9</v>
      </c>
      <c r="AW255" s="4">
        <v>2009</v>
      </c>
      <c r="AX255" t="str">
        <f t="shared" si="61"/>
        <v>No Delay</v>
      </c>
      <c r="AY255">
        <f t="shared" si="62"/>
        <v>0</v>
      </c>
    </row>
    <row r="256" spans="1:51" x14ac:dyDescent="0.2">
      <c r="A256" s="3">
        <v>86266</v>
      </c>
      <c r="B256" s="1" t="s">
        <v>175</v>
      </c>
      <c r="C256" s="1" t="s">
        <v>165</v>
      </c>
      <c r="D256" s="1" t="s">
        <v>130</v>
      </c>
      <c r="E256" s="1" t="s">
        <v>53</v>
      </c>
      <c r="F256" s="1" t="s">
        <v>53</v>
      </c>
      <c r="G256" s="13" t="s">
        <v>511</v>
      </c>
      <c r="H256" s="12">
        <v>40256</v>
      </c>
      <c r="I256" s="12" t="s">
        <v>512</v>
      </c>
      <c r="J256" s="12">
        <v>40235</v>
      </c>
      <c r="K256" s="4">
        <v>2202</v>
      </c>
      <c r="L256" s="1" t="s">
        <v>146</v>
      </c>
      <c r="M256" s="1" t="s">
        <v>132</v>
      </c>
      <c r="N256" s="1" t="s">
        <v>178</v>
      </c>
      <c r="O256" s="1" t="s">
        <v>93</v>
      </c>
      <c r="P256">
        <v>60</v>
      </c>
      <c r="Q256">
        <v>744</v>
      </c>
      <c r="R256">
        <v>5602.32</v>
      </c>
      <c r="S256">
        <v>7.53</v>
      </c>
      <c r="T256">
        <v>0.13</v>
      </c>
      <c r="U256">
        <f t="shared" si="58"/>
        <v>5602.3200000000006</v>
      </c>
      <c r="V256">
        <f t="shared" si="59"/>
        <v>44640</v>
      </c>
      <c r="W256" s="1" t="s">
        <v>155</v>
      </c>
      <c r="X256" s="1" t="s">
        <v>1236</v>
      </c>
      <c r="Y256" s="1" t="s">
        <v>156</v>
      </c>
      <c r="Z256" s="3">
        <v>5457</v>
      </c>
      <c r="AA256" s="4">
        <f t="shared" si="63"/>
        <v>41</v>
      </c>
      <c r="AB256" s="4">
        <f t="shared" si="75"/>
        <v>2326.3925691999998</v>
      </c>
      <c r="AC256" s="4">
        <f t="shared" si="72"/>
        <v>41</v>
      </c>
      <c r="AD256" s="4">
        <f t="shared" si="68"/>
        <v>1224.5634010000001</v>
      </c>
      <c r="AE256" s="4">
        <v>41</v>
      </c>
      <c r="AF256" s="4">
        <v>41</v>
      </c>
      <c r="AG256" s="4">
        <f t="shared" si="70"/>
        <v>41</v>
      </c>
      <c r="AI256" t="e">
        <f t="shared" si="60"/>
        <v>#N/A</v>
      </c>
      <c r="AJ256">
        <v>1152.1400000000001</v>
      </c>
      <c r="AK256" s="2">
        <v>1152.1400000000001</v>
      </c>
      <c r="AL256" s="2">
        <f t="shared" si="71"/>
        <v>1152.1400000000001</v>
      </c>
      <c r="AM256" s="4"/>
      <c r="AN256" t="e">
        <f>VLOOKUP([1]!Tabelle13[[#This Row],[Vlookup this ID for freight costs]],$AL$2:$AL$6811,2,FALSE)</f>
        <v>#REF!</v>
      </c>
      <c r="AP256">
        <v>10.98</v>
      </c>
      <c r="AQ256">
        <v>10.98</v>
      </c>
      <c r="AR256" s="4">
        <v>19</v>
      </c>
      <c r="AS256" s="4">
        <v>4</v>
      </c>
      <c r="AT256" s="4">
        <v>2010</v>
      </c>
      <c r="AU256" s="4">
        <v>26</v>
      </c>
      <c r="AV256" s="4">
        <v>2</v>
      </c>
      <c r="AW256" s="4">
        <v>2010</v>
      </c>
      <c r="AX256" t="str">
        <f t="shared" si="61"/>
        <v>No Delay</v>
      </c>
      <c r="AY256">
        <f t="shared" si="62"/>
        <v>0</v>
      </c>
    </row>
    <row r="257" spans="1:51" x14ac:dyDescent="0.2">
      <c r="A257" s="3">
        <v>12266</v>
      </c>
      <c r="B257" s="1" t="s">
        <v>350</v>
      </c>
      <c r="C257" s="1" t="s">
        <v>65</v>
      </c>
      <c r="D257" s="1" t="s">
        <v>130</v>
      </c>
      <c r="E257" s="1" t="s">
        <v>152</v>
      </c>
      <c r="F257" s="1" t="s">
        <v>152</v>
      </c>
      <c r="G257" s="13" t="s">
        <v>166</v>
      </c>
      <c r="H257" s="12">
        <v>39891</v>
      </c>
      <c r="I257" s="12" t="s">
        <v>166</v>
      </c>
      <c r="J257" s="12">
        <v>39891</v>
      </c>
      <c r="K257" s="4">
        <v>1415</v>
      </c>
      <c r="L257" s="1" t="s">
        <v>146</v>
      </c>
      <c r="M257" s="1" t="s">
        <v>132</v>
      </c>
      <c r="N257" s="1" t="s">
        <v>154</v>
      </c>
      <c r="O257" s="1" t="s">
        <v>93</v>
      </c>
      <c r="P257">
        <v>60</v>
      </c>
      <c r="Q257">
        <v>370</v>
      </c>
      <c r="R257">
        <v>4218</v>
      </c>
      <c r="S257">
        <v>11.4</v>
      </c>
      <c r="T257">
        <v>0.19</v>
      </c>
      <c r="U257">
        <f t="shared" si="58"/>
        <v>4218</v>
      </c>
      <c r="V257">
        <f t="shared" si="59"/>
        <v>22200</v>
      </c>
      <c r="W257" s="1" t="s">
        <v>155</v>
      </c>
      <c r="X257" s="1" t="s">
        <v>1236</v>
      </c>
      <c r="Y257" s="1" t="s">
        <v>156</v>
      </c>
      <c r="Z257" s="3">
        <v>7726</v>
      </c>
      <c r="AA257" s="4">
        <f t="shared" si="63"/>
        <v>42</v>
      </c>
      <c r="AB257" s="4">
        <f t="shared" si="75"/>
        <v>2285.346892</v>
      </c>
      <c r="AC257" s="4">
        <f t="shared" si="72"/>
        <v>42</v>
      </c>
      <c r="AD257" s="4">
        <f t="shared" si="68"/>
        <v>1258.5</v>
      </c>
      <c r="AE257" s="4">
        <v>42</v>
      </c>
      <c r="AF257" s="4">
        <v>42</v>
      </c>
      <c r="AG257" s="4">
        <f t="shared" si="70"/>
        <v>42</v>
      </c>
      <c r="AI257" t="e">
        <f t="shared" si="60"/>
        <v>#N/A</v>
      </c>
      <c r="AJ257" t="s">
        <v>81</v>
      </c>
      <c r="AK257" s="2"/>
      <c r="AL257" s="2" t="str">
        <f t="shared" si="71"/>
        <v>Freight Included in Commodity Cost</v>
      </c>
      <c r="AM257" s="4"/>
      <c r="AN257" t="e">
        <f>VLOOKUP([1]!Tabelle13[[#This Row],[Vlookup this ID for freight costs]],$AL$2:$AL$6811,2,FALSE)</f>
        <v>#REF!</v>
      </c>
      <c r="AP257">
        <v>8.27</v>
      </c>
      <c r="AQ257">
        <v>8.27</v>
      </c>
      <c r="AR257" s="4">
        <v>19</v>
      </c>
      <c r="AS257" s="4">
        <v>4</v>
      </c>
      <c r="AT257" s="4">
        <v>2009</v>
      </c>
      <c r="AU257" s="4">
        <v>19</v>
      </c>
      <c r="AV257" s="4">
        <v>4</v>
      </c>
      <c r="AW257" s="4">
        <v>2009</v>
      </c>
      <c r="AX257" t="str">
        <f t="shared" si="61"/>
        <v>No Delay</v>
      </c>
      <c r="AY257">
        <f t="shared" si="62"/>
        <v>0</v>
      </c>
    </row>
    <row r="258" spans="1:51" x14ac:dyDescent="0.2">
      <c r="A258" s="3">
        <v>12272</v>
      </c>
      <c r="B258" s="1" t="s">
        <v>133</v>
      </c>
      <c r="C258" s="1" t="s">
        <v>51</v>
      </c>
      <c r="D258" s="1" t="s">
        <v>130</v>
      </c>
      <c r="E258" s="1" t="s">
        <v>53</v>
      </c>
      <c r="F258" s="1" t="s">
        <v>53</v>
      </c>
      <c r="G258" s="13" t="s">
        <v>513</v>
      </c>
      <c r="H258" s="12">
        <v>39948</v>
      </c>
      <c r="I258" s="12" t="s">
        <v>513</v>
      </c>
      <c r="J258" s="12">
        <v>39948</v>
      </c>
      <c r="K258" s="4">
        <v>1553</v>
      </c>
      <c r="L258" s="1" t="s">
        <v>146</v>
      </c>
      <c r="M258" s="1" t="s">
        <v>132</v>
      </c>
      <c r="N258" s="1" t="s">
        <v>221</v>
      </c>
      <c r="O258" s="1" t="s">
        <v>93</v>
      </c>
      <c r="P258">
        <v>60</v>
      </c>
      <c r="Q258">
        <v>630</v>
      </c>
      <c r="R258">
        <v>976.5</v>
      </c>
      <c r="S258">
        <v>1.55</v>
      </c>
      <c r="T258">
        <v>0.03</v>
      </c>
      <c r="U258">
        <f t="shared" ref="U258:U321" si="76">S258*Q258</f>
        <v>976.5</v>
      </c>
      <c r="V258">
        <f t="shared" ref="V258:V321" si="77">Q258*P258</f>
        <v>37800</v>
      </c>
      <c r="W258" s="1" t="s">
        <v>155</v>
      </c>
      <c r="X258" s="1" t="s">
        <v>1236</v>
      </c>
      <c r="Y258" s="1" t="s">
        <v>156</v>
      </c>
      <c r="Z258" s="3">
        <v>6318</v>
      </c>
      <c r="AA258" s="4">
        <f t="shared" si="63"/>
        <v>42</v>
      </c>
      <c r="AB258" s="4">
        <f t="shared" si="75"/>
        <v>2313.88132</v>
      </c>
      <c r="AC258" s="4">
        <f t="shared" si="72"/>
        <v>42</v>
      </c>
      <c r="AD258" s="4">
        <f t="shared" si="68"/>
        <v>1130.6911064999999</v>
      </c>
      <c r="AE258" s="4">
        <v>42</v>
      </c>
      <c r="AF258" s="4">
        <v>42</v>
      </c>
      <c r="AG258" s="4">
        <f t="shared" si="70"/>
        <v>42</v>
      </c>
      <c r="AI258" t="e">
        <f t="shared" ref="AI258:AI321" si="78">INDEX($AE$2:$AE$6811,MATCH(AH258,$A$2:$A$6811,0))</f>
        <v>#N/A</v>
      </c>
      <c r="AJ258">
        <v>1217.3699999999999</v>
      </c>
      <c r="AK258" s="2">
        <v>1217.3699999999999</v>
      </c>
      <c r="AL258" s="2">
        <f t="shared" si="71"/>
        <v>1217.3699999999999</v>
      </c>
      <c r="AM258" s="4"/>
      <c r="AN258" t="e">
        <f>VLOOKUP([1]!Tabelle13[[#This Row],[Vlookup this ID for freight costs]],$AL$2:$AL$6811,2,FALSE)</f>
        <v>#REF!</v>
      </c>
      <c r="AP258">
        <v>1.91</v>
      </c>
      <c r="AQ258">
        <v>1.91</v>
      </c>
      <c r="AR258" s="4">
        <v>15</v>
      </c>
      <c r="AS258" s="4">
        <v>5</v>
      </c>
      <c r="AT258" s="4">
        <v>2009</v>
      </c>
      <c r="AU258" s="4">
        <v>15</v>
      </c>
      <c r="AV258" s="4">
        <v>5</v>
      </c>
      <c r="AW258" s="4">
        <v>2009</v>
      </c>
      <c r="AX258" t="str">
        <f t="shared" ref="AX258:AX321" si="79">IF(DATE(AW258,AV258,AU258)&lt;=DATE(AT258,AS258,AR258),"No Delay","Delay")</f>
        <v>No Delay</v>
      </c>
      <c r="AY258">
        <f t="shared" ref="AY258:AY321" si="80">IF(_xlfn.DAYS(J258,H258)&gt;0, _xlfn.DAYS(J258,H258),0)</f>
        <v>0</v>
      </c>
    </row>
    <row r="259" spans="1:51" x14ac:dyDescent="0.2">
      <c r="A259" s="3">
        <v>83408</v>
      </c>
      <c r="B259" s="1" t="s">
        <v>151</v>
      </c>
      <c r="C259" s="1" t="s">
        <v>65</v>
      </c>
      <c r="D259" s="1" t="s">
        <v>130</v>
      </c>
      <c r="E259" s="1" t="s">
        <v>152</v>
      </c>
      <c r="F259" s="1" t="s">
        <v>152</v>
      </c>
      <c r="G259" s="13" t="s">
        <v>194</v>
      </c>
      <c r="H259" s="12">
        <v>40287</v>
      </c>
      <c r="I259" s="12" t="s">
        <v>195</v>
      </c>
      <c r="J259" s="12">
        <v>40268</v>
      </c>
      <c r="K259" s="4">
        <v>2299</v>
      </c>
      <c r="L259" s="1" t="s">
        <v>146</v>
      </c>
      <c r="M259" s="1" t="s">
        <v>132</v>
      </c>
      <c r="N259" s="1" t="s">
        <v>265</v>
      </c>
      <c r="O259" s="1" t="s">
        <v>93</v>
      </c>
      <c r="P259">
        <v>60</v>
      </c>
      <c r="Q259">
        <v>434</v>
      </c>
      <c r="R259">
        <v>1184.82</v>
      </c>
      <c r="S259">
        <v>2.73</v>
      </c>
      <c r="T259">
        <v>0.05</v>
      </c>
      <c r="U259">
        <f t="shared" si="76"/>
        <v>1184.82</v>
      </c>
      <c r="V259">
        <f t="shared" si="77"/>
        <v>26040</v>
      </c>
      <c r="W259" s="1" t="s">
        <v>155</v>
      </c>
      <c r="X259" s="1" t="s">
        <v>1236</v>
      </c>
      <c r="Y259" s="1" t="s">
        <v>156</v>
      </c>
      <c r="Z259" s="3">
        <v>7726</v>
      </c>
      <c r="AA259" s="4">
        <f t="shared" ref="AA259:AA322" si="81">AF259</f>
        <v>42</v>
      </c>
      <c r="AB259" s="4">
        <f t="shared" si="75"/>
        <v>2292.3707512000001</v>
      </c>
      <c r="AC259" s="4">
        <f t="shared" si="72"/>
        <v>42</v>
      </c>
      <c r="AD259" s="4">
        <f t="shared" si="68"/>
        <v>64</v>
      </c>
      <c r="AE259" s="4">
        <v>42</v>
      </c>
      <c r="AF259" s="4">
        <v>42</v>
      </c>
      <c r="AG259" s="4">
        <f t="shared" si="70"/>
        <v>42</v>
      </c>
      <c r="AI259" t="e">
        <f t="shared" si="78"/>
        <v>#N/A</v>
      </c>
      <c r="AJ259" t="s">
        <v>81</v>
      </c>
      <c r="AK259" s="2"/>
      <c r="AL259" s="2" t="str">
        <f t="shared" si="71"/>
        <v>Freight Included in Commodity Cost</v>
      </c>
      <c r="AM259" s="4"/>
      <c r="AN259" t="e">
        <f>VLOOKUP([1]!Tabelle13[[#This Row],[Vlookup this ID for freight costs]],$AL$2:$AL$6811,2,FALSE)</f>
        <v>#REF!</v>
      </c>
      <c r="AP259">
        <v>2.5499999999999998</v>
      </c>
      <c r="AQ259">
        <v>2.5499999999999998</v>
      </c>
      <c r="AR259" s="4">
        <v>19</v>
      </c>
      <c r="AS259" s="4">
        <v>4</v>
      </c>
      <c r="AT259" s="4">
        <v>2010</v>
      </c>
      <c r="AU259" s="4">
        <v>31</v>
      </c>
      <c r="AV259" s="4">
        <v>3</v>
      </c>
      <c r="AW259" s="4">
        <v>2010</v>
      </c>
      <c r="AX259" t="str">
        <f t="shared" si="79"/>
        <v>No Delay</v>
      </c>
      <c r="AY259">
        <f t="shared" si="80"/>
        <v>0</v>
      </c>
    </row>
    <row r="260" spans="1:51" x14ac:dyDescent="0.2">
      <c r="A260" s="3">
        <v>84576</v>
      </c>
      <c r="B260" s="1" t="s">
        <v>151</v>
      </c>
      <c r="C260" s="1" t="s">
        <v>65</v>
      </c>
      <c r="D260" s="1" t="s">
        <v>130</v>
      </c>
      <c r="E260" s="1" t="s">
        <v>53</v>
      </c>
      <c r="F260" s="1" t="s">
        <v>53</v>
      </c>
      <c r="G260" s="13" t="s">
        <v>189</v>
      </c>
      <c r="H260" s="12">
        <v>40374</v>
      </c>
      <c r="I260" s="12" t="s">
        <v>190</v>
      </c>
      <c r="J260" s="12">
        <v>40357</v>
      </c>
      <c r="K260" s="4">
        <v>2576</v>
      </c>
      <c r="L260" s="1" t="s">
        <v>146</v>
      </c>
      <c r="M260" s="1" t="s">
        <v>132</v>
      </c>
      <c r="N260" s="1" t="s">
        <v>514</v>
      </c>
      <c r="O260" s="1" t="s">
        <v>93</v>
      </c>
      <c r="P260">
        <v>90</v>
      </c>
      <c r="Q260">
        <v>87</v>
      </c>
      <c r="R260">
        <v>1827</v>
      </c>
      <c r="S260">
        <v>21</v>
      </c>
      <c r="T260">
        <v>0.23</v>
      </c>
      <c r="U260">
        <f t="shared" si="76"/>
        <v>1827</v>
      </c>
      <c r="V260">
        <f t="shared" si="77"/>
        <v>7830</v>
      </c>
      <c r="W260" s="1" t="s">
        <v>155</v>
      </c>
      <c r="X260" s="1" t="s">
        <v>1236</v>
      </c>
      <c r="Y260" s="1" t="s">
        <v>156</v>
      </c>
      <c r="Z260" s="3">
        <v>7726</v>
      </c>
      <c r="AA260" s="4">
        <f t="shared" si="81"/>
        <v>42</v>
      </c>
      <c r="AB260" s="4">
        <f t="shared" si="75"/>
        <v>2254.2882645999998</v>
      </c>
      <c r="AC260" s="4">
        <f t="shared" ref="AC260:AC291" si="82">AF260</f>
        <v>42</v>
      </c>
      <c r="AD260" s="4">
        <f t="shared" si="68"/>
        <v>1150.7785210000002</v>
      </c>
      <c r="AE260" s="4">
        <v>42</v>
      </c>
      <c r="AF260" s="4">
        <v>42</v>
      </c>
      <c r="AG260" s="4">
        <f t="shared" si="70"/>
        <v>42</v>
      </c>
      <c r="AI260" t="e">
        <f t="shared" si="78"/>
        <v>#N/A</v>
      </c>
      <c r="AJ260" t="s">
        <v>81</v>
      </c>
      <c r="AK260" s="2"/>
      <c r="AL260" s="2" t="str">
        <f t="shared" si="71"/>
        <v>Freight Included in Commodity Cost</v>
      </c>
      <c r="AM260" s="4"/>
      <c r="AN260" t="e">
        <f>VLOOKUP([1]!Tabelle13[[#This Row],[Vlookup this ID for freight costs]],$AL$2:$AL$6811,2,FALSE)</f>
        <v>#REF!</v>
      </c>
      <c r="AP260">
        <v>3.94</v>
      </c>
      <c r="AQ260">
        <v>3.94</v>
      </c>
      <c r="AR260" s="4">
        <v>15</v>
      </c>
      <c r="AS260" s="4">
        <v>7</v>
      </c>
      <c r="AT260" s="4">
        <v>2010</v>
      </c>
      <c r="AU260" s="4">
        <v>28</v>
      </c>
      <c r="AV260" s="4">
        <v>6</v>
      </c>
      <c r="AW260" s="4">
        <v>2010</v>
      </c>
      <c r="AX260" t="str">
        <f t="shared" si="79"/>
        <v>No Delay</v>
      </c>
      <c r="AY260">
        <f t="shared" si="80"/>
        <v>0</v>
      </c>
    </row>
    <row r="261" spans="1:51" x14ac:dyDescent="0.2">
      <c r="A261" s="3">
        <v>85106</v>
      </c>
      <c r="B261" s="1" t="s">
        <v>151</v>
      </c>
      <c r="C261" s="1" t="s">
        <v>65</v>
      </c>
      <c r="D261" s="1" t="s">
        <v>130</v>
      </c>
      <c r="E261" s="1" t="s">
        <v>152</v>
      </c>
      <c r="F261" s="1" t="s">
        <v>152</v>
      </c>
      <c r="G261" s="13" t="s">
        <v>230</v>
      </c>
      <c r="H261" s="12">
        <v>40329</v>
      </c>
      <c r="I261" s="12" t="s">
        <v>377</v>
      </c>
      <c r="J261" s="12">
        <v>40316</v>
      </c>
      <c r="K261" s="4">
        <v>2437</v>
      </c>
      <c r="L261" s="1" t="s">
        <v>146</v>
      </c>
      <c r="M261" s="1" t="s">
        <v>132</v>
      </c>
      <c r="N261" s="1" t="s">
        <v>514</v>
      </c>
      <c r="O261" s="1" t="s">
        <v>93</v>
      </c>
      <c r="P261">
        <v>90</v>
      </c>
      <c r="Q261">
        <v>250</v>
      </c>
      <c r="R261">
        <v>6875</v>
      </c>
      <c r="S261">
        <v>27.5</v>
      </c>
      <c r="T261">
        <v>0.31</v>
      </c>
      <c r="U261">
        <f t="shared" si="76"/>
        <v>6875</v>
      </c>
      <c r="V261">
        <f t="shared" si="77"/>
        <v>22500</v>
      </c>
      <c r="W261" s="1" t="s">
        <v>155</v>
      </c>
      <c r="X261" s="1" t="s">
        <v>1236</v>
      </c>
      <c r="Y261" s="1" t="s">
        <v>156</v>
      </c>
      <c r="Z261" s="3">
        <v>7726</v>
      </c>
      <c r="AA261" s="4">
        <f t="shared" si="81"/>
        <v>42</v>
      </c>
      <c r="AB261" s="4">
        <f t="shared" si="75"/>
        <v>2272.1771559999997</v>
      </c>
      <c r="AC261" s="4">
        <f t="shared" si="82"/>
        <v>42</v>
      </c>
      <c r="AD261" s="4">
        <f t="shared" si="68"/>
        <v>241.16666666666666</v>
      </c>
      <c r="AE261" s="4">
        <v>42</v>
      </c>
      <c r="AF261" s="4">
        <v>42</v>
      </c>
      <c r="AG261" s="4">
        <f t="shared" si="70"/>
        <v>42</v>
      </c>
      <c r="AI261" t="e">
        <f t="shared" si="78"/>
        <v>#N/A</v>
      </c>
      <c r="AJ261">
        <v>9736.1</v>
      </c>
      <c r="AK261" s="2">
        <v>9736.1</v>
      </c>
      <c r="AL261" s="2">
        <f t="shared" si="71"/>
        <v>9736.1</v>
      </c>
      <c r="AM261" s="4"/>
      <c r="AN261" t="e">
        <f>VLOOKUP([1]!Tabelle13[[#This Row],[Vlookup this ID for freight costs]],$AL$2:$AL$6811,2,FALSE)</f>
        <v>#REF!</v>
      </c>
      <c r="AP261">
        <v>14.82</v>
      </c>
      <c r="AQ261">
        <v>14.82</v>
      </c>
      <c r="AR261" s="4">
        <v>31</v>
      </c>
      <c r="AS261" s="4">
        <v>5</v>
      </c>
      <c r="AT261" s="4">
        <v>2010</v>
      </c>
      <c r="AU261" s="4">
        <v>18</v>
      </c>
      <c r="AV261" s="4">
        <v>5</v>
      </c>
      <c r="AW261" s="4">
        <v>2010</v>
      </c>
      <c r="AX261" t="str">
        <f t="shared" si="79"/>
        <v>No Delay</v>
      </c>
      <c r="AY261">
        <f t="shared" si="80"/>
        <v>0</v>
      </c>
    </row>
    <row r="262" spans="1:51" x14ac:dyDescent="0.2">
      <c r="A262" s="3">
        <v>13608</v>
      </c>
      <c r="B262" s="1" t="s">
        <v>175</v>
      </c>
      <c r="C262" s="1" t="s">
        <v>165</v>
      </c>
      <c r="D262" s="1" t="s">
        <v>100</v>
      </c>
      <c r="E262" s="1" t="s">
        <v>53</v>
      </c>
      <c r="F262" s="1" t="s">
        <v>53</v>
      </c>
      <c r="G262" s="13" t="s">
        <v>397</v>
      </c>
      <c r="H262" s="12">
        <v>41050</v>
      </c>
      <c r="I262" s="12" t="s">
        <v>397</v>
      </c>
      <c r="J262" s="12">
        <v>41050</v>
      </c>
      <c r="K262" s="4">
        <v>3917</v>
      </c>
      <c r="L262" s="1" t="s">
        <v>146</v>
      </c>
      <c r="M262" s="1" t="s">
        <v>240</v>
      </c>
      <c r="N262" s="1" t="s">
        <v>241</v>
      </c>
      <c r="O262" s="1" t="s">
        <v>242</v>
      </c>
      <c r="P262">
        <v>120</v>
      </c>
      <c r="Q262">
        <v>121</v>
      </c>
      <c r="R262">
        <v>9075</v>
      </c>
      <c r="S262">
        <v>75</v>
      </c>
      <c r="T262">
        <v>0.62</v>
      </c>
      <c r="U262">
        <f t="shared" si="76"/>
        <v>9075</v>
      </c>
      <c r="V262">
        <f t="shared" si="77"/>
        <v>14520</v>
      </c>
      <c r="W262" s="1" t="s">
        <v>243</v>
      </c>
      <c r="X262" s="1" t="s">
        <v>244</v>
      </c>
      <c r="Y262" s="1" t="s">
        <v>244</v>
      </c>
      <c r="Z262" s="3">
        <v>5022</v>
      </c>
      <c r="AA262" s="4">
        <f t="shared" si="81"/>
        <v>43</v>
      </c>
      <c r="AB262" s="4">
        <f t="shared" si="75"/>
        <v>2258.0196897999999</v>
      </c>
      <c r="AC262" s="4">
        <f t="shared" si="82"/>
        <v>43</v>
      </c>
      <c r="AD262" s="4">
        <f t="shared" si="68"/>
        <v>875.49751533333335</v>
      </c>
      <c r="AE262" s="4">
        <v>43</v>
      </c>
      <c r="AF262" s="4">
        <v>43</v>
      </c>
      <c r="AG262" s="4">
        <f t="shared" si="70"/>
        <v>43</v>
      </c>
      <c r="AI262" t="e">
        <f t="shared" si="78"/>
        <v>#N/A</v>
      </c>
      <c r="AJ262">
        <v>199</v>
      </c>
      <c r="AK262" s="2">
        <v>199</v>
      </c>
      <c r="AL262" s="2">
        <f t="shared" si="71"/>
        <v>199</v>
      </c>
      <c r="AM262" s="4"/>
      <c r="AN262" t="e">
        <f>VLOOKUP([1]!Tabelle13[[#This Row],[Vlookup this ID for freight costs]],$AL$2:$AL$6811,2,FALSE)</f>
        <v>#REF!</v>
      </c>
      <c r="AP262">
        <v>12.72</v>
      </c>
      <c r="AQ262">
        <v>12.72</v>
      </c>
      <c r="AR262" s="4">
        <v>21</v>
      </c>
      <c r="AS262" s="4">
        <v>5</v>
      </c>
      <c r="AT262" s="4">
        <v>2012</v>
      </c>
      <c r="AU262" s="4">
        <v>21</v>
      </c>
      <c r="AV262" s="4">
        <v>5</v>
      </c>
      <c r="AW262" s="4">
        <v>2012</v>
      </c>
      <c r="AX262" t="str">
        <f t="shared" si="79"/>
        <v>No Delay</v>
      </c>
      <c r="AY262">
        <f t="shared" si="80"/>
        <v>0</v>
      </c>
    </row>
    <row r="263" spans="1:51" x14ac:dyDescent="0.2">
      <c r="A263" s="3">
        <v>22684</v>
      </c>
      <c r="B263" s="1" t="s">
        <v>175</v>
      </c>
      <c r="C263" s="1" t="s">
        <v>165</v>
      </c>
      <c r="D263" s="1" t="s">
        <v>100</v>
      </c>
      <c r="E263" s="1" t="s">
        <v>53</v>
      </c>
      <c r="F263" s="1" t="s">
        <v>53</v>
      </c>
      <c r="G263" s="13" t="s">
        <v>322</v>
      </c>
      <c r="H263" s="12">
        <v>40694</v>
      </c>
      <c r="I263" s="12" t="s">
        <v>322</v>
      </c>
      <c r="J263" s="12">
        <v>40694</v>
      </c>
      <c r="K263" s="4">
        <v>3215</v>
      </c>
      <c r="L263" s="1" t="s">
        <v>146</v>
      </c>
      <c r="M263" s="1" t="s">
        <v>240</v>
      </c>
      <c r="N263" s="1" t="s">
        <v>352</v>
      </c>
      <c r="O263" s="1" t="s">
        <v>344</v>
      </c>
      <c r="P263">
        <v>120</v>
      </c>
      <c r="Q263">
        <v>259</v>
      </c>
      <c r="R263">
        <v>24123.26</v>
      </c>
      <c r="S263">
        <v>93.14</v>
      </c>
      <c r="T263">
        <v>0.78</v>
      </c>
      <c r="U263">
        <f t="shared" si="76"/>
        <v>24123.26</v>
      </c>
      <c r="V263">
        <f t="shared" si="77"/>
        <v>31080</v>
      </c>
      <c r="W263" s="1" t="s">
        <v>149</v>
      </c>
      <c r="X263" s="1" t="s">
        <v>150</v>
      </c>
      <c r="Y263" s="1" t="s">
        <v>150</v>
      </c>
      <c r="Z263" s="3">
        <v>3680</v>
      </c>
      <c r="AA263" s="4">
        <f t="shared" si="81"/>
        <v>43</v>
      </c>
      <c r="AB263" s="4">
        <f t="shared" si="75"/>
        <v>2273.1648861999997</v>
      </c>
      <c r="AC263" s="4">
        <f t="shared" si="82"/>
        <v>43</v>
      </c>
      <c r="AD263" s="4">
        <f t="shared" si="68"/>
        <v>92</v>
      </c>
      <c r="AE263" s="4">
        <v>43</v>
      </c>
      <c r="AF263" s="4">
        <v>43</v>
      </c>
      <c r="AG263" s="4">
        <f t="shared" si="70"/>
        <v>43</v>
      </c>
      <c r="AI263" t="e">
        <f t="shared" si="78"/>
        <v>#N/A</v>
      </c>
      <c r="AJ263">
        <v>466</v>
      </c>
      <c r="AK263" s="2">
        <v>466</v>
      </c>
      <c r="AL263" s="2">
        <f t="shared" si="71"/>
        <v>466</v>
      </c>
      <c r="AM263" s="4"/>
      <c r="AN263" t="e">
        <f>VLOOKUP([1]!Tabelle13[[#This Row],[Vlookup this ID for freight costs]],$AL$2:$AL$6811,2,FALSE)</f>
        <v>#REF!</v>
      </c>
      <c r="AP263">
        <v>39.799999999999997</v>
      </c>
      <c r="AQ263">
        <v>39.799999999999997</v>
      </c>
      <c r="AR263" s="4">
        <v>31</v>
      </c>
      <c r="AS263" s="4">
        <v>5</v>
      </c>
      <c r="AT263" s="4">
        <v>2011</v>
      </c>
      <c r="AU263" s="4">
        <v>31</v>
      </c>
      <c r="AV263" s="4">
        <v>5</v>
      </c>
      <c r="AW263" s="4">
        <v>2011</v>
      </c>
      <c r="AX263" t="str">
        <f t="shared" si="79"/>
        <v>No Delay</v>
      </c>
      <c r="AY263">
        <f t="shared" si="80"/>
        <v>0</v>
      </c>
    </row>
    <row r="264" spans="1:51" x14ac:dyDescent="0.2">
      <c r="A264" s="3">
        <v>85786</v>
      </c>
      <c r="B264" s="1" t="s">
        <v>50</v>
      </c>
      <c r="C264" s="1" t="s">
        <v>51</v>
      </c>
      <c r="D264" s="1" t="s">
        <v>130</v>
      </c>
      <c r="E264" s="1" t="s">
        <v>101</v>
      </c>
      <c r="F264" s="1" t="s">
        <v>101</v>
      </c>
      <c r="G264" s="13" t="s">
        <v>515</v>
      </c>
      <c r="H264" s="12">
        <v>40806</v>
      </c>
      <c r="I264" s="12" t="s">
        <v>259</v>
      </c>
      <c r="J264" s="12">
        <v>40816</v>
      </c>
      <c r="K264" s="4">
        <v>3490</v>
      </c>
      <c r="L264" s="1" t="s">
        <v>146</v>
      </c>
      <c r="M264" s="1" t="s">
        <v>132</v>
      </c>
      <c r="N264" s="1" t="s">
        <v>221</v>
      </c>
      <c r="O264" s="1" t="s">
        <v>93</v>
      </c>
      <c r="P264">
        <v>60</v>
      </c>
      <c r="Q264">
        <v>538</v>
      </c>
      <c r="R264">
        <v>753.2</v>
      </c>
      <c r="S264">
        <v>1.4</v>
      </c>
      <c r="T264">
        <v>0.02</v>
      </c>
      <c r="U264">
        <f t="shared" si="76"/>
        <v>753.19999999999993</v>
      </c>
      <c r="V264">
        <f t="shared" si="77"/>
        <v>32280</v>
      </c>
      <c r="W264" s="1" t="s">
        <v>155</v>
      </c>
      <c r="X264" s="1" t="s">
        <v>1236</v>
      </c>
      <c r="Y264" s="1" t="s">
        <v>156</v>
      </c>
      <c r="Z264" s="3">
        <v>14703</v>
      </c>
      <c r="AA264" s="4">
        <f t="shared" si="81"/>
        <v>43</v>
      </c>
      <c r="AB264" s="4">
        <f t="shared" si="75"/>
        <v>2303.7845223999998</v>
      </c>
      <c r="AC264" s="4">
        <f t="shared" si="82"/>
        <v>43</v>
      </c>
      <c r="AD264" s="4">
        <f t="shared" si="68"/>
        <v>1334.3631633333332</v>
      </c>
      <c r="AE264" s="4">
        <v>43</v>
      </c>
      <c r="AF264" s="4">
        <v>43</v>
      </c>
      <c r="AG264" s="4">
        <f t="shared" si="70"/>
        <v>43</v>
      </c>
      <c r="AI264" t="e">
        <f t="shared" si="78"/>
        <v>#N/A</v>
      </c>
      <c r="AJ264">
        <v>888.93</v>
      </c>
      <c r="AK264" s="2">
        <v>888.93</v>
      </c>
      <c r="AL264" s="2">
        <f t="shared" si="71"/>
        <v>888.93</v>
      </c>
      <c r="AM264" s="4"/>
      <c r="AN264" t="e">
        <f>VLOOKUP([1]!Tabelle13[[#This Row],[Vlookup this ID for freight costs]],$AL$2:$AL$6811,2,FALSE)</f>
        <v>#REF!</v>
      </c>
      <c r="AP264">
        <v>1.24</v>
      </c>
      <c r="AQ264">
        <v>1.24</v>
      </c>
      <c r="AR264" s="4">
        <v>20</v>
      </c>
      <c r="AS264" s="4">
        <v>9</v>
      </c>
      <c r="AT264" s="4">
        <v>2011</v>
      </c>
      <c r="AU264" s="4">
        <v>30</v>
      </c>
      <c r="AV264" s="4">
        <v>9</v>
      </c>
      <c r="AW264" s="4">
        <v>2011</v>
      </c>
      <c r="AX264" t="str">
        <f t="shared" si="79"/>
        <v>Delay</v>
      </c>
      <c r="AY264">
        <f t="shared" si="80"/>
        <v>10</v>
      </c>
    </row>
    <row r="265" spans="1:51" x14ac:dyDescent="0.2">
      <c r="A265" s="3">
        <v>83375</v>
      </c>
      <c r="B265" s="1" t="s">
        <v>175</v>
      </c>
      <c r="C265" s="1" t="s">
        <v>165</v>
      </c>
      <c r="D265" s="1" t="s">
        <v>130</v>
      </c>
      <c r="E265" s="1" t="s">
        <v>53</v>
      </c>
      <c r="F265" s="1" t="s">
        <v>53</v>
      </c>
      <c r="G265" s="13" t="s">
        <v>516</v>
      </c>
      <c r="H265" s="12">
        <v>40137</v>
      </c>
      <c r="I265" s="12" t="s">
        <v>517</v>
      </c>
      <c r="J265" s="12">
        <v>40127</v>
      </c>
      <c r="K265" s="4">
        <v>2004</v>
      </c>
      <c r="L265" s="1" t="s">
        <v>146</v>
      </c>
      <c r="M265" s="1" t="s">
        <v>132</v>
      </c>
      <c r="N265" s="1" t="s">
        <v>238</v>
      </c>
      <c r="O265" s="1" t="s">
        <v>93</v>
      </c>
      <c r="P265">
        <v>30</v>
      </c>
      <c r="Q265">
        <v>200</v>
      </c>
      <c r="R265">
        <v>2000</v>
      </c>
      <c r="S265">
        <v>10</v>
      </c>
      <c r="T265">
        <v>0.33</v>
      </c>
      <c r="U265">
        <f t="shared" si="76"/>
        <v>2000</v>
      </c>
      <c r="V265">
        <f t="shared" si="77"/>
        <v>6000</v>
      </c>
      <c r="W265" s="1" t="s">
        <v>160</v>
      </c>
      <c r="X265" s="1" t="s">
        <v>1236</v>
      </c>
      <c r="Y265" s="1" t="s">
        <v>161</v>
      </c>
      <c r="Z265" s="3">
        <v>5149</v>
      </c>
      <c r="AA265" s="4">
        <f t="shared" si="81"/>
        <v>44</v>
      </c>
      <c r="AB265" s="4">
        <f t="shared" si="75"/>
        <v>2266.689766</v>
      </c>
      <c r="AC265" s="4">
        <f t="shared" si="82"/>
        <v>44</v>
      </c>
      <c r="AD265" s="4">
        <f t="shared" si="68"/>
        <v>1870.9602767272727</v>
      </c>
      <c r="AE265" s="4">
        <v>44</v>
      </c>
      <c r="AF265" s="4">
        <v>44</v>
      </c>
      <c r="AG265" s="4">
        <f t="shared" si="70"/>
        <v>44</v>
      </c>
      <c r="AI265" t="e">
        <f t="shared" si="78"/>
        <v>#N/A</v>
      </c>
      <c r="AJ265">
        <v>1483.39</v>
      </c>
      <c r="AK265" s="2">
        <v>1483.39</v>
      </c>
      <c r="AL265" s="2">
        <f t="shared" si="71"/>
        <v>1483.39</v>
      </c>
      <c r="AM265" s="4"/>
      <c r="AN265" t="e">
        <f>VLOOKUP([1]!Tabelle13[[#This Row],[Vlookup this ID for freight costs]],$AL$2:$AL$6811,2,FALSE)</f>
        <v>#REF!</v>
      </c>
      <c r="AP265">
        <v>3.92</v>
      </c>
      <c r="AQ265">
        <v>3.92</v>
      </c>
      <c r="AR265" s="4">
        <v>20</v>
      </c>
      <c r="AS265" s="4">
        <v>11</v>
      </c>
      <c r="AT265" s="4">
        <v>2009</v>
      </c>
      <c r="AU265" s="4">
        <v>10</v>
      </c>
      <c r="AV265" s="4">
        <v>11</v>
      </c>
      <c r="AW265" s="4">
        <v>2009</v>
      </c>
      <c r="AX265" t="str">
        <f t="shared" si="79"/>
        <v>No Delay</v>
      </c>
      <c r="AY265">
        <f t="shared" si="80"/>
        <v>0</v>
      </c>
    </row>
    <row r="266" spans="1:51" x14ac:dyDescent="0.2">
      <c r="A266" s="3">
        <v>84503</v>
      </c>
      <c r="B266" s="1" t="s">
        <v>175</v>
      </c>
      <c r="C266" s="1" t="s">
        <v>165</v>
      </c>
      <c r="D266" s="1" t="s">
        <v>130</v>
      </c>
      <c r="E266" s="1" t="s">
        <v>53</v>
      </c>
      <c r="F266" s="1" t="s">
        <v>53</v>
      </c>
      <c r="G266" s="13" t="s">
        <v>516</v>
      </c>
      <c r="H266" s="12">
        <v>40137</v>
      </c>
      <c r="I266" s="12" t="s">
        <v>517</v>
      </c>
      <c r="J266" s="12">
        <v>40127</v>
      </c>
      <c r="K266" s="4">
        <v>2005</v>
      </c>
      <c r="L266" s="1" t="s">
        <v>146</v>
      </c>
      <c r="M266" s="1" t="s">
        <v>132</v>
      </c>
      <c r="N266" s="1" t="s">
        <v>275</v>
      </c>
      <c r="O266" s="1" t="s">
        <v>93</v>
      </c>
      <c r="P266">
        <v>60</v>
      </c>
      <c r="Q266">
        <v>300</v>
      </c>
      <c r="R266">
        <v>2628</v>
      </c>
      <c r="S266">
        <v>8.76</v>
      </c>
      <c r="T266">
        <v>0.15</v>
      </c>
      <c r="U266">
        <f t="shared" si="76"/>
        <v>2628</v>
      </c>
      <c r="V266">
        <f t="shared" si="77"/>
        <v>18000</v>
      </c>
      <c r="W266" s="1" t="s">
        <v>155</v>
      </c>
      <c r="X266" s="1" t="s">
        <v>1236</v>
      </c>
      <c r="Y266" s="1" t="s">
        <v>156</v>
      </c>
      <c r="Z266" s="3">
        <v>5457</v>
      </c>
      <c r="AA266" s="4">
        <f t="shared" si="81"/>
        <v>44</v>
      </c>
      <c r="AB266" s="4">
        <f t="shared" si="75"/>
        <v>2277.664546</v>
      </c>
      <c r="AC266" s="4">
        <f t="shared" si="82"/>
        <v>44</v>
      </c>
      <c r="AD266" s="4">
        <f t="shared" si="68"/>
        <v>1625.2573013333333</v>
      </c>
      <c r="AE266" s="3" t="s">
        <v>518</v>
      </c>
      <c r="AF266" s="3">
        <v>44</v>
      </c>
      <c r="AG266" s="4">
        <f>AI266</f>
        <v>44</v>
      </c>
      <c r="AH266" s="4">
        <v>83375</v>
      </c>
      <c r="AI266">
        <f t="shared" si="78"/>
        <v>44</v>
      </c>
      <c r="AJ266" t="s">
        <v>518</v>
      </c>
      <c r="AK266" s="2">
        <v>1483.39</v>
      </c>
      <c r="AL266" s="2">
        <f>AN266</f>
        <v>1483.39</v>
      </c>
      <c r="AM266" s="4">
        <v>83375</v>
      </c>
      <c r="AN266">
        <f>INDEX($AJ$2:$AJ$6811,MATCH(AM266,$A$2:$A$6811,0))</f>
        <v>1483.39</v>
      </c>
      <c r="AP266">
        <v>5.15</v>
      </c>
      <c r="AQ266">
        <v>5.15</v>
      </c>
      <c r="AR266" s="4">
        <v>20</v>
      </c>
      <c r="AS266" s="4">
        <v>11</v>
      </c>
      <c r="AT266" s="4">
        <v>2009</v>
      </c>
      <c r="AU266" s="4">
        <v>10</v>
      </c>
      <c r="AV266" s="4">
        <v>11</v>
      </c>
      <c r="AW266" s="4">
        <v>2009</v>
      </c>
      <c r="AX266" t="str">
        <f t="shared" si="79"/>
        <v>No Delay</v>
      </c>
      <c r="AY266">
        <f t="shared" si="80"/>
        <v>0</v>
      </c>
    </row>
    <row r="267" spans="1:51" x14ac:dyDescent="0.2">
      <c r="A267" s="3">
        <v>85316</v>
      </c>
      <c r="B267" s="1" t="s">
        <v>172</v>
      </c>
      <c r="C267" s="1" t="s">
        <v>114</v>
      </c>
      <c r="D267" s="1" t="s">
        <v>130</v>
      </c>
      <c r="E267" s="1" t="s">
        <v>101</v>
      </c>
      <c r="F267" s="1" t="s">
        <v>101</v>
      </c>
      <c r="G267" s="13" t="s">
        <v>519</v>
      </c>
      <c r="H267" s="12">
        <v>41260</v>
      </c>
      <c r="I267" s="12" t="s">
        <v>519</v>
      </c>
      <c r="J267" s="12">
        <v>41260</v>
      </c>
      <c r="K267" s="4">
        <v>4363</v>
      </c>
      <c r="L267" s="1" t="s">
        <v>146</v>
      </c>
      <c r="M267" s="1" t="s">
        <v>132</v>
      </c>
      <c r="N267" s="1" t="s">
        <v>171</v>
      </c>
      <c r="O267" s="1" t="s">
        <v>93</v>
      </c>
      <c r="P267">
        <v>60</v>
      </c>
      <c r="Q267">
        <v>876</v>
      </c>
      <c r="R267">
        <v>1892.16</v>
      </c>
      <c r="S267">
        <v>2.16</v>
      </c>
      <c r="T267">
        <v>0.04</v>
      </c>
      <c r="U267">
        <f t="shared" si="76"/>
        <v>1892.16</v>
      </c>
      <c r="V267">
        <f t="shared" si="77"/>
        <v>52560</v>
      </c>
      <c r="W267" s="1" t="s">
        <v>179</v>
      </c>
      <c r="X267" s="1" t="s">
        <v>1236</v>
      </c>
      <c r="Y267" s="1" t="s">
        <v>156</v>
      </c>
      <c r="Z267" s="3">
        <v>14240</v>
      </c>
      <c r="AA267" s="4">
        <f t="shared" si="81"/>
        <v>44</v>
      </c>
      <c r="AB267" s="4">
        <f t="shared" si="75"/>
        <v>2340.8792788000001</v>
      </c>
      <c r="AC267" s="4">
        <f t="shared" si="82"/>
        <v>44</v>
      </c>
      <c r="AD267" s="4">
        <f t="shared" si="68"/>
        <v>51</v>
      </c>
      <c r="AE267" s="4">
        <v>44</v>
      </c>
      <c r="AF267" s="4">
        <v>44</v>
      </c>
      <c r="AG267" s="4">
        <f t="shared" ref="AG267:AG298" si="83">AE267</f>
        <v>44</v>
      </c>
      <c r="AI267" t="e">
        <f t="shared" si="78"/>
        <v>#N/A</v>
      </c>
      <c r="AJ267">
        <v>3951.02</v>
      </c>
      <c r="AK267" s="2">
        <v>3951.02</v>
      </c>
      <c r="AL267" s="2">
        <f t="shared" ref="AL267:AL298" si="84">AJ267</f>
        <v>3951.02</v>
      </c>
      <c r="AM267" s="4"/>
      <c r="AN267" t="e">
        <f>VLOOKUP([1]!Tabelle13[[#This Row],[Vlookup this ID for freight costs]],$AL$2:$AL$6811,2,FALSE)</f>
        <v>#REF!</v>
      </c>
      <c r="AP267">
        <v>2.65</v>
      </c>
      <c r="AQ267">
        <v>2.65</v>
      </c>
      <c r="AR267" s="4">
        <v>17</v>
      </c>
      <c r="AS267" s="4">
        <v>12</v>
      </c>
      <c r="AT267" s="4">
        <v>2012</v>
      </c>
      <c r="AU267" s="4">
        <v>17</v>
      </c>
      <c r="AV267" s="4">
        <v>12</v>
      </c>
      <c r="AW267" s="4">
        <v>2012</v>
      </c>
      <c r="AX267" t="str">
        <f t="shared" si="79"/>
        <v>No Delay</v>
      </c>
      <c r="AY267">
        <f t="shared" si="80"/>
        <v>0</v>
      </c>
    </row>
    <row r="268" spans="1:51" x14ac:dyDescent="0.2">
      <c r="A268" s="3">
        <v>10816</v>
      </c>
      <c r="B268" s="1" t="s">
        <v>133</v>
      </c>
      <c r="C268" s="1" t="s">
        <v>51</v>
      </c>
      <c r="D268" s="1" t="s">
        <v>130</v>
      </c>
      <c r="E268" s="1" t="s">
        <v>53</v>
      </c>
      <c r="F268" s="1" t="s">
        <v>53</v>
      </c>
      <c r="G268" s="13" t="s">
        <v>520</v>
      </c>
      <c r="H268" s="12">
        <v>39220</v>
      </c>
      <c r="I268" s="12" t="s">
        <v>520</v>
      </c>
      <c r="J268" s="12">
        <v>39220</v>
      </c>
      <c r="K268" s="4">
        <v>157</v>
      </c>
      <c r="L268" s="1" t="s">
        <v>146</v>
      </c>
      <c r="M268" s="1" t="s">
        <v>132</v>
      </c>
      <c r="N268" s="1" t="s">
        <v>521</v>
      </c>
      <c r="O268" s="1" t="s">
        <v>446</v>
      </c>
      <c r="P268">
        <v>90</v>
      </c>
      <c r="Q268">
        <v>409</v>
      </c>
      <c r="R268">
        <v>13251.6</v>
      </c>
      <c r="S268">
        <v>32.4</v>
      </c>
      <c r="T268">
        <v>0.36</v>
      </c>
      <c r="U268">
        <f t="shared" si="76"/>
        <v>13251.599999999999</v>
      </c>
      <c r="V268">
        <f t="shared" si="77"/>
        <v>36810</v>
      </c>
      <c r="W268" s="1" t="s">
        <v>447</v>
      </c>
      <c r="X268" s="1" t="s">
        <v>448</v>
      </c>
      <c r="Y268" s="1" t="s">
        <v>448</v>
      </c>
      <c r="Z268" s="3">
        <v>11813</v>
      </c>
      <c r="AA268" s="4">
        <f t="shared" si="81"/>
        <v>45</v>
      </c>
      <c r="AB268" s="4">
        <f t="shared" si="75"/>
        <v>2289.6270562</v>
      </c>
      <c r="AC268" s="4">
        <f t="shared" si="82"/>
        <v>45</v>
      </c>
      <c r="AD268" s="4">
        <f t="shared" si="68"/>
        <v>1445.5</v>
      </c>
      <c r="AE268" s="4">
        <v>45</v>
      </c>
      <c r="AF268" s="4">
        <v>45</v>
      </c>
      <c r="AG268" s="4">
        <f t="shared" si="83"/>
        <v>45</v>
      </c>
      <c r="AH268" s="4">
        <v>83761</v>
      </c>
      <c r="AI268">
        <f t="shared" si="78"/>
        <v>7393</v>
      </c>
      <c r="AJ268">
        <v>348.09</v>
      </c>
      <c r="AK268" s="2">
        <v>348.09</v>
      </c>
      <c r="AL268" s="2">
        <f t="shared" si="84"/>
        <v>348.09</v>
      </c>
      <c r="AM268" s="4"/>
      <c r="AN268" t="e">
        <f>VLOOKUP([1]!Tabelle13[[#This Row],[Vlookup this ID for freight costs]],$AL$2:$AL$6811,2,FALSE)</f>
        <v>#REF!</v>
      </c>
      <c r="AP268">
        <v>0</v>
      </c>
      <c r="AR268" s="4">
        <v>18</v>
      </c>
      <c r="AS268" s="4">
        <v>5</v>
      </c>
      <c r="AT268" s="4">
        <v>2007</v>
      </c>
      <c r="AU268" s="4">
        <v>18</v>
      </c>
      <c r="AV268" s="4">
        <v>5</v>
      </c>
      <c r="AW268" s="4">
        <v>2007</v>
      </c>
      <c r="AX268" t="str">
        <f t="shared" si="79"/>
        <v>No Delay</v>
      </c>
      <c r="AY268">
        <f t="shared" si="80"/>
        <v>0</v>
      </c>
    </row>
    <row r="269" spans="1:51" x14ac:dyDescent="0.2">
      <c r="A269" s="3">
        <v>11689</v>
      </c>
      <c r="B269" s="1" t="s">
        <v>164</v>
      </c>
      <c r="C269" s="1" t="s">
        <v>165</v>
      </c>
      <c r="D269" s="1" t="s">
        <v>130</v>
      </c>
      <c r="E269" s="1" t="s">
        <v>53</v>
      </c>
      <c r="F269" s="1" t="s">
        <v>53</v>
      </c>
      <c r="G269" s="13" t="s">
        <v>522</v>
      </c>
      <c r="H269" s="12">
        <v>40098</v>
      </c>
      <c r="I269" s="12" t="s">
        <v>522</v>
      </c>
      <c r="J269" s="12">
        <v>40098</v>
      </c>
      <c r="K269" s="4">
        <v>1895</v>
      </c>
      <c r="L269" s="1" t="s">
        <v>146</v>
      </c>
      <c r="M269" s="1" t="s">
        <v>132</v>
      </c>
      <c r="N269" s="1" t="s">
        <v>154</v>
      </c>
      <c r="O269" s="1" t="s">
        <v>93</v>
      </c>
      <c r="P269">
        <v>60</v>
      </c>
      <c r="Q269">
        <v>350</v>
      </c>
      <c r="R269">
        <v>3972.5</v>
      </c>
      <c r="S269">
        <v>11.35</v>
      </c>
      <c r="T269">
        <v>0.19</v>
      </c>
      <c r="U269">
        <f t="shared" si="76"/>
        <v>3972.5</v>
      </c>
      <c r="V269">
        <f t="shared" si="77"/>
        <v>21000</v>
      </c>
      <c r="W269" s="1" t="s">
        <v>155</v>
      </c>
      <c r="X269" s="1" t="s">
        <v>1236</v>
      </c>
      <c r="Y269" s="1" t="s">
        <v>156</v>
      </c>
      <c r="Z269" s="3">
        <v>5457</v>
      </c>
      <c r="AA269" s="4">
        <f t="shared" si="81"/>
        <v>45</v>
      </c>
      <c r="AB269" s="4">
        <f t="shared" si="75"/>
        <v>2283.1519359999998</v>
      </c>
      <c r="AC269" s="4">
        <f t="shared" si="82"/>
        <v>45</v>
      </c>
      <c r="AD269" s="4">
        <f t="shared" si="68"/>
        <v>697.54306963636373</v>
      </c>
      <c r="AE269" s="4">
        <v>45</v>
      </c>
      <c r="AF269" s="4">
        <v>45</v>
      </c>
      <c r="AG269" s="4">
        <f t="shared" si="83"/>
        <v>45</v>
      </c>
      <c r="AH269" s="4">
        <v>84449</v>
      </c>
      <c r="AI269">
        <f t="shared" si="78"/>
        <v>11342</v>
      </c>
      <c r="AJ269">
        <v>749.25</v>
      </c>
      <c r="AK269" s="2">
        <v>749.25</v>
      </c>
      <c r="AL269" s="2">
        <f t="shared" si="84"/>
        <v>749.25</v>
      </c>
      <c r="AM269" s="4"/>
      <c r="AN269" t="e">
        <f>VLOOKUP([1]!Tabelle13[[#This Row],[Vlookup this ID for freight costs]],$AL$2:$AL$6811,2,FALSE)</f>
        <v>#REF!</v>
      </c>
      <c r="AP269">
        <v>7.79</v>
      </c>
      <c r="AQ269">
        <v>7.79</v>
      </c>
      <c r="AR269" s="4">
        <v>12</v>
      </c>
      <c r="AS269" s="4">
        <v>10</v>
      </c>
      <c r="AT269" s="4">
        <v>2009</v>
      </c>
      <c r="AU269" s="4">
        <v>12</v>
      </c>
      <c r="AV269" s="4">
        <v>10</v>
      </c>
      <c r="AW269" s="4">
        <v>2009</v>
      </c>
      <c r="AX269" t="str">
        <f t="shared" si="79"/>
        <v>No Delay</v>
      </c>
      <c r="AY269">
        <f t="shared" si="80"/>
        <v>0</v>
      </c>
    </row>
    <row r="270" spans="1:51" x14ac:dyDescent="0.2">
      <c r="A270" s="3">
        <v>18923</v>
      </c>
      <c r="B270" s="1" t="s">
        <v>140</v>
      </c>
      <c r="C270" s="1" t="s">
        <v>99</v>
      </c>
      <c r="D270" s="1" t="s">
        <v>52</v>
      </c>
      <c r="E270" s="1" t="s">
        <v>53</v>
      </c>
      <c r="F270" s="1" t="s">
        <v>53</v>
      </c>
      <c r="G270" s="13" t="s">
        <v>523</v>
      </c>
      <c r="H270" s="12">
        <v>40513</v>
      </c>
      <c r="I270" s="12" t="s">
        <v>523</v>
      </c>
      <c r="J270" s="12">
        <v>40513</v>
      </c>
      <c r="K270" s="4">
        <v>2883</v>
      </c>
      <c r="L270" s="1" t="s">
        <v>146</v>
      </c>
      <c r="M270" s="1" t="s">
        <v>211</v>
      </c>
      <c r="N270" s="1" t="s">
        <v>212</v>
      </c>
      <c r="O270" s="1" t="s">
        <v>93</v>
      </c>
      <c r="P270">
        <v>60</v>
      </c>
      <c r="Q270">
        <v>426</v>
      </c>
      <c r="R270">
        <v>11114.34</v>
      </c>
      <c r="S270">
        <v>26.09</v>
      </c>
      <c r="T270">
        <v>0.43</v>
      </c>
      <c r="U270">
        <f t="shared" si="76"/>
        <v>11114.34</v>
      </c>
      <c r="V270">
        <f t="shared" si="77"/>
        <v>25560</v>
      </c>
      <c r="W270" s="1" t="s">
        <v>213</v>
      </c>
      <c r="X270" s="1" t="s">
        <v>1236</v>
      </c>
      <c r="Y270" s="1" t="s">
        <v>161</v>
      </c>
      <c r="Z270" s="3">
        <v>5308</v>
      </c>
      <c r="AA270" s="4">
        <f t="shared" si="81"/>
        <v>45</v>
      </c>
      <c r="AB270" s="4">
        <f t="shared" si="75"/>
        <v>2291.4927687999998</v>
      </c>
      <c r="AC270" s="4">
        <f t="shared" si="82"/>
        <v>45</v>
      </c>
      <c r="AD270" s="4">
        <f t="shared" si="68"/>
        <v>1168.399081</v>
      </c>
      <c r="AE270" s="4">
        <v>45</v>
      </c>
      <c r="AF270" s="4">
        <v>45</v>
      </c>
      <c r="AG270" s="4">
        <f t="shared" si="83"/>
        <v>45</v>
      </c>
      <c r="AI270" t="e">
        <f t="shared" si="78"/>
        <v>#N/A</v>
      </c>
      <c r="AJ270">
        <v>1013.19</v>
      </c>
      <c r="AK270" s="2">
        <v>1013.19</v>
      </c>
      <c r="AL270" s="2">
        <f t="shared" si="84"/>
        <v>1013.19</v>
      </c>
      <c r="AM270" s="4"/>
      <c r="AN270" t="e">
        <f>VLOOKUP([1]!Tabelle13[[#This Row],[Vlookup this ID for freight costs]],$AL$2:$AL$6811,2,FALSE)</f>
        <v>#REF!</v>
      </c>
      <c r="AP270">
        <v>23.96</v>
      </c>
      <c r="AQ270">
        <v>23.96</v>
      </c>
      <c r="AR270" s="4">
        <v>1</v>
      </c>
      <c r="AS270" s="4">
        <v>12</v>
      </c>
      <c r="AT270" s="4">
        <v>2010</v>
      </c>
      <c r="AU270" s="4">
        <v>1</v>
      </c>
      <c r="AV270" s="4">
        <v>12</v>
      </c>
      <c r="AW270" s="4">
        <v>2010</v>
      </c>
      <c r="AX270" t="str">
        <f t="shared" si="79"/>
        <v>No Delay</v>
      </c>
      <c r="AY270">
        <f t="shared" si="80"/>
        <v>0</v>
      </c>
    </row>
    <row r="271" spans="1:51" x14ac:dyDescent="0.2">
      <c r="A271" s="3">
        <v>83714</v>
      </c>
      <c r="B271" s="1" t="s">
        <v>175</v>
      </c>
      <c r="C271" s="1" t="s">
        <v>165</v>
      </c>
      <c r="D271" s="1" t="s">
        <v>130</v>
      </c>
      <c r="E271" s="1" t="s">
        <v>53</v>
      </c>
      <c r="F271" s="1" t="s">
        <v>53</v>
      </c>
      <c r="G271" s="13" t="s">
        <v>524</v>
      </c>
      <c r="H271" s="12">
        <v>41607</v>
      </c>
      <c r="I271" s="12" t="s">
        <v>525</v>
      </c>
      <c r="J271" s="12">
        <v>41570</v>
      </c>
      <c r="K271" s="4">
        <v>4983</v>
      </c>
      <c r="L271" s="1" t="s">
        <v>146</v>
      </c>
      <c r="M271" s="1" t="s">
        <v>132</v>
      </c>
      <c r="N271" s="1" t="s">
        <v>471</v>
      </c>
      <c r="O271" s="1" t="s">
        <v>93</v>
      </c>
      <c r="P271">
        <v>60</v>
      </c>
      <c r="Q271">
        <v>638</v>
      </c>
      <c r="R271">
        <v>1212.2</v>
      </c>
      <c r="S271">
        <v>1.9</v>
      </c>
      <c r="T271">
        <v>0.03</v>
      </c>
      <c r="U271">
        <f t="shared" si="76"/>
        <v>1212.2</v>
      </c>
      <c r="V271">
        <f t="shared" si="77"/>
        <v>38280</v>
      </c>
      <c r="W271" s="1" t="s">
        <v>204</v>
      </c>
      <c r="X271" s="1" t="s">
        <v>1236</v>
      </c>
      <c r="Y271" s="1" t="s">
        <v>205</v>
      </c>
      <c r="Z271" s="3">
        <v>4988</v>
      </c>
      <c r="AA271" s="4">
        <f t="shared" si="81"/>
        <v>45</v>
      </c>
      <c r="AB271" s="4">
        <f t="shared" si="75"/>
        <v>2314.7593023999998</v>
      </c>
      <c r="AC271" s="4">
        <f t="shared" si="82"/>
        <v>45</v>
      </c>
      <c r="AD271" s="4">
        <f t="shared" si="68"/>
        <v>81</v>
      </c>
      <c r="AE271" s="4">
        <v>45</v>
      </c>
      <c r="AF271" s="4">
        <v>45</v>
      </c>
      <c r="AG271" s="4">
        <f t="shared" si="83"/>
        <v>45</v>
      </c>
      <c r="AI271" t="e">
        <f t="shared" si="78"/>
        <v>#N/A</v>
      </c>
      <c r="AJ271">
        <v>747.76</v>
      </c>
      <c r="AK271" s="2">
        <v>747.76</v>
      </c>
      <c r="AL271" s="2">
        <f t="shared" si="84"/>
        <v>747.76</v>
      </c>
      <c r="AM271" s="4"/>
      <c r="AN271" t="e">
        <f>VLOOKUP([1]!Tabelle13[[#This Row],[Vlookup this ID for freight costs]],$AL$2:$AL$6811,2,FALSE)</f>
        <v>#REF!</v>
      </c>
      <c r="AP271">
        <v>1.5</v>
      </c>
      <c r="AQ271">
        <v>1.5</v>
      </c>
      <c r="AR271" s="4">
        <v>29</v>
      </c>
      <c r="AS271" s="4">
        <v>11</v>
      </c>
      <c r="AT271" s="4">
        <v>2013</v>
      </c>
      <c r="AU271" s="4">
        <v>23</v>
      </c>
      <c r="AV271" s="4">
        <v>10</v>
      </c>
      <c r="AW271" s="4">
        <v>2013</v>
      </c>
      <c r="AX271" t="str">
        <f t="shared" si="79"/>
        <v>No Delay</v>
      </c>
      <c r="AY271">
        <f t="shared" si="80"/>
        <v>0</v>
      </c>
    </row>
    <row r="272" spans="1:51" x14ac:dyDescent="0.2">
      <c r="A272" s="3">
        <v>12808</v>
      </c>
      <c r="B272" s="1" t="s">
        <v>164</v>
      </c>
      <c r="C272" s="1" t="s">
        <v>165</v>
      </c>
      <c r="D272" s="1" t="s">
        <v>130</v>
      </c>
      <c r="E272" s="1" t="s">
        <v>53</v>
      </c>
      <c r="F272" s="1" t="s">
        <v>53</v>
      </c>
      <c r="G272" s="13" t="s">
        <v>526</v>
      </c>
      <c r="H272" s="12">
        <v>39555</v>
      </c>
      <c r="I272" s="12" t="s">
        <v>526</v>
      </c>
      <c r="J272" s="12">
        <v>39555</v>
      </c>
      <c r="K272" s="4">
        <v>765</v>
      </c>
      <c r="L272" s="1" t="s">
        <v>146</v>
      </c>
      <c r="M272" s="1" t="s">
        <v>132</v>
      </c>
      <c r="N272" s="1" t="s">
        <v>527</v>
      </c>
      <c r="O272" s="1" t="s">
        <v>93</v>
      </c>
      <c r="P272">
        <v>240</v>
      </c>
      <c r="Q272">
        <v>127</v>
      </c>
      <c r="R272">
        <v>243.84</v>
      </c>
      <c r="S272">
        <v>1.92</v>
      </c>
      <c r="T272">
        <v>0.01</v>
      </c>
      <c r="U272">
        <f t="shared" si="76"/>
        <v>243.84</v>
      </c>
      <c r="V272">
        <f t="shared" si="77"/>
        <v>30480</v>
      </c>
      <c r="W272" s="1" t="s">
        <v>155</v>
      </c>
      <c r="X272" s="1" t="s">
        <v>1236</v>
      </c>
      <c r="Y272" s="1" t="s">
        <v>156</v>
      </c>
      <c r="Z272" s="3">
        <v>5457</v>
      </c>
      <c r="AA272" s="4">
        <f t="shared" si="81"/>
        <v>46</v>
      </c>
      <c r="AB272" s="4">
        <f t="shared" si="75"/>
        <v>2258.6781765999999</v>
      </c>
      <c r="AC272" s="4">
        <f t="shared" si="82"/>
        <v>46</v>
      </c>
      <c r="AD272" s="4">
        <f t="shared" si="68"/>
        <v>35.5</v>
      </c>
      <c r="AE272" s="4">
        <v>46</v>
      </c>
      <c r="AF272" s="4">
        <v>46</v>
      </c>
      <c r="AG272" s="4">
        <f t="shared" si="83"/>
        <v>46</v>
      </c>
      <c r="AI272" t="e">
        <f t="shared" si="78"/>
        <v>#N/A</v>
      </c>
      <c r="AJ272">
        <v>740.34</v>
      </c>
      <c r="AK272" s="2">
        <v>740.34</v>
      </c>
      <c r="AL272" s="2">
        <f t="shared" si="84"/>
        <v>740.34</v>
      </c>
      <c r="AM272" s="4"/>
      <c r="AN272" t="e">
        <f>VLOOKUP([1]!Tabelle13[[#This Row],[Vlookup this ID for freight costs]],$AL$2:$AL$6811,2,FALSE)</f>
        <v>#REF!</v>
      </c>
      <c r="AP272">
        <v>0.39</v>
      </c>
      <c r="AQ272">
        <v>0.39</v>
      </c>
      <c r="AR272" s="4">
        <v>17</v>
      </c>
      <c r="AS272" s="4">
        <v>4</v>
      </c>
      <c r="AT272" s="4">
        <v>2008</v>
      </c>
      <c r="AU272" s="4">
        <v>17</v>
      </c>
      <c r="AV272" s="4">
        <v>4</v>
      </c>
      <c r="AW272" s="4">
        <v>2008</v>
      </c>
      <c r="AX272" t="str">
        <f t="shared" si="79"/>
        <v>No Delay</v>
      </c>
      <c r="AY272">
        <f t="shared" si="80"/>
        <v>0</v>
      </c>
    </row>
    <row r="273" spans="1:51" x14ac:dyDescent="0.2">
      <c r="A273" s="3">
        <v>30022</v>
      </c>
      <c r="B273" s="1" t="s">
        <v>175</v>
      </c>
      <c r="C273" s="1" t="s">
        <v>165</v>
      </c>
      <c r="D273" s="1" t="s">
        <v>52</v>
      </c>
      <c r="E273" s="1" t="s">
        <v>53</v>
      </c>
      <c r="F273" s="1" t="s">
        <v>53</v>
      </c>
      <c r="G273" s="13" t="s">
        <v>528</v>
      </c>
      <c r="H273" s="12">
        <v>41361</v>
      </c>
      <c r="I273" s="12" t="s">
        <v>528</v>
      </c>
      <c r="J273" s="12">
        <v>41361</v>
      </c>
      <c r="K273" s="4">
        <v>4564</v>
      </c>
      <c r="L273" s="1" t="s">
        <v>146</v>
      </c>
      <c r="M273" s="1" t="s">
        <v>170</v>
      </c>
      <c r="N273" s="1" t="s">
        <v>227</v>
      </c>
      <c r="O273" s="1" t="s">
        <v>93</v>
      </c>
      <c r="P273">
        <v>30</v>
      </c>
      <c r="Q273">
        <v>677</v>
      </c>
      <c r="R273">
        <v>8801</v>
      </c>
      <c r="S273">
        <v>13</v>
      </c>
      <c r="T273">
        <v>0.43</v>
      </c>
      <c r="U273">
        <f t="shared" si="76"/>
        <v>8801</v>
      </c>
      <c r="V273">
        <f t="shared" si="77"/>
        <v>20310</v>
      </c>
      <c r="W273" s="1" t="s">
        <v>155</v>
      </c>
      <c r="X273" s="1" t="s">
        <v>1236</v>
      </c>
      <c r="Y273" s="1" t="s">
        <v>156</v>
      </c>
      <c r="Z273" s="3">
        <v>5457</v>
      </c>
      <c r="AA273" s="4">
        <f t="shared" si="81"/>
        <v>46</v>
      </c>
      <c r="AB273" s="4">
        <f t="shared" si="75"/>
        <v>2319.0394665999997</v>
      </c>
      <c r="AC273" s="4">
        <f t="shared" si="82"/>
        <v>46</v>
      </c>
      <c r="AD273" s="4">
        <f t="shared" si="68"/>
        <v>963.69691920000002</v>
      </c>
      <c r="AE273" s="4">
        <v>46</v>
      </c>
      <c r="AF273" s="4">
        <v>46</v>
      </c>
      <c r="AG273" s="4">
        <f t="shared" si="83"/>
        <v>46</v>
      </c>
      <c r="AI273" t="e">
        <f t="shared" si="78"/>
        <v>#N/A</v>
      </c>
      <c r="AJ273">
        <v>1458.88</v>
      </c>
      <c r="AK273" s="2">
        <v>1458.88</v>
      </c>
      <c r="AL273" s="2">
        <f t="shared" si="84"/>
        <v>1458.88</v>
      </c>
      <c r="AM273" s="4"/>
      <c r="AN273" t="e">
        <f>VLOOKUP([1]!Tabelle13[[#This Row],[Vlookup this ID for freight costs]],$AL$2:$AL$6811,2,FALSE)</f>
        <v>#REF!</v>
      </c>
      <c r="AP273">
        <v>10.89</v>
      </c>
      <c r="AQ273">
        <v>10.89</v>
      </c>
      <c r="AR273" s="4">
        <v>28</v>
      </c>
      <c r="AS273" s="4">
        <v>4</v>
      </c>
      <c r="AT273" s="4">
        <v>2013</v>
      </c>
      <c r="AU273" s="4">
        <v>28</v>
      </c>
      <c r="AV273" s="4">
        <v>4</v>
      </c>
      <c r="AW273" s="4">
        <v>2013</v>
      </c>
      <c r="AX273" t="str">
        <f t="shared" si="79"/>
        <v>No Delay</v>
      </c>
      <c r="AY273">
        <f t="shared" si="80"/>
        <v>0</v>
      </c>
    </row>
    <row r="274" spans="1:51" x14ac:dyDescent="0.2">
      <c r="A274" s="3">
        <v>67739</v>
      </c>
      <c r="B274" s="1" t="s">
        <v>215</v>
      </c>
      <c r="C274" s="1" t="s">
        <v>89</v>
      </c>
      <c r="D274" s="1" t="s">
        <v>52</v>
      </c>
      <c r="E274" s="1" t="s">
        <v>53</v>
      </c>
      <c r="F274" s="1" t="s">
        <v>53</v>
      </c>
      <c r="G274" s="13" t="s">
        <v>500</v>
      </c>
      <c r="H274" s="12">
        <v>41801</v>
      </c>
      <c r="I274" s="12" t="s">
        <v>529</v>
      </c>
      <c r="J274" s="12">
        <v>41802</v>
      </c>
      <c r="K274" s="4">
        <v>5547</v>
      </c>
      <c r="L274" s="1" t="s">
        <v>146</v>
      </c>
      <c r="M274" s="1" t="s">
        <v>170</v>
      </c>
      <c r="N274" s="1" t="s">
        <v>227</v>
      </c>
      <c r="O274" s="1" t="s">
        <v>93</v>
      </c>
      <c r="P274">
        <v>30</v>
      </c>
      <c r="Q274">
        <v>1984</v>
      </c>
      <c r="R274">
        <v>15038.72</v>
      </c>
      <c r="S274">
        <v>7.58</v>
      </c>
      <c r="T274">
        <v>0.25</v>
      </c>
      <c r="U274">
        <f t="shared" si="76"/>
        <v>15038.72</v>
      </c>
      <c r="V274">
        <f t="shared" si="77"/>
        <v>59520</v>
      </c>
      <c r="W274" s="1" t="s">
        <v>155</v>
      </c>
      <c r="X274" s="1" t="s">
        <v>1236</v>
      </c>
      <c r="Y274" s="1" t="s">
        <v>156</v>
      </c>
      <c r="Z274" s="3">
        <v>9211</v>
      </c>
      <c r="AA274" s="4">
        <f t="shared" si="81"/>
        <v>46</v>
      </c>
      <c r="AB274" s="4">
        <f t="shared" si="75"/>
        <v>2462.4798412</v>
      </c>
      <c r="AC274" s="4">
        <f t="shared" si="82"/>
        <v>46</v>
      </c>
      <c r="AD274" s="4">
        <f t="shared" si="68"/>
        <v>46</v>
      </c>
      <c r="AE274" s="4">
        <v>46</v>
      </c>
      <c r="AF274" s="4">
        <v>46</v>
      </c>
      <c r="AG274" s="4">
        <f t="shared" si="83"/>
        <v>46</v>
      </c>
      <c r="AI274" t="e">
        <f t="shared" si="78"/>
        <v>#N/A</v>
      </c>
      <c r="AJ274">
        <v>1899.89</v>
      </c>
      <c r="AK274" s="2">
        <v>1899.89</v>
      </c>
      <c r="AL274" s="2">
        <f t="shared" si="84"/>
        <v>1899.89</v>
      </c>
      <c r="AM274" s="4"/>
      <c r="AN274" t="e">
        <f>VLOOKUP([1]!Tabelle13[[#This Row],[Vlookup this ID for freight costs]],$AL$2:$AL$6811,2,FALSE)</f>
        <v>#REF!</v>
      </c>
      <c r="AP274">
        <v>15.46</v>
      </c>
      <c r="AQ274">
        <v>15.46</v>
      </c>
      <c r="AR274" s="4">
        <v>11</v>
      </c>
      <c r="AS274" s="4">
        <v>6</v>
      </c>
      <c r="AT274" s="4">
        <v>2014</v>
      </c>
      <c r="AU274" s="4">
        <v>12</v>
      </c>
      <c r="AV274" s="4">
        <v>6</v>
      </c>
      <c r="AW274" s="4">
        <v>2014</v>
      </c>
      <c r="AX274" t="str">
        <f t="shared" si="79"/>
        <v>Delay</v>
      </c>
      <c r="AY274">
        <f t="shared" si="80"/>
        <v>1</v>
      </c>
    </row>
    <row r="275" spans="1:51" x14ac:dyDescent="0.2">
      <c r="A275" s="3">
        <v>11071</v>
      </c>
      <c r="B275" s="1" t="s">
        <v>88</v>
      </c>
      <c r="C275" s="1" t="s">
        <v>89</v>
      </c>
      <c r="D275" s="1" t="s">
        <v>130</v>
      </c>
      <c r="E275" s="1" t="s">
        <v>53</v>
      </c>
      <c r="F275" s="1" t="s">
        <v>53</v>
      </c>
      <c r="G275" s="13" t="s">
        <v>530</v>
      </c>
      <c r="H275" s="12">
        <v>40093</v>
      </c>
      <c r="I275" s="12" t="s">
        <v>530</v>
      </c>
      <c r="J275" s="12">
        <v>40093</v>
      </c>
      <c r="K275" s="4">
        <v>1869</v>
      </c>
      <c r="L275" s="1" t="s">
        <v>146</v>
      </c>
      <c r="M275" s="1" t="s">
        <v>132</v>
      </c>
      <c r="N275" s="1" t="s">
        <v>159</v>
      </c>
      <c r="O275" s="1" t="s">
        <v>93</v>
      </c>
      <c r="P275">
        <v>30</v>
      </c>
      <c r="Q275">
        <v>576</v>
      </c>
      <c r="R275">
        <v>6768</v>
      </c>
      <c r="S275">
        <v>11.75</v>
      </c>
      <c r="T275">
        <v>0.39</v>
      </c>
      <c r="U275">
        <f t="shared" si="76"/>
        <v>6768</v>
      </c>
      <c r="V275">
        <f t="shared" si="77"/>
        <v>17280</v>
      </c>
      <c r="W275" s="1" t="s">
        <v>160</v>
      </c>
      <c r="X275" s="1" t="s">
        <v>1236</v>
      </c>
      <c r="Y275" s="1" t="s">
        <v>161</v>
      </c>
      <c r="Z275" s="3">
        <v>8828</v>
      </c>
      <c r="AA275" s="4">
        <f t="shared" si="81"/>
        <v>47</v>
      </c>
      <c r="AB275" s="4">
        <f t="shared" si="75"/>
        <v>2307.9549388</v>
      </c>
      <c r="AC275" s="4">
        <f t="shared" si="82"/>
        <v>47</v>
      </c>
      <c r="AD275" s="4">
        <f t="shared" si="68"/>
        <v>945.20459919999996</v>
      </c>
      <c r="AE275" s="4">
        <v>47</v>
      </c>
      <c r="AF275" s="4">
        <v>47</v>
      </c>
      <c r="AG275" s="4">
        <f t="shared" si="83"/>
        <v>47</v>
      </c>
      <c r="AH275" s="4">
        <v>82723</v>
      </c>
      <c r="AI275">
        <f t="shared" si="78"/>
        <v>6342</v>
      </c>
      <c r="AJ275">
        <v>1234.9100000000001</v>
      </c>
      <c r="AK275" s="2">
        <v>1234.9100000000001</v>
      </c>
      <c r="AL275" s="2">
        <f t="shared" si="84"/>
        <v>1234.9100000000001</v>
      </c>
      <c r="AM275" s="4"/>
      <c r="AN275" t="e">
        <f>VLOOKUP([1]!Tabelle13[[#This Row],[Vlookup this ID for freight costs]],$AL$2:$AL$6811,2,FALSE)</f>
        <v>#REF!</v>
      </c>
      <c r="AP275">
        <v>13.27</v>
      </c>
      <c r="AQ275">
        <v>13.27</v>
      </c>
      <c r="AR275" s="4">
        <v>7</v>
      </c>
      <c r="AS275" s="4">
        <v>10</v>
      </c>
      <c r="AT275" s="4">
        <v>2009</v>
      </c>
      <c r="AU275" s="4">
        <v>7</v>
      </c>
      <c r="AV275" s="4">
        <v>10</v>
      </c>
      <c r="AW275" s="4">
        <v>2009</v>
      </c>
      <c r="AX275" t="str">
        <f t="shared" si="79"/>
        <v>No Delay</v>
      </c>
      <c r="AY275">
        <f t="shared" si="80"/>
        <v>0</v>
      </c>
    </row>
    <row r="276" spans="1:51" x14ac:dyDescent="0.2">
      <c r="A276" s="3">
        <v>11189</v>
      </c>
      <c r="B276" s="1" t="s">
        <v>72</v>
      </c>
      <c r="C276" s="1" t="s">
        <v>73</v>
      </c>
      <c r="D276" s="1" t="s">
        <v>130</v>
      </c>
      <c r="E276" s="1"/>
      <c r="F276" s="1" t="s">
        <v>107</v>
      </c>
      <c r="G276" s="13" t="s">
        <v>531</v>
      </c>
      <c r="H276" s="12">
        <v>39377</v>
      </c>
      <c r="I276" s="12" t="s">
        <v>531</v>
      </c>
      <c r="J276" s="12">
        <v>39377</v>
      </c>
      <c r="K276" s="4">
        <v>441</v>
      </c>
      <c r="L276" s="1" t="s">
        <v>146</v>
      </c>
      <c r="M276" s="1" t="s">
        <v>132</v>
      </c>
      <c r="N276" s="1" t="s">
        <v>265</v>
      </c>
      <c r="O276" s="1" t="s">
        <v>93</v>
      </c>
      <c r="P276">
        <v>60</v>
      </c>
      <c r="Q276">
        <v>500</v>
      </c>
      <c r="R276">
        <v>1835</v>
      </c>
      <c r="S276">
        <v>3.67</v>
      </c>
      <c r="T276">
        <v>0.06</v>
      </c>
      <c r="U276">
        <f t="shared" si="76"/>
        <v>1835</v>
      </c>
      <c r="V276">
        <f t="shared" si="77"/>
        <v>30000</v>
      </c>
      <c r="W276" s="1" t="s">
        <v>155</v>
      </c>
      <c r="X276" s="1" t="s">
        <v>1236</v>
      </c>
      <c r="Y276" s="1" t="s">
        <v>156</v>
      </c>
      <c r="Z276" s="3">
        <v>6817</v>
      </c>
      <c r="AA276" s="4">
        <f t="shared" si="81"/>
        <v>47</v>
      </c>
      <c r="AB276" s="4">
        <f t="shared" si="75"/>
        <v>2299.614106</v>
      </c>
      <c r="AC276" s="4">
        <f t="shared" si="82"/>
        <v>47</v>
      </c>
      <c r="AD276" s="4">
        <f t="shared" si="68"/>
        <v>1357.5831172173912</v>
      </c>
      <c r="AE276" s="4">
        <v>47</v>
      </c>
      <c r="AF276" s="4">
        <v>47</v>
      </c>
      <c r="AG276" s="4">
        <f t="shared" si="83"/>
        <v>47</v>
      </c>
      <c r="AH276" s="4">
        <v>83460</v>
      </c>
      <c r="AI276">
        <f t="shared" si="78"/>
        <v>16417</v>
      </c>
      <c r="AJ276">
        <v>707.4</v>
      </c>
      <c r="AK276" s="2">
        <v>707.4</v>
      </c>
      <c r="AL276" s="2">
        <f t="shared" si="84"/>
        <v>707.4</v>
      </c>
      <c r="AM276" s="4"/>
      <c r="AN276" t="e">
        <f>VLOOKUP([1]!Tabelle13[[#This Row],[Vlookup this ID for freight costs]],$AL$2:$AL$6811,2,FALSE)</f>
        <v>#REF!</v>
      </c>
      <c r="AP276">
        <v>2.94</v>
      </c>
      <c r="AQ276">
        <v>2.94</v>
      </c>
      <c r="AR276" s="4">
        <v>22</v>
      </c>
      <c r="AS276" s="4">
        <v>10</v>
      </c>
      <c r="AT276" s="4">
        <v>2007</v>
      </c>
      <c r="AU276" s="4">
        <v>22</v>
      </c>
      <c r="AV276" s="4">
        <v>10</v>
      </c>
      <c r="AW276" s="4">
        <v>2007</v>
      </c>
      <c r="AX276" t="str">
        <f t="shared" si="79"/>
        <v>No Delay</v>
      </c>
      <c r="AY276">
        <f t="shared" si="80"/>
        <v>0</v>
      </c>
    </row>
    <row r="277" spans="1:51" x14ac:dyDescent="0.2">
      <c r="A277" s="3">
        <v>12620</v>
      </c>
      <c r="B277" s="1" t="s">
        <v>133</v>
      </c>
      <c r="C277" s="1" t="s">
        <v>51</v>
      </c>
      <c r="D277" s="1" t="s">
        <v>130</v>
      </c>
      <c r="E277" s="1" t="s">
        <v>53</v>
      </c>
      <c r="F277" s="1" t="s">
        <v>53</v>
      </c>
      <c r="G277" s="13" t="s">
        <v>532</v>
      </c>
      <c r="H277" s="12">
        <v>40184</v>
      </c>
      <c r="I277" s="12" t="s">
        <v>532</v>
      </c>
      <c r="J277" s="12">
        <v>40184</v>
      </c>
      <c r="K277" s="4">
        <v>2137</v>
      </c>
      <c r="L277" s="1" t="s">
        <v>146</v>
      </c>
      <c r="M277" s="1" t="s">
        <v>132</v>
      </c>
      <c r="N277" s="1" t="s">
        <v>221</v>
      </c>
      <c r="O277" s="1" t="s">
        <v>93</v>
      </c>
      <c r="P277">
        <v>60</v>
      </c>
      <c r="Q277">
        <v>735</v>
      </c>
      <c r="R277">
        <v>1073.0999999999999</v>
      </c>
      <c r="S277">
        <v>1.46</v>
      </c>
      <c r="T277">
        <v>0.02</v>
      </c>
      <c r="U277">
        <f t="shared" si="76"/>
        <v>1073.0999999999999</v>
      </c>
      <c r="V277">
        <f t="shared" si="77"/>
        <v>44100</v>
      </c>
      <c r="W277" s="1" t="s">
        <v>155</v>
      </c>
      <c r="X277" s="1" t="s">
        <v>1236</v>
      </c>
      <c r="Y277" s="1" t="s">
        <v>156</v>
      </c>
      <c r="Z277" s="3">
        <v>6318</v>
      </c>
      <c r="AA277" s="4">
        <f t="shared" si="81"/>
        <v>47</v>
      </c>
      <c r="AB277" s="4">
        <f t="shared" si="75"/>
        <v>2325.4048389999998</v>
      </c>
      <c r="AC277" s="4">
        <f t="shared" si="82"/>
        <v>47</v>
      </c>
      <c r="AD277" s="4">
        <f t="shared" si="68"/>
        <v>1321</v>
      </c>
      <c r="AE277" s="4">
        <v>47</v>
      </c>
      <c r="AF277" s="4">
        <v>47</v>
      </c>
      <c r="AG277" s="4">
        <f t="shared" si="83"/>
        <v>47</v>
      </c>
      <c r="AI277" t="e">
        <f t="shared" si="78"/>
        <v>#N/A</v>
      </c>
      <c r="AJ277">
        <v>955.36</v>
      </c>
      <c r="AK277" s="2">
        <v>955.36</v>
      </c>
      <c r="AL277" s="2">
        <f t="shared" si="84"/>
        <v>955.36</v>
      </c>
      <c r="AM277" s="4"/>
      <c r="AN277" t="e">
        <f>VLOOKUP([1]!Tabelle13[[#This Row],[Vlookup this ID for freight costs]],$AL$2:$AL$6811,2,FALSE)</f>
        <v>#REF!</v>
      </c>
      <c r="AP277">
        <v>2.31</v>
      </c>
      <c r="AQ277">
        <v>2.31</v>
      </c>
      <c r="AR277" s="4">
        <v>6</v>
      </c>
      <c r="AS277" s="4">
        <v>1</v>
      </c>
      <c r="AT277" s="4">
        <v>2010</v>
      </c>
      <c r="AU277" s="4">
        <v>6</v>
      </c>
      <c r="AV277" s="4">
        <v>1</v>
      </c>
      <c r="AW277" s="4">
        <v>2010</v>
      </c>
      <c r="AX277" t="str">
        <f t="shared" si="79"/>
        <v>No Delay</v>
      </c>
      <c r="AY277">
        <f t="shared" si="80"/>
        <v>0</v>
      </c>
    </row>
    <row r="278" spans="1:51" x14ac:dyDescent="0.2">
      <c r="A278" s="3">
        <v>24473</v>
      </c>
      <c r="B278" s="1" t="s">
        <v>175</v>
      </c>
      <c r="C278" s="1" t="s">
        <v>165</v>
      </c>
      <c r="D278" s="1" t="s">
        <v>100</v>
      </c>
      <c r="E278" s="1" t="s">
        <v>53</v>
      </c>
      <c r="F278" s="1" t="s">
        <v>53</v>
      </c>
      <c r="G278" s="13" t="s">
        <v>533</v>
      </c>
      <c r="H278" s="12">
        <v>41095</v>
      </c>
      <c r="I278" s="12" t="s">
        <v>533</v>
      </c>
      <c r="J278" s="12">
        <v>41095</v>
      </c>
      <c r="K278" s="4">
        <v>4014</v>
      </c>
      <c r="L278" s="1" t="s">
        <v>146</v>
      </c>
      <c r="M278" s="1" t="s">
        <v>240</v>
      </c>
      <c r="N278" s="1" t="s">
        <v>241</v>
      </c>
      <c r="O278" s="1" t="s">
        <v>242</v>
      </c>
      <c r="P278">
        <v>120</v>
      </c>
      <c r="Q278">
        <v>144</v>
      </c>
      <c r="R278">
        <v>10800</v>
      </c>
      <c r="S278">
        <v>75</v>
      </c>
      <c r="T278">
        <v>0.62</v>
      </c>
      <c r="U278">
        <f t="shared" si="76"/>
        <v>10800</v>
      </c>
      <c r="V278">
        <f t="shared" si="77"/>
        <v>17280</v>
      </c>
      <c r="W278" s="1" t="s">
        <v>243</v>
      </c>
      <c r="X278" s="1" t="s">
        <v>244</v>
      </c>
      <c r="Y278" s="1" t="s">
        <v>244</v>
      </c>
      <c r="Z278" s="3">
        <v>5022</v>
      </c>
      <c r="AA278" s="4">
        <f t="shared" si="81"/>
        <v>47</v>
      </c>
      <c r="AB278" s="4">
        <f t="shared" si="75"/>
        <v>2260.5438891999997</v>
      </c>
      <c r="AC278" s="4">
        <f t="shared" si="82"/>
        <v>47</v>
      </c>
      <c r="AD278" s="4">
        <f t="shared" si="68"/>
        <v>945.20459919999996</v>
      </c>
      <c r="AE278" s="4">
        <v>47</v>
      </c>
      <c r="AF278" s="4">
        <v>47</v>
      </c>
      <c r="AG278" s="4">
        <f t="shared" si="83"/>
        <v>47</v>
      </c>
      <c r="AI278" t="e">
        <f t="shared" si="78"/>
        <v>#N/A</v>
      </c>
      <c r="AJ278">
        <v>449</v>
      </c>
      <c r="AK278" s="2">
        <v>449</v>
      </c>
      <c r="AL278" s="2">
        <f t="shared" si="84"/>
        <v>449</v>
      </c>
      <c r="AM278" s="4"/>
      <c r="AN278" t="e">
        <f>VLOOKUP([1]!Tabelle13[[#This Row],[Vlookup this ID for freight costs]],$AL$2:$AL$6811,2,FALSE)</f>
        <v>#REF!</v>
      </c>
      <c r="AP278">
        <v>15.14</v>
      </c>
      <c r="AQ278">
        <v>15.14</v>
      </c>
      <c r="AR278" s="4">
        <v>5</v>
      </c>
      <c r="AS278" s="4">
        <v>7</v>
      </c>
      <c r="AT278" s="4">
        <v>2012</v>
      </c>
      <c r="AU278" s="4">
        <v>5</v>
      </c>
      <c r="AV278" s="4">
        <v>7</v>
      </c>
      <c r="AW278" s="4">
        <v>2012</v>
      </c>
      <c r="AX278" t="str">
        <f t="shared" si="79"/>
        <v>No Delay</v>
      </c>
      <c r="AY278">
        <f t="shared" si="80"/>
        <v>0</v>
      </c>
    </row>
    <row r="279" spans="1:51" x14ac:dyDescent="0.2">
      <c r="A279" s="3">
        <v>83991</v>
      </c>
      <c r="B279" s="1" t="s">
        <v>151</v>
      </c>
      <c r="C279" s="1" t="s">
        <v>65</v>
      </c>
      <c r="D279" s="1" t="s">
        <v>130</v>
      </c>
      <c r="E279" s="1" t="s">
        <v>152</v>
      </c>
      <c r="F279" s="1" t="s">
        <v>152</v>
      </c>
      <c r="G279" s="13" t="s">
        <v>194</v>
      </c>
      <c r="H279" s="12">
        <v>40287</v>
      </c>
      <c r="I279" s="12" t="s">
        <v>195</v>
      </c>
      <c r="J279" s="12">
        <v>40268</v>
      </c>
      <c r="K279" s="4">
        <v>2306</v>
      </c>
      <c r="L279" s="1" t="s">
        <v>146</v>
      </c>
      <c r="M279" s="1" t="s">
        <v>132</v>
      </c>
      <c r="N279" s="1" t="s">
        <v>178</v>
      </c>
      <c r="O279" s="1" t="s">
        <v>93</v>
      </c>
      <c r="P279">
        <v>60</v>
      </c>
      <c r="Q279">
        <v>905</v>
      </c>
      <c r="R279">
        <v>6787.5</v>
      </c>
      <c r="S279">
        <v>7.5</v>
      </c>
      <c r="T279">
        <v>0.12</v>
      </c>
      <c r="U279">
        <f t="shared" si="76"/>
        <v>6787.5</v>
      </c>
      <c r="V279">
        <f t="shared" si="77"/>
        <v>54300</v>
      </c>
      <c r="W279" s="1" t="s">
        <v>160</v>
      </c>
      <c r="X279" s="1" t="s">
        <v>1236</v>
      </c>
      <c r="Y279" s="1" t="s">
        <v>161</v>
      </c>
      <c r="Z279" s="3">
        <v>7348</v>
      </c>
      <c r="AA279" s="4">
        <f t="shared" si="81"/>
        <v>47</v>
      </c>
      <c r="AB279" s="4">
        <f t="shared" si="75"/>
        <v>2344.0619649999999</v>
      </c>
      <c r="AC279" s="4">
        <f t="shared" si="82"/>
        <v>47</v>
      </c>
      <c r="AD279" s="4">
        <f t="shared" ref="AD279:AD342" si="85">AVERAGEIFS($AA$2:$AA$6811,$L$2:$L$6811,L279,$V$2:$V$6811,"&gt;="&amp;(V279-100), $V$2:$V$6811,"&lt;="&amp;(V279+100),$AA$2:$AA$6811,"&gt;"&amp;1)</f>
        <v>59.5</v>
      </c>
      <c r="AE279" s="4">
        <v>47</v>
      </c>
      <c r="AF279" s="4">
        <v>47</v>
      </c>
      <c r="AG279" s="4">
        <f t="shared" si="83"/>
        <v>47</v>
      </c>
      <c r="AI279" t="e">
        <f t="shared" si="78"/>
        <v>#N/A</v>
      </c>
      <c r="AJ279" t="s">
        <v>81</v>
      </c>
      <c r="AK279" s="2"/>
      <c r="AL279" s="2" t="str">
        <f t="shared" si="84"/>
        <v>Freight Included in Commodity Cost</v>
      </c>
      <c r="AM279" s="4"/>
      <c r="AN279" t="e">
        <f>VLOOKUP([1]!Tabelle13[[#This Row],[Vlookup this ID for freight costs]],$AL$2:$AL$6811,2,FALSE)</f>
        <v>#REF!</v>
      </c>
      <c r="AP279">
        <v>14.63</v>
      </c>
      <c r="AQ279">
        <v>14.63</v>
      </c>
      <c r="AR279" s="4">
        <v>19</v>
      </c>
      <c r="AS279" s="4">
        <v>4</v>
      </c>
      <c r="AT279" s="4">
        <v>2010</v>
      </c>
      <c r="AU279" s="4">
        <v>31</v>
      </c>
      <c r="AV279" s="4">
        <v>3</v>
      </c>
      <c r="AW279" s="4">
        <v>2010</v>
      </c>
      <c r="AX279" t="str">
        <f t="shared" si="79"/>
        <v>No Delay</v>
      </c>
      <c r="AY279">
        <f t="shared" si="80"/>
        <v>0</v>
      </c>
    </row>
    <row r="280" spans="1:51" x14ac:dyDescent="0.2">
      <c r="A280" s="3">
        <v>84380</v>
      </c>
      <c r="B280" s="1" t="s">
        <v>215</v>
      </c>
      <c r="C280" s="1" t="s">
        <v>89</v>
      </c>
      <c r="D280" s="1" t="s">
        <v>130</v>
      </c>
      <c r="E280" s="1" t="s">
        <v>101</v>
      </c>
      <c r="F280" s="1" t="s">
        <v>101</v>
      </c>
      <c r="G280" s="13" t="s">
        <v>534</v>
      </c>
      <c r="H280" s="12">
        <v>41912</v>
      </c>
      <c r="I280" s="12" t="s">
        <v>535</v>
      </c>
      <c r="J280" s="12">
        <v>41901</v>
      </c>
      <c r="K280" s="4">
        <v>5963</v>
      </c>
      <c r="L280" s="1" t="s">
        <v>146</v>
      </c>
      <c r="M280" s="1" t="s">
        <v>132</v>
      </c>
      <c r="N280" s="1" t="s">
        <v>536</v>
      </c>
      <c r="O280" s="1" t="s">
        <v>93</v>
      </c>
      <c r="P280">
        <v>60</v>
      </c>
      <c r="Q280">
        <v>697</v>
      </c>
      <c r="R280">
        <v>1387.03</v>
      </c>
      <c r="S280">
        <v>1.99</v>
      </c>
      <c r="T280">
        <v>0.03</v>
      </c>
      <c r="U280">
        <f t="shared" si="76"/>
        <v>1387.03</v>
      </c>
      <c r="V280">
        <f t="shared" si="77"/>
        <v>41820</v>
      </c>
      <c r="W280" s="1" t="s">
        <v>204</v>
      </c>
      <c r="X280" s="1" t="s">
        <v>1236</v>
      </c>
      <c r="Y280" s="1" t="s">
        <v>205</v>
      </c>
      <c r="Z280" s="3">
        <v>13184</v>
      </c>
      <c r="AA280" s="4">
        <f t="shared" si="81"/>
        <v>47</v>
      </c>
      <c r="AB280" s="4">
        <f t="shared" si="75"/>
        <v>2321.2344226</v>
      </c>
      <c r="AC280" s="4">
        <f t="shared" si="82"/>
        <v>47</v>
      </c>
      <c r="AD280" s="4">
        <f t="shared" si="85"/>
        <v>47</v>
      </c>
      <c r="AE280" s="4">
        <v>47</v>
      </c>
      <c r="AF280" s="4">
        <v>47</v>
      </c>
      <c r="AG280" s="4">
        <f t="shared" si="83"/>
        <v>47</v>
      </c>
      <c r="AI280" t="e">
        <f t="shared" si="78"/>
        <v>#N/A</v>
      </c>
      <c r="AJ280">
        <v>270.74</v>
      </c>
      <c r="AK280" s="2">
        <v>270.74</v>
      </c>
      <c r="AL280" s="2">
        <f t="shared" si="84"/>
        <v>270.74</v>
      </c>
      <c r="AM280" s="4"/>
      <c r="AN280" t="e">
        <f>VLOOKUP([1]!Tabelle13[[#This Row],[Vlookup this ID for freight costs]],$AL$2:$AL$6811,2,FALSE)</f>
        <v>#REF!</v>
      </c>
      <c r="AP280">
        <v>1.43</v>
      </c>
      <c r="AQ280">
        <v>1.43</v>
      </c>
      <c r="AR280" s="4">
        <v>30</v>
      </c>
      <c r="AS280" s="4">
        <v>9</v>
      </c>
      <c r="AT280" s="4">
        <v>2014</v>
      </c>
      <c r="AU280" s="4">
        <v>19</v>
      </c>
      <c r="AV280" s="4">
        <v>9</v>
      </c>
      <c r="AW280" s="4">
        <v>2014</v>
      </c>
      <c r="AX280" t="str">
        <f t="shared" si="79"/>
        <v>No Delay</v>
      </c>
      <c r="AY280">
        <f t="shared" si="80"/>
        <v>0</v>
      </c>
    </row>
    <row r="281" spans="1:51" x14ac:dyDescent="0.2">
      <c r="A281" s="3">
        <v>84537</v>
      </c>
      <c r="B281" s="1" t="s">
        <v>151</v>
      </c>
      <c r="C281" s="1" t="s">
        <v>65</v>
      </c>
      <c r="D281" s="1" t="s">
        <v>130</v>
      </c>
      <c r="E281" s="1" t="s">
        <v>152</v>
      </c>
      <c r="F281" s="1" t="s">
        <v>152</v>
      </c>
      <c r="G281" s="13" t="s">
        <v>194</v>
      </c>
      <c r="H281" s="12">
        <v>40287</v>
      </c>
      <c r="I281" s="12" t="s">
        <v>195</v>
      </c>
      <c r="J281" s="12">
        <v>40268</v>
      </c>
      <c r="K281" s="4">
        <v>2307</v>
      </c>
      <c r="L281" s="1" t="s">
        <v>146</v>
      </c>
      <c r="M281" s="1" t="s">
        <v>132</v>
      </c>
      <c r="N281" s="1" t="s">
        <v>159</v>
      </c>
      <c r="O281" s="1" t="s">
        <v>93</v>
      </c>
      <c r="P281">
        <v>30</v>
      </c>
      <c r="Q281">
        <v>578</v>
      </c>
      <c r="R281">
        <v>6791.5</v>
      </c>
      <c r="S281">
        <v>11.75</v>
      </c>
      <c r="T281">
        <v>0.39</v>
      </c>
      <c r="U281">
        <f t="shared" si="76"/>
        <v>6791.5</v>
      </c>
      <c r="V281">
        <f t="shared" si="77"/>
        <v>17340</v>
      </c>
      <c r="W281" s="1" t="s">
        <v>160</v>
      </c>
      <c r="X281" s="1" t="s">
        <v>1236</v>
      </c>
      <c r="Y281" s="1" t="s">
        <v>161</v>
      </c>
      <c r="Z281" s="3">
        <v>7348</v>
      </c>
      <c r="AA281" s="4">
        <f t="shared" si="81"/>
        <v>47</v>
      </c>
      <c r="AB281" s="4">
        <f t="shared" si="75"/>
        <v>2308.1744343999999</v>
      </c>
      <c r="AC281" s="4">
        <f t="shared" si="82"/>
        <v>47</v>
      </c>
      <c r="AD281" s="4">
        <f t="shared" si="85"/>
        <v>612.3423765</v>
      </c>
      <c r="AE281" s="4">
        <v>47</v>
      </c>
      <c r="AF281" s="4">
        <v>47</v>
      </c>
      <c r="AG281" s="4">
        <f t="shared" si="83"/>
        <v>47</v>
      </c>
      <c r="AI281" t="e">
        <f t="shared" si="78"/>
        <v>#N/A</v>
      </c>
      <c r="AJ281" t="s">
        <v>81</v>
      </c>
      <c r="AK281" s="2"/>
      <c r="AL281" s="2" t="str">
        <f t="shared" si="84"/>
        <v>Freight Included in Commodity Cost</v>
      </c>
      <c r="AM281" s="4"/>
      <c r="AN281" t="e">
        <f>VLOOKUP([1]!Tabelle13[[#This Row],[Vlookup this ID for freight costs]],$AL$2:$AL$6811,2,FALSE)</f>
        <v>#REF!</v>
      </c>
      <c r="AP281">
        <v>14.64</v>
      </c>
      <c r="AQ281">
        <v>14.64</v>
      </c>
      <c r="AR281" s="4">
        <v>19</v>
      </c>
      <c r="AS281" s="4">
        <v>4</v>
      </c>
      <c r="AT281" s="4">
        <v>2010</v>
      </c>
      <c r="AU281" s="4">
        <v>31</v>
      </c>
      <c r="AV281" s="4">
        <v>3</v>
      </c>
      <c r="AW281" s="4">
        <v>2010</v>
      </c>
      <c r="AX281" t="str">
        <f t="shared" si="79"/>
        <v>No Delay</v>
      </c>
      <c r="AY281">
        <f t="shared" si="80"/>
        <v>0</v>
      </c>
    </row>
    <row r="282" spans="1:51" x14ac:dyDescent="0.2">
      <c r="A282" s="3">
        <v>77772</v>
      </c>
      <c r="B282" s="1" t="s">
        <v>175</v>
      </c>
      <c r="C282" s="1" t="s">
        <v>165</v>
      </c>
      <c r="D282" s="1" t="s">
        <v>266</v>
      </c>
      <c r="E282" s="1" t="s">
        <v>53</v>
      </c>
      <c r="F282" s="1" t="s">
        <v>53</v>
      </c>
      <c r="G282" s="13" t="s">
        <v>537</v>
      </c>
      <c r="H282" s="12">
        <v>40310</v>
      </c>
      <c r="I282" s="12" t="s">
        <v>537</v>
      </c>
      <c r="J282" s="12">
        <v>40310</v>
      </c>
      <c r="K282" s="4">
        <v>2406</v>
      </c>
      <c r="L282" s="1" t="s">
        <v>146</v>
      </c>
      <c r="M282" s="1" t="s">
        <v>423</v>
      </c>
      <c r="N282" s="1" t="s">
        <v>392</v>
      </c>
      <c r="O282" s="1" t="s">
        <v>393</v>
      </c>
      <c r="P282">
        <v>120</v>
      </c>
      <c r="Q282">
        <v>160</v>
      </c>
      <c r="R282">
        <v>5785.6</v>
      </c>
      <c r="S282">
        <v>36.159999999999997</v>
      </c>
      <c r="T282">
        <v>0.3</v>
      </c>
      <c r="U282">
        <f t="shared" si="76"/>
        <v>5785.5999999999995</v>
      </c>
      <c r="V282">
        <f t="shared" si="77"/>
        <v>19200</v>
      </c>
      <c r="W282" s="1" t="s">
        <v>394</v>
      </c>
      <c r="X282" s="1" t="s">
        <v>112</v>
      </c>
      <c r="Y282" s="1" t="s">
        <v>112</v>
      </c>
      <c r="Z282" s="3">
        <v>5956</v>
      </c>
      <c r="AA282" s="4">
        <f t="shared" si="81"/>
        <v>47</v>
      </c>
      <c r="AB282" s="4">
        <f t="shared" si="75"/>
        <v>2262.2998539999999</v>
      </c>
      <c r="AC282" s="4">
        <f t="shared" si="82"/>
        <v>47</v>
      </c>
      <c r="AD282" s="4">
        <f t="shared" si="85"/>
        <v>3268.3919940000001</v>
      </c>
      <c r="AE282" s="4">
        <v>47</v>
      </c>
      <c r="AF282" s="4">
        <v>47</v>
      </c>
      <c r="AG282" s="4">
        <f t="shared" si="83"/>
        <v>47</v>
      </c>
      <c r="AI282" t="e">
        <f t="shared" si="78"/>
        <v>#N/A</v>
      </c>
      <c r="AJ282">
        <v>1238.94</v>
      </c>
      <c r="AK282" s="2">
        <v>1238.94</v>
      </c>
      <c r="AL282" s="2">
        <f t="shared" si="84"/>
        <v>1238.94</v>
      </c>
      <c r="AM282" s="4"/>
      <c r="AN282" t="e">
        <f>VLOOKUP([1]!Tabelle13[[#This Row],[Vlookup this ID for freight costs]],$AL$2:$AL$6811,2,FALSE)</f>
        <v>#REF!</v>
      </c>
      <c r="AP282">
        <v>12.47</v>
      </c>
      <c r="AQ282">
        <v>12.47</v>
      </c>
      <c r="AR282" s="4">
        <v>12</v>
      </c>
      <c r="AS282" s="4">
        <v>5</v>
      </c>
      <c r="AT282" s="4">
        <v>2010</v>
      </c>
      <c r="AU282" s="4">
        <v>12</v>
      </c>
      <c r="AV282" s="4">
        <v>5</v>
      </c>
      <c r="AW282" s="4">
        <v>2010</v>
      </c>
      <c r="AX282" t="str">
        <f t="shared" si="79"/>
        <v>No Delay</v>
      </c>
      <c r="AY282">
        <f t="shared" si="80"/>
        <v>0</v>
      </c>
    </row>
    <row r="283" spans="1:51" x14ac:dyDescent="0.2">
      <c r="A283" s="3">
        <v>11826</v>
      </c>
      <c r="B283" s="1" t="s">
        <v>144</v>
      </c>
      <c r="C283" s="1" t="s">
        <v>65</v>
      </c>
      <c r="D283" s="1" t="s">
        <v>130</v>
      </c>
      <c r="E283" s="1" t="s">
        <v>53</v>
      </c>
      <c r="F283" s="1" t="s">
        <v>53</v>
      </c>
      <c r="G283" s="13" t="s">
        <v>538</v>
      </c>
      <c r="H283" s="12">
        <v>39433</v>
      </c>
      <c r="I283" s="12" t="s">
        <v>538</v>
      </c>
      <c r="J283" s="12">
        <v>39433</v>
      </c>
      <c r="K283" s="4">
        <v>547</v>
      </c>
      <c r="L283" s="1" t="s">
        <v>146</v>
      </c>
      <c r="M283" s="1" t="s">
        <v>132</v>
      </c>
      <c r="N283" s="1" t="s">
        <v>218</v>
      </c>
      <c r="O283" s="1" t="s">
        <v>93</v>
      </c>
      <c r="P283">
        <v>90</v>
      </c>
      <c r="Q283">
        <v>400</v>
      </c>
      <c r="R283">
        <v>6400</v>
      </c>
      <c r="S283">
        <v>16</v>
      </c>
      <c r="T283">
        <v>0.18</v>
      </c>
      <c r="U283">
        <f t="shared" si="76"/>
        <v>6400</v>
      </c>
      <c r="V283">
        <f t="shared" si="77"/>
        <v>36000</v>
      </c>
      <c r="W283" s="1" t="s">
        <v>155</v>
      </c>
      <c r="X283" s="1" t="s">
        <v>1236</v>
      </c>
      <c r="Y283" s="1" t="s">
        <v>156</v>
      </c>
      <c r="Z283" s="3">
        <v>7726</v>
      </c>
      <c r="AA283" s="4">
        <f t="shared" si="81"/>
        <v>48</v>
      </c>
      <c r="AB283" s="4">
        <f t="shared" si="75"/>
        <v>2288.639326</v>
      </c>
      <c r="AC283" s="4">
        <f t="shared" si="82"/>
        <v>48</v>
      </c>
      <c r="AD283" s="4">
        <f t="shared" si="85"/>
        <v>1448.4244248</v>
      </c>
      <c r="AE283" s="4">
        <v>48</v>
      </c>
      <c r="AF283" s="4">
        <v>48</v>
      </c>
      <c r="AG283" s="4">
        <f t="shared" si="83"/>
        <v>48</v>
      </c>
      <c r="AH283" s="4">
        <v>84068</v>
      </c>
      <c r="AI283">
        <f t="shared" si="78"/>
        <v>2996</v>
      </c>
      <c r="AJ283">
        <v>1260.0999999999999</v>
      </c>
      <c r="AK283" s="2">
        <v>1260.0999999999999</v>
      </c>
      <c r="AL283" s="2">
        <f t="shared" si="84"/>
        <v>1260.0999999999999</v>
      </c>
      <c r="AM283" s="4"/>
      <c r="AN283" t="e">
        <f>VLOOKUP([1]!Tabelle13[[#This Row],[Vlookup this ID for freight costs]],$AL$2:$AL$6811,2,FALSE)</f>
        <v>#REF!</v>
      </c>
      <c r="AP283">
        <v>10.24</v>
      </c>
      <c r="AQ283">
        <v>10.24</v>
      </c>
      <c r="AR283" s="4">
        <v>17</v>
      </c>
      <c r="AS283" s="4">
        <v>12</v>
      </c>
      <c r="AT283" s="4">
        <v>2007</v>
      </c>
      <c r="AU283" s="4">
        <v>17</v>
      </c>
      <c r="AV283" s="4">
        <v>12</v>
      </c>
      <c r="AW283" s="4">
        <v>2007</v>
      </c>
      <c r="AX283" t="str">
        <f t="shared" si="79"/>
        <v>No Delay</v>
      </c>
      <c r="AY283">
        <f t="shared" si="80"/>
        <v>0</v>
      </c>
    </row>
    <row r="284" spans="1:51" x14ac:dyDescent="0.2">
      <c r="A284" s="3">
        <v>12633</v>
      </c>
      <c r="B284" s="1" t="s">
        <v>119</v>
      </c>
      <c r="C284" s="1" t="s">
        <v>114</v>
      </c>
      <c r="D284" s="1" t="s">
        <v>130</v>
      </c>
      <c r="E284" s="1"/>
      <c r="F284" s="1" t="s">
        <v>107</v>
      </c>
      <c r="G284" s="13" t="s">
        <v>539</v>
      </c>
      <c r="H284" s="12">
        <v>39198</v>
      </c>
      <c r="I284" s="12" t="s">
        <v>539</v>
      </c>
      <c r="J284" s="12">
        <v>39198</v>
      </c>
      <c r="K284" s="4">
        <v>111</v>
      </c>
      <c r="L284" s="1" t="s">
        <v>146</v>
      </c>
      <c r="M284" s="1" t="s">
        <v>132</v>
      </c>
      <c r="N284" s="1" t="s">
        <v>445</v>
      </c>
      <c r="O284" s="1" t="s">
        <v>446</v>
      </c>
      <c r="P284">
        <v>30</v>
      </c>
      <c r="Q284">
        <v>1030</v>
      </c>
      <c r="R284">
        <v>3574.1</v>
      </c>
      <c r="S284">
        <v>3.47</v>
      </c>
      <c r="T284">
        <v>0.12</v>
      </c>
      <c r="U284">
        <f t="shared" si="76"/>
        <v>3574.1000000000004</v>
      </c>
      <c r="V284">
        <f t="shared" si="77"/>
        <v>30900</v>
      </c>
      <c r="W284" s="1" t="s">
        <v>447</v>
      </c>
      <c r="X284" s="1" t="s">
        <v>448</v>
      </c>
      <c r="Y284" s="1" t="s">
        <v>448</v>
      </c>
      <c r="Z284" s="3">
        <v>11028</v>
      </c>
      <c r="AA284" s="4">
        <f t="shared" si="81"/>
        <v>48</v>
      </c>
      <c r="AB284" s="4">
        <f t="shared" ref="AB284:AB309" si="86" xml:space="preserve"> 2244.740206  + 0.1097478*Q284</f>
        <v>2357.78044</v>
      </c>
      <c r="AC284" s="4">
        <f t="shared" si="82"/>
        <v>48</v>
      </c>
      <c r="AD284" s="4">
        <f t="shared" si="85"/>
        <v>178.33333333333334</v>
      </c>
      <c r="AE284" s="4">
        <v>48</v>
      </c>
      <c r="AF284" s="4">
        <v>48</v>
      </c>
      <c r="AG284" s="4">
        <f t="shared" si="83"/>
        <v>48</v>
      </c>
      <c r="AI284" t="e">
        <f t="shared" si="78"/>
        <v>#N/A</v>
      </c>
      <c r="AJ284">
        <v>574.55999999999995</v>
      </c>
      <c r="AK284" s="2">
        <v>574.55999999999995</v>
      </c>
      <c r="AL284" s="2">
        <f t="shared" si="84"/>
        <v>574.55999999999995</v>
      </c>
      <c r="AM284" s="4"/>
      <c r="AN284" t="e">
        <f>VLOOKUP([1]!Tabelle13[[#This Row],[Vlookup this ID for freight costs]],$AL$2:$AL$6811,2,FALSE)</f>
        <v>#REF!</v>
      </c>
      <c r="AP284">
        <v>0</v>
      </c>
      <c r="AR284" s="4">
        <v>26</v>
      </c>
      <c r="AS284" s="4">
        <v>4</v>
      </c>
      <c r="AT284" s="4">
        <v>2007</v>
      </c>
      <c r="AU284" s="4">
        <v>26</v>
      </c>
      <c r="AV284" s="4">
        <v>4</v>
      </c>
      <c r="AW284" s="4">
        <v>2007</v>
      </c>
      <c r="AX284" t="str">
        <f t="shared" si="79"/>
        <v>No Delay</v>
      </c>
      <c r="AY284">
        <f t="shared" si="80"/>
        <v>0</v>
      </c>
    </row>
    <row r="285" spans="1:51" x14ac:dyDescent="0.2">
      <c r="A285" s="3">
        <v>85998</v>
      </c>
      <c r="B285" s="1" t="s">
        <v>151</v>
      </c>
      <c r="C285" s="1" t="s">
        <v>65</v>
      </c>
      <c r="D285" s="1" t="s">
        <v>130</v>
      </c>
      <c r="E285" s="1" t="s">
        <v>152</v>
      </c>
      <c r="F285" s="1" t="s">
        <v>152</v>
      </c>
      <c r="G285" s="13" t="s">
        <v>540</v>
      </c>
      <c r="H285" s="12">
        <v>41537</v>
      </c>
      <c r="I285" s="12" t="s">
        <v>541</v>
      </c>
      <c r="J285" s="12">
        <v>41529</v>
      </c>
      <c r="K285" s="4">
        <v>4908</v>
      </c>
      <c r="L285" s="1" t="s">
        <v>146</v>
      </c>
      <c r="M285" s="1" t="s">
        <v>132</v>
      </c>
      <c r="N285" s="1" t="s">
        <v>389</v>
      </c>
      <c r="O285" s="1" t="s">
        <v>93</v>
      </c>
      <c r="P285">
        <v>30</v>
      </c>
      <c r="Q285">
        <v>284</v>
      </c>
      <c r="R285">
        <v>3839.68</v>
      </c>
      <c r="S285">
        <v>13.52</v>
      </c>
      <c r="T285">
        <v>0.45</v>
      </c>
      <c r="U285">
        <f t="shared" si="76"/>
        <v>3839.68</v>
      </c>
      <c r="V285">
        <f t="shared" si="77"/>
        <v>8520</v>
      </c>
      <c r="W285" s="1" t="s">
        <v>160</v>
      </c>
      <c r="X285" s="1" t="s">
        <v>1236</v>
      </c>
      <c r="Y285" s="1" t="s">
        <v>161</v>
      </c>
      <c r="Z285" s="3">
        <v>7348</v>
      </c>
      <c r="AA285" s="4">
        <f t="shared" si="81"/>
        <v>48</v>
      </c>
      <c r="AB285" s="4">
        <f t="shared" si="86"/>
        <v>2275.9085811999998</v>
      </c>
      <c r="AC285" s="4">
        <f t="shared" si="82"/>
        <v>48</v>
      </c>
      <c r="AD285" s="4">
        <f t="shared" si="85"/>
        <v>1528.3183746666666</v>
      </c>
      <c r="AE285" s="4">
        <v>48</v>
      </c>
      <c r="AF285" s="4">
        <v>48</v>
      </c>
      <c r="AG285" s="4">
        <f t="shared" si="83"/>
        <v>48</v>
      </c>
      <c r="AI285" t="e">
        <f t="shared" si="78"/>
        <v>#N/A</v>
      </c>
      <c r="AJ285">
        <v>34218.36</v>
      </c>
      <c r="AK285" s="2">
        <v>34218.36</v>
      </c>
      <c r="AL285" s="2">
        <f t="shared" si="84"/>
        <v>34218.36</v>
      </c>
      <c r="AM285" s="4"/>
      <c r="AN285" t="e">
        <f>VLOOKUP([1]!Tabelle13[[#This Row],[Vlookup this ID for freight costs]],$AL$2:$AL$6811,2,FALSE)</f>
        <v>#REF!</v>
      </c>
      <c r="AP285">
        <v>4.75</v>
      </c>
      <c r="AQ285">
        <v>4.75</v>
      </c>
      <c r="AR285" s="4">
        <v>20</v>
      </c>
      <c r="AS285" s="4">
        <v>9</v>
      </c>
      <c r="AT285" s="4">
        <v>2013</v>
      </c>
      <c r="AU285" s="4">
        <v>12</v>
      </c>
      <c r="AV285" s="4">
        <v>9</v>
      </c>
      <c r="AW285" s="4">
        <v>2013</v>
      </c>
      <c r="AX285" t="str">
        <f t="shared" si="79"/>
        <v>No Delay</v>
      </c>
      <c r="AY285">
        <f t="shared" si="80"/>
        <v>0</v>
      </c>
    </row>
    <row r="286" spans="1:51" x14ac:dyDescent="0.2">
      <c r="A286" s="3">
        <v>20266</v>
      </c>
      <c r="B286" s="1" t="s">
        <v>175</v>
      </c>
      <c r="C286" s="1" t="s">
        <v>165</v>
      </c>
      <c r="D286" s="1" t="s">
        <v>100</v>
      </c>
      <c r="E286" s="1" t="s">
        <v>53</v>
      </c>
      <c r="F286" s="1" t="s">
        <v>53</v>
      </c>
      <c r="G286" s="13" t="s">
        <v>533</v>
      </c>
      <c r="H286" s="12">
        <v>41095</v>
      </c>
      <c r="I286" s="12" t="s">
        <v>533</v>
      </c>
      <c r="J286" s="12">
        <v>41095</v>
      </c>
      <c r="K286" s="4">
        <v>4013</v>
      </c>
      <c r="L286" s="1" t="s">
        <v>146</v>
      </c>
      <c r="M286" s="1" t="s">
        <v>240</v>
      </c>
      <c r="N286" s="1" t="s">
        <v>241</v>
      </c>
      <c r="O286" s="1" t="s">
        <v>242</v>
      </c>
      <c r="P286">
        <v>120</v>
      </c>
      <c r="Q286">
        <v>150</v>
      </c>
      <c r="R286">
        <v>11250</v>
      </c>
      <c r="S286">
        <v>75</v>
      </c>
      <c r="T286">
        <v>0.62</v>
      </c>
      <c r="U286">
        <f t="shared" si="76"/>
        <v>11250</v>
      </c>
      <c r="V286">
        <f t="shared" si="77"/>
        <v>18000</v>
      </c>
      <c r="W286" s="1" t="s">
        <v>243</v>
      </c>
      <c r="X286" s="1" t="s">
        <v>244</v>
      </c>
      <c r="Y286" s="1" t="s">
        <v>244</v>
      </c>
      <c r="Z286" s="3">
        <v>5022</v>
      </c>
      <c r="AA286" s="4">
        <f t="shared" si="81"/>
        <v>49</v>
      </c>
      <c r="AB286" s="4">
        <f t="shared" si="86"/>
        <v>2261.2023759999997</v>
      </c>
      <c r="AC286" s="4">
        <f t="shared" si="82"/>
        <v>49</v>
      </c>
      <c r="AD286" s="4">
        <f t="shared" si="85"/>
        <v>1625.2573013333333</v>
      </c>
      <c r="AE286" s="4">
        <v>49</v>
      </c>
      <c r="AF286" s="4">
        <v>49</v>
      </c>
      <c r="AG286" s="4">
        <f t="shared" si="83"/>
        <v>49</v>
      </c>
      <c r="AI286" t="e">
        <f t="shared" si="78"/>
        <v>#N/A</v>
      </c>
      <c r="AJ286">
        <v>475</v>
      </c>
      <c r="AK286" s="2">
        <v>475</v>
      </c>
      <c r="AL286" s="2">
        <f t="shared" si="84"/>
        <v>475</v>
      </c>
      <c r="AM286" s="4"/>
      <c r="AN286" t="e">
        <f>VLOOKUP([1]!Tabelle13[[#This Row],[Vlookup this ID for freight costs]],$AL$2:$AL$6811,2,FALSE)</f>
        <v>#REF!</v>
      </c>
      <c r="AP286">
        <v>15.77</v>
      </c>
      <c r="AQ286">
        <v>15.77</v>
      </c>
      <c r="AR286" s="4">
        <v>5</v>
      </c>
      <c r="AS286" s="4">
        <v>7</v>
      </c>
      <c r="AT286" s="4">
        <v>2012</v>
      </c>
      <c r="AU286" s="4">
        <v>5</v>
      </c>
      <c r="AV286" s="4">
        <v>7</v>
      </c>
      <c r="AW286" s="4">
        <v>2012</v>
      </c>
      <c r="AX286" t="str">
        <f t="shared" si="79"/>
        <v>No Delay</v>
      </c>
      <c r="AY286">
        <f t="shared" si="80"/>
        <v>0</v>
      </c>
    </row>
    <row r="287" spans="1:51" x14ac:dyDescent="0.2">
      <c r="A287" s="3">
        <v>83294</v>
      </c>
      <c r="B287" s="1" t="s">
        <v>151</v>
      </c>
      <c r="C287" s="1" t="s">
        <v>65</v>
      </c>
      <c r="D287" s="1" t="s">
        <v>130</v>
      </c>
      <c r="E287" s="1" t="s">
        <v>152</v>
      </c>
      <c r="F287" s="1" t="s">
        <v>152</v>
      </c>
      <c r="G287" s="13" t="s">
        <v>542</v>
      </c>
      <c r="H287" s="12">
        <v>42030</v>
      </c>
      <c r="I287" s="12" t="s">
        <v>467</v>
      </c>
      <c r="J287" s="12">
        <v>42010</v>
      </c>
      <c r="K287" s="4">
        <v>6198</v>
      </c>
      <c r="L287" s="1" t="s">
        <v>146</v>
      </c>
      <c r="M287" s="1" t="s">
        <v>132</v>
      </c>
      <c r="N287" s="1" t="s">
        <v>280</v>
      </c>
      <c r="O287" s="1" t="s">
        <v>93</v>
      </c>
      <c r="P287">
        <v>30</v>
      </c>
      <c r="Q287">
        <v>558</v>
      </c>
      <c r="R287">
        <v>7544.16</v>
      </c>
      <c r="S287">
        <v>13.52</v>
      </c>
      <c r="T287">
        <v>0.45</v>
      </c>
      <c r="U287">
        <f t="shared" si="76"/>
        <v>7544.16</v>
      </c>
      <c r="V287">
        <f t="shared" si="77"/>
        <v>16740</v>
      </c>
      <c r="W287" s="1" t="s">
        <v>160</v>
      </c>
      <c r="X287" s="1" t="s">
        <v>1236</v>
      </c>
      <c r="Y287" s="1" t="s">
        <v>161</v>
      </c>
      <c r="Z287" s="3">
        <v>7348</v>
      </c>
      <c r="AA287" s="4">
        <f t="shared" si="81"/>
        <v>49</v>
      </c>
      <c r="AB287" s="4">
        <f t="shared" si="86"/>
        <v>2305.9794784000001</v>
      </c>
      <c r="AC287" s="4">
        <f t="shared" si="82"/>
        <v>49</v>
      </c>
      <c r="AD287" s="4">
        <f t="shared" si="85"/>
        <v>551.12272039999993</v>
      </c>
      <c r="AE287" s="4">
        <v>49</v>
      </c>
      <c r="AF287" s="4">
        <v>49</v>
      </c>
      <c r="AG287" s="4">
        <f t="shared" si="83"/>
        <v>49</v>
      </c>
      <c r="AI287" t="e">
        <f t="shared" si="78"/>
        <v>#N/A</v>
      </c>
      <c r="AJ287">
        <v>181.92</v>
      </c>
      <c r="AK287" s="2">
        <v>181.92</v>
      </c>
      <c r="AL287" s="2">
        <f t="shared" si="84"/>
        <v>181.92</v>
      </c>
      <c r="AM287" s="4"/>
      <c r="AN287" t="e">
        <f>VLOOKUP([1]!Tabelle13[[#This Row],[Vlookup this ID for freight costs]],$AL$2:$AL$6811,2,FALSE)</f>
        <v>#REF!</v>
      </c>
      <c r="AP287">
        <v>7.76</v>
      </c>
      <c r="AQ287">
        <v>7.76</v>
      </c>
      <c r="AR287" s="4">
        <v>26</v>
      </c>
      <c r="AS287" s="4">
        <v>1</v>
      </c>
      <c r="AT287" s="4">
        <v>2015</v>
      </c>
      <c r="AU287" s="4">
        <v>6</v>
      </c>
      <c r="AV287" s="4">
        <v>1</v>
      </c>
      <c r="AW287" s="4">
        <v>2015</v>
      </c>
      <c r="AX287" t="str">
        <f t="shared" si="79"/>
        <v>No Delay</v>
      </c>
      <c r="AY287">
        <f t="shared" si="80"/>
        <v>0</v>
      </c>
    </row>
    <row r="288" spans="1:51" x14ac:dyDescent="0.2">
      <c r="A288" s="3">
        <v>83381</v>
      </c>
      <c r="B288" s="1" t="s">
        <v>215</v>
      </c>
      <c r="C288" s="1" t="s">
        <v>89</v>
      </c>
      <c r="D288" s="1" t="s">
        <v>130</v>
      </c>
      <c r="E288" s="1" t="s">
        <v>53</v>
      </c>
      <c r="F288" s="1" t="s">
        <v>53</v>
      </c>
      <c r="G288" s="13" t="s">
        <v>543</v>
      </c>
      <c r="H288" s="12">
        <v>40154</v>
      </c>
      <c r="I288" s="12" t="s">
        <v>419</v>
      </c>
      <c r="J288" s="12">
        <v>40149</v>
      </c>
      <c r="K288" s="4">
        <v>2052</v>
      </c>
      <c r="L288" s="1" t="s">
        <v>146</v>
      </c>
      <c r="M288" s="1" t="s">
        <v>132</v>
      </c>
      <c r="N288" s="1" t="s">
        <v>206</v>
      </c>
      <c r="O288" s="1" t="s">
        <v>93</v>
      </c>
      <c r="P288">
        <v>60</v>
      </c>
      <c r="Q288">
        <v>940</v>
      </c>
      <c r="R288">
        <v>3290</v>
      </c>
      <c r="S288">
        <v>3.5</v>
      </c>
      <c r="T288">
        <v>0.06</v>
      </c>
      <c r="U288">
        <f t="shared" si="76"/>
        <v>3290</v>
      </c>
      <c r="V288">
        <f t="shared" si="77"/>
        <v>56400</v>
      </c>
      <c r="W288" s="1" t="s">
        <v>197</v>
      </c>
      <c r="X288" s="1" t="s">
        <v>1236</v>
      </c>
      <c r="Y288" s="1" t="s">
        <v>3082</v>
      </c>
      <c r="Z288" s="3">
        <v>8794</v>
      </c>
      <c r="AA288" s="4">
        <f t="shared" si="81"/>
        <v>49</v>
      </c>
      <c r="AB288" s="4">
        <f t="shared" si="86"/>
        <v>2347.9031380000001</v>
      </c>
      <c r="AC288" s="4">
        <f t="shared" si="82"/>
        <v>49</v>
      </c>
      <c r="AD288" s="4">
        <f t="shared" si="85"/>
        <v>113</v>
      </c>
      <c r="AE288" s="4">
        <v>49</v>
      </c>
      <c r="AF288" s="4">
        <v>49</v>
      </c>
      <c r="AG288" s="4">
        <f t="shared" si="83"/>
        <v>49</v>
      </c>
      <c r="AI288" t="e">
        <f t="shared" si="78"/>
        <v>#N/A</v>
      </c>
      <c r="AJ288">
        <v>1211.49</v>
      </c>
      <c r="AK288" s="2">
        <v>1211.49</v>
      </c>
      <c r="AL288" s="2">
        <f t="shared" si="84"/>
        <v>1211.49</v>
      </c>
      <c r="AM288" s="4"/>
      <c r="AN288" t="e">
        <f>VLOOKUP([1]!Tabelle13[[#This Row],[Vlookup this ID for freight costs]],$AL$2:$AL$6811,2,FALSE)</f>
        <v>#REF!</v>
      </c>
      <c r="AP288">
        <v>6.45</v>
      </c>
      <c r="AQ288">
        <v>6.45</v>
      </c>
      <c r="AR288" s="4">
        <v>7</v>
      </c>
      <c r="AS288" s="4">
        <v>12</v>
      </c>
      <c r="AT288" s="4">
        <v>2009</v>
      </c>
      <c r="AU288" s="4">
        <v>2</v>
      </c>
      <c r="AV288" s="4">
        <v>12</v>
      </c>
      <c r="AW288" s="4">
        <v>2009</v>
      </c>
      <c r="AX288" t="str">
        <f t="shared" si="79"/>
        <v>No Delay</v>
      </c>
      <c r="AY288">
        <f t="shared" si="80"/>
        <v>0</v>
      </c>
    </row>
    <row r="289" spans="1:51" x14ac:dyDescent="0.2">
      <c r="A289" s="3">
        <v>12591</v>
      </c>
      <c r="B289" s="1" t="s">
        <v>164</v>
      </c>
      <c r="C289" s="1" t="s">
        <v>165</v>
      </c>
      <c r="D289" s="1" t="s">
        <v>130</v>
      </c>
      <c r="E289" s="1" t="s">
        <v>53</v>
      </c>
      <c r="F289" s="1" t="s">
        <v>53</v>
      </c>
      <c r="G289" s="13" t="s">
        <v>544</v>
      </c>
      <c r="H289" s="12">
        <v>39990</v>
      </c>
      <c r="I289" s="12" t="s">
        <v>544</v>
      </c>
      <c r="J289" s="12">
        <v>39990</v>
      </c>
      <c r="K289" s="4">
        <v>1647</v>
      </c>
      <c r="L289" s="1" t="s">
        <v>146</v>
      </c>
      <c r="M289" s="1" t="s">
        <v>132</v>
      </c>
      <c r="N289" s="1" t="s">
        <v>392</v>
      </c>
      <c r="O289" s="1" t="s">
        <v>393</v>
      </c>
      <c r="P289">
        <v>120</v>
      </c>
      <c r="Q289">
        <v>220</v>
      </c>
      <c r="R289">
        <v>9042</v>
      </c>
      <c r="S289">
        <v>41.1</v>
      </c>
      <c r="T289">
        <v>0.34</v>
      </c>
      <c r="U289">
        <f t="shared" si="76"/>
        <v>9042</v>
      </c>
      <c r="V289">
        <f t="shared" si="77"/>
        <v>26400</v>
      </c>
      <c r="W289" s="1" t="s">
        <v>394</v>
      </c>
      <c r="X289" s="1" t="s">
        <v>112</v>
      </c>
      <c r="Y289" s="1" t="s">
        <v>112</v>
      </c>
      <c r="Z289" s="3">
        <v>5956</v>
      </c>
      <c r="AA289" s="4">
        <f t="shared" si="81"/>
        <v>50</v>
      </c>
      <c r="AB289" s="4">
        <f t="shared" si="86"/>
        <v>2268.8847219999998</v>
      </c>
      <c r="AC289" s="4">
        <f t="shared" si="82"/>
        <v>50</v>
      </c>
      <c r="AD289" s="4">
        <f t="shared" si="85"/>
        <v>1128.4888643999998</v>
      </c>
      <c r="AE289" s="4">
        <v>50</v>
      </c>
      <c r="AF289" s="4">
        <v>50</v>
      </c>
      <c r="AG289" s="4">
        <f t="shared" si="83"/>
        <v>50</v>
      </c>
      <c r="AI289" t="e">
        <f t="shared" si="78"/>
        <v>#N/A</v>
      </c>
      <c r="AJ289">
        <v>1359.4</v>
      </c>
      <c r="AK289" s="2">
        <v>1359.4</v>
      </c>
      <c r="AL289" s="2">
        <f t="shared" si="84"/>
        <v>1359.4</v>
      </c>
      <c r="AM289" s="4"/>
      <c r="AN289" t="e">
        <f>VLOOKUP([1]!Tabelle13[[#This Row],[Vlookup this ID for freight costs]],$AL$2:$AL$6811,2,FALSE)</f>
        <v>#REF!</v>
      </c>
      <c r="AP289">
        <v>17.72</v>
      </c>
      <c r="AQ289">
        <v>17.72</v>
      </c>
      <c r="AR289" s="4">
        <v>26</v>
      </c>
      <c r="AS289" s="4">
        <v>6</v>
      </c>
      <c r="AT289" s="4">
        <v>2009</v>
      </c>
      <c r="AU289" s="4">
        <v>26</v>
      </c>
      <c r="AV289" s="4">
        <v>6</v>
      </c>
      <c r="AW289" s="4">
        <v>2009</v>
      </c>
      <c r="AX289" t="str">
        <f t="shared" si="79"/>
        <v>No Delay</v>
      </c>
      <c r="AY289">
        <f t="shared" si="80"/>
        <v>0</v>
      </c>
    </row>
    <row r="290" spans="1:51" x14ac:dyDescent="0.2">
      <c r="A290" s="3">
        <v>84551</v>
      </c>
      <c r="B290" s="1" t="s">
        <v>151</v>
      </c>
      <c r="C290" s="1" t="s">
        <v>65</v>
      </c>
      <c r="D290" s="1" t="s">
        <v>130</v>
      </c>
      <c r="E290" s="1" t="s">
        <v>152</v>
      </c>
      <c r="F290" s="1" t="s">
        <v>152</v>
      </c>
      <c r="G290" s="13" t="s">
        <v>230</v>
      </c>
      <c r="H290" s="12">
        <v>40329</v>
      </c>
      <c r="I290" s="12" t="s">
        <v>377</v>
      </c>
      <c r="J290" s="12">
        <v>40316</v>
      </c>
      <c r="K290" s="4">
        <v>2429</v>
      </c>
      <c r="L290" s="1" t="s">
        <v>146</v>
      </c>
      <c r="M290" s="1" t="s">
        <v>132</v>
      </c>
      <c r="N290" s="1" t="s">
        <v>514</v>
      </c>
      <c r="O290" s="1" t="s">
        <v>93</v>
      </c>
      <c r="P290">
        <v>90</v>
      </c>
      <c r="Q290">
        <v>309</v>
      </c>
      <c r="R290">
        <v>8497.5</v>
      </c>
      <c r="S290">
        <v>27.5</v>
      </c>
      <c r="T290">
        <v>0.31</v>
      </c>
      <c r="U290">
        <f t="shared" si="76"/>
        <v>8497.5</v>
      </c>
      <c r="V290">
        <f t="shared" si="77"/>
        <v>27810</v>
      </c>
      <c r="W290" s="1" t="s">
        <v>155</v>
      </c>
      <c r="X290" s="1" t="s">
        <v>1236</v>
      </c>
      <c r="Y290" s="1" t="s">
        <v>156</v>
      </c>
      <c r="Z290" s="3">
        <v>7726</v>
      </c>
      <c r="AA290" s="4">
        <f t="shared" si="81"/>
        <v>51</v>
      </c>
      <c r="AB290" s="4">
        <f t="shared" si="86"/>
        <v>2278.6522762</v>
      </c>
      <c r="AC290" s="4">
        <f t="shared" si="82"/>
        <v>51</v>
      </c>
      <c r="AD290" s="4">
        <f t="shared" si="85"/>
        <v>3319</v>
      </c>
      <c r="AE290" s="4">
        <v>51</v>
      </c>
      <c r="AF290" s="4">
        <v>51</v>
      </c>
      <c r="AG290" s="4">
        <f t="shared" si="83"/>
        <v>51</v>
      </c>
      <c r="AI290" t="e">
        <f t="shared" si="78"/>
        <v>#N/A</v>
      </c>
      <c r="AJ290">
        <v>9736.1</v>
      </c>
      <c r="AK290" s="2">
        <v>9736.1</v>
      </c>
      <c r="AL290" s="2">
        <f t="shared" si="84"/>
        <v>9736.1</v>
      </c>
      <c r="AM290" s="4"/>
      <c r="AN290" t="e">
        <f>VLOOKUP([1]!Tabelle13[[#This Row],[Vlookup this ID for freight costs]],$AL$2:$AL$6811,2,FALSE)</f>
        <v>#REF!</v>
      </c>
      <c r="AP290">
        <v>18.32</v>
      </c>
      <c r="AQ290">
        <v>18.32</v>
      </c>
      <c r="AR290" s="4">
        <v>31</v>
      </c>
      <c r="AS290" s="4">
        <v>5</v>
      </c>
      <c r="AT290" s="4">
        <v>2010</v>
      </c>
      <c r="AU290" s="4">
        <v>18</v>
      </c>
      <c r="AV290" s="4">
        <v>5</v>
      </c>
      <c r="AW290" s="4">
        <v>2010</v>
      </c>
      <c r="AX290" t="str">
        <f t="shared" si="79"/>
        <v>No Delay</v>
      </c>
      <c r="AY290">
        <f t="shared" si="80"/>
        <v>0</v>
      </c>
    </row>
    <row r="291" spans="1:51" x14ac:dyDescent="0.2">
      <c r="A291" s="3">
        <v>86289</v>
      </c>
      <c r="B291" s="1" t="s">
        <v>215</v>
      </c>
      <c r="C291" s="1" t="s">
        <v>89</v>
      </c>
      <c r="D291" s="1" t="s">
        <v>130</v>
      </c>
      <c r="E291" s="1" t="s">
        <v>53</v>
      </c>
      <c r="F291" s="1" t="s">
        <v>53</v>
      </c>
      <c r="G291" s="13" t="s">
        <v>545</v>
      </c>
      <c r="H291" s="12">
        <v>40274</v>
      </c>
      <c r="I291" s="12" t="s">
        <v>256</v>
      </c>
      <c r="J291" s="12">
        <v>40269</v>
      </c>
      <c r="K291" s="4">
        <v>2342</v>
      </c>
      <c r="L291" s="1" t="s">
        <v>146</v>
      </c>
      <c r="M291" s="1" t="s">
        <v>132</v>
      </c>
      <c r="N291" s="1" t="s">
        <v>178</v>
      </c>
      <c r="O291" s="1" t="s">
        <v>93</v>
      </c>
      <c r="P291">
        <v>60</v>
      </c>
      <c r="Q291">
        <v>915</v>
      </c>
      <c r="R291">
        <v>6889.95</v>
      </c>
      <c r="S291">
        <v>7.53</v>
      </c>
      <c r="T291">
        <v>0.13</v>
      </c>
      <c r="U291">
        <f t="shared" si="76"/>
        <v>6889.95</v>
      </c>
      <c r="V291">
        <f t="shared" si="77"/>
        <v>54900</v>
      </c>
      <c r="W291" s="1" t="s">
        <v>155</v>
      </c>
      <c r="X291" s="1" t="s">
        <v>1236</v>
      </c>
      <c r="Y291" s="1" t="s">
        <v>156</v>
      </c>
      <c r="Z291" s="3">
        <v>9211</v>
      </c>
      <c r="AA291" s="4">
        <f t="shared" si="81"/>
        <v>51</v>
      </c>
      <c r="AB291" s="4">
        <f t="shared" si="86"/>
        <v>2345.159443</v>
      </c>
      <c r="AC291" s="4">
        <f t="shared" si="82"/>
        <v>51</v>
      </c>
      <c r="AD291" s="4">
        <f t="shared" si="85"/>
        <v>51</v>
      </c>
      <c r="AE291" s="4">
        <v>51</v>
      </c>
      <c r="AF291" s="4">
        <v>51</v>
      </c>
      <c r="AG291" s="4">
        <f t="shared" si="83"/>
        <v>51</v>
      </c>
      <c r="AI291" t="e">
        <f t="shared" si="78"/>
        <v>#N/A</v>
      </c>
      <c r="AJ291">
        <v>1702.92</v>
      </c>
      <c r="AK291" s="2">
        <v>1702.92</v>
      </c>
      <c r="AL291" s="2">
        <f t="shared" si="84"/>
        <v>1702.92</v>
      </c>
      <c r="AM291" s="4"/>
      <c r="AN291" t="e">
        <f>VLOOKUP([1]!Tabelle13[[#This Row],[Vlookup this ID for freight costs]],$AL$2:$AL$6811,2,FALSE)</f>
        <v>#REF!</v>
      </c>
      <c r="AP291">
        <v>13.5</v>
      </c>
      <c r="AQ291">
        <v>13.5</v>
      </c>
      <c r="AR291" s="4">
        <v>6</v>
      </c>
      <c r="AS291" s="4">
        <v>4</v>
      </c>
      <c r="AT291" s="4">
        <v>2010</v>
      </c>
      <c r="AU291" s="4">
        <v>1</v>
      </c>
      <c r="AV291" s="4">
        <v>4</v>
      </c>
      <c r="AW291" s="4">
        <v>2010</v>
      </c>
      <c r="AX291" t="str">
        <f t="shared" si="79"/>
        <v>No Delay</v>
      </c>
      <c r="AY291">
        <f t="shared" si="80"/>
        <v>0</v>
      </c>
    </row>
    <row r="292" spans="1:51" x14ac:dyDescent="0.2">
      <c r="A292" s="3">
        <v>22778</v>
      </c>
      <c r="B292" s="1" t="s">
        <v>168</v>
      </c>
      <c r="C292" s="1" t="s">
        <v>150</v>
      </c>
      <c r="D292" s="1" t="s">
        <v>100</v>
      </c>
      <c r="E292" s="1" t="s">
        <v>253</v>
      </c>
      <c r="F292" s="1" t="s">
        <v>253</v>
      </c>
      <c r="G292" s="13" t="s">
        <v>546</v>
      </c>
      <c r="H292" s="12">
        <v>40554</v>
      </c>
      <c r="I292" s="12" t="s">
        <v>546</v>
      </c>
      <c r="J292" s="12">
        <v>40554</v>
      </c>
      <c r="K292" s="4">
        <v>2961</v>
      </c>
      <c r="L292" s="1" t="s">
        <v>146</v>
      </c>
      <c r="M292" s="1" t="s">
        <v>170</v>
      </c>
      <c r="N292" s="1" t="s">
        <v>178</v>
      </c>
      <c r="O292" s="1" t="s">
        <v>93</v>
      </c>
      <c r="P292">
        <v>60</v>
      </c>
      <c r="Q292">
        <v>1033</v>
      </c>
      <c r="R292">
        <v>7571.89</v>
      </c>
      <c r="S292">
        <v>7.33</v>
      </c>
      <c r="T292">
        <v>0.12</v>
      </c>
      <c r="U292">
        <f t="shared" si="76"/>
        <v>7571.89</v>
      </c>
      <c r="V292">
        <f t="shared" si="77"/>
        <v>61980</v>
      </c>
      <c r="W292" s="1" t="s">
        <v>155</v>
      </c>
      <c r="X292" s="1" t="s">
        <v>1236</v>
      </c>
      <c r="Y292" s="1" t="s">
        <v>156</v>
      </c>
      <c r="Z292" s="3">
        <v>8107</v>
      </c>
      <c r="AA292" s="4">
        <f t="shared" si="81"/>
        <v>52</v>
      </c>
      <c r="AB292" s="4">
        <f t="shared" si="86"/>
        <v>2358.1096834</v>
      </c>
      <c r="AC292" s="4">
        <f t="shared" ref="AC292:AC309" si="87">AF292</f>
        <v>52</v>
      </c>
      <c r="AD292" s="4">
        <f t="shared" si="85"/>
        <v>921.49418279999986</v>
      </c>
      <c r="AE292" s="4">
        <v>52</v>
      </c>
      <c r="AF292" s="4">
        <v>52</v>
      </c>
      <c r="AG292" s="4">
        <f t="shared" si="83"/>
        <v>52</v>
      </c>
      <c r="AI292" t="e">
        <f t="shared" si="78"/>
        <v>#N/A</v>
      </c>
      <c r="AJ292">
        <v>4295.6099999999997</v>
      </c>
      <c r="AK292" s="2">
        <v>4295.6099999999997</v>
      </c>
      <c r="AL292" s="2">
        <f t="shared" si="84"/>
        <v>4295.6099999999997</v>
      </c>
      <c r="AM292" s="4"/>
      <c r="AN292" t="e">
        <f>VLOOKUP([1]!Tabelle13[[#This Row],[Vlookup this ID for freight costs]],$AL$2:$AL$6811,2,FALSE)</f>
        <v>#REF!</v>
      </c>
      <c r="AP292">
        <v>16.32</v>
      </c>
      <c r="AQ292">
        <v>16.32</v>
      </c>
      <c r="AR292" s="4">
        <v>11</v>
      </c>
      <c r="AS292" s="4">
        <v>1</v>
      </c>
      <c r="AT292" s="4">
        <v>2011</v>
      </c>
      <c r="AU292" s="4">
        <v>11</v>
      </c>
      <c r="AV292" s="4">
        <v>1</v>
      </c>
      <c r="AW292" s="4">
        <v>2011</v>
      </c>
      <c r="AX292" t="str">
        <f t="shared" si="79"/>
        <v>No Delay</v>
      </c>
      <c r="AY292">
        <f t="shared" si="80"/>
        <v>0</v>
      </c>
    </row>
    <row r="293" spans="1:51" x14ac:dyDescent="0.2">
      <c r="A293" s="3">
        <v>85333</v>
      </c>
      <c r="B293" s="1" t="s">
        <v>386</v>
      </c>
      <c r="C293" s="1" t="s">
        <v>73</v>
      </c>
      <c r="D293" s="1" t="s">
        <v>130</v>
      </c>
      <c r="E293" s="1" t="s">
        <v>101</v>
      </c>
      <c r="F293" s="1" t="s">
        <v>101</v>
      </c>
      <c r="G293" s="13" t="s">
        <v>547</v>
      </c>
      <c r="H293" s="12">
        <v>41362</v>
      </c>
      <c r="I293" s="12" t="s">
        <v>388</v>
      </c>
      <c r="J293" s="12">
        <v>41356</v>
      </c>
      <c r="K293" s="4">
        <v>4561</v>
      </c>
      <c r="L293" s="1" t="s">
        <v>146</v>
      </c>
      <c r="M293" s="1" t="s">
        <v>132</v>
      </c>
      <c r="N293" s="1" t="s">
        <v>389</v>
      </c>
      <c r="O293" s="1" t="s">
        <v>93</v>
      </c>
      <c r="P293">
        <v>30</v>
      </c>
      <c r="Q293">
        <v>810</v>
      </c>
      <c r="R293">
        <v>11307.6</v>
      </c>
      <c r="S293">
        <v>13.96</v>
      </c>
      <c r="T293">
        <v>0.47</v>
      </c>
      <c r="U293">
        <f t="shared" si="76"/>
        <v>11307.6</v>
      </c>
      <c r="V293">
        <f t="shared" si="77"/>
        <v>24300</v>
      </c>
      <c r="W293" s="1" t="s">
        <v>160</v>
      </c>
      <c r="X293" s="1" t="s">
        <v>1236</v>
      </c>
      <c r="Y293" s="1" t="s">
        <v>161</v>
      </c>
      <c r="Z293" s="3">
        <v>14451</v>
      </c>
      <c r="AA293" s="4">
        <f t="shared" si="81"/>
        <v>52</v>
      </c>
      <c r="AB293" s="4">
        <f t="shared" si="86"/>
        <v>2333.6359240000002</v>
      </c>
      <c r="AC293" s="4">
        <f t="shared" si="87"/>
        <v>52</v>
      </c>
      <c r="AD293" s="4">
        <f t="shared" si="85"/>
        <v>2293</v>
      </c>
      <c r="AE293" s="4">
        <v>52</v>
      </c>
      <c r="AF293" s="4">
        <v>52</v>
      </c>
      <c r="AG293" s="4">
        <f t="shared" si="83"/>
        <v>52</v>
      </c>
      <c r="AI293" t="e">
        <f t="shared" si="78"/>
        <v>#N/A</v>
      </c>
      <c r="AJ293">
        <v>1600</v>
      </c>
      <c r="AK293" s="2">
        <v>1600</v>
      </c>
      <c r="AL293" s="2">
        <f t="shared" si="84"/>
        <v>1600</v>
      </c>
      <c r="AM293" s="4"/>
      <c r="AN293" t="e">
        <f>VLOOKUP([1]!Tabelle13[[#This Row],[Vlookup this ID for freight costs]],$AL$2:$AL$6811,2,FALSE)</f>
        <v>#REF!</v>
      </c>
      <c r="AP293">
        <v>15.85</v>
      </c>
      <c r="AQ293">
        <v>15.85</v>
      </c>
      <c r="AR293" s="4">
        <v>29</v>
      </c>
      <c r="AS293" s="4">
        <v>4</v>
      </c>
      <c r="AT293" s="4">
        <v>2013</v>
      </c>
      <c r="AU293" s="4">
        <v>23</v>
      </c>
      <c r="AV293" s="4">
        <v>4</v>
      </c>
      <c r="AW293" s="4">
        <v>2013</v>
      </c>
      <c r="AX293" t="str">
        <f t="shared" si="79"/>
        <v>No Delay</v>
      </c>
      <c r="AY293">
        <f t="shared" si="80"/>
        <v>0</v>
      </c>
    </row>
    <row r="294" spans="1:51" x14ac:dyDescent="0.2">
      <c r="A294" s="3">
        <v>86599</v>
      </c>
      <c r="B294" s="1" t="s">
        <v>50</v>
      </c>
      <c r="C294" s="1" t="s">
        <v>51</v>
      </c>
      <c r="D294" s="1" t="s">
        <v>130</v>
      </c>
      <c r="E294" s="1" t="s">
        <v>101</v>
      </c>
      <c r="F294" s="1" t="s">
        <v>101</v>
      </c>
      <c r="G294" s="13" t="s">
        <v>524</v>
      </c>
      <c r="H294" s="12">
        <v>41607</v>
      </c>
      <c r="I294" s="12" t="s">
        <v>548</v>
      </c>
      <c r="J294" s="12">
        <v>41605</v>
      </c>
      <c r="K294" s="4">
        <v>5080</v>
      </c>
      <c r="L294" s="1" t="s">
        <v>146</v>
      </c>
      <c r="M294" s="1" t="s">
        <v>132</v>
      </c>
      <c r="N294" s="1" t="s">
        <v>302</v>
      </c>
      <c r="O294" s="1" t="s">
        <v>93</v>
      </c>
      <c r="P294">
        <v>30</v>
      </c>
      <c r="Q294">
        <v>720</v>
      </c>
      <c r="R294">
        <v>2908.8</v>
      </c>
      <c r="S294">
        <v>4.04</v>
      </c>
      <c r="T294">
        <v>0.13</v>
      </c>
      <c r="U294">
        <f t="shared" si="76"/>
        <v>2908.8</v>
      </c>
      <c r="V294">
        <f t="shared" si="77"/>
        <v>21600</v>
      </c>
      <c r="W294" s="1" t="s">
        <v>160</v>
      </c>
      <c r="X294" s="1" t="s">
        <v>1236</v>
      </c>
      <c r="Y294" s="1" t="s">
        <v>161</v>
      </c>
      <c r="Z294" s="3">
        <v>14186</v>
      </c>
      <c r="AA294" s="4">
        <f t="shared" si="81"/>
        <v>52</v>
      </c>
      <c r="AB294" s="4">
        <f t="shared" si="86"/>
        <v>2323.7586219999998</v>
      </c>
      <c r="AC294" s="4">
        <f t="shared" si="87"/>
        <v>52</v>
      </c>
      <c r="AD294" s="4">
        <f t="shared" si="85"/>
        <v>663.16620050000006</v>
      </c>
      <c r="AE294" s="4">
        <v>52</v>
      </c>
      <c r="AF294" s="4">
        <v>52</v>
      </c>
      <c r="AG294" s="4">
        <f t="shared" si="83"/>
        <v>52</v>
      </c>
      <c r="AI294" t="e">
        <f t="shared" si="78"/>
        <v>#N/A</v>
      </c>
      <c r="AJ294">
        <v>504.5</v>
      </c>
      <c r="AK294" s="2">
        <v>504.5</v>
      </c>
      <c r="AL294" s="2">
        <f t="shared" si="84"/>
        <v>504.5</v>
      </c>
      <c r="AM294" s="4"/>
      <c r="AN294" t="e">
        <f>VLOOKUP([1]!Tabelle13[[#This Row],[Vlookup this ID for freight costs]],$AL$2:$AL$6811,2,FALSE)</f>
        <v>#REF!</v>
      </c>
      <c r="AP294">
        <v>3.6</v>
      </c>
      <c r="AQ294">
        <v>3.6</v>
      </c>
      <c r="AR294" s="4">
        <v>29</v>
      </c>
      <c r="AS294" s="4">
        <v>11</v>
      </c>
      <c r="AT294" s="4">
        <v>2013</v>
      </c>
      <c r="AU294" s="4">
        <v>27</v>
      </c>
      <c r="AV294" s="4">
        <v>11</v>
      </c>
      <c r="AW294" s="4">
        <v>2013</v>
      </c>
      <c r="AX294" t="str">
        <f t="shared" si="79"/>
        <v>No Delay</v>
      </c>
      <c r="AY294">
        <f t="shared" si="80"/>
        <v>0</v>
      </c>
    </row>
    <row r="295" spans="1:51" x14ac:dyDescent="0.2">
      <c r="A295" s="3">
        <v>11009</v>
      </c>
      <c r="B295" s="1" t="s">
        <v>133</v>
      </c>
      <c r="C295" s="1" t="s">
        <v>51</v>
      </c>
      <c r="D295" s="1" t="s">
        <v>130</v>
      </c>
      <c r="E295" s="1" t="s">
        <v>53</v>
      </c>
      <c r="F295" s="1" t="s">
        <v>53</v>
      </c>
      <c r="G295" s="13" t="s">
        <v>549</v>
      </c>
      <c r="H295" s="12">
        <v>39930</v>
      </c>
      <c r="I295" s="12" t="s">
        <v>549</v>
      </c>
      <c r="J295" s="12">
        <v>39930</v>
      </c>
      <c r="K295" s="4">
        <v>1505</v>
      </c>
      <c r="L295" s="1" t="s">
        <v>146</v>
      </c>
      <c r="M295" s="1" t="s">
        <v>132</v>
      </c>
      <c r="N295" s="1" t="s">
        <v>550</v>
      </c>
      <c r="O295" s="1" t="s">
        <v>551</v>
      </c>
      <c r="P295">
        <v>300</v>
      </c>
      <c r="Q295">
        <v>40</v>
      </c>
      <c r="R295">
        <v>1644</v>
      </c>
      <c r="S295">
        <v>41.1</v>
      </c>
      <c r="T295">
        <v>0.14000000000000001</v>
      </c>
      <c r="U295">
        <f t="shared" si="76"/>
        <v>1644</v>
      </c>
      <c r="V295">
        <f t="shared" si="77"/>
        <v>12000</v>
      </c>
      <c r="W295" s="1" t="s">
        <v>552</v>
      </c>
      <c r="X295" s="1" t="s">
        <v>361</v>
      </c>
      <c r="Y295" s="1" t="s">
        <v>361</v>
      </c>
      <c r="Z295" s="3">
        <v>8559</v>
      </c>
      <c r="AA295" s="4">
        <f t="shared" si="81"/>
        <v>52</v>
      </c>
      <c r="AB295" s="4">
        <f t="shared" si="86"/>
        <v>2249.130118</v>
      </c>
      <c r="AC295" s="4">
        <f t="shared" si="87"/>
        <v>52</v>
      </c>
      <c r="AD295" s="4">
        <f t="shared" si="85"/>
        <v>4351.5399643846158</v>
      </c>
      <c r="AE295" s="4">
        <v>52</v>
      </c>
      <c r="AF295" s="4">
        <v>52</v>
      </c>
      <c r="AG295" s="4">
        <f t="shared" si="83"/>
        <v>52</v>
      </c>
      <c r="AH295" s="4">
        <v>83124</v>
      </c>
      <c r="AI295">
        <f t="shared" si="78"/>
        <v>1600</v>
      </c>
      <c r="AJ295">
        <v>1287.77</v>
      </c>
      <c r="AK295" s="2">
        <v>1287.77</v>
      </c>
      <c r="AL295" s="2">
        <f t="shared" si="84"/>
        <v>1287.77</v>
      </c>
      <c r="AM295" s="4"/>
      <c r="AN295" t="e">
        <f>VLOOKUP([1]!Tabelle13[[#This Row],[Vlookup this ID for freight costs]],$AL$2:$AL$6811,2,FALSE)</f>
        <v>#REF!</v>
      </c>
      <c r="AP295">
        <v>3.22</v>
      </c>
      <c r="AQ295">
        <v>3.22</v>
      </c>
      <c r="AR295" s="4">
        <v>27</v>
      </c>
      <c r="AS295" s="4">
        <v>4</v>
      </c>
      <c r="AT295" s="4">
        <v>2009</v>
      </c>
      <c r="AU295" s="4">
        <v>27</v>
      </c>
      <c r="AV295" s="4">
        <v>4</v>
      </c>
      <c r="AW295" s="4">
        <v>2009</v>
      </c>
      <c r="AX295" t="str">
        <f t="shared" si="79"/>
        <v>No Delay</v>
      </c>
      <c r="AY295">
        <f t="shared" si="80"/>
        <v>0</v>
      </c>
    </row>
    <row r="296" spans="1:51" x14ac:dyDescent="0.2">
      <c r="A296" s="3">
        <v>66383</v>
      </c>
      <c r="B296" s="1" t="s">
        <v>175</v>
      </c>
      <c r="C296" s="1" t="s">
        <v>165</v>
      </c>
      <c r="D296" s="1" t="s">
        <v>52</v>
      </c>
      <c r="E296" s="1" t="s">
        <v>53</v>
      </c>
      <c r="F296" s="1" t="s">
        <v>53</v>
      </c>
      <c r="G296" s="13" t="s">
        <v>553</v>
      </c>
      <c r="H296" s="12">
        <v>41386</v>
      </c>
      <c r="I296" s="12" t="s">
        <v>553</v>
      </c>
      <c r="J296" s="12">
        <v>41386</v>
      </c>
      <c r="K296" s="4">
        <v>4651</v>
      </c>
      <c r="L296" s="1" t="s">
        <v>146</v>
      </c>
      <c r="M296" s="1" t="s">
        <v>170</v>
      </c>
      <c r="N296" s="1" t="s">
        <v>554</v>
      </c>
      <c r="O296" s="1" t="s">
        <v>93</v>
      </c>
      <c r="P296">
        <v>30</v>
      </c>
      <c r="Q296">
        <v>961</v>
      </c>
      <c r="R296">
        <v>1201.25</v>
      </c>
      <c r="S296">
        <v>1.25</v>
      </c>
      <c r="T296">
        <v>0.04</v>
      </c>
      <c r="U296">
        <f t="shared" si="76"/>
        <v>1201.25</v>
      </c>
      <c r="V296">
        <f t="shared" si="77"/>
        <v>28830</v>
      </c>
      <c r="W296" s="1" t="s">
        <v>155</v>
      </c>
      <c r="X296" s="1" t="s">
        <v>1236</v>
      </c>
      <c r="Y296" s="1" t="s">
        <v>156</v>
      </c>
      <c r="Z296" s="3">
        <v>5457</v>
      </c>
      <c r="AA296" s="4">
        <f t="shared" si="81"/>
        <v>53</v>
      </c>
      <c r="AB296" s="4">
        <f t="shared" si="86"/>
        <v>2350.2078418000001</v>
      </c>
      <c r="AC296" s="4">
        <f t="shared" si="87"/>
        <v>53</v>
      </c>
      <c r="AD296" s="4">
        <f t="shared" si="85"/>
        <v>795.77541400000007</v>
      </c>
      <c r="AE296" s="4">
        <v>53</v>
      </c>
      <c r="AF296" s="4">
        <v>53</v>
      </c>
      <c r="AG296" s="4">
        <f t="shared" si="83"/>
        <v>53</v>
      </c>
      <c r="AI296" t="e">
        <f t="shared" si="78"/>
        <v>#N/A</v>
      </c>
      <c r="AJ296">
        <v>1203.4000000000001</v>
      </c>
      <c r="AK296" s="2">
        <v>1203.4000000000001</v>
      </c>
      <c r="AL296" s="2">
        <f t="shared" si="84"/>
        <v>1203.4000000000001</v>
      </c>
      <c r="AM296" s="4"/>
      <c r="AN296" t="e">
        <f>VLOOKUP([1]!Tabelle13[[#This Row],[Vlookup this ID for freight costs]],$AL$2:$AL$6811,2,FALSE)</f>
        <v>#REF!</v>
      </c>
      <c r="AP296">
        <v>1.49</v>
      </c>
      <c r="AQ296">
        <v>1.49</v>
      </c>
      <c r="AR296" s="4">
        <v>22</v>
      </c>
      <c r="AS296" s="4">
        <v>4</v>
      </c>
      <c r="AT296" s="4">
        <v>2013</v>
      </c>
      <c r="AU296" s="4">
        <v>22</v>
      </c>
      <c r="AV296" s="4">
        <v>4</v>
      </c>
      <c r="AW296" s="4">
        <v>2013</v>
      </c>
      <c r="AX296" t="str">
        <f t="shared" si="79"/>
        <v>No Delay</v>
      </c>
      <c r="AY296">
        <f t="shared" si="80"/>
        <v>0</v>
      </c>
    </row>
    <row r="297" spans="1:51" x14ac:dyDescent="0.2">
      <c r="A297" s="3">
        <v>60811</v>
      </c>
      <c r="B297" s="1" t="s">
        <v>175</v>
      </c>
      <c r="C297" s="1" t="s">
        <v>165</v>
      </c>
      <c r="D297" s="1" t="s">
        <v>266</v>
      </c>
      <c r="E297" s="1" t="s">
        <v>53</v>
      </c>
      <c r="F297" s="1" t="s">
        <v>53</v>
      </c>
      <c r="G297" s="13" t="s">
        <v>555</v>
      </c>
      <c r="H297" s="12">
        <v>40378</v>
      </c>
      <c r="I297" s="12" t="s">
        <v>555</v>
      </c>
      <c r="J297" s="12">
        <v>40378</v>
      </c>
      <c r="K297" s="4">
        <v>2632</v>
      </c>
      <c r="L297" s="1" t="s">
        <v>146</v>
      </c>
      <c r="M297" s="1" t="s">
        <v>423</v>
      </c>
      <c r="N297" s="1" t="s">
        <v>556</v>
      </c>
      <c r="O297" s="1" t="s">
        <v>425</v>
      </c>
      <c r="P297">
        <v>336</v>
      </c>
      <c r="Q297">
        <v>15</v>
      </c>
      <c r="R297">
        <v>575.4</v>
      </c>
      <c r="S297">
        <v>38.36</v>
      </c>
      <c r="T297">
        <v>0.11</v>
      </c>
      <c r="U297">
        <f t="shared" si="76"/>
        <v>575.4</v>
      </c>
      <c r="V297">
        <f t="shared" si="77"/>
        <v>5040</v>
      </c>
      <c r="W297" s="1" t="s">
        <v>552</v>
      </c>
      <c r="X297" s="1" t="s">
        <v>361</v>
      </c>
      <c r="Y297" s="1" t="s">
        <v>361</v>
      </c>
      <c r="Z297" s="3">
        <v>6477</v>
      </c>
      <c r="AA297" s="4">
        <f t="shared" si="81"/>
        <v>53</v>
      </c>
      <c r="AB297" s="4">
        <f t="shared" si="86"/>
        <v>2246.3864229999999</v>
      </c>
      <c r="AC297" s="4">
        <f t="shared" si="87"/>
        <v>53</v>
      </c>
      <c r="AD297" s="4">
        <f t="shared" si="85"/>
        <v>923.45151279999993</v>
      </c>
      <c r="AE297" s="4">
        <v>53</v>
      </c>
      <c r="AF297" s="4">
        <v>53</v>
      </c>
      <c r="AG297" s="4">
        <f t="shared" si="83"/>
        <v>53</v>
      </c>
      <c r="AI297" t="e">
        <f t="shared" si="78"/>
        <v>#N/A</v>
      </c>
      <c r="AJ297">
        <v>708.2</v>
      </c>
      <c r="AK297" s="2">
        <v>708.2</v>
      </c>
      <c r="AL297" s="2">
        <f t="shared" si="84"/>
        <v>708.2</v>
      </c>
      <c r="AM297" s="4"/>
      <c r="AN297" t="e">
        <f>VLOOKUP([1]!Tabelle13[[#This Row],[Vlookup this ID for freight costs]],$AL$2:$AL$6811,2,FALSE)</f>
        <v>#REF!</v>
      </c>
      <c r="AP297">
        <v>1.24</v>
      </c>
      <c r="AQ297">
        <v>1.24</v>
      </c>
      <c r="AR297" s="4">
        <v>19</v>
      </c>
      <c r="AS297" s="4">
        <v>7</v>
      </c>
      <c r="AT297" s="4">
        <v>2010</v>
      </c>
      <c r="AU297" s="4">
        <v>19</v>
      </c>
      <c r="AV297" s="4">
        <v>7</v>
      </c>
      <c r="AW297" s="4">
        <v>2010</v>
      </c>
      <c r="AX297" t="str">
        <f t="shared" si="79"/>
        <v>No Delay</v>
      </c>
      <c r="AY297">
        <f t="shared" si="80"/>
        <v>0</v>
      </c>
    </row>
    <row r="298" spans="1:51" x14ac:dyDescent="0.2">
      <c r="A298" s="3">
        <v>10570</v>
      </c>
      <c r="B298" s="1" t="s">
        <v>144</v>
      </c>
      <c r="C298" s="1" t="s">
        <v>65</v>
      </c>
      <c r="D298" s="1" t="s">
        <v>130</v>
      </c>
      <c r="E298" s="1"/>
      <c r="F298" s="1" t="s">
        <v>107</v>
      </c>
      <c r="G298" s="13" t="s">
        <v>557</v>
      </c>
      <c r="H298" s="12">
        <v>39259</v>
      </c>
      <c r="I298" s="12" t="s">
        <v>557</v>
      </c>
      <c r="J298" s="12">
        <v>39259</v>
      </c>
      <c r="K298" s="4">
        <v>210</v>
      </c>
      <c r="L298" s="1" t="s">
        <v>146</v>
      </c>
      <c r="M298" s="1" t="s">
        <v>132</v>
      </c>
      <c r="N298" s="1" t="s">
        <v>558</v>
      </c>
      <c r="O298" s="1" t="s">
        <v>93</v>
      </c>
      <c r="P298">
        <v>60</v>
      </c>
      <c r="Q298">
        <v>300</v>
      </c>
      <c r="R298">
        <v>537</v>
      </c>
      <c r="S298">
        <v>1.79</v>
      </c>
      <c r="T298">
        <v>0.03</v>
      </c>
      <c r="U298">
        <f t="shared" si="76"/>
        <v>537</v>
      </c>
      <c r="V298">
        <f t="shared" si="77"/>
        <v>18000</v>
      </c>
      <c r="W298" s="1" t="s">
        <v>155</v>
      </c>
      <c r="X298" s="1" t="s">
        <v>1236</v>
      </c>
      <c r="Y298" s="1" t="s">
        <v>156</v>
      </c>
      <c r="Z298" s="3">
        <v>7726</v>
      </c>
      <c r="AA298" s="4">
        <f t="shared" si="81"/>
        <v>54</v>
      </c>
      <c r="AB298" s="4">
        <f t="shared" si="86"/>
        <v>2277.664546</v>
      </c>
      <c r="AC298" s="4">
        <f t="shared" si="87"/>
        <v>54</v>
      </c>
      <c r="AD298" s="4">
        <f t="shared" si="85"/>
        <v>1625.2573013333333</v>
      </c>
      <c r="AE298" s="4">
        <v>54</v>
      </c>
      <c r="AF298" s="4">
        <v>54</v>
      </c>
      <c r="AG298" s="4">
        <f t="shared" si="83"/>
        <v>54</v>
      </c>
      <c r="AH298" s="4">
        <v>82952</v>
      </c>
      <c r="AI298">
        <f t="shared" si="78"/>
        <v>4114</v>
      </c>
      <c r="AJ298">
        <v>1283.24</v>
      </c>
      <c r="AK298" s="2">
        <v>1283.24</v>
      </c>
      <c r="AL298" s="2">
        <f t="shared" si="84"/>
        <v>1283.24</v>
      </c>
      <c r="AM298" s="4"/>
      <c r="AN298" t="e">
        <f>VLOOKUP([1]!Tabelle13[[#This Row],[Vlookup this ID for freight costs]],$AL$2:$AL$6811,2,FALSE)</f>
        <v>#REF!</v>
      </c>
      <c r="AP298">
        <v>0.86</v>
      </c>
      <c r="AQ298">
        <v>0.86</v>
      </c>
      <c r="AR298" s="4">
        <v>26</v>
      </c>
      <c r="AS298" s="4">
        <v>6</v>
      </c>
      <c r="AT298" s="4">
        <v>2007</v>
      </c>
      <c r="AU298" s="4">
        <v>26</v>
      </c>
      <c r="AV298" s="4">
        <v>6</v>
      </c>
      <c r="AW298" s="4">
        <v>2007</v>
      </c>
      <c r="AX298" t="str">
        <f t="shared" si="79"/>
        <v>No Delay</v>
      </c>
      <c r="AY298">
        <f t="shared" si="80"/>
        <v>0</v>
      </c>
    </row>
    <row r="299" spans="1:51" x14ac:dyDescent="0.2">
      <c r="A299" s="3">
        <v>11133</v>
      </c>
      <c r="B299" s="1" t="s">
        <v>144</v>
      </c>
      <c r="C299" s="1" t="s">
        <v>65</v>
      </c>
      <c r="D299" s="1" t="s">
        <v>130</v>
      </c>
      <c r="E299" s="1"/>
      <c r="F299" s="1" t="s">
        <v>107</v>
      </c>
      <c r="G299" s="13" t="s">
        <v>557</v>
      </c>
      <c r="H299" s="12">
        <v>39259</v>
      </c>
      <c r="I299" s="12" t="s">
        <v>557</v>
      </c>
      <c r="J299" s="12">
        <v>39259</v>
      </c>
      <c r="K299" s="4">
        <v>212</v>
      </c>
      <c r="L299" s="1" t="s">
        <v>146</v>
      </c>
      <c r="M299" s="1" t="s">
        <v>132</v>
      </c>
      <c r="N299" s="1" t="s">
        <v>221</v>
      </c>
      <c r="O299" s="1" t="s">
        <v>93</v>
      </c>
      <c r="P299">
        <v>60</v>
      </c>
      <c r="Q299">
        <v>700</v>
      </c>
      <c r="R299">
        <v>1064</v>
      </c>
      <c r="S299">
        <v>1.52</v>
      </c>
      <c r="T299">
        <v>0.03</v>
      </c>
      <c r="U299">
        <f t="shared" si="76"/>
        <v>1064</v>
      </c>
      <c r="V299">
        <f t="shared" si="77"/>
        <v>42000</v>
      </c>
      <c r="W299" s="1" t="s">
        <v>197</v>
      </c>
      <c r="X299" s="1" t="s">
        <v>1236</v>
      </c>
      <c r="Y299" s="1" t="s">
        <v>3082</v>
      </c>
      <c r="Z299" s="3">
        <v>7428</v>
      </c>
      <c r="AA299" s="4">
        <f t="shared" si="81"/>
        <v>54</v>
      </c>
      <c r="AB299" s="4">
        <f t="shared" si="86"/>
        <v>2321.563666</v>
      </c>
      <c r="AC299" s="4">
        <f t="shared" si="87"/>
        <v>54</v>
      </c>
      <c r="AD299" s="4">
        <f t="shared" si="85"/>
        <v>784.1955524</v>
      </c>
      <c r="AE299" s="3" t="s">
        <v>559</v>
      </c>
      <c r="AF299" s="3">
        <v>54</v>
      </c>
      <c r="AG299" s="4">
        <f>AI299</f>
        <v>54</v>
      </c>
      <c r="AH299" s="4">
        <v>10570</v>
      </c>
      <c r="AI299">
        <f t="shared" si="78"/>
        <v>54</v>
      </c>
      <c r="AJ299" t="s">
        <v>559</v>
      </c>
      <c r="AK299" s="2">
        <v>1283.24</v>
      </c>
      <c r="AL299" s="2">
        <f>AN299</f>
        <v>1283.24</v>
      </c>
      <c r="AM299" s="4">
        <v>10570</v>
      </c>
      <c r="AN299">
        <f>INDEX($AJ$2:$AJ$6811,MATCH(AM299,$A$2:$A$6811,0))</f>
        <v>1283.24</v>
      </c>
      <c r="AP299">
        <v>1.7</v>
      </c>
      <c r="AQ299">
        <v>1.7</v>
      </c>
      <c r="AR299" s="4">
        <v>26</v>
      </c>
      <c r="AS299" s="4">
        <v>6</v>
      </c>
      <c r="AT299" s="4">
        <v>2007</v>
      </c>
      <c r="AU299" s="4">
        <v>26</v>
      </c>
      <c r="AV299" s="4">
        <v>6</v>
      </c>
      <c r="AW299" s="4">
        <v>2007</v>
      </c>
      <c r="AX299" t="str">
        <f t="shared" si="79"/>
        <v>No Delay</v>
      </c>
      <c r="AY299">
        <f t="shared" si="80"/>
        <v>0</v>
      </c>
    </row>
    <row r="300" spans="1:51" x14ac:dyDescent="0.2">
      <c r="A300" s="3">
        <v>12318</v>
      </c>
      <c r="B300" s="1" t="s">
        <v>88</v>
      </c>
      <c r="C300" s="1" t="s">
        <v>89</v>
      </c>
      <c r="D300" s="1" t="s">
        <v>130</v>
      </c>
      <c r="E300" s="1" t="s">
        <v>53</v>
      </c>
      <c r="F300" s="1" t="s">
        <v>53</v>
      </c>
      <c r="G300" s="13" t="s">
        <v>560</v>
      </c>
      <c r="H300" s="12">
        <v>40077</v>
      </c>
      <c r="I300" s="12" t="s">
        <v>560</v>
      </c>
      <c r="J300" s="12">
        <v>40077</v>
      </c>
      <c r="K300" s="4">
        <v>1840</v>
      </c>
      <c r="L300" s="1" t="s">
        <v>146</v>
      </c>
      <c r="M300" s="1" t="s">
        <v>132</v>
      </c>
      <c r="N300" s="1" t="s">
        <v>159</v>
      </c>
      <c r="O300" s="1" t="s">
        <v>93</v>
      </c>
      <c r="P300">
        <v>30</v>
      </c>
      <c r="Q300">
        <v>666</v>
      </c>
      <c r="R300">
        <v>7825.5</v>
      </c>
      <c r="S300">
        <v>11.75</v>
      </c>
      <c r="T300">
        <v>0.39</v>
      </c>
      <c r="U300">
        <f t="shared" si="76"/>
        <v>7825.5</v>
      </c>
      <c r="V300">
        <f t="shared" si="77"/>
        <v>19980</v>
      </c>
      <c r="W300" s="1" t="s">
        <v>160</v>
      </c>
      <c r="X300" s="1" t="s">
        <v>1236</v>
      </c>
      <c r="Y300" s="1" t="s">
        <v>161</v>
      </c>
      <c r="Z300" s="3">
        <v>8828</v>
      </c>
      <c r="AA300" s="4">
        <f t="shared" si="81"/>
        <v>54</v>
      </c>
      <c r="AB300" s="4">
        <f t="shared" si="86"/>
        <v>2317.8322407999999</v>
      </c>
      <c r="AC300" s="4">
        <f t="shared" si="87"/>
        <v>54</v>
      </c>
      <c r="AD300" s="4">
        <f t="shared" si="85"/>
        <v>2938.315681</v>
      </c>
      <c r="AE300" s="4">
        <v>54</v>
      </c>
      <c r="AF300" s="4">
        <v>54</v>
      </c>
      <c r="AG300" s="4">
        <f>AE300</f>
        <v>54</v>
      </c>
      <c r="AI300" t="e">
        <f t="shared" si="78"/>
        <v>#N/A</v>
      </c>
      <c r="AJ300">
        <v>1713.01</v>
      </c>
      <c r="AK300" s="2">
        <v>1713.01</v>
      </c>
      <c r="AL300" s="2">
        <f>AJ300</f>
        <v>1713.01</v>
      </c>
      <c r="AM300" s="4"/>
      <c r="AN300" t="e">
        <f>VLOOKUP([1]!Tabelle13[[#This Row],[Vlookup this ID for freight costs]],$AL$2:$AL$6811,2,FALSE)</f>
        <v>#REF!</v>
      </c>
      <c r="AP300">
        <v>15.34</v>
      </c>
      <c r="AQ300">
        <v>15.34</v>
      </c>
      <c r="AR300" s="4">
        <v>21</v>
      </c>
      <c r="AS300" s="4">
        <v>9</v>
      </c>
      <c r="AT300" s="4">
        <v>2009</v>
      </c>
      <c r="AU300" s="4">
        <v>21</v>
      </c>
      <c r="AV300" s="4">
        <v>9</v>
      </c>
      <c r="AW300" s="4">
        <v>2009</v>
      </c>
      <c r="AX300" t="str">
        <f t="shared" si="79"/>
        <v>No Delay</v>
      </c>
      <c r="AY300">
        <f t="shared" si="80"/>
        <v>0</v>
      </c>
    </row>
    <row r="301" spans="1:51" x14ac:dyDescent="0.2">
      <c r="A301" s="3">
        <v>82299</v>
      </c>
      <c r="B301" s="1" t="s">
        <v>215</v>
      </c>
      <c r="C301" s="1" t="s">
        <v>89</v>
      </c>
      <c r="D301" s="1" t="s">
        <v>130</v>
      </c>
      <c r="E301" s="1" t="s">
        <v>53</v>
      </c>
      <c r="F301" s="1" t="s">
        <v>53</v>
      </c>
      <c r="G301" s="13" t="s">
        <v>561</v>
      </c>
      <c r="H301" s="12">
        <v>40308</v>
      </c>
      <c r="I301" s="12" t="s">
        <v>562</v>
      </c>
      <c r="J301" s="12">
        <v>40248</v>
      </c>
      <c r="K301" s="4">
        <v>2236</v>
      </c>
      <c r="L301" s="1" t="s">
        <v>146</v>
      </c>
      <c r="M301" s="1" t="s">
        <v>132</v>
      </c>
      <c r="N301" s="1" t="s">
        <v>563</v>
      </c>
      <c r="O301" s="1" t="s">
        <v>93</v>
      </c>
      <c r="P301">
        <v>60</v>
      </c>
      <c r="Q301">
        <v>260</v>
      </c>
      <c r="R301">
        <v>4030</v>
      </c>
      <c r="S301">
        <v>15.5</v>
      </c>
      <c r="T301">
        <v>0.26</v>
      </c>
      <c r="U301">
        <f t="shared" si="76"/>
        <v>4030</v>
      </c>
      <c r="V301">
        <f t="shared" si="77"/>
        <v>15600</v>
      </c>
      <c r="W301" s="1" t="s">
        <v>155</v>
      </c>
      <c r="X301" s="1" t="s">
        <v>1236</v>
      </c>
      <c r="Y301" s="1" t="s">
        <v>156</v>
      </c>
      <c r="Z301" s="3">
        <v>9211</v>
      </c>
      <c r="AA301" s="4">
        <f t="shared" si="81"/>
        <v>54</v>
      </c>
      <c r="AB301" s="4">
        <f t="shared" si="86"/>
        <v>2273.2746339999999</v>
      </c>
      <c r="AC301" s="4">
        <f t="shared" si="87"/>
        <v>54</v>
      </c>
      <c r="AD301" s="4">
        <f t="shared" si="85"/>
        <v>1533.75702</v>
      </c>
      <c r="AE301" s="4">
        <v>54</v>
      </c>
      <c r="AF301" s="4">
        <v>54</v>
      </c>
      <c r="AG301" s="4">
        <f>AE301</f>
        <v>54</v>
      </c>
      <c r="AI301" t="e">
        <f t="shared" si="78"/>
        <v>#N/A</v>
      </c>
      <c r="AJ301">
        <v>1042.58</v>
      </c>
      <c r="AK301" s="2">
        <v>1042.58</v>
      </c>
      <c r="AL301" s="2">
        <f>AJ301</f>
        <v>1042.58</v>
      </c>
      <c r="AM301" s="4"/>
      <c r="AN301" t="e">
        <f>VLOOKUP([1]!Tabelle13[[#This Row],[Vlookup this ID for freight costs]],$AL$2:$AL$6811,2,FALSE)</f>
        <v>#REF!</v>
      </c>
      <c r="AP301">
        <v>8.69</v>
      </c>
      <c r="AQ301">
        <v>8.69</v>
      </c>
      <c r="AR301" s="4">
        <v>10</v>
      </c>
      <c r="AS301" s="4">
        <v>5</v>
      </c>
      <c r="AT301" s="4">
        <v>2010</v>
      </c>
      <c r="AU301" s="4">
        <v>11</v>
      </c>
      <c r="AV301" s="4">
        <v>4</v>
      </c>
      <c r="AW301" s="4">
        <v>2010</v>
      </c>
      <c r="AX301" t="str">
        <f t="shared" si="79"/>
        <v>No Delay</v>
      </c>
      <c r="AY301">
        <f t="shared" si="80"/>
        <v>0</v>
      </c>
    </row>
    <row r="302" spans="1:51" x14ac:dyDescent="0.2">
      <c r="A302" s="3">
        <v>83371</v>
      </c>
      <c r="B302" s="1" t="s">
        <v>191</v>
      </c>
      <c r="C302" s="1" t="s">
        <v>65</v>
      </c>
      <c r="D302" s="1" t="s">
        <v>130</v>
      </c>
      <c r="E302" s="1" t="s">
        <v>152</v>
      </c>
      <c r="F302" s="1" t="s">
        <v>152</v>
      </c>
      <c r="G302" s="13" t="s">
        <v>192</v>
      </c>
      <c r="H302" s="12">
        <v>40056</v>
      </c>
      <c r="I302" s="12" t="s">
        <v>395</v>
      </c>
      <c r="J302" s="12">
        <v>40029</v>
      </c>
      <c r="K302" s="4">
        <v>1716</v>
      </c>
      <c r="L302" s="1" t="s">
        <v>146</v>
      </c>
      <c r="M302" s="1" t="s">
        <v>132</v>
      </c>
      <c r="N302" s="1" t="s">
        <v>167</v>
      </c>
      <c r="O302" s="1" t="s">
        <v>93</v>
      </c>
      <c r="P302">
        <v>30</v>
      </c>
      <c r="Q302">
        <v>277</v>
      </c>
      <c r="R302">
        <v>1897.45</v>
      </c>
      <c r="S302">
        <v>6.85</v>
      </c>
      <c r="T302">
        <v>0.23</v>
      </c>
      <c r="U302">
        <f t="shared" si="76"/>
        <v>1897.4499999999998</v>
      </c>
      <c r="V302">
        <f t="shared" si="77"/>
        <v>8310</v>
      </c>
      <c r="W302" s="1" t="s">
        <v>155</v>
      </c>
      <c r="X302" s="1" t="s">
        <v>1236</v>
      </c>
      <c r="Y302" s="1" t="s">
        <v>156</v>
      </c>
      <c r="Z302" s="3">
        <v>7726</v>
      </c>
      <c r="AA302" s="4">
        <f t="shared" si="81"/>
        <v>54</v>
      </c>
      <c r="AB302" s="4">
        <f t="shared" si="86"/>
        <v>2275.1403466000002</v>
      </c>
      <c r="AC302" s="4">
        <f t="shared" si="87"/>
        <v>54</v>
      </c>
      <c r="AD302" s="4">
        <f t="shared" si="85"/>
        <v>1155.5947233333334</v>
      </c>
      <c r="AE302" s="4">
        <v>54</v>
      </c>
      <c r="AF302" s="4">
        <v>54</v>
      </c>
      <c r="AG302" s="4">
        <f>AE302</f>
        <v>54</v>
      </c>
      <c r="AI302" t="e">
        <f t="shared" si="78"/>
        <v>#N/A</v>
      </c>
      <c r="AJ302">
        <v>7445.8</v>
      </c>
      <c r="AK302" s="2">
        <v>7445.8</v>
      </c>
      <c r="AL302" s="2">
        <f>AJ302</f>
        <v>7445.8</v>
      </c>
      <c r="AM302" s="4"/>
      <c r="AN302" t="e">
        <f>VLOOKUP([1]!Tabelle13[[#This Row],[Vlookup this ID for freight costs]],$AL$2:$AL$6811,2,FALSE)</f>
        <v>#REF!</v>
      </c>
      <c r="AP302">
        <v>3.72</v>
      </c>
      <c r="AQ302">
        <v>3.72</v>
      </c>
      <c r="AR302" s="4">
        <v>31</v>
      </c>
      <c r="AS302" s="4">
        <v>8</v>
      </c>
      <c r="AT302" s="4">
        <v>2009</v>
      </c>
      <c r="AU302" s="4">
        <v>4</v>
      </c>
      <c r="AV302" s="4">
        <v>8</v>
      </c>
      <c r="AW302" s="4">
        <v>2009</v>
      </c>
      <c r="AX302" t="str">
        <f t="shared" si="79"/>
        <v>No Delay</v>
      </c>
      <c r="AY302">
        <f t="shared" si="80"/>
        <v>0</v>
      </c>
    </row>
    <row r="303" spans="1:51" x14ac:dyDescent="0.2">
      <c r="A303" s="3">
        <v>83372</v>
      </c>
      <c r="B303" s="1" t="s">
        <v>191</v>
      </c>
      <c r="C303" s="1" t="s">
        <v>65</v>
      </c>
      <c r="D303" s="1" t="s">
        <v>130</v>
      </c>
      <c r="E303" s="1" t="s">
        <v>152</v>
      </c>
      <c r="F303" s="1" t="s">
        <v>152</v>
      </c>
      <c r="G303" s="13" t="s">
        <v>192</v>
      </c>
      <c r="H303" s="12">
        <v>40056</v>
      </c>
      <c r="I303" s="12" t="s">
        <v>395</v>
      </c>
      <c r="J303" s="12">
        <v>40029</v>
      </c>
      <c r="K303" s="4">
        <v>1717</v>
      </c>
      <c r="L303" s="1" t="s">
        <v>146</v>
      </c>
      <c r="M303" s="1" t="s">
        <v>132</v>
      </c>
      <c r="N303" s="1" t="s">
        <v>265</v>
      </c>
      <c r="O303" s="1" t="s">
        <v>93</v>
      </c>
      <c r="P303">
        <v>60</v>
      </c>
      <c r="Q303">
        <v>233</v>
      </c>
      <c r="R303">
        <v>675.7</v>
      </c>
      <c r="S303">
        <v>2.9</v>
      </c>
      <c r="T303">
        <v>0.05</v>
      </c>
      <c r="U303">
        <f t="shared" si="76"/>
        <v>675.69999999999993</v>
      </c>
      <c r="V303">
        <f t="shared" si="77"/>
        <v>13980</v>
      </c>
      <c r="W303" s="1" t="s">
        <v>155</v>
      </c>
      <c r="X303" s="1" t="s">
        <v>1236</v>
      </c>
      <c r="Y303" s="1" t="s">
        <v>156</v>
      </c>
      <c r="Z303" s="3">
        <v>7726</v>
      </c>
      <c r="AA303" s="4">
        <f t="shared" si="81"/>
        <v>54</v>
      </c>
      <c r="AB303" s="4">
        <f t="shared" si="86"/>
        <v>2270.3114433999999</v>
      </c>
      <c r="AC303" s="4">
        <f t="shared" si="87"/>
        <v>54</v>
      </c>
      <c r="AD303" s="4">
        <f t="shared" si="85"/>
        <v>607.5</v>
      </c>
      <c r="AE303" s="3" t="s">
        <v>564</v>
      </c>
      <c r="AF303" s="3">
        <v>54</v>
      </c>
      <c r="AG303" s="4">
        <f>AI303</f>
        <v>54</v>
      </c>
      <c r="AH303" s="4">
        <v>83371</v>
      </c>
      <c r="AI303">
        <f t="shared" si="78"/>
        <v>54</v>
      </c>
      <c r="AJ303" t="s">
        <v>564</v>
      </c>
      <c r="AK303" s="2">
        <v>7445.8</v>
      </c>
      <c r="AL303" s="2">
        <f>AN303</f>
        <v>7445.8</v>
      </c>
      <c r="AM303" s="4">
        <v>83371</v>
      </c>
      <c r="AN303">
        <f>INDEX($AJ$2:$AJ$6811,MATCH(AM303,$A$2:$A$6811,0))</f>
        <v>7445.8</v>
      </c>
      <c r="AP303">
        <v>1.32</v>
      </c>
      <c r="AQ303">
        <v>1.32</v>
      </c>
      <c r="AR303" s="4">
        <v>31</v>
      </c>
      <c r="AS303" s="4">
        <v>8</v>
      </c>
      <c r="AT303" s="4">
        <v>2009</v>
      </c>
      <c r="AU303" s="4">
        <v>4</v>
      </c>
      <c r="AV303" s="4">
        <v>8</v>
      </c>
      <c r="AW303" s="4">
        <v>2009</v>
      </c>
      <c r="AX303" t="str">
        <f t="shared" si="79"/>
        <v>No Delay</v>
      </c>
      <c r="AY303">
        <f t="shared" si="80"/>
        <v>0</v>
      </c>
    </row>
    <row r="304" spans="1:51" x14ac:dyDescent="0.2">
      <c r="A304" s="3">
        <v>83380</v>
      </c>
      <c r="B304" s="1" t="s">
        <v>215</v>
      </c>
      <c r="C304" s="1" t="s">
        <v>89</v>
      </c>
      <c r="D304" s="1" t="s">
        <v>130</v>
      </c>
      <c r="E304" s="1" t="s">
        <v>53</v>
      </c>
      <c r="F304" s="1" t="s">
        <v>53</v>
      </c>
      <c r="G304" s="13" t="s">
        <v>418</v>
      </c>
      <c r="H304" s="12">
        <v>40151</v>
      </c>
      <c r="I304" s="12" t="s">
        <v>419</v>
      </c>
      <c r="J304" s="12">
        <v>40149</v>
      </c>
      <c r="K304" s="4">
        <v>2051</v>
      </c>
      <c r="L304" s="1" t="s">
        <v>146</v>
      </c>
      <c r="M304" s="1" t="s">
        <v>132</v>
      </c>
      <c r="N304" s="1" t="s">
        <v>302</v>
      </c>
      <c r="O304" s="1" t="s">
        <v>93</v>
      </c>
      <c r="P304">
        <v>30</v>
      </c>
      <c r="Q304">
        <v>950</v>
      </c>
      <c r="R304">
        <v>8103.5</v>
      </c>
      <c r="S304">
        <v>8.5299999999999994</v>
      </c>
      <c r="T304">
        <v>0.28000000000000003</v>
      </c>
      <c r="U304">
        <f t="shared" si="76"/>
        <v>8103.4999999999991</v>
      </c>
      <c r="V304">
        <f t="shared" si="77"/>
        <v>28500</v>
      </c>
      <c r="W304" s="1" t="s">
        <v>160</v>
      </c>
      <c r="X304" s="1" t="s">
        <v>1236</v>
      </c>
      <c r="Y304" s="1" t="s">
        <v>161</v>
      </c>
      <c r="Z304" s="3">
        <v>8828</v>
      </c>
      <c r="AA304" s="4">
        <f t="shared" si="81"/>
        <v>54</v>
      </c>
      <c r="AB304" s="4">
        <f t="shared" si="86"/>
        <v>2349.0006159999998</v>
      </c>
      <c r="AC304" s="4">
        <f t="shared" si="87"/>
        <v>54</v>
      </c>
      <c r="AD304" s="4">
        <f t="shared" si="85"/>
        <v>533.5</v>
      </c>
      <c r="AE304" s="4">
        <v>54</v>
      </c>
      <c r="AF304" s="4">
        <v>54</v>
      </c>
      <c r="AG304" s="4">
        <f>AE304</f>
        <v>54</v>
      </c>
      <c r="AI304" t="e">
        <f t="shared" si="78"/>
        <v>#N/A</v>
      </c>
      <c r="AJ304">
        <v>1211.49</v>
      </c>
      <c r="AK304" s="2">
        <v>1211.49</v>
      </c>
      <c r="AL304" s="2">
        <f>AJ304</f>
        <v>1211.49</v>
      </c>
      <c r="AM304" s="4"/>
      <c r="AN304" t="e">
        <f>VLOOKUP([1]!Tabelle13[[#This Row],[Vlookup this ID for freight costs]],$AL$2:$AL$6811,2,FALSE)</f>
        <v>#REF!</v>
      </c>
      <c r="AP304">
        <v>15.88</v>
      </c>
      <c r="AQ304">
        <v>15.88</v>
      </c>
      <c r="AR304" s="4">
        <v>4</v>
      </c>
      <c r="AS304" s="4">
        <v>12</v>
      </c>
      <c r="AT304" s="4">
        <v>2009</v>
      </c>
      <c r="AU304" s="4">
        <v>2</v>
      </c>
      <c r="AV304" s="4">
        <v>12</v>
      </c>
      <c r="AW304" s="4">
        <v>2009</v>
      </c>
      <c r="AX304" t="str">
        <f t="shared" si="79"/>
        <v>No Delay</v>
      </c>
      <c r="AY304">
        <f t="shared" si="80"/>
        <v>0</v>
      </c>
    </row>
    <row r="305" spans="1:51" x14ac:dyDescent="0.2">
      <c r="A305" s="3">
        <v>84500</v>
      </c>
      <c r="B305" s="1" t="s">
        <v>191</v>
      </c>
      <c r="C305" s="1" t="s">
        <v>65</v>
      </c>
      <c r="D305" s="1" t="s">
        <v>130</v>
      </c>
      <c r="E305" s="1" t="s">
        <v>152</v>
      </c>
      <c r="F305" s="1" t="s">
        <v>152</v>
      </c>
      <c r="G305" s="13" t="s">
        <v>192</v>
      </c>
      <c r="H305" s="12">
        <v>40056</v>
      </c>
      <c r="I305" s="12" t="s">
        <v>395</v>
      </c>
      <c r="J305" s="12">
        <v>40029</v>
      </c>
      <c r="K305" s="4">
        <v>1721</v>
      </c>
      <c r="L305" s="1" t="s">
        <v>146</v>
      </c>
      <c r="M305" s="1" t="s">
        <v>132</v>
      </c>
      <c r="N305" s="1" t="s">
        <v>218</v>
      </c>
      <c r="O305" s="1" t="s">
        <v>93</v>
      </c>
      <c r="P305">
        <v>90</v>
      </c>
      <c r="Q305">
        <v>15</v>
      </c>
      <c r="R305">
        <v>190.95</v>
      </c>
      <c r="S305">
        <v>12.73</v>
      </c>
      <c r="T305">
        <v>0.14000000000000001</v>
      </c>
      <c r="U305">
        <f t="shared" si="76"/>
        <v>190.95000000000002</v>
      </c>
      <c r="V305">
        <f t="shared" si="77"/>
        <v>1350</v>
      </c>
      <c r="W305" s="1" t="s">
        <v>155</v>
      </c>
      <c r="X305" s="1" t="s">
        <v>1236</v>
      </c>
      <c r="Y305" s="1" t="s">
        <v>156</v>
      </c>
      <c r="Z305" s="3">
        <v>7726</v>
      </c>
      <c r="AA305" s="4">
        <f t="shared" si="81"/>
        <v>54</v>
      </c>
      <c r="AB305" s="4">
        <f t="shared" si="86"/>
        <v>2246.3864229999999</v>
      </c>
      <c r="AC305" s="4">
        <f t="shared" si="87"/>
        <v>54</v>
      </c>
      <c r="AD305" s="4">
        <f t="shared" si="85"/>
        <v>1750.150352529412</v>
      </c>
      <c r="AE305" s="3" t="s">
        <v>564</v>
      </c>
      <c r="AF305" s="3">
        <v>54</v>
      </c>
      <c r="AG305" s="4">
        <f>AI305</f>
        <v>54</v>
      </c>
      <c r="AH305" s="4">
        <v>83371</v>
      </c>
      <c r="AI305">
        <f t="shared" si="78"/>
        <v>54</v>
      </c>
      <c r="AJ305" t="s">
        <v>564</v>
      </c>
      <c r="AK305" s="2">
        <v>7445.8</v>
      </c>
      <c r="AL305" s="2">
        <f>AN305</f>
        <v>7445.8</v>
      </c>
      <c r="AM305" s="4">
        <v>83371</v>
      </c>
      <c r="AN305">
        <f>INDEX($AJ$2:$AJ$6811,MATCH(AM305,$A$2:$A$6811,0))</f>
        <v>7445.8</v>
      </c>
      <c r="AP305">
        <v>0.37</v>
      </c>
      <c r="AQ305">
        <v>0.37</v>
      </c>
      <c r="AR305" s="4">
        <v>31</v>
      </c>
      <c r="AS305" s="4">
        <v>8</v>
      </c>
      <c r="AT305" s="4">
        <v>2009</v>
      </c>
      <c r="AU305" s="4">
        <v>4</v>
      </c>
      <c r="AV305" s="4">
        <v>8</v>
      </c>
      <c r="AW305" s="4">
        <v>2009</v>
      </c>
      <c r="AX305" t="str">
        <f t="shared" si="79"/>
        <v>No Delay</v>
      </c>
      <c r="AY305">
        <f t="shared" si="80"/>
        <v>0</v>
      </c>
    </row>
    <row r="306" spans="1:51" x14ac:dyDescent="0.2">
      <c r="A306" s="3">
        <v>85064</v>
      </c>
      <c r="B306" s="1" t="s">
        <v>191</v>
      </c>
      <c r="C306" s="1" t="s">
        <v>65</v>
      </c>
      <c r="D306" s="1" t="s">
        <v>130</v>
      </c>
      <c r="E306" s="1" t="s">
        <v>152</v>
      </c>
      <c r="F306" s="1" t="s">
        <v>152</v>
      </c>
      <c r="G306" s="13" t="s">
        <v>192</v>
      </c>
      <c r="H306" s="12">
        <v>40056</v>
      </c>
      <c r="I306" s="12" t="s">
        <v>395</v>
      </c>
      <c r="J306" s="12">
        <v>40029</v>
      </c>
      <c r="K306" s="4">
        <v>1722</v>
      </c>
      <c r="L306" s="1" t="s">
        <v>146</v>
      </c>
      <c r="M306" s="1" t="s">
        <v>132</v>
      </c>
      <c r="N306" s="1" t="s">
        <v>171</v>
      </c>
      <c r="O306" s="1" t="s">
        <v>93</v>
      </c>
      <c r="P306">
        <v>60</v>
      </c>
      <c r="Q306">
        <v>45</v>
      </c>
      <c r="R306">
        <v>109.8</v>
      </c>
      <c r="S306">
        <v>2.44</v>
      </c>
      <c r="T306">
        <v>0.04</v>
      </c>
      <c r="U306">
        <f t="shared" si="76"/>
        <v>109.8</v>
      </c>
      <c r="V306">
        <f t="shared" si="77"/>
        <v>2700</v>
      </c>
      <c r="W306" s="1" t="s">
        <v>155</v>
      </c>
      <c r="X306" s="1" t="s">
        <v>1236</v>
      </c>
      <c r="Y306" s="1" t="s">
        <v>156</v>
      </c>
      <c r="Z306" s="3">
        <v>7726</v>
      </c>
      <c r="AA306" s="4">
        <f t="shared" si="81"/>
        <v>54</v>
      </c>
      <c r="AB306" s="4">
        <f t="shared" si="86"/>
        <v>2249.6788569999999</v>
      </c>
      <c r="AC306" s="4">
        <f t="shared" si="87"/>
        <v>54</v>
      </c>
      <c r="AD306" s="4">
        <f t="shared" si="85"/>
        <v>1513.180894285714</v>
      </c>
      <c r="AE306" s="3" t="s">
        <v>564</v>
      </c>
      <c r="AF306" s="3">
        <v>54</v>
      </c>
      <c r="AG306" s="4">
        <f>AI306</f>
        <v>54</v>
      </c>
      <c r="AH306" s="4">
        <v>83371</v>
      </c>
      <c r="AI306">
        <f t="shared" si="78"/>
        <v>54</v>
      </c>
      <c r="AJ306" t="s">
        <v>564</v>
      </c>
      <c r="AK306" s="2">
        <v>7445.8</v>
      </c>
      <c r="AL306" s="2">
        <f>AN306</f>
        <v>7445.8</v>
      </c>
      <c r="AM306" s="4">
        <v>83371</v>
      </c>
      <c r="AN306">
        <f>INDEX($AJ$2:$AJ$6811,MATCH(AM306,$A$2:$A$6811,0))</f>
        <v>7445.8</v>
      </c>
      <c r="AP306">
        <v>0.22</v>
      </c>
      <c r="AQ306">
        <v>0.22</v>
      </c>
      <c r="AR306" s="4">
        <v>31</v>
      </c>
      <c r="AS306" s="4">
        <v>8</v>
      </c>
      <c r="AT306" s="4">
        <v>2009</v>
      </c>
      <c r="AU306" s="4">
        <v>4</v>
      </c>
      <c r="AV306" s="4">
        <v>8</v>
      </c>
      <c r="AW306" s="4">
        <v>2009</v>
      </c>
      <c r="AX306" t="str">
        <f t="shared" si="79"/>
        <v>No Delay</v>
      </c>
      <c r="AY306">
        <f t="shared" si="80"/>
        <v>0</v>
      </c>
    </row>
    <row r="307" spans="1:51" x14ac:dyDescent="0.2">
      <c r="A307" s="3">
        <v>86237</v>
      </c>
      <c r="B307" s="1" t="s">
        <v>191</v>
      </c>
      <c r="C307" s="1" t="s">
        <v>65</v>
      </c>
      <c r="D307" s="1" t="s">
        <v>130</v>
      </c>
      <c r="E307" s="1" t="s">
        <v>152</v>
      </c>
      <c r="F307" s="1" t="s">
        <v>152</v>
      </c>
      <c r="G307" s="13" t="s">
        <v>192</v>
      </c>
      <c r="H307" s="12">
        <v>40056</v>
      </c>
      <c r="I307" s="12" t="s">
        <v>395</v>
      </c>
      <c r="J307" s="12">
        <v>40029</v>
      </c>
      <c r="K307" s="4">
        <v>1725</v>
      </c>
      <c r="L307" s="1" t="s">
        <v>146</v>
      </c>
      <c r="M307" s="1" t="s">
        <v>132</v>
      </c>
      <c r="N307" s="1" t="s">
        <v>221</v>
      </c>
      <c r="O307" s="1" t="s">
        <v>93</v>
      </c>
      <c r="P307">
        <v>60</v>
      </c>
      <c r="Q307">
        <v>45</v>
      </c>
      <c r="R307">
        <v>65.7</v>
      </c>
      <c r="S307">
        <v>1.46</v>
      </c>
      <c r="T307">
        <v>0.02</v>
      </c>
      <c r="U307">
        <f t="shared" si="76"/>
        <v>65.7</v>
      </c>
      <c r="V307">
        <f t="shared" si="77"/>
        <v>2700</v>
      </c>
      <c r="W307" s="1" t="s">
        <v>155</v>
      </c>
      <c r="X307" s="1" t="s">
        <v>1236</v>
      </c>
      <c r="Y307" s="1" t="s">
        <v>156</v>
      </c>
      <c r="Z307" s="3">
        <v>7726</v>
      </c>
      <c r="AA307" s="4">
        <f t="shared" si="81"/>
        <v>54</v>
      </c>
      <c r="AB307" s="4">
        <f t="shared" si="86"/>
        <v>2249.6788569999999</v>
      </c>
      <c r="AC307" s="4">
        <f t="shared" si="87"/>
        <v>54</v>
      </c>
      <c r="AD307" s="4">
        <f t="shared" si="85"/>
        <v>1513.180894285714</v>
      </c>
      <c r="AE307" s="3" t="s">
        <v>564</v>
      </c>
      <c r="AF307" s="3">
        <v>54</v>
      </c>
      <c r="AG307" s="4">
        <f>AI307</f>
        <v>54</v>
      </c>
      <c r="AH307" s="4">
        <v>83371</v>
      </c>
      <c r="AI307">
        <f t="shared" si="78"/>
        <v>54</v>
      </c>
      <c r="AJ307" t="s">
        <v>564</v>
      </c>
      <c r="AK307" s="2">
        <v>7445.8</v>
      </c>
      <c r="AL307" s="2">
        <f>AN307</f>
        <v>7445.8</v>
      </c>
      <c r="AM307" s="4">
        <v>83371</v>
      </c>
      <c r="AN307">
        <f>INDEX($AJ$2:$AJ$6811,MATCH(AM307,$A$2:$A$6811,0))</f>
        <v>7445.8</v>
      </c>
      <c r="AP307">
        <v>0.13</v>
      </c>
      <c r="AQ307">
        <v>0.13</v>
      </c>
      <c r="AR307" s="4">
        <v>31</v>
      </c>
      <c r="AS307" s="4">
        <v>8</v>
      </c>
      <c r="AT307" s="4">
        <v>2009</v>
      </c>
      <c r="AU307" s="4">
        <v>4</v>
      </c>
      <c r="AV307" s="4">
        <v>8</v>
      </c>
      <c r="AW307" s="4">
        <v>2009</v>
      </c>
      <c r="AX307" t="str">
        <f t="shared" si="79"/>
        <v>No Delay</v>
      </c>
      <c r="AY307">
        <f t="shared" si="80"/>
        <v>0</v>
      </c>
    </row>
    <row r="308" spans="1:51" x14ac:dyDescent="0.2">
      <c r="A308" s="3">
        <v>86049</v>
      </c>
      <c r="B308" s="1" t="s">
        <v>215</v>
      </c>
      <c r="C308" s="1" t="s">
        <v>89</v>
      </c>
      <c r="D308" s="1" t="s">
        <v>130</v>
      </c>
      <c r="E308" s="1" t="s">
        <v>101</v>
      </c>
      <c r="F308" s="1" t="s">
        <v>101</v>
      </c>
      <c r="G308" s="13" t="s">
        <v>565</v>
      </c>
      <c r="H308" s="12">
        <v>41698</v>
      </c>
      <c r="I308" s="12" t="s">
        <v>566</v>
      </c>
      <c r="J308" s="12">
        <v>41732</v>
      </c>
      <c r="K308" s="4">
        <v>5414</v>
      </c>
      <c r="L308" s="1" t="s">
        <v>146</v>
      </c>
      <c r="M308" s="1" t="s">
        <v>132</v>
      </c>
      <c r="N308" s="1" t="s">
        <v>389</v>
      </c>
      <c r="O308" s="1" t="s">
        <v>93</v>
      </c>
      <c r="P308">
        <v>30</v>
      </c>
      <c r="Q308">
        <v>611</v>
      </c>
      <c r="R308">
        <v>8260.7199999999993</v>
      </c>
      <c r="S308">
        <v>13.52</v>
      </c>
      <c r="T308">
        <v>0.45</v>
      </c>
      <c r="U308">
        <f t="shared" si="76"/>
        <v>8260.7199999999993</v>
      </c>
      <c r="V308">
        <f t="shared" si="77"/>
        <v>18330</v>
      </c>
      <c r="W308" s="1" t="s">
        <v>160</v>
      </c>
      <c r="X308" s="1" t="s">
        <v>1236</v>
      </c>
      <c r="Y308" s="1" t="s">
        <v>161</v>
      </c>
      <c r="Z308" s="3">
        <v>12573</v>
      </c>
      <c r="AA308" s="4">
        <f t="shared" si="81"/>
        <v>55</v>
      </c>
      <c r="AB308" s="4">
        <f t="shared" si="86"/>
        <v>2311.7961117999998</v>
      </c>
      <c r="AC308" s="4">
        <f t="shared" si="87"/>
        <v>55</v>
      </c>
      <c r="AD308" s="4">
        <f t="shared" si="85"/>
        <v>166</v>
      </c>
      <c r="AE308" s="4">
        <v>55</v>
      </c>
      <c r="AF308" s="4">
        <v>55</v>
      </c>
      <c r="AG308" s="4">
        <f t="shared" ref="AG308:AG316" si="88">AE308</f>
        <v>55</v>
      </c>
      <c r="AI308" t="e">
        <f t="shared" si="78"/>
        <v>#N/A</v>
      </c>
      <c r="AJ308">
        <v>1335.15</v>
      </c>
      <c r="AK308" s="2">
        <v>1335.15</v>
      </c>
      <c r="AL308" s="2">
        <f t="shared" ref="AL308:AL316" si="89">AJ308</f>
        <v>1335.15</v>
      </c>
      <c r="AM308" s="4"/>
      <c r="AN308" t="e">
        <f>VLOOKUP([1]!Tabelle13[[#This Row],[Vlookup this ID for freight costs]],$AL$2:$AL$6811,2,FALSE)</f>
        <v>#REF!</v>
      </c>
      <c r="AP308">
        <v>10.220000000000001</v>
      </c>
      <c r="AQ308">
        <v>10.220000000000001</v>
      </c>
      <c r="AR308" s="4">
        <v>28</v>
      </c>
      <c r="AS308" s="4">
        <v>2</v>
      </c>
      <c r="AT308" s="4">
        <v>2014</v>
      </c>
      <c r="AU308" s="4">
        <v>3</v>
      </c>
      <c r="AV308" s="4">
        <v>4</v>
      </c>
      <c r="AW308" s="4">
        <v>2014</v>
      </c>
      <c r="AX308" t="str">
        <f t="shared" si="79"/>
        <v>Delay</v>
      </c>
      <c r="AY308">
        <f t="shared" si="80"/>
        <v>34</v>
      </c>
    </row>
    <row r="309" spans="1:51" x14ac:dyDescent="0.2">
      <c r="A309" s="3">
        <v>70823</v>
      </c>
      <c r="B309" s="1" t="s">
        <v>175</v>
      </c>
      <c r="C309" s="1" t="s">
        <v>165</v>
      </c>
      <c r="D309" s="1" t="s">
        <v>266</v>
      </c>
      <c r="E309" s="1" t="s">
        <v>53</v>
      </c>
      <c r="F309" s="1" t="s">
        <v>53</v>
      </c>
      <c r="G309" s="13" t="s">
        <v>567</v>
      </c>
      <c r="H309" s="12">
        <v>41460</v>
      </c>
      <c r="I309" s="12" t="s">
        <v>567</v>
      </c>
      <c r="J309" s="12">
        <v>41460</v>
      </c>
      <c r="K309" s="4">
        <v>4789</v>
      </c>
      <c r="L309" s="1" t="s">
        <v>146</v>
      </c>
      <c r="M309" s="1" t="s">
        <v>423</v>
      </c>
      <c r="N309" s="1" t="s">
        <v>424</v>
      </c>
      <c r="O309" s="1" t="s">
        <v>425</v>
      </c>
      <c r="P309">
        <v>60</v>
      </c>
      <c r="Q309">
        <v>337</v>
      </c>
      <c r="R309">
        <v>2308.4499999999998</v>
      </c>
      <c r="S309">
        <v>6.85</v>
      </c>
      <c r="T309">
        <v>0.11</v>
      </c>
      <c r="U309">
        <f t="shared" si="76"/>
        <v>2308.4499999999998</v>
      </c>
      <c r="V309">
        <f t="shared" si="77"/>
        <v>20220</v>
      </c>
      <c r="W309" s="1" t="s">
        <v>394</v>
      </c>
      <c r="X309" s="1" t="s">
        <v>112</v>
      </c>
      <c r="Y309" s="1" t="s">
        <v>112</v>
      </c>
      <c r="Z309" s="3">
        <v>5956</v>
      </c>
      <c r="AA309" s="4">
        <f t="shared" si="81"/>
        <v>55</v>
      </c>
      <c r="AB309" s="4">
        <f t="shared" si="86"/>
        <v>2281.7252146000001</v>
      </c>
      <c r="AC309" s="4">
        <f t="shared" si="87"/>
        <v>55</v>
      </c>
      <c r="AD309" s="4">
        <f t="shared" si="85"/>
        <v>798.08076600000004</v>
      </c>
      <c r="AE309" s="4">
        <v>55</v>
      </c>
      <c r="AF309" s="4">
        <v>55</v>
      </c>
      <c r="AG309" s="4">
        <f t="shared" si="88"/>
        <v>55</v>
      </c>
      <c r="AI309" t="e">
        <f t="shared" si="78"/>
        <v>#N/A</v>
      </c>
      <c r="AJ309">
        <v>1013.7</v>
      </c>
      <c r="AK309" s="2">
        <v>1013.7</v>
      </c>
      <c r="AL309" s="2">
        <f t="shared" si="89"/>
        <v>1013.7</v>
      </c>
      <c r="AM309" s="4"/>
      <c r="AN309" t="e">
        <f>VLOOKUP([1]!Tabelle13[[#This Row],[Vlookup this ID for freight costs]],$AL$2:$AL$6811,2,FALSE)</f>
        <v>#REF!</v>
      </c>
      <c r="AP309">
        <v>2.86</v>
      </c>
      <c r="AQ309">
        <v>2.86</v>
      </c>
      <c r="AR309" s="4">
        <v>5</v>
      </c>
      <c r="AS309" s="4">
        <v>7</v>
      </c>
      <c r="AT309" s="4">
        <v>2013</v>
      </c>
      <c r="AU309" s="4">
        <v>5</v>
      </c>
      <c r="AV309" s="4">
        <v>7</v>
      </c>
      <c r="AW309" s="4">
        <v>2013</v>
      </c>
      <c r="AX309" t="str">
        <f t="shared" si="79"/>
        <v>No Delay</v>
      </c>
      <c r="AY309">
        <f t="shared" si="80"/>
        <v>0</v>
      </c>
    </row>
    <row r="310" spans="1:51" x14ac:dyDescent="0.2">
      <c r="A310" s="3">
        <v>62169</v>
      </c>
      <c r="B310" s="1" t="s">
        <v>113</v>
      </c>
      <c r="C310" s="1" t="s">
        <v>114</v>
      </c>
      <c r="D310" s="1" t="s">
        <v>52</v>
      </c>
      <c r="E310" s="1" t="s">
        <v>53</v>
      </c>
      <c r="F310" s="1" t="s">
        <v>53</v>
      </c>
      <c r="G310" s="13" t="s">
        <v>568</v>
      </c>
      <c r="H310" s="12">
        <v>42216</v>
      </c>
      <c r="I310" s="12" t="s">
        <v>569</v>
      </c>
      <c r="J310" s="12">
        <v>42218</v>
      </c>
      <c r="K310" s="4">
        <v>6721</v>
      </c>
      <c r="L310" s="1" t="s">
        <v>56</v>
      </c>
      <c r="M310" s="1" t="s">
        <v>126</v>
      </c>
      <c r="N310" s="1" t="s">
        <v>127</v>
      </c>
      <c r="O310" s="1" t="s">
        <v>128</v>
      </c>
      <c r="P310">
        <v>20</v>
      </c>
      <c r="Q310">
        <v>585</v>
      </c>
      <c r="R310">
        <v>18720</v>
      </c>
      <c r="S310">
        <v>32</v>
      </c>
      <c r="T310">
        <v>1.6</v>
      </c>
      <c r="U310">
        <f t="shared" si="76"/>
        <v>18720</v>
      </c>
      <c r="V310">
        <f t="shared" si="77"/>
        <v>11700</v>
      </c>
      <c r="W310" s="1" t="s">
        <v>126</v>
      </c>
      <c r="X310" s="1" t="s">
        <v>129</v>
      </c>
      <c r="Y310" s="1" t="s">
        <v>129</v>
      </c>
      <c r="Z310" s="3">
        <v>8261</v>
      </c>
      <c r="AA310" s="4">
        <f>AB310</f>
        <v>549.85256155599996</v>
      </c>
      <c r="AB310" s="2">
        <f xml:space="preserve"> 499.719501971+0.138671589*Q310-4.826180831*P310+0.003500737*R310</f>
        <v>549.85256155599996</v>
      </c>
      <c r="AC310" s="4">
        <f>AD310</f>
        <v>581.42628077799998</v>
      </c>
      <c r="AD310" s="4">
        <f t="shared" si="85"/>
        <v>581.42628077799998</v>
      </c>
      <c r="AE310" s="4" t="s">
        <v>62</v>
      </c>
      <c r="AG310" s="4" t="str">
        <f t="shared" si="88"/>
        <v>Weight Captured Separately</v>
      </c>
      <c r="AI310" t="e">
        <f t="shared" si="78"/>
        <v>#N/A</v>
      </c>
      <c r="AJ310" t="s">
        <v>63</v>
      </c>
      <c r="AK310" s="2"/>
      <c r="AL310" s="2" t="str">
        <f t="shared" si="89"/>
        <v>Invoiced Separately</v>
      </c>
      <c r="AM310" s="4"/>
      <c r="AN310" t="e">
        <f>VLOOKUP([1]!Tabelle13[[#This Row],[Vlookup this ID for freight costs]],$AL$2:$AL$6811,2,FALSE)</f>
        <v>#REF!</v>
      </c>
      <c r="AO310">
        <f>IF(AK:AK="",AC:AC*6.242+1.383 -2.844 + 3.145 -2.265  -2.026,AK:AK)</f>
        <v>3626.6558446162758</v>
      </c>
      <c r="AP310">
        <v>22.03</v>
      </c>
      <c r="AQ310">
        <v>22.03</v>
      </c>
      <c r="AR310" s="4">
        <v>31</v>
      </c>
      <c r="AS310" s="4">
        <v>7</v>
      </c>
      <c r="AT310" s="4">
        <v>2015</v>
      </c>
      <c r="AU310" s="4">
        <v>2</v>
      </c>
      <c r="AV310" s="4">
        <v>8</v>
      </c>
      <c r="AW310" s="4">
        <v>2015</v>
      </c>
      <c r="AX310" t="str">
        <f t="shared" si="79"/>
        <v>Delay</v>
      </c>
      <c r="AY310">
        <f t="shared" si="80"/>
        <v>2</v>
      </c>
    </row>
    <row r="311" spans="1:51" x14ac:dyDescent="0.2">
      <c r="A311" s="3">
        <v>82277</v>
      </c>
      <c r="B311" s="1" t="s">
        <v>215</v>
      </c>
      <c r="C311" s="1" t="s">
        <v>89</v>
      </c>
      <c r="D311" s="1" t="s">
        <v>130</v>
      </c>
      <c r="E311" s="1" t="s">
        <v>53</v>
      </c>
      <c r="F311" s="1" t="s">
        <v>53</v>
      </c>
      <c r="G311" s="13" t="s">
        <v>570</v>
      </c>
      <c r="H311" s="12">
        <v>40157</v>
      </c>
      <c r="I311" s="12" t="s">
        <v>419</v>
      </c>
      <c r="J311" s="12">
        <v>40149</v>
      </c>
      <c r="K311" s="4">
        <v>2048</v>
      </c>
      <c r="L311" s="1" t="s">
        <v>146</v>
      </c>
      <c r="M311" s="1" t="s">
        <v>132</v>
      </c>
      <c r="N311" s="1" t="s">
        <v>206</v>
      </c>
      <c r="O311" s="1" t="s">
        <v>93</v>
      </c>
      <c r="P311">
        <v>60</v>
      </c>
      <c r="Q311">
        <v>1060</v>
      </c>
      <c r="R311">
        <v>4028</v>
      </c>
      <c r="S311">
        <v>3.8</v>
      </c>
      <c r="T311">
        <v>0.06</v>
      </c>
      <c r="U311">
        <f t="shared" si="76"/>
        <v>4028</v>
      </c>
      <c r="V311">
        <f t="shared" si="77"/>
        <v>63600</v>
      </c>
      <c r="W311" s="1" t="s">
        <v>197</v>
      </c>
      <c r="X311" s="1" t="s">
        <v>1236</v>
      </c>
      <c r="Y311" s="1" t="s">
        <v>3082</v>
      </c>
      <c r="Z311" s="3">
        <v>8794</v>
      </c>
      <c r="AA311" s="4">
        <f t="shared" si="81"/>
        <v>56</v>
      </c>
      <c r="AB311" s="4">
        <f t="shared" ref="AB311:AB342" si="90" xml:space="preserve"> 2244.740206  + 0.1097478*Q311</f>
        <v>2361.072874</v>
      </c>
      <c r="AC311" s="4">
        <f t="shared" ref="AC311:AC342" si="91">AF311</f>
        <v>56</v>
      </c>
      <c r="AD311" s="4">
        <f t="shared" si="85"/>
        <v>432.33333333333331</v>
      </c>
      <c r="AE311" s="4">
        <v>56</v>
      </c>
      <c r="AF311" s="4">
        <v>56</v>
      </c>
      <c r="AG311" s="4">
        <f t="shared" si="88"/>
        <v>56</v>
      </c>
      <c r="AI311" t="e">
        <f t="shared" si="78"/>
        <v>#N/A</v>
      </c>
      <c r="AJ311">
        <v>1211.48</v>
      </c>
      <c r="AK311" s="2">
        <v>1211.48</v>
      </c>
      <c r="AL311" s="2">
        <f t="shared" si="89"/>
        <v>1211.48</v>
      </c>
      <c r="AM311" s="4"/>
      <c r="AN311" t="e">
        <f>VLOOKUP([1]!Tabelle13[[#This Row],[Vlookup this ID for freight costs]],$AL$2:$AL$6811,2,FALSE)</f>
        <v>#REF!</v>
      </c>
      <c r="AP311">
        <v>7.89</v>
      </c>
      <c r="AQ311">
        <v>7.89</v>
      </c>
      <c r="AR311" s="4">
        <v>10</v>
      </c>
      <c r="AS311" s="4">
        <v>12</v>
      </c>
      <c r="AT311" s="4">
        <v>2009</v>
      </c>
      <c r="AU311" s="4">
        <v>2</v>
      </c>
      <c r="AV311" s="4">
        <v>12</v>
      </c>
      <c r="AW311" s="4">
        <v>2009</v>
      </c>
      <c r="AX311" t="str">
        <f t="shared" si="79"/>
        <v>No Delay</v>
      </c>
      <c r="AY311">
        <f t="shared" si="80"/>
        <v>0</v>
      </c>
    </row>
    <row r="312" spans="1:51" x14ac:dyDescent="0.2">
      <c r="A312" s="3">
        <v>84263</v>
      </c>
      <c r="B312" s="1" t="s">
        <v>151</v>
      </c>
      <c r="C312" s="1" t="s">
        <v>65</v>
      </c>
      <c r="D312" s="1" t="s">
        <v>130</v>
      </c>
      <c r="E312" s="1" t="s">
        <v>152</v>
      </c>
      <c r="F312" s="1" t="s">
        <v>152</v>
      </c>
      <c r="G312" s="13" t="s">
        <v>571</v>
      </c>
      <c r="H312" s="12">
        <v>41507</v>
      </c>
      <c r="I312" s="12" t="s">
        <v>572</v>
      </c>
      <c r="J312" s="12">
        <v>41404</v>
      </c>
      <c r="K312" s="4">
        <v>4709</v>
      </c>
      <c r="L312" s="1" t="s">
        <v>146</v>
      </c>
      <c r="M312" s="1" t="s">
        <v>132</v>
      </c>
      <c r="N312" s="1" t="s">
        <v>434</v>
      </c>
      <c r="O312" s="1" t="s">
        <v>93</v>
      </c>
      <c r="P312">
        <v>60</v>
      </c>
      <c r="Q312">
        <v>763</v>
      </c>
      <c r="R312">
        <v>3509.8</v>
      </c>
      <c r="S312">
        <v>4.5999999999999996</v>
      </c>
      <c r="T312">
        <v>0.08</v>
      </c>
      <c r="U312">
        <f t="shared" si="76"/>
        <v>3509.7999999999997</v>
      </c>
      <c r="V312">
        <f t="shared" si="77"/>
        <v>45780</v>
      </c>
      <c r="W312" s="1" t="s">
        <v>155</v>
      </c>
      <c r="X312" s="1" t="s">
        <v>1236</v>
      </c>
      <c r="Y312" s="1" t="s">
        <v>156</v>
      </c>
      <c r="Z312" s="3">
        <v>7726</v>
      </c>
      <c r="AA312" s="4">
        <f t="shared" si="81"/>
        <v>56</v>
      </c>
      <c r="AB312" s="4">
        <f t="shared" si="90"/>
        <v>2328.4777773999999</v>
      </c>
      <c r="AC312" s="4">
        <f t="shared" si="91"/>
        <v>56</v>
      </c>
      <c r="AD312" s="4">
        <f t="shared" si="85"/>
        <v>1169.7060220000001</v>
      </c>
      <c r="AE312" s="4">
        <v>56</v>
      </c>
      <c r="AF312" s="4">
        <v>56</v>
      </c>
      <c r="AG312" s="4">
        <f t="shared" si="88"/>
        <v>56</v>
      </c>
      <c r="AI312" t="e">
        <f t="shared" si="78"/>
        <v>#N/A</v>
      </c>
      <c r="AJ312">
        <v>20666.07</v>
      </c>
      <c r="AK312" s="2">
        <v>20666.07</v>
      </c>
      <c r="AL312" s="2">
        <f t="shared" si="89"/>
        <v>20666.07</v>
      </c>
      <c r="AM312" s="4"/>
      <c r="AN312" t="e">
        <f>VLOOKUP([1]!Tabelle13[[#This Row],[Vlookup this ID for freight costs]],$AL$2:$AL$6811,2,FALSE)</f>
        <v>#REF!</v>
      </c>
      <c r="AP312">
        <v>4.34</v>
      </c>
      <c r="AQ312">
        <v>4.34</v>
      </c>
      <c r="AR312" s="4">
        <v>21</v>
      </c>
      <c r="AS312" s="4">
        <v>8</v>
      </c>
      <c r="AT312" s="4">
        <v>2013</v>
      </c>
      <c r="AU312" s="4">
        <v>10</v>
      </c>
      <c r="AV312" s="4">
        <v>5</v>
      </c>
      <c r="AW312" s="4">
        <v>2013</v>
      </c>
      <c r="AX312" t="str">
        <f t="shared" si="79"/>
        <v>No Delay</v>
      </c>
      <c r="AY312">
        <f t="shared" si="80"/>
        <v>0</v>
      </c>
    </row>
    <row r="313" spans="1:51" x14ac:dyDescent="0.2">
      <c r="A313" s="3">
        <v>86269</v>
      </c>
      <c r="B313" s="1" t="s">
        <v>215</v>
      </c>
      <c r="C313" s="1" t="s">
        <v>89</v>
      </c>
      <c r="D313" s="1" t="s">
        <v>130</v>
      </c>
      <c r="E313" s="1" t="s">
        <v>53</v>
      </c>
      <c r="F313" s="1" t="s">
        <v>53</v>
      </c>
      <c r="G313" s="13" t="s">
        <v>190</v>
      </c>
      <c r="H313" s="12">
        <v>40357</v>
      </c>
      <c r="I313" s="12" t="s">
        <v>573</v>
      </c>
      <c r="J313" s="12">
        <v>40238</v>
      </c>
      <c r="K313" s="4">
        <v>2209</v>
      </c>
      <c r="L313" s="1" t="s">
        <v>146</v>
      </c>
      <c r="M313" s="1" t="s">
        <v>132</v>
      </c>
      <c r="N313" s="1" t="s">
        <v>333</v>
      </c>
      <c r="O313" s="1" t="s">
        <v>93</v>
      </c>
      <c r="P313">
        <v>60</v>
      </c>
      <c r="Q313">
        <v>864</v>
      </c>
      <c r="R313">
        <v>1296</v>
      </c>
      <c r="S313">
        <v>1.5</v>
      </c>
      <c r="T313">
        <v>0.02</v>
      </c>
      <c r="U313">
        <f t="shared" si="76"/>
        <v>1296</v>
      </c>
      <c r="V313">
        <f t="shared" si="77"/>
        <v>51840</v>
      </c>
      <c r="W313" s="1" t="s">
        <v>155</v>
      </c>
      <c r="X313" s="1" t="s">
        <v>1236</v>
      </c>
      <c r="Y313" s="1" t="s">
        <v>156</v>
      </c>
      <c r="Z313" s="3">
        <v>9211</v>
      </c>
      <c r="AA313" s="4">
        <f t="shared" si="81"/>
        <v>56</v>
      </c>
      <c r="AB313" s="4">
        <f t="shared" si="90"/>
        <v>2339.5623052000001</v>
      </c>
      <c r="AC313" s="4">
        <f t="shared" si="91"/>
        <v>56</v>
      </c>
      <c r="AD313" s="4">
        <f t="shared" si="85"/>
        <v>186.5</v>
      </c>
      <c r="AE313" s="4">
        <v>56</v>
      </c>
      <c r="AF313" s="4">
        <v>56</v>
      </c>
      <c r="AG313" s="4">
        <f t="shared" si="88"/>
        <v>56</v>
      </c>
      <c r="AI313" t="e">
        <f t="shared" si="78"/>
        <v>#N/A</v>
      </c>
      <c r="AJ313">
        <v>3688.33</v>
      </c>
      <c r="AK313" s="2">
        <v>3688.33</v>
      </c>
      <c r="AL313" s="2">
        <f t="shared" si="89"/>
        <v>3688.33</v>
      </c>
      <c r="AM313" s="4"/>
      <c r="AN313" t="e">
        <f>VLOOKUP([1]!Tabelle13[[#This Row],[Vlookup this ID for freight costs]],$AL$2:$AL$6811,2,FALSE)</f>
        <v>#REF!</v>
      </c>
      <c r="AP313">
        <v>2.79</v>
      </c>
      <c r="AQ313">
        <v>2.79</v>
      </c>
      <c r="AR313" s="4">
        <v>28</v>
      </c>
      <c r="AS313" s="4">
        <v>6</v>
      </c>
      <c r="AT313" s="4">
        <v>2010</v>
      </c>
      <c r="AU313" s="4">
        <v>1</v>
      </c>
      <c r="AV313" s="4">
        <v>4</v>
      </c>
      <c r="AW313" s="4">
        <v>2010</v>
      </c>
      <c r="AX313" t="str">
        <f t="shared" si="79"/>
        <v>No Delay</v>
      </c>
      <c r="AY313">
        <f t="shared" si="80"/>
        <v>0</v>
      </c>
    </row>
    <row r="314" spans="1:51" x14ac:dyDescent="0.2">
      <c r="A314" s="3">
        <v>62761</v>
      </c>
      <c r="B314" s="1" t="s">
        <v>215</v>
      </c>
      <c r="C314" s="1" t="s">
        <v>89</v>
      </c>
      <c r="D314" s="1" t="s">
        <v>266</v>
      </c>
      <c r="E314" s="1" t="s">
        <v>53</v>
      </c>
      <c r="F314" s="1" t="s">
        <v>53</v>
      </c>
      <c r="G314" s="13" t="s">
        <v>141</v>
      </c>
      <c r="H314" s="12">
        <v>41631</v>
      </c>
      <c r="I314" s="12" t="s">
        <v>574</v>
      </c>
      <c r="J314" s="12">
        <v>41647</v>
      </c>
      <c r="K314" s="4">
        <v>5151</v>
      </c>
      <c r="L314" s="1" t="s">
        <v>146</v>
      </c>
      <c r="M314" s="1" t="s">
        <v>423</v>
      </c>
      <c r="N314" s="1" t="s">
        <v>424</v>
      </c>
      <c r="O314" s="1" t="s">
        <v>425</v>
      </c>
      <c r="P314">
        <v>60</v>
      </c>
      <c r="Q314">
        <v>350</v>
      </c>
      <c r="R314">
        <v>2397.5</v>
      </c>
      <c r="S314">
        <v>6.85</v>
      </c>
      <c r="T314">
        <v>0.11</v>
      </c>
      <c r="U314">
        <f t="shared" si="76"/>
        <v>2397.5</v>
      </c>
      <c r="V314">
        <f t="shared" si="77"/>
        <v>21000</v>
      </c>
      <c r="W314" s="1" t="s">
        <v>394</v>
      </c>
      <c r="X314" s="1" t="s">
        <v>112</v>
      </c>
      <c r="Y314" s="1" t="s">
        <v>112</v>
      </c>
      <c r="Z314" s="3">
        <v>5055</v>
      </c>
      <c r="AA314" s="4">
        <f t="shared" si="81"/>
        <v>56</v>
      </c>
      <c r="AB314" s="4">
        <f t="shared" si="90"/>
        <v>2283.1519359999998</v>
      </c>
      <c r="AC314" s="4">
        <f t="shared" si="91"/>
        <v>56</v>
      </c>
      <c r="AD314" s="4">
        <f t="shared" si="85"/>
        <v>697.54306963636373</v>
      </c>
      <c r="AE314" s="4">
        <v>56</v>
      </c>
      <c r="AF314" s="4">
        <v>56</v>
      </c>
      <c r="AG314" s="4">
        <f t="shared" si="88"/>
        <v>56</v>
      </c>
      <c r="AI314" t="e">
        <f t="shared" si="78"/>
        <v>#N/A</v>
      </c>
      <c r="AJ314">
        <v>1726.5</v>
      </c>
      <c r="AK314" s="2">
        <v>1726.5</v>
      </c>
      <c r="AL314" s="2">
        <f t="shared" si="89"/>
        <v>1726.5</v>
      </c>
      <c r="AM314" s="4"/>
      <c r="AN314" t="e">
        <f>VLOOKUP([1]!Tabelle13[[#This Row],[Vlookup this ID for freight costs]],$AL$2:$AL$6811,2,FALSE)</f>
        <v>#REF!</v>
      </c>
      <c r="AP314">
        <v>2.97</v>
      </c>
      <c r="AQ314">
        <v>2.97</v>
      </c>
      <c r="AR314" s="4">
        <v>23</v>
      </c>
      <c r="AS314" s="4">
        <v>12</v>
      </c>
      <c r="AT314" s="4">
        <v>2013</v>
      </c>
      <c r="AU314" s="4">
        <v>8</v>
      </c>
      <c r="AV314" s="4">
        <v>1</v>
      </c>
      <c r="AW314" s="4">
        <v>2014</v>
      </c>
      <c r="AX314" t="str">
        <f t="shared" si="79"/>
        <v>Delay</v>
      </c>
      <c r="AY314">
        <f t="shared" si="80"/>
        <v>16</v>
      </c>
    </row>
    <row r="315" spans="1:51" x14ac:dyDescent="0.2">
      <c r="A315" s="3">
        <v>12067</v>
      </c>
      <c r="B315" s="1" t="s">
        <v>144</v>
      </c>
      <c r="C315" s="1" t="s">
        <v>65</v>
      </c>
      <c r="D315" s="1" t="s">
        <v>130</v>
      </c>
      <c r="E315" s="1"/>
      <c r="F315" s="1" t="s">
        <v>107</v>
      </c>
      <c r="G315" s="13" t="s">
        <v>557</v>
      </c>
      <c r="H315" s="12">
        <v>39259</v>
      </c>
      <c r="I315" s="12" t="s">
        <v>557</v>
      </c>
      <c r="J315" s="12">
        <v>39259</v>
      </c>
      <c r="K315" s="4">
        <v>217</v>
      </c>
      <c r="L315" s="1" t="s">
        <v>146</v>
      </c>
      <c r="M315" s="1" t="s">
        <v>132</v>
      </c>
      <c r="N315" s="1" t="s">
        <v>575</v>
      </c>
      <c r="O315" s="1" t="s">
        <v>93</v>
      </c>
      <c r="P315">
        <v>60</v>
      </c>
      <c r="Q315">
        <v>903</v>
      </c>
      <c r="R315">
        <v>6953.1</v>
      </c>
      <c r="S315">
        <v>7.7</v>
      </c>
      <c r="T315">
        <v>0.13</v>
      </c>
      <c r="U315">
        <f t="shared" si="76"/>
        <v>6953.1</v>
      </c>
      <c r="V315">
        <f t="shared" si="77"/>
        <v>54180</v>
      </c>
      <c r="W315" s="1" t="s">
        <v>204</v>
      </c>
      <c r="X315" s="1" t="s">
        <v>1236</v>
      </c>
      <c r="Y315" s="1" t="s">
        <v>205</v>
      </c>
      <c r="Z315" s="3">
        <v>7364</v>
      </c>
      <c r="AA315" s="4">
        <f t="shared" si="81"/>
        <v>57</v>
      </c>
      <c r="AB315" s="4">
        <f t="shared" si="90"/>
        <v>2343.8424694</v>
      </c>
      <c r="AC315" s="4">
        <f t="shared" si="91"/>
        <v>57</v>
      </c>
      <c r="AD315" s="4">
        <f t="shared" si="85"/>
        <v>474.5</v>
      </c>
      <c r="AE315" s="4">
        <v>57</v>
      </c>
      <c r="AF315" s="4">
        <v>57</v>
      </c>
      <c r="AG315" s="4">
        <f t="shared" si="88"/>
        <v>57</v>
      </c>
      <c r="AH315" s="4">
        <v>82799</v>
      </c>
      <c r="AI315">
        <f t="shared" si="78"/>
        <v>2803</v>
      </c>
      <c r="AJ315">
        <v>1339.8</v>
      </c>
      <c r="AK315" s="2">
        <v>1339.8</v>
      </c>
      <c r="AL315" s="2">
        <f t="shared" si="89"/>
        <v>1339.8</v>
      </c>
      <c r="AM315" s="4"/>
      <c r="AN315" t="e">
        <f>VLOOKUP([1]!Tabelle13[[#This Row],[Vlookup this ID for freight costs]],$AL$2:$AL$6811,2,FALSE)</f>
        <v>#REF!</v>
      </c>
      <c r="AP315">
        <v>11.12</v>
      </c>
      <c r="AQ315">
        <v>11.12</v>
      </c>
      <c r="AR315" s="4">
        <v>26</v>
      </c>
      <c r="AS315" s="4">
        <v>6</v>
      </c>
      <c r="AT315" s="4">
        <v>2007</v>
      </c>
      <c r="AU315" s="4">
        <v>26</v>
      </c>
      <c r="AV315" s="4">
        <v>6</v>
      </c>
      <c r="AW315" s="4">
        <v>2007</v>
      </c>
      <c r="AX315" t="str">
        <f t="shared" si="79"/>
        <v>No Delay</v>
      </c>
      <c r="AY315">
        <f t="shared" si="80"/>
        <v>0</v>
      </c>
    </row>
    <row r="316" spans="1:51" x14ac:dyDescent="0.2">
      <c r="A316" s="3">
        <v>25423</v>
      </c>
      <c r="B316" s="1" t="s">
        <v>175</v>
      </c>
      <c r="C316" s="1" t="s">
        <v>165</v>
      </c>
      <c r="D316" s="1" t="s">
        <v>100</v>
      </c>
      <c r="E316" s="1" t="s">
        <v>53</v>
      </c>
      <c r="F316" s="1" t="s">
        <v>53</v>
      </c>
      <c r="G316" s="13" t="s">
        <v>576</v>
      </c>
      <c r="H316" s="12">
        <v>41047</v>
      </c>
      <c r="I316" s="12" t="s">
        <v>576</v>
      </c>
      <c r="J316" s="12">
        <v>41047</v>
      </c>
      <c r="K316" s="4">
        <v>3911</v>
      </c>
      <c r="L316" s="1" t="s">
        <v>146</v>
      </c>
      <c r="M316" s="1" t="s">
        <v>240</v>
      </c>
      <c r="N316" s="1" t="s">
        <v>352</v>
      </c>
      <c r="O316" s="1" t="s">
        <v>344</v>
      </c>
      <c r="P316">
        <v>120</v>
      </c>
      <c r="Q316">
        <v>63</v>
      </c>
      <c r="R316">
        <v>4195.8</v>
      </c>
      <c r="S316">
        <v>66.599999999999994</v>
      </c>
      <c r="T316">
        <v>0.55000000000000004</v>
      </c>
      <c r="U316">
        <f t="shared" si="76"/>
        <v>4195.7999999999993</v>
      </c>
      <c r="V316">
        <f t="shared" si="77"/>
        <v>7560</v>
      </c>
      <c r="W316" s="1" t="s">
        <v>149</v>
      </c>
      <c r="X316" s="1" t="s">
        <v>150</v>
      </c>
      <c r="Y316" s="1" t="s">
        <v>150</v>
      </c>
      <c r="Z316" s="3">
        <v>3680</v>
      </c>
      <c r="AA316" s="4">
        <f t="shared" si="81"/>
        <v>57</v>
      </c>
      <c r="AB316" s="4">
        <f t="shared" si="90"/>
        <v>2251.6543173999999</v>
      </c>
      <c r="AC316" s="4">
        <f t="shared" si="91"/>
        <v>57</v>
      </c>
      <c r="AD316" s="4">
        <f t="shared" si="85"/>
        <v>1559.8836355000001</v>
      </c>
      <c r="AE316" s="4">
        <v>57</v>
      </c>
      <c r="AF316" s="4">
        <v>57</v>
      </c>
      <c r="AG316" s="4">
        <f t="shared" si="88"/>
        <v>57</v>
      </c>
      <c r="AI316" t="e">
        <f t="shared" si="78"/>
        <v>#N/A</v>
      </c>
      <c r="AJ316">
        <v>548.20000000000005</v>
      </c>
      <c r="AK316" s="2">
        <v>548.20000000000005</v>
      </c>
      <c r="AL316" s="2">
        <f t="shared" si="89"/>
        <v>548.20000000000005</v>
      </c>
      <c r="AM316" s="4"/>
      <c r="AN316" t="e">
        <f>VLOOKUP([1]!Tabelle13[[#This Row],[Vlookup this ID for freight costs]],$AL$2:$AL$6811,2,FALSE)</f>
        <v>#REF!</v>
      </c>
      <c r="AP316">
        <v>5.88</v>
      </c>
      <c r="AQ316">
        <v>5.88</v>
      </c>
      <c r="AR316" s="4">
        <v>18</v>
      </c>
      <c r="AS316" s="4">
        <v>5</v>
      </c>
      <c r="AT316" s="4">
        <v>2012</v>
      </c>
      <c r="AU316" s="4">
        <v>18</v>
      </c>
      <c r="AV316" s="4">
        <v>5</v>
      </c>
      <c r="AW316" s="4">
        <v>2012</v>
      </c>
      <c r="AX316" t="str">
        <f t="shared" si="79"/>
        <v>No Delay</v>
      </c>
      <c r="AY316">
        <f t="shared" si="80"/>
        <v>0</v>
      </c>
    </row>
    <row r="317" spans="1:51" x14ac:dyDescent="0.2">
      <c r="A317" s="3">
        <v>75682</v>
      </c>
      <c r="B317" s="1" t="s">
        <v>175</v>
      </c>
      <c r="C317" s="1" t="s">
        <v>165</v>
      </c>
      <c r="D317" s="1" t="s">
        <v>100</v>
      </c>
      <c r="E317" s="1" t="s">
        <v>53</v>
      </c>
      <c r="F317" s="1" t="s">
        <v>53</v>
      </c>
      <c r="G317" s="13" t="s">
        <v>576</v>
      </c>
      <c r="H317" s="12">
        <v>41047</v>
      </c>
      <c r="I317" s="12" t="s">
        <v>576</v>
      </c>
      <c r="J317" s="12">
        <v>41047</v>
      </c>
      <c r="K317" s="4">
        <v>3912</v>
      </c>
      <c r="L317" s="1" t="s">
        <v>146</v>
      </c>
      <c r="M317" s="1" t="s">
        <v>240</v>
      </c>
      <c r="N317" s="1" t="s">
        <v>352</v>
      </c>
      <c r="O317" s="1" t="s">
        <v>344</v>
      </c>
      <c r="P317">
        <v>120</v>
      </c>
      <c r="Q317">
        <v>252</v>
      </c>
      <c r="R317">
        <v>16783.2</v>
      </c>
      <c r="S317">
        <v>66.599999999999994</v>
      </c>
      <c r="T317">
        <v>0.55000000000000004</v>
      </c>
      <c r="U317">
        <f t="shared" si="76"/>
        <v>16783.199999999997</v>
      </c>
      <c r="V317">
        <f t="shared" si="77"/>
        <v>30240</v>
      </c>
      <c r="W317" s="1" t="s">
        <v>149</v>
      </c>
      <c r="X317" s="1" t="s">
        <v>150</v>
      </c>
      <c r="Y317" s="1" t="s">
        <v>150</v>
      </c>
      <c r="Z317" s="3">
        <v>3680</v>
      </c>
      <c r="AA317" s="4">
        <f t="shared" si="81"/>
        <v>57</v>
      </c>
      <c r="AB317" s="4">
        <f t="shared" si="90"/>
        <v>2272.3966516</v>
      </c>
      <c r="AC317" s="4">
        <f t="shared" si="91"/>
        <v>57</v>
      </c>
      <c r="AD317" s="4">
        <f t="shared" si="85"/>
        <v>1506</v>
      </c>
      <c r="AE317" s="3" t="s">
        <v>577</v>
      </c>
      <c r="AF317" s="3">
        <v>57</v>
      </c>
      <c r="AG317" s="4">
        <f>AI317</f>
        <v>57</v>
      </c>
      <c r="AH317" s="4">
        <v>25423</v>
      </c>
      <c r="AI317">
        <f t="shared" si="78"/>
        <v>57</v>
      </c>
      <c r="AJ317" t="s">
        <v>577</v>
      </c>
      <c r="AK317" s="2">
        <v>548.20000000000005</v>
      </c>
      <c r="AL317" s="2">
        <f>AN317</f>
        <v>548.20000000000005</v>
      </c>
      <c r="AM317" s="4">
        <v>25423</v>
      </c>
      <c r="AN317">
        <f>INDEX($AJ$2:$AJ$6811,MATCH(AM317,$A$2:$A$6811,0))</f>
        <v>548.20000000000005</v>
      </c>
      <c r="AP317">
        <v>23.53</v>
      </c>
      <c r="AQ317">
        <v>23.53</v>
      </c>
      <c r="AR317" s="4">
        <v>18</v>
      </c>
      <c r="AS317" s="4">
        <v>5</v>
      </c>
      <c r="AT317" s="4">
        <v>2012</v>
      </c>
      <c r="AU317" s="4">
        <v>18</v>
      </c>
      <c r="AV317" s="4">
        <v>5</v>
      </c>
      <c r="AW317" s="4">
        <v>2012</v>
      </c>
      <c r="AX317" t="str">
        <f t="shared" si="79"/>
        <v>No Delay</v>
      </c>
      <c r="AY317">
        <f t="shared" si="80"/>
        <v>0</v>
      </c>
    </row>
    <row r="318" spans="1:51" x14ac:dyDescent="0.2">
      <c r="A318" s="3">
        <v>85277</v>
      </c>
      <c r="B318" s="1" t="s">
        <v>151</v>
      </c>
      <c r="C318" s="1" t="s">
        <v>65</v>
      </c>
      <c r="D318" s="1" t="s">
        <v>130</v>
      </c>
      <c r="E318" s="1" t="s">
        <v>152</v>
      </c>
      <c r="F318" s="1" t="s">
        <v>152</v>
      </c>
      <c r="G318" s="13" t="s">
        <v>578</v>
      </c>
      <c r="H318" s="12">
        <v>41099</v>
      </c>
      <c r="I318" s="12" t="s">
        <v>578</v>
      </c>
      <c r="J318" s="12">
        <v>41099</v>
      </c>
      <c r="K318" s="4">
        <v>4022</v>
      </c>
      <c r="L318" s="1" t="s">
        <v>146</v>
      </c>
      <c r="M318" s="1" t="s">
        <v>132</v>
      </c>
      <c r="N318" s="1" t="s">
        <v>171</v>
      </c>
      <c r="O318" s="1" t="s">
        <v>93</v>
      </c>
      <c r="P318">
        <v>60</v>
      </c>
      <c r="Q318">
        <v>732</v>
      </c>
      <c r="R318">
        <v>1705.56</v>
      </c>
      <c r="S318">
        <v>2.33</v>
      </c>
      <c r="T318">
        <v>0.04</v>
      </c>
      <c r="U318">
        <f t="shared" si="76"/>
        <v>1705.56</v>
      </c>
      <c r="V318">
        <f t="shared" si="77"/>
        <v>43920</v>
      </c>
      <c r="W318" s="1" t="s">
        <v>197</v>
      </c>
      <c r="X318" s="1" t="s">
        <v>1236</v>
      </c>
      <c r="Y318" s="1" t="s">
        <v>3082</v>
      </c>
      <c r="Z318" s="3">
        <v>7428</v>
      </c>
      <c r="AA318" s="4">
        <f t="shared" si="81"/>
        <v>57</v>
      </c>
      <c r="AB318" s="4">
        <f t="shared" si="90"/>
        <v>2325.0755955999998</v>
      </c>
      <c r="AC318" s="4">
        <f t="shared" si="91"/>
        <v>57</v>
      </c>
      <c r="AD318" s="4">
        <f t="shared" si="85"/>
        <v>51663.666666666664</v>
      </c>
      <c r="AE318" s="4">
        <v>57</v>
      </c>
      <c r="AF318" s="4">
        <v>57</v>
      </c>
      <c r="AG318" s="4">
        <f t="shared" ref="AG318:AG346" si="92">AE318</f>
        <v>57</v>
      </c>
      <c r="AI318" t="e">
        <f t="shared" si="78"/>
        <v>#N/A</v>
      </c>
      <c r="AJ318">
        <v>21347.13</v>
      </c>
      <c r="AK318" s="2">
        <v>21347.13</v>
      </c>
      <c r="AL318" s="2">
        <f t="shared" ref="AL318:AL346" si="93">AJ318</f>
        <v>21347.13</v>
      </c>
      <c r="AM318" s="4"/>
      <c r="AN318" t="e">
        <f>VLOOKUP([1]!Tabelle13[[#This Row],[Vlookup this ID for freight costs]],$AL$2:$AL$6811,2,FALSE)</f>
        <v>#REF!</v>
      </c>
      <c r="AP318">
        <v>2.39</v>
      </c>
      <c r="AQ318">
        <v>2.39</v>
      </c>
      <c r="AR318" s="4">
        <v>9</v>
      </c>
      <c r="AS318" s="4">
        <v>7</v>
      </c>
      <c r="AT318" s="4">
        <v>2012</v>
      </c>
      <c r="AU318" s="4">
        <v>9</v>
      </c>
      <c r="AV318" s="4">
        <v>7</v>
      </c>
      <c r="AW318" s="4">
        <v>2012</v>
      </c>
      <c r="AX318" t="str">
        <f t="shared" si="79"/>
        <v>No Delay</v>
      </c>
      <c r="AY318">
        <f t="shared" si="80"/>
        <v>0</v>
      </c>
    </row>
    <row r="319" spans="1:51" x14ac:dyDescent="0.2">
      <c r="A319" s="3">
        <v>6623</v>
      </c>
      <c r="B319" s="1" t="s">
        <v>119</v>
      </c>
      <c r="C319" s="1" t="s">
        <v>114</v>
      </c>
      <c r="D319" s="1" t="s">
        <v>74</v>
      </c>
      <c r="E319" s="1" t="s">
        <v>53</v>
      </c>
      <c r="F319" s="1" t="s">
        <v>53</v>
      </c>
      <c r="G319" s="13" t="s">
        <v>579</v>
      </c>
      <c r="H319" s="12">
        <v>39056</v>
      </c>
      <c r="I319" s="12" t="s">
        <v>579</v>
      </c>
      <c r="J319" s="12">
        <v>39056</v>
      </c>
      <c r="K319" s="4">
        <v>29</v>
      </c>
      <c r="L319" s="1" t="s">
        <v>146</v>
      </c>
      <c r="M319" s="1" t="s">
        <v>580</v>
      </c>
      <c r="N319" s="1" t="s">
        <v>550</v>
      </c>
      <c r="O319" s="1" t="s">
        <v>551</v>
      </c>
      <c r="P319">
        <v>300</v>
      </c>
      <c r="Q319">
        <v>70</v>
      </c>
      <c r="R319">
        <v>2877</v>
      </c>
      <c r="S319">
        <v>41.1</v>
      </c>
      <c r="T319">
        <v>0.14000000000000001</v>
      </c>
      <c r="U319">
        <f t="shared" si="76"/>
        <v>2877</v>
      </c>
      <c r="V319">
        <f t="shared" si="77"/>
        <v>21000</v>
      </c>
      <c r="W319" s="1" t="s">
        <v>552</v>
      </c>
      <c r="X319" s="1" t="s">
        <v>361</v>
      </c>
      <c r="Y319" s="1" t="s">
        <v>361</v>
      </c>
      <c r="Z319" s="3">
        <v>7912</v>
      </c>
      <c r="AA319" s="4">
        <f t="shared" si="81"/>
        <v>57</v>
      </c>
      <c r="AB319" s="4">
        <f t="shared" si="90"/>
        <v>2252.422552</v>
      </c>
      <c r="AC319" s="4">
        <f t="shared" si="91"/>
        <v>57</v>
      </c>
      <c r="AD319" s="4">
        <f t="shared" si="85"/>
        <v>697.54306963636373</v>
      </c>
      <c r="AE319" s="4">
        <v>57</v>
      </c>
      <c r="AF319" s="4">
        <v>57</v>
      </c>
      <c r="AG319" s="4">
        <f t="shared" si="92"/>
        <v>57</v>
      </c>
      <c r="AH319" s="4">
        <v>12556</v>
      </c>
      <c r="AI319">
        <f t="shared" si="78"/>
        <v>4156</v>
      </c>
      <c r="AJ319" t="s">
        <v>81</v>
      </c>
      <c r="AK319" s="2"/>
      <c r="AL319" s="2" t="str">
        <f t="shared" si="93"/>
        <v>Freight Included in Commodity Cost</v>
      </c>
      <c r="AM319" s="4"/>
      <c r="AN319" t="e">
        <f>VLOOKUP([1]!Tabelle13[[#This Row],[Vlookup this ID for freight costs]],$AL$2:$AL$6811,2,FALSE)</f>
        <v>#REF!</v>
      </c>
      <c r="AP319">
        <v>0</v>
      </c>
      <c r="AR319" s="4">
        <v>5</v>
      </c>
      <c r="AS319" s="4">
        <v>12</v>
      </c>
      <c r="AT319" s="4">
        <v>2006</v>
      </c>
      <c r="AU319" s="4">
        <v>5</v>
      </c>
      <c r="AV319" s="4">
        <v>12</v>
      </c>
      <c r="AW319" s="4">
        <v>2006</v>
      </c>
      <c r="AX319" t="str">
        <f t="shared" si="79"/>
        <v>No Delay</v>
      </c>
      <c r="AY319">
        <f t="shared" si="80"/>
        <v>0</v>
      </c>
    </row>
    <row r="320" spans="1:51" x14ac:dyDescent="0.2">
      <c r="A320" s="3">
        <v>10567</v>
      </c>
      <c r="B320" s="1" t="s">
        <v>88</v>
      </c>
      <c r="C320" s="1" t="s">
        <v>89</v>
      </c>
      <c r="D320" s="1" t="s">
        <v>130</v>
      </c>
      <c r="E320" s="1"/>
      <c r="F320" s="1" t="s">
        <v>107</v>
      </c>
      <c r="G320" s="13" t="s">
        <v>581</v>
      </c>
      <c r="H320" s="12">
        <v>39237</v>
      </c>
      <c r="I320" s="12" t="s">
        <v>581</v>
      </c>
      <c r="J320" s="12">
        <v>39237</v>
      </c>
      <c r="K320" s="4">
        <v>173</v>
      </c>
      <c r="L320" s="1" t="s">
        <v>146</v>
      </c>
      <c r="M320" s="1" t="s">
        <v>132</v>
      </c>
      <c r="N320" s="1" t="s">
        <v>333</v>
      </c>
      <c r="O320" s="1" t="s">
        <v>93</v>
      </c>
      <c r="P320">
        <v>60</v>
      </c>
      <c r="Q320">
        <v>875</v>
      </c>
      <c r="R320">
        <v>1881.25</v>
      </c>
      <c r="S320">
        <v>2.15</v>
      </c>
      <c r="T320">
        <v>0.04</v>
      </c>
      <c r="U320">
        <f t="shared" si="76"/>
        <v>1881.25</v>
      </c>
      <c r="V320">
        <f t="shared" si="77"/>
        <v>52500</v>
      </c>
      <c r="W320" s="1" t="s">
        <v>155</v>
      </c>
      <c r="X320" s="1" t="s">
        <v>1236</v>
      </c>
      <c r="Y320" s="1" t="s">
        <v>156</v>
      </c>
      <c r="Z320" s="3">
        <v>9211</v>
      </c>
      <c r="AA320" s="4">
        <f t="shared" si="81"/>
        <v>58</v>
      </c>
      <c r="AB320" s="4">
        <f t="shared" si="90"/>
        <v>2340.7695309999999</v>
      </c>
      <c r="AC320" s="4">
        <f t="shared" si="91"/>
        <v>58</v>
      </c>
      <c r="AD320" s="4">
        <f t="shared" si="85"/>
        <v>84.666666666666671</v>
      </c>
      <c r="AE320" s="4">
        <v>58</v>
      </c>
      <c r="AF320" s="4">
        <v>58</v>
      </c>
      <c r="AG320" s="4">
        <f t="shared" si="92"/>
        <v>58</v>
      </c>
      <c r="AH320" s="4">
        <v>82949</v>
      </c>
      <c r="AI320">
        <f t="shared" si="78"/>
        <v>1671</v>
      </c>
      <c r="AJ320">
        <v>727</v>
      </c>
      <c r="AK320" s="2">
        <v>727</v>
      </c>
      <c r="AL320" s="2">
        <f t="shared" si="93"/>
        <v>727</v>
      </c>
      <c r="AM320" s="4"/>
      <c r="AN320" t="e">
        <f>VLOOKUP([1]!Tabelle13[[#This Row],[Vlookup this ID for freight costs]],$AL$2:$AL$6811,2,FALSE)</f>
        <v>#REF!</v>
      </c>
      <c r="AP320">
        <v>0</v>
      </c>
      <c r="AR320" s="4">
        <v>4</v>
      </c>
      <c r="AS320" s="4">
        <v>6</v>
      </c>
      <c r="AT320" s="4">
        <v>2007</v>
      </c>
      <c r="AU320" s="4">
        <v>4</v>
      </c>
      <c r="AV320" s="4">
        <v>6</v>
      </c>
      <c r="AW320" s="4">
        <v>2007</v>
      </c>
      <c r="AX320" t="str">
        <f t="shared" si="79"/>
        <v>No Delay</v>
      </c>
      <c r="AY320">
        <f t="shared" si="80"/>
        <v>0</v>
      </c>
    </row>
    <row r="321" spans="1:51" x14ac:dyDescent="0.2">
      <c r="A321" s="3">
        <v>10669</v>
      </c>
      <c r="B321" s="1" t="s">
        <v>164</v>
      </c>
      <c r="C321" s="1" t="s">
        <v>165</v>
      </c>
      <c r="D321" s="1" t="s">
        <v>130</v>
      </c>
      <c r="E321" s="1"/>
      <c r="F321" s="1" t="s">
        <v>107</v>
      </c>
      <c r="G321" s="13" t="s">
        <v>582</v>
      </c>
      <c r="H321" s="12">
        <v>39513</v>
      </c>
      <c r="I321" s="12" t="s">
        <v>582</v>
      </c>
      <c r="J321" s="12">
        <v>39513</v>
      </c>
      <c r="K321" s="4">
        <v>696</v>
      </c>
      <c r="L321" s="1" t="s">
        <v>146</v>
      </c>
      <c r="M321" s="1" t="s">
        <v>132</v>
      </c>
      <c r="N321" s="1" t="s">
        <v>147</v>
      </c>
      <c r="O321" s="1" t="s">
        <v>148</v>
      </c>
      <c r="P321">
        <v>30</v>
      </c>
      <c r="Q321">
        <v>656</v>
      </c>
      <c r="R321">
        <v>17220</v>
      </c>
      <c r="S321">
        <v>26.25</v>
      </c>
      <c r="T321">
        <v>0.88</v>
      </c>
      <c r="U321">
        <f t="shared" si="76"/>
        <v>17220</v>
      </c>
      <c r="V321">
        <f t="shared" si="77"/>
        <v>19680</v>
      </c>
      <c r="W321" s="1" t="s">
        <v>149</v>
      </c>
      <c r="X321" s="1" t="s">
        <v>150</v>
      </c>
      <c r="Y321" s="1" t="s">
        <v>150</v>
      </c>
      <c r="Z321" s="3">
        <v>3680</v>
      </c>
      <c r="AA321" s="4">
        <f t="shared" si="81"/>
        <v>58</v>
      </c>
      <c r="AB321" s="4">
        <f t="shared" si="90"/>
        <v>2316.7347627999998</v>
      </c>
      <c r="AC321" s="4">
        <f t="shared" si="91"/>
        <v>58</v>
      </c>
      <c r="AD321" s="4">
        <f t="shared" si="85"/>
        <v>1060.0831463999998</v>
      </c>
      <c r="AE321" s="4">
        <v>58</v>
      </c>
      <c r="AF321" s="4">
        <v>58</v>
      </c>
      <c r="AG321" s="4">
        <f t="shared" si="92"/>
        <v>58</v>
      </c>
      <c r="AH321" s="4">
        <v>83306</v>
      </c>
      <c r="AI321">
        <f t="shared" si="78"/>
        <v>6842</v>
      </c>
      <c r="AJ321">
        <v>794.22</v>
      </c>
      <c r="AK321" s="2">
        <v>794.22</v>
      </c>
      <c r="AL321" s="2">
        <f t="shared" si="93"/>
        <v>794.22</v>
      </c>
      <c r="AM321" s="4"/>
      <c r="AN321" t="e">
        <f>VLOOKUP([1]!Tabelle13[[#This Row],[Vlookup this ID for freight costs]],$AL$2:$AL$6811,2,FALSE)</f>
        <v>#REF!</v>
      </c>
      <c r="AP321">
        <v>27.55</v>
      </c>
      <c r="AQ321">
        <v>27.55</v>
      </c>
      <c r="AR321" s="4">
        <v>6</v>
      </c>
      <c r="AS321" s="4">
        <v>4</v>
      </c>
      <c r="AT321" s="4">
        <v>2008</v>
      </c>
      <c r="AU321" s="4">
        <v>6</v>
      </c>
      <c r="AV321" s="4">
        <v>4</v>
      </c>
      <c r="AW321" s="4">
        <v>2008</v>
      </c>
      <c r="AX321" t="str">
        <f t="shared" si="79"/>
        <v>No Delay</v>
      </c>
      <c r="AY321">
        <f t="shared" si="80"/>
        <v>0</v>
      </c>
    </row>
    <row r="322" spans="1:51" x14ac:dyDescent="0.2">
      <c r="A322" s="3">
        <v>10710</v>
      </c>
      <c r="B322" s="1" t="s">
        <v>95</v>
      </c>
      <c r="C322" s="1" t="s">
        <v>65</v>
      </c>
      <c r="D322" s="1" t="s">
        <v>130</v>
      </c>
      <c r="E322" s="1" t="s">
        <v>101</v>
      </c>
      <c r="F322" s="1" t="s">
        <v>101</v>
      </c>
      <c r="G322" s="13" t="s">
        <v>583</v>
      </c>
      <c r="H322" s="12">
        <v>39832</v>
      </c>
      <c r="I322" s="12" t="s">
        <v>583</v>
      </c>
      <c r="J322" s="12">
        <v>39832</v>
      </c>
      <c r="K322" s="4">
        <v>1294</v>
      </c>
      <c r="L322" s="1" t="s">
        <v>146</v>
      </c>
      <c r="M322" s="1" t="s">
        <v>132</v>
      </c>
      <c r="N322" s="1" t="s">
        <v>221</v>
      </c>
      <c r="O322" s="1" t="s">
        <v>93</v>
      </c>
      <c r="P322">
        <v>60</v>
      </c>
      <c r="Q322">
        <v>858</v>
      </c>
      <c r="R322">
        <v>1329.9</v>
      </c>
      <c r="S322">
        <v>1.55</v>
      </c>
      <c r="T322">
        <v>0.03</v>
      </c>
      <c r="U322">
        <f t="shared" ref="U322:U385" si="94">S322*Q322</f>
        <v>1329.9</v>
      </c>
      <c r="V322">
        <f t="shared" ref="V322:V385" si="95">Q322*P322</f>
        <v>51480</v>
      </c>
      <c r="W322" s="1" t="s">
        <v>155</v>
      </c>
      <c r="X322" s="1" t="s">
        <v>1236</v>
      </c>
      <c r="Y322" s="1" t="s">
        <v>156</v>
      </c>
      <c r="Z322" s="3">
        <v>12592</v>
      </c>
      <c r="AA322" s="4">
        <f t="shared" si="81"/>
        <v>58</v>
      </c>
      <c r="AB322" s="4">
        <f t="shared" si="90"/>
        <v>2338.9038184000001</v>
      </c>
      <c r="AC322" s="4">
        <f t="shared" si="91"/>
        <v>58</v>
      </c>
      <c r="AD322" s="4">
        <f t="shared" si="85"/>
        <v>164</v>
      </c>
      <c r="AE322" s="4">
        <v>58</v>
      </c>
      <c r="AF322" s="4">
        <v>58</v>
      </c>
      <c r="AG322" s="4">
        <f t="shared" si="92"/>
        <v>58</v>
      </c>
      <c r="AH322" s="4">
        <v>84040</v>
      </c>
      <c r="AI322">
        <f t="shared" ref="AI322:AI385" si="96">INDEX($AE$2:$AE$6811,MATCH(AH322,$A$2:$A$6811,0))</f>
        <v>18041</v>
      </c>
      <c r="AJ322">
        <v>7363.73</v>
      </c>
      <c r="AK322" s="2">
        <v>7363.73</v>
      </c>
      <c r="AL322" s="2">
        <f t="shared" si="93"/>
        <v>7363.73</v>
      </c>
      <c r="AM322" s="4"/>
      <c r="AN322" t="e">
        <f>VLOOKUP([1]!Tabelle13[[#This Row],[Vlookup this ID for freight costs]],$AL$2:$AL$6811,2,FALSE)</f>
        <v>#REF!</v>
      </c>
      <c r="AP322">
        <v>2.61</v>
      </c>
      <c r="AQ322">
        <v>2.61</v>
      </c>
      <c r="AR322" s="4">
        <v>19</v>
      </c>
      <c r="AS322" s="4">
        <v>1</v>
      </c>
      <c r="AT322" s="4">
        <v>2009</v>
      </c>
      <c r="AU322" s="4">
        <v>19</v>
      </c>
      <c r="AV322" s="4">
        <v>1</v>
      </c>
      <c r="AW322" s="4">
        <v>2009</v>
      </c>
      <c r="AX322" t="str">
        <f t="shared" ref="AX322:AX385" si="97">IF(DATE(AW322,AV322,AU322)&lt;=DATE(AT322,AS322,AR322),"No Delay","Delay")</f>
        <v>No Delay</v>
      </c>
      <c r="AY322">
        <f t="shared" ref="AY322:AY385" si="98">IF(_xlfn.DAYS(J322,H322)&gt;0, _xlfn.DAYS(J322,H322),0)</f>
        <v>0</v>
      </c>
    </row>
    <row r="323" spans="1:51" x14ac:dyDescent="0.2">
      <c r="A323" s="3">
        <v>11343</v>
      </c>
      <c r="B323" s="1" t="s">
        <v>350</v>
      </c>
      <c r="C323" s="1" t="s">
        <v>65</v>
      </c>
      <c r="D323" s="1" t="s">
        <v>130</v>
      </c>
      <c r="E323" s="1" t="s">
        <v>152</v>
      </c>
      <c r="F323" s="1" t="s">
        <v>152</v>
      </c>
      <c r="G323" s="13" t="s">
        <v>395</v>
      </c>
      <c r="H323" s="12">
        <v>40029</v>
      </c>
      <c r="I323" s="12" t="s">
        <v>395</v>
      </c>
      <c r="J323" s="12">
        <v>40029</v>
      </c>
      <c r="K323" s="4">
        <v>1698</v>
      </c>
      <c r="L323" s="1" t="s">
        <v>146</v>
      </c>
      <c r="M323" s="1" t="s">
        <v>132</v>
      </c>
      <c r="N323" s="1" t="s">
        <v>147</v>
      </c>
      <c r="O323" s="1" t="s">
        <v>148</v>
      </c>
      <c r="P323">
        <v>30</v>
      </c>
      <c r="Q323">
        <v>662</v>
      </c>
      <c r="R323">
        <v>17377.5</v>
      </c>
      <c r="S323">
        <v>26.25</v>
      </c>
      <c r="T323">
        <v>0.88</v>
      </c>
      <c r="U323">
        <f t="shared" si="94"/>
        <v>17377.5</v>
      </c>
      <c r="V323">
        <f t="shared" si="95"/>
        <v>19860</v>
      </c>
      <c r="W323" s="1" t="s">
        <v>149</v>
      </c>
      <c r="X323" s="1" t="s">
        <v>150</v>
      </c>
      <c r="Y323" s="1" t="s">
        <v>150</v>
      </c>
      <c r="Z323" s="3">
        <v>4785</v>
      </c>
      <c r="AA323" s="4">
        <f t="shared" ref="AA323:AA386" si="99">AF323</f>
        <v>58</v>
      </c>
      <c r="AB323" s="4">
        <f t="shared" si="90"/>
        <v>2317.3932495999998</v>
      </c>
      <c r="AC323" s="4">
        <f t="shared" si="91"/>
        <v>58</v>
      </c>
      <c r="AD323" s="4">
        <f t="shared" si="85"/>
        <v>48</v>
      </c>
      <c r="AE323" s="4">
        <v>58</v>
      </c>
      <c r="AF323" s="4">
        <v>58</v>
      </c>
      <c r="AG323" s="4">
        <f t="shared" si="92"/>
        <v>58</v>
      </c>
      <c r="AH323" s="4">
        <v>83255</v>
      </c>
      <c r="AI323">
        <f t="shared" si="96"/>
        <v>19965</v>
      </c>
      <c r="AJ323">
        <v>7445.8</v>
      </c>
      <c r="AK323" s="2">
        <v>7445.8</v>
      </c>
      <c r="AL323" s="2">
        <f t="shared" si="93"/>
        <v>7445.8</v>
      </c>
      <c r="AM323" s="4"/>
      <c r="AN323" t="e">
        <f>VLOOKUP([1]!Tabelle13[[#This Row],[Vlookup this ID for freight costs]],$AL$2:$AL$6811,2,FALSE)</f>
        <v>#REF!</v>
      </c>
      <c r="AP323">
        <v>34.06</v>
      </c>
      <c r="AQ323">
        <v>34.06</v>
      </c>
      <c r="AR323" s="4">
        <v>4</v>
      </c>
      <c r="AS323" s="4">
        <v>8</v>
      </c>
      <c r="AT323" s="4">
        <v>2009</v>
      </c>
      <c r="AU323" s="4">
        <v>4</v>
      </c>
      <c r="AV323" s="4">
        <v>8</v>
      </c>
      <c r="AW323" s="4">
        <v>2009</v>
      </c>
      <c r="AX323" t="str">
        <f t="shared" si="97"/>
        <v>No Delay</v>
      </c>
      <c r="AY323">
        <f t="shared" si="98"/>
        <v>0</v>
      </c>
    </row>
    <row r="324" spans="1:51" x14ac:dyDescent="0.2">
      <c r="A324" s="3">
        <v>11863</v>
      </c>
      <c r="B324" s="1" t="s">
        <v>584</v>
      </c>
      <c r="C324" s="1" t="s">
        <v>65</v>
      </c>
      <c r="D324" s="1" t="s">
        <v>130</v>
      </c>
      <c r="E324" s="1" t="s">
        <v>53</v>
      </c>
      <c r="F324" s="1" t="s">
        <v>53</v>
      </c>
      <c r="G324" s="13" t="s">
        <v>585</v>
      </c>
      <c r="H324" s="12">
        <v>39588</v>
      </c>
      <c r="I324" s="12" t="s">
        <v>585</v>
      </c>
      <c r="J324" s="12">
        <v>39588</v>
      </c>
      <c r="K324" s="4">
        <v>854</v>
      </c>
      <c r="L324" s="1" t="s">
        <v>146</v>
      </c>
      <c r="M324" s="1" t="s">
        <v>132</v>
      </c>
      <c r="N324" s="1" t="s">
        <v>147</v>
      </c>
      <c r="O324" s="1" t="s">
        <v>148</v>
      </c>
      <c r="P324">
        <v>30</v>
      </c>
      <c r="Q324">
        <v>641</v>
      </c>
      <c r="R324">
        <v>16826.25</v>
      </c>
      <c r="S324">
        <v>26.25</v>
      </c>
      <c r="T324">
        <v>0.88</v>
      </c>
      <c r="U324">
        <f t="shared" si="94"/>
        <v>16826.25</v>
      </c>
      <c r="V324">
        <f t="shared" si="95"/>
        <v>19230</v>
      </c>
      <c r="W324" s="1" t="s">
        <v>149</v>
      </c>
      <c r="X324" s="1" t="s">
        <v>150</v>
      </c>
      <c r="Y324" s="1" t="s">
        <v>150</v>
      </c>
      <c r="Z324" s="3">
        <v>4785</v>
      </c>
      <c r="AA324" s="4">
        <f t="shared" si="99"/>
        <v>58</v>
      </c>
      <c r="AB324" s="4">
        <f t="shared" si="90"/>
        <v>2315.0885457999998</v>
      </c>
      <c r="AC324" s="4">
        <f t="shared" si="91"/>
        <v>58</v>
      </c>
      <c r="AD324" s="4">
        <f t="shared" si="85"/>
        <v>2863.5929947499999</v>
      </c>
      <c r="AE324" s="4">
        <v>58</v>
      </c>
      <c r="AF324" s="4">
        <v>58</v>
      </c>
      <c r="AG324" s="4">
        <f t="shared" si="92"/>
        <v>58</v>
      </c>
      <c r="AH324" s="4">
        <v>82426</v>
      </c>
      <c r="AI324">
        <f t="shared" si="96"/>
        <v>20845</v>
      </c>
      <c r="AJ324">
        <v>1110.5</v>
      </c>
      <c r="AK324" s="2">
        <v>1110.5</v>
      </c>
      <c r="AL324" s="2">
        <f t="shared" si="93"/>
        <v>1110.5</v>
      </c>
      <c r="AM324" s="4"/>
      <c r="AN324" t="e">
        <f>VLOOKUP([1]!Tabelle13[[#This Row],[Vlookup this ID for freight costs]],$AL$2:$AL$6811,2,FALSE)</f>
        <v>#REF!</v>
      </c>
      <c r="AP324">
        <v>26.92</v>
      </c>
      <c r="AQ324">
        <v>26.92</v>
      </c>
      <c r="AR324" s="4">
        <v>20</v>
      </c>
      <c r="AS324" s="4">
        <v>5</v>
      </c>
      <c r="AT324" s="4">
        <v>2008</v>
      </c>
      <c r="AU324" s="4">
        <v>20</v>
      </c>
      <c r="AV324" s="4">
        <v>5</v>
      </c>
      <c r="AW324" s="4">
        <v>2008</v>
      </c>
      <c r="AX324" t="str">
        <f t="shared" si="97"/>
        <v>No Delay</v>
      </c>
      <c r="AY324">
        <f t="shared" si="98"/>
        <v>0</v>
      </c>
    </row>
    <row r="325" spans="1:51" x14ac:dyDescent="0.2">
      <c r="A325" s="3">
        <v>12825</v>
      </c>
      <c r="B325" s="1" t="s">
        <v>586</v>
      </c>
      <c r="C325" s="1" t="s">
        <v>65</v>
      </c>
      <c r="D325" s="1" t="s">
        <v>130</v>
      </c>
      <c r="E325" s="1" t="s">
        <v>53</v>
      </c>
      <c r="F325" s="1" t="s">
        <v>53</v>
      </c>
      <c r="G325" s="13" t="s">
        <v>587</v>
      </c>
      <c r="H325" s="12">
        <v>39707</v>
      </c>
      <c r="I325" s="12" t="s">
        <v>587</v>
      </c>
      <c r="J325" s="12">
        <v>39707</v>
      </c>
      <c r="K325" s="4">
        <v>1069</v>
      </c>
      <c r="L325" s="1" t="s">
        <v>146</v>
      </c>
      <c r="M325" s="1" t="s">
        <v>132</v>
      </c>
      <c r="N325" s="1" t="s">
        <v>206</v>
      </c>
      <c r="O325" s="1" t="s">
        <v>93</v>
      </c>
      <c r="P325">
        <v>60</v>
      </c>
      <c r="Q325">
        <v>784</v>
      </c>
      <c r="R325">
        <v>3057.6</v>
      </c>
      <c r="S325">
        <v>3.9</v>
      </c>
      <c r="T325">
        <v>0.06</v>
      </c>
      <c r="U325">
        <f t="shared" si="94"/>
        <v>3057.6</v>
      </c>
      <c r="V325">
        <f t="shared" si="95"/>
        <v>47040</v>
      </c>
      <c r="W325" s="1" t="s">
        <v>160</v>
      </c>
      <c r="X325" s="1" t="s">
        <v>1236</v>
      </c>
      <c r="Y325" s="1" t="s">
        <v>161</v>
      </c>
      <c r="Z325" s="3">
        <v>7348</v>
      </c>
      <c r="AA325" s="4">
        <f t="shared" si="99"/>
        <v>58</v>
      </c>
      <c r="AB325" s="4">
        <f t="shared" si="90"/>
        <v>2330.7824811999999</v>
      </c>
      <c r="AC325" s="4">
        <f t="shared" si="91"/>
        <v>58</v>
      </c>
      <c r="AD325" s="4">
        <f t="shared" si="85"/>
        <v>1230.6173028000001</v>
      </c>
      <c r="AE325" s="4">
        <v>58</v>
      </c>
      <c r="AF325" s="4">
        <v>58</v>
      </c>
      <c r="AG325" s="4">
        <f t="shared" si="92"/>
        <v>58</v>
      </c>
      <c r="AI325" t="e">
        <f t="shared" si="96"/>
        <v>#N/A</v>
      </c>
      <c r="AJ325">
        <v>1102.98</v>
      </c>
      <c r="AK325" s="2">
        <v>1102.98</v>
      </c>
      <c r="AL325" s="2">
        <f t="shared" si="93"/>
        <v>1102.98</v>
      </c>
      <c r="AM325" s="4"/>
      <c r="AN325" t="e">
        <f>VLOOKUP([1]!Tabelle13[[#This Row],[Vlookup this ID for freight costs]],$AL$2:$AL$6811,2,FALSE)</f>
        <v>#REF!</v>
      </c>
      <c r="AP325">
        <v>4.8899999999999997</v>
      </c>
      <c r="AQ325">
        <v>4.8899999999999997</v>
      </c>
      <c r="AR325" s="4">
        <v>16</v>
      </c>
      <c r="AS325" s="4">
        <v>9</v>
      </c>
      <c r="AT325" s="4">
        <v>2008</v>
      </c>
      <c r="AU325" s="4">
        <v>16</v>
      </c>
      <c r="AV325" s="4">
        <v>9</v>
      </c>
      <c r="AW325" s="4">
        <v>2008</v>
      </c>
      <c r="AX325" t="str">
        <f t="shared" si="97"/>
        <v>No Delay</v>
      </c>
      <c r="AY325">
        <f t="shared" si="98"/>
        <v>0</v>
      </c>
    </row>
    <row r="326" spans="1:51" x14ac:dyDescent="0.2">
      <c r="A326" s="3">
        <v>86075</v>
      </c>
      <c r="B326" s="1" t="s">
        <v>368</v>
      </c>
      <c r="C326" s="1" t="s">
        <v>73</v>
      </c>
      <c r="D326" s="1" t="s">
        <v>130</v>
      </c>
      <c r="E326" s="1" t="s">
        <v>101</v>
      </c>
      <c r="F326" s="1" t="s">
        <v>101</v>
      </c>
      <c r="G326" s="13" t="s">
        <v>588</v>
      </c>
      <c r="H326" s="12">
        <v>41764</v>
      </c>
      <c r="I326" s="12" t="s">
        <v>589</v>
      </c>
      <c r="J326" s="12">
        <v>41786</v>
      </c>
      <c r="K326" s="4">
        <v>5506</v>
      </c>
      <c r="L326" s="1" t="s">
        <v>146</v>
      </c>
      <c r="M326" s="1" t="s">
        <v>132</v>
      </c>
      <c r="N326" s="1" t="s">
        <v>200</v>
      </c>
      <c r="O326" s="1" t="s">
        <v>93</v>
      </c>
      <c r="P326">
        <v>90</v>
      </c>
      <c r="Q326">
        <v>819</v>
      </c>
      <c r="R326">
        <v>7616.7</v>
      </c>
      <c r="S326">
        <v>9.3000000000000007</v>
      </c>
      <c r="T326">
        <v>0.1</v>
      </c>
      <c r="U326">
        <f t="shared" si="94"/>
        <v>7616.7000000000007</v>
      </c>
      <c r="V326">
        <f t="shared" si="95"/>
        <v>73710</v>
      </c>
      <c r="W326" s="1" t="s">
        <v>197</v>
      </c>
      <c r="X326" s="1" t="s">
        <v>1236</v>
      </c>
      <c r="Y326" s="1" t="s">
        <v>3082</v>
      </c>
      <c r="Z326" s="3">
        <v>13821</v>
      </c>
      <c r="AA326" s="4">
        <f t="shared" si="99"/>
        <v>58</v>
      </c>
      <c r="AB326" s="4">
        <f t="shared" si="90"/>
        <v>2334.6236542000001</v>
      </c>
      <c r="AC326" s="4">
        <f t="shared" si="91"/>
        <v>58</v>
      </c>
      <c r="AD326" s="4">
        <f t="shared" si="85"/>
        <v>82.5</v>
      </c>
      <c r="AE326" s="4">
        <v>58</v>
      </c>
      <c r="AF326" s="4">
        <v>58</v>
      </c>
      <c r="AG326" s="4">
        <f t="shared" si="92"/>
        <v>58</v>
      </c>
      <c r="AI326" t="e">
        <f t="shared" si="96"/>
        <v>#N/A</v>
      </c>
      <c r="AJ326">
        <v>1551</v>
      </c>
      <c r="AK326" s="2">
        <v>1551</v>
      </c>
      <c r="AL326" s="2">
        <f t="shared" si="93"/>
        <v>1551</v>
      </c>
      <c r="AM326" s="4"/>
      <c r="AN326" t="e">
        <f>VLOOKUP([1]!Tabelle13[[#This Row],[Vlookup this ID for freight costs]],$AL$2:$AL$6811,2,FALSE)</f>
        <v>#REF!</v>
      </c>
      <c r="AP326">
        <v>7.83</v>
      </c>
      <c r="AQ326">
        <v>7.83</v>
      </c>
      <c r="AR326" s="4">
        <v>5</v>
      </c>
      <c r="AS326" s="4">
        <v>5</v>
      </c>
      <c r="AT326" s="4">
        <v>2014</v>
      </c>
      <c r="AU326" s="4">
        <v>27</v>
      </c>
      <c r="AV326" s="4">
        <v>5</v>
      </c>
      <c r="AW326" s="4">
        <v>2014</v>
      </c>
      <c r="AX326" t="str">
        <f t="shared" si="97"/>
        <v>Delay</v>
      </c>
      <c r="AY326">
        <f t="shared" si="98"/>
        <v>22</v>
      </c>
    </row>
    <row r="327" spans="1:51" x14ac:dyDescent="0.2">
      <c r="A327" s="3">
        <v>86373</v>
      </c>
      <c r="B327" s="1" t="s">
        <v>175</v>
      </c>
      <c r="C327" s="1" t="s">
        <v>165</v>
      </c>
      <c r="D327" s="1" t="s">
        <v>130</v>
      </c>
      <c r="E327" s="1" t="s">
        <v>53</v>
      </c>
      <c r="F327" s="1" t="s">
        <v>53</v>
      </c>
      <c r="G327" s="13" t="s">
        <v>590</v>
      </c>
      <c r="H327" s="12">
        <v>40638</v>
      </c>
      <c r="I327" s="12" t="s">
        <v>591</v>
      </c>
      <c r="J327" s="12">
        <v>40634</v>
      </c>
      <c r="K327" s="4">
        <v>3117</v>
      </c>
      <c r="L327" s="1" t="s">
        <v>146</v>
      </c>
      <c r="M327" s="1" t="s">
        <v>132</v>
      </c>
      <c r="N327" s="1" t="s">
        <v>265</v>
      </c>
      <c r="O327" s="1" t="s">
        <v>93</v>
      </c>
      <c r="P327">
        <v>60</v>
      </c>
      <c r="Q327">
        <v>972</v>
      </c>
      <c r="R327">
        <v>2507.7600000000002</v>
      </c>
      <c r="S327">
        <v>2.58</v>
      </c>
      <c r="T327">
        <v>0.04</v>
      </c>
      <c r="U327">
        <f t="shared" si="94"/>
        <v>2507.7600000000002</v>
      </c>
      <c r="V327">
        <f t="shared" si="95"/>
        <v>58320</v>
      </c>
      <c r="W327" s="1" t="s">
        <v>197</v>
      </c>
      <c r="X327" s="1" t="s">
        <v>1236</v>
      </c>
      <c r="Y327" s="1" t="s">
        <v>3082</v>
      </c>
      <c r="Z327" s="3">
        <v>5851</v>
      </c>
      <c r="AA327" s="4">
        <f t="shared" si="99"/>
        <v>58</v>
      </c>
      <c r="AB327" s="4">
        <f t="shared" si="90"/>
        <v>2351.4150675999999</v>
      </c>
      <c r="AC327" s="4">
        <f t="shared" si="91"/>
        <v>58</v>
      </c>
      <c r="AD327" s="4">
        <f t="shared" si="85"/>
        <v>90</v>
      </c>
      <c r="AE327" s="4">
        <v>58</v>
      </c>
      <c r="AF327" s="4">
        <v>58</v>
      </c>
      <c r="AG327" s="4">
        <f t="shared" si="92"/>
        <v>58</v>
      </c>
      <c r="AI327" t="e">
        <f t="shared" si="96"/>
        <v>#N/A</v>
      </c>
      <c r="AJ327">
        <v>5596.5</v>
      </c>
      <c r="AK327" s="2">
        <v>5596.5</v>
      </c>
      <c r="AL327" s="2">
        <f t="shared" si="93"/>
        <v>5596.5</v>
      </c>
      <c r="AM327" s="4"/>
      <c r="AN327" t="e">
        <f>VLOOKUP([1]!Tabelle13[[#This Row],[Vlookup this ID for freight costs]],$AL$2:$AL$6811,2,FALSE)</f>
        <v>#REF!</v>
      </c>
      <c r="AP327">
        <v>4.1399999999999997</v>
      </c>
      <c r="AQ327">
        <v>4.1399999999999997</v>
      </c>
      <c r="AR327" s="4">
        <v>5</v>
      </c>
      <c r="AS327" s="4">
        <v>4</v>
      </c>
      <c r="AT327" s="4">
        <v>2011</v>
      </c>
      <c r="AU327" s="4">
        <v>1</v>
      </c>
      <c r="AV327" s="4">
        <v>4</v>
      </c>
      <c r="AW327" s="4">
        <v>2011</v>
      </c>
      <c r="AX327" t="str">
        <f t="shared" si="97"/>
        <v>No Delay</v>
      </c>
      <c r="AY327">
        <f t="shared" si="98"/>
        <v>0</v>
      </c>
    </row>
    <row r="328" spans="1:51" x14ac:dyDescent="0.2">
      <c r="A328" s="3">
        <v>38312</v>
      </c>
      <c r="B328" s="1" t="s">
        <v>175</v>
      </c>
      <c r="C328" s="1" t="s">
        <v>165</v>
      </c>
      <c r="D328" s="1" t="s">
        <v>266</v>
      </c>
      <c r="E328" s="1" t="s">
        <v>53</v>
      </c>
      <c r="F328" s="1" t="s">
        <v>53</v>
      </c>
      <c r="G328" s="13" t="s">
        <v>592</v>
      </c>
      <c r="H328" s="12">
        <v>40247</v>
      </c>
      <c r="I328" s="12" t="s">
        <v>592</v>
      </c>
      <c r="J328" s="12">
        <v>40247</v>
      </c>
      <c r="K328" s="4">
        <v>2226</v>
      </c>
      <c r="L328" s="1" t="s">
        <v>146</v>
      </c>
      <c r="M328" s="1" t="s">
        <v>423</v>
      </c>
      <c r="N328" s="1" t="s">
        <v>556</v>
      </c>
      <c r="O328" s="1" t="s">
        <v>425</v>
      </c>
      <c r="P328">
        <v>336</v>
      </c>
      <c r="Q328">
        <v>21</v>
      </c>
      <c r="R328">
        <v>805.56</v>
      </c>
      <c r="S328">
        <v>38.36</v>
      </c>
      <c r="T328">
        <v>0.11</v>
      </c>
      <c r="U328">
        <f t="shared" si="94"/>
        <v>805.56</v>
      </c>
      <c r="V328">
        <f t="shared" si="95"/>
        <v>7056</v>
      </c>
      <c r="W328" s="1" t="s">
        <v>552</v>
      </c>
      <c r="X328" s="1" t="s">
        <v>361</v>
      </c>
      <c r="Y328" s="1" t="s">
        <v>361</v>
      </c>
      <c r="Z328" s="3">
        <v>6477</v>
      </c>
      <c r="AA328" s="4">
        <f t="shared" si="99"/>
        <v>58</v>
      </c>
      <c r="AB328" s="4">
        <f t="shared" si="90"/>
        <v>2247.0449097999999</v>
      </c>
      <c r="AC328" s="4">
        <f t="shared" si="91"/>
        <v>58</v>
      </c>
      <c r="AD328" s="4">
        <f t="shared" si="85"/>
        <v>1713.6015986666669</v>
      </c>
      <c r="AE328" s="4">
        <v>58</v>
      </c>
      <c r="AF328" s="4">
        <v>58</v>
      </c>
      <c r="AG328" s="4">
        <f t="shared" si="92"/>
        <v>58</v>
      </c>
      <c r="AI328" t="e">
        <f t="shared" si="96"/>
        <v>#N/A</v>
      </c>
      <c r="AJ328">
        <v>776.62</v>
      </c>
      <c r="AK328" s="2">
        <v>776.62</v>
      </c>
      <c r="AL328" s="2">
        <f t="shared" si="93"/>
        <v>776.62</v>
      </c>
      <c r="AM328" s="4"/>
      <c r="AN328" t="e">
        <f>VLOOKUP([1]!Tabelle13[[#This Row],[Vlookup this ID for freight costs]],$AL$2:$AL$6811,2,FALSE)</f>
        <v>#REF!</v>
      </c>
      <c r="AP328">
        <v>1.58</v>
      </c>
      <c r="AQ328">
        <v>1.58</v>
      </c>
      <c r="AR328" s="4">
        <v>10</v>
      </c>
      <c r="AS328" s="4">
        <v>4</v>
      </c>
      <c r="AT328" s="4">
        <v>2010</v>
      </c>
      <c r="AU328" s="4">
        <v>10</v>
      </c>
      <c r="AV328" s="4">
        <v>4</v>
      </c>
      <c r="AW328" s="4">
        <v>2010</v>
      </c>
      <c r="AX328" t="str">
        <f t="shared" si="97"/>
        <v>No Delay</v>
      </c>
      <c r="AY328">
        <f t="shared" si="98"/>
        <v>0</v>
      </c>
    </row>
    <row r="329" spans="1:51" x14ac:dyDescent="0.2">
      <c r="A329" s="3">
        <v>6642</v>
      </c>
      <c r="B329" s="1" t="s">
        <v>119</v>
      </c>
      <c r="C329" s="1" t="s">
        <v>114</v>
      </c>
      <c r="D329" s="1" t="s">
        <v>74</v>
      </c>
      <c r="E329" s="1" t="s">
        <v>53</v>
      </c>
      <c r="F329" s="1" t="s">
        <v>53</v>
      </c>
      <c r="G329" s="13" t="s">
        <v>593</v>
      </c>
      <c r="H329" s="12">
        <v>39149</v>
      </c>
      <c r="I329" s="12" t="s">
        <v>593</v>
      </c>
      <c r="J329" s="12">
        <v>39149</v>
      </c>
      <c r="K329" s="4">
        <v>76</v>
      </c>
      <c r="L329" s="1" t="s">
        <v>146</v>
      </c>
      <c r="M329" s="1" t="s">
        <v>580</v>
      </c>
      <c r="N329" s="1" t="s">
        <v>550</v>
      </c>
      <c r="O329" s="1" t="s">
        <v>551</v>
      </c>
      <c r="P329">
        <v>300</v>
      </c>
      <c r="Q329">
        <v>70</v>
      </c>
      <c r="R329">
        <v>2877</v>
      </c>
      <c r="S329">
        <v>41.1</v>
      </c>
      <c r="T329">
        <v>0.14000000000000001</v>
      </c>
      <c r="U329">
        <f t="shared" si="94"/>
        <v>2877</v>
      </c>
      <c r="V329">
        <f t="shared" si="95"/>
        <v>21000</v>
      </c>
      <c r="W329" s="1" t="s">
        <v>552</v>
      </c>
      <c r="X329" s="1" t="s">
        <v>361</v>
      </c>
      <c r="Y329" s="1" t="s">
        <v>361</v>
      </c>
      <c r="Z329" s="3">
        <v>7912</v>
      </c>
      <c r="AA329" s="4">
        <f t="shared" si="99"/>
        <v>58</v>
      </c>
      <c r="AB329" s="4">
        <f t="shared" si="90"/>
        <v>2252.422552</v>
      </c>
      <c r="AC329" s="4">
        <f t="shared" si="91"/>
        <v>58</v>
      </c>
      <c r="AD329" s="4">
        <f t="shared" si="85"/>
        <v>697.54306963636373</v>
      </c>
      <c r="AE329" s="4">
        <v>58</v>
      </c>
      <c r="AF329" s="4">
        <v>58</v>
      </c>
      <c r="AG329" s="4">
        <f t="shared" si="92"/>
        <v>58</v>
      </c>
      <c r="AH329" s="4">
        <v>11317</v>
      </c>
      <c r="AI329">
        <f t="shared" si="96"/>
        <v>76</v>
      </c>
      <c r="AJ329" t="s">
        <v>81</v>
      </c>
      <c r="AK329" s="2"/>
      <c r="AL329" s="2" t="str">
        <f t="shared" si="93"/>
        <v>Freight Included in Commodity Cost</v>
      </c>
      <c r="AM329" s="4"/>
      <c r="AN329" t="e">
        <f>VLOOKUP([1]!Tabelle13[[#This Row],[Vlookup this ID for freight costs]],$AL$2:$AL$6811,2,FALSE)</f>
        <v>#REF!</v>
      </c>
      <c r="AP329">
        <v>0</v>
      </c>
      <c r="AR329" s="4">
        <v>8</v>
      </c>
      <c r="AS329" s="4">
        <v>4</v>
      </c>
      <c r="AT329" s="4">
        <v>2007</v>
      </c>
      <c r="AU329" s="4">
        <v>8</v>
      </c>
      <c r="AV329" s="4">
        <v>4</v>
      </c>
      <c r="AW329" s="4">
        <v>2007</v>
      </c>
      <c r="AX329" t="str">
        <f t="shared" si="97"/>
        <v>No Delay</v>
      </c>
      <c r="AY329">
        <f t="shared" si="98"/>
        <v>0</v>
      </c>
    </row>
    <row r="330" spans="1:51" x14ac:dyDescent="0.2">
      <c r="A330" s="3">
        <v>12600</v>
      </c>
      <c r="B330" s="1" t="s">
        <v>350</v>
      </c>
      <c r="C330" s="1" t="s">
        <v>65</v>
      </c>
      <c r="D330" s="1" t="s">
        <v>130</v>
      </c>
      <c r="E330" s="1" t="s">
        <v>152</v>
      </c>
      <c r="F330" s="1" t="s">
        <v>152</v>
      </c>
      <c r="G330" s="13" t="s">
        <v>395</v>
      </c>
      <c r="H330" s="12">
        <v>40029</v>
      </c>
      <c r="I330" s="12" t="s">
        <v>395</v>
      </c>
      <c r="J330" s="12">
        <v>40029</v>
      </c>
      <c r="K330" s="4">
        <v>1710</v>
      </c>
      <c r="L330" s="1" t="s">
        <v>146</v>
      </c>
      <c r="M330" s="1" t="s">
        <v>132</v>
      </c>
      <c r="N330" s="1" t="s">
        <v>147</v>
      </c>
      <c r="O330" s="1" t="s">
        <v>148</v>
      </c>
      <c r="P330">
        <v>30</v>
      </c>
      <c r="Q330">
        <v>671</v>
      </c>
      <c r="R330">
        <v>17613.75</v>
      </c>
      <c r="S330">
        <v>26.25</v>
      </c>
      <c r="T330">
        <v>0.88</v>
      </c>
      <c r="U330">
        <f t="shared" si="94"/>
        <v>17613.75</v>
      </c>
      <c r="V330">
        <f t="shared" si="95"/>
        <v>20130</v>
      </c>
      <c r="W330" s="1" t="s">
        <v>149</v>
      </c>
      <c r="X330" s="1" t="s">
        <v>150</v>
      </c>
      <c r="Y330" s="1" t="s">
        <v>150</v>
      </c>
      <c r="Z330" s="3">
        <v>4785</v>
      </c>
      <c r="AA330" s="4">
        <f t="shared" si="99"/>
        <v>59</v>
      </c>
      <c r="AB330" s="4">
        <f t="shared" si="90"/>
        <v>2318.3809797999997</v>
      </c>
      <c r="AC330" s="4">
        <f t="shared" si="91"/>
        <v>59</v>
      </c>
      <c r="AD330" s="4">
        <f t="shared" si="85"/>
        <v>605.78517250000004</v>
      </c>
      <c r="AE330" s="4">
        <v>59</v>
      </c>
      <c r="AF330" s="4">
        <v>59</v>
      </c>
      <c r="AG330" s="4">
        <f t="shared" si="92"/>
        <v>59</v>
      </c>
      <c r="AI330" t="e">
        <f t="shared" si="96"/>
        <v>#N/A</v>
      </c>
      <c r="AJ330">
        <v>7445.8</v>
      </c>
      <c r="AK330" s="2">
        <v>7445.8</v>
      </c>
      <c r="AL330" s="2">
        <f t="shared" si="93"/>
        <v>7445.8</v>
      </c>
      <c r="AM330" s="4"/>
      <c r="AN330" t="e">
        <f>VLOOKUP([1]!Tabelle13[[#This Row],[Vlookup this ID for freight costs]],$AL$2:$AL$6811,2,FALSE)</f>
        <v>#REF!</v>
      </c>
      <c r="AP330">
        <v>34.520000000000003</v>
      </c>
      <c r="AQ330">
        <v>34.520000000000003</v>
      </c>
      <c r="AR330" s="4">
        <v>4</v>
      </c>
      <c r="AS330" s="4">
        <v>8</v>
      </c>
      <c r="AT330" s="4">
        <v>2009</v>
      </c>
      <c r="AU330" s="4">
        <v>4</v>
      </c>
      <c r="AV330" s="4">
        <v>8</v>
      </c>
      <c r="AW330" s="4">
        <v>2009</v>
      </c>
      <c r="AX330" t="str">
        <f t="shared" si="97"/>
        <v>No Delay</v>
      </c>
      <c r="AY330">
        <f t="shared" si="98"/>
        <v>0</v>
      </c>
    </row>
    <row r="331" spans="1:51" x14ac:dyDescent="0.2">
      <c r="A331" s="3">
        <v>10534</v>
      </c>
      <c r="B331" s="1" t="s">
        <v>119</v>
      </c>
      <c r="C331" s="1" t="s">
        <v>114</v>
      </c>
      <c r="D331" s="1" t="s">
        <v>130</v>
      </c>
      <c r="E331" s="1"/>
      <c r="F331" s="1" t="s">
        <v>107</v>
      </c>
      <c r="G331" s="13" t="s">
        <v>594</v>
      </c>
      <c r="H331" s="12">
        <v>39115</v>
      </c>
      <c r="I331" s="12" t="s">
        <v>594</v>
      </c>
      <c r="J331" s="12">
        <v>39115</v>
      </c>
      <c r="K331" s="4">
        <v>61</v>
      </c>
      <c r="L331" s="1" t="s">
        <v>146</v>
      </c>
      <c r="M331" s="1" t="s">
        <v>132</v>
      </c>
      <c r="N331" s="1" t="s">
        <v>595</v>
      </c>
      <c r="O331" s="1" t="s">
        <v>596</v>
      </c>
      <c r="P331">
        <v>270</v>
      </c>
      <c r="Q331">
        <v>228</v>
      </c>
      <c r="R331">
        <v>17948.16</v>
      </c>
      <c r="S331">
        <v>78.72</v>
      </c>
      <c r="T331">
        <v>0.28999999999999998</v>
      </c>
      <c r="U331">
        <f t="shared" si="94"/>
        <v>17948.16</v>
      </c>
      <c r="V331">
        <f t="shared" si="95"/>
        <v>61560</v>
      </c>
      <c r="W331" s="1" t="s">
        <v>385</v>
      </c>
      <c r="X331" s="1" t="s">
        <v>3087</v>
      </c>
      <c r="Y331" s="1" t="s">
        <v>3083</v>
      </c>
      <c r="Z331" s="3">
        <v>6938</v>
      </c>
      <c r="AA331" s="4">
        <f t="shared" si="99"/>
        <v>60</v>
      </c>
      <c r="AB331" s="4">
        <f t="shared" si="90"/>
        <v>2269.7627044000001</v>
      </c>
      <c r="AC331" s="4">
        <f t="shared" si="91"/>
        <v>60</v>
      </c>
      <c r="AD331" s="4">
        <f t="shared" si="85"/>
        <v>60</v>
      </c>
      <c r="AE331" s="4">
        <v>60</v>
      </c>
      <c r="AF331" s="4">
        <v>60</v>
      </c>
      <c r="AG331" s="4">
        <f t="shared" si="92"/>
        <v>60</v>
      </c>
      <c r="AH331" s="4">
        <v>82837</v>
      </c>
      <c r="AI331">
        <f t="shared" si="96"/>
        <v>112</v>
      </c>
      <c r="AJ331">
        <v>1218.9100000000001</v>
      </c>
      <c r="AK331" s="2">
        <v>1218.9100000000001</v>
      </c>
      <c r="AL331" s="2">
        <f t="shared" si="93"/>
        <v>1218.9100000000001</v>
      </c>
      <c r="AM331" s="4"/>
      <c r="AN331" t="e">
        <f>VLOOKUP([1]!Tabelle13[[#This Row],[Vlookup this ID for freight costs]],$AL$2:$AL$6811,2,FALSE)</f>
        <v>#REF!</v>
      </c>
      <c r="AP331">
        <v>0</v>
      </c>
      <c r="AR331" s="4">
        <v>2</v>
      </c>
      <c r="AS331" s="4">
        <v>2</v>
      </c>
      <c r="AT331" s="4">
        <v>2007</v>
      </c>
      <c r="AU331" s="4">
        <v>2</v>
      </c>
      <c r="AV331" s="4">
        <v>2</v>
      </c>
      <c r="AW331" s="4">
        <v>2007</v>
      </c>
      <c r="AX331" t="str">
        <f t="shared" si="97"/>
        <v>No Delay</v>
      </c>
      <c r="AY331">
        <f t="shared" si="98"/>
        <v>0</v>
      </c>
    </row>
    <row r="332" spans="1:51" x14ac:dyDescent="0.2">
      <c r="A332" s="3">
        <v>12878</v>
      </c>
      <c r="B332" s="1" t="s">
        <v>144</v>
      </c>
      <c r="C332" s="1" t="s">
        <v>65</v>
      </c>
      <c r="D332" s="1" t="s">
        <v>130</v>
      </c>
      <c r="E332" s="1" t="s">
        <v>53</v>
      </c>
      <c r="F332" s="1" t="s">
        <v>53</v>
      </c>
      <c r="G332" s="13" t="s">
        <v>430</v>
      </c>
      <c r="H332" s="12">
        <v>39933</v>
      </c>
      <c r="I332" s="12" t="s">
        <v>430</v>
      </c>
      <c r="J332" s="12">
        <v>39933</v>
      </c>
      <c r="K332" s="4">
        <v>1522</v>
      </c>
      <c r="L332" s="1" t="s">
        <v>146</v>
      </c>
      <c r="M332" s="1" t="s">
        <v>132</v>
      </c>
      <c r="N332" s="1" t="s">
        <v>265</v>
      </c>
      <c r="O332" s="1" t="s">
        <v>93</v>
      </c>
      <c r="P332">
        <v>60</v>
      </c>
      <c r="Q332">
        <v>1067</v>
      </c>
      <c r="R332">
        <v>3414.4</v>
      </c>
      <c r="S332">
        <v>3.2</v>
      </c>
      <c r="T332">
        <v>0.05</v>
      </c>
      <c r="U332">
        <f t="shared" si="94"/>
        <v>3414.4</v>
      </c>
      <c r="V332">
        <f t="shared" si="95"/>
        <v>64020</v>
      </c>
      <c r="W332" s="1" t="s">
        <v>179</v>
      </c>
      <c r="X332" s="1" t="s">
        <v>1236</v>
      </c>
      <c r="Y332" s="1" t="s">
        <v>156</v>
      </c>
      <c r="Z332" s="3">
        <v>7726</v>
      </c>
      <c r="AA332" s="4">
        <f t="shared" si="99"/>
        <v>60</v>
      </c>
      <c r="AB332" s="4">
        <f t="shared" si="90"/>
        <v>2361.8411086000001</v>
      </c>
      <c r="AC332" s="4">
        <f t="shared" si="91"/>
        <v>60</v>
      </c>
      <c r="AD332" s="4">
        <f t="shared" si="85"/>
        <v>60</v>
      </c>
      <c r="AE332" s="4">
        <v>60</v>
      </c>
      <c r="AF332" s="4">
        <v>60</v>
      </c>
      <c r="AG332" s="4">
        <f t="shared" si="92"/>
        <v>60</v>
      </c>
      <c r="AI332" t="e">
        <f t="shared" si="96"/>
        <v>#N/A</v>
      </c>
      <c r="AJ332">
        <v>1981.1</v>
      </c>
      <c r="AK332" s="2">
        <v>1981.1</v>
      </c>
      <c r="AL332" s="2">
        <f t="shared" si="93"/>
        <v>1981.1</v>
      </c>
      <c r="AM332" s="4"/>
      <c r="AN332" t="e">
        <f>VLOOKUP([1]!Tabelle13[[#This Row],[Vlookup this ID for freight costs]],$AL$2:$AL$6811,2,FALSE)</f>
        <v>#REF!</v>
      </c>
      <c r="AP332">
        <v>6.69</v>
      </c>
      <c r="AQ332">
        <v>6.69</v>
      </c>
      <c r="AR332" s="4">
        <v>30</v>
      </c>
      <c r="AS332" s="4">
        <v>4</v>
      </c>
      <c r="AT332" s="4">
        <v>2009</v>
      </c>
      <c r="AU332" s="4">
        <v>30</v>
      </c>
      <c r="AV332" s="4">
        <v>4</v>
      </c>
      <c r="AW332" s="4">
        <v>2009</v>
      </c>
      <c r="AX332" t="str">
        <f t="shared" si="97"/>
        <v>No Delay</v>
      </c>
      <c r="AY332">
        <f t="shared" si="98"/>
        <v>0</v>
      </c>
    </row>
    <row r="333" spans="1:51" x14ac:dyDescent="0.2">
      <c r="A333" s="3">
        <v>30842</v>
      </c>
      <c r="B333" s="1" t="s">
        <v>368</v>
      </c>
      <c r="C333" s="1" t="s">
        <v>73</v>
      </c>
      <c r="D333" s="1" t="s">
        <v>52</v>
      </c>
      <c r="E333" s="1" t="s">
        <v>53</v>
      </c>
      <c r="F333" s="1" t="s">
        <v>53</v>
      </c>
      <c r="G333" s="13" t="s">
        <v>597</v>
      </c>
      <c r="H333" s="12">
        <v>42038</v>
      </c>
      <c r="I333" s="12" t="s">
        <v>598</v>
      </c>
      <c r="J333" s="12">
        <v>42059</v>
      </c>
      <c r="K333" s="4">
        <v>6343</v>
      </c>
      <c r="L333" s="1" t="s">
        <v>146</v>
      </c>
      <c r="M333" s="1" t="s">
        <v>414</v>
      </c>
      <c r="N333" s="1" t="s">
        <v>599</v>
      </c>
      <c r="O333" s="1" t="s">
        <v>93</v>
      </c>
      <c r="P333">
        <v>60</v>
      </c>
      <c r="Q333">
        <v>813</v>
      </c>
      <c r="R333">
        <v>2845.5</v>
      </c>
      <c r="S333">
        <v>3.5</v>
      </c>
      <c r="T333">
        <v>0.06</v>
      </c>
      <c r="U333">
        <f t="shared" si="94"/>
        <v>2845.5</v>
      </c>
      <c r="V333">
        <f t="shared" si="95"/>
        <v>48780</v>
      </c>
      <c r="W333" s="1" t="s">
        <v>160</v>
      </c>
      <c r="X333" s="1" t="s">
        <v>1236</v>
      </c>
      <c r="Y333" s="1" t="s">
        <v>161</v>
      </c>
      <c r="Z333" s="3">
        <v>6617</v>
      </c>
      <c r="AA333" s="4">
        <f t="shared" si="99"/>
        <v>60</v>
      </c>
      <c r="AB333" s="4">
        <f t="shared" si="90"/>
        <v>2333.9651674000002</v>
      </c>
      <c r="AC333" s="4">
        <f t="shared" si="91"/>
        <v>60</v>
      </c>
      <c r="AD333" s="4">
        <f t="shared" si="85"/>
        <v>60</v>
      </c>
      <c r="AE333" s="4">
        <v>60</v>
      </c>
      <c r="AF333" s="4">
        <v>60</v>
      </c>
      <c r="AG333" s="4">
        <f t="shared" si="92"/>
        <v>60</v>
      </c>
      <c r="AI333" t="e">
        <f t="shared" si="96"/>
        <v>#N/A</v>
      </c>
      <c r="AJ333">
        <v>1344.94</v>
      </c>
      <c r="AK333" s="2">
        <v>1344.94</v>
      </c>
      <c r="AL333" s="2">
        <f t="shared" si="93"/>
        <v>1344.94</v>
      </c>
      <c r="AM333" s="4"/>
      <c r="AN333" t="e">
        <f>VLOOKUP([1]!Tabelle13[[#This Row],[Vlookup this ID for freight costs]],$AL$2:$AL$6811,2,FALSE)</f>
        <v>#REF!</v>
      </c>
      <c r="AP333">
        <v>3.35</v>
      </c>
      <c r="AQ333">
        <v>3.35</v>
      </c>
      <c r="AR333" s="4">
        <v>3</v>
      </c>
      <c r="AS333" s="4">
        <v>2</v>
      </c>
      <c r="AT333" s="4">
        <v>2015</v>
      </c>
      <c r="AU333" s="4">
        <v>24</v>
      </c>
      <c r="AV333" s="4">
        <v>2</v>
      </c>
      <c r="AW333" s="4">
        <v>2015</v>
      </c>
      <c r="AX333" t="str">
        <f t="shared" si="97"/>
        <v>Delay</v>
      </c>
      <c r="AY333">
        <f t="shared" si="98"/>
        <v>21</v>
      </c>
    </row>
    <row r="334" spans="1:51" x14ac:dyDescent="0.2">
      <c r="A334" s="3">
        <v>47301</v>
      </c>
      <c r="B334" s="1" t="s">
        <v>368</v>
      </c>
      <c r="C334" s="1" t="s">
        <v>73</v>
      </c>
      <c r="D334" s="1" t="s">
        <v>52</v>
      </c>
      <c r="E334" s="1" t="s">
        <v>53</v>
      </c>
      <c r="F334" s="1" t="s">
        <v>53</v>
      </c>
      <c r="G334" s="13" t="s">
        <v>597</v>
      </c>
      <c r="H334" s="12">
        <v>42038</v>
      </c>
      <c r="I334" s="12" t="s">
        <v>597</v>
      </c>
      <c r="J334" s="12">
        <v>42038</v>
      </c>
      <c r="K334" s="4">
        <v>6261</v>
      </c>
      <c r="L334" s="1" t="s">
        <v>146</v>
      </c>
      <c r="M334" s="1" t="s">
        <v>414</v>
      </c>
      <c r="N334" s="1" t="s">
        <v>599</v>
      </c>
      <c r="O334" s="1" t="s">
        <v>93</v>
      </c>
      <c r="P334">
        <v>60</v>
      </c>
      <c r="Q334">
        <v>814</v>
      </c>
      <c r="R334">
        <v>0.01</v>
      </c>
      <c r="S334">
        <v>0</v>
      </c>
      <c r="T334">
        <v>0</v>
      </c>
      <c r="U334">
        <f t="shared" si="94"/>
        <v>0</v>
      </c>
      <c r="V334">
        <f t="shared" si="95"/>
        <v>48840</v>
      </c>
      <c r="W334" s="1" t="s">
        <v>160</v>
      </c>
      <c r="X334" s="1" t="s">
        <v>1236</v>
      </c>
      <c r="Y334" s="1" t="s">
        <v>161</v>
      </c>
      <c r="Z334" s="3">
        <v>6617</v>
      </c>
      <c r="AA334" s="4">
        <f t="shared" si="99"/>
        <v>60</v>
      </c>
      <c r="AB334" s="4">
        <f t="shared" si="90"/>
        <v>2334.0749151999999</v>
      </c>
      <c r="AC334" s="4">
        <f t="shared" si="91"/>
        <v>60</v>
      </c>
      <c r="AD334" s="4">
        <f t="shared" si="85"/>
        <v>60</v>
      </c>
      <c r="AE334" s="4">
        <v>60</v>
      </c>
      <c r="AF334" s="4">
        <v>60</v>
      </c>
      <c r="AG334" s="4">
        <f t="shared" si="92"/>
        <v>60</v>
      </c>
      <c r="AI334" t="e">
        <f t="shared" si="96"/>
        <v>#N/A</v>
      </c>
      <c r="AJ334">
        <v>1344.94</v>
      </c>
      <c r="AK334" s="2">
        <v>1344.94</v>
      </c>
      <c r="AL334" s="2">
        <f t="shared" si="93"/>
        <v>1344.94</v>
      </c>
      <c r="AM334" s="4"/>
      <c r="AN334" t="e">
        <f>VLOOKUP([1]!Tabelle13[[#This Row],[Vlookup this ID for freight costs]],$AL$2:$AL$6811,2,FALSE)</f>
        <v>#REF!</v>
      </c>
      <c r="AP334">
        <v>0</v>
      </c>
      <c r="AQ334">
        <v>0</v>
      </c>
      <c r="AR334" s="4">
        <v>3</v>
      </c>
      <c r="AS334" s="4">
        <v>2</v>
      </c>
      <c r="AT334" s="4">
        <v>2015</v>
      </c>
      <c r="AU334" s="4">
        <v>3</v>
      </c>
      <c r="AV334" s="4">
        <v>2</v>
      </c>
      <c r="AW334" s="4">
        <v>2015</v>
      </c>
      <c r="AX334" t="str">
        <f t="shared" si="97"/>
        <v>No Delay</v>
      </c>
      <c r="AY334">
        <f t="shared" si="98"/>
        <v>0</v>
      </c>
    </row>
    <row r="335" spans="1:51" x14ac:dyDescent="0.2">
      <c r="A335" s="3">
        <v>84018</v>
      </c>
      <c r="B335" s="1" t="s">
        <v>151</v>
      </c>
      <c r="C335" s="1" t="s">
        <v>65</v>
      </c>
      <c r="D335" s="1" t="s">
        <v>130</v>
      </c>
      <c r="E335" s="1" t="s">
        <v>53</v>
      </c>
      <c r="F335" s="1" t="s">
        <v>53</v>
      </c>
      <c r="G335" s="13" t="s">
        <v>189</v>
      </c>
      <c r="H335" s="12">
        <v>40374</v>
      </c>
      <c r="I335" s="12" t="s">
        <v>190</v>
      </c>
      <c r="J335" s="12">
        <v>40357</v>
      </c>
      <c r="K335" s="4">
        <v>2570</v>
      </c>
      <c r="L335" s="1" t="s">
        <v>146</v>
      </c>
      <c r="M335" s="1" t="s">
        <v>132</v>
      </c>
      <c r="N335" s="1" t="s">
        <v>218</v>
      </c>
      <c r="O335" s="1" t="s">
        <v>93</v>
      </c>
      <c r="P335">
        <v>90</v>
      </c>
      <c r="Q335">
        <v>500</v>
      </c>
      <c r="R335">
        <v>4855</v>
      </c>
      <c r="S335">
        <v>9.7100000000000009</v>
      </c>
      <c r="T335">
        <v>0.11</v>
      </c>
      <c r="U335">
        <f t="shared" si="94"/>
        <v>4855</v>
      </c>
      <c r="V335">
        <f t="shared" si="95"/>
        <v>45000</v>
      </c>
      <c r="W335" s="1" t="s">
        <v>155</v>
      </c>
      <c r="X335" s="1" t="s">
        <v>1236</v>
      </c>
      <c r="Y335" s="1" t="s">
        <v>156</v>
      </c>
      <c r="Z335" s="3">
        <v>7726</v>
      </c>
      <c r="AA335" s="4">
        <f t="shared" si="99"/>
        <v>60</v>
      </c>
      <c r="AB335" s="4">
        <f t="shared" si="90"/>
        <v>2299.614106</v>
      </c>
      <c r="AC335" s="4">
        <f t="shared" si="91"/>
        <v>60</v>
      </c>
      <c r="AD335" s="4">
        <f t="shared" si="85"/>
        <v>1472.7562623636366</v>
      </c>
      <c r="AE335" s="4">
        <v>60</v>
      </c>
      <c r="AF335" s="4">
        <v>60</v>
      </c>
      <c r="AG335" s="4">
        <f t="shared" si="92"/>
        <v>60</v>
      </c>
      <c r="AI335" t="e">
        <f t="shared" si="96"/>
        <v>#N/A</v>
      </c>
      <c r="AJ335" t="s">
        <v>81</v>
      </c>
      <c r="AK335" s="2"/>
      <c r="AL335" s="2" t="str">
        <f t="shared" si="93"/>
        <v>Freight Included in Commodity Cost</v>
      </c>
      <c r="AM335" s="4"/>
      <c r="AN335" t="e">
        <f>VLOOKUP([1]!Tabelle13[[#This Row],[Vlookup this ID for freight costs]],$AL$2:$AL$6811,2,FALSE)</f>
        <v>#REF!</v>
      </c>
      <c r="AP335">
        <v>10.47</v>
      </c>
      <c r="AQ335">
        <v>10.47</v>
      </c>
      <c r="AR335" s="4">
        <v>15</v>
      </c>
      <c r="AS335" s="4">
        <v>7</v>
      </c>
      <c r="AT335" s="4">
        <v>2010</v>
      </c>
      <c r="AU335" s="4">
        <v>28</v>
      </c>
      <c r="AV335" s="4">
        <v>6</v>
      </c>
      <c r="AW335" s="4">
        <v>2010</v>
      </c>
      <c r="AX335" t="str">
        <f t="shared" si="97"/>
        <v>No Delay</v>
      </c>
      <c r="AY335">
        <f t="shared" si="98"/>
        <v>0</v>
      </c>
    </row>
    <row r="336" spans="1:51" x14ac:dyDescent="0.2">
      <c r="A336" s="3">
        <v>85686</v>
      </c>
      <c r="B336" s="1" t="s">
        <v>151</v>
      </c>
      <c r="C336" s="1" t="s">
        <v>65</v>
      </c>
      <c r="D336" s="1" t="s">
        <v>130</v>
      </c>
      <c r="E336" s="1" t="s">
        <v>53</v>
      </c>
      <c r="F336" s="1" t="s">
        <v>53</v>
      </c>
      <c r="G336" s="13" t="s">
        <v>189</v>
      </c>
      <c r="H336" s="12">
        <v>40374</v>
      </c>
      <c r="I336" s="12" t="s">
        <v>190</v>
      </c>
      <c r="J336" s="12">
        <v>40357</v>
      </c>
      <c r="K336" s="4">
        <v>2592</v>
      </c>
      <c r="L336" s="1" t="s">
        <v>146</v>
      </c>
      <c r="M336" s="1" t="s">
        <v>132</v>
      </c>
      <c r="N336" s="1" t="s">
        <v>218</v>
      </c>
      <c r="O336" s="1" t="s">
        <v>93</v>
      </c>
      <c r="P336">
        <v>90</v>
      </c>
      <c r="Q336">
        <v>500</v>
      </c>
      <c r="R336">
        <v>4855</v>
      </c>
      <c r="S336">
        <v>9.7100000000000009</v>
      </c>
      <c r="T336">
        <v>0.11</v>
      </c>
      <c r="U336">
        <f t="shared" si="94"/>
        <v>4855</v>
      </c>
      <c r="V336">
        <f t="shared" si="95"/>
        <v>45000</v>
      </c>
      <c r="W336" s="1" t="s">
        <v>155</v>
      </c>
      <c r="X336" s="1" t="s">
        <v>1236</v>
      </c>
      <c r="Y336" s="1" t="s">
        <v>156</v>
      </c>
      <c r="Z336" s="3">
        <v>7726</v>
      </c>
      <c r="AA336" s="4">
        <f t="shared" si="99"/>
        <v>60</v>
      </c>
      <c r="AB336" s="4">
        <f t="shared" si="90"/>
        <v>2299.614106</v>
      </c>
      <c r="AC336" s="4">
        <f t="shared" si="91"/>
        <v>60</v>
      </c>
      <c r="AD336" s="4">
        <f t="shared" si="85"/>
        <v>1472.7562623636366</v>
      </c>
      <c r="AE336" s="4">
        <v>60</v>
      </c>
      <c r="AF336" s="4">
        <v>60</v>
      </c>
      <c r="AG336" s="4">
        <f t="shared" si="92"/>
        <v>60</v>
      </c>
      <c r="AI336" t="e">
        <f t="shared" si="96"/>
        <v>#N/A</v>
      </c>
      <c r="AJ336" t="s">
        <v>81</v>
      </c>
      <c r="AK336" s="2"/>
      <c r="AL336" s="2" t="str">
        <f t="shared" si="93"/>
        <v>Freight Included in Commodity Cost</v>
      </c>
      <c r="AM336" s="4"/>
      <c r="AN336" t="e">
        <f>VLOOKUP([1]!Tabelle13[[#This Row],[Vlookup this ID for freight costs]],$AL$2:$AL$6811,2,FALSE)</f>
        <v>#REF!</v>
      </c>
      <c r="AP336">
        <v>10.47</v>
      </c>
      <c r="AQ336">
        <v>10.47</v>
      </c>
      <c r="AR336" s="4">
        <v>15</v>
      </c>
      <c r="AS336" s="4">
        <v>7</v>
      </c>
      <c r="AT336" s="4">
        <v>2010</v>
      </c>
      <c r="AU336" s="4">
        <v>28</v>
      </c>
      <c r="AV336" s="4">
        <v>6</v>
      </c>
      <c r="AW336" s="4">
        <v>2010</v>
      </c>
      <c r="AX336" t="str">
        <f t="shared" si="97"/>
        <v>No Delay</v>
      </c>
      <c r="AY336">
        <f t="shared" si="98"/>
        <v>0</v>
      </c>
    </row>
    <row r="337" spans="1:51" x14ac:dyDescent="0.2">
      <c r="A337" s="3">
        <v>83454</v>
      </c>
      <c r="B337" s="1" t="s">
        <v>175</v>
      </c>
      <c r="C337" s="1" t="s">
        <v>165</v>
      </c>
      <c r="D337" s="1" t="s">
        <v>130</v>
      </c>
      <c r="E337" s="1" t="s">
        <v>53</v>
      </c>
      <c r="F337" s="1" t="s">
        <v>53</v>
      </c>
      <c r="G337" s="13" t="s">
        <v>600</v>
      </c>
      <c r="H337" s="12">
        <v>40424</v>
      </c>
      <c r="I337" s="12" t="s">
        <v>601</v>
      </c>
      <c r="J337" s="12">
        <v>40417</v>
      </c>
      <c r="K337" s="4">
        <v>2731</v>
      </c>
      <c r="L337" s="1" t="s">
        <v>146</v>
      </c>
      <c r="M337" s="1" t="s">
        <v>132</v>
      </c>
      <c r="N337" s="1" t="s">
        <v>159</v>
      </c>
      <c r="O337" s="1" t="s">
        <v>93</v>
      </c>
      <c r="P337">
        <v>30</v>
      </c>
      <c r="Q337">
        <v>650</v>
      </c>
      <c r="R337">
        <v>7637.5</v>
      </c>
      <c r="S337">
        <v>11.75</v>
      </c>
      <c r="T337">
        <v>0.39</v>
      </c>
      <c r="U337">
        <f t="shared" si="94"/>
        <v>7637.5</v>
      </c>
      <c r="V337">
        <f t="shared" si="95"/>
        <v>19500</v>
      </c>
      <c r="W337" s="1" t="s">
        <v>160</v>
      </c>
      <c r="X337" s="1" t="s">
        <v>1236</v>
      </c>
      <c r="Y337" s="1" t="s">
        <v>161</v>
      </c>
      <c r="Z337" s="3">
        <v>5149</v>
      </c>
      <c r="AA337" s="4">
        <f t="shared" si="99"/>
        <v>61</v>
      </c>
      <c r="AB337" s="4">
        <f t="shared" si="90"/>
        <v>2316.0762759999998</v>
      </c>
      <c r="AC337" s="4">
        <f t="shared" si="91"/>
        <v>61</v>
      </c>
      <c r="AD337" s="4">
        <f t="shared" si="85"/>
        <v>812.83018733333336</v>
      </c>
      <c r="AE337" s="4">
        <v>61</v>
      </c>
      <c r="AF337" s="4">
        <v>61</v>
      </c>
      <c r="AG337" s="4">
        <f t="shared" si="92"/>
        <v>61</v>
      </c>
      <c r="AI337" t="e">
        <f t="shared" si="96"/>
        <v>#N/A</v>
      </c>
      <c r="AJ337">
        <v>536.02</v>
      </c>
      <c r="AK337" s="2">
        <v>536.02</v>
      </c>
      <c r="AL337" s="2">
        <f t="shared" si="93"/>
        <v>536.02</v>
      </c>
      <c r="AM337" s="4"/>
      <c r="AN337" t="e">
        <f>VLOOKUP([1]!Tabelle13[[#This Row],[Vlookup this ID for freight costs]],$AL$2:$AL$6811,2,FALSE)</f>
        <v>#REF!</v>
      </c>
      <c r="AP337">
        <v>16.47</v>
      </c>
      <c r="AQ337">
        <v>16.47</v>
      </c>
      <c r="AR337" s="4">
        <v>3</v>
      </c>
      <c r="AS337" s="4">
        <v>9</v>
      </c>
      <c r="AT337" s="4">
        <v>2010</v>
      </c>
      <c r="AU337" s="4">
        <v>27</v>
      </c>
      <c r="AV337" s="4">
        <v>8</v>
      </c>
      <c r="AW337" s="4">
        <v>2010</v>
      </c>
      <c r="AX337" t="str">
        <f t="shared" si="97"/>
        <v>No Delay</v>
      </c>
      <c r="AY337">
        <f t="shared" si="98"/>
        <v>0</v>
      </c>
    </row>
    <row r="338" spans="1:51" x14ac:dyDescent="0.2">
      <c r="A338" s="3">
        <v>85825</v>
      </c>
      <c r="B338" s="1" t="s">
        <v>215</v>
      </c>
      <c r="C338" s="1" t="s">
        <v>89</v>
      </c>
      <c r="D338" s="1" t="s">
        <v>130</v>
      </c>
      <c r="E338" s="1" t="s">
        <v>101</v>
      </c>
      <c r="F338" s="1" t="s">
        <v>101</v>
      </c>
      <c r="G338" s="13" t="s">
        <v>484</v>
      </c>
      <c r="H338" s="12">
        <v>40968</v>
      </c>
      <c r="I338" s="12" t="s">
        <v>602</v>
      </c>
      <c r="J338" s="12">
        <v>40947</v>
      </c>
      <c r="K338" s="4">
        <v>3728</v>
      </c>
      <c r="L338" s="1" t="s">
        <v>146</v>
      </c>
      <c r="M338" s="1" t="s">
        <v>132</v>
      </c>
      <c r="N338" s="1" t="s">
        <v>261</v>
      </c>
      <c r="O338" s="1" t="s">
        <v>93</v>
      </c>
      <c r="P338">
        <v>30</v>
      </c>
      <c r="Q338">
        <v>650</v>
      </c>
      <c r="R338">
        <v>7150</v>
      </c>
      <c r="S338">
        <v>11</v>
      </c>
      <c r="T338">
        <v>0.37</v>
      </c>
      <c r="U338">
        <f t="shared" si="94"/>
        <v>7150</v>
      </c>
      <c r="V338">
        <f t="shared" si="95"/>
        <v>19500</v>
      </c>
      <c r="W338" s="1" t="s">
        <v>155</v>
      </c>
      <c r="X338" s="1" t="s">
        <v>1236</v>
      </c>
      <c r="Y338" s="1" t="s">
        <v>156</v>
      </c>
      <c r="Z338" s="3">
        <v>13090</v>
      </c>
      <c r="AA338" s="4">
        <f t="shared" si="99"/>
        <v>61</v>
      </c>
      <c r="AB338" s="4">
        <f t="shared" si="90"/>
        <v>2316.0762759999998</v>
      </c>
      <c r="AC338" s="4">
        <f t="shared" si="91"/>
        <v>61</v>
      </c>
      <c r="AD338" s="4">
        <f t="shared" si="85"/>
        <v>812.83018733333336</v>
      </c>
      <c r="AE338" s="4">
        <v>61</v>
      </c>
      <c r="AF338" s="4">
        <v>61</v>
      </c>
      <c r="AG338" s="4">
        <f t="shared" si="92"/>
        <v>61</v>
      </c>
      <c r="AI338" t="e">
        <f t="shared" si="96"/>
        <v>#N/A</v>
      </c>
      <c r="AJ338">
        <v>1572.97</v>
      </c>
      <c r="AK338" s="2">
        <v>1572.97</v>
      </c>
      <c r="AL338" s="2">
        <f t="shared" si="93"/>
        <v>1572.97</v>
      </c>
      <c r="AM338" s="4"/>
      <c r="AN338" t="e">
        <f>VLOOKUP([1]!Tabelle13[[#This Row],[Vlookup this ID for freight costs]],$AL$2:$AL$6811,2,FALSE)</f>
        <v>#REF!</v>
      </c>
      <c r="AP338">
        <v>11.8</v>
      </c>
      <c r="AQ338">
        <v>11.8</v>
      </c>
      <c r="AR338" s="4">
        <v>29</v>
      </c>
      <c r="AS338" s="4">
        <v>2</v>
      </c>
      <c r="AT338" s="4">
        <v>2012</v>
      </c>
      <c r="AU338" s="4">
        <v>8</v>
      </c>
      <c r="AV338" s="4">
        <v>2</v>
      </c>
      <c r="AW338" s="4">
        <v>2012</v>
      </c>
      <c r="AX338" t="str">
        <f t="shared" si="97"/>
        <v>No Delay</v>
      </c>
      <c r="AY338">
        <f t="shared" si="98"/>
        <v>0</v>
      </c>
    </row>
    <row r="339" spans="1:51" x14ac:dyDescent="0.2">
      <c r="A339" s="3">
        <v>12264</v>
      </c>
      <c r="B339" s="1" t="s">
        <v>350</v>
      </c>
      <c r="C339" s="1" t="s">
        <v>65</v>
      </c>
      <c r="D339" s="1" t="s">
        <v>130</v>
      </c>
      <c r="E339" s="1" t="s">
        <v>53</v>
      </c>
      <c r="F339" s="1" t="s">
        <v>53</v>
      </c>
      <c r="G339" s="13" t="s">
        <v>351</v>
      </c>
      <c r="H339" s="12">
        <v>39896</v>
      </c>
      <c r="I339" s="12" t="s">
        <v>351</v>
      </c>
      <c r="J339" s="12">
        <v>39896</v>
      </c>
      <c r="K339" s="4">
        <v>1438</v>
      </c>
      <c r="L339" s="1" t="s">
        <v>146</v>
      </c>
      <c r="M339" s="1" t="s">
        <v>132</v>
      </c>
      <c r="N339" s="1" t="s">
        <v>147</v>
      </c>
      <c r="O339" s="1" t="s">
        <v>148</v>
      </c>
      <c r="P339">
        <v>30</v>
      </c>
      <c r="Q339">
        <v>662</v>
      </c>
      <c r="R339">
        <v>17377.5</v>
      </c>
      <c r="S339">
        <v>26.25</v>
      </c>
      <c r="T339">
        <v>0.88</v>
      </c>
      <c r="U339">
        <f t="shared" si="94"/>
        <v>17377.5</v>
      </c>
      <c r="V339">
        <f t="shared" si="95"/>
        <v>19860</v>
      </c>
      <c r="W339" s="1" t="s">
        <v>149</v>
      </c>
      <c r="X339" s="1" t="s">
        <v>150</v>
      </c>
      <c r="Y339" s="1" t="s">
        <v>150</v>
      </c>
      <c r="Z339" s="3">
        <v>4785</v>
      </c>
      <c r="AA339" s="4">
        <f t="shared" si="99"/>
        <v>62</v>
      </c>
      <c r="AB339" s="4">
        <f t="shared" si="90"/>
        <v>2317.3932495999998</v>
      </c>
      <c r="AC339" s="4">
        <f t="shared" si="91"/>
        <v>62</v>
      </c>
      <c r="AD339" s="4">
        <f t="shared" si="85"/>
        <v>48</v>
      </c>
      <c r="AE339" s="4">
        <v>62</v>
      </c>
      <c r="AF339" s="4">
        <v>62</v>
      </c>
      <c r="AG339" s="4">
        <f t="shared" si="92"/>
        <v>62</v>
      </c>
      <c r="AI339" t="e">
        <f t="shared" si="96"/>
        <v>#N/A</v>
      </c>
      <c r="AJ339">
        <v>6443.61</v>
      </c>
      <c r="AK339" s="2">
        <v>6443.61</v>
      </c>
      <c r="AL339" s="2">
        <f t="shared" si="93"/>
        <v>6443.61</v>
      </c>
      <c r="AM339" s="4"/>
      <c r="AN339" t="e">
        <f>VLOOKUP([1]!Tabelle13[[#This Row],[Vlookup this ID for freight costs]],$AL$2:$AL$6811,2,FALSE)</f>
        <v>#REF!</v>
      </c>
      <c r="AP339">
        <v>34.06</v>
      </c>
      <c r="AQ339">
        <v>34.06</v>
      </c>
      <c r="AR339" s="4">
        <v>24</v>
      </c>
      <c r="AS339" s="4">
        <v>4</v>
      </c>
      <c r="AT339" s="4">
        <v>2009</v>
      </c>
      <c r="AU339" s="4">
        <v>24</v>
      </c>
      <c r="AV339" s="4">
        <v>4</v>
      </c>
      <c r="AW339" s="4">
        <v>2009</v>
      </c>
      <c r="AX339" t="str">
        <f t="shared" si="97"/>
        <v>No Delay</v>
      </c>
      <c r="AY339">
        <f t="shared" si="98"/>
        <v>0</v>
      </c>
    </row>
    <row r="340" spans="1:51" x14ac:dyDescent="0.2">
      <c r="A340" s="3">
        <v>12618</v>
      </c>
      <c r="B340" s="1" t="s">
        <v>133</v>
      </c>
      <c r="C340" s="1" t="s">
        <v>51</v>
      </c>
      <c r="D340" s="1" t="s">
        <v>130</v>
      </c>
      <c r="E340" s="1" t="s">
        <v>53</v>
      </c>
      <c r="F340" s="1" t="s">
        <v>53</v>
      </c>
      <c r="G340" s="13" t="s">
        <v>603</v>
      </c>
      <c r="H340" s="12">
        <v>40130</v>
      </c>
      <c r="I340" s="12" t="s">
        <v>603</v>
      </c>
      <c r="J340" s="12">
        <v>40130</v>
      </c>
      <c r="K340" s="4">
        <v>2011</v>
      </c>
      <c r="L340" s="1" t="s">
        <v>146</v>
      </c>
      <c r="M340" s="1" t="s">
        <v>132</v>
      </c>
      <c r="N340" s="1" t="s">
        <v>221</v>
      </c>
      <c r="O340" s="1" t="s">
        <v>93</v>
      </c>
      <c r="P340">
        <v>60</v>
      </c>
      <c r="Q340">
        <v>945</v>
      </c>
      <c r="R340">
        <v>1408.05</v>
      </c>
      <c r="S340">
        <v>1.49</v>
      </c>
      <c r="T340">
        <v>0.02</v>
      </c>
      <c r="U340">
        <f t="shared" si="94"/>
        <v>1408.05</v>
      </c>
      <c r="V340">
        <f t="shared" si="95"/>
        <v>56700</v>
      </c>
      <c r="W340" s="1" t="s">
        <v>155</v>
      </c>
      <c r="X340" s="1" t="s">
        <v>1236</v>
      </c>
      <c r="Y340" s="1" t="s">
        <v>156</v>
      </c>
      <c r="Z340" s="3">
        <v>6318</v>
      </c>
      <c r="AA340" s="4">
        <f t="shared" si="99"/>
        <v>62</v>
      </c>
      <c r="AB340" s="4">
        <f t="shared" si="90"/>
        <v>2348.451877</v>
      </c>
      <c r="AC340" s="4">
        <f t="shared" si="91"/>
        <v>62</v>
      </c>
      <c r="AD340" s="4">
        <f t="shared" si="85"/>
        <v>62</v>
      </c>
      <c r="AE340" s="4">
        <v>62</v>
      </c>
      <c r="AF340" s="4">
        <v>62</v>
      </c>
      <c r="AG340" s="4">
        <f t="shared" si="92"/>
        <v>62</v>
      </c>
      <c r="AI340" t="e">
        <f t="shared" si="96"/>
        <v>#N/A</v>
      </c>
      <c r="AJ340">
        <v>1074.8</v>
      </c>
      <c r="AK340" s="2">
        <v>1074.8</v>
      </c>
      <c r="AL340" s="2">
        <f t="shared" si="93"/>
        <v>1074.8</v>
      </c>
      <c r="AM340" s="4"/>
      <c r="AN340" t="e">
        <f>VLOOKUP([1]!Tabelle13[[#This Row],[Vlookup this ID for freight costs]],$AL$2:$AL$6811,2,FALSE)</f>
        <v>#REF!</v>
      </c>
      <c r="AP340">
        <v>3.04</v>
      </c>
      <c r="AQ340">
        <v>3.04</v>
      </c>
      <c r="AR340" s="4">
        <v>13</v>
      </c>
      <c r="AS340" s="4">
        <v>11</v>
      </c>
      <c r="AT340" s="4">
        <v>2009</v>
      </c>
      <c r="AU340" s="4">
        <v>13</v>
      </c>
      <c r="AV340" s="4">
        <v>11</v>
      </c>
      <c r="AW340" s="4">
        <v>2009</v>
      </c>
      <c r="AX340" t="str">
        <f t="shared" si="97"/>
        <v>No Delay</v>
      </c>
      <c r="AY340">
        <f t="shared" si="98"/>
        <v>0</v>
      </c>
    </row>
    <row r="341" spans="1:51" x14ac:dyDescent="0.2">
      <c r="A341" s="3">
        <v>56335</v>
      </c>
      <c r="B341" s="1" t="s">
        <v>50</v>
      </c>
      <c r="C341" s="1" t="s">
        <v>51</v>
      </c>
      <c r="D341" s="1" t="s">
        <v>52</v>
      </c>
      <c r="E341" s="1" t="s">
        <v>53</v>
      </c>
      <c r="F341" s="1" t="s">
        <v>53</v>
      </c>
      <c r="G341" s="13" t="s">
        <v>604</v>
      </c>
      <c r="H341" s="12">
        <v>41700</v>
      </c>
      <c r="I341" s="12" t="s">
        <v>605</v>
      </c>
      <c r="J341" s="12">
        <v>41766</v>
      </c>
      <c r="K341" s="4">
        <v>5481</v>
      </c>
      <c r="L341" s="1" t="s">
        <v>146</v>
      </c>
      <c r="M341" s="1" t="s">
        <v>170</v>
      </c>
      <c r="N341" s="1" t="s">
        <v>606</v>
      </c>
      <c r="O341" s="1" t="s">
        <v>93</v>
      </c>
      <c r="P341">
        <v>30</v>
      </c>
      <c r="Q341">
        <v>800</v>
      </c>
      <c r="R341">
        <v>16000</v>
      </c>
      <c r="S341">
        <v>20</v>
      </c>
      <c r="T341">
        <v>0.67</v>
      </c>
      <c r="U341">
        <f t="shared" si="94"/>
        <v>16000</v>
      </c>
      <c r="V341">
        <f t="shared" si="95"/>
        <v>24000</v>
      </c>
      <c r="W341" s="1" t="s">
        <v>155</v>
      </c>
      <c r="X341" s="1" t="s">
        <v>1236</v>
      </c>
      <c r="Y341" s="1" t="s">
        <v>156</v>
      </c>
      <c r="Z341" s="3">
        <v>6318</v>
      </c>
      <c r="AA341" s="4">
        <f t="shared" si="99"/>
        <v>62</v>
      </c>
      <c r="AB341" s="4">
        <f t="shared" si="90"/>
        <v>2332.538446</v>
      </c>
      <c r="AC341" s="4">
        <f t="shared" si="91"/>
        <v>62</v>
      </c>
      <c r="AD341" s="4">
        <f t="shared" si="85"/>
        <v>1122.3174240000001</v>
      </c>
      <c r="AE341" s="4">
        <v>62</v>
      </c>
      <c r="AF341" s="4">
        <v>62</v>
      </c>
      <c r="AG341" s="4">
        <f t="shared" si="92"/>
        <v>62</v>
      </c>
      <c r="AI341" t="e">
        <f t="shared" si="96"/>
        <v>#N/A</v>
      </c>
      <c r="AJ341">
        <v>1045.5</v>
      </c>
      <c r="AK341" s="2">
        <v>1045.5</v>
      </c>
      <c r="AL341" s="2">
        <f t="shared" si="93"/>
        <v>1045.5</v>
      </c>
      <c r="AM341" s="4"/>
      <c r="AN341" t="e">
        <f>VLOOKUP([1]!Tabelle13[[#This Row],[Vlookup this ID for freight costs]],$AL$2:$AL$6811,2,FALSE)</f>
        <v>#REF!</v>
      </c>
      <c r="AP341">
        <v>16.45</v>
      </c>
      <c r="AQ341">
        <v>16.45</v>
      </c>
      <c r="AR341" s="4">
        <v>2</v>
      </c>
      <c r="AS341" s="4">
        <v>4</v>
      </c>
      <c r="AT341" s="4">
        <v>2014</v>
      </c>
      <c r="AU341" s="4">
        <v>7</v>
      </c>
      <c r="AV341" s="4">
        <v>5</v>
      </c>
      <c r="AW341" s="4">
        <v>2014</v>
      </c>
      <c r="AX341" t="str">
        <f t="shared" si="97"/>
        <v>Delay</v>
      </c>
      <c r="AY341">
        <f t="shared" si="98"/>
        <v>66</v>
      </c>
    </row>
    <row r="342" spans="1:51" x14ac:dyDescent="0.2">
      <c r="A342" s="3">
        <v>82868</v>
      </c>
      <c r="B342" s="1" t="s">
        <v>151</v>
      </c>
      <c r="C342" s="1" t="s">
        <v>65</v>
      </c>
      <c r="D342" s="1" t="s">
        <v>130</v>
      </c>
      <c r="E342" s="1" t="s">
        <v>152</v>
      </c>
      <c r="F342" s="1" t="s">
        <v>152</v>
      </c>
      <c r="G342" s="13" t="s">
        <v>194</v>
      </c>
      <c r="H342" s="12">
        <v>40287</v>
      </c>
      <c r="I342" s="12" t="s">
        <v>195</v>
      </c>
      <c r="J342" s="12">
        <v>40268</v>
      </c>
      <c r="K342" s="4">
        <v>2294</v>
      </c>
      <c r="L342" s="1" t="s">
        <v>146</v>
      </c>
      <c r="M342" s="1" t="s">
        <v>132</v>
      </c>
      <c r="N342" s="1" t="s">
        <v>275</v>
      </c>
      <c r="O342" s="1" t="s">
        <v>93</v>
      </c>
      <c r="P342">
        <v>60</v>
      </c>
      <c r="Q342">
        <v>710</v>
      </c>
      <c r="R342">
        <v>6219.6</v>
      </c>
      <c r="S342">
        <v>8.76</v>
      </c>
      <c r="T342">
        <v>0.15</v>
      </c>
      <c r="U342">
        <f t="shared" si="94"/>
        <v>6219.5999999999995</v>
      </c>
      <c r="V342">
        <f t="shared" si="95"/>
        <v>42600</v>
      </c>
      <c r="W342" s="1" t="s">
        <v>155</v>
      </c>
      <c r="X342" s="1" t="s">
        <v>1236</v>
      </c>
      <c r="Y342" s="1" t="s">
        <v>156</v>
      </c>
      <c r="Z342" s="3">
        <v>7726</v>
      </c>
      <c r="AA342" s="4">
        <f t="shared" si="99"/>
        <v>62</v>
      </c>
      <c r="AB342" s="4">
        <f t="shared" si="90"/>
        <v>2322.6611440000001</v>
      </c>
      <c r="AC342" s="4">
        <f t="shared" si="91"/>
        <v>62</v>
      </c>
      <c r="AD342" s="4">
        <f t="shared" si="85"/>
        <v>62</v>
      </c>
      <c r="AE342" s="4">
        <v>62</v>
      </c>
      <c r="AF342" s="4">
        <v>62</v>
      </c>
      <c r="AG342" s="4">
        <f t="shared" si="92"/>
        <v>62</v>
      </c>
      <c r="AI342" t="e">
        <f t="shared" si="96"/>
        <v>#N/A</v>
      </c>
      <c r="AJ342" t="s">
        <v>81</v>
      </c>
      <c r="AK342" s="2"/>
      <c r="AL342" s="2" t="str">
        <f t="shared" si="93"/>
        <v>Freight Included in Commodity Cost</v>
      </c>
      <c r="AM342" s="4"/>
      <c r="AN342" t="e">
        <f>VLOOKUP([1]!Tabelle13[[#This Row],[Vlookup this ID for freight costs]],$AL$2:$AL$6811,2,FALSE)</f>
        <v>#REF!</v>
      </c>
      <c r="AP342">
        <v>13.41</v>
      </c>
      <c r="AQ342">
        <v>13.41</v>
      </c>
      <c r="AR342" s="4">
        <v>19</v>
      </c>
      <c r="AS342" s="4">
        <v>4</v>
      </c>
      <c r="AT342" s="4">
        <v>2010</v>
      </c>
      <c r="AU342" s="4">
        <v>31</v>
      </c>
      <c r="AV342" s="4">
        <v>3</v>
      </c>
      <c r="AW342" s="4">
        <v>2010</v>
      </c>
      <c r="AX342" t="str">
        <f t="shared" si="97"/>
        <v>No Delay</v>
      </c>
      <c r="AY342">
        <f t="shared" si="98"/>
        <v>0</v>
      </c>
    </row>
    <row r="343" spans="1:51" x14ac:dyDescent="0.2">
      <c r="A343" s="3">
        <v>13004</v>
      </c>
      <c r="B343" s="1" t="s">
        <v>50</v>
      </c>
      <c r="C343" s="1" t="s">
        <v>51</v>
      </c>
      <c r="D343" s="1" t="s">
        <v>266</v>
      </c>
      <c r="E343" s="1" t="s">
        <v>53</v>
      </c>
      <c r="F343" s="1" t="s">
        <v>53</v>
      </c>
      <c r="G343" s="13" t="s">
        <v>607</v>
      </c>
      <c r="H343" s="12">
        <v>42109</v>
      </c>
      <c r="I343" s="12" t="s">
        <v>607</v>
      </c>
      <c r="J343" s="12">
        <v>42109</v>
      </c>
      <c r="K343" s="4">
        <v>6437</v>
      </c>
      <c r="L343" s="1" t="s">
        <v>146</v>
      </c>
      <c r="M343" s="1" t="s">
        <v>423</v>
      </c>
      <c r="N343" s="1" t="s">
        <v>424</v>
      </c>
      <c r="O343" s="1" t="s">
        <v>425</v>
      </c>
      <c r="P343">
        <v>60</v>
      </c>
      <c r="Q343">
        <v>400</v>
      </c>
      <c r="R343">
        <v>2740</v>
      </c>
      <c r="S343">
        <v>6.85</v>
      </c>
      <c r="T343">
        <v>0.11</v>
      </c>
      <c r="U343">
        <f t="shared" si="94"/>
        <v>2740</v>
      </c>
      <c r="V343">
        <f t="shared" si="95"/>
        <v>24000</v>
      </c>
      <c r="W343" s="1" t="s">
        <v>394</v>
      </c>
      <c r="X343" s="1" t="s">
        <v>112</v>
      </c>
      <c r="Y343" s="1" t="s">
        <v>112</v>
      </c>
      <c r="Z343" s="3">
        <v>8116</v>
      </c>
      <c r="AA343" s="4">
        <f t="shared" si="99"/>
        <v>62</v>
      </c>
      <c r="AB343" s="4">
        <f t="shared" ref="AB343:AB361" si="100" xml:space="preserve"> 2244.740206  + 0.1097478*Q343</f>
        <v>2288.639326</v>
      </c>
      <c r="AC343" s="4">
        <f t="shared" ref="AC343:AC374" si="101">AF343</f>
        <v>62</v>
      </c>
      <c r="AD343" s="4">
        <f t="shared" ref="AD343:AD406" si="102">AVERAGEIFS($AA$2:$AA$6811,$L$2:$L$6811,L343,$V$2:$V$6811,"&gt;="&amp;(V343-100), $V$2:$V$6811,"&lt;="&amp;(V343+100),$AA$2:$AA$6811,"&gt;"&amp;1)</f>
        <v>1122.3174240000001</v>
      </c>
      <c r="AE343" s="4">
        <v>62</v>
      </c>
      <c r="AF343" s="4">
        <v>62</v>
      </c>
      <c r="AG343" s="4">
        <f t="shared" si="92"/>
        <v>62</v>
      </c>
      <c r="AI343" t="e">
        <f t="shared" si="96"/>
        <v>#N/A</v>
      </c>
      <c r="AJ343">
        <v>642.99</v>
      </c>
      <c r="AK343" s="2">
        <v>642.99</v>
      </c>
      <c r="AL343" s="2">
        <f t="shared" si="93"/>
        <v>642.99</v>
      </c>
      <c r="AM343" s="4"/>
      <c r="AN343" t="e">
        <f>VLOOKUP([1]!Tabelle13[[#This Row],[Vlookup this ID for freight costs]],$AL$2:$AL$6811,2,FALSE)</f>
        <v>#REF!</v>
      </c>
      <c r="AP343">
        <v>3.22</v>
      </c>
      <c r="AQ343">
        <v>3.22</v>
      </c>
      <c r="AR343" s="4">
        <v>15</v>
      </c>
      <c r="AS343" s="4">
        <v>4</v>
      </c>
      <c r="AT343" s="4">
        <v>2015</v>
      </c>
      <c r="AU343" s="4">
        <v>15</v>
      </c>
      <c r="AV343" s="4">
        <v>4</v>
      </c>
      <c r="AW343" s="4">
        <v>2015</v>
      </c>
      <c r="AX343" t="str">
        <f t="shared" si="97"/>
        <v>No Delay</v>
      </c>
      <c r="AY343">
        <f t="shared" si="98"/>
        <v>0</v>
      </c>
    </row>
    <row r="344" spans="1:51" x14ac:dyDescent="0.2">
      <c r="A344" s="3">
        <v>49320</v>
      </c>
      <c r="B344" s="1" t="s">
        <v>175</v>
      </c>
      <c r="C344" s="1" t="s">
        <v>165</v>
      </c>
      <c r="D344" s="1" t="s">
        <v>266</v>
      </c>
      <c r="E344" s="1" t="s">
        <v>53</v>
      </c>
      <c r="F344" s="1" t="s">
        <v>53</v>
      </c>
      <c r="G344" s="13" t="s">
        <v>490</v>
      </c>
      <c r="H344" s="12">
        <v>41033</v>
      </c>
      <c r="I344" s="12" t="s">
        <v>490</v>
      </c>
      <c r="J344" s="12">
        <v>41033</v>
      </c>
      <c r="K344" s="4">
        <v>3894</v>
      </c>
      <c r="L344" s="1" t="s">
        <v>146</v>
      </c>
      <c r="M344" s="1" t="s">
        <v>423</v>
      </c>
      <c r="N344" s="1" t="s">
        <v>424</v>
      </c>
      <c r="O344" s="1" t="s">
        <v>425</v>
      </c>
      <c r="P344">
        <v>60</v>
      </c>
      <c r="Q344">
        <v>429</v>
      </c>
      <c r="R344">
        <v>2938.65</v>
      </c>
      <c r="S344">
        <v>6.85</v>
      </c>
      <c r="T344">
        <v>0.11</v>
      </c>
      <c r="U344">
        <f t="shared" si="94"/>
        <v>2938.6499999999996</v>
      </c>
      <c r="V344">
        <f t="shared" si="95"/>
        <v>25740</v>
      </c>
      <c r="W344" s="1" t="s">
        <v>394</v>
      </c>
      <c r="X344" s="1" t="s">
        <v>112</v>
      </c>
      <c r="Y344" s="1" t="s">
        <v>112</v>
      </c>
      <c r="Z344" s="3">
        <v>5956</v>
      </c>
      <c r="AA344" s="4">
        <f t="shared" si="99"/>
        <v>62</v>
      </c>
      <c r="AB344" s="4">
        <f t="shared" si="100"/>
        <v>2291.8220121999998</v>
      </c>
      <c r="AC344" s="4">
        <f t="shared" si="101"/>
        <v>62</v>
      </c>
      <c r="AD344" s="4">
        <f t="shared" si="102"/>
        <v>4123.333333333333</v>
      </c>
      <c r="AE344" s="4">
        <v>62</v>
      </c>
      <c r="AF344" s="4">
        <v>62</v>
      </c>
      <c r="AG344" s="4">
        <f t="shared" si="92"/>
        <v>62</v>
      </c>
      <c r="AI344" t="e">
        <f t="shared" si="96"/>
        <v>#N/A</v>
      </c>
      <c r="AJ344">
        <v>1060.22</v>
      </c>
      <c r="AK344" s="2">
        <v>1060.22</v>
      </c>
      <c r="AL344" s="2">
        <f t="shared" si="93"/>
        <v>1060.22</v>
      </c>
      <c r="AM344" s="4"/>
      <c r="AN344" t="e">
        <f>VLOOKUP([1]!Tabelle13[[#This Row],[Vlookup this ID for freight costs]],$AL$2:$AL$6811,2,FALSE)</f>
        <v>#REF!</v>
      </c>
      <c r="AP344">
        <v>4.12</v>
      </c>
      <c r="AQ344">
        <v>4.12</v>
      </c>
      <c r="AR344" s="4">
        <v>4</v>
      </c>
      <c r="AS344" s="4">
        <v>5</v>
      </c>
      <c r="AT344" s="4">
        <v>2012</v>
      </c>
      <c r="AU344" s="4">
        <v>4</v>
      </c>
      <c r="AV344" s="4">
        <v>5</v>
      </c>
      <c r="AW344" s="4">
        <v>2012</v>
      </c>
      <c r="AX344" t="str">
        <f t="shared" si="97"/>
        <v>No Delay</v>
      </c>
      <c r="AY344">
        <f t="shared" si="98"/>
        <v>0</v>
      </c>
    </row>
    <row r="345" spans="1:51" x14ac:dyDescent="0.2">
      <c r="A345" s="3">
        <v>12753</v>
      </c>
      <c r="B345" s="1" t="s">
        <v>133</v>
      </c>
      <c r="C345" s="1" t="s">
        <v>51</v>
      </c>
      <c r="D345" s="1" t="s">
        <v>130</v>
      </c>
      <c r="E345" s="1" t="s">
        <v>53</v>
      </c>
      <c r="F345" s="1" t="s">
        <v>53</v>
      </c>
      <c r="G345" s="13" t="s">
        <v>608</v>
      </c>
      <c r="H345" s="12">
        <v>39486</v>
      </c>
      <c r="I345" s="12" t="s">
        <v>608</v>
      </c>
      <c r="J345" s="12">
        <v>39486</v>
      </c>
      <c r="K345" s="4">
        <v>656</v>
      </c>
      <c r="L345" s="1" t="s">
        <v>146</v>
      </c>
      <c r="M345" s="1" t="s">
        <v>132</v>
      </c>
      <c r="N345" s="1" t="s">
        <v>609</v>
      </c>
      <c r="O345" s="1" t="s">
        <v>425</v>
      </c>
      <c r="P345">
        <v>84</v>
      </c>
      <c r="Q345">
        <v>210</v>
      </c>
      <c r="R345">
        <v>8055.6</v>
      </c>
      <c r="S345">
        <v>38.36</v>
      </c>
      <c r="T345">
        <v>0.46</v>
      </c>
      <c r="U345">
        <f t="shared" si="94"/>
        <v>8055.5999999999995</v>
      </c>
      <c r="V345">
        <f t="shared" si="95"/>
        <v>17640</v>
      </c>
      <c r="W345" s="1" t="s">
        <v>552</v>
      </c>
      <c r="X345" s="1" t="s">
        <v>361</v>
      </c>
      <c r="Y345" s="1" t="s">
        <v>361</v>
      </c>
      <c r="Z345" s="3">
        <v>8559</v>
      </c>
      <c r="AA345" s="4">
        <f t="shared" si="99"/>
        <v>63</v>
      </c>
      <c r="AB345" s="4">
        <f t="shared" si="100"/>
        <v>2267.7872440000001</v>
      </c>
      <c r="AC345" s="4">
        <f t="shared" si="101"/>
        <v>63</v>
      </c>
      <c r="AD345" s="4">
        <f t="shared" si="102"/>
        <v>37.666666666666664</v>
      </c>
      <c r="AE345" s="4">
        <v>63</v>
      </c>
      <c r="AF345" s="4">
        <v>63</v>
      </c>
      <c r="AG345" s="4">
        <f t="shared" si="92"/>
        <v>63</v>
      </c>
      <c r="AI345" t="e">
        <f t="shared" si="96"/>
        <v>#N/A</v>
      </c>
      <c r="AJ345">
        <v>740.16</v>
      </c>
      <c r="AK345" s="2">
        <v>740.16</v>
      </c>
      <c r="AL345" s="2">
        <f t="shared" si="93"/>
        <v>740.16</v>
      </c>
      <c r="AM345" s="4"/>
      <c r="AN345" t="e">
        <f>VLOOKUP([1]!Tabelle13[[#This Row],[Vlookup this ID for freight costs]],$AL$2:$AL$6811,2,FALSE)</f>
        <v>#REF!</v>
      </c>
      <c r="AP345">
        <v>12.89</v>
      </c>
      <c r="AQ345">
        <v>12.89</v>
      </c>
      <c r="AR345" s="4">
        <v>8</v>
      </c>
      <c r="AS345" s="4">
        <v>2</v>
      </c>
      <c r="AT345" s="4">
        <v>2008</v>
      </c>
      <c r="AU345" s="4">
        <v>8</v>
      </c>
      <c r="AV345" s="4">
        <v>2</v>
      </c>
      <c r="AW345" s="4">
        <v>2008</v>
      </c>
      <c r="AX345" t="str">
        <f t="shared" si="97"/>
        <v>No Delay</v>
      </c>
      <c r="AY345">
        <f t="shared" si="98"/>
        <v>0</v>
      </c>
    </row>
    <row r="346" spans="1:51" x14ac:dyDescent="0.2">
      <c r="A346" s="3">
        <v>10905</v>
      </c>
      <c r="B346" s="1" t="s">
        <v>610</v>
      </c>
      <c r="C346" s="1" t="s">
        <v>73</v>
      </c>
      <c r="D346" s="1" t="s">
        <v>130</v>
      </c>
      <c r="E346" s="1" t="s">
        <v>53</v>
      </c>
      <c r="F346" s="1" t="s">
        <v>53</v>
      </c>
      <c r="G346" s="13" t="s">
        <v>611</v>
      </c>
      <c r="H346" s="12">
        <v>39402</v>
      </c>
      <c r="I346" s="12" t="s">
        <v>611</v>
      </c>
      <c r="J346" s="12">
        <v>39402</v>
      </c>
      <c r="K346" s="4">
        <v>477</v>
      </c>
      <c r="L346" s="1" t="s">
        <v>146</v>
      </c>
      <c r="M346" s="1" t="s">
        <v>132</v>
      </c>
      <c r="N346" s="1" t="s">
        <v>612</v>
      </c>
      <c r="O346" s="1" t="s">
        <v>93</v>
      </c>
      <c r="P346">
        <v>30</v>
      </c>
      <c r="Q346">
        <v>1</v>
      </c>
      <c r="R346">
        <v>2</v>
      </c>
      <c r="S346">
        <v>2</v>
      </c>
      <c r="T346">
        <v>7.0000000000000007E-2</v>
      </c>
      <c r="U346">
        <f t="shared" si="94"/>
        <v>2</v>
      </c>
      <c r="V346">
        <f t="shared" si="95"/>
        <v>30</v>
      </c>
      <c r="W346" s="1" t="s">
        <v>204</v>
      </c>
      <c r="X346" s="1" t="s">
        <v>1236</v>
      </c>
      <c r="Y346" s="1" t="s">
        <v>205</v>
      </c>
      <c r="Z346" s="3">
        <v>6283</v>
      </c>
      <c r="AA346" s="4">
        <f t="shared" si="99"/>
        <v>63</v>
      </c>
      <c r="AB346" s="4">
        <f t="shared" si="100"/>
        <v>2244.8499538000001</v>
      </c>
      <c r="AC346" s="4">
        <f t="shared" si="101"/>
        <v>63</v>
      </c>
      <c r="AD346" s="4">
        <f t="shared" si="102"/>
        <v>3922.8008180363631</v>
      </c>
      <c r="AE346" s="4">
        <v>63</v>
      </c>
      <c r="AF346" s="4">
        <v>63</v>
      </c>
      <c r="AG346" s="4">
        <f t="shared" si="92"/>
        <v>63</v>
      </c>
      <c r="AH346" s="4">
        <v>82350</v>
      </c>
      <c r="AI346">
        <f t="shared" si="96"/>
        <v>6587</v>
      </c>
      <c r="AJ346">
        <v>598.08000000000004</v>
      </c>
      <c r="AK346" s="2">
        <v>598.08000000000004</v>
      </c>
      <c r="AL346" s="2">
        <f t="shared" si="93"/>
        <v>598.08000000000004</v>
      </c>
      <c r="AM346" s="4"/>
      <c r="AN346" t="e">
        <f>VLOOKUP([1]!Tabelle13[[#This Row],[Vlookup this ID for freight costs]],$AL$2:$AL$6811,2,FALSE)</f>
        <v>#REF!</v>
      </c>
      <c r="AP346">
        <v>0</v>
      </c>
      <c r="AQ346">
        <v>0</v>
      </c>
      <c r="AR346" s="4">
        <v>16</v>
      </c>
      <c r="AS346" s="4">
        <v>11</v>
      </c>
      <c r="AT346" s="4">
        <v>2007</v>
      </c>
      <c r="AU346" s="4">
        <v>16</v>
      </c>
      <c r="AV346" s="4">
        <v>11</v>
      </c>
      <c r="AW346" s="4">
        <v>2007</v>
      </c>
      <c r="AX346" t="str">
        <f t="shared" si="97"/>
        <v>No Delay</v>
      </c>
      <c r="AY346">
        <f t="shared" si="98"/>
        <v>0</v>
      </c>
    </row>
    <row r="347" spans="1:51" x14ac:dyDescent="0.2">
      <c r="A347" s="3">
        <v>12123</v>
      </c>
      <c r="B347" s="1" t="s">
        <v>610</v>
      </c>
      <c r="C347" s="1" t="s">
        <v>73</v>
      </c>
      <c r="D347" s="1" t="s">
        <v>130</v>
      </c>
      <c r="E347" s="1" t="s">
        <v>53</v>
      </c>
      <c r="F347" s="1" t="s">
        <v>53</v>
      </c>
      <c r="G347" s="13" t="s">
        <v>611</v>
      </c>
      <c r="H347" s="12">
        <v>39402</v>
      </c>
      <c r="I347" s="12" t="s">
        <v>611</v>
      </c>
      <c r="J347" s="12">
        <v>39402</v>
      </c>
      <c r="K347" s="4">
        <v>480</v>
      </c>
      <c r="L347" s="1" t="s">
        <v>146</v>
      </c>
      <c r="M347" s="1" t="s">
        <v>132</v>
      </c>
      <c r="N347" s="1" t="s">
        <v>612</v>
      </c>
      <c r="O347" s="1" t="s">
        <v>93</v>
      </c>
      <c r="P347">
        <v>30</v>
      </c>
      <c r="Q347">
        <v>1062</v>
      </c>
      <c r="R347">
        <v>2124</v>
      </c>
      <c r="S347">
        <v>2</v>
      </c>
      <c r="T347">
        <v>7.0000000000000007E-2</v>
      </c>
      <c r="U347">
        <f t="shared" si="94"/>
        <v>2124</v>
      </c>
      <c r="V347">
        <f t="shared" si="95"/>
        <v>31860</v>
      </c>
      <c r="W347" s="1" t="s">
        <v>204</v>
      </c>
      <c r="X347" s="1" t="s">
        <v>1236</v>
      </c>
      <c r="Y347" s="1" t="s">
        <v>205</v>
      </c>
      <c r="Z347" s="3">
        <v>6283</v>
      </c>
      <c r="AA347" s="4">
        <f t="shared" si="99"/>
        <v>63</v>
      </c>
      <c r="AB347" s="4">
        <f t="shared" si="100"/>
        <v>2361.2923695999998</v>
      </c>
      <c r="AC347" s="4">
        <f t="shared" si="101"/>
        <v>63</v>
      </c>
      <c r="AD347" s="4">
        <f t="shared" si="102"/>
        <v>4534.5</v>
      </c>
      <c r="AE347" s="3" t="s">
        <v>613</v>
      </c>
      <c r="AF347" s="3">
        <v>63</v>
      </c>
      <c r="AG347" s="4">
        <f>AI347</f>
        <v>63</v>
      </c>
      <c r="AH347" s="4">
        <v>10905</v>
      </c>
      <c r="AI347">
        <f t="shared" si="96"/>
        <v>63</v>
      </c>
      <c r="AJ347" t="s">
        <v>613</v>
      </c>
      <c r="AK347" s="2">
        <v>598.08000000000004</v>
      </c>
      <c r="AL347" s="2">
        <f>AN347</f>
        <v>598.08000000000004</v>
      </c>
      <c r="AM347" s="4">
        <v>10905</v>
      </c>
      <c r="AN347">
        <f>INDEX($AJ$2:$AJ$6811,MATCH(AM347,$A$2:$A$6811,0))</f>
        <v>598.08000000000004</v>
      </c>
      <c r="AP347">
        <v>3.4</v>
      </c>
      <c r="AQ347">
        <v>3.4</v>
      </c>
      <c r="AR347" s="4">
        <v>16</v>
      </c>
      <c r="AS347" s="4">
        <v>11</v>
      </c>
      <c r="AT347" s="4">
        <v>2007</v>
      </c>
      <c r="AU347" s="4">
        <v>16</v>
      </c>
      <c r="AV347" s="4">
        <v>11</v>
      </c>
      <c r="AW347" s="4">
        <v>2007</v>
      </c>
      <c r="AX347" t="str">
        <f t="shared" si="97"/>
        <v>No Delay</v>
      </c>
      <c r="AY347">
        <f t="shared" si="98"/>
        <v>0</v>
      </c>
    </row>
    <row r="348" spans="1:51" x14ac:dyDescent="0.2">
      <c r="A348" s="3">
        <v>83158</v>
      </c>
      <c r="B348" s="1" t="s">
        <v>50</v>
      </c>
      <c r="C348" s="1" t="s">
        <v>51</v>
      </c>
      <c r="D348" s="1" t="s">
        <v>130</v>
      </c>
      <c r="E348" s="1" t="s">
        <v>101</v>
      </c>
      <c r="F348" s="1" t="s">
        <v>101</v>
      </c>
      <c r="G348" s="13" t="s">
        <v>428</v>
      </c>
      <c r="H348" s="12">
        <v>41547</v>
      </c>
      <c r="I348" s="12" t="s">
        <v>548</v>
      </c>
      <c r="J348" s="12">
        <v>41605</v>
      </c>
      <c r="K348" s="4">
        <v>5076</v>
      </c>
      <c r="L348" s="1" t="s">
        <v>146</v>
      </c>
      <c r="M348" s="1" t="s">
        <v>132</v>
      </c>
      <c r="N348" s="1" t="s">
        <v>302</v>
      </c>
      <c r="O348" s="1" t="s">
        <v>93</v>
      </c>
      <c r="P348">
        <v>30</v>
      </c>
      <c r="Q348">
        <v>1000</v>
      </c>
      <c r="R348">
        <v>4040</v>
      </c>
      <c r="S348">
        <v>4.04</v>
      </c>
      <c r="T348">
        <v>0.13</v>
      </c>
      <c r="U348">
        <f t="shared" si="94"/>
        <v>4040</v>
      </c>
      <c r="V348">
        <f t="shared" si="95"/>
        <v>30000</v>
      </c>
      <c r="W348" s="1" t="s">
        <v>160</v>
      </c>
      <c r="X348" s="1" t="s">
        <v>1236</v>
      </c>
      <c r="Y348" s="1" t="s">
        <v>161</v>
      </c>
      <c r="Z348" s="3">
        <v>14186</v>
      </c>
      <c r="AA348" s="4">
        <f t="shared" si="99"/>
        <v>63</v>
      </c>
      <c r="AB348" s="4">
        <f t="shared" si="100"/>
        <v>2354.488006</v>
      </c>
      <c r="AC348" s="4">
        <f t="shared" si="101"/>
        <v>63</v>
      </c>
      <c r="AD348" s="4">
        <f t="shared" si="102"/>
        <v>1357.5831172173912</v>
      </c>
      <c r="AE348" s="4">
        <v>63</v>
      </c>
      <c r="AF348" s="4">
        <v>63</v>
      </c>
      <c r="AG348" s="4">
        <f t="shared" ref="AG348:AG360" si="103">AE348</f>
        <v>63</v>
      </c>
      <c r="AI348" t="e">
        <f t="shared" si="96"/>
        <v>#N/A</v>
      </c>
      <c r="AJ348">
        <v>569</v>
      </c>
      <c r="AK348" s="2">
        <v>569</v>
      </c>
      <c r="AL348" s="2">
        <f t="shared" ref="AL348:AL360" si="104">AJ348</f>
        <v>569</v>
      </c>
      <c r="AM348" s="4"/>
      <c r="AN348" t="e">
        <f>VLOOKUP([1]!Tabelle13[[#This Row],[Vlookup this ID for freight costs]],$AL$2:$AL$6811,2,FALSE)</f>
        <v>#REF!</v>
      </c>
      <c r="AP348">
        <v>5</v>
      </c>
      <c r="AQ348">
        <v>5</v>
      </c>
      <c r="AR348" s="4">
        <v>30</v>
      </c>
      <c r="AS348" s="4">
        <v>9</v>
      </c>
      <c r="AT348" s="4">
        <v>2013</v>
      </c>
      <c r="AU348" s="4">
        <v>27</v>
      </c>
      <c r="AV348" s="4">
        <v>11</v>
      </c>
      <c r="AW348" s="4">
        <v>2013</v>
      </c>
      <c r="AX348" t="str">
        <f t="shared" si="97"/>
        <v>Delay</v>
      </c>
      <c r="AY348">
        <f t="shared" si="98"/>
        <v>58</v>
      </c>
    </row>
    <row r="349" spans="1:51" x14ac:dyDescent="0.2">
      <c r="A349" s="3">
        <v>80363</v>
      </c>
      <c r="B349" s="1" t="s">
        <v>175</v>
      </c>
      <c r="C349" s="1" t="s">
        <v>165</v>
      </c>
      <c r="D349" s="1" t="s">
        <v>52</v>
      </c>
      <c r="E349" s="1" t="s">
        <v>53</v>
      </c>
      <c r="F349" s="1" t="s">
        <v>53</v>
      </c>
      <c r="G349" s="13" t="s">
        <v>614</v>
      </c>
      <c r="H349" s="12">
        <v>41697</v>
      </c>
      <c r="I349" s="12" t="s">
        <v>615</v>
      </c>
      <c r="J349" s="12">
        <v>41708</v>
      </c>
      <c r="K349" s="4">
        <v>5356</v>
      </c>
      <c r="L349" s="1" t="s">
        <v>146</v>
      </c>
      <c r="M349" s="1" t="s">
        <v>170</v>
      </c>
      <c r="N349" s="1" t="s">
        <v>554</v>
      </c>
      <c r="O349" s="1" t="s">
        <v>93</v>
      </c>
      <c r="P349">
        <v>30</v>
      </c>
      <c r="Q349">
        <v>1200</v>
      </c>
      <c r="R349">
        <v>1500</v>
      </c>
      <c r="S349">
        <v>1.25</v>
      </c>
      <c r="T349">
        <v>0.04</v>
      </c>
      <c r="U349">
        <f t="shared" si="94"/>
        <v>1500</v>
      </c>
      <c r="V349">
        <f t="shared" si="95"/>
        <v>36000</v>
      </c>
      <c r="W349" s="1" t="s">
        <v>155</v>
      </c>
      <c r="X349" s="1" t="s">
        <v>1236</v>
      </c>
      <c r="Y349" s="1" t="s">
        <v>156</v>
      </c>
      <c r="Z349" s="3">
        <v>5457</v>
      </c>
      <c r="AA349" s="4">
        <f t="shared" si="99"/>
        <v>64</v>
      </c>
      <c r="AB349" s="4">
        <f t="shared" si="100"/>
        <v>2376.4375660000001</v>
      </c>
      <c r="AC349" s="4">
        <f t="shared" si="101"/>
        <v>64</v>
      </c>
      <c r="AD349" s="4">
        <f t="shared" si="102"/>
        <v>1448.4244248</v>
      </c>
      <c r="AE349" s="4">
        <v>64</v>
      </c>
      <c r="AF349" s="4">
        <v>64</v>
      </c>
      <c r="AG349" s="4">
        <f t="shared" si="103"/>
        <v>64</v>
      </c>
      <c r="AI349" t="e">
        <f t="shared" si="96"/>
        <v>#N/A</v>
      </c>
      <c r="AJ349">
        <v>896.35</v>
      </c>
      <c r="AK349" s="2">
        <v>896.35</v>
      </c>
      <c r="AL349" s="2">
        <f t="shared" si="104"/>
        <v>896.35</v>
      </c>
      <c r="AM349" s="4"/>
      <c r="AN349" t="e">
        <f>VLOOKUP([1]!Tabelle13[[#This Row],[Vlookup this ID for freight costs]],$AL$2:$AL$6811,2,FALSE)</f>
        <v>#REF!</v>
      </c>
      <c r="AP349">
        <v>1.54</v>
      </c>
      <c r="AQ349">
        <v>1.54</v>
      </c>
      <c r="AR349" s="4">
        <v>27</v>
      </c>
      <c r="AS349" s="4">
        <v>2</v>
      </c>
      <c r="AT349" s="4">
        <v>2014</v>
      </c>
      <c r="AU349" s="4">
        <v>10</v>
      </c>
      <c r="AV349" s="4">
        <v>4</v>
      </c>
      <c r="AW349" s="4">
        <v>2014</v>
      </c>
      <c r="AX349" t="str">
        <f t="shared" si="97"/>
        <v>Delay</v>
      </c>
      <c r="AY349">
        <f t="shared" si="98"/>
        <v>11</v>
      </c>
    </row>
    <row r="350" spans="1:51" x14ac:dyDescent="0.2">
      <c r="A350" s="3">
        <v>84949</v>
      </c>
      <c r="B350" s="1" t="s">
        <v>50</v>
      </c>
      <c r="C350" s="1" t="s">
        <v>51</v>
      </c>
      <c r="D350" s="1" t="s">
        <v>130</v>
      </c>
      <c r="E350" s="1" t="s">
        <v>101</v>
      </c>
      <c r="F350" s="1" t="s">
        <v>101</v>
      </c>
      <c r="G350" s="13" t="s">
        <v>534</v>
      </c>
      <c r="H350" s="12">
        <v>41912</v>
      </c>
      <c r="I350" s="12" t="s">
        <v>616</v>
      </c>
      <c r="J350" s="12">
        <v>41890</v>
      </c>
      <c r="K350" s="4">
        <v>5939</v>
      </c>
      <c r="L350" s="1" t="s">
        <v>146</v>
      </c>
      <c r="M350" s="1" t="s">
        <v>132</v>
      </c>
      <c r="N350" s="1" t="s">
        <v>302</v>
      </c>
      <c r="O350" s="1" t="s">
        <v>93</v>
      </c>
      <c r="P350">
        <v>30</v>
      </c>
      <c r="Q350">
        <v>800</v>
      </c>
      <c r="R350">
        <v>3024</v>
      </c>
      <c r="S350">
        <v>3.78</v>
      </c>
      <c r="T350">
        <v>0.13</v>
      </c>
      <c r="U350">
        <f t="shared" si="94"/>
        <v>3024</v>
      </c>
      <c r="V350">
        <f t="shared" si="95"/>
        <v>24000</v>
      </c>
      <c r="W350" s="1" t="s">
        <v>179</v>
      </c>
      <c r="X350" s="1" t="s">
        <v>1236</v>
      </c>
      <c r="Y350" s="1" t="s">
        <v>156</v>
      </c>
      <c r="Z350" s="3">
        <v>14703</v>
      </c>
      <c r="AA350" s="4">
        <f t="shared" si="99"/>
        <v>64</v>
      </c>
      <c r="AB350" s="4">
        <f t="shared" si="100"/>
        <v>2332.538446</v>
      </c>
      <c r="AC350" s="4">
        <f t="shared" si="101"/>
        <v>64</v>
      </c>
      <c r="AD350" s="4">
        <f t="shared" si="102"/>
        <v>1122.3174240000001</v>
      </c>
      <c r="AE350" s="4">
        <v>64</v>
      </c>
      <c r="AF350" s="4">
        <v>64</v>
      </c>
      <c r="AG350" s="4">
        <f t="shared" si="103"/>
        <v>64</v>
      </c>
      <c r="AI350" t="e">
        <f t="shared" si="96"/>
        <v>#N/A</v>
      </c>
      <c r="AJ350">
        <v>166.96</v>
      </c>
      <c r="AK350" s="2">
        <v>166.96</v>
      </c>
      <c r="AL350" s="2">
        <f t="shared" si="104"/>
        <v>166.96</v>
      </c>
      <c r="AM350" s="4"/>
      <c r="AN350" t="e">
        <f>VLOOKUP([1]!Tabelle13[[#This Row],[Vlookup this ID for freight costs]],$AL$2:$AL$6811,2,FALSE)</f>
        <v>#REF!</v>
      </c>
      <c r="AP350">
        <v>3.11</v>
      </c>
      <c r="AQ350">
        <v>3.11</v>
      </c>
      <c r="AR350" s="4">
        <v>30</v>
      </c>
      <c r="AS350" s="4">
        <v>9</v>
      </c>
      <c r="AT350" s="4">
        <v>2014</v>
      </c>
      <c r="AU350" s="4">
        <v>8</v>
      </c>
      <c r="AV350" s="4">
        <v>9</v>
      </c>
      <c r="AW350" s="4">
        <v>2014</v>
      </c>
      <c r="AX350" t="str">
        <f t="shared" si="97"/>
        <v>No Delay</v>
      </c>
      <c r="AY350">
        <f t="shared" si="98"/>
        <v>0</v>
      </c>
    </row>
    <row r="351" spans="1:51" x14ac:dyDescent="0.2">
      <c r="A351" s="3">
        <v>86028</v>
      </c>
      <c r="B351" s="1" t="s">
        <v>368</v>
      </c>
      <c r="C351" s="1" t="s">
        <v>73</v>
      </c>
      <c r="D351" s="1" t="s">
        <v>130</v>
      </c>
      <c r="E351" s="1" t="s">
        <v>101</v>
      </c>
      <c r="F351" s="1" t="s">
        <v>101</v>
      </c>
      <c r="G351" s="13" t="s">
        <v>617</v>
      </c>
      <c r="H351" s="12">
        <v>41670</v>
      </c>
      <c r="I351" s="12" t="s">
        <v>618</v>
      </c>
      <c r="J351" s="12">
        <v>41668</v>
      </c>
      <c r="K351" s="4">
        <v>5224</v>
      </c>
      <c r="L351" s="1" t="s">
        <v>146</v>
      </c>
      <c r="M351" s="1" t="s">
        <v>132</v>
      </c>
      <c r="N351" s="1" t="s">
        <v>371</v>
      </c>
      <c r="O351" s="1" t="s">
        <v>93</v>
      </c>
      <c r="P351">
        <v>240</v>
      </c>
      <c r="Q351">
        <v>241</v>
      </c>
      <c r="R351">
        <v>2050.91</v>
      </c>
      <c r="S351">
        <v>8.51</v>
      </c>
      <c r="T351">
        <v>0.04</v>
      </c>
      <c r="U351">
        <f t="shared" si="94"/>
        <v>2050.91</v>
      </c>
      <c r="V351">
        <f t="shared" si="95"/>
        <v>57840</v>
      </c>
      <c r="W351" s="1" t="s">
        <v>155</v>
      </c>
      <c r="X351" s="1" t="s">
        <v>1236</v>
      </c>
      <c r="Y351" s="1" t="s">
        <v>156</v>
      </c>
      <c r="Z351" s="3">
        <v>14969</v>
      </c>
      <c r="AA351" s="4">
        <f t="shared" si="99"/>
        <v>64</v>
      </c>
      <c r="AB351" s="4">
        <f t="shared" si="100"/>
        <v>2271.1894257999998</v>
      </c>
      <c r="AC351" s="4">
        <f t="shared" si="101"/>
        <v>64</v>
      </c>
      <c r="AD351" s="4">
        <f t="shared" si="102"/>
        <v>4124.333333333333</v>
      </c>
      <c r="AE351" s="4">
        <v>64</v>
      </c>
      <c r="AF351" s="4">
        <v>64</v>
      </c>
      <c r="AG351" s="4">
        <f t="shared" si="103"/>
        <v>64</v>
      </c>
      <c r="AI351" t="e">
        <f t="shared" si="96"/>
        <v>#N/A</v>
      </c>
      <c r="AJ351">
        <v>7300</v>
      </c>
      <c r="AK351" s="2">
        <v>7300</v>
      </c>
      <c r="AL351" s="2">
        <f t="shared" si="104"/>
        <v>7300</v>
      </c>
      <c r="AM351" s="4"/>
      <c r="AN351" t="e">
        <f>VLOOKUP([1]!Tabelle13[[#This Row],[Vlookup this ID for freight costs]],$AL$2:$AL$6811,2,FALSE)</f>
        <v>#REF!</v>
      </c>
      <c r="AP351">
        <v>2.54</v>
      </c>
      <c r="AQ351">
        <v>2.54</v>
      </c>
      <c r="AR351" s="4">
        <v>31</v>
      </c>
      <c r="AS351" s="4">
        <v>1</v>
      </c>
      <c r="AT351" s="4">
        <v>2014</v>
      </c>
      <c r="AU351" s="4">
        <v>29</v>
      </c>
      <c r="AV351" s="4">
        <v>1</v>
      </c>
      <c r="AW351" s="4">
        <v>2014</v>
      </c>
      <c r="AX351" t="str">
        <f t="shared" si="97"/>
        <v>No Delay</v>
      </c>
      <c r="AY351">
        <f t="shared" si="98"/>
        <v>0</v>
      </c>
    </row>
    <row r="352" spans="1:51" ht="16" x14ac:dyDescent="0.2">
      <c r="A352" s="3">
        <v>5905</v>
      </c>
      <c r="B352" s="1" t="s">
        <v>98</v>
      </c>
      <c r="C352" s="1" t="s">
        <v>99</v>
      </c>
      <c r="D352" s="1" t="s">
        <v>74</v>
      </c>
      <c r="E352" s="1" t="s">
        <v>53</v>
      </c>
      <c r="F352" s="1" t="s">
        <v>53</v>
      </c>
      <c r="G352" s="13" t="s">
        <v>619</v>
      </c>
      <c r="H352" s="12">
        <v>39699</v>
      </c>
      <c r="I352" s="12" t="s">
        <v>619</v>
      </c>
      <c r="J352" s="12">
        <v>39699</v>
      </c>
      <c r="K352" s="4">
        <v>1055</v>
      </c>
      <c r="L352" s="1" t="s">
        <v>146</v>
      </c>
      <c r="M352" s="1" t="s">
        <v>620</v>
      </c>
      <c r="N352" s="1" t="s">
        <v>621</v>
      </c>
      <c r="O352" s="1" t="s">
        <v>622</v>
      </c>
      <c r="P352">
        <v>240</v>
      </c>
      <c r="Q352">
        <v>132</v>
      </c>
      <c r="R352">
        <v>1990.56</v>
      </c>
      <c r="S352">
        <v>15.08</v>
      </c>
      <c r="T352">
        <v>0.06</v>
      </c>
      <c r="U352">
        <f t="shared" si="94"/>
        <v>1990.56</v>
      </c>
      <c r="V352">
        <f t="shared" si="95"/>
        <v>31680</v>
      </c>
      <c r="W352" s="1" t="s">
        <v>623</v>
      </c>
      <c r="X352" s="6" t="s">
        <v>1508</v>
      </c>
      <c r="Y352" s="1" t="s">
        <v>624</v>
      </c>
      <c r="Z352" s="3">
        <v>12360</v>
      </c>
      <c r="AA352" s="4">
        <f t="shared" si="99"/>
        <v>65</v>
      </c>
      <c r="AB352" s="4">
        <f t="shared" si="100"/>
        <v>2259.2269155999998</v>
      </c>
      <c r="AC352" s="4">
        <f t="shared" si="101"/>
        <v>65</v>
      </c>
      <c r="AD352" s="4">
        <f t="shared" si="102"/>
        <v>1672.6607924999998</v>
      </c>
      <c r="AE352" s="4">
        <v>65</v>
      </c>
      <c r="AF352" s="4">
        <v>65</v>
      </c>
      <c r="AG352" s="4">
        <f t="shared" si="103"/>
        <v>65</v>
      </c>
      <c r="AH352" s="4">
        <v>11161</v>
      </c>
      <c r="AI352">
        <f t="shared" si="96"/>
        <v>14311</v>
      </c>
      <c r="AJ352">
        <v>633</v>
      </c>
      <c r="AK352" s="2">
        <v>633</v>
      </c>
      <c r="AL352" s="2">
        <f t="shared" si="104"/>
        <v>633</v>
      </c>
      <c r="AM352" s="4"/>
      <c r="AN352" t="e">
        <f>VLOOKUP([1]!Tabelle13[[#This Row],[Vlookup this ID for freight costs]],$AL$2:$AL$6811,2,FALSE)</f>
        <v>#REF!</v>
      </c>
      <c r="AP352">
        <v>3.18</v>
      </c>
      <c r="AQ352">
        <v>3.18</v>
      </c>
      <c r="AR352" s="4">
        <v>8</v>
      </c>
      <c r="AS352" s="4">
        <v>9</v>
      </c>
      <c r="AT352" s="4">
        <v>2008</v>
      </c>
      <c r="AU352" s="4">
        <v>8</v>
      </c>
      <c r="AV352" s="4">
        <v>9</v>
      </c>
      <c r="AW352" s="4">
        <v>2008</v>
      </c>
      <c r="AX352" t="str">
        <f t="shared" si="97"/>
        <v>No Delay</v>
      </c>
      <c r="AY352">
        <f t="shared" si="98"/>
        <v>0</v>
      </c>
    </row>
    <row r="353" spans="1:51" x14ac:dyDescent="0.2">
      <c r="A353" s="3">
        <v>12222</v>
      </c>
      <c r="B353" s="1" t="s">
        <v>625</v>
      </c>
      <c r="C353" s="1" t="s">
        <v>65</v>
      </c>
      <c r="D353" s="1" t="s">
        <v>130</v>
      </c>
      <c r="E353" s="1" t="s">
        <v>53</v>
      </c>
      <c r="F353" s="1" t="s">
        <v>53</v>
      </c>
      <c r="G353" s="13" t="s">
        <v>626</v>
      </c>
      <c r="H353" s="12">
        <v>39678</v>
      </c>
      <c r="I353" s="12" t="s">
        <v>626</v>
      </c>
      <c r="J353" s="12">
        <v>39678</v>
      </c>
      <c r="K353" s="4">
        <v>1014</v>
      </c>
      <c r="L353" s="1" t="s">
        <v>146</v>
      </c>
      <c r="M353" s="1" t="s">
        <v>132</v>
      </c>
      <c r="N353" s="1" t="s">
        <v>171</v>
      </c>
      <c r="O353" s="1" t="s">
        <v>93</v>
      </c>
      <c r="P353">
        <v>60</v>
      </c>
      <c r="Q353">
        <v>1300</v>
      </c>
      <c r="R353">
        <v>3770</v>
      </c>
      <c r="S353">
        <v>2.9</v>
      </c>
      <c r="T353">
        <v>0.05</v>
      </c>
      <c r="U353">
        <f t="shared" si="94"/>
        <v>3770</v>
      </c>
      <c r="V353">
        <f t="shared" si="95"/>
        <v>78000</v>
      </c>
      <c r="W353" s="1" t="s">
        <v>155</v>
      </c>
      <c r="X353" s="1" t="s">
        <v>1236</v>
      </c>
      <c r="Y353" s="1" t="s">
        <v>156</v>
      </c>
      <c r="Z353" s="3">
        <v>7726</v>
      </c>
      <c r="AA353" s="4">
        <f t="shared" si="99"/>
        <v>65</v>
      </c>
      <c r="AB353" s="4">
        <f t="shared" si="100"/>
        <v>2387.4123460000001</v>
      </c>
      <c r="AC353" s="4">
        <f t="shared" si="101"/>
        <v>65</v>
      </c>
      <c r="AD353" s="4">
        <f t="shared" si="102"/>
        <v>2500.5540324444446</v>
      </c>
      <c r="AE353" s="4">
        <v>65</v>
      </c>
      <c r="AF353" s="4">
        <v>65</v>
      </c>
      <c r="AG353" s="4">
        <f t="shared" si="103"/>
        <v>65</v>
      </c>
      <c r="AI353" t="e">
        <f t="shared" si="96"/>
        <v>#N/A</v>
      </c>
      <c r="AJ353">
        <v>1020.98</v>
      </c>
      <c r="AK353" s="2">
        <v>1020.98</v>
      </c>
      <c r="AL353" s="2">
        <f t="shared" si="104"/>
        <v>1020.98</v>
      </c>
      <c r="AM353" s="4"/>
      <c r="AN353" t="e">
        <f>VLOOKUP([1]!Tabelle13[[#This Row],[Vlookup this ID for freight costs]],$AL$2:$AL$6811,2,FALSE)</f>
        <v>#REF!</v>
      </c>
      <c r="AP353">
        <v>6.03</v>
      </c>
      <c r="AQ353">
        <v>6.03</v>
      </c>
      <c r="AR353" s="4">
        <v>18</v>
      </c>
      <c r="AS353" s="4">
        <v>8</v>
      </c>
      <c r="AT353" s="4">
        <v>2008</v>
      </c>
      <c r="AU353" s="4">
        <v>18</v>
      </c>
      <c r="AV353" s="4">
        <v>8</v>
      </c>
      <c r="AW353" s="4">
        <v>2008</v>
      </c>
      <c r="AX353" t="str">
        <f t="shared" si="97"/>
        <v>No Delay</v>
      </c>
      <c r="AY353">
        <f t="shared" si="98"/>
        <v>0</v>
      </c>
    </row>
    <row r="354" spans="1:51" x14ac:dyDescent="0.2">
      <c r="A354" s="3">
        <v>82303</v>
      </c>
      <c r="B354" s="1" t="s">
        <v>151</v>
      </c>
      <c r="C354" s="1" t="s">
        <v>65</v>
      </c>
      <c r="D354" s="1" t="s">
        <v>130</v>
      </c>
      <c r="E354" s="1" t="s">
        <v>152</v>
      </c>
      <c r="F354" s="1" t="s">
        <v>152</v>
      </c>
      <c r="G354" s="13" t="s">
        <v>194</v>
      </c>
      <c r="H354" s="12">
        <v>40287</v>
      </c>
      <c r="I354" s="12" t="s">
        <v>195</v>
      </c>
      <c r="J354" s="12">
        <v>40268</v>
      </c>
      <c r="K354" s="4">
        <v>2285</v>
      </c>
      <c r="L354" s="1" t="s">
        <v>146</v>
      </c>
      <c r="M354" s="1" t="s">
        <v>132</v>
      </c>
      <c r="N354" s="1" t="s">
        <v>238</v>
      </c>
      <c r="O354" s="1" t="s">
        <v>93</v>
      </c>
      <c r="P354">
        <v>30</v>
      </c>
      <c r="Q354">
        <v>799</v>
      </c>
      <c r="R354">
        <v>7990</v>
      </c>
      <c r="S354">
        <v>10</v>
      </c>
      <c r="T354">
        <v>0.33</v>
      </c>
      <c r="U354">
        <f t="shared" si="94"/>
        <v>7990</v>
      </c>
      <c r="V354">
        <f t="shared" si="95"/>
        <v>23970</v>
      </c>
      <c r="W354" s="1" t="s">
        <v>160</v>
      </c>
      <c r="X354" s="1" t="s">
        <v>1236</v>
      </c>
      <c r="Y354" s="1" t="s">
        <v>161</v>
      </c>
      <c r="Z354" s="3">
        <v>7348</v>
      </c>
      <c r="AA354" s="4">
        <f t="shared" si="99"/>
        <v>65</v>
      </c>
      <c r="AB354" s="4">
        <f t="shared" si="100"/>
        <v>2332.4286981999999</v>
      </c>
      <c r="AC354" s="4">
        <f t="shared" si="101"/>
        <v>65</v>
      </c>
      <c r="AD354" s="4">
        <f t="shared" si="102"/>
        <v>1122.3174240000001</v>
      </c>
      <c r="AE354" s="4">
        <v>65</v>
      </c>
      <c r="AF354" s="4">
        <v>65</v>
      </c>
      <c r="AG354" s="4">
        <f t="shared" si="103"/>
        <v>65</v>
      </c>
      <c r="AI354" t="e">
        <f t="shared" si="96"/>
        <v>#N/A</v>
      </c>
      <c r="AJ354" t="s">
        <v>81</v>
      </c>
      <c r="AK354" s="2"/>
      <c r="AL354" s="2" t="str">
        <f t="shared" si="104"/>
        <v>Freight Included in Commodity Cost</v>
      </c>
      <c r="AM354" s="4"/>
      <c r="AN354" t="e">
        <f>VLOOKUP([1]!Tabelle13[[#This Row],[Vlookup this ID for freight costs]],$AL$2:$AL$6811,2,FALSE)</f>
        <v>#REF!</v>
      </c>
      <c r="AP354">
        <v>17.23</v>
      </c>
      <c r="AQ354">
        <v>17.23</v>
      </c>
      <c r="AR354" s="4">
        <v>19</v>
      </c>
      <c r="AS354" s="4">
        <v>4</v>
      </c>
      <c r="AT354" s="4">
        <v>2010</v>
      </c>
      <c r="AU354" s="4">
        <v>31</v>
      </c>
      <c r="AV354" s="4">
        <v>3</v>
      </c>
      <c r="AW354" s="4">
        <v>2010</v>
      </c>
      <c r="AX354" t="str">
        <f t="shared" si="97"/>
        <v>No Delay</v>
      </c>
      <c r="AY354">
        <f t="shared" si="98"/>
        <v>0</v>
      </c>
    </row>
    <row r="355" spans="1:51" x14ac:dyDescent="0.2">
      <c r="A355" s="3">
        <v>85664</v>
      </c>
      <c r="B355" s="1" t="s">
        <v>151</v>
      </c>
      <c r="C355" s="1" t="s">
        <v>65</v>
      </c>
      <c r="D355" s="1" t="s">
        <v>130</v>
      </c>
      <c r="E355" s="1" t="s">
        <v>152</v>
      </c>
      <c r="F355" s="1" t="s">
        <v>152</v>
      </c>
      <c r="G355" s="13" t="s">
        <v>194</v>
      </c>
      <c r="H355" s="12">
        <v>40287</v>
      </c>
      <c r="I355" s="12" t="s">
        <v>195</v>
      </c>
      <c r="J355" s="12">
        <v>40268</v>
      </c>
      <c r="K355" s="4">
        <v>2319</v>
      </c>
      <c r="L355" s="1" t="s">
        <v>146</v>
      </c>
      <c r="M355" s="1" t="s">
        <v>132</v>
      </c>
      <c r="N355" s="1" t="s">
        <v>167</v>
      </c>
      <c r="O355" s="1" t="s">
        <v>93</v>
      </c>
      <c r="P355">
        <v>30</v>
      </c>
      <c r="Q355">
        <v>751</v>
      </c>
      <c r="R355">
        <v>3852.63</v>
      </c>
      <c r="S355">
        <v>5.13</v>
      </c>
      <c r="T355">
        <v>0.17</v>
      </c>
      <c r="U355">
        <f t="shared" si="94"/>
        <v>3852.63</v>
      </c>
      <c r="V355">
        <f t="shared" si="95"/>
        <v>22530</v>
      </c>
      <c r="W355" s="1" t="s">
        <v>155</v>
      </c>
      <c r="X355" s="1" t="s">
        <v>1236</v>
      </c>
      <c r="Y355" s="1" t="s">
        <v>156</v>
      </c>
      <c r="Z355" s="3">
        <v>7726</v>
      </c>
      <c r="AA355" s="4">
        <f t="shared" si="99"/>
        <v>65</v>
      </c>
      <c r="AB355" s="4">
        <f t="shared" si="100"/>
        <v>2327.1608037999999</v>
      </c>
      <c r="AC355" s="4">
        <f t="shared" si="101"/>
        <v>65</v>
      </c>
      <c r="AD355" s="4">
        <f t="shared" si="102"/>
        <v>272.60000000000002</v>
      </c>
      <c r="AE355" s="4">
        <v>65</v>
      </c>
      <c r="AF355" s="4">
        <v>65</v>
      </c>
      <c r="AG355" s="4">
        <f t="shared" si="103"/>
        <v>65</v>
      </c>
      <c r="AI355" t="e">
        <f t="shared" si="96"/>
        <v>#N/A</v>
      </c>
      <c r="AJ355" t="s">
        <v>81</v>
      </c>
      <c r="AK355" s="2"/>
      <c r="AL355" s="2" t="str">
        <f t="shared" si="104"/>
        <v>Freight Included in Commodity Cost</v>
      </c>
      <c r="AM355" s="4"/>
      <c r="AN355" t="e">
        <f>VLOOKUP([1]!Tabelle13[[#This Row],[Vlookup this ID for freight costs]],$AL$2:$AL$6811,2,FALSE)</f>
        <v>#REF!</v>
      </c>
      <c r="AP355">
        <v>8.31</v>
      </c>
      <c r="AQ355">
        <v>8.31</v>
      </c>
      <c r="AR355" s="4">
        <v>19</v>
      </c>
      <c r="AS355" s="4">
        <v>4</v>
      </c>
      <c r="AT355" s="4">
        <v>2010</v>
      </c>
      <c r="AU355" s="4">
        <v>31</v>
      </c>
      <c r="AV355" s="4">
        <v>3</v>
      </c>
      <c r="AW355" s="4">
        <v>2010</v>
      </c>
      <c r="AX355" t="str">
        <f t="shared" si="97"/>
        <v>No Delay</v>
      </c>
      <c r="AY355">
        <f t="shared" si="98"/>
        <v>0</v>
      </c>
    </row>
    <row r="356" spans="1:51" x14ac:dyDescent="0.2">
      <c r="A356" s="3">
        <v>86723</v>
      </c>
      <c r="B356" s="1" t="s">
        <v>151</v>
      </c>
      <c r="C356" s="1" t="s">
        <v>65</v>
      </c>
      <c r="D356" s="1" t="s">
        <v>130</v>
      </c>
      <c r="E356" s="1" t="s">
        <v>152</v>
      </c>
      <c r="F356" s="1" t="s">
        <v>152</v>
      </c>
      <c r="G356" s="13" t="s">
        <v>534</v>
      </c>
      <c r="H356" s="12">
        <v>41912</v>
      </c>
      <c r="I356" s="12" t="s">
        <v>627</v>
      </c>
      <c r="J356" s="12">
        <v>41887</v>
      </c>
      <c r="K356" s="4">
        <v>5936</v>
      </c>
      <c r="L356" s="1" t="s">
        <v>146</v>
      </c>
      <c r="M356" s="1" t="s">
        <v>132</v>
      </c>
      <c r="N356" s="1" t="s">
        <v>200</v>
      </c>
      <c r="O356" s="1" t="s">
        <v>93</v>
      </c>
      <c r="P356">
        <v>90</v>
      </c>
      <c r="Q356">
        <v>635</v>
      </c>
      <c r="R356">
        <v>5905.5</v>
      </c>
      <c r="S356">
        <v>9.3000000000000007</v>
      </c>
      <c r="T356">
        <v>0.1</v>
      </c>
      <c r="U356">
        <f t="shared" si="94"/>
        <v>5905.5</v>
      </c>
      <c r="V356">
        <f t="shared" si="95"/>
        <v>57150</v>
      </c>
      <c r="W356" s="1" t="s">
        <v>197</v>
      </c>
      <c r="X356" s="1" t="s">
        <v>1236</v>
      </c>
      <c r="Y356" s="1" t="s">
        <v>3082</v>
      </c>
      <c r="Z356" s="3">
        <v>7428</v>
      </c>
      <c r="AA356" s="4">
        <f t="shared" si="99"/>
        <v>65</v>
      </c>
      <c r="AB356" s="4">
        <f t="shared" si="100"/>
        <v>2314.4300589999998</v>
      </c>
      <c r="AC356" s="4">
        <f t="shared" si="101"/>
        <v>65</v>
      </c>
      <c r="AD356" s="4">
        <f t="shared" si="102"/>
        <v>65</v>
      </c>
      <c r="AE356" s="4">
        <v>65</v>
      </c>
      <c r="AF356" s="4">
        <v>65</v>
      </c>
      <c r="AG356" s="4">
        <f t="shared" si="103"/>
        <v>65</v>
      </c>
      <c r="AI356" t="e">
        <f t="shared" si="96"/>
        <v>#N/A</v>
      </c>
      <c r="AJ356">
        <v>177</v>
      </c>
      <c r="AK356" s="2">
        <v>177</v>
      </c>
      <c r="AL356" s="2">
        <f t="shared" si="104"/>
        <v>177</v>
      </c>
      <c r="AM356" s="4"/>
      <c r="AN356" t="e">
        <f>VLOOKUP([1]!Tabelle13[[#This Row],[Vlookup this ID for freight costs]],$AL$2:$AL$6811,2,FALSE)</f>
        <v>#REF!</v>
      </c>
      <c r="AP356">
        <v>6.07</v>
      </c>
      <c r="AQ356">
        <v>6.07</v>
      </c>
      <c r="AR356" s="4">
        <v>30</v>
      </c>
      <c r="AS356" s="4">
        <v>9</v>
      </c>
      <c r="AT356" s="4">
        <v>2014</v>
      </c>
      <c r="AU356" s="4">
        <v>5</v>
      </c>
      <c r="AV356" s="4">
        <v>9</v>
      </c>
      <c r="AW356" s="4">
        <v>2014</v>
      </c>
      <c r="AX356" t="str">
        <f t="shared" si="97"/>
        <v>No Delay</v>
      </c>
      <c r="AY356">
        <f t="shared" si="98"/>
        <v>0</v>
      </c>
    </row>
    <row r="357" spans="1:51" x14ac:dyDescent="0.2">
      <c r="A357" s="3">
        <v>21825</v>
      </c>
      <c r="B357" s="1" t="s">
        <v>175</v>
      </c>
      <c r="C357" s="1" t="s">
        <v>165</v>
      </c>
      <c r="D357" s="1" t="s">
        <v>266</v>
      </c>
      <c r="E357" s="1" t="s">
        <v>53</v>
      </c>
      <c r="F357" s="1" t="s">
        <v>53</v>
      </c>
      <c r="G357" s="13" t="s">
        <v>628</v>
      </c>
      <c r="H357" s="12">
        <v>41593</v>
      </c>
      <c r="I357" s="12" t="s">
        <v>628</v>
      </c>
      <c r="J357" s="12">
        <v>41593</v>
      </c>
      <c r="K357" s="4">
        <v>5033</v>
      </c>
      <c r="L357" s="1" t="s">
        <v>146</v>
      </c>
      <c r="M357" s="1" t="s">
        <v>423</v>
      </c>
      <c r="N357" s="1" t="s">
        <v>424</v>
      </c>
      <c r="O357" s="1" t="s">
        <v>425</v>
      </c>
      <c r="P357">
        <v>60</v>
      </c>
      <c r="Q357">
        <v>417</v>
      </c>
      <c r="R357">
        <v>2856.45</v>
      </c>
      <c r="S357">
        <v>6.85</v>
      </c>
      <c r="T357">
        <v>0.11</v>
      </c>
      <c r="U357">
        <f t="shared" si="94"/>
        <v>2856.45</v>
      </c>
      <c r="V357">
        <f t="shared" si="95"/>
        <v>25020</v>
      </c>
      <c r="W357" s="1" t="s">
        <v>394</v>
      </c>
      <c r="X357" s="1" t="s">
        <v>112</v>
      </c>
      <c r="Y357" s="1" t="s">
        <v>112</v>
      </c>
      <c r="Z357" s="3">
        <v>5956</v>
      </c>
      <c r="AA357" s="4">
        <f t="shared" si="99"/>
        <v>65</v>
      </c>
      <c r="AB357" s="4">
        <f t="shared" si="100"/>
        <v>2290.5050385999998</v>
      </c>
      <c r="AC357" s="4">
        <f t="shared" si="101"/>
        <v>65</v>
      </c>
      <c r="AD357" s="4">
        <f t="shared" si="102"/>
        <v>65</v>
      </c>
      <c r="AE357" s="4">
        <v>65</v>
      </c>
      <c r="AF357" s="4">
        <v>65</v>
      </c>
      <c r="AG357" s="4">
        <f t="shared" si="103"/>
        <v>65</v>
      </c>
      <c r="AI357" t="e">
        <f t="shared" si="96"/>
        <v>#N/A</v>
      </c>
      <c r="AJ357">
        <v>887.67</v>
      </c>
      <c r="AK357" s="2">
        <v>887.67</v>
      </c>
      <c r="AL357" s="2">
        <f t="shared" si="104"/>
        <v>887.67</v>
      </c>
      <c r="AM357" s="4"/>
      <c r="AN357" t="e">
        <f>VLOOKUP([1]!Tabelle13[[#This Row],[Vlookup this ID for freight costs]],$AL$2:$AL$6811,2,FALSE)</f>
        <v>#REF!</v>
      </c>
      <c r="AP357">
        <v>3.53</v>
      </c>
      <c r="AQ357">
        <v>3.53</v>
      </c>
      <c r="AR357" s="4">
        <v>15</v>
      </c>
      <c r="AS357" s="4">
        <v>11</v>
      </c>
      <c r="AT357" s="4">
        <v>2013</v>
      </c>
      <c r="AU357" s="4">
        <v>15</v>
      </c>
      <c r="AV357" s="4">
        <v>11</v>
      </c>
      <c r="AW357" s="4">
        <v>2013</v>
      </c>
      <c r="AX357" t="str">
        <f t="shared" si="97"/>
        <v>No Delay</v>
      </c>
      <c r="AY357">
        <f t="shared" si="98"/>
        <v>0</v>
      </c>
    </row>
    <row r="358" spans="1:51" x14ac:dyDescent="0.2">
      <c r="A358" s="3">
        <v>10985</v>
      </c>
      <c r="B358" s="1" t="s">
        <v>133</v>
      </c>
      <c r="C358" s="1" t="s">
        <v>51</v>
      </c>
      <c r="D358" s="1" t="s">
        <v>130</v>
      </c>
      <c r="E358" s="1" t="s">
        <v>53</v>
      </c>
      <c r="F358" s="1" t="s">
        <v>53</v>
      </c>
      <c r="G358" s="13" t="s">
        <v>629</v>
      </c>
      <c r="H358" s="12">
        <v>39833</v>
      </c>
      <c r="I358" s="12" t="s">
        <v>629</v>
      </c>
      <c r="J358" s="12">
        <v>39833</v>
      </c>
      <c r="K358" s="4">
        <v>1304</v>
      </c>
      <c r="L358" s="1" t="s">
        <v>146</v>
      </c>
      <c r="M358" s="1" t="s">
        <v>132</v>
      </c>
      <c r="N358" s="1" t="s">
        <v>275</v>
      </c>
      <c r="O358" s="1" t="s">
        <v>93</v>
      </c>
      <c r="P358">
        <v>60</v>
      </c>
      <c r="Q358">
        <v>720</v>
      </c>
      <c r="R358">
        <v>6732</v>
      </c>
      <c r="S358">
        <v>9.35</v>
      </c>
      <c r="T358">
        <v>0.16</v>
      </c>
      <c r="U358">
        <f t="shared" si="94"/>
        <v>6732</v>
      </c>
      <c r="V358">
        <f t="shared" si="95"/>
        <v>43200</v>
      </c>
      <c r="W358" s="1" t="s">
        <v>155</v>
      </c>
      <c r="X358" s="1" t="s">
        <v>1236</v>
      </c>
      <c r="Y358" s="1" t="s">
        <v>156</v>
      </c>
      <c r="Z358" s="3">
        <v>6318</v>
      </c>
      <c r="AA358" s="4">
        <f t="shared" si="99"/>
        <v>66</v>
      </c>
      <c r="AB358" s="4">
        <f t="shared" si="100"/>
        <v>2323.7586219999998</v>
      </c>
      <c r="AC358" s="4">
        <f t="shared" si="101"/>
        <v>66</v>
      </c>
      <c r="AD358" s="4">
        <f t="shared" si="102"/>
        <v>1234.594161</v>
      </c>
      <c r="AE358" s="4">
        <v>66</v>
      </c>
      <c r="AF358" s="4">
        <v>66</v>
      </c>
      <c r="AG358" s="4">
        <f t="shared" si="103"/>
        <v>66</v>
      </c>
      <c r="AH358" s="4">
        <v>82527</v>
      </c>
      <c r="AI358">
        <f t="shared" si="96"/>
        <v>5212</v>
      </c>
      <c r="AJ358">
        <v>772.04</v>
      </c>
      <c r="AK358" s="2">
        <v>772.04</v>
      </c>
      <c r="AL358" s="2">
        <f t="shared" si="104"/>
        <v>772.04</v>
      </c>
      <c r="AM358" s="4"/>
      <c r="AN358" t="e">
        <f>VLOOKUP([1]!Tabelle13[[#This Row],[Vlookup this ID for freight costs]],$AL$2:$AL$6811,2,FALSE)</f>
        <v>#REF!</v>
      </c>
      <c r="AP358">
        <v>13.19</v>
      </c>
      <c r="AQ358">
        <v>13.19</v>
      </c>
      <c r="AR358" s="4">
        <v>20</v>
      </c>
      <c r="AS358" s="4">
        <v>1</v>
      </c>
      <c r="AT358" s="4">
        <v>2009</v>
      </c>
      <c r="AU358" s="4">
        <v>20</v>
      </c>
      <c r="AV358" s="4">
        <v>1</v>
      </c>
      <c r="AW358" s="4">
        <v>2009</v>
      </c>
      <c r="AX358" t="str">
        <f t="shared" si="97"/>
        <v>No Delay</v>
      </c>
      <c r="AY358">
        <f t="shared" si="98"/>
        <v>0</v>
      </c>
    </row>
    <row r="359" spans="1:51" x14ac:dyDescent="0.2">
      <c r="A359" s="3">
        <v>11637</v>
      </c>
      <c r="B359" s="1" t="s">
        <v>164</v>
      </c>
      <c r="C359" s="1" t="s">
        <v>165</v>
      </c>
      <c r="D359" s="1" t="s">
        <v>130</v>
      </c>
      <c r="E359" s="1" t="s">
        <v>53</v>
      </c>
      <c r="F359" s="1" t="s">
        <v>53</v>
      </c>
      <c r="G359" s="13" t="s">
        <v>246</v>
      </c>
      <c r="H359" s="12">
        <v>39965</v>
      </c>
      <c r="I359" s="12" t="s">
        <v>246</v>
      </c>
      <c r="J359" s="12">
        <v>39965</v>
      </c>
      <c r="K359" s="4">
        <v>1573</v>
      </c>
      <c r="L359" s="1" t="s">
        <v>146</v>
      </c>
      <c r="M359" s="1" t="s">
        <v>132</v>
      </c>
      <c r="N359" s="1" t="s">
        <v>275</v>
      </c>
      <c r="O359" s="1" t="s">
        <v>93</v>
      </c>
      <c r="P359">
        <v>60</v>
      </c>
      <c r="Q359">
        <v>685</v>
      </c>
      <c r="R359">
        <v>6000.6</v>
      </c>
      <c r="S359">
        <v>8.76</v>
      </c>
      <c r="T359">
        <v>0.15</v>
      </c>
      <c r="U359">
        <f t="shared" si="94"/>
        <v>6000.5999999999995</v>
      </c>
      <c r="V359">
        <f t="shared" si="95"/>
        <v>41100</v>
      </c>
      <c r="W359" s="1" t="s">
        <v>160</v>
      </c>
      <c r="X359" s="1" t="s">
        <v>1236</v>
      </c>
      <c r="Y359" s="1" t="s">
        <v>161</v>
      </c>
      <c r="Z359" s="3">
        <v>5149</v>
      </c>
      <c r="AA359" s="4">
        <f t="shared" si="99"/>
        <v>67</v>
      </c>
      <c r="AB359" s="4">
        <f t="shared" si="100"/>
        <v>2319.917449</v>
      </c>
      <c r="AC359" s="4">
        <f t="shared" si="101"/>
        <v>67</v>
      </c>
      <c r="AD359" s="4">
        <f t="shared" si="102"/>
        <v>1575.4033133333335</v>
      </c>
      <c r="AE359" s="4">
        <v>67</v>
      </c>
      <c r="AF359" s="4">
        <v>67</v>
      </c>
      <c r="AG359" s="4">
        <f t="shared" si="103"/>
        <v>67</v>
      </c>
      <c r="AH359" s="4">
        <v>84884</v>
      </c>
      <c r="AI359">
        <f t="shared" si="96"/>
        <v>1928</v>
      </c>
      <c r="AJ359">
        <v>1122.8699999999999</v>
      </c>
      <c r="AK359" s="2">
        <v>1122.8699999999999</v>
      </c>
      <c r="AL359" s="2">
        <f t="shared" si="104"/>
        <v>1122.8699999999999</v>
      </c>
      <c r="AM359" s="4"/>
      <c r="AN359" t="e">
        <f>VLOOKUP([1]!Tabelle13[[#This Row],[Vlookup this ID for freight costs]],$AL$2:$AL$6811,2,FALSE)</f>
        <v>#REF!</v>
      </c>
      <c r="AP359">
        <v>11.76</v>
      </c>
      <c r="AQ359">
        <v>11.76</v>
      </c>
      <c r="AR359" s="4">
        <v>1</v>
      </c>
      <c r="AS359" s="4">
        <v>6</v>
      </c>
      <c r="AT359" s="4">
        <v>2009</v>
      </c>
      <c r="AU359" s="4">
        <v>1</v>
      </c>
      <c r="AV359" s="4">
        <v>6</v>
      </c>
      <c r="AW359" s="4">
        <v>2009</v>
      </c>
      <c r="AX359" t="str">
        <f t="shared" si="97"/>
        <v>No Delay</v>
      </c>
      <c r="AY359">
        <f t="shared" si="98"/>
        <v>0</v>
      </c>
    </row>
    <row r="360" spans="1:51" x14ac:dyDescent="0.2">
      <c r="A360" s="3">
        <v>83975</v>
      </c>
      <c r="B360" s="1" t="s">
        <v>175</v>
      </c>
      <c r="C360" s="1" t="s">
        <v>165</v>
      </c>
      <c r="D360" s="1" t="s">
        <v>130</v>
      </c>
      <c r="E360" s="1" t="s">
        <v>101</v>
      </c>
      <c r="F360" s="1" t="s">
        <v>101</v>
      </c>
      <c r="G360" s="13" t="s">
        <v>630</v>
      </c>
      <c r="H360" s="12">
        <v>40220</v>
      </c>
      <c r="I360" s="12" t="s">
        <v>631</v>
      </c>
      <c r="J360" s="12">
        <v>40207</v>
      </c>
      <c r="K360" s="4">
        <v>2172</v>
      </c>
      <c r="L360" s="1" t="s">
        <v>146</v>
      </c>
      <c r="M360" s="1" t="s">
        <v>132</v>
      </c>
      <c r="N360" s="1" t="s">
        <v>275</v>
      </c>
      <c r="O360" s="1" t="s">
        <v>93</v>
      </c>
      <c r="P360">
        <v>60</v>
      </c>
      <c r="Q360">
        <v>380</v>
      </c>
      <c r="R360">
        <v>3328.8</v>
      </c>
      <c r="S360">
        <v>8.76</v>
      </c>
      <c r="T360">
        <v>0.15</v>
      </c>
      <c r="U360">
        <f t="shared" si="94"/>
        <v>3328.7999999999997</v>
      </c>
      <c r="V360">
        <f t="shared" si="95"/>
        <v>22800</v>
      </c>
      <c r="W360" s="1" t="s">
        <v>160</v>
      </c>
      <c r="X360" s="1" t="s">
        <v>1236</v>
      </c>
      <c r="Y360" s="1" t="s">
        <v>161</v>
      </c>
      <c r="Z360" s="3">
        <v>10896</v>
      </c>
      <c r="AA360" s="4">
        <f t="shared" si="99"/>
        <v>67</v>
      </c>
      <c r="AB360" s="4">
        <f t="shared" si="100"/>
        <v>2286.4443700000002</v>
      </c>
      <c r="AC360" s="4">
        <f t="shared" si="101"/>
        <v>67</v>
      </c>
      <c r="AD360" s="4">
        <f t="shared" si="102"/>
        <v>1197.616585</v>
      </c>
      <c r="AE360" s="4">
        <v>67</v>
      </c>
      <c r="AF360" s="4">
        <v>67</v>
      </c>
      <c r="AG360" s="4">
        <f t="shared" si="103"/>
        <v>67</v>
      </c>
      <c r="AI360" t="e">
        <f t="shared" si="96"/>
        <v>#N/A</v>
      </c>
      <c r="AJ360">
        <v>1549.83</v>
      </c>
      <c r="AK360" s="2">
        <v>1549.83</v>
      </c>
      <c r="AL360" s="2">
        <f t="shared" si="104"/>
        <v>1549.83</v>
      </c>
      <c r="AM360" s="4"/>
      <c r="AN360" t="e">
        <f>VLOOKUP([1]!Tabelle13[[#This Row],[Vlookup this ID for freight costs]],$AL$2:$AL$6811,2,FALSE)</f>
        <v>#REF!</v>
      </c>
      <c r="AP360">
        <v>7.18</v>
      </c>
      <c r="AQ360">
        <v>7.18</v>
      </c>
      <c r="AR360" s="4">
        <v>11</v>
      </c>
      <c r="AS360" s="4">
        <v>2</v>
      </c>
      <c r="AT360" s="4">
        <v>2010</v>
      </c>
      <c r="AU360" s="4">
        <v>29</v>
      </c>
      <c r="AV360" s="4">
        <v>1</v>
      </c>
      <c r="AW360" s="4">
        <v>2010</v>
      </c>
      <c r="AX360" t="str">
        <f t="shared" si="97"/>
        <v>No Delay</v>
      </c>
      <c r="AY360">
        <f t="shared" si="98"/>
        <v>0</v>
      </c>
    </row>
    <row r="361" spans="1:51" x14ac:dyDescent="0.2">
      <c r="A361" s="3">
        <v>85085</v>
      </c>
      <c r="B361" s="1" t="s">
        <v>175</v>
      </c>
      <c r="C361" s="1" t="s">
        <v>165</v>
      </c>
      <c r="D361" s="1" t="s">
        <v>130</v>
      </c>
      <c r="E361" s="1" t="s">
        <v>101</v>
      </c>
      <c r="F361" s="1" t="s">
        <v>101</v>
      </c>
      <c r="G361" s="13" t="s">
        <v>630</v>
      </c>
      <c r="H361" s="12">
        <v>40220</v>
      </c>
      <c r="I361" s="12" t="s">
        <v>631</v>
      </c>
      <c r="J361" s="12">
        <v>40207</v>
      </c>
      <c r="K361" s="4">
        <v>2173</v>
      </c>
      <c r="L361" s="1" t="s">
        <v>146</v>
      </c>
      <c r="M361" s="1" t="s">
        <v>132</v>
      </c>
      <c r="N361" s="1" t="s">
        <v>265</v>
      </c>
      <c r="O361" s="1" t="s">
        <v>93</v>
      </c>
      <c r="P361">
        <v>60</v>
      </c>
      <c r="Q361">
        <v>200</v>
      </c>
      <c r="R361">
        <v>546</v>
      </c>
      <c r="S361">
        <v>2.73</v>
      </c>
      <c r="T361">
        <v>0.05</v>
      </c>
      <c r="U361">
        <f t="shared" si="94"/>
        <v>546</v>
      </c>
      <c r="V361">
        <f t="shared" si="95"/>
        <v>12000</v>
      </c>
      <c r="W361" s="1" t="s">
        <v>155</v>
      </c>
      <c r="X361" s="1" t="s">
        <v>1236</v>
      </c>
      <c r="Y361" s="1" t="s">
        <v>156</v>
      </c>
      <c r="Z361" s="3">
        <v>11413</v>
      </c>
      <c r="AA361" s="4">
        <f t="shared" si="99"/>
        <v>67</v>
      </c>
      <c r="AB361" s="4">
        <f t="shared" si="100"/>
        <v>2266.689766</v>
      </c>
      <c r="AC361" s="4">
        <f t="shared" si="101"/>
        <v>67</v>
      </c>
      <c r="AD361" s="4">
        <f t="shared" si="102"/>
        <v>4351.5399643846158</v>
      </c>
      <c r="AE361" s="3" t="s">
        <v>632</v>
      </c>
      <c r="AF361" s="3">
        <v>67</v>
      </c>
      <c r="AG361" s="4">
        <f>AI361</f>
        <v>67</v>
      </c>
      <c r="AH361" s="4">
        <v>83975</v>
      </c>
      <c r="AI361">
        <f t="shared" si="96"/>
        <v>67</v>
      </c>
      <c r="AJ361" t="s">
        <v>632</v>
      </c>
      <c r="AK361" s="2">
        <v>1549.83</v>
      </c>
      <c r="AL361" s="2">
        <f>AN361</f>
        <v>1549.83</v>
      </c>
      <c r="AM361" s="4">
        <v>83975</v>
      </c>
      <c r="AN361">
        <f>INDEX($AJ$2:$AJ$6811,MATCH(AM361,$A$2:$A$6811,0))</f>
        <v>1549.83</v>
      </c>
      <c r="AP361">
        <v>1.18</v>
      </c>
      <c r="AQ361">
        <v>1.18</v>
      </c>
      <c r="AR361" s="4">
        <v>11</v>
      </c>
      <c r="AS361" s="4">
        <v>2</v>
      </c>
      <c r="AT361" s="4">
        <v>2010</v>
      </c>
      <c r="AU361" s="4">
        <v>29</v>
      </c>
      <c r="AV361" s="4">
        <v>1</v>
      </c>
      <c r="AW361" s="4">
        <v>2010</v>
      </c>
      <c r="AX361" t="str">
        <f t="shared" si="97"/>
        <v>No Delay</v>
      </c>
      <c r="AY361">
        <f t="shared" si="98"/>
        <v>0</v>
      </c>
    </row>
    <row r="362" spans="1:51" x14ac:dyDescent="0.2">
      <c r="A362" s="3">
        <v>4100</v>
      </c>
      <c r="B362" s="1" t="s">
        <v>88</v>
      </c>
      <c r="C362" s="1" t="s">
        <v>89</v>
      </c>
      <c r="D362" s="1" t="s">
        <v>52</v>
      </c>
      <c r="E362" s="1" t="s">
        <v>53</v>
      </c>
      <c r="F362" s="1" t="s">
        <v>53</v>
      </c>
      <c r="G362" s="13" t="s">
        <v>633</v>
      </c>
      <c r="H362" s="12">
        <v>39380</v>
      </c>
      <c r="I362" s="12" t="s">
        <v>633</v>
      </c>
      <c r="J362" s="12">
        <v>39380</v>
      </c>
      <c r="K362" s="4">
        <v>445</v>
      </c>
      <c r="L362" s="1" t="s">
        <v>56</v>
      </c>
      <c r="M362" s="1" t="s">
        <v>634</v>
      </c>
      <c r="N362" s="1" t="s">
        <v>635</v>
      </c>
      <c r="O362" s="1" t="s">
        <v>636</v>
      </c>
      <c r="P362">
        <v>20</v>
      </c>
      <c r="Q362">
        <v>250</v>
      </c>
      <c r="R362">
        <v>6750</v>
      </c>
      <c r="S362">
        <v>27</v>
      </c>
      <c r="T362">
        <v>1.35</v>
      </c>
      <c r="U362">
        <f t="shared" si="94"/>
        <v>6750</v>
      </c>
      <c r="V362">
        <f t="shared" si="95"/>
        <v>5000</v>
      </c>
      <c r="W362" s="1" t="s">
        <v>637</v>
      </c>
      <c r="X362" s="1" t="s">
        <v>71</v>
      </c>
      <c r="Y362" s="1" t="s">
        <v>71</v>
      </c>
      <c r="Z362" s="4">
        <v>9697</v>
      </c>
      <c r="AA362" s="4">
        <f t="shared" si="99"/>
        <v>68</v>
      </c>
      <c r="AB362" s="4">
        <f>4.997+0.1387*Q362-4.826*P362+0.003501*R362</f>
        <v>-33.216250000000002</v>
      </c>
      <c r="AC362" s="4">
        <f t="shared" si="101"/>
        <v>68</v>
      </c>
      <c r="AD362" s="4">
        <f t="shared" si="102"/>
        <v>676.32117410418778</v>
      </c>
      <c r="AE362" s="4">
        <v>68</v>
      </c>
      <c r="AF362" s="4">
        <v>68</v>
      </c>
      <c r="AG362" s="4">
        <f t="shared" ref="AG362:AG371" si="105">AE362</f>
        <v>68</v>
      </c>
      <c r="AH362" s="4">
        <v>11136</v>
      </c>
      <c r="AI362">
        <f t="shared" si="96"/>
        <v>1656</v>
      </c>
      <c r="AJ362">
        <v>1711.86</v>
      </c>
      <c r="AK362" s="2">
        <v>1711.86</v>
      </c>
      <c r="AL362" s="2">
        <f t="shared" ref="AL362:AL371" si="106">AJ362</f>
        <v>1711.86</v>
      </c>
      <c r="AM362" s="4"/>
      <c r="AN362" t="e">
        <f>VLOOKUP([1]!Tabelle13[[#This Row],[Vlookup this ID for freight costs]],$AL$2:$AL$6811,2,FALSE)</f>
        <v>#REF!</v>
      </c>
      <c r="AP362">
        <v>10.8</v>
      </c>
      <c r="AQ362">
        <v>10.8</v>
      </c>
      <c r="AR362" s="4">
        <v>25</v>
      </c>
      <c r="AS362" s="4">
        <v>10</v>
      </c>
      <c r="AT362" s="4">
        <v>2007</v>
      </c>
      <c r="AU362" s="4">
        <v>25</v>
      </c>
      <c r="AV362" s="4">
        <v>10</v>
      </c>
      <c r="AW362" s="4">
        <v>2007</v>
      </c>
      <c r="AX362" t="str">
        <f t="shared" si="97"/>
        <v>No Delay</v>
      </c>
      <c r="AY362">
        <f t="shared" si="98"/>
        <v>0</v>
      </c>
    </row>
    <row r="363" spans="1:51" x14ac:dyDescent="0.2">
      <c r="A363" s="3">
        <v>35870</v>
      </c>
      <c r="B363" s="1" t="s">
        <v>175</v>
      </c>
      <c r="C363" s="1" t="s">
        <v>165</v>
      </c>
      <c r="D363" s="1" t="s">
        <v>100</v>
      </c>
      <c r="E363" s="1" t="s">
        <v>53</v>
      </c>
      <c r="F363" s="1" t="s">
        <v>53</v>
      </c>
      <c r="G363" s="13" t="s">
        <v>638</v>
      </c>
      <c r="H363" s="12">
        <v>41347</v>
      </c>
      <c r="I363" s="12" t="s">
        <v>638</v>
      </c>
      <c r="J363" s="12">
        <v>41347</v>
      </c>
      <c r="K363" s="4">
        <v>4515</v>
      </c>
      <c r="L363" s="1" t="s">
        <v>146</v>
      </c>
      <c r="M363" s="1" t="s">
        <v>240</v>
      </c>
      <c r="N363" s="1" t="s">
        <v>352</v>
      </c>
      <c r="O363" s="1" t="s">
        <v>344</v>
      </c>
      <c r="P363">
        <v>120</v>
      </c>
      <c r="Q363">
        <v>388</v>
      </c>
      <c r="R363">
        <v>25840.799999999999</v>
      </c>
      <c r="S363">
        <v>66.599999999999994</v>
      </c>
      <c r="T363">
        <v>0.55000000000000004</v>
      </c>
      <c r="U363">
        <f t="shared" si="94"/>
        <v>25840.799999999999</v>
      </c>
      <c r="V363">
        <f t="shared" si="95"/>
        <v>46560</v>
      </c>
      <c r="W363" s="1" t="s">
        <v>149</v>
      </c>
      <c r="X363" s="1" t="s">
        <v>150</v>
      </c>
      <c r="Y363" s="1" t="s">
        <v>150</v>
      </c>
      <c r="Z363" s="3">
        <v>3680</v>
      </c>
      <c r="AA363" s="4">
        <f t="shared" si="99"/>
        <v>68</v>
      </c>
      <c r="AB363" s="4">
        <f t="shared" ref="AB363:AB409" si="107" xml:space="preserve"> 2244.740206  + 0.1097478*Q363</f>
        <v>2287.3223524</v>
      </c>
      <c r="AC363" s="4">
        <f t="shared" si="101"/>
        <v>68</v>
      </c>
      <c r="AD363" s="4">
        <f t="shared" si="102"/>
        <v>2585.5</v>
      </c>
      <c r="AE363" s="4">
        <v>68</v>
      </c>
      <c r="AF363" s="4">
        <v>68</v>
      </c>
      <c r="AG363" s="4">
        <f t="shared" si="105"/>
        <v>68</v>
      </c>
      <c r="AI363" t="e">
        <f t="shared" si="96"/>
        <v>#N/A</v>
      </c>
      <c r="AJ363">
        <v>1571.76</v>
      </c>
      <c r="AK363" s="2">
        <v>1571.76</v>
      </c>
      <c r="AL363" s="2">
        <f t="shared" si="106"/>
        <v>1571.76</v>
      </c>
      <c r="AM363" s="4"/>
      <c r="AN363" t="e">
        <f>VLOOKUP([1]!Tabelle13[[#This Row],[Vlookup this ID for freight costs]],$AL$2:$AL$6811,2,FALSE)</f>
        <v>#REF!</v>
      </c>
      <c r="AP363">
        <v>31.97</v>
      </c>
      <c r="AQ363">
        <v>31.97</v>
      </c>
      <c r="AR363" s="4">
        <v>14</v>
      </c>
      <c r="AS363" s="4">
        <v>4</v>
      </c>
      <c r="AT363" s="4">
        <v>2013</v>
      </c>
      <c r="AU363" s="4">
        <v>14</v>
      </c>
      <c r="AV363" s="4">
        <v>4</v>
      </c>
      <c r="AW363" s="4">
        <v>2013</v>
      </c>
      <c r="AX363" t="str">
        <f t="shared" si="97"/>
        <v>No Delay</v>
      </c>
      <c r="AY363">
        <f t="shared" si="98"/>
        <v>0</v>
      </c>
    </row>
    <row r="364" spans="1:51" x14ac:dyDescent="0.2">
      <c r="A364" s="3">
        <v>83205</v>
      </c>
      <c r="B364" s="1" t="s">
        <v>175</v>
      </c>
      <c r="C364" s="1" t="s">
        <v>165</v>
      </c>
      <c r="D364" s="1" t="s">
        <v>130</v>
      </c>
      <c r="E364" s="1" t="s">
        <v>53</v>
      </c>
      <c r="F364" s="1" t="s">
        <v>53</v>
      </c>
      <c r="G364" s="13" t="s">
        <v>617</v>
      </c>
      <c r="H364" s="12">
        <v>41670</v>
      </c>
      <c r="I364" s="12" t="s">
        <v>375</v>
      </c>
      <c r="J364" s="12">
        <v>41702</v>
      </c>
      <c r="K364" s="4">
        <v>5334</v>
      </c>
      <c r="L364" s="1" t="s">
        <v>146</v>
      </c>
      <c r="M364" s="1" t="s">
        <v>132</v>
      </c>
      <c r="N364" s="1" t="s">
        <v>434</v>
      </c>
      <c r="O364" s="1" t="s">
        <v>93</v>
      </c>
      <c r="P364">
        <v>60</v>
      </c>
      <c r="Q364">
        <v>1446</v>
      </c>
      <c r="R364">
        <v>5784</v>
      </c>
      <c r="S364">
        <v>4</v>
      </c>
      <c r="T364">
        <v>7.0000000000000007E-2</v>
      </c>
      <c r="U364">
        <f t="shared" si="94"/>
        <v>5784</v>
      </c>
      <c r="V364">
        <f t="shared" si="95"/>
        <v>86760</v>
      </c>
      <c r="W364" s="1" t="s">
        <v>155</v>
      </c>
      <c r="X364" s="1" t="s">
        <v>1236</v>
      </c>
      <c r="Y364" s="1" t="s">
        <v>156</v>
      </c>
      <c r="Z364" s="3">
        <v>5457</v>
      </c>
      <c r="AA364" s="4">
        <f t="shared" si="99"/>
        <v>68</v>
      </c>
      <c r="AB364" s="4">
        <f t="shared" si="107"/>
        <v>2403.4355248000002</v>
      </c>
      <c r="AC364" s="4">
        <f t="shared" si="101"/>
        <v>68</v>
      </c>
      <c r="AD364" s="4">
        <f t="shared" si="102"/>
        <v>68</v>
      </c>
      <c r="AE364" s="4">
        <v>68</v>
      </c>
      <c r="AF364" s="4">
        <v>68</v>
      </c>
      <c r="AG364" s="4">
        <f t="shared" si="105"/>
        <v>68</v>
      </c>
      <c r="AI364" t="e">
        <f t="shared" si="96"/>
        <v>#N/A</v>
      </c>
      <c r="AJ364">
        <v>790.29</v>
      </c>
      <c r="AK364" s="2">
        <v>790.29</v>
      </c>
      <c r="AL364" s="2">
        <f t="shared" si="106"/>
        <v>790.29</v>
      </c>
      <c r="AM364" s="4"/>
      <c r="AN364" t="e">
        <f>VLOOKUP([1]!Tabelle13[[#This Row],[Vlookup this ID for freight costs]],$AL$2:$AL$6811,2,FALSE)</f>
        <v>#REF!</v>
      </c>
      <c r="AP364">
        <v>7.15</v>
      </c>
      <c r="AQ364">
        <v>7.15</v>
      </c>
      <c r="AR364" s="4">
        <v>31</v>
      </c>
      <c r="AS364" s="4">
        <v>1</v>
      </c>
      <c r="AT364" s="4">
        <v>2014</v>
      </c>
      <c r="AU364" s="4">
        <v>4</v>
      </c>
      <c r="AV364" s="4">
        <v>4</v>
      </c>
      <c r="AW364" s="4">
        <v>2014</v>
      </c>
      <c r="AX364" t="str">
        <f t="shared" si="97"/>
        <v>Delay</v>
      </c>
      <c r="AY364">
        <f t="shared" si="98"/>
        <v>32</v>
      </c>
    </row>
    <row r="365" spans="1:51" x14ac:dyDescent="0.2">
      <c r="A365" s="3">
        <v>84016</v>
      </c>
      <c r="B365" s="1" t="s">
        <v>151</v>
      </c>
      <c r="C365" s="1" t="s">
        <v>65</v>
      </c>
      <c r="D365" s="1" t="s">
        <v>130</v>
      </c>
      <c r="E365" s="1" t="s">
        <v>53</v>
      </c>
      <c r="F365" s="1" t="s">
        <v>53</v>
      </c>
      <c r="G365" s="13" t="s">
        <v>189</v>
      </c>
      <c r="H365" s="12">
        <v>40374</v>
      </c>
      <c r="I365" s="12" t="s">
        <v>190</v>
      </c>
      <c r="J365" s="12">
        <v>40357</v>
      </c>
      <c r="K365" s="4">
        <v>2568</v>
      </c>
      <c r="L365" s="1" t="s">
        <v>146</v>
      </c>
      <c r="M365" s="1" t="s">
        <v>132</v>
      </c>
      <c r="N365" s="1" t="s">
        <v>167</v>
      </c>
      <c r="O365" s="1" t="s">
        <v>93</v>
      </c>
      <c r="P365">
        <v>30</v>
      </c>
      <c r="Q365">
        <v>804</v>
      </c>
      <c r="R365">
        <v>3698.4</v>
      </c>
      <c r="S365">
        <v>4.5999999999999996</v>
      </c>
      <c r="T365">
        <v>0.15</v>
      </c>
      <c r="U365">
        <f t="shared" si="94"/>
        <v>3698.3999999999996</v>
      </c>
      <c r="V365">
        <f t="shared" si="95"/>
        <v>24120</v>
      </c>
      <c r="W365" s="1" t="s">
        <v>155</v>
      </c>
      <c r="X365" s="1" t="s">
        <v>1236</v>
      </c>
      <c r="Y365" s="1" t="s">
        <v>156</v>
      </c>
      <c r="Z365" s="3">
        <v>7726</v>
      </c>
      <c r="AA365" s="4">
        <f t="shared" si="99"/>
        <v>68</v>
      </c>
      <c r="AB365" s="4">
        <f t="shared" si="107"/>
        <v>2332.9774372000002</v>
      </c>
      <c r="AC365" s="4">
        <f t="shared" si="101"/>
        <v>68</v>
      </c>
      <c r="AD365" s="4">
        <f t="shared" si="102"/>
        <v>379.66666666666669</v>
      </c>
      <c r="AE365" s="4">
        <v>68</v>
      </c>
      <c r="AF365" s="4">
        <v>68</v>
      </c>
      <c r="AG365" s="4">
        <f t="shared" si="105"/>
        <v>68</v>
      </c>
      <c r="AI365" t="e">
        <f t="shared" si="96"/>
        <v>#N/A</v>
      </c>
      <c r="AJ365" t="s">
        <v>81</v>
      </c>
      <c r="AK365" s="2"/>
      <c r="AL365" s="2" t="str">
        <f t="shared" si="106"/>
        <v>Freight Included in Commodity Cost</v>
      </c>
      <c r="AM365" s="4"/>
      <c r="AN365" t="e">
        <f>VLOOKUP([1]!Tabelle13[[#This Row],[Vlookup this ID for freight costs]],$AL$2:$AL$6811,2,FALSE)</f>
        <v>#REF!</v>
      </c>
      <c r="AP365">
        <v>7.97</v>
      </c>
      <c r="AQ365">
        <v>7.97</v>
      </c>
      <c r="AR365" s="4">
        <v>15</v>
      </c>
      <c r="AS365" s="4">
        <v>7</v>
      </c>
      <c r="AT365" s="4">
        <v>2010</v>
      </c>
      <c r="AU365" s="4">
        <v>28</v>
      </c>
      <c r="AV365" s="4">
        <v>6</v>
      </c>
      <c r="AW365" s="4">
        <v>2010</v>
      </c>
      <c r="AX365" t="str">
        <f t="shared" si="97"/>
        <v>No Delay</v>
      </c>
      <c r="AY365">
        <f t="shared" si="98"/>
        <v>0</v>
      </c>
    </row>
    <row r="366" spans="1:51" x14ac:dyDescent="0.2">
      <c r="A366" s="3">
        <v>86009</v>
      </c>
      <c r="B366" s="1" t="s">
        <v>368</v>
      </c>
      <c r="C366" s="1" t="s">
        <v>73</v>
      </c>
      <c r="D366" s="1" t="s">
        <v>130</v>
      </c>
      <c r="E366" s="1" t="s">
        <v>101</v>
      </c>
      <c r="F366" s="1" t="s">
        <v>101</v>
      </c>
      <c r="G366" s="13" t="s">
        <v>639</v>
      </c>
      <c r="H366" s="12">
        <v>41608</v>
      </c>
      <c r="I366" s="12" t="s">
        <v>628</v>
      </c>
      <c r="J366" s="12">
        <v>41593</v>
      </c>
      <c r="K366" s="4">
        <v>5034</v>
      </c>
      <c r="L366" s="1" t="s">
        <v>146</v>
      </c>
      <c r="M366" s="1" t="s">
        <v>132</v>
      </c>
      <c r="N366" s="1" t="s">
        <v>200</v>
      </c>
      <c r="O366" s="1" t="s">
        <v>93</v>
      </c>
      <c r="P366">
        <v>90</v>
      </c>
      <c r="Q366">
        <v>1000</v>
      </c>
      <c r="R366">
        <v>9300</v>
      </c>
      <c r="S366">
        <v>9.3000000000000007</v>
      </c>
      <c r="T366">
        <v>0.1</v>
      </c>
      <c r="U366">
        <f t="shared" si="94"/>
        <v>9300</v>
      </c>
      <c r="V366">
        <f t="shared" si="95"/>
        <v>90000</v>
      </c>
      <c r="W366" s="1" t="s">
        <v>197</v>
      </c>
      <c r="X366" s="1" t="s">
        <v>1236</v>
      </c>
      <c r="Y366" s="1" t="s">
        <v>3082</v>
      </c>
      <c r="Z366" s="3">
        <v>13821</v>
      </c>
      <c r="AA366" s="4">
        <f t="shared" si="99"/>
        <v>68</v>
      </c>
      <c r="AB366" s="4">
        <f t="shared" si="107"/>
        <v>2354.488006</v>
      </c>
      <c r="AC366" s="4">
        <f t="shared" si="101"/>
        <v>68</v>
      </c>
      <c r="AD366" s="4">
        <f t="shared" si="102"/>
        <v>910.94131323809518</v>
      </c>
      <c r="AE366" s="4">
        <v>68</v>
      </c>
      <c r="AF366" s="4">
        <v>68</v>
      </c>
      <c r="AG366" s="4">
        <f t="shared" si="105"/>
        <v>68</v>
      </c>
      <c r="AI366" t="e">
        <f t="shared" si="96"/>
        <v>#N/A</v>
      </c>
      <c r="AJ366">
        <v>1004.86</v>
      </c>
      <c r="AK366" s="2">
        <v>1004.86</v>
      </c>
      <c r="AL366" s="2">
        <f t="shared" si="106"/>
        <v>1004.86</v>
      </c>
      <c r="AM366" s="4"/>
      <c r="AN366" t="e">
        <f>VLOOKUP([1]!Tabelle13[[#This Row],[Vlookup this ID for freight costs]],$AL$2:$AL$6811,2,FALSE)</f>
        <v>#REF!</v>
      </c>
      <c r="AP366">
        <v>11.5</v>
      </c>
      <c r="AQ366">
        <v>11.5</v>
      </c>
      <c r="AR366" s="4">
        <v>30</v>
      </c>
      <c r="AS366" s="4">
        <v>11</v>
      </c>
      <c r="AT366" s="4">
        <v>2013</v>
      </c>
      <c r="AU366" s="4">
        <v>15</v>
      </c>
      <c r="AV366" s="4">
        <v>11</v>
      </c>
      <c r="AW366" s="4">
        <v>2013</v>
      </c>
      <c r="AX366" t="str">
        <f t="shared" si="97"/>
        <v>No Delay</v>
      </c>
      <c r="AY366">
        <f t="shared" si="98"/>
        <v>0</v>
      </c>
    </row>
    <row r="367" spans="1:51" x14ac:dyDescent="0.2">
      <c r="A367" s="3">
        <v>32026</v>
      </c>
      <c r="B367" s="1" t="s">
        <v>151</v>
      </c>
      <c r="C367" s="1" t="s">
        <v>65</v>
      </c>
      <c r="D367" s="1" t="s">
        <v>266</v>
      </c>
      <c r="E367" s="1" t="s">
        <v>53</v>
      </c>
      <c r="F367" s="1" t="s">
        <v>53</v>
      </c>
      <c r="G367" s="13" t="s">
        <v>640</v>
      </c>
      <c r="H367" s="12">
        <v>40708</v>
      </c>
      <c r="I367" s="12" t="s">
        <v>640</v>
      </c>
      <c r="J367" s="12">
        <v>40708</v>
      </c>
      <c r="K367" s="4">
        <v>3259</v>
      </c>
      <c r="L367" s="1" t="s">
        <v>146</v>
      </c>
      <c r="M367" s="1" t="s">
        <v>423</v>
      </c>
      <c r="N367" s="1" t="s">
        <v>424</v>
      </c>
      <c r="O367" s="1" t="s">
        <v>425</v>
      </c>
      <c r="P367">
        <v>60</v>
      </c>
      <c r="Q367">
        <v>448</v>
      </c>
      <c r="R367">
        <v>3068.8</v>
      </c>
      <c r="S367">
        <v>6.85</v>
      </c>
      <c r="T367">
        <v>0.11</v>
      </c>
      <c r="U367">
        <f t="shared" si="94"/>
        <v>3068.7999999999997</v>
      </c>
      <c r="V367">
        <f t="shared" si="95"/>
        <v>26880</v>
      </c>
      <c r="W367" s="1" t="s">
        <v>394</v>
      </c>
      <c r="X367" s="1" t="s">
        <v>112</v>
      </c>
      <c r="Y367" s="1" t="s">
        <v>112</v>
      </c>
      <c r="Z367" s="3">
        <v>8062</v>
      </c>
      <c r="AA367" s="4">
        <f t="shared" si="99"/>
        <v>68</v>
      </c>
      <c r="AB367" s="4">
        <f t="shared" si="107"/>
        <v>2293.9072203999999</v>
      </c>
      <c r="AC367" s="4">
        <f t="shared" si="101"/>
        <v>68</v>
      </c>
      <c r="AD367" s="4">
        <f t="shared" si="102"/>
        <v>1420.6375210000001</v>
      </c>
      <c r="AE367" s="4">
        <v>68</v>
      </c>
      <c r="AF367" s="4">
        <v>68</v>
      </c>
      <c r="AG367" s="4">
        <f t="shared" si="105"/>
        <v>68</v>
      </c>
      <c r="AI367" t="e">
        <f t="shared" si="96"/>
        <v>#N/A</v>
      </c>
      <c r="AJ367">
        <v>1123.1400000000001</v>
      </c>
      <c r="AK367" s="2">
        <v>1123.1400000000001</v>
      </c>
      <c r="AL367" s="2">
        <f t="shared" si="106"/>
        <v>1123.1400000000001</v>
      </c>
      <c r="AM367" s="4"/>
      <c r="AN367" t="e">
        <f>VLOOKUP([1]!Tabelle13[[#This Row],[Vlookup this ID for freight costs]],$AL$2:$AL$6811,2,FALSE)</f>
        <v>#REF!</v>
      </c>
      <c r="AP367">
        <v>5.0599999999999996</v>
      </c>
      <c r="AQ367">
        <v>5.0599999999999996</v>
      </c>
      <c r="AR367" s="4">
        <v>14</v>
      </c>
      <c r="AS367" s="4">
        <v>6</v>
      </c>
      <c r="AT367" s="4">
        <v>2011</v>
      </c>
      <c r="AU367" s="4">
        <v>14</v>
      </c>
      <c r="AV367" s="4">
        <v>6</v>
      </c>
      <c r="AW367" s="4">
        <v>2011</v>
      </c>
      <c r="AX367" t="str">
        <f t="shared" si="97"/>
        <v>No Delay</v>
      </c>
      <c r="AY367">
        <f t="shared" si="98"/>
        <v>0</v>
      </c>
    </row>
    <row r="368" spans="1:51" x14ac:dyDescent="0.2">
      <c r="A368" s="3">
        <v>70812</v>
      </c>
      <c r="B368" s="1" t="s">
        <v>140</v>
      </c>
      <c r="C368" s="1" t="s">
        <v>99</v>
      </c>
      <c r="D368" s="1" t="s">
        <v>266</v>
      </c>
      <c r="E368" s="1" t="s">
        <v>53</v>
      </c>
      <c r="F368" s="1" t="s">
        <v>53</v>
      </c>
      <c r="G368" s="13" t="s">
        <v>641</v>
      </c>
      <c r="H368" s="12">
        <v>41348</v>
      </c>
      <c r="I368" s="12" t="s">
        <v>641</v>
      </c>
      <c r="J368" s="12">
        <v>41348</v>
      </c>
      <c r="K368" s="4">
        <v>4534</v>
      </c>
      <c r="L368" s="1" t="s">
        <v>146</v>
      </c>
      <c r="M368" s="1" t="s">
        <v>423</v>
      </c>
      <c r="N368" s="1" t="s">
        <v>491</v>
      </c>
      <c r="O368" s="1" t="s">
        <v>93</v>
      </c>
      <c r="P368">
        <v>60</v>
      </c>
      <c r="Q368">
        <v>407</v>
      </c>
      <c r="R368">
        <v>2592.59</v>
      </c>
      <c r="S368">
        <v>6.37</v>
      </c>
      <c r="T368">
        <v>0.11</v>
      </c>
      <c r="U368">
        <f t="shared" si="94"/>
        <v>2592.59</v>
      </c>
      <c r="V368">
        <f t="shared" si="95"/>
        <v>24420</v>
      </c>
      <c r="W368" s="1" t="s">
        <v>394</v>
      </c>
      <c r="X368" s="1" t="s">
        <v>112</v>
      </c>
      <c r="Y368" s="1" t="s">
        <v>112</v>
      </c>
      <c r="Z368" s="3">
        <v>6808</v>
      </c>
      <c r="AA368" s="4">
        <f t="shared" si="99"/>
        <v>68</v>
      </c>
      <c r="AB368" s="4">
        <f t="shared" si="107"/>
        <v>2289.4075606000001</v>
      </c>
      <c r="AC368" s="4">
        <f t="shared" si="101"/>
        <v>68</v>
      </c>
      <c r="AD368" s="4">
        <f t="shared" si="102"/>
        <v>3787.9775046666668</v>
      </c>
      <c r="AE368" s="4">
        <v>68</v>
      </c>
      <c r="AF368" s="4">
        <v>68</v>
      </c>
      <c r="AG368" s="4">
        <f t="shared" si="105"/>
        <v>68</v>
      </c>
      <c r="AI368" t="e">
        <f t="shared" si="96"/>
        <v>#N/A</v>
      </c>
      <c r="AJ368">
        <v>1264.1600000000001</v>
      </c>
      <c r="AK368" s="2">
        <v>1264.1600000000001</v>
      </c>
      <c r="AL368" s="2">
        <f t="shared" si="106"/>
        <v>1264.1600000000001</v>
      </c>
      <c r="AM368" s="4"/>
      <c r="AN368" t="e">
        <f>VLOOKUP([1]!Tabelle13[[#This Row],[Vlookup this ID for freight costs]],$AL$2:$AL$6811,2,FALSE)</f>
        <v>#REF!</v>
      </c>
      <c r="AP368">
        <v>3.63</v>
      </c>
      <c r="AQ368">
        <v>3.63</v>
      </c>
      <c r="AR368" s="4">
        <v>15</v>
      </c>
      <c r="AS368" s="4">
        <v>4</v>
      </c>
      <c r="AT368" s="4">
        <v>2013</v>
      </c>
      <c r="AU368" s="4">
        <v>15</v>
      </c>
      <c r="AV368" s="4">
        <v>4</v>
      </c>
      <c r="AW368" s="4">
        <v>2013</v>
      </c>
      <c r="AX368" t="str">
        <f t="shared" si="97"/>
        <v>No Delay</v>
      </c>
      <c r="AY368">
        <f t="shared" si="98"/>
        <v>0</v>
      </c>
    </row>
    <row r="369" spans="1:51" x14ac:dyDescent="0.2">
      <c r="A369" s="3">
        <v>83376</v>
      </c>
      <c r="B369" s="1" t="s">
        <v>215</v>
      </c>
      <c r="C369" s="1" t="s">
        <v>89</v>
      </c>
      <c r="D369" s="1" t="s">
        <v>130</v>
      </c>
      <c r="E369" s="1" t="s">
        <v>53</v>
      </c>
      <c r="F369" s="1" t="s">
        <v>53</v>
      </c>
      <c r="G369" s="13" t="s">
        <v>570</v>
      </c>
      <c r="H369" s="12">
        <v>40157</v>
      </c>
      <c r="I369" s="12" t="s">
        <v>642</v>
      </c>
      <c r="J369" s="12">
        <v>40122</v>
      </c>
      <c r="K369" s="4">
        <v>1995</v>
      </c>
      <c r="L369" s="1" t="s">
        <v>146</v>
      </c>
      <c r="M369" s="1" t="s">
        <v>132</v>
      </c>
      <c r="N369" s="1" t="s">
        <v>206</v>
      </c>
      <c r="O369" s="1" t="s">
        <v>93</v>
      </c>
      <c r="P369">
        <v>60</v>
      </c>
      <c r="Q369">
        <v>940</v>
      </c>
      <c r="R369">
        <v>3290</v>
      </c>
      <c r="S369">
        <v>3.5</v>
      </c>
      <c r="T369">
        <v>0.06</v>
      </c>
      <c r="U369">
        <f t="shared" si="94"/>
        <v>3290</v>
      </c>
      <c r="V369">
        <f t="shared" si="95"/>
        <v>56400</v>
      </c>
      <c r="W369" s="1" t="s">
        <v>160</v>
      </c>
      <c r="X369" s="1" t="s">
        <v>1236</v>
      </c>
      <c r="Y369" s="1" t="s">
        <v>161</v>
      </c>
      <c r="Z369" s="3">
        <v>8828</v>
      </c>
      <c r="AA369" s="4">
        <f t="shared" si="99"/>
        <v>69</v>
      </c>
      <c r="AB369" s="4">
        <f t="shared" si="107"/>
        <v>2347.9031380000001</v>
      </c>
      <c r="AC369" s="4">
        <f t="shared" si="101"/>
        <v>69</v>
      </c>
      <c r="AD369" s="4">
        <f t="shared" si="102"/>
        <v>113</v>
      </c>
      <c r="AE369" s="4">
        <v>69</v>
      </c>
      <c r="AF369" s="4">
        <v>69</v>
      </c>
      <c r="AG369" s="4">
        <f t="shared" si="105"/>
        <v>69</v>
      </c>
      <c r="AI369" t="e">
        <f t="shared" si="96"/>
        <v>#N/A</v>
      </c>
      <c r="AJ369">
        <v>5028.05</v>
      </c>
      <c r="AK369" s="2">
        <v>5028.05</v>
      </c>
      <c r="AL369" s="2">
        <f t="shared" si="106"/>
        <v>5028.05</v>
      </c>
      <c r="AM369" s="4"/>
      <c r="AN369" t="e">
        <f>VLOOKUP([1]!Tabelle13[[#This Row],[Vlookup this ID for freight costs]],$AL$2:$AL$6811,2,FALSE)</f>
        <v>#REF!</v>
      </c>
      <c r="AP369">
        <v>6.45</v>
      </c>
      <c r="AQ369">
        <v>6.45</v>
      </c>
      <c r="AR369" s="4">
        <v>10</v>
      </c>
      <c r="AS369" s="4">
        <v>12</v>
      </c>
      <c r="AT369" s="4">
        <v>2009</v>
      </c>
      <c r="AU369" s="4">
        <v>5</v>
      </c>
      <c r="AV369" s="4">
        <v>11</v>
      </c>
      <c r="AW369" s="4">
        <v>2009</v>
      </c>
      <c r="AX369" t="str">
        <f t="shared" si="97"/>
        <v>No Delay</v>
      </c>
      <c r="AY369">
        <f t="shared" si="98"/>
        <v>0</v>
      </c>
    </row>
    <row r="370" spans="1:51" x14ac:dyDescent="0.2">
      <c r="A370" s="3">
        <v>85681</v>
      </c>
      <c r="B370" s="1" t="s">
        <v>151</v>
      </c>
      <c r="C370" s="1" t="s">
        <v>65</v>
      </c>
      <c r="D370" s="1" t="s">
        <v>130</v>
      </c>
      <c r="E370" s="1" t="s">
        <v>53</v>
      </c>
      <c r="F370" s="1" t="s">
        <v>53</v>
      </c>
      <c r="G370" s="13" t="s">
        <v>189</v>
      </c>
      <c r="H370" s="12">
        <v>40374</v>
      </c>
      <c r="I370" s="12" t="s">
        <v>190</v>
      </c>
      <c r="J370" s="12">
        <v>40357</v>
      </c>
      <c r="K370" s="4">
        <v>2587</v>
      </c>
      <c r="L370" s="1" t="s">
        <v>146</v>
      </c>
      <c r="M370" s="1" t="s">
        <v>132</v>
      </c>
      <c r="N370" s="1" t="s">
        <v>265</v>
      </c>
      <c r="O370" s="1" t="s">
        <v>93</v>
      </c>
      <c r="P370">
        <v>60</v>
      </c>
      <c r="Q370">
        <v>1000</v>
      </c>
      <c r="R370">
        <v>2730</v>
      </c>
      <c r="S370">
        <v>2.73</v>
      </c>
      <c r="T370">
        <v>0.05</v>
      </c>
      <c r="U370">
        <f t="shared" si="94"/>
        <v>2730</v>
      </c>
      <c r="V370">
        <f t="shared" si="95"/>
        <v>60000</v>
      </c>
      <c r="W370" s="1" t="s">
        <v>197</v>
      </c>
      <c r="X370" s="1" t="s">
        <v>1236</v>
      </c>
      <c r="Y370" s="1" t="s">
        <v>3082</v>
      </c>
      <c r="Z370" s="3">
        <v>7428</v>
      </c>
      <c r="AA370" s="4">
        <f t="shared" si="99"/>
        <v>69</v>
      </c>
      <c r="AB370" s="4">
        <f t="shared" si="107"/>
        <v>2354.488006</v>
      </c>
      <c r="AC370" s="4">
        <f t="shared" si="101"/>
        <v>69</v>
      </c>
      <c r="AD370" s="4">
        <f t="shared" si="102"/>
        <v>3403.4068759411766</v>
      </c>
      <c r="AE370" s="4">
        <v>69</v>
      </c>
      <c r="AF370" s="4">
        <v>69</v>
      </c>
      <c r="AG370" s="4">
        <f t="shared" si="105"/>
        <v>69</v>
      </c>
      <c r="AI370" t="e">
        <f t="shared" si="96"/>
        <v>#N/A</v>
      </c>
      <c r="AJ370" t="s">
        <v>81</v>
      </c>
      <c r="AK370" s="2"/>
      <c r="AL370" s="2" t="str">
        <f t="shared" si="106"/>
        <v>Freight Included in Commodity Cost</v>
      </c>
      <c r="AM370" s="4"/>
      <c r="AN370" t="e">
        <f>VLOOKUP([1]!Tabelle13[[#This Row],[Vlookup this ID for freight costs]],$AL$2:$AL$6811,2,FALSE)</f>
        <v>#REF!</v>
      </c>
      <c r="AP370">
        <v>5.89</v>
      </c>
      <c r="AQ370">
        <v>5.89</v>
      </c>
      <c r="AR370" s="4">
        <v>15</v>
      </c>
      <c r="AS370" s="4">
        <v>7</v>
      </c>
      <c r="AT370" s="4">
        <v>2010</v>
      </c>
      <c r="AU370" s="4">
        <v>28</v>
      </c>
      <c r="AV370" s="4">
        <v>6</v>
      </c>
      <c r="AW370" s="4">
        <v>2010</v>
      </c>
      <c r="AX370" t="str">
        <f t="shared" si="97"/>
        <v>No Delay</v>
      </c>
      <c r="AY370">
        <f t="shared" si="98"/>
        <v>0</v>
      </c>
    </row>
    <row r="371" spans="1:51" x14ac:dyDescent="0.2">
      <c r="A371" s="3">
        <v>2499</v>
      </c>
      <c r="B371" s="1" t="s">
        <v>144</v>
      </c>
      <c r="C371" s="1" t="s">
        <v>65</v>
      </c>
      <c r="D371" s="1" t="s">
        <v>266</v>
      </c>
      <c r="E371" s="1" t="s">
        <v>53</v>
      </c>
      <c r="F371" s="1" t="s">
        <v>53</v>
      </c>
      <c r="G371" s="13" t="s">
        <v>643</v>
      </c>
      <c r="H371" s="12">
        <v>39953</v>
      </c>
      <c r="I371" s="12" t="s">
        <v>643</v>
      </c>
      <c r="J371" s="12">
        <v>39953</v>
      </c>
      <c r="K371" s="4">
        <v>1556</v>
      </c>
      <c r="L371" s="1" t="s">
        <v>146</v>
      </c>
      <c r="M371" s="1" t="s">
        <v>423</v>
      </c>
      <c r="N371" s="1" t="s">
        <v>392</v>
      </c>
      <c r="O371" s="1" t="s">
        <v>393</v>
      </c>
      <c r="P371">
        <v>120</v>
      </c>
      <c r="Q371">
        <v>73</v>
      </c>
      <c r="R371">
        <v>3000.3</v>
      </c>
      <c r="S371">
        <v>41.1</v>
      </c>
      <c r="T371">
        <v>0.34</v>
      </c>
      <c r="U371">
        <f t="shared" si="94"/>
        <v>3000.3</v>
      </c>
      <c r="V371">
        <f t="shared" si="95"/>
        <v>8760</v>
      </c>
      <c r="W371" s="1" t="s">
        <v>394</v>
      </c>
      <c r="X371" s="1" t="s">
        <v>112</v>
      </c>
      <c r="Y371" s="1" t="s">
        <v>112</v>
      </c>
      <c r="Z371" s="3">
        <v>8062</v>
      </c>
      <c r="AA371" s="4">
        <f t="shared" si="99"/>
        <v>69</v>
      </c>
      <c r="AB371" s="4">
        <f t="shared" si="107"/>
        <v>2252.7517954</v>
      </c>
      <c r="AC371" s="4">
        <f t="shared" si="101"/>
        <v>69</v>
      </c>
      <c r="AD371" s="4">
        <f t="shared" si="102"/>
        <v>1165.0897930000001</v>
      </c>
      <c r="AE371" s="4">
        <v>69</v>
      </c>
      <c r="AF371" s="4">
        <v>69</v>
      </c>
      <c r="AG371" s="4">
        <f t="shared" si="105"/>
        <v>69</v>
      </c>
      <c r="AH371" s="4">
        <v>11570</v>
      </c>
      <c r="AI371">
        <f t="shared" si="96"/>
        <v>127</v>
      </c>
      <c r="AJ371">
        <v>1332.43</v>
      </c>
      <c r="AK371" s="2">
        <v>1332.43</v>
      </c>
      <c r="AL371" s="2">
        <f t="shared" si="106"/>
        <v>1332.43</v>
      </c>
      <c r="AM371" s="4"/>
      <c r="AN371" t="e">
        <f>VLOOKUP([1]!Tabelle13[[#This Row],[Vlookup this ID for freight costs]],$AL$2:$AL$6811,2,FALSE)</f>
        <v>#REF!</v>
      </c>
      <c r="AP371">
        <v>5.88</v>
      </c>
      <c r="AQ371">
        <v>5.88</v>
      </c>
      <c r="AR371" s="4">
        <v>20</v>
      </c>
      <c r="AS371" s="4">
        <v>5</v>
      </c>
      <c r="AT371" s="4">
        <v>2009</v>
      </c>
      <c r="AU371" s="4">
        <v>20</v>
      </c>
      <c r="AV371" s="4">
        <v>5</v>
      </c>
      <c r="AW371" s="4">
        <v>2009</v>
      </c>
      <c r="AX371" t="str">
        <f t="shared" si="97"/>
        <v>No Delay</v>
      </c>
      <c r="AY371">
        <f t="shared" si="98"/>
        <v>0</v>
      </c>
    </row>
    <row r="372" spans="1:51" x14ac:dyDescent="0.2">
      <c r="A372" s="3">
        <v>9093</v>
      </c>
      <c r="B372" s="1" t="s">
        <v>144</v>
      </c>
      <c r="C372" s="1" t="s">
        <v>65</v>
      </c>
      <c r="D372" s="1" t="s">
        <v>266</v>
      </c>
      <c r="E372" s="1" t="s">
        <v>53</v>
      </c>
      <c r="F372" s="1" t="s">
        <v>53</v>
      </c>
      <c r="G372" s="13" t="s">
        <v>643</v>
      </c>
      <c r="H372" s="12">
        <v>39953</v>
      </c>
      <c r="I372" s="12" t="s">
        <v>643</v>
      </c>
      <c r="J372" s="12">
        <v>39953</v>
      </c>
      <c r="K372" s="4">
        <v>1557</v>
      </c>
      <c r="L372" s="1" t="s">
        <v>146</v>
      </c>
      <c r="M372" s="1" t="s">
        <v>423</v>
      </c>
      <c r="N372" s="1" t="s">
        <v>392</v>
      </c>
      <c r="O372" s="1" t="s">
        <v>393</v>
      </c>
      <c r="P372">
        <v>120</v>
      </c>
      <c r="Q372">
        <v>159</v>
      </c>
      <c r="R372">
        <v>6534.9</v>
      </c>
      <c r="S372">
        <v>41.1</v>
      </c>
      <c r="T372">
        <v>0.34</v>
      </c>
      <c r="U372">
        <f t="shared" si="94"/>
        <v>6534.9000000000005</v>
      </c>
      <c r="V372">
        <f t="shared" si="95"/>
        <v>19080</v>
      </c>
      <c r="W372" s="1" t="s">
        <v>394</v>
      </c>
      <c r="X372" s="1" t="s">
        <v>112</v>
      </c>
      <c r="Y372" s="1" t="s">
        <v>112</v>
      </c>
      <c r="Z372" s="3">
        <v>8062</v>
      </c>
      <c r="AA372" s="4">
        <f t="shared" si="99"/>
        <v>69</v>
      </c>
      <c r="AB372" s="4">
        <f t="shared" si="107"/>
        <v>2262.1901061999997</v>
      </c>
      <c r="AC372" s="4">
        <f t="shared" si="101"/>
        <v>69</v>
      </c>
      <c r="AD372" s="4">
        <f t="shared" si="102"/>
        <v>15178.1331085</v>
      </c>
      <c r="AE372" s="3" t="s">
        <v>644</v>
      </c>
      <c r="AF372" s="3">
        <v>69</v>
      </c>
      <c r="AG372" s="4">
        <f>AI372</f>
        <v>69</v>
      </c>
      <c r="AH372" s="4">
        <v>2499</v>
      </c>
      <c r="AI372">
        <f t="shared" si="96"/>
        <v>69</v>
      </c>
      <c r="AJ372" t="s">
        <v>644</v>
      </c>
      <c r="AK372" s="2">
        <v>1332.43</v>
      </c>
      <c r="AL372" s="2">
        <f>AN372</f>
        <v>1332.43</v>
      </c>
      <c r="AM372" s="4">
        <v>2499</v>
      </c>
      <c r="AN372">
        <f>INDEX($AJ$2:$AJ$6811,MATCH(AM372,$A$2:$A$6811,0))</f>
        <v>1332.43</v>
      </c>
      <c r="AP372">
        <v>12.81</v>
      </c>
      <c r="AQ372">
        <v>12.81</v>
      </c>
      <c r="AR372" s="4">
        <v>20</v>
      </c>
      <c r="AS372" s="4">
        <v>5</v>
      </c>
      <c r="AT372" s="4">
        <v>2009</v>
      </c>
      <c r="AU372" s="4">
        <v>20</v>
      </c>
      <c r="AV372" s="4">
        <v>5</v>
      </c>
      <c r="AW372" s="4">
        <v>2009</v>
      </c>
      <c r="AX372" t="str">
        <f t="shared" si="97"/>
        <v>No Delay</v>
      </c>
      <c r="AY372">
        <f t="shared" si="98"/>
        <v>0</v>
      </c>
    </row>
    <row r="373" spans="1:51" x14ac:dyDescent="0.2">
      <c r="A373" s="3">
        <v>10590</v>
      </c>
      <c r="B373" s="1" t="s">
        <v>610</v>
      </c>
      <c r="C373" s="1" t="s">
        <v>73</v>
      </c>
      <c r="D373" s="1" t="s">
        <v>130</v>
      </c>
      <c r="E373" s="1" t="s">
        <v>101</v>
      </c>
      <c r="F373" s="1" t="s">
        <v>101</v>
      </c>
      <c r="G373" s="13" t="s">
        <v>645</v>
      </c>
      <c r="H373" s="12">
        <v>39311</v>
      </c>
      <c r="I373" s="12" t="s">
        <v>645</v>
      </c>
      <c r="J373" s="12">
        <v>39311</v>
      </c>
      <c r="K373" s="4">
        <v>300</v>
      </c>
      <c r="L373" s="1" t="s">
        <v>146</v>
      </c>
      <c r="M373" s="1" t="s">
        <v>132</v>
      </c>
      <c r="N373" s="1" t="s">
        <v>178</v>
      </c>
      <c r="O373" s="1" t="s">
        <v>93</v>
      </c>
      <c r="P373">
        <v>60</v>
      </c>
      <c r="Q373">
        <v>1200</v>
      </c>
      <c r="R373">
        <v>9780</v>
      </c>
      <c r="S373">
        <v>8.15</v>
      </c>
      <c r="T373">
        <v>0.14000000000000001</v>
      </c>
      <c r="U373">
        <f t="shared" si="94"/>
        <v>9780</v>
      </c>
      <c r="V373">
        <f t="shared" si="95"/>
        <v>72000</v>
      </c>
      <c r="W373" s="1" t="s">
        <v>155</v>
      </c>
      <c r="X373" s="1" t="s">
        <v>1236</v>
      </c>
      <c r="Y373" s="1" t="s">
        <v>156</v>
      </c>
      <c r="Z373" s="3">
        <v>14969</v>
      </c>
      <c r="AA373" s="4">
        <f t="shared" si="99"/>
        <v>70</v>
      </c>
      <c r="AB373" s="4">
        <f t="shared" si="107"/>
        <v>2376.4375660000001</v>
      </c>
      <c r="AC373" s="4">
        <f t="shared" si="101"/>
        <v>70</v>
      </c>
      <c r="AD373" s="4">
        <f t="shared" si="102"/>
        <v>1632.1738571999995</v>
      </c>
      <c r="AE373" s="4">
        <v>70</v>
      </c>
      <c r="AF373" s="4">
        <v>70</v>
      </c>
      <c r="AG373" s="4">
        <f>AE373</f>
        <v>70</v>
      </c>
      <c r="AH373" s="4">
        <v>82477</v>
      </c>
      <c r="AI373">
        <f t="shared" si="96"/>
        <v>6798</v>
      </c>
      <c r="AJ373">
        <v>1949.84</v>
      </c>
      <c r="AK373" s="2">
        <v>1949.84</v>
      </c>
      <c r="AL373" s="2">
        <f>AJ373</f>
        <v>1949.84</v>
      </c>
      <c r="AM373" s="4"/>
      <c r="AN373" t="e">
        <f>VLOOKUP([1]!Tabelle13[[#This Row],[Vlookup this ID for freight costs]],$AL$2:$AL$6811,2,FALSE)</f>
        <v>#REF!</v>
      </c>
      <c r="AP373">
        <v>15.65</v>
      </c>
      <c r="AQ373">
        <v>15.65</v>
      </c>
      <c r="AR373" s="4">
        <v>17</v>
      </c>
      <c r="AS373" s="4">
        <v>8</v>
      </c>
      <c r="AT373" s="4">
        <v>2007</v>
      </c>
      <c r="AU373" s="4">
        <v>17</v>
      </c>
      <c r="AV373" s="4">
        <v>8</v>
      </c>
      <c r="AW373" s="4">
        <v>2007</v>
      </c>
      <c r="AX373" t="str">
        <f t="shared" si="97"/>
        <v>No Delay</v>
      </c>
      <c r="AY373">
        <f t="shared" si="98"/>
        <v>0</v>
      </c>
    </row>
    <row r="374" spans="1:51" x14ac:dyDescent="0.2">
      <c r="A374" s="3">
        <v>12238</v>
      </c>
      <c r="B374" s="1" t="s">
        <v>98</v>
      </c>
      <c r="C374" s="1" t="s">
        <v>99</v>
      </c>
      <c r="D374" s="1" t="s">
        <v>130</v>
      </c>
      <c r="E374" s="1" t="s">
        <v>101</v>
      </c>
      <c r="F374" s="1" t="s">
        <v>101</v>
      </c>
      <c r="G374" s="13" t="s">
        <v>646</v>
      </c>
      <c r="H374" s="12">
        <v>39881</v>
      </c>
      <c r="I374" s="12" t="s">
        <v>646</v>
      </c>
      <c r="J374" s="12">
        <v>39881</v>
      </c>
      <c r="K374" s="4">
        <v>1395</v>
      </c>
      <c r="L374" s="1" t="s">
        <v>146</v>
      </c>
      <c r="M374" s="1" t="s">
        <v>132</v>
      </c>
      <c r="N374" s="1" t="s">
        <v>224</v>
      </c>
      <c r="O374" s="1" t="s">
        <v>225</v>
      </c>
      <c r="P374">
        <v>30</v>
      </c>
      <c r="Q374">
        <v>883</v>
      </c>
      <c r="R374">
        <v>15011</v>
      </c>
      <c r="S374">
        <v>17</v>
      </c>
      <c r="T374">
        <v>0.56999999999999995</v>
      </c>
      <c r="U374">
        <f t="shared" si="94"/>
        <v>15011</v>
      </c>
      <c r="V374">
        <f t="shared" si="95"/>
        <v>26490</v>
      </c>
      <c r="W374" s="1" t="s">
        <v>149</v>
      </c>
      <c r="X374" s="1" t="s">
        <v>150</v>
      </c>
      <c r="Y374" s="1" t="s">
        <v>150</v>
      </c>
      <c r="Z374" s="3">
        <v>4075</v>
      </c>
      <c r="AA374" s="4">
        <f t="shared" si="99"/>
        <v>70</v>
      </c>
      <c r="AB374" s="4">
        <f t="shared" si="107"/>
        <v>2341.6475133999998</v>
      </c>
      <c r="AC374" s="4">
        <f t="shared" si="101"/>
        <v>70</v>
      </c>
      <c r="AD374" s="4">
        <f t="shared" si="102"/>
        <v>1128.4888643999998</v>
      </c>
      <c r="AE374" s="4">
        <v>70</v>
      </c>
      <c r="AF374" s="4">
        <v>70</v>
      </c>
      <c r="AG374" s="4">
        <f>AE374</f>
        <v>70</v>
      </c>
      <c r="AI374" t="e">
        <f t="shared" si="96"/>
        <v>#N/A</v>
      </c>
      <c r="AJ374">
        <v>1169.9000000000001</v>
      </c>
      <c r="AK374" s="2">
        <v>1169.9000000000001</v>
      </c>
      <c r="AL374" s="2">
        <f>AJ374</f>
        <v>1169.9000000000001</v>
      </c>
      <c r="AM374" s="4"/>
      <c r="AN374" t="e">
        <f>VLOOKUP([1]!Tabelle13[[#This Row],[Vlookup this ID for freight costs]],$AL$2:$AL$6811,2,FALSE)</f>
        <v>#REF!</v>
      </c>
      <c r="AP374">
        <v>29.42</v>
      </c>
      <c r="AQ374">
        <v>29.42</v>
      </c>
      <c r="AR374" s="4">
        <v>9</v>
      </c>
      <c r="AS374" s="4">
        <v>4</v>
      </c>
      <c r="AT374" s="4">
        <v>2009</v>
      </c>
      <c r="AU374" s="4">
        <v>9</v>
      </c>
      <c r="AV374" s="4">
        <v>4</v>
      </c>
      <c r="AW374" s="4">
        <v>2009</v>
      </c>
      <c r="AX374" t="str">
        <f t="shared" si="97"/>
        <v>No Delay</v>
      </c>
      <c r="AY374">
        <f t="shared" si="98"/>
        <v>0</v>
      </c>
    </row>
    <row r="375" spans="1:51" x14ac:dyDescent="0.2">
      <c r="A375" s="3">
        <v>12355</v>
      </c>
      <c r="B375" s="1" t="s">
        <v>119</v>
      </c>
      <c r="C375" s="1" t="s">
        <v>114</v>
      </c>
      <c r="D375" s="1" t="s">
        <v>130</v>
      </c>
      <c r="E375" s="1" t="s">
        <v>53</v>
      </c>
      <c r="F375" s="1" t="s">
        <v>53</v>
      </c>
      <c r="G375" s="13" t="s">
        <v>647</v>
      </c>
      <c r="H375" s="12">
        <v>39248</v>
      </c>
      <c r="I375" s="12" t="s">
        <v>647</v>
      </c>
      <c r="J375" s="12">
        <v>39248</v>
      </c>
      <c r="K375" s="4">
        <v>197</v>
      </c>
      <c r="L375" s="1" t="s">
        <v>146</v>
      </c>
      <c r="M375" s="1" t="s">
        <v>132</v>
      </c>
      <c r="N375" s="1" t="s">
        <v>648</v>
      </c>
      <c r="O375" s="1" t="s">
        <v>93</v>
      </c>
      <c r="P375">
        <v>240</v>
      </c>
      <c r="Q375">
        <v>192</v>
      </c>
      <c r="R375">
        <v>4128</v>
      </c>
      <c r="S375">
        <v>21.5</v>
      </c>
      <c r="T375">
        <v>0.09</v>
      </c>
      <c r="U375">
        <f t="shared" si="94"/>
        <v>4128</v>
      </c>
      <c r="V375">
        <f t="shared" si="95"/>
        <v>46080</v>
      </c>
      <c r="W375" s="1" t="s">
        <v>155</v>
      </c>
      <c r="X375" s="1" t="s">
        <v>1236</v>
      </c>
      <c r="Y375" s="1" t="s">
        <v>156</v>
      </c>
      <c r="Z375" s="3">
        <v>6648</v>
      </c>
      <c r="AA375" s="4">
        <f t="shared" si="99"/>
        <v>70</v>
      </c>
      <c r="AB375" s="4">
        <f t="shared" si="107"/>
        <v>2265.8117836000001</v>
      </c>
      <c r="AC375" s="4">
        <f t="shared" ref="AC375:AC406" si="108">AF375</f>
        <v>70</v>
      </c>
      <c r="AD375" s="4">
        <f t="shared" si="102"/>
        <v>70</v>
      </c>
      <c r="AE375" s="4">
        <v>70</v>
      </c>
      <c r="AF375" s="4">
        <v>70</v>
      </c>
      <c r="AG375" s="4">
        <f>AE375</f>
        <v>70</v>
      </c>
      <c r="AI375" t="e">
        <f t="shared" si="96"/>
        <v>#N/A</v>
      </c>
      <c r="AJ375">
        <v>650.12</v>
      </c>
      <c r="AK375" s="2">
        <v>650.12</v>
      </c>
      <c r="AL375" s="2">
        <f>AJ375</f>
        <v>650.12</v>
      </c>
      <c r="AM375" s="4"/>
      <c r="AN375" t="e">
        <f>VLOOKUP([1]!Tabelle13[[#This Row],[Vlookup this ID for freight costs]],$AL$2:$AL$6811,2,FALSE)</f>
        <v>#REF!</v>
      </c>
      <c r="AP375">
        <v>0</v>
      </c>
      <c r="AR375" s="4">
        <v>15</v>
      </c>
      <c r="AS375" s="4">
        <v>6</v>
      </c>
      <c r="AT375" s="4">
        <v>2007</v>
      </c>
      <c r="AU375" s="4">
        <v>15</v>
      </c>
      <c r="AV375" s="4">
        <v>6</v>
      </c>
      <c r="AW375" s="4">
        <v>2007</v>
      </c>
      <c r="AX375" t="str">
        <f t="shared" si="97"/>
        <v>No Delay</v>
      </c>
      <c r="AY375">
        <f t="shared" si="98"/>
        <v>0</v>
      </c>
    </row>
    <row r="376" spans="1:51" x14ac:dyDescent="0.2">
      <c r="A376" s="3">
        <v>82271</v>
      </c>
      <c r="B376" s="1" t="s">
        <v>175</v>
      </c>
      <c r="C376" s="1" t="s">
        <v>165</v>
      </c>
      <c r="D376" s="1" t="s">
        <v>130</v>
      </c>
      <c r="E376" s="1" t="s">
        <v>53</v>
      </c>
      <c r="F376" s="1" t="s">
        <v>53</v>
      </c>
      <c r="G376" s="13" t="s">
        <v>390</v>
      </c>
      <c r="H376" s="12">
        <v>40094</v>
      </c>
      <c r="I376" s="12" t="s">
        <v>390</v>
      </c>
      <c r="J376" s="12">
        <v>40094</v>
      </c>
      <c r="K376" s="4">
        <v>1888</v>
      </c>
      <c r="L376" s="1" t="s">
        <v>146</v>
      </c>
      <c r="M376" s="1" t="s">
        <v>132</v>
      </c>
      <c r="N376" s="1" t="s">
        <v>275</v>
      </c>
      <c r="O376" s="1" t="s">
        <v>93</v>
      </c>
      <c r="P376">
        <v>60</v>
      </c>
      <c r="Q376">
        <v>400</v>
      </c>
      <c r="R376">
        <v>3504</v>
      </c>
      <c r="S376">
        <v>8.76</v>
      </c>
      <c r="T376">
        <v>0.15</v>
      </c>
      <c r="U376">
        <f t="shared" si="94"/>
        <v>3504</v>
      </c>
      <c r="V376">
        <f t="shared" si="95"/>
        <v>24000</v>
      </c>
      <c r="W376" s="1" t="s">
        <v>155</v>
      </c>
      <c r="X376" s="1" t="s">
        <v>1236</v>
      </c>
      <c r="Y376" s="1" t="s">
        <v>156</v>
      </c>
      <c r="Z376" s="3">
        <v>5457</v>
      </c>
      <c r="AA376" s="4">
        <f t="shared" si="99"/>
        <v>70</v>
      </c>
      <c r="AB376" s="4">
        <f t="shared" si="107"/>
        <v>2288.639326</v>
      </c>
      <c r="AC376" s="4">
        <f t="shared" si="108"/>
        <v>70</v>
      </c>
      <c r="AD376" s="4">
        <f t="shared" si="102"/>
        <v>1122.3174240000001</v>
      </c>
      <c r="AE376" s="4">
        <v>70</v>
      </c>
      <c r="AF376" s="4">
        <v>70</v>
      </c>
      <c r="AG376" s="4">
        <f>AE376</f>
        <v>70</v>
      </c>
      <c r="AI376" t="e">
        <f t="shared" si="96"/>
        <v>#N/A</v>
      </c>
      <c r="AJ376">
        <v>1764.84</v>
      </c>
      <c r="AK376" s="2">
        <v>1764.84</v>
      </c>
      <c r="AL376" s="2">
        <f>AJ376</f>
        <v>1764.84</v>
      </c>
      <c r="AM376" s="4"/>
      <c r="AN376" t="e">
        <f>VLOOKUP([1]!Tabelle13[[#This Row],[Vlookup this ID for freight costs]],$AL$2:$AL$6811,2,FALSE)</f>
        <v>#REF!</v>
      </c>
      <c r="AP376">
        <v>6.87</v>
      </c>
      <c r="AQ376">
        <v>6.87</v>
      </c>
      <c r="AR376" s="4">
        <v>8</v>
      </c>
      <c r="AS376" s="4">
        <v>10</v>
      </c>
      <c r="AT376" s="4">
        <v>2009</v>
      </c>
      <c r="AU376" s="4">
        <v>8</v>
      </c>
      <c r="AV376" s="4">
        <v>10</v>
      </c>
      <c r="AW376" s="4">
        <v>2009</v>
      </c>
      <c r="AX376" t="str">
        <f t="shared" si="97"/>
        <v>No Delay</v>
      </c>
      <c r="AY376">
        <f t="shared" si="98"/>
        <v>0</v>
      </c>
    </row>
    <row r="377" spans="1:51" x14ac:dyDescent="0.2">
      <c r="A377" s="3">
        <v>85065</v>
      </c>
      <c r="B377" s="1" t="s">
        <v>175</v>
      </c>
      <c r="C377" s="1" t="s">
        <v>165</v>
      </c>
      <c r="D377" s="1" t="s">
        <v>130</v>
      </c>
      <c r="E377" s="1" t="s">
        <v>53</v>
      </c>
      <c r="F377" s="1" t="s">
        <v>53</v>
      </c>
      <c r="G377" s="13" t="s">
        <v>390</v>
      </c>
      <c r="H377" s="12">
        <v>40094</v>
      </c>
      <c r="I377" s="12" t="s">
        <v>390</v>
      </c>
      <c r="J377" s="12">
        <v>40094</v>
      </c>
      <c r="K377" s="4">
        <v>1889</v>
      </c>
      <c r="L377" s="1" t="s">
        <v>146</v>
      </c>
      <c r="M377" s="1" t="s">
        <v>132</v>
      </c>
      <c r="N377" s="1" t="s">
        <v>265</v>
      </c>
      <c r="O377" s="1" t="s">
        <v>93</v>
      </c>
      <c r="P377">
        <v>60</v>
      </c>
      <c r="Q377">
        <v>100</v>
      </c>
      <c r="R377">
        <v>290</v>
      </c>
      <c r="S377">
        <v>2.9</v>
      </c>
      <c r="T377">
        <v>0.05</v>
      </c>
      <c r="U377">
        <f t="shared" si="94"/>
        <v>290</v>
      </c>
      <c r="V377">
        <f t="shared" si="95"/>
        <v>6000</v>
      </c>
      <c r="W377" s="1" t="s">
        <v>155</v>
      </c>
      <c r="X377" s="1" t="s">
        <v>1236</v>
      </c>
      <c r="Y377" s="1" t="s">
        <v>156</v>
      </c>
      <c r="Z377" s="3">
        <v>5457</v>
      </c>
      <c r="AA377" s="4">
        <f t="shared" si="99"/>
        <v>70</v>
      </c>
      <c r="AB377" s="4">
        <f t="shared" si="107"/>
        <v>2255.714986</v>
      </c>
      <c r="AC377" s="4">
        <f t="shared" si="108"/>
        <v>70</v>
      </c>
      <c r="AD377" s="4">
        <f t="shared" si="102"/>
        <v>1870.9602767272727</v>
      </c>
      <c r="AE377" s="3" t="s">
        <v>649</v>
      </c>
      <c r="AF377" s="3">
        <v>70</v>
      </c>
      <c r="AG377" s="4">
        <f>AI377</f>
        <v>70</v>
      </c>
      <c r="AH377" s="4">
        <v>82271</v>
      </c>
      <c r="AI377">
        <f t="shared" si="96"/>
        <v>70</v>
      </c>
      <c r="AJ377" t="s">
        <v>649</v>
      </c>
      <c r="AK377" s="2">
        <v>1764.84</v>
      </c>
      <c r="AL377" s="2">
        <f>AN377</f>
        <v>1764.84</v>
      </c>
      <c r="AM377" s="4">
        <v>82271</v>
      </c>
      <c r="AN377">
        <f>INDEX($AJ$2:$AJ$6811,MATCH(AM377,$A$2:$A$6811,0))</f>
        <v>1764.84</v>
      </c>
      <c r="AP377">
        <v>0.56999999999999995</v>
      </c>
      <c r="AQ377">
        <v>0.56999999999999995</v>
      </c>
      <c r="AR377" s="4">
        <v>8</v>
      </c>
      <c r="AS377" s="4">
        <v>10</v>
      </c>
      <c r="AT377" s="4">
        <v>2009</v>
      </c>
      <c r="AU377" s="4">
        <v>8</v>
      </c>
      <c r="AV377" s="4">
        <v>10</v>
      </c>
      <c r="AW377" s="4">
        <v>2009</v>
      </c>
      <c r="AX377" t="str">
        <f t="shared" si="97"/>
        <v>No Delay</v>
      </c>
      <c r="AY377">
        <f t="shared" si="98"/>
        <v>0</v>
      </c>
    </row>
    <row r="378" spans="1:51" x14ac:dyDescent="0.2">
      <c r="A378" s="3">
        <v>85628</v>
      </c>
      <c r="B378" s="1" t="s">
        <v>175</v>
      </c>
      <c r="C378" s="1" t="s">
        <v>165</v>
      </c>
      <c r="D378" s="1" t="s">
        <v>130</v>
      </c>
      <c r="E378" s="1" t="s">
        <v>53</v>
      </c>
      <c r="F378" s="1" t="s">
        <v>53</v>
      </c>
      <c r="G378" s="13" t="s">
        <v>390</v>
      </c>
      <c r="H378" s="12">
        <v>40094</v>
      </c>
      <c r="I378" s="12" t="s">
        <v>390</v>
      </c>
      <c r="J378" s="12">
        <v>40094</v>
      </c>
      <c r="K378" s="4">
        <v>1890</v>
      </c>
      <c r="L378" s="1" t="s">
        <v>146</v>
      </c>
      <c r="M378" s="1" t="s">
        <v>132</v>
      </c>
      <c r="N378" s="1" t="s">
        <v>238</v>
      </c>
      <c r="O378" s="1" t="s">
        <v>93</v>
      </c>
      <c r="P378">
        <v>30</v>
      </c>
      <c r="Q378">
        <v>280</v>
      </c>
      <c r="R378">
        <v>2800</v>
      </c>
      <c r="S378">
        <v>10</v>
      </c>
      <c r="T378">
        <v>0.33</v>
      </c>
      <c r="U378">
        <f t="shared" si="94"/>
        <v>2800</v>
      </c>
      <c r="V378">
        <f t="shared" si="95"/>
        <v>8400</v>
      </c>
      <c r="W378" s="1" t="s">
        <v>160</v>
      </c>
      <c r="X378" s="1" t="s">
        <v>1236</v>
      </c>
      <c r="Y378" s="1" t="s">
        <v>161</v>
      </c>
      <c r="Z378" s="3">
        <v>5149</v>
      </c>
      <c r="AA378" s="4">
        <f t="shared" si="99"/>
        <v>70</v>
      </c>
      <c r="AB378" s="4">
        <f t="shared" si="107"/>
        <v>2275.4695900000002</v>
      </c>
      <c r="AC378" s="4">
        <f t="shared" si="108"/>
        <v>70</v>
      </c>
      <c r="AD378" s="4">
        <f t="shared" si="102"/>
        <v>1070.6939815999999</v>
      </c>
      <c r="AE378" s="3" t="s">
        <v>649</v>
      </c>
      <c r="AF378" s="3">
        <v>70</v>
      </c>
      <c r="AG378" s="4">
        <f>AI378</f>
        <v>70</v>
      </c>
      <c r="AH378" s="4">
        <v>82271</v>
      </c>
      <c r="AI378">
        <f t="shared" si="96"/>
        <v>70</v>
      </c>
      <c r="AJ378" t="s">
        <v>649</v>
      </c>
      <c r="AK378" s="2">
        <v>1764.84</v>
      </c>
      <c r="AL378" s="2">
        <f>AN378</f>
        <v>1764.84</v>
      </c>
      <c r="AM378" s="4">
        <v>82271</v>
      </c>
      <c r="AN378">
        <f>INDEX($AJ$2:$AJ$6811,MATCH(AM378,$A$2:$A$6811,0))</f>
        <v>1764.84</v>
      </c>
      <c r="AP378">
        <v>5.49</v>
      </c>
      <c r="AQ378">
        <v>5.49</v>
      </c>
      <c r="AR378" s="4">
        <v>8</v>
      </c>
      <c r="AS378" s="4">
        <v>10</v>
      </c>
      <c r="AT378" s="4">
        <v>2009</v>
      </c>
      <c r="AU378" s="4">
        <v>8</v>
      </c>
      <c r="AV378" s="4">
        <v>10</v>
      </c>
      <c r="AW378" s="4">
        <v>2009</v>
      </c>
      <c r="AX378" t="str">
        <f t="shared" si="97"/>
        <v>No Delay</v>
      </c>
      <c r="AY378">
        <f t="shared" si="98"/>
        <v>0</v>
      </c>
    </row>
    <row r="379" spans="1:51" x14ac:dyDescent="0.2">
      <c r="A379" s="3">
        <v>86461</v>
      </c>
      <c r="B379" s="1" t="s">
        <v>175</v>
      </c>
      <c r="C379" s="1" t="s">
        <v>165</v>
      </c>
      <c r="D379" s="1" t="s">
        <v>130</v>
      </c>
      <c r="E379" s="1" t="s">
        <v>101</v>
      </c>
      <c r="F379" s="1" t="s">
        <v>101</v>
      </c>
      <c r="G379" s="13" t="s">
        <v>650</v>
      </c>
      <c r="H379" s="12">
        <v>41023</v>
      </c>
      <c r="I379" s="12" t="s">
        <v>651</v>
      </c>
      <c r="J379" s="12">
        <v>41002</v>
      </c>
      <c r="K379" s="4">
        <v>3841</v>
      </c>
      <c r="L379" s="1" t="s">
        <v>146</v>
      </c>
      <c r="M379" s="1" t="s">
        <v>132</v>
      </c>
      <c r="N379" s="1" t="s">
        <v>167</v>
      </c>
      <c r="O379" s="1" t="s">
        <v>93</v>
      </c>
      <c r="P379">
        <v>30</v>
      </c>
      <c r="Q379">
        <v>1150</v>
      </c>
      <c r="R379">
        <v>4738</v>
      </c>
      <c r="S379">
        <v>4.12</v>
      </c>
      <c r="T379">
        <v>0.14000000000000001</v>
      </c>
      <c r="U379">
        <f t="shared" si="94"/>
        <v>4738</v>
      </c>
      <c r="V379">
        <f t="shared" si="95"/>
        <v>34500</v>
      </c>
      <c r="W379" s="1" t="s">
        <v>197</v>
      </c>
      <c r="X379" s="1" t="s">
        <v>1236</v>
      </c>
      <c r="Y379" s="1" t="s">
        <v>3082</v>
      </c>
      <c r="Z379" s="3">
        <v>10265</v>
      </c>
      <c r="AA379" s="4">
        <f t="shared" si="99"/>
        <v>70</v>
      </c>
      <c r="AB379" s="4">
        <f t="shared" si="107"/>
        <v>2370.9501759999998</v>
      </c>
      <c r="AC379" s="4">
        <f t="shared" si="108"/>
        <v>70</v>
      </c>
      <c r="AD379" s="4">
        <f t="shared" si="102"/>
        <v>111</v>
      </c>
      <c r="AE379" s="4">
        <v>70</v>
      </c>
      <c r="AF379" s="4">
        <v>70</v>
      </c>
      <c r="AG379" s="4">
        <f t="shared" ref="AG379:AG398" si="109">AE379</f>
        <v>70</v>
      </c>
      <c r="AI379" t="e">
        <f t="shared" si="96"/>
        <v>#N/A</v>
      </c>
      <c r="AJ379">
        <v>1494.6</v>
      </c>
      <c r="AK379" s="2">
        <v>1494.6</v>
      </c>
      <c r="AL379" s="2">
        <f t="shared" ref="AL379:AL398" si="110">AJ379</f>
        <v>1494.6</v>
      </c>
      <c r="AM379" s="4"/>
      <c r="AN379" t="e">
        <f>VLOOKUP([1]!Tabelle13[[#This Row],[Vlookup this ID for freight costs]],$AL$2:$AL$6811,2,FALSE)</f>
        <v>#REF!</v>
      </c>
      <c r="AP379">
        <v>6.64</v>
      </c>
      <c r="AQ379">
        <v>6.64</v>
      </c>
      <c r="AR379" s="4">
        <v>24</v>
      </c>
      <c r="AS379" s="4">
        <v>4</v>
      </c>
      <c r="AT379" s="4">
        <v>2012</v>
      </c>
      <c r="AU379" s="4">
        <v>3</v>
      </c>
      <c r="AV379" s="4">
        <v>4</v>
      </c>
      <c r="AW379" s="4">
        <v>2012</v>
      </c>
      <c r="AX379" t="str">
        <f t="shared" si="97"/>
        <v>No Delay</v>
      </c>
      <c r="AY379">
        <f t="shared" si="98"/>
        <v>0</v>
      </c>
    </row>
    <row r="380" spans="1:51" x14ac:dyDescent="0.2">
      <c r="A380" s="3">
        <v>11305</v>
      </c>
      <c r="B380" s="1" t="s">
        <v>586</v>
      </c>
      <c r="C380" s="1" t="s">
        <v>65</v>
      </c>
      <c r="D380" s="1" t="s">
        <v>130</v>
      </c>
      <c r="E380" s="1" t="s">
        <v>53</v>
      </c>
      <c r="F380" s="1" t="s">
        <v>53</v>
      </c>
      <c r="G380" s="13" t="s">
        <v>652</v>
      </c>
      <c r="H380" s="12">
        <v>39723</v>
      </c>
      <c r="I380" s="12" t="s">
        <v>652</v>
      </c>
      <c r="J380" s="12">
        <v>39723</v>
      </c>
      <c r="K380" s="4">
        <v>1101</v>
      </c>
      <c r="L380" s="1" t="s">
        <v>146</v>
      </c>
      <c r="M380" s="1" t="s">
        <v>132</v>
      </c>
      <c r="N380" s="1" t="s">
        <v>206</v>
      </c>
      <c r="O380" s="1" t="s">
        <v>93</v>
      </c>
      <c r="P380">
        <v>60</v>
      </c>
      <c r="Q380">
        <v>969</v>
      </c>
      <c r="R380">
        <v>3779.1</v>
      </c>
      <c r="S380">
        <v>3.9</v>
      </c>
      <c r="T380">
        <v>0.06</v>
      </c>
      <c r="U380">
        <f t="shared" si="94"/>
        <v>3779.1</v>
      </c>
      <c r="V380">
        <f t="shared" si="95"/>
        <v>58140</v>
      </c>
      <c r="W380" s="1" t="s">
        <v>160</v>
      </c>
      <c r="X380" s="1" t="s">
        <v>1236</v>
      </c>
      <c r="Y380" s="1" t="s">
        <v>161</v>
      </c>
      <c r="Z380" s="3">
        <v>7348</v>
      </c>
      <c r="AA380" s="4">
        <f t="shared" si="99"/>
        <v>71</v>
      </c>
      <c r="AB380" s="4">
        <f t="shared" si="107"/>
        <v>2351.0858241999999</v>
      </c>
      <c r="AC380" s="4">
        <f t="shared" si="108"/>
        <v>71</v>
      </c>
      <c r="AD380" s="4">
        <f t="shared" si="102"/>
        <v>71</v>
      </c>
      <c r="AE380" s="4">
        <v>71</v>
      </c>
      <c r="AF380" s="4">
        <v>71</v>
      </c>
      <c r="AG380" s="4">
        <f t="shared" si="109"/>
        <v>71</v>
      </c>
      <c r="AH380" s="4">
        <v>82599</v>
      </c>
      <c r="AI380">
        <f t="shared" si="96"/>
        <v>4223</v>
      </c>
      <c r="AJ380">
        <v>1181.4100000000001</v>
      </c>
      <c r="AK380" s="2">
        <v>1181.4100000000001</v>
      </c>
      <c r="AL380" s="2">
        <f t="shared" si="110"/>
        <v>1181.4100000000001</v>
      </c>
      <c r="AM380" s="4"/>
      <c r="AN380" t="e">
        <f>VLOOKUP([1]!Tabelle13[[#This Row],[Vlookup this ID for freight costs]],$AL$2:$AL$6811,2,FALSE)</f>
        <v>#REF!</v>
      </c>
      <c r="AP380">
        <v>6.05</v>
      </c>
      <c r="AQ380">
        <v>6.05</v>
      </c>
      <c r="AR380" s="4">
        <v>2</v>
      </c>
      <c r="AS380" s="4">
        <v>10</v>
      </c>
      <c r="AT380" s="4">
        <v>2008</v>
      </c>
      <c r="AU380" s="4">
        <v>2</v>
      </c>
      <c r="AV380" s="4">
        <v>10</v>
      </c>
      <c r="AW380" s="4">
        <v>2008</v>
      </c>
      <c r="AX380" t="str">
        <f t="shared" si="97"/>
        <v>No Delay</v>
      </c>
      <c r="AY380">
        <f t="shared" si="98"/>
        <v>0</v>
      </c>
    </row>
    <row r="381" spans="1:51" x14ac:dyDescent="0.2">
      <c r="A381" s="3">
        <v>12536</v>
      </c>
      <c r="B381" s="1" t="s">
        <v>164</v>
      </c>
      <c r="C381" s="1" t="s">
        <v>165</v>
      </c>
      <c r="D381" s="1" t="s">
        <v>130</v>
      </c>
      <c r="E381" s="1" t="s">
        <v>253</v>
      </c>
      <c r="F381" s="1" t="s">
        <v>253</v>
      </c>
      <c r="G381" s="13" t="s">
        <v>653</v>
      </c>
      <c r="H381" s="12">
        <v>39846</v>
      </c>
      <c r="I381" s="12" t="s">
        <v>653</v>
      </c>
      <c r="J381" s="12">
        <v>39846</v>
      </c>
      <c r="K381" s="4">
        <v>1340</v>
      </c>
      <c r="L381" s="1" t="s">
        <v>146</v>
      </c>
      <c r="M381" s="1" t="s">
        <v>132</v>
      </c>
      <c r="N381" s="1" t="s">
        <v>612</v>
      </c>
      <c r="O381" s="1" t="s">
        <v>93</v>
      </c>
      <c r="P381">
        <v>30</v>
      </c>
      <c r="Q381">
        <v>1166</v>
      </c>
      <c r="R381">
        <v>2332</v>
      </c>
      <c r="S381">
        <v>2</v>
      </c>
      <c r="T381">
        <v>7.0000000000000007E-2</v>
      </c>
      <c r="U381">
        <f t="shared" si="94"/>
        <v>2332</v>
      </c>
      <c r="V381">
        <f t="shared" si="95"/>
        <v>34980</v>
      </c>
      <c r="W381" s="1" t="s">
        <v>204</v>
      </c>
      <c r="X381" s="1" t="s">
        <v>1236</v>
      </c>
      <c r="Y381" s="1" t="s">
        <v>205</v>
      </c>
      <c r="Z381" s="3">
        <v>11459</v>
      </c>
      <c r="AA381" s="4">
        <f t="shared" si="99"/>
        <v>71</v>
      </c>
      <c r="AB381" s="4">
        <f t="shared" si="107"/>
        <v>2372.7061408</v>
      </c>
      <c r="AC381" s="4">
        <f t="shared" si="108"/>
        <v>71</v>
      </c>
      <c r="AD381" s="4">
        <f t="shared" si="102"/>
        <v>108</v>
      </c>
      <c r="AE381" s="4">
        <v>71</v>
      </c>
      <c r="AF381" s="4">
        <v>71</v>
      </c>
      <c r="AG381" s="4">
        <f t="shared" si="109"/>
        <v>71</v>
      </c>
      <c r="AI381" t="e">
        <f t="shared" si="96"/>
        <v>#N/A</v>
      </c>
      <c r="AJ381">
        <v>1240</v>
      </c>
      <c r="AK381" s="2">
        <v>1240</v>
      </c>
      <c r="AL381" s="2">
        <f t="shared" si="110"/>
        <v>1240</v>
      </c>
      <c r="AM381" s="4"/>
      <c r="AN381" t="e">
        <f>VLOOKUP([1]!Tabelle13[[#This Row],[Vlookup this ID for freight costs]],$AL$2:$AL$6811,2,FALSE)</f>
        <v>#REF!</v>
      </c>
      <c r="AP381">
        <v>4.57</v>
      </c>
      <c r="AQ381">
        <v>4.57</v>
      </c>
      <c r="AR381" s="4">
        <v>2</v>
      </c>
      <c r="AS381" s="4">
        <v>2</v>
      </c>
      <c r="AT381" s="4">
        <v>2009</v>
      </c>
      <c r="AU381" s="4">
        <v>2</v>
      </c>
      <c r="AV381" s="4">
        <v>2</v>
      </c>
      <c r="AW381" s="4">
        <v>2009</v>
      </c>
      <c r="AX381" t="str">
        <f t="shared" si="97"/>
        <v>No Delay</v>
      </c>
      <c r="AY381">
        <f t="shared" si="98"/>
        <v>0</v>
      </c>
    </row>
    <row r="382" spans="1:51" x14ac:dyDescent="0.2">
      <c r="A382" s="3">
        <v>85027</v>
      </c>
      <c r="B382" s="1" t="s">
        <v>151</v>
      </c>
      <c r="C382" s="1" t="s">
        <v>65</v>
      </c>
      <c r="D382" s="1" t="s">
        <v>130</v>
      </c>
      <c r="E382" s="1" t="s">
        <v>152</v>
      </c>
      <c r="F382" s="1" t="s">
        <v>152</v>
      </c>
      <c r="G382" s="13" t="s">
        <v>654</v>
      </c>
      <c r="H382" s="12">
        <v>42185</v>
      </c>
      <c r="I382" s="12" t="s">
        <v>655</v>
      </c>
      <c r="J382" s="12">
        <v>42114</v>
      </c>
      <c r="K382" s="4">
        <v>6443</v>
      </c>
      <c r="L382" s="1" t="s">
        <v>146</v>
      </c>
      <c r="M382" s="1" t="s">
        <v>132</v>
      </c>
      <c r="N382" s="1" t="s">
        <v>599</v>
      </c>
      <c r="O382" s="1" t="s">
        <v>93</v>
      </c>
      <c r="P382">
        <v>60</v>
      </c>
      <c r="Q382">
        <v>912</v>
      </c>
      <c r="R382">
        <v>3283.2</v>
      </c>
      <c r="S382">
        <v>3.6</v>
      </c>
      <c r="T382">
        <v>0.06</v>
      </c>
      <c r="U382">
        <f t="shared" si="94"/>
        <v>3283.2000000000003</v>
      </c>
      <c r="V382">
        <f t="shared" si="95"/>
        <v>54720</v>
      </c>
      <c r="W382" s="1" t="s">
        <v>160</v>
      </c>
      <c r="X382" s="1" t="s">
        <v>1236</v>
      </c>
      <c r="Y382" s="1" t="s">
        <v>161</v>
      </c>
      <c r="Z382" s="3">
        <v>7348</v>
      </c>
      <c r="AA382" s="4">
        <f t="shared" si="99"/>
        <v>71</v>
      </c>
      <c r="AB382" s="4">
        <f t="shared" si="107"/>
        <v>2344.8301996</v>
      </c>
      <c r="AC382" s="4">
        <f t="shared" si="108"/>
        <v>71</v>
      </c>
      <c r="AD382" s="4">
        <f t="shared" si="102"/>
        <v>95</v>
      </c>
      <c r="AE382" s="4">
        <v>71</v>
      </c>
      <c r="AF382" s="4">
        <v>71</v>
      </c>
      <c r="AG382" s="4">
        <f t="shared" si="109"/>
        <v>71</v>
      </c>
      <c r="AI382" t="e">
        <f t="shared" si="96"/>
        <v>#N/A</v>
      </c>
      <c r="AJ382">
        <v>134</v>
      </c>
      <c r="AK382" s="2">
        <v>134</v>
      </c>
      <c r="AL382" s="2">
        <f t="shared" si="110"/>
        <v>134</v>
      </c>
      <c r="AM382" s="4"/>
      <c r="AN382" t="e">
        <f>VLOOKUP([1]!Tabelle13[[#This Row],[Vlookup this ID for freight costs]],$AL$2:$AL$6811,2,FALSE)</f>
        <v>#REF!</v>
      </c>
      <c r="AP382">
        <v>3.38</v>
      </c>
      <c r="AQ382">
        <v>3.38</v>
      </c>
      <c r="AR382" s="4">
        <v>30</v>
      </c>
      <c r="AS382" s="4">
        <v>6</v>
      </c>
      <c r="AT382" s="4">
        <v>2015</v>
      </c>
      <c r="AU382" s="4">
        <v>20</v>
      </c>
      <c r="AV382" s="4">
        <v>4</v>
      </c>
      <c r="AW382" s="4">
        <v>2015</v>
      </c>
      <c r="AX382" t="str">
        <f t="shared" si="97"/>
        <v>No Delay</v>
      </c>
      <c r="AY382">
        <f t="shared" si="98"/>
        <v>0</v>
      </c>
    </row>
    <row r="383" spans="1:51" x14ac:dyDescent="0.2">
      <c r="A383" s="3">
        <v>12408</v>
      </c>
      <c r="B383" s="1" t="s">
        <v>119</v>
      </c>
      <c r="C383" s="1" t="s">
        <v>114</v>
      </c>
      <c r="D383" s="1" t="s">
        <v>130</v>
      </c>
      <c r="E383" s="1"/>
      <c r="F383" s="1" t="s">
        <v>107</v>
      </c>
      <c r="G383" s="13" t="s">
        <v>656</v>
      </c>
      <c r="H383" s="12">
        <v>39357</v>
      </c>
      <c r="I383" s="12" t="s">
        <v>656</v>
      </c>
      <c r="J383" s="12">
        <v>39357</v>
      </c>
      <c r="K383" s="4">
        <v>417</v>
      </c>
      <c r="L383" s="1" t="s">
        <v>146</v>
      </c>
      <c r="M383" s="1" t="s">
        <v>132</v>
      </c>
      <c r="N383" s="1" t="s">
        <v>218</v>
      </c>
      <c r="O383" s="1" t="s">
        <v>93</v>
      </c>
      <c r="P383">
        <v>90</v>
      </c>
      <c r="Q383">
        <v>604</v>
      </c>
      <c r="R383">
        <v>9664</v>
      </c>
      <c r="S383">
        <v>16</v>
      </c>
      <c r="T383">
        <v>0.18</v>
      </c>
      <c r="U383">
        <f t="shared" si="94"/>
        <v>9664</v>
      </c>
      <c r="V383">
        <f t="shared" si="95"/>
        <v>54360</v>
      </c>
      <c r="W383" s="1" t="s">
        <v>155</v>
      </c>
      <c r="X383" s="1" t="s">
        <v>1236</v>
      </c>
      <c r="Y383" s="1" t="s">
        <v>156</v>
      </c>
      <c r="Z383" s="3">
        <v>6648</v>
      </c>
      <c r="AA383" s="4">
        <f t="shared" si="99"/>
        <v>72</v>
      </c>
      <c r="AB383" s="4">
        <f t="shared" si="107"/>
        <v>2311.0278772000001</v>
      </c>
      <c r="AC383" s="4">
        <f t="shared" si="108"/>
        <v>72</v>
      </c>
      <c r="AD383" s="4">
        <f t="shared" si="102"/>
        <v>59.5</v>
      </c>
      <c r="AE383" s="4">
        <v>72</v>
      </c>
      <c r="AF383" s="4">
        <v>72</v>
      </c>
      <c r="AG383" s="4">
        <f t="shared" si="109"/>
        <v>72</v>
      </c>
      <c r="AI383" t="e">
        <f t="shared" si="96"/>
        <v>#N/A</v>
      </c>
      <c r="AJ383">
        <v>723.59</v>
      </c>
      <c r="AK383" s="2">
        <v>723.59</v>
      </c>
      <c r="AL383" s="2">
        <f t="shared" si="110"/>
        <v>723.59</v>
      </c>
      <c r="AM383" s="4"/>
      <c r="AN383" t="e">
        <f>VLOOKUP([1]!Tabelle13[[#This Row],[Vlookup this ID for freight costs]],$AL$2:$AL$6811,2,FALSE)</f>
        <v>#REF!</v>
      </c>
      <c r="AP383">
        <v>15.46</v>
      </c>
      <c r="AQ383">
        <v>15.46</v>
      </c>
      <c r="AR383" s="4">
        <v>2</v>
      </c>
      <c r="AS383" s="4">
        <v>10</v>
      </c>
      <c r="AT383" s="4">
        <v>2007</v>
      </c>
      <c r="AU383" s="4">
        <v>2</v>
      </c>
      <c r="AV383" s="4">
        <v>10</v>
      </c>
      <c r="AW383" s="4">
        <v>2007</v>
      </c>
      <c r="AX383" t="str">
        <f t="shared" si="97"/>
        <v>No Delay</v>
      </c>
      <c r="AY383">
        <f t="shared" si="98"/>
        <v>0</v>
      </c>
    </row>
    <row r="384" spans="1:51" x14ac:dyDescent="0.2">
      <c r="A384" s="3">
        <v>70511</v>
      </c>
      <c r="B384" s="1" t="s">
        <v>215</v>
      </c>
      <c r="C384" s="1" t="s">
        <v>89</v>
      </c>
      <c r="D384" s="1" t="s">
        <v>52</v>
      </c>
      <c r="E384" s="1" t="s">
        <v>53</v>
      </c>
      <c r="F384" s="1" t="s">
        <v>53</v>
      </c>
      <c r="G384" s="13" t="s">
        <v>657</v>
      </c>
      <c r="H384" s="12">
        <v>41684</v>
      </c>
      <c r="I384" s="12" t="s">
        <v>658</v>
      </c>
      <c r="J384" s="12">
        <v>41687</v>
      </c>
      <c r="K384" s="4">
        <v>5305</v>
      </c>
      <c r="L384" s="1" t="s">
        <v>146</v>
      </c>
      <c r="M384" s="1" t="s">
        <v>170</v>
      </c>
      <c r="N384" s="1" t="s">
        <v>261</v>
      </c>
      <c r="O384" s="1" t="s">
        <v>93</v>
      </c>
      <c r="P384">
        <v>30</v>
      </c>
      <c r="Q384">
        <v>827</v>
      </c>
      <c r="R384">
        <v>9097</v>
      </c>
      <c r="S384">
        <v>11</v>
      </c>
      <c r="T384">
        <v>0.37</v>
      </c>
      <c r="U384">
        <f t="shared" si="94"/>
        <v>9097</v>
      </c>
      <c r="V384">
        <f t="shared" si="95"/>
        <v>24810</v>
      </c>
      <c r="W384" s="1" t="s">
        <v>155</v>
      </c>
      <c r="X384" s="1" t="s">
        <v>1236</v>
      </c>
      <c r="Y384" s="1" t="s">
        <v>156</v>
      </c>
      <c r="Z384" s="3">
        <v>9211</v>
      </c>
      <c r="AA384" s="4">
        <f t="shared" si="99"/>
        <v>72</v>
      </c>
      <c r="AB384" s="4">
        <f t="shared" si="107"/>
        <v>2335.5016366</v>
      </c>
      <c r="AC384" s="4">
        <f t="shared" si="108"/>
        <v>72</v>
      </c>
      <c r="AD384" s="4">
        <f t="shared" si="102"/>
        <v>1213.5669073333333</v>
      </c>
      <c r="AE384" s="4">
        <v>72</v>
      </c>
      <c r="AF384" s="4">
        <v>72</v>
      </c>
      <c r="AG384" s="4">
        <f t="shared" si="109"/>
        <v>72</v>
      </c>
      <c r="AI384" t="e">
        <f t="shared" si="96"/>
        <v>#N/A</v>
      </c>
      <c r="AJ384">
        <v>1721.91</v>
      </c>
      <c r="AK384" s="2">
        <v>1721.91</v>
      </c>
      <c r="AL384" s="2">
        <f t="shared" si="110"/>
        <v>1721.91</v>
      </c>
      <c r="AM384" s="4"/>
      <c r="AN384" t="e">
        <f>VLOOKUP([1]!Tabelle13[[#This Row],[Vlookup this ID for freight costs]],$AL$2:$AL$6811,2,FALSE)</f>
        <v>#REF!</v>
      </c>
      <c r="AP384">
        <v>9.35</v>
      </c>
      <c r="AQ384">
        <v>9.35</v>
      </c>
      <c r="AR384" s="4">
        <v>14</v>
      </c>
      <c r="AS384" s="4">
        <v>2</v>
      </c>
      <c r="AT384" s="4">
        <v>2014</v>
      </c>
      <c r="AU384" s="4">
        <v>17</v>
      </c>
      <c r="AV384" s="4">
        <v>2</v>
      </c>
      <c r="AW384" s="4">
        <v>2014</v>
      </c>
      <c r="AX384" t="str">
        <f t="shared" si="97"/>
        <v>Delay</v>
      </c>
      <c r="AY384">
        <f t="shared" si="98"/>
        <v>3</v>
      </c>
    </row>
    <row r="385" spans="1:51" x14ac:dyDescent="0.2">
      <c r="A385" s="3">
        <v>80688</v>
      </c>
      <c r="B385" s="1" t="s">
        <v>215</v>
      </c>
      <c r="C385" s="1" t="s">
        <v>89</v>
      </c>
      <c r="D385" s="1" t="s">
        <v>52</v>
      </c>
      <c r="E385" s="1" t="s">
        <v>53</v>
      </c>
      <c r="F385" s="1" t="s">
        <v>53</v>
      </c>
      <c r="G385" s="13" t="s">
        <v>659</v>
      </c>
      <c r="H385" s="12">
        <v>41656</v>
      </c>
      <c r="I385" s="12" t="s">
        <v>565</v>
      </c>
      <c r="J385" s="12">
        <v>41698</v>
      </c>
      <c r="K385" s="4">
        <v>5331</v>
      </c>
      <c r="L385" s="1" t="s">
        <v>146</v>
      </c>
      <c r="M385" s="1" t="s">
        <v>170</v>
      </c>
      <c r="N385" s="1" t="s">
        <v>420</v>
      </c>
      <c r="O385" s="1" t="s">
        <v>93</v>
      </c>
      <c r="P385">
        <v>100</v>
      </c>
      <c r="Q385">
        <v>650</v>
      </c>
      <c r="R385">
        <v>2925</v>
      </c>
      <c r="S385">
        <v>4.5</v>
      </c>
      <c r="T385">
        <v>0.04</v>
      </c>
      <c r="U385">
        <f t="shared" si="94"/>
        <v>2925</v>
      </c>
      <c r="V385">
        <f t="shared" si="95"/>
        <v>65000</v>
      </c>
      <c r="W385" s="1" t="s">
        <v>155</v>
      </c>
      <c r="X385" s="1" t="s">
        <v>1236</v>
      </c>
      <c r="Y385" s="1" t="s">
        <v>156</v>
      </c>
      <c r="Z385" s="3">
        <v>9211</v>
      </c>
      <c r="AA385" s="4">
        <f t="shared" si="99"/>
        <v>72</v>
      </c>
      <c r="AB385" s="4">
        <f t="shared" si="107"/>
        <v>2316.0762759999998</v>
      </c>
      <c r="AC385" s="4">
        <f t="shared" si="108"/>
        <v>72</v>
      </c>
      <c r="AD385" s="4">
        <f t="shared" si="102"/>
        <v>72</v>
      </c>
      <c r="AE385" s="4">
        <v>72</v>
      </c>
      <c r="AF385" s="4">
        <v>72</v>
      </c>
      <c r="AG385" s="4">
        <f t="shared" si="109"/>
        <v>72</v>
      </c>
      <c r="AI385" t="e">
        <f t="shared" si="96"/>
        <v>#N/A</v>
      </c>
      <c r="AJ385">
        <v>1766.56</v>
      </c>
      <c r="AK385" s="2">
        <v>1766.56</v>
      </c>
      <c r="AL385" s="2">
        <f t="shared" si="110"/>
        <v>1766.56</v>
      </c>
      <c r="AM385" s="4"/>
      <c r="AN385" t="e">
        <f>VLOOKUP([1]!Tabelle13[[#This Row],[Vlookup this ID for freight costs]],$AL$2:$AL$6811,2,FALSE)</f>
        <v>#REF!</v>
      </c>
      <c r="AP385">
        <v>3.01</v>
      </c>
      <c r="AQ385">
        <v>3.01</v>
      </c>
      <c r="AR385" s="4">
        <v>17</v>
      </c>
      <c r="AS385" s="4">
        <v>1</v>
      </c>
      <c r="AT385" s="4">
        <v>2014</v>
      </c>
      <c r="AU385" s="4">
        <v>28</v>
      </c>
      <c r="AV385" s="4">
        <v>2</v>
      </c>
      <c r="AW385" s="4">
        <v>2014</v>
      </c>
      <c r="AX385" t="str">
        <f t="shared" si="97"/>
        <v>Delay</v>
      </c>
      <c r="AY385">
        <f t="shared" si="98"/>
        <v>42</v>
      </c>
    </row>
    <row r="386" spans="1:51" x14ac:dyDescent="0.2">
      <c r="A386" s="3">
        <v>84412</v>
      </c>
      <c r="B386" s="1" t="s">
        <v>172</v>
      </c>
      <c r="C386" s="1" t="s">
        <v>114</v>
      </c>
      <c r="D386" s="1" t="s">
        <v>130</v>
      </c>
      <c r="E386" s="1" t="s">
        <v>101</v>
      </c>
      <c r="F386" s="1" t="s">
        <v>101</v>
      </c>
      <c r="G386" s="13" t="s">
        <v>406</v>
      </c>
      <c r="H386" s="12">
        <v>41943</v>
      </c>
      <c r="I386" s="12" t="s">
        <v>660</v>
      </c>
      <c r="J386" s="12">
        <v>41941</v>
      </c>
      <c r="K386" s="4">
        <v>6039</v>
      </c>
      <c r="L386" s="1" t="s">
        <v>146</v>
      </c>
      <c r="M386" s="1" t="s">
        <v>132</v>
      </c>
      <c r="N386" s="1" t="s">
        <v>178</v>
      </c>
      <c r="O386" s="1" t="s">
        <v>93</v>
      </c>
      <c r="P386">
        <v>60</v>
      </c>
      <c r="Q386">
        <v>1240</v>
      </c>
      <c r="R386">
        <v>6919.2</v>
      </c>
      <c r="S386">
        <v>5.58</v>
      </c>
      <c r="T386">
        <v>0.09</v>
      </c>
      <c r="U386">
        <f t="shared" ref="U386:U449" si="111">S386*Q386</f>
        <v>6919.2</v>
      </c>
      <c r="V386">
        <f t="shared" ref="V386:V449" si="112">Q386*P386</f>
        <v>74400</v>
      </c>
      <c r="W386" s="1" t="s">
        <v>155</v>
      </c>
      <c r="X386" s="1" t="s">
        <v>1236</v>
      </c>
      <c r="Y386" s="1" t="s">
        <v>156</v>
      </c>
      <c r="Z386" s="3">
        <v>14240</v>
      </c>
      <c r="AA386" s="4">
        <f t="shared" si="99"/>
        <v>73</v>
      </c>
      <c r="AB386" s="4">
        <f t="shared" si="107"/>
        <v>2380.8274780000002</v>
      </c>
      <c r="AC386" s="4">
        <f t="shared" si="108"/>
        <v>73</v>
      </c>
      <c r="AD386" s="4">
        <f t="shared" si="102"/>
        <v>3981</v>
      </c>
      <c r="AE386" s="4">
        <v>73</v>
      </c>
      <c r="AF386" s="4">
        <v>73</v>
      </c>
      <c r="AG386" s="4">
        <f t="shared" si="109"/>
        <v>73</v>
      </c>
      <c r="AI386" t="e">
        <f t="shared" ref="AI386:AI449" si="113">INDEX($AE$2:$AE$6811,MATCH(AH386,$A$2:$A$6811,0))</f>
        <v>#N/A</v>
      </c>
      <c r="AJ386">
        <v>4937.6499999999996</v>
      </c>
      <c r="AK386" s="2">
        <v>4937.6499999999996</v>
      </c>
      <c r="AL386" s="2">
        <f t="shared" si="110"/>
        <v>4937.6499999999996</v>
      </c>
      <c r="AM386" s="4"/>
      <c r="AN386" t="e">
        <f>VLOOKUP([1]!Tabelle13[[#This Row],[Vlookup this ID for freight costs]],$AL$2:$AL$6811,2,FALSE)</f>
        <v>#REF!</v>
      </c>
      <c r="AP386">
        <v>7.11</v>
      </c>
      <c r="AQ386">
        <v>7.11</v>
      </c>
      <c r="AR386" s="4">
        <v>31</v>
      </c>
      <c r="AS386" s="4">
        <v>10</v>
      </c>
      <c r="AT386" s="4">
        <v>2014</v>
      </c>
      <c r="AU386" s="4">
        <v>29</v>
      </c>
      <c r="AV386" s="4">
        <v>10</v>
      </c>
      <c r="AW386" s="4">
        <v>2014</v>
      </c>
      <c r="AX386" t="str">
        <f t="shared" ref="AX386:AX449" si="114">IF(DATE(AW386,AV386,AU386)&lt;=DATE(AT386,AS386,AR386),"No Delay","Delay")</f>
        <v>No Delay</v>
      </c>
      <c r="AY386">
        <f t="shared" ref="AY386:AY449" si="115">IF(_xlfn.DAYS(J386,H386)&gt;0, _xlfn.DAYS(J386,H386),0)</f>
        <v>0</v>
      </c>
    </row>
    <row r="387" spans="1:51" x14ac:dyDescent="0.2">
      <c r="A387" s="3">
        <v>84880</v>
      </c>
      <c r="B387" s="1" t="s">
        <v>368</v>
      </c>
      <c r="C387" s="1" t="s">
        <v>73</v>
      </c>
      <c r="D387" s="1" t="s">
        <v>130</v>
      </c>
      <c r="E387" s="1" t="s">
        <v>101</v>
      </c>
      <c r="F387" s="1" t="s">
        <v>101</v>
      </c>
      <c r="G387" s="13" t="s">
        <v>657</v>
      </c>
      <c r="H387" s="12">
        <v>41684</v>
      </c>
      <c r="I387" s="12" t="s">
        <v>661</v>
      </c>
      <c r="J387" s="12">
        <v>41717</v>
      </c>
      <c r="K387" s="4">
        <v>5399</v>
      </c>
      <c r="L387" s="1" t="s">
        <v>146</v>
      </c>
      <c r="M387" s="1" t="s">
        <v>132</v>
      </c>
      <c r="N387" s="1" t="s">
        <v>599</v>
      </c>
      <c r="O387" s="1" t="s">
        <v>93</v>
      </c>
      <c r="P387">
        <v>60</v>
      </c>
      <c r="Q387">
        <v>841</v>
      </c>
      <c r="R387">
        <v>3153.75</v>
      </c>
      <c r="S387">
        <v>3.75</v>
      </c>
      <c r="T387">
        <v>0.06</v>
      </c>
      <c r="U387">
        <f t="shared" si="111"/>
        <v>3153.75</v>
      </c>
      <c r="V387">
        <f t="shared" si="112"/>
        <v>50460</v>
      </c>
      <c r="W387" s="1" t="s">
        <v>204</v>
      </c>
      <c r="X387" s="1" t="s">
        <v>1236</v>
      </c>
      <c r="Y387" s="1" t="s">
        <v>205</v>
      </c>
      <c r="Z387" s="3">
        <v>15015</v>
      </c>
      <c r="AA387" s="4">
        <f t="shared" ref="AA387:AA450" si="116">AF387</f>
        <v>73</v>
      </c>
      <c r="AB387" s="4">
        <f t="shared" si="107"/>
        <v>2337.0381057999998</v>
      </c>
      <c r="AC387" s="4">
        <f t="shared" si="108"/>
        <v>73</v>
      </c>
      <c r="AD387" s="4">
        <f t="shared" si="102"/>
        <v>981.55080050000004</v>
      </c>
      <c r="AE387" s="4">
        <v>73</v>
      </c>
      <c r="AF387" s="4">
        <v>73</v>
      </c>
      <c r="AG387" s="4">
        <f t="shared" si="109"/>
        <v>73</v>
      </c>
      <c r="AI387" t="e">
        <f t="shared" si="113"/>
        <v>#N/A</v>
      </c>
      <c r="AJ387">
        <v>1500</v>
      </c>
      <c r="AK387" s="2">
        <v>1500</v>
      </c>
      <c r="AL387" s="2">
        <f t="shared" si="110"/>
        <v>1500</v>
      </c>
      <c r="AM387" s="4"/>
      <c r="AN387" t="e">
        <f>VLOOKUP([1]!Tabelle13[[#This Row],[Vlookup this ID for freight costs]],$AL$2:$AL$6811,2,FALSE)</f>
        <v>#REF!</v>
      </c>
      <c r="AP387">
        <v>3.9</v>
      </c>
      <c r="AQ387">
        <v>3.9</v>
      </c>
      <c r="AR387" s="4">
        <v>14</v>
      </c>
      <c r="AS387" s="4">
        <v>2</v>
      </c>
      <c r="AT387" s="4">
        <v>2014</v>
      </c>
      <c r="AU387" s="4">
        <v>19</v>
      </c>
      <c r="AV387" s="4">
        <v>4</v>
      </c>
      <c r="AW387" s="4">
        <v>2014</v>
      </c>
      <c r="AX387" t="str">
        <f t="shared" si="114"/>
        <v>Delay</v>
      </c>
      <c r="AY387">
        <f t="shared" si="115"/>
        <v>33</v>
      </c>
    </row>
    <row r="388" spans="1:51" x14ac:dyDescent="0.2">
      <c r="A388" s="3">
        <v>86569</v>
      </c>
      <c r="B388" s="1" t="s">
        <v>151</v>
      </c>
      <c r="C388" s="1" t="s">
        <v>65</v>
      </c>
      <c r="D388" s="1" t="s">
        <v>130</v>
      </c>
      <c r="E388" s="1" t="s">
        <v>152</v>
      </c>
      <c r="F388" s="1" t="s">
        <v>152</v>
      </c>
      <c r="G388" s="13" t="s">
        <v>662</v>
      </c>
      <c r="H388" s="12">
        <v>41415</v>
      </c>
      <c r="I388" s="12" t="s">
        <v>663</v>
      </c>
      <c r="J388" s="12">
        <v>41397</v>
      </c>
      <c r="K388" s="4">
        <v>4692</v>
      </c>
      <c r="L388" s="1" t="s">
        <v>146</v>
      </c>
      <c r="M388" s="1" t="s">
        <v>132</v>
      </c>
      <c r="N388" s="1" t="s">
        <v>200</v>
      </c>
      <c r="O388" s="1" t="s">
        <v>93</v>
      </c>
      <c r="P388">
        <v>90</v>
      </c>
      <c r="Q388">
        <v>848</v>
      </c>
      <c r="R388">
        <v>6190.4</v>
      </c>
      <c r="S388">
        <v>7.3</v>
      </c>
      <c r="T388">
        <v>0.08</v>
      </c>
      <c r="U388">
        <f t="shared" si="111"/>
        <v>6190.4</v>
      </c>
      <c r="V388">
        <f t="shared" si="112"/>
        <v>76320</v>
      </c>
      <c r="W388" s="1" t="s">
        <v>197</v>
      </c>
      <c r="X388" s="1" t="s">
        <v>1236</v>
      </c>
      <c r="Y388" s="1" t="s">
        <v>3082</v>
      </c>
      <c r="Z388" s="3">
        <v>7428</v>
      </c>
      <c r="AA388" s="4">
        <f t="shared" si="116"/>
        <v>73</v>
      </c>
      <c r="AB388" s="4">
        <f t="shared" si="107"/>
        <v>2337.8063404</v>
      </c>
      <c r="AC388" s="4">
        <f t="shared" si="108"/>
        <v>73</v>
      </c>
      <c r="AD388" s="4">
        <f t="shared" si="102"/>
        <v>73</v>
      </c>
      <c r="AE388" s="4">
        <v>73</v>
      </c>
      <c r="AF388" s="4">
        <v>73</v>
      </c>
      <c r="AG388" s="4">
        <f t="shared" si="109"/>
        <v>73</v>
      </c>
      <c r="AI388" t="e">
        <f t="shared" si="113"/>
        <v>#N/A</v>
      </c>
      <c r="AJ388">
        <v>14547.55</v>
      </c>
      <c r="AK388" s="2">
        <v>14547.55</v>
      </c>
      <c r="AL388" s="2">
        <f t="shared" si="110"/>
        <v>14547.55</v>
      </c>
      <c r="AM388" s="4"/>
      <c r="AN388" t="e">
        <f>VLOOKUP([1]!Tabelle13[[#This Row],[Vlookup this ID for freight costs]],$AL$2:$AL$6811,2,FALSE)</f>
        <v>#REF!</v>
      </c>
      <c r="AP388">
        <v>7.66</v>
      </c>
      <c r="AQ388">
        <v>7.66</v>
      </c>
      <c r="AR388" s="4">
        <v>21</v>
      </c>
      <c r="AS388" s="4">
        <v>5</v>
      </c>
      <c r="AT388" s="4">
        <v>2013</v>
      </c>
      <c r="AU388" s="4">
        <v>3</v>
      </c>
      <c r="AV388" s="4">
        <v>5</v>
      </c>
      <c r="AW388" s="4">
        <v>2013</v>
      </c>
      <c r="AX388" t="str">
        <f t="shared" si="114"/>
        <v>No Delay</v>
      </c>
      <c r="AY388">
        <f t="shared" si="115"/>
        <v>0</v>
      </c>
    </row>
    <row r="389" spans="1:51" x14ac:dyDescent="0.2">
      <c r="A389" s="3">
        <v>35146</v>
      </c>
      <c r="B389" s="1" t="s">
        <v>175</v>
      </c>
      <c r="C389" s="1" t="s">
        <v>165</v>
      </c>
      <c r="D389" s="1" t="s">
        <v>74</v>
      </c>
      <c r="E389" s="1" t="s">
        <v>53</v>
      </c>
      <c r="F389" s="1" t="s">
        <v>53</v>
      </c>
      <c r="G389" s="13" t="s">
        <v>410</v>
      </c>
      <c r="H389" s="12">
        <v>41598</v>
      </c>
      <c r="I389" s="12" t="s">
        <v>411</v>
      </c>
      <c r="J389" s="12">
        <v>41599</v>
      </c>
      <c r="K389" s="4">
        <v>5066</v>
      </c>
      <c r="L389" s="1" t="s">
        <v>146</v>
      </c>
      <c r="M389" s="1" t="s">
        <v>240</v>
      </c>
      <c r="N389" s="1" t="s">
        <v>241</v>
      </c>
      <c r="O389" s="1" t="s">
        <v>242</v>
      </c>
      <c r="P389">
        <v>120</v>
      </c>
      <c r="Q389">
        <v>217</v>
      </c>
      <c r="R389">
        <v>7812</v>
      </c>
      <c r="S389">
        <v>36</v>
      </c>
      <c r="T389">
        <v>0.3</v>
      </c>
      <c r="U389">
        <f t="shared" si="111"/>
        <v>7812</v>
      </c>
      <c r="V389">
        <f t="shared" si="112"/>
        <v>26040</v>
      </c>
      <c r="W389" s="1" t="s">
        <v>243</v>
      </c>
      <c r="X389" s="1" t="s">
        <v>244</v>
      </c>
      <c r="Y389" s="1" t="s">
        <v>244</v>
      </c>
      <c r="Z389" s="3">
        <v>5022</v>
      </c>
      <c r="AA389" s="4">
        <f t="shared" si="116"/>
        <v>74</v>
      </c>
      <c r="AB389" s="4">
        <f t="shared" si="107"/>
        <v>2268.5554785999998</v>
      </c>
      <c r="AC389" s="4">
        <f t="shared" si="108"/>
        <v>74</v>
      </c>
      <c r="AD389" s="4">
        <f t="shared" si="102"/>
        <v>64</v>
      </c>
      <c r="AE389" s="4">
        <v>74</v>
      </c>
      <c r="AF389" s="4">
        <v>74</v>
      </c>
      <c r="AG389" s="4">
        <f t="shared" si="109"/>
        <v>74</v>
      </c>
      <c r="AI389" t="e">
        <f t="shared" si="113"/>
        <v>#N/A</v>
      </c>
      <c r="AJ389">
        <v>294.86</v>
      </c>
      <c r="AK389" s="2">
        <v>294.86</v>
      </c>
      <c r="AL389" s="2">
        <f t="shared" si="110"/>
        <v>294.86</v>
      </c>
      <c r="AM389" s="4"/>
      <c r="AN389" t="e">
        <f>VLOOKUP([1]!Tabelle13[[#This Row],[Vlookup this ID for freight costs]],$AL$2:$AL$6811,2,FALSE)</f>
        <v>#REF!</v>
      </c>
      <c r="AP389">
        <v>9.66</v>
      </c>
      <c r="AQ389">
        <v>9.66</v>
      </c>
      <c r="AR389" s="4">
        <v>20</v>
      </c>
      <c r="AS389" s="4">
        <v>11</v>
      </c>
      <c r="AT389" s="4">
        <v>2013</v>
      </c>
      <c r="AU389" s="4">
        <v>21</v>
      </c>
      <c r="AV389" s="4">
        <v>11</v>
      </c>
      <c r="AW389" s="4">
        <v>2013</v>
      </c>
      <c r="AX389" t="str">
        <f t="shared" si="114"/>
        <v>Delay</v>
      </c>
      <c r="AY389">
        <f t="shared" si="115"/>
        <v>1</v>
      </c>
    </row>
    <row r="390" spans="1:51" x14ac:dyDescent="0.2">
      <c r="A390" s="3">
        <v>12493</v>
      </c>
      <c r="B390" s="1" t="s">
        <v>164</v>
      </c>
      <c r="C390" s="1" t="s">
        <v>165</v>
      </c>
      <c r="D390" s="1" t="s">
        <v>130</v>
      </c>
      <c r="E390" s="1" t="s">
        <v>53</v>
      </c>
      <c r="F390" s="1" t="s">
        <v>53</v>
      </c>
      <c r="G390" s="13" t="s">
        <v>664</v>
      </c>
      <c r="H390" s="12">
        <v>39587</v>
      </c>
      <c r="I390" s="12" t="s">
        <v>664</v>
      </c>
      <c r="J390" s="12">
        <v>39587</v>
      </c>
      <c r="K390" s="4">
        <v>852</v>
      </c>
      <c r="L390" s="1" t="s">
        <v>146</v>
      </c>
      <c r="M390" s="1" t="s">
        <v>132</v>
      </c>
      <c r="N390" s="1" t="s">
        <v>275</v>
      </c>
      <c r="O390" s="1" t="s">
        <v>93</v>
      </c>
      <c r="P390">
        <v>60</v>
      </c>
      <c r="Q390">
        <v>800</v>
      </c>
      <c r="R390">
        <v>7560</v>
      </c>
      <c r="S390">
        <v>9.4499999999999993</v>
      </c>
      <c r="T390">
        <v>0.16</v>
      </c>
      <c r="U390">
        <f t="shared" si="111"/>
        <v>7559.9999999999991</v>
      </c>
      <c r="V390">
        <f t="shared" si="112"/>
        <v>48000</v>
      </c>
      <c r="W390" s="1" t="s">
        <v>155</v>
      </c>
      <c r="X390" s="1" t="s">
        <v>1236</v>
      </c>
      <c r="Y390" s="1" t="s">
        <v>156</v>
      </c>
      <c r="Z390" s="3">
        <v>5457</v>
      </c>
      <c r="AA390" s="4">
        <f t="shared" si="116"/>
        <v>75</v>
      </c>
      <c r="AB390" s="4">
        <f t="shared" si="107"/>
        <v>2332.538446</v>
      </c>
      <c r="AC390" s="4">
        <f t="shared" si="108"/>
        <v>75</v>
      </c>
      <c r="AD390" s="4">
        <f t="shared" si="102"/>
        <v>2319.2075764347824</v>
      </c>
      <c r="AE390" s="4">
        <v>75</v>
      </c>
      <c r="AF390" s="4">
        <v>75</v>
      </c>
      <c r="AG390" s="4">
        <f t="shared" si="109"/>
        <v>75</v>
      </c>
      <c r="AI390" t="e">
        <f t="shared" si="113"/>
        <v>#N/A</v>
      </c>
      <c r="AJ390">
        <v>935.8</v>
      </c>
      <c r="AK390" s="2">
        <v>935.8</v>
      </c>
      <c r="AL390" s="2">
        <f t="shared" si="110"/>
        <v>935.8</v>
      </c>
      <c r="AM390" s="4"/>
      <c r="AN390" t="e">
        <f>VLOOKUP([1]!Tabelle13[[#This Row],[Vlookup this ID for freight costs]],$AL$2:$AL$6811,2,FALSE)</f>
        <v>#REF!</v>
      </c>
      <c r="AP390">
        <v>12.1</v>
      </c>
      <c r="AQ390">
        <v>12.1</v>
      </c>
      <c r="AR390" s="4">
        <v>19</v>
      </c>
      <c r="AS390" s="4">
        <v>5</v>
      </c>
      <c r="AT390" s="4">
        <v>2008</v>
      </c>
      <c r="AU390" s="4">
        <v>19</v>
      </c>
      <c r="AV390" s="4">
        <v>5</v>
      </c>
      <c r="AW390" s="4">
        <v>2008</v>
      </c>
      <c r="AX390" t="str">
        <f t="shared" si="114"/>
        <v>No Delay</v>
      </c>
      <c r="AY390">
        <f t="shared" si="115"/>
        <v>0</v>
      </c>
    </row>
    <row r="391" spans="1:51" x14ac:dyDescent="0.2">
      <c r="A391" s="3">
        <v>83183</v>
      </c>
      <c r="B391" s="1" t="s">
        <v>215</v>
      </c>
      <c r="C391" s="1" t="s">
        <v>89</v>
      </c>
      <c r="D391" s="1" t="s">
        <v>130</v>
      </c>
      <c r="E391" s="1" t="s">
        <v>101</v>
      </c>
      <c r="F391" s="1" t="s">
        <v>101</v>
      </c>
      <c r="G391" s="13" t="s">
        <v>665</v>
      </c>
      <c r="H391" s="12">
        <v>41606</v>
      </c>
      <c r="I391" s="12" t="s">
        <v>666</v>
      </c>
      <c r="J391" s="12">
        <v>41628</v>
      </c>
      <c r="K391" s="4">
        <v>5136</v>
      </c>
      <c r="L391" s="1" t="s">
        <v>146</v>
      </c>
      <c r="M391" s="1" t="s">
        <v>132</v>
      </c>
      <c r="N391" s="1" t="s">
        <v>171</v>
      </c>
      <c r="O391" s="1" t="s">
        <v>93</v>
      </c>
      <c r="P391">
        <v>60</v>
      </c>
      <c r="Q391">
        <v>1700</v>
      </c>
      <c r="R391">
        <v>3791</v>
      </c>
      <c r="S391">
        <v>2.23</v>
      </c>
      <c r="T391">
        <v>0.04</v>
      </c>
      <c r="U391">
        <f t="shared" si="111"/>
        <v>3791</v>
      </c>
      <c r="V391">
        <f t="shared" si="112"/>
        <v>102000</v>
      </c>
      <c r="W391" s="1" t="s">
        <v>197</v>
      </c>
      <c r="X391" s="1" t="s">
        <v>1236</v>
      </c>
      <c r="Y391" s="1" t="s">
        <v>3082</v>
      </c>
      <c r="Z391" s="3">
        <v>11943</v>
      </c>
      <c r="AA391" s="4">
        <f t="shared" si="116"/>
        <v>75</v>
      </c>
      <c r="AB391" s="4">
        <f t="shared" si="107"/>
        <v>2431.3114660000001</v>
      </c>
      <c r="AC391" s="4">
        <f t="shared" si="108"/>
        <v>75</v>
      </c>
      <c r="AD391" s="4">
        <f t="shared" si="102"/>
        <v>705.75</v>
      </c>
      <c r="AE391" s="4">
        <v>75</v>
      </c>
      <c r="AF391" s="4">
        <v>75</v>
      </c>
      <c r="AG391" s="4">
        <f t="shared" si="109"/>
        <v>75</v>
      </c>
      <c r="AI391" t="e">
        <f t="shared" si="113"/>
        <v>#N/A</v>
      </c>
      <c r="AJ391">
        <v>1556.99</v>
      </c>
      <c r="AK391" s="2">
        <v>1556.99</v>
      </c>
      <c r="AL391" s="2">
        <f t="shared" si="110"/>
        <v>1556.99</v>
      </c>
      <c r="AM391" s="4"/>
      <c r="AN391" t="e">
        <f>VLOOKUP([1]!Tabelle13[[#This Row],[Vlookup this ID for freight costs]],$AL$2:$AL$6811,2,FALSE)</f>
        <v>#REF!</v>
      </c>
      <c r="AP391">
        <v>4.6900000000000004</v>
      </c>
      <c r="AQ391">
        <v>4.6900000000000004</v>
      </c>
      <c r="AR391" s="4">
        <v>28</v>
      </c>
      <c r="AS391" s="4">
        <v>11</v>
      </c>
      <c r="AT391" s="4">
        <v>2013</v>
      </c>
      <c r="AU391" s="4">
        <v>20</v>
      </c>
      <c r="AV391" s="4">
        <v>12</v>
      </c>
      <c r="AW391" s="4">
        <v>2013</v>
      </c>
      <c r="AX391" t="str">
        <f t="shared" si="114"/>
        <v>Delay</v>
      </c>
      <c r="AY391">
        <f t="shared" si="115"/>
        <v>22</v>
      </c>
    </row>
    <row r="392" spans="1:51" x14ac:dyDescent="0.2">
      <c r="A392" s="3">
        <v>85077</v>
      </c>
      <c r="B392" s="1" t="s">
        <v>667</v>
      </c>
      <c r="C392" s="1" t="s">
        <v>65</v>
      </c>
      <c r="D392" s="1" t="s">
        <v>130</v>
      </c>
      <c r="E392" s="1" t="s">
        <v>152</v>
      </c>
      <c r="F392" s="1" t="s">
        <v>152</v>
      </c>
      <c r="G392" s="13" t="s">
        <v>153</v>
      </c>
      <c r="H392" s="12">
        <v>40165</v>
      </c>
      <c r="I392" s="12" t="s">
        <v>153</v>
      </c>
      <c r="J392" s="12">
        <v>40165</v>
      </c>
      <c r="K392" s="4">
        <v>2103</v>
      </c>
      <c r="L392" s="1" t="s">
        <v>146</v>
      </c>
      <c r="M392" s="1" t="s">
        <v>132</v>
      </c>
      <c r="N392" s="1" t="s">
        <v>163</v>
      </c>
      <c r="O392" s="1" t="s">
        <v>93</v>
      </c>
      <c r="P392">
        <v>60</v>
      </c>
      <c r="Q392">
        <v>755</v>
      </c>
      <c r="R392">
        <v>16172.1</v>
      </c>
      <c r="S392">
        <v>21.42</v>
      </c>
      <c r="T392">
        <v>0.36</v>
      </c>
      <c r="U392">
        <f t="shared" si="111"/>
        <v>16172.100000000002</v>
      </c>
      <c r="V392">
        <f t="shared" si="112"/>
        <v>45300</v>
      </c>
      <c r="W392" s="1" t="s">
        <v>160</v>
      </c>
      <c r="X392" s="1" t="s">
        <v>1236</v>
      </c>
      <c r="Y392" s="1" t="s">
        <v>161</v>
      </c>
      <c r="Z392" s="3">
        <v>7348</v>
      </c>
      <c r="AA392" s="4">
        <f t="shared" si="116"/>
        <v>75</v>
      </c>
      <c r="AB392" s="4">
        <f t="shared" si="107"/>
        <v>2327.5997950000001</v>
      </c>
      <c r="AC392" s="4">
        <f t="shared" si="108"/>
        <v>75</v>
      </c>
      <c r="AD392" s="4">
        <f t="shared" si="102"/>
        <v>1570.5</v>
      </c>
      <c r="AE392" s="4">
        <v>75</v>
      </c>
      <c r="AF392" s="4">
        <v>75</v>
      </c>
      <c r="AG392" s="4">
        <f t="shared" si="109"/>
        <v>75</v>
      </c>
      <c r="AI392" t="e">
        <f t="shared" si="113"/>
        <v>#N/A</v>
      </c>
      <c r="AJ392">
        <v>11637.64</v>
      </c>
      <c r="AK392" s="2">
        <v>11637.64</v>
      </c>
      <c r="AL392" s="2">
        <f t="shared" si="110"/>
        <v>11637.64</v>
      </c>
      <c r="AM392" s="4"/>
      <c r="AN392" t="e">
        <f>VLOOKUP([1]!Tabelle13[[#This Row],[Vlookup this ID for freight costs]],$AL$2:$AL$6811,2,FALSE)</f>
        <v>#REF!</v>
      </c>
      <c r="AP392">
        <v>31.7</v>
      </c>
      <c r="AQ392">
        <v>31.7</v>
      </c>
      <c r="AR392" s="4">
        <v>18</v>
      </c>
      <c r="AS392" s="4">
        <v>12</v>
      </c>
      <c r="AT392" s="4">
        <v>2009</v>
      </c>
      <c r="AU392" s="4">
        <v>18</v>
      </c>
      <c r="AV392" s="4">
        <v>12</v>
      </c>
      <c r="AW392" s="4">
        <v>2009</v>
      </c>
      <c r="AX392" t="str">
        <f t="shared" si="114"/>
        <v>No Delay</v>
      </c>
      <c r="AY392">
        <f t="shared" si="115"/>
        <v>0</v>
      </c>
    </row>
    <row r="393" spans="1:51" x14ac:dyDescent="0.2">
      <c r="A393" s="3">
        <v>42848</v>
      </c>
      <c r="B393" s="1" t="s">
        <v>140</v>
      </c>
      <c r="C393" s="1" t="s">
        <v>99</v>
      </c>
      <c r="D393" s="1" t="s">
        <v>266</v>
      </c>
      <c r="E393" s="1" t="s">
        <v>53</v>
      </c>
      <c r="F393" s="1" t="s">
        <v>53</v>
      </c>
      <c r="G393" s="13" t="s">
        <v>291</v>
      </c>
      <c r="H393" s="12">
        <v>40927</v>
      </c>
      <c r="I393" s="12" t="s">
        <v>291</v>
      </c>
      <c r="J393" s="12">
        <v>40927</v>
      </c>
      <c r="K393" s="4">
        <v>3693</v>
      </c>
      <c r="L393" s="1" t="s">
        <v>146</v>
      </c>
      <c r="M393" s="1" t="s">
        <v>423</v>
      </c>
      <c r="N393" s="1" t="s">
        <v>491</v>
      </c>
      <c r="O393" s="1" t="s">
        <v>93</v>
      </c>
      <c r="P393">
        <v>60</v>
      </c>
      <c r="Q393">
        <v>405</v>
      </c>
      <c r="R393">
        <v>3122.55</v>
      </c>
      <c r="S393">
        <v>7.71</v>
      </c>
      <c r="T393">
        <v>0.13</v>
      </c>
      <c r="U393">
        <f t="shared" si="111"/>
        <v>3122.55</v>
      </c>
      <c r="V393">
        <f t="shared" si="112"/>
        <v>24300</v>
      </c>
      <c r="W393" s="1" t="s">
        <v>394</v>
      </c>
      <c r="X393" s="1" t="s">
        <v>112</v>
      </c>
      <c r="Y393" s="1" t="s">
        <v>112</v>
      </c>
      <c r="Z393" s="3">
        <v>6808</v>
      </c>
      <c r="AA393" s="4">
        <f t="shared" si="116"/>
        <v>75</v>
      </c>
      <c r="AB393" s="4">
        <f t="shared" si="107"/>
        <v>2289.1880649999998</v>
      </c>
      <c r="AC393" s="4">
        <f t="shared" si="108"/>
        <v>75</v>
      </c>
      <c r="AD393" s="4">
        <f t="shared" si="102"/>
        <v>2293</v>
      </c>
      <c r="AE393" s="4">
        <v>75</v>
      </c>
      <c r="AF393" s="4">
        <v>75</v>
      </c>
      <c r="AG393" s="4">
        <f t="shared" si="109"/>
        <v>75</v>
      </c>
      <c r="AI393" t="e">
        <f t="shared" si="113"/>
        <v>#N/A</v>
      </c>
      <c r="AJ393">
        <v>1262.3599999999999</v>
      </c>
      <c r="AK393" s="2">
        <v>1262.3599999999999</v>
      </c>
      <c r="AL393" s="2">
        <f t="shared" si="110"/>
        <v>1262.3599999999999</v>
      </c>
      <c r="AM393" s="4"/>
      <c r="AN393" t="e">
        <f>VLOOKUP([1]!Tabelle13[[#This Row],[Vlookup this ID for freight costs]],$AL$2:$AL$6811,2,FALSE)</f>
        <v>#REF!</v>
      </c>
      <c r="AP393">
        <v>5.15</v>
      </c>
      <c r="AQ393">
        <v>5.15</v>
      </c>
      <c r="AR393" s="4">
        <v>19</v>
      </c>
      <c r="AS393" s="4">
        <v>1</v>
      </c>
      <c r="AT393" s="4">
        <v>2012</v>
      </c>
      <c r="AU393" s="4">
        <v>19</v>
      </c>
      <c r="AV393" s="4">
        <v>1</v>
      </c>
      <c r="AW393" s="4">
        <v>2012</v>
      </c>
      <c r="AX393" t="str">
        <f t="shared" si="114"/>
        <v>No Delay</v>
      </c>
      <c r="AY393">
        <f t="shared" si="115"/>
        <v>0</v>
      </c>
    </row>
    <row r="394" spans="1:51" x14ac:dyDescent="0.2">
      <c r="A394" s="3">
        <v>11274</v>
      </c>
      <c r="B394" s="1" t="s">
        <v>119</v>
      </c>
      <c r="C394" s="1" t="s">
        <v>114</v>
      </c>
      <c r="D394" s="1" t="s">
        <v>130</v>
      </c>
      <c r="E394" s="1" t="s">
        <v>101</v>
      </c>
      <c r="F394" s="1" t="s">
        <v>101</v>
      </c>
      <c r="G394" s="13" t="s">
        <v>668</v>
      </c>
      <c r="H394" s="12">
        <v>39790</v>
      </c>
      <c r="I394" s="12" t="s">
        <v>668</v>
      </c>
      <c r="J394" s="12">
        <v>39790</v>
      </c>
      <c r="K394" s="4">
        <v>1260</v>
      </c>
      <c r="L394" s="1" t="s">
        <v>146</v>
      </c>
      <c r="M394" s="1" t="s">
        <v>132</v>
      </c>
      <c r="N394" s="1" t="s">
        <v>178</v>
      </c>
      <c r="O394" s="1" t="s">
        <v>93</v>
      </c>
      <c r="P394">
        <v>60</v>
      </c>
      <c r="Q394">
        <v>1294</v>
      </c>
      <c r="R394">
        <v>10546.1</v>
      </c>
      <c r="S394">
        <v>8.15</v>
      </c>
      <c r="T394">
        <v>0.14000000000000001</v>
      </c>
      <c r="U394">
        <f t="shared" si="111"/>
        <v>10546.1</v>
      </c>
      <c r="V394">
        <f t="shared" si="112"/>
        <v>77640</v>
      </c>
      <c r="W394" s="1" t="s">
        <v>155</v>
      </c>
      <c r="X394" s="1" t="s">
        <v>1236</v>
      </c>
      <c r="Y394" s="1" t="s">
        <v>156</v>
      </c>
      <c r="Z394" s="3">
        <v>14240</v>
      </c>
      <c r="AA394" s="4">
        <f t="shared" si="116"/>
        <v>76</v>
      </c>
      <c r="AB394" s="4">
        <f t="shared" si="107"/>
        <v>2386.7538592000001</v>
      </c>
      <c r="AC394" s="4">
        <f t="shared" si="108"/>
        <v>76</v>
      </c>
      <c r="AD394" s="4">
        <f t="shared" si="102"/>
        <v>76</v>
      </c>
      <c r="AE394" s="4">
        <v>76</v>
      </c>
      <c r="AF394" s="4">
        <v>76</v>
      </c>
      <c r="AG394" s="4">
        <f t="shared" si="109"/>
        <v>76</v>
      </c>
      <c r="AH394" s="4">
        <v>84216</v>
      </c>
      <c r="AI394">
        <f t="shared" si="113"/>
        <v>58270</v>
      </c>
      <c r="AJ394">
        <v>1062.5</v>
      </c>
      <c r="AK394" s="2">
        <v>1062.5</v>
      </c>
      <c r="AL394" s="2">
        <f t="shared" si="110"/>
        <v>1062.5</v>
      </c>
      <c r="AM394" s="4"/>
      <c r="AN394" t="e">
        <f>VLOOKUP([1]!Tabelle13[[#This Row],[Vlookup this ID for freight costs]],$AL$2:$AL$6811,2,FALSE)</f>
        <v>#REF!</v>
      </c>
      <c r="AP394">
        <v>20.67</v>
      </c>
      <c r="AQ394">
        <v>20.67</v>
      </c>
      <c r="AR394" s="4">
        <v>8</v>
      </c>
      <c r="AS394" s="4">
        <v>12</v>
      </c>
      <c r="AT394" s="4">
        <v>2008</v>
      </c>
      <c r="AU394" s="4">
        <v>8</v>
      </c>
      <c r="AV394" s="4">
        <v>12</v>
      </c>
      <c r="AW394" s="4">
        <v>2008</v>
      </c>
      <c r="AX394" t="str">
        <f t="shared" si="114"/>
        <v>No Delay</v>
      </c>
      <c r="AY394">
        <f t="shared" si="115"/>
        <v>0</v>
      </c>
    </row>
    <row r="395" spans="1:51" x14ac:dyDescent="0.2">
      <c r="A395" s="3">
        <v>11317</v>
      </c>
      <c r="B395" s="1" t="s">
        <v>164</v>
      </c>
      <c r="C395" s="1" t="s">
        <v>165</v>
      </c>
      <c r="D395" s="1" t="s">
        <v>130</v>
      </c>
      <c r="E395" s="1" t="s">
        <v>53</v>
      </c>
      <c r="F395" s="1" t="s">
        <v>53</v>
      </c>
      <c r="G395" s="13" t="s">
        <v>669</v>
      </c>
      <c r="H395" s="12">
        <v>39988</v>
      </c>
      <c r="I395" s="12" t="s">
        <v>669</v>
      </c>
      <c r="J395" s="12">
        <v>39988</v>
      </c>
      <c r="K395" s="4">
        <v>1642</v>
      </c>
      <c r="L395" s="1" t="s">
        <v>146</v>
      </c>
      <c r="M395" s="1" t="s">
        <v>132</v>
      </c>
      <c r="N395" s="1" t="s">
        <v>167</v>
      </c>
      <c r="O395" s="1" t="s">
        <v>93</v>
      </c>
      <c r="P395">
        <v>30</v>
      </c>
      <c r="Q395">
        <v>867</v>
      </c>
      <c r="R395">
        <v>8427.24</v>
      </c>
      <c r="S395">
        <v>9.7200000000000006</v>
      </c>
      <c r="T395">
        <v>0.32</v>
      </c>
      <c r="U395">
        <f t="shared" si="111"/>
        <v>8427.24</v>
      </c>
      <c r="V395">
        <f t="shared" si="112"/>
        <v>26010</v>
      </c>
      <c r="W395" s="1" t="s">
        <v>160</v>
      </c>
      <c r="X395" s="1" t="s">
        <v>1236</v>
      </c>
      <c r="Y395" s="1" t="s">
        <v>161</v>
      </c>
      <c r="Z395" s="3">
        <v>5149</v>
      </c>
      <c r="AA395" s="4">
        <f t="shared" si="116"/>
        <v>76</v>
      </c>
      <c r="AB395" s="4">
        <f t="shared" si="107"/>
        <v>2339.8915486000001</v>
      </c>
      <c r="AC395" s="4">
        <f t="shared" si="108"/>
        <v>76</v>
      </c>
      <c r="AD395" s="4">
        <f t="shared" si="102"/>
        <v>612.25232849999998</v>
      </c>
      <c r="AE395" s="4">
        <v>76</v>
      </c>
      <c r="AF395" s="4">
        <v>76</v>
      </c>
      <c r="AG395" s="4">
        <f t="shared" si="109"/>
        <v>76</v>
      </c>
      <c r="AH395" s="4">
        <v>82633</v>
      </c>
      <c r="AI395">
        <f t="shared" si="113"/>
        <v>17181</v>
      </c>
      <c r="AJ395">
        <v>1954.23</v>
      </c>
      <c r="AK395" s="2">
        <v>1954.23</v>
      </c>
      <c r="AL395" s="2">
        <f t="shared" si="110"/>
        <v>1954.23</v>
      </c>
      <c r="AM395" s="4"/>
      <c r="AN395" t="e">
        <f>VLOOKUP([1]!Tabelle13[[#This Row],[Vlookup this ID for freight costs]],$AL$2:$AL$6811,2,FALSE)</f>
        <v>#REF!</v>
      </c>
      <c r="AP395">
        <v>16.52</v>
      </c>
      <c r="AQ395">
        <v>16.52</v>
      </c>
      <c r="AR395" s="4">
        <v>24</v>
      </c>
      <c r="AS395" s="4">
        <v>6</v>
      </c>
      <c r="AT395" s="4">
        <v>2009</v>
      </c>
      <c r="AU395" s="4">
        <v>24</v>
      </c>
      <c r="AV395" s="4">
        <v>6</v>
      </c>
      <c r="AW395" s="4">
        <v>2009</v>
      </c>
      <c r="AX395" t="str">
        <f t="shared" si="114"/>
        <v>No Delay</v>
      </c>
      <c r="AY395">
        <f t="shared" si="115"/>
        <v>0</v>
      </c>
    </row>
    <row r="396" spans="1:51" x14ac:dyDescent="0.2">
      <c r="A396" s="3">
        <v>11624</v>
      </c>
      <c r="B396" s="1" t="s">
        <v>350</v>
      </c>
      <c r="C396" s="1" t="s">
        <v>65</v>
      </c>
      <c r="D396" s="1" t="s">
        <v>130</v>
      </c>
      <c r="E396" s="1" t="s">
        <v>53</v>
      </c>
      <c r="F396" s="1" t="s">
        <v>53</v>
      </c>
      <c r="G396" s="13" t="s">
        <v>351</v>
      </c>
      <c r="H396" s="12">
        <v>39896</v>
      </c>
      <c r="I396" s="12" t="s">
        <v>351</v>
      </c>
      <c r="J396" s="12">
        <v>39896</v>
      </c>
      <c r="K396" s="4">
        <v>1435</v>
      </c>
      <c r="L396" s="1" t="s">
        <v>146</v>
      </c>
      <c r="M396" s="1" t="s">
        <v>132</v>
      </c>
      <c r="N396" s="1" t="s">
        <v>147</v>
      </c>
      <c r="O396" s="1" t="s">
        <v>148</v>
      </c>
      <c r="P396">
        <v>30</v>
      </c>
      <c r="Q396">
        <v>873</v>
      </c>
      <c r="R396">
        <v>22916.25</v>
      </c>
      <c r="S396">
        <v>26.25</v>
      </c>
      <c r="T396">
        <v>0.88</v>
      </c>
      <c r="U396">
        <f t="shared" si="111"/>
        <v>22916.25</v>
      </c>
      <c r="V396">
        <f t="shared" si="112"/>
        <v>26190</v>
      </c>
      <c r="W396" s="1" t="s">
        <v>149</v>
      </c>
      <c r="X396" s="1" t="s">
        <v>150</v>
      </c>
      <c r="Y396" s="1" t="s">
        <v>150</v>
      </c>
      <c r="Z396" s="3">
        <v>4785</v>
      </c>
      <c r="AA396" s="4">
        <f t="shared" si="116"/>
        <v>76</v>
      </c>
      <c r="AB396" s="4">
        <f t="shared" si="107"/>
        <v>2340.5500354000001</v>
      </c>
      <c r="AC396" s="4">
        <f t="shared" si="108"/>
        <v>76</v>
      </c>
      <c r="AD396" s="4">
        <f t="shared" si="102"/>
        <v>76</v>
      </c>
      <c r="AE396" s="4">
        <v>76</v>
      </c>
      <c r="AF396" s="4">
        <v>76</v>
      </c>
      <c r="AG396" s="4">
        <f t="shared" si="109"/>
        <v>76</v>
      </c>
      <c r="AH396" s="4">
        <v>85400</v>
      </c>
      <c r="AI396">
        <f t="shared" si="113"/>
        <v>6795</v>
      </c>
      <c r="AJ396">
        <v>6443.61</v>
      </c>
      <c r="AK396" s="2">
        <v>6443.61</v>
      </c>
      <c r="AL396" s="2">
        <f t="shared" si="110"/>
        <v>6443.61</v>
      </c>
      <c r="AM396" s="4"/>
      <c r="AN396" t="e">
        <f>VLOOKUP([1]!Tabelle13[[#This Row],[Vlookup this ID for freight costs]],$AL$2:$AL$6811,2,FALSE)</f>
        <v>#REF!</v>
      </c>
      <c r="AP396">
        <v>44.92</v>
      </c>
      <c r="AQ396">
        <v>44.92</v>
      </c>
      <c r="AR396" s="4">
        <v>24</v>
      </c>
      <c r="AS396" s="4">
        <v>4</v>
      </c>
      <c r="AT396" s="4">
        <v>2009</v>
      </c>
      <c r="AU396" s="4">
        <v>24</v>
      </c>
      <c r="AV396" s="4">
        <v>4</v>
      </c>
      <c r="AW396" s="4">
        <v>2009</v>
      </c>
      <c r="AX396" t="str">
        <f t="shared" si="114"/>
        <v>No Delay</v>
      </c>
      <c r="AY396">
        <f t="shared" si="115"/>
        <v>0</v>
      </c>
    </row>
    <row r="397" spans="1:51" x14ac:dyDescent="0.2">
      <c r="A397" s="3">
        <v>11666</v>
      </c>
      <c r="B397" s="1" t="s">
        <v>350</v>
      </c>
      <c r="C397" s="1" t="s">
        <v>65</v>
      </c>
      <c r="D397" s="1" t="s">
        <v>130</v>
      </c>
      <c r="E397" s="1" t="s">
        <v>152</v>
      </c>
      <c r="F397" s="1" t="s">
        <v>152</v>
      </c>
      <c r="G397" s="13" t="s">
        <v>395</v>
      </c>
      <c r="H397" s="12">
        <v>40029</v>
      </c>
      <c r="I397" s="12" t="s">
        <v>395</v>
      </c>
      <c r="J397" s="12">
        <v>40029</v>
      </c>
      <c r="K397" s="4">
        <v>1701</v>
      </c>
      <c r="L397" s="1" t="s">
        <v>146</v>
      </c>
      <c r="M397" s="1" t="s">
        <v>132</v>
      </c>
      <c r="N397" s="1" t="s">
        <v>147</v>
      </c>
      <c r="O397" s="1" t="s">
        <v>148</v>
      </c>
      <c r="P397">
        <v>30</v>
      </c>
      <c r="Q397">
        <v>873</v>
      </c>
      <c r="R397">
        <v>22916.25</v>
      </c>
      <c r="S397">
        <v>26.25</v>
      </c>
      <c r="T397">
        <v>0.88</v>
      </c>
      <c r="U397">
        <f t="shared" si="111"/>
        <v>22916.25</v>
      </c>
      <c r="V397">
        <f t="shared" si="112"/>
        <v>26190</v>
      </c>
      <c r="W397" s="1" t="s">
        <v>149</v>
      </c>
      <c r="X397" s="1" t="s">
        <v>150</v>
      </c>
      <c r="Y397" s="1" t="s">
        <v>150</v>
      </c>
      <c r="Z397" s="3">
        <v>4785</v>
      </c>
      <c r="AA397" s="4">
        <f t="shared" si="116"/>
        <v>76</v>
      </c>
      <c r="AB397" s="4">
        <f t="shared" si="107"/>
        <v>2340.5500354000001</v>
      </c>
      <c r="AC397" s="4">
        <f t="shared" si="108"/>
        <v>76</v>
      </c>
      <c r="AD397" s="4">
        <f t="shared" si="102"/>
        <v>76</v>
      </c>
      <c r="AE397" s="4">
        <v>76</v>
      </c>
      <c r="AF397" s="4">
        <v>76</v>
      </c>
      <c r="AG397" s="4">
        <f t="shared" si="109"/>
        <v>76</v>
      </c>
      <c r="AH397" s="4">
        <v>82680</v>
      </c>
      <c r="AI397">
        <f t="shared" si="113"/>
        <v>18737</v>
      </c>
      <c r="AJ397">
        <v>7445.8</v>
      </c>
      <c r="AK397" s="2">
        <v>7445.8</v>
      </c>
      <c r="AL397" s="2">
        <f t="shared" si="110"/>
        <v>7445.8</v>
      </c>
      <c r="AM397" s="4"/>
      <c r="AN397" t="e">
        <f>VLOOKUP([1]!Tabelle13[[#This Row],[Vlookup this ID for freight costs]],$AL$2:$AL$6811,2,FALSE)</f>
        <v>#REF!</v>
      </c>
      <c r="AP397">
        <v>44.92</v>
      </c>
      <c r="AQ397">
        <v>44.92</v>
      </c>
      <c r="AR397" s="4">
        <v>4</v>
      </c>
      <c r="AS397" s="4">
        <v>8</v>
      </c>
      <c r="AT397" s="4">
        <v>2009</v>
      </c>
      <c r="AU397" s="4">
        <v>4</v>
      </c>
      <c r="AV397" s="4">
        <v>8</v>
      </c>
      <c r="AW397" s="4">
        <v>2009</v>
      </c>
      <c r="AX397" t="str">
        <f t="shared" si="114"/>
        <v>No Delay</v>
      </c>
      <c r="AY397">
        <f t="shared" si="115"/>
        <v>0</v>
      </c>
    </row>
    <row r="398" spans="1:51" x14ac:dyDescent="0.2">
      <c r="A398" s="3">
        <v>12172</v>
      </c>
      <c r="B398" s="1" t="s">
        <v>164</v>
      </c>
      <c r="C398" s="1" t="s">
        <v>165</v>
      </c>
      <c r="D398" s="1" t="s">
        <v>130</v>
      </c>
      <c r="E398" s="1" t="s">
        <v>53</v>
      </c>
      <c r="F398" s="1" t="s">
        <v>53</v>
      </c>
      <c r="G398" s="13" t="s">
        <v>670</v>
      </c>
      <c r="H398" s="12">
        <v>39601</v>
      </c>
      <c r="I398" s="12" t="s">
        <v>670</v>
      </c>
      <c r="J398" s="12">
        <v>39601</v>
      </c>
      <c r="K398" s="4">
        <v>874</v>
      </c>
      <c r="L398" s="1" t="s">
        <v>146</v>
      </c>
      <c r="M398" s="1" t="s">
        <v>132</v>
      </c>
      <c r="N398" s="1" t="s">
        <v>167</v>
      </c>
      <c r="O398" s="1" t="s">
        <v>93</v>
      </c>
      <c r="P398">
        <v>30</v>
      </c>
      <c r="Q398">
        <v>860</v>
      </c>
      <c r="R398">
        <v>10328.6</v>
      </c>
      <c r="S398">
        <v>12.01</v>
      </c>
      <c r="T398">
        <v>0.4</v>
      </c>
      <c r="U398">
        <f t="shared" si="111"/>
        <v>10328.6</v>
      </c>
      <c r="V398">
        <f t="shared" si="112"/>
        <v>25800</v>
      </c>
      <c r="W398" s="1" t="s">
        <v>155</v>
      </c>
      <c r="X398" s="1" t="s">
        <v>1236</v>
      </c>
      <c r="Y398" s="1" t="s">
        <v>156</v>
      </c>
      <c r="Z398" s="3">
        <v>5457</v>
      </c>
      <c r="AA398" s="4">
        <f t="shared" si="116"/>
        <v>76</v>
      </c>
      <c r="AB398" s="4">
        <f t="shared" si="107"/>
        <v>2339.1233139999999</v>
      </c>
      <c r="AC398" s="4">
        <f t="shared" si="108"/>
        <v>76</v>
      </c>
      <c r="AD398" s="4">
        <f t="shared" si="102"/>
        <v>4123.333333333333</v>
      </c>
      <c r="AE398" s="4">
        <v>76</v>
      </c>
      <c r="AF398" s="4">
        <v>76</v>
      </c>
      <c r="AG398" s="4">
        <f t="shared" si="109"/>
        <v>76</v>
      </c>
      <c r="AI398" t="e">
        <f t="shared" si="113"/>
        <v>#N/A</v>
      </c>
      <c r="AJ398">
        <v>675</v>
      </c>
      <c r="AK398" s="2">
        <v>675</v>
      </c>
      <c r="AL398" s="2">
        <f t="shared" si="110"/>
        <v>675</v>
      </c>
      <c r="AM398" s="4"/>
      <c r="AN398" t="e">
        <f>VLOOKUP([1]!Tabelle13[[#This Row],[Vlookup this ID for freight costs]],$AL$2:$AL$6811,2,FALSE)</f>
        <v>#REF!</v>
      </c>
      <c r="AP398">
        <v>16.53</v>
      </c>
      <c r="AQ398">
        <v>16.53</v>
      </c>
      <c r="AR398" s="4">
        <v>2</v>
      </c>
      <c r="AS398" s="4">
        <v>6</v>
      </c>
      <c r="AT398" s="4">
        <v>2008</v>
      </c>
      <c r="AU398" s="4">
        <v>2</v>
      </c>
      <c r="AV398" s="4">
        <v>6</v>
      </c>
      <c r="AW398" s="4">
        <v>2008</v>
      </c>
      <c r="AX398" t="str">
        <f t="shared" si="114"/>
        <v>No Delay</v>
      </c>
      <c r="AY398">
        <f t="shared" si="115"/>
        <v>0</v>
      </c>
    </row>
    <row r="399" spans="1:51" x14ac:dyDescent="0.2">
      <c r="A399" s="3">
        <v>12578</v>
      </c>
      <c r="B399" s="1" t="s">
        <v>164</v>
      </c>
      <c r="C399" s="1" t="s">
        <v>165</v>
      </c>
      <c r="D399" s="1" t="s">
        <v>130</v>
      </c>
      <c r="E399" s="1" t="s">
        <v>53</v>
      </c>
      <c r="F399" s="1" t="s">
        <v>53</v>
      </c>
      <c r="G399" s="13" t="s">
        <v>669</v>
      </c>
      <c r="H399" s="12">
        <v>39988</v>
      </c>
      <c r="I399" s="12" t="s">
        <v>669</v>
      </c>
      <c r="J399" s="12">
        <v>39988</v>
      </c>
      <c r="K399" s="4">
        <v>1643</v>
      </c>
      <c r="L399" s="1" t="s">
        <v>146</v>
      </c>
      <c r="M399" s="1" t="s">
        <v>132</v>
      </c>
      <c r="N399" s="1" t="s">
        <v>265</v>
      </c>
      <c r="O399" s="1" t="s">
        <v>93</v>
      </c>
      <c r="P399">
        <v>60</v>
      </c>
      <c r="Q399">
        <v>107</v>
      </c>
      <c r="R399">
        <v>342.4</v>
      </c>
      <c r="S399">
        <v>3.2</v>
      </c>
      <c r="T399">
        <v>0.05</v>
      </c>
      <c r="U399">
        <f t="shared" si="111"/>
        <v>342.40000000000003</v>
      </c>
      <c r="V399">
        <f t="shared" si="112"/>
        <v>6420</v>
      </c>
      <c r="W399" s="1" t="s">
        <v>155</v>
      </c>
      <c r="X399" s="1" t="s">
        <v>1236</v>
      </c>
      <c r="Y399" s="1" t="s">
        <v>156</v>
      </c>
      <c r="Z399" s="3">
        <v>5457</v>
      </c>
      <c r="AA399" s="4">
        <f t="shared" si="116"/>
        <v>76</v>
      </c>
      <c r="AB399" s="4">
        <f t="shared" si="107"/>
        <v>2256.4832206000001</v>
      </c>
      <c r="AC399" s="4">
        <f t="shared" si="108"/>
        <v>76</v>
      </c>
      <c r="AD399" s="4">
        <f t="shared" si="102"/>
        <v>1307.4865992</v>
      </c>
      <c r="AE399" s="3" t="s">
        <v>671</v>
      </c>
      <c r="AF399" s="3">
        <v>76</v>
      </c>
      <c r="AG399" s="4">
        <f>AI399</f>
        <v>76</v>
      </c>
      <c r="AH399" s="4">
        <v>11317</v>
      </c>
      <c r="AI399">
        <f t="shared" si="113"/>
        <v>76</v>
      </c>
      <c r="AJ399" t="s">
        <v>671</v>
      </c>
      <c r="AK399" s="2">
        <v>1954.23</v>
      </c>
      <c r="AL399" s="2">
        <f>AN399</f>
        <v>1954.23</v>
      </c>
      <c r="AM399" s="4">
        <v>11317</v>
      </c>
      <c r="AN399">
        <f>INDEX($AJ$2:$AJ$6811,MATCH(AM399,$A$2:$A$6811,0))</f>
        <v>1954.23</v>
      </c>
      <c r="AP399">
        <v>0.67</v>
      </c>
      <c r="AQ399">
        <v>0.67</v>
      </c>
      <c r="AR399" s="4">
        <v>24</v>
      </c>
      <c r="AS399" s="4">
        <v>6</v>
      </c>
      <c r="AT399" s="4">
        <v>2009</v>
      </c>
      <c r="AU399" s="4">
        <v>24</v>
      </c>
      <c r="AV399" s="4">
        <v>6</v>
      </c>
      <c r="AW399" s="4">
        <v>2009</v>
      </c>
      <c r="AX399" t="str">
        <f t="shared" si="114"/>
        <v>No Delay</v>
      </c>
      <c r="AY399">
        <f t="shared" si="115"/>
        <v>0</v>
      </c>
    </row>
    <row r="400" spans="1:51" x14ac:dyDescent="0.2">
      <c r="A400" s="3">
        <v>35700</v>
      </c>
      <c r="B400" s="1" t="s">
        <v>168</v>
      </c>
      <c r="C400" s="1" t="s">
        <v>150</v>
      </c>
      <c r="D400" s="1" t="s">
        <v>100</v>
      </c>
      <c r="E400" s="1" t="s">
        <v>53</v>
      </c>
      <c r="F400" s="1" t="s">
        <v>53</v>
      </c>
      <c r="G400" s="13" t="s">
        <v>555</v>
      </c>
      <c r="H400" s="12">
        <v>40378</v>
      </c>
      <c r="I400" s="12" t="s">
        <v>555</v>
      </c>
      <c r="J400" s="12">
        <v>40378</v>
      </c>
      <c r="K400" s="4">
        <v>2630</v>
      </c>
      <c r="L400" s="1" t="s">
        <v>146</v>
      </c>
      <c r="M400" s="1" t="s">
        <v>672</v>
      </c>
      <c r="N400" s="1" t="s">
        <v>302</v>
      </c>
      <c r="O400" s="1" t="s">
        <v>93</v>
      </c>
      <c r="P400">
        <v>30</v>
      </c>
      <c r="Q400">
        <v>1110</v>
      </c>
      <c r="R400">
        <v>8680.2000000000007</v>
      </c>
      <c r="S400">
        <v>7.82</v>
      </c>
      <c r="T400">
        <v>0.26</v>
      </c>
      <c r="U400">
        <f t="shared" si="111"/>
        <v>8680.2000000000007</v>
      </c>
      <c r="V400">
        <f t="shared" si="112"/>
        <v>33300</v>
      </c>
      <c r="W400" s="1" t="s">
        <v>204</v>
      </c>
      <c r="X400" s="1" t="s">
        <v>1236</v>
      </c>
      <c r="Y400" s="1" t="s">
        <v>205</v>
      </c>
      <c r="Z400" s="3">
        <v>7569</v>
      </c>
      <c r="AA400" s="4">
        <f t="shared" si="116"/>
        <v>76</v>
      </c>
      <c r="AB400" s="4">
        <f t="shared" si="107"/>
        <v>2366.5602639999997</v>
      </c>
      <c r="AC400" s="4">
        <f t="shared" si="108"/>
        <v>76</v>
      </c>
      <c r="AD400" s="4">
        <f t="shared" si="102"/>
        <v>76</v>
      </c>
      <c r="AE400" s="4">
        <v>76</v>
      </c>
      <c r="AF400" s="4">
        <v>76</v>
      </c>
      <c r="AG400" s="4">
        <f t="shared" ref="AG400:AG419" si="117">AE400</f>
        <v>76</v>
      </c>
      <c r="AI400" t="e">
        <f t="shared" si="113"/>
        <v>#N/A</v>
      </c>
      <c r="AJ400">
        <v>916.22</v>
      </c>
      <c r="AK400" s="2">
        <v>916.22</v>
      </c>
      <c r="AL400" s="2">
        <f t="shared" ref="AL400:AL419" si="118">AJ400</f>
        <v>916.22</v>
      </c>
      <c r="AM400" s="4"/>
      <c r="AN400" t="e">
        <f>VLOOKUP([1]!Tabelle13[[#This Row],[Vlookup this ID for freight costs]],$AL$2:$AL$6811,2,FALSE)</f>
        <v>#REF!</v>
      </c>
      <c r="AP400">
        <v>18.71</v>
      </c>
      <c r="AQ400">
        <v>18.71</v>
      </c>
      <c r="AR400" s="4">
        <v>19</v>
      </c>
      <c r="AS400" s="4">
        <v>7</v>
      </c>
      <c r="AT400" s="4">
        <v>2010</v>
      </c>
      <c r="AU400" s="4">
        <v>19</v>
      </c>
      <c r="AV400" s="4">
        <v>7</v>
      </c>
      <c r="AW400" s="4">
        <v>2010</v>
      </c>
      <c r="AX400" t="str">
        <f t="shared" si="114"/>
        <v>No Delay</v>
      </c>
      <c r="AY400">
        <f t="shared" si="115"/>
        <v>0</v>
      </c>
    </row>
    <row r="401" spans="1:51" x14ac:dyDescent="0.2">
      <c r="A401" s="3">
        <v>39967</v>
      </c>
      <c r="B401" s="1" t="s">
        <v>215</v>
      </c>
      <c r="C401" s="1" t="s">
        <v>89</v>
      </c>
      <c r="D401" s="1" t="s">
        <v>52</v>
      </c>
      <c r="E401" s="1" t="s">
        <v>53</v>
      </c>
      <c r="F401" s="1" t="s">
        <v>53</v>
      </c>
      <c r="G401" s="13" t="s">
        <v>673</v>
      </c>
      <c r="H401" s="12">
        <v>41554</v>
      </c>
      <c r="I401" s="12" t="s">
        <v>674</v>
      </c>
      <c r="J401" s="12">
        <v>41555</v>
      </c>
      <c r="K401" s="4">
        <v>4973</v>
      </c>
      <c r="L401" s="1" t="s">
        <v>146</v>
      </c>
      <c r="M401" s="1" t="s">
        <v>170</v>
      </c>
      <c r="N401" s="1" t="s">
        <v>420</v>
      </c>
      <c r="O401" s="1" t="s">
        <v>93</v>
      </c>
      <c r="P401">
        <v>100</v>
      </c>
      <c r="Q401">
        <v>670</v>
      </c>
      <c r="R401">
        <v>3015</v>
      </c>
      <c r="S401">
        <v>4.5</v>
      </c>
      <c r="T401">
        <v>0.04</v>
      </c>
      <c r="U401">
        <f t="shared" si="111"/>
        <v>3015</v>
      </c>
      <c r="V401">
        <f t="shared" si="112"/>
        <v>67000</v>
      </c>
      <c r="W401" s="1" t="s">
        <v>155</v>
      </c>
      <c r="X401" s="1" t="s">
        <v>1236</v>
      </c>
      <c r="Y401" s="1" t="s">
        <v>156</v>
      </c>
      <c r="Z401" s="3">
        <v>9211</v>
      </c>
      <c r="AA401" s="4">
        <f t="shared" si="116"/>
        <v>76</v>
      </c>
      <c r="AB401" s="4">
        <f t="shared" si="107"/>
        <v>2318.2712320000001</v>
      </c>
      <c r="AC401" s="4">
        <f t="shared" si="108"/>
        <v>76</v>
      </c>
      <c r="AD401" s="4">
        <f t="shared" si="102"/>
        <v>89</v>
      </c>
      <c r="AE401" s="4">
        <v>76</v>
      </c>
      <c r="AF401" s="4">
        <v>76</v>
      </c>
      <c r="AG401" s="4">
        <f t="shared" si="117"/>
        <v>76</v>
      </c>
      <c r="AI401" t="e">
        <f t="shared" si="113"/>
        <v>#N/A</v>
      </c>
      <c r="AJ401">
        <v>1921.02</v>
      </c>
      <c r="AK401" s="2">
        <v>1921.02</v>
      </c>
      <c r="AL401" s="2">
        <f t="shared" si="118"/>
        <v>1921.02</v>
      </c>
      <c r="AM401" s="4"/>
      <c r="AN401" t="e">
        <f>VLOOKUP([1]!Tabelle13[[#This Row],[Vlookup this ID for freight costs]],$AL$2:$AL$6811,2,FALSE)</f>
        <v>#REF!</v>
      </c>
      <c r="AP401">
        <v>3.73</v>
      </c>
      <c r="AQ401">
        <v>3.73</v>
      </c>
      <c r="AR401" s="4">
        <v>7</v>
      </c>
      <c r="AS401" s="4">
        <v>10</v>
      </c>
      <c r="AT401" s="4">
        <v>2013</v>
      </c>
      <c r="AU401" s="4">
        <v>8</v>
      </c>
      <c r="AV401" s="4">
        <v>10</v>
      </c>
      <c r="AW401" s="4">
        <v>2013</v>
      </c>
      <c r="AX401" t="str">
        <f t="shared" si="114"/>
        <v>Delay</v>
      </c>
      <c r="AY401">
        <f t="shared" si="115"/>
        <v>1</v>
      </c>
    </row>
    <row r="402" spans="1:51" x14ac:dyDescent="0.2">
      <c r="A402" s="3">
        <v>82553</v>
      </c>
      <c r="B402" s="1" t="s">
        <v>175</v>
      </c>
      <c r="C402" s="1" t="s">
        <v>165</v>
      </c>
      <c r="D402" s="1" t="s">
        <v>130</v>
      </c>
      <c r="E402" s="1" t="s">
        <v>101</v>
      </c>
      <c r="F402" s="1" t="s">
        <v>101</v>
      </c>
      <c r="G402" s="13" t="s">
        <v>547</v>
      </c>
      <c r="H402" s="12">
        <v>41362</v>
      </c>
      <c r="I402" s="12" t="s">
        <v>675</v>
      </c>
      <c r="J402" s="12">
        <v>41339</v>
      </c>
      <c r="K402" s="4">
        <v>4500</v>
      </c>
      <c r="L402" s="1" t="s">
        <v>146</v>
      </c>
      <c r="M402" s="1" t="s">
        <v>132</v>
      </c>
      <c r="N402" s="1" t="s">
        <v>676</v>
      </c>
      <c r="O402" s="1" t="s">
        <v>93</v>
      </c>
      <c r="P402">
        <v>60</v>
      </c>
      <c r="Q402">
        <v>1731</v>
      </c>
      <c r="R402">
        <v>3912.06</v>
      </c>
      <c r="S402">
        <v>2.2599999999999998</v>
      </c>
      <c r="T402">
        <v>0.04</v>
      </c>
      <c r="U402">
        <f t="shared" si="111"/>
        <v>3912.0599999999995</v>
      </c>
      <c r="V402">
        <f t="shared" si="112"/>
        <v>103860</v>
      </c>
      <c r="W402" s="1" t="s">
        <v>160</v>
      </c>
      <c r="X402" s="1" t="s">
        <v>1236</v>
      </c>
      <c r="Y402" s="1" t="s">
        <v>161</v>
      </c>
      <c r="Z402" s="3">
        <v>10896</v>
      </c>
      <c r="AA402" s="4">
        <f t="shared" si="116"/>
        <v>76</v>
      </c>
      <c r="AB402" s="4">
        <f t="shared" si="107"/>
        <v>2434.7136477999998</v>
      </c>
      <c r="AC402" s="4">
        <f t="shared" si="108"/>
        <v>76</v>
      </c>
      <c r="AD402" s="4">
        <f t="shared" si="102"/>
        <v>217.5</v>
      </c>
      <c r="AE402" s="4">
        <v>76</v>
      </c>
      <c r="AF402" s="4">
        <v>76</v>
      </c>
      <c r="AG402" s="4">
        <f t="shared" si="117"/>
        <v>76</v>
      </c>
      <c r="AI402" t="e">
        <f t="shared" si="113"/>
        <v>#N/A</v>
      </c>
      <c r="AJ402">
        <v>936.81</v>
      </c>
      <c r="AK402" s="2">
        <v>936.81</v>
      </c>
      <c r="AL402" s="2">
        <f t="shared" si="118"/>
        <v>936.81</v>
      </c>
      <c r="AM402" s="4"/>
      <c r="AN402" t="e">
        <f>VLOOKUP([1]!Tabelle13[[#This Row],[Vlookup this ID for freight costs]],$AL$2:$AL$6811,2,FALSE)</f>
        <v>#REF!</v>
      </c>
      <c r="AP402">
        <v>4.84</v>
      </c>
      <c r="AQ402">
        <v>4.84</v>
      </c>
      <c r="AR402" s="4">
        <v>29</v>
      </c>
      <c r="AS402" s="4">
        <v>4</v>
      </c>
      <c r="AT402" s="4">
        <v>2013</v>
      </c>
      <c r="AU402" s="4">
        <v>6</v>
      </c>
      <c r="AV402" s="4">
        <v>4</v>
      </c>
      <c r="AW402" s="4">
        <v>2013</v>
      </c>
      <c r="AX402" t="str">
        <f t="shared" si="114"/>
        <v>No Delay</v>
      </c>
      <c r="AY402">
        <f t="shared" si="115"/>
        <v>0</v>
      </c>
    </row>
    <row r="403" spans="1:51" x14ac:dyDescent="0.2">
      <c r="A403" s="3">
        <v>82945</v>
      </c>
      <c r="B403" s="1" t="s">
        <v>151</v>
      </c>
      <c r="C403" s="1" t="s">
        <v>65</v>
      </c>
      <c r="D403" s="1" t="s">
        <v>130</v>
      </c>
      <c r="E403" s="1" t="s">
        <v>152</v>
      </c>
      <c r="F403" s="1" t="s">
        <v>152</v>
      </c>
      <c r="G403" s="13" t="s">
        <v>300</v>
      </c>
      <c r="H403" s="12">
        <v>40715</v>
      </c>
      <c r="I403" s="12" t="s">
        <v>301</v>
      </c>
      <c r="J403" s="12">
        <v>40674</v>
      </c>
      <c r="K403" s="4">
        <v>3173</v>
      </c>
      <c r="L403" s="1" t="s">
        <v>146</v>
      </c>
      <c r="M403" s="1" t="s">
        <v>132</v>
      </c>
      <c r="N403" s="1" t="s">
        <v>302</v>
      </c>
      <c r="O403" s="1" t="s">
        <v>93</v>
      </c>
      <c r="P403">
        <v>30</v>
      </c>
      <c r="Q403">
        <v>844</v>
      </c>
      <c r="R403">
        <v>5545.08</v>
      </c>
      <c r="S403">
        <v>6.57</v>
      </c>
      <c r="T403">
        <v>0.22</v>
      </c>
      <c r="U403">
        <f t="shared" si="111"/>
        <v>5545.08</v>
      </c>
      <c r="V403">
        <f t="shared" si="112"/>
        <v>25320</v>
      </c>
      <c r="W403" s="1" t="s">
        <v>155</v>
      </c>
      <c r="X403" s="1" t="s">
        <v>1236</v>
      </c>
      <c r="Y403" s="1" t="s">
        <v>156</v>
      </c>
      <c r="Z403" s="3">
        <v>7726</v>
      </c>
      <c r="AA403" s="4">
        <f t="shared" si="116"/>
        <v>76</v>
      </c>
      <c r="AB403" s="4">
        <f t="shared" si="107"/>
        <v>2337.3673491999998</v>
      </c>
      <c r="AC403" s="4">
        <f t="shared" si="108"/>
        <v>76</v>
      </c>
      <c r="AD403" s="4">
        <f t="shared" si="102"/>
        <v>68.666666666666671</v>
      </c>
      <c r="AE403" s="4">
        <v>76</v>
      </c>
      <c r="AF403" s="4">
        <v>76</v>
      </c>
      <c r="AG403" s="4">
        <f t="shared" si="117"/>
        <v>76</v>
      </c>
      <c r="AI403" t="e">
        <f t="shared" si="113"/>
        <v>#N/A</v>
      </c>
      <c r="AJ403">
        <v>12601.07</v>
      </c>
      <c r="AK403" s="2">
        <v>12601.07</v>
      </c>
      <c r="AL403" s="2">
        <f t="shared" si="118"/>
        <v>12601.07</v>
      </c>
      <c r="AM403" s="4"/>
      <c r="AN403" t="e">
        <f>VLOOKUP([1]!Tabelle13[[#This Row],[Vlookup this ID for freight costs]],$AL$2:$AL$6811,2,FALSE)</f>
        <v>#REF!</v>
      </c>
      <c r="AP403">
        <v>9.15</v>
      </c>
      <c r="AQ403">
        <v>9.15</v>
      </c>
      <c r="AR403" s="4">
        <v>21</v>
      </c>
      <c r="AS403" s="4">
        <v>6</v>
      </c>
      <c r="AT403" s="4">
        <v>2011</v>
      </c>
      <c r="AU403" s="4">
        <v>11</v>
      </c>
      <c r="AV403" s="4">
        <v>5</v>
      </c>
      <c r="AW403" s="4">
        <v>2011</v>
      </c>
      <c r="AX403" t="str">
        <f t="shared" si="114"/>
        <v>No Delay</v>
      </c>
      <c r="AY403">
        <f t="shared" si="115"/>
        <v>0</v>
      </c>
    </row>
    <row r="404" spans="1:51" x14ac:dyDescent="0.2">
      <c r="A404" s="3">
        <v>84011</v>
      </c>
      <c r="B404" s="1" t="s">
        <v>175</v>
      </c>
      <c r="C404" s="1" t="s">
        <v>165</v>
      </c>
      <c r="D404" s="1" t="s">
        <v>130</v>
      </c>
      <c r="E404" s="1" t="s">
        <v>53</v>
      </c>
      <c r="F404" s="1" t="s">
        <v>53</v>
      </c>
      <c r="G404" s="13" t="s">
        <v>677</v>
      </c>
      <c r="H404" s="12">
        <v>40387</v>
      </c>
      <c r="I404" s="12" t="s">
        <v>678</v>
      </c>
      <c r="J404" s="12">
        <v>40381</v>
      </c>
      <c r="K404" s="4">
        <v>2639</v>
      </c>
      <c r="L404" s="1" t="s">
        <v>146</v>
      </c>
      <c r="M404" s="1" t="s">
        <v>132</v>
      </c>
      <c r="N404" s="1" t="s">
        <v>167</v>
      </c>
      <c r="O404" s="1" t="s">
        <v>93</v>
      </c>
      <c r="P404">
        <v>30</v>
      </c>
      <c r="Q404">
        <v>950</v>
      </c>
      <c r="R404">
        <v>4370</v>
      </c>
      <c r="S404">
        <v>4.5999999999999996</v>
      </c>
      <c r="T404">
        <v>0.15</v>
      </c>
      <c r="U404">
        <f t="shared" si="111"/>
        <v>4370</v>
      </c>
      <c r="V404">
        <f t="shared" si="112"/>
        <v>28500</v>
      </c>
      <c r="W404" s="1" t="s">
        <v>160</v>
      </c>
      <c r="X404" s="1" t="s">
        <v>1236</v>
      </c>
      <c r="Y404" s="1" t="s">
        <v>161</v>
      </c>
      <c r="Z404" s="3">
        <v>5149</v>
      </c>
      <c r="AA404" s="4">
        <f t="shared" si="116"/>
        <v>76</v>
      </c>
      <c r="AB404" s="4">
        <f t="shared" si="107"/>
        <v>2349.0006159999998</v>
      </c>
      <c r="AC404" s="4">
        <f t="shared" si="108"/>
        <v>76</v>
      </c>
      <c r="AD404" s="4">
        <f t="shared" si="102"/>
        <v>533.5</v>
      </c>
      <c r="AE404" s="4">
        <v>76</v>
      </c>
      <c r="AF404" s="4">
        <v>76</v>
      </c>
      <c r="AG404" s="4">
        <f t="shared" si="117"/>
        <v>76</v>
      </c>
      <c r="AI404" t="e">
        <f t="shared" si="113"/>
        <v>#N/A</v>
      </c>
      <c r="AJ404">
        <v>1017.15</v>
      </c>
      <c r="AK404" s="2">
        <v>1017.15</v>
      </c>
      <c r="AL404" s="2">
        <f t="shared" si="118"/>
        <v>1017.15</v>
      </c>
      <c r="AM404" s="4"/>
      <c r="AN404" t="e">
        <f>VLOOKUP([1]!Tabelle13[[#This Row],[Vlookup this ID for freight costs]],$AL$2:$AL$6811,2,FALSE)</f>
        <v>#REF!</v>
      </c>
      <c r="AP404">
        <v>9.42</v>
      </c>
      <c r="AQ404">
        <v>9.42</v>
      </c>
      <c r="AR404" s="4">
        <v>28</v>
      </c>
      <c r="AS404" s="4">
        <v>7</v>
      </c>
      <c r="AT404" s="4">
        <v>2010</v>
      </c>
      <c r="AU404" s="4">
        <v>22</v>
      </c>
      <c r="AV404" s="4">
        <v>7</v>
      </c>
      <c r="AW404" s="4">
        <v>2010</v>
      </c>
      <c r="AX404" t="str">
        <f t="shared" si="114"/>
        <v>No Delay</v>
      </c>
      <c r="AY404">
        <f t="shared" si="115"/>
        <v>0</v>
      </c>
    </row>
    <row r="405" spans="1:51" x14ac:dyDescent="0.2">
      <c r="A405" s="3">
        <v>85590</v>
      </c>
      <c r="B405" s="1" t="s">
        <v>50</v>
      </c>
      <c r="C405" s="1" t="s">
        <v>51</v>
      </c>
      <c r="D405" s="1" t="s">
        <v>130</v>
      </c>
      <c r="E405" s="1" t="s">
        <v>101</v>
      </c>
      <c r="F405" s="1" t="s">
        <v>101</v>
      </c>
      <c r="G405" s="13" t="s">
        <v>679</v>
      </c>
      <c r="H405" s="12">
        <v>42153</v>
      </c>
      <c r="I405" s="12" t="s">
        <v>680</v>
      </c>
      <c r="J405" s="12">
        <v>42170</v>
      </c>
      <c r="K405" s="4">
        <v>6611</v>
      </c>
      <c r="L405" s="1" t="s">
        <v>146</v>
      </c>
      <c r="M405" s="1" t="s">
        <v>132</v>
      </c>
      <c r="N405" s="1" t="s">
        <v>302</v>
      </c>
      <c r="O405" s="1" t="s">
        <v>93</v>
      </c>
      <c r="P405">
        <v>30</v>
      </c>
      <c r="Q405">
        <v>960</v>
      </c>
      <c r="R405">
        <v>3408</v>
      </c>
      <c r="S405">
        <v>3.55</v>
      </c>
      <c r="T405">
        <v>0.12</v>
      </c>
      <c r="U405">
        <f t="shared" si="111"/>
        <v>3408</v>
      </c>
      <c r="V405">
        <f t="shared" si="112"/>
        <v>28800</v>
      </c>
      <c r="W405" s="1" t="s">
        <v>179</v>
      </c>
      <c r="X405" s="1" t="s">
        <v>1236</v>
      </c>
      <c r="Y405" s="1" t="s">
        <v>156</v>
      </c>
      <c r="Z405" s="3">
        <v>14703</v>
      </c>
      <c r="AA405" s="4">
        <f t="shared" si="116"/>
        <v>76</v>
      </c>
      <c r="AB405" s="4">
        <f t="shared" si="107"/>
        <v>2350.0980939999999</v>
      </c>
      <c r="AC405" s="4">
        <f t="shared" si="108"/>
        <v>76</v>
      </c>
      <c r="AD405" s="4">
        <f t="shared" si="102"/>
        <v>795.77541400000007</v>
      </c>
      <c r="AE405" s="4">
        <v>76</v>
      </c>
      <c r="AF405" s="4">
        <v>76</v>
      </c>
      <c r="AG405" s="4">
        <f t="shared" si="117"/>
        <v>76</v>
      </c>
      <c r="AI405" t="e">
        <f t="shared" si="113"/>
        <v>#N/A</v>
      </c>
      <c r="AJ405">
        <v>137.4</v>
      </c>
      <c r="AK405" s="2">
        <v>137.4</v>
      </c>
      <c r="AL405" s="2">
        <f t="shared" si="118"/>
        <v>137.4</v>
      </c>
      <c r="AM405" s="4"/>
      <c r="AN405" t="e">
        <f>VLOOKUP([1]!Tabelle13[[#This Row],[Vlookup this ID for freight costs]],$AL$2:$AL$6811,2,FALSE)</f>
        <v>#REF!</v>
      </c>
      <c r="AP405">
        <v>4.01</v>
      </c>
      <c r="AQ405">
        <v>4.01</v>
      </c>
      <c r="AR405" s="4">
        <v>29</v>
      </c>
      <c r="AS405" s="4">
        <v>5</v>
      </c>
      <c r="AT405" s="4">
        <v>2015</v>
      </c>
      <c r="AU405" s="4">
        <v>15</v>
      </c>
      <c r="AV405" s="4">
        <v>6</v>
      </c>
      <c r="AW405" s="4">
        <v>2015</v>
      </c>
      <c r="AX405" t="str">
        <f t="shared" si="114"/>
        <v>Delay</v>
      </c>
      <c r="AY405">
        <f t="shared" si="115"/>
        <v>17</v>
      </c>
    </row>
    <row r="406" spans="1:51" x14ac:dyDescent="0.2">
      <c r="A406" s="3">
        <v>11951</v>
      </c>
      <c r="B406" s="1" t="s">
        <v>88</v>
      </c>
      <c r="C406" s="1" t="s">
        <v>89</v>
      </c>
      <c r="D406" s="1" t="s">
        <v>130</v>
      </c>
      <c r="E406" s="1" t="s">
        <v>53</v>
      </c>
      <c r="F406" s="1" t="s">
        <v>53</v>
      </c>
      <c r="G406" s="13" t="s">
        <v>681</v>
      </c>
      <c r="H406" s="12">
        <v>39877</v>
      </c>
      <c r="I406" s="12" t="s">
        <v>681</v>
      </c>
      <c r="J406" s="12">
        <v>39877</v>
      </c>
      <c r="K406" s="4">
        <v>1393</v>
      </c>
      <c r="L406" s="1" t="s">
        <v>146</v>
      </c>
      <c r="M406" s="1" t="s">
        <v>132</v>
      </c>
      <c r="N406" s="1" t="s">
        <v>233</v>
      </c>
      <c r="O406" s="1" t="s">
        <v>93</v>
      </c>
      <c r="P406">
        <v>200</v>
      </c>
      <c r="Q406">
        <v>800</v>
      </c>
      <c r="R406">
        <v>1120</v>
      </c>
      <c r="S406">
        <v>1.4</v>
      </c>
      <c r="T406">
        <v>0.01</v>
      </c>
      <c r="U406">
        <f t="shared" si="111"/>
        <v>1120</v>
      </c>
      <c r="V406">
        <f t="shared" si="112"/>
        <v>160000</v>
      </c>
      <c r="W406" s="1" t="s">
        <v>155</v>
      </c>
      <c r="X406" s="1" t="s">
        <v>1236</v>
      </c>
      <c r="Y406" s="1" t="s">
        <v>156</v>
      </c>
      <c r="Z406" s="3">
        <v>9211</v>
      </c>
      <c r="AA406" s="4">
        <f t="shared" si="116"/>
        <v>77</v>
      </c>
      <c r="AB406" s="4">
        <f t="shared" si="107"/>
        <v>2332.538446</v>
      </c>
      <c r="AC406" s="4">
        <f t="shared" si="108"/>
        <v>77</v>
      </c>
      <c r="AD406" s="4">
        <f t="shared" si="102"/>
        <v>77</v>
      </c>
      <c r="AE406" s="4">
        <v>77</v>
      </c>
      <c r="AF406" s="4">
        <v>77</v>
      </c>
      <c r="AG406" s="4">
        <f t="shared" si="117"/>
        <v>77</v>
      </c>
      <c r="AH406" s="4">
        <v>84227</v>
      </c>
      <c r="AI406">
        <f t="shared" si="113"/>
        <v>13509</v>
      </c>
      <c r="AJ406">
        <v>1286</v>
      </c>
      <c r="AK406" s="2">
        <v>1286</v>
      </c>
      <c r="AL406" s="2">
        <f t="shared" si="118"/>
        <v>1286</v>
      </c>
      <c r="AM406" s="4"/>
      <c r="AN406" t="e">
        <f>VLOOKUP([1]!Tabelle13[[#This Row],[Vlookup this ID for freight costs]],$AL$2:$AL$6811,2,FALSE)</f>
        <v>#REF!</v>
      </c>
      <c r="AP406">
        <v>2.2000000000000002</v>
      </c>
      <c r="AQ406">
        <v>2.2000000000000002</v>
      </c>
      <c r="AR406" s="4">
        <v>5</v>
      </c>
      <c r="AS406" s="4">
        <v>4</v>
      </c>
      <c r="AT406" s="4">
        <v>2009</v>
      </c>
      <c r="AU406" s="4">
        <v>5</v>
      </c>
      <c r="AV406" s="4">
        <v>4</v>
      </c>
      <c r="AW406" s="4">
        <v>2009</v>
      </c>
      <c r="AX406" t="str">
        <f t="shared" si="114"/>
        <v>No Delay</v>
      </c>
      <c r="AY406">
        <f t="shared" si="115"/>
        <v>0</v>
      </c>
    </row>
    <row r="407" spans="1:51" x14ac:dyDescent="0.2">
      <c r="A407" s="3">
        <v>14241</v>
      </c>
      <c r="B407" s="1" t="s">
        <v>50</v>
      </c>
      <c r="C407" s="1" t="s">
        <v>51</v>
      </c>
      <c r="D407" s="1" t="s">
        <v>52</v>
      </c>
      <c r="E407" s="1" t="s">
        <v>53</v>
      </c>
      <c r="F407" s="1" t="s">
        <v>53</v>
      </c>
      <c r="G407" s="13" t="s">
        <v>682</v>
      </c>
      <c r="H407" s="12">
        <v>41738</v>
      </c>
      <c r="I407" s="12" t="s">
        <v>498</v>
      </c>
      <c r="J407" s="12">
        <v>41828</v>
      </c>
      <c r="K407" s="4">
        <v>5648</v>
      </c>
      <c r="L407" s="1" t="s">
        <v>146</v>
      </c>
      <c r="M407" s="1" t="s">
        <v>170</v>
      </c>
      <c r="N407" s="1" t="s">
        <v>227</v>
      </c>
      <c r="O407" s="1" t="s">
        <v>93</v>
      </c>
      <c r="P407">
        <v>30</v>
      </c>
      <c r="Q407">
        <v>800</v>
      </c>
      <c r="R407">
        <v>6064</v>
      </c>
      <c r="S407">
        <v>7.58</v>
      </c>
      <c r="T407">
        <v>0.25</v>
      </c>
      <c r="U407">
        <f t="shared" si="111"/>
        <v>6064</v>
      </c>
      <c r="V407">
        <f t="shared" si="112"/>
        <v>24000</v>
      </c>
      <c r="W407" s="1" t="s">
        <v>155</v>
      </c>
      <c r="X407" s="1" t="s">
        <v>1236</v>
      </c>
      <c r="Y407" s="1" t="s">
        <v>156</v>
      </c>
      <c r="Z407" s="3">
        <v>6318</v>
      </c>
      <c r="AA407" s="4">
        <f t="shared" si="116"/>
        <v>77</v>
      </c>
      <c r="AB407" s="4">
        <f t="shared" si="107"/>
        <v>2332.538446</v>
      </c>
      <c r="AC407" s="4">
        <f t="shared" ref="AC407:AC438" si="119">AF407</f>
        <v>77</v>
      </c>
      <c r="AD407" s="4">
        <f t="shared" ref="AD407:AD470" si="120">AVERAGEIFS($AA$2:$AA$6811,$L$2:$L$6811,L407,$V$2:$V$6811,"&gt;="&amp;(V407-100), $V$2:$V$6811,"&lt;="&amp;(V407+100),$AA$2:$AA$6811,"&gt;"&amp;1)</f>
        <v>1122.3174240000001</v>
      </c>
      <c r="AE407" s="4">
        <v>77</v>
      </c>
      <c r="AF407" s="4">
        <v>77</v>
      </c>
      <c r="AG407" s="4">
        <f t="shared" si="117"/>
        <v>77</v>
      </c>
      <c r="AI407" t="e">
        <f t="shared" si="113"/>
        <v>#N/A</v>
      </c>
      <c r="AJ407">
        <v>979.14</v>
      </c>
      <c r="AK407" s="2">
        <v>979.14</v>
      </c>
      <c r="AL407" s="2">
        <f t="shared" si="118"/>
        <v>979.14</v>
      </c>
      <c r="AM407" s="4"/>
      <c r="AN407" t="e">
        <f>VLOOKUP([1]!Tabelle13[[#This Row],[Vlookup this ID for freight costs]],$AL$2:$AL$6811,2,FALSE)</f>
        <v>#REF!</v>
      </c>
      <c r="AP407">
        <v>6.23</v>
      </c>
      <c r="AQ407">
        <v>6.23</v>
      </c>
      <c r="AR407" s="4">
        <v>9</v>
      </c>
      <c r="AS407" s="4">
        <v>4</v>
      </c>
      <c r="AT407" s="4">
        <v>2014</v>
      </c>
      <c r="AU407" s="4">
        <v>8</v>
      </c>
      <c r="AV407" s="4">
        <v>7</v>
      </c>
      <c r="AW407" s="4">
        <v>2014</v>
      </c>
      <c r="AX407" t="str">
        <f t="shared" si="114"/>
        <v>Delay</v>
      </c>
      <c r="AY407">
        <f t="shared" si="115"/>
        <v>90</v>
      </c>
    </row>
    <row r="408" spans="1:51" x14ac:dyDescent="0.2">
      <c r="A408" s="3">
        <v>24934</v>
      </c>
      <c r="B408" s="1" t="s">
        <v>151</v>
      </c>
      <c r="C408" s="1" t="s">
        <v>65</v>
      </c>
      <c r="D408" s="1" t="s">
        <v>266</v>
      </c>
      <c r="E408" s="1" t="s">
        <v>53</v>
      </c>
      <c r="F408" s="1" t="s">
        <v>53</v>
      </c>
      <c r="G408" s="13" t="s">
        <v>683</v>
      </c>
      <c r="H408" s="12">
        <v>40350</v>
      </c>
      <c r="I408" s="12" t="s">
        <v>683</v>
      </c>
      <c r="J408" s="12">
        <v>40350</v>
      </c>
      <c r="K408" s="4">
        <v>2530</v>
      </c>
      <c r="L408" s="1" t="s">
        <v>146</v>
      </c>
      <c r="M408" s="1" t="s">
        <v>268</v>
      </c>
      <c r="N408" s="1" t="s">
        <v>383</v>
      </c>
      <c r="O408" s="1" t="s">
        <v>270</v>
      </c>
      <c r="P408">
        <v>120</v>
      </c>
      <c r="Q408">
        <v>430</v>
      </c>
      <c r="R408">
        <v>40713.32</v>
      </c>
      <c r="S408">
        <v>94.68</v>
      </c>
      <c r="T408">
        <v>0.79</v>
      </c>
      <c r="U408">
        <f t="shared" si="111"/>
        <v>40712.400000000001</v>
      </c>
      <c r="V408">
        <f t="shared" si="112"/>
        <v>51600</v>
      </c>
      <c r="W408" s="1" t="s">
        <v>271</v>
      </c>
      <c r="X408" s="1" t="s">
        <v>272</v>
      </c>
      <c r="Y408" s="1" t="s">
        <v>272</v>
      </c>
      <c r="Z408" s="3">
        <v>4115</v>
      </c>
      <c r="AA408" s="4">
        <f t="shared" si="116"/>
        <v>77</v>
      </c>
      <c r="AB408" s="4">
        <f t="shared" si="107"/>
        <v>2291.9317599999999</v>
      </c>
      <c r="AC408" s="4">
        <f t="shared" si="119"/>
        <v>77</v>
      </c>
      <c r="AD408" s="4">
        <f t="shared" si="120"/>
        <v>170.33333333333334</v>
      </c>
      <c r="AE408" s="4">
        <v>77</v>
      </c>
      <c r="AF408" s="4">
        <v>77</v>
      </c>
      <c r="AG408" s="4">
        <f t="shared" si="117"/>
        <v>77</v>
      </c>
      <c r="AI408" t="e">
        <f t="shared" si="113"/>
        <v>#N/A</v>
      </c>
      <c r="AJ408">
        <v>729.03</v>
      </c>
      <c r="AK408" s="2">
        <v>729.03</v>
      </c>
      <c r="AL408" s="2">
        <f t="shared" si="118"/>
        <v>729.03</v>
      </c>
      <c r="AM408" s="4"/>
      <c r="AN408" t="e">
        <f>VLOOKUP([1]!Tabelle13[[#This Row],[Vlookup this ID for freight costs]],$AL$2:$AL$6811,2,FALSE)</f>
        <v>#REF!</v>
      </c>
      <c r="AP408">
        <v>87.78</v>
      </c>
      <c r="AQ408">
        <v>87.78</v>
      </c>
      <c r="AR408" s="4">
        <v>21</v>
      </c>
      <c r="AS408" s="4">
        <v>6</v>
      </c>
      <c r="AT408" s="4">
        <v>2010</v>
      </c>
      <c r="AU408" s="4">
        <v>21</v>
      </c>
      <c r="AV408" s="4">
        <v>6</v>
      </c>
      <c r="AW408" s="4">
        <v>2010</v>
      </c>
      <c r="AX408" t="str">
        <f t="shared" si="114"/>
        <v>No Delay</v>
      </c>
      <c r="AY408">
        <f t="shared" si="115"/>
        <v>0</v>
      </c>
    </row>
    <row r="409" spans="1:51" x14ac:dyDescent="0.2">
      <c r="A409" s="3">
        <v>57902</v>
      </c>
      <c r="B409" s="1" t="s">
        <v>215</v>
      </c>
      <c r="C409" s="1" t="s">
        <v>89</v>
      </c>
      <c r="D409" s="1" t="s">
        <v>74</v>
      </c>
      <c r="E409" s="1" t="s">
        <v>53</v>
      </c>
      <c r="F409" s="1" t="s">
        <v>53</v>
      </c>
      <c r="G409" s="13" t="s">
        <v>173</v>
      </c>
      <c r="H409" s="12">
        <v>40193</v>
      </c>
      <c r="I409" s="12" t="s">
        <v>173</v>
      </c>
      <c r="J409" s="12">
        <v>40193</v>
      </c>
      <c r="K409" s="4">
        <v>2146</v>
      </c>
      <c r="L409" s="1" t="s">
        <v>146</v>
      </c>
      <c r="M409" s="1" t="s">
        <v>182</v>
      </c>
      <c r="N409" s="1" t="s">
        <v>684</v>
      </c>
      <c r="O409" s="1" t="s">
        <v>685</v>
      </c>
      <c r="P409">
        <v>60</v>
      </c>
      <c r="Q409">
        <v>386</v>
      </c>
      <c r="R409">
        <v>3667</v>
      </c>
      <c r="S409">
        <v>9.5</v>
      </c>
      <c r="T409">
        <v>0.16</v>
      </c>
      <c r="U409">
        <f t="shared" si="111"/>
        <v>3667</v>
      </c>
      <c r="V409">
        <f t="shared" si="112"/>
        <v>23160</v>
      </c>
      <c r="W409" s="1" t="s">
        <v>185</v>
      </c>
      <c r="X409" s="1" t="s">
        <v>186</v>
      </c>
      <c r="Y409" s="1" t="s">
        <v>186</v>
      </c>
      <c r="Z409" s="3">
        <v>4287</v>
      </c>
      <c r="AA409" s="4">
        <f t="shared" si="116"/>
        <v>78</v>
      </c>
      <c r="AB409" s="4">
        <f t="shared" si="107"/>
        <v>2287.1028568000002</v>
      </c>
      <c r="AC409" s="4">
        <f t="shared" si="119"/>
        <v>78</v>
      </c>
      <c r="AD409" s="4">
        <f t="shared" si="120"/>
        <v>1619.8402925</v>
      </c>
      <c r="AE409" s="4">
        <v>78</v>
      </c>
      <c r="AF409" s="4">
        <v>78</v>
      </c>
      <c r="AG409" s="4">
        <f t="shared" si="117"/>
        <v>78</v>
      </c>
      <c r="AI409" t="e">
        <f t="shared" si="113"/>
        <v>#N/A</v>
      </c>
      <c r="AJ409">
        <v>570.75</v>
      </c>
      <c r="AK409" s="2">
        <v>570.75</v>
      </c>
      <c r="AL409" s="2">
        <f t="shared" si="118"/>
        <v>570.75</v>
      </c>
      <c r="AM409" s="4"/>
      <c r="AN409" t="e">
        <f>VLOOKUP([1]!Tabelle13[[#This Row],[Vlookup this ID for freight costs]],$AL$2:$AL$6811,2,FALSE)</f>
        <v>#REF!</v>
      </c>
      <c r="AP409">
        <v>7.19</v>
      </c>
      <c r="AQ409">
        <v>7.19</v>
      </c>
      <c r="AR409" s="4">
        <v>15</v>
      </c>
      <c r="AS409" s="4">
        <v>1</v>
      </c>
      <c r="AT409" s="4">
        <v>2010</v>
      </c>
      <c r="AU409" s="4">
        <v>15</v>
      </c>
      <c r="AV409" s="4">
        <v>1</v>
      </c>
      <c r="AW409" s="4">
        <v>2010</v>
      </c>
      <c r="AX409" t="str">
        <f t="shared" si="114"/>
        <v>No Delay</v>
      </c>
      <c r="AY409">
        <f t="shared" si="115"/>
        <v>0</v>
      </c>
    </row>
    <row r="410" spans="1:51" x14ac:dyDescent="0.2">
      <c r="A410" s="3">
        <v>1637</v>
      </c>
      <c r="B410" s="1" t="s">
        <v>88</v>
      </c>
      <c r="C410" s="1" t="s">
        <v>89</v>
      </c>
      <c r="D410" s="1" t="s">
        <v>52</v>
      </c>
      <c r="E410" s="1" t="s">
        <v>53</v>
      </c>
      <c r="F410" s="1" t="s">
        <v>53</v>
      </c>
      <c r="G410" s="13" t="s">
        <v>686</v>
      </c>
      <c r="H410" s="12">
        <v>39876</v>
      </c>
      <c r="I410" s="12" t="s">
        <v>686</v>
      </c>
      <c r="J410" s="12">
        <v>39876</v>
      </c>
      <c r="K410" s="4">
        <v>1390</v>
      </c>
      <c r="L410" s="1" t="s">
        <v>56</v>
      </c>
      <c r="M410" s="1" t="s">
        <v>634</v>
      </c>
      <c r="N410" s="1" t="s">
        <v>635</v>
      </c>
      <c r="O410" s="1" t="s">
        <v>636</v>
      </c>
      <c r="P410">
        <v>20</v>
      </c>
      <c r="Q410">
        <v>289</v>
      </c>
      <c r="R410">
        <v>7803</v>
      </c>
      <c r="S410">
        <v>27</v>
      </c>
      <c r="T410">
        <v>1.35</v>
      </c>
      <c r="U410">
        <f t="shared" si="111"/>
        <v>7803</v>
      </c>
      <c r="V410">
        <f t="shared" si="112"/>
        <v>5780</v>
      </c>
      <c r="W410" s="1" t="s">
        <v>637</v>
      </c>
      <c r="X410" s="1" t="s">
        <v>71</v>
      </c>
      <c r="Y410" s="1" t="s">
        <v>71</v>
      </c>
      <c r="Z410" s="4">
        <v>9697</v>
      </c>
      <c r="AA410" s="4">
        <f t="shared" si="116"/>
        <v>79</v>
      </c>
      <c r="AB410" s="4">
        <f>4.997+0.1387*Q410-4.826*P410+0.003501*R410</f>
        <v>-24.120396999999997</v>
      </c>
      <c r="AC410" s="4">
        <f t="shared" si="119"/>
        <v>79</v>
      </c>
      <c r="AD410" s="4">
        <f t="shared" si="120"/>
        <v>104</v>
      </c>
      <c r="AE410" s="4">
        <v>79</v>
      </c>
      <c r="AF410" s="4">
        <v>79</v>
      </c>
      <c r="AG410" s="4">
        <f t="shared" si="117"/>
        <v>79</v>
      </c>
      <c r="AH410" s="4">
        <v>10674</v>
      </c>
      <c r="AI410">
        <f t="shared" si="113"/>
        <v>16709</v>
      </c>
      <c r="AJ410">
        <v>1104.69</v>
      </c>
      <c r="AK410" s="2">
        <v>1104.69</v>
      </c>
      <c r="AL410" s="2">
        <f t="shared" si="118"/>
        <v>1104.69</v>
      </c>
      <c r="AM410" s="4"/>
      <c r="AN410" t="e">
        <f>VLOOKUP([1]!Tabelle13[[#This Row],[Vlookup this ID for freight costs]],$AL$2:$AL$6811,2,FALSE)</f>
        <v>#REF!</v>
      </c>
      <c r="AP410">
        <v>15.29</v>
      </c>
      <c r="AQ410">
        <v>15.29</v>
      </c>
      <c r="AR410" s="4">
        <v>4</v>
      </c>
      <c r="AS410" s="4">
        <v>4</v>
      </c>
      <c r="AT410" s="4">
        <v>2009</v>
      </c>
      <c r="AU410" s="4">
        <v>4</v>
      </c>
      <c r="AV410" s="4">
        <v>4</v>
      </c>
      <c r="AW410" s="4">
        <v>2009</v>
      </c>
      <c r="AX410" t="str">
        <f t="shared" si="114"/>
        <v>No Delay</v>
      </c>
      <c r="AY410">
        <f t="shared" si="115"/>
        <v>0</v>
      </c>
    </row>
    <row r="411" spans="1:51" x14ac:dyDescent="0.2">
      <c r="A411" s="3">
        <v>38318</v>
      </c>
      <c r="B411" s="1" t="s">
        <v>175</v>
      </c>
      <c r="C411" s="1" t="s">
        <v>165</v>
      </c>
      <c r="D411" s="1" t="s">
        <v>74</v>
      </c>
      <c r="E411" s="1" t="s">
        <v>53</v>
      </c>
      <c r="F411" s="1" t="s">
        <v>53</v>
      </c>
      <c r="G411" s="13" t="s">
        <v>687</v>
      </c>
      <c r="H411" s="12">
        <v>41375</v>
      </c>
      <c r="I411" s="12" t="s">
        <v>687</v>
      </c>
      <c r="J411" s="12">
        <v>41375</v>
      </c>
      <c r="K411" s="4">
        <v>4585</v>
      </c>
      <c r="L411" s="1" t="s">
        <v>146</v>
      </c>
      <c r="M411" s="1" t="s">
        <v>248</v>
      </c>
      <c r="N411" s="1" t="s">
        <v>249</v>
      </c>
      <c r="O411" s="1" t="s">
        <v>250</v>
      </c>
      <c r="P411">
        <v>60</v>
      </c>
      <c r="Q411">
        <v>786</v>
      </c>
      <c r="R411">
        <v>43623</v>
      </c>
      <c r="S411">
        <v>55.5</v>
      </c>
      <c r="T411">
        <v>0.92</v>
      </c>
      <c r="U411">
        <f t="shared" si="111"/>
        <v>43623</v>
      </c>
      <c r="V411">
        <f t="shared" si="112"/>
        <v>47160</v>
      </c>
      <c r="W411" s="1" t="s">
        <v>251</v>
      </c>
      <c r="X411" s="1" t="s">
        <v>252</v>
      </c>
      <c r="Y411" s="1" t="s">
        <v>252</v>
      </c>
      <c r="Z411" s="3">
        <v>9597</v>
      </c>
      <c r="AA411" s="4">
        <f t="shared" si="116"/>
        <v>79</v>
      </c>
      <c r="AB411" s="4">
        <f t="shared" ref="AB411:AB426" si="121" xml:space="preserve"> 2244.740206  + 0.1097478*Q411</f>
        <v>2331.0019767999997</v>
      </c>
      <c r="AC411" s="4">
        <f t="shared" si="119"/>
        <v>79</v>
      </c>
      <c r="AD411" s="4">
        <f t="shared" si="120"/>
        <v>115</v>
      </c>
      <c r="AE411" s="4">
        <v>79</v>
      </c>
      <c r="AF411" s="4">
        <v>79</v>
      </c>
      <c r="AG411" s="4">
        <f t="shared" si="117"/>
        <v>79</v>
      </c>
      <c r="AI411" t="e">
        <f t="shared" si="113"/>
        <v>#N/A</v>
      </c>
      <c r="AJ411">
        <v>2158.88</v>
      </c>
      <c r="AK411" s="2">
        <v>2158.88</v>
      </c>
      <c r="AL411" s="2">
        <f t="shared" si="118"/>
        <v>2158.88</v>
      </c>
      <c r="AM411" s="4"/>
      <c r="AN411" t="e">
        <f>VLOOKUP([1]!Tabelle13[[#This Row],[Vlookup this ID for freight costs]],$AL$2:$AL$6811,2,FALSE)</f>
        <v>#REF!</v>
      </c>
      <c r="AP411">
        <v>53.96</v>
      </c>
      <c r="AQ411">
        <v>53.96</v>
      </c>
      <c r="AR411" s="4">
        <v>11</v>
      </c>
      <c r="AS411" s="4">
        <v>4</v>
      </c>
      <c r="AT411" s="4">
        <v>2013</v>
      </c>
      <c r="AU411" s="4">
        <v>11</v>
      </c>
      <c r="AV411" s="4">
        <v>4</v>
      </c>
      <c r="AW411" s="4">
        <v>2013</v>
      </c>
      <c r="AX411" t="str">
        <f t="shared" si="114"/>
        <v>No Delay</v>
      </c>
      <c r="AY411">
        <f t="shared" si="115"/>
        <v>0</v>
      </c>
    </row>
    <row r="412" spans="1:51" x14ac:dyDescent="0.2">
      <c r="A412" s="3">
        <v>63401</v>
      </c>
      <c r="B412" s="1" t="s">
        <v>175</v>
      </c>
      <c r="C412" s="1" t="s">
        <v>165</v>
      </c>
      <c r="D412" s="1" t="s">
        <v>74</v>
      </c>
      <c r="E412" s="1" t="s">
        <v>53</v>
      </c>
      <c r="F412" s="1" t="s">
        <v>53</v>
      </c>
      <c r="G412" s="13" t="s">
        <v>657</v>
      </c>
      <c r="H412" s="12">
        <v>41684</v>
      </c>
      <c r="I412" s="12" t="s">
        <v>688</v>
      </c>
      <c r="J412" s="12">
        <v>41689</v>
      </c>
      <c r="K412" s="4">
        <v>5310</v>
      </c>
      <c r="L412" s="1" t="s">
        <v>146</v>
      </c>
      <c r="M412" s="1" t="s">
        <v>240</v>
      </c>
      <c r="N412" s="1" t="s">
        <v>352</v>
      </c>
      <c r="O412" s="1" t="s">
        <v>344</v>
      </c>
      <c r="P412">
        <v>120</v>
      </c>
      <c r="Q412">
        <v>454</v>
      </c>
      <c r="R412">
        <v>30236.400000000001</v>
      </c>
      <c r="S412">
        <v>66.599999999999994</v>
      </c>
      <c r="T412">
        <v>0.55000000000000004</v>
      </c>
      <c r="U412">
        <f t="shared" si="111"/>
        <v>30236.399999999998</v>
      </c>
      <c r="V412">
        <f t="shared" si="112"/>
        <v>54480</v>
      </c>
      <c r="W412" s="1" t="s">
        <v>149</v>
      </c>
      <c r="X412" s="1" t="s">
        <v>150</v>
      </c>
      <c r="Y412" s="1" t="s">
        <v>150</v>
      </c>
      <c r="Z412" s="3">
        <v>3680</v>
      </c>
      <c r="AA412" s="4">
        <f t="shared" si="116"/>
        <v>79</v>
      </c>
      <c r="AB412" s="4">
        <f t="shared" si="121"/>
        <v>2294.5657071999999</v>
      </c>
      <c r="AC412" s="4">
        <f t="shared" si="119"/>
        <v>79</v>
      </c>
      <c r="AD412" s="4">
        <f t="shared" si="120"/>
        <v>79</v>
      </c>
      <c r="AE412" s="4">
        <v>79</v>
      </c>
      <c r="AF412" s="4">
        <v>79</v>
      </c>
      <c r="AG412" s="4">
        <f t="shared" si="117"/>
        <v>79</v>
      </c>
      <c r="AI412" t="e">
        <f t="shared" si="113"/>
        <v>#N/A</v>
      </c>
      <c r="AJ412">
        <v>281.94</v>
      </c>
      <c r="AK412" s="2">
        <v>281.94</v>
      </c>
      <c r="AL412" s="2">
        <f t="shared" si="118"/>
        <v>281.94</v>
      </c>
      <c r="AM412" s="4"/>
      <c r="AN412" t="e">
        <f>VLOOKUP([1]!Tabelle13[[#This Row],[Vlookup this ID for freight costs]],$AL$2:$AL$6811,2,FALSE)</f>
        <v>#REF!</v>
      </c>
      <c r="AP412">
        <v>37.4</v>
      </c>
      <c r="AQ412">
        <v>37.4</v>
      </c>
      <c r="AR412" s="4">
        <v>14</v>
      </c>
      <c r="AS412" s="4">
        <v>2</v>
      </c>
      <c r="AT412" s="4">
        <v>2014</v>
      </c>
      <c r="AU412" s="4">
        <v>19</v>
      </c>
      <c r="AV412" s="4">
        <v>2</v>
      </c>
      <c r="AW412" s="4">
        <v>2014</v>
      </c>
      <c r="AX412" t="str">
        <f t="shared" si="114"/>
        <v>Delay</v>
      </c>
      <c r="AY412">
        <f t="shared" si="115"/>
        <v>5</v>
      </c>
    </row>
    <row r="413" spans="1:51" x14ac:dyDescent="0.2">
      <c r="A413" s="3">
        <v>83499</v>
      </c>
      <c r="B413" s="1" t="s">
        <v>175</v>
      </c>
      <c r="C413" s="1" t="s">
        <v>165</v>
      </c>
      <c r="D413" s="1" t="s">
        <v>130</v>
      </c>
      <c r="E413" s="1" t="s">
        <v>53</v>
      </c>
      <c r="F413" s="1" t="s">
        <v>53</v>
      </c>
      <c r="G413" s="13" t="s">
        <v>689</v>
      </c>
      <c r="H413" s="12">
        <v>40613</v>
      </c>
      <c r="I413" s="12" t="s">
        <v>690</v>
      </c>
      <c r="J413" s="12">
        <v>40666</v>
      </c>
      <c r="K413" s="4">
        <v>3162</v>
      </c>
      <c r="L413" s="1" t="s">
        <v>146</v>
      </c>
      <c r="M413" s="1" t="s">
        <v>132</v>
      </c>
      <c r="N413" s="1" t="s">
        <v>292</v>
      </c>
      <c r="O413" s="1" t="s">
        <v>93</v>
      </c>
      <c r="P413">
        <v>30</v>
      </c>
      <c r="Q413">
        <v>720</v>
      </c>
      <c r="R413">
        <v>14342.4</v>
      </c>
      <c r="S413">
        <v>19.920000000000002</v>
      </c>
      <c r="T413">
        <v>0.66</v>
      </c>
      <c r="U413">
        <f t="shared" si="111"/>
        <v>14342.400000000001</v>
      </c>
      <c r="V413">
        <f t="shared" si="112"/>
        <v>21600</v>
      </c>
      <c r="W413" s="1" t="s">
        <v>160</v>
      </c>
      <c r="X413" s="1" t="s">
        <v>1236</v>
      </c>
      <c r="Y413" s="1" t="s">
        <v>161</v>
      </c>
      <c r="Z413" s="3">
        <v>5149</v>
      </c>
      <c r="AA413" s="4">
        <f t="shared" si="116"/>
        <v>79</v>
      </c>
      <c r="AB413" s="4">
        <f t="shared" si="121"/>
        <v>2323.7586219999998</v>
      </c>
      <c r="AC413" s="4">
        <f t="shared" si="119"/>
        <v>79</v>
      </c>
      <c r="AD413" s="4">
        <f t="shared" si="120"/>
        <v>663.16620050000006</v>
      </c>
      <c r="AE413" s="4">
        <v>79</v>
      </c>
      <c r="AF413" s="4">
        <v>79</v>
      </c>
      <c r="AG413" s="4">
        <f t="shared" si="117"/>
        <v>79</v>
      </c>
      <c r="AI413" t="e">
        <f t="shared" si="113"/>
        <v>#N/A</v>
      </c>
      <c r="AJ413">
        <v>2305.65</v>
      </c>
      <c r="AK413" s="2">
        <v>2305.65</v>
      </c>
      <c r="AL413" s="2">
        <f t="shared" si="118"/>
        <v>2305.65</v>
      </c>
      <c r="AM413" s="4"/>
      <c r="AN413" t="e">
        <f>VLOOKUP([1]!Tabelle13[[#This Row],[Vlookup this ID for freight costs]],$AL$2:$AL$6811,2,FALSE)</f>
        <v>#REF!</v>
      </c>
      <c r="AP413">
        <v>23.66</v>
      </c>
      <c r="AQ413">
        <v>23.66</v>
      </c>
      <c r="AR413" s="4">
        <v>11</v>
      </c>
      <c r="AS413" s="4">
        <v>4</v>
      </c>
      <c r="AT413" s="4">
        <v>2011</v>
      </c>
      <c r="AU413" s="4">
        <v>3</v>
      </c>
      <c r="AV413" s="4">
        <v>5</v>
      </c>
      <c r="AW413" s="4">
        <v>2011</v>
      </c>
      <c r="AX413" t="str">
        <f t="shared" si="114"/>
        <v>Delay</v>
      </c>
      <c r="AY413">
        <f t="shared" si="115"/>
        <v>53</v>
      </c>
    </row>
    <row r="414" spans="1:51" x14ac:dyDescent="0.2">
      <c r="A414" s="3">
        <v>85207</v>
      </c>
      <c r="B414" s="1" t="s">
        <v>50</v>
      </c>
      <c r="C414" s="1" t="s">
        <v>51</v>
      </c>
      <c r="D414" s="1" t="s">
        <v>130</v>
      </c>
      <c r="E414" s="1" t="s">
        <v>101</v>
      </c>
      <c r="F414" s="1" t="s">
        <v>101</v>
      </c>
      <c r="G414" s="13" t="s">
        <v>691</v>
      </c>
      <c r="H414" s="12">
        <v>40933</v>
      </c>
      <c r="I414" s="12" t="s">
        <v>691</v>
      </c>
      <c r="J414" s="12">
        <v>40933</v>
      </c>
      <c r="K414" s="4">
        <v>3708</v>
      </c>
      <c r="L414" s="1" t="s">
        <v>146</v>
      </c>
      <c r="M414" s="1" t="s">
        <v>132</v>
      </c>
      <c r="N414" s="1" t="s">
        <v>171</v>
      </c>
      <c r="O414" s="1" t="s">
        <v>93</v>
      </c>
      <c r="P414">
        <v>60</v>
      </c>
      <c r="Q414">
        <v>1458</v>
      </c>
      <c r="R414">
        <v>3397.14</v>
      </c>
      <c r="S414">
        <v>2.33</v>
      </c>
      <c r="T414">
        <v>0.04</v>
      </c>
      <c r="U414">
        <f t="shared" si="111"/>
        <v>3397.1400000000003</v>
      </c>
      <c r="V414">
        <f t="shared" si="112"/>
        <v>87480</v>
      </c>
      <c r="W414" s="1" t="s">
        <v>179</v>
      </c>
      <c r="X414" s="1" t="s">
        <v>1236</v>
      </c>
      <c r="Y414" s="1" t="s">
        <v>156</v>
      </c>
      <c r="Z414" s="3">
        <v>14703</v>
      </c>
      <c r="AA414" s="4">
        <f t="shared" si="116"/>
        <v>79</v>
      </c>
      <c r="AB414" s="4">
        <f t="shared" si="121"/>
        <v>2404.7524984000001</v>
      </c>
      <c r="AC414" s="4">
        <f t="shared" si="119"/>
        <v>79</v>
      </c>
      <c r="AD414" s="4">
        <f t="shared" si="120"/>
        <v>1835</v>
      </c>
      <c r="AE414" s="4">
        <v>79</v>
      </c>
      <c r="AF414" s="4">
        <v>79</v>
      </c>
      <c r="AG414" s="4">
        <f t="shared" si="117"/>
        <v>79</v>
      </c>
      <c r="AI414" t="e">
        <f t="shared" si="113"/>
        <v>#N/A</v>
      </c>
      <c r="AJ414">
        <v>1078.6099999999999</v>
      </c>
      <c r="AK414" s="2">
        <v>1078.6099999999999</v>
      </c>
      <c r="AL414" s="2">
        <f t="shared" si="118"/>
        <v>1078.6099999999999</v>
      </c>
      <c r="AM414" s="4"/>
      <c r="AN414" t="e">
        <f>VLOOKUP([1]!Tabelle13[[#This Row],[Vlookup this ID for freight costs]],$AL$2:$AL$6811,2,FALSE)</f>
        <v>#REF!</v>
      </c>
      <c r="AP414">
        <v>5.61</v>
      </c>
      <c r="AQ414">
        <v>5.61</v>
      </c>
      <c r="AR414" s="4">
        <v>25</v>
      </c>
      <c r="AS414" s="4">
        <v>1</v>
      </c>
      <c r="AT414" s="4">
        <v>2012</v>
      </c>
      <c r="AU414" s="4">
        <v>25</v>
      </c>
      <c r="AV414" s="4">
        <v>1</v>
      </c>
      <c r="AW414" s="4">
        <v>2012</v>
      </c>
      <c r="AX414" t="str">
        <f t="shared" si="114"/>
        <v>No Delay</v>
      </c>
      <c r="AY414">
        <f t="shared" si="115"/>
        <v>0</v>
      </c>
    </row>
    <row r="415" spans="1:51" x14ac:dyDescent="0.2">
      <c r="A415" s="3">
        <v>85662</v>
      </c>
      <c r="B415" s="1" t="s">
        <v>151</v>
      </c>
      <c r="C415" s="1" t="s">
        <v>65</v>
      </c>
      <c r="D415" s="1" t="s">
        <v>130</v>
      </c>
      <c r="E415" s="1" t="s">
        <v>152</v>
      </c>
      <c r="F415" s="1" t="s">
        <v>152</v>
      </c>
      <c r="G415" s="13" t="s">
        <v>194</v>
      </c>
      <c r="H415" s="12">
        <v>40287</v>
      </c>
      <c r="I415" s="12" t="s">
        <v>195</v>
      </c>
      <c r="J415" s="12">
        <v>40268</v>
      </c>
      <c r="K415" s="4">
        <v>2317</v>
      </c>
      <c r="L415" s="1" t="s">
        <v>146</v>
      </c>
      <c r="M415" s="1" t="s">
        <v>132</v>
      </c>
      <c r="N415" s="1" t="s">
        <v>265</v>
      </c>
      <c r="O415" s="1" t="s">
        <v>93</v>
      </c>
      <c r="P415">
        <v>60</v>
      </c>
      <c r="Q415">
        <v>820</v>
      </c>
      <c r="R415">
        <v>2238.6</v>
      </c>
      <c r="S415">
        <v>2.73</v>
      </c>
      <c r="T415">
        <v>0.05</v>
      </c>
      <c r="U415">
        <f t="shared" si="111"/>
        <v>2238.6</v>
      </c>
      <c r="V415">
        <f t="shared" si="112"/>
        <v>49200</v>
      </c>
      <c r="W415" s="1" t="s">
        <v>155</v>
      </c>
      <c r="X415" s="1" t="s">
        <v>1236</v>
      </c>
      <c r="Y415" s="1" t="s">
        <v>156</v>
      </c>
      <c r="Z415" s="3">
        <v>7726</v>
      </c>
      <c r="AA415" s="4">
        <f t="shared" si="116"/>
        <v>79</v>
      </c>
      <c r="AB415" s="4">
        <f t="shared" si="121"/>
        <v>2334.7334019999998</v>
      </c>
      <c r="AC415" s="4">
        <f t="shared" si="119"/>
        <v>79</v>
      </c>
      <c r="AD415" s="4">
        <f t="shared" si="120"/>
        <v>1385.5</v>
      </c>
      <c r="AE415" s="4">
        <v>79</v>
      </c>
      <c r="AF415" s="4">
        <v>79</v>
      </c>
      <c r="AG415" s="4">
        <f t="shared" si="117"/>
        <v>79</v>
      </c>
      <c r="AI415" t="e">
        <f t="shared" si="113"/>
        <v>#N/A</v>
      </c>
      <c r="AJ415" t="s">
        <v>81</v>
      </c>
      <c r="AK415" s="2"/>
      <c r="AL415" s="2" t="str">
        <f t="shared" si="118"/>
        <v>Freight Included in Commodity Cost</v>
      </c>
      <c r="AM415" s="4"/>
      <c r="AN415" t="e">
        <f>VLOOKUP([1]!Tabelle13[[#This Row],[Vlookup this ID for freight costs]],$AL$2:$AL$6811,2,FALSE)</f>
        <v>#REF!</v>
      </c>
      <c r="AP415">
        <v>4.83</v>
      </c>
      <c r="AQ415">
        <v>4.83</v>
      </c>
      <c r="AR415" s="4">
        <v>19</v>
      </c>
      <c r="AS415" s="4">
        <v>4</v>
      </c>
      <c r="AT415" s="4">
        <v>2010</v>
      </c>
      <c r="AU415" s="4">
        <v>31</v>
      </c>
      <c r="AV415" s="4">
        <v>3</v>
      </c>
      <c r="AW415" s="4">
        <v>2010</v>
      </c>
      <c r="AX415" t="str">
        <f t="shared" si="114"/>
        <v>No Delay</v>
      </c>
      <c r="AY415">
        <f t="shared" si="115"/>
        <v>0</v>
      </c>
    </row>
    <row r="416" spans="1:51" x14ac:dyDescent="0.2">
      <c r="A416" s="3">
        <v>12694</v>
      </c>
      <c r="B416" s="1" t="s">
        <v>164</v>
      </c>
      <c r="C416" s="1" t="s">
        <v>165</v>
      </c>
      <c r="D416" s="1" t="s">
        <v>130</v>
      </c>
      <c r="E416" s="1"/>
      <c r="F416" s="1" t="s">
        <v>107</v>
      </c>
      <c r="G416" s="13" t="s">
        <v>692</v>
      </c>
      <c r="H416" s="12">
        <v>39371</v>
      </c>
      <c r="I416" s="12" t="s">
        <v>692</v>
      </c>
      <c r="J416" s="12">
        <v>39371</v>
      </c>
      <c r="K416" s="4">
        <v>433</v>
      </c>
      <c r="L416" s="1" t="s">
        <v>146</v>
      </c>
      <c r="M416" s="1" t="s">
        <v>132</v>
      </c>
      <c r="N416" s="1" t="s">
        <v>275</v>
      </c>
      <c r="O416" s="1" t="s">
        <v>93</v>
      </c>
      <c r="P416">
        <v>60</v>
      </c>
      <c r="Q416">
        <v>1350</v>
      </c>
      <c r="R416">
        <v>12825</v>
      </c>
      <c r="S416">
        <v>9.5</v>
      </c>
      <c r="T416">
        <v>0.16</v>
      </c>
      <c r="U416">
        <f t="shared" si="111"/>
        <v>12825</v>
      </c>
      <c r="V416">
        <f t="shared" si="112"/>
        <v>81000</v>
      </c>
      <c r="W416" s="1" t="s">
        <v>155</v>
      </c>
      <c r="X416" s="1" t="s">
        <v>1236</v>
      </c>
      <c r="Y416" s="1" t="s">
        <v>156</v>
      </c>
      <c r="Z416" s="3">
        <v>5457</v>
      </c>
      <c r="AA416" s="4">
        <f t="shared" si="116"/>
        <v>80</v>
      </c>
      <c r="AB416" s="4">
        <f t="shared" si="121"/>
        <v>2392.8997359999998</v>
      </c>
      <c r="AC416" s="4">
        <f t="shared" si="119"/>
        <v>80</v>
      </c>
      <c r="AD416" s="4">
        <f t="shared" si="120"/>
        <v>1141.4412122857143</v>
      </c>
      <c r="AE416" s="4">
        <v>80</v>
      </c>
      <c r="AF416" s="4">
        <v>80</v>
      </c>
      <c r="AG416" s="4">
        <f t="shared" si="117"/>
        <v>80</v>
      </c>
      <c r="AI416" t="e">
        <f t="shared" si="113"/>
        <v>#N/A</v>
      </c>
      <c r="AJ416">
        <v>739</v>
      </c>
      <c r="AK416" s="2">
        <v>739</v>
      </c>
      <c r="AL416" s="2">
        <f t="shared" si="118"/>
        <v>739</v>
      </c>
      <c r="AM416" s="4"/>
      <c r="AN416" t="e">
        <f>VLOOKUP([1]!Tabelle13[[#This Row],[Vlookup this ID for freight costs]],$AL$2:$AL$6811,2,FALSE)</f>
        <v>#REF!</v>
      </c>
      <c r="AP416">
        <v>20.52</v>
      </c>
      <c r="AQ416">
        <v>20.52</v>
      </c>
      <c r="AR416" s="4">
        <v>16</v>
      </c>
      <c r="AS416" s="4">
        <v>10</v>
      </c>
      <c r="AT416" s="4">
        <v>2007</v>
      </c>
      <c r="AU416" s="4">
        <v>16</v>
      </c>
      <c r="AV416" s="4">
        <v>10</v>
      </c>
      <c r="AW416" s="4">
        <v>2007</v>
      </c>
      <c r="AX416" t="str">
        <f t="shared" si="114"/>
        <v>No Delay</v>
      </c>
      <c r="AY416">
        <f t="shared" si="115"/>
        <v>0</v>
      </c>
    </row>
    <row r="417" spans="1:51" x14ac:dyDescent="0.2">
      <c r="A417" s="3">
        <v>83842</v>
      </c>
      <c r="B417" s="1" t="s">
        <v>172</v>
      </c>
      <c r="C417" s="1" t="s">
        <v>114</v>
      </c>
      <c r="D417" s="1" t="s">
        <v>130</v>
      </c>
      <c r="E417" s="1" t="s">
        <v>101</v>
      </c>
      <c r="F417" s="1" t="s">
        <v>101</v>
      </c>
      <c r="G417" s="13" t="s">
        <v>693</v>
      </c>
      <c r="H417" s="12">
        <v>41851</v>
      </c>
      <c r="I417" s="12" t="s">
        <v>694</v>
      </c>
      <c r="J417" s="12">
        <v>41918</v>
      </c>
      <c r="K417" s="4">
        <v>6000</v>
      </c>
      <c r="L417" s="1" t="s">
        <v>146</v>
      </c>
      <c r="M417" s="1" t="s">
        <v>132</v>
      </c>
      <c r="N417" s="1" t="s">
        <v>408</v>
      </c>
      <c r="O417" s="1" t="s">
        <v>93</v>
      </c>
      <c r="P417">
        <v>120</v>
      </c>
      <c r="Q417">
        <v>312</v>
      </c>
      <c r="R417">
        <v>6149.52</v>
      </c>
      <c r="S417">
        <v>19.71</v>
      </c>
      <c r="T417">
        <v>0.16</v>
      </c>
      <c r="U417">
        <f t="shared" si="111"/>
        <v>6149.52</v>
      </c>
      <c r="V417">
        <f t="shared" si="112"/>
        <v>37440</v>
      </c>
      <c r="W417" s="1" t="s">
        <v>160</v>
      </c>
      <c r="X417" s="1" t="s">
        <v>1236</v>
      </c>
      <c r="Y417" s="1" t="s">
        <v>161</v>
      </c>
      <c r="Z417" s="3">
        <v>13722</v>
      </c>
      <c r="AA417" s="4">
        <f t="shared" si="116"/>
        <v>80</v>
      </c>
      <c r="AB417" s="4">
        <f t="shared" si="121"/>
        <v>2278.9815196</v>
      </c>
      <c r="AC417" s="4">
        <f t="shared" si="119"/>
        <v>80</v>
      </c>
      <c r="AD417" s="4">
        <f t="shared" si="120"/>
        <v>539.87950433333333</v>
      </c>
      <c r="AE417" s="4">
        <v>80</v>
      </c>
      <c r="AF417" s="4">
        <v>80</v>
      </c>
      <c r="AG417" s="4">
        <f t="shared" si="117"/>
        <v>80</v>
      </c>
      <c r="AI417" t="e">
        <f t="shared" si="113"/>
        <v>#N/A</v>
      </c>
      <c r="AJ417">
        <v>87.87</v>
      </c>
      <c r="AK417" s="2">
        <v>87.87</v>
      </c>
      <c r="AL417" s="2">
        <f t="shared" si="118"/>
        <v>87.87</v>
      </c>
      <c r="AM417" s="4"/>
      <c r="AN417" t="e">
        <f>VLOOKUP([1]!Tabelle13[[#This Row],[Vlookup this ID for freight costs]],$AL$2:$AL$6811,2,FALSE)</f>
        <v>#REF!</v>
      </c>
      <c r="AP417">
        <v>6.32</v>
      </c>
      <c r="AQ417">
        <v>6.32</v>
      </c>
      <c r="AR417" s="4">
        <v>31</v>
      </c>
      <c r="AS417" s="4">
        <v>7</v>
      </c>
      <c r="AT417" s="4">
        <v>2014</v>
      </c>
      <c r="AU417" s="4">
        <v>6</v>
      </c>
      <c r="AV417" s="4">
        <v>10</v>
      </c>
      <c r="AW417" s="4">
        <v>2014</v>
      </c>
      <c r="AX417" t="str">
        <f t="shared" si="114"/>
        <v>Delay</v>
      </c>
      <c r="AY417">
        <f t="shared" si="115"/>
        <v>67</v>
      </c>
    </row>
    <row r="418" spans="1:51" x14ac:dyDescent="0.2">
      <c r="A418" s="3">
        <v>85426</v>
      </c>
      <c r="B418" s="1" t="s">
        <v>215</v>
      </c>
      <c r="C418" s="1" t="s">
        <v>89</v>
      </c>
      <c r="D418" s="1" t="s">
        <v>130</v>
      </c>
      <c r="E418" s="1" t="s">
        <v>101</v>
      </c>
      <c r="F418" s="1" t="s">
        <v>101</v>
      </c>
      <c r="G418" s="13" t="s">
        <v>695</v>
      </c>
      <c r="H418" s="12">
        <v>41646</v>
      </c>
      <c r="I418" s="12" t="s">
        <v>696</v>
      </c>
      <c r="J418" s="12">
        <v>41659</v>
      </c>
      <c r="K418" s="4">
        <v>5206</v>
      </c>
      <c r="L418" s="1" t="s">
        <v>146</v>
      </c>
      <c r="M418" s="1" t="s">
        <v>132</v>
      </c>
      <c r="N418" s="1" t="s">
        <v>697</v>
      </c>
      <c r="O418" s="1" t="s">
        <v>93</v>
      </c>
      <c r="P418">
        <v>30</v>
      </c>
      <c r="Q418">
        <v>1200</v>
      </c>
      <c r="R418">
        <v>0</v>
      </c>
      <c r="S418">
        <v>0</v>
      </c>
      <c r="T418">
        <v>0</v>
      </c>
      <c r="U418">
        <f t="shared" si="111"/>
        <v>0</v>
      </c>
      <c r="V418">
        <f t="shared" si="112"/>
        <v>36000</v>
      </c>
      <c r="W418" s="1" t="s">
        <v>155</v>
      </c>
      <c r="X418" s="1" t="s">
        <v>1236</v>
      </c>
      <c r="Y418" s="1" t="s">
        <v>156</v>
      </c>
      <c r="Z418" s="3">
        <v>13090</v>
      </c>
      <c r="AA418" s="4">
        <f t="shared" si="116"/>
        <v>80</v>
      </c>
      <c r="AB418" s="4">
        <f t="shared" si="121"/>
        <v>2376.4375660000001</v>
      </c>
      <c r="AC418" s="4">
        <f t="shared" si="119"/>
        <v>80</v>
      </c>
      <c r="AD418" s="4">
        <f t="shared" si="120"/>
        <v>1448.4244248</v>
      </c>
      <c r="AE418" s="4">
        <v>80</v>
      </c>
      <c r="AF418" s="4">
        <v>80</v>
      </c>
      <c r="AG418" s="4">
        <f t="shared" si="117"/>
        <v>80</v>
      </c>
      <c r="AI418" t="e">
        <f t="shared" si="113"/>
        <v>#N/A</v>
      </c>
      <c r="AJ418">
        <v>1532.73</v>
      </c>
      <c r="AK418" s="2">
        <v>1532.73</v>
      </c>
      <c r="AL418" s="2">
        <f t="shared" si="118"/>
        <v>1532.73</v>
      </c>
      <c r="AM418" s="4"/>
      <c r="AN418" t="e">
        <f>VLOOKUP([1]!Tabelle13[[#This Row],[Vlookup this ID for freight costs]],$AL$2:$AL$6811,2,FALSE)</f>
        <v>#REF!</v>
      </c>
      <c r="AP418">
        <v>0</v>
      </c>
      <c r="AQ418">
        <v>0</v>
      </c>
      <c r="AR418" s="4">
        <v>7</v>
      </c>
      <c r="AS418" s="4">
        <v>1</v>
      </c>
      <c r="AT418" s="4">
        <v>2014</v>
      </c>
      <c r="AU418" s="4">
        <v>20</v>
      </c>
      <c r="AV418" s="4">
        <v>1</v>
      </c>
      <c r="AW418" s="4">
        <v>2014</v>
      </c>
      <c r="AX418" t="str">
        <f t="shared" si="114"/>
        <v>Delay</v>
      </c>
      <c r="AY418">
        <f t="shared" si="115"/>
        <v>13</v>
      </c>
    </row>
    <row r="419" spans="1:51" x14ac:dyDescent="0.2">
      <c r="A419" s="3">
        <v>11910</v>
      </c>
      <c r="B419" s="1" t="s">
        <v>144</v>
      </c>
      <c r="C419" s="1" t="s">
        <v>65</v>
      </c>
      <c r="D419" s="1" t="s">
        <v>130</v>
      </c>
      <c r="E419" s="1" t="s">
        <v>53</v>
      </c>
      <c r="F419" s="1" t="s">
        <v>53</v>
      </c>
      <c r="G419" s="13" t="s">
        <v>698</v>
      </c>
      <c r="H419" s="12">
        <v>39691</v>
      </c>
      <c r="I419" s="12" t="s">
        <v>698</v>
      </c>
      <c r="J419" s="12">
        <v>39691</v>
      </c>
      <c r="K419" s="4">
        <v>1043</v>
      </c>
      <c r="L419" s="1" t="s">
        <v>146</v>
      </c>
      <c r="M419" s="1" t="s">
        <v>132</v>
      </c>
      <c r="N419" s="1" t="s">
        <v>275</v>
      </c>
      <c r="O419" s="1" t="s">
        <v>93</v>
      </c>
      <c r="P419">
        <v>60</v>
      </c>
      <c r="Q419">
        <v>1001</v>
      </c>
      <c r="R419">
        <v>9359.35</v>
      </c>
      <c r="S419">
        <v>9.35</v>
      </c>
      <c r="T419">
        <v>0.16</v>
      </c>
      <c r="U419">
        <f t="shared" si="111"/>
        <v>9359.35</v>
      </c>
      <c r="V419">
        <f t="shared" si="112"/>
        <v>60060</v>
      </c>
      <c r="W419" s="1" t="s">
        <v>160</v>
      </c>
      <c r="X419" s="1" t="s">
        <v>1236</v>
      </c>
      <c r="Y419" s="1" t="s">
        <v>161</v>
      </c>
      <c r="Z419" s="3">
        <v>7348</v>
      </c>
      <c r="AA419" s="4">
        <f t="shared" si="116"/>
        <v>82</v>
      </c>
      <c r="AB419" s="4">
        <f t="shared" si="121"/>
        <v>2354.5977537999997</v>
      </c>
      <c r="AC419" s="4">
        <f t="shared" si="119"/>
        <v>82</v>
      </c>
      <c r="AD419" s="4">
        <f t="shared" si="120"/>
        <v>3250.8842717222224</v>
      </c>
      <c r="AE419" s="4">
        <v>82</v>
      </c>
      <c r="AF419" s="4">
        <v>82</v>
      </c>
      <c r="AG419" s="4">
        <f t="shared" si="117"/>
        <v>82</v>
      </c>
      <c r="AH419" s="4">
        <v>85894</v>
      </c>
      <c r="AI419">
        <f t="shared" si="113"/>
        <v>9697</v>
      </c>
      <c r="AJ419">
        <v>1151.48</v>
      </c>
      <c r="AK419" s="2">
        <v>1151.48</v>
      </c>
      <c r="AL419" s="2">
        <f t="shared" si="118"/>
        <v>1151.48</v>
      </c>
      <c r="AM419" s="4"/>
      <c r="AN419" t="e">
        <f>VLOOKUP([1]!Tabelle13[[#This Row],[Vlookup this ID for freight costs]],$AL$2:$AL$6811,2,FALSE)</f>
        <v>#REF!</v>
      </c>
      <c r="AP419">
        <v>14.97</v>
      </c>
      <c r="AQ419">
        <v>14.97</v>
      </c>
      <c r="AR419" s="4">
        <v>31</v>
      </c>
      <c r="AS419" s="4">
        <v>8</v>
      </c>
      <c r="AT419" s="4">
        <v>2008</v>
      </c>
      <c r="AU419" s="4">
        <v>31</v>
      </c>
      <c r="AV419" s="4">
        <v>8</v>
      </c>
      <c r="AW419" s="4">
        <v>2008</v>
      </c>
      <c r="AX419" t="str">
        <f t="shared" si="114"/>
        <v>No Delay</v>
      </c>
      <c r="AY419">
        <f t="shared" si="115"/>
        <v>0</v>
      </c>
    </row>
    <row r="420" spans="1:51" x14ac:dyDescent="0.2">
      <c r="A420" s="3">
        <v>12824</v>
      </c>
      <c r="B420" s="1" t="s">
        <v>144</v>
      </c>
      <c r="C420" s="1" t="s">
        <v>65</v>
      </c>
      <c r="D420" s="1" t="s">
        <v>130</v>
      </c>
      <c r="E420" s="1" t="s">
        <v>53</v>
      </c>
      <c r="F420" s="1" t="s">
        <v>53</v>
      </c>
      <c r="G420" s="13" t="s">
        <v>698</v>
      </c>
      <c r="H420" s="12">
        <v>39691</v>
      </c>
      <c r="I420" s="12" t="s">
        <v>698</v>
      </c>
      <c r="J420" s="12">
        <v>39691</v>
      </c>
      <c r="K420" s="4">
        <v>1044</v>
      </c>
      <c r="L420" s="1" t="s">
        <v>146</v>
      </c>
      <c r="M420" s="1" t="s">
        <v>132</v>
      </c>
      <c r="N420" s="1" t="s">
        <v>147</v>
      </c>
      <c r="O420" s="1" t="s">
        <v>148</v>
      </c>
      <c r="P420">
        <v>30</v>
      </c>
      <c r="Q420">
        <v>4</v>
      </c>
      <c r="R420">
        <v>105</v>
      </c>
      <c r="S420">
        <v>26.25</v>
      </c>
      <c r="T420">
        <v>0.88</v>
      </c>
      <c r="U420">
        <f t="shared" si="111"/>
        <v>105</v>
      </c>
      <c r="V420">
        <f t="shared" si="112"/>
        <v>120</v>
      </c>
      <c r="W420" s="1" t="s">
        <v>149</v>
      </c>
      <c r="X420" s="1" t="s">
        <v>150</v>
      </c>
      <c r="Y420" s="1" t="s">
        <v>150</v>
      </c>
      <c r="Z420" s="3">
        <v>4785</v>
      </c>
      <c r="AA420" s="4">
        <f t="shared" si="116"/>
        <v>82</v>
      </c>
      <c r="AB420" s="4">
        <f t="shared" si="121"/>
        <v>2245.1791972000001</v>
      </c>
      <c r="AC420" s="4">
        <f t="shared" si="119"/>
        <v>82</v>
      </c>
      <c r="AD420" s="4">
        <f t="shared" si="120"/>
        <v>3288.0322029714275</v>
      </c>
      <c r="AE420" s="3" t="s">
        <v>699</v>
      </c>
      <c r="AF420" s="3">
        <v>82</v>
      </c>
      <c r="AG420" s="4">
        <f>AI420</f>
        <v>82</v>
      </c>
      <c r="AH420" s="4">
        <v>11910</v>
      </c>
      <c r="AI420">
        <f t="shared" si="113"/>
        <v>82</v>
      </c>
      <c r="AJ420" t="s">
        <v>699</v>
      </c>
      <c r="AK420" s="2">
        <v>1151.48</v>
      </c>
      <c r="AL420" s="2">
        <f>AN420</f>
        <v>1151.48</v>
      </c>
      <c r="AM420" s="4">
        <v>11910</v>
      </c>
      <c r="AN420">
        <f>INDEX($AJ$2:$AJ$6811,MATCH(AM420,$A$2:$A$6811,0))</f>
        <v>1151.48</v>
      </c>
      <c r="AP420">
        <v>0.17</v>
      </c>
      <c r="AQ420">
        <v>0.17</v>
      </c>
      <c r="AR420" s="4">
        <v>31</v>
      </c>
      <c r="AS420" s="4">
        <v>8</v>
      </c>
      <c r="AT420" s="4">
        <v>2008</v>
      </c>
      <c r="AU420" s="4">
        <v>31</v>
      </c>
      <c r="AV420" s="4">
        <v>8</v>
      </c>
      <c r="AW420" s="4">
        <v>2008</v>
      </c>
      <c r="AX420" t="str">
        <f t="shared" si="114"/>
        <v>No Delay</v>
      </c>
      <c r="AY420">
        <f t="shared" si="115"/>
        <v>0</v>
      </c>
    </row>
    <row r="421" spans="1:51" x14ac:dyDescent="0.2">
      <c r="A421" s="3">
        <v>82278</v>
      </c>
      <c r="B421" s="1" t="s">
        <v>215</v>
      </c>
      <c r="C421" s="1" t="s">
        <v>89</v>
      </c>
      <c r="D421" s="1" t="s">
        <v>130</v>
      </c>
      <c r="E421" s="1" t="s">
        <v>53</v>
      </c>
      <c r="F421" s="1" t="s">
        <v>53</v>
      </c>
      <c r="G421" s="13" t="s">
        <v>419</v>
      </c>
      <c r="H421" s="12">
        <v>40149</v>
      </c>
      <c r="I421" s="12" t="s">
        <v>419</v>
      </c>
      <c r="J421" s="12">
        <v>40149</v>
      </c>
      <c r="K421" s="4">
        <v>2049</v>
      </c>
      <c r="L421" s="1" t="s">
        <v>146</v>
      </c>
      <c r="M421" s="1" t="s">
        <v>132</v>
      </c>
      <c r="N421" s="1" t="s">
        <v>221</v>
      </c>
      <c r="O421" s="1" t="s">
        <v>93</v>
      </c>
      <c r="P421">
        <v>60</v>
      </c>
      <c r="Q421">
        <v>1260</v>
      </c>
      <c r="R421">
        <v>1839.6</v>
      </c>
      <c r="S421">
        <v>1.46</v>
      </c>
      <c r="T421">
        <v>0.02</v>
      </c>
      <c r="U421">
        <f t="shared" si="111"/>
        <v>1839.6</v>
      </c>
      <c r="V421">
        <f t="shared" si="112"/>
        <v>75600</v>
      </c>
      <c r="W421" s="1" t="s">
        <v>155</v>
      </c>
      <c r="X421" s="1" t="s">
        <v>1236</v>
      </c>
      <c r="Y421" s="1" t="s">
        <v>156</v>
      </c>
      <c r="Z421" s="3">
        <v>9211</v>
      </c>
      <c r="AA421" s="4">
        <f t="shared" si="116"/>
        <v>82</v>
      </c>
      <c r="AB421" s="4">
        <f t="shared" si="121"/>
        <v>2383.022434</v>
      </c>
      <c r="AC421" s="4">
        <f t="shared" si="119"/>
        <v>82</v>
      </c>
      <c r="AD421" s="4">
        <f t="shared" si="120"/>
        <v>535</v>
      </c>
      <c r="AE421" s="4">
        <v>82</v>
      </c>
      <c r="AF421" s="4">
        <v>82</v>
      </c>
      <c r="AG421" s="4">
        <f t="shared" ref="AG421:AG428" si="122">AE421</f>
        <v>82</v>
      </c>
      <c r="AI421" t="e">
        <f t="shared" si="113"/>
        <v>#N/A</v>
      </c>
      <c r="AJ421">
        <v>1211.48</v>
      </c>
      <c r="AK421" s="2">
        <v>1211.48</v>
      </c>
      <c r="AL421" s="2">
        <f t="shared" ref="AL421:AL428" si="123">AJ421</f>
        <v>1211.48</v>
      </c>
      <c r="AM421" s="4"/>
      <c r="AN421" t="e">
        <f>VLOOKUP([1]!Tabelle13[[#This Row],[Vlookup this ID for freight costs]],$AL$2:$AL$6811,2,FALSE)</f>
        <v>#REF!</v>
      </c>
      <c r="AP421">
        <v>3.61</v>
      </c>
      <c r="AQ421">
        <v>3.61</v>
      </c>
      <c r="AR421" s="4">
        <v>2</v>
      </c>
      <c r="AS421" s="4">
        <v>12</v>
      </c>
      <c r="AT421" s="4">
        <v>2009</v>
      </c>
      <c r="AU421" s="4">
        <v>2</v>
      </c>
      <c r="AV421" s="4">
        <v>12</v>
      </c>
      <c r="AW421" s="4">
        <v>2009</v>
      </c>
      <c r="AX421" t="str">
        <f t="shared" si="114"/>
        <v>No Delay</v>
      </c>
      <c r="AY421">
        <f t="shared" si="115"/>
        <v>0</v>
      </c>
    </row>
    <row r="422" spans="1:51" x14ac:dyDescent="0.2">
      <c r="A422" s="3">
        <v>52364</v>
      </c>
      <c r="B422" s="1" t="s">
        <v>175</v>
      </c>
      <c r="C422" s="1" t="s">
        <v>165</v>
      </c>
      <c r="D422" s="1" t="s">
        <v>266</v>
      </c>
      <c r="E422" s="1" t="s">
        <v>53</v>
      </c>
      <c r="F422" s="1" t="s">
        <v>53</v>
      </c>
      <c r="G422" s="13" t="s">
        <v>700</v>
      </c>
      <c r="H422" s="12">
        <v>41949</v>
      </c>
      <c r="I422" s="12" t="s">
        <v>407</v>
      </c>
      <c r="J422" s="12">
        <v>41950</v>
      </c>
      <c r="K422" s="4">
        <v>6076</v>
      </c>
      <c r="L422" s="1" t="s">
        <v>146</v>
      </c>
      <c r="M422" s="1" t="s">
        <v>423</v>
      </c>
      <c r="N422" s="1" t="s">
        <v>491</v>
      </c>
      <c r="O422" s="1" t="s">
        <v>93</v>
      </c>
      <c r="P422">
        <v>60</v>
      </c>
      <c r="Q422">
        <v>724</v>
      </c>
      <c r="R422">
        <v>4300.5600000000004</v>
      </c>
      <c r="S422">
        <v>5.94</v>
      </c>
      <c r="T422">
        <v>0.1</v>
      </c>
      <c r="U422">
        <f t="shared" si="111"/>
        <v>4300.5600000000004</v>
      </c>
      <c r="V422">
        <f t="shared" si="112"/>
        <v>43440</v>
      </c>
      <c r="W422" s="1" t="s">
        <v>394</v>
      </c>
      <c r="X422" s="1" t="s">
        <v>112</v>
      </c>
      <c r="Y422" s="1" t="s">
        <v>112</v>
      </c>
      <c r="Z422" s="3">
        <v>5956</v>
      </c>
      <c r="AA422" s="4">
        <f t="shared" si="116"/>
        <v>82</v>
      </c>
      <c r="AB422" s="4">
        <f t="shared" si="121"/>
        <v>2324.1976132</v>
      </c>
      <c r="AC422" s="4">
        <f t="shared" si="119"/>
        <v>82</v>
      </c>
      <c r="AD422" s="4">
        <f t="shared" si="120"/>
        <v>82</v>
      </c>
      <c r="AE422" s="4">
        <v>82</v>
      </c>
      <c r="AF422" s="4">
        <v>82</v>
      </c>
      <c r="AG422" s="4">
        <f t="shared" si="122"/>
        <v>82</v>
      </c>
      <c r="AI422" t="e">
        <f t="shared" si="113"/>
        <v>#N/A</v>
      </c>
      <c r="AJ422">
        <v>1042.3599999999999</v>
      </c>
      <c r="AK422" s="2">
        <v>1042.3599999999999</v>
      </c>
      <c r="AL422" s="2">
        <f t="shared" si="123"/>
        <v>1042.3599999999999</v>
      </c>
      <c r="AM422" s="4"/>
      <c r="AN422" t="e">
        <f>VLOOKUP([1]!Tabelle13[[#This Row],[Vlookup this ID for freight costs]],$AL$2:$AL$6811,2,FALSE)</f>
        <v>#REF!</v>
      </c>
      <c r="AP422">
        <v>4.42</v>
      </c>
      <c r="AQ422">
        <v>4.42</v>
      </c>
      <c r="AR422" s="4">
        <v>6</v>
      </c>
      <c r="AS422" s="4">
        <v>11</v>
      </c>
      <c r="AT422" s="4">
        <v>2014</v>
      </c>
      <c r="AU422" s="4">
        <v>7</v>
      </c>
      <c r="AV422" s="4">
        <v>11</v>
      </c>
      <c r="AW422" s="4">
        <v>2014</v>
      </c>
      <c r="AX422" t="str">
        <f t="shared" si="114"/>
        <v>Delay</v>
      </c>
      <c r="AY422">
        <f t="shared" si="115"/>
        <v>1</v>
      </c>
    </row>
    <row r="423" spans="1:51" x14ac:dyDescent="0.2">
      <c r="A423" s="3">
        <v>11210</v>
      </c>
      <c r="B423" s="1" t="s">
        <v>119</v>
      </c>
      <c r="C423" s="1" t="s">
        <v>114</v>
      </c>
      <c r="D423" s="1" t="s">
        <v>130</v>
      </c>
      <c r="E423" s="1"/>
      <c r="F423" s="1" t="s">
        <v>107</v>
      </c>
      <c r="G423" s="13" t="s">
        <v>701</v>
      </c>
      <c r="H423" s="12">
        <v>39444</v>
      </c>
      <c r="I423" s="12" t="s">
        <v>701</v>
      </c>
      <c r="J423" s="12">
        <v>39444</v>
      </c>
      <c r="K423" s="4">
        <v>554</v>
      </c>
      <c r="L423" s="1" t="s">
        <v>146</v>
      </c>
      <c r="M423" s="1" t="s">
        <v>132</v>
      </c>
      <c r="N423" s="1" t="s">
        <v>550</v>
      </c>
      <c r="O423" s="1" t="s">
        <v>551</v>
      </c>
      <c r="P423">
        <v>300</v>
      </c>
      <c r="Q423">
        <v>630</v>
      </c>
      <c r="R423">
        <v>25893</v>
      </c>
      <c r="S423">
        <v>41.1</v>
      </c>
      <c r="T423">
        <v>0.14000000000000001</v>
      </c>
      <c r="U423">
        <f t="shared" si="111"/>
        <v>25893</v>
      </c>
      <c r="V423">
        <f t="shared" si="112"/>
        <v>189000</v>
      </c>
      <c r="W423" s="1" t="s">
        <v>552</v>
      </c>
      <c r="X423" s="1" t="s">
        <v>361</v>
      </c>
      <c r="Y423" s="1" t="s">
        <v>361</v>
      </c>
      <c r="Z423" s="3">
        <v>7912</v>
      </c>
      <c r="AA423" s="4">
        <f t="shared" si="116"/>
        <v>83</v>
      </c>
      <c r="AB423" s="4">
        <f t="shared" si="121"/>
        <v>2313.88132</v>
      </c>
      <c r="AC423" s="4">
        <f t="shared" si="119"/>
        <v>83</v>
      </c>
      <c r="AD423" s="4">
        <f t="shared" si="120"/>
        <v>83</v>
      </c>
      <c r="AE423" s="4">
        <v>83</v>
      </c>
      <c r="AF423" s="4">
        <v>83</v>
      </c>
      <c r="AG423" s="4">
        <f t="shared" si="122"/>
        <v>83</v>
      </c>
      <c r="AH423" s="4">
        <v>82424</v>
      </c>
      <c r="AI423">
        <f t="shared" si="113"/>
        <v>303</v>
      </c>
      <c r="AJ423">
        <v>4522.03</v>
      </c>
      <c r="AK423" s="2">
        <v>4522.03</v>
      </c>
      <c r="AL423" s="2">
        <f t="shared" si="123"/>
        <v>4522.03</v>
      </c>
      <c r="AM423" s="4"/>
      <c r="AN423" t="e">
        <f>VLOOKUP([1]!Tabelle13[[#This Row],[Vlookup this ID for freight costs]],$AL$2:$AL$6811,2,FALSE)</f>
        <v>#REF!</v>
      </c>
      <c r="AP423">
        <v>41.43</v>
      </c>
      <c r="AQ423">
        <v>41.43</v>
      </c>
      <c r="AR423" s="4">
        <v>28</v>
      </c>
      <c r="AS423" s="4">
        <v>12</v>
      </c>
      <c r="AT423" s="4">
        <v>2007</v>
      </c>
      <c r="AU423" s="4">
        <v>28</v>
      </c>
      <c r="AV423" s="4">
        <v>12</v>
      </c>
      <c r="AW423" s="4">
        <v>2007</v>
      </c>
      <c r="AX423" t="str">
        <f t="shared" si="114"/>
        <v>No Delay</v>
      </c>
      <c r="AY423">
        <f t="shared" si="115"/>
        <v>0</v>
      </c>
    </row>
    <row r="424" spans="1:51" x14ac:dyDescent="0.2">
      <c r="A424" s="3">
        <v>20280</v>
      </c>
      <c r="B424" s="1" t="s">
        <v>667</v>
      </c>
      <c r="C424" s="1" t="s">
        <v>65</v>
      </c>
      <c r="D424" s="1" t="s">
        <v>266</v>
      </c>
      <c r="E424" s="1" t="s">
        <v>53</v>
      </c>
      <c r="F424" s="1" t="s">
        <v>53</v>
      </c>
      <c r="G424" s="13" t="s">
        <v>702</v>
      </c>
      <c r="H424" s="12">
        <v>40162</v>
      </c>
      <c r="I424" s="12" t="s">
        <v>702</v>
      </c>
      <c r="J424" s="12">
        <v>40162</v>
      </c>
      <c r="K424" s="4">
        <v>2088</v>
      </c>
      <c r="L424" s="1" t="s">
        <v>146</v>
      </c>
      <c r="M424" s="1" t="s">
        <v>268</v>
      </c>
      <c r="N424" s="1" t="s">
        <v>383</v>
      </c>
      <c r="O424" s="1" t="s">
        <v>270</v>
      </c>
      <c r="P424">
        <v>120</v>
      </c>
      <c r="Q424">
        <v>500</v>
      </c>
      <c r="R424">
        <v>47667.85</v>
      </c>
      <c r="S424">
        <v>95.34</v>
      </c>
      <c r="T424">
        <v>0.79</v>
      </c>
      <c r="U424">
        <f t="shared" si="111"/>
        <v>47670</v>
      </c>
      <c r="V424">
        <f t="shared" si="112"/>
        <v>60000</v>
      </c>
      <c r="W424" s="1" t="s">
        <v>271</v>
      </c>
      <c r="X424" s="1" t="s">
        <v>272</v>
      </c>
      <c r="Y424" s="1" t="s">
        <v>272</v>
      </c>
      <c r="Z424" s="3">
        <v>4115</v>
      </c>
      <c r="AA424" s="4">
        <f t="shared" si="116"/>
        <v>83</v>
      </c>
      <c r="AB424" s="4">
        <f t="shared" si="121"/>
        <v>2299.614106</v>
      </c>
      <c r="AC424" s="4">
        <f t="shared" si="119"/>
        <v>83</v>
      </c>
      <c r="AD424" s="4">
        <f t="shared" si="120"/>
        <v>3403.4068759411766</v>
      </c>
      <c r="AE424" s="4">
        <v>83</v>
      </c>
      <c r="AF424" s="4">
        <v>83</v>
      </c>
      <c r="AG424" s="4">
        <f t="shared" si="122"/>
        <v>83</v>
      </c>
      <c r="AI424" t="e">
        <f t="shared" si="113"/>
        <v>#N/A</v>
      </c>
      <c r="AJ424">
        <v>852.02</v>
      </c>
      <c r="AK424" s="2">
        <v>852.02</v>
      </c>
      <c r="AL424" s="2">
        <f t="shared" si="123"/>
        <v>852.02</v>
      </c>
      <c r="AM424" s="4"/>
      <c r="AN424" t="e">
        <f>VLOOKUP([1]!Tabelle13[[#This Row],[Vlookup this ID for freight costs]],$AL$2:$AL$6811,2,FALSE)</f>
        <v>#REF!</v>
      </c>
      <c r="AP424">
        <v>93.43</v>
      </c>
      <c r="AQ424">
        <v>93.43</v>
      </c>
      <c r="AR424" s="4">
        <v>15</v>
      </c>
      <c r="AS424" s="4">
        <v>12</v>
      </c>
      <c r="AT424" s="4">
        <v>2009</v>
      </c>
      <c r="AU424" s="4">
        <v>15</v>
      </c>
      <c r="AV424" s="4">
        <v>12</v>
      </c>
      <c r="AW424" s="4">
        <v>2009</v>
      </c>
      <c r="AX424" t="str">
        <f t="shared" si="114"/>
        <v>No Delay</v>
      </c>
      <c r="AY424">
        <f t="shared" si="115"/>
        <v>0</v>
      </c>
    </row>
    <row r="425" spans="1:51" x14ac:dyDescent="0.2">
      <c r="A425" s="3">
        <v>84676</v>
      </c>
      <c r="B425" s="1" t="s">
        <v>140</v>
      </c>
      <c r="C425" s="1" t="s">
        <v>99</v>
      </c>
      <c r="D425" s="1" t="s">
        <v>130</v>
      </c>
      <c r="E425" s="1" t="s">
        <v>101</v>
      </c>
      <c r="F425" s="1" t="s">
        <v>101</v>
      </c>
      <c r="G425" s="13" t="s">
        <v>703</v>
      </c>
      <c r="H425" s="12">
        <v>40815</v>
      </c>
      <c r="I425" s="12" t="s">
        <v>260</v>
      </c>
      <c r="J425" s="12">
        <v>40809</v>
      </c>
      <c r="K425" s="4">
        <v>3461</v>
      </c>
      <c r="L425" s="1" t="s">
        <v>146</v>
      </c>
      <c r="M425" s="1" t="s">
        <v>132</v>
      </c>
      <c r="N425" s="1" t="s">
        <v>292</v>
      </c>
      <c r="O425" s="1" t="s">
        <v>93</v>
      </c>
      <c r="P425">
        <v>30</v>
      </c>
      <c r="Q425">
        <v>68235</v>
      </c>
      <c r="R425">
        <v>1359241.2</v>
      </c>
      <c r="S425">
        <v>19.920000000000002</v>
      </c>
      <c r="T425">
        <v>0.66</v>
      </c>
      <c r="U425">
        <f t="shared" si="111"/>
        <v>1359241.2000000002</v>
      </c>
      <c r="V425">
        <f t="shared" si="112"/>
        <v>2047050</v>
      </c>
      <c r="W425" s="1" t="s">
        <v>160</v>
      </c>
      <c r="X425" s="1" t="s">
        <v>1236</v>
      </c>
      <c r="Y425" s="1" t="s">
        <v>161</v>
      </c>
      <c r="Z425" s="3">
        <v>11983</v>
      </c>
      <c r="AA425" s="4">
        <f t="shared" si="116"/>
        <v>83</v>
      </c>
      <c r="AB425" s="4">
        <f t="shared" si="121"/>
        <v>9733.3813389999996</v>
      </c>
      <c r="AC425" s="4">
        <f t="shared" si="119"/>
        <v>83</v>
      </c>
      <c r="AD425" s="4">
        <f t="shared" si="120"/>
        <v>4908.2694009999996</v>
      </c>
      <c r="AE425" s="4">
        <v>83</v>
      </c>
      <c r="AF425" s="4">
        <v>83</v>
      </c>
      <c r="AG425" s="4">
        <f t="shared" si="122"/>
        <v>83</v>
      </c>
      <c r="AI425" t="e">
        <f t="shared" si="113"/>
        <v>#N/A</v>
      </c>
      <c r="AJ425">
        <v>2094.34</v>
      </c>
      <c r="AK425" s="2">
        <v>2094.34</v>
      </c>
      <c r="AL425" s="2">
        <f t="shared" si="123"/>
        <v>2094.34</v>
      </c>
      <c r="AM425" s="4"/>
      <c r="AN425" t="e">
        <f>VLOOKUP([1]!Tabelle13[[#This Row],[Vlookup this ID for freight costs]],$AL$2:$AL$6811,2,FALSE)</f>
        <v>#REF!</v>
      </c>
      <c r="AP425">
        <v>2242.75</v>
      </c>
      <c r="AQ425">
        <v>2242.75</v>
      </c>
      <c r="AR425" s="4">
        <v>29</v>
      </c>
      <c r="AS425" s="4">
        <v>9</v>
      </c>
      <c r="AT425" s="4">
        <v>2011</v>
      </c>
      <c r="AU425" s="4">
        <v>23</v>
      </c>
      <c r="AV425" s="4">
        <v>9</v>
      </c>
      <c r="AW425" s="4">
        <v>2011</v>
      </c>
      <c r="AX425" t="str">
        <f t="shared" si="114"/>
        <v>No Delay</v>
      </c>
      <c r="AY425">
        <f t="shared" si="115"/>
        <v>0</v>
      </c>
    </row>
    <row r="426" spans="1:51" x14ac:dyDescent="0.2">
      <c r="A426" s="3">
        <v>26965</v>
      </c>
      <c r="B426" s="1" t="s">
        <v>175</v>
      </c>
      <c r="C426" s="1" t="s">
        <v>165</v>
      </c>
      <c r="D426" s="1" t="s">
        <v>266</v>
      </c>
      <c r="E426" s="1" t="s">
        <v>53</v>
      </c>
      <c r="F426" s="1" t="s">
        <v>53</v>
      </c>
      <c r="G426" s="13" t="s">
        <v>704</v>
      </c>
      <c r="H426" s="12">
        <v>41951</v>
      </c>
      <c r="I426" s="12" t="s">
        <v>705</v>
      </c>
      <c r="J426" s="12">
        <v>41955</v>
      </c>
      <c r="K426" s="4">
        <v>6114</v>
      </c>
      <c r="L426" s="1" t="s">
        <v>146</v>
      </c>
      <c r="M426" s="1" t="s">
        <v>423</v>
      </c>
      <c r="N426" s="1" t="s">
        <v>424</v>
      </c>
      <c r="O426" s="1" t="s">
        <v>425</v>
      </c>
      <c r="P426">
        <v>60</v>
      </c>
      <c r="Q426">
        <v>579</v>
      </c>
      <c r="R426">
        <v>3966.15</v>
      </c>
      <c r="S426">
        <v>6.85</v>
      </c>
      <c r="T426">
        <v>0.11</v>
      </c>
      <c r="U426">
        <f t="shared" si="111"/>
        <v>3966.1499999999996</v>
      </c>
      <c r="V426">
        <f t="shared" si="112"/>
        <v>34740</v>
      </c>
      <c r="W426" s="1" t="s">
        <v>394</v>
      </c>
      <c r="X426" s="1" t="s">
        <v>112</v>
      </c>
      <c r="Y426" s="1" t="s">
        <v>112</v>
      </c>
      <c r="Z426" s="3">
        <v>5956</v>
      </c>
      <c r="AA426" s="4">
        <f t="shared" si="116"/>
        <v>83</v>
      </c>
      <c r="AB426" s="4">
        <f t="shared" si="121"/>
        <v>2308.2841822</v>
      </c>
      <c r="AC426" s="4">
        <f t="shared" si="119"/>
        <v>83</v>
      </c>
      <c r="AD426" s="4">
        <f t="shared" si="120"/>
        <v>1224.2947633333333</v>
      </c>
      <c r="AE426" s="4">
        <v>83</v>
      </c>
      <c r="AF426" s="4">
        <v>83</v>
      </c>
      <c r="AG426" s="4">
        <f t="shared" si="122"/>
        <v>83</v>
      </c>
      <c r="AI426" t="e">
        <f t="shared" si="113"/>
        <v>#N/A</v>
      </c>
      <c r="AJ426">
        <v>800</v>
      </c>
      <c r="AK426" s="2">
        <v>800</v>
      </c>
      <c r="AL426" s="2">
        <f t="shared" si="123"/>
        <v>800</v>
      </c>
      <c r="AM426" s="4"/>
      <c r="AN426" t="e">
        <f>VLOOKUP([1]!Tabelle13[[#This Row],[Vlookup this ID for freight costs]],$AL$2:$AL$6811,2,FALSE)</f>
        <v>#REF!</v>
      </c>
      <c r="AP426">
        <v>4.08</v>
      </c>
      <c r="AQ426">
        <v>4.08</v>
      </c>
      <c r="AR426" s="4">
        <v>8</v>
      </c>
      <c r="AS426" s="4">
        <v>11</v>
      </c>
      <c r="AT426" s="4">
        <v>2014</v>
      </c>
      <c r="AU426" s="4">
        <v>12</v>
      </c>
      <c r="AV426" s="4">
        <v>11</v>
      </c>
      <c r="AW426" s="4">
        <v>2014</v>
      </c>
      <c r="AX426" t="str">
        <f t="shared" si="114"/>
        <v>Delay</v>
      </c>
      <c r="AY426">
        <f t="shared" si="115"/>
        <v>4</v>
      </c>
    </row>
    <row r="427" spans="1:51" x14ac:dyDescent="0.2">
      <c r="A427" s="3">
        <v>8316</v>
      </c>
      <c r="B427" s="1" t="s">
        <v>88</v>
      </c>
      <c r="C427" s="1" t="s">
        <v>89</v>
      </c>
      <c r="D427" s="1" t="s">
        <v>52</v>
      </c>
      <c r="E427" s="1" t="s">
        <v>53</v>
      </c>
      <c r="F427" s="1" t="s">
        <v>53</v>
      </c>
      <c r="G427" s="13" t="s">
        <v>706</v>
      </c>
      <c r="H427" s="12">
        <v>39862</v>
      </c>
      <c r="I427" s="12" t="s">
        <v>706</v>
      </c>
      <c r="J427" s="12">
        <v>39862</v>
      </c>
      <c r="K427" s="4">
        <v>1364</v>
      </c>
      <c r="L427" s="1" t="s">
        <v>56</v>
      </c>
      <c r="M427" s="1" t="s">
        <v>634</v>
      </c>
      <c r="N427" s="1" t="s">
        <v>635</v>
      </c>
      <c r="O427" s="1" t="s">
        <v>636</v>
      </c>
      <c r="P427">
        <v>20</v>
      </c>
      <c r="Q427">
        <v>289</v>
      </c>
      <c r="R427">
        <v>7803</v>
      </c>
      <c r="S427">
        <v>27</v>
      </c>
      <c r="T427">
        <v>1.35</v>
      </c>
      <c r="U427">
        <f t="shared" si="111"/>
        <v>7803</v>
      </c>
      <c r="V427">
        <f t="shared" si="112"/>
        <v>5780</v>
      </c>
      <c r="W427" s="1" t="s">
        <v>637</v>
      </c>
      <c r="X427" s="1" t="s">
        <v>71</v>
      </c>
      <c r="Y427" s="1" t="s">
        <v>71</v>
      </c>
      <c r="Z427" s="4">
        <v>9697</v>
      </c>
      <c r="AA427" s="4">
        <f t="shared" si="116"/>
        <v>84</v>
      </c>
      <c r="AB427" s="4">
        <f>4.997+0.1387*Q427-4.826*P427+0.003501*R427</f>
        <v>-24.120396999999997</v>
      </c>
      <c r="AC427" s="4">
        <f t="shared" si="119"/>
        <v>84</v>
      </c>
      <c r="AD427" s="4">
        <f t="shared" si="120"/>
        <v>104</v>
      </c>
      <c r="AE427" s="4">
        <v>84</v>
      </c>
      <c r="AF427" s="4">
        <v>84</v>
      </c>
      <c r="AG427" s="4">
        <f t="shared" si="122"/>
        <v>84</v>
      </c>
      <c r="AH427" s="4">
        <v>11683</v>
      </c>
      <c r="AI427">
        <f t="shared" si="113"/>
        <v>640</v>
      </c>
      <c r="AJ427">
        <v>1550.95</v>
      </c>
      <c r="AK427" s="2">
        <v>1550.95</v>
      </c>
      <c r="AL427" s="2">
        <f t="shared" si="123"/>
        <v>1550.95</v>
      </c>
      <c r="AM427" s="4"/>
      <c r="AN427" t="e">
        <f>VLOOKUP([1]!Tabelle13[[#This Row],[Vlookup this ID for freight costs]],$AL$2:$AL$6811,2,FALSE)</f>
        <v>#REF!</v>
      </c>
      <c r="AP427">
        <v>15.29</v>
      </c>
      <c r="AQ427">
        <v>15.29</v>
      </c>
      <c r="AR427" s="4">
        <v>18</v>
      </c>
      <c r="AS427" s="4">
        <v>2</v>
      </c>
      <c r="AT427" s="4">
        <v>2009</v>
      </c>
      <c r="AU427" s="4">
        <v>18</v>
      </c>
      <c r="AV427" s="4">
        <v>2</v>
      </c>
      <c r="AW427" s="4">
        <v>2009</v>
      </c>
      <c r="AX427" t="str">
        <f t="shared" si="114"/>
        <v>No Delay</v>
      </c>
      <c r="AY427">
        <f t="shared" si="115"/>
        <v>0</v>
      </c>
    </row>
    <row r="428" spans="1:51" x14ac:dyDescent="0.2">
      <c r="A428" s="3">
        <v>10541</v>
      </c>
      <c r="B428" s="1" t="s">
        <v>133</v>
      </c>
      <c r="C428" s="1" t="s">
        <v>51</v>
      </c>
      <c r="D428" s="1" t="s">
        <v>130</v>
      </c>
      <c r="E428" s="1" t="s">
        <v>53</v>
      </c>
      <c r="F428" s="1" t="s">
        <v>53</v>
      </c>
      <c r="G428" s="13" t="s">
        <v>707</v>
      </c>
      <c r="H428" s="12">
        <v>39091</v>
      </c>
      <c r="I428" s="12" t="s">
        <v>707</v>
      </c>
      <c r="J428" s="12">
        <v>39091</v>
      </c>
      <c r="K428" s="4">
        <v>52</v>
      </c>
      <c r="L428" s="1" t="s">
        <v>146</v>
      </c>
      <c r="M428" s="1" t="s">
        <v>132</v>
      </c>
      <c r="N428" s="1" t="s">
        <v>224</v>
      </c>
      <c r="O428" s="1" t="s">
        <v>225</v>
      </c>
      <c r="P428">
        <v>30</v>
      </c>
      <c r="Q428">
        <v>747</v>
      </c>
      <c r="R428">
        <v>12699</v>
      </c>
      <c r="S428">
        <v>17</v>
      </c>
      <c r="T428">
        <v>0.56999999999999995</v>
      </c>
      <c r="U428">
        <f t="shared" si="111"/>
        <v>12699</v>
      </c>
      <c r="V428">
        <f t="shared" si="112"/>
        <v>22410</v>
      </c>
      <c r="W428" s="1" t="s">
        <v>501</v>
      </c>
      <c r="X428" s="1" t="s">
        <v>112</v>
      </c>
      <c r="Y428" s="1" t="s">
        <v>112</v>
      </c>
      <c r="Z428" s="3">
        <v>8116</v>
      </c>
      <c r="AA428" s="4">
        <f t="shared" si="116"/>
        <v>84</v>
      </c>
      <c r="AB428" s="4">
        <f t="shared" ref="AB428:AB462" si="124" xml:space="preserve"> 2244.740206  + 0.1097478*Q428</f>
        <v>2326.7218125999998</v>
      </c>
      <c r="AC428" s="4">
        <f t="shared" si="119"/>
        <v>84</v>
      </c>
      <c r="AD428" s="4">
        <f t="shared" si="120"/>
        <v>215.71428571428572</v>
      </c>
      <c r="AE428" s="4">
        <v>84</v>
      </c>
      <c r="AF428" s="4">
        <v>84</v>
      </c>
      <c r="AG428" s="4">
        <f t="shared" si="122"/>
        <v>84</v>
      </c>
      <c r="AH428" s="4">
        <v>82863</v>
      </c>
      <c r="AI428">
        <f t="shared" si="113"/>
        <v>5350</v>
      </c>
      <c r="AJ428">
        <v>1338.04</v>
      </c>
      <c r="AK428" s="2">
        <v>1338.04</v>
      </c>
      <c r="AL428" s="2">
        <f t="shared" si="123"/>
        <v>1338.04</v>
      </c>
      <c r="AM428" s="4"/>
      <c r="AN428" t="e">
        <f>VLOOKUP([1]!Tabelle13[[#This Row],[Vlookup this ID for freight costs]],$AL$2:$AL$6811,2,FALSE)</f>
        <v>#REF!</v>
      </c>
      <c r="AP428">
        <v>0</v>
      </c>
      <c r="AR428" s="4">
        <v>9</v>
      </c>
      <c r="AS428" s="4">
        <v>1</v>
      </c>
      <c r="AT428" s="4">
        <v>2007</v>
      </c>
      <c r="AU428" s="4">
        <v>9</v>
      </c>
      <c r="AV428" s="4">
        <v>1</v>
      </c>
      <c r="AW428" s="4">
        <v>2007</v>
      </c>
      <c r="AX428" t="str">
        <f t="shared" si="114"/>
        <v>No Delay</v>
      </c>
      <c r="AY428">
        <f t="shared" si="115"/>
        <v>0</v>
      </c>
    </row>
    <row r="429" spans="1:51" x14ac:dyDescent="0.2">
      <c r="A429" s="3">
        <v>11089</v>
      </c>
      <c r="B429" s="1" t="s">
        <v>133</v>
      </c>
      <c r="C429" s="1" t="s">
        <v>51</v>
      </c>
      <c r="D429" s="1" t="s">
        <v>130</v>
      </c>
      <c r="E429" s="1" t="s">
        <v>53</v>
      </c>
      <c r="F429" s="1" t="s">
        <v>53</v>
      </c>
      <c r="G429" s="13" t="s">
        <v>707</v>
      </c>
      <c r="H429" s="12">
        <v>39091</v>
      </c>
      <c r="I429" s="12" t="s">
        <v>707</v>
      </c>
      <c r="J429" s="12">
        <v>39091</v>
      </c>
      <c r="K429" s="4">
        <v>53</v>
      </c>
      <c r="L429" s="1" t="s">
        <v>146</v>
      </c>
      <c r="M429" s="1" t="s">
        <v>132</v>
      </c>
      <c r="N429" s="1" t="s">
        <v>708</v>
      </c>
      <c r="O429" s="1" t="s">
        <v>93</v>
      </c>
      <c r="P429">
        <v>120</v>
      </c>
      <c r="Q429">
        <v>1217</v>
      </c>
      <c r="R429">
        <v>69429.850000000006</v>
      </c>
      <c r="S429">
        <v>57.05</v>
      </c>
      <c r="T429">
        <v>0.48</v>
      </c>
      <c r="U429">
        <f t="shared" si="111"/>
        <v>69429.849999999991</v>
      </c>
      <c r="V429">
        <f t="shared" si="112"/>
        <v>146040</v>
      </c>
      <c r="W429" s="1" t="s">
        <v>155</v>
      </c>
      <c r="X429" s="1" t="s">
        <v>1236</v>
      </c>
      <c r="Y429" s="1" t="s">
        <v>156</v>
      </c>
      <c r="Z429" s="3">
        <v>6318</v>
      </c>
      <c r="AA429" s="4">
        <f t="shared" si="116"/>
        <v>84</v>
      </c>
      <c r="AB429" s="4">
        <f t="shared" si="124"/>
        <v>2378.3032785999999</v>
      </c>
      <c r="AC429" s="4">
        <f t="shared" si="119"/>
        <v>84</v>
      </c>
      <c r="AD429" s="4">
        <f t="shared" si="120"/>
        <v>84</v>
      </c>
      <c r="AE429" s="3" t="s">
        <v>709</v>
      </c>
      <c r="AF429" s="3">
        <v>84</v>
      </c>
      <c r="AG429" s="4">
        <f>AI429</f>
        <v>84</v>
      </c>
      <c r="AH429" s="4">
        <v>10541</v>
      </c>
      <c r="AI429">
        <f t="shared" si="113"/>
        <v>84</v>
      </c>
      <c r="AJ429" t="s">
        <v>709</v>
      </c>
      <c r="AK429" s="2">
        <v>1338.04</v>
      </c>
      <c r="AL429" s="2">
        <f>AN429</f>
        <v>1338.04</v>
      </c>
      <c r="AM429" s="4">
        <v>10541</v>
      </c>
      <c r="AN429">
        <f>INDEX($AJ$2:$AJ$6811,MATCH(AM429,$A$2:$A$6811,0))</f>
        <v>1338.04</v>
      </c>
      <c r="AP429">
        <v>0</v>
      </c>
      <c r="AR429" s="4">
        <v>9</v>
      </c>
      <c r="AS429" s="4">
        <v>1</v>
      </c>
      <c r="AT429" s="4">
        <v>2007</v>
      </c>
      <c r="AU429" s="4">
        <v>9</v>
      </c>
      <c r="AV429" s="4">
        <v>1</v>
      </c>
      <c r="AW429" s="4">
        <v>2007</v>
      </c>
      <c r="AX429" t="str">
        <f t="shared" si="114"/>
        <v>No Delay</v>
      </c>
      <c r="AY429">
        <f t="shared" si="115"/>
        <v>0</v>
      </c>
    </row>
    <row r="430" spans="1:51" x14ac:dyDescent="0.2">
      <c r="A430" s="3">
        <v>11090</v>
      </c>
      <c r="B430" s="1" t="s">
        <v>133</v>
      </c>
      <c r="C430" s="1" t="s">
        <v>51</v>
      </c>
      <c r="D430" s="1" t="s">
        <v>130</v>
      </c>
      <c r="E430" s="1" t="s">
        <v>53</v>
      </c>
      <c r="F430" s="1" t="s">
        <v>53</v>
      </c>
      <c r="G430" s="13" t="s">
        <v>707</v>
      </c>
      <c r="H430" s="12">
        <v>39091</v>
      </c>
      <c r="I430" s="12" t="s">
        <v>707</v>
      </c>
      <c r="J430" s="12">
        <v>39091</v>
      </c>
      <c r="K430" s="4">
        <v>54</v>
      </c>
      <c r="L430" s="1" t="s">
        <v>146</v>
      </c>
      <c r="M430" s="1" t="s">
        <v>132</v>
      </c>
      <c r="N430" s="1" t="s">
        <v>275</v>
      </c>
      <c r="O430" s="1" t="s">
        <v>93</v>
      </c>
      <c r="P430">
        <v>60</v>
      </c>
      <c r="Q430">
        <v>6156</v>
      </c>
      <c r="R430">
        <v>68577.84</v>
      </c>
      <c r="S430">
        <v>11.14</v>
      </c>
      <c r="T430">
        <v>0.19</v>
      </c>
      <c r="U430">
        <f t="shared" si="111"/>
        <v>68577.84</v>
      </c>
      <c r="V430">
        <f t="shared" si="112"/>
        <v>369360</v>
      </c>
      <c r="W430" s="1" t="s">
        <v>155</v>
      </c>
      <c r="X430" s="1" t="s">
        <v>1236</v>
      </c>
      <c r="Y430" s="1" t="s">
        <v>156</v>
      </c>
      <c r="Z430" s="3">
        <v>6318</v>
      </c>
      <c r="AA430" s="4">
        <f t="shared" si="116"/>
        <v>84</v>
      </c>
      <c r="AB430" s="4">
        <f t="shared" si="124"/>
        <v>2920.3476627999999</v>
      </c>
      <c r="AC430" s="4">
        <f t="shared" si="119"/>
        <v>84</v>
      </c>
      <c r="AD430" s="4">
        <f t="shared" si="120"/>
        <v>426.33333333333331</v>
      </c>
      <c r="AE430" s="3" t="s">
        <v>709</v>
      </c>
      <c r="AF430" s="3">
        <v>84</v>
      </c>
      <c r="AG430" s="4">
        <f>AI430</f>
        <v>84</v>
      </c>
      <c r="AH430" s="4">
        <v>10541</v>
      </c>
      <c r="AI430">
        <f t="shared" si="113"/>
        <v>84</v>
      </c>
      <c r="AJ430" t="s">
        <v>709</v>
      </c>
      <c r="AK430" s="2">
        <v>1338.04</v>
      </c>
      <c r="AL430" s="2">
        <f>AN430</f>
        <v>1338.04</v>
      </c>
      <c r="AM430" s="4">
        <v>10541</v>
      </c>
      <c r="AN430">
        <f>INDEX($AJ$2:$AJ$6811,MATCH(AM430,$A$2:$A$6811,0))</f>
        <v>1338.04</v>
      </c>
      <c r="AP430">
        <v>0</v>
      </c>
      <c r="AR430" s="4">
        <v>9</v>
      </c>
      <c r="AS430" s="4">
        <v>1</v>
      </c>
      <c r="AT430" s="4">
        <v>2007</v>
      </c>
      <c r="AU430" s="4">
        <v>9</v>
      </c>
      <c r="AV430" s="4">
        <v>1</v>
      </c>
      <c r="AW430" s="4">
        <v>2007</v>
      </c>
      <c r="AX430" t="str">
        <f t="shared" si="114"/>
        <v>No Delay</v>
      </c>
      <c r="AY430">
        <f t="shared" si="115"/>
        <v>0</v>
      </c>
    </row>
    <row r="431" spans="1:51" x14ac:dyDescent="0.2">
      <c r="A431" s="3">
        <v>80668</v>
      </c>
      <c r="B431" s="1" t="s">
        <v>140</v>
      </c>
      <c r="C431" s="1" t="s">
        <v>99</v>
      </c>
      <c r="D431" s="1" t="s">
        <v>266</v>
      </c>
      <c r="E431" s="1" t="s">
        <v>53</v>
      </c>
      <c r="F431" s="1" t="s">
        <v>53</v>
      </c>
      <c r="G431" s="13" t="s">
        <v>710</v>
      </c>
      <c r="H431" s="12">
        <v>41473</v>
      </c>
      <c r="I431" s="12" t="s">
        <v>710</v>
      </c>
      <c r="J431" s="12">
        <v>41473</v>
      </c>
      <c r="K431" s="4">
        <v>4799</v>
      </c>
      <c r="L431" s="1" t="s">
        <v>146</v>
      </c>
      <c r="M431" s="1" t="s">
        <v>423</v>
      </c>
      <c r="N431" s="1" t="s">
        <v>491</v>
      </c>
      <c r="O431" s="1" t="s">
        <v>93</v>
      </c>
      <c r="P431">
        <v>60</v>
      </c>
      <c r="Q431">
        <v>765</v>
      </c>
      <c r="R431">
        <v>4544.1000000000004</v>
      </c>
      <c r="S431">
        <v>5.94</v>
      </c>
      <c r="T431">
        <v>0.1</v>
      </c>
      <c r="U431">
        <f t="shared" si="111"/>
        <v>4544.1000000000004</v>
      </c>
      <c r="V431">
        <f t="shared" si="112"/>
        <v>45900</v>
      </c>
      <c r="W431" s="1" t="s">
        <v>394</v>
      </c>
      <c r="X431" s="1" t="s">
        <v>112</v>
      </c>
      <c r="Y431" s="1" t="s">
        <v>112</v>
      </c>
      <c r="Z431" s="3">
        <v>6808</v>
      </c>
      <c r="AA431" s="4">
        <f t="shared" si="116"/>
        <v>84</v>
      </c>
      <c r="AB431" s="4">
        <f t="shared" si="124"/>
        <v>2328.6972729999998</v>
      </c>
      <c r="AC431" s="4">
        <f t="shared" si="119"/>
        <v>84</v>
      </c>
      <c r="AD431" s="4">
        <f t="shared" si="120"/>
        <v>1175.059033</v>
      </c>
      <c r="AE431" s="4">
        <v>84</v>
      </c>
      <c r="AF431" s="4">
        <v>84</v>
      </c>
      <c r="AG431" s="4">
        <f t="shared" ref="AG431:AG447" si="125">AE431</f>
        <v>84</v>
      </c>
      <c r="AI431" t="e">
        <f t="shared" si="113"/>
        <v>#N/A</v>
      </c>
      <c r="AJ431">
        <v>1396.04</v>
      </c>
      <c r="AK431" s="2">
        <v>1396.04</v>
      </c>
      <c r="AL431" s="2">
        <f t="shared" ref="AL431:AL447" si="126">AJ431</f>
        <v>1396.04</v>
      </c>
      <c r="AM431" s="4"/>
      <c r="AN431" t="e">
        <f>VLOOKUP([1]!Tabelle13[[#This Row],[Vlookup this ID for freight costs]],$AL$2:$AL$6811,2,FALSE)</f>
        <v>#REF!</v>
      </c>
      <c r="AP431">
        <v>5.62</v>
      </c>
      <c r="AQ431">
        <v>5.62</v>
      </c>
      <c r="AR431" s="4">
        <v>18</v>
      </c>
      <c r="AS431" s="4">
        <v>7</v>
      </c>
      <c r="AT431" s="4">
        <v>2013</v>
      </c>
      <c r="AU431" s="4">
        <v>18</v>
      </c>
      <c r="AV431" s="4">
        <v>7</v>
      </c>
      <c r="AW431" s="4">
        <v>2013</v>
      </c>
      <c r="AX431" t="str">
        <f t="shared" si="114"/>
        <v>No Delay</v>
      </c>
      <c r="AY431">
        <f t="shared" si="115"/>
        <v>0</v>
      </c>
    </row>
    <row r="432" spans="1:51" x14ac:dyDescent="0.2">
      <c r="A432" s="3">
        <v>12071</v>
      </c>
      <c r="B432" s="1" t="s">
        <v>119</v>
      </c>
      <c r="C432" s="1" t="s">
        <v>114</v>
      </c>
      <c r="D432" s="1" t="s">
        <v>130</v>
      </c>
      <c r="E432" s="1"/>
      <c r="F432" s="1" t="s">
        <v>107</v>
      </c>
      <c r="G432" s="13" t="s">
        <v>711</v>
      </c>
      <c r="H432" s="12">
        <v>39253</v>
      </c>
      <c r="I432" s="12" t="s">
        <v>711</v>
      </c>
      <c r="J432" s="12">
        <v>39253</v>
      </c>
      <c r="K432" s="4">
        <v>204</v>
      </c>
      <c r="L432" s="1" t="s">
        <v>146</v>
      </c>
      <c r="M432" s="1" t="s">
        <v>132</v>
      </c>
      <c r="N432" s="1" t="s">
        <v>648</v>
      </c>
      <c r="O432" s="1" t="s">
        <v>93</v>
      </c>
      <c r="P432">
        <v>240</v>
      </c>
      <c r="Q432">
        <v>237</v>
      </c>
      <c r="R432">
        <v>5095.5</v>
      </c>
      <c r="S432">
        <v>21.5</v>
      </c>
      <c r="T432">
        <v>0.09</v>
      </c>
      <c r="U432">
        <f t="shared" si="111"/>
        <v>5095.5</v>
      </c>
      <c r="V432">
        <f t="shared" si="112"/>
        <v>56880</v>
      </c>
      <c r="W432" s="1" t="s">
        <v>155</v>
      </c>
      <c r="X432" s="1" t="s">
        <v>1236</v>
      </c>
      <c r="Y432" s="1" t="s">
        <v>156</v>
      </c>
      <c r="Z432" s="3">
        <v>6648</v>
      </c>
      <c r="AA432" s="4">
        <f t="shared" si="116"/>
        <v>85</v>
      </c>
      <c r="AB432" s="4">
        <f t="shared" si="124"/>
        <v>2270.7504346000001</v>
      </c>
      <c r="AC432" s="4">
        <f t="shared" si="119"/>
        <v>85</v>
      </c>
      <c r="AD432" s="4">
        <f t="shared" si="120"/>
        <v>106</v>
      </c>
      <c r="AE432" s="4">
        <v>85</v>
      </c>
      <c r="AF432" s="4">
        <v>85</v>
      </c>
      <c r="AG432" s="4">
        <f t="shared" si="125"/>
        <v>85</v>
      </c>
      <c r="AH432" s="4">
        <v>86808</v>
      </c>
      <c r="AI432">
        <f t="shared" si="113"/>
        <v>2253</v>
      </c>
      <c r="AJ432">
        <v>759.41</v>
      </c>
      <c r="AK432" s="2">
        <v>759.41</v>
      </c>
      <c r="AL432" s="2">
        <f t="shared" si="126"/>
        <v>759.41</v>
      </c>
      <c r="AM432" s="4"/>
      <c r="AN432" t="e">
        <f>VLOOKUP([1]!Tabelle13[[#This Row],[Vlookup this ID for freight costs]],$AL$2:$AL$6811,2,FALSE)</f>
        <v>#REF!</v>
      </c>
      <c r="AP432">
        <v>8.15</v>
      </c>
      <c r="AQ432">
        <v>8.15</v>
      </c>
      <c r="AR432" s="4">
        <v>20</v>
      </c>
      <c r="AS432" s="4">
        <v>6</v>
      </c>
      <c r="AT432" s="4">
        <v>2007</v>
      </c>
      <c r="AU432" s="4">
        <v>20</v>
      </c>
      <c r="AV432" s="4">
        <v>6</v>
      </c>
      <c r="AW432" s="4">
        <v>2007</v>
      </c>
      <c r="AX432" t="str">
        <f t="shared" si="114"/>
        <v>No Delay</v>
      </c>
      <c r="AY432">
        <f t="shared" si="115"/>
        <v>0</v>
      </c>
    </row>
    <row r="433" spans="1:51" x14ac:dyDescent="0.2">
      <c r="A433" s="3">
        <v>12823</v>
      </c>
      <c r="B433" s="1" t="s">
        <v>586</v>
      </c>
      <c r="C433" s="1" t="s">
        <v>65</v>
      </c>
      <c r="D433" s="1" t="s">
        <v>130</v>
      </c>
      <c r="E433" s="1" t="s">
        <v>53</v>
      </c>
      <c r="F433" s="1" t="s">
        <v>53</v>
      </c>
      <c r="G433" s="13" t="s">
        <v>232</v>
      </c>
      <c r="H433" s="12">
        <v>39772</v>
      </c>
      <c r="I433" s="12" t="s">
        <v>232</v>
      </c>
      <c r="J433" s="12">
        <v>39772</v>
      </c>
      <c r="K433" s="4">
        <v>1183</v>
      </c>
      <c r="L433" s="1" t="s">
        <v>146</v>
      </c>
      <c r="M433" s="1" t="s">
        <v>132</v>
      </c>
      <c r="N433" s="1" t="s">
        <v>206</v>
      </c>
      <c r="O433" s="1" t="s">
        <v>93</v>
      </c>
      <c r="P433">
        <v>60</v>
      </c>
      <c r="Q433">
        <v>1152</v>
      </c>
      <c r="R433">
        <v>4492.8</v>
      </c>
      <c r="S433">
        <v>3.9</v>
      </c>
      <c r="T433">
        <v>0.06</v>
      </c>
      <c r="U433">
        <f t="shared" si="111"/>
        <v>4492.8</v>
      </c>
      <c r="V433">
        <f t="shared" si="112"/>
        <v>69120</v>
      </c>
      <c r="W433" s="1" t="s">
        <v>160</v>
      </c>
      <c r="X433" s="1" t="s">
        <v>1236</v>
      </c>
      <c r="Y433" s="1" t="s">
        <v>161</v>
      </c>
      <c r="Z433" s="3">
        <v>7348</v>
      </c>
      <c r="AA433" s="4">
        <f t="shared" si="116"/>
        <v>85</v>
      </c>
      <c r="AB433" s="4">
        <f t="shared" si="124"/>
        <v>2371.1696716000001</v>
      </c>
      <c r="AC433" s="4">
        <f t="shared" si="119"/>
        <v>85</v>
      </c>
      <c r="AD433" s="4">
        <f t="shared" si="120"/>
        <v>849.86068333333333</v>
      </c>
      <c r="AE433" s="4">
        <v>85</v>
      </c>
      <c r="AF433" s="4">
        <v>85</v>
      </c>
      <c r="AG433" s="4">
        <f t="shared" si="125"/>
        <v>85</v>
      </c>
      <c r="AI433" t="e">
        <f t="shared" si="113"/>
        <v>#N/A</v>
      </c>
      <c r="AJ433">
        <v>1266.05</v>
      </c>
      <c r="AK433" s="2">
        <v>1266.05</v>
      </c>
      <c r="AL433" s="2">
        <f t="shared" si="126"/>
        <v>1266.05</v>
      </c>
      <c r="AM433" s="4"/>
      <c r="AN433" t="e">
        <f>VLOOKUP([1]!Tabelle13[[#This Row],[Vlookup this ID for freight costs]],$AL$2:$AL$6811,2,FALSE)</f>
        <v>#REF!</v>
      </c>
      <c r="AP433">
        <v>8.81</v>
      </c>
      <c r="AQ433">
        <v>8.81</v>
      </c>
      <c r="AR433" s="4">
        <v>20</v>
      </c>
      <c r="AS433" s="4">
        <v>11</v>
      </c>
      <c r="AT433" s="4">
        <v>2008</v>
      </c>
      <c r="AU433" s="4">
        <v>20</v>
      </c>
      <c r="AV433" s="4">
        <v>11</v>
      </c>
      <c r="AW433" s="4">
        <v>2008</v>
      </c>
      <c r="AX433" t="str">
        <f t="shared" si="114"/>
        <v>No Delay</v>
      </c>
      <c r="AY433">
        <f t="shared" si="115"/>
        <v>0</v>
      </c>
    </row>
    <row r="434" spans="1:51" x14ac:dyDescent="0.2">
      <c r="A434" s="3">
        <v>85627</v>
      </c>
      <c r="B434" s="1" t="s">
        <v>50</v>
      </c>
      <c r="C434" s="1" t="s">
        <v>51</v>
      </c>
      <c r="D434" s="1" t="s">
        <v>130</v>
      </c>
      <c r="E434" s="1" t="s">
        <v>53</v>
      </c>
      <c r="F434" s="1" t="s">
        <v>53</v>
      </c>
      <c r="G434" s="13" t="s">
        <v>712</v>
      </c>
      <c r="H434" s="12">
        <v>40147</v>
      </c>
      <c r="I434" s="12" t="s">
        <v>713</v>
      </c>
      <c r="J434" s="12">
        <v>40116</v>
      </c>
      <c r="K434" s="4">
        <v>1992</v>
      </c>
      <c r="L434" s="1" t="s">
        <v>146</v>
      </c>
      <c r="M434" s="1" t="s">
        <v>132</v>
      </c>
      <c r="N434" s="1" t="s">
        <v>269</v>
      </c>
      <c r="O434" s="1" t="s">
        <v>270</v>
      </c>
      <c r="P434">
        <v>270</v>
      </c>
      <c r="Q434">
        <v>168</v>
      </c>
      <c r="R434">
        <v>13540.8</v>
      </c>
      <c r="S434">
        <v>80.599999999999994</v>
      </c>
      <c r="T434">
        <v>0.3</v>
      </c>
      <c r="U434">
        <f t="shared" si="111"/>
        <v>13540.8</v>
      </c>
      <c r="V434">
        <f t="shared" si="112"/>
        <v>45360</v>
      </c>
      <c r="W434" s="1" t="s">
        <v>271</v>
      </c>
      <c r="X434" s="1" t="s">
        <v>272</v>
      </c>
      <c r="Y434" s="1" t="s">
        <v>272</v>
      </c>
      <c r="Z434" s="3">
        <v>7744</v>
      </c>
      <c r="AA434" s="4">
        <f t="shared" si="116"/>
        <v>85</v>
      </c>
      <c r="AB434" s="4">
        <f t="shared" si="124"/>
        <v>2263.1778364000002</v>
      </c>
      <c r="AC434" s="4">
        <f t="shared" si="119"/>
        <v>85</v>
      </c>
      <c r="AD434" s="4">
        <f t="shared" si="120"/>
        <v>1570.5</v>
      </c>
      <c r="AE434" s="4">
        <v>85</v>
      </c>
      <c r="AF434" s="4">
        <v>85</v>
      </c>
      <c r="AG434" s="4">
        <f t="shared" si="125"/>
        <v>85</v>
      </c>
      <c r="AI434" t="e">
        <f t="shared" si="113"/>
        <v>#N/A</v>
      </c>
      <c r="AJ434">
        <v>1139.5</v>
      </c>
      <c r="AK434" s="2">
        <v>1139.5</v>
      </c>
      <c r="AL434" s="2">
        <f t="shared" si="126"/>
        <v>1139.5</v>
      </c>
      <c r="AM434" s="4"/>
      <c r="AN434" t="e">
        <f>VLOOKUP([1]!Tabelle13[[#This Row],[Vlookup this ID for freight costs]],$AL$2:$AL$6811,2,FALSE)</f>
        <v>#REF!</v>
      </c>
      <c r="AP434">
        <v>26.54</v>
      </c>
      <c r="AQ434">
        <v>26.54</v>
      </c>
      <c r="AR434" s="4">
        <v>30</v>
      </c>
      <c r="AS434" s="4">
        <v>11</v>
      </c>
      <c r="AT434" s="4">
        <v>2009</v>
      </c>
      <c r="AU434" s="4">
        <v>30</v>
      </c>
      <c r="AV434" s="4">
        <v>10</v>
      </c>
      <c r="AW434" s="4">
        <v>2009</v>
      </c>
      <c r="AX434" t="str">
        <f t="shared" si="114"/>
        <v>No Delay</v>
      </c>
      <c r="AY434">
        <f t="shared" si="115"/>
        <v>0</v>
      </c>
    </row>
    <row r="435" spans="1:51" x14ac:dyDescent="0.2">
      <c r="A435" s="3">
        <v>68937</v>
      </c>
      <c r="B435" s="1" t="s">
        <v>175</v>
      </c>
      <c r="C435" s="1" t="s">
        <v>165</v>
      </c>
      <c r="D435" s="1" t="s">
        <v>266</v>
      </c>
      <c r="E435" s="1" t="s">
        <v>53</v>
      </c>
      <c r="F435" s="1" t="s">
        <v>53</v>
      </c>
      <c r="G435" s="13" t="s">
        <v>714</v>
      </c>
      <c r="H435" s="12">
        <v>41313</v>
      </c>
      <c r="I435" s="12" t="s">
        <v>714</v>
      </c>
      <c r="J435" s="12">
        <v>41313</v>
      </c>
      <c r="K435" s="4">
        <v>4434</v>
      </c>
      <c r="L435" s="1" t="s">
        <v>146</v>
      </c>
      <c r="M435" s="1" t="s">
        <v>423</v>
      </c>
      <c r="N435" s="1" t="s">
        <v>424</v>
      </c>
      <c r="O435" s="1" t="s">
        <v>425</v>
      </c>
      <c r="P435">
        <v>60</v>
      </c>
      <c r="Q435">
        <v>587</v>
      </c>
      <c r="R435">
        <v>4020.95</v>
      </c>
      <c r="S435">
        <v>6.85</v>
      </c>
      <c r="T435">
        <v>0.11</v>
      </c>
      <c r="U435">
        <f t="shared" si="111"/>
        <v>4020.95</v>
      </c>
      <c r="V435">
        <f t="shared" si="112"/>
        <v>35220</v>
      </c>
      <c r="W435" s="1" t="s">
        <v>394</v>
      </c>
      <c r="X435" s="1" t="s">
        <v>112</v>
      </c>
      <c r="Y435" s="1" t="s">
        <v>112</v>
      </c>
      <c r="Z435" s="3">
        <v>5956</v>
      </c>
      <c r="AA435" s="4">
        <f t="shared" si="116"/>
        <v>85</v>
      </c>
      <c r="AB435" s="4">
        <f t="shared" si="124"/>
        <v>2309.1621645999999</v>
      </c>
      <c r="AC435" s="4">
        <f t="shared" si="119"/>
        <v>85</v>
      </c>
      <c r="AD435" s="4">
        <f t="shared" si="120"/>
        <v>57.5</v>
      </c>
      <c r="AE435" s="4">
        <v>85</v>
      </c>
      <c r="AF435" s="4">
        <v>85</v>
      </c>
      <c r="AG435" s="4">
        <f t="shared" si="125"/>
        <v>85</v>
      </c>
      <c r="AI435" t="e">
        <f t="shared" si="113"/>
        <v>#N/A</v>
      </c>
      <c r="AJ435">
        <v>1253.45</v>
      </c>
      <c r="AK435" s="2">
        <v>1253.45</v>
      </c>
      <c r="AL435" s="2">
        <f t="shared" si="126"/>
        <v>1253.45</v>
      </c>
      <c r="AM435" s="4"/>
      <c r="AN435" t="e">
        <f>VLOOKUP([1]!Tabelle13[[#This Row],[Vlookup this ID for freight costs]],$AL$2:$AL$6811,2,FALSE)</f>
        <v>#REF!</v>
      </c>
      <c r="AP435">
        <v>4.97</v>
      </c>
      <c r="AQ435">
        <v>4.97</v>
      </c>
      <c r="AR435" s="4">
        <v>8</v>
      </c>
      <c r="AS435" s="4">
        <v>2</v>
      </c>
      <c r="AT435" s="4">
        <v>2013</v>
      </c>
      <c r="AU435" s="4">
        <v>8</v>
      </c>
      <c r="AV435" s="4">
        <v>2</v>
      </c>
      <c r="AW435" s="4">
        <v>2013</v>
      </c>
      <c r="AX435" t="str">
        <f t="shared" si="114"/>
        <v>No Delay</v>
      </c>
      <c r="AY435">
        <f t="shared" si="115"/>
        <v>0</v>
      </c>
    </row>
    <row r="436" spans="1:51" x14ac:dyDescent="0.2">
      <c r="A436" s="3">
        <v>21061</v>
      </c>
      <c r="B436" s="1" t="s">
        <v>50</v>
      </c>
      <c r="C436" s="1" t="s">
        <v>51</v>
      </c>
      <c r="D436" s="1" t="s">
        <v>266</v>
      </c>
      <c r="E436" s="1" t="s">
        <v>53</v>
      </c>
      <c r="F436" s="1" t="s">
        <v>53</v>
      </c>
      <c r="G436" s="13" t="s">
        <v>222</v>
      </c>
      <c r="H436" s="12">
        <v>40140</v>
      </c>
      <c r="I436" s="12" t="s">
        <v>222</v>
      </c>
      <c r="J436" s="12">
        <v>40140</v>
      </c>
      <c r="K436" s="4">
        <v>2030</v>
      </c>
      <c r="L436" s="1" t="s">
        <v>146</v>
      </c>
      <c r="M436" s="1" t="s">
        <v>268</v>
      </c>
      <c r="N436" s="1" t="s">
        <v>269</v>
      </c>
      <c r="O436" s="1" t="s">
        <v>270</v>
      </c>
      <c r="P436">
        <v>270</v>
      </c>
      <c r="Q436">
        <v>168</v>
      </c>
      <c r="R436">
        <v>15864.66</v>
      </c>
      <c r="S436">
        <v>94.43</v>
      </c>
      <c r="T436">
        <v>0.35</v>
      </c>
      <c r="U436">
        <f t="shared" si="111"/>
        <v>15864.240000000002</v>
      </c>
      <c r="V436">
        <f t="shared" si="112"/>
        <v>45360</v>
      </c>
      <c r="W436" s="1" t="s">
        <v>271</v>
      </c>
      <c r="X436" s="1" t="s">
        <v>272</v>
      </c>
      <c r="Y436" s="1" t="s">
        <v>272</v>
      </c>
      <c r="Z436" s="3">
        <v>7744</v>
      </c>
      <c r="AA436" s="4">
        <f t="shared" si="116"/>
        <v>86</v>
      </c>
      <c r="AB436" s="4">
        <f t="shared" si="124"/>
        <v>2263.1778364000002</v>
      </c>
      <c r="AC436" s="4">
        <f t="shared" si="119"/>
        <v>86</v>
      </c>
      <c r="AD436" s="4">
        <f t="shared" si="120"/>
        <v>1570.5</v>
      </c>
      <c r="AE436" s="4">
        <v>86</v>
      </c>
      <c r="AF436" s="4">
        <v>86</v>
      </c>
      <c r="AG436" s="4">
        <f t="shared" si="125"/>
        <v>86</v>
      </c>
      <c r="AI436" t="e">
        <f t="shared" si="113"/>
        <v>#N/A</v>
      </c>
      <c r="AJ436">
        <v>1242.33</v>
      </c>
      <c r="AK436" s="2">
        <v>1242.33</v>
      </c>
      <c r="AL436" s="2">
        <f t="shared" si="126"/>
        <v>1242.33</v>
      </c>
      <c r="AM436" s="4"/>
      <c r="AN436" t="e">
        <f>VLOOKUP([1]!Tabelle13[[#This Row],[Vlookup this ID for freight costs]],$AL$2:$AL$6811,2,FALSE)</f>
        <v>#REF!</v>
      </c>
      <c r="AP436">
        <v>31.09</v>
      </c>
      <c r="AQ436">
        <v>31.09</v>
      </c>
      <c r="AR436" s="4">
        <v>23</v>
      </c>
      <c r="AS436" s="4">
        <v>11</v>
      </c>
      <c r="AT436" s="4">
        <v>2009</v>
      </c>
      <c r="AU436" s="4">
        <v>23</v>
      </c>
      <c r="AV436" s="4">
        <v>11</v>
      </c>
      <c r="AW436" s="4">
        <v>2009</v>
      </c>
      <c r="AX436" t="str">
        <f t="shared" si="114"/>
        <v>No Delay</v>
      </c>
      <c r="AY436">
        <f t="shared" si="115"/>
        <v>0</v>
      </c>
    </row>
    <row r="437" spans="1:51" x14ac:dyDescent="0.2">
      <c r="A437" s="3">
        <v>61418</v>
      </c>
      <c r="B437" s="1" t="s">
        <v>175</v>
      </c>
      <c r="C437" s="1" t="s">
        <v>165</v>
      </c>
      <c r="D437" s="1" t="s">
        <v>266</v>
      </c>
      <c r="E437" s="1" t="s">
        <v>53</v>
      </c>
      <c r="F437" s="1" t="s">
        <v>53</v>
      </c>
      <c r="G437" s="13" t="s">
        <v>490</v>
      </c>
      <c r="H437" s="12">
        <v>41033</v>
      </c>
      <c r="I437" s="12" t="s">
        <v>490</v>
      </c>
      <c r="J437" s="12">
        <v>41033</v>
      </c>
      <c r="K437" s="4">
        <v>3895</v>
      </c>
      <c r="L437" s="1" t="s">
        <v>146</v>
      </c>
      <c r="M437" s="1" t="s">
        <v>423</v>
      </c>
      <c r="N437" s="1" t="s">
        <v>424</v>
      </c>
      <c r="O437" s="1" t="s">
        <v>425</v>
      </c>
      <c r="P437">
        <v>60</v>
      </c>
      <c r="Q437">
        <v>625</v>
      </c>
      <c r="R437">
        <v>4281.25</v>
      </c>
      <c r="S437">
        <v>6.85</v>
      </c>
      <c r="T437">
        <v>0.11</v>
      </c>
      <c r="U437">
        <f t="shared" si="111"/>
        <v>4281.25</v>
      </c>
      <c r="V437">
        <f t="shared" si="112"/>
        <v>37500</v>
      </c>
      <c r="W437" s="1" t="s">
        <v>394</v>
      </c>
      <c r="X437" s="1" t="s">
        <v>112</v>
      </c>
      <c r="Y437" s="1" t="s">
        <v>112</v>
      </c>
      <c r="Z437" s="3">
        <v>5956</v>
      </c>
      <c r="AA437" s="4">
        <f t="shared" si="116"/>
        <v>86</v>
      </c>
      <c r="AB437" s="4">
        <f t="shared" si="124"/>
        <v>2313.3325810000001</v>
      </c>
      <c r="AC437" s="4">
        <f t="shared" si="119"/>
        <v>86</v>
      </c>
      <c r="AD437" s="4">
        <f t="shared" si="120"/>
        <v>539.87950433333333</v>
      </c>
      <c r="AE437" s="4">
        <v>86</v>
      </c>
      <c r="AF437" s="4">
        <v>86</v>
      </c>
      <c r="AG437" s="4">
        <f t="shared" si="125"/>
        <v>86</v>
      </c>
      <c r="AI437" t="e">
        <f t="shared" si="113"/>
        <v>#N/A</v>
      </c>
      <c r="AJ437">
        <v>86</v>
      </c>
      <c r="AK437" s="2">
        <v>86</v>
      </c>
      <c r="AL437" s="2">
        <f t="shared" si="126"/>
        <v>86</v>
      </c>
      <c r="AM437" s="4"/>
      <c r="AN437" t="e">
        <f>VLOOKUP([1]!Tabelle13[[#This Row],[Vlookup this ID for freight costs]],$AL$2:$AL$6811,2,FALSE)</f>
        <v>#REF!</v>
      </c>
      <c r="AP437">
        <v>6</v>
      </c>
      <c r="AQ437">
        <v>6</v>
      </c>
      <c r="AR437" s="4">
        <v>4</v>
      </c>
      <c r="AS437" s="4">
        <v>5</v>
      </c>
      <c r="AT437" s="4">
        <v>2012</v>
      </c>
      <c r="AU437" s="4">
        <v>4</v>
      </c>
      <c r="AV437" s="4">
        <v>5</v>
      </c>
      <c r="AW437" s="4">
        <v>2012</v>
      </c>
      <c r="AX437" t="str">
        <f t="shared" si="114"/>
        <v>No Delay</v>
      </c>
      <c r="AY437">
        <f t="shared" si="115"/>
        <v>0</v>
      </c>
    </row>
    <row r="438" spans="1:51" x14ac:dyDescent="0.2">
      <c r="A438" s="3">
        <v>11099</v>
      </c>
      <c r="B438" s="1" t="s">
        <v>72</v>
      </c>
      <c r="C438" s="1" t="s">
        <v>73</v>
      </c>
      <c r="D438" s="1" t="s">
        <v>130</v>
      </c>
      <c r="E438" s="1"/>
      <c r="F438" s="1" t="s">
        <v>107</v>
      </c>
      <c r="G438" s="13" t="s">
        <v>539</v>
      </c>
      <c r="H438" s="12">
        <v>39198</v>
      </c>
      <c r="I438" s="12" t="s">
        <v>539</v>
      </c>
      <c r="J438" s="12">
        <v>39198</v>
      </c>
      <c r="K438" s="4">
        <v>110</v>
      </c>
      <c r="L438" s="1" t="s">
        <v>146</v>
      </c>
      <c r="M438" s="1" t="s">
        <v>132</v>
      </c>
      <c r="N438" s="1" t="s">
        <v>392</v>
      </c>
      <c r="O438" s="1" t="s">
        <v>393</v>
      </c>
      <c r="P438">
        <v>120</v>
      </c>
      <c r="Q438">
        <v>400</v>
      </c>
      <c r="R438">
        <v>16440</v>
      </c>
      <c r="S438">
        <v>41.1</v>
      </c>
      <c r="T438">
        <v>0.34</v>
      </c>
      <c r="U438">
        <f t="shared" si="111"/>
        <v>16440</v>
      </c>
      <c r="V438">
        <f t="shared" si="112"/>
        <v>48000</v>
      </c>
      <c r="W438" s="1" t="s">
        <v>394</v>
      </c>
      <c r="X438" s="1" t="s">
        <v>112</v>
      </c>
      <c r="Y438" s="1" t="s">
        <v>112</v>
      </c>
      <c r="Z438" s="3">
        <v>8062</v>
      </c>
      <c r="AA438" s="4">
        <f t="shared" si="116"/>
        <v>87</v>
      </c>
      <c r="AB438" s="4">
        <f t="shared" si="124"/>
        <v>2288.639326</v>
      </c>
      <c r="AC438" s="4">
        <f t="shared" si="119"/>
        <v>87</v>
      </c>
      <c r="AD438" s="4">
        <f t="shared" si="120"/>
        <v>2319.2075764347824</v>
      </c>
      <c r="AE438" s="4">
        <v>87</v>
      </c>
      <c r="AF438" s="4">
        <v>87</v>
      </c>
      <c r="AG438" s="4">
        <f t="shared" si="125"/>
        <v>87</v>
      </c>
      <c r="AH438" s="4">
        <v>85036</v>
      </c>
      <c r="AI438">
        <f t="shared" si="113"/>
        <v>35884</v>
      </c>
      <c r="AJ438">
        <v>907.41</v>
      </c>
      <c r="AK438" s="2">
        <v>907.41</v>
      </c>
      <c r="AL438" s="2">
        <f t="shared" si="126"/>
        <v>907.41</v>
      </c>
      <c r="AM438" s="4"/>
      <c r="AN438" t="e">
        <f>VLOOKUP([1]!Tabelle13[[#This Row],[Vlookup this ID for freight costs]],$AL$2:$AL$6811,2,FALSE)</f>
        <v>#REF!</v>
      </c>
      <c r="AP438">
        <v>0</v>
      </c>
      <c r="AR438" s="4">
        <v>26</v>
      </c>
      <c r="AS438" s="4">
        <v>4</v>
      </c>
      <c r="AT438" s="4">
        <v>2007</v>
      </c>
      <c r="AU438" s="4">
        <v>26</v>
      </c>
      <c r="AV438" s="4">
        <v>4</v>
      </c>
      <c r="AW438" s="4">
        <v>2007</v>
      </c>
      <c r="AX438" t="str">
        <f t="shared" si="114"/>
        <v>No Delay</v>
      </c>
      <c r="AY438">
        <f t="shared" si="115"/>
        <v>0</v>
      </c>
    </row>
    <row r="439" spans="1:51" x14ac:dyDescent="0.2">
      <c r="A439" s="3">
        <v>73115</v>
      </c>
      <c r="B439" s="1" t="s">
        <v>50</v>
      </c>
      <c r="C439" s="1" t="s">
        <v>51</v>
      </c>
      <c r="D439" s="1" t="s">
        <v>266</v>
      </c>
      <c r="E439" s="1" t="s">
        <v>53</v>
      </c>
      <c r="F439" s="1" t="s">
        <v>53</v>
      </c>
      <c r="G439" s="13" t="s">
        <v>674</v>
      </c>
      <c r="H439" s="12">
        <v>41555</v>
      </c>
      <c r="I439" s="12" t="s">
        <v>674</v>
      </c>
      <c r="J439" s="12">
        <v>41555</v>
      </c>
      <c r="K439" s="4">
        <v>4974</v>
      </c>
      <c r="L439" s="1" t="s">
        <v>146</v>
      </c>
      <c r="M439" s="1" t="s">
        <v>423</v>
      </c>
      <c r="N439" s="1" t="s">
        <v>424</v>
      </c>
      <c r="O439" s="1" t="s">
        <v>425</v>
      </c>
      <c r="P439">
        <v>60</v>
      </c>
      <c r="Q439">
        <v>616</v>
      </c>
      <c r="R439">
        <v>4219.6000000000004</v>
      </c>
      <c r="S439">
        <v>6.85</v>
      </c>
      <c r="T439">
        <v>0.11</v>
      </c>
      <c r="U439">
        <f t="shared" si="111"/>
        <v>4219.5999999999995</v>
      </c>
      <c r="V439">
        <f t="shared" si="112"/>
        <v>36960</v>
      </c>
      <c r="W439" s="1" t="s">
        <v>394</v>
      </c>
      <c r="X439" s="1" t="s">
        <v>112</v>
      </c>
      <c r="Y439" s="1" t="s">
        <v>112</v>
      </c>
      <c r="Z439" s="3">
        <v>8116</v>
      </c>
      <c r="AA439" s="4">
        <f t="shared" si="116"/>
        <v>87</v>
      </c>
      <c r="AB439" s="4">
        <f t="shared" si="124"/>
        <v>2312.3448508000001</v>
      </c>
      <c r="AC439" s="4">
        <f t="shared" ref="AC439:AC462" si="127">AF439</f>
        <v>87</v>
      </c>
      <c r="AD439" s="4">
        <f t="shared" si="120"/>
        <v>1662.6666666666667</v>
      </c>
      <c r="AE439" s="4">
        <v>87</v>
      </c>
      <c r="AF439" s="4">
        <v>87</v>
      </c>
      <c r="AG439" s="4">
        <f t="shared" si="125"/>
        <v>87</v>
      </c>
      <c r="AI439" t="e">
        <f t="shared" si="113"/>
        <v>#N/A</v>
      </c>
      <c r="AJ439">
        <v>1053.8800000000001</v>
      </c>
      <c r="AK439" s="2">
        <v>1053.8800000000001</v>
      </c>
      <c r="AL439" s="2">
        <f t="shared" si="126"/>
        <v>1053.8800000000001</v>
      </c>
      <c r="AM439" s="4"/>
      <c r="AN439" t="e">
        <f>VLOOKUP([1]!Tabelle13[[#This Row],[Vlookup this ID for freight costs]],$AL$2:$AL$6811,2,FALSE)</f>
        <v>#REF!</v>
      </c>
      <c r="AP439">
        <v>5.22</v>
      </c>
      <c r="AQ439">
        <v>5.22</v>
      </c>
      <c r="AR439" s="4">
        <v>8</v>
      </c>
      <c r="AS439" s="4">
        <v>10</v>
      </c>
      <c r="AT439" s="4">
        <v>2013</v>
      </c>
      <c r="AU439" s="4">
        <v>8</v>
      </c>
      <c r="AV439" s="4">
        <v>10</v>
      </c>
      <c r="AW439" s="4">
        <v>2013</v>
      </c>
      <c r="AX439" t="str">
        <f t="shared" si="114"/>
        <v>No Delay</v>
      </c>
      <c r="AY439">
        <f t="shared" si="115"/>
        <v>0</v>
      </c>
    </row>
    <row r="440" spans="1:51" x14ac:dyDescent="0.2">
      <c r="A440" s="3">
        <v>12441</v>
      </c>
      <c r="B440" s="1" t="s">
        <v>119</v>
      </c>
      <c r="C440" s="1" t="s">
        <v>114</v>
      </c>
      <c r="D440" s="1" t="s">
        <v>130</v>
      </c>
      <c r="E440" s="1"/>
      <c r="F440" s="1" t="s">
        <v>107</v>
      </c>
      <c r="G440" s="13" t="s">
        <v>701</v>
      </c>
      <c r="H440" s="12">
        <v>39444</v>
      </c>
      <c r="I440" s="12" t="s">
        <v>701</v>
      </c>
      <c r="J440" s="12">
        <v>39444</v>
      </c>
      <c r="K440" s="4">
        <v>557</v>
      </c>
      <c r="L440" s="1" t="s">
        <v>146</v>
      </c>
      <c r="M440" s="1" t="s">
        <v>132</v>
      </c>
      <c r="N440" s="1" t="s">
        <v>550</v>
      </c>
      <c r="O440" s="1" t="s">
        <v>551</v>
      </c>
      <c r="P440">
        <v>300</v>
      </c>
      <c r="Q440">
        <v>746</v>
      </c>
      <c r="R440">
        <v>30660.6</v>
      </c>
      <c r="S440">
        <v>41.1</v>
      </c>
      <c r="T440">
        <v>0.14000000000000001</v>
      </c>
      <c r="U440">
        <f t="shared" si="111"/>
        <v>30660.600000000002</v>
      </c>
      <c r="V440">
        <f t="shared" si="112"/>
        <v>223800</v>
      </c>
      <c r="W440" s="1" t="s">
        <v>552</v>
      </c>
      <c r="X440" s="1" t="s">
        <v>361</v>
      </c>
      <c r="Y440" s="1" t="s">
        <v>361</v>
      </c>
      <c r="Z440" s="3">
        <v>7912</v>
      </c>
      <c r="AA440" s="4">
        <f t="shared" si="116"/>
        <v>88</v>
      </c>
      <c r="AB440" s="4">
        <f t="shared" si="124"/>
        <v>2326.6120648000001</v>
      </c>
      <c r="AC440" s="4">
        <f t="shared" si="127"/>
        <v>88</v>
      </c>
      <c r="AD440" s="4">
        <f t="shared" si="120"/>
        <v>1207.5129930000001</v>
      </c>
      <c r="AE440" s="4">
        <v>88</v>
      </c>
      <c r="AF440" s="4">
        <v>88</v>
      </c>
      <c r="AG440" s="4">
        <f t="shared" si="125"/>
        <v>88</v>
      </c>
      <c r="AI440" t="e">
        <f t="shared" si="113"/>
        <v>#N/A</v>
      </c>
      <c r="AJ440">
        <v>1566.21</v>
      </c>
      <c r="AK440" s="2">
        <v>1566.21</v>
      </c>
      <c r="AL440" s="2">
        <f t="shared" si="126"/>
        <v>1566.21</v>
      </c>
      <c r="AM440" s="4"/>
      <c r="AN440" t="e">
        <f>VLOOKUP([1]!Tabelle13[[#This Row],[Vlookup this ID for freight costs]],$AL$2:$AL$6811,2,FALSE)</f>
        <v>#REF!</v>
      </c>
      <c r="AP440">
        <v>49.06</v>
      </c>
      <c r="AQ440">
        <v>49.06</v>
      </c>
      <c r="AR440" s="4">
        <v>28</v>
      </c>
      <c r="AS440" s="4">
        <v>12</v>
      </c>
      <c r="AT440" s="4">
        <v>2007</v>
      </c>
      <c r="AU440" s="4">
        <v>28</v>
      </c>
      <c r="AV440" s="4">
        <v>12</v>
      </c>
      <c r="AW440" s="4">
        <v>2007</v>
      </c>
      <c r="AX440" t="str">
        <f t="shared" si="114"/>
        <v>No Delay</v>
      </c>
      <c r="AY440">
        <f t="shared" si="115"/>
        <v>0</v>
      </c>
    </row>
    <row r="441" spans="1:51" x14ac:dyDescent="0.2">
      <c r="A441" s="3">
        <v>84510</v>
      </c>
      <c r="B441" s="1" t="s">
        <v>215</v>
      </c>
      <c r="C441" s="1" t="s">
        <v>89</v>
      </c>
      <c r="D441" s="1" t="s">
        <v>130</v>
      </c>
      <c r="E441" s="1" t="s">
        <v>53</v>
      </c>
      <c r="F441" s="1" t="s">
        <v>53</v>
      </c>
      <c r="G441" s="13" t="s">
        <v>418</v>
      </c>
      <c r="H441" s="12">
        <v>40151</v>
      </c>
      <c r="I441" s="12" t="s">
        <v>419</v>
      </c>
      <c r="J441" s="12">
        <v>40149</v>
      </c>
      <c r="K441" s="4">
        <v>2057</v>
      </c>
      <c r="L441" s="1" t="s">
        <v>146</v>
      </c>
      <c r="M441" s="1" t="s">
        <v>132</v>
      </c>
      <c r="N441" s="1" t="s">
        <v>171</v>
      </c>
      <c r="O441" s="1" t="s">
        <v>93</v>
      </c>
      <c r="P441">
        <v>60</v>
      </c>
      <c r="Q441">
        <v>1833</v>
      </c>
      <c r="R441">
        <v>4472.5200000000004</v>
      </c>
      <c r="S441">
        <v>2.44</v>
      </c>
      <c r="T441">
        <v>0.04</v>
      </c>
      <c r="U441">
        <f t="shared" si="111"/>
        <v>4472.5199999999995</v>
      </c>
      <c r="V441">
        <f t="shared" si="112"/>
        <v>109980</v>
      </c>
      <c r="W441" s="1" t="s">
        <v>155</v>
      </c>
      <c r="X441" s="1" t="s">
        <v>1236</v>
      </c>
      <c r="Y441" s="1" t="s">
        <v>156</v>
      </c>
      <c r="Z441" s="3">
        <v>9211</v>
      </c>
      <c r="AA441" s="4">
        <f t="shared" si="116"/>
        <v>88</v>
      </c>
      <c r="AB441" s="4">
        <f t="shared" si="124"/>
        <v>2445.9079234000001</v>
      </c>
      <c r="AC441" s="4">
        <f t="shared" si="127"/>
        <v>88</v>
      </c>
      <c r="AD441" s="4">
        <f t="shared" si="120"/>
        <v>775</v>
      </c>
      <c r="AE441" s="4">
        <v>88</v>
      </c>
      <c r="AF441" s="4">
        <v>88</v>
      </c>
      <c r="AG441" s="4">
        <f t="shared" si="125"/>
        <v>88</v>
      </c>
      <c r="AI441" t="e">
        <f t="shared" si="113"/>
        <v>#N/A</v>
      </c>
      <c r="AJ441">
        <v>1211.48</v>
      </c>
      <c r="AK441" s="2">
        <v>1211.48</v>
      </c>
      <c r="AL441" s="2">
        <f t="shared" si="126"/>
        <v>1211.48</v>
      </c>
      <c r="AM441" s="4"/>
      <c r="AN441" t="e">
        <f>VLOOKUP([1]!Tabelle13[[#This Row],[Vlookup this ID for freight costs]],$AL$2:$AL$6811,2,FALSE)</f>
        <v>#REF!</v>
      </c>
      <c r="AP441">
        <v>8.77</v>
      </c>
      <c r="AQ441">
        <v>8.77</v>
      </c>
      <c r="AR441" s="4">
        <v>4</v>
      </c>
      <c r="AS441" s="4">
        <v>12</v>
      </c>
      <c r="AT441" s="4">
        <v>2009</v>
      </c>
      <c r="AU441" s="4">
        <v>2</v>
      </c>
      <c r="AV441" s="4">
        <v>12</v>
      </c>
      <c r="AW441" s="4">
        <v>2009</v>
      </c>
      <c r="AX441" t="str">
        <f t="shared" si="114"/>
        <v>No Delay</v>
      </c>
      <c r="AY441">
        <f t="shared" si="115"/>
        <v>0</v>
      </c>
    </row>
    <row r="442" spans="1:51" x14ac:dyDescent="0.2">
      <c r="A442" s="3">
        <v>12749</v>
      </c>
      <c r="B442" s="1" t="s">
        <v>88</v>
      </c>
      <c r="C442" s="1" t="s">
        <v>89</v>
      </c>
      <c r="D442" s="1" t="s">
        <v>130</v>
      </c>
      <c r="E442" s="1" t="s">
        <v>53</v>
      </c>
      <c r="F442" s="1" t="s">
        <v>53</v>
      </c>
      <c r="G442" s="13" t="s">
        <v>715</v>
      </c>
      <c r="H442" s="12">
        <v>39434</v>
      </c>
      <c r="I442" s="12" t="s">
        <v>715</v>
      </c>
      <c r="J442" s="12">
        <v>39434</v>
      </c>
      <c r="K442" s="4">
        <v>549</v>
      </c>
      <c r="L442" s="1" t="s">
        <v>146</v>
      </c>
      <c r="M442" s="1" t="s">
        <v>132</v>
      </c>
      <c r="N442" s="1" t="s">
        <v>392</v>
      </c>
      <c r="O442" s="1" t="s">
        <v>393</v>
      </c>
      <c r="P442">
        <v>120</v>
      </c>
      <c r="Q442">
        <v>403</v>
      </c>
      <c r="R442">
        <v>16563.3</v>
      </c>
      <c r="S442">
        <v>41.1</v>
      </c>
      <c r="T442">
        <v>0.34</v>
      </c>
      <c r="U442">
        <f t="shared" si="111"/>
        <v>16563.3</v>
      </c>
      <c r="V442">
        <f t="shared" si="112"/>
        <v>48360</v>
      </c>
      <c r="W442" s="1" t="s">
        <v>394</v>
      </c>
      <c r="X442" s="1" t="s">
        <v>112</v>
      </c>
      <c r="Y442" s="1" t="s">
        <v>112</v>
      </c>
      <c r="Z442" s="3">
        <v>5055</v>
      </c>
      <c r="AA442" s="4">
        <f t="shared" si="116"/>
        <v>88</v>
      </c>
      <c r="AB442" s="4">
        <f t="shared" si="124"/>
        <v>2288.9685694</v>
      </c>
      <c r="AC442" s="4">
        <f t="shared" si="127"/>
        <v>88</v>
      </c>
      <c r="AD442" s="4">
        <f t="shared" si="120"/>
        <v>2757</v>
      </c>
      <c r="AE442" s="4">
        <v>88</v>
      </c>
      <c r="AF442" s="4">
        <v>88</v>
      </c>
      <c r="AG442" s="4">
        <f t="shared" si="125"/>
        <v>88</v>
      </c>
      <c r="AI442" t="e">
        <f t="shared" si="113"/>
        <v>#N/A</v>
      </c>
      <c r="AJ442">
        <v>1603.44</v>
      </c>
      <c r="AK442" s="2">
        <v>1603.44</v>
      </c>
      <c r="AL442" s="2">
        <f t="shared" si="126"/>
        <v>1603.44</v>
      </c>
      <c r="AM442" s="4"/>
      <c r="AN442" t="e">
        <f>VLOOKUP([1]!Tabelle13[[#This Row],[Vlookup this ID for freight costs]],$AL$2:$AL$6811,2,FALSE)</f>
        <v>#REF!</v>
      </c>
      <c r="AP442">
        <v>26.5</v>
      </c>
      <c r="AQ442">
        <v>26.5</v>
      </c>
      <c r="AR442" s="4">
        <v>18</v>
      </c>
      <c r="AS442" s="4">
        <v>12</v>
      </c>
      <c r="AT442" s="4">
        <v>2007</v>
      </c>
      <c r="AU442" s="4">
        <v>18</v>
      </c>
      <c r="AV442" s="4">
        <v>12</v>
      </c>
      <c r="AW442" s="4">
        <v>2007</v>
      </c>
      <c r="AX442" t="str">
        <f t="shared" si="114"/>
        <v>No Delay</v>
      </c>
      <c r="AY442">
        <f t="shared" si="115"/>
        <v>0</v>
      </c>
    </row>
    <row r="443" spans="1:51" x14ac:dyDescent="0.2">
      <c r="A443" s="3">
        <v>12892</v>
      </c>
      <c r="B443" s="1" t="s">
        <v>95</v>
      </c>
      <c r="C443" s="1" t="s">
        <v>65</v>
      </c>
      <c r="D443" s="1" t="s">
        <v>130</v>
      </c>
      <c r="E443" s="1" t="s">
        <v>152</v>
      </c>
      <c r="F443" s="1" t="s">
        <v>152</v>
      </c>
      <c r="G443" s="13" t="s">
        <v>401</v>
      </c>
      <c r="H443" s="12">
        <v>39980</v>
      </c>
      <c r="I443" s="12" t="s">
        <v>401</v>
      </c>
      <c r="J443" s="12">
        <v>39980</v>
      </c>
      <c r="K443" s="4">
        <v>1624</v>
      </c>
      <c r="L443" s="1" t="s">
        <v>146</v>
      </c>
      <c r="M443" s="1" t="s">
        <v>132</v>
      </c>
      <c r="N443" s="1" t="s">
        <v>304</v>
      </c>
      <c r="O443" s="1" t="s">
        <v>305</v>
      </c>
      <c r="P443">
        <v>180</v>
      </c>
      <c r="Q443">
        <v>400</v>
      </c>
      <c r="R443">
        <v>20000</v>
      </c>
      <c r="S443">
        <v>50</v>
      </c>
      <c r="T443">
        <v>0.28000000000000003</v>
      </c>
      <c r="U443">
        <f t="shared" si="111"/>
        <v>20000</v>
      </c>
      <c r="V443">
        <f t="shared" si="112"/>
        <v>72000</v>
      </c>
      <c r="W443" s="1" t="s">
        <v>251</v>
      </c>
      <c r="X443" s="1" t="s">
        <v>252</v>
      </c>
      <c r="Y443" s="1" t="s">
        <v>252</v>
      </c>
      <c r="Z443" s="3">
        <v>6241</v>
      </c>
      <c r="AA443" s="4">
        <f t="shared" si="116"/>
        <v>89</v>
      </c>
      <c r="AB443" s="4">
        <f t="shared" si="124"/>
        <v>2288.639326</v>
      </c>
      <c r="AC443" s="4">
        <f t="shared" si="127"/>
        <v>89</v>
      </c>
      <c r="AD443" s="4">
        <f t="shared" si="120"/>
        <v>1632.1738571999995</v>
      </c>
      <c r="AE443" s="4">
        <v>89</v>
      </c>
      <c r="AF443" s="4">
        <v>89</v>
      </c>
      <c r="AG443" s="4">
        <f t="shared" si="125"/>
        <v>89</v>
      </c>
      <c r="AI443" t="e">
        <f t="shared" si="113"/>
        <v>#N/A</v>
      </c>
      <c r="AJ443">
        <v>7329.83</v>
      </c>
      <c r="AK443" s="2">
        <v>7329.83</v>
      </c>
      <c r="AL443" s="2">
        <f t="shared" si="126"/>
        <v>7329.83</v>
      </c>
      <c r="AM443" s="4"/>
      <c r="AN443" t="e">
        <f>VLOOKUP([1]!Tabelle13[[#This Row],[Vlookup this ID for freight costs]],$AL$2:$AL$6811,2,FALSE)</f>
        <v>#REF!</v>
      </c>
      <c r="AP443">
        <v>39.200000000000003</v>
      </c>
      <c r="AQ443">
        <v>39.200000000000003</v>
      </c>
      <c r="AR443" s="4">
        <v>16</v>
      </c>
      <c r="AS443" s="4">
        <v>6</v>
      </c>
      <c r="AT443" s="4">
        <v>2009</v>
      </c>
      <c r="AU443" s="4">
        <v>16</v>
      </c>
      <c r="AV443" s="4">
        <v>6</v>
      </c>
      <c r="AW443" s="4">
        <v>2009</v>
      </c>
      <c r="AX443" t="str">
        <f t="shared" si="114"/>
        <v>No Delay</v>
      </c>
      <c r="AY443">
        <f t="shared" si="115"/>
        <v>0</v>
      </c>
    </row>
    <row r="444" spans="1:51" x14ac:dyDescent="0.2">
      <c r="A444" s="3">
        <v>84329</v>
      </c>
      <c r="B444" s="1" t="s">
        <v>175</v>
      </c>
      <c r="C444" s="1" t="s">
        <v>165</v>
      </c>
      <c r="D444" s="1" t="s">
        <v>130</v>
      </c>
      <c r="E444" s="1" t="s">
        <v>53</v>
      </c>
      <c r="F444" s="1" t="s">
        <v>53</v>
      </c>
      <c r="G444" s="13" t="s">
        <v>617</v>
      </c>
      <c r="H444" s="12">
        <v>41670</v>
      </c>
      <c r="I444" s="12" t="s">
        <v>375</v>
      </c>
      <c r="J444" s="12">
        <v>41702</v>
      </c>
      <c r="K444" s="4">
        <v>5340</v>
      </c>
      <c r="L444" s="1" t="s">
        <v>146</v>
      </c>
      <c r="M444" s="1" t="s">
        <v>132</v>
      </c>
      <c r="N444" s="1" t="s">
        <v>434</v>
      </c>
      <c r="O444" s="1" t="s">
        <v>93</v>
      </c>
      <c r="P444">
        <v>60</v>
      </c>
      <c r="Q444">
        <v>1864</v>
      </c>
      <c r="R444">
        <v>7456</v>
      </c>
      <c r="S444">
        <v>4</v>
      </c>
      <c r="T444">
        <v>7.0000000000000007E-2</v>
      </c>
      <c r="U444">
        <f t="shared" si="111"/>
        <v>7456</v>
      </c>
      <c r="V444">
        <f t="shared" si="112"/>
        <v>111840</v>
      </c>
      <c r="W444" s="1" t="s">
        <v>155</v>
      </c>
      <c r="X444" s="1" t="s">
        <v>1236</v>
      </c>
      <c r="Y444" s="1" t="s">
        <v>156</v>
      </c>
      <c r="Z444" s="3">
        <v>5457</v>
      </c>
      <c r="AA444" s="4">
        <f t="shared" si="116"/>
        <v>89</v>
      </c>
      <c r="AB444" s="4">
        <f t="shared" si="124"/>
        <v>2449.3101052000002</v>
      </c>
      <c r="AC444" s="4">
        <f t="shared" si="127"/>
        <v>89</v>
      </c>
      <c r="AD444" s="4">
        <f t="shared" si="120"/>
        <v>89</v>
      </c>
      <c r="AE444" s="4">
        <v>89</v>
      </c>
      <c r="AF444" s="4">
        <v>89</v>
      </c>
      <c r="AG444" s="4">
        <f t="shared" si="125"/>
        <v>89</v>
      </c>
      <c r="AI444" t="e">
        <f t="shared" si="113"/>
        <v>#N/A</v>
      </c>
      <c r="AJ444">
        <v>790.29</v>
      </c>
      <c r="AK444" s="2">
        <v>790.29</v>
      </c>
      <c r="AL444" s="2">
        <f t="shared" si="126"/>
        <v>790.29</v>
      </c>
      <c r="AM444" s="4"/>
      <c r="AN444" t="e">
        <f>VLOOKUP([1]!Tabelle13[[#This Row],[Vlookup this ID for freight costs]],$AL$2:$AL$6811,2,FALSE)</f>
        <v>#REF!</v>
      </c>
      <c r="AP444">
        <v>9.2200000000000006</v>
      </c>
      <c r="AQ444">
        <v>9.2200000000000006</v>
      </c>
      <c r="AR444" s="4">
        <v>31</v>
      </c>
      <c r="AS444" s="4">
        <v>1</v>
      </c>
      <c r="AT444" s="4">
        <v>2014</v>
      </c>
      <c r="AU444" s="4">
        <v>4</v>
      </c>
      <c r="AV444" s="4">
        <v>4</v>
      </c>
      <c r="AW444" s="4">
        <v>2014</v>
      </c>
      <c r="AX444" t="str">
        <f t="shared" si="114"/>
        <v>Delay</v>
      </c>
      <c r="AY444">
        <f t="shared" si="115"/>
        <v>32</v>
      </c>
    </row>
    <row r="445" spans="1:51" x14ac:dyDescent="0.2">
      <c r="A445" s="3">
        <v>10542</v>
      </c>
      <c r="B445" s="1" t="s">
        <v>72</v>
      </c>
      <c r="C445" s="1" t="s">
        <v>73</v>
      </c>
      <c r="D445" s="1" t="s">
        <v>130</v>
      </c>
      <c r="E445" s="1"/>
      <c r="F445" s="1" t="s">
        <v>107</v>
      </c>
      <c r="G445" s="13" t="s">
        <v>716</v>
      </c>
      <c r="H445" s="12">
        <v>39119</v>
      </c>
      <c r="I445" s="12" t="s">
        <v>716</v>
      </c>
      <c r="J445" s="12">
        <v>39119</v>
      </c>
      <c r="K445" s="4">
        <v>62</v>
      </c>
      <c r="L445" s="1" t="s">
        <v>146</v>
      </c>
      <c r="M445" s="1" t="s">
        <v>132</v>
      </c>
      <c r="N445" s="1" t="s">
        <v>167</v>
      </c>
      <c r="O445" s="1" t="s">
        <v>93</v>
      </c>
      <c r="P445">
        <v>30</v>
      </c>
      <c r="Q445">
        <v>1050</v>
      </c>
      <c r="R445">
        <v>17062.5</v>
      </c>
      <c r="S445">
        <v>16.25</v>
      </c>
      <c r="T445">
        <v>0.54</v>
      </c>
      <c r="U445">
        <f t="shared" si="111"/>
        <v>17062.5</v>
      </c>
      <c r="V445">
        <f t="shared" si="112"/>
        <v>31500</v>
      </c>
      <c r="W445" s="1" t="s">
        <v>155</v>
      </c>
      <c r="X445" s="1" t="s">
        <v>1236</v>
      </c>
      <c r="Y445" s="1" t="s">
        <v>156</v>
      </c>
      <c r="Z445" s="3">
        <v>6817</v>
      </c>
      <c r="AA445" s="4">
        <f t="shared" si="116"/>
        <v>90</v>
      </c>
      <c r="AB445" s="4">
        <f t="shared" si="124"/>
        <v>2359.9753959999998</v>
      </c>
      <c r="AC445" s="4">
        <f t="shared" si="127"/>
        <v>90</v>
      </c>
      <c r="AD445" s="4">
        <f t="shared" si="120"/>
        <v>735.66570449999995</v>
      </c>
      <c r="AE445" s="4">
        <v>90</v>
      </c>
      <c r="AF445" s="4">
        <v>90</v>
      </c>
      <c r="AG445" s="4">
        <f t="shared" si="125"/>
        <v>90</v>
      </c>
      <c r="AH445" s="4">
        <v>82863</v>
      </c>
      <c r="AI445">
        <f t="shared" si="113"/>
        <v>5350</v>
      </c>
      <c r="AJ445">
        <v>1428.67</v>
      </c>
      <c r="AK445" s="2">
        <v>1428.67</v>
      </c>
      <c r="AL445" s="2">
        <f t="shared" si="126"/>
        <v>1428.67</v>
      </c>
      <c r="AM445" s="4"/>
      <c r="AN445" t="e">
        <f>VLOOKUP([1]!Tabelle13[[#This Row],[Vlookup this ID for freight costs]],$AL$2:$AL$6811,2,FALSE)</f>
        <v>#REF!</v>
      </c>
      <c r="AP445">
        <v>0</v>
      </c>
      <c r="AR445" s="4">
        <v>6</v>
      </c>
      <c r="AS445" s="4">
        <v>2</v>
      </c>
      <c r="AT445" s="4">
        <v>2007</v>
      </c>
      <c r="AU445" s="4">
        <v>6</v>
      </c>
      <c r="AV445" s="4">
        <v>2</v>
      </c>
      <c r="AW445" s="4">
        <v>2007</v>
      </c>
      <c r="AX445" t="str">
        <f t="shared" si="114"/>
        <v>No Delay</v>
      </c>
      <c r="AY445">
        <f t="shared" si="115"/>
        <v>0</v>
      </c>
    </row>
    <row r="446" spans="1:51" x14ac:dyDescent="0.2">
      <c r="A446" s="3">
        <v>12690</v>
      </c>
      <c r="B446" s="1" t="s">
        <v>610</v>
      </c>
      <c r="C446" s="1" t="s">
        <v>73</v>
      </c>
      <c r="D446" s="1" t="s">
        <v>130</v>
      </c>
      <c r="E446" s="1" t="s">
        <v>101</v>
      </c>
      <c r="F446" s="1" t="s">
        <v>101</v>
      </c>
      <c r="G446" s="13" t="s">
        <v>717</v>
      </c>
      <c r="H446" s="12">
        <v>39343</v>
      </c>
      <c r="I446" s="12" t="s">
        <v>717</v>
      </c>
      <c r="J446" s="12">
        <v>39343</v>
      </c>
      <c r="K446" s="4">
        <v>367</v>
      </c>
      <c r="L446" s="1" t="s">
        <v>146</v>
      </c>
      <c r="M446" s="1" t="s">
        <v>132</v>
      </c>
      <c r="N446" s="1" t="s">
        <v>275</v>
      </c>
      <c r="O446" s="1" t="s">
        <v>93</v>
      </c>
      <c r="P446">
        <v>60</v>
      </c>
      <c r="Q446">
        <v>1560</v>
      </c>
      <c r="R446">
        <v>14820</v>
      </c>
      <c r="S446">
        <v>9.5</v>
      </c>
      <c r="T446">
        <v>0.16</v>
      </c>
      <c r="U446">
        <f t="shared" si="111"/>
        <v>14820</v>
      </c>
      <c r="V446">
        <f t="shared" si="112"/>
        <v>93600</v>
      </c>
      <c r="W446" s="1" t="s">
        <v>155</v>
      </c>
      <c r="X446" s="1" t="s">
        <v>1236</v>
      </c>
      <c r="Y446" s="1" t="s">
        <v>156</v>
      </c>
      <c r="Z446" s="3">
        <v>14969</v>
      </c>
      <c r="AA446" s="4">
        <f t="shared" si="116"/>
        <v>90</v>
      </c>
      <c r="AB446" s="4">
        <f t="shared" si="124"/>
        <v>2415.946774</v>
      </c>
      <c r="AC446" s="4">
        <f t="shared" si="127"/>
        <v>90</v>
      </c>
      <c r="AD446" s="4">
        <f t="shared" si="120"/>
        <v>859.79470025000001</v>
      </c>
      <c r="AE446" s="4">
        <v>90</v>
      </c>
      <c r="AF446" s="4">
        <v>90</v>
      </c>
      <c r="AG446" s="4">
        <f t="shared" si="125"/>
        <v>90</v>
      </c>
      <c r="AI446" t="e">
        <f t="shared" si="113"/>
        <v>#N/A</v>
      </c>
      <c r="AJ446">
        <v>1106</v>
      </c>
      <c r="AK446" s="2">
        <v>1106</v>
      </c>
      <c r="AL446" s="2">
        <f t="shared" si="126"/>
        <v>1106</v>
      </c>
      <c r="AM446" s="4"/>
      <c r="AN446" t="e">
        <f>VLOOKUP([1]!Tabelle13[[#This Row],[Vlookup this ID for freight costs]],$AL$2:$AL$6811,2,FALSE)</f>
        <v>#REF!</v>
      </c>
      <c r="AP446">
        <v>23.71</v>
      </c>
      <c r="AQ446">
        <v>23.71</v>
      </c>
      <c r="AR446" s="4">
        <v>18</v>
      </c>
      <c r="AS446" s="4">
        <v>9</v>
      </c>
      <c r="AT446" s="4">
        <v>2007</v>
      </c>
      <c r="AU446" s="4">
        <v>18</v>
      </c>
      <c r="AV446" s="4">
        <v>9</v>
      </c>
      <c r="AW446" s="4">
        <v>2007</v>
      </c>
      <c r="AX446" t="str">
        <f t="shared" si="114"/>
        <v>No Delay</v>
      </c>
      <c r="AY446">
        <f t="shared" si="115"/>
        <v>0</v>
      </c>
    </row>
    <row r="447" spans="1:51" x14ac:dyDescent="0.2">
      <c r="A447" s="3">
        <v>66768</v>
      </c>
      <c r="B447" s="1" t="s">
        <v>175</v>
      </c>
      <c r="C447" s="1" t="s">
        <v>165</v>
      </c>
      <c r="D447" s="1" t="s">
        <v>431</v>
      </c>
      <c r="E447" s="1" t="s">
        <v>53</v>
      </c>
      <c r="F447" s="1" t="s">
        <v>53</v>
      </c>
      <c r="G447" s="13" t="s">
        <v>718</v>
      </c>
      <c r="H447" s="12">
        <v>41318</v>
      </c>
      <c r="I447" s="12" t="s">
        <v>718</v>
      </c>
      <c r="J447" s="12">
        <v>41318</v>
      </c>
      <c r="K447" s="4">
        <v>4452</v>
      </c>
      <c r="L447" s="1" t="s">
        <v>146</v>
      </c>
      <c r="M447" s="1" t="s">
        <v>240</v>
      </c>
      <c r="N447" s="1" t="s">
        <v>241</v>
      </c>
      <c r="O447" s="1" t="s">
        <v>242</v>
      </c>
      <c r="P447">
        <v>120</v>
      </c>
      <c r="Q447">
        <v>178</v>
      </c>
      <c r="R447">
        <v>6408</v>
      </c>
      <c r="S447">
        <v>36</v>
      </c>
      <c r="T447">
        <v>0.3</v>
      </c>
      <c r="U447">
        <f t="shared" si="111"/>
        <v>6408</v>
      </c>
      <c r="V447">
        <f t="shared" si="112"/>
        <v>21360</v>
      </c>
      <c r="W447" s="1" t="s">
        <v>243</v>
      </c>
      <c r="X447" s="1" t="s">
        <v>244</v>
      </c>
      <c r="Y447" s="1" t="s">
        <v>244</v>
      </c>
      <c r="Z447" s="3">
        <v>5022</v>
      </c>
      <c r="AA447" s="4">
        <f t="shared" si="116"/>
        <v>90</v>
      </c>
      <c r="AB447" s="4">
        <f t="shared" si="124"/>
        <v>2264.2753143999998</v>
      </c>
      <c r="AC447" s="4">
        <f t="shared" si="127"/>
        <v>90</v>
      </c>
      <c r="AD447" s="4">
        <f t="shared" si="120"/>
        <v>1172.4620890000001</v>
      </c>
      <c r="AE447" s="4">
        <v>90</v>
      </c>
      <c r="AF447" s="4">
        <v>90</v>
      </c>
      <c r="AG447" s="4">
        <f t="shared" si="125"/>
        <v>90</v>
      </c>
      <c r="AI447" t="e">
        <f t="shared" si="113"/>
        <v>#N/A</v>
      </c>
      <c r="AJ447">
        <v>989</v>
      </c>
      <c r="AK447" s="2">
        <v>989</v>
      </c>
      <c r="AL447" s="2">
        <f t="shared" si="126"/>
        <v>989</v>
      </c>
      <c r="AM447" s="4"/>
      <c r="AN447" t="e">
        <f>VLOOKUP([1]!Tabelle13[[#This Row],[Vlookup this ID for freight costs]],$AL$2:$AL$6811,2,FALSE)</f>
        <v>#REF!</v>
      </c>
      <c r="AP447">
        <v>7.93</v>
      </c>
      <c r="AQ447">
        <v>7.93</v>
      </c>
      <c r="AR447" s="4">
        <v>13</v>
      </c>
      <c r="AS447" s="4">
        <v>2</v>
      </c>
      <c r="AT447" s="4">
        <v>2013</v>
      </c>
      <c r="AU447" s="4">
        <v>13</v>
      </c>
      <c r="AV447" s="4">
        <v>2</v>
      </c>
      <c r="AW447" s="4">
        <v>2013</v>
      </c>
      <c r="AX447" t="str">
        <f t="shared" si="114"/>
        <v>No Delay</v>
      </c>
      <c r="AY447">
        <f t="shared" si="115"/>
        <v>0</v>
      </c>
    </row>
    <row r="448" spans="1:51" x14ac:dyDescent="0.2">
      <c r="A448" s="3">
        <v>69647</v>
      </c>
      <c r="B448" s="1" t="s">
        <v>175</v>
      </c>
      <c r="C448" s="1" t="s">
        <v>165</v>
      </c>
      <c r="D448" s="1" t="s">
        <v>431</v>
      </c>
      <c r="E448" s="1" t="s">
        <v>53</v>
      </c>
      <c r="F448" s="1" t="s">
        <v>53</v>
      </c>
      <c r="G448" s="13" t="s">
        <v>718</v>
      </c>
      <c r="H448" s="12">
        <v>41318</v>
      </c>
      <c r="I448" s="12" t="s">
        <v>718</v>
      </c>
      <c r="J448" s="12">
        <v>41318</v>
      </c>
      <c r="K448" s="4">
        <v>4453</v>
      </c>
      <c r="L448" s="1" t="s">
        <v>146</v>
      </c>
      <c r="M448" s="1" t="s">
        <v>240</v>
      </c>
      <c r="N448" s="1" t="s">
        <v>241</v>
      </c>
      <c r="O448" s="1" t="s">
        <v>242</v>
      </c>
      <c r="P448">
        <v>120</v>
      </c>
      <c r="Q448">
        <v>194</v>
      </c>
      <c r="R448">
        <v>6984</v>
      </c>
      <c r="S448">
        <v>36</v>
      </c>
      <c r="T448">
        <v>0.3</v>
      </c>
      <c r="U448">
        <f t="shared" si="111"/>
        <v>6984</v>
      </c>
      <c r="V448">
        <f t="shared" si="112"/>
        <v>23280</v>
      </c>
      <c r="W448" s="1" t="s">
        <v>243</v>
      </c>
      <c r="X448" s="1" t="s">
        <v>244</v>
      </c>
      <c r="Y448" s="1" t="s">
        <v>244</v>
      </c>
      <c r="Z448" s="3">
        <v>5022</v>
      </c>
      <c r="AA448" s="4">
        <f t="shared" si="116"/>
        <v>90</v>
      </c>
      <c r="AB448" s="4">
        <f t="shared" si="124"/>
        <v>2266.0312792</v>
      </c>
      <c r="AC448" s="4">
        <f t="shared" si="127"/>
        <v>90</v>
      </c>
      <c r="AD448" s="4">
        <f t="shared" si="120"/>
        <v>90</v>
      </c>
      <c r="AE448" s="3" t="s">
        <v>719</v>
      </c>
      <c r="AF448" s="3">
        <v>90</v>
      </c>
      <c r="AG448" s="4">
        <f>AI448</f>
        <v>90</v>
      </c>
      <c r="AH448" s="4">
        <v>66768</v>
      </c>
      <c r="AI448">
        <f t="shared" si="113"/>
        <v>90</v>
      </c>
      <c r="AJ448" t="s">
        <v>719</v>
      </c>
      <c r="AK448" s="2">
        <v>989</v>
      </c>
      <c r="AL448" s="2">
        <f>AN448</f>
        <v>989</v>
      </c>
      <c r="AM448" s="4">
        <v>66768</v>
      </c>
      <c r="AN448">
        <f>INDEX($AJ$2:$AJ$6811,MATCH(AM448,$A$2:$A$6811,0))</f>
        <v>989</v>
      </c>
      <c r="AP448">
        <v>8.64</v>
      </c>
      <c r="AQ448">
        <v>8.64</v>
      </c>
      <c r="AR448" s="4">
        <v>13</v>
      </c>
      <c r="AS448" s="4">
        <v>2</v>
      </c>
      <c r="AT448" s="4">
        <v>2013</v>
      </c>
      <c r="AU448" s="4">
        <v>13</v>
      </c>
      <c r="AV448" s="4">
        <v>2</v>
      </c>
      <c r="AW448" s="4">
        <v>2013</v>
      </c>
      <c r="AX448" t="str">
        <f t="shared" si="114"/>
        <v>No Delay</v>
      </c>
      <c r="AY448">
        <f t="shared" si="115"/>
        <v>0</v>
      </c>
    </row>
    <row r="449" spans="1:51" x14ac:dyDescent="0.2">
      <c r="A449" s="3">
        <v>82904</v>
      </c>
      <c r="B449" s="1" t="s">
        <v>151</v>
      </c>
      <c r="C449" s="1" t="s">
        <v>65</v>
      </c>
      <c r="D449" s="1" t="s">
        <v>130</v>
      </c>
      <c r="E449" s="1" t="s">
        <v>53</v>
      </c>
      <c r="F449" s="1" t="s">
        <v>53</v>
      </c>
      <c r="G449" s="13" t="s">
        <v>189</v>
      </c>
      <c r="H449" s="12">
        <v>40374</v>
      </c>
      <c r="I449" s="12" t="s">
        <v>190</v>
      </c>
      <c r="J449" s="12">
        <v>40357</v>
      </c>
      <c r="K449" s="4">
        <v>2559</v>
      </c>
      <c r="L449" s="1" t="s">
        <v>146</v>
      </c>
      <c r="M449" s="1" t="s">
        <v>132</v>
      </c>
      <c r="N449" s="1" t="s">
        <v>159</v>
      </c>
      <c r="O449" s="1" t="s">
        <v>93</v>
      </c>
      <c r="P449">
        <v>30</v>
      </c>
      <c r="Q449">
        <v>1000</v>
      </c>
      <c r="R449">
        <v>11750</v>
      </c>
      <c r="S449">
        <v>11.75</v>
      </c>
      <c r="T449">
        <v>0.39</v>
      </c>
      <c r="U449">
        <f t="shared" si="111"/>
        <v>11750</v>
      </c>
      <c r="V449">
        <f t="shared" si="112"/>
        <v>30000</v>
      </c>
      <c r="W449" s="1" t="s">
        <v>160</v>
      </c>
      <c r="X449" s="1" t="s">
        <v>1236</v>
      </c>
      <c r="Y449" s="1" t="s">
        <v>161</v>
      </c>
      <c r="Z449" s="3">
        <v>7348</v>
      </c>
      <c r="AA449" s="4">
        <f t="shared" si="116"/>
        <v>90</v>
      </c>
      <c r="AB449" s="4">
        <f t="shared" si="124"/>
        <v>2354.488006</v>
      </c>
      <c r="AC449" s="4">
        <f t="shared" si="127"/>
        <v>90</v>
      </c>
      <c r="AD449" s="4">
        <f t="shared" si="120"/>
        <v>1357.5831172173912</v>
      </c>
      <c r="AE449" s="4">
        <v>90</v>
      </c>
      <c r="AF449" s="4">
        <v>90</v>
      </c>
      <c r="AG449" s="4">
        <f t="shared" ref="AG449:AG454" si="128">AE449</f>
        <v>90</v>
      </c>
      <c r="AI449" t="e">
        <f t="shared" si="113"/>
        <v>#N/A</v>
      </c>
      <c r="AJ449" t="s">
        <v>81</v>
      </c>
      <c r="AK449" s="2"/>
      <c r="AL449" s="2" t="str">
        <f t="shared" ref="AL449:AL454" si="129">AJ449</f>
        <v>Freight Included in Commodity Cost</v>
      </c>
      <c r="AM449" s="4"/>
      <c r="AN449" t="e">
        <f>VLOOKUP([1]!Tabelle13[[#This Row],[Vlookup this ID for freight costs]],$AL$2:$AL$6811,2,FALSE)</f>
        <v>#REF!</v>
      </c>
      <c r="AP449">
        <v>25.33</v>
      </c>
      <c r="AQ449">
        <v>25.33</v>
      </c>
      <c r="AR449" s="4">
        <v>15</v>
      </c>
      <c r="AS449" s="4">
        <v>7</v>
      </c>
      <c r="AT449" s="4">
        <v>2010</v>
      </c>
      <c r="AU449" s="4">
        <v>28</v>
      </c>
      <c r="AV449" s="4">
        <v>6</v>
      </c>
      <c r="AW449" s="4">
        <v>2010</v>
      </c>
      <c r="AX449" t="str">
        <f t="shared" si="114"/>
        <v>No Delay</v>
      </c>
      <c r="AY449">
        <f t="shared" si="115"/>
        <v>0</v>
      </c>
    </row>
    <row r="450" spans="1:51" x14ac:dyDescent="0.2">
      <c r="A450" s="3">
        <v>83929</v>
      </c>
      <c r="B450" s="1" t="s">
        <v>368</v>
      </c>
      <c r="C450" s="1" t="s">
        <v>73</v>
      </c>
      <c r="D450" s="1" t="s">
        <v>130</v>
      </c>
      <c r="E450" s="1" t="s">
        <v>101</v>
      </c>
      <c r="F450" s="1" t="s">
        <v>101</v>
      </c>
      <c r="G450" s="13" t="s">
        <v>720</v>
      </c>
      <c r="H450" s="12">
        <v>42369</v>
      </c>
      <c r="I450" s="12" t="s">
        <v>721</v>
      </c>
      <c r="J450" s="12">
        <v>42227</v>
      </c>
      <c r="K450" s="4">
        <v>6734</v>
      </c>
      <c r="L450" s="1" t="s">
        <v>146</v>
      </c>
      <c r="M450" s="1" t="s">
        <v>132</v>
      </c>
      <c r="N450" s="1" t="s">
        <v>200</v>
      </c>
      <c r="O450" s="1" t="s">
        <v>93</v>
      </c>
      <c r="P450">
        <v>90</v>
      </c>
      <c r="Q450">
        <v>1482</v>
      </c>
      <c r="R450">
        <v>13782.6</v>
      </c>
      <c r="S450">
        <v>9.3000000000000007</v>
      </c>
      <c r="T450">
        <v>0.1</v>
      </c>
      <c r="U450">
        <f t="shared" ref="U450:U513" si="130">S450*Q450</f>
        <v>13782.6</v>
      </c>
      <c r="V450">
        <f t="shared" ref="V450:V513" si="131">Q450*P450</f>
        <v>133380</v>
      </c>
      <c r="W450" s="1" t="s">
        <v>197</v>
      </c>
      <c r="X450" s="1" t="s">
        <v>1236</v>
      </c>
      <c r="Y450" s="1" t="s">
        <v>3082</v>
      </c>
      <c r="Z450" s="3">
        <v>13821</v>
      </c>
      <c r="AA450" s="4">
        <f t="shared" si="116"/>
        <v>90</v>
      </c>
      <c r="AB450" s="4">
        <f t="shared" si="124"/>
        <v>2407.3864456000001</v>
      </c>
      <c r="AC450" s="4">
        <f t="shared" si="127"/>
        <v>90</v>
      </c>
      <c r="AD450" s="4">
        <f t="shared" si="120"/>
        <v>90</v>
      </c>
      <c r="AE450" s="4">
        <v>90</v>
      </c>
      <c r="AF450" s="4">
        <v>90</v>
      </c>
      <c r="AG450" s="4">
        <f t="shared" si="128"/>
        <v>90</v>
      </c>
      <c r="AI450" t="e">
        <f t="shared" ref="AI450:AI513" si="132">INDEX($AE$2:$AE$6811,MATCH(AH450,$A$2:$A$6811,0))</f>
        <v>#N/A</v>
      </c>
      <c r="AJ450" t="s">
        <v>81</v>
      </c>
      <c r="AK450" s="2"/>
      <c r="AL450" s="2" t="str">
        <f t="shared" si="129"/>
        <v>Freight Included in Commodity Cost</v>
      </c>
      <c r="AM450" s="4"/>
      <c r="AN450" t="e">
        <f>VLOOKUP([1]!Tabelle13[[#This Row],[Vlookup this ID for freight costs]],$AL$2:$AL$6811,2,FALSE)</f>
        <v>#REF!</v>
      </c>
      <c r="AP450">
        <v>16.22</v>
      </c>
      <c r="AQ450">
        <v>16.22</v>
      </c>
      <c r="AR450" s="4">
        <v>31</v>
      </c>
      <c r="AS450" s="4">
        <v>12</v>
      </c>
      <c r="AT450" s="4">
        <v>2015</v>
      </c>
      <c r="AU450" s="4">
        <v>11</v>
      </c>
      <c r="AV450" s="4">
        <v>8</v>
      </c>
      <c r="AW450" s="4">
        <v>2015</v>
      </c>
      <c r="AX450" t="str">
        <f t="shared" ref="AX450:AX513" si="133">IF(DATE(AW450,AV450,AU450)&lt;=DATE(AT450,AS450,AR450),"No Delay","Delay")</f>
        <v>No Delay</v>
      </c>
      <c r="AY450">
        <f t="shared" ref="AY450:AY513" si="134">IF(_xlfn.DAYS(J450,H450)&gt;0, _xlfn.DAYS(J450,H450),0)</f>
        <v>0</v>
      </c>
    </row>
    <row r="451" spans="1:51" x14ac:dyDescent="0.2">
      <c r="A451" s="3">
        <v>85690</v>
      </c>
      <c r="B451" s="1" t="s">
        <v>151</v>
      </c>
      <c r="C451" s="1" t="s">
        <v>65</v>
      </c>
      <c r="D451" s="1" t="s">
        <v>130</v>
      </c>
      <c r="E451" s="1" t="s">
        <v>53</v>
      </c>
      <c r="F451" s="1" t="s">
        <v>53</v>
      </c>
      <c r="G451" s="13" t="s">
        <v>189</v>
      </c>
      <c r="H451" s="12">
        <v>40374</v>
      </c>
      <c r="I451" s="12" t="s">
        <v>190</v>
      </c>
      <c r="J451" s="12">
        <v>40357</v>
      </c>
      <c r="K451" s="4">
        <v>2596</v>
      </c>
      <c r="L451" s="1" t="s">
        <v>146</v>
      </c>
      <c r="M451" s="1" t="s">
        <v>132</v>
      </c>
      <c r="N451" s="1" t="s">
        <v>292</v>
      </c>
      <c r="O451" s="1" t="s">
        <v>93</v>
      </c>
      <c r="P451">
        <v>30</v>
      </c>
      <c r="Q451">
        <v>1000</v>
      </c>
      <c r="R451">
        <v>19920</v>
      </c>
      <c r="S451">
        <v>19.920000000000002</v>
      </c>
      <c r="T451">
        <v>0.66</v>
      </c>
      <c r="U451">
        <f t="shared" si="130"/>
        <v>19920</v>
      </c>
      <c r="V451">
        <f t="shared" si="131"/>
        <v>30000</v>
      </c>
      <c r="W451" s="1" t="s">
        <v>160</v>
      </c>
      <c r="X451" s="1" t="s">
        <v>1236</v>
      </c>
      <c r="Y451" s="1" t="s">
        <v>161</v>
      </c>
      <c r="Z451" s="3">
        <v>7348</v>
      </c>
      <c r="AA451" s="4">
        <f t="shared" ref="AA451:AA514" si="135">AF451</f>
        <v>91</v>
      </c>
      <c r="AB451" s="4">
        <f t="shared" si="124"/>
        <v>2354.488006</v>
      </c>
      <c r="AC451" s="4">
        <f t="shared" si="127"/>
        <v>91</v>
      </c>
      <c r="AD451" s="4">
        <f t="shared" si="120"/>
        <v>1357.5831172173912</v>
      </c>
      <c r="AE451" s="4">
        <v>91</v>
      </c>
      <c r="AF451" s="4">
        <v>91</v>
      </c>
      <c r="AG451" s="4">
        <f t="shared" si="128"/>
        <v>91</v>
      </c>
      <c r="AI451" t="e">
        <f t="shared" si="132"/>
        <v>#N/A</v>
      </c>
      <c r="AJ451" t="s">
        <v>81</v>
      </c>
      <c r="AK451" s="2"/>
      <c r="AL451" s="2" t="str">
        <f t="shared" si="129"/>
        <v>Freight Included in Commodity Cost</v>
      </c>
      <c r="AM451" s="4"/>
      <c r="AN451" t="e">
        <f>VLOOKUP([1]!Tabelle13[[#This Row],[Vlookup this ID for freight costs]],$AL$2:$AL$6811,2,FALSE)</f>
        <v>#REF!</v>
      </c>
      <c r="AP451">
        <v>42.95</v>
      </c>
      <c r="AQ451">
        <v>42.95</v>
      </c>
      <c r="AR451" s="4">
        <v>15</v>
      </c>
      <c r="AS451" s="4">
        <v>7</v>
      </c>
      <c r="AT451" s="4">
        <v>2010</v>
      </c>
      <c r="AU451" s="4">
        <v>28</v>
      </c>
      <c r="AV451" s="4">
        <v>6</v>
      </c>
      <c r="AW451" s="4">
        <v>2010</v>
      </c>
      <c r="AX451" t="str">
        <f t="shared" si="133"/>
        <v>No Delay</v>
      </c>
      <c r="AY451">
        <f t="shared" si="134"/>
        <v>0</v>
      </c>
    </row>
    <row r="452" spans="1:51" x14ac:dyDescent="0.2">
      <c r="A452" s="3">
        <v>69790</v>
      </c>
      <c r="B452" s="1" t="s">
        <v>175</v>
      </c>
      <c r="C452" s="1" t="s">
        <v>165</v>
      </c>
      <c r="D452" s="1" t="s">
        <v>74</v>
      </c>
      <c r="E452" s="1" t="s">
        <v>53</v>
      </c>
      <c r="F452" s="1" t="s">
        <v>53</v>
      </c>
      <c r="G452" s="13" t="s">
        <v>722</v>
      </c>
      <c r="H452" s="12">
        <v>41255</v>
      </c>
      <c r="I452" s="12" t="s">
        <v>722</v>
      </c>
      <c r="J452" s="12">
        <v>41255</v>
      </c>
      <c r="K452" s="4">
        <v>4350</v>
      </c>
      <c r="L452" s="1" t="s">
        <v>146</v>
      </c>
      <c r="M452" s="1" t="s">
        <v>248</v>
      </c>
      <c r="N452" s="1" t="s">
        <v>249</v>
      </c>
      <c r="O452" s="1" t="s">
        <v>250</v>
      </c>
      <c r="P452">
        <v>60</v>
      </c>
      <c r="Q452">
        <v>774</v>
      </c>
      <c r="R452">
        <v>42957</v>
      </c>
      <c r="S452">
        <v>55.5</v>
      </c>
      <c r="T452">
        <v>0.92</v>
      </c>
      <c r="U452">
        <f t="shared" si="130"/>
        <v>42957</v>
      </c>
      <c r="V452">
        <f t="shared" si="131"/>
        <v>46440</v>
      </c>
      <c r="W452" s="1" t="s">
        <v>251</v>
      </c>
      <c r="X452" s="1" t="s">
        <v>252</v>
      </c>
      <c r="Y452" s="1" t="s">
        <v>252</v>
      </c>
      <c r="Z452" s="3">
        <v>9597</v>
      </c>
      <c r="AA452" s="4">
        <f t="shared" si="135"/>
        <v>92</v>
      </c>
      <c r="AB452" s="4">
        <f t="shared" si="124"/>
        <v>2329.6850031999998</v>
      </c>
      <c r="AC452" s="4">
        <f t="shared" si="127"/>
        <v>92</v>
      </c>
      <c r="AD452" s="4">
        <f t="shared" si="120"/>
        <v>92</v>
      </c>
      <c r="AE452" s="4">
        <v>92</v>
      </c>
      <c r="AF452" s="4">
        <v>92</v>
      </c>
      <c r="AG452" s="4">
        <f t="shared" si="128"/>
        <v>92</v>
      </c>
      <c r="AI452" t="e">
        <f t="shared" si="132"/>
        <v>#N/A</v>
      </c>
      <c r="AJ452">
        <v>1114</v>
      </c>
      <c r="AK452" s="2">
        <v>1114</v>
      </c>
      <c r="AL452" s="2">
        <f t="shared" si="129"/>
        <v>1114</v>
      </c>
      <c r="AM452" s="4"/>
      <c r="AN452" t="e">
        <f>VLOOKUP([1]!Tabelle13[[#This Row],[Vlookup this ID for freight costs]],$AL$2:$AL$6811,2,FALSE)</f>
        <v>#REF!</v>
      </c>
      <c r="AP452">
        <v>53.14</v>
      </c>
      <c r="AQ452">
        <v>53.14</v>
      </c>
      <c r="AR452" s="4">
        <v>12</v>
      </c>
      <c r="AS452" s="4">
        <v>12</v>
      </c>
      <c r="AT452" s="4">
        <v>2012</v>
      </c>
      <c r="AU452" s="4">
        <v>12</v>
      </c>
      <c r="AV452" s="4">
        <v>12</v>
      </c>
      <c r="AW452" s="4">
        <v>2012</v>
      </c>
      <c r="AX452" t="str">
        <f t="shared" si="133"/>
        <v>No Delay</v>
      </c>
      <c r="AY452">
        <f t="shared" si="134"/>
        <v>0</v>
      </c>
    </row>
    <row r="453" spans="1:51" x14ac:dyDescent="0.2">
      <c r="A453" s="3">
        <v>83986</v>
      </c>
      <c r="B453" s="1" t="s">
        <v>215</v>
      </c>
      <c r="C453" s="1" t="s">
        <v>89</v>
      </c>
      <c r="D453" s="1" t="s">
        <v>130</v>
      </c>
      <c r="E453" s="1" t="s">
        <v>53</v>
      </c>
      <c r="F453" s="1" t="s">
        <v>53</v>
      </c>
      <c r="G453" s="13" t="s">
        <v>504</v>
      </c>
      <c r="H453" s="12">
        <v>40246</v>
      </c>
      <c r="I453" s="12" t="s">
        <v>592</v>
      </c>
      <c r="J453" s="12">
        <v>40247</v>
      </c>
      <c r="K453" s="4">
        <v>2232</v>
      </c>
      <c r="L453" s="1" t="s">
        <v>146</v>
      </c>
      <c r="M453" s="1" t="s">
        <v>132</v>
      </c>
      <c r="N453" s="1" t="s">
        <v>218</v>
      </c>
      <c r="O453" s="1" t="s">
        <v>93</v>
      </c>
      <c r="P453">
        <v>90</v>
      </c>
      <c r="Q453">
        <v>769</v>
      </c>
      <c r="R453">
        <v>7743.83</v>
      </c>
      <c r="S453">
        <v>10.07</v>
      </c>
      <c r="T453">
        <v>0.11</v>
      </c>
      <c r="U453">
        <f t="shared" si="130"/>
        <v>7743.83</v>
      </c>
      <c r="V453">
        <f t="shared" si="131"/>
        <v>69210</v>
      </c>
      <c r="W453" s="1" t="s">
        <v>155</v>
      </c>
      <c r="X453" s="1" t="s">
        <v>1236</v>
      </c>
      <c r="Y453" s="1" t="s">
        <v>156</v>
      </c>
      <c r="Z453" s="3">
        <v>9211</v>
      </c>
      <c r="AA453" s="4">
        <f t="shared" si="135"/>
        <v>93</v>
      </c>
      <c r="AB453" s="4">
        <f t="shared" si="124"/>
        <v>2329.1362641999999</v>
      </c>
      <c r="AC453" s="4">
        <f t="shared" si="127"/>
        <v>93</v>
      </c>
      <c r="AD453" s="4">
        <f t="shared" si="120"/>
        <v>674.1455125</v>
      </c>
      <c r="AE453" s="4">
        <v>93</v>
      </c>
      <c r="AF453" s="4">
        <v>93</v>
      </c>
      <c r="AG453" s="4">
        <f t="shared" si="128"/>
        <v>93</v>
      </c>
      <c r="AI453" t="e">
        <f t="shared" si="132"/>
        <v>#N/A</v>
      </c>
      <c r="AJ453">
        <v>4519.96</v>
      </c>
      <c r="AK453" s="2">
        <v>4519.96</v>
      </c>
      <c r="AL453" s="2">
        <f t="shared" si="129"/>
        <v>4519.96</v>
      </c>
      <c r="AM453" s="4"/>
      <c r="AN453" t="e">
        <f>VLOOKUP([1]!Tabelle13[[#This Row],[Vlookup this ID for freight costs]],$AL$2:$AL$6811,2,FALSE)</f>
        <v>#REF!</v>
      </c>
      <c r="AP453">
        <v>15.18</v>
      </c>
      <c r="AQ453">
        <v>15.18</v>
      </c>
      <c r="AR453" s="4">
        <v>9</v>
      </c>
      <c r="AS453" s="4">
        <v>4</v>
      </c>
      <c r="AT453" s="4">
        <v>2010</v>
      </c>
      <c r="AU453" s="4">
        <v>10</v>
      </c>
      <c r="AV453" s="4">
        <v>4</v>
      </c>
      <c r="AW453" s="4">
        <v>2010</v>
      </c>
      <c r="AX453" t="str">
        <f t="shared" si="133"/>
        <v>Delay</v>
      </c>
      <c r="AY453">
        <f t="shared" si="134"/>
        <v>1</v>
      </c>
    </row>
    <row r="454" spans="1:51" x14ac:dyDescent="0.2">
      <c r="A454" s="3">
        <v>24384</v>
      </c>
      <c r="B454" s="1" t="s">
        <v>175</v>
      </c>
      <c r="C454" s="1" t="s">
        <v>165</v>
      </c>
      <c r="D454" s="1" t="s">
        <v>431</v>
      </c>
      <c r="E454" s="1" t="s">
        <v>53</v>
      </c>
      <c r="F454" s="1" t="s">
        <v>53</v>
      </c>
      <c r="G454" s="13" t="s">
        <v>723</v>
      </c>
      <c r="H454" s="12">
        <v>41257</v>
      </c>
      <c r="I454" s="12" t="s">
        <v>723</v>
      </c>
      <c r="J454" s="12">
        <v>41257</v>
      </c>
      <c r="K454" s="4">
        <v>4359</v>
      </c>
      <c r="L454" s="1" t="s">
        <v>146</v>
      </c>
      <c r="M454" s="1" t="s">
        <v>240</v>
      </c>
      <c r="N454" s="1" t="s">
        <v>352</v>
      </c>
      <c r="O454" s="1" t="s">
        <v>344</v>
      </c>
      <c r="P454">
        <v>120</v>
      </c>
      <c r="Q454">
        <v>288</v>
      </c>
      <c r="R454">
        <v>19180.8</v>
      </c>
      <c r="S454">
        <v>66.599999999999994</v>
      </c>
      <c r="T454">
        <v>0.55000000000000004</v>
      </c>
      <c r="U454">
        <f t="shared" si="130"/>
        <v>19180.8</v>
      </c>
      <c r="V454">
        <f t="shared" si="131"/>
        <v>34560</v>
      </c>
      <c r="W454" s="1" t="s">
        <v>149</v>
      </c>
      <c r="X454" s="1" t="s">
        <v>150</v>
      </c>
      <c r="Y454" s="1" t="s">
        <v>150</v>
      </c>
      <c r="Z454" s="3">
        <v>3680</v>
      </c>
      <c r="AA454" s="4">
        <f t="shared" si="135"/>
        <v>94</v>
      </c>
      <c r="AB454" s="4">
        <f t="shared" si="124"/>
        <v>2276.3475724</v>
      </c>
      <c r="AC454" s="4">
        <f t="shared" si="127"/>
        <v>94</v>
      </c>
      <c r="AD454" s="4">
        <f t="shared" si="120"/>
        <v>82</v>
      </c>
      <c r="AE454" s="4">
        <v>94</v>
      </c>
      <c r="AF454" s="4">
        <v>94</v>
      </c>
      <c r="AG454" s="4">
        <f t="shared" si="128"/>
        <v>94</v>
      </c>
      <c r="AI454" t="e">
        <f t="shared" si="132"/>
        <v>#N/A</v>
      </c>
      <c r="AJ454">
        <v>1061</v>
      </c>
      <c r="AK454" s="2">
        <v>1061</v>
      </c>
      <c r="AL454" s="2">
        <f t="shared" si="129"/>
        <v>1061</v>
      </c>
      <c r="AM454" s="4"/>
      <c r="AN454" t="e">
        <f>VLOOKUP([1]!Tabelle13[[#This Row],[Vlookup this ID for freight costs]],$AL$2:$AL$6811,2,FALSE)</f>
        <v>#REF!</v>
      </c>
      <c r="AP454">
        <v>23.73</v>
      </c>
      <c r="AQ454">
        <v>23.73</v>
      </c>
      <c r="AR454" s="4">
        <v>14</v>
      </c>
      <c r="AS454" s="4">
        <v>12</v>
      </c>
      <c r="AT454" s="4">
        <v>2012</v>
      </c>
      <c r="AU454" s="4">
        <v>14</v>
      </c>
      <c r="AV454" s="4">
        <v>12</v>
      </c>
      <c r="AW454" s="4">
        <v>2012</v>
      </c>
      <c r="AX454" t="str">
        <f t="shared" si="133"/>
        <v>No Delay</v>
      </c>
      <c r="AY454">
        <f t="shared" si="134"/>
        <v>0</v>
      </c>
    </row>
    <row r="455" spans="1:51" x14ac:dyDescent="0.2">
      <c r="A455" s="3">
        <v>55018</v>
      </c>
      <c r="B455" s="1" t="s">
        <v>175</v>
      </c>
      <c r="C455" s="1" t="s">
        <v>165</v>
      </c>
      <c r="D455" s="1" t="s">
        <v>431</v>
      </c>
      <c r="E455" s="1" t="s">
        <v>53</v>
      </c>
      <c r="F455" s="1" t="s">
        <v>53</v>
      </c>
      <c r="G455" s="13" t="s">
        <v>723</v>
      </c>
      <c r="H455" s="12">
        <v>41257</v>
      </c>
      <c r="I455" s="12" t="s">
        <v>723</v>
      </c>
      <c r="J455" s="12">
        <v>41257</v>
      </c>
      <c r="K455" s="4">
        <v>4360</v>
      </c>
      <c r="L455" s="1" t="s">
        <v>146</v>
      </c>
      <c r="M455" s="1" t="s">
        <v>240</v>
      </c>
      <c r="N455" s="1" t="s">
        <v>352</v>
      </c>
      <c r="O455" s="1" t="s">
        <v>344</v>
      </c>
      <c r="P455">
        <v>120</v>
      </c>
      <c r="Q455">
        <v>312</v>
      </c>
      <c r="R455">
        <v>20779.2</v>
      </c>
      <c r="S455">
        <v>66.599999999999994</v>
      </c>
      <c r="T455">
        <v>0.55000000000000004</v>
      </c>
      <c r="U455">
        <f t="shared" si="130"/>
        <v>20779.199999999997</v>
      </c>
      <c r="V455">
        <f t="shared" si="131"/>
        <v>37440</v>
      </c>
      <c r="W455" s="1" t="s">
        <v>149</v>
      </c>
      <c r="X455" s="1" t="s">
        <v>150</v>
      </c>
      <c r="Y455" s="1" t="s">
        <v>150</v>
      </c>
      <c r="Z455" s="3">
        <v>3680</v>
      </c>
      <c r="AA455" s="4">
        <f t="shared" si="135"/>
        <v>94</v>
      </c>
      <c r="AB455" s="4">
        <f t="shared" si="124"/>
        <v>2278.9815196</v>
      </c>
      <c r="AC455" s="4">
        <f t="shared" si="127"/>
        <v>94</v>
      </c>
      <c r="AD455" s="4">
        <f t="shared" si="120"/>
        <v>539.87950433333333</v>
      </c>
      <c r="AE455" s="3" t="s">
        <v>724</v>
      </c>
      <c r="AF455" s="3">
        <v>94</v>
      </c>
      <c r="AG455" s="4">
        <f>AI455</f>
        <v>94</v>
      </c>
      <c r="AH455" s="4">
        <v>24384</v>
      </c>
      <c r="AI455">
        <f t="shared" si="132"/>
        <v>94</v>
      </c>
      <c r="AJ455" t="s">
        <v>724</v>
      </c>
      <c r="AK455" s="2">
        <v>1061</v>
      </c>
      <c r="AL455" s="2">
        <f>AN455</f>
        <v>1061</v>
      </c>
      <c r="AM455" s="4">
        <v>24384</v>
      </c>
      <c r="AN455">
        <f>INDEX($AJ$2:$AJ$6811,MATCH(AM455,$A$2:$A$6811,0))</f>
        <v>1061</v>
      </c>
      <c r="AP455">
        <v>25.7</v>
      </c>
      <c r="AQ455">
        <v>25.7</v>
      </c>
      <c r="AR455" s="4">
        <v>14</v>
      </c>
      <c r="AS455" s="4">
        <v>12</v>
      </c>
      <c r="AT455" s="4">
        <v>2012</v>
      </c>
      <c r="AU455" s="4">
        <v>14</v>
      </c>
      <c r="AV455" s="4">
        <v>12</v>
      </c>
      <c r="AW455" s="4">
        <v>2012</v>
      </c>
      <c r="AX455" t="str">
        <f t="shared" si="133"/>
        <v>No Delay</v>
      </c>
      <c r="AY455">
        <f t="shared" si="134"/>
        <v>0</v>
      </c>
    </row>
    <row r="456" spans="1:51" x14ac:dyDescent="0.2">
      <c r="A456" s="3">
        <v>11390</v>
      </c>
      <c r="B456" s="1" t="s">
        <v>88</v>
      </c>
      <c r="C456" s="1" t="s">
        <v>89</v>
      </c>
      <c r="D456" s="1" t="s">
        <v>130</v>
      </c>
      <c r="E456" s="1"/>
      <c r="F456" s="1" t="s">
        <v>107</v>
      </c>
      <c r="G456" s="13" t="s">
        <v>725</v>
      </c>
      <c r="H456" s="12">
        <v>39258</v>
      </c>
      <c r="I456" s="12" t="s">
        <v>725</v>
      </c>
      <c r="J456" s="12">
        <v>39258</v>
      </c>
      <c r="K456" s="4">
        <v>208</v>
      </c>
      <c r="L456" s="1" t="s">
        <v>146</v>
      </c>
      <c r="M456" s="1" t="s">
        <v>132</v>
      </c>
      <c r="N456" s="1" t="s">
        <v>163</v>
      </c>
      <c r="O456" s="1" t="s">
        <v>93</v>
      </c>
      <c r="P456">
        <v>60</v>
      </c>
      <c r="Q456">
        <v>957</v>
      </c>
      <c r="R456">
        <v>34260.6</v>
      </c>
      <c r="S456">
        <v>35.799999999999997</v>
      </c>
      <c r="T456">
        <v>0.6</v>
      </c>
      <c r="U456">
        <f t="shared" si="130"/>
        <v>34260.6</v>
      </c>
      <c r="V456">
        <f t="shared" si="131"/>
        <v>57420</v>
      </c>
      <c r="W456" s="1" t="s">
        <v>155</v>
      </c>
      <c r="X456" s="1" t="s">
        <v>1236</v>
      </c>
      <c r="Y456" s="1" t="s">
        <v>156</v>
      </c>
      <c r="Z456" s="3">
        <v>9211</v>
      </c>
      <c r="AA456" s="4">
        <f t="shared" si="135"/>
        <v>95</v>
      </c>
      <c r="AB456" s="4">
        <f t="shared" si="124"/>
        <v>2349.7688506</v>
      </c>
      <c r="AC456" s="4">
        <f t="shared" si="127"/>
        <v>95</v>
      </c>
      <c r="AD456" s="4">
        <f t="shared" si="120"/>
        <v>223</v>
      </c>
      <c r="AE456" s="4">
        <v>95</v>
      </c>
      <c r="AF456" s="4">
        <v>95</v>
      </c>
      <c r="AG456" s="4">
        <f t="shared" ref="AG456:AG467" si="136">AE456</f>
        <v>95</v>
      </c>
      <c r="AH456" s="4">
        <v>82837</v>
      </c>
      <c r="AI456">
        <f t="shared" si="132"/>
        <v>112</v>
      </c>
      <c r="AJ456">
        <v>1448</v>
      </c>
      <c r="AK456" s="2">
        <v>1448</v>
      </c>
      <c r="AL456" s="2">
        <f t="shared" ref="AL456:AL467" si="137">AJ456</f>
        <v>1448</v>
      </c>
      <c r="AM456" s="4"/>
      <c r="AN456" t="e">
        <f>VLOOKUP([1]!Tabelle13[[#This Row],[Vlookup this ID for freight costs]],$AL$2:$AL$6811,2,FALSE)</f>
        <v>#REF!</v>
      </c>
      <c r="AP456">
        <v>54.82</v>
      </c>
      <c r="AQ456">
        <v>54.82</v>
      </c>
      <c r="AR456" s="4">
        <v>25</v>
      </c>
      <c r="AS456" s="4">
        <v>6</v>
      </c>
      <c r="AT456" s="4">
        <v>2007</v>
      </c>
      <c r="AU456" s="4">
        <v>25</v>
      </c>
      <c r="AV456" s="4">
        <v>6</v>
      </c>
      <c r="AW456" s="4">
        <v>2007</v>
      </c>
      <c r="AX456" t="str">
        <f t="shared" si="133"/>
        <v>No Delay</v>
      </c>
      <c r="AY456">
        <f t="shared" si="134"/>
        <v>0</v>
      </c>
    </row>
    <row r="457" spans="1:51" x14ac:dyDescent="0.2">
      <c r="A457" s="3">
        <v>33631</v>
      </c>
      <c r="B457" s="1" t="s">
        <v>368</v>
      </c>
      <c r="C457" s="1" t="s">
        <v>73</v>
      </c>
      <c r="D457" s="1" t="s">
        <v>266</v>
      </c>
      <c r="E457" s="1" t="s">
        <v>53</v>
      </c>
      <c r="F457" s="1" t="s">
        <v>53</v>
      </c>
      <c r="G457" s="13" t="s">
        <v>726</v>
      </c>
      <c r="H457" s="12">
        <v>41621</v>
      </c>
      <c r="I457" s="12" t="s">
        <v>727</v>
      </c>
      <c r="J457" s="12">
        <v>41624</v>
      </c>
      <c r="K457" s="4">
        <v>5127</v>
      </c>
      <c r="L457" s="1" t="s">
        <v>146</v>
      </c>
      <c r="M457" s="1" t="s">
        <v>728</v>
      </c>
      <c r="N457" s="1" t="s">
        <v>729</v>
      </c>
      <c r="O457" s="1" t="s">
        <v>685</v>
      </c>
      <c r="P457">
        <v>60</v>
      </c>
      <c r="Q457">
        <v>372</v>
      </c>
      <c r="R457">
        <v>2604</v>
      </c>
      <c r="S457">
        <v>7</v>
      </c>
      <c r="T457">
        <v>0.12</v>
      </c>
      <c r="U457">
        <f t="shared" si="130"/>
        <v>2604</v>
      </c>
      <c r="V457">
        <f t="shared" si="131"/>
        <v>22320</v>
      </c>
      <c r="W457" s="1" t="s">
        <v>730</v>
      </c>
      <c r="X457" s="1" t="s">
        <v>244</v>
      </c>
      <c r="Y457" s="1" t="s">
        <v>731</v>
      </c>
      <c r="Z457" s="3">
        <v>6953</v>
      </c>
      <c r="AA457" s="4">
        <f t="shared" si="135"/>
        <v>95</v>
      </c>
      <c r="AB457" s="4">
        <f t="shared" si="124"/>
        <v>2285.5663875999999</v>
      </c>
      <c r="AC457" s="4">
        <f t="shared" si="127"/>
        <v>95</v>
      </c>
      <c r="AD457" s="4">
        <f t="shared" si="120"/>
        <v>1225.25</v>
      </c>
      <c r="AE457" s="4">
        <v>95</v>
      </c>
      <c r="AF457" s="4">
        <v>95</v>
      </c>
      <c r="AG457" s="4">
        <f t="shared" si="136"/>
        <v>95</v>
      </c>
      <c r="AI457" t="e">
        <f t="shared" si="132"/>
        <v>#N/A</v>
      </c>
      <c r="AJ457">
        <v>2265.88</v>
      </c>
      <c r="AK457" s="2">
        <v>2265.88</v>
      </c>
      <c r="AL457" s="2">
        <f t="shared" si="137"/>
        <v>2265.88</v>
      </c>
      <c r="AM457" s="4"/>
      <c r="AN457" t="e">
        <f>VLOOKUP([1]!Tabelle13[[#This Row],[Vlookup this ID for freight costs]],$AL$2:$AL$6811,2,FALSE)</f>
        <v>#REF!</v>
      </c>
      <c r="AP457">
        <v>3.22</v>
      </c>
      <c r="AQ457">
        <v>3.22</v>
      </c>
      <c r="AR457" s="4">
        <v>13</v>
      </c>
      <c r="AS457" s="4">
        <v>12</v>
      </c>
      <c r="AT457" s="4">
        <v>2013</v>
      </c>
      <c r="AU457" s="4">
        <v>16</v>
      </c>
      <c r="AV457" s="4">
        <v>12</v>
      </c>
      <c r="AW457" s="4">
        <v>2013</v>
      </c>
      <c r="AX457" t="str">
        <f t="shared" si="133"/>
        <v>Delay</v>
      </c>
      <c r="AY457">
        <f t="shared" si="134"/>
        <v>3</v>
      </c>
    </row>
    <row r="458" spans="1:51" x14ac:dyDescent="0.2">
      <c r="A458" s="3">
        <v>82869</v>
      </c>
      <c r="B458" s="1" t="s">
        <v>175</v>
      </c>
      <c r="C458" s="1" t="s">
        <v>165</v>
      </c>
      <c r="D458" s="1" t="s">
        <v>130</v>
      </c>
      <c r="E458" s="1" t="s">
        <v>53</v>
      </c>
      <c r="F458" s="1" t="s">
        <v>53</v>
      </c>
      <c r="G458" s="13" t="s">
        <v>195</v>
      </c>
      <c r="H458" s="12">
        <v>40268</v>
      </c>
      <c r="I458" s="12" t="s">
        <v>511</v>
      </c>
      <c r="J458" s="12">
        <v>40256</v>
      </c>
      <c r="K458" s="4">
        <v>2262</v>
      </c>
      <c r="L458" s="1" t="s">
        <v>146</v>
      </c>
      <c r="M458" s="1" t="s">
        <v>132</v>
      </c>
      <c r="N458" s="1" t="s">
        <v>167</v>
      </c>
      <c r="O458" s="1" t="s">
        <v>93</v>
      </c>
      <c r="P458">
        <v>30</v>
      </c>
      <c r="Q458">
        <v>1000</v>
      </c>
      <c r="R458">
        <v>5130</v>
      </c>
      <c r="S458">
        <v>5.13</v>
      </c>
      <c r="T458">
        <v>0.17</v>
      </c>
      <c r="U458">
        <f t="shared" si="130"/>
        <v>5130</v>
      </c>
      <c r="V458">
        <f t="shared" si="131"/>
        <v>30000</v>
      </c>
      <c r="W458" s="1" t="s">
        <v>155</v>
      </c>
      <c r="X458" s="1" t="s">
        <v>1236</v>
      </c>
      <c r="Y458" s="1" t="s">
        <v>156</v>
      </c>
      <c r="Z458" s="3">
        <v>5457</v>
      </c>
      <c r="AA458" s="4">
        <f t="shared" si="135"/>
        <v>95</v>
      </c>
      <c r="AB458" s="4">
        <f t="shared" si="124"/>
        <v>2354.488006</v>
      </c>
      <c r="AC458" s="4">
        <f t="shared" si="127"/>
        <v>95</v>
      </c>
      <c r="AD458" s="4">
        <f t="shared" si="120"/>
        <v>1357.5831172173912</v>
      </c>
      <c r="AE458" s="4">
        <v>95</v>
      </c>
      <c r="AF458" s="4">
        <v>95</v>
      </c>
      <c r="AG458" s="4">
        <f t="shared" si="136"/>
        <v>95</v>
      </c>
      <c r="AI458" t="e">
        <f t="shared" si="132"/>
        <v>#N/A</v>
      </c>
      <c r="AJ458">
        <v>3549.77</v>
      </c>
      <c r="AK458" s="2">
        <v>3549.77</v>
      </c>
      <c r="AL458" s="2">
        <f t="shared" si="137"/>
        <v>3549.77</v>
      </c>
      <c r="AM458" s="4"/>
      <c r="AN458" t="e">
        <f>VLOOKUP([1]!Tabelle13[[#This Row],[Vlookup this ID for freight costs]],$AL$2:$AL$6811,2,FALSE)</f>
        <v>#REF!</v>
      </c>
      <c r="AP458">
        <v>11.06</v>
      </c>
      <c r="AQ458">
        <v>11.06</v>
      </c>
      <c r="AR458" s="4">
        <v>31</v>
      </c>
      <c r="AS458" s="4">
        <v>3</v>
      </c>
      <c r="AT458" s="4">
        <v>2010</v>
      </c>
      <c r="AU458" s="4">
        <v>19</v>
      </c>
      <c r="AV458" s="4">
        <v>4</v>
      </c>
      <c r="AW458" s="4">
        <v>2010</v>
      </c>
      <c r="AX458" t="str">
        <f t="shared" si="133"/>
        <v>Delay</v>
      </c>
      <c r="AY458">
        <f t="shared" si="134"/>
        <v>0</v>
      </c>
    </row>
    <row r="459" spans="1:51" x14ac:dyDescent="0.2">
      <c r="A459" s="3">
        <v>10681</v>
      </c>
      <c r="B459" s="1" t="s">
        <v>610</v>
      </c>
      <c r="C459" s="1" t="s">
        <v>73</v>
      </c>
      <c r="D459" s="1" t="s">
        <v>130</v>
      </c>
      <c r="E459" s="1" t="s">
        <v>101</v>
      </c>
      <c r="F459" s="1" t="s">
        <v>101</v>
      </c>
      <c r="G459" s="13" t="s">
        <v>732</v>
      </c>
      <c r="H459" s="12">
        <v>39608</v>
      </c>
      <c r="I459" s="12" t="s">
        <v>732</v>
      </c>
      <c r="J459" s="12">
        <v>39608</v>
      </c>
      <c r="K459" s="4">
        <v>881</v>
      </c>
      <c r="L459" s="1" t="s">
        <v>146</v>
      </c>
      <c r="M459" s="1" t="s">
        <v>132</v>
      </c>
      <c r="N459" s="1" t="s">
        <v>612</v>
      </c>
      <c r="O459" s="1" t="s">
        <v>93</v>
      </c>
      <c r="P459">
        <v>30</v>
      </c>
      <c r="Q459">
        <v>1600</v>
      </c>
      <c r="R459">
        <v>3200</v>
      </c>
      <c r="S459">
        <v>2</v>
      </c>
      <c r="T459">
        <v>7.0000000000000007E-2</v>
      </c>
      <c r="U459">
        <f t="shared" si="130"/>
        <v>3200</v>
      </c>
      <c r="V459">
        <f t="shared" si="131"/>
        <v>48000</v>
      </c>
      <c r="W459" s="1" t="s">
        <v>204</v>
      </c>
      <c r="X459" s="1" t="s">
        <v>1236</v>
      </c>
      <c r="Y459" s="1" t="s">
        <v>205</v>
      </c>
      <c r="Z459" s="3">
        <v>15015</v>
      </c>
      <c r="AA459" s="4">
        <f t="shared" si="135"/>
        <v>96</v>
      </c>
      <c r="AB459" s="4">
        <f t="shared" si="124"/>
        <v>2420.3366860000001</v>
      </c>
      <c r="AC459" s="4">
        <f t="shared" si="127"/>
        <v>96</v>
      </c>
      <c r="AD459" s="4">
        <f t="shared" si="120"/>
        <v>2319.2075764347824</v>
      </c>
      <c r="AE459" s="4">
        <v>96</v>
      </c>
      <c r="AF459" s="4">
        <v>96</v>
      </c>
      <c r="AG459" s="4">
        <f t="shared" si="136"/>
        <v>96</v>
      </c>
      <c r="AH459" s="4">
        <v>82272</v>
      </c>
      <c r="AI459">
        <f t="shared" si="132"/>
        <v>105</v>
      </c>
      <c r="AJ459">
        <v>2145.17</v>
      </c>
      <c r="AK459" s="2">
        <v>2145.17</v>
      </c>
      <c r="AL459" s="2">
        <f t="shared" si="137"/>
        <v>2145.17</v>
      </c>
      <c r="AM459" s="4"/>
      <c r="AN459" t="e">
        <f>VLOOKUP([1]!Tabelle13[[#This Row],[Vlookup this ID for freight costs]],$AL$2:$AL$6811,2,FALSE)</f>
        <v>#REF!</v>
      </c>
      <c r="AP459">
        <v>5.12</v>
      </c>
      <c r="AQ459">
        <v>5.12</v>
      </c>
      <c r="AR459" s="4">
        <v>9</v>
      </c>
      <c r="AS459" s="4">
        <v>6</v>
      </c>
      <c r="AT459" s="4">
        <v>2008</v>
      </c>
      <c r="AU459" s="4">
        <v>9</v>
      </c>
      <c r="AV459" s="4">
        <v>6</v>
      </c>
      <c r="AW459" s="4">
        <v>2008</v>
      </c>
      <c r="AX459" t="str">
        <f t="shared" si="133"/>
        <v>No Delay</v>
      </c>
      <c r="AY459">
        <f t="shared" si="134"/>
        <v>0</v>
      </c>
    </row>
    <row r="460" spans="1:51" x14ac:dyDescent="0.2">
      <c r="A460" s="3">
        <v>56332</v>
      </c>
      <c r="B460" s="1" t="s">
        <v>215</v>
      </c>
      <c r="C460" s="1" t="s">
        <v>89</v>
      </c>
      <c r="D460" s="1" t="s">
        <v>52</v>
      </c>
      <c r="E460" s="1" t="s">
        <v>53</v>
      </c>
      <c r="F460" s="1" t="s">
        <v>53</v>
      </c>
      <c r="G460" s="13" t="s">
        <v>733</v>
      </c>
      <c r="H460" s="12">
        <v>41758</v>
      </c>
      <c r="I460" s="12" t="s">
        <v>480</v>
      </c>
      <c r="J460" s="12">
        <v>41761</v>
      </c>
      <c r="K460" s="4">
        <v>5466</v>
      </c>
      <c r="L460" s="1" t="s">
        <v>146</v>
      </c>
      <c r="M460" s="1" t="s">
        <v>170</v>
      </c>
      <c r="N460" s="1" t="s">
        <v>227</v>
      </c>
      <c r="O460" s="1" t="s">
        <v>93</v>
      </c>
      <c r="P460">
        <v>30</v>
      </c>
      <c r="Q460">
        <v>1200</v>
      </c>
      <c r="R460">
        <v>9096</v>
      </c>
      <c r="S460">
        <v>7.58</v>
      </c>
      <c r="T460">
        <v>0.25</v>
      </c>
      <c r="U460">
        <f t="shared" si="130"/>
        <v>9096</v>
      </c>
      <c r="V460">
        <f t="shared" si="131"/>
        <v>36000</v>
      </c>
      <c r="W460" s="1" t="s">
        <v>155</v>
      </c>
      <c r="X460" s="1" t="s">
        <v>1236</v>
      </c>
      <c r="Y460" s="1" t="s">
        <v>156</v>
      </c>
      <c r="Z460" s="3">
        <v>9211</v>
      </c>
      <c r="AA460" s="4">
        <f t="shared" si="135"/>
        <v>96</v>
      </c>
      <c r="AB460" s="4">
        <f t="shared" si="124"/>
        <v>2376.4375660000001</v>
      </c>
      <c r="AC460" s="4">
        <f t="shared" si="127"/>
        <v>96</v>
      </c>
      <c r="AD460" s="4">
        <f t="shared" si="120"/>
        <v>1448.4244248</v>
      </c>
      <c r="AE460" s="4">
        <v>96</v>
      </c>
      <c r="AF460" s="4">
        <v>96</v>
      </c>
      <c r="AG460" s="4">
        <f t="shared" si="136"/>
        <v>96</v>
      </c>
      <c r="AI460" t="e">
        <f t="shared" si="132"/>
        <v>#N/A</v>
      </c>
      <c r="AJ460">
        <v>1510.05</v>
      </c>
      <c r="AK460" s="2">
        <v>1510.05</v>
      </c>
      <c r="AL460" s="2">
        <f t="shared" si="137"/>
        <v>1510.05</v>
      </c>
      <c r="AM460" s="4"/>
      <c r="AN460" t="e">
        <f>VLOOKUP([1]!Tabelle13[[#This Row],[Vlookup this ID for freight costs]],$AL$2:$AL$6811,2,FALSE)</f>
        <v>#REF!</v>
      </c>
      <c r="AP460">
        <v>9.35</v>
      </c>
      <c r="AQ460">
        <v>9.35</v>
      </c>
      <c r="AR460" s="4">
        <v>29</v>
      </c>
      <c r="AS460" s="4">
        <v>4</v>
      </c>
      <c r="AT460" s="4">
        <v>2014</v>
      </c>
      <c r="AU460" s="4">
        <v>2</v>
      </c>
      <c r="AV460" s="4">
        <v>5</v>
      </c>
      <c r="AW460" s="4">
        <v>2014</v>
      </c>
      <c r="AX460" t="str">
        <f t="shared" si="133"/>
        <v>Delay</v>
      </c>
      <c r="AY460">
        <f t="shared" si="134"/>
        <v>3</v>
      </c>
    </row>
    <row r="461" spans="1:51" x14ac:dyDescent="0.2">
      <c r="A461" s="3">
        <v>84833</v>
      </c>
      <c r="B461" s="1" t="s">
        <v>215</v>
      </c>
      <c r="C461" s="1" t="s">
        <v>89</v>
      </c>
      <c r="D461" s="1" t="s">
        <v>130</v>
      </c>
      <c r="E461" s="1" t="s">
        <v>101</v>
      </c>
      <c r="F461" s="1" t="s">
        <v>101</v>
      </c>
      <c r="G461" s="13" t="s">
        <v>734</v>
      </c>
      <c r="H461" s="12">
        <v>41578</v>
      </c>
      <c r="I461" s="12" t="s">
        <v>571</v>
      </c>
      <c r="J461" s="12">
        <v>41507</v>
      </c>
      <c r="K461" s="4">
        <v>4876</v>
      </c>
      <c r="L461" s="1" t="s">
        <v>146</v>
      </c>
      <c r="M461" s="1" t="s">
        <v>132</v>
      </c>
      <c r="N461" s="1" t="s">
        <v>302</v>
      </c>
      <c r="O461" s="1" t="s">
        <v>93</v>
      </c>
      <c r="P461">
        <v>30</v>
      </c>
      <c r="Q461">
        <v>1644</v>
      </c>
      <c r="R461">
        <v>6641.76</v>
      </c>
      <c r="S461">
        <v>4.04</v>
      </c>
      <c r="T461">
        <v>0.13</v>
      </c>
      <c r="U461">
        <f t="shared" si="130"/>
        <v>6641.76</v>
      </c>
      <c r="V461">
        <f t="shared" si="131"/>
        <v>49320</v>
      </c>
      <c r="W461" s="1" t="s">
        <v>160</v>
      </c>
      <c r="X461" s="1" t="s">
        <v>1236</v>
      </c>
      <c r="Y461" s="1" t="s">
        <v>161</v>
      </c>
      <c r="Z461" s="3">
        <v>12573</v>
      </c>
      <c r="AA461" s="4">
        <f t="shared" si="135"/>
        <v>97</v>
      </c>
      <c r="AB461" s="4">
        <f t="shared" si="124"/>
        <v>2425.1655891999999</v>
      </c>
      <c r="AC461" s="4">
        <f t="shared" si="127"/>
        <v>97</v>
      </c>
      <c r="AD461" s="4">
        <f t="shared" si="120"/>
        <v>141.5</v>
      </c>
      <c r="AE461" s="4">
        <v>97</v>
      </c>
      <c r="AF461" s="4">
        <v>97</v>
      </c>
      <c r="AG461" s="4">
        <f t="shared" si="136"/>
        <v>97</v>
      </c>
      <c r="AI461" t="e">
        <f t="shared" si="132"/>
        <v>#N/A</v>
      </c>
      <c r="AJ461">
        <v>1620.19</v>
      </c>
      <c r="AK461" s="2">
        <v>1620.19</v>
      </c>
      <c r="AL461" s="2">
        <f t="shared" si="137"/>
        <v>1620.19</v>
      </c>
      <c r="AM461" s="4"/>
      <c r="AN461" t="e">
        <f>VLOOKUP([1]!Tabelle13[[#This Row],[Vlookup this ID for freight costs]],$AL$2:$AL$6811,2,FALSE)</f>
        <v>#REF!</v>
      </c>
      <c r="AP461">
        <v>8.2200000000000006</v>
      </c>
      <c r="AQ461">
        <v>8.2200000000000006</v>
      </c>
      <c r="AR461" s="4">
        <v>31</v>
      </c>
      <c r="AS461" s="4">
        <v>10</v>
      </c>
      <c r="AT461" s="4">
        <v>2013</v>
      </c>
      <c r="AU461" s="4">
        <v>21</v>
      </c>
      <c r="AV461" s="4">
        <v>8</v>
      </c>
      <c r="AW461" s="4">
        <v>2013</v>
      </c>
      <c r="AX461" t="str">
        <f t="shared" si="133"/>
        <v>No Delay</v>
      </c>
      <c r="AY461">
        <f t="shared" si="134"/>
        <v>0</v>
      </c>
    </row>
    <row r="462" spans="1:51" x14ac:dyDescent="0.2">
      <c r="A462" s="3">
        <v>31709</v>
      </c>
      <c r="B462" s="1" t="s">
        <v>215</v>
      </c>
      <c r="C462" s="1" t="s">
        <v>89</v>
      </c>
      <c r="D462" s="1" t="s">
        <v>266</v>
      </c>
      <c r="E462" s="1" t="s">
        <v>53</v>
      </c>
      <c r="F462" s="1" t="s">
        <v>53</v>
      </c>
      <c r="G462" s="13" t="s">
        <v>735</v>
      </c>
      <c r="H462" s="12">
        <v>41487</v>
      </c>
      <c r="I462" s="12" t="s">
        <v>735</v>
      </c>
      <c r="J462" s="12">
        <v>41487</v>
      </c>
      <c r="K462" s="4">
        <v>4839</v>
      </c>
      <c r="L462" s="1" t="s">
        <v>146</v>
      </c>
      <c r="M462" s="1" t="s">
        <v>423</v>
      </c>
      <c r="N462" s="1" t="s">
        <v>424</v>
      </c>
      <c r="O462" s="1" t="s">
        <v>425</v>
      </c>
      <c r="P462">
        <v>60</v>
      </c>
      <c r="Q462">
        <v>760</v>
      </c>
      <c r="R462">
        <v>5206</v>
      </c>
      <c r="S462">
        <v>6.85</v>
      </c>
      <c r="T462">
        <v>0.11</v>
      </c>
      <c r="U462">
        <f t="shared" si="130"/>
        <v>5206</v>
      </c>
      <c r="V462">
        <f t="shared" si="131"/>
        <v>45600</v>
      </c>
      <c r="W462" s="1" t="s">
        <v>394</v>
      </c>
      <c r="X462" s="1" t="s">
        <v>112</v>
      </c>
      <c r="Y462" s="1" t="s">
        <v>112</v>
      </c>
      <c r="Z462" s="3">
        <v>5055</v>
      </c>
      <c r="AA462" s="4">
        <f t="shared" si="135"/>
        <v>97</v>
      </c>
      <c r="AB462" s="4">
        <f t="shared" si="124"/>
        <v>2328.1485339999999</v>
      </c>
      <c r="AC462" s="4">
        <f t="shared" si="127"/>
        <v>97</v>
      </c>
      <c r="AD462" s="4">
        <f t="shared" si="120"/>
        <v>131.66666666666666</v>
      </c>
      <c r="AE462" s="4">
        <v>97</v>
      </c>
      <c r="AF462" s="4">
        <v>97</v>
      </c>
      <c r="AG462" s="4">
        <f t="shared" si="136"/>
        <v>97</v>
      </c>
      <c r="AI462" t="e">
        <f t="shared" si="132"/>
        <v>#N/A</v>
      </c>
      <c r="AJ462">
        <v>1575.13</v>
      </c>
      <c r="AK462" s="2">
        <v>1575.13</v>
      </c>
      <c r="AL462" s="2">
        <f t="shared" si="137"/>
        <v>1575.13</v>
      </c>
      <c r="AM462" s="4"/>
      <c r="AN462" t="e">
        <f>VLOOKUP([1]!Tabelle13[[#This Row],[Vlookup this ID for freight costs]],$AL$2:$AL$6811,2,FALSE)</f>
        <v>#REF!</v>
      </c>
      <c r="AP462">
        <v>6.44</v>
      </c>
      <c r="AQ462">
        <v>6.44</v>
      </c>
      <c r="AR462" s="4">
        <v>1</v>
      </c>
      <c r="AS462" s="4">
        <v>8</v>
      </c>
      <c r="AT462" s="4">
        <v>2013</v>
      </c>
      <c r="AU462" s="4">
        <v>1</v>
      </c>
      <c r="AV462" s="4">
        <v>8</v>
      </c>
      <c r="AW462" s="4">
        <v>2013</v>
      </c>
      <c r="AX462" t="str">
        <f t="shared" si="133"/>
        <v>No Delay</v>
      </c>
      <c r="AY462">
        <f t="shared" si="134"/>
        <v>0</v>
      </c>
    </row>
    <row r="463" spans="1:51" x14ac:dyDescent="0.2">
      <c r="A463" s="3">
        <v>51818</v>
      </c>
      <c r="B463" s="1" t="s">
        <v>215</v>
      </c>
      <c r="C463" s="1" t="s">
        <v>89</v>
      </c>
      <c r="D463" s="1" t="s">
        <v>52</v>
      </c>
      <c r="E463" s="1" t="s">
        <v>53</v>
      </c>
      <c r="F463" s="1" t="s">
        <v>53</v>
      </c>
      <c r="G463" s="13" t="s">
        <v>736</v>
      </c>
      <c r="H463" s="12">
        <v>40506</v>
      </c>
      <c r="I463" s="12" t="s">
        <v>736</v>
      </c>
      <c r="J463" s="12">
        <v>40506</v>
      </c>
      <c r="K463" s="4">
        <v>2856</v>
      </c>
      <c r="L463" s="1" t="s">
        <v>56</v>
      </c>
      <c r="M463" s="1" t="s">
        <v>634</v>
      </c>
      <c r="N463" s="1" t="s">
        <v>737</v>
      </c>
      <c r="O463" s="1" t="s">
        <v>636</v>
      </c>
      <c r="P463">
        <v>1</v>
      </c>
      <c r="Q463">
        <v>660</v>
      </c>
      <c r="R463">
        <v>1650</v>
      </c>
      <c r="S463">
        <v>2.5</v>
      </c>
      <c r="T463">
        <v>2.5</v>
      </c>
      <c r="U463">
        <f t="shared" si="130"/>
        <v>1650</v>
      </c>
      <c r="V463">
        <f t="shared" si="131"/>
        <v>660</v>
      </c>
      <c r="W463" s="1" t="s">
        <v>637</v>
      </c>
      <c r="X463" s="1" t="s">
        <v>71</v>
      </c>
      <c r="Y463" s="1" t="s">
        <v>71</v>
      </c>
      <c r="Z463" s="4">
        <v>9697</v>
      </c>
      <c r="AA463" s="4">
        <f>AB463</f>
        <v>592.19278593000001</v>
      </c>
      <c r="AB463" s="2">
        <f xml:space="preserve"> 499.719501971+0.138671589*Q463-4.826180831*P463+0.003500737*R463</f>
        <v>592.19278593000001</v>
      </c>
      <c r="AC463" s="4">
        <f>AD463</f>
        <v>166.00695537125</v>
      </c>
      <c r="AD463" s="4">
        <f t="shared" si="120"/>
        <v>166.00695537125</v>
      </c>
      <c r="AE463" s="4" t="s">
        <v>62</v>
      </c>
      <c r="AG463" s="4" t="str">
        <f t="shared" si="136"/>
        <v>Weight Captured Separately</v>
      </c>
      <c r="AI463" t="e">
        <f t="shared" si="132"/>
        <v>#N/A</v>
      </c>
      <c r="AJ463" t="s">
        <v>63</v>
      </c>
      <c r="AK463" s="2"/>
      <c r="AL463" s="2" t="str">
        <f t="shared" si="137"/>
        <v>Invoiced Separately</v>
      </c>
      <c r="AM463" s="4"/>
      <c r="AN463" t="e">
        <f>VLOOKUP([1]!Tabelle13[[#This Row],[Vlookup this ID for freight costs]],$AL$2:$AL$6811,2,FALSE)</f>
        <v>#REF!</v>
      </c>
      <c r="AO463">
        <f>IF(AK:AK="",AC:AC*6.242+1.383 -2.844 + 3.145 -2.265  -2.026,AK:AK)</f>
        <v>1033.6084154273424</v>
      </c>
      <c r="AP463">
        <v>3.56</v>
      </c>
      <c r="AQ463">
        <v>3.56</v>
      </c>
      <c r="AR463" s="4">
        <v>24</v>
      </c>
      <c r="AS463" s="4">
        <v>11</v>
      </c>
      <c r="AT463" s="4">
        <v>2010</v>
      </c>
      <c r="AU463" s="4">
        <v>24</v>
      </c>
      <c r="AV463" s="4">
        <v>11</v>
      </c>
      <c r="AW463" s="4">
        <v>2010</v>
      </c>
      <c r="AX463" t="str">
        <f t="shared" si="133"/>
        <v>No Delay</v>
      </c>
      <c r="AY463">
        <f t="shared" si="134"/>
        <v>0</v>
      </c>
    </row>
    <row r="464" spans="1:51" x14ac:dyDescent="0.2">
      <c r="A464" s="3">
        <v>83431</v>
      </c>
      <c r="B464" s="1" t="s">
        <v>215</v>
      </c>
      <c r="C464" s="1" t="s">
        <v>89</v>
      </c>
      <c r="D464" s="1" t="s">
        <v>130</v>
      </c>
      <c r="E464" s="1" t="s">
        <v>53</v>
      </c>
      <c r="F464" s="1" t="s">
        <v>53</v>
      </c>
      <c r="G464" s="13" t="s">
        <v>738</v>
      </c>
      <c r="H464" s="12">
        <v>40344</v>
      </c>
      <c r="I464" s="12" t="s">
        <v>457</v>
      </c>
      <c r="J464" s="12">
        <v>40336</v>
      </c>
      <c r="K464" s="4">
        <v>2496</v>
      </c>
      <c r="L464" s="1" t="s">
        <v>146</v>
      </c>
      <c r="M464" s="1" t="s">
        <v>132</v>
      </c>
      <c r="N464" s="1" t="s">
        <v>221</v>
      </c>
      <c r="O464" s="1" t="s">
        <v>93</v>
      </c>
      <c r="P464">
        <v>60</v>
      </c>
      <c r="Q464">
        <v>2000</v>
      </c>
      <c r="R464">
        <v>2820</v>
      </c>
      <c r="S464">
        <v>1.41</v>
      </c>
      <c r="T464">
        <v>0.02</v>
      </c>
      <c r="U464">
        <f t="shared" si="130"/>
        <v>2820</v>
      </c>
      <c r="V464">
        <f t="shared" si="131"/>
        <v>120000</v>
      </c>
      <c r="W464" s="1" t="s">
        <v>197</v>
      </c>
      <c r="X464" s="1" t="s">
        <v>1236</v>
      </c>
      <c r="Y464" s="1" t="s">
        <v>3082</v>
      </c>
      <c r="Z464" s="3">
        <v>8794</v>
      </c>
      <c r="AA464" s="4">
        <f t="shared" si="135"/>
        <v>98</v>
      </c>
      <c r="AB464" s="4">
        <f t="shared" ref="AB464:AB491" si="138" xml:space="preserve"> 2244.740206  + 0.1097478*Q464</f>
        <v>2464.2358060000001</v>
      </c>
      <c r="AC464" s="4">
        <f t="shared" ref="AC464:AC491" si="139">AF464</f>
        <v>98</v>
      </c>
      <c r="AD464" s="4">
        <f t="shared" si="120"/>
        <v>3816.4247071666664</v>
      </c>
      <c r="AE464" s="4">
        <v>98</v>
      </c>
      <c r="AF464" s="4">
        <v>98</v>
      </c>
      <c r="AG464" s="4">
        <f t="shared" si="136"/>
        <v>98</v>
      </c>
      <c r="AI464" t="e">
        <f t="shared" si="132"/>
        <v>#N/A</v>
      </c>
      <c r="AJ464">
        <v>2201.14</v>
      </c>
      <c r="AK464" s="2">
        <v>2201.14</v>
      </c>
      <c r="AL464" s="2">
        <f t="shared" si="137"/>
        <v>2201.14</v>
      </c>
      <c r="AM464" s="4"/>
      <c r="AN464" t="e">
        <f>VLOOKUP([1]!Tabelle13[[#This Row],[Vlookup this ID for freight costs]],$AL$2:$AL$6811,2,FALSE)</f>
        <v>#REF!</v>
      </c>
      <c r="AP464">
        <v>6.08</v>
      </c>
      <c r="AQ464">
        <v>6.08</v>
      </c>
      <c r="AR464" s="4">
        <v>15</v>
      </c>
      <c r="AS464" s="4">
        <v>6</v>
      </c>
      <c r="AT464" s="4">
        <v>2010</v>
      </c>
      <c r="AU464" s="4">
        <v>7</v>
      </c>
      <c r="AV464" s="4">
        <v>6</v>
      </c>
      <c r="AW464" s="4">
        <v>2010</v>
      </c>
      <c r="AX464" t="str">
        <f t="shared" si="133"/>
        <v>No Delay</v>
      </c>
      <c r="AY464">
        <f t="shared" si="134"/>
        <v>0</v>
      </c>
    </row>
    <row r="465" spans="1:51" x14ac:dyDescent="0.2">
      <c r="A465" s="3">
        <v>85901</v>
      </c>
      <c r="B465" s="1" t="s">
        <v>215</v>
      </c>
      <c r="C465" s="1" t="s">
        <v>89</v>
      </c>
      <c r="D465" s="1" t="s">
        <v>130</v>
      </c>
      <c r="E465" s="1" t="s">
        <v>53</v>
      </c>
      <c r="F465" s="1" t="s">
        <v>53</v>
      </c>
      <c r="G465" s="13" t="s">
        <v>739</v>
      </c>
      <c r="H465" s="12">
        <v>41213</v>
      </c>
      <c r="I465" s="12" t="s">
        <v>497</v>
      </c>
      <c r="J465" s="12">
        <v>41187</v>
      </c>
      <c r="K465" s="4">
        <v>4189</v>
      </c>
      <c r="L465" s="1" t="s">
        <v>146</v>
      </c>
      <c r="M465" s="1" t="s">
        <v>132</v>
      </c>
      <c r="N465" s="1" t="s">
        <v>302</v>
      </c>
      <c r="O465" s="1" t="s">
        <v>93</v>
      </c>
      <c r="P465">
        <v>30</v>
      </c>
      <c r="Q465">
        <v>1781</v>
      </c>
      <c r="R465">
        <v>8584.42</v>
      </c>
      <c r="S465">
        <v>4.82</v>
      </c>
      <c r="T465">
        <v>0.16</v>
      </c>
      <c r="U465">
        <f t="shared" si="130"/>
        <v>8584.42</v>
      </c>
      <c r="V465">
        <f t="shared" si="131"/>
        <v>53430</v>
      </c>
      <c r="W465" s="1" t="s">
        <v>160</v>
      </c>
      <c r="X465" s="1" t="s">
        <v>1236</v>
      </c>
      <c r="Y465" s="1" t="s">
        <v>161</v>
      </c>
      <c r="Z465" s="3">
        <v>8828</v>
      </c>
      <c r="AA465" s="4">
        <f t="shared" si="135"/>
        <v>99</v>
      </c>
      <c r="AB465" s="4">
        <f t="shared" si="138"/>
        <v>2440.2010378</v>
      </c>
      <c r="AC465" s="4">
        <f t="shared" si="139"/>
        <v>99</v>
      </c>
      <c r="AD465" s="4">
        <f t="shared" si="120"/>
        <v>99</v>
      </c>
      <c r="AE465" s="4">
        <v>99</v>
      </c>
      <c r="AF465" s="4">
        <v>99</v>
      </c>
      <c r="AG465" s="4">
        <f t="shared" si="136"/>
        <v>99</v>
      </c>
      <c r="AI465" t="e">
        <f t="shared" si="132"/>
        <v>#N/A</v>
      </c>
      <c r="AJ465">
        <v>1113</v>
      </c>
      <c r="AK465" s="2">
        <v>1113</v>
      </c>
      <c r="AL465" s="2">
        <f t="shared" si="137"/>
        <v>1113</v>
      </c>
      <c r="AM465" s="4"/>
      <c r="AN465" t="e">
        <f>VLOOKUP([1]!Tabelle13[[#This Row],[Vlookup this ID for freight costs]],$AL$2:$AL$6811,2,FALSE)</f>
        <v>#REF!</v>
      </c>
      <c r="AP465">
        <v>12.04</v>
      </c>
      <c r="AQ465">
        <v>12.04</v>
      </c>
      <c r="AR465" s="4">
        <v>31</v>
      </c>
      <c r="AS465" s="4">
        <v>10</v>
      </c>
      <c r="AT465" s="4">
        <v>2012</v>
      </c>
      <c r="AU465" s="4">
        <v>5</v>
      </c>
      <c r="AV465" s="4">
        <v>10</v>
      </c>
      <c r="AW465" s="4">
        <v>2012</v>
      </c>
      <c r="AX465" t="str">
        <f t="shared" si="133"/>
        <v>No Delay</v>
      </c>
      <c r="AY465">
        <f t="shared" si="134"/>
        <v>0</v>
      </c>
    </row>
    <row r="466" spans="1:51" x14ac:dyDescent="0.2">
      <c r="A466" s="3">
        <v>6431</v>
      </c>
      <c r="B466" s="1" t="s">
        <v>88</v>
      </c>
      <c r="C466" s="1" t="s">
        <v>89</v>
      </c>
      <c r="D466" s="1" t="s">
        <v>266</v>
      </c>
      <c r="E466" s="1" t="s">
        <v>53</v>
      </c>
      <c r="F466" s="1" t="s">
        <v>53</v>
      </c>
      <c r="G466" s="13" t="s">
        <v>740</v>
      </c>
      <c r="H466" s="12">
        <v>40049</v>
      </c>
      <c r="I466" s="12" t="s">
        <v>740</v>
      </c>
      <c r="J466" s="12">
        <v>40049</v>
      </c>
      <c r="K466" s="4">
        <v>1766</v>
      </c>
      <c r="L466" s="1" t="s">
        <v>146</v>
      </c>
      <c r="M466" s="1" t="s">
        <v>423</v>
      </c>
      <c r="N466" s="1" t="s">
        <v>550</v>
      </c>
      <c r="O466" s="1" t="s">
        <v>551</v>
      </c>
      <c r="P466">
        <v>300</v>
      </c>
      <c r="Q466">
        <v>50</v>
      </c>
      <c r="R466">
        <v>2055</v>
      </c>
      <c r="S466">
        <v>41.1</v>
      </c>
      <c r="T466">
        <v>0.14000000000000001</v>
      </c>
      <c r="U466">
        <f t="shared" si="130"/>
        <v>2055</v>
      </c>
      <c r="V466">
        <f t="shared" si="131"/>
        <v>15000</v>
      </c>
      <c r="W466" s="1" t="s">
        <v>552</v>
      </c>
      <c r="X466" s="1" t="s">
        <v>361</v>
      </c>
      <c r="Y466" s="1" t="s">
        <v>361</v>
      </c>
      <c r="Z466" s="3">
        <v>4931</v>
      </c>
      <c r="AA466" s="4">
        <f t="shared" si="135"/>
        <v>99</v>
      </c>
      <c r="AB466" s="4">
        <f t="shared" si="138"/>
        <v>2250.2275959999997</v>
      </c>
      <c r="AC466" s="4">
        <f t="shared" si="139"/>
        <v>99</v>
      </c>
      <c r="AD466" s="4">
        <f t="shared" si="120"/>
        <v>1734.5045881666667</v>
      </c>
      <c r="AE466" s="4">
        <v>99</v>
      </c>
      <c r="AF466" s="4">
        <v>99</v>
      </c>
      <c r="AG466" s="4">
        <f t="shared" si="136"/>
        <v>99</v>
      </c>
      <c r="AH466" s="4">
        <v>11894</v>
      </c>
      <c r="AI466">
        <f t="shared" si="132"/>
        <v>395</v>
      </c>
      <c r="AJ466">
        <v>1939.99</v>
      </c>
      <c r="AK466" s="2">
        <v>1939.99</v>
      </c>
      <c r="AL466" s="2">
        <f t="shared" si="137"/>
        <v>1939.99</v>
      </c>
      <c r="AM466" s="4"/>
      <c r="AN466" t="e">
        <f>VLOOKUP([1]!Tabelle13[[#This Row],[Vlookup this ID for freight costs]],$AL$2:$AL$6811,2,FALSE)</f>
        <v>#REF!</v>
      </c>
      <c r="AP466">
        <v>4.03</v>
      </c>
      <c r="AQ466">
        <v>4.03</v>
      </c>
      <c r="AR466" s="4">
        <v>24</v>
      </c>
      <c r="AS466" s="4">
        <v>8</v>
      </c>
      <c r="AT466" s="4">
        <v>2009</v>
      </c>
      <c r="AU466" s="4">
        <v>24</v>
      </c>
      <c r="AV466" s="4">
        <v>8</v>
      </c>
      <c r="AW466" s="4">
        <v>2009</v>
      </c>
      <c r="AX466" t="str">
        <f t="shared" si="133"/>
        <v>No Delay</v>
      </c>
      <c r="AY466">
        <f t="shared" si="134"/>
        <v>0</v>
      </c>
    </row>
    <row r="467" spans="1:51" x14ac:dyDescent="0.2">
      <c r="A467" s="3">
        <v>23050</v>
      </c>
      <c r="B467" s="1" t="s">
        <v>215</v>
      </c>
      <c r="C467" s="1" t="s">
        <v>89</v>
      </c>
      <c r="D467" s="1" t="s">
        <v>266</v>
      </c>
      <c r="E467" s="1" t="s">
        <v>53</v>
      </c>
      <c r="F467" s="1" t="s">
        <v>53</v>
      </c>
      <c r="G467" s="13" t="s">
        <v>741</v>
      </c>
      <c r="H467" s="12">
        <v>41093</v>
      </c>
      <c r="I467" s="12" t="s">
        <v>741</v>
      </c>
      <c r="J467" s="12">
        <v>41093</v>
      </c>
      <c r="K467" s="4">
        <v>4009</v>
      </c>
      <c r="L467" s="1" t="s">
        <v>146</v>
      </c>
      <c r="M467" s="1" t="s">
        <v>423</v>
      </c>
      <c r="N467" s="1" t="s">
        <v>424</v>
      </c>
      <c r="O467" s="1" t="s">
        <v>425</v>
      </c>
      <c r="P467">
        <v>60</v>
      </c>
      <c r="Q467">
        <v>760</v>
      </c>
      <c r="R467">
        <v>5206</v>
      </c>
      <c r="S467">
        <v>6.85</v>
      </c>
      <c r="T467">
        <v>0.11</v>
      </c>
      <c r="U467">
        <f t="shared" si="130"/>
        <v>5206</v>
      </c>
      <c r="V467">
        <f t="shared" si="131"/>
        <v>45600</v>
      </c>
      <c r="W467" s="1" t="s">
        <v>394</v>
      </c>
      <c r="X467" s="1" t="s">
        <v>112</v>
      </c>
      <c r="Y467" s="1" t="s">
        <v>112</v>
      </c>
      <c r="Z467" s="3">
        <v>5055</v>
      </c>
      <c r="AA467" s="4">
        <f t="shared" si="135"/>
        <v>99</v>
      </c>
      <c r="AB467" s="4">
        <f t="shared" si="138"/>
        <v>2328.1485339999999</v>
      </c>
      <c r="AC467" s="4">
        <f t="shared" si="139"/>
        <v>99</v>
      </c>
      <c r="AD467" s="4">
        <f t="shared" si="120"/>
        <v>131.66666666666666</v>
      </c>
      <c r="AE467" s="4">
        <v>99</v>
      </c>
      <c r="AF467" s="4">
        <v>99</v>
      </c>
      <c r="AG467" s="4">
        <f t="shared" si="136"/>
        <v>99</v>
      </c>
      <c r="AI467" t="e">
        <f t="shared" si="132"/>
        <v>#N/A</v>
      </c>
      <c r="AJ467">
        <v>1462.71</v>
      </c>
      <c r="AK467" s="2">
        <v>1462.71</v>
      </c>
      <c r="AL467" s="2">
        <f t="shared" si="137"/>
        <v>1462.71</v>
      </c>
      <c r="AM467" s="4"/>
      <c r="AN467" t="e">
        <f>VLOOKUP([1]!Tabelle13[[#This Row],[Vlookup this ID for freight costs]],$AL$2:$AL$6811,2,FALSE)</f>
        <v>#REF!</v>
      </c>
      <c r="AP467">
        <v>7.3</v>
      </c>
      <c r="AQ467">
        <v>7.3</v>
      </c>
      <c r="AR467" s="4">
        <v>3</v>
      </c>
      <c r="AS467" s="4">
        <v>7</v>
      </c>
      <c r="AT467" s="4">
        <v>2012</v>
      </c>
      <c r="AU467" s="4">
        <v>3</v>
      </c>
      <c r="AV467" s="4">
        <v>7</v>
      </c>
      <c r="AW467" s="4">
        <v>2012</v>
      </c>
      <c r="AX467" t="str">
        <f t="shared" si="133"/>
        <v>No Delay</v>
      </c>
      <c r="AY467">
        <f t="shared" si="134"/>
        <v>0</v>
      </c>
    </row>
    <row r="468" spans="1:51" x14ac:dyDescent="0.2">
      <c r="A468" s="3">
        <v>86106</v>
      </c>
      <c r="B468" s="1" t="s">
        <v>215</v>
      </c>
      <c r="C468" s="1" t="s">
        <v>89</v>
      </c>
      <c r="D468" s="1" t="s">
        <v>130</v>
      </c>
      <c r="E468" s="1" t="s">
        <v>101</v>
      </c>
      <c r="F468" s="1" t="s">
        <v>101</v>
      </c>
      <c r="G468" s="13" t="s">
        <v>534</v>
      </c>
      <c r="H468" s="12">
        <v>41912</v>
      </c>
      <c r="I468" s="12" t="s">
        <v>535</v>
      </c>
      <c r="J468" s="12">
        <v>41901</v>
      </c>
      <c r="K468" s="4">
        <v>5966</v>
      </c>
      <c r="L468" s="1" t="s">
        <v>146</v>
      </c>
      <c r="M468" s="1" t="s">
        <v>132</v>
      </c>
      <c r="N468" s="1" t="s">
        <v>742</v>
      </c>
      <c r="O468" s="1" t="s">
        <v>93</v>
      </c>
      <c r="P468">
        <v>240</v>
      </c>
      <c r="Q468">
        <v>106</v>
      </c>
      <c r="R468">
        <v>222.6</v>
      </c>
      <c r="S468">
        <v>2.1</v>
      </c>
      <c r="T468">
        <v>0.01</v>
      </c>
      <c r="U468">
        <f t="shared" si="130"/>
        <v>222.60000000000002</v>
      </c>
      <c r="V468">
        <f t="shared" si="131"/>
        <v>25440</v>
      </c>
      <c r="W468" s="1" t="s">
        <v>204</v>
      </c>
      <c r="X468" s="1" t="s">
        <v>1236</v>
      </c>
      <c r="Y468" s="1" t="s">
        <v>205</v>
      </c>
      <c r="Z468" s="3">
        <v>13184</v>
      </c>
      <c r="AA468" s="4">
        <f t="shared" si="135"/>
        <v>100</v>
      </c>
      <c r="AB468" s="4">
        <f t="shared" si="138"/>
        <v>2256.3734727999999</v>
      </c>
      <c r="AC468" s="4">
        <f t="shared" si="139"/>
        <v>100</v>
      </c>
      <c r="AD468" s="4">
        <f t="shared" si="120"/>
        <v>1195.899081</v>
      </c>
      <c r="AE468" s="3" t="s">
        <v>743</v>
      </c>
      <c r="AF468" s="3">
        <v>100</v>
      </c>
      <c r="AG468" s="4">
        <f>AI468</f>
        <v>100</v>
      </c>
      <c r="AH468" s="4">
        <v>83815</v>
      </c>
      <c r="AI468">
        <f t="shared" si="132"/>
        <v>100</v>
      </c>
      <c r="AJ468" t="s">
        <v>743</v>
      </c>
      <c r="AK468" s="2">
        <v>396.32</v>
      </c>
      <c r="AL468" s="2">
        <f>AN468</f>
        <v>396.32</v>
      </c>
      <c r="AM468" s="4">
        <v>83815</v>
      </c>
      <c r="AN468">
        <f>INDEX($AJ$2:$AJ$6811,MATCH(AM468,$A$2:$A$6811,0))</f>
        <v>396.32</v>
      </c>
      <c r="AP468">
        <v>0.23</v>
      </c>
      <c r="AQ468">
        <v>0.23</v>
      </c>
      <c r="AR468" s="4">
        <v>30</v>
      </c>
      <c r="AS468" s="4">
        <v>9</v>
      </c>
      <c r="AT468" s="4">
        <v>2014</v>
      </c>
      <c r="AU468" s="4">
        <v>19</v>
      </c>
      <c r="AV468" s="4">
        <v>9</v>
      </c>
      <c r="AW468" s="4">
        <v>2014</v>
      </c>
      <c r="AX468" t="str">
        <f t="shared" si="133"/>
        <v>No Delay</v>
      </c>
      <c r="AY468">
        <f t="shared" si="134"/>
        <v>0</v>
      </c>
    </row>
    <row r="469" spans="1:51" x14ac:dyDescent="0.2">
      <c r="A469" s="3">
        <v>83815</v>
      </c>
      <c r="B469" s="1" t="s">
        <v>215</v>
      </c>
      <c r="C469" s="1" t="s">
        <v>89</v>
      </c>
      <c r="D469" s="1" t="s">
        <v>130</v>
      </c>
      <c r="E469" s="1" t="s">
        <v>101</v>
      </c>
      <c r="F469" s="1" t="s">
        <v>101</v>
      </c>
      <c r="G469" s="13" t="s">
        <v>534</v>
      </c>
      <c r="H469" s="12">
        <v>41912</v>
      </c>
      <c r="I469" s="12" t="s">
        <v>535</v>
      </c>
      <c r="J469" s="12">
        <v>41901</v>
      </c>
      <c r="K469" s="4">
        <v>5962</v>
      </c>
      <c r="L469" s="1" t="s">
        <v>146</v>
      </c>
      <c r="M469" s="1" t="s">
        <v>132</v>
      </c>
      <c r="N469" s="1" t="s">
        <v>742</v>
      </c>
      <c r="O469" s="1" t="s">
        <v>93</v>
      </c>
      <c r="P469">
        <v>240</v>
      </c>
      <c r="Q469">
        <v>156</v>
      </c>
      <c r="R469">
        <v>327.60000000000002</v>
      </c>
      <c r="S469">
        <v>2.1</v>
      </c>
      <c r="T469">
        <v>0.01</v>
      </c>
      <c r="U469">
        <f t="shared" si="130"/>
        <v>327.60000000000002</v>
      </c>
      <c r="V469">
        <f t="shared" si="131"/>
        <v>37440</v>
      </c>
      <c r="W469" s="1" t="s">
        <v>155</v>
      </c>
      <c r="X469" s="1" t="s">
        <v>1236</v>
      </c>
      <c r="Y469" s="1" t="s">
        <v>156</v>
      </c>
      <c r="Z469" s="3">
        <v>13090</v>
      </c>
      <c r="AA469" s="4">
        <f t="shared" si="135"/>
        <v>100</v>
      </c>
      <c r="AB469" s="4">
        <f t="shared" si="138"/>
        <v>2261.8608627999997</v>
      </c>
      <c r="AC469" s="4">
        <f t="shared" si="139"/>
        <v>100</v>
      </c>
      <c r="AD469" s="4">
        <f t="shared" si="120"/>
        <v>539.87950433333333</v>
      </c>
      <c r="AE469" s="4">
        <v>100</v>
      </c>
      <c r="AF469" s="4">
        <v>100</v>
      </c>
      <c r="AG469" s="4">
        <f t="shared" ref="AG469:AG482" si="140">AE469</f>
        <v>100</v>
      </c>
      <c r="AI469" t="e">
        <f t="shared" si="132"/>
        <v>#N/A</v>
      </c>
      <c r="AJ469">
        <v>396.32</v>
      </c>
      <c r="AK469" s="2">
        <v>396.32</v>
      </c>
      <c r="AL469" s="2">
        <f t="shared" ref="AL469:AL482" si="141">AJ469</f>
        <v>396.32</v>
      </c>
      <c r="AM469" s="4"/>
      <c r="AN469" t="e">
        <f>VLOOKUP([1]!Tabelle13[[#This Row],[Vlookup this ID for freight costs]],$AL$2:$AL$6811,2,FALSE)</f>
        <v>#REF!</v>
      </c>
      <c r="AP469">
        <v>0.34</v>
      </c>
      <c r="AQ469">
        <v>0.34</v>
      </c>
      <c r="AR469" s="4">
        <v>30</v>
      </c>
      <c r="AS469" s="4">
        <v>9</v>
      </c>
      <c r="AT469" s="4">
        <v>2014</v>
      </c>
      <c r="AU469" s="4">
        <v>19</v>
      </c>
      <c r="AV469" s="4">
        <v>9</v>
      </c>
      <c r="AW469" s="4">
        <v>2014</v>
      </c>
      <c r="AX469" t="str">
        <f t="shared" si="133"/>
        <v>No Delay</v>
      </c>
      <c r="AY469">
        <f t="shared" si="134"/>
        <v>0</v>
      </c>
    </row>
    <row r="470" spans="1:51" x14ac:dyDescent="0.2">
      <c r="A470" s="3">
        <v>82924</v>
      </c>
      <c r="B470" s="1" t="s">
        <v>151</v>
      </c>
      <c r="C470" s="1" t="s">
        <v>65</v>
      </c>
      <c r="D470" s="1" t="s">
        <v>130</v>
      </c>
      <c r="E470" s="1" t="s">
        <v>152</v>
      </c>
      <c r="F470" s="1" t="s">
        <v>152</v>
      </c>
      <c r="G470" s="13" t="s">
        <v>744</v>
      </c>
      <c r="H470" s="12">
        <v>40500</v>
      </c>
      <c r="I470" s="12" t="s">
        <v>507</v>
      </c>
      <c r="J470" s="12">
        <v>40492</v>
      </c>
      <c r="K470" s="4">
        <v>2827</v>
      </c>
      <c r="L470" s="1" t="s">
        <v>146</v>
      </c>
      <c r="M470" s="1" t="s">
        <v>132</v>
      </c>
      <c r="N470" s="1" t="s">
        <v>292</v>
      </c>
      <c r="O470" s="1" t="s">
        <v>93</v>
      </c>
      <c r="P470">
        <v>30</v>
      </c>
      <c r="Q470">
        <v>1000</v>
      </c>
      <c r="R470">
        <v>19920</v>
      </c>
      <c r="S470">
        <v>19.920000000000002</v>
      </c>
      <c r="T470">
        <v>0.66</v>
      </c>
      <c r="U470">
        <f t="shared" si="130"/>
        <v>19920</v>
      </c>
      <c r="V470">
        <f t="shared" si="131"/>
        <v>30000</v>
      </c>
      <c r="W470" s="1" t="s">
        <v>160</v>
      </c>
      <c r="X470" s="1" t="s">
        <v>1236</v>
      </c>
      <c r="Y470" s="1" t="s">
        <v>161</v>
      </c>
      <c r="Z470" s="3">
        <v>7348</v>
      </c>
      <c r="AA470" s="4">
        <f t="shared" si="135"/>
        <v>101</v>
      </c>
      <c r="AB470" s="4">
        <f t="shared" si="138"/>
        <v>2354.488006</v>
      </c>
      <c r="AC470" s="4">
        <f t="shared" si="139"/>
        <v>101</v>
      </c>
      <c r="AD470" s="4">
        <f t="shared" si="120"/>
        <v>1357.5831172173912</v>
      </c>
      <c r="AE470" s="4">
        <v>101</v>
      </c>
      <c r="AF470" s="4">
        <v>101</v>
      </c>
      <c r="AG470" s="4">
        <f t="shared" si="140"/>
        <v>101</v>
      </c>
      <c r="AI470" t="e">
        <f t="shared" si="132"/>
        <v>#N/A</v>
      </c>
      <c r="AJ470">
        <v>20264.93</v>
      </c>
      <c r="AK470" s="2">
        <v>20264.93</v>
      </c>
      <c r="AL470" s="2">
        <f t="shared" si="141"/>
        <v>20264.93</v>
      </c>
      <c r="AM470" s="4"/>
      <c r="AN470" t="e">
        <f>VLOOKUP([1]!Tabelle13[[#This Row],[Vlookup this ID for freight costs]],$AL$2:$AL$6811,2,FALSE)</f>
        <v>#REF!</v>
      </c>
      <c r="AP470">
        <v>42.95</v>
      </c>
      <c r="AQ470">
        <v>42.95</v>
      </c>
      <c r="AR470" s="4">
        <v>18</v>
      </c>
      <c r="AS470" s="4">
        <v>11</v>
      </c>
      <c r="AT470" s="4">
        <v>2010</v>
      </c>
      <c r="AU470" s="4">
        <v>10</v>
      </c>
      <c r="AV470" s="4">
        <v>11</v>
      </c>
      <c r="AW470" s="4">
        <v>2010</v>
      </c>
      <c r="AX470" t="str">
        <f t="shared" si="133"/>
        <v>No Delay</v>
      </c>
      <c r="AY470">
        <f t="shared" si="134"/>
        <v>0</v>
      </c>
    </row>
    <row r="471" spans="1:51" x14ac:dyDescent="0.2">
      <c r="A471" s="3">
        <v>10736</v>
      </c>
      <c r="B471" s="1" t="s">
        <v>144</v>
      </c>
      <c r="C471" s="1" t="s">
        <v>65</v>
      </c>
      <c r="D471" s="1" t="s">
        <v>130</v>
      </c>
      <c r="E471" s="1" t="s">
        <v>53</v>
      </c>
      <c r="F471" s="1" t="s">
        <v>53</v>
      </c>
      <c r="G471" s="13" t="s">
        <v>745</v>
      </c>
      <c r="H471" s="12">
        <v>39860</v>
      </c>
      <c r="I471" s="12" t="s">
        <v>745</v>
      </c>
      <c r="J471" s="12">
        <v>39860</v>
      </c>
      <c r="K471" s="4">
        <v>1356</v>
      </c>
      <c r="L471" s="1" t="s">
        <v>146</v>
      </c>
      <c r="M471" s="1" t="s">
        <v>132</v>
      </c>
      <c r="N471" s="1" t="s">
        <v>275</v>
      </c>
      <c r="O471" s="1" t="s">
        <v>93</v>
      </c>
      <c r="P471">
        <v>60</v>
      </c>
      <c r="Q471">
        <v>1116</v>
      </c>
      <c r="R471">
        <v>10434.6</v>
      </c>
      <c r="S471">
        <v>9.35</v>
      </c>
      <c r="T471">
        <v>0.16</v>
      </c>
      <c r="U471">
        <f t="shared" si="130"/>
        <v>10434.6</v>
      </c>
      <c r="V471">
        <f t="shared" si="131"/>
        <v>66960</v>
      </c>
      <c r="W471" s="1" t="s">
        <v>155</v>
      </c>
      <c r="X471" s="1" t="s">
        <v>1236</v>
      </c>
      <c r="Y471" s="1" t="s">
        <v>156</v>
      </c>
      <c r="Z471" s="3">
        <v>7726</v>
      </c>
      <c r="AA471" s="4">
        <f t="shared" si="135"/>
        <v>102</v>
      </c>
      <c r="AB471" s="4">
        <f t="shared" si="138"/>
        <v>2367.2187507999997</v>
      </c>
      <c r="AC471" s="4">
        <f t="shared" si="139"/>
        <v>102</v>
      </c>
      <c r="AD471" s="4">
        <f t="shared" ref="AD471:AD534" si="142">AVERAGEIFS($AA$2:$AA$6811,$L$2:$L$6811,L471,$V$2:$V$6811,"&gt;="&amp;(V471-100), $V$2:$V$6811,"&lt;="&amp;(V471+100),$AA$2:$AA$6811,"&gt;"&amp;1)</f>
        <v>89</v>
      </c>
      <c r="AE471" s="4">
        <v>102</v>
      </c>
      <c r="AF471" s="4">
        <v>102</v>
      </c>
      <c r="AG471" s="4">
        <f t="shared" si="140"/>
        <v>102</v>
      </c>
      <c r="AH471" s="4">
        <v>83009</v>
      </c>
      <c r="AI471">
        <f t="shared" si="132"/>
        <v>27345</v>
      </c>
      <c r="AJ471">
        <v>3680.33</v>
      </c>
      <c r="AK471" s="2">
        <v>3680.33</v>
      </c>
      <c r="AL471" s="2">
        <f t="shared" si="141"/>
        <v>3680.33</v>
      </c>
      <c r="AM471" s="4"/>
      <c r="AN471" t="e">
        <f>VLOOKUP([1]!Tabelle13[[#This Row],[Vlookup this ID for freight costs]],$AL$2:$AL$6811,2,FALSE)</f>
        <v>#REF!</v>
      </c>
      <c r="AP471">
        <v>20.45</v>
      </c>
      <c r="AQ471">
        <v>20.45</v>
      </c>
      <c r="AR471" s="4">
        <v>16</v>
      </c>
      <c r="AS471" s="4">
        <v>2</v>
      </c>
      <c r="AT471" s="4">
        <v>2009</v>
      </c>
      <c r="AU471" s="4">
        <v>16</v>
      </c>
      <c r="AV471" s="4">
        <v>2</v>
      </c>
      <c r="AW471" s="4">
        <v>2009</v>
      </c>
      <c r="AX471" t="str">
        <f t="shared" si="133"/>
        <v>No Delay</v>
      </c>
      <c r="AY471">
        <f t="shared" si="134"/>
        <v>0</v>
      </c>
    </row>
    <row r="472" spans="1:51" x14ac:dyDescent="0.2">
      <c r="A472" s="3">
        <v>83898</v>
      </c>
      <c r="B472" s="1" t="s">
        <v>386</v>
      </c>
      <c r="C472" s="1" t="s">
        <v>73</v>
      </c>
      <c r="D472" s="1" t="s">
        <v>130</v>
      </c>
      <c r="E472" s="1" t="s">
        <v>101</v>
      </c>
      <c r="F472" s="1" t="s">
        <v>101</v>
      </c>
      <c r="G472" s="13" t="s">
        <v>746</v>
      </c>
      <c r="H472" s="12">
        <v>42124</v>
      </c>
      <c r="I472" s="12" t="s">
        <v>747</v>
      </c>
      <c r="J472" s="12">
        <v>42082</v>
      </c>
      <c r="K472" s="4">
        <v>6400</v>
      </c>
      <c r="L472" s="1" t="s">
        <v>146</v>
      </c>
      <c r="M472" s="1" t="s">
        <v>132</v>
      </c>
      <c r="N472" s="1" t="s">
        <v>280</v>
      </c>
      <c r="O472" s="1" t="s">
        <v>93</v>
      </c>
      <c r="P472">
        <v>30</v>
      </c>
      <c r="Q472">
        <v>1087</v>
      </c>
      <c r="R472">
        <v>14294.05</v>
      </c>
      <c r="S472">
        <v>13.15</v>
      </c>
      <c r="T472">
        <v>0.44</v>
      </c>
      <c r="U472">
        <f t="shared" si="130"/>
        <v>14294.050000000001</v>
      </c>
      <c r="V472">
        <f t="shared" si="131"/>
        <v>32610</v>
      </c>
      <c r="W472" s="1" t="s">
        <v>160</v>
      </c>
      <c r="X472" s="1" t="s">
        <v>1236</v>
      </c>
      <c r="Y472" s="1" t="s">
        <v>161</v>
      </c>
      <c r="Z472" s="3">
        <v>14451</v>
      </c>
      <c r="AA472" s="4">
        <f t="shared" si="135"/>
        <v>102</v>
      </c>
      <c r="AB472" s="4">
        <f t="shared" si="138"/>
        <v>2364.0360645999999</v>
      </c>
      <c r="AC472" s="4">
        <f t="shared" si="139"/>
        <v>102</v>
      </c>
      <c r="AD472" s="4">
        <f t="shared" si="142"/>
        <v>1203.4837210000001</v>
      </c>
      <c r="AE472" s="4">
        <v>102</v>
      </c>
      <c r="AF472" s="4">
        <v>102</v>
      </c>
      <c r="AG472" s="4">
        <f t="shared" si="140"/>
        <v>102</v>
      </c>
      <c r="AI472" t="e">
        <f t="shared" si="132"/>
        <v>#N/A</v>
      </c>
      <c r="AJ472">
        <v>129.75</v>
      </c>
      <c r="AK472" s="2">
        <v>129.75</v>
      </c>
      <c r="AL472" s="2">
        <f t="shared" si="141"/>
        <v>129.75</v>
      </c>
      <c r="AM472" s="4"/>
      <c r="AN472" t="e">
        <f>VLOOKUP([1]!Tabelle13[[#This Row],[Vlookup this ID for freight costs]],$AL$2:$AL$6811,2,FALSE)</f>
        <v>#REF!</v>
      </c>
      <c r="AP472">
        <v>14.69</v>
      </c>
      <c r="AQ472">
        <v>14.69</v>
      </c>
      <c r="AR472" s="4">
        <v>30</v>
      </c>
      <c r="AS472" s="4">
        <v>4</v>
      </c>
      <c r="AT472" s="4">
        <v>2015</v>
      </c>
      <c r="AU472" s="4">
        <v>19</v>
      </c>
      <c r="AV472" s="4">
        <v>4</v>
      </c>
      <c r="AW472" s="4">
        <v>2015</v>
      </c>
      <c r="AX472" t="str">
        <f t="shared" si="133"/>
        <v>No Delay</v>
      </c>
      <c r="AY472">
        <f t="shared" si="134"/>
        <v>0</v>
      </c>
    </row>
    <row r="473" spans="1:51" x14ac:dyDescent="0.2">
      <c r="A473" s="3">
        <v>86040</v>
      </c>
      <c r="B473" s="1" t="s">
        <v>368</v>
      </c>
      <c r="C473" s="1" t="s">
        <v>73</v>
      </c>
      <c r="D473" s="1" t="s">
        <v>130</v>
      </c>
      <c r="E473" s="1" t="s">
        <v>53</v>
      </c>
      <c r="F473" s="1" t="s">
        <v>53</v>
      </c>
      <c r="G473" s="13" t="s">
        <v>748</v>
      </c>
      <c r="H473" s="12">
        <v>41669</v>
      </c>
      <c r="I473" s="12" t="s">
        <v>749</v>
      </c>
      <c r="J473" s="12">
        <v>41694</v>
      </c>
      <c r="K473" s="4">
        <v>5326</v>
      </c>
      <c r="L473" s="1" t="s">
        <v>146</v>
      </c>
      <c r="M473" s="1" t="s">
        <v>132</v>
      </c>
      <c r="N473" s="1" t="s">
        <v>434</v>
      </c>
      <c r="O473" s="1" t="s">
        <v>93</v>
      </c>
      <c r="P473">
        <v>60</v>
      </c>
      <c r="Q473">
        <v>2088</v>
      </c>
      <c r="R473">
        <v>8352</v>
      </c>
      <c r="S473">
        <v>4</v>
      </c>
      <c r="T473">
        <v>7.0000000000000007E-2</v>
      </c>
      <c r="U473">
        <f t="shared" si="130"/>
        <v>8352</v>
      </c>
      <c r="V473">
        <f t="shared" si="131"/>
        <v>125280</v>
      </c>
      <c r="W473" s="1" t="s">
        <v>155</v>
      </c>
      <c r="X473" s="1" t="s">
        <v>1236</v>
      </c>
      <c r="Y473" s="1" t="s">
        <v>156</v>
      </c>
      <c r="Z473" s="3">
        <v>6817</v>
      </c>
      <c r="AA473" s="4">
        <f t="shared" si="135"/>
        <v>102</v>
      </c>
      <c r="AB473" s="4">
        <f t="shared" si="138"/>
        <v>2473.8936124000002</v>
      </c>
      <c r="AC473" s="4">
        <f t="shared" si="139"/>
        <v>102</v>
      </c>
      <c r="AD473" s="4">
        <f t="shared" si="142"/>
        <v>102</v>
      </c>
      <c r="AE473" s="4">
        <v>102</v>
      </c>
      <c r="AF473" s="4">
        <v>102</v>
      </c>
      <c r="AG473" s="4">
        <f t="shared" si="140"/>
        <v>102</v>
      </c>
      <c r="AI473" t="e">
        <f t="shared" si="132"/>
        <v>#N/A</v>
      </c>
      <c r="AJ473">
        <v>2021.95</v>
      </c>
      <c r="AK473" s="2">
        <v>2021.95</v>
      </c>
      <c r="AL473" s="2">
        <f t="shared" si="141"/>
        <v>2021.95</v>
      </c>
      <c r="AM473" s="4"/>
      <c r="AN473" t="e">
        <f>VLOOKUP([1]!Tabelle13[[#This Row],[Vlookup this ID for freight costs]],$AL$2:$AL$6811,2,FALSE)</f>
        <v>#REF!</v>
      </c>
      <c r="AP473">
        <v>8.59</v>
      </c>
      <c r="AQ473">
        <v>8.59</v>
      </c>
      <c r="AR473" s="4">
        <v>30</v>
      </c>
      <c r="AS473" s="4">
        <v>1</v>
      </c>
      <c r="AT473" s="4">
        <v>2014</v>
      </c>
      <c r="AU473" s="4">
        <v>24</v>
      </c>
      <c r="AV473" s="4">
        <v>2</v>
      </c>
      <c r="AW473" s="4">
        <v>2014</v>
      </c>
      <c r="AX473" t="str">
        <f t="shared" si="133"/>
        <v>Delay</v>
      </c>
      <c r="AY473">
        <f t="shared" si="134"/>
        <v>25</v>
      </c>
    </row>
    <row r="474" spans="1:51" x14ac:dyDescent="0.2">
      <c r="A474" s="3">
        <v>35323</v>
      </c>
      <c r="B474" s="1" t="s">
        <v>215</v>
      </c>
      <c r="C474" s="1" t="s">
        <v>89</v>
      </c>
      <c r="D474" s="1" t="s">
        <v>266</v>
      </c>
      <c r="E474" s="1" t="s">
        <v>53</v>
      </c>
      <c r="F474" s="1" t="s">
        <v>53</v>
      </c>
      <c r="G474" s="13" t="s">
        <v>750</v>
      </c>
      <c r="H474" s="12">
        <v>41564</v>
      </c>
      <c r="I474" s="12" t="s">
        <v>751</v>
      </c>
      <c r="J474" s="12">
        <v>41575</v>
      </c>
      <c r="K474" s="4">
        <v>4994</v>
      </c>
      <c r="L474" s="1" t="s">
        <v>146</v>
      </c>
      <c r="M474" s="1" t="s">
        <v>423</v>
      </c>
      <c r="N474" s="1" t="s">
        <v>424</v>
      </c>
      <c r="O474" s="1" t="s">
        <v>425</v>
      </c>
      <c r="P474">
        <v>60</v>
      </c>
      <c r="Q474">
        <v>780</v>
      </c>
      <c r="R474">
        <v>5343</v>
      </c>
      <c r="S474">
        <v>6.85</v>
      </c>
      <c r="T474">
        <v>0.11</v>
      </c>
      <c r="U474">
        <f t="shared" si="130"/>
        <v>5343</v>
      </c>
      <c r="V474">
        <f t="shared" si="131"/>
        <v>46800</v>
      </c>
      <c r="W474" s="1" t="s">
        <v>394</v>
      </c>
      <c r="X474" s="1" t="s">
        <v>112</v>
      </c>
      <c r="Y474" s="1" t="s">
        <v>112</v>
      </c>
      <c r="Z474" s="3">
        <v>5055</v>
      </c>
      <c r="AA474" s="4">
        <f t="shared" si="135"/>
        <v>102</v>
      </c>
      <c r="AB474" s="4">
        <f t="shared" si="138"/>
        <v>2330.3434899999997</v>
      </c>
      <c r="AC474" s="4">
        <f t="shared" si="139"/>
        <v>102</v>
      </c>
      <c r="AD474" s="4">
        <f t="shared" si="142"/>
        <v>144</v>
      </c>
      <c r="AE474" s="4">
        <v>102</v>
      </c>
      <c r="AF474" s="4">
        <v>102</v>
      </c>
      <c r="AG474" s="4">
        <f t="shared" si="140"/>
        <v>102</v>
      </c>
      <c r="AI474" t="e">
        <f t="shared" si="132"/>
        <v>#N/A</v>
      </c>
      <c r="AJ474">
        <v>1743.84</v>
      </c>
      <c r="AK474" s="2">
        <v>1743.84</v>
      </c>
      <c r="AL474" s="2">
        <f t="shared" si="141"/>
        <v>1743.84</v>
      </c>
      <c r="AM474" s="4"/>
      <c r="AN474" t="e">
        <f>VLOOKUP([1]!Tabelle13[[#This Row],[Vlookup this ID for freight costs]],$AL$2:$AL$6811,2,FALSE)</f>
        <v>#REF!</v>
      </c>
      <c r="AP474">
        <v>6.61</v>
      </c>
      <c r="AQ474">
        <v>6.61</v>
      </c>
      <c r="AR474" s="4">
        <v>17</v>
      </c>
      <c r="AS474" s="4">
        <v>10</v>
      </c>
      <c r="AT474" s="4">
        <v>2013</v>
      </c>
      <c r="AU474" s="4">
        <v>28</v>
      </c>
      <c r="AV474" s="4">
        <v>10</v>
      </c>
      <c r="AW474" s="4">
        <v>2013</v>
      </c>
      <c r="AX474" t="str">
        <f t="shared" si="133"/>
        <v>Delay</v>
      </c>
      <c r="AY474">
        <f t="shared" si="134"/>
        <v>11</v>
      </c>
    </row>
    <row r="475" spans="1:51" x14ac:dyDescent="0.2">
      <c r="A475" s="3">
        <v>21125</v>
      </c>
      <c r="B475" s="1" t="s">
        <v>140</v>
      </c>
      <c r="C475" s="1" t="s">
        <v>99</v>
      </c>
      <c r="D475" s="1" t="s">
        <v>52</v>
      </c>
      <c r="E475" s="1" t="s">
        <v>53</v>
      </c>
      <c r="F475" s="1" t="s">
        <v>53</v>
      </c>
      <c r="G475" s="13" t="s">
        <v>455</v>
      </c>
      <c r="H475" s="12">
        <v>40612</v>
      </c>
      <c r="I475" s="12" t="s">
        <v>455</v>
      </c>
      <c r="J475" s="12">
        <v>40612</v>
      </c>
      <c r="K475" s="4">
        <v>3062</v>
      </c>
      <c r="L475" s="1" t="s">
        <v>146</v>
      </c>
      <c r="M475" s="1" t="s">
        <v>211</v>
      </c>
      <c r="N475" s="1" t="s">
        <v>212</v>
      </c>
      <c r="O475" s="1" t="s">
        <v>93</v>
      </c>
      <c r="P475">
        <v>60</v>
      </c>
      <c r="Q475">
        <v>1135</v>
      </c>
      <c r="R475">
        <v>29612.15</v>
      </c>
      <c r="S475">
        <v>26.09</v>
      </c>
      <c r="T475">
        <v>0.43</v>
      </c>
      <c r="U475">
        <f t="shared" si="130"/>
        <v>29612.15</v>
      </c>
      <c r="V475">
        <f t="shared" si="131"/>
        <v>68100</v>
      </c>
      <c r="W475" s="1" t="s">
        <v>213</v>
      </c>
      <c r="X475" s="1" t="s">
        <v>1236</v>
      </c>
      <c r="Y475" s="1" t="s">
        <v>161</v>
      </c>
      <c r="Z475" s="3">
        <v>5308</v>
      </c>
      <c r="AA475" s="4">
        <f t="shared" si="135"/>
        <v>103</v>
      </c>
      <c r="AB475" s="4">
        <f t="shared" si="138"/>
        <v>2369.3039589999998</v>
      </c>
      <c r="AC475" s="4">
        <f t="shared" si="139"/>
        <v>103</v>
      </c>
      <c r="AD475" s="4">
        <f t="shared" si="142"/>
        <v>919.5</v>
      </c>
      <c r="AE475" s="4">
        <v>103</v>
      </c>
      <c r="AF475" s="4">
        <v>103</v>
      </c>
      <c r="AG475" s="4">
        <f t="shared" si="140"/>
        <v>103</v>
      </c>
      <c r="AI475" t="e">
        <f t="shared" si="132"/>
        <v>#N/A</v>
      </c>
      <c r="AJ475">
        <v>1308.4000000000001</v>
      </c>
      <c r="AK475" s="2">
        <v>1308.4000000000001</v>
      </c>
      <c r="AL475" s="2">
        <f t="shared" si="141"/>
        <v>1308.4000000000001</v>
      </c>
      <c r="AM475" s="4"/>
      <c r="AN475" t="e">
        <f>VLOOKUP([1]!Tabelle13[[#This Row],[Vlookup this ID for freight costs]],$AL$2:$AL$6811,2,FALSE)</f>
        <v>#REF!</v>
      </c>
      <c r="AP475">
        <v>48.86</v>
      </c>
      <c r="AQ475">
        <v>48.86</v>
      </c>
      <c r="AR475" s="4">
        <v>10</v>
      </c>
      <c r="AS475" s="4">
        <v>4</v>
      </c>
      <c r="AT475" s="4">
        <v>2011</v>
      </c>
      <c r="AU475" s="4">
        <v>10</v>
      </c>
      <c r="AV475" s="4">
        <v>4</v>
      </c>
      <c r="AW475" s="4">
        <v>2011</v>
      </c>
      <c r="AX475" t="str">
        <f t="shared" si="133"/>
        <v>No Delay</v>
      </c>
      <c r="AY475">
        <f t="shared" si="134"/>
        <v>0</v>
      </c>
    </row>
    <row r="476" spans="1:51" x14ac:dyDescent="0.2">
      <c r="A476" s="3">
        <v>85187</v>
      </c>
      <c r="B476" s="1" t="s">
        <v>258</v>
      </c>
      <c r="C476" s="1" t="s">
        <v>73</v>
      </c>
      <c r="D476" s="1" t="s">
        <v>130</v>
      </c>
      <c r="E476" s="1" t="s">
        <v>101</v>
      </c>
      <c r="F476" s="1" t="s">
        <v>101</v>
      </c>
      <c r="G476" s="13" t="s">
        <v>752</v>
      </c>
      <c r="H476" s="12">
        <v>40632</v>
      </c>
      <c r="I476" s="12" t="s">
        <v>323</v>
      </c>
      <c r="J476" s="12">
        <v>40707</v>
      </c>
      <c r="K476" s="4">
        <v>3256</v>
      </c>
      <c r="L476" s="1" t="s">
        <v>146</v>
      </c>
      <c r="M476" s="1" t="s">
        <v>132</v>
      </c>
      <c r="N476" s="1" t="s">
        <v>218</v>
      </c>
      <c r="O476" s="1" t="s">
        <v>93</v>
      </c>
      <c r="P476">
        <v>90</v>
      </c>
      <c r="Q476">
        <v>811</v>
      </c>
      <c r="R476">
        <v>7874.81</v>
      </c>
      <c r="S476">
        <v>9.7100000000000009</v>
      </c>
      <c r="T476">
        <v>0.11</v>
      </c>
      <c r="U476">
        <f t="shared" si="130"/>
        <v>7874.81</v>
      </c>
      <c r="V476">
        <f t="shared" si="131"/>
        <v>72990</v>
      </c>
      <c r="W476" s="1" t="s">
        <v>155</v>
      </c>
      <c r="X476" s="1" t="s">
        <v>1236</v>
      </c>
      <c r="Y476" s="1" t="s">
        <v>156</v>
      </c>
      <c r="Z476" s="3">
        <v>14969</v>
      </c>
      <c r="AA476" s="4">
        <f t="shared" si="135"/>
        <v>103</v>
      </c>
      <c r="AB476" s="4">
        <f t="shared" si="138"/>
        <v>2333.7456717999999</v>
      </c>
      <c r="AC476" s="4">
        <f t="shared" si="139"/>
        <v>103</v>
      </c>
      <c r="AD476" s="4">
        <f t="shared" si="142"/>
        <v>2243.6666666666665</v>
      </c>
      <c r="AE476" s="4">
        <v>103</v>
      </c>
      <c r="AF476" s="4">
        <v>103</v>
      </c>
      <c r="AG476" s="4">
        <f t="shared" si="140"/>
        <v>103</v>
      </c>
      <c r="AI476" t="e">
        <f t="shared" si="132"/>
        <v>#N/A</v>
      </c>
      <c r="AJ476">
        <v>1224.02</v>
      </c>
      <c r="AK476" s="2">
        <v>1224.02</v>
      </c>
      <c r="AL476" s="2">
        <f t="shared" si="141"/>
        <v>1224.02</v>
      </c>
      <c r="AM476" s="4"/>
      <c r="AN476" t="e">
        <f>VLOOKUP([1]!Tabelle13[[#This Row],[Vlookup this ID for freight costs]],$AL$2:$AL$6811,2,FALSE)</f>
        <v>#REF!</v>
      </c>
      <c r="AP476">
        <v>16.98</v>
      </c>
      <c r="AQ476">
        <v>16.98</v>
      </c>
      <c r="AR476" s="4">
        <v>30</v>
      </c>
      <c r="AS476" s="4">
        <v>4</v>
      </c>
      <c r="AT476" s="4">
        <v>2011</v>
      </c>
      <c r="AU476" s="4">
        <v>13</v>
      </c>
      <c r="AV476" s="4">
        <v>6</v>
      </c>
      <c r="AW476" s="4">
        <v>2011</v>
      </c>
      <c r="AX476" t="str">
        <f t="shared" si="133"/>
        <v>Delay</v>
      </c>
      <c r="AY476">
        <f t="shared" si="134"/>
        <v>75</v>
      </c>
    </row>
    <row r="477" spans="1:51" x14ac:dyDescent="0.2">
      <c r="A477" s="3">
        <v>64615</v>
      </c>
      <c r="B477" s="1" t="s">
        <v>175</v>
      </c>
      <c r="C477" s="1" t="s">
        <v>165</v>
      </c>
      <c r="D477" s="1" t="s">
        <v>266</v>
      </c>
      <c r="E477" s="1" t="s">
        <v>53</v>
      </c>
      <c r="F477" s="1" t="s">
        <v>53</v>
      </c>
      <c r="G477" s="13" t="s">
        <v>753</v>
      </c>
      <c r="H477" s="12">
        <v>41877</v>
      </c>
      <c r="I477" s="12" t="s">
        <v>753</v>
      </c>
      <c r="J477" s="12">
        <v>41877</v>
      </c>
      <c r="K477" s="4">
        <v>5761</v>
      </c>
      <c r="L477" s="1" t="s">
        <v>146</v>
      </c>
      <c r="M477" s="1" t="s">
        <v>423</v>
      </c>
      <c r="N477" s="1" t="s">
        <v>424</v>
      </c>
      <c r="O477" s="1" t="s">
        <v>425</v>
      </c>
      <c r="P477">
        <v>60</v>
      </c>
      <c r="Q477">
        <v>579</v>
      </c>
      <c r="R477">
        <v>3966.15</v>
      </c>
      <c r="S477">
        <v>6.85</v>
      </c>
      <c r="T477">
        <v>0.11</v>
      </c>
      <c r="U477">
        <f t="shared" si="130"/>
        <v>3966.1499999999996</v>
      </c>
      <c r="V477">
        <f t="shared" si="131"/>
        <v>34740</v>
      </c>
      <c r="W477" s="1" t="s">
        <v>394</v>
      </c>
      <c r="X477" s="1" t="s">
        <v>112</v>
      </c>
      <c r="Y477" s="1" t="s">
        <v>112</v>
      </c>
      <c r="Z477" s="3">
        <v>5956</v>
      </c>
      <c r="AA477" s="4">
        <f t="shared" si="135"/>
        <v>103</v>
      </c>
      <c r="AB477" s="4">
        <f t="shared" si="138"/>
        <v>2308.2841822</v>
      </c>
      <c r="AC477" s="4">
        <f t="shared" si="139"/>
        <v>103</v>
      </c>
      <c r="AD477" s="4">
        <f t="shared" si="142"/>
        <v>1224.2947633333333</v>
      </c>
      <c r="AE477" s="4">
        <v>103</v>
      </c>
      <c r="AF477" s="4">
        <v>103</v>
      </c>
      <c r="AG477" s="4">
        <f t="shared" si="140"/>
        <v>103</v>
      </c>
      <c r="AI477" t="e">
        <f t="shared" si="132"/>
        <v>#N/A</v>
      </c>
      <c r="AJ477">
        <v>1393.29</v>
      </c>
      <c r="AK477" s="2">
        <v>1393.29</v>
      </c>
      <c r="AL477" s="2">
        <f t="shared" si="141"/>
        <v>1393.29</v>
      </c>
      <c r="AM477" s="4"/>
      <c r="AN477" t="e">
        <f>VLOOKUP([1]!Tabelle13[[#This Row],[Vlookup this ID for freight costs]],$AL$2:$AL$6811,2,FALSE)</f>
        <v>#REF!</v>
      </c>
      <c r="AP477">
        <v>4.08</v>
      </c>
      <c r="AQ477">
        <v>4.08</v>
      </c>
      <c r="AR477" s="4">
        <v>26</v>
      </c>
      <c r="AS477" s="4">
        <v>8</v>
      </c>
      <c r="AT477" s="4">
        <v>2014</v>
      </c>
      <c r="AU477" s="4">
        <v>26</v>
      </c>
      <c r="AV477" s="4">
        <v>8</v>
      </c>
      <c r="AW477" s="4">
        <v>2014</v>
      </c>
      <c r="AX477" t="str">
        <f t="shared" si="133"/>
        <v>No Delay</v>
      </c>
      <c r="AY477">
        <f t="shared" si="134"/>
        <v>0</v>
      </c>
    </row>
    <row r="478" spans="1:51" x14ac:dyDescent="0.2">
      <c r="A478" s="3">
        <v>11722</v>
      </c>
      <c r="B478" s="1" t="s">
        <v>317</v>
      </c>
      <c r="C478" s="1" t="s">
        <v>89</v>
      </c>
      <c r="D478" s="1" t="s">
        <v>130</v>
      </c>
      <c r="E478" s="1"/>
      <c r="F478" s="1" t="s">
        <v>107</v>
      </c>
      <c r="G478" s="13" t="s">
        <v>754</v>
      </c>
      <c r="H478" s="12">
        <v>39202</v>
      </c>
      <c r="I478" s="12" t="s">
        <v>754</v>
      </c>
      <c r="J478" s="12">
        <v>39202</v>
      </c>
      <c r="K478" s="4">
        <v>120</v>
      </c>
      <c r="L478" s="1" t="s">
        <v>146</v>
      </c>
      <c r="M478" s="1" t="s">
        <v>132</v>
      </c>
      <c r="N478" s="1" t="s">
        <v>196</v>
      </c>
      <c r="O478" s="1" t="s">
        <v>93</v>
      </c>
      <c r="P478">
        <v>60</v>
      </c>
      <c r="Q478">
        <v>1000</v>
      </c>
      <c r="R478">
        <v>7500</v>
      </c>
      <c r="S478">
        <v>7.5</v>
      </c>
      <c r="T478">
        <v>0.12</v>
      </c>
      <c r="U478">
        <f t="shared" si="130"/>
        <v>7500</v>
      </c>
      <c r="V478">
        <f t="shared" si="131"/>
        <v>60000</v>
      </c>
      <c r="W478" s="1" t="s">
        <v>204</v>
      </c>
      <c r="X478" s="1" t="s">
        <v>1236</v>
      </c>
      <c r="Y478" s="1" t="s">
        <v>205</v>
      </c>
      <c r="Z478" s="3">
        <v>8859</v>
      </c>
      <c r="AA478" s="4">
        <f t="shared" si="135"/>
        <v>104</v>
      </c>
      <c r="AB478" s="4">
        <f t="shared" si="138"/>
        <v>2354.488006</v>
      </c>
      <c r="AC478" s="4">
        <f t="shared" si="139"/>
        <v>104</v>
      </c>
      <c r="AD478" s="4">
        <f t="shared" si="142"/>
        <v>3403.4068759411766</v>
      </c>
      <c r="AE478" s="4">
        <v>104</v>
      </c>
      <c r="AF478" s="4">
        <v>104</v>
      </c>
      <c r="AG478" s="4">
        <f t="shared" si="140"/>
        <v>104</v>
      </c>
      <c r="AH478" s="4">
        <v>82837</v>
      </c>
      <c r="AI478">
        <f t="shared" si="132"/>
        <v>112</v>
      </c>
      <c r="AJ478">
        <v>1458</v>
      </c>
      <c r="AK478" s="2">
        <v>1458</v>
      </c>
      <c r="AL478" s="2">
        <f t="shared" si="141"/>
        <v>1458</v>
      </c>
      <c r="AM478" s="4"/>
      <c r="AN478" t="e">
        <f>VLOOKUP([1]!Tabelle13[[#This Row],[Vlookup this ID for freight costs]],$AL$2:$AL$6811,2,FALSE)</f>
        <v>#REF!</v>
      </c>
      <c r="AP478">
        <v>0</v>
      </c>
      <c r="AR478" s="4">
        <v>30</v>
      </c>
      <c r="AS478" s="4">
        <v>4</v>
      </c>
      <c r="AT478" s="4">
        <v>2007</v>
      </c>
      <c r="AU478" s="4">
        <v>30</v>
      </c>
      <c r="AV478" s="4">
        <v>4</v>
      </c>
      <c r="AW478" s="4">
        <v>2007</v>
      </c>
      <c r="AX478" t="str">
        <f t="shared" si="133"/>
        <v>No Delay</v>
      </c>
      <c r="AY478">
        <f t="shared" si="134"/>
        <v>0</v>
      </c>
    </row>
    <row r="479" spans="1:51" x14ac:dyDescent="0.2">
      <c r="A479" s="3">
        <v>83141</v>
      </c>
      <c r="B479" s="1" t="s">
        <v>151</v>
      </c>
      <c r="C479" s="1" t="s">
        <v>65</v>
      </c>
      <c r="D479" s="1" t="s">
        <v>130</v>
      </c>
      <c r="E479" s="1" t="s">
        <v>152</v>
      </c>
      <c r="F479" s="1" t="s">
        <v>152</v>
      </c>
      <c r="G479" s="13" t="s">
        <v>755</v>
      </c>
      <c r="H479" s="12">
        <v>41521</v>
      </c>
      <c r="I479" s="12" t="s">
        <v>572</v>
      </c>
      <c r="J479" s="12">
        <v>41404</v>
      </c>
      <c r="K479" s="4">
        <v>4704</v>
      </c>
      <c r="L479" s="1" t="s">
        <v>146</v>
      </c>
      <c r="M479" s="1" t="s">
        <v>132</v>
      </c>
      <c r="N479" s="1" t="s">
        <v>434</v>
      </c>
      <c r="O479" s="1" t="s">
        <v>93</v>
      </c>
      <c r="P479">
        <v>60</v>
      </c>
      <c r="Q479">
        <v>955</v>
      </c>
      <c r="R479">
        <v>4393</v>
      </c>
      <c r="S479">
        <v>4.5999999999999996</v>
      </c>
      <c r="T479">
        <v>0.08</v>
      </c>
      <c r="U479">
        <f t="shared" si="130"/>
        <v>4393</v>
      </c>
      <c r="V479">
        <f t="shared" si="131"/>
        <v>57300</v>
      </c>
      <c r="W479" s="1" t="s">
        <v>155</v>
      </c>
      <c r="X479" s="1" t="s">
        <v>1236</v>
      </c>
      <c r="Y479" s="1" t="s">
        <v>156</v>
      </c>
      <c r="Z479" s="3">
        <v>7726</v>
      </c>
      <c r="AA479" s="4">
        <f t="shared" si="135"/>
        <v>104</v>
      </c>
      <c r="AB479" s="4">
        <f t="shared" si="138"/>
        <v>2349.5493550000001</v>
      </c>
      <c r="AC479" s="4">
        <f t="shared" si="139"/>
        <v>104</v>
      </c>
      <c r="AD479" s="4">
        <f t="shared" si="142"/>
        <v>104</v>
      </c>
      <c r="AE479" s="4">
        <v>104</v>
      </c>
      <c r="AF479" s="4">
        <v>104</v>
      </c>
      <c r="AG479" s="4">
        <f t="shared" si="140"/>
        <v>104</v>
      </c>
      <c r="AI479" t="e">
        <f t="shared" si="132"/>
        <v>#N/A</v>
      </c>
      <c r="AJ479">
        <v>20666.07</v>
      </c>
      <c r="AK479" s="2">
        <v>20666.07</v>
      </c>
      <c r="AL479" s="2">
        <f t="shared" si="141"/>
        <v>20666.07</v>
      </c>
      <c r="AM479" s="4"/>
      <c r="AN479" t="e">
        <f>VLOOKUP([1]!Tabelle13[[#This Row],[Vlookup this ID for freight costs]],$AL$2:$AL$6811,2,FALSE)</f>
        <v>#REF!</v>
      </c>
      <c r="AP479">
        <v>5.43</v>
      </c>
      <c r="AQ479">
        <v>5.43</v>
      </c>
      <c r="AR479" s="4">
        <v>4</v>
      </c>
      <c r="AS479" s="4">
        <v>9</v>
      </c>
      <c r="AT479" s="4">
        <v>2013</v>
      </c>
      <c r="AU479" s="4">
        <v>10</v>
      </c>
      <c r="AV479" s="4">
        <v>5</v>
      </c>
      <c r="AW479" s="4">
        <v>2013</v>
      </c>
      <c r="AX479" t="str">
        <f t="shared" si="133"/>
        <v>No Delay</v>
      </c>
      <c r="AY479">
        <f t="shared" si="134"/>
        <v>0</v>
      </c>
    </row>
    <row r="480" spans="1:51" x14ac:dyDescent="0.2">
      <c r="A480" s="3">
        <v>10572</v>
      </c>
      <c r="B480" s="1" t="s">
        <v>88</v>
      </c>
      <c r="C480" s="1" t="s">
        <v>89</v>
      </c>
      <c r="D480" s="1" t="s">
        <v>130</v>
      </c>
      <c r="E480" s="1"/>
      <c r="F480" s="1" t="s">
        <v>107</v>
      </c>
      <c r="G480" s="13" t="s">
        <v>365</v>
      </c>
      <c r="H480" s="12">
        <v>39241</v>
      </c>
      <c r="I480" s="12" t="s">
        <v>365</v>
      </c>
      <c r="J480" s="12">
        <v>39241</v>
      </c>
      <c r="K480" s="4">
        <v>178</v>
      </c>
      <c r="L480" s="1" t="s">
        <v>146</v>
      </c>
      <c r="M480" s="1" t="s">
        <v>132</v>
      </c>
      <c r="N480" s="1" t="s">
        <v>178</v>
      </c>
      <c r="O480" s="1" t="s">
        <v>93</v>
      </c>
      <c r="P480">
        <v>60</v>
      </c>
      <c r="Q480">
        <v>1926</v>
      </c>
      <c r="R480">
        <v>16409.52</v>
      </c>
      <c r="S480">
        <v>8.52</v>
      </c>
      <c r="T480">
        <v>0.14000000000000001</v>
      </c>
      <c r="U480">
        <f t="shared" si="130"/>
        <v>16409.52</v>
      </c>
      <c r="V480">
        <f t="shared" si="131"/>
        <v>115560</v>
      </c>
      <c r="W480" s="1" t="s">
        <v>439</v>
      </c>
      <c r="X480" s="1" t="s">
        <v>1236</v>
      </c>
      <c r="Y480" s="1" t="s">
        <v>440</v>
      </c>
      <c r="Z480" s="3">
        <v>8859</v>
      </c>
      <c r="AA480" s="4">
        <f t="shared" si="135"/>
        <v>105</v>
      </c>
      <c r="AB480" s="4">
        <f t="shared" si="138"/>
        <v>2456.1144687999999</v>
      </c>
      <c r="AC480" s="4">
        <f t="shared" si="139"/>
        <v>105</v>
      </c>
      <c r="AD480" s="4">
        <f t="shared" si="142"/>
        <v>105</v>
      </c>
      <c r="AE480" s="4">
        <v>105</v>
      </c>
      <c r="AF480" s="4">
        <v>105</v>
      </c>
      <c r="AG480" s="4">
        <f t="shared" si="140"/>
        <v>105</v>
      </c>
      <c r="AH480" s="4">
        <v>82395</v>
      </c>
      <c r="AI480">
        <f t="shared" si="132"/>
        <v>26409</v>
      </c>
      <c r="AJ480">
        <v>977.55</v>
      </c>
      <c r="AK480" s="2">
        <v>977.55</v>
      </c>
      <c r="AL480" s="2">
        <f t="shared" si="141"/>
        <v>977.55</v>
      </c>
      <c r="AM480" s="4"/>
      <c r="AN480" t="e">
        <f>VLOOKUP([1]!Tabelle13[[#This Row],[Vlookup this ID for freight costs]],$AL$2:$AL$6811,2,FALSE)</f>
        <v>#REF!</v>
      </c>
      <c r="AP480">
        <v>0</v>
      </c>
      <c r="AR480" s="4">
        <v>8</v>
      </c>
      <c r="AS480" s="4">
        <v>6</v>
      </c>
      <c r="AT480" s="4">
        <v>2007</v>
      </c>
      <c r="AU480" s="4">
        <v>8</v>
      </c>
      <c r="AV480" s="4">
        <v>6</v>
      </c>
      <c r="AW480" s="4">
        <v>2007</v>
      </c>
      <c r="AX480" t="str">
        <f t="shared" si="133"/>
        <v>No Delay</v>
      </c>
      <c r="AY480">
        <f t="shared" si="134"/>
        <v>0</v>
      </c>
    </row>
    <row r="481" spans="1:51" x14ac:dyDescent="0.2">
      <c r="A481" s="3">
        <v>82272</v>
      </c>
      <c r="B481" s="1" t="s">
        <v>191</v>
      </c>
      <c r="C481" s="1" t="s">
        <v>65</v>
      </c>
      <c r="D481" s="1" t="s">
        <v>130</v>
      </c>
      <c r="E481" s="1" t="s">
        <v>152</v>
      </c>
      <c r="F481" s="1" t="s">
        <v>152</v>
      </c>
      <c r="G481" s="13" t="s">
        <v>713</v>
      </c>
      <c r="H481" s="12">
        <v>40116</v>
      </c>
      <c r="I481" s="12" t="s">
        <v>409</v>
      </c>
      <c r="J481" s="12">
        <v>40106</v>
      </c>
      <c r="K481" s="4">
        <v>1934</v>
      </c>
      <c r="L481" s="1" t="s">
        <v>146</v>
      </c>
      <c r="M481" s="1" t="s">
        <v>132</v>
      </c>
      <c r="N481" s="1" t="s">
        <v>265</v>
      </c>
      <c r="O481" s="1" t="s">
        <v>93</v>
      </c>
      <c r="P481">
        <v>60</v>
      </c>
      <c r="Q481">
        <v>318</v>
      </c>
      <c r="R481">
        <v>922.2</v>
      </c>
      <c r="S481">
        <v>2.9</v>
      </c>
      <c r="T481">
        <v>0.05</v>
      </c>
      <c r="U481">
        <f t="shared" si="130"/>
        <v>922.19999999999993</v>
      </c>
      <c r="V481">
        <f t="shared" si="131"/>
        <v>19080</v>
      </c>
      <c r="W481" s="1" t="s">
        <v>155</v>
      </c>
      <c r="X481" s="1" t="s">
        <v>1236</v>
      </c>
      <c r="Y481" s="1" t="s">
        <v>156</v>
      </c>
      <c r="Z481" s="3">
        <v>7726</v>
      </c>
      <c r="AA481" s="4">
        <f t="shared" si="135"/>
        <v>105</v>
      </c>
      <c r="AB481" s="4">
        <f t="shared" si="138"/>
        <v>2279.6400063999999</v>
      </c>
      <c r="AC481" s="4">
        <f t="shared" si="139"/>
        <v>105</v>
      </c>
      <c r="AD481" s="4">
        <f t="shared" si="142"/>
        <v>15178.1331085</v>
      </c>
      <c r="AE481" s="4">
        <v>105</v>
      </c>
      <c r="AF481" s="4">
        <v>105</v>
      </c>
      <c r="AG481" s="4">
        <f t="shared" si="140"/>
        <v>105</v>
      </c>
      <c r="AI481" t="e">
        <f t="shared" si="132"/>
        <v>#N/A</v>
      </c>
      <c r="AJ481">
        <v>9341.59</v>
      </c>
      <c r="AK481" s="2">
        <v>9341.59</v>
      </c>
      <c r="AL481" s="2">
        <f t="shared" si="141"/>
        <v>9341.59</v>
      </c>
      <c r="AM481" s="4"/>
      <c r="AN481" t="e">
        <f>VLOOKUP([1]!Tabelle13[[#This Row],[Vlookup this ID for freight costs]],$AL$2:$AL$6811,2,FALSE)</f>
        <v>#REF!</v>
      </c>
      <c r="AP481">
        <v>1.81</v>
      </c>
      <c r="AQ481">
        <v>1.81</v>
      </c>
      <c r="AR481" s="4">
        <v>30</v>
      </c>
      <c r="AS481" s="4">
        <v>10</v>
      </c>
      <c r="AT481" s="4">
        <v>2009</v>
      </c>
      <c r="AU481" s="4">
        <v>20</v>
      </c>
      <c r="AV481" s="4">
        <v>10</v>
      </c>
      <c r="AW481" s="4">
        <v>2009</v>
      </c>
      <c r="AX481" t="str">
        <f t="shared" si="133"/>
        <v>No Delay</v>
      </c>
      <c r="AY481">
        <f t="shared" si="134"/>
        <v>0</v>
      </c>
    </row>
    <row r="482" spans="1:51" x14ac:dyDescent="0.2">
      <c r="A482" s="3">
        <v>82645</v>
      </c>
      <c r="B482" s="1" t="s">
        <v>215</v>
      </c>
      <c r="C482" s="1" t="s">
        <v>89</v>
      </c>
      <c r="D482" s="1" t="s">
        <v>130</v>
      </c>
      <c r="E482" s="1" t="s">
        <v>101</v>
      </c>
      <c r="F482" s="1" t="s">
        <v>101</v>
      </c>
      <c r="G482" s="13" t="s">
        <v>617</v>
      </c>
      <c r="H482" s="12">
        <v>41670</v>
      </c>
      <c r="I482" s="12" t="s">
        <v>375</v>
      </c>
      <c r="J482" s="12">
        <v>41702</v>
      </c>
      <c r="K482" s="4">
        <v>5332</v>
      </c>
      <c r="L482" s="1" t="s">
        <v>146</v>
      </c>
      <c r="M482" s="1" t="s">
        <v>132</v>
      </c>
      <c r="N482" s="1" t="s">
        <v>434</v>
      </c>
      <c r="O482" s="1" t="s">
        <v>93</v>
      </c>
      <c r="P482">
        <v>60</v>
      </c>
      <c r="Q482">
        <v>2200</v>
      </c>
      <c r="R482">
        <v>8800</v>
      </c>
      <c r="S482">
        <v>4</v>
      </c>
      <c r="T482">
        <v>7.0000000000000007E-2</v>
      </c>
      <c r="U482">
        <f t="shared" si="130"/>
        <v>8800</v>
      </c>
      <c r="V482">
        <f t="shared" si="131"/>
        <v>132000</v>
      </c>
      <c r="W482" s="1" t="s">
        <v>155</v>
      </c>
      <c r="X482" s="1" t="s">
        <v>1236</v>
      </c>
      <c r="Y482" s="1" t="s">
        <v>156</v>
      </c>
      <c r="Z482" s="3">
        <v>13090</v>
      </c>
      <c r="AA482" s="4">
        <f t="shared" si="135"/>
        <v>105</v>
      </c>
      <c r="AB482" s="4">
        <f t="shared" si="138"/>
        <v>2486.1853660000002</v>
      </c>
      <c r="AC482" s="4">
        <f t="shared" si="139"/>
        <v>105</v>
      </c>
      <c r="AD482" s="4">
        <f t="shared" si="142"/>
        <v>2867.2888644</v>
      </c>
      <c r="AE482" s="4">
        <v>105</v>
      </c>
      <c r="AF482" s="4">
        <v>105</v>
      </c>
      <c r="AG482" s="4">
        <f t="shared" si="140"/>
        <v>105</v>
      </c>
      <c r="AI482" t="e">
        <f t="shared" si="132"/>
        <v>#N/A</v>
      </c>
      <c r="AJ482">
        <v>2151.9499999999998</v>
      </c>
      <c r="AK482" s="2">
        <v>2151.9499999999998</v>
      </c>
      <c r="AL482" s="2">
        <f t="shared" si="141"/>
        <v>2151.9499999999998</v>
      </c>
      <c r="AM482" s="4"/>
      <c r="AN482" t="e">
        <f>VLOOKUP([1]!Tabelle13[[#This Row],[Vlookup this ID for freight costs]],$AL$2:$AL$6811,2,FALSE)</f>
        <v>#REF!</v>
      </c>
      <c r="AP482">
        <v>10.89</v>
      </c>
      <c r="AQ482">
        <v>10.89</v>
      </c>
      <c r="AR482" s="4">
        <v>31</v>
      </c>
      <c r="AS482" s="4">
        <v>1</v>
      </c>
      <c r="AT482" s="4">
        <v>2014</v>
      </c>
      <c r="AU482" s="4">
        <v>4</v>
      </c>
      <c r="AV482" s="4">
        <v>4</v>
      </c>
      <c r="AW482" s="4">
        <v>2014</v>
      </c>
      <c r="AX482" t="str">
        <f t="shared" si="133"/>
        <v>Delay</v>
      </c>
      <c r="AY482">
        <f t="shared" si="134"/>
        <v>32</v>
      </c>
    </row>
    <row r="483" spans="1:51" x14ac:dyDescent="0.2">
      <c r="A483" s="3">
        <v>83373</v>
      </c>
      <c r="B483" s="1" t="s">
        <v>191</v>
      </c>
      <c r="C483" s="1" t="s">
        <v>65</v>
      </c>
      <c r="D483" s="1" t="s">
        <v>130</v>
      </c>
      <c r="E483" s="1" t="s">
        <v>152</v>
      </c>
      <c r="F483" s="1" t="s">
        <v>152</v>
      </c>
      <c r="G483" s="13" t="s">
        <v>713</v>
      </c>
      <c r="H483" s="12">
        <v>40116</v>
      </c>
      <c r="I483" s="12" t="s">
        <v>409</v>
      </c>
      <c r="J483" s="12">
        <v>40106</v>
      </c>
      <c r="K483" s="4">
        <v>1935</v>
      </c>
      <c r="L483" s="1" t="s">
        <v>146</v>
      </c>
      <c r="M483" s="1" t="s">
        <v>132</v>
      </c>
      <c r="N483" s="1" t="s">
        <v>275</v>
      </c>
      <c r="O483" s="1" t="s">
        <v>93</v>
      </c>
      <c r="P483">
        <v>60</v>
      </c>
      <c r="Q483">
        <v>422</v>
      </c>
      <c r="R483">
        <v>3696.72</v>
      </c>
      <c r="S483">
        <v>8.76</v>
      </c>
      <c r="T483">
        <v>0.15</v>
      </c>
      <c r="U483">
        <f t="shared" si="130"/>
        <v>3696.72</v>
      </c>
      <c r="V483">
        <f t="shared" si="131"/>
        <v>25320</v>
      </c>
      <c r="W483" s="1" t="s">
        <v>160</v>
      </c>
      <c r="X483" s="1" t="s">
        <v>1236</v>
      </c>
      <c r="Y483" s="1" t="s">
        <v>161</v>
      </c>
      <c r="Z483" s="3">
        <v>7348</v>
      </c>
      <c r="AA483" s="4">
        <f t="shared" si="135"/>
        <v>105</v>
      </c>
      <c r="AB483" s="4">
        <f t="shared" si="138"/>
        <v>2291.0537776000001</v>
      </c>
      <c r="AC483" s="4">
        <f t="shared" si="139"/>
        <v>105</v>
      </c>
      <c r="AD483" s="4">
        <f t="shared" si="142"/>
        <v>68.666666666666671</v>
      </c>
      <c r="AE483" s="3" t="s">
        <v>756</v>
      </c>
      <c r="AF483" s="3">
        <v>105</v>
      </c>
      <c r="AG483" s="4">
        <f>AI483</f>
        <v>105</v>
      </c>
      <c r="AH483" s="4">
        <v>82272</v>
      </c>
      <c r="AI483">
        <f t="shared" si="132"/>
        <v>105</v>
      </c>
      <c r="AJ483" t="s">
        <v>756</v>
      </c>
      <c r="AK483" s="2">
        <v>9341.59</v>
      </c>
      <c r="AL483" s="2">
        <f>AN483</f>
        <v>9341.59</v>
      </c>
      <c r="AM483" s="4">
        <v>82272</v>
      </c>
      <c r="AN483">
        <f>INDEX($AJ$2:$AJ$6811,MATCH(AM483,$A$2:$A$6811,0))</f>
        <v>9341.59</v>
      </c>
      <c r="AP483">
        <v>7.25</v>
      </c>
      <c r="AQ483">
        <v>7.25</v>
      </c>
      <c r="AR483" s="4">
        <v>30</v>
      </c>
      <c r="AS483" s="4">
        <v>10</v>
      </c>
      <c r="AT483" s="4">
        <v>2009</v>
      </c>
      <c r="AU483" s="4">
        <v>20</v>
      </c>
      <c r="AV483" s="4">
        <v>10</v>
      </c>
      <c r="AW483" s="4">
        <v>2009</v>
      </c>
      <c r="AX483" t="str">
        <f t="shared" si="133"/>
        <v>No Delay</v>
      </c>
      <c r="AY483">
        <f t="shared" si="134"/>
        <v>0</v>
      </c>
    </row>
    <row r="484" spans="1:51" x14ac:dyDescent="0.2">
      <c r="A484" s="3">
        <v>83950</v>
      </c>
      <c r="B484" s="1" t="s">
        <v>191</v>
      </c>
      <c r="C484" s="1" t="s">
        <v>65</v>
      </c>
      <c r="D484" s="1" t="s">
        <v>130</v>
      </c>
      <c r="E484" s="1" t="s">
        <v>152</v>
      </c>
      <c r="F484" s="1" t="s">
        <v>152</v>
      </c>
      <c r="G484" s="13" t="s">
        <v>713</v>
      </c>
      <c r="H484" s="12">
        <v>40116</v>
      </c>
      <c r="I484" s="12" t="s">
        <v>409</v>
      </c>
      <c r="J484" s="12">
        <v>40106</v>
      </c>
      <c r="K484" s="4">
        <v>1936</v>
      </c>
      <c r="L484" s="1" t="s">
        <v>146</v>
      </c>
      <c r="M484" s="1" t="s">
        <v>132</v>
      </c>
      <c r="N484" s="1" t="s">
        <v>218</v>
      </c>
      <c r="O484" s="1" t="s">
        <v>93</v>
      </c>
      <c r="P484">
        <v>90</v>
      </c>
      <c r="Q484">
        <v>24</v>
      </c>
      <c r="R484">
        <v>290.88</v>
      </c>
      <c r="S484">
        <v>12.12</v>
      </c>
      <c r="T484">
        <v>0.13</v>
      </c>
      <c r="U484">
        <f t="shared" si="130"/>
        <v>290.88</v>
      </c>
      <c r="V484">
        <f t="shared" si="131"/>
        <v>2160</v>
      </c>
      <c r="W484" s="1" t="s">
        <v>155</v>
      </c>
      <c r="X484" s="1" t="s">
        <v>1236</v>
      </c>
      <c r="Y484" s="1" t="s">
        <v>156</v>
      </c>
      <c r="Z484" s="3">
        <v>7726</v>
      </c>
      <c r="AA484" s="4">
        <f t="shared" si="135"/>
        <v>105</v>
      </c>
      <c r="AB484" s="4">
        <f t="shared" si="138"/>
        <v>2247.3741531999999</v>
      </c>
      <c r="AC484" s="4">
        <f t="shared" si="139"/>
        <v>105</v>
      </c>
      <c r="AD484" s="4">
        <f t="shared" si="142"/>
        <v>1775.5924964285714</v>
      </c>
      <c r="AE484" s="3" t="s">
        <v>756</v>
      </c>
      <c r="AF484" s="3">
        <v>105</v>
      </c>
      <c r="AG484" s="4">
        <f>AI484</f>
        <v>105</v>
      </c>
      <c r="AH484" s="4">
        <v>82272</v>
      </c>
      <c r="AI484">
        <f t="shared" si="132"/>
        <v>105</v>
      </c>
      <c r="AJ484" t="s">
        <v>756</v>
      </c>
      <c r="AK484" s="2">
        <v>9341.59</v>
      </c>
      <c r="AL484" s="2">
        <f>AN484</f>
        <v>9341.59</v>
      </c>
      <c r="AM484" s="4">
        <v>82272</v>
      </c>
      <c r="AN484">
        <f>INDEX($AJ$2:$AJ$6811,MATCH(AM484,$A$2:$A$6811,0))</f>
        <v>9341.59</v>
      </c>
      <c r="AP484">
        <v>0.56999999999999995</v>
      </c>
      <c r="AQ484">
        <v>0.56999999999999995</v>
      </c>
      <c r="AR484" s="4">
        <v>30</v>
      </c>
      <c r="AS484" s="4">
        <v>10</v>
      </c>
      <c r="AT484" s="4">
        <v>2009</v>
      </c>
      <c r="AU484" s="4">
        <v>20</v>
      </c>
      <c r="AV484" s="4">
        <v>10</v>
      </c>
      <c r="AW484" s="4">
        <v>2009</v>
      </c>
      <c r="AX484" t="str">
        <f t="shared" si="133"/>
        <v>No Delay</v>
      </c>
      <c r="AY484">
        <f t="shared" si="134"/>
        <v>0</v>
      </c>
    </row>
    <row r="485" spans="1:51" x14ac:dyDescent="0.2">
      <c r="A485" s="3">
        <v>83951</v>
      </c>
      <c r="B485" s="1" t="s">
        <v>191</v>
      </c>
      <c r="C485" s="1" t="s">
        <v>65</v>
      </c>
      <c r="D485" s="1" t="s">
        <v>130</v>
      </c>
      <c r="E485" s="1" t="s">
        <v>152</v>
      </c>
      <c r="F485" s="1" t="s">
        <v>152</v>
      </c>
      <c r="G485" s="13" t="s">
        <v>713</v>
      </c>
      <c r="H485" s="12">
        <v>40116</v>
      </c>
      <c r="I485" s="12" t="s">
        <v>409</v>
      </c>
      <c r="J485" s="12">
        <v>40106</v>
      </c>
      <c r="K485" s="4">
        <v>1937</v>
      </c>
      <c r="L485" s="1" t="s">
        <v>146</v>
      </c>
      <c r="M485" s="1" t="s">
        <v>132</v>
      </c>
      <c r="N485" s="1" t="s">
        <v>196</v>
      </c>
      <c r="O485" s="1" t="s">
        <v>93</v>
      </c>
      <c r="P485">
        <v>60</v>
      </c>
      <c r="Q485">
        <v>63</v>
      </c>
      <c r="R485">
        <v>441</v>
      </c>
      <c r="S485">
        <v>7</v>
      </c>
      <c r="T485">
        <v>0.12</v>
      </c>
      <c r="U485">
        <f t="shared" si="130"/>
        <v>441</v>
      </c>
      <c r="V485">
        <f t="shared" si="131"/>
        <v>3780</v>
      </c>
      <c r="W485" s="1" t="s">
        <v>197</v>
      </c>
      <c r="X485" s="1" t="s">
        <v>1236</v>
      </c>
      <c r="Y485" s="1" t="s">
        <v>3082</v>
      </c>
      <c r="Z485" s="3">
        <v>7428</v>
      </c>
      <c r="AA485" s="4">
        <f t="shared" si="135"/>
        <v>105</v>
      </c>
      <c r="AB485" s="4">
        <f t="shared" si="138"/>
        <v>2251.6543173999999</v>
      </c>
      <c r="AC485" s="4">
        <f t="shared" si="139"/>
        <v>105</v>
      </c>
      <c r="AD485" s="4">
        <f t="shared" si="142"/>
        <v>1149.4170261428574</v>
      </c>
      <c r="AE485" s="3" t="s">
        <v>756</v>
      </c>
      <c r="AF485" s="3">
        <v>105</v>
      </c>
      <c r="AG485" s="4">
        <f>AI485</f>
        <v>105</v>
      </c>
      <c r="AH485" s="4">
        <v>82272</v>
      </c>
      <c r="AI485">
        <f t="shared" si="132"/>
        <v>105</v>
      </c>
      <c r="AJ485" t="s">
        <v>756</v>
      </c>
      <c r="AK485" s="2">
        <v>9341.59</v>
      </c>
      <c r="AL485" s="2">
        <f>AN485</f>
        <v>9341.59</v>
      </c>
      <c r="AM485" s="4">
        <v>82272</v>
      </c>
      <c r="AN485">
        <f>INDEX($AJ$2:$AJ$6811,MATCH(AM485,$A$2:$A$6811,0))</f>
        <v>9341.59</v>
      </c>
      <c r="AP485">
        <v>0.86</v>
      </c>
      <c r="AQ485">
        <v>0.86</v>
      </c>
      <c r="AR485" s="4">
        <v>30</v>
      </c>
      <c r="AS485" s="4">
        <v>10</v>
      </c>
      <c r="AT485" s="4">
        <v>2009</v>
      </c>
      <c r="AU485" s="4">
        <v>20</v>
      </c>
      <c r="AV485" s="4">
        <v>10</v>
      </c>
      <c r="AW485" s="4">
        <v>2009</v>
      </c>
      <c r="AX485" t="str">
        <f t="shared" si="133"/>
        <v>No Delay</v>
      </c>
      <c r="AY485">
        <f t="shared" si="134"/>
        <v>0</v>
      </c>
    </row>
    <row r="486" spans="1:51" x14ac:dyDescent="0.2">
      <c r="A486" s="3">
        <v>85066</v>
      </c>
      <c r="B486" s="1" t="s">
        <v>191</v>
      </c>
      <c r="C486" s="1" t="s">
        <v>65</v>
      </c>
      <c r="D486" s="1" t="s">
        <v>130</v>
      </c>
      <c r="E486" s="1" t="s">
        <v>152</v>
      </c>
      <c r="F486" s="1" t="s">
        <v>152</v>
      </c>
      <c r="G486" s="13" t="s">
        <v>713</v>
      </c>
      <c r="H486" s="12">
        <v>40116</v>
      </c>
      <c r="I486" s="12" t="s">
        <v>409</v>
      </c>
      <c r="J486" s="12">
        <v>40106</v>
      </c>
      <c r="K486" s="4">
        <v>1940</v>
      </c>
      <c r="L486" s="1" t="s">
        <v>146</v>
      </c>
      <c r="M486" s="1" t="s">
        <v>132</v>
      </c>
      <c r="N486" s="1" t="s">
        <v>171</v>
      </c>
      <c r="O486" s="1" t="s">
        <v>93</v>
      </c>
      <c r="P486">
        <v>60</v>
      </c>
      <c r="Q486">
        <v>63</v>
      </c>
      <c r="R486">
        <v>153.72</v>
      </c>
      <c r="S486">
        <v>2.44</v>
      </c>
      <c r="T486">
        <v>0.04</v>
      </c>
      <c r="U486">
        <f t="shared" si="130"/>
        <v>153.72</v>
      </c>
      <c r="V486">
        <f t="shared" si="131"/>
        <v>3780</v>
      </c>
      <c r="W486" s="1" t="s">
        <v>155</v>
      </c>
      <c r="X486" s="1" t="s">
        <v>1236</v>
      </c>
      <c r="Y486" s="1" t="s">
        <v>156</v>
      </c>
      <c r="Z486" s="3">
        <v>7726</v>
      </c>
      <c r="AA486" s="4">
        <f t="shared" si="135"/>
        <v>105</v>
      </c>
      <c r="AB486" s="4">
        <f t="shared" si="138"/>
        <v>2251.6543173999999</v>
      </c>
      <c r="AC486" s="4">
        <f t="shared" si="139"/>
        <v>105</v>
      </c>
      <c r="AD486" s="4">
        <f t="shared" si="142"/>
        <v>1149.4170261428574</v>
      </c>
      <c r="AE486" s="3" t="s">
        <v>756</v>
      </c>
      <c r="AF486" s="3">
        <v>105</v>
      </c>
      <c r="AG486" s="4">
        <f>AI486</f>
        <v>105</v>
      </c>
      <c r="AH486" s="4">
        <v>82272</v>
      </c>
      <c r="AI486">
        <f t="shared" si="132"/>
        <v>105</v>
      </c>
      <c r="AJ486" t="s">
        <v>756</v>
      </c>
      <c r="AK486" s="2">
        <v>9341.59</v>
      </c>
      <c r="AL486" s="2">
        <f>AN486</f>
        <v>9341.59</v>
      </c>
      <c r="AM486" s="4">
        <v>82272</v>
      </c>
      <c r="AN486">
        <f>INDEX($AJ$2:$AJ$6811,MATCH(AM486,$A$2:$A$6811,0))</f>
        <v>9341.59</v>
      </c>
      <c r="AP486">
        <v>0.3</v>
      </c>
      <c r="AQ486">
        <v>0.3</v>
      </c>
      <c r="AR486" s="4">
        <v>30</v>
      </c>
      <c r="AS486" s="4">
        <v>10</v>
      </c>
      <c r="AT486" s="4">
        <v>2009</v>
      </c>
      <c r="AU486" s="4">
        <v>20</v>
      </c>
      <c r="AV486" s="4">
        <v>10</v>
      </c>
      <c r="AW486" s="4">
        <v>2009</v>
      </c>
      <c r="AX486" t="str">
        <f t="shared" si="133"/>
        <v>No Delay</v>
      </c>
      <c r="AY486">
        <f t="shared" si="134"/>
        <v>0</v>
      </c>
    </row>
    <row r="487" spans="1:51" x14ac:dyDescent="0.2">
      <c r="A487" s="3">
        <v>85067</v>
      </c>
      <c r="B487" s="1" t="s">
        <v>191</v>
      </c>
      <c r="C487" s="1" t="s">
        <v>65</v>
      </c>
      <c r="D487" s="1" t="s">
        <v>130</v>
      </c>
      <c r="E487" s="1" t="s">
        <v>152</v>
      </c>
      <c r="F487" s="1" t="s">
        <v>152</v>
      </c>
      <c r="G487" s="13" t="s">
        <v>713</v>
      </c>
      <c r="H487" s="12">
        <v>40116</v>
      </c>
      <c r="I487" s="12" t="s">
        <v>409</v>
      </c>
      <c r="J487" s="12">
        <v>40106</v>
      </c>
      <c r="K487" s="4">
        <v>1941</v>
      </c>
      <c r="L487" s="1" t="s">
        <v>146</v>
      </c>
      <c r="M487" s="1" t="s">
        <v>132</v>
      </c>
      <c r="N487" s="1" t="s">
        <v>178</v>
      </c>
      <c r="O487" s="1" t="s">
        <v>93</v>
      </c>
      <c r="P487">
        <v>60</v>
      </c>
      <c r="Q487">
        <v>28</v>
      </c>
      <c r="R487">
        <v>210.84</v>
      </c>
      <c r="S487">
        <v>7.53</v>
      </c>
      <c r="T487">
        <v>0.13</v>
      </c>
      <c r="U487">
        <f t="shared" si="130"/>
        <v>210.84</v>
      </c>
      <c r="V487">
        <f t="shared" si="131"/>
        <v>1680</v>
      </c>
      <c r="W487" s="1" t="s">
        <v>155</v>
      </c>
      <c r="X487" s="1" t="s">
        <v>1236</v>
      </c>
      <c r="Y487" s="1" t="s">
        <v>156</v>
      </c>
      <c r="Z487" s="3">
        <v>7726</v>
      </c>
      <c r="AA487" s="4">
        <f t="shared" si="135"/>
        <v>105</v>
      </c>
      <c r="AB487" s="4">
        <f t="shared" si="138"/>
        <v>2247.8131444000001</v>
      </c>
      <c r="AC487" s="4">
        <f t="shared" si="139"/>
        <v>105</v>
      </c>
      <c r="AD487" s="4">
        <f t="shared" si="142"/>
        <v>2043.3782945333332</v>
      </c>
      <c r="AE487" s="3" t="s">
        <v>756</v>
      </c>
      <c r="AF487" s="3">
        <v>105</v>
      </c>
      <c r="AG487" s="4">
        <f>AI487</f>
        <v>105</v>
      </c>
      <c r="AH487" s="4">
        <v>82272</v>
      </c>
      <c r="AI487">
        <f t="shared" si="132"/>
        <v>105</v>
      </c>
      <c r="AJ487" t="s">
        <v>756</v>
      </c>
      <c r="AK487" s="2">
        <v>9341.59</v>
      </c>
      <c r="AL487" s="2">
        <f>AN487</f>
        <v>9341.59</v>
      </c>
      <c r="AM487" s="4">
        <v>82272</v>
      </c>
      <c r="AN487">
        <f>INDEX($AJ$2:$AJ$6811,MATCH(AM487,$A$2:$A$6811,0))</f>
        <v>9341.59</v>
      </c>
      <c r="AP487">
        <v>0.41</v>
      </c>
      <c r="AQ487">
        <v>0.41</v>
      </c>
      <c r="AR487" s="4">
        <v>30</v>
      </c>
      <c r="AS487" s="4">
        <v>10</v>
      </c>
      <c r="AT487" s="4">
        <v>2009</v>
      </c>
      <c r="AU487" s="4">
        <v>20</v>
      </c>
      <c r="AV487" s="4">
        <v>10</v>
      </c>
      <c r="AW487" s="4">
        <v>2009</v>
      </c>
      <c r="AX487" t="str">
        <f t="shared" si="133"/>
        <v>No Delay</v>
      </c>
      <c r="AY487">
        <f t="shared" si="134"/>
        <v>0</v>
      </c>
    </row>
    <row r="488" spans="1:51" x14ac:dyDescent="0.2">
      <c r="A488" s="3">
        <v>85669</v>
      </c>
      <c r="B488" s="1" t="s">
        <v>175</v>
      </c>
      <c r="C488" s="1" t="s">
        <v>165</v>
      </c>
      <c r="D488" s="1" t="s">
        <v>130</v>
      </c>
      <c r="E488" s="1" t="s">
        <v>53</v>
      </c>
      <c r="F488" s="1" t="s">
        <v>53</v>
      </c>
      <c r="G488" s="13" t="s">
        <v>228</v>
      </c>
      <c r="H488" s="12">
        <v>40333</v>
      </c>
      <c r="I488" s="12" t="s">
        <v>757</v>
      </c>
      <c r="J488" s="12">
        <v>40283</v>
      </c>
      <c r="K488" s="4">
        <v>2359</v>
      </c>
      <c r="L488" s="1" t="s">
        <v>146</v>
      </c>
      <c r="M488" s="1" t="s">
        <v>132</v>
      </c>
      <c r="N488" s="1" t="s">
        <v>159</v>
      </c>
      <c r="O488" s="1" t="s">
        <v>93</v>
      </c>
      <c r="P488">
        <v>30</v>
      </c>
      <c r="Q488">
        <v>1300</v>
      </c>
      <c r="R488">
        <v>15275</v>
      </c>
      <c r="S488">
        <v>11.75</v>
      </c>
      <c r="T488">
        <v>0.39</v>
      </c>
      <c r="U488">
        <f t="shared" si="130"/>
        <v>15275</v>
      </c>
      <c r="V488">
        <f t="shared" si="131"/>
        <v>39000</v>
      </c>
      <c r="W488" s="1" t="s">
        <v>160</v>
      </c>
      <c r="X488" s="1" t="s">
        <v>1236</v>
      </c>
      <c r="Y488" s="1" t="s">
        <v>161</v>
      </c>
      <c r="Z488" s="3">
        <v>5149</v>
      </c>
      <c r="AA488" s="4">
        <f t="shared" si="135"/>
        <v>105</v>
      </c>
      <c r="AB488" s="4">
        <f t="shared" si="138"/>
        <v>2387.4123460000001</v>
      </c>
      <c r="AC488" s="4">
        <f t="shared" si="139"/>
        <v>105</v>
      </c>
      <c r="AD488" s="4">
        <f t="shared" si="142"/>
        <v>910.60805399999992</v>
      </c>
      <c r="AE488" s="4">
        <v>105</v>
      </c>
      <c r="AF488" s="4">
        <v>105</v>
      </c>
      <c r="AG488" s="4">
        <f>AE488</f>
        <v>105</v>
      </c>
      <c r="AI488" t="e">
        <f t="shared" si="132"/>
        <v>#N/A</v>
      </c>
      <c r="AJ488">
        <v>2393.54</v>
      </c>
      <c r="AK488" s="2">
        <v>2393.54</v>
      </c>
      <c r="AL488" s="2">
        <f>AJ488</f>
        <v>2393.54</v>
      </c>
      <c r="AM488" s="4"/>
      <c r="AN488" t="e">
        <f>VLOOKUP([1]!Tabelle13[[#This Row],[Vlookup this ID for freight costs]],$AL$2:$AL$6811,2,FALSE)</f>
        <v>#REF!</v>
      </c>
      <c r="AP488">
        <v>32.93</v>
      </c>
      <c r="AQ488">
        <v>32.93</v>
      </c>
      <c r="AR488" s="4">
        <v>4</v>
      </c>
      <c r="AS488" s="4">
        <v>6</v>
      </c>
      <c r="AT488" s="4">
        <v>2010</v>
      </c>
      <c r="AU488" s="4">
        <v>15</v>
      </c>
      <c r="AV488" s="4">
        <v>4</v>
      </c>
      <c r="AW488" s="4">
        <v>2010</v>
      </c>
      <c r="AX488" t="str">
        <f t="shared" si="133"/>
        <v>No Delay</v>
      </c>
      <c r="AY488">
        <f t="shared" si="134"/>
        <v>0</v>
      </c>
    </row>
    <row r="489" spans="1:51" x14ac:dyDescent="0.2">
      <c r="A489" s="3">
        <v>86238</v>
      </c>
      <c r="B489" s="1" t="s">
        <v>191</v>
      </c>
      <c r="C489" s="1" t="s">
        <v>65</v>
      </c>
      <c r="D489" s="1" t="s">
        <v>130</v>
      </c>
      <c r="E489" s="1" t="s">
        <v>152</v>
      </c>
      <c r="F489" s="1" t="s">
        <v>152</v>
      </c>
      <c r="G489" s="13" t="s">
        <v>713</v>
      </c>
      <c r="H489" s="12">
        <v>40116</v>
      </c>
      <c r="I489" s="12" t="s">
        <v>409</v>
      </c>
      <c r="J489" s="12">
        <v>40106</v>
      </c>
      <c r="K489" s="4">
        <v>1945</v>
      </c>
      <c r="L489" s="1" t="s">
        <v>146</v>
      </c>
      <c r="M489" s="1" t="s">
        <v>132</v>
      </c>
      <c r="N489" s="1" t="s">
        <v>167</v>
      </c>
      <c r="O489" s="1" t="s">
        <v>93</v>
      </c>
      <c r="P489">
        <v>30</v>
      </c>
      <c r="Q489">
        <v>380</v>
      </c>
      <c r="R489">
        <v>2363.6</v>
      </c>
      <c r="S489">
        <v>6.22</v>
      </c>
      <c r="T489">
        <v>0.21</v>
      </c>
      <c r="U489">
        <f t="shared" si="130"/>
        <v>2363.6</v>
      </c>
      <c r="V489">
        <f t="shared" si="131"/>
        <v>11400</v>
      </c>
      <c r="W489" s="1" t="s">
        <v>155</v>
      </c>
      <c r="X489" s="1" t="s">
        <v>1236</v>
      </c>
      <c r="Y489" s="1" t="s">
        <v>156</v>
      </c>
      <c r="Z489" s="3">
        <v>7726</v>
      </c>
      <c r="AA489" s="4">
        <f t="shared" si="135"/>
        <v>105</v>
      </c>
      <c r="AB489" s="4">
        <f t="shared" si="138"/>
        <v>2286.4443700000002</v>
      </c>
      <c r="AC489" s="4">
        <f t="shared" si="139"/>
        <v>105</v>
      </c>
      <c r="AD489" s="4">
        <f t="shared" si="142"/>
        <v>2440.11440275</v>
      </c>
      <c r="AE489" s="3" t="s">
        <v>756</v>
      </c>
      <c r="AF489" s="3">
        <v>105</v>
      </c>
      <c r="AG489" s="4">
        <f>AI489</f>
        <v>105</v>
      </c>
      <c r="AH489" s="4">
        <v>82272</v>
      </c>
      <c r="AI489">
        <f t="shared" si="132"/>
        <v>105</v>
      </c>
      <c r="AJ489" t="s">
        <v>756</v>
      </c>
      <c r="AK489" s="2">
        <v>9341.59</v>
      </c>
      <c r="AL489" s="2">
        <f>AN489</f>
        <v>9341.59</v>
      </c>
      <c r="AM489" s="4">
        <v>82272</v>
      </c>
      <c r="AN489">
        <f>INDEX($AJ$2:$AJ$6811,MATCH(AM489,$A$2:$A$6811,0))</f>
        <v>9341.59</v>
      </c>
      <c r="AP489">
        <v>4.63</v>
      </c>
      <c r="AQ489">
        <v>4.63</v>
      </c>
      <c r="AR489" s="4">
        <v>30</v>
      </c>
      <c r="AS489" s="4">
        <v>10</v>
      </c>
      <c r="AT489" s="4">
        <v>2009</v>
      </c>
      <c r="AU489" s="4">
        <v>20</v>
      </c>
      <c r="AV489" s="4">
        <v>10</v>
      </c>
      <c r="AW489" s="4">
        <v>2009</v>
      </c>
      <c r="AX489" t="str">
        <f t="shared" si="133"/>
        <v>No Delay</v>
      </c>
      <c r="AY489">
        <f t="shared" si="134"/>
        <v>0</v>
      </c>
    </row>
    <row r="490" spans="1:51" x14ac:dyDescent="0.2">
      <c r="A490" s="3">
        <v>86239</v>
      </c>
      <c r="B490" s="1" t="s">
        <v>191</v>
      </c>
      <c r="C490" s="1" t="s">
        <v>65</v>
      </c>
      <c r="D490" s="1" t="s">
        <v>130</v>
      </c>
      <c r="E490" s="1" t="s">
        <v>152</v>
      </c>
      <c r="F490" s="1" t="s">
        <v>152</v>
      </c>
      <c r="G490" s="13" t="s">
        <v>713</v>
      </c>
      <c r="H490" s="12">
        <v>40116</v>
      </c>
      <c r="I490" s="12" t="s">
        <v>409</v>
      </c>
      <c r="J490" s="12">
        <v>40106</v>
      </c>
      <c r="K490" s="4">
        <v>1946</v>
      </c>
      <c r="L490" s="1" t="s">
        <v>146</v>
      </c>
      <c r="M490" s="1" t="s">
        <v>132</v>
      </c>
      <c r="N490" s="1" t="s">
        <v>221</v>
      </c>
      <c r="O490" s="1" t="s">
        <v>93</v>
      </c>
      <c r="P490">
        <v>60</v>
      </c>
      <c r="Q490">
        <v>63</v>
      </c>
      <c r="R490">
        <v>91.98</v>
      </c>
      <c r="S490">
        <v>1.46</v>
      </c>
      <c r="T490">
        <v>0.02</v>
      </c>
      <c r="U490">
        <f t="shared" si="130"/>
        <v>91.98</v>
      </c>
      <c r="V490">
        <f t="shared" si="131"/>
        <v>3780</v>
      </c>
      <c r="W490" s="1" t="s">
        <v>155</v>
      </c>
      <c r="X490" s="1" t="s">
        <v>1236</v>
      </c>
      <c r="Y490" s="1" t="s">
        <v>156</v>
      </c>
      <c r="Z490" s="3">
        <v>7726</v>
      </c>
      <c r="AA490" s="4">
        <f t="shared" si="135"/>
        <v>105</v>
      </c>
      <c r="AB490" s="4">
        <f t="shared" si="138"/>
        <v>2251.6543173999999</v>
      </c>
      <c r="AC490" s="4">
        <f t="shared" si="139"/>
        <v>105</v>
      </c>
      <c r="AD490" s="4">
        <f t="shared" si="142"/>
        <v>1149.4170261428574</v>
      </c>
      <c r="AE490" s="3" t="s">
        <v>756</v>
      </c>
      <c r="AF490" s="3">
        <v>105</v>
      </c>
      <c r="AG490" s="4">
        <f>AI490</f>
        <v>105</v>
      </c>
      <c r="AH490" s="4">
        <v>82272</v>
      </c>
      <c r="AI490">
        <f t="shared" si="132"/>
        <v>105</v>
      </c>
      <c r="AJ490" t="s">
        <v>756</v>
      </c>
      <c r="AK490" s="2">
        <v>9341.59</v>
      </c>
      <c r="AL490" s="2">
        <f>AN490</f>
        <v>9341.59</v>
      </c>
      <c r="AM490" s="4">
        <v>82272</v>
      </c>
      <c r="AN490">
        <f>INDEX($AJ$2:$AJ$6811,MATCH(AM490,$A$2:$A$6811,0))</f>
        <v>9341.59</v>
      </c>
      <c r="AP490">
        <v>0.18</v>
      </c>
      <c r="AQ490">
        <v>0.18</v>
      </c>
      <c r="AR490" s="4">
        <v>30</v>
      </c>
      <c r="AS490" s="4">
        <v>10</v>
      </c>
      <c r="AT490" s="4">
        <v>2009</v>
      </c>
      <c r="AU490" s="4">
        <v>20</v>
      </c>
      <c r="AV490" s="4">
        <v>10</v>
      </c>
      <c r="AW490" s="4">
        <v>2009</v>
      </c>
      <c r="AX490" t="str">
        <f t="shared" si="133"/>
        <v>No Delay</v>
      </c>
      <c r="AY490">
        <f t="shared" si="134"/>
        <v>0</v>
      </c>
    </row>
    <row r="491" spans="1:51" x14ac:dyDescent="0.2">
      <c r="A491" s="3">
        <v>10817</v>
      </c>
      <c r="B491" s="1" t="s">
        <v>133</v>
      </c>
      <c r="C491" s="1" t="s">
        <v>51</v>
      </c>
      <c r="D491" s="1" t="s">
        <v>130</v>
      </c>
      <c r="E491" s="1" t="s">
        <v>53</v>
      </c>
      <c r="F491" s="1" t="s">
        <v>53</v>
      </c>
      <c r="G491" s="13" t="s">
        <v>520</v>
      </c>
      <c r="H491" s="12">
        <v>39220</v>
      </c>
      <c r="I491" s="12" t="s">
        <v>520</v>
      </c>
      <c r="J491" s="12">
        <v>39220</v>
      </c>
      <c r="K491" s="4">
        <v>158</v>
      </c>
      <c r="L491" s="1" t="s">
        <v>146</v>
      </c>
      <c r="M491" s="1" t="s">
        <v>132</v>
      </c>
      <c r="N491" s="1" t="s">
        <v>392</v>
      </c>
      <c r="O491" s="1" t="s">
        <v>393</v>
      </c>
      <c r="P491">
        <v>120</v>
      </c>
      <c r="Q491">
        <v>250</v>
      </c>
      <c r="R491">
        <v>10275</v>
      </c>
      <c r="S491">
        <v>41.1</v>
      </c>
      <c r="T491">
        <v>0.34</v>
      </c>
      <c r="U491">
        <f t="shared" si="130"/>
        <v>10275</v>
      </c>
      <c r="V491">
        <f t="shared" si="131"/>
        <v>30000</v>
      </c>
      <c r="W491" s="1" t="s">
        <v>394</v>
      </c>
      <c r="X491" s="1" t="s">
        <v>112</v>
      </c>
      <c r="Y491" s="1" t="s">
        <v>112</v>
      </c>
      <c r="Z491" s="3">
        <v>8116</v>
      </c>
      <c r="AA491" s="4">
        <f t="shared" si="135"/>
        <v>105</v>
      </c>
      <c r="AB491" s="4">
        <f t="shared" si="138"/>
        <v>2272.1771559999997</v>
      </c>
      <c r="AC491" s="4">
        <f t="shared" si="139"/>
        <v>105</v>
      </c>
      <c r="AD491" s="4">
        <f t="shared" si="142"/>
        <v>1357.5831172173912</v>
      </c>
      <c r="AE491" s="4">
        <v>105</v>
      </c>
      <c r="AF491" s="4">
        <v>105</v>
      </c>
      <c r="AG491" s="4">
        <f>AE491</f>
        <v>105</v>
      </c>
      <c r="AH491" s="4">
        <v>83766</v>
      </c>
      <c r="AI491">
        <f t="shared" si="132"/>
        <v>5170</v>
      </c>
      <c r="AJ491">
        <v>348.09</v>
      </c>
      <c r="AK491" s="2">
        <v>348.09</v>
      </c>
      <c r="AL491" s="2">
        <f>AJ491</f>
        <v>348.09</v>
      </c>
      <c r="AM491" s="4"/>
      <c r="AN491" t="e">
        <f>VLOOKUP([1]!Tabelle13[[#This Row],[Vlookup this ID for freight costs]],$AL$2:$AL$6811,2,FALSE)</f>
        <v>#REF!</v>
      </c>
      <c r="AP491">
        <v>0</v>
      </c>
      <c r="AR491" s="4">
        <v>18</v>
      </c>
      <c r="AS491" s="4">
        <v>5</v>
      </c>
      <c r="AT491" s="4">
        <v>2007</v>
      </c>
      <c r="AU491" s="4">
        <v>18</v>
      </c>
      <c r="AV491" s="4">
        <v>5</v>
      </c>
      <c r="AW491" s="4">
        <v>2007</v>
      </c>
      <c r="AX491" t="str">
        <f t="shared" si="133"/>
        <v>No Delay</v>
      </c>
      <c r="AY491">
        <f t="shared" si="134"/>
        <v>0</v>
      </c>
    </row>
    <row r="492" spans="1:51" x14ac:dyDescent="0.2">
      <c r="A492" s="3">
        <v>3039</v>
      </c>
      <c r="B492" s="1" t="s">
        <v>133</v>
      </c>
      <c r="C492" s="1" t="s">
        <v>51</v>
      </c>
      <c r="D492" s="1" t="s">
        <v>52</v>
      </c>
      <c r="E492" s="1" t="s">
        <v>53</v>
      </c>
      <c r="F492" s="1" t="s">
        <v>53</v>
      </c>
      <c r="G492" s="13" t="s">
        <v>758</v>
      </c>
      <c r="H492" s="12">
        <v>39612</v>
      </c>
      <c r="I492" s="12" t="s">
        <v>758</v>
      </c>
      <c r="J492" s="12">
        <v>39612</v>
      </c>
      <c r="K492" s="4">
        <v>887</v>
      </c>
      <c r="L492" s="1" t="s">
        <v>56</v>
      </c>
      <c r="M492" s="1" t="s">
        <v>57</v>
      </c>
      <c r="N492" s="1" t="s">
        <v>92</v>
      </c>
      <c r="O492" s="1" t="s">
        <v>93</v>
      </c>
      <c r="P492">
        <v>100</v>
      </c>
      <c r="Q492">
        <v>4200</v>
      </c>
      <c r="R492">
        <v>42</v>
      </c>
      <c r="S492">
        <v>0.01</v>
      </c>
      <c r="T492">
        <v>0</v>
      </c>
      <c r="U492">
        <f t="shared" si="130"/>
        <v>42</v>
      </c>
      <c r="V492">
        <f t="shared" si="131"/>
        <v>420000</v>
      </c>
      <c r="W492" s="1" t="s">
        <v>60</v>
      </c>
      <c r="X492" s="1" t="s">
        <v>61</v>
      </c>
      <c r="Y492" s="1" t="s">
        <v>61</v>
      </c>
      <c r="Z492" s="3">
        <v>12488</v>
      </c>
      <c r="AA492" s="4">
        <f>AB492</f>
        <v>599.669123625</v>
      </c>
      <c r="AB492" s="2">
        <f xml:space="preserve"> 499.719501971+0.138671589*Q492-4.826180831*P492+0.003500737*R492</f>
        <v>599.669123625</v>
      </c>
      <c r="AC492" s="4">
        <f>AD492</f>
        <v>782.33456181249994</v>
      </c>
      <c r="AD492" s="4">
        <f t="shared" si="142"/>
        <v>782.33456181249994</v>
      </c>
      <c r="AE492" s="4" t="s">
        <v>62</v>
      </c>
      <c r="AG492" s="4" t="str">
        <f>AE492</f>
        <v>Weight Captured Separately</v>
      </c>
      <c r="AH492" s="4">
        <v>10593</v>
      </c>
      <c r="AI492">
        <f t="shared" si="132"/>
        <v>5880</v>
      </c>
      <c r="AJ492" t="s">
        <v>63</v>
      </c>
      <c r="AK492" s="2"/>
      <c r="AL492" s="2" t="str">
        <f>AJ492</f>
        <v>Invoiced Separately</v>
      </c>
      <c r="AM492" s="4"/>
      <c r="AN492" t="e">
        <f>VLOOKUP([1]!Tabelle13[[#This Row],[Vlookup this ID for freight costs]],$AL$2:$AL$6811,2,FALSE)</f>
        <v>#REF!</v>
      </c>
      <c r="AO492">
        <f>IF(AK:AK="",AC:AC*6.242+1.383 -2.844 + 3.145 -2.265  -2.026,AK:AK)</f>
        <v>4880.7253348336244</v>
      </c>
      <c r="AP492">
        <v>7.0000000000000007E-2</v>
      </c>
      <c r="AQ492">
        <v>7.0000000000000007E-2</v>
      </c>
      <c r="AR492" s="4">
        <v>13</v>
      </c>
      <c r="AS492" s="4">
        <v>6</v>
      </c>
      <c r="AT492" s="4">
        <v>2008</v>
      </c>
      <c r="AU492" s="4">
        <v>13</v>
      </c>
      <c r="AV492" s="4">
        <v>6</v>
      </c>
      <c r="AW492" s="4">
        <v>2008</v>
      </c>
      <c r="AX492" t="str">
        <f t="shared" si="133"/>
        <v>No Delay</v>
      </c>
      <c r="AY492">
        <f t="shared" si="134"/>
        <v>0</v>
      </c>
    </row>
    <row r="493" spans="1:51" x14ac:dyDescent="0.2">
      <c r="A493" s="3">
        <v>10966</v>
      </c>
      <c r="B493" s="1" t="s">
        <v>164</v>
      </c>
      <c r="C493" s="1" t="s">
        <v>165</v>
      </c>
      <c r="D493" s="1" t="s">
        <v>130</v>
      </c>
      <c r="E493" s="1" t="s">
        <v>53</v>
      </c>
      <c r="F493" s="1" t="s">
        <v>53</v>
      </c>
      <c r="G493" s="13" t="s">
        <v>759</v>
      </c>
      <c r="H493" s="12">
        <v>39640</v>
      </c>
      <c r="I493" s="12" t="s">
        <v>759</v>
      </c>
      <c r="J493" s="12">
        <v>39640</v>
      </c>
      <c r="K493" s="4">
        <v>945</v>
      </c>
      <c r="L493" s="1" t="s">
        <v>146</v>
      </c>
      <c r="M493" s="1" t="s">
        <v>132</v>
      </c>
      <c r="N493" s="1" t="s">
        <v>265</v>
      </c>
      <c r="O493" s="1" t="s">
        <v>93</v>
      </c>
      <c r="P493">
        <v>60</v>
      </c>
      <c r="Q493">
        <v>1061</v>
      </c>
      <c r="R493">
        <v>3607.4</v>
      </c>
      <c r="S493">
        <v>3.4</v>
      </c>
      <c r="T493">
        <v>0.06</v>
      </c>
      <c r="U493">
        <f t="shared" si="130"/>
        <v>3607.4</v>
      </c>
      <c r="V493">
        <f t="shared" si="131"/>
        <v>63660</v>
      </c>
      <c r="W493" s="1" t="s">
        <v>155</v>
      </c>
      <c r="X493" s="1" t="s">
        <v>1236</v>
      </c>
      <c r="Y493" s="1" t="s">
        <v>156</v>
      </c>
      <c r="Z493" s="3">
        <v>5457</v>
      </c>
      <c r="AA493" s="4">
        <f t="shared" si="135"/>
        <v>106</v>
      </c>
      <c r="AB493" s="4">
        <f t="shared" ref="AB493:AB524" si="143" xml:space="preserve"> 2244.740206  + 0.1097478*Q493</f>
        <v>2361.1826218000001</v>
      </c>
      <c r="AC493" s="4">
        <f t="shared" ref="AC493:AC524" si="144">AF493</f>
        <v>106</v>
      </c>
      <c r="AD493" s="4">
        <f t="shared" si="142"/>
        <v>81</v>
      </c>
      <c r="AE493" s="4">
        <v>106</v>
      </c>
      <c r="AF493" s="4">
        <v>106</v>
      </c>
      <c r="AG493" s="4">
        <f>AE493</f>
        <v>106</v>
      </c>
      <c r="AH493" s="4">
        <v>84180</v>
      </c>
      <c r="AI493">
        <f t="shared" si="132"/>
        <v>14074</v>
      </c>
      <c r="AJ493">
        <v>1054.52</v>
      </c>
      <c r="AK493" s="2">
        <v>1054.52</v>
      </c>
      <c r="AL493" s="2">
        <f>AJ493</f>
        <v>1054.52</v>
      </c>
      <c r="AM493" s="4"/>
      <c r="AN493" t="e">
        <f>VLOOKUP([1]!Tabelle13[[#This Row],[Vlookup this ID for freight costs]],$AL$2:$AL$6811,2,FALSE)</f>
        <v>#REF!</v>
      </c>
      <c r="AP493">
        <v>5.77</v>
      </c>
      <c r="AQ493">
        <v>5.77</v>
      </c>
      <c r="AR493" s="4">
        <v>11</v>
      </c>
      <c r="AS493" s="4">
        <v>7</v>
      </c>
      <c r="AT493" s="4">
        <v>2008</v>
      </c>
      <c r="AU493" s="4">
        <v>11</v>
      </c>
      <c r="AV493" s="4">
        <v>7</v>
      </c>
      <c r="AW493" s="4">
        <v>2008</v>
      </c>
      <c r="AX493" t="str">
        <f t="shared" si="133"/>
        <v>No Delay</v>
      </c>
      <c r="AY493">
        <f t="shared" si="134"/>
        <v>0</v>
      </c>
    </row>
    <row r="494" spans="1:51" x14ac:dyDescent="0.2">
      <c r="A494" s="3">
        <v>11887</v>
      </c>
      <c r="B494" s="1" t="s">
        <v>164</v>
      </c>
      <c r="C494" s="1" t="s">
        <v>165</v>
      </c>
      <c r="D494" s="1" t="s">
        <v>130</v>
      </c>
      <c r="E494" s="1" t="s">
        <v>53</v>
      </c>
      <c r="F494" s="1" t="s">
        <v>53</v>
      </c>
      <c r="G494" s="13" t="s">
        <v>759</v>
      </c>
      <c r="H494" s="12">
        <v>39640</v>
      </c>
      <c r="I494" s="12" t="s">
        <v>759</v>
      </c>
      <c r="J494" s="12">
        <v>39640</v>
      </c>
      <c r="K494" s="4">
        <v>946</v>
      </c>
      <c r="L494" s="1" t="s">
        <v>146</v>
      </c>
      <c r="M494" s="1" t="s">
        <v>132</v>
      </c>
      <c r="N494" s="1" t="s">
        <v>178</v>
      </c>
      <c r="O494" s="1" t="s">
        <v>93</v>
      </c>
      <c r="P494">
        <v>60</v>
      </c>
      <c r="Q494">
        <v>46</v>
      </c>
      <c r="R494">
        <v>368</v>
      </c>
      <c r="S494">
        <v>8</v>
      </c>
      <c r="T494">
        <v>0.13</v>
      </c>
      <c r="U494">
        <f t="shared" si="130"/>
        <v>368</v>
      </c>
      <c r="V494">
        <f t="shared" si="131"/>
        <v>2760</v>
      </c>
      <c r="W494" s="1" t="s">
        <v>155</v>
      </c>
      <c r="X494" s="1" t="s">
        <v>1236</v>
      </c>
      <c r="Y494" s="1" t="s">
        <v>156</v>
      </c>
      <c r="Z494" s="3">
        <v>5457</v>
      </c>
      <c r="AA494" s="4">
        <f t="shared" si="135"/>
        <v>106</v>
      </c>
      <c r="AB494" s="4">
        <f t="shared" si="143"/>
        <v>2249.7886048</v>
      </c>
      <c r="AC494" s="4">
        <f t="shared" si="144"/>
        <v>106</v>
      </c>
      <c r="AD494" s="4">
        <f t="shared" si="142"/>
        <v>1513.6303220952379</v>
      </c>
      <c r="AE494" s="3" t="s">
        <v>760</v>
      </c>
      <c r="AF494" s="3">
        <v>106</v>
      </c>
      <c r="AG494" s="4">
        <f>AI494</f>
        <v>106</v>
      </c>
      <c r="AH494" s="4">
        <v>10966</v>
      </c>
      <c r="AI494">
        <f t="shared" si="132"/>
        <v>106</v>
      </c>
      <c r="AJ494" t="s">
        <v>760</v>
      </c>
      <c r="AK494" s="2">
        <v>1054.52</v>
      </c>
      <c r="AL494" s="2">
        <f>AN494</f>
        <v>1054.52</v>
      </c>
      <c r="AM494" s="4">
        <v>10966</v>
      </c>
      <c r="AN494">
        <f>INDEX($AJ$2:$AJ$6811,MATCH(AM494,$A$2:$A$6811,0))</f>
        <v>1054.52</v>
      </c>
      <c r="AP494">
        <v>0.59</v>
      </c>
      <c r="AQ494">
        <v>0.59</v>
      </c>
      <c r="AR494" s="4">
        <v>11</v>
      </c>
      <c r="AS494" s="4">
        <v>7</v>
      </c>
      <c r="AT494" s="4">
        <v>2008</v>
      </c>
      <c r="AU494" s="4">
        <v>11</v>
      </c>
      <c r="AV494" s="4">
        <v>7</v>
      </c>
      <c r="AW494" s="4">
        <v>2008</v>
      </c>
      <c r="AX494" t="str">
        <f t="shared" si="133"/>
        <v>No Delay</v>
      </c>
      <c r="AY494">
        <f t="shared" si="134"/>
        <v>0</v>
      </c>
    </row>
    <row r="495" spans="1:51" x14ac:dyDescent="0.2">
      <c r="A495" s="3">
        <v>67753</v>
      </c>
      <c r="B495" s="1" t="s">
        <v>140</v>
      </c>
      <c r="C495" s="1" t="s">
        <v>99</v>
      </c>
      <c r="D495" s="1" t="s">
        <v>52</v>
      </c>
      <c r="E495" s="1" t="s">
        <v>53</v>
      </c>
      <c r="F495" s="1" t="s">
        <v>53</v>
      </c>
      <c r="G495" s="13" t="s">
        <v>703</v>
      </c>
      <c r="H495" s="12">
        <v>40815</v>
      </c>
      <c r="I495" s="12" t="s">
        <v>703</v>
      </c>
      <c r="J495" s="12">
        <v>40815</v>
      </c>
      <c r="K495" s="4">
        <v>3487</v>
      </c>
      <c r="L495" s="1" t="s">
        <v>146</v>
      </c>
      <c r="M495" s="1" t="s">
        <v>211</v>
      </c>
      <c r="N495" s="1" t="s">
        <v>212</v>
      </c>
      <c r="O495" s="1" t="s">
        <v>93</v>
      </c>
      <c r="P495">
        <v>60</v>
      </c>
      <c r="Q495">
        <v>1028</v>
      </c>
      <c r="R495">
        <v>22616</v>
      </c>
      <c r="S495">
        <v>22</v>
      </c>
      <c r="T495">
        <v>0.37</v>
      </c>
      <c r="U495">
        <f t="shared" si="130"/>
        <v>22616</v>
      </c>
      <c r="V495">
        <f t="shared" si="131"/>
        <v>61680</v>
      </c>
      <c r="W495" s="1" t="s">
        <v>213</v>
      </c>
      <c r="X495" s="1" t="s">
        <v>1236</v>
      </c>
      <c r="Y495" s="1" t="s">
        <v>161</v>
      </c>
      <c r="Z495" s="3">
        <v>5308</v>
      </c>
      <c r="AA495" s="4">
        <f t="shared" si="135"/>
        <v>107</v>
      </c>
      <c r="AB495" s="4">
        <f t="shared" si="143"/>
        <v>2357.5609444000002</v>
      </c>
      <c r="AC495" s="4">
        <f t="shared" si="144"/>
        <v>107</v>
      </c>
      <c r="AD495" s="4">
        <f t="shared" si="142"/>
        <v>2168.5</v>
      </c>
      <c r="AE495" s="4">
        <v>107</v>
      </c>
      <c r="AF495" s="4">
        <v>107</v>
      </c>
      <c r="AG495" s="4">
        <f t="shared" ref="AG495:AG509" si="145">AE495</f>
        <v>107</v>
      </c>
      <c r="AI495" t="e">
        <f t="shared" si="132"/>
        <v>#N/A</v>
      </c>
      <c r="AJ495">
        <v>1794.89</v>
      </c>
      <c r="AK495" s="2">
        <v>1794.89</v>
      </c>
      <c r="AL495" s="2">
        <f t="shared" ref="AL495:AL509" si="146">AJ495</f>
        <v>1794.89</v>
      </c>
      <c r="AM495" s="4"/>
      <c r="AN495" t="e">
        <f>VLOOKUP([1]!Tabelle13[[#This Row],[Vlookup this ID for freight costs]],$AL$2:$AL$6811,2,FALSE)</f>
        <v>#REF!</v>
      </c>
      <c r="AP495">
        <v>37.32</v>
      </c>
      <c r="AQ495">
        <v>37.32</v>
      </c>
      <c r="AR495" s="4">
        <v>29</v>
      </c>
      <c r="AS495" s="4">
        <v>9</v>
      </c>
      <c r="AT495" s="4">
        <v>2011</v>
      </c>
      <c r="AU495" s="4">
        <v>29</v>
      </c>
      <c r="AV495" s="4">
        <v>9</v>
      </c>
      <c r="AW495" s="4">
        <v>2011</v>
      </c>
      <c r="AX495" t="str">
        <f t="shared" si="133"/>
        <v>No Delay</v>
      </c>
      <c r="AY495">
        <f t="shared" si="134"/>
        <v>0</v>
      </c>
    </row>
    <row r="496" spans="1:51" x14ac:dyDescent="0.2">
      <c r="A496" s="3">
        <v>82883</v>
      </c>
      <c r="B496" s="1" t="s">
        <v>151</v>
      </c>
      <c r="C496" s="1" t="s">
        <v>65</v>
      </c>
      <c r="D496" s="1" t="s">
        <v>130</v>
      </c>
      <c r="E496" s="1" t="s">
        <v>152</v>
      </c>
      <c r="F496" s="1" t="s">
        <v>152</v>
      </c>
      <c r="G496" s="13" t="s">
        <v>230</v>
      </c>
      <c r="H496" s="12">
        <v>40329</v>
      </c>
      <c r="I496" s="12" t="s">
        <v>377</v>
      </c>
      <c r="J496" s="12">
        <v>40316</v>
      </c>
      <c r="K496" s="4">
        <v>2415</v>
      </c>
      <c r="L496" s="1" t="s">
        <v>146</v>
      </c>
      <c r="M496" s="1" t="s">
        <v>132</v>
      </c>
      <c r="N496" s="1" t="s">
        <v>275</v>
      </c>
      <c r="O496" s="1" t="s">
        <v>93</v>
      </c>
      <c r="P496">
        <v>60</v>
      </c>
      <c r="Q496">
        <v>1227</v>
      </c>
      <c r="R496">
        <v>10748.52</v>
      </c>
      <c r="S496">
        <v>8.76</v>
      </c>
      <c r="T496">
        <v>0.15</v>
      </c>
      <c r="U496">
        <f t="shared" si="130"/>
        <v>10748.52</v>
      </c>
      <c r="V496">
        <f t="shared" si="131"/>
        <v>73620</v>
      </c>
      <c r="W496" s="1" t="s">
        <v>179</v>
      </c>
      <c r="X496" s="1" t="s">
        <v>1236</v>
      </c>
      <c r="Y496" s="1" t="s">
        <v>156</v>
      </c>
      <c r="Z496" s="3">
        <v>7726</v>
      </c>
      <c r="AA496" s="4">
        <f t="shared" si="135"/>
        <v>107</v>
      </c>
      <c r="AB496" s="4">
        <f t="shared" si="143"/>
        <v>2379.4007566</v>
      </c>
      <c r="AC496" s="4">
        <f t="shared" si="144"/>
        <v>107</v>
      </c>
      <c r="AD496" s="4">
        <f t="shared" si="142"/>
        <v>82.5</v>
      </c>
      <c r="AE496" s="4">
        <v>107</v>
      </c>
      <c r="AF496" s="4">
        <v>107</v>
      </c>
      <c r="AG496" s="4">
        <f t="shared" si="145"/>
        <v>107</v>
      </c>
      <c r="AI496" t="e">
        <f t="shared" si="132"/>
        <v>#N/A</v>
      </c>
      <c r="AJ496">
        <v>9736.1</v>
      </c>
      <c r="AK496" s="2">
        <v>9736.1</v>
      </c>
      <c r="AL496" s="2">
        <f t="shared" si="146"/>
        <v>9736.1</v>
      </c>
      <c r="AM496" s="4"/>
      <c r="AN496" t="e">
        <f>VLOOKUP([1]!Tabelle13[[#This Row],[Vlookup this ID for freight costs]],$AL$2:$AL$6811,2,FALSE)</f>
        <v>#REF!</v>
      </c>
      <c r="AP496">
        <v>23.17</v>
      </c>
      <c r="AQ496">
        <v>23.17</v>
      </c>
      <c r="AR496" s="4">
        <v>31</v>
      </c>
      <c r="AS496" s="4">
        <v>5</v>
      </c>
      <c r="AT496" s="4">
        <v>2010</v>
      </c>
      <c r="AU496" s="4">
        <v>18</v>
      </c>
      <c r="AV496" s="4">
        <v>5</v>
      </c>
      <c r="AW496" s="4">
        <v>2010</v>
      </c>
      <c r="AX496" t="str">
        <f t="shared" si="133"/>
        <v>No Delay</v>
      </c>
      <c r="AY496">
        <f t="shared" si="134"/>
        <v>0</v>
      </c>
    </row>
    <row r="497" spans="1:51" x14ac:dyDescent="0.2">
      <c r="A497" s="3">
        <v>82980</v>
      </c>
      <c r="B497" s="1" t="s">
        <v>151</v>
      </c>
      <c r="C497" s="1" t="s">
        <v>65</v>
      </c>
      <c r="D497" s="1" t="s">
        <v>130</v>
      </c>
      <c r="E497" s="1" t="s">
        <v>152</v>
      </c>
      <c r="F497" s="1" t="s">
        <v>152</v>
      </c>
      <c r="G497" s="13" t="s">
        <v>761</v>
      </c>
      <c r="H497" s="12">
        <v>40850</v>
      </c>
      <c r="I497" s="12" t="s">
        <v>762</v>
      </c>
      <c r="J497" s="12">
        <v>40814</v>
      </c>
      <c r="K497" s="4">
        <v>3477</v>
      </c>
      <c r="L497" s="1" t="s">
        <v>146</v>
      </c>
      <c r="M497" s="1" t="s">
        <v>132</v>
      </c>
      <c r="N497" s="1" t="s">
        <v>302</v>
      </c>
      <c r="O497" s="1" t="s">
        <v>93</v>
      </c>
      <c r="P497">
        <v>30</v>
      </c>
      <c r="Q497">
        <v>1639</v>
      </c>
      <c r="R497">
        <v>10522.38</v>
      </c>
      <c r="S497">
        <v>6.42</v>
      </c>
      <c r="T497">
        <v>0.21</v>
      </c>
      <c r="U497">
        <f t="shared" si="130"/>
        <v>10522.38</v>
      </c>
      <c r="V497">
        <f t="shared" si="131"/>
        <v>49170</v>
      </c>
      <c r="W497" s="1" t="s">
        <v>160</v>
      </c>
      <c r="X497" s="1" t="s">
        <v>1236</v>
      </c>
      <c r="Y497" s="1" t="s">
        <v>161</v>
      </c>
      <c r="Z497" s="3">
        <v>7348</v>
      </c>
      <c r="AA497" s="4">
        <f t="shared" si="135"/>
        <v>107</v>
      </c>
      <c r="AB497" s="4">
        <f t="shared" si="143"/>
        <v>2424.6168502</v>
      </c>
      <c r="AC497" s="4">
        <f t="shared" si="144"/>
        <v>107</v>
      </c>
      <c r="AD497" s="4">
        <f t="shared" si="142"/>
        <v>1385.5</v>
      </c>
      <c r="AE497" s="4">
        <v>107</v>
      </c>
      <c r="AF497" s="4">
        <v>107</v>
      </c>
      <c r="AG497" s="4">
        <f t="shared" si="145"/>
        <v>107</v>
      </c>
      <c r="AI497" t="e">
        <f t="shared" si="132"/>
        <v>#N/A</v>
      </c>
      <c r="AJ497">
        <v>18495.900000000001</v>
      </c>
      <c r="AK497" s="2">
        <v>18495.900000000001</v>
      </c>
      <c r="AL497" s="2">
        <f t="shared" si="146"/>
        <v>18495.900000000001</v>
      </c>
      <c r="AM497" s="4"/>
      <c r="AN497" t="e">
        <f>VLOOKUP([1]!Tabelle13[[#This Row],[Vlookup this ID for freight costs]],$AL$2:$AL$6811,2,FALSE)</f>
        <v>#REF!</v>
      </c>
      <c r="AP497">
        <v>17.36</v>
      </c>
      <c r="AQ497">
        <v>17.36</v>
      </c>
      <c r="AR497" s="4">
        <v>3</v>
      </c>
      <c r="AS497" s="4">
        <v>11</v>
      </c>
      <c r="AT497" s="4">
        <v>2011</v>
      </c>
      <c r="AU497" s="4">
        <v>28</v>
      </c>
      <c r="AV497" s="4">
        <v>9</v>
      </c>
      <c r="AW497" s="4">
        <v>2011</v>
      </c>
      <c r="AX497" t="str">
        <f t="shared" si="133"/>
        <v>No Delay</v>
      </c>
      <c r="AY497">
        <f t="shared" si="134"/>
        <v>0</v>
      </c>
    </row>
    <row r="498" spans="1:51" x14ac:dyDescent="0.2">
      <c r="A498" s="3">
        <v>3007</v>
      </c>
      <c r="B498" s="1" t="s">
        <v>88</v>
      </c>
      <c r="C498" s="1" t="s">
        <v>89</v>
      </c>
      <c r="D498" s="1" t="s">
        <v>74</v>
      </c>
      <c r="E498" s="1" t="s">
        <v>53</v>
      </c>
      <c r="F498" s="1" t="s">
        <v>53</v>
      </c>
      <c r="G498" s="13" t="s">
        <v>90</v>
      </c>
      <c r="H498" s="12">
        <v>39546</v>
      </c>
      <c r="I498" s="12" t="s">
        <v>90</v>
      </c>
      <c r="J498" s="12">
        <v>39546</v>
      </c>
      <c r="K498" s="4">
        <v>753</v>
      </c>
      <c r="L498" s="1" t="s">
        <v>146</v>
      </c>
      <c r="M498" s="1" t="s">
        <v>182</v>
      </c>
      <c r="N498" s="1" t="s">
        <v>729</v>
      </c>
      <c r="O498" s="1" t="s">
        <v>685</v>
      </c>
      <c r="P498">
        <v>60</v>
      </c>
      <c r="Q498">
        <v>546</v>
      </c>
      <c r="R498">
        <v>3822</v>
      </c>
      <c r="S498">
        <v>7</v>
      </c>
      <c r="T498">
        <v>0.12</v>
      </c>
      <c r="U498">
        <f t="shared" si="130"/>
        <v>3822</v>
      </c>
      <c r="V498">
        <f t="shared" si="131"/>
        <v>32760</v>
      </c>
      <c r="W498" s="1" t="s">
        <v>185</v>
      </c>
      <c r="X498" s="1" t="s">
        <v>186</v>
      </c>
      <c r="Y498" s="1" t="s">
        <v>186</v>
      </c>
      <c r="Z498" s="3">
        <v>4287</v>
      </c>
      <c r="AA498" s="4">
        <f t="shared" si="135"/>
        <v>108</v>
      </c>
      <c r="AB498" s="4">
        <f t="shared" si="143"/>
        <v>2304.6625048000001</v>
      </c>
      <c r="AC498" s="4">
        <f t="shared" si="144"/>
        <v>108</v>
      </c>
      <c r="AD498" s="4">
        <f t="shared" si="142"/>
        <v>1026.9891473333334</v>
      </c>
      <c r="AE498" s="4">
        <v>108</v>
      </c>
      <c r="AF498" s="4">
        <v>108</v>
      </c>
      <c r="AG498" s="4">
        <f t="shared" si="145"/>
        <v>108</v>
      </c>
      <c r="AH498" s="4">
        <v>10859</v>
      </c>
      <c r="AI498">
        <f t="shared" si="132"/>
        <v>3369</v>
      </c>
      <c r="AJ498" t="s">
        <v>81</v>
      </c>
      <c r="AK498" s="2"/>
      <c r="AL498" s="2" t="str">
        <f t="shared" si="146"/>
        <v>Freight Included in Commodity Cost</v>
      </c>
      <c r="AM498" s="4"/>
      <c r="AN498" t="e">
        <f>VLOOKUP([1]!Tabelle13[[#This Row],[Vlookup this ID for freight costs]],$AL$2:$AL$6811,2,FALSE)</f>
        <v>#REF!</v>
      </c>
      <c r="AP498">
        <v>6.12</v>
      </c>
      <c r="AQ498">
        <v>6.12</v>
      </c>
      <c r="AR498" s="4">
        <v>8</v>
      </c>
      <c r="AS498" s="4">
        <v>4</v>
      </c>
      <c r="AT498" s="4">
        <v>2008</v>
      </c>
      <c r="AU498" s="4">
        <v>8</v>
      </c>
      <c r="AV498" s="4">
        <v>4</v>
      </c>
      <c r="AW498" s="4">
        <v>2008</v>
      </c>
      <c r="AX498" t="str">
        <f t="shared" si="133"/>
        <v>No Delay</v>
      </c>
      <c r="AY498">
        <f t="shared" si="134"/>
        <v>0</v>
      </c>
    </row>
    <row r="499" spans="1:51" x14ac:dyDescent="0.2">
      <c r="A499" s="3">
        <v>10721</v>
      </c>
      <c r="B499" s="1" t="s">
        <v>584</v>
      </c>
      <c r="C499" s="1" t="s">
        <v>65</v>
      </c>
      <c r="D499" s="1" t="s">
        <v>130</v>
      </c>
      <c r="E499" s="1" t="s">
        <v>53</v>
      </c>
      <c r="F499" s="1" t="s">
        <v>53</v>
      </c>
      <c r="G499" s="13" t="s">
        <v>763</v>
      </c>
      <c r="H499" s="12">
        <v>39719</v>
      </c>
      <c r="I499" s="12" t="s">
        <v>763</v>
      </c>
      <c r="J499" s="12">
        <v>39719</v>
      </c>
      <c r="K499" s="4">
        <v>1095</v>
      </c>
      <c r="L499" s="1" t="s">
        <v>146</v>
      </c>
      <c r="M499" s="1" t="s">
        <v>132</v>
      </c>
      <c r="N499" s="1" t="s">
        <v>764</v>
      </c>
      <c r="O499" s="1" t="s">
        <v>765</v>
      </c>
      <c r="P499">
        <v>30</v>
      </c>
      <c r="Q499">
        <v>1000</v>
      </c>
      <c r="R499">
        <v>50400</v>
      </c>
      <c r="S499">
        <v>50.4</v>
      </c>
      <c r="T499">
        <v>1.68</v>
      </c>
      <c r="U499">
        <f t="shared" si="130"/>
        <v>50400</v>
      </c>
      <c r="V499">
        <f t="shared" si="131"/>
        <v>30000</v>
      </c>
      <c r="W499" s="1" t="s">
        <v>251</v>
      </c>
      <c r="X499" s="1" t="s">
        <v>252</v>
      </c>
      <c r="Y499" s="1" t="s">
        <v>252</v>
      </c>
      <c r="Z499" s="3">
        <v>6241</v>
      </c>
      <c r="AA499" s="4">
        <f t="shared" si="135"/>
        <v>108</v>
      </c>
      <c r="AB499" s="4">
        <f t="shared" si="143"/>
        <v>2354.488006</v>
      </c>
      <c r="AC499" s="4">
        <f t="shared" si="144"/>
        <v>108</v>
      </c>
      <c r="AD499" s="4">
        <f t="shared" si="142"/>
        <v>1357.5831172173912</v>
      </c>
      <c r="AE499" s="4">
        <v>108</v>
      </c>
      <c r="AF499" s="4">
        <v>108</v>
      </c>
      <c r="AG499" s="4">
        <f t="shared" si="145"/>
        <v>108</v>
      </c>
      <c r="AH499" s="4">
        <v>83490</v>
      </c>
      <c r="AI499">
        <f t="shared" si="132"/>
        <v>17126</v>
      </c>
      <c r="AJ499">
        <v>13353.34</v>
      </c>
      <c r="AK499" s="2">
        <v>13353.34</v>
      </c>
      <c r="AL499" s="2">
        <f t="shared" si="146"/>
        <v>13353.34</v>
      </c>
      <c r="AM499" s="4"/>
      <c r="AN499" t="e">
        <f>VLOOKUP([1]!Tabelle13[[#This Row],[Vlookup this ID for freight costs]],$AL$2:$AL$6811,2,FALSE)</f>
        <v>#REF!</v>
      </c>
      <c r="AP499">
        <v>80.64</v>
      </c>
      <c r="AQ499">
        <v>80.64</v>
      </c>
      <c r="AR499" s="4">
        <v>28</v>
      </c>
      <c r="AS499" s="4">
        <v>9</v>
      </c>
      <c r="AT499" s="4">
        <v>2008</v>
      </c>
      <c r="AU499" s="4">
        <v>28</v>
      </c>
      <c r="AV499" s="4">
        <v>9</v>
      </c>
      <c r="AW499" s="4">
        <v>2008</v>
      </c>
      <c r="AX499" t="str">
        <f t="shared" si="133"/>
        <v>No Delay</v>
      </c>
      <c r="AY499">
        <f t="shared" si="134"/>
        <v>0</v>
      </c>
    </row>
    <row r="500" spans="1:51" x14ac:dyDescent="0.2">
      <c r="A500" s="3">
        <v>83532</v>
      </c>
      <c r="B500" s="1" t="s">
        <v>151</v>
      </c>
      <c r="C500" s="1" t="s">
        <v>65</v>
      </c>
      <c r="D500" s="1" t="s">
        <v>130</v>
      </c>
      <c r="E500" s="1" t="s">
        <v>152</v>
      </c>
      <c r="F500" s="1" t="s">
        <v>152</v>
      </c>
      <c r="G500" s="13" t="s">
        <v>761</v>
      </c>
      <c r="H500" s="12">
        <v>40850</v>
      </c>
      <c r="I500" s="12" t="s">
        <v>762</v>
      </c>
      <c r="J500" s="12">
        <v>40814</v>
      </c>
      <c r="K500" s="4">
        <v>3478</v>
      </c>
      <c r="L500" s="1" t="s">
        <v>146</v>
      </c>
      <c r="M500" s="1" t="s">
        <v>132</v>
      </c>
      <c r="N500" s="1" t="s">
        <v>221</v>
      </c>
      <c r="O500" s="1" t="s">
        <v>93</v>
      </c>
      <c r="P500">
        <v>60</v>
      </c>
      <c r="Q500">
        <v>1000</v>
      </c>
      <c r="R500">
        <v>1400</v>
      </c>
      <c r="S500">
        <v>1.4</v>
      </c>
      <c r="T500">
        <v>0.02</v>
      </c>
      <c r="U500">
        <f t="shared" si="130"/>
        <v>1400</v>
      </c>
      <c r="V500">
        <f t="shared" si="131"/>
        <v>60000</v>
      </c>
      <c r="W500" s="1" t="s">
        <v>155</v>
      </c>
      <c r="X500" s="1" t="s">
        <v>1236</v>
      </c>
      <c r="Y500" s="1" t="s">
        <v>156</v>
      </c>
      <c r="Z500" s="3">
        <v>7726</v>
      </c>
      <c r="AA500" s="4">
        <f t="shared" si="135"/>
        <v>108</v>
      </c>
      <c r="AB500" s="4">
        <f t="shared" si="143"/>
        <v>2354.488006</v>
      </c>
      <c r="AC500" s="4">
        <f t="shared" si="144"/>
        <v>108</v>
      </c>
      <c r="AD500" s="4">
        <f t="shared" si="142"/>
        <v>3403.4068759411766</v>
      </c>
      <c r="AE500" s="4">
        <v>108</v>
      </c>
      <c r="AF500" s="4">
        <v>108</v>
      </c>
      <c r="AG500" s="4">
        <f t="shared" si="145"/>
        <v>108</v>
      </c>
      <c r="AI500" t="e">
        <f t="shared" si="132"/>
        <v>#N/A</v>
      </c>
      <c r="AJ500">
        <v>18495.900000000001</v>
      </c>
      <c r="AK500" s="2">
        <v>18495.900000000001</v>
      </c>
      <c r="AL500" s="2">
        <f t="shared" si="146"/>
        <v>18495.900000000001</v>
      </c>
      <c r="AM500" s="4"/>
      <c r="AN500" t="e">
        <f>VLOOKUP([1]!Tabelle13[[#This Row],[Vlookup this ID for freight costs]],$AL$2:$AL$6811,2,FALSE)</f>
        <v>#REF!</v>
      </c>
      <c r="AP500">
        <v>2.31</v>
      </c>
      <c r="AQ500">
        <v>2.31</v>
      </c>
      <c r="AR500" s="4">
        <v>3</v>
      </c>
      <c r="AS500" s="4">
        <v>11</v>
      </c>
      <c r="AT500" s="4">
        <v>2011</v>
      </c>
      <c r="AU500" s="4">
        <v>28</v>
      </c>
      <c r="AV500" s="4">
        <v>9</v>
      </c>
      <c r="AW500" s="4">
        <v>2011</v>
      </c>
      <c r="AX500" t="str">
        <f t="shared" si="133"/>
        <v>No Delay</v>
      </c>
      <c r="AY500">
        <f t="shared" si="134"/>
        <v>0</v>
      </c>
    </row>
    <row r="501" spans="1:51" x14ac:dyDescent="0.2">
      <c r="A501" s="3">
        <v>84245</v>
      </c>
      <c r="B501" s="1" t="s">
        <v>50</v>
      </c>
      <c r="C501" s="1" t="s">
        <v>51</v>
      </c>
      <c r="D501" s="1" t="s">
        <v>130</v>
      </c>
      <c r="E501" s="1" t="s">
        <v>53</v>
      </c>
      <c r="F501" s="1" t="s">
        <v>53</v>
      </c>
      <c r="G501" s="13" t="s">
        <v>766</v>
      </c>
      <c r="H501" s="12">
        <v>41459</v>
      </c>
      <c r="I501" s="12" t="s">
        <v>766</v>
      </c>
      <c r="J501" s="12">
        <v>41459</v>
      </c>
      <c r="K501" s="4">
        <v>4787</v>
      </c>
      <c r="L501" s="1" t="s">
        <v>146</v>
      </c>
      <c r="M501" s="1" t="s">
        <v>132</v>
      </c>
      <c r="N501" s="1" t="s">
        <v>302</v>
      </c>
      <c r="O501" s="1" t="s">
        <v>93</v>
      </c>
      <c r="P501">
        <v>30</v>
      </c>
      <c r="Q501">
        <v>1800</v>
      </c>
      <c r="R501">
        <v>7272</v>
      </c>
      <c r="S501">
        <v>4.04</v>
      </c>
      <c r="T501">
        <v>0.13</v>
      </c>
      <c r="U501">
        <f t="shared" si="130"/>
        <v>7272</v>
      </c>
      <c r="V501">
        <f t="shared" si="131"/>
        <v>54000</v>
      </c>
      <c r="W501" s="1" t="s">
        <v>160</v>
      </c>
      <c r="X501" s="1" t="s">
        <v>1236</v>
      </c>
      <c r="Y501" s="1" t="s">
        <v>161</v>
      </c>
      <c r="Z501" s="3">
        <v>6136</v>
      </c>
      <c r="AA501" s="4">
        <f t="shared" si="135"/>
        <v>108</v>
      </c>
      <c r="AB501" s="4">
        <f t="shared" si="143"/>
        <v>2442.2862460000001</v>
      </c>
      <c r="AC501" s="4">
        <f t="shared" si="144"/>
        <v>108</v>
      </c>
      <c r="AD501" s="4">
        <f t="shared" si="142"/>
        <v>1614.6</v>
      </c>
      <c r="AE501" s="4">
        <v>108</v>
      </c>
      <c r="AF501" s="4">
        <v>108</v>
      </c>
      <c r="AG501" s="4">
        <f t="shared" si="145"/>
        <v>108</v>
      </c>
      <c r="AI501" t="e">
        <f t="shared" si="132"/>
        <v>#N/A</v>
      </c>
      <c r="AJ501">
        <v>832.5</v>
      </c>
      <c r="AK501" s="2">
        <v>832.5</v>
      </c>
      <c r="AL501" s="2">
        <f t="shared" si="146"/>
        <v>832.5</v>
      </c>
      <c r="AM501" s="4"/>
      <c r="AN501" t="e">
        <f>VLOOKUP([1]!Tabelle13[[#This Row],[Vlookup this ID for freight costs]],$AL$2:$AL$6811,2,FALSE)</f>
        <v>#REF!</v>
      </c>
      <c r="AP501">
        <v>9</v>
      </c>
      <c r="AQ501">
        <v>9</v>
      </c>
      <c r="AR501" s="4">
        <v>4</v>
      </c>
      <c r="AS501" s="4">
        <v>7</v>
      </c>
      <c r="AT501" s="4">
        <v>2013</v>
      </c>
      <c r="AU501" s="4">
        <v>4</v>
      </c>
      <c r="AV501" s="4">
        <v>7</v>
      </c>
      <c r="AW501" s="4">
        <v>2013</v>
      </c>
      <c r="AX501" t="str">
        <f t="shared" si="133"/>
        <v>No Delay</v>
      </c>
      <c r="AY501">
        <f t="shared" si="134"/>
        <v>0</v>
      </c>
    </row>
    <row r="502" spans="1:51" x14ac:dyDescent="0.2">
      <c r="A502" s="3">
        <v>85896</v>
      </c>
      <c r="B502" s="1" t="s">
        <v>175</v>
      </c>
      <c r="C502" s="1" t="s">
        <v>165</v>
      </c>
      <c r="D502" s="1" t="s">
        <v>130</v>
      </c>
      <c r="E502" s="1" t="s">
        <v>101</v>
      </c>
      <c r="F502" s="1" t="s">
        <v>101</v>
      </c>
      <c r="G502" s="13" t="s">
        <v>767</v>
      </c>
      <c r="H502" s="12">
        <v>41176</v>
      </c>
      <c r="I502" s="12" t="s">
        <v>767</v>
      </c>
      <c r="J502" s="12">
        <v>41176</v>
      </c>
      <c r="K502" s="4">
        <v>4174</v>
      </c>
      <c r="L502" s="1" t="s">
        <v>146</v>
      </c>
      <c r="M502" s="1" t="s">
        <v>132</v>
      </c>
      <c r="N502" s="1" t="s">
        <v>275</v>
      </c>
      <c r="O502" s="1" t="s">
        <v>93</v>
      </c>
      <c r="P502">
        <v>60</v>
      </c>
      <c r="Q502">
        <v>1319</v>
      </c>
      <c r="R502">
        <v>10552</v>
      </c>
      <c r="S502">
        <v>8</v>
      </c>
      <c r="T502">
        <v>0.13</v>
      </c>
      <c r="U502">
        <f t="shared" si="130"/>
        <v>10552</v>
      </c>
      <c r="V502">
        <f t="shared" si="131"/>
        <v>79140</v>
      </c>
      <c r="W502" s="1" t="s">
        <v>179</v>
      </c>
      <c r="X502" s="1" t="s">
        <v>1236</v>
      </c>
      <c r="Y502" s="1" t="s">
        <v>156</v>
      </c>
      <c r="Z502" s="3">
        <v>11413</v>
      </c>
      <c r="AA502" s="4">
        <f t="shared" si="135"/>
        <v>108</v>
      </c>
      <c r="AB502" s="4">
        <f t="shared" si="143"/>
        <v>2389.4975541999997</v>
      </c>
      <c r="AC502" s="4">
        <f t="shared" si="144"/>
        <v>108</v>
      </c>
      <c r="AD502" s="4">
        <f t="shared" si="142"/>
        <v>673.66666666666663</v>
      </c>
      <c r="AE502" s="4">
        <v>108</v>
      </c>
      <c r="AF502" s="4">
        <v>108</v>
      </c>
      <c r="AG502" s="4">
        <f t="shared" si="145"/>
        <v>108</v>
      </c>
      <c r="AI502" t="e">
        <f t="shared" si="132"/>
        <v>#N/A</v>
      </c>
      <c r="AJ502">
        <v>1618.01</v>
      </c>
      <c r="AK502" s="2">
        <v>1618.01</v>
      </c>
      <c r="AL502" s="2">
        <f t="shared" si="146"/>
        <v>1618.01</v>
      </c>
      <c r="AM502" s="4"/>
      <c r="AN502" t="e">
        <f>VLOOKUP([1]!Tabelle13[[#This Row],[Vlookup this ID for freight costs]],$AL$2:$AL$6811,2,FALSE)</f>
        <v>#REF!</v>
      </c>
      <c r="AP502">
        <v>14.79</v>
      </c>
      <c r="AQ502">
        <v>14.79</v>
      </c>
      <c r="AR502" s="4">
        <v>24</v>
      </c>
      <c r="AS502" s="4">
        <v>9</v>
      </c>
      <c r="AT502" s="4">
        <v>2012</v>
      </c>
      <c r="AU502" s="4">
        <v>24</v>
      </c>
      <c r="AV502" s="4">
        <v>9</v>
      </c>
      <c r="AW502" s="4">
        <v>2012</v>
      </c>
      <c r="AX502" t="str">
        <f t="shared" si="133"/>
        <v>No Delay</v>
      </c>
      <c r="AY502">
        <f t="shared" si="134"/>
        <v>0</v>
      </c>
    </row>
    <row r="503" spans="1:51" x14ac:dyDescent="0.2">
      <c r="A503" s="3">
        <v>86311</v>
      </c>
      <c r="B503" s="1" t="s">
        <v>215</v>
      </c>
      <c r="C503" s="1" t="s">
        <v>89</v>
      </c>
      <c r="D503" s="1" t="s">
        <v>130</v>
      </c>
      <c r="E503" s="1" t="s">
        <v>53</v>
      </c>
      <c r="F503" s="1" t="s">
        <v>53</v>
      </c>
      <c r="G503" s="13" t="s">
        <v>768</v>
      </c>
      <c r="H503" s="12">
        <v>40368</v>
      </c>
      <c r="I503" s="12" t="s">
        <v>769</v>
      </c>
      <c r="J503" s="12">
        <v>40364</v>
      </c>
      <c r="K503" s="4">
        <v>2621</v>
      </c>
      <c r="L503" s="1" t="s">
        <v>146</v>
      </c>
      <c r="M503" s="1" t="s">
        <v>132</v>
      </c>
      <c r="N503" s="1" t="s">
        <v>389</v>
      </c>
      <c r="O503" s="1" t="s">
        <v>93</v>
      </c>
      <c r="P503">
        <v>30</v>
      </c>
      <c r="Q503">
        <v>1200</v>
      </c>
      <c r="R503">
        <v>27600</v>
      </c>
      <c r="S503">
        <v>23</v>
      </c>
      <c r="T503">
        <v>0.77</v>
      </c>
      <c r="U503">
        <f t="shared" si="130"/>
        <v>27600</v>
      </c>
      <c r="V503">
        <f t="shared" si="131"/>
        <v>36000</v>
      </c>
      <c r="W503" s="1" t="s">
        <v>160</v>
      </c>
      <c r="X503" s="1" t="s">
        <v>1236</v>
      </c>
      <c r="Y503" s="1" t="s">
        <v>161</v>
      </c>
      <c r="Z503" s="3">
        <v>8828</v>
      </c>
      <c r="AA503" s="4">
        <f t="shared" si="135"/>
        <v>108</v>
      </c>
      <c r="AB503" s="4">
        <f t="shared" si="143"/>
        <v>2376.4375660000001</v>
      </c>
      <c r="AC503" s="4">
        <f t="shared" si="144"/>
        <v>108</v>
      </c>
      <c r="AD503" s="4">
        <f t="shared" si="142"/>
        <v>1448.4244248</v>
      </c>
      <c r="AE503" s="4">
        <v>108</v>
      </c>
      <c r="AF503" s="4">
        <v>108</v>
      </c>
      <c r="AG503" s="4">
        <f t="shared" si="145"/>
        <v>108</v>
      </c>
      <c r="AI503" t="e">
        <f t="shared" si="132"/>
        <v>#N/A</v>
      </c>
      <c r="AJ503">
        <v>5121.68</v>
      </c>
      <c r="AK503" s="2">
        <v>5121.68</v>
      </c>
      <c r="AL503" s="2">
        <f t="shared" si="146"/>
        <v>5121.68</v>
      </c>
      <c r="AM503" s="4"/>
      <c r="AN503" t="e">
        <f>VLOOKUP([1]!Tabelle13[[#This Row],[Vlookup this ID for freight costs]],$AL$2:$AL$6811,2,FALSE)</f>
        <v>#REF!</v>
      </c>
      <c r="AP503">
        <v>59.51</v>
      </c>
      <c r="AQ503">
        <v>59.51</v>
      </c>
      <c r="AR503" s="4">
        <v>9</v>
      </c>
      <c r="AS503" s="4">
        <v>7</v>
      </c>
      <c r="AT503" s="4">
        <v>2010</v>
      </c>
      <c r="AU503" s="4">
        <v>5</v>
      </c>
      <c r="AV503" s="4">
        <v>7</v>
      </c>
      <c r="AW503" s="4">
        <v>2010</v>
      </c>
      <c r="AX503" t="str">
        <f t="shared" si="133"/>
        <v>No Delay</v>
      </c>
      <c r="AY503">
        <f t="shared" si="134"/>
        <v>0</v>
      </c>
    </row>
    <row r="504" spans="1:51" x14ac:dyDescent="0.2">
      <c r="A504" s="3">
        <v>11196</v>
      </c>
      <c r="B504" s="1" t="s">
        <v>119</v>
      </c>
      <c r="C504" s="1" t="s">
        <v>114</v>
      </c>
      <c r="D504" s="1" t="s">
        <v>130</v>
      </c>
      <c r="E504" s="1" t="s">
        <v>53</v>
      </c>
      <c r="F504" s="1" t="s">
        <v>53</v>
      </c>
      <c r="G504" s="13" t="s">
        <v>770</v>
      </c>
      <c r="H504" s="12">
        <v>39498</v>
      </c>
      <c r="I504" s="12" t="s">
        <v>770</v>
      </c>
      <c r="J504" s="12">
        <v>39498</v>
      </c>
      <c r="K504" s="4">
        <v>670</v>
      </c>
      <c r="L504" s="1" t="s">
        <v>146</v>
      </c>
      <c r="M504" s="1" t="s">
        <v>132</v>
      </c>
      <c r="N504" s="1" t="s">
        <v>218</v>
      </c>
      <c r="O504" s="1" t="s">
        <v>93</v>
      </c>
      <c r="P504">
        <v>90</v>
      </c>
      <c r="Q504">
        <v>900</v>
      </c>
      <c r="R504">
        <v>14400</v>
      </c>
      <c r="S504">
        <v>16</v>
      </c>
      <c r="T504">
        <v>0.18</v>
      </c>
      <c r="U504">
        <f t="shared" si="130"/>
        <v>14400</v>
      </c>
      <c r="V504">
        <f t="shared" si="131"/>
        <v>81000</v>
      </c>
      <c r="W504" s="1" t="s">
        <v>155</v>
      </c>
      <c r="X504" s="1" t="s">
        <v>1236</v>
      </c>
      <c r="Y504" s="1" t="s">
        <v>156</v>
      </c>
      <c r="Z504" s="3">
        <v>6648</v>
      </c>
      <c r="AA504" s="4">
        <f t="shared" si="135"/>
        <v>109</v>
      </c>
      <c r="AB504" s="4">
        <f t="shared" si="143"/>
        <v>2343.513226</v>
      </c>
      <c r="AC504" s="4">
        <f t="shared" si="144"/>
        <v>109</v>
      </c>
      <c r="AD504" s="4">
        <f t="shared" si="142"/>
        <v>1141.4412122857143</v>
      </c>
      <c r="AE504" s="4">
        <v>109</v>
      </c>
      <c r="AF504" s="4">
        <v>109</v>
      </c>
      <c r="AG504" s="4">
        <f t="shared" si="145"/>
        <v>109</v>
      </c>
      <c r="AH504" s="4">
        <v>83469</v>
      </c>
      <c r="AI504">
        <f t="shared" si="132"/>
        <v>3093</v>
      </c>
      <c r="AJ504">
        <v>919.66</v>
      </c>
      <c r="AK504" s="2">
        <v>919.66</v>
      </c>
      <c r="AL504" s="2">
        <f t="shared" si="146"/>
        <v>919.66</v>
      </c>
      <c r="AM504" s="4"/>
      <c r="AN504" t="e">
        <f>VLOOKUP([1]!Tabelle13[[#This Row],[Vlookup this ID for freight costs]],$AL$2:$AL$6811,2,FALSE)</f>
        <v>#REF!</v>
      </c>
      <c r="AP504">
        <v>23.04</v>
      </c>
      <c r="AQ504">
        <v>23.04</v>
      </c>
      <c r="AR504" s="4">
        <v>20</v>
      </c>
      <c r="AS504" s="4">
        <v>2</v>
      </c>
      <c r="AT504" s="4">
        <v>2008</v>
      </c>
      <c r="AU504" s="4">
        <v>20</v>
      </c>
      <c r="AV504" s="4">
        <v>2</v>
      </c>
      <c r="AW504" s="4">
        <v>2008</v>
      </c>
      <c r="AX504" t="str">
        <f t="shared" si="133"/>
        <v>No Delay</v>
      </c>
      <c r="AY504">
        <f t="shared" si="134"/>
        <v>0</v>
      </c>
    </row>
    <row r="505" spans="1:51" x14ac:dyDescent="0.2">
      <c r="A505" s="3">
        <v>85121</v>
      </c>
      <c r="B505" s="1" t="s">
        <v>175</v>
      </c>
      <c r="C505" s="1" t="s">
        <v>165</v>
      </c>
      <c r="D505" s="1" t="s">
        <v>130</v>
      </c>
      <c r="E505" s="1" t="s">
        <v>53</v>
      </c>
      <c r="F505" s="1" t="s">
        <v>53</v>
      </c>
      <c r="G505" s="13" t="s">
        <v>771</v>
      </c>
      <c r="H505" s="12">
        <v>40359</v>
      </c>
      <c r="I505" s="12" t="s">
        <v>772</v>
      </c>
      <c r="J505" s="12">
        <v>40351</v>
      </c>
      <c r="K505" s="4">
        <v>2539</v>
      </c>
      <c r="L505" s="1" t="s">
        <v>146</v>
      </c>
      <c r="M505" s="1" t="s">
        <v>132</v>
      </c>
      <c r="N505" s="1" t="s">
        <v>159</v>
      </c>
      <c r="O505" s="1" t="s">
        <v>93</v>
      </c>
      <c r="P505">
        <v>30</v>
      </c>
      <c r="Q505">
        <v>1500</v>
      </c>
      <c r="R505">
        <v>17625</v>
      </c>
      <c r="S505">
        <v>11.75</v>
      </c>
      <c r="T505">
        <v>0.39</v>
      </c>
      <c r="U505">
        <f t="shared" si="130"/>
        <v>17625</v>
      </c>
      <c r="V505">
        <f t="shared" si="131"/>
        <v>45000</v>
      </c>
      <c r="W505" s="1" t="s">
        <v>160</v>
      </c>
      <c r="X505" s="1" t="s">
        <v>1236</v>
      </c>
      <c r="Y505" s="1" t="s">
        <v>161</v>
      </c>
      <c r="Z505" s="3">
        <v>5149</v>
      </c>
      <c r="AA505" s="4">
        <f t="shared" si="135"/>
        <v>109</v>
      </c>
      <c r="AB505" s="4">
        <f t="shared" si="143"/>
        <v>2409.3619060000001</v>
      </c>
      <c r="AC505" s="4">
        <f t="shared" si="144"/>
        <v>109</v>
      </c>
      <c r="AD505" s="4">
        <f t="shared" si="142"/>
        <v>1472.7562623636366</v>
      </c>
      <c r="AE505" s="4">
        <v>109</v>
      </c>
      <c r="AF505" s="4">
        <v>109</v>
      </c>
      <c r="AG505" s="4">
        <f t="shared" si="145"/>
        <v>109</v>
      </c>
      <c r="AI505" t="e">
        <f t="shared" si="132"/>
        <v>#N/A</v>
      </c>
      <c r="AJ505">
        <v>2288.29</v>
      </c>
      <c r="AK505" s="2">
        <v>2288.29</v>
      </c>
      <c r="AL505" s="2">
        <f t="shared" si="146"/>
        <v>2288.29</v>
      </c>
      <c r="AM505" s="4"/>
      <c r="AN505" t="e">
        <f>VLOOKUP([1]!Tabelle13[[#This Row],[Vlookup this ID for freight costs]],$AL$2:$AL$6811,2,FALSE)</f>
        <v>#REF!</v>
      </c>
      <c r="AP505">
        <v>38</v>
      </c>
      <c r="AQ505">
        <v>38</v>
      </c>
      <c r="AR505" s="4">
        <v>30</v>
      </c>
      <c r="AS505" s="4">
        <v>6</v>
      </c>
      <c r="AT505" s="4">
        <v>2010</v>
      </c>
      <c r="AU505" s="4">
        <v>22</v>
      </c>
      <c r="AV505" s="4">
        <v>6</v>
      </c>
      <c r="AW505" s="4">
        <v>2010</v>
      </c>
      <c r="AX505" t="str">
        <f t="shared" si="133"/>
        <v>No Delay</v>
      </c>
      <c r="AY505">
        <f t="shared" si="134"/>
        <v>0</v>
      </c>
    </row>
    <row r="506" spans="1:51" x14ac:dyDescent="0.2">
      <c r="A506" s="3">
        <v>85760</v>
      </c>
      <c r="B506" s="1" t="s">
        <v>50</v>
      </c>
      <c r="C506" s="1" t="s">
        <v>51</v>
      </c>
      <c r="D506" s="1" t="s">
        <v>130</v>
      </c>
      <c r="E506" s="1" t="s">
        <v>101</v>
      </c>
      <c r="F506" s="1" t="s">
        <v>101</v>
      </c>
      <c r="G506" s="13" t="s">
        <v>331</v>
      </c>
      <c r="H506" s="12">
        <v>40724</v>
      </c>
      <c r="I506" s="12" t="s">
        <v>773</v>
      </c>
      <c r="J506" s="12">
        <v>40737</v>
      </c>
      <c r="K506" s="4">
        <v>3319</v>
      </c>
      <c r="L506" s="1" t="s">
        <v>146</v>
      </c>
      <c r="M506" s="1" t="s">
        <v>132</v>
      </c>
      <c r="N506" s="1" t="s">
        <v>171</v>
      </c>
      <c r="O506" s="1" t="s">
        <v>93</v>
      </c>
      <c r="P506">
        <v>60</v>
      </c>
      <c r="Q506">
        <v>2268</v>
      </c>
      <c r="R506">
        <v>5284.44</v>
      </c>
      <c r="S506">
        <v>2.33</v>
      </c>
      <c r="T506">
        <v>0.04</v>
      </c>
      <c r="U506">
        <f t="shared" si="130"/>
        <v>5284.4400000000005</v>
      </c>
      <c r="V506">
        <f t="shared" si="131"/>
        <v>136080</v>
      </c>
      <c r="W506" s="1" t="s">
        <v>155</v>
      </c>
      <c r="X506" s="1" t="s">
        <v>1236</v>
      </c>
      <c r="Y506" s="1" t="s">
        <v>156</v>
      </c>
      <c r="Z506" s="3">
        <v>14703</v>
      </c>
      <c r="AA506" s="4">
        <f t="shared" si="135"/>
        <v>109</v>
      </c>
      <c r="AB506" s="4">
        <f t="shared" si="143"/>
        <v>2493.6482163999999</v>
      </c>
      <c r="AC506" s="4">
        <f t="shared" si="144"/>
        <v>109</v>
      </c>
      <c r="AD506" s="4">
        <f t="shared" si="142"/>
        <v>1027.3333333333333</v>
      </c>
      <c r="AE506" s="4">
        <v>109</v>
      </c>
      <c r="AF506" s="4">
        <v>109</v>
      </c>
      <c r="AG506" s="4">
        <f t="shared" si="145"/>
        <v>109</v>
      </c>
      <c r="AI506" t="e">
        <f t="shared" si="132"/>
        <v>#N/A</v>
      </c>
      <c r="AJ506">
        <v>1148.6500000000001</v>
      </c>
      <c r="AK506" s="2">
        <v>1148.6500000000001</v>
      </c>
      <c r="AL506" s="2">
        <f t="shared" si="146"/>
        <v>1148.6500000000001</v>
      </c>
      <c r="AM506" s="4"/>
      <c r="AN506" t="e">
        <f>VLOOKUP([1]!Tabelle13[[#This Row],[Vlookup this ID for freight costs]],$AL$2:$AL$6811,2,FALSE)</f>
        <v>#REF!</v>
      </c>
      <c r="AP506">
        <v>8.7200000000000006</v>
      </c>
      <c r="AQ506">
        <v>8.7200000000000006</v>
      </c>
      <c r="AR506" s="4">
        <v>30</v>
      </c>
      <c r="AS506" s="4">
        <v>6</v>
      </c>
      <c r="AT506" s="4">
        <v>2011</v>
      </c>
      <c r="AU506" s="4">
        <v>13</v>
      </c>
      <c r="AV506" s="4">
        <v>7</v>
      </c>
      <c r="AW506" s="4">
        <v>2011</v>
      </c>
      <c r="AX506" t="str">
        <f t="shared" si="133"/>
        <v>Delay</v>
      </c>
      <c r="AY506">
        <f t="shared" si="134"/>
        <v>13</v>
      </c>
    </row>
    <row r="507" spans="1:51" x14ac:dyDescent="0.2">
      <c r="A507" s="3">
        <v>85569</v>
      </c>
      <c r="B507" s="1" t="s">
        <v>215</v>
      </c>
      <c r="C507" s="1" t="s">
        <v>89</v>
      </c>
      <c r="D507" s="1" t="s">
        <v>130</v>
      </c>
      <c r="E507" s="1" t="s">
        <v>101</v>
      </c>
      <c r="F507" s="1" t="s">
        <v>101</v>
      </c>
      <c r="G507" s="13" t="s">
        <v>774</v>
      </c>
      <c r="H507" s="12">
        <v>42094</v>
      </c>
      <c r="I507" s="12" t="s">
        <v>775</v>
      </c>
      <c r="J507" s="12">
        <v>42093</v>
      </c>
      <c r="K507" s="4">
        <v>6419</v>
      </c>
      <c r="L507" s="1" t="s">
        <v>146</v>
      </c>
      <c r="M507" s="1" t="s">
        <v>132</v>
      </c>
      <c r="N507" s="1" t="s">
        <v>302</v>
      </c>
      <c r="O507" s="1" t="s">
        <v>93</v>
      </c>
      <c r="P507">
        <v>30</v>
      </c>
      <c r="Q507">
        <v>1764</v>
      </c>
      <c r="R507">
        <v>6262.2</v>
      </c>
      <c r="S507">
        <v>3.55</v>
      </c>
      <c r="T507">
        <v>0.12</v>
      </c>
      <c r="U507">
        <f t="shared" si="130"/>
        <v>6262.2</v>
      </c>
      <c r="V507">
        <f t="shared" si="131"/>
        <v>52920</v>
      </c>
      <c r="W507" s="1" t="s">
        <v>160</v>
      </c>
      <c r="X507" s="1" t="s">
        <v>1236</v>
      </c>
      <c r="Y507" s="1" t="s">
        <v>161</v>
      </c>
      <c r="Z507" s="3">
        <v>12573</v>
      </c>
      <c r="AA507" s="4">
        <f t="shared" si="135"/>
        <v>110</v>
      </c>
      <c r="AB507" s="4">
        <f t="shared" si="143"/>
        <v>2438.3353251999997</v>
      </c>
      <c r="AC507" s="4">
        <f t="shared" si="144"/>
        <v>110</v>
      </c>
      <c r="AD507" s="4">
        <f t="shared" si="142"/>
        <v>3921</v>
      </c>
      <c r="AE507" s="4">
        <v>110</v>
      </c>
      <c r="AF507" s="4">
        <v>110</v>
      </c>
      <c r="AG507" s="4">
        <f t="shared" si="145"/>
        <v>110</v>
      </c>
      <c r="AI507" t="e">
        <f t="shared" si="132"/>
        <v>#N/A</v>
      </c>
      <c r="AJ507">
        <v>707.7</v>
      </c>
      <c r="AK507" s="2">
        <v>707.7</v>
      </c>
      <c r="AL507" s="2">
        <f t="shared" si="146"/>
        <v>707.7</v>
      </c>
      <c r="AM507" s="4"/>
      <c r="AN507" t="e">
        <f>VLOOKUP([1]!Tabelle13[[#This Row],[Vlookup this ID for freight costs]],$AL$2:$AL$6811,2,FALSE)</f>
        <v>#REF!</v>
      </c>
      <c r="AP507">
        <v>6.44</v>
      </c>
      <c r="AQ507">
        <v>6.44</v>
      </c>
      <c r="AR507" s="4">
        <v>31</v>
      </c>
      <c r="AS507" s="4">
        <v>3</v>
      </c>
      <c r="AT507" s="4">
        <v>2015</v>
      </c>
      <c r="AU507" s="4">
        <v>30</v>
      </c>
      <c r="AV507" s="4">
        <v>4</v>
      </c>
      <c r="AW507" s="4">
        <v>2015</v>
      </c>
      <c r="AX507" t="str">
        <f t="shared" si="133"/>
        <v>Delay</v>
      </c>
      <c r="AY507">
        <f t="shared" si="134"/>
        <v>0</v>
      </c>
    </row>
    <row r="508" spans="1:51" x14ac:dyDescent="0.2">
      <c r="A508" s="3">
        <v>21301</v>
      </c>
      <c r="B508" s="1" t="s">
        <v>140</v>
      </c>
      <c r="C508" s="1" t="s">
        <v>99</v>
      </c>
      <c r="D508" s="1" t="s">
        <v>52</v>
      </c>
      <c r="E508" s="1" t="s">
        <v>53</v>
      </c>
      <c r="F508" s="1" t="s">
        <v>53</v>
      </c>
      <c r="G508" s="13" t="s">
        <v>776</v>
      </c>
      <c r="H508" s="12">
        <v>40392</v>
      </c>
      <c r="I508" s="12" t="s">
        <v>776</v>
      </c>
      <c r="J508" s="12">
        <v>40392</v>
      </c>
      <c r="K508" s="4">
        <v>2650</v>
      </c>
      <c r="L508" s="1" t="s">
        <v>146</v>
      </c>
      <c r="M508" s="1" t="s">
        <v>211</v>
      </c>
      <c r="N508" s="1" t="s">
        <v>212</v>
      </c>
      <c r="O508" s="1" t="s">
        <v>93</v>
      </c>
      <c r="P508">
        <v>60</v>
      </c>
      <c r="Q508">
        <v>1065</v>
      </c>
      <c r="R508">
        <v>27785.85</v>
      </c>
      <c r="S508">
        <v>26.09</v>
      </c>
      <c r="T508">
        <v>0.43</v>
      </c>
      <c r="U508">
        <f t="shared" si="130"/>
        <v>27785.85</v>
      </c>
      <c r="V508">
        <f t="shared" si="131"/>
        <v>63900</v>
      </c>
      <c r="W508" s="1" t="s">
        <v>213</v>
      </c>
      <c r="X508" s="1" t="s">
        <v>1236</v>
      </c>
      <c r="Y508" s="1" t="s">
        <v>161</v>
      </c>
      <c r="Z508" s="3">
        <v>5308</v>
      </c>
      <c r="AA508" s="4">
        <f t="shared" si="135"/>
        <v>112</v>
      </c>
      <c r="AB508" s="4">
        <f t="shared" si="143"/>
        <v>2361.6216129999998</v>
      </c>
      <c r="AC508" s="4">
        <f t="shared" si="144"/>
        <v>112</v>
      </c>
      <c r="AD508" s="4">
        <f t="shared" si="142"/>
        <v>2602</v>
      </c>
      <c r="AE508" s="4">
        <v>112</v>
      </c>
      <c r="AF508" s="4">
        <v>112</v>
      </c>
      <c r="AG508" s="4">
        <f t="shared" si="145"/>
        <v>112</v>
      </c>
      <c r="AI508" t="e">
        <f t="shared" si="132"/>
        <v>#N/A</v>
      </c>
      <c r="AJ508">
        <v>1122.07</v>
      </c>
      <c r="AK508" s="2">
        <v>1122.07</v>
      </c>
      <c r="AL508" s="2">
        <f t="shared" si="146"/>
        <v>1122.07</v>
      </c>
      <c r="AM508" s="4"/>
      <c r="AN508" t="e">
        <f>VLOOKUP([1]!Tabelle13[[#This Row],[Vlookup this ID for freight costs]],$AL$2:$AL$6811,2,FALSE)</f>
        <v>#REF!</v>
      </c>
      <c r="AP508">
        <v>59.91</v>
      </c>
      <c r="AQ508">
        <v>59.91</v>
      </c>
      <c r="AR508" s="4">
        <v>2</v>
      </c>
      <c r="AS508" s="4">
        <v>8</v>
      </c>
      <c r="AT508" s="4">
        <v>2010</v>
      </c>
      <c r="AU508" s="4">
        <v>2</v>
      </c>
      <c r="AV508" s="4">
        <v>8</v>
      </c>
      <c r="AW508" s="4">
        <v>2010</v>
      </c>
      <c r="AX508" t="str">
        <f t="shared" si="133"/>
        <v>No Delay</v>
      </c>
      <c r="AY508">
        <f t="shared" si="134"/>
        <v>0</v>
      </c>
    </row>
    <row r="509" spans="1:51" x14ac:dyDescent="0.2">
      <c r="A509" s="3">
        <v>82837</v>
      </c>
      <c r="B509" s="1" t="s">
        <v>191</v>
      </c>
      <c r="C509" s="1" t="s">
        <v>65</v>
      </c>
      <c r="D509" s="1" t="s">
        <v>130</v>
      </c>
      <c r="E509" s="1" t="s">
        <v>152</v>
      </c>
      <c r="F509" s="1" t="s">
        <v>152</v>
      </c>
      <c r="G509" s="13" t="s">
        <v>201</v>
      </c>
      <c r="H509" s="12">
        <v>40024</v>
      </c>
      <c r="I509" s="12" t="s">
        <v>395</v>
      </c>
      <c r="J509" s="12">
        <v>40029</v>
      </c>
      <c r="K509" s="4">
        <v>1712</v>
      </c>
      <c r="L509" s="1" t="s">
        <v>146</v>
      </c>
      <c r="M509" s="1" t="s">
        <v>132</v>
      </c>
      <c r="N509" s="1" t="s">
        <v>171</v>
      </c>
      <c r="O509" s="1" t="s">
        <v>93</v>
      </c>
      <c r="P509">
        <v>60</v>
      </c>
      <c r="Q509">
        <v>50</v>
      </c>
      <c r="R509">
        <v>122</v>
      </c>
      <c r="S509">
        <v>2.44</v>
      </c>
      <c r="T509">
        <v>0.04</v>
      </c>
      <c r="U509">
        <f t="shared" si="130"/>
        <v>122</v>
      </c>
      <c r="V509">
        <f t="shared" si="131"/>
        <v>3000</v>
      </c>
      <c r="W509" s="1" t="s">
        <v>155</v>
      </c>
      <c r="X509" s="1" t="s">
        <v>1236</v>
      </c>
      <c r="Y509" s="1" t="s">
        <v>156</v>
      </c>
      <c r="Z509" s="3">
        <v>7726</v>
      </c>
      <c r="AA509" s="4">
        <f t="shared" si="135"/>
        <v>112</v>
      </c>
      <c r="AB509" s="4">
        <f t="shared" si="143"/>
        <v>2250.2275959999997</v>
      </c>
      <c r="AC509" s="4">
        <f t="shared" si="144"/>
        <v>112</v>
      </c>
      <c r="AD509" s="4">
        <f t="shared" si="142"/>
        <v>1567.7519119999999</v>
      </c>
      <c r="AE509" s="4">
        <v>112</v>
      </c>
      <c r="AF509" s="4">
        <v>112</v>
      </c>
      <c r="AG509" s="4">
        <f t="shared" si="145"/>
        <v>112</v>
      </c>
      <c r="AI509" t="e">
        <f t="shared" si="132"/>
        <v>#N/A</v>
      </c>
      <c r="AJ509">
        <v>7445.8</v>
      </c>
      <c r="AK509" s="2">
        <v>7445.8</v>
      </c>
      <c r="AL509" s="2">
        <f t="shared" si="146"/>
        <v>7445.8</v>
      </c>
      <c r="AM509" s="4"/>
      <c r="AN509" t="e">
        <f>VLOOKUP([1]!Tabelle13[[#This Row],[Vlookup this ID for freight costs]],$AL$2:$AL$6811,2,FALSE)</f>
        <v>#REF!</v>
      </c>
      <c r="AP509">
        <v>0.24</v>
      </c>
      <c r="AQ509">
        <v>0.24</v>
      </c>
      <c r="AR509" s="4">
        <v>30</v>
      </c>
      <c r="AS509" s="4">
        <v>7</v>
      </c>
      <c r="AT509" s="4">
        <v>2009</v>
      </c>
      <c r="AU509" s="4">
        <v>4</v>
      </c>
      <c r="AV509" s="4">
        <v>8</v>
      </c>
      <c r="AW509" s="4">
        <v>2009</v>
      </c>
      <c r="AX509" t="str">
        <f t="shared" si="133"/>
        <v>Delay</v>
      </c>
      <c r="AY509">
        <f t="shared" si="134"/>
        <v>5</v>
      </c>
    </row>
    <row r="510" spans="1:51" x14ac:dyDescent="0.2">
      <c r="A510" s="3">
        <v>82838</v>
      </c>
      <c r="B510" s="1" t="s">
        <v>191</v>
      </c>
      <c r="C510" s="1" t="s">
        <v>65</v>
      </c>
      <c r="D510" s="1" t="s">
        <v>130</v>
      </c>
      <c r="E510" s="1" t="s">
        <v>152</v>
      </c>
      <c r="F510" s="1" t="s">
        <v>152</v>
      </c>
      <c r="G510" s="13" t="s">
        <v>201</v>
      </c>
      <c r="H510" s="12">
        <v>40024</v>
      </c>
      <c r="I510" s="12" t="s">
        <v>395</v>
      </c>
      <c r="J510" s="12">
        <v>40029</v>
      </c>
      <c r="K510" s="4">
        <v>1713</v>
      </c>
      <c r="L510" s="1" t="s">
        <v>146</v>
      </c>
      <c r="M510" s="1" t="s">
        <v>132</v>
      </c>
      <c r="N510" s="1" t="s">
        <v>527</v>
      </c>
      <c r="O510" s="1" t="s">
        <v>93</v>
      </c>
      <c r="P510">
        <v>240</v>
      </c>
      <c r="Q510">
        <v>36</v>
      </c>
      <c r="R510">
        <v>69.12</v>
      </c>
      <c r="S510">
        <v>1.92</v>
      </c>
      <c r="T510">
        <v>0.01</v>
      </c>
      <c r="U510">
        <f t="shared" si="130"/>
        <v>69.12</v>
      </c>
      <c r="V510">
        <f t="shared" si="131"/>
        <v>8640</v>
      </c>
      <c r="W510" s="1" t="s">
        <v>155</v>
      </c>
      <c r="X510" s="1" t="s">
        <v>1236</v>
      </c>
      <c r="Y510" s="1" t="s">
        <v>156</v>
      </c>
      <c r="Z510" s="3">
        <v>7726</v>
      </c>
      <c r="AA510" s="4">
        <f t="shared" si="135"/>
        <v>112</v>
      </c>
      <c r="AB510" s="4">
        <f t="shared" si="143"/>
        <v>2248.6911267999999</v>
      </c>
      <c r="AC510" s="4">
        <f t="shared" si="144"/>
        <v>112</v>
      </c>
      <c r="AD510" s="4">
        <f t="shared" si="142"/>
        <v>2461.8443076666667</v>
      </c>
      <c r="AE510" s="3" t="s">
        <v>777</v>
      </c>
      <c r="AF510" s="3">
        <v>112</v>
      </c>
      <c r="AG510" s="4">
        <f t="shared" ref="AG510:AG517" si="147">AI510</f>
        <v>112</v>
      </c>
      <c r="AH510" s="4">
        <v>82837</v>
      </c>
      <c r="AI510">
        <f t="shared" si="132"/>
        <v>112</v>
      </c>
      <c r="AJ510" t="s">
        <v>777</v>
      </c>
      <c r="AK510" s="2">
        <v>7445.8</v>
      </c>
      <c r="AL510" s="2">
        <f t="shared" ref="AL510:AL517" si="148">AN510</f>
        <v>7445.8</v>
      </c>
      <c r="AM510" s="4">
        <v>82837</v>
      </c>
      <c r="AN510">
        <f t="shared" ref="AN510:AN517" si="149">INDEX($AJ$2:$AJ$6811,MATCH(AM510,$A$2:$A$6811,0))</f>
        <v>7445.8</v>
      </c>
      <c r="AP510">
        <v>0.14000000000000001</v>
      </c>
      <c r="AQ510">
        <v>0.14000000000000001</v>
      </c>
      <c r="AR510" s="4">
        <v>30</v>
      </c>
      <c r="AS510" s="4">
        <v>7</v>
      </c>
      <c r="AT510" s="4">
        <v>2009</v>
      </c>
      <c r="AU510" s="4">
        <v>4</v>
      </c>
      <c r="AV510" s="4">
        <v>8</v>
      </c>
      <c r="AW510" s="4">
        <v>2009</v>
      </c>
      <c r="AX510" t="str">
        <f t="shared" si="133"/>
        <v>Delay</v>
      </c>
      <c r="AY510">
        <f t="shared" si="134"/>
        <v>5</v>
      </c>
    </row>
    <row r="511" spans="1:51" x14ac:dyDescent="0.2">
      <c r="A511" s="3">
        <v>83368</v>
      </c>
      <c r="B511" s="1" t="s">
        <v>191</v>
      </c>
      <c r="C511" s="1" t="s">
        <v>65</v>
      </c>
      <c r="D511" s="1" t="s">
        <v>130</v>
      </c>
      <c r="E511" s="1" t="s">
        <v>152</v>
      </c>
      <c r="F511" s="1" t="s">
        <v>152</v>
      </c>
      <c r="G511" s="13" t="s">
        <v>201</v>
      </c>
      <c r="H511" s="12">
        <v>40024</v>
      </c>
      <c r="I511" s="12" t="s">
        <v>395</v>
      </c>
      <c r="J511" s="12">
        <v>40029</v>
      </c>
      <c r="K511" s="4">
        <v>1714</v>
      </c>
      <c r="L511" s="1" t="s">
        <v>146</v>
      </c>
      <c r="M511" s="1" t="s">
        <v>132</v>
      </c>
      <c r="N511" s="1" t="s">
        <v>218</v>
      </c>
      <c r="O511" s="1" t="s">
        <v>93</v>
      </c>
      <c r="P511">
        <v>90</v>
      </c>
      <c r="Q511">
        <v>16</v>
      </c>
      <c r="R511">
        <v>203.68</v>
      </c>
      <c r="S511">
        <v>12.73</v>
      </c>
      <c r="T511">
        <v>0.14000000000000001</v>
      </c>
      <c r="U511">
        <f t="shared" si="130"/>
        <v>203.68</v>
      </c>
      <c r="V511">
        <f t="shared" si="131"/>
        <v>1440</v>
      </c>
      <c r="W511" s="1" t="s">
        <v>155</v>
      </c>
      <c r="X511" s="1" t="s">
        <v>1236</v>
      </c>
      <c r="Y511" s="1" t="s">
        <v>156</v>
      </c>
      <c r="Z511" s="3">
        <v>7726</v>
      </c>
      <c r="AA511" s="4">
        <f t="shared" si="135"/>
        <v>112</v>
      </c>
      <c r="AB511" s="4">
        <f t="shared" si="143"/>
        <v>2246.4961708000001</v>
      </c>
      <c r="AC511" s="4">
        <f t="shared" si="144"/>
        <v>112</v>
      </c>
      <c r="AD511" s="4">
        <f t="shared" si="142"/>
        <v>1469.4327192258067</v>
      </c>
      <c r="AE511" s="3" t="s">
        <v>777</v>
      </c>
      <c r="AF511" s="3">
        <v>112</v>
      </c>
      <c r="AG511" s="4">
        <f t="shared" si="147"/>
        <v>112</v>
      </c>
      <c r="AH511" s="4">
        <v>82837</v>
      </c>
      <c r="AI511">
        <f t="shared" si="132"/>
        <v>112</v>
      </c>
      <c r="AJ511" t="s">
        <v>777</v>
      </c>
      <c r="AK511" s="2">
        <v>7445.8</v>
      </c>
      <c r="AL511" s="2">
        <f t="shared" si="148"/>
        <v>7445.8</v>
      </c>
      <c r="AM511" s="4">
        <v>82837</v>
      </c>
      <c r="AN511">
        <f t="shared" si="149"/>
        <v>7445.8</v>
      </c>
      <c r="AP511">
        <v>0.4</v>
      </c>
      <c r="AQ511">
        <v>0.4</v>
      </c>
      <c r="AR511" s="4">
        <v>30</v>
      </c>
      <c r="AS511" s="4">
        <v>7</v>
      </c>
      <c r="AT511" s="4">
        <v>2009</v>
      </c>
      <c r="AU511" s="4">
        <v>4</v>
      </c>
      <c r="AV511" s="4">
        <v>8</v>
      </c>
      <c r="AW511" s="4">
        <v>2009</v>
      </c>
      <c r="AX511" t="str">
        <f t="shared" si="133"/>
        <v>Delay</v>
      </c>
      <c r="AY511">
        <f t="shared" si="134"/>
        <v>5</v>
      </c>
    </row>
    <row r="512" spans="1:51" x14ac:dyDescent="0.2">
      <c r="A512" s="3">
        <v>83369</v>
      </c>
      <c r="B512" s="1" t="s">
        <v>191</v>
      </c>
      <c r="C512" s="1" t="s">
        <v>65</v>
      </c>
      <c r="D512" s="1" t="s">
        <v>130</v>
      </c>
      <c r="E512" s="1" t="s">
        <v>152</v>
      </c>
      <c r="F512" s="1" t="s">
        <v>152</v>
      </c>
      <c r="G512" s="13" t="s">
        <v>201</v>
      </c>
      <c r="H512" s="12">
        <v>40024</v>
      </c>
      <c r="I512" s="12" t="s">
        <v>395</v>
      </c>
      <c r="J512" s="12">
        <v>40029</v>
      </c>
      <c r="K512" s="4">
        <v>1715</v>
      </c>
      <c r="L512" s="1" t="s">
        <v>146</v>
      </c>
      <c r="M512" s="1" t="s">
        <v>132</v>
      </c>
      <c r="N512" s="1" t="s">
        <v>221</v>
      </c>
      <c r="O512" s="1" t="s">
        <v>93</v>
      </c>
      <c r="P512">
        <v>60</v>
      </c>
      <c r="Q512">
        <v>50</v>
      </c>
      <c r="R512">
        <v>73</v>
      </c>
      <c r="S512">
        <v>1.46</v>
      </c>
      <c r="T512">
        <v>0.02</v>
      </c>
      <c r="U512">
        <f t="shared" si="130"/>
        <v>73</v>
      </c>
      <c r="V512">
        <f t="shared" si="131"/>
        <v>3000</v>
      </c>
      <c r="W512" s="1" t="s">
        <v>155</v>
      </c>
      <c r="X512" s="1" t="s">
        <v>1236</v>
      </c>
      <c r="Y512" s="1" t="s">
        <v>156</v>
      </c>
      <c r="Z512" s="3">
        <v>7726</v>
      </c>
      <c r="AA512" s="4">
        <f t="shared" si="135"/>
        <v>112</v>
      </c>
      <c r="AB512" s="4">
        <f t="shared" si="143"/>
        <v>2250.2275959999997</v>
      </c>
      <c r="AC512" s="4">
        <f t="shared" si="144"/>
        <v>112</v>
      </c>
      <c r="AD512" s="4">
        <f t="shared" si="142"/>
        <v>1567.7519119999999</v>
      </c>
      <c r="AE512" s="3" t="s">
        <v>777</v>
      </c>
      <c r="AF512" s="3">
        <v>112</v>
      </c>
      <c r="AG512" s="4">
        <f t="shared" si="147"/>
        <v>112</v>
      </c>
      <c r="AH512" s="4">
        <v>82837</v>
      </c>
      <c r="AI512">
        <f t="shared" si="132"/>
        <v>112</v>
      </c>
      <c r="AJ512" t="s">
        <v>777</v>
      </c>
      <c r="AK512" s="2">
        <v>7445.8</v>
      </c>
      <c r="AL512" s="2">
        <f t="shared" si="148"/>
        <v>7445.8</v>
      </c>
      <c r="AM512" s="4">
        <v>82837</v>
      </c>
      <c r="AN512">
        <f t="shared" si="149"/>
        <v>7445.8</v>
      </c>
      <c r="AP512">
        <v>0.14000000000000001</v>
      </c>
      <c r="AQ512">
        <v>0.14000000000000001</v>
      </c>
      <c r="AR512" s="4">
        <v>30</v>
      </c>
      <c r="AS512" s="4">
        <v>7</v>
      </c>
      <c r="AT512" s="4">
        <v>2009</v>
      </c>
      <c r="AU512" s="4">
        <v>4</v>
      </c>
      <c r="AV512" s="4">
        <v>8</v>
      </c>
      <c r="AW512" s="4">
        <v>2009</v>
      </c>
      <c r="AX512" t="str">
        <f t="shared" si="133"/>
        <v>Delay</v>
      </c>
      <c r="AY512">
        <f t="shared" si="134"/>
        <v>5</v>
      </c>
    </row>
    <row r="513" spans="1:51" x14ac:dyDescent="0.2">
      <c r="A513" s="3">
        <v>83948</v>
      </c>
      <c r="B513" s="1" t="s">
        <v>191</v>
      </c>
      <c r="C513" s="1" t="s">
        <v>65</v>
      </c>
      <c r="D513" s="1" t="s">
        <v>130</v>
      </c>
      <c r="E513" s="1" t="s">
        <v>152</v>
      </c>
      <c r="F513" s="1" t="s">
        <v>152</v>
      </c>
      <c r="G513" s="13" t="s">
        <v>201</v>
      </c>
      <c r="H513" s="12">
        <v>40024</v>
      </c>
      <c r="I513" s="12" t="s">
        <v>395</v>
      </c>
      <c r="J513" s="12">
        <v>40029</v>
      </c>
      <c r="K513" s="4">
        <v>1718</v>
      </c>
      <c r="L513" s="1" t="s">
        <v>146</v>
      </c>
      <c r="M513" s="1" t="s">
        <v>132</v>
      </c>
      <c r="N513" s="1" t="s">
        <v>275</v>
      </c>
      <c r="O513" s="1" t="s">
        <v>93</v>
      </c>
      <c r="P513">
        <v>60</v>
      </c>
      <c r="Q513">
        <v>214</v>
      </c>
      <c r="R513">
        <v>1874.64</v>
      </c>
      <c r="S513">
        <v>8.76</v>
      </c>
      <c r="T513">
        <v>0.15</v>
      </c>
      <c r="U513">
        <f t="shared" si="130"/>
        <v>1874.6399999999999</v>
      </c>
      <c r="V513">
        <f t="shared" si="131"/>
        <v>12840</v>
      </c>
      <c r="W513" s="1" t="s">
        <v>155</v>
      </c>
      <c r="X513" s="1" t="s">
        <v>1236</v>
      </c>
      <c r="Y513" s="1" t="s">
        <v>156</v>
      </c>
      <c r="Z513" s="3">
        <v>7726</v>
      </c>
      <c r="AA513" s="4">
        <f t="shared" si="135"/>
        <v>112</v>
      </c>
      <c r="AB513" s="4">
        <f t="shared" si="143"/>
        <v>2268.2262351999998</v>
      </c>
      <c r="AC513" s="4">
        <f t="shared" si="144"/>
        <v>112</v>
      </c>
      <c r="AD513" s="4">
        <f t="shared" si="142"/>
        <v>7304.1253203333326</v>
      </c>
      <c r="AE513" s="3" t="s">
        <v>777</v>
      </c>
      <c r="AF513" s="3">
        <v>112</v>
      </c>
      <c r="AG513" s="4">
        <f t="shared" si="147"/>
        <v>112</v>
      </c>
      <c r="AH513" s="4">
        <v>82837</v>
      </c>
      <c r="AI513">
        <f t="shared" si="132"/>
        <v>112</v>
      </c>
      <c r="AJ513" t="s">
        <v>777</v>
      </c>
      <c r="AK513" s="2">
        <v>7445.8</v>
      </c>
      <c r="AL513" s="2">
        <f t="shared" si="148"/>
        <v>7445.8</v>
      </c>
      <c r="AM513" s="4">
        <v>82837</v>
      </c>
      <c r="AN513">
        <f t="shared" si="149"/>
        <v>7445.8</v>
      </c>
      <c r="AP513">
        <v>3.67</v>
      </c>
      <c r="AQ513">
        <v>3.67</v>
      </c>
      <c r="AR513" s="4">
        <v>30</v>
      </c>
      <c r="AS513" s="4">
        <v>7</v>
      </c>
      <c r="AT513" s="4">
        <v>2009</v>
      </c>
      <c r="AU513" s="4">
        <v>4</v>
      </c>
      <c r="AV513" s="4">
        <v>8</v>
      </c>
      <c r="AW513" s="4">
        <v>2009</v>
      </c>
      <c r="AX513" t="str">
        <f t="shared" si="133"/>
        <v>Delay</v>
      </c>
      <c r="AY513">
        <f t="shared" si="134"/>
        <v>5</v>
      </c>
    </row>
    <row r="514" spans="1:51" x14ac:dyDescent="0.2">
      <c r="A514" s="3">
        <v>83949</v>
      </c>
      <c r="B514" s="1" t="s">
        <v>191</v>
      </c>
      <c r="C514" s="1" t="s">
        <v>65</v>
      </c>
      <c r="D514" s="1" t="s">
        <v>130</v>
      </c>
      <c r="E514" s="1" t="s">
        <v>152</v>
      </c>
      <c r="F514" s="1" t="s">
        <v>152</v>
      </c>
      <c r="G514" s="13" t="s">
        <v>201</v>
      </c>
      <c r="H514" s="12">
        <v>40024</v>
      </c>
      <c r="I514" s="12" t="s">
        <v>395</v>
      </c>
      <c r="J514" s="12">
        <v>40029</v>
      </c>
      <c r="K514" s="4">
        <v>1719</v>
      </c>
      <c r="L514" s="1" t="s">
        <v>146</v>
      </c>
      <c r="M514" s="1" t="s">
        <v>132</v>
      </c>
      <c r="N514" s="1" t="s">
        <v>778</v>
      </c>
      <c r="O514" s="1" t="s">
        <v>93</v>
      </c>
      <c r="P514">
        <v>240</v>
      </c>
      <c r="Q514">
        <v>75</v>
      </c>
      <c r="R514">
        <v>142.5</v>
      </c>
      <c r="S514">
        <v>1.9</v>
      </c>
      <c r="T514">
        <v>0.01</v>
      </c>
      <c r="U514">
        <f t="shared" ref="U514:U577" si="150">S514*Q514</f>
        <v>142.5</v>
      </c>
      <c r="V514">
        <f t="shared" ref="V514:V577" si="151">Q514*P514</f>
        <v>18000</v>
      </c>
      <c r="W514" s="1" t="s">
        <v>155</v>
      </c>
      <c r="X514" s="1" t="s">
        <v>1236</v>
      </c>
      <c r="Y514" s="1" t="s">
        <v>156</v>
      </c>
      <c r="Z514" s="3">
        <v>7726</v>
      </c>
      <c r="AA514" s="4">
        <f t="shared" si="135"/>
        <v>112</v>
      </c>
      <c r="AB514" s="4">
        <f t="shared" si="143"/>
        <v>2252.9712909999998</v>
      </c>
      <c r="AC514" s="4">
        <f t="shared" si="144"/>
        <v>112</v>
      </c>
      <c r="AD514" s="4">
        <f t="shared" si="142"/>
        <v>1625.2573013333333</v>
      </c>
      <c r="AE514" s="3" t="s">
        <v>777</v>
      </c>
      <c r="AF514" s="3">
        <v>112</v>
      </c>
      <c r="AG514" s="4">
        <f t="shared" si="147"/>
        <v>112</v>
      </c>
      <c r="AH514" s="4">
        <v>82837</v>
      </c>
      <c r="AI514">
        <f t="shared" ref="AI514:AI577" si="152">INDEX($AE$2:$AE$6811,MATCH(AH514,$A$2:$A$6811,0))</f>
        <v>112</v>
      </c>
      <c r="AJ514" t="s">
        <v>777</v>
      </c>
      <c r="AK514" s="2">
        <v>7445.8</v>
      </c>
      <c r="AL514" s="2">
        <f t="shared" si="148"/>
        <v>7445.8</v>
      </c>
      <c r="AM514" s="4">
        <v>82837</v>
      </c>
      <c r="AN514">
        <f t="shared" si="149"/>
        <v>7445.8</v>
      </c>
      <c r="AP514">
        <v>0.28000000000000003</v>
      </c>
      <c r="AQ514">
        <v>0.28000000000000003</v>
      </c>
      <c r="AR514" s="4">
        <v>30</v>
      </c>
      <c r="AS514" s="4">
        <v>7</v>
      </c>
      <c r="AT514" s="4">
        <v>2009</v>
      </c>
      <c r="AU514" s="4">
        <v>4</v>
      </c>
      <c r="AV514" s="4">
        <v>8</v>
      </c>
      <c r="AW514" s="4">
        <v>2009</v>
      </c>
      <c r="AX514" t="str">
        <f t="shared" ref="AX514:AX577" si="153">IF(DATE(AW514,AV514,AU514)&lt;=DATE(AT514,AS514,AR514),"No Delay","Delay")</f>
        <v>Delay</v>
      </c>
      <c r="AY514">
        <f t="shared" ref="AY514:AY577" si="154">IF(_xlfn.DAYS(J514,H514)&gt;0, _xlfn.DAYS(J514,H514),0)</f>
        <v>5</v>
      </c>
    </row>
    <row r="515" spans="1:51" x14ac:dyDescent="0.2">
      <c r="A515" s="3">
        <v>84497</v>
      </c>
      <c r="B515" s="1" t="s">
        <v>191</v>
      </c>
      <c r="C515" s="1" t="s">
        <v>65</v>
      </c>
      <c r="D515" s="1" t="s">
        <v>130</v>
      </c>
      <c r="E515" s="1" t="s">
        <v>152</v>
      </c>
      <c r="F515" s="1" t="s">
        <v>152</v>
      </c>
      <c r="G515" s="13" t="s">
        <v>201</v>
      </c>
      <c r="H515" s="12">
        <v>40024</v>
      </c>
      <c r="I515" s="12" t="s">
        <v>395</v>
      </c>
      <c r="J515" s="12">
        <v>40029</v>
      </c>
      <c r="K515" s="4">
        <v>1720</v>
      </c>
      <c r="L515" s="1" t="s">
        <v>146</v>
      </c>
      <c r="M515" s="1" t="s">
        <v>132</v>
      </c>
      <c r="N515" s="1" t="s">
        <v>178</v>
      </c>
      <c r="O515" s="1" t="s">
        <v>93</v>
      </c>
      <c r="P515">
        <v>60</v>
      </c>
      <c r="Q515">
        <v>98</v>
      </c>
      <c r="R515">
        <v>737.94</v>
      </c>
      <c r="S515">
        <v>7.53</v>
      </c>
      <c r="T515">
        <v>0.13</v>
      </c>
      <c r="U515">
        <f t="shared" si="150"/>
        <v>737.94</v>
      </c>
      <c r="V515">
        <f t="shared" si="151"/>
        <v>5880</v>
      </c>
      <c r="W515" s="1" t="s">
        <v>155</v>
      </c>
      <c r="X515" s="1" t="s">
        <v>1236</v>
      </c>
      <c r="Y515" s="1" t="s">
        <v>156</v>
      </c>
      <c r="Z515" s="3">
        <v>7726</v>
      </c>
      <c r="AA515" s="4">
        <f t="shared" ref="AA515:AA578" si="155">AF515</f>
        <v>112</v>
      </c>
      <c r="AB515" s="4">
        <f t="shared" si="143"/>
        <v>2255.4954904000001</v>
      </c>
      <c r="AC515" s="4">
        <f t="shared" si="144"/>
        <v>112</v>
      </c>
      <c r="AD515" s="4">
        <f t="shared" si="142"/>
        <v>2024.5336602857144</v>
      </c>
      <c r="AE515" s="3" t="s">
        <v>777</v>
      </c>
      <c r="AF515" s="3">
        <v>112</v>
      </c>
      <c r="AG515" s="4">
        <f t="shared" si="147"/>
        <v>112</v>
      </c>
      <c r="AH515" s="4">
        <v>82837</v>
      </c>
      <c r="AI515">
        <f t="shared" si="152"/>
        <v>112</v>
      </c>
      <c r="AJ515" t="s">
        <v>777</v>
      </c>
      <c r="AK515" s="2">
        <v>7445.8</v>
      </c>
      <c r="AL515" s="2">
        <f t="shared" si="148"/>
        <v>7445.8</v>
      </c>
      <c r="AM515" s="4">
        <v>82837</v>
      </c>
      <c r="AN515">
        <f t="shared" si="149"/>
        <v>7445.8</v>
      </c>
      <c r="AP515">
        <v>1.45</v>
      </c>
      <c r="AQ515">
        <v>1.45</v>
      </c>
      <c r="AR515" s="4">
        <v>30</v>
      </c>
      <c r="AS515" s="4">
        <v>7</v>
      </c>
      <c r="AT515" s="4">
        <v>2009</v>
      </c>
      <c r="AU515" s="4">
        <v>4</v>
      </c>
      <c r="AV515" s="4">
        <v>8</v>
      </c>
      <c r="AW515" s="4">
        <v>2009</v>
      </c>
      <c r="AX515" t="str">
        <f t="shared" si="153"/>
        <v>Delay</v>
      </c>
      <c r="AY515">
        <f t="shared" si="154"/>
        <v>5</v>
      </c>
    </row>
    <row r="516" spans="1:51" x14ac:dyDescent="0.2">
      <c r="A516" s="3">
        <v>85626</v>
      </c>
      <c r="B516" s="1" t="s">
        <v>191</v>
      </c>
      <c r="C516" s="1" t="s">
        <v>65</v>
      </c>
      <c r="D516" s="1" t="s">
        <v>130</v>
      </c>
      <c r="E516" s="1" t="s">
        <v>152</v>
      </c>
      <c r="F516" s="1" t="s">
        <v>152</v>
      </c>
      <c r="G516" s="13" t="s">
        <v>201</v>
      </c>
      <c r="H516" s="12">
        <v>40024</v>
      </c>
      <c r="I516" s="12" t="s">
        <v>395</v>
      </c>
      <c r="J516" s="12">
        <v>40029</v>
      </c>
      <c r="K516" s="4">
        <v>1723</v>
      </c>
      <c r="L516" s="1" t="s">
        <v>146</v>
      </c>
      <c r="M516" s="1" t="s">
        <v>132</v>
      </c>
      <c r="N516" s="1" t="s">
        <v>265</v>
      </c>
      <c r="O516" s="1" t="s">
        <v>93</v>
      </c>
      <c r="P516">
        <v>60</v>
      </c>
      <c r="Q516">
        <v>253</v>
      </c>
      <c r="R516">
        <v>733.7</v>
      </c>
      <c r="S516">
        <v>2.9</v>
      </c>
      <c r="T516">
        <v>0.05</v>
      </c>
      <c r="U516">
        <f t="shared" si="150"/>
        <v>733.69999999999993</v>
      </c>
      <c r="V516">
        <f t="shared" si="151"/>
        <v>15180</v>
      </c>
      <c r="W516" s="1" t="s">
        <v>155</v>
      </c>
      <c r="X516" s="1" t="s">
        <v>1236</v>
      </c>
      <c r="Y516" s="1" t="s">
        <v>156</v>
      </c>
      <c r="Z516" s="3">
        <v>7726</v>
      </c>
      <c r="AA516" s="4">
        <f t="shared" si="155"/>
        <v>112</v>
      </c>
      <c r="AB516" s="4">
        <f t="shared" si="143"/>
        <v>2272.5063993999997</v>
      </c>
      <c r="AC516" s="4">
        <f t="shared" si="144"/>
        <v>112</v>
      </c>
      <c r="AD516" s="4">
        <f t="shared" si="142"/>
        <v>796.86465133333331</v>
      </c>
      <c r="AE516" s="3" t="s">
        <v>777</v>
      </c>
      <c r="AF516" s="3">
        <v>112</v>
      </c>
      <c r="AG516" s="4">
        <f t="shared" si="147"/>
        <v>112</v>
      </c>
      <c r="AH516" s="4">
        <v>82837</v>
      </c>
      <c r="AI516">
        <f t="shared" si="152"/>
        <v>112</v>
      </c>
      <c r="AJ516" t="s">
        <v>777</v>
      </c>
      <c r="AK516" s="2">
        <v>7445.8</v>
      </c>
      <c r="AL516" s="2">
        <f t="shared" si="148"/>
        <v>7445.8</v>
      </c>
      <c r="AM516" s="4">
        <v>82837</v>
      </c>
      <c r="AN516">
        <f t="shared" si="149"/>
        <v>7445.8</v>
      </c>
      <c r="AP516">
        <v>1.44</v>
      </c>
      <c r="AQ516">
        <v>1.44</v>
      </c>
      <c r="AR516" s="4">
        <v>30</v>
      </c>
      <c r="AS516" s="4">
        <v>7</v>
      </c>
      <c r="AT516" s="4">
        <v>2009</v>
      </c>
      <c r="AU516" s="4">
        <v>4</v>
      </c>
      <c r="AV516" s="4">
        <v>8</v>
      </c>
      <c r="AW516" s="4">
        <v>2009</v>
      </c>
      <c r="AX516" t="str">
        <f t="shared" si="153"/>
        <v>Delay</v>
      </c>
      <c r="AY516">
        <f t="shared" si="154"/>
        <v>5</v>
      </c>
    </row>
    <row r="517" spans="1:51" x14ac:dyDescent="0.2">
      <c r="A517" s="3">
        <v>86235</v>
      </c>
      <c r="B517" s="1" t="s">
        <v>191</v>
      </c>
      <c r="C517" s="1" t="s">
        <v>65</v>
      </c>
      <c r="D517" s="1" t="s">
        <v>130</v>
      </c>
      <c r="E517" s="1" t="s">
        <v>152</v>
      </c>
      <c r="F517" s="1" t="s">
        <v>152</v>
      </c>
      <c r="G517" s="13" t="s">
        <v>201</v>
      </c>
      <c r="H517" s="12">
        <v>40024</v>
      </c>
      <c r="I517" s="12" t="s">
        <v>395</v>
      </c>
      <c r="J517" s="12">
        <v>40029</v>
      </c>
      <c r="K517" s="4">
        <v>1724</v>
      </c>
      <c r="L517" s="1" t="s">
        <v>146</v>
      </c>
      <c r="M517" s="1" t="s">
        <v>132</v>
      </c>
      <c r="N517" s="1" t="s">
        <v>167</v>
      </c>
      <c r="O517" s="1" t="s">
        <v>93</v>
      </c>
      <c r="P517">
        <v>30</v>
      </c>
      <c r="Q517">
        <v>301</v>
      </c>
      <c r="R517">
        <v>2061.85</v>
      </c>
      <c r="S517">
        <v>6.85</v>
      </c>
      <c r="T517">
        <v>0.23</v>
      </c>
      <c r="U517">
        <f t="shared" si="150"/>
        <v>2061.85</v>
      </c>
      <c r="V517">
        <f t="shared" si="151"/>
        <v>9030</v>
      </c>
      <c r="W517" s="1" t="s">
        <v>155</v>
      </c>
      <c r="X517" s="1" t="s">
        <v>1236</v>
      </c>
      <c r="Y517" s="1" t="s">
        <v>156</v>
      </c>
      <c r="Z517" s="3">
        <v>7726</v>
      </c>
      <c r="AA517" s="4">
        <f t="shared" si="155"/>
        <v>112</v>
      </c>
      <c r="AB517" s="4">
        <f t="shared" si="143"/>
        <v>2277.7742938000001</v>
      </c>
      <c r="AC517" s="4">
        <f t="shared" si="144"/>
        <v>112</v>
      </c>
      <c r="AD517" s="4">
        <f t="shared" si="142"/>
        <v>1988.8057044210525</v>
      </c>
      <c r="AE517" s="3" t="s">
        <v>777</v>
      </c>
      <c r="AF517" s="3">
        <v>112</v>
      </c>
      <c r="AG517" s="4">
        <f t="shared" si="147"/>
        <v>112</v>
      </c>
      <c r="AH517" s="4">
        <v>82837</v>
      </c>
      <c r="AI517">
        <f t="shared" si="152"/>
        <v>112</v>
      </c>
      <c r="AJ517" t="s">
        <v>777</v>
      </c>
      <c r="AK517" s="2">
        <v>7445.8</v>
      </c>
      <c r="AL517" s="2">
        <f t="shared" si="148"/>
        <v>7445.8</v>
      </c>
      <c r="AM517" s="4">
        <v>82837</v>
      </c>
      <c r="AN517">
        <f t="shared" si="149"/>
        <v>7445.8</v>
      </c>
      <c r="AP517">
        <v>4.04</v>
      </c>
      <c r="AQ517">
        <v>4.04</v>
      </c>
      <c r="AR517" s="4">
        <v>30</v>
      </c>
      <c r="AS517" s="4">
        <v>7</v>
      </c>
      <c r="AT517" s="4">
        <v>2009</v>
      </c>
      <c r="AU517" s="4">
        <v>4</v>
      </c>
      <c r="AV517" s="4">
        <v>8</v>
      </c>
      <c r="AW517" s="4">
        <v>2009</v>
      </c>
      <c r="AX517" t="str">
        <f t="shared" si="153"/>
        <v>Delay</v>
      </c>
      <c r="AY517">
        <f t="shared" si="154"/>
        <v>5</v>
      </c>
    </row>
    <row r="518" spans="1:51" x14ac:dyDescent="0.2">
      <c r="A518" s="3">
        <v>10672</v>
      </c>
      <c r="B518" s="1" t="s">
        <v>133</v>
      </c>
      <c r="C518" s="1" t="s">
        <v>51</v>
      </c>
      <c r="D518" s="1" t="s">
        <v>130</v>
      </c>
      <c r="E518" s="1" t="s">
        <v>53</v>
      </c>
      <c r="F518" s="1" t="s">
        <v>53</v>
      </c>
      <c r="G518" s="13" t="s">
        <v>779</v>
      </c>
      <c r="H518" s="12">
        <v>39517</v>
      </c>
      <c r="I518" s="12" t="s">
        <v>779</v>
      </c>
      <c r="J518" s="12">
        <v>39517</v>
      </c>
      <c r="K518" s="4">
        <v>701</v>
      </c>
      <c r="L518" s="1" t="s">
        <v>146</v>
      </c>
      <c r="M518" s="1" t="s">
        <v>132</v>
      </c>
      <c r="N518" s="1" t="s">
        <v>171</v>
      </c>
      <c r="O518" s="1" t="s">
        <v>93</v>
      </c>
      <c r="P518">
        <v>60</v>
      </c>
      <c r="Q518">
        <v>2106</v>
      </c>
      <c r="R518">
        <v>6402.24</v>
      </c>
      <c r="S518">
        <v>3.04</v>
      </c>
      <c r="T518">
        <v>0.05</v>
      </c>
      <c r="U518">
        <f t="shared" si="150"/>
        <v>6402.24</v>
      </c>
      <c r="V518">
        <f t="shared" si="151"/>
        <v>126360</v>
      </c>
      <c r="W518" s="1" t="s">
        <v>439</v>
      </c>
      <c r="X518" s="1" t="s">
        <v>1236</v>
      </c>
      <c r="Y518" s="1" t="s">
        <v>440</v>
      </c>
      <c r="Z518" s="3">
        <v>7169</v>
      </c>
      <c r="AA518" s="4">
        <f t="shared" si="155"/>
        <v>113</v>
      </c>
      <c r="AB518" s="4">
        <f t="shared" si="143"/>
        <v>2475.8690728000001</v>
      </c>
      <c r="AC518" s="4">
        <f t="shared" si="144"/>
        <v>113</v>
      </c>
      <c r="AD518" s="4">
        <f t="shared" si="142"/>
        <v>1829</v>
      </c>
      <c r="AE518" s="4">
        <v>113</v>
      </c>
      <c r="AF518" s="4">
        <v>113</v>
      </c>
      <c r="AG518" s="4">
        <f>AE518</f>
        <v>113</v>
      </c>
      <c r="AH518" s="4">
        <v>83326</v>
      </c>
      <c r="AI518">
        <f t="shared" si="152"/>
        <v>21710</v>
      </c>
      <c r="AJ518">
        <v>919.2</v>
      </c>
      <c r="AK518" s="2">
        <v>919.2</v>
      </c>
      <c r="AL518" s="2">
        <f>AJ518</f>
        <v>919.2</v>
      </c>
      <c r="AM518" s="4"/>
      <c r="AN518" t="e">
        <f>VLOOKUP([1]!Tabelle13[[#This Row],[Vlookup this ID for freight costs]],$AL$2:$AL$6811,2,FALSE)</f>
        <v>#REF!</v>
      </c>
      <c r="AP518">
        <v>10.24</v>
      </c>
      <c r="AQ518">
        <v>10.24</v>
      </c>
      <c r="AR518" s="4">
        <v>10</v>
      </c>
      <c r="AS518" s="4">
        <v>4</v>
      </c>
      <c r="AT518" s="4">
        <v>2008</v>
      </c>
      <c r="AU518" s="4">
        <v>10</v>
      </c>
      <c r="AV518" s="4">
        <v>4</v>
      </c>
      <c r="AW518" s="4">
        <v>2008</v>
      </c>
      <c r="AX518" t="str">
        <f t="shared" si="153"/>
        <v>No Delay</v>
      </c>
      <c r="AY518">
        <f t="shared" si="154"/>
        <v>0</v>
      </c>
    </row>
    <row r="519" spans="1:51" x14ac:dyDescent="0.2">
      <c r="A519" s="3">
        <v>83392</v>
      </c>
      <c r="B519" s="1" t="s">
        <v>175</v>
      </c>
      <c r="C519" s="1" t="s">
        <v>165</v>
      </c>
      <c r="D519" s="1" t="s">
        <v>130</v>
      </c>
      <c r="E519" s="1" t="s">
        <v>53</v>
      </c>
      <c r="F519" s="1" t="s">
        <v>53</v>
      </c>
      <c r="G519" s="13" t="s">
        <v>780</v>
      </c>
      <c r="H519" s="12">
        <v>40226</v>
      </c>
      <c r="I519" s="12" t="s">
        <v>277</v>
      </c>
      <c r="J519" s="12">
        <v>40170</v>
      </c>
      <c r="K519" s="4">
        <v>2108</v>
      </c>
      <c r="L519" s="1" t="s">
        <v>146</v>
      </c>
      <c r="M519" s="1" t="s">
        <v>132</v>
      </c>
      <c r="N519" s="1" t="s">
        <v>171</v>
      </c>
      <c r="O519" s="1" t="s">
        <v>93</v>
      </c>
      <c r="P519">
        <v>60</v>
      </c>
      <c r="Q519">
        <v>250</v>
      </c>
      <c r="R519">
        <v>610</v>
      </c>
      <c r="S519">
        <v>2.44</v>
      </c>
      <c r="T519">
        <v>0.04</v>
      </c>
      <c r="U519">
        <f t="shared" si="150"/>
        <v>610</v>
      </c>
      <c r="V519">
        <f t="shared" si="151"/>
        <v>15000</v>
      </c>
      <c r="W519" s="1" t="s">
        <v>155</v>
      </c>
      <c r="X519" s="1" t="s">
        <v>1236</v>
      </c>
      <c r="Y519" s="1" t="s">
        <v>156</v>
      </c>
      <c r="Z519" s="3">
        <v>5457</v>
      </c>
      <c r="AA519" s="4">
        <f t="shared" si="155"/>
        <v>113</v>
      </c>
      <c r="AB519" s="4">
        <f t="shared" si="143"/>
        <v>2272.1771559999997</v>
      </c>
      <c r="AC519" s="4">
        <f t="shared" si="144"/>
        <v>113</v>
      </c>
      <c r="AD519" s="4">
        <f t="shared" si="142"/>
        <v>1734.5045881666667</v>
      </c>
      <c r="AE519" s="4">
        <v>113</v>
      </c>
      <c r="AF519" s="4">
        <v>113</v>
      </c>
      <c r="AG519" s="4">
        <f>AE519</f>
        <v>113</v>
      </c>
      <c r="AI519" t="e">
        <f t="shared" si="152"/>
        <v>#N/A</v>
      </c>
      <c r="AJ519">
        <v>3504.8</v>
      </c>
      <c r="AK519" s="2">
        <v>3504.8</v>
      </c>
      <c r="AL519" s="2">
        <f>AJ519</f>
        <v>3504.8</v>
      </c>
      <c r="AM519" s="4"/>
      <c r="AN519" t="e">
        <f>VLOOKUP([1]!Tabelle13[[#This Row],[Vlookup this ID for freight costs]],$AL$2:$AL$6811,2,FALSE)</f>
        <v>#REF!</v>
      </c>
      <c r="AP519">
        <v>1.32</v>
      </c>
      <c r="AQ519">
        <v>1.32</v>
      </c>
      <c r="AR519" s="4">
        <v>17</v>
      </c>
      <c r="AS519" s="4">
        <v>2</v>
      </c>
      <c r="AT519" s="4">
        <v>2010</v>
      </c>
      <c r="AU519" s="4">
        <v>23</v>
      </c>
      <c r="AV519" s="4">
        <v>12</v>
      </c>
      <c r="AW519" s="4">
        <v>2009</v>
      </c>
      <c r="AX519" t="str">
        <f t="shared" si="153"/>
        <v>No Delay</v>
      </c>
      <c r="AY519">
        <f t="shared" si="154"/>
        <v>0</v>
      </c>
    </row>
    <row r="520" spans="1:51" x14ac:dyDescent="0.2">
      <c r="A520" s="3">
        <v>84538</v>
      </c>
      <c r="B520" s="1" t="s">
        <v>151</v>
      </c>
      <c r="C520" s="1" t="s">
        <v>65</v>
      </c>
      <c r="D520" s="1" t="s">
        <v>130</v>
      </c>
      <c r="E520" s="1" t="s">
        <v>152</v>
      </c>
      <c r="F520" s="1" t="s">
        <v>152</v>
      </c>
      <c r="G520" s="13" t="s">
        <v>194</v>
      </c>
      <c r="H520" s="12">
        <v>40287</v>
      </c>
      <c r="I520" s="12" t="s">
        <v>195</v>
      </c>
      <c r="J520" s="12">
        <v>40268</v>
      </c>
      <c r="K520" s="4">
        <v>2308</v>
      </c>
      <c r="L520" s="1" t="s">
        <v>146</v>
      </c>
      <c r="M520" s="1" t="s">
        <v>132</v>
      </c>
      <c r="N520" s="1" t="s">
        <v>196</v>
      </c>
      <c r="O520" s="1" t="s">
        <v>93</v>
      </c>
      <c r="P520">
        <v>60</v>
      </c>
      <c r="Q520">
        <v>1500</v>
      </c>
      <c r="R520">
        <v>9165</v>
      </c>
      <c r="S520">
        <v>6.11</v>
      </c>
      <c r="T520">
        <v>0.1</v>
      </c>
      <c r="U520">
        <f t="shared" si="150"/>
        <v>9165</v>
      </c>
      <c r="V520">
        <f t="shared" si="151"/>
        <v>90000</v>
      </c>
      <c r="W520" s="1" t="s">
        <v>197</v>
      </c>
      <c r="X520" s="1" t="s">
        <v>1236</v>
      </c>
      <c r="Y520" s="1" t="s">
        <v>3082</v>
      </c>
      <c r="Z520" s="3">
        <v>7428</v>
      </c>
      <c r="AA520" s="4">
        <f t="shared" si="155"/>
        <v>113</v>
      </c>
      <c r="AB520" s="4">
        <f t="shared" si="143"/>
        <v>2409.3619060000001</v>
      </c>
      <c r="AC520" s="4">
        <f t="shared" si="144"/>
        <v>113</v>
      </c>
      <c r="AD520" s="4">
        <f t="shared" si="142"/>
        <v>910.94131323809518</v>
      </c>
      <c r="AE520" s="4">
        <v>113</v>
      </c>
      <c r="AF520" s="4">
        <v>113</v>
      </c>
      <c r="AG520" s="4">
        <f>AE520</f>
        <v>113</v>
      </c>
      <c r="AI520" t="e">
        <f t="shared" si="152"/>
        <v>#N/A</v>
      </c>
      <c r="AJ520" t="s">
        <v>81</v>
      </c>
      <c r="AK520" s="2"/>
      <c r="AL520" s="2" t="str">
        <f>AJ520</f>
        <v>Freight Included in Commodity Cost</v>
      </c>
      <c r="AM520" s="4"/>
      <c r="AN520" t="e">
        <f>VLOOKUP([1]!Tabelle13[[#This Row],[Vlookup this ID for freight costs]],$AL$2:$AL$6811,2,FALSE)</f>
        <v>#REF!</v>
      </c>
      <c r="AP520">
        <v>19.760000000000002</v>
      </c>
      <c r="AQ520">
        <v>19.760000000000002</v>
      </c>
      <c r="AR520" s="4">
        <v>19</v>
      </c>
      <c r="AS520" s="4">
        <v>4</v>
      </c>
      <c r="AT520" s="4">
        <v>2010</v>
      </c>
      <c r="AU520" s="4">
        <v>31</v>
      </c>
      <c r="AV520" s="4">
        <v>3</v>
      </c>
      <c r="AW520" s="4">
        <v>2010</v>
      </c>
      <c r="AX520" t="str">
        <f t="shared" si="153"/>
        <v>No Delay</v>
      </c>
      <c r="AY520">
        <f t="shared" si="154"/>
        <v>0</v>
      </c>
    </row>
    <row r="521" spans="1:51" x14ac:dyDescent="0.2">
      <c r="A521" s="3">
        <v>86251</v>
      </c>
      <c r="B521" s="1" t="s">
        <v>175</v>
      </c>
      <c r="C521" s="1" t="s">
        <v>165</v>
      </c>
      <c r="D521" s="1" t="s">
        <v>130</v>
      </c>
      <c r="E521" s="1" t="s">
        <v>53</v>
      </c>
      <c r="F521" s="1" t="s">
        <v>53</v>
      </c>
      <c r="G521" s="13" t="s">
        <v>780</v>
      </c>
      <c r="H521" s="12">
        <v>40226</v>
      </c>
      <c r="I521" s="12" t="s">
        <v>277</v>
      </c>
      <c r="J521" s="12">
        <v>40170</v>
      </c>
      <c r="K521" s="4">
        <v>2110</v>
      </c>
      <c r="L521" s="1" t="s">
        <v>146</v>
      </c>
      <c r="M521" s="1" t="s">
        <v>132</v>
      </c>
      <c r="N521" s="1" t="s">
        <v>238</v>
      </c>
      <c r="O521" s="1" t="s">
        <v>93</v>
      </c>
      <c r="P521">
        <v>30</v>
      </c>
      <c r="Q521">
        <v>1100</v>
      </c>
      <c r="R521">
        <v>11000</v>
      </c>
      <c r="S521">
        <v>10</v>
      </c>
      <c r="T521">
        <v>0.33</v>
      </c>
      <c r="U521">
        <f t="shared" si="150"/>
        <v>11000</v>
      </c>
      <c r="V521">
        <f t="shared" si="151"/>
        <v>33000</v>
      </c>
      <c r="W521" s="1" t="s">
        <v>160</v>
      </c>
      <c r="X521" s="1" t="s">
        <v>1236</v>
      </c>
      <c r="Y521" s="1" t="s">
        <v>161</v>
      </c>
      <c r="Z521" s="3">
        <v>5149</v>
      </c>
      <c r="AA521" s="4">
        <f t="shared" si="155"/>
        <v>113</v>
      </c>
      <c r="AB521" s="4">
        <f t="shared" si="143"/>
        <v>2365.4627860000001</v>
      </c>
      <c r="AC521" s="4">
        <f t="shared" si="144"/>
        <v>113</v>
      </c>
      <c r="AD521" s="4">
        <f t="shared" si="142"/>
        <v>1184.7580809999999</v>
      </c>
      <c r="AE521" s="3" t="s">
        <v>781</v>
      </c>
      <c r="AF521" s="3">
        <v>113</v>
      </c>
      <c r="AG521" s="4">
        <f>AI521</f>
        <v>113</v>
      </c>
      <c r="AH521" s="4">
        <v>83392</v>
      </c>
      <c r="AI521">
        <f t="shared" si="152"/>
        <v>113</v>
      </c>
      <c r="AJ521" t="s">
        <v>781</v>
      </c>
      <c r="AK521" s="2">
        <v>3504.8</v>
      </c>
      <c r="AL521" s="2">
        <f>AN521</f>
        <v>3504.8</v>
      </c>
      <c r="AM521" s="4">
        <v>83392</v>
      </c>
      <c r="AN521">
        <f>INDEX($AJ$2:$AJ$6811,MATCH(AM521,$A$2:$A$6811,0))</f>
        <v>3504.8</v>
      </c>
      <c r="AP521">
        <v>23.72</v>
      </c>
      <c r="AQ521">
        <v>23.72</v>
      </c>
      <c r="AR521" s="4">
        <v>17</v>
      </c>
      <c r="AS521" s="4">
        <v>2</v>
      </c>
      <c r="AT521" s="4">
        <v>2010</v>
      </c>
      <c r="AU521" s="4">
        <v>23</v>
      </c>
      <c r="AV521" s="4">
        <v>12</v>
      </c>
      <c r="AW521" s="4">
        <v>2009</v>
      </c>
      <c r="AX521" t="str">
        <f t="shared" si="153"/>
        <v>No Delay</v>
      </c>
      <c r="AY521">
        <f t="shared" si="154"/>
        <v>0</v>
      </c>
    </row>
    <row r="522" spans="1:51" x14ac:dyDescent="0.2">
      <c r="A522" s="3">
        <v>86252</v>
      </c>
      <c r="B522" s="1" t="s">
        <v>175</v>
      </c>
      <c r="C522" s="1" t="s">
        <v>165</v>
      </c>
      <c r="D522" s="1" t="s">
        <v>130</v>
      </c>
      <c r="E522" s="1" t="s">
        <v>53</v>
      </c>
      <c r="F522" s="1" t="s">
        <v>53</v>
      </c>
      <c r="G522" s="13" t="s">
        <v>780</v>
      </c>
      <c r="H522" s="12">
        <v>40226</v>
      </c>
      <c r="I522" s="12" t="s">
        <v>277</v>
      </c>
      <c r="J522" s="12">
        <v>40170</v>
      </c>
      <c r="K522" s="4">
        <v>2111</v>
      </c>
      <c r="L522" s="1" t="s">
        <v>146</v>
      </c>
      <c r="M522" s="1" t="s">
        <v>132</v>
      </c>
      <c r="N522" s="1" t="s">
        <v>178</v>
      </c>
      <c r="O522" s="1" t="s">
        <v>93</v>
      </c>
      <c r="P522">
        <v>60</v>
      </c>
      <c r="Q522">
        <v>140</v>
      </c>
      <c r="R522">
        <v>1054.2</v>
      </c>
      <c r="S522">
        <v>7.53</v>
      </c>
      <c r="T522">
        <v>0.13</v>
      </c>
      <c r="U522">
        <f t="shared" si="150"/>
        <v>1054.2</v>
      </c>
      <c r="V522">
        <f t="shared" si="151"/>
        <v>8400</v>
      </c>
      <c r="W522" s="1" t="s">
        <v>155</v>
      </c>
      <c r="X522" s="1" t="s">
        <v>1236</v>
      </c>
      <c r="Y522" s="1" t="s">
        <v>156</v>
      </c>
      <c r="Z522" s="3">
        <v>5457</v>
      </c>
      <c r="AA522" s="4">
        <f t="shared" si="155"/>
        <v>113</v>
      </c>
      <c r="AB522" s="4">
        <f t="shared" si="143"/>
        <v>2260.104898</v>
      </c>
      <c r="AC522" s="4">
        <f t="shared" si="144"/>
        <v>113</v>
      </c>
      <c r="AD522" s="4">
        <f t="shared" si="142"/>
        <v>1070.6939815999999</v>
      </c>
      <c r="AE522" s="3" t="s">
        <v>781</v>
      </c>
      <c r="AF522" s="3">
        <v>113</v>
      </c>
      <c r="AG522" s="4">
        <f>AI522</f>
        <v>113</v>
      </c>
      <c r="AH522" s="4">
        <v>83392</v>
      </c>
      <c r="AI522">
        <f t="shared" si="152"/>
        <v>113</v>
      </c>
      <c r="AJ522" t="s">
        <v>781</v>
      </c>
      <c r="AK522" s="2">
        <v>3504.8</v>
      </c>
      <c r="AL522" s="2">
        <f>AN522</f>
        <v>3504.8</v>
      </c>
      <c r="AM522" s="4">
        <v>83392</v>
      </c>
      <c r="AN522">
        <f>INDEX($AJ$2:$AJ$6811,MATCH(AM522,$A$2:$A$6811,0))</f>
        <v>3504.8</v>
      </c>
      <c r="AP522">
        <v>2.27</v>
      </c>
      <c r="AQ522">
        <v>2.27</v>
      </c>
      <c r="AR522" s="4">
        <v>17</v>
      </c>
      <c r="AS522" s="4">
        <v>2</v>
      </c>
      <c r="AT522" s="4">
        <v>2010</v>
      </c>
      <c r="AU522" s="4">
        <v>23</v>
      </c>
      <c r="AV522" s="4">
        <v>12</v>
      </c>
      <c r="AW522" s="4">
        <v>2009</v>
      </c>
      <c r="AX522" t="str">
        <f t="shared" si="153"/>
        <v>No Delay</v>
      </c>
      <c r="AY522">
        <f t="shared" si="154"/>
        <v>0</v>
      </c>
    </row>
    <row r="523" spans="1:51" x14ac:dyDescent="0.2">
      <c r="A523" s="3">
        <v>12044</v>
      </c>
      <c r="B523" s="1" t="s">
        <v>317</v>
      </c>
      <c r="C523" s="1" t="s">
        <v>89</v>
      </c>
      <c r="D523" s="1" t="s">
        <v>130</v>
      </c>
      <c r="E523" s="1"/>
      <c r="F523" s="1" t="s">
        <v>107</v>
      </c>
      <c r="G523" s="13" t="s">
        <v>782</v>
      </c>
      <c r="H523" s="12">
        <v>39206</v>
      </c>
      <c r="I523" s="12" t="s">
        <v>782</v>
      </c>
      <c r="J523" s="12">
        <v>39206</v>
      </c>
      <c r="K523" s="4">
        <v>143</v>
      </c>
      <c r="L523" s="1" t="s">
        <v>146</v>
      </c>
      <c r="M523" s="1" t="s">
        <v>132</v>
      </c>
      <c r="N523" s="1" t="s">
        <v>275</v>
      </c>
      <c r="O523" s="1" t="s">
        <v>93</v>
      </c>
      <c r="P523">
        <v>60</v>
      </c>
      <c r="Q523">
        <v>1000</v>
      </c>
      <c r="R523">
        <v>10250</v>
      </c>
      <c r="S523">
        <v>10.25</v>
      </c>
      <c r="T523">
        <v>0.17</v>
      </c>
      <c r="U523">
        <f t="shared" si="150"/>
        <v>10250</v>
      </c>
      <c r="V523">
        <f t="shared" si="151"/>
        <v>60000</v>
      </c>
      <c r="W523" s="1" t="s">
        <v>155</v>
      </c>
      <c r="X523" s="1" t="s">
        <v>1236</v>
      </c>
      <c r="Y523" s="1" t="s">
        <v>156</v>
      </c>
      <c r="Z523" s="3">
        <v>9211</v>
      </c>
      <c r="AA523" s="4">
        <f t="shared" si="155"/>
        <v>114</v>
      </c>
      <c r="AB523" s="4">
        <f t="shared" si="143"/>
        <v>2354.488006</v>
      </c>
      <c r="AC523" s="4">
        <f t="shared" si="144"/>
        <v>114</v>
      </c>
      <c r="AD523" s="4">
        <f t="shared" si="142"/>
        <v>3403.4068759411766</v>
      </c>
      <c r="AE523" s="4">
        <v>114</v>
      </c>
      <c r="AF523" s="4">
        <v>114</v>
      </c>
      <c r="AG523" s="4">
        <f t="shared" ref="AG523:AG536" si="156">AE523</f>
        <v>114</v>
      </c>
      <c r="AH523" s="4">
        <v>82732</v>
      </c>
      <c r="AI523">
        <f t="shared" si="152"/>
        <v>28021</v>
      </c>
      <c r="AJ523">
        <v>1470</v>
      </c>
      <c r="AK523" s="2">
        <v>1470</v>
      </c>
      <c r="AL523" s="2">
        <f t="shared" ref="AL523:AL536" si="157">AJ523</f>
        <v>1470</v>
      </c>
      <c r="AM523" s="4"/>
      <c r="AN523" t="e">
        <f>VLOOKUP([1]!Tabelle13[[#This Row],[Vlookup this ID for freight costs]],$AL$2:$AL$6811,2,FALSE)</f>
        <v>#REF!</v>
      </c>
      <c r="AP523">
        <v>0</v>
      </c>
      <c r="AR523" s="4">
        <v>4</v>
      </c>
      <c r="AS523" s="4">
        <v>5</v>
      </c>
      <c r="AT523" s="4">
        <v>2007</v>
      </c>
      <c r="AU523" s="4">
        <v>4</v>
      </c>
      <c r="AV523" s="4">
        <v>5</v>
      </c>
      <c r="AW523" s="4">
        <v>2007</v>
      </c>
      <c r="AX523" t="str">
        <f t="shared" si="153"/>
        <v>No Delay</v>
      </c>
      <c r="AY523">
        <f t="shared" si="154"/>
        <v>0</v>
      </c>
    </row>
    <row r="524" spans="1:51" x14ac:dyDescent="0.2">
      <c r="A524" s="3">
        <v>11928</v>
      </c>
      <c r="B524" s="1" t="s">
        <v>88</v>
      </c>
      <c r="C524" s="1" t="s">
        <v>89</v>
      </c>
      <c r="D524" s="1" t="s">
        <v>130</v>
      </c>
      <c r="E524" s="1" t="s">
        <v>53</v>
      </c>
      <c r="F524" s="1" t="s">
        <v>53</v>
      </c>
      <c r="G524" s="13" t="s">
        <v>783</v>
      </c>
      <c r="H524" s="12">
        <v>39874</v>
      </c>
      <c r="I524" s="12" t="s">
        <v>783</v>
      </c>
      <c r="J524" s="12">
        <v>39874</v>
      </c>
      <c r="K524" s="4">
        <v>1384</v>
      </c>
      <c r="L524" s="1" t="s">
        <v>146</v>
      </c>
      <c r="M524" s="1" t="s">
        <v>132</v>
      </c>
      <c r="N524" s="1" t="s">
        <v>233</v>
      </c>
      <c r="O524" s="1" t="s">
        <v>93</v>
      </c>
      <c r="P524">
        <v>200</v>
      </c>
      <c r="Q524">
        <v>1200</v>
      </c>
      <c r="R524">
        <v>1680</v>
      </c>
      <c r="S524">
        <v>1.4</v>
      </c>
      <c r="T524">
        <v>0.01</v>
      </c>
      <c r="U524">
        <f t="shared" si="150"/>
        <v>1680</v>
      </c>
      <c r="V524">
        <f t="shared" si="151"/>
        <v>240000</v>
      </c>
      <c r="W524" s="1" t="s">
        <v>155</v>
      </c>
      <c r="X524" s="1" t="s">
        <v>1236</v>
      </c>
      <c r="Y524" s="1" t="s">
        <v>156</v>
      </c>
      <c r="Z524" s="3">
        <v>9211</v>
      </c>
      <c r="AA524" s="4">
        <f t="shared" si="155"/>
        <v>115</v>
      </c>
      <c r="AB524" s="4">
        <f t="shared" si="143"/>
        <v>2376.4375660000001</v>
      </c>
      <c r="AC524" s="4">
        <f t="shared" si="144"/>
        <v>115</v>
      </c>
      <c r="AD524" s="4">
        <f t="shared" si="142"/>
        <v>3744.5027926451612</v>
      </c>
      <c r="AE524" s="4">
        <v>115</v>
      </c>
      <c r="AF524" s="4">
        <v>115</v>
      </c>
      <c r="AG524" s="4">
        <f t="shared" si="156"/>
        <v>115</v>
      </c>
      <c r="AH524" s="4">
        <v>85908</v>
      </c>
      <c r="AI524">
        <f t="shared" si="152"/>
        <v>3526</v>
      </c>
      <c r="AJ524">
        <v>1297.57</v>
      </c>
      <c r="AK524" s="2">
        <v>1297.57</v>
      </c>
      <c r="AL524" s="2">
        <f t="shared" si="157"/>
        <v>1297.57</v>
      </c>
      <c r="AM524" s="4"/>
      <c r="AN524" t="e">
        <f>VLOOKUP([1]!Tabelle13[[#This Row],[Vlookup this ID for freight costs]],$AL$2:$AL$6811,2,FALSE)</f>
        <v>#REF!</v>
      </c>
      <c r="AP524">
        <v>3.29</v>
      </c>
      <c r="AQ524">
        <v>3.29</v>
      </c>
      <c r="AR524" s="4">
        <v>2</v>
      </c>
      <c r="AS524" s="4">
        <v>4</v>
      </c>
      <c r="AT524" s="4">
        <v>2009</v>
      </c>
      <c r="AU524" s="4">
        <v>2</v>
      </c>
      <c r="AV524" s="4">
        <v>4</v>
      </c>
      <c r="AW524" s="4">
        <v>2009</v>
      </c>
      <c r="AX524" t="str">
        <f t="shared" si="153"/>
        <v>No Delay</v>
      </c>
      <c r="AY524">
        <f t="shared" si="154"/>
        <v>0</v>
      </c>
    </row>
    <row r="525" spans="1:51" x14ac:dyDescent="0.2">
      <c r="A525" s="3">
        <v>83115</v>
      </c>
      <c r="B525" s="1" t="s">
        <v>140</v>
      </c>
      <c r="C525" s="1" t="s">
        <v>99</v>
      </c>
      <c r="D525" s="1" t="s">
        <v>130</v>
      </c>
      <c r="E525" s="1" t="s">
        <v>101</v>
      </c>
      <c r="F525" s="1" t="s">
        <v>101</v>
      </c>
      <c r="G525" s="13" t="s">
        <v>784</v>
      </c>
      <c r="H525" s="12">
        <v>41365</v>
      </c>
      <c r="I525" s="12" t="s">
        <v>641</v>
      </c>
      <c r="J525" s="12">
        <v>41348</v>
      </c>
      <c r="K525" s="4">
        <v>4536</v>
      </c>
      <c r="L525" s="1" t="s">
        <v>146</v>
      </c>
      <c r="M525" s="1" t="s">
        <v>132</v>
      </c>
      <c r="N525" s="1" t="s">
        <v>302</v>
      </c>
      <c r="O525" s="1" t="s">
        <v>93</v>
      </c>
      <c r="P525">
        <v>30</v>
      </c>
      <c r="Q525">
        <v>1773</v>
      </c>
      <c r="R525">
        <v>7162.92</v>
      </c>
      <c r="S525">
        <v>4.04</v>
      </c>
      <c r="T525">
        <v>0.13</v>
      </c>
      <c r="U525">
        <f t="shared" si="150"/>
        <v>7162.92</v>
      </c>
      <c r="V525">
        <f t="shared" si="151"/>
        <v>53190</v>
      </c>
      <c r="W525" s="1" t="s">
        <v>160</v>
      </c>
      <c r="X525" s="1" t="s">
        <v>1236</v>
      </c>
      <c r="Y525" s="1" t="s">
        <v>161</v>
      </c>
      <c r="Z525" s="3">
        <v>11983</v>
      </c>
      <c r="AA525" s="4">
        <f t="shared" si="155"/>
        <v>116</v>
      </c>
      <c r="AB525" s="4">
        <f t="shared" ref="AB525:AB554" si="158" xml:space="preserve"> 2244.740206  + 0.1097478*Q525</f>
        <v>2439.3230554000002</v>
      </c>
      <c r="AC525" s="4">
        <f t="shared" ref="AC525:AC554" si="159">AF525</f>
        <v>116</v>
      </c>
      <c r="AD525" s="4">
        <f t="shared" si="142"/>
        <v>9485.3333333333339</v>
      </c>
      <c r="AE525" s="4">
        <v>116</v>
      </c>
      <c r="AF525" s="4">
        <v>116</v>
      </c>
      <c r="AG525" s="4">
        <f t="shared" si="156"/>
        <v>116</v>
      </c>
      <c r="AI525" t="e">
        <f t="shared" si="152"/>
        <v>#N/A</v>
      </c>
      <c r="AJ525">
        <v>2035.84</v>
      </c>
      <c r="AK525" s="2">
        <v>2035.84</v>
      </c>
      <c r="AL525" s="2">
        <f t="shared" si="157"/>
        <v>2035.84</v>
      </c>
      <c r="AM525" s="4"/>
      <c r="AN525" t="e">
        <f>VLOOKUP([1]!Tabelle13[[#This Row],[Vlookup this ID for freight costs]],$AL$2:$AL$6811,2,FALSE)</f>
        <v>#REF!</v>
      </c>
      <c r="AP525">
        <v>10.039999999999999</v>
      </c>
      <c r="AQ525">
        <v>10.039999999999999</v>
      </c>
      <c r="AR525" s="4">
        <v>1</v>
      </c>
      <c r="AS525" s="4">
        <v>4</v>
      </c>
      <c r="AT525" s="4">
        <v>2013</v>
      </c>
      <c r="AU525" s="4">
        <v>15</v>
      </c>
      <c r="AV525" s="4">
        <v>4</v>
      </c>
      <c r="AW525" s="4">
        <v>2013</v>
      </c>
      <c r="AX525" t="str">
        <f t="shared" si="153"/>
        <v>Delay</v>
      </c>
      <c r="AY525">
        <f t="shared" si="154"/>
        <v>0</v>
      </c>
    </row>
    <row r="526" spans="1:51" x14ac:dyDescent="0.2">
      <c r="A526" s="3">
        <v>84849</v>
      </c>
      <c r="B526" s="1" t="s">
        <v>368</v>
      </c>
      <c r="C526" s="1" t="s">
        <v>73</v>
      </c>
      <c r="D526" s="1" t="s">
        <v>130</v>
      </c>
      <c r="E526" s="1" t="s">
        <v>101</v>
      </c>
      <c r="F526" s="1" t="s">
        <v>101</v>
      </c>
      <c r="G526" s="13" t="s">
        <v>428</v>
      </c>
      <c r="H526" s="12">
        <v>41547</v>
      </c>
      <c r="I526" s="12" t="s">
        <v>540</v>
      </c>
      <c r="J526" s="12">
        <v>41537</v>
      </c>
      <c r="K526" s="4">
        <v>4940</v>
      </c>
      <c r="L526" s="1" t="s">
        <v>146</v>
      </c>
      <c r="M526" s="1" t="s">
        <v>132</v>
      </c>
      <c r="N526" s="1" t="s">
        <v>371</v>
      </c>
      <c r="O526" s="1" t="s">
        <v>93</v>
      </c>
      <c r="P526">
        <v>240</v>
      </c>
      <c r="Q526">
        <v>435</v>
      </c>
      <c r="R526">
        <v>5254.8</v>
      </c>
      <c r="S526">
        <v>12.08</v>
      </c>
      <c r="T526">
        <v>0.05</v>
      </c>
      <c r="U526">
        <f t="shared" si="150"/>
        <v>5254.8</v>
      </c>
      <c r="V526">
        <f t="shared" si="151"/>
        <v>104400</v>
      </c>
      <c r="W526" s="1" t="s">
        <v>155</v>
      </c>
      <c r="X526" s="1" t="s">
        <v>1236</v>
      </c>
      <c r="Y526" s="1" t="s">
        <v>156</v>
      </c>
      <c r="Z526" s="3">
        <v>14969</v>
      </c>
      <c r="AA526" s="4">
        <f t="shared" si="155"/>
        <v>116</v>
      </c>
      <c r="AB526" s="4">
        <f t="shared" si="158"/>
        <v>2292.4804989999998</v>
      </c>
      <c r="AC526" s="4">
        <f t="shared" si="159"/>
        <v>116</v>
      </c>
      <c r="AD526" s="4">
        <f t="shared" si="142"/>
        <v>6164.5</v>
      </c>
      <c r="AE526" s="4">
        <v>116</v>
      </c>
      <c r="AF526" s="4">
        <v>116</v>
      </c>
      <c r="AG526" s="4">
        <f t="shared" si="156"/>
        <v>116</v>
      </c>
      <c r="AI526" t="e">
        <f t="shared" si="152"/>
        <v>#N/A</v>
      </c>
      <c r="AJ526">
        <v>3100</v>
      </c>
      <c r="AK526" s="2">
        <v>3100</v>
      </c>
      <c r="AL526" s="2">
        <f t="shared" si="157"/>
        <v>3100</v>
      </c>
      <c r="AM526" s="4"/>
      <c r="AN526" t="e">
        <f>VLOOKUP([1]!Tabelle13[[#This Row],[Vlookup this ID for freight costs]],$AL$2:$AL$6811,2,FALSE)</f>
        <v>#REF!</v>
      </c>
      <c r="AP526">
        <v>6.5</v>
      </c>
      <c r="AQ526">
        <v>6.5</v>
      </c>
      <c r="AR526" s="4">
        <v>30</v>
      </c>
      <c r="AS526" s="4">
        <v>9</v>
      </c>
      <c r="AT526" s="4">
        <v>2013</v>
      </c>
      <c r="AU526" s="4">
        <v>20</v>
      </c>
      <c r="AV526" s="4">
        <v>9</v>
      </c>
      <c r="AW526" s="4">
        <v>2013</v>
      </c>
      <c r="AX526" t="str">
        <f t="shared" si="153"/>
        <v>No Delay</v>
      </c>
      <c r="AY526">
        <f t="shared" si="154"/>
        <v>0</v>
      </c>
    </row>
    <row r="527" spans="1:51" x14ac:dyDescent="0.2">
      <c r="A527" s="3">
        <v>67191</v>
      </c>
      <c r="B527" s="1" t="s">
        <v>175</v>
      </c>
      <c r="C527" s="1" t="s">
        <v>165</v>
      </c>
      <c r="D527" s="1" t="s">
        <v>266</v>
      </c>
      <c r="E527" s="1" t="s">
        <v>53</v>
      </c>
      <c r="F527" s="1" t="s">
        <v>53</v>
      </c>
      <c r="G527" s="13" t="s">
        <v>592</v>
      </c>
      <c r="H527" s="12">
        <v>40247</v>
      </c>
      <c r="I527" s="12" t="s">
        <v>592</v>
      </c>
      <c r="J527" s="12">
        <v>40247</v>
      </c>
      <c r="K527" s="4">
        <v>2227</v>
      </c>
      <c r="L527" s="1" t="s">
        <v>146</v>
      </c>
      <c r="M527" s="1" t="s">
        <v>423</v>
      </c>
      <c r="N527" s="1" t="s">
        <v>556</v>
      </c>
      <c r="O527" s="1" t="s">
        <v>425</v>
      </c>
      <c r="P527">
        <v>336</v>
      </c>
      <c r="Q527">
        <v>44</v>
      </c>
      <c r="R527">
        <v>1687.84</v>
      </c>
      <c r="S527">
        <v>38.36</v>
      </c>
      <c r="T527">
        <v>0.11</v>
      </c>
      <c r="U527">
        <f t="shared" si="150"/>
        <v>1687.84</v>
      </c>
      <c r="V527">
        <f t="shared" si="151"/>
        <v>14784</v>
      </c>
      <c r="W527" s="1" t="s">
        <v>552</v>
      </c>
      <c r="X527" s="1" t="s">
        <v>361</v>
      </c>
      <c r="Y527" s="1" t="s">
        <v>361</v>
      </c>
      <c r="Z527" s="3">
        <v>6477</v>
      </c>
      <c r="AA527" s="4">
        <f t="shared" si="155"/>
        <v>116</v>
      </c>
      <c r="AB527" s="4">
        <f t="shared" si="158"/>
        <v>2249.5691091999997</v>
      </c>
      <c r="AC527" s="4">
        <f t="shared" si="159"/>
        <v>116</v>
      </c>
      <c r="AD527" s="4">
        <f t="shared" si="142"/>
        <v>349.66666666666669</v>
      </c>
      <c r="AE527" s="4">
        <v>116</v>
      </c>
      <c r="AF527" s="4">
        <v>116</v>
      </c>
      <c r="AG527" s="4">
        <f t="shared" si="156"/>
        <v>116</v>
      </c>
      <c r="AI527" t="e">
        <f t="shared" si="152"/>
        <v>#N/A</v>
      </c>
      <c r="AJ527">
        <v>985.78</v>
      </c>
      <c r="AK527" s="2">
        <v>985.78</v>
      </c>
      <c r="AL527" s="2">
        <f t="shared" si="157"/>
        <v>985.78</v>
      </c>
      <c r="AM527" s="4"/>
      <c r="AN527" t="e">
        <f>VLOOKUP([1]!Tabelle13[[#This Row],[Vlookup this ID for freight costs]],$AL$2:$AL$6811,2,FALSE)</f>
        <v>#REF!</v>
      </c>
      <c r="AP527">
        <v>3.31</v>
      </c>
      <c r="AQ527">
        <v>3.31</v>
      </c>
      <c r="AR527" s="4">
        <v>10</v>
      </c>
      <c r="AS527" s="4">
        <v>4</v>
      </c>
      <c r="AT527" s="4">
        <v>2010</v>
      </c>
      <c r="AU527" s="4">
        <v>10</v>
      </c>
      <c r="AV527" s="4">
        <v>4</v>
      </c>
      <c r="AW527" s="4">
        <v>2010</v>
      </c>
      <c r="AX527" t="str">
        <f t="shared" si="153"/>
        <v>No Delay</v>
      </c>
      <c r="AY527">
        <f t="shared" si="154"/>
        <v>0</v>
      </c>
    </row>
    <row r="528" spans="1:51" x14ac:dyDescent="0.2">
      <c r="A528" s="3">
        <v>58958</v>
      </c>
      <c r="B528" s="1" t="s">
        <v>140</v>
      </c>
      <c r="C528" s="1" t="s">
        <v>99</v>
      </c>
      <c r="D528" s="1" t="s">
        <v>266</v>
      </c>
      <c r="E528" s="1" t="s">
        <v>53</v>
      </c>
      <c r="F528" s="1" t="s">
        <v>53</v>
      </c>
      <c r="G528" s="13" t="s">
        <v>785</v>
      </c>
      <c r="H528" s="12">
        <v>41290</v>
      </c>
      <c r="I528" s="12" t="s">
        <v>785</v>
      </c>
      <c r="J528" s="12">
        <v>41290</v>
      </c>
      <c r="K528" s="4">
        <v>4405</v>
      </c>
      <c r="L528" s="1" t="s">
        <v>146</v>
      </c>
      <c r="M528" s="1" t="s">
        <v>423</v>
      </c>
      <c r="N528" s="1" t="s">
        <v>550</v>
      </c>
      <c r="O528" s="1" t="s">
        <v>551</v>
      </c>
      <c r="P528">
        <v>300</v>
      </c>
      <c r="Q528">
        <v>68</v>
      </c>
      <c r="R528">
        <v>2095.7600000000002</v>
      </c>
      <c r="S528">
        <v>30.82</v>
      </c>
      <c r="T528">
        <v>0.1</v>
      </c>
      <c r="U528">
        <f t="shared" si="150"/>
        <v>2095.7600000000002</v>
      </c>
      <c r="V528">
        <f t="shared" si="151"/>
        <v>20400</v>
      </c>
      <c r="W528" s="1" t="s">
        <v>552</v>
      </c>
      <c r="X528" s="1" t="s">
        <v>361</v>
      </c>
      <c r="Y528" s="1" t="s">
        <v>361</v>
      </c>
      <c r="Z528" s="3">
        <v>7298</v>
      </c>
      <c r="AA528" s="4">
        <f t="shared" si="155"/>
        <v>116</v>
      </c>
      <c r="AB528" s="4">
        <f t="shared" si="158"/>
        <v>2252.2030564000002</v>
      </c>
      <c r="AC528" s="4">
        <f t="shared" si="159"/>
        <v>116</v>
      </c>
      <c r="AD528" s="4">
        <f t="shared" si="142"/>
        <v>81</v>
      </c>
      <c r="AE528" s="4">
        <v>116</v>
      </c>
      <c r="AF528" s="4">
        <v>116</v>
      </c>
      <c r="AG528" s="4">
        <f t="shared" si="156"/>
        <v>116</v>
      </c>
      <c r="AI528" t="e">
        <f t="shared" si="152"/>
        <v>#N/A</v>
      </c>
      <c r="AJ528">
        <v>1818.56</v>
      </c>
      <c r="AK528" s="2">
        <v>1818.56</v>
      </c>
      <c r="AL528" s="2">
        <f t="shared" si="157"/>
        <v>1818.56</v>
      </c>
      <c r="AM528" s="4"/>
      <c r="AN528" t="e">
        <f>VLOOKUP([1]!Tabelle13[[#This Row],[Vlookup this ID for freight costs]],$AL$2:$AL$6811,2,FALSE)</f>
        <v>#REF!</v>
      </c>
      <c r="AP528">
        <v>2.94</v>
      </c>
      <c r="AQ528">
        <v>2.94</v>
      </c>
      <c r="AR528" s="4">
        <v>16</v>
      </c>
      <c r="AS528" s="4">
        <v>1</v>
      </c>
      <c r="AT528" s="4">
        <v>2013</v>
      </c>
      <c r="AU528" s="4">
        <v>16</v>
      </c>
      <c r="AV528" s="4">
        <v>1</v>
      </c>
      <c r="AW528" s="4">
        <v>2013</v>
      </c>
      <c r="AX528" t="str">
        <f t="shared" si="153"/>
        <v>No Delay</v>
      </c>
      <c r="AY528">
        <f t="shared" si="154"/>
        <v>0</v>
      </c>
    </row>
    <row r="529" spans="1:51" x14ac:dyDescent="0.2">
      <c r="A529" s="3">
        <v>41723</v>
      </c>
      <c r="B529" s="1" t="s">
        <v>175</v>
      </c>
      <c r="C529" s="1" t="s">
        <v>165</v>
      </c>
      <c r="D529" s="1" t="s">
        <v>266</v>
      </c>
      <c r="E529" s="1" t="s">
        <v>53</v>
      </c>
      <c r="F529" s="1" t="s">
        <v>53</v>
      </c>
      <c r="G529" s="13" t="s">
        <v>786</v>
      </c>
      <c r="H529" s="12">
        <v>41754</v>
      </c>
      <c r="I529" s="12" t="s">
        <v>295</v>
      </c>
      <c r="J529" s="12">
        <v>41757</v>
      </c>
      <c r="K529" s="4">
        <v>5450</v>
      </c>
      <c r="L529" s="1" t="s">
        <v>146</v>
      </c>
      <c r="M529" s="1" t="s">
        <v>423</v>
      </c>
      <c r="N529" s="1" t="s">
        <v>491</v>
      </c>
      <c r="O529" s="1" t="s">
        <v>93</v>
      </c>
      <c r="P529">
        <v>60</v>
      </c>
      <c r="Q529">
        <v>1000</v>
      </c>
      <c r="R529">
        <v>5940</v>
      </c>
      <c r="S529">
        <v>5.94</v>
      </c>
      <c r="T529">
        <v>0.1</v>
      </c>
      <c r="U529">
        <f t="shared" si="150"/>
        <v>5940</v>
      </c>
      <c r="V529">
        <f t="shared" si="151"/>
        <v>60000</v>
      </c>
      <c r="W529" s="1" t="s">
        <v>394</v>
      </c>
      <c r="X529" s="1" t="s">
        <v>112</v>
      </c>
      <c r="Y529" s="1" t="s">
        <v>112</v>
      </c>
      <c r="Z529" s="3">
        <v>5956</v>
      </c>
      <c r="AA529" s="4">
        <f t="shared" si="155"/>
        <v>116</v>
      </c>
      <c r="AB529" s="4">
        <f t="shared" si="158"/>
        <v>2354.488006</v>
      </c>
      <c r="AC529" s="4">
        <f t="shared" si="159"/>
        <v>116</v>
      </c>
      <c r="AD529" s="4">
        <f t="shared" si="142"/>
        <v>3403.4068759411766</v>
      </c>
      <c r="AE529" s="4">
        <v>116</v>
      </c>
      <c r="AF529" s="4">
        <v>116</v>
      </c>
      <c r="AG529" s="4">
        <f t="shared" si="156"/>
        <v>116</v>
      </c>
      <c r="AI529" t="e">
        <f t="shared" si="152"/>
        <v>#N/A</v>
      </c>
      <c r="AJ529">
        <v>1105.5999999999999</v>
      </c>
      <c r="AK529" s="2">
        <v>1105.5999999999999</v>
      </c>
      <c r="AL529" s="2">
        <f t="shared" si="157"/>
        <v>1105.5999999999999</v>
      </c>
      <c r="AM529" s="4"/>
      <c r="AN529" t="e">
        <f>VLOOKUP([1]!Tabelle13[[#This Row],[Vlookup this ID for freight costs]],$AL$2:$AL$6811,2,FALSE)</f>
        <v>#REF!</v>
      </c>
      <c r="AP529">
        <v>6.11</v>
      </c>
      <c r="AQ529">
        <v>6.11</v>
      </c>
      <c r="AR529" s="4">
        <v>25</v>
      </c>
      <c r="AS529" s="4">
        <v>4</v>
      </c>
      <c r="AT529" s="4">
        <v>2014</v>
      </c>
      <c r="AU529" s="4">
        <v>28</v>
      </c>
      <c r="AV529" s="4">
        <v>4</v>
      </c>
      <c r="AW529" s="4">
        <v>2014</v>
      </c>
      <c r="AX529" t="str">
        <f t="shared" si="153"/>
        <v>Delay</v>
      </c>
      <c r="AY529">
        <f t="shared" si="154"/>
        <v>3</v>
      </c>
    </row>
    <row r="530" spans="1:51" x14ac:dyDescent="0.2">
      <c r="A530" s="3">
        <v>535</v>
      </c>
      <c r="B530" s="1" t="s">
        <v>98</v>
      </c>
      <c r="C530" s="1" t="s">
        <v>99</v>
      </c>
      <c r="D530" s="1" t="s">
        <v>74</v>
      </c>
      <c r="E530" s="1" t="s">
        <v>53</v>
      </c>
      <c r="F530" s="1" t="s">
        <v>53</v>
      </c>
      <c r="G530" s="13" t="s">
        <v>787</v>
      </c>
      <c r="H530" s="12">
        <v>39693</v>
      </c>
      <c r="I530" s="12" t="s">
        <v>787</v>
      </c>
      <c r="J530" s="12">
        <v>39693</v>
      </c>
      <c r="K530" s="4">
        <v>1045</v>
      </c>
      <c r="L530" s="1" t="s">
        <v>146</v>
      </c>
      <c r="M530" s="1" t="s">
        <v>182</v>
      </c>
      <c r="N530" s="1" t="s">
        <v>183</v>
      </c>
      <c r="O530" s="1" t="s">
        <v>184</v>
      </c>
      <c r="P530">
        <v>30</v>
      </c>
      <c r="Q530">
        <v>2597</v>
      </c>
      <c r="R530">
        <v>61470.99</v>
      </c>
      <c r="S530">
        <v>23.67</v>
      </c>
      <c r="T530">
        <v>0.79</v>
      </c>
      <c r="U530">
        <f t="shared" si="150"/>
        <v>61470.990000000005</v>
      </c>
      <c r="V530">
        <f t="shared" si="151"/>
        <v>77910</v>
      </c>
      <c r="W530" s="1" t="s">
        <v>185</v>
      </c>
      <c r="X530" s="1" t="s">
        <v>186</v>
      </c>
      <c r="Y530" s="1" t="s">
        <v>186</v>
      </c>
      <c r="Z530" s="3">
        <v>6642</v>
      </c>
      <c r="AA530" s="4">
        <f t="shared" si="155"/>
        <v>117</v>
      </c>
      <c r="AB530" s="4">
        <f t="shared" si="158"/>
        <v>2529.7552426000002</v>
      </c>
      <c r="AC530" s="4">
        <f t="shared" si="159"/>
        <v>117</v>
      </c>
      <c r="AD530" s="4">
        <f t="shared" si="142"/>
        <v>2500.5540324444446</v>
      </c>
      <c r="AE530" s="4">
        <v>117</v>
      </c>
      <c r="AF530" s="4">
        <v>117</v>
      </c>
      <c r="AG530" s="4">
        <f t="shared" si="156"/>
        <v>117</v>
      </c>
      <c r="AH530" s="4">
        <v>10623</v>
      </c>
      <c r="AI530">
        <f t="shared" si="152"/>
        <v>2846</v>
      </c>
      <c r="AJ530">
        <v>645.1</v>
      </c>
      <c r="AK530" s="2">
        <v>645.1</v>
      </c>
      <c r="AL530" s="2">
        <f t="shared" si="157"/>
        <v>645.1</v>
      </c>
      <c r="AM530" s="4"/>
      <c r="AN530" t="e">
        <f>VLOOKUP([1]!Tabelle13[[#This Row],[Vlookup this ID for freight costs]],$AL$2:$AL$6811,2,FALSE)</f>
        <v>#REF!</v>
      </c>
      <c r="AP530">
        <v>98.35</v>
      </c>
      <c r="AQ530">
        <v>98.35</v>
      </c>
      <c r="AR530" s="4">
        <v>2</v>
      </c>
      <c r="AS530" s="4">
        <v>9</v>
      </c>
      <c r="AT530" s="4">
        <v>2008</v>
      </c>
      <c r="AU530" s="4">
        <v>2</v>
      </c>
      <c r="AV530" s="4">
        <v>9</v>
      </c>
      <c r="AW530" s="4">
        <v>2008</v>
      </c>
      <c r="AX530" t="str">
        <f t="shared" si="153"/>
        <v>No Delay</v>
      </c>
      <c r="AY530">
        <f t="shared" si="154"/>
        <v>0</v>
      </c>
    </row>
    <row r="531" spans="1:51" x14ac:dyDescent="0.2">
      <c r="A531" s="3">
        <v>42983</v>
      </c>
      <c r="B531" s="1" t="s">
        <v>215</v>
      </c>
      <c r="C531" s="1" t="s">
        <v>89</v>
      </c>
      <c r="D531" s="1" t="s">
        <v>52</v>
      </c>
      <c r="E531" s="1" t="s">
        <v>53</v>
      </c>
      <c r="F531" s="1" t="s">
        <v>53</v>
      </c>
      <c r="G531" s="13" t="s">
        <v>788</v>
      </c>
      <c r="H531" s="12">
        <v>41236</v>
      </c>
      <c r="I531" s="12" t="s">
        <v>788</v>
      </c>
      <c r="J531" s="12">
        <v>41236</v>
      </c>
      <c r="K531" s="4">
        <v>4308</v>
      </c>
      <c r="L531" s="1" t="s">
        <v>146</v>
      </c>
      <c r="M531" s="1" t="s">
        <v>414</v>
      </c>
      <c r="N531" s="1" t="s">
        <v>415</v>
      </c>
      <c r="O531" s="1" t="s">
        <v>93</v>
      </c>
      <c r="P531">
        <v>30</v>
      </c>
      <c r="Q531">
        <v>939</v>
      </c>
      <c r="R531">
        <v>21127.5</v>
      </c>
      <c r="S531">
        <v>22.5</v>
      </c>
      <c r="T531">
        <v>0.75</v>
      </c>
      <c r="U531">
        <f t="shared" si="150"/>
        <v>21127.5</v>
      </c>
      <c r="V531">
        <f t="shared" si="151"/>
        <v>28170</v>
      </c>
      <c r="W531" s="1" t="s">
        <v>160</v>
      </c>
      <c r="X531" s="1" t="s">
        <v>1236</v>
      </c>
      <c r="Y531" s="1" t="s">
        <v>161</v>
      </c>
      <c r="Z531" s="3">
        <v>8828</v>
      </c>
      <c r="AA531" s="4">
        <f t="shared" si="155"/>
        <v>117</v>
      </c>
      <c r="AB531" s="4">
        <f t="shared" si="158"/>
        <v>2347.7933902</v>
      </c>
      <c r="AC531" s="4">
        <f t="shared" si="159"/>
        <v>117</v>
      </c>
      <c r="AD531" s="4">
        <f t="shared" si="142"/>
        <v>348</v>
      </c>
      <c r="AE531" s="4">
        <v>117</v>
      </c>
      <c r="AF531" s="4">
        <v>117</v>
      </c>
      <c r="AG531" s="4">
        <f t="shared" si="156"/>
        <v>117</v>
      </c>
      <c r="AI531" t="e">
        <f t="shared" si="152"/>
        <v>#N/A</v>
      </c>
      <c r="AJ531">
        <v>1766.57</v>
      </c>
      <c r="AK531" s="2">
        <v>1766.57</v>
      </c>
      <c r="AL531" s="2">
        <f t="shared" si="157"/>
        <v>1766.57</v>
      </c>
      <c r="AM531" s="4"/>
      <c r="AN531" t="e">
        <f>VLOOKUP([1]!Tabelle13[[#This Row],[Vlookup this ID for freight costs]],$AL$2:$AL$6811,2,FALSE)</f>
        <v>#REF!</v>
      </c>
      <c r="AP531">
        <v>29.62</v>
      </c>
      <c r="AQ531">
        <v>29.62</v>
      </c>
      <c r="AR531" s="4">
        <v>23</v>
      </c>
      <c r="AS531" s="4">
        <v>11</v>
      </c>
      <c r="AT531" s="4">
        <v>2012</v>
      </c>
      <c r="AU531" s="4">
        <v>23</v>
      </c>
      <c r="AV531" s="4">
        <v>11</v>
      </c>
      <c r="AW531" s="4">
        <v>2012</v>
      </c>
      <c r="AX531" t="str">
        <f t="shared" si="153"/>
        <v>No Delay</v>
      </c>
      <c r="AY531">
        <f t="shared" si="154"/>
        <v>0</v>
      </c>
    </row>
    <row r="532" spans="1:51" x14ac:dyDescent="0.2">
      <c r="A532" s="3">
        <v>84573</v>
      </c>
      <c r="B532" s="1" t="s">
        <v>151</v>
      </c>
      <c r="C532" s="1" t="s">
        <v>65</v>
      </c>
      <c r="D532" s="1" t="s">
        <v>130</v>
      </c>
      <c r="E532" s="1" t="s">
        <v>53</v>
      </c>
      <c r="F532" s="1" t="s">
        <v>53</v>
      </c>
      <c r="G532" s="13" t="s">
        <v>189</v>
      </c>
      <c r="H532" s="12">
        <v>40374</v>
      </c>
      <c r="I532" s="12" t="s">
        <v>190</v>
      </c>
      <c r="J532" s="12">
        <v>40357</v>
      </c>
      <c r="K532" s="4">
        <v>2573</v>
      </c>
      <c r="L532" s="1" t="s">
        <v>146</v>
      </c>
      <c r="M532" s="1" t="s">
        <v>132</v>
      </c>
      <c r="N532" s="1" t="s">
        <v>154</v>
      </c>
      <c r="O532" s="1" t="s">
        <v>93</v>
      </c>
      <c r="P532">
        <v>60</v>
      </c>
      <c r="Q532">
        <v>1000</v>
      </c>
      <c r="R532">
        <v>11220</v>
      </c>
      <c r="S532">
        <v>11.22</v>
      </c>
      <c r="T532">
        <v>0.19</v>
      </c>
      <c r="U532">
        <f t="shared" si="150"/>
        <v>11220</v>
      </c>
      <c r="V532">
        <f t="shared" si="151"/>
        <v>60000</v>
      </c>
      <c r="W532" s="1" t="s">
        <v>155</v>
      </c>
      <c r="X532" s="1" t="s">
        <v>1236</v>
      </c>
      <c r="Y532" s="1" t="s">
        <v>156</v>
      </c>
      <c r="Z532" s="3">
        <v>7726</v>
      </c>
      <c r="AA532" s="4">
        <f t="shared" si="155"/>
        <v>117</v>
      </c>
      <c r="AB532" s="4">
        <f t="shared" si="158"/>
        <v>2354.488006</v>
      </c>
      <c r="AC532" s="4">
        <f t="shared" si="159"/>
        <v>117</v>
      </c>
      <c r="AD532" s="4">
        <f t="shared" si="142"/>
        <v>3403.4068759411766</v>
      </c>
      <c r="AE532" s="4">
        <v>117</v>
      </c>
      <c r="AF532" s="4">
        <v>117</v>
      </c>
      <c r="AG532" s="4">
        <f t="shared" si="156"/>
        <v>117</v>
      </c>
      <c r="AI532" t="e">
        <f t="shared" si="152"/>
        <v>#N/A</v>
      </c>
      <c r="AJ532" t="s">
        <v>81</v>
      </c>
      <c r="AK532" s="2"/>
      <c r="AL532" s="2" t="str">
        <f t="shared" si="157"/>
        <v>Freight Included in Commodity Cost</v>
      </c>
      <c r="AM532" s="4"/>
      <c r="AN532" t="e">
        <f>VLOOKUP([1]!Tabelle13[[#This Row],[Vlookup this ID for freight costs]],$AL$2:$AL$6811,2,FALSE)</f>
        <v>#REF!</v>
      </c>
      <c r="AP532">
        <v>24.19</v>
      </c>
      <c r="AQ532">
        <v>24.19</v>
      </c>
      <c r="AR532" s="4">
        <v>15</v>
      </c>
      <c r="AS532" s="4">
        <v>7</v>
      </c>
      <c r="AT532" s="4">
        <v>2010</v>
      </c>
      <c r="AU532" s="4">
        <v>28</v>
      </c>
      <c r="AV532" s="4">
        <v>6</v>
      </c>
      <c r="AW532" s="4">
        <v>2010</v>
      </c>
      <c r="AX532" t="str">
        <f t="shared" si="153"/>
        <v>No Delay</v>
      </c>
      <c r="AY532">
        <f t="shared" si="154"/>
        <v>0</v>
      </c>
    </row>
    <row r="533" spans="1:51" x14ac:dyDescent="0.2">
      <c r="A533" s="3">
        <v>85319</v>
      </c>
      <c r="B533" s="1" t="s">
        <v>175</v>
      </c>
      <c r="C533" s="1" t="s">
        <v>165</v>
      </c>
      <c r="D533" s="1" t="s">
        <v>130</v>
      </c>
      <c r="E533" s="1" t="s">
        <v>53</v>
      </c>
      <c r="F533" s="1" t="s">
        <v>53</v>
      </c>
      <c r="G533" s="13" t="s">
        <v>789</v>
      </c>
      <c r="H533" s="12">
        <v>41307</v>
      </c>
      <c r="I533" s="12" t="s">
        <v>789</v>
      </c>
      <c r="J533" s="12">
        <v>41307</v>
      </c>
      <c r="K533" s="4">
        <v>4427</v>
      </c>
      <c r="L533" s="1" t="s">
        <v>146</v>
      </c>
      <c r="M533" s="1" t="s">
        <v>132</v>
      </c>
      <c r="N533" s="1" t="s">
        <v>171</v>
      </c>
      <c r="O533" s="1" t="s">
        <v>93</v>
      </c>
      <c r="P533">
        <v>60</v>
      </c>
      <c r="Q533">
        <v>2131</v>
      </c>
      <c r="R533">
        <v>4602.96</v>
      </c>
      <c r="S533">
        <v>2.16</v>
      </c>
      <c r="T533">
        <v>0.04</v>
      </c>
      <c r="U533">
        <f t="shared" si="150"/>
        <v>4602.96</v>
      </c>
      <c r="V533">
        <f t="shared" si="151"/>
        <v>127860</v>
      </c>
      <c r="W533" s="1" t="s">
        <v>179</v>
      </c>
      <c r="X533" s="1" t="s">
        <v>1236</v>
      </c>
      <c r="Y533" s="1" t="s">
        <v>156</v>
      </c>
      <c r="Z533" s="3">
        <v>5457</v>
      </c>
      <c r="AA533" s="4">
        <f t="shared" si="155"/>
        <v>117</v>
      </c>
      <c r="AB533" s="4">
        <f t="shared" si="158"/>
        <v>2478.6127677999998</v>
      </c>
      <c r="AC533" s="4">
        <f t="shared" si="159"/>
        <v>117</v>
      </c>
      <c r="AD533" s="4">
        <f t="shared" si="142"/>
        <v>117</v>
      </c>
      <c r="AE533" s="4">
        <v>117</v>
      </c>
      <c r="AF533" s="4">
        <v>117</v>
      </c>
      <c r="AG533" s="4">
        <f t="shared" si="156"/>
        <v>117</v>
      </c>
      <c r="AI533" t="e">
        <f t="shared" si="152"/>
        <v>#N/A</v>
      </c>
      <c r="AJ533">
        <v>2005.48</v>
      </c>
      <c r="AK533" s="2">
        <v>2005.48</v>
      </c>
      <c r="AL533" s="2">
        <f t="shared" si="157"/>
        <v>2005.48</v>
      </c>
      <c r="AM533" s="4"/>
      <c r="AN533" t="e">
        <f>VLOOKUP([1]!Tabelle13[[#This Row],[Vlookup this ID for freight costs]],$AL$2:$AL$6811,2,FALSE)</f>
        <v>#REF!</v>
      </c>
      <c r="AP533">
        <v>6.45</v>
      </c>
      <c r="AQ533">
        <v>6.45</v>
      </c>
      <c r="AR533" s="4">
        <v>2</v>
      </c>
      <c r="AS533" s="4">
        <v>2</v>
      </c>
      <c r="AT533" s="4">
        <v>2013</v>
      </c>
      <c r="AU533" s="4">
        <v>2</v>
      </c>
      <c r="AV533" s="4">
        <v>2</v>
      </c>
      <c r="AW533" s="4">
        <v>2013</v>
      </c>
      <c r="AX533" t="str">
        <f t="shared" si="153"/>
        <v>No Delay</v>
      </c>
      <c r="AY533">
        <f t="shared" si="154"/>
        <v>0</v>
      </c>
    </row>
    <row r="534" spans="1:51" x14ac:dyDescent="0.2">
      <c r="A534" s="3">
        <v>85652</v>
      </c>
      <c r="B534" s="1" t="s">
        <v>215</v>
      </c>
      <c r="C534" s="1" t="s">
        <v>89</v>
      </c>
      <c r="D534" s="1" t="s">
        <v>130</v>
      </c>
      <c r="E534" s="1" t="s">
        <v>53</v>
      </c>
      <c r="F534" s="1" t="s">
        <v>53</v>
      </c>
      <c r="G534" s="13" t="s">
        <v>545</v>
      </c>
      <c r="H534" s="12">
        <v>40274</v>
      </c>
      <c r="I534" s="12" t="s">
        <v>790</v>
      </c>
      <c r="J534" s="12">
        <v>40224</v>
      </c>
      <c r="K534" s="4">
        <v>2189</v>
      </c>
      <c r="L534" s="1" t="s">
        <v>146</v>
      </c>
      <c r="M534" s="1" t="s">
        <v>132</v>
      </c>
      <c r="N534" s="1" t="s">
        <v>389</v>
      </c>
      <c r="O534" s="1" t="s">
        <v>93</v>
      </c>
      <c r="P534">
        <v>30</v>
      </c>
      <c r="Q534">
        <v>1276</v>
      </c>
      <c r="R534">
        <v>29348</v>
      </c>
      <c r="S534">
        <v>23</v>
      </c>
      <c r="T534">
        <v>0.77</v>
      </c>
      <c r="U534">
        <f t="shared" si="150"/>
        <v>29348</v>
      </c>
      <c r="V534">
        <f t="shared" si="151"/>
        <v>38280</v>
      </c>
      <c r="W534" s="1" t="s">
        <v>155</v>
      </c>
      <c r="X534" s="1" t="s">
        <v>1236</v>
      </c>
      <c r="Y534" s="1" t="s">
        <v>156</v>
      </c>
      <c r="Z534" s="3">
        <v>9211</v>
      </c>
      <c r="AA534" s="4">
        <f t="shared" si="155"/>
        <v>117</v>
      </c>
      <c r="AB534" s="4">
        <f t="shared" si="158"/>
        <v>2384.7783988000001</v>
      </c>
      <c r="AC534" s="4">
        <f t="shared" si="159"/>
        <v>117</v>
      </c>
      <c r="AD534" s="4">
        <f t="shared" si="142"/>
        <v>81</v>
      </c>
      <c r="AE534" s="4">
        <v>117</v>
      </c>
      <c r="AF534" s="4">
        <v>117</v>
      </c>
      <c r="AG534" s="4">
        <f t="shared" si="156"/>
        <v>117</v>
      </c>
      <c r="AI534" t="e">
        <f t="shared" si="152"/>
        <v>#N/A</v>
      </c>
      <c r="AJ534">
        <v>1083.3</v>
      </c>
      <c r="AK534" s="2">
        <v>1083.3</v>
      </c>
      <c r="AL534" s="2">
        <f t="shared" si="157"/>
        <v>1083.3</v>
      </c>
      <c r="AM534" s="4"/>
      <c r="AN534" t="e">
        <f>VLOOKUP([1]!Tabelle13[[#This Row],[Vlookup this ID for freight costs]],$AL$2:$AL$6811,2,FALSE)</f>
        <v>#REF!</v>
      </c>
      <c r="AP534">
        <v>57.52</v>
      </c>
      <c r="AQ534">
        <v>57.52</v>
      </c>
      <c r="AR534" s="4">
        <v>6</v>
      </c>
      <c r="AS534" s="4">
        <v>4</v>
      </c>
      <c r="AT534" s="4">
        <v>2010</v>
      </c>
      <c r="AU534" s="4">
        <v>15</v>
      </c>
      <c r="AV534" s="4">
        <v>2</v>
      </c>
      <c r="AW534" s="4">
        <v>2010</v>
      </c>
      <c r="AX534" t="str">
        <f t="shared" si="153"/>
        <v>No Delay</v>
      </c>
      <c r="AY534">
        <f t="shared" si="154"/>
        <v>0</v>
      </c>
    </row>
    <row r="535" spans="1:51" x14ac:dyDescent="0.2">
      <c r="A535" s="3">
        <v>85413</v>
      </c>
      <c r="B535" s="1" t="s">
        <v>172</v>
      </c>
      <c r="C535" s="1" t="s">
        <v>114</v>
      </c>
      <c r="D535" s="1" t="s">
        <v>130</v>
      </c>
      <c r="E535" s="1" t="s">
        <v>101</v>
      </c>
      <c r="F535" s="1" t="s">
        <v>101</v>
      </c>
      <c r="G535" s="13" t="s">
        <v>734</v>
      </c>
      <c r="H535" s="12">
        <v>41578</v>
      </c>
      <c r="I535" s="12" t="s">
        <v>791</v>
      </c>
      <c r="J535" s="12">
        <v>41715</v>
      </c>
      <c r="K535" s="4">
        <v>5373</v>
      </c>
      <c r="L535" s="1" t="s">
        <v>146</v>
      </c>
      <c r="M535" s="1" t="s">
        <v>132</v>
      </c>
      <c r="N535" s="1" t="s">
        <v>599</v>
      </c>
      <c r="O535" s="1" t="s">
        <v>93</v>
      </c>
      <c r="P535">
        <v>60</v>
      </c>
      <c r="Q535">
        <v>20000</v>
      </c>
      <c r="R535">
        <v>77800</v>
      </c>
      <c r="S535">
        <v>3.89</v>
      </c>
      <c r="T535">
        <v>0.06</v>
      </c>
      <c r="U535">
        <f t="shared" si="150"/>
        <v>77800</v>
      </c>
      <c r="V535">
        <f t="shared" si="151"/>
        <v>1200000</v>
      </c>
      <c r="W535" s="1" t="s">
        <v>160</v>
      </c>
      <c r="X535" s="1" t="s">
        <v>1236</v>
      </c>
      <c r="Y535" s="1" t="s">
        <v>161</v>
      </c>
      <c r="Z535" s="3">
        <v>13722</v>
      </c>
      <c r="AA535" s="4">
        <f t="shared" si="155"/>
        <v>117</v>
      </c>
      <c r="AB535" s="4">
        <f t="shared" si="158"/>
        <v>4439.6962060000005</v>
      </c>
      <c r="AC535" s="4">
        <f t="shared" si="159"/>
        <v>117</v>
      </c>
      <c r="AD535" s="4">
        <f t="shared" ref="AD535:AD598" si="160">AVERAGEIFS($AA$2:$AA$6811,$L$2:$L$6811,L535,$V$2:$V$6811,"&gt;="&amp;(V535-100), $V$2:$V$6811,"&lt;="&amp;(V535+100),$AA$2:$AA$6811,"&gt;"&amp;1)</f>
        <v>3737.3055555555557</v>
      </c>
      <c r="AE535" s="4">
        <v>117</v>
      </c>
      <c r="AF535" s="4">
        <v>117</v>
      </c>
      <c r="AG535" s="4">
        <f t="shared" si="156"/>
        <v>117</v>
      </c>
      <c r="AI535" t="e">
        <f t="shared" si="152"/>
        <v>#N/A</v>
      </c>
      <c r="AJ535">
        <v>5900</v>
      </c>
      <c r="AK535" s="2">
        <v>5900</v>
      </c>
      <c r="AL535" s="2">
        <f t="shared" si="157"/>
        <v>5900</v>
      </c>
      <c r="AM535" s="4"/>
      <c r="AN535" t="e">
        <f>VLOOKUP([1]!Tabelle13[[#This Row],[Vlookup this ID for freight costs]],$AL$2:$AL$6811,2,FALSE)</f>
        <v>#REF!</v>
      </c>
      <c r="AP535">
        <v>96.24</v>
      </c>
      <c r="AQ535">
        <v>96.24</v>
      </c>
      <c r="AR535" s="4">
        <v>31</v>
      </c>
      <c r="AS535" s="4">
        <v>10</v>
      </c>
      <c r="AT535" s="4">
        <v>2013</v>
      </c>
      <c r="AU535" s="4">
        <v>17</v>
      </c>
      <c r="AV535" s="4">
        <v>4</v>
      </c>
      <c r="AW535" s="4">
        <v>2014</v>
      </c>
      <c r="AX535" t="str">
        <f t="shared" si="153"/>
        <v>Delay</v>
      </c>
      <c r="AY535">
        <f t="shared" si="154"/>
        <v>137</v>
      </c>
    </row>
    <row r="536" spans="1:51" x14ac:dyDescent="0.2">
      <c r="A536" s="3">
        <v>10903</v>
      </c>
      <c r="B536" s="1" t="s">
        <v>144</v>
      </c>
      <c r="C536" s="1" t="s">
        <v>65</v>
      </c>
      <c r="D536" s="1" t="s">
        <v>130</v>
      </c>
      <c r="E536" s="1" t="s">
        <v>53</v>
      </c>
      <c r="F536" s="1" t="s">
        <v>53</v>
      </c>
      <c r="G536" s="13" t="s">
        <v>611</v>
      </c>
      <c r="H536" s="12">
        <v>39402</v>
      </c>
      <c r="I536" s="12" t="s">
        <v>611</v>
      </c>
      <c r="J536" s="12">
        <v>39402</v>
      </c>
      <c r="K536" s="4">
        <v>476</v>
      </c>
      <c r="L536" s="1" t="s">
        <v>146</v>
      </c>
      <c r="M536" s="1" t="s">
        <v>132</v>
      </c>
      <c r="N536" s="1" t="s">
        <v>284</v>
      </c>
      <c r="O536" s="1" t="s">
        <v>93</v>
      </c>
      <c r="P536">
        <v>30</v>
      </c>
      <c r="Q536">
        <v>100</v>
      </c>
      <c r="R536">
        <v>224</v>
      </c>
      <c r="S536">
        <v>2.2400000000000002</v>
      </c>
      <c r="T536">
        <v>7.0000000000000007E-2</v>
      </c>
      <c r="U536">
        <f t="shared" si="150"/>
        <v>224.00000000000003</v>
      </c>
      <c r="V536">
        <f t="shared" si="151"/>
        <v>3000</v>
      </c>
      <c r="W536" s="1" t="s">
        <v>155</v>
      </c>
      <c r="X536" s="1" t="s">
        <v>1236</v>
      </c>
      <c r="Y536" s="1" t="s">
        <v>156</v>
      </c>
      <c r="Z536" s="3">
        <v>7726</v>
      </c>
      <c r="AA536" s="4">
        <f t="shared" si="155"/>
        <v>118</v>
      </c>
      <c r="AB536" s="4">
        <f t="shared" si="158"/>
        <v>2255.714986</v>
      </c>
      <c r="AC536" s="4">
        <f t="shared" si="159"/>
        <v>118</v>
      </c>
      <c r="AD536" s="4">
        <f t="shared" si="160"/>
        <v>1567.7519119999999</v>
      </c>
      <c r="AE536" s="4">
        <v>118</v>
      </c>
      <c r="AF536" s="4">
        <v>118</v>
      </c>
      <c r="AG536" s="4">
        <f t="shared" si="156"/>
        <v>118</v>
      </c>
      <c r="AH536" s="4">
        <v>82914</v>
      </c>
      <c r="AI536">
        <f t="shared" si="152"/>
        <v>20269</v>
      </c>
      <c r="AJ536">
        <v>1616.04</v>
      </c>
      <c r="AK536" s="2">
        <v>1616.04</v>
      </c>
      <c r="AL536" s="2">
        <f t="shared" si="157"/>
        <v>1616.04</v>
      </c>
      <c r="AM536" s="4"/>
      <c r="AN536" t="e">
        <f>VLOOKUP([1]!Tabelle13[[#This Row],[Vlookup this ID for freight costs]],$AL$2:$AL$6811,2,FALSE)</f>
        <v>#REF!</v>
      </c>
      <c r="AP536">
        <v>0.36</v>
      </c>
      <c r="AQ536">
        <v>0.36</v>
      </c>
      <c r="AR536" s="4">
        <v>16</v>
      </c>
      <c r="AS536" s="4">
        <v>11</v>
      </c>
      <c r="AT536" s="4">
        <v>2007</v>
      </c>
      <c r="AU536" s="4">
        <v>16</v>
      </c>
      <c r="AV536" s="4">
        <v>11</v>
      </c>
      <c r="AW536" s="4">
        <v>2007</v>
      </c>
      <c r="AX536" t="str">
        <f t="shared" si="153"/>
        <v>No Delay</v>
      </c>
      <c r="AY536">
        <f t="shared" si="154"/>
        <v>0</v>
      </c>
    </row>
    <row r="537" spans="1:51" x14ac:dyDescent="0.2">
      <c r="A537" s="3">
        <v>12424</v>
      </c>
      <c r="B537" s="1" t="s">
        <v>144</v>
      </c>
      <c r="C537" s="1" t="s">
        <v>65</v>
      </c>
      <c r="D537" s="1" t="s">
        <v>130</v>
      </c>
      <c r="E537" s="1" t="s">
        <v>53</v>
      </c>
      <c r="F537" s="1" t="s">
        <v>53</v>
      </c>
      <c r="G537" s="13" t="s">
        <v>611</v>
      </c>
      <c r="H537" s="12">
        <v>39402</v>
      </c>
      <c r="I537" s="12" t="s">
        <v>611</v>
      </c>
      <c r="J537" s="12">
        <v>39402</v>
      </c>
      <c r="K537" s="4">
        <v>481</v>
      </c>
      <c r="L537" s="1" t="s">
        <v>146</v>
      </c>
      <c r="M537" s="1" t="s">
        <v>132</v>
      </c>
      <c r="N537" s="1" t="s">
        <v>167</v>
      </c>
      <c r="O537" s="1" t="s">
        <v>93</v>
      </c>
      <c r="P537">
        <v>30</v>
      </c>
      <c r="Q537">
        <v>1200</v>
      </c>
      <c r="R537">
        <v>14904</v>
      </c>
      <c r="S537">
        <v>12.42</v>
      </c>
      <c r="T537">
        <v>0.41</v>
      </c>
      <c r="U537">
        <f t="shared" si="150"/>
        <v>14904</v>
      </c>
      <c r="V537">
        <f t="shared" si="151"/>
        <v>36000</v>
      </c>
      <c r="W537" s="1" t="s">
        <v>155</v>
      </c>
      <c r="X537" s="1" t="s">
        <v>1236</v>
      </c>
      <c r="Y537" s="1" t="s">
        <v>156</v>
      </c>
      <c r="Z537" s="3">
        <v>7726</v>
      </c>
      <c r="AA537" s="4">
        <f t="shared" si="155"/>
        <v>118</v>
      </c>
      <c r="AB537" s="4">
        <f t="shared" si="158"/>
        <v>2376.4375660000001</v>
      </c>
      <c r="AC537" s="4">
        <f t="shared" si="159"/>
        <v>118</v>
      </c>
      <c r="AD537" s="4">
        <f t="shared" si="160"/>
        <v>1448.4244248</v>
      </c>
      <c r="AE537" s="3" t="s">
        <v>792</v>
      </c>
      <c r="AF537" s="3">
        <v>118</v>
      </c>
      <c r="AG537" s="4">
        <f>AI537</f>
        <v>118</v>
      </c>
      <c r="AH537" s="4">
        <v>10903</v>
      </c>
      <c r="AI537">
        <f t="shared" si="152"/>
        <v>118</v>
      </c>
      <c r="AJ537" t="s">
        <v>792</v>
      </c>
      <c r="AK537" s="2">
        <v>1616.04</v>
      </c>
      <c r="AL537" s="2">
        <f>AN537</f>
        <v>1616.04</v>
      </c>
      <c r="AM537" s="4">
        <v>10903</v>
      </c>
      <c r="AN537">
        <f>INDEX($AJ$2:$AJ$6811,MATCH(AM537,$A$2:$A$6811,0))</f>
        <v>1616.04</v>
      </c>
      <c r="AP537">
        <v>23.85</v>
      </c>
      <c r="AQ537">
        <v>23.85</v>
      </c>
      <c r="AR537" s="4">
        <v>16</v>
      </c>
      <c r="AS537" s="4">
        <v>11</v>
      </c>
      <c r="AT537" s="4">
        <v>2007</v>
      </c>
      <c r="AU537" s="4">
        <v>16</v>
      </c>
      <c r="AV537" s="4">
        <v>11</v>
      </c>
      <c r="AW537" s="4">
        <v>2007</v>
      </c>
      <c r="AX537" t="str">
        <f t="shared" si="153"/>
        <v>No Delay</v>
      </c>
      <c r="AY537">
        <f t="shared" si="154"/>
        <v>0</v>
      </c>
    </row>
    <row r="538" spans="1:51" x14ac:dyDescent="0.2">
      <c r="A538" s="3">
        <v>84802</v>
      </c>
      <c r="B538" s="1" t="s">
        <v>368</v>
      </c>
      <c r="C538" s="1" t="s">
        <v>73</v>
      </c>
      <c r="D538" s="1" t="s">
        <v>130</v>
      </c>
      <c r="E538" s="1" t="s">
        <v>101</v>
      </c>
      <c r="F538" s="1" t="s">
        <v>101</v>
      </c>
      <c r="G538" s="13" t="s">
        <v>793</v>
      </c>
      <c r="H538" s="12">
        <v>41425</v>
      </c>
      <c r="I538" s="12" t="s">
        <v>794</v>
      </c>
      <c r="J538" s="12">
        <v>41372</v>
      </c>
      <c r="K538" s="4">
        <v>4577</v>
      </c>
      <c r="L538" s="1" t="s">
        <v>146</v>
      </c>
      <c r="M538" s="1" t="s">
        <v>132</v>
      </c>
      <c r="N538" s="1" t="s">
        <v>371</v>
      </c>
      <c r="O538" s="1" t="s">
        <v>93</v>
      </c>
      <c r="P538">
        <v>240</v>
      </c>
      <c r="Q538">
        <v>442</v>
      </c>
      <c r="R538">
        <v>5339.36</v>
      </c>
      <c r="S538">
        <v>12.08</v>
      </c>
      <c r="T538">
        <v>0.05</v>
      </c>
      <c r="U538">
        <f t="shared" si="150"/>
        <v>5339.36</v>
      </c>
      <c r="V538">
        <f t="shared" si="151"/>
        <v>106080</v>
      </c>
      <c r="W538" s="1" t="s">
        <v>155</v>
      </c>
      <c r="X538" s="1" t="s">
        <v>1236</v>
      </c>
      <c r="Y538" s="1" t="s">
        <v>156</v>
      </c>
      <c r="Z538" s="3">
        <v>14969</v>
      </c>
      <c r="AA538" s="4">
        <f t="shared" si="155"/>
        <v>118</v>
      </c>
      <c r="AB538" s="4">
        <f t="shared" si="158"/>
        <v>2293.2487335999999</v>
      </c>
      <c r="AC538" s="4">
        <f t="shared" si="159"/>
        <v>118</v>
      </c>
      <c r="AD538" s="4">
        <f t="shared" si="160"/>
        <v>118</v>
      </c>
      <c r="AE538" s="4">
        <v>118</v>
      </c>
      <c r="AF538" s="4">
        <v>118</v>
      </c>
      <c r="AG538" s="4">
        <f t="shared" ref="AG538:AG555" si="161">AE538</f>
        <v>118</v>
      </c>
      <c r="AI538" t="e">
        <f t="shared" si="152"/>
        <v>#N/A</v>
      </c>
      <c r="AJ538">
        <v>8600</v>
      </c>
      <c r="AK538" s="2">
        <v>8600</v>
      </c>
      <c r="AL538" s="2">
        <f t="shared" ref="AL538:AL555" si="162">AJ538</f>
        <v>8600</v>
      </c>
      <c r="AM538" s="4"/>
      <c r="AN538" t="e">
        <f>VLOOKUP([1]!Tabelle13[[#This Row],[Vlookup this ID for freight costs]],$AL$2:$AL$6811,2,FALSE)</f>
        <v>#REF!</v>
      </c>
      <c r="AP538">
        <v>6.6</v>
      </c>
      <c r="AQ538">
        <v>6.6</v>
      </c>
      <c r="AR538" s="4">
        <v>31</v>
      </c>
      <c r="AS538" s="4">
        <v>5</v>
      </c>
      <c r="AT538" s="4">
        <v>2013</v>
      </c>
      <c r="AU538" s="4">
        <v>8</v>
      </c>
      <c r="AV538" s="4">
        <v>4</v>
      </c>
      <c r="AW538" s="4">
        <v>2013</v>
      </c>
      <c r="AX538" t="str">
        <f t="shared" si="153"/>
        <v>No Delay</v>
      </c>
      <c r="AY538">
        <f t="shared" si="154"/>
        <v>0</v>
      </c>
    </row>
    <row r="539" spans="1:51" x14ac:dyDescent="0.2">
      <c r="A539" s="3">
        <v>31750</v>
      </c>
      <c r="B539" s="1" t="s">
        <v>175</v>
      </c>
      <c r="C539" s="1" t="s">
        <v>165</v>
      </c>
      <c r="D539" s="1" t="s">
        <v>74</v>
      </c>
      <c r="E539" s="1" t="s">
        <v>53</v>
      </c>
      <c r="F539" s="1" t="s">
        <v>53</v>
      </c>
      <c r="G539" s="13" t="s">
        <v>795</v>
      </c>
      <c r="H539" s="12">
        <v>41894</v>
      </c>
      <c r="I539" s="12" t="s">
        <v>795</v>
      </c>
      <c r="J539" s="12">
        <v>41894</v>
      </c>
      <c r="K539" s="4">
        <v>5945</v>
      </c>
      <c r="L539" s="1" t="s">
        <v>146</v>
      </c>
      <c r="M539" s="1" t="s">
        <v>240</v>
      </c>
      <c r="N539" s="1" t="s">
        <v>352</v>
      </c>
      <c r="O539" s="1" t="s">
        <v>344</v>
      </c>
      <c r="P539">
        <v>120</v>
      </c>
      <c r="Q539">
        <v>807</v>
      </c>
      <c r="R539">
        <v>53746.2</v>
      </c>
      <c r="S539">
        <v>66.599999999999994</v>
      </c>
      <c r="T539">
        <v>0.55000000000000004</v>
      </c>
      <c r="U539">
        <f t="shared" si="150"/>
        <v>53746.2</v>
      </c>
      <c r="V539">
        <f t="shared" si="151"/>
        <v>96840</v>
      </c>
      <c r="W539" s="1" t="s">
        <v>149</v>
      </c>
      <c r="X539" s="1" t="s">
        <v>150</v>
      </c>
      <c r="Y539" s="1" t="s">
        <v>150</v>
      </c>
      <c r="Z539" s="3">
        <v>3680</v>
      </c>
      <c r="AA539" s="4">
        <f t="shared" si="155"/>
        <v>119</v>
      </c>
      <c r="AB539" s="4">
        <f t="shared" si="158"/>
        <v>2333.3066806000002</v>
      </c>
      <c r="AC539" s="4">
        <f t="shared" si="159"/>
        <v>119</v>
      </c>
      <c r="AD539" s="4">
        <f t="shared" si="160"/>
        <v>770</v>
      </c>
      <c r="AE539" s="4">
        <v>119</v>
      </c>
      <c r="AF539" s="4">
        <v>119</v>
      </c>
      <c r="AG539" s="4">
        <f t="shared" si="161"/>
        <v>119</v>
      </c>
      <c r="AI539" t="e">
        <f t="shared" si="152"/>
        <v>#N/A</v>
      </c>
      <c r="AJ539">
        <v>321.94</v>
      </c>
      <c r="AK539" s="2">
        <v>321.94</v>
      </c>
      <c r="AL539" s="2">
        <f t="shared" si="162"/>
        <v>321.94</v>
      </c>
      <c r="AM539" s="4"/>
      <c r="AN539" t="e">
        <f>VLOOKUP([1]!Tabelle13[[#This Row],[Vlookup this ID for freight costs]],$AL$2:$AL$6811,2,FALSE)</f>
        <v>#REF!</v>
      </c>
      <c r="AP539">
        <v>55.25</v>
      </c>
      <c r="AQ539">
        <v>55.25</v>
      </c>
      <c r="AR539" s="4">
        <v>12</v>
      </c>
      <c r="AS539" s="4">
        <v>9</v>
      </c>
      <c r="AT539" s="4">
        <v>2014</v>
      </c>
      <c r="AU539" s="4">
        <v>12</v>
      </c>
      <c r="AV539" s="4">
        <v>9</v>
      </c>
      <c r="AW539" s="4">
        <v>2014</v>
      </c>
      <c r="AX539" t="str">
        <f t="shared" si="153"/>
        <v>No Delay</v>
      </c>
      <c r="AY539">
        <f t="shared" si="154"/>
        <v>0</v>
      </c>
    </row>
    <row r="540" spans="1:51" x14ac:dyDescent="0.2">
      <c r="A540" s="3">
        <v>61111</v>
      </c>
      <c r="B540" s="1" t="s">
        <v>175</v>
      </c>
      <c r="C540" s="1" t="s">
        <v>165</v>
      </c>
      <c r="D540" s="1" t="s">
        <v>52</v>
      </c>
      <c r="E540" s="1" t="s">
        <v>53</v>
      </c>
      <c r="F540" s="1" t="s">
        <v>53</v>
      </c>
      <c r="G540" s="13" t="s">
        <v>796</v>
      </c>
      <c r="H540" s="12">
        <v>41836</v>
      </c>
      <c r="I540" s="12" t="s">
        <v>797</v>
      </c>
      <c r="J540" s="12">
        <v>41838</v>
      </c>
      <c r="K540" s="4">
        <v>5682</v>
      </c>
      <c r="L540" s="1" t="s">
        <v>146</v>
      </c>
      <c r="M540" s="1" t="s">
        <v>342</v>
      </c>
      <c r="N540" s="1" t="s">
        <v>241</v>
      </c>
      <c r="O540" s="1" t="s">
        <v>242</v>
      </c>
      <c r="P540">
        <v>120</v>
      </c>
      <c r="Q540">
        <v>502</v>
      </c>
      <c r="R540">
        <v>18072</v>
      </c>
      <c r="S540">
        <v>36</v>
      </c>
      <c r="T540">
        <v>0.3</v>
      </c>
      <c r="U540">
        <f t="shared" si="150"/>
        <v>18072</v>
      </c>
      <c r="V540">
        <f t="shared" si="151"/>
        <v>60240</v>
      </c>
      <c r="W540" s="1" t="s">
        <v>243</v>
      </c>
      <c r="X540" s="1" t="s">
        <v>244</v>
      </c>
      <c r="Y540" s="1" t="s">
        <v>244</v>
      </c>
      <c r="Z540" s="3">
        <v>5022</v>
      </c>
      <c r="AA540" s="4">
        <f t="shared" si="155"/>
        <v>119</v>
      </c>
      <c r="AB540" s="4">
        <f t="shared" si="158"/>
        <v>2299.8336015999998</v>
      </c>
      <c r="AC540" s="4">
        <f t="shared" si="159"/>
        <v>119</v>
      </c>
      <c r="AD540" s="4">
        <f t="shared" si="160"/>
        <v>122.5</v>
      </c>
      <c r="AE540" s="4">
        <v>119</v>
      </c>
      <c r="AF540" s="4">
        <v>119</v>
      </c>
      <c r="AG540" s="4">
        <f t="shared" si="161"/>
        <v>119</v>
      </c>
      <c r="AI540" t="e">
        <f t="shared" si="152"/>
        <v>#N/A</v>
      </c>
      <c r="AJ540">
        <v>923.18</v>
      </c>
      <c r="AK540" s="2">
        <v>923.18</v>
      </c>
      <c r="AL540" s="2">
        <f t="shared" si="162"/>
        <v>923.18</v>
      </c>
      <c r="AM540" s="4"/>
      <c r="AN540" t="e">
        <f>VLOOKUP([1]!Tabelle13[[#This Row],[Vlookup this ID for freight costs]],$AL$2:$AL$6811,2,FALSE)</f>
        <v>#REF!</v>
      </c>
      <c r="AP540">
        <v>18.579999999999998</v>
      </c>
      <c r="AQ540">
        <v>18.579999999999998</v>
      </c>
      <c r="AR540" s="4">
        <v>16</v>
      </c>
      <c r="AS540" s="4">
        <v>7</v>
      </c>
      <c r="AT540" s="4">
        <v>2014</v>
      </c>
      <c r="AU540" s="4">
        <v>18</v>
      </c>
      <c r="AV540" s="4">
        <v>7</v>
      </c>
      <c r="AW540" s="4">
        <v>2014</v>
      </c>
      <c r="AX540" t="str">
        <f t="shared" si="153"/>
        <v>Delay</v>
      </c>
      <c r="AY540">
        <f t="shared" si="154"/>
        <v>2</v>
      </c>
    </row>
    <row r="541" spans="1:51" x14ac:dyDescent="0.2">
      <c r="A541" s="3">
        <v>83026</v>
      </c>
      <c r="B541" s="1" t="s">
        <v>215</v>
      </c>
      <c r="C541" s="1" t="s">
        <v>89</v>
      </c>
      <c r="D541" s="1" t="s">
        <v>130</v>
      </c>
      <c r="E541" s="1" t="s">
        <v>101</v>
      </c>
      <c r="F541" s="1" t="s">
        <v>101</v>
      </c>
      <c r="G541" s="13" t="s">
        <v>798</v>
      </c>
      <c r="H541" s="12">
        <v>41015</v>
      </c>
      <c r="I541" s="12" t="s">
        <v>799</v>
      </c>
      <c r="J541" s="12">
        <v>41010</v>
      </c>
      <c r="K541" s="4">
        <v>3855</v>
      </c>
      <c r="L541" s="1" t="s">
        <v>146</v>
      </c>
      <c r="M541" s="1" t="s">
        <v>132</v>
      </c>
      <c r="N541" s="1" t="s">
        <v>261</v>
      </c>
      <c r="O541" s="1" t="s">
        <v>93</v>
      </c>
      <c r="P541">
        <v>30</v>
      </c>
      <c r="Q541">
        <v>1825</v>
      </c>
      <c r="R541">
        <v>20075</v>
      </c>
      <c r="S541">
        <v>11</v>
      </c>
      <c r="T541">
        <v>0.37</v>
      </c>
      <c r="U541">
        <f t="shared" si="150"/>
        <v>20075</v>
      </c>
      <c r="V541">
        <f t="shared" si="151"/>
        <v>54750</v>
      </c>
      <c r="W541" s="1" t="s">
        <v>155</v>
      </c>
      <c r="X541" s="1" t="s">
        <v>1236</v>
      </c>
      <c r="Y541" s="1" t="s">
        <v>156</v>
      </c>
      <c r="Z541" s="3">
        <v>13090</v>
      </c>
      <c r="AA541" s="4">
        <f t="shared" si="155"/>
        <v>119</v>
      </c>
      <c r="AB541" s="4">
        <f t="shared" si="158"/>
        <v>2445.0299409999998</v>
      </c>
      <c r="AC541" s="4">
        <f t="shared" si="159"/>
        <v>119</v>
      </c>
      <c r="AD541" s="4">
        <f t="shared" si="160"/>
        <v>95</v>
      </c>
      <c r="AE541" s="4">
        <v>119</v>
      </c>
      <c r="AF541" s="4">
        <v>119</v>
      </c>
      <c r="AG541" s="4">
        <f t="shared" si="161"/>
        <v>119</v>
      </c>
      <c r="AI541" t="e">
        <f t="shared" si="152"/>
        <v>#N/A</v>
      </c>
      <c r="AJ541">
        <v>3159.12</v>
      </c>
      <c r="AK541" s="2">
        <v>3159.12</v>
      </c>
      <c r="AL541" s="2">
        <f t="shared" si="162"/>
        <v>3159.12</v>
      </c>
      <c r="AM541" s="4"/>
      <c r="AN541" t="e">
        <f>VLOOKUP([1]!Tabelle13[[#This Row],[Vlookup this ID for freight costs]],$AL$2:$AL$6811,2,FALSE)</f>
        <v>#REF!</v>
      </c>
      <c r="AP541">
        <v>33.119999999999997</v>
      </c>
      <c r="AQ541">
        <v>33.119999999999997</v>
      </c>
      <c r="AR541" s="4">
        <v>16</v>
      </c>
      <c r="AS541" s="4">
        <v>4</v>
      </c>
      <c r="AT541" s="4">
        <v>2012</v>
      </c>
      <c r="AU541" s="4">
        <v>11</v>
      </c>
      <c r="AV541" s="4">
        <v>4</v>
      </c>
      <c r="AW541" s="4">
        <v>2012</v>
      </c>
      <c r="AX541" t="str">
        <f t="shared" si="153"/>
        <v>No Delay</v>
      </c>
      <c r="AY541">
        <f t="shared" si="154"/>
        <v>0</v>
      </c>
    </row>
    <row r="542" spans="1:51" x14ac:dyDescent="0.2">
      <c r="A542" s="3">
        <v>86287</v>
      </c>
      <c r="B542" s="1" t="s">
        <v>151</v>
      </c>
      <c r="C542" s="1" t="s">
        <v>65</v>
      </c>
      <c r="D542" s="1" t="s">
        <v>130</v>
      </c>
      <c r="E542" s="1" t="s">
        <v>152</v>
      </c>
      <c r="F542" s="1" t="s">
        <v>152</v>
      </c>
      <c r="G542" s="13" t="s">
        <v>195</v>
      </c>
      <c r="H542" s="12">
        <v>40268</v>
      </c>
      <c r="I542" s="12" t="s">
        <v>195</v>
      </c>
      <c r="J542" s="12">
        <v>40268</v>
      </c>
      <c r="K542" s="4">
        <v>2333</v>
      </c>
      <c r="L542" s="1" t="s">
        <v>146</v>
      </c>
      <c r="M542" s="1" t="s">
        <v>132</v>
      </c>
      <c r="N542" s="1" t="s">
        <v>218</v>
      </c>
      <c r="O542" s="1" t="s">
        <v>93</v>
      </c>
      <c r="P542">
        <v>90</v>
      </c>
      <c r="Q542">
        <v>1000</v>
      </c>
      <c r="R542">
        <v>10070</v>
      </c>
      <c r="S542">
        <v>10.07</v>
      </c>
      <c r="T542">
        <v>0.11</v>
      </c>
      <c r="U542">
        <f t="shared" si="150"/>
        <v>10070</v>
      </c>
      <c r="V542">
        <f t="shared" si="151"/>
        <v>90000</v>
      </c>
      <c r="W542" s="1" t="s">
        <v>155</v>
      </c>
      <c r="X542" s="1" t="s">
        <v>1236</v>
      </c>
      <c r="Y542" s="1" t="s">
        <v>156</v>
      </c>
      <c r="Z542" s="3">
        <v>7726</v>
      </c>
      <c r="AA542" s="4">
        <f t="shared" si="155"/>
        <v>119</v>
      </c>
      <c r="AB542" s="4">
        <f t="shared" si="158"/>
        <v>2354.488006</v>
      </c>
      <c r="AC542" s="4">
        <f t="shared" si="159"/>
        <v>119</v>
      </c>
      <c r="AD542" s="4">
        <f t="shared" si="160"/>
        <v>910.94131323809518</v>
      </c>
      <c r="AE542" s="4">
        <v>119</v>
      </c>
      <c r="AF542" s="4">
        <v>119</v>
      </c>
      <c r="AG542" s="4">
        <f t="shared" si="161"/>
        <v>119</v>
      </c>
      <c r="AI542" t="e">
        <f t="shared" si="152"/>
        <v>#N/A</v>
      </c>
      <c r="AJ542" t="s">
        <v>81</v>
      </c>
      <c r="AK542" s="2"/>
      <c r="AL542" s="2" t="str">
        <f t="shared" si="162"/>
        <v>Freight Included in Commodity Cost</v>
      </c>
      <c r="AM542" s="4"/>
      <c r="AN542" t="e">
        <f>VLOOKUP([1]!Tabelle13[[#This Row],[Vlookup this ID for freight costs]],$AL$2:$AL$6811,2,FALSE)</f>
        <v>#REF!</v>
      </c>
      <c r="AP542">
        <v>21.71</v>
      </c>
      <c r="AQ542">
        <v>21.71</v>
      </c>
      <c r="AR542" s="4">
        <v>31</v>
      </c>
      <c r="AS542" s="4">
        <v>3</v>
      </c>
      <c r="AT542" s="4">
        <v>2010</v>
      </c>
      <c r="AU542" s="4">
        <v>31</v>
      </c>
      <c r="AV542" s="4">
        <v>3</v>
      </c>
      <c r="AW542" s="4">
        <v>2010</v>
      </c>
      <c r="AX542" t="str">
        <f t="shared" si="153"/>
        <v>No Delay</v>
      </c>
      <c r="AY542">
        <f t="shared" si="154"/>
        <v>0</v>
      </c>
    </row>
    <row r="543" spans="1:51" x14ac:dyDescent="0.2">
      <c r="A543" s="3">
        <v>11992</v>
      </c>
      <c r="B543" s="1" t="s">
        <v>164</v>
      </c>
      <c r="C543" s="1" t="s">
        <v>165</v>
      </c>
      <c r="D543" s="1" t="s">
        <v>130</v>
      </c>
      <c r="E543" s="1" t="s">
        <v>53</v>
      </c>
      <c r="F543" s="1" t="s">
        <v>53</v>
      </c>
      <c r="G543" s="13" t="s">
        <v>800</v>
      </c>
      <c r="H543" s="12">
        <v>40039</v>
      </c>
      <c r="I543" s="12" t="s">
        <v>800</v>
      </c>
      <c r="J543" s="12">
        <v>40039</v>
      </c>
      <c r="K543" s="4">
        <v>1752</v>
      </c>
      <c r="L543" s="1" t="s">
        <v>146</v>
      </c>
      <c r="M543" s="1" t="s">
        <v>132</v>
      </c>
      <c r="N543" s="1" t="s">
        <v>196</v>
      </c>
      <c r="O543" s="1" t="s">
        <v>93</v>
      </c>
      <c r="P543">
        <v>60</v>
      </c>
      <c r="Q543">
        <v>1604</v>
      </c>
      <c r="R543">
        <v>11420.48</v>
      </c>
      <c r="S543">
        <v>7.12</v>
      </c>
      <c r="T543">
        <v>0.12</v>
      </c>
      <c r="U543">
        <f t="shared" si="150"/>
        <v>11420.48</v>
      </c>
      <c r="V543">
        <f t="shared" si="151"/>
        <v>96240</v>
      </c>
      <c r="W543" s="1" t="s">
        <v>197</v>
      </c>
      <c r="X543" s="1" t="s">
        <v>1236</v>
      </c>
      <c r="Y543" s="1" t="s">
        <v>3082</v>
      </c>
      <c r="Z543" s="3">
        <v>5851</v>
      </c>
      <c r="AA543" s="4">
        <f t="shared" si="155"/>
        <v>120</v>
      </c>
      <c r="AB543" s="4">
        <f t="shared" si="158"/>
        <v>2420.7756771999998</v>
      </c>
      <c r="AC543" s="4">
        <f t="shared" si="159"/>
        <v>120</v>
      </c>
      <c r="AD543" s="4">
        <f t="shared" si="160"/>
        <v>120</v>
      </c>
      <c r="AE543" s="4">
        <v>120</v>
      </c>
      <c r="AF543" s="4">
        <v>120</v>
      </c>
      <c r="AG543" s="4">
        <f t="shared" si="161"/>
        <v>120</v>
      </c>
      <c r="AH543" s="4">
        <v>82627</v>
      </c>
      <c r="AI543">
        <f t="shared" si="152"/>
        <v>8820</v>
      </c>
      <c r="AJ543">
        <v>1670.63</v>
      </c>
      <c r="AK543" s="2">
        <v>1670.63</v>
      </c>
      <c r="AL543" s="2">
        <f t="shared" si="162"/>
        <v>1670.63</v>
      </c>
      <c r="AM543" s="4"/>
      <c r="AN543" t="e">
        <f>VLOOKUP([1]!Tabelle13[[#This Row],[Vlookup this ID for freight costs]],$AL$2:$AL$6811,2,FALSE)</f>
        <v>#REF!</v>
      </c>
      <c r="AP543">
        <v>22.38</v>
      </c>
      <c r="AQ543">
        <v>22.38</v>
      </c>
      <c r="AR543" s="4">
        <v>14</v>
      </c>
      <c r="AS543" s="4">
        <v>8</v>
      </c>
      <c r="AT543" s="4">
        <v>2009</v>
      </c>
      <c r="AU543" s="4">
        <v>14</v>
      </c>
      <c r="AV543" s="4">
        <v>8</v>
      </c>
      <c r="AW543" s="4">
        <v>2009</v>
      </c>
      <c r="AX543" t="str">
        <f t="shared" si="153"/>
        <v>No Delay</v>
      </c>
      <c r="AY543">
        <f t="shared" si="154"/>
        <v>0</v>
      </c>
    </row>
    <row r="544" spans="1:51" x14ac:dyDescent="0.2">
      <c r="A544" s="3">
        <v>12920</v>
      </c>
      <c r="B544" s="1" t="s">
        <v>133</v>
      </c>
      <c r="C544" s="1" t="s">
        <v>51</v>
      </c>
      <c r="D544" s="1" t="s">
        <v>130</v>
      </c>
      <c r="E544" s="1" t="s">
        <v>101</v>
      </c>
      <c r="F544" s="1" t="s">
        <v>101</v>
      </c>
      <c r="G544" s="13" t="s">
        <v>379</v>
      </c>
      <c r="H544" s="12">
        <v>40073</v>
      </c>
      <c r="I544" s="12" t="s">
        <v>379</v>
      </c>
      <c r="J544" s="12">
        <v>40073</v>
      </c>
      <c r="K544" s="4">
        <v>1839</v>
      </c>
      <c r="L544" s="1" t="s">
        <v>146</v>
      </c>
      <c r="M544" s="1" t="s">
        <v>132</v>
      </c>
      <c r="N544" s="1" t="s">
        <v>196</v>
      </c>
      <c r="O544" s="1" t="s">
        <v>93</v>
      </c>
      <c r="P544">
        <v>60</v>
      </c>
      <c r="Q544">
        <v>1604</v>
      </c>
      <c r="R544">
        <v>11420.48</v>
      </c>
      <c r="S544">
        <v>7.12</v>
      </c>
      <c r="T544">
        <v>0.12</v>
      </c>
      <c r="U544">
        <f t="shared" si="150"/>
        <v>11420.48</v>
      </c>
      <c r="V544">
        <f t="shared" si="151"/>
        <v>96240</v>
      </c>
      <c r="W544" s="1" t="s">
        <v>197</v>
      </c>
      <c r="X544" s="1" t="s">
        <v>1236</v>
      </c>
      <c r="Y544" s="1" t="s">
        <v>3082</v>
      </c>
      <c r="Z544" s="3">
        <v>13556</v>
      </c>
      <c r="AA544" s="4">
        <f t="shared" si="155"/>
        <v>120</v>
      </c>
      <c r="AB544" s="4">
        <f t="shared" si="158"/>
        <v>2420.7756771999998</v>
      </c>
      <c r="AC544" s="4">
        <f t="shared" si="159"/>
        <v>120</v>
      </c>
      <c r="AD544" s="4">
        <f t="shared" si="160"/>
        <v>120</v>
      </c>
      <c r="AE544" s="4">
        <v>120</v>
      </c>
      <c r="AF544" s="4">
        <v>120</v>
      </c>
      <c r="AG544" s="4">
        <f t="shared" si="161"/>
        <v>120</v>
      </c>
      <c r="AI544" t="e">
        <f t="shared" si="152"/>
        <v>#N/A</v>
      </c>
      <c r="AJ544">
        <v>1799.88</v>
      </c>
      <c r="AK544" s="2">
        <v>1799.88</v>
      </c>
      <c r="AL544" s="2">
        <f t="shared" si="162"/>
        <v>1799.88</v>
      </c>
      <c r="AM544" s="4"/>
      <c r="AN544" t="e">
        <f>VLOOKUP([1]!Tabelle13[[#This Row],[Vlookup this ID for freight costs]],$AL$2:$AL$6811,2,FALSE)</f>
        <v>#REF!</v>
      </c>
      <c r="AP544">
        <v>22.38</v>
      </c>
      <c r="AQ544">
        <v>22.38</v>
      </c>
      <c r="AR544" s="4">
        <v>17</v>
      </c>
      <c r="AS544" s="4">
        <v>9</v>
      </c>
      <c r="AT544" s="4">
        <v>2009</v>
      </c>
      <c r="AU544" s="4">
        <v>17</v>
      </c>
      <c r="AV544" s="4">
        <v>9</v>
      </c>
      <c r="AW544" s="4">
        <v>2009</v>
      </c>
      <c r="AX544" t="str">
        <f t="shared" si="153"/>
        <v>No Delay</v>
      </c>
      <c r="AY544">
        <f t="shared" si="154"/>
        <v>0</v>
      </c>
    </row>
    <row r="545" spans="1:51" x14ac:dyDescent="0.2">
      <c r="A545" s="3">
        <v>82872</v>
      </c>
      <c r="B545" s="1" t="s">
        <v>151</v>
      </c>
      <c r="C545" s="1" t="s">
        <v>65</v>
      </c>
      <c r="D545" s="1" t="s">
        <v>130</v>
      </c>
      <c r="E545" s="1" t="s">
        <v>152</v>
      </c>
      <c r="F545" s="1" t="s">
        <v>152</v>
      </c>
      <c r="G545" s="13" t="s">
        <v>194</v>
      </c>
      <c r="H545" s="12">
        <v>40287</v>
      </c>
      <c r="I545" s="12" t="s">
        <v>195</v>
      </c>
      <c r="J545" s="12">
        <v>40268</v>
      </c>
      <c r="K545" s="4">
        <v>2296</v>
      </c>
      <c r="L545" s="1" t="s">
        <v>146</v>
      </c>
      <c r="M545" s="1" t="s">
        <v>132</v>
      </c>
      <c r="N545" s="1" t="s">
        <v>178</v>
      </c>
      <c r="O545" s="1" t="s">
        <v>93</v>
      </c>
      <c r="P545">
        <v>60</v>
      </c>
      <c r="Q545">
        <v>1500</v>
      </c>
      <c r="R545">
        <v>11250</v>
      </c>
      <c r="S545">
        <v>7.5</v>
      </c>
      <c r="T545">
        <v>0.12</v>
      </c>
      <c r="U545">
        <f t="shared" si="150"/>
        <v>11250</v>
      </c>
      <c r="V545">
        <f t="shared" si="151"/>
        <v>90000</v>
      </c>
      <c r="W545" s="1" t="s">
        <v>160</v>
      </c>
      <c r="X545" s="1" t="s">
        <v>1236</v>
      </c>
      <c r="Y545" s="1" t="s">
        <v>161</v>
      </c>
      <c r="Z545" s="3">
        <v>7348</v>
      </c>
      <c r="AA545" s="4">
        <f t="shared" si="155"/>
        <v>120</v>
      </c>
      <c r="AB545" s="4">
        <f t="shared" si="158"/>
        <v>2409.3619060000001</v>
      </c>
      <c r="AC545" s="4">
        <f t="shared" si="159"/>
        <v>120</v>
      </c>
      <c r="AD545" s="4">
        <f t="shared" si="160"/>
        <v>910.94131323809518</v>
      </c>
      <c r="AE545" s="4">
        <v>120</v>
      </c>
      <c r="AF545" s="4">
        <v>120</v>
      </c>
      <c r="AG545" s="4">
        <f t="shared" si="161"/>
        <v>120</v>
      </c>
      <c r="AI545" t="e">
        <f t="shared" si="152"/>
        <v>#N/A</v>
      </c>
      <c r="AJ545" t="s">
        <v>81</v>
      </c>
      <c r="AK545" s="2"/>
      <c r="AL545" s="2" t="str">
        <f t="shared" si="162"/>
        <v>Freight Included in Commodity Cost</v>
      </c>
      <c r="AM545" s="4"/>
      <c r="AN545" t="e">
        <f>VLOOKUP([1]!Tabelle13[[#This Row],[Vlookup this ID for freight costs]],$AL$2:$AL$6811,2,FALSE)</f>
        <v>#REF!</v>
      </c>
      <c r="AP545">
        <v>24.26</v>
      </c>
      <c r="AQ545">
        <v>24.26</v>
      </c>
      <c r="AR545" s="4">
        <v>19</v>
      </c>
      <c r="AS545" s="4">
        <v>4</v>
      </c>
      <c r="AT545" s="4">
        <v>2010</v>
      </c>
      <c r="AU545" s="4">
        <v>31</v>
      </c>
      <c r="AV545" s="4">
        <v>3</v>
      </c>
      <c r="AW545" s="4">
        <v>2010</v>
      </c>
      <c r="AX545" t="str">
        <f t="shared" si="153"/>
        <v>No Delay</v>
      </c>
      <c r="AY545">
        <f t="shared" si="154"/>
        <v>0</v>
      </c>
    </row>
    <row r="546" spans="1:51" x14ac:dyDescent="0.2">
      <c r="A546" s="3">
        <v>83440</v>
      </c>
      <c r="B546" s="1" t="s">
        <v>151</v>
      </c>
      <c r="C546" s="1" t="s">
        <v>65</v>
      </c>
      <c r="D546" s="1" t="s">
        <v>130</v>
      </c>
      <c r="E546" s="1" t="s">
        <v>53</v>
      </c>
      <c r="F546" s="1" t="s">
        <v>53</v>
      </c>
      <c r="G546" s="13" t="s">
        <v>189</v>
      </c>
      <c r="H546" s="12">
        <v>40374</v>
      </c>
      <c r="I546" s="12" t="s">
        <v>190</v>
      </c>
      <c r="J546" s="12">
        <v>40357</v>
      </c>
      <c r="K546" s="4">
        <v>2563</v>
      </c>
      <c r="L546" s="1" t="s">
        <v>146</v>
      </c>
      <c r="M546" s="1" t="s">
        <v>132</v>
      </c>
      <c r="N546" s="1" t="s">
        <v>218</v>
      </c>
      <c r="O546" s="1" t="s">
        <v>93</v>
      </c>
      <c r="P546">
        <v>90</v>
      </c>
      <c r="Q546">
        <v>1000</v>
      </c>
      <c r="R546">
        <v>9710</v>
      </c>
      <c r="S546">
        <v>9.7100000000000009</v>
      </c>
      <c r="T546">
        <v>0.11</v>
      </c>
      <c r="U546">
        <f t="shared" si="150"/>
        <v>9710</v>
      </c>
      <c r="V546">
        <f t="shared" si="151"/>
        <v>90000</v>
      </c>
      <c r="W546" s="1" t="s">
        <v>155</v>
      </c>
      <c r="X546" s="1" t="s">
        <v>1236</v>
      </c>
      <c r="Y546" s="1" t="s">
        <v>156</v>
      </c>
      <c r="Z546" s="3">
        <v>7726</v>
      </c>
      <c r="AA546" s="4">
        <f t="shared" si="155"/>
        <v>120</v>
      </c>
      <c r="AB546" s="4">
        <f t="shared" si="158"/>
        <v>2354.488006</v>
      </c>
      <c r="AC546" s="4">
        <f t="shared" si="159"/>
        <v>120</v>
      </c>
      <c r="AD546" s="4">
        <f t="shared" si="160"/>
        <v>910.94131323809518</v>
      </c>
      <c r="AE546" s="4">
        <v>120</v>
      </c>
      <c r="AF546" s="4">
        <v>120</v>
      </c>
      <c r="AG546" s="4">
        <f t="shared" si="161"/>
        <v>120</v>
      </c>
      <c r="AI546" t="e">
        <f t="shared" si="152"/>
        <v>#N/A</v>
      </c>
      <c r="AJ546" t="s">
        <v>81</v>
      </c>
      <c r="AK546" s="2"/>
      <c r="AL546" s="2" t="str">
        <f t="shared" si="162"/>
        <v>Freight Included in Commodity Cost</v>
      </c>
      <c r="AM546" s="4"/>
      <c r="AN546" t="e">
        <f>VLOOKUP([1]!Tabelle13[[#This Row],[Vlookup this ID for freight costs]],$AL$2:$AL$6811,2,FALSE)</f>
        <v>#REF!</v>
      </c>
      <c r="AP546">
        <v>20.93</v>
      </c>
      <c r="AQ546">
        <v>20.93</v>
      </c>
      <c r="AR546" s="4">
        <v>15</v>
      </c>
      <c r="AS546" s="4">
        <v>7</v>
      </c>
      <c r="AT546" s="4">
        <v>2010</v>
      </c>
      <c r="AU546" s="4">
        <v>28</v>
      </c>
      <c r="AV546" s="4">
        <v>6</v>
      </c>
      <c r="AW546" s="4">
        <v>2010</v>
      </c>
      <c r="AX546" t="str">
        <f t="shared" si="153"/>
        <v>No Delay</v>
      </c>
      <c r="AY546">
        <f t="shared" si="154"/>
        <v>0</v>
      </c>
    </row>
    <row r="547" spans="1:51" x14ac:dyDescent="0.2">
      <c r="A547" s="3">
        <v>83664</v>
      </c>
      <c r="B547" s="1" t="s">
        <v>368</v>
      </c>
      <c r="C547" s="1" t="s">
        <v>73</v>
      </c>
      <c r="D547" s="1" t="s">
        <v>130</v>
      </c>
      <c r="E547" s="1" t="s">
        <v>101</v>
      </c>
      <c r="F547" s="1" t="s">
        <v>101</v>
      </c>
      <c r="G547" s="13" t="s">
        <v>801</v>
      </c>
      <c r="H547" s="12">
        <v>41394</v>
      </c>
      <c r="I547" s="12" t="s">
        <v>388</v>
      </c>
      <c r="J547" s="12">
        <v>41356</v>
      </c>
      <c r="K547" s="4">
        <v>4558</v>
      </c>
      <c r="L547" s="1" t="s">
        <v>146</v>
      </c>
      <c r="M547" s="1" t="s">
        <v>132</v>
      </c>
      <c r="N547" s="1" t="s">
        <v>434</v>
      </c>
      <c r="O547" s="1" t="s">
        <v>93</v>
      </c>
      <c r="P547">
        <v>60</v>
      </c>
      <c r="Q547">
        <v>2599</v>
      </c>
      <c r="R547">
        <v>11955.4</v>
      </c>
      <c r="S547">
        <v>4.5999999999999996</v>
      </c>
      <c r="T547">
        <v>0.08</v>
      </c>
      <c r="U547">
        <f t="shared" si="150"/>
        <v>11955.4</v>
      </c>
      <c r="V547">
        <f t="shared" si="151"/>
        <v>155940</v>
      </c>
      <c r="W547" s="1" t="s">
        <v>155</v>
      </c>
      <c r="X547" s="1" t="s">
        <v>1236</v>
      </c>
      <c r="Y547" s="1" t="s">
        <v>156</v>
      </c>
      <c r="Z547" s="3">
        <v>14969</v>
      </c>
      <c r="AA547" s="4">
        <f t="shared" si="155"/>
        <v>120</v>
      </c>
      <c r="AB547" s="4">
        <f t="shared" si="158"/>
        <v>2529.9747382</v>
      </c>
      <c r="AC547" s="4">
        <f t="shared" si="159"/>
        <v>120</v>
      </c>
      <c r="AD547" s="4">
        <f t="shared" si="160"/>
        <v>1739.5473286000001</v>
      </c>
      <c r="AE547" s="4">
        <v>120</v>
      </c>
      <c r="AF547" s="4">
        <v>120</v>
      </c>
      <c r="AG547" s="4">
        <f t="shared" si="161"/>
        <v>120</v>
      </c>
      <c r="AI547" t="e">
        <f t="shared" si="152"/>
        <v>#N/A</v>
      </c>
      <c r="AJ547">
        <v>1800</v>
      </c>
      <c r="AK547" s="2">
        <v>1800</v>
      </c>
      <c r="AL547" s="2">
        <f t="shared" si="162"/>
        <v>1800</v>
      </c>
      <c r="AM547" s="4"/>
      <c r="AN547" t="e">
        <f>VLOOKUP([1]!Tabelle13[[#This Row],[Vlookup this ID for freight costs]],$AL$2:$AL$6811,2,FALSE)</f>
        <v>#REF!</v>
      </c>
      <c r="AP547">
        <v>14.79</v>
      </c>
      <c r="AQ547">
        <v>14.79</v>
      </c>
      <c r="AR547" s="4">
        <v>30</v>
      </c>
      <c r="AS547" s="4">
        <v>4</v>
      </c>
      <c r="AT547" s="4">
        <v>2013</v>
      </c>
      <c r="AU547" s="4">
        <v>23</v>
      </c>
      <c r="AV547" s="4">
        <v>4</v>
      </c>
      <c r="AW547" s="4">
        <v>2013</v>
      </c>
      <c r="AX547" t="str">
        <f t="shared" si="153"/>
        <v>No Delay</v>
      </c>
      <c r="AY547">
        <f t="shared" si="154"/>
        <v>0</v>
      </c>
    </row>
    <row r="548" spans="1:51" x14ac:dyDescent="0.2">
      <c r="A548" s="3">
        <v>39291</v>
      </c>
      <c r="B548" s="1" t="s">
        <v>175</v>
      </c>
      <c r="C548" s="1" t="s">
        <v>165</v>
      </c>
      <c r="D548" s="1" t="s">
        <v>266</v>
      </c>
      <c r="E548" s="1" t="s">
        <v>53</v>
      </c>
      <c r="F548" s="1" t="s">
        <v>53</v>
      </c>
      <c r="G548" s="13" t="s">
        <v>802</v>
      </c>
      <c r="H548" s="12">
        <v>41905</v>
      </c>
      <c r="I548" s="12" t="s">
        <v>802</v>
      </c>
      <c r="J548" s="12">
        <v>41905</v>
      </c>
      <c r="K548" s="4">
        <v>5968</v>
      </c>
      <c r="L548" s="1" t="s">
        <v>146</v>
      </c>
      <c r="M548" s="1" t="s">
        <v>423</v>
      </c>
      <c r="N548" s="1" t="s">
        <v>550</v>
      </c>
      <c r="O548" s="1" t="s">
        <v>551</v>
      </c>
      <c r="P548">
        <v>300</v>
      </c>
      <c r="Q548">
        <v>75</v>
      </c>
      <c r="R548">
        <v>2311.5</v>
      </c>
      <c r="S548">
        <v>30.82</v>
      </c>
      <c r="T548">
        <v>0.1</v>
      </c>
      <c r="U548">
        <f t="shared" si="150"/>
        <v>2311.5</v>
      </c>
      <c r="V548">
        <f t="shared" si="151"/>
        <v>22500</v>
      </c>
      <c r="W548" s="1" t="s">
        <v>552</v>
      </c>
      <c r="X548" s="1" t="s">
        <v>361</v>
      </c>
      <c r="Y548" s="1" t="s">
        <v>361</v>
      </c>
      <c r="Z548" s="3">
        <v>6477</v>
      </c>
      <c r="AA548" s="4">
        <f t="shared" si="155"/>
        <v>120</v>
      </c>
      <c r="AB548" s="4">
        <f t="shared" si="158"/>
        <v>2252.9712909999998</v>
      </c>
      <c r="AC548" s="4">
        <f t="shared" si="159"/>
        <v>120</v>
      </c>
      <c r="AD548" s="4">
        <f t="shared" si="160"/>
        <v>241.16666666666666</v>
      </c>
      <c r="AE548" s="4">
        <v>120</v>
      </c>
      <c r="AF548" s="4">
        <v>120</v>
      </c>
      <c r="AG548" s="4">
        <f t="shared" si="161"/>
        <v>120</v>
      </c>
      <c r="AI548" t="e">
        <f t="shared" si="152"/>
        <v>#N/A</v>
      </c>
      <c r="AJ548">
        <v>1487.76</v>
      </c>
      <c r="AK548" s="2">
        <v>1487.76</v>
      </c>
      <c r="AL548" s="2">
        <f t="shared" si="162"/>
        <v>1487.76</v>
      </c>
      <c r="AM548" s="4"/>
      <c r="AN548" t="e">
        <f>VLOOKUP([1]!Tabelle13[[#This Row],[Vlookup this ID for freight costs]],$AL$2:$AL$6811,2,FALSE)</f>
        <v>#REF!</v>
      </c>
      <c r="AP548">
        <v>2.38</v>
      </c>
      <c r="AQ548">
        <v>2.38</v>
      </c>
      <c r="AR548" s="4">
        <v>23</v>
      </c>
      <c r="AS548" s="4">
        <v>9</v>
      </c>
      <c r="AT548" s="4">
        <v>2014</v>
      </c>
      <c r="AU548" s="4">
        <v>23</v>
      </c>
      <c r="AV548" s="4">
        <v>9</v>
      </c>
      <c r="AW548" s="4">
        <v>2014</v>
      </c>
      <c r="AX548" t="str">
        <f t="shared" si="153"/>
        <v>No Delay</v>
      </c>
      <c r="AY548">
        <f t="shared" si="154"/>
        <v>0</v>
      </c>
    </row>
    <row r="549" spans="1:51" x14ac:dyDescent="0.2">
      <c r="A549" s="3">
        <v>82790</v>
      </c>
      <c r="B549" s="1" t="s">
        <v>215</v>
      </c>
      <c r="C549" s="1" t="s">
        <v>89</v>
      </c>
      <c r="D549" s="1" t="s">
        <v>130</v>
      </c>
      <c r="E549" s="1" t="s">
        <v>101</v>
      </c>
      <c r="F549" s="1" t="s">
        <v>101</v>
      </c>
      <c r="G549" s="13" t="s">
        <v>679</v>
      </c>
      <c r="H549" s="12">
        <v>42153</v>
      </c>
      <c r="I549" s="12" t="s">
        <v>803</v>
      </c>
      <c r="J549" s="12">
        <v>42123</v>
      </c>
      <c r="K549" s="4">
        <v>6482</v>
      </c>
      <c r="L549" s="1" t="s">
        <v>146</v>
      </c>
      <c r="M549" s="1" t="s">
        <v>132</v>
      </c>
      <c r="N549" s="1" t="s">
        <v>280</v>
      </c>
      <c r="O549" s="1" t="s">
        <v>93</v>
      </c>
      <c r="P549">
        <v>30</v>
      </c>
      <c r="Q549">
        <v>1134</v>
      </c>
      <c r="R549">
        <v>14912.1</v>
      </c>
      <c r="S549">
        <v>13.15</v>
      </c>
      <c r="T549">
        <v>0.44</v>
      </c>
      <c r="U549">
        <f t="shared" si="150"/>
        <v>14912.1</v>
      </c>
      <c r="V549">
        <f t="shared" si="151"/>
        <v>34020</v>
      </c>
      <c r="W549" s="1" t="s">
        <v>160</v>
      </c>
      <c r="X549" s="1" t="s">
        <v>1236</v>
      </c>
      <c r="Y549" s="1" t="s">
        <v>161</v>
      </c>
      <c r="Z549" s="3">
        <v>12573</v>
      </c>
      <c r="AA549" s="4">
        <f t="shared" si="155"/>
        <v>121</v>
      </c>
      <c r="AB549" s="4">
        <f t="shared" si="158"/>
        <v>2369.1942112000002</v>
      </c>
      <c r="AC549" s="4">
        <f t="shared" si="159"/>
        <v>121</v>
      </c>
      <c r="AD549" s="4">
        <f t="shared" si="160"/>
        <v>9907.8193565000001</v>
      </c>
      <c r="AE549" s="4">
        <v>121</v>
      </c>
      <c r="AF549" s="4">
        <v>121</v>
      </c>
      <c r="AG549" s="4">
        <f t="shared" si="161"/>
        <v>121</v>
      </c>
      <c r="AI549" t="e">
        <f t="shared" si="152"/>
        <v>#N/A</v>
      </c>
      <c r="AJ549">
        <v>1076.5</v>
      </c>
      <c r="AK549" s="2">
        <v>1076.5</v>
      </c>
      <c r="AL549" s="2">
        <f t="shared" si="162"/>
        <v>1076.5</v>
      </c>
      <c r="AM549" s="4"/>
      <c r="AN549" t="e">
        <f>VLOOKUP([1]!Tabelle13[[#This Row],[Vlookup this ID for freight costs]],$AL$2:$AL$6811,2,FALSE)</f>
        <v>#REF!</v>
      </c>
      <c r="AP549">
        <v>15.33</v>
      </c>
      <c r="AQ549">
        <v>15.33</v>
      </c>
      <c r="AR549" s="4">
        <v>29</v>
      </c>
      <c r="AS549" s="4">
        <v>5</v>
      </c>
      <c r="AT549" s="4">
        <v>2015</v>
      </c>
      <c r="AU549" s="4">
        <v>29</v>
      </c>
      <c r="AV549" s="4">
        <v>4</v>
      </c>
      <c r="AW549" s="4">
        <v>2015</v>
      </c>
      <c r="AX549" t="str">
        <f t="shared" si="153"/>
        <v>No Delay</v>
      </c>
      <c r="AY549">
        <f t="shared" si="154"/>
        <v>0</v>
      </c>
    </row>
    <row r="550" spans="1:51" x14ac:dyDescent="0.2">
      <c r="A550" s="3">
        <v>57866</v>
      </c>
      <c r="B550" s="1" t="s">
        <v>175</v>
      </c>
      <c r="C550" s="1" t="s">
        <v>165</v>
      </c>
      <c r="D550" s="1" t="s">
        <v>52</v>
      </c>
      <c r="E550" s="1" t="s">
        <v>53</v>
      </c>
      <c r="F550" s="1" t="s">
        <v>53</v>
      </c>
      <c r="G550" s="13" t="s">
        <v>411</v>
      </c>
      <c r="H550" s="12">
        <v>41599</v>
      </c>
      <c r="I550" s="12" t="s">
        <v>804</v>
      </c>
      <c r="J550" s="12">
        <v>41600</v>
      </c>
      <c r="K550" s="4">
        <v>5074</v>
      </c>
      <c r="L550" s="1" t="s">
        <v>146</v>
      </c>
      <c r="M550" s="1" t="s">
        <v>414</v>
      </c>
      <c r="N550" s="1" t="s">
        <v>327</v>
      </c>
      <c r="O550" s="1" t="s">
        <v>93</v>
      </c>
      <c r="P550">
        <v>30</v>
      </c>
      <c r="Q550">
        <v>1946</v>
      </c>
      <c r="R550">
        <v>29190</v>
      </c>
      <c r="S550">
        <v>15</v>
      </c>
      <c r="T550">
        <v>0.5</v>
      </c>
      <c r="U550">
        <f t="shared" si="150"/>
        <v>29190</v>
      </c>
      <c r="V550">
        <f t="shared" si="151"/>
        <v>58380</v>
      </c>
      <c r="W550" s="1" t="s">
        <v>160</v>
      </c>
      <c r="X550" s="1" t="s">
        <v>1236</v>
      </c>
      <c r="Y550" s="1" t="s">
        <v>161</v>
      </c>
      <c r="Z550" s="3">
        <v>5149</v>
      </c>
      <c r="AA550" s="4">
        <f t="shared" si="155"/>
        <v>122</v>
      </c>
      <c r="AB550" s="4">
        <f t="shared" si="158"/>
        <v>2458.3094247999998</v>
      </c>
      <c r="AC550" s="4">
        <f t="shared" si="159"/>
        <v>122</v>
      </c>
      <c r="AD550" s="4">
        <f t="shared" si="160"/>
        <v>90</v>
      </c>
      <c r="AE550" s="4">
        <v>122</v>
      </c>
      <c r="AF550" s="4">
        <v>122</v>
      </c>
      <c r="AG550" s="4">
        <f t="shared" si="161"/>
        <v>122</v>
      </c>
      <c r="AI550" t="e">
        <f t="shared" si="152"/>
        <v>#N/A</v>
      </c>
      <c r="AJ550">
        <v>1249.78</v>
      </c>
      <c r="AK550" s="2">
        <v>1249.78</v>
      </c>
      <c r="AL550" s="2">
        <f t="shared" si="162"/>
        <v>1249.78</v>
      </c>
      <c r="AM550" s="4"/>
      <c r="AN550" t="e">
        <f>VLOOKUP([1]!Tabelle13[[#This Row],[Vlookup this ID for freight costs]],$AL$2:$AL$6811,2,FALSE)</f>
        <v>#REF!</v>
      </c>
      <c r="AP550">
        <v>36.11</v>
      </c>
      <c r="AQ550">
        <v>36.11</v>
      </c>
      <c r="AR550" s="4">
        <v>21</v>
      </c>
      <c r="AS550" s="4">
        <v>11</v>
      </c>
      <c r="AT550" s="4">
        <v>2013</v>
      </c>
      <c r="AU550" s="4">
        <v>22</v>
      </c>
      <c r="AV550" s="4">
        <v>11</v>
      </c>
      <c r="AW550" s="4">
        <v>2013</v>
      </c>
      <c r="AX550" t="str">
        <f t="shared" si="153"/>
        <v>Delay</v>
      </c>
      <c r="AY550">
        <f t="shared" si="154"/>
        <v>1</v>
      </c>
    </row>
    <row r="551" spans="1:51" x14ac:dyDescent="0.2">
      <c r="A551" s="3">
        <v>83455</v>
      </c>
      <c r="B551" s="1" t="s">
        <v>151</v>
      </c>
      <c r="C551" s="1" t="s">
        <v>65</v>
      </c>
      <c r="D551" s="1" t="s">
        <v>130</v>
      </c>
      <c r="E551" s="1" t="s">
        <v>152</v>
      </c>
      <c r="F551" s="1" t="s">
        <v>152</v>
      </c>
      <c r="G551" s="13" t="s">
        <v>805</v>
      </c>
      <c r="H551" s="12">
        <v>40421</v>
      </c>
      <c r="I551" s="12" t="s">
        <v>806</v>
      </c>
      <c r="J551" s="12">
        <v>40407</v>
      </c>
      <c r="K551" s="4">
        <v>2671</v>
      </c>
      <c r="L551" s="1" t="s">
        <v>146</v>
      </c>
      <c r="M551" s="1" t="s">
        <v>132</v>
      </c>
      <c r="N551" s="1" t="s">
        <v>159</v>
      </c>
      <c r="O551" s="1" t="s">
        <v>93</v>
      </c>
      <c r="P551">
        <v>30</v>
      </c>
      <c r="Q551">
        <v>1328</v>
      </c>
      <c r="R551">
        <v>15604</v>
      </c>
      <c r="S551">
        <v>11.75</v>
      </c>
      <c r="T551">
        <v>0.39</v>
      </c>
      <c r="U551">
        <f t="shared" si="150"/>
        <v>15604</v>
      </c>
      <c r="V551">
        <f t="shared" si="151"/>
        <v>39840</v>
      </c>
      <c r="W551" s="1" t="s">
        <v>160</v>
      </c>
      <c r="X551" s="1" t="s">
        <v>1236</v>
      </c>
      <c r="Y551" s="1" t="s">
        <v>161</v>
      </c>
      <c r="Z551" s="3">
        <v>7348</v>
      </c>
      <c r="AA551" s="4">
        <f t="shared" si="155"/>
        <v>122</v>
      </c>
      <c r="AB551" s="4">
        <f t="shared" si="158"/>
        <v>2390.4852843999997</v>
      </c>
      <c r="AC551" s="4">
        <f t="shared" si="159"/>
        <v>122</v>
      </c>
      <c r="AD551" s="4">
        <f t="shared" si="160"/>
        <v>122</v>
      </c>
      <c r="AE551" s="4">
        <v>122</v>
      </c>
      <c r="AF551" s="4">
        <v>122</v>
      </c>
      <c r="AG551" s="4">
        <f t="shared" si="161"/>
        <v>122</v>
      </c>
      <c r="AI551" t="e">
        <f t="shared" si="152"/>
        <v>#N/A</v>
      </c>
      <c r="AJ551">
        <v>6147.18</v>
      </c>
      <c r="AK551" s="2">
        <v>6147.18</v>
      </c>
      <c r="AL551" s="2">
        <f t="shared" si="162"/>
        <v>6147.18</v>
      </c>
      <c r="AM551" s="4"/>
      <c r="AN551" t="e">
        <f>VLOOKUP([1]!Tabelle13[[#This Row],[Vlookup this ID for freight costs]],$AL$2:$AL$6811,2,FALSE)</f>
        <v>#REF!</v>
      </c>
      <c r="AP551">
        <v>33.64</v>
      </c>
      <c r="AQ551">
        <v>33.64</v>
      </c>
      <c r="AR551" s="4">
        <v>31</v>
      </c>
      <c r="AS551" s="4">
        <v>8</v>
      </c>
      <c r="AT551" s="4">
        <v>2010</v>
      </c>
      <c r="AU551" s="4">
        <v>17</v>
      </c>
      <c r="AV551" s="4">
        <v>8</v>
      </c>
      <c r="AW551" s="4">
        <v>2010</v>
      </c>
      <c r="AX551" t="str">
        <f t="shared" si="153"/>
        <v>No Delay</v>
      </c>
      <c r="AY551">
        <f t="shared" si="154"/>
        <v>0</v>
      </c>
    </row>
    <row r="552" spans="1:51" x14ac:dyDescent="0.2">
      <c r="A552" s="3">
        <v>84334</v>
      </c>
      <c r="B552" s="1" t="s">
        <v>151</v>
      </c>
      <c r="C552" s="1" t="s">
        <v>65</v>
      </c>
      <c r="D552" s="1" t="s">
        <v>130</v>
      </c>
      <c r="E552" s="1" t="s">
        <v>152</v>
      </c>
      <c r="F552" s="1" t="s">
        <v>152</v>
      </c>
      <c r="G552" s="13" t="s">
        <v>565</v>
      </c>
      <c r="H552" s="12">
        <v>41698</v>
      </c>
      <c r="I552" s="12" t="s">
        <v>688</v>
      </c>
      <c r="J552" s="12">
        <v>41689</v>
      </c>
      <c r="K552" s="4">
        <v>5312</v>
      </c>
      <c r="L552" s="1" t="s">
        <v>146</v>
      </c>
      <c r="M552" s="1" t="s">
        <v>132</v>
      </c>
      <c r="N552" s="1" t="s">
        <v>434</v>
      </c>
      <c r="O552" s="1" t="s">
        <v>93</v>
      </c>
      <c r="P552">
        <v>60</v>
      </c>
      <c r="Q552">
        <v>2085</v>
      </c>
      <c r="R552">
        <v>8340</v>
      </c>
      <c r="S552">
        <v>4</v>
      </c>
      <c r="T552">
        <v>7.0000000000000007E-2</v>
      </c>
      <c r="U552">
        <f t="shared" si="150"/>
        <v>8340</v>
      </c>
      <c r="V552">
        <f t="shared" si="151"/>
        <v>125100</v>
      </c>
      <c r="W552" s="1" t="s">
        <v>155</v>
      </c>
      <c r="X552" s="1" t="s">
        <v>1236</v>
      </c>
      <c r="Y552" s="1" t="s">
        <v>156</v>
      </c>
      <c r="Z552" s="3">
        <v>7726</v>
      </c>
      <c r="AA552" s="4">
        <f t="shared" si="155"/>
        <v>122</v>
      </c>
      <c r="AB552" s="4">
        <f t="shared" si="158"/>
        <v>2473.5643690000002</v>
      </c>
      <c r="AC552" s="4">
        <f t="shared" si="159"/>
        <v>122</v>
      </c>
      <c r="AD552" s="4">
        <f t="shared" si="160"/>
        <v>352.66666666666669</v>
      </c>
      <c r="AE552" s="4">
        <v>122</v>
      </c>
      <c r="AF552" s="4">
        <v>122</v>
      </c>
      <c r="AG552" s="4">
        <f t="shared" si="161"/>
        <v>122</v>
      </c>
      <c r="AI552" t="e">
        <f t="shared" si="152"/>
        <v>#N/A</v>
      </c>
      <c r="AJ552">
        <v>30936.1</v>
      </c>
      <c r="AK552" s="2">
        <v>30936.1</v>
      </c>
      <c r="AL552" s="2">
        <f t="shared" si="162"/>
        <v>30936.1</v>
      </c>
      <c r="AM552" s="4"/>
      <c r="AN552" t="e">
        <f>VLOOKUP([1]!Tabelle13[[#This Row],[Vlookup this ID for freight costs]],$AL$2:$AL$6811,2,FALSE)</f>
        <v>#REF!</v>
      </c>
      <c r="AP552">
        <v>10.32</v>
      </c>
      <c r="AQ552">
        <v>10.32</v>
      </c>
      <c r="AR552" s="4">
        <v>28</v>
      </c>
      <c r="AS552" s="4">
        <v>2</v>
      </c>
      <c r="AT552" s="4">
        <v>2014</v>
      </c>
      <c r="AU552" s="4">
        <v>19</v>
      </c>
      <c r="AV552" s="4">
        <v>2</v>
      </c>
      <c r="AW552" s="4">
        <v>2014</v>
      </c>
      <c r="AX552" t="str">
        <f t="shared" si="153"/>
        <v>No Delay</v>
      </c>
      <c r="AY552">
        <f t="shared" si="154"/>
        <v>0</v>
      </c>
    </row>
    <row r="553" spans="1:51" x14ac:dyDescent="0.2">
      <c r="A553" s="3">
        <v>85830</v>
      </c>
      <c r="B553" s="1" t="s">
        <v>215</v>
      </c>
      <c r="C553" s="1" t="s">
        <v>89</v>
      </c>
      <c r="D553" s="1" t="s">
        <v>130</v>
      </c>
      <c r="E553" s="1" t="s">
        <v>101</v>
      </c>
      <c r="F553" s="1" t="s">
        <v>101</v>
      </c>
      <c r="G553" s="13" t="s">
        <v>807</v>
      </c>
      <c r="H553" s="12">
        <v>40998</v>
      </c>
      <c r="I553" s="12" t="s">
        <v>808</v>
      </c>
      <c r="J553" s="12">
        <v>40963</v>
      </c>
      <c r="K553" s="4">
        <v>3774</v>
      </c>
      <c r="L553" s="1" t="s">
        <v>146</v>
      </c>
      <c r="M553" s="1" t="s">
        <v>132</v>
      </c>
      <c r="N553" s="1" t="s">
        <v>389</v>
      </c>
      <c r="O553" s="1" t="s">
        <v>93</v>
      </c>
      <c r="P553">
        <v>30</v>
      </c>
      <c r="Q553">
        <v>1260</v>
      </c>
      <c r="R553">
        <v>28350</v>
      </c>
      <c r="S553">
        <v>22.5</v>
      </c>
      <c r="T553">
        <v>0.75</v>
      </c>
      <c r="U553">
        <f t="shared" si="150"/>
        <v>28350</v>
      </c>
      <c r="V553">
        <f t="shared" si="151"/>
        <v>37800</v>
      </c>
      <c r="W553" s="1" t="s">
        <v>160</v>
      </c>
      <c r="X553" s="1" t="s">
        <v>1236</v>
      </c>
      <c r="Y553" s="1" t="s">
        <v>161</v>
      </c>
      <c r="Z553" s="3">
        <v>12573</v>
      </c>
      <c r="AA553" s="4">
        <f t="shared" si="155"/>
        <v>122</v>
      </c>
      <c r="AB553" s="4">
        <f t="shared" si="158"/>
        <v>2383.022434</v>
      </c>
      <c r="AC553" s="4">
        <f t="shared" si="159"/>
        <v>122</v>
      </c>
      <c r="AD553" s="4">
        <f t="shared" si="160"/>
        <v>1130.6911064999999</v>
      </c>
      <c r="AE553" s="4">
        <v>122</v>
      </c>
      <c r="AF553" s="4">
        <v>122</v>
      </c>
      <c r="AG553" s="4">
        <f t="shared" si="161"/>
        <v>122</v>
      </c>
      <c r="AI553" t="e">
        <f t="shared" si="152"/>
        <v>#N/A</v>
      </c>
      <c r="AJ553">
        <v>1131.6300000000001</v>
      </c>
      <c r="AK553" s="2">
        <v>1131.6300000000001</v>
      </c>
      <c r="AL553" s="2">
        <f t="shared" si="162"/>
        <v>1131.6300000000001</v>
      </c>
      <c r="AM553" s="4"/>
      <c r="AN553" t="e">
        <f>VLOOKUP([1]!Tabelle13[[#This Row],[Vlookup this ID for freight costs]],$AL$2:$AL$6811,2,FALSE)</f>
        <v>#REF!</v>
      </c>
      <c r="AP553">
        <v>46.78</v>
      </c>
      <c r="AQ553">
        <v>46.78</v>
      </c>
      <c r="AR553" s="4">
        <v>30</v>
      </c>
      <c r="AS553" s="4">
        <v>4</v>
      </c>
      <c r="AT553" s="4">
        <v>2012</v>
      </c>
      <c r="AU553" s="4">
        <v>24</v>
      </c>
      <c r="AV553" s="4">
        <v>2</v>
      </c>
      <c r="AW553" s="4">
        <v>2012</v>
      </c>
      <c r="AX553" t="str">
        <f t="shared" si="153"/>
        <v>No Delay</v>
      </c>
      <c r="AY553">
        <f t="shared" si="154"/>
        <v>0</v>
      </c>
    </row>
    <row r="554" spans="1:51" x14ac:dyDescent="0.2">
      <c r="A554" s="3">
        <v>85963</v>
      </c>
      <c r="B554" s="1" t="s">
        <v>215</v>
      </c>
      <c r="C554" s="1" t="s">
        <v>89</v>
      </c>
      <c r="D554" s="1" t="s">
        <v>130</v>
      </c>
      <c r="E554" s="1" t="s">
        <v>101</v>
      </c>
      <c r="F554" s="1" t="s">
        <v>101</v>
      </c>
      <c r="G554" s="13" t="s">
        <v>809</v>
      </c>
      <c r="H554" s="12">
        <v>41453</v>
      </c>
      <c r="I554" s="12" t="s">
        <v>801</v>
      </c>
      <c r="J554" s="12">
        <v>41394</v>
      </c>
      <c r="K554" s="4">
        <v>4681</v>
      </c>
      <c r="L554" s="1" t="s">
        <v>146</v>
      </c>
      <c r="M554" s="1" t="s">
        <v>132</v>
      </c>
      <c r="N554" s="1" t="s">
        <v>434</v>
      </c>
      <c r="O554" s="1" t="s">
        <v>93</v>
      </c>
      <c r="P554">
        <v>60</v>
      </c>
      <c r="Q554">
        <v>2600</v>
      </c>
      <c r="R554">
        <v>11960</v>
      </c>
      <c r="S554">
        <v>4.5999999999999996</v>
      </c>
      <c r="T554">
        <v>0.08</v>
      </c>
      <c r="U554">
        <f t="shared" si="150"/>
        <v>11959.999999999998</v>
      </c>
      <c r="V554">
        <f t="shared" si="151"/>
        <v>156000</v>
      </c>
      <c r="W554" s="1" t="s">
        <v>155</v>
      </c>
      <c r="X554" s="1" t="s">
        <v>1236</v>
      </c>
      <c r="Y554" s="1" t="s">
        <v>156</v>
      </c>
      <c r="Z554" s="3">
        <v>13090</v>
      </c>
      <c r="AA554" s="4">
        <f t="shared" si="155"/>
        <v>122</v>
      </c>
      <c r="AB554" s="4">
        <f t="shared" si="158"/>
        <v>2530.0844859999997</v>
      </c>
      <c r="AC554" s="4">
        <f t="shared" si="159"/>
        <v>122</v>
      </c>
      <c r="AD554" s="4">
        <f t="shared" si="160"/>
        <v>1739.5473286000001</v>
      </c>
      <c r="AE554" s="4">
        <v>122</v>
      </c>
      <c r="AF554" s="4">
        <v>122</v>
      </c>
      <c r="AG554" s="4">
        <f t="shared" si="161"/>
        <v>122</v>
      </c>
      <c r="AI554" t="e">
        <f t="shared" si="152"/>
        <v>#N/A</v>
      </c>
      <c r="AJ554">
        <v>1799.58</v>
      </c>
      <c r="AK554" s="2">
        <v>1799.58</v>
      </c>
      <c r="AL554" s="2">
        <f t="shared" si="162"/>
        <v>1799.58</v>
      </c>
      <c r="AM554" s="4"/>
      <c r="AN554" t="e">
        <f>VLOOKUP([1]!Tabelle13[[#This Row],[Vlookup this ID for freight costs]],$AL$2:$AL$6811,2,FALSE)</f>
        <v>#REF!</v>
      </c>
      <c r="AP554">
        <v>14.79</v>
      </c>
      <c r="AQ554">
        <v>14.79</v>
      </c>
      <c r="AR554" s="4">
        <v>28</v>
      </c>
      <c r="AS554" s="4">
        <v>6</v>
      </c>
      <c r="AT554" s="4">
        <v>2013</v>
      </c>
      <c r="AU554" s="4">
        <v>30</v>
      </c>
      <c r="AV554" s="4">
        <v>4</v>
      </c>
      <c r="AW554" s="4">
        <v>2013</v>
      </c>
      <c r="AX554" t="str">
        <f t="shared" si="153"/>
        <v>No Delay</v>
      </c>
      <c r="AY554">
        <f t="shared" si="154"/>
        <v>0</v>
      </c>
    </row>
    <row r="555" spans="1:51" x14ac:dyDescent="0.2">
      <c r="A555" s="3">
        <v>69591</v>
      </c>
      <c r="B555" s="1" t="s">
        <v>175</v>
      </c>
      <c r="C555" s="1" t="s">
        <v>165</v>
      </c>
      <c r="D555" s="1" t="s">
        <v>52</v>
      </c>
      <c r="E555" s="1" t="s">
        <v>53</v>
      </c>
      <c r="F555" s="1" t="s">
        <v>53</v>
      </c>
      <c r="G555" s="13" t="s">
        <v>810</v>
      </c>
      <c r="H555" s="12">
        <v>41800</v>
      </c>
      <c r="I555" s="12" t="s">
        <v>811</v>
      </c>
      <c r="J555" s="12">
        <v>41827</v>
      </c>
      <c r="K555" s="4">
        <v>5644</v>
      </c>
      <c r="L555" s="1" t="s">
        <v>56</v>
      </c>
      <c r="M555" s="1" t="s">
        <v>812</v>
      </c>
      <c r="N555" s="1" t="s">
        <v>813</v>
      </c>
      <c r="O555" s="1" t="s">
        <v>814</v>
      </c>
      <c r="P555">
        <v>50</v>
      </c>
      <c r="Q555">
        <v>80</v>
      </c>
      <c r="R555">
        <v>99402.4</v>
      </c>
      <c r="S555">
        <v>1242.53</v>
      </c>
      <c r="T555">
        <v>24.85</v>
      </c>
      <c r="U555">
        <f t="shared" si="150"/>
        <v>99402.4</v>
      </c>
      <c r="V555">
        <f t="shared" si="151"/>
        <v>4000</v>
      </c>
      <c r="W555" s="1" t="s">
        <v>815</v>
      </c>
      <c r="X555" s="1" t="s">
        <v>71</v>
      </c>
      <c r="Y555" s="1" t="s">
        <v>71</v>
      </c>
      <c r="Z555" s="4">
        <v>13276</v>
      </c>
      <c r="AA555" s="4">
        <f>AB555</f>
        <v>617.48584710979992</v>
      </c>
      <c r="AB555" s="2">
        <f xml:space="preserve"> 499.719501971+0.138671589*Q555-4.826180831*P555+0.003500737*R555</f>
        <v>617.48584710979992</v>
      </c>
      <c r="AC555" s="4">
        <f>AD555</f>
        <v>851.47476226419997</v>
      </c>
      <c r="AD555" s="4">
        <f t="shared" si="160"/>
        <v>851.47476226419997</v>
      </c>
      <c r="AE555" s="4" t="s">
        <v>62</v>
      </c>
      <c r="AG555" s="4" t="str">
        <f t="shared" si="161"/>
        <v>Weight Captured Separately</v>
      </c>
      <c r="AI555" t="e">
        <f t="shared" si="152"/>
        <v>#N/A</v>
      </c>
      <c r="AJ555" t="s">
        <v>63</v>
      </c>
      <c r="AK555" s="2"/>
      <c r="AL555" s="2" t="str">
        <f t="shared" si="162"/>
        <v>Invoiced Separately</v>
      </c>
      <c r="AM555" s="4"/>
      <c r="AN555" t="e">
        <f>VLOOKUP([1]!Tabelle13[[#This Row],[Vlookup this ID for freight costs]],$AL$2:$AL$6811,2,FALSE)</f>
        <v>#REF!</v>
      </c>
      <c r="AO555">
        <f>IF(AK:AK="",AC:AC*6.242+1.383 -2.844 + 3.145 -2.265  -2.026,AK:AK)</f>
        <v>5312.2984660531365</v>
      </c>
      <c r="AP555">
        <v>102.19</v>
      </c>
      <c r="AQ555">
        <v>102.19</v>
      </c>
      <c r="AR555" s="4">
        <v>10</v>
      </c>
      <c r="AS555" s="4">
        <v>6</v>
      </c>
      <c r="AT555" s="4">
        <v>2014</v>
      </c>
      <c r="AU555" s="4">
        <v>7</v>
      </c>
      <c r="AV555" s="4">
        <v>7</v>
      </c>
      <c r="AW555" s="4">
        <v>2014</v>
      </c>
      <c r="AX555" t="str">
        <f t="shared" si="153"/>
        <v>Delay</v>
      </c>
      <c r="AY555">
        <f t="shared" si="154"/>
        <v>27</v>
      </c>
    </row>
    <row r="556" spans="1:51" x14ac:dyDescent="0.2">
      <c r="A556" s="3">
        <v>11291</v>
      </c>
      <c r="B556" s="1" t="s">
        <v>164</v>
      </c>
      <c r="C556" s="1" t="s">
        <v>165</v>
      </c>
      <c r="D556" s="1" t="s">
        <v>130</v>
      </c>
      <c r="E556" s="1" t="s">
        <v>53</v>
      </c>
      <c r="F556" s="1" t="s">
        <v>53</v>
      </c>
      <c r="G556" s="13" t="s">
        <v>187</v>
      </c>
      <c r="H556" s="12">
        <v>39791</v>
      </c>
      <c r="I556" s="12" t="s">
        <v>187</v>
      </c>
      <c r="J556" s="12">
        <v>39791</v>
      </c>
      <c r="K556" s="4">
        <v>1264</v>
      </c>
      <c r="L556" s="1" t="s">
        <v>146</v>
      </c>
      <c r="M556" s="1" t="s">
        <v>132</v>
      </c>
      <c r="N556" s="1" t="s">
        <v>275</v>
      </c>
      <c r="O556" s="1" t="s">
        <v>93</v>
      </c>
      <c r="P556">
        <v>60</v>
      </c>
      <c r="Q556">
        <v>1144</v>
      </c>
      <c r="R556">
        <v>10696.4</v>
      </c>
      <c r="S556">
        <v>9.35</v>
      </c>
      <c r="T556">
        <v>0.16</v>
      </c>
      <c r="U556">
        <f t="shared" si="150"/>
        <v>10696.4</v>
      </c>
      <c r="V556">
        <f t="shared" si="151"/>
        <v>68640</v>
      </c>
      <c r="W556" s="1" t="s">
        <v>155</v>
      </c>
      <c r="X556" s="1" t="s">
        <v>1236</v>
      </c>
      <c r="Y556" s="1" t="s">
        <v>156</v>
      </c>
      <c r="Z556" s="3">
        <v>5457</v>
      </c>
      <c r="AA556" s="4">
        <f t="shared" si="155"/>
        <v>123</v>
      </c>
      <c r="AB556" s="4">
        <f t="shared" ref="AB556:AB587" si="163" xml:space="preserve"> 2244.740206  + 0.1097478*Q556</f>
        <v>2370.2916891999998</v>
      </c>
      <c r="AC556" s="4">
        <f t="shared" ref="AC556:AC587" si="164">AF556</f>
        <v>123</v>
      </c>
      <c r="AD556" s="4">
        <f t="shared" si="160"/>
        <v>1309.4610010000001</v>
      </c>
      <c r="AE556" s="3" t="s">
        <v>816</v>
      </c>
      <c r="AF556" s="3">
        <v>123</v>
      </c>
      <c r="AG556" s="4">
        <f>AI556</f>
        <v>123</v>
      </c>
      <c r="AH556" s="4">
        <v>11001</v>
      </c>
      <c r="AI556">
        <f t="shared" si="152"/>
        <v>123</v>
      </c>
      <c r="AJ556" t="s">
        <v>816</v>
      </c>
      <c r="AK556" s="2">
        <v>845.37</v>
      </c>
      <c r="AL556" s="2">
        <f>AN556</f>
        <v>845.37</v>
      </c>
      <c r="AM556" s="4">
        <v>11001</v>
      </c>
      <c r="AN556">
        <f>INDEX($AJ$2:$AJ$6811,MATCH(AM556,$A$2:$A$6811,0))</f>
        <v>845.37</v>
      </c>
      <c r="AP556">
        <v>20.96</v>
      </c>
      <c r="AQ556">
        <v>20.96</v>
      </c>
      <c r="AR556" s="4">
        <v>9</v>
      </c>
      <c r="AS556" s="4">
        <v>12</v>
      </c>
      <c r="AT556" s="4">
        <v>2008</v>
      </c>
      <c r="AU556" s="4">
        <v>9</v>
      </c>
      <c r="AV556" s="4">
        <v>12</v>
      </c>
      <c r="AW556" s="4">
        <v>2008</v>
      </c>
      <c r="AX556" t="str">
        <f t="shared" si="153"/>
        <v>No Delay</v>
      </c>
      <c r="AY556">
        <f t="shared" si="154"/>
        <v>0</v>
      </c>
    </row>
    <row r="557" spans="1:51" x14ac:dyDescent="0.2">
      <c r="A557" s="3">
        <v>82492</v>
      </c>
      <c r="B557" s="1" t="s">
        <v>215</v>
      </c>
      <c r="C557" s="1" t="s">
        <v>89</v>
      </c>
      <c r="D557" s="1" t="s">
        <v>130</v>
      </c>
      <c r="E557" s="1" t="s">
        <v>53</v>
      </c>
      <c r="F557" s="1" t="s">
        <v>53</v>
      </c>
      <c r="G557" s="13" t="s">
        <v>452</v>
      </c>
      <c r="H557" s="12">
        <v>41121</v>
      </c>
      <c r="I557" s="12" t="s">
        <v>452</v>
      </c>
      <c r="J557" s="12">
        <v>41121</v>
      </c>
      <c r="K557" s="4">
        <v>4080</v>
      </c>
      <c r="L557" s="1" t="s">
        <v>146</v>
      </c>
      <c r="M557" s="1" t="s">
        <v>132</v>
      </c>
      <c r="N557" s="1" t="s">
        <v>302</v>
      </c>
      <c r="O557" s="1" t="s">
        <v>93</v>
      </c>
      <c r="P557">
        <v>30</v>
      </c>
      <c r="Q557">
        <v>1499</v>
      </c>
      <c r="R557">
        <v>7225.18</v>
      </c>
      <c r="S557">
        <v>4.82</v>
      </c>
      <c r="T557">
        <v>0.16</v>
      </c>
      <c r="U557">
        <f t="shared" si="150"/>
        <v>7225.18</v>
      </c>
      <c r="V557">
        <f t="shared" si="151"/>
        <v>44970</v>
      </c>
      <c r="W557" s="1" t="s">
        <v>155</v>
      </c>
      <c r="X557" s="1" t="s">
        <v>1236</v>
      </c>
      <c r="Y557" s="1" t="s">
        <v>156</v>
      </c>
      <c r="Z557" s="3">
        <v>9211</v>
      </c>
      <c r="AA557" s="4">
        <f t="shared" si="155"/>
        <v>123</v>
      </c>
      <c r="AB557" s="4">
        <f t="shared" si="163"/>
        <v>2409.2521581999999</v>
      </c>
      <c r="AC557" s="4">
        <f t="shared" si="164"/>
        <v>123</v>
      </c>
      <c r="AD557" s="4">
        <f t="shared" si="160"/>
        <v>1472.7562623636366</v>
      </c>
      <c r="AE557" s="4">
        <v>123</v>
      </c>
      <c r="AF557" s="4">
        <v>123</v>
      </c>
      <c r="AG557" s="4">
        <f t="shared" ref="AG557:AG567" si="165">AE557</f>
        <v>123</v>
      </c>
      <c r="AI557" t="e">
        <f t="shared" si="152"/>
        <v>#N/A</v>
      </c>
      <c r="AJ557">
        <v>2252.42</v>
      </c>
      <c r="AK557" s="2">
        <v>2252.42</v>
      </c>
      <c r="AL557" s="2">
        <f t="shared" ref="AL557:AL567" si="166">AJ557</f>
        <v>2252.42</v>
      </c>
      <c r="AM557" s="4"/>
      <c r="AN557" t="e">
        <f>VLOOKUP([1]!Tabelle13[[#This Row],[Vlookup this ID for freight costs]],$AL$2:$AL$6811,2,FALSE)</f>
        <v>#REF!</v>
      </c>
      <c r="AP557">
        <v>10.130000000000001</v>
      </c>
      <c r="AQ557">
        <v>10.130000000000001</v>
      </c>
      <c r="AR557" s="4">
        <v>31</v>
      </c>
      <c r="AS557" s="4">
        <v>7</v>
      </c>
      <c r="AT557" s="4">
        <v>2012</v>
      </c>
      <c r="AU557" s="4">
        <v>31</v>
      </c>
      <c r="AV557" s="4">
        <v>7</v>
      </c>
      <c r="AW557" s="4">
        <v>2012</v>
      </c>
      <c r="AX557" t="str">
        <f t="shared" si="153"/>
        <v>No Delay</v>
      </c>
      <c r="AY557">
        <f t="shared" si="154"/>
        <v>0</v>
      </c>
    </row>
    <row r="558" spans="1:51" x14ac:dyDescent="0.2">
      <c r="A558" s="3">
        <v>82522</v>
      </c>
      <c r="B558" s="1" t="s">
        <v>215</v>
      </c>
      <c r="C558" s="1" t="s">
        <v>89</v>
      </c>
      <c r="D558" s="1" t="s">
        <v>130</v>
      </c>
      <c r="E558" s="1" t="s">
        <v>101</v>
      </c>
      <c r="F558" s="1" t="s">
        <v>101</v>
      </c>
      <c r="G558" s="13" t="s">
        <v>739</v>
      </c>
      <c r="H558" s="12">
        <v>41213</v>
      </c>
      <c r="I558" s="12" t="s">
        <v>817</v>
      </c>
      <c r="J558" s="12">
        <v>41208</v>
      </c>
      <c r="K558" s="4">
        <v>4238</v>
      </c>
      <c r="L558" s="1" t="s">
        <v>146</v>
      </c>
      <c r="M558" s="1" t="s">
        <v>132</v>
      </c>
      <c r="N558" s="1" t="s">
        <v>408</v>
      </c>
      <c r="O558" s="1" t="s">
        <v>93</v>
      </c>
      <c r="P558">
        <v>120</v>
      </c>
      <c r="Q558">
        <v>503</v>
      </c>
      <c r="R558">
        <v>13430.1</v>
      </c>
      <c r="S558">
        <v>26.7</v>
      </c>
      <c r="T558">
        <v>0.22</v>
      </c>
      <c r="U558">
        <f t="shared" si="150"/>
        <v>13430.1</v>
      </c>
      <c r="V558">
        <f t="shared" si="151"/>
        <v>60360</v>
      </c>
      <c r="W558" s="1" t="s">
        <v>155</v>
      </c>
      <c r="X558" s="1" t="s">
        <v>1236</v>
      </c>
      <c r="Y558" s="1" t="s">
        <v>156</v>
      </c>
      <c r="Z558" s="3">
        <v>13090</v>
      </c>
      <c r="AA558" s="4">
        <f t="shared" si="155"/>
        <v>123</v>
      </c>
      <c r="AB558" s="4">
        <f t="shared" si="163"/>
        <v>2299.9433494</v>
      </c>
      <c r="AC558" s="4">
        <f t="shared" si="164"/>
        <v>123</v>
      </c>
      <c r="AD558" s="4">
        <f t="shared" si="160"/>
        <v>5707.6398565</v>
      </c>
      <c r="AE558" s="4">
        <v>123</v>
      </c>
      <c r="AF558" s="4">
        <v>123</v>
      </c>
      <c r="AG558" s="4">
        <f t="shared" si="165"/>
        <v>123</v>
      </c>
      <c r="AI558" t="e">
        <f t="shared" si="152"/>
        <v>#N/A</v>
      </c>
      <c r="AJ558">
        <v>1783.64</v>
      </c>
      <c r="AK558" s="2">
        <v>1783.64</v>
      </c>
      <c r="AL558" s="2">
        <f t="shared" si="166"/>
        <v>1783.64</v>
      </c>
      <c r="AM558" s="4"/>
      <c r="AN558" t="e">
        <f>VLOOKUP([1]!Tabelle13[[#This Row],[Vlookup this ID for freight costs]],$AL$2:$AL$6811,2,FALSE)</f>
        <v>#REF!</v>
      </c>
      <c r="AP558">
        <v>18.829999999999998</v>
      </c>
      <c r="AQ558">
        <v>18.829999999999998</v>
      </c>
      <c r="AR558" s="4">
        <v>31</v>
      </c>
      <c r="AS558" s="4">
        <v>10</v>
      </c>
      <c r="AT558" s="4">
        <v>2012</v>
      </c>
      <c r="AU558" s="4">
        <v>26</v>
      </c>
      <c r="AV558" s="4">
        <v>10</v>
      </c>
      <c r="AW558" s="4">
        <v>2012</v>
      </c>
      <c r="AX558" t="str">
        <f t="shared" si="153"/>
        <v>No Delay</v>
      </c>
      <c r="AY558">
        <f t="shared" si="154"/>
        <v>0</v>
      </c>
    </row>
    <row r="559" spans="1:51" x14ac:dyDescent="0.2">
      <c r="A559" s="3">
        <v>11001</v>
      </c>
      <c r="B559" s="1" t="s">
        <v>164</v>
      </c>
      <c r="C559" s="1" t="s">
        <v>165</v>
      </c>
      <c r="D559" s="1" t="s">
        <v>130</v>
      </c>
      <c r="E559" s="1" t="s">
        <v>53</v>
      </c>
      <c r="F559" s="1" t="s">
        <v>53</v>
      </c>
      <c r="G559" s="13" t="s">
        <v>187</v>
      </c>
      <c r="H559" s="12">
        <v>39791</v>
      </c>
      <c r="I559" s="12" t="s">
        <v>187</v>
      </c>
      <c r="J559" s="12">
        <v>39791</v>
      </c>
      <c r="K559" s="4">
        <v>1262</v>
      </c>
      <c r="L559" s="1" t="s">
        <v>146</v>
      </c>
      <c r="M559" s="1" t="s">
        <v>132</v>
      </c>
      <c r="N559" s="1" t="s">
        <v>392</v>
      </c>
      <c r="O559" s="1" t="s">
        <v>393</v>
      </c>
      <c r="P559">
        <v>120</v>
      </c>
      <c r="Q559">
        <v>42</v>
      </c>
      <c r="R559">
        <v>1726.2</v>
      </c>
      <c r="S559">
        <v>41.1</v>
      </c>
      <c r="T559">
        <v>0.34</v>
      </c>
      <c r="U559">
        <f t="shared" si="150"/>
        <v>1726.2</v>
      </c>
      <c r="V559">
        <f t="shared" si="151"/>
        <v>5040</v>
      </c>
      <c r="W559" s="1" t="s">
        <v>394</v>
      </c>
      <c r="X559" s="1" t="s">
        <v>112</v>
      </c>
      <c r="Y559" s="1" t="s">
        <v>112</v>
      </c>
      <c r="Z559" s="3">
        <v>5956</v>
      </c>
      <c r="AA559" s="4">
        <f t="shared" si="155"/>
        <v>123</v>
      </c>
      <c r="AB559" s="4">
        <f t="shared" si="163"/>
        <v>2249.3496135999999</v>
      </c>
      <c r="AC559" s="4">
        <f t="shared" si="164"/>
        <v>123</v>
      </c>
      <c r="AD559" s="4">
        <f t="shared" si="160"/>
        <v>923.45151279999993</v>
      </c>
      <c r="AE559" s="4">
        <v>123</v>
      </c>
      <c r="AF559" s="4">
        <v>123</v>
      </c>
      <c r="AG559" s="4">
        <f t="shared" si="165"/>
        <v>123</v>
      </c>
      <c r="AH559" s="4">
        <v>82549</v>
      </c>
      <c r="AI559">
        <f t="shared" si="152"/>
        <v>23677</v>
      </c>
      <c r="AJ559">
        <v>845.37</v>
      </c>
      <c r="AK559" s="2">
        <v>845.37</v>
      </c>
      <c r="AL559" s="2">
        <f t="shared" si="166"/>
        <v>845.37</v>
      </c>
      <c r="AM559" s="4"/>
      <c r="AN559" t="e">
        <f>VLOOKUP([1]!Tabelle13[[#This Row],[Vlookup this ID for freight costs]],$AL$2:$AL$6811,2,FALSE)</f>
        <v>#REF!</v>
      </c>
      <c r="AP559">
        <v>3.38</v>
      </c>
      <c r="AQ559">
        <v>3.38</v>
      </c>
      <c r="AR559" s="4">
        <v>9</v>
      </c>
      <c r="AS559" s="4">
        <v>12</v>
      </c>
      <c r="AT559" s="4">
        <v>2008</v>
      </c>
      <c r="AU559" s="4">
        <v>9</v>
      </c>
      <c r="AV559" s="4">
        <v>12</v>
      </c>
      <c r="AW559" s="4">
        <v>2008</v>
      </c>
      <c r="AX559" t="str">
        <f t="shared" si="153"/>
        <v>No Delay</v>
      </c>
      <c r="AY559">
        <f t="shared" si="154"/>
        <v>0</v>
      </c>
    </row>
    <row r="560" spans="1:51" x14ac:dyDescent="0.2">
      <c r="A560" s="3">
        <v>12375</v>
      </c>
      <c r="B560" s="1" t="s">
        <v>119</v>
      </c>
      <c r="C560" s="1" t="s">
        <v>114</v>
      </c>
      <c r="D560" s="1" t="s">
        <v>130</v>
      </c>
      <c r="E560" s="1"/>
      <c r="F560" s="1" t="s">
        <v>107</v>
      </c>
      <c r="G560" s="13" t="s">
        <v>818</v>
      </c>
      <c r="H560" s="12">
        <v>39272</v>
      </c>
      <c r="I560" s="12" t="s">
        <v>818</v>
      </c>
      <c r="J560" s="12">
        <v>39272</v>
      </c>
      <c r="K560" s="4">
        <v>245</v>
      </c>
      <c r="L560" s="1" t="s">
        <v>146</v>
      </c>
      <c r="M560" s="1" t="s">
        <v>132</v>
      </c>
      <c r="N560" s="1" t="s">
        <v>648</v>
      </c>
      <c r="O560" s="1" t="s">
        <v>93</v>
      </c>
      <c r="P560">
        <v>240</v>
      </c>
      <c r="Q560">
        <v>350</v>
      </c>
      <c r="R560">
        <v>7525</v>
      </c>
      <c r="S560">
        <v>21.5</v>
      </c>
      <c r="T560">
        <v>0.09</v>
      </c>
      <c r="U560">
        <f t="shared" si="150"/>
        <v>7525</v>
      </c>
      <c r="V560">
        <f t="shared" si="151"/>
        <v>84000</v>
      </c>
      <c r="W560" s="1" t="s">
        <v>155</v>
      </c>
      <c r="X560" s="1" t="s">
        <v>1236</v>
      </c>
      <c r="Y560" s="1" t="s">
        <v>156</v>
      </c>
      <c r="Z560" s="3">
        <v>6648</v>
      </c>
      <c r="AA560" s="4">
        <f t="shared" si="155"/>
        <v>124</v>
      </c>
      <c r="AB560" s="4">
        <f t="shared" si="163"/>
        <v>2283.1519359999998</v>
      </c>
      <c r="AC560" s="4">
        <f t="shared" si="164"/>
        <v>124</v>
      </c>
      <c r="AD560" s="4">
        <f t="shared" si="160"/>
        <v>1531.2239088571428</v>
      </c>
      <c r="AE560" s="4">
        <v>124</v>
      </c>
      <c r="AF560" s="4">
        <v>124</v>
      </c>
      <c r="AG560" s="4">
        <f t="shared" si="165"/>
        <v>124</v>
      </c>
      <c r="AI560" t="e">
        <f t="shared" si="152"/>
        <v>#N/A</v>
      </c>
      <c r="AJ560">
        <v>874.57</v>
      </c>
      <c r="AK560" s="2">
        <v>874.57</v>
      </c>
      <c r="AL560" s="2">
        <f t="shared" si="166"/>
        <v>874.57</v>
      </c>
      <c r="AM560" s="4"/>
      <c r="AN560" t="e">
        <f>VLOOKUP([1]!Tabelle13[[#This Row],[Vlookup this ID for freight costs]],$AL$2:$AL$6811,2,FALSE)</f>
        <v>#REF!</v>
      </c>
      <c r="AP560">
        <v>12.04</v>
      </c>
      <c r="AQ560">
        <v>12.04</v>
      </c>
      <c r="AR560" s="4">
        <v>9</v>
      </c>
      <c r="AS560" s="4">
        <v>7</v>
      </c>
      <c r="AT560" s="4">
        <v>2007</v>
      </c>
      <c r="AU560" s="4">
        <v>9</v>
      </c>
      <c r="AV560" s="4">
        <v>7</v>
      </c>
      <c r="AW560" s="4">
        <v>2007</v>
      </c>
      <c r="AX560" t="str">
        <f t="shared" si="153"/>
        <v>No Delay</v>
      </c>
      <c r="AY560">
        <f t="shared" si="154"/>
        <v>0</v>
      </c>
    </row>
    <row r="561" spans="1:51" x14ac:dyDescent="0.2">
      <c r="A561" s="3">
        <v>59334</v>
      </c>
      <c r="B561" s="1" t="s">
        <v>168</v>
      </c>
      <c r="C561" s="1" t="s">
        <v>150</v>
      </c>
      <c r="D561" s="1" t="s">
        <v>100</v>
      </c>
      <c r="E561" s="1" t="s">
        <v>53</v>
      </c>
      <c r="F561" s="1" t="s">
        <v>53</v>
      </c>
      <c r="G561" s="13" t="s">
        <v>819</v>
      </c>
      <c r="H561" s="12">
        <v>40441</v>
      </c>
      <c r="I561" s="12" t="s">
        <v>820</v>
      </c>
      <c r="J561" s="12">
        <v>40527</v>
      </c>
      <c r="K561" s="4">
        <v>2928</v>
      </c>
      <c r="L561" s="1" t="s">
        <v>146</v>
      </c>
      <c r="M561" s="1" t="s">
        <v>170</v>
      </c>
      <c r="N561" s="1" t="s">
        <v>178</v>
      </c>
      <c r="O561" s="1" t="s">
        <v>93</v>
      </c>
      <c r="P561">
        <v>60</v>
      </c>
      <c r="Q561">
        <v>2098</v>
      </c>
      <c r="R561">
        <v>15588.14</v>
      </c>
      <c r="S561">
        <v>7.43</v>
      </c>
      <c r="T561">
        <v>0.12</v>
      </c>
      <c r="U561">
        <f t="shared" si="150"/>
        <v>15588.14</v>
      </c>
      <c r="V561">
        <f t="shared" si="151"/>
        <v>125880</v>
      </c>
      <c r="W561" s="1" t="s">
        <v>155</v>
      </c>
      <c r="X561" s="1" t="s">
        <v>1236</v>
      </c>
      <c r="Y561" s="1" t="s">
        <v>156</v>
      </c>
      <c r="Z561" s="3">
        <v>8107</v>
      </c>
      <c r="AA561" s="4">
        <f t="shared" si="155"/>
        <v>124</v>
      </c>
      <c r="AB561" s="4">
        <f t="shared" si="163"/>
        <v>2474.9910903999998</v>
      </c>
      <c r="AC561" s="4">
        <f t="shared" si="164"/>
        <v>124</v>
      </c>
      <c r="AD561" s="4">
        <f t="shared" si="160"/>
        <v>124</v>
      </c>
      <c r="AE561" s="4">
        <v>124</v>
      </c>
      <c r="AF561" s="4">
        <v>124</v>
      </c>
      <c r="AG561" s="4">
        <f t="shared" si="165"/>
        <v>124</v>
      </c>
      <c r="AI561" t="e">
        <f t="shared" si="152"/>
        <v>#N/A</v>
      </c>
      <c r="AJ561">
        <v>1697.89</v>
      </c>
      <c r="AK561" s="2">
        <v>1697.89</v>
      </c>
      <c r="AL561" s="2">
        <f t="shared" si="166"/>
        <v>1697.89</v>
      </c>
      <c r="AM561" s="4"/>
      <c r="AN561" t="e">
        <f>VLOOKUP([1]!Tabelle13[[#This Row],[Vlookup this ID for freight costs]],$AL$2:$AL$6811,2,FALSE)</f>
        <v>#REF!</v>
      </c>
      <c r="AP561">
        <v>33.61</v>
      </c>
      <c r="AQ561">
        <v>33.61</v>
      </c>
      <c r="AR561" s="4">
        <v>20</v>
      </c>
      <c r="AS561" s="4">
        <v>9</v>
      </c>
      <c r="AT561" s="4">
        <v>2010</v>
      </c>
      <c r="AU561" s="4">
        <v>15</v>
      </c>
      <c r="AV561" s="4">
        <v>12</v>
      </c>
      <c r="AW561" s="4">
        <v>2010</v>
      </c>
      <c r="AX561" t="str">
        <f t="shared" si="153"/>
        <v>Delay</v>
      </c>
      <c r="AY561">
        <f t="shared" si="154"/>
        <v>86</v>
      </c>
    </row>
    <row r="562" spans="1:51" x14ac:dyDescent="0.2">
      <c r="A562" s="3">
        <v>11962</v>
      </c>
      <c r="B562" s="1" t="s">
        <v>88</v>
      </c>
      <c r="C562" s="1" t="s">
        <v>89</v>
      </c>
      <c r="D562" s="1" t="s">
        <v>130</v>
      </c>
      <c r="E562" s="1" t="s">
        <v>53</v>
      </c>
      <c r="F562" s="1" t="s">
        <v>53</v>
      </c>
      <c r="G562" s="13" t="s">
        <v>821</v>
      </c>
      <c r="H562" s="12">
        <v>39945</v>
      </c>
      <c r="I562" s="12" t="s">
        <v>821</v>
      </c>
      <c r="J562" s="12">
        <v>39945</v>
      </c>
      <c r="K562" s="4">
        <v>1543</v>
      </c>
      <c r="L562" s="1" t="s">
        <v>146</v>
      </c>
      <c r="M562" s="1" t="s">
        <v>132</v>
      </c>
      <c r="N562" s="1" t="s">
        <v>648</v>
      </c>
      <c r="O562" s="1" t="s">
        <v>93</v>
      </c>
      <c r="P562">
        <v>240</v>
      </c>
      <c r="Q562">
        <v>352</v>
      </c>
      <c r="R562">
        <v>5280</v>
      </c>
      <c r="S562">
        <v>15</v>
      </c>
      <c r="T562">
        <v>0.06</v>
      </c>
      <c r="U562">
        <f t="shared" si="150"/>
        <v>5280</v>
      </c>
      <c r="V562">
        <f t="shared" si="151"/>
        <v>84480</v>
      </c>
      <c r="W562" s="1" t="s">
        <v>155</v>
      </c>
      <c r="X562" s="1" t="s">
        <v>1236</v>
      </c>
      <c r="Y562" s="1" t="s">
        <v>156</v>
      </c>
      <c r="Z562" s="3">
        <v>9211</v>
      </c>
      <c r="AA562" s="4">
        <f t="shared" si="155"/>
        <v>125</v>
      </c>
      <c r="AB562" s="4">
        <f t="shared" si="163"/>
        <v>2283.3714316000001</v>
      </c>
      <c r="AC562" s="4">
        <f t="shared" si="164"/>
        <v>125</v>
      </c>
      <c r="AD562" s="4">
        <f t="shared" si="160"/>
        <v>125</v>
      </c>
      <c r="AE562" s="4">
        <v>125</v>
      </c>
      <c r="AF562" s="4">
        <v>125</v>
      </c>
      <c r="AG562" s="4">
        <f t="shared" si="165"/>
        <v>125</v>
      </c>
      <c r="AH562" s="4">
        <v>83688</v>
      </c>
      <c r="AI562">
        <f t="shared" si="152"/>
        <v>22497</v>
      </c>
      <c r="AJ562">
        <v>1328.03</v>
      </c>
      <c r="AK562" s="2">
        <v>1328.03</v>
      </c>
      <c r="AL562" s="2">
        <f t="shared" si="166"/>
        <v>1328.03</v>
      </c>
      <c r="AM562" s="4"/>
      <c r="AN562" t="e">
        <f>VLOOKUP([1]!Tabelle13[[#This Row],[Vlookup this ID for freight costs]],$AL$2:$AL$6811,2,FALSE)</f>
        <v>#REF!</v>
      </c>
      <c r="AP562">
        <v>10.35</v>
      </c>
      <c r="AQ562">
        <v>10.35</v>
      </c>
      <c r="AR562" s="4">
        <v>12</v>
      </c>
      <c r="AS562" s="4">
        <v>5</v>
      </c>
      <c r="AT562" s="4">
        <v>2009</v>
      </c>
      <c r="AU562" s="4">
        <v>12</v>
      </c>
      <c r="AV562" s="4">
        <v>5</v>
      </c>
      <c r="AW562" s="4">
        <v>2009</v>
      </c>
      <c r="AX562" t="str">
        <f t="shared" si="153"/>
        <v>No Delay</v>
      </c>
      <c r="AY562">
        <f t="shared" si="154"/>
        <v>0</v>
      </c>
    </row>
    <row r="563" spans="1:51" x14ac:dyDescent="0.2">
      <c r="A563" s="3">
        <v>84512</v>
      </c>
      <c r="B563" s="1" t="s">
        <v>175</v>
      </c>
      <c r="C563" s="1" t="s">
        <v>165</v>
      </c>
      <c r="D563" s="1" t="s">
        <v>130</v>
      </c>
      <c r="E563" s="1" t="s">
        <v>53</v>
      </c>
      <c r="F563" s="1" t="s">
        <v>53</v>
      </c>
      <c r="G563" s="13" t="s">
        <v>543</v>
      </c>
      <c r="H563" s="12">
        <v>40154</v>
      </c>
      <c r="I563" s="12" t="s">
        <v>419</v>
      </c>
      <c r="J563" s="12">
        <v>40149</v>
      </c>
      <c r="K563" s="4">
        <v>2059</v>
      </c>
      <c r="L563" s="1" t="s">
        <v>146</v>
      </c>
      <c r="M563" s="1" t="s">
        <v>132</v>
      </c>
      <c r="N563" s="1" t="s">
        <v>265</v>
      </c>
      <c r="O563" s="1" t="s">
        <v>93</v>
      </c>
      <c r="P563">
        <v>60</v>
      </c>
      <c r="Q563">
        <v>1300</v>
      </c>
      <c r="R563">
        <v>3770</v>
      </c>
      <c r="S563">
        <v>2.9</v>
      </c>
      <c r="T563">
        <v>0.05</v>
      </c>
      <c r="U563">
        <f t="shared" si="150"/>
        <v>3770</v>
      </c>
      <c r="V563">
        <f t="shared" si="151"/>
        <v>78000</v>
      </c>
      <c r="W563" s="1" t="s">
        <v>155</v>
      </c>
      <c r="X563" s="1" t="s">
        <v>1236</v>
      </c>
      <c r="Y563" s="1" t="s">
        <v>156</v>
      </c>
      <c r="Z563" s="3">
        <v>5457</v>
      </c>
      <c r="AA563" s="4">
        <f t="shared" si="155"/>
        <v>125</v>
      </c>
      <c r="AB563" s="4">
        <f t="shared" si="163"/>
        <v>2387.4123460000001</v>
      </c>
      <c r="AC563" s="4">
        <f t="shared" si="164"/>
        <v>125</v>
      </c>
      <c r="AD563" s="4">
        <f t="shared" si="160"/>
        <v>2500.5540324444446</v>
      </c>
      <c r="AE563" s="4">
        <v>125</v>
      </c>
      <c r="AF563" s="4">
        <v>125</v>
      </c>
      <c r="AG563" s="4">
        <f t="shared" si="165"/>
        <v>125</v>
      </c>
      <c r="AI563" t="e">
        <f t="shared" si="152"/>
        <v>#N/A</v>
      </c>
      <c r="AJ563">
        <v>2697.65</v>
      </c>
      <c r="AK563" s="2">
        <v>2697.65</v>
      </c>
      <c r="AL563" s="2">
        <f t="shared" si="166"/>
        <v>2697.65</v>
      </c>
      <c r="AM563" s="4"/>
      <c r="AN563" t="e">
        <f>VLOOKUP([1]!Tabelle13[[#This Row],[Vlookup this ID for freight costs]],$AL$2:$AL$6811,2,FALSE)</f>
        <v>#REF!</v>
      </c>
      <c r="AP563">
        <v>7.39</v>
      </c>
      <c r="AQ563">
        <v>7.39</v>
      </c>
      <c r="AR563" s="4">
        <v>7</v>
      </c>
      <c r="AS563" s="4">
        <v>12</v>
      </c>
      <c r="AT563" s="4">
        <v>2009</v>
      </c>
      <c r="AU563" s="4">
        <v>2</v>
      </c>
      <c r="AV563" s="4">
        <v>12</v>
      </c>
      <c r="AW563" s="4">
        <v>2009</v>
      </c>
      <c r="AX563" t="str">
        <f t="shared" si="153"/>
        <v>No Delay</v>
      </c>
      <c r="AY563">
        <f t="shared" si="154"/>
        <v>0</v>
      </c>
    </row>
    <row r="564" spans="1:51" x14ac:dyDescent="0.2">
      <c r="A564" s="3">
        <v>84709</v>
      </c>
      <c r="B564" s="1" t="s">
        <v>175</v>
      </c>
      <c r="C564" s="1" t="s">
        <v>165</v>
      </c>
      <c r="D564" s="1" t="s">
        <v>130</v>
      </c>
      <c r="E564" s="1" t="s">
        <v>101</v>
      </c>
      <c r="F564" s="1" t="s">
        <v>101</v>
      </c>
      <c r="G564" s="13" t="s">
        <v>807</v>
      </c>
      <c r="H564" s="12">
        <v>40998</v>
      </c>
      <c r="I564" s="12" t="s">
        <v>822</v>
      </c>
      <c r="J564" s="12">
        <v>40956</v>
      </c>
      <c r="K564" s="4">
        <v>3760</v>
      </c>
      <c r="L564" s="1" t="s">
        <v>146</v>
      </c>
      <c r="M564" s="1" t="s">
        <v>132</v>
      </c>
      <c r="N564" s="1" t="s">
        <v>171</v>
      </c>
      <c r="O564" s="1" t="s">
        <v>93</v>
      </c>
      <c r="P564">
        <v>60</v>
      </c>
      <c r="Q564">
        <v>2596</v>
      </c>
      <c r="R564">
        <v>6048.68</v>
      </c>
      <c r="S564">
        <v>2.33</v>
      </c>
      <c r="T564">
        <v>0.04</v>
      </c>
      <c r="U564">
        <f t="shared" si="150"/>
        <v>6048.68</v>
      </c>
      <c r="V564">
        <f t="shared" si="151"/>
        <v>155760</v>
      </c>
      <c r="W564" s="1" t="s">
        <v>155</v>
      </c>
      <c r="X564" s="1" t="s">
        <v>1236</v>
      </c>
      <c r="Y564" s="1" t="s">
        <v>156</v>
      </c>
      <c r="Z564" s="3">
        <v>11413</v>
      </c>
      <c r="AA564" s="4">
        <f t="shared" si="155"/>
        <v>125</v>
      </c>
      <c r="AB564" s="4">
        <f t="shared" si="163"/>
        <v>2529.6454948000001</v>
      </c>
      <c r="AC564" s="4">
        <f t="shared" si="164"/>
        <v>125</v>
      </c>
      <c r="AD564" s="4">
        <f t="shared" si="160"/>
        <v>125</v>
      </c>
      <c r="AE564" s="4">
        <v>125</v>
      </c>
      <c r="AF564" s="4">
        <v>125</v>
      </c>
      <c r="AG564" s="4">
        <f t="shared" si="165"/>
        <v>125</v>
      </c>
      <c r="AI564" t="e">
        <f t="shared" si="152"/>
        <v>#N/A</v>
      </c>
      <c r="AJ564">
        <v>1831.41</v>
      </c>
      <c r="AK564" s="2">
        <v>1831.41</v>
      </c>
      <c r="AL564" s="2">
        <f t="shared" si="166"/>
        <v>1831.41</v>
      </c>
      <c r="AM564" s="4"/>
      <c r="AN564" t="e">
        <f>VLOOKUP([1]!Tabelle13[[#This Row],[Vlookup this ID for freight costs]],$AL$2:$AL$6811,2,FALSE)</f>
        <v>#REF!</v>
      </c>
      <c r="AP564">
        <v>9.98</v>
      </c>
      <c r="AQ564">
        <v>9.98</v>
      </c>
      <c r="AR564" s="4">
        <v>30</v>
      </c>
      <c r="AS564" s="4">
        <v>4</v>
      </c>
      <c r="AT564" s="4">
        <v>2012</v>
      </c>
      <c r="AU564" s="4">
        <v>17</v>
      </c>
      <c r="AV564" s="4">
        <v>2</v>
      </c>
      <c r="AW564" s="4">
        <v>2012</v>
      </c>
      <c r="AX564" t="str">
        <f t="shared" si="153"/>
        <v>No Delay</v>
      </c>
      <c r="AY564">
        <f t="shared" si="154"/>
        <v>0</v>
      </c>
    </row>
    <row r="565" spans="1:51" x14ac:dyDescent="0.2">
      <c r="A565" s="3">
        <v>84656</v>
      </c>
      <c r="B565" s="1" t="s">
        <v>175</v>
      </c>
      <c r="C565" s="1" t="s">
        <v>165</v>
      </c>
      <c r="D565" s="1" t="s">
        <v>130</v>
      </c>
      <c r="E565" s="1" t="s">
        <v>101</v>
      </c>
      <c r="F565" s="1" t="s">
        <v>101</v>
      </c>
      <c r="G565" s="13" t="s">
        <v>823</v>
      </c>
      <c r="H565" s="12">
        <v>40756</v>
      </c>
      <c r="I565" s="12" t="s">
        <v>824</v>
      </c>
      <c r="J565" s="12">
        <v>40722</v>
      </c>
      <c r="K565" s="4">
        <v>3279</v>
      </c>
      <c r="L565" s="1" t="s">
        <v>146</v>
      </c>
      <c r="M565" s="1" t="s">
        <v>132</v>
      </c>
      <c r="N565" s="1" t="s">
        <v>302</v>
      </c>
      <c r="O565" s="1" t="s">
        <v>93</v>
      </c>
      <c r="P565">
        <v>30</v>
      </c>
      <c r="Q565">
        <v>2011</v>
      </c>
      <c r="R565">
        <v>13212.27</v>
      </c>
      <c r="S565">
        <v>6.57</v>
      </c>
      <c r="T565">
        <v>0.22</v>
      </c>
      <c r="U565">
        <f t="shared" si="150"/>
        <v>13212.27</v>
      </c>
      <c r="V565">
        <f t="shared" si="151"/>
        <v>60330</v>
      </c>
      <c r="W565" s="1" t="s">
        <v>160</v>
      </c>
      <c r="X565" s="1" t="s">
        <v>1236</v>
      </c>
      <c r="Y565" s="1" t="s">
        <v>161</v>
      </c>
      <c r="Z565" s="3">
        <v>10896</v>
      </c>
      <c r="AA565" s="4">
        <f t="shared" si="155"/>
        <v>126</v>
      </c>
      <c r="AB565" s="4">
        <f t="shared" si="163"/>
        <v>2465.4430318</v>
      </c>
      <c r="AC565" s="4">
        <f t="shared" si="164"/>
        <v>126</v>
      </c>
      <c r="AD565" s="4">
        <f t="shared" si="160"/>
        <v>4589.9118852000001</v>
      </c>
      <c r="AE565" s="4">
        <v>126</v>
      </c>
      <c r="AF565" s="4">
        <v>126</v>
      </c>
      <c r="AG565" s="4">
        <f t="shared" si="165"/>
        <v>126</v>
      </c>
      <c r="AI565" t="e">
        <f t="shared" si="152"/>
        <v>#N/A</v>
      </c>
      <c r="AJ565">
        <v>1661</v>
      </c>
      <c r="AK565" s="2">
        <v>1661</v>
      </c>
      <c r="AL565" s="2">
        <f t="shared" si="166"/>
        <v>1661</v>
      </c>
      <c r="AM565" s="4"/>
      <c r="AN565" t="e">
        <f>VLOOKUP([1]!Tabelle13[[#This Row],[Vlookup this ID for freight costs]],$AL$2:$AL$6811,2,FALSE)</f>
        <v>#REF!</v>
      </c>
      <c r="AP565">
        <v>21.8</v>
      </c>
      <c r="AQ565">
        <v>21.8</v>
      </c>
      <c r="AR565" s="4">
        <v>1</v>
      </c>
      <c r="AS565" s="4">
        <v>8</v>
      </c>
      <c r="AT565" s="4">
        <v>2011</v>
      </c>
      <c r="AU565" s="4">
        <v>28</v>
      </c>
      <c r="AV565" s="4">
        <v>6</v>
      </c>
      <c r="AW565" s="4">
        <v>2011</v>
      </c>
      <c r="AX565" t="str">
        <f t="shared" si="153"/>
        <v>No Delay</v>
      </c>
      <c r="AY565">
        <f t="shared" si="154"/>
        <v>0</v>
      </c>
    </row>
    <row r="566" spans="1:51" x14ac:dyDescent="0.2">
      <c r="A566" s="3">
        <v>85351</v>
      </c>
      <c r="B566" s="1" t="s">
        <v>140</v>
      </c>
      <c r="C566" s="1" t="s">
        <v>99</v>
      </c>
      <c r="D566" s="1" t="s">
        <v>130</v>
      </c>
      <c r="E566" s="1" t="s">
        <v>101</v>
      </c>
      <c r="F566" s="1" t="s">
        <v>101</v>
      </c>
      <c r="G566" s="13" t="s">
        <v>793</v>
      </c>
      <c r="H566" s="12">
        <v>41425</v>
      </c>
      <c r="I566" s="12" t="s">
        <v>825</v>
      </c>
      <c r="J566" s="12">
        <v>41403</v>
      </c>
      <c r="K566" s="4">
        <v>4702</v>
      </c>
      <c r="L566" s="1" t="s">
        <v>146</v>
      </c>
      <c r="M566" s="1" t="s">
        <v>132</v>
      </c>
      <c r="N566" s="1" t="s">
        <v>302</v>
      </c>
      <c r="O566" s="1" t="s">
        <v>93</v>
      </c>
      <c r="P566">
        <v>30</v>
      </c>
      <c r="Q566">
        <v>1980</v>
      </c>
      <c r="R566">
        <v>7999.2</v>
      </c>
      <c r="S566">
        <v>4.04</v>
      </c>
      <c r="T566">
        <v>0.13</v>
      </c>
      <c r="U566">
        <f t="shared" si="150"/>
        <v>7999.2</v>
      </c>
      <c r="V566">
        <f t="shared" si="151"/>
        <v>59400</v>
      </c>
      <c r="W566" s="1" t="s">
        <v>160</v>
      </c>
      <c r="X566" s="1" t="s">
        <v>1236</v>
      </c>
      <c r="Y566" s="1" t="s">
        <v>161</v>
      </c>
      <c r="Z566" s="3">
        <v>11983</v>
      </c>
      <c r="AA566" s="4">
        <f t="shared" si="155"/>
        <v>126</v>
      </c>
      <c r="AB566" s="4">
        <f t="shared" si="163"/>
        <v>2462.0408499999999</v>
      </c>
      <c r="AC566" s="4">
        <f t="shared" si="164"/>
        <v>126</v>
      </c>
      <c r="AD566" s="4">
        <f t="shared" si="160"/>
        <v>2870.6666666666665</v>
      </c>
      <c r="AE566" s="4">
        <v>126</v>
      </c>
      <c r="AF566" s="4">
        <v>126</v>
      </c>
      <c r="AG566" s="4">
        <f t="shared" si="165"/>
        <v>126</v>
      </c>
      <c r="AI566" t="e">
        <f t="shared" si="152"/>
        <v>#N/A</v>
      </c>
      <c r="AJ566">
        <v>1382</v>
      </c>
      <c r="AK566" s="2">
        <v>1382</v>
      </c>
      <c r="AL566" s="2">
        <f t="shared" si="166"/>
        <v>1382</v>
      </c>
      <c r="AM566" s="4"/>
      <c r="AN566" t="e">
        <f>VLOOKUP([1]!Tabelle13[[#This Row],[Vlookup this ID for freight costs]],$AL$2:$AL$6811,2,FALSE)</f>
        <v>#REF!</v>
      </c>
      <c r="AP566">
        <v>11.21</v>
      </c>
      <c r="AQ566">
        <v>11.21</v>
      </c>
      <c r="AR566" s="4">
        <v>31</v>
      </c>
      <c r="AS566" s="4">
        <v>5</v>
      </c>
      <c r="AT566" s="4">
        <v>2013</v>
      </c>
      <c r="AU566" s="4">
        <v>9</v>
      </c>
      <c r="AV566" s="4">
        <v>5</v>
      </c>
      <c r="AW566" s="4">
        <v>2013</v>
      </c>
      <c r="AX566" t="str">
        <f t="shared" si="153"/>
        <v>No Delay</v>
      </c>
      <c r="AY566">
        <f t="shared" si="154"/>
        <v>0</v>
      </c>
    </row>
    <row r="567" spans="1:51" x14ac:dyDescent="0.2">
      <c r="A567" s="3">
        <v>73961</v>
      </c>
      <c r="B567" s="1" t="s">
        <v>175</v>
      </c>
      <c r="C567" s="1" t="s">
        <v>165</v>
      </c>
      <c r="D567" s="1" t="s">
        <v>266</v>
      </c>
      <c r="E567" s="1" t="s">
        <v>53</v>
      </c>
      <c r="F567" s="1" t="s">
        <v>53</v>
      </c>
      <c r="G567" s="13" t="s">
        <v>409</v>
      </c>
      <c r="H567" s="12">
        <v>40106</v>
      </c>
      <c r="I567" s="12" t="s">
        <v>409</v>
      </c>
      <c r="J567" s="12">
        <v>40106</v>
      </c>
      <c r="K567" s="4">
        <v>1933</v>
      </c>
      <c r="L567" s="1" t="s">
        <v>146</v>
      </c>
      <c r="M567" s="1" t="s">
        <v>423</v>
      </c>
      <c r="N567" s="1" t="s">
        <v>392</v>
      </c>
      <c r="O567" s="1" t="s">
        <v>393</v>
      </c>
      <c r="P567">
        <v>120</v>
      </c>
      <c r="Q567">
        <v>480</v>
      </c>
      <c r="R567">
        <v>17356.8</v>
      </c>
      <c r="S567">
        <v>36.159999999999997</v>
      </c>
      <c r="T567">
        <v>0.3</v>
      </c>
      <c r="U567">
        <f t="shared" si="150"/>
        <v>17356.8</v>
      </c>
      <c r="V567">
        <f t="shared" si="151"/>
        <v>57600</v>
      </c>
      <c r="W567" s="1" t="s">
        <v>394</v>
      </c>
      <c r="X567" s="1" t="s">
        <v>112</v>
      </c>
      <c r="Y567" s="1" t="s">
        <v>112</v>
      </c>
      <c r="Z567" s="3">
        <v>5956</v>
      </c>
      <c r="AA567" s="4">
        <f t="shared" si="155"/>
        <v>126</v>
      </c>
      <c r="AB567" s="4">
        <f t="shared" si="163"/>
        <v>2297.4191499999997</v>
      </c>
      <c r="AC567" s="4">
        <f t="shared" si="164"/>
        <v>126</v>
      </c>
      <c r="AD567" s="4">
        <f t="shared" si="160"/>
        <v>8050.25</v>
      </c>
      <c r="AE567" s="4">
        <v>126</v>
      </c>
      <c r="AF567" s="4">
        <v>126</v>
      </c>
      <c r="AG567" s="4">
        <f t="shared" si="165"/>
        <v>126</v>
      </c>
      <c r="AI567" t="e">
        <f t="shared" si="152"/>
        <v>#N/A</v>
      </c>
      <c r="AJ567">
        <v>1360.34</v>
      </c>
      <c r="AK567" s="2">
        <v>1360.34</v>
      </c>
      <c r="AL567" s="2">
        <f t="shared" si="166"/>
        <v>1360.34</v>
      </c>
      <c r="AM567" s="4"/>
      <c r="AN567" t="e">
        <f>VLOOKUP([1]!Tabelle13[[#This Row],[Vlookup this ID for freight costs]],$AL$2:$AL$6811,2,FALSE)</f>
        <v>#REF!</v>
      </c>
      <c r="AP567">
        <v>34.020000000000003</v>
      </c>
      <c r="AQ567">
        <v>34.020000000000003</v>
      </c>
      <c r="AR567" s="4">
        <v>20</v>
      </c>
      <c r="AS567" s="4">
        <v>10</v>
      </c>
      <c r="AT567" s="4">
        <v>2009</v>
      </c>
      <c r="AU567" s="4">
        <v>20</v>
      </c>
      <c r="AV567" s="4">
        <v>10</v>
      </c>
      <c r="AW567" s="4">
        <v>2009</v>
      </c>
      <c r="AX567" t="str">
        <f t="shared" si="153"/>
        <v>No Delay</v>
      </c>
      <c r="AY567">
        <f t="shared" si="154"/>
        <v>0</v>
      </c>
    </row>
    <row r="568" spans="1:51" x14ac:dyDescent="0.2">
      <c r="A568" s="3">
        <v>12822</v>
      </c>
      <c r="B568" s="1" t="s">
        <v>144</v>
      </c>
      <c r="C568" s="1" t="s">
        <v>65</v>
      </c>
      <c r="D568" s="1" t="s">
        <v>130</v>
      </c>
      <c r="E568" s="1" t="s">
        <v>53</v>
      </c>
      <c r="F568" s="1" t="s">
        <v>53</v>
      </c>
      <c r="G568" s="13" t="s">
        <v>117</v>
      </c>
      <c r="H568" s="12">
        <v>39769</v>
      </c>
      <c r="I568" s="12" t="s">
        <v>117</v>
      </c>
      <c r="J568" s="12">
        <v>39769</v>
      </c>
      <c r="K568" s="4">
        <v>1175</v>
      </c>
      <c r="L568" s="1" t="s">
        <v>146</v>
      </c>
      <c r="M568" s="1" t="s">
        <v>132</v>
      </c>
      <c r="N568" s="1" t="s">
        <v>556</v>
      </c>
      <c r="O568" s="1" t="s">
        <v>425</v>
      </c>
      <c r="P568">
        <v>336</v>
      </c>
      <c r="Q568">
        <v>2</v>
      </c>
      <c r="R568">
        <v>76.72</v>
      </c>
      <c r="S568">
        <v>38.36</v>
      </c>
      <c r="T568">
        <v>0.11</v>
      </c>
      <c r="U568">
        <f t="shared" si="150"/>
        <v>76.72</v>
      </c>
      <c r="V568">
        <f t="shared" si="151"/>
        <v>672</v>
      </c>
      <c r="W568" s="1" t="s">
        <v>826</v>
      </c>
      <c r="X568" s="1" t="s">
        <v>186</v>
      </c>
      <c r="Y568" s="1" t="s">
        <v>186</v>
      </c>
      <c r="Z568" s="3">
        <v>4044</v>
      </c>
      <c r="AA568" s="4">
        <f t="shared" si="155"/>
        <v>127</v>
      </c>
      <c r="AB568" s="4">
        <f t="shared" si="163"/>
        <v>2244.9597015999998</v>
      </c>
      <c r="AC568" s="4">
        <f t="shared" si="164"/>
        <v>127</v>
      </c>
      <c r="AD568" s="4">
        <f t="shared" si="160"/>
        <v>2167.4257524545451</v>
      </c>
      <c r="AE568" s="3" t="s">
        <v>827</v>
      </c>
      <c r="AF568" s="3">
        <v>127</v>
      </c>
      <c r="AG568" s="4">
        <f>AI568</f>
        <v>127</v>
      </c>
      <c r="AH568" s="4">
        <v>11570</v>
      </c>
      <c r="AI568">
        <f t="shared" si="152"/>
        <v>127</v>
      </c>
      <c r="AJ568" t="s">
        <v>827</v>
      </c>
      <c r="AK568" s="2">
        <v>4984.3999999999996</v>
      </c>
      <c r="AL568" s="2">
        <f>AN568</f>
        <v>4984.3999999999996</v>
      </c>
      <c r="AM568" s="4">
        <v>11570</v>
      </c>
      <c r="AN568">
        <f>INDEX($AJ$2:$AJ$6811,MATCH(AM568,$A$2:$A$6811,0))</f>
        <v>4984.3999999999996</v>
      </c>
      <c r="AP568">
        <v>0.15</v>
      </c>
      <c r="AQ568">
        <v>0.15</v>
      </c>
      <c r="AR568" s="4">
        <v>17</v>
      </c>
      <c r="AS568" s="4">
        <v>11</v>
      </c>
      <c r="AT568" s="4">
        <v>2008</v>
      </c>
      <c r="AU568" s="4">
        <v>17</v>
      </c>
      <c r="AV568" s="4">
        <v>11</v>
      </c>
      <c r="AW568" s="4">
        <v>2008</v>
      </c>
      <c r="AX568" t="str">
        <f t="shared" si="153"/>
        <v>No Delay</v>
      </c>
      <c r="AY568">
        <f t="shared" si="154"/>
        <v>0</v>
      </c>
    </row>
    <row r="569" spans="1:51" x14ac:dyDescent="0.2">
      <c r="A569" s="3">
        <v>11570</v>
      </c>
      <c r="B569" s="1" t="s">
        <v>144</v>
      </c>
      <c r="C569" s="1" t="s">
        <v>65</v>
      </c>
      <c r="D569" s="1" t="s">
        <v>130</v>
      </c>
      <c r="E569" s="1" t="s">
        <v>53</v>
      </c>
      <c r="F569" s="1" t="s">
        <v>53</v>
      </c>
      <c r="G569" s="13" t="s">
        <v>117</v>
      </c>
      <c r="H569" s="12">
        <v>39769</v>
      </c>
      <c r="I569" s="12" t="s">
        <v>117</v>
      </c>
      <c r="J569" s="12">
        <v>39769</v>
      </c>
      <c r="K569" s="4">
        <v>1171</v>
      </c>
      <c r="L569" s="1" t="s">
        <v>146</v>
      </c>
      <c r="M569" s="1" t="s">
        <v>132</v>
      </c>
      <c r="N569" s="1" t="s">
        <v>221</v>
      </c>
      <c r="O569" s="1" t="s">
        <v>93</v>
      </c>
      <c r="P569">
        <v>60</v>
      </c>
      <c r="Q569">
        <v>948</v>
      </c>
      <c r="R569">
        <v>1469.4</v>
      </c>
      <c r="S569">
        <v>1.55</v>
      </c>
      <c r="T569">
        <v>0.03</v>
      </c>
      <c r="U569">
        <f t="shared" si="150"/>
        <v>1469.4</v>
      </c>
      <c r="V569">
        <f t="shared" si="151"/>
        <v>56880</v>
      </c>
      <c r="W569" s="1" t="s">
        <v>155</v>
      </c>
      <c r="X569" s="1" t="s">
        <v>1236</v>
      </c>
      <c r="Y569" s="1" t="s">
        <v>156</v>
      </c>
      <c r="Z569" s="3">
        <v>7726</v>
      </c>
      <c r="AA569" s="4">
        <f t="shared" si="155"/>
        <v>127</v>
      </c>
      <c r="AB569" s="4">
        <f t="shared" si="163"/>
        <v>2348.7811204</v>
      </c>
      <c r="AC569" s="4">
        <f t="shared" si="164"/>
        <v>127</v>
      </c>
      <c r="AD569" s="4">
        <f t="shared" si="160"/>
        <v>106</v>
      </c>
      <c r="AE569" s="4">
        <v>127</v>
      </c>
      <c r="AF569" s="4">
        <v>127</v>
      </c>
      <c r="AG569" s="4">
        <f>AE569</f>
        <v>127</v>
      </c>
      <c r="AH569" s="4">
        <v>85310</v>
      </c>
      <c r="AI569">
        <f t="shared" si="152"/>
        <v>6242</v>
      </c>
      <c r="AJ569">
        <v>4984.3999999999996</v>
      </c>
      <c r="AK569" s="2">
        <v>4984.3999999999996</v>
      </c>
      <c r="AL569" s="2">
        <f>AJ569</f>
        <v>4984.3999999999996</v>
      </c>
      <c r="AM569" s="4"/>
      <c r="AN569" t="e">
        <f>VLOOKUP([1]!Tabelle13[[#This Row],[Vlookup this ID for freight costs]],$AL$2:$AL$6811,2,FALSE)</f>
        <v>#REF!</v>
      </c>
      <c r="AP569">
        <v>2.88</v>
      </c>
      <c r="AQ569">
        <v>2.88</v>
      </c>
      <c r="AR569" s="4">
        <v>17</v>
      </c>
      <c r="AS569" s="4">
        <v>11</v>
      </c>
      <c r="AT569" s="4">
        <v>2008</v>
      </c>
      <c r="AU569" s="4">
        <v>17</v>
      </c>
      <c r="AV569" s="4">
        <v>11</v>
      </c>
      <c r="AW569" s="4">
        <v>2008</v>
      </c>
      <c r="AX569" t="str">
        <f t="shared" si="153"/>
        <v>No Delay</v>
      </c>
      <c r="AY569">
        <f t="shared" si="154"/>
        <v>0</v>
      </c>
    </row>
    <row r="570" spans="1:51" x14ac:dyDescent="0.2">
      <c r="A570" s="3">
        <v>11571</v>
      </c>
      <c r="B570" s="1" t="s">
        <v>144</v>
      </c>
      <c r="C570" s="1" t="s">
        <v>65</v>
      </c>
      <c r="D570" s="1" t="s">
        <v>130</v>
      </c>
      <c r="E570" s="1" t="s">
        <v>53</v>
      </c>
      <c r="F570" s="1" t="s">
        <v>53</v>
      </c>
      <c r="G570" s="13" t="s">
        <v>117</v>
      </c>
      <c r="H570" s="12">
        <v>39769</v>
      </c>
      <c r="I570" s="12" t="s">
        <v>117</v>
      </c>
      <c r="J570" s="12">
        <v>39769</v>
      </c>
      <c r="K570" s="4">
        <v>1172</v>
      </c>
      <c r="L570" s="1" t="s">
        <v>146</v>
      </c>
      <c r="M570" s="1" t="s">
        <v>132</v>
      </c>
      <c r="N570" s="1" t="s">
        <v>171</v>
      </c>
      <c r="O570" s="1" t="s">
        <v>93</v>
      </c>
      <c r="P570">
        <v>60</v>
      </c>
      <c r="Q570">
        <v>1077</v>
      </c>
      <c r="R570">
        <v>3123.3</v>
      </c>
      <c r="S570">
        <v>2.9</v>
      </c>
      <c r="T570">
        <v>0.05</v>
      </c>
      <c r="U570">
        <f t="shared" si="150"/>
        <v>3123.2999999999997</v>
      </c>
      <c r="V570">
        <f t="shared" si="151"/>
        <v>64620</v>
      </c>
      <c r="W570" s="1" t="s">
        <v>155</v>
      </c>
      <c r="X570" s="1" t="s">
        <v>1236</v>
      </c>
      <c r="Y570" s="1" t="s">
        <v>156</v>
      </c>
      <c r="Z570" s="3">
        <v>7726</v>
      </c>
      <c r="AA570" s="4">
        <f t="shared" si="155"/>
        <v>127</v>
      </c>
      <c r="AB570" s="4">
        <f t="shared" si="163"/>
        <v>2362.9385865999998</v>
      </c>
      <c r="AC570" s="4">
        <f t="shared" si="164"/>
        <v>127</v>
      </c>
      <c r="AD570" s="4">
        <f t="shared" si="160"/>
        <v>1304.4373849999999</v>
      </c>
      <c r="AE570" s="3" t="s">
        <v>827</v>
      </c>
      <c r="AF570" s="3">
        <v>127</v>
      </c>
      <c r="AG570" s="4">
        <f>AI570</f>
        <v>127</v>
      </c>
      <c r="AH570" s="4">
        <v>11570</v>
      </c>
      <c r="AI570">
        <f t="shared" si="152"/>
        <v>127</v>
      </c>
      <c r="AJ570" t="s">
        <v>827</v>
      </c>
      <c r="AK570" s="2">
        <v>4984.3999999999996</v>
      </c>
      <c r="AL570" s="2">
        <f>AN570</f>
        <v>4984.3999999999996</v>
      </c>
      <c r="AM570" s="4">
        <v>11570</v>
      </c>
      <c r="AN570">
        <f>INDEX($AJ$2:$AJ$6811,MATCH(AM570,$A$2:$A$6811,0))</f>
        <v>4984.3999999999996</v>
      </c>
      <c r="AP570">
        <v>6.12</v>
      </c>
      <c r="AQ570">
        <v>6.12</v>
      </c>
      <c r="AR570" s="4">
        <v>17</v>
      </c>
      <c r="AS570" s="4">
        <v>11</v>
      </c>
      <c r="AT570" s="4">
        <v>2008</v>
      </c>
      <c r="AU570" s="4">
        <v>17</v>
      </c>
      <c r="AV570" s="4">
        <v>11</v>
      </c>
      <c r="AW570" s="4">
        <v>2008</v>
      </c>
      <c r="AX570" t="str">
        <f t="shared" si="153"/>
        <v>No Delay</v>
      </c>
      <c r="AY570">
        <f t="shared" si="154"/>
        <v>0</v>
      </c>
    </row>
    <row r="571" spans="1:51" x14ac:dyDescent="0.2">
      <c r="A571" s="3">
        <v>11572</v>
      </c>
      <c r="B571" s="1" t="s">
        <v>144</v>
      </c>
      <c r="C571" s="1" t="s">
        <v>65</v>
      </c>
      <c r="D571" s="1" t="s">
        <v>130</v>
      </c>
      <c r="E571" s="1" t="s">
        <v>53</v>
      </c>
      <c r="F571" s="1" t="s">
        <v>53</v>
      </c>
      <c r="G571" s="13" t="s">
        <v>117</v>
      </c>
      <c r="H571" s="12">
        <v>39769</v>
      </c>
      <c r="I571" s="12" t="s">
        <v>117</v>
      </c>
      <c r="J571" s="12">
        <v>39769</v>
      </c>
      <c r="K571" s="4">
        <v>1173</v>
      </c>
      <c r="L571" s="1" t="s">
        <v>146</v>
      </c>
      <c r="M571" s="1" t="s">
        <v>132</v>
      </c>
      <c r="N571" s="1" t="s">
        <v>147</v>
      </c>
      <c r="O571" s="1" t="s">
        <v>148</v>
      </c>
      <c r="P571">
        <v>30</v>
      </c>
      <c r="Q571">
        <v>6</v>
      </c>
      <c r="R571">
        <v>157.5</v>
      </c>
      <c r="S571">
        <v>26.25</v>
      </c>
      <c r="T571">
        <v>0.88</v>
      </c>
      <c r="U571">
        <f t="shared" si="150"/>
        <v>157.5</v>
      </c>
      <c r="V571">
        <f t="shared" si="151"/>
        <v>180</v>
      </c>
      <c r="W571" s="1" t="s">
        <v>149</v>
      </c>
      <c r="X571" s="1" t="s">
        <v>150</v>
      </c>
      <c r="Y571" s="1" t="s">
        <v>150</v>
      </c>
      <c r="Z571" s="3">
        <v>4785</v>
      </c>
      <c r="AA571" s="4">
        <f t="shared" si="155"/>
        <v>127</v>
      </c>
      <c r="AB571" s="4">
        <f t="shared" si="163"/>
        <v>2245.3986927999999</v>
      </c>
      <c r="AC571" s="4">
        <f t="shared" si="164"/>
        <v>127</v>
      </c>
      <c r="AD571" s="4">
        <f t="shared" si="160"/>
        <v>2580.8497180991722</v>
      </c>
      <c r="AE571" s="3" t="s">
        <v>827</v>
      </c>
      <c r="AF571" s="3">
        <v>127</v>
      </c>
      <c r="AG571" s="4">
        <f>AI571</f>
        <v>127</v>
      </c>
      <c r="AH571" s="4">
        <v>11570</v>
      </c>
      <c r="AI571">
        <f t="shared" si="152"/>
        <v>127</v>
      </c>
      <c r="AJ571" t="s">
        <v>827</v>
      </c>
      <c r="AK571" s="2">
        <v>4984.3999999999996</v>
      </c>
      <c r="AL571" s="2">
        <f>AN571</f>
        <v>4984.3999999999996</v>
      </c>
      <c r="AM571" s="4">
        <v>11570</v>
      </c>
      <c r="AN571">
        <f>INDEX($AJ$2:$AJ$6811,MATCH(AM571,$A$2:$A$6811,0))</f>
        <v>4984.3999999999996</v>
      </c>
      <c r="AP571">
        <v>0.31</v>
      </c>
      <c r="AQ571">
        <v>0.31</v>
      </c>
      <c r="AR571" s="4">
        <v>17</v>
      </c>
      <c r="AS571" s="4">
        <v>11</v>
      </c>
      <c r="AT571" s="4">
        <v>2008</v>
      </c>
      <c r="AU571" s="4">
        <v>17</v>
      </c>
      <c r="AV571" s="4">
        <v>11</v>
      </c>
      <c r="AW571" s="4">
        <v>2008</v>
      </c>
      <c r="AX571" t="str">
        <f t="shared" si="153"/>
        <v>No Delay</v>
      </c>
      <c r="AY571">
        <f t="shared" si="154"/>
        <v>0</v>
      </c>
    </row>
    <row r="572" spans="1:51" x14ac:dyDescent="0.2">
      <c r="A572" s="3">
        <v>15012</v>
      </c>
      <c r="B572" s="1" t="s">
        <v>328</v>
      </c>
      <c r="C572" s="1" t="s">
        <v>150</v>
      </c>
      <c r="D572" s="1" t="s">
        <v>100</v>
      </c>
      <c r="E572" s="1" t="s">
        <v>253</v>
      </c>
      <c r="F572" s="1" t="s">
        <v>253</v>
      </c>
      <c r="G572" s="13" t="s">
        <v>828</v>
      </c>
      <c r="H572" s="12">
        <v>40770</v>
      </c>
      <c r="I572" s="12" t="s">
        <v>828</v>
      </c>
      <c r="J572" s="12">
        <v>40770</v>
      </c>
      <c r="K572" s="4">
        <v>3368</v>
      </c>
      <c r="L572" s="1" t="s">
        <v>146</v>
      </c>
      <c r="M572" s="1" t="s">
        <v>170</v>
      </c>
      <c r="N572" s="1" t="s">
        <v>178</v>
      </c>
      <c r="O572" s="1" t="s">
        <v>93</v>
      </c>
      <c r="P572">
        <v>60</v>
      </c>
      <c r="Q572">
        <v>2452</v>
      </c>
      <c r="R572">
        <v>17899.599999999999</v>
      </c>
      <c r="S572">
        <v>7.3</v>
      </c>
      <c r="T572">
        <v>0.12</v>
      </c>
      <c r="U572">
        <f t="shared" si="150"/>
        <v>17899.599999999999</v>
      </c>
      <c r="V572">
        <f t="shared" si="151"/>
        <v>147120</v>
      </c>
      <c r="W572" s="1" t="s">
        <v>155</v>
      </c>
      <c r="X572" s="1" t="s">
        <v>1236</v>
      </c>
      <c r="Y572" s="1" t="s">
        <v>156</v>
      </c>
      <c r="Z572" s="3">
        <v>8107</v>
      </c>
      <c r="AA572" s="4">
        <f t="shared" si="155"/>
        <v>127</v>
      </c>
      <c r="AB572" s="4">
        <f t="shared" si="163"/>
        <v>2513.8418115999998</v>
      </c>
      <c r="AC572" s="4">
        <f t="shared" si="164"/>
        <v>127</v>
      </c>
      <c r="AD572" s="4">
        <f t="shared" si="160"/>
        <v>127</v>
      </c>
      <c r="AE572" s="4">
        <v>127</v>
      </c>
      <c r="AF572" s="4">
        <v>127</v>
      </c>
      <c r="AG572" s="4">
        <f t="shared" ref="AG572:AG593" si="167">AE572</f>
        <v>127</v>
      </c>
      <c r="AI572" t="e">
        <f t="shared" si="152"/>
        <v>#N/A</v>
      </c>
      <c r="AJ572">
        <v>47101.63</v>
      </c>
      <c r="AK572" s="2">
        <v>47101.63</v>
      </c>
      <c r="AL572" s="2">
        <f t="shared" ref="AL572:AL593" si="168">AJ572</f>
        <v>47101.63</v>
      </c>
      <c r="AM572" s="4"/>
      <c r="AN572" t="e">
        <f>VLOOKUP([1]!Tabelle13[[#This Row],[Vlookup this ID for freight costs]],$AL$2:$AL$6811,2,FALSE)</f>
        <v>#REF!</v>
      </c>
      <c r="AP572">
        <v>29.53</v>
      </c>
      <c r="AQ572">
        <v>29.53</v>
      </c>
      <c r="AR572" s="4">
        <v>15</v>
      </c>
      <c r="AS572" s="4">
        <v>8</v>
      </c>
      <c r="AT572" s="4">
        <v>2011</v>
      </c>
      <c r="AU572" s="4">
        <v>15</v>
      </c>
      <c r="AV572" s="4">
        <v>8</v>
      </c>
      <c r="AW572" s="4">
        <v>2011</v>
      </c>
      <c r="AX572" t="str">
        <f t="shared" si="153"/>
        <v>No Delay</v>
      </c>
      <c r="AY572">
        <f t="shared" si="154"/>
        <v>0</v>
      </c>
    </row>
    <row r="573" spans="1:51" x14ac:dyDescent="0.2">
      <c r="A573" s="3">
        <v>62319</v>
      </c>
      <c r="B573" s="1" t="s">
        <v>175</v>
      </c>
      <c r="C573" s="1" t="s">
        <v>165</v>
      </c>
      <c r="D573" s="1" t="s">
        <v>266</v>
      </c>
      <c r="E573" s="1" t="s">
        <v>53</v>
      </c>
      <c r="F573" s="1" t="s">
        <v>53</v>
      </c>
      <c r="G573" s="13" t="s">
        <v>829</v>
      </c>
      <c r="H573" s="12">
        <v>40261</v>
      </c>
      <c r="I573" s="12" t="s">
        <v>829</v>
      </c>
      <c r="J573" s="12">
        <v>40261</v>
      </c>
      <c r="K573" s="4">
        <v>2263</v>
      </c>
      <c r="L573" s="1" t="s">
        <v>146</v>
      </c>
      <c r="M573" s="1" t="s">
        <v>423</v>
      </c>
      <c r="N573" s="1" t="s">
        <v>392</v>
      </c>
      <c r="O573" s="1" t="s">
        <v>393</v>
      </c>
      <c r="P573">
        <v>120</v>
      </c>
      <c r="Q573">
        <v>480</v>
      </c>
      <c r="R573">
        <v>17356.8</v>
      </c>
      <c r="S573">
        <v>36.159999999999997</v>
      </c>
      <c r="T573">
        <v>0.3</v>
      </c>
      <c r="U573">
        <f t="shared" si="150"/>
        <v>17356.8</v>
      </c>
      <c r="V573">
        <f t="shared" si="151"/>
        <v>57600</v>
      </c>
      <c r="W573" s="1" t="s">
        <v>394</v>
      </c>
      <c r="X573" s="1" t="s">
        <v>112</v>
      </c>
      <c r="Y573" s="1" t="s">
        <v>112</v>
      </c>
      <c r="Z573" s="3">
        <v>5956</v>
      </c>
      <c r="AA573" s="4">
        <f t="shared" si="155"/>
        <v>127</v>
      </c>
      <c r="AB573" s="4">
        <f t="shared" si="163"/>
        <v>2297.4191499999997</v>
      </c>
      <c r="AC573" s="4">
        <f t="shared" si="164"/>
        <v>127</v>
      </c>
      <c r="AD573" s="4">
        <f t="shared" si="160"/>
        <v>8050.25</v>
      </c>
      <c r="AE573" s="4">
        <v>127</v>
      </c>
      <c r="AF573" s="4">
        <v>127</v>
      </c>
      <c r="AG573" s="4">
        <f t="shared" si="167"/>
        <v>127</v>
      </c>
      <c r="AI573" t="e">
        <f t="shared" si="152"/>
        <v>#N/A</v>
      </c>
      <c r="AJ573">
        <v>1400.91</v>
      </c>
      <c r="AK573" s="2">
        <v>1400.91</v>
      </c>
      <c r="AL573" s="2">
        <f t="shared" si="168"/>
        <v>1400.91</v>
      </c>
      <c r="AM573" s="4"/>
      <c r="AN573" t="e">
        <f>VLOOKUP([1]!Tabelle13[[#This Row],[Vlookup this ID for freight costs]],$AL$2:$AL$6811,2,FALSE)</f>
        <v>#REF!</v>
      </c>
      <c r="AP573">
        <v>37.42</v>
      </c>
      <c r="AQ573">
        <v>37.42</v>
      </c>
      <c r="AR573" s="4">
        <v>24</v>
      </c>
      <c r="AS573" s="4">
        <v>4</v>
      </c>
      <c r="AT573" s="4">
        <v>2010</v>
      </c>
      <c r="AU573" s="4">
        <v>24</v>
      </c>
      <c r="AV573" s="4">
        <v>4</v>
      </c>
      <c r="AW573" s="4">
        <v>2010</v>
      </c>
      <c r="AX573" t="str">
        <f t="shared" si="153"/>
        <v>No Delay</v>
      </c>
      <c r="AY573">
        <f t="shared" si="154"/>
        <v>0</v>
      </c>
    </row>
    <row r="574" spans="1:51" x14ac:dyDescent="0.2">
      <c r="A574" s="3">
        <v>10881</v>
      </c>
      <c r="B574" s="1" t="s">
        <v>119</v>
      </c>
      <c r="C574" s="1" t="s">
        <v>114</v>
      </c>
      <c r="D574" s="1" t="s">
        <v>130</v>
      </c>
      <c r="E574" s="1"/>
      <c r="F574" s="1" t="s">
        <v>107</v>
      </c>
      <c r="G574" s="13" t="s">
        <v>830</v>
      </c>
      <c r="H574" s="12">
        <v>39337</v>
      </c>
      <c r="I574" s="12" t="s">
        <v>830</v>
      </c>
      <c r="J574" s="12">
        <v>39337</v>
      </c>
      <c r="K574" s="4">
        <v>355</v>
      </c>
      <c r="L574" s="1" t="s">
        <v>146</v>
      </c>
      <c r="M574" s="1" t="s">
        <v>132</v>
      </c>
      <c r="N574" s="1" t="s">
        <v>218</v>
      </c>
      <c r="O574" s="1" t="s">
        <v>93</v>
      </c>
      <c r="P574">
        <v>90</v>
      </c>
      <c r="Q574">
        <v>1064</v>
      </c>
      <c r="R574">
        <v>17024</v>
      </c>
      <c r="S574">
        <v>16</v>
      </c>
      <c r="T574">
        <v>0.18</v>
      </c>
      <c r="U574">
        <f t="shared" si="150"/>
        <v>17024</v>
      </c>
      <c r="V574">
        <f t="shared" si="151"/>
        <v>95760</v>
      </c>
      <c r="W574" s="1" t="s">
        <v>155</v>
      </c>
      <c r="X574" s="1" t="s">
        <v>1236</v>
      </c>
      <c r="Y574" s="1" t="s">
        <v>156</v>
      </c>
      <c r="Z574" s="3">
        <v>6648</v>
      </c>
      <c r="AA574" s="4">
        <f t="shared" si="155"/>
        <v>128</v>
      </c>
      <c r="AB574" s="4">
        <f t="shared" si="163"/>
        <v>2361.5118652000001</v>
      </c>
      <c r="AC574" s="4">
        <f t="shared" si="164"/>
        <v>128</v>
      </c>
      <c r="AD574" s="4">
        <f t="shared" si="160"/>
        <v>128</v>
      </c>
      <c r="AE574" s="4">
        <v>128</v>
      </c>
      <c r="AF574" s="4">
        <v>128</v>
      </c>
      <c r="AG574" s="4">
        <f t="shared" si="167"/>
        <v>128</v>
      </c>
      <c r="AH574" s="4">
        <v>83981</v>
      </c>
      <c r="AI574">
        <f t="shared" si="152"/>
        <v>1560</v>
      </c>
      <c r="AJ574">
        <v>944.21</v>
      </c>
      <c r="AK574" s="2">
        <v>944.21</v>
      </c>
      <c r="AL574" s="2">
        <f t="shared" si="168"/>
        <v>944.21</v>
      </c>
      <c r="AM574" s="4"/>
      <c r="AN574" t="e">
        <f>VLOOKUP([1]!Tabelle13[[#This Row],[Vlookup this ID for freight costs]],$AL$2:$AL$6811,2,FALSE)</f>
        <v>#REF!</v>
      </c>
      <c r="AP574">
        <v>27.24</v>
      </c>
      <c r="AQ574">
        <v>27.24</v>
      </c>
      <c r="AR574" s="4">
        <v>12</v>
      </c>
      <c r="AS574" s="4">
        <v>9</v>
      </c>
      <c r="AT574" s="4">
        <v>2007</v>
      </c>
      <c r="AU574" s="4">
        <v>12</v>
      </c>
      <c r="AV574" s="4">
        <v>9</v>
      </c>
      <c r="AW574" s="4">
        <v>2007</v>
      </c>
      <c r="AX574" t="str">
        <f t="shared" si="153"/>
        <v>No Delay</v>
      </c>
      <c r="AY574">
        <f t="shared" si="154"/>
        <v>0</v>
      </c>
    </row>
    <row r="575" spans="1:51" x14ac:dyDescent="0.2">
      <c r="A575" s="3">
        <v>11825</v>
      </c>
      <c r="B575" s="1" t="s">
        <v>119</v>
      </c>
      <c r="C575" s="1" t="s">
        <v>114</v>
      </c>
      <c r="D575" s="1" t="s">
        <v>130</v>
      </c>
      <c r="E575" s="1"/>
      <c r="F575" s="1" t="s">
        <v>107</v>
      </c>
      <c r="G575" s="13" t="s">
        <v>831</v>
      </c>
      <c r="H575" s="12">
        <v>39449</v>
      </c>
      <c r="I575" s="12" t="s">
        <v>831</v>
      </c>
      <c r="J575" s="12">
        <v>39449</v>
      </c>
      <c r="K575" s="4">
        <v>559</v>
      </c>
      <c r="L575" s="1" t="s">
        <v>146</v>
      </c>
      <c r="M575" s="1" t="s">
        <v>132</v>
      </c>
      <c r="N575" s="1" t="s">
        <v>218</v>
      </c>
      <c r="O575" s="1" t="s">
        <v>93</v>
      </c>
      <c r="P575">
        <v>90</v>
      </c>
      <c r="Q575">
        <v>672</v>
      </c>
      <c r="R575">
        <v>10752</v>
      </c>
      <c r="S575">
        <v>16</v>
      </c>
      <c r="T575">
        <v>0.18</v>
      </c>
      <c r="U575">
        <f t="shared" si="150"/>
        <v>10752</v>
      </c>
      <c r="V575">
        <f t="shared" si="151"/>
        <v>60480</v>
      </c>
      <c r="W575" s="1" t="s">
        <v>155</v>
      </c>
      <c r="X575" s="1" t="s">
        <v>1236</v>
      </c>
      <c r="Y575" s="1" t="s">
        <v>156</v>
      </c>
      <c r="Z575" s="3">
        <v>6648</v>
      </c>
      <c r="AA575" s="4">
        <f t="shared" si="155"/>
        <v>128</v>
      </c>
      <c r="AB575" s="4">
        <f t="shared" si="163"/>
        <v>2318.4907275999999</v>
      </c>
      <c r="AC575" s="4">
        <f t="shared" si="164"/>
        <v>128</v>
      </c>
      <c r="AD575" s="4">
        <f t="shared" si="160"/>
        <v>5186.5</v>
      </c>
      <c r="AE575" s="4">
        <v>128</v>
      </c>
      <c r="AF575" s="4">
        <v>128</v>
      </c>
      <c r="AG575" s="4">
        <f t="shared" si="167"/>
        <v>128</v>
      </c>
      <c r="AH575" s="4">
        <v>82374</v>
      </c>
      <c r="AI575">
        <f t="shared" si="152"/>
        <v>12232</v>
      </c>
      <c r="AJ575">
        <v>845</v>
      </c>
      <c r="AK575" s="2">
        <v>845</v>
      </c>
      <c r="AL575" s="2">
        <f t="shared" si="168"/>
        <v>845</v>
      </c>
      <c r="AM575" s="4"/>
      <c r="AN575" t="e">
        <f>VLOOKUP([1]!Tabelle13[[#This Row],[Vlookup this ID for freight costs]],$AL$2:$AL$6811,2,FALSE)</f>
        <v>#REF!</v>
      </c>
      <c r="AP575">
        <v>17.2</v>
      </c>
      <c r="AQ575">
        <v>17.2</v>
      </c>
      <c r="AR575" s="4">
        <v>2</v>
      </c>
      <c r="AS575" s="4">
        <v>1</v>
      </c>
      <c r="AT575" s="4">
        <v>2008</v>
      </c>
      <c r="AU575" s="4">
        <v>2</v>
      </c>
      <c r="AV575" s="4">
        <v>1</v>
      </c>
      <c r="AW575" s="4">
        <v>2008</v>
      </c>
      <c r="AX575" t="str">
        <f t="shared" si="153"/>
        <v>No Delay</v>
      </c>
      <c r="AY575">
        <f t="shared" si="154"/>
        <v>0</v>
      </c>
    </row>
    <row r="576" spans="1:51" x14ac:dyDescent="0.2">
      <c r="A576" s="3">
        <v>86627</v>
      </c>
      <c r="B576" s="1" t="s">
        <v>175</v>
      </c>
      <c r="C576" s="1" t="s">
        <v>165</v>
      </c>
      <c r="D576" s="1" t="s">
        <v>130</v>
      </c>
      <c r="E576" s="1" t="s">
        <v>53</v>
      </c>
      <c r="F576" s="1" t="s">
        <v>53</v>
      </c>
      <c r="G576" s="13" t="s">
        <v>727</v>
      </c>
      <c r="H576" s="12">
        <v>41624</v>
      </c>
      <c r="I576" s="12" t="s">
        <v>574</v>
      </c>
      <c r="J576" s="12">
        <v>41647</v>
      </c>
      <c r="K576" s="4">
        <v>5156</v>
      </c>
      <c r="L576" s="1" t="s">
        <v>146</v>
      </c>
      <c r="M576" s="1" t="s">
        <v>132</v>
      </c>
      <c r="N576" s="1" t="s">
        <v>599</v>
      </c>
      <c r="O576" s="1" t="s">
        <v>93</v>
      </c>
      <c r="P576">
        <v>60</v>
      </c>
      <c r="Q576">
        <v>2277</v>
      </c>
      <c r="R576">
        <v>8857.5300000000007</v>
      </c>
      <c r="S576">
        <v>3.89</v>
      </c>
      <c r="T576">
        <v>0.06</v>
      </c>
      <c r="U576">
        <f t="shared" si="150"/>
        <v>8857.5300000000007</v>
      </c>
      <c r="V576">
        <f t="shared" si="151"/>
        <v>136620</v>
      </c>
      <c r="W576" s="1" t="s">
        <v>160</v>
      </c>
      <c r="X576" s="1" t="s">
        <v>1236</v>
      </c>
      <c r="Y576" s="1" t="s">
        <v>161</v>
      </c>
      <c r="Z576" s="3">
        <v>5149</v>
      </c>
      <c r="AA576" s="4">
        <f t="shared" si="155"/>
        <v>128</v>
      </c>
      <c r="AB576" s="4">
        <f t="shared" si="163"/>
        <v>2494.6359465999999</v>
      </c>
      <c r="AC576" s="4">
        <f t="shared" si="164"/>
        <v>128</v>
      </c>
      <c r="AD576" s="4">
        <f t="shared" si="160"/>
        <v>128</v>
      </c>
      <c r="AE576" s="4">
        <v>128</v>
      </c>
      <c r="AF576" s="4">
        <v>128</v>
      </c>
      <c r="AG576" s="4">
        <f t="shared" si="167"/>
        <v>128</v>
      </c>
      <c r="AI576" t="e">
        <f t="shared" si="152"/>
        <v>#N/A</v>
      </c>
      <c r="AJ576">
        <v>1611.43</v>
      </c>
      <c r="AK576" s="2">
        <v>1611.43</v>
      </c>
      <c r="AL576" s="2">
        <f t="shared" si="168"/>
        <v>1611.43</v>
      </c>
      <c r="AM576" s="4"/>
      <c r="AN576" t="e">
        <f>VLOOKUP([1]!Tabelle13[[#This Row],[Vlookup this ID for freight costs]],$AL$2:$AL$6811,2,FALSE)</f>
        <v>#REF!</v>
      </c>
      <c r="AP576">
        <v>9.11</v>
      </c>
      <c r="AQ576">
        <v>9.11</v>
      </c>
      <c r="AR576" s="4">
        <v>16</v>
      </c>
      <c r="AS576" s="4">
        <v>12</v>
      </c>
      <c r="AT576" s="4">
        <v>2013</v>
      </c>
      <c r="AU576" s="4">
        <v>8</v>
      </c>
      <c r="AV576" s="4">
        <v>1</v>
      </c>
      <c r="AW576" s="4">
        <v>2014</v>
      </c>
      <c r="AX576" t="str">
        <f t="shared" si="153"/>
        <v>Delay</v>
      </c>
      <c r="AY576">
        <f t="shared" si="154"/>
        <v>23</v>
      </c>
    </row>
    <row r="577" spans="1:51" x14ac:dyDescent="0.2">
      <c r="A577" s="3">
        <v>20666</v>
      </c>
      <c r="B577" s="1" t="s">
        <v>364</v>
      </c>
      <c r="C577" s="1" t="s">
        <v>65</v>
      </c>
      <c r="D577" s="1" t="s">
        <v>266</v>
      </c>
      <c r="E577" s="1" t="s">
        <v>53</v>
      </c>
      <c r="F577" s="1" t="s">
        <v>53</v>
      </c>
      <c r="G577" s="13" t="s">
        <v>832</v>
      </c>
      <c r="H577" s="12">
        <v>40102</v>
      </c>
      <c r="I577" s="12" t="s">
        <v>832</v>
      </c>
      <c r="J577" s="12">
        <v>40102</v>
      </c>
      <c r="K577" s="4">
        <v>1900</v>
      </c>
      <c r="L577" s="1" t="s">
        <v>146</v>
      </c>
      <c r="M577" s="1" t="s">
        <v>423</v>
      </c>
      <c r="N577" s="1" t="s">
        <v>392</v>
      </c>
      <c r="O577" s="1" t="s">
        <v>393</v>
      </c>
      <c r="P577">
        <v>120</v>
      </c>
      <c r="Q577">
        <v>500</v>
      </c>
      <c r="R577">
        <v>18080</v>
      </c>
      <c r="S577">
        <v>36.159999999999997</v>
      </c>
      <c r="T577">
        <v>0.3</v>
      </c>
      <c r="U577">
        <f t="shared" si="150"/>
        <v>18080</v>
      </c>
      <c r="V577">
        <f t="shared" si="151"/>
        <v>60000</v>
      </c>
      <c r="W577" s="1" t="s">
        <v>394</v>
      </c>
      <c r="X577" s="1" t="s">
        <v>112</v>
      </c>
      <c r="Y577" s="1" t="s">
        <v>112</v>
      </c>
      <c r="Z577" s="3">
        <v>8062</v>
      </c>
      <c r="AA577" s="4">
        <f t="shared" si="155"/>
        <v>130</v>
      </c>
      <c r="AB577" s="4">
        <f t="shared" si="163"/>
        <v>2299.614106</v>
      </c>
      <c r="AC577" s="4">
        <f t="shared" si="164"/>
        <v>130</v>
      </c>
      <c r="AD577" s="4">
        <f t="shared" si="160"/>
        <v>3403.4068759411766</v>
      </c>
      <c r="AE577" s="4">
        <v>130</v>
      </c>
      <c r="AF577" s="4">
        <v>130</v>
      </c>
      <c r="AG577" s="4">
        <f t="shared" si="167"/>
        <v>130</v>
      </c>
      <c r="AI577" t="e">
        <f t="shared" si="152"/>
        <v>#N/A</v>
      </c>
      <c r="AJ577">
        <v>1599.22</v>
      </c>
      <c r="AK577" s="2">
        <v>1599.22</v>
      </c>
      <c r="AL577" s="2">
        <f t="shared" si="168"/>
        <v>1599.22</v>
      </c>
      <c r="AM577" s="4"/>
      <c r="AN577" t="e">
        <f>VLOOKUP([1]!Tabelle13[[#This Row],[Vlookup this ID for freight costs]],$AL$2:$AL$6811,2,FALSE)</f>
        <v>#REF!</v>
      </c>
      <c r="AP577">
        <v>35.44</v>
      </c>
      <c r="AQ577">
        <v>35.44</v>
      </c>
      <c r="AR577" s="4">
        <v>16</v>
      </c>
      <c r="AS577" s="4">
        <v>10</v>
      </c>
      <c r="AT577" s="4">
        <v>2009</v>
      </c>
      <c r="AU577" s="4">
        <v>16</v>
      </c>
      <c r="AV577" s="4">
        <v>10</v>
      </c>
      <c r="AW577" s="4">
        <v>2009</v>
      </c>
      <c r="AX577" t="str">
        <f t="shared" si="153"/>
        <v>No Delay</v>
      </c>
      <c r="AY577">
        <f t="shared" si="154"/>
        <v>0</v>
      </c>
    </row>
    <row r="578" spans="1:51" x14ac:dyDescent="0.2">
      <c r="A578" s="3">
        <v>11562</v>
      </c>
      <c r="B578" s="1" t="s">
        <v>119</v>
      </c>
      <c r="C578" s="1" t="s">
        <v>114</v>
      </c>
      <c r="D578" s="1" t="s">
        <v>130</v>
      </c>
      <c r="E578" s="1" t="s">
        <v>53</v>
      </c>
      <c r="F578" s="1" t="s">
        <v>53</v>
      </c>
      <c r="G578" s="13" t="s">
        <v>833</v>
      </c>
      <c r="H578" s="12">
        <v>39793</v>
      </c>
      <c r="I578" s="12" t="s">
        <v>833</v>
      </c>
      <c r="J578" s="12">
        <v>39793</v>
      </c>
      <c r="K578" s="4">
        <v>1266</v>
      </c>
      <c r="L578" s="1" t="s">
        <v>146</v>
      </c>
      <c r="M578" s="1" t="s">
        <v>132</v>
      </c>
      <c r="N578" s="1" t="s">
        <v>178</v>
      </c>
      <c r="O578" s="1" t="s">
        <v>93</v>
      </c>
      <c r="P578">
        <v>60</v>
      </c>
      <c r="Q578">
        <v>2306</v>
      </c>
      <c r="R578">
        <v>18793.900000000001</v>
      </c>
      <c r="S578">
        <v>8.15</v>
      </c>
      <c r="T578">
        <v>0.14000000000000001</v>
      </c>
      <c r="U578">
        <f t="shared" ref="U578:U641" si="169">S578*Q578</f>
        <v>18793.900000000001</v>
      </c>
      <c r="V578">
        <f t="shared" ref="V578:V641" si="170">Q578*P578</f>
        <v>138360</v>
      </c>
      <c r="W578" s="1" t="s">
        <v>155</v>
      </c>
      <c r="X578" s="1" t="s">
        <v>1236</v>
      </c>
      <c r="Y578" s="1" t="s">
        <v>156</v>
      </c>
      <c r="Z578" s="3">
        <v>6648</v>
      </c>
      <c r="AA578" s="4">
        <f t="shared" si="155"/>
        <v>132</v>
      </c>
      <c r="AB578" s="4">
        <f t="shared" si="163"/>
        <v>2497.8186328000002</v>
      </c>
      <c r="AC578" s="4">
        <f t="shared" si="164"/>
        <v>132</v>
      </c>
      <c r="AD578" s="4">
        <f t="shared" si="160"/>
        <v>132</v>
      </c>
      <c r="AE578" s="4">
        <v>132</v>
      </c>
      <c r="AF578" s="4">
        <v>132</v>
      </c>
      <c r="AG578" s="4">
        <f t="shared" si="167"/>
        <v>132</v>
      </c>
      <c r="AH578" s="4">
        <v>84747</v>
      </c>
      <c r="AI578">
        <f t="shared" ref="AI578:AI641" si="171">INDEX($AE$2:$AE$6811,MATCH(AH578,$A$2:$A$6811,0))</f>
        <v>14413</v>
      </c>
      <c r="AJ578">
        <v>1659.48</v>
      </c>
      <c r="AK578" s="2">
        <v>1659.48</v>
      </c>
      <c r="AL578" s="2">
        <f t="shared" si="168"/>
        <v>1659.48</v>
      </c>
      <c r="AM578" s="4"/>
      <c r="AN578" t="e">
        <f>VLOOKUP([1]!Tabelle13[[#This Row],[Vlookup this ID for freight costs]],$AL$2:$AL$6811,2,FALSE)</f>
        <v>#REF!</v>
      </c>
      <c r="AP578">
        <v>36.840000000000003</v>
      </c>
      <c r="AQ578">
        <v>36.840000000000003</v>
      </c>
      <c r="AR578" s="4">
        <v>11</v>
      </c>
      <c r="AS578" s="4">
        <v>12</v>
      </c>
      <c r="AT578" s="4">
        <v>2008</v>
      </c>
      <c r="AU578" s="4">
        <v>11</v>
      </c>
      <c r="AV578" s="4">
        <v>12</v>
      </c>
      <c r="AW578" s="4">
        <v>2008</v>
      </c>
      <c r="AX578" t="str">
        <f t="shared" ref="AX578:AX641" si="172">IF(DATE(AW578,AV578,AU578)&lt;=DATE(AT578,AS578,AR578),"No Delay","Delay")</f>
        <v>No Delay</v>
      </c>
      <c r="AY578">
        <f t="shared" ref="AY578:AY641" si="173">IF(_xlfn.DAYS(J578,H578)&gt;0, _xlfn.DAYS(J578,H578),0)</f>
        <v>0</v>
      </c>
    </row>
    <row r="579" spans="1:51" x14ac:dyDescent="0.2">
      <c r="A579" s="3">
        <v>34010</v>
      </c>
      <c r="B579" s="1" t="s">
        <v>175</v>
      </c>
      <c r="C579" s="1" t="s">
        <v>165</v>
      </c>
      <c r="D579" s="1" t="s">
        <v>52</v>
      </c>
      <c r="E579" s="1" t="s">
        <v>53</v>
      </c>
      <c r="F579" s="1" t="s">
        <v>53</v>
      </c>
      <c r="G579" s="13" t="s">
        <v>834</v>
      </c>
      <c r="H579" s="12">
        <v>42150</v>
      </c>
      <c r="I579" s="12" t="s">
        <v>835</v>
      </c>
      <c r="J579" s="12">
        <v>42156</v>
      </c>
      <c r="K579" s="4">
        <v>6587</v>
      </c>
      <c r="L579" s="1" t="s">
        <v>146</v>
      </c>
      <c r="M579" s="1" t="s">
        <v>211</v>
      </c>
      <c r="N579" s="1" t="s">
        <v>415</v>
      </c>
      <c r="O579" s="1" t="s">
        <v>93</v>
      </c>
      <c r="P579">
        <v>30</v>
      </c>
      <c r="Q579">
        <v>1000</v>
      </c>
      <c r="R579">
        <v>18000</v>
      </c>
      <c r="S579">
        <v>18</v>
      </c>
      <c r="T579">
        <v>0.6</v>
      </c>
      <c r="U579">
        <f t="shared" si="169"/>
        <v>18000</v>
      </c>
      <c r="V579">
        <f t="shared" si="170"/>
        <v>30000</v>
      </c>
      <c r="W579" s="1" t="s">
        <v>213</v>
      </c>
      <c r="X579" s="1" t="s">
        <v>1236</v>
      </c>
      <c r="Y579" s="1" t="s">
        <v>161</v>
      </c>
      <c r="Z579" s="3">
        <v>5149</v>
      </c>
      <c r="AA579" s="4">
        <f t="shared" ref="AA579:AA642" si="174">AF579</f>
        <v>132</v>
      </c>
      <c r="AB579" s="4">
        <f t="shared" si="163"/>
        <v>2354.488006</v>
      </c>
      <c r="AC579" s="4">
        <f t="shared" si="164"/>
        <v>132</v>
      </c>
      <c r="AD579" s="4">
        <f t="shared" si="160"/>
        <v>1357.5831172173912</v>
      </c>
      <c r="AE579" s="4">
        <v>132</v>
      </c>
      <c r="AF579" s="4">
        <v>132</v>
      </c>
      <c r="AG579" s="4">
        <f t="shared" si="167"/>
        <v>132</v>
      </c>
      <c r="AI579" t="e">
        <f t="shared" si="171"/>
        <v>#N/A</v>
      </c>
      <c r="AJ579">
        <v>1329.99</v>
      </c>
      <c r="AK579" s="2">
        <v>1329.99</v>
      </c>
      <c r="AL579" s="2">
        <f t="shared" si="168"/>
        <v>1329.99</v>
      </c>
      <c r="AM579" s="4"/>
      <c r="AN579" t="e">
        <f>VLOOKUP([1]!Tabelle13[[#This Row],[Vlookup this ID for freight costs]],$AL$2:$AL$6811,2,FALSE)</f>
        <v>#REF!</v>
      </c>
      <c r="AP579">
        <v>21.19</v>
      </c>
      <c r="AQ579">
        <v>21.19</v>
      </c>
      <c r="AR579" s="4">
        <v>26</v>
      </c>
      <c r="AS579" s="4">
        <v>5</v>
      </c>
      <c r="AT579" s="4">
        <v>2015</v>
      </c>
      <c r="AU579" s="4">
        <v>1</v>
      </c>
      <c r="AV579" s="4">
        <v>6</v>
      </c>
      <c r="AW579" s="4">
        <v>2015</v>
      </c>
      <c r="AX579" t="str">
        <f t="shared" si="172"/>
        <v>Delay</v>
      </c>
      <c r="AY579">
        <f t="shared" si="173"/>
        <v>6</v>
      </c>
    </row>
    <row r="580" spans="1:51" x14ac:dyDescent="0.2">
      <c r="A580" s="3">
        <v>85123</v>
      </c>
      <c r="B580" s="1" t="s">
        <v>175</v>
      </c>
      <c r="C580" s="1" t="s">
        <v>165</v>
      </c>
      <c r="D580" s="1" t="s">
        <v>130</v>
      </c>
      <c r="E580" s="1" t="s">
        <v>53</v>
      </c>
      <c r="F580" s="1" t="s">
        <v>53</v>
      </c>
      <c r="G580" s="13" t="s">
        <v>771</v>
      </c>
      <c r="H580" s="12">
        <v>40359</v>
      </c>
      <c r="I580" s="12" t="s">
        <v>738</v>
      </c>
      <c r="J580" s="12">
        <v>40344</v>
      </c>
      <c r="K580" s="4">
        <v>2526</v>
      </c>
      <c r="L580" s="1" t="s">
        <v>146</v>
      </c>
      <c r="M580" s="1" t="s">
        <v>132</v>
      </c>
      <c r="N580" s="1" t="s">
        <v>265</v>
      </c>
      <c r="O580" s="1" t="s">
        <v>93</v>
      </c>
      <c r="P580">
        <v>60</v>
      </c>
      <c r="Q580">
        <v>2500</v>
      </c>
      <c r="R580">
        <v>6825</v>
      </c>
      <c r="S580">
        <v>2.73</v>
      </c>
      <c r="T580">
        <v>0.05</v>
      </c>
      <c r="U580">
        <f t="shared" si="169"/>
        <v>6825</v>
      </c>
      <c r="V580">
        <f t="shared" si="170"/>
        <v>150000</v>
      </c>
      <c r="W580" s="1" t="s">
        <v>197</v>
      </c>
      <c r="X580" s="1" t="s">
        <v>1236</v>
      </c>
      <c r="Y580" s="1" t="s">
        <v>3082</v>
      </c>
      <c r="Z580" s="3">
        <v>5851</v>
      </c>
      <c r="AA580" s="4">
        <f t="shared" si="174"/>
        <v>132</v>
      </c>
      <c r="AB580" s="4">
        <f t="shared" si="163"/>
        <v>2519.1097060000002</v>
      </c>
      <c r="AC580" s="4">
        <f t="shared" si="164"/>
        <v>132</v>
      </c>
      <c r="AD580" s="4">
        <f t="shared" si="160"/>
        <v>1384.9052944347827</v>
      </c>
      <c r="AE580" s="4">
        <v>132</v>
      </c>
      <c r="AF580" s="4">
        <v>132</v>
      </c>
      <c r="AG580" s="4">
        <f t="shared" si="167"/>
        <v>132</v>
      </c>
      <c r="AI580" t="e">
        <f t="shared" si="171"/>
        <v>#N/A</v>
      </c>
      <c r="AJ580">
        <v>3661.42</v>
      </c>
      <c r="AK580" s="2">
        <v>3661.42</v>
      </c>
      <c r="AL580" s="2">
        <f t="shared" si="168"/>
        <v>3661.42</v>
      </c>
      <c r="AM580" s="4"/>
      <c r="AN580" t="e">
        <f>VLOOKUP([1]!Tabelle13[[#This Row],[Vlookup this ID for freight costs]],$AL$2:$AL$6811,2,FALSE)</f>
        <v>#REF!</v>
      </c>
      <c r="AP580">
        <v>14.71</v>
      </c>
      <c r="AQ580">
        <v>14.71</v>
      </c>
      <c r="AR580" s="4">
        <v>30</v>
      </c>
      <c r="AS580" s="4">
        <v>6</v>
      </c>
      <c r="AT580" s="4">
        <v>2010</v>
      </c>
      <c r="AU580" s="4">
        <v>15</v>
      </c>
      <c r="AV580" s="4">
        <v>6</v>
      </c>
      <c r="AW580" s="4">
        <v>2010</v>
      </c>
      <c r="AX580" t="str">
        <f t="shared" si="172"/>
        <v>No Delay</v>
      </c>
      <c r="AY580">
        <f t="shared" si="173"/>
        <v>0</v>
      </c>
    </row>
    <row r="581" spans="1:51" x14ac:dyDescent="0.2">
      <c r="A581" s="3">
        <v>10780</v>
      </c>
      <c r="B581" s="1" t="s">
        <v>119</v>
      </c>
      <c r="C581" s="1" t="s">
        <v>114</v>
      </c>
      <c r="D581" s="1" t="s">
        <v>130</v>
      </c>
      <c r="E581" s="1" t="s">
        <v>53</v>
      </c>
      <c r="F581" s="1" t="s">
        <v>53</v>
      </c>
      <c r="G581" s="13" t="s">
        <v>669</v>
      </c>
      <c r="H581" s="12">
        <v>39988</v>
      </c>
      <c r="I581" s="12" t="s">
        <v>669</v>
      </c>
      <c r="J581" s="12">
        <v>39988</v>
      </c>
      <c r="K581" s="4">
        <v>1641</v>
      </c>
      <c r="L581" s="1" t="s">
        <v>146</v>
      </c>
      <c r="M581" s="1" t="s">
        <v>132</v>
      </c>
      <c r="N581" s="1" t="s">
        <v>218</v>
      </c>
      <c r="O581" s="1" t="s">
        <v>93</v>
      </c>
      <c r="P581">
        <v>90</v>
      </c>
      <c r="Q581">
        <v>1093</v>
      </c>
      <c r="R581">
        <v>16679.18</v>
      </c>
      <c r="S581">
        <v>15.26</v>
      </c>
      <c r="T581">
        <v>0.17</v>
      </c>
      <c r="U581">
        <f t="shared" si="169"/>
        <v>16679.18</v>
      </c>
      <c r="V581">
        <f t="shared" si="170"/>
        <v>98370</v>
      </c>
      <c r="W581" s="1" t="s">
        <v>155</v>
      </c>
      <c r="X581" s="1" t="s">
        <v>1236</v>
      </c>
      <c r="Y581" s="1" t="s">
        <v>156</v>
      </c>
      <c r="Z581" s="3">
        <v>6648</v>
      </c>
      <c r="AA581" s="4">
        <f t="shared" si="174"/>
        <v>133</v>
      </c>
      <c r="AB581" s="4">
        <f t="shared" si="163"/>
        <v>2364.6945513999999</v>
      </c>
      <c r="AC581" s="4">
        <f t="shared" si="164"/>
        <v>133</v>
      </c>
      <c r="AD581" s="4">
        <f t="shared" si="160"/>
        <v>181</v>
      </c>
      <c r="AE581" s="4">
        <v>133</v>
      </c>
      <c r="AF581" s="4">
        <v>133</v>
      </c>
      <c r="AG581" s="4">
        <f t="shared" si="167"/>
        <v>133</v>
      </c>
      <c r="AH581" s="4">
        <v>82546</v>
      </c>
      <c r="AI581">
        <f t="shared" si="171"/>
        <v>6528</v>
      </c>
      <c r="AJ581">
        <v>1759.21</v>
      </c>
      <c r="AK581" s="2">
        <v>1759.21</v>
      </c>
      <c r="AL581" s="2">
        <f t="shared" si="168"/>
        <v>1759.21</v>
      </c>
      <c r="AM581" s="4"/>
      <c r="AN581" t="e">
        <f>VLOOKUP([1]!Tabelle13[[#This Row],[Vlookup this ID for freight costs]],$AL$2:$AL$6811,2,FALSE)</f>
        <v>#REF!</v>
      </c>
      <c r="AP581">
        <v>32.69</v>
      </c>
      <c r="AQ581">
        <v>32.69</v>
      </c>
      <c r="AR581" s="4">
        <v>24</v>
      </c>
      <c r="AS581" s="4">
        <v>6</v>
      </c>
      <c r="AT581" s="4">
        <v>2009</v>
      </c>
      <c r="AU581" s="4">
        <v>24</v>
      </c>
      <c r="AV581" s="4">
        <v>6</v>
      </c>
      <c r="AW581" s="4">
        <v>2009</v>
      </c>
      <c r="AX581" t="str">
        <f t="shared" si="172"/>
        <v>No Delay</v>
      </c>
      <c r="AY581">
        <f t="shared" si="173"/>
        <v>0</v>
      </c>
    </row>
    <row r="582" spans="1:51" x14ac:dyDescent="0.2">
      <c r="A582" s="3">
        <v>83378</v>
      </c>
      <c r="B582" s="1" t="s">
        <v>175</v>
      </c>
      <c r="C582" s="1" t="s">
        <v>165</v>
      </c>
      <c r="D582" s="1" t="s">
        <v>130</v>
      </c>
      <c r="E582" s="1" t="s">
        <v>53</v>
      </c>
      <c r="F582" s="1" t="s">
        <v>53</v>
      </c>
      <c r="G582" s="13" t="s">
        <v>712</v>
      </c>
      <c r="H582" s="12">
        <v>40147</v>
      </c>
      <c r="I582" s="12" t="s">
        <v>836</v>
      </c>
      <c r="J582" s="12">
        <v>40142</v>
      </c>
      <c r="K582" s="4">
        <v>2033</v>
      </c>
      <c r="L582" s="1" t="s">
        <v>146</v>
      </c>
      <c r="M582" s="1" t="s">
        <v>132</v>
      </c>
      <c r="N582" s="1" t="s">
        <v>196</v>
      </c>
      <c r="O582" s="1" t="s">
        <v>93</v>
      </c>
      <c r="P582">
        <v>60</v>
      </c>
      <c r="Q582">
        <v>1760</v>
      </c>
      <c r="R582">
        <v>12320</v>
      </c>
      <c r="S582">
        <v>7</v>
      </c>
      <c r="T582">
        <v>0.12</v>
      </c>
      <c r="U582">
        <f t="shared" si="169"/>
        <v>12320</v>
      </c>
      <c r="V582">
        <f t="shared" si="170"/>
        <v>105600</v>
      </c>
      <c r="W582" s="1" t="s">
        <v>197</v>
      </c>
      <c r="X582" s="1" t="s">
        <v>1236</v>
      </c>
      <c r="Y582" s="1" t="s">
        <v>3082</v>
      </c>
      <c r="Z582" s="3">
        <v>5851</v>
      </c>
      <c r="AA582" s="4">
        <f t="shared" si="174"/>
        <v>133</v>
      </c>
      <c r="AB582" s="4">
        <f t="shared" si="163"/>
        <v>2437.896334</v>
      </c>
      <c r="AC582" s="4">
        <f t="shared" si="164"/>
        <v>133</v>
      </c>
      <c r="AD582" s="4">
        <f t="shared" si="160"/>
        <v>897.01554199999998</v>
      </c>
      <c r="AE582" s="4">
        <v>133</v>
      </c>
      <c r="AF582" s="4">
        <v>133</v>
      </c>
      <c r="AG582" s="4">
        <f t="shared" si="167"/>
        <v>133</v>
      </c>
      <c r="AI582" t="e">
        <f t="shared" si="171"/>
        <v>#N/A</v>
      </c>
      <c r="AJ582">
        <v>2450.89</v>
      </c>
      <c r="AK582" s="2">
        <v>2450.89</v>
      </c>
      <c r="AL582" s="2">
        <f t="shared" si="168"/>
        <v>2450.89</v>
      </c>
      <c r="AM582" s="4"/>
      <c r="AN582" t="e">
        <f>VLOOKUP([1]!Tabelle13[[#This Row],[Vlookup this ID for freight costs]],$AL$2:$AL$6811,2,FALSE)</f>
        <v>#REF!</v>
      </c>
      <c r="AP582">
        <v>24.15</v>
      </c>
      <c r="AQ582">
        <v>24.15</v>
      </c>
      <c r="AR582" s="4">
        <v>30</v>
      </c>
      <c r="AS582" s="4">
        <v>11</v>
      </c>
      <c r="AT582" s="4">
        <v>2009</v>
      </c>
      <c r="AU582" s="4">
        <v>25</v>
      </c>
      <c r="AV582" s="4">
        <v>11</v>
      </c>
      <c r="AW582" s="4">
        <v>2009</v>
      </c>
      <c r="AX582" t="str">
        <f t="shared" si="172"/>
        <v>No Delay</v>
      </c>
      <c r="AY582">
        <f t="shared" si="173"/>
        <v>0</v>
      </c>
    </row>
    <row r="583" spans="1:51" x14ac:dyDescent="0.2">
      <c r="A583" s="3">
        <v>84039</v>
      </c>
      <c r="B583" s="1" t="s">
        <v>215</v>
      </c>
      <c r="C583" s="1" t="s">
        <v>89</v>
      </c>
      <c r="D583" s="1" t="s">
        <v>130</v>
      </c>
      <c r="E583" s="1" t="s">
        <v>53</v>
      </c>
      <c r="F583" s="1" t="s">
        <v>53</v>
      </c>
      <c r="G583" s="13" t="s">
        <v>837</v>
      </c>
      <c r="H583" s="12">
        <v>40451</v>
      </c>
      <c r="I583" s="12" t="s">
        <v>838</v>
      </c>
      <c r="J583" s="12">
        <v>40427</v>
      </c>
      <c r="K583" s="4">
        <v>2740</v>
      </c>
      <c r="L583" s="1" t="s">
        <v>146</v>
      </c>
      <c r="M583" s="1" t="s">
        <v>132</v>
      </c>
      <c r="N583" s="1" t="s">
        <v>563</v>
      </c>
      <c r="O583" s="1" t="s">
        <v>93</v>
      </c>
      <c r="P583">
        <v>60</v>
      </c>
      <c r="Q583">
        <v>632</v>
      </c>
      <c r="R583">
        <v>9796</v>
      </c>
      <c r="S583">
        <v>15.5</v>
      </c>
      <c r="T583">
        <v>0.26</v>
      </c>
      <c r="U583">
        <f t="shared" si="169"/>
        <v>9796</v>
      </c>
      <c r="V583">
        <f t="shared" si="170"/>
        <v>37920</v>
      </c>
      <c r="W583" s="1" t="s">
        <v>155</v>
      </c>
      <c r="X583" s="1" t="s">
        <v>1236</v>
      </c>
      <c r="Y583" s="1" t="s">
        <v>156</v>
      </c>
      <c r="Z583" s="3">
        <v>9211</v>
      </c>
      <c r="AA583" s="4">
        <f t="shared" si="174"/>
        <v>134</v>
      </c>
      <c r="AB583" s="4">
        <f t="shared" si="163"/>
        <v>2314.1008155999998</v>
      </c>
      <c r="AC583" s="4">
        <f t="shared" si="164"/>
        <v>134</v>
      </c>
      <c r="AD583" s="4">
        <f t="shared" si="160"/>
        <v>801.13603650000005</v>
      </c>
      <c r="AE583" s="4">
        <v>134</v>
      </c>
      <c r="AF583" s="4">
        <v>134</v>
      </c>
      <c r="AG583" s="4">
        <f t="shared" si="167"/>
        <v>134</v>
      </c>
      <c r="AI583" t="e">
        <f t="shared" si="171"/>
        <v>#N/A</v>
      </c>
      <c r="AJ583">
        <v>8815.65</v>
      </c>
      <c r="AK583" s="2">
        <v>8815.65</v>
      </c>
      <c r="AL583" s="2">
        <f t="shared" si="168"/>
        <v>8815.65</v>
      </c>
      <c r="AM583" s="4"/>
      <c r="AN583" t="e">
        <f>VLOOKUP([1]!Tabelle13[[#This Row],[Vlookup this ID for freight costs]],$AL$2:$AL$6811,2,FALSE)</f>
        <v>#REF!</v>
      </c>
      <c r="AP583">
        <v>21.12</v>
      </c>
      <c r="AQ583">
        <v>21.12</v>
      </c>
      <c r="AR583" s="4">
        <v>30</v>
      </c>
      <c r="AS583" s="4">
        <v>9</v>
      </c>
      <c r="AT583" s="4">
        <v>2010</v>
      </c>
      <c r="AU583" s="4">
        <v>6</v>
      </c>
      <c r="AV583" s="4">
        <v>9</v>
      </c>
      <c r="AW583" s="4">
        <v>2010</v>
      </c>
      <c r="AX583" t="str">
        <f t="shared" si="172"/>
        <v>No Delay</v>
      </c>
      <c r="AY583">
        <f t="shared" si="173"/>
        <v>0</v>
      </c>
    </row>
    <row r="584" spans="1:51" x14ac:dyDescent="0.2">
      <c r="A584" s="3">
        <v>1279</v>
      </c>
      <c r="B584" s="1" t="s">
        <v>72</v>
      </c>
      <c r="C584" s="1" t="s">
        <v>73</v>
      </c>
      <c r="D584" s="1" t="s">
        <v>74</v>
      </c>
      <c r="E584" s="1" t="s">
        <v>53</v>
      </c>
      <c r="F584" s="1" t="s">
        <v>53</v>
      </c>
      <c r="G584" s="13" t="s">
        <v>839</v>
      </c>
      <c r="H584" s="12">
        <v>39028</v>
      </c>
      <c r="I584" s="12" t="s">
        <v>839</v>
      </c>
      <c r="J584" s="12">
        <v>39028</v>
      </c>
      <c r="K584" s="4">
        <v>24</v>
      </c>
      <c r="L584" s="1" t="s">
        <v>146</v>
      </c>
      <c r="M584" s="1" t="s">
        <v>580</v>
      </c>
      <c r="N584" s="1" t="s">
        <v>840</v>
      </c>
      <c r="O584" s="1" t="s">
        <v>551</v>
      </c>
      <c r="P584">
        <v>180</v>
      </c>
      <c r="Q584">
        <v>260</v>
      </c>
      <c r="R584">
        <v>11096.8</v>
      </c>
      <c r="S584">
        <v>42.68</v>
      </c>
      <c r="T584">
        <v>0.24</v>
      </c>
      <c r="U584">
        <f t="shared" si="169"/>
        <v>11096.8</v>
      </c>
      <c r="V584">
        <f t="shared" si="170"/>
        <v>46800</v>
      </c>
      <c r="W584" s="1" t="s">
        <v>841</v>
      </c>
      <c r="X584" s="1" t="s">
        <v>71</v>
      </c>
      <c r="Y584" s="1" t="s">
        <v>71</v>
      </c>
      <c r="Z584" s="3">
        <v>14598</v>
      </c>
      <c r="AA584" s="4">
        <f t="shared" si="174"/>
        <v>135</v>
      </c>
      <c r="AB584" s="4">
        <f t="shared" si="163"/>
        <v>2273.2746339999999</v>
      </c>
      <c r="AC584" s="4">
        <f t="shared" si="164"/>
        <v>135</v>
      </c>
      <c r="AD584" s="4">
        <f t="shared" si="160"/>
        <v>144</v>
      </c>
      <c r="AE584" s="4">
        <v>135</v>
      </c>
      <c r="AF584" s="4">
        <v>135</v>
      </c>
      <c r="AG584" s="4">
        <f t="shared" si="167"/>
        <v>135</v>
      </c>
      <c r="AH584" s="4">
        <v>11117</v>
      </c>
      <c r="AI584">
        <f t="shared" si="171"/>
        <v>1015</v>
      </c>
      <c r="AJ584" t="s">
        <v>81</v>
      </c>
      <c r="AK584" s="2"/>
      <c r="AL584" s="2" t="str">
        <f t="shared" si="168"/>
        <v>Freight Included in Commodity Cost</v>
      </c>
      <c r="AM584" s="4"/>
      <c r="AN584" t="e">
        <f>VLOOKUP([1]!Tabelle13[[#This Row],[Vlookup this ID for freight costs]],$AL$2:$AL$6811,2,FALSE)</f>
        <v>#REF!</v>
      </c>
      <c r="AP584">
        <v>0</v>
      </c>
      <c r="AR584" s="4">
        <v>7</v>
      </c>
      <c r="AS584" s="4">
        <v>11</v>
      </c>
      <c r="AT584" s="4">
        <v>2006</v>
      </c>
      <c r="AU584" s="4">
        <v>7</v>
      </c>
      <c r="AV584" s="4">
        <v>11</v>
      </c>
      <c r="AW584" s="4">
        <v>2006</v>
      </c>
      <c r="AX584" t="str">
        <f t="shared" si="172"/>
        <v>No Delay</v>
      </c>
      <c r="AY584">
        <f t="shared" si="173"/>
        <v>0</v>
      </c>
    </row>
    <row r="585" spans="1:51" x14ac:dyDescent="0.2">
      <c r="A585" s="3">
        <v>27026</v>
      </c>
      <c r="B585" s="1" t="s">
        <v>168</v>
      </c>
      <c r="C585" s="1" t="s">
        <v>150</v>
      </c>
      <c r="D585" s="1" t="s">
        <v>100</v>
      </c>
      <c r="E585" s="1" t="s">
        <v>53</v>
      </c>
      <c r="F585" s="1" t="s">
        <v>53</v>
      </c>
      <c r="G585" s="13" t="s">
        <v>555</v>
      </c>
      <c r="H585" s="12">
        <v>40378</v>
      </c>
      <c r="I585" s="12" t="s">
        <v>842</v>
      </c>
      <c r="J585" s="12">
        <v>40388</v>
      </c>
      <c r="K585" s="4">
        <v>2649</v>
      </c>
      <c r="L585" s="1" t="s">
        <v>146</v>
      </c>
      <c r="M585" s="1" t="s">
        <v>672</v>
      </c>
      <c r="N585" s="1" t="s">
        <v>302</v>
      </c>
      <c r="O585" s="1" t="s">
        <v>93</v>
      </c>
      <c r="P585">
        <v>30</v>
      </c>
      <c r="Q585">
        <v>2016</v>
      </c>
      <c r="R585">
        <v>15765.12</v>
      </c>
      <c r="S585">
        <v>7.82</v>
      </c>
      <c r="T585">
        <v>0.26</v>
      </c>
      <c r="U585">
        <f t="shared" si="169"/>
        <v>15765.12</v>
      </c>
      <c r="V585">
        <f t="shared" si="170"/>
        <v>60480</v>
      </c>
      <c r="W585" s="1" t="s">
        <v>204</v>
      </c>
      <c r="X585" s="1" t="s">
        <v>1236</v>
      </c>
      <c r="Y585" s="1" t="s">
        <v>205</v>
      </c>
      <c r="Z585" s="3">
        <v>7569</v>
      </c>
      <c r="AA585" s="4">
        <f t="shared" si="174"/>
        <v>136</v>
      </c>
      <c r="AB585" s="4">
        <f t="shared" si="163"/>
        <v>2465.9917707999998</v>
      </c>
      <c r="AC585" s="4">
        <f t="shared" si="164"/>
        <v>136</v>
      </c>
      <c r="AD585" s="4">
        <f t="shared" si="160"/>
        <v>5186.5</v>
      </c>
      <c r="AE585" s="4">
        <v>136</v>
      </c>
      <c r="AF585" s="4">
        <v>136</v>
      </c>
      <c r="AG585" s="4">
        <f t="shared" si="167"/>
        <v>136</v>
      </c>
      <c r="AI585" t="e">
        <f t="shared" si="171"/>
        <v>#N/A</v>
      </c>
      <c r="AJ585">
        <v>1881.24</v>
      </c>
      <c r="AK585" s="2">
        <v>1881.24</v>
      </c>
      <c r="AL585" s="2">
        <f t="shared" si="168"/>
        <v>1881.24</v>
      </c>
      <c r="AM585" s="4"/>
      <c r="AN585" t="e">
        <f>VLOOKUP([1]!Tabelle13[[#This Row],[Vlookup this ID for freight costs]],$AL$2:$AL$6811,2,FALSE)</f>
        <v>#REF!</v>
      </c>
      <c r="AP585">
        <v>33.99</v>
      </c>
      <c r="AQ585">
        <v>33.99</v>
      </c>
      <c r="AR585" s="4">
        <v>19</v>
      </c>
      <c r="AS585" s="4">
        <v>7</v>
      </c>
      <c r="AT585" s="4">
        <v>2010</v>
      </c>
      <c r="AU585" s="4">
        <v>29</v>
      </c>
      <c r="AV585" s="4">
        <v>7</v>
      </c>
      <c r="AW585" s="4">
        <v>2010</v>
      </c>
      <c r="AX585" t="str">
        <f t="shared" si="172"/>
        <v>Delay</v>
      </c>
      <c r="AY585">
        <f t="shared" si="173"/>
        <v>10</v>
      </c>
    </row>
    <row r="586" spans="1:51" x14ac:dyDescent="0.2">
      <c r="A586" s="3">
        <v>47212</v>
      </c>
      <c r="B586" s="1" t="s">
        <v>175</v>
      </c>
      <c r="C586" s="1" t="s">
        <v>165</v>
      </c>
      <c r="D586" s="1" t="s">
        <v>266</v>
      </c>
      <c r="E586" s="1" t="s">
        <v>53</v>
      </c>
      <c r="F586" s="1" t="s">
        <v>53</v>
      </c>
      <c r="G586" s="13" t="s">
        <v>843</v>
      </c>
      <c r="H586" s="12">
        <v>41957</v>
      </c>
      <c r="I586" s="12" t="s">
        <v>844</v>
      </c>
      <c r="J586" s="12">
        <v>41959</v>
      </c>
      <c r="K586" s="4">
        <v>6133</v>
      </c>
      <c r="L586" s="1" t="s">
        <v>146</v>
      </c>
      <c r="M586" s="1" t="s">
        <v>423</v>
      </c>
      <c r="N586" s="1" t="s">
        <v>550</v>
      </c>
      <c r="O586" s="1" t="s">
        <v>551</v>
      </c>
      <c r="P586">
        <v>300</v>
      </c>
      <c r="Q586">
        <v>80</v>
      </c>
      <c r="R586">
        <v>2465.6</v>
      </c>
      <c r="S586">
        <v>30.82</v>
      </c>
      <c r="T586">
        <v>0.1</v>
      </c>
      <c r="U586">
        <f t="shared" si="169"/>
        <v>2465.6</v>
      </c>
      <c r="V586">
        <f t="shared" si="170"/>
        <v>24000</v>
      </c>
      <c r="W586" s="1" t="s">
        <v>552</v>
      </c>
      <c r="X586" s="1" t="s">
        <v>361</v>
      </c>
      <c r="Y586" s="1" t="s">
        <v>361</v>
      </c>
      <c r="Z586" s="3">
        <v>6477</v>
      </c>
      <c r="AA586" s="4">
        <f t="shared" si="174"/>
        <v>136</v>
      </c>
      <c r="AB586" s="4">
        <f t="shared" si="163"/>
        <v>2253.5200300000001</v>
      </c>
      <c r="AC586" s="4">
        <f t="shared" si="164"/>
        <v>136</v>
      </c>
      <c r="AD586" s="4">
        <f t="shared" si="160"/>
        <v>1122.3174240000001</v>
      </c>
      <c r="AE586" s="4">
        <v>136</v>
      </c>
      <c r="AF586" s="4">
        <v>136</v>
      </c>
      <c r="AG586" s="4">
        <f t="shared" si="167"/>
        <v>136</v>
      </c>
      <c r="AI586" t="e">
        <f t="shared" si="171"/>
        <v>#N/A</v>
      </c>
      <c r="AJ586">
        <v>2077.87</v>
      </c>
      <c r="AK586" s="2">
        <v>2077.87</v>
      </c>
      <c r="AL586" s="2">
        <f t="shared" si="168"/>
        <v>2077.87</v>
      </c>
      <c r="AM586" s="4"/>
      <c r="AN586" t="e">
        <f>VLOOKUP([1]!Tabelle13[[#This Row],[Vlookup this ID for freight costs]],$AL$2:$AL$6811,2,FALSE)</f>
        <v>#REF!</v>
      </c>
      <c r="AP586">
        <v>2.5299999999999998</v>
      </c>
      <c r="AQ586">
        <v>2.5299999999999998</v>
      </c>
      <c r="AR586" s="4">
        <v>14</v>
      </c>
      <c r="AS586" s="4">
        <v>11</v>
      </c>
      <c r="AT586" s="4">
        <v>2014</v>
      </c>
      <c r="AU586" s="4">
        <v>16</v>
      </c>
      <c r="AV586" s="4">
        <v>11</v>
      </c>
      <c r="AW586" s="4">
        <v>2014</v>
      </c>
      <c r="AX586" t="str">
        <f t="shared" si="172"/>
        <v>Delay</v>
      </c>
      <c r="AY586">
        <f t="shared" si="173"/>
        <v>2</v>
      </c>
    </row>
    <row r="587" spans="1:51" x14ac:dyDescent="0.2">
      <c r="A587" s="3">
        <v>20761</v>
      </c>
      <c r="B587" s="1" t="s">
        <v>175</v>
      </c>
      <c r="C587" s="1" t="s">
        <v>165</v>
      </c>
      <c r="D587" s="1" t="s">
        <v>74</v>
      </c>
      <c r="E587" s="1" t="s">
        <v>53</v>
      </c>
      <c r="F587" s="1" t="s">
        <v>53</v>
      </c>
      <c r="G587" s="13" t="s">
        <v>845</v>
      </c>
      <c r="H587" s="12">
        <v>41940</v>
      </c>
      <c r="I587" s="12" t="s">
        <v>845</v>
      </c>
      <c r="J587" s="12">
        <v>41940</v>
      </c>
      <c r="K587" s="4">
        <v>6035</v>
      </c>
      <c r="L587" s="1" t="s">
        <v>146</v>
      </c>
      <c r="M587" s="1" t="s">
        <v>248</v>
      </c>
      <c r="N587" s="1" t="s">
        <v>249</v>
      </c>
      <c r="O587" s="1" t="s">
        <v>250</v>
      </c>
      <c r="P587">
        <v>60</v>
      </c>
      <c r="Q587">
        <v>1299</v>
      </c>
      <c r="R587">
        <v>72094.5</v>
      </c>
      <c r="S587">
        <v>55.5</v>
      </c>
      <c r="T587">
        <v>0.92</v>
      </c>
      <c r="U587">
        <f t="shared" si="169"/>
        <v>72094.5</v>
      </c>
      <c r="V587">
        <f t="shared" si="170"/>
        <v>77940</v>
      </c>
      <c r="W587" s="1" t="s">
        <v>251</v>
      </c>
      <c r="X587" s="1" t="s">
        <v>252</v>
      </c>
      <c r="Y587" s="1" t="s">
        <v>252</v>
      </c>
      <c r="Z587" s="3">
        <v>9597</v>
      </c>
      <c r="AA587" s="4">
        <f t="shared" si="174"/>
        <v>137</v>
      </c>
      <c r="AB587" s="4">
        <f t="shared" si="163"/>
        <v>2387.3025981999999</v>
      </c>
      <c r="AC587" s="4">
        <f t="shared" si="164"/>
        <v>137</v>
      </c>
      <c r="AD587" s="4">
        <f t="shared" si="160"/>
        <v>2500.5540324444446</v>
      </c>
      <c r="AE587" s="4">
        <v>137</v>
      </c>
      <c r="AF587" s="4">
        <v>137</v>
      </c>
      <c r="AG587" s="4">
        <f t="shared" si="167"/>
        <v>137</v>
      </c>
      <c r="AI587" t="e">
        <f t="shared" si="171"/>
        <v>#N/A</v>
      </c>
      <c r="AJ587">
        <v>309.95</v>
      </c>
      <c r="AK587" s="2">
        <v>309.95</v>
      </c>
      <c r="AL587" s="2">
        <f t="shared" si="168"/>
        <v>309.95</v>
      </c>
      <c r="AM587" s="4"/>
      <c r="AN587" t="e">
        <f>VLOOKUP([1]!Tabelle13[[#This Row],[Vlookup this ID for freight costs]],$AL$2:$AL$6811,2,FALSE)</f>
        <v>#REF!</v>
      </c>
      <c r="AP587">
        <v>74.11</v>
      </c>
      <c r="AQ587">
        <v>74.11</v>
      </c>
      <c r="AR587" s="4">
        <v>28</v>
      </c>
      <c r="AS587" s="4">
        <v>10</v>
      </c>
      <c r="AT587" s="4">
        <v>2014</v>
      </c>
      <c r="AU587" s="4">
        <v>28</v>
      </c>
      <c r="AV587" s="4">
        <v>10</v>
      </c>
      <c r="AW587" s="4">
        <v>2014</v>
      </c>
      <c r="AX587" t="str">
        <f t="shared" si="172"/>
        <v>No Delay</v>
      </c>
      <c r="AY587">
        <f t="shared" si="173"/>
        <v>0</v>
      </c>
    </row>
    <row r="588" spans="1:51" x14ac:dyDescent="0.2">
      <c r="A588" s="3">
        <v>83050</v>
      </c>
      <c r="B588" s="1" t="s">
        <v>175</v>
      </c>
      <c r="C588" s="1" t="s">
        <v>165</v>
      </c>
      <c r="D588" s="1" t="s">
        <v>130</v>
      </c>
      <c r="E588" s="1" t="s">
        <v>53</v>
      </c>
      <c r="F588" s="1" t="s">
        <v>53</v>
      </c>
      <c r="G588" s="13" t="s">
        <v>846</v>
      </c>
      <c r="H588" s="12">
        <v>41110</v>
      </c>
      <c r="I588" s="12" t="s">
        <v>847</v>
      </c>
      <c r="J588" s="12">
        <v>41103</v>
      </c>
      <c r="K588" s="4">
        <v>4030</v>
      </c>
      <c r="L588" s="1" t="s">
        <v>146</v>
      </c>
      <c r="M588" s="1" t="s">
        <v>132</v>
      </c>
      <c r="N588" s="1" t="s">
        <v>302</v>
      </c>
      <c r="O588" s="1" t="s">
        <v>93</v>
      </c>
      <c r="P588">
        <v>30</v>
      </c>
      <c r="Q588">
        <v>1685</v>
      </c>
      <c r="R588">
        <v>9267.5</v>
      </c>
      <c r="S588">
        <v>5.5</v>
      </c>
      <c r="T588">
        <v>0.18</v>
      </c>
      <c r="U588">
        <f t="shared" si="169"/>
        <v>9267.5</v>
      </c>
      <c r="V588">
        <f t="shared" si="170"/>
        <v>50550</v>
      </c>
      <c r="W588" s="1" t="s">
        <v>155</v>
      </c>
      <c r="X588" s="1" t="s">
        <v>1236</v>
      </c>
      <c r="Y588" s="1" t="s">
        <v>156</v>
      </c>
      <c r="Z588" s="3">
        <v>5457</v>
      </c>
      <c r="AA588" s="4">
        <f t="shared" si="174"/>
        <v>137</v>
      </c>
      <c r="AB588" s="4">
        <f t="shared" ref="AB588:AB621" si="175" xml:space="preserve"> 2244.740206  + 0.1097478*Q588</f>
        <v>2429.6652490000001</v>
      </c>
      <c r="AC588" s="4">
        <f t="shared" ref="AC588:AC621" si="176">AF588</f>
        <v>137</v>
      </c>
      <c r="AD588" s="4">
        <f t="shared" si="160"/>
        <v>225.33333333333334</v>
      </c>
      <c r="AE588" s="4">
        <v>137</v>
      </c>
      <c r="AF588" s="4">
        <v>137</v>
      </c>
      <c r="AG588" s="4">
        <f t="shared" si="167"/>
        <v>137</v>
      </c>
      <c r="AI588" t="e">
        <f t="shared" si="171"/>
        <v>#N/A</v>
      </c>
      <c r="AJ588">
        <v>1834.79</v>
      </c>
      <c r="AK588" s="2">
        <v>1834.79</v>
      </c>
      <c r="AL588" s="2">
        <f t="shared" si="168"/>
        <v>1834.79</v>
      </c>
      <c r="AM588" s="4"/>
      <c r="AN588" t="e">
        <f>VLOOKUP([1]!Tabelle13[[#This Row],[Vlookup this ID for freight costs]],$AL$2:$AL$6811,2,FALSE)</f>
        <v>#REF!</v>
      </c>
      <c r="AP588">
        <v>12.99</v>
      </c>
      <c r="AQ588">
        <v>12.99</v>
      </c>
      <c r="AR588" s="4">
        <v>20</v>
      </c>
      <c r="AS588" s="4">
        <v>7</v>
      </c>
      <c r="AT588" s="4">
        <v>2012</v>
      </c>
      <c r="AU588" s="4">
        <v>13</v>
      </c>
      <c r="AV588" s="4">
        <v>7</v>
      </c>
      <c r="AW588" s="4">
        <v>2012</v>
      </c>
      <c r="AX588" t="str">
        <f t="shared" si="172"/>
        <v>No Delay</v>
      </c>
      <c r="AY588">
        <f t="shared" si="173"/>
        <v>0</v>
      </c>
    </row>
    <row r="589" spans="1:51" x14ac:dyDescent="0.2">
      <c r="A589" s="3">
        <v>12059</v>
      </c>
      <c r="B589" s="1" t="s">
        <v>133</v>
      </c>
      <c r="C589" s="1" t="s">
        <v>51</v>
      </c>
      <c r="D589" s="1" t="s">
        <v>130</v>
      </c>
      <c r="E589" s="1" t="s">
        <v>53</v>
      </c>
      <c r="F589" s="1" t="s">
        <v>53</v>
      </c>
      <c r="G589" s="13" t="s">
        <v>848</v>
      </c>
      <c r="H589" s="12">
        <v>39267</v>
      </c>
      <c r="I589" s="12" t="s">
        <v>848</v>
      </c>
      <c r="J589" s="12">
        <v>39267</v>
      </c>
      <c r="K589" s="4">
        <v>234</v>
      </c>
      <c r="L589" s="1" t="s">
        <v>146</v>
      </c>
      <c r="M589" s="1" t="s">
        <v>132</v>
      </c>
      <c r="N589" s="1" t="s">
        <v>849</v>
      </c>
      <c r="O589" s="1" t="s">
        <v>850</v>
      </c>
      <c r="P589">
        <v>60</v>
      </c>
      <c r="Q589">
        <v>1019</v>
      </c>
      <c r="R589">
        <v>71330</v>
      </c>
      <c r="S589">
        <v>70</v>
      </c>
      <c r="T589">
        <v>1.17</v>
      </c>
      <c r="U589">
        <f t="shared" si="169"/>
        <v>71330</v>
      </c>
      <c r="V589">
        <f t="shared" si="170"/>
        <v>61140</v>
      </c>
      <c r="W589" s="1" t="s">
        <v>851</v>
      </c>
      <c r="X589" s="1" t="s">
        <v>361</v>
      </c>
      <c r="Y589" s="1" t="s">
        <v>361</v>
      </c>
      <c r="Z589" s="3">
        <v>8559</v>
      </c>
      <c r="AA589" s="4">
        <f t="shared" si="174"/>
        <v>138</v>
      </c>
      <c r="AB589" s="4">
        <f t="shared" si="175"/>
        <v>2356.5732142000002</v>
      </c>
      <c r="AC589" s="4">
        <f t="shared" si="176"/>
        <v>138</v>
      </c>
      <c r="AD589" s="4">
        <f t="shared" si="160"/>
        <v>3708.0239605000002</v>
      </c>
      <c r="AE589" s="4">
        <v>138</v>
      </c>
      <c r="AF589" s="4">
        <v>138</v>
      </c>
      <c r="AG589" s="4">
        <f t="shared" si="167"/>
        <v>138</v>
      </c>
      <c r="AH589" s="4">
        <v>85009</v>
      </c>
      <c r="AI589">
        <f t="shared" si="171"/>
        <v>34119</v>
      </c>
      <c r="AJ589">
        <v>439.17</v>
      </c>
      <c r="AK589" s="2">
        <v>439.17</v>
      </c>
      <c r="AL589" s="2">
        <f t="shared" si="168"/>
        <v>439.17</v>
      </c>
      <c r="AM589" s="4"/>
      <c r="AN589" t="e">
        <f>VLOOKUP([1]!Tabelle13[[#This Row],[Vlookup this ID for freight costs]],$AL$2:$AL$6811,2,FALSE)</f>
        <v>#REF!</v>
      </c>
      <c r="AP589">
        <v>0</v>
      </c>
      <c r="AR589" s="4">
        <v>4</v>
      </c>
      <c r="AS589" s="4">
        <v>7</v>
      </c>
      <c r="AT589" s="4">
        <v>2007</v>
      </c>
      <c r="AU589" s="4">
        <v>4</v>
      </c>
      <c r="AV589" s="4">
        <v>7</v>
      </c>
      <c r="AW589" s="4">
        <v>2007</v>
      </c>
      <c r="AX589" t="str">
        <f t="shared" si="172"/>
        <v>No Delay</v>
      </c>
      <c r="AY589">
        <f t="shared" si="173"/>
        <v>0</v>
      </c>
    </row>
    <row r="590" spans="1:51" x14ac:dyDescent="0.2">
      <c r="A590" s="3">
        <v>82398</v>
      </c>
      <c r="B590" s="1" t="s">
        <v>175</v>
      </c>
      <c r="C590" s="1" t="s">
        <v>165</v>
      </c>
      <c r="D590" s="1" t="s">
        <v>130</v>
      </c>
      <c r="E590" s="1" t="s">
        <v>53</v>
      </c>
      <c r="F590" s="1" t="s">
        <v>53</v>
      </c>
      <c r="G590" s="13" t="s">
        <v>761</v>
      </c>
      <c r="H590" s="12">
        <v>40850</v>
      </c>
      <c r="I590" s="12" t="s">
        <v>852</v>
      </c>
      <c r="J590" s="12">
        <v>40776</v>
      </c>
      <c r="K590" s="4">
        <v>3373</v>
      </c>
      <c r="L590" s="1" t="s">
        <v>146</v>
      </c>
      <c r="M590" s="1" t="s">
        <v>132</v>
      </c>
      <c r="N590" s="1" t="s">
        <v>302</v>
      </c>
      <c r="O590" s="1" t="s">
        <v>93</v>
      </c>
      <c r="P590">
        <v>30</v>
      </c>
      <c r="Q590">
        <v>2447</v>
      </c>
      <c r="R590">
        <v>15709.74</v>
      </c>
      <c r="S590">
        <v>6.42</v>
      </c>
      <c r="T590">
        <v>0.21</v>
      </c>
      <c r="U590">
        <f t="shared" si="169"/>
        <v>15709.74</v>
      </c>
      <c r="V590">
        <f t="shared" si="170"/>
        <v>73410</v>
      </c>
      <c r="W590" s="1" t="s">
        <v>160</v>
      </c>
      <c r="X590" s="1" t="s">
        <v>1236</v>
      </c>
      <c r="Y590" s="1" t="s">
        <v>161</v>
      </c>
      <c r="Z590" s="3">
        <v>5149</v>
      </c>
      <c r="AA590" s="4">
        <f t="shared" si="174"/>
        <v>138</v>
      </c>
      <c r="AB590" s="4">
        <f t="shared" si="175"/>
        <v>2513.2930726</v>
      </c>
      <c r="AC590" s="4">
        <f t="shared" si="176"/>
        <v>138</v>
      </c>
      <c r="AD590" s="4">
        <f t="shared" si="160"/>
        <v>186.66666666666666</v>
      </c>
      <c r="AE590" s="4">
        <v>138</v>
      </c>
      <c r="AF590" s="4">
        <v>138</v>
      </c>
      <c r="AG590" s="4">
        <f t="shared" si="167"/>
        <v>138</v>
      </c>
      <c r="AI590" t="e">
        <f t="shared" si="171"/>
        <v>#N/A</v>
      </c>
      <c r="AJ590">
        <v>1812.94</v>
      </c>
      <c r="AK590" s="2">
        <v>1812.94</v>
      </c>
      <c r="AL590" s="2">
        <f t="shared" si="168"/>
        <v>1812.94</v>
      </c>
      <c r="AM590" s="4"/>
      <c r="AN590" t="e">
        <f>VLOOKUP([1]!Tabelle13[[#This Row],[Vlookup this ID for freight costs]],$AL$2:$AL$6811,2,FALSE)</f>
        <v>#REF!</v>
      </c>
      <c r="AP590">
        <v>25.92</v>
      </c>
      <c r="AQ590">
        <v>25.92</v>
      </c>
      <c r="AR590" s="4">
        <v>3</v>
      </c>
      <c r="AS590" s="4">
        <v>11</v>
      </c>
      <c r="AT590" s="4">
        <v>2011</v>
      </c>
      <c r="AU590" s="4">
        <v>21</v>
      </c>
      <c r="AV590" s="4">
        <v>8</v>
      </c>
      <c r="AW590" s="4">
        <v>2011</v>
      </c>
      <c r="AX590" t="str">
        <f t="shared" si="172"/>
        <v>No Delay</v>
      </c>
      <c r="AY590">
        <f t="shared" si="173"/>
        <v>0</v>
      </c>
    </row>
    <row r="591" spans="1:51" x14ac:dyDescent="0.2">
      <c r="A591" s="3">
        <v>82847</v>
      </c>
      <c r="B591" s="1" t="s">
        <v>215</v>
      </c>
      <c r="C591" s="1" t="s">
        <v>89</v>
      </c>
      <c r="D591" s="1" t="s">
        <v>130</v>
      </c>
      <c r="E591" s="1" t="s">
        <v>53</v>
      </c>
      <c r="F591" s="1" t="s">
        <v>53</v>
      </c>
      <c r="G591" s="13" t="s">
        <v>174</v>
      </c>
      <c r="H591" s="12">
        <v>40143</v>
      </c>
      <c r="I591" s="12" t="s">
        <v>419</v>
      </c>
      <c r="J591" s="12">
        <v>40149</v>
      </c>
      <c r="K591" s="4">
        <v>2050</v>
      </c>
      <c r="L591" s="1" t="s">
        <v>146</v>
      </c>
      <c r="M591" s="1" t="s">
        <v>132</v>
      </c>
      <c r="N591" s="1" t="s">
        <v>265</v>
      </c>
      <c r="O591" s="1" t="s">
        <v>93</v>
      </c>
      <c r="P591">
        <v>60</v>
      </c>
      <c r="Q591">
        <v>1437</v>
      </c>
      <c r="R591">
        <v>4167.3</v>
      </c>
      <c r="S591">
        <v>2.9</v>
      </c>
      <c r="T591">
        <v>0.05</v>
      </c>
      <c r="U591">
        <f t="shared" si="169"/>
        <v>4167.3</v>
      </c>
      <c r="V591">
        <f t="shared" si="170"/>
        <v>86220</v>
      </c>
      <c r="W591" s="1" t="s">
        <v>155</v>
      </c>
      <c r="X591" s="1" t="s">
        <v>1236</v>
      </c>
      <c r="Y591" s="1" t="s">
        <v>156</v>
      </c>
      <c r="Z591" s="3">
        <v>9211</v>
      </c>
      <c r="AA591" s="4">
        <f t="shared" si="174"/>
        <v>138</v>
      </c>
      <c r="AB591" s="4">
        <f t="shared" si="175"/>
        <v>2402.4477945999997</v>
      </c>
      <c r="AC591" s="4">
        <f t="shared" si="176"/>
        <v>138</v>
      </c>
      <c r="AD591" s="4">
        <f t="shared" si="160"/>
        <v>193.5</v>
      </c>
      <c r="AE591" s="4">
        <v>138</v>
      </c>
      <c r="AF591" s="4">
        <v>138</v>
      </c>
      <c r="AG591" s="4">
        <f t="shared" si="167"/>
        <v>138</v>
      </c>
      <c r="AI591" t="e">
        <f t="shared" si="171"/>
        <v>#N/A</v>
      </c>
      <c r="AJ591">
        <v>1211.48</v>
      </c>
      <c r="AK591" s="2">
        <v>1211.48</v>
      </c>
      <c r="AL591" s="2">
        <f t="shared" si="168"/>
        <v>1211.48</v>
      </c>
      <c r="AM591" s="4"/>
      <c r="AN591" t="e">
        <f>VLOOKUP([1]!Tabelle13[[#This Row],[Vlookup this ID for freight costs]],$AL$2:$AL$6811,2,FALSE)</f>
        <v>#REF!</v>
      </c>
      <c r="AP591">
        <v>8.17</v>
      </c>
      <c r="AQ591">
        <v>8.17</v>
      </c>
      <c r="AR591" s="4">
        <v>26</v>
      </c>
      <c r="AS591" s="4">
        <v>11</v>
      </c>
      <c r="AT591" s="4">
        <v>2009</v>
      </c>
      <c r="AU591" s="4">
        <v>2</v>
      </c>
      <c r="AV591" s="4">
        <v>12</v>
      </c>
      <c r="AW591" s="4">
        <v>2009</v>
      </c>
      <c r="AX591" t="str">
        <f t="shared" si="172"/>
        <v>Delay</v>
      </c>
      <c r="AY591">
        <f t="shared" si="173"/>
        <v>6</v>
      </c>
    </row>
    <row r="592" spans="1:51" x14ac:dyDescent="0.2">
      <c r="A592" s="3">
        <v>84067</v>
      </c>
      <c r="B592" s="1" t="s">
        <v>215</v>
      </c>
      <c r="C592" s="1" t="s">
        <v>89</v>
      </c>
      <c r="D592" s="1" t="s">
        <v>130</v>
      </c>
      <c r="E592" s="1" t="s">
        <v>53</v>
      </c>
      <c r="F592" s="1" t="s">
        <v>53</v>
      </c>
      <c r="G592" s="13" t="s">
        <v>853</v>
      </c>
      <c r="H592" s="12">
        <v>40617</v>
      </c>
      <c r="I592" s="12" t="s">
        <v>307</v>
      </c>
      <c r="J592" s="12">
        <v>40631</v>
      </c>
      <c r="K592" s="4">
        <v>3104</v>
      </c>
      <c r="L592" s="1" t="s">
        <v>146</v>
      </c>
      <c r="M592" s="1" t="s">
        <v>132</v>
      </c>
      <c r="N592" s="1" t="s">
        <v>563</v>
      </c>
      <c r="O592" s="1" t="s">
        <v>93</v>
      </c>
      <c r="P592">
        <v>60</v>
      </c>
      <c r="Q592">
        <v>648</v>
      </c>
      <c r="R592">
        <v>10044</v>
      </c>
      <c r="S592">
        <v>15.5</v>
      </c>
      <c r="T592">
        <v>0.26</v>
      </c>
      <c r="U592">
        <f t="shared" si="169"/>
        <v>10044</v>
      </c>
      <c r="V592">
        <f t="shared" si="170"/>
        <v>38880</v>
      </c>
      <c r="W592" s="1" t="s">
        <v>155</v>
      </c>
      <c r="X592" s="1" t="s">
        <v>1236</v>
      </c>
      <c r="Y592" s="1" t="s">
        <v>156</v>
      </c>
      <c r="Z592" s="3">
        <v>9211</v>
      </c>
      <c r="AA592" s="4">
        <f t="shared" si="174"/>
        <v>138</v>
      </c>
      <c r="AB592" s="4">
        <f t="shared" si="175"/>
        <v>2315.8567803999999</v>
      </c>
      <c r="AC592" s="4">
        <f t="shared" si="176"/>
        <v>138</v>
      </c>
      <c r="AD592" s="4">
        <f t="shared" si="160"/>
        <v>88.5</v>
      </c>
      <c r="AE592" s="4">
        <v>138</v>
      </c>
      <c r="AF592" s="4">
        <v>138</v>
      </c>
      <c r="AG592" s="4">
        <f t="shared" si="167"/>
        <v>138</v>
      </c>
      <c r="AI592" t="e">
        <f t="shared" si="171"/>
        <v>#N/A</v>
      </c>
      <c r="AJ592">
        <v>17941.47</v>
      </c>
      <c r="AK592" s="2">
        <v>17941.47</v>
      </c>
      <c r="AL592" s="2">
        <f t="shared" si="168"/>
        <v>17941.47</v>
      </c>
      <c r="AM592" s="4"/>
      <c r="AN592" t="e">
        <f>VLOOKUP([1]!Tabelle13[[#This Row],[Vlookup this ID for freight costs]],$AL$2:$AL$6811,2,FALSE)</f>
        <v>#REF!</v>
      </c>
      <c r="AP592">
        <v>21.65</v>
      </c>
      <c r="AQ592">
        <v>21.65</v>
      </c>
      <c r="AR592" s="4">
        <v>15</v>
      </c>
      <c r="AS592" s="4">
        <v>4</v>
      </c>
      <c r="AT592" s="4">
        <v>2011</v>
      </c>
      <c r="AU592" s="4">
        <v>29</v>
      </c>
      <c r="AV592" s="4">
        <v>4</v>
      </c>
      <c r="AW592" s="4">
        <v>2011</v>
      </c>
      <c r="AX592" t="str">
        <f t="shared" si="172"/>
        <v>Delay</v>
      </c>
      <c r="AY592">
        <f t="shared" si="173"/>
        <v>14</v>
      </c>
    </row>
    <row r="593" spans="1:51" x14ac:dyDescent="0.2">
      <c r="A593" s="3">
        <v>17259</v>
      </c>
      <c r="B593" s="1" t="s">
        <v>140</v>
      </c>
      <c r="C593" s="1" t="s">
        <v>99</v>
      </c>
      <c r="D593" s="1" t="s">
        <v>266</v>
      </c>
      <c r="E593" s="1" t="s">
        <v>53</v>
      </c>
      <c r="F593" s="1" t="s">
        <v>53</v>
      </c>
      <c r="G593" s="13" t="s">
        <v>854</v>
      </c>
      <c r="H593" s="12">
        <v>40721</v>
      </c>
      <c r="I593" s="12" t="s">
        <v>854</v>
      </c>
      <c r="J593" s="12">
        <v>40721</v>
      </c>
      <c r="K593" s="4">
        <v>3275</v>
      </c>
      <c r="L593" s="1" t="s">
        <v>146</v>
      </c>
      <c r="M593" s="1" t="s">
        <v>728</v>
      </c>
      <c r="N593" s="1" t="s">
        <v>188</v>
      </c>
      <c r="O593" s="1" t="s">
        <v>184</v>
      </c>
      <c r="P593">
        <v>30</v>
      </c>
      <c r="Q593">
        <v>2098</v>
      </c>
      <c r="R593">
        <v>38477.32</v>
      </c>
      <c r="S593">
        <v>18.34</v>
      </c>
      <c r="T593">
        <v>0.61</v>
      </c>
      <c r="U593">
        <f t="shared" si="169"/>
        <v>38477.32</v>
      </c>
      <c r="V593">
        <f t="shared" si="170"/>
        <v>62940</v>
      </c>
      <c r="W593" s="1" t="s">
        <v>730</v>
      </c>
      <c r="X593" s="1" t="s">
        <v>244</v>
      </c>
      <c r="Y593" s="1" t="s">
        <v>731</v>
      </c>
      <c r="Z593" s="3">
        <v>5738</v>
      </c>
      <c r="AA593" s="4">
        <f t="shared" si="174"/>
        <v>140</v>
      </c>
      <c r="AB593" s="4">
        <f t="shared" si="175"/>
        <v>2474.9910903999998</v>
      </c>
      <c r="AC593" s="4">
        <f t="shared" si="176"/>
        <v>140</v>
      </c>
      <c r="AD593" s="4">
        <f t="shared" si="160"/>
        <v>1226.8</v>
      </c>
      <c r="AE593" s="4">
        <v>140</v>
      </c>
      <c r="AF593" s="4">
        <v>140</v>
      </c>
      <c r="AG593" s="4">
        <f t="shared" si="167"/>
        <v>140</v>
      </c>
      <c r="AI593" t="e">
        <f t="shared" si="171"/>
        <v>#N/A</v>
      </c>
      <c r="AJ593">
        <v>1870.73</v>
      </c>
      <c r="AK593" s="2">
        <v>1870.73</v>
      </c>
      <c r="AL593" s="2">
        <f t="shared" si="168"/>
        <v>1870.73</v>
      </c>
      <c r="AM593" s="4"/>
      <c r="AN593" t="e">
        <f>VLOOKUP([1]!Tabelle13[[#This Row],[Vlookup this ID for freight costs]],$AL$2:$AL$6811,2,FALSE)</f>
        <v>#REF!</v>
      </c>
      <c r="AP593">
        <v>63.49</v>
      </c>
      <c r="AQ593">
        <v>63.49</v>
      </c>
      <c r="AR593" s="4">
        <v>27</v>
      </c>
      <c r="AS593" s="4">
        <v>6</v>
      </c>
      <c r="AT593" s="4">
        <v>2011</v>
      </c>
      <c r="AU593" s="4">
        <v>27</v>
      </c>
      <c r="AV593" s="4">
        <v>6</v>
      </c>
      <c r="AW593" s="4">
        <v>2011</v>
      </c>
      <c r="AX593" t="str">
        <f t="shared" si="172"/>
        <v>No Delay</v>
      </c>
      <c r="AY593">
        <f t="shared" si="173"/>
        <v>0</v>
      </c>
    </row>
    <row r="594" spans="1:51" x14ac:dyDescent="0.2">
      <c r="A594" s="3">
        <v>54265</v>
      </c>
      <c r="B594" s="1" t="s">
        <v>140</v>
      </c>
      <c r="C594" s="1" t="s">
        <v>99</v>
      </c>
      <c r="D594" s="1" t="s">
        <v>266</v>
      </c>
      <c r="E594" s="1" t="s">
        <v>53</v>
      </c>
      <c r="F594" s="1" t="s">
        <v>53</v>
      </c>
      <c r="G594" s="13" t="s">
        <v>854</v>
      </c>
      <c r="H594" s="12">
        <v>40721</v>
      </c>
      <c r="I594" s="12" t="s">
        <v>854</v>
      </c>
      <c r="J594" s="12">
        <v>40721</v>
      </c>
      <c r="K594" s="4">
        <v>3277</v>
      </c>
      <c r="L594" s="1" t="s">
        <v>146</v>
      </c>
      <c r="M594" s="1" t="s">
        <v>728</v>
      </c>
      <c r="N594" s="1" t="s">
        <v>183</v>
      </c>
      <c r="O594" s="1" t="s">
        <v>184</v>
      </c>
      <c r="P594">
        <v>30</v>
      </c>
      <c r="Q594">
        <v>772</v>
      </c>
      <c r="R594">
        <v>18273.240000000002</v>
      </c>
      <c r="S594">
        <v>23.67</v>
      </c>
      <c r="T594">
        <v>0.79</v>
      </c>
      <c r="U594">
        <f t="shared" si="169"/>
        <v>18273.240000000002</v>
      </c>
      <c r="V594">
        <f t="shared" si="170"/>
        <v>23160</v>
      </c>
      <c r="W594" s="1" t="s">
        <v>730</v>
      </c>
      <c r="X594" s="1" t="s">
        <v>244</v>
      </c>
      <c r="Y594" s="1" t="s">
        <v>731</v>
      </c>
      <c r="Z594" s="3">
        <v>5738</v>
      </c>
      <c r="AA594" s="4">
        <f t="shared" si="174"/>
        <v>140</v>
      </c>
      <c r="AB594" s="4">
        <f t="shared" si="175"/>
        <v>2329.4655075999999</v>
      </c>
      <c r="AC594" s="4">
        <f t="shared" si="176"/>
        <v>140</v>
      </c>
      <c r="AD594" s="4">
        <f t="shared" si="160"/>
        <v>1619.8402925</v>
      </c>
      <c r="AE594" s="3" t="s">
        <v>855</v>
      </c>
      <c r="AF594" s="3">
        <v>140</v>
      </c>
      <c r="AG594" s="4">
        <f>AI594</f>
        <v>140</v>
      </c>
      <c r="AH594" s="4">
        <v>17259</v>
      </c>
      <c r="AI594">
        <f t="shared" si="171"/>
        <v>140</v>
      </c>
      <c r="AJ594" t="s">
        <v>855</v>
      </c>
      <c r="AK594" s="2">
        <v>1870.73</v>
      </c>
      <c r="AL594" s="2">
        <f>AN594</f>
        <v>1870.73</v>
      </c>
      <c r="AM594" s="4">
        <v>17259</v>
      </c>
      <c r="AN594">
        <f>INDEX($AJ$2:$AJ$6811,MATCH(AM594,$A$2:$A$6811,0))</f>
        <v>1870.73</v>
      </c>
      <c r="AP594">
        <v>30.15</v>
      </c>
      <c r="AQ594">
        <v>30.15</v>
      </c>
      <c r="AR594" s="4">
        <v>27</v>
      </c>
      <c r="AS594" s="4">
        <v>6</v>
      </c>
      <c r="AT594" s="4">
        <v>2011</v>
      </c>
      <c r="AU594" s="4">
        <v>27</v>
      </c>
      <c r="AV594" s="4">
        <v>6</v>
      </c>
      <c r="AW594" s="4">
        <v>2011</v>
      </c>
      <c r="AX594" t="str">
        <f t="shared" si="172"/>
        <v>No Delay</v>
      </c>
      <c r="AY594">
        <f t="shared" si="173"/>
        <v>0</v>
      </c>
    </row>
    <row r="595" spans="1:51" x14ac:dyDescent="0.2">
      <c r="A595" s="3">
        <v>81121</v>
      </c>
      <c r="B595" s="1" t="s">
        <v>215</v>
      </c>
      <c r="C595" s="1" t="s">
        <v>89</v>
      </c>
      <c r="D595" s="1" t="s">
        <v>52</v>
      </c>
      <c r="E595" s="1" t="s">
        <v>53</v>
      </c>
      <c r="F595" s="1" t="s">
        <v>53</v>
      </c>
      <c r="G595" s="13" t="s">
        <v>856</v>
      </c>
      <c r="H595" s="12">
        <v>41974</v>
      </c>
      <c r="I595" s="12" t="s">
        <v>856</v>
      </c>
      <c r="J595" s="12">
        <v>41974</v>
      </c>
      <c r="K595" s="4">
        <v>6160</v>
      </c>
      <c r="L595" s="1" t="s">
        <v>146</v>
      </c>
      <c r="M595" s="1" t="s">
        <v>414</v>
      </c>
      <c r="N595" s="1" t="s">
        <v>415</v>
      </c>
      <c r="O595" s="1" t="s">
        <v>93</v>
      </c>
      <c r="P595">
        <v>30</v>
      </c>
      <c r="Q595">
        <v>1000</v>
      </c>
      <c r="R595">
        <v>20000</v>
      </c>
      <c r="S595">
        <v>20</v>
      </c>
      <c r="T595">
        <v>0.67</v>
      </c>
      <c r="U595">
        <f t="shared" si="169"/>
        <v>20000</v>
      </c>
      <c r="V595">
        <f t="shared" si="170"/>
        <v>30000</v>
      </c>
      <c r="W595" s="1" t="s">
        <v>160</v>
      </c>
      <c r="X595" s="1" t="s">
        <v>1236</v>
      </c>
      <c r="Y595" s="1" t="s">
        <v>161</v>
      </c>
      <c r="Z595" s="3">
        <v>8828</v>
      </c>
      <c r="AA595" s="4">
        <f t="shared" si="174"/>
        <v>140</v>
      </c>
      <c r="AB595" s="4">
        <f t="shared" si="175"/>
        <v>2354.488006</v>
      </c>
      <c r="AC595" s="4">
        <f t="shared" si="176"/>
        <v>140</v>
      </c>
      <c r="AD595" s="4">
        <f t="shared" si="160"/>
        <v>1357.5831172173912</v>
      </c>
      <c r="AE595" s="4">
        <v>140</v>
      </c>
      <c r="AF595" s="4">
        <v>140</v>
      </c>
      <c r="AG595" s="4">
        <f>AE595</f>
        <v>140</v>
      </c>
      <c r="AI595" t="e">
        <f t="shared" si="171"/>
        <v>#N/A</v>
      </c>
      <c r="AJ595">
        <v>2782.77</v>
      </c>
      <c r="AK595" s="2">
        <v>2782.77</v>
      </c>
      <c r="AL595" s="2">
        <f>AJ595</f>
        <v>2782.77</v>
      </c>
      <c r="AM595" s="4"/>
      <c r="AN595" t="e">
        <f>VLOOKUP([1]!Tabelle13[[#This Row],[Vlookup this ID for freight costs]],$AL$2:$AL$6811,2,FALSE)</f>
        <v>#REF!</v>
      </c>
      <c r="AP595">
        <v>20.56</v>
      </c>
      <c r="AQ595">
        <v>20.56</v>
      </c>
      <c r="AR595" s="4">
        <v>1</v>
      </c>
      <c r="AS595" s="4">
        <v>12</v>
      </c>
      <c r="AT595" s="4">
        <v>2014</v>
      </c>
      <c r="AU595" s="4">
        <v>1</v>
      </c>
      <c r="AV595" s="4">
        <v>12</v>
      </c>
      <c r="AW595" s="4">
        <v>2014</v>
      </c>
      <c r="AX595" t="str">
        <f t="shared" si="172"/>
        <v>No Delay</v>
      </c>
      <c r="AY595">
        <f t="shared" si="173"/>
        <v>0</v>
      </c>
    </row>
    <row r="596" spans="1:51" x14ac:dyDescent="0.2">
      <c r="A596" s="3">
        <v>82956</v>
      </c>
      <c r="B596" s="1" t="s">
        <v>215</v>
      </c>
      <c r="C596" s="1" t="s">
        <v>89</v>
      </c>
      <c r="D596" s="1" t="s">
        <v>130</v>
      </c>
      <c r="E596" s="1" t="s">
        <v>53</v>
      </c>
      <c r="F596" s="1" t="s">
        <v>53</v>
      </c>
      <c r="G596" s="13" t="s">
        <v>331</v>
      </c>
      <c r="H596" s="12">
        <v>40724</v>
      </c>
      <c r="I596" s="12" t="s">
        <v>332</v>
      </c>
      <c r="J596" s="12">
        <v>40720</v>
      </c>
      <c r="K596" s="4">
        <v>3272</v>
      </c>
      <c r="L596" s="1" t="s">
        <v>146</v>
      </c>
      <c r="M596" s="1" t="s">
        <v>132</v>
      </c>
      <c r="N596" s="1" t="s">
        <v>742</v>
      </c>
      <c r="O596" s="1" t="s">
        <v>93</v>
      </c>
      <c r="P596">
        <v>240</v>
      </c>
      <c r="Q596">
        <v>390</v>
      </c>
      <c r="R596">
        <v>819</v>
      </c>
      <c r="S596">
        <v>2.1</v>
      </c>
      <c r="T596">
        <v>0.01</v>
      </c>
      <c r="U596">
        <f t="shared" si="169"/>
        <v>819</v>
      </c>
      <c r="V596">
        <f t="shared" si="170"/>
        <v>93600</v>
      </c>
      <c r="W596" s="1" t="s">
        <v>155</v>
      </c>
      <c r="X596" s="1" t="s">
        <v>1236</v>
      </c>
      <c r="Y596" s="1" t="s">
        <v>156</v>
      </c>
      <c r="Z596" s="3">
        <v>9211</v>
      </c>
      <c r="AA596" s="4">
        <f t="shared" si="174"/>
        <v>140</v>
      </c>
      <c r="AB596" s="4">
        <f t="shared" si="175"/>
        <v>2287.5418479999998</v>
      </c>
      <c r="AC596" s="4">
        <f t="shared" si="176"/>
        <v>140</v>
      </c>
      <c r="AD596" s="4">
        <f t="shared" si="160"/>
        <v>859.79470025000001</v>
      </c>
      <c r="AE596" s="4">
        <v>140</v>
      </c>
      <c r="AF596" s="4">
        <v>140</v>
      </c>
      <c r="AG596" s="4">
        <f>AE596</f>
        <v>140</v>
      </c>
      <c r="AI596" t="e">
        <f t="shared" si="171"/>
        <v>#N/A</v>
      </c>
      <c r="AJ596">
        <v>2503.33</v>
      </c>
      <c r="AK596" s="2">
        <v>2503.33</v>
      </c>
      <c r="AL596" s="2">
        <f>AJ596</f>
        <v>2503.33</v>
      </c>
      <c r="AM596" s="4"/>
      <c r="AN596" t="e">
        <f>VLOOKUP([1]!Tabelle13[[#This Row],[Vlookup this ID for freight costs]],$AL$2:$AL$6811,2,FALSE)</f>
        <v>#REF!</v>
      </c>
      <c r="AP596">
        <v>1.77</v>
      </c>
      <c r="AQ596">
        <v>1.77</v>
      </c>
      <c r="AR596" s="4">
        <v>30</v>
      </c>
      <c r="AS596" s="4">
        <v>6</v>
      </c>
      <c r="AT596" s="4">
        <v>2011</v>
      </c>
      <c r="AU596" s="4">
        <v>26</v>
      </c>
      <c r="AV596" s="4">
        <v>6</v>
      </c>
      <c r="AW596" s="4">
        <v>2011</v>
      </c>
      <c r="AX596" t="str">
        <f t="shared" si="172"/>
        <v>No Delay</v>
      </c>
      <c r="AY596">
        <f t="shared" si="173"/>
        <v>0</v>
      </c>
    </row>
    <row r="597" spans="1:51" x14ac:dyDescent="0.2">
      <c r="A597" s="3">
        <v>11135</v>
      </c>
      <c r="B597" s="1" t="s">
        <v>133</v>
      </c>
      <c r="C597" s="1" t="s">
        <v>51</v>
      </c>
      <c r="D597" s="1" t="s">
        <v>130</v>
      </c>
      <c r="E597" s="1" t="s">
        <v>53</v>
      </c>
      <c r="F597" s="1" t="s">
        <v>53</v>
      </c>
      <c r="G597" s="13" t="s">
        <v>857</v>
      </c>
      <c r="H597" s="12">
        <v>39275</v>
      </c>
      <c r="I597" s="12" t="s">
        <v>857</v>
      </c>
      <c r="J597" s="12">
        <v>39275</v>
      </c>
      <c r="K597" s="4">
        <v>251</v>
      </c>
      <c r="L597" s="1" t="s">
        <v>146</v>
      </c>
      <c r="M597" s="1" t="s">
        <v>132</v>
      </c>
      <c r="N597" s="1" t="s">
        <v>648</v>
      </c>
      <c r="O597" s="1" t="s">
        <v>93</v>
      </c>
      <c r="P597">
        <v>240</v>
      </c>
      <c r="Q597">
        <v>397</v>
      </c>
      <c r="R597">
        <v>8356.85</v>
      </c>
      <c r="S597">
        <v>21.05</v>
      </c>
      <c r="T597">
        <v>0.09</v>
      </c>
      <c r="U597">
        <f t="shared" si="169"/>
        <v>8356.85</v>
      </c>
      <c r="V597">
        <f t="shared" si="170"/>
        <v>95280</v>
      </c>
      <c r="W597" s="1" t="s">
        <v>155</v>
      </c>
      <c r="X597" s="1" t="s">
        <v>1236</v>
      </c>
      <c r="Y597" s="1" t="s">
        <v>156</v>
      </c>
      <c r="Z597" s="3">
        <v>6318</v>
      </c>
      <c r="AA597" s="4">
        <f t="shared" si="174"/>
        <v>141</v>
      </c>
      <c r="AB597" s="4">
        <f t="shared" si="175"/>
        <v>2288.3100826</v>
      </c>
      <c r="AC597" s="4">
        <f t="shared" si="176"/>
        <v>141</v>
      </c>
      <c r="AD597" s="4">
        <f t="shared" si="160"/>
        <v>141</v>
      </c>
      <c r="AE597" s="4">
        <v>141</v>
      </c>
      <c r="AF597" s="4">
        <v>141</v>
      </c>
      <c r="AG597" s="4">
        <f>AE597</f>
        <v>141</v>
      </c>
      <c r="AH597" s="4">
        <v>82297</v>
      </c>
      <c r="AI597">
        <f t="shared" si="171"/>
        <v>2538</v>
      </c>
      <c r="AJ597">
        <v>411.07</v>
      </c>
      <c r="AK597" s="2">
        <v>411.07</v>
      </c>
      <c r="AL597" s="2">
        <f>AJ597</f>
        <v>411.07</v>
      </c>
      <c r="AM597" s="4"/>
      <c r="AN597" t="e">
        <f>VLOOKUP([1]!Tabelle13[[#This Row],[Vlookup this ID for freight costs]],$AL$2:$AL$6811,2,FALSE)</f>
        <v>#REF!</v>
      </c>
      <c r="AP597">
        <v>13.37</v>
      </c>
      <c r="AQ597">
        <v>13.37</v>
      </c>
      <c r="AR597" s="4">
        <v>12</v>
      </c>
      <c r="AS597" s="4">
        <v>7</v>
      </c>
      <c r="AT597" s="4">
        <v>2007</v>
      </c>
      <c r="AU597" s="4">
        <v>12</v>
      </c>
      <c r="AV597" s="4">
        <v>7</v>
      </c>
      <c r="AW597" s="4">
        <v>2007</v>
      </c>
      <c r="AX597" t="str">
        <f t="shared" si="172"/>
        <v>No Delay</v>
      </c>
      <c r="AY597">
        <f t="shared" si="173"/>
        <v>0</v>
      </c>
    </row>
    <row r="598" spans="1:51" x14ac:dyDescent="0.2">
      <c r="A598" s="3">
        <v>83406</v>
      </c>
      <c r="B598" s="1" t="s">
        <v>151</v>
      </c>
      <c r="C598" s="1" t="s">
        <v>65</v>
      </c>
      <c r="D598" s="1" t="s">
        <v>130</v>
      </c>
      <c r="E598" s="1" t="s">
        <v>152</v>
      </c>
      <c r="F598" s="1" t="s">
        <v>152</v>
      </c>
      <c r="G598" s="13" t="s">
        <v>194</v>
      </c>
      <c r="H598" s="12">
        <v>40287</v>
      </c>
      <c r="I598" s="12" t="s">
        <v>195</v>
      </c>
      <c r="J598" s="12">
        <v>40268</v>
      </c>
      <c r="K598" s="4">
        <v>2297</v>
      </c>
      <c r="L598" s="1" t="s">
        <v>146</v>
      </c>
      <c r="M598" s="1" t="s">
        <v>132</v>
      </c>
      <c r="N598" s="1" t="s">
        <v>154</v>
      </c>
      <c r="O598" s="1" t="s">
        <v>93</v>
      </c>
      <c r="P598">
        <v>60</v>
      </c>
      <c r="Q598">
        <v>1200</v>
      </c>
      <c r="R598">
        <v>13464</v>
      </c>
      <c r="S598">
        <v>11.22</v>
      </c>
      <c r="T598">
        <v>0.19</v>
      </c>
      <c r="U598">
        <f t="shared" si="169"/>
        <v>13464</v>
      </c>
      <c r="V598">
        <f t="shared" si="170"/>
        <v>72000</v>
      </c>
      <c r="W598" s="1" t="s">
        <v>155</v>
      </c>
      <c r="X598" s="1" t="s">
        <v>1236</v>
      </c>
      <c r="Y598" s="1" t="s">
        <v>156</v>
      </c>
      <c r="Z598" s="3">
        <v>7726</v>
      </c>
      <c r="AA598" s="4">
        <f t="shared" si="174"/>
        <v>141</v>
      </c>
      <c r="AB598" s="4">
        <f t="shared" si="175"/>
        <v>2376.4375660000001</v>
      </c>
      <c r="AC598" s="4">
        <f t="shared" si="176"/>
        <v>141</v>
      </c>
      <c r="AD598" s="4">
        <f t="shared" si="160"/>
        <v>1632.1738571999995</v>
      </c>
      <c r="AE598" s="4">
        <v>141</v>
      </c>
      <c r="AF598" s="4">
        <v>141</v>
      </c>
      <c r="AG598" s="4">
        <f>AE598</f>
        <v>141</v>
      </c>
      <c r="AI598" t="e">
        <f t="shared" si="171"/>
        <v>#N/A</v>
      </c>
      <c r="AJ598" t="s">
        <v>81</v>
      </c>
      <c r="AK598" s="2"/>
      <c r="AL598" s="2" t="str">
        <f>AJ598</f>
        <v>Freight Included in Commodity Cost</v>
      </c>
      <c r="AM598" s="4"/>
      <c r="AN598" t="e">
        <f>VLOOKUP([1]!Tabelle13[[#This Row],[Vlookup this ID for freight costs]],$AL$2:$AL$6811,2,FALSE)</f>
        <v>#REF!</v>
      </c>
      <c r="AP598">
        <v>29.03</v>
      </c>
      <c r="AQ598">
        <v>29.03</v>
      </c>
      <c r="AR598" s="4">
        <v>19</v>
      </c>
      <c r="AS598" s="4">
        <v>4</v>
      </c>
      <c r="AT598" s="4">
        <v>2010</v>
      </c>
      <c r="AU598" s="4">
        <v>31</v>
      </c>
      <c r="AV598" s="4">
        <v>3</v>
      </c>
      <c r="AW598" s="4">
        <v>2010</v>
      </c>
      <c r="AX598" t="str">
        <f t="shared" si="172"/>
        <v>No Delay</v>
      </c>
      <c r="AY598">
        <f t="shared" si="173"/>
        <v>0</v>
      </c>
    </row>
    <row r="599" spans="1:51" x14ac:dyDescent="0.2">
      <c r="A599" s="3">
        <v>85453</v>
      </c>
      <c r="B599" s="1" t="s">
        <v>215</v>
      </c>
      <c r="C599" s="1" t="s">
        <v>89</v>
      </c>
      <c r="D599" s="1" t="s">
        <v>130</v>
      </c>
      <c r="E599" s="1" t="s">
        <v>53</v>
      </c>
      <c r="F599" s="1" t="s">
        <v>53</v>
      </c>
      <c r="G599" s="13" t="s">
        <v>374</v>
      </c>
      <c r="H599" s="12">
        <v>41729</v>
      </c>
      <c r="I599" s="12" t="s">
        <v>858</v>
      </c>
      <c r="J599" s="12">
        <v>41781</v>
      </c>
      <c r="K599" s="4">
        <v>5495</v>
      </c>
      <c r="L599" s="1" t="s">
        <v>146</v>
      </c>
      <c r="M599" s="1" t="s">
        <v>132</v>
      </c>
      <c r="N599" s="1" t="s">
        <v>171</v>
      </c>
      <c r="O599" s="1" t="s">
        <v>93</v>
      </c>
      <c r="P599">
        <v>60</v>
      </c>
      <c r="Q599">
        <v>1481</v>
      </c>
      <c r="R599">
        <v>3184.15</v>
      </c>
      <c r="S599">
        <v>2.15</v>
      </c>
      <c r="T599">
        <v>0.04</v>
      </c>
      <c r="U599">
        <f t="shared" si="169"/>
        <v>3184.15</v>
      </c>
      <c r="V599">
        <f t="shared" si="170"/>
        <v>88860</v>
      </c>
      <c r="W599" s="1" t="s">
        <v>155</v>
      </c>
      <c r="X599" s="1" t="s">
        <v>1236</v>
      </c>
      <c r="Y599" s="1" t="s">
        <v>156</v>
      </c>
      <c r="Z599" s="3">
        <v>9211</v>
      </c>
      <c r="AA599" s="4">
        <f t="shared" si="174"/>
        <v>141</v>
      </c>
      <c r="AB599" s="4">
        <f t="shared" si="175"/>
        <v>2407.2766978</v>
      </c>
      <c r="AC599" s="4">
        <f t="shared" si="176"/>
        <v>141</v>
      </c>
      <c r="AD599" s="4">
        <f t="shared" ref="AD599:AD662" si="177">AVERAGEIFS($AA$2:$AA$6811,$L$2:$L$6811,L599,$V$2:$V$6811,"&gt;="&amp;(V599-100), $V$2:$V$6811,"&lt;="&amp;(V599+100),$AA$2:$AA$6811,"&gt;"&amp;1)</f>
        <v>141</v>
      </c>
      <c r="AE599" s="4">
        <v>141</v>
      </c>
      <c r="AF599" s="4">
        <v>141</v>
      </c>
      <c r="AG599" s="4">
        <f>AE599</f>
        <v>141</v>
      </c>
      <c r="AI599" t="e">
        <f t="shared" si="171"/>
        <v>#N/A</v>
      </c>
      <c r="AJ599">
        <v>1400</v>
      </c>
      <c r="AK599" s="2">
        <v>1400</v>
      </c>
      <c r="AL599" s="2">
        <f>AJ599</f>
        <v>1400</v>
      </c>
      <c r="AM599" s="4"/>
      <c r="AN599" t="e">
        <f>VLOOKUP([1]!Tabelle13[[#This Row],[Vlookup this ID for freight costs]],$AL$2:$AL$6811,2,FALSE)</f>
        <v>#REF!</v>
      </c>
      <c r="AP599">
        <v>3.94</v>
      </c>
      <c r="AQ599">
        <v>3.94</v>
      </c>
      <c r="AR599" s="4">
        <v>31</v>
      </c>
      <c r="AS599" s="4">
        <v>3</v>
      </c>
      <c r="AT599" s="4">
        <v>2014</v>
      </c>
      <c r="AU599" s="4">
        <v>22</v>
      </c>
      <c r="AV599" s="4">
        <v>5</v>
      </c>
      <c r="AW599" s="4">
        <v>2014</v>
      </c>
      <c r="AX599" t="str">
        <f t="shared" si="172"/>
        <v>Delay</v>
      </c>
      <c r="AY599">
        <f t="shared" si="173"/>
        <v>52</v>
      </c>
    </row>
    <row r="600" spans="1:51" x14ac:dyDescent="0.2">
      <c r="A600" s="3">
        <v>86065</v>
      </c>
      <c r="B600" s="1" t="s">
        <v>215</v>
      </c>
      <c r="C600" s="1" t="s">
        <v>89</v>
      </c>
      <c r="D600" s="1" t="s">
        <v>130</v>
      </c>
      <c r="E600" s="1" t="s">
        <v>53</v>
      </c>
      <c r="F600" s="1" t="s">
        <v>53</v>
      </c>
      <c r="G600" s="13" t="s">
        <v>374</v>
      </c>
      <c r="H600" s="12">
        <v>41729</v>
      </c>
      <c r="I600" s="12" t="s">
        <v>858</v>
      </c>
      <c r="J600" s="12">
        <v>41781</v>
      </c>
      <c r="K600" s="4">
        <v>5497</v>
      </c>
      <c r="L600" s="1" t="s">
        <v>146</v>
      </c>
      <c r="M600" s="1" t="s">
        <v>132</v>
      </c>
      <c r="N600" s="1" t="s">
        <v>171</v>
      </c>
      <c r="O600" s="1" t="s">
        <v>93</v>
      </c>
      <c r="P600">
        <v>60</v>
      </c>
      <c r="Q600">
        <v>519</v>
      </c>
      <c r="R600">
        <v>1115.8499999999999</v>
      </c>
      <c r="S600">
        <v>2.15</v>
      </c>
      <c r="T600">
        <v>0.04</v>
      </c>
      <c r="U600">
        <f t="shared" si="169"/>
        <v>1115.8499999999999</v>
      </c>
      <c r="V600">
        <f t="shared" si="170"/>
        <v>31140</v>
      </c>
      <c r="W600" s="1" t="s">
        <v>285</v>
      </c>
      <c r="X600" s="1" t="s">
        <v>1236</v>
      </c>
      <c r="Y600" s="1" t="s">
        <v>161</v>
      </c>
      <c r="Z600" s="3">
        <v>8828</v>
      </c>
      <c r="AA600" s="4">
        <f t="shared" si="174"/>
        <v>141</v>
      </c>
      <c r="AB600" s="4">
        <f t="shared" si="175"/>
        <v>2301.6993142000001</v>
      </c>
      <c r="AC600" s="4">
        <f t="shared" si="176"/>
        <v>141</v>
      </c>
      <c r="AD600" s="4">
        <f t="shared" si="177"/>
        <v>6716.333333333333</v>
      </c>
      <c r="AE600" s="3" t="s">
        <v>859</v>
      </c>
      <c r="AF600" s="3">
        <v>141</v>
      </c>
      <c r="AG600" s="4">
        <f>AI600</f>
        <v>141</v>
      </c>
      <c r="AH600" s="4">
        <v>85453</v>
      </c>
      <c r="AI600">
        <f t="shared" si="171"/>
        <v>141</v>
      </c>
      <c r="AJ600" t="s">
        <v>859</v>
      </c>
      <c r="AK600" s="2">
        <v>1400</v>
      </c>
      <c r="AL600" s="2">
        <f>AN600</f>
        <v>1400</v>
      </c>
      <c r="AM600" s="4">
        <v>85453</v>
      </c>
      <c r="AN600">
        <f>INDEX($AJ$2:$AJ$6811,MATCH(AM600,$A$2:$A$6811,0))</f>
        <v>1400</v>
      </c>
      <c r="AP600">
        <v>1.38</v>
      </c>
      <c r="AQ600">
        <v>1.38</v>
      </c>
      <c r="AR600" s="4">
        <v>31</v>
      </c>
      <c r="AS600" s="4">
        <v>3</v>
      </c>
      <c r="AT600" s="4">
        <v>2014</v>
      </c>
      <c r="AU600" s="4">
        <v>22</v>
      </c>
      <c r="AV600" s="4">
        <v>5</v>
      </c>
      <c r="AW600" s="4">
        <v>2014</v>
      </c>
      <c r="AX600" t="str">
        <f t="shared" si="172"/>
        <v>Delay</v>
      </c>
      <c r="AY600">
        <f t="shared" si="173"/>
        <v>52</v>
      </c>
    </row>
    <row r="601" spans="1:51" x14ac:dyDescent="0.2">
      <c r="A601" s="3">
        <v>11733</v>
      </c>
      <c r="B601" s="1" t="s">
        <v>144</v>
      </c>
      <c r="C601" s="1" t="s">
        <v>65</v>
      </c>
      <c r="D601" s="1" t="s">
        <v>130</v>
      </c>
      <c r="E601" s="1"/>
      <c r="F601" s="1" t="s">
        <v>107</v>
      </c>
      <c r="G601" s="13" t="s">
        <v>557</v>
      </c>
      <c r="H601" s="12">
        <v>39259</v>
      </c>
      <c r="I601" s="12" t="s">
        <v>557</v>
      </c>
      <c r="J601" s="12">
        <v>39259</v>
      </c>
      <c r="K601" s="4">
        <v>214</v>
      </c>
      <c r="L601" s="1" t="s">
        <v>146</v>
      </c>
      <c r="M601" s="1" t="s">
        <v>132</v>
      </c>
      <c r="N601" s="1" t="s">
        <v>575</v>
      </c>
      <c r="O601" s="1" t="s">
        <v>93</v>
      </c>
      <c r="P601">
        <v>60</v>
      </c>
      <c r="Q601">
        <v>1370</v>
      </c>
      <c r="R601">
        <v>10549</v>
      </c>
      <c r="S601">
        <v>7.7</v>
      </c>
      <c r="T601">
        <v>0.13</v>
      </c>
      <c r="U601">
        <f t="shared" si="169"/>
        <v>10549</v>
      </c>
      <c r="V601">
        <f t="shared" si="170"/>
        <v>82200</v>
      </c>
      <c r="W601" s="1" t="s">
        <v>204</v>
      </c>
      <c r="X601" s="1" t="s">
        <v>1236</v>
      </c>
      <c r="Y601" s="1" t="s">
        <v>205</v>
      </c>
      <c r="Z601" s="3">
        <v>7364</v>
      </c>
      <c r="AA601" s="4">
        <f t="shared" si="174"/>
        <v>142</v>
      </c>
      <c r="AB601" s="4">
        <f t="shared" si="175"/>
        <v>2395.0946920000001</v>
      </c>
      <c r="AC601" s="4">
        <f t="shared" si="176"/>
        <v>142</v>
      </c>
      <c r="AD601" s="4">
        <f t="shared" si="177"/>
        <v>142</v>
      </c>
      <c r="AE601" s="4">
        <v>142</v>
      </c>
      <c r="AF601" s="4">
        <v>142</v>
      </c>
      <c r="AG601" s="4">
        <f>AE601</f>
        <v>142</v>
      </c>
      <c r="AH601" s="4">
        <v>83961</v>
      </c>
      <c r="AI601">
        <f t="shared" si="171"/>
        <v>3189</v>
      </c>
      <c r="AJ601">
        <v>1489.52</v>
      </c>
      <c r="AK601" s="2">
        <v>1489.52</v>
      </c>
      <c r="AL601" s="2">
        <f>AJ601</f>
        <v>1489.52</v>
      </c>
      <c r="AM601" s="4"/>
      <c r="AN601" t="e">
        <f>VLOOKUP([1]!Tabelle13[[#This Row],[Vlookup this ID for freight costs]],$AL$2:$AL$6811,2,FALSE)</f>
        <v>#REF!</v>
      </c>
      <c r="AP601">
        <v>0</v>
      </c>
      <c r="AR601" s="4">
        <v>26</v>
      </c>
      <c r="AS601" s="4">
        <v>6</v>
      </c>
      <c r="AT601" s="4">
        <v>2007</v>
      </c>
      <c r="AU601" s="4">
        <v>26</v>
      </c>
      <c r="AV601" s="4">
        <v>6</v>
      </c>
      <c r="AW601" s="4">
        <v>2007</v>
      </c>
      <c r="AX601" t="str">
        <f t="shared" si="172"/>
        <v>No Delay</v>
      </c>
      <c r="AY601">
        <f t="shared" si="173"/>
        <v>0</v>
      </c>
    </row>
    <row r="602" spans="1:51" x14ac:dyDescent="0.2">
      <c r="A602" s="3">
        <v>82880</v>
      </c>
      <c r="B602" s="1" t="s">
        <v>151</v>
      </c>
      <c r="C602" s="1" t="s">
        <v>65</v>
      </c>
      <c r="D602" s="1" t="s">
        <v>130</v>
      </c>
      <c r="E602" s="1" t="s">
        <v>152</v>
      </c>
      <c r="F602" s="1" t="s">
        <v>152</v>
      </c>
      <c r="G602" s="13" t="s">
        <v>195</v>
      </c>
      <c r="H602" s="12">
        <v>40268</v>
      </c>
      <c r="I602" s="12" t="s">
        <v>377</v>
      </c>
      <c r="J602" s="12">
        <v>40316</v>
      </c>
      <c r="K602" s="4">
        <v>2413</v>
      </c>
      <c r="L602" s="1" t="s">
        <v>146</v>
      </c>
      <c r="M602" s="1" t="s">
        <v>132</v>
      </c>
      <c r="N602" s="1" t="s">
        <v>514</v>
      </c>
      <c r="O602" s="1" t="s">
        <v>93</v>
      </c>
      <c r="P602">
        <v>90</v>
      </c>
      <c r="Q602">
        <v>854</v>
      </c>
      <c r="R602">
        <v>23485</v>
      </c>
      <c r="S602">
        <v>27.5</v>
      </c>
      <c r="T602">
        <v>0.31</v>
      </c>
      <c r="U602">
        <f t="shared" si="169"/>
        <v>23485</v>
      </c>
      <c r="V602">
        <f t="shared" si="170"/>
        <v>76860</v>
      </c>
      <c r="W602" s="1" t="s">
        <v>155</v>
      </c>
      <c r="X602" s="1" t="s">
        <v>1236</v>
      </c>
      <c r="Y602" s="1" t="s">
        <v>156</v>
      </c>
      <c r="Z602" s="3">
        <v>7726</v>
      </c>
      <c r="AA602" s="4">
        <f t="shared" si="174"/>
        <v>142</v>
      </c>
      <c r="AB602" s="4">
        <f t="shared" si="175"/>
        <v>2338.4648271999999</v>
      </c>
      <c r="AC602" s="4">
        <f t="shared" si="176"/>
        <v>142</v>
      </c>
      <c r="AD602" s="4">
        <f t="shared" si="177"/>
        <v>775.18475650000005</v>
      </c>
      <c r="AE602" s="4">
        <v>142</v>
      </c>
      <c r="AF602" s="4">
        <v>142</v>
      </c>
      <c r="AG602" s="4">
        <f>AE602</f>
        <v>142</v>
      </c>
      <c r="AI602" t="e">
        <f t="shared" si="171"/>
        <v>#N/A</v>
      </c>
      <c r="AJ602">
        <v>9736.1</v>
      </c>
      <c r="AK602" s="2">
        <v>9736.1</v>
      </c>
      <c r="AL602" s="2">
        <f>AJ602</f>
        <v>9736.1</v>
      </c>
      <c r="AM602" s="4"/>
      <c r="AN602" t="e">
        <f>VLOOKUP([1]!Tabelle13[[#This Row],[Vlookup this ID for freight costs]],$AL$2:$AL$6811,2,FALSE)</f>
        <v>#REF!</v>
      </c>
      <c r="AP602">
        <v>50.63</v>
      </c>
      <c r="AQ602">
        <v>50.63</v>
      </c>
      <c r="AR602" s="4">
        <v>31</v>
      </c>
      <c r="AS602" s="4">
        <v>3</v>
      </c>
      <c r="AT602" s="4">
        <v>2010</v>
      </c>
      <c r="AU602" s="4">
        <v>18</v>
      </c>
      <c r="AV602" s="4">
        <v>5</v>
      </c>
      <c r="AW602" s="4">
        <v>2010</v>
      </c>
      <c r="AX602" t="str">
        <f t="shared" si="172"/>
        <v>Delay</v>
      </c>
      <c r="AY602">
        <f t="shared" si="173"/>
        <v>48</v>
      </c>
    </row>
    <row r="603" spans="1:51" x14ac:dyDescent="0.2">
      <c r="A603" s="3">
        <v>82898</v>
      </c>
      <c r="B603" s="1" t="s">
        <v>151</v>
      </c>
      <c r="C603" s="1" t="s">
        <v>65</v>
      </c>
      <c r="D603" s="1" t="s">
        <v>130</v>
      </c>
      <c r="E603" s="1" t="s">
        <v>53</v>
      </c>
      <c r="F603" s="1" t="s">
        <v>53</v>
      </c>
      <c r="G603" s="13" t="s">
        <v>189</v>
      </c>
      <c r="H603" s="12">
        <v>40374</v>
      </c>
      <c r="I603" s="12" t="s">
        <v>190</v>
      </c>
      <c r="J603" s="12">
        <v>40357</v>
      </c>
      <c r="K603" s="4">
        <v>2553</v>
      </c>
      <c r="L603" s="1" t="s">
        <v>146</v>
      </c>
      <c r="M603" s="1" t="s">
        <v>132</v>
      </c>
      <c r="N603" s="1" t="s">
        <v>171</v>
      </c>
      <c r="O603" s="1" t="s">
        <v>93</v>
      </c>
      <c r="P603">
        <v>60</v>
      </c>
      <c r="Q603">
        <v>3000</v>
      </c>
      <c r="R603">
        <v>7320</v>
      </c>
      <c r="S603">
        <v>2.44</v>
      </c>
      <c r="T603">
        <v>0.04</v>
      </c>
      <c r="U603">
        <f t="shared" si="169"/>
        <v>7320</v>
      </c>
      <c r="V603">
        <f t="shared" si="170"/>
        <v>180000</v>
      </c>
      <c r="W603" s="1" t="s">
        <v>155</v>
      </c>
      <c r="X603" s="1" t="s">
        <v>1236</v>
      </c>
      <c r="Y603" s="1" t="s">
        <v>156</v>
      </c>
      <c r="Z603" s="3">
        <v>7726</v>
      </c>
      <c r="AA603" s="4">
        <f t="shared" si="174"/>
        <v>142</v>
      </c>
      <c r="AB603" s="4">
        <f t="shared" si="175"/>
        <v>2573.9836059999998</v>
      </c>
      <c r="AC603" s="4">
        <f t="shared" si="176"/>
        <v>142</v>
      </c>
      <c r="AD603" s="4">
        <f t="shared" si="177"/>
        <v>1134.1992506285715</v>
      </c>
      <c r="AE603" s="4">
        <v>142</v>
      </c>
      <c r="AF603" s="4">
        <v>142</v>
      </c>
      <c r="AG603" s="4">
        <f>AE603</f>
        <v>142</v>
      </c>
      <c r="AI603" t="e">
        <f t="shared" si="171"/>
        <v>#N/A</v>
      </c>
      <c r="AJ603" t="s">
        <v>81</v>
      </c>
      <c r="AK603" s="2"/>
      <c r="AL603" s="2" t="str">
        <f>AJ603</f>
        <v>Freight Included in Commodity Cost</v>
      </c>
      <c r="AM603" s="4"/>
      <c r="AN603" t="e">
        <f>VLOOKUP([1]!Tabelle13[[#This Row],[Vlookup this ID for freight costs]],$AL$2:$AL$6811,2,FALSE)</f>
        <v>#REF!</v>
      </c>
      <c r="AP603">
        <v>15.78</v>
      </c>
      <c r="AQ603">
        <v>15.78</v>
      </c>
      <c r="AR603" s="4">
        <v>15</v>
      </c>
      <c r="AS603" s="4">
        <v>7</v>
      </c>
      <c r="AT603" s="4">
        <v>2010</v>
      </c>
      <c r="AU603" s="4">
        <v>28</v>
      </c>
      <c r="AV603" s="4">
        <v>6</v>
      </c>
      <c r="AW603" s="4">
        <v>2010</v>
      </c>
      <c r="AX603" t="str">
        <f t="shared" si="172"/>
        <v>No Delay</v>
      </c>
      <c r="AY603">
        <f t="shared" si="173"/>
        <v>0</v>
      </c>
    </row>
    <row r="604" spans="1:51" x14ac:dyDescent="0.2">
      <c r="A604" s="3">
        <v>85967</v>
      </c>
      <c r="B604" s="1" t="s">
        <v>175</v>
      </c>
      <c r="C604" s="1" t="s">
        <v>165</v>
      </c>
      <c r="D604" s="1" t="s">
        <v>130</v>
      </c>
      <c r="E604" s="1" t="s">
        <v>101</v>
      </c>
      <c r="F604" s="1" t="s">
        <v>101</v>
      </c>
      <c r="G604" s="13" t="s">
        <v>793</v>
      </c>
      <c r="H604" s="12">
        <v>41425</v>
      </c>
      <c r="I604" s="12" t="s">
        <v>860</v>
      </c>
      <c r="J604" s="12">
        <v>41424</v>
      </c>
      <c r="K604" s="4">
        <v>4744</v>
      </c>
      <c r="L604" s="1" t="s">
        <v>146</v>
      </c>
      <c r="M604" s="1" t="s">
        <v>132</v>
      </c>
      <c r="N604" s="1" t="s">
        <v>238</v>
      </c>
      <c r="O604" s="1" t="s">
        <v>93</v>
      </c>
      <c r="P604">
        <v>30</v>
      </c>
      <c r="Q604">
        <v>1380</v>
      </c>
      <c r="R604">
        <v>6486</v>
      </c>
      <c r="S604">
        <v>4.7</v>
      </c>
      <c r="T604">
        <v>0.16</v>
      </c>
      <c r="U604">
        <f t="shared" si="169"/>
        <v>6486</v>
      </c>
      <c r="V604">
        <f t="shared" si="170"/>
        <v>41400</v>
      </c>
      <c r="W604" s="1" t="s">
        <v>861</v>
      </c>
      <c r="X604" s="1" t="s">
        <v>1236</v>
      </c>
      <c r="Y604" s="1" t="s">
        <v>156</v>
      </c>
      <c r="Z604" s="3">
        <v>11413</v>
      </c>
      <c r="AA604" s="4">
        <f t="shared" si="174"/>
        <v>142</v>
      </c>
      <c r="AB604" s="4">
        <f t="shared" si="175"/>
        <v>2396.1921699999998</v>
      </c>
      <c r="AC604" s="4">
        <f t="shared" si="176"/>
        <v>142</v>
      </c>
      <c r="AD604" s="4">
        <f t="shared" si="177"/>
        <v>142</v>
      </c>
      <c r="AE604" s="4">
        <v>142</v>
      </c>
      <c r="AF604" s="4">
        <v>142</v>
      </c>
      <c r="AG604" s="4">
        <f>AE604</f>
        <v>142</v>
      </c>
      <c r="AI604" t="e">
        <f t="shared" si="171"/>
        <v>#N/A</v>
      </c>
      <c r="AJ604">
        <v>1034.6400000000001</v>
      </c>
      <c r="AK604" s="2">
        <v>1034.6400000000001</v>
      </c>
      <c r="AL604" s="2">
        <f>AJ604</f>
        <v>1034.6400000000001</v>
      </c>
      <c r="AM604" s="4"/>
      <c r="AN604" t="e">
        <f>VLOOKUP([1]!Tabelle13[[#This Row],[Vlookup this ID for freight costs]],$AL$2:$AL$6811,2,FALSE)</f>
        <v>#REF!</v>
      </c>
      <c r="AP604">
        <v>8.02</v>
      </c>
      <c r="AQ604">
        <v>8.02</v>
      </c>
      <c r="AR604" s="4">
        <v>31</v>
      </c>
      <c r="AS604" s="4">
        <v>5</v>
      </c>
      <c r="AT604" s="4">
        <v>2013</v>
      </c>
      <c r="AU604" s="4">
        <v>30</v>
      </c>
      <c r="AV604" s="4">
        <v>5</v>
      </c>
      <c r="AW604" s="4">
        <v>2013</v>
      </c>
      <c r="AX604" t="str">
        <f t="shared" si="172"/>
        <v>No Delay</v>
      </c>
      <c r="AY604">
        <f t="shared" si="173"/>
        <v>0</v>
      </c>
    </row>
    <row r="605" spans="1:51" x14ac:dyDescent="0.2">
      <c r="A605" s="3">
        <v>10597</v>
      </c>
      <c r="B605" s="1" t="s">
        <v>610</v>
      </c>
      <c r="C605" s="1" t="s">
        <v>73</v>
      </c>
      <c r="D605" s="1" t="s">
        <v>130</v>
      </c>
      <c r="E605" s="1" t="s">
        <v>101</v>
      </c>
      <c r="F605" s="1" t="s">
        <v>101</v>
      </c>
      <c r="G605" s="13" t="s">
        <v>717</v>
      </c>
      <c r="H605" s="12">
        <v>39343</v>
      </c>
      <c r="I605" s="12" t="s">
        <v>717</v>
      </c>
      <c r="J605" s="12">
        <v>39343</v>
      </c>
      <c r="K605" s="4">
        <v>366</v>
      </c>
      <c r="L605" s="1" t="s">
        <v>146</v>
      </c>
      <c r="M605" s="1" t="s">
        <v>132</v>
      </c>
      <c r="N605" s="1" t="s">
        <v>612</v>
      </c>
      <c r="O605" s="1" t="s">
        <v>93</v>
      </c>
      <c r="P605">
        <v>30</v>
      </c>
      <c r="Q605">
        <v>537</v>
      </c>
      <c r="R605">
        <v>1074</v>
      </c>
      <c r="S605">
        <v>2</v>
      </c>
      <c r="T605">
        <v>7.0000000000000007E-2</v>
      </c>
      <c r="U605">
        <f t="shared" si="169"/>
        <v>1074</v>
      </c>
      <c r="V605">
        <f t="shared" si="170"/>
        <v>16110</v>
      </c>
      <c r="W605" s="1" t="s">
        <v>204</v>
      </c>
      <c r="X605" s="1" t="s">
        <v>1236</v>
      </c>
      <c r="Y605" s="1" t="s">
        <v>205</v>
      </c>
      <c r="Z605" s="3">
        <v>15015</v>
      </c>
      <c r="AA605" s="4">
        <f t="shared" si="174"/>
        <v>143</v>
      </c>
      <c r="AB605" s="4">
        <f t="shared" si="175"/>
        <v>2303.6747746000001</v>
      </c>
      <c r="AC605" s="4">
        <f t="shared" si="176"/>
        <v>143</v>
      </c>
      <c r="AD605" s="4">
        <f t="shared" si="177"/>
        <v>821.49784599999987</v>
      </c>
      <c r="AE605" s="4">
        <v>143</v>
      </c>
      <c r="AF605" s="4">
        <v>143</v>
      </c>
      <c r="AG605" s="4">
        <f>AE605</f>
        <v>143</v>
      </c>
      <c r="AH605" s="4">
        <v>82487</v>
      </c>
      <c r="AI605">
        <f t="shared" si="171"/>
        <v>4944</v>
      </c>
      <c r="AJ605">
        <v>2099</v>
      </c>
      <c r="AK605" s="2">
        <v>2099</v>
      </c>
      <c r="AL605" s="2">
        <f>AJ605</f>
        <v>2099</v>
      </c>
      <c r="AM605" s="4"/>
      <c r="AN605" t="e">
        <f>VLOOKUP([1]!Tabelle13[[#This Row],[Vlookup this ID for freight costs]],$AL$2:$AL$6811,2,FALSE)</f>
        <v>#REF!</v>
      </c>
      <c r="AP605">
        <v>1.72</v>
      </c>
      <c r="AQ605">
        <v>1.72</v>
      </c>
      <c r="AR605" s="4">
        <v>18</v>
      </c>
      <c r="AS605" s="4">
        <v>9</v>
      </c>
      <c r="AT605" s="4">
        <v>2007</v>
      </c>
      <c r="AU605" s="4">
        <v>18</v>
      </c>
      <c r="AV605" s="4">
        <v>9</v>
      </c>
      <c r="AW605" s="4">
        <v>2007</v>
      </c>
      <c r="AX605" t="str">
        <f t="shared" si="172"/>
        <v>No Delay</v>
      </c>
      <c r="AY605">
        <f t="shared" si="173"/>
        <v>0</v>
      </c>
    </row>
    <row r="606" spans="1:51" x14ac:dyDescent="0.2">
      <c r="A606" s="3">
        <v>12691</v>
      </c>
      <c r="B606" s="1" t="s">
        <v>610</v>
      </c>
      <c r="C606" s="1" t="s">
        <v>73</v>
      </c>
      <c r="D606" s="1" t="s">
        <v>130</v>
      </c>
      <c r="E606" s="1" t="s">
        <v>101</v>
      </c>
      <c r="F606" s="1" t="s">
        <v>101</v>
      </c>
      <c r="G606" s="13" t="s">
        <v>717</v>
      </c>
      <c r="H606" s="12">
        <v>39343</v>
      </c>
      <c r="I606" s="12" t="s">
        <v>717</v>
      </c>
      <c r="J606" s="12">
        <v>39343</v>
      </c>
      <c r="K606" s="4">
        <v>368</v>
      </c>
      <c r="L606" s="1" t="s">
        <v>146</v>
      </c>
      <c r="M606" s="1" t="s">
        <v>132</v>
      </c>
      <c r="N606" s="1" t="s">
        <v>612</v>
      </c>
      <c r="O606" s="1" t="s">
        <v>93</v>
      </c>
      <c r="P606">
        <v>30</v>
      </c>
      <c r="Q606">
        <v>1600</v>
      </c>
      <c r="R606">
        <v>3200</v>
      </c>
      <c r="S606">
        <v>2</v>
      </c>
      <c r="T606">
        <v>7.0000000000000007E-2</v>
      </c>
      <c r="U606">
        <f t="shared" si="169"/>
        <v>3200</v>
      </c>
      <c r="V606">
        <f t="shared" si="170"/>
        <v>48000</v>
      </c>
      <c r="W606" s="1" t="s">
        <v>204</v>
      </c>
      <c r="X606" s="1" t="s">
        <v>1236</v>
      </c>
      <c r="Y606" s="1" t="s">
        <v>205</v>
      </c>
      <c r="Z606" s="3">
        <v>15015</v>
      </c>
      <c r="AA606" s="4">
        <f t="shared" si="174"/>
        <v>143</v>
      </c>
      <c r="AB606" s="4">
        <f t="shared" si="175"/>
        <v>2420.3366860000001</v>
      </c>
      <c r="AC606" s="4">
        <f t="shared" si="176"/>
        <v>143</v>
      </c>
      <c r="AD606" s="4">
        <f t="shared" si="177"/>
        <v>2319.2075764347824</v>
      </c>
      <c r="AE606" s="3" t="s">
        <v>862</v>
      </c>
      <c r="AF606" s="3">
        <v>143</v>
      </c>
      <c r="AG606" s="4">
        <f>AI606</f>
        <v>143</v>
      </c>
      <c r="AH606" s="4">
        <v>10597</v>
      </c>
      <c r="AI606">
        <f t="shared" si="171"/>
        <v>143</v>
      </c>
      <c r="AJ606" t="s">
        <v>862</v>
      </c>
      <c r="AK606" s="2">
        <v>2099</v>
      </c>
      <c r="AL606" s="2">
        <f>AN606</f>
        <v>2099</v>
      </c>
      <c r="AM606" s="4">
        <v>10597</v>
      </c>
      <c r="AN606">
        <f>INDEX($AJ$2:$AJ$6811,MATCH(AM606,$A$2:$A$6811,0))</f>
        <v>2099</v>
      </c>
      <c r="AP606">
        <v>5.12</v>
      </c>
      <c r="AQ606">
        <v>5.12</v>
      </c>
      <c r="AR606" s="4">
        <v>18</v>
      </c>
      <c r="AS606" s="4">
        <v>9</v>
      </c>
      <c r="AT606" s="4">
        <v>2007</v>
      </c>
      <c r="AU606" s="4">
        <v>18</v>
      </c>
      <c r="AV606" s="4">
        <v>9</v>
      </c>
      <c r="AW606" s="4">
        <v>2007</v>
      </c>
      <c r="AX606" t="str">
        <f t="shared" si="172"/>
        <v>No Delay</v>
      </c>
      <c r="AY606">
        <f t="shared" si="173"/>
        <v>0</v>
      </c>
    </row>
    <row r="607" spans="1:51" x14ac:dyDescent="0.2">
      <c r="A607" s="3">
        <v>12899</v>
      </c>
      <c r="B607" s="1" t="s">
        <v>350</v>
      </c>
      <c r="C607" s="1" t="s">
        <v>65</v>
      </c>
      <c r="D607" s="1" t="s">
        <v>130</v>
      </c>
      <c r="E607" s="1" t="s">
        <v>152</v>
      </c>
      <c r="F607" s="1" t="s">
        <v>152</v>
      </c>
      <c r="G607" s="13" t="s">
        <v>395</v>
      </c>
      <c r="H607" s="12">
        <v>40029</v>
      </c>
      <c r="I607" s="12" t="s">
        <v>395</v>
      </c>
      <c r="J607" s="12">
        <v>40029</v>
      </c>
      <c r="K607" s="4">
        <v>1711</v>
      </c>
      <c r="L607" s="1" t="s">
        <v>146</v>
      </c>
      <c r="M607" s="1" t="s">
        <v>132</v>
      </c>
      <c r="N607" s="1" t="s">
        <v>154</v>
      </c>
      <c r="O607" s="1" t="s">
        <v>93</v>
      </c>
      <c r="P607">
        <v>60</v>
      </c>
      <c r="Q607">
        <v>1268</v>
      </c>
      <c r="R607">
        <v>14455.2</v>
      </c>
      <c r="S607">
        <v>11.4</v>
      </c>
      <c r="T607">
        <v>0.19</v>
      </c>
      <c r="U607">
        <f t="shared" si="169"/>
        <v>14455.2</v>
      </c>
      <c r="V607">
        <f t="shared" si="170"/>
        <v>76080</v>
      </c>
      <c r="W607" s="1" t="s">
        <v>155</v>
      </c>
      <c r="X607" s="1" t="s">
        <v>1236</v>
      </c>
      <c r="Y607" s="1" t="s">
        <v>156</v>
      </c>
      <c r="Z607" s="3">
        <v>7726</v>
      </c>
      <c r="AA607" s="4">
        <f t="shared" si="174"/>
        <v>143</v>
      </c>
      <c r="AB607" s="4">
        <f t="shared" si="175"/>
        <v>2383.9004163999998</v>
      </c>
      <c r="AC607" s="4">
        <f t="shared" si="176"/>
        <v>143</v>
      </c>
      <c r="AD607" s="4">
        <f t="shared" si="177"/>
        <v>143</v>
      </c>
      <c r="AE607" s="4">
        <v>143</v>
      </c>
      <c r="AF607" s="4">
        <v>143</v>
      </c>
      <c r="AG607" s="4">
        <f>AE607</f>
        <v>143</v>
      </c>
      <c r="AI607" t="e">
        <f t="shared" si="171"/>
        <v>#N/A</v>
      </c>
      <c r="AJ607">
        <v>7445.8</v>
      </c>
      <c r="AK607" s="2">
        <v>7445.8</v>
      </c>
      <c r="AL607" s="2">
        <f>AJ607</f>
        <v>7445.8</v>
      </c>
      <c r="AM607" s="4"/>
      <c r="AN607" t="e">
        <f>VLOOKUP([1]!Tabelle13[[#This Row],[Vlookup this ID for freight costs]],$AL$2:$AL$6811,2,FALSE)</f>
        <v>#REF!</v>
      </c>
      <c r="AP607">
        <v>28.33</v>
      </c>
      <c r="AQ607">
        <v>28.33</v>
      </c>
      <c r="AR607" s="4">
        <v>4</v>
      </c>
      <c r="AS607" s="4">
        <v>8</v>
      </c>
      <c r="AT607" s="4">
        <v>2009</v>
      </c>
      <c r="AU607" s="4">
        <v>4</v>
      </c>
      <c r="AV607" s="4">
        <v>8</v>
      </c>
      <c r="AW607" s="4">
        <v>2009</v>
      </c>
      <c r="AX607" t="str">
        <f t="shared" si="172"/>
        <v>No Delay</v>
      </c>
      <c r="AY607">
        <f t="shared" si="173"/>
        <v>0</v>
      </c>
    </row>
    <row r="608" spans="1:51" x14ac:dyDescent="0.2">
      <c r="A608" s="3">
        <v>83459</v>
      </c>
      <c r="B608" s="1" t="s">
        <v>863</v>
      </c>
      <c r="C608" s="1" t="s">
        <v>165</v>
      </c>
      <c r="D608" s="1" t="s">
        <v>130</v>
      </c>
      <c r="E608" s="1" t="s">
        <v>53</v>
      </c>
      <c r="F608" s="1" t="s">
        <v>53</v>
      </c>
      <c r="G608" s="13" t="s">
        <v>864</v>
      </c>
      <c r="H608" s="12">
        <v>40471</v>
      </c>
      <c r="I608" s="12" t="s">
        <v>865</v>
      </c>
      <c r="J608" s="12">
        <v>40477</v>
      </c>
      <c r="K608" s="4">
        <v>2806</v>
      </c>
      <c r="L608" s="1" t="s">
        <v>146</v>
      </c>
      <c r="M608" s="1" t="s">
        <v>132</v>
      </c>
      <c r="N608" s="1" t="s">
        <v>196</v>
      </c>
      <c r="O608" s="1" t="s">
        <v>93</v>
      </c>
      <c r="P608">
        <v>60</v>
      </c>
      <c r="Q608">
        <v>1193</v>
      </c>
      <c r="R608">
        <v>6835.89</v>
      </c>
      <c r="S608">
        <v>5.73</v>
      </c>
      <c r="T608">
        <v>0.1</v>
      </c>
      <c r="U608">
        <f t="shared" si="169"/>
        <v>6835.89</v>
      </c>
      <c r="V608">
        <f t="shared" si="170"/>
        <v>71580</v>
      </c>
      <c r="W608" s="1" t="s">
        <v>204</v>
      </c>
      <c r="X608" s="1" t="s">
        <v>1236</v>
      </c>
      <c r="Y608" s="1" t="s">
        <v>205</v>
      </c>
      <c r="Z608" s="3">
        <v>4988</v>
      </c>
      <c r="AA608" s="4">
        <f t="shared" si="174"/>
        <v>144</v>
      </c>
      <c r="AB608" s="4">
        <f t="shared" si="175"/>
        <v>2375.6693313999999</v>
      </c>
      <c r="AC608" s="4">
        <f t="shared" si="176"/>
        <v>144</v>
      </c>
      <c r="AD608" s="4">
        <f t="shared" si="177"/>
        <v>2770</v>
      </c>
      <c r="AE608" s="4">
        <v>144</v>
      </c>
      <c r="AF608" s="4">
        <v>144</v>
      </c>
      <c r="AG608" s="4">
        <f>AE608</f>
        <v>144</v>
      </c>
      <c r="AI608" t="e">
        <f t="shared" si="171"/>
        <v>#N/A</v>
      </c>
      <c r="AJ608">
        <v>1413.56</v>
      </c>
      <c r="AK608" s="2">
        <v>1413.56</v>
      </c>
      <c r="AL608" s="2">
        <f>AJ608</f>
        <v>1413.56</v>
      </c>
      <c r="AM608" s="4"/>
      <c r="AN608" t="e">
        <f>VLOOKUP([1]!Tabelle13[[#This Row],[Vlookup this ID for freight costs]],$AL$2:$AL$6811,2,FALSE)</f>
        <v>#REF!</v>
      </c>
      <c r="AP608">
        <v>14.74</v>
      </c>
      <c r="AQ608">
        <v>14.74</v>
      </c>
      <c r="AR608" s="4">
        <v>20</v>
      </c>
      <c r="AS608" s="4">
        <v>10</v>
      </c>
      <c r="AT608" s="4">
        <v>2010</v>
      </c>
      <c r="AU608" s="4">
        <v>26</v>
      </c>
      <c r="AV608" s="4">
        <v>10</v>
      </c>
      <c r="AW608" s="4">
        <v>2010</v>
      </c>
      <c r="AX608" t="str">
        <f t="shared" si="172"/>
        <v>Delay</v>
      </c>
      <c r="AY608">
        <f t="shared" si="173"/>
        <v>6</v>
      </c>
    </row>
    <row r="609" spans="1:51" x14ac:dyDescent="0.2">
      <c r="A609" s="3">
        <v>86344</v>
      </c>
      <c r="B609" s="1" t="s">
        <v>863</v>
      </c>
      <c r="C609" s="1" t="s">
        <v>165</v>
      </c>
      <c r="D609" s="1" t="s">
        <v>130</v>
      </c>
      <c r="E609" s="1" t="s">
        <v>53</v>
      </c>
      <c r="F609" s="1" t="s">
        <v>53</v>
      </c>
      <c r="G609" s="13" t="s">
        <v>864</v>
      </c>
      <c r="H609" s="12">
        <v>40471</v>
      </c>
      <c r="I609" s="12" t="s">
        <v>865</v>
      </c>
      <c r="J609" s="12">
        <v>40477</v>
      </c>
      <c r="K609" s="4">
        <v>2807</v>
      </c>
      <c r="L609" s="1" t="s">
        <v>146</v>
      </c>
      <c r="M609" s="1" t="s">
        <v>132</v>
      </c>
      <c r="N609" s="1" t="s">
        <v>206</v>
      </c>
      <c r="O609" s="1" t="s">
        <v>93</v>
      </c>
      <c r="P609">
        <v>60</v>
      </c>
      <c r="Q609">
        <v>204</v>
      </c>
      <c r="R609">
        <v>669.12</v>
      </c>
      <c r="S609">
        <v>3.28</v>
      </c>
      <c r="T609">
        <v>0.05</v>
      </c>
      <c r="U609">
        <f t="shared" si="169"/>
        <v>669.12</v>
      </c>
      <c r="V609">
        <f t="shared" si="170"/>
        <v>12240</v>
      </c>
      <c r="W609" s="1" t="s">
        <v>204</v>
      </c>
      <c r="X609" s="1" t="s">
        <v>1236</v>
      </c>
      <c r="Y609" s="1" t="s">
        <v>205</v>
      </c>
      <c r="Z609" s="3">
        <v>4988</v>
      </c>
      <c r="AA609" s="4">
        <f t="shared" si="174"/>
        <v>144</v>
      </c>
      <c r="AB609" s="4">
        <f t="shared" si="175"/>
        <v>2267.1287572000001</v>
      </c>
      <c r="AC609" s="4">
        <f t="shared" si="176"/>
        <v>144</v>
      </c>
      <c r="AD609" s="4">
        <f t="shared" si="177"/>
        <v>498.07249900000005</v>
      </c>
      <c r="AE609" s="3" t="s">
        <v>866</v>
      </c>
      <c r="AF609" s="3">
        <v>144</v>
      </c>
      <c r="AG609" s="4">
        <f>AI609</f>
        <v>144</v>
      </c>
      <c r="AH609" s="4">
        <v>83459</v>
      </c>
      <c r="AI609">
        <f t="shared" si="171"/>
        <v>144</v>
      </c>
      <c r="AJ609" t="s">
        <v>866</v>
      </c>
      <c r="AK609" s="2">
        <v>1413.56</v>
      </c>
      <c r="AL609" s="2">
        <f>AN609</f>
        <v>1413.56</v>
      </c>
      <c r="AM609" s="4">
        <v>83459</v>
      </c>
      <c r="AN609">
        <f>INDEX($AJ$2:$AJ$6811,MATCH(AM609,$A$2:$A$6811,0))</f>
        <v>1413.56</v>
      </c>
      <c r="AP609">
        <v>1.44</v>
      </c>
      <c r="AQ609">
        <v>1.44</v>
      </c>
      <c r="AR609" s="4">
        <v>20</v>
      </c>
      <c r="AS609" s="4">
        <v>10</v>
      </c>
      <c r="AT609" s="4">
        <v>2010</v>
      </c>
      <c r="AU609" s="4">
        <v>26</v>
      </c>
      <c r="AV609" s="4">
        <v>10</v>
      </c>
      <c r="AW609" s="4">
        <v>2010</v>
      </c>
      <c r="AX609" t="str">
        <f t="shared" si="172"/>
        <v>Delay</v>
      </c>
      <c r="AY609">
        <f t="shared" si="173"/>
        <v>6</v>
      </c>
    </row>
    <row r="610" spans="1:51" x14ac:dyDescent="0.2">
      <c r="A610" s="3">
        <v>12219</v>
      </c>
      <c r="B610" s="1" t="s">
        <v>164</v>
      </c>
      <c r="C610" s="1" t="s">
        <v>165</v>
      </c>
      <c r="D610" s="1" t="s">
        <v>130</v>
      </c>
      <c r="E610" s="1" t="s">
        <v>53</v>
      </c>
      <c r="F610" s="1" t="s">
        <v>53</v>
      </c>
      <c r="G610" s="13" t="s">
        <v>207</v>
      </c>
      <c r="H610" s="12">
        <v>39875</v>
      </c>
      <c r="I610" s="12" t="s">
        <v>207</v>
      </c>
      <c r="J610" s="12">
        <v>39875</v>
      </c>
      <c r="K610" s="4">
        <v>1387</v>
      </c>
      <c r="L610" s="1" t="s">
        <v>146</v>
      </c>
      <c r="M610" s="1" t="s">
        <v>132</v>
      </c>
      <c r="N610" s="1" t="s">
        <v>147</v>
      </c>
      <c r="O610" s="1" t="s">
        <v>148</v>
      </c>
      <c r="P610">
        <v>30</v>
      </c>
      <c r="Q610">
        <v>1166</v>
      </c>
      <c r="R610">
        <v>30607.5</v>
      </c>
      <c r="S610">
        <v>26.25</v>
      </c>
      <c r="T610">
        <v>0.88</v>
      </c>
      <c r="U610">
        <f t="shared" si="169"/>
        <v>30607.5</v>
      </c>
      <c r="V610">
        <f t="shared" si="170"/>
        <v>34980</v>
      </c>
      <c r="W610" s="1" t="s">
        <v>149</v>
      </c>
      <c r="X610" s="1" t="s">
        <v>150</v>
      </c>
      <c r="Y610" s="1" t="s">
        <v>150</v>
      </c>
      <c r="Z610" s="3">
        <v>3680</v>
      </c>
      <c r="AA610" s="4">
        <f t="shared" si="174"/>
        <v>145</v>
      </c>
      <c r="AB610" s="4">
        <f t="shared" si="175"/>
        <v>2372.7061408</v>
      </c>
      <c r="AC610" s="4">
        <f t="shared" si="176"/>
        <v>145</v>
      </c>
      <c r="AD610" s="4">
        <f t="shared" si="177"/>
        <v>108</v>
      </c>
      <c r="AE610" s="4">
        <v>145</v>
      </c>
      <c r="AF610" s="4">
        <v>145</v>
      </c>
      <c r="AG610" s="4">
        <f>AE610</f>
        <v>145</v>
      </c>
      <c r="AI610" t="e">
        <f t="shared" si="171"/>
        <v>#N/A</v>
      </c>
      <c r="AJ610">
        <v>1742.25</v>
      </c>
      <c r="AK610" s="2">
        <v>1742.25</v>
      </c>
      <c r="AL610" s="2">
        <f>AJ610</f>
        <v>1742.25</v>
      </c>
      <c r="AM610" s="4"/>
      <c r="AN610" t="e">
        <f>VLOOKUP([1]!Tabelle13[[#This Row],[Vlookup this ID for freight costs]],$AL$2:$AL$6811,2,FALSE)</f>
        <v>#REF!</v>
      </c>
      <c r="AP610">
        <v>59.99</v>
      </c>
      <c r="AQ610">
        <v>59.99</v>
      </c>
      <c r="AR610" s="4">
        <v>3</v>
      </c>
      <c r="AS610" s="4">
        <v>4</v>
      </c>
      <c r="AT610" s="4">
        <v>2009</v>
      </c>
      <c r="AU610" s="4">
        <v>3</v>
      </c>
      <c r="AV610" s="4">
        <v>4</v>
      </c>
      <c r="AW610" s="4">
        <v>2009</v>
      </c>
      <c r="AX610" t="str">
        <f t="shared" si="172"/>
        <v>No Delay</v>
      </c>
      <c r="AY610">
        <f t="shared" si="173"/>
        <v>0</v>
      </c>
    </row>
    <row r="611" spans="1:51" x14ac:dyDescent="0.2">
      <c r="A611" s="3">
        <v>12220</v>
      </c>
      <c r="B611" s="1" t="s">
        <v>164</v>
      </c>
      <c r="C611" s="1" t="s">
        <v>165</v>
      </c>
      <c r="D611" s="1" t="s">
        <v>130</v>
      </c>
      <c r="E611" s="1" t="s">
        <v>53</v>
      </c>
      <c r="F611" s="1" t="s">
        <v>53</v>
      </c>
      <c r="G611" s="13" t="s">
        <v>207</v>
      </c>
      <c r="H611" s="12">
        <v>39875</v>
      </c>
      <c r="I611" s="12" t="s">
        <v>207</v>
      </c>
      <c r="J611" s="12">
        <v>39875</v>
      </c>
      <c r="K611" s="4">
        <v>1388</v>
      </c>
      <c r="L611" s="1" t="s">
        <v>146</v>
      </c>
      <c r="M611" s="1" t="s">
        <v>132</v>
      </c>
      <c r="N611" s="1" t="s">
        <v>154</v>
      </c>
      <c r="O611" s="1" t="s">
        <v>93</v>
      </c>
      <c r="P611">
        <v>60</v>
      </c>
      <c r="Q611">
        <v>312</v>
      </c>
      <c r="R611">
        <v>3681.6</v>
      </c>
      <c r="S611">
        <v>11.8</v>
      </c>
      <c r="T611">
        <v>0.2</v>
      </c>
      <c r="U611">
        <f t="shared" si="169"/>
        <v>3681.6000000000004</v>
      </c>
      <c r="V611">
        <f t="shared" si="170"/>
        <v>18720</v>
      </c>
      <c r="W611" s="1" t="s">
        <v>155</v>
      </c>
      <c r="X611" s="1" t="s">
        <v>1236</v>
      </c>
      <c r="Y611" s="1" t="s">
        <v>156</v>
      </c>
      <c r="Z611" s="3">
        <v>5457</v>
      </c>
      <c r="AA611" s="4">
        <f t="shared" si="174"/>
        <v>145</v>
      </c>
      <c r="AB611" s="4">
        <f t="shared" si="175"/>
        <v>2278.9815196</v>
      </c>
      <c r="AC611" s="4">
        <f t="shared" si="176"/>
        <v>145</v>
      </c>
      <c r="AD611" s="4">
        <f t="shared" si="177"/>
        <v>1859.4985716666667</v>
      </c>
      <c r="AE611" s="3" t="s">
        <v>867</v>
      </c>
      <c r="AF611" s="3">
        <v>145</v>
      </c>
      <c r="AG611" s="4">
        <f>AI611</f>
        <v>145</v>
      </c>
      <c r="AH611" s="4">
        <v>12219</v>
      </c>
      <c r="AI611">
        <f t="shared" si="171"/>
        <v>145</v>
      </c>
      <c r="AJ611" t="s">
        <v>867</v>
      </c>
      <c r="AK611" s="2">
        <v>1742.25</v>
      </c>
      <c r="AL611" s="2">
        <f>AN611</f>
        <v>1742.25</v>
      </c>
      <c r="AM611" s="4">
        <v>12219</v>
      </c>
      <c r="AN611">
        <f>INDEX($AJ$2:$AJ$6811,MATCH(AM611,$A$2:$A$6811,0))</f>
        <v>1742.25</v>
      </c>
      <c r="AP611">
        <v>7.22</v>
      </c>
      <c r="AQ611">
        <v>7.22</v>
      </c>
      <c r="AR611" s="4">
        <v>3</v>
      </c>
      <c r="AS611" s="4">
        <v>4</v>
      </c>
      <c r="AT611" s="4">
        <v>2009</v>
      </c>
      <c r="AU611" s="4">
        <v>3</v>
      </c>
      <c r="AV611" s="4">
        <v>4</v>
      </c>
      <c r="AW611" s="4">
        <v>2009</v>
      </c>
      <c r="AX611" t="str">
        <f t="shared" si="172"/>
        <v>No Delay</v>
      </c>
      <c r="AY611">
        <f t="shared" si="173"/>
        <v>0</v>
      </c>
    </row>
    <row r="612" spans="1:51" x14ac:dyDescent="0.2">
      <c r="A612" s="3">
        <v>74965</v>
      </c>
      <c r="B612" s="1" t="s">
        <v>140</v>
      </c>
      <c r="C612" s="1" t="s">
        <v>99</v>
      </c>
      <c r="D612" s="1" t="s">
        <v>266</v>
      </c>
      <c r="E612" s="1" t="s">
        <v>53</v>
      </c>
      <c r="F612" s="1" t="s">
        <v>53</v>
      </c>
      <c r="G612" s="13" t="s">
        <v>236</v>
      </c>
      <c r="H612" s="12">
        <v>40633</v>
      </c>
      <c r="I612" s="12" t="s">
        <v>236</v>
      </c>
      <c r="J612" s="12">
        <v>40633</v>
      </c>
      <c r="K612" s="4">
        <v>3111</v>
      </c>
      <c r="L612" s="1" t="s">
        <v>146</v>
      </c>
      <c r="M612" s="1" t="s">
        <v>423</v>
      </c>
      <c r="N612" s="1" t="s">
        <v>556</v>
      </c>
      <c r="O612" s="1" t="s">
        <v>425</v>
      </c>
      <c r="P612">
        <v>336</v>
      </c>
      <c r="Q612">
        <v>335</v>
      </c>
      <c r="R612">
        <v>12850.6</v>
      </c>
      <c r="S612">
        <v>38.36</v>
      </c>
      <c r="T612">
        <v>0.11</v>
      </c>
      <c r="U612">
        <f t="shared" si="169"/>
        <v>12850.6</v>
      </c>
      <c r="V612">
        <f t="shared" si="170"/>
        <v>112560</v>
      </c>
      <c r="W612" s="1" t="s">
        <v>552</v>
      </c>
      <c r="X612" s="1" t="s">
        <v>361</v>
      </c>
      <c r="Y612" s="1" t="s">
        <v>361</v>
      </c>
      <c r="Z612" s="3">
        <v>7298</v>
      </c>
      <c r="AA612" s="4">
        <f t="shared" si="174"/>
        <v>146</v>
      </c>
      <c r="AB612" s="4">
        <f t="shared" si="175"/>
        <v>2281.5057189999998</v>
      </c>
      <c r="AC612" s="4">
        <f t="shared" si="176"/>
        <v>146</v>
      </c>
      <c r="AD612" s="4">
        <f t="shared" si="177"/>
        <v>146</v>
      </c>
      <c r="AE612" s="4">
        <v>146</v>
      </c>
      <c r="AF612" s="4">
        <v>146</v>
      </c>
      <c r="AG612" s="4">
        <f t="shared" ref="AG612:AG624" si="178">AE612</f>
        <v>146</v>
      </c>
      <c r="AI612" t="e">
        <f t="shared" si="171"/>
        <v>#N/A</v>
      </c>
      <c r="AJ612">
        <v>4701.1000000000004</v>
      </c>
      <c r="AK612" s="2">
        <v>4701.1000000000004</v>
      </c>
      <c r="AL612" s="2">
        <f t="shared" ref="AL612:AL624" si="179">AJ612</f>
        <v>4701.1000000000004</v>
      </c>
      <c r="AM612" s="4"/>
      <c r="AN612" t="e">
        <f>VLOOKUP([1]!Tabelle13[[#This Row],[Vlookup this ID for freight costs]],$AL$2:$AL$6811,2,FALSE)</f>
        <v>#REF!</v>
      </c>
      <c r="AP612">
        <v>27.71</v>
      </c>
      <c r="AQ612">
        <v>27.71</v>
      </c>
      <c r="AR612" s="4">
        <v>31</v>
      </c>
      <c r="AS612" s="4">
        <v>3</v>
      </c>
      <c r="AT612" s="4">
        <v>2011</v>
      </c>
      <c r="AU612" s="4">
        <v>31</v>
      </c>
      <c r="AV612" s="4">
        <v>3</v>
      </c>
      <c r="AW612" s="4">
        <v>2011</v>
      </c>
      <c r="AX612" t="str">
        <f t="shared" si="172"/>
        <v>No Delay</v>
      </c>
      <c r="AY612">
        <f t="shared" si="173"/>
        <v>0</v>
      </c>
    </row>
    <row r="613" spans="1:51" x14ac:dyDescent="0.2">
      <c r="A613" s="3">
        <v>82854</v>
      </c>
      <c r="B613" s="1" t="s">
        <v>215</v>
      </c>
      <c r="C613" s="1" t="s">
        <v>89</v>
      </c>
      <c r="D613" s="1" t="s">
        <v>130</v>
      </c>
      <c r="E613" s="1" t="s">
        <v>53</v>
      </c>
      <c r="F613" s="1" t="s">
        <v>53</v>
      </c>
      <c r="G613" s="13" t="s">
        <v>868</v>
      </c>
      <c r="H613" s="12">
        <v>40217</v>
      </c>
      <c r="I613" s="12" t="s">
        <v>869</v>
      </c>
      <c r="J613" s="12">
        <v>40201</v>
      </c>
      <c r="K613" s="4">
        <v>2159</v>
      </c>
      <c r="L613" s="1" t="s">
        <v>146</v>
      </c>
      <c r="M613" s="1" t="s">
        <v>132</v>
      </c>
      <c r="N613" s="1" t="s">
        <v>648</v>
      </c>
      <c r="O613" s="1" t="s">
        <v>93</v>
      </c>
      <c r="P613">
        <v>240</v>
      </c>
      <c r="Q613">
        <v>400</v>
      </c>
      <c r="R613">
        <v>5856</v>
      </c>
      <c r="S613">
        <v>14.64</v>
      </c>
      <c r="T613">
        <v>0.06</v>
      </c>
      <c r="U613">
        <f t="shared" si="169"/>
        <v>5856</v>
      </c>
      <c r="V613">
        <f t="shared" si="170"/>
        <v>96000</v>
      </c>
      <c r="W613" s="1" t="s">
        <v>155</v>
      </c>
      <c r="X613" s="1" t="s">
        <v>1236</v>
      </c>
      <c r="Y613" s="1" t="s">
        <v>156</v>
      </c>
      <c r="Z613" s="3">
        <v>9211</v>
      </c>
      <c r="AA613" s="4">
        <f t="shared" si="174"/>
        <v>146</v>
      </c>
      <c r="AB613" s="4">
        <f t="shared" si="175"/>
        <v>2288.639326</v>
      </c>
      <c r="AC613" s="4">
        <f t="shared" si="176"/>
        <v>146</v>
      </c>
      <c r="AD613" s="4">
        <f t="shared" si="177"/>
        <v>538.96390885714288</v>
      </c>
      <c r="AE613" s="4">
        <v>146</v>
      </c>
      <c r="AF613" s="4">
        <v>146</v>
      </c>
      <c r="AG613" s="4">
        <f t="shared" si="178"/>
        <v>146</v>
      </c>
      <c r="AI613" t="e">
        <f t="shared" si="171"/>
        <v>#N/A</v>
      </c>
      <c r="AJ613">
        <v>5254.09</v>
      </c>
      <c r="AK613" s="2">
        <v>5254.09</v>
      </c>
      <c r="AL613" s="2">
        <f t="shared" si="179"/>
        <v>5254.09</v>
      </c>
      <c r="AM613" s="4"/>
      <c r="AN613" t="e">
        <f>VLOOKUP([1]!Tabelle13[[#This Row],[Vlookup this ID for freight costs]],$AL$2:$AL$6811,2,FALSE)</f>
        <v>#REF!</v>
      </c>
      <c r="AP613">
        <v>11.48</v>
      </c>
      <c r="AQ613">
        <v>11.48</v>
      </c>
      <c r="AR613" s="4">
        <v>8</v>
      </c>
      <c r="AS613" s="4">
        <v>2</v>
      </c>
      <c r="AT613" s="4">
        <v>2010</v>
      </c>
      <c r="AU613" s="4">
        <v>23</v>
      </c>
      <c r="AV613" s="4">
        <v>1</v>
      </c>
      <c r="AW613" s="4">
        <v>2010</v>
      </c>
      <c r="AX613" t="str">
        <f t="shared" si="172"/>
        <v>No Delay</v>
      </c>
      <c r="AY613">
        <f t="shared" si="173"/>
        <v>0</v>
      </c>
    </row>
    <row r="614" spans="1:51" x14ac:dyDescent="0.2">
      <c r="A614" s="3">
        <v>12149</v>
      </c>
      <c r="B614" s="1" t="s">
        <v>610</v>
      </c>
      <c r="C614" s="1" t="s">
        <v>73</v>
      </c>
      <c r="D614" s="1" t="s">
        <v>130</v>
      </c>
      <c r="E614" s="1" t="s">
        <v>101</v>
      </c>
      <c r="F614" s="1" t="s">
        <v>101</v>
      </c>
      <c r="G614" s="13" t="s">
        <v>870</v>
      </c>
      <c r="H614" s="12">
        <v>39423</v>
      </c>
      <c r="I614" s="12" t="s">
        <v>870</v>
      </c>
      <c r="J614" s="12">
        <v>39423</v>
      </c>
      <c r="K614" s="4">
        <v>535</v>
      </c>
      <c r="L614" s="1" t="s">
        <v>146</v>
      </c>
      <c r="M614" s="1" t="s">
        <v>132</v>
      </c>
      <c r="N614" s="1" t="s">
        <v>275</v>
      </c>
      <c r="O614" s="1" t="s">
        <v>93</v>
      </c>
      <c r="P614">
        <v>60</v>
      </c>
      <c r="Q614">
        <v>1560</v>
      </c>
      <c r="R614">
        <v>14820</v>
      </c>
      <c r="S614">
        <v>9.5</v>
      </c>
      <c r="T614">
        <v>0.16</v>
      </c>
      <c r="U614">
        <f t="shared" si="169"/>
        <v>14820</v>
      </c>
      <c r="V614">
        <f t="shared" si="170"/>
        <v>93600</v>
      </c>
      <c r="W614" s="1" t="s">
        <v>155</v>
      </c>
      <c r="X614" s="1" t="s">
        <v>1236</v>
      </c>
      <c r="Y614" s="1" t="s">
        <v>156</v>
      </c>
      <c r="Z614" s="3">
        <v>14969</v>
      </c>
      <c r="AA614" s="4">
        <f t="shared" si="174"/>
        <v>147</v>
      </c>
      <c r="AB614" s="4">
        <f t="shared" si="175"/>
        <v>2415.946774</v>
      </c>
      <c r="AC614" s="4">
        <f t="shared" si="176"/>
        <v>147</v>
      </c>
      <c r="AD614" s="4">
        <f t="shared" si="177"/>
        <v>859.79470025000001</v>
      </c>
      <c r="AE614" s="4">
        <v>147</v>
      </c>
      <c r="AF614" s="4">
        <v>147</v>
      </c>
      <c r="AG614" s="4">
        <f t="shared" si="178"/>
        <v>147</v>
      </c>
      <c r="AI614" t="e">
        <f t="shared" si="171"/>
        <v>#N/A</v>
      </c>
      <c r="AJ614">
        <v>1671.84</v>
      </c>
      <c r="AK614" s="2">
        <v>1671.84</v>
      </c>
      <c r="AL614" s="2">
        <f t="shared" si="179"/>
        <v>1671.84</v>
      </c>
      <c r="AM614" s="4"/>
      <c r="AN614" t="e">
        <f>VLOOKUP([1]!Tabelle13[[#This Row],[Vlookup this ID for freight costs]],$AL$2:$AL$6811,2,FALSE)</f>
        <v>#REF!</v>
      </c>
      <c r="AP614">
        <v>23.71</v>
      </c>
      <c r="AQ614">
        <v>23.71</v>
      </c>
      <c r="AR614" s="4">
        <v>7</v>
      </c>
      <c r="AS614" s="4">
        <v>12</v>
      </c>
      <c r="AT614" s="4">
        <v>2007</v>
      </c>
      <c r="AU614" s="4">
        <v>7</v>
      </c>
      <c r="AV614" s="4">
        <v>12</v>
      </c>
      <c r="AW614" s="4">
        <v>2007</v>
      </c>
      <c r="AX614" t="str">
        <f t="shared" si="172"/>
        <v>No Delay</v>
      </c>
      <c r="AY614">
        <f t="shared" si="173"/>
        <v>0</v>
      </c>
    </row>
    <row r="615" spans="1:51" x14ac:dyDescent="0.2">
      <c r="A615" s="3">
        <v>12587</v>
      </c>
      <c r="B615" s="1" t="s">
        <v>164</v>
      </c>
      <c r="C615" s="1" t="s">
        <v>165</v>
      </c>
      <c r="D615" s="1" t="s">
        <v>130</v>
      </c>
      <c r="E615" s="1" t="s">
        <v>53</v>
      </c>
      <c r="F615" s="1" t="s">
        <v>53</v>
      </c>
      <c r="G615" s="13" t="s">
        <v>669</v>
      </c>
      <c r="H615" s="12">
        <v>39988</v>
      </c>
      <c r="I615" s="12" t="s">
        <v>669</v>
      </c>
      <c r="J615" s="12">
        <v>39988</v>
      </c>
      <c r="K615" s="4">
        <v>1644</v>
      </c>
      <c r="L615" s="1" t="s">
        <v>146</v>
      </c>
      <c r="M615" s="1" t="s">
        <v>132</v>
      </c>
      <c r="N615" s="1" t="s">
        <v>154</v>
      </c>
      <c r="O615" s="1" t="s">
        <v>93</v>
      </c>
      <c r="P615">
        <v>60</v>
      </c>
      <c r="Q615">
        <v>1155</v>
      </c>
      <c r="R615">
        <v>13109.25</v>
      </c>
      <c r="S615">
        <v>11.35</v>
      </c>
      <c r="T615">
        <v>0.19</v>
      </c>
      <c r="U615">
        <f t="shared" si="169"/>
        <v>13109.25</v>
      </c>
      <c r="V615">
        <f t="shared" si="170"/>
        <v>69300</v>
      </c>
      <c r="W615" s="1" t="s">
        <v>160</v>
      </c>
      <c r="X615" s="1" t="s">
        <v>1236</v>
      </c>
      <c r="Y615" s="1" t="s">
        <v>161</v>
      </c>
      <c r="Z615" s="3">
        <v>5149</v>
      </c>
      <c r="AA615" s="4">
        <f t="shared" si="174"/>
        <v>147</v>
      </c>
      <c r="AB615" s="4">
        <f t="shared" si="175"/>
        <v>2371.4989150000001</v>
      </c>
      <c r="AC615" s="4">
        <f t="shared" si="176"/>
        <v>147</v>
      </c>
      <c r="AD615" s="4">
        <f t="shared" si="177"/>
        <v>120</v>
      </c>
      <c r="AE615" s="4">
        <v>147</v>
      </c>
      <c r="AF615" s="4">
        <v>147</v>
      </c>
      <c r="AG615" s="4">
        <f t="shared" si="178"/>
        <v>147</v>
      </c>
      <c r="AI615" t="e">
        <f t="shared" si="171"/>
        <v>#N/A</v>
      </c>
      <c r="AJ615">
        <v>1848.59</v>
      </c>
      <c r="AK615" s="2">
        <v>1848.59</v>
      </c>
      <c r="AL615" s="2">
        <f t="shared" si="179"/>
        <v>1848.59</v>
      </c>
      <c r="AM615" s="4"/>
      <c r="AN615" t="e">
        <f>VLOOKUP([1]!Tabelle13[[#This Row],[Vlookup this ID for freight costs]],$AL$2:$AL$6811,2,FALSE)</f>
        <v>#REF!</v>
      </c>
      <c r="AP615">
        <v>25.69</v>
      </c>
      <c r="AQ615">
        <v>25.69</v>
      </c>
      <c r="AR615" s="4">
        <v>24</v>
      </c>
      <c r="AS615" s="4">
        <v>6</v>
      </c>
      <c r="AT615" s="4">
        <v>2009</v>
      </c>
      <c r="AU615" s="4">
        <v>24</v>
      </c>
      <c r="AV615" s="4">
        <v>6</v>
      </c>
      <c r="AW615" s="4">
        <v>2009</v>
      </c>
      <c r="AX615" t="str">
        <f t="shared" si="172"/>
        <v>No Delay</v>
      </c>
      <c r="AY615">
        <f t="shared" si="173"/>
        <v>0</v>
      </c>
    </row>
    <row r="616" spans="1:51" x14ac:dyDescent="0.2">
      <c r="A616" s="3">
        <v>67321</v>
      </c>
      <c r="B616" s="1" t="s">
        <v>215</v>
      </c>
      <c r="C616" s="1" t="s">
        <v>89</v>
      </c>
      <c r="D616" s="1" t="s">
        <v>52</v>
      </c>
      <c r="E616" s="1" t="s">
        <v>53</v>
      </c>
      <c r="F616" s="1" t="s">
        <v>53</v>
      </c>
      <c r="G616" s="13" t="s">
        <v>311</v>
      </c>
      <c r="H616" s="12">
        <v>40324</v>
      </c>
      <c r="I616" s="12" t="s">
        <v>311</v>
      </c>
      <c r="J616" s="12">
        <v>40324</v>
      </c>
      <c r="K616" s="4">
        <v>2463</v>
      </c>
      <c r="L616" s="1" t="s">
        <v>146</v>
      </c>
      <c r="M616" s="1" t="s">
        <v>170</v>
      </c>
      <c r="N616" s="1" t="s">
        <v>563</v>
      </c>
      <c r="O616" s="1" t="s">
        <v>93</v>
      </c>
      <c r="P616">
        <v>60</v>
      </c>
      <c r="Q616">
        <v>712</v>
      </c>
      <c r="R616">
        <v>10680</v>
      </c>
      <c r="S616">
        <v>15</v>
      </c>
      <c r="T616">
        <v>0.25</v>
      </c>
      <c r="U616">
        <f t="shared" si="169"/>
        <v>10680</v>
      </c>
      <c r="V616">
        <f t="shared" si="170"/>
        <v>42720</v>
      </c>
      <c r="W616" s="1" t="s">
        <v>155</v>
      </c>
      <c r="X616" s="1" t="s">
        <v>1236</v>
      </c>
      <c r="Y616" s="1" t="s">
        <v>156</v>
      </c>
      <c r="Z616" s="3">
        <v>9211</v>
      </c>
      <c r="AA616" s="4">
        <f t="shared" si="174"/>
        <v>147</v>
      </c>
      <c r="AB616" s="4">
        <f t="shared" si="175"/>
        <v>2322.8806396</v>
      </c>
      <c r="AC616" s="4">
        <f t="shared" si="176"/>
        <v>147</v>
      </c>
      <c r="AD616" s="4">
        <f t="shared" si="177"/>
        <v>147</v>
      </c>
      <c r="AE616" s="4">
        <v>147</v>
      </c>
      <c r="AF616" s="4">
        <v>147</v>
      </c>
      <c r="AG616" s="4">
        <f t="shared" si="178"/>
        <v>147</v>
      </c>
      <c r="AI616" t="e">
        <f t="shared" si="171"/>
        <v>#N/A</v>
      </c>
      <c r="AJ616">
        <v>1836.81</v>
      </c>
      <c r="AK616" s="2">
        <v>1836.81</v>
      </c>
      <c r="AL616" s="2">
        <f t="shared" si="179"/>
        <v>1836.81</v>
      </c>
      <c r="AM616" s="4"/>
      <c r="AN616" t="e">
        <f>VLOOKUP([1]!Tabelle13[[#This Row],[Vlookup this ID for freight costs]],$AL$2:$AL$6811,2,FALSE)</f>
        <v>#REF!</v>
      </c>
      <c r="AP616">
        <v>23.03</v>
      </c>
      <c r="AQ616">
        <v>23.03</v>
      </c>
      <c r="AR616" s="4">
        <v>26</v>
      </c>
      <c r="AS616" s="4">
        <v>5</v>
      </c>
      <c r="AT616" s="4">
        <v>2010</v>
      </c>
      <c r="AU616" s="4">
        <v>26</v>
      </c>
      <c r="AV616" s="4">
        <v>5</v>
      </c>
      <c r="AW616" s="4">
        <v>2010</v>
      </c>
      <c r="AX616" t="str">
        <f t="shared" si="172"/>
        <v>No Delay</v>
      </c>
      <c r="AY616">
        <f t="shared" si="173"/>
        <v>0</v>
      </c>
    </row>
    <row r="617" spans="1:51" x14ac:dyDescent="0.2">
      <c r="A617" s="3">
        <v>12289</v>
      </c>
      <c r="B617" s="1" t="s">
        <v>144</v>
      </c>
      <c r="C617" s="1" t="s">
        <v>65</v>
      </c>
      <c r="D617" s="1" t="s">
        <v>130</v>
      </c>
      <c r="E617" s="1" t="s">
        <v>53</v>
      </c>
      <c r="F617" s="1" t="s">
        <v>53</v>
      </c>
      <c r="G617" s="13" t="s">
        <v>449</v>
      </c>
      <c r="H617" s="12">
        <v>39969</v>
      </c>
      <c r="I617" s="12" t="s">
        <v>449</v>
      </c>
      <c r="J617" s="12">
        <v>39969</v>
      </c>
      <c r="K617" s="4">
        <v>1580</v>
      </c>
      <c r="L617" s="1" t="s">
        <v>146</v>
      </c>
      <c r="M617" s="1" t="s">
        <v>132</v>
      </c>
      <c r="N617" s="1" t="s">
        <v>275</v>
      </c>
      <c r="O617" s="1" t="s">
        <v>93</v>
      </c>
      <c r="P617">
        <v>60</v>
      </c>
      <c r="Q617">
        <v>1747</v>
      </c>
      <c r="R617">
        <v>15303.72</v>
      </c>
      <c r="S617">
        <v>8.76</v>
      </c>
      <c r="T617">
        <v>0.15</v>
      </c>
      <c r="U617">
        <f t="shared" si="169"/>
        <v>15303.72</v>
      </c>
      <c r="V617">
        <f t="shared" si="170"/>
        <v>104820</v>
      </c>
      <c r="W617" s="1" t="s">
        <v>160</v>
      </c>
      <c r="X617" s="1" t="s">
        <v>1236</v>
      </c>
      <c r="Y617" s="1" t="s">
        <v>161</v>
      </c>
      <c r="Z617" s="3">
        <v>7348</v>
      </c>
      <c r="AA617" s="4">
        <f t="shared" si="174"/>
        <v>148</v>
      </c>
      <c r="AB617" s="4">
        <f t="shared" si="175"/>
        <v>2436.4696125999999</v>
      </c>
      <c r="AC617" s="4">
        <f t="shared" si="176"/>
        <v>148</v>
      </c>
      <c r="AD617" s="4">
        <f t="shared" si="177"/>
        <v>1572</v>
      </c>
      <c r="AE617" s="4">
        <v>148</v>
      </c>
      <c r="AF617" s="4">
        <v>148</v>
      </c>
      <c r="AG617" s="4">
        <f t="shared" si="178"/>
        <v>148</v>
      </c>
      <c r="AI617" t="e">
        <f t="shared" si="171"/>
        <v>#N/A</v>
      </c>
      <c r="AJ617">
        <v>1012.18</v>
      </c>
      <c r="AK617" s="2">
        <v>1012.18</v>
      </c>
      <c r="AL617" s="2">
        <f t="shared" si="179"/>
        <v>1012.18</v>
      </c>
      <c r="AM617" s="4"/>
      <c r="AN617" t="e">
        <f>VLOOKUP([1]!Tabelle13[[#This Row],[Vlookup this ID for freight costs]],$AL$2:$AL$6811,2,FALSE)</f>
        <v>#REF!</v>
      </c>
      <c r="AP617">
        <v>30</v>
      </c>
      <c r="AQ617">
        <v>30</v>
      </c>
      <c r="AR617" s="4">
        <v>5</v>
      </c>
      <c r="AS617" s="4">
        <v>6</v>
      </c>
      <c r="AT617" s="4">
        <v>2009</v>
      </c>
      <c r="AU617" s="4">
        <v>5</v>
      </c>
      <c r="AV617" s="4">
        <v>6</v>
      </c>
      <c r="AW617" s="4">
        <v>2009</v>
      </c>
      <c r="AX617" t="str">
        <f t="shared" si="172"/>
        <v>No Delay</v>
      </c>
      <c r="AY617">
        <f t="shared" si="173"/>
        <v>0</v>
      </c>
    </row>
    <row r="618" spans="1:51" x14ac:dyDescent="0.2">
      <c r="A618" s="3">
        <v>13476</v>
      </c>
      <c r="B618" s="1" t="s">
        <v>50</v>
      </c>
      <c r="C618" s="1" t="s">
        <v>51</v>
      </c>
      <c r="D618" s="1" t="s">
        <v>74</v>
      </c>
      <c r="E618" s="1" t="s">
        <v>53</v>
      </c>
      <c r="F618" s="1" t="s">
        <v>53</v>
      </c>
      <c r="G618" s="13" t="s">
        <v>511</v>
      </c>
      <c r="H618" s="12">
        <v>40256</v>
      </c>
      <c r="I618" s="12" t="s">
        <v>511</v>
      </c>
      <c r="J618" s="12">
        <v>40256</v>
      </c>
      <c r="K618" s="4">
        <v>2261</v>
      </c>
      <c r="L618" s="1" t="s">
        <v>146</v>
      </c>
      <c r="M618" s="1" t="s">
        <v>580</v>
      </c>
      <c r="N618" s="1" t="s">
        <v>609</v>
      </c>
      <c r="O618" s="1" t="s">
        <v>425</v>
      </c>
      <c r="P618">
        <v>84</v>
      </c>
      <c r="Q618">
        <v>520</v>
      </c>
      <c r="R618">
        <v>5366.4</v>
      </c>
      <c r="S618">
        <v>10.32</v>
      </c>
      <c r="T618">
        <v>0.12</v>
      </c>
      <c r="U618">
        <f t="shared" si="169"/>
        <v>5366.4000000000005</v>
      </c>
      <c r="V618">
        <f t="shared" si="170"/>
        <v>43680</v>
      </c>
      <c r="W618" s="1" t="s">
        <v>826</v>
      </c>
      <c r="X618" s="1" t="s">
        <v>186</v>
      </c>
      <c r="Y618" s="1" t="s">
        <v>186</v>
      </c>
      <c r="Z618" s="3">
        <v>7880</v>
      </c>
      <c r="AA618" s="4">
        <f t="shared" si="174"/>
        <v>149</v>
      </c>
      <c r="AB618" s="4">
        <f t="shared" si="175"/>
        <v>2301.8090619999998</v>
      </c>
      <c r="AC618" s="4">
        <f t="shared" si="176"/>
        <v>149</v>
      </c>
      <c r="AD618" s="4">
        <f t="shared" si="177"/>
        <v>2847.3333333333335</v>
      </c>
      <c r="AE618" s="4">
        <v>149</v>
      </c>
      <c r="AF618" s="4">
        <v>149</v>
      </c>
      <c r="AG618" s="4">
        <f t="shared" si="178"/>
        <v>149</v>
      </c>
      <c r="AI618" t="e">
        <f t="shared" si="171"/>
        <v>#N/A</v>
      </c>
      <c r="AJ618" t="s">
        <v>81</v>
      </c>
      <c r="AK618" s="2"/>
      <c r="AL618" s="2" t="str">
        <f t="shared" si="179"/>
        <v>Freight Included in Commodity Cost</v>
      </c>
      <c r="AM618" s="4"/>
      <c r="AN618" t="e">
        <f>VLOOKUP([1]!Tabelle13[[#This Row],[Vlookup this ID for freight costs]],$AL$2:$AL$6811,2,FALSE)</f>
        <v>#REF!</v>
      </c>
      <c r="AP618">
        <v>10.52</v>
      </c>
      <c r="AQ618">
        <v>10.52</v>
      </c>
      <c r="AR618" s="4">
        <v>19</v>
      </c>
      <c r="AS618" s="4">
        <v>4</v>
      </c>
      <c r="AT618" s="4">
        <v>2010</v>
      </c>
      <c r="AU618" s="4">
        <v>19</v>
      </c>
      <c r="AV618" s="4">
        <v>4</v>
      </c>
      <c r="AW618" s="4">
        <v>2010</v>
      </c>
      <c r="AX618" t="str">
        <f t="shared" si="172"/>
        <v>No Delay</v>
      </c>
      <c r="AY618">
        <f t="shared" si="173"/>
        <v>0</v>
      </c>
    </row>
    <row r="619" spans="1:51" x14ac:dyDescent="0.2">
      <c r="A619" s="3">
        <v>84255</v>
      </c>
      <c r="B619" s="1" t="s">
        <v>50</v>
      </c>
      <c r="C619" s="1" t="s">
        <v>51</v>
      </c>
      <c r="D619" s="1" t="s">
        <v>130</v>
      </c>
      <c r="E619" s="1" t="s">
        <v>101</v>
      </c>
      <c r="F619" s="1" t="s">
        <v>101</v>
      </c>
      <c r="G619" s="13" t="s">
        <v>428</v>
      </c>
      <c r="H619" s="12">
        <v>41547</v>
      </c>
      <c r="I619" s="12" t="s">
        <v>871</v>
      </c>
      <c r="J619" s="12">
        <v>41515</v>
      </c>
      <c r="K619" s="4">
        <v>4888</v>
      </c>
      <c r="L619" s="1" t="s">
        <v>146</v>
      </c>
      <c r="M619" s="1" t="s">
        <v>132</v>
      </c>
      <c r="N619" s="1" t="s">
        <v>171</v>
      </c>
      <c r="O619" s="1" t="s">
        <v>93</v>
      </c>
      <c r="P619">
        <v>60</v>
      </c>
      <c r="Q619">
        <v>2600</v>
      </c>
      <c r="R619">
        <v>5174</v>
      </c>
      <c r="S619">
        <v>1.99</v>
      </c>
      <c r="T619">
        <v>0.03</v>
      </c>
      <c r="U619">
        <f t="shared" si="169"/>
        <v>5174</v>
      </c>
      <c r="V619">
        <f t="shared" si="170"/>
        <v>156000</v>
      </c>
      <c r="W619" s="1" t="s">
        <v>179</v>
      </c>
      <c r="X619" s="1" t="s">
        <v>1236</v>
      </c>
      <c r="Y619" s="1" t="s">
        <v>156</v>
      </c>
      <c r="Z619" s="3">
        <v>14703</v>
      </c>
      <c r="AA619" s="4">
        <f t="shared" si="174"/>
        <v>149</v>
      </c>
      <c r="AB619" s="4">
        <f t="shared" si="175"/>
        <v>2530.0844859999997</v>
      </c>
      <c r="AC619" s="4">
        <f t="shared" si="176"/>
        <v>149</v>
      </c>
      <c r="AD619" s="4">
        <f t="shared" si="177"/>
        <v>1739.5473286000001</v>
      </c>
      <c r="AE619" s="4">
        <v>149</v>
      </c>
      <c r="AF619" s="4">
        <v>149</v>
      </c>
      <c r="AG619" s="4">
        <f t="shared" si="178"/>
        <v>149</v>
      </c>
      <c r="AI619" t="e">
        <f t="shared" si="171"/>
        <v>#N/A</v>
      </c>
      <c r="AJ619">
        <v>1815.67</v>
      </c>
      <c r="AK619" s="2">
        <v>1815.67</v>
      </c>
      <c r="AL619" s="2">
        <f t="shared" si="179"/>
        <v>1815.67</v>
      </c>
      <c r="AM619" s="4"/>
      <c r="AN619" t="e">
        <f>VLOOKUP([1]!Tabelle13[[#This Row],[Vlookup this ID for freight costs]],$AL$2:$AL$6811,2,FALSE)</f>
        <v>#REF!</v>
      </c>
      <c r="AP619">
        <v>6.4</v>
      </c>
      <c r="AQ619">
        <v>6.4</v>
      </c>
      <c r="AR619" s="4">
        <v>30</v>
      </c>
      <c r="AS619" s="4">
        <v>9</v>
      </c>
      <c r="AT619" s="4">
        <v>2013</v>
      </c>
      <c r="AU619" s="4">
        <v>29</v>
      </c>
      <c r="AV619" s="4">
        <v>8</v>
      </c>
      <c r="AW619" s="4">
        <v>2013</v>
      </c>
      <c r="AX619" t="str">
        <f t="shared" si="172"/>
        <v>No Delay</v>
      </c>
      <c r="AY619">
        <f t="shared" si="173"/>
        <v>0</v>
      </c>
    </row>
    <row r="620" spans="1:51" x14ac:dyDescent="0.2">
      <c r="A620" s="3">
        <v>45644</v>
      </c>
      <c r="B620" s="1" t="s">
        <v>215</v>
      </c>
      <c r="C620" s="1" t="s">
        <v>89</v>
      </c>
      <c r="D620" s="1" t="s">
        <v>52</v>
      </c>
      <c r="E620" s="1" t="s">
        <v>53</v>
      </c>
      <c r="F620" s="1" t="s">
        <v>53</v>
      </c>
      <c r="G620" s="13" t="s">
        <v>872</v>
      </c>
      <c r="H620" s="12">
        <v>41810</v>
      </c>
      <c r="I620" s="12" t="s">
        <v>873</v>
      </c>
      <c r="J620" s="12">
        <v>41815</v>
      </c>
      <c r="K620" s="4">
        <v>5598</v>
      </c>
      <c r="L620" s="1" t="s">
        <v>146</v>
      </c>
      <c r="M620" s="1" t="s">
        <v>170</v>
      </c>
      <c r="N620" s="1" t="s">
        <v>227</v>
      </c>
      <c r="O620" s="1" t="s">
        <v>93</v>
      </c>
      <c r="P620">
        <v>30</v>
      </c>
      <c r="Q620">
        <v>2000</v>
      </c>
      <c r="R620">
        <v>15160</v>
      </c>
      <c r="S620">
        <v>7.58</v>
      </c>
      <c r="T620">
        <v>0.25</v>
      </c>
      <c r="U620">
        <f t="shared" si="169"/>
        <v>15160</v>
      </c>
      <c r="V620">
        <f t="shared" si="170"/>
        <v>60000</v>
      </c>
      <c r="W620" s="1" t="s">
        <v>155</v>
      </c>
      <c r="X620" s="1" t="s">
        <v>1236</v>
      </c>
      <c r="Y620" s="1" t="s">
        <v>156</v>
      </c>
      <c r="Z620" s="3">
        <v>9211</v>
      </c>
      <c r="AA620" s="4">
        <f t="shared" si="174"/>
        <v>150</v>
      </c>
      <c r="AB620" s="4">
        <f t="shared" si="175"/>
        <v>2464.2358060000001</v>
      </c>
      <c r="AC620" s="4">
        <f t="shared" si="176"/>
        <v>150</v>
      </c>
      <c r="AD620" s="4">
        <f t="shared" si="177"/>
        <v>3403.4068759411766</v>
      </c>
      <c r="AE620" s="4">
        <v>150</v>
      </c>
      <c r="AF620" s="4">
        <v>150</v>
      </c>
      <c r="AG620" s="4">
        <f t="shared" si="178"/>
        <v>150</v>
      </c>
      <c r="AI620" t="e">
        <f t="shared" si="171"/>
        <v>#N/A</v>
      </c>
      <c r="AJ620">
        <v>1789.85</v>
      </c>
      <c r="AK620" s="2">
        <v>1789.85</v>
      </c>
      <c r="AL620" s="2">
        <f t="shared" si="179"/>
        <v>1789.85</v>
      </c>
      <c r="AM620" s="4"/>
      <c r="AN620" t="e">
        <f>VLOOKUP([1]!Tabelle13[[#This Row],[Vlookup this ID for freight costs]],$AL$2:$AL$6811,2,FALSE)</f>
        <v>#REF!</v>
      </c>
      <c r="AP620">
        <v>15.58</v>
      </c>
      <c r="AQ620">
        <v>15.58</v>
      </c>
      <c r="AR620" s="4">
        <v>20</v>
      </c>
      <c r="AS620" s="4">
        <v>6</v>
      </c>
      <c r="AT620" s="4">
        <v>2014</v>
      </c>
      <c r="AU620" s="4">
        <v>25</v>
      </c>
      <c r="AV620" s="4">
        <v>6</v>
      </c>
      <c r="AW620" s="4">
        <v>2014</v>
      </c>
      <c r="AX620" t="str">
        <f t="shared" si="172"/>
        <v>Delay</v>
      </c>
      <c r="AY620">
        <f t="shared" si="173"/>
        <v>5</v>
      </c>
    </row>
    <row r="621" spans="1:51" x14ac:dyDescent="0.2">
      <c r="A621" s="3">
        <v>82721</v>
      </c>
      <c r="B621" s="1" t="s">
        <v>50</v>
      </c>
      <c r="C621" s="1" t="s">
        <v>51</v>
      </c>
      <c r="D621" s="1" t="s">
        <v>130</v>
      </c>
      <c r="E621" s="1" t="s">
        <v>101</v>
      </c>
      <c r="F621" s="1" t="s">
        <v>101</v>
      </c>
      <c r="G621" s="13" t="s">
        <v>874</v>
      </c>
      <c r="H621" s="12">
        <v>42004</v>
      </c>
      <c r="I621" s="12" t="s">
        <v>407</v>
      </c>
      <c r="J621" s="12">
        <v>41950</v>
      </c>
      <c r="K621" s="4">
        <v>6079</v>
      </c>
      <c r="L621" s="1" t="s">
        <v>146</v>
      </c>
      <c r="M621" s="1" t="s">
        <v>132</v>
      </c>
      <c r="N621" s="1" t="s">
        <v>206</v>
      </c>
      <c r="O621" s="1" t="s">
        <v>93</v>
      </c>
      <c r="P621">
        <v>60</v>
      </c>
      <c r="Q621">
        <v>3068</v>
      </c>
      <c r="R621">
        <v>7976.8</v>
      </c>
      <c r="S621">
        <v>2.6</v>
      </c>
      <c r="T621">
        <v>0.04</v>
      </c>
      <c r="U621">
        <f t="shared" si="169"/>
        <v>7976.8</v>
      </c>
      <c r="V621">
        <f t="shared" si="170"/>
        <v>184080</v>
      </c>
      <c r="W621" s="1" t="s">
        <v>197</v>
      </c>
      <c r="X621" s="1" t="s">
        <v>1236</v>
      </c>
      <c r="Y621" s="1" t="s">
        <v>3082</v>
      </c>
      <c r="Z621" s="3">
        <v>13556</v>
      </c>
      <c r="AA621" s="4">
        <f t="shared" si="174"/>
        <v>150</v>
      </c>
      <c r="AB621" s="4">
        <f t="shared" si="175"/>
        <v>2581.4464564</v>
      </c>
      <c r="AC621" s="4">
        <f t="shared" si="176"/>
        <v>150</v>
      </c>
      <c r="AD621" s="4">
        <f t="shared" si="177"/>
        <v>150</v>
      </c>
      <c r="AE621" s="4">
        <v>150</v>
      </c>
      <c r="AF621" s="4">
        <v>150</v>
      </c>
      <c r="AG621" s="4">
        <f t="shared" si="178"/>
        <v>150</v>
      </c>
      <c r="AI621" t="e">
        <f t="shared" si="171"/>
        <v>#N/A</v>
      </c>
      <c r="AJ621">
        <v>118.16</v>
      </c>
      <c r="AK621" s="2">
        <v>118.16</v>
      </c>
      <c r="AL621" s="2">
        <f t="shared" si="179"/>
        <v>118.16</v>
      </c>
      <c r="AM621" s="4"/>
      <c r="AN621" t="e">
        <f>VLOOKUP([1]!Tabelle13[[#This Row],[Vlookup this ID for freight costs]],$AL$2:$AL$6811,2,FALSE)</f>
        <v>#REF!</v>
      </c>
      <c r="AP621">
        <v>8.1999999999999993</v>
      </c>
      <c r="AQ621">
        <v>8.1999999999999993</v>
      </c>
      <c r="AR621" s="4">
        <v>31</v>
      </c>
      <c r="AS621" s="4">
        <v>12</v>
      </c>
      <c r="AT621" s="4">
        <v>2014</v>
      </c>
      <c r="AU621" s="4">
        <v>7</v>
      </c>
      <c r="AV621" s="4">
        <v>11</v>
      </c>
      <c r="AW621" s="4">
        <v>2014</v>
      </c>
      <c r="AX621" t="str">
        <f t="shared" si="172"/>
        <v>No Delay</v>
      </c>
      <c r="AY621">
        <f t="shared" si="173"/>
        <v>0</v>
      </c>
    </row>
    <row r="622" spans="1:51" x14ac:dyDescent="0.2">
      <c r="A622" s="3">
        <v>69</v>
      </c>
      <c r="B622" s="1" t="s">
        <v>64</v>
      </c>
      <c r="C622" s="1" t="s">
        <v>65</v>
      </c>
      <c r="D622" s="1" t="s">
        <v>74</v>
      </c>
      <c r="E622" s="1" t="s">
        <v>53</v>
      </c>
      <c r="F622" s="1" t="s">
        <v>107</v>
      </c>
      <c r="G622" s="13" t="s">
        <v>109</v>
      </c>
      <c r="H622" s="12">
        <v>39209</v>
      </c>
      <c r="I622" s="12" t="s">
        <v>109</v>
      </c>
      <c r="J622" s="12">
        <v>39209</v>
      </c>
      <c r="K622" s="4">
        <v>147</v>
      </c>
      <c r="L622" s="1" t="s">
        <v>56</v>
      </c>
      <c r="M622" s="1" t="s">
        <v>110</v>
      </c>
      <c r="N622" s="1" t="s">
        <v>104</v>
      </c>
      <c r="O622" s="1" t="s">
        <v>59</v>
      </c>
      <c r="P622">
        <v>100</v>
      </c>
      <c r="Q622">
        <v>1500</v>
      </c>
      <c r="R622">
        <v>120000</v>
      </c>
      <c r="S622">
        <v>80</v>
      </c>
      <c r="T622">
        <v>0.8</v>
      </c>
      <c r="U622">
        <f t="shared" si="169"/>
        <v>120000</v>
      </c>
      <c r="V622">
        <f t="shared" si="170"/>
        <v>150000</v>
      </c>
      <c r="W622" s="1" t="s">
        <v>111</v>
      </c>
      <c r="X622" s="1" t="s">
        <v>112</v>
      </c>
      <c r="Y622" s="1" t="s">
        <v>112</v>
      </c>
      <c r="Z622" s="3">
        <v>8062</v>
      </c>
      <c r="AA622" s="4">
        <f>AB622</f>
        <v>645.19724237100002</v>
      </c>
      <c r="AB622" s="2">
        <f xml:space="preserve"> 499.719501971+0.138671589*Q622-4.826180831*P622+0.003500737*R622</f>
        <v>645.19724237100002</v>
      </c>
      <c r="AC622" s="4">
        <f>AD622</f>
        <v>1588.01643686425</v>
      </c>
      <c r="AD622" s="4">
        <f t="shared" si="177"/>
        <v>1588.01643686425</v>
      </c>
      <c r="AE622" s="4" t="s">
        <v>62</v>
      </c>
      <c r="AG622" s="4" t="str">
        <f t="shared" si="178"/>
        <v>Weight Captured Separately</v>
      </c>
      <c r="AH622" s="4">
        <v>3745</v>
      </c>
      <c r="AI622" t="str">
        <f t="shared" si="171"/>
        <v>Weight Captured Separately</v>
      </c>
      <c r="AJ622" t="s">
        <v>81</v>
      </c>
      <c r="AK622" s="2"/>
      <c r="AL622" s="2" t="str">
        <f t="shared" si="179"/>
        <v>Freight Included in Commodity Cost</v>
      </c>
      <c r="AM622" s="4"/>
      <c r="AN622" t="e">
        <f>VLOOKUP([1]!Tabelle13[[#This Row],[Vlookup this ID for freight costs]],$AL$2:$AL$6811,2,FALSE)</f>
        <v>#REF!</v>
      </c>
      <c r="AO622">
        <f>IF(AK:AK="",AC:AC*6.242+1.383 -2.844 + 3.145 -2.265  -2.026,AK:AK)</f>
        <v>9909.7915989066496</v>
      </c>
      <c r="AP622">
        <v>192</v>
      </c>
      <c r="AQ622">
        <v>192</v>
      </c>
      <c r="AR622" s="4">
        <v>7</v>
      </c>
      <c r="AS622" s="4">
        <v>5</v>
      </c>
      <c r="AT622" s="4">
        <v>2007</v>
      </c>
      <c r="AU622" s="4">
        <v>7</v>
      </c>
      <c r="AV622" s="4">
        <v>5</v>
      </c>
      <c r="AW622" s="4">
        <v>2007</v>
      </c>
      <c r="AX622" t="str">
        <f t="shared" si="172"/>
        <v>No Delay</v>
      </c>
      <c r="AY622">
        <f t="shared" si="173"/>
        <v>0</v>
      </c>
    </row>
    <row r="623" spans="1:51" x14ac:dyDescent="0.2">
      <c r="A623" s="3">
        <v>10834</v>
      </c>
      <c r="B623" s="1" t="s">
        <v>88</v>
      </c>
      <c r="C623" s="1" t="s">
        <v>89</v>
      </c>
      <c r="D623" s="1" t="s">
        <v>130</v>
      </c>
      <c r="E623" s="1"/>
      <c r="F623" s="1" t="s">
        <v>107</v>
      </c>
      <c r="G623" s="13" t="s">
        <v>875</v>
      </c>
      <c r="H623" s="12">
        <v>39218</v>
      </c>
      <c r="I623" s="12" t="s">
        <v>875</v>
      </c>
      <c r="J623" s="12">
        <v>39218</v>
      </c>
      <c r="K623" s="4">
        <v>153</v>
      </c>
      <c r="L623" s="1" t="s">
        <v>146</v>
      </c>
      <c r="M623" s="1" t="s">
        <v>132</v>
      </c>
      <c r="N623" s="1" t="s">
        <v>163</v>
      </c>
      <c r="O623" s="1" t="s">
        <v>93</v>
      </c>
      <c r="P623">
        <v>60</v>
      </c>
      <c r="Q623">
        <v>268</v>
      </c>
      <c r="R623">
        <v>9594.4</v>
      </c>
      <c r="S623">
        <v>35.799999999999997</v>
      </c>
      <c r="T623">
        <v>0.6</v>
      </c>
      <c r="U623">
        <f t="shared" si="169"/>
        <v>9594.4</v>
      </c>
      <c r="V623">
        <f t="shared" si="170"/>
        <v>16080</v>
      </c>
      <c r="W623" s="1" t="s">
        <v>155</v>
      </c>
      <c r="X623" s="1" t="s">
        <v>1236</v>
      </c>
      <c r="Y623" s="1" t="s">
        <v>156</v>
      </c>
      <c r="Z623" s="3">
        <v>9211</v>
      </c>
      <c r="AA623" s="4">
        <f t="shared" si="174"/>
        <v>151</v>
      </c>
      <c r="AB623" s="4">
        <f xml:space="preserve"> 2244.740206  + 0.1097478*Q623</f>
        <v>2274.1526164000002</v>
      </c>
      <c r="AC623" s="4">
        <f>AF623</f>
        <v>151</v>
      </c>
      <c r="AD623" s="4">
        <f t="shared" si="177"/>
        <v>652.3920885</v>
      </c>
      <c r="AE623" s="4">
        <v>151</v>
      </c>
      <c r="AF623" s="4">
        <v>151</v>
      </c>
      <c r="AG623" s="4">
        <f t="shared" si="178"/>
        <v>151</v>
      </c>
      <c r="AH623" s="4">
        <v>82735</v>
      </c>
      <c r="AI623">
        <f t="shared" si="171"/>
        <v>3237</v>
      </c>
      <c r="AJ623">
        <v>1516</v>
      </c>
      <c r="AK623" s="2">
        <v>1516</v>
      </c>
      <c r="AL623" s="2">
        <f t="shared" si="179"/>
        <v>1516</v>
      </c>
      <c r="AM623" s="4"/>
      <c r="AN623" t="e">
        <f>VLOOKUP([1]!Tabelle13[[#This Row],[Vlookup this ID for freight costs]],$AL$2:$AL$6811,2,FALSE)</f>
        <v>#REF!</v>
      </c>
      <c r="AP623">
        <v>0</v>
      </c>
      <c r="AR623" s="4">
        <v>16</v>
      </c>
      <c r="AS623" s="4">
        <v>5</v>
      </c>
      <c r="AT623" s="4">
        <v>2007</v>
      </c>
      <c r="AU623" s="4">
        <v>16</v>
      </c>
      <c r="AV623" s="4">
        <v>5</v>
      </c>
      <c r="AW623" s="4">
        <v>2007</v>
      </c>
      <c r="AX623" t="str">
        <f t="shared" si="172"/>
        <v>No Delay</v>
      </c>
      <c r="AY623">
        <f t="shared" si="173"/>
        <v>0</v>
      </c>
    </row>
    <row r="624" spans="1:51" x14ac:dyDescent="0.2">
      <c r="A624" s="3">
        <v>10889</v>
      </c>
      <c r="B624" s="1" t="s">
        <v>164</v>
      </c>
      <c r="C624" s="1" t="s">
        <v>165</v>
      </c>
      <c r="D624" s="1" t="s">
        <v>130</v>
      </c>
      <c r="E624" s="1" t="s">
        <v>53</v>
      </c>
      <c r="F624" s="1" t="s">
        <v>53</v>
      </c>
      <c r="G624" s="13" t="s">
        <v>876</v>
      </c>
      <c r="H624" s="12">
        <v>39391</v>
      </c>
      <c r="I624" s="12" t="s">
        <v>876</v>
      </c>
      <c r="J624" s="12">
        <v>39391</v>
      </c>
      <c r="K624" s="4">
        <v>459</v>
      </c>
      <c r="L624" s="1" t="s">
        <v>146</v>
      </c>
      <c r="M624" s="1" t="s">
        <v>132</v>
      </c>
      <c r="N624" s="1" t="s">
        <v>167</v>
      </c>
      <c r="O624" s="1" t="s">
        <v>93</v>
      </c>
      <c r="P624">
        <v>30</v>
      </c>
      <c r="Q624">
        <v>1717</v>
      </c>
      <c r="R624">
        <v>21325.14</v>
      </c>
      <c r="S624">
        <v>12.42</v>
      </c>
      <c r="T624">
        <v>0.41</v>
      </c>
      <c r="U624">
        <f t="shared" si="169"/>
        <v>21325.14</v>
      </c>
      <c r="V624">
        <f t="shared" si="170"/>
        <v>51510</v>
      </c>
      <c r="W624" s="1" t="s">
        <v>155</v>
      </c>
      <c r="X624" s="1" t="s">
        <v>1236</v>
      </c>
      <c r="Y624" s="1" t="s">
        <v>156</v>
      </c>
      <c r="Z624" s="3">
        <v>5457</v>
      </c>
      <c r="AA624" s="4">
        <f t="shared" si="174"/>
        <v>151</v>
      </c>
      <c r="AB624" s="4">
        <f xml:space="preserve"> 2244.740206  + 0.1097478*Q624</f>
        <v>2433.1771785999999</v>
      </c>
      <c r="AC624" s="4">
        <f>AF624</f>
        <v>151</v>
      </c>
      <c r="AD624" s="4">
        <f t="shared" si="177"/>
        <v>142.25</v>
      </c>
      <c r="AE624" s="4">
        <v>151</v>
      </c>
      <c r="AF624" s="4">
        <v>151</v>
      </c>
      <c r="AG624" s="4">
        <f t="shared" si="178"/>
        <v>151</v>
      </c>
      <c r="AH624" s="4">
        <v>83423</v>
      </c>
      <c r="AI624">
        <f t="shared" si="171"/>
        <v>358</v>
      </c>
      <c r="AJ624">
        <v>1157.58</v>
      </c>
      <c r="AK624" s="2">
        <v>1157.58</v>
      </c>
      <c r="AL624" s="2">
        <f t="shared" si="179"/>
        <v>1157.58</v>
      </c>
      <c r="AM624" s="4"/>
      <c r="AN624" t="e">
        <f>VLOOKUP([1]!Tabelle13[[#This Row],[Vlookup this ID for freight costs]],$AL$2:$AL$6811,2,FALSE)</f>
        <v>#REF!</v>
      </c>
      <c r="AP624">
        <v>34.119999999999997</v>
      </c>
      <c r="AQ624">
        <v>34.119999999999997</v>
      </c>
      <c r="AR624" s="4">
        <v>5</v>
      </c>
      <c r="AS624" s="4">
        <v>11</v>
      </c>
      <c r="AT624" s="4">
        <v>2007</v>
      </c>
      <c r="AU624" s="4">
        <v>5</v>
      </c>
      <c r="AV624" s="4">
        <v>11</v>
      </c>
      <c r="AW624" s="4">
        <v>2007</v>
      </c>
      <c r="AX624" t="str">
        <f t="shared" si="172"/>
        <v>No Delay</v>
      </c>
      <c r="AY624">
        <f t="shared" si="173"/>
        <v>0</v>
      </c>
    </row>
    <row r="625" spans="1:51" x14ac:dyDescent="0.2">
      <c r="A625" s="3">
        <v>11130</v>
      </c>
      <c r="B625" s="1" t="s">
        <v>88</v>
      </c>
      <c r="C625" s="1" t="s">
        <v>89</v>
      </c>
      <c r="D625" s="1" t="s">
        <v>130</v>
      </c>
      <c r="E625" s="1"/>
      <c r="F625" s="1" t="s">
        <v>107</v>
      </c>
      <c r="G625" s="13" t="s">
        <v>875</v>
      </c>
      <c r="H625" s="12">
        <v>39218</v>
      </c>
      <c r="I625" s="12" t="s">
        <v>875</v>
      </c>
      <c r="J625" s="12">
        <v>39218</v>
      </c>
      <c r="K625" s="4">
        <v>154</v>
      </c>
      <c r="L625" s="1" t="s">
        <v>146</v>
      </c>
      <c r="M625" s="1" t="s">
        <v>132</v>
      </c>
      <c r="N625" s="1" t="s">
        <v>163</v>
      </c>
      <c r="O625" s="1" t="s">
        <v>93</v>
      </c>
      <c r="P625">
        <v>60</v>
      </c>
      <c r="Q625">
        <v>1200</v>
      </c>
      <c r="R625">
        <v>42960</v>
      </c>
      <c r="S625">
        <v>35.799999999999997</v>
      </c>
      <c r="T625">
        <v>0.6</v>
      </c>
      <c r="U625">
        <f t="shared" si="169"/>
        <v>42960</v>
      </c>
      <c r="V625">
        <f t="shared" si="170"/>
        <v>72000</v>
      </c>
      <c r="W625" s="1" t="s">
        <v>155</v>
      </c>
      <c r="X625" s="1" t="s">
        <v>1236</v>
      </c>
      <c r="Y625" s="1" t="s">
        <v>156</v>
      </c>
      <c r="Z625" s="3">
        <v>9211</v>
      </c>
      <c r="AA625" s="4">
        <f t="shared" si="174"/>
        <v>151</v>
      </c>
      <c r="AB625" s="4">
        <f xml:space="preserve"> 2244.740206  + 0.1097478*Q625</f>
        <v>2376.4375660000001</v>
      </c>
      <c r="AC625" s="4">
        <f>AF625</f>
        <v>151</v>
      </c>
      <c r="AD625" s="4">
        <f t="shared" si="177"/>
        <v>1632.1738571999995</v>
      </c>
      <c r="AE625" s="3" t="s">
        <v>877</v>
      </c>
      <c r="AF625" s="3">
        <v>151</v>
      </c>
      <c r="AG625" s="4">
        <f>AI625</f>
        <v>151</v>
      </c>
      <c r="AH625" s="4">
        <v>10834</v>
      </c>
      <c r="AI625">
        <f t="shared" si="171"/>
        <v>151</v>
      </c>
      <c r="AJ625" t="s">
        <v>877</v>
      </c>
      <c r="AK625" s="2">
        <v>1516</v>
      </c>
      <c r="AL625" s="2">
        <f>AN625</f>
        <v>1516</v>
      </c>
      <c r="AM625" s="4">
        <v>10834</v>
      </c>
      <c r="AN625">
        <f>INDEX($AJ$2:$AJ$6811,MATCH(AM625,$A$2:$A$6811,0))</f>
        <v>1516</v>
      </c>
      <c r="AP625">
        <v>0</v>
      </c>
      <c r="AR625" s="4">
        <v>16</v>
      </c>
      <c r="AS625" s="4">
        <v>5</v>
      </c>
      <c r="AT625" s="4">
        <v>2007</v>
      </c>
      <c r="AU625" s="4">
        <v>16</v>
      </c>
      <c r="AV625" s="4">
        <v>5</v>
      </c>
      <c r="AW625" s="4">
        <v>2007</v>
      </c>
      <c r="AX625" t="str">
        <f t="shared" si="172"/>
        <v>No Delay</v>
      </c>
      <c r="AY625">
        <f t="shared" si="173"/>
        <v>0</v>
      </c>
    </row>
    <row r="626" spans="1:51" x14ac:dyDescent="0.2">
      <c r="A626" s="3">
        <v>33359</v>
      </c>
      <c r="B626" s="1" t="s">
        <v>175</v>
      </c>
      <c r="C626" s="1" t="s">
        <v>165</v>
      </c>
      <c r="D626" s="1" t="s">
        <v>74</v>
      </c>
      <c r="E626" s="1" t="s">
        <v>53</v>
      </c>
      <c r="F626" s="1" t="s">
        <v>53</v>
      </c>
      <c r="G626" s="13" t="s">
        <v>878</v>
      </c>
      <c r="H626" s="12">
        <v>41944</v>
      </c>
      <c r="I626" s="12" t="s">
        <v>879</v>
      </c>
      <c r="J626" s="12">
        <v>41945</v>
      </c>
      <c r="K626" s="4">
        <v>6042</v>
      </c>
      <c r="L626" s="1" t="s">
        <v>146</v>
      </c>
      <c r="M626" s="1" t="s">
        <v>880</v>
      </c>
      <c r="N626" s="1" t="s">
        <v>241</v>
      </c>
      <c r="O626" s="1" t="s">
        <v>242</v>
      </c>
      <c r="P626">
        <v>120</v>
      </c>
      <c r="Q626">
        <v>501</v>
      </c>
      <c r="R626">
        <v>18036</v>
      </c>
      <c r="S626">
        <v>36</v>
      </c>
      <c r="T626">
        <v>0.3</v>
      </c>
      <c r="U626">
        <f t="shared" si="169"/>
        <v>18036</v>
      </c>
      <c r="V626">
        <f t="shared" si="170"/>
        <v>60120</v>
      </c>
      <c r="W626" s="1" t="s">
        <v>243</v>
      </c>
      <c r="X626" s="1" t="s">
        <v>244</v>
      </c>
      <c r="Y626" s="1" t="s">
        <v>244</v>
      </c>
      <c r="Z626" s="3">
        <v>5022</v>
      </c>
      <c r="AA626" s="4">
        <f t="shared" si="174"/>
        <v>151</v>
      </c>
      <c r="AB626" s="4">
        <f xml:space="preserve"> 2244.740206  + 0.1097478*Q626</f>
        <v>2299.7238538000001</v>
      </c>
      <c r="AC626" s="4">
        <f>AF626</f>
        <v>151</v>
      </c>
      <c r="AD626" s="4">
        <f t="shared" si="177"/>
        <v>394.75</v>
      </c>
      <c r="AE626" s="4">
        <v>151</v>
      </c>
      <c r="AF626" s="4">
        <v>151</v>
      </c>
      <c r="AG626" s="4">
        <f t="shared" ref="AG626:AG632" si="180">AE626</f>
        <v>151</v>
      </c>
      <c r="AI626" t="e">
        <f t="shared" si="171"/>
        <v>#N/A</v>
      </c>
      <c r="AJ626">
        <v>297.25</v>
      </c>
      <c r="AK626" s="2">
        <v>297.25</v>
      </c>
      <c r="AL626" s="2">
        <f t="shared" ref="AL626:AL632" si="181">AJ626</f>
        <v>297.25</v>
      </c>
      <c r="AM626" s="4"/>
      <c r="AN626" t="e">
        <f>VLOOKUP([1]!Tabelle13[[#This Row],[Vlookup this ID for freight costs]],$AL$2:$AL$6811,2,FALSE)</f>
        <v>#REF!</v>
      </c>
      <c r="AP626">
        <v>18.54</v>
      </c>
      <c r="AQ626">
        <v>18.54</v>
      </c>
      <c r="AR626" s="4">
        <v>1</v>
      </c>
      <c r="AS626" s="4">
        <v>11</v>
      </c>
      <c r="AT626" s="4">
        <v>2014</v>
      </c>
      <c r="AU626" s="4">
        <v>2</v>
      </c>
      <c r="AV626" s="4">
        <v>11</v>
      </c>
      <c r="AW626" s="4">
        <v>2014</v>
      </c>
      <c r="AX626" t="str">
        <f t="shared" si="172"/>
        <v>Delay</v>
      </c>
      <c r="AY626">
        <f t="shared" si="173"/>
        <v>1</v>
      </c>
    </row>
    <row r="627" spans="1:51" x14ac:dyDescent="0.2">
      <c r="A627" s="3">
        <v>84103</v>
      </c>
      <c r="B627" s="1" t="s">
        <v>215</v>
      </c>
      <c r="C627" s="1" t="s">
        <v>89</v>
      </c>
      <c r="D627" s="1" t="s">
        <v>130</v>
      </c>
      <c r="E627" s="1" t="s">
        <v>53</v>
      </c>
      <c r="F627" s="1" t="s">
        <v>53</v>
      </c>
      <c r="G627" s="13" t="s">
        <v>412</v>
      </c>
      <c r="H627" s="12">
        <v>40746</v>
      </c>
      <c r="I627" s="12" t="s">
        <v>412</v>
      </c>
      <c r="J627" s="12">
        <v>40746</v>
      </c>
      <c r="K627" s="4">
        <v>3339</v>
      </c>
      <c r="L627" s="1" t="s">
        <v>146</v>
      </c>
      <c r="M627" s="1" t="s">
        <v>132</v>
      </c>
      <c r="N627" s="1" t="s">
        <v>389</v>
      </c>
      <c r="O627" s="1" t="s">
        <v>93</v>
      </c>
      <c r="P627">
        <v>30</v>
      </c>
      <c r="Q627">
        <v>1571</v>
      </c>
      <c r="R627">
        <v>35347.5</v>
      </c>
      <c r="S627">
        <v>22.5</v>
      </c>
      <c r="T627">
        <v>0.75</v>
      </c>
      <c r="U627">
        <f t="shared" si="169"/>
        <v>35347.5</v>
      </c>
      <c r="V627">
        <f t="shared" si="170"/>
        <v>47130</v>
      </c>
      <c r="W627" s="1" t="s">
        <v>160</v>
      </c>
      <c r="X627" s="1" t="s">
        <v>1236</v>
      </c>
      <c r="Y627" s="1" t="s">
        <v>161</v>
      </c>
      <c r="Z627" s="3">
        <v>8828</v>
      </c>
      <c r="AA627" s="4">
        <f t="shared" si="174"/>
        <v>151</v>
      </c>
      <c r="AB627" s="4">
        <f xml:space="preserve"> 2244.740206  + 0.1097478*Q627</f>
        <v>2417.1539997999998</v>
      </c>
      <c r="AC627" s="4">
        <f>AF627</f>
        <v>151</v>
      </c>
      <c r="AD627" s="4">
        <f t="shared" si="177"/>
        <v>907</v>
      </c>
      <c r="AE627" s="4">
        <v>151</v>
      </c>
      <c r="AF627" s="4">
        <v>151</v>
      </c>
      <c r="AG627" s="4">
        <f t="shared" si="180"/>
        <v>151</v>
      </c>
      <c r="AI627" t="e">
        <f t="shared" si="171"/>
        <v>#N/A</v>
      </c>
      <c r="AJ627">
        <v>3545.1</v>
      </c>
      <c r="AK627" s="2">
        <v>3545.1</v>
      </c>
      <c r="AL627" s="2">
        <f t="shared" si="181"/>
        <v>3545.1</v>
      </c>
      <c r="AM627" s="4"/>
      <c r="AN627" t="e">
        <f>VLOOKUP([1]!Tabelle13[[#This Row],[Vlookup this ID for freight costs]],$AL$2:$AL$6811,2,FALSE)</f>
        <v>#REF!</v>
      </c>
      <c r="AP627">
        <v>58.32</v>
      </c>
      <c r="AQ627">
        <v>58.32</v>
      </c>
      <c r="AR627" s="4">
        <v>22</v>
      </c>
      <c r="AS627" s="4">
        <v>7</v>
      </c>
      <c r="AT627" s="4">
        <v>2011</v>
      </c>
      <c r="AU627" s="4">
        <v>22</v>
      </c>
      <c r="AV627" s="4">
        <v>7</v>
      </c>
      <c r="AW627" s="4">
        <v>2011</v>
      </c>
      <c r="AX627" t="str">
        <f t="shared" si="172"/>
        <v>No Delay</v>
      </c>
      <c r="AY627">
        <f t="shared" si="173"/>
        <v>0</v>
      </c>
    </row>
    <row r="628" spans="1:51" x14ac:dyDescent="0.2">
      <c r="A628" s="3">
        <v>81823</v>
      </c>
      <c r="B628" s="1" t="s">
        <v>50</v>
      </c>
      <c r="C628" s="1" t="s">
        <v>51</v>
      </c>
      <c r="D628" s="1" t="s">
        <v>266</v>
      </c>
      <c r="E628" s="1" t="s">
        <v>53</v>
      </c>
      <c r="F628" s="1" t="s">
        <v>53</v>
      </c>
      <c r="G628" s="13" t="s">
        <v>881</v>
      </c>
      <c r="H628" s="12">
        <v>42108</v>
      </c>
      <c r="I628" s="12" t="s">
        <v>882</v>
      </c>
      <c r="J628" s="12">
        <v>42200</v>
      </c>
      <c r="K628" s="4">
        <v>6664</v>
      </c>
      <c r="L628" s="1" t="s">
        <v>56</v>
      </c>
      <c r="M628" s="1" t="s">
        <v>812</v>
      </c>
      <c r="N628" s="1" t="s">
        <v>813</v>
      </c>
      <c r="O628" s="1" t="s">
        <v>814</v>
      </c>
      <c r="P628">
        <v>50</v>
      </c>
      <c r="Q628">
        <v>80</v>
      </c>
      <c r="R628">
        <v>107651.2</v>
      </c>
      <c r="S628">
        <v>1345.64</v>
      </c>
      <c r="T628">
        <v>26.91</v>
      </c>
      <c r="U628">
        <f t="shared" si="169"/>
        <v>107651.20000000001</v>
      </c>
      <c r="V628">
        <f t="shared" si="170"/>
        <v>4000</v>
      </c>
      <c r="W628" s="1" t="s">
        <v>815</v>
      </c>
      <c r="X628" s="1" t="s">
        <v>71</v>
      </c>
      <c r="Y628" s="1" t="s">
        <v>71</v>
      </c>
      <c r="Z628" s="4">
        <v>14977</v>
      </c>
      <c r="AA628" s="4">
        <f>AB628</f>
        <v>646.3627264754</v>
      </c>
      <c r="AB628" s="2">
        <f xml:space="preserve"> 499.719501971+0.138671589*Q628-4.826180831*P628+0.003500737*R628</f>
        <v>646.3627264754</v>
      </c>
      <c r="AC628" s="4">
        <f>AD628</f>
        <v>851.47476226419997</v>
      </c>
      <c r="AD628" s="4">
        <f t="shared" si="177"/>
        <v>851.47476226419997</v>
      </c>
      <c r="AE628" s="4" t="s">
        <v>62</v>
      </c>
      <c r="AG628" s="4" t="str">
        <f t="shared" si="180"/>
        <v>Weight Captured Separately</v>
      </c>
      <c r="AI628" t="e">
        <f t="shared" si="171"/>
        <v>#N/A</v>
      </c>
      <c r="AJ628" t="s">
        <v>63</v>
      </c>
      <c r="AK628" s="2"/>
      <c r="AL628" s="2" t="str">
        <f t="shared" si="181"/>
        <v>Invoiced Separately</v>
      </c>
      <c r="AM628" s="4"/>
      <c r="AN628" t="e">
        <f>VLOOKUP([1]!Tabelle13[[#This Row],[Vlookup this ID for freight costs]],$AL$2:$AL$6811,2,FALSE)</f>
        <v>#REF!</v>
      </c>
      <c r="AO628">
        <f>IF(AK:AK="",AC:AC*6.242+1.383 -2.844 + 3.145 -2.265  -2.026,AK:AK)</f>
        <v>5312.2984660531365</v>
      </c>
      <c r="AP628">
        <v>126.71</v>
      </c>
      <c r="AQ628">
        <v>126.71</v>
      </c>
      <c r="AR628" s="4">
        <v>14</v>
      </c>
      <c r="AS628" s="4">
        <v>4</v>
      </c>
      <c r="AT628" s="4">
        <v>2015</v>
      </c>
      <c r="AU628" s="4">
        <v>15</v>
      </c>
      <c r="AV628" s="4">
        <v>7</v>
      </c>
      <c r="AW628" s="4">
        <v>2015</v>
      </c>
      <c r="AX628" t="str">
        <f t="shared" si="172"/>
        <v>Delay</v>
      </c>
      <c r="AY628">
        <f t="shared" si="173"/>
        <v>92</v>
      </c>
    </row>
    <row r="629" spans="1:51" x14ac:dyDescent="0.2">
      <c r="A629" s="3">
        <v>10716</v>
      </c>
      <c r="B629" s="1" t="s">
        <v>164</v>
      </c>
      <c r="C629" s="1" t="s">
        <v>165</v>
      </c>
      <c r="D629" s="1" t="s">
        <v>130</v>
      </c>
      <c r="E629" s="1" t="s">
        <v>53</v>
      </c>
      <c r="F629" s="1" t="s">
        <v>53</v>
      </c>
      <c r="G629" s="13" t="s">
        <v>883</v>
      </c>
      <c r="H629" s="12">
        <v>39863</v>
      </c>
      <c r="I629" s="12" t="s">
        <v>883</v>
      </c>
      <c r="J629" s="12">
        <v>39863</v>
      </c>
      <c r="K629" s="4">
        <v>1365</v>
      </c>
      <c r="L629" s="1" t="s">
        <v>146</v>
      </c>
      <c r="M629" s="1" t="s">
        <v>132</v>
      </c>
      <c r="N629" s="1" t="s">
        <v>167</v>
      </c>
      <c r="O629" s="1" t="s">
        <v>93</v>
      </c>
      <c r="P629">
        <v>30</v>
      </c>
      <c r="Q629">
        <v>1747</v>
      </c>
      <c r="R629">
        <v>19217</v>
      </c>
      <c r="S629">
        <v>11</v>
      </c>
      <c r="T629">
        <v>0.37</v>
      </c>
      <c r="U629">
        <f t="shared" si="169"/>
        <v>19217</v>
      </c>
      <c r="V629">
        <f t="shared" si="170"/>
        <v>52410</v>
      </c>
      <c r="W629" s="1" t="s">
        <v>155</v>
      </c>
      <c r="X629" s="1" t="s">
        <v>1236</v>
      </c>
      <c r="Y629" s="1" t="s">
        <v>156</v>
      </c>
      <c r="Z629" s="3">
        <v>5457</v>
      </c>
      <c r="AA629" s="4">
        <f t="shared" si="174"/>
        <v>152</v>
      </c>
      <c r="AB629" s="4">
        <f t="shared" ref="AB629:AB653" si="182" xml:space="preserve"> 2244.740206  + 0.1097478*Q629</f>
        <v>2436.4696125999999</v>
      </c>
      <c r="AC629" s="4">
        <f t="shared" ref="AC629:AC653" si="183">AF629</f>
        <v>152</v>
      </c>
      <c r="AD629" s="4">
        <f t="shared" si="177"/>
        <v>850.28457666666657</v>
      </c>
      <c r="AE629" s="4">
        <v>152</v>
      </c>
      <c r="AF629" s="4">
        <v>152</v>
      </c>
      <c r="AG629" s="4">
        <f t="shared" si="180"/>
        <v>152</v>
      </c>
      <c r="AH629" s="4">
        <v>83465</v>
      </c>
      <c r="AI629">
        <f t="shared" si="171"/>
        <v>15358</v>
      </c>
      <c r="AJ629">
        <v>1340.96</v>
      </c>
      <c r="AK629" s="2">
        <v>1340.96</v>
      </c>
      <c r="AL629" s="2">
        <f t="shared" si="181"/>
        <v>1340.96</v>
      </c>
      <c r="AM629" s="4"/>
      <c r="AN629" t="e">
        <f>VLOOKUP([1]!Tabelle13[[#This Row],[Vlookup this ID for freight costs]],$AL$2:$AL$6811,2,FALSE)</f>
        <v>#REF!</v>
      </c>
      <c r="AP629">
        <v>37.67</v>
      </c>
      <c r="AQ629">
        <v>37.67</v>
      </c>
      <c r="AR629" s="4">
        <v>19</v>
      </c>
      <c r="AS629" s="4">
        <v>2</v>
      </c>
      <c r="AT629" s="4">
        <v>2009</v>
      </c>
      <c r="AU629" s="4">
        <v>19</v>
      </c>
      <c r="AV629" s="4">
        <v>2</v>
      </c>
      <c r="AW629" s="4">
        <v>2009</v>
      </c>
      <c r="AX629" t="str">
        <f t="shared" si="172"/>
        <v>No Delay</v>
      </c>
      <c r="AY629">
        <f t="shared" si="173"/>
        <v>0</v>
      </c>
    </row>
    <row r="630" spans="1:51" x14ac:dyDescent="0.2">
      <c r="A630" s="3">
        <v>11764</v>
      </c>
      <c r="B630" s="1" t="s">
        <v>72</v>
      </c>
      <c r="C630" s="1" t="s">
        <v>73</v>
      </c>
      <c r="D630" s="1" t="s">
        <v>130</v>
      </c>
      <c r="E630" s="1"/>
      <c r="F630" s="1" t="s">
        <v>107</v>
      </c>
      <c r="G630" s="13" t="s">
        <v>884</v>
      </c>
      <c r="H630" s="12">
        <v>39322</v>
      </c>
      <c r="I630" s="12" t="s">
        <v>884</v>
      </c>
      <c r="J630" s="12">
        <v>39322</v>
      </c>
      <c r="K630" s="4">
        <v>321</v>
      </c>
      <c r="L630" s="1" t="s">
        <v>146</v>
      </c>
      <c r="M630" s="1" t="s">
        <v>132</v>
      </c>
      <c r="N630" s="1" t="s">
        <v>265</v>
      </c>
      <c r="O630" s="1" t="s">
        <v>93</v>
      </c>
      <c r="P630">
        <v>60</v>
      </c>
      <c r="Q630">
        <v>1629</v>
      </c>
      <c r="R630">
        <v>5978.43</v>
      </c>
      <c r="S630">
        <v>3.67</v>
      </c>
      <c r="T630">
        <v>0.06</v>
      </c>
      <c r="U630">
        <f t="shared" si="169"/>
        <v>5978.43</v>
      </c>
      <c r="V630">
        <f t="shared" si="170"/>
        <v>97740</v>
      </c>
      <c r="W630" s="1" t="s">
        <v>155</v>
      </c>
      <c r="X630" s="1" t="s">
        <v>1236</v>
      </c>
      <c r="Y630" s="1" t="s">
        <v>156</v>
      </c>
      <c r="Z630" s="3">
        <v>6817</v>
      </c>
      <c r="AA630" s="4">
        <f t="shared" si="174"/>
        <v>152</v>
      </c>
      <c r="AB630" s="4">
        <f t="shared" si="182"/>
        <v>2423.5193721999999</v>
      </c>
      <c r="AC630" s="4">
        <f t="shared" si="183"/>
        <v>152</v>
      </c>
      <c r="AD630" s="4">
        <f t="shared" si="177"/>
        <v>152</v>
      </c>
      <c r="AE630" s="4">
        <v>152</v>
      </c>
      <c r="AF630" s="4">
        <v>152</v>
      </c>
      <c r="AG630" s="4">
        <f t="shared" si="180"/>
        <v>152</v>
      </c>
      <c r="AH630" s="4">
        <v>85146</v>
      </c>
      <c r="AI630">
        <f t="shared" si="171"/>
        <v>15140</v>
      </c>
      <c r="AJ630">
        <v>912.45</v>
      </c>
      <c r="AK630" s="2">
        <v>912.45</v>
      </c>
      <c r="AL630" s="2">
        <f t="shared" si="181"/>
        <v>912.45</v>
      </c>
      <c r="AM630" s="4"/>
      <c r="AN630" t="e">
        <f>VLOOKUP([1]!Tabelle13[[#This Row],[Vlookup this ID for freight costs]],$AL$2:$AL$6811,2,FALSE)</f>
        <v>#REF!</v>
      </c>
      <c r="AP630">
        <v>9.57</v>
      </c>
      <c r="AQ630">
        <v>9.57</v>
      </c>
      <c r="AR630" s="4">
        <v>28</v>
      </c>
      <c r="AS630" s="4">
        <v>8</v>
      </c>
      <c r="AT630" s="4">
        <v>2007</v>
      </c>
      <c r="AU630" s="4">
        <v>28</v>
      </c>
      <c r="AV630" s="4">
        <v>8</v>
      </c>
      <c r="AW630" s="4">
        <v>2007</v>
      </c>
      <c r="AX630" t="str">
        <f t="shared" si="172"/>
        <v>No Delay</v>
      </c>
      <c r="AY630">
        <f t="shared" si="173"/>
        <v>0</v>
      </c>
    </row>
    <row r="631" spans="1:51" x14ac:dyDescent="0.2">
      <c r="A631" s="3">
        <v>10825</v>
      </c>
      <c r="B631" s="1" t="s">
        <v>72</v>
      </c>
      <c r="C631" s="1" t="s">
        <v>73</v>
      </c>
      <c r="D631" s="1" t="s">
        <v>130</v>
      </c>
      <c r="E631" s="1"/>
      <c r="F631" s="1" t="s">
        <v>107</v>
      </c>
      <c r="G631" s="13" t="s">
        <v>444</v>
      </c>
      <c r="H631" s="12">
        <v>39245</v>
      </c>
      <c r="I631" s="12" t="s">
        <v>444</v>
      </c>
      <c r="J631" s="12">
        <v>39245</v>
      </c>
      <c r="K631" s="4">
        <v>184</v>
      </c>
      <c r="L631" s="1" t="s">
        <v>146</v>
      </c>
      <c r="M631" s="1" t="s">
        <v>132</v>
      </c>
      <c r="N631" s="1" t="s">
        <v>171</v>
      </c>
      <c r="O631" s="1" t="s">
        <v>93</v>
      </c>
      <c r="P631">
        <v>60</v>
      </c>
      <c r="Q631">
        <v>2329</v>
      </c>
      <c r="R631">
        <v>7615.83</v>
      </c>
      <c r="S631">
        <v>3.27</v>
      </c>
      <c r="T631">
        <v>0.05</v>
      </c>
      <c r="U631">
        <f t="shared" si="169"/>
        <v>7615.83</v>
      </c>
      <c r="V631">
        <f t="shared" si="170"/>
        <v>139740</v>
      </c>
      <c r="W631" s="1" t="s">
        <v>439</v>
      </c>
      <c r="X631" s="1" t="s">
        <v>1236</v>
      </c>
      <c r="Y631" s="1" t="s">
        <v>440</v>
      </c>
      <c r="Z631" s="3">
        <v>7594</v>
      </c>
      <c r="AA631" s="4">
        <f t="shared" si="174"/>
        <v>153</v>
      </c>
      <c r="AB631" s="4">
        <f t="shared" si="182"/>
        <v>2500.3428322</v>
      </c>
      <c r="AC631" s="4">
        <f t="shared" si="183"/>
        <v>153</v>
      </c>
      <c r="AD631" s="4">
        <f t="shared" si="177"/>
        <v>153</v>
      </c>
      <c r="AE631" s="4">
        <v>153</v>
      </c>
      <c r="AF631" s="4">
        <v>153</v>
      </c>
      <c r="AG631" s="4">
        <f t="shared" si="180"/>
        <v>153</v>
      </c>
      <c r="AH631" s="4">
        <v>82685</v>
      </c>
      <c r="AI631">
        <f t="shared" si="171"/>
        <v>20132</v>
      </c>
      <c r="AJ631">
        <v>1013.24</v>
      </c>
      <c r="AK631" s="2">
        <v>1013.24</v>
      </c>
      <c r="AL631" s="2">
        <f t="shared" si="181"/>
        <v>1013.24</v>
      </c>
      <c r="AM631" s="4"/>
      <c r="AN631" t="e">
        <f>VLOOKUP([1]!Tabelle13[[#This Row],[Vlookup this ID for freight costs]],$AL$2:$AL$6811,2,FALSE)</f>
        <v>#REF!</v>
      </c>
      <c r="AP631">
        <v>12.19</v>
      </c>
      <c r="AQ631">
        <v>12.19</v>
      </c>
      <c r="AR631" s="4">
        <v>12</v>
      </c>
      <c r="AS631" s="4">
        <v>6</v>
      </c>
      <c r="AT631" s="4">
        <v>2007</v>
      </c>
      <c r="AU631" s="4">
        <v>12</v>
      </c>
      <c r="AV631" s="4">
        <v>6</v>
      </c>
      <c r="AW631" s="4">
        <v>2007</v>
      </c>
      <c r="AX631" t="str">
        <f t="shared" si="172"/>
        <v>No Delay</v>
      </c>
      <c r="AY631">
        <f t="shared" si="173"/>
        <v>0</v>
      </c>
    </row>
    <row r="632" spans="1:51" x14ac:dyDescent="0.2">
      <c r="A632" s="3">
        <v>11243</v>
      </c>
      <c r="B632" s="1" t="s">
        <v>144</v>
      </c>
      <c r="C632" s="1" t="s">
        <v>65</v>
      </c>
      <c r="D632" s="1" t="s">
        <v>130</v>
      </c>
      <c r="E632" s="1" t="s">
        <v>53</v>
      </c>
      <c r="F632" s="1" t="s">
        <v>53</v>
      </c>
      <c r="G632" s="13" t="s">
        <v>885</v>
      </c>
      <c r="H632" s="12">
        <v>39645</v>
      </c>
      <c r="I632" s="12" t="s">
        <v>885</v>
      </c>
      <c r="J632" s="12">
        <v>39645</v>
      </c>
      <c r="K632" s="4">
        <v>951</v>
      </c>
      <c r="L632" s="1" t="s">
        <v>146</v>
      </c>
      <c r="M632" s="1" t="s">
        <v>132</v>
      </c>
      <c r="N632" s="1" t="s">
        <v>171</v>
      </c>
      <c r="O632" s="1" t="s">
        <v>93</v>
      </c>
      <c r="P632">
        <v>60</v>
      </c>
      <c r="Q632">
        <v>2100</v>
      </c>
      <c r="R632">
        <v>6090</v>
      </c>
      <c r="S632">
        <v>2.9</v>
      </c>
      <c r="T632">
        <v>0.05</v>
      </c>
      <c r="U632">
        <f t="shared" si="169"/>
        <v>6090</v>
      </c>
      <c r="V632">
        <f t="shared" si="170"/>
        <v>126000</v>
      </c>
      <c r="W632" s="1" t="s">
        <v>155</v>
      </c>
      <c r="X632" s="1" t="s">
        <v>1236</v>
      </c>
      <c r="Y632" s="1" t="s">
        <v>156</v>
      </c>
      <c r="Z632" s="3">
        <v>7726</v>
      </c>
      <c r="AA632" s="4">
        <f t="shared" si="174"/>
        <v>153</v>
      </c>
      <c r="AB632" s="4">
        <f t="shared" si="182"/>
        <v>2475.2105860000001</v>
      </c>
      <c r="AC632" s="4">
        <f t="shared" si="183"/>
        <v>153</v>
      </c>
      <c r="AD632" s="4">
        <f t="shared" si="177"/>
        <v>12837.875</v>
      </c>
      <c r="AE632" s="4">
        <v>153</v>
      </c>
      <c r="AF632" s="4">
        <v>153</v>
      </c>
      <c r="AG632" s="4">
        <f t="shared" si="180"/>
        <v>153</v>
      </c>
      <c r="AH632" s="4">
        <v>82481</v>
      </c>
      <c r="AI632">
        <f t="shared" si="171"/>
        <v>7095</v>
      </c>
      <c r="AJ632">
        <v>1280.9100000000001</v>
      </c>
      <c r="AK632" s="2">
        <v>1280.9100000000001</v>
      </c>
      <c r="AL632" s="2">
        <f t="shared" si="181"/>
        <v>1280.9100000000001</v>
      </c>
      <c r="AM632" s="4"/>
      <c r="AN632" t="e">
        <f>VLOOKUP([1]!Tabelle13[[#This Row],[Vlookup this ID for freight costs]],$AL$2:$AL$6811,2,FALSE)</f>
        <v>#REF!</v>
      </c>
      <c r="AP632">
        <v>9.74</v>
      </c>
      <c r="AQ632">
        <v>9.74</v>
      </c>
      <c r="AR632" s="4">
        <v>16</v>
      </c>
      <c r="AS632" s="4">
        <v>7</v>
      </c>
      <c r="AT632" s="4">
        <v>2008</v>
      </c>
      <c r="AU632" s="4">
        <v>16</v>
      </c>
      <c r="AV632" s="4">
        <v>7</v>
      </c>
      <c r="AW632" s="4">
        <v>2008</v>
      </c>
      <c r="AX632" t="str">
        <f t="shared" si="172"/>
        <v>No Delay</v>
      </c>
      <c r="AY632">
        <f t="shared" si="173"/>
        <v>0</v>
      </c>
    </row>
    <row r="633" spans="1:51" x14ac:dyDescent="0.2">
      <c r="A633" s="3">
        <v>11724</v>
      </c>
      <c r="B633" s="1" t="s">
        <v>72</v>
      </c>
      <c r="C633" s="1" t="s">
        <v>73</v>
      </c>
      <c r="D633" s="1" t="s">
        <v>130</v>
      </c>
      <c r="E633" s="1"/>
      <c r="F633" s="1" t="s">
        <v>107</v>
      </c>
      <c r="G633" s="13" t="s">
        <v>444</v>
      </c>
      <c r="H633" s="12">
        <v>39245</v>
      </c>
      <c r="I633" s="12" t="s">
        <v>444</v>
      </c>
      <c r="J633" s="12">
        <v>39245</v>
      </c>
      <c r="K633" s="4">
        <v>186</v>
      </c>
      <c r="L633" s="1" t="s">
        <v>146</v>
      </c>
      <c r="M633" s="1" t="s">
        <v>132</v>
      </c>
      <c r="N633" s="1" t="s">
        <v>178</v>
      </c>
      <c r="O633" s="1" t="s">
        <v>93</v>
      </c>
      <c r="P633">
        <v>60</v>
      </c>
      <c r="Q633">
        <v>534</v>
      </c>
      <c r="R633">
        <v>5217.18</v>
      </c>
      <c r="S633">
        <v>9.77</v>
      </c>
      <c r="T633">
        <v>0.16</v>
      </c>
      <c r="U633">
        <f t="shared" si="169"/>
        <v>5217.1799999999994</v>
      </c>
      <c r="V633">
        <f t="shared" si="170"/>
        <v>32040</v>
      </c>
      <c r="W633" s="1" t="s">
        <v>439</v>
      </c>
      <c r="X633" s="1" t="s">
        <v>1236</v>
      </c>
      <c r="Y633" s="1" t="s">
        <v>440</v>
      </c>
      <c r="Z633" s="3">
        <v>7594</v>
      </c>
      <c r="AA633" s="4">
        <f t="shared" si="174"/>
        <v>153</v>
      </c>
      <c r="AB633" s="4">
        <f t="shared" si="182"/>
        <v>2303.3455312000001</v>
      </c>
      <c r="AC633" s="4">
        <f t="shared" si="183"/>
        <v>153</v>
      </c>
      <c r="AD633" s="4">
        <f t="shared" si="177"/>
        <v>91.5</v>
      </c>
      <c r="AE633" s="3" t="s">
        <v>886</v>
      </c>
      <c r="AF633" s="3">
        <v>153</v>
      </c>
      <c r="AG633" s="4">
        <f>AI633</f>
        <v>153</v>
      </c>
      <c r="AH633" s="4">
        <v>10825</v>
      </c>
      <c r="AI633">
        <f t="shared" si="171"/>
        <v>153</v>
      </c>
      <c r="AJ633" t="s">
        <v>886</v>
      </c>
      <c r="AK633" s="2">
        <v>1013.24</v>
      </c>
      <c r="AL633" s="2">
        <f>AN633</f>
        <v>1013.24</v>
      </c>
      <c r="AM633" s="4">
        <v>10825</v>
      </c>
      <c r="AN633">
        <f>INDEX($AJ$2:$AJ$6811,MATCH(AM633,$A$2:$A$6811,0))</f>
        <v>1013.24</v>
      </c>
      <c r="AP633">
        <v>8.35</v>
      </c>
      <c r="AQ633">
        <v>8.35</v>
      </c>
      <c r="AR633" s="4">
        <v>12</v>
      </c>
      <c r="AS633" s="4">
        <v>6</v>
      </c>
      <c r="AT633" s="4">
        <v>2007</v>
      </c>
      <c r="AU633" s="4">
        <v>12</v>
      </c>
      <c r="AV633" s="4">
        <v>6</v>
      </c>
      <c r="AW633" s="4">
        <v>2007</v>
      </c>
      <c r="AX633" t="str">
        <f t="shared" si="172"/>
        <v>No Delay</v>
      </c>
      <c r="AY633">
        <f t="shared" si="173"/>
        <v>0</v>
      </c>
    </row>
    <row r="634" spans="1:51" x14ac:dyDescent="0.2">
      <c r="A634" s="3">
        <v>12174</v>
      </c>
      <c r="B634" s="1" t="s">
        <v>144</v>
      </c>
      <c r="C634" s="1" t="s">
        <v>65</v>
      </c>
      <c r="D634" s="1" t="s">
        <v>130</v>
      </c>
      <c r="E634" s="1" t="s">
        <v>53</v>
      </c>
      <c r="F634" s="1" t="s">
        <v>53</v>
      </c>
      <c r="G634" s="13" t="s">
        <v>885</v>
      </c>
      <c r="H634" s="12">
        <v>39645</v>
      </c>
      <c r="I634" s="12" t="s">
        <v>885</v>
      </c>
      <c r="J634" s="12">
        <v>39645</v>
      </c>
      <c r="K634" s="4">
        <v>953</v>
      </c>
      <c r="L634" s="1" t="s">
        <v>146</v>
      </c>
      <c r="M634" s="1" t="s">
        <v>132</v>
      </c>
      <c r="N634" s="1" t="s">
        <v>171</v>
      </c>
      <c r="O634" s="1" t="s">
        <v>93</v>
      </c>
      <c r="P634">
        <v>60</v>
      </c>
      <c r="Q634">
        <v>957</v>
      </c>
      <c r="R634">
        <v>2775.3</v>
      </c>
      <c r="S634">
        <v>2.9</v>
      </c>
      <c r="T634">
        <v>0.05</v>
      </c>
      <c r="U634">
        <f t="shared" si="169"/>
        <v>2775.2999999999997</v>
      </c>
      <c r="V634">
        <f t="shared" si="170"/>
        <v>57420</v>
      </c>
      <c r="W634" s="1" t="s">
        <v>155</v>
      </c>
      <c r="X634" s="1" t="s">
        <v>1236</v>
      </c>
      <c r="Y634" s="1" t="s">
        <v>156</v>
      </c>
      <c r="Z634" s="3">
        <v>7726</v>
      </c>
      <c r="AA634" s="4">
        <f t="shared" si="174"/>
        <v>153</v>
      </c>
      <c r="AB634" s="4">
        <f t="shared" si="182"/>
        <v>2349.7688506</v>
      </c>
      <c r="AC634" s="4">
        <f t="shared" si="183"/>
        <v>153</v>
      </c>
      <c r="AD634" s="4">
        <f t="shared" si="177"/>
        <v>223</v>
      </c>
      <c r="AE634" s="3" t="s">
        <v>887</v>
      </c>
      <c r="AF634" s="3">
        <v>153</v>
      </c>
      <c r="AG634" s="4">
        <f>AI634</f>
        <v>153</v>
      </c>
      <c r="AH634" s="4">
        <v>11243</v>
      </c>
      <c r="AI634">
        <f t="shared" si="171"/>
        <v>153</v>
      </c>
      <c r="AJ634" t="s">
        <v>887</v>
      </c>
      <c r="AK634" s="2">
        <v>1280.9100000000001</v>
      </c>
      <c r="AL634" s="2">
        <f>AN634</f>
        <v>1280.9100000000001</v>
      </c>
      <c r="AM634" s="4">
        <v>11243</v>
      </c>
      <c r="AN634">
        <f>INDEX($AJ$2:$AJ$6811,MATCH(AM634,$A$2:$A$6811,0))</f>
        <v>1280.9100000000001</v>
      </c>
      <c r="AP634">
        <v>4.4400000000000004</v>
      </c>
      <c r="AQ634">
        <v>4.4400000000000004</v>
      </c>
      <c r="AR634" s="4">
        <v>16</v>
      </c>
      <c r="AS634" s="4">
        <v>7</v>
      </c>
      <c r="AT634" s="4">
        <v>2008</v>
      </c>
      <c r="AU634" s="4">
        <v>16</v>
      </c>
      <c r="AV634" s="4">
        <v>7</v>
      </c>
      <c r="AW634" s="4">
        <v>2008</v>
      </c>
      <c r="AX634" t="str">
        <f t="shared" si="172"/>
        <v>No Delay</v>
      </c>
      <c r="AY634">
        <f t="shared" si="173"/>
        <v>0</v>
      </c>
    </row>
    <row r="635" spans="1:51" x14ac:dyDescent="0.2">
      <c r="A635" s="3">
        <v>46432</v>
      </c>
      <c r="B635" s="1" t="s">
        <v>215</v>
      </c>
      <c r="C635" s="1" t="s">
        <v>89</v>
      </c>
      <c r="D635" s="1" t="s">
        <v>52</v>
      </c>
      <c r="E635" s="1" t="s">
        <v>53</v>
      </c>
      <c r="F635" s="1" t="s">
        <v>53</v>
      </c>
      <c r="G635" s="13" t="s">
        <v>517</v>
      </c>
      <c r="H635" s="12">
        <v>40127</v>
      </c>
      <c r="I635" s="12" t="s">
        <v>517</v>
      </c>
      <c r="J635" s="12">
        <v>40127</v>
      </c>
      <c r="K635" s="4">
        <v>2003</v>
      </c>
      <c r="L635" s="1" t="s">
        <v>146</v>
      </c>
      <c r="M635" s="1" t="s">
        <v>170</v>
      </c>
      <c r="N635" s="1" t="s">
        <v>389</v>
      </c>
      <c r="O635" s="1" t="s">
        <v>93</v>
      </c>
      <c r="P635">
        <v>30</v>
      </c>
      <c r="Q635">
        <v>1461</v>
      </c>
      <c r="R635">
        <v>33603</v>
      </c>
      <c r="S635">
        <v>23</v>
      </c>
      <c r="T635">
        <v>0.77</v>
      </c>
      <c r="U635">
        <f t="shared" si="169"/>
        <v>33603</v>
      </c>
      <c r="V635">
        <f t="shared" si="170"/>
        <v>43830</v>
      </c>
      <c r="W635" s="1" t="s">
        <v>155</v>
      </c>
      <c r="X635" s="1" t="s">
        <v>1236</v>
      </c>
      <c r="Y635" s="1" t="s">
        <v>156</v>
      </c>
      <c r="Z635" s="3">
        <v>9211</v>
      </c>
      <c r="AA635" s="4">
        <f t="shared" si="174"/>
        <v>154</v>
      </c>
      <c r="AB635" s="4">
        <f t="shared" si="182"/>
        <v>2405.0817418000001</v>
      </c>
      <c r="AC635" s="4">
        <f t="shared" si="183"/>
        <v>154</v>
      </c>
      <c r="AD635" s="4">
        <f t="shared" si="177"/>
        <v>51663.666666666664</v>
      </c>
      <c r="AE635" s="4">
        <v>154</v>
      </c>
      <c r="AF635" s="4">
        <v>154</v>
      </c>
      <c r="AG635" s="4">
        <f>AE635</f>
        <v>154</v>
      </c>
      <c r="AI635" t="e">
        <f t="shared" si="171"/>
        <v>#N/A</v>
      </c>
      <c r="AJ635">
        <v>2986.16</v>
      </c>
      <c r="AK635" s="2">
        <v>2986.16</v>
      </c>
      <c r="AL635" s="2">
        <f>AJ635</f>
        <v>2986.16</v>
      </c>
      <c r="AM635" s="4"/>
      <c r="AN635" t="e">
        <f>VLOOKUP([1]!Tabelle13[[#This Row],[Vlookup this ID for freight costs]],$AL$2:$AL$6811,2,FALSE)</f>
        <v>#REF!</v>
      </c>
      <c r="AP635">
        <v>65.86</v>
      </c>
      <c r="AQ635">
        <v>65.86</v>
      </c>
      <c r="AR635" s="4">
        <v>10</v>
      </c>
      <c r="AS635" s="4">
        <v>11</v>
      </c>
      <c r="AT635" s="4">
        <v>2009</v>
      </c>
      <c r="AU635" s="4">
        <v>10</v>
      </c>
      <c r="AV635" s="4">
        <v>11</v>
      </c>
      <c r="AW635" s="4">
        <v>2009</v>
      </c>
      <c r="AX635" t="str">
        <f t="shared" si="172"/>
        <v>No Delay</v>
      </c>
      <c r="AY635">
        <f t="shared" si="173"/>
        <v>0</v>
      </c>
    </row>
    <row r="636" spans="1:51" x14ac:dyDescent="0.2">
      <c r="A636" s="3">
        <v>81020</v>
      </c>
      <c r="B636" s="1" t="s">
        <v>151</v>
      </c>
      <c r="C636" s="1" t="s">
        <v>65</v>
      </c>
      <c r="D636" s="1" t="s">
        <v>266</v>
      </c>
      <c r="E636" s="1" t="s">
        <v>53</v>
      </c>
      <c r="F636" s="1" t="s">
        <v>53</v>
      </c>
      <c r="G636" s="13" t="s">
        <v>888</v>
      </c>
      <c r="H636" s="12">
        <v>40315</v>
      </c>
      <c r="I636" s="12" t="s">
        <v>888</v>
      </c>
      <c r="J636" s="12">
        <v>40315</v>
      </c>
      <c r="K636" s="4">
        <v>2410</v>
      </c>
      <c r="L636" s="1" t="s">
        <v>146</v>
      </c>
      <c r="M636" s="1" t="s">
        <v>423</v>
      </c>
      <c r="N636" s="1" t="s">
        <v>556</v>
      </c>
      <c r="O636" s="1" t="s">
        <v>425</v>
      </c>
      <c r="P636">
        <v>336</v>
      </c>
      <c r="Q636">
        <v>50</v>
      </c>
      <c r="R636">
        <v>1918</v>
      </c>
      <c r="S636">
        <v>38.36</v>
      </c>
      <c r="T636">
        <v>0.11</v>
      </c>
      <c r="U636">
        <f t="shared" si="169"/>
        <v>1918</v>
      </c>
      <c r="V636">
        <f t="shared" si="170"/>
        <v>16800</v>
      </c>
      <c r="W636" s="1" t="s">
        <v>552</v>
      </c>
      <c r="X636" s="1" t="s">
        <v>361</v>
      </c>
      <c r="Y636" s="1" t="s">
        <v>361</v>
      </c>
      <c r="Z636" s="3">
        <v>4755</v>
      </c>
      <c r="AA636" s="4">
        <f t="shared" si="174"/>
        <v>154</v>
      </c>
      <c r="AB636" s="4">
        <f t="shared" si="182"/>
        <v>2250.2275959999997</v>
      </c>
      <c r="AC636" s="4">
        <f t="shared" si="183"/>
        <v>154</v>
      </c>
      <c r="AD636" s="4">
        <f t="shared" si="177"/>
        <v>551.12272039999993</v>
      </c>
      <c r="AE636" s="4">
        <v>154</v>
      </c>
      <c r="AF636" s="4">
        <v>154</v>
      </c>
      <c r="AG636" s="4">
        <f>AE636</f>
        <v>154</v>
      </c>
      <c r="AI636" t="e">
        <f t="shared" si="171"/>
        <v>#N/A</v>
      </c>
      <c r="AJ636">
        <v>1176.03</v>
      </c>
      <c r="AK636" s="2">
        <v>1176.03</v>
      </c>
      <c r="AL636" s="2">
        <f>AJ636</f>
        <v>1176.03</v>
      </c>
      <c r="AM636" s="4"/>
      <c r="AN636" t="e">
        <f>VLOOKUP([1]!Tabelle13[[#This Row],[Vlookup this ID for freight costs]],$AL$2:$AL$6811,2,FALSE)</f>
        <v>#REF!</v>
      </c>
      <c r="AP636">
        <v>4.1399999999999997</v>
      </c>
      <c r="AQ636">
        <v>4.1399999999999997</v>
      </c>
      <c r="AR636" s="4">
        <v>17</v>
      </c>
      <c r="AS636" s="4">
        <v>5</v>
      </c>
      <c r="AT636" s="4">
        <v>2010</v>
      </c>
      <c r="AU636" s="4">
        <v>17</v>
      </c>
      <c r="AV636" s="4">
        <v>5</v>
      </c>
      <c r="AW636" s="4">
        <v>2010</v>
      </c>
      <c r="AX636" t="str">
        <f t="shared" si="172"/>
        <v>No Delay</v>
      </c>
      <c r="AY636">
        <f t="shared" si="173"/>
        <v>0</v>
      </c>
    </row>
    <row r="637" spans="1:51" x14ac:dyDescent="0.2">
      <c r="A637" s="3">
        <v>10804</v>
      </c>
      <c r="B637" s="1" t="s">
        <v>133</v>
      </c>
      <c r="C637" s="1" t="s">
        <v>51</v>
      </c>
      <c r="D637" s="1" t="s">
        <v>130</v>
      </c>
      <c r="E637" s="1" t="s">
        <v>53</v>
      </c>
      <c r="F637" s="1" t="s">
        <v>53</v>
      </c>
      <c r="G637" s="13" t="s">
        <v>889</v>
      </c>
      <c r="H637" s="12">
        <v>39114</v>
      </c>
      <c r="I637" s="12" t="s">
        <v>889</v>
      </c>
      <c r="J637" s="12">
        <v>39114</v>
      </c>
      <c r="K637" s="4">
        <v>59</v>
      </c>
      <c r="L637" s="1" t="s">
        <v>146</v>
      </c>
      <c r="M637" s="1" t="s">
        <v>132</v>
      </c>
      <c r="N637" s="1" t="s">
        <v>269</v>
      </c>
      <c r="O637" s="1" t="s">
        <v>270</v>
      </c>
      <c r="P637">
        <v>270</v>
      </c>
      <c r="Q637">
        <v>117</v>
      </c>
      <c r="R637">
        <v>9117.81</v>
      </c>
      <c r="S637">
        <v>77.930000000000007</v>
      </c>
      <c r="T637">
        <v>0.28999999999999998</v>
      </c>
      <c r="U637">
        <f t="shared" si="169"/>
        <v>9117.8100000000013</v>
      </c>
      <c r="V637">
        <f t="shared" si="170"/>
        <v>31590</v>
      </c>
      <c r="W637" s="1" t="s">
        <v>271</v>
      </c>
      <c r="X637" s="1" t="s">
        <v>272</v>
      </c>
      <c r="Y637" s="1" t="s">
        <v>272</v>
      </c>
      <c r="Z637" s="3">
        <v>7744</v>
      </c>
      <c r="AA637" s="4">
        <f t="shared" si="174"/>
        <v>155</v>
      </c>
      <c r="AB637" s="4">
        <f t="shared" si="182"/>
        <v>2257.5806985999998</v>
      </c>
      <c r="AC637" s="4">
        <f t="shared" si="183"/>
        <v>155</v>
      </c>
      <c r="AD637" s="4">
        <f t="shared" si="177"/>
        <v>1195.9405283333333</v>
      </c>
      <c r="AE637" s="4">
        <v>155</v>
      </c>
      <c r="AF637" s="4">
        <v>155</v>
      </c>
      <c r="AG637" s="4">
        <f>AE637</f>
        <v>155</v>
      </c>
      <c r="AH637" s="4">
        <v>83174</v>
      </c>
      <c r="AI637">
        <f t="shared" si="171"/>
        <v>7541</v>
      </c>
      <c r="AJ637">
        <v>939.08</v>
      </c>
      <c r="AK637" s="2">
        <v>939.08</v>
      </c>
      <c r="AL637" s="2">
        <f>AJ637</f>
        <v>939.08</v>
      </c>
      <c r="AM637" s="4"/>
      <c r="AN637" t="e">
        <f>VLOOKUP([1]!Tabelle13[[#This Row],[Vlookup this ID for freight costs]],$AL$2:$AL$6811,2,FALSE)</f>
        <v>#REF!</v>
      </c>
      <c r="AP637">
        <v>0</v>
      </c>
      <c r="AR637" s="4">
        <v>1</v>
      </c>
      <c r="AS637" s="4">
        <v>2</v>
      </c>
      <c r="AT637" s="4">
        <v>2007</v>
      </c>
      <c r="AU637" s="4">
        <v>1</v>
      </c>
      <c r="AV637" s="4">
        <v>2</v>
      </c>
      <c r="AW637" s="4">
        <v>2007</v>
      </c>
      <c r="AX637" t="str">
        <f t="shared" si="172"/>
        <v>No Delay</v>
      </c>
      <c r="AY637">
        <f t="shared" si="173"/>
        <v>0</v>
      </c>
    </row>
    <row r="638" spans="1:51" x14ac:dyDescent="0.2">
      <c r="A638" s="3">
        <v>11698</v>
      </c>
      <c r="B638" s="1" t="s">
        <v>133</v>
      </c>
      <c r="C638" s="1" t="s">
        <v>51</v>
      </c>
      <c r="D638" s="1" t="s">
        <v>130</v>
      </c>
      <c r="E638" s="1" t="s">
        <v>53</v>
      </c>
      <c r="F638" s="1" t="s">
        <v>53</v>
      </c>
      <c r="G638" s="13" t="s">
        <v>889</v>
      </c>
      <c r="H638" s="12">
        <v>39114</v>
      </c>
      <c r="I638" s="12" t="s">
        <v>889</v>
      </c>
      <c r="J638" s="12">
        <v>39114</v>
      </c>
      <c r="K638" s="4">
        <v>60</v>
      </c>
      <c r="L638" s="1" t="s">
        <v>146</v>
      </c>
      <c r="M638" s="1" t="s">
        <v>132</v>
      </c>
      <c r="N638" s="1" t="s">
        <v>333</v>
      </c>
      <c r="O638" s="1" t="s">
        <v>93</v>
      </c>
      <c r="P638">
        <v>60</v>
      </c>
      <c r="Q638">
        <v>3287</v>
      </c>
      <c r="R638">
        <v>7724.45</v>
      </c>
      <c r="S638">
        <v>2.35</v>
      </c>
      <c r="T638">
        <v>0.04</v>
      </c>
      <c r="U638">
        <f t="shared" si="169"/>
        <v>7724.4500000000007</v>
      </c>
      <c r="V638">
        <f t="shared" si="170"/>
        <v>197220</v>
      </c>
      <c r="W638" s="1" t="s">
        <v>155</v>
      </c>
      <c r="X638" s="1" t="s">
        <v>1236</v>
      </c>
      <c r="Y638" s="1" t="s">
        <v>156</v>
      </c>
      <c r="Z638" s="3">
        <v>6318</v>
      </c>
      <c r="AA638" s="4">
        <f t="shared" si="174"/>
        <v>155</v>
      </c>
      <c r="AB638" s="4">
        <f t="shared" si="182"/>
        <v>2605.4812246000001</v>
      </c>
      <c r="AC638" s="4">
        <f t="shared" si="183"/>
        <v>155</v>
      </c>
      <c r="AD638" s="4">
        <f t="shared" si="177"/>
        <v>155</v>
      </c>
      <c r="AE638" s="3" t="s">
        <v>890</v>
      </c>
      <c r="AF638" s="3">
        <v>155</v>
      </c>
      <c r="AG638" s="4">
        <f>AI638</f>
        <v>155</v>
      </c>
      <c r="AH638" s="4">
        <v>10804</v>
      </c>
      <c r="AI638">
        <f t="shared" si="171"/>
        <v>155</v>
      </c>
      <c r="AJ638" t="s">
        <v>890</v>
      </c>
      <c r="AK638" s="2">
        <v>939.08</v>
      </c>
      <c r="AL638" s="2">
        <f>AN638</f>
        <v>939.08</v>
      </c>
      <c r="AM638" s="4">
        <v>10804</v>
      </c>
      <c r="AN638">
        <f>INDEX($AJ$2:$AJ$6811,MATCH(AM638,$A$2:$A$6811,0))</f>
        <v>939.08</v>
      </c>
      <c r="AP638">
        <v>0</v>
      </c>
      <c r="AR638" s="4">
        <v>1</v>
      </c>
      <c r="AS638" s="4">
        <v>2</v>
      </c>
      <c r="AT638" s="4">
        <v>2007</v>
      </c>
      <c r="AU638" s="4">
        <v>1</v>
      </c>
      <c r="AV638" s="4">
        <v>2</v>
      </c>
      <c r="AW638" s="4">
        <v>2007</v>
      </c>
      <c r="AX638" t="str">
        <f t="shared" si="172"/>
        <v>No Delay</v>
      </c>
      <c r="AY638">
        <f t="shared" si="173"/>
        <v>0</v>
      </c>
    </row>
    <row r="639" spans="1:51" x14ac:dyDescent="0.2">
      <c r="A639" s="3">
        <v>19293</v>
      </c>
      <c r="B639" s="1" t="s">
        <v>50</v>
      </c>
      <c r="C639" s="1" t="s">
        <v>51</v>
      </c>
      <c r="D639" s="1" t="s">
        <v>74</v>
      </c>
      <c r="E639" s="1" t="s">
        <v>53</v>
      </c>
      <c r="F639" s="1" t="s">
        <v>53</v>
      </c>
      <c r="G639" s="13" t="s">
        <v>418</v>
      </c>
      <c r="H639" s="12">
        <v>40151</v>
      </c>
      <c r="I639" s="12" t="s">
        <v>418</v>
      </c>
      <c r="J639" s="12">
        <v>40151</v>
      </c>
      <c r="K639" s="4">
        <v>2073</v>
      </c>
      <c r="L639" s="1" t="s">
        <v>146</v>
      </c>
      <c r="M639" s="1" t="s">
        <v>620</v>
      </c>
      <c r="N639" s="1" t="s">
        <v>849</v>
      </c>
      <c r="O639" s="1" t="s">
        <v>850</v>
      </c>
      <c r="P639">
        <v>60</v>
      </c>
      <c r="Q639">
        <v>4</v>
      </c>
      <c r="R639">
        <v>214.84</v>
      </c>
      <c r="S639">
        <v>53.71</v>
      </c>
      <c r="T639">
        <v>0.9</v>
      </c>
      <c r="U639">
        <f t="shared" si="169"/>
        <v>214.84</v>
      </c>
      <c r="V639">
        <f t="shared" si="170"/>
        <v>240</v>
      </c>
      <c r="W639" s="1" t="s">
        <v>851</v>
      </c>
      <c r="X639" s="1" t="s">
        <v>361</v>
      </c>
      <c r="Y639" s="1" t="s">
        <v>361</v>
      </c>
      <c r="Z639" s="3">
        <v>8559</v>
      </c>
      <c r="AA639" s="4">
        <f t="shared" si="174"/>
        <v>155</v>
      </c>
      <c r="AB639" s="4">
        <f t="shared" si="182"/>
        <v>2245.1791972000001</v>
      </c>
      <c r="AC639" s="4">
        <f t="shared" si="183"/>
        <v>155</v>
      </c>
      <c r="AD639" s="4">
        <f t="shared" si="177"/>
        <v>2340.5582873018861</v>
      </c>
      <c r="AE639" s="4">
        <v>155</v>
      </c>
      <c r="AF639" s="4">
        <v>155</v>
      </c>
      <c r="AG639" s="4">
        <f>AE639</f>
        <v>155</v>
      </c>
      <c r="AI639" t="e">
        <f t="shared" si="171"/>
        <v>#N/A</v>
      </c>
      <c r="AJ639" t="s">
        <v>81</v>
      </c>
      <c r="AK639" s="2"/>
      <c r="AL639" s="2" t="str">
        <f>AJ639</f>
        <v>Freight Included in Commodity Cost</v>
      </c>
      <c r="AM639" s="4"/>
      <c r="AN639" t="e">
        <f>VLOOKUP([1]!Tabelle13[[#This Row],[Vlookup this ID for freight costs]],$AL$2:$AL$6811,2,FALSE)</f>
        <v>#REF!</v>
      </c>
      <c r="AP639">
        <v>0.42</v>
      </c>
      <c r="AQ639">
        <v>0.42</v>
      </c>
      <c r="AR639" s="4">
        <v>4</v>
      </c>
      <c r="AS639" s="4">
        <v>12</v>
      </c>
      <c r="AT639" s="4">
        <v>2009</v>
      </c>
      <c r="AU639" s="4">
        <v>4</v>
      </c>
      <c r="AV639" s="4">
        <v>12</v>
      </c>
      <c r="AW639" s="4">
        <v>2009</v>
      </c>
      <c r="AX639" t="str">
        <f t="shared" si="172"/>
        <v>No Delay</v>
      </c>
      <c r="AY639">
        <f t="shared" si="173"/>
        <v>0</v>
      </c>
    </row>
    <row r="640" spans="1:51" x14ac:dyDescent="0.2">
      <c r="A640" s="3">
        <v>10801</v>
      </c>
      <c r="B640" s="1" t="s">
        <v>88</v>
      </c>
      <c r="C640" s="1" t="s">
        <v>89</v>
      </c>
      <c r="D640" s="1" t="s">
        <v>130</v>
      </c>
      <c r="E640" s="1" t="s">
        <v>53</v>
      </c>
      <c r="F640" s="1" t="s">
        <v>53</v>
      </c>
      <c r="G640" s="13" t="s">
        <v>891</v>
      </c>
      <c r="H640" s="12">
        <v>40113</v>
      </c>
      <c r="I640" s="12" t="s">
        <v>891</v>
      </c>
      <c r="J640" s="12">
        <v>40113</v>
      </c>
      <c r="K640" s="4">
        <v>1966</v>
      </c>
      <c r="L640" s="1" t="s">
        <v>146</v>
      </c>
      <c r="M640" s="1" t="s">
        <v>132</v>
      </c>
      <c r="N640" s="1" t="s">
        <v>221</v>
      </c>
      <c r="O640" s="1" t="s">
        <v>93</v>
      </c>
      <c r="P640">
        <v>60</v>
      </c>
      <c r="Q640">
        <v>2430</v>
      </c>
      <c r="R640">
        <v>3547.8</v>
      </c>
      <c r="S640">
        <v>1.46</v>
      </c>
      <c r="T640">
        <v>0.02</v>
      </c>
      <c r="U640">
        <f t="shared" si="169"/>
        <v>3547.7999999999997</v>
      </c>
      <c r="V640">
        <f t="shared" si="170"/>
        <v>145800</v>
      </c>
      <c r="W640" s="1" t="s">
        <v>155</v>
      </c>
      <c r="X640" s="1" t="s">
        <v>1236</v>
      </c>
      <c r="Y640" s="1" t="s">
        <v>156</v>
      </c>
      <c r="Z640" s="3">
        <v>9211</v>
      </c>
      <c r="AA640" s="4">
        <f t="shared" si="174"/>
        <v>156</v>
      </c>
      <c r="AB640" s="4">
        <f t="shared" si="182"/>
        <v>2511.4273600000001</v>
      </c>
      <c r="AC640" s="4">
        <f t="shared" si="183"/>
        <v>156</v>
      </c>
      <c r="AD640" s="4">
        <f t="shared" si="177"/>
        <v>156</v>
      </c>
      <c r="AE640" s="4">
        <v>156</v>
      </c>
      <c r="AF640" s="4">
        <v>156</v>
      </c>
      <c r="AG640" s="4">
        <f>AE640</f>
        <v>156</v>
      </c>
      <c r="AH640" s="4">
        <v>82611</v>
      </c>
      <c r="AI640">
        <f t="shared" si="171"/>
        <v>12213</v>
      </c>
      <c r="AJ640">
        <v>2298.6</v>
      </c>
      <c r="AK640" s="2">
        <v>2298.6</v>
      </c>
      <c r="AL640" s="2">
        <f>AJ640</f>
        <v>2298.6</v>
      </c>
      <c r="AM640" s="4"/>
      <c r="AN640" t="e">
        <f>VLOOKUP([1]!Tabelle13[[#This Row],[Vlookup this ID for freight costs]],$AL$2:$AL$6811,2,FALSE)</f>
        <v>#REF!</v>
      </c>
      <c r="AP640">
        <v>7.65</v>
      </c>
      <c r="AQ640">
        <v>7.65</v>
      </c>
      <c r="AR640" s="4">
        <v>27</v>
      </c>
      <c r="AS640" s="4">
        <v>10</v>
      </c>
      <c r="AT640" s="4">
        <v>2009</v>
      </c>
      <c r="AU640" s="4">
        <v>27</v>
      </c>
      <c r="AV640" s="4">
        <v>10</v>
      </c>
      <c r="AW640" s="4">
        <v>2009</v>
      </c>
      <c r="AX640" t="str">
        <f t="shared" si="172"/>
        <v>No Delay</v>
      </c>
      <c r="AY640">
        <f t="shared" si="173"/>
        <v>0</v>
      </c>
    </row>
    <row r="641" spans="1:51" x14ac:dyDescent="0.2">
      <c r="A641" s="3">
        <v>12812</v>
      </c>
      <c r="B641" s="1" t="s">
        <v>164</v>
      </c>
      <c r="C641" s="1" t="s">
        <v>165</v>
      </c>
      <c r="D641" s="1" t="s">
        <v>130</v>
      </c>
      <c r="E641" s="1" t="s">
        <v>53</v>
      </c>
      <c r="F641" s="1" t="s">
        <v>53</v>
      </c>
      <c r="G641" s="13" t="s">
        <v>892</v>
      </c>
      <c r="H641" s="12">
        <v>39681</v>
      </c>
      <c r="I641" s="12" t="s">
        <v>892</v>
      </c>
      <c r="J641" s="12">
        <v>39681</v>
      </c>
      <c r="K641" s="4">
        <v>1028</v>
      </c>
      <c r="L641" s="1" t="s">
        <v>146</v>
      </c>
      <c r="M641" s="1" t="s">
        <v>132</v>
      </c>
      <c r="N641" s="1" t="s">
        <v>154</v>
      </c>
      <c r="O641" s="1" t="s">
        <v>93</v>
      </c>
      <c r="P641">
        <v>60</v>
      </c>
      <c r="Q641">
        <v>1400</v>
      </c>
      <c r="R641">
        <v>18900</v>
      </c>
      <c r="S641">
        <v>13.5</v>
      </c>
      <c r="T641">
        <v>0.22</v>
      </c>
      <c r="U641">
        <f t="shared" si="169"/>
        <v>18900</v>
      </c>
      <c r="V641">
        <f t="shared" si="170"/>
        <v>84000</v>
      </c>
      <c r="W641" s="1" t="s">
        <v>155</v>
      </c>
      <c r="X641" s="1" t="s">
        <v>1236</v>
      </c>
      <c r="Y641" s="1" t="s">
        <v>156</v>
      </c>
      <c r="Z641" s="3">
        <v>5457</v>
      </c>
      <c r="AA641" s="4">
        <f t="shared" si="174"/>
        <v>156</v>
      </c>
      <c r="AB641" s="4">
        <f t="shared" si="182"/>
        <v>2398.3871260000001</v>
      </c>
      <c r="AC641" s="4">
        <f t="shared" si="183"/>
        <v>156</v>
      </c>
      <c r="AD641" s="4">
        <f t="shared" si="177"/>
        <v>1531.2239088571428</v>
      </c>
      <c r="AE641" s="4">
        <v>156</v>
      </c>
      <c r="AF641" s="4">
        <v>156</v>
      </c>
      <c r="AG641" s="4">
        <f>AE641</f>
        <v>156</v>
      </c>
      <c r="AI641" t="e">
        <f t="shared" si="171"/>
        <v>#N/A</v>
      </c>
      <c r="AJ641">
        <v>1282.5999999999999</v>
      </c>
      <c r="AK641" s="2">
        <v>1282.5999999999999</v>
      </c>
      <c r="AL641" s="2">
        <f>AJ641</f>
        <v>1282.5999999999999</v>
      </c>
      <c r="AM641" s="4"/>
      <c r="AN641" t="e">
        <f>VLOOKUP([1]!Tabelle13[[#This Row],[Vlookup this ID for freight costs]],$AL$2:$AL$6811,2,FALSE)</f>
        <v>#REF!</v>
      </c>
      <c r="AP641">
        <v>30.24</v>
      </c>
      <c r="AQ641">
        <v>30.24</v>
      </c>
      <c r="AR641" s="4">
        <v>21</v>
      </c>
      <c r="AS641" s="4">
        <v>8</v>
      </c>
      <c r="AT641" s="4">
        <v>2008</v>
      </c>
      <c r="AU641" s="4">
        <v>21</v>
      </c>
      <c r="AV641" s="4">
        <v>8</v>
      </c>
      <c r="AW641" s="4">
        <v>2008</v>
      </c>
      <c r="AX641" t="str">
        <f t="shared" si="172"/>
        <v>No Delay</v>
      </c>
      <c r="AY641">
        <f t="shared" si="173"/>
        <v>0</v>
      </c>
    </row>
    <row r="642" spans="1:51" x14ac:dyDescent="0.2">
      <c r="A642" s="3">
        <v>83245</v>
      </c>
      <c r="B642" s="1" t="s">
        <v>215</v>
      </c>
      <c r="C642" s="1" t="s">
        <v>89</v>
      </c>
      <c r="D642" s="1" t="s">
        <v>130</v>
      </c>
      <c r="E642" s="1" t="s">
        <v>101</v>
      </c>
      <c r="F642" s="1" t="s">
        <v>101</v>
      </c>
      <c r="G642" s="13" t="s">
        <v>893</v>
      </c>
      <c r="H642" s="12">
        <v>41789</v>
      </c>
      <c r="I642" s="12" t="s">
        <v>198</v>
      </c>
      <c r="J642" s="12">
        <v>41820</v>
      </c>
      <c r="K642" s="4">
        <v>5626</v>
      </c>
      <c r="L642" s="1" t="s">
        <v>146</v>
      </c>
      <c r="M642" s="1" t="s">
        <v>132</v>
      </c>
      <c r="N642" s="1" t="s">
        <v>171</v>
      </c>
      <c r="O642" s="1" t="s">
        <v>93</v>
      </c>
      <c r="P642">
        <v>60</v>
      </c>
      <c r="Q642">
        <v>1379</v>
      </c>
      <c r="R642">
        <v>2399.46</v>
      </c>
      <c r="S642">
        <v>1.74</v>
      </c>
      <c r="T642">
        <v>0.03</v>
      </c>
      <c r="U642">
        <f t="shared" ref="U642:U705" si="184">S642*Q642</f>
        <v>2399.46</v>
      </c>
      <c r="V642">
        <f t="shared" ref="V642:V705" si="185">Q642*P642</f>
        <v>82740</v>
      </c>
      <c r="W642" s="1" t="s">
        <v>155</v>
      </c>
      <c r="X642" s="1" t="s">
        <v>1236</v>
      </c>
      <c r="Y642" s="1" t="s">
        <v>156</v>
      </c>
      <c r="Z642" s="3">
        <v>13090</v>
      </c>
      <c r="AA642" s="4">
        <f t="shared" si="174"/>
        <v>157</v>
      </c>
      <c r="AB642" s="4">
        <f t="shared" si="182"/>
        <v>2396.0824222000001</v>
      </c>
      <c r="AC642" s="4">
        <f t="shared" si="183"/>
        <v>157</v>
      </c>
      <c r="AD642" s="4">
        <f t="shared" si="177"/>
        <v>202.5</v>
      </c>
      <c r="AE642" s="4">
        <v>157</v>
      </c>
      <c r="AF642" s="4">
        <v>157</v>
      </c>
      <c r="AG642" s="4">
        <f>AE642</f>
        <v>157</v>
      </c>
      <c r="AI642" t="e">
        <f t="shared" ref="AI642:AI705" si="186">INDEX($AE$2:$AE$6811,MATCH(AH642,$A$2:$A$6811,0))</f>
        <v>#N/A</v>
      </c>
      <c r="AJ642">
        <v>926.7</v>
      </c>
      <c r="AK642" s="2">
        <v>926.7</v>
      </c>
      <c r="AL642" s="2">
        <f>AJ642</f>
        <v>926.7</v>
      </c>
      <c r="AM642" s="4"/>
      <c r="AN642" t="e">
        <f>VLOOKUP([1]!Tabelle13[[#This Row],[Vlookup this ID for freight costs]],$AL$2:$AL$6811,2,FALSE)</f>
        <v>#REF!</v>
      </c>
      <c r="AP642">
        <v>2.4700000000000002</v>
      </c>
      <c r="AQ642">
        <v>2.4700000000000002</v>
      </c>
      <c r="AR642" s="4">
        <v>30</v>
      </c>
      <c r="AS642" s="4">
        <v>5</v>
      </c>
      <c r="AT642" s="4">
        <v>2014</v>
      </c>
      <c r="AU642" s="4">
        <v>30</v>
      </c>
      <c r="AV642" s="4">
        <v>6</v>
      </c>
      <c r="AW642" s="4">
        <v>2014</v>
      </c>
      <c r="AX642" t="str">
        <f t="shared" ref="AX642:AX705" si="187">IF(DATE(AW642,AV642,AU642)&lt;=DATE(AT642,AS642,AR642),"No Delay","Delay")</f>
        <v>Delay</v>
      </c>
      <c r="AY642">
        <f t="shared" ref="AY642:AY705" si="188">IF(_xlfn.DAYS(J642,H642)&gt;0, _xlfn.DAYS(J642,H642),0)</f>
        <v>31</v>
      </c>
    </row>
    <row r="643" spans="1:51" x14ac:dyDescent="0.2">
      <c r="A643" s="3">
        <v>85473</v>
      </c>
      <c r="B643" s="1" t="s">
        <v>215</v>
      </c>
      <c r="C643" s="1" t="s">
        <v>89</v>
      </c>
      <c r="D643" s="1" t="s">
        <v>130</v>
      </c>
      <c r="E643" s="1" t="s">
        <v>101</v>
      </c>
      <c r="F643" s="1" t="s">
        <v>101</v>
      </c>
      <c r="G643" s="13" t="s">
        <v>893</v>
      </c>
      <c r="H643" s="12">
        <v>41789</v>
      </c>
      <c r="I643" s="12" t="s">
        <v>198</v>
      </c>
      <c r="J643" s="12">
        <v>41820</v>
      </c>
      <c r="K643" s="4">
        <v>5632</v>
      </c>
      <c r="L643" s="1" t="s">
        <v>146</v>
      </c>
      <c r="M643" s="1" t="s">
        <v>132</v>
      </c>
      <c r="N643" s="1" t="s">
        <v>171</v>
      </c>
      <c r="O643" s="1" t="s">
        <v>93</v>
      </c>
      <c r="P643">
        <v>60</v>
      </c>
      <c r="Q643">
        <v>1821</v>
      </c>
      <c r="R643">
        <v>3168.54</v>
      </c>
      <c r="S643">
        <v>1.74</v>
      </c>
      <c r="T643">
        <v>0.03</v>
      </c>
      <c r="U643">
        <f t="shared" si="184"/>
        <v>3168.54</v>
      </c>
      <c r="V643">
        <f t="shared" si="185"/>
        <v>109260</v>
      </c>
      <c r="W643" s="1" t="s">
        <v>285</v>
      </c>
      <c r="X643" s="1" t="s">
        <v>1236</v>
      </c>
      <c r="Y643" s="1" t="s">
        <v>161</v>
      </c>
      <c r="Z643" s="3">
        <v>12573</v>
      </c>
      <c r="AA643" s="4">
        <f t="shared" ref="AA643:AA706" si="189">AF643</f>
        <v>157</v>
      </c>
      <c r="AB643" s="4">
        <f t="shared" si="182"/>
        <v>2444.5909498000001</v>
      </c>
      <c r="AC643" s="4">
        <f t="shared" si="183"/>
        <v>157</v>
      </c>
      <c r="AD643" s="4">
        <f t="shared" si="177"/>
        <v>1874</v>
      </c>
      <c r="AE643" s="3" t="s">
        <v>894</v>
      </c>
      <c r="AF643" s="3">
        <v>157</v>
      </c>
      <c r="AG643" s="4">
        <f>AI643</f>
        <v>157</v>
      </c>
      <c r="AH643" s="4">
        <v>83245</v>
      </c>
      <c r="AI643">
        <f t="shared" si="186"/>
        <v>157</v>
      </c>
      <c r="AJ643" t="s">
        <v>894</v>
      </c>
      <c r="AK643" s="2">
        <v>926.7</v>
      </c>
      <c r="AL643" s="2">
        <f>AN643</f>
        <v>926.7</v>
      </c>
      <c r="AM643" s="4">
        <v>83245</v>
      </c>
      <c r="AN643">
        <f>INDEX($AJ$2:$AJ$6811,MATCH(AM643,$A$2:$A$6811,0))</f>
        <v>926.7</v>
      </c>
      <c r="AP643">
        <v>3.26</v>
      </c>
      <c r="AQ643">
        <v>3.26</v>
      </c>
      <c r="AR643" s="4">
        <v>30</v>
      </c>
      <c r="AS643" s="4">
        <v>5</v>
      </c>
      <c r="AT643" s="4">
        <v>2014</v>
      </c>
      <c r="AU643" s="4">
        <v>30</v>
      </c>
      <c r="AV643" s="4">
        <v>6</v>
      </c>
      <c r="AW643" s="4">
        <v>2014</v>
      </c>
      <c r="AX643" t="str">
        <f t="shared" si="187"/>
        <v>Delay</v>
      </c>
      <c r="AY643">
        <f t="shared" si="188"/>
        <v>31</v>
      </c>
    </row>
    <row r="644" spans="1:51" x14ac:dyDescent="0.2">
      <c r="A644" s="3">
        <v>86259</v>
      </c>
      <c r="B644" s="1" t="s">
        <v>175</v>
      </c>
      <c r="C644" s="1" t="s">
        <v>165</v>
      </c>
      <c r="D644" s="1" t="s">
        <v>130</v>
      </c>
      <c r="E644" s="1" t="s">
        <v>101</v>
      </c>
      <c r="F644" s="1" t="s">
        <v>101</v>
      </c>
      <c r="G644" s="13" t="s">
        <v>895</v>
      </c>
      <c r="H644" s="12">
        <v>40259</v>
      </c>
      <c r="I644" s="12" t="s">
        <v>631</v>
      </c>
      <c r="J644" s="12">
        <v>40207</v>
      </c>
      <c r="K644" s="4">
        <v>2175</v>
      </c>
      <c r="L644" s="1" t="s">
        <v>146</v>
      </c>
      <c r="M644" s="1" t="s">
        <v>132</v>
      </c>
      <c r="N644" s="1" t="s">
        <v>265</v>
      </c>
      <c r="O644" s="1" t="s">
        <v>93</v>
      </c>
      <c r="P644">
        <v>60</v>
      </c>
      <c r="Q644">
        <v>1600</v>
      </c>
      <c r="R644">
        <v>4640</v>
      </c>
      <c r="S644">
        <v>2.9</v>
      </c>
      <c r="T644">
        <v>0.05</v>
      </c>
      <c r="U644">
        <f t="shared" si="184"/>
        <v>4640</v>
      </c>
      <c r="V644">
        <f t="shared" si="185"/>
        <v>96000</v>
      </c>
      <c r="W644" s="1" t="s">
        <v>155</v>
      </c>
      <c r="X644" s="1" t="s">
        <v>1236</v>
      </c>
      <c r="Y644" s="1" t="s">
        <v>156</v>
      </c>
      <c r="Z644" s="3">
        <v>11413</v>
      </c>
      <c r="AA644" s="4">
        <f t="shared" si="189"/>
        <v>157</v>
      </c>
      <c r="AB644" s="4">
        <f t="shared" si="182"/>
        <v>2420.3366860000001</v>
      </c>
      <c r="AC644" s="4">
        <f t="shared" si="183"/>
        <v>157</v>
      </c>
      <c r="AD644" s="4">
        <f t="shared" si="177"/>
        <v>538.96390885714288</v>
      </c>
      <c r="AE644" s="4">
        <v>157</v>
      </c>
      <c r="AF644" s="4">
        <v>157</v>
      </c>
      <c r="AG644" s="4">
        <f t="shared" ref="AG644:AG671" si="190">AE644</f>
        <v>157</v>
      </c>
      <c r="AI644" t="e">
        <f t="shared" si="186"/>
        <v>#N/A</v>
      </c>
      <c r="AJ644">
        <v>1601.5</v>
      </c>
      <c r="AK644" s="2">
        <v>1601.5</v>
      </c>
      <c r="AL644" s="2">
        <f t="shared" ref="AL644:AL671" si="191">AJ644</f>
        <v>1601.5</v>
      </c>
      <c r="AM644" s="4"/>
      <c r="AN644" t="e">
        <f>VLOOKUP([1]!Tabelle13[[#This Row],[Vlookup this ID for freight costs]],$AL$2:$AL$6811,2,FALSE)</f>
        <v>#REF!</v>
      </c>
      <c r="AP644">
        <v>10</v>
      </c>
      <c r="AQ644">
        <v>10</v>
      </c>
      <c r="AR644" s="4">
        <v>22</v>
      </c>
      <c r="AS644" s="4">
        <v>4</v>
      </c>
      <c r="AT644" s="4">
        <v>2010</v>
      </c>
      <c r="AU644" s="4">
        <v>29</v>
      </c>
      <c r="AV644" s="4">
        <v>1</v>
      </c>
      <c r="AW644" s="4">
        <v>2010</v>
      </c>
      <c r="AX644" t="str">
        <f t="shared" si="187"/>
        <v>No Delay</v>
      </c>
      <c r="AY644">
        <f t="shared" si="188"/>
        <v>0</v>
      </c>
    </row>
    <row r="645" spans="1:51" x14ac:dyDescent="0.2">
      <c r="A645" s="3">
        <v>10900</v>
      </c>
      <c r="B645" s="1" t="s">
        <v>119</v>
      </c>
      <c r="C645" s="1" t="s">
        <v>114</v>
      </c>
      <c r="D645" s="1" t="s">
        <v>130</v>
      </c>
      <c r="E645" s="1"/>
      <c r="F645" s="1" t="s">
        <v>107</v>
      </c>
      <c r="G645" s="13" t="s">
        <v>348</v>
      </c>
      <c r="H645" s="12">
        <v>39372</v>
      </c>
      <c r="I645" s="12" t="s">
        <v>348</v>
      </c>
      <c r="J645" s="12">
        <v>39372</v>
      </c>
      <c r="K645" s="4">
        <v>436</v>
      </c>
      <c r="L645" s="1" t="s">
        <v>146</v>
      </c>
      <c r="M645" s="1" t="s">
        <v>132</v>
      </c>
      <c r="N645" s="1" t="s">
        <v>896</v>
      </c>
      <c r="O645" s="1" t="s">
        <v>897</v>
      </c>
      <c r="P645">
        <v>100</v>
      </c>
      <c r="Q645">
        <v>2623</v>
      </c>
      <c r="R645">
        <v>27279.200000000001</v>
      </c>
      <c r="S645">
        <v>10.4</v>
      </c>
      <c r="T645">
        <v>0.1</v>
      </c>
      <c r="U645">
        <f t="shared" si="184"/>
        <v>27279.200000000001</v>
      </c>
      <c r="V645">
        <f t="shared" si="185"/>
        <v>262300</v>
      </c>
      <c r="W645" s="1" t="s">
        <v>898</v>
      </c>
      <c r="X645" s="1" t="s">
        <v>361</v>
      </c>
      <c r="Y645" s="1" t="s">
        <v>361</v>
      </c>
      <c r="Z645" s="3">
        <v>7912</v>
      </c>
      <c r="AA645" s="4">
        <f t="shared" si="189"/>
        <v>159</v>
      </c>
      <c r="AB645" s="4">
        <f t="shared" si="182"/>
        <v>2532.6086854</v>
      </c>
      <c r="AC645" s="4">
        <f t="shared" si="183"/>
        <v>159</v>
      </c>
      <c r="AD645" s="4">
        <f t="shared" si="177"/>
        <v>159</v>
      </c>
      <c r="AE645" s="4">
        <v>159</v>
      </c>
      <c r="AF645" s="4">
        <v>159</v>
      </c>
      <c r="AG645" s="4">
        <f t="shared" si="190"/>
        <v>159</v>
      </c>
      <c r="AH645" s="4">
        <v>82910</v>
      </c>
      <c r="AI645">
        <f t="shared" si="186"/>
        <v>6991</v>
      </c>
      <c r="AJ645">
        <v>1007.34</v>
      </c>
      <c r="AK645" s="2">
        <v>1007.34</v>
      </c>
      <c r="AL645" s="2">
        <f t="shared" si="191"/>
        <v>1007.34</v>
      </c>
      <c r="AM645" s="4"/>
      <c r="AN645" t="e">
        <f>VLOOKUP([1]!Tabelle13[[#This Row],[Vlookup this ID for freight costs]],$AL$2:$AL$6811,2,FALSE)</f>
        <v>#REF!</v>
      </c>
      <c r="AP645">
        <v>43.65</v>
      </c>
      <c r="AQ645">
        <v>43.65</v>
      </c>
      <c r="AR645" s="4">
        <v>17</v>
      </c>
      <c r="AS645" s="4">
        <v>10</v>
      </c>
      <c r="AT645" s="4">
        <v>2007</v>
      </c>
      <c r="AU645" s="4">
        <v>17</v>
      </c>
      <c r="AV645" s="4">
        <v>10</v>
      </c>
      <c r="AW645" s="4">
        <v>2007</v>
      </c>
      <c r="AX645" t="str">
        <f t="shared" si="187"/>
        <v>No Delay</v>
      </c>
      <c r="AY645">
        <f t="shared" si="188"/>
        <v>0</v>
      </c>
    </row>
    <row r="646" spans="1:51" x14ac:dyDescent="0.2">
      <c r="A646" s="3">
        <v>83625</v>
      </c>
      <c r="B646" s="1" t="s">
        <v>215</v>
      </c>
      <c r="C646" s="1" t="s">
        <v>89</v>
      </c>
      <c r="D646" s="1" t="s">
        <v>130</v>
      </c>
      <c r="E646" s="1" t="s">
        <v>101</v>
      </c>
      <c r="F646" s="1" t="s">
        <v>101</v>
      </c>
      <c r="G646" s="13" t="s">
        <v>369</v>
      </c>
      <c r="H646" s="12">
        <v>41243</v>
      </c>
      <c r="I646" s="12" t="s">
        <v>497</v>
      </c>
      <c r="J646" s="12">
        <v>41187</v>
      </c>
      <c r="K646" s="4">
        <v>4186</v>
      </c>
      <c r="L646" s="1" t="s">
        <v>146</v>
      </c>
      <c r="M646" s="1" t="s">
        <v>132</v>
      </c>
      <c r="N646" s="1" t="s">
        <v>302</v>
      </c>
      <c r="O646" s="1" t="s">
        <v>93</v>
      </c>
      <c r="P646">
        <v>30</v>
      </c>
      <c r="Q646">
        <v>2832</v>
      </c>
      <c r="R646">
        <v>13650.24</v>
      </c>
      <c r="S646">
        <v>4.82</v>
      </c>
      <c r="T646">
        <v>0.16</v>
      </c>
      <c r="U646">
        <f t="shared" si="184"/>
        <v>13650.240000000002</v>
      </c>
      <c r="V646">
        <f t="shared" si="185"/>
        <v>84960</v>
      </c>
      <c r="W646" s="1" t="s">
        <v>160</v>
      </c>
      <c r="X646" s="1" t="s">
        <v>1236</v>
      </c>
      <c r="Y646" s="1" t="s">
        <v>161</v>
      </c>
      <c r="Z646" s="3">
        <v>12573</v>
      </c>
      <c r="AA646" s="4">
        <f t="shared" si="189"/>
        <v>159</v>
      </c>
      <c r="AB646" s="4">
        <f t="shared" si="182"/>
        <v>2555.5459756</v>
      </c>
      <c r="AC646" s="4">
        <f t="shared" si="183"/>
        <v>159</v>
      </c>
      <c r="AD646" s="4">
        <f t="shared" si="177"/>
        <v>159</v>
      </c>
      <c r="AE646" s="4">
        <v>159</v>
      </c>
      <c r="AF646" s="4">
        <v>159</v>
      </c>
      <c r="AG646" s="4">
        <f t="shared" si="190"/>
        <v>159</v>
      </c>
      <c r="AI646" t="e">
        <f t="shared" si="186"/>
        <v>#N/A</v>
      </c>
      <c r="AJ646">
        <v>1984.83</v>
      </c>
      <c r="AK646" s="2">
        <v>1984.83</v>
      </c>
      <c r="AL646" s="2">
        <f t="shared" si="191"/>
        <v>1984.83</v>
      </c>
      <c r="AM646" s="4"/>
      <c r="AN646" t="e">
        <f>VLOOKUP([1]!Tabelle13[[#This Row],[Vlookup this ID for freight costs]],$AL$2:$AL$6811,2,FALSE)</f>
        <v>#REF!</v>
      </c>
      <c r="AP646">
        <v>19.14</v>
      </c>
      <c r="AQ646">
        <v>19.14</v>
      </c>
      <c r="AR646" s="4">
        <v>30</v>
      </c>
      <c r="AS646" s="4">
        <v>11</v>
      </c>
      <c r="AT646" s="4">
        <v>2012</v>
      </c>
      <c r="AU646" s="4">
        <v>5</v>
      </c>
      <c r="AV646" s="4">
        <v>10</v>
      </c>
      <c r="AW646" s="4">
        <v>2012</v>
      </c>
      <c r="AX646" t="str">
        <f t="shared" si="187"/>
        <v>No Delay</v>
      </c>
      <c r="AY646">
        <f t="shared" si="188"/>
        <v>0</v>
      </c>
    </row>
    <row r="647" spans="1:51" x14ac:dyDescent="0.2">
      <c r="A647" s="3">
        <v>12008</v>
      </c>
      <c r="B647" s="1" t="s">
        <v>164</v>
      </c>
      <c r="C647" s="1" t="s">
        <v>165</v>
      </c>
      <c r="D647" s="1" t="s">
        <v>130</v>
      </c>
      <c r="E647" s="1" t="s">
        <v>53</v>
      </c>
      <c r="F647" s="1" t="s">
        <v>53</v>
      </c>
      <c r="G647" s="13" t="s">
        <v>321</v>
      </c>
      <c r="H647" s="12">
        <v>40070</v>
      </c>
      <c r="I647" s="12" t="s">
        <v>321</v>
      </c>
      <c r="J647" s="12">
        <v>40070</v>
      </c>
      <c r="K647" s="4">
        <v>1817</v>
      </c>
      <c r="L647" s="1" t="s">
        <v>146</v>
      </c>
      <c r="M647" s="1" t="s">
        <v>132</v>
      </c>
      <c r="N647" s="1" t="s">
        <v>147</v>
      </c>
      <c r="O647" s="1" t="s">
        <v>148</v>
      </c>
      <c r="P647">
        <v>30</v>
      </c>
      <c r="Q647">
        <v>1795</v>
      </c>
      <c r="R647">
        <v>47118.75</v>
      </c>
      <c r="S647">
        <v>26.25</v>
      </c>
      <c r="T647">
        <v>0.88</v>
      </c>
      <c r="U647">
        <f t="shared" si="184"/>
        <v>47118.75</v>
      </c>
      <c r="V647">
        <f t="shared" si="185"/>
        <v>53850</v>
      </c>
      <c r="W647" s="1" t="s">
        <v>149</v>
      </c>
      <c r="X647" s="1" t="s">
        <v>150</v>
      </c>
      <c r="Y647" s="1" t="s">
        <v>150</v>
      </c>
      <c r="Z647" s="3">
        <v>3680</v>
      </c>
      <c r="AA647" s="4">
        <f t="shared" si="189"/>
        <v>160</v>
      </c>
      <c r="AB647" s="4">
        <f t="shared" si="182"/>
        <v>2441.7375069999998</v>
      </c>
      <c r="AC647" s="4">
        <f t="shared" si="183"/>
        <v>160</v>
      </c>
      <c r="AD647" s="4">
        <f t="shared" si="177"/>
        <v>242.5</v>
      </c>
      <c r="AE647" s="4">
        <v>160</v>
      </c>
      <c r="AF647" s="4">
        <v>160</v>
      </c>
      <c r="AG647" s="4">
        <f t="shared" si="190"/>
        <v>160</v>
      </c>
      <c r="AH647" s="4">
        <v>83234</v>
      </c>
      <c r="AI647">
        <f t="shared" si="186"/>
        <v>88761</v>
      </c>
      <c r="AJ647">
        <v>2590.35</v>
      </c>
      <c r="AK647" s="2">
        <v>2590.35</v>
      </c>
      <c r="AL647" s="2">
        <f t="shared" si="191"/>
        <v>2590.35</v>
      </c>
      <c r="AM647" s="4"/>
      <c r="AN647" t="e">
        <f>VLOOKUP([1]!Tabelle13[[#This Row],[Vlookup this ID for freight costs]],$AL$2:$AL$6811,2,FALSE)</f>
        <v>#REF!</v>
      </c>
      <c r="AP647">
        <v>92.35</v>
      </c>
      <c r="AQ647">
        <v>92.35</v>
      </c>
      <c r="AR647" s="4">
        <v>14</v>
      </c>
      <c r="AS647" s="4">
        <v>9</v>
      </c>
      <c r="AT647" s="4">
        <v>2009</v>
      </c>
      <c r="AU647" s="4">
        <v>14</v>
      </c>
      <c r="AV647" s="4">
        <v>9</v>
      </c>
      <c r="AW647" s="4">
        <v>2009</v>
      </c>
      <c r="AX647" t="str">
        <f t="shared" si="187"/>
        <v>No Delay</v>
      </c>
      <c r="AY647">
        <f t="shared" si="188"/>
        <v>0</v>
      </c>
    </row>
    <row r="648" spans="1:51" x14ac:dyDescent="0.2">
      <c r="A648" s="3">
        <v>12030</v>
      </c>
      <c r="B648" s="1" t="s">
        <v>119</v>
      </c>
      <c r="C648" s="1" t="s">
        <v>114</v>
      </c>
      <c r="D648" s="1" t="s">
        <v>130</v>
      </c>
      <c r="E648" s="1"/>
      <c r="F648" s="1" t="s">
        <v>107</v>
      </c>
      <c r="G648" s="13" t="s">
        <v>899</v>
      </c>
      <c r="H648" s="12">
        <v>39170</v>
      </c>
      <c r="I648" s="12" t="s">
        <v>899</v>
      </c>
      <c r="J648" s="12">
        <v>39170</v>
      </c>
      <c r="K648" s="4">
        <v>90</v>
      </c>
      <c r="L648" s="1" t="s">
        <v>146</v>
      </c>
      <c r="M648" s="1" t="s">
        <v>132</v>
      </c>
      <c r="N648" s="1" t="s">
        <v>163</v>
      </c>
      <c r="O648" s="1" t="s">
        <v>93</v>
      </c>
      <c r="P648">
        <v>60</v>
      </c>
      <c r="Q648">
        <v>3334</v>
      </c>
      <c r="R648">
        <v>118357</v>
      </c>
      <c r="S648">
        <v>35.5</v>
      </c>
      <c r="T648">
        <v>0.59</v>
      </c>
      <c r="U648">
        <f t="shared" si="184"/>
        <v>118357</v>
      </c>
      <c r="V648">
        <f t="shared" si="185"/>
        <v>200040</v>
      </c>
      <c r="W648" s="1" t="s">
        <v>155</v>
      </c>
      <c r="X648" s="1" t="s">
        <v>1236</v>
      </c>
      <c r="Y648" s="1" t="s">
        <v>156</v>
      </c>
      <c r="Z648" s="3">
        <v>6648</v>
      </c>
      <c r="AA648" s="4">
        <f t="shared" si="189"/>
        <v>161</v>
      </c>
      <c r="AB648" s="4">
        <f t="shared" si="182"/>
        <v>2610.6393711999999</v>
      </c>
      <c r="AC648" s="4">
        <f t="shared" si="183"/>
        <v>161</v>
      </c>
      <c r="AD648" s="4">
        <f t="shared" si="177"/>
        <v>388.33333333333331</v>
      </c>
      <c r="AE648" s="4">
        <v>161</v>
      </c>
      <c r="AF648" s="4">
        <v>161</v>
      </c>
      <c r="AG648" s="4">
        <f t="shared" si="190"/>
        <v>161</v>
      </c>
      <c r="AH648" s="4">
        <v>83817</v>
      </c>
      <c r="AI648">
        <f t="shared" si="186"/>
        <v>11107</v>
      </c>
      <c r="AJ648">
        <v>7441.23</v>
      </c>
      <c r="AK648" s="2">
        <v>7441.23</v>
      </c>
      <c r="AL648" s="2">
        <f t="shared" si="191"/>
        <v>7441.23</v>
      </c>
      <c r="AM648" s="4"/>
      <c r="AN648" t="e">
        <f>VLOOKUP([1]!Tabelle13[[#This Row],[Vlookup this ID for freight costs]],$AL$2:$AL$6811,2,FALSE)</f>
        <v>#REF!</v>
      </c>
      <c r="AP648">
        <v>0</v>
      </c>
      <c r="AR648" s="4">
        <v>29</v>
      </c>
      <c r="AS648" s="4">
        <v>4</v>
      </c>
      <c r="AT648" s="4">
        <v>2007</v>
      </c>
      <c r="AU648" s="4">
        <v>29</v>
      </c>
      <c r="AV648" s="4">
        <v>4</v>
      </c>
      <c r="AW648" s="4">
        <v>2007</v>
      </c>
      <c r="AX648" t="str">
        <f t="shared" si="187"/>
        <v>No Delay</v>
      </c>
      <c r="AY648">
        <f t="shared" si="188"/>
        <v>0</v>
      </c>
    </row>
    <row r="649" spans="1:51" x14ac:dyDescent="0.2">
      <c r="A649" s="3">
        <v>82955</v>
      </c>
      <c r="B649" s="1" t="s">
        <v>50</v>
      </c>
      <c r="C649" s="1" t="s">
        <v>51</v>
      </c>
      <c r="D649" s="1" t="s">
        <v>130</v>
      </c>
      <c r="E649" s="1" t="s">
        <v>101</v>
      </c>
      <c r="F649" s="1" t="s">
        <v>101</v>
      </c>
      <c r="G649" s="13" t="s">
        <v>900</v>
      </c>
      <c r="H649" s="12">
        <v>40765</v>
      </c>
      <c r="I649" s="12" t="s">
        <v>288</v>
      </c>
      <c r="J649" s="12">
        <v>40759</v>
      </c>
      <c r="K649" s="4">
        <v>3348</v>
      </c>
      <c r="L649" s="1" t="s">
        <v>146</v>
      </c>
      <c r="M649" s="1" t="s">
        <v>132</v>
      </c>
      <c r="N649" s="1" t="s">
        <v>265</v>
      </c>
      <c r="O649" s="1" t="s">
        <v>93</v>
      </c>
      <c r="P649">
        <v>60</v>
      </c>
      <c r="Q649">
        <v>2800</v>
      </c>
      <c r="R649">
        <v>7224</v>
      </c>
      <c r="S649">
        <v>2.58</v>
      </c>
      <c r="T649">
        <v>0.04</v>
      </c>
      <c r="U649">
        <f t="shared" si="184"/>
        <v>7224</v>
      </c>
      <c r="V649">
        <f t="shared" si="185"/>
        <v>168000</v>
      </c>
      <c r="W649" s="1" t="s">
        <v>179</v>
      </c>
      <c r="X649" s="1" t="s">
        <v>1236</v>
      </c>
      <c r="Y649" s="1" t="s">
        <v>156</v>
      </c>
      <c r="Z649" s="3">
        <v>14703</v>
      </c>
      <c r="AA649" s="4">
        <f t="shared" si="189"/>
        <v>161</v>
      </c>
      <c r="AB649" s="4">
        <f t="shared" si="182"/>
        <v>2552.0340459999998</v>
      </c>
      <c r="AC649" s="4">
        <f t="shared" si="183"/>
        <v>161</v>
      </c>
      <c r="AD649" s="4">
        <f t="shared" si="177"/>
        <v>1279.899281</v>
      </c>
      <c r="AE649" s="4">
        <v>161</v>
      </c>
      <c r="AF649" s="4">
        <v>161</v>
      </c>
      <c r="AG649" s="4">
        <f t="shared" si="190"/>
        <v>161</v>
      </c>
      <c r="AI649" t="e">
        <f t="shared" si="186"/>
        <v>#N/A</v>
      </c>
      <c r="AJ649">
        <v>5491.01</v>
      </c>
      <c r="AK649" s="2">
        <v>5491.01</v>
      </c>
      <c r="AL649" s="2">
        <f t="shared" si="191"/>
        <v>5491.01</v>
      </c>
      <c r="AM649" s="4"/>
      <c r="AN649" t="e">
        <f>VLOOKUP([1]!Tabelle13[[#This Row],[Vlookup this ID for freight costs]],$AL$2:$AL$6811,2,FALSE)</f>
        <v>#REF!</v>
      </c>
      <c r="AP649">
        <v>11.92</v>
      </c>
      <c r="AQ649">
        <v>11.92</v>
      </c>
      <c r="AR649" s="4">
        <v>10</v>
      </c>
      <c r="AS649" s="4">
        <v>8</v>
      </c>
      <c r="AT649" s="4">
        <v>2011</v>
      </c>
      <c r="AU649" s="4">
        <v>4</v>
      </c>
      <c r="AV649" s="4">
        <v>8</v>
      </c>
      <c r="AW649" s="4">
        <v>2011</v>
      </c>
      <c r="AX649" t="str">
        <f t="shared" si="187"/>
        <v>No Delay</v>
      </c>
      <c r="AY649">
        <f t="shared" si="188"/>
        <v>0</v>
      </c>
    </row>
    <row r="650" spans="1:51" x14ac:dyDescent="0.2">
      <c r="A650" s="3">
        <v>85692</v>
      </c>
      <c r="B650" s="1" t="s">
        <v>151</v>
      </c>
      <c r="C650" s="1" t="s">
        <v>65</v>
      </c>
      <c r="D650" s="1" t="s">
        <v>130</v>
      </c>
      <c r="E650" s="1" t="s">
        <v>53</v>
      </c>
      <c r="F650" s="1" t="s">
        <v>53</v>
      </c>
      <c r="G650" s="13" t="s">
        <v>189</v>
      </c>
      <c r="H650" s="12">
        <v>40374</v>
      </c>
      <c r="I650" s="12" t="s">
        <v>190</v>
      </c>
      <c r="J650" s="12">
        <v>40357</v>
      </c>
      <c r="K650" s="4">
        <v>2598</v>
      </c>
      <c r="L650" s="1" t="s">
        <v>146</v>
      </c>
      <c r="M650" s="1" t="s">
        <v>132</v>
      </c>
      <c r="N650" s="1" t="s">
        <v>275</v>
      </c>
      <c r="O650" s="1" t="s">
        <v>93</v>
      </c>
      <c r="P650">
        <v>60</v>
      </c>
      <c r="Q650">
        <v>2000</v>
      </c>
      <c r="R650">
        <v>17520</v>
      </c>
      <c r="S650">
        <v>8.76</v>
      </c>
      <c r="T650">
        <v>0.15</v>
      </c>
      <c r="U650">
        <f t="shared" si="184"/>
        <v>17520</v>
      </c>
      <c r="V650">
        <f t="shared" si="185"/>
        <v>120000</v>
      </c>
      <c r="W650" s="1" t="s">
        <v>160</v>
      </c>
      <c r="X650" s="1" t="s">
        <v>1236</v>
      </c>
      <c r="Y650" s="1" t="s">
        <v>161</v>
      </c>
      <c r="Z650" s="3">
        <v>7348</v>
      </c>
      <c r="AA650" s="4">
        <f t="shared" si="189"/>
        <v>161</v>
      </c>
      <c r="AB650" s="4">
        <f t="shared" si="182"/>
        <v>2464.2358060000001</v>
      </c>
      <c r="AC650" s="4">
        <f t="shared" si="183"/>
        <v>161</v>
      </c>
      <c r="AD650" s="4">
        <f t="shared" si="177"/>
        <v>3816.4247071666664</v>
      </c>
      <c r="AE650" s="4">
        <v>161</v>
      </c>
      <c r="AF650" s="4">
        <v>161</v>
      </c>
      <c r="AG650" s="4">
        <f t="shared" si="190"/>
        <v>161</v>
      </c>
      <c r="AI650" t="e">
        <f t="shared" si="186"/>
        <v>#N/A</v>
      </c>
      <c r="AJ650" t="s">
        <v>81</v>
      </c>
      <c r="AK650" s="2"/>
      <c r="AL650" s="2" t="str">
        <f t="shared" si="191"/>
        <v>Freight Included in Commodity Cost</v>
      </c>
      <c r="AM650" s="4"/>
      <c r="AN650" t="e">
        <f>VLOOKUP([1]!Tabelle13[[#This Row],[Vlookup this ID for freight costs]],$AL$2:$AL$6811,2,FALSE)</f>
        <v>#REF!</v>
      </c>
      <c r="AP650">
        <v>37.770000000000003</v>
      </c>
      <c r="AQ650">
        <v>37.770000000000003</v>
      </c>
      <c r="AR650" s="4">
        <v>15</v>
      </c>
      <c r="AS650" s="4">
        <v>7</v>
      </c>
      <c r="AT650" s="4">
        <v>2010</v>
      </c>
      <c r="AU650" s="4">
        <v>28</v>
      </c>
      <c r="AV650" s="4">
        <v>6</v>
      </c>
      <c r="AW650" s="4">
        <v>2010</v>
      </c>
      <c r="AX650" t="str">
        <f t="shared" si="187"/>
        <v>No Delay</v>
      </c>
      <c r="AY650">
        <f t="shared" si="188"/>
        <v>0</v>
      </c>
    </row>
    <row r="651" spans="1:51" x14ac:dyDescent="0.2">
      <c r="A651" s="3">
        <v>87</v>
      </c>
      <c r="B651" s="1" t="s">
        <v>98</v>
      </c>
      <c r="C651" s="1" t="s">
        <v>99</v>
      </c>
      <c r="D651" s="1" t="s">
        <v>74</v>
      </c>
      <c r="E651" s="1" t="s">
        <v>53</v>
      </c>
      <c r="F651" s="1" t="s">
        <v>53</v>
      </c>
      <c r="G651" s="13" t="s">
        <v>901</v>
      </c>
      <c r="H651" s="12">
        <v>39239</v>
      </c>
      <c r="I651" s="12" t="s">
        <v>901</v>
      </c>
      <c r="J651" s="12">
        <v>39239</v>
      </c>
      <c r="K651" s="4">
        <v>175</v>
      </c>
      <c r="L651" s="1" t="s">
        <v>146</v>
      </c>
      <c r="M651" s="1" t="s">
        <v>182</v>
      </c>
      <c r="N651" s="1" t="s">
        <v>902</v>
      </c>
      <c r="O651" s="1" t="s">
        <v>685</v>
      </c>
      <c r="P651">
        <v>200</v>
      </c>
      <c r="Q651">
        <v>712</v>
      </c>
      <c r="R651">
        <v>8964.08</v>
      </c>
      <c r="S651">
        <v>12.59</v>
      </c>
      <c r="T651">
        <v>0.06</v>
      </c>
      <c r="U651">
        <f t="shared" si="184"/>
        <v>8964.08</v>
      </c>
      <c r="V651">
        <f t="shared" si="185"/>
        <v>142400</v>
      </c>
      <c r="W651" s="1" t="s">
        <v>185</v>
      </c>
      <c r="X651" s="1" t="s">
        <v>186</v>
      </c>
      <c r="Y651" s="1" t="s">
        <v>186</v>
      </c>
      <c r="Z651" s="3">
        <v>6642</v>
      </c>
      <c r="AA651" s="4">
        <f t="shared" si="189"/>
        <v>162</v>
      </c>
      <c r="AB651" s="4">
        <f t="shared" si="182"/>
        <v>2322.8806396</v>
      </c>
      <c r="AC651" s="4">
        <f t="shared" si="183"/>
        <v>162</v>
      </c>
      <c r="AD651" s="4">
        <f t="shared" si="177"/>
        <v>1242.6473450000001</v>
      </c>
      <c r="AE651" s="4">
        <v>162</v>
      </c>
      <c r="AF651" s="4">
        <v>162</v>
      </c>
      <c r="AG651" s="4">
        <f t="shared" si="190"/>
        <v>162</v>
      </c>
      <c r="AH651" s="4">
        <v>5049</v>
      </c>
      <c r="AI651" t="str">
        <f t="shared" si="186"/>
        <v>Weight Captured Separately</v>
      </c>
      <c r="AJ651">
        <v>912.96</v>
      </c>
      <c r="AK651" s="2">
        <v>912.96</v>
      </c>
      <c r="AL651" s="2">
        <f t="shared" si="191"/>
        <v>912.96</v>
      </c>
      <c r="AM651" s="4"/>
      <c r="AN651" t="e">
        <f>VLOOKUP([1]!Tabelle13[[#This Row],[Vlookup this ID for freight costs]],$AL$2:$AL$6811,2,FALSE)</f>
        <v>#REF!</v>
      </c>
      <c r="AP651">
        <v>0</v>
      </c>
      <c r="AR651" s="4">
        <v>6</v>
      </c>
      <c r="AS651" s="4">
        <v>6</v>
      </c>
      <c r="AT651" s="4">
        <v>2007</v>
      </c>
      <c r="AU651" s="4">
        <v>6</v>
      </c>
      <c r="AV651" s="4">
        <v>6</v>
      </c>
      <c r="AW651" s="4">
        <v>2007</v>
      </c>
      <c r="AX651" t="str">
        <f t="shared" si="187"/>
        <v>No Delay</v>
      </c>
      <c r="AY651">
        <f t="shared" si="188"/>
        <v>0</v>
      </c>
    </row>
    <row r="652" spans="1:51" x14ac:dyDescent="0.2">
      <c r="A652" s="3">
        <v>47616</v>
      </c>
      <c r="B652" s="1" t="s">
        <v>368</v>
      </c>
      <c r="C652" s="1" t="s">
        <v>73</v>
      </c>
      <c r="D652" s="1" t="s">
        <v>266</v>
      </c>
      <c r="E652" s="1" t="s">
        <v>53</v>
      </c>
      <c r="F652" s="1" t="s">
        <v>53</v>
      </c>
      <c r="G652" s="13" t="s">
        <v>903</v>
      </c>
      <c r="H652" s="12">
        <v>41463</v>
      </c>
      <c r="I652" s="12" t="s">
        <v>903</v>
      </c>
      <c r="J652" s="12">
        <v>41463</v>
      </c>
      <c r="K652" s="4">
        <v>4790</v>
      </c>
      <c r="L652" s="1" t="s">
        <v>146</v>
      </c>
      <c r="M652" s="1" t="s">
        <v>728</v>
      </c>
      <c r="N652" s="1" t="s">
        <v>729</v>
      </c>
      <c r="O652" s="1" t="s">
        <v>685</v>
      </c>
      <c r="P652">
        <v>60</v>
      </c>
      <c r="Q652">
        <v>703</v>
      </c>
      <c r="R652">
        <v>4921</v>
      </c>
      <c r="S652">
        <v>7</v>
      </c>
      <c r="T652">
        <v>0.12</v>
      </c>
      <c r="U652">
        <f t="shared" si="184"/>
        <v>4921</v>
      </c>
      <c r="V652">
        <f t="shared" si="185"/>
        <v>42180</v>
      </c>
      <c r="W652" s="1" t="s">
        <v>730</v>
      </c>
      <c r="X652" s="1" t="s">
        <v>244</v>
      </c>
      <c r="Y652" s="1" t="s">
        <v>731</v>
      </c>
      <c r="Z652" s="3">
        <v>6953</v>
      </c>
      <c r="AA652" s="4">
        <f t="shared" si="189"/>
        <v>162</v>
      </c>
      <c r="AB652" s="4">
        <f t="shared" si="182"/>
        <v>2321.8929094</v>
      </c>
      <c r="AC652" s="4">
        <f t="shared" si="183"/>
        <v>162</v>
      </c>
      <c r="AD652" s="4">
        <f t="shared" si="177"/>
        <v>162</v>
      </c>
      <c r="AE652" s="4">
        <v>162</v>
      </c>
      <c r="AF652" s="4">
        <v>162</v>
      </c>
      <c r="AG652" s="4">
        <f t="shared" si="190"/>
        <v>162</v>
      </c>
      <c r="AI652" t="e">
        <f t="shared" si="186"/>
        <v>#N/A</v>
      </c>
      <c r="AJ652">
        <v>2365.0500000000002</v>
      </c>
      <c r="AK652" s="2">
        <v>2365.0500000000002</v>
      </c>
      <c r="AL652" s="2">
        <f t="shared" si="191"/>
        <v>2365.0500000000002</v>
      </c>
      <c r="AM652" s="4"/>
      <c r="AN652" t="e">
        <f>VLOOKUP([1]!Tabelle13[[#This Row],[Vlookup this ID for freight costs]],$AL$2:$AL$6811,2,FALSE)</f>
        <v>#REF!</v>
      </c>
      <c r="AP652">
        <v>6.09</v>
      </c>
      <c r="AQ652">
        <v>6.09</v>
      </c>
      <c r="AR652" s="4">
        <v>8</v>
      </c>
      <c r="AS652" s="4">
        <v>7</v>
      </c>
      <c r="AT652" s="4">
        <v>2013</v>
      </c>
      <c r="AU652" s="4">
        <v>8</v>
      </c>
      <c r="AV652" s="4">
        <v>7</v>
      </c>
      <c r="AW652" s="4">
        <v>2013</v>
      </c>
      <c r="AX652" t="str">
        <f t="shared" si="187"/>
        <v>No Delay</v>
      </c>
      <c r="AY652">
        <f t="shared" si="188"/>
        <v>0</v>
      </c>
    </row>
    <row r="653" spans="1:51" x14ac:dyDescent="0.2">
      <c r="A653" s="3">
        <v>85983</v>
      </c>
      <c r="B653" s="1" t="s">
        <v>215</v>
      </c>
      <c r="C653" s="1" t="s">
        <v>89</v>
      </c>
      <c r="D653" s="1" t="s">
        <v>130</v>
      </c>
      <c r="E653" s="1" t="s">
        <v>101</v>
      </c>
      <c r="F653" s="1" t="s">
        <v>101</v>
      </c>
      <c r="G653" s="13" t="s">
        <v>734</v>
      </c>
      <c r="H653" s="12">
        <v>41578</v>
      </c>
      <c r="I653" s="12" t="s">
        <v>904</v>
      </c>
      <c r="J653" s="12">
        <v>41478</v>
      </c>
      <c r="K653" s="4">
        <v>4814</v>
      </c>
      <c r="L653" s="1" t="s">
        <v>146</v>
      </c>
      <c r="M653" s="1" t="s">
        <v>132</v>
      </c>
      <c r="N653" s="1" t="s">
        <v>389</v>
      </c>
      <c r="O653" s="1" t="s">
        <v>93</v>
      </c>
      <c r="P653">
        <v>30</v>
      </c>
      <c r="Q653">
        <v>1789</v>
      </c>
      <c r="R653">
        <v>24187.279999999999</v>
      </c>
      <c r="S653">
        <v>13.52</v>
      </c>
      <c r="T653">
        <v>0.45</v>
      </c>
      <c r="U653">
        <f t="shared" si="184"/>
        <v>24187.279999999999</v>
      </c>
      <c r="V653">
        <f t="shared" si="185"/>
        <v>53670</v>
      </c>
      <c r="W653" s="1" t="s">
        <v>160</v>
      </c>
      <c r="X653" s="1" t="s">
        <v>1236</v>
      </c>
      <c r="Y653" s="1" t="s">
        <v>161</v>
      </c>
      <c r="Z653" s="3">
        <v>12573</v>
      </c>
      <c r="AA653" s="4">
        <f t="shared" si="189"/>
        <v>162</v>
      </c>
      <c r="AB653" s="4">
        <f t="shared" si="182"/>
        <v>2441.0790201999998</v>
      </c>
      <c r="AC653" s="4">
        <f t="shared" si="183"/>
        <v>162</v>
      </c>
      <c r="AD653" s="4">
        <f t="shared" si="177"/>
        <v>322</v>
      </c>
      <c r="AE653" s="4">
        <v>162</v>
      </c>
      <c r="AF653" s="4">
        <v>162</v>
      </c>
      <c r="AG653" s="4">
        <f t="shared" si="190"/>
        <v>162</v>
      </c>
      <c r="AI653" t="e">
        <f t="shared" si="186"/>
        <v>#N/A</v>
      </c>
      <c r="AJ653">
        <v>1478.34</v>
      </c>
      <c r="AK653" s="2">
        <v>1478.34</v>
      </c>
      <c r="AL653" s="2">
        <f t="shared" si="191"/>
        <v>1478.34</v>
      </c>
      <c r="AM653" s="4"/>
      <c r="AN653" t="e">
        <f>VLOOKUP([1]!Tabelle13[[#This Row],[Vlookup this ID for freight costs]],$AL$2:$AL$6811,2,FALSE)</f>
        <v>#REF!</v>
      </c>
      <c r="AP653">
        <v>29.92</v>
      </c>
      <c r="AQ653">
        <v>29.92</v>
      </c>
      <c r="AR653" s="4">
        <v>31</v>
      </c>
      <c r="AS653" s="4">
        <v>10</v>
      </c>
      <c r="AT653" s="4">
        <v>2013</v>
      </c>
      <c r="AU653" s="4">
        <v>23</v>
      </c>
      <c r="AV653" s="4">
        <v>7</v>
      </c>
      <c r="AW653" s="4">
        <v>2013</v>
      </c>
      <c r="AX653" t="str">
        <f t="shared" si="187"/>
        <v>No Delay</v>
      </c>
      <c r="AY653">
        <f t="shared" si="188"/>
        <v>0</v>
      </c>
    </row>
    <row r="654" spans="1:51" x14ac:dyDescent="0.2">
      <c r="A654" s="3">
        <v>8213</v>
      </c>
      <c r="B654" s="1" t="s">
        <v>64</v>
      </c>
      <c r="C654" s="1" t="s">
        <v>65</v>
      </c>
      <c r="D654" s="1" t="s">
        <v>100</v>
      </c>
      <c r="E654" s="1" t="s">
        <v>53</v>
      </c>
      <c r="F654" s="1" t="s">
        <v>107</v>
      </c>
      <c r="G654" s="13" t="s">
        <v>905</v>
      </c>
      <c r="H654" s="12">
        <v>39471</v>
      </c>
      <c r="I654" s="12" t="s">
        <v>905</v>
      </c>
      <c r="J654" s="12">
        <v>39471</v>
      </c>
      <c r="K654" s="4">
        <v>614</v>
      </c>
      <c r="L654" s="1" t="s">
        <v>56</v>
      </c>
      <c r="M654" s="1" t="s">
        <v>906</v>
      </c>
      <c r="N654" s="1" t="s">
        <v>907</v>
      </c>
      <c r="O654" s="1" t="s">
        <v>908</v>
      </c>
      <c r="P654">
        <v>1</v>
      </c>
      <c r="Q654">
        <v>600</v>
      </c>
      <c r="R654">
        <v>22500</v>
      </c>
      <c r="S654">
        <v>37.5</v>
      </c>
      <c r="T654">
        <v>37.5</v>
      </c>
      <c r="U654">
        <f t="shared" si="184"/>
        <v>22500</v>
      </c>
      <c r="V654">
        <f t="shared" si="185"/>
        <v>600</v>
      </c>
      <c r="W654" s="1" t="s">
        <v>909</v>
      </c>
      <c r="X654" s="1" t="s">
        <v>3086</v>
      </c>
      <c r="Y654" s="1" t="s">
        <v>910</v>
      </c>
      <c r="Z654" s="4">
        <v>7809</v>
      </c>
      <c r="AA654" s="4">
        <f>AB654</f>
        <v>656.86285704000011</v>
      </c>
      <c r="AB654" s="2">
        <f xml:space="preserve"> 499.719501971+0.138671589*Q654-4.826180831*P654+0.003500737*R654</f>
        <v>656.86285704000011</v>
      </c>
      <c r="AC654" s="4">
        <f>AD654</f>
        <v>216.74267056975</v>
      </c>
      <c r="AD654" s="4">
        <f t="shared" si="177"/>
        <v>216.74267056975</v>
      </c>
      <c r="AE654" s="4" t="s">
        <v>62</v>
      </c>
      <c r="AG654" s="4" t="str">
        <f t="shared" si="190"/>
        <v>Weight Captured Separately</v>
      </c>
      <c r="AH654" s="4">
        <v>10779</v>
      </c>
      <c r="AI654">
        <f t="shared" si="186"/>
        <v>3364</v>
      </c>
      <c r="AJ654" t="s">
        <v>81</v>
      </c>
      <c r="AK654" s="2"/>
      <c r="AL654" s="2" t="str">
        <f t="shared" si="191"/>
        <v>Freight Included in Commodity Cost</v>
      </c>
      <c r="AM654" s="4"/>
      <c r="AN654" t="e">
        <f>VLOOKUP([1]!Tabelle13[[#This Row],[Vlookup this ID for freight costs]],$AL$2:$AL$6811,2,FALSE)</f>
        <v>#REF!</v>
      </c>
      <c r="AO654">
        <f>IF(AK:AK="",AC:AC*6.242+1.383 -2.844 + 3.145 -2.265  -2.026,AK:AK)</f>
        <v>1350.3007496963794</v>
      </c>
      <c r="AP654">
        <v>36</v>
      </c>
      <c r="AQ654">
        <v>36</v>
      </c>
      <c r="AR654" s="4">
        <v>24</v>
      </c>
      <c r="AS654" s="4">
        <v>1</v>
      </c>
      <c r="AT654" s="4">
        <v>2008</v>
      </c>
      <c r="AU654" s="4">
        <v>24</v>
      </c>
      <c r="AV654" s="4">
        <v>1</v>
      </c>
      <c r="AW654" s="4">
        <v>2008</v>
      </c>
      <c r="AX654" t="str">
        <f t="shared" si="187"/>
        <v>No Delay</v>
      </c>
      <c r="AY654">
        <f t="shared" si="188"/>
        <v>0</v>
      </c>
    </row>
    <row r="655" spans="1:51" x14ac:dyDescent="0.2">
      <c r="A655" s="3">
        <v>82285</v>
      </c>
      <c r="B655" s="1" t="s">
        <v>50</v>
      </c>
      <c r="C655" s="1" t="s">
        <v>51</v>
      </c>
      <c r="D655" s="1" t="s">
        <v>130</v>
      </c>
      <c r="E655" s="1" t="s">
        <v>101</v>
      </c>
      <c r="F655" s="1" t="s">
        <v>101</v>
      </c>
      <c r="G655" s="13" t="s">
        <v>195</v>
      </c>
      <c r="H655" s="12">
        <v>40268</v>
      </c>
      <c r="I655" s="12" t="s">
        <v>829</v>
      </c>
      <c r="J655" s="12">
        <v>40261</v>
      </c>
      <c r="K655" s="4">
        <v>2264</v>
      </c>
      <c r="L655" s="1" t="s">
        <v>146</v>
      </c>
      <c r="M655" s="1" t="s">
        <v>132</v>
      </c>
      <c r="N655" s="1" t="s">
        <v>302</v>
      </c>
      <c r="O655" s="1" t="s">
        <v>93</v>
      </c>
      <c r="P655">
        <v>30</v>
      </c>
      <c r="Q655">
        <v>3040</v>
      </c>
      <c r="R655">
        <v>25931.200000000001</v>
      </c>
      <c r="S655">
        <v>8.5299999999999994</v>
      </c>
      <c r="T655">
        <v>0.28000000000000003</v>
      </c>
      <c r="U655">
        <f t="shared" si="184"/>
        <v>25931.199999999997</v>
      </c>
      <c r="V655">
        <f t="shared" si="185"/>
        <v>91200</v>
      </c>
      <c r="W655" s="1" t="s">
        <v>160</v>
      </c>
      <c r="X655" s="1" t="s">
        <v>1236</v>
      </c>
      <c r="Y655" s="1" t="s">
        <v>161</v>
      </c>
      <c r="Z655" s="3">
        <v>14186</v>
      </c>
      <c r="AA655" s="4">
        <f t="shared" si="189"/>
        <v>163</v>
      </c>
      <c r="AB655" s="4">
        <f t="shared" ref="AB655:AB682" si="192" xml:space="preserve"> 2244.740206  + 0.1097478*Q655</f>
        <v>2578.3735179999999</v>
      </c>
      <c r="AC655" s="4">
        <f t="shared" ref="AC655:AC682" si="193">AF655</f>
        <v>163</v>
      </c>
      <c r="AD655" s="4">
        <f t="shared" si="177"/>
        <v>776.75</v>
      </c>
      <c r="AE655" s="4">
        <v>163</v>
      </c>
      <c r="AF655" s="4">
        <v>163</v>
      </c>
      <c r="AG655" s="4">
        <f t="shared" si="190"/>
        <v>163</v>
      </c>
      <c r="AI655" t="e">
        <f t="shared" si="186"/>
        <v>#N/A</v>
      </c>
      <c r="AJ655">
        <v>1236.1300000000001</v>
      </c>
      <c r="AK655" s="2">
        <v>1236.1300000000001</v>
      </c>
      <c r="AL655" s="2">
        <f t="shared" si="191"/>
        <v>1236.1300000000001</v>
      </c>
      <c r="AM655" s="4"/>
      <c r="AN655" t="e">
        <f>VLOOKUP([1]!Tabelle13[[#This Row],[Vlookup this ID for freight costs]],$AL$2:$AL$6811,2,FALSE)</f>
        <v>#REF!</v>
      </c>
      <c r="AP655">
        <v>50.83</v>
      </c>
      <c r="AQ655">
        <v>50.83</v>
      </c>
      <c r="AR655" s="4">
        <v>31</v>
      </c>
      <c r="AS655" s="4">
        <v>3</v>
      </c>
      <c r="AT655" s="4">
        <v>2010</v>
      </c>
      <c r="AU655" s="4">
        <v>24</v>
      </c>
      <c r="AV655" s="4">
        <v>4</v>
      </c>
      <c r="AW655" s="4">
        <v>2010</v>
      </c>
      <c r="AX655" t="str">
        <f t="shared" si="187"/>
        <v>Delay</v>
      </c>
      <c r="AY655">
        <f t="shared" si="188"/>
        <v>0</v>
      </c>
    </row>
    <row r="656" spans="1:51" x14ac:dyDescent="0.2">
      <c r="A656" s="3">
        <v>82858</v>
      </c>
      <c r="B656" s="1" t="s">
        <v>215</v>
      </c>
      <c r="C656" s="1" t="s">
        <v>89</v>
      </c>
      <c r="D656" s="1" t="s">
        <v>130</v>
      </c>
      <c r="E656" s="1" t="s">
        <v>53</v>
      </c>
      <c r="F656" s="1" t="s">
        <v>53</v>
      </c>
      <c r="G656" s="13" t="s">
        <v>545</v>
      </c>
      <c r="H656" s="12">
        <v>40274</v>
      </c>
      <c r="I656" s="12" t="s">
        <v>911</v>
      </c>
      <c r="J656" s="12">
        <v>40233</v>
      </c>
      <c r="K656" s="4">
        <v>2201</v>
      </c>
      <c r="L656" s="1" t="s">
        <v>146</v>
      </c>
      <c r="M656" s="1" t="s">
        <v>132</v>
      </c>
      <c r="N656" s="1" t="s">
        <v>265</v>
      </c>
      <c r="O656" s="1" t="s">
        <v>93</v>
      </c>
      <c r="P656">
        <v>60</v>
      </c>
      <c r="Q656">
        <v>1681</v>
      </c>
      <c r="R656">
        <v>4589.13</v>
      </c>
      <c r="S656">
        <v>2.73</v>
      </c>
      <c r="T656">
        <v>0.05</v>
      </c>
      <c r="U656">
        <f t="shared" si="184"/>
        <v>4589.13</v>
      </c>
      <c r="V656">
        <f t="shared" si="185"/>
        <v>100860</v>
      </c>
      <c r="W656" s="1" t="s">
        <v>155</v>
      </c>
      <c r="X656" s="1" t="s">
        <v>1236</v>
      </c>
      <c r="Y656" s="1" t="s">
        <v>156</v>
      </c>
      <c r="Z656" s="3">
        <v>9211</v>
      </c>
      <c r="AA656" s="4">
        <f t="shared" si="189"/>
        <v>164</v>
      </c>
      <c r="AB656" s="4">
        <f t="shared" si="192"/>
        <v>2429.2262578</v>
      </c>
      <c r="AC656" s="4">
        <f t="shared" si="193"/>
        <v>164</v>
      </c>
      <c r="AD656" s="4">
        <f t="shared" si="177"/>
        <v>374</v>
      </c>
      <c r="AE656" s="4">
        <v>164</v>
      </c>
      <c r="AF656" s="4">
        <v>164</v>
      </c>
      <c r="AG656" s="4">
        <f t="shared" si="190"/>
        <v>164</v>
      </c>
      <c r="AI656" t="e">
        <f t="shared" si="186"/>
        <v>#N/A</v>
      </c>
      <c r="AJ656">
        <v>2976.56</v>
      </c>
      <c r="AK656" s="2">
        <v>2976.56</v>
      </c>
      <c r="AL656" s="2">
        <f t="shared" si="191"/>
        <v>2976.56</v>
      </c>
      <c r="AM656" s="4"/>
      <c r="AN656" t="e">
        <f>VLOOKUP([1]!Tabelle13[[#This Row],[Vlookup this ID for freight costs]],$AL$2:$AL$6811,2,FALSE)</f>
        <v>#REF!</v>
      </c>
      <c r="AP656">
        <v>8.99</v>
      </c>
      <c r="AQ656">
        <v>8.99</v>
      </c>
      <c r="AR656" s="4">
        <v>6</v>
      </c>
      <c r="AS656" s="4">
        <v>4</v>
      </c>
      <c r="AT656" s="4">
        <v>2010</v>
      </c>
      <c r="AU656" s="4">
        <v>24</v>
      </c>
      <c r="AV656" s="4">
        <v>2</v>
      </c>
      <c r="AW656" s="4">
        <v>2010</v>
      </c>
      <c r="AX656" t="str">
        <f t="shared" si="187"/>
        <v>No Delay</v>
      </c>
      <c r="AY656">
        <f t="shared" si="188"/>
        <v>0</v>
      </c>
    </row>
    <row r="657" spans="1:51" x14ac:dyDescent="0.2">
      <c r="A657" s="3">
        <v>82899</v>
      </c>
      <c r="B657" s="1" t="s">
        <v>151</v>
      </c>
      <c r="C657" s="1" t="s">
        <v>65</v>
      </c>
      <c r="D657" s="1" t="s">
        <v>130</v>
      </c>
      <c r="E657" s="1" t="s">
        <v>53</v>
      </c>
      <c r="F657" s="1" t="s">
        <v>53</v>
      </c>
      <c r="G657" s="13" t="s">
        <v>189</v>
      </c>
      <c r="H657" s="12">
        <v>40374</v>
      </c>
      <c r="I657" s="12" t="s">
        <v>190</v>
      </c>
      <c r="J657" s="12">
        <v>40357</v>
      </c>
      <c r="K657" s="4">
        <v>2554</v>
      </c>
      <c r="L657" s="1" t="s">
        <v>146</v>
      </c>
      <c r="M657" s="1" t="s">
        <v>132</v>
      </c>
      <c r="N657" s="1" t="s">
        <v>178</v>
      </c>
      <c r="O657" s="1" t="s">
        <v>93</v>
      </c>
      <c r="P657">
        <v>60</v>
      </c>
      <c r="Q657">
        <v>3000</v>
      </c>
      <c r="R657">
        <v>22500</v>
      </c>
      <c r="S657">
        <v>7.5</v>
      </c>
      <c r="T657">
        <v>0.12</v>
      </c>
      <c r="U657">
        <f t="shared" si="184"/>
        <v>22500</v>
      </c>
      <c r="V657">
        <f t="shared" si="185"/>
        <v>180000</v>
      </c>
      <c r="W657" s="1" t="s">
        <v>155</v>
      </c>
      <c r="X657" s="1" t="s">
        <v>1236</v>
      </c>
      <c r="Y657" s="1" t="s">
        <v>156</v>
      </c>
      <c r="Z657" s="3">
        <v>7726</v>
      </c>
      <c r="AA657" s="4">
        <f t="shared" si="189"/>
        <v>165</v>
      </c>
      <c r="AB657" s="4">
        <f t="shared" si="192"/>
        <v>2573.9836059999998</v>
      </c>
      <c r="AC657" s="4">
        <f t="shared" si="193"/>
        <v>165</v>
      </c>
      <c r="AD657" s="4">
        <f t="shared" si="177"/>
        <v>1134.1992506285715</v>
      </c>
      <c r="AE657" s="4">
        <v>165</v>
      </c>
      <c r="AF657" s="4">
        <v>165</v>
      </c>
      <c r="AG657" s="4">
        <f t="shared" si="190"/>
        <v>165</v>
      </c>
      <c r="AI657" t="e">
        <f t="shared" si="186"/>
        <v>#N/A</v>
      </c>
      <c r="AJ657" t="s">
        <v>81</v>
      </c>
      <c r="AK657" s="2"/>
      <c r="AL657" s="2" t="str">
        <f t="shared" si="191"/>
        <v>Freight Included in Commodity Cost</v>
      </c>
      <c r="AM657" s="4"/>
      <c r="AN657" t="e">
        <f>VLOOKUP([1]!Tabelle13[[#This Row],[Vlookup this ID for freight costs]],$AL$2:$AL$6811,2,FALSE)</f>
        <v>#REF!</v>
      </c>
      <c r="AP657">
        <v>48.51</v>
      </c>
      <c r="AQ657">
        <v>48.51</v>
      </c>
      <c r="AR657" s="4">
        <v>15</v>
      </c>
      <c r="AS657" s="4">
        <v>7</v>
      </c>
      <c r="AT657" s="4">
        <v>2010</v>
      </c>
      <c r="AU657" s="4">
        <v>28</v>
      </c>
      <c r="AV657" s="4">
        <v>6</v>
      </c>
      <c r="AW657" s="4">
        <v>2010</v>
      </c>
      <c r="AX657" t="str">
        <f t="shared" si="187"/>
        <v>No Delay</v>
      </c>
      <c r="AY657">
        <f t="shared" si="188"/>
        <v>0</v>
      </c>
    </row>
    <row r="658" spans="1:51" x14ac:dyDescent="0.2">
      <c r="A658" s="3">
        <v>84276</v>
      </c>
      <c r="B658" s="1" t="s">
        <v>151</v>
      </c>
      <c r="C658" s="1" t="s">
        <v>65</v>
      </c>
      <c r="D658" s="1" t="s">
        <v>130</v>
      </c>
      <c r="E658" s="1" t="s">
        <v>152</v>
      </c>
      <c r="F658" s="1" t="s">
        <v>152</v>
      </c>
      <c r="G658" s="13" t="s">
        <v>912</v>
      </c>
      <c r="H658" s="12">
        <v>41477</v>
      </c>
      <c r="I658" s="12" t="s">
        <v>904</v>
      </c>
      <c r="J658" s="12">
        <v>41478</v>
      </c>
      <c r="K658" s="4">
        <v>4810</v>
      </c>
      <c r="L658" s="1" t="s">
        <v>146</v>
      </c>
      <c r="M658" s="1" t="s">
        <v>132</v>
      </c>
      <c r="N658" s="1" t="s">
        <v>913</v>
      </c>
      <c r="O658" s="1" t="s">
        <v>93</v>
      </c>
      <c r="P658">
        <v>60</v>
      </c>
      <c r="Q658">
        <v>1945</v>
      </c>
      <c r="R658">
        <v>6418.5</v>
      </c>
      <c r="S658">
        <v>3.3</v>
      </c>
      <c r="T658">
        <v>0.06</v>
      </c>
      <c r="U658">
        <f t="shared" si="184"/>
        <v>6418.5</v>
      </c>
      <c r="V658">
        <f t="shared" si="185"/>
        <v>116700</v>
      </c>
      <c r="W658" s="1" t="s">
        <v>204</v>
      </c>
      <c r="X658" s="1" t="s">
        <v>1236</v>
      </c>
      <c r="Y658" s="1" t="s">
        <v>205</v>
      </c>
      <c r="Z658" s="3">
        <v>7364</v>
      </c>
      <c r="AA658" s="4">
        <f t="shared" si="189"/>
        <v>165</v>
      </c>
      <c r="AB658" s="4">
        <f t="shared" si="192"/>
        <v>2458.1996770000001</v>
      </c>
      <c r="AC658" s="4">
        <f t="shared" si="193"/>
        <v>165</v>
      </c>
      <c r="AD658" s="4">
        <f t="shared" si="177"/>
        <v>180</v>
      </c>
      <c r="AE658" s="4">
        <v>165</v>
      </c>
      <c r="AF658" s="4">
        <v>165</v>
      </c>
      <c r="AG658" s="4">
        <f t="shared" si="190"/>
        <v>165</v>
      </c>
      <c r="AI658" t="e">
        <f t="shared" si="186"/>
        <v>#N/A</v>
      </c>
      <c r="AJ658" t="s">
        <v>81</v>
      </c>
      <c r="AK658" s="2"/>
      <c r="AL658" s="2" t="str">
        <f t="shared" si="191"/>
        <v>Freight Included in Commodity Cost</v>
      </c>
      <c r="AM658" s="4"/>
      <c r="AN658" t="e">
        <f>VLOOKUP([1]!Tabelle13[[#This Row],[Vlookup this ID for freight costs]],$AL$2:$AL$6811,2,FALSE)</f>
        <v>#REF!</v>
      </c>
      <c r="AP658">
        <v>7.94</v>
      </c>
      <c r="AQ658">
        <v>7.94</v>
      </c>
      <c r="AR658" s="4">
        <v>22</v>
      </c>
      <c r="AS658" s="4">
        <v>7</v>
      </c>
      <c r="AT658" s="4">
        <v>2013</v>
      </c>
      <c r="AU658" s="4">
        <v>23</v>
      </c>
      <c r="AV658" s="4">
        <v>7</v>
      </c>
      <c r="AW658" s="4">
        <v>2013</v>
      </c>
      <c r="AX658" t="str">
        <f t="shared" si="187"/>
        <v>Delay</v>
      </c>
      <c r="AY658">
        <f t="shared" si="188"/>
        <v>1</v>
      </c>
    </row>
    <row r="659" spans="1:51" x14ac:dyDescent="0.2">
      <c r="A659" s="3">
        <v>86316</v>
      </c>
      <c r="B659" s="1" t="s">
        <v>151</v>
      </c>
      <c r="C659" s="1" t="s">
        <v>65</v>
      </c>
      <c r="D659" s="1" t="s">
        <v>130</v>
      </c>
      <c r="E659" s="1" t="s">
        <v>53</v>
      </c>
      <c r="F659" s="1" t="s">
        <v>53</v>
      </c>
      <c r="G659" s="13" t="s">
        <v>189</v>
      </c>
      <c r="H659" s="12">
        <v>40374</v>
      </c>
      <c r="I659" s="12" t="s">
        <v>190</v>
      </c>
      <c r="J659" s="12">
        <v>40357</v>
      </c>
      <c r="K659" s="4">
        <v>2603</v>
      </c>
      <c r="L659" s="1" t="s">
        <v>146</v>
      </c>
      <c r="M659" s="1" t="s">
        <v>132</v>
      </c>
      <c r="N659" s="1" t="s">
        <v>178</v>
      </c>
      <c r="O659" s="1" t="s">
        <v>93</v>
      </c>
      <c r="P659">
        <v>60</v>
      </c>
      <c r="Q659">
        <v>3000</v>
      </c>
      <c r="R659">
        <v>22500</v>
      </c>
      <c r="S659">
        <v>7.5</v>
      </c>
      <c r="T659">
        <v>0.12</v>
      </c>
      <c r="U659">
        <f t="shared" si="184"/>
        <v>22500</v>
      </c>
      <c r="V659">
        <f t="shared" si="185"/>
        <v>180000</v>
      </c>
      <c r="W659" s="1" t="s">
        <v>155</v>
      </c>
      <c r="X659" s="1" t="s">
        <v>1236</v>
      </c>
      <c r="Y659" s="1" t="s">
        <v>156</v>
      </c>
      <c r="Z659" s="3">
        <v>7726</v>
      </c>
      <c r="AA659" s="4">
        <f t="shared" si="189"/>
        <v>165</v>
      </c>
      <c r="AB659" s="4">
        <f t="shared" si="192"/>
        <v>2573.9836059999998</v>
      </c>
      <c r="AC659" s="4">
        <f t="shared" si="193"/>
        <v>165</v>
      </c>
      <c r="AD659" s="4">
        <f t="shared" si="177"/>
        <v>1134.1992506285715</v>
      </c>
      <c r="AE659" s="4">
        <v>165</v>
      </c>
      <c r="AF659" s="4">
        <v>165</v>
      </c>
      <c r="AG659" s="4">
        <f t="shared" si="190"/>
        <v>165</v>
      </c>
      <c r="AI659" t="e">
        <f t="shared" si="186"/>
        <v>#N/A</v>
      </c>
      <c r="AJ659" t="s">
        <v>81</v>
      </c>
      <c r="AK659" s="2"/>
      <c r="AL659" s="2" t="str">
        <f t="shared" si="191"/>
        <v>Freight Included in Commodity Cost</v>
      </c>
      <c r="AM659" s="4"/>
      <c r="AN659" t="e">
        <f>VLOOKUP([1]!Tabelle13[[#This Row],[Vlookup this ID for freight costs]],$AL$2:$AL$6811,2,FALSE)</f>
        <v>#REF!</v>
      </c>
      <c r="AP659">
        <v>48.51</v>
      </c>
      <c r="AQ659">
        <v>48.51</v>
      </c>
      <c r="AR659" s="4">
        <v>15</v>
      </c>
      <c r="AS659" s="4">
        <v>7</v>
      </c>
      <c r="AT659" s="4">
        <v>2010</v>
      </c>
      <c r="AU659" s="4">
        <v>28</v>
      </c>
      <c r="AV659" s="4">
        <v>6</v>
      </c>
      <c r="AW659" s="4">
        <v>2010</v>
      </c>
      <c r="AX659" t="str">
        <f t="shared" si="187"/>
        <v>No Delay</v>
      </c>
      <c r="AY659">
        <f t="shared" si="188"/>
        <v>0</v>
      </c>
    </row>
    <row r="660" spans="1:51" x14ac:dyDescent="0.2">
      <c r="A660" s="3">
        <v>46460</v>
      </c>
      <c r="B660" s="1" t="s">
        <v>175</v>
      </c>
      <c r="C660" s="1" t="s">
        <v>165</v>
      </c>
      <c r="D660" s="1" t="s">
        <v>52</v>
      </c>
      <c r="E660" s="1" t="s">
        <v>53</v>
      </c>
      <c r="F660" s="1" t="s">
        <v>53</v>
      </c>
      <c r="G660" s="13" t="s">
        <v>914</v>
      </c>
      <c r="H660" s="12">
        <v>42102</v>
      </c>
      <c r="I660" s="12" t="s">
        <v>914</v>
      </c>
      <c r="J660" s="12">
        <v>42102</v>
      </c>
      <c r="K660" s="4">
        <v>6430</v>
      </c>
      <c r="L660" s="1" t="s">
        <v>146</v>
      </c>
      <c r="M660" s="1" t="s">
        <v>170</v>
      </c>
      <c r="N660" s="1" t="s">
        <v>915</v>
      </c>
      <c r="O660" s="1" t="s">
        <v>93</v>
      </c>
      <c r="P660">
        <v>60</v>
      </c>
      <c r="Q660">
        <v>1560</v>
      </c>
      <c r="R660">
        <v>12542.4</v>
      </c>
      <c r="S660">
        <v>8.0399999999999991</v>
      </c>
      <c r="T660">
        <v>0.13</v>
      </c>
      <c r="U660">
        <f t="shared" si="184"/>
        <v>12542.399999999998</v>
      </c>
      <c r="V660">
        <f t="shared" si="185"/>
        <v>93600</v>
      </c>
      <c r="W660" s="1" t="s">
        <v>155</v>
      </c>
      <c r="X660" s="1" t="s">
        <v>1236</v>
      </c>
      <c r="Y660" s="1" t="s">
        <v>156</v>
      </c>
      <c r="Z660" s="3">
        <v>5457</v>
      </c>
      <c r="AA660" s="4">
        <f t="shared" si="189"/>
        <v>166</v>
      </c>
      <c r="AB660" s="4">
        <f t="shared" si="192"/>
        <v>2415.946774</v>
      </c>
      <c r="AC660" s="4">
        <f t="shared" si="193"/>
        <v>166</v>
      </c>
      <c r="AD660" s="4">
        <f t="shared" si="177"/>
        <v>859.79470025000001</v>
      </c>
      <c r="AE660" s="4">
        <v>166</v>
      </c>
      <c r="AF660" s="4">
        <v>166</v>
      </c>
      <c r="AG660" s="4">
        <f t="shared" si="190"/>
        <v>166</v>
      </c>
      <c r="AI660" t="e">
        <f t="shared" si="186"/>
        <v>#N/A</v>
      </c>
      <c r="AJ660">
        <v>1488.99</v>
      </c>
      <c r="AK660" s="2">
        <v>1488.99</v>
      </c>
      <c r="AL660" s="2">
        <f t="shared" si="191"/>
        <v>1488.99</v>
      </c>
      <c r="AM660" s="4"/>
      <c r="AN660" t="e">
        <f>VLOOKUP([1]!Tabelle13[[#This Row],[Vlookup this ID for freight costs]],$AL$2:$AL$6811,2,FALSE)</f>
        <v>#REF!</v>
      </c>
      <c r="AP660">
        <v>14.76</v>
      </c>
      <c r="AQ660">
        <v>14.76</v>
      </c>
      <c r="AR660" s="4">
        <v>8</v>
      </c>
      <c r="AS660" s="4">
        <v>4</v>
      </c>
      <c r="AT660" s="4">
        <v>2015</v>
      </c>
      <c r="AU660" s="4">
        <v>8</v>
      </c>
      <c r="AV660" s="4">
        <v>4</v>
      </c>
      <c r="AW660" s="4">
        <v>2015</v>
      </c>
      <c r="AX660" t="str">
        <f t="shared" si="187"/>
        <v>No Delay</v>
      </c>
      <c r="AY660">
        <f t="shared" si="188"/>
        <v>0</v>
      </c>
    </row>
    <row r="661" spans="1:51" x14ac:dyDescent="0.2">
      <c r="A661" s="3">
        <v>83244</v>
      </c>
      <c r="B661" s="1" t="s">
        <v>215</v>
      </c>
      <c r="C661" s="1" t="s">
        <v>89</v>
      </c>
      <c r="D661" s="1" t="s">
        <v>130</v>
      </c>
      <c r="E661" s="1" t="s">
        <v>101</v>
      </c>
      <c r="F661" s="1" t="s">
        <v>101</v>
      </c>
      <c r="G661" s="13" t="s">
        <v>916</v>
      </c>
      <c r="H661" s="12">
        <v>41774</v>
      </c>
      <c r="I661" s="12" t="s">
        <v>198</v>
      </c>
      <c r="J661" s="12">
        <v>41820</v>
      </c>
      <c r="K661" s="4">
        <v>5625</v>
      </c>
      <c r="L661" s="1" t="s">
        <v>146</v>
      </c>
      <c r="M661" s="1" t="s">
        <v>132</v>
      </c>
      <c r="N661" s="1" t="s">
        <v>599</v>
      </c>
      <c r="O661" s="1" t="s">
        <v>93</v>
      </c>
      <c r="P661">
        <v>60</v>
      </c>
      <c r="Q661">
        <v>3200</v>
      </c>
      <c r="R661">
        <v>12000</v>
      </c>
      <c r="S661">
        <v>3.75</v>
      </c>
      <c r="T661">
        <v>0.06</v>
      </c>
      <c r="U661">
        <f t="shared" si="184"/>
        <v>12000</v>
      </c>
      <c r="V661">
        <f t="shared" si="185"/>
        <v>192000</v>
      </c>
      <c r="W661" s="1" t="s">
        <v>160</v>
      </c>
      <c r="X661" s="1" t="s">
        <v>1236</v>
      </c>
      <c r="Y661" s="1" t="s">
        <v>161</v>
      </c>
      <c r="Z661" s="3">
        <v>12573</v>
      </c>
      <c r="AA661" s="4">
        <f t="shared" si="189"/>
        <v>166</v>
      </c>
      <c r="AB661" s="4">
        <f t="shared" si="192"/>
        <v>2595.9331659999998</v>
      </c>
      <c r="AC661" s="4">
        <f t="shared" si="193"/>
        <v>166</v>
      </c>
      <c r="AD661" s="4">
        <f t="shared" si="177"/>
        <v>1238.5430180000001</v>
      </c>
      <c r="AE661" s="4">
        <v>166</v>
      </c>
      <c r="AF661" s="4">
        <v>166</v>
      </c>
      <c r="AG661" s="4">
        <f t="shared" si="190"/>
        <v>166</v>
      </c>
      <c r="AI661" t="e">
        <f t="shared" si="186"/>
        <v>#N/A</v>
      </c>
      <c r="AJ661">
        <v>1137.18</v>
      </c>
      <c r="AK661" s="2">
        <v>1137.18</v>
      </c>
      <c r="AL661" s="2">
        <f t="shared" si="191"/>
        <v>1137.18</v>
      </c>
      <c r="AM661" s="4"/>
      <c r="AN661" t="e">
        <f>VLOOKUP([1]!Tabelle13[[#This Row],[Vlookup this ID for freight costs]],$AL$2:$AL$6811,2,FALSE)</f>
        <v>#REF!</v>
      </c>
      <c r="AP661">
        <v>14.84</v>
      </c>
      <c r="AQ661">
        <v>14.84</v>
      </c>
      <c r="AR661" s="4">
        <v>15</v>
      </c>
      <c r="AS661" s="4">
        <v>5</v>
      </c>
      <c r="AT661" s="4">
        <v>2014</v>
      </c>
      <c r="AU661" s="4">
        <v>30</v>
      </c>
      <c r="AV661" s="4">
        <v>6</v>
      </c>
      <c r="AW661" s="4">
        <v>2014</v>
      </c>
      <c r="AX661" t="str">
        <f t="shared" si="187"/>
        <v>Delay</v>
      </c>
      <c r="AY661">
        <f t="shared" si="188"/>
        <v>46</v>
      </c>
    </row>
    <row r="662" spans="1:51" x14ac:dyDescent="0.2">
      <c r="A662" s="3">
        <v>11550</v>
      </c>
      <c r="B662" s="1" t="s">
        <v>164</v>
      </c>
      <c r="C662" s="1" t="s">
        <v>165</v>
      </c>
      <c r="D662" s="1" t="s">
        <v>130</v>
      </c>
      <c r="E662" s="1"/>
      <c r="F662" s="1" t="s">
        <v>107</v>
      </c>
      <c r="G662" s="13" t="s">
        <v>97</v>
      </c>
      <c r="H662" s="12">
        <v>39545</v>
      </c>
      <c r="I662" s="12" t="s">
        <v>97</v>
      </c>
      <c r="J662" s="12">
        <v>39545</v>
      </c>
      <c r="K662" s="4">
        <v>752</v>
      </c>
      <c r="L662" s="1" t="s">
        <v>146</v>
      </c>
      <c r="M662" s="1" t="s">
        <v>132</v>
      </c>
      <c r="N662" s="1" t="s">
        <v>154</v>
      </c>
      <c r="O662" s="1" t="s">
        <v>93</v>
      </c>
      <c r="P662">
        <v>60</v>
      </c>
      <c r="Q662">
        <v>1450</v>
      </c>
      <c r="R662">
        <v>19575</v>
      </c>
      <c r="S662">
        <v>13.5</v>
      </c>
      <c r="T662">
        <v>0.22</v>
      </c>
      <c r="U662">
        <f t="shared" si="184"/>
        <v>19575</v>
      </c>
      <c r="V662">
        <f t="shared" si="185"/>
        <v>87000</v>
      </c>
      <c r="W662" s="1" t="s">
        <v>204</v>
      </c>
      <c r="X662" s="1" t="s">
        <v>1236</v>
      </c>
      <c r="Y662" s="1" t="s">
        <v>205</v>
      </c>
      <c r="Z662" s="3">
        <v>4988</v>
      </c>
      <c r="AA662" s="4">
        <f t="shared" si="189"/>
        <v>167</v>
      </c>
      <c r="AB662" s="4">
        <f t="shared" si="192"/>
        <v>2403.8745159999999</v>
      </c>
      <c r="AC662" s="4">
        <f t="shared" si="193"/>
        <v>167</v>
      </c>
      <c r="AD662" s="4">
        <f t="shared" si="177"/>
        <v>167</v>
      </c>
      <c r="AE662" s="4">
        <v>167</v>
      </c>
      <c r="AF662" s="4">
        <v>167</v>
      </c>
      <c r="AG662" s="4">
        <f t="shared" si="190"/>
        <v>167</v>
      </c>
      <c r="AH662" s="4">
        <v>84180</v>
      </c>
      <c r="AI662">
        <f t="shared" si="186"/>
        <v>14074</v>
      </c>
      <c r="AJ662">
        <v>1472.77</v>
      </c>
      <c r="AK662" s="2">
        <v>1472.77</v>
      </c>
      <c r="AL662" s="2">
        <f t="shared" si="191"/>
        <v>1472.77</v>
      </c>
      <c r="AM662" s="4"/>
      <c r="AN662" t="e">
        <f>VLOOKUP([1]!Tabelle13[[#This Row],[Vlookup this ID for freight costs]],$AL$2:$AL$6811,2,FALSE)</f>
        <v>#REF!</v>
      </c>
      <c r="AP662">
        <v>31.32</v>
      </c>
      <c r="AQ662">
        <v>31.32</v>
      </c>
      <c r="AR662" s="4">
        <v>7</v>
      </c>
      <c r="AS662" s="4">
        <v>4</v>
      </c>
      <c r="AT662" s="4">
        <v>2008</v>
      </c>
      <c r="AU662" s="4">
        <v>7</v>
      </c>
      <c r="AV662" s="4">
        <v>4</v>
      </c>
      <c r="AW662" s="4">
        <v>2008</v>
      </c>
      <c r="AX662" t="str">
        <f t="shared" si="187"/>
        <v>No Delay</v>
      </c>
      <c r="AY662">
        <f t="shared" si="188"/>
        <v>0</v>
      </c>
    </row>
    <row r="663" spans="1:51" x14ac:dyDescent="0.2">
      <c r="A663" s="3">
        <v>84277</v>
      </c>
      <c r="B663" s="1" t="s">
        <v>215</v>
      </c>
      <c r="C663" s="1" t="s">
        <v>89</v>
      </c>
      <c r="D663" s="1" t="s">
        <v>130</v>
      </c>
      <c r="E663" s="1" t="s">
        <v>101</v>
      </c>
      <c r="F663" s="1" t="s">
        <v>101</v>
      </c>
      <c r="G663" s="13" t="s">
        <v>734</v>
      </c>
      <c r="H663" s="12">
        <v>41578</v>
      </c>
      <c r="I663" s="12" t="s">
        <v>904</v>
      </c>
      <c r="J663" s="12">
        <v>41478</v>
      </c>
      <c r="K663" s="4">
        <v>4811</v>
      </c>
      <c r="L663" s="1" t="s">
        <v>146</v>
      </c>
      <c r="M663" s="1" t="s">
        <v>132</v>
      </c>
      <c r="N663" s="1" t="s">
        <v>302</v>
      </c>
      <c r="O663" s="1" t="s">
        <v>93</v>
      </c>
      <c r="P663">
        <v>30</v>
      </c>
      <c r="Q663">
        <v>2656</v>
      </c>
      <c r="R663">
        <v>10730.24</v>
      </c>
      <c r="S663">
        <v>4.04</v>
      </c>
      <c r="T663">
        <v>0.13</v>
      </c>
      <c r="U663">
        <f t="shared" si="184"/>
        <v>10730.24</v>
      </c>
      <c r="V663">
        <f t="shared" si="185"/>
        <v>79680</v>
      </c>
      <c r="W663" s="1" t="s">
        <v>160</v>
      </c>
      <c r="X663" s="1" t="s">
        <v>1236</v>
      </c>
      <c r="Y663" s="1" t="s">
        <v>161</v>
      </c>
      <c r="Z663" s="3">
        <v>12573</v>
      </c>
      <c r="AA663" s="4">
        <f t="shared" si="189"/>
        <v>167</v>
      </c>
      <c r="AB663" s="4">
        <f t="shared" si="192"/>
        <v>2536.2303628</v>
      </c>
      <c r="AC663" s="4">
        <f t="shared" si="193"/>
        <v>167</v>
      </c>
      <c r="AD663" s="4">
        <f t="shared" ref="AD663:AD726" si="194">AVERAGEIFS($AA$2:$AA$6811,$L$2:$L$6811,L663,$V$2:$V$6811,"&gt;="&amp;(V663-100), $V$2:$V$6811,"&lt;="&amp;(V663+100),$AA$2:$AA$6811,"&gt;"&amp;1)</f>
        <v>167</v>
      </c>
      <c r="AE663" s="4">
        <v>167</v>
      </c>
      <c r="AF663" s="4">
        <v>167</v>
      </c>
      <c r="AG663" s="4">
        <f t="shared" si="190"/>
        <v>167</v>
      </c>
      <c r="AI663" t="e">
        <f t="shared" si="186"/>
        <v>#N/A</v>
      </c>
      <c r="AJ663">
        <v>1478.35</v>
      </c>
      <c r="AK663" s="2">
        <v>1478.35</v>
      </c>
      <c r="AL663" s="2">
        <f t="shared" si="191"/>
        <v>1478.35</v>
      </c>
      <c r="AM663" s="4"/>
      <c r="AN663" t="e">
        <f>VLOOKUP([1]!Tabelle13[[#This Row],[Vlookup this ID for freight costs]],$AL$2:$AL$6811,2,FALSE)</f>
        <v>#REF!</v>
      </c>
      <c r="AP663">
        <v>13.27</v>
      </c>
      <c r="AQ663">
        <v>13.27</v>
      </c>
      <c r="AR663" s="4">
        <v>31</v>
      </c>
      <c r="AS663" s="4">
        <v>10</v>
      </c>
      <c r="AT663" s="4">
        <v>2013</v>
      </c>
      <c r="AU663" s="4">
        <v>23</v>
      </c>
      <c r="AV663" s="4">
        <v>7</v>
      </c>
      <c r="AW663" s="4">
        <v>2013</v>
      </c>
      <c r="AX663" t="str">
        <f t="shared" si="187"/>
        <v>No Delay</v>
      </c>
      <c r="AY663">
        <f t="shared" si="188"/>
        <v>0</v>
      </c>
    </row>
    <row r="664" spans="1:51" x14ac:dyDescent="0.2">
      <c r="A664" s="3">
        <v>12806</v>
      </c>
      <c r="B664" s="1" t="s">
        <v>133</v>
      </c>
      <c r="C664" s="1" t="s">
        <v>51</v>
      </c>
      <c r="D664" s="1" t="s">
        <v>130</v>
      </c>
      <c r="E664" s="1" t="s">
        <v>53</v>
      </c>
      <c r="F664" s="1" t="s">
        <v>53</v>
      </c>
      <c r="G664" s="13" t="s">
        <v>917</v>
      </c>
      <c r="H664" s="12">
        <v>39559</v>
      </c>
      <c r="I664" s="12" t="s">
        <v>917</v>
      </c>
      <c r="J664" s="12">
        <v>39559</v>
      </c>
      <c r="K664" s="4">
        <v>783</v>
      </c>
      <c r="L664" s="1" t="s">
        <v>146</v>
      </c>
      <c r="M664" s="1" t="s">
        <v>132</v>
      </c>
      <c r="N664" s="1" t="s">
        <v>265</v>
      </c>
      <c r="O664" s="1" t="s">
        <v>93</v>
      </c>
      <c r="P664">
        <v>60</v>
      </c>
      <c r="Q664">
        <v>3000</v>
      </c>
      <c r="R664">
        <v>10200</v>
      </c>
      <c r="S664">
        <v>3.4</v>
      </c>
      <c r="T664">
        <v>0.06</v>
      </c>
      <c r="U664">
        <f t="shared" si="184"/>
        <v>10200</v>
      </c>
      <c r="V664">
        <f t="shared" si="185"/>
        <v>180000</v>
      </c>
      <c r="W664" s="1" t="s">
        <v>179</v>
      </c>
      <c r="X664" s="1" t="s">
        <v>1236</v>
      </c>
      <c r="Y664" s="1" t="s">
        <v>156</v>
      </c>
      <c r="Z664" s="3">
        <v>6318</v>
      </c>
      <c r="AA664" s="4">
        <f t="shared" si="189"/>
        <v>168</v>
      </c>
      <c r="AB664" s="4">
        <f t="shared" si="192"/>
        <v>2573.9836059999998</v>
      </c>
      <c r="AC664" s="4">
        <f t="shared" si="193"/>
        <v>168</v>
      </c>
      <c r="AD664" s="4">
        <f t="shared" si="194"/>
        <v>1134.1992506285715</v>
      </c>
      <c r="AE664" s="4">
        <v>168</v>
      </c>
      <c r="AF664" s="4">
        <v>168</v>
      </c>
      <c r="AG664" s="4">
        <f t="shared" si="190"/>
        <v>168</v>
      </c>
      <c r="AI664" t="e">
        <f t="shared" si="186"/>
        <v>#N/A</v>
      </c>
      <c r="AJ664">
        <v>1074.95</v>
      </c>
      <c r="AK664" s="2">
        <v>1074.95</v>
      </c>
      <c r="AL664" s="2">
        <f t="shared" si="191"/>
        <v>1074.95</v>
      </c>
      <c r="AM664" s="4"/>
      <c r="AN664" t="e">
        <f>VLOOKUP([1]!Tabelle13[[#This Row],[Vlookup this ID for freight costs]],$AL$2:$AL$6811,2,FALSE)</f>
        <v>#REF!</v>
      </c>
      <c r="AP664">
        <v>16.32</v>
      </c>
      <c r="AQ664">
        <v>16.32</v>
      </c>
      <c r="AR664" s="4">
        <v>21</v>
      </c>
      <c r="AS664" s="4">
        <v>4</v>
      </c>
      <c r="AT664" s="4">
        <v>2008</v>
      </c>
      <c r="AU664" s="4">
        <v>21</v>
      </c>
      <c r="AV664" s="4">
        <v>4</v>
      </c>
      <c r="AW664" s="4">
        <v>2008</v>
      </c>
      <c r="AX664" t="str">
        <f t="shared" si="187"/>
        <v>No Delay</v>
      </c>
      <c r="AY664">
        <f t="shared" si="188"/>
        <v>0</v>
      </c>
    </row>
    <row r="665" spans="1:51" x14ac:dyDescent="0.2">
      <c r="A665" s="3">
        <v>83668</v>
      </c>
      <c r="B665" s="1" t="s">
        <v>50</v>
      </c>
      <c r="C665" s="1" t="s">
        <v>51</v>
      </c>
      <c r="D665" s="1" t="s">
        <v>130</v>
      </c>
      <c r="E665" s="1" t="s">
        <v>101</v>
      </c>
      <c r="F665" s="1" t="s">
        <v>101</v>
      </c>
      <c r="G665" s="13" t="s">
        <v>918</v>
      </c>
      <c r="H665" s="12">
        <v>41456</v>
      </c>
      <c r="I665" s="12" t="s">
        <v>919</v>
      </c>
      <c r="J665" s="12">
        <v>41380</v>
      </c>
      <c r="K665" s="4">
        <v>4646</v>
      </c>
      <c r="L665" s="1" t="s">
        <v>146</v>
      </c>
      <c r="M665" s="1" t="s">
        <v>132</v>
      </c>
      <c r="N665" s="1" t="s">
        <v>171</v>
      </c>
      <c r="O665" s="1" t="s">
        <v>93</v>
      </c>
      <c r="P665">
        <v>60</v>
      </c>
      <c r="Q665">
        <v>2890</v>
      </c>
      <c r="R665">
        <v>5751.1</v>
      </c>
      <c r="S665">
        <v>1.99</v>
      </c>
      <c r="T665">
        <v>0.03</v>
      </c>
      <c r="U665">
        <f t="shared" si="184"/>
        <v>5751.1</v>
      </c>
      <c r="V665">
        <f t="shared" si="185"/>
        <v>173400</v>
      </c>
      <c r="W665" s="1" t="s">
        <v>179</v>
      </c>
      <c r="X665" s="1" t="s">
        <v>1236</v>
      </c>
      <c r="Y665" s="1" t="s">
        <v>156</v>
      </c>
      <c r="Z665" s="3">
        <v>14703</v>
      </c>
      <c r="AA665" s="4">
        <f t="shared" si="189"/>
        <v>168</v>
      </c>
      <c r="AB665" s="4">
        <f t="shared" si="192"/>
        <v>2561.9113480000001</v>
      </c>
      <c r="AC665" s="4">
        <f t="shared" si="193"/>
        <v>168</v>
      </c>
      <c r="AD665" s="4">
        <f t="shared" si="194"/>
        <v>1365.158561</v>
      </c>
      <c r="AE665" s="4">
        <v>168</v>
      </c>
      <c r="AF665" s="4">
        <v>168</v>
      </c>
      <c r="AG665" s="4">
        <f t="shared" si="190"/>
        <v>168</v>
      </c>
      <c r="AI665" t="e">
        <f t="shared" si="186"/>
        <v>#N/A</v>
      </c>
      <c r="AJ665">
        <v>4120.6899999999996</v>
      </c>
      <c r="AK665" s="2">
        <v>4120.6899999999996</v>
      </c>
      <c r="AL665" s="2">
        <f t="shared" si="191"/>
        <v>4120.6899999999996</v>
      </c>
      <c r="AM665" s="4"/>
      <c r="AN665" t="e">
        <f>VLOOKUP([1]!Tabelle13[[#This Row],[Vlookup this ID for freight costs]],$AL$2:$AL$6811,2,FALSE)</f>
        <v>#REF!</v>
      </c>
      <c r="AP665">
        <v>7.11</v>
      </c>
      <c r="AQ665">
        <v>7.11</v>
      </c>
      <c r="AR665" s="4">
        <v>1</v>
      </c>
      <c r="AS665" s="4">
        <v>7</v>
      </c>
      <c r="AT665" s="4">
        <v>2013</v>
      </c>
      <c r="AU665" s="4">
        <v>16</v>
      </c>
      <c r="AV665" s="4">
        <v>4</v>
      </c>
      <c r="AW665" s="4">
        <v>2013</v>
      </c>
      <c r="AX665" t="str">
        <f t="shared" si="187"/>
        <v>No Delay</v>
      </c>
      <c r="AY665">
        <f t="shared" si="188"/>
        <v>0</v>
      </c>
    </row>
    <row r="666" spans="1:51" x14ac:dyDescent="0.2">
      <c r="A666" s="3">
        <v>84597</v>
      </c>
      <c r="B666" s="1" t="s">
        <v>215</v>
      </c>
      <c r="C666" s="1" t="s">
        <v>89</v>
      </c>
      <c r="D666" s="1" t="s">
        <v>130</v>
      </c>
      <c r="E666" s="1" t="s">
        <v>53</v>
      </c>
      <c r="F666" s="1" t="s">
        <v>53</v>
      </c>
      <c r="G666" s="13" t="s">
        <v>920</v>
      </c>
      <c r="H666" s="12">
        <v>40481</v>
      </c>
      <c r="I666" s="12" t="s">
        <v>921</v>
      </c>
      <c r="J666" s="12">
        <v>40505</v>
      </c>
      <c r="K666" s="4">
        <v>2848</v>
      </c>
      <c r="L666" s="1" t="s">
        <v>146</v>
      </c>
      <c r="M666" s="1" t="s">
        <v>132</v>
      </c>
      <c r="N666" s="1" t="s">
        <v>218</v>
      </c>
      <c r="O666" s="1" t="s">
        <v>93</v>
      </c>
      <c r="P666">
        <v>90</v>
      </c>
      <c r="Q666">
        <v>1785</v>
      </c>
      <c r="R666">
        <v>17974.95</v>
      </c>
      <c r="S666">
        <v>10.07</v>
      </c>
      <c r="T666">
        <v>0.11</v>
      </c>
      <c r="U666">
        <f t="shared" si="184"/>
        <v>17974.95</v>
      </c>
      <c r="V666">
        <f t="shared" si="185"/>
        <v>160650</v>
      </c>
      <c r="W666" s="1" t="s">
        <v>155</v>
      </c>
      <c r="X666" s="1" t="s">
        <v>1236</v>
      </c>
      <c r="Y666" s="1" t="s">
        <v>156</v>
      </c>
      <c r="Z666" s="3">
        <v>9211</v>
      </c>
      <c r="AA666" s="4">
        <f t="shared" si="189"/>
        <v>168</v>
      </c>
      <c r="AB666" s="4">
        <f t="shared" si="192"/>
        <v>2440.6400290000001</v>
      </c>
      <c r="AC666" s="4">
        <f t="shared" si="193"/>
        <v>168</v>
      </c>
      <c r="AD666" s="4">
        <f t="shared" si="194"/>
        <v>168</v>
      </c>
      <c r="AE666" s="4">
        <v>168</v>
      </c>
      <c r="AF666" s="4">
        <v>168</v>
      </c>
      <c r="AG666" s="4">
        <f t="shared" si="190"/>
        <v>168</v>
      </c>
      <c r="AI666" t="e">
        <f t="shared" si="186"/>
        <v>#N/A</v>
      </c>
      <c r="AJ666">
        <v>7816.45</v>
      </c>
      <c r="AK666" s="2">
        <v>7816.45</v>
      </c>
      <c r="AL666" s="2">
        <f t="shared" si="191"/>
        <v>7816.45</v>
      </c>
      <c r="AM666" s="4"/>
      <c r="AN666" t="e">
        <f>VLOOKUP([1]!Tabelle13[[#This Row],[Vlookup this ID for freight costs]],$AL$2:$AL$6811,2,FALSE)</f>
        <v>#REF!</v>
      </c>
      <c r="AP666">
        <v>38.75</v>
      </c>
      <c r="AQ666">
        <v>38.75</v>
      </c>
      <c r="AR666" s="4">
        <v>30</v>
      </c>
      <c r="AS666" s="4">
        <v>10</v>
      </c>
      <c r="AT666" s="4">
        <v>2010</v>
      </c>
      <c r="AU666" s="4">
        <v>23</v>
      </c>
      <c r="AV666" s="4">
        <v>11</v>
      </c>
      <c r="AW666" s="4">
        <v>2010</v>
      </c>
      <c r="AX666" t="str">
        <f t="shared" si="187"/>
        <v>Delay</v>
      </c>
      <c r="AY666">
        <f t="shared" si="188"/>
        <v>24</v>
      </c>
    </row>
    <row r="667" spans="1:51" x14ac:dyDescent="0.2">
      <c r="A667" s="3">
        <v>85080</v>
      </c>
      <c r="B667" s="1" t="s">
        <v>175</v>
      </c>
      <c r="C667" s="1" t="s">
        <v>165</v>
      </c>
      <c r="D667" s="1" t="s">
        <v>130</v>
      </c>
      <c r="E667" s="1" t="s">
        <v>53</v>
      </c>
      <c r="F667" s="1" t="s">
        <v>53</v>
      </c>
      <c r="G667" s="13" t="s">
        <v>790</v>
      </c>
      <c r="H667" s="12">
        <v>40224</v>
      </c>
      <c r="I667" s="12" t="s">
        <v>173</v>
      </c>
      <c r="J667" s="12">
        <v>40193</v>
      </c>
      <c r="K667" s="4">
        <v>2147</v>
      </c>
      <c r="L667" s="1" t="s">
        <v>146</v>
      </c>
      <c r="M667" s="1" t="s">
        <v>132</v>
      </c>
      <c r="N667" s="1" t="s">
        <v>238</v>
      </c>
      <c r="O667" s="1" t="s">
        <v>93</v>
      </c>
      <c r="P667">
        <v>30</v>
      </c>
      <c r="Q667">
        <v>2000</v>
      </c>
      <c r="R667">
        <v>20000</v>
      </c>
      <c r="S667">
        <v>10</v>
      </c>
      <c r="T667">
        <v>0.33</v>
      </c>
      <c r="U667">
        <f t="shared" si="184"/>
        <v>20000</v>
      </c>
      <c r="V667">
        <f t="shared" si="185"/>
        <v>60000</v>
      </c>
      <c r="W667" s="1" t="s">
        <v>160</v>
      </c>
      <c r="X667" s="1" t="s">
        <v>1236</v>
      </c>
      <c r="Y667" s="1" t="s">
        <v>161</v>
      </c>
      <c r="Z667" s="3">
        <v>5149</v>
      </c>
      <c r="AA667" s="4">
        <f t="shared" si="189"/>
        <v>168</v>
      </c>
      <c r="AB667" s="4">
        <f t="shared" si="192"/>
        <v>2464.2358060000001</v>
      </c>
      <c r="AC667" s="4">
        <f t="shared" si="193"/>
        <v>168</v>
      </c>
      <c r="AD667" s="4">
        <f t="shared" si="194"/>
        <v>3403.4068759411766</v>
      </c>
      <c r="AE667" s="4">
        <v>168</v>
      </c>
      <c r="AF667" s="4">
        <v>168</v>
      </c>
      <c r="AG667" s="4">
        <f t="shared" si="190"/>
        <v>168</v>
      </c>
      <c r="AI667" t="e">
        <f t="shared" si="186"/>
        <v>#N/A</v>
      </c>
      <c r="AJ667">
        <v>2990.92</v>
      </c>
      <c r="AK667" s="2">
        <v>2990.92</v>
      </c>
      <c r="AL667" s="2">
        <f t="shared" si="191"/>
        <v>2990.92</v>
      </c>
      <c r="AM667" s="4"/>
      <c r="AN667" t="e">
        <f>VLOOKUP([1]!Tabelle13[[#This Row],[Vlookup this ID for freight costs]],$AL$2:$AL$6811,2,FALSE)</f>
        <v>#REF!</v>
      </c>
      <c r="AP667">
        <v>43.12</v>
      </c>
      <c r="AQ667">
        <v>43.12</v>
      </c>
      <c r="AR667" s="4">
        <v>15</v>
      </c>
      <c r="AS667" s="4">
        <v>2</v>
      </c>
      <c r="AT667" s="4">
        <v>2010</v>
      </c>
      <c r="AU667" s="4">
        <v>15</v>
      </c>
      <c r="AV667" s="4">
        <v>1</v>
      </c>
      <c r="AW667" s="4">
        <v>2010</v>
      </c>
      <c r="AX667" t="str">
        <f t="shared" si="187"/>
        <v>No Delay</v>
      </c>
      <c r="AY667">
        <f t="shared" si="188"/>
        <v>0</v>
      </c>
    </row>
    <row r="668" spans="1:51" x14ac:dyDescent="0.2">
      <c r="A668" s="3">
        <v>86278</v>
      </c>
      <c r="B668" s="1" t="s">
        <v>175</v>
      </c>
      <c r="C668" s="1" t="s">
        <v>165</v>
      </c>
      <c r="D668" s="1" t="s">
        <v>130</v>
      </c>
      <c r="E668" s="1" t="s">
        <v>53</v>
      </c>
      <c r="F668" s="1" t="s">
        <v>53</v>
      </c>
      <c r="G668" s="13" t="s">
        <v>256</v>
      </c>
      <c r="H668" s="12">
        <v>40269</v>
      </c>
      <c r="I668" s="12" t="s">
        <v>922</v>
      </c>
      <c r="J668" s="12">
        <v>40262</v>
      </c>
      <c r="K668" s="4">
        <v>2275</v>
      </c>
      <c r="L668" s="1" t="s">
        <v>146</v>
      </c>
      <c r="M668" s="1" t="s">
        <v>132</v>
      </c>
      <c r="N668" s="1" t="s">
        <v>238</v>
      </c>
      <c r="O668" s="1" t="s">
        <v>93</v>
      </c>
      <c r="P668">
        <v>30</v>
      </c>
      <c r="Q668">
        <v>2000</v>
      </c>
      <c r="R668">
        <v>20000</v>
      </c>
      <c r="S668">
        <v>10</v>
      </c>
      <c r="T668">
        <v>0.33</v>
      </c>
      <c r="U668">
        <f t="shared" si="184"/>
        <v>20000</v>
      </c>
      <c r="V668">
        <f t="shared" si="185"/>
        <v>60000</v>
      </c>
      <c r="W668" s="1" t="s">
        <v>160</v>
      </c>
      <c r="X668" s="1" t="s">
        <v>1236</v>
      </c>
      <c r="Y668" s="1" t="s">
        <v>161</v>
      </c>
      <c r="Z668" s="3">
        <v>5149</v>
      </c>
      <c r="AA668" s="4">
        <f t="shared" si="189"/>
        <v>168</v>
      </c>
      <c r="AB668" s="4">
        <f t="shared" si="192"/>
        <v>2464.2358060000001</v>
      </c>
      <c r="AC668" s="4">
        <f t="shared" si="193"/>
        <v>168</v>
      </c>
      <c r="AD668" s="4">
        <f t="shared" si="194"/>
        <v>3403.4068759411766</v>
      </c>
      <c r="AE668" s="4">
        <v>168</v>
      </c>
      <c r="AF668" s="4">
        <v>168</v>
      </c>
      <c r="AG668" s="4">
        <f t="shared" si="190"/>
        <v>168</v>
      </c>
      <c r="AI668" t="e">
        <f t="shared" si="186"/>
        <v>#N/A</v>
      </c>
      <c r="AJ668">
        <v>1905.63</v>
      </c>
      <c r="AK668" s="2">
        <v>1905.63</v>
      </c>
      <c r="AL668" s="2">
        <f t="shared" si="191"/>
        <v>1905.63</v>
      </c>
      <c r="AM668" s="4"/>
      <c r="AN668" t="e">
        <f>VLOOKUP([1]!Tabelle13[[#This Row],[Vlookup this ID for freight costs]],$AL$2:$AL$6811,2,FALSE)</f>
        <v>#REF!</v>
      </c>
      <c r="AP668">
        <v>43.12</v>
      </c>
      <c r="AQ668">
        <v>43.12</v>
      </c>
      <c r="AR668" s="4">
        <v>1</v>
      </c>
      <c r="AS668" s="4">
        <v>4</v>
      </c>
      <c r="AT668" s="4">
        <v>2010</v>
      </c>
      <c r="AU668" s="4">
        <v>25</v>
      </c>
      <c r="AV668" s="4">
        <v>4</v>
      </c>
      <c r="AW668" s="4">
        <v>2010</v>
      </c>
      <c r="AX668" t="str">
        <f t="shared" si="187"/>
        <v>Delay</v>
      </c>
      <c r="AY668">
        <f t="shared" si="188"/>
        <v>0</v>
      </c>
    </row>
    <row r="669" spans="1:51" x14ac:dyDescent="0.2">
      <c r="A669" s="3">
        <v>8692</v>
      </c>
      <c r="B669" s="1" t="s">
        <v>584</v>
      </c>
      <c r="C669" s="1" t="s">
        <v>65</v>
      </c>
      <c r="D669" s="1" t="s">
        <v>74</v>
      </c>
      <c r="E669" s="1" t="s">
        <v>53</v>
      </c>
      <c r="F669" s="1" t="s">
        <v>53</v>
      </c>
      <c r="G669" s="13" t="s">
        <v>923</v>
      </c>
      <c r="H669" s="12">
        <v>39882</v>
      </c>
      <c r="I669" s="12" t="s">
        <v>924</v>
      </c>
      <c r="J669" s="12">
        <v>39776</v>
      </c>
      <c r="K669" s="4">
        <v>1202</v>
      </c>
      <c r="L669" s="1" t="s">
        <v>146</v>
      </c>
      <c r="M669" s="1" t="s">
        <v>248</v>
      </c>
      <c r="N669" s="1" t="s">
        <v>764</v>
      </c>
      <c r="O669" s="1" t="s">
        <v>765</v>
      </c>
      <c r="P669">
        <v>30</v>
      </c>
      <c r="Q669">
        <v>2000</v>
      </c>
      <c r="R669">
        <v>100800</v>
      </c>
      <c r="S669">
        <v>50.4</v>
      </c>
      <c r="T669">
        <v>1.68</v>
      </c>
      <c r="U669">
        <f t="shared" si="184"/>
        <v>100800</v>
      </c>
      <c r="V669">
        <f t="shared" si="185"/>
        <v>60000</v>
      </c>
      <c r="W669" s="1" t="s">
        <v>251</v>
      </c>
      <c r="X669" s="1" t="s">
        <v>252</v>
      </c>
      <c r="Y669" s="1" t="s">
        <v>252</v>
      </c>
      <c r="Z669" s="3">
        <v>6241</v>
      </c>
      <c r="AA669" s="4">
        <f t="shared" si="189"/>
        <v>169</v>
      </c>
      <c r="AB669" s="4">
        <f t="shared" si="192"/>
        <v>2464.2358060000001</v>
      </c>
      <c r="AC669" s="4">
        <f t="shared" si="193"/>
        <v>169</v>
      </c>
      <c r="AD669" s="4">
        <f t="shared" si="194"/>
        <v>3403.4068759411766</v>
      </c>
      <c r="AE669" s="4">
        <v>169</v>
      </c>
      <c r="AF669" s="4">
        <v>169</v>
      </c>
      <c r="AG669" s="4">
        <f t="shared" si="190"/>
        <v>169</v>
      </c>
      <c r="AH669" s="4">
        <v>28542</v>
      </c>
      <c r="AI669">
        <f t="shared" si="186"/>
        <v>7765</v>
      </c>
      <c r="AJ669">
        <v>924.4</v>
      </c>
      <c r="AK669" s="2">
        <v>924.4</v>
      </c>
      <c r="AL669" s="2">
        <f t="shared" si="191"/>
        <v>924.4</v>
      </c>
      <c r="AM669" s="4"/>
      <c r="AN669" t="e">
        <f>VLOOKUP([1]!Tabelle13[[#This Row],[Vlookup this ID for freight costs]],$AL$2:$AL$6811,2,FALSE)</f>
        <v>#REF!</v>
      </c>
      <c r="AP669">
        <v>197.57</v>
      </c>
      <c r="AQ669">
        <v>197.57</v>
      </c>
      <c r="AR669" s="4">
        <v>10</v>
      </c>
      <c r="AS669" s="4">
        <v>4</v>
      </c>
      <c r="AT669" s="4">
        <v>2009</v>
      </c>
      <c r="AU669" s="4">
        <v>24</v>
      </c>
      <c r="AV669" s="4">
        <v>11</v>
      </c>
      <c r="AW669" s="4">
        <v>2008</v>
      </c>
      <c r="AX669" t="str">
        <f t="shared" si="187"/>
        <v>No Delay</v>
      </c>
      <c r="AY669">
        <f t="shared" si="188"/>
        <v>0</v>
      </c>
    </row>
    <row r="670" spans="1:51" x14ac:dyDescent="0.2">
      <c r="A670" s="3">
        <v>30788</v>
      </c>
      <c r="B670" s="1" t="s">
        <v>368</v>
      </c>
      <c r="C670" s="1" t="s">
        <v>73</v>
      </c>
      <c r="D670" s="1" t="s">
        <v>266</v>
      </c>
      <c r="E670" s="1" t="s">
        <v>53</v>
      </c>
      <c r="F670" s="1" t="s">
        <v>53</v>
      </c>
      <c r="G670" s="13" t="s">
        <v>925</v>
      </c>
      <c r="H670" s="12">
        <v>41571</v>
      </c>
      <c r="I670" s="12" t="s">
        <v>925</v>
      </c>
      <c r="J670" s="12">
        <v>41571</v>
      </c>
      <c r="K670" s="4">
        <v>4985</v>
      </c>
      <c r="L670" s="1" t="s">
        <v>146</v>
      </c>
      <c r="M670" s="1" t="s">
        <v>728</v>
      </c>
      <c r="N670" s="1" t="s">
        <v>729</v>
      </c>
      <c r="O670" s="1" t="s">
        <v>685</v>
      </c>
      <c r="P670">
        <v>60</v>
      </c>
      <c r="Q670">
        <v>747</v>
      </c>
      <c r="R670">
        <v>5229</v>
      </c>
      <c r="S670">
        <v>7</v>
      </c>
      <c r="T670">
        <v>0.12</v>
      </c>
      <c r="U670">
        <f t="shared" si="184"/>
        <v>5229</v>
      </c>
      <c r="V670">
        <f t="shared" si="185"/>
        <v>44820</v>
      </c>
      <c r="W670" s="1" t="s">
        <v>730</v>
      </c>
      <c r="X670" s="1" t="s">
        <v>244</v>
      </c>
      <c r="Y670" s="1" t="s">
        <v>731</v>
      </c>
      <c r="Z670" s="3">
        <v>6953</v>
      </c>
      <c r="AA670" s="4">
        <f t="shared" si="189"/>
        <v>169</v>
      </c>
      <c r="AB670" s="4">
        <f t="shared" si="192"/>
        <v>2326.7218125999998</v>
      </c>
      <c r="AC670" s="4">
        <f t="shared" si="193"/>
        <v>169</v>
      </c>
      <c r="AD670" s="4">
        <f t="shared" si="194"/>
        <v>169</v>
      </c>
      <c r="AE670" s="4">
        <v>169</v>
      </c>
      <c r="AF670" s="4">
        <v>169</v>
      </c>
      <c r="AG670" s="4">
        <f t="shared" si="190"/>
        <v>169</v>
      </c>
      <c r="AI670" t="e">
        <f t="shared" si="186"/>
        <v>#N/A</v>
      </c>
      <c r="AJ670">
        <v>2387.62</v>
      </c>
      <c r="AK670" s="2">
        <v>2387.62</v>
      </c>
      <c r="AL670" s="2">
        <f t="shared" si="191"/>
        <v>2387.62</v>
      </c>
      <c r="AM670" s="4"/>
      <c r="AN670" t="e">
        <f>VLOOKUP([1]!Tabelle13[[#This Row],[Vlookup this ID for freight costs]],$AL$2:$AL$6811,2,FALSE)</f>
        <v>#REF!</v>
      </c>
      <c r="AP670">
        <v>6.47</v>
      </c>
      <c r="AQ670">
        <v>6.47</v>
      </c>
      <c r="AR670" s="4">
        <v>24</v>
      </c>
      <c r="AS670" s="4">
        <v>10</v>
      </c>
      <c r="AT670" s="4">
        <v>2013</v>
      </c>
      <c r="AU670" s="4">
        <v>24</v>
      </c>
      <c r="AV670" s="4">
        <v>10</v>
      </c>
      <c r="AW670" s="4">
        <v>2013</v>
      </c>
      <c r="AX670" t="str">
        <f t="shared" si="187"/>
        <v>No Delay</v>
      </c>
      <c r="AY670">
        <f t="shared" si="188"/>
        <v>0</v>
      </c>
    </row>
    <row r="671" spans="1:51" x14ac:dyDescent="0.2">
      <c r="A671" s="3">
        <v>46447</v>
      </c>
      <c r="B671" s="1" t="s">
        <v>175</v>
      </c>
      <c r="C671" s="1" t="s">
        <v>165</v>
      </c>
      <c r="D671" s="1" t="s">
        <v>74</v>
      </c>
      <c r="E671" s="1" t="s">
        <v>53</v>
      </c>
      <c r="F671" s="1" t="s">
        <v>53</v>
      </c>
      <c r="G671" s="13" t="s">
        <v>410</v>
      </c>
      <c r="H671" s="12">
        <v>41598</v>
      </c>
      <c r="I671" s="12" t="s">
        <v>411</v>
      </c>
      <c r="J671" s="12">
        <v>41599</v>
      </c>
      <c r="K671" s="4">
        <v>5067</v>
      </c>
      <c r="L671" s="1" t="s">
        <v>146</v>
      </c>
      <c r="M671" s="1" t="s">
        <v>240</v>
      </c>
      <c r="N671" s="1" t="s">
        <v>352</v>
      </c>
      <c r="O671" s="1" t="s">
        <v>344</v>
      </c>
      <c r="P671">
        <v>120</v>
      </c>
      <c r="Q671">
        <v>841</v>
      </c>
      <c r="R671">
        <v>56010.6</v>
      </c>
      <c r="S671">
        <v>66.599999999999994</v>
      </c>
      <c r="T671">
        <v>0.55000000000000004</v>
      </c>
      <c r="U671">
        <f t="shared" si="184"/>
        <v>56010.6</v>
      </c>
      <c r="V671">
        <f t="shared" si="185"/>
        <v>100920</v>
      </c>
      <c r="W671" s="1" t="s">
        <v>149</v>
      </c>
      <c r="X671" s="1" t="s">
        <v>150</v>
      </c>
      <c r="Y671" s="1" t="s">
        <v>150</v>
      </c>
      <c r="Z671" s="3">
        <v>3680</v>
      </c>
      <c r="AA671" s="4">
        <f t="shared" si="189"/>
        <v>169</v>
      </c>
      <c r="AB671" s="4">
        <f t="shared" si="192"/>
        <v>2337.0381057999998</v>
      </c>
      <c r="AC671" s="4">
        <f t="shared" si="193"/>
        <v>169</v>
      </c>
      <c r="AD671" s="4">
        <f t="shared" si="194"/>
        <v>234</v>
      </c>
      <c r="AE671" s="4">
        <v>169</v>
      </c>
      <c r="AF671" s="4">
        <v>169</v>
      </c>
      <c r="AG671" s="4">
        <f t="shared" si="190"/>
        <v>169</v>
      </c>
      <c r="AI671" t="e">
        <f t="shared" si="186"/>
        <v>#N/A</v>
      </c>
      <c r="AJ671">
        <v>359.53</v>
      </c>
      <c r="AK671" s="2">
        <v>359.53</v>
      </c>
      <c r="AL671" s="2">
        <f t="shared" si="191"/>
        <v>359.53</v>
      </c>
      <c r="AM671" s="4"/>
      <c r="AN671" t="e">
        <f>VLOOKUP([1]!Tabelle13[[#This Row],[Vlookup this ID for freight costs]],$AL$2:$AL$6811,2,FALSE)</f>
        <v>#REF!</v>
      </c>
      <c r="AP671">
        <v>69.290000000000006</v>
      </c>
      <c r="AQ671">
        <v>69.290000000000006</v>
      </c>
      <c r="AR671" s="4">
        <v>20</v>
      </c>
      <c r="AS671" s="4">
        <v>11</v>
      </c>
      <c r="AT671" s="4">
        <v>2013</v>
      </c>
      <c r="AU671" s="4">
        <v>21</v>
      </c>
      <c r="AV671" s="4">
        <v>11</v>
      </c>
      <c r="AW671" s="4">
        <v>2013</v>
      </c>
      <c r="AX671" t="str">
        <f t="shared" si="187"/>
        <v>Delay</v>
      </c>
      <c r="AY671">
        <f t="shared" si="188"/>
        <v>1</v>
      </c>
    </row>
    <row r="672" spans="1:51" x14ac:dyDescent="0.2">
      <c r="A672" s="3">
        <v>49653</v>
      </c>
      <c r="B672" s="1" t="s">
        <v>175</v>
      </c>
      <c r="C672" s="1" t="s">
        <v>165</v>
      </c>
      <c r="D672" s="1" t="s">
        <v>74</v>
      </c>
      <c r="E672" s="1" t="s">
        <v>53</v>
      </c>
      <c r="F672" s="1" t="s">
        <v>53</v>
      </c>
      <c r="G672" s="13" t="s">
        <v>410</v>
      </c>
      <c r="H672" s="12">
        <v>41598</v>
      </c>
      <c r="I672" s="12" t="s">
        <v>411</v>
      </c>
      <c r="J672" s="12">
        <v>41599</v>
      </c>
      <c r="K672" s="4">
        <v>5068</v>
      </c>
      <c r="L672" s="1" t="s">
        <v>146</v>
      </c>
      <c r="M672" s="1" t="s">
        <v>240</v>
      </c>
      <c r="N672" s="1" t="s">
        <v>352</v>
      </c>
      <c r="O672" s="1" t="s">
        <v>344</v>
      </c>
      <c r="P672">
        <v>120</v>
      </c>
      <c r="Q672">
        <v>287</v>
      </c>
      <c r="R672">
        <v>19114.2</v>
      </c>
      <c r="S672">
        <v>66.599999999999994</v>
      </c>
      <c r="T672">
        <v>0.55000000000000004</v>
      </c>
      <c r="U672">
        <f t="shared" si="184"/>
        <v>19114.199999999997</v>
      </c>
      <c r="V672">
        <f t="shared" si="185"/>
        <v>34440</v>
      </c>
      <c r="W672" s="1" t="s">
        <v>149</v>
      </c>
      <c r="X672" s="1" t="s">
        <v>150</v>
      </c>
      <c r="Y672" s="1" t="s">
        <v>150</v>
      </c>
      <c r="Z672" s="3">
        <v>3680</v>
      </c>
      <c r="AA672" s="4">
        <f t="shared" si="189"/>
        <v>169</v>
      </c>
      <c r="AB672" s="4">
        <f t="shared" si="192"/>
        <v>2276.2378245999998</v>
      </c>
      <c r="AC672" s="4">
        <f t="shared" si="193"/>
        <v>169</v>
      </c>
      <c r="AD672" s="4">
        <f t="shared" si="194"/>
        <v>119.5</v>
      </c>
      <c r="AE672" s="3" t="s">
        <v>926</v>
      </c>
      <c r="AF672" s="3">
        <v>169</v>
      </c>
      <c r="AG672" s="4">
        <f>AI672</f>
        <v>169</v>
      </c>
      <c r="AH672" s="4">
        <v>46447</v>
      </c>
      <c r="AI672">
        <f t="shared" si="186"/>
        <v>169</v>
      </c>
      <c r="AJ672" t="s">
        <v>926</v>
      </c>
      <c r="AK672" s="2">
        <v>359.53</v>
      </c>
      <c r="AL672" s="2">
        <f>AN672</f>
        <v>359.53</v>
      </c>
      <c r="AM672" s="4">
        <v>46447</v>
      </c>
      <c r="AN672">
        <f>INDEX($AJ$2:$AJ$6811,MATCH(AM672,$A$2:$A$6811,0))</f>
        <v>359.53</v>
      </c>
      <c r="AP672">
        <v>23.64</v>
      </c>
      <c r="AQ672">
        <v>23.64</v>
      </c>
      <c r="AR672" s="4">
        <v>20</v>
      </c>
      <c r="AS672" s="4">
        <v>11</v>
      </c>
      <c r="AT672" s="4">
        <v>2013</v>
      </c>
      <c r="AU672" s="4">
        <v>21</v>
      </c>
      <c r="AV672" s="4">
        <v>11</v>
      </c>
      <c r="AW672" s="4">
        <v>2013</v>
      </c>
      <c r="AX672" t="str">
        <f t="shared" si="187"/>
        <v>Delay</v>
      </c>
      <c r="AY672">
        <f t="shared" si="188"/>
        <v>1</v>
      </c>
    </row>
    <row r="673" spans="1:51" x14ac:dyDescent="0.2">
      <c r="A673" s="3">
        <v>82953</v>
      </c>
      <c r="B673" s="1" t="s">
        <v>151</v>
      </c>
      <c r="C673" s="1" t="s">
        <v>65</v>
      </c>
      <c r="D673" s="1" t="s">
        <v>130</v>
      </c>
      <c r="E673" s="1" t="s">
        <v>152</v>
      </c>
      <c r="F673" s="1" t="s">
        <v>152</v>
      </c>
      <c r="G673" s="13" t="s">
        <v>927</v>
      </c>
      <c r="H673" s="12">
        <v>40709</v>
      </c>
      <c r="I673" s="12" t="s">
        <v>928</v>
      </c>
      <c r="J673" s="12">
        <v>40730</v>
      </c>
      <c r="K673" s="4">
        <v>3297</v>
      </c>
      <c r="L673" s="1" t="s">
        <v>146</v>
      </c>
      <c r="M673" s="1" t="s">
        <v>132</v>
      </c>
      <c r="N673" s="1" t="s">
        <v>218</v>
      </c>
      <c r="O673" s="1" t="s">
        <v>93</v>
      </c>
      <c r="P673">
        <v>90</v>
      </c>
      <c r="Q673">
        <v>1220</v>
      </c>
      <c r="R673">
        <v>11821.8</v>
      </c>
      <c r="S673">
        <v>9.69</v>
      </c>
      <c r="T673">
        <v>0.11</v>
      </c>
      <c r="U673">
        <f t="shared" si="184"/>
        <v>11821.8</v>
      </c>
      <c r="V673">
        <f t="shared" si="185"/>
        <v>109800</v>
      </c>
      <c r="W673" s="1" t="s">
        <v>155</v>
      </c>
      <c r="X673" s="1" t="s">
        <v>1236</v>
      </c>
      <c r="Y673" s="1" t="s">
        <v>156</v>
      </c>
      <c r="Z673" s="3">
        <v>7726</v>
      </c>
      <c r="AA673" s="4">
        <f t="shared" si="189"/>
        <v>169</v>
      </c>
      <c r="AB673" s="4">
        <f t="shared" si="192"/>
        <v>2378.6325219999999</v>
      </c>
      <c r="AC673" s="4">
        <f t="shared" si="193"/>
        <v>169</v>
      </c>
      <c r="AD673" s="4">
        <f t="shared" si="194"/>
        <v>169</v>
      </c>
      <c r="AE673" s="4">
        <v>169</v>
      </c>
      <c r="AF673" s="4">
        <v>169</v>
      </c>
      <c r="AG673" s="4">
        <f t="shared" ref="AG673:AG687" si="195">AE673</f>
        <v>169</v>
      </c>
      <c r="AI673" t="e">
        <f t="shared" si="186"/>
        <v>#N/A</v>
      </c>
      <c r="AJ673">
        <v>13398.06</v>
      </c>
      <c r="AK673" s="2">
        <v>13398.06</v>
      </c>
      <c r="AL673" s="2">
        <f t="shared" ref="AL673:AL687" si="196">AJ673</f>
        <v>13398.06</v>
      </c>
      <c r="AM673" s="4"/>
      <c r="AN673" t="e">
        <f>VLOOKUP([1]!Tabelle13[[#This Row],[Vlookup this ID for freight costs]],$AL$2:$AL$6811,2,FALSE)</f>
        <v>#REF!</v>
      </c>
      <c r="AP673">
        <v>19.510000000000002</v>
      </c>
      <c r="AQ673">
        <v>19.510000000000002</v>
      </c>
      <c r="AR673" s="4">
        <v>15</v>
      </c>
      <c r="AS673" s="4">
        <v>6</v>
      </c>
      <c r="AT673" s="4">
        <v>2011</v>
      </c>
      <c r="AU673" s="4">
        <v>6</v>
      </c>
      <c r="AV673" s="4">
        <v>7</v>
      </c>
      <c r="AW673" s="4">
        <v>2011</v>
      </c>
      <c r="AX673" t="str">
        <f t="shared" si="187"/>
        <v>Delay</v>
      </c>
      <c r="AY673">
        <f t="shared" si="188"/>
        <v>21</v>
      </c>
    </row>
    <row r="674" spans="1:51" x14ac:dyDescent="0.2">
      <c r="A674" s="3">
        <v>10665</v>
      </c>
      <c r="B674" s="1" t="s">
        <v>88</v>
      </c>
      <c r="C674" s="1" t="s">
        <v>89</v>
      </c>
      <c r="D674" s="1" t="s">
        <v>130</v>
      </c>
      <c r="E674" s="1" t="s">
        <v>53</v>
      </c>
      <c r="F674" s="1" t="s">
        <v>53</v>
      </c>
      <c r="G674" s="13" t="s">
        <v>701</v>
      </c>
      <c r="H674" s="12">
        <v>39444</v>
      </c>
      <c r="I674" s="12" t="s">
        <v>701</v>
      </c>
      <c r="J674" s="12">
        <v>39444</v>
      </c>
      <c r="K674" s="4">
        <v>553</v>
      </c>
      <c r="L674" s="1" t="s">
        <v>146</v>
      </c>
      <c r="M674" s="1" t="s">
        <v>132</v>
      </c>
      <c r="N674" s="1" t="s">
        <v>527</v>
      </c>
      <c r="O674" s="1" t="s">
        <v>93</v>
      </c>
      <c r="P674">
        <v>240</v>
      </c>
      <c r="Q674">
        <v>475</v>
      </c>
      <c r="R674">
        <v>912</v>
      </c>
      <c r="S674">
        <v>1.92</v>
      </c>
      <c r="T674">
        <v>0.01</v>
      </c>
      <c r="U674">
        <f t="shared" si="184"/>
        <v>912</v>
      </c>
      <c r="V674">
        <f t="shared" si="185"/>
        <v>114000</v>
      </c>
      <c r="W674" s="1" t="s">
        <v>155</v>
      </c>
      <c r="X674" s="1" t="s">
        <v>1236</v>
      </c>
      <c r="Y674" s="1" t="s">
        <v>156</v>
      </c>
      <c r="Z674" s="3">
        <v>9211</v>
      </c>
      <c r="AA674" s="4">
        <f t="shared" si="189"/>
        <v>170</v>
      </c>
      <c r="AB674" s="4">
        <f t="shared" si="192"/>
        <v>2296.8704109999999</v>
      </c>
      <c r="AC674" s="4">
        <f t="shared" si="193"/>
        <v>170</v>
      </c>
      <c r="AD674" s="4">
        <f t="shared" si="194"/>
        <v>1081.2</v>
      </c>
      <c r="AE674" s="4">
        <v>170</v>
      </c>
      <c r="AF674" s="4">
        <v>170</v>
      </c>
      <c r="AG674" s="4">
        <f t="shared" si="195"/>
        <v>170</v>
      </c>
      <c r="AH674" s="4">
        <v>82765</v>
      </c>
      <c r="AI674">
        <f t="shared" si="186"/>
        <v>24636</v>
      </c>
      <c r="AJ674">
        <v>1301</v>
      </c>
      <c r="AK674" s="2">
        <v>1301</v>
      </c>
      <c r="AL674" s="2">
        <f t="shared" si="196"/>
        <v>1301</v>
      </c>
      <c r="AM674" s="4"/>
      <c r="AN674" t="e">
        <f>VLOOKUP([1]!Tabelle13[[#This Row],[Vlookup this ID for freight costs]],$AL$2:$AL$6811,2,FALSE)</f>
        <v>#REF!</v>
      </c>
      <c r="AP674">
        <v>1.46</v>
      </c>
      <c r="AQ674">
        <v>1.46</v>
      </c>
      <c r="AR674" s="4">
        <v>28</v>
      </c>
      <c r="AS674" s="4">
        <v>12</v>
      </c>
      <c r="AT674" s="4">
        <v>2007</v>
      </c>
      <c r="AU674" s="4">
        <v>28</v>
      </c>
      <c r="AV674" s="4">
        <v>12</v>
      </c>
      <c r="AW674" s="4">
        <v>2007</v>
      </c>
      <c r="AX674" t="str">
        <f t="shared" si="187"/>
        <v>No Delay</v>
      </c>
      <c r="AY674">
        <f t="shared" si="188"/>
        <v>0</v>
      </c>
    </row>
    <row r="675" spans="1:51" x14ac:dyDescent="0.2">
      <c r="A675" s="3">
        <v>11508</v>
      </c>
      <c r="B675" s="1" t="s">
        <v>88</v>
      </c>
      <c r="C675" s="1" t="s">
        <v>89</v>
      </c>
      <c r="D675" s="1" t="s">
        <v>130</v>
      </c>
      <c r="E675" s="1" t="s">
        <v>53</v>
      </c>
      <c r="F675" s="1" t="s">
        <v>53</v>
      </c>
      <c r="G675" s="13" t="s">
        <v>701</v>
      </c>
      <c r="H675" s="12">
        <v>39444</v>
      </c>
      <c r="I675" s="12" t="s">
        <v>701</v>
      </c>
      <c r="J675" s="12">
        <v>39444</v>
      </c>
      <c r="K675" s="4">
        <v>555</v>
      </c>
      <c r="L675" s="1" t="s">
        <v>146</v>
      </c>
      <c r="M675" s="1" t="s">
        <v>132</v>
      </c>
      <c r="N675" s="1" t="s">
        <v>527</v>
      </c>
      <c r="O675" s="1" t="s">
        <v>93</v>
      </c>
      <c r="P675">
        <v>240</v>
      </c>
      <c r="Q675">
        <v>475</v>
      </c>
      <c r="R675">
        <v>912</v>
      </c>
      <c r="S675">
        <v>1.92</v>
      </c>
      <c r="T675">
        <v>0.01</v>
      </c>
      <c r="U675">
        <f t="shared" si="184"/>
        <v>912</v>
      </c>
      <c r="V675">
        <f t="shared" si="185"/>
        <v>114000</v>
      </c>
      <c r="W675" s="1" t="s">
        <v>155</v>
      </c>
      <c r="X675" s="1" t="s">
        <v>1236</v>
      </c>
      <c r="Y675" s="1" t="s">
        <v>156</v>
      </c>
      <c r="Z675" s="3">
        <v>9211</v>
      </c>
      <c r="AA675" s="4">
        <f t="shared" si="189"/>
        <v>170</v>
      </c>
      <c r="AB675" s="4">
        <f t="shared" si="192"/>
        <v>2296.8704109999999</v>
      </c>
      <c r="AC675" s="4">
        <f t="shared" si="193"/>
        <v>170</v>
      </c>
      <c r="AD675" s="4">
        <f t="shared" si="194"/>
        <v>1081.2</v>
      </c>
      <c r="AE675" s="4">
        <v>170</v>
      </c>
      <c r="AF675" s="4">
        <v>170</v>
      </c>
      <c r="AG675" s="4">
        <f t="shared" si="195"/>
        <v>170</v>
      </c>
      <c r="AH675" s="4">
        <v>84118</v>
      </c>
      <c r="AI675">
        <f t="shared" si="186"/>
        <v>360</v>
      </c>
      <c r="AJ675">
        <v>1301</v>
      </c>
      <c r="AK675" s="2">
        <v>1301</v>
      </c>
      <c r="AL675" s="2">
        <f t="shared" si="196"/>
        <v>1301</v>
      </c>
      <c r="AM675" s="4"/>
      <c r="AN675" t="e">
        <f>VLOOKUP([1]!Tabelle13[[#This Row],[Vlookup this ID for freight costs]],$AL$2:$AL$6811,2,FALSE)</f>
        <v>#REF!</v>
      </c>
      <c r="AP675">
        <v>1.46</v>
      </c>
      <c r="AQ675">
        <v>1.46</v>
      </c>
      <c r="AR675" s="4">
        <v>28</v>
      </c>
      <c r="AS675" s="4">
        <v>12</v>
      </c>
      <c r="AT675" s="4">
        <v>2007</v>
      </c>
      <c r="AU675" s="4">
        <v>28</v>
      </c>
      <c r="AV675" s="4">
        <v>12</v>
      </c>
      <c r="AW675" s="4">
        <v>2007</v>
      </c>
      <c r="AX675" t="str">
        <f t="shared" si="187"/>
        <v>No Delay</v>
      </c>
      <c r="AY675">
        <f t="shared" si="188"/>
        <v>0</v>
      </c>
    </row>
    <row r="676" spans="1:51" x14ac:dyDescent="0.2">
      <c r="A676" s="3">
        <v>84090</v>
      </c>
      <c r="B676" s="1" t="s">
        <v>151</v>
      </c>
      <c r="C676" s="1" t="s">
        <v>65</v>
      </c>
      <c r="D676" s="1" t="s">
        <v>130</v>
      </c>
      <c r="E676" s="1" t="s">
        <v>152</v>
      </c>
      <c r="F676" s="1" t="s">
        <v>152</v>
      </c>
      <c r="G676" s="13" t="s">
        <v>927</v>
      </c>
      <c r="H676" s="12">
        <v>40709</v>
      </c>
      <c r="I676" s="12" t="s">
        <v>928</v>
      </c>
      <c r="J676" s="12">
        <v>40730</v>
      </c>
      <c r="K676" s="4">
        <v>3302</v>
      </c>
      <c r="L676" s="1" t="s">
        <v>146</v>
      </c>
      <c r="M676" s="1" t="s">
        <v>132</v>
      </c>
      <c r="N676" s="1" t="s">
        <v>171</v>
      </c>
      <c r="O676" s="1" t="s">
        <v>93</v>
      </c>
      <c r="P676">
        <v>60</v>
      </c>
      <c r="Q676">
        <v>3173</v>
      </c>
      <c r="R676">
        <v>7393.09</v>
      </c>
      <c r="S676">
        <v>2.33</v>
      </c>
      <c r="T676">
        <v>0.04</v>
      </c>
      <c r="U676">
        <f t="shared" si="184"/>
        <v>7393.09</v>
      </c>
      <c r="V676">
        <f t="shared" si="185"/>
        <v>190380</v>
      </c>
      <c r="W676" s="1" t="s">
        <v>155</v>
      </c>
      <c r="X676" s="1" t="s">
        <v>1236</v>
      </c>
      <c r="Y676" s="1" t="s">
        <v>156</v>
      </c>
      <c r="Z676" s="3">
        <v>7726</v>
      </c>
      <c r="AA676" s="4">
        <f t="shared" si="189"/>
        <v>170</v>
      </c>
      <c r="AB676" s="4">
        <f t="shared" si="192"/>
        <v>2592.9699753999998</v>
      </c>
      <c r="AC676" s="4">
        <f t="shared" si="193"/>
        <v>170</v>
      </c>
      <c r="AD676" s="4">
        <f t="shared" si="194"/>
        <v>1076</v>
      </c>
      <c r="AE676" s="4">
        <v>170</v>
      </c>
      <c r="AF676" s="4">
        <v>170</v>
      </c>
      <c r="AG676" s="4">
        <f t="shared" si="195"/>
        <v>170</v>
      </c>
      <c r="AI676" t="e">
        <f t="shared" si="186"/>
        <v>#N/A</v>
      </c>
      <c r="AJ676">
        <v>13398.06</v>
      </c>
      <c r="AK676" s="2">
        <v>13398.06</v>
      </c>
      <c r="AL676" s="2">
        <f t="shared" si="196"/>
        <v>13398.06</v>
      </c>
      <c r="AM676" s="4"/>
      <c r="AN676" t="e">
        <f>VLOOKUP([1]!Tabelle13[[#This Row],[Vlookup this ID for freight costs]],$AL$2:$AL$6811,2,FALSE)</f>
        <v>#REF!</v>
      </c>
      <c r="AP676">
        <v>12.2</v>
      </c>
      <c r="AQ676">
        <v>12.2</v>
      </c>
      <c r="AR676" s="4">
        <v>15</v>
      </c>
      <c r="AS676" s="4">
        <v>6</v>
      </c>
      <c r="AT676" s="4">
        <v>2011</v>
      </c>
      <c r="AU676" s="4">
        <v>6</v>
      </c>
      <c r="AV676" s="4">
        <v>7</v>
      </c>
      <c r="AW676" s="4">
        <v>2011</v>
      </c>
      <c r="AX676" t="str">
        <f t="shared" si="187"/>
        <v>Delay</v>
      </c>
      <c r="AY676">
        <f t="shared" si="188"/>
        <v>21</v>
      </c>
    </row>
    <row r="677" spans="1:51" x14ac:dyDescent="0.2">
      <c r="A677" s="3">
        <v>62712</v>
      </c>
      <c r="B677" s="1" t="s">
        <v>175</v>
      </c>
      <c r="C677" s="1" t="s">
        <v>165</v>
      </c>
      <c r="D677" s="1" t="s">
        <v>266</v>
      </c>
      <c r="E677" s="1" t="s">
        <v>53</v>
      </c>
      <c r="F677" s="1" t="s">
        <v>53</v>
      </c>
      <c r="G677" s="13" t="s">
        <v>929</v>
      </c>
      <c r="H677" s="12">
        <v>42083</v>
      </c>
      <c r="I677" s="12" t="s">
        <v>929</v>
      </c>
      <c r="J677" s="12">
        <v>42083</v>
      </c>
      <c r="K677" s="4">
        <v>6403</v>
      </c>
      <c r="L677" s="1" t="s">
        <v>146</v>
      </c>
      <c r="M677" s="1" t="s">
        <v>423</v>
      </c>
      <c r="N677" s="1" t="s">
        <v>550</v>
      </c>
      <c r="O677" s="1" t="s">
        <v>551</v>
      </c>
      <c r="P677">
        <v>300</v>
      </c>
      <c r="Q677">
        <v>150</v>
      </c>
      <c r="R677">
        <v>4623</v>
      </c>
      <c r="S677">
        <v>30.82</v>
      </c>
      <c r="T677">
        <v>0.1</v>
      </c>
      <c r="U677">
        <f t="shared" si="184"/>
        <v>4623</v>
      </c>
      <c r="V677">
        <f t="shared" si="185"/>
        <v>45000</v>
      </c>
      <c r="W677" s="1" t="s">
        <v>552</v>
      </c>
      <c r="X677" s="1" t="s">
        <v>361</v>
      </c>
      <c r="Y677" s="1" t="s">
        <v>361</v>
      </c>
      <c r="Z677" s="3">
        <v>6477</v>
      </c>
      <c r="AA677" s="4">
        <f t="shared" si="189"/>
        <v>170</v>
      </c>
      <c r="AB677" s="4">
        <f t="shared" si="192"/>
        <v>2261.2023759999997</v>
      </c>
      <c r="AC677" s="4">
        <f t="shared" si="193"/>
        <v>170</v>
      </c>
      <c r="AD677" s="4">
        <f t="shared" si="194"/>
        <v>1472.7562623636366</v>
      </c>
      <c r="AE677" s="4">
        <v>170</v>
      </c>
      <c r="AF677" s="4">
        <v>170</v>
      </c>
      <c r="AG677" s="4">
        <f t="shared" si="195"/>
        <v>170</v>
      </c>
      <c r="AI677" t="e">
        <f t="shared" si="186"/>
        <v>#N/A</v>
      </c>
      <c r="AJ677">
        <v>2265.89</v>
      </c>
      <c r="AK677" s="2">
        <v>2265.89</v>
      </c>
      <c r="AL677" s="2">
        <f t="shared" si="196"/>
        <v>2265.89</v>
      </c>
      <c r="AM677" s="4"/>
      <c r="AN677" t="e">
        <f>VLOOKUP([1]!Tabelle13[[#This Row],[Vlookup this ID for freight costs]],$AL$2:$AL$6811,2,FALSE)</f>
        <v>#REF!</v>
      </c>
      <c r="AP677">
        <v>5.44</v>
      </c>
      <c r="AQ677">
        <v>5.44</v>
      </c>
      <c r="AR677" s="4">
        <v>20</v>
      </c>
      <c r="AS677" s="4">
        <v>4</v>
      </c>
      <c r="AT677" s="4">
        <v>2015</v>
      </c>
      <c r="AU677" s="4">
        <v>20</v>
      </c>
      <c r="AV677" s="4">
        <v>4</v>
      </c>
      <c r="AW677" s="4">
        <v>2015</v>
      </c>
      <c r="AX677" t="str">
        <f t="shared" si="187"/>
        <v>No Delay</v>
      </c>
      <c r="AY677">
        <f t="shared" si="188"/>
        <v>0</v>
      </c>
    </row>
    <row r="678" spans="1:51" x14ac:dyDescent="0.2">
      <c r="A678" s="3">
        <v>82988</v>
      </c>
      <c r="B678" s="1" t="s">
        <v>215</v>
      </c>
      <c r="C678" s="1" t="s">
        <v>89</v>
      </c>
      <c r="D678" s="1" t="s">
        <v>130</v>
      </c>
      <c r="E678" s="1" t="s">
        <v>101</v>
      </c>
      <c r="F678" s="1" t="s">
        <v>101</v>
      </c>
      <c r="G678" s="13" t="s">
        <v>55</v>
      </c>
      <c r="H678" s="12">
        <v>40877</v>
      </c>
      <c r="I678" s="12" t="s">
        <v>930</v>
      </c>
      <c r="J678" s="12">
        <v>40866</v>
      </c>
      <c r="K678" s="4">
        <v>3574</v>
      </c>
      <c r="L678" s="1" t="s">
        <v>146</v>
      </c>
      <c r="M678" s="1" t="s">
        <v>132</v>
      </c>
      <c r="N678" s="1" t="s">
        <v>420</v>
      </c>
      <c r="O678" s="1" t="s">
        <v>93</v>
      </c>
      <c r="P678">
        <v>100</v>
      </c>
      <c r="Q678">
        <v>2256</v>
      </c>
      <c r="R678">
        <v>10738.56</v>
      </c>
      <c r="S678">
        <v>4.76</v>
      </c>
      <c r="T678">
        <v>0.05</v>
      </c>
      <c r="U678">
        <f t="shared" si="184"/>
        <v>10738.56</v>
      </c>
      <c r="V678">
        <f t="shared" si="185"/>
        <v>225600</v>
      </c>
      <c r="W678" s="1" t="s">
        <v>155</v>
      </c>
      <c r="X678" s="1" t="s">
        <v>1236</v>
      </c>
      <c r="Y678" s="1" t="s">
        <v>156</v>
      </c>
      <c r="Z678" s="3">
        <v>13090</v>
      </c>
      <c r="AA678" s="4">
        <f t="shared" si="189"/>
        <v>172</v>
      </c>
      <c r="AB678" s="4">
        <f t="shared" si="192"/>
        <v>2492.3312427999999</v>
      </c>
      <c r="AC678" s="4">
        <f t="shared" si="193"/>
        <v>172</v>
      </c>
      <c r="AD678" s="4">
        <f t="shared" si="194"/>
        <v>172</v>
      </c>
      <c r="AE678" s="4">
        <v>172</v>
      </c>
      <c r="AF678" s="4">
        <v>172</v>
      </c>
      <c r="AG678" s="4">
        <f t="shared" si="195"/>
        <v>172</v>
      </c>
      <c r="AI678" t="e">
        <f t="shared" si="186"/>
        <v>#N/A</v>
      </c>
      <c r="AJ678">
        <v>3296.34</v>
      </c>
      <c r="AK678" s="2">
        <v>3296.34</v>
      </c>
      <c r="AL678" s="2">
        <f t="shared" si="196"/>
        <v>3296.34</v>
      </c>
      <c r="AM678" s="4"/>
      <c r="AN678" t="e">
        <f>VLOOKUP([1]!Tabelle13[[#This Row],[Vlookup this ID for freight costs]],$AL$2:$AL$6811,2,FALSE)</f>
        <v>#REF!</v>
      </c>
      <c r="AP678">
        <v>17.72</v>
      </c>
      <c r="AQ678">
        <v>17.72</v>
      </c>
      <c r="AR678" s="4">
        <v>30</v>
      </c>
      <c r="AS678" s="4">
        <v>11</v>
      </c>
      <c r="AT678" s="4">
        <v>2011</v>
      </c>
      <c r="AU678" s="4">
        <v>19</v>
      </c>
      <c r="AV678" s="4">
        <v>11</v>
      </c>
      <c r="AW678" s="4">
        <v>2011</v>
      </c>
      <c r="AX678" t="str">
        <f t="shared" si="187"/>
        <v>No Delay</v>
      </c>
      <c r="AY678">
        <f t="shared" si="188"/>
        <v>0</v>
      </c>
    </row>
    <row r="679" spans="1:51" x14ac:dyDescent="0.2">
      <c r="A679" s="3">
        <v>68872</v>
      </c>
      <c r="B679" s="1" t="s">
        <v>175</v>
      </c>
      <c r="C679" s="1" t="s">
        <v>165</v>
      </c>
      <c r="D679" s="1" t="s">
        <v>52</v>
      </c>
      <c r="E679" s="1" t="s">
        <v>53</v>
      </c>
      <c r="F679" s="1" t="s">
        <v>53</v>
      </c>
      <c r="G679" s="13" t="s">
        <v>931</v>
      </c>
      <c r="H679" s="12">
        <v>41173</v>
      </c>
      <c r="I679" s="12" t="s">
        <v>931</v>
      </c>
      <c r="J679" s="12">
        <v>41173</v>
      </c>
      <c r="K679" s="4">
        <v>4171</v>
      </c>
      <c r="L679" s="1" t="s">
        <v>146</v>
      </c>
      <c r="M679" s="1" t="s">
        <v>414</v>
      </c>
      <c r="N679" s="1" t="s">
        <v>415</v>
      </c>
      <c r="O679" s="1" t="s">
        <v>93</v>
      </c>
      <c r="P679">
        <v>30</v>
      </c>
      <c r="Q679">
        <v>1262</v>
      </c>
      <c r="R679">
        <v>28395</v>
      </c>
      <c r="S679">
        <v>22.5</v>
      </c>
      <c r="T679">
        <v>0.75</v>
      </c>
      <c r="U679">
        <f t="shared" si="184"/>
        <v>28395</v>
      </c>
      <c r="V679">
        <f t="shared" si="185"/>
        <v>37860</v>
      </c>
      <c r="W679" s="1" t="s">
        <v>160</v>
      </c>
      <c r="X679" s="1" t="s">
        <v>1236</v>
      </c>
      <c r="Y679" s="1" t="s">
        <v>161</v>
      </c>
      <c r="Z679" s="3">
        <v>5149</v>
      </c>
      <c r="AA679" s="4">
        <f t="shared" si="189"/>
        <v>173</v>
      </c>
      <c r="AB679" s="4">
        <f t="shared" si="192"/>
        <v>2383.2419295999998</v>
      </c>
      <c r="AC679" s="4">
        <f t="shared" si="193"/>
        <v>173</v>
      </c>
      <c r="AD679" s="4">
        <f t="shared" si="194"/>
        <v>1019.9476502222221</v>
      </c>
      <c r="AE679" s="4">
        <v>173</v>
      </c>
      <c r="AF679" s="4">
        <v>173</v>
      </c>
      <c r="AG679" s="4">
        <f t="shared" si="195"/>
        <v>173</v>
      </c>
      <c r="AI679" t="e">
        <f t="shared" si="186"/>
        <v>#N/A</v>
      </c>
      <c r="AJ679">
        <v>935.89</v>
      </c>
      <c r="AK679" s="2">
        <v>935.89</v>
      </c>
      <c r="AL679" s="2">
        <f t="shared" si="196"/>
        <v>935.89</v>
      </c>
      <c r="AM679" s="4"/>
      <c r="AN679" t="e">
        <f>VLOOKUP([1]!Tabelle13[[#This Row],[Vlookup this ID for freight costs]],$AL$2:$AL$6811,2,FALSE)</f>
        <v>#REF!</v>
      </c>
      <c r="AP679">
        <v>39.81</v>
      </c>
      <c r="AQ679">
        <v>39.81</v>
      </c>
      <c r="AR679" s="4">
        <v>21</v>
      </c>
      <c r="AS679" s="4">
        <v>9</v>
      </c>
      <c r="AT679" s="4">
        <v>2012</v>
      </c>
      <c r="AU679" s="4">
        <v>21</v>
      </c>
      <c r="AV679" s="4">
        <v>9</v>
      </c>
      <c r="AW679" s="4">
        <v>2012</v>
      </c>
      <c r="AX679" t="str">
        <f t="shared" si="187"/>
        <v>No Delay</v>
      </c>
      <c r="AY679">
        <f t="shared" si="188"/>
        <v>0</v>
      </c>
    </row>
    <row r="680" spans="1:51" x14ac:dyDescent="0.2">
      <c r="A680" s="3">
        <v>83999</v>
      </c>
      <c r="B680" s="1" t="s">
        <v>151</v>
      </c>
      <c r="C680" s="1" t="s">
        <v>65</v>
      </c>
      <c r="D680" s="1" t="s">
        <v>130</v>
      </c>
      <c r="E680" s="1" t="s">
        <v>152</v>
      </c>
      <c r="F680" s="1" t="s">
        <v>152</v>
      </c>
      <c r="G680" s="13" t="s">
        <v>230</v>
      </c>
      <c r="H680" s="12">
        <v>40329</v>
      </c>
      <c r="I680" s="12" t="s">
        <v>377</v>
      </c>
      <c r="J680" s="12">
        <v>40316</v>
      </c>
      <c r="K680" s="4">
        <v>2426</v>
      </c>
      <c r="L680" s="1" t="s">
        <v>146</v>
      </c>
      <c r="M680" s="1" t="s">
        <v>132</v>
      </c>
      <c r="N680" s="1" t="s">
        <v>292</v>
      </c>
      <c r="O680" s="1" t="s">
        <v>93</v>
      </c>
      <c r="P680">
        <v>30</v>
      </c>
      <c r="Q680">
        <v>1590</v>
      </c>
      <c r="R680">
        <v>31672.799999999999</v>
      </c>
      <c r="S680">
        <v>19.920000000000002</v>
      </c>
      <c r="T680">
        <v>0.66</v>
      </c>
      <c r="U680">
        <f t="shared" si="184"/>
        <v>31672.800000000003</v>
      </c>
      <c r="V680">
        <f t="shared" si="185"/>
        <v>47700</v>
      </c>
      <c r="W680" s="1" t="s">
        <v>160</v>
      </c>
      <c r="X680" s="1" t="s">
        <v>1236</v>
      </c>
      <c r="Y680" s="1" t="s">
        <v>161</v>
      </c>
      <c r="Z680" s="3">
        <v>7348</v>
      </c>
      <c r="AA680" s="4">
        <f t="shared" si="189"/>
        <v>174</v>
      </c>
      <c r="AB680" s="4">
        <f t="shared" si="192"/>
        <v>2419.239208</v>
      </c>
      <c r="AC680" s="4">
        <f t="shared" si="193"/>
        <v>174</v>
      </c>
      <c r="AD680" s="4">
        <f t="shared" si="194"/>
        <v>174</v>
      </c>
      <c r="AE680" s="4">
        <v>174</v>
      </c>
      <c r="AF680" s="4">
        <v>174</v>
      </c>
      <c r="AG680" s="4">
        <f t="shared" si="195"/>
        <v>174</v>
      </c>
      <c r="AI680" t="e">
        <f t="shared" si="186"/>
        <v>#N/A</v>
      </c>
      <c r="AJ680">
        <v>9736.1</v>
      </c>
      <c r="AK680" s="2">
        <v>9736.1</v>
      </c>
      <c r="AL680" s="2">
        <f t="shared" si="196"/>
        <v>9736.1</v>
      </c>
      <c r="AM680" s="4"/>
      <c r="AN680" t="e">
        <f>VLOOKUP([1]!Tabelle13[[#This Row],[Vlookup this ID for freight costs]],$AL$2:$AL$6811,2,FALSE)</f>
        <v>#REF!</v>
      </c>
      <c r="AP680">
        <v>68.290000000000006</v>
      </c>
      <c r="AQ680">
        <v>68.290000000000006</v>
      </c>
      <c r="AR680" s="4">
        <v>31</v>
      </c>
      <c r="AS680" s="4">
        <v>5</v>
      </c>
      <c r="AT680" s="4">
        <v>2010</v>
      </c>
      <c r="AU680" s="4">
        <v>18</v>
      </c>
      <c r="AV680" s="4">
        <v>5</v>
      </c>
      <c r="AW680" s="4">
        <v>2010</v>
      </c>
      <c r="AX680" t="str">
        <f t="shared" si="187"/>
        <v>No Delay</v>
      </c>
      <c r="AY680">
        <f t="shared" si="188"/>
        <v>0</v>
      </c>
    </row>
    <row r="681" spans="1:51" x14ac:dyDescent="0.2">
      <c r="A681" s="3">
        <v>86536</v>
      </c>
      <c r="B681" s="1" t="s">
        <v>215</v>
      </c>
      <c r="C681" s="1" t="s">
        <v>89</v>
      </c>
      <c r="D681" s="1" t="s">
        <v>130</v>
      </c>
      <c r="E681" s="1" t="s">
        <v>101</v>
      </c>
      <c r="F681" s="1" t="s">
        <v>101</v>
      </c>
      <c r="G681" s="13" t="s">
        <v>932</v>
      </c>
      <c r="H681" s="12">
        <v>41332</v>
      </c>
      <c r="I681" s="12" t="s">
        <v>933</v>
      </c>
      <c r="J681" s="12">
        <v>41288</v>
      </c>
      <c r="K681" s="4">
        <v>4404</v>
      </c>
      <c r="L681" s="1" t="s">
        <v>146</v>
      </c>
      <c r="M681" s="1" t="s">
        <v>132</v>
      </c>
      <c r="N681" s="1" t="s">
        <v>389</v>
      </c>
      <c r="O681" s="1" t="s">
        <v>93</v>
      </c>
      <c r="P681">
        <v>30</v>
      </c>
      <c r="Q681">
        <v>1800</v>
      </c>
      <c r="R681">
        <v>40500</v>
      </c>
      <c r="S681">
        <v>22.5</v>
      </c>
      <c r="T681">
        <v>0.75</v>
      </c>
      <c r="U681">
        <f t="shared" si="184"/>
        <v>40500</v>
      </c>
      <c r="V681">
        <f t="shared" si="185"/>
        <v>54000</v>
      </c>
      <c r="W681" s="1" t="s">
        <v>155</v>
      </c>
      <c r="X681" s="1" t="s">
        <v>1236</v>
      </c>
      <c r="Y681" s="1" t="s">
        <v>156</v>
      </c>
      <c r="Z681" s="3">
        <v>13090</v>
      </c>
      <c r="AA681" s="4">
        <f t="shared" si="189"/>
        <v>174</v>
      </c>
      <c r="AB681" s="4">
        <f t="shared" si="192"/>
        <v>2442.2862460000001</v>
      </c>
      <c r="AC681" s="4">
        <f t="shared" si="193"/>
        <v>174</v>
      </c>
      <c r="AD681" s="4">
        <f t="shared" si="194"/>
        <v>1614.6</v>
      </c>
      <c r="AE681" s="4">
        <v>174</v>
      </c>
      <c r="AF681" s="4">
        <v>174</v>
      </c>
      <c r="AG681" s="4">
        <f t="shared" si="195"/>
        <v>174</v>
      </c>
      <c r="AI681" t="e">
        <f t="shared" si="186"/>
        <v>#N/A</v>
      </c>
      <c r="AJ681">
        <v>2148.5</v>
      </c>
      <c r="AK681" s="2">
        <v>2148.5</v>
      </c>
      <c r="AL681" s="2">
        <f t="shared" si="196"/>
        <v>2148.5</v>
      </c>
      <c r="AM681" s="4"/>
      <c r="AN681" t="e">
        <f>VLOOKUP([1]!Tabelle13[[#This Row],[Vlookup this ID for freight costs]],$AL$2:$AL$6811,2,FALSE)</f>
        <v>#REF!</v>
      </c>
      <c r="AP681">
        <v>56.78</v>
      </c>
      <c r="AQ681">
        <v>56.78</v>
      </c>
      <c r="AR681" s="4">
        <v>27</v>
      </c>
      <c r="AS681" s="4">
        <v>2</v>
      </c>
      <c r="AT681" s="4">
        <v>2013</v>
      </c>
      <c r="AU681" s="4">
        <v>14</v>
      </c>
      <c r="AV681" s="4">
        <v>1</v>
      </c>
      <c r="AW681" s="4">
        <v>2013</v>
      </c>
      <c r="AX681" t="str">
        <f t="shared" si="187"/>
        <v>No Delay</v>
      </c>
      <c r="AY681">
        <f t="shared" si="188"/>
        <v>0</v>
      </c>
    </row>
    <row r="682" spans="1:51" x14ac:dyDescent="0.2">
      <c r="A682" s="3">
        <v>1110</v>
      </c>
      <c r="B682" s="1" t="s">
        <v>88</v>
      </c>
      <c r="C682" s="1" t="s">
        <v>89</v>
      </c>
      <c r="D682" s="1" t="s">
        <v>266</v>
      </c>
      <c r="E682" s="1" t="s">
        <v>53</v>
      </c>
      <c r="F682" s="1" t="s">
        <v>53</v>
      </c>
      <c r="G682" s="13" t="s">
        <v>934</v>
      </c>
      <c r="H682" s="12">
        <v>40016</v>
      </c>
      <c r="I682" s="12" t="s">
        <v>934</v>
      </c>
      <c r="J682" s="12">
        <v>40016</v>
      </c>
      <c r="K682" s="4">
        <v>1683</v>
      </c>
      <c r="L682" s="1" t="s">
        <v>146</v>
      </c>
      <c r="M682" s="1" t="s">
        <v>423</v>
      </c>
      <c r="N682" s="1" t="s">
        <v>556</v>
      </c>
      <c r="O682" s="1" t="s">
        <v>425</v>
      </c>
      <c r="P682">
        <v>336</v>
      </c>
      <c r="Q682">
        <v>400</v>
      </c>
      <c r="R682">
        <v>15344</v>
      </c>
      <c r="S682">
        <v>38.36</v>
      </c>
      <c r="T682">
        <v>0.11</v>
      </c>
      <c r="U682">
        <f t="shared" si="184"/>
        <v>15344</v>
      </c>
      <c r="V682">
        <f t="shared" si="185"/>
        <v>134400</v>
      </c>
      <c r="W682" s="1" t="s">
        <v>552</v>
      </c>
      <c r="X682" s="1" t="s">
        <v>361</v>
      </c>
      <c r="Y682" s="1" t="s">
        <v>361</v>
      </c>
      <c r="Z682" s="3">
        <v>4931</v>
      </c>
      <c r="AA682" s="4">
        <f t="shared" si="189"/>
        <v>175</v>
      </c>
      <c r="AB682" s="4">
        <f t="shared" si="192"/>
        <v>2288.639326</v>
      </c>
      <c r="AC682" s="4">
        <f t="shared" si="193"/>
        <v>175</v>
      </c>
      <c r="AD682" s="4">
        <f t="shared" si="194"/>
        <v>1902</v>
      </c>
      <c r="AE682" s="4">
        <v>175</v>
      </c>
      <c r="AF682" s="4">
        <v>175</v>
      </c>
      <c r="AG682" s="4">
        <f t="shared" si="195"/>
        <v>175</v>
      </c>
      <c r="AH682" s="4">
        <v>10697</v>
      </c>
      <c r="AI682">
        <f t="shared" si="186"/>
        <v>4252</v>
      </c>
      <c r="AJ682">
        <v>7642.97</v>
      </c>
      <c r="AK682" s="2">
        <v>7642.97</v>
      </c>
      <c r="AL682" s="2">
        <f t="shared" si="196"/>
        <v>7642.97</v>
      </c>
      <c r="AM682" s="4"/>
      <c r="AN682" t="e">
        <f>VLOOKUP([1]!Tabelle13[[#This Row],[Vlookup this ID for freight costs]],$AL$2:$AL$6811,2,FALSE)</f>
        <v>#REF!</v>
      </c>
      <c r="AP682">
        <v>30.07</v>
      </c>
      <c r="AQ682">
        <v>30.07</v>
      </c>
      <c r="AR682" s="4">
        <v>22</v>
      </c>
      <c r="AS682" s="4">
        <v>7</v>
      </c>
      <c r="AT682" s="4">
        <v>2009</v>
      </c>
      <c r="AU682" s="4">
        <v>22</v>
      </c>
      <c r="AV682" s="4">
        <v>7</v>
      </c>
      <c r="AW682" s="4">
        <v>2009</v>
      </c>
      <c r="AX682" t="str">
        <f t="shared" si="187"/>
        <v>No Delay</v>
      </c>
      <c r="AY682">
        <f t="shared" si="188"/>
        <v>0</v>
      </c>
    </row>
    <row r="683" spans="1:51" x14ac:dyDescent="0.2">
      <c r="A683" s="3">
        <v>49926</v>
      </c>
      <c r="B683" s="1" t="s">
        <v>215</v>
      </c>
      <c r="C683" s="1" t="s">
        <v>89</v>
      </c>
      <c r="D683" s="1" t="s">
        <v>52</v>
      </c>
      <c r="E683" s="1" t="s">
        <v>53</v>
      </c>
      <c r="F683" s="1" t="s">
        <v>53</v>
      </c>
      <c r="G683" s="13" t="s">
        <v>935</v>
      </c>
      <c r="H683" s="12">
        <v>41449</v>
      </c>
      <c r="I683" s="12" t="s">
        <v>935</v>
      </c>
      <c r="J683" s="12">
        <v>41449</v>
      </c>
      <c r="K683" s="4">
        <v>4782</v>
      </c>
      <c r="L683" s="1" t="s">
        <v>56</v>
      </c>
      <c r="M683" s="1" t="s">
        <v>812</v>
      </c>
      <c r="N683" s="1" t="s">
        <v>936</v>
      </c>
      <c r="O683" s="1" t="s">
        <v>937</v>
      </c>
      <c r="P683">
        <v>50</v>
      </c>
      <c r="Q683">
        <v>900</v>
      </c>
      <c r="R683">
        <v>81900</v>
      </c>
      <c r="S683">
        <v>91</v>
      </c>
      <c r="T683">
        <v>1.82</v>
      </c>
      <c r="U683">
        <f t="shared" si="184"/>
        <v>81900</v>
      </c>
      <c r="V683">
        <f t="shared" si="185"/>
        <v>45000</v>
      </c>
      <c r="W683" s="1" t="s">
        <v>815</v>
      </c>
      <c r="X683" s="1" t="s">
        <v>71</v>
      </c>
      <c r="Y683" s="1" t="s">
        <v>71</v>
      </c>
      <c r="Z683" s="4">
        <v>9697</v>
      </c>
      <c r="AA683" s="4">
        <f t="shared" ref="AA683:AA684" si="197">AB683</f>
        <v>669.92525082099996</v>
      </c>
      <c r="AB683" s="2">
        <f t="shared" ref="AB683:AB684" si="198" xml:space="preserve"> 499.719501971+0.138671589*Q683-4.826180831*P683+0.003500737*R683</f>
        <v>669.92525082099996</v>
      </c>
      <c r="AC683" s="4">
        <f>AD683</f>
        <v>669.92525082099996</v>
      </c>
      <c r="AD683" s="4">
        <f t="shared" si="194"/>
        <v>669.92525082099996</v>
      </c>
      <c r="AE683" s="4" t="s">
        <v>62</v>
      </c>
      <c r="AG683" s="4" t="str">
        <f t="shared" si="195"/>
        <v>Weight Captured Separately</v>
      </c>
      <c r="AI683" t="e">
        <f t="shared" si="186"/>
        <v>#N/A</v>
      </c>
      <c r="AJ683" t="s">
        <v>63</v>
      </c>
      <c r="AK683" s="2"/>
      <c r="AL683" s="2" t="str">
        <f t="shared" si="196"/>
        <v>Invoiced Separately</v>
      </c>
      <c r="AM683" s="4"/>
      <c r="AN683" t="e">
        <f>VLOOKUP([1]!Tabelle13[[#This Row],[Vlookup this ID for freight costs]],$AL$2:$AL$6811,2,FALSE)</f>
        <v>#REF!</v>
      </c>
      <c r="AO683">
        <f t="shared" ref="AO683:AO684" si="199">IF(AK:AK="",AC:AC*6.242+1.383 -2.844 + 3.145 -2.265  -2.026,AK:AK)</f>
        <v>4179.0664156246821</v>
      </c>
      <c r="AP683">
        <v>114.82</v>
      </c>
      <c r="AQ683">
        <v>114.82</v>
      </c>
      <c r="AR683" s="4">
        <v>24</v>
      </c>
      <c r="AS683" s="4">
        <v>6</v>
      </c>
      <c r="AT683" s="4">
        <v>2013</v>
      </c>
      <c r="AU683" s="4">
        <v>24</v>
      </c>
      <c r="AV683" s="4">
        <v>6</v>
      </c>
      <c r="AW683" s="4">
        <v>2013</v>
      </c>
      <c r="AX683" t="str">
        <f t="shared" si="187"/>
        <v>No Delay</v>
      </c>
      <c r="AY683">
        <f t="shared" si="188"/>
        <v>0</v>
      </c>
    </row>
    <row r="684" spans="1:51" x14ac:dyDescent="0.2">
      <c r="A684" s="3">
        <v>25412</v>
      </c>
      <c r="B684" s="1" t="s">
        <v>50</v>
      </c>
      <c r="C684" s="1" t="s">
        <v>51</v>
      </c>
      <c r="D684" s="1" t="s">
        <v>52</v>
      </c>
      <c r="E684" s="1" t="s">
        <v>253</v>
      </c>
      <c r="F684" s="1" t="s">
        <v>253</v>
      </c>
      <c r="G684" s="13" t="s">
        <v>938</v>
      </c>
      <c r="H684" s="12">
        <v>40869</v>
      </c>
      <c r="I684" s="12" t="s">
        <v>938</v>
      </c>
      <c r="J684" s="12">
        <v>40869</v>
      </c>
      <c r="K684" s="4">
        <v>3586</v>
      </c>
      <c r="L684" s="1" t="s">
        <v>56</v>
      </c>
      <c r="M684" s="1" t="s">
        <v>126</v>
      </c>
      <c r="N684" s="1" t="s">
        <v>127</v>
      </c>
      <c r="O684" s="1" t="s">
        <v>128</v>
      </c>
      <c r="P684">
        <v>20</v>
      </c>
      <c r="Q684">
        <v>1065</v>
      </c>
      <c r="R684">
        <v>34080</v>
      </c>
      <c r="S684">
        <v>32</v>
      </c>
      <c r="T684">
        <v>1.6</v>
      </c>
      <c r="U684">
        <f t="shared" si="184"/>
        <v>34080</v>
      </c>
      <c r="V684">
        <f t="shared" si="185"/>
        <v>21300</v>
      </c>
      <c r="W684" s="1" t="s">
        <v>126</v>
      </c>
      <c r="X684" s="1" t="s">
        <v>129</v>
      </c>
      <c r="Y684" s="1" t="s">
        <v>129</v>
      </c>
      <c r="Z684" s="3">
        <v>13975</v>
      </c>
      <c r="AA684" s="4">
        <f t="shared" si="197"/>
        <v>670.18624459599994</v>
      </c>
      <c r="AB684" s="2">
        <f t="shared" si="198"/>
        <v>670.18624459599994</v>
      </c>
      <c r="AC684" s="4">
        <f>AD684</f>
        <v>383.59312229799997</v>
      </c>
      <c r="AD684" s="4">
        <f t="shared" si="194"/>
        <v>383.59312229799997</v>
      </c>
      <c r="AE684" s="4" t="s">
        <v>62</v>
      </c>
      <c r="AG684" s="4" t="str">
        <f t="shared" si="195"/>
        <v>Weight Captured Separately</v>
      </c>
      <c r="AI684" t="e">
        <f t="shared" si="186"/>
        <v>#N/A</v>
      </c>
      <c r="AJ684" t="s">
        <v>63</v>
      </c>
      <c r="AK684" s="2"/>
      <c r="AL684" s="2" t="str">
        <f t="shared" si="196"/>
        <v>Invoiced Separately</v>
      </c>
      <c r="AM684" s="4"/>
      <c r="AN684" t="e">
        <f>VLOOKUP([1]!Tabelle13[[#This Row],[Vlookup this ID for freight costs]],$AL$2:$AL$6811,2,FALSE)</f>
        <v>#REF!</v>
      </c>
      <c r="AO684">
        <f t="shared" si="199"/>
        <v>2391.7812693841161</v>
      </c>
      <c r="AP684">
        <v>56.23</v>
      </c>
      <c r="AQ684">
        <v>56.23</v>
      </c>
      <c r="AR684" s="4">
        <v>22</v>
      </c>
      <c r="AS684" s="4">
        <v>11</v>
      </c>
      <c r="AT684" s="4">
        <v>2011</v>
      </c>
      <c r="AU684" s="4">
        <v>22</v>
      </c>
      <c r="AV684" s="4">
        <v>11</v>
      </c>
      <c r="AW684" s="4">
        <v>2011</v>
      </c>
      <c r="AX684" t="str">
        <f t="shared" si="187"/>
        <v>No Delay</v>
      </c>
      <c r="AY684">
        <f t="shared" si="188"/>
        <v>0</v>
      </c>
    </row>
    <row r="685" spans="1:51" x14ac:dyDescent="0.2">
      <c r="A685" s="3">
        <v>11306</v>
      </c>
      <c r="B685" s="1" t="s">
        <v>144</v>
      </c>
      <c r="C685" s="1" t="s">
        <v>65</v>
      </c>
      <c r="D685" s="1" t="s">
        <v>130</v>
      </c>
      <c r="E685" s="1" t="s">
        <v>53</v>
      </c>
      <c r="F685" s="1" t="s">
        <v>53</v>
      </c>
      <c r="G685" s="13" t="s">
        <v>745</v>
      </c>
      <c r="H685" s="12">
        <v>39860</v>
      </c>
      <c r="I685" s="12" t="s">
        <v>745</v>
      </c>
      <c r="J685" s="12">
        <v>39860</v>
      </c>
      <c r="K685" s="4">
        <v>1358</v>
      </c>
      <c r="L685" s="1" t="s">
        <v>146</v>
      </c>
      <c r="M685" s="1" t="s">
        <v>132</v>
      </c>
      <c r="N685" s="1" t="s">
        <v>167</v>
      </c>
      <c r="O685" s="1" t="s">
        <v>93</v>
      </c>
      <c r="P685">
        <v>30</v>
      </c>
      <c r="Q685">
        <v>2063</v>
      </c>
      <c r="R685">
        <v>24178.36</v>
      </c>
      <c r="S685">
        <v>11.72</v>
      </c>
      <c r="T685">
        <v>0.39</v>
      </c>
      <c r="U685">
        <f t="shared" si="184"/>
        <v>24178.36</v>
      </c>
      <c r="V685">
        <f t="shared" si="185"/>
        <v>61890</v>
      </c>
      <c r="W685" s="1" t="s">
        <v>155</v>
      </c>
      <c r="X685" s="1" t="s">
        <v>1236</v>
      </c>
      <c r="Y685" s="1" t="s">
        <v>156</v>
      </c>
      <c r="Z685" s="3">
        <v>7726</v>
      </c>
      <c r="AA685" s="4">
        <f t="shared" si="189"/>
        <v>176</v>
      </c>
      <c r="AB685" s="4">
        <f t="shared" ref="AB685:AB716" si="200" xml:space="preserve"> 2244.740206  + 0.1097478*Q685</f>
        <v>2471.1499174</v>
      </c>
      <c r="AC685" s="4">
        <f t="shared" ref="AC685:AC716" si="201">AF685</f>
        <v>176</v>
      </c>
      <c r="AD685" s="4">
        <f t="shared" si="194"/>
        <v>913.69418279999991</v>
      </c>
      <c r="AE685" s="4">
        <v>176</v>
      </c>
      <c r="AF685" s="4">
        <v>176</v>
      </c>
      <c r="AG685" s="4">
        <f t="shared" si="195"/>
        <v>176</v>
      </c>
      <c r="AH685" s="4">
        <v>84854</v>
      </c>
      <c r="AI685" t="str">
        <f t="shared" si="186"/>
        <v>Weight Captured Separately</v>
      </c>
      <c r="AJ685">
        <v>3680.33</v>
      </c>
      <c r="AK685" s="2">
        <v>3680.33</v>
      </c>
      <c r="AL685" s="2">
        <f t="shared" si="196"/>
        <v>3680.33</v>
      </c>
      <c r="AM685" s="4"/>
      <c r="AN685" t="e">
        <f>VLOOKUP([1]!Tabelle13[[#This Row],[Vlookup this ID for freight costs]],$AL$2:$AL$6811,2,FALSE)</f>
        <v>#REF!</v>
      </c>
      <c r="AP685">
        <v>47.39</v>
      </c>
      <c r="AQ685">
        <v>47.39</v>
      </c>
      <c r="AR685" s="4">
        <v>16</v>
      </c>
      <c r="AS685" s="4">
        <v>2</v>
      </c>
      <c r="AT685" s="4">
        <v>2009</v>
      </c>
      <c r="AU685" s="4">
        <v>16</v>
      </c>
      <c r="AV685" s="4">
        <v>2</v>
      </c>
      <c r="AW685" s="4">
        <v>2009</v>
      </c>
      <c r="AX685" t="str">
        <f t="shared" si="187"/>
        <v>No Delay</v>
      </c>
      <c r="AY685">
        <f t="shared" si="188"/>
        <v>0</v>
      </c>
    </row>
    <row r="686" spans="1:51" x14ac:dyDescent="0.2">
      <c r="A686" s="3">
        <v>83487</v>
      </c>
      <c r="B686" s="1" t="s">
        <v>215</v>
      </c>
      <c r="C686" s="1" t="s">
        <v>89</v>
      </c>
      <c r="D686" s="1" t="s">
        <v>130</v>
      </c>
      <c r="E686" s="1" t="s">
        <v>53</v>
      </c>
      <c r="F686" s="1" t="s">
        <v>53</v>
      </c>
      <c r="G686" s="13" t="s">
        <v>939</v>
      </c>
      <c r="H686" s="12">
        <v>40602</v>
      </c>
      <c r="I686" s="12" t="s">
        <v>939</v>
      </c>
      <c r="J686" s="12">
        <v>40602</v>
      </c>
      <c r="K686" s="4">
        <v>3036</v>
      </c>
      <c r="L686" s="1" t="s">
        <v>146</v>
      </c>
      <c r="M686" s="1" t="s">
        <v>132</v>
      </c>
      <c r="N686" s="1" t="s">
        <v>221</v>
      </c>
      <c r="O686" s="1" t="s">
        <v>93</v>
      </c>
      <c r="P686">
        <v>60</v>
      </c>
      <c r="Q686">
        <v>2070</v>
      </c>
      <c r="R686">
        <v>2898</v>
      </c>
      <c r="S686">
        <v>1.4</v>
      </c>
      <c r="T686">
        <v>0.02</v>
      </c>
      <c r="U686">
        <f t="shared" si="184"/>
        <v>2898</v>
      </c>
      <c r="V686">
        <f t="shared" si="185"/>
        <v>124200</v>
      </c>
      <c r="W686" s="1" t="s">
        <v>155</v>
      </c>
      <c r="X686" s="1" t="s">
        <v>1236</v>
      </c>
      <c r="Y686" s="1" t="s">
        <v>156</v>
      </c>
      <c r="Z686" s="3">
        <v>9211</v>
      </c>
      <c r="AA686" s="4">
        <f t="shared" si="189"/>
        <v>176</v>
      </c>
      <c r="AB686" s="4">
        <f t="shared" si="200"/>
        <v>2471.9181520000002</v>
      </c>
      <c r="AC686" s="4">
        <f t="shared" si="201"/>
        <v>176</v>
      </c>
      <c r="AD686" s="4">
        <f t="shared" si="194"/>
        <v>744.5</v>
      </c>
      <c r="AE686" s="4">
        <v>176</v>
      </c>
      <c r="AF686" s="4">
        <v>176</v>
      </c>
      <c r="AG686" s="4">
        <f t="shared" si="195"/>
        <v>176</v>
      </c>
      <c r="AI686" t="e">
        <f t="shared" si="186"/>
        <v>#N/A</v>
      </c>
      <c r="AJ686">
        <v>1653.99</v>
      </c>
      <c r="AK686" s="2">
        <v>1653.99</v>
      </c>
      <c r="AL686" s="2">
        <f t="shared" si="196"/>
        <v>1653.99</v>
      </c>
      <c r="AM686" s="4"/>
      <c r="AN686" t="e">
        <f>VLOOKUP([1]!Tabelle13[[#This Row],[Vlookup this ID for freight costs]],$AL$2:$AL$6811,2,FALSE)</f>
        <v>#REF!</v>
      </c>
      <c r="AP686">
        <v>4.78</v>
      </c>
      <c r="AQ686">
        <v>4.78</v>
      </c>
      <c r="AR686" s="4">
        <v>28</v>
      </c>
      <c r="AS686" s="4">
        <v>2</v>
      </c>
      <c r="AT686" s="4">
        <v>2011</v>
      </c>
      <c r="AU686" s="4">
        <v>28</v>
      </c>
      <c r="AV686" s="4">
        <v>2</v>
      </c>
      <c r="AW686" s="4">
        <v>2011</v>
      </c>
      <c r="AX686" t="str">
        <f t="shared" si="187"/>
        <v>No Delay</v>
      </c>
      <c r="AY686">
        <f t="shared" si="188"/>
        <v>0</v>
      </c>
    </row>
    <row r="687" spans="1:51" x14ac:dyDescent="0.2">
      <c r="A687" s="3">
        <v>11295</v>
      </c>
      <c r="B687" s="1" t="s">
        <v>164</v>
      </c>
      <c r="C687" s="1" t="s">
        <v>165</v>
      </c>
      <c r="D687" s="1" t="s">
        <v>130</v>
      </c>
      <c r="E687" s="1" t="s">
        <v>53</v>
      </c>
      <c r="F687" s="1" t="s">
        <v>53</v>
      </c>
      <c r="G687" s="13" t="s">
        <v>681</v>
      </c>
      <c r="H687" s="12">
        <v>39877</v>
      </c>
      <c r="I687" s="12" t="s">
        <v>681</v>
      </c>
      <c r="J687" s="12">
        <v>39877</v>
      </c>
      <c r="K687" s="4">
        <v>1391</v>
      </c>
      <c r="L687" s="1" t="s">
        <v>146</v>
      </c>
      <c r="M687" s="1" t="s">
        <v>132</v>
      </c>
      <c r="N687" s="1" t="s">
        <v>147</v>
      </c>
      <c r="O687" s="1" t="s">
        <v>148</v>
      </c>
      <c r="P687">
        <v>30</v>
      </c>
      <c r="Q687">
        <v>382</v>
      </c>
      <c r="R687">
        <v>10027.5</v>
      </c>
      <c r="S687">
        <v>26.25</v>
      </c>
      <c r="T687">
        <v>0.88</v>
      </c>
      <c r="U687">
        <f t="shared" si="184"/>
        <v>10027.5</v>
      </c>
      <c r="V687">
        <f t="shared" si="185"/>
        <v>11460</v>
      </c>
      <c r="W687" s="1" t="s">
        <v>149</v>
      </c>
      <c r="X687" s="1" t="s">
        <v>150</v>
      </c>
      <c r="Y687" s="1" t="s">
        <v>150</v>
      </c>
      <c r="Z687" s="3">
        <v>3680</v>
      </c>
      <c r="AA687" s="4">
        <f t="shared" si="189"/>
        <v>177</v>
      </c>
      <c r="AB687" s="4">
        <f t="shared" si="200"/>
        <v>2286.6638656</v>
      </c>
      <c r="AC687" s="4">
        <f t="shared" si="201"/>
        <v>177</v>
      </c>
      <c r="AD687" s="4">
        <f t="shared" si="194"/>
        <v>2270.0168665714286</v>
      </c>
      <c r="AE687" s="4">
        <v>177</v>
      </c>
      <c r="AF687" s="4">
        <v>177</v>
      </c>
      <c r="AG687" s="4">
        <f t="shared" si="195"/>
        <v>177</v>
      </c>
      <c r="AH687" s="4">
        <v>84270</v>
      </c>
      <c r="AI687">
        <f t="shared" si="186"/>
        <v>16966</v>
      </c>
      <c r="AJ687">
        <v>2151.27</v>
      </c>
      <c r="AK687" s="2">
        <v>2151.27</v>
      </c>
      <c r="AL687" s="2">
        <f t="shared" si="196"/>
        <v>2151.27</v>
      </c>
      <c r="AM687" s="4"/>
      <c r="AN687" t="e">
        <f>VLOOKUP([1]!Tabelle13[[#This Row],[Vlookup this ID for freight costs]],$AL$2:$AL$6811,2,FALSE)</f>
        <v>#REF!</v>
      </c>
      <c r="AP687">
        <v>19.649999999999999</v>
      </c>
      <c r="AQ687">
        <v>19.649999999999999</v>
      </c>
      <c r="AR687" s="4">
        <v>5</v>
      </c>
      <c r="AS687" s="4">
        <v>4</v>
      </c>
      <c r="AT687" s="4">
        <v>2009</v>
      </c>
      <c r="AU687" s="4">
        <v>5</v>
      </c>
      <c r="AV687" s="4">
        <v>4</v>
      </c>
      <c r="AW687" s="4">
        <v>2009</v>
      </c>
      <c r="AX687" t="str">
        <f t="shared" si="187"/>
        <v>No Delay</v>
      </c>
      <c r="AY687">
        <f t="shared" si="188"/>
        <v>0</v>
      </c>
    </row>
    <row r="688" spans="1:51" x14ac:dyDescent="0.2">
      <c r="A688" s="3">
        <v>11607</v>
      </c>
      <c r="B688" s="1" t="s">
        <v>164</v>
      </c>
      <c r="C688" s="1" t="s">
        <v>165</v>
      </c>
      <c r="D688" s="1" t="s">
        <v>130</v>
      </c>
      <c r="E688" s="1" t="s">
        <v>53</v>
      </c>
      <c r="F688" s="1" t="s">
        <v>53</v>
      </c>
      <c r="G688" s="13" t="s">
        <v>681</v>
      </c>
      <c r="H688" s="12">
        <v>39877</v>
      </c>
      <c r="I688" s="12" t="s">
        <v>681</v>
      </c>
      <c r="J688" s="12">
        <v>39877</v>
      </c>
      <c r="K688" s="4">
        <v>1392</v>
      </c>
      <c r="L688" s="1" t="s">
        <v>146</v>
      </c>
      <c r="M688" s="1" t="s">
        <v>132</v>
      </c>
      <c r="N688" s="1" t="s">
        <v>265</v>
      </c>
      <c r="O688" s="1" t="s">
        <v>93</v>
      </c>
      <c r="P688">
        <v>60</v>
      </c>
      <c r="Q688">
        <v>1524</v>
      </c>
      <c r="R688">
        <v>4876.8</v>
      </c>
      <c r="S688">
        <v>3.2</v>
      </c>
      <c r="T688">
        <v>0.05</v>
      </c>
      <c r="U688">
        <f t="shared" si="184"/>
        <v>4876.8</v>
      </c>
      <c r="V688">
        <f t="shared" si="185"/>
        <v>91440</v>
      </c>
      <c r="W688" s="1" t="s">
        <v>155</v>
      </c>
      <c r="X688" s="1" t="s">
        <v>1236</v>
      </c>
      <c r="Y688" s="1" t="s">
        <v>156</v>
      </c>
      <c r="Z688" s="3">
        <v>5457</v>
      </c>
      <c r="AA688" s="4">
        <f t="shared" si="189"/>
        <v>177</v>
      </c>
      <c r="AB688" s="4">
        <f t="shared" si="200"/>
        <v>2411.9958532000001</v>
      </c>
      <c r="AC688" s="4">
        <f t="shared" si="201"/>
        <v>177</v>
      </c>
      <c r="AD688" s="4">
        <f t="shared" si="194"/>
        <v>3028.5</v>
      </c>
      <c r="AE688" s="3" t="s">
        <v>940</v>
      </c>
      <c r="AF688" s="3">
        <v>177</v>
      </c>
      <c r="AG688" s="4">
        <f>AI688</f>
        <v>177</v>
      </c>
      <c r="AH688" s="4">
        <v>11295</v>
      </c>
      <c r="AI688">
        <f t="shared" si="186"/>
        <v>177</v>
      </c>
      <c r="AJ688" t="s">
        <v>940</v>
      </c>
      <c r="AK688" s="2">
        <v>2151.27</v>
      </c>
      <c r="AL688" s="2">
        <f>AN688</f>
        <v>2151.27</v>
      </c>
      <c r="AM688" s="4">
        <v>11295</v>
      </c>
      <c r="AN688">
        <f>INDEX($AJ$2:$AJ$6811,MATCH(AM688,$A$2:$A$6811,0))</f>
        <v>2151.27</v>
      </c>
      <c r="AP688">
        <v>9.56</v>
      </c>
      <c r="AQ688">
        <v>9.56</v>
      </c>
      <c r="AR688" s="4">
        <v>5</v>
      </c>
      <c r="AS688" s="4">
        <v>4</v>
      </c>
      <c r="AT688" s="4">
        <v>2009</v>
      </c>
      <c r="AU688" s="4">
        <v>5</v>
      </c>
      <c r="AV688" s="4">
        <v>4</v>
      </c>
      <c r="AW688" s="4">
        <v>2009</v>
      </c>
      <c r="AX688" t="str">
        <f t="shared" si="187"/>
        <v>No Delay</v>
      </c>
      <c r="AY688">
        <f t="shared" si="188"/>
        <v>0</v>
      </c>
    </row>
    <row r="689" spans="1:51" x14ac:dyDescent="0.2">
      <c r="A689" s="3">
        <v>82387</v>
      </c>
      <c r="B689" s="1" t="s">
        <v>151</v>
      </c>
      <c r="C689" s="1" t="s">
        <v>65</v>
      </c>
      <c r="D689" s="1" t="s">
        <v>130</v>
      </c>
      <c r="E689" s="1" t="s">
        <v>152</v>
      </c>
      <c r="F689" s="1" t="s">
        <v>152</v>
      </c>
      <c r="G689" s="13" t="s">
        <v>927</v>
      </c>
      <c r="H689" s="12">
        <v>40709</v>
      </c>
      <c r="I689" s="12" t="s">
        <v>928</v>
      </c>
      <c r="J689" s="12">
        <v>40730</v>
      </c>
      <c r="K689" s="4">
        <v>3295</v>
      </c>
      <c r="L689" s="1" t="s">
        <v>146</v>
      </c>
      <c r="M689" s="1" t="s">
        <v>132</v>
      </c>
      <c r="N689" s="1" t="s">
        <v>218</v>
      </c>
      <c r="O689" s="1" t="s">
        <v>93</v>
      </c>
      <c r="P689">
        <v>90</v>
      </c>
      <c r="Q689">
        <v>1280</v>
      </c>
      <c r="R689">
        <v>12403.2</v>
      </c>
      <c r="S689">
        <v>9.69</v>
      </c>
      <c r="T689">
        <v>0.11</v>
      </c>
      <c r="U689">
        <f t="shared" si="184"/>
        <v>12403.199999999999</v>
      </c>
      <c r="V689">
        <f t="shared" si="185"/>
        <v>115200</v>
      </c>
      <c r="W689" s="1" t="s">
        <v>155</v>
      </c>
      <c r="X689" s="1" t="s">
        <v>1236</v>
      </c>
      <c r="Y689" s="1" t="s">
        <v>156</v>
      </c>
      <c r="Z689" s="3">
        <v>7726</v>
      </c>
      <c r="AA689" s="4">
        <f t="shared" si="189"/>
        <v>177</v>
      </c>
      <c r="AB689" s="4">
        <f t="shared" si="200"/>
        <v>2385.2173899999998</v>
      </c>
      <c r="AC689" s="4">
        <f t="shared" si="201"/>
        <v>177</v>
      </c>
      <c r="AD689" s="4">
        <f t="shared" si="194"/>
        <v>177</v>
      </c>
      <c r="AE689" s="4">
        <v>177</v>
      </c>
      <c r="AF689" s="4">
        <v>177</v>
      </c>
      <c r="AG689" s="4">
        <f>AE689</f>
        <v>177</v>
      </c>
      <c r="AI689" t="e">
        <f t="shared" si="186"/>
        <v>#N/A</v>
      </c>
      <c r="AJ689">
        <v>13398.06</v>
      </c>
      <c r="AK689" s="2">
        <v>13398.06</v>
      </c>
      <c r="AL689" s="2">
        <f>AJ689</f>
        <v>13398.06</v>
      </c>
      <c r="AM689" s="4"/>
      <c r="AN689" t="e">
        <f>VLOOKUP([1]!Tabelle13[[#This Row],[Vlookup this ID for freight costs]],$AL$2:$AL$6811,2,FALSE)</f>
        <v>#REF!</v>
      </c>
      <c r="AP689">
        <v>20.47</v>
      </c>
      <c r="AQ689">
        <v>20.47</v>
      </c>
      <c r="AR689" s="4">
        <v>15</v>
      </c>
      <c r="AS689" s="4">
        <v>6</v>
      </c>
      <c r="AT689" s="4">
        <v>2011</v>
      </c>
      <c r="AU689" s="4">
        <v>6</v>
      </c>
      <c r="AV689" s="4">
        <v>7</v>
      </c>
      <c r="AW689" s="4">
        <v>2011</v>
      </c>
      <c r="AX689" t="str">
        <f t="shared" si="187"/>
        <v>Delay</v>
      </c>
      <c r="AY689">
        <f t="shared" si="188"/>
        <v>21</v>
      </c>
    </row>
    <row r="690" spans="1:51" x14ac:dyDescent="0.2">
      <c r="A690" s="3">
        <v>85927</v>
      </c>
      <c r="B690" s="1" t="s">
        <v>175</v>
      </c>
      <c r="C690" s="1" t="s">
        <v>165</v>
      </c>
      <c r="D690" s="1" t="s">
        <v>130</v>
      </c>
      <c r="E690" s="1" t="s">
        <v>53</v>
      </c>
      <c r="F690" s="1" t="s">
        <v>53</v>
      </c>
      <c r="G690" s="13" t="s">
        <v>941</v>
      </c>
      <c r="H690" s="12">
        <v>41327</v>
      </c>
      <c r="I690" s="12" t="s">
        <v>942</v>
      </c>
      <c r="J690" s="12">
        <v>41330</v>
      </c>
      <c r="K690" s="4">
        <v>4471</v>
      </c>
      <c r="L690" s="1" t="s">
        <v>146</v>
      </c>
      <c r="M690" s="1" t="s">
        <v>132</v>
      </c>
      <c r="N690" s="1" t="s">
        <v>676</v>
      </c>
      <c r="O690" s="1" t="s">
        <v>93</v>
      </c>
      <c r="P690">
        <v>60</v>
      </c>
      <c r="Q690">
        <v>2512</v>
      </c>
      <c r="R690">
        <v>5677.12</v>
      </c>
      <c r="S690">
        <v>2.2599999999999998</v>
      </c>
      <c r="T690">
        <v>0.04</v>
      </c>
      <c r="U690">
        <f t="shared" si="184"/>
        <v>5677.12</v>
      </c>
      <c r="V690">
        <f t="shared" si="185"/>
        <v>150720</v>
      </c>
      <c r="W690" s="1" t="s">
        <v>155</v>
      </c>
      <c r="X690" s="1" t="s">
        <v>1236</v>
      </c>
      <c r="Y690" s="1" t="s">
        <v>156</v>
      </c>
      <c r="Z690" s="3">
        <v>5457</v>
      </c>
      <c r="AA690" s="4">
        <f t="shared" si="189"/>
        <v>177</v>
      </c>
      <c r="AB690" s="4">
        <f t="shared" si="200"/>
        <v>2520.4266796000002</v>
      </c>
      <c r="AC690" s="4">
        <f t="shared" si="201"/>
        <v>177</v>
      </c>
      <c r="AD690" s="4">
        <f t="shared" si="194"/>
        <v>1068.5401873333333</v>
      </c>
      <c r="AE690" s="4">
        <v>177</v>
      </c>
      <c r="AF690" s="4">
        <v>177</v>
      </c>
      <c r="AG690" s="4">
        <f>AE690</f>
        <v>177</v>
      </c>
      <c r="AI690" t="e">
        <f t="shared" si="186"/>
        <v>#N/A</v>
      </c>
      <c r="AJ690">
        <v>3255.61</v>
      </c>
      <c r="AK690" s="2">
        <v>3255.61</v>
      </c>
      <c r="AL690" s="2">
        <f>AJ690</f>
        <v>3255.61</v>
      </c>
      <c r="AM690" s="4"/>
      <c r="AN690" t="e">
        <f>VLOOKUP([1]!Tabelle13[[#This Row],[Vlookup this ID for freight costs]],$AL$2:$AL$6811,2,FALSE)</f>
        <v>#REF!</v>
      </c>
      <c r="AP690">
        <v>7.02</v>
      </c>
      <c r="AQ690">
        <v>7.02</v>
      </c>
      <c r="AR690" s="4">
        <v>22</v>
      </c>
      <c r="AS690" s="4">
        <v>2</v>
      </c>
      <c r="AT690" s="4">
        <v>2013</v>
      </c>
      <c r="AU690" s="4">
        <v>25</v>
      </c>
      <c r="AV690" s="4">
        <v>2</v>
      </c>
      <c r="AW690" s="4">
        <v>2013</v>
      </c>
      <c r="AX690" t="str">
        <f t="shared" si="187"/>
        <v>Delay</v>
      </c>
      <c r="AY690">
        <f t="shared" si="188"/>
        <v>3</v>
      </c>
    </row>
    <row r="691" spans="1:51" x14ac:dyDescent="0.2">
      <c r="A691" s="3">
        <v>86543</v>
      </c>
      <c r="B691" s="1" t="s">
        <v>175</v>
      </c>
      <c r="C691" s="1" t="s">
        <v>165</v>
      </c>
      <c r="D691" s="1" t="s">
        <v>130</v>
      </c>
      <c r="E691" s="1" t="s">
        <v>53</v>
      </c>
      <c r="F691" s="1" t="s">
        <v>53</v>
      </c>
      <c r="G691" s="13" t="s">
        <v>941</v>
      </c>
      <c r="H691" s="12">
        <v>41327</v>
      </c>
      <c r="I691" s="12" t="s">
        <v>942</v>
      </c>
      <c r="J691" s="12">
        <v>41330</v>
      </c>
      <c r="K691" s="4">
        <v>4472</v>
      </c>
      <c r="L691" s="1" t="s">
        <v>146</v>
      </c>
      <c r="M691" s="1" t="s">
        <v>132</v>
      </c>
      <c r="N691" s="1" t="s">
        <v>178</v>
      </c>
      <c r="O691" s="1" t="s">
        <v>93</v>
      </c>
      <c r="P691">
        <v>60</v>
      </c>
      <c r="Q691">
        <v>2250</v>
      </c>
      <c r="R691">
        <v>15210</v>
      </c>
      <c r="S691">
        <v>6.76</v>
      </c>
      <c r="T691">
        <v>0.11</v>
      </c>
      <c r="U691">
        <f t="shared" si="184"/>
        <v>15210</v>
      </c>
      <c r="V691">
        <f t="shared" si="185"/>
        <v>135000</v>
      </c>
      <c r="W691" s="1" t="s">
        <v>204</v>
      </c>
      <c r="X691" s="1" t="s">
        <v>1236</v>
      </c>
      <c r="Y691" s="1" t="s">
        <v>205</v>
      </c>
      <c r="Z691" s="3">
        <v>4988</v>
      </c>
      <c r="AA691" s="4">
        <f t="shared" si="189"/>
        <v>177</v>
      </c>
      <c r="AB691" s="4">
        <f t="shared" si="200"/>
        <v>2491.6727559999999</v>
      </c>
      <c r="AC691" s="4">
        <f t="shared" si="201"/>
        <v>177</v>
      </c>
      <c r="AD691" s="4">
        <f t="shared" si="194"/>
        <v>842.71428571428567</v>
      </c>
      <c r="AE691" s="3" t="s">
        <v>943</v>
      </c>
      <c r="AF691" s="3">
        <v>177</v>
      </c>
      <c r="AG691" s="4">
        <f>AI691</f>
        <v>177</v>
      </c>
      <c r="AH691" s="4">
        <v>85927</v>
      </c>
      <c r="AI691">
        <f t="shared" si="186"/>
        <v>177</v>
      </c>
      <c r="AJ691" t="s">
        <v>943</v>
      </c>
      <c r="AK691" s="2">
        <v>3255.61</v>
      </c>
      <c r="AL691" s="2">
        <f>AN691</f>
        <v>3255.61</v>
      </c>
      <c r="AM691" s="4">
        <v>85927</v>
      </c>
      <c r="AN691">
        <f>INDEX($AJ$2:$AJ$6811,MATCH(AM691,$A$2:$A$6811,0))</f>
        <v>3255.61</v>
      </c>
      <c r="AP691">
        <v>18.809999999999999</v>
      </c>
      <c r="AQ691">
        <v>18.809999999999999</v>
      </c>
      <c r="AR691" s="4">
        <v>22</v>
      </c>
      <c r="AS691" s="4">
        <v>2</v>
      </c>
      <c r="AT691" s="4">
        <v>2013</v>
      </c>
      <c r="AU691" s="4">
        <v>25</v>
      </c>
      <c r="AV691" s="4">
        <v>2</v>
      </c>
      <c r="AW691" s="4">
        <v>2013</v>
      </c>
      <c r="AX691" t="str">
        <f t="shared" si="187"/>
        <v>Delay</v>
      </c>
      <c r="AY691">
        <f t="shared" si="188"/>
        <v>3</v>
      </c>
    </row>
    <row r="692" spans="1:51" x14ac:dyDescent="0.2">
      <c r="A692" s="3">
        <v>10631</v>
      </c>
      <c r="B692" s="1" t="s">
        <v>144</v>
      </c>
      <c r="C692" s="1" t="s">
        <v>65</v>
      </c>
      <c r="D692" s="1" t="s">
        <v>130</v>
      </c>
      <c r="E692" s="1" t="s">
        <v>53</v>
      </c>
      <c r="F692" s="1" t="s">
        <v>53</v>
      </c>
      <c r="G692" s="13" t="s">
        <v>944</v>
      </c>
      <c r="H692" s="12">
        <v>39387</v>
      </c>
      <c r="I692" s="12" t="s">
        <v>944</v>
      </c>
      <c r="J692" s="12">
        <v>39387</v>
      </c>
      <c r="K692" s="4">
        <v>452</v>
      </c>
      <c r="L692" s="1" t="s">
        <v>146</v>
      </c>
      <c r="M692" s="1" t="s">
        <v>132</v>
      </c>
      <c r="N692" s="1" t="s">
        <v>221</v>
      </c>
      <c r="O692" s="1" t="s">
        <v>93</v>
      </c>
      <c r="P692">
        <v>60</v>
      </c>
      <c r="Q692">
        <v>1500</v>
      </c>
      <c r="R692">
        <v>2280</v>
      </c>
      <c r="S692">
        <v>1.52</v>
      </c>
      <c r="T692">
        <v>0.03</v>
      </c>
      <c r="U692">
        <f t="shared" si="184"/>
        <v>2280</v>
      </c>
      <c r="V692">
        <f t="shared" si="185"/>
        <v>90000</v>
      </c>
      <c r="W692" s="1" t="s">
        <v>155</v>
      </c>
      <c r="X692" s="1" t="s">
        <v>1236</v>
      </c>
      <c r="Y692" s="1" t="s">
        <v>156</v>
      </c>
      <c r="Z692" s="3">
        <v>7726</v>
      </c>
      <c r="AA692" s="4">
        <f t="shared" si="189"/>
        <v>178</v>
      </c>
      <c r="AB692" s="4">
        <f t="shared" si="200"/>
        <v>2409.3619060000001</v>
      </c>
      <c r="AC692" s="4">
        <f t="shared" si="201"/>
        <v>178</v>
      </c>
      <c r="AD692" s="4">
        <f t="shared" si="194"/>
        <v>910.94131323809518</v>
      </c>
      <c r="AE692" s="4">
        <v>178</v>
      </c>
      <c r="AF692" s="4">
        <v>178</v>
      </c>
      <c r="AG692" s="4">
        <f>AE692</f>
        <v>178</v>
      </c>
      <c r="AH692" s="4">
        <v>83149</v>
      </c>
      <c r="AI692">
        <f t="shared" si="186"/>
        <v>14143</v>
      </c>
      <c r="AJ692">
        <v>1621</v>
      </c>
      <c r="AK692" s="2">
        <v>1621</v>
      </c>
      <c r="AL692" s="2">
        <f>AJ692</f>
        <v>1621</v>
      </c>
      <c r="AM692" s="4"/>
      <c r="AN692" t="e">
        <f>VLOOKUP([1]!Tabelle13[[#This Row],[Vlookup this ID for freight costs]],$AL$2:$AL$6811,2,FALSE)</f>
        <v>#REF!</v>
      </c>
      <c r="AP692">
        <v>3.65</v>
      </c>
      <c r="AQ692">
        <v>3.65</v>
      </c>
      <c r="AR692" s="4">
        <v>1</v>
      </c>
      <c r="AS692" s="4">
        <v>11</v>
      </c>
      <c r="AT692" s="4">
        <v>2007</v>
      </c>
      <c r="AU692" s="4">
        <v>1</v>
      </c>
      <c r="AV692" s="4">
        <v>11</v>
      </c>
      <c r="AW692" s="4">
        <v>2007</v>
      </c>
      <c r="AX692" t="str">
        <f t="shared" si="187"/>
        <v>No Delay</v>
      </c>
      <c r="AY692">
        <f t="shared" si="188"/>
        <v>0</v>
      </c>
    </row>
    <row r="693" spans="1:51" x14ac:dyDescent="0.2">
      <c r="A693" s="3">
        <v>11476</v>
      </c>
      <c r="B693" s="1" t="s">
        <v>144</v>
      </c>
      <c r="C693" s="1" t="s">
        <v>65</v>
      </c>
      <c r="D693" s="1" t="s">
        <v>130</v>
      </c>
      <c r="E693" s="1" t="s">
        <v>53</v>
      </c>
      <c r="F693" s="1" t="s">
        <v>53</v>
      </c>
      <c r="G693" s="13" t="s">
        <v>944</v>
      </c>
      <c r="H693" s="12">
        <v>39387</v>
      </c>
      <c r="I693" s="12" t="s">
        <v>944</v>
      </c>
      <c r="J693" s="12">
        <v>39387</v>
      </c>
      <c r="K693" s="4">
        <v>453</v>
      </c>
      <c r="L693" s="1" t="s">
        <v>146</v>
      </c>
      <c r="M693" s="1" t="s">
        <v>132</v>
      </c>
      <c r="N693" s="1" t="s">
        <v>275</v>
      </c>
      <c r="O693" s="1" t="s">
        <v>93</v>
      </c>
      <c r="P693">
        <v>60</v>
      </c>
      <c r="Q693">
        <v>1200</v>
      </c>
      <c r="R693">
        <v>23400</v>
      </c>
      <c r="S693">
        <v>19.5</v>
      </c>
      <c r="T693">
        <v>0.32</v>
      </c>
      <c r="U693">
        <f t="shared" si="184"/>
        <v>23400</v>
      </c>
      <c r="V693">
        <f t="shared" si="185"/>
        <v>72000</v>
      </c>
      <c r="W693" s="1" t="s">
        <v>155</v>
      </c>
      <c r="X693" s="1" t="s">
        <v>1236</v>
      </c>
      <c r="Y693" s="1" t="s">
        <v>156</v>
      </c>
      <c r="Z693" s="3">
        <v>7726</v>
      </c>
      <c r="AA693" s="4">
        <f t="shared" si="189"/>
        <v>178</v>
      </c>
      <c r="AB693" s="4">
        <f t="shared" si="200"/>
        <v>2376.4375660000001</v>
      </c>
      <c r="AC693" s="4">
        <f t="shared" si="201"/>
        <v>178</v>
      </c>
      <c r="AD693" s="4">
        <f t="shared" si="194"/>
        <v>1632.1738571999995</v>
      </c>
      <c r="AE693" s="3" t="s">
        <v>945</v>
      </c>
      <c r="AF693" s="3">
        <v>178</v>
      </c>
      <c r="AG693" s="4">
        <f>AI693</f>
        <v>178</v>
      </c>
      <c r="AH693" s="4">
        <v>10631</v>
      </c>
      <c r="AI693">
        <f t="shared" si="186"/>
        <v>178</v>
      </c>
      <c r="AJ693" t="s">
        <v>945</v>
      </c>
      <c r="AK693" s="2">
        <v>1621</v>
      </c>
      <c r="AL693" s="2">
        <f>AN693</f>
        <v>1621</v>
      </c>
      <c r="AM693" s="4">
        <v>10631</v>
      </c>
      <c r="AN693">
        <f>INDEX($AJ$2:$AJ$6811,MATCH(AM693,$A$2:$A$6811,0))</f>
        <v>1621</v>
      </c>
      <c r="AP693">
        <v>37.44</v>
      </c>
      <c r="AQ693">
        <v>37.44</v>
      </c>
      <c r="AR693" s="4">
        <v>1</v>
      </c>
      <c r="AS693" s="4">
        <v>11</v>
      </c>
      <c r="AT693" s="4">
        <v>2007</v>
      </c>
      <c r="AU693" s="4">
        <v>1</v>
      </c>
      <c r="AV693" s="4">
        <v>11</v>
      </c>
      <c r="AW693" s="4">
        <v>2007</v>
      </c>
      <c r="AX693" t="str">
        <f t="shared" si="187"/>
        <v>No Delay</v>
      </c>
      <c r="AY693">
        <f t="shared" si="188"/>
        <v>0</v>
      </c>
    </row>
    <row r="694" spans="1:51" x14ac:dyDescent="0.2">
      <c r="A694" s="3">
        <v>11743</v>
      </c>
      <c r="B694" s="1" t="s">
        <v>119</v>
      </c>
      <c r="C694" s="1" t="s">
        <v>114</v>
      </c>
      <c r="D694" s="1" t="s">
        <v>130</v>
      </c>
      <c r="E694" s="1"/>
      <c r="F694" s="1" t="s">
        <v>107</v>
      </c>
      <c r="G694" s="13" t="s">
        <v>946</v>
      </c>
      <c r="H694" s="12">
        <v>39301</v>
      </c>
      <c r="I694" s="12" t="s">
        <v>946</v>
      </c>
      <c r="J694" s="12">
        <v>39301</v>
      </c>
      <c r="K694" s="4">
        <v>285</v>
      </c>
      <c r="L694" s="1" t="s">
        <v>146</v>
      </c>
      <c r="M694" s="1" t="s">
        <v>132</v>
      </c>
      <c r="N694" s="1" t="s">
        <v>648</v>
      </c>
      <c r="O694" s="1" t="s">
        <v>93</v>
      </c>
      <c r="P694">
        <v>240</v>
      </c>
      <c r="Q694">
        <v>500</v>
      </c>
      <c r="R694">
        <v>8250</v>
      </c>
      <c r="S694">
        <v>16.5</v>
      </c>
      <c r="T694">
        <v>7.0000000000000007E-2</v>
      </c>
      <c r="U694">
        <f t="shared" si="184"/>
        <v>8250</v>
      </c>
      <c r="V694">
        <f t="shared" si="185"/>
        <v>120000</v>
      </c>
      <c r="W694" s="1" t="s">
        <v>155</v>
      </c>
      <c r="X694" s="1" t="s">
        <v>1236</v>
      </c>
      <c r="Y694" s="1" t="s">
        <v>156</v>
      </c>
      <c r="Z694" s="3">
        <v>6648</v>
      </c>
      <c r="AA694" s="4">
        <f t="shared" si="189"/>
        <v>178</v>
      </c>
      <c r="AB694" s="4">
        <f t="shared" si="200"/>
        <v>2299.614106</v>
      </c>
      <c r="AC694" s="4">
        <f t="shared" si="201"/>
        <v>178</v>
      </c>
      <c r="AD694" s="4">
        <f t="shared" si="194"/>
        <v>3816.4247071666664</v>
      </c>
      <c r="AE694" s="4">
        <v>178</v>
      </c>
      <c r="AF694" s="4">
        <v>178</v>
      </c>
      <c r="AG694" s="4">
        <f t="shared" ref="AG694:AG715" si="202">AE694</f>
        <v>178</v>
      </c>
      <c r="AH694" s="4">
        <v>82296</v>
      </c>
      <c r="AI694">
        <f t="shared" si="186"/>
        <v>4000</v>
      </c>
      <c r="AJ694">
        <v>1105.9000000000001</v>
      </c>
      <c r="AK694" s="2">
        <v>1105.9000000000001</v>
      </c>
      <c r="AL694" s="2">
        <f t="shared" ref="AL694:AL715" si="203">AJ694</f>
        <v>1105.9000000000001</v>
      </c>
      <c r="AM694" s="4"/>
      <c r="AN694" t="e">
        <f>VLOOKUP([1]!Tabelle13[[#This Row],[Vlookup this ID for freight costs]],$AL$2:$AL$6811,2,FALSE)</f>
        <v>#REF!</v>
      </c>
      <c r="AP694">
        <v>13.2</v>
      </c>
      <c r="AQ694">
        <v>13.2</v>
      </c>
      <c r="AR694" s="4">
        <v>7</v>
      </c>
      <c r="AS694" s="4">
        <v>8</v>
      </c>
      <c r="AT694" s="4">
        <v>2007</v>
      </c>
      <c r="AU694" s="4">
        <v>7</v>
      </c>
      <c r="AV694" s="4">
        <v>8</v>
      </c>
      <c r="AW694" s="4">
        <v>2007</v>
      </c>
      <c r="AX694" t="str">
        <f t="shared" si="187"/>
        <v>No Delay</v>
      </c>
      <c r="AY694">
        <f t="shared" si="188"/>
        <v>0</v>
      </c>
    </row>
    <row r="695" spans="1:51" x14ac:dyDescent="0.2">
      <c r="A695" s="3">
        <v>83402</v>
      </c>
      <c r="B695" s="1" t="s">
        <v>140</v>
      </c>
      <c r="C695" s="1" t="s">
        <v>99</v>
      </c>
      <c r="D695" s="1" t="s">
        <v>130</v>
      </c>
      <c r="E695" s="1" t="s">
        <v>53</v>
      </c>
      <c r="F695" s="1" t="s">
        <v>53</v>
      </c>
      <c r="G695" s="13" t="s">
        <v>947</v>
      </c>
      <c r="H695" s="12">
        <v>40282</v>
      </c>
      <c r="I695" s="12" t="s">
        <v>948</v>
      </c>
      <c r="J695" s="12">
        <v>40255</v>
      </c>
      <c r="K695" s="4">
        <v>2260</v>
      </c>
      <c r="L695" s="1" t="s">
        <v>146</v>
      </c>
      <c r="M695" s="1" t="s">
        <v>132</v>
      </c>
      <c r="N695" s="1" t="s">
        <v>302</v>
      </c>
      <c r="O695" s="1" t="s">
        <v>93</v>
      </c>
      <c r="P695">
        <v>30</v>
      </c>
      <c r="Q695">
        <v>2448</v>
      </c>
      <c r="R695">
        <v>20881.439999999999</v>
      </c>
      <c r="S695">
        <v>8.5299999999999994</v>
      </c>
      <c r="T695">
        <v>0.28000000000000003</v>
      </c>
      <c r="U695">
        <f t="shared" si="184"/>
        <v>20881.439999999999</v>
      </c>
      <c r="V695">
        <f t="shared" si="185"/>
        <v>73440</v>
      </c>
      <c r="W695" s="1" t="s">
        <v>204</v>
      </c>
      <c r="X695" s="1" t="s">
        <v>1236</v>
      </c>
      <c r="Y695" s="1" t="s">
        <v>205</v>
      </c>
      <c r="Z695" s="3">
        <v>5055</v>
      </c>
      <c r="AA695" s="4">
        <f t="shared" si="189"/>
        <v>178</v>
      </c>
      <c r="AB695" s="4">
        <f t="shared" si="200"/>
        <v>2513.4028204000001</v>
      </c>
      <c r="AC695" s="4">
        <f t="shared" si="201"/>
        <v>178</v>
      </c>
      <c r="AD695" s="4">
        <f t="shared" si="194"/>
        <v>186.66666666666666</v>
      </c>
      <c r="AE695" s="4">
        <v>178</v>
      </c>
      <c r="AF695" s="4">
        <v>178</v>
      </c>
      <c r="AG695" s="4">
        <f t="shared" si="202"/>
        <v>178</v>
      </c>
      <c r="AI695" t="e">
        <f t="shared" si="186"/>
        <v>#N/A</v>
      </c>
      <c r="AJ695">
        <v>1854.35</v>
      </c>
      <c r="AK695" s="2">
        <v>1854.35</v>
      </c>
      <c r="AL695" s="2">
        <f t="shared" si="203"/>
        <v>1854.35</v>
      </c>
      <c r="AM695" s="4"/>
      <c r="AN695" t="e">
        <f>VLOOKUP([1]!Tabelle13[[#This Row],[Vlookup this ID for freight costs]],$AL$2:$AL$6811,2,FALSE)</f>
        <v>#REF!</v>
      </c>
      <c r="AP695">
        <v>45.02</v>
      </c>
      <c r="AQ695">
        <v>45.02</v>
      </c>
      <c r="AR695" s="4">
        <v>14</v>
      </c>
      <c r="AS695" s="4">
        <v>4</v>
      </c>
      <c r="AT695" s="4">
        <v>2010</v>
      </c>
      <c r="AU695" s="4">
        <v>18</v>
      </c>
      <c r="AV695" s="4">
        <v>4</v>
      </c>
      <c r="AW695" s="4">
        <v>2010</v>
      </c>
      <c r="AX695" t="str">
        <f t="shared" si="187"/>
        <v>Delay</v>
      </c>
      <c r="AY695">
        <f t="shared" si="188"/>
        <v>0</v>
      </c>
    </row>
    <row r="696" spans="1:51" x14ac:dyDescent="0.2">
      <c r="A696" s="3">
        <v>12641</v>
      </c>
      <c r="B696" s="1" t="s">
        <v>119</v>
      </c>
      <c r="C696" s="1" t="s">
        <v>114</v>
      </c>
      <c r="D696" s="1" t="s">
        <v>130</v>
      </c>
      <c r="E696" s="1"/>
      <c r="F696" s="1" t="s">
        <v>107</v>
      </c>
      <c r="G696" s="13" t="s">
        <v>949</v>
      </c>
      <c r="H696" s="12">
        <v>39167</v>
      </c>
      <c r="I696" s="12" t="s">
        <v>949</v>
      </c>
      <c r="J696" s="12">
        <v>39167</v>
      </c>
      <c r="K696" s="4">
        <v>88</v>
      </c>
      <c r="L696" s="1" t="s">
        <v>146</v>
      </c>
      <c r="M696" s="1" t="s">
        <v>132</v>
      </c>
      <c r="N696" s="1" t="s">
        <v>171</v>
      </c>
      <c r="O696" s="1" t="s">
        <v>93</v>
      </c>
      <c r="P696">
        <v>60</v>
      </c>
      <c r="Q696">
        <v>3334</v>
      </c>
      <c r="R696">
        <v>11035.54</v>
      </c>
      <c r="S696">
        <v>3.31</v>
      </c>
      <c r="T696">
        <v>0.06</v>
      </c>
      <c r="U696">
        <f t="shared" si="184"/>
        <v>11035.54</v>
      </c>
      <c r="V696">
        <f t="shared" si="185"/>
        <v>200040</v>
      </c>
      <c r="W696" s="1" t="s">
        <v>439</v>
      </c>
      <c r="X696" s="1" t="s">
        <v>1236</v>
      </c>
      <c r="Y696" s="1" t="s">
        <v>440</v>
      </c>
      <c r="Z696" s="3">
        <v>7308</v>
      </c>
      <c r="AA696" s="4">
        <f t="shared" si="189"/>
        <v>179</v>
      </c>
      <c r="AB696" s="4">
        <f t="shared" si="200"/>
        <v>2610.6393711999999</v>
      </c>
      <c r="AC696" s="4">
        <f t="shared" si="201"/>
        <v>179</v>
      </c>
      <c r="AD696" s="4">
        <f t="shared" si="194"/>
        <v>388.33333333333331</v>
      </c>
      <c r="AE696" s="4">
        <v>179</v>
      </c>
      <c r="AF696" s="4">
        <v>179</v>
      </c>
      <c r="AG696" s="4">
        <f t="shared" si="202"/>
        <v>179</v>
      </c>
      <c r="AI696" t="e">
        <f t="shared" si="186"/>
        <v>#N/A</v>
      </c>
      <c r="AJ696">
        <v>1170.1600000000001</v>
      </c>
      <c r="AK696" s="2">
        <v>1170.1600000000001</v>
      </c>
      <c r="AL696" s="2">
        <f t="shared" si="203"/>
        <v>1170.1600000000001</v>
      </c>
      <c r="AM696" s="4"/>
      <c r="AN696" t="e">
        <f>VLOOKUP([1]!Tabelle13[[#This Row],[Vlookup this ID for freight costs]],$AL$2:$AL$6811,2,FALSE)</f>
        <v>#REF!</v>
      </c>
      <c r="AP696">
        <v>0</v>
      </c>
      <c r="AR696" s="4">
        <v>26</v>
      </c>
      <c r="AS696" s="4">
        <v>4</v>
      </c>
      <c r="AT696" s="4">
        <v>2007</v>
      </c>
      <c r="AU696" s="4">
        <v>26</v>
      </c>
      <c r="AV696" s="4">
        <v>4</v>
      </c>
      <c r="AW696" s="4">
        <v>2007</v>
      </c>
      <c r="AX696" t="str">
        <f t="shared" si="187"/>
        <v>No Delay</v>
      </c>
      <c r="AY696">
        <f t="shared" si="188"/>
        <v>0</v>
      </c>
    </row>
    <row r="697" spans="1:51" x14ac:dyDescent="0.2">
      <c r="A697" s="3">
        <v>86245</v>
      </c>
      <c r="B697" s="1" t="s">
        <v>175</v>
      </c>
      <c r="C697" s="1" t="s">
        <v>165</v>
      </c>
      <c r="D697" s="1" t="s">
        <v>130</v>
      </c>
      <c r="E697" s="1" t="s">
        <v>53</v>
      </c>
      <c r="F697" s="1" t="s">
        <v>53</v>
      </c>
      <c r="G697" s="13" t="s">
        <v>950</v>
      </c>
      <c r="H697" s="12">
        <v>40195</v>
      </c>
      <c r="I697" s="12" t="s">
        <v>836</v>
      </c>
      <c r="J697" s="12">
        <v>40142</v>
      </c>
      <c r="K697" s="4">
        <v>2035</v>
      </c>
      <c r="L697" s="1" t="s">
        <v>146</v>
      </c>
      <c r="M697" s="1" t="s">
        <v>132</v>
      </c>
      <c r="N697" s="1" t="s">
        <v>238</v>
      </c>
      <c r="O697" s="1" t="s">
        <v>93</v>
      </c>
      <c r="P697">
        <v>30</v>
      </c>
      <c r="Q697">
        <v>2150</v>
      </c>
      <c r="R697">
        <v>21500</v>
      </c>
      <c r="S697">
        <v>10</v>
      </c>
      <c r="T697">
        <v>0.33</v>
      </c>
      <c r="U697">
        <f t="shared" si="184"/>
        <v>21500</v>
      </c>
      <c r="V697">
        <f t="shared" si="185"/>
        <v>64500</v>
      </c>
      <c r="W697" s="1" t="s">
        <v>160</v>
      </c>
      <c r="X697" s="1" t="s">
        <v>1236</v>
      </c>
      <c r="Y697" s="1" t="s">
        <v>161</v>
      </c>
      <c r="Z697" s="3">
        <v>5149</v>
      </c>
      <c r="AA697" s="4">
        <f t="shared" si="189"/>
        <v>179</v>
      </c>
      <c r="AB697" s="4">
        <f t="shared" si="200"/>
        <v>2480.6979759999999</v>
      </c>
      <c r="AC697" s="4">
        <f t="shared" si="201"/>
        <v>179</v>
      </c>
      <c r="AD697" s="4">
        <f t="shared" si="194"/>
        <v>179</v>
      </c>
      <c r="AE697" s="4">
        <v>179</v>
      </c>
      <c r="AF697" s="4">
        <v>179</v>
      </c>
      <c r="AG697" s="4">
        <f t="shared" si="202"/>
        <v>179</v>
      </c>
      <c r="AI697" t="e">
        <f t="shared" si="186"/>
        <v>#N/A</v>
      </c>
      <c r="AJ697">
        <v>2196.29</v>
      </c>
      <c r="AK697" s="2">
        <v>2196.29</v>
      </c>
      <c r="AL697" s="2">
        <f t="shared" si="203"/>
        <v>2196.29</v>
      </c>
      <c r="AM697" s="4"/>
      <c r="AN697" t="e">
        <f>VLOOKUP([1]!Tabelle13[[#This Row],[Vlookup this ID for freight costs]],$AL$2:$AL$6811,2,FALSE)</f>
        <v>#REF!</v>
      </c>
      <c r="AP697">
        <v>42.14</v>
      </c>
      <c r="AQ697">
        <v>42.14</v>
      </c>
      <c r="AR697" s="4">
        <v>17</v>
      </c>
      <c r="AS697" s="4">
        <v>1</v>
      </c>
      <c r="AT697" s="4">
        <v>2010</v>
      </c>
      <c r="AU697" s="4">
        <v>25</v>
      </c>
      <c r="AV697" s="4">
        <v>11</v>
      </c>
      <c r="AW697" s="4">
        <v>2009</v>
      </c>
      <c r="AX697" t="str">
        <f t="shared" si="187"/>
        <v>No Delay</v>
      </c>
      <c r="AY697">
        <f t="shared" si="188"/>
        <v>0</v>
      </c>
    </row>
    <row r="698" spans="1:51" x14ac:dyDescent="0.2">
      <c r="A698" s="3">
        <v>83743</v>
      </c>
      <c r="B698" s="1" t="s">
        <v>215</v>
      </c>
      <c r="C698" s="1" t="s">
        <v>89</v>
      </c>
      <c r="D698" s="1" t="s">
        <v>130</v>
      </c>
      <c r="E698" s="1" t="s">
        <v>101</v>
      </c>
      <c r="F698" s="1" t="s">
        <v>101</v>
      </c>
      <c r="G698" s="13" t="s">
        <v>951</v>
      </c>
      <c r="H698" s="12">
        <v>41625</v>
      </c>
      <c r="I698" s="12" t="s">
        <v>696</v>
      </c>
      <c r="J698" s="12">
        <v>41659</v>
      </c>
      <c r="K698" s="4">
        <v>5202</v>
      </c>
      <c r="L698" s="1" t="s">
        <v>146</v>
      </c>
      <c r="M698" s="1" t="s">
        <v>132</v>
      </c>
      <c r="N698" s="1" t="s">
        <v>599</v>
      </c>
      <c r="O698" s="1" t="s">
        <v>93</v>
      </c>
      <c r="P698">
        <v>60</v>
      </c>
      <c r="Q698">
        <v>4200</v>
      </c>
      <c r="R698">
        <v>16338</v>
      </c>
      <c r="S698">
        <v>3.89</v>
      </c>
      <c r="T698">
        <v>0.06</v>
      </c>
      <c r="U698">
        <f t="shared" si="184"/>
        <v>16338</v>
      </c>
      <c r="V698">
        <f t="shared" si="185"/>
        <v>252000</v>
      </c>
      <c r="W698" s="1" t="s">
        <v>197</v>
      </c>
      <c r="X698" s="1" t="s">
        <v>1236</v>
      </c>
      <c r="Y698" s="1" t="s">
        <v>3082</v>
      </c>
      <c r="Z698" s="3">
        <v>11943</v>
      </c>
      <c r="AA698" s="4">
        <f t="shared" si="189"/>
        <v>180</v>
      </c>
      <c r="AB698" s="4">
        <f t="shared" si="200"/>
        <v>2705.6809659999999</v>
      </c>
      <c r="AC698" s="4">
        <f t="shared" si="201"/>
        <v>180</v>
      </c>
      <c r="AD698" s="4">
        <f t="shared" si="194"/>
        <v>471.25</v>
      </c>
      <c r="AE698" s="4">
        <v>180</v>
      </c>
      <c r="AF698" s="4">
        <v>180</v>
      </c>
      <c r="AG698" s="4">
        <f t="shared" si="202"/>
        <v>180</v>
      </c>
      <c r="AI698" t="e">
        <f t="shared" si="186"/>
        <v>#N/A</v>
      </c>
      <c r="AJ698">
        <v>1965.57</v>
      </c>
      <c r="AK698" s="2">
        <v>1965.57</v>
      </c>
      <c r="AL698" s="2">
        <f t="shared" si="203"/>
        <v>1965.57</v>
      </c>
      <c r="AM698" s="4"/>
      <c r="AN698" t="e">
        <f>VLOOKUP([1]!Tabelle13[[#This Row],[Vlookup this ID for freight costs]],$AL$2:$AL$6811,2,FALSE)</f>
        <v>#REF!</v>
      </c>
      <c r="AP698">
        <v>20.21</v>
      </c>
      <c r="AQ698">
        <v>20.21</v>
      </c>
      <c r="AR698" s="4">
        <v>17</v>
      </c>
      <c r="AS698" s="4">
        <v>12</v>
      </c>
      <c r="AT698" s="4">
        <v>2013</v>
      </c>
      <c r="AU698" s="4">
        <v>20</v>
      </c>
      <c r="AV698" s="4">
        <v>1</v>
      </c>
      <c r="AW698" s="4">
        <v>2014</v>
      </c>
      <c r="AX698" t="str">
        <f t="shared" si="187"/>
        <v>Delay</v>
      </c>
      <c r="AY698">
        <f t="shared" si="188"/>
        <v>34</v>
      </c>
    </row>
    <row r="699" spans="1:51" x14ac:dyDescent="0.2">
      <c r="A699" s="3">
        <v>10749</v>
      </c>
      <c r="B699" s="1" t="s">
        <v>586</v>
      </c>
      <c r="C699" s="1" t="s">
        <v>65</v>
      </c>
      <c r="D699" s="1" t="s">
        <v>130</v>
      </c>
      <c r="E699" s="1" t="s">
        <v>53</v>
      </c>
      <c r="F699" s="1" t="s">
        <v>53</v>
      </c>
      <c r="G699" s="13" t="s">
        <v>952</v>
      </c>
      <c r="H699" s="12">
        <v>39751</v>
      </c>
      <c r="I699" s="12" t="s">
        <v>952</v>
      </c>
      <c r="J699" s="12">
        <v>39751</v>
      </c>
      <c r="K699" s="4">
        <v>1137</v>
      </c>
      <c r="L699" s="1" t="s">
        <v>146</v>
      </c>
      <c r="M699" s="1" t="s">
        <v>132</v>
      </c>
      <c r="N699" s="1" t="s">
        <v>167</v>
      </c>
      <c r="O699" s="1" t="s">
        <v>93</v>
      </c>
      <c r="P699">
        <v>30</v>
      </c>
      <c r="Q699">
        <v>2003</v>
      </c>
      <c r="R699">
        <v>23475.16</v>
      </c>
      <c r="S699">
        <v>11.72</v>
      </c>
      <c r="T699">
        <v>0.39</v>
      </c>
      <c r="U699">
        <f t="shared" si="184"/>
        <v>23475.16</v>
      </c>
      <c r="V699">
        <f t="shared" si="185"/>
        <v>60090</v>
      </c>
      <c r="W699" s="1" t="s">
        <v>155</v>
      </c>
      <c r="X699" s="1" t="s">
        <v>1236</v>
      </c>
      <c r="Y699" s="1" t="s">
        <v>156</v>
      </c>
      <c r="Z699" s="3">
        <v>7726</v>
      </c>
      <c r="AA699" s="4">
        <f t="shared" si="189"/>
        <v>181</v>
      </c>
      <c r="AB699" s="4">
        <f t="shared" si="200"/>
        <v>2464.5650494000001</v>
      </c>
      <c r="AC699" s="4">
        <f t="shared" si="201"/>
        <v>181</v>
      </c>
      <c r="AD699" s="4">
        <f t="shared" si="194"/>
        <v>3250.8842717222224</v>
      </c>
      <c r="AE699" s="4">
        <v>181</v>
      </c>
      <c r="AF699" s="4">
        <v>181</v>
      </c>
      <c r="AG699" s="4">
        <f t="shared" si="202"/>
        <v>181</v>
      </c>
      <c r="AH699" s="4">
        <v>82480</v>
      </c>
      <c r="AI699">
        <f t="shared" si="186"/>
        <v>6889</v>
      </c>
      <c r="AJ699">
        <v>18617.93</v>
      </c>
      <c r="AK699" s="2">
        <v>18617.93</v>
      </c>
      <c r="AL699" s="2">
        <f t="shared" si="203"/>
        <v>18617.93</v>
      </c>
      <c r="AM699" s="4"/>
      <c r="AN699" t="e">
        <f>VLOOKUP([1]!Tabelle13[[#This Row],[Vlookup this ID for freight costs]],$AL$2:$AL$6811,2,FALSE)</f>
        <v>#REF!</v>
      </c>
      <c r="AP699">
        <v>46.01</v>
      </c>
      <c r="AQ699">
        <v>46.01</v>
      </c>
      <c r="AR699" s="4">
        <v>30</v>
      </c>
      <c r="AS699" s="4">
        <v>10</v>
      </c>
      <c r="AT699" s="4">
        <v>2008</v>
      </c>
      <c r="AU699" s="4">
        <v>30</v>
      </c>
      <c r="AV699" s="4">
        <v>10</v>
      </c>
      <c r="AW699" s="4">
        <v>2008</v>
      </c>
      <c r="AX699" t="str">
        <f t="shared" si="187"/>
        <v>No Delay</v>
      </c>
      <c r="AY699">
        <f t="shared" si="188"/>
        <v>0</v>
      </c>
    </row>
    <row r="700" spans="1:51" x14ac:dyDescent="0.2">
      <c r="A700" s="3">
        <v>85783</v>
      </c>
      <c r="B700" s="1" t="s">
        <v>50</v>
      </c>
      <c r="C700" s="1" t="s">
        <v>51</v>
      </c>
      <c r="D700" s="1" t="s">
        <v>130</v>
      </c>
      <c r="E700" s="1" t="s">
        <v>101</v>
      </c>
      <c r="F700" s="1" t="s">
        <v>101</v>
      </c>
      <c r="G700" s="13" t="s">
        <v>259</v>
      </c>
      <c r="H700" s="12">
        <v>40816</v>
      </c>
      <c r="I700" s="12" t="s">
        <v>953</v>
      </c>
      <c r="J700" s="12">
        <v>40801</v>
      </c>
      <c r="K700" s="4">
        <v>3446</v>
      </c>
      <c r="L700" s="1" t="s">
        <v>146</v>
      </c>
      <c r="M700" s="1" t="s">
        <v>132</v>
      </c>
      <c r="N700" s="1" t="s">
        <v>171</v>
      </c>
      <c r="O700" s="1" t="s">
        <v>93</v>
      </c>
      <c r="P700">
        <v>60</v>
      </c>
      <c r="Q700">
        <v>3357</v>
      </c>
      <c r="R700">
        <v>7821.81</v>
      </c>
      <c r="S700">
        <v>2.33</v>
      </c>
      <c r="T700">
        <v>0.04</v>
      </c>
      <c r="U700">
        <f t="shared" si="184"/>
        <v>7821.81</v>
      </c>
      <c r="V700">
        <f t="shared" si="185"/>
        <v>201420</v>
      </c>
      <c r="W700" s="1" t="s">
        <v>179</v>
      </c>
      <c r="X700" s="1" t="s">
        <v>1236</v>
      </c>
      <c r="Y700" s="1" t="s">
        <v>156</v>
      </c>
      <c r="Z700" s="3">
        <v>14703</v>
      </c>
      <c r="AA700" s="4">
        <f t="shared" si="189"/>
        <v>181</v>
      </c>
      <c r="AB700" s="4">
        <f t="shared" si="200"/>
        <v>2613.1635705999997</v>
      </c>
      <c r="AC700" s="4">
        <f t="shared" si="201"/>
        <v>181</v>
      </c>
      <c r="AD700" s="4">
        <f t="shared" si="194"/>
        <v>1245.695974</v>
      </c>
      <c r="AE700" s="4">
        <v>181</v>
      </c>
      <c r="AF700" s="4">
        <v>181</v>
      </c>
      <c r="AG700" s="4">
        <f t="shared" si="202"/>
        <v>181</v>
      </c>
      <c r="AI700" t="e">
        <f t="shared" si="186"/>
        <v>#N/A</v>
      </c>
      <c r="AJ700">
        <v>315.51</v>
      </c>
      <c r="AK700" s="2">
        <v>315.51</v>
      </c>
      <c r="AL700" s="2">
        <f t="shared" si="203"/>
        <v>315.51</v>
      </c>
      <c r="AM700" s="4"/>
      <c r="AN700" t="e">
        <f>VLOOKUP([1]!Tabelle13[[#This Row],[Vlookup this ID for freight costs]],$AL$2:$AL$6811,2,FALSE)</f>
        <v>#REF!</v>
      </c>
      <c r="AP700">
        <v>12.91</v>
      </c>
      <c r="AQ700">
        <v>12.91</v>
      </c>
      <c r="AR700" s="4">
        <v>30</v>
      </c>
      <c r="AS700" s="4">
        <v>9</v>
      </c>
      <c r="AT700" s="4">
        <v>2011</v>
      </c>
      <c r="AU700" s="4">
        <v>15</v>
      </c>
      <c r="AV700" s="4">
        <v>9</v>
      </c>
      <c r="AW700" s="4">
        <v>2011</v>
      </c>
      <c r="AX700" t="str">
        <f t="shared" si="187"/>
        <v>No Delay</v>
      </c>
      <c r="AY700">
        <f t="shared" si="188"/>
        <v>0</v>
      </c>
    </row>
    <row r="701" spans="1:51" x14ac:dyDescent="0.2">
      <c r="A701" s="3">
        <v>11277</v>
      </c>
      <c r="B701" s="1" t="s">
        <v>88</v>
      </c>
      <c r="C701" s="1" t="s">
        <v>89</v>
      </c>
      <c r="D701" s="1" t="s">
        <v>130</v>
      </c>
      <c r="E701" s="1" t="s">
        <v>53</v>
      </c>
      <c r="F701" s="1" t="s">
        <v>53</v>
      </c>
      <c r="G701" s="13" t="s">
        <v>954</v>
      </c>
      <c r="H701" s="12">
        <v>39773</v>
      </c>
      <c r="I701" s="12" t="s">
        <v>954</v>
      </c>
      <c r="J701" s="12">
        <v>39773</v>
      </c>
      <c r="K701" s="4">
        <v>1185</v>
      </c>
      <c r="L701" s="1" t="s">
        <v>146</v>
      </c>
      <c r="M701" s="1" t="s">
        <v>132</v>
      </c>
      <c r="N701" s="1" t="s">
        <v>167</v>
      </c>
      <c r="O701" s="1" t="s">
        <v>93</v>
      </c>
      <c r="P701">
        <v>30</v>
      </c>
      <c r="Q701">
        <v>2410</v>
      </c>
      <c r="R701">
        <v>28245.200000000001</v>
      </c>
      <c r="S701">
        <v>11.72</v>
      </c>
      <c r="T701">
        <v>0.39</v>
      </c>
      <c r="U701">
        <f t="shared" si="184"/>
        <v>28245.200000000001</v>
      </c>
      <c r="V701">
        <f t="shared" si="185"/>
        <v>72300</v>
      </c>
      <c r="W701" s="1" t="s">
        <v>160</v>
      </c>
      <c r="X701" s="1" t="s">
        <v>1236</v>
      </c>
      <c r="Y701" s="1" t="s">
        <v>161</v>
      </c>
      <c r="Z701" s="3">
        <v>8828</v>
      </c>
      <c r="AA701" s="4">
        <f t="shared" si="189"/>
        <v>182</v>
      </c>
      <c r="AB701" s="4">
        <f t="shared" si="200"/>
        <v>2509.2324039999999</v>
      </c>
      <c r="AC701" s="4">
        <f t="shared" si="201"/>
        <v>182</v>
      </c>
      <c r="AD701" s="4">
        <f t="shared" si="194"/>
        <v>1230.094953</v>
      </c>
      <c r="AE701" s="4">
        <v>182</v>
      </c>
      <c r="AF701" s="4">
        <v>182</v>
      </c>
      <c r="AG701" s="4">
        <f t="shared" si="202"/>
        <v>182</v>
      </c>
      <c r="AH701" s="4">
        <v>84791</v>
      </c>
      <c r="AI701">
        <f t="shared" si="186"/>
        <v>3988</v>
      </c>
      <c r="AJ701">
        <v>1409.26</v>
      </c>
      <c r="AK701" s="2">
        <v>1409.26</v>
      </c>
      <c r="AL701" s="2">
        <f t="shared" si="203"/>
        <v>1409.26</v>
      </c>
      <c r="AM701" s="4"/>
      <c r="AN701" t="e">
        <f>VLOOKUP([1]!Tabelle13[[#This Row],[Vlookup this ID for freight costs]],$AL$2:$AL$6811,2,FALSE)</f>
        <v>#REF!</v>
      </c>
      <c r="AP701">
        <v>55.36</v>
      </c>
      <c r="AQ701">
        <v>55.36</v>
      </c>
      <c r="AR701" s="4">
        <v>21</v>
      </c>
      <c r="AS701" s="4">
        <v>11</v>
      </c>
      <c r="AT701" s="4">
        <v>2008</v>
      </c>
      <c r="AU701" s="4">
        <v>21</v>
      </c>
      <c r="AV701" s="4">
        <v>11</v>
      </c>
      <c r="AW701" s="4">
        <v>2008</v>
      </c>
      <c r="AX701" t="str">
        <f t="shared" si="187"/>
        <v>No Delay</v>
      </c>
      <c r="AY701">
        <f t="shared" si="188"/>
        <v>0</v>
      </c>
    </row>
    <row r="702" spans="1:51" x14ac:dyDescent="0.2">
      <c r="A702" s="3">
        <v>12803</v>
      </c>
      <c r="B702" s="1" t="s">
        <v>72</v>
      </c>
      <c r="C702" s="1" t="s">
        <v>73</v>
      </c>
      <c r="D702" s="1" t="s">
        <v>130</v>
      </c>
      <c r="E702" s="1" t="s">
        <v>101</v>
      </c>
      <c r="F702" s="1" t="s">
        <v>101</v>
      </c>
      <c r="G702" s="13" t="s">
        <v>955</v>
      </c>
      <c r="H702" s="12">
        <v>39514</v>
      </c>
      <c r="I702" s="12" t="s">
        <v>955</v>
      </c>
      <c r="J702" s="12">
        <v>39514</v>
      </c>
      <c r="K702" s="4">
        <v>698</v>
      </c>
      <c r="L702" s="1" t="s">
        <v>146</v>
      </c>
      <c r="M702" s="1" t="s">
        <v>132</v>
      </c>
      <c r="N702" s="1" t="s">
        <v>178</v>
      </c>
      <c r="O702" s="1" t="s">
        <v>93</v>
      </c>
      <c r="P702">
        <v>60</v>
      </c>
      <c r="Q702">
        <v>3180</v>
      </c>
      <c r="R702">
        <v>25917</v>
      </c>
      <c r="S702">
        <v>8.15</v>
      </c>
      <c r="T702">
        <v>0.14000000000000001</v>
      </c>
      <c r="U702">
        <f t="shared" si="184"/>
        <v>25917</v>
      </c>
      <c r="V702">
        <f t="shared" si="185"/>
        <v>190800</v>
      </c>
      <c r="W702" s="1" t="s">
        <v>155</v>
      </c>
      <c r="X702" s="1" t="s">
        <v>1236</v>
      </c>
      <c r="Y702" s="1" t="s">
        <v>156</v>
      </c>
      <c r="Z702" s="3">
        <v>14969</v>
      </c>
      <c r="AA702" s="4">
        <f t="shared" si="189"/>
        <v>182</v>
      </c>
      <c r="AB702" s="4">
        <f t="shared" si="200"/>
        <v>2593.73821</v>
      </c>
      <c r="AC702" s="4">
        <f t="shared" si="201"/>
        <v>182</v>
      </c>
      <c r="AD702" s="4">
        <f t="shared" si="194"/>
        <v>727</v>
      </c>
      <c r="AE702" s="4">
        <v>182</v>
      </c>
      <c r="AF702" s="4">
        <v>182</v>
      </c>
      <c r="AG702" s="4">
        <f t="shared" si="202"/>
        <v>182</v>
      </c>
      <c r="AI702" t="e">
        <f t="shared" si="186"/>
        <v>#N/A</v>
      </c>
      <c r="AJ702">
        <v>1593.48</v>
      </c>
      <c r="AK702" s="2">
        <v>1593.48</v>
      </c>
      <c r="AL702" s="2">
        <f t="shared" si="203"/>
        <v>1593.48</v>
      </c>
      <c r="AM702" s="4"/>
      <c r="AN702" t="e">
        <f>VLOOKUP([1]!Tabelle13[[#This Row],[Vlookup this ID for freight costs]],$AL$2:$AL$6811,2,FALSE)</f>
        <v>#REF!</v>
      </c>
      <c r="AP702">
        <v>41.47</v>
      </c>
      <c r="AQ702">
        <v>41.47</v>
      </c>
      <c r="AR702" s="4">
        <v>7</v>
      </c>
      <c r="AS702" s="4">
        <v>4</v>
      </c>
      <c r="AT702" s="4">
        <v>2008</v>
      </c>
      <c r="AU702" s="4">
        <v>7</v>
      </c>
      <c r="AV702" s="4">
        <v>4</v>
      </c>
      <c r="AW702" s="4">
        <v>2008</v>
      </c>
      <c r="AX702" t="str">
        <f t="shared" si="187"/>
        <v>No Delay</v>
      </c>
      <c r="AY702">
        <f t="shared" si="188"/>
        <v>0</v>
      </c>
    </row>
    <row r="703" spans="1:51" x14ac:dyDescent="0.2">
      <c r="A703" s="3">
        <v>83433</v>
      </c>
      <c r="B703" s="1" t="s">
        <v>215</v>
      </c>
      <c r="C703" s="1" t="s">
        <v>89</v>
      </c>
      <c r="D703" s="1" t="s">
        <v>130</v>
      </c>
      <c r="E703" s="1" t="s">
        <v>53</v>
      </c>
      <c r="F703" s="1" t="s">
        <v>53</v>
      </c>
      <c r="G703" s="13" t="s">
        <v>456</v>
      </c>
      <c r="H703" s="12">
        <v>40332</v>
      </c>
      <c r="I703" s="12" t="s">
        <v>457</v>
      </c>
      <c r="J703" s="12">
        <v>40336</v>
      </c>
      <c r="K703" s="4">
        <v>2497</v>
      </c>
      <c r="L703" s="1" t="s">
        <v>146</v>
      </c>
      <c r="M703" s="1" t="s">
        <v>132</v>
      </c>
      <c r="N703" s="1" t="s">
        <v>302</v>
      </c>
      <c r="O703" s="1" t="s">
        <v>93</v>
      </c>
      <c r="P703">
        <v>30</v>
      </c>
      <c r="Q703">
        <v>2552</v>
      </c>
      <c r="R703">
        <v>19497.28</v>
      </c>
      <c r="S703">
        <v>7.64</v>
      </c>
      <c r="T703">
        <v>0.25</v>
      </c>
      <c r="U703">
        <f t="shared" si="184"/>
        <v>19497.28</v>
      </c>
      <c r="V703">
        <f t="shared" si="185"/>
        <v>76560</v>
      </c>
      <c r="W703" s="1" t="s">
        <v>204</v>
      </c>
      <c r="X703" s="1" t="s">
        <v>1236</v>
      </c>
      <c r="Y703" s="1" t="s">
        <v>205</v>
      </c>
      <c r="Z703" s="3">
        <v>8859</v>
      </c>
      <c r="AA703" s="4">
        <f t="shared" si="189"/>
        <v>182</v>
      </c>
      <c r="AB703" s="4">
        <f t="shared" si="200"/>
        <v>2524.8165915999998</v>
      </c>
      <c r="AC703" s="4">
        <f t="shared" si="201"/>
        <v>182</v>
      </c>
      <c r="AD703" s="4">
        <f t="shared" si="194"/>
        <v>598.75</v>
      </c>
      <c r="AE703" s="4">
        <v>182</v>
      </c>
      <c r="AF703" s="4">
        <v>182</v>
      </c>
      <c r="AG703" s="4">
        <f t="shared" si="202"/>
        <v>182</v>
      </c>
      <c r="AI703" t="e">
        <f t="shared" si="186"/>
        <v>#N/A</v>
      </c>
      <c r="AJ703">
        <v>3250.13</v>
      </c>
      <c r="AK703" s="2">
        <v>3250.13</v>
      </c>
      <c r="AL703" s="2">
        <f t="shared" si="203"/>
        <v>3250.13</v>
      </c>
      <c r="AM703" s="4"/>
      <c r="AN703" t="e">
        <f>VLOOKUP([1]!Tabelle13[[#This Row],[Vlookup this ID for freight costs]],$AL$2:$AL$6811,2,FALSE)</f>
        <v>#REF!</v>
      </c>
      <c r="AP703">
        <v>42.04</v>
      </c>
      <c r="AQ703">
        <v>42.04</v>
      </c>
      <c r="AR703" s="4">
        <v>3</v>
      </c>
      <c r="AS703" s="4">
        <v>6</v>
      </c>
      <c r="AT703" s="4">
        <v>2010</v>
      </c>
      <c r="AU703" s="4">
        <v>7</v>
      </c>
      <c r="AV703" s="4">
        <v>6</v>
      </c>
      <c r="AW703" s="4">
        <v>2010</v>
      </c>
      <c r="AX703" t="str">
        <f t="shared" si="187"/>
        <v>Delay</v>
      </c>
      <c r="AY703">
        <f t="shared" si="188"/>
        <v>4</v>
      </c>
    </row>
    <row r="704" spans="1:51" x14ac:dyDescent="0.2">
      <c r="A704" s="3">
        <v>84663</v>
      </c>
      <c r="B704" s="1" t="s">
        <v>50</v>
      </c>
      <c r="C704" s="1" t="s">
        <v>51</v>
      </c>
      <c r="D704" s="1" t="s">
        <v>130</v>
      </c>
      <c r="E704" s="1" t="s">
        <v>101</v>
      </c>
      <c r="F704" s="1" t="s">
        <v>101</v>
      </c>
      <c r="G704" s="13" t="s">
        <v>259</v>
      </c>
      <c r="H704" s="12">
        <v>40816</v>
      </c>
      <c r="I704" s="12" t="s">
        <v>953</v>
      </c>
      <c r="J704" s="12">
        <v>40801</v>
      </c>
      <c r="K704" s="4">
        <v>3445</v>
      </c>
      <c r="L704" s="1" t="s">
        <v>146</v>
      </c>
      <c r="M704" s="1" t="s">
        <v>132</v>
      </c>
      <c r="N704" s="1" t="s">
        <v>265</v>
      </c>
      <c r="O704" s="1" t="s">
        <v>93</v>
      </c>
      <c r="P704">
        <v>60</v>
      </c>
      <c r="Q704">
        <v>1890</v>
      </c>
      <c r="R704">
        <v>4876.2</v>
      </c>
      <c r="S704">
        <v>2.58</v>
      </c>
      <c r="T704">
        <v>0.04</v>
      </c>
      <c r="U704">
        <f t="shared" si="184"/>
        <v>4876.2</v>
      </c>
      <c r="V704">
        <f t="shared" si="185"/>
        <v>113400</v>
      </c>
      <c r="W704" s="1" t="s">
        <v>861</v>
      </c>
      <c r="X704" s="1" t="s">
        <v>1236</v>
      </c>
      <c r="Y704" s="1" t="s">
        <v>156</v>
      </c>
      <c r="Z704" s="3">
        <v>14703</v>
      </c>
      <c r="AA704" s="4">
        <f t="shared" si="189"/>
        <v>183</v>
      </c>
      <c r="AB704" s="4">
        <f t="shared" si="200"/>
        <v>2452.163548</v>
      </c>
      <c r="AC704" s="4">
        <f t="shared" si="201"/>
        <v>183</v>
      </c>
      <c r="AD704" s="4">
        <f t="shared" si="194"/>
        <v>1591.3333333333333</v>
      </c>
      <c r="AE704" s="4">
        <v>183</v>
      </c>
      <c r="AF704" s="4">
        <v>183</v>
      </c>
      <c r="AG704" s="4">
        <f t="shared" si="202"/>
        <v>183</v>
      </c>
      <c r="AI704" t="e">
        <f t="shared" si="186"/>
        <v>#N/A</v>
      </c>
      <c r="AJ704">
        <v>112.87</v>
      </c>
      <c r="AK704" s="2">
        <v>112.87</v>
      </c>
      <c r="AL704" s="2">
        <f t="shared" si="203"/>
        <v>112.87</v>
      </c>
      <c r="AM704" s="4"/>
      <c r="AN704" t="e">
        <f>VLOOKUP([1]!Tabelle13[[#This Row],[Vlookup this ID for freight costs]],$AL$2:$AL$6811,2,FALSE)</f>
        <v>#REF!</v>
      </c>
      <c r="AP704">
        <v>8.0500000000000007</v>
      </c>
      <c r="AQ704">
        <v>8.0500000000000007</v>
      </c>
      <c r="AR704" s="4">
        <v>30</v>
      </c>
      <c r="AS704" s="4">
        <v>9</v>
      </c>
      <c r="AT704" s="4">
        <v>2011</v>
      </c>
      <c r="AU704" s="4">
        <v>15</v>
      </c>
      <c r="AV704" s="4">
        <v>9</v>
      </c>
      <c r="AW704" s="4">
        <v>2011</v>
      </c>
      <c r="AX704" t="str">
        <f t="shared" si="187"/>
        <v>No Delay</v>
      </c>
      <c r="AY704">
        <f t="shared" si="188"/>
        <v>0</v>
      </c>
    </row>
    <row r="705" spans="1:51" x14ac:dyDescent="0.2">
      <c r="A705" s="3">
        <v>11869</v>
      </c>
      <c r="B705" s="1" t="s">
        <v>133</v>
      </c>
      <c r="C705" s="1" t="s">
        <v>51</v>
      </c>
      <c r="D705" s="1" t="s">
        <v>130</v>
      </c>
      <c r="E705" s="1" t="s">
        <v>53</v>
      </c>
      <c r="F705" s="1" t="s">
        <v>53</v>
      </c>
      <c r="G705" s="13" t="s">
        <v>245</v>
      </c>
      <c r="H705" s="12">
        <v>39538</v>
      </c>
      <c r="I705" s="12" t="s">
        <v>245</v>
      </c>
      <c r="J705" s="12">
        <v>39538</v>
      </c>
      <c r="K705" s="4">
        <v>730</v>
      </c>
      <c r="L705" s="1" t="s">
        <v>146</v>
      </c>
      <c r="M705" s="1" t="s">
        <v>132</v>
      </c>
      <c r="N705" s="1" t="s">
        <v>609</v>
      </c>
      <c r="O705" s="1" t="s">
        <v>425</v>
      </c>
      <c r="P705">
        <v>84</v>
      </c>
      <c r="Q705">
        <v>630</v>
      </c>
      <c r="R705">
        <v>6041.7</v>
      </c>
      <c r="S705">
        <v>9.59</v>
      </c>
      <c r="T705">
        <v>0.11</v>
      </c>
      <c r="U705">
        <f t="shared" si="184"/>
        <v>6041.7</v>
      </c>
      <c r="V705">
        <f t="shared" si="185"/>
        <v>52920</v>
      </c>
      <c r="W705" s="1" t="s">
        <v>552</v>
      </c>
      <c r="X705" s="1" t="s">
        <v>361</v>
      </c>
      <c r="Y705" s="1" t="s">
        <v>361</v>
      </c>
      <c r="Z705" s="3">
        <v>8559</v>
      </c>
      <c r="AA705" s="4">
        <f t="shared" si="189"/>
        <v>185</v>
      </c>
      <c r="AB705" s="4">
        <f t="shared" si="200"/>
        <v>2313.88132</v>
      </c>
      <c r="AC705" s="4">
        <f t="shared" si="201"/>
        <v>185</v>
      </c>
      <c r="AD705" s="4">
        <f t="shared" si="194"/>
        <v>3921</v>
      </c>
      <c r="AE705" s="4">
        <v>185</v>
      </c>
      <c r="AF705" s="4">
        <v>185</v>
      </c>
      <c r="AG705" s="4">
        <f t="shared" si="202"/>
        <v>185</v>
      </c>
      <c r="AH705" s="4">
        <v>82467</v>
      </c>
      <c r="AI705">
        <f t="shared" si="186"/>
        <v>21063</v>
      </c>
      <c r="AJ705">
        <v>1214.2</v>
      </c>
      <c r="AK705" s="2">
        <v>1214.2</v>
      </c>
      <c r="AL705" s="2">
        <f t="shared" si="203"/>
        <v>1214.2</v>
      </c>
      <c r="AM705" s="4"/>
      <c r="AN705" t="e">
        <f>VLOOKUP([1]!Tabelle13[[#This Row],[Vlookup this ID for freight costs]],$AL$2:$AL$6811,2,FALSE)</f>
        <v>#REF!</v>
      </c>
      <c r="AP705">
        <v>9.67</v>
      </c>
      <c r="AQ705">
        <v>9.67</v>
      </c>
      <c r="AR705" s="4">
        <v>31</v>
      </c>
      <c r="AS705" s="4">
        <v>3</v>
      </c>
      <c r="AT705" s="4">
        <v>2008</v>
      </c>
      <c r="AU705" s="4">
        <v>31</v>
      </c>
      <c r="AV705" s="4">
        <v>3</v>
      </c>
      <c r="AW705" s="4">
        <v>2008</v>
      </c>
      <c r="AX705" t="str">
        <f t="shared" si="187"/>
        <v>No Delay</v>
      </c>
      <c r="AY705">
        <f t="shared" si="188"/>
        <v>0</v>
      </c>
    </row>
    <row r="706" spans="1:51" x14ac:dyDescent="0.2">
      <c r="A706" s="3">
        <v>10892</v>
      </c>
      <c r="B706" s="1" t="s">
        <v>133</v>
      </c>
      <c r="C706" s="1" t="s">
        <v>51</v>
      </c>
      <c r="D706" s="1" t="s">
        <v>130</v>
      </c>
      <c r="E706" s="1" t="s">
        <v>53</v>
      </c>
      <c r="F706" s="1" t="s">
        <v>53</v>
      </c>
      <c r="G706" s="13" t="s">
        <v>956</v>
      </c>
      <c r="H706" s="12">
        <v>39408</v>
      </c>
      <c r="I706" s="12" t="s">
        <v>956</v>
      </c>
      <c r="J706" s="12">
        <v>39408</v>
      </c>
      <c r="K706" s="4">
        <v>487</v>
      </c>
      <c r="L706" s="1" t="s">
        <v>146</v>
      </c>
      <c r="M706" s="1" t="s">
        <v>132</v>
      </c>
      <c r="N706" s="1" t="s">
        <v>849</v>
      </c>
      <c r="O706" s="1" t="s">
        <v>850</v>
      </c>
      <c r="P706">
        <v>60</v>
      </c>
      <c r="Q706">
        <v>821</v>
      </c>
      <c r="R706">
        <v>57470</v>
      </c>
      <c r="S706">
        <v>70</v>
      </c>
      <c r="T706">
        <v>1.17</v>
      </c>
      <c r="U706">
        <f t="shared" ref="U706:U769" si="204">S706*Q706</f>
        <v>57470</v>
      </c>
      <c r="V706">
        <f t="shared" ref="V706:V769" si="205">Q706*P706</f>
        <v>49260</v>
      </c>
      <c r="W706" s="1" t="s">
        <v>851</v>
      </c>
      <c r="X706" s="1" t="s">
        <v>361</v>
      </c>
      <c r="Y706" s="1" t="s">
        <v>361</v>
      </c>
      <c r="Z706" s="3">
        <v>8559</v>
      </c>
      <c r="AA706" s="4">
        <f t="shared" si="189"/>
        <v>186</v>
      </c>
      <c r="AB706" s="4">
        <f t="shared" si="200"/>
        <v>2334.8431498</v>
      </c>
      <c r="AC706" s="4">
        <f t="shared" si="201"/>
        <v>186</v>
      </c>
      <c r="AD706" s="4">
        <f t="shared" si="194"/>
        <v>117.25</v>
      </c>
      <c r="AE706" s="4">
        <v>186</v>
      </c>
      <c r="AF706" s="4">
        <v>186</v>
      </c>
      <c r="AG706" s="4">
        <f t="shared" si="202"/>
        <v>186</v>
      </c>
      <c r="AH706" s="4">
        <v>82320</v>
      </c>
      <c r="AI706">
        <f t="shared" ref="AI706:AI769" si="206">INDEX($AE$2:$AE$6811,MATCH(AH706,$A$2:$A$6811,0))</f>
        <v>12791</v>
      </c>
      <c r="AJ706">
        <v>549.44000000000005</v>
      </c>
      <c r="AK706" s="2">
        <v>549.44000000000005</v>
      </c>
      <c r="AL706" s="2">
        <f t="shared" si="203"/>
        <v>549.44000000000005</v>
      </c>
      <c r="AM706" s="4"/>
      <c r="AN706" t="e">
        <f>VLOOKUP([1]!Tabelle13[[#This Row],[Vlookup this ID for freight costs]],$AL$2:$AL$6811,2,FALSE)</f>
        <v>#REF!</v>
      </c>
      <c r="AP706">
        <v>91.95</v>
      </c>
      <c r="AQ706">
        <v>91.95</v>
      </c>
      <c r="AR706" s="4">
        <v>22</v>
      </c>
      <c r="AS706" s="4">
        <v>11</v>
      </c>
      <c r="AT706" s="4">
        <v>2007</v>
      </c>
      <c r="AU706" s="4">
        <v>22</v>
      </c>
      <c r="AV706" s="4">
        <v>11</v>
      </c>
      <c r="AW706" s="4">
        <v>2007</v>
      </c>
      <c r="AX706" t="str">
        <f t="shared" ref="AX706:AX769" si="207">IF(DATE(AW706,AV706,AU706)&lt;=DATE(AT706,AS706,AR706),"No Delay","Delay")</f>
        <v>No Delay</v>
      </c>
      <c r="AY706">
        <f t="shared" ref="AY706:AY769" si="208">IF(_xlfn.DAYS(J706,H706)&gt;0, _xlfn.DAYS(J706,H706),0)</f>
        <v>0</v>
      </c>
    </row>
    <row r="707" spans="1:51" x14ac:dyDescent="0.2">
      <c r="A707" s="3">
        <v>11803</v>
      </c>
      <c r="B707" s="1" t="s">
        <v>88</v>
      </c>
      <c r="C707" s="1" t="s">
        <v>89</v>
      </c>
      <c r="D707" s="1" t="s">
        <v>130</v>
      </c>
      <c r="E707" s="1" t="s">
        <v>53</v>
      </c>
      <c r="F707" s="1" t="s">
        <v>53</v>
      </c>
      <c r="G707" s="13" t="s">
        <v>957</v>
      </c>
      <c r="H707" s="12">
        <v>39430</v>
      </c>
      <c r="I707" s="12" t="s">
        <v>957</v>
      </c>
      <c r="J707" s="12">
        <v>39430</v>
      </c>
      <c r="K707" s="4">
        <v>545</v>
      </c>
      <c r="L707" s="1" t="s">
        <v>146</v>
      </c>
      <c r="M707" s="1" t="s">
        <v>132</v>
      </c>
      <c r="N707" s="1" t="s">
        <v>224</v>
      </c>
      <c r="O707" s="1" t="s">
        <v>225</v>
      </c>
      <c r="P707">
        <v>30</v>
      </c>
      <c r="Q707">
        <v>2989</v>
      </c>
      <c r="R707">
        <v>50813</v>
      </c>
      <c r="S707">
        <v>17</v>
      </c>
      <c r="T707">
        <v>0.56999999999999995</v>
      </c>
      <c r="U707">
        <f t="shared" si="204"/>
        <v>50813</v>
      </c>
      <c r="V707">
        <f t="shared" si="205"/>
        <v>89670</v>
      </c>
      <c r="W707" s="1" t="s">
        <v>501</v>
      </c>
      <c r="X707" s="1" t="s">
        <v>112</v>
      </c>
      <c r="Y707" s="1" t="s">
        <v>112</v>
      </c>
      <c r="Z707" s="3">
        <v>5055</v>
      </c>
      <c r="AA707" s="4">
        <f t="shared" ref="AA707:AA770" si="209">AF707</f>
        <v>186</v>
      </c>
      <c r="AB707" s="4">
        <f t="shared" si="200"/>
        <v>2572.7763801999999</v>
      </c>
      <c r="AC707" s="4">
        <f t="shared" si="201"/>
        <v>186</v>
      </c>
      <c r="AD707" s="4">
        <f t="shared" si="194"/>
        <v>303.5</v>
      </c>
      <c r="AE707" s="4">
        <v>186</v>
      </c>
      <c r="AF707" s="4">
        <v>186</v>
      </c>
      <c r="AG707" s="4">
        <f t="shared" si="202"/>
        <v>186</v>
      </c>
      <c r="AH707" s="4">
        <v>82925</v>
      </c>
      <c r="AI707">
        <f t="shared" si="206"/>
        <v>6291</v>
      </c>
      <c r="AJ707">
        <v>2056.98</v>
      </c>
      <c r="AK707" s="2">
        <v>2056.98</v>
      </c>
      <c r="AL707" s="2">
        <f t="shared" si="203"/>
        <v>2056.98</v>
      </c>
      <c r="AM707" s="4"/>
      <c r="AN707" t="e">
        <f>VLOOKUP([1]!Tabelle13[[#This Row],[Vlookup this ID for freight costs]],$AL$2:$AL$6811,2,FALSE)</f>
        <v>#REF!</v>
      </c>
      <c r="AP707">
        <v>81.3</v>
      </c>
      <c r="AQ707">
        <v>81.3</v>
      </c>
      <c r="AR707" s="4">
        <v>14</v>
      </c>
      <c r="AS707" s="4">
        <v>12</v>
      </c>
      <c r="AT707" s="4">
        <v>2007</v>
      </c>
      <c r="AU707" s="4">
        <v>14</v>
      </c>
      <c r="AV707" s="4">
        <v>12</v>
      </c>
      <c r="AW707" s="4">
        <v>2007</v>
      </c>
      <c r="AX707" t="str">
        <f t="shared" si="207"/>
        <v>No Delay</v>
      </c>
      <c r="AY707">
        <f t="shared" si="208"/>
        <v>0</v>
      </c>
    </row>
    <row r="708" spans="1:51" x14ac:dyDescent="0.2">
      <c r="A708" s="3">
        <v>12594</v>
      </c>
      <c r="B708" s="1" t="s">
        <v>88</v>
      </c>
      <c r="C708" s="1" t="s">
        <v>89</v>
      </c>
      <c r="D708" s="1" t="s">
        <v>130</v>
      </c>
      <c r="E708" s="1" t="s">
        <v>53</v>
      </c>
      <c r="F708" s="1" t="s">
        <v>53</v>
      </c>
      <c r="G708" s="13" t="s">
        <v>958</v>
      </c>
      <c r="H708" s="12">
        <v>39994</v>
      </c>
      <c r="I708" s="12" t="s">
        <v>958</v>
      </c>
      <c r="J708" s="12">
        <v>39994</v>
      </c>
      <c r="K708" s="4">
        <v>1656</v>
      </c>
      <c r="L708" s="1" t="s">
        <v>146</v>
      </c>
      <c r="M708" s="1" t="s">
        <v>132</v>
      </c>
      <c r="N708" s="1" t="s">
        <v>147</v>
      </c>
      <c r="O708" s="1" t="s">
        <v>148</v>
      </c>
      <c r="P708">
        <v>30</v>
      </c>
      <c r="Q708">
        <v>2160</v>
      </c>
      <c r="R708">
        <v>56700</v>
      </c>
      <c r="S708">
        <v>26.25</v>
      </c>
      <c r="T708">
        <v>0.88</v>
      </c>
      <c r="U708">
        <f t="shared" si="204"/>
        <v>56700</v>
      </c>
      <c r="V708">
        <f t="shared" si="205"/>
        <v>64800</v>
      </c>
      <c r="W708" s="1" t="s">
        <v>149</v>
      </c>
      <c r="X708" s="1" t="s">
        <v>150</v>
      </c>
      <c r="Y708" s="1" t="s">
        <v>150</v>
      </c>
      <c r="Z708" s="3">
        <v>5253</v>
      </c>
      <c r="AA708" s="4">
        <f t="shared" si="209"/>
        <v>186</v>
      </c>
      <c r="AB708" s="4">
        <f t="shared" si="200"/>
        <v>2481.7954540000001</v>
      </c>
      <c r="AC708" s="4">
        <f t="shared" si="201"/>
        <v>186</v>
      </c>
      <c r="AD708" s="4">
        <f t="shared" si="194"/>
        <v>1736.974954</v>
      </c>
      <c r="AE708" s="4">
        <v>186</v>
      </c>
      <c r="AF708" s="4">
        <v>186</v>
      </c>
      <c r="AG708" s="4">
        <f t="shared" si="202"/>
        <v>186</v>
      </c>
      <c r="AI708" t="e">
        <f t="shared" si="206"/>
        <v>#N/A</v>
      </c>
      <c r="AJ708">
        <v>1660.07</v>
      </c>
      <c r="AK708" s="2">
        <v>1660.07</v>
      </c>
      <c r="AL708" s="2">
        <f t="shared" si="203"/>
        <v>1660.07</v>
      </c>
      <c r="AM708" s="4"/>
      <c r="AN708" t="e">
        <f>VLOOKUP([1]!Tabelle13[[#This Row],[Vlookup this ID for freight costs]],$AL$2:$AL$6811,2,FALSE)</f>
        <v>#REF!</v>
      </c>
      <c r="AP708">
        <v>111.13</v>
      </c>
      <c r="AQ708">
        <v>111.13</v>
      </c>
      <c r="AR708" s="4">
        <v>30</v>
      </c>
      <c r="AS708" s="4">
        <v>6</v>
      </c>
      <c r="AT708" s="4">
        <v>2009</v>
      </c>
      <c r="AU708" s="4">
        <v>30</v>
      </c>
      <c r="AV708" s="4">
        <v>6</v>
      </c>
      <c r="AW708" s="4">
        <v>2009</v>
      </c>
      <c r="AX708" t="str">
        <f t="shared" si="207"/>
        <v>No Delay</v>
      </c>
      <c r="AY708">
        <f t="shared" si="208"/>
        <v>0</v>
      </c>
    </row>
    <row r="709" spans="1:51" x14ac:dyDescent="0.2">
      <c r="A709" s="3">
        <v>11923</v>
      </c>
      <c r="B709" s="1" t="s">
        <v>88</v>
      </c>
      <c r="C709" s="1" t="s">
        <v>89</v>
      </c>
      <c r="D709" s="1" t="s">
        <v>130</v>
      </c>
      <c r="E709" s="1" t="s">
        <v>53</v>
      </c>
      <c r="F709" s="1" t="s">
        <v>53</v>
      </c>
      <c r="G709" s="13" t="s">
        <v>959</v>
      </c>
      <c r="H709" s="12">
        <v>39858</v>
      </c>
      <c r="I709" s="12" t="s">
        <v>959</v>
      </c>
      <c r="J709" s="12">
        <v>39858</v>
      </c>
      <c r="K709" s="4">
        <v>1355</v>
      </c>
      <c r="L709" s="1" t="s">
        <v>146</v>
      </c>
      <c r="M709" s="1" t="s">
        <v>132</v>
      </c>
      <c r="N709" s="1" t="s">
        <v>163</v>
      </c>
      <c r="O709" s="1" t="s">
        <v>93</v>
      </c>
      <c r="P709">
        <v>60</v>
      </c>
      <c r="Q709">
        <v>3000</v>
      </c>
      <c r="R709">
        <v>76740</v>
      </c>
      <c r="S709">
        <v>25.58</v>
      </c>
      <c r="T709">
        <v>0.43</v>
      </c>
      <c r="U709">
        <f t="shared" si="204"/>
        <v>76740</v>
      </c>
      <c r="V709">
        <f t="shared" si="205"/>
        <v>180000</v>
      </c>
      <c r="W709" s="1" t="s">
        <v>160</v>
      </c>
      <c r="X709" s="1" t="s">
        <v>1236</v>
      </c>
      <c r="Y709" s="1" t="s">
        <v>161</v>
      </c>
      <c r="Z709" s="3">
        <v>8828</v>
      </c>
      <c r="AA709" s="4">
        <f t="shared" si="209"/>
        <v>187</v>
      </c>
      <c r="AB709" s="4">
        <f t="shared" si="200"/>
        <v>2573.9836059999998</v>
      </c>
      <c r="AC709" s="4">
        <f t="shared" si="201"/>
        <v>187</v>
      </c>
      <c r="AD709" s="4">
        <f t="shared" si="194"/>
        <v>1134.1992506285715</v>
      </c>
      <c r="AE709" s="4">
        <v>187</v>
      </c>
      <c r="AF709" s="4">
        <v>187</v>
      </c>
      <c r="AG709" s="4">
        <f t="shared" si="202"/>
        <v>187</v>
      </c>
      <c r="AH709" s="4">
        <v>85310</v>
      </c>
      <c r="AI709">
        <f t="shared" si="206"/>
        <v>6242</v>
      </c>
      <c r="AJ709">
        <v>5110.42</v>
      </c>
      <c r="AK709" s="2">
        <v>5110.42</v>
      </c>
      <c r="AL709" s="2">
        <f t="shared" si="203"/>
        <v>5110.42</v>
      </c>
      <c r="AM709" s="4"/>
      <c r="AN709" t="e">
        <f>VLOOKUP([1]!Tabelle13[[#This Row],[Vlookup this ID for freight costs]],$AL$2:$AL$6811,2,FALSE)</f>
        <v>#REF!</v>
      </c>
      <c r="AP709">
        <v>150.41</v>
      </c>
      <c r="AQ709">
        <v>150.41</v>
      </c>
      <c r="AR709" s="4">
        <v>14</v>
      </c>
      <c r="AS709" s="4">
        <v>2</v>
      </c>
      <c r="AT709" s="4">
        <v>2009</v>
      </c>
      <c r="AU709" s="4">
        <v>14</v>
      </c>
      <c r="AV709" s="4">
        <v>2</v>
      </c>
      <c r="AW709" s="4">
        <v>2009</v>
      </c>
      <c r="AX709" t="str">
        <f t="shared" si="207"/>
        <v>No Delay</v>
      </c>
      <c r="AY709">
        <f t="shared" si="208"/>
        <v>0</v>
      </c>
    </row>
    <row r="710" spans="1:51" x14ac:dyDescent="0.2">
      <c r="A710" s="3">
        <v>84832</v>
      </c>
      <c r="B710" s="1" t="s">
        <v>215</v>
      </c>
      <c r="C710" s="1" t="s">
        <v>89</v>
      </c>
      <c r="D710" s="1" t="s">
        <v>130</v>
      </c>
      <c r="E710" s="1" t="s">
        <v>101</v>
      </c>
      <c r="F710" s="1" t="s">
        <v>101</v>
      </c>
      <c r="G710" s="13" t="s">
        <v>735</v>
      </c>
      <c r="H710" s="12">
        <v>41487</v>
      </c>
      <c r="I710" s="12" t="s">
        <v>904</v>
      </c>
      <c r="J710" s="12">
        <v>41478</v>
      </c>
      <c r="K710" s="4">
        <v>4812</v>
      </c>
      <c r="L710" s="1" t="s">
        <v>146</v>
      </c>
      <c r="M710" s="1" t="s">
        <v>132</v>
      </c>
      <c r="N710" s="1" t="s">
        <v>302</v>
      </c>
      <c r="O710" s="1" t="s">
        <v>93</v>
      </c>
      <c r="P710">
        <v>30</v>
      </c>
      <c r="Q710">
        <v>3000</v>
      </c>
      <c r="R710">
        <v>12120</v>
      </c>
      <c r="S710">
        <v>4.04</v>
      </c>
      <c r="T710">
        <v>0.13</v>
      </c>
      <c r="U710">
        <f t="shared" si="204"/>
        <v>12120</v>
      </c>
      <c r="V710">
        <f t="shared" si="205"/>
        <v>90000</v>
      </c>
      <c r="W710" s="1" t="s">
        <v>160</v>
      </c>
      <c r="X710" s="1" t="s">
        <v>1236</v>
      </c>
      <c r="Y710" s="1" t="s">
        <v>161</v>
      </c>
      <c r="Z710" s="3">
        <v>12573</v>
      </c>
      <c r="AA710" s="4">
        <f t="shared" si="209"/>
        <v>188</v>
      </c>
      <c r="AB710" s="4">
        <f t="shared" si="200"/>
        <v>2573.9836059999998</v>
      </c>
      <c r="AC710" s="4">
        <f t="shared" si="201"/>
        <v>188</v>
      </c>
      <c r="AD710" s="4">
        <f t="shared" si="194"/>
        <v>910.94131323809518</v>
      </c>
      <c r="AE710" s="4">
        <v>188</v>
      </c>
      <c r="AF710" s="4">
        <v>188</v>
      </c>
      <c r="AG710" s="4">
        <f t="shared" si="202"/>
        <v>188</v>
      </c>
      <c r="AI710" t="e">
        <f t="shared" si="206"/>
        <v>#N/A</v>
      </c>
      <c r="AJ710">
        <v>1478.35</v>
      </c>
      <c r="AK710" s="2">
        <v>1478.35</v>
      </c>
      <c r="AL710" s="2">
        <f t="shared" si="203"/>
        <v>1478.35</v>
      </c>
      <c r="AM710" s="4"/>
      <c r="AN710" t="e">
        <f>VLOOKUP([1]!Tabelle13[[#This Row],[Vlookup this ID for freight costs]],$AL$2:$AL$6811,2,FALSE)</f>
        <v>#REF!</v>
      </c>
      <c r="AP710">
        <v>14.99</v>
      </c>
      <c r="AQ710">
        <v>14.99</v>
      </c>
      <c r="AR710" s="4">
        <v>1</v>
      </c>
      <c r="AS710" s="4">
        <v>8</v>
      </c>
      <c r="AT710" s="4">
        <v>2013</v>
      </c>
      <c r="AU710" s="4">
        <v>23</v>
      </c>
      <c r="AV710" s="4">
        <v>7</v>
      </c>
      <c r="AW710" s="4">
        <v>2013</v>
      </c>
      <c r="AX710" t="str">
        <f t="shared" si="207"/>
        <v>No Delay</v>
      </c>
      <c r="AY710">
        <f t="shared" si="208"/>
        <v>0</v>
      </c>
    </row>
    <row r="711" spans="1:51" x14ac:dyDescent="0.2">
      <c r="A711" s="3">
        <v>85240</v>
      </c>
      <c r="B711" s="1" t="s">
        <v>151</v>
      </c>
      <c r="C711" s="1" t="s">
        <v>65</v>
      </c>
      <c r="D711" s="1" t="s">
        <v>130</v>
      </c>
      <c r="E711" s="1" t="s">
        <v>152</v>
      </c>
      <c r="F711" s="1" t="s">
        <v>152</v>
      </c>
      <c r="G711" s="13" t="s">
        <v>960</v>
      </c>
      <c r="H711" s="12">
        <v>41080</v>
      </c>
      <c r="I711" s="12" t="s">
        <v>961</v>
      </c>
      <c r="J711" s="12">
        <v>40955</v>
      </c>
      <c r="K711" s="4">
        <v>3749</v>
      </c>
      <c r="L711" s="1" t="s">
        <v>146</v>
      </c>
      <c r="M711" s="1" t="s">
        <v>132</v>
      </c>
      <c r="N711" s="1" t="s">
        <v>302</v>
      </c>
      <c r="O711" s="1" t="s">
        <v>93</v>
      </c>
      <c r="P711">
        <v>30</v>
      </c>
      <c r="Q711">
        <v>3000</v>
      </c>
      <c r="R711">
        <v>16500</v>
      </c>
      <c r="S711">
        <v>5.5</v>
      </c>
      <c r="T711">
        <v>0.18</v>
      </c>
      <c r="U711">
        <f t="shared" si="204"/>
        <v>16500</v>
      </c>
      <c r="V711">
        <f t="shared" si="205"/>
        <v>90000</v>
      </c>
      <c r="W711" s="1" t="s">
        <v>160</v>
      </c>
      <c r="X711" s="1" t="s">
        <v>1236</v>
      </c>
      <c r="Y711" s="1" t="s">
        <v>161</v>
      </c>
      <c r="Z711" s="3">
        <v>7348</v>
      </c>
      <c r="AA711" s="4">
        <f t="shared" si="209"/>
        <v>188</v>
      </c>
      <c r="AB711" s="4">
        <f t="shared" si="200"/>
        <v>2573.9836059999998</v>
      </c>
      <c r="AC711" s="4">
        <f t="shared" si="201"/>
        <v>188</v>
      </c>
      <c r="AD711" s="4">
        <f t="shared" si="194"/>
        <v>910.94131323809518</v>
      </c>
      <c r="AE711" s="4">
        <v>188</v>
      </c>
      <c r="AF711" s="4">
        <v>188</v>
      </c>
      <c r="AG711" s="4">
        <f t="shared" si="202"/>
        <v>188</v>
      </c>
      <c r="AI711" t="e">
        <f t="shared" si="206"/>
        <v>#N/A</v>
      </c>
      <c r="AJ711">
        <v>25231.96</v>
      </c>
      <c r="AK711" s="2">
        <v>25231.96</v>
      </c>
      <c r="AL711" s="2">
        <f t="shared" si="203"/>
        <v>25231.96</v>
      </c>
      <c r="AM711" s="4"/>
      <c r="AN711" t="e">
        <f>VLOOKUP([1]!Tabelle13[[#This Row],[Vlookup this ID for freight costs]],$AL$2:$AL$6811,2,FALSE)</f>
        <v>#REF!</v>
      </c>
      <c r="AP711">
        <v>23.13</v>
      </c>
      <c r="AQ711">
        <v>23.13</v>
      </c>
      <c r="AR711" s="4">
        <v>20</v>
      </c>
      <c r="AS711" s="4">
        <v>6</v>
      </c>
      <c r="AT711" s="4">
        <v>2012</v>
      </c>
      <c r="AU711" s="4">
        <v>16</v>
      </c>
      <c r="AV711" s="4">
        <v>2</v>
      </c>
      <c r="AW711" s="4">
        <v>2012</v>
      </c>
      <c r="AX711" t="str">
        <f t="shared" si="207"/>
        <v>No Delay</v>
      </c>
      <c r="AY711">
        <f t="shared" si="208"/>
        <v>0</v>
      </c>
    </row>
    <row r="712" spans="1:51" x14ac:dyDescent="0.2">
      <c r="A712" s="3">
        <v>85707</v>
      </c>
      <c r="B712" s="1" t="s">
        <v>215</v>
      </c>
      <c r="C712" s="1" t="s">
        <v>89</v>
      </c>
      <c r="D712" s="1" t="s">
        <v>130</v>
      </c>
      <c r="E712" s="1" t="s">
        <v>101</v>
      </c>
      <c r="F712" s="1" t="s">
        <v>101</v>
      </c>
      <c r="G712" s="13" t="s">
        <v>837</v>
      </c>
      <c r="H712" s="12">
        <v>40451</v>
      </c>
      <c r="I712" s="12" t="s">
        <v>962</v>
      </c>
      <c r="J712" s="12">
        <v>40446</v>
      </c>
      <c r="K712" s="4">
        <v>2774</v>
      </c>
      <c r="L712" s="1" t="s">
        <v>146</v>
      </c>
      <c r="M712" s="1" t="s">
        <v>132</v>
      </c>
      <c r="N712" s="1" t="s">
        <v>206</v>
      </c>
      <c r="O712" s="1" t="s">
        <v>93</v>
      </c>
      <c r="P712">
        <v>60</v>
      </c>
      <c r="Q712">
        <v>2376</v>
      </c>
      <c r="R712">
        <v>7793.28</v>
      </c>
      <c r="S712">
        <v>3.28</v>
      </c>
      <c r="T712">
        <v>0.05</v>
      </c>
      <c r="U712">
        <f t="shared" si="204"/>
        <v>7793.28</v>
      </c>
      <c r="V712">
        <f t="shared" si="205"/>
        <v>142560</v>
      </c>
      <c r="W712" s="1" t="s">
        <v>160</v>
      </c>
      <c r="X712" s="1" t="s">
        <v>1236</v>
      </c>
      <c r="Y712" s="1" t="s">
        <v>161</v>
      </c>
      <c r="Z712" s="3">
        <v>12573</v>
      </c>
      <c r="AA712" s="4">
        <f t="shared" si="209"/>
        <v>189</v>
      </c>
      <c r="AB712" s="4">
        <f t="shared" si="200"/>
        <v>2505.5009787999998</v>
      </c>
      <c r="AC712" s="4">
        <f t="shared" si="201"/>
        <v>189</v>
      </c>
      <c r="AD712" s="4">
        <f t="shared" si="194"/>
        <v>189</v>
      </c>
      <c r="AE712" s="4">
        <v>189</v>
      </c>
      <c r="AF712" s="4">
        <v>189</v>
      </c>
      <c r="AG712" s="4">
        <f t="shared" si="202"/>
        <v>189</v>
      </c>
      <c r="AI712" t="e">
        <f t="shared" si="206"/>
        <v>#N/A</v>
      </c>
      <c r="AJ712">
        <v>8953.2099999999991</v>
      </c>
      <c r="AK712" s="2">
        <v>8953.2099999999991</v>
      </c>
      <c r="AL712" s="2">
        <f t="shared" si="203"/>
        <v>8953.2099999999991</v>
      </c>
      <c r="AM712" s="4"/>
      <c r="AN712" t="e">
        <f>VLOOKUP([1]!Tabelle13[[#This Row],[Vlookup this ID for freight costs]],$AL$2:$AL$6811,2,FALSE)</f>
        <v>#REF!</v>
      </c>
      <c r="AP712">
        <v>16.8</v>
      </c>
      <c r="AQ712">
        <v>16.8</v>
      </c>
      <c r="AR712" s="4">
        <v>30</v>
      </c>
      <c r="AS712" s="4">
        <v>9</v>
      </c>
      <c r="AT712" s="4">
        <v>2010</v>
      </c>
      <c r="AU712" s="4">
        <v>25</v>
      </c>
      <c r="AV712" s="4">
        <v>9</v>
      </c>
      <c r="AW712" s="4">
        <v>2010</v>
      </c>
      <c r="AX712" t="str">
        <f t="shared" si="207"/>
        <v>No Delay</v>
      </c>
      <c r="AY712">
        <f t="shared" si="208"/>
        <v>0</v>
      </c>
    </row>
    <row r="713" spans="1:51" x14ac:dyDescent="0.2">
      <c r="A713" s="3">
        <v>11076</v>
      </c>
      <c r="B713" s="1" t="s">
        <v>133</v>
      </c>
      <c r="C713" s="1" t="s">
        <v>51</v>
      </c>
      <c r="D713" s="1" t="s">
        <v>130</v>
      </c>
      <c r="E713" s="1" t="s">
        <v>53</v>
      </c>
      <c r="F713" s="1" t="s">
        <v>53</v>
      </c>
      <c r="G713" s="13" t="s">
        <v>963</v>
      </c>
      <c r="H713" s="12">
        <v>40158</v>
      </c>
      <c r="I713" s="12" t="s">
        <v>963</v>
      </c>
      <c r="J713" s="12">
        <v>40158</v>
      </c>
      <c r="K713" s="4">
        <v>2083</v>
      </c>
      <c r="L713" s="1" t="s">
        <v>146</v>
      </c>
      <c r="M713" s="1" t="s">
        <v>132</v>
      </c>
      <c r="N713" s="1" t="s">
        <v>206</v>
      </c>
      <c r="O713" s="1" t="s">
        <v>93</v>
      </c>
      <c r="P713">
        <v>60</v>
      </c>
      <c r="Q713">
        <v>2510</v>
      </c>
      <c r="R713">
        <v>9789</v>
      </c>
      <c r="S713">
        <v>3.9</v>
      </c>
      <c r="T713">
        <v>0.06</v>
      </c>
      <c r="U713">
        <f t="shared" si="204"/>
        <v>9789</v>
      </c>
      <c r="V713">
        <f t="shared" si="205"/>
        <v>150600</v>
      </c>
      <c r="W713" s="1" t="s">
        <v>204</v>
      </c>
      <c r="X713" s="1" t="s">
        <v>1236</v>
      </c>
      <c r="Y713" s="1" t="s">
        <v>205</v>
      </c>
      <c r="Z713" s="3">
        <v>5782</v>
      </c>
      <c r="AA713" s="4">
        <f t="shared" si="209"/>
        <v>190</v>
      </c>
      <c r="AB713" s="4">
        <f t="shared" si="200"/>
        <v>2520.2071839999999</v>
      </c>
      <c r="AC713" s="4">
        <f t="shared" si="201"/>
        <v>190</v>
      </c>
      <c r="AD713" s="4">
        <f t="shared" si="194"/>
        <v>190</v>
      </c>
      <c r="AE713" s="4">
        <v>190</v>
      </c>
      <c r="AF713" s="4">
        <v>190</v>
      </c>
      <c r="AG713" s="4">
        <f t="shared" si="202"/>
        <v>190</v>
      </c>
      <c r="AH713" s="4">
        <v>82732</v>
      </c>
      <c r="AI713">
        <f t="shared" si="206"/>
        <v>28021</v>
      </c>
      <c r="AJ713">
        <v>1317.4</v>
      </c>
      <c r="AK713" s="2">
        <v>1317.4</v>
      </c>
      <c r="AL713" s="2">
        <f t="shared" si="203"/>
        <v>1317.4</v>
      </c>
      <c r="AM713" s="4"/>
      <c r="AN713" t="e">
        <f>VLOOKUP([1]!Tabelle13[[#This Row],[Vlookup this ID for freight costs]],$AL$2:$AL$6811,2,FALSE)</f>
        <v>#REF!</v>
      </c>
      <c r="AP713">
        <v>21.11</v>
      </c>
      <c r="AQ713">
        <v>21.11</v>
      </c>
      <c r="AR713" s="4">
        <v>11</v>
      </c>
      <c r="AS713" s="4">
        <v>12</v>
      </c>
      <c r="AT713" s="4">
        <v>2009</v>
      </c>
      <c r="AU713" s="4">
        <v>11</v>
      </c>
      <c r="AV713" s="4">
        <v>12</v>
      </c>
      <c r="AW713" s="4">
        <v>2009</v>
      </c>
      <c r="AX713" t="str">
        <f t="shared" si="207"/>
        <v>No Delay</v>
      </c>
      <c r="AY713">
        <f t="shared" si="208"/>
        <v>0</v>
      </c>
    </row>
    <row r="714" spans="1:51" x14ac:dyDescent="0.2">
      <c r="A714" s="3">
        <v>84178</v>
      </c>
      <c r="B714" s="1" t="s">
        <v>175</v>
      </c>
      <c r="C714" s="1" t="s">
        <v>165</v>
      </c>
      <c r="D714" s="1" t="s">
        <v>130</v>
      </c>
      <c r="E714" s="1" t="s">
        <v>101</v>
      </c>
      <c r="F714" s="1" t="s">
        <v>101</v>
      </c>
      <c r="G714" s="13" t="s">
        <v>964</v>
      </c>
      <c r="H714" s="12">
        <v>41157</v>
      </c>
      <c r="I714" s="12" t="s">
        <v>965</v>
      </c>
      <c r="J714" s="12">
        <v>41089</v>
      </c>
      <c r="K714" s="4">
        <v>4008</v>
      </c>
      <c r="L714" s="1" t="s">
        <v>146</v>
      </c>
      <c r="M714" s="1" t="s">
        <v>132</v>
      </c>
      <c r="N714" s="1" t="s">
        <v>265</v>
      </c>
      <c r="O714" s="1" t="s">
        <v>93</v>
      </c>
      <c r="P714">
        <v>60</v>
      </c>
      <c r="Q714">
        <v>3262</v>
      </c>
      <c r="R714">
        <v>8187.62</v>
      </c>
      <c r="S714">
        <v>2.5099999999999998</v>
      </c>
      <c r="T714">
        <v>0.04</v>
      </c>
      <c r="U714">
        <f t="shared" si="204"/>
        <v>8187.619999999999</v>
      </c>
      <c r="V714">
        <f t="shared" si="205"/>
        <v>195720</v>
      </c>
      <c r="W714" s="1" t="s">
        <v>197</v>
      </c>
      <c r="X714" s="1" t="s">
        <v>1236</v>
      </c>
      <c r="Y714" s="1" t="s">
        <v>3082</v>
      </c>
      <c r="Z714" s="3">
        <v>10265</v>
      </c>
      <c r="AA714" s="4">
        <f t="shared" si="209"/>
        <v>190</v>
      </c>
      <c r="AB714" s="4">
        <f t="shared" si="200"/>
        <v>2602.7375296</v>
      </c>
      <c r="AC714" s="4">
        <f t="shared" si="201"/>
        <v>190</v>
      </c>
      <c r="AD714" s="4">
        <f t="shared" si="194"/>
        <v>190</v>
      </c>
      <c r="AE714" s="4">
        <v>190</v>
      </c>
      <c r="AF714" s="4">
        <v>190</v>
      </c>
      <c r="AG714" s="4">
        <f t="shared" si="202"/>
        <v>190</v>
      </c>
      <c r="AI714" t="e">
        <f t="shared" si="206"/>
        <v>#N/A</v>
      </c>
      <c r="AJ714">
        <v>1095.22</v>
      </c>
      <c r="AK714" s="2">
        <v>1095.22</v>
      </c>
      <c r="AL714" s="2">
        <f t="shared" si="203"/>
        <v>1095.22</v>
      </c>
      <c r="AM714" s="4"/>
      <c r="AN714" t="e">
        <f>VLOOKUP([1]!Tabelle13[[#This Row],[Vlookup this ID for freight costs]],$AL$2:$AL$6811,2,FALSE)</f>
        <v>#REF!</v>
      </c>
      <c r="AP714">
        <v>11.48</v>
      </c>
      <c r="AQ714">
        <v>11.48</v>
      </c>
      <c r="AR714" s="4">
        <v>5</v>
      </c>
      <c r="AS714" s="4">
        <v>9</v>
      </c>
      <c r="AT714" s="4">
        <v>2012</v>
      </c>
      <c r="AU714" s="4">
        <v>29</v>
      </c>
      <c r="AV714" s="4">
        <v>6</v>
      </c>
      <c r="AW714" s="4">
        <v>2012</v>
      </c>
      <c r="AX714" t="str">
        <f t="shared" si="207"/>
        <v>No Delay</v>
      </c>
      <c r="AY714">
        <f t="shared" si="208"/>
        <v>0</v>
      </c>
    </row>
    <row r="715" spans="1:51" x14ac:dyDescent="0.2">
      <c r="A715" s="3">
        <v>11016</v>
      </c>
      <c r="B715" s="1" t="s">
        <v>144</v>
      </c>
      <c r="C715" s="1" t="s">
        <v>65</v>
      </c>
      <c r="D715" s="1" t="s">
        <v>130</v>
      </c>
      <c r="E715" s="1" t="s">
        <v>53</v>
      </c>
      <c r="F715" s="1" t="s">
        <v>53</v>
      </c>
      <c r="G715" s="13" t="s">
        <v>583</v>
      </c>
      <c r="H715" s="12">
        <v>39832</v>
      </c>
      <c r="I715" s="12" t="s">
        <v>583</v>
      </c>
      <c r="J715" s="12">
        <v>39832</v>
      </c>
      <c r="K715" s="4">
        <v>1296</v>
      </c>
      <c r="L715" s="1" t="s">
        <v>146</v>
      </c>
      <c r="M715" s="1" t="s">
        <v>132</v>
      </c>
      <c r="N715" s="1" t="s">
        <v>147</v>
      </c>
      <c r="O715" s="1" t="s">
        <v>148</v>
      </c>
      <c r="P715">
        <v>30</v>
      </c>
      <c r="Q715">
        <v>139</v>
      </c>
      <c r="R715">
        <v>3648.75</v>
      </c>
      <c r="S715">
        <v>26.25</v>
      </c>
      <c r="T715">
        <v>0.88</v>
      </c>
      <c r="U715">
        <f t="shared" si="204"/>
        <v>3648.75</v>
      </c>
      <c r="V715">
        <f t="shared" si="205"/>
        <v>4170</v>
      </c>
      <c r="W715" s="1" t="s">
        <v>149</v>
      </c>
      <c r="X715" s="1" t="s">
        <v>150</v>
      </c>
      <c r="Y715" s="1" t="s">
        <v>150</v>
      </c>
      <c r="Z715" s="3">
        <v>4785</v>
      </c>
      <c r="AA715" s="4">
        <f t="shared" si="209"/>
        <v>192</v>
      </c>
      <c r="AB715" s="4">
        <f t="shared" si="200"/>
        <v>2259.9951501999999</v>
      </c>
      <c r="AC715" s="4">
        <f t="shared" si="201"/>
        <v>192</v>
      </c>
      <c r="AD715" s="4">
        <f t="shared" si="194"/>
        <v>1823.2828231999999</v>
      </c>
      <c r="AE715" s="4">
        <v>192</v>
      </c>
      <c r="AF715" s="4">
        <v>192</v>
      </c>
      <c r="AG715" s="4">
        <f t="shared" si="202"/>
        <v>192</v>
      </c>
      <c r="AH715" s="4">
        <v>83136</v>
      </c>
      <c r="AI715">
        <f t="shared" si="206"/>
        <v>20226</v>
      </c>
      <c r="AJ715">
        <v>13538.35</v>
      </c>
      <c r="AK715" s="2">
        <v>13538.35</v>
      </c>
      <c r="AL715" s="2">
        <f t="shared" si="203"/>
        <v>13538.35</v>
      </c>
      <c r="AM715" s="4"/>
      <c r="AN715" t="e">
        <f>VLOOKUP([1]!Tabelle13[[#This Row],[Vlookup this ID for freight costs]],$AL$2:$AL$6811,2,FALSE)</f>
        <v>#REF!</v>
      </c>
      <c r="AP715">
        <v>7.15</v>
      </c>
      <c r="AQ715">
        <v>7.15</v>
      </c>
      <c r="AR715" s="4">
        <v>19</v>
      </c>
      <c r="AS715" s="4">
        <v>1</v>
      </c>
      <c r="AT715" s="4">
        <v>2009</v>
      </c>
      <c r="AU715" s="4">
        <v>19</v>
      </c>
      <c r="AV715" s="4">
        <v>1</v>
      </c>
      <c r="AW715" s="4">
        <v>2009</v>
      </c>
      <c r="AX715" t="str">
        <f t="shared" si="207"/>
        <v>No Delay</v>
      </c>
      <c r="AY715">
        <f t="shared" si="208"/>
        <v>0</v>
      </c>
    </row>
    <row r="716" spans="1:51" x14ac:dyDescent="0.2">
      <c r="A716" s="3">
        <v>11615</v>
      </c>
      <c r="B716" s="1" t="s">
        <v>144</v>
      </c>
      <c r="C716" s="1" t="s">
        <v>65</v>
      </c>
      <c r="D716" s="1" t="s">
        <v>130</v>
      </c>
      <c r="E716" s="1" t="s">
        <v>53</v>
      </c>
      <c r="F716" s="1" t="s">
        <v>53</v>
      </c>
      <c r="G716" s="13" t="s">
        <v>583</v>
      </c>
      <c r="H716" s="12">
        <v>39832</v>
      </c>
      <c r="I716" s="12" t="s">
        <v>583</v>
      </c>
      <c r="J716" s="12">
        <v>39832</v>
      </c>
      <c r="K716" s="4">
        <v>1298</v>
      </c>
      <c r="L716" s="1" t="s">
        <v>146</v>
      </c>
      <c r="M716" s="1" t="s">
        <v>132</v>
      </c>
      <c r="N716" s="1" t="s">
        <v>265</v>
      </c>
      <c r="O716" s="1" t="s">
        <v>93</v>
      </c>
      <c r="P716">
        <v>60</v>
      </c>
      <c r="Q716">
        <v>1923</v>
      </c>
      <c r="R716">
        <v>79035.3</v>
      </c>
      <c r="S716">
        <v>41.1</v>
      </c>
      <c r="T716">
        <v>0.68</v>
      </c>
      <c r="U716">
        <f t="shared" si="204"/>
        <v>79035.3</v>
      </c>
      <c r="V716">
        <f t="shared" si="205"/>
        <v>115380</v>
      </c>
      <c r="W716" s="1" t="s">
        <v>155</v>
      </c>
      <c r="X716" s="1" t="s">
        <v>1236</v>
      </c>
      <c r="Y716" s="1" t="s">
        <v>156</v>
      </c>
      <c r="Z716" s="3">
        <v>7726</v>
      </c>
      <c r="AA716" s="4">
        <f t="shared" si="209"/>
        <v>192</v>
      </c>
      <c r="AB716" s="4">
        <f t="shared" si="200"/>
        <v>2455.7852253999999</v>
      </c>
      <c r="AC716" s="4">
        <f t="shared" si="201"/>
        <v>192</v>
      </c>
      <c r="AD716" s="4">
        <f t="shared" si="194"/>
        <v>192</v>
      </c>
      <c r="AE716" s="3" t="s">
        <v>966</v>
      </c>
      <c r="AF716" s="3">
        <v>192</v>
      </c>
      <c r="AG716" s="4">
        <f>AI716</f>
        <v>192</v>
      </c>
      <c r="AH716" s="4">
        <v>11016</v>
      </c>
      <c r="AI716">
        <f t="shared" si="206"/>
        <v>192</v>
      </c>
      <c r="AJ716" t="s">
        <v>966</v>
      </c>
      <c r="AK716" s="2">
        <v>13538.35</v>
      </c>
      <c r="AL716" s="2">
        <f>AN716</f>
        <v>13538.35</v>
      </c>
      <c r="AM716" s="4">
        <v>11016</v>
      </c>
      <c r="AN716">
        <f>INDEX($AJ$2:$AJ$6811,MATCH(AM716,$A$2:$A$6811,0))</f>
        <v>13538.35</v>
      </c>
      <c r="AP716">
        <v>154.91</v>
      </c>
      <c r="AQ716">
        <v>154.91</v>
      </c>
      <c r="AR716" s="4">
        <v>19</v>
      </c>
      <c r="AS716" s="4">
        <v>1</v>
      </c>
      <c r="AT716" s="4">
        <v>2009</v>
      </c>
      <c r="AU716" s="4">
        <v>19</v>
      </c>
      <c r="AV716" s="4">
        <v>1</v>
      </c>
      <c r="AW716" s="4">
        <v>2009</v>
      </c>
      <c r="AX716" t="str">
        <f t="shared" si="207"/>
        <v>No Delay</v>
      </c>
      <c r="AY716">
        <f t="shared" si="208"/>
        <v>0</v>
      </c>
    </row>
    <row r="717" spans="1:51" x14ac:dyDescent="0.2">
      <c r="A717" s="3">
        <v>12761</v>
      </c>
      <c r="B717" s="1" t="s">
        <v>164</v>
      </c>
      <c r="C717" s="1" t="s">
        <v>165</v>
      </c>
      <c r="D717" s="1" t="s">
        <v>130</v>
      </c>
      <c r="E717" s="1"/>
      <c r="F717" s="1" t="s">
        <v>107</v>
      </c>
      <c r="G717" s="13" t="s">
        <v>967</v>
      </c>
      <c r="H717" s="12">
        <v>39518</v>
      </c>
      <c r="I717" s="12" t="s">
        <v>967</v>
      </c>
      <c r="J717" s="12">
        <v>39518</v>
      </c>
      <c r="K717" s="4">
        <v>704</v>
      </c>
      <c r="L717" s="1" t="s">
        <v>146</v>
      </c>
      <c r="M717" s="1" t="s">
        <v>132</v>
      </c>
      <c r="N717" s="1" t="s">
        <v>196</v>
      </c>
      <c r="O717" s="1" t="s">
        <v>93</v>
      </c>
      <c r="P717">
        <v>60</v>
      </c>
      <c r="Q717">
        <v>1860</v>
      </c>
      <c r="R717">
        <v>13764</v>
      </c>
      <c r="S717">
        <v>7.4</v>
      </c>
      <c r="T717">
        <v>0.12</v>
      </c>
      <c r="U717">
        <f t="shared" si="204"/>
        <v>13764</v>
      </c>
      <c r="V717">
        <f t="shared" si="205"/>
        <v>111600</v>
      </c>
      <c r="W717" s="1" t="s">
        <v>204</v>
      </c>
      <c r="X717" s="1" t="s">
        <v>1236</v>
      </c>
      <c r="Y717" s="1" t="s">
        <v>205</v>
      </c>
      <c r="Z717" s="3">
        <v>4988</v>
      </c>
      <c r="AA717" s="4">
        <f t="shared" si="209"/>
        <v>192</v>
      </c>
      <c r="AB717" s="4">
        <f t="shared" ref="AB717:AB742" si="210" xml:space="preserve"> 2244.740206  + 0.1097478*Q717</f>
        <v>2448.871114</v>
      </c>
      <c r="AC717" s="4">
        <f t="shared" ref="AC717:AC747" si="211">AF717</f>
        <v>192</v>
      </c>
      <c r="AD717" s="4">
        <f t="shared" si="194"/>
        <v>203</v>
      </c>
      <c r="AE717" s="4">
        <v>192</v>
      </c>
      <c r="AF717" s="4">
        <v>192</v>
      </c>
      <c r="AG717" s="4">
        <f t="shared" ref="AG717:AG724" si="212">AE717</f>
        <v>192</v>
      </c>
      <c r="AI717" t="e">
        <f t="shared" si="206"/>
        <v>#N/A</v>
      </c>
      <c r="AJ717">
        <v>1617.52</v>
      </c>
      <c r="AK717" s="2">
        <v>1617.52</v>
      </c>
      <c r="AL717" s="2">
        <f t="shared" ref="AL717:AL724" si="213">AJ717</f>
        <v>1617.52</v>
      </c>
      <c r="AM717" s="4"/>
      <c r="AN717" t="e">
        <f>VLOOKUP([1]!Tabelle13[[#This Row],[Vlookup this ID for freight costs]],$AL$2:$AL$6811,2,FALSE)</f>
        <v>#REF!</v>
      </c>
      <c r="AP717">
        <v>22.02</v>
      </c>
      <c r="AQ717">
        <v>22.02</v>
      </c>
      <c r="AR717" s="4">
        <v>11</v>
      </c>
      <c r="AS717" s="4">
        <v>4</v>
      </c>
      <c r="AT717" s="4">
        <v>2008</v>
      </c>
      <c r="AU717" s="4">
        <v>11</v>
      </c>
      <c r="AV717" s="4">
        <v>4</v>
      </c>
      <c r="AW717" s="4">
        <v>2008</v>
      </c>
      <c r="AX717" t="str">
        <f t="shared" si="207"/>
        <v>No Delay</v>
      </c>
      <c r="AY717">
        <f t="shared" si="208"/>
        <v>0</v>
      </c>
    </row>
    <row r="718" spans="1:51" x14ac:dyDescent="0.2">
      <c r="A718" s="3">
        <v>84876</v>
      </c>
      <c r="B718" s="1" t="s">
        <v>215</v>
      </c>
      <c r="C718" s="1" t="s">
        <v>89</v>
      </c>
      <c r="D718" s="1" t="s">
        <v>130</v>
      </c>
      <c r="E718" s="1" t="s">
        <v>53</v>
      </c>
      <c r="F718" s="1" t="s">
        <v>53</v>
      </c>
      <c r="G718" s="13" t="s">
        <v>617</v>
      </c>
      <c r="H718" s="12">
        <v>41670</v>
      </c>
      <c r="I718" s="12" t="s">
        <v>968</v>
      </c>
      <c r="J718" s="12">
        <v>41654</v>
      </c>
      <c r="K718" s="4">
        <v>5190</v>
      </c>
      <c r="L718" s="1" t="s">
        <v>146</v>
      </c>
      <c r="M718" s="1" t="s">
        <v>132</v>
      </c>
      <c r="N718" s="1" t="s">
        <v>599</v>
      </c>
      <c r="O718" s="1" t="s">
        <v>93</v>
      </c>
      <c r="P718">
        <v>60</v>
      </c>
      <c r="Q718">
        <v>2200</v>
      </c>
      <c r="R718">
        <v>8250</v>
      </c>
      <c r="S718">
        <v>3.75</v>
      </c>
      <c r="T718">
        <v>0.06</v>
      </c>
      <c r="U718">
        <f t="shared" si="204"/>
        <v>8250</v>
      </c>
      <c r="V718">
        <f t="shared" si="205"/>
        <v>132000</v>
      </c>
      <c r="W718" s="1" t="s">
        <v>204</v>
      </c>
      <c r="X718" s="1" t="s">
        <v>1236</v>
      </c>
      <c r="Y718" s="1" t="s">
        <v>205</v>
      </c>
      <c r="Z718" s="3">
        <v>8859</v>
      </c>
      <c r="AA718" s="4">
        <f t="shared" si="209"/>
        <v>192</v>
      </c>
      <c r="AB718" s="4">
        <f t="shared" si="210"/>
        <v>2486.1853660000002</v>
      </c>
      <c r="AC718" s="4">
        <f t="shared" si="211"/>
        <v>192</v>
      </c>
      <c r="AD718" s="4">
        <f t="shared" si="194"/>
        <v>2867.2888644</v>
      </c>
      <c r="AE718" s="4">
        <v>192</v>
      </c>
      <c r="AF718" s="4">
        <v>192</v>
      </c>
      <c r="AG718" s="4">
        <f t="shared" si="212"/>
        <v>192</v>
      </c>
      <c r="AI718" t="e">
        <f t="shared" si="206"/>
        <v>#N/A</v>
      </c>
      <c r="AJ718">
        <v>3649.76</v>
      </c>
      <c r="AK718" s="2">
        <v>3649.76</v>
      </c>
      <c r="AL718" s="2">
        <f t="shared" si="213"/>
        <v>3649.76</v>
      </c>
      <c r="AM718" s="4"/>
      <c r="AN718" t="e">
        <f>VLOOKUP([1]!Tabelle13[[#This Row],[Vlookup this ID for freight costs]],$AL$2:$AL$6811,2,FALSE)</f>
        <v>#REF!</v>
      </c>
      <c r="AP718">
        <v>10.210000000000001</v>
      </c>
      <c r="AQ718">
        <v>10.210000000000001</v>
      </c>
      <c r="AR718" s="4">
        <v>31</v>
      </c>
      <c r="AS718" s="4">
        <v>1</v>
      </c>
      <c r="AT718" s="4">
        <v>2014</v>
      </c>
      <c r="AU718" s="4">
        <v>15</v>
      </c>
      <c r="AV718" s="4">
        <v>1</v>
      </c>
      <c r="AW718" s="4">
        <v>2014</v>
      </c>
      <c r="AX718" t="str">
        <f t="shared" si="207"/>
        <v>No Delay</v>
      </c>
      <c r="AY718">
        <f t="shared" si="208"/>
        <v>0</v>
      </c>
    </row>
    <row r="719" spans="1:51" x14ac:dyDescent="0.2">
      <c r="A719" s="3">
        <v>12337</v>
      </c>
      <c r="B719" s="1" t="s">
        <v>133</v>
      </c>
      <c r="C719" s="1" t="s">
        <v>51</v>
      </c>
      <c r="D719" s="1" t="s">
        <v>130</v>
      </c>
      <c r="E719" s="1" t="s">
        <v>53</v>
      </c>
      <c r="F719" s="1" t="s">
        <v>53</v>
      </c>
      <c r="G719" s="13" t="s">
        <v>969</v>
      </c>
      <c r="H719" s="12">
        <v>39234</v>
      </c>
      <c r="I719" s="12" t="s">
        <v>969</v>
      </c>
      <c r="J719" s="12">
        <v>39234</v>
      </c>
      <c r="K719" s="4">
        <v>172</v>
      </c>
      <c r="L719" s="1" t="s">
        <v>146</v>
      </c>
      <c r="M719" s="1" t="s">
        <v>132</v>
      </c>
      <c r="N719" s="1" t="s">
        <v>970</v>
      </c>
      <c r="O719" s="1" t="s">
        <v>93</v>
      </c>
      <c r="P719">
        <v>240</v>
      </c>
      <c r="Q719">
        <v>650</v>
      </c>
      <c r="R719">
        <v>2567.5</v>
      </c>
      <c r="S719">
        <v>3.95</v>
      </c>
      <c r="T719">
        <v>0.02</v>
      </c>
      <c r="U719">
        <f t="shared" si="204"/>
        <v>2567.5</v>
      </c>
      <c r="V719">
        <f t="shared" si="205"/>
        <v>156000</v>
      </c>
      <c r="W719" s="1" t="s">
        <v>155</v>
      </c>
      <c r="X719" s="1" t="s">
        <v>1236</v>
      </c>
      <c r="Y719" s="1" t="s">
        <v>156</v>
      </c>
      <c r="Z719" s="3">
        <v>6318</v>
      </c>
      <c r="AA719" s="4">
        <f t="shared" si="209"/>
        <v>193</v>
      </c>
      <c r="AB719" s="4">
        <f t="shared" si="210"/>
        <v>2316.0762759999998</v>
      </c>
      <c r="AC719" s="4">
        <f t="shared" si="211"/>
        <v>193</v>
      </c>
      <c r="AD719" s="4">
        <f t="shared" si="194"/>
        <v>1739.5473286000001</v>
      </c>
      <c r="AE719" s="4">
        <v>193</v>
      </c>
      <c r="AF719" s="4">
        <v>193</v>
      </c>
      <c r="AG719" s="4">
        <f t="shared" si="212"/>
        <v>193</v>
      </c>
      <c r="AI719" t="e">
        <f t="shared" si="206"/>
        <v>#N/A</v>
      </c>
      <c r="AJ719">
        <v>478.51</v>
      </c>
      <c r="AK719" s="2">
        <v>478.51</v>
      </c>
      <c r="AL719" s="2">
        <f t="shared" si="213"/>
        <v>478.51</v>
      </c>
      <c r="AM719" s="4"/>
      <c r="AN719" t="e">
        <f>VLOOKUP([1]!Tabelle13[[#This Row],[Vlookup this ID for freight costs]],$AL$2:$AL$6811,2,FALSE)</f>
        <v>#REF!</v>
      </c>
      <c r="AP719">
        <v>0</v>
      </c>
      <c r="AR719" s="4">
        <v>1</v>
      </c>
      <c r="AS719" s="4">
        <v>6</v>
      </c>
      <c r="AT719" s="4">
        <v>2007</v>
      </c>
      <c r="AU719" s="4">
        <v>1</v>
      </c>
      <c r="AV719" s="4">
        <v>6</v>
      </c>
      <c r="AW719" s="4">
        <v>2007</v>
      </c>
      <c r="AX719" t="str">
        <f t="shared" si="207"/>
        <v>No Delay</v>
      </c>
      <c r="AY719">
        <f t="shared" si="208"/>
        <v>0</v>
      </c>
    </row>
    <row r="720" spans="1:51" x14ac:dyDescent="0.2">
      <c r="A720" s="3">
        <v>48623</v>
      </c>
      <c r="B720" s="1" t="s">
        <v>175</v>
      </c>
      <c r="C720" s="1" t="s">
        <v>165</v>
      </c>
      <c r="D720" s="1" t="s">
        <v>52</v>
      </c>
      <c r="E720" s="1" t="s">
        <v>53</v>
      </c>
      <c r="F720" s="1" t="s">
        <v>53</v>
      </c>
      <c r="G720" s="13" t="s">
        <v>931</v>
      </c>
      <c r="H720" s="12">
        <v>41173</v>
      </c>
      <c r="I720" s="12" t="s">
        <v>931</v>
      </c>
      <c r="J720" s="12">
        <v>41173</v>
      </c>
      <c r="K720" s="4">
        <v>4170</v>
      </c>
      <c r="L720" s="1" t="s">
        <v>146</v>
      </c>
      <c r="M720" s="1" t="s">
        <v>414</v>
      </c>
      <c r="N720" s="1" t="s">
        <v>415</v>
      </c>
      <c r="O720" s="1" t="s">
        <v>93</v>
      </c>
      <c r="P720">
        <v>30</v>
      </c>
      <c r="Q720">
        <v>1558</v>
      </c>
      <c r="R720">
        <v>35055</v>
      </c>
      <c r="S720">
        <v>22.5</v>
      </c>
      <c r="T720">
        <v>0.75</v>
      </c>
      <c r="U720">
        <f t="shared" si="204"/>
        <v>35055</v>
      </c>
      <c r="V720">
        <f t="shared" si="205"/>
        <v>46740</v>
      </c>
      <c r="W720" s="1" t="s">
        <v>160</v>
      </c>
      <c r="X720" s="1" t="s">
        <v>1236</v>
      </c>
      <c r="Y720" s="1" t="s">
        <v>161</v>
      </c>
      <c r="Z720" s="3">
        <v>5149</v>
      </c>
      <c r="AA720" s="4">
        <f t="shared" si="209"/>
        <v>195</v>
      </c>
      <c r="AB720" s="4">
        <f t="shared" si="210"/>
        <v>2415.7272784000002</v>
      </c>
      <c r="AC720" s="4">
        <f t="shared" si="211"/>
        <v>195</v>
      </c>
      <c r="AD720" s="4">
        <f t="shared" si="194"/>
        <v>144</v>
      </c>
      <c r="AE720" s="4">
        <v>195</v>
      </c>
      <c r="AF720" s="4">
        <v>195</v>
      </c>
      <c r="AG720" s="4">
        <f t="shared" si="212"/>
        <v>195</v>
      </c>
      <c r="AI720" t="e">
        <f t="shared" si="206"/>
        <v>#N/A</v>
      </c>
      <c r="AJ720">
        <v>3387.72</v>
      </c>
      <c r="AK720" s="2">
        <v>3387.72</v>
      </c>
      <c r="AL720" s="2">
        <f t="shared" si="213"/>
        <v>3387.72</v>
      </c>
      <c r="AM720" s="4"/>
      <c r="AN720" t="e">
        <f>VLOOKUP([1]!Tabelle13[[#This Row],[Vlookup this ID for freight costs]],$AL$2:$AL$6811,2,FALSE)</f>
        <v>#REF!</v>
      </c>
      <c r="AP720">
        <v>49.15</v>
      </c>
      <c r="AQ720">
        <v>49.15</v>
      </c>
      <c r="AR720" s="4">
        <v>21</v>
      </c>
      <c r="AS720" s="4">
        <v>9</v>
      </c>
      <c r="AT720" s="4">
        <v>2012</v>
      </c>
      <c r="AU720" s="4">
        <v>21</v>
      </c>
      <c r="AV720" s="4">
        <v>9</v>
      </c>
      <c r="AW720" s="4">
        <v>2012</v>
      </c>
      <c r="AX720" t="str">
        <f t="shared" si="207"/>
        <v>No Delay</v>
      </c>
      <c r="AY720">
        <f t="shared" si="208"/>
        <v>0</v>
      </c>
    </row>
    <row r="721" spans="1:51" x14ac:dyDescent="0.2">
      <c r="A721" s="3">
        <v>83279</v>
      </c>
      <c r="B721" s="1" t="s">
        <v>50</v>
      </c>
      <c r="C721" s="1" t="s">
        <v>51</v>
      </c>
      <c r="D721" s="1" t="s">
        <v>130</v>
      </c>
      <c r="E721" s="1" t="s">
        <v>101</v>
      </c>
      <c r="F721" s="1" t="s">
        <v>101</v>
      </c>
      <c r="G721" s="13" t="s">
        <v>406</v>
      </c>
      <c r="H721" s="12">
        <v>41943</v>
      </c>
      <c r="I721" s="12" t="s">
        <v>971</v>
      </c>
      <c r="J721" s="12">
        <v>41956</v>
      </c>
      <c r="K721" s="4">
        <v>6120</v>
      </c>
      <c r="L721" s="1" t="s">
        <v>146</v>
      </c>
      <c r="M721" s="1" t="s">
        <v>132</v>
      </c>
      <c r="N721" s="1" t="s">
        <v>280</v>
      </c>
      <c r="O721" s="1" t="s">
        <v>93</v>
      </c>
      <c r="P721">
        <v>30</v>
      </c>
      <c r="Q721">
        <v>1934</v>
      </c>
      <c r="R721">
        <v>26147.68</v>
      </c>
      <c r="S721">
        <v>13.52</v>
      </c>
      <c r="T721">
        <v>0.45</v>
      </c>
      <c r="U721">
        <f t="shared" si="204"/>
        <v>26147.68</v>
      </c>
      <c r="V721">
        <f t="shared" si="205"/>
        <v>58020</v>
      </c>
      <c r="W721" s="1" t="s">
        <v>281</v>
      </c>
      <c r="X721" s="1" t="s">
        <v>1236</v>
      </c>
      <c r="Y721" s="1" t="s">
        <v>161</v>
      </c>
      <c r="Z721" s="3">
        <v>14186</v>
      </c>
      <c r="AA721" s="4">
        <f t="shared" si="209"/>
        <v>195</v>
      </c>
      <c r="AB721" s="4">
        <f t="shared" si="210"/>
        <v>2456.9924511999998</v>
      </c>
      <c r="AC721" s="4">
        <f t="shared" si="211"/>
        <v>195</v>
      </c>
      <c r="AD721" s="4">
        <f t="shared" si="194"/>
        <v>195</v>
      </c>
      <c r="AE721" s="4">
        <v>195</v>
      </c>
      <c r="AF721" s="4">
        <v>195</v>
      </c>
      <c r="AG721" s="4">
        <f t="shared" si="212"/>
        <v>195</v>
      </c>
      <c r="AI721" t="e">
        <f t="shared" si="206"/>
        <v>#N/A</v>
      </c>
      <c r="AJ721">
        <v>63.07</v>
      </c>
      <c r="AK721" s="2">
        <v>63.07</v>
      </c>
      <c r="AL721" s="2">
        <f t="shared" si="213"/>
        <v>63.07</v>
      </c>
      <c r="AM721" s="4"/>
      <c r="AN721" t="e">
        <f>VLOOKUP([1]!Tabelle13[[#This Row],[Vlookup this ID for freight costs]],$AL$2:$AL$6811,2,FALSE)</f>
        <v>#REF!</v>
      </c>
      <c r="AP721">
        <v>26.88</v>
      </c>
      <c r="AQ721">
        <v>26.88</v>
      </c>
      <c r="AR721" s="4">
        <v>31</v>
      </c>
      <c r="AS721" s="4">
        <v>10</v>
      </c>
      <c r="AT721" s="4">
        <v>2014</v>
      </c>
      <c r="AU721" s="4">
        <v>13</v>
      </c>
      <c r="AV721" s="4">
        <v>11</v>
      </c>
      <c r="AW721" s="4">
        <v>2014</v>
      </c>
      <c r="AX721" t="str">
        <f t="shared" si="207"/>
        <v>Delay</v>
      </c>
      <c r="AY721">
        <f t="shared" si="208"/>
        <v>13</v>
      </c>
    </row>
    <row r="722" spans="1:51" x14ac:dyDescent="0.2">
      <c r="A722" s="3">
        <v>84074</v>
      </c>
      <c r="B722" s="1" t="s">
        <v>50</v>
      </c>
      <c r="C722" s="1" t="s">
        <v>51</v>
      </c>
      <c r="D722" s="1" t="s">
        <v>130</v>
      </c>
      <c r="E722" s="1" t="s">
        <v>101</v>
      </c>
      <c r="F722" s="1" t="s">
        <v>101</v>
      </c>
      <c r="G722" s="13" t="s">
        <v>322</v>
      </c>
      <c r="H722" s="12">
        <v>40694</v>
      </c>
      <c r="I722" s="12" t="s">
        <v>972</v>
      </c>
      <c r="J722" s="12">
        <v>40639</v>
      </c>
      <c r="K722" s="4">
        <v>3132</v>
      </c>
      <c r="L722" s="1" t="s">
        <v>146</v>
      </c>
      <c r="M722" s="1" t="s">
        <v>132</v>
      </c>
      <c r="N722" s="1" t="s">
        <v>171</v>
      </c>
      <c r="O722" s="1" t="s">
        <v>93</v>
      </c>
      <c r="P722">
        <v>60</v>
      </c>
      <c r="Q722">
        <v>4050</v>
      </c>
      <c r="R722">
        <v>9436.5</v>
      </c>
      <c r="S722">
        <v>2.33</v>
      </c>
      <c r="T722">
        <v>0.04</v>
      </c>
      <c r="U722">
        <f t="shared" si="204"/>
        <v>9436.5</v>
      </c>
      <c r="V722">
        <f t="shared" si="205"/>
        <v>243000</v>
      </c>
      <c r="W722" s="1" t="s">
        <v>155</v>
      </c>
      <c r="X722" s="1" t="s">
        <v>1236</v>
      </c>
      <c r="Y722" s="1" t="s">
        <v>156</v>
      </c>
      <c r="Z722" s="3">
        <v>14703</v>
      </c>
      <c r="AA722" s="4">
        <f t="shared" si="209"/>
        <v>195</v>
      </c>
      <c r="AB722" s="4">
        <f t="shared" si="210"/>
        <v>2689.2187960000001</v>
      </c>
      <c r="AC722" s="4">
        <f t="shared" si="211"/>
        <v>195</v>
      </c>
      <c r="AD722" s="4">
        <f t="shared" si="194"/>
        <v>2115.8100810000001</v>
      </c>
      <c r="AE722" s="4">
        <v>195</v>
      </c>
      <c r="AF722" s="4">
        <v>195</v>
      </c>
      <c r="AG722" s="4">
        <f t="shared" si="212"/>
        <v>195</v>
      </c>
      <c r="AI722" t="e">
        <f t="shared" si="206"/>
        <v>#N/A</v>
      </c>
      <c r="AJ722">
        <v>3495.81</v>
      </c>
      <c r="AK722" s="2">
        <v>3495.81</v>
      </c>
      <c r="AL722" s="2">
        <f t="shared" si="213"/>
        <v>3495.81</v>
      </c>
      <c r="AM722" s="4"/>
      <c r="AN722" t="e">
        <f>VLOOKUP([1]!Tabelle13[[#This Row],[Vlookup this ID for freight costs]],$AL$2:$AL$6811,2,FALSE)</f>
        <v>#REF!</v>
      </c>
      <c r="AP722">
        <v>15.57</v>
      </c>
      <c r="AQ722">
        <v>15.57</v>
      </c>
      <c r="AR722" s="4">
        <v>31</v>
      </c>
      <c r="AS722" s="4">
        <v>5</v>
      </c>
      <c r="AT722" s="4">
        <v>2011</v>
      </c>
      <c r="AU722" s="4">
        <v>6</v>
      </c>
      <c r="AV722" s="4">
        <v>4</v>
      </c>
      <c r="AW722" s="4">
        <v>2011</v>
      </c>
      <c r="AX722" t="str">
        <f t="shared" si="207"/>
        <v>No Delay</v>
      </c>
      <c r="AY722">
        <f t="shared" si="208"/>
        <v>0</v>
      </c>
    </row>
    <row r="723" spans="1:51" x14ac:dyDescent="0.2">
      <c r="A723" s="3">
        <v>85780</v>
      </c>
      <c r="B723" s="1" t="s">
        <v>175</v>
      </c>
      <c r="C723" s="1" t="s">
        <v>165</v>
      </c>
      <c r="D723" s="1" t="s">
        <v>130</v>
      </c>
      <c r="E723" s="1" t="s">
        <v>101</v>
      </c>
      <c r="F723" s="1" t="s">
        <v>101</v>
      </c>
      <c r="G723" s="13" t="s">
        <v>973</v>
      </c>
      <c r="H723" s="12">
        <v>40808</v>
      </c>
      <c r="I723" s="12" t="s">
        <v>974</v>
      </c>
      <c r="J723" s="12">
        <v>40781</v>
      </c>
      <c r="K723" s="4">
        <v>3381</v>
      </c>
      <c r="L723" s="1" t="s">
        <v>146</v>
      </c>
      <c r="M723" s="1" t="s">
        <v>132</v>
      </c>
      <c r="N723" s="1" t="s">
        <v>171</v>
      </c>
      <c r="O723" s="1" t="s">
        <v>93</v>
      </c>
      <c r="P723">
        <v>60</v>
      </c>
      <c r="Q723">
        <v>1946</v>
      </c>
      <c r="R723">
        <v>4534.18</v>
      </c>
      <c r="S723">
        <v>2.33</v>
      </c>
      <c r="T723">
        <v>0.04</v>
      </c>
      <c r="U723">
        <f t="shared" si="204"/>
        <v>4534.18</v>
      </c>
      <c r="V723">
        <f t="shared" si="205"/>
        <v>116760</v>
      </c>
      <c r="W723" s="1" t="s">
        <v>179</v>
      </c>
      <c r="X723" s="1" t="s">
        <v>1236</v>
      </c>
      <c r="Y723" s="1" t="s">
        <v>156</v>
      </c>
      <c r="Z723" s="3">
        <v>11413</v>
      </c>
      <c r="AA723" s="4">
        <f t="shared" si="209"/>
        <v>195</v>
      </c>
      <c r="AB723" s="4">
        <f t="shared" si="210"/>
        <v>2458.3094247999998</v>
      </c>
      <c r="AC723" s="4">
        <f t="shared" si="211"/>
        <v>195</v>
      </c>
      <c r="AD723" s="4">
        <f t="shared" si="194"/>
        <v>180</v>
      </c>
      <c r="AE723" s="4">
        <v>195</v>
      </c>
      <c r="AF723" s="4">
        <v>195</v>
      </c>
      <c r="AG723" s="4">
        <f t="shared" si="212"/>
        <v>195</v>
      </c>
      <c r="AI723" t="e">
        <f t="shared" si="206"/>
        <v>#N/A</v>
      </c>
      <c r="AJ723">
        <v>2070.6799999999998</v>
      </c>
      <c r="AK723" s="2">
        <v>2070.6799999999998</v>
      </c>
      <c r="AL723" s="2">
        <f t="shared" si="213"/>
        <v>2070.6799999999998</v>
      </c>
      <c r="AM723" s="4"/>
      <c r="AN723" t="e">
        <f>VLOOKUP([1]!Tabelle13[[#This Row],[Vlookup this ID for freight costs]],$AL$2:$AL$6811,2,FALSE)</f>
        <v>#REF!</v>
      </c>
      <c r="AP723">
        <v>7.48</v>
      </c>
      <c r="AQ723">
        <v>7.48</v>
      </c>
      <c r="AR723" s="4">
        <v>22</v>
      </c>
      <c r="AS723" s="4">
        <v>9</v>
      </c>
      <c r="AT723" s="4">
        <v>2011</v>
      </c>
      <c r="AU723" s="4">
        <v>26</v>
      </c>
      <c r="AV723" s="4">
        <v>8</v>
      </c>
      <c r="AW723" s="4">
        <v>2011</v>
      </c>
      <c r="AX723" t="str">
        <f t="shared" si="207"/>
        <v>No Delay</v>
      </c>
      <c r="AY723">
        <f t="shared" si="208"/>
        <v>0</v>
      </c>
    </row>
    <row r="724" spans="1:51" x14ac:dyDescent="0.2">
      <c r="A724" s="3">
        <v>85801</v>
      </c>
      <c r="B724" s="1" t="s">
        <v>975</v>
      </c>
      <c r="C724" s="1" t="s">
        <v>73</v>
      </c>
      <c r="D724" s="1" t="s">
        <v>130</v>
      </c>
      <c r="E724" s="1" t="s">
        <v>101</v>
      </c>
      <c r="F724" s="1" t="s">
        <v>101</v>
      </c>
      <c r="G724" s="13" t="s">
        <v>55</v>
      </c>
      <c r="H724" s="12">
        <v>40877</v>
      </c>
      <c r="I724" s="12" t="s">
        <v>976</v>
      </c>
      <c r="J724" s="12">
        <v>40868</v>
      </c>
      <c r="K724" s="4">
        <v>3584</v>
      </c>
      <c r="L724" s="1" t="s">
        <v>146</v>
      </c>
      <c r="M724" s="1" t="s">
        <v>132</v>
      </c>
      <c r="N724" s="1" t="s">
        <v>648</v>
      </c>
      <c r="O724" s="1" t="s">
        <v>93</v>
      </c>
      <c r="P724">
        <v>240</v>
      </c>
      <c r="Q724">
        <v>592</v>
      </c>
      <c r="R724">
        <v>8051.2</v>
      </c>
      <c r="S724">
        <v>13.6</v>
      </c>
      <c r="T724">
        <v>0.06</v>
      </c>
      <c r="U724">
        <f t="shared" si="204"/>
        <v>8051.2</v>
      </c>
      <c r="V724">
        <f t="shared" si="205"/>
        <v>142080</v>
      </c>
      <c r="W724" s="1" t="s">
        <v>204</v>
      </c>
      <c r="X724" s="1" t="s">
        <v>1236</v>
      </c>
      <c r="Y724" s="1" t="s">
        <v>205</v>
      </c>
      <c r="Z724" s="3">
        <v>15015</v>
      </c>
      <c r="AA724" s="4">
        <f t="shared" si="209"/>
        <v>195</v>
      </c>
      <c r="AB724" s="4">
        <f t="shared" si="210"/>
        <v>2309.7109036000002</v>
      </c>
      <c r="AC724" s="4">
        <f t="shared" si="211"/>
        <v>195</v>
      </c>
      <c r="AD724" s="4">
        <f t="shared" si="194"/>
        <v>2202.5</v>
      </c>
      <c r="AE724" s="4">
        <v>195</v>
      </c>
      <c r="AF724" s="4">
        <v>195</v>
      </c>
      <c r="AG724" s="4">
        <f t="shared" si="212"/>
        <v>195</v>
      </c>
      <c r="AI724" t="e">
        <f t="shared" si="206"/>
        <v>#N/A</v>
      </c>
      <c r="AJ724">
        <v>221.96</v>
      </c>
      <c r="AK724" s="2">
        <v>221.96</v>
      </c>
      <c r="AL724" s="2">
        <f t="shared" si="213"/>
        <v>221.96</v>
      </c>
      <c r="AM724" s="4"/>
      <c r="AN724" t="e">
        <f>VLOOKUP([1]!Tabelle13[[#This Row],[Vlookup this ID for freight costs]],$AL$2:$AL$6811,2,FALSE)</f>
        <v>#REF!</v>
      </c>
      <c r="AP724">
        <v>13.28</v>
      </c>
      <c r="AQ724">
        <v>13.28</v>
      </c>
      <c r="AR724" s="4">
        <v>30</v>
      </c>
      <c r="AS724" s="4">
        <v>11</v>
      </c>
      <c r="AT724" s="4">
        <v>2011</v>
      </c>
      <c r="AU724" s="4">
        <v>21</v>
      </c>
      <c r="AV724" s="4">
        <v>11</v>
      </c>
      <c r="AW724" s="4">
        <v>2011</v>
      </c>
      <c r="AX724" t="str">
        <f t="shared" si="207"/>
        <v>No Delay</v>
      </c>
      <c r="AY724">
        <f t="shared" si="208"/>
        <v>0</v>
      </c>
    </row>
    <row r="725" spans="1:51" x14ac:dyDescent="0.2">
      <c r="A725" s="3">
        <v>86400</v>
      </c>
      <c r="B725" s="1" t="s">
        <v>175</v>
      </c>
      <c r="C725" s="1" t="s">
        <v>165</v>
      </c>
      <c r="D725" s="1" t="s">
        <v>130</v>
      </c>
      <c r="E725" s="1" t="s">
        <v>101</v>
      </c>
      <c r="F725" s="1" t="s">
        <v>101</v>
      </c>
      <c r="G725" s="13" t="s">
        <v>973</v>
      </c>
      <c r="H725" s="12">
        <v>40808</v>
      </c>
      <c r="I725" s="12" t="s">
        <v>974</v>
      </c>
      <c r="J725" s="12">
        <v>40781</v>
      </c>
      <c r="K725" s="4">
        <v>3382</v>
      </c>
      <c r="L725" s="1" t="s">
        <v>146</v>
      </c>
      <c r="M725" s="1" t="s">
        <v>132</v>
      </c>
      <c r="N725" s="1" t="s">
        <v>178</v>
      </c>
      <c r="O725" s="1" t="s">
        <v>93</v>
      </c>
      <c r="P725">
        <v>60</v>
      </c>
      <c r="Q725">
        <v>1684</v>
      </c>
      <c r="R725">
        <v>11821.68</v>
      </c>
      <c r="S725">
        <v>7.02</v>
      </c>
      <c r="T725">
        <v>0.12</v>
      </c>
      <c r="U725">
        <f t="shared" si="204"/>
        <v>11821.679999999998</v>
      </c>
      <c r="V725">
        <f t="shared" si="205"/>
        <v>101040</v>
      </c>
      <c r="W725" s="1" t="s">
        <v>179</v>
      </c>
      <c r="X725" s="1" t="s">
        <v>1236</v>
      </c>
      <c r="Y725" s="1" t="s">
        <v>156</v>
      </c>
      <c r="Z725" s="3">
        <v>11413</v>
      </c>
      <c r="AA725" s="4">
        <f t="shared" si="209"/>
        <v>195</v>
      </c>
      <c r="AB725" s="4">
        <f t="shared" si="210"/>
        <v>2429.5555012</v>
      </c>
      <c r="AC725" s="4">
        <f t="shared" si="211"/>
        <v>195</v>
      </c>
      <c r="AD725" s="4">
        <f t="shared" si="194"/>
        <v>195</v>
      </c>
      <c r="AE725" s="3" t="s">
        <v>977</v>
      </c>
      <c r="AF725" s="3">
        <v>195</v>
      </c>
      <c r="AG725" s="4">
        <f>AI725</f>
        <v>195</v>
      </c>
      <c r="AH725" s="4">
        <v>85780</v>
      </c>
      <c r="AI725">
        <f t="shared" si="206"/>
        <v>195</v>
      </c>
      <c r="AJ725" t="s">
        <v>977</v>
      </c>
      <c r="AK725" s="2">
        <v>2070.6799999999998</v>
      </c>
      <c r="AL725" s="2">
        <f>AN725</f>
        <v>2070.6799999999998</v>
      </c>
      <c r="AM725" s="4">
        <v>85780</v>
      </c>
      <c r="AN725">
        <f>INDEX($AJ$2:$AJ$6811,MATCH(AM725,$A$2:$A$6811,0))</f>
        <v>2070.6799999999998</v>
      </c>
      <c r="AP725">
        <v>19.510000000000002</v>
      </c>
      <c r="AQ725">
        <v>19.510000000000002</v>
      </c>
      <c r="AR725" s="4">
        <v>22</v>
      </c>
      <c r="AS725" s="4">
        <v>9</v>
      </c>
      <c r="AT725" s="4">
        <v>2011</v>
      </c>
      <c r="AU725" s="4">
        <v>26</v>
      </c>
      <c r="AV725" s="4">
        <v>8</v>
      </c>
      <c r="AW725" s="4">
        <v>2011</v>
      </c>
      <c r="AX725" t="str">
        <f t="shared" si="207"/>
        <v>No Delay</v>
      </c>
      <c r="AY725">
        <f t="shared" si="208"/>
        <v>0</v>
      </c>
    </row>
    <row r="726" spans="1:51" x14ac:dyDescent="0.2">
      <c r="A726" s="3">
        <v>10693</v>
      </c>
      <c r="B726" s="1" t="s">
        <v>164</v>
      </c>
      <c r="C726" s="1" t="s">
        <v>165</v>
      </c>
      <c r="D726" s="1" t="s">
        <v>130</v>
      </c>
      <c r="E726" s="1" t="s">
        <v>53</v>
      </c>
      <c r="F726" s="1" t="s">
        <v>53</v>
      </c>
      <c r="G726" s="13" t="s">
        <v>978</v>
      </c>
      <c r="H726" s="12">
        <v>39526</v>
      </c>
      <c r="I726" s="12" t="s">
        <v>978</v>
      </c>
      <c r="J726" s="12">
        <v>39526</v>
      </c>
      <c r="K726" s="4">
        <v>712</v>
      </c>
      <c r="L726" s="1" t="s">
        <v>146</v>
      </c>
      <c r="M726" s="1" t="s">
        <v>132</v>
      </c>
      <c r="N726" s="1" t="s">
        <v>167</v>
      </c>
      <c r="O726" s="1" t="s">
        <v>93</v>
      </c>
      <c r="P726">
        <v>30</v>
      </c>
      <c r="Q726">
        <v>2060</v>
      </c>
      <c r="R726">
        <v>25585.200000000001</v>
      </c>
      <c r="S726">
        <v>12.42</v>
      </c>
      <c r="T726">
        <v>0.41</v>
      </c>
      <c r="U726">
        <f t="shared" si="204"/>
        <v>25585.200000000001</v>
      </c>
      <c r="V726">
        <f t="shared" si="205"/>
        <v>61800</v>
      </c>
      <c r="W726" s="1" t="s">
        <v>155</v>
      </c>
      <c r="X726" s="1" t="s">
        <v>1236</v>
      </c>
      <c r="Y726" s="1" t="s">
        <v>156</v>
      </c>
      <c r="Z726" s="3">
        <v>5457</v>
      </c>
      <c r="AA726" s="4">
        <f t="shared" si="209"/>
        <v>196</v>
      </c>
      <c r="AB726" s="4">
        <f t="shared" si="210"/>
        <v>2470.8206740000001</v>
      </c>
      <c r="AC726" s="4">
        <f t="shared" si="211"/>
        <v>196</v>
      </c>
      <c r="AD726" s="4">
        <f t="shared" si="194"/>
        <v>1534</v>
      </c>
      <c r="AE726" s="4">
        <v>196</v>
      </c>
      <c r="AF726" s="4">
        <v>196</v>
      </c>
      <c r="AG726" s="4">
        <f>AE726</f>
        <v>196</v>
      </c>
      <c r="AH726" s="4">
        <v>82846</v>
      </c>
      <c r="AI726">
        <f t="shared" si="206"/>
        <v>680</v>
      </c>
      <c r="AJ726">
        <v>1381.7</v>
      </c>
      <c r="AK726" s="2">
        <v>1381.7</v>
      </c>
      <c r="AL726" s="2">
        <f>AJ726</f>
        <v>1381.7</v>
      </c>
      <c r="AM726" s="4"/>
      <c r="AN726" t="e">
        <f>VLOOKUP([1]!Tabelle13[[#This Row],[Vlookup this ID for freight costs]],$AL$2:$AL$6811,2,FALSE)</f>
        <v>#REF!</v>
      </c>
      <c r="AP726">
        <v>40.94</v>
      </c>
      <c r="AQ726">
        <v>40.94</v>
      </c>
      <c r="AR726" s="4">
        <v>19</v>
      </c>
      <c r="AS726" s="4">
        <v>4</v>
      </c>
      <c r="AT726" s="4">
        <v>2008</v>
      </c>
      <c r="AU726" s="4">
        <v>19</v>
      </c>
      <c r="AV726" s="4">
        <v>4</v>
      </c>
      <c r="AW726" s="4">
        <v>2008</v>
      </c>
      <c r="AX726" t="str">
        <f t="shared" si="207"/>
        <v>No Delay</v>
      </c>
      <c r="AY726">
        <f t="shared" si="208"/>
        <v>0</v>
      </c>
    </row>
    <row r="727" spans="1:51" x14ac:dyDescent="0.2">
      <c r="A727" s="3">
        <v>11541</v>
      </c>
      <c r="B727" s="1" t="s">
        <v>164</v>
      </c>
      <c r="C727" s="1" t="s">
        <v>165</v>
      </c>
      <c r="D727" s="1" t="s">
        <v>130</v>
      </c>
      <c r="E727" s="1" t="s">
        <v>53</v>
      </c>
      <c r="F727" s="1" t="s">
        <v>53</v>
      </c>
      <c r="G727" s="13" t="s">
        <v>978</v>
      </c>
      <c r="H727" s="12">
        <v>39526</v>
      </c>
      <c r="I727" s="12" t="s">
        <v>978</v>
      </c>
      <c r="J727" s="12">
        <v>39526</v>
      </c>
      <c r="K727" s="4">
        <v>713</v>
      </c>
      <c r="L727" s="1" t="s">
        <v>146</v>
      </c>
      <c r="M727" s="1" t="s">
        <v>132</v>
      </c>
      <c r="N727" s="1" t="s">
        <v>612</v>
      </c>
      <c r="O727" s="1" t="s">
        <v>93</v>
      </c>
      <c r="P727">
        <v>30</v>
      </c>
      <c r="Q727">
        <v>300</v>
      </c>
      <c r="R727">
        <v>600</v>
      </c>
      <c r="S727">
        <v>2</v>
      </c>
      <c r="T727">
        <v>7.0000000000000007E-2</v>
      </c>
      <c r="U727">
        <f t="shared" si="204"/>
        <v>600</v>
      </c>
      <c r="V727">
        <f t="shared" si="205"/>
        <v>9000</v>
      </c>
      <c r="W727" s="1" t="s">
        <v>204</v>
      </c>
      <c r="X727" s="1" t="s">
        <v>1236</v>
      </c>
      <c r="Y727" s="1" t="s">
        <v>205</v>
      </c>
      <c r="Z727" s="3">
        <v>4988</v>
      </c>
      <c r="AA727" s="4">
        <f t="shared" si="209"/>
        <v>196</v>
      </c>
      <c r="AB727" s="4">
        <f t="shared" si="210"/>
        <v>2277.664546</v>
      </c>
      <c r="AC727" s="4">
        <f t="shared" si="211"/>
        <v>196</v>
      </c>
      <c r="AD727" s="4">
        <f t="shared" ref="AD727:AD790" si="214">AVERAGEIFS($AA$2:$AA$6811,$L$2:$L$6811,L727,$V$2:$V$6811,"&gt;="&amp;(V727-100), $V$2:$V$6811,"&lt;="&amp;(V727+100),$AA$2:$AA$6811,"&gt;"&amp;1)</f>
        <v>1974.1006043333332</v>
      </c>
      <c r="AE727" s="3" t="s">
        <v>979</v>
      </c>
      <c r="AF727" s="3">
        <v>196</v>
      </c>
      <c r="AG727" s="4">
        <f>AI727</f>
        <v>196</v>
      </c>
      <c r="AH727" s="4">
        <v>10693</v>
      </c>
      <c r="AI727">
        <f t="shared" si="206"/>
        <v>196</v>
      </c>
      <c r="AJ727" t="s">
        <v>979</v>
      </c>
      <c r="AK727" s="2">
        <v>1381.7</v>
      </c>
      <c r="AL727" s="2">
        <f>AN727</f>
        <v>1381.7</v>
      </c>
      <c r="AM727" s="4">
        <v>10693</v>
      </c>
      <c r="AN727">
        <f>INDEX($AJ$2:$AJ$6811,MATCH(AM727,$A$2:$A$6811,0))</f>
        <v>1381.7</v>
      </c>
      <c r="AP727">
        <v>0.96</v>
      </c>
      <c r="AQ727">
        <v>0.96</v>
      </c>
      <c r="AR727" s="4">
        <v>19</v>
      </c>
      <c r="AS727" s="4">
        <v>4</v>
      </c>
      <c r="AT727" s="4">
        <v>2008</v>
      </c>
      <c r="AU727" s="4">
        <v>19</v>
      </c>
      <c r="AV727" s="4">
        <v>4</v>
      </c>
      <c r="AW727" s="4">
        <v>2008</v>
      </c>
      <c r="AX727" t="str">
        <f t="shared" si="207"/>
        <v>No Delay</v>
      </c>
      <c r="AY727">
        <f t="shared" si="208"/>
        <v>0</v>
      </c>
    </row>
    <row r="728" spans="1:51" x14ac:dyDescent="0.2">
      <c r="A728" s="3">
        <v>10906</v>
      </c>
      <c r="B728" s="1" t="s">
        <v>164</v>
      </c>
      <c r="C728" s="1" t="s">
        <v>165</v>
      </c>
      <c r="D728" s="1" t="s">
        <v>130</v>
      </c>
      <c r="E728" s="1" t="s">
        <v>53</v>
      </c>
      <c r="F728" s="1" t="s">
        <v>53</v>
      </c>
      <c r="G728" s="13" t="s">
        <v>980</v>
      </c>
      <c r="H728" s="12">
        <v>39426</v>
      </c>
      <c r="I728" s="12" t="s">
        <v>980</v>
      </c>
      <c r="J728" s="12">
        <v>39426</v>
      </c>
      <c r="K728" s="4">
        <v>537</v>
      </c>
      <c r="L728" s="1" t="s">
        <v>146</v>
      </c>
      <c r="M728" s="1" t="s">
        <v>132</v>
      </c>
      <c r="N728" s="1" t="s">
        <v>154</v>
      </c>
      <c r="O728" s="1" t="s">
        <v>93</v>
      </c>
      <c r="P728">
        <v>60</v>
      </c>
      <c r="Q728">
        <v>1650</v>
      </c>
      <c r="R728">
        <v>22275</v>
      </c>
      <c r="S728">
        <v>13.5</v>
      </c>
      <c r="T728">
        <v>0.22</v>
      </c>
      <c r="U728">
        <f t="shared" si="204"/>
        <v>22275</v>
      </c>
      <c r="V728">
        <f t="shared" si="205"/>
        <v>99000</v>
      </c>
      <c r="W728" s="1" t="s">
        <v>155</v>
      </c>
      <c r="X728" s="1" t="s">
        <v>1236</v>
      </c>
      <c r="Y728" s="1" t="s">
        <v>156</v>
      </c>
      <c r="Z728" s="3">
        <v>5457</v>
      </c>
      <c r="AA728" s="4">
        <f t="shared" si="209"/>
        <v>197</v>
      </c>
      <c r="AB728" s="4">
        <f t="shared" si="210"/>
        <v>2425.8240759999999</v>
      </c>
      <c r="AC728" s="4">
        <f t="shared" si="211"/>
        <v>197</v>
      </c>
      <c r="AD728" s="4">
        <f t="shared" si="214"/>
        <v>434.33333333333331</v>
      </c>
      <c r="AE728" s="4">
        <v>197</v>
      </c>
      <c r="AF728" s="4">
        <v>197</v>
      </c>
      <c r="AG728" s="4">
        <f>AE728</f>
        <v>197</v>
      </c>
      <c r="AH728" s="4">
        <v>82350</v>
      </c>
      <c r="AI728">
        <f t="shared" si="206"/>
        <v>6587</v>
      </c>
      <c r="AJ728">
        <v>1637</v>
      </c>
      <c r="AK728" s="2">
        <v>1637</v>
      </c>
      <c r="AL728" s="2">
        <f>AJ728</f>
        <v>1637</v>
      </c>
      <c r="AM728" s="4"/>
      <c r="AN728" t="e">
        <f>VLOOKUP([1]!Tabelle13[[#This Row],[Vlookup this ID for freight costs]],$AL$2:$AL$6811,2,FALSE)</f>
        <v>#REF!</v>
      </c>
      <c r="AP728">
        <v>35.64</v>
      </c>
      <c r="AQ728">
        <v>35.64</v>
      </c>
      <c r="AR728" s="4">
        <v>10</v>
      </c>
      <c r="AS728" s="4">
        <v>12</v>
      </c>
      <c r="AT728" s="4">
        <v>2007</v>
      </c>
      <c r="AU728" s="4">
        <v>10</v>
      </c>
      <c r="AV728" s="4">
        <v>12</v>
      </c>
      <c r="AW728" s="4">
        <v>2007</v>
      </c>
      <c r="AX728" t="str">
        <f t="shared" si="207"/>
        <v>No Delay</v>
      </c>
      <c r="AY728">
        <f t="shared" si="208"/>
        <v>0</v>
      </c>
    </row>
    <row r="729" spans="1:51" x14ac:dyDescent="0.2">
      <c r="A729" s="3">
        <v>84120</v>
      </c>
      <c r="B729" s="1" t="s">
        <v>215</v>
      </c>
      <c r="C729" s="1" t="s">
        <v>89</v>
      </c>
      <c r="D729" s="1" t="s">
        <v>130</v>
      </c>
      <c r="E729" s="1" t="s">
        <v>101</v>
      </c>
      <c r="F729" s="1" t="s">
        <v>101</v>
      </c>
      <c r="G729" s="13" t="s">
        <v>981</v>
      </c>
      <c r="H729" s="12">
        <v>40900</v>
      </c>
      <c r="I729" s="12" t="s">
        <v>930</v>
      </c>
      <c r="J729" s="12">
        <v>40866</v>
      </c>
      <c r="K729" s="4">
        <v>3576</v>
      </c>
      <c r="L729" s="1" t="s">
        <v>146</v>
      </c>
      <c r="M729" s="1" t="s">
        <v>132</v>
      </c>
      <c r="N729" s="1" t="s">
        <v>302</v>
      </c>
      <c r="O729" s="1" t="s">
        <v>93</v>
      </c>
      <c r="P729">
        <v>30</v>
      </c>
      <c r="Q729">
        <v>3520</v>
      </c>
      <c r="R729">
        <v>22598.400000000001</v>
      </c>
      <c r="S729">
        <v>6.42</v>
      </c>
      <c r="T729">
        <v>0.21</v>
      </c>
      <c r="U729">
        <f t="shared" si="204"/>
        <v>22598.400000000001</v>
      </c>
      <c r="V729">
        <f t="shared" si="205"/>
        <v>105600</v>
      </c>
      <c r="W729" s="1" t="s">
        <v>160</v>
      </c>
      <c r="X729" s="1" t="s">
        <v>1236</v>
      </c>
      <c r="Y729" s="1" t="s">
        <v>161</v>
      </c>
      <c r="Z729" s="3">
        <v>12573</v>
      </c>
      <c r="AA729" s="4">
        <f t="shared" si="209"/>
        <v>197</v>
      </c>
      <c r="AB729" s="4">
        <f t="shared" si="210"/>
        <v>2631.0524620000001</v>
      </c>
      <c r="AC729" s="4">
        <f t="shared" si="211"/>
        <v>197</v>
      </c>
      <c r="AD729" s="4">
        <f t="shared" si="214"/>
        <v>897.01554199999998</v>
      </c>
      <c r="AE729" s="4">
        <v>197</v>
      </c>
      <c r="AF729" s="4">
        <v>197</v>
      </c>
      <c r="AG729" s="4">
        <f>AE729</f>
        <v>197</v>
      </c>
      <c r="AI729" t="e">
        <f t="shared" si="206"/>
        <v>#N/A</v>
      </c>
      <c r="AJ729">
        <v>3296.34</v>
      </c>
      <c r="AK729" s="2">
        <v>3296.34</v>
      </c>
      <c r="AL729" s="2">
        <f>AJ729</f>
        <v>3296.34</v>
      </c>
      <c r="AM729" s="4"/>
      <c r="AN729" t="e">
        <f>VLOOKUP([1]!Tabelle13[[#This Row],[Vlookup this ID for freight costs]],$AL$2:$AL$6811,2,FALSE)</f>
        <v>#REF!</v>
      </c>
      <c r="AP729">
        <v>37.29</v>
      </c>
      <c r="AQ729">
        <v>37.29</v>
      </c>
      <c r="AR729" s="4">
        <v>23</v>
      </c>
      <c r="AS729" s="4">
        <v>12</v>
      </c>
      <c r="AT729" s="4">
        <v>2011</v>
      </c>
      <c r="AU729" s="4">
        <v>19</v>
      </c>
      <c r="AV729" s="4">
        <v>11</v>
      </c>
      <c r="AW729" s="4">
        <v>2011</v>
      </c>
      <c r="AX729" t="str">
        <f t="shared" si="207"/>
        <v>No Delay</v>
      </c>
      <c r="AY729">
        <f t="shared" si="208"/>
        <v>0</v>
      </c>
    </row>
    <row r="730" spans="1:51" x14ac:dyDescent="0.2">
      <c r="A730" s="3">
        <v>12322</v>
      </c>
      <c r="B730" s="1" t="s">
        <v>350</v>
      </c>
      <c r="C730" s="1" t="s">
        <v>65</v>
      </c>
      <c r="D730" s="1" t="s">
        <v>130</v>
      </c>
      <c r="E730" s="1" t="s">
        <v>152</v>
      </c>
      <c r="F730" s="1" t="s">
        <v>152</v>
      </c>
      <c r="G730" s="13" t="s">
        <v>409</v>
      </c>
      <c r="H730" s="12">
        <v>40106</v>
      </c>
      <c r="I730" s="12" t="s">
        <v>409</v>
      </c>
      <c r="J730" s="12">
        <v>40106</v>
      </c>
      <c r="K730" s="4">
        <v>1925</v>
      </c>
      <c r="L730" s="1" t="s">
        <v>146</v>
      </c>
      <c r="M730" s="1" t="s">
        <v>132</v>
      </c>
      <c r="N730" s="1" t="s">
        <v>154</v>
      </c>
      <c r="O730" s="1" t="s">
        <v>93</v>
      </c>
      <c r="P730">
        <v>60</v>
      </c>
      <c r="Q730">
        <v>1756</v>
      </c>
      <c r="R730">
        <v>20018.400000000001</v>
      </c>
      <c r="S730">
        <v>11.4</v>
      </c>
      <c r="T730">
        <v>0.19</v>
      </c>
      <c r="U730">
        <f t="shared" si="204"/>
        <v>20018.400000000001</v>
      </c>
      <c r="V730">
        <f t="shared" si="205"/>
        <v>105360</v>
      </c>
      <c r="W730" s="1" t="s">
        <v>155</v>
      </c>
      <c r="X730" s="1" t="s">
        <v>1236</v>
      </c>
      <c r="Y730" s="1" t="s">
        <v>156</v>
      </c>
      <c r="Z730" s="3">
        <v>7726</v>
      </c>
      <c r="AA730" s="4">
        <f t="shared" si="209"/>
        <v>198</v>
      </c>
      <c r="AB730" s="4">
        <f t="shared" si="210"/>
        <v>2437.4573427999999</v>
      </c>
      <c r="AC730" s="4">
        <f t="shared" si="211"/>
        <v>198</v>
      </c>
      <c r="AD730" s="4">
        <f t="shared" si="214"/>
        <v>198</v>
      </c>
      <c r="AE730" s="4">
        <v>198</v>
      </c>
      <c r="AF730" s="4">
        <v>198</v>
      </c>
      <c r="AG730" s="4">
        <f>AE730</f>
        <v>198</v>
      </c>
      <c r="AI730" t="e">
        <f t="shared" si="206"/>
        <v>#N/A</v>
      </c>
      <c r="AJ730">
        <v>9341.49</v>
      </c>
      <c r="AK730" s="2">
        <v>9341.49</v>
      </c>
      <c r="AL730" s="2">
        <f>AJ730</f>
        <v>9341.49</v>
      </c>
      <c r="AM730" s="4"/>
      <c r="AN730" t="e">
        <f>VLOOKUP([1]!Tabelle13[[#This Row],[Vlookup this ID for freight costs]],$AL$2:$AL$6811,2,FALSE)</f>
        <v>#REF!</v>
      </c>
      <c r="AP730">
        <v>39.24</v>
      </c>
      <c r="AQ730">
        <v>39.24</v>
      </c>
      <c r="AR730" s="4">
        <v>20</v>
      </c>
      <c r="AS730" s="4">
        <v>10</v>
      </c>
      <c r="AT730" s="4">
        <v>2009</v>
      </c>
      <c r="AU730" s="4">
        <v>20</v>
      </c>
      <c r="AV730" s="4">
        <v>10</v>
      </c>
      <c r="AW730" s="4">
        <v>2009</v>
      </c>
      <c r="AX730" t="str">
        <f t="shared" si="207"/>
        <v>No Delay</v>
      </c>
      <c r="AY730">
        <f t="shared" si="208"/>
        <v>0</v>
      </c>
    </row>
    <row r="731" spans="1:51" x14ac:dyDescent="0.2">
      <c r="A731" s="3">
        <v>10968</v>
      </c>
      <c r="B731" s="1" t="s">
        <v>144</v>
      </c>
      <c r="C731" s="1" t="s">
        <v>65</v>
      </c>
      <c r="D731" s="1" t="s">
        <v>130</v>
      </c>
      <c r="E731" s="1" t="s">
        <v>53</v>
      </c>
      <c r="F731" s="1" t="s">
        <v>53</v>
      </c>
      <c r="G731" s="13" t="s">
        <v>917</v>
      </c>
      <c r="H731" s="12">
        <v>39559</v>
      </c>
      <c r="I731" s="12" t="s">
        <v>917</v>
      </c>
      <c r="J731" s="12">
        <v>39559</v>
      </c>
      <c r="K731" s="4">
        <v>777</v>
      </c>
      <c r="L731" s="1" t="s">
        <v>146</v>
      </c>
      <c r="M731" s="1" t="s">
        <v>132</v>
      </c>
      <c r="N731" s="1" t="s">
        <v>275</v>
      </c>
      <c r="O731" s="1" t="s">
        <v>93</v>
      </c>
      <c r="P731">
        <v>60</v>
      </c>
      <c r="Q731">
        <v>760</v>
      </c>
      <c r="R731">
        <v>7182</v>
      </c>
      <c r="S731">
        <v>9.4499999999999993</v>
      </c>
      <c r="T731">
        <v>0.16</v>
      </c>
      <c r="U731">
        <f t="shared" si="204"/>
        <v>7181.9999999999991</v>
      </c>
      <c r="V731">
        <f t="shared" si="205"/>
        <v>45600</v>
      </c>
      <c r="W731" s="1" t="s">
        <v>155</v>
      </c>
      <c r="X731" s="1" t="s">
        <v>1236</v>
      </c>
      <c r="Y731" s="1" t="s">
        <v>156</v>
      </c>
      <c r="Z731" s="3">
        <v>7726</v>
      </c>
      <c r="AA731" s="4">
        <f t="shared" si="209"/>
        <v>199</v>
      </c>
      <c r="AB731" s="4">
        <f t="shared" si="210"/>
        <v>2328.1485339999999</v>
      </c>
      <c r="AC731" s="4">
        <f t="shared" si="211"/>
        <v>199</v>
      </c>
      <c r="AD731" s="4">
        <f t="shared" si="214"/>
        <v>131.66666666666666</v>
      </c>
      <c r="AE731" s="4">
        <v>199</v>
      </c>
      <c r="AF731" s="4">
        <v>199</v>
      </c>
      <c r="AG731" s="4">
        <f>AE731</f>
        <v>199</v>
      </c>
      <c r="AH731" s="4">
        <v>82490</v>
      </c>
      <c r="AI731">
        <f t="shared" si="206"/>
        <v>836</v>
      </c>
      <c r="AJ731">
        <v>1917.53</v>
      </c>
      <c r="AK731" s="2">
        <v>1917.53</v>
      </c>
      <c r="AL731" s="2">
        <f>AJ731</f>
        <v>1917.53</v>
      </c>
      <c r="AM731" s="4"/>
      <c r="AN731" t="e">
        <f>VLOOKUP([1]!Tabelle13[[#This Row],[Vlookup this ID for freight costs]],$AL$2:$AL$6811,2,FALSE)</f>
        <v>#REF!</v>
      </c>
      <c r="AP731">
        <v>11.49</v>
      </c>
      <c r="AQ731">
        <v>11.49</v>
      </c>
      <c r="AR731" s="4">
        <v>21</v>
      </c>
      <c r="AS731" s="4">
        <v>4</v>
      </c>
      <c r="AT731" s="4">
        <v>2008</v>
      </c>
      <c r="AU731" s="4">
        <v>21</v>
      </c>
      <c r="AV731" s="4">
        <v>4</v>
      </c>
      <c r="AW731" s="4">
        <v>2008</v>
      </c>
      <c r="AX731" t="str">
        <f t="shared" si="207"/>
        <v>No Delay</v>
      </c>
      <c r="AY731">
        <f t="shared" si="208"/>
        <v>0</v>
      </c>
    </row>
    <row r="732" spans="1:51" x14ac:dyDescent="0.2">
      <c r="A732" s="3">
        <v>10969</v>
      </c>
      <c r="B732" s="1" t="s">
        <v>144</v>
      </c>
      <c r="C732" s="1" t="s">
        <v>65</v>
      </c>
      <c r="D732" s="1" t="s">
        <v>130</v>
      </c>
      <c r="E732" s="1" t="s">
        <v>53</v>
      </c>
      <c r="F732" s="1" t="s">
        <v>53</v>
      </c>
      <c r="G732" s="13" t="s">
        <v>917</v>
      </c>
      <c r="H732" s="12">
        <v>39559</v>
      </c>
      <c r="I732" s="12" t="s">
        <v>917</v>
      </c>
      <c r="J732" s="12">
        <v>39559</v>
      </c>
      <c r="K732" s="4">
        <v>778</v>
      </c>
      <c r="L732" s="1" t="s">
        <v>146</v>
      </c>
      <c r="M732" s="1" t="s">
        <v>132</v>
      </c>
      <c r="N732" s="1" t="s">
        <v>233</v>
      </c>
      <c r="O732" s="1" t="s">
        <v>93</v>
      </c>
      <c r="P732">
        <v>200</v>
      </c>
      <c r="Q732">
        <v>16</v>
      </c>
      <c r="R732">
        <v>22.4</v>
      </c>
      <c r="S732">
        <v>1.4</v>
      </c>
      <c r="T732">
        <v>0.01</v>
      </c>
      <c r="U732">
        <f t="shared" si="204"/>
        <v>22.4</v>
      </c>
      <c r="V732">
        <f t="shared" si="205"/>
        <v>3200</v>
      </c>
      <c r="W732" s="1" t="s">
        <v>155</v>
      </c>
      <c r="X732" s="1" t="s">
        <v>1236</v>
      </c>
      <c r="Y732" s="1" t="s">
        <v>156</v>
      </c>
      <c r="Z732" s="3">
        <v>7726</v>
      </c>
      <c r="AA732" s="4">
        <f t="shared" si="209"/>
        <v>199</v>
      </c>
      <c r="AB732" s="4">
        <f t="shared" si="210"/>
        <v>2246.4961708000001</v>
      </c>
      <c r="AC732" s="4">
        <f t="shared" si="211"/>
        <v>199</v>
      </c>
      <c r="AD732" s="4">
        <f t="shared" si="214"/>
        <v>1720.0008135</v>
      </c>
      <c r="AE732" s="3" t="s">
        <v>982</v>
      </c>
      <c r="AF732" s="3">
        <v>199</v>
      </c>
      <c r="AG732" s="4">
        <f>AI732</f>
        <v>199</v>
      </c>
      <c r="AH732" s="4">
        <v>10968</v>
      </c>
      <c r="AI732">
        <f t="shared" si="206"/>
        <v>199</v>
      </c>
      <c r="AJ732" t="s">
        <v>982</v>
      </c>
      <c r="AK732" s="2">
        <v>1917.53</v>
      </c>
      <c r="AL732" s="2">
        <f>AN732</f>
        <v>1917.53</v>
      </c>
      <c r="AM732" s="4">
        <v>10968</v>
      </c>
      <c r="AN732">
        <f>INDEX($AJ$2:$AJ$6811,MATCH(AM732,$A$2:$A$6811,0))</f>
        <v>1917.53</v>
      </c>
      <c r="AP732">
        <v>0.04</v>
      </c>
      <c r="AQ732">
        <v>0.04</v>
      </c>
      <c r="AR732" s="4">
        <v>21</v>
      </c>
      <c r="AS732" s="4">
        <v>4</v>
      </c>
      <c r="AT732" s="4">
        <v>2008</v>
      </c>
      <c r="AU732" s="4">
        <v>21</v>
      </c>
      <c r="AV732" s="4">
        <v>4</v>
      </c>
      <c r="AW732" s="4">
        <v>2008</v>
      </c>
      <c r="AX732" t="str">
        <f t="shared" si="207"/>
        <v>No Delay</v>
      </c>
      <c r="AY732">
        <f t="shared" si="208"/>
        <v>0</v>
      </c>
    </row>
    <row r="733" spans="1:51" x14ac:dyDescent="0.2">
      <c r="A733" s="3">
        <v>11269</v>
      </c>
      <c r="B733" s="1" t="s">
        <v>164</v>
      </c>
      <c r="C733" s="1" t="s">
        <v>165</v>
      </c>
      <c r="D733" s="1" t="s">
        <v>130</v>
      </c>
      <c r="E733" s="1" t="s">
        <v>53</v>
      </c>
      <c r="F733" s="1" t="s">
        <v>53</v>
      </c>
      <c r="G733" s="13" t="s">
        <v>892</v>
      </c>
      <c r="H733" s="12">
        <v>39681</v>
      </c>
      <c r="I733" s="12" t="s">
        <v>892</v>
      </c>
      <c r="J733" s="12">
        <v>39681</v>
      </c>
      <c r="K733" s="4">
        <v>1024</v>
      </c>
      <c r="L733" s="1" t="s">
        <v>146</v>
      </c>
      <c r="M733" s="1" t="s">
        <v>132</v>
      </c>
      <c r="N733" s="1" t="s">
        <v>196</v>
      </c>
      <c r="O733" s="1" t="s">
        <v>93</v>
      </c>
      <c r="P733">
        <v>60</v>
      </c>
      <c r="Q733">
        <v>2700</v>
      </c>
      <c r="R733">
        <v>19980</v>
      </c>
      <c r="S733">
        <v>7.4</v>
      </c>
      <c r="T733">
        <v>0.12</v>
      </c>
      <c r="U733">
        <f t="shared" si="204"/>
        <v>19980</v>
      </c>
      <c r="V733">
        <f t="shared" si="205"/>
        <v>162000</v>
      </c>
      <c r="W733" s="1" t="s">
        <v>197</v>
      </c>
      <c r="X733" s="1" t="s">
        <v>1236</v>
      </c>
      <c r="Y733" s="1" t="s">
        <v>3082</v>
      </c>
      <c r="Z733" s="3">
        <v>5851</v>
      </c>
      <c r="AA733" s="4">
        <f t="shared" si="209"/>
        <v>199</v>
      </c>
      <c r="AB733" s="4">
        <f t="shared" si="210"/>
        <v>2541.0592660000002</v>
      </c>
      <c r="AC733" s="4">
        <f t="shared" si="211"/>
        <v>199</v>
      </c>
      <c r="AD733" s="4">
        <f t="shared" si="214"/>
        <v>2194.647414</v>
      </c>
      <c r="AE733" s="4">
        <v>199</v>
      </c>
      <c r="AF733" s="4">
        <v>199</v>
      </c>
      <c r="AG733" s="4">
        <f>AE733</f>
        <v>199</v>
      </c>
      <c r="AH733" s="4">
        <v>82507</v>
      </c>
      <c r="AI733">
        <f t="shared" si="206"/>
        <v>18204</v>
      </c>
      <c r="AJ733">
        <v>1476.8</v>
      </c>
      <c r="AK733" s="2">
        <v>1476.8</v>
      </c>
      <c r="AL733" s="2">
        <f>AJ733</f>
        <v>1476.8</v>
      </c>
      <c r="AM733" s="4"/>
      <c r="AN733" t="e">
        <f>VLOOKUP([1]!Tabelle13[[#This Row],[Vlookup this ID for freight costs]],$AL$2:$AL$6811,2,FALSE)</f>
        <v>#REF!</v>
      </c>
      <c r="AP733">
        <v>31.97</v>
      </c>
      <c r="AQ733">
        <v>31.97</v>
      </c>
      <c r="AR733" s="4">
        <v>21</v>
      </c>
      <c r="AS733" s="4">
        <v>8</v>
      </c>
      <c r="AT733" s="4">
        <v>2008</v>
      </c>
      <c r="AU733" s="4">
        <v>21</v>
      </c>
      <c r="AV733" s="4">
        <v>8</v>
      </c>
      <c r="AW733" s="4">
        <v>2008</v>
      </c>
      <c r="AX733" t="str">
        <f t="shared" si="207"/>
        <v>No Delay</v>
      </c>
      <c r="AY733">
        <f t="shared" si="208"/>
        <v>0</v>
      </c>
    </row>
    <row r="734" spans="1:51" x14ac:dyDescent="0.2">
      <c r="A734" s="3">
        <v>11543</v>
      </c>
      <c r="B734" s="1" t="s">
        <v>144</v>
      </c>
      <c r="C734" s="1" t="s">
        <v>65</v>
      </c>
      <c r="D734" s="1" t="s">
        <v>130</v>
      </c>
      <c r="E734" s="1" t="s">
        <v>53</v>
      </c>
      <c r="F734" s="1" t="s">
        <v>53</v>
      </c>
      <c r="G734" s="13" t="s">
        <v>917</v>
      </c>
      <c r="H734" s="12">
        <v>39559</v>
      </c>
      <c r="I734" s="12" t="s">
        <v>917</v>
      </c>
      <c r="J734" s="12">
        <v>39559</v>
      </c>
      <c r="K734" s="4">
        <v>780</v>
      </c>
      <c r="L734" s="1" t="s">
        <v>146</v>
      </c>
      <c r="M734" s="1" t="s">
        <v>132</v>
      </c>
      <c r="N734" s="1" t="s">
        <v>275</v>
      </c>
      <c r="O734" s="1" t="s">
        <v>93</v>
      </c>
      <c r="P734">
        <v>60</v>
      </c>
      <c r="Q734">
        <v>1300</v>
      </c>
      <c r="R734">
        <v>12285</v>
      </c>
      <c r="S734">
        <v>9.4499999999999993</v>
      </c>
      <c r="T734">
        <v>0.16</v>
      </c>
      <c r="U734">
        <f t="shared" si="204"/>
        <v>12284.999999999998</v>
      </c>
      <c r="V734">
        <f t="shared" si="205"/>
        <v>78000</v>
      </c>
      <c r="W734" s="1" t="s">
        <v>155</v>
      </c>
      <c r="X734" s="1" t="s">
        <v>1236</v>
      </c>
      <c r="Y734" s="1" t="s">
        <v>156</v>
      </c>
      <c r="Z734" s="3">
        <v>7726</v>
      </c>
      <c r="AA734" s="4">
        <f t="shared" si="209"/>
        <v>199</v>
      </c>
      <c r="AB734" s="4">
        <f t="shared" si="210"/>
        <v>2387.4123460000001</v>
      </c>
      <c r="AC734" s="4">
        <f t="shared" si="211"/>
        <v>199</v>
      </c>
      <c r="AD734" s="4">
        <f t="shared" si="214"/>
        <v>2500.5540324444446</v>
      </c>
      <c r="AE734" s="3" t="s">
        <v>982</v>
      </c>
      <c r="AF734" s="3">
        <v>199</v>
      </c>
      <c r="AG734" s="4">
        <f>AI734</f>
        <v>199</v>
      </c>
      <c r="AH734" s="4">
        <v>10968</v>
      </c>
      <c r="AI734">
        <f t="shared" si="206"/>
        <v>199</v>
      </c>
      <c r="AJ734" t="s">
        <v>982</v>
      </c>
      <c r="AK734" s="2">
        <v>1917.53</v>
      </c>
      <c r="AL734" s="2">
        <f>AN734</f>
        <v>1917.53</v>
      </c>
      <c r="AM734" s="4">
        <v>10968</v>
      </c>
      <c r="AN734">
        <f>INDEX($AJ$2:$AJ$6811,MATCH(AM734,$A$2:$A$6811,0))</f>
        <v>1917.53</v>
      </c>
      <c r="AP734">
        <v>19.66</v>
      </c>
      <c r="AQ734">
        <v>19.66</v>
      </c>
      <c r="AR734" s="4">
        <v>21</v>
      </c>
      <c r="AS734" s="4">
        <v>4</v>
      </c>
      <c r="AT734" s="4">
        <v>2008</v>
      </c>
      <c r="AU734" s="4">
        <v>21</v>
      </c>
      <c r="AV734" s="4">
        <v>4</v>
      </c>
      <c r="AW734" s="4">
        <v>2008</v>
      </c>
      <c r="AX734" t="str">
        <f t="shared" si="207"/>
        <v>No Delay</v>
      </c>
      <c r="AY734">
        <f t="shared" si="208"/>
        <v>0</v>
      </c>
    </row>
    <row r="735" spans="1:51" x14ac:dyDescent="0.2">
      <c r="A735" s="3">
        <v>12192</v>
      </c>
      <c r="B735" s="1" t="s">
        <v>144</v>
      </c>
      <c r="C735" s="1" t="s">
        <v>65</v>
      </c>
      <c r="D735" s="1" t="s">
        <v>130</v>
      </c>
      <c r="E735" s="1" t="s">
        <v>53</v>
      </c>
      <c r="F735" s="1" t="s">
        <v>53</v>
      </c>
      <c r="G735" s="13" t="s">
        <v>917</v>
      </c>
      <c r="H735" s="12">
        <v>39559</v>
      </c>
      <c r="I735" s="12" t="s">
        <v>917</v>
      </c>
      <c r="J735" s="12">
        <v>39559</v>
      </c>
      <c r="K735" s="4">
        <v>781</v>
      </c>
      <c r="L735" s="1" t="s">
        <v>146</v>
      </c>
      <c r="M735" s="1" t="s">
        <v>132</v>
      </c>
      <c r="N735" s="1" t="s">
        <v>233</v>
      </c>
      <c r="O735" s="1" t="s">
        <v>93</v>
      </c>
      <c r="P735">
        <v>200</v>
      </c>
      <c r="Q735">
        <v>55</v>
      </c>
      <c r="R735">
        <v>77</v>
      </c>
      <c r="S735">
        <v>1.4</v>
      </c>
      <c r="T735">
        <v>0.01</v>
      </c>
      <c r="U735">
        <f t="shared" si="204"/>
        <v>77</v>
      </c>
      <c r="V735">
        <f t="shared" si="205"/>
        <v>11000</v>
      </c>
      <c r="W735" s="1" t="s">
        <v>155</v>
      </c>
      <c r="X735" s="1" t="s">
        <v>1236</v>
      </c>
      <c r="Y735" s="1" t="s">
        <v>156</v>
      </c>
      <c r="Z735" s="3">
        <v>7726</v>
      </c>
      <c r="AA735" s="4">
        <f t="shared" si="209"/>
        <v>199</v>
      </c>
      <c r="AB735" s="4">
        <f t="shared" si="210"/>
        <v>2250.776335</v>
      </c>
      <c r="AC735" s="4">
        <f t="shared" si="211"/>
        <v>199</v>
      </c>
      <c r="AD735" s="4">
        <f t="shared" si="214"/>
        <v>13128.080038</v>
      </c>
      <c r="AE735" s="3" t="s">
        <v>982</v>
      </c>
      <c r="AF735" s="3">
        <v>199</v>
      </c>
      <c r="AG735" s="4">
        <f>AI735</f>
        <v>199</v>
      </c>
      <c r="AH735" s="4">
        <v>10968</v>
      </c>
      <c r="AI735">
        <f t="shared" si="206"/>
        <v>199</v>
      </c>
      <c r="AJ735" t="s">
        <v>982</v>
      </c>
      <c r="AK735" s="2">
        <v>1917.53</v>
      </c>
      <c r="AL735" s="2">
        <f>AN735</f>
        <v>1917.53</v>
      </c>
      <c r="AM735" s="4">
        <v>10968</v>
      </c>
      <c r="AN735">
        <f>INDEX($AJ$2:$AJ$6811,MATCH(AM735,$A$2:$A$6811,0))</f>
        <v>1917.53</v>
      </c>
      <c r="AP735">
        <v>0.12</v>
      </c>
      <c r="AQ735">
        <v>0.12</v>
      </c>
      <c r="AR735" s="4">
        <v>21</v>
      </c>
      <c r="AS735" s="4">
        <v>4</v>
      </c>
      <c r="AT735" s="4">
        <v>2008</v>
      </c>
      <c r="AU735" s="4">
        <v>21</v>
      </c>
      <c r="AV735" s="4">
        <v>4</v>
      </c>
      <c r="AW735" s="4">
        <v>2008</v>
      </c>
      <c r="AX735" t="str">
        <f t="shared" si="207"/>
        <v>No Delay</v>
      </c>
      <c r="AY735">
        <f t="shared" si="208"/>
        <v>0</v>
      </c>
    </row>
    <row r="736" spans="1:51" x14ac:dyDescent="0.2">
      <c r="A736" s="3">
        <v>85074</v>
      </c>
      <c r="B736" s="1" t="s">
        <v>215</v>
      </c>
      <c r="C736" s="1" t="s">
        <v>89</v>
      </c>
      <c r="D736" s="1" t="s">
        <v>130</v>
      </c>
      <c r="E736" s="1" t="s">
        <v>53</v>
      </c>
      <c r="F736" s="1" t="s">
        <v>53</v>
      </c>
      <c r="G736" s="13" t="s">
        <v>983</v>
      </c>
      <c r="H736" s="12">
        <v>40148</v>
      </c>
      <c r="I736" s="12" t="s">
        <v>419</v>
      </c>
      <c r="J736" s="12">
        <v>40149</v>
      </c>
      <c r="K736" s="4">
        <v>2063</v>
      </c>
      <c r="L736" s="1" t="s">
        <v>146</v>
      </c>
      <c r="M736" s="1" t="s">
        <v>132</v>
      </c>
      <c r="N736" s="1" t="s">
        <v>284</v>
      </c>
      <c r="O736" s="1" t="s">
        <v>93</v>
      </c>
      <c r="P736">
        <v>30</v>
      </c>
      <c r="Q736">
        <v>3444</v>
      </c>
      <c r="R736">
        <v>7714.56</v>
      </c>
      <c r="S736">
        <v>2.2400000000000002</v>
      </c>
      <c r="T736">
        <v>7.0000000000000007E-2</v>
      </c>
      <c r="U736">
        <f t="shared" si="204"/>
        <v>7714.56</v>
      </c>
      <c r="V736">
        <f t="shared" si="205"/>
        <v>103320</v>
      </c>
      <c r="W736" s="1" t="s">
        <v>155</v>
      </c>
      <c r="X736" s="1" t="s">
        <v>1236</v>
      </c>
      <c r="Y736" s="1" t="s">
        <v>156</v>
      </c>
      <c r="Z736" s="3">
        <v>9211</v>
      </c>
      <c r="AA736" s="4">
        <f t="shared" si="209"/>
        <v>200</v>
      </c>
      <c r="AB736" s="4">
        <f t="shared" si="210"/>
        <v>2622.7116292000001</v>
      </c>
      <c r="AC736" s="4">
        <f t="shared" si="211"/>
        <v>200</v>
      </c>
      <c r="AD736" s="4">
        <f t="shared" si="214"/>
        <v>201</v>
      </c>
      <c r="AE736" s="4">
        <v>200</v>
      </c>
      <c r="AF736" s="4">
        <v>200</v>
      </c>
      <c r="AG736" s="4">
        <f t="shared" ref="AG736:AG745" si="215">AE736</f>
        <v>200</v>
      </c>
      <c r="AI736" t="e">
        <f t="shared" si="206"/>
        <v>#N/A</v>
      </c>
      <c r="AJ736">
        <v>1211.48</v>
      </c>
      <c r="AK736" s="2">
        <v>1211.48</v>
      </c>
      <c r="AL736" s="2">
        <f t="shared" ref="AL736:AL745" si="216">AJ736</f>
        <v>1211.48</v>
      </c>
      <c r="AM736" s="4"/>
      <c r="AN736" t="e">
        <f>VLOOKUP([1]!Tabelle13[[#This Row],[Vlookup this ID for freight costs]],$AL$2:$AL$6811,2,FALSE)</f>
        <v>#REF!</v>
      </c>
      <c r="AP736">
        <v>15.12</v>
      </c>
      <c r="AQ736">
        <v>15.12</v>
      </c>
      <c r="AR736" s="4">
        <v>1</v>
      </c>
      <c r="AS736" s="4">
        <v>12</v>
      </c>
      <c r="AT736" s="4">
        <v>2009</v>
      </c>
      <c r="AU736" s="4">
        <v>2</v>
      </c>
      <c r="AV736" s="4">
        <v>12</v>
      </c>
      <c r="AW736" s="4">
        <v>2009</v>
      </c>
      <c r="AX736" t="str">
        <f t="shared" si="207"/>
        <v>Delay</v>
      </c>
      <c r="AY736">
        <f t="shared" si="208"/>
        <v>1</v>
      </c>
    </row>
    <row r="737" spans="1:51" x14ac:dyDescent="0.2">
      <c r="A737" s="3">
        <v>7975</v>
      </c>
      <c r="B737" s="1" t="s">
        <v>164</v>
      </c>
      <c r="C737" s="1" t="s">
        <v>165</v>
      </c>
      <c r="D737" s="1" t="s">
        <v>52</v>
      </c>
      <c r="E737" s="1" t="s">
        <v>53</v>
      </c>
      <c r="F737" s="1" t="s">
        <v>53</v>
      </c>
      <c r="G737" s="13" t="s">
        <v>984</v>
      </c>
      <c r="H737" s="12">
        <v>39073</v>
      </c>
      <c r="I737" s="12" t="s">
        <v>984</v>
      </c>
      <c r="J737" s="12">
        <v>39073</v>
      </c>
      <c r="K737" s="4">
        <v>43</v>
      </c>
      <c r="L737" s="1" t="s">
        <v>146</v>
      </c>
      <c r="M737" s="1" t="s">
        <v>240</v>
      </c>
      <c r="N737" s="1" t="s">
        <v>985</v>
      </c>
      <c r="O737" s="1" t="s">
        <v>93</v>
      </c>
      <c r="P737">
        <v>120</v>
      </c>
      <c r="Q737">
        <v>1270</v>
      </c>
      <c r="R737">
        <v>26670</v>
      </c>
      <c r="S737">
        <v>21</v>
      </c>
      <c r="T737">
        <v>0.18</v>
      </c>
      <c r="U737">
        <f t="shared" si="204"/>
        <v>26670</v>
      </c>
      <c r="V737">
        <f t="shared" si="205"/>
        <v>152400</v>
      </c>
      <c r="W737" s="1" t="s">
        <v>149</v>
      </c>
      <c r="X737" s="1" t="s">
        <v>150</v>
      </c>
      <c r="Y737" s="1" t="s">
        <v>150</v>
      </c>
      <c r="Z737" s="3">
        <v>3680</v>
      </c>
      <c r="AA737" s="4">
        <f t="shared" si="209"/>
        <v>201</v>
      </c>
      <c r="AB737" s="4">
        <f t="shared" si="210"/>
        <v>2384.1199120000001</v>
      </c>
      <c r="AC737" s="4">
        <f t="shared" si="211"/>
        <v>201</v>
      </c>
      <c r="AD737" s="4">
        <f t="shared" si="214"/>
        <v>686.5</v>
      </c>
      <c r="AE737" s="4">
        <v>201</v>
      </c>
      <c r="AF737" s="4">
        <v>201</v>
      </c>
      <c r="AG737" s="4">
        <f t="shared" si="215"/>
        <v>201</v>
      </c>
      <c r="AH737" s="4">
        <v>11010</v>
      </c>
      <c r="AI737">
        <f t="shared" si="206"/>
        <v>3155</v>
      </c>
      <c r="AJ737">
        <v>1262.9100000000001</v>
      </c>
      <c r="AK737" s="2">
        <v>1262.9100000000001</v>
      </c>
      <c r="AL737" s="2">
        <f t="shared" si="216"/>
        <v>1262.9100000000001</v>
      </c>
      <c r="AM737" s="4"/>
      <c r="AN737" t="e">
        <f>VLOOKUP([1]!Tabelle13[[#This Row],[Vlookup this ID for freight costs]],$AL$2:$AL$6811,2,FALSE)</f>
        <v>#REF!</v>
      </c>
      <c r="AP737">
        <v>0</v>
      </c>
      <c r="AR737" s="4">
        <v>22</v>
      </c>
      <c r="AS737" s="4">
        <v>12</v>
      </c>
      <c r="AT737" s="4">
        <v>2006</v>
      </c>
      <c r="AU737" s="4">
        <v>22</v>
      </c>
      <c r="AV737" s="4">
        <v>12</v>
      </c>
      <c r="AW737" s="4">
        <v>2006</v>
      </c>
      <c r="AX737" t="str">
        <f t="shared" si="207"/>
        <v>No Delay</v>
      </c>
      <c r="AY737">
        <f t="shared" si="208"/>
        <v>0</v>
      </c>
    </row>
    <row r="738" spans="1:51" x14ac:dyDescent="0.2">
      <c r="A738" s="3">
        <v>16099</v>
      </c>
      <c r="B738" s="1" t="s">
        <v>168</v>
      </c>
      <c r="C738" s="1" t="s">
        <v>150</v>
      </c>
      <c r="D738" s="1" t="s">
        <v>100</v>
      </c>
      <c r="E738" s="1" t="s">
        <v>253</v>
      </c>
      <c r="F738" s="1" t="s">
        <v>253</v>
      </c>
      <c r="G738" s="13" t="s">
        <v>308</v>
      </c>
      <c r="H738" s="12">
        <v>40575</v>
      </c>
      <c r="I738" s="12" t="s">
        <v>690</v>
      </c>
      <c r="J738" s="12">
        <v>40666</v>
      </c>
      <c r="K738" s="4">
        <v>3159</v>
      </c>
      <c r="L738" s="1" t="s">
        <v>146</v>
      </c>
      <c r="M738" s="1" t="s">
        <v>170</v>
      </c>
      <c r="N738" s="1" t="s">
        <v>218</v>
      </c>
      <c r="O738" s="1" t="s">
        <v>93</v>
      </c>
      <c r="P738">
        <v>90</v>
      </c>
      <c r="Q738">
        <v>1515</v>
      </c>
      <c r="R738">
        <v>15119.7</v>
      </c>
      <c r="S738">
        <v>9.98</v>
      </c>
      <c r="T738">
        <v>0.11</v>
      </c>
      <c r="U738">
        <f t="shared" si="204"/>
        <v>15119.7</v>
      </c>
      <c r="V738">
        <f t="shared" si="205"/>
        <v>136350</v>
      </c>
      <c r="W738" s="1" t="s">
        <v>155</v>
      </c>
      <c r="X738" s="1" t="s">
        <v>1236</v>
      </c>
      <c r="Y738" s="1" t="s">
        <v>156</v>
      </c>
      <c r="Z738" s="3">
        <v>8107</v>
      </c>
      <c r="AA738" s="4">
        <f t="shared" si="209"/>
        <v>201</v>
      </c>
      <c r="AB738" s="4">
        <f t="shared" si="210"/>
        <v>2411.0081230000001</v>
      </c>
      <c r="AC738" s="4">
        <f t="shared" si="211"/>
        <v>201</v>
      </c>
      <c r="AD738" s="4">
        <f t="shared" si="214"/>
        <v>1475</v>
      </c>
      <c r="AE738" s="4">
        <v>201</v>
      </c>
      <c r="AF738" s="4">
        <v>201</v>
      </c>
      <c r="AG738" s="4">
        <f t="shared" si="215"/>
        <v>201</v>
      </c>
      <c r="AI738" t="e">
        <f t="shared" si="206"/>
        <v>#N/A</v>
      </c>
      <c r="AJ738">
        <v>4134.92</v>
      </c>
      <c r="AK738" s="2">
        <v>4134.92</v>
      </c>
      <c r="AL738" s="2">
        <f t="shared" si="216"/>
        <v>4134.92</v>
      </c>
      <c r="AM738" s="4"/>
      <c r="AN738" t="e">
        <f>VLOOKUP([1]!Tabelle13[[#This Row],[Vlookup this ID for freight costs]],$AL$2:$AL$6811,2,FALSE)</f>
        <v>#REF!</v>
      </c>
      <c r="AP738">
        <v>32.6</v>
      </c>
      <c r="AQ738">
        <v>32.6</v>
      </c>
      <c r="AR738" s="4">
        <v>1</v>
      </c>
      <c r="AS738" s="4">
        <v>2</v>
      </c>
      <c r="AT738" s="4">
        <v>2011</v>
      </c>
      <c r="AU738" s="4">
        <v>3</v>
      </c>
      <c r="AV738" s="4">
        <v>5</v>
      </c>
      <c r="AW738" s="4">
        <v>2011</v>
      </c>
      <c r="AX738" t="str">
        <f t="shared" si="207"/>
        <v>Delay</v>
      </c>
      <c r="AY738">
        <f t="shared" si="208"/>
        <v>91</v>
      </c>
    </row>
    <row r="739" spans="1:51" x14ac:dyDescent="0.2">
      <c r="A739" s="3">
        <v>12603</v>
      </c>
      <c r="B739" s="1" t="s">
        <v>164</v>
      </c>
      <c r="C739" s="1" t="s">
        <v>165</v>
      </c>
      <c r="D739" s="1" t="s">
        <v>130</v>
      </c>
      <c r="E739" s="1" t="s">
        <v>53</v>
      </c>
      <c r="F739" s="1" t="s">
        <v>53</v>
      </c>
      <c r="G739" s="13" t="s">
        <v>986</v>
      </c>
      <c r="H739" s="12">
        <v>40035</v>
      </c>
      <c r="I739" s="12" t="s">
        <v>986</v>
      </c>
      <c r="J739" s="12">
        <v>40035</v>
      </c>
      <c r="K739" s="4">
        <v>1734</v>
      </c>
      <c r="L739" s="1" t="s">
        <v>146</v>
      </c>
      <c r="M739" s="1" t="s">
        <v>132</v>
      </c>
      <c r="N739" s="1" t="s">
        <v>275</v>
      </c>
      <c r="O739" s="1" t="s">
        <v>93</v>
      </c>
      <c r="P739">
        <v>60</v>
      </c>
      <c r="Q739">
        <v>2420</v>
      </c>
      <c r="R739">
        <v>21199.200000000001</v>
      </c>
      <c r="S739">
        <v>8.76</v>
      </c>
      <c r="T739">
        <v>0.15</v>
      </c>
      <c r="U739">
        <f t="shared" si="204"/>
        <v>21199.200000000001</v>
      </c>
      <c r="V739">
        <f t="shared" si="205"/>
        <v>145200</v>
      </c>
      <c r="W739" s="1" t="s">
        <v>160</v>
      </c>
      <c r="X739" s="1" t="s">
        <v>1236</v>
      </c>
      <c r="Y739" s="1" t="s">
        <v>161</v>
      </c>
      <c r="Z739" s="3">
        <v>5149</v>
      </c>
      <c r="AA739" s="4">
        <f t="shared" si="209"/>
        <v>202</v>
      </c>
      <c r="AB739" s="4">
        <f t="shared" si="210"/>
        <v>2510.329882</v>
      </c>
      <c r="AC739" s="4">
        <f t="shared" si="211"/>
        <v>202</v>
      </c>
      <c r="AD739" s="4">
        <f t="shared" si="214"/>
        <v>652</v>
      </c>
      <c r="AE739" s="4">
        <v>202</v>
      </c>
      <c r="AF739" s="4">
        <v>202</v>
      </c>
      <c r="AG739" s="4">
        <f t="shared" si="215"/>
        <v>202</v>
      </c>
      <c r="AI739" t="e">
        <f t="shared" si="206"/>
        <v>#N/A</v>
      </c>
      <c r="AJ739">
        <v>1534.1</v>
      </c>
      <c r="AK739" s="2">
        <v>1534.1</v>
      </c>
      <c r="AL739" s="2">
        <f t="shared" si="216"/>
        <v>1534.1</v>
      </c>
      <c r="AM739" s="4"/>
      <c r="AN739" t="e">
        <f>VLOOKUP([1]!Tabelle13[[#This Row],[Vlookup this ID for freight costs]],$AL$2:$AL$6811,2,FALSE)</f>
        <v>#REF!</v>
      </c>
      <c r="AP739">
        <v>41.55</v>
      </c>
      <c r="AQ739">
        <v>41.55</v>
      </c>
      <c r="AR739" s="4">
        <v>10</v>
      </c>
      <c r="AS739" s="4">
        <v>8</v>
      </c>
      <c r="AT739" s="4">
        <v>2009</v>
      </c>
      <c r="AU739" s="4">
        <v>10</v>
      </c>
      <c r="AV739" s="4">
        <v>8</v>
      </c>
      <c r="AW739" s="4">
        <v>2009</v>
      </c>
      <c r="AX739" t="str">
        <f t="shared" si="207"/>
        <v>No Delay</v>
      </c>
      <c r="AY739">
        <f t="shared" si="208"/>
        <v>0</v>
      </c>
    </row>
    <row r="740" spans="1:51" x14ac:dyDescent="0.2">
      <c r="A740" s="3">
        <v>62942</v>
      </c>
      <c r="B740" s="1" t="s">
        <v>50</v>
      </c>
      <c r="C740" s="1" t="s">
        <v>51</v>
      </c>
      <c r="D740" s="1" t="s">
        <v>266</v>
      </c>
      <c r="E740" s="1" t="s">
        <v>53</v>
      </c>
      <c r="F740" s="1" t="s">
        <v>53</v>
      </c>
      <c r="G740" s="13" t="s">
        <v>210</v>
      </c>
      <c r="H740" s="12">
        <v>40128</v>
      </c>
      <c r="I740" s="12" t="s">
        <v>210</v>
      </c>
      <c r="J740" s="12">
        <v>40128</v>
      </c>
      <c r="K740" s="4">
        <v>2008</v>
      </c>
      <c r="L740" s="1" t="s">
        <v>146</v>
      </c>
      <c r="M740" s="1" t="s">
        <v>268</v>
      </c>
      <c r="N740" s="1" t="s">
        <v>269</v>
      </c>
      <c r="O740" s="1" t="s">
        <v>270</v>
      </c>
      <c r="P740">
        <v>270</v>
      </c>
      <c r="Q740">
        <v>392</v>
      </c>
      <c r="R740">
        <v>37017.53</v>
      </c>
      <c r="S740">
        <v>94.43</v>
      </c>
      <c r="T740">
        <v>0.35</v>
      </c>
      <c r="U740">
        <f t="shared" si="204"/>
        <v>37016.560000000005</v>
      </c>
      <c r="V740">
        <f t="shared" si="205"/>
        <v>105840</v>
      </c>
      <c r="W740" s="1" t="s">
        <v>271</v>
      </c>
      <c r="X740" s="1" t="s">
        <v>272</v>
      </c>
      <c r="Y740" s="1" t="s">
        <v>272</v>
      </c>
      <c r="Z740" s="3">
        <v>7744</v>
      </c>
      <c r="AA740" s="4">
        <f t="shared" si="209"/>
        <v>202</v>
      </c>
      <c r="AB740" s="4">
        <f t="shared" si="210"/>
        <v>2287.7613436000001</v>
      </c>
      <c r="AC740" s="4">
        <f t="shared" si="211"/>
        <v>202</v>
      </c>
      <c r="AD740" s="4">
        <f t="shared" si="214"/>
        <v>205.5</v>
      </c>
      <c r="AE740" s="4">
        <v>202</v>
      </c>
      <c r="AF740" s="4">
        <v>202</v>
      </c>
      <c r="AG740" s="4">
        <f t="shared" si="215"/>
        <v>202</v>
      </c>
      <c r="AI740" t="e">
        <f t="shared" si="206"/>
        <v>#N/A</v>
      </c>
      <c r="AJ740">
        <v>2191.21</v>
      </c>
      <c r="AK740" s="2">
        <v>2191.21</v>
      </c>
      <c r="AL740" s="2">
        <f t="shared" si="216"/>
        <v>2191.21</v>
      </c>
      <c r="AM740" s="4"/>
      <c r="AN740" t="e">
        <f>VLOOKUP([1]!Tabelle13[[#This Row],[Vlookup this ID for freight costs]],$AL$2:$AL$6811,2,FALSE)</f>
        <v>#REF!</v>
      </c>
      <c r="AP740">
        <v>72.55</v>
      </c>
      <c r="AQ740">
        <v>72.55</v>
      </c>
      <c r="AR740" s="4">
        <v>11</v>
      </c>
      <c r="AS740" s="4">
        <v>11</v>
      </c>
      <c r="AT740" s="4">
        <v>2009</v>
      </c>
      <c r="AU740" s="4">
        <v>11</v>
      </c>
      <c r="AV740" s="4">
        <v>11</v>
      </c>
      <c r="AW740" s="4">
        <v>2009</v>
      </c>
      <c r="AX740" t="str">
        <f t="shared" si="207"/>
        <v>No Delay</v>
      </c>
      <c r="AY740">
        <f t="shared" si="208"/>
        <v>0</v>
      </c>
    </row>
    <row r="741" spans="1:51" x14ac:dyDescent="0.2">
      <c r="A741" s="3">
        <v>83409</v>
      </c>
      <c r="B741" s="1" t="s">
        <v>151</v>
      </c>
      <c r="C741" s="1" t="s">
        <v>65</v>
      </c>
      <c r="D741" s="1" t="s">
        <v>130</v>
      </c>
      <c r="E741" s="1" t="s">
        <v>152</v>
      </c>
      <c r="F741" s="1" t="s">
        <v>152</v>
      </c>
      <c r="G741" s="13" t="s">
        <v>194</v>
      </c>
      <c r="H741" s="12">
        <v>40287</v>
      </c>
      <c r="I741" s="12" t="s">
        <v>195</v>
      </c>
      <c r="J741" s="12">
        <v>40268</v>
      </c>
      <c r="K741" s="4">
        <v>2300</v>
      </c>
      <c r="L741" s="1" t="s">
        <v>146</v>
      </c>
      <c r="M741" s="1" t="s">
        <v>132</v>
      </c>
      <c r="N741" s="1" t="s">
        <v>154</v>
      </c>
      <c r="O741" s="1" t="s">
        <v>93</v>
      </c>
      <c r="P741">
        <v>60</v>
      </c>
      <c r="Q741">
        <v>1722</v>
      </c>
      <c r="R741">
        <v>19320.84</v>
      </c>
      <c r="S741">
        <v>11.22</v>
      </c>
      <c r="T741">
        <v>0.19</v>
      </c>
      <c r="U741">
        <f t="shared" si="204"/>
        <v>19320.84</v>
      </c>
      <c r="V741">
        <f t="shared" si="205"/>
        <v>103320</v>
      </c>
      <c r="W741" s="1" t="s">
        <v>155</v>
      </c>
      <c r="X741" s="1" t="s">
        <v>1236</v>
      </c>
      <c r="Y741" s="1" t="s">
        <v>156</v>
      </c>
      <c r="Z741" s="3">
        <v>7726</v>
      </c>
      <c r="AA741" s="4">
        <f t="shared" si="209"/>
        <v>202</v>
      </c>
      <c r="AB741" s="4">
        <f t="shared" si="210"/>
        <v>2433.7259175999998</v>
      </c>
      <c r="AC741" s="4">
        <f t="shared" si="211"/>
        <v>202</v>
      </c>
      <c r="AD741" s="4">
        <f t="shared" si="214"/>
        <v>201</v>
      </c>
      <c r="AE741" s="4">
        <v>202</v>
      </c>
      <c r="AF741" s="4">
        <v>202</v>
      </c>
      <c r="AG741" s="4">
        <f t="shared" si="215"/>
        <v>202</v>
      </c>
      <c r="AI741" t="e">
        <f t="shared" si="206"/>
        <v>#N/A</v>
      </c>
      <c r="AJ741" t="s">
        <v>81</v>
      </c>
      <c r="AK741" s="2"/>
      <c r="AL741" s="2" t="str">
        <f t="shared" si="216"/>
        <v>Freight Included in Commodity Cost</v>
      </c>
      <c r="AM741" s="4"/>
      <c r="AN741" t="e">
        <f>VLOOKUP([1]!Tabelle13[[#This Row],[Vlookup this ID for freight costs]],$AL$2:$AL$6811,2,FALSE)</f>
        <v>#REF!</v>
      </c>
      <c r="AP741">
        <v>41.66</v>
      </c>
      <c r="AQ741">
        <v>41.66</v>
      </c>
      <c r="AR741" s="4">
        <v>19</v>
      </c>
      <c r="AS741" s="4">
        <v>4</v>
      </c>
      <c r="AT741" s="4">
        <v>2010</v>
      </c>
      <c r="AU741" s="4">
        <v>31</v>
      </c>
      <c r="AV741" s="4">
        <v>3</v>
      </c>
      <c r="AW741" s="4">
        <v>2010</v>
      </c>
      <c r="AX741" t="str">
        <f t="shared" si="207"/>
        <v>No Delay</v>
      </c>
      <c r="AY741">
        <f t="shared" si="208"/>
        <v>0</v>
      </c>
    </row>
    <row r="742" spans="1:51" x14ac:dyDescent="0.2">
      <c r="A742" s="3">
        <v>10731</v>
      </c>
      <c r="B742" s="1" t="s">
        <v>164</v>
      </c>
      <c r="C742" s="1" t="s">
        <v>165</v>
      </c>
      <c r="D742" s="1" t="s">
        <v>130</v>
      </c>
      <c r="E742" s="1" t="s">
        <v>53</v>
      </c>
      <c r="F742" s="1" t="s">
        <v>53</v>
      </c>
      <c r="G742" s="13" t="s">
        <v>987</v>
      </c>
      <c r="H742" s="12">
        <v>39756</v>
      </c>
      <c r="I742" s="12" t="s">
        <v>987</v>
      </c>
      <c r="J742" s="12">
        <v>39756</v>
      </c>
      <c r="K742" s="4">
        <v>1151</v>
      </c>
      <c r="L742" s="1" t="s">
        <v>146</v>
      </c>
      <c r="M742" s="1" t="s">
        <v>132</v>
      </c>
      <c r="N742" s="1" t="s">
        <v>196</v>
      </c>
      <c r="O742" s="1" t="s">
        <v>93</v>
      </c>
      <c r="P742">
        <v>60</v>
      </c>
      <c r="Q742">
        <v>2742</v>
      </c>
      <c r="R742">
        <v>20290.8</v>
      </c>
      <c r="S742">
        <v>7.4</v>
      </c>
      <c r="T742">
        <v>0.12</v>
      </c>
      <c r="U742">
        <f t="shared" si="204"/>
        <v>20290.8</v>
      </c>
      <c r="V742">
        <f t="shared" si="205"/>
        <v>164520</v>
      </c>
      <c r="W742" s="1" t="s">
        <v>197</v>
      </c>
      <c r="X742" s="1" t="s">
        <v>1236</v>
      </c>
      <c r="Y742" s="1" t="s">
        <v>3082</v>
      </c>
      <c r="Z742" s="3">
        <v>5851</v>
      </c>
      <c r="AA742" s="4">
        <f t="shared" si="209"/>
        <v>204</v>
      </c>
      <c r="AB742" s="4">
        <f t="shared" si="210"/>
        <v>2545.6686736000001</v>
      </c>
      <c r="AC742" s="4">
        <f t="shared" si="211"/>
        <v>204</v>
      </c>
      <c r="AD742" s="4">
        <f t="shared" si="214"/>
        <v>13042</v>
      </c>
      <c r="AE742" s="4">
        <v>204</v>
      </c>
      <c r="AF742" s="4">
        <v>204</v>
      </c>
      <c r="AG742" s="4">
        <f t="shared" si="215"/>
        <v>204</v>
      </c>
      <c r="AH742" s="4">
        <v>82960</v>
      </c>
      <c r="AI742">
        <f t="shared" si="206"/>
        <v>34813</v>
      </c>
      <c r="AJ742">
        <v>3477</v>
      </c>
      <c r="AK742" s="2">
        <v>3477</v>
      </c>
      <c r="AL742" s="2">
        <f t="shared" si="216"/>
        <v>3477</v>
      </c>
      <c r="AM742" s="4"/>
      <c r="AN742" t="e">
        <f>VLOOKUP([1]!Tabelle13[[#This Row],[Vlookup this ID for freight costs]],$AL$2:$AL$6811,2,FALSE)</f>
        <v>#REF!</v>
      </c>
      <c r="AP742">
        <v>39.770000000000003</v>
      </c>
      <c r="AQ742">
        <v>39.770000000000003</v>
      </c>
      <c r="AR742" s="4">
        <v>4</v>
      </c>
      <c r="AS742" s="4">
        <v>11</v>
      </c>
      <c r="AT742" s="4">
        <v>2008</v>
      </c>
      <c r="AU742" s="4">
        <v>4</v>
      </c>
      <c r="AV742" s="4">
        <v>11</v>
      </c>
      <c r="AW742" s="4">
        <v>2008</v>
      </c>
      <c r="AX742" t="str">
        <f t="shared" si="207"/>
        <v>No Delay</v>
      </c>
      <c r="AY742">
        <f t="shared" si="208"/>
        <v>0</v>
      </c>
    </row>
    <row r="743" spans="1:51" x14ac:dyDescent="0.2">
      <c r="A743" s="3">
        <v>13748</v>
      </c>
      <c r="B743" s="1" t="s">
        <v>215</v>
      </c>
      <c r="C743" s="1" t="s">
        <v>89</v>
      </c>
      <c r="D743" s="1" t="s">
        <v>52</v>
      </c>
      <c r="E743" s="1" t="s">
        <v>53</v>
      </c>
      <c r="F743" s="1" t="s">
        <v>53</v>
      </c>
      <c r="G743" s="13" t="s">
        <v>988</v>
      </c>
      <c r="H743" s="12">
        <v>40067</v>
      </c>
      <c r="I743" s="12" t="s">
        <v>988</v>
      </c>
      <c r="J743" s="12">
        <v>40067</v>
      </c>
      <c r="K743" s="4">
        <v>1814</v>
      </c>
      <c r="L743" s="1" t="s">
        <v>56</v>
      </c>
      <c r="M743" s="1" t="s">
        <v>634</v>
      </c>
      <c r="N743" s="1" t="s">
        <v>635</v>
      </c>
      <c r="O743" s="1" t="s">
        <v>636</v>
      </c>
      <c r="P743">
        <v>20</v>
      </c>
      <c r="Q743">
        <v>350</v>
      </c>
      <c r="R743">
        <v>9450</v>
      </c>
      <c r="S743">
        <v>27</v>
      </c>
      <c r="T743">
        <v>1.35</v>
      </c>
      <c r="U743">
        <f t="shared" si="204"/>
        <v>9450</v>
      </c>
      <c r="V743">
        <f t="shared" si="205"/>
        <v>7000</v>
      </c>
      <c r="W743" s="1" t="s">
        <v>637</v>
      </c>
      <c r="X743" s="1" t="s">
        <v>71</v>
      </c>
      <c r="Y743" s="1" t="s">
        <v>71</v>
      </c>
      <c r="Z743" s="4">
        <v>9697</v>
      </c>
      <c r="AA743" s="4">
        <f t="shared" si="209"/>
        <v>205</v>
      </c>
      <c r="AB743" s="4">
        <f>4.997+0.1387*Q743-4.826*P743+0.003501*R743</f>
        <v>-9.8935499999999976</v>
      </c>
      <c r="AC743" s="4">
        <f t="shared" si="211"/>
        <v>205</v>
      </c>
      <c r="AD743" s="4">
        <f t="shared" si="214"/>
        <v>82.603626872299984</v>
      </c>
      <c r="AE743" s="4">
        <v>205</v>
      </c>
      <c r="AF743" s="4">
        <v>205</v>
      </c>
      <c r="AG743" s="4">
        <f t="shared" si="215"/>
        <v>205</v>
      </c>
      <c r="AI743" t="e">
        <f t="shared" si="206"/>
        <v>#N/A</v>
      </c>
      <c r="AJ743">
        <v>1437.4</v>
      </c>
      <c r="AK743" s="2">
        <v>1437.4</v>
      </c>
      <c r="AL743" s="2">
        <f t="shared" si="216"/>
        <v>1437.4</v>
      </c>
      <c r="AM743" s="4"/>
      <c r="AN743" t="e">
        <f>VLOOKUP([1]!Tabelle13[[#This Row],[Vlookup this ID for freight costs]],$AL$2:$AL$6811,2,FALSE)</f>
        <v>#REF!</v>
      </c>
      <c r="AP743">
        <v>18.52</v>
      </c>
      <c r="AQ743">
        <v>18.52</v>
      </c>
      <c r="AR743" s="4">
        <v>11</v>
      </c>
      <c r="AS743" s="4">
        <v>9</v>
      </c>
      <c r="AT743" s="4">
        <v>2009</v>
      </c>
      <c r="AU743" s="4">
        <v>11</v>
      </c>
      <c r="AV743" s="4">
        <v>9</v>
      </c>
      <c r="AW743" s="4">
        <v>2009</v>
      </c>
      <c r="AX743" t="str">
        <f t="shared" si="207"/>
        <v>No Delay</v>
      </c>
      <c r="AY743">
        <f t="shared" si="208"/>
        <v>0</v>
      </c>
    </row>
    <row r="744" spans="1:51" x14ac:dyDescent="0.2">
      <c r="A744" s="3">
        <v>11078</v>
      </c>
      <c r="B744" s="1" t="s">
        <v>133</v>
      </c>
      <c r="C744" s="1" t="s">
        <v>51</v>
      </c>
      <c r="D744" s="1" t="s">
        <v>130</v>
      </c>
      <c r="E744" s="1" t="s">
        <v>53</v>
      </c>
      <c r="F744" s="1" t="s">
        <v>53</v>
      </c>
      <c r="G744" s="13" t="s">
        <v>989</v>
      </c>
      <c r="H744" s="12">
        <v>40232</v>
      </c>
      <c r="I744" s="12" t="s">
        <v>989</v>
      </c>
      <c r="J744" s="12">
        <v>40232</v>
      </c>
      <c r="K744" s="4">
        <v>2198</v>
      </c>
      <c r="L744" s="1" t="s">
        <v>146</v>
      </c>
      <c r="M744" s="1" t="s">
        <v>132</v>
      </c>
      <c r="N744" s="1" t="s">
        <v>265</v>
      </c>
      <c r="O744" s="1" t="s">
        <v>93</v>
      </c>
      <c r="P744">
        <v>60</v>
      </c>
      <c r="Q744">
        <v>1788</v>
      </c>
      <c r="R744">
        <v>5721.6</v>
      </c>
      <c r="S744">
        <v>3.2</v>
      </c>
      <c r="T744">
        <v>0.05</v>
      </c>
      <c r="U744">
        <f t="shared" si="204"/>
        <v>5721.6</v>
      </c>
      <c r="V744">
        <f t="shared" si="205"/>
        <v>107280</v>
      </c>
      <c r="W744" s="1" t="s">
        <v>204</v>
      </c>
      <c r="X744" s="1" t="s">
        <v>1236</v>
      </c>
      <c r="Y744" s="1" t="s">
        <v>205</v>
      </c>
      <c r="Z744" s="3">
        <v>5782</v>
      </c>
      <c r="AA744" s="4">
        <f t="shared" si="209"/>
        <v>205</v>
      </c>
      <c r="AB744" s="4">
        <f xml:space="preserve"> 2244.740206  + 0.1097478*Q744</f>
        <v>2440.9692724000001</v>
      </c>
      <c r="AC744" s="4">
        <f t="shared" si="211"/>
        <v>205</v>
      </c>
      <c r="AD744" s="4">
        <f t="shared" si="214"/>
        <v>205</v>
      </c>
      <c r="AE744" s="4">
        <v>205</v>
      </c>
      <c r="AF744" s="4">
        <v>205</v>
      </c>
      <c r="AG744" s="4">
        <f t="shared" si="215"/>
        <v>205</v>
      </c>
      <c r="AH744" s="4">
        <v>82757</v>
      </c>
      <c r="AI744">
        <f t="shared" si="206"/>
        <v>12408</v>
      </c>
      <c r="AJ744">
        <v>1380.45</v>
      </c>
      <c r="AK744" s="2">
        <v>1380.45</v>
      </c>
      <c r="AL744" s="2">
        <f t="shared" si="216"/>
        <v>1380.45</v>
      </c>
      <c r="AM744" s="4"/>
      <c r="AN744" t="e">
        <f>VLOOKUP([1]!Tabelle13[[#This Row],[Vlookup this ID for freight costs]],$AL$2:$AL$6811,2,FALSE)</f>
        <v>#REF!</v>
      </c>
      <c r="AP744">
        <v>12.34</v>
      </c>
      <c r="AQ744">
        <v>12.34</v>
      </c>
      <c r="AR744" s="4">
        <v>23</v>
      </c>
      <c r="AS744" s="4">
        <v>2</v>
      </c>
      <c r="AT744" s="4">
        <v>2010</v>
      </c>
      <c r="AU744" s="4">
        <v>23</v>
      </c>
      <c r="AV744" s="4">
        <v>2</v>
      </c>
      <c r="AW744" s="4">
        <v>2010</v>
      </c>
      <c r="AX744" t="str">
        <f t="shared" si="207"/>
        <v>No Delay</v>
      </c>
      <c r="AY744">
        <f t="shared" si="208"/>
        <v>0</v>
      </c>
    </row>
    <row r="745" spans="1:51" x14ac:dyDescent="0.2">
      <c r="A745" s="3">
        <v>11602</v>
      </c>
      <c r="B745" s="1" t="s">
        <v>164</v>
      </c>
      <c r="C745" s="1" t="s">
        <v>165</v>
      </c>
      <c r="D745" s="1" t="s">
        <v>130</v>
      </c>
      <c r="E745" s="1" t="s">
        <v>53</v>
      </c>
      <c r="F745" s="1" t="s">
        <v>53</v>
      </c>
      <c r="G745" s="13" t="s">
        <v>990</v>
      </c>
      <c r="H745" s="12">
        <v>39822</v>
      </c>
      <c r="I745" s="12" t="s">
        <v>990</v>
      </c>
      <c r="J745" s="12">
        <v>39822</v>
      </c>
      <c r="K745" s="4">
        <v>1289</v>
      </c>
      <c r="L745" s="1" t="s">
        <v>146</v>
      </c>
      <c r="M745" s="1" t="s">
        <v>132</v>
      </c>
      <c r="N745" s="1" t="s">
        <v>196</v>
      </c>
      <c r="O745" s="1" t="s">
        <v>93</v>
      </c>
      <c r="P745">
        <v>60</v>
      </c>
      <c r="Q745">
        <v>1511</v>
      </c>
      <c r="R745">
        <v>10879.2</v>
      </c>
      <c r="S745">
        <v>7.2</v>
      </c>
      <c r="T745">
        <v>0.12</v>
      </c>
      <c r="U745">
        <f t="shared" si="204"/>
        <v>10879.2</v>
      </c>
      <c r="V745">
        <f t="shared" si="205"/>
        <v>90660</v>
      </c>
      <c r="W745" s="1" t="s">
        <v>197</v>
      </c>
      <c r="X745" s="1" t="s">
        <v>1236</v>
      </c>
      <c r="Y745" s="1" t="s">
        <v>3082</v>
      </c>
      <c r="Z745" s="3">
        <v>5851</v>
      </c>
      <c r="AA745" s="4">
        <f t="shared" si="209"/>
        <v>205</v>
      </c>
      <c r="AB745" s="4">
        <f xml:space="preserve"> 2244.740206  + 0.1097478*Q745</f>
        <v>2410.5691317999999</v>
      </c>
      <c r="AC745" s="4">
        <f t="shared" si="211"/>
        <v>205</v>
      </c>
      <c r="AD745" s="4">
        <f t="shared" si="214"/>
        <v>854.28314049999994</v>
      </c>
      <c r="AE745" s="4">
        <v>205</v>
      </c>
      <c r="AF745" s="4">
        <v>205</v>
      </c>
      <c r="AG745" s="4">
        <f t="shared" si="215"/>
        <v>205</v>
      </c>
      <c r="AH745" s="4">
        <v>84809</v>
      </c>
      <c r="AI745">
        <f t="shared" si="206"/>
        <v>36920</v>
      </c>
      <c r="AJ745">
        <v>2202.02</v>
      </c>
      <c r="AK745" s="2">
        <v>2202.02</v>
      </c>
      <c r="AL745" s="2">
        <f t="shared" si="216"/>
        <v>2202.02</v>
      </c>
      <c r="AM745" s="4"/>
      <c r="AN745" t="e">
        <f>VLOOKUP([1]!Tabelle13[[#This Row],[Vlookup this ID for freight costs]],$AL$2:$AL$6811,2,FALSE)</f>
        <v>#REF!</v>
      </c>
      <c r="AP745">
        <v>21.32</v>
      </c>
      <c r="AQ745">
        <v>21.32</v>
      </c>
      <c r="AR745" s="4">
        <v>9</v>
      </c>
      <c r="AS745" s="4">
        <v>1</v>
      </c>
      <c r="AT745" s="4">
        <v>2009</v>
      </c>
      <c r="AU745" s="4">
        <v>9</v>
      </c>
      <c r="AV745" s="4">
        <v>1</v>
      </c>
      <c r="AW745" s="4">
        <v>2009</v>
      </c>
      <c r="AX745" t="str">
        <f t="shared" si="207"/>
        <v>No Delay</v>
      </c>
      <c r="AY745">
        <f t="shared" si="208"/>
        <v>0</v>
      </c>
    </row>
    <row r="746" spans="1:51" x14ac:dyDescent="0.2">
      <c r="A746" s="3">
        <v>12544</v>
      </c>
      <c r="B746" s="1" t="s">
        <v>164</v>
      </c>
      <c r="C746" s="1" t="s">
        <v>165</v>
      </c>
      <c r="D746" s="1" t="s">
        <v>130</v>
      </c>
      <c r="E746" s="1" t="s">
        <v>53</v>
      </c>
      <c r="F746" s="1" t="s">
        <v>53</v>
      </c>
      <c r="G746" s="13" t="s">
        <v>990</v>
      </c>
      <c r="H746" s="12">
        <v>39822</v>
      </c>
      <c r="I746" s="12" t="s">
        <v>990</v>
      </c>
      <c r="J746" s="12">
        <v>39822</v>
      </c>
      <c r="K746" s="4">
        <v>1292</v>
      </c>
      <c r="L746" s="1" t="s">
        <v>146</v>
      </c>
      <c r="M746" s="1" t="s">
        <v>132</v>
      </c>
      <c r="N746" s="1" t="s">
        <v>196</v>
      </c>
      <c r="O746" s="1" t="s">
        <v>93</v>
      </c>
      <c r="P746">
        <v>60</v>
      </c>
      <c r="Q746">
        <v>965</v>
      </c>
      <c r="R746">
        <v>6948</v>
      </c>
      <c r="S746">
        <v>7.2</v>
      </c>
      <c r="T746">
        <v>0.12</v>
      </c>
      <c r="U746">
        <f t="shared" si="204"/>
        <v>6948</v>
      </c>
      <c r="V746">
        <f t="shared" si="205"/>
        <v>57900</v>
      </c>
      <c r="W746" s="1" t="s">
        <v>197</v>
      </c>
      <c r="X746" s="1" t="s">
        <v>1236</v>
      </c>
      <c r="Y746" s="1" t="s">
        <v>3082</v>
      </c>
      <c r="Z746" s="3">
        <v>5851</v>
      </c>
      <c r="AA746" s="4">
        <f t="shared" si="209"/>
        <v>205</v>
      </c>
      <c r="AB746" s="4">
        <f xml:space="preserve"> 2244.740206  + 0.1097478*Q746</f>
        <v>2350.6468329999998</v>
      </c>
      <c r="AC746" s="4">
        <f t="shared" si="211"/>
        <v>205</v>
      </c>
      <c r="AD746" s="4">
        <f t="shared" si="214"/>
        <v>4124.333333333333</v>
      </c>
      <c r="AE746" s="3" t="s">
        <v>991</v>
      </c>
      <c r="AF746" s="3">
        <v>205</v>
      </c>
      <c r="AG746" s="4">
        <f>AI746</f>
        <v>205</v>
      </c>
      <c r="AH746" s="4">
        <v>11602</v>
      </c>
      <c r="AI746">
        <f t="shared" si="206"/>
        <v>205</v>
      </c>
      <c r="AJ746" t="s">
        <v>991</v>
      </c>
      <c r="AK746" s="2">
        <v>2202.02</v>
      </c>
      <c r="AL746" s="2">
        <f>AN746</f>
        <v>2202.02</v>
      </c>
      <c r="AM746" s="4">
        <v>11602</v>
      </c>
      <c r="AN746">
        <f>INDEX($AJ$2:$AJ$6811,MATCH(AM746,$A$2:$A$6811,0))</f>
        <v>2202.02</v>
      </c>
      <c r="AP746">
        <v>13.62</v>
      </c>
      <c r="AQ746">
        <v>13.62</v>
      </c>
      <c r="AR746" s="4">
        <v>9</v>
      </c>
      <c r="AS746" s="4">
        <v>1</v>
      </c>
      <c r="AT746" s="4">
        <v>2009</v>
      </c>
      <c r="AU746" s="4">
        <v>9</v>
      </c>
      <c r="AV746" s="4">
        <v>1</v>
      </c>
      <c r="AW746" s="4">
        <v>2009</v>
      </c>
      <c r="AX746" t="str">
        <f t="shared" si="207"/>
        <v>No Delay</v>
      </c>
      <c r="AY746">
        <f t="shared" si="208"/>
        <v>0</v>
      </c>
    </row>
    <row r="747" spans="1:51" x14ac:dyDescent="0.2">
      <c r="A747" s="3">
        <v>83468</v>
      </c>
      <c r="B747" s="1" t="s">
        <v>215</v>
      </c>
      <c r="C747" s="1" t="s">
        <v>89</v>
      </c>
      <c r="D747" s="1" t="s">
        <v>130</v>
      </c>
      <c r="E747" s="1" t="s">
        <v>53</v>
      </c>
      <c r="F747" s="1" t="s">
        <v>53</v>
      </c>
      <c r="G747" s="13" t="s">
        <v>992</v>
      </c>
      <c r="H747" s="12">
        <v>40519</v>
      </c>
      <c r="I747" s="12" t="s">
        <v>993</v>
      </c>
      <c r="J747" s="12">
        <v>40525</v>
      </c>
      <c r="K747" s="4">
        <v>2920</v>
      </c>
      <c r="L747" s="1" t="s">
        <v>146</v>
      </c>
      <c r="M747" s="1" t="s">
        <v>132</v>
      </c>
      <c r="N747" s="1" t="s">
        <v>392</v>
      </c>
      <c r="O747" s="1" t="s">
        <v>393</v>
      </c>
      <c r="P747">
        <v>120</v>
      </c>
      <c r="Q747">
        <v>1000</v>
      </c>
      <c r="R747">
        <v>36160</v>
      </c>
      <c r="S747">
        <v>36.159999999999997</v>
      </c>
      <c r="T747">
        <v>0.3</v>
      </c>
      <c r="U747">
        <f t="shared" si="204"/>
        <v>36160</v>
      </c>
      <c r="V747">
        <f t="shared" si="205"/>
        <v>120000</v>
      </c>
      <c r="W747" s="1" t="s">
        <v>394</v>
      </c>
      <c r="X747" s="1" t="s">
        <v>112</v>
      </c>
      <c r="Y747" s="1" t="s">
        <v>112</v>
      </c>
      <c r="Z747" s="3">
        <v>5055</v>
      </c>
      <c r="AA747" s="4">
        <f t="shared" si="209"/>
        <v>205</v>
      </c>
      <c r="AB747" s="4">
        <f xml:space="preserve"> 2244.740206  + 0.1097478*Q747</f>
        <v>2354.488006</v>
      </c>
      <c r="AC747" s="4">
        <f t="shared" si="211"/>
        <v>205</v>
      </c>
      <c r="AD747" s="4">
        <f t="shared" si="214"/>
        <v>3816.4247071666664</v>
      </c>
      <c r="AE747" s="4">
        <v>205</v>
      </c>
      <c r="AF747" s="4">
        <v>205</v>
      </c>
      <c r="AG747" s="4">
        <f>AE747</f>
        <v>205</v>
      </c>
      <c r="AI747" t="e">
        <f t="shared" si="206"/>
        <v>#N/A</v>
      </c>
      <c r="AJ747">
        <v>3962.5</v>
      </c>
      <c r="AK747" s="2">
        <v>3962.5</v>
      </c>
      <c r="AL747" s="2">
        <f>AJ747</f>
        <v>3962.5</v>
      </c>
      <c r="AM747" s="4"/>
      <c r="AN747" t="e">
        <f>VLOOKUP([1]!Tabelle13[[#This Row],[Vlookup this ID for freight costs]],$AL$2:$AL$6811,2,FALSE)</f>
        <v>#REF!</v>
      </c>
      <c r="AP747">
        <v>77.959999999999994</v>
      </c>
      <c r="AQ747">
        <v>77.959999999999994</v>
      </c>
      <c r="AR747" s="4">
        <v>7</v>
      </c>
      <c r="AS747" s="4">
        <v>12</v>
      </c>
      <c r="AT747" s="4">
        <v>2010</v>
      </c>
      <c r="AU747" s="4">
        <v>13</v>
      </c>
      <c r="AV747" s="4">
        <v>12</v>
      </c>
      <c r="AW747" s="4">
        <v>2010</v>
      </c>
      <c r="AX747" t="str">
        <f t="shared" si="207"/>
        <v>Delay</v>
      </c>
      <c r="AY747">
        <f t="shared" si="208"/>
        <v>6</v>
      </c>
    </row>
    <row r="748" spans="1:51" x14ac:dyDescent="0.2">
      <c r="A748" s="3">
        <v>12654</v>
      </c>
      <c r="B748" s="1" t="s">
        <v>98</v>
      </c>
      <c r="C748" s="1" t="s">
        <v>99</v>
      </c>
      <c r="D748" s="1" t="s">
        <v>130</v>
      </c>
      <c r="E748" s="1" t="s">
        <v>53</v>
      </c>
      <c r="F748" s="1" t="s">
        <v>53</v>
      </c>
      <c r="G748" s="13" t="s">
        <v>131</v>
      </c>
      <c r="H748" s="12">
        <v>39269</v>
      </c>
      <c r="I748" s="12" t="s">
        <v>131</v>
      </c>
      <c r="J748" s="12">
        <v>39269</v>
      </c>
      <c r="K748" s="4">
        <v>243</v>
      </c>
      <c r="L748" s="1" t="s">
        <v>56</v>
      </c>
      <c r="M748" s="1" t="s">
        <v>132</v>
      </c>
      <c r="N748" s="1" t="s">
        <v>136</v>
      </c>
      <c r="O748" s="1" t="s">
        <v>137</v>
      </c>
      <c r="P748">
        <v>25</v>
      </c>
      <c r="Q748">
        <v>1539</v>
      </c>
      <c r="R748">
        <v>30780</v>
      </c>
      <c r="S748">
        <v>20</v>
      </c>
      <c r="T748">
        <v>0.8</v>
      </c>
      <c r="U748">
        <f t="shared" si="204"/>
        <v>30780</v>
      </c>
      <c r="V748">
        <f t="shared" si="205"/>
        <v>38475</v>
      </c>
      <c r="W748" s="1" t="s">
        <v>138</v>
      </c>
      <c r="X748" s="1" t="s">
        <v>139</v>
      </c>
      <c r="Y748" s="1" t="s">
        <v>139</v>
      </c>
      <c r="Z748" s="3">
        <v>10652</v>
      </c>
      <c r="AA748" s="4">
        <f>AB748</f>
        <v>700.23324152700002</v>
      </c>
      <c r="AB748" s="2">
        <f xml:space="preserve"> 499.719501971+0.138671589*Q748-4.826180831*P748+0.003500737*R748</f>
        <v>700.23324152700002</v>
      </c>
      <c r="AC748" s="4">
        <f>AD748</f>
        <v>700.23324152700002</v>
      </c>
      <c r="AD748" s="4">
        <f t="shared" si="214"/>
        <v>700.23324152700002</v>
      </c>
      <c r="AE748" s="3" t="s">
        <v>994</v>
      </c>
      <c r="AF748" s="3"/>
      <c r="AG748" s="4" t="str">
        <f>AI748</f>
        <v>Weight Captured Separately</v>
      </c>
      <c r="AH748" s="4">
        <v>12058</v>
      </c>
      <c r="AI748" t="str">
        <f t="shared" si="206"/>
        <v>Weight Captured Separately</v>
      </c>
      <c r="AJ748" t="s">
        <v>994</v>
      </c>
      <c r="AK748" s="2">
        <v>2297</v>
      </c>
      <c r="AL748" s="2">
        <f>AN748</f>
        <v>2297</v>
      </c>
      <c r="AM748" s="4">
        <v>12058</v>
      </c>
      <c r="AN748">
        <f>INDEX($AJ$2:$AJ$6811,MATCH(AM748,$A$2:$A$6811,0))</f>
        <v>2297</v>
      </c>
      <c r="AO748">
        <f>IF(AK:AK="",AC:AC*6.242+1.383 -2.844 + 3.145 -2.265  -2.026,AK:AK)</f>
        <v>2297</v>
      </c>
      <c r="AP748">
        <v>0</v>
      </c>
      <c r="AR748" s="4">
        <v>6</v>
      </c>
      <c r="AS748" s="4">
        <v>7</v>
      </c>
      <c r="AT748" s="4">
        <v>2007</v>
      </c>
      <c r="AU748" s="4">
        <v>6</v>
      </c>
      <c r="AV748" s="4">
        <v>7</v>
      </c>
      <c r="AW748" s="4">
        <v>2007</v>
      </c>
      <c r="AX748" t="str">
        <f t="shared" si="207"/>
        <v>No Delay</v>
      </c>
      <c r="AY748">
        <f t="shared" si="208"/>
        <v>0</v>
      </c>
    </row>
    <row r="749" spans="1:51" x14ac:dyDescent="0.2">
      <c r="A749" s="3">
        <v>10580</v>
      </c>
      <c r="B749" s="1" t="s">
        <v>88</v>
      </c>
      <c r="C749" s="1" t="s">
        <v>89</v>
      </c>
      <c r="D749" s="1" t="s">
        <v>130</v>
      </c>
      <c r="E749" s="1" t="s">
        <v>53</v>
      </c>
      <c r="F749" s="1" t="s">
        <v>53</v>
      </c>
      <c r="G749" s="13" t="s">
        <v>645</v>
      </c>
      <c r="H749" s="12">
        <v>39311</v>
      </c>
      <c r="I749" s="12" t="s">
        <v>645</v>
      </c>
      <c r="J749" s="12">
        <v>39311</v>
      </c>
      <c r="K749" s="4">
        <v>299</v>
      </c>
      <c r="L749" s="1" t="s">
        <v>146</v>
      </c>
      <c r="M749" s="1" t="s">
        <v>132</v>
      </c>
      <c r="N749" s="1" t="s">
        <v>171</v>
      </c>
      <c r="O749" s="1" t="s">
        <v>93</v>
      </c>
      <c r="P749">
        <v>60</v>
      </c>
      <c r="Q749">
        <v>3145</v>
      </c>
      <c r="R749">
        <v>9560.7999999999993</v>
      </c>
      <c r="S749">
        <v>3.04</v>
      </c>
      <c r="T749">
        <v>0.05</v>
      </c>
      <c r="U749">
        <f t="shared" si="204"/>
        <v>9560.7999999999993</v>
      </c>
      <c r="V749">
        <f t="shared" si="205"/>
        <v>188700</v>
      </c>
      <c r="W749" s="1" t="s">
        <v>155</v>
      </c>
      <c r="X749" s="1" t="s">
        <v>1236</v>
      </c>
      <c r="Y749" s="1" t="s">
        <v>156</v>
      </c>
      <c r="Z749" s="3">
        <v>9211</v>
      </c>
      <c r="AA749" s="4">
        <f t="shared" si="209"/>
        <v>206</v>
      </c>
      <c r="AB749" s="4">
        <f t="shared" ref="AB749:AB780" si="217" xml:space="preserve"> 2244.740206  + 0.1097478*Q749</f>
        <v>2589.8970369999997</v>
      </c>
      <c r="AC749" s="4">
        <f t="shared" ref="AC749:AC780" si="218">AF749</f>
        <v>206</v>
      </c>
      <c r="AD749" s="4">
        <f t="shared" si="214"/>
        <v>329</v>
      </c>
      <c r="AE749" s="4">
        <v>206</v>
      </c>
      <c r="AF749" s="4">
        <v>206</v>
      </c>
      <c r="AG749" s="4">
        <f>AE749</f>
        <v>206</v>
      </c>
      <c r="AH749" s="4">
        <v>83553</v>
      </c>
      <c r="AI749">
        <f t="shared" si="206"/>
        <v>318</v>
      </c>
      <c r="AJ749">
        <v>2731.58</v>
      </c>
      <c r="AK749" s="2">
        <v>2731.58</v>
      </c>
      <c r="AL749" s="2">
        <f>AJ749</f>
        <v>2731.58</v>
      </c>
      <c r="AM749" s="4"/>
      <c r="AN749" t="e">
        <f>VLOOKUP([1]!Tabelle13[[#This Row],[Vlookup this ID for freight costs]],$AL$2:$AL$6811,2,FALSE)</f>
        <v>#REF!</v>
      </c>
      <c r="AP749">
        <v>15.3</v>
      </c>
      <c r="AQ749">
        <v>15.3</v>
      </c>
      <c r="AR749" s="4">
        <v>17</v>
      </c>
      <c r="AS749" s="4">
        <v>8</v>
      </c>
      <c r="AT749" s="4">
        <v>2007</v>
      </c>
      <c r="AU749" s="4">
        <v>17</v>
      </c>
      <c r="AV749" s="4">
        <v>8</v>
      </c>
      <c r="AW749" s="4">
        <v>2007</v>
      </c>
      <c r="AX749" t="str">
        <f t="shared" si="207"/>
        <v>No Delay</v>
      </c>
      <c r="AY749">
        <f t="shared" si="208"/>
        <v>0</v>
      </c>
    </row>
    <row r="750" spans="1:51" x14ac:dyDescent="0.2">
      <c r="A750" s="3">
        <v>11374</v>
      </c>
      <c r="B750" s="1" t="s">
        <v>317</v>
      </c>
      <c r="C750" s="1" t="s">
        <v>89</v>
      </c>
      <c r="D750" s="1" t="s">
        <v>130</v>
      </c>
      <c r="E750" s="1"/>
      <c r="F750" s="1" t="s">
        <v>107</v>
      </c>
      <c r="G750" s="13" t="s">
        <v>754</v>
      </c>
      <c r="H750" s="12">
        <v>39202</v>
      </c>
      <c r="I750" s="12" t="s">
        <v>754</v>
      </c>
      <c r="J750" s="12">
        <v>39202</v>
      </c>
      <c r="K750" s="4">
        <v>115</v>
      </c>
      <c r="L750" s="1" t="s">
        <v>146</v>
      </c>
      <c r="M750" s="1" t="s">
        <v>132</v>
      </c>
      <c r="N750" s="1" t="s">
        <v>304</v>
      </c>
      <c r="O750" s="1" t="s">
        <v>305</v>
      </c>
      <c r="P750">
        <v>180</v>
      </c>
      <c r="Q750">
        <v>740</v>
      </c>
      <c r="R750">
        <v>36496.800000000003</v>
      </c>
      <c r="S750">
        <v>49.32</v>
      </c>
      <c r="T750">
        <v>0.27</v>
      </c>
      <c r="U750">
        <f t="shared" si="204"/>
        <v>36496.800000000003</v>
      </c>
      <c r="V750">
        <f t="shared" si="205"/>
        <v>133200</v>
      </c>
      <c r="W750" s="1" t="s">
        <v>995</v>
      </c>
      <c r="X750" s="1" t="s">
        <v>71</v>
      </c>
      <c r="Y750" s="1" t="s">
        <v>996</v>
      </c>
      <c r="Z750" s="3">
        <v>7880</v>
      </c>
      <c r="AA750" s="4">
        <f t="shared" si="209"/>
        <v>206</v>
      </c>
      <c r="AB750" s="4">
        <f t="shared" si="217"/>
        <v>2325.9535780000001</v>
      </c>
      <c r="AC750" s="4">
        <f t="shared" si="218"/>
        <v>206</v>
      </c>
      <c r="AD750" s="4">
        <f t="shared" si="214"/>
        <v>2421.5</v>
      </c>
      <c r="AE750" s="4">
        <v>206</v>
      </c>
      <c r="AF750" s="4">
        <v>206</v>
      </c>
      <c r="AG750" s="4">
        <f>AE750</f>
        <v>206</v>
      </c>
      <c r="AH750" s="4">
        <v>82785</v>
      </c>
      <c r="AI750">
        <f t="shared" si="206"/>
        <v>72975</v>
      </c>
      <c r="AJ750">
        <v>1583</v>
      </c>
      <c r="AK750" s="2">
        <v>1583</v>
      </c>
      <c r="AL750" s="2">
        <f>AJ750</f>
        <v>1583</v>
      </c>
      <c r="AM750" s="4"/>
      <c r="AN750" t="e">
        <f>VLOOKUP([1]!Tabelle13[[#This Row],[Vlookup this ID for freight costs]],$AL$2:$AL$6811,2,FALSE)</f>
        <v>#REF!</v>
      </c>
      <c r="AP750">
        <v>0</v>
      </c>
      <c r="AR750" s="4">
        <v>30</v>
      </c>
      <c r="AS750" s="4">
        <v>4</v>
      </c>
      <c r="AT750" s="4">
        <v>2007</v>
      </c>
      <c r="AU750" s="4">
        <v>30</v>
      </c>
      <c r="AV750" s="4">
        <v>4</v>
      </c>
      <c r="AW750" s="4">
        <v>2007</v>
      </c>
      <c r="AX750" t="str">
        <f t="shared" si="207"/>
        <v>No Delay</v>
      </c>
      <c r="AY750">
        <f t="shared" si="208"/>
        <v>0</v>
      </c>
    </row>
    <row r="751" spans="1:51" x14ac:dyDescent="0.2">
      <c r="A751" s="3">
        <v>11714</v>
      </c>
      <c r="B751" s="1" t="s">
        <v>317</v>
      </c>
      <c r="C751" s="1" t="s">
        <v>89</v>
      </c>
      <c r="D751" s="1" t="s">
        <v>130</v>
      </c>
      <c r="E751" s="1"/>
      <c r="F751" s="1" t="s">
        <v>107</v>
      </c>
      <c r="G751" s="13" t="s">
        <v>754</v>
      </c>
      <c r="H751" s="12">
        <v>39202</v>
      </c>
      <c r="I751" s="12" t="s">
        <v>754</v>
      </c>
      <c r="J751" s="12">
        <v>39202</v>
      </c>
      <c r="K751" s="4">
        <v>117</v>
      </c>
      <c r="L751" s="1" t="s">
        <v>146</v>
      </c>
      <c r="M751" s="1" t="s">
        <v>132</v>
      </c>
      <c r="N751" s="1" t="s">
        <v>163</v>
      </c>
      <c r="O751" s="1" t="s">
        <v>93</v>
      </c>
      <c r="P751">
        <v>60</v>
      </c>
      <c r="Q751">
        <v>68</v>
      </c>
      <c r="R751">
        <v>2995.4</v>
      </c>
      <c r="S751">
        <v>44.05</v>
      </c>
      <c r="T751">
        <v>0.73</v>
      </c>
      <c r="U751">
        <f t="shared" si="204"/>
        <v>2995.3999999999996</v>
      </c>
      <c r="V751">
        <f t="shared" si="205"/>
        <v>4080</v>
      </c>
      <c r="W751" s="1" t="s">
        <v>155</v>
      </c>
      <c r="X751" s="1" t="s">
        <v>1236</v>
      </c>
      <c r="Y751" s="1" t="s">
        <v>156</v>
      </c>
      <c r="Z751" s="3">
        <v>9211</v>
      </c>
      <c r="AA751" s="4">
        <f t="shared" si="209"/>
        <v>206</v>
      </c>
      <c r="AB751" s="4">
        <f t="shared" si="217"/>
        <v>2252.2030564000002</v>
      </c>
      <c r="AC751" s="4">
        <f t="shared" si="218"/>
        <v>206</v>
      </c>
      <c r="AD751" s="4">
        <f t="shared" si="214"/>
        <v>1977.7208059999998</v>
      </c>
      <c r="AE751" s="3" t="s">
        <v>997</v>
      </c>
      <c r="AF751" s="3">
        <v>206</v>
      </c>
      <c r="AG751" s="4">
        <f>AI751</f>
        <v>206</v>
      </c>
      <c r="AH751" s="4">
        <v>11374</v>
      </c>
      <c r="AI751">
        <f t="shared" si="206"/>
        <v>206</v>
      </c>
      <c r="AJ751" t="s">
        <v>997</v>
      </c>
      <c r="AK751" s="2">
        <v>1583</v>
      </c>
      <c r="AL751" s="2">
        <f>AN751</f>
        <v>1583</v>
      </c>
      <c r="AM751" s="4">
        <v>11374</v>
      </c>
      <c r="AN751">
        <f>INDEX($AJ$2:$AJ$6811,MATCH(AM751,$A$2:$A$6811,0))</f>
        <v>1583</v>
      </c>
      <c r="AP751">
        <v>0</v>
      </c>
      <c r="AR751" s="4">
        <v>30</v>
      </c>
      <c r="AS751" s="4">
        <v>4</v>
      </c>
      <c r="AT751" s="4">
        <v>2007</v>
      </c>
      <c r="AU751" s="4">
        <v>30</v>
      </c>
      <c r="AV751" s="4">
        <v>4</v>
      </c>
      <c r="AW751" s="4">
        <v>2007</v>
      </c>
      <c r="AX751" t="str">
        <f t="shared" si="207"/>
        <v>No Delay</v>
      </c>
      <c r="AY751">
        <f t="shared" si="208"/>
        <v>0</v>
      </c>
    </row>
    <row r="752" spans="1:51" x14ac:dyDescent="0.2">
      <c r="A752" s="3">
        <v>83439</v>
      </c>
      <c r="B752" s="1" t="s">
        <v>151</v>
      </c>
      <c r="C752" s="1" t="s">
        <v>65</v>
      </c>
      <c r="D752" s="1" t="s">
        <v>130</v>
      </c>
      <c r="E752" s="1" t="s">
        <v>53</v>
      </c>
      <c r="F752" s="1" t="s">
        <v>53</v>
      </c>
      <c r="G752" s="13" t="s">
        <v>189</v>
      </c>
      <c r="H752" s="12">
        <v>40374</v>
      </c>
      <c r="I752" s="12" t="s">
        <v>190</v>
      </c>
      <c r="J752" s="12">
        <v>40357</v>
      </c>
      <c r="K752" s="4">
        <v>2562</v>
      </c>
      <c r="L752" s="1" t="s">
        <v>146</v>
      </c>
      <c r="M752" s="1" t="s">
        <v>132</v>
      </c>
      <c r="N752" s="1" t="s">
        <v>265</v>
      </c>
      <c r="O752" s="1" t="s">
        <v>93</v>
      </c>
      <c r="P752">
        <v>60</v>
      </c>
      <c r="Q752">
        <v>3000</v>
      </c>
      <c r="R752">
        <v>8190</v>
      </c>
      <c r="S752">
        <v>2.73</v>
      </c>
      <c r="T752">
        <v>0.05</v>
      </c>
      <c r="U752">
        <f t="shared" si="204"/>
        <v>8190</v>
      </c>
      <c r="V752">
        <f t="shared" si="205"/>
        <v>180000</v>
      </c>
      <c r="W752" s="1" t="s">
        <v>197</v>
      </c>
      <c r="X752" s="1" t="s">
        <v>1236</v>
      </c>
      <c r="Y752" s="1" t="s">
        <v>3082</v>
      </c>
      <c r="Z752" s="3">
        <v>7428</v>
      </c>
      <c r="AA752" s="4">
        <f t="shared" si="209"/>
        <v>206</v>
      </c>
      <c r="AB752" s="4">
        <f t="shared" si="217"/>
        <v>2573.9836059999998</v>
      </c>
      <c r="AC752" s="4">
        <f t="shared" si="218"/>
        <v>206</v>
      </c>
      <c r="AD752" s="4">
        <f t="shared" si="214"/>
        <v>1134.1992506285715</v>
      </c>
      <c r="AE752" s="4">
        <v>206</v>
      </c>
      <c r="AF752" s="4">
        <v>206</v>
      </c>
      <c r="AG752" s="4">
        <f>AE752</f>
        <v>206</v>
      </c>
      <c r="AI752" t="e">
        <f t="shared" si="206"/>
        <v>#N/A</v>
      </c>
      <c r="AJ752" t="s">
        <v>81</v>
      </c>
      <c r="AK752" s="2"/>
      <c r="AL752" s="2" t="str">
        <f>AJ752</f>
        <v>Freight Included in Commodity Cost</v>
      </c>
      <c r="AM752" s="4"/>
      <c r="AN752" t="e">
        <f>VLOOKUP([1]!Tabelle13[[#This Row],[Vlookup this ID for freight costs]],$AL$2:$AL$6811,2,FALSE)</f>
        <v>#REF!</v>
      </c>
      <c r="AP752">
        <v>17.66</v>
      </c>
      <c r="AQ752">
        <v>17.66</v>
      </c>
      <c r="AR752" s="4">
        <v>15</v>
      </c>
      <c r="AS752" s="4">
        <v>7</v>
      </c>
      <c r="AT752" s="4">
        <v>2010</v>
      </c>
      <c r="AU752" s="4">
        <v>28</v>
      </c>
      <c r="AV752" s="4">
        <v>6</v>
      </c>
      <c r="AW752" s="4">
        <v>2010</v>
      </c>
      <c r="AX752" t="str">
        <f t="shared" si="207"/>
        <v>No Delay</v>
      </c>
      <c r="AY752">
        <f t="shared" si="208"/>
        <v>0</v>
      </c>
    </row>
    <row r="753" spans="1:51" x14ac:dyDescent="0.2">
      <c r="A753" s="3">
        <v>12080</v>
      </c>
      <c r="B753" s="1" t="s">
        <v>88</v>
      </c>
      <c r="C753" s="1" t="s">
        <v>89</v>
      </c>
      <c r="D753" s="1" t="s">
        <v>130</v>
      </c>
      <c r="E753" s="1" t="s">
        <v>53</v>
      </c>
      <c r="F753" s="1" t="s">
        <v>53</v>
      </c>
      <c r="G753" s="13" t="s">
        <v>645</v>
      </c>
      <c r="H753" s="12">
        <v>39311</v>
      </c>
      <c r="I753" s="12" t="s">
        <v>645</v>
      </c>
      <c r="J753" s="12">
        <v>39311</v>
      </c>
      <c r="K753" s="4">
        <v>304</v>
      </c>
      <c r="L753" s="1" t="s">
        <v>146</v>
      </c>
      <c r="M753" s="1" t="s">
        <v>132</v>
      </c>
      <c r="N753" s="1" t="s">
        <v>550</v>
      </c>
      <c r="O753" s="1" t="s">
        <v>551</v>
      </c>
      <c r="P753">
        <v>300</v>
      </c>
      <c r="Q753">
        <v>56</v>
      </c>
      <c r="R753">
        <v>2301.6</v>
      </c>
      <c r="S753">
        <v>41.1</v>
      </c>
      <c r="T753">
        <v>0.14000000000000001</v>
      </c>
      <c r="U753">
        <f t="shared" si="204"/>
        <v>2301.6</v>
      </c>
      <c r="V753">
        <f t="shared" si="205"/>
        <v>16800</v>
      </c>
      <c r="W753" s="1" t="s">
        <v>552</v>
      </c>
      <c r="X753" s="1" t="s">
        <v>361</v>
      </c>
      <c r="Y753" s="1" t="s">
        <v>361</v>
      </c>
      <c r="Z753" s="3">
        <v>4931</v>
      </c>
      <c r="AA753" s="4">
        <f t="shared" si="209"/>
        <v>206</v>
      </c>
      <c r="AB753" s="4">
        <f t="shared" si="217"/>
        <v>2250.8860828000002</v>
      </c>
      <c r="AC753" s="4">
        <f t="shared" si="218"/>
        <v>206</v>
      </c>
      <c r="AD753" s="4">
        <f t="shared" si="214"/>
        <v>551.12272039999993</v>
      </c>
      <c r="AE753" s="3" t="s">
        <v>998</v>
      </c>
      <c r="AF753" s="3">
        <v>206</v>
      </c>
      <c r="AG753" s="4">
        <f>AI753</f>
        <v>206</v>
      </c>
      <c r="AH753" s="4">
        <v>10580</v>
      </c>
      <c r="AI753">
        <f t="shared" si="206"/>
        <v>206</v>
      </c>
      <c r="AJ753" t="s">
        <v>998</v>
      </c>
      <c r="AK753" s="2">
        <v>2731.58</v>
      </c>
      <c r="AL753" s="2">
        <f>AN753</f>
        <v>2731.58</v>
      </c>
      <c r="AM753" s="4">
        <v>10580</v>
      </c>
      <c r="AN753">
        <f>INDEX($AJ$2:$AJ$6811,MATCH(AM753,$A$2:$A$6811,0))</f>
        <v>2731.58</v>
      </c>
      <c r="AP753">
        <v>3.68</v>
      </c>
      <c r="AQ753">
        <v>3.68</v>
      </c>
      <c r="AR753" s="4">
        <v>17</v>
      </c>
      <c r="AS753" s="4">
        <v>8</v>
      </c>
      <c r="AT753" s="4">
        <v>2007</v>
      </c>
      <c r="AU753" s="4">
        <v>17</v>
      </c>
      <c r="AV753" s="4">
        <v>8</v>
      </c>
      <c r="AW753" s="4">
        <v>2007</v>
      </c>
      <c r="AX753" t="str">
        <f t="shared" si="207"/>
        <v>No Delay</v>
      </c>
      <c r="AY753">
        <f t="shared" si="208"/>
        <v>0</v>
      </c>
    </row>
    <row r="754" spans="1:51" x14ac:dyDescent="0.2">
      <c r="A754" s="3">
        <v>84200</v>
      </c>
      <c r="B754" s="1" t="s">
        <v>172</v>
      </c>
      <c r="C754" s="1" t="s">
        <v>114</v>
      </c>
      <c r="D754" s="1" t="s">
        <v>130</v>
      </c>
      <c r="E754" s="1" t="s">
        <v>101</v>
      </c>
      <c r="F754" s="1" t="s">
        <v>101</v>
      </c>
      <c r="G754" s="13" t="s">
        <v>999</v>
      </c>
      <c r="H754" s="12">
        <v>41239</v>
      </c>
      <c r="I754" s="12" t="s">
        <v>999</v>
      </c>
      <c r="J754" s="12">
        <v>41239</v>
      </c>
      <c r="K754" s="4">
        <v>4311</v>
      </c>
      <c r="L754" s="1" t="s">
        <v>146</v>
      </c>
      <c r="M754" s="1" t="s">
        <v>132</v>
      </c>
      <c r="N754" s="1" t="s">
        <v>206</v>
      </c>
      <c r="O754" s="1" t="s">
        <v>93</v>
      </c>
      <c r="P754">
        <v>60</v>
      </c>
      <c r="Q754">
        <v>2573</v>
      </c>
      <c r="R754">
        <v>7590.35</v>
      </c>
      <c r="S754">
        <v>2.95</v>
      </c>
      <c r="T754">
        <v>0.05</v>
      </c>
      <c r="U754">
        <f t="shared" si="204"/>
        <v>7590.35</v>
      </c>
      <c r="V754">
        <f t="shared" si="205"/>
        <v>154380</v>
      </c>
      <c r="W754" s="1" t="s">
        <v>179</v>
      </c>
      <c r="X754" s="1" t="s">
        <v>1236</v>
      </c>
      <c r="Y754" s="1" t="s">
        <v>156</v>
      </c>
      <c r="Z754" s="3">
        <v>14240</v>
      </c>
      <c r="AA754" s="4">
        <f t="shared" si="209"/>
        <v>207</v>
      </c>
      <c r="AB754" s="4">
        <f t="shared" si="217"/>
        <v>2527.1212953999998</v>
      </c>
      <c r="AC754" s="4">
        <f t="shared" si="218"/>
        <v>207</v>
      </c>
      <c r="AD754" s="4">
        <f t="shared" si="214"/>
        <v>396</v>
      </c>
      <c r="AE754" s="4">
        <v>207</v>
      </c>
      <c r="AF754" s="4">
        <v>207</v>
      </c>
      <c r="AG754" s="4">
        <f>AE754</f>
        <v>207</v>
      </c>
      <c r="AI754" t="e">
        <f t="shared" si="206"/>
        <v>#N/A</v>
      </c>
      <c r="AJ754">
        <v>1900</v>
      </c>
      <c r="AK754" s="2">
        <v>1900</v>
      </c>
      <c r="AL754" s="2">
        <f>AJ754</f>
        <v>1900</v>
      </c>
      <c r="AM754" s="4"/>
      <c r="AN754" t="e">
        <f>VLOOKUP([1]!Tabelle13[[#This Row],[Vlookup this ID for freight costs]],$AL$2:$AL$6811,2,FALSE)</f>
        <v>#REF!</v>
      </c>
      <c r="AP754">
        <v>10.64</v>
      </c>
      <c r="AQ754">
        <v>10.64</v>
      </c>
      <c r="AR754" s="4">
        <v>26</v>
      </c>
      <c r="AS754" s="4">
        <v>11</v>
      </c>
      <c r="AT754" s="4">
        <v>2012</v>
      </c>
      <c r="AU754" s="4">
        <v>26</v>
      </c>
      <c r="AV754" s="4">
        <v>11</v>
      </c>
      <c r="AW754" s="4">
        <v>2012</v>
      </c>
      <c r="AX754" t="str">
        <f t="shared" si="207"/>
        <v>No Delay</v>
      </c>
      <c r="AY754">
        <f t="shared" si="208"/>
        <v>0</v>
      </c>
    </row>
    <row r="755" spans="1:51" x14ac:dyDescent="0.2">
      <c r="A755" s="3">
        <v>33799</v>
      </c>
      <c r="B755" s="1" t="s">
        <v>140</v>
      </c>
      <c r="C755" s="1" t="s">
        <v>99</v>
      </c>
      <c r="D755" s="1" t="s">
        <v>266</v>
      </c>
      <c r="E755" s="1" t="s">
        <v>53</v>
      </c>
      <c r="F755" s="1" t="s">
        <v>53</v>
      </c>
      <c r="G755" s="13" t="s">
        <v>421</v>
      </c>
      <c r="H755" s="12">
        <v>41705</v>
      </c>
      <c r="I755" s="12" t="s">
        <v>1000</v>
      </c>
      <c r="J755" s="12">
        <v>41709</v>
      </c>
      <c r="K755" s="4">
        <v>5357</v>
      </c>
      <c r="L755" s="1" t="s">
        <v>146</v>
      </c>
      <c r="M755" s="1" t="s">
        <v>423</v>
      </c>
      <c r="N755" s="1" t="s">
        <v>491</v>
      </c>
      <c r="O755" s="1" t="s">
        <v>93</v>
      </c>
      <c r="P755">
        <v>60</v>
      </c>
      <c r="Q755">
        <v>1742</v>
      </c>
      <c r="R755">
        <v>10347.48</v>
      </c>
      <c r="S755">
        <v>5.94</v>
      </c>
      <c r="T755">
        <v>0.1</v>
      </c>
      <c r="U755">
        <f t="shared" si="204"/>
        <v>10347.480000000001</v>
      </c>
      <c r="V755">
        <f t="shared" si="205"/>
        <v>104520</v>
      </c>
      <c r="W755" s="1" t="s">
        <v>394</v>
      </c>
      <c r="X755" s="1" t="s">
        <v>112</v>
      </c>
      <c r="Y755" s="1" t="s">
        <v>112</v>
      </c>
      <c r="Z755" s="3">
        <v>6808</v>
      </c>
      <c r="AA755" s="4">
        <f t="shared" si="209"/>
        <v>208</v>
      </c>
      <c r="AB755" s="4">
        <f t="shared" si="217"/>
        <v>2435.9208736</v>
      </c>
      <c r="AC755" s="4">
        <f t="shared" si="218"/>
        <v>208</v>
      </c>
      <c r="AD755" s="4">
        <f t="shared" si="214"/>
        <v>208</v>
      </c>
      <c r="AE755" s="4">
        <v>208</v>
      </c>
      <c r="AF755" s="4">
        <v>208</v>
      </c>
      <c r="AG755" s="4">
        <f>AE755</f>
        <v>208</v>
      </c>
      <c r="AI755" t="e">
        <f t="shared" si="206"/>
        <v>#N/A</v>
      </c>
      <c r="AJ755">
        <v>2336.46</v>
      </c>
      <c r="AK755" s="2">
        <v>2336.46</v>
      </c>
      <c r="AL755" s="2">
        <f>AJ755</f>
        <v>2336.46</v>
      </c>
      <c r="AM755" s="4"/>
      <c r="AN755" t="e">
        <f>VLOOKUP([1]!Tabelle13[[#This Row],[Vlookup this ID for freight costs]],$AL$2:$AL$6811,2,FALSE)</f>
        <v>#REF!</v>
      </c>
      <c r="AP755">
        <v>12.8</v>
      </c>
      <c r="AQ755">
        <v>12.8</v>
      </c>
      <c r="AR755" s="4">
        <v>7</v>
      </c>
      <c r="AS755" s="4">
        <v>4</v>
      </c>
      <c r="AT755" s="4">
        <v>2014</v>
      </c>
      <c r="AU755" s="4">
        <v>11</v>
      </c>
      <c r="AV755" s="4">
        <v>4</v>
      </c>
      <c r="AW755" s="4">
        <v>2014</v>
      </c>
      <c r="AX755" t="str">
        <f t="shared" si="207"/>
        <v>Delay</v>
      </c>
      <c r="AY755">
        <f t="shared" si="208"/>
        <v>4</v>
      </c>
    </row>
    <row r="756" spans="1:51" x14ac:dyDescent="0.2">
      <c r="A756" s="3">
        <v>12242</v>
      </c>
      <c r="B756" s="1" t="s">
        <v>88</v>
      </c>
      <c r="C756" s="1" t="s">
        <v>89</v>
      </c>
      <c r="D756" s="1" t="s">
        <v>130</v>
      </c>
      <c r="E756" s="1" t="s">
        <v>53</v>
      </c>
      <c r="F756" s="1" t="s">
        <v>53</v>
      </c>
      <c r="G756" s="13" t="s">
        <v>1001</v>
      </c>
      <c r="H756" s="12">
        <v>39871</v>
      </c>
      <c r="I756" s="12" t="s">
        <v>1001</v>
      </c>
      <c r="J756" s="12">
        <v>39871</v>
      </c>
      <c r="K756" s="4">
        <v>1380</v>
      </c>
      <c r="L756" s="1" t="s">
        <v>146</v>
      </c>
      <c r="M756" s="1" t="s">
        <v>132</v>
      </c>
      <c r="N756" s="1" t="s">
        <v>527</v>
      </c>
      <c r="O756" s="1" t="s">
        <v>93</v>
      </c>
      <c r="P756">
        <v>240</v>
      </c>
      <c r="Q756">
        <v>2976</v>
      </c>
      <c r="R756">
        <v>5713.92</v>
      </c>
      <c r="S756">
        <v>1.92</v>
      </c>
      <c r="T756">
        <v>0.01</v>
      </c>
      <c r="U756">
        <f t="shared" si="204"/>
        <v>5713.92</v>
      </c>
      <c r="V756">
        <f t="shared" si="205"/>
        <v>714240</v>
      </c>
      <c r="W756" s="1" t="s">
        <v>155</v>
      </c>
      <c r="X756" s="1" t="s">
        <v>1236</v>
      </c>
      <c r="Y756" s="1" t="s">
        <v>156</v>
      </c>
      <c r="Z756" s="3">
        <v>9211</v>
      </c>
      <c r="AA756" s="4">
        <f t="shared" si="209"/>
        <v>209</v>
      </c>
      <c r="AB756" s="4">
        <f t="shared" si="217"/>
        <v>2571.3496587999998</v>
      </c>
      <c r="AC756" s="4">
        <f t="shared" si="218"/>
        <v>209</v>
      </c>
      <c r="AD756" s="4">
        <f t="shared" si="214"/>
        <v>209</v>
      </c>
      <c r="AE756" s="4">
        <v>209</v>
      </c>
      <c r="AF756" s="4">
        <v>209</v>
      </c>
      <c r="AG756" s="4">
        <f>AE756</f>
        <v>209</v>
      </c>
      <c r="AI756" t="e">
        <f t="shared" si="206"/>
        <v>#N/A</v>
      </c>
      <c r="AJ756">
        <v>5463.97</v>
      </c>
      <c r="AK756" s="2">
        <v>5463.97</v>
      </c>
      <c r="AL756" s="2">
        <f>AJ756</f>
        <v>5463.97</v>
      </c>
      <c r="AM756" s="4"/>
      <c r="AN756" t="e">
        <f>VLOOKUP([1]!Tabelle13[[#This Row],[Vlookup this ID for freight costs]],$AL$2:$AL$6811,2,FALSE)</f>
        <v>#REF!</v>
      </c>
      <c r="AP756">
        <v>11.2</v>
      </c>
      <c r="AQ756">
        <v>11.2</v>
      </c>
      <c r="AR756" s="4">
        <v>27</v>
      </c>
      <c r="AS756" s="4">
        <v>2</v>
      </c>
      <c r="AT756" s="4">
        <v>2009</v>
      </c>
      <c r="AU756" s="4">
        <v>27</v>
      </c>
      <c r="AV756" s="4">
        <v>2</v>
      </c>
      <c r="AW756" s="4">
        <v>2009</v>
      </c>
      <c r="AX756" t="str">
        <f t="shared" si="207"/>
        <v>No Delay</v>
      </c>
      <c r="AY756">
        <f t="shared" si="208"/>
        <v>0</v>
      </c>
    </row>
    <row r="757" spans="1:51" x14ac:dyDescent="0.2">
      <c r="A757" s="3">
        <v>12843</v>
      </c>
      <c r="B757" s="1" t="s">
        <v>88</v>
      </c>
      <c r="C757" s="1" t="s">
        <v>89</v>
      </c>
      <c r="D757" s="1" t="s">
        <v>130</v>
      </c>
      <c r="E757" s="1" t="s">
        <v>53</v>
      </c>
      <c r="F757" s="1" t="s">
        <v>53</v>
      </c>
      <c r="G757" s="13" t="s">
        <v>1001</v>
      </c>
      <c r="H757" s="12">
        <v>39871</v>
      </c>
      <c r="I757" s="12" t="s">
        <v>1001</v>
      </c>
      <c r="J757" s="12">
        <v>39871</v>
      </c>
      <c r="K757" s="4">
        <v>1381</v>
      </c>
      <c r="L757" s="1" t="s">
        <v>146</v>
      </c>
      <c r="M757" s="1" t="s">
        <v>132</v>
      </c>
      <c r="N757" s="1" t="s">
        <v>970</v>
      </c>
      <c r="O757" s="1" t="s">
        <v>93</v>
      </c>
      <c r="P757">
        <v>240</v>
      </c>
      <c r="Q757">
        <v>2800</v>
      </c>
      <c r="R757">
        <v>5880</v>
      </c>
      <c r="S757">
        <v>2.1</v>
      </c>
      <c r="T757">
        <v>0.01</v>
      </c>
      <c r="U757">
        <f t="shared" si="204"/>
        <v>5880</v>
      </c>
      <c r="V757">
        <f t="shared" si="205"/>
        <v>672000</v>
      </c>
      <c r="W757" s="1" t="s">
        <v>155</v>
      </c>
      <c r="X757" s="1" t="s">
        <v>1236</v>
      </c>
      <c r="Y757" s="1" t="s">
        <v>156</v>
      </c>
      <c r="Z757" s="3">
        <v>9211</v>
      </c>
      <c r="AA757" s="4">
        <f t="shared" si="209"/>
        <v>209</v>
      </c>
      <c r="AB757" s="4">
        <f t="shared" si="217"/>
        <v>2552.0340459999998</v>
      </c>
      <c r="AC757" s="4">
        <f t="shared" si="218"/>
        <v>209</v>
      </c>
      <c r="AD757" s="4">
        <f t="shared" si="214"/>
        <v>1454</v>
      </c>
      <c r="AE757" s="3" t="s">
        <v>1002</v>
      </c>
      <c r="AF757" s="3">
        <v>209</v>
      </c>
      <c r="AG757" s="4">
        <f>AI757</f>
        <v>209</v>
      </c>
      <c r="AH757" s="4">
        <v>12242</v>
      </c>
      <c r="AI757">
        <f t="shared" si="206"/>
        <v>209</v>
      </c>
      <c r="AJ757" t="s">
        <v>1002</v>
      </c>
      <c r="AK757" s="2">
        <v>5463.97</v>
      </c>
      <c r="AL757" s="2">
        <f>AN757</f>
        <v>5463.97</v>
      </c>
      <c r="AM757" s="4">
        <v>12242</v>
      </c>
      <c r="AN757">
        <f>INDEX($AJ$2:$AJ$6811,MATCH(AM757,$A$2:$A$6811,0))</f>
        <v>5463.97</v>
      </c>
      <c r="AP757">
        <v>11.52</v>
      </c>
      <c r="AQ757">
        <v>11.52</v>
      </c>
      <c r="AR757" s="4">
        <v>27</v>
      </c>
      <c r="AS757" s="4">
        <v>2</v>
      </c>
      <c r="AT757" s="4">
        <v>2009</v>
      </c>
      <c r="AU757" s="4">
        <v>27</v>
      </c>
      <c r="AV757" s="4">
        <v>2</v>
      </c>
      <c r="AW757" s="4">
        <v>2009</v>
      </c>
      <c r="AX757" t="str">
        <f t="shared" si="207"/>
        <v>No Delay</v>
      </c>
      <c r="AY757">
        <f t="shared" si="208"/>
        <v>0</v>
      </c>
    </row>
    <row r="758" spans="1:51" x14ac:dyDescent="0.2">
      <c r="A758" s="3">
        <v>83533</v>
      </c>
      <c r="B758" s="1" t="s">
        <v>975</v>
      </c>
      <c r="C758" s="1" t="s">
        <v>73</v>
      </c>
      <c r="D758" s="1" t="s">
        <v>130</v>
      </c>
      <c r="E758" s="1" t="s">
        <v>101</v>
      </c>
      <c r="F758" s="1" t="s">
        <v>101</v>
      </c>
      <c r="G758" s="13" t="s">
        <v>1003</v>
      </c>
      <c r="H758" s="12">
        <v>40837</v>
      </c>
      <c r="I758" s="12" t="s">
        <v>1003</v>
      </c>
      <c r="J758" s="12">
        <v>40837</v>
      </c>
      <c r="K758" s="4">
        <v>3533</v>
      </c>
      <c r="L758" s="1" t="s">
        <v>146</v>
      </c>
      <c r="M758" s="1" t="s">
        <v>132</v>
      </c>
      <c r="N758" s="1" t="s">
        <v>676</v>
      </c>
      <c r="O758" s="1" t="s">
        <v>93</v>
      </c>
      <c r="P758">
        <v>60</v>
      </c>
      <c r="Q758">
        <v>323</v>
      </c>
      <c r="R758">
        <v>1049.75</v>
      </c>
      <c r="S758">
        <v>3.25</v>
      </c>
      <c r="T758">
        <v>0.05</v>
      </c>
      <c r="U758">
        <f t="shared" si="204"/>
        <v>1049.75</v>
      </c>
      <c r="V758">
        <f t="shared" si="205"/>
        <v>19380</v>
      </c>
      <c r="W758" s="1" t="s">
        <v>155</v>
      </c>
      <c r="X758" s="1" t="s">
        <v>1236</v>
      </c>
      <c r="Y758" s="1" t="s">
        <v>156</v>
      </c>
      <c r="Z758" s="3">
        <v>14969</v>
      </c>
      <c r="AA758" s="4">
        <f t="shared" si="209"/>
        <v>209</v>
      </c>
      <c r="AB758" s="4">
        <f t="shared" si="217"/>
        <v>2280.1887453999998</v>
      </c>
      <c r="AC758" s="4">
        <f t="shared" si="218"/>
        <v>209</v>
      </c>
      <c r="AD758" s="4">
        <f t="shared" si="214"/>
        <v>91.333333333333329</v>
      </c>
      <c r="AE758" s="4">
        <v>209</v>
      </c>
      <c r="AF758" s="4">
        <v>209</v>
      </c>
      <c r="AG758" s="4">
        <f>AE758</f>
        <v>209</v>
      </c>
      <c r="AI758" t="e">
        <f t="shared" si="206"/>
        <v>#N/A</v>
      </c>
      <c r="AJ758">
        <v>502.49</v>
      </c>
      <c r="AK758" s="2">
        <v>502.49</v>
      </c>
      <c r="AL758" s="2">
        <f>AJ758</f>
        <v>502.49</v>
      </c>
      <c r="AM758" s="4"/>
      <c r="AN758" t="e">
        <f>VLOOKUP([1]!Tabelle13[[#This Row],[Vlookup this ID for freight costs]],$AL$2:$AL$6811,2,FALSE)</f>
        <v>#REF!</v>
      </c>
      <c r="AP758">
        <v>1.73</v>
      </c>
      <c r="AQ758">
        <v>1.73</v>
      </c>
      <c r="AR758" s="4">
        <v>21</v>
      </c>
      <c r="AS758" s="4">
        <v>10</v>
      </c>
      <c r="AT758" s="4">
        <v>2011</v>
      </c>
      <c r="AU758" s="4">
        <v>21</v>
      </c>
      <c r="AV758" s="4">
        <v>10</v>
      </c>
      <c r="AW758" s="4">
        <v>2011</v>
      </c>
      <c r="AX758" t="str">
        <f t="shared" si="207"/>
        <v>No Delay</v>
      </c>
      <c r="AY758">
        <f t="shared" si="208"/>
        <v>0</v>
      </c>
    </row>
    <row r="759" spans="1:51" x14ac:dyDescent="0.2">
      <c r="A759" s="3">
        <v>84076</v>
      </c>
      <c r="B759" s="1" t="s">
        <v>151</v>
      </c>
      <c r="C759" s="1" t="s">
        <v>65</v>
      </c>
      <c r="D759" s="1" t="s">
        <v>130</v>
      </c>
      <c r="E759" s="1" t="s">
        <v>152</v>
      </c>
      <c r="F759" s="1" t="s">
        <v>152</v>
      </c>
      <c r="G759" s="13" t="s">
        <v>927</v>
      </c>
      <c r="H759" s="12">
        <v>40709</v>
      </c>
      <c r="I759" s="12" t="s">
        <v>301</v>
      </c>
      <c r="J759" s="12">
        <v>40674</v>
      </c>
      <c r="K759" s="4">
        <v>3175</v>
      </c>
      <c r="L759" s="1" t="s">
        <v>146</v>
      </c>
      <c r="M759" s="1" t="s">
        <v>132</v>
      </c>
      <c r="N759" s="1" t="s">
        <v>196</v>
      </c>
      <c r="O759" s="1" t="s">
        <v>93</v>
      </c>
      <c r="P759">
        <v>60</v>
      </c>
      <c r="Q759">
        <v>2000</v>
      </c>
      <c r="R759">
        <v>11120</v>
      </c>
      <c r="S759">
        <v>5.56</v>
      </c>
      <c r="T759">
        <v>0.09</v>
      </c>
      <c r="U759">
        <f t="shared" si="204"/>
        <v>11120</v>
      </c>
      <c r="V759">
        <f t="shared" si="205"/>
        <v>120000</v>
      </c>
      <c r="W759" s="1" t="s">
        <v>204</v>
      </c>
      <c r="X759" s="1" t="s">
        <v>1236</v>
      </c>
      <c r="Y759" s="1" t="s">
        <v>205</v>
      </c>
      <c r="Z759" s="3">
        <v>7364</v>
      </c>
      <c r="AA759" s="4">
        <f t="shared" si="209"/>
        <v>209</v>
      </c>
      <c r="AB759" s="4">
        <f t="shared" si="217"/>
        <v>2464.2358060000001</v>
      </c>
      <c r="AC759" s="4">
        <f t="shared" si="218"/>
        <v>209</v>
      </c>
      <c r="AD759" s="4">
        <f t="shared" si="214"/>
        <v>3816.4247071666664</v>
      </c>
      <c r="AE759" s="4">
        <v>209</v>
      </c>
      <c r="AF759" s="4">
        <v>209</v>
      </c>
      <c r="AG759" s="4">
        <f>AE759</f>
        <v>209</v>
      </c>
      <c r="AI759" t="e">
        <f t="shared" si="206"/>
        <v>#N/A</v>
      </c>
      <c r="AJ759">
        <v>12601.07</v>
      </c>
      <c r="AK759" s="2">
        <v>12601.07</v>
      </c>
      <c r="AL759" s="2">
        <f>AJ759</f>
        <v>12601.07</v>
      </c>
      <c r="AM759" s="4"/>
      <c r="AN759" t="e">
        <f>VLOOKUP([1]!Tabelle13[[#This Row],[Vlookup this ID for freight costs]],$AL$2:$AL$6811,2,FALSE)</f>
        <v>#REF!</v>
      </c>
      <c r="AP759">
        <v>18.350000000000001</v>
      </c>
      <c r="AQ759">
        <v>18.350000000000001</v>
      </c>
      <c r="AR759" s="4">
        <v>15</v>
      </c>
      <c r="AS759" s="4">
        <v>6</v>
      </c>
      <c r="AT759" s="4">
        <v>2011</v>
      </c>
      <c r="AU759" s="4">
        <v>11</v>
      </c>
      <c r="AV759" s="4">
        <v>5</v>
      </c>
      <c r="AW759" s="4">
        <v>2011</v>
      </c>
      <c r="AX759" t="str">
        <f t="shared" si="207"/>
        <v>No Delay</v>
      </c>
      <c r="AY759">
        <f t="shared" si="208"/>
        <v>0</v>
      </c>
    </row>
    <row r="760" spans="1:51" x14ac:dyDescent="0.2">
      <c r="A760" s="3">
        <v>85792</v>
      </c>
      <c r="B760" s="1" t="s">
        <v>975</v>
      </c>
      <c r="C760" s="1" t="s">
        <v>73</v>
      </c>
      <c r="D760" s="1" t="s">
        <v>130</v>
      </c>
      <c r="E760" s="1" t="s">
        <v>101</v>
      </c>
      <c r="F760" s="1" t="s">
        <v>101</v>
      </c>
      <c r="G760" s="13" t="s">
        <v>1003</v>
      </c>
      <c r="H760" s="12">
        <v>40837</v>
      </c>
      <c r="I760" s="12" t="s">
        <v>1003</v>
      </c>
      <c r="J760" s="12">
        <v>40837</v>
      </c>
      <c r="K760" s="4">
        <v>3538</v>
      </c>
      <c r="L760" s="1" t="s">
        <v>146</v>
      </c>
      <c r="M760" s="1" t="s">
        <v>132</v>
      </c>
      <c r="N760" s="1" t="s">
        <v>676</v>
      </c>
      <c r="O760" s="1" t="s">
        <v>93</v>
      </c>
      <c r="P760">
        <v>60</v>
      </c>
      <c r="Q760">
        <v>4980</v>
      </c>
      <c r="R760">
        <v>16185</v>
      </c>
      <c r="S760">
        <v>3.25</v>
      </c>
      <c r="T760">
        <v>0.05</v>
      </c>
      <c r="U760">
        <f t="shared" si="204"/>
        <v>16185</v>
      </c>
      <c r="V760">
        <f t="shared" si="205"/>
        <v>298800</v>
      </c>
      <c r="W760" s="1" t="s">
        <v>160</v>
      </c>
      <c r="X760" s="1" t="s">
        <v>1236</v>
      </c>
      <c r="Y760" s="1" t="s">
        <v>161</v>
      </c>
      <c r="Z760" s="3">
        <v>14451</v>
      </c>
      <c r="AA760" s="4">
        <f t="shared" si="209"/>
        <v>209</v>
      </c>
      <c r="AB760" s="4">
        <f t="shared" si="217"/>
        <v>2791.2842499999997</v>
      </c>
      <c r="AC760" s="4">
        <f t="shared" si="218"/>
        <v>209</v>
      </c>
      <c r="AD760" s="4">
        <f t="shared" si="214"/>
        <v>209</v>
      </c>
      <c r="AE760" s="3" t="s">
        <v>1004</v>
      </c>
      <c r="AF760" s="3">
        <v>209</v>
      </c>
      <c r="AG760" s="4">
        <f>AI760</f>
        <v>209</v>
      </c>
      <c r="AH760" s="4">
        <v>83533</v>
      </c>
      <c r="AI760">
        <f t="shared" si="206"/>
        <v>209</v>
      </c>
      <c r="AJ760" t="s">
        <v>1004</v>
      </c>
      <c r="AK760" s="2">
        <v>502.49</v>
      </c>
      <c r="AL760" s="2">
        <f>AN760</f>
        <v>502.49</v>
      </c>
      <c r="AM760" s="4">
        <v>83533</v>
      </c>
      <c r="AN760">
        <f>INDEX($AJ$2:$AJ$6811,MATCH(AM760,$A$2:$A$6811,0))</f>
        <v>502.49</v>
      </c>
      <c r="AP760">
        <v>26.71</v>
      </c>
      <c r="AQ760">
        <v>26.71</v>
      </c>
      <c r="AR760" s="4">
        <v>21</v>
      </c>
      <c r="AS760" s="4">
        <v>10</v>
      </c>
      <c r="AT760" s="4">
        <v>2011</v>
      </c>
      <c r="AU760" s="4">
        <v>21</v>
      </c>
      <c r="AV760" s="4">
        <v>10</v>
      </c>
      <c r="AW760" s="4">
        <v>2011</v>
      </c>
      <c r="AX760" t="str">
        <f t="shared" si="207"/>
        <v>No Delay</v>
      </c>
      <c r="AY760">
        <f t="shared" si="208"/>
        <v>0</v>
      </c>
    </row>
    <row r="761" spans="1:51" x14ac:dyDescent="0.2">
      <c r="A761" s="3">
        <v>86399</v>
      </c>
      <c r="B761" s="1" t="s">
        <v>151</v>
      </c>
      <c r="C761" s="1" t="s">
        <v>65</v>
      </c>
      <c r="D761" s="1" t="s">
        <v>130</v>
      </c>
      <c r="E761" s="1" t="s">
        <v>53</v>
      </c>
      <c r="F761" s="1" t="s">
        <v>53</v>
      </c>
      <c r="G761" s="13" t="s">
        <v>486</v>
      </c>
      <c r="H761" s="12">
        <v>40786</v>
      </c>
      <c r="I761" s="12" t="s">
        <v>1005</v>
      </c>
      <c r="J761" s="12">
        <v>40758</v>
      </c>
      <c r="K761" s="4">
        <v>3345</v>
      </c>
      <c r="L761" s="1" t="s">
        <v>146</v>
      </c>
      <c r="M761" s="1" t="s">
        <v>132</v>
      </c>
      <c r="N761" s="1" t="s">
        <v>196</v>
      </c>
      <c r="O761" s="1" t="s">
        <v>93</v>
      </c>
      <c r="P761">
        <v>60</v>
      </c>
      <c r="Q761">
        <v>2000</v>
      </c>
      <c r="R761">
        <v>11120</v>
      </c>
      <c r="S761">
        <v>5.56</v>
      </c>
      <c r="T761">
        <v>0.09</v>
      </c>
      <c r="U761">
        <f t="shared" si="204"/>
        <v>11120</v>
      </c>
      <c r="V761">
        <f t="shared" si="205"/>
        <v>120000</v>
      </c>
      <c r="W761" s="1" t="s">
        <v>204</v>
      </c>
      <c r="X761" s="1" t="s">
        <v>1236</v>
      </c>
      <c r="Y761" s="1" t="s">
        <v>205</v>
      </c>
      <c r="Z761" s="3">
        <v>7364</v>
      </c>
      <c r="AA761" s="4">
        <f t="shared" si="209"/>
        <v>209</v>
      </c>
      <c r="AB761" s="4">
        <f t="shared" si="217"/>
        <v>2464.2358060000001</v>
      </c>
      <c r="AC761" s="4">
        <f t="shared" si="218"/>
        <v>209</v>
      </c>
      <c r="AD761" s="4">
        <f t="shared" si="214"/>
        <v>3816.4247071666664</v>
      </c>
      <c r="AE761" s="4">
        <v>209</v>
      </c>
      <c r="AF761" s="4">
        <v>209</v>
      </c>
      <c r="AG761" s="4">
        <f t="shared" ref="AG761:AG769" si="219">AE761</f>
        <v>209</v>
      </c>
      <c r="AI761" t="e">
        <f t="shared" si="206"/>
        <v>#N/A</v>
      </c>
      <c r="AJ761">
        <v>2136.5300000000002</v>
      </c>
      <c r="AK761" s="2">
        <v>2136.5300000000002</v>
      </c>
      <c r="AL761" s="2">
        <f t="shared" ref="AL761:AL769" si="220">AJ761</f>
        <v>2136.5300000000002</v>
      </c>
      <c r="AM761" s="4"/>
      <c r="AN761" t="e">
        <f>VLOOKUP([1]!Tabelle13[[#This Row],[Vlookup this ID for freight costs]],$AL$2:$AL$6811,2,FALSE)</f>
        <v>#REF!</v>
      </c>
      <c r="AP761">
        <v>18.350000000000001</v>
      </c>
      <c r="AQ761">
        <v>18.350000000000001</v>
      </c>
      <c r="AR761" s="4">
        <v>31</v>
      </c>
      <c r="AS761" s="4">
        <v>8</v>
      </c>
      <c r="AT761" s="4">
        <v>2011</v>
      </c>
      <c r="AU761" s="4">
        <v>3</v>
      </c>
      <c r="AV761" s="4">
        <v>8</v>
      </c>
      <c r="AW761" s="4">
        <v>2011</v>
      </c>
      <c r="AX761" t="str">
        <f t="shared" si="207"/>
        <v>No Delay</v>
      </c>
      <c r="AY761">
        <f t="shared" si="208"/>
        <v>0</v>
      </c>
    </row>
    <row r="762" spans="1:51" x14ac:dyDescent="0.2">
      <c r="A762" s="3">
        <v>35444</v>
      </c>
      <c r="B762" s="1" t="s">
        <v>140</v>
      </c>
      <c r="C762" s="1" t="s">
        <v>99</v>
      </c>
      <c r="D762" s="1" t="s">
        <v>266</v>
      </c>
      <c r="E762" s="1" t="s">
        <v>53</v>
      </c>
      <c r="F762" s="1" t="s">
        <v>53</v>
      </c>
      <c r="G762" s="13" t="s">
        <v>1006</v>
      </c>
      <c r="H762" s="12">
        <v>41639</v>
      </c>
      <c r="I762" s="12" t="s">
        <v>142</v>
      </c>
      <c r="J762" s="12">
        <v>41642</v>
      </c>
      <c r="K762" s="4">
        <v>5146</v>
      </c>
      <c r="L762" s="1" t="s">
        <v>146</v>
      </c>
      <c r="M762" s="1" t="s">
        <v>423</v>
      </c>
      <c r="N762" s="1" t="s">
        <v>491</v>
      </c>
      <c r="O762" s="1" t="s">
        <v>93</v>
      </c>
      <c r="P762">
        <v>60</v>
      </c>
      <c r="Q762">
        <v>1764</v>
      </c>
      <c r="R762">
        <v>10478.16</v>
      </c>
      <c r="S762">
        <v>5.94</v>
      </c>
      <c r="T762">
        <v>0.1</v>
      </c>
      <c r="U762">
        <f t="shared" si="204"/>
        <v>10478.16</v>
      </c>
      <c r="V762">
        <f t="shared" si="205"/>
        <v>105840</v>
      </c>
      <c r="W762" s="1" t="s">
        <v>394</v>
      </c>
      <c r="X762" s="1" t="s">
        <v>112</v>
      </c>
      <c r="Y762" s="1" t="s">
        <v>112</v>
      </c>
      <c r="Z762" s="3">
        <v>6808</v>
      </c>
      <c r="AA762" s="4">
        <f t="shared" si="209"/>
        <v>209</v>
      </c>
      <c r="AB762" s="4">
        <f t="shared" si="217"/>
        <v>2438.3353251999997</v>
      </c>
      <c r="AC762" s="4">
        <f t="shared" si="218"/>
        <v>209</v>
      </c>
      <c r="AD762" s="4">
        <f t="shared" si="214"/>
        <v>205.5</v>
      </c>
      <c r="AE762" s="4">
        <v>209</v>
      </c>
      <c r="AF762" s="4">
        <v>209</v>
      </c>
      <c r="AG762" s="4">
        <f t="shared" si="219"/>
        <v>209</v>
      </c>
      <c r="AI762" t="e">
        <f t="shared" si="206"/>
        <v>#N/A</v>
      </c>
      <c r="AJ762">
        <v>2177.56</v>
      </c>
      <c r="AK762" s="2">
        <v>2177.56</v>
      </c>
      <c r="AL762" s="2">
        <f t="shared" si="220"/>
        <v>2177.56</v>
      </c>
      <c r="AM762" s="4"/>
      <c r="AN762" t="e">
        <f>VLOOKUP([1]!Tabelle13[[#This Row],[Vlookup this ID for freight costs]],$AL$2:$AL$6811,2,FALSE)</f>
        <v>#REF!</v>
      </c>
      <c r="AP762">
        <v>12.96</v>
      </c>
      <c r="AQ762">
        <v>12.96</v>
      </c>
      <c r="AR762" s="4">
        <v>31</v>
      </c>
      <c r="AS762" s="4">
        <v>12</v>
      </c>
      <c r="AT762" s="4">
        <v>2013</v>
      </c>
      <c r="AU762" s="4">
        <v>3</v>
      </c>
      <c r="AV762" s="4">
        <v>1</v>
      </c>
      <c r="AW762" s="4">
        <v>2014</v>
      </c>
      <c r="AX762" t="str">
        <f t="shared" si="207"/>
        <v>Delay</v>
      </c>
      <c r="AY762">
        <f t="shared" si="208"/>
        <v>3</v>
      </c>
    </row>
    <row r="763" spans="1:51" x14ac:dyDescent="0.2">
      <c r="A763" s="3">
        <v>84008</v>
      </c>
      <c r="B763" s="1" t="s">
        <v>175</v>
      </c>
      <c r="C763" s="1" t="s">
        <v>165</v>
      </c>
      <c r="D763" s="1" t="s">
        <v>130</v>
      </c>
      <c r="E763" s="1" t="s">
        <v>53</v>
      </c>
      <c r="F763" s="1" t="s">
        <v>53</v>
      </c>
      <c r="G763" s="13" t="s">
        <v>1007</v>
      </c>
      <c r="H763" s="12">
        <v>40338</v>
      </c>
      <c r="I763" s="12" t="s">
        <v>738</v>
      </c>
      <c r="J763" s="12">
        <v>40344</v>
      </c>
      <c r="K763" s="4">
        <v>2525</v>
      </c>
      <c r="L763" s="1" t="s">
        <v>146</v>
      </c>
      <c r="M763" s="1" t="s">
        <v>132</v>
      </c>
      <c r="N763" s="1" t="s">
        <v>159</v>
      </c>
      <c r="O763" s="1" t="s">
        <v>93</v>
      </c>
      <c r="P763">
        <v>30</v>
      </c>
      <c r="Q763">
        <v>2797</v>
      </c>
      <c r="R763">
        <v>32864.75</v>
      </c>
      <c r="S763">
        <v>11.75</v>
      </c>
      <c r="T763">
        <v>0.39</v>
      </c>
      <c r="U763">
        <f t="shared" si="204"/>
        <v>32864.75</v>
      </c>
      <c r="V763">
        <f t="shared" si="205"/>
        <v>83910</v>
      </c>
      <c r="W763" s="1" t="s">
        <v>160</v>
      </c>
      <c r="X763" s="1" t="s">
        <v>1236</v>
      </c>
      <c r="Y763" s="1" t="s">
        <v>161</v>
      </c>
      <c r="Z763" s="3">
        <v>5149</v>
      </c>
      <c r="AA763" s="4">
        <f t="shared" si="209"/>
        <v>210</v>
      </c>
      <c r="AB763" s="4">
        <f t="shared" si="217"/>
        <v>2551.7048025999998</v>
      </c>
      <c r="AC763" s="4">
        <f t="shared" si="218"/>
        <v>210</v>
      </c>
      <c r="AD763" s="4">
        <f t="shared" si="214"/>
        <v>1531.2239088571428</v>
      </c>
      <c r="AE763" s="4">
        <v>210</v>
      </c>
      <c r="AF763" s="4">
        <v>210</v>
      </c>
      <c r="AG763" s="4">
        <f t="shared" si="219"/>
        <v>210</v>
      </c>
      <c r="AI763" t="e">
        <f t="shared" si="206"/>
        <v>#N/A</v>
      </c>
      <c r="AJ763">
        <v>5841.92</v>
      </c>
      <c r="AK763" s="2">
        <v>5841.92</v>
      </c>
      <c r="AL763" s="2">
        <f t="shared" si="220"/>
        <v>5841.92</v>
      </c>
      <c r="AM763" s="4"/>
      <c r="AN763" t="e">
        <f>VLOOKUP([1]!Tabelle13[[#This Row],[Vlookup this ID for freight costs]],$AL$2:$AL$6811,2,FALSE)</f>
        <v>#REF!</v>
      </c>
      <c r="AP763">
        <v>70.86</v>
      </c>
      <c r="AQ763">
        <v>70.86</v>
      </c>
      <c r="AR763" s="4">
        <v>9</v>
      </c>
      <c r="AS763" s="4">
        <v>6</v>
      </c>
      <c r="AT763" s="4">
        <v>2010</v>
      </c>
      <c r="AU763" s="4">
        <v>15</v>
      </c>
      <c r="AV763" s="4">
        <v>6</v>
      </c>
      <c r="AW763" s="4">
        <v>2010</v>
      </c>
      <c r="AX763" t="str">
        <f t="shared" si="207"/>
        <v>Delay</v>
      </c>
      <c r="AY763">
        <f t="shared" si="208"/>
        <v>6</v>
      </c>
    </row>
    <row r="764" spans="1:51" x14ac:dyDescent="0.2">
      <c r="A764" s="3">
        <v>84013</v>
      </c>
      <c r="B764" s="1" t="s">
        <v>50</v>
      </c>
      <c r="C764" s="1" t="s">
        <v>51</v>
      </c>
      <c r="D764" s="1" t="s">
        <v>130</v>
      </c>
      <c r="E764" s="1" t="s">
        <v>53</v>
      </c>
      <c r="F764" s="1" t="s">
        <v>53</v>
      </c>
      <c r="G764" s="13" t="s">
        <v>805</v>
      </c>
      <c r="H764" s="12">
        <v>40421</v>
      </c>
      <c r="I764" s="12" t="s">
        <v>1008</v>
      </c>
      <c r="J764" s="12">
        <v>40379</v>
      </c>
      <c r="K764" s="4">
        <v>2635</v>
      </c>
      <c r="L764" s="1" t="s">
        <v>146</v>
      </c>
      <c r="M764" s="1" t="s">
        <v>132</v>
      </c>
      <c r="N764" s="1" t="s">
        <v>265</v>
      </c>
      <c r="O764" s="1" t="s">
        <v>93</v>
      </c>
      <c r="P764">
        <v>60</v>
      </c>
      <c r="Q764">
        <v>3000</v>
      </c>
      <c r="R764">
        <v>7980</v>
      </c>
      <c r="S764">
        <v>2.66</v>
      </c>
      <c r="T764">
        <v>0.04</v>
      </c>
      <c r="U764">
        <f t="shared" si="204"/>
        <v>7980</v>
      </c>
      <c r="V764">
        <f t="shared" si="205"/>
        <v>180000</v>
      </c>
      <c r="W764" s="1" t="s">
        <v>197</v>
      </c>
      <c r="X764" s="1" t="s">
        <v>1236</v>
      </c>
      <c r="Y764" s="1" t="s">
        <v>3082</v>
      </c>
      <c r="Z764" s="3">
        <v>7290</v>
      </c>
      <c r="AA764" s="4">
        <f t="shared" si="209"/>
        <v>210</v>
      </c>
      <c r="AB764" s="4">
        <f t="shared" si="217"/>
        <v>2573.9836059999998</v>
      </c>
      <c r="AC764" s="4">
        <f t="shared" si="218"/>
        <v>210</v>
      </c>
      <c r="AD764" s="4">
        <f t="shared" si="214"/>
        <v>1134.1992506285715</v>
      </c>
      <c r="AE764" s="4">
        <v>210</v>
      </c>
      <c r="AF764" s="4">
        <v>210</v>
      </c>
      <c r="AG764" s="4">
        <f t="shared" si="219"/>
        <v>210</v>
      </c>
      <c r="AI764" t="e">
        <f t="shared" si="206"/>
        <v>#N/A</v>
      </c>
      <c r="AJ764">
        <v>1894.2</v>
      </c>
      <c r="AK764" s="2">
        <v>1894.2</v>
      </c>
      <c r="AL764" s="2">
        <f t="shared" si="220"/>
        <v>1894.2</v>
      </c>
      <c r="AM764" s="4"/>
      <c r="AN764" t="e">
        <f>VLOOKUP([1]!Tabelle13[[#This Row],[Vlookup this ID for freight costs]],$AL$2:$AL$6811,2,FALSE)</f>
        <v>#REF!</v>
      </c>
      <c r="AP764">
        <v>15.64</v>
      </c>
      <c r="AQ764">
        <v>15.64</v>
      </c>
      <c r="AR764" s="4">
        <v>31</v>
      </c>
      <c r="AS764" s="4">
        <v>8</v>
      </c>
      <c r="AT764" s="4">
        <v>2010</v>
      </c>
      <c r="AU764" s="4">
        <v>20</v>
      </c>
      <c r="AV764" s="4">
        <v>7</v>
      </c>
      <c r="AW764" s="4">
        <v>2010</v>
      </c>
      <c r="AX764" t="str">
        <f t="shared" si="207"/>
        <v>No Delay</v>
      </c>
      <c r="AY764">
        <f t="shared" si="208"/>
        <v>0</v>
      </c>
    </row>
    <row r="765" spans="1:51" x14ac:dyDescent="0.2">
      <c r="A765" s="3">
        <v>83513</v>
      </c>
      <c r="B765" s="1" t="s">
        <v>258</v>
      </c>
      <c r="C765" s="1" t="s">
        <v>73</v>
      </c>
      <c r="D765" s="1" t="s">
        <v>130</v>
      </c>
      <c r="E765" s="1" t="s">
        <v>101</v>
      </c>
      <c r="F765" s="1" t="s">
        <v>101</v>
      </c>
      <c r="G765" s="13" t="s">
        <v>828</v>
      </c>
      <c r="H765" s="12">
        <v>40770</v>
      </c>
      <c r="I765" s="12" t="s">
        <v>1009</v>
      </c>
      <c r="J765" s="12">
        <v>40766</v>
      </c>
      <c r="K765" s="4">
        <v>3361</v>
      </c>
      <c r="L765" s="1" t="s">
        <v>146</v>
      </c>
      <c r="M765" s="1" t="s">
        <v>132</v>
      </c>
      <c r="N765" s="1" t="s">
        <v>471</v>
      </c>
      <c r="O765" s="1" t="s">
        <v>93</v>
      </c>
      <c r="P765">
        <v>60</v>
      </c>
      <c r="Q765">
        <v>3687</v>
      </c>
      <c r="R765">
        <v>7005.3</v>
      </c>
      <c r="S765">
        <v>1.9</v>
      </c>
      <c r="T765">
        <v>0.03</v>
      </c>
      <c r="U765">
        <f t="shared" si="204"/>
        <v>7005.2999999999993</v>
      </c>
      <c r="V765">
        <f t="shared" si="205"/>
        <v>221220</v>
      </c>
      <c r="W765" s="1" t="s">
        <v>204</v>
      </c>
      <c r="X765" s="1" t="s">
        <v>1236</v>
      </c>
      <c r="Y765" s="1" t="s">
        <v>205</v>
      </c>
      <c r="Z765" s="3">
        <v>15015</v>
      </c>
      <c r="AA765" s="4">
        <f t="shared" si="209"/>
        <v>212</v>
      </c>
      <c r="AB765" s="4">
        <f t="shared" si="217"/>
        <v>2649.3803446000002</v>
      </c>
      <c r="AC765" s="4">
        <f t="shared" si="218"/>
        <v>212</v>
      </c>
      <c r="AD765" s="4">
        <f t="shared" si="214"/>
        <v>212</v>
      </c>
      <c r="AE765" s="4">
        <v>212</v>
      </c>
      <c r="AF765" s="4">
        <v>212</v>
      </c>
      <c r="AG765" s="4">
        <f t="shared" si="219"/>
        <v>212</v>
      </c>
      <c r="AI765" t="e">
        <f t="shared" si="206"/>
        <v>#N/A</v>
      </c>
      <c r="AJ765">
        <v>2143.48</v>
      </c>
      <c r="AK765" s="2">
        <v>2143.48</v>
      </c>
      <c r="AL765" s="2">
        <f t="shared" si="220"/>
        <v>2143.48</v>
      </c>
      <c r="AM765" s="4"/>
      <c r="AN765" t="e">
        <f>VLOOKUP([1]!Tabelle13[[#This Row],[Vlookup this ID for freight costs]],$AL$2:$AL$6811,2,FALSE)</f>
        <v>#REF!</v>
      </c>
      <c r="AP765">
        <v>15.1</v>
      </c>
      <c r="AQ765">
        <v>15.1</v>
      </c>
      <c r="AR765" s="4">
        <v>15</v>
      </c>
      <c r="AS765" s="4">
        <v>8</v>
      </c>
      <c r="AT765" s="4">
        <v>2011</v>
      </c>
      <c r="AU765" s="4">
        <v>11</v>
      </c>
      <c r="AV765" s="4">
        <v>8</v>
      </c>
      <c r="AW765" s="4">
        <v>2011</v>
      </c>
      <c r="AX765" t="str">
        <f t="shared" si="207"/>
        <v>No Delay</v>
      </c>
      <c r="AY765">
        <f t="shared" si="208"/>
        <v>0</v>
      </c>
    </row>
    <row r="766" spans="1:51" x14ac:dyDescent="0.2">
      <c r="A766" s="3">
        <v>84665</v>
      </c>
      <c r="B766" s="1" t="s">
        <v>215</v>
      </c>
      <c r="C766" s="1" t="s">
        <v>89</v>
      </c>
      <c r="D766" s="1" t="s">
        <v>130</v>
      </c>
      <c r="E766" s="1" t="s">
        <v>53</v>
      </c>
      <c r="F766" s="1" t="s">
        <v>53</v>
      </c>
      <c r="G766" s="13" t="s">
        <v>255</v>
      </c>
      <c r="H766" s="12">
        <v>40841</v>
      </c>
      <c r="I766" s="12" t="s">
        <v>1010</v>
      </c>
      <c r="J766" s="12">
        <v>40760</v>
      </c>
      <c r="K766" s="4">
        <v>3356</v>
      </c>
      <c r="L766" s="1" t="s">
        <v>146</v>
      </c>
      <c r="M766" s="1" t="s">
        <v>132</v>
      </c>
      <c r="N766" s="1" t="s">
        <v>371</v>
      </c>
      <c r="O766" s="1" t="s">
        <v>93</v>
      </c>
      <c r="P766">
        <v>240</v>
      </c>
      <c r="Q766">
        <v>576</v>
      </c>
      <c r="R766">
        <v>7200</v>
      </c>
      <c r="S766">
        <v>12.5</v>
      </c>
      <c r="T766">
        <v>0.05</v>
      </c>
      <c r="U766">
        <f t="shared" si="204"/>
        <v>7200</v>
      </c>
      <c r="V766">
        <f t="shared" si="205"/>
        <v>138240</v>
      </c>
      <c r="W766" s="1" t="s">
        <v>155</v>
      </c>
      <c r="X766" s="1" t="s">
        <v>1236</v>
      </c>
      <c r="Y766" s="1" t="s">
        <v>156</v>
      </c>
      <c r="Z766" s="3">
        <v>9211</v>
      </c>
      <c r="AA766" s="4">
        <f t="shared" si="209"/>
        <v>212</v>
      </c>
      <c r="AB766" s="4">
        <f t="shared" si="217"/>
        <v>2307.9549388</v>
      </c>
      <c r="AC766" s="4">
        <f t="shared" si="218"/>
        <v>212</v>
      </c>
      <c r="AD766" s="4">
        <f t="shared" si="214"/>
        <v>212</v>
      </c>
      <c r="AE766" s="4">
        <v>212</v>
      </c>
      <c r="AF766" s="4">
        <v>212</v>
      </c>
      <c r="AG766" s="4">
        <f t="shared" si="219"/>
        <v>212</v>
      </c>
      <c r="AI766" t="e">
        <f t="shared" si="206"/>
        <v>#N/A</v>
      </c>
      <c r="AJ766">
        <v>1771.26</v>
      </c>
      <c r="AK766" s="2">
        <v>1771.26</v>
      </c>
      <c r="AL766" s="2">
        <f t="shared" si="220"/>
        <v>1771.26</v>
      </c>
      <c r="AM766" s="4"/>
      <c r="AN766" t="e">
        <f>VLOOKUP([1]!Tabelle13[[#This Row],[Vlookup this ID for freight costs]],$AL$2:$AL$6811,2,FALSE)</f>
        <v>#REF!</v>
      </c>
      <c r="AP766">
        <v>11.88</v>
      </c>
      <c r="AQ766">
        <v>11.88</v>
      </c>
      <c r="AR766" s="4">
        <v>25</v>
      </c>
      <c r="AS766" s="4">
        <v>10</v>
      </c>
      <c r="AT766" s="4">
        <v>2011</v>
      </c>
      <c r="AU766" s="4">
        <v>5</v>
      </c>
      <c r="AV766" s="4">
        <v>8</v>
      </c>
      <c r="AW766" s="4">
        <v>2011</v>
      </c>
      <c r="AX766" t="str">
        <f t="shared" si="207"/>
        <v>No Delay</v>
      </c>
      <c r="AY766">
        <f t="shared" si="208"/>
        <v>0</v>
      </c>
    </row>
    <row r="767" spans="1:51" x14ac:dyDescent="0.2">
      <c r="A767" s="3">
        <v>82378</v>
      </c>
      <c r="B767" s="1" t="s">
        <v>463</v>
      </c>
      <c r="C767" s="1" t="s">
        <v>73</v>
      </c>
      <c r="D767" s="1" t="s">
        <v>130</v>
      </c>
      <c r="E767" s="1" t="s">
        <v>101</v>
      </c>
      <c r="F767" s="1" t="s">
        <v>101</v>
      </c>
      <c r="G767" s="13" t="s">
        <v>236</v>
      </c>
      <c r="H767" s="12">
        <v>40633</v>
      </c>
      <c r="I767" s="12" t="s">
        <v>264</v>
      </c>
      <c r="J767" s="12">
        <v>40683</v>
      </c>
      <c r="K767" s="4">
        <v>3184</v>
      </c>
      <c r="L767" s="1" t="s">
        <v>146</v>
      </c>
      <c r="M767" s="1" t="s">
        <v>132</v>
      </c>
      <c r="N767" s="1" t="s">
        <v>206</v>
      </c>
      <c r="O767" s="1" t="s">
        <v>93</v>
      </c>
      <c r="P767">
        <v>60</v>
      </c>
      <c r="Q767">
        <v>2786</v>
      </c>
      <c r="R767">
        <v>9138.08</v>
      </c>
      <c r="S767">
        <v>3.28</v>
      </c>
      <c r="T767">
        <v>0.05</v>
      </c>
      <c r="U767">
        <f t="shared" si="204"/>
        <v>9138.08</v>
      </c>
      <c r="V767">
        <f t="shared" si="205"/>
        <v>167160</v>
      </c>
      <c r="W767" s="1" t="s">
        <v>204</v>
      </c>
      <c r="X767" s="1" t="s">
        <v>1236</v>
      </c>
      <c r="Y767" s="1" t="s">
        <v>205</v>
      </c>
      <c r="Z767" s="3">
        <v>15015</v>
      </c>
      <c r="AA767" s="4">
        <f t="shared" si="209"/>
        <v>213</v>
      </c>
      <c r="AB767" s="4">
        <f t="shared" si="217"/>
        <v>2550.4975767999999</v>
      </c>
      <c r="AC767" s="4">
        <f t="shared" si="218"/>
        <v>213</v>
      </c>
      <c r="AD767" s="4">
        <f t="shared" si="214"/>
        <v>213</v>
      </c>
      <c r="AE767" s="4">
        <v>213</v>
      </c>
      <c r="AF767" s="4">
        <v>213</v>
      </c>
      <c r="AG767" s="4">
        <f t="shared" si="219"/>
        <v>213</v>
      </c>
      <c r="AI767" t="e">
        <f t="shared" si="206"/>
        <v>#N/A</v>
      </c>
      <c r="AJ767">
        <v>3403.98</v>
      </c>
      <c r="AK767" s="2">
        <v>3403.98</v>
      </c>
      <c r="AL767" s="2">
        <f t="shared" si="220"/>
        <v>3403.98</v>
      </c>
      <c r="AM767" s="4"/>
      <c r="AN767" t="e">
        <f>VLOOKUP([1]!Tabelle13[[#This Row],[Vlookup this ID for freight costs]],$AL$2:$AL$6811,2,FALSE)</f>
        <v>#REF!</v>
      </c>
      <c r="AP767">
        <v>19.7</v>
      </c>
      <c r="AQ767">
        <v>19.7</v>
      </c>
      <c r="AR767" s="4">
        <v>31</v>
      </c>
      <c r="AS767" s="4">
        <v>3</v>
      </c>
      <c r="AT767" s="4">
        <v>2011</v>
      </c>
      <c r="AU767" s="4">
        <v>20</v>
      </c>
      <c r="AV767" s="4">
        <v>5</v>
      </c>
      <c r="AW767" s="4">
        <v>2011</v>
      </c>
      <c r="AX767" t="str">
        <f t="shared" si="207"/>
        <v>Delay</v>
      </c>
      <c r="AY767">
        <f t="shared" si="208"/>
        <v>50</v>
      </c>
    </row>
    <row r="768" spans="1:51" x14ac:dyDescent="0.2">
      <c r="A768" s="3">
        <v>86737</v>
      </c>
      <c r="B768" s="1" t="s">
        <v>215</v>
      </c>
      <c r="C768" s="1" t="s">
        <v>89</v>
      </c>
      <c r="D768" s="1" t="s">
        <v>130</v>
      </c>
      <c r="E768" s="1" t="s">
        <v>101</v>
      </c>
      <c r="F768" s="1" t="s">
        <v>101</v>
      </c>
      <c r="G768" s="13" t="s">
        <v>406</v>
      </c>
      <c r="H768" s="12">
        <v>41943</v>
      </c>
      <c r="I768" s="12" t="s">
        <v>700</v>
      </c>
      <c r="J768" s="12">
        <v>41949</v>
      </c>
      <c r="K768" s="4">
        <v>6073</v>
      </c>
      <c r="L768" s="1" t="s">
        <v>146</v>
      </c>
      <c r="M768" s="1" t="s">
        <v>132</v>
      </c>
      <c r="N768" s="1" t="s">
        <v>280</v>
      </c>
      <c r="O768" s="1" t="s">
        <v>93</v>
      </c>
      <c r="P768">
        <v>30</v>
      </c>
      <c r="Q768">
        <v>2400</v>
      </c>
      <c r="R768">
        <v>32376</v>
      </c>
      <c r="S768">
        <v>13.49</v>
      </c>
      <c r="T768">
        <v>0.45</v>
      </c>
      <c r="U768">
        <f t="shared" si="204"/>
        <v>32376</v>
      </c>
      <c r="V768">
        <f t="shared" si="205"/>
        <v>72000</v>
      </c>
      <c r="W768" s="1" t="s">
        <v>160</v>
      </c>
      <c r="X768" s="1" t="s">
        <v>1236</v>
      </c>
      <c r="Y768" s="1" t="s">
        <v>161</v>
      </c>
      <c r="Z768" s="3">
        <v>12573</v>
      </c>
      <c r="AA768" s="4">
        <f t="shared" si="209"/>
        <v>213</v>
      </c>
      <c r="AB768" s="4">
        <f t="shared" si="217"/>
        <v>2508.1349259999997</v>
      </c>
      <c r="AC768" s="4">
        <f t="shared" si="218"/>
        <v>213</v>
      </c>
      <c r="AD768" s="4">
        <f t="shared" si="214"/>
        <v>1632.1738571999995</v>
      </c>
      <c r="AE768" s="4">
        <v>213</v>
      </c>
      <c r="AF768" s="4">
        <v>213</v>
      </c>
      <c r="AG768" s="4">
        <f t="shared" si="219"/>
        <v>213</v>
      </c>
      <c r="AI768" t="e">
        <f t="shared" si="206"/>
        <v>#N/A</v>
      </c>
      <c r="AJ768">
        <v>1422.54</v>
      </c>
      <c r="AK768" s="2">
        <v>1422.54</v>
      </c>
      <c r="AL768" s="2">
        <f t="shared" si="220"/>
        <v>1422.54</v>
      </c>
      <c r="AM768" s="4"/>
      <c r="AN768" t="e">
        <f>VLOOKUP([1]!Tabelle13[[#This Row],[Vlookup this ID for freight costs]],$AL$2:$AL$6811,2,FALSE)</f>
        <v>#REF!</v>
      </c>
      <c r="AP768">
        <v>33.28</v>
      </c>
      <c r="AQ768">
        <v>33.28</v>
      </c>
      <c r="AR768" s="4">
        <v>31</v>
      </c>
      <c r="AS768" s="4">
        <v>10</v>
      </c>
      <c r="AT768" s="4">
        <v>2014</v>
      </c>
      <c r="AU768" s="4">
        <v>6</v>
      </c>
      <c r="AV768" s="4">
        <v>11</v>
      </c>
      <c r="AW768" s="4">
        <v>2014</v>
      </c>
      <c r="AX768" t="str">
        <f t="shared" si="207"/>
        <v>Delay</v>
      </c>
      <c r="AY768">
        <f t="shared" si="208"/>
        <v>6</v>
      </c>
    </row>
    <row r="769" spans="1:51" x14ac:dyDescent="0.2">
      <c r="A769" s="3">
        <v>10863</v>
      </c>
      <c r="B769" s="1" t="s">
        <v>164</v>
      </c>
      <c r="C769" s="1" t="s">
        <v>165</v>
      </c>
      <c r="D769" s="1" t="s">
        <v>130</v>
      </c>
      <c r="E769" s="1" t="s">
        <v>53</v>
      </c>
      <c r="F769" s="1" t="s">
        <v>53</v>
      </c>
      <c r="G769" s="13" t="s">
        <v>1011</v>
      </c>
      <c r="H769" s="12">
        <v>39321</v>
      </c>
      <c r="I769" s="12" t="s">
        <v>1011</v>
      </c>
      <c r="J769" s="12">
        <v>39321</v>
      </c>
      <c r="K769" s="4">
        <v>318</v>
      </c>
      <c r="L769" s="1" t="s">
        <v>146</v>
      </c>
      <c r="M769" s="1" t="s">
        <v>132</v>
      </c>
      <c r="N769" s="1" t="s">
        <v>265</v>
      </c>
      <c r="O769" s="1" t="s">
        <v>93</v>
      </c>
      <c r="P769">
        <v>60</v>
      </c>
      <c r="Q769">
        <v>1859</v>
      </c>
      <c r="R769">
        <v>6320.6</v>
      </c>
      <c r="S769">
        <v>3.4</v>
      </c>
      <c r="T769">
        <v>0.06</v>
      </c>
      <c r="U769">
        <f t="shared" si="204"/>
        <v>6320.5999999999995</v>
      </c>
      <c r="V769">
        <f t="shared" si="205"/>
        <v>111540</v>
      </c>
      <c r="W769" s="1" t="s">
        <v>155</v>
      </c>
      <c r="X769" s="1" t="s">
        <v>1236</v>
      </c>
      <c r="Y769" s="1" t="s">
        <v>156</v>
      </c>
      <c r="Z769" s="3">
        <v>5457</v>
      </c>
      <c r="AA769" s="4">
        <f t="shared" si="209"/>
        <v>214</v>
      </c>
      <c r="AB769" s="4">
        <f t="shared" si="217"/>
        <v>2448.7613661999999</v>
      </c>
      <c r="AC769" s="4">
        <f t="shared" si="218"/>
        <v>214</v>
      </c>
      <c r="AD769" s="4">
        <f t="shared" si="214"/>
        <v>203</v>
      </c>
      <c r="AE769" s="4">
        <v>214</v>
      </c>
      <c r="AF769" s="4">
        <v>214</v>
      </c>
      <c r="AG769" s="4">
        <f t="shared" si="219"/>
        <v>214</v>
      </c>
      <c r="AH769" s="4">
        <v>82839</v>
      </c>
      <c r="AI769">
        <f t="shared" si="206"/>
        <v>35</v>
      </c>
      <c r="AJ769">
        <v>891</v>
      </c>
      <c r="AK769" s="2">
        <v>891</v>
      </c>
      <c r="AL769" s="2">
        <f t="shared" si="220"/>
        <v>891</v>
      </c>
      <c r="AM769" s="4"/>
      <c r="AN769" t="e">
        <f>VLOOKUP([1]!Tabelle13[[#This Row],[Vlookup this ID for freight costs]],$AL$2:$AL$6811,2,FALSE)</f>
        <v>#REF!</v>
      </c>
      <c r="AP769">
        <v>10.11</v>
      </c>
      <c r="AQ769">
        <v>10.11</v>
      </c>
      <c r="AR769" s="4">
        <v>27</v>
      </c>
      <c r="AS769" s="4">
        <v>8</v>
      </c>
      <c r="AT769" s="4">
        <v>2007</v>
      </c>
      <c r="AU769" s="4">
        <v>27</v>
      </c>
      <c r="AV769" s="4">
        <v>8</v>
      </c>
      <c r="AW769" s="4">
        <v>2007</v>
      </c>
      <c r="AX769" t="str">
        <f t="shared" si="207"/>
        <v>No Delay</v>
      </c>
      <c r="AY769">
        <f t="shared" si="208"/>
        <v>0</v>
      </c>
    </row>
    <row r="770" spans="1:51" x14ac:dyDescent="0.2">
      <c r="A770" s="3">
        <v>11430</v>
      </c>
      <c r="B770" s="1" t="s">
        <v>164</v>
      </c>
      <c r="C770" s="1" t="s">
        <v>165</v>
      </c>
      <c r="D770" s="1" t="s">
        <v>130</v>
      </c>
      <c r="E770" s="1" t="s">
        <v>53</v>
      </c>
      <c r="F770" s="1" t="s">
        <v>53</v>
      </c>
      <c r="G770" s="13" t="s">
        <v>1011</v>
      </c>
      <c r="H770" s="12">
        <v>39321</v>
      </c>
      <c r="I770" s="12" t="s">
        <v>1011</v>
      </c>
      <c r="J770" s="12">
        <v>39321</v>
      </c>
      <c r="K770" s="4">
        <v>319</v>
      </c>
      <c r="L770" s="1" t="s">
        <v>146</v>
      </c>
      <c r="M770" s="1" t="s">
        <v>132</v>
      </c>
      <c r="N770" s="1" t="s">
        <v>221</v>
      </c>
      <c r="O770" s="1" t="s">
        <v>93</v>
      </c>
      <c r="P770">
        <v>60</v>
      </c>
      <c r="Q770">
        <v>1000</v>
      </c>
      <c r="R770">
        <v>1520</v>
      </c>
      <c r="S770">
        <v>1.52</v>
      </c>
      <c r="T770">
        <v>0.03</v>
      </c>
      <c r="U770">
        <f t="shared" ref="U770:U833" si="221">S770*Q770</f>
        <v>1520</v>
      </c>
      <c r="V770">
        <f t="shared" ref="V770:V833" si="222">Q770*P770</f>
        <v>60000</v>
      </c>
      <c r="W770" s="1" t="s">
        <v>197</v>
      </c>
      <c r="X770" s="1" t="s">
        <v>1236</v>
      </c>
      <c r="Y770" s="1" t="s">
        <v>3082</v>
      </c>
      <c r="Z770" s="3">
        <v>5851</v>
      </c>
      <c r="AA770" s="4">
        <f t="shared" si="209"/>
        <v>214</v>
      </c>
      <c r="AB770" s="4">
        <f t="shared" si="217"/>
        <v>2354.488006</v>
      </c>
      <c r="AC770" s="4">
        <f t="shared" si="218"/>
        <v>214</v>
      </c>
      <c r="AD770" s="4">
        <f t="shared" si="214"/>
        <v>3403.4068759411766</v>
      </c>
      <c r="AE770" s="3" t="s">
        <v>1012</v>
      </c>
      <c r="AF770" s="3">
        <v>214</v>
      </c>
      <c r="AG770" s="4">
        <f>AI770</f>
        <v>214</v>
      </c>
      <c r="AH770" s="4">
        <v>10863</v>
      </c>
      <c r="AI770">
        <f t="shared" ref="AI770:AI833" si="223">INDEX($AE$2:$AE$6811,MATCH(AH770,$A$2:$A$6811,0))</f>
        <v>214</v>
      </c>
      <c r="AJ770" t="s">
        <v>1012</v>
      </c>
      <c r="AK770" s="2">
        <v>891</v>
      </c>
      <c r="AL770" s="2">
        <f>AN770</f>
        <v>891</v>
      </c>
      <c r="AM770" s="4">
        <v>10863</v>
      </c>
      <c r="AN770">
        <f>INDEX($AJ$2:$AJ$6811,MATCH(AM770,$A$2:$A$6811,0))</f>
        <v>891</v>
      </c>
      <c r="AP770">
        <v>2.4300000000000002</v>
      </c>
      <c r="AQ770">
        <v>2.4300000000000002</v>
      </c>
      <c r="AR770" s="4">
        <v>27</v>
      </c>
      <c r="AS770" s="4">
        <v>8</v>
      </c>
      <c r="AT770" s="4">
        <v>2007</v>
      </c>
      <c r="AU770" s="4">
        <v>27</v>
      </c>
      <c r="AV770" s="4">
        <v>8</v>
      </c>
      <c r="AW770" s="4">
        <v>2007</v>
      </c>
      <c r="AX770" t="str">
        <f t="shared" ref="AX770:AX833" si="224">IF(DATE(AW770,AV770,AU770)&lt;=DATE(AT770,AS770,AR770),"No Delay","Delay")</f>
        <v>No Delay</v>
      </c>
      <c r="AY770">
        <f t="shared" ref="AY770:AY833" si="225">IF(_xlfn.DAYS(J770,H770)&gt;0, _xlfn.DAYS(J770,H770),0)</f>
        <v>0</v>
      </c>
    </row>
    <row r="771" spans="1:51" x14ac:dyDescent="0.2">
      <c r="A771" s="3">
        <v>83467</v>
      </c>
      <c r="B771" s="1" t="s">
        <v>175</v>
      </c>
      <c r="C771" s="1" t="s">
        <v>165</v>
      </c>
      <c r="D771" s="1" t="s">
        <v>130</v>
      </c>
      <c r="E771" s="1" t="s">
        <v>53</v>
      </c>
      <c r="F771" s="1" t="s">
        <v>53</v>
      </c>
      <c r="G771" s="13" t="s">
        <v>1013</v>
      </c>
      <c r="H771" s="12">
        <v>40514</v>
      </c>
      <c r="I771" s="12" t="s">
        <v>1014</v>
      </c>
      <c r="J771" s="12">
        <v>40511</v>
      </c>
      <c r="K771" s="4">
        <v>2878</v>
      </c>
      <c r="L771" s="1" t="s">
        <v>146</v>
      </c>
      <c r="M771" s="1" t="s">
        <v>132</v>
      </c>
      <c r="N771" s="1" t="s">
        <v>265</v>
      </c>
      <c r="O771" s="1" t="s">
        <v>93</v>
      </c>
      <c r="P771">
        <v>60</v>
      </c>
      <c r="Q771">
        <v>3690</v>
      </c>
      <c r="R771">
        <v>9815.4</v>
      </c>
      <c r="S771">
        <v>2.66</v>
      </c>
      <c r="T771">
        <v>0.04</v>
      </c>
      <c r="U771">
        <f t="shared" si="221"/>
        <v>9815.4</v>
      </c>
      <c r="V771">
        <f t="shared" si="222"/>
        <v>221400</v>
      </c>
      <c r="W771" s="1" t="s">
        <v>179</v>
      </c>
      <c r="X771" s="1" t="s">
        <v>1236</v>
      </c>
      <c r="Y771" s="1" t="s">
        <v>156</v>
      </c>
      <c r="Z771" s="3">
        <v>5457</v>
      </c>
      <c r="AA771" s="4">
        <f t="shared" ref="AA771:AA834" si="226">AF771</f>
        <v>214</v>
      </c>
      <c r="AB771" s="4">
        <f t="shared" si="217"/>
        <v>2649.7095879999997</v>
      </c>
      <c r="AC771" s="4">
        <f t="shared" si="218"/>
        <v>214</v>
      </c>
      <c r="AD771" s="4">
        <f t="shared" si="214"/>
        <v>319</v>
      </c>
      <c r="AE771" s="4">
        <v>214</v>
      </c>
      <c r="AF771" s="4">
        <v>214</v>
      </c>
      <c r="AG771" s="4">
        <f t="shared" ref="AG771:AG778" si="227">AE771</f>
        <v>214</v>
      </c>
      <c r="AI771" t="e">
        <f t="shared" si="223"/>
        <v>#N/A</v>
      </c>
      <c r="AJ771">
        <v>5166.3900000000003</v>
      </c>
      <c r="AK771" s="2">
        <v>5166.3900000000003</v>
      </c>
      <c r="AL771" s="2">
        <f t="shared" ref="AL771:AL778" si="228">AJ771</f>
        <v>5166.3900000000003</v>
      </c>
      <c r="AM771" s="4"/>
      <c r="AN771" t="e">
        <f>VLOOKUP([1]!Tabelle13[[#This Row],[Vlookup this ID for freight costs]],$AL$2:$AL$6811,2,FALSE)</f>
        <v>#REF!</v>
      </c>
      <c r="AP771">
        <v>21.16</v>
      </c>
      <c r="AQ771">
        <v>21.16</v>
      </c>
      <c r="AR771" s="4">
        <v>2</v>
      </c>
      <c r="AS771" s="4">
        <v>12</v>
      </c>
      <c r="AT771" s="4">
        <v>2010</v>
      </c>
      <c r="AU771" s="4">
        <v>29</v>
      </c>
      <c r="AV771" s="4">
        <v>11</v>
      </c>
      <c r="AW771" s="4">
        <v>2010</v>
      </c>
      <c r="AX771" t="str">
        <f t="shared" si="224"/>
        <v>No Delay</v>
      </c>
      <c r="AY771">
        <f t="shared" si="225"/>
        <v>0</v>
      </c>
    </row>
    <row r="772" spans="1:51" x14ac:dyDescent="0.2">
      <c r="A772" s="3">
        <v>11000</v>
      </c>
      <c r="B772" s="1" t="s">
        <v>164</v>
      </c>
      <c r="C772" s="1" t="s">
        <v>165</v>
      </c>
      <c r="D772" s="1" t="s">
        <v>130</v>
      </c>
      <c r="E772" s="1" t="s">
        <v>53</v>
      </c>
      <c r="F772" s="1" t="s">
        <v>53</v>
      </c>
      <c r="G772" s="13" t="s">
        <v>166</v>
      </c>
      <c r="H772" s="12">
        <v>39891</v>
      </c>
      <c r="I772" s="12" t="s">
        <v>166</v>
      </c>
      <c r="J772" s="12">
        <v>39891</v>
      </c>
      <c r="K772" s="4">
        <v>1406</v>
      </c>
      <c r="L772" s="1" t="s">
        <v>146</v>
      </c>
      <c r="M772" s="1" t="s">
        <v>132</v>
      </c>
      <c r="N772" s="1" t="s">
        <v>154</v>
      </c>
      <c r="O772" s="1" t="s">
        <v>93</v>
      </c>
      <c r="P772">
        <v>60</v>
      </c>
      <c r="Q772">
        <v>1893</v>
      </c>
      <c r="R772">
        <v>22337.4</v>
      </c>
      <c r="S772">
        <v>11.8</v>
      </c>
      <c r="T772">
        <v>0.2</v>
      </c>
      <c r="U772">
        <f t="shared" si="221"/>
        <v>22337.4</v>
      </c>
      <c r="V772">
        <f t="shared" si="222"/>
        <v>113580</v>
      </c>
      <c r="W772" s="1" t="s">
        <v>155</v>
      </c>
      <c r="X772" s="1" t="s">
        <v>1236</v>
      </c>
      <c r="Y772" s="1" t="s">
        <v>156</v>
      </c>
      <c r="Z772" s="3">
        <v>5457</v>
      </c>
      <c r="AA772" s="4">
        <f t="shared" si="226"/>
        <v>215</v>
      </c>
      <c r="AB772" s="4">
        <f t="shared" si="217"/>
        <v>2452.4927914</v>
      </c>
      <c r="AC772" s="4">
        <f t="shared" si="218"/>
        <v>215</v>
      </c>
      <c r="AD772" s="4">
        <f t="shared" si="214"/>
        <v>1672.5</v>
      </c>
      <c r="AE772" s="4">
        <v>215</v>
      </c>
      <c r="AF772" s="4">
        <v>215</v>
      </c>
      <c r="AG772" s="4">
        <f t="shared" si="227"/>
        <v>215</v>
      </c>
      <c r="AH772" s="4">
        <v>83111</v>
      </c>
      <c r="AI772">
        <f t="shared" si="223"/>
        <v>2732</v>
      </c>
      <c r="AJ772">
        <v>2408.91</v>
      </c>
      <c r="AK772" s="2">
        <v>2408.91</v>
      </c>
      <c r="AL772" s="2">
        <f t="shared" si="228"/>
        <v>2408.91</v>
      </c>
      <c r="AM772" s="4"/>
      <c r="AN772" t="e">
        <f>VLOOKUP([1]!Tabelle13[[#This Row],[Vlookup this ID for freight costs]],$AL$2:$AL$6811,2,FALSE)</f>
        <v>#REF!</v>
      </c>
      <c r="AP772">
        <v>43.78</v>
      </c>
      <c r="AQ772">
        <v>43.78</v>
      </c>
      <c r="AR772" s="4">
        <v>19</v>
      </c>
      <c r="AS772" s="4">
        <v>4</v>
      </c>
      <c r="AT772" s="4">
        <v>2009</v>
      </c>
      <c r="AU772" s="4">
        <v>19</v>
      </c>
      <c r="AV772" s="4">
        <v>4</v>
      </c>
      <c r="AW772" s="4">
        <v>2009</v>
      </c>
      <c r="AX772" t="str">
        <f t="shared" si="224"/>
        <v>No Delay</v>
      </c>
      <c r="AY772">
        <f t="shared" si="225"/>
        <v>0</v>
      </c>
    </row>
    <row r="773" spans="1:51" x14ac:dyDescent="0.2">
      <c r="A773" s="3">
        <v>82358</v>
      </c>
      <c r="B773" s="1" t="s">
        <v>215</v>
      </c>
      <c r="C773" s="1" t="s">
        <v>89</v>
      </c>
      <c r="D773" s="1" t="s">
        <v>130</v>
      </c>
      <c r="E773" s="1" t="s">
        <v>53</v>
      </c>
      <c r="F773" s="1" t="s">
        <v>53</v>
      </c>
      <c r="G773" s="13" t="s">
        <v>506</v>
      </c>
      <c r="H773" s="12">
        <v>40498</v>
      </c>
      <c r="I773" s="12" t="s">
        <v>1015</v>
      </c>
      <c r="J773" s="12">
        <v>40508</v>
      </c>
      <c r="K773" s="4">
        <v>2867</v>
      </c>
      <c r="L773" s="1" t="s">
        <v>146</v>
      </c>
      <c r="M773" s="1" t="s">
        <v>132</v>
      </c>
      <c r="N773" s="1" t="s">
        <v>648</v>
      </c>
      <c r="O773" s="1" t="s">
        <v>93</v>
      </c>
      <c r="P773">
        <v>240</v>
      </c>
      <c r="Q773">
        <v>588</v>
      </c>
      <c r="R773">
        <v>7996.8</v>
      </c>
      <c r="S773">
        <v>13.6</v>
      </c>
      <c r="T773">
        <v>0.06</v>
      </c>
      <c r="U773">
        <f t="shared" si="221"/>
        <v>7996.8</v>
      </c>
      <c r="V773">
        <f t="shared" si="222"/>
        <v>141120</v>
      </c>
      <c r="W773" s="1" t="s">
        <v>155</v>
      </c>
      <c r="X773" s="1" t="s">
        <v>1236</v>
      </c>
      <c r="Y773" s="1" t="s">
        <v>156</v>
      </c>
      <c r="Z773" s="3">
        <v>9211</v>
      </c>
      <c r="AA773" s="4">
        <f t="shared" si="226"/>
        <v>215</v>
      </c>
      <c r="AB773" s="4">
        <f t="shared" si="217"/>
        <v>2309.2719124</v>
      </c>
      <c r="AC773" s="4">
        <f t="shared" si="218"/>
        <v>215</v>
      </c>
      <c r="AD773" s="4">
        <f t="shared" si="214"/>
        <v>215</v>
      </c>
      <c r="AE773" s="4">
        <v>215</v>
      </c>
      <c r="AF773" s="4">
        <v>215</v>
      </c>
      <c r="AG773" s="4">
        <f t="shared" si="227"/>
        <v>215</v>
      </c>
      <c r="AI773" t="e">
        <f t="shared" si="223"/>
        <v>#N/A</v>
      </c>
      <c r="AJ773">
        <v>6406.54</v>
      </c>
      <c r="AK773" s="2">
        <v>6406.54</v>
      </c>
      <c r="AL773" s="2">
        <f t="shared" si="228"/>
        <v>6406.54</v>
      </c>
      <c r="AM773" s="4"/>
      <c r="AN773" t="e">
        <f>VLOOKUP([1]!Tabelle13[[#This Row],[Vlookup this ID for freight costs]],$AL$2:$AL$6811,2,FALSE)</f>
        <v>#REF!</v>
      </c>
      <c r="AP773">
        <v>17.239999999999998</v>
      </c>
      <c r="AQ773">
        <v>17.239999999999998</v>
      </c>
      <c r="AR773" s="4">
        <v>16</v>
      </c>
      <c r="AS773" s="4">
        <v>11</v>
      </c>
      <c r="AT773" s="4">
        <v>2010</v>
      </c>
      <c r="AU773" s="4">
        <v>26</v>
      </c>
      <c r="AV773" s="4">
        <v>11</v>
      </c>
      <c r="AW773" s="4">
        <v>2010</v>
      </c>
      <c r="AX773" t="str">
        <f t="shared" si="224"/>
        <v>Delay</v>
      </c>
      <c r="AY773">
        <f t="shared" si="225"/>
        <v>10</v>
      </c>
    </row>
    <row r="774" spans="1:51" x14ac:dyDescent="0.2">
      <c r="A774" s="3">
        <v>83418</v>
      </c>
      <c r="B774" s="1" t="s">
        <v>151</v>
      </c>
      <c r="C774" s="1" t="s">
        <v>65</v>
      </c>
      <c r="D774" s="1" t="s">
        <v>130</v>
      </c>
      <c r="E774" s="1" t="s">
        <v>152</v>
      </c>
      <c r="F774" s="1" t="s">
        <v>152</v>
      </c>
      <c r="G774" s="13" t="s">
        <v>230</v>
      </c>
      <c r="H774" s="12">
        <v>40329</v>
      </c>
      <c r="I774" s="12" t="s">
        <v>377</v>
      </c>
      <c r="J774" s="12">
        <v>40316</v>
      </c>
      <c r="K774" s="4">
        <v>2417</v>
      </c>
      <c r="L774" s="1" t="s">
        <v>146</v>
      </c>
      <c r="M774" s="1" t="s">
        <v>132</v>
      </c>
      <c r="N774" s="1" t="s">
        <v>231</v>
      </c>
      <c r="O774" s="1" t="s">
        <v>93</v>
      </c>
      <c r="P774">
        <v>60</v>
      </c>
      <c r="Q774">
        <v>3250</v>
      </c>
      <c r="R774">
        <v>4647.5</v>
      </c>
      <c r="S774">
        <v>1.43</v>
      </c>
      <c r="T774">
        <v>0.02</v>
      </c>
      <c r="U774">
        <f t="shared" si="221"/>
        <v>4647.5</v>
      </c>
      <c r="V774">
        <f t="shared" si="222"/>
        <v>195000</v>
      </c>
      <c r="W774" s="1" t="s">
        <v>155</v>
      </c>
      <c r="X774" s="1" t="s">
        <v>1236</v>
      </c>
      <c r="Y774" s="1" t="s">
        <v>156</v>
      </c>
      <c r="Z774" s="3">
        <v>7726</v>
      </c>
      <c r="AA774" s="4">
        <f t="shared" si="226"/>
        <v>216</v>
      </c>
      <c r="AB774" s="4">
        <f t="shared" si="217"/>
        <v>2601.420556</v>
      </c>
      <c r="AC774" s="4">
        <f t="shared" si="218"/>
        <v>216</v>
      </c>
      <c r="AD774" s="4">
        <f t="shared" si="214"/>
        <v>1064.3732405000001</v>
      </c>
      <c r="AE774" s="4">
        <v>216</v>
      </c>
      <c r="AF774" s="4">
        <v>216</v>
      </c>
      <c r="AG774" s="4">
        <f t="shared" si="227"/>
        <v>216</v>
      </c>
      <c r="AI774" t="e">
        <f t="shared" si="223"/>
        <v>#N/A</v>
      </c>
      <c r="AJ774">
        <v>9736.1</v>
      </c>
      <c r="AK774" s="2">
        <v>9736.1</v>
      </c>
      <c r="AL774" s="2">
        <f t="shared" si="228"/>
        <v>9736.1</v>
      </c>
      <c r="AM774" s="4"/>
      <c r="AN774" t="e">
        <f>VLOOKUP([1]!Tabelle13[[#This Row],[Vlookup this ID for freight costs]],$AL$2:$AL$6811,2,FALSE)</f>
        <v>#REF!</v>
      </c>
      <c r="AP774">
        <v>10.02</v>
      </c>
      <c r="AQ774">
        <v>10.02</v>
      </c>
      <c r="AR774" s="4">
        <v>31</v>
      </c>
      <c r="AS774" s="4">
        <v>5</v>
      </c>
      <c r="AT774" s="4">
        <v>2010</v>
      </c>
      <c r="AU774" s="4">
        <v>18</v>
      </c>
      <c r="AV774" s="4">
        <v>5</v>
      </c>
      <c r="AW774" s="4">
        <v>2010</v>
      </c>
      <c r="AX774" t="str">
        <f t="shared" si="224"/>
        <v>No Delay</v>
      </c>
      <c r="AY774">
        <f t="shared" si="225"/>
        <v>0</v>
      </c>
    </row>
    <row r="775" spans="1:51" x14ac:dyDescent="0.2">
      <c r="A775" s="3">
        <v>85421</v>
      </c>
      <c r="B775" s="1" t="s">
        <v>215</v>
      </c>
      <c r="C775" s="1" t="s">
        <v>89</v>
      </c>
      <c r="D775" s="1" t="s">
        <v>130</v>
      </c>
      <c r="E775" s="1" t="s">
        <v>101</v>
      </c>
      <c r="F775" s="1" t="s">
        <v>101</v>
      </c>
      <c r="G775" s="13" t="s">
        <v>1016</v>
      </c>
      <c r="H775" s="12">
        <v>41596</v>
      </c>
      <c r="I775" s="12" t="s">
        <v>666</v>
      </c>
      <c r="J775" s="12">
        <v>41628</v>
      </c>
      <c r="K775" s="4">
        <v>5138</v>
      </c>
      <c r="L775" s="1" t="s">
        <v>146</v>
      </c>
      <c r="M775" s="1" t="s">
        <v>132</v>
      </c>
      <c r="N775" s="1" t="s">
        <v>171</v>
      </c>
      <c r="O775" s="1" t="s">
        <v>93</v>
      </c>
      <c r="P775">
        <v>60</v>
      </c>
      <c r="Q775">
        <v>4800</v>
      </c>
      <c r="R775">
        <v>10704</v>
      </c>
      <c r="S775">
        <v>2.23</v>
      </c>
      <c r="T775">
        <v>0.04</v>
      </c>
      <c r="U775">
        <f t="shared" si="221"/>
        <v>10704</v>
      </c>
      <c r="V775">
        <f t="shared" si="222"/>
        <v>288000</v>
      </c>
      <c r="W775" s="1" t="s">
        <v>197</v>
      </c>
      <c r="X775" s="1" t="s">
        <v>1236</v>
      </c>
      <c r="Y775" s="1" t="s">
        <v>3082</v>
      </c>
      <c r="Z775" s="3">
        <v>11943</v>
      </c>
      <c r="AA775" s="4">
        <f t="shared" si="226"/>
        <v>216</v>
      </c>
      <c r="AB775" s="4">
        <f t="shared" si="217"/>
        <v>2771.529646</v>
      </c>
      <c r="AC775" s="4">
        <f t="shared" si="218"/>
        <v>216</v>
      </c>
      <c r="AD775" s="4">
        <f t="shared" si="214"/>
        <v>1135.9849761999999</v>
      </c>
      <c r="AE775" s="4">
        <v>216</v>
      </c>
      <c r="AF775" s="4">
        <v>216</v>
      </c>
      <c r="AG775" s="4">
        <f t="shared" si="227"/>
        <v>216</v>
      </c>
      <c r="AI775" t="e">
        <f t="shared" si="223"/>
        <v>#N/A</v>
      </c>
      <c r="AJ775">
        <v>4017.7</v>
      </c>
      <c r="AK775" s="2">
        <v>4017.7</v>
      </c>
      <c r="AL775" s="2">
        <f t="shared" si="228"/>
        <v>4017.7</v>
      </c>
      <c r="AM775" s="4"/>
      <c r="AN775" t="e">
        <f>VLOOKUP([1]!Tabelle13[[#This Row],[Vlookup this ID for freight costs]],$AL$2:$AL$6811,2,FALSE)</f>
        <v>#REF!</v>
      </c>
      <c r="AP775">
        <v>13.24</v>
      </c>
      <c r="AQ775">
        <v>13.24</v>
      </c>
      <c r="AR775" s="4">
        <v>18</v>
      </c>
      <c r="AS775" s="4">
        <v>11</v>
      </c>
      <c r="AT775" s="4">
        <v>2013</v>
      </c>
      <c r="AU775" s="4">
        <v>20</v>
      </c>
      <c r="AV775" s="4">
        <v>12</v>
      </c>
      <c r="AW775" s="4">
        <v>2013</v>
      </c>
      <c r="AX775" t="str">
        <f t="shared" si="224"/>
        <v>Delay</v>
      </c>
      <c r="AY775">
        <f t="shared" si="225"/>
        <v>32</v>
      </c>
    </row>
    <row r="776" spans="1:51" x14ac:dyDescent="0.2">
      <c r="A776" s="3">
        <v>86250</v>
      </c>
      <c r="B776" s="1" t="s">
        <v>175</v>
      </c>
      <c r="C776" s="1" t="s">
        <v>165</v>
      </c>
      <c r="D776" s="1" t="s">
        <v>130</v>
      </c>
      <c r="E776" s="1" t="s">
        <v>53</v>
      </c>
      <c r="F776" s="1" t="s">
        <v>53</v>
      </c>
      <c r="G776" s="13" t="s">
        <v>1017</v>
      </c>
      <c r="H776" s="12">
        <v>40219</v>
      </c>
      <c r="I776" s="12" t="s">
        <v>1018</v>
      </c>
      <c r="J776" s="12">
        <v>40185</v>
      </c>
      <c r="K776" s="4">
        <v>2140</v>
      </c>
      <c r="L776" s="1" t="s">
        <v>146</v>
      </c>
      <c r="M776" s="1" t="s">
        <v>132</v>
      </c>
      <c r="N776" s="1" t="s">
        <v>167</v>
      </c>
      <c r="O776" s="1" t="s">
        <v>93</v>
      </c>
      <c r="P776">
        <v>30</v>
      </c>
      <c r="Q776">
        <v>2500</v>
      </c>
      <c r="R776">
        <v>14450</v>
      </c>
      <c r="S776">
        <v>5.78</v>
      </c>
      <c r="T776">
        <v>0.19</v>
      </c>
      <c r="U776">
        <f t="shared" si="221"/>
        <v>14450</v>
      </c>
      <c r="V776">
        <f t="shared" si="222"/>
        <v>75000</v>
      </c>
      <c r="W776" s="1" t="s">
        <v>155</v>
      </c>
      <c r="X776" s="1" t="s">
        <v>1236</v>
      </c>
      <c r="Y776" s="1" t="s">
        <v>156</v>
      </c>
      <c r="Z776" s="3">
        <v>5457</v>
      </c>
      <c r="AA776" s="4">
        <f t="shared" si="226"/>
        <v>216</v>
      </c>
      <c r="AB776" s="4">
        <f t="shared" si="217"/>
        <v>2519.1097060000002</v>
      </c>
      <c r="AC776" s="4">
        <f t="shared" si="218"/>
        <v>216</v>
      </c>
      <c r="AD776" s="4">
        <f t="shared" si="214"/>
        <v>3016.2550885999999</v>
      </c>
      <c r="AE776" s="4">
        <v>216</v>
      </c>
      <c r="AF776" s="4">
        <v>216</v>
      </c>
      <c r="AG776" s="4">
        <f t="shared" si="227"/>
        <v>216</v>
      </c>
      <c r="AI776" t="e">
        <f t="shared" si="223"/>
        <v>#N/A</v>
      </c>
      <c r="AJ776">
        <v>2064.42</v>
      </c>
      <c r="AK776" s="2">
        <v>2064.42</v>
      </c>
      <c r="AL776" s="2">
        <f t="shared" si="228"/>
        <v>2064.42</v>
      </c>
      <c r="AM776" s="4"/>
      <c r="AN776" t="e">
        <f>VLOOKUP([1]!Tabelle13[[#This Row],[Vlookup this ID for freight costs]],$AL$2:$AL$6811,2,FALSE)</f>
        <v>#REF!</v>
      </c>
      <c r="AP776">
        <v>31.15</v>
      </c>
      <c r="AQ776">
        <v>31.15</v>
      </c>
      <c r="AR776" s="4">
        <v>10</v>
      </c>
      <c r="AS776" s="4">
        <v>2</v>
      </c>
      <c r="AT776" s="4">
        <v>2010</v>
      </c>
      <c r="AU776" s="4">
        <v>7</v>
      </c>
      <c r="AV776" s="4">
        <v>1</v>
      </c>
      <c r="AW776" s="4">
        <v>2010</v>
      </c>
      <c r="AX776" t="str">
        <f t="shared" si="224"/>
        <v>No Delay</v>
      </c>
      <c r="AY776">
        <f t="shared" si="225"/>
        <v>0</v>
      </c>
    </row>
    <row r="777" spans="1:51" x14ac:dyDescent="0.2">
      <c r="A777" s="3">
        <v>36562</v>
      </c>
      <c r="B777" s="1" t="s">
        <v>50</v>
      </c>
      <c r="C777" s="1" t="s">
        <v>51</v>
      </c>
      <c r="D777" s="1" t="s">
        <v>266</v>
      </c>
      <c r="E777" s="1" t="s">
        <v>53</v>
      </c>
      <c r="F777" s="1" t="s">
        <v>53</v>
      </c>
      <c r="G777" s="13" t="s">
        <v>1019</v>
      </c>
      <c r="H777" s="12">
        <v>40604</v>
      </c>
      <c r="I777" s="12" t="s">
        <v>1019</v>
      </c>
      <c r="J777" s="12">
        <v>40604</v>
      </c>
      <c r="K777" s="4">
        <v>3040</v>
      </c>
      <c r="L777" s="1" t="s">
        <v>146</v>
      </c>
      <c r="M777" s="1" t="s">
        <v>423</v>
      </c>
      <c r="N777" s="1" t="s">
        <v>1020</v>
      </c>
      <c r="O777" s="1" t="s">
        <v>425</v>
      </c>
      <c r="P777">
        <v>30</v>
      </c>
      <c r="Q777">
        <v>2240</v>
      </c>
      <c r="R777">
        <v>7683.2</v>
      </c>
      <c r="S777">
        <v>3.43</v>
      </c>
      <c r="T777">
        <v>0.11</v>
      </c>
      <c r="U777">
        <f t="shared" si="221"/>
        <v>7683.2000000000007</v>
      </c>
      <c r="V777">
        <f t="shared" si="222"/>
        <v>67200</v>
      </c>
      <c r="W777" s="1" t="s">
        <v>394</v>
      </c>
      <c r="X777" s="1" t="s">
        <v>112</v>
      </c>
      <c r="Y777" s="1" t="s">
        <v>112</v>
      </c>
      <c r="Z777" s="3">
        <v>8116</v>
      </c>
      <c r="AA777" s="4">
        <f t="shared" si="226"/>
        <v>216</v>
      </c>
      <c r="AB777" s="4">
        <f t="shared" si="217"/>
        <v>2490.5752779999998</v>
      </c>
      <c r="AC777" s="4">
        <f t="shared" si="218"/>
        <v>216</v>
      </c>
      <c r="AD777" s="4">
        <f t="shared" si="214"/>
        <v>2779.6666666666665</v>
      </c>
      <c r="AE777" s="4">
        <v>216</v>
      </c>
      <c r="AF777" s="4">
        <v>216</v>
      </c>
      <c r="AG777" s="4">
        <f t="shared" si="227"/>
        <v>216</v>
      </c>
      <c r="AI777" t="e">
        <f t="shared" si="223"/>
        <v>#N/A</v>
      </c>
      <c r="AJ777">
        <v>2698.28</v>
      </c>
      <c r="AK777" s="2">
        <v>2698.28</v>
      </c>
      <c r="AL777" s="2">
        <f t="shared" si="228"/>
        <v>2698.28</v>
      </c>
      <c r="AM777" s="4"/>
      <c r="AN777" t="e">
        <f>VLOOKUP([1]!Tabelle13[[#This Row],[Vlookup this ID for freight costs]],$AL$2:$AL$6811,2,FALSE)</f>
        <v>#REF!</v>
      </c>
      <c r="AP777">
        <v>16.559999999999999</v>
      </c>
      <c r="AQ777">
        <v>16.559999999999999</v>
      </c>
      <c r="AR777" s="4">
        <v>2</v>
      </c>
      <c r="AS777" s="4">
        <v>4</v>
      </c>
      <c r="AT777" s="4">
        <v>2011</v>
      </c>
      <c r="AU777" s="4">
        <v>2</v>
      </c>
      <c r="AV777" s="4">
        <v>4</v>
      </c>
      <c r="AW777" s="4">
        <v>2011</v>
      </c>
      <c r="AX777" t="str">
        <f t="shared" si="224"/>
        <v>No Delay</v>
      </c>
      <c r="AY777">
        <f t="shared" si="225"/>
        <v>0</v>
      </c>
    </row>
    <row r="778" spans="1:51" x14ac:dyDescent="0.2">
      <c r="A778" s="3">
        <v>11205</v>
      </c>
      <c r="B778" s="1" t="s">
        <v>88</v>
      </c>
      <c r="C778" s="1" t="s">
        <v>89</v>
      </c>
      <c r="D778" s="1" t="s">
        <v>130</v>
      </c>
      <c r="E778" s="1" t="s">
        <v>53</v>
      </c>
      <c r="F778" s="1" t="s">
        <v>53</v>
      </c>
      <c r="G778" s="13" t="s">
        <v>1021</v>
      </c>
      <c r="H778" s="12">
        <v>39464</v>
      </c>
      <c r="I778" s="12" t="s">
        <v>1021</v>
      </c>
      <c r="J778" s="12">
        <v>39464</v>
      </c>
      <c r="K778" s="4">
        <v>604</v>
      </c>
      <c r="L778" s="1" t="s">
        <v>146</v>
      </c>
      <c r="M778" s="1" t="s">
        <v>132</v>
      </c>
      <c r="N778" s="1" t="s">
        <v>392</v>
      </c>
      <c r="O778" s="1" t="s">
        <v>393</v>
      </c>
      <c r="P778">
        <v>120</v>
      </c>
      <c r="Q778">
        <v>993</v>
      </c>
      <c r="R778">
        <v>40812.300000000003</v>
      </c>
      <c r="S778">
        <v>41.1</v>
      </c>
      <c r="T778">
        <v>0.34</v>
      </c>
      <c r="U778">
        <f t="shared" si="221"/>
        <v>40812.300000000003</v>
      </c>
      <c r="V778">
        <f t="shared" si="222"/>
        <v>119160</v>
      </c>
      <c r="W778" s="1" t="s">
        <v>552</v>
      </c>
      <c r="X778" s="1" t="s">
        <v>361</v>
      </c>
      <c r="Y778" s="1" t="s">
        <v>361</v>
      </c>
      <c r="Z778" s="3">
        <v>4931</v>
      </c>
      <c r="AA778" s="4">
        <f t="shared" si="226"/>
        <v>217</v>
      </c>
      <c r="AB778" s="4">
        <f t="shared" si="217"/>
        <v>2353.7197713999999</v>
      </c>
      <c r="AC778" s="4">
        <f t="shared" si="218"/>
        <v>217</v>
      </c>
      <c r="AD778" s="4">
        <f t="shared" si="214"/>
        <v>217</v>
      </c>
      <c r="AE778" s="4">
        <v>217</v>
      </c>
      <c r="AF778" s="4">
        <v>217</v>
      </c>
      <c r="AG778" s="4">
        <f t="shared" si="227"/>
        <v>217</v>
      </c>
      <c r="AH778" s="4">
        <v>84644</v>
      </c>
      <c r="AI778">
        <f t="shared" si="223"/>
        <v>338</v>
      </c>
      <c r="AJ778">
        <v>3499.1</v>
      </c>
      <c r="AK778" s="2">
        <v>3499.1</v>
      </c>
      <c r="AL778" s="2">
        <f t="shared" si="228"/>
        <v>3499.1</v>
      </c>
      <c r="AM778" s="4"/>
      <c r="AN778" t="e">
        <f>VLOOKUP([1]!Tabelle13[[#This Row],[Vlookup this ID for freight costs]],$AL$2:$AL$6811,2,FALSE)</f>
        <v>#REF!</v>
      </c>
      <c r="AP778">
        <v>65.3</v>
      </c>
      <c r="AQ778">
        <v>65.3</v>
      </c>
      <c r="AR778" s="4">
        <v>17</v>
      </c>
      <c r="AS778" s="4">
        <v>1</v>
      </c>
      <c r="AT778" s="4">
        <v>2008</v>
      </c>
      <c r="AU778" s="4">
        <v>17</v>
      </c>
      <c r="AV778" s="4">
        <v>1</v>
      </c>
      <c r="AW778" s="4">
        <v>2008</v>
      </c>
      <c r="AX778" t="str">
        <f t="shared" si="224"/>
        <v>No Delay</v>
      </c>
      <c r="AY778">
        <f t="shared" si="225"/>
        <v>0</v>
      </c>
    </row>
    <row r="779" spans="1:51" x14ac:dyDescent="0.2">
      <c r="A779" s="3">
        <v>11493</v>
      </c>
      <c r="B779" s="1" t="s">
        <v>88</v>
      </c>
      <c r="C779" s="1" t="s">
        <v>89</v>
      </c>
      <c r="D779" s="1" t="s">
        <v>130</v>
      </c>
      <c r="E779" s="1" t="s">
        <v>53</v>
      </c>
      <c r="F779" s="1" t="s">
        <v>53</v>
      </c>
      <c r="G779" s="13" t="s">
        <v>1021</v>
      </c>
      <c r="H779" s="12">
        <v>39464</v>
      </c>
      <c r="I779" s="12" t="s">
        <v>1021</v>
      </c>
      <c r="J779" s="12">
        <v>39464</v>
      </c>
      <c r="K779" s="4">
        <v>605</v>
      </c>
      <c r="L779" s="1" t="s">
        <v>146</v>
      </c>
      <c r="M779" s="1" t="s">
        <v>132</v>
      </c>
      <c r="N779" s="1" t="s">
        <v>392</v>
      </c>
      <c r="O779" s="1" t="s">
        <v>393</v>
      </c>
      <c r="P779">
        <v>120</v>
      </c>
      <c r="Q779">
        <v>4</v>
      </c>
      <c r="R779">
        <v>164.4</v>
      </c>
      <c r="S779">
        <v>41.1</v>
      </c>
      <c r="T779">
        <v>0.34</v>
      </c>
      <c r="U779">
        <f t="shared" si="221"/>
        <v>164.4</v>
      </c>
      <c r="V779">
        <f t="shared" si="222"/>
        <v>480</v>
      </c>
      <c r="W779" s="1" t="s">
        <v>552</v>
      </c>
      <c r="X779" s="1" t="s">
        <v>361</v>
      </c>
      <c r="Y779" s="1" t="s">
        <v>361</v>
      </c>
      <c r="Z779" s="3">
        <v>4931</v>
      </c>
      <c r="AA779" s="4">
        <f t="shared" si="226"/>
        <v>217</v>
      </c>
      <c r="AB779" s="4">
        <f t="shared" si="217"/>
        <v>2245.1791972000001</v>
      </c>
      <c r="AC779" s="4">
        <f t="shared" si="218"/>
        <v>217</v>
      </c>
      <c r="AD779" s="4">
        <f t="shared" si="214"/>
        <v>3027.7670192195119</v>
      </c>
      <c r="AE779" s="3" t="s">
        <v>1022</v>
      </c>
      <c r="AF779" s="3">
        <v>217</v>
      </c>
      <c r="AG779" s="4">
        <f>AI779</f>
        <v>217</v>
      </c>
      <c r="AH779" s="4">
        <v>11205</v>
      </c>
      <c r="AI779">
        <f t="shared" si="223"/>
        <v>217</v>
      </c>
      <c r="AJ779" t="s">
        <v>1022</v>
      </c>
      <c r="AK779" s="2">
        <v>3499.1</v>
      </c>
      <c r="AL779" s="2">
        <f>AN779</f>
        <v>3499.1</v>
      </c>
      <c r="AM779" s="4">
        <v>11205</v>
      </c>
      <c r="AN779">
        <f>INDEX($AJ$2:$AJ$6811,MATCH(AM779,$A$2:$A$6811,0))</f>
        <v>3499.1</v>
      </c>
      <c r="AP779">
        <v>0.26</v>
      </c>
      <c r="AQ779">
        <v>0.26</v>
      </c>
      <c r="AR779" s="4">
        <v>17</v>
      </c>
      <c r="AS779" s="4">
        <v>1</v>
      </c>
      <c r="AT779" s="4">
        <v>2008</v>
      </c>
      <c r="AU779" s="4">
        <v>17</v>
      </c>
      <c r="AV779" s="4">
        <v>1</v>
      </c>
      <c r="AW779" s="4">
        <v>2008</v>
      </c>
      <c r="AX779" t="str">
        <f t="shared" si="224"/>
        <v>No Delay</v>
      </c>
      <c r="AY779">
        <f t="shared" si="225"/>
        <v>0</v>
      </c>
    </row>
    <row r="780" spans="1:51" x14ac:dyDescent="0.2">
      <c r="A780" s="3">
        <v>85966</v>
      </c>
      <c r="B780" s="1" t="s">
        <v>151</v>
      </c>
      <c r="C780" s="1" t="s">
        <v>65</v>
      </c>
      <c r="D780" s="1" t="s">
        <v>130</v>
      </c>
      <c r="E780" s="1" t="s">
        <v>53</v>
      </c>
      <c r="F780" s="1" t="s">
        <v>53</v>
      </c>
      <c r="G780" s="13" t="s">
        <v>662</v>
      </c>
      <c r="H780" s="12">
        <v>41415</v>
      </c>
      <c r="I780" s="12" t="s">
        <v>1023</v>
      </c>
      <c r="J780" s="12">
        <v>41417</v>
      </c>
      <c r="K780" s="4">
        <v>4728</v>
      </c>
      <c r="L780" s="1" t="s">
        <v>146</v>
      </c>
      <c r="M780" s="1" t="s">
        <v>132</v>
      </c>
      <c r="N780" s="1" t="s">
        <v>1024</v>
      </c>
      <c r="O780" s="1" t="s">
        <v>93</v>
      </c>
      <c r="P780">
        <v>60</v>
      </c>
      <c r="Q780">
        <v>2027</v>
      </c>
      <c r="R780">
        <v>8716.1</v>
      </c>
      <c r="S780">
        <v>4.3</v>
      </c>
      <c r="T780">
        <v>7.0000000000000007E-2</v>
      </c>
      <c r="U780">
        <f t="shared" si="221"/>
        <v>8716.1</v>
      </c>
      <c r="V780">
        <f t="shared" si="222"/>
        <v>121620</v>
      </c>
      <c r="W780" s="1" t="s">
        <v>204</v>
      </c>
      <c r="X780" s="1" t="s">
        <v>1236</v>
      </c>
      <c r="Y780" s="1" t="s">
        <v>205</v>
      </c>
      <c r="Z780" s="3">
        <v>7364</v>
      </c>
      <c r="AA780" s="4">
        <f t="shared" si="226"/>
        <v>218</v>
      </c>
      <c r="AB780" s="4">
        <f t="shared" si="217"/>
        <v>2467.1989966000001</v>
      </c>
      <c r="AC780" s="4">
        <f t="shared" si="218"/>
        <v>218</v>
      </c>
      <c r="AD780" s="4">
        <f t="shared" si="214"/>
        <v>218</v>
      </c>
      <c r="AE780" s="4">
        <v>218</v>
      </c>
      <c r="AF780" s="4">
        <v>218</v>
      </c>
      <c r="AG780" s="4">
        <f>AE780</f>
        <v>218</v>
      </c>
      <c r="AI780" t="e">
        <f t="shared" si="223"/>
        <v>#N/A</v>
      </c>
      <c r="AJ780">
        <v>1941.82</v>
      </c>
      <c r="AK780" s="2">
        <v>1941.82</v>
      </c>
      <c r="AL780" s="2">
        <f>AJ780</f>
        <v>1941.82</v>
      </c>
      <c r="AM780" s="4"/>
      <c r="AN780" t="e">
        <f>VLOOKUP([1]!Tabelle13[[#This Row],[Vlookup this ID for freight costs]],$AL$2:$AL$6811,2,FALSE)</f>
        <v>#REF!</v>
      </c>
      <c r="AP780">
        <v>10.78</v>
      </c>
      <c r="AQ780">
        <v>10.78</v>
      </c>
      <c r="AR780" s="4">
        <v>21</v>
      </c>
      <c r="AS780" s="4">
        <v>5</v>
      </c>
      <c r="AT780" s="4">
        <v>2013</v>
      </c>
      <c r="AU780" s="4">
        <v>23</v>
      </c>
      <c r="AV780" s="4">
        <v>5</v>
      </c>
      <c r="AW780" s="4">
        <v>2013</v>
      </c>
      <c r="AX780" t="str">
        <f t="shared" si="224"/>
        <v>Delay</v>
      </c>
      <c r="AY780">
        <f t="shared" si="225"/>
        <v>2</v>
      </c>
    </row>
    <row r="781" spans="1:51" x14ac:dyDescent="0.2">
      <c r="A781" s="3">
        <v>11204</v>
      </c>
      <c r="B781" s="1" t="s">
        <v>88</v>
      </c>
      <c r="C781" s="1" t="s">
        <v>89</v>
      </c>
      <c r="D781" s="1" t="s">
        <v>130</v>
      </c>
      <c r="E781" s="1" t="s">
        <v>53</v>
      </c>
      <c r="F781" s="1" t="s">
        <v>53</v>
      </c>
      <c r="G781" s="13" t="s">
        <v>1025</v>
      </c>
      <c r="H781" s="12">
        <v>39416</v>
      </c>
      <c r="I781" s="12" t="s">
        <v>1025</v>
      </c>
      <c r="J781" s="12">
        <v>39416</v>
      </c>
      <c r="K781" s="4">
        <v>516</v>
      </c>
      <c r="L781" s="1" t="s">
        <v>146</v>
      </c>
      <c r="M781" s="1" t="s">
        <v>132</v>
      </c>
      <c r="N781" s="1" t="s">
        <v>849</v>
      </c>
      <c r="O781" s="1" t="s">
        <v>850</v>
      </c>
      <c r="P781">
        <v>60</v>
      </c>
      <c r="Q781">
        <v>995</v>
      </c>
      <c r="R781">
        <v>69650</v>
      </c>
      <c r="S781">
        <v>70</v>
      </c>
      <c r="T781">
        <v>1.17</v>
      </c>
      <c r="U781">
        <f t="shared" si="221"/>
        <v>69650</v>
      </c>
      <c r="V781">
        <f t="shared" si="222"/>
        <v>59700</v>
      </c>
      <c r="W781" s="1" t="s">
        <v>851</v>
      </c>
      <c r="X781" s="1" t="s">
        <v>361</v>
      </c>
      <c r="Y781" s="1" t="s">
        <v>361</v>
      </c>
      <c r="Z781" s="3">
        <v>4931</v>
      </c>
      <c r="AA781" s="4">
        <f t="shared" si="226"/>
        <v>219</v>
      </c>
      <c r="AB781" s="4">
        <f t="shared" ref="AB781:AB812" si="229" xml:space="preserve"> 2244.740206  + 0.1097478*Q781</f>
        <v>2353.9392669999997</v>
      </c>
      <c r="AC781" s="4">
        <f t="shared" ref="AC781:AC812" si="230">AF781</f>
        <v>219</v>
      </c>
      <c r="AD781" s="4">
        <f t="shared" si="214"/>
        <v>219</v>
      </c>
      <c r="AE781" s="4">
        <v>219</v>
      </c>
      <c r="AF781" s="4">
        <v>219</v>
      </c>
      <c r="AG781" s="4">
        <f>AE781</f>
        <v>219</v>
      </c>
      <c r="AH781" s="4">
        <v>83493</v>
      </c>
      <c r="AI781">
        <f t="shared" si="223"/>
        <v>2875</v>
      </c>
      <c r="AJ781">
        <v>1392</v>
      </c>
      <c r="AK781" s="2">
        <v>1392</v>
      </c>
      <c r="AL781" s="2">
        <f>AJ781</f>
        <v>1392</v>
      </c>
      <c r="AM781" s="4"/>
      <c r="AN781" t="e">
        <f>VLOOKUP([1]!Tabelle13[[#This Row],[Vlookup this ID for freight costs]],$AL$2:$AL$6811,2,FALSE)</f>
        <v>#REF!</v>
      </c>
      <c r="AP781">
        <v>111.44</v>
      </c>
      <c r="AQ781">
        <v>111.44</v>
      </c>
      <c r="AR781" s="4">
        <v>30</v>
      </c>
      <c r="AS781" s="4">
        <v>11</v>
      </c>
      <c r="AT781" s="4">
        <v>2007</v>
      </c>
      <c r="AU781" s="4">
        <v>30</v>
      </c>
      <c r="AV781" s="4">
        <v>11</v>
      </c>
      <c r="AW781" s="4">
        <v>2007</v>
      </c>
      <c r="AX781" t="str">
        <f t="shared" si="224"/>
        <v>No Delay</v>
      </c>
      <c r="AY781">
        <f t="shared" si="225"/>
        <v>0</v>
      </c>
    </row>
    <row r="782" spans="1:51" x14ac:dyDescent="0.2">
      <c r="A782" s="3">
        <v>12748</v>
      </c>
      <c r="B782" s="1" t="s">
        <v>88</v>
      </c>
      <c r="C782" s="1" t="s">
        <v>89</v>
      </c>
      <c r="D782" s="1" t="s">
        <v>130</v>
      </c>
      <c r="E782" s="1" t="s">
        <v>53</v>
      </c>
      <c r="F782" s="1" t="s">
        <v>53</v>
      </c>
      <c r="G782" s="13" t="s">
        <v>1025</v>
      </c>
      <c r="H782" s="12">
        <v>39416</v>
      </c>
      <c r="I782" s="12" t="s">
        <v>1025</v>
      </c>
      <c r="J782" s="12">
        <v>39416</v>
      </c>
      <c r="K782" s="4">
        <v>519</v>
      </c>
      <c r="L782" s="1" t="s">
        <v>146</v>
      </c>
      <c r="M782" s="1" t="s">
        <v>132</v>
      </c>
      <c r="N782" s="1" t="s">
        <v>849</v>
      </c>
      <c r="O782" s="1" t="s">
        <v>850</v>
      </c>
      <c r="P782">
        <v>60</v>
      </c>
      <c r="Q782">
        <v>488</v>
      </c>
      <c r="R782">
        <v>34160</v>
      </c>
      <c r="S782">
        <v>70</v>
      </c>
      <c r="T782">
        <v>1.17</v>
      </c>
      <c r="U782">
        <f t="shared" si="221"/>
        <v>34160</v>
      </c>
      <c r="V782">
        <f t="shared" si="222"/>
        <v>29280</v>
      </c>
      <c r="W782" s="1" t="s">
        <v>851</v>
      </c>
      <c r="X782" s="1" t="s">
        <v>361</v>
      </c>
      <c r="Y782" s="1" t="s">
        <v>361</v>
      </c>
      <c r="Z782" s="3">
        <v>4931</v>
      </c>
      <c r="AA782" s="4">
        <f t="shared" si="226"/>
        <v>219</v>
      </c>
      <c r="AB782" s="4">
        <f t="shared" si="229"/>
        <v>2298.2971324</v>
      </c>
      <c r="AC782" s="4">
        <f t="shared" si="230"/>
        <v>219</v>
      </c>
      <c r="AD782" s="4">
        <f t="shared" si="214"/>
        <v>129</v>
      </c>
      <c r="AE782" s="3" t="s">
        <v>1026</v>
      </c>
      <c r="AF782" s="3">
        <v>219</v>
      </c>
      <c r="AG782" s="4">
        <f>AI782</f>
        <v>219</v>
      </c>
      <c r="AH782" s="4">
        <v>11204</v>
      </c>
      <c r="AI782">
        <f t="shared" si="223"/>
        <v>219</v>
      </c>
      <c r="AJ782" t="s">
        <v>1026</v>
      </c>
      <c r="AK782" s="2">
        <v>1392</v>
      </c>
      <c r="AL782" s="2">
        <f>AN782</f>
        <v>1392</v>
      </c>
      <c r="AM782" s="4">
        <v>11204</v>
      </c>
      <c r="AN782">
        <f>INDEX($AJ$2:$AJ$6811,MATCH(AM782,$A$2:$A$6811,0))</f>
        <v>1392</v>
      </c>
      <c r="AP782">
        <v>54.66</v>
      </c>
      <c r="AQ782">
        <v>54.66</v>
      </c>
      <c r="AR782" s="4">
        <v>30</v>
      </c>
      <c r="AS782" s="4">
        <v>11</v>
      </c>
      <c r="AT782" s="4">
        <v>2007</v>
      </c>
      <c r="AU782" s="4">
        <v>30</v>
      </c>
      <c r="AV782" s="4">
        <v>11</v>
      </c>
      <c r="AW782" s="4">
        <v>2007</v>
      </c>
      <c r="AX782" t="str">
        <f t="shared" si="224"/>
        <v>No Delay</v>
      </c>
      <c r="AY782">
        <f t="shared" si="225"/>
        <v>0</v>
      </c>
    </row>
    <row r="783" spans="1:51" x14ac:dyDescent="0.2">
      <c r="A783" s="3">
        <v>82403</v>
      </c>
      <c r="B783" s="1" t="s">
        <v>151</v>
      </c>
      <c r="C783" s="1" t="s">
        <v>65</v>
      </c>
      <c r="D783" s="1" t="s">
        <v>130</v>
      </c>
      <c r="E783" s="1" t="s">
        <v>152</v>
      </c>
      <c r="F783" s="1" t="s">
        <v>152</v>
      </c>
      <c r="G783" s="13" t="s">
        <v>761</v>
      </c>
      <c r="H783" s="12">
        <v>40850</v>
      </c>
      <c r="I783" s="12" t="s">
        <v>762</v>
      </c>
      <c r="J783" s="12">
        <v>40814</v>
      </c>
      <c r="K783" s="4">
        <v>3473</v>
      </c>
      <c r="L783" s="1" t="s">
        <v>146</v>
      </c>
      <c r="M783" s="1" t="s">
        <v>132</v>
      </c>
      <c r="N783" s="1" t="s">
        <v>171</v>
      </c>
      <c r="O783" s="1" t="s">
        <v>93</v>
      </c>
      <c r="P783">
        <v>60</v>
      </c>
      <c r="Q783">
        <v>4300</v>
      </c>
      <c r="R783">
        <v>10019</v>
      </c>
      <c r="S783">
        <v>2.33</v>
      </c>
      <c r="T783">
        <v>0.04</v>
      </c>
      <c r="U783">
        <f t="shared" si="221"/>
        <v>10019</v>
      </c>
      <c r="V783">
        <f t="shared" si="222"/>
        <v>258000</v>
      </c>
      <c r="W783" s="1" t="s">
        <v>155</v>
      </c>
      <c r="X783" s="1" t="s">
        <v>1236</v>
      </c>
      <c r="Y783" s="1" t="s">
        <v>156</v>
      </c>
      <c r="Z783" s="3">
        <v>7726</v>
      </c>
      <c r="AA783" s="4">
        <f t="shared" si="226"/>
        <v>220</v>
      </c>
      <c r="AB783" s="4">
        <f t="shared" si="229"/>
        <v>2716.6557459999999</v>
      </c>
      <c r="AC783" s="4">
        <f t="shared" si="230"/>
        <v>220</v>
      </c>
      <c r="AD783" s="4">
        <f t="shared" si="214"/>
        <v>220</v>
      </c>
      <c r="AE783" s="4">
        <v>220</v>
      </c>
      <c r="AF783" s="4">
        <v>220</v>
      </c>
      <c r="AG783" s="4">
        <f>AE783</f>
        <v>220</v>
      </c>
      <c r="AI783" t="e">
        <f t="shared" si="223"/>
        <v>#N/A</v>
      </c>
      <c r="AJ783">
        <v>18495.900000000001</v>
      </c>
      <c r="AK783" s="2">
        <v>18495.900000000001</v>
      </c>
      <c r="AL783" s="2">
        <f>AJ783</f>
        <v>18495.900000000001</v>
      </c>
      <c r="AM783" s="4"/>
      <c r="AN783" t="e">
        <f>VLOOKUP([1]!Tabelle13[[#This Row],[Vlookup this ID for freight costs]],$AL$2:$AL$6811,2,FALSE)</f>
        <v>#REF!</v>
      </c>
      <c r="AP783">
        <v>16.53</v>
      </c>
      <c r="AQ783">
        <v>16.53</v>
      </c>
      <c r="AR783" s="4">
        <v>3</v>
      </c>
      <c r="AS783" s="4">
        <v>11</v>
      </c>
      <c r="AT783" s="4">
        <v>2011</v>
      </c>
      <c r="AU783" s="4">
        <v>28</v>
      </c>
      <c r="AV783" s="4">
        <v>9</v>
      </c>
      <c r="AW783" s="4">
        <v>2011</v>
      </c>
      <c r="AX783" t="str">
        <f t="shared" si="224"/>
        <v>No Delay</v>
      </c>
      <c r="AY783">
        <f t="shared" si="225"/>
        <v>0</v>
      </c>
    </row>
    <row r="784" spans="1:51" x14ac:dyDescent="0.2">
      <c r="A784" s="3">
        <v>84766</v>
      </c>
      <c r="B784" s="1" t="s">
        <v>175</v>
      </c>
      <c r="C784" s="1" t="s">
        <v>165</v>
      </c>
      <c r="D784" s="1" t="s">
        <v>130</v>
      </c>
      <c r="E784" s="1" t="s">
        <v>53</v>
      </c>
      <c r="F784" s="1" t="s">
        <v>53</v>
      </c>
      <c r="G784" s="13" t="s">
        <v>1027</v>
      </c>
      <c r="H784" s="12">
        <v>41263</v>
      </c>
      <c r="I784" s="12" t="s">
        <v>1028</v>
      </c>
      <c r="J784" s="12">
        <v>41241</v>
      </c>
      <c r="K784" s="4">
        <v>4315</v>
      </c>
      <c r="L784" s="1" t="s">
        <v>146</v>
      </c>
      <c r="M784" s="1" t="s">
        <v>132</v>
      </c>
      <c r="N784" s="1" t="s">
        <v>163</v>
      </c>
      <c r="O784" s="1" t="s">
        <v>93</v>
      </c>
      <c r="P784">
        <v>60</v>
      </c>
      <c r="Q784">
        <v>2067</v>
      </c>
      <c r="R784">
        <v>26788.32</v>
      </c>
      <c r="S784">
        <v>12.96</v>
      </c>
      <c r="T784">
        <v>0.22</v>
      </c>
      <c r="U784">
        <f t="shared" si="221"/>
        <v>26788.320000000003</v>
      </c>
      <c r="V784">
        <f t="shared" si="222"/>
        <v>124020</v>
      </c>
      <c r="W784" s="1" t="s">
        <v>160</v>
      </c>
      <c r="X784" s="1" t="s">
        <v>1236</v>
      </c>
      <c r="Y784" s="1" t="s">
        <v>161</v>
      </c>
      <c r="Z784" s="3">
        <v>5149</v>
      </c>
      <c r="AA784" s="4">
        <f t="shared" si="226"/>
        <v>220</v>
      </c>
      <c r="AB784" s="4">
        <f t="shared" si="229"/>
        <v>2471.5889085999997</v>
      </c>
      <c r="AC784" s="4">
        <f t="shared" si="230"/>
        <v>220</v>
      </c>
      <c r="AD784" s="4">
        <f t="shared" si="214"/>
        <v>2016.2236524999998</v>
      </c>
      <c r="AE784" s="4">
        <v>220</v>
      </c>
      <c r="AF784" s="4">
        <v>220</v>
      </c>
      <c r="AG784" s="4">
        <f>AE784</f>
        <v>220</v>
      </c>
      <c r="AI784" t="e">
        <f t="shared" si="223"/>
        <v>#N/A</v>
      </c>
      <c r="AJ784">
        <v>1616.45</v>
      </c>
      <c r="AK784" s="2">
        <v>1616.45</v>
      </c>
      <c r="AL784" s="2">
        <f>AJ784</f>
        <v>1616.45</v>
      </c>
      <c r="AM784" s="4"/>
      <c r="AN784" t="e">
        <f>VLOOKUP([1]!Tabelle13[[#This Row],[Vlookup this ID for freight costs]],$AL$2:$AL$6811,2,FALSE)</f>
        <v>#REF!</v>
      </c>
      <c r="AP784">
        <v>37.56</v>
      </c>
      <c r="AQ784">
        <v>37.56</v>
      </c>
      <c r="AR784" s="4">
        <v>20</v>
      </c>
      <c r="AS784" s="4">
        <v>12</v>
      </c>
      <c r="AT784" s="4">
        <v>2012</v>
      </c>
      <c r="AU784" s="4">
        <v>28</v>
      </c>
      <c r="AV784" s="4">
        <v>11</v>
      </c>
      <c r="AW784" s="4">
        <v>2012</v>
      </c>
      <c r="AX784" t="str">
        <f t="shared" si="224"/>
        <v>No Delay</v>
      </c>
      <c r="AY784">
        <f t="shared" si="225"/>
        <v>0</v>
      </c>
    </row>
    <row r="785" spans="1:51" x14ac:dyDescent="0.2">
      <c r="A785" s="3">
        <v>10814</v>
      </c>
      <c r="B785" s="1" t="s">
        <v>133</v>
      </c>
      <c r="C785" s="1" t="s">
        <v>51</v>
      </c>
      <c r="D785" s="1" t="s">
        <v>130</v>
      </c>
      <c r="E785" s="1" t="s">
        <v>53</v>
      </c>
      <c r="F785" s="1" t="s">
        <v>53</v>
      </c>
      <c r="G785" s="13" t="s">
        <v>520</v>
      </c>
      <c r="H785" s="12">
        <v>39220</v>
      </c>
      <c r="I785" s="12" t="s">
        <v>520</v>
      </c>
      <c r="J785" s="12">
        <v>39220</v>
      </c>
      <c r="K785" s="4">
        <v>156</v>
      </c>
      <c r="L785" s="1" t="s">
        <v>146</v>
      </c>
      <c r="M785" s="1" t="s">
        <v>132</v>
      </c>
      <c r="N785" s="1" t="s">
        <v>648</v>
      </c>
      <c r="O785" s="1" t="s">
        <v>93</v>
      </c>
      <c r="P785">
        <v>240</v>
      </c>
      <c r="Q785">
        <v>474</v>
      </c>
      <c r="R785">
        <v>10191</v>
      </c>
      <c r="S785">
        <v>21.5</v>
      </c>
      <c r="T785">
        <v>0.09</v>
      </c>
      <c r="U785">
        <f t="shared" si="221"/>
        <v>10191</v>
      </c>
      <c r="V785">
        <f t="shared" si="222"/>
        <v>113760</v>
      </c>
      <c r="W785" s="1" t="s">
        <v>155</v>
      </c>
      <c r="X785" s="1" t="s">
        <v>1236</v>
      </c>
      <c r="Y785" s="1" t="s">
        <v>156</v>
      </c>
      <c r="Z785" s="3">
        <v>6318</v>
      </c>
      <c r="AA785" s="4">
        <f t="shared" si="226"/>
        <v>221</v>
      </c>
      <c r="AB785" s="4">
        <f t="shared" si="229"/>
        <v>2296.7606631999997</v>
      </c>
      <c r="AC785" s="4">
        <f t="shared" si="230"/>
        <v>221</v>
      </c>
      <c r="AD785" s="4">
        <f t="shared" si="214"/>
        <v>1516.6666666666667</v>
      </c>
      <c r="AE785" s="4">
        <v>221</v>
      </c>
      <c r="AF785" s="4">
        <v>221</v>
      </c>
      <c r="AG785" s="4">
        <f>AE785</f>
        <v>221</v>
      </c>
      <c r="AH785" s="4">
        <v>83182</v>
      </c>
      <c r="AI785">
        <f t="shared" si="223"/>
        <v>1784</v>
      </c>
      <c r="AJ785">
        <v>710.68</v>
      </c>
      <c r="AK785" s="2">
        <v>710.68</v>
      </c>
      <c r="AL785" s="2">
        <f>AJ785</f>
        <v>710.68</v>
      </c>
      <c r="AM785" s="4"/>
      <c r="AN785" t="e">
        <f>VLOOKUP([1]!Tabelle13[[#This Row],[Vlookup this ID for freight costs]],$AL$2:$AL$6811,2,FALSE)</f>
        <v>#REF!</v>
      </c>
      <c r="AP785">
        <v>0</v>
      </c>
      <c r="AR785" s="4">
        <v>18</v>
      </c>
      <c r="AS785" s="4">
        <v>5</v>
      </c>
      <c r="AT785" s="4">
        <v>2007</v>
      </c>
      <c r="AU785" s="4">
        <v>18</v>
      </c>
      <c r="AV785" s="4">
        <v>5</v>
      </c>
      <c r="AW785" s="4">
        <v>2007</v>
      </c>
      <c r="AX785" t="str">
        <f t="shared" si="224"/>
        <v>No Delay</v>
      </c>
      <c r="AY785">
        <f t="shared" si="225"/>
        <v>0</v>
      </c>
    </row>
    <row r="786" spans="1:51" x14ac:dyDescent="0.2">
      <c r="A786" s="3">
        <v>12033</v>
      </c>
      <c r="B786" s="1" t="s">
        <v>133</v>
      </c>
      <c r="C786" s="1" t="s">
        <v>51</v>
      </c>
      <c r="D786" s="1" t="s">
        <v>130</v>
      </c>
      <c r="E786" s="1" t="s">
        <v>53</v>
      </c>
      <c r="F786" s="1" t="s">
        <v>53</v>
      </c>
      <c r="G786" s="13" t="s">
        <v>520</v>
      </c>
      <c r="H786" s="12">
        <v>39220</v>
      </c>
      <c r="I786" s="12" t="s">
        <v>520</v>
      </c>
      <c r="J786" s="12">
        <v>39220</v>
      </c>
      <c r="K786" s="4">
        <v>159</v>
      </c>
      <c r="L786" s="1" t="s">
        <v>146</v>
      </c>
      <c r="M786" s="1" t="s">
        <v>132</v>
      </c>
      <c r="N786" s="1" t="s">
        <v>163</v>
      </c>
      <c r="O786" s="1" t="s">
        <v>93</v>
      </c>
      <c r="P786">
        <v>60</v>
      </c>
      <c r="Q786">
        <v>566</v>
      </c>
      <c r="R786">
        <v>20262.8</v>
      </c>
      <c r="S786">
        <v>35.799999999999997</v>
      </c>
      <c r="T786">
        <v>0.6</v>
      </c>
      <c r="U786">
        <f t="shared" si="221"/>
        <v>20262.8</v>
      </c>
      <c r="V786">
        <f t="shared" si="222"/>
        <v>33960</v>
      </c>
      <c r="W786" s="1" t="s">
        <v>155</v>
      </c>
      <c r="X786" s="1" t="s">
        <v>1236</v>
      </c>
      <c r="Y786" s="1" t="s">
        <v>156</v>
      </c>
      <c r="Z786" s="3">
        <v>6318</v>
      </c>
      <c r="AA786" s="4">
        <f t="shared" si="226"/>
        <v>221</v>
      </c>
      <c r="AB786" s="4">
        <f t="shared" si="229"/>
        <v>2306.8574607999999</v>
      </c>
      <c r="AC786" s="4">
        <f t="shared" si="230"/>
        <v>221</v>
      </c>
      <c r="AD786" s="4">
        <f t="shared" si="214"/>
        <v>9907.8193565000001</v>
      </c>
      <c r="AE786" s="3" t="s">
        <v>1029</v>
      </c>
      <c r="AF786" s="3">
        <v>221</v>
      </c>
      <c r="AG786" s="4">
        <f>AI786</f>
        <v>221</v>
      </c>
      <c r="AH786" s="4">
        <v>10814</v>
      </c>
      <c r="AI786">
        <f t="shared" si="223"/>
        <v>221</v>
      </c>
      <c r="AJ786" t="s">
        <v>1029</v>
      </c>
      <c r="AK786" s="2">
        <v>710.68</v>
      </c>
      <c r="AL786" s="2">
        <f>AN786</f>
        <v>710.68</v>
      </c>
      <c r="AM786" s="4">
        <v>10814</v>
      </c>
      <c r="AN786">
        <f>INDEX($AJ$2:$AJ$6811,MATCH(AM786,$A$2:$A$6811,0))</f>
        <v>710.68</v>
      </c>
      <c r="AP786">
        <v>0</v>
      </c>
      <c r="AR786" s="4">
        <v>18</v>
      </c>
      <c r="AS786" s="4">
        <v>5</v>
      </c>
      <c r="AT786" s="4">
        <v>2007</v>
      </c>
      <c r="AU786" s="4">
        <v>18</v>
      </c>
      <c r="AV786" s="4">
        <v>5</v>
      </c>
      <c r="AW786" s="4">
        <v>2007</v>
      </c>
      <c r="AX786" t="str">
        <f t="shared" si="224"/>
        <v>No Delay</v>
      </c>
      <c r="AY786">
        <f t="shared" si="225"/>
        <v>0</v>
      </c>
    </row>
    <row r="787" spans="1:51" x14ac:dyDescent="0.2">
      <c r="A787" s="3">
        <v>52677</v>
      </c>
      <c r="B787" s="1" t="s">
        <v>175</v>
      </c>
      <c r="C787" s="1" t="s">
        <v>165</v>
      </c>
      <c r="D787" s="1" t="s">
        <v>52</v>
      </c>
      <c r="E787" s="1" t="s">
        <v>53</v>
      </c>
      <c r="F787" s="1" t="s">
        <v>53</v>
      </c>
      <c r="G787" s="13" t="s">
        <v>375</v>
      </c>
      <c r="H787" s="12">
        <v>41702</v>
      </c>
      <c r="I787" s="12" t="s">
        <v>1030</v>
      </c>
      <c r="J787" s="12">
        <v>41703</v>
      </c>
      <c r="K787" s="4">
        <v>5354</v>
      </c>
      <c r="L787" s="1" t="s">
        <v>146</v>
      </c>
      <c r="M787" s="1" t="s">
        <v>423</v>
      </c>
      <c r="N787" s="1" t="s">
        <v>550</v>
      </c>
      <c r="O787" s="1" t="s">
        <v>551</v>
      </c>
      <c r="P787">
        <v>300</v>
      </c>
      <c r="Q787">
        <v>188</v>
      </c>
      <c r="R787">
        <v>5794.16</v>
      </c>
      <c r="S787">
        <v>30.82</v>
      </c>
      <c r="T787">
        <v>0.1</v>
      </c>
      <c r="U787">
        <f t="shared" si="221"/>
        <v>5794.16</v>
      </c>
      <c r="V787">
        <f t="shared" si="222"/>
        <v>56400</v>
      </c>
      <c r="W787" s="1" t="s">
        <v>552</v>
      </c>
      <c r="X787" s="1" t="s">
        <v>361</v>
      </c>
      <c r="Y787" s="1" t="s">
        <v>361</v>
      </c>
      <c r="Z787" s="3">
        <v>6477</v>
      </c>
      <c r="AA787" s="4">
        <f t="shared" si="226"/>
        <v>221</v>
      </c>
      <c r="AB787" s="4">
        <f t="shared" si="229"/>
        <v>2265.3727924</v>
      </c>
      <c r="AC787" s="4">
        <f t="shared" si="230"/>
        <v>221</v>
      </c>
      <c r="AD787" s="4">
        <f t="shared" si="214"/>
        <v>113</v>
      </c>
      <c r="AE787" s="4">
        <v>221</v>
      </c>
      <c r="AF787" s="4">
        <v>221</v>
      </c>
      <c r="AG787" s="4">
        <f t="shared" ref="AG787:AG797" si="231">AE787</f>
        <v>221</v>
      </c>
      <c r="AI787" t="e">
        <f t="shared" si="223"/>
        <v>#N/A</v>
      </c>
      <c r="AJ787">
        <v>2553.06</v>
      </c>
      <c r="AK787" s="2">
        <v>2553.06</v>
      </c>
      <c r="AL787" s="2">
        <f t="shared" ref="AL787:AL797" si="232">AJ787</f>
        <v>2553.06</v>
      </c>
      <c r="AM787" s="4"/>
      <c r="AN787" t="e">
        <f>VLOOKUP([1]!Tabelle13[[#This Row],[Vlookup this ID for freight costs]],$AL$2:$AL$6811,2,FALSE)</f>
        <v>#REF!</v>
      </c>
      <c r="AP787">
        <v>5.96</v>
      </c>
      <c r="AQ787">
        <v>5.96</v>
      </c>
      <c r="AR787" s="4">
        <v>4</v>
      </c>
      <c r="AS787" s="4">
        <v>4</v>
      </c>
      <c r="AT787" s="4">
        <v>2014</v>
      </c>
      <c r="AU787" s="4">
        <v>5</v>
      </c>
      <c r="AV787" s="4">
        <v>4</v>
      </c>
      <c r="AW787" s="4">
        <v>2014</v>
      </c>
      <c r="AX787" t="str">
        <f t="shared" si="224"/>
        <v>Delay</v>
      </c>
      <c r="AY787">
        <f t="shared" si="225"/>
        <v>1</v>
      </c>
    </row>
    <row r="788" spans="1:51" x14ac:dyDescent="0.2">
      <c r="A788" s="3">
        <v>11407</v>
      </c>
      <c r="B788" s="1" t="s">
        <v>88</v>
      </c>
      <c r="C788" s="1" t="s">
        <v>89</v>
      </c>
      <c r="D788" s="1" t="s">
        <v>130</v>
      </c>
      <c r="E788" s="1"/>
      <c r="F788" s="1" t="s">
        <v>107</v>
      </c>
      <c r="G788" s="13" t="s">
        <v>1031</v>
      </c>
      <c r="H788" s="12">
        <v>39283</v>
      </c>
      <c r="I788" s="12" t="s">
        <v>1031</v>
      </c>
      <c r="J788" s="12">
        <v>39283</v>
      </c>
      <c r="K788" s="4">
        <v>265</v>
      </c>
      <c r="L788" s="1" t="s">
        <v>146</v>
      </c>
      <c r="M788" s="1" t="s">
        <v>132</v>
      </c>
      <c r="N788" s="1" t="s">
        <v>392</v>
      </c>
      <c r="O788" s="1" t="s">
        <v>393</v>
      </c>
      <c r="P788">
        <v>120</v>
      </c>
      <c r="Q788">
        <v>1110</v>
      </c>
      <c r="R788">
        <v>45621</v>
      </c>
      <c r="S788">
        <v>41.1</v>
      </c>
      <c r="T788">
        <v>0.34</v>
      </c>
      <c r="U788">
        <f t="shared" si="221"/>
        <v>45621</v>
      </c>
      <c r="V788">
        <f t="shared" si="222"/>
        <v>133200</v>
      </c>
      <c r="W788" s="1" t="s">
        <v>394</v>
      </c>
      <c r="X788" s="1" t="s">
        <v>112</v>
      </c>
      <c r="Y788" s="1" t="s">
        <v>112</v>
      </c>
      <c r="Z788" s="3">
        <v>5055</v>
      </c>
      <c r="AA788" s="4">
        <f t="shared" si="226"/>
        <v>222</v>
      </c>
      <c r="AB788" s="4">
        <f t="shared" si="229"/>
        <v>2366.5602639999997</v>
      </c>
      <c r="AC788" s="4">
        <f t="shared" si="230"/>
        <v>222</v>
      </c>
      <c r="AD788" s="4">
        <f t="shared" si="214"/>
        <v>2421.5</v>
      </c>
      <c r="AE788" s="4">
        <v>222</v>
      </c>
      <c r="AF788" s="4">
        <v>222</v>
      </c>
      <c r="AG788" s="4">
        <f t="shared" si="231"/>
        <v>222</v>
      </c>
      <c r="AH788" s="4">
        <v>82291</v>
      </c>
      <c r="AI788">
        <f t="shared" si="223"/>
        <v>2156</v>
      </c>
      <c r="AJ788">
        <v>1603</v>
      </c>
      <c r="AK788" s="2">
        <v>1603</v>
      </c>
      <c r="AL788" s="2">
        <f t="shared" si="232"/>
        <v>1603</v>
      </c>
      <c r="AM788" s="4"/>
      <c r="AN788" t="e">
        <f>VLOOKUP([1]!Tabelle13[[#This Row],[Vlookup this ID for freight costs]],$AL$2:$AL$6811,2,FALSE)</f>
        <v>#REF!</v>
      </c>
      <c r="AP788">
        <v>72.989999999999995</v>
      </c>
      <c r="AQ788">
        <v>72.989999999999995</v>
      </c>
      <c r="AR788" s="4">
        <v>20</v>
      </c>
      <c r="AS788" s="4">
        <v>7</v>
      </c>
      <c r="AT788" s="4">
        <v>2007</v>
      </c>
      <c r="AU788" s="4">
        <v>20</v>
      </c>
      <c r="AV788" s="4">
        <v>7</v>
      </c>
      <c r="AW788" s="4">
        <v>2007</v>
      </c>
      <c r="AX788" t="str">
        <f t="shared" si="224"/>
        <v>No Delay</v>
      </c>
      <c r="AY788">
        <f t="shared" si="225"/>
        <v>0</v>
      </c>
    </row>
    <row r="789" spans="1:51" x14ac:dyDescent="0.2">
      <c r="A789" s="3">
        <v>85282</v>
      </c>
      <c r="B789" s="1" t="s">
        <v>215</v>
      </c>
      <c r="C789" s="1" t="s">
        <v>89</v>
      </c>
      <c r="D789" s="1" t="s">
        <v>130</v>
      </c>
      <c r="E789" s="1" t="s">
        <v>101</v>
      </c>
      <c r="F789" s="1" t="s">
        <v>101</v>
      </c>
      <c r="G789" s="13" t="s">
        <v>452</v>
      </c>
      <c r="H789" s="12">
        <v>41121</v>
      </c>
      <c r="I789" s="12" t="s">
        <v>452</v>
      </c>
      <c r="J789" s="12">
        <v>41121</v>
      </c>
      <c r="K789" s="4">
        <v>4083</v>
      </c>
      <c r="L789" s="1" t="s">
        <v>146</v>
      </c>
      <c r="M789" s="1" t="s">
        <v>132</v>
      </c>
      <c r="N789" s="1" t="s">
        <v>371</v>
      </c>
      <c r="O789" s="1" t="s">
        <v>93</v>
      </c>
      <c r="P789">
        <v>240</v>
      </c>
      <c r="Q789">
        <v>608</v>
      </c>
      <c r="R789">
        <v>7600</v>
      </c>
      <c r="S789">
        <v>12.5</v>
      </c>
      <c r="T789">
        <v>0.05</v>
      </c>
      <c r="U789">
        <f t="shared" si="221"/>
        <v>7600</v>
      </c>
      <c r="V789">
        <f t="shared" si="222"/>
        <v>145920</v>
      </c>
      <c r="W789" s="1" t="s">
        <v>155</v>
      </c>
      <c r="X789" s="1" t="s">
        <v>1236</v>
      </c>
      <c r="Y789" s="1" t="s">
        <v>156</v>
      </c>
      <c r="Z789" s="3">
        <v>13090</v>
      </c>
      <c r="AA789" s="4">
        <f t="shared" si="226"/>
        <v>223</v>
      </c>
      <c r="AB789" s="4">
        <f t="shared" si="229"/>
        <v>2311.4668683999998</v>
      </c>
      <c r="AC789" s="4">
        <f t="shared" si="230"/>
        <v>223</v>
      </c>
      <c r="AD789" s="4">
        <f t="shared" si="214"/>
        <v>313</v>
      </c>
      <c r="AE789" s="4">
        <v>223</v>
      </c>
      <c r="AF789" s="4">
        <v>223</v>
      </c>
      <c r="AG789" s="4">
        <f t="shared" si="231"/>
        <v>223</v>
      </c>
      <c r="AI789" t="e">
        <f t="shared" si="223"/>
        <v>#N/A</v>
      </c>
      <c r="AJ789">
        <v>2641.45</v>
      </c>
      <c r="AK789" s="2">
        <v>2641.45</v>
      </c>
      <c r="AL789" s="2">
        <f t="shared" si="232"/>
        <v>2641.45</v>
      </c>
      <c r="AM789" s="4"/>
      <c r="AN789" t="e">
        <f>VLOOKUP([1]!Tabelle13[[#This Row],[Vlookup this ID for freight costs]],$AL$2:$AL$6811,2,FALSE)</f>
        <v>#REF!</v>
      </c>
      <c r="AP789">
        <v>10.66</v>
      </c>
      <c r="AQ789">
        <v>10.66</v>
      </c>
      <c r="AR789" s="4">
        <v>31</v>
      </c>
      <c r="AS789" s="4">
        <v>7</v>
      </c>
      <c r="AT789" s="4">
        <v>2012</v>
      </c>
      <c r="AU789" s="4">
        <v>31</v>
      </c>
      <c r="AV789" s="4">
        <v>7</v>
      </c>
      <c r="AW789" s="4">
        <v>2012</v>
      </c>
      <c r="AX789" t="str">
        <f t="shared" si="224"/>
        <v>No Delay</v>
      </c>
      <c r="AY789">
        <f t="shared" si="225"/>
        <v>0</v>
      </c>
    </row>
    <row r="790" spans="1:51" x14ac:dyDescent="0.2">
      <c r="A790" s="3">
        <v>85777</v>
      </c>
      <c r="B790" s="1" t="s">
        <v>215</v>
      </c>
      <c r="C790" s="1" t="s">
        <v>89</v>
      </c>
      <c r="D790" s="1" t="s">
        <v>130</v>
      </c>
      <c r="E790" s="1" t="s">
        <v>53</v>
      </c>
      <c r="F790" s="1" t="s">
        <v>53</v>
      </c>
      <c r="G790" s="13" t="s">
        <v>412</v>
      </c>
      <c r="H790" s="12">
        <v>40746</v>
      </c>
      <c r="I790" s="12" t="s">
        <v>412</v>
      </c>
      <c r="J790" s="12">
        <v>40746</v>
      </c>
      <c r="K790" s="4">
        <v>3340</v>
      </c>
      <c r="L790" s="1" t="s">
        <v>146</v>
      </c>
      <c r="M790" s="1" t="s">
        <v>132</v>
      </c>
      <c r="N790" s="1" t="s">
        <v>1032</v>
      </c>
      <c r="O790" s="1" t="s">
        <v>93</v>
      </c>
      <c r="P790">
        <v>240</v>
      </c>
      <c r="Q790">
        <v>600</v>
      </c>
      <c r="R790">
        <v>1170</v>
      </c>
      <c r="S790">
        <v>1.95</v>
      </c>
      <c r="T790">
        <v>0.01</v>
      </c>
      <c r="U790">
        <f t="shared" si="221"/>
        <v>1170</v>
      </c>
      <c r="V790">
        <f t="shared" si="222"/>
        <v>144000</v>
      </c>
      <c r="W790" s="1" t="s">
        <v>155</v>
      </c>
      <c r="X790" s="1" t="s">
        <v>1236</v>
      </c>
      <c r="Y790" s="1" t="s">
        <v>156</v>
      </c>
      <c r="Z790" s="3">
        <v>9211</v>
      </c>
      <c r="AA790" s="4">
        <f t="shared" si="226"/>
        <v>224</v>
      </c>
      <c r="AB790" s="4">
        <f t="shared" si="229"/>
        <v>2310.588886</v>
      </c>
      <c r="AC790" s="4">
        <f t="shared" si="230"/>
        <v>224</v>
      </c>
      <c r="AD790" s="4">
        <f t="shared" si="214"/>
        <v>1348.5085124000002</v>
      </c>
      <c r="AE790" s="4">
        <v>224</v>
      </c>
      <c r="AF790" s="4">
        <v>224</v>
      </c>
      <c r="AG790" s="4">
        <f t="shared" si="231"/>
        <v>224</v>
      </c>
      <c r="AI790" t="e">
        <f t="shared" si="223"/>
        <v>#N/A</v>
      </c>
      <c r="AJ790">
        <v>3545.1</v>
      </c>
      <c r="AK790" s="2">
        <v>3545.1</v>
      </c>
      <c r="AL790" s="2">
        <f t="shared" si="232"/>
        <v>3545.1</v>
      </c>
      <c r="AM790" s="4"/>
      <c r="AN790" t="e">
        <f>VLOOKUP([1]!Tabelle13[[#This Row],[Vlookup this ID for freight costs]],$AL$2:$AL$6811,2,FALSE)</f>
        <v>#REF!</v>
      </c>
      <c r="AP790">
        <v>2.52</v>
      </c>
      <c r="AQ790">
        <v>2.52</v>
      </c>
      <c r="AR790" s="4">
        <v>22</v>
      </c>
      <c r="AS790" s="4">
        <v>7</v>
      </c>
      <c r="AT790" s="4">
        <v>2011</v>
      </c>
      <c r="AU790" s="4">
        <v>22</v>
      </c>
      <c r="AV790" s="4">
        <v>7</v>
      </c>
      <c r="AW790" s="4">
        <v>2011</v>
      </c>
      <c r="AX790" t="str">
        <f t="shared" si="224"/>
        <v>No Delay</v>
      </c>
      <c r="AY790">
        <f t="shared" si="225"/>
        <v>0</v>
      </c>
    </row>
    <row r="791" spans="1:51" x14ac:dyDescent="0.2">
      <c r="A791" s="3">
        <v>85835</v>
      </c>
      <c r="B791" s="1" t="s">
        <v>175</v>
      </c>
      <c r="C791" s="1" t="s">
        <v>165</v>
      </c>
      <c r="D791" s="1" t="s">
        <v>130</v>
      </c>
      <c r="E791" s="1" t="s">
        <v>101</v>
      </c>
      <c r="F791" s="1" t="s">
        <v>101</v>
      </c>
      <c r="G791" s="13" t="s">
        <v>807</v>
      </c>
      <c r="H791" s="12">
        <v>40998</v>
      </c>
      <c r="I791" s="12" t="s">
        <v>1033</v>
      </c>
      <c r="J791" s="12">
        <v>40966</v>
      </c>
      <c r="K791" s="4">
        <v>3782</v>
      </c>
      <c r="L791" s="1" t="s">
        <v>146</v>
      </c>
      <c r="M791" s="1" t="s">
        <v>132</v>
      </c>
      <c r="N791" s="1" t="s">
        <v>178</v>
      </c>
      <c r="O791" s="1" t="s">
        <v>93</v>
      </c>
      <c r="P791">
        <v>60</v>
      </c>
      <c r="Q791">
        <v>4398</v>
      </c>
      <c r="R791">
        <v>30873.96</v>
      </c>
      <c r="S791">
        <v>7.02</v>
      </c>
      <c r="T791">
        <v>0.12</v>
      </c>
      <c r="U791">
        <f t="shared" si="221"/>
        <v>30873.96</v>
      </c>
      <c r="V791">
        <f t="shared" si="222"/>
        <v>263880</v>
      </c>
      <c r="W791" s="1" t="s">
        <v>179</v>
      </c>
      <c r="X791" s="1" t="s">
        <v>1236</v>
      </c>
      <c r="Y791" s="1" t="s">
        <v>156</v>
      </c>
      <c r="Z791" s="3">
        <v>11413</v>
      </c>
      <c r="AA791" s="4">
        <f t="shared" si="226"/>
        <v>224</v>
      </c>
      <c r="AB791" s="4">
        <f t="shared" si="229"/>
        <v>2727.4110304000001</v>
      </c>
      <c r="AC791" s="4">
        <f t="shared" si="230"/>
        <v>224</v>
      </c>
      <c r="AD791" s="4">
        <f t="shared" ref="AD791:AD854" si="233">AVERAGEIFS($AA$2:$AA$6811,$L$2:$L$6811,L791,$V$2:$V$6811,"&gt;="&amp;(V791-100), $V$2:$V$6811,"&lt;="&amp;(V791+100),$AA$2:$AA$6811,"&gt;"&amp;1)</f>
        <v>6994.333333333333</v>
      </c>
      <c r="AE791" s="4">
        <v>224</v>
      </c>
      <c r="AF791" s="4">
        <v>224</v>
      </c>
      <c r="AG791" s="4">
        <f t="shared" si="231"/>
        <v>224</v>
      </c>
      <c r="AI791" t="e">
        <f t="shared" si="223"/>
        <v>#N/A</v>
      </c>
      <c r="AJ791">
        <v>1933.3</v>
      </c>
      <c r="AK791" s="2">
        <v>1933.3</v>
      </c>
      <c r="AL791" s="2">
        <f t="shared" si="232"/>
        <v>1933.3</v>
      </c>
      <c r="AM791" s="4"/>
      <c r="AN791" t="e">
        <f>VLOOKUP([1]!Tabelle13[[#This Row],[Vlookup this ID for freight costs]],$AL$2:$AL$6811,2,FALSE)</f>
        <v>#REF!</v>
      </c>
      <c r="AP791">
        <v>50.94</v>
      </c>
      <c r="AQ791">
        <v>50.94</v>
      </c>
      <c r="AR791" s="4">
        <v>30</v>
      </c>
      <c r="AS791" s="4">
        <v>4</v>
      </c>
      <c r="AT791" s="4">
        <v>2012</v>
      </c>
      <c r="AU791" s="4">
        <v>27</v>
      </c>
      <c r="AV791" s="4">
        <v>2</v>
      </c>
      <c r="AW791" s="4">
        <v>2012</v>
      </c>
      <c r="AX791" t="str">
        <f t="shared" si="224"/>
        <v>No Delay</v>
      </c>
      <c r="AY791">
        <f t="shared" si="225"/>
        <v>0</v>
      </c>
    </row>
    <row r="792" spans="1:51" x14ac:dyDescent="0.2">
      <c r="A792" s="3">
        <v>86325</v>
      </c>
      <c r="B792" s="1" t="s">
        <v>151</v>
      </c>
      <c r="C792" s="1" t="s">
        <v>65</v>
      </c>
      <c r="D792" s="1" t="s">
        <v>130</v>
      </c>
      <c r="E792" s="1" t="s">
        <v>152</v>
      </c>
      <c r="F792" s="1" t="s">
        <v>152</v>
      </c>
      <c r="G792" s="13" t="s">
        <v>805</v>
      </c>
      <c r="H792" s="12">
        <v>40421</v>
      </c>
      <c r="I792" s="12" t="s">
        <v>806</v>
      </c>
      <c r="J792" s="12">
        <v>40407</v>
      </c>
      <c r="K792" s="4">
        <v>2693</v>
      </c>
      <c r="L792" s="1" t="s">
        <v>146</v>
      </c>
      <c r="M792" s="1" t="s">
        <v>132</v>
      </c>
      <c r="N792" s="1" t="s">
        <v>154</v>
      </c>
      <c r="O792" s="1" t="s">
        <v>93</v>
      </c>
      <c r="P792">
        <v>60</v>
      </c>
      <c r="Q792">
        <v>1700</v>
      </c>
      <c r="R792">
        <v>19074</v>
      </c>
      <c r="S792">
        <v>11.22</v>
      </c>
      <c r="T792">
        <v>0.19</v>
      </c>
      <c r="U792">
        <f t="shared" si="221"/>
        <v>19074</v>
      </c>
      <c r="V792">
        <f t="shared" si="222"/>
        <v>102000</v>
      </c>
      <c r="W792" s="1" t="s">
        <v>155</v>
      </c>
      <c r="X792" s="1" t="s">
        <v>1236</v>
      </c>
      <c r="Y792" s="1" t="s">
        <v>156</v>
      </c>
      <c r="Z792" s="3">
        <v>7726</v>
      </c>
      <c r="AA792" s="4">
        <f t="shared" si="226"/>
        <v>224</v>
      </c>
      <c r="AB792" s="4">
        <f t="shared" si="229"/>
        <v>2431.3114660000001</v>
      </c>
      <c r="AC792" s="4">
        <f t="shared" si="230"/>
        <v>224</v>
      </c>
      <c r="AD792" s="4">
        <f t="shared" si="233"/>
        <v>705.75</v>
      </c>
      <c r="AE792" s="4">
        <v>224</v>
      </c>
      <c r="AF792" s="4">
        <v>224</v>
      </c>
      <c r="AG792" s="4">
        <f t="shared" si="231"/>
        <v>224</v>
      </c>
      <c r="AI792" t="e">
        <f t="shared" si="223"/>
        <v>#N/A</v>
      </c>
      <c r="AJ792">
        <v>6147.18</v>
      </c>
      <c r="AK792" s="2">
        <v>6147.18</v>
      </c>
      <c r="AL792" s="2">
        <f t="shared" si="232"/>
        <v>6147.18</v>
      </c>
      <c r="AM792" s="4"/>
      <c r="AN792" t="e">
        <f>VLOOKUP([1]!Tabelle13[[#This Row],[Vlookup this ID for freight costs]],$AL$2:$AL$6811,2,FALSE)</f>
        <v>#REF!</v>
      </c>
      <c r="AP792">
        <v>41.12</v>
      </c>
      <c r="AQ792">
        <v>41.12</v>
      </c>
      <c r="AR792" s="4">
        <v>31</v>
      </c>
      <c r="AS792" s="4">
        <v>8</v>
      </c>
      <c r="AT792" s="4">
        <v>2010</v>
      </c>
      <c r="AU792" s="4">
        <v>17</v>
      </c>
      <c r="AV792" s="4">
        <v>8</v>
      </c>
      <c r="AW792" s="4">
        <v>2010</v>
      </c>
      <c r="AX792" t="str">
        <f t="shared" si="224"/>
        <v>No Delay</v>
      </c>
      <c r="AY792">
        <f t="shared" si="225"/>
        <v>0</v>
      </c>
    </row>
    <row r="793" spans="1:51" x14ac:dyDescent="0.2">
      <c r="A793" s="3">
        <v>33232</v>
      </c>
      <c r="B793" s="1" t="s">
        <v>175</v>
      </c>
      <c r="C793" s="1" t="s">
        <v>165</v>
      </c>
      <c r="D793" s="1" t="s">
        <v>52</v>
      </c>
      <c r="E793" s="1" t="s">
        <v>53</v>
      </c>
      <c r="F793" s="1" t="s">
        <v>53</v>
      </c>
      <c r="G793" s="13" t="s">
        <v>1034</v>
      </c>
      <c r="H793" s="12">
        <v>41816</v>
      </c>
      <c r="I793" s="12" t="s">
        <v>1035</v>
      </c>
      <c r="J793" s="12">
        <v>41817</v>
      </c>
      <c r="K793" s="4">
        <v>5622</v>
      </c>
      <c r="L793" s="1" t="s">
        <v>146</v>
      </c>
      <c r="M793" s="1" t="s">
        <v>414</v>
      </c>
      <c r="N793" s="1" t="s">
        <v>415</v>
      </c>
      <c r="O793" s="1" t="s">
        <v>93</v>
      </c>
      <c r="P793">
        <v>30</v>
      </c>
      <c r="Q793">
        <v>1801</v>
      </c>
      <c r="R793">
        <v>36020</v>
      </c>
      <c r="S793">
        <v>20</v>
      </c>
      <c r="T793">
        <v>0.67</v>
      </c>
      <c r="U793">
        <f t="shared" si="221"/>
        <v>36020</v>
      </c>
      <c r="V793">
        <f t="shared" si="222"/>
        <v>54030</v>
      </c>
      <c r="W793" s="1" t="s">
        <v>160</v>
      </c>
      <c r="X793" s="1" t="s">
        <v>1236</v>
      </c>
      <c r="Y793" s="1" t="s">
        <v>161</v>
      </c>
      <c r="Z793" s="3">
        <v>5149</v>
      </c>
      <c r="AA793" s="4">
        <f t="shared" si="226"/>
        <v>225</v>
      </c>
      <c r="AB793" s="4">
        <f t="shared" si="229"/>
        <v>2442.3959937999998</v>
      </c>
      <c r="AC793" s="4">
        <f t="shared" si="230"/>
        <v>225</v>
      </c>
      <c r="AD793" s="4">
        <f t="shared" si="233"/>
        <v>1614.6</v>
      </c>
      <c r="AE793" s="4">
        <v>225</v>
      </c>
      <c r="AF793" s="4">
        <v>225</v>
      </c>
      <c r="AG793" s="4">
        <f t="shared" si="231"/>
        <v>225</v>
      </c>
      <c r="AI793" t="e">
        <f t="shared" si="223"/>
        <v>#N/A</v>
      </c>
      <c r="AJ793">
        <v>1726.75</v>
      </c>
      <c r="AK793" s="2">
        <v>1726.75</v>
      </c>
      <c r="AL793" s="2">
        <f t="shared" si="232"/>
        <v>1726.75</v>
      </c>
      <c r="AM793" s="4"/>
      <c r="AN793" t="e">
        <f>VLOOKUP([1]!Tabelle13[[#This Row],[Vlookup this ID for freight costs]],$AL$2:$AL$6811,2,FALSE)</f>
        <v>#REF!</v>
      </c>
      <c r="AP793">
        <v>37.03</v>
      </c>
      <c r="AQ793">
        <v>37.03</v>
      </c>
      <c r="AR793" s="4">
        <v>26</v>
      </c>
      <c r="AS793" s="4">
        <v>6</v>
      </c>
      <c r="AT793" s="4">
        <v>2014</v>
      </c>
      <c r="AU793" s="4">
        <v>27</v>
      </c>
      <c r="AV793" s="4">
        <v>6</v>
      </c>
      <c r="AW793" s="4">
        <v>2014</v>
      </c>
      <c r="AX793" t="str">
        <f t="shared" si="224"/>
        <v>Delay</v>
      </c>
      <c r="AY793">
        <f t="shared" si="225"/>
        <v>1</v>
      </c>
    </row>
    <row r="794" spans="1:51" x14ac:dyDescent="0.2">
      <c r="A794" s="3">
        <v>75810</v>
      </c>
      <c r="B794" s="1" t="s">
        <v>215</v>
      </c>
      <c r="C794" s="1" t="s">
        <v>89</v>
      </c>
      <c r="D794" s="1" t="s">
        <v>52</v>
      </c>
      <c r="E794" s="1" t="s">
        <v>53</v>
      </c>
      <c r="F794" s="1" t="s">
        <v>53</v>
      </c>
      <c r="G794" s="13" t="s">
        <v>1036</v>
      </c>
      <c r="H794" s="12">
        <v>41051</v>
      </c>
      <c r="I794" s="12" t="s">
        <v>1036</v>
      </c>
      <c r="J794" s="12">
        <v>41051</v>
      </c>
      <c r="K794" s="4">
        <v>3921</v>
      </c>
      <c r="L794" s="1" t="s">
        <v>146</v>
      </c>
      <c r="M794" s="1" t="s">
        <v>414</v>
      </c>
      <c r="N794" s="1" t="s">
        <v>415</v>
      </c>
      <c r="O794" s="1" t="s">
        <v>93</v>
      </c>
      <c r="P794">
        <v>30</v>
      </c>
      <c r="Q794">
        <v>1800</v>
      </c>
      <c r="R794">
        <v>45000</v>
      </c>
      <c r="S794">
        <v>25</v>
      </c>
      <c r="T794">
        <v>0.83</v>
      </c>
      <c r="U794">
        <f t="shared" si="221"/>
        <v>45000</v>
      </c>
      <c r="V794">
        <f t="shared" si="222"/>
        <v>54000</v>
      </c>
      <c r="W794" s="1" t="s">
        <v>160</v>
      </c>
      <c r="X794" s="1" t="s">
        <v>1236</v>
      </c>
      <c r="Y794" s="1" t="s">
        <v>161</v>
      </c>
      <c r="Z794" s="3">
        <v>8828</v>
      </c>
      <c r="AA794" s="4">
        <f t="shared" si="226"/>
        <v>225</v>
      </c>
      <c r="AB794" s="4">
        <f t="shared" si="229"/>
        <v>2442.2862460000001</v>
      </c>
      <c r="AC794" s="4">
        <f t="shared" si="230"/>
        <v>225</v>
      </c>
      <c r="AD794" s="4">
        <f t="shared" si="233"/>
        <v>1614.6</v>
      </c>
      <c r="AE794" s="4">
        <v>225</v>
      </c>
      <c r="AF794" s="4">
        <v>225</v>
      </c>
      <c r="AG794" s="4">
        <f t="shared" si="231"/>
        <v>225</v>
      </c>
      <c r="AI794" t="e">
        <f t="shared" si="223"/>
        <v>#N/A</v>
      </c>
      <c r="AJ794">
        <v>3109.21</v>
      </c>
      <c r="AK794" s="2">
        <v>3109.21</v>
      </c>
      <c r="AL794" s="2">
        <f t="shared" si="232"/>
        <v>3109.21</v>
      </c>
      <c r="AM794" s="4"/>
      <c r="AN794" t="e">
        <f>VLOOKUP([1]!Tabelle13[[#This Row],[Vlookup this ID for freight costs]],$AL$2:$AL$6811,2,FALSE)</f>
        <v>#REF!</v>
      </c>
      <c r="AP794">
        <v>63.09</v>
      </c>
      <c r="AQ794">
        <v>63.09</v>
      </c>
      <c r="AR794" s="4">
        <v>22</v>
      </c>
      <c r="AS794" s="4">
        <v>5</v>
      </c>
      <c r="AT794" s="4">
        <v>2012</v>
      </c>
      <c r="AU794" s="4">
        <v>22</v>
      </c>
      <c r="AV794" s="4">
        <v>5</v>
      </c>
      <c r="AW794" s="4">
        <v>2012</v>
      </c>
      <c r="AX794" t="str">
        <f t="shared" si="224"/>
        <v>No Delay</v>
      </c>
      <c r="AY794">
        <f t="shared" si="225"/>
        <v>0</v>
      </c>
    </row>
    <row r="795" spans="1:51" x14ac:dyDescent="0.2">
      <c r="A795" s="3">
        <v>86324</v>
      </c>
      <c r="B795" s="1" t="s">
        <v>151</v>
      </c>
      <c r="C795" s="1" t="s">
        <v>65</v>
      </c>
      <c r="D795" s="1" t="s">
        <v>130</v>
      </c>
      <c r="E795" s="1" t="s">
        <v>152</v>
      </c>
      <c r="F795" s="1" t="s">
        <v>152</v>
      </c>
      <c r="G795" s="13" t="s">
        <v>805</v>
      </c>
      <c r="H795" s="12">
        <v>40421</v>
      </c>
      <c r="I795" s="12" t="s">
        <v>806</v>
      </c>
      <c r="J795" s="12">
        <v>40407</v>
      </c>
      <c r="K795" s="4">
        <v>2692</v>
      </c>
      <c r="L795" s="1" t="s">
        <v>146</v>
      </c>
      <c r="M795" s="1" t="s">
        <v>132</v>
      </c>
      <c r="N795" s="1" t="s">
        <v>159</v>
      </c>
      <c r="O795" s="1" t="s">
        <v>93</v>
      </c>
      <c r="P795">
        <v>30</v>
      </c>
      <c r="Q795">
        <v>2500</v>
      </c>
      <c r="R795">
        <v>29375</v>
      </c>
      <c r="S795">
        <v>11.75</v>
      </c>
      <c r="T795">
        <v>0.39</v>
      </c>
      <c r="U795">
        <f t="shared" si="221"/>
        <v>29375</v>
      </c>
      <c r="V795">
        <f t="shared" si="222"/>
        <v>75000</v>
      </c>
      <c r="W795" s="1" t="s">
        <v>160</v>
      </c>
      <c r="X795" s="1" t="s">
        <v>1236</v>
      </c>
      <c r="Y795" s="1" t="s">
        <v>161</v>
      </c>
      <c r="Z795" s="3">
        <v>7348</v>
      </c>
      <c r="AA795" s="4">
        <f t="shared" si="226"/>
        <v>225</v>
      </c>
      <c r="AB795" s="4">
        <f t="shared" si="229"/>
        <v>2519.1097060000002</v>
      </c>
      <c r="AC795" s="4">
        <f t="shared" si="230"/>
        <v>225</v>
      </c>
      <c r="AD795" s="4">
        <f t="shared" si="233"/>
        <v>3016.2550885999999</v>
      </c>
      <c r="AE795" s="4">
        <v>225</v>
      </c>
      <c r="AF795" s="4">
        <v>225</v>
      </c>
      <c r="AG795" s="4">
        <f t="shared" si="231"/>
        <v>225</v>
      </c>
      <c r="AI795" t="e">
        <f t="shared" si="223"/>
        <v>#N/A</v>
      </c>
      <c r="AJ795">
        <v>6147.18</v>
      </c>
      <c r="AK795" s="2">
        <v>6147.18</v>
      </c>
      <c r="AL795" s="2">
        <f t="shared" si="232"/>
        <v>6147.18</v>
      </c>
      <c r="AM795" s="4"/>
      <c r="AN795" t="e">
        <f>VLOOKUP([1]!Tabelle13[[#This Row],[Vlookup this ID for freight costs]],$AL$2:$AL$6811,2,FALSE)</f>
        <v>#REF!</v>
      </c>
      <c r="AP795">
        <v>63.33</v>
      </c>
      <c r="AQ795">
        <v>63.33</v>
      </c>
      <c r="AR795" s="4">
        <v>31</v>
      </c>
      <c r="AS795" s="4">
        <v>8</v>
      </c>
      <c r="AT795" s="4">
        <v>2010</v>
      </c>
      <c r="AU795" s="4">
        <v>17</v>
      </c>
      <c r="AV795" s="4">
        <v>8</v>
      </c>
      <c r="AW795" s="4">
        <v>2010</v>
      </c>
      <c r="AX795" t="str">
        <f t="shared" si="224"/>
        <v>No Delay</v>
      </c>
      <c r="AY795">
        <f t="shared" si="225"/>
        <v>0</v>
      </c>
    </row>
    <row r="796" spans="1:51" x14ac:dyDescent="0.2">
      <c r="A796" s="3">
        <v>10566</v>
      </c>
      <c r="B796" s="1" t="s">
        <v>144</v>
      </c>
      <c r="C796" s="1" t="s">
        <v>65</v>
      </c>
      <c r="D796" s="1" t="s">
        <v>130</v>
      </c>
      <c r="E796" s="1"/>
      <c r="F796" s="1" t="s">
        <v>107</v>
      </c>
      <c r="G796" s="13" t="s">
        <v>557</v>
      </c>
      <c r="H796" s="12">
        <v>39259</v>
      </c>
      <c r="I796" s="12" t="s">
        <v>557</v>
      </c>
      <c r="J796" s="12">
        <v>39259</v>
      </c>
      <c r="K796" s="4">
        <v>209</v>
      </c>
      <c r="L796" s="1" t="s">
        <v>146</v>
      </c>
      <c r="M796" s="1" t="s">
        <v>132</v>
      </c>
      <c r="N796" s="1" t="s">
        <v>171</v>
      </c>
      <c r="O796" s="1" t="s">
        <v>93</v>
      </c>
      <c r="P796">
        <v>60</v>
      </c>
      <c r="Q796">
        <v>880</v>
      </c>
      <c r="R796">
        <v>2912.8</v>
      </c>
      <c r="S796">
        <v>3.31</v>
      </c>
      <c r="T796">
        <v>0.06</v>
      </c>
      <c r="U796">
        <f t="shared" si="221"/>
        <v>2912.8</v>
      </c>
      <c r="V796">
        <f t="shared" si="222"/>
        <v>52800</v>
      </c>
      <c r="W796" s="1" t="s">
        <v>439</v>
      </c>
      <c r="X796" s="1" t="s">
        <v>1236</v>
      </c>
      <c r="Y796" s="1" t="s">
        <v>440</v>
      </c>
      <c r="Z796" s="3">
        <v>7471</v>
      </c>
      <c r="AA796" s="4">
        <f t="shared" si="226"/>
        <v>226</v>
      </c>
      <c r="AB796" s="4">
        <f t="shared" si="229"/>
        <v>2341.3182699999998</v>
      </c>
      <c r="AC796" s="4">
        <f t="shared" si="230"/>
        <v>226</v>
      </c>
      <c r="AD796" s="4">
        <f t="shared" si="233"/>
        <v>1736.1202568000001</v>
      </c>
      <c r="AE796" s="4">
        <v>226</v>
      </c>
      <c r="AF796" s="4">
        <v>226</v>
      </c>
      <c r="AG796" s="4">
        <f t="shared" si="231"/>
        <v>226</v>
      </c>
      <c r="AH796" s="4">
        <v>82946</v>
      </c>
      <c r="AI796">
        <f t="shared" si="223"/>
        <v>687</v>
      </c>
      <c r="AJ796">
        <v>1732</v>
      </c>
      <c r="AK796" s="2">
        <v>1732</v>
      </c>
      <c r="AL796" s="2">
        <f t="shared" si="232"/>
        <v>1732</v>
      </c>
      <c r="AM796" s="4"/>
      <c r="AN796" t="e">
        <f>VLOOKUP([1]!Tabelle13[[#This Row],[Vlookup this ID for freight costs]],$AL$2:$AL$6811,2,FALSE)</f>
        <v>#REF!</v>
      </c>
      <c r="AP796">
        <v>0</v>
      </c>
      <c r="AR796" s="4">
        <v>26</v>
      </c>
      <c r="AS796" s="4">
        <v>6</v>
      </c>
      <c r="AT796" s="4">
        <v>2007</v>
      </c>
      <c r="AU796" s="4">
        <v>26</v>
      </c>
      <c r="AV796" s="4">
        <v>6</v>
      </c>
      <c r="AW796" s="4">
        <v>2007</v>
      </c>
      <c r="AX796" t="str">
        <f t="shared" si="224"/>
        <v>No Delay</v>
      </c>
      <c r="AY796">
        <f t="shared" si="225"/>
        <v>0</v>
      </c>
    </row>
    <row r="797" spans="1:51" x14ac:dyDescent="0.2">
      <c r="A797" s="3">
        <v>10644</v>
      </c>
      <c r="B797" s="1" t="s">
        <v>119</v>
      </c>
      <c r="C797" s="1" t="s">
        <v>114</v>
      </c>
      <c r="D797" s="1" t="s">
        <v>130</v>
      </c>
      <c r="E797" s="1"/>
      <c r="F797" s="1" t="s">
        <v>107</v>
      </c>
      <c r="G797" s="13" t="s">
        <v>234</v>
      </c>
      <c r="H797" s="12">
        <v>39422</v>
      </c>
      <c r="I797" s="12" t="s">
        <v>234</v>
      </c>
      <c r="J797" s="12">
        <v>39422</v>
      </c>
      <c r="K797" s="4">
        <v>531</v>
      </c>
      <c r="L797" s="1" t="s">
        <v>146</v>
      </c>
      <c r="M797" s="1" t="s">
        <v>132</v>
      </c>
      <c r="N797" s="1" t="s">
        <v>284</v>
      </c>
      <c r="O797" s="1" t="s">
        <v>93</v>
      </c>
      <c r="P797">
        <v>30</v>
      </c>
      <c r="Q797">
        <v>3690</v>
      </c>
      <c r="R797">
        <v>10147.5</v>
      </c>
      <c r="S797">
        <v>2.75</v>
      </c>
      <c r="T797">
        <v>0.09</v>
      </c>
      <c r="U797">
        <f t="shared" si="221"/>
        <v>10147.5</v>
      </c>
      <c r="V797">
        <f t="shared" si="222"/>
        <v>110700</v>
      </c>
      <c r="W797" s="1" t="s">
        <v>155</v>
      </c>
      <c r="X797" s="1" t="s">
        <v>1236</v>
      </c>
      <c r="Y797" s="1" t="s">
        <v>156</v>
      </c>
      <c r="Z797" s="3">
        <v>6648</v>
      </c>
      <c r="AA797" s="4">
        <f t="shared" si="226"/>
        <v>226</v>
      </c>
      <c r="AB797" s="4">
        <f t="shared" si="229"/>
        <v>2649.7095879999997</v>
      </c>
      <c r="AC797" s="4">
        <f t="shared" si="230"/>
        <v>226</v>
      </c>
      <c r="AD797" s="4">
        <f t="shared" si="233"/>
        <v>5420.5</v>
      </c>
      <c r="AE797" s="4">
        <v>226</v>
      </c>
      <c r="AF797" s="4">
        <v>226</v>
      </c>
      <c r="AG797" s="4">
        <f t="shared" si="231"/>
        <v>226</v>
      </c>
      <c r="AH797" s="4">
        <v>83196</v>
      </c>
      <c r="AI797">
        <f t="shared" si="223"/>
        <v>2304</v>
      </c>
      <c r="AJ797">
        <v>1370.28</v>
      </c>
      <c r="AK797" s="2">
        <v>1370.28</v>
      </c>
      <c r="AL797" s="2">
        <f t="shared" si="232"/>
        <v>1370.28</v>
      </c>
      <c r="AM797" s="4"/>
      <c r="AN797" t="e">
        <f>VLOOKUP([1]!Tabelle13[[#This Row],[Vlookup this ID for freight costs]],$AL$2:$AL$6811,2,FALSE)</f>
        <v>#REF!</v>
      </c>
      <c r="AP797">
        <v>16.239999999999998</v>
      </c>
      <c r="AQ797">
        <v>16.239999999999998</v>
      </c>
      <c r="AR797" s="4">
        <v>6</v>
      </c>
      <c r="AS797" s="4">
        <v>12</v>
      </c>
      <c r="AT797" s="4">
        <v>2007</v>
      </c>
      <c r="AU797" s="4">
        <v>6</v>
      </c>
      <c r="AV797" s="4">
        <v>12</v>
      </c>
      <c r="AW797" s="4">
        <v>2007</v>
      </c>
      <c r="AX797" t="str">
        <f t="shared" si="224"/>
        <v>No Delay</v>
      </c>
      <c r="AY797">
        <f t="shared" si="225"/>
        <v>0</v>
      </c>
    </row>
    <row r="798" spans="1:51" x14ac:dyDescent="0.2">
      <c r="A798" s="3">
        <v>10833</v>
      </c>
      <c r="B798" s="1" t="s">
        <v>144</v>
      </c>
      <c r="C798" s="1" t="s">
        <v>65</v>
      </c>
      <c r="D798" s="1" t="s">
        <v>130</v>
      </c>
      <c r="E798" s="1"/>
      <c r="F798" s="1" t="s">
        <v>107</v>
      </c>
      <c r="G798" s="13" t="s">
        <v>557</v>
      </c>
      <c r="H798" s="12">
        <v>39259</v>
      </c>
      <c r="I798" s="12" t="s">
        <v>557</v>
      </c>
      <c r="J798" s="12">
        <v>39259</v>
      </c>
      <c r="K798" s="4">
        <v>211</v>
      </c>
      <c r="L798" s="1" t="s">
        <v>146</v>
      </c>
      <c r="M798" s="1" t="s">
        <v>132</v>
      </c>
      <c r="N798" s="1" t="s">
        <v>265</v>
      </c>
      <c r="O798" s="1" t="s">
        <v>93</v>
      </c>
      <c r="P798">
        <v>60</v>
      </c>
      <c r="Q798">
        <v>1198</v>
      </c>
      <c r="R798">
        <v>4276.8599999999997</v>
      </c>
      <c r="S798">
        <v>3.57</v>
      </c>
      <c r="T798">
        <v>0.06</v>
      </c>
      <c r="U798">
        <f t="shared" si="221"/>
        <v>4276.8599999999997</v>
      </c>
      <c r="V798">
        <f t="shared" si="222"/>
        <v>71880</v>
      </c>
      <c r="W798" s="1" t="s">
        <v>197</v>
      </c>
      <c r="X798" s="1" t="s">
        <v>1236</v>
      </c>
      <c r="Y798" s="1" t="s">
        <v>3082</v>
      </c>
      <c r="Z798" s="3">
        <v>7428</v>
      </c>
      <c r="AA798" s="4">
        <f t="shared" si="226"/>
        <v>226</v>
      </c>
      <c r="AB798" s="4">
        <f t="shared" si="229"/>
        <v>2376.2180703999998</v>
      </c>
      <c r="AC798" s="4">
        <f t="shared" si="230"/>
        <v>226</v>
      </c>
      <c r="AD798" s="4">
        <f t="shared" si="233"/>
        <v>226</v>
      </c>
      <c r="AE798" s="3" t="s">
        <v>1037</v>
      </c>
      <c r="AF798" s="3">
        <v>226</v>
      </c>
      <c r="AG798" s="4">
        <f>AI798</f>
        <v>226</v>
      </c>
      <c r="AH798" s="4">
        <v>10566</v>
      </c>
      <c r="AI798">
        <f t="shared" si="223"/>
        <v>226</v>
      </c>
      <c r="AJ798" t="s">
        <v>1037</v>
      </c>
      <c r="AK798" s="2">
        <v>1732</v>
      </c>
      <c r="AL798" s="2">
        <f>AN798</f>
        <v>1732</v>
      </c>
      <c r="AM798" s="4">
        <v>10566</v>
      </c>
      <c r="AN798">
        <f>INDEX($AJ$2:$AJ$6811,MATCH(AM798,$A$2:$A$6811,0))</f>
        <v>1732</v>
      </c>
      <c r="AP798">
        <v>0</v>
      </c>
      <c r="AR798" s="4">
        <v>26</v>
      </c>
      <c r="AS798" s="4">
        <v>6</v>
      </c>
      <c r="AT798" s="4">
        <v>2007</v>
      </c>
      <c r="AU798" s="4">
        <v>26</v>
      </c>
      <c r="AV798" s="4">
        <v>6</v>
      </c>
      <c r="AW798" s="4">
        <v>2007</v>
      </c>
      <c r="AX798" t="str">
        <f t="shared" si="224"/>
        <v>No Delay</v>
      </c>
      <c r="AY798">
        <f t="shared" si="225"/>
        <v>0</v>
      </c>
    </row>
    <row r="799" spans="1:51" x14ac:dyDescent="0.2">
      <c r="A799" s="3">
        <v>12063</v>
      </c>
      <c r="B799" s="1" t="s">
        <v>144</v>
      </c>
      <c r="C799" s="1" t="s">
        <v>65</v>
      </c>
      <c r="D799" s="1" t="s">
        <v>130</v>
      </c>
      <c r="E799" s="1"/>
      <c r="F799" s="1" t="s">
        <v>107</v>
      </c>
      <c r="G799" s="13" t="s">
        <v>557</v>
      </c>
      <c r="H799" s="12">
        <v>39259</v>
      </c>
      <c r="I799" s="12" t="s">
        <v>557</v>
      </c>
      <c r="J799" s="12">
        <v>39259</v>
      </c>
      <c r="K799" s="4">
        <v>215</v>
      </c>
      <c r="L799" s="1" t="s">
        <v>146</v>
      </c>
      <c r="M799" s="1" t="s">
        <v>132</v>
      </c>
      <c r="N799" s="1" t="s">
        <v>275</v>
      </c>
      <c r="O799" s="1" t="s">
        <v>93</v>
      </c>
      <c r="P799">
        <v>60</v>
      </c>
      <c r="Q799">
        <v>203</v>
      </c>
      <c r="R799">
        <v>2168.04</v>
      </c>
      <c r="S799">
        <v>10.68</v>
      </c>
      <c r="T799">
        <v>0.18</v>
      </c>
      <c r="U799">
        <f t="shared" si="221"/>
        <v>2168.04</v>
      </c>
      <c r="V799">
        <f t="shared" si="222"/>
        <v>12180</v>
      </c>
      <c r="W799" s="1" t="s">
        <v>155</v>
      </c>
      <c r="X799" s="1" t="s">
        <v>1236</v>
      </c>
      <c r="Y799" s="1" t="s">
        <v>156</v>
      </c>
      <c r="Z799" s="3">
        <v>7726</v>
      </c>
      <c r="AA799" s="4">
        <f t="shared" si="226"/>
        <v>226</v>
      </c>
      <c r="AB799" s="4">
        <f t="shared" si="229"/>
        <v>2267.0190094</v>
      </c>
      <c r="AC799" s="4">
        <f t="shared" si="230"/>
        <v>226</v>
      </c>
      <c r="AD799" s="4">
        <f t="shared" si="233"/>
        <v>749.23944285714299</v>
      </c>
      <c r="AE799" s="3" t="s">
        <v>1037</v>
      </c>
      <c r="AF799" s="3">
        <v>226</v>
      </c>
      <c r="AG799" s="4">
        <f>AI799</f>
        <v>226</v>
      </c>
      <c r="AH799" s="4">
        <v>10566</v>
      </c>
      <c r="AI799">
        <f t="shared" si="223"/>
        <v>226</v>
      </c>
      <c r="AJ799" t="s">
        <v>1037</v>
      </c>
      <c r="AK799" s="2">
        <v>1732</v>
      </c>
      <c r="AL799" s="2">
        <f>AN799</f>
        <v>1732</v>
      </c>
      <c r="AM799" s="4">
        <v>10566</v>
      </c>
      <c r="AN799">
        <f>INDEX($AJ$2:$AJ$6811,MATCH(AM799,$A$2:$A$6811,0))</f>
        <v>1732</v>
      </c>
      <c r="AP799">
        <v>0</v>
      </c>
      <c r="AR799" s="4">
        <v>26</v>
      </c>
      <c r="AS799" s="4">
        <v>6</v>
      </c>
      <c r="AT799" s="4">
        <v>2007</v>
      </c>
      <c r="AU799" s="4">
        <v>26</v>
      </c>
      <c r="AV799" s="4">
        <v>6</v>
      </c>
      <c r="AW799" s="4">
        <v>2007</v>
      </c>
      <c r="AX799" t="str">
        <f t="shared" si="224"/>
        <v>No Delay</v>
      </c>
      <c r="AY799">
        <f t="shared" si="225"/>
        <v>0</v>
      </c>
    </row>
    <row r="800" spans="1:51" x14ac:dyDescent="0.2">
      <c r="A800" s="3">
        <v>12064</v>
      </c>
      <c r="B800" s="1" t="s">
        <v>144</v>
      </c>
      <c r="C800" s="1" t="s">
        <v>65</v>
      </c>
      <c r="D800" s="1" t="s">
        <v>130</v>
      </c>
      <c r="E800" s="1"/>
      <c r="F800" s="1" t="s">
        <v>107</v>
      </c>
      <c r="G800" s="13" t="s">
        <v>557</v>
      </c>
      <c r="H800" s="12">
        <v>39259</v>
      </c>
      <c r="I800" s="12" t="s">
        <v>557</v>
      </c>
      <c r="J800" s="12">
        <v>39259</v>
      </c>
      <c r="K800" s="4">
        <v>216</v>
      </c>
      <c r="L800" s="1" t="s">
        <v>146</v>
      </c>
      <c r="M800" s="1" t="s">
        <v>132</v>
      </c>
      <c r="N800" s="1" t="s">
        <v>196</v>
      </c>
      <c r="O800" s="1" t="s">
        <v>93</v>
      </c>
      <c r="P800">
        <v>60</v>
      </c>
      <c r="Q800">
        <v>1799</v>
      </c>
      <c r="R800">
        <v>13492.5</v>
      </c>
      <c r="S800">
        <v>7.5</v>
      </c>
      <c r="T800">
        <v>0.12</v>
      </c>
      <c r="U800">
        <f t="shared" si="221"/>
        <v>13492.5</v>
      </c>
      <c r="V800">
        <f t="shared" si="222"/>
        <v>107940</v>
      </c>
      <c r="W800" s="1" t="s">
        <v>204</v>
      </c>
      <c r="X800" s="1" t="s">
        <v>1236</v>
      </c>
      <c r="Y800" s="1" t="s">
        <v>205</v>
      </c>
      <c r="Z800" s="3">
        <v>7364</v>
      </c>
      <c r="AA800" s="4">
        <f t="shared" si="226"/>
        <v>226</v>
      </c>
      <c r="AB800" s="4">
        <f t="shared" si="229"/>
        <v>2442.1764982</v>
      </c>
      <c r="AC800" s="4">
        <f t="shared" si="230"/>
        <v>226</v>
      </c>
      <c r="AD800" s="4">
        <f t="shared" si="233"/>
        <v>1218.0455551428572</v>
      </c>
      <c r="AE800" s="3" t="s">
        <v>1037</v>
      </c>
      <c r="AF800" s="3">
        <v>226</v>
      </c>
      <c r="AG800" s="4">
        <f>AI800</f>
        <v>226</v>
      </c>
      <c r="AH800" s="4">
        <v>10566</v>
      </c>
      <c r="AI800">
        <f t="shared" si="223"/>
        <v>226</v>
      </c>
      <c r="AJ800" t="s">
        <v>1037</v>
      </c>
      <c r="AK800" s="2">
        <v>1732</v>
      </c>
      <c r="AL800" s="2">
        <f>AN800</f>
        <v>1732</v>
      </c>
      <c r="AM800" s="4">
        <v>10566</v>
      </c>
      <c r="AN800">
        <f>INDEX($AJ$2:$AJ$6811,MATCH(AM800,$A$2:$A$6811,0))</f>
        <v>1732</v>
      </c>
      <c r="AP800">
        <v>0</v>
      </c>
      <c r="AR800" s="4">
        <v>26</v>
      </c>
      <c r="AS800" s="4">
        <v>6</v>
      </c>
      <c r="AT800" s="4">
        <v>2007</v>
      </c>
      <c r="AU800" s="4">
        <v>26</v>
      </c>
      <c r="AV800" s="4">
        <v>6</v>
      </c>
      <c r="AW800" s="4">
        <v>2007</v>
      </c>
      <c r="AX800" t="str">
        <f t="shared" si="224"/>
        <v>No Delay</v>
      </c>
      <c r="AY800">
        <f t="shared" si="225"/>
        <v>0</v>
      </c>
    </row>
    <row r="801" spans="1:51" x14ac:dyDescent="0.2">
      <c r="A801" s="3">
        <v>35232</v>
      </c>
      <c r="B801" s="1" t="s">
        <v>215</v>
      </c>
      <c r="C801" s="1" t="s">
        <v>89</v>
      </c>
      <c r="D801" s="1" t="s">
        <v>52</v>
      </c>
      <c r="E801" s="1" t="s">
        <v>53</v>
      </c>
      <c r="F801" s="1" t="s">
        <v>53</v>
      </c>
      <c r="G801" s="13" t="s">
        <v>713</v>
      </c>
      <c r="H801" s="12">
        <v>40116</v>
      </c>
      <c r="I801" s="12" t="s">
        <v>713</v>
      </c>
      <c r="J801" s="12">
        <v>40116</v>
      </c>
      <c r="K801" s="4">
        <v>1988</v>
      </c>
      <c r="L801" s="1" t="s">
        <v>146</v>
      </c>
      <c r="M801" s="1" t="s">
        <v>170</v>
      </c>
      <c r="N801" s="1" t="s">
        <v>389</v>
      </c>
      <c r="O801" s="1" t="s">
        <v>93</v>
      </c>
      <c r="P801">
        <v>30</v>
      </c>
      <c r="Q801">
        <v>2245</v>
      </c>
      <c r="R801">
        <v>51635</v>
      </c>
      <c r="S801">
        <v>23</v>
      </c>
      <c r="T801">
        <v>0.77</v>
      </c>
      <c r="U801">
        <f t="shared" si="221"/>
        <v>51635</v>
      </c>
      <c r="V801">
        <f t="shared" si="222"/>
        <v>67350</v>
      </c>
      <c r="W801" s="1" t="s">
        <v>155</v>
      </c>
      <c r="X801" s="1" t="s">
        <v>1236</v>
      </c>
      <c r="Y801" s="1" t="s">
        <v>156</v>
      </c>
      <c r="Z801" s="3">
        <v>9211</v>
      </c>
      <c r="AA801" s="4">
        <f t="shared" si="226"/>
        <v>226</v>
      </c>
      <c r="AB801" s="4">
        <f t="shared" si="229"/>
        <v>2491.1240170000001</v>
      </c>
      <c r="AC801" s="4">
        <f t="shared" si="230"/>
        <v>226</v>
      </c>
      <c r="AD801" s="4">
        <f t="shared" si="233"/>
        <v>1358.875865</v>
      </c>
      <c r="AE801" s="4">
        <v>226</v>
      </c>
      <c r="AF801" s="4">
        <v>226</v>
      </c>
      <c r="AG801" s="4">
        <f>AE801</f>
        <v>226</v>
      </c>
      <c r="AI801" t="e">
        <f t="shared" si="223"/>
        <v>#N/A</v>
      </c>
      <c r="AJ801">
        <v>2911.16</v>
      </c>
      <c r="AK801" s="2">
        <v>2911.16</v>
      </c>
      <c r="AL801" s="2">
        <f>AJ801</f>
        <v>2911.16</v>
      </c>
      <c r="AM801" s="4"/>
      <c r="AN801" t="e">
        <f>VLOOKUP([1]!Tabelle13[[#This Row],[Vlookup this ID for freight costs]],$AL$2:$AL$6811,2,FALSE)</f>
        <v>#REF!</v>
      </c>
      <c r="AP801">
        <v>101.2</v>
      </c>
      <c r="AQ801">
        <v>101.2</v>
      </c>
      <c r="AR801" s="4">
        <v>30</v>
      </c>
      <c r="AS801" s="4">
        <v>10</v>
      </c>
      <c r="AT801" s="4">
        <v>2009</v>
      </c>
      <c r="AU801" s="4">
        <v>30</v>
      </c>
      <c r="AV801" s="4">
        <v>10</v>
      </c>
      <c r="AW801" s="4">
        <v>2009</v>
      </c>
      <c r="AX801" t="str">
        <f t="shared" si="224"/>
        <v>No Delay</v>
      </c>
      <c r="AY801">
        <f t="shared" si="225"/>
        <v>0</v>
      </c>
    </row>
    <row r="802" spans="1:51" x14ac:dyDescent="0.2">
      <c r="A802" s="3">
        <v>11973</v>
      </c>
      <c r="B802" s="1" t="s">
        <v>133</v>
      </c>
      <c r="C802" s="1" t="s">
        <v>51</v>
      </c>
      <c r="D802" s="1" t="s">
        <v>130</v>
      </c>
      <c r="E802" s="1" t="s">
        <v>53</v>
      </c>
      <c r="F802" s="1" t="s">
        <v>53</v>
      </c>
      <c r="G802" s="13" t="s">
        <v>643</v>
      </c>
      <c r="H802" s="12">
        <v>39953</v>
      </c>
      <c r="I802" s="12" t="s">
        <v>643</v>
      </c>
      <c r="J802" s="12">
        <v>39953</v>
      </c>
      <c r="K802" s="4">
        <v>1558</v>
      </c>
      <c r="L802" s="1" t="s">
        <v>146</v>
      </c>
      <c r="M802" s="1" t="s">
        <v>132</v>
      </c>
      <c r="N802" s="1" t="s">
        <v>304</v>
      </c>
      <c r="O802" s="1" t="s">
        <v>305</v>
      </c>
      <c r="P802">
        <v>180</v>
      </c>
      <c r="Q802">
        <v>616</v>
      </c>
      <c r="R802">
        <v>30800</v>
      </c>
      <c r="S802">
        <v>50</v>
      </c>
      <c r="T802">
        <v>0.28000000000000003</v>
      </c>
      <c r="U802">
        <f t="shared" si="221"/>
        <v>30800</v>
      </c>
      <c r="V802">
        <f t="shared" si="222"/>
        <v>110880</v>
      </c>
      <c r="W802" s="1" t="s">
        <v>251</v>
      </c>
      <c r="X802" s="1" t="s">
        <v>252</v>
      </c>
      <c r="Y802" s="1" t="s">
        <v>252</v>
      </c>
      <c r="Z802" s="3">
        <v>8366</v>
      </c>
      <c r="AA802" s="4">
        <f t="shared" si="226"/>
        <v>227</v>
      </c>
      <c r="AB802" s="4">
        <f t="shared" si="229"/>
        <v>2312.3448508000001</v>
      </c>
      <c r="AC802" s="4">
        <f t="shared" si="230"/>
        <v>227</v>
      </c>
      <c r="AD802" s="4">
        <f t="shared" si="233"/>
        <v>249</v>
      </c>
      <c r="AE802" s="4">
        <v>227</v>
      </c>
      <c r="AF802" s="4">
        <v>227</v>
      </c>
      <c r="AG802" s="4">
        <f>AE802</f>
        <v>227</v>
      </c>
      <c r="AH802" s="4">
        <v>84844</v>
      </c>
      <c r="AI802">
        <f t="shared" si="223"/>
        <v>6535</v>
      </c>
      <c r="AJ802">
        <v>1943.05</v>
      </c>
      <c r="AK802" s="2">
        <v>1943.05</v>
      </c>
      <c r="AL802" s="2">
        <f>AJ802</f>
        <v>1943.05</v>
      </c>
      <c r="AM802" s="4"/>
      <c r="AN802" t="e">
        <f>VLOOKUP([1]!Tabelle13[[#This Row],[Vlookup this ID for freight costs]],$AL$2:$AL$6811,2,FALSE)</f>
        <v>#REF!</v>
      </c>
      <c r="AP802">
        <v>60.37</v>
      </c>
      <c r="AQ802">
        <v>60.37</v>
      </c>
      <c r="AR802" s="4">
        <v>20</v>
      </c>
      <c r="AS802" s="4">
        <v>5</v>
      </c>
      <c r="AT802" s="4">
        <v>2009</v>
      </c>
      <c r="AU802" s="4">
        <v>20</v>
      </c>
      <c r="AV802" s="4">
        <v>5</v>
      </c>
      <c r="AW802" s="4">
        <v>2009</v>
      </c>
      <c r="AX802" t="str">
        <f t="shared" si="224"/>
        <v>No Delay</v>
      </c>
      <c r="AY802">
        <f t="shared" si="225"/>
        <v>0</v>
      </c>
    </row>
    <row r="803" spans="1:51" x14ac:dyDescent="0.2">
      <c r="A803" s="3">
        <v>11974</v>
      </c>
      <c r="B803" s="1" t="s">
        <v>133</v>
      </c>
      <c r="C803" s="1" t="s">
        <v>51</v>
      </c>
      <c r="D803" s="1" t="s">
        <v>130</v>
      </c>
      <c r="E803" s="1" t="s">
        <v>53</v>
      </c>
      <c r="F803" s="1" t="s">
        <v>53</v>
      </c>
      <c r="G803" s="13" t="s">
        <v>643</v>
      </c>
      <c r="H803" s="12">
        <v>39953</v>
      </c>
      <c r="I803" s="12" t="s">
        <v>643</v>
      </c>
      <c r="J803" s="12">
        <v>39953</v>
      </c>
      <c r="K803" s="4">
        <v>1559</v>
      </c>
      <c r="L803" s="1" t="s">
        <v>146</v>
      </c>
      <c r="M803" s="1" t="s">
        <v>132</v>
      </c>
      <c r="N803" s="1" t="s">
        <v>218</v>
      </c>
      <c r="O803" s="1" t="s">
        <v>93</v>
      </c>
      <c r="P803">
        <v>90</v>
      </c>
      <c r="Q803">
        <v>720</v>
      </c>
      <c r="R803">
        <v>10987.2</v>
      </c>
      <c r="S803">
        <v>15.26</v>
      </c>
      <c r="T803">
        <v>0.17</v>
      </c>
      <c r="U803">
        <f t="shared" si="221"/>
        <v>10987.2</v>
      </c>
      <c r="V803">
        <f t="shared" si="222"/>
        <v>64800</v>
      </c>
      <c r="W803" s="1" t="s">
        <v>155</v>
      </c>
      <c r="X803" s="1" t="s">
        <v>1236</v>
      </c>
      <c r="Y803" s="1" t="s">
        <v>156</v>
      </c>
      <c r="Z803" s="3">
        <v>6318</v>
      </c>
      <c r="AA803" s="4">
        <f t="shared" si="226"/>
        <v>227</v>
      </c>
      <c r="AB803" s="4">
        <f t="shared" si="229"/>
        <v>2323.7586219999998</v>
      </c>
      <c r="AC803" s="4">
        <f t="shared" si="230"/>
        <v>227</v>
      </c>
      <c r="AD803" s="4">
        <f t="shared" si="233"/>
        <v>1736.974954</v>
      </c>
      <c r="AE803" s="3" t="s">
        <v>1038</v>
      </c>
      <c r="AF803" s="3">
        <v>227</v>
      </c>
      <c r="AG803" s="4">
        <f>AI803</f>
        <v>227</v>
      </c>
      <c r="AH803" s="4">
        <v>11973</v>
      </c>
      <c r="AI803">
        <f t="shared" si="223"/>
        <v>227</v>
      </c>
      <c r="AJ803" t="s">
        <v>1038</v>
      </c>
      <c r="AK803" s="2">
        <v>1943.05</v>
      </c>
      <c r="AL803" s="2">
        <f>AN803</f>
        <v>1943.05</v>
      </c>
      <c r="AM803" s="4">
        <v>11973</v>
      </c>
      <c r="AN803">
        <f>INDEX($AJ$2:$AJ$6811,MATCH(AM803,$A$2:$A$6811,0))</f>
        <v>1943.05</v>
      </c>
      <c r="AP803">
        <v>21.53</v>
      </c>
      <c r="AQ803">
        <v>21.53</v>
      </c>
      <c r="AR803" s="4">
        <v>20</v>
      </c>
      <c r="AS803" s="4">
        <v>5</v>
      </c>
      <c r="AT803" s="4">
        <v>2009</v>
      </c>
      <c r="AU803" s="4">
        <v>20</v>
      </c>
      <c r="AV803" s="4">
        <v>5</v>
      </c>
      <c r="AW803" s="4">
        <v>2009</v>
      </c>
      <c r="AX803" t="str">
        <f t="shared" si="224"/>
        <v>No Delay</v>
      </c>
      <c r="AY803">
        <f t="shared" si="225"/>
        <v>0</v>
      </c>
    </row>
    <row r="804" spans="1:51" x14ac:dyDescent="0.2">
      <c r="A804" s="3">
        <v>84938</v>
      </c>
      <c r="B804" s="1" t="s">
        <v>50</v>
      </c>
      <c r="C804" s="1" t="s">
        <v>51</v>
      </c>
      <c r="D804" s="1" t="s">
        <v>130</v>
      </c>
      <c r="E804" s="1" t="s">
        <v>101</v>
      </c>
      <c r="F804" s="1" t="s">
        <v>101</v>
      </c>
      <c r="G804" s="13" t="s">
        <v>278</v>
      </c>
      <c r="H804" s="12">
        <v>41829</v>
      </c>
      <c r="I804" s="12" t="s">
        <v>279</v>
      </c>
      <c r="J804" s="12">
        <v>41858</v>
      </c>
      <c r="K804" s="4">
        <v>5736</v>
      </c>
      <c r="L804" s="1" t="s">
        <v>146</v>
      </c>
      <c r="M804" s="1" t="s">
        <v>132</v>
      </c>
      <c r="N804" s="1" t="s">
        <v>389</v>
      </c>
      <c r="O804" s="1" t="s">
        <v>93</v>
      </c>
      <c r="P804">
        <v>30</v>
      </c>
      <c r="Q804">
        <v>2555</v>
      </c>
      <c r="R804">
        <v>34543.599999999999</v>
      </c>
      <c r="S804">
        <v>13.52</v>
      </c>
      <c r="T804">
        <v>0.45</v>
      </c>
      <c r="U804">
        <f t="shared" si="221"/>
        <v>34543.599999999999</v>
      </c>
      <c r="V804">
        <f t="shared" si="222"/>
        <v>76650</v>
      </c>
      <c r="W804" s="1" t="s">
        <v>160</v>
      </c>
      <c r="X804" s="1" t="s">
        <v>1236</v>
      </c>
      <c r="Y804" s="1" t="s">
        <v>161</v>
      </c>
      <c r="Z804" s="3">
        <v>14186</v>
      </c>
      <c r="AA804" s="4">
        <f t="shared" si="226"/>
        <v>227</v>
      </c>
      <c r="AB804" s="4">
        <f t="shared" si="229"/>
        <v>2525.1458349999998</v>
      </c>
      <c r="AC804" s="4">
        <f t="shared" si="230"/>
        <v>227</v>
      </c>
      <c r="AD804" s="4">
        <f t="shared" si="233"/>
        <v>669.66666666666663</v>
      </c>
      <c r="AE804" s="4">
        <v>227</v>
      </c>
      <c r="AF804" s="4">
        <v>227</v>
      </c>
      <c r="AG804" s="4">
        <f t="shared" ref="AG804:AG818" si="234">AE804</f>
        <v>227</v>
      </c>
      <c r="AI804" t="e">
        <f t="shared" si="223"/>
        <v>#N/A</v>
      </c>
      <c r="AJ804">
        <v>227.19</v>
      </c>
      <c r="AK804" s="2">
        <v>227.19</v>
      </c>
      <c r="AL804" s="2">
        <f t="shared" ref="AL804:AL818" si="235">AJ804</f>
        <v>227.19</v>
      </c>
      <c r="AM804" s="4"/>
      <c r="AN804" t="e">
        <f>VLOOKUP([1]!Tabelle13[[#This Row],[Vlookup this ID for freight costs]],$AL$2:$AL$6811,2,FALSE)</f>
        <v>#REF!</v>
      </c>
      <c r="AP804">
        <v>35.51</v>
      </c>
      <c r="AQ804">
        <v>35.51</v>
      </c>
      <c r="AR804" s="4">
        <v>9</v>
      </c>
      <c r="AS804" s="4">
        <v>7</v>
      </c>
      <c r="AT804" s="4">
        <v>2014</v>
      </c>
      <c r="AU804" s="4">
        <v>7</v>
      </c>
      <c r="AV804" s="4">
        <v>8</v>
      </c>
      <c r="AW804" s="4">
        <v>2014</v>
      </c>
      <c r="AX804" t="str">
        <f t="shared" si="224"/>
        <v>Delay</v>
      </c>
      <c r="AY804">
        <f t="shared" si="225"/>
        <v>29</v>
      </c>
    </row>
    <row r="805" spans="1:51" x14ac:dyDescent="0.2">
      <c r="A805" s="3">
        <v>84184</v>
      </c>
      <c r="B805" s="1" t="s">
        <v>463</v>
      </c>
      <c r="C805" s="1" t="s">
        <v>73</v>
      </c>
      <c r="D805" s="1" t="s">
        <v>130</v>
      </c>
      <c r="E805" s="1" t="s">
        <v>101</v>
      </c>
      <c r="F805" s="1" t="s">
        <v>101</v>
      </c>
      <c r="G805" s="13" t="s">
        <v>1039</v>
      </c>
      <c r="H805" s="12">
        <v>41198</v>
      </c>
      <c r="I805" s="12" t="s">
        <v>1040</v>
      </c>
      <c r="J805" s="12">
        <v>41156</v>
      </c>
      <c r="K805" s="4">
        <v>4143</v>
      </c>
      <c r="L805" s="1" t="s">
        <v>146</v>
      </c>
      <c r="M805" s="1" t="s">
        <v>132</v>
      </c>
      <c r="N805" s="1" t="s">
        <v>206</v>
      </c>
      <c r="O805" s="1" t="s">
        <v>93</v>
      </c>
      <c r="P805">
        <v>60</v>
      </c>
      <c r="Q805">
        <v>4451</v>
      </c>
      <c r="R805">
        <v>13130.45</v>
      </c>
      <c r="S805">
        <v>2.95</v>
      </c>
      <c r="T805">
        <v>0.05</v>
      </c>
      <c r="U805">
        <f t="shared" si="221"/>
        <v>13130.45</v>
      </c>
      <c r="V805">
        <f t="shared" si="222"/>
        <v>267060</v>
      </c>
      <c r="W805" s="1" t="s">
        <v>197</v>
      </c>
      <c r="X805" s="1" t="s">
        <v>1236</v>
      </c>
      <c r="Y805" s="1" t="s">
        <v>3082</v>
      </c>
      <c r="Z805" s="3">
        <v>13821</v>
      </c>
      <c r="AA805" s="4">
        <f t="shared" si="226"/>
        <v>228</v>
      </c>
      <c r="AB805" s="4">
        <f t="shared" si="229"/>
        <v>2733.2276637999998</v>
      </c>
      <c r="AC805" s="4">
        <f t="shared" si="230"/>
        <v>228</v>
      </c>
      <c r="AD805" s="4">
        <f t="shared" si="233"/>
        <v>228</v>
      </c>
      <c r="AE805" s="4">
        <v>228</v>
      </c>
      <c r="AF805" s="4">
        <v>228</v>
      </c>
      <c r="AG805" s="4">
        <f t="shared" si="234"/>
        <v>228</v>
      </c>
      <c r="AI805" t="e">
        <f t="shared" si="223"/>
        <v>#N/A</v>
      </c>
      <c r="AJ805">
        <v>7423.38</v>
      </c>
      <c r="AK805" s="2">
        <v>7423.38</v>
      </c>
      <c r="AL805" s="2">
        <f t="shared" si="235"/>
        <v>7423.38</v>
      </c>
      <c r="AM805" s="4"/>
      <c r="AN805" t="e">
        <f>VLOOKUP([1]!Tabelle13[[#This Row],[Vlookup this ID for freight costs]],$AL$2:$AL$6811,2,FALSE)</f>
        <v>#REF!</v>
      </c>
      <c r="AP805">
        <v>21.67</v>
      </c>
      <c r="AQ805">
        <v>21.67</v>
      </c>
      <c r="AR805" s="4">
        <v>16</v>
      </c>
      <c r="AS805" s="4">
        <v>10</v>
      </c>
      <c r="AT805" s="4">
        <v>2012</v>
      </c>
      <c r="AU805" s="4">
        <v>4</v>
      </c>
      <c r="AV805" s="4">
        <v>9</v>
      </c>
      <c r="AW805" s="4">
        <v>2012</v>
      </c>
      <c r="AX805" t="str">
        <f t="shared" si="224"/>
        <v>No Delay</v>
      </c>
      <c r="AY805">
        <f t="shared" si="225"/>
        <v>0</v>
      </c>
    </row>
    <row r="806" spans="1:51" x14ac:dyDescent="0.2">
      <c r="A806" s="3">
        <v>12303</v>
      </c>
      <c r="B806" s="1" t="s">
        <v>88</v>
      </c>
      <c r="C806" s="1" t="s">
        <v>89</v>
      </c>
      <c r="D806" s="1" t="s">
        <v>130</v>
      </c>
      <c r="E806" s="1" t="s">
        <v>152</v>
      </c>
      <c r="F806" s="1" t="s">
        <v>152</v>
      </c>
      <c r="G806" s="13" t="s">
        <v>1041</v>
      </c>
      <c r="H806" s="12">
        <v>40036</v>
      </c>
      <c r="I806" s="12" t="s">
        <v>1041</v>
      </c>
      <c r="J806" s="12">
        <v>40036</v>
      </c>
      <c r="K806" s="4">
        <v>1740</v>
      </c>
      <c r="L806" s="1" t="s">
        <v>146</v>
      </c>
      <c r="M806" s="1" t="s">
        <v>132</v>
      </c>
      <c r="N806" s="1" t="s">
        <v>167</v>
      </c>
      <c r="O806" s="1" t="s">
        <v>93</v>
      </c>
      <c r="P806">
        <v>30</v>
      </c>
      <c r="Q806">
        <v>3280</v>
      </c>
      <c r="R806">
        <v>31881.599999999999</v>
      </c>
      <c r="S806">
        <v>9.7200000000000006</v>
      </c>
      <c r="T806">
        <v>0.32</v>
      </c>
      <c r="U806">
        <f t="shared" si="221"/>
        <v>31881.600000000002</v>
      </c>
      <c r="V806">
        <f t="shared" si="222"/>
        <v>98400</v>
      </c>
      <c r="W806" s="1" t="s">
        <v>213</v>
      </c>
      <c r="X806" s="1" t="s">
        <v>1236</v>
      </c>
      <c r="Y806" s="1" t="s">
        <v>161</v>
      </c>
      <c r="Z806" s="3">
        <v>8828</v>
      </c>
      <c r="AA806" s="4">
        <f t="shared" si="226"/>
        <v>229</v>
      </c>
      <c r="AB806" s="4">
        <f t="shared" si="229"/>
        <v>2604.71299</v>
      </c>
      <c r="AC806" s="4">
        <f t="shared" si="230"/>
        <v>229</v>
      </c>
      <c r="AD806" s="4">
        <f t="shared" si="233"/>
        <v>181</v>
      </c>
      <c r="AE806" s="4">
        <v>229</v>
      </c>
      <c r="AF806" s="4">
        <v>229</v>
      </c>
      <c r="AG806" s="4">
        <f t="shared" si="234"/>
        <v>229</v>
      </c>
      <c r="AI806" t="e">
        <f t="shared" si="223"/>
        <v>#N/A</v>
      </c>
      <c r="AJ806">
        <v>1854.88</v>
      </c>
      <c r="AK806" s="2">
        <v>1854.88</v>
      </c>
      <c r="AL806" s="2">
        <f t="shared" si="235"/>
        <v>1854.88</v>
      </c>
      <c r="AM806" s="4"/>
      <c r="AN806" t="e">
        <f>VLOOKUP([1]!Tabelle13[[#This Row],[Vlookup this ID for freight costs]],$AL$2:$AL$6811,2,FALSE)</f>
        <v>#REF!</v>
      </c>
      <c r="AP806">
        <v>62.49</v>
      </c>
      <c r="AQ806">
        <v>62.49</v>
      </c>
      <c r="AR806" s="4">
        <v>11</v>
      </c>
      <c r="AS806" s="4">
        <v>8</v>
      </c>
      <c r="AT806" s="4">
        <v>2009</v>
      </c>
      <c r="AU806" s="4">
        <v>11</v>
      </c>
      <c r="AV806" s="4">
        <v>8</v>
      </c>
      <c r="AW806" s="4">
        <v>2009</v>
      </c>
      <c r="AX806" t="str">
        <f t="shared" si="224"/>
        <v>No Delay</v>
      </c>
      <c r="AY806">
        <f t="shared" si="225"/>
        <v>0</v>
      </c>
    </row>
    <row r="807" spans="1:51" x14ac:dyDescent="0.2">
      <c r="A807" s="3">
        <v>12369</v>
      </c>
      <c r="B807" s="1" t="s">
        <v>88</v>
      </c>
      <c r="C807" s="1" t="s">
        <v>89</v>
      </c>
      <c r="D807" s="1" t="s">
        <v>130</v>
      </c>
      <c r="E807" s="1" t="s">
        <v>53</v>
      </c>
      <c r="F807" s="1" t="s">
        <v>53</v>
      </c>
      <c r="G807" s="13" t="s">
        <v>647</v>
      </c>
      <c r="H807" s="12">
        <v>39248</v>
      </c>
      <c r="I807" s="12" t="s">
        <v>647</v>
      </c>
      <c r="J807" s="12">
        <v>39248</v>
      </c>
      <c r="K807" s="4">
        <v>198</v>
      </c>
      <c r="L807" s="1" t="s">
        <v>146</v>
      </c>
      <c r="M807" s="1" t="s">
        <v>132</v>
      </c>
      <c r="N807" s="1" t="s">
        <v>178</v>
      </c>
      <c r="O807" s="1" t="s">
        <v>93</v>
      </c>
      <c r="P807">
        <v>60</v>
      </c>
      <c r="Q807">
        <v>4374</v>
      </c>
      <c r="R807">
        <v>37266.480000000003</v>
      </c>
      <c r="S807">
        <v>8.52</v>
      </c>
      <c r="T807">
        <v>0.14000000000000001</v>
      </c>
      <c r="U807">
        <f t="shared" si="221"/>
        <v>37266.479999999996</v>
      </c>
      <c r="V807">
        <f t="shared" si="222"/>
        <v>262440</v>
      </c>
      <c r="W807" s="1" t="s">
        <v>155</v>
      </c>
      <c r="X807" s="1" t="s">
        <v>1236</v>
      </c>
      <c r="Y807" s="1" t="s">
        <v>156</v>
      </c>
      <c r="Z807" s="3">
        <v>9211</v>
      </c>
      <c r="AA807" s="4">
        <f t="shared" si="226"/>
        <v>230</v>
      </c>
      <c r="AB807" s="4">
        <f t="shared" si="229"/>
        <v>2724.7770832000001</v>
      </c>
      <c r="AC807" s="4">
        <f t="shared" si="230"/>
        <v>230</v>
      </c>
      <c r="AD807" s="4">
        <f t="shared" si="233"/>
        <v>230</v>
      </c>
      <c r="AE807" s="4">
        <v>230</v>
      </c>
      <c r="AF807" s="4">
        <v>230</v>
      </c>
      <c r="AG807" s="4">
        <f t="shared" si="234"/>
        <v>230</v>
      </c>
      <c r="AI807" t="e">
        <f t="shared" si="223"/>
        <v>#N/A</v>
      </c>
      <c r="AJ807">
        <v>1432</v>
      </c>
      <c r="AK807" s="2">
        <v>1432</v>
      </c>
      <c r="AL807" s="2">
        <f t="shared" si="235"/>
        <v>1432</v>
      </c>
      <c r="AM807" s="4"/>
      <c r="AN807" t="e">
        <f>VLOOKUP([1]!Tabelle13[[#This Row],[Vlookup this ID for freight costs]],$AL$2:$AL$6811,2,FALSE)</f>
        <v>#REF!</v>
      </c>
      <c r="AP807">
        <v>0</v>
      </c>
      <c r="AR807" s="4">
        <v>15</v>
      </c>
      <c r="AS807" s="4">
        <v>6</v>
      </c>
      <c r="AT807" s="4">
        <v>2007</v>
      </c>
      <c r="AU807" s="4">
        <v>15</v>
      </c>
      <c r="AV807" s="4">
        <v>6</v>
      </c>
      <c r="AW807" s="4">
        <v>2007</v>
      </c>
      <c r="AX807" t="str">
        <f t="shared" si="224"/>
        <v>No Delay</v>
      </c>
      <c r="AY807">
        <f t="shared" si="225"/>
        <v>0</v>
      </c>
    </row>
    <row r="808" spans="1:51" x14ac:dyDescent="0.2">
      <c r="A808" s="3">
        <v>85527</v>
      </c>
      <c r="B808" s="1" t="s">
        <v>140</v>
      </c>
      <c r="C808" s="1" t="s">
        <v>99</v>
      </c>
      <c r="D808" s="1" t="s">
        <v>130</v>
      </c>
      <c r="E808" s="1" t="s">
        <v>101</v>
      </c>
      <c r="F808" s="1" t="s">
        <v>101</v>
      </c>
      <c r="G808" s="13" t="s">
        <v>1042</v>
      </c>
      <c r="H808" s="12">
        <v>41946</v>
      </c>
      <c r="I808" s="12" t="s">
        <v>406</v>
      </c>
      <c r="J808" s="12">
        <v>41943</v>
      </c>
      <c r="K808" s="4">
        <v>6041</v>
      </c>
      <c r="L808" s="1" t="s">
        <v>146</v>
      </c>
      <c r="M808" s="1" t="s">
        <v>132</v>
      </c>
      <c r="N808" s="1" t="s">
        <v>163</v>
      </c>
      <c r="O808" s="1" t="s">
        <v>93</v>
      </c>
      <c r="P808">
        <v>60</v>
      </c>
      <c r="Q808">
        <v>2469</v>
      </c>
      <c r="R808">
        <v>27726.87</v>
      </c>
      <c r="S808">
        <v>11.23</v>
      </c>
      <c r="T808">
        <v>0.19</v>
      </c>
      <c r="U808">
        <f t="shared" si="221"/>
        <v>27726.870000000003</v>
      </c>
      <c r="V808">
        <f t="shared" si="222"/>
        <v>148140</v>
      </c>
      <c r="W808" s="1" t="s">
        <v>160</v>
      </c>
      <c r="X808" s="1" t="s">
        <v>1236</v>
      </c>
      <c r="Y808" s="1" t="s">
        <v>161</v>
      </c>
      <c r="Z808" s="3">
        <v>11983</v>
      </c>
      <c r="AA808" s="4">
        <f t="shared" si="226"/>
        <v>230</v>
      </c>
      <c r="AB808" s="4">
        <f t="shared" si="229"/>
        <v>2515.7075242000001</v>
      </c>
      <c r="AC808" s="4">
        <f t="shared" si="230"/>
        <v>230</v>
      </c>
      <c r="AD808" s="4">
        <f t="shared" si="233"/>
        <v>330</v>
      </c>
      <c r="AE808" s="4">
        <v>230</v>
      </c>
      <c r="AF808" s="4">
        <v>230</v>
      </c>
      <c r="AG808" s="4">
        <f t="shared" si="234"/>
        <v>230</v>
      </c>
      <c r="AI808" t="e">
        <f t="shared" si="223"/>
        <v>#N/A</v>
      </c>
      <c r="AJ808">
        <v>1163.2</v>
      </c>
      <c r="AK808" s="2">
        <v>1163.2</v>
      </c>
      <c r="AL808" s="2">
        <f t="shared" si="235"/>
        <v>1163.2</v>
      </c>
      <c r="AM808" s="4"/>
      <c r="AN808" t="e">
        <f>VLOOKUP([1]!Tabelle13[[#This Row],[Vlookup this ID for freight costs]],$AL$2:$AL$6811,2,FALSE)</f>
        <v>#REF!</v>
      </c>
      <c r="AP808">
        <v>34.299999999999997</v>
      </c>
      <c r="AQ808">
        <v>34.299999999999997</v>
      </c>
      <c r="AR808" s="4">
        <v>3</v>
      </c>
      <c r="AS808" s="4">
        <v>11</v>
      </c>
      <c r="AT808" s="4">
        <v>2014</v>
      </c>
      <c r="AU808" s="4">
        <v>31</v>
      </c>
      <c r="AV808" s="4">
        <v>10</v>
      </c>
      <c r="AW808" s="4">
        <v>2014</v>
      </c>
      <c r="AX808" t="str">
        <f t="shared" si="224"/>
        <v>No Delay</v>
      </c>
      <c r="AY808">
        <f t="shared" si="225"/>
        <v>0</v>
      </c>
    </row>
    <row r="809" spans="1:51" x14ac:dyDescent="0.2">
      <c r="A809" s="3">
        <v>71150</v>
      </c>
      <c r="B809" s="1" t="s">
        <v>140</v>
      </c>
      <c r="C809" s="1" t="s">
        <v>99</v>
      </c>
      <c r="D809" s="1" t="s">
        <v>266</v>
      </c>
      <c r="E809" s="1" t="s">
        <v>53</v>
      </c>
      <c r="F809" s="1" t="s">
        <v>53</v>
      </c>
      <c r="G809" s="13" t="s">
        <v>1043</v>
      </c>
      <c r="H809" s="12">
        <v>41814</v>
      </c>
      <c r="I809" s="12" t="s">
        <v>1043</v>
      </c>
      <c r="J809" s="12">
        <v>41814</v>
      </c>
      <c r="K809" s="4">
        <v>5588</v>
      </c>
      <c r="L809" s="1" t="s">
        <v>146</v>
      </c>
      <c r="M809" s="1" t="s">
        <v>423</v>
      </c>
      <c r="N809" s="1" t="s">
        <v>491</v>
      </c>
      <c r="O809" s="1" t="s">
        <v>93</v>
      </c>
      <c r="P809">
        <v>60</v>
      </c>
      <c r="Q809">
        <v>1956</v>
      </c>
      <c r="R809">
        <v>11618.64</v>
      </c>
      <c r="S809">
        <v>5.94</v>
      </c>
      <c r="T809">
        <v>0.1</v>
      </c>
      <c r="U809">
        <f t="shared" si="221"/>
        <v>11618.640000000001</v>
      </c>
      <c r="V809">
        <f t="shared" si="222"/>
        <v>117360</v>
      </c>
      <c r="W809" s="1" t="s">
        <v>394</v>
      </c>
      <c r="X809" s="1" t="s">
        <v>112</v>
      </c>
      <c r="Y809" s="1" t="s">
        <v>112</v>
      </c>
      <c r="Z809" s="3">
        <v>6808</v>
      </c>
      <c r="AA809" s="4">
        <f t="shared" si="226"/>
        <v>230</v>
      </c>
      <c r="AB809" s="4">
        <f t="shared" si="229"/>
        <v>2459.4069027999999</v>
      </c>
      <c r="AC809" s="4">
        <f t="shared" si="230"/>
        <v>230</v>
      </c>
      <c r="AD809" s="4">
        <f t="shared" si="233"/>
        <v>626.5</v>
      </c>
      <c r="AE809" s="4">
        <v>230</v>
      </c>
      <c r="AF809" s="4">
        <v>230</v>
      </c>
      <c r="AG809" s="4">
        <f t="shared" si="234"/>
        <v>230</v>
      </c>
      <c r="AI809" t="e">
        <f t="shared" si="223"/>
        <v>#N/A</v>
      </c>
      <c r="AJ809">
        <v>2215.81</v>
      </c>
      <c r="AK809" s="2">
        <v>2215.81</v>
      </c>
      <c r="AL809" s="2">
        <f t="shared" si="235"/>
        <v>2215.81</v>
      </c>
      <c r="AM809" s="4"/>
      <c r="AN809" t="e">
        <f>VLOOKUP([1]!Tabelle13[[#This Row],[Vlookup this ID for freight costs]],$AL$2:$AL$6811,2,FALSE)</f>
        <v>#REF!</v>
      </c>
      <c r="AP809">
        <v>14.37</v>
      </c>
      <c r="AQ809">
        <v>14.37</v>
      </c>
      <c r="AR809" s="4">
        <v>24</v>
      </c>
      <c r="AS809" s="4">
        <v>6</v>
      </c>
      <c r="AT809" s="4">
        <v>2014</v>
      </c>
      <c r="AU809" s="4">
        <v>24</v>
      </c>
      <c r="AV809" s="4">
        <v>6</v>
      </c>
      <c r="AW809" s="4">
        <v>2014</v>
      </c>
      <c r="AX809" t="str">
        <f t="shared" si="224"/>
        <v>No Delay</v>
      </c>
      <c r="AY809">
        <f t="shared" si="225"/>
        <v>0</v>
      </c>
    </row>
    <row r="810" spans="1:51" x14ac:dyDescent="0.2">
      <c r="A810" s="3">
        <v>11573</v>
      </c>
      <c r="B810" s="1" t="s">
        <v>586</v>
      </c>
      <c r="C810" s="1" t="s">
        <v>65</v>
      </c>
      <c r="D810" s="1" t="s">
        <v>130</v>
      </c>
      <c r="E810" s="1" t="s">
        <v>53</v>
      </c>
      <c r="F810" s="1" t="s">
        <v>53</v>
      </c>
      <c r="G810" s="13" t="s">
        <v>117</v>
      </c>
      <c r="H810" s="12">
        <v>39769</v>
      </c>
      <c r="I810" s="12" t="s">
        <v>117</v>
      </c>
      <c r="J810" s="12">
        <v>39769</v>
      </c>
      <c r="K810" s="4">
        <v>1174</v>
      </c>
      <c r="L810" s="1" t="s">
        <v>146</v>
      </c>
      <c r="M810" s="1" t="s">
        <v>132</v>
      </c>
      <c r="N810" s="1" t="s">
        <v>265</v>
      </c>
      <c r="O810" s="1" t="s">
        <v>93</v>
      </c>
      <c r="P810">
        <v>60</v>
      </c>
      <c r="Q810">
        <v>2454</v>
      </c>
      <c r="R810">
        <v>8343.6</v>
      </c>
      <c r="S810">
        <v>3.4</v>
      </c>
      <c r="T810">
        <v>0.06</v>
      </c>
      <c r="U810">
        <f t="shared" si="221"/>
        <v>8343.6</v>
      </c>
      <c r="V810">
        <f t="shared" si="222"/>
        <v>147240</v>
      </c>
      <c r="W810" s="1" t="s">
        <v>155</v>
      </c>
      <c r="X810" s="1" t="s">
        <v>1236</v>
      </c>
      <c r="Y810" s="1" t="s">
        <v>156</v>
      </c>
      <c r="Z810" s="3">
        <v>7726</v>
      </c>
      <c r="AA810" s="4">
        <f t="shared" si="226"/>
        <v>231</v>
      </c>
      <c r="AB810" s="4">
        <f t="shared" si="229"/>
        <v>2514.0613072000001</v>
      </c>
      <c r="AC810" s="4">
        <f t="shared" si="230"/>
        <v>231</v>
      </c>
      <c r="AD810" s="4">
        <f t="shared" si="233"/>
        <v>1507.5000009999999</v>
      </c>
      <c r="AE810" s="4">
        <v>231</v>
      </c>
      <c r="AF810" s="4">
        <v>231</v>
      </c>
      <c r="AG810" s="4">
        <f t="shared" si="234"/>
        <v>231</v>
      </c>
      <c r="AH810" s="4">
        <v>82533</v>
      </c>
      <c r="AI810">
        <f t="shared" si="223"/>
        <v>25523</v>
      </c>
      <c r="AJ810">
        <v>4401.3999999999996</v>
      </c>
      <c r="AK810" s="2">
        <v>4401.3999999999996</v>
      </c>
      <c r="AL810" s="2">
        <f t="shared" si="235"/>
        <v>4401.3999999999996</v>
      </c>
      <c r="AM810" s="4"/>
      <c r="AN810" t="e">
        <f>VLOOKUP([1]!Tabelle13[[#This Row],[Vlookup this ID for freight costs]],$AL$2:$AL$6811,2,FALSE)</f>
        <v>#REF!</v>
      </c>
      <c r="AP810">
        <v>16.350000000000001</v>
      </c>
      <c r="AQ810">
        <v>16.350000000000001</v>
      </c>
      <c r="AR810" s="4">
        <v>17</v>
      </c>
      <c r="AS810" s="4">
        <v>11</v>
      </c>
      <c r="AT810" s="4">
        <v>2008</v>
      </c>
      <c r="AU810" s="4">
        <v>17</v>
      </c>
      <c r="AV810" s="4">
        <v>11</v>
      </c>
      <c r="AW810" s="4">
        <v>2008</v>
      </c>
      <c r="AX810" t="str">
        <f t="shared" si="224"/>
        <v>No Delay</v>
      </c>
      <c r="AY810">
        <f t="shared" si="225"/>
        <v>0</v>
      </c>
    </row>
    <row r="811" spans="1:51" x14ac:dyDescent="0.2">
      <c r="A811" s="3">
        <v>12418</v>
      </c>
      <c r="B811" s="1" t="s">
        <v>119</v>
      </c>
      <c r="C811" s="1" t="s">
        <v>114</v>
      </c>
      <c r="D811" s="1" t="s">
        <v>130</v>
      </c>
      <c r="E811" s="1"/>
      <c r="F811" s="1" t="s">
        <v>107</v>
      </c>
      <c r="G811" s="13" t="s">
        <v>1044</v>
      </c>
      <c r="H811" s="12">
        <v>39388</v>
      </c>
      <c r="I811" s="12" t="s">
        <v>1044</v>
      </c>
      <c r="J811" s="12">
        <v>39388</v>
      </c>
      <c r="K811" s="4">
        <v>457</v>
      </c>
      <c r="L811" s="1" t="s">
        <v>146</v>
      </c>
      <c r="M811" s="1" t="s">
        <v>132</v>
      </c>
      <c r="N811" s="1" t="s">
        <v>231</v>
      </c>
      <c r="O811" s="1" t="s">
        <v>93</v>
      </c>
      <c r="P811">
        <v>60</v>
      </c>
      <c r="Q811">
        <v>1381</v>
      </c>
      <c r="R811">
        <v>2416.75</v>
      </c>
      <c r="S811">
        <v>1.75</v>
      </c>
      <c r="T811">
        <v>0.03</v>
      </c>
      <c r="U811">
        <f t="shared" si="221"/>
        <v>2416.75</v>
      </c>
      <c r="V811">
        <f t="shared" si="222"/>
        <v>82860</v>
      </c>
      <c r="W811" s="1" t="s">
        <v>155</v>
      </c>
      <c r="X811" s="1" t="s">
        <v>1236</v>
      </c>
      <c r="Y811" s="1" t="s">
        <v>156</v>
      </c>
      <c r="Z811" s="3">
        <v>6648</v>
      </c>
      <c r="AA811" s="4">
        <f t="shared" si="226"/>
        <v>232</v>
      </c>
      <c r="AB811" s="4">
        <f t="shared" si="229"/>
        <v>2396.3019178</v>
      </c>
      <c r="AC811" s="4">
        <f t="shared" si="230"/>
        <v>232</v>
      </c>
      <c r="AD811" s="4">
        <f t="shared" si="233"/>
        <v>232</v>
      </c>
      <c r="AE811" s="4">
        <v>232</v>
      </c>
      <c r="AF811" s="4">
        <v>232</v>
      </c>
      <c r="AG811" s="4">
        <f t="shared" si="234"/>
        <v>232</v>
      </c>
      <c r="AI811" t="e">
        <f t="shared" si="223"/>
        <v>#N/A</v>
      </c>
      <c r="AJ811">
        <v>1320.08</v>
      </c>
      <c r="AK811" s="2">
        <v>1320.08</v>
      </c>
      <c r="AL811" s="2">
        <f t="shared" si="235"/>
        <v>1320.08</v>
      </c>
      <c r="AM811" s="4"/>
      <c r="AN811" t="e">
        <f>VLOOKUP([1]!Tabelle13[[#This Row],[Vlookup this ID for freight costs]],$AL$2:$AL$6811,2,FALSE)</f>
        <v>#REF!</v>
      </c>
      <c r="AP811">
        <v>3.87</v>
      </c>
      <c r="AQ811">
        <v>3.87</v>
      </c>
      <c r="AR811" s="4">
        <v>2</v>
      </c>
      <c r="AS811" s="4">
        <v>11</v>
      </c>
      <c r="AT811" s="4">
        <v>2007</v>
      </c>
      <c r="AU811" s="4">
        <v>2</v>
      </c>
      <c r="AV811" s="4">
        <v>11</v>
      </c>
      <c r="AW811" s="4">
        <v>2007</v>
      </c>
      <c r="AX811" t="str">
        <f t="shared" si="224"/>
        <v>No Delay</v>
      </c>
      <c r="AY811">
        <f t="shared" si="225"/>
        <v>0</v>
      </c>
    </row>
    <row r="812" spans="1:51" x14ac:dyDescent="0.2">
      <c r="A812" s="3">
        <v>12773</v>
      </c>
      <c r="B812" s="1" t="s">
        <v>88</v>
      </c>
      <c r="C812" s="1" t="s">
        <v>89</v>
      </c>
      <c r="D812" s="1" t="s">
        <v>130</v>
      </c>
      <c r="E812" s="1" t="s">
        <v>53</v>
      </c>
      <c r="F812" s="1" t="s">
        <v>53</v>
      </c>
      <c r="G812" s="13" t="s">
        <v>1045</v>
      </c>
      <c r="H812" s="12">
        <v>39479</v>
      </c>
      <c r="I812" s="12" t="s">
        <v>1045</v>
      </c>
      <c r="J812" s="12">
        <v>39479</v>
      </c>
      <c r="K812" s="4">
        <v>642</v>
      </c>
      <c r="L812" s="1" t="s">
        <v>146</v>
      </c>
      <c r="M812" s="1" t="s">
        <v>132</v>
      </c>
      <c r="N812" s="1" t="s">
        <v>233</v>
      </c>
      <c r="O812" s="1" t="s">
        <v>93</v>
      </c>
      <c r="P812">
        <v>200</v>
      </c>
      <c r="Q812">
        <v>2326</v>
      </c>
      <c r="R812">
        <v>3535.52</v>
      </c>
      <c r="S812">
        <v>1.52</v>
      </c>
      <c r="T812">
        <v>0.01</v>
      </c>
      <c r="U812">
        <f t="shared" si="221"/>
        <v>3535.52</v>
      </c>
      <c r="V812">
        <f t="shared" si="222"/>
        <v>465200</v>
      </c>
      <c r="W812" s="1" t="s">
        <v>155</v>
      </c>
      <c r="X812" s="1" t="s">
        <v>1236</v>
      </c>
      <c r="Y812" s="1" t="s">
        <v>156</v>
      </c>
      <c r="Z812" s="3">
        <v>9211</v>
      </c>
      <c r="AA812" s="4">
        <f t="shared" si="226"/>
        <v>232</v>
      </c>
      <c r="AB812" s="4">
        <f t="shared" si="229"/>
        <v>2500.0135888</v>
      </c>
      <c r="AC812" s="4">
        <f t="shared" si="230"/>
        <v>232</v>
      </c>
      <c r="AD812" s="4">
        <f t="shared" si="233"/>
        <v>232</v>
      </c>
      <c r="AE812" s="4">
        <v>232</v>
      </c>
      <c r="AF812" s="4">
        <v>232</v>
      </c>
      <c r="AG812" s="4">
        <f t="shared" si="234"/>
        <v>232</v>
      </c>
      <c r="AI812" t="e">
        <f t="shared" si="223"/>
        <v>#N/A</v>
      </c>
      <c r="AJ812">
        <v>1704.79</v>
      </c>
      <c r="AK812" s="2">
        <v>1704.79</v>
      </c>
      <c r="AL812" s="2">
        <f t="shared" si="235"/>
        <v>1704.79</v>
      </c>
      <c r="AM812" s="4"/>
      <c r="AN812" t="e">
        <f>VLOOKUP([1]!Tabelle13[[#This Row],[Vlookup this ID for freight costs]],$AL$2:$AL$6811,2,FALSE)</f>
        <v>#REF!</v>
      </c>
      <c r="AP812">
        <v>5.66</v>
      </c>
      <c r="AQ812">
        <v>5.66</v>
      </c>
      <c r="AR812" s="4">
        <v>1</v>
      </c>
      <c r="AS812" s="4">
        <v>2</v>
      </c>
      <c r="AT812" s="4">
        <v>2008</v>
      </c>
      <c r="AU812" s="4">
        <v>1</v>
      </c>
      <c r="AV812" s="4">
        <v>2</v>
      </c>
      <c r="AW812" s="4">
        <v>2008</v>
      </c>
      <c r="AX812" t="str">
        <f t="shared" si="224"/>
        <v>No Delay</v>
      </c>
      <c r="AY812">
        <f t="shared" si="225"/>
        <v>0</v>
      </c>
    </row>
    <row r="813" spans="1:51" x14ac:dyDescent="0.2">
      <c r="A813" s="3">
        <v>82361</v>
      </c>
      <c r="B813" s="1" t="s">
        <v>215</v>
      </c>
      <c r="C813" s="1" t="s">
        <v>89</v>
      </c>
      <c r="D813" s="1" t="s">
        <v>130</v>
      </c>
      <c r="E813" s="1" t="s">
        <v>53</v>
      </c>
      <c r="F813" s="1" t="s">
        <v>53</v>
      </c>
      <c r="G813" s="13" t="s">
        <v>503</v>
      </c>
      <c r="H813" s="12">
        <v>40526</v>
      </c>
      <c r="I813" s="12" t="s">
        <v>820</v>
      </c>
      <c r="J813" s="12">
        <v>40527</v>
      </c>
      <c r="K813" s="4">
        <v>2931</v>
      </c>
      <c r="L813" s="1" t="s">
        <v>146</v>
      </c>
      <c r="M813" s="1" t="s">
        <v>132</v>
      </c>
      <c r="N813" s="1" t="s">
        <v>1032</v>
      </c>
      <c r="O813" s="1" t="s">
        <v>93</v>
      </c>
      <c r="P813">
        <v>240</v>
      </c>
      <c r="Q813">
        <v>628</v>
      </c>
      <c r="R813">
        <v>1224.5999999999999</v>
      </c>
      <c r="S813">
        <v>1.95</v>
      </c>
      <c r="T813">
        <v>0.01</v>
      </c>
      <c r="U813">
        <f t="shared" si="221"/>
        <v>1224.5999999999999</v>
      </c>
      <c r="V813">
        <f t="shared" si="222"/>
        <v>150720</v>
      </c>
      <c r="W813" s="1" t="s">
        <v>155</v>
      </c>
      <c r="X813" s="1" t="s">
        <v>1236</v>
      </c>
      <c r="Y813" s="1" t="s">
        <v>156</v>
      </c>
      <c r="Z813" s="3">
        <v>9211</v>
      </c>
      <c r="AA813" s="4">
        <f t="shared" si="226"/>
        <v>232</v>
      </c>
      <c r="AB813" s="4">
        <f t="shared" ref="AB813:AB844" si="236" xml:space="preserve"> 2244.740206  + 0.1097478*Q813</f>
        <v>2313.6618244000001</v>
      </c>
      <c r="AC813" s="4">
        <f t="shared" ref="AC813:AC844" si="237">AF813</f>
        <v>232</v>
      </c>
      <c r="AD813" s="4">
        <f t="shared" si="233"/>
        <v>1068.5401873333333</v>
      </c>
      <c r="AE813" s="4">
        <v>232</v>
      </c>
      <c r="AF813" s="4">
        <v>232</v>
      </c>
      <c r="AG813" s="4">
        <f t="shared" si="234"/>
        <v>232</v>
      </c>
      <c r="AI813" t="e">
        <f t="shared" si="223"/>
        <v>#N/A</v>
      </c>
      <c r="AJ813">
        <v>1794.58</v>
      </c>
      <c r="AK813" s="2">
        <v>1794.58</v>
      </c>
      <c r="AL813" s="2">
        <f t="shared" si="235"/>
        <v>1794.58</v>
      </c>
      <c r="AM813" s="4"/>
      <c r="AN813" t="e">
        <f>VLOOKUP([1]!Tabelle13[[#This Row],[Vlookup this ID for freight costs]],$AL$2:$AL$6811,2,FALSE)</f>
        <v>#REF!</v>
      </c>
      <c r="AP813">
        <v>2.64</v>
      </c>
      <c r="AQ813">
        <v>2.64</v>
      </c>
      <c r="AR813" s="4">
        <v>14</v>
      </c>
      <c r="AS813" s="4">
        <v>12</v>
      </c>
      <c r="AT813" s="4">
        <v>2010</v>
      </c>
      <c r="AU813" s="4">
        <v>15</v>
      </c>
      <c r="AV813" s="4">
        <v>12</v>
      </c>
      <c r="AW813" s="4">
        <v>2010</v>
      </c>
      <c r="AX813" t="str">
        <f t="shared" si="224"/>
        <v>Delay</v>
      </c>
      <c r="AY813">
        <f t="shared" si="225"/>
        <v>1</v>
      </c>
    </row>
    <row r="814" spans="1:51" x14ac:dyDescent="0.2">
      <c r="A814" s="3">
        <v>85239</v>
      </c>
      <c r="B814" s="1" t="s">
        <v>151</v>
      </c>
      <c r="C814" s="1" t="s">
        <v>65</v>
      </c>
      <c r="D814" s="1" t="s">
        <v>130</v>
      </c>
      <c r="E814" s="1" t="s">
        <v>152</v>
      </c>
      <c r="F814" s="1" t="s">
        <v>152</v>
      </c>
      <c r="G814" s="13" t="s">
        <v>960</v>
      </c>
      <c r="H814" s="12">
        <v>41080</v>
      </c>
      <c r="I814" s="12" t="s">
        <v>961</v>
      </c>
      <c r="J814" s="12">
        <v>40955</v>
      </c>
      <c r="K814" s="4">
        <v>3748</v>
      </c>
      <c r="L814" s="1" t="s">
        <v>146</v>
      </c>
      <c r="M814" s="1" t="s">
        <v>132</v>
      </c>
      <c r="N814" s="1" t="s">
        <v>218</v>
      </c>
      <c r="O814" s="1" t="s">
        <v>93</v>
      </c>
      <c r="P814">
        <v>90</v>
      </c>
      <c r="Q814">
        <v>1530</v>
      </c>
      <c r="R814">
        <v>13571.1</v>
      </c>
      <c r="S814">
        <v>8.8699999999999992</v>
      </c>
      <c r="T814">
        <v>0.1</v>
      </c>
      <c r="U814">
        <f t="shared" si="221"/>
        <v>13571.099999999999</v>
      </c>
      <c r="V814">
        <f t="shared" si="222"/>
        <v>137700</v>
      </c>
      <c r="W814" s="1" t="s">
        <v>155</v>
      </c>
      <c r="X814" s="1" t="s">
        <v>1236</v>
      </c>
      <c r="Y814" s="1" t="s">
        <v>156</v>
      </c>
      <c r="Z814" s="3">
        <v>7726</v>
      </c>
      <c r="AA814" s="4">
        <f t="shared" si="226"/>
        <v>233</v>
      </c>
      <c r="AB814" s="4">
        <f t="shared" si="236"/>
        <v>2412.65434</v>
      </c>
      <c r="AC814" s="4">
        <f t="shared" si="237"/>
        <v>233</v>
      </c>
      <c r="AD814" s="4">
        <f t="shared" si="233"/>
        <v>8679.5</v>
      </c>
      <c r="AE814" s="4">
        <v>233</v>
      </c>
      <c r="AF814" s="4">
        <v>233</v>
      </c>
      <c r="AG814" s="4">
        <f t="shared" si="234"/>
        <v>233</v>
      </c>
      <c r="AI814" t="e">
        <f t="shared" si="223"/>
        <v>#N/A</v>
      </c>
      <c r="AJ814">
        <v>25231.96</v>
      </c>
      <c r="AK814" s="2">
        <v>25231.96</v>
      </c>
      <c r="AL814" s="2">
        <f t="shared" si="235"/>
        <v>25231.96</v>
      </c>
      <c r="AM814" s="4"/>
      <c r="AN814" t="e">
        <f>VLOOKUP([1]!Tabelle13[[#This Row],[Vlookup this ID for freight costs]],$AL$2:$AL$6811,2,FALSE)</f>
        <v>#REF!</v>
      </c>
      <c r="AP814">
        <v>19.03</v>
      </c>
      <c r="AQ814">
        <v>19.03</v>
      </c>
      <c r="AR814" s="4">
        <v>20</v>
      </c>
      <c r="AS814" s="4">
        <v>6</v>
      </c>
      <c r="AT814" s="4">
        <v>2012</v>
      </c>
      <c r="AU814" s="4">
        <v>16</v>
      </c>
      <c r="AV814" s="4">
        <v>2</v>
      </c>
      <c r="AW814" s="4">
        <v>2012</v>
      </c>
      <c r="AX814" t="str">
        <f t="shared" si="224"/>
        <v>No Delay</v>
      </c>
      <c r="AY814">
        <f t="shared" si="225"/>
        <v>0</v>
      </c>
    </row>
    <row r="815" spans="1:51" x14ac:dyDescent="0.2">
      <c r="A815" s="3">
        <v>86525</v>
      </c>
      <c r="B815" s="1" t="s">
        <v>175</v>
      </c>
      <c r="C815" s="1" t="s">
        <v>165</v>
      </c>
      <c r="D815" s="1" t="s">
        <v>130</v>
      </c>
      <c r="E815" s="1" t="s">
        <v>53</v>
      </c>
      <c r="F815" s="1" t="s">
        <v>53</v>
      </c>
      <c r="G815" s="13" t="s">
        <v>1046</v>
      </c>
      <c r="H815" s="12">
        <v>41221</v>
      </c>
      <c r="I815" s="12" t="s">
        <v>1047</v>
      </c>
      <c r="J815" s="12">
        <v>41211</v>
      </c>
      <c r="K815" s="4">
        <v>4247</v>
      </c>
      <c r="L815" s="1" t="s">
        <v>146</v>
      </c>
      <c r="M815" s="1" t="s">
        <v>132</v>
      </c>
      <c r="N815" s="1" t="s">
        <v>167</v>
      </c>
      <c r="O815" s="1" t="s">
        <v>93</v>
      </c>
      <c r="P815">
        <v>30</v>
      </c>
      <c r="Q815">
        <v>2700</v>
      </c>
      <c r="R815">
        <v>10287</v>
      </c>
      <c r="S815">
        <v>3.81</v>
      </c>
      <c r="T815">
        <v>0.13</v>
      </c>
      <c r="U815">
        <f t="shared" si="221"/>
        <v>10287</v>
      </c>
      <c r="V815">
        <f t="shared" si="222"/>
        <v>81000</v>
      </c>
      <c r="W815" s="1" t="s">
        <v>155</v>
      </c>
      <c r="X815" s="1" t="s">
        <v>1236</v>
      </c>
      <c r="Y815" s="1" t="s">
        <v>156</v>
      </c>
      <c r="Z815" s="3">
        <v>5457</v>
      </c>
      <c r="AA815" s="4">
        <f t="shared" si="226"/>
        <v>234</v>
      </c>
      <c r="AB815" s="4">
        <f t="shared" si="236"/>
        <v>2541.0592660000002</v>
      </c>
      <c r="AC815" s="4">
        <f t="shared" si="237"/>
        <v>234</v>
      </c>
      <c r="AD815" s="4">
        <f t="shared" si="233"/>
        <v>1141.4412122857143</v>
      </c>
      <c r="AE815" s="4">
        <v>234</v>
      </c>
      <c r="AF815" s="4">
        <v>234</v>
      </c>
      <c r="AG815" s="4">
        <f t="shared" si="234"/>
        <v>234</v>
      </c>
      <c r="AI815" t="e">
        <f t="shared" si="223"/>
        <v>#N/A</v>
      </c>
      <c r="AJ815">
        <v>2154.1</v>
      </c>
      <c r="AK815" s="2">
        <v>2154.1</v>
      </c>
      <c r="AL815" s="2">
        <f t="shared" si="235"/>
        <v>2154.1</v>
      </c>
      <c r="AM815" s="4"/>
      <c r="AN815" t="e">
        <f>VLOOKUP([1]!Tabelle13[[#This Row],[Vlookup this ID for freight costs]],$AL$2:$AL$6811,2,FALSE)</f>
        <v>#REF!</v>
      </c>
      <c r="AP815">
        <v>14.42</v>
      </c>
      <c r="AQ815">
        <v>14.42</v>
      </c>
      <c r="AR815" s="4">
        <v>8</v>
      </c>
      <c r="AS815" s="4">
        <v>11</v>
      </c>
      <c r="AT815" s="4">
        <v>2012</v>
      </c>
      <c r="AU815" s="4">
        <v>29</v>
      </c>
      <c r="AV815" s="4">
        <v>10</v>
      </c>
      <c r="AW815" s="4">
        <v>2012</v>
      </c>
      <c r="AX815" t="str">
        <f t="shared" si="224"/>
        <v>No Delay</v>
      </c>
      <c r="AY815">
        <f t="shared" si="225"/>
        <v>0</v>
      </c>
    </row>
    <row r="816" spans="1:51" x14ac:dyDescent="0.2">
      <c r="A816" s="3">
        <v>10765</v>
      </c>
      <c r="B816" s="1" t="s">
        <v>350</v>
      </c>
      <c r="C816" s="1" t="s">
        <v>65</v>
      </c>
      <c r="D816" s="1" t="s">
        <v>130</v>
      </c>
      <c r="E816" s="1" t="s">
        <v>152</v>
      </c>
      <c r="F816" s="1" t="s">
        <v>152</v>
      </c>
      <c r="G816" s="13" t="s">
        <v>1048</v>
      </c>
      <c r="H816" s="12">
        <v>39941</v>
      </c>
      <c r="I816" s="12" t="s">
        <v>1048</v>
      </c>
      <c r="J816" s="12">
        <v>39941</v>
      </c>
      <c r="K816" s="4">
        <v>1528</v>
      </c>
      <c r="L816" s="1" t="s">
        <v>146</v>
      </c>
      <c r="M816" s="1" t="s">
        <v>132</v>
      </c>
      <c r="N816" s="1" t="s">
        <v>147</v>
      </c>
      <c r="O816" s="1" t="s">
        <v>148</v>
      </c>
      <c r="P816">
        <v>30</v>
      </c>
      <c r="Q816">
        <v>2561</v>
      </c>
      <c r="R816">
        <v>67226.25</v>
      </c>
      <c r="S816">
        <v>26.25</v>
      </c>
      <c r="T816">
        <v>0.88</v>
      </c>
      <c r="U816">
        <f t="shared" si="221"/>
        <v>67226.25</v>
      </c>
      <c r="V816">
        <f t="shared" si="222"/>
        <v>76830</v>
      </c>
      <c r="W816" s="1" t="s">
        <v>149</v>
      </c>
      <c r="X816" s="1" t="s">
        <v>150</v>
      </c>
      <c r="Y816" s="1" t="s">
        <v>150</v>
      </c>
      <c r="Z816" s="3">
        <v>4785</v>
      </c>
      <c r="AA816" s="4">
        <f t="shared" si="226"/>
        <v>235</v>
      </c>
      <c r="AB816" s="4">
        <f t="shared" si="236"/>
        <v>2525.8043217999998</v>
      </c>
      <c r="AC816" s="4">
        <f t="shared" si="237"/>
        <v>235</v>
      </c>
      <c r="AD816" s="4">
        <f t="shared" si="233"/>
        <v>775.18475650000005</v>
      </c>
      <c r="AE816" s="4">
        <v>235</v>
      </c>
      <c r="AF816" s="4">
        <v>235</v>
      </c>
      <c r="AG816" s="4">
        <f t="shared" si="234"/>
        <v>235</v>
      </c>
      <c r="AH816" s="4">
        <v>83637</v>
      </c>
      <c r="AI816">
        <f t="shared" si="223"/>
        <v>4145</v>
      </c>
      <c r="AJ816">
        <v>15128.37</v>
      </c>
      <c r="AK816" s="2">
        <v>15128.37</v>
      </c>
      <c r="AL816" s="2">
        <f t="shared" si="235"/>
        <v>15128.37</v>
      </c>
      <c r="AM816" s="4"/>
      <c r="AN816" t="e">
        <f>VLOOKUP([1]!Tabelle13[[#This Row],[Vlookup this ID for freight costs]],$AL$2:$AL$6811,2,FALSE)</f>
        <v>#REF!</v>
      </c>
      <c r="AP816">
        <v>131.76</v>
      </c>
      <c r="AQ816">
        <v>131.76</v>
      </c>
      <c r="AR816" s="4">
        <v>8</v>
      </c>
      <c r="AS816" s="4">
        <v>5</v>
      </c>
      <c r="AT816" s="4">
        <v>2009</v>
      </c>
      <c r="AU816" s="4">
        <v>8</v>
      </c>
      <c r="AV816" s="4">
        <v>5</v>
      </c>
      <c r="AW816" s="4">
        <v>2009</v>
      </c>
      <c r="AX816" t="str">
        <f t="shared" si="224"/>
        <v>No Delay</v>
      </c>
      <c r="AY816">
        <f t="shared" si="225"/>
        <v>0</v>
      </c>
    </row>
    <row r="817" spans="1:51" x14ac:dyDescent="0.2">
      <c r="A817" s="3">
        <v>11387</v>
      </c>
      <c r="B817" s="1" t="s">
        <v>88</v>
      </c>
      <c r="C817" s="1" t="s">
        <v>89</v>
      </c>
      <c r="D817" s="1" t="s">
        <v>130</v>
      </c>
      <c r="E817" s="1"/>
      <c r="F817" s="1" t="s">
        <v>107</v>
      </c>
      <c r="G817" s="13" t="s">
        <v>1049</v>
      </c>
      <c r="H817" s="12">
        <v>39261</v>
      </c>
      <c r="I817" s="12" t="s">
        <v>1049</v>
      </c>
      <c r="J817" s="12">
        <v>39261</v>
      </c>
      <c r="K817" s="4">
        <v>223</v>
      </c>
      <c r="L817" s="1" t="s">
        <v>146</v>
      </c>
      <c r="M817" s="1" t="s">
        <v>132</v>
      </c>
      <c r="N817" s="1" t="s">
        <v>333</v>
      </c>
      <c r="O817" s="1" t="s">
        <v>93</v>
      </c>
      <c r="P817">
        <v>60</v>
      </c>
      <c r="Q817">
        <v>401</v>
      </c>
      <c r="R817">
        <v>862.15</v>
      </c>
      <c r="S817">
        <v>2.15</v>
      </c>
      <c r="T817">
        <v>0.04</v>
      </c>
      <c r="U817">
        <f t="shared" si="221"/>
        <v>862.15</v>
      </c>
      <c r="V817">
        <f t="shared" si="222"/>
        <v>24060</v>
      </c>
      <c r="W817" s="1" t="s">
        <v>155</v>
      </c>
      <c r="X817" s="1" t="s">
        <v>1236</v>
      </c>
      <c r="Y817" s="1" t="s">
        <v>156</v>
      </c>
      <c r="Z817" s="3">
        <v>9211</v>
      </c>
      <c r="AA817" s="4">
        <f t="shared" si="226"/>
        <v>235</v>
      </c>
      <c r="AB817" s="4">
        <f t="shared" si="236"/>
        <v>2288.7490738000001</v>
      </c>
      <c r="AC817" s="4">
        <f t="shared" si="237"/>
        <v>235</v>
      </c>
      <c r="AD817" s="4">
        <f t="shared" si="233"/>
        <v>1110.5515528000001</v>
      </c>
      <c r="AE817" s="4">
        <v>235</v>
      </c>
      <c r="AF817" s="4">
        <v>235</v>
      </c>
      <c r="AG817" s="4">
        <f t="shared" si="234"/>
        <v>235</v>
      </c>
      <c r="AH817" s="4">
        <v>83340</v>
      </c>
      <c r="AI817">
        <f t="shared" si="223"/>
        <v>41904</v>
      </c>
      <c r="AJ817">
        <v>1619</v>
      </c>
      <c r="AK817" s="2">
        <v>1619</v>
      </c>
      <c r="AL817" s="2">
        <f t="shared" si="235"/>
        <v>1619</v>
      </c>
      <c r="AM817" s="4"/>
      <c r="AN817" t="e">
        <f>VLOOKUP([1]!Tabelle13[[#This Row],[Vlookup this ID for freight costs]],$AL$2:$AL$6811,2,FALSE)</f>
        <v>#REF!</v>
      </c>
      <c r="AP817">
        <v>1.38</v>
      </c>
      <c r="AQ817">
        <v>1.38</v>
      </c>
      <c r="AR817" s="4">
        <v>28</v>
      </c>
      <c r="AS817" s="4">
        <v>6</v>
      </c>
      <c r="AT817" s="4">
        <v>2007</v>
      </c>
      <c r="AU817" s="4">
        <v>28</v>
      </c>
      <c r="AV817" s="4">
        <v>6</v>
      </c>
      <c r="AW817" s="4">
        <v>2007</v>
      </c>
      <c r="AX817" t="str">
        <f t="shared" si="224"/>
        <v>No Delay</v>
      </c>
      <c r="AY817">
        <f t="shared" si="225"/>
        <v>0</v>
      </c>
    </row>
    <row r="818" spans="1:51" x14ac:dyDescent="0.2">
      <c r="A818" s="3">
        <v>11967</v>
      </c>
      <c r="B818" s="1" t="s">
        <v>350</v>
      </c>
      <c r="C818" s="1" t="s">
        <v>65</v>
      </c>
      <c r="D818" s="1" t="s">
        <v>130</v>
      </c>
      <c r="E818" s="1" t="s">
        <v>53</v>
      </c>
      <c r="F818" s="1" t="s">
        <v>53</v>
      </c>
      <c r="G818" s="13" t="s">
        <v>430</v>
      </c>
      <c r="H818" s="12">
        <v>39933</v>
      </c>
      <c r="I818" s="12" t="s">
        <v>430</v>
      </c>
      <c r="J818" s="12">
        <v>39933</v>
      </c>
      <c r="K818" s="4">
        <v>1517</v>
      </c>
      <c r="L818" s="1" t="s">
        <v>146</v>
      </c>
      <c r="M818" s="1" t="s">
        <v>132</v>
      </c>
      <c r="N818" s="1" t="s">
        <v>147</v>
      </c>
      <c r="O818" s="1" t="s">
        <v>148</v>
      </c>
      <c r="P818">
        <v>30</v>
      </c>
      <c r="Q818">
        <v>2067</v>
      </c>
      <c r="R818">
        <v>54258.75</v>
      </c>
      <c r="S818">
        <v>26.25</v>
      </c>
      <c r="T818">
        <v>0.88</v>
      </c>
      <c r="U818">
        <f t="shared" si="221"/>
        <v>54258.75</v>
      </c>
      <c r="V818">
        <f t="shared" si="222"/>
        <v>62010</v>
      </c>
      <c r="W818" s="1" t="s">
        <v>149</v>
      </c>
      <c r="X818" s="1" t="s">
        <v>150</v>
      </c>
      <c r="Y818" s="1" t="s">
        <v>150</v>
      </c>
      <c r="Z818" s="3">
        <v>4785</v>
      </c>
      <c r="AA818" s="4">
        <f t="shared" si="226"/>
        <v>235</v>
      </c>
      <c r="AB818" s="4">
        <f t="shared" si="236"/>
        <v>2471.5889085999997</v>
      </c>
      <c r="AC818" s="4">
        <f t="shared" si="237"/>
        <v>235</v>
      </c>
      <c r="AD818" s="4">
        <f t="shared" si="233"/>
        <v>1107.8677284999999</v>
      </c>
      <c r="AE818" s="4">
        <v>235</v>
      </c>
      <c r="AF818" s="4">
        <v>235</v>
      </c>
      <c r="AG818" s="4">
        <f t="shared" si="234"/>
        <v>235</v>
      </c>
      <c r="AH818" s="4">
        <v>86584</v>
      </c>
      <c r="AI818" t="str">
        <f t="shared" si="223"/>
        <v>Weight Captured Separately</v>
      </c>
      <c r="AJ818">
        <v>2922.53</v>
      </c>
      <c r="AK818" s="2">
        <v>2922.53</v>
      </c>
      <c r="AL818" s="2">
        <f t="shared" si="235"/>
        <v>2922.53</v>
      </c>
      <c r="AM818" s="4"/>
      <c r="AN818" t="e">
        <f>VLOOKUP([1]!Tabelle13[[#This Row],[Vlookup this ID for freight costs]],$AL$2:$AL$6811,2,FALSE)</f>
        <v>#REF!</v>
      </c>
      <c r="AP818">
        <v>106.35</v>
      </c>
      <c r="AQ818">
        <v>106.35</v>
      </c>
      <c r="AR818" s="4">
        <v>30</v>
      </c>
      <c r="AS818" s="4">
        <v>4</v>
      </c>
      <c r="AT818" s="4">
        <v>2009</v>
      </c>
      <c r="AU818" s="4">
        <v>30</v>
      </c>
      <c r="AV818" s="4">
        <v>4</v>
      </c>
      <c r="AW818" s="4">
        <v>2009</v>
      </c>
      <c r="AX818" t="str">
        <f t="shared" si="224"/>
        <v>No Delay</v>
      </c>
      <c r="AY818">
        <f t="shared" si="225"/>
        <v>0</v>
      </c>
    </row>
    <row r="819" spans="1:51" x14ac:dyDescent="0.2">
      <c r="A819" s="3">
        <v>12352</v>
      </c>
      <c r="B819" s="1" t="s">
        <v>88</v>
      </c>
      <c r="C819" s="1" t="s">
        <v>89</v>
      </c>
      <c r="D819" s="1" t="s">
        <v>130</v>
      </c>
      <c r="E819" s="1"/>
      <c r="F819" s="1" t="s">
        <v>107</v>
      </c>
      <c r="G819" s="13" t="s">
        <v>1049</v>
      </c>
      <c r="H819" s="12">
        <v>39261</v>
      </c>
      <c r="I819" s="12" t="s">
        <v>1049</v>
      </c>
      <c r="J819" s="12">
        <v>39261</v>
      </c>
      <c r="K819" s="4">
        <v>224</v>
      </c>
      <c r="L819" s="1" t="s">
        <v>146</v>
      </c>
      <c r="M819" s="1" t="s">
        <v>132</v>
      </c>
      <c r="N819" s="1" t="s">
        <v>163</v>
      </c>
      <c r="O819" s="1" t="s">
        <v>93</v>
      </c>
      <c r="P819">
        <v>60</v>
      </c>
      <c r="Q819">
        <v>2100</v>
      </c>
      <c r="R819">
        <v>75180</v>
      </c>
      <c r="S819">
        <v>35.799999999999997</v>
      </c>
      <c r="T819">
        <v>0.6</v>
      </c>
      <c r="U819">
        <f t="shared" si="221"/>
        <v>75180</v>
      </c>
      <c r="V819">
        <f t="shared" si="222"/>
        <v>126000</v>
      </c>
      <c r="W819" s="1" t="s">
        <v>155</v>
      </c>
      <c r="X819" s="1" t="s">
        <v>1236</v>
      </c>
      <c r="Y819" s="1" t="s">
        <v>156</v>
      </c>
      <c r="Z819" s="3">
        <v>9211</v>
      </c>
      <c r="AA819" s="4">
        <f t="shared" si="226"/>
        <v>235</v>
      </c>
      <c r="AB819" s="4">
        <f t="shared" si="236"/>
        <v>2475.2105860000001</v>
      </c>
      <c r="AC819" s="4">
        <f t="shared" si="237"/>
        <v>235</v>
      </c>
      <c r="AD819" s="4">
        <f t="shared" si="233"/>
        <v>12837.875</v>
      </c>
      <c r="AE819" s="3" t="s">
        <v>1050</v>
      </c>
      <c r="AF819" s="3">
        <v>235</v>
      </c>
      <c r="AG819" s="4">
        <f>AI819</f>
        <v>235</v>
      </c>
      <c r="AH819" s="4">
        <v>11387</v>
      </c>
      <c r="AI819">
        <f t="shared" si="223"/>
        <v>235</v>
      </c>
      <c r="AJ819" t="s">
        <v>1050</v>
      </c>
      <c r="AK819" s="2">
        <v>1619</v>
      </c>
      <c r="AL819" s="2">
        <f>AN819</f>
        <v>1619</v>
      </c>
      <c r="AM819" s="4">
        <v>11387</v>
      </c>
      <c r="AN819">
        <f>INDEX($AJ$2:$AJ$6811,MATCH(AM819,$A$2:$A$6811,0))</f>
        <v>1619</v>
      </c>
      <c r="AP819">
        <v>120.29</v>
      </c>
      <c r="AQ819">
        <v>120.29</v>
      </c>
      <c r="AR819" s="4">
        <v>28</v>
      </c>
      <c r="AS819" s="4">
        <v>6</v>
      </c>
      <c r="AT819" s="4">
        <v>2007</v>
      </c>
      <c r="AU819" s="4">
        <v>28</v>
      </c>
      <c r="AV819" s="4">
        <v>6</v>
      </c>
      <c r="AW819" s="4">
        <v>2007</v>
      </c>
      <c r="AX819" t="str">
        <f t="shared" si="224"/>
        <v>No Delay</v>
      </c>
      <c r="AY819">
        <f t="shared" si="225"/>
        <v>0</v>
      </c>
    </row>
    <row r="820" spans="1:51" x14ac:dyDescent="0.2">
      <c r="A820" s="3">
        <v>86112</v>
      </c>
      <c r="B820" s="1" t="s">
        <v>215</v>
      </c>
      <c r="C820" s="1" t="s">
        <v>89</v>
      </c>
      <c r="D820" s="1" t="s">
        <v>130</v>
      </c>
      <c r="E820" s="1" t="s">
        <v>101</v>
      </c>
      <c r="F820" s="1" t="s">
        <v>101</v>
      </c>
      <c r="G820" s="13" t="s">
        <v>198</v>
      </c>
      <c r="H820" s="12">
        <v>41820</v>
      </c>
      <c r="I820" s="12" t="s">
        <v>279</v>
      </c>
      <c r="J820" s="12">
        <v>41858</v>
      </c>
      <c r="K820" s="4">
        <v>5742</v>
      </c>
      <c r="L820" s="1" t="s">
        <v>146</v>
      </c>
      <c r="M820" s="1" t="s">
        <v>132</v>
      </c>
      <c r="N820" s="1" t="s">
        <v>280</v>
      </c>
      <c r="O820" s="1" t="s">
        <v>93</v>
      </c>
      <c r="P820">
        <v>30</v>
      </c>
      <c r="Q820">
        <v>2600</v>
      </c>
      <c r="R820">
        <v>35152</v>
      </c>
      <c r="S820">
        <v>13.52</v>
      </c>
      <c r="T820">
        <v>0.45</v>
      </c>
      <c r="U820">
        <f t="shared" si="221"/>
        <v>35152</v>
      </c>
      <c r="V820">
        <f t="shared" si="222"/>
        <v>78000</v>
      </c>
      <c r="W820" s="1" t="s">
        <v>281</v>
      </c>
      <c r="X820" s="1" t="s">
        <v>1236</v>
      </c>
      <c r="Y820" s="1" t="s">
        <v>161</v>
      </c>
      <c r="Z820" s="3">
        <v>12573</v>
      </c>
      <c r="AA820" s="4">
        <f t="shared" si="226"/>
        <v>235</v>
      </c>
      <c r="AB820" s="4">
        <f t="shared" si="236"/>
        <v>2530.0844859999997</v>
      </c>
      <c r="AC820" s="4">
        <f t="shared" si="237"/>
        <v>235</v>
      </c>
      <c r="AD820" s="4">
        <f t="shared" si="233"/>
        <v>2500.5540324444446</v>
      </c>
      <c r="AE820" s="4">
        <v>235</v>
      </c>
      <c r="AF820" s="4">
        <v>235</v>
      </c>
      <c r="AG820" s="4">
        <f>AE820</f>
        <v>235</v>
      </c>
      <c r="AI820" t="e">
        <f t="shared" si="223"/>
        <v>#N/A</v>
      </c>
      <c r="AJ820">
        <v>814.06</v>
      </c>
      <c r="AK820" s="2">
        <v>814.06</v>
      </c>
      <c r="AL820" s="2">
        <f>AJ820</f>
        <v>814.06</v>
      </c>
      <c r="AM820" s="4"/>
      <c r="AN820" t="e">
        <f>VLOOKUP([1]!Tabelle13[[#This Row],[Vlookup this ID for freight costs]],$AL$2:$AL$6811,2,FALSE)</f>
        <v>#REF!</v>
      </c>
      <c r="AP820">
        <v>36.14</v>
      </c>
      <c r="AQ820">
        <v>36.14</v>
      </c>
      <c r="AR820" s="4">
        <v>30</v>
      </c>
      <c r="AS820" s="4">
        <v>6</v>
      </c>
      <c r="AT820" s="4">
        <v>2014</v>
      </c>
      <c r="AU820" s="4">
        <v>7</v>
      </c>
      <c r="AV820" s="4">
        <v>8</v>
      </c>
      <c r="AW820" s="4">
        <v>2014</v>
      </c>
      <c r="AX820" t="str">
        <f t="shared" si="224"/>
        <v>Delay</v>
      </c>
      <c r="AY820">
        <f t="shared" si="225"/>
        <v>38</v>
      </c>
    </row>
    <row r="821" spans="1:51" x14ac:dyDescent="0.2">
      <c r="A821" s="3">
        <v>10915</v>
      </c>
      <c r="B821" s="1" t="s">
        <v>119</v>
      </c>
      <c r="C821" s="1" t="s">
        <v>114</v>
      </c>
      <c r="D821" s="1" t="s">
        <v>130</v>
      </c>
      <c r="E821" s="1"/>
      <c r="F821" s="1" t="s">
        <v>107</v>
      </c>
      <c r="G821" s="13" t="s">
        <v>1025</v>
      </c>
      <c r="H821" s="12">
        <v>39416</v>
      </c>
      <c r="I821" s="12" t="s">
        <v>1025</v>
      </c>
      <c r="J821" s="12">
        <v>39416</v>
      </c>
      <c r="K821" s="4">
        <v>515</v>
      </c>
      <c r="L821" s="1" t="s">
        <v>146</v>
      </c>
      <c r="M821" s="1" t="s">
        <v>132</v>
      </c>
      <c r="N821" s="1" t="s">
        <v>218</v>
      </c>
      <c r="O821" s="1" t="s">
        <v>93</v>
      </c>
      <c r="P821">
        <v>90</v>
      </c>
      <c r="Q821">
        <v>2066</v>
      </c>
      <c r="R821">
        <v>33056</v>
      </c>
      <c r="S821">
        <v>16</v>
      </c>
      <c r="T821">
        <v>0.18</v>
      </c>
      <c r="U821">
        <f t="shared" si="221"/>
        <v>33056</v>
      </c>
      <c r="V821">
        <f t="shared" si="222"/>
        <v>185940</v>
      </c>
      <c r="W821" s="1" t="s">
        <v>155</v>
      </c>
      <c r="X821" s="1" t="s">
        <v>1236</v>
      </c>
      <c r="Y821" s="1" t="s">
        <v>156</v>
      </c>
      <c r="Z821" s="3">
        <v>6648</v>
      </c>
      <c r="AA821" s="4">
        <f t="shared" si="226"/>
        <v>236</v>
      </c>
      <c r="AB821" s="4">
        <f t="shared" si="236"/>
        <v>2471.4791608</v>
      </c>
      <c r="AC821" s="4">
        <f t="shared" si="237"/>
        <v>236</v>
      </c>
      <c r="AD821" s="4">
        <f t="shared" si="233"/>
        <v>701</v>
      </c>
      <c r="AE821" s="4">
        <v>236</v>
      </c>
      <c r="AF821" s="4">
        <v>236</v>
      </c>
      <c r="AG821" s="4">
        <f>AE821</f>
        <v>236</v>
      </c>
      <c r="AH821" s="4">
        <v>82356</v>
      </c>
      <c r="AI821">
        <f t="shared" si="223"/>
        <v>7889</v>
      </c>
      <c r="AJ821">
        <v>1448.2</v>
      </c>
      <c r="AK821" s="2">
        <v>1448.2</v>
      </c>
      <c r="AL821" s="2">
        <f>AJ821</f>
        <v>1448.2</v>
      </c>
      <c r="AM821" s="4"/>
      <c r="AN821" t="e">
        <f>VLOOKUP([1]!Tabelle13[[#This Row],[Vlookup this ID for freight costs]],$AL$2:$AL$6811,2,FALSE)</f>
        <v>#REF!</v>
      </c>
      <c r="AP821">
        <v>52.89</v>
      </c>
      <c r="AQ821">
        <v>52.89</v>
      </c>
      <c r="AR821" s="4">
        <v>30</v>
      </c>
      <c r="AS821" s="4">
        <v>11</v>
      </c>
      <c r="AT821" s="4">
        <v>2007</v>
      </c>
      <c r="AU821" s="4">
        <v>30</v>
      </c>
      <c r="AV821" s="4">
        <v>11</v>
      </c>
      <c r="AW821" s="4">
        <v>2007</v>
      </c>
      <c r="AX821" t="str">
        <f t="shared" si="224"/>
        <v>No Delay</v>
      </c>
      <c r="AY821">
        <f t="shared" si="225"/>
        <v>0</v>
      </c>
    </row>
    <row r="822" spans="1:51" x14ac:dyDescent="0.2">
      <c r="A822" s="3">
        <v>11895</v>
      </c>
      <c r="B822" s="1" t="s">
        <v>586</v>
      </c>
      <c r="C822" s="1" t="s">
        <v>65</v>
      </c>
      <c r="D822" s="1" t="s">
        <v>130</v>
      </c>
      <c r="E822" s="1" t="s">
        <v>53</v>
      </c>
      <c r="F822" s="1" t="s">
        <v>53</v>
      </c>
      <c r="G822" s="13" t="s">
        <v>372</v>
      </c>
      <c r="H822" s="12">
        <v>39577</v>
      </c>
      <c r="I822" s="12" t="s">
        <v>372</v>
      </c>
      <c r="J822" s="12">
        <v>39577</v>
      </c>
      <c r="K822" s="4">
        <v>835</v>
      </c>
      <c r="L822" s="1" t="s">
        <v>146</v>
      </c>
      <c r="M822" s="1" t="s">
        <v>132</v>
      </c>
      <c r="N822" s="1" t="s">
        <v>167</v>
      </c>
      <c r="O822" s="1" t="s">
        <v>93</v>
      </c>
      <c r="P822">
        <v>30</v>
      </c>
      <c r="Q822">
        <v>1031</v>
      </c>
      <c r="R822">
        <v>12382.31</v>
      </c>
      <c r="S822">
        <v>12.01</v>
      </c>
      <c r="T822">
        <v>0.4</v>
      </c>
      <c r="U822">
        <f t="shared" si="221"/>
        <v>12382.31</v>
      </c>
      <c r="V822">
        <f t="shared" si="222"/>
        <v>30930</v>
      </c>
      <c r="W822" s="1" t="s">
        <v>155</v>
      </c>
      <c r="X822" s="1" t="s">
        <v>1236</v>
      </c>
      <c r="Y822" s="1" t="s">
        <v>156</v>
      </c>
      <c r="Z822" s="3">
        <v>7726</v>
      </c>
      <c r="AA822" s="4">
        <f t="shared" si="226"/>
        <v>236</v>
      </c>
      <c r="AB822" s="4">
        <f t="shared" si="236"/>
        <v>2357.8901878000001</v>
      </c>
      <c r="AC822" s="4">
        <f t="shared" si="237"/>
        <v>236</v>
      </c>
      <c r="AD822" s="4">
        <f t="shared" si="233"/>
        <v>178.33333333333334</v>
      </c>
      <c r="AE822" s="4">
        <v>236</v>
      </c>
      <c r="AF822" s="4">
        <v>236</v>
      </c>
      <c r="AG822" s="4">
        <f>AE822</f>
        <v>236</v>
      </c>
      <c r="AH822" s="4">
        <v>84182</v>
      </c>
      <c r="AI822">
        <f t="shared" si="223"/>
        <v>33909</v>
      </c>
      <c r="AJ822">
        <v>1651.16</v>
      </c>
      <c r="AK822" s="2">
        <v>1651.16</v>
      </c>
      <c r="AL822" s="2">
        <f>AJ822</f>
        <v>1651.16</v>
      </c>
      <c r="AM822" s="4"/>
      <c r="AN822" t="e">
        <f>VLOOKUP([1]!Tabelle13[[#This Row],[Vlookup this ID for freight costs]],$AL$2:$AL$6811,2,FALSE)</f>
        <v>#REF!</v>
      </c>
      <c r="AP822">
        <v>19.809999999999999</v>
      </c>
      <c r="AQ822">
        <v>19.809999999999999</v>
      </c>
      <c r="AR822" s="4">
        <v>9</v>
      </c>
      <c r="AS822" s="4">
        <v>5</v>
      </c>
      <c r="AT822" s="4">
        <v>2008</v>
      </c>
      <c r="AU822" s="4">
        <v>9</v>
      </c>
      <c r="AV822" s="4">
        <v>5</v>
      </c>
      <c r="AW822" s="4">
        <v>2008</v>
      </c>
      <c r="AX822" t="str">
        <f t="shared" si="224"/>
        <v>No Delay</v>
      </c>
      <c r="AY822">
        <f t="shared" si="225"/>
        <v>0</v>
      </c>
    </row>
    <row r="823" spans="1:51" x14ac:dyDescent="0.2">
      <c r="A823" s="3">
        <v>12203</v>
      </c>
      <c r="B823" s="1" t="s">
        <v>586</v>
      </c>
      <c r="C823" s="1" t="s">
        <v>65</v>
      </c>
      <c r="D823" s="1" t="s">
        <v>130</v>
      </c>
      <c r="E823" s="1" t="s">
        <v>53</v>
      </c>
      <c r="F823" s="1" t="s">
        <v>53</v>
      </c>
      <c r="G823" s="13" t="s">
        <v>372</v>
      </c>
      <c r="H823" s="12">
        <v>39577</v>
      </c>
      <c r="I823" s="12" t="s">
        <v>372</v>
      </c>
      <c r="J823" s="12">
        <v>39577</v>
      </c>
      <c r="K823" s="4">
        <v>837</v>
      </c>
      <c r="L823" s="1" t="s">
        <v>146</v>
      </c>
      <c r="M823" s="1" t="s">
        <v>132</v>
      </c>
      <c r="N823" s="1" t="s">
        <v>265</v>
      </c>
      <c r="O823" s="1" t="s">
        <v>93</v>
      </c>
      <c r="P823">
        <v>60</v>
      </c>
      <c r="Q823">
        <v>1666</v>
      </c>
      <c r="R823">
        <v>5664.4</v>
      </c>
      <c r="S823">
        <v>3.4</v>
      </c>
      <c r="T823">
        <v>0.06</v>
      </c>
      <c r="U823">
        <f t="shared" si="221"/>
        <v>5664.4</v>
      </c>
      <c r="V823">
        <f t="shared" si="222"/>
        <v>99960</v>
      </c>
      <c r="W823" s="1" t="s">
        <v>155</v>
      </c>
      <c r="X823" s="1" t="s">
        <v>1236</v>
      </c>
      <c r="Y823" s="1" t="s">
        <v>156</v>
      </c>
      <c r="Z823" s="3">
        <v>7726</v>
      </c>
      <c r="AA823" s="4">
        <f t="shared" si="226"/>
        <v>236</v>
      </c>
      <c r="AB823" s="4">
        <f t="shared" si="236"/>
        <v>2427.5800408</v>
      </c>
      <c r="AC823" s="4">
        <f t="shared" si="237"/>
        <v>236</v>
      </c>
      <c r="AD823" s="4">
        <f t="shared" si="233"/>
        <v>2449.5879782857146</v>
      </c>
      <c r="AE823" s="3" t="s">
        <v>1051</v>
      </c>
      <c r="AF823" s="3">
        <v>236</v>
      </c>
      <c r="AG823" s="4">
        <f>AI823</f>
        <v>236</v>
      </c>
      <c r="AH823" s="4">
        <v>11895</v>
      </c>
      <c r="AI823">
        <f t="shared" si="223"/>
        <v>236</v>
      </c>
      <c r="AJ823" t="s">
        <v>1051</v>
      </c>
      <c r="AK823" s="2">
        <v>1651.16</v>
      </c>
      <c r="AL823" s="2">
        <f>AN823</f>
        <v>1651.16</v>
      </c>
      <c r="AM823" s="4">
        <v>11895</v>
      </c>
      <c r="AN823">
        <f>INDEX($AJ$2:$AJ$6811,MATCH(AM823,$A$2:$A$6811,0))</f>
        <v>1651.16</v>
      </c>
      <c r="AP823">
        <v>9.06</v>
      </c>
      <c r="AQ823">
        <v>9.06</v>
      </c>
      <c r="AR823" s="4">
        <v>9</v>
      </c>
      <c r="AS823" s="4">
        <v>5</v>
      </c>
      <c r="AT823" s="4">
        <v>2008</v>
      </c>
      <c r="AU823" s="4">
        <v>9</v>
      </c>
      <c r="AV823" s="4">
        <v>5</v>
      </c>
      <c r="AW823" s="4">
        <v>2008</v>
      </c>
      <c r="AX823" t="str">
        <f t="shared" si="224"/>
        <v>No Delay</v>
      </c>
      <c r="AY823">
        <f t="shared" si="225"/>
        <v>0</v>
      </c>
    </row>
    <row r="824" spans="1:51" x14ac:dyDescent="0.2">
      <c r="A824" s="3">
        <v>84343</v>
      </c>
      <c r="B824" s="1" t="s">
        <v>368</v>
      </c>
      <c r="C824" s="1" t="s">
        <v>73</v>
      </c>
      <c r="D824" s="1" t="s">
        <v>130</v>
      </c>
      <c r="E824" s="1" t="s">
        <v>101</v>
      </c>
      <c r="F824" s="1" t="s">
        <v>101</v>
      </c>
      <c r="G824" s="13" t="s">
        <v>374</v>
      </c>
      <c r="H824" s="12">
        <v>41729</v>
      </c>
      <c r="I824" s="12" t="s">
        <v>1052</v>
      </c>
      <c r="J824" s="12">
        <v>41733</v>
      </c>
      <c r="K824" s="4">
        <v>5422</v>
      </c>
      <c r="L824" s="1" t="s">
        <v>146</v>
      </c>
      <c r="M824" s="1" t="s">
        <v>132</v>
      </c>
      <c r="N824" s="1" t="s">
        <v>371</v>
      </c>
      <c r="O824" s="1" t="s">
        <v>93</v>
      </c>
      <c r="P824">
        <v>240</v>
      </c>
      <c r="Q824">
        <v>595</v>
      </c>
      <c r="R824">
        <v>5063.45</v>
      </c>
      <c r="S824">
        <v>8.51</v>
      </c>
      <c r="T824">
        <v>0.04</v>
      </c>
      <c r="U824">
        <f t="shared" si="221"/>
        <v>5063.45</v>
      </c>
      <c r="V824">
        <f t="shared" si="222"/>
        <v>142800</v>
      </c>
      <c r="W824" s="1" t="s">
        <v>155</v>
      </c>
      <c r="X824" s="1" t="s">
        <v>1236</v>
      </c>
      <c r="Y824" s="1" t="s">
        <v>156</v>
      </c>
      <c r="Z824" s="3">
        <v>14969</v>
      </c>
      <c r="AA824" s="4">
        <f t="shared" si="226"/>
        <v>236</v>
      </c>
      <c r="AB824" s="4">
        <f t="shared" si="236"/>
        <v>2310.0401470000002</v>
      </c>
      <c r="AC824" s="4">
        <f t="shared" si="237"/>
        <v>236</v>
      </c>
      <c r="AD824" s="4">
        <f t="shared" si="233"/>
        <v>236</v>
      </c>
      <c r="AE824" s="4">
        <v>236</v>
      </c>
      <c r="AF824" s="4">
        <v>236</v>
      </c>
      <c r="AG824" s="4">
        <f>AE824</f>
        <v>236</v>
      </c>
      <c r="AI824" t="e">
        <f t="shared" si="223"/>
        <v>#N/A</v>
      </c>
      <c r="AJ824">
        <v>7300</v>
      </c>
      <c r="AK824" s="2">
        <v>7300</v>
      </c>
      <c r="AL824" s="2">
        <f>AJ824</f>
        <v>7300</v>
      </c>
      <c r="AM824" s="4"/>
      <c r="AN824" t="e">
        <f>VLOOKUP([1]!Tabelle13[[#This Row],[Vlookup this ID for freight costs]],$AL$2:$AL$6811,2,FALSE)</f>
        <v>#REF!</v>
      </c>
      <c r="AP824">
        <v>5.21</v>
      </c>
      <c r="AQ824">
        <v>5.21</v>
      </c>
      <c r="AR824" s="4">
        <v>31</v>
      </c>
      <c r="AS824" s="4">
        <v>3</v>
      </c>
      <c r="AT824" s="4">
        <v>2014</v>
      </c>
      <c r="AU824" s="4">
        <v>4</v>
      </c>
      <c r="AV824" s="4">
        <v>4</v>
      </c>
      <c r="AW824" s="4">
        <v>2014</v>
      </c>
      <c r="AX824" t="str">
        <f t="shared" si="224"/>
        <v>Delay</v>
      </c>
      <c r="AY824">
        <f t="shared" si="225"/>
        <v>4</v>
      </c>
    </row>
    <row r="825" spans="1:51" x14ac:dyDescent="0.2">
      <c r="A825" s="3">
        <v>11516</v>
      </c>
      <c r="B825" s="1" t="s">
        <v>164</v>
      </c>
      <c r="C825" s="1" t="s">
        <v>165</v>
      </c>
      <c r="D825" s="1" t="s">
        <v>130</v>
      </c>
      <c r="E825" s="1" t="s">
        <v>53</v>
      </c>
      <c r="F825" s="1" t="s">
        <v>53</v>
      </c>
      <c r="G825" s="13" t="s">
        <v>1053</v>
      </c>
      <c r="H825" s="12">
        <v>39462</v>
      </c>
      <c r="I825" s="12" t="s">
        <v>1053</v>
      </c>
      <c r="J825" s="12">
        <v>39462</v>
      </c>
      <c r="K825" s="4">
        <v>595</v>
      </c>
      <c r="L825" s="1" t="s">
        <v>146</v>
      </c>
      <c r="M825" s="1" t="s">
        <v>132</v>
      </c>
      <c r="N825" s="1" t="s">
        <v>275</v>
      </c>
      <c r="O825" s="1" t="s">
        <v>93</v>
      </c>
      <c r="P825">
        <v>60</v>
      </c>
      <c r="Q825">
        <v>2084</v>
      </c>
      <c r="R825">
        <v>19798</v>
      </c>
      <c r="S825">
        <v>9.5</v>
      </c>
      <c r="T825">
        <v>0.16</v>
      </c>
      <c r="U825">
        <f t="shared" si="221"/>
        <v>19798</v>
      </c>
      <c r="V825">
        <f t="shared" si="222"/>
        <v>125040</v>
      </c>
      <c r="W825" s="1" t="s">
        <v>155</v>
      </c>
      <c r="X825" s="1" t="s">
        <v>1236</v>
      </c>
      <c r="Y825" s="1" t="s">
        <v>156</v>
      </c>
      <c r="Z825" s="3">
        <v>5457</v>
      </c>
      <c r="AA825" s="4">
        <f t="shared" si="226"/>
        <v>237</v>
      </c>
      <c r="AB825" s="4">
        <f t="shared" si="236"/>
        <v>2473.4546212</v>
      </c>
      <c r="AC825" s="4">
        <f t="shared" si="237"/>
        <v>237</v>
      </c>
      <c r="AD825" s="4">
        <f t="shared" si="233"/>
        <v>330.75</v>
      </c>
      <c r="AE825" s="4">
        <v>237</v>
      </c>
      <c r="AF825" s="4">
        <v>237</v>
      </c>
      <c r="AG825" s="4">
        <f>AE825</f>
        <v>237</v>
      </c>
      <c r="AH825" s="4">
        <v>84141</v>
      </c>
      <c r="AI825">
        <f t="shared" si="223"/>
        <v>2721</v>
      </c>
      <c r="AJ825">
        <v>1154.5</v>
      </c>
      <c r="AK825" s="2">
        <v>1154.5</v>
      </c>
      <c r="AL825" s="2">
        <f>AJ825</f>
        <v>1154.5</v>
      </c>
      <c r="AM825" s="4"/>
      <c r="AN825" t="e">
        <f>VLOOKUP([1]!Tabelle13[[#This Row],[Vlookup this ID for freight costs]],$AL$2:$AL$6811,2,FALSE)</f>
        <v>#REF!</v>
      </c>
      <c r="AP825">
        <v>31.68</v>
      </c>
      <c r="AQ825">
        <v>31.68</v>
      </c>
      <c r="AR825" s="4">
        <v>15</v>
      </c>
      <c r="AS825" s="4">
        <v>1</v>
      </c>
      <c r="AT825" s="4">
        <v>2008</v>
      </c>
      <c r="AU825" s="4">
        <v>15</v>
      </c>
      <c r="AV825" s="4">
        <v>1</v>
      </c>
      <c r="AW825" s="4">
        <v>2008</v>
      </c>
      <c r="AX825" t="str">
        <f t="shared" si="224"/>
        <v>No Delay</v>
      </c>
      <c r="AY825">
        <f t="shared" si="225"/>
        <v>0</v>
      </c>
    </row>
    <row r="826" spans="1:51" x14ac:dyDescent="0.2">
      <c r="A826" s="3">
        <v>12148</v>
      </c>
      <c r="B826" s="1" t="s">
        <v>164</v>
      </c>
      <c r="C826" s="1" t="s">
        <v>165</v>
      </c>
      <c r="D826" s="1" t="s">
        <v>130</v>
      </c>
      <c r="E826" s="1" t="s">
        <v>53</v>
      </c>
      <c r="F826" s="1" t="s">
        <v>53</v>
      </c>
      <c r="G826" s="13" t="s">
        <v>1053</v>
      </c>
      <c r="H826" s="12">
        <v>39462</v>
      </c>
      <c r="I826" s="12" t="s">
        <v>1053</v>
      </c>
      <c r="J826" s="12">
        <v>39462</v>
      </c>
      <c r="K826" s="4">
        <v>599</v>
      </c>
      <c r="L826" s="1" t="s">
        <v>146</v>
      </c>
      <c r="M826" s="1" t="s">
        <v>132</v>
      </c>
      <c r="N826" s="1" t="s">
        <v>275</v>
      </c>
      <c r="O826" s="1" t="s">
        <v>93</v>
      </c>
      <c r="P826">
        <v>60</v>
      </c>
      <c r="Q826">
        <v>16</v>
      </c>
      <c r="R826">
        <v>152</v>
      </c>
      <c r="S826">
        <v>9.5</v>
      </c>
      <c r="T826">
        <v>0.16</v>
      </c>
      <c r="U826">
        <f t="shared" si="221"/>
        <v>152</v>
      </c>
      <c r="V826">
        <f t="shared" si="222"/>
        <v>960</v>
      </c>
      <c r="W826" s="1" t="s">
        <v>204</v>
      </c>
      <c r="X826" s="1" t="s">
        <v>1236</v>
      </c>
      <c r="Y826" s="1" t="s">
        <v>205</v>
      </c>
      <c r="Z826" s="3">
        <v>4988</v>
      </c>
      <c r="AA826" s="4">
        <f t="shared" si="226"/>
        <v>237</v>
      </c>
      <c r="AB826" s="4">
        <f t="shared" si="236"/>
        <v>2246.4961708000001</v>
      </c>
      <c r="AC826" s="4">
        <f t="shared" si="237"/>
        <v>237</v>
      </c>
      <c r="AD826" s="4">
        <f t="shared" si="233"/>
        <v>2155.9278202068972</v>
      </c>
      <c r="AE826" s="3" t="s">
        <v>1054</v>
      </c>
      <c r="AF826" s="3">
        <v>237</v>
      </c>
      <c r="AG826" s="4">
        <f>AI826</f>
        <v>237</v>
      </c>
      <c r="AH826" s="4">
        <v>11516</v>
      </c>
      <c r="AI826">
        <f t="shared" si="223"/>
        <v>237</v>
      </c>
      <c r="AJ826" t="s">
        <v>1054</v>
      </c>
      <c r="AK826" s="2">
        <v>1154.5</v>
      </c>
      <c r="AL826" s="2">
        <f>AN826</f>
        <v>1154.5</v>
      </c>
      <c r="AM826" s="4">
        <v>11516</v>
      </c>
      <c r="AN826">
        <f>INDEX($AJ$2:$AJ$6811,MATCH(AM826,$A$2:$A$6811,0))</f>
        <v>1154.5</v>
      </c>
      <c r="AP826">
        <v>0.24</v>
      </c>
      <c r="AQ826">
        <v>0.24</v>
      </c>
      <c r="AR826" s="4">
        <v>15</v>
      </c>
      <c r="AS826" s="4">
        <v>1</v>
      </c>
      <c r="AT826" s="4">
        <v>2008</v>
      </c>
      <c r="AU826" s="4">
        <v>15</v>
      </c>
      <c r="AV826" s="4">
        <v>1</v>
      </c>
      <c r="AW826" s="4">
        <v>2008</v>
      </c>
      <c r="AX826" t="str">
        <f t="shared" si="224"/>
        <v>No Delay</v>
      </c>
      <c r="AY826">
        <f t="shared" si="225"/>
        <v>0</v>
      </c>
    </row>
    <row r="827" spans="1:51" x14ac:dyDescent="0.2">
      <c r="A827" s="3">
        <v>41905</v>
      </c>
      <c r="B827" s="1" t="s">
        <v>175</v>
      </c>
      <c r="C827" s="1" t="s">
        <v>165</v>
      </c>
      <c r="D827" s="1" t="s">
        <v>52</v>
      </c>
      <c r="E827" s="1" t="s">
        <v>53</v>
      </c>
      <c r="F827" s="1" t="s">
        <v>53</v>
      </c>
      <c r="G827" s="13" t="s">
        <v>914</v>
      </c>
      <c r="H827" s="12">
        <v>42102</v>
      </c>
      <c r="I827" s="12" t="s">
        <v>914</v>
      </c>
      <c r="J827" s="12">
        <v>42102</v>
      </c>
      <c r="K827" s="4">
        <v>6429</v>
      </c>
      <c r="L827" s="1" t="s">
        <v>146</v>
      </c>
      <c r="M827" s="1" t="s">
        <v>170</v>
      </c>
      <c r="N827" s="1" t="s">
        <v>915</v>
      </c>
      <c r="O827" s="1" t="s">
        <v>93</v>
      </c>
      <c r="P827">
        <v>60</v>
      </c>
      <c r="Q827">
        <v>2335</v>
      </c>
      <c r="R827">
        <v>18773.400000000001</v>
      </c>
      <c r="S827">
        <v>8.0399999999999991</v>
      </c>
      <c r="T827">
        <v>0.13</v>
      </c>
      <c r="U827">
        <f t="shared" si="221"/>
        <v>18773.399999999998</v>
      </c>
      <c r="V827">
        <f t="shared" si="222"/>
        <v>140100</v>
      </c>
      <c r="W827" s="1" t="s">
        <v>155</v>
      </c>
      <c r="X827" s="1" t="s">
        <v>1236</v>
      </c>
      <c r="Y827" s="1" t="s">
        <v>156</v>
      </c>
      <c r="Z827" s="3">
        <v>5457</v>
      </c>
      <c r="AA827" s="4">
        <f t="shared" si="226"/>
        <v>237</v>
      </c>
      <c r="AB827" s="4">
        <f t="shared" si="236"/>
        <v>2501.001319</v>
      </c>
      <c r="AC827" s="4">
        <f t="shared" si="237"/>
        <v>237</v>
      </c>
      <c r="AD827" s="4">
        <f t="shared" si="233"/>
        <v>237</v>
      </c>
      <c r="AE827" s="4">
        <v>237</v>
      </c>
      <c r="AF827" s="4">
        <v>237</v>
      </c>
      <c r="AG827" s="4">
        <f>AE827</f>
        <v>237</v>
      </c>
      <c r="AI827" t="e">
        <f t="shared" si="223"/>
        <v>#N/A</v>
      </c>
      <c r="AJ827">
        <v>1488.99</v>
      </c>
      <c r="AK827" s="2">
        <v>1488.99</v>
      </c>
      <c r="AL827" s="2">
        <f>AJ827</f>
        <v>1488.99</v>
      </c>
      <c r="AM827" s="4"/>
      <c r="AN827" t="e">
        <f>VLOOKUP([1]!Tabelle13[[#This Row],[Vlookup this ID for freight costs]],$AL$2:$AL$6811,2,FALSE)</f>
        <v>#REF!</v>
      </c>
      <c r="AP827">
        <v>22.1</v>
      </c>
      <c r="AQ827">
        <v>22.1</v>
      </c>
      <c r="AR827" s="4">
        <v>8</v>
      </c>
      <c r="AS827" s="4">
        <v>4</v>
      </c>
      <c r="AT827" s="4">
        <v>2015</v>
      </c>
      <c r="AU827" s="4">
        <v>8</v>
      </c>
      <c r="AV827" s="4">
        <v>4</v>
      </c>
      <c r="AW827" s="4">
        <v>2015</v>
      </c>
      <c r="AX827" t="str">
        <f t="shared" si="224"/>
        <v>No Delay</v>
      </c>
      <c r="AY827">
        <f t="shared" si="225"/>
        <v>0</v>
      </c>
    </row>
    <row r="828" spans="1:51" x14ac:dyDescent="0.2">
      <c r="A828" s="3">
        <v>73727</v>
      </c>
      <c r="B828" s="1" t="s">
        <v>175</v>
      </c>
      <c r="C828" s="1" t="s">
        <v>165</v>
      </c>
      <c r="D828" s="1" t="s">
        <v>52</v>
      </c>
      <c r="E828" s="1" t="s">
        <v>53</v>
      </c>
      <c r="F828" s="1" t="s">
        <v>53</v>
      </c>
      <c r="G828" s="13" t="s">
        <v>914</v>
      </c>
      <c r="H828" s="12">
        <v>42102</v>
      </c>
      <c r="I828" s="12" t="s">
        <v>914</v>
      </c>
      <c r="J828" s="12">
        <v>42102</v>
      </c>
      <c r="K828" s="4">
        <v>6431</v>
      </c>
      <c r="L828" s="1" t="s">
        <v>146</v>
      </c>
      <c r="M828" s="1" t="s">
        <v>211</v>
      </c>
      <c r="N828" s="1" t="s">
        <v>415</v>
      </c>
      <c r="O828" s="1" t="s">
        <v>93</v>
      </c>
      <c r="P828">
        <v>30</v>
      </c>
      <c r="Q828">
        <v>1776</v>
      </c>
      <c r="R828">
        <v>31968</v>
      </c>
      <c r="S828">
        <v>18</v>
      </c>
      <c r="T828">
        <v>0.6</v>
      </c>
      <c r="U828">
        <f t="shared" si="221"/>
        <v>31968</v>
      </c>
      <c r="V828">
        <f t="shared" si="222"/>
        <v>53280</v>
      </c>
      <c r="W828" s="1" t="s">
        <v>213</v>
      </c>
      <c r="X828" s="1" t="s">
        <v>1236</v>
      </c>
      <c r="Y828" s="1" t="s">
        <v>161</v>
      </c>
      <c r="Z828" s="3">
        <v>5149</v>
      </c>
      <c r="AA828" s="4">
        <f t="shared" si="226"/>
        <v>237</v>
      </c>
      <c r="AB828" s="4">
        <f t="shared" si="236"/>
        <v>2439.6522988000002</v>
      </c>
      <c r="AC828" s="4">
        <f t="shared" si="237"/>
        <v>237</v>
      </c>
      <c r="AD828" s="4">
        <f t="shared" si="233"/>
        <v>9485.3333333333339</v>
      </c>
      <c r="AE828" s="4">
        <v>237</v>
      </c>
      <c r="AF828" s="4">
        <v>237</v>
      </c>
      <c r="AG828" s="4">
        <f>AE828</f>
        <v>237</v>
      </c>
      <c r="AI828" t="e">
        <f t="shared" si="223"/>
        <v>#N/A</v>
      </c>
      <c r="AJ828">
        <v>1794.89</v>
      </c>
      <c r="AK828" s="2">
        <v>1794.89</v>
      </c>
      <c r="AL828" s="2">
        <f>AJ828</f>
        <v>1794.89</v>
      </c>
      <c r="AM828" s="4"/>
      <c r="AN828" t="e">
        <f>VLOOKUP([1]!Tabelle13[[#This Row],[Vlookup this ID for freight costs]],$AL$2:$AL$6811,2,FALSE)</f>
        <v>#REF!</v>
      </c>
      <c r="AP828">
        <v>37.630000000000003</v>
      </c>
      <c r="AQ828">
        <v>37.630000000000003</v>
      </c>
      <c r="AR828" s="4">
        <v>8</v>
      </c>
      <c r="AS828" s="4">
        <v>4</v>
      </c>
      <c r="AT828" s="4">
        <v>2015</v>
      </c>
      <c r="AU828" s="4">
        <v>8</v>
      </c>
      <c r="AV828" s="4">
        <v>4</v>
      </c>
      <c r="AW828" s="4">
        <v>2015</v>
      </c>
      <c r="AX828" t="str">
        <f t="shared" si="224"/>
        <v>No Delay</v>
      </c>
      <c r="AY828">
        <f t="shared" si="225"/>
        <v>0</v>
      </c>
    </row>
    <row r="829" spans="1:51" x14ac:dyDescent="0.2">
      <c r="A829" s="3">
        <v>986</v>
      </c>
      <c r="B829" s="1" t="s">
        <v>98</v>
      </c>
      <c r="C829" s="1" t="s">
        <v>99</v>
      </c>
      <c r="D829" s="1" t="s">
        <v>266</v>
      </c>
      <c r="E829" s="1" t="s">
        <v>53</v>
      </c>
      <c r="F829" s="1" t="s">
        <v>53</v>
      </c>
      <c r="G829" s="13" t="s">
        <v>1055</v>
      </c>
      <c r="H829" s="12">
        <v>39937</v>
      </c>
      <c r="I829" s="12" t="s">
        <v>1055</v>
      </c>
      <c r="J829" s="12">
        <v>39937</v>
      </c>
      <c r="K829" s="4">
        <v>1523</v>
      </c>
      <c r="L829" s="1" t="s">
        <v>146</v>
      </c>
      <c r="M829" s="1" t="s">
        <v>423</v>
      </c>
      <c r="N829" s="1" t="s">
        <v>491</v>
      </c>
      <c r="O829" s="1" t="s">
        <v>93</v>
      </c>
      <c r="P829">
        <v>60</v>
      </c>
      <c r="Q829">
        <v>2094</v>
      </c>
      <c r="R829">
        <v>21526.32</v>
      </c>
      <c r="S829">
        <v>10.28</v>
      </c>
      <c r="T829">
        <v>0.17</v>
      </c>
      <c r="U829">
        <f t="shared" si="221"/>
        <v>21526.32</v>
      </c>
      <c r="V829">
        <f t="shared" si="222"/>
        <v>125640</v>
      </c>
      <c r="W829" s="1" t="s">
        <v>394</v>
      </c>
      <c r="X829" s="1" t="s">
        <v>112</v>
      </c>
      <c r="Y829" s="1" t="s">
        <v>112</v>
      </c>
      <c r="Z829" s="3">
        <v>6808</v>
      </c>
      <c r="AA829" s="4">
        <f t="shared" si="226"/>
        <v>237</v>
      </c>
      <c r="AB829" s="4">
        <f t="shared" si="236"/>
        <v>2474.5520992000002</v>
      </c>
      <c r="AC829" s="4">
        <f t="shared" si="237"/>
        <v>237</v>
      </c>
      <c r="AD829" s="4">
        <f t="shared" si="233"/>
        <v>237</v>
      </c>
      <c r="AE829" s="4">
        <v>237</v>
      </c>
      <c r="AF829" s="4">
        <v>237</v>
      </c>
      <c r="AG829" s="4">
        <f>AE829</f>
        <v>237</v>
      </c>
      <c r="AH829" s="4">
        <v>10612</v>
      </c>
      <c r="AI829">
        <f t="shared" si="223"/>
        <v>2518</v>
      </c>
      <c r="AJ829" t="s">
        <v>81</v>
      </c>
      <c r="AK829" s="2"/>
      <c r="AL829" s="2" t="str">
        <f>AJ829</f>
        <v>Freight Included in Commodity Cost</v>
      </c>
      <c r="AM829" s="4"/>
      <c r="AN829" t="e">
        <f>VLOOKUP([1]!Tabelle13[[#This Row],[Vlookup this ID for freight costs]],$AL$2:$AL$6811,2,FALSE)</f>
        <v>#REF!</v>
      </c>
      <c r="AP829">
        <v>42.19</v>
      </c>
      <c r="AQ829">
        <v>42.19</v>
      </c>
      <c r="AR829" s="4">
        <v>4</v>
      </c>
      <c r="AS829" s="4">
        <v>5</v>
      </c>
      <c r="AT829" s="4">
        <v>2009</v>
      </c>
      <c r="AU829" s="4">
        <v>4</v>
      </c>
      <c r="AV829" s="4">
        <v>5</v>
      </c>
      <c r="AW829" s="4">
        <v>2009</v>
      </c>
      <c r="AX829" t="str">
        <f t="shared" si="224"/>
        <v>No Delay</v>
      </c>
      <c r="AY829">
        <f t="shared" si="225"/>
        <v>0</v>
      </c>
    </row>
    <row r="830" spans="1:51" x14ac:dyDescent="0.2">
      <c r="A830" s="3">
        <v>11833</v>
      </c>
      <c r="B830" s="1" t="s">
        <v>164</v>
      </c>
      <c r="C830" s="1" t="s">
        <v>165</v>
      </c>
      <c r="D830" s="1" t="s">
        <v>130</v>
      </c>
      <c r="E830" s="1" t="s">
        <v>53</v>
      </c>
      <c r="F830" s="1" t="s">
        <v>53</v>
      </c>
      <c r="G830" s="13" t="s">
        <v>1053</v>
      </c>
      <c r="H830" s="12">
        <v>39462</v>
      </c>
      <c r="I830" s="12" t="s">
        <v>1053</v>
      </c>
      <c r="J830" s="12">
        <v>39462</v>
      </c>
      <c r="K830" s="4">
        <v>597</v>
      </c>
      <c r="L830" s="1" t="s">
        <v>146</v>
      </c>
      <c r="M830" s="1" t="s">
        <v>132</v>
      </c>
      <c r="N830" s="1" t="s">
        <v>392</v>
      </c>
      <c r="O830" s="1" t="s">
        <v>393</v>
      </c>
      <c r="P830">
        <v>120</v>
      </c>
      <c r="Q830">
        <v>180</v>
      </c>
      <c r="R830">
        <v>7398</v>
      </c>
      <c r="S830">
        <v>41.1</v>
      </c>
      <c r="T830">
        <v>0.34</v>
      </c>
      <c r="U830">
        <f t="shared" si="221"/>
        <v>7398</v>
      </c>
      <c r="V830">
        <f t="shared" si="222"/>
        <v>21600</v>
      </c>
      <c r="W830" s="1" t="s">
        <v>394</v>
      </c>
      <c r="X830" s="1" t="s">
        <v>112</v>
      </c>
      <c r="Y830" s="1" t="s">
        <v>112</v>
      </c>
      <c r="Z830" s="3">
        <v>5956</v>
      </c>
      <c r="AA830" s="4">
        <f t="shared" si="226"/>
        <v>237</v>
      </c>
      <c r="AB830" s="4">
        <f t="shared" si="236"/>
        <v>2264.4948100000001</v>
      </c>
      <c r="AC830" s="4">
        <f t="shared" si="237"/>
        <v>237</v>
      </c>
      <c r="AD830" s="4">
        <f t="shared" si="233"/>
        <v>663.16620050000006</v>
      </c>
      <c r="AE830" s="3" t="s">
        <v>1054</v>
      </c>
      <c r="AF830" s="3">
        <v>237</v>
      </c>
      <c r="AG830" s="4">
        <f>AI830</f>
        <v>237</v>
      </c>
      <c r="AH830" s="4">
        <v>11516</v>
      </c>
      <c r="AI830">
        <f t="shared" si="223"/>
        <v>237</v>
      </c>
      <c r="AJ830" t="s">
        <v>1054</v>
      </c>
      <c r="AK830" s="2">
        <v>1154.5</v>
      </c>
      <c r="AL830" s="2">
        <f>AN830</f>
        <v>1154.5</v>
      </c>
      <c r="AM830" s="4">
        <v>11516</v>
      </c>
      <c r="AN830">
        <f>INDEX($AJ$2:$AJ$6811,MATCH(AM830,$A$2:$A$6811,0))</f>
        <v>1154.5</v>
      </c>
      <c r="AP830">
        <v>11.84</v>
      </c>
      <c r="AQ830">
        <v>11.84</v>
      </c>
      <c r="AR830" s="4">
        <v>15</v>
      </c>
      <c r="AS830" s="4">
        <v>1</v>
      </c>
      <c r="AT830" s="4">
        <v>2008</v>
      </c>
      <c r="AU830" s="4">
        <v>15</v>
      </c>
      <c r="AV830" s="4">
        <v>1</v>
      </c>
      <c r="AW830" s="4">
        <v>2008</v>
      </c>
      <c r="AX830" t="str">
        <f t="shared" si="224"/>
        <v>No Delay</v>
      </c>
      <c r="AY830">
        <f t="shared" si="225"/>
        <v>0</v>
      </c>
    </row>
    <row r="831" spans="1:51" x14ac:dyDescent="0.2">
      <c r="A831" s="3">
        <v>12404</v>
      </c>
      <c r="B831" s="1" t="s">
        <v>98</v>
      </c>
      <c r="C831" s="1" t="s">
        <v>99</v>
      </c>
      <c r="D831" s="1" t="s">
        <v>130</v>
      </c>
      <c r="E831" s="1"/>
      <c r="F831" s="1" t="s">
        <v>107</v>
      </c>
      <c r="G831" s="13" t="s">
        <v>1056</v>
      </c>
      <c r="H831" s="12">
        <v>39366</v>
      </c>
      <c r="I831" s="12" t="s">
        <v>1056</v>
      </c>
      <c r="J831" s="12">
        <v>39366</v>
      </c>
      <c r="K831" s="4">
        <v>427</v>
      </c>
      <c r="L831" s="1" t="s">
        <v>146</v>
      </c>
      <c r="M831" s="1" t="s">
        <v>132</v>
      </c>
      <c r="N831" s="1" t="s">
        <v>521</v>
      </c>
      <c r="O831" s="1" t="s">
        <v>446</v>
      </c>
      <c r="P831">
        <v>90</v>
      </c>
      <c r="Q831">
        <v>1987</v>
      </c>
      <c r="R831">
        <v>64418.54</v>
      </c>
      <c r="S831">
        <v>32.42</v>
      </c>
      <c r="T831">
        <v>0.36</v>
      </c>
      <c r="U831">
        <f t="shared" si="221"/>
        <v>64418.54</v>
      </c>
      <c r="V831">
        <f t="shared" si="222"/>
        <v>178830</v>
      </c>
      <c r="W831" s="1" t="s">
        <v>1057</v>
      </c>
      <c r="X831" s="1" t="s">
        <v>3084</v>
      </c>
      <c r="Y831" s="1" t="s">
        <v>1058</v>
      </c>
      <c r="Z831" s="4">
        <v>11568</v>
      </c>
      <c r="AA831" s="4">
        <f t="shared" si="226"/>
        <v>238</v>
      </c>
      <c r="AB831" s="4">
        <f t="shared" si="236"/>
        <v>2462.8090846</v>
      </c>
      <c r="AC831" s="4">
        <f t="shared" si="237"/>
        <v>238</v>
      </c>
      <c r="AD831" s="4">
        <f t="shared" si="233"/>
        <v>238</v>
      </c>
      <c r="AE831" s="4">
        <v>238</v>
      </c>
      <c r="AF831" s="4">
        <v>238</v>
      </c>
      <c r="AG831" s="4">
        <f t="shared" ref="AG831:AG836" si="238">AE831</f>
        <v>238</v>
      </c>
      <c r="AI831" t="e">
        <f t="shared" si="223"/>
        <v>#N/A</v>
      </c>
      <c r="AJ831">
        <v>2465</v>
      </c>
      <c r="AK831" s="2">
        <v>2465</v>
      </c>
      <c r="AL831" s="2">
        <f t="shared" ref="AL831:AL836" si="239">AJ831</f>
        <v>2465</v>
      </c>
      <c r="AM831" s="4"/>
      <c r="AN831" t="e">
        <f>VLOOKUP([1]!Tabelle13[[#This Row],[Vlookup this ID for freight costs]],$AL$2:$AL$6811,2,FALSE)</f>
        <v>#REF!</v>
      </c>
      <c r="AP831">
        <v>103.07</v>
      </c>
      <c r="AQ831">
        <v>103.07</v>
      </c>
      <c r="AR831" s="4">
        <v>11</v>
      </c>
      <c r="AS831" s="4">
        <v>10</v>
      </c>
      <c r="AT831" s="4">
        <v>2007</v>
      </c>
      <c r="AU831" s="4">
        <v>11</v>
      </c>
      <c r="AV831" s="4">
        <v>10</v>
      </c>
      <c r="AW831" s="4">
        <v>2007</v>
      </c>
      <c r="AX831" t="str">
        <f t="shared" si="224"/>
        <v>No Delay</v>
      </c>
      <c r="AY831">
        <f t="shared" si="225"/>
        <v>0</v>
      </c>
    </row>
    <row r="832" spans="1:51" x14ac:dyDescent="0.2">
      <c r="A832" s="3">
        <v>57541</v>
      </c>
      <c r="B832" s="1" t="s">
        <v>50</v>
      </c>
      <c r="C832" s="1" t="s">
        <v>51</v>
      </c>
      <c r="D832" s="1" t="s">
        <v>266</v>
      </c>
      <c r="E832" s="1" t="s">
        <v>53</v>
      </c>
      <c r="F832" s="1" t="s">
        <v>53</v>
      </c>
      <c r="G832" s="13" t="s">
        <v>1059</v>
      </c>
      <c r="H832" s="12">
        <v>40849</v>
      </c>
      <c r="I832" s="12" t="s">
        <v>1059</v>
      </c>
      <c r="J832" s="12">
        <v>40849</v>
      </c>
      <c r="K832" s="4">
        <v>3552</v>
      </c>
      <c r="L832" s="1" t="s">
        <v>146</v>
      </c>
      <c r="M832" s="1" t="s">
        <v>268</v>
      </c>
      <c r="N832" s="1" t="s">
        <v>269</v>
      </c>
      <c r="O832" s="1" t="s">
        <v>270</v>
      </c>
      <c r="P832">
        <v>270</v>
      </c>
      <c r="Q832">
        <v>461</v>
      </c>
      <c r="R832">
        <v>47723.35</v>
      </c>
      <c r="S832">
        <v>103.52</v>
      </c>
      <c r="T832">
        <v>0.38</v>
      </c>
      <c r="U832">
        <f t="shared" si="221"/>
        <v>47722.720000000001</v>
      </c>
      <c r="V832">
        <f t="shared" si="222"/>
        <v>124470</v>
      </c>
      <c r="W832" s="1" t="s">
        <v>271</v>
      </c>
      <c r="X832" s="1" t="s">
        <v>272</v>
      </c>
      <c r="Y832" s="1" t="s">
        <v>272</v>
      </c>
      <c r="Z832" s="3">
        <v>7744</v>
      </c>
      <c r="AA832" s="4">
        <f t="shared" si="226"/>
        <v>238</v>
      </c>
      <c r="AB832" s="4">
        <f t="shared" si="236"/>
        <v>2295.3339418</v>
      </c>
      <c r="AC832" s="4">
        <f t="shared" si="237"/>
        <v>238</v>
      </c>
      <c r="AD832" s="4">
        <f t="shared" si="233"/>
        <v>238</v>
      </c>
      <c r="AE832" s="4">
        <v>238</v>
      </c>
      <c r="AF832" s="4">
        <v>238</v>
      </c>
      <c r="AG832" s="4">
        <f t="shared" si="238"/>
        <v>238</v>
      </c>
      <c r="AI832" t="e">
        <f t="shared" si="223"/>
        <v>#N/A</v>
      </c>
      <c r="AJ832">
        <v>2556.61</v>
      </c>
      <c r="AK832" s="2">
        <v>2556.61</v>
      </c>
      <c r="AL832" s="2">
        <f t="shared" si="239"/>
        <v>2556.61</v>
      </c>
      <c r="AM832" s="4"/>
      <c r="AN832" t="e">
        <f>VLOOKUP([1]!Tabelle13[[#This Row],[Vlookup this ID for freight costs]],$AL$2:$AL$6811,2,FALSE)</f>
        <v>#REF!</v>
      </c>
      <c r="AP832">
        <v>78.739999999999995</v>
      </c>
      <c r="AQ832">
        <v>78.739999999999995</v>
      </c>
      <c r="AR832" s="4">
        <v>2</v>
      </c>
      <c r="AS832" s="4">
        <v>11</v>
      </c>
      <c r="AT832" s="4">
        <v>2011</v>
      </c>
      <c r="AU832" s="4">
        <v>2</v>
      </c>
      <c r="AV832" s="4">
        <v>11</v>
      </c>
      <c r="AW832" s="4">
        <v>2011</v>
      </c>
      <c r="AX832" t="str">
        <f t="shared" si="224"/>
        <v>No Delay</v>
      </c>
      <c r="AY832">
        <f t="shared" si="225"/>
        <v>0</v>
      </c>
    </row>
    <row r="833" spans="1:51" x14ac:dyDescent="0.2">
      <c r="A833" s="3">
        <v>84543</v>
      </c>
      <c r="B833" s="1" t="s">
        <v>175</v>
      </c>
      <c r="C833" s="1" t="s">
        <v>165</v>
      </c>
      <c r="D833" s="1" t="s">
        <v>130</v>
      </c>
      <c r="E833" s="1" t="s">
        <v>101</v>
      </c>
      <c r="F833" s="1" t="s">
        <v>101</v>
      </c>
      <c r="G833" s="13" t="s">
        <v>1060</v>
      </c>
      <c r="H833" s="12">
        <v>40298</v>
      </c>
      <c r="I833" s="12" t="s">
        <v>922</v>
      </c>
      <c r="J833" s="12">
        <v>40262</v>
      </c>
      <c r="K833" s="4">
        <v>2270</v>
      </c>
      <c r="L833" s="1" t="s">
        <v>146</v>
      </c>
      <c r="M833" s="1" t="s">
        <v>132</v>
      </c>
      <c r="N833" s="1" t="s">
        <v>167</v>
      </c>
      <c r="O833" s="1" t="s">
        <v>93</v>
      </c>
      <c r="P833">
        <v>30</v>
      </c>
      <c r="Q833">
        <v>4200</v>
      </c>
      <c r="R833">
        <v>21546</v>
      </c>
      <c r="S833">
        <v>5.13</v>
      </c>
      <c r="T833">
        <v>0.17</v>
      </c>
      <c r="U833">
        <f t="shared" si="221"/>
        <v>21546</v>
      </c>
      <c r="V833">
        <f t="shared" si="222"/>
        <v>126000</v>
      </c>
      <c r="W833" s="1" t="s">
        <v>160</v>
      </c>
      <c r="X833" s="1" t="s">
        <v>1236</v>
      </c>
      <c r="Y833" s="1" t="s">
        <v>161</v>
      </c>
      <c r="Z833" s="3">
        <v>10896</v>
      </c>
      <c r="AA833" s="4">
        <f t="shared" si="226"/>
        <v>238</v>
      </c>
      <c r="AB833" s="4">
        <f t="shared" si="236"/>
        <v>2705.6809659999999</v>
      </c>
      <c r="AC833" s="4">
        <f t="shared" si="237"/>
        <v>238</v>
      </c>
      <c r="AD833" s="4">
        <f t="shared" si="233"/>
        <v>12837.875</v>
      </c>
      <c r="AE833" s="4">
        <v>238</v>
      </c>
      <c r="AF833" s="4">
        <v>238</v>
      </c>
      <c r="AG833" s="4">
        <f t="shared" si="238"/>
        <v>238</v>
      </c>
      <c r="AI833" t="e">
        <f t="shared" si="223"/>
        <v>#N/A</v>
      </c>
      <c r="AJ833">
        <v>2021.53</v>
      </c>
      <c r="AK833" s="2">
        <v>2021.53</v>
      </c>
      <c r="AL833" s="2">
        <f t="shared" si="239"/>
        <v>2021.53</v>
      </c>
      <c r="AM833" s="4"/>
      <c r="AN833" t="e">
        <f>VLOOKUP([1]!Tabelle13[[#This Row],[Vlookup this ID for freight costs]],$AL$2:$AL$6811,2,FALSE)</f>
        <v>#REF!</v>
      </c>
      <c r="AP833">
        <v>46.45</v>
      </c>
      <c r="AQ833">
        <v>46.45</v>
      </c>
      <c r="AR833" s="4">
        <v>30</v>
      </c>
      <c r="AS833" s="4">
        <v>4</v>
      </c>
      <c r="AT833" s="4">
        <v>2010</v>
      </c>
      <c r="AU833" s="4">
        <v>25</v>
      </c>
      <c r="AV833" s="4">
        <v>4</v>
      </c>
      <c r="AW833" s="4">
        <v>2010</v>
      </c>
      <c r="AX833" t="str">
        <f t="shared" si="224"/>
        <v>No Delay</v>
      </c>
      <c r="AY833">
        <f t="shared" si="225"/>
        <v>0</v>
      </c>
    </row>
    <row r="834" spans="1:51" x14ac:dyDescent="0.2">
      <c r="A834" s="3">
        <v>84559</v>
      </c>
      <c r="B834" s="1" t="s">
        <v>175</v>
      </c>
      <c r="C834" s="1" t="s">
        <v>165</v>
      </c>
      <c r="D834" s="1" t="s">
        <v>130</v>
      </c>
      <c r="E834" s="1" t="s">
        <v>53</v>
      </c>
      <c r="F834" s="1" t="s">
        <v>53</v>
      </c>
      <c r="G834" s="13" t="s">
        <v>768</v>
      </c>
      <c r="H834" s="12">
        <v>40368</v>
      </c>
      <c r="I834" s="12" t="s">
        <v>1061</v>
      </c>
      <c r="J834" s="12">
        <v>40301</v>
      </c>
      <c r="K834" s="4">
        <v>2385</v>
      </c>
      <c r="L834" s="1" t="s">
        <v>146</v>
      </c>
      <c r="M834" s="1" t="s">
        <v>132</v>
      </c>
      <c r="N834" s="1" t="s">
        <v>275</v>
      </c>
      <c r="O834" s="1" t="s">
        <v>93</v>
      </c>
      <c r="P834">
        <v>60</v>
      </c>
      <c r="Q834">
        <v>3600</v>
      </c>
      <c r="R834">
        <v>31536</v>
      </c>
      <c r="S834">
        <v>8.76</v>
      </c>
      <c r="T834">
        <v>0.15</v>
      </c>
      <c r="U834">
        <f t="shared" ref="U834:U897" si="240">S834*Q834</f>
        <v>31536</v>
      </c>
      <c r="V834">
        <f t="shared" ref="V834:V897" si="241">Q834*P834</f>
        <v>216000</v>
      </c>
      <c r="W834" s="1" t="s">
        <v>179</v>
      </c>
      <c r="X834" s="1" t="s">
        <v>1236</v>
      </c>
      <c r="Y834" s="1" t="s">
        <v>156</v>
      </c>
      <c r="Z834" s="3">
        <v>5457</v>
      </c>
      <c r="AA834" s="4">
        <f t="shared" si="226"/>
        <v>238</v>
      </c>
      <c r="AB834" s="4">
        <f t="shared" si="236"/>
        <v>2639.8322859999998</v>
      </c>
      <c r="AC834" s="4">
        <f t="shared" si="237"/>
        <v>238</v>
      </c>
      <c r="AD834" s="4">
        <f t="shared" si="233"/>
        <v>17115.047072400001</v>
      </c>
      <c r="AE834" s="4">
        <v>238</v>
      </c>
      <c r="AF834" s="4">
        <v>238</v>
      </c>
      <c r="AG834" s="4">
        <f t="shared" si="238"/>
        <v>238</v>
      </c>
      <c r="AI834" t="e">
        <f t="shared" ref="AI834:AI897" si="242">INDEX($AE$2:$AE$6811,MATCH(AH834,$A$2:$A$6811,0))</f>
        <v>#N/A</v>
      </c>
      <c r="AJ834">
        <v>3299.67</v>
      </c>
      <c r="AK834" s="2">
        <v>3299.67</v>
      </c>
      <c r="AL834" s="2">
        <f t="shared" si="239"/>
        <v>3299.67</v>
      </c>
      <c r="AM834" s="4"/>
      <c r="AN834" t="e">
        <f>VLOOKUP([1]!Tabelle13[[#This Row],[Vlookup this ID for freight costs]],$AL$2:$AL$6811,2,FALSE)</f>
        <v>#REF!</v>
      </c>
      <c r="AP834">
        <v>67.989999999999995</v>
      </c>
      <c r="AQ834">
        <v>67.989999999999995</v>
      </c>
      <c r="AR834" s="4">
        <v>9</v>
      </c>
      <c r="AS834" s="4">
        <v>7</v>
      </c>
      <c r="AT834" s="4">
        <v>2010</v>
      </c>
      <c r="AU834" s="4">
        <v>3</v>
      </c>
      <c r="AV834" s="4">
        <v>5</v>
      </c>
      <c r="AW834" s="4">
        <v>2010</v>
      </c>
      <c r="AX834" t="str">
        <f t="shared" ref="AX834:AX897" si="243">IF(DATE(AW834,AV834,AU834)&lt;=DATE(AT834,AS834,AR834),"No Delay","Delay")</f>
        <v>No Delay</v>
      </c>
      <c r="AY834">
        <f t="shared" ref="AY834:AY897" si="244">IF(_xlfn.DAYS(J834,H834)&gt;0, _xlfn.DAYS(J834,H834),0)</f>
        <v>0</v>
      </c>
    </row>
    <row r="835" spans="1:51" x14ac:dyDescent="0.2">
      <c r="A835" s="3">
        <v>11270</v>
      </c>
      <c r="B835" s="1" t="s">
        <v>164</v>
      </c>
      <c r="C835" s="1" t="s">
        <v>165</v>
      </c>
      <c r="D835" s="1" t="s">
        <v>130</v>
      </c>
      <c r="E835" s="1" t="s">
        <v>53</v>
      </c>
      <c r="F835" s="1" t="s">
        <v>53</v>
      </c>
      <c r="G835" s="13" t="s">
        <v>892</v>
      </c>
      <c r="H835" s="12">
        <v>39681</v>
      </c>
      <c r="I835" s="12" t="s">
        <v>892</v>
      </c>
      <c r="J835" s="12">
        <v>39681</v>
      </c>
      <c r="K835" s="4">
        <v>1025</v>
      </c>
      <c r="L835" s="1" t="s">
        <v>146</v>
      </c>
      <c r="M835" s="1" t="s">
        <v>132</v>
      </c>
      <c r="N835" s="1" t="s">
        <v>275</v>
      </c>
      <c r="O835" s="1" t="s">
        <v>93</v>
      </c>
      <c r="P835">
        <v>60</v>
      </c>
      <c r="Q835">
        <v>1350</v>
      </c>
      <c r="R835">
        <v>12757.5</v>
      </c>
      <c r="S835">
        <v>9.4499999999999993</v>
      </c>
      <c r="T835">
        <v>0.16</v>
      </c>
      <c r="U835">
        <f t="shared" si="240"/>
        <v>12757.499999999998</v>
      </c>
      <c r="V835">
        <f t="shared" si="241"/>
        <v>81000</v>
      </c>
      <c r="W835" s="1" t="s">
        <v>155</v>
      </c>
      <c r="X835" s="1" t="s">
        <v>1236</v>
      </c>
      <c r="Y835" s="1" t="s">
        <v>156</v>
      </c>
      <c r="Z835" s="3">
        <v>5457</v>
      </c>
      <c r="AA835" s="4">
        <f t="shared" ref="AA835:AA898" si="245">AF835</f>
        <v>239</v>
      </c>
      <c r="AB835" s="4">
        <f t="shared" si="236"/>
        <v>2392.8997359999998</v>
      </c>
      <c r="AC835" s="4">
        <f t="shared" si="237"/>
        <v>239</v>
      </c>
      <c r="AD835" s="4">
        <f t="shared" si="233"/>
        <v>1141.4412122857143</v>
      </c>
      <c r="AE835" s="4">
        <v>239</v>
      </c>
      <c r="AF835" s="4">
        <v>239</v>
      </c>
      <c r="AG835" s="4">
        <f t="shared" si="238"/>
        <v>239</v>
      </c>
      <c r="AH835" s="4">
        <v>83083</v>
      </c>
      <c r="AI835">
        <f t="shared" si="242"/>
        <v>775</v>
      </c>
      <c r="AJ835">
        <v>1277.22</v>
      </c>
      <c r="AK835" s="2">
        <v>1277.22</v>
      </c>
      <c r="AL835" s="2">
        <f t="shared" si="239"/>
        <v>1277.22</v>
      </c>
      <c r="AM835" s="4"/>
      <c r="AN835" t="e">
        <f>VLOOKUP([1]!Tabelle13[[#This Row],[Vlookup this ID for freight costs]],$AL$2:$AL$6811,2,FALSE)</f>
        <v>#REF!</v>
      </c>
      <c r="AP835">
        <v>20.41</v>
      </c>
      <c r="AQ835">
        <v>20.41</v>
      </c>
      <c r="AR835" s="4">
        <v>21</v>
      </c>
      <c r="AS835" s="4">
        <v>8</v>
      </c>
      <c r="AT835" s="4">
        <v>2008</v>
      </c>
      <c r="AU835" s="4">
        <v>21</v>
      </c>
      <c r="AV835" s="4">
        <v>8</v>
      </c>
      <c r="AW835" s="4">
        <v>2008</v>
      </c>
      <c r="AX835" t="str">
        <f t="shared" si="243"/>
        <v>No Delay</v>
      </c>
      <c r="AY835">
        <f t="shared" si="244"/>
        <v>0</v>
      </c>
    </row>
    <row r="836" spans="1:51" x14ac:dyDescent="0.2">
      <c r="A836" s="3">
        <v>11383</v>
      </c>
      <c r="B836" s="1" t="s">
        <v>119</v>
      </c>
      <c r="C836" s="1" t="s">
        <v>114</v>
      </c>
      <c r="D836" s="1" t="s">
        <v>130</v>
      </c>
      <c r="E836" s="1"/>
      <c r="F836" s="1" t="s">
        <v>107</v>
      </c>
      <c r="G836" s="13" t="s">
        <v>1062</v>
      </c>
      <c r="H836" s="12">
        <v>39192</v>
      </c>
      <c r="I836" s="12" t="s">
        <v>1062</v>
      </c>
      <c r="J836" s="12">
        <v>39192</v>
      </c>
      <c r="K836" s="4">
        <v>109</v>
      </c>
      <c r="L836" s="1" t="s">
        <v>146</v>
      </c>
      <c r="M836" s="1" t="s">
        <v>132</v>
      </c>
      <c r="N836" s="1" t="s">
        <v>163</v>
      </c>
      <c r="O836" s="1" t="s">
        <v>93</v>
      </c>
      <c r="P836">
        <v>60</v>
      </c>
      <c r="Q836">
        <v>5000</v>
      </c>
      <c r="R836">
        <v>177500</v>
      </c>
      <c r="S836">
        <v>35.5</v>
      </c>
      <c r="T836">
        <v>0.59</v>
      </c>
      <c r="U836">
        <f t="shared" si="240"/>
        <v>177500</v>
      </c>
      <c r="V836">
        <f t="shared" si="241"/>
        <v>300000</v>
      </c>
      <c r="W836" s="1" t="s">
        <v>155</v>
      </c>
      <c r="X836" s="1" t="s">
        <v>1236</v>
      </c>
      <c r="Y836" s="1" t="s">
        <v>156</v>
      </c>
      <c r="Z836" s="3">
        <v>6648</v>
      </c>
      <c r="AA836" s="4">
        <f t="shared" si="245"/>
        <v>239</v>
      </c>
      <c r="AB836" s="4">
        <f t="shared" si="236"/>
        <v>2793.479206</v>
      </c>
      <c r="AC836" s="4">
        <f t="shared" si="237"/>
        <v>239</v>
      </c>
      <c r="AD836" s="4">
        <f t="shared" si="233"/>
        <v>2609.2959257333337</v>
      </c>
      <c r="AE836" s="4">
        <v>239</v>
      </c>
      <c r="AF836" s="4">
        <v>239</v>
      </c>
      <c r="AG836" s="4">
        <f t="shared" si="238"/>
        <v>239</v>
      </c>
      <c r="AH836" s="4">
        <v>83911</v>
      </c>
      <c r="AI836">
        <f t="shared" si="242"/>
        <v>33428</v>
      </c>
      <c r="AJ836">
        <v>1684.15</v>
      </c>
      <c r="AK836" s="2">
        <v>1684.15</v>
      </c>
      <c r="AL836" s="2">
        <f t="shared" si="239"/>
        <v>1684.15</v>
      </c>
      <c r="AM836" s="4"/>
      <c r="AN836" t="e">
        <f>VLOOKUP([1]!Tabelle13[[#This Row],[Vlookup this ID for freight costs]],$AL$2:$AL$6811,2,FALSE)</f>
        <v>#REF!</v>
      </c>
      <c r="AP836">
        <v>0</v>
      </c>
      <c r="AR836" s="4">
        <v>20</v>
      </c>
      <c r="AS836" s="4">
        <v>4</v>
      </c>
      <c r="AT836" s="4">
        <v>2007</v>
      </c>
      <c r="AU836" s="4">
        <v>20</v>
      </c>
      <c r="AV836" s="4">
        <v>4</v>
      </c>
      <c r="AW836" s="4">
        <v>2007</v>
      </c>
      <c r="AX836" t="str">
        <f t="shared" si="243"/>
        <v>No Delay</v>
      </c>
      <c r="AY836">
        <f t="shared" si="244"/>
        <v>0</v>
      </c>
    </row>
    <row r="837" spans="1:51" x14ac:dyDescent="0.2">
      <c r="A837" s="3">
        <v>12210</v>
      </c>
      <c r="B837" s="1" t="s">
        <v>164</v>
      </c>
      <c r="C837" s="1" t="s">
        <v>165</v>
      </c>
      <c r="D837" s="1" t="s">
        <v>130</v>
      </c>
      <c r="E837" s="1" t="s">
        <v>53</v>
      </c>
      <c r="F837" s="1" t="s">
        <v>53</v>
      </c>
      <c r="G837" s="13" t="s">
        <v>892</v>
      </c>
      <c r="H837" s="12">
        <v>39681</v>
      </c>
      <c r="I837" s="12" t="s">
        <v>892</v>
      </c>
      <c r="J837" s="12">
        <v>39681</v>
      </c>
      <c r="K837" s="4">
        <v>1026</v>
      </c>
      <c r="L837" s="1" t="s">
        <v>146</v>
      </c>
      <c r="M837" s="1" t="s">
        <v>132</v>
      </c>
      <c r="N837" s="1" t="s">
        <v>167</v>
      </c>
      <c r="O837" s="1" t="s">
        <v>93</v>
      </c>
      <c r="P837">
        <v>30</v>
      </c>
      <c r="Q837">
        <v>1300</v>
      </c>
      <c r="R837">
        <v>15613</v>
      </c>
      <c r="S837">
        <v>12.01</v>
      </c>
      <c r="T837">
        <v>0.4</v>
      </c>
      <c r="U837">
        <f t="shared" si="240"/>
        <v>15613</v>
      </c>
      <c r="V837">
        <f t="shared" si="241"/>
        <v>39000</v>
      </c>
      <c r="W837" s="1" t="s">
        <v>155</v>
      </c>
      <c r="X837" s="1" t="s">
        <v>1236</v>
      </c>
      <c r="Y837" s="1" t="s">
        <v>156</v>
      </c>
      <c r="Z837" s="3">
        <v>5457</v>
      </c>
      <c r="AA837" s="4">
        <f t="shared" si="245"/>
        <v>239</v>
      </c>
      <c r="AB837" s="4">
        <f t="shared" si="236"/>
        <v>2387.4123460000001</v>
      </c>
      <c r="AC837" s="4">
        <f t="shared" si="237"/>
        <v>239</v>
      </c>
      <c r="AD837" s="4">
        <f t="shared" si="233"/>
        <v>910.60805399999992</v>
      </c>
      <c r="AE837" s="3" t="s">
        <v>1063</v>
      </c>
      <c r="AF837" s="3">
        <v>239</v>
      </c>
      <c r="AG837" s="4">
        <f>AI837</f>
        <v>239</v>
      </c>
      <c r="AH837" s="4">
        <v>11270</v>
      </c>
      <c r="AI837">
        <f t="shared" si="242"/>
        <v>239</v>
      </c>
      <c r="AJ837" t="s">
        <v>1063</v>
      </c>
      <c r="AK837" s="2">
        <v>1277.22</v>
      </c>
      <c r="AL837" s="2">
        <f>AN837</f>
        <v>1277.22</v>
      </c>
      <c r="AM837" s="4">
        <v>11270</v>
      </c>
      <c r="AN837">
        <f>INDEX($AJ$2:$AJ$6811,MATCH(AM837,$A$2:$A$6811,0))</f>
        <v>1277.22</v>
      </c>
      <c r="AP837">
        <v>24.98</v>
      </c>
      <c r="AQ837">
        <v>24.98</v>
      </c>
      <c r="AR837" s="4">
        <v>21</v>
      </c>
      <c r="AS837" s="4">
        <v>8</v>
      </c>
      <c r="AT837" s="4">
        <v>2008</v>
      </c>
      <c r="AU837" s="4">
        <v>21</v>
      </c>
      <c r="AV837" s="4">
        <v>8</v>
      </c>
      <c r="AW837" s="4">
        <v>2008</v>
      </c>
      <c r="AX837" t="str">
        <f t="shared" si="243"/>
        <v>No Delay</v>
      </c>
      <c r="AY837">
        <f t="shared" si="244"/>
        <v>0</v>
      </c>
    </row>
    <row r="838" spans="1:51" x14ac:dyDescent="0.2">
      <c r="A838" s="3">
        <v>58311</v>
      </c>
      <c r="B838" s="1" t="s">
        <v>215</v>
      </c>
      <c r="C838" s="1" t="s">
        <v>89</v>
      </c>
      <c r="D838" s="1" t="s">
        <v>266</v>
      </c>
      <c r="E838" s="1" t="s">
        <v>53</v>
      </c>
      <c r="F838" s="1" t="s">
        <v>53</v>
      </c>
      <c r="G838" s="13" t="s">
        <v>1064</v>
      </c>
      <c r="H838" s="12">
        <v>41388</v>
      </c>
      <c r="I838" s="12" t="s">
        <v>1064</v>
      </c>
      <c r="J838" s="12">
        <v>41388</v>
      </c>
      <c r="K838" s="4">
        <v>4656</v>
      </c>
      <c r="L838" s="1" t="s">
        <v>146</v>
      </c>
      <c r="M838" s="1" t="s">
        <v>423</v>
      </c>
      <c r="N838" s="1" t="s">
        <v>550</v>
      </c>
      <c r="O838" s="1" t="s">
        <v>551</v>
      </c>
      <c r="P838">
        <v>300</v>
      </c>
      <c r="Q838">
        <v>520</v>
      </c>
      <c r="R838">
        <v>16026.4</v>
      </c>
      <c r="S838">
        <v>30.82</v>
      </c>
      <c r="T838">
        <v>0.1</v>
      </c>
      <c r="U838">
        <f t="shared" si="240"/>
        <v>16026.4</v>
      </c>
      <c r="V838">
        <f t="shared" si="241"/>
        <v>156000</v>
      </c>
      <c r="W838" s="1" t="s">
        <v>552</v>
      </c>
      <c r="X838" s="1" t="s">
        <v>361</v>
      </c>
      <c r="Y838" s="1" t="s">
        <v>361</v>
      </c>
      <c r="Z838" s="3">
        <v>4931</v>
      </c>
      <c r="AA838" s="4">
        <f t="shared" si="245"/>
        <v>242</v>
      </c>
      <c r="AB838" s="4">
        <f t="shared" si="236"/>
        <v>2301.8090619999998</v>
      </c>
      <c r="AC838" s="4">
        <f t="shared" si="237"/>
        <v>242</v>
      </c>
      <c r="AD838" s="4">
        <f t="shared" si="233"/>
        <v>1739.5473286000001</v>
      </c>
      <c r="AE838" s="4">
        <v>242</v>
      </c>
      <c r="AF838" s="4">
        <v>242</v>
      </c>
      <c r="AG838" s="4">
        <f>AE838</f>
        <v>242</v>
      </c>
      <c r="AI838" t="e">
        <f t="shared" si="242"/>
        <v>#N/A</v>
      </c>
      <c r="AJ838">
        <v>5257.72</v>
      </c>
      <c r="AK838" s="2">
        <v>5257.72</v>
      </c>
      <c r="AL838" s="2">
        <f>AJ838</f>
        <v>5257.72</v>
      </c>
      <c r="AM838" s="4"/>
      <c r="AN838" t="e">
        <f>VLOOKUP([1]!Tabelle13[[#This Row],[Vlookup this ID for freight costs]],$AL$2:$AL$6811,2,FALSE)</f>
        <v>#REF!</v>
      </c>
      <c r="AP838">
        <v>19.82</v>
      </c>
      <c r="AQ838">
        <v>19.82</v>
      </c>
      <c r="AR838" s="4">
        <v>24</v>
      </c>
      <c r="AS838" s="4">
        <v>4</v>
      </c>
      <c r="AT838" s="4">
        <v>2013</v>
      </c>
      <c r="AU838" s="4">
        <v>24</v>
      </c>
      <c r="AV838" s="4">
        <v>4</v>
      </c>
      <c r="AW838" s="4">
        <v>2013</v>
      </c>
      <c r="AX838" t="str">
        <f t="shared" si="243"/>
        <v>No Delay</v>
      </c>
      <c r="AY838">
        <f t="shared" si="244"/>
        <v>0</v>
      </c>
    </row>
    <row r="839" spans="1:51" x14ac:dyDescent="0.2">
      <c r="A839" s="3">
        <v>83742</v>
      </c>
      <c r="B839" s="1" t="s">
        <v>215</v>
      </c>
      <c r="C839" s="1" t="s">
        <v>89</v>
      </c>
      <c r="D839" s="1" t="s">
        <v>130</v>
      </c>
      <c r="E839" s="1" t="s">
        <v>53</v>
      </c>
      <c r="F839" s="1" t="s">
        <v>53</v>
      </c>
      <c r="G839" s="13" t="s">
        <v>142</v>
      </c>
      <c r="H839" s="12">
        <v>41642</v>
      </c>
      <c r="I839" s="12" t="s">
        <v>659</v>
      </c>
      <c r="J839" s="12">
        <v>41656</v>
      </c>
      <c r="K839" s="4">
        <v>5200</v>
      </c>
      <c r="L839" s="1" t="s">
        <v>146</v>
      </c>
      <c r="M839" s="1" t="s">
        <v>132</v>
      </c>
      <c r="N839" s="1" t="s">
        <v>302</v>
      </c>
      <c r="O839" s="1" t="s">
        <v>93</v>
      </c>
      <c r="P839">
        <v>30</v>
      </c>
      <c r="Q839">
        <v>3859</v>
      </c>
      <c r="R839">
        <v>15590.36</v>
      </c>
      <c r="S839">
        <v>4.04</v>
      </c>
      <c r="T839">
        <v>0.13</v>
      </c>
      <c r="U839">
        <f t="shared" si="240"/>
        <v>15590.36</v>
      </c>
      <c r="V839">
        <f t="shared" si="241"/>
        <v>115770</v>
      </c>
      <c r="W839" s="1" t="s">
        <v>160</v>
      </c>
      <c r="X839" s="1" t="s">
        <v>1236</v>
      </c>
      <c r="Y839" s="1" t="s">
        <v>161</v>
      </c>
      <c r="Z839" s="3">
        <v>8828</v>
      </c>
      <c r="AA839" s="4">
        <f t="shared" si="245"/>
        <v>242</v>
      </c>
      <c r="AB839" s="4">
        <f t="shared" si="236"/>
        <v>2668.2569662000001</v>
      </c>
      <c r="AC839" s="4">
        <f t="shared" si="237"/>
        <v>242</v>
      </c>
      <c r="AD839" s="4">
        <f t="shared" si="233"/>
        <v>3473.5</v>
      </c>
      <c r="AE839" s="4">
        <v>242</v>
      </c>
      <c r="AF839" s="4">
        <v>242</v>
      </c>
      <c r="AG839" s="4">
        <f>AE839</f>
        <v>242</v>
      </c>
      <c r="AI839" t="e">
        <f t="shared" si="242"/>
        <v>#N/A</v>
      </c>
      <c r="AJ839">
        <v>3128.55</v>
      </c>
      <c r="AK839" s="2">
        <v>3128.55</v>
      </c>
      <c r="AL839" s="2">
        <f>AJ839</f>
        <v>3128.55</v>
      </c>
      <c r="AM839" s="4"/>
      <c r="AN839" t="e">
        <f>VLOOKUP([1]!Tabelle13[[#This Row],[Vlookup this ID for freight costs]],$AL$2:$AL$6811,2,FALSE)</f>
        <v>#REF!</v>
      </c>
      <c r="AP839">
        <v>19.29</v>
      </c>
      <c r="AQ839">
        <v>19.29</v>
      </c>
      <c r="AR839" s="4">
        <v>3</v>
      </c>
      <c r="AS839" s="4">
        <v>1</v>
      </c>
      <c r="AT839" s="4">
        <v>2014</v>
      </c>
      <c r="AU839" s="4">
        <v>17</v>
      </c>
      <c r="AV839" s="4">
        <v>1</v>
      </c>
      <c r="AW839" s="4">
        <v>2014</v>
      </c>
      <c r="AX839" t="str">
        <f t="shared" si="243"/>
        <v>Delay</v>
      </c>
      <c r="AY839">
        <f t="shared" si="244"/>
        <v>14</v>
      </c>
    </row>
    <row r="840" spans="1:51" x14ac:dyDescent="0.2">
      <c r="A840" s="3">
        <v>86611</v>
      </c>
      <c r="B840" s="1" t="s">
        <v>215</v>
      </c>
      <c r="C840" s="1" t="s">
        <v>89</v>
      </c>
      <c r="D840" s="1" t="s">
        <v>130</v>
      </c>
      <c r="E840" s="1" t="s">
        <v>101</v>
      </c>
      <c r="F840" s="1" t="s">
        <v>101</v>
      </c>
      <c r="G840" s="13" t="s">
        <v>410</v>
      </c>
      <c r="H840" s="12">
        <v>41598</v>
      </c>
      <c r="I840" s="12" t="s">
        <v>1065</v>
      </c>
      <c r="J840" s="12">
        <v>41576</v>
      </c>
      <c r="K840" s="4">
        <v>4998</v>
      </c>
      <c r="L840" s="1" t="s">
        <v>146</v>
      </c>
      <c r="M840" s="1" t="s">
        <v>132</v>
      </c>
      <c r="N840" s="1" t="s">
        <v>1066</v>
      </c>
      <c r="O840" s="1" t="s">
        <v>93</v>
      </c>
      <c r="P840">
        <v>30</v>
      </c>
      <c r="Q840">
        <v>6000</v>
      </c>
      <c r="R840">
        <v>24000</v>
      </c>
      <c r="S840">
        <v>4</v>
      </c>
      <c r="T840">
        <v>0.13</v>
      </c>
      <c r="U840">
        <f t="shared" si="240"/>
        <v>24000</v>
      </c>
      <c r="V840">
        <f t="shared" si="241"/>
        <v>180000</v>
      </c>
      <c r="W840" s="1" t="s">
        <v>160</v>
      </c>
      <c r="X840" s="1" t="s">
        <v>1236</v>
      </c>
      <c r="Y840" s="1" t="s">
        <v>161</v>
      </c>
      <c r="Z840" s="3">
        <v>12573</v>
      </c>
      <c r="AA840" s="4">
        <f t="shared" si="245"/>
        <v>243</v>
      </c>
      <c r="AB840" s="4">
        <f t="shared" si="236"/>
        <v>2903.2270060000001</v>
      </c>
      <c r="AC840" s="4">
        <f t="shared" si="237"/>
        <v>243</v>
      </c>
      <c r="AD840" s="4">
        <f t="shared" si="233"/>
        <v>1134.1992506285715</v>
      </c>
      <c r="AE840" s="4">
        <v>243</v>
      </c>
      <c r="AF840" s="4">
        <v>243</v>
      </c>
      <c r="AG840" s="4">
        <f>AE840</f>
        <v>243</v>
      </c>
      <c r="AI840" t="e">
        <f t="shared" si="242"/>
        <v>#N/A</v>
      </c>
      <c r="AJ840">
        <v>2180.3200000000002</v>
      </c>
      <c r="AK840" s="2">
        <v>2180.3200000000002</v>
      </c>
      <c r="AL840" s="2">
        <f>AJ840</f>
        <v>2180.3200000000002</v>
      </c>
      <c r="AM840" s="4"/>
      <c r="AN840" t="e">
        <f>VLOOKUP([1]!Tabelle13[[#This Row],[Vlookup this ID for freight costs]],$AL$2:$AL$6811,2,FALSE)</f>
        <v>#REF!</v>
      </c>
      <c r="AP840">
        <v>29.69</v>
      </c>
      <c r="AQ840">
        <v>29.69</v>
      </c>
      <c r="AR840" s="4">
        <v>20</v>
      </c>
      <c r="AS840" s="4">
        <v>11</v>
      </c>
      <c r="AT840" s="4">
        <v>2013</v>
      </c>
      <c r="AU840" s="4">
        <v>29</v>
      </c>
      <c r="AV840" s="4">
        <v>10</v>
      </c>
      <c r="AW840" s="4">
        <v>2013</v>
      </c>
      <c r="AX840" t="str">
        <f t="shared" si="243"/>
        <v>No Delay</v>
      </c>
      <c r="AY840">
        <f t="shared" si="244"/>
        <v>0</v>
      </c>
    </row>
    <row r="841" spans="1:51" x14ac:dyDescent="0.2">
      <c r="A841" s="3">
        <v>76142</v>
      </c>
      <c r="B841" s="1" t="s">
        <v>140</v>
      </c>
      <c r="C841" s="1" t="s">
        <v>99</v>
      </c>
      <c r="D841" s="1" t="s">
        <v>266</v>
      </c>
      <c r="E841" s="1" t="s">
        <v>53</v>
      </c>
      <c r="F841" s="1" t="s">
        <v>53</v>
      </c>
      <c r="G841" s="13" t="s">
        <v>1067</v>
      </c>
      <c r="H841" s="12">
        <v>41431</v>
      </c>
      <c r="I841" s="12" t="s">
        <v>1067</v>
      </c>
      <c r="J841" s="12">
        <v>41431</v>
      </c>
      <c r="K841" s="4">
        <v>4753</v>
      </c>
      <c r="L841" s="1" t="s">
        <v>146</v>
      </c>
      <c r="M841" s="1" t="s">
        <v>423</v>
      </c>
      <c r="N841" s="1" t="s">
        <v>550</v>
      </c>
      <c r="O841" s="1" t="s">
        <v>551</v>
      </c>
      <c r="P841">
        <v>300</v>
      </c>
      <c r="Q841">
        <v>237</v>
      </c>
      <c r="R841">
        <v>7304.34</v>
      </c>
      <c r="S841">
        <v>30.82</v>
      </c>
      <c r="T841">
        <v>0.1</v>
      </c>
      <c r="U841">
        <f t="shared" si="240"/>
        <v>7304.34</v>
      </c>
      <c r="V841">
        <f t="shared" si="241"/>
        <v>71100</v>
      </c>
      <c r="W841" s="1" t="s">
        <v>552</v>
      </c>
      <c r="X841" s="1" t="s">
        <v>361</v>
      </c>
      <c r="Y841" s="1" t="s">
        <v>361</v>
      </c>
      <c r="Z841" s="3">
        <v>7298</v>
      </c>
      <c r="AA841" s="4">
        <f t="shared" si="245"/>
        <v>244</v>
      </c>
      <c r="AB841" s="4">
        <f t="shared" si="236"/>
        <v>2270.7504346000001</v>
      </c>
      <c r="AC841" s="4">
        <f t="shared" si="237"/>
        <v>244</v>
      </c>
      <c r="AD841" s="4">
        <f t="shared" si="233"/>
        <v>244</v>
      </c>
      <c r="AE841" s="4">
        <v>244</v>
      </c>
      <c r="AF841" s="4">
        <v>244</v>
      </c>
      <c r="AG841" s="4">
        <f>AE841</f>
        <v>244</v>
      </c>
      <c r="AI841" t="e">
        <f t="shared" si="242"/>
        <v>#N/A</v>
      </c>
      <c r="AJ841">
        <v>3269.9</v>
      </c>
      <c r="AK841" s="2">
        <v>3269.9</v>
      </c>
      <c r="AL841" s="2">
        <f>AJ841</f>
        <v>3269.9</v>
      </c>
      <c r="AM841" s="4"/>
      <c r="AN841" t="e">
        <f>VLOOKUP([1]!Tabelle13[[#This Row],[Vlookup this ID for freight costs]],$AL$2:$AL$6811,2,FALSE)</f>
        <v>#REF!</v>
      </c>
      <c r="AP841">
        <v>9.0399999999999991</v>
      </c>
      <c r="AQ841">
        <v>9.0399999999999991</v>
      </c>
      <c r="AR841" s="4">
        <v>6</v>
      </c>
      <c r="AS841" s="4">
        <v>6</v>
      </c>
      <c r="AT841" s="4">
        <v>2013</v>
      </c>
      <c r="AU841" s="4">
        <v>6</v>
      </c>
      <c r="AV841" s="4">
        <v>6</v>
      </c>
      <c r="AW841" s="4">
        <v>2013</v>
      </c>
      <c r="AX841" t="str">
        <f t="shared" si="243"/>
        <v>No Delay</v>
      </c>
      <c r="AY841">
        <f t="shared" si="244"/>
        <v>0</v>
      </c>
    </row>
    <row r="842" spans="1:51" x14ac:dyDescent="0.2">
      <c r="A842" s="3">
        <v>84198</v>
      </c>
      <c r="B842" s="1" t="s">
        <v>175</v>
      </c>
      <c r="C842" s="1" t="s">
        <v>165</v>
      </c>
      <c r="D842" s="1" t="s">
        <v>130</v>
      </c>
      <c r="E842" s="1" t="s">
        <v>53</v>
      </c>
      <c r="F842" s="1" t="s">
        <v>53</v>
      </c>
      <c r="G842" s="13" t="s">
        <v>176</v>
      </c>
      <c r="H842" s="12">
        <v>41249</v>
      </c>
      <c r="I842" s="12" t="s">
        <v>1047</v>
      </c>
      <c r="J842" s="12">
        <v>41211</v>
      </c>
      <c r="K842" s="4">
        <v>4244</v>
      </c>
      <c r="L842" s="1" t="s">
        <v>146</v>
      </c>
      <c r="M842" s="1" t="s">
        <v>132</v>
      </c>
      <c r="N842" s="1" t="s">
        <v>167</v>
      </c>
      <c r="O842" s="1" t="s">
        <v>93</v>
      </c>
      <c r="P842">
        <v>30</v>
      </c>
      <c r="Q842">
        <v>2445</v>
      </c>
      <c r="R842">
        <v>9315.4500000000007</v>
      </c>
      <c r="S842">
        <v>3.81</v>
      </c>
      <c r="T842">
        <v>0.13</v>
      </c>
      <c r="U842">
        <f t="shared" si="240"/>
        <v>9315.4500000000007</v>
      </c>
      <c r="V842">
        <f t="shared" si="241"/>
        <v>73350</v>
      </c>
      <c r="W842" s="1" t="s">
        <v>155</v>
      </c>
      <c r="X842" s="1" t="s">
        <v>1236</v>
      </c>
      <c r="Y842" s="1" t="s">
        <v>156</v>
      </c>
      <c r="Z842" s="3">
        <v>5457</v>
      </c>
      <c r="AA842" s="4">
        <f t="shared" si="245"/>
        <v>244</v>
      </c>
      <c r="AB842" s="4">
        <f t="shared" si="236"/>
        <v>2513.0735770000001</v>
      </c>
      <c r="AC842" s="4">
        <f t="shared" si="237"/>
        <v>244</v>
      </c>
      <c r="AD842" s="4">
        <f t="shared" si="233"/>
        <v>186.66666666666666</v>
      </c>
      <c r="AE842" s="4">
        <v>244</v>
      </c>
      <c r="AF842" s="4">
        <v>244</v>
      </c>
      <c r="AG842" s="4">
        <f>AE842</f>
        <v>244</v>
      </c>
      <c r="AI842" t="e">
        <f t="shared" si="242"/>
        <v>#N/A</v>
      </c>
      <c r="AJ842">
        <v>2159.1</v>
      </c>
      <c r="AK842" s="2">
        <v>2159.1</v>
      </c>
      <c r="AL842" s="2">
        <f>AJ842</f>
        <v>2159.1</v>
      </c>
      <c r="AM842" s="4"/>
      <c r="AN842" t="e">
        <f>VLOOKUP([1]!Tabelle13[[#This Row],[Vlookup this ID for freight costs]],$AL$2:$AL$6811,2,FALSE)</f>
        <v>#REF!</v>
      </c>
      <c r="AP842">
        <v>13.06</v>
      </c>
      <c r="AQ842">
        <v>13.06</v>
      </c>
      <c r="AR842" s="4">
        <v>6</v>
      </c>
      <c r="AS842" s="4">
        <v>12</v>
      </c>
      <c r="AT842" s="4">
        <v>2012</v>
      </c>
      <c r="AU842" s="4">
        <v>29</v>
      </c>
      <c r="AV842" s="4">
        <v>10</v>
      </c>
      <c r="AW842" s="4">
        <v>2012</v>
      </c>
      <c r="AX842" t="str">
        <f t="shared" si="243"/>
        <v>No Delay</v>
      </c>
      <c r="AY842">
        <f t="shared" si="244"/>
        <v>0</v>
      </c>
    </row>
    <row r="843" spans="1:51" x14ac:dyDescent="0.2">
      <c r="A843" s="3">
        <v>85909</v>
      </c>
      <c r="B843" s="1" t="s">
        <v>175</v>
      </c>
      <c r="C843" s="1" t="s">
        <v>165</v>
      </c>
      <c r="D843" s="1" t="s">
        <v>130</v>
      </c>
      <c r="E843" s="1" t="s">
        <v>53</v>
      </c>
      <c r="F843" s="1" t="s">
        <v>53</v>
      </c>
      <c r="G843" s="13" t="s">
        <v>176</v>
      </c>
      <c r="H843" s="12">
        <v>41249</v>
      </c>
      <c r="I843" s="12" t="s">
        <v>1047</v>
      </c>
      <c r="J843" s="12">
        <v>41211</v>
      </c>
      <c r="K843" s="4">
        <v>4245</v>
      </c>
      <c r="L843" s="1" t="s">
        <v>146</v>
      </c>
      <c r="M843" s="1" t="s">
        <v>132</v>
      </c>
      <c r="N843" s="1" t="s">
        <v>265</v>
      </c>
      <c r="O843" s="1" t="s">
        <v>93</v>
      </c>
      <c r="P843">
        <v>60</v>
      </c>
      <c r="Q843">
        <v>510</v>
      </c>
      <c r="R843">
        <v>1234.2</v>
      </c>
      <c r="S843">
        <v>2.42</v>
      </c>
      <c r="T843">
        <v>0.04</v>
      </c>
      <c r="U843">
        <f t="shared" si="240"/>
        <v>1234.2</v>
      </c>
      <c r="V843">
        <f t="shared" si="241"/>
        <v>30600</v>
      </c>
      <c r="W843" s="1" t="s">
        <v>179</v>
      </c>
      <c r="X843" s="1" t="s">
        <v>1236</v>
      </c>
      <c r="Y843" s="1" t="s">
        <v>156</v>
      </c>
      <c r="Z843" s="3">
        <v>5457</v>
      </c>
      <c r="AA843" s="4">
        <f t="shared" si="245"/>
        <v>244</v>
      </c>
      <c r="AB843" s="4">
        <f t="shared" si="236"/>
        <v>2300.7115840000001</v>
      </c>
      <c r="AC843" s="4">
        <f t="shared" si="237"/>
        <v>244</v>
      </c>
      <c r="AD843" s="4">
        <f t="shared" si="233"/>
        <v>244</v>
      </c>
      <c r="AE843" s="3" t="s">
        <v>1068</v>
      </c>
      <c r="AF843" s="3">
        <v>244</v>
      </c>
      <c r="AG843" s="4">
        <f>AI843</f>
        <v>244</v>
      </c>
      <c r="AH843" s="4">
        <v>84198</v>
      </c>
      <c r="AI843">
        <f t="shared" si="242"/>
        <v>244</v>
      </c>
      <c r="AJ843" t="s">
        <v>1068</v>
      </c>
      <c r="AK843" s="2">
        <v>2159.1</v>
      </c>
      <c r="AL843" s="2">
        <f>AN843</f>
        <v>2159.1</v>
      </c>
      <c r="AM843" s="4">
        <v>84198</v>
      </c>
      <c r="AN843">
        <f>INDEX($AJ$2:$AJ$6811,MATCH(AM843,$A$2:$A$6811,0))</f>
        <v>2159.1</v>
      </c>
      <c r="AP843">
        <v>1.73</v>
      </c>
      <c r="AQ843">
        <v>1.73</v>
      </c>
      <c r="AR843" s="4">
        <v>6</v>
      </c>
      <c r="AS843" s="4">
        <v>12</v>
      </c>
      <c r="AT843" s="4">
        <v>2012</v>
      </c>
      <c r="AU843" s="4">
        <v>29</v>
      </c>
      <c r="AV843" s="4">
        <v>10</v>
      </c>
      <c r="AW843" s="4">
        <v>2012</v>
      </c>
      <c r="AX843" t="str">
        <f t="shared" si="243"/>
        <v>No Delay</v>
      </c>
      <c r="AY843">
        <f t="shared" si="244"/>
        <v>0</v>
      </c>
    </row>
    <row r="844" spans="1:51" x14ac:dyDescent="0.2">
      <c r="A844" s="3">
        <v>86539</v>
      </c>
      <c r="B844" s="1" t="s">
        <v>215</v>
      </c>
      <c r="C844" s="1" t="s">
        <v>89</v>
      </c>
      <c r="D844" s="1" t="s">
        <v>130</v>
      </c>
      <c r="E844" s="1" t="s">
        <v>53</v>
      </c>
      <c r="F844" s="1" t="s">
        <v>53</v>
      </c>
      <c r="G844" s="13" t="s">
        <v>1069</v>
      </c>
      <c r="H844" s="12">
        <v>41333</v>
      </c>
      <c r="I844" s="12" t="s">
        <v>1070</v>
      </c>
      <c r="J844" s="12">
        <v>41299</v>
      </c>
      <c r="K844" s="4">
        <v>4416</v>
      </c>
      <c r="L844" s="1" t="s">
        <v>146</v>
      </c>
      <c r="M844" s="1" t="s">
        <v>132</v>
      </c>
      <c r="N844" s="1" t="s">
        <v>200</v>
      </c>
      <c r="O844" s="1" t="s">
        <v>93</v>
      </c>
      <c r="P844">
        <v>90</v>
      </c>
      <c r="Q844">
        <v>4000</v>
      </c>
      <c r="R844">
        <v>29200</v>
      </c>
      <c r="S844">
        <v>7.3</v>
      </c>
      <c r="T844">
        <v>0.08</v>
      </c>
      <c r="U844">
        <f t="shared" si="240"/>
        <v>29200</v>
      </c>
      <c r="V844">
        <f t="shared" si="241"/>
        <v>360000</v>
      </c>
      <c r="W844" s="1" t="s">
        <v>197</v>
      </c>
      <c r="X844" s="1" t="s">
        <v>1236</v>
      </c>
      <c r="Y844" s="1" t="s">
        <v>3082</v>
      </c>
      <c r="Z844" s="3">
        <v>8794</v>
      </c>
      <c r="AA844" s="4">
        <f t="shared" si="245"/>
        <v>244</v>
      </c>
      <c r="AB844" s="4">
        <f t="shared" si="236"/>
        <v>2683.7314059999999</v>
      </c>
      <c r="AC844" s="4">
        <f t="shared" si="237"/>
        <v>244</v>
      </c>
      <c r="AD844" s="4">
        <f t="shared" si="233"/>
        <v>2257.4050337499998</v>
      </c>
      <c r="AE844" s="4">
        <v>244</v>
      </c>
      <c r="AF844" s="4">
        <v>244</v>
      </c>
      <c r="AG844" s="4">
        <f t="shared" ref="AG844:AG852" si="246">AE844</f>
        <v>244</v>
      </c>
      <c r="AI844" t="e">
        <f t="shared" si="242"/>
        <v>#N/A</v>
      </c>
      <c r="AJ844">
        <v>3138.35</v>
      </c>
      <c r="AK844" s="2">
        <v>3138.35</v>
      </c>
      <c r="AL844" s="2">
        <f t="shared" ref="AL844:AL852" si="247">AJ844</f>
        <v>3138.35</v>
      </c>
      <c r="AM844" s="4"/>
      <c r="AN844" t="e">
        <f>VLOOKUP([1]!Tabelle13[[#This Row],[Vlookup this ID for freight costs]],$AL$2:$AL$6811,2,FALSE)</f>
        <v>#REF!</v>
      </c>
      <c r="AP844">
        <v>40.94</v>
      </c>
      <c r="AQ844">
        <v>40.94</v>
      </c>
      <c r="AR844" s="4">
        <v>28</v>
      </c>
      <c r="AS844" s="4">
        <v>2</v>
      </c>
      <c r="AT844" s="4">
        <v>2013</v>
      </c>
      <c r="AU844" s="4">
        <v>25</v>
      </c>
      <c r="AV844" s="4">
        <v>1</v>
      </c>
      <c r="AW844" s="4">
        <v>2013</v>
      </c>
      <c r="AX844" t="str">
        <f t="shared" si="243"/>
        <v>No Delay</v>
      </c>
      <c r="AY844">
        <f t="shared" si="244"/>
        <v>0</v>
      </c>
    </row>
    <row r="845" spans="1:51" x14ac:dyDescent="0.2">
      <c r="A845" s="3">
        <v>12068</v>
      </c>
      <c r="B845" s="1" t="s">
        <v>72</v>
      </c>
      <c r="C845" s="1" t="s">
        <v>73</v>
      </c>
      <c r="D845" s="1" t="s">
        <v>130</v>
      </c>
      <c r="E845" s="1"/>
      <c r="F845" s="1" t="s">
        <v>107</v>
      </c>
      <c r="G845" s="13" t="s">
        <v>1071</v>
      </c>
      <c r="H845" s="12">
        <v>39222</v>
      </c>
      <c r="I845" s="12" t="s">
        <v>1071</v>
      </c>
      <c r="J845" s="12">
        <v>39222</v>
      </c>
      <c r="K845" s="4">
        <v>163</v>
      </c>
      <c r="L845" s="1" t="s">
        <v>146</v>
      </c>
      <c r="M845" s="1" t="s">
        <v>132</v>
      </c>
      <c r="N845" s="1" t="s">
        <v>167</v>
      </c>
      <c r="O845" s="1" t="s">
        <v>93</v>
      </c>
      <c r="P845">
        <v>30</v>
      </c>
      <c r="Q845">
        <v>2800</v>
      </c>
      <c r="R845">
        <v>45528</v>
      </c>
      <c r="S845">
        <v>16.260000000000002</v>
      </c>
      <c r="T845">
        <v>0.54</v>
      </c>
      <c r="U845">
        <f t="shared" si="240"/>
        <v>45528.000000000007</v>
      </c>
      <c r="V845">
        <f t="shared" si="241"/>
        <v>84000</v>
      </c>
      <c r="W845" s="1" t="s">
        <v>155</v>
      </c>
      <c r="X845" s="1" t="s">
        <v>1236</v>
      </c>
      <c r="Y845" s="1" t="s">
        <v>156</v>
      </c>
      <c r="Z845" s="3">
        <v>6817</v>
      </c>
      <c r="AA845" s="4">
        <f t="shared" si="245"/>
        <v>246</v>
      </c>
      <c r="AB845" s="4">
        <f t="shared" ref="AB845:AB876" si="248" xml:space="preserve"> 2244.740206  + 0.1097478*Q845</f>
        <v>2552.0340459999998</v>
      </c>
      <c r="AC845" s="4">
        <f t="shared" ref="AC845:AC876" si="249">AF845</f>
        <v>246</v>
      </c>
      <c r="AD845" s="4">
        <f t="shared" si="233"/>
        <v>1531.2239088571428</v>
      </c>
      <c r="AE845" s="4">
        <v>246</v>
      </c>
      <c r="AF845" s="4">
        <v>246</v>
      </c>
      <c r="AG845" s="4">
        <f t="shared" si="246"/>
        <v>246</v>
      </c>
      <c r="AH845" s="4">
        <v>82799</v>
      </c>
      <c r="AI845">
        <f t="shared" si="242"/>
        <v>2803</v>
      </c>
      <c r="AJ845">
        <v>1130.49</v>
      </c>
      <c r="AK845" s="2">
        <v>1130.49</v>
      </c>
      <c r="AL845" s="2">
        <f t="shared" si="247"/>
        <v>1130.49</v>
      </c>
      <c r="AM845" s="4"/>
      <c r="AN845" t="e">
        <f>VLOOKUP([1]!Tabelle13[[#This Row],[Vlookup this ID for freight costs]],$AL$2:$AL$6811,2,FALSE)</f>
        <v>#REF!</v>
      </c>
      <c r="AP845">
        <v>0</v>
      </c>
      <c r="AR845" s="4">
        <v>20</v>
      </c>
      <c r="AS845" s="4">
        <v>5</v>
      </c>
      <c r="AT845" s="4">
        <v>2007</v>
      </c>
      <c r="AU845" s="4">
        <v>20</v>
      </c>
      <c r="AV845" s="4">
        <v>5</v>
      </c>
      <c r="AW845" s="4">
        <v>2007</v>
      </c>
      <c r="AX845" t="str">
        <f t="shared" si="243"/>
        <v>No Delay</v>
      </c>
      <c r="AY845">
        <f t="shared" si="244"/>
        <v>0</v>
      </c>
    </row>
    <row r="846" spans="1:51" x14ac:dyDescent="0.2">
      <c r="A846" s="3">
        <v>63073</v>
      </c>
      <c r="B846" s="1" t="s">
        <v>368</v>
      </c>
      <c r="C846" s="1" t="s">
        <v>73</v>
      </c>
      <c r="D846" s="1" t="s">
        <v>266</v>
      </c>
      <c r="E846" s="1" t="s">
        <v>53</v>
      </c>
      <c r="F846" s="1" t="s">
        <v>53</v>
      </c>
      <c r="G846" s="13" t="s">
        <v>1072</v>
      </c>
      <c r="H846" s="12">
        <v>41711</v>
      </c>
      <c r="I846" s="12" t="s">
        <v>1072</v>
      </c>
      <c r="J846" s="12">
        <v>41711</v>
      </c>
      <c r="K846" s="4">
        <v>5368</v>
      </c>
      <c r="L846" s="1" t="s">
        <v>146</v>
      </c>
      <c r="M846" s="1" t="s">
        <v>728</v>
      </c>
      <c r="N846" s="1" t="s">
        <v>729</v>
      </c>
      <c r="O846" s="1" t="s">
        <v>685</v>
      </c>
      <c r="P846">
        <v>60</v>
      </c>
      <c r="Q846">
        <v>1014</v>
      </c>
      <c r="R846">
        <v>7098</v>
      </c>
      <c r="S846">
        <v>7</v>
      </c>
      <c r="T846">
        <v>0.12</v>
      </c>
      <c r="U846">
        <f t="shared" si="240"/>
        <v>7098</v>
      </c>
      <c r="V846">
        <f t="shared" si="241"/>
        <v>60840</v>
      </c>
      <c r="W846" s="1" t="s">
        <v>730</v>
      </c>
      <c r="X846" s="1" t="s">
        <v>244</v>
      </c>
      <c r="Y846" s="1" t="s">
        <v>731</v>
      </c>
      <c r="Z846" s="3">
        <v>6953</v>
      </c>
      <c r="AA846" s="4">
        <f t="shared" si="245"/>
        <v>247</v>
      </c>
      <c r="AB846" s="4">
        <f t="shared" si="248"/>
        <v>2356.0244751999999</v>
      </c>
      <c r="AC846" s="4">
        <f t="shared" si="249"/>
        <v>247</v>
      </c>
      <c r="AD846" s="4">
        <f t="shared" si="233"/>
        <v>1670</v>
      </c>
      <c r="AE846" s="4">
        <v>247</v>
      </c>
      <c r="AF846" s="4">
        <v>247</v>
      </c>
      <c r="AG846" s="4">
        <f t="shared" si="246"/>
        <v>247</v>
      </c>
      <c r="AI846" t="e">
        <f t="shared" si="242"/>
        <v>#N/A</v>
      </c>
      <c r="AJ846">
        <v>3584.08</v>
      </c>
      <c r="AK846" s="2">
        <v>3584.08</v>
      </c>
      <c r="AL846" s="2">
        <f t="shared" si="247"/>
        <v>3584.08</v>
      </c>
      <c r="AM846" s="4"/>
      <c r="AN846" t="e">
        <f>VLOOKUP([1]!Tabelle13[[#This Row],[Vlookup this ID for freight costs]],$AL$2:$AL$6811,2,FALSE)</f>
        <v>#REF!</v>
      </c>
      <c r="AP846">
        <v>8.7799999999999994</v>
      </c>
      <c r="AQ846">
        <v>8.7799999999999994</v>
      </c>
      <c r="AR846" s="4">
        <v>13</v>
      </c>
      <c r="AS846" s="4">
        <v>4</v>
      </c>
      <c r="AT846" s="4">
        <v>2014</v>
      </c>
      <c r="AU846" s="4">
        <v>13</v>
      </c>
      <c r="AV846" s="4">
        <v>4</v>
      </c>
      <c r="AW846" s="4">
        <v>2014</v>
      </c>
      <c r="AX846" t="str">
        <f t="shared" si="243"/>
        <v>No Delay</v>
      </c>
      <c r="AY846">
        <f t="shared" si="244"/>
        <v>0</v>
      </c>
    </row>
    <row r="847" spans="1:51" x14ac:dyDescent="0.2">
      <c r="A847" s="3">
        <v>82302</v>
      </c>
      <c r="B847" s="1" t="s">
        <v>151</v>
      </c>
      <c r="C847" s="1" t="s">
        <v>65</v>
      </c>
      <c r="D847" s="1" t="s">
        <v>130</v>
      </c>
      <c r="E847" s="1" t="s">
        <v>152</v>
      </c>
      <c r="F847" s="1" t="s">
        <v>152</v>
      </c>
      <c r="G847" s="13" t="s">
        <v>194</v>
      </c>
      <c r="H847" s="12">
        <v>40287</v>
      </c>
      <c r="I847" s="12" t="s">
        <v>195</v>
      </c>
      <c r="J847" s="12">
        <v>40268</v>
      </c>
      <c r="K847" s="4">
        <v>2284</v>
      </c>
      <c r="L847" s="1" t="s">
        <v>146</v>
      </c>
      <c r="M847" s="1" t="s">
        <v>132</v>
      </c>
      <c r="N847" s="1" t="s">
        <v>159</v>
      </c>
      <c r="O847" s="1" t="s">
        <v>93</v>
      </c>
      <c r="P847">
        <v>30</v>
      </c>
      <c r="Q847">
        <v>3060</v>
      </c>
      <c r="R847">
        <v>35955</v>
      </c>
      <c r="S847">
        <v>11.75</v>
      </c>
      <c r="T847">
        <v>0.39</v>
      </c>
      <c r="U847">
        <f t="shared" si="240"/>
        <v>35955</v>
      </c>
      <c r="V847">
        <f t="shared" si="241"/>
        <v>91800</v>
      </c>
      <c r="W847" s="1" t="s">
        <v>160</v>
      </c>
      <c r="X847" s="1" t="s">
        <v>1236</v>
      </c>
      <c r="Y847" s="1" t="s">
        <v>161</v>
      </c>
      <c r="Z847" s="3">
        <v>7348</v>
      </c>
      <c r="AA847" s="4">
        <f t="shared" si="245"/>
        <v>247</v>
      </c>
      <c r="AB847" s="4">
        <f t="shared" si="248"/>
        <v>2580.5684740000002</v>
      </c>
      <c r="AC847" s="4">
        <f t="shared" si="249"/>
        <v>247</v>
      </c>
      <c r="AD847" s="4">
        <f t="shared" si="233"/>
        <v>3288.75</v>
      </c>
      <c r="AE847" s="4">
        <v>247</v>
      </c>
      <c r="AF847" s="4">
        <v>247</v>
      </c>
      <c r="AG847" s="4">
        <f t="shared" si="246"/>
        <v>247</v>
      </c>
      <c r="AI847" t="e">
        <f t="shared" si="242"/>
        <v>#N/A</v>
      </c>
      <c r="AJ847" t="s">
        <v>81</v>
      </c>
      <c r="AK847" s="2"/>
      <c r="AL847" s="2" t="str">
        <f t="shared" si="247"/>
        <v>Freight Included in Commodity Cost</v>
      </c>
      <c r="AM847" s="4"/>
      <c r="AN847" t="e">
        <f>VLOOKUP([1]!Tabelle13[[#This Row],[Vlookup this ID for freight costs]],$AL$2:$AL$6811,2,FALSE)</f>
        <v>#REF!</v>
      </c>
      <c r="AP847">
        <v>77.52</v>
      </c>
      <c r="AQ847">
        <v>77.52</v>
      </c>
      <c r="AR847" s="4">
        <v>19</v>
      </c>
      <c r="AS847" s="4">
        <v>4</v>
      </c>
      <c r="AT847" s="4">
        <v>2010</v>
      </c>
      <c r="AU847" s="4">
        <v>31</v>
      </c>
      <c r="AV847" s="4">
        <v>3</v>
      </c>
      <c r="AW847" s="4">
        <v>2010</v>
      </c>
      <c r="AX847" t="str">
        <f t="shared" si="243"/>
        <v>No Delay</v>
      </c>
      <c r="AY847">
        <f t="shared" si="244"/>
        <v>0</v>
      </c>
    </row>
    <row r="848" spans="1:51" x14ac:dyDescent="0.2">
      <c r="A848" s="3">
        <v>86614</v>
      </c>
      <c r="B848" s="1" t="s">
        <v>215</v>
      </c>
      <c r="C848" s="1" t="s">
        <v>89</v>
      </c>
      <c r="D848" s="1" t="s">
        <v>130</v>
      </c>
      <c r="E848" s="1" t="s">
        <v>101</v>
      </c>
      <c r="F848" s="1" t="s">
        <v>101</v>
      </c>
      <c r="G848" s="13" t="s">
        <v>1073</v>
      </c>
      <c r="H848" s="12">
        <v>41582</v>
      </c>
      <c r="I848" s="12" t="s">
        <v>1074</v>
      </c>
      <c r="J848" s="12">
        <v>41597</v>
      </c>
      <c r="K848" s="4">
        <v>5060</v>
      </c>
      <c r="L848" s="1" t="s">
        <v>146</v>
      </c>
      <c r="M848" s="1" t="s">
        <v>132</v>
      </c>
      <c r="N848" s="1" t="s">
        <v>389</v>
      </c>
      <c r="O848" s="1" t="s">
        <v>93</v>
      </c>
      <c r="P848">
        <v>30</v>
      </c>
      <c r="Q848">
        <v>3400</v>
      </c>
      <c r="R848">
        <v>45968</v>
      </c>
      <c r="S848">
        <v>13.52</v>
      </c>
      <c r="T848">
        <v>0.45</v>
      </c>
      <c r="U848">
        <f t="shared" si="240"/>
        <v>45968</v>
      </c>
      <c r="V848">
        <f t="shared" si="241"/>
        <v>102000</v>
      </c>
      <c r="W848" s="1" t="s">
        <v>160</v>
      </c>
      <c r="X848" s="1" t="s">
        <v>1236</v>
      </c>
      <c r="Y848" s="1" t="s">
        <v>161</v>
      </c>
      <c r="Z848" s="3">
        <v>12573</v>
      </c>
      <c r="AA848" s="4">
        <f t="shared" si="245"/>
        <v>247</v>
      </c>
      <c r="AB848" s="4">
        <f t="shared" si="248"/>
        <v>2617.8827259999998</v>
      </c>
      <c r="AC848" s="4">
        <f t="shared" si="249"/>
        <v>247</v>
      </c>
      <c r="AD848" s="4">
        <f t="shared" si="233"/>
        <v>705.75</v>
      </c>
      <c r="AE848" s="4">
        <v>247</v>
      </c>
      <c r="AF848" s="4">
        <v>247</v>
      </c>
      <c r="AG848" s="4">
        <f t="shared" si="246"/>
        <v>247</v>
      </c>
      <c r="AI848" t="e">
        <f t="shared" si="242"/>
        <v>#N/A</v>
      </c>
      <c r="AJ848">
        <v>2414.89</v>
      </c>
      <c r="AK848" s="2">
        <v>2414.89</v>
      </c>
      <c r="AL848" s="2">
        <f t="shared" si="247"/>
        <v>2414.89</v>
      </c>
      <c r="AM848" s="4"/>
      <c r="AN848" t="e">
        <f>VLOOKUP([1]!Tabelle13[[#This Row],[Vlookup this ID for freight costs]],$AL$2:$AL$6811,2,FALSE)</f>
        <v>#REF!</v>
      </c>
      <c r="AP848">
        <v>56.86</v>
      </c>
      <c r="AQ848">
        <v>56.86</v>
      </c>
      <c r="AR848" s="4">
        <v>4</v>
      </c>
      <c r="AS848" s="4">
        <v>11</v>
      </c>
      <c r="AT848" s="4">
        <v>2013</v>
      </c>
      <c r="AU848" s="4">
        <v>19</v>
      </c>
      <c r="AV848" s="4">
        <v>11</v>
      </c>
      <c r="AW848" s="4">
        <v>2013</v>
      </c>
      <c r="AX848" t="str">
        <f t="shared" si="243"/>
        <v>Delay</v>
      </c>
      <c r="AY848">
        <f t="shared" si="244"/>
        <v>15</v>
      </c>
    </row>
    <row r="849" spans="1:51" x14ac:dyDescent="0.2">
      <c r="A849" s="3">
        <v>82301</v>
      </c>
      <c r="B849" s="1" t="s">
        <v>151</v>
      </c>
      <c r="C849" s="1" t="s">
        <v>65</v>
      </c>
      <c r="D849" s="1" t="s">
        <v>130</v>
      </c>
      <c r="E849" s="1" t="s">
        <v>152</v>
      </c>
      <c r="F849" s="1" t="s">
        <v>152</v>
      </c>
      <c r="G849" s="13" t="s">
        <v>194</v>
      </c>
      <c r="H849" s="12">
        <v>40287</v>
      </c>
      <c r="I849" s="12" t="s">
        <v>195</v>
      </c>
      <c r="J849" s="12">
        <v>40268</v>
      </c>
      <c r="K849" s="4">
        <v>2283</v>
      </c>
      <c r="L849" s="1" t="s">
        <v>146</v>
      </c>
      <c r="M849" s="1" t="s">
        <v>132</v>
      </c>
      <c r="N849" s="1" t="s">
        <v>154</v>
      </c>
      <c r="O849" s="1" t="s">
        <v>93</v>
      </c>
      <c r="P849">
        <v>60</v>
      </c>
      <c r="Q849">
        <v>2121</v>
      </c>
      <c r="R849">
        <v>23797.62</v>
      </c>
      <c r="S849">
        <v>11.22</v>
      </c>
      <c r="T849">
        <v>0.19</v>
      </c>
      <c r="U849">
        <f t="shared" si="240"/>
        <v>23797.620000000003</v>
      </c>
      <c r="V849">
        <f t="shared" si="241"/>
        <v>127260</v>
      </c>
      <c r="W849" s="1" t="s">
        <v>155</v>
      </c>
      <c r="X849" s="1" t="s">
        <v>1236</v>
      </c>
      <c r="Y849" s="1" t="s">
        <v>156</v>
      </c>
      <c r="Z849" s="3">
        <v>7726</v>
      </c>
      <c r="AA849" s="4">
        <f t="shared" si="245"/>
        <v>248</v>
      </c>
      <c r="AB849" s="4">
        <f t="shared" si="248"/>
        <v>2477.5152898000001</v>
      </c>
      <c r="AC849" s="4">
        <f t="shared" si="249"/>
        <v>248</v>
      </c>
      <c r="AD849" s="4">
        <f t="shared" si="233"/>
        <v>248</v>
      </c>
      <c r="AE849" s="4">
        <v>248</v>
      </c>
      <c r="AF849" s="4">
        <v>248</v>
      </c>
      <c r="AG849" s="4">
        <f t="shared" si="246"/>
        <v>248</v>
      </c>
      <c r="AI849" t="e">
        <f t="shared" si="242"/>
        <v>#N/A</v>
      </c>
      <c r="AJ849" t="s">
        <v>81</v>
      </c>
      <c r="AK849" s="2"/>
      <c r="AL849" s="2" t="str">
        <f t="shared" si="247"/>
        <v>Freight Included in Commodity Cost</v>
      </c>
      <c r="AM849" s="4"/>
      <c r="AN849" t="e">
        <f>VLOOKUP([1]!Tabelle13[[#This Row],[Vlookup this ID for freight costs]],$AL$2:$AL$6811,2,FALSE)</f>
        <v>#REF!</v>
      </c>
      <c r="AP849">
        <v>51.31</v>
      </c>
      <c r="AQ849">
        <v>51.31</v>
      </c>
      <c r="AR849" s="4">
        <v>19</v>
      </c>
      <c r="AS849" s="4">
        <v>4</v>
      </c>
      <c r="AT849" s="4">
        <v>2010</v>
      </c>
      <c r="AU849" s="4">
        <v>31</v>
      </c>
      <c r="AV849" s="4">
        <v>3</v>
      </c>
      <c r="AW849" s="4">
        <v>2010</v>
      </c>
      <c r="AX849" t="str">
        <f t="shared" si="243"/>
        <v>No Delay</v>
      </c>
      <c r="AY849">
        <f t="shared" si="244"/>
        <v>0</v>
      </c>
    </row>
    <row r="850" spans="1:51" x14ac:dyDescent="0.2">
      <c r="A850" s="3">
        <v>82714</v>
      </c>
      <c r="B850" s="1" t="s">
        <v>215</v>
      </c>
      <c r="C850" s="1" t="s">
        <v>89</v>
      </c>
      <c r="D850" s="1" t="s">
        <v>130</v>
      </c>
      <c r="E850" s="1" t="s">
        <v>101</v>
      </c>
      <c r="F850" s="1" t="s">
        <v>101</v>
      </c>
      <c r="G850" s="13" t="s">
        <v>406</v>
      </c>
      <c r="H850" s="12">
        <v>41943</v>
      </c>
      <c r="I850" s="12" t="s">
        <v>627</v>
      </c>
      <c r="J850" s="12">
        <v>41887</v>
      </c>
      <c r="K850" s="4">
        <v>5922</v>
      </c>
      <c r="L850" s="1" t="s">
        <v>146</v>
      </c>
      <c r="M850" s="1" t="s">
        <v>132</v>
      </c>
      <c r="N850" s="1" t="s">
        <v>280</v>
      </c>
      <c r="O850" s="1" t="s">
        <v>93</v>
      </c>
      <c r="P850">
        <v>30</v>
      </c>
      <c r="Q850">
        <v>2756</v>
      </c>
      <c r="R850">
        <v>37261.120000000003</v>
      </c>
      <c r="S850">
        <v>13.52</v>
      </c>
      <c r="T850">
        <v>0.45</v>
      </c>
      <c r="U850">
        <f t="shared" si="240"/>
        <v>37261.119999999995</v>
      </c>
      <c r="V850">
        <f t="shared" si="241"/>
        <v>82680</v>
      </c>
      <c r="W850" s="1" t="s">
        <v>281</v>
      </c>
      <c r="X850" s="1" t="s">
        <v>1236</v>
      </c>
      <c r="Y850" s="1" t="s">
        <v>161</v>
      </c>
      <c r="Z850" s="3">
        <v>12573</v>
      </c>
      <c r="AA850" s="4">
        <f t="shared" si="245"/>
        <v>248</v>
      </c>
      <c r="AB850" s="4">
        <f t="shared" si="248"/>
        <v>2547.2051428</v>
      </c>
      <c r="AC850" s="4">
        <f t="shared" si="249"/>
        <v>248</v>
      </c>
      <c r="AD850" s="4">
        <f t="shared" si="233"/>
        <v>202.5</v>
      </c>
      <c r="AE850" s="4">
        <v>248</v>
      </c>
      <c r="AF850" s="4">
        <v>248</v>
      </c>
      <c r="AG850" s="4">
        <f t="shared" si="246"/>
        <v>248</v>
      </c>
      <c r="AI850" t="e">
        <f t="shared" si="242"/>
        <v>#N/A</v>
      </c>
      <c r="AJ850">
        <v>1933.72</v>
      </c>
      <c r="AK850" s="2">
        <v>1933.72</v>
      </c>
      <c r="AL850" s="2">
        <f t="shared" si="247"/>
        <v>1933.72</v>
      </c>
      <c r="AM850" s="4"/>
      <c r="AN850" t="e">
        <f>VLOOKUP([1]!Tabelle13[[#This Row],[Vlookup this ID for freight costs]],$AL$2:$AL$6811,2,FALSE)</f>
        <v>#REF!</v>
      </c>
      <c r="AP850">
        <v>38.299999999999997</v>
      </c>
      <c r="AQ850">
        <v>38.299999999999997</v>
      </c>
      <c r="AR850" s="4">
        <v>31</v>
      </c>
      <c r="AS850" s="4">
        <v>10</v>
      </c>
      <c r="AT850" s="4">
        <v>2014</v>
      </c>
      <c r="AU850" s="4">
        <v>5</v>
      </c>
      <c r="AV850" s="4">
        <v>9</v>
      </c>
      <c r="AW850" s="4">
        <v>2014</v>
      </c>
      <c r="AX850" t="str">
        <f t="shared" si="243"/>
        <v>No Delay</v>
      </c>
      <c r="AY850">
        <f t="shared" si="244"/>
        <v>0</v>
      </c>
    </row>
    <row r="851" spans="1:51" x14ac:dyDescent="0.2">
      <c r="A851" s="3">
        <v>84312</v>
      </c>
      <c r="B851" s="1" t="s">
        <v>215</v>
      </c>
      <c r="C851" s="1" t="s">
        <v>89</v>
      </c>
      <c r="D851" s="1" t="s">
        <v>130</v>
      </c>
      <c r="E851" s="1" t="s">
        <v>53</v>
      </c>
      <c r="F851" s="1" t="s">
        <v>53</v>
      </c>
      <c r="G851" s="13" t="s">
        <v>727</v>
      </c>
      <c r="H851" s="12">
        <v>41624</v>
      </c>
      <c r="I851" s="12" t="s">
        <v>696</v>
      </c>
      <c r="J851" s="12">
        <v>41659</v>
      </c>
      <c r="K851" s="4">
        <v>5203</v>
      </c>
      <c r="L851" s="1" t="s">
        <v>146</v>
      </c>
      <c r="M851" s="1" t="s">
        <v>132</v>
      </c>
      <c r="N851" s="1" t="s">
        <v>599</v>
      </c>
      <c r="O851" s="1" t="s">
        <v>93</v>
      </c>
      <c r="P851">
        <v>60</v>
      </c>
      <c r="Q851">
        <v>5800</v>
      </c>
      <c r="R851">
        <v>22562</v>
      </c>
      <c r="S851">
        <v>3.89</v>
      </c>
      <c r="T851">
        <v>0.06</v>
      </c>
      <c r="U851">
        <f t="shared" si="240"/>
        <v>22562</v>
      </c>
      <c r="V851">
        <f t="shared" si="241"/>
        <v>348000</v>
      </c>
      <c r="W851" s="1" t="s">
        <v>197</v>
      </c>
      <c r="X851" s="1" t="s">
        <v>1236</v>
      </c>
      <c r="Y851" s="1" t="s">
        <v>3082</v>
      </c>
      <c r="Z851" s="3">
        <v>8794</v>
      </c>
      <c r="AA851" s="4">
        <f t="shared" si="245"/>
        <v>248</v>
      </c>
      <c r="AB851" s="4">
        <f t="shared" si="248"/>
        <v>2881.2774460000001</v>
      </c>
      <c r="AC851" s="4">
        <f t="shared" si="249"/>
        <v>248</v>
      </c>
      <c r="AD851" s="4">
        <f t="shared" si="233"/>
        <v>4564.333333333333</v>
      </c>
      <c r="AE851" s="4">
        <v>248</v>
      </c>
      <c r="AF851" s="4">
        <v>248</v>
      </c>
      <c r="AG851" s="4">
        <f t="shared" si="246"/>
        <v>248</v>
      </c>
      <c r="AI851" t="e">
        <f t="shared" si="242"/>
        <v>#N/A</v>
      </c>
      <c r="AJ851">
        <v>2431.36</v>
      </c>
      <c r="AK851" s="2">
        <v>2431.36</v>
      </c>
      <c r="AL851" s="2">
        <f t="shared" si="247"/>
        <v>2431.36</v>
      </c>
      <c r="AM851" s="4"/>
      <c r="AN851" t="e">
        <f>VLOOKUP([1]!Tabelle13[[#This Row],[Vlookup this ID for freight costs]],$AL$2:$AL$6811,2,FALSE)</f>
        <v>#REF!</v>
      </c>
      <c r="AP851">
        <v>27.91</v>
      </c>
      <c r="AQ851">
        <v>27.91</v>
      </c>
      <c r="AR851" s="4">
        <v>16</v>
      </c>
      <c r="AS851" s="4">
        <v>12</v>
      </c>
      <c r="AT851" s="4">
        <v>2013</v>
      </c>
      <c r="AU851" s="4">
        <v>20</v>
      </c>
      <c r="AV851" s="4">
        <v>1</v>
      </c>
      <c r="AW851" s="4">
        <v>2014</v>
      </c>
      <c r="AX851" t="str">
        <f t="shared" si="243"/>
        <v>Delay</v>
      </c>
      <c r="AY851">
        <f t="shared" si="244"/>
        <v>35</v>
      </c>
    </row>
    <row r="852" spans="1:51" x14ac:dyDescent="0.2">
      <c r="A852" s="3">
        <v>84678</v>
      </c>
      <c r="B852" s="1" t="s">
        <v>463</v>
      </c>
      <c r="C852" s="1" t="s">
        <v>73</v>
      </c>
      <c r="D852" s="1" t="s">
        <v>130</v>
      </c>
      <c r="E852" s="1" t="s">
        <v>101</v>
      </c>
      <c r="F852" s="1" t="s">
        <v>101</v>
      </c>
      <c r="G852" s="13" t="s">
        <v>1075</v>
      </c>
      <c r="H852" s="12">
        <v>40861</v>
      </c>
      <c r="I852" s="12" t="s">
        <v>976</v>
      </c>
      <c r="J852" s="12">
        <v>40868</v>
      </c>
      <c r="K852" s="4">
        <v>3582</v>
      </c>
      <c r="L852" s="1" t="s">
        <v>146</v>
      </c>
      <c r="M852" s="1" t="s">
        <v>132</v>
      </c>
      <c r="N852" s="1" t="s">
        <v>206</v>
      </c>
      <c r="O852" s="1" t="s">
        <v>93</v>
      </c>
      <c r="P852">
        <v>60</v>
      </c>
      <c r="Q852">
        <v>76</v>
      </c>
      <c r="R852">
        <v>224.2</v>
      </c>
      <c r="S852">
        <v>2.95</v>
      </c>
      <c r="T852">
        <v>0.05</v>
      </c>
      <c r="U852">
        <f t="shared" si="240"/>
        <v>224.20000000000002</v>
      </c>
      <c r="V852">
        <f t="shared" si="241"/>
        <v>4560</v>
      </c>
      <c r="W852" s="1" t="s">
        <v>204</v>
      </c>
      <c r="X852" s="1" t="s">
        <v>1236</v>
      </c>
      <c r="Y852" s="1" t="s">
        <v>205</v>
      </c>
      <c r="Z852" s="3">
        <v>15015</v>
      </c>
      <c r="AA852" s="4">
        <f t="shared" si="245"/>
        <v>248</v>
      </c>
      <c r="AB852" s="4">
        <f t="shared" si="248"/>
        <v>2253.0810388</v>
      </c>
      <c r="AC852" s="4">
        <f t="shared" si="249"/>
        <v>248</v>
      </c>
      <c r="AD852" s="4">
        <f t="shared" si="233"/>
        <v>1870.4975987272728</v>
      </c>
      <c r="AE852" s="4">
        <v>248</v>
      </c>
      <c r="AF852" s="4">
        <v>248</v>
      </c>
      <c r="AG852" s="4">
        <f t="shared" si="246"/>
        <v>248</v>
      </c>
      <c r="AI852" t="e">
        <f t="shared" si="242"/>
        <v>#N/A</v>
      </c>
      <c r="AJ852">
        <v>481.71</v>
      </c>
      <c r="AK852" s="2">
        <v>481.71</v>
      </c>
      <c r="AL852" s="2">
        <f t="shared" si="247"/>
        <v>481.71</v>
      </c>
      <c r="AM852" s="4"/>
      <c r="AN852" t="e">
        <f>VLOOKUP([1]!Tabelle13[[#This Row],[Vlookup this ID for freight costs]],$AL$2:$AL$6811,2,FALSE)</f>
        <v>#REF!</v>
      </c>
      <c r="AP852">
        <v>0.37</v>
      </c>
      <c r="AQ852">
        <v>0.37</v>
      </c>
      <c r="AR852" s="4">
        <v>14</v>
      </c>
      <c r="AS852" s="4">
        <v>11</v>
      </c>
      <c r="AT852" s="4">
        <v>2011</v>
      </c>
      <c r="AU852" s="4">
        <v>21</v>
      </c>
      <c r="AV852" s="4">
        <v>11</v>
      </c>
      <c r="AW852" s="4">
        <v>2011</v>
      </c>
      <c r="AX852" t="str">
        <f t="shared" si="243"/>
        <v>Delay</v>
      </c>
      <c r="AY852">
        <f t="shared" si="244"/>
        <v>7</v>
      </c>
    </row>
    <row r="853" spans="1:51" x14ac:dyDescent="0.2">
      <c r="A853" s="3">
        <v>85802</v>
      </c>
      <c r="B853" s="1" t="s">
        <v>463</v>
      </c>
      <c r="C853" s="1" t="s">
        <v>73</v>
      </c>
      <c r="D853" s="1" t="s">
        <v>130</v>
      </c>
      <c r="E853" s="1" t="s">
        <v>101</v>
      </c>
      <c r="F853" s="1" t="s">
        <v>101</v>
      </c>
      <c r="G853" s="13" t="s">
        <v>1075</v>
      </c>
      <c r="H853" s="12">
        <v>40861</v>
      </c>
      <c r="I853" s="12" t="s">
        <v>976</v>
      </c>
      <c r="J853" s="12">
        <v>40868</v>
      </c>
      <c r="K853" s="4">
        <v>3585</v>
      </c>
      <c r="L853" s="1" t="s">
        <v>146</v>
      </c>
      <c r="M853" s="1" t="s">
        <v>132</v>
      </c>
      <c r="N853" s="1" t="s">
        <v>206</v>
      </c>
      <c r="O853" s="1" t="s">
        <v>93</v>
      </c>
      <c r="P853">
        <v>60</v>
      </c>
      <c r="Q853">
        <v>4593</v>
      </c>
      <c r="R853">
        <v>13549.35</v>
      </c>
      <c r="S853">
        <v>2.95</v>
      </c>
      <c r="T853">
        <v>0.05</v>
      </c>
      <c r="U853">
        <f t="shared" si="240"/>
        <v>13549.35</v>
      </c>
      <c r="V853">
        <f t="shared" si="241"/>
        <v>275580</v>
      </c>
      <c r="W853" s="1" t="s">
        <v>197</v>
      </c>
      <c r="X853" s="1" t="s">
        <v>1236</v>
      </c>
      <c r="Y853" s="1" t="s">
        <v>3082</v>
      </c>
      <c r="Z853" s="3">
        <v>13821</v>
      </c>
      <c r="AA853" s="4">
        <f t="shared" si="245"/>
        <v>248</v>
      </c>
      <c r="AB853" s="4">
        <f t="shared" si="248"/>
        <v>2748.8118513999998</v>
      </c>
      <c r="AC853" s="4">
        <f t="shared" si="249"/>
        <v>248</v>
      </c>
      <c r="AD853" s="4">
        <f t="shared" si="233"/>
        <v>5464.5</v>
      </c>
      <c r="AE853" s="3" t="s">
        <v>1076</v>
      </c>
      <c r="AF853" s="3">
        <v>248</v>
      </c>
      <c r="AG853" s="4">
        <f>AI853</f>
        <v>248</v>
      </c>
      <c r="AH853" s="4">
        <v>84678</v>
      </c>
      <c r="AI853">
        <f t="shared" si="242"/>
        <v>248</v>
      </c>
      <c r="AJ853" t="s">
        <v>1076</v>
      </c>
      <c r="AK853" s="2">
        <v>481.71</v>
      </c>
      <c r="AL853" s="2">
        <f>AN853</f>
        <v>481.71</v>
      </c>
      <c r="AM853" s="4">
        <v>84678</v>
      </c>
      <c r="AN853">
        <f>INDEX($AJ$2:$AJ$6811,MATCH(AM853,$A$2:$A$6811,0))</f>
        <v>481.71</v>
      </c>
      <c r="AP853">
        <v>22.36</v>
      </c>
      <c r="AQ853">
        <v>22.36</v>
      </c>
      <c r="AR853" s="4">
        <v>14</v>
      </c>
      <c r="AS853" s="4">
        <v>11</v>
      </c>
      <c r="AT853" s="4">
        <v>2011</v>
      </c>
      <c r="AU853" s="4">
        <v>21</v>
      </c>
      <c r="AV853" s="4">
        <v>11</v>
      </c>
      <c r="AW853" s="4">
        <v>2011</v>
      </c>
      <c r="AX853" t="str">
        <f t="shared" si="243"/>
        <v>Delay</v>
      </c>
      <c r="AY853">
        <f t="shared" si="244"/>
        <v>7</v>
      </c>
    </row>
    <row r="854" spans="1:51" x14ac:dyDescent="0.2">
      <c r="A854" s="3">
        <v>11023</v>
      </c>
      <c r="B854" s="1" t="s">
        <v>350</v>
      </c>
      <c r="C854" s="1" t="s">
        <v>65</v>
      </c>
      <c r="D854" s="1" t="s">
        <v>130</v>
      </c>
      <c r="E854" s="1" t="s">
        <v>53</v>
      </c>
      <c r="F854" s="1" t="s">
        <v>53</v>
      </c>
      <c r="G854" s="13" t="s">
        <v>351</v>
      </c>
      <c r="H854" s="12">
        <v>39896</v>
      </c>
      <c r="I854" s="12" t="s">
        <v>351</v>
      </c>
      <c r="J854" s="12">
        <v>39896</v>
      </c>
      <c r="K854" s="4">
        <v>1432</v>
      </c>
      <c r="L854" s="1" t="s">
        <v>146</v>
      </c>
      <c r="M854" s="1" t="s">
        <v>132</v>
      </c>
      <c r="N854" s="1" t="s">
        <v>147</v>
      </c>
      <c r="O854" s="1" t="s">
        <v>148</v>
      </c>
      <c r="P854">
        <v>30</v>
      </c>
      <c r="Q854">
        <v>2871</v>
      </c>
      <c r="R854">
        <v>75363.75</v>
      </c>
      <c r="S854">
        <v>26.25</v>
      </c>
      <c r="T854">
        <v>0.88</v>
      </c>
      <c r="U854">
        <f t="shared" si="240"/>
        <v>75363.75</v>
      </c>
      <c r="V854">
        <f t="shared" si="241"/>
        <v>86130</v>
      </c>
      <c r="W854" s="1" t="s">
        <v>149</v>
      </c>
      <c r="X854" s="1" t="s">
        <v>150</v>
      </c>
      <c r="Y854" s="1" t="s">
        <v>150</v>
      </c>
      <c r="Z854" s="3">
        <v>4785</v>
      </c>
      <c r="AA854" s="4">
        <f t="shared" si="245"/>
        <v>249</v>
      </c>
      <c r="AB854" s="4">
        <f t="shared" si="248"/>
        <v>2559.8261398</v>
      </c>
      <c r="AC854" s="4">
        <f t="shared" si="249"/>
        <v>249</v>
      </c>
      <c r="AD854" s="4">
        <f t="shared" si="233"/>
        <v>193.5</v>
      </c>
      <c r="AE854" s="4">
        <v>249</v>
      </c>
      <c r="AF854" s="4">
        <v>249</v>
      </c>
      <c r="AG854" s="4">
        <f>AE854</f>
        <v>249</v>
      </c>
      <c r="AH854" s="4">
        <v>84270</v>
      </c>
      <c r="AI854">
        <f t="shared" si="242"/>
        <v>16966</v>
      </c>
      <c r="AJ854">
        <v>6443.61</v>
      </c>
      <c r="AK854" s="2">
        <v>6443.61</v>
      </c>
      <c r="AL854" s="2">
        <f>AJ854</f>
        <v>6443.61</v>
      </c>
      <c r="AM854" s="4"/>
      <c r="AN854" t="e">
        <f>VLOOKUP([1]!Tabelle13[[#This Row],[Vlookup this ID for freight costs]],$AL$2:$AL$6811,2,FALSE)</f>
        <v>#REF!</v>
      </c>
      <c r="AP854">
        <v>147.71</v>
      </c>
      <c r="AQ854">
        <v>147.71</v>
      </c>
      <c r="AR854" s="4">
        <v>24</v>
      </c>
      <c r="AS854" s="4">
        <v>4</v>
      </c>
      <c r="AT854" s="4">
        <v>2009</v>
      </c>
      <c r="AU854" s="4">
        <v>24</v>
      </c>
      <c r="AV854" s="4">
        <v>4</v>
      </c>
      <c r="AW854" s="4">
        <v>2009</v>
      </c>
      <c r="AX854" t="str">
        <f t="shared" si="243"/>
        <v>No Delay</v>
      </c>
      <c r="AY854">
        <f t="shared" si="244"/>
        <v>0</v>
      </c>
    </row>
    <row r="855" spans="1:51" x14ac:dyDescent="0.2">
      <c r="A855" s="3">
        <v>57780</v>
      </c>
      <c r="B855" s="1" t="s">
        <v>50</v>
      </c>
      <c r="C855" s="1" t="s">
        <v>51</v>
      </c>
      <c r="D855" s="1" t="s">
        <v>74</v>
      </c>
      <c r="E855" s="1" t="s">
        <v>53</v>
      </c>
      <c r="F855" s="1" t="s">
        <v>53</v>
      </c>
      <c r="G855" s="13" t="s">
        <v>399</v>
      </c>
      <c r="H855" s="12">
        <v>40115</v>
      </c>
      <c r="I855" s="12" t="s">
        <v>399</v>
      </c>
      <c r="J855" s="12">
        <v>40115</v>
      </c>
      <c r="K855" s="4">
        <v>1983</v>
      </c>
      <c r="L855" s="1" t="s">
        <v>146</v>
      </c>
      <c r="M855" s="1" t="s">
        <v>620</v>
      </c>
      <c r="N855" s="1" t="s">
        <v>849</v>
      </c>
      <c r="O855" s="1" t="s">
        <v>850</v>
      </c>
      <c r="P855">
        <v>60</v>
      </c>
      <c r="Q855">
        <v>1676</v>
      </c>
      <c r="R855">
        <v>90017.96</v>
      </c>
      <c r="S855">
        <v>53.71</v>
      </c>
      <c r="T855">
        <v>0.9</v>
      </c>
      <c r="U855">
        <f t="shared" si="240"/>
        <v>90017.96</v>
      </c>
      <c r="V855">
        <f t="shared" si="241"/>
        <v>100560</v>
      </c>
      <c r="W855" s="1" t="s">
        <v>851</v>
      </c>
      <c r="X855" s="1" t="s">
        <v>361</v>
      </c>
      <c r="Y855" s="1" t="s">
        <v>361</v>
      </c>
      <c r="Z855" s="3">
        <v>8559</v>
      </c>
      <c r="AA855" s="4">
        <f t="shared" si="245"/>
        <v>249</v>
      </c>
      <c r="AB855" s="4">
        <f t="shared" si="248"/>
        <v>2428.6775188000001</v>
      </c>
      <c r="AC855" s="4">
        <f t="shared" si="249"/>
        <v>249</v>
      </c>
      <c r="AD855" s="4">
        <f t="shared" ref="AD855:AD918" si="250">AVERAGEIFS($AA$2:$AA$6811,$L$2:$L$6811,L855,$V$2:$V$6811,"&gt;="&amp;(V855-100), $V$2:$V$6811,"&lt;="&amp;(V855+100),$AA$2:$AA$6811,"&gt;"&amp;1)</f>
        <v>249</v>
      </c>
      <c r="AE855" s="4">
        <v>249</v>
      </c>
      <c r="AF855" s="4">
        <v>249</v>
      </c>
      <c r="AG855" s="4">
        <f>AE855</f>
        <v>249</v>
      </c>
      <c r="AI855" t="e">
        <f t="shared" si="242"/>
        <v>#N/A</v>
      </c>
      <c r="AJ855" t="s">
        <v>81</v>
      </c>
      <c r="AK855" s="2"/>
      <c r="AL855" s="2" t="str">
        <f>AJ855</f>
        <v>Freight Included in Commodity Cost</v>
      </c>
      <c r="AM855" s="4"/>
      <c r="AN855" t="e">
        <f>VLOOKUP([1]!Tabelle13[[#This Row],[Vlookup this ID for freight costs]],$AL$2:$AL$6811,2,FALSE)</f>
        <v>#REF!</v>
      </c>
      <c r="AP855">
        <v>176.44</v>
      </c>
      <c r="AQ855">
        <v>176.44</v>
      </c>
      <c r="AR855" s="4">
        <v>29</v>
      </c>
      <c r="AS855" s="4">
        <v>10</v>
      </c>
      <c r="AT855" s="4">
        <v>2009</v>
      </c>
      <c r="AU855" s="4">
        <v>29</v>
      </c>
      <c r="AV855" s="4">
        <v>10</v>
      </c>
      <c r="AW855" s="4">
        <v>2009</v>
      </c>
      <c r="AX855" t="str">
        <f t="shared" si="243"/>
        <v>No Delay</v>
      </c>
      <c r="AY855">
        <f t="shared" si="244"/>
        <v>0</v>
      </c>
    </row>
    <row r="856" spans="1:51" x14ac:dyDescent="0.2">
      <c r="A856" s="3">
        <v>84205</v>
      </c>
      <c r="B856" s="1" t="s">
        <v>50</v>
      </c>
      <c r="C856" s="1" t="s">
        <v>51</v>
      </c>
      <c r="D856" s="1" t="s">
        <v>130</v>
      </c>
      <c r="E856" s="1" t="s">
        <v>101</v>
      </c>
      <c r="F856" s="1" t="s">
        <v>101</v>
      </c>
      <c r="G856" s="13" t="s">
        <v>1077</v>
      </c>
      <c r="H856" s="12">
        <v>41285</v>
      </c>
      <c r="I856" s="12" t="s">
        <v>1077</v>
      </c>
      <c r="J856" s="12">
        <v>41285</v>
      </c>
      <c r="K856" s="4">
        <v>4395</v>
      </c>
      <c r="L856" s="1" t="s">
        <v>146</v>
      </c>
      <c r="M856" s="1" t="s">
        <v>132</v>
      </c>
      <c r="N856" s="1" t="s">
        <v>154</v>
      </c>
      <c r="O856" s="1" t="s">
        <v>93</v>
      </c>
      <c r="P856">
        <v>60</v>
      </c>
      <c r="Q856">
        <v>2484</v>
      </c>
      <c r="R856">
        <v>23896.080000000002</v>
      </c>
      <c r="S856">
        <v>9.6199999999999992</v>
      </c>
      <c r="T856">
        <v>0.16</v>
      </c>
      <c r="U856">
        <f t="shared" si="240"/>
        <v>23896.079999999998</v>
      </c>
      <c r="V856">
        <f t="shared" si="241"/>
        <v>149040</v>
      </c>
      <c r="W856" s="1" t="s">
        <v>179</v>
      </c>
      <c r="X856" s="1" t="s">
        <v>1236</v>
      </c>
      <c r="Y856" s="1" t="s">
        <v>156</v>
      </c>
      <c r="Z856" s="3">
        <v>14703</v>
      </c>
      <c r="AA856" s="4">
        <f t="shared" si="245"/>
        <v>249</v>
      </c>
      <c r="AB856" s="4">
        <f t="shared" si="248"/>
        <v>2517.3537412000001</v>
      </c>
      <c r="AC856" s="4">
        <f t="shared" si="249"/>
        <v>249</v>
      </c>
      <c r="AD856" s="4">
        <f t="shared" si="250"/>
        <v>2954</v>
      </c>
      <c r="AE856" s="4">
        <v>249</v>
      </c>
      <c r="AF856" s="4">
        <v>249</v>
      </c>
      <c r="AG856" s="4">
        <f>AE856</f>
        <v>249</v>
      </c>
      <c r="AI856" t="e">
        <f t="shared" si="242"/>
        <v>#N/A</v>
      </c>
      <c r="AJ856">
        <v>4754.1899999999996</v>
      </c>
      <c r="AK856" s="2">
        <v>4754.1899999999996</v>
      </c>
      <c r="AL856" s="2">
        <f>AJ856</f>
        <v>4754.1899999999996</v>
      </c>
      <c r="AM856" s="4"/>
      <c r="AN856" t="e">
        <f>VLOOKUP([1]!Tabelle13[[#This Row],[Vlookup this ID for freight costs]],$AL$2:$AL$6811,2,FALSE)</f>
        <v>#REF!</v>
      </c>
      <c r="AP856">
        <v>33.5</v>
      </c>
      <c r="AQ856">
        <v>33.5</v>
      </c>
      <c r="AR856" s="4">
        <v>11</v>
      </c>
      <c r="AS856" s="4">
        <v>1</v>
      </c>
      <c r="AT856" s="4">
        <v>2013</v>
      </c>
      <c r="AU856" s="4">
        <v>11</v>
      </c>
      <c r="AV856" s="4">
        <v>1</v>
      </c>
      <c r="AW856" s="4">
        <v>2013</v>
      </c>
      <c r="AX856" t="str">
        <f t="shared" si="243"/>
        <v>No Delay</v>
      </c>
      <c r="AY856">
        <f t="shared" si="244"/>
        <v>0</v>
      </c>
    </row>
    <row r="857" spans="1:51" x14ac:dyDescent="0.2">
      <c r="A857" s="3">
        <v>11616</v>
      </c>
      <c r="B857" s="1" t="s">
        <v>164</v>
      </c>
      <c r="C857" s="1" t="s">
        <v>165</v>
      </c>
      <c r="D857" s="1" t="s">
        <v>130</v>
      </c>
      <c r="E857" s="1" t="s">
        <v>53</v>
      </c>
      <c r="F857" s="1" t="s">
        <v>53</v>
      </c>
      <c r="G857" s="13" t="s">
        <v>990</v>
      </c>
      <c r="H857" s="12">
        <v>39822</v>
      </c>
      <c r="I857" s="12" t="s">
        <v>990</v>
      </c>
      <c r="J857" s="12">
        <v>39822</v>
      </c>
      <c r="K857" s="4">
        <v>1290</v>
      </c>
      <c r="L857" s="1" t="s">
        <v>146</v>
      </c>
      <c r="M857" s="1" t="s">
        <v>132</v>
      </c>
      <c r="N857" s="1" t="s">
        <v>196</v>
      </c>
      <c r="O857" s="1" t="s">
        <v>93</v>
      </c>
      <c r="P857">
        <v>60</v>
      </c>
      <c r="Q857">
        <v>3374</v>
      </c>
      <c r="R857">
        <v>24292.799999999999</v>
      </c>
      <c r="S857">
        <v>7.2</v>
      </c>
      <c r="T857">
        <v>0.12</v>
      </c>
      <c r="U857">
        <f t="shared" si="240"/>
        <v>24292.799999999999</v>
      </c>
      <c r="V857">
        <f t="shared" si="241"/>
        <v>202440</v>
      </c>
      <c r="W857" s="1" t="s">
        <v>197</v>
      </c>
      <c r="X857" s="1" t="s">
        <v>1236</v>
      </c>
      <c r="Y857" s="1" t="s">
        <v>3082</v>
      </c>
      <c r="Z857" s="3">
        <v>5851</v>
      </c>
      <c r="AA857" s="4">
        <f t="shared" si="245"/>
        <v>250</v>
      </c>
      <c r="AB857" s="4">
        <f t="shared" si="248"/>
        <v>2615.0292832</v>
      </c>
      <c r="AC857" s="4">
        <f t="shared" si="249"/>
        <v>250</v>
      </c>
      <c r="AD857" s="4">
        <f t="shared" si="250"/>
        <v>2338</v>
      </c>
      <c r="AE857" s="4">
        <v>250</v>
      </c>
      <c r="AF857" s="4">
        <v>250</v>
      </c>
      <c r="AG857" s="4">
        <f>AE857</f>
        <v>250</v>
      </c>
      <c r="AH857" s="4">
        <v>85394</v>
      </c>
      <c r="AI857">
        <f t="shared" si="242"/>
        <v>9886</v>
      </c>
      <c r="AJ857">
        <v>2331.0300000000002</v>
      </c>
      <c r="AK857" s="2">
        <v>2331.0300000000002</v>
      </c>
      <c r="AL857" s="2">
        <f>AJ857</f>
        <v>2331.0300000000002</v>
      </c>
      <c r="AM857" s="4"/>
      <c r="AN857" t="e">
        <f>VLOOKUP([1]!Tabelle13[[#This Row],[Vlookup this ID for freight costs]],$AL$2:$AL$6811,2,FALSE)</f>
        <v>#REF!</v>
      </c>
      <c r="AP857">
        <v>47.61</v>
      </c>
      <c r="AQ857">
        <v>47.61</v>
      </c>
      <c r="AR857" s="4">
        <v>9</v>
      </c>
      <c r="AS857" s="4">
        <v>1</v>
      </c>
      <c r="AT857" s="4">
        <v>2009</v>
      </c>
      <c r="AU857" s="4">
        <v>9</v>
      </c>
      <c r="AV857" s="4">
        <v>1</v>
      </c>
      <c r="AW857" s="4">
        <v>2009</v>
      </c>
      <c r="AX857" t="str">
        <f t="shared" si="243"/>
        <v>No Delay</v>
      </c>
      <c r="AY857">
        <f t="shared" si="244"/>
        <v>0</v>
      </c>
    </row>
    <row r="858" spans="1:51" x14ac:dyDescent="0.2">
      <c r="A858" s="3">
        <v>12249</v>
      </c>
      <c r="B858" s="1" t="s">
        <v>586</v>
      </c>
      <c r="C858" s="1" t="s">
        <v>65</v>
      </c>
      <c r="D858" s="1" t="s">
        <v>130</v>
      </c>
      <c r="E858" s="1" t="s">
        <v>53</v>
      </c>
      <c r="F858" s="1" t="s">
        <v>53</v>
      </c>
      <c r="G858" s="13" t="s">
        <v>1078</v>
      </c>
      <c r="H858" s="12">
        <v>39653</v>
      </c>
      <c r="I858" s="12" t="s">
        <v>1078</v>
      </c>
      <c r="J858" s="12">
        <v>39653</v>
      </c>
      <c r="K858" s="4">
        <v>966</v>
      </c>
      <c r="L858" s="1" t="s">
        <v>146</v>
      </c>
      <c r="M858" s="1" t="s">
        <v>132</v>
      </c>
      <c r="N858" s="1" t="s">
        <v>167</v>
      </c>
      <c r="O858" s="1" t="s">
        <v>93</v>
      </c>
      <c r="P858">
        <v>30</v>
      </c>
      <c r="Q858">
        <v>1030</v>
      </c>
      <c r="R858">
        <v>12071.6</v>
      </c>
      <c r="S858">
        <v>11.72</v>
      </c>
      <c r="T858">
        <v>0.39</v>
      </c>
      <c r="U858">
        <f t="shared" si="240"/>
        <v>12071.6</v>
      </c>
      <c r="V858">
        <f t="shared" si="241"/>
        <v>30900</v>
      </c>
      <c r="W858" s="1" t="s">
        <v>155</v>
      </c>
      <c r="X858" s="1" t="s">
        <v>1236</v>
      </c>
      <c r="Y858" s="1" t="s">
        <v>156</v>
      </c>
      <c r="Z858" s="3">
        <v>7726</v>
      </c>
      <c r="AA858" s="4">
        <f t="shared" si="245"/>
        <v>251</v>
      </c>
      <c r="AB858" s="4">
        <f t="shared" si="248"/>
        <v>2357.78044</v>
      </c>
      <c r="AC858" s="4">
        <f t="shared" si="249"/>
        <v>251</v>
      </c>
      <c r="AD858" s="4">
        <f t="shared" si="250"/>
        <v>178.33333333333334</v>
      </c>
      <c r="AE858" s="4">
        <v>251</v>
      </c>
      <c r="AF858" s="4">
        <v>251</v>
      </c>
      <c r="AG858" s="4">
        <f>AE858</f>
        <v>251</v>
      </c>
      <c r="AI858" t="e">
        <f t="shared" si="242"/>
        <v>#N/A</v>
      </c>
      <c r="AJ858">
        <v>1960.81</v>
      </c>
      <c r="AK858" s="2">
        <v>1960.81</v>
      </c>
      <c r="AL858" s="2">
        <f>AJ858</f>
        <v>1960.81</v>
      </c>
      <c r="AM858" s="4"/>
      <c r="AN858" t="e">
        <f>VLOOKUP([1]!Tabelle13[[#This Row],[Vlookup this ID for freight costs]],$AL$2:$AL$6811,2,FALSE)</f>
        <v>#REF!</v>
      </c>
      <c r="AP858">
        <v>19.309999999999999</v>
      </c>
      <c r="AQ858">
        <v>19.309999999999999</v>
      </c>
      <c r="AR858" s="4">
        <v>24</v>
      </c>
      <c r="AS858" s="4">
        <v>7</v>
      </c>
      <c r="AT858" s="4">
        <v>2008</v>
      </c>
      <c r="AU858" s="4">
        <v>24</v>
      </c>
      <c r="AV858" s="4">
        <v>7</v>
      </c>
      <c r="AW858" s="4">
        <v>2008</v>
      </c>
      <c r="AX858" t="str">
        <f t="shared" si="243"/>
        <v>No Delay</v>
      </c>
      <c r="AY858">
        <f t="shared" si="244"/>
        <v>0</v>
      </c>
    </row>
    <row r="859" spans="1:51" x14ac:dyDescent="0.2">
      <c r="A859" s="3">
        <v>12551</v>
      </c>
      <c r="B859" s="1" t="s">
        <v>586</v>
      </c>
      <c r="C859" s="1" t="s">
        <v>65</v>
      </c>
      <c r="D859" s="1" t="s">
        <v>130</v>
      </c>
      <c r="E859" s="1" t="s">
        <v>53</v>
      </c>
      <c r="F859" s="1" t="s">
        <v>53</v>
      </c>
      <c r="G859" s="13" t="s">
        <v>1078</v>
      </c>
      <c r="H859" s="12">
        <v>39653</v>
      </c>
      <c r="I859" s="12" t="s">
        <v>1078</v>
      </c>
      <c r="J859" s="12">
        <v>39653</v>
      </c>
      <c r="K859" s="4">
        <v>968</v>
      </c>
      <c r="L859" s="1" t="s">
        <v>146</v>
      </c>
      <c r="M859" s="1" t="s">
        <v>132</v>
      </c>
      <c r="N859" s="1" t="s">
        <v>265</v>
      </c>
      <c r="O859" s="1" t="s">
        <v>93</v>
      </c>
      <c r="P859">
        <v>60</v>
      </c>
      <c r="Q859">
        <v>1672</v>
      </c>
      <c r="R859">
        <v>5684.8</v>
      </c>
      <c r="S859">
        <v>3.4</v>
      </c>
      <c r="T859">
        <v>0.06</v>
      </c>
      <c r="U859">
        <f t="shared" si="240"/>
        <v>5684.8</v>
      </c>
      <c r="V859">
        <f t="shared" si="241"/>
        <v>100320</v>
      </c>
      <c r="W859" s="1" t="s">
        <v>155</v>
      </c>
      <c r="X859" s="1" t="s">
        <v>1236</v>
      </c>
      <c r="Y859" s="1" t="s">
        <v>156</v>
      </c>
      <c r="Z859" s="3">
        <v>7726</v>
      </c>
      <c r="AA859" s="4">
        <f t="shared" si="245"/>
        <v>251</v>
      </c>
      <c r="AB859" s="4">
        <f t="shared" si="248"/>
        <v>2428.2385276</v>
      </c>
      <c r="AC859" s="4">
        <f t="shared" si="249"/>
        <v>251</v>
      </c>
      <c r="AD859" s="4">
        <f t="shared" si="250"/>
        <v>251</v>
      </c>
      <c r="AE859" s="3" t="s">
        <v>1079</v>
      </c>
      <c r="AF859" s="3">
        <v>251</v>
      </c>
      <c r="AG859" s="4">
        <f>AI859</f>
        <v>251</v>
      </c>
      <c r="AH859" s="4">
        <v>12249</v>
      </c>
      <c r="AI859">
        <f t="shared" si="242"/>
        <v>251</v>
      </c>
      <c r="AJ859" t="s">
        <v>1079</v>
      </c>
      <c r="AK859" s="2">
        <v>1960.81</v>
      </c>
      <c r="AL859" s="2">
        <f>AN859</f>
        <v>1960.81</v>
      </c>
      <c r="AM859" s="4">
        <v>12249</v>
      </c>
      <c r="AN859">
        <f>INDEX($AJ$2:$AJ$6811,MATCH(AM859,$A$2:$A$6811,0))</f>
        <v>1960.81</v>
      </c>
      <c r="AP859">
        <v>9.1</v>
      </c>
      <c r="AQ859">
        <v>9.1</v>
      </c>
      <c r="AR859" s="4">
        <v>24</v>
      </c>
      <c r="AS859" s="4">
        <v>7</v>
      </c>
      <c r="AT859" s="4">
        <v>2008</v>
      </c>
      <c r="AU859" s="4">
        <v>24</v>
      </c>
      <c r="AV859" s="4">
        <v>7</v>
      </c>
      <c r="AW859" s="4">
        <v>2008</v>
      </c>
      <c r="AX859" t="str">
        <f t="shared" si="243"/>
        <v>No Delay</v>
      </c>
      <c r="AY859">
        <f t="shared" si="244"/>
        <v>0</v>
      </c>
    </row>
    <row r="860" spans="1:51" x14ac:dyDescent="0.2">
      <c r="A860" s="3">
        <v>22356</v>
      </c>
      <c r="B860" s="1" t="s">
        <v>151</v>
      </c>
      <c r="C860" s="1" t="s">
        <v>65</v>
      </c>
      <c r="D860" s="1" t="s">
        <v>52</v>
      </c>
      <c r="E860" s="1" t="s">
        <v>53</v>
      </c>
      <c r="F860" s="1" t="s">
        <v>53</v>
      </c>
      <c r="G860" s="13" t="s">
        <v>638</v>
      </c>
      <c r="H860" s="12">
        <v>41347</v>
      </c>
      <c r="I860" s="12" t="s">
        <v>638</v>
      </c>
      <c r="J860" s="12">
        <v>41347</v>
      </c>
      <c r="K860" s="4">
        <v>4514</v>
      </c>
      <c r="L860" s="1" t="s">
        <v>146</v>
      </c>
      <c r="M860" s="1" t="s">
        <v>423</v>
      </c>
      <c r="N860" s="1" t="s">
        <v>491</v>
      </c>
      <c r="O860" s="1" t="s">
        <v>93</v>
      </c>
      <c r="P860">
        <v>60</v>
      </c>
      <c r="Q860">
        <v>2221</v>
      </c>
      <c r="R860">
        <v>13192.74</v>
      </c>
      <c r="S860">
        <v>5.94</v>
      </c>
      <c r="T860">
        <v>0.1</v>
      </c>
      <c r="U860">
        <f t="shared" si="240"/>
        <v>13192.740000000002</v>
      </c>
      <c r="V860">
        <f t="shared" si="241"/>
        <v>133260</v>
      </c>
      <c r="W860" s="1" t="s">
        <v>394</v>
      </c>
      <c r="X860" s="1" t="s">
        <v>112</v>
      </c>
      <c r="Y860" s="1" t="s">
        <v>112</v>
      </c>
      <c r="Z860" s="3">
        <v>8062</v>
      </c>
      <c r="AA860" s="4">
        <f t="shared" si="245"/>
        <v>252</v>
      </c>
      <c r="AB860" s="4">
        <f t="shared" si="248"/>
        <v>2488.4900698000001</v>
      </c>
      <c r="AC860" s="4">
        <f t="shared" si="249"/>
        <v>252</v>
      </c>
      <c r="AD860" s="4">
        <f t="shared" si="250"/>
        <v>2421.5</v>
      </c>
      <c r="AE860" s="4">
        <v>252</v>
      </c>
      <c r="AF860" s="4">
        <v>252</v>
      </c>
      <c r="AG860" s="4">
        <f t="shared" ref="AG860:AG876" si="251">AE860</f>
        <v>252</v>
      </c>
      <c r="AI860" t="e">
        <f t="shared" si="242"/>
        <v>#N/A</v>
      </c>
      <c r="AJ860">
        <v>2969.34</v>
      </c>
      <c r="AK860" s="2">
        <v>2969.34</v>
      </c>
      <c r="AL860" s="2">
        <f t="shared" ref="AL860:AL876" si="252">AJ860</f>
        <v>2969.34</v>
      </c>
      <c r="AM860" s="4"/>
      <c r="AN860" t="e">
        <f>VLOOKUP([1]!Tabelle13[[#This Row],[Vlookup this ID for freight costs]],$AL$2:$AL$6811,2,FALSE)</f>
        <v>#REF!</v>
      </c>
      <c r="AP860">
        <v>16.32</v>
      </c>
      <c r="AQ860">
        <v>16.32</v>
      </c>
      <c r="AR860" s="4">
        <v>14</v>
      </c>
      <c r="AS860" s="4">
        <v>4</v>
      </c>
      <c r="AT860" s="4">
        <v>2013</v>
      </c>
      <c r="AU860" s="4">
        <v>14</v>
      </c>
      <c r="AV860" s="4">
        <v>4</v>
      </c>
      <c r="AW860" s="4">
        <v>2013</v>
      </c>
      <c r="AX860" t="str">
        <f t="shared" si="243"/>
        <v>No Delay</v>
      </c>
      <c r="AY860">
        <f t="shared" si="244"/>
        <v>0</v>
      </c>
    </row>
    <row r="861" spans="1:51" x14ac:dyDescent="0.2">
      <c r="A861" s="3">
        <v>82523</v>
      </c>
      <c r="B861" s="1" t="s">
        <v>215</v>
      </c>
      <c r="C861" s="1" t="s">
        <v>89</v>
      </c>
      <c r="D861" s="1" t="s">
        <v>130</v>
      </c>
      <c r="E861" s="1" t="s">
        <v>101</v>
      </c>
      <c r="F861" s="1" t="s">
        <v>101</v>
      </c>
      <c r="G861" s="13" t="s">
        <v>1080</v>
      </c>
      <c r="H861" s="12">
        <v>41258</v>
      </c>
      <c r="I861" s="12" t="s">
        <v>1081</v>
      </c>
      <c r="J861" s="12">
        <v>41206</v>
      </c>
      <c r="K861" s="4">
        <v>4228</v>
      </c>
      <c r="L861" s="1" t="s">
        <v>146</v>
      </c>
      <c r="M861" s="1" t="s">
        <v>132</v>
      </c>
      <c r="N861" s="1" t="s">
        <v>200</v>
      </c>
      <c r="O861" s="1" t="s">
        <v>93</v>
      </c>
      <c r="P861">
        <v>90</v>
      </c>
      <c r="Q861">
        <v>4120</v>
      </c>
      <c r="R861">
        <v>30076</v>
      </c>
      <c r="S861">
        <v>7.3</v>
      </c>
      <c r="T861">
        <v>0.08</v>
      </c>
      <c r="U861">
        <f t="shared" si="240"/>
        <v>30076</v>
      </c>
      <c r="V861">
        <f t="shared" si="241"/>
        <v>370800</v>
      </c>
      <c r="W861" s="1" t="s">
        <v>197</v>
      </c>
      <c r="X861" s="1" t="s">
        <v>1236</v>
      </c>
      <c r="Y861" s="1" t="s">
        <v>3082</v>
      </c>
      <c r="Z861" s="3">
        <v>11943</v>
      </c>
      <c r="AA861" s="4">
        <f t="shared" si="245"/>
        <v>253</v>
      </c>
      <c r="AB861" s="4">
        <f t="shared" si="248"/>
        <v>2696.9011420000002</v>
      </c>
      <c r="AC861" s="4">
        <f t="shared" si="249"/>
        <v>253</v>
      </c>
      <c r="AD861" s="4">
        <f t="shared" si="250"/>
        <v>674</v>
      </c>
      <c r="AE861" s="4">
        <v>253</v>
      </c>
      <c r="AF861" s="4">
        <v>253</v>
      </c>
      <c r="AG861" s="4">
        <f t="shared" si="251"/>
        <v>253</v>
      </c>
      <c r="AI861" t="e">
        <f t="shared" si="242"/>
        <v>#N/A</v>
      </c>
      <c r="AJ861">
        <v>4261.03</v>
      </c>
      <c r="AK861" s="2">
        <v>4261.03</v>
      </c>
      <c r="AL861" s="2">
        <f t="shared" si="252"/>
        <v>4261.03</v>
      </c>
      <c r="AM861" s="4"/>
      <c r="AN861" t="e">
        <f>VLOOKUP([1]!Tabelle13[[#This Row],[Vlookup this ID for freight costs]],$AL$2:$AL$6811,2,FALSE)</f>
        <v>#REF!</v>
      </c>
      <c r="AP861">
        <v>42.17</v>
      </c>
      <c r="AQ861">
        <v>42.17</v>
      </c>
      <c r="AR861" s="4">
        <v>15</v>
      </c>
      <c r="AS861" s="4">
        <v>12</v>
      </c>
      <c r="AT861" s="4">
        <v>2012</v>
      </c>
      <c r="AU861" s="4">
        <v>24</v>
      </c>
      <c r="AV861" s="4">
        <v>10</v>
      </c>
      <c r="AW861" s="4">
        <v>2012</v>
      </c>
      <c r="AX861" t="str">
        <f t="shared" si="243"/>
        <v>No Delay</v>
      </c>
      <c r="AY861">
        <f t="shared" si="244"/>
        <v>0</v>
      </c>
    </row>
    <row r="862" spans="1:51" x14ac:dyDescent="0.2">
      <c r="A862" s="3">
        <v>39427</v>
      </c>
      <c r="B862" s="1" t="s">
        <v>215</v>
      </c>
      <c r="C862" s="1" t="s">
        <v>89</v>
      </c>
      <c r="D862" s="1" t="s">
        <v>74</v>
      </c>
      <c r="E862" s="1" t="s">
        <v>53</v>
      </c>
      <c r="F862" s="1" t="s">
        <v>53</v>
      </c>
      <c r="G862" s="13" t="s">
        <v>1082</v>
      </c>
      <c r="H862" s="12">
        <v>40442</v>
      </c>
      <c r="I862" s="12" t="s">
        <v>1082</v>
      </c>
      <c r="J862" s="12">
        <v>40442</v>
      </c>
      <c r="K862" s="4">
        <v>2762</v>
      </c>
      <c r="L862" s="1" t="s">
        <v>146</v>
      </c>
      <c r="M862" s="1" t="s">
        <v>248</v>
      </c>
      <c r="N862" s="1" t="s">
        <v>304</v>
      </c>
      <c r="O862" s="1" t="s">
        <v>305</v>
      </c>
      <c r="P862">
        <v>180</v>
      </c>
      <c r="Q862">
        <v>1000</v>
      </c>
      <c r="R862">
        <v>50000</v>
      </c>
      <c r="S862">
        <v>50</v>
      </c>
      <c r="T862">
        <v>0.28000000000000003</v>
      </c>
      <c r="U862">
        <f t="shared" si="240"/>
        <v>50000</v>
      </c>
      <c r="V862">
        <f t="shared" si="241"/>
        <v>180000</v>
      </c>
      <c r="W862" s="1" t="s">
        <v>251</v>
      </c>
      <c r="X862" s="1" t="s">
        <v>252</v>
      </c>
      <c r="Y862" s="1" t="s">
        <v>252</v>
      </c>
      <c r="Z862" s="3">
        <v>5027</v>
      </c>
      <c r="AA862" s="4">
        <f t="shared" si="245"/>
        <v>254</v>
      </c>
      <c r="AB862" s="4">
        <f t="shared" si="248"/>
        <v>2354.488006</v>
      </c>
      <c r="AC862" s="4">
        <f t="shared" si="249"/>
        <v>254</v>
      </c>
      <c r="AD862" s="4">
        <f t="shared" si="250"/>
        <v>1134.1992506285715</v>
      </c>
      <c r="AE862" s="4">
        <v>254</v>
      </c>
      <c r="AF862" s="4">
        <v>254</v>
      </c>
      <c r="AG862" s="4">
        <f t="shared" si="251"/>
        <v>254</v>
      </c>
      <c r="AI862" t="e">
        <f t="shared" si="242"/>
        <v>#N/A</v>
      </c>
      <c r="AJ862">
        <v>881.33</v>
      </c>
      <c r="AK862" s="2">
        <v>881.33</v>
      </c>
      <c r="AL862" s="2">
        <f t="shared" si="252"/>
        <v>881.33</v>
      </c>
      <c r="AM862" s="4"/>
      <c r="AN862" t="e">
        <f>VLOOKUP([1]!Tabelle13[[#This Row],[Vlookup this ID for freight costs]],$AL$2:$AL$6811,2,FALSE)</f>
        <v>#REF!</v>
      </c>
      <c r="AP862">
        <v>107.8</v>
      </c>
      <c r="AQ862">
        <v>107.8</v>
      </c>
      <c r="AR862" s="4">
        <v>21</v>
      </c>
      <c r="AS862" s="4">
        <v>9</v>
      </c>
      <c r="AT862" s="4">
        <v>2010</v>
      </c>
      <c r="AU862" s="4">
        <v>21</v>
      </c>
      <c r="AV862" s="4">
        <v>9</v>
      </c>
      <c r="AW862" s="4">
        <v>2010</v>
      </c>
      <c r="AX862" t="str">
        <f t="shared" si="243"/>
        <v>No Delay</v>
      </c>
      <c r="AY862">
        <f t="shared" si="244"/>
        <v>0</v>
      </c>
    </row>
    <row r="863" spans="1:51" x14ac:dyDescent="0.2">
      <c r="A863" s="3">
        <v>39495</v>
      </c>
      <c r="B863" s="1" t="s">
        <v>215</v>
      </c>
      <c r="C863" s="1" t="s">
        <v>89</v>
      </c>
      <c r="D863" s="1" t="s">
        <v>266</v>
      </c>
      <c r="E863" s="1" t="s">
        <v>53</v>
      </c>
      <c r="F863" s="1" t="s">
        <v>53</v>
      </c>
      <c r="G863" s="13" t="s">
        <v>1083</v>
      </c>
      <c r="H863" s="12">
        <v>40704</v>
      </c>
      <c r="I863" s="12" t="s">
        <v>1083</v>
      </c>
      <c r="J863" s="12">
        <v>40704</v>
      </c>
      <c r="K863" s="4">
        <v>3236</v>
      </c>
      <c r="L863" s="1" t="s">
        <v>146</v>
      </c>
      <c r="M863" s="1" t="s">
        <v>268</v>
      </c>
      <c r="N863" s="1" t="s">
        <v>383</v>
      </c>
      <c r="O863" s="1" t="s">
        <v>270</v>
      </c>
      <c r="P863">
        <v>120</v>
      </c>
      <c r="Q863">
        <v>1464</v>
      </c>
      <c r="R863">
        <v>154437.73000000001</v>
      </c>
      <c r="S863">
        <v>105.49</v>
      </c>
      <c r="T863">
        <v>0.88</v>
      </c>
      <c r="U863">
        <f t="shared" si="240"/>
        <v>154437.35999999999</v>
      </c>
      <c r="V863">
        <f t="shared" si="241"/>
        <v>175680</v>
      </c>
      <c r="W863" s="1" t="s">
        <v>385</v>
      </c>
      <c r="X863" s="1" t="s">
        <v>3087</v>
      </c>
      <c r="Y863" s="1" t="s">
        <v>3083</v>
      </c>
      <c r="Z863" s="3">
        <v>3610</v>
      </c>
      <c r="AA863" s="4">
        <f t="shared" si="245"/>
        <v>255</v>
      </c>
      <c r="AB863" s="4">
        <f t="shared" si="248"/>
        <v>2405.4109852000001</v>
      </c>
      <c r="AC863" s="4">
        <f t="shared" si="249"/>
        <v>255</v>
      </c>
      <c r="AD863" s="4">
        <f t="shared" si="250"/>
        <v>304.5</v>
      </c>
      <c r="AE863" s="4">
        <v>255</v>
      </c>
      <c r="AF863" s="4">
        <v>255</v>
      </c>
      <c r="AG863" s="4">
        <f t="shared" si="251"/>
        <v>255</v>
      </c>
      <c r="AI863" t="e">
        <f t="shared" si="242"/>
        <v>#N/A</v>
      </c>
      <c r="AJ863">
        <v>4204.67</v>
      </c>
      <c r="AK863" s="2">
        <v>4204.67</v>
      </c>
      <c r="AL863" s="2">
        <f t="shared" si="252"/>
        <v>4204.67</v>
      </c>
      <c r="AM863" s="4"/>
      <c r="AN863" t="e">
        <f>VLOOKUP([1]!Tabelle13[[#This Row],[Vlookup this ID for freight costs]],$AL$2:$AL$6811,2,FALSE)</f>
        <v>#REF!</v>
      </c>
      <c r="AP863">
        <v>254.82</v>
      </c>
      <c r="AQ863">
        <v>254.82</v>
      </c>
      <c r="AR863" s="4">
        <v>10</v>
      </c>
      <c r="AS863" s="4">
        <v>6</v>
      </c>
      <c r="AT863" s="4">
        <v>2011</v>
      </c>
      <c r="AU863" s="4">
        <v>10</v>
      </c>
      <c r="AV863" s="4">
        <v>6</v>
      </c>
      <c r="AW863" s="4">
        <v>2011</v>
      </c>
      <c r="AX863" t="str">
        <f t="shared" si="243"/>
        <v>No Delay</v>
      </c>
      <c r="AY863">
        <f t="shared" si="244"/>
        <v>0</v>
      </c>
    </row>
    <row r="864" spans="1:51" x14ac:dyDescent="0.2">
      <c r="A864" s="3">
        <v>68186</v>
      </c>
      <c r="B864" s="1" t="s">
        <v>140</v>
      </c>
      <c r="C864" s="1" t="s">
        <v>99</v>
      </c>
      <c r="D864" s="1" t="s">
        <v>52</v>
      </c>
      <c r="E864" s="1" t="s">
        <v>53</v>
      </c>
      <c r="F864" s="1" t="s">
        <v>53</v>
      </c>
      <c r="G864" s="13" t="s">
        <v>1084</v>
      </c>
      <c r="H864" s="12">
        <v>41591</v>
      </c>
      <c r="I864" s="12" t="s">
        <v>1085</v>
      </c>
      <c r="J864" s="12">
        <v>41592</v>
      </c>
      <c r="K864" s="4">
        <v>5032</v>
      </c>
      <c r="L864" s="1" t="s">
        <v>146</v>
      </c>
      <c r="M864" s="1" t="s">
        <v>170</v>
      </c>
      <c r="N864" s="1" t="s">
        <v>284</v>
      </c>
      <c r="O864" s="1" t="s">
        <v>93</v>
      </c>
      <c r="P864">
        <v>30</v>
      </c>
      <c r="Q864">
        <v>3550</v>
      </c>
      <c r="R864">
        <v>5538</v>
      </c>
      <c r="S864">
        <v>1.56</v>
      </c>
      <c r="T864">
        <v>0.05</v>
      </c>
      <c r="U864">
        <f t="shared" si="240"/>
        <v>5538</v>
      </c>
      <c r="V864">
        <f t="shared" si="241"/>
        <v>106500</v>
      </c>
      <c r="W864" s="1" t="s">
        <v>155</v>
      </c>
      <c r="X864" s="1" t="s">
        <v>1236</v>
      </c>
      <c r="Y864" s="1" t="s">
        <v>156</v>
      </c>
      <c r="Z864" s="3">
        <v>5565</v>
      </c>
      <c r="AA864" s="4">
        <f t="shared" si="245"/>
        <v>255</v>
      </c>
      <c r="AB864" s="4">
        <f t="shared" si="248"/>
        <v>2634.3448960000001</v>
      </c>
      <c r="AC864" s="4">
        <f t="shared" si="249"/>
        <v>255</v>
      </c>
      <c r="AD864" s="4">
        <f t="shared" si="250"/>
        <v>255</v>
      </c>
      <c r="AE864" s="4">
        <v>255</v>
      </c>
      <c r="AF864" s="4">
        <v>255</v>
      </c>
      <c r="AG864" s="4">
        <f t="shared" si="251"/>
        <v>255</v>
      </c>
      <c r="AI864" t="e">
        <f t="shared" si="242"/>
        <v>#N/A</v>
      </c>
      <c r="AJ864">
        <v>2454.46</v>
      </c>
      <c r="AK864" s="2">
        <v>2454.46</v>
      </c>
      <c r="AL864" s="2">
        <f t="shared" si="252"/>
        <v>2454.46</v>
      </c>
      <c r="AM864" s="4"/>
      <c r="AN864" t="e">
        <f>VLOOKUP([1]!Tabelle13[[#This Row],[Vlookup this ID for freight costs]],$AL$2:$AL$6811,2,FALSE)</f>
        <v>#REF!</v>
      </c>
      <c r="AP864">
        <v>6.85</v>
      </c>
      <c r="AQ864">
        <v>6.85</v>
      </c>
      <c r="AR864" s="4">
        <v>13</v>
      </c>
      <c r="AS864" s="4">
        <v>11</v>
      </c>
      <c r="AT864" s="4">
        <v>2013</v>
      </c>
      <c r="AU864" s="4">
        <v>14</v>
      </c>
      <c r="AV864" s="4">
        <v>11</v>
      </c>
      <c r="AW864" s="4">
        <v>2013</v>
      </c>
      <c r="AX864" t="str">
        <f t="shared" si="243"/>
        <v>Delay</v>
      </c>
      <c r="AY864">
        <f t="shared" si="244"/>
        <v>1</v>
      </c>
    </row>
    <row r="865" spans="1:51" x14ac:dyDescent="0.2">
      <c r="A865" s="3">
        <v>85100</v>
      </c>
      <c r="B865" s="1" t="s">
        <v>151</v>
      </c>
      <c r="C865" s="1" t="s">
        <v>65</v>
      </c>
      <c r="D865" s="1" t="s">
        <v>130</v>
      </c>
      <c r="E865" s="1" t="s">
        <v>152</v>
      </c>
      <c r="F865" s="1" t="s">
        <v>152</v>
      </c>
      <c r="G865" s="13" t="s">
        <v>194</v>
      </c>
      <c r="H865" s="12">
        <v>40287</v>
      </c>
      <c r="I865" s="12" t="s">
        <v>195</v>
      </c>
      <c r="J865" s="12">
        <v>40268</v>
      </c>
      <c r="K865" s="4">
        <v>2315</v>
      </c>
      <c r="L865" s="1" t="s">
        <v>146</v>
      </c>
      <c r="M865" s="1" t="s">
        <v>132</v>
      </c>
      <c r="N865" s="1" t="s">
        <v>275</v>
      </c>
      <c r="O865" s="1" t="s">
        <v>93</v>
      </c>
      <c r="P865">
        <v>60</v>
      </c>
      <c r="Q865">
        <v>3200</v>
      </c>
      <c r="R865">
        <v>28032</v>
      </c>
      <c r="S865">
        <v>8.76</v>
      </c>
      <c r="T865">
        <v>0.15</v>
      </c>
      <c r="U865">
        <f t="shared" si="240"/>
        <v>28032</v>
      </c>
      <c r="V865">
        <f t="shared" si="241"/>
        <v>192000</v>
      </c>
      <c r="W865" s="1" t="s">
        <v>160</v>
      </c>
      <c r="X865" s="1" t="s">
        <v>1236</v>
      </c>
      <c r="Y865" s="1" t="s">
        <v>161</v>
      </c>
      <c r="Z865" s="3">
        <v>7348</v>
      </c>
      <c r="AA865" s="4">
        <f t="shared" si="245"/>
        <v>255</v>
      </c>
      <c r="AB865" s="4">
        <f t="shared" si="248"/>
        <v>2595.9331659999998</v>
      </c>
      <c r="AC865" s="4">
        <f t="shared" si="249"/>
        <v>255</v>
      </c>
      <c r="AD865" s="4">
        <f t="shared" si="250"/>
        <v>1238.5430180000001</v>
      </c>
      <c r="AE865" s="4">
        <v>255</v>
      </c>
      <c r="AF865" s="4">
        <v>255</v>
      </c>
      <c r="AG865" s="4">
        <f t="shared" si="251"/>
        <v>255</v>
      </c>
      <c r="AI865" t="e">
        <f t="shared" si="242"/>
        <v>#N/A</v>
      </c>
      <c r="AJ865" t="s">
        <v>81</v>
      </c>
      <c r="AK865" s="2"/>
      <c r="AL865" s="2" t="str">
        <f t="shared" si="252"/>
        <v>Freight Included in Commodity Cost</v>
      </c>
      <c r="AM865" s="4"/>
      <c r="AN865" t="e">
        <f>VLOOKUP([1]!Tabelle13[[#This Row],[Vlookup this ID for freight costs]],$AL$2:$AL$6811,2,FALSE)</f>
        <v>#REF!</v>
      </c>
      <c r="AP865">
        <v>60.44</v>
      </c>
      <c r="AQ865">
        <v>60.44</v>
      </c>
      <c r="AR865" s="4">
        <v>19</v>
      </c>
      <c r="AS865" s="4">
        <v>4</v>
      </c>
      <c r="AT865" s="4">
        <v>2010</v>
      </c>
      <c r="AU865" s="4">
        <v>31</v>
      </c>
      <c r="AV865" s="4">
        <v>3</v>
      </c>
      <c r="AW865" s="4">
        <v>2010</v>
      </c>
      <c r="AX865" t="str">
        <f t="shared" si="243"/>
        <v>No Delay</v>
      </c>
      <c r="AY865">
        <f t="shared" si="244"/>
        <v>0</v>
      </c>
    </row>
    <row r="866" spans="1:51" x14ac:dyDescent="0.2">
      <c r="A866" s="3">
        <v>11747</v>
      </c>
      <c r="B866" s="1" t="s">
        <v>98</v>
      </c>
      <c r="C866" s="1" t="s">
        <v>99</v>
      </c>
      <c r="D866" s="1" t="s">
        <v>130</v>
      </c>
      <c r="E866" s="1" t="s">
        <v>53</v>
      </c>
      <c r="F866" s="1" t="s">
        <v>53</v>
      </c>
      <c r="G866" s="13" t="s">
        <v>1086</v>
      </c>
      <c r="H866" s="12">
        <v>39293</v>
      </c>
      <c r="I866" s="12" t="s">
        <v>1086</v>
      </c>
      <c r="J866" s="12">
        <v>39293</v>
      </c>
      <c r="K866" s="4">
        <v>272</v>
      </c>
      <c r="L866" s="1" t="s">
        <v>146</v>
      </c>
      <c r="M866" s="1" t="s">
        <v>132</v>
      </c>
      <c r="N866" s="1" t="s">
        <v>392</v>
      </c>
      <c r="O866" s="1" t="s">
        <v>393</v>
      </c>
      <c r="P866">
        <v>120</v>
      </c>
      <c r="Q866">
        <v>1155</v>
      </c>
      <c r="R866">
        <v>47470.5</v>
      </c>
      <c r="S866">
        <v>41.1</v>
      </c>
      <c r="T866">
        <v>0.34</v>
      </c>
      <c r="U866">
        <f t="shared" si="240"/>
        <v>47470.5</v>
      </c>
      <c r="V866">
        <f t="shared" si="241"/>
        <v>138600</v>
      </c>
      <c r="W866" s="1" t="s">
        <v>394</v>
      </c>
      <c r="X866" s="1" t="s">
        <v>112</v>
      </c>
      <c r="Y866" s="1" t="s">
        <v>112</v>
      </c>
      <c r="Z866" s="3">
        <v>6808</v>
      </c>
      <c r="AA866" s="4">
        <f t="shared" si="245"/>
        <v>255</v>
      </c>
      <c r="AB866" s="4">
        <f t="shared" si="248"/>
        <v>2371.4989150000001</v>
      </c>
      <c r="AC866" s="4">
        <f t="shared" si="249"/>
        <v>255</v>
      </c>
      <c r="AD866" s="4">
        <f t="shared" si="250"/>
        <v>255</v>
      </c>
      <c r="AE866" s="4">
        <v>255</v>
      </c>
      <c r="AF866" s="4">
        <v>255</v>
      </c>
      <c r="AG866" s="4">
        <f t="shared" si="251"/>
        <v>255</v>
      </c>
      <c r="AH866" s="4">
        <v>84550</v>
      </c>
      <c r="AI866">
        <f t="shared" si="242"/>
        <v>8819</v>
      </c>
      <c r="AJ866">
        <v>1388</v>
      </c>
      <c r="AK866" s="2">
        <v>1388</v>
      </c>
      <c r="AL866" s="2">
        <f t="shared" si="252"/>
        <v>1388</v>
      </c>
      <c r="AM866" s="4"/>
      <c r="AN866" t="e">
        <f>VLOOKUP([1]!Tabelle13[[#This Row],[Vlookup this ID for freight costs]],$AL$2:$AL$6811,2,FALSE)</f>
        <v>#REF!</v>
      </c>
      <c r="AP866">
        <v>75.95</v>
      </c>
      <c r="AQ866">
        <v>75.95</v>
      </c>
      <c r="AR866" s="4">
        <v>30</v>
      </c>
      <c r="AS866" s="4">
        <v>7</v>
      </c>
      <c r="AT866" s="4">
        <v>2007</v>
      </c>
      <c r="AU866" s="4">
        <v>30</v>
      </c>
      <c r="AV866" s="4">
        <v>7</v>
      </c>
      <c r="AW866" s="4">
        <v>2007</v>
      </c>
      <c r="AX866" t="str">
        <f t="shared" si="243"/>
        <v>No Delay</v>
      </c>
      <c r="AY866">
        <f t="shared" si="244"/>
        <v>0</v>
      </c>
    </row>
    <row r="867" spans="1:51" x14ac:dyDescent="0.2">
      <c r="A867" s="3">
        <v>12522</v>
      </c>
      <c r="B867" s="1" t="s">
        <v>133</v>
      </c>
      <c r="C867" s="1" t="s">
        <v>51</v>
      </c>
      <c r="D867" s="1" t="s">
        <v>130</v>
      </c>
      <c r="E867" s="1" t="s">
        <v>53</v>
      </c>
      <c r="F867" s="1" t="s">
        <v>53</v>
      </c>
      <c r="G867" s="13" t="s">
        <v>1087</v>
      </c>
      <c r="H867" s="12">
        <v>39779</v>
      </c>
      <c r="I867" s="12" t="s">
        <v>1087</v>
      </c>
      <c r="J867" s="12">
        <v>39779</v>
      </c>
      <c r="K867" s="4">
        <v>1212</v>
      </c>
      <c r="L867" s="1" t="s">
        <v>146</v>
      </c>
      <c r="M867" s="1" t="s">
        <v>132</v>
      </c>
      <c r="N867" s="1" t="s">
        <v>556</v>
      </c>
      <c r="O867" s="1" t="s">
        <v>425</v>
      </c>
      <c r="P867">
        <v>336</v>
      </c>
      <c r="Q867">
        <v>180</v>
      </c>
      <c r="R867">
        <v>0</v>
      </c>
      <c r="S867">
        <v>0</v>
      </c>
      <c r="T867">
        <v>0</v>
      </c>
      <c r="U867">
        <f t="shared" si="240"/>
        <v>0</v>
      </c>
      <c r="V867">
        <f t="shared" si="241"/>
        <v>60480</v>
      </c>
      <c r="W867" s="1" t="s">
        <v>826</v>
      </c>
      <c r="X867" s="1" t="s">
        <v>186</v>
      </c>
      <c r="Y867" s="1" t="s">
        <v>186</v>
      </c>
      <c r="Z867" s="3">
        <v>7880</v>
      </c>
      <c r="AA867" s="4">
        <f t="shared" si="245"/>
        <v>256</v>
      </c>
      <c r="AB867" s="4">
        <f t="shared" si="248"/>
        <v>2264.4948100000001</v>
      </c>
      <c r="AC867" s="4">
        <f t="shared" si="249"/>
        <v>256</v>
      </c>
      <c r="AD867" s="4">
        <f t="shared" si="250"/>
        <v>5186.5</v>
      </c>
      <c r="AE867" s="4">
        <v>256</v>
      </c>
      <c r="AF867" s="4">
        <v>256</v>
      </c>
      <c r="AG867" s="4">
        <f t="shared" si="251"/>
        <v>256</v>
      </c>
      <c r="AI867" t="e">
        <f t="shared" si="242"/>
        <v>#N/A</v>
      </c>
      <c r="AJ867">
        <v>2765.64</v>
      </c>
      <c r="AK867" s="2">
        <v>2765.64</v>
      </c>
      <c r="AL867" s="2">
        <f t="shared" si="252"/>
        <v>2765.64</v>
      </c>
      <c r="AM867" s="4"/>
      <c r="AN867" t="e">
        <f>VLOOKUP([1]!Tabelle13[[#This Row],[Vlookup this ID for freight costs]],$AL$2:$AL$6811,2,FALSE)</f>
        <v>#REF!</v>
      </c>
      <c r="AP867">
        <v>0</v>
      </c>
      <c r="AQ867">
        <v>0</v>
      </c>
      <c r="AR867" s="4">
        <v>27</v>
      </c>
      <c r="AS867" s="4">
        <v>11</v>
      </c>
      <c r="AT867" s="4">
        <v>2008</v>
      </c>
      <c r="AU867" s="4">
        <v>27</v>
      </c>
      <c r="AV867" s="4">
        <v>11</v>
      </c>
      <c r="AW867" s="4">
        <v>2008</v>
      </c>
      <c r="AX867" t="str">
        <f t="shared" si="243"/>
        <v>No Delay</v>
      </c>
      <c r="AY867">
        <f t="shared" si="244"/>
        <v>0</v>
      </c>
    </row>
    <row r="868" spans="1:51" x14ac:dyDescent="0.2">
      <c r="A868" s="3">
        <v>11677</v>
      </c>
      <c r="B868" s="1" t="s">
        <v>119</v>
      </c>
      <c r="C868" s="1" t="s">
        <v>114</v>
      </c>
      <c r="D868" s="1" t="s">
        <v>130</v>
      </c>
      <c r="E868" s="1" t="s">
        <v>101</v>
      </c>
      <c r="F868" s="1" t="s">
        <v>101</v>
      </c>
      <c r="G868" s="13" t="s">
        <v>1088</v>
      </c>
      <c r="H868" s="12">
        <v>40046</v>
      </c>
      <c r="I868" s="12" t="s">
        <v>1088</v>
      </c>
      <c r="J868" s="12">
        <v>40046</v>
      </c>
      <c r="K868" s="4">
        <v>1764</v>
      </c>
      <c r="L868" s="1" t="s">
        <v>146</v>
      </c>
      <c r="M868" s="1" t="s">
        <v>132</v>
      </c>
      <c r="N868" s="1" t="s">
        <v>196</v>
      </c>
      <c r="O868" s="1" t="s">
        <v>93</v>
      </c>
      <c r="P868">
        <v>60</v>
      </c>
      <c r="Q868">
        <v>2393</v>
      </c>
      <c r="R868">
        <v>17038.16</v>
      </c>
      <c r="S868">
        <v>7.12</v>
      </c>
      <c r="T868">
        <v>0.12</v>
      </c>
      <c r="U868">
        <f t="shared" si="240"/>
        <v>17038.16</v>
      </c>
      <c r="V868">
        <f t="shared" si="241"/>
        <v>143580</v>
      </c>
      <c r="W868" s="1" t="s">
        <v>204</v>
      </c>
      <c r="X868" s="1" t="s">
        <v>1236</v>
      </c>
      <c r="Y868" s="1" t="s">
        <v>205</v>
      </c>
      <c r="Z868" s="3">
        <v>14286</v>
      </c>
      <c r="AA868" s="4">
        <f t="shared" si="245"/>
        <v>256</v>
      </c>
      <c r="AB868" s="4">
        <f t="shared" si="248"/>
        <v>2507.3666914</v>
      </c>
      <c r="AC868" s="4">
        <f t="shared" si="249"/>
        <v>256</v>
      </c>
      <c r="AD868" s="4">
        <f t="shared" si="250"/>
        <v>256</v>
      </c>
      <c r="AE868" s="4">
        <v>256</v>
      </c>
      <c r="AF868" s="4">
        <v>256</v>
      </c>
      <c r="AG868" s="4">
        <f t="shared" si="251"/>
        <v>256</v>
      </c>
      <c r="AH868" s="4">
        <v>82705</v>
      </c>
      <c r="AI868">
        <f t="shared" si="242"/>
        <v>81836</v>
      </c>
      <c r="AJ868">
        <v>2014.86</v>
      </c>
      <c r="AK868" s="2">
        <v>2014.86</v>
      </c>
      <c r="AL868" s="2">
        <f t="shared" si="252"/>
        <v>2014.86</v>
      </c>
      <c r="AM868" s="4"/>
      <c r="AN868" t="e">
        <f>VLOOKUP([1]!Tabelle13[[#This Row],[Vlookup this ID for freight costs]],$AL$2:$AL$6811,2,FALSE)</f>
        <v>#REF!</v>
      </c>
      <c r="AP868">
        <v>33.39</v>
      </c>
      <c r="AQ868">
        <v>33.39</v>
      </c>
      <c r="AR868" s="4">
        <v>21</v>
      </c>
      <c r="AS868" s="4">
        <v>8</v>
      </c>
      <c r="AT868" s="4">
        <v>2009</v>
      </c>
      <c r="AU868" s="4">
        <v>21</v>
      </c>
      <c r="AV868" s="4">
        <v>8</v>
      </c>
      <c r="AW868" s="4">
        <v>2009</v>
      </c>
      <c r="AX868" t="str">
        <f t="shared" si="243"/>
        <v>No Delay</v>
      </c>
      <c r="AY868">
        <f t="shared" si="244"/>
        <v>0</v>
      </c>
    </row>
    <row r="869" spans="1:51" x14ac:dyDescent="0.2">
      <c r="A869" s="3">
        <v>55401</v>
      </c>
      <c r="B869" s="1" t="s">
        <v>140</v>
      </c>
      <c r="C869" s="1" t="s">
        <v>99</v>
      </c>
      <c r="D869" s="1" t="s">
        <v>266</v>
      </c>
      <c r="E869" s="1" t="s">
        <v>53</v>
      </c>
      <c r="F869" s="1" t="s">
        <v>53</v>
      </c>
      <c r="G869" s="13" t="s">
        <v>411</v>
      </c>
      <c r="H869" s="12">
        <v>41599</v>
      </c>
      <c r="I869" s="12" t="s">
        <v>411</v>
      </c>
      <c r="J869" s="12">
        <v>41599</v>
      </c>
      <c r="K869" s="4">
        <v>5071</v>
      </c>
      <c r="L869" s="1" t="s">
        <v>146</v>
      </c>
      <c r="M869" s="1" t="s">
        <v>423</v>
      </c>
      <c r="N869" s="1" t="s">
        <v>550</v>
      </c>
      <c r="O869" s="1" t="s">
        <v>551</v>
      </c>
      <c r="P869">
        <v>300</v>
      </c>
      <c r="Q869">
        <v>264</v>
      </c>
      <c r="R869">
        <v>8136.48</v>
      </c>
      <c r="S869">
        <v>30.82</v>
      </c>
      <c r="T869">
        <v>0.1</v>
      </c>
      <c r="U869">
        <f t="shared" si="240"/>
        <v>8136.4800000000005</v>
      </c>
      <c r="V869">
        <f t="shared" si="241"/>
        <v>79200</v>
      </c>
      <c r="W869" s="1" t="s">
        <v>552</v>
      </c>
      <c r="X869" s="1" t="s">
        <v>361</v>
      </c>
      <c r="Y869" s="1" t="s">
        <v>361</v>
      </c>
      <c r="Z869" s="3">
        <v>7298</v>
      </c>
      <c r="AA869" s="4">
        <f t="shared" si="245"/>
        <v>257</v>
      </c>
      <c r="AB869" s="4">
        <f t="shared" si="248"/>
        <v>2273.7136252</v>
      </c>
      <c r="AC869" s="4">
        <f t="shared" si="249"/>
        <v>257</v>
      </c>
      <c r="AD869" s="4">
        <f t="shared" si="250"/>
        <v>673.66666666666663</v>
      </c>
      <c r="AE869" s="4">
        <v>257</v>
      </c>
      <c r="AF869" s="4">
        <v>257</v>
      </c>
      <c r="AG869" s="4">
        <f t="shared" si="251"/>
        <v>257</v>
      </c>
      <c r="AI869" t="e">
        <f t="shared" si="242"/>
        <v>#N/A</v>
      </c>
      <c r="AJ869">
        <v>2160.36</v>
      </c>
      <c r="AK869" s="2">
        <v>2160.36</v>
      </c>
      <c r="AL869" s="2">
        <f t="shared" si="252"/>
        <v>2160.36</v>
      </c>
      <c r="AM869" s="4"/>
      <c r="AN869" t="e">
        <f>VLOOKUP([1]!Tabelle13[[#This Row],[Vlookup this ID for freight costs]],$AL$2:$AL$6811,2,FALSE)</f>
        <v>#REF!</v>
      </c>
      <c r="AP869">
        <v>10.06</v>
      </c>
      <c r="AQ869">
        <v>10.06</v>
      </c>
      <c r="AR869" s="4">
        <v>21</v>
      </c>
      <c r="AS869" s="4">
        <v>11</v>
      </c>
      <c r="AT869" s="4">
        <v>2013</v>
      </c>
      <c r="AU869" s="4">
        <v>21</v>
      </c>
      <c r="AV869" s="4">
        <v>11</v>
      </c>
      <c r="AW869" s="4">
        <v>2013</v>
      </c>
      <c r="AX869" t="str">
        <f t="shared" si="243"/>
        <v>No Delay</v>
      </c>
      <c r="AY869">
        <f t="shared" si="244"/>
        <v>0</v>
      </c>
    </row>
    <row r="870" spans="1:51" x14ac:dyDescent="0.2">
      <c r="A870" s="3">
        <v>39025</v>
      </c>
      <c r="B870" s="1" t="s">
        <v>215</v>
      </c>
      <c r="C870" s="1" t="s">
        <v>89</v>
      </c>
      <c r="D870" s="1" t="s">
        <v>74</v>
      </c>
      <c r="E870" s="1" t="s">
        <v>53</v>
      </c>
      <c r="F870" s="1" t="s">
        <v>53</v>
      </c>
      <c r="G870" s="13" t="s">
        <v>1089</v>
      </c>
      <c r="H870" s="12">
        <v>40571</v>
      </c>
      <c r="I870" s="12" t="s">
        <v>1089</v>
      </c>
      <c r="J870" s="12">
        <v>40571</v>
      </c>
      <c r="K870" s="4">
        <v>2976</v>
      </c>
      <c r="L870" s="1" t="s">
        <v>146</v>
      </c>
      <c r="M870" s="1" t="s">
        <v>248</v>
      </c>
      <c r="N870" s="1" t="s">
        <v>304</v>
      </c>
      <c r="O870" s="1" t="s">
        <v>305</v>
      </c>
      <c r="P870">
        <v>180</v>
      </c>
      <c r="Q870">
        <v>1015</v>
      </c>
      <c r="R870">
        <v>50750</v>
      </c>
      <c r="S870">
        <v>50</v>
      </c>
      <c r="T870">
        <v>0.28000000000000003</v>
      </c>
      <c r="U870">
        <f t="shared" si="240"/>
        <v>50750</v>
      </c>
      <c r="V870">
        <f t="shared" si="241"/>
        <v>182700</v>
      </c>
      <c r="W870" s="1" t="s">
        <v>251</v>
      </c>
      <c r="X870" s="1" t="s">
        <v>252</v>
      </c>
      <c r="Y870" s="1" t="s">
        <v>252</v>
      </c>
      <c r="Z870" s="3">
        <v>5027</v>
      </c>
      <c r="AA870" s="4">
        <f t="shared" si="245"/>
        <v>257</v>
      </c>
      <c r="AB870" s="4">
        <f t="shared" si="248"/>
        <v>2356.134223</v>
      </c>
      <c r="AC870" s="4">
        <f t="shared" si="249"/>
        <v>257</v>
      </c>
      <c r="AD870" s="4">
        <f t="shared" si="250"/>
        <v>257</v>
      </c>
      <c r="AE870" s="4">
        <v>257</v>
      </c>
      <c r="AF870" s="4">
        <v>257</v>
      </c>
      <c r="AG870" s="4">
        <f t="shared" si="251"/>
        <v>257</v>
      </c>
      <c r="AI870" t="e">
        <f t="shared" si="242"/>
        <v>#N/A</v>
      </c>
      <c r="AJ870">
        <v>1167.97</v>
      </c>
      <c r="AK870" s="2">
        <v>1167.97</v>
      </c>
      <c r="AL870" s="2">
        <f t="shared" si="252"/>
        <v>1167.97</v>
      </c>
      <c r="AM870" s="4"/>
      <c r="AN870" t="e">
        <f>VLOOKUP([1]!Tabelle13[[#This Row],[Vlookup this ID for freight costs]],$AL$2:$AL$6811,2,FALSE)</f>
        <v>#REF!</v>
      </c>
      <c r="AP870">
        <v>109.42</v>
      </c>
      <c r="AQ870">
        <v>109.42</v>
      </c>
      <c r="AR870" s="4">
        <v>28</v>
      </c>
      <c r="AS870" s="4">
        <v>1</v>
      </c>
      <c r="AT870" s="4">
        <v>2011</v>
      </c>
      <c r="AU870" s="4">
        <v>28</v>
      </c>
      <c r="AV870" s="4">
        <v>1</v>
      </c>
      <c r="AW870" s="4">
        <v>2011</v>
      </c>
      <c r="AX870" t="str">
        <f t="shared" si="243"/>
        <v>No Delay</v>
      </c>
      <c r="AY870">
        <f t="shared" si="244"/>
        <v>0</v>
      </c>
    </row>
    <row r="871" spans="1:51" x14ac:dyDescent="0.2">
      <c r="A871" s="3">
        <v>82984</v>
      </c>
      <c r="B871" s="1" t="s">
        <v>463</v>
      </c>
      <c r="C871" s="1" t="s">
        <v>73</v>
      </c>
      <c r="D871" s="1" t="s">
        <v>130</v>
      </c>
      <c r="E871" s="1" t="s">
        <v>101</v>
      </c>
      <c r="F871" s="1" t="s">
        <v>101</v>
      </c>
      <c r="G871" s="13" t="s">
        <v>255</v>
      </c>
      <c r="H871" s="12">
        <v>40841</v>
      </c>
      <c r="I871" s="12" t="s">
        <v>1003</v>
      </c>
      <c r="J871" s="12">
        <v>40837</v>
      </c>
      <c r="K871" s="4">
        <v>3532</v>
      </c>
      <c r="L871" s="1" t="s">
        <v>146</v>
      </c>
      <c r="M871" s="1" t="s">
        <v>132</v>
      </c>
      <c r="N871" s="1" t="s">
        <v>167</v>
      </c>
      <c r="O871" s="1" t="s">
        <v>93</v>
      </c>
      <c r="P871">
        <v>30</v>
      </c>
      <c r="Q871">
        <v>4200</v>
      </c>
      <c r="R871">
        <v>17724</v>
      </c>
      <c r="S871">
        <v>4.22</v>
      </c>
      <c r="T871">
        <v>0.14000000000000001</v>
      </c>
      <c r="U871">
        <f t="shared" si="240"/>
        <v>17724</v>
      </c>
      <c r="V871">
        <f t="shared" si="241"/>
        <v>126000</v>
      </c>
      <c r="W871" s="1" t="s">
        <v>197</v>
      </c>
      <c r="X871" s="1" t="s">
        <v>1236</v>
      </c>
      <c r="Y871" s="1" t="s">
        <v>3082</v>
      </c>
      <c r="Z871" s="3">
        <v>13821</v>
      </c>
      <c r="AA871" s="4">
        <f t="shared" si="245"/>
        <v>257</v>
      </c>
      <c r="AB871" s="4">
        <f t="shared" si="248"/>
        <v>2705.6809659999999</v>
      </c>
      <c r="AC871" s="4">
        <f t="shared" si="249"/>
        <v>257</v>
      </c>
      <c r="AD871" s="4">
        <f t="shared" si="250"/>
        <v>12837.875</v>
      </c>
      <c r="AE871" s="4">
        <v>257</v>
      </c>
      <c r="AF871" s="4">
        <v>257</v>
      </c>
      <c r="AG871" s="4">
        <f t="shared" si="251"/>
        <v>257</v>
      </c>
      <c r="AI871" t="e">
        <f t="shared" si="242"/>
        <v>#N/A</v>
      </c>
      <c r="AJ871">
        <v>320.43</v>
      </c>
      <c r="AK871" s="2">
        <v>320.43</v>
      </c>
      <c r="AL871" s="2">
        <f t="shared" si="252"/>
        <v>320.43</v>
      </c>
      <c r="AM871" s="4"/>
      <c r="AN871" t="e">
        <f>VLOOKUP([1]!Tabelle13[[#This Row],[Vlookup this ID for freight costs]],$AL$2:$AL$6811,2,FALSE)</f>
        <v>#REF!</v>
      </c>
      <c r="AP871">
        <v>29.24</v>
      </c>
      <c r="AQ871">
        <v>29.24</v>
      </c>
      <c r="AR871" s="4">
        <v>25</v>
      </c>
      <c r="AS871" s="4">
        <v>10</v>
      </c>
      <c r="AT871" s="4">
        <v>2011</v>
      </c>
      <c r="AU871" s="4">
        <v>21</v>
      </c>
      <c r="AV871" s="4">
        <v>10</v>
      </c>
      <c r="AW871" s="4">
        <v>2011</v>
      </c>
      <c r="AX871" t="str">
        <f t="shared" si="243"/>
        <v>No Delay</v>
      </c>
      <c r="AY871">
        <f t="shared" si="244"/>
        <v>0</v>
      </c>
    </row>
    <row r="872" spans="1:51" x14ac:dyDescent="0.2">
      <c r="A872" s="3">
        <v>83963</v>
      </c>
      <c r="B872" s="1" t="s">
        <v>215</v>
      </c>
      <c r="C872" s="1" t="s">
        <v>89</v>
      </c>
      <c r="D872" s="1" t="s">
        <v>130</v>
      </c>
      <c r="E872" s="1" t="s">
        <v>53</v>
      </c>
      <c r="F872" s="1" t="s">
        <v>53</v>
      </c>
      <c r="G872" s="13" t="s">
        <v>712</v>
      </c>
      <c r="H872" s="12">
        <v>40147</v>
      </c>
      <c r="I872" s="12" t="s">
        <v>419</v>
      </c>
      <c r="J872" s="12">
        <v>40149</v>
      </c>
      <c r="K872" s="4">
        <v>2055</v>
      </c>
      <c r="L872" s="1" t="s">
        <v>146</v>
      </c>
      <c r="M872" s="1" t="s">
        <v>132</v>
      </c>
      <c r="N872" s="1" t="s">
        <v>163</v>
      </c>
      <c r="O872" s="1" t="s">
        <v>93</v>
      </c>
      <c r="P872">
        <v>60</v>
      </c>
      <c r="Q872">
        <v>2590</v>
      </c>
      <c r="R872">
        <v>55477.8</v>
      </c>
      <c r="S872">
        <v>21.42</v>
      </c>
      <c r="T872">
        <v>0.36</v>
      </c>
      <c r="U872">
        <f t="shared" si="240"/>
        <v>55477.8</v>
      </c>
      <c r="V872">
        <f t="shared" si="241"/>
        <v>155400</v>
      </c>
      <c r="W872" s="1" t="s">
        <v>160</v>
      </c>
      <c r="X872" s="1" t="s">
        <v>1236</v>
      </c>
      <c r="Y872" s="1" t="s">
        <v>161</v>
      </c>
      <c r="Z872" s="3">
        <v>8828</v>
      </c>
      <c r="AA872" s="4">
        <f t="shared" si="245"/>
        <v>257</v>
      </c>
      <c r="AB872" s="4">
        <f t="shared" si="248"/>
        <v>2528.9870080000001</v>
      </c>
      <c r="AC872" s="4">
        <f t="shared" si="249"/>
        <v>257</v>
      </c>
      <c r="AD872" s="4">
        <f t="shared" si="250"/>
        <v>257</v>
      </c>
      <c r="AE872" s="4">
        <v>257</v>
      </c>
      <c r="AF872" s="4">
        <v>257</v>
      </c>
      <c r="AG872" s="4">
        <f t="shared" si="251"/>
        <v>257</v>
      </c>
      <c r="AI872" t="e">
        <f t="shared" si="242"/>
        <v>#N/A</v>
      </c>
      <c r="AJ872">
        <v>1211.48</v>
      </c>
      <c r="AK872" s="2">
        <v>1211.48</v>
      </c>
      <c r="AL872" s="2">
        <f t="shared" si="252"/>
        <v>1211.48</v>
      </c>
      <c r="AM872" s="4"/>
      <c r="AN872" t="e">
        <f>VLOOKUP([1]!Tabelle13[[#This Row],[Vlookup this ID for freight costs]],$AL$2:$AL$6811,2,FALSE)</f>
        <v>#REF!</v>
      </c>
      <c r="AP872">
        <v>108.74</v>
      </c>
      <c r="AQ872">
        <v>108.74</v>
      </c>
      <c r="AR872" s="4">
        <v>30</v>
      </c>
      <c r="AS872" s="4">
        <v>11</v>
      </c>
      <c r="AT872" s="4">
        <v>2009</v>
      </c>
      <c r="AU872" s="4">
        <v>2</v>
      </c>
      <c r="AV872" s="4">
        <v>12</v>
      </c>
      <c r="AW872" s="4">
        <v>2009</v>
      </c>
      <c r="AX872" t="str">
        <f t="shared" si="243"/>
        <v>Delay</v>
      </c>
      <c r="AY872">
        <f t="shared" si="244"/>
        <v>2</v>
      </c>
    </row>
    <row r="873" spans="1:51" x14ac:dyDescent="0.2">
      <c r="A873" s="3">
        <v>85805</v>
      </c>
      <c r="B873" s="1" t="s">
        <v>172</v>
      </c>
      <c r="C873" s="1" t="s">
        <v>114</v>
      </c>
      <c r="D873" s="1" t="s">
        <v>130</v>
      </c>
      <c r="E873" s="1" t="s">
        <v>101</v>
      </c>
      <c r="F873" s="1" t="s">
        <v>101</v>
      </c>
      <c r="G873" s="13" t="s">
        <v>1090</v>
      </c>
      <c r="H873" s="12">
        <v>40967</v>
      </c>
      <c r="I873" s="12" t="s">
        <v>1091</v>
      </c>
      <c r="J873" s="12">
        <v>40875</v>
      </c>
      <c r="K873" s="4">
        <v>3600</v>
      </c>
      <c r="L873" s="1" t="s">
        <v>146</v>
      </c>
      <c r="M873" s="1" t="s">
        <v>132</v>
      </c>
      <c r="N873" s="1" t="s">
        <v>163</v>
      </c>
      <c r="O873" s="1" t="s">
        <v>93</v>
      </c>
      <c r="P873">
        <v>60</v>
      </c>
      <c r="Q873">
        <v>2548</v>
      </c>
      <c r="R873">
        <v>38321.919999999998</v>
      </c>
      <c r="S873">
        <v>15.04</v>
      </c>
      <c r="T873">
        <v>0.25</v>
      </c>
      <c r="U873">
        <f t="shared" si="240"/>
        <v>38321.919999999998</v>
      </c>
      <c r="V873">
        <f t="shared" si="241"/>
        <v>152880</v>
      </c>
      <c r="W873" s="1" t="s">
        <v>160</v>
      </c>
      <c r="X873" s="1" t="s">
        <v>1236</v>
      </c>
      <c r="Y873" s="1" t="s">
        <v>161</v>
      </c>
      <c r="Z873" s="3">
        <v>13722</v>
      </c>
      <c r="AA873" s="4">
        <f t="shared" si="245"/>
        <v>257</v>
      </c>
      <c r="AB873" s="4">
        <f t="shared" si="248"/>
        <v>2524.3776004000001</v>
      </c>
      <c r="AC873" s="4">
        <f t="shared" si="249"/>
        <v>257</v>
      </c>
      <c r="AD873" s="4">
        <f t="shared" si="250"/>
        <v>1673.5</v>
      </c>
      <c r="AE873" s="4">
        <v>257</v>
      </c>
      <c r="AF873" s="4">
        <v>257</v>
      </c>
      <c r="AG873" s="4">
        <f t="shared" si="251"/>
        <v>257</v>
      </c>
      <c r="AI873" t="e">
        <f t="shared" si="242"/>
        <v>#N/A</v>
      </c>
      <c r="AJ873">
        <v>361.73</v>
      </c>
      <c r="AK873" s="2">
        <v>361.73</v>
      </c>
      <c r="AL873" s="2">
        <f t="shared" si="252"/>
        <v>361.73</v>
      </c>
      <c r="AM873" s="4"/>
      <c r="AN873" t="e">
        <f>VLOOKUP([1]!Tabelle13[[#This Row],[Vlookup this ID for freight costs]],$AL$2:$AL$6811,2,FALSE)</f>
        <v>#REF!</v>
      </c>
      <c r="AP873">
        <v>63.23</v>
      </c>
      <c r="AQ873">
        <v>63.23</v>
      </c>
      <c r="AR873" s="4">
        <v>28</v>
      </c>
      <c r="AS873" s="4">
        <v>2</v>
      </c>
      <c r="AT873" s="4">
        <v>2012</v>
      </c>
      <c r="AU873" s="4">
        <v>28</v>
      </c>
      <c r="AV873" s="4">
        <v>11</v>
      </c>
      <c r="AW873" s="4">
        <v>2011</v>
      </c>
      <c r="AX873" t="str">
        <f t="shared" si="243"/>
        <v>No Delay</v>
      </c>
      <c r="AY873">
        <f t="shared" si="244"/>
        <v>0</v>
      </c>
    </row>
    <row r="874" spans="1:51" x14ac:dyDescent="0.2">
      <c r="A874" s="3">
        <v>11122</v>
      </c>
      <c r="B874" s="1" t="s">
        <v>88</v>
      </c>
      <c r="C874" s="1" t="s">
        <v>89</v>
      </c>
      <c r="D874" s="1" t="s">
        <v>130</v>
      </c>
      <c r="E874" s="1" t="s">
        <v>53</v>
      </c>
      <c r="F874" s="1" t="s">
        <v>53</v>
      </c>
      <c r="G874" s="13" t="s">
        <v>1092</v>
      </c>
      <c r="H874" s="12">
        <v>39273</v>
      </c>
      <c r="I874" s="12" t="s">
        <v>1092</v>
      </c>
      <c r="J874" s="12">
        <v>39273</v>
      </c>
      <c r="K874" s="4">
        <v>247</v>
      </c>
      <c r="L874" s="1" t="s">
        <v>146</v>
      </c>
      <c r="M874" s="1" t="s">
        <v>132</v>
      </c>
      <c r="N874" s="1" t="s">
        <v>284</v>
      </c>
      <c r="O874" s="1" t="s">
        <v>93</v>
      </c>
      <c r="P874">
        <v>30</v>
      </c>
      <c r="Q874">
        <v>4515</v>
      </c>
      <c r="R874">
        <v>10113.6</v>
      </c>
      <c r="S874">
        <v>2.2400000000000002</v>
      </c>
      <c r="T874">
        <v>7.0000000000000007E-2</v>
      </c>
      <c r="U874">
        <f t="shared" si="240"/>
        <v>10113.6</v>
      </c>
      <c r="V874">
        <f t="shared" si="241"/>
        <v>135450</v>
      </c>
      <c r="W874" s="1" t="s">
        <v>155</v>
      </c>
      <c r="X874" s="1" t="s">
        <v>1236</v>
      </c>
      <c r="Y874" s="1" t="s">
        <v>156</v>
      </c>
      <c r="Z874" s="3">
        <v>9211</v>
      </c>
      <c r="AA874" s="4">
        <f t="shared" si="245"/>
        <v>259</v>
      </c>
      <c r="AB874" s="4">
        <f t="shared" si="248"/>
        <v>2740.2515229999999</v>
      </c>
      <c r="AC874" s="4">
        <f t="shared" si="249"/>
        <v>259</v>
      </c>
      <c r="AD874" s="4">
        <f t="shared" si="250"/>
        <v>272</v>
      </c>
      <c r="AE874" s="4">
        <v>259</v>
      </c>
      <c r="AF874" s="4">
        <v>259</v>
      </c>
      <c r="AG874" s="4">
        <f t="shared" si="251"/>
        <v>259</v>
      </c>
      <c r="AH874" s="4">
        <v>84526</v>
      </c>
      <c r="AI874">
        <f t="shared" si="242"/>
        <v>5134</v>
      </c>
      <c r="AJ874">
        <v>1574</v>
      </c>
      <c r="AK874" s="2">
        <v>1574</v>
      </c>
      <c r="AL874" s="2">
        <f t="shared" si="252"/>
        <v>1574</v>
      </c>
      <c r="AM874" s="4"/>
      <c r="AN874" t="e">
        <f>VLOOKUP([1]!Tabelle13[[#This Row],[Vlookup this ID for freight costs]],$AL$2:$AL$6811,2,FALSE)</f>
        <v>#REF!</v>
      </c>
      <c r="AP874">
        <v>16.18</v>
      </c>
      <c r="AQ874">
        <v>16.18</v>
      </c>
      <c r="AR874" s="4">
        <v>10</v>
      </c>
      <c r="AS874" s="4">
        <v>7</v>
      </c>
      <c r="AT874" s="4">
        <v>2007</v>
      </c>
      <c r="AU874" s="4">
        <v>10</v>
      </c>
      <c r="AV874" s="4">
        <v>7</v>
      </c>
      <c r="AW874" s="4">
        <v>2007</v>
      </c>
      <c r="AX874" t="str">
        <f t="shared" si="243"/>
        <v>No Delay</v>
      </c>
      <c r="AY874">
        <f t="shared" si="244"/>
        <v>0</v>
      </c>
    </row>
    <row r="875" spans="1:51" x14ac:dyDescent="0.2">
      <c r="A875" s="3">
        <v>84916</v>
      </c>
      <c r="B875" s="1" t="s">
        <v>215</v>
      </c>
      <c r="C875" s="1" t="s">
        <v>89</v>
      </c>
      <c r="D875" s="1" t="s">
        <v>130</v>
      </c>
      <c r="E875" s="1" t="s">
        <v>53</v>
      </c>
      <c r="F875" s="1" t="s">
        <v>53</v>
      </c>
      <c r="G875" s="13" t="s">
        <v>294</v>
      </c>
      <c r="H875" s="12">
        <v>41759</v>
      </c>
      <c r="I875" s="12" t="s">
        <v>1093</v>
      </c>
      <c r="J875" s="12">
        <v>41796</v>
      </c>
      <c r="K875" s="4">
        <v>5514</v>
      </c>
      <c r="L875" s="1" t="s">
        <v>146</v>
      </c>
      <c r="M875" s="1" t="s">
        <v>132</v>
      </c>
      <c r="N875" s="1" t="s">
        <v>302</v>
      </c>
      <c r="O875" s="1" t="s">
        <v>93</v>
      </c>
      <c r="P875">
        <v>30</v>
      </c>
      <c r="Q875">
        <v>3300</v>
      </c>
      <c r="R875">
        <v>12474</v>
      </c>
      <c r="S875">
        <v>3.78</v>
      </c>
      <c r="T875">
        <v>0.13</v>
      </c>
      <c r="U875">
        <f t="shared" si="240"/>
        <v>12474</v>
      </c>
      <c r="V875">
        <f t="shared" si="241"/>
        <v>99000</v>
      </c>
      <c r="W875" s="1" t="s">
        <v>160</v>
      </c>
      <c r="X875" s="1" t="s">
        <v>1236</v>
      </c>
      <c r="Y875" s="1" t="s">
        <v>161</v>
      </c>
      <c r="Z875" s="3">
        <v>8828</v>
      </c>
      <c r="AA875" s="4">
        <f t="shared" si="245"/>
        <v>259</v>
      </c>
      <c r="AB875" s="4">
        <f t="shared" si="248"/>
        <v>2606.9079459999998</v>
      </c>
      <c r="AC875" s="4">
        <f t="shared" si="249"/>
        <v>259</v>
      </c>
      <c r="AD875" s="4">
        <f t="shared" si="250"/>
        <v>434.33333333333331</v>
      </c>
      <c r="AE875" s="4">
        <v>259</v>
      </c>
      <c r="AF875" s="4">
        <v>259</v>
      </c>
      <c r="AG875" s="4">
        <f t="shared" si="251"/>
        <v>259</v>
      </c>
      <c r="AI875" t="e">
        <f t="shared" si="242"/>
        <v>#N/A</v>
      </c>
      <c r="AJ875">
        <v>1008.9</v>
      </c>
      <c r="AK875" s="2">
        <v>1008.9</v>
      </c>
      <c r="AL875" s="2">
        <f t="shared" si="252"/>
        <v>1008.9</v>
      </c>
      <c r="AM875" s="4"/>
      <c r="AN875" t="e">
        <f>VLOOKUP([1]!Tabelle13[[#This Row],[Vlookup this ID for freight costs]],$AL$2:$AL$6811,2,FALSE)</f>
        <v>#REF!</v>
      </c>
      <c r="AP875">
        <v>15.43</v>
      </c>
      <c r="AQ875">
        <v>15.43</v>
      </c>
      <c r="AR875" s="4">
        <v>30</v>
      </c>
      <c r="AS875" s="4">
        <v>4</v>
      </c>
      <c r="AT875" s="4">
        <v>2014</v>
      </c>
      <c r="AU875" s="4">
        <v>6</v>
      </c>
      <c r="AV875" s="4">
        <v>6</v>
      </c>
      <c r="AW875" s="4">
        <v>2014</v>
      </c>
      <c r="AX875" t="str">
        <f t="shared" si="243"/>
        <v>Delay</v>
      </c>
      <c r="AY875">
        <f t="shared" si="244"/>
        <v>37</v>
      </c>
    </row>
    <row r="876" spans="1:51" x14ac:dyDescent="0.2">
      <c r="A876" s="3">
        <v>85781</v>
      </c>
      <c r="B876" s="1" t="s">
        <v>140</v>
      </c>
      <c r="C876" s="1" t="s">
        <v>99</v>
      </c>
      <c r="D876" s="1" t="s">
        <v>130</v>
      </c>
      <c r="E876" s="1" t="s">
        <v>53</v>
      </c>
      <c r="F876" s="1" t="s">
        <v>53</v>
      </c>
      <c r="G876" s="13" t="s">
        <v>259</v>
      </c>
      <c r="H876" s="12">
        <v>40816</v>
      </c>
      <c r="I876" s="12" t="s">
        <v>487</v>
      </c>
      <c r="J876" s="12">
        <v>40785</v>
      </c>
      <c r="K876" s="4">
        <v>3389</v>
      </c>
      <c r="L876" s="1" t="s">
        <v>146</v>
      </c>
      <c r="M876" s="1" t="s">
        <v>132</v>
      </c>
      <c r="N876" s="1" t="s">
        <v>302</v>
      </c>
      <c r="O876" s="1" t="s">
        <v>93</v>
      </c>
      <c r="P876">
        <v>30</v>
      </c>
      <c r="Q876">
        <v>4279</v>
      </c>
      <c r="R876">
        <v>28113.03</v>
      </c>
      <c r="S876">
        <v>6.57</v>
      </c>
      <c r="T876">
        <v>0.22</v>
      </c>
      <c r="U876">
        <f t="shared" si="240"/>
        <v>28113.030000000002</v>
      </c>
      <c r="V876">
        <f t="shared" si="241"/>
        <v>128370</v>
      </c>
      <c r="W876" s="1" t="s">
        <v>160</v>
      </c>
      <c r="X876" s="1" t="s">
        <v>1236</v>
      </c>
      <c r="Y876" s="1" t="s">
        <v>161</v>
      </c>
      <c r="Z876" s="3">
        <v>5308</v>
      </c>
      <c r="AA876" s="4">
        <f t="shared" si="245"/>
        <v>259</v>
      </c>
      <c r="AB876" s="4">
        <f t="shared" si="248"/>
        <v>2714.3510421999999</v>
      </c>
      <c r="AC876" s="4">
        <f t="shared" si="249"/>
        <v>259</v>
      </c>
      <c r="AD876" s="4">
        <f t="shared" si="250"/>
        <v>259</v>
      </c>
      <c r="AE876" s="4">
        <v>259</v>
      </c>
      <c r="AF876" s="4">
        <v>259</v>
      </c>
      <c r="AG876" s="4">
        <f t="shared" si="251"/>
        <v>259</v>
      </c>
      <c r="AI876" t="e">
        <f t="shared" si="242"/>
        <v>#N/A</v>
      </c>
      <c r="AJ876">
        <v>1553.64</v>
      </c>
      <c r="AK876" s="2">
        <v>1553.64</v>
      </c>
      <c r="AL876" s="2">
        <f t="shared" si="252"/>
        <v>1553.64</v>
      </c>
      <c r="AM876" s="4"/>
      <c r="AN876" t="e">
        <f>VLOOKUP([1]!Tabelle13[[#This Row],[Vlookup this ID for freight costs]],$AL$2:$AL$6811,2,FALSE)</f>
        <v>#REF!</v>
      </c>
      <c r="AP876">
        <v>46.39</v>
      </c>
      <c r="AQ876">
        <v>46.39</v>
      </c>
      <c r="AR876" s="4">
        <v>30</v>
      </c>
      <c r="AS876" s="4">
        <v>9</v>
      </c>
      <c r="AT876" s="4">
        <v>2011</v>
      </c>
      <c r="AU876" s="4">
        <v>30</v>
      </c>
      <c r="AV876" s="4">
        <v>8</v>
      </c>
      <c r="AW876" s="4">
        <v>2011</v>
      </c>
      <c r="AX876" t="str">
        <f t="shared" si="243"/>
        <v>No Delay</v>
      </c>
      <c r="AY876">
        <f t="shared" si="244"/>
        <v>0</v>
      </c>
    </row>
    <row r="877" spans="1:51" x14ac:dyDescent="0.2">
      <c r="A877" s="3">
        <v>86672</v>
      </c>
      <c r="B877" s="1" t="s">
        <v>215</v>
      </c>
      <c r="C877" s="1" t="s">
        <v>89</v>
      </c>
      <c r="D877" s="1" t="s">
        <v>130</v>
      </c>
      <c r="E877" s="1" t="s">
        <v>53</v>
      </c>
      <c r="F877" s="1" t="s">
        <v>53</v>
      </c>
      <c r="G877" s="13" t="s">
        <v>294</v>
      </c>
      <c r="H877" s="12">
        <v>41759</v>
      </c>
      <c r="I877" s="12" t="s">
        <v>1093</v>
      </c>
      <c r="J877" s="12">
        <v>41796</v>
      </c>
      <c r="K877" s="4">
        <v>5515</v>
      </c>
      <c r="L877" s="1" t="s">
        <v>146</v>
      </c>
      <c r="M877" s="1" t="s">
        <v>132</v>
      </c>
      <c r="N877" s="1" t="s">
        <v>302</v>
      </c>
      <c r="O877" s="1" t="s">
        <v>93</v>
      </c>
      <c r="P877">
        <v>30</v>
      </c>
      <c r="Q877">
        <v>700</v>
      </c>
      <c r="R877">
        <v>2646</v>
      </c>
      <c r="S877">
        <v>3.78</v>
      </c>
      <c r="T877">
        <v>0.13</v>
      </c>
      <c r="U877">
        <f t="shared" si="240"/>
        <v>2646</v>
      </c>
      <c r="V877">
        <f t="shared" si="241"/>
        <v>21000</v>
      </c>
      <c r="W877" s="1" t="s">
        <v>179</v>
      </c>
      <c r="X877" s="1" t="s">
        <v>1236</v>
      </c>
      <c r="Y877" s="1" t="s">
        <v>156</v>
      </c>
      <c r="Z877" s="3">
        <v>9211</v>
      </c>
      <c r="AA877" s="4">
        <f t="shared" si="245"/>
        <v>259</v>
      </c>
      <c r="AB877" s="4">
        <f t="shared" ref="AB877:AB908" si="253" xml:space="preserve"> 2244.740206  + 0.1097478*Q877</f>
        <v>2321.563666</v>
      </c>
      <c r="AC877" s="4">
        <f t="shared" ref="AC877:AC908" si="254">AF877</f>
        <v>259</v>
      </c>
      <c r="AD877" s="4">
        <f t="shared" si="250"/>
        <v>697.54306963636373</v>
      </c>
      <c r="AE877" s="3" t="s">
        <v>1094</v>
      </c>
      <c r="AF877" s="3">
        <v>259</v>
      </c>
      <c r="AG877" s="4">
        <f>AI877</f>
        <v>259</v>
      </c>
      <c r="AH877" s="4">
        <v>84916</v>
      </c>
      <c r="AI877">
        <f t="shared" si="242"/>
        <v>259</v>
      </c>
      <c r="AJ877" t="s">
        <v>1094</v>
      </c>
      <c r="AK877" s="2">
        <v>1008.9</v>
      </c>
      <c r="AL877" s="2">
        <f>AN877</f>
        <v>1008.9</v>
      </c>
      <c r="AM877" s="4">
        <v>84916</v>
      </c>
      <c r="AN877">
        <f>INDEX($AJ$2:$AJ$6811,MATCH(AM877,$A$2:$A$6811,0))</f>
        <v>1008.9</v>
      </c>
      <c r="AP877">
        <v>3.27</v>
      </c>
      <c r="AQ877">
        <v>3.27</v>
      </c>
      <c r="AR877" s="4">
        <v>30</v>
      </c>
      <c r="AS877" s="4">
        <v>4</v>
      </c>
      <c r="AT877" s="4">
        <v>2014</v>
      </c>
      <c r="AU877" s="4">
        <v>6</v>
      </c>
      <c r="AV877" s="4">
        <v>6</v>
      </c>
      <c r="AW877" s="4">
        <v>2014</v>
      </c>
      <c r="AX877" t="str">
        <f t="shared" si="243"/>
        <v>Delay</v>
      </c>
      <c r="AY877">
        <f t="shared" si="244"/>
        <v>37</v>
      </c>
    </row>
    <row r="878" spans="1:51" x14ac:dyDescent="0.2">
      <c r="A878" s="3">
        <v>82280</v>
      </c>
      <c r="B878" s="1" t="s">
        <v>175</v>
      </c>
      <c r="C878" s="1" t="s">
        <v>165</v>
      </c>
      <c r="D878" s="1" t="s">
        <v>130</v>
      </c>
      <c r="E878" s="1" t="s">
        <v>53</v>
      </c>
      <c r="F878" s="1" t="s">
        <v>53</v>
      </c>
      <c r="G878" s="13" t="s">
        <v>173</v>
      </c>
      <c r="H878" s="12">
        <v>40193</v>
      </c>
      <c r="I878" s="12" t="s">
        <v>570</v>
      </c>
      <c r="J878" s="12">
        <v>40157</v>
      </c>
      <c r="K878" s="4">
        <v>2082</v>
      </c>
      <c r="L878" s="1" t="s">
        <v>146</v>
      </c>
      <c r="M878" s="1" t="s">
        <v>132</v>
      </c>
      <c r="N878" s="1" t="s">
        <v>178</v>
      </c>
      <c r="O878" s="1" t="s">
        <v>93</v>
      </c>
      <c r="P878">
        <v>60</v>
      </c>
      <c r="Q878">
        <v>4730</v>
      </c>
      <c r="R878">
        <v>35616.9</v>
      </c>
      <c r="S878">
        <v>7.53</v>
      </c>
      <c r="T878">
        <v>0.13</v>
      </c>
      <c r="U878">
        <f t="shared" si="240"/>
        <v>35616.9</v>
      </c>
      <c r="V878">
        <f t="shared" si="241"/>
        <v>283800</v>
      </c>
      <c r="W878" s="1" t="s">
        <v>155</v>
      </c>
      <c r="X878" s="1" t="s">
        <v>1236</v>
      </c>
      <c r="Y878" s="1" t="s">
        <v>156</v>
      </c>
      <c r="Z878" s="3">
        <v>5457</v>
      </c>
      <c r="AA878" s="4">
        <f t="shared" si="245"/>
        <v>260</v>
      </c>
      <c r="AB878" s="4">
        <f t="shared" si="253"/>
        <v>2763.8472999999999</v>
      </c>
      <c r="AC878" s="4">
        <f t="shared" si="254"/>
        <v>260</v>
      </c>
      <c r="AD878" s="4">
        <f t="shared" si="250"/>
        <v>260</v>
      </c>
      <c r="AE878" s="4">
        <v>260</v>
      </c>
      <c r="AF878" s="4">
        <v>260</v>
      </c>
      <c r="AG878" s="4">
        <f>AE878</f>
        <v>260</v>
      </c>
      <c r="AI878" t="e">
        <f t="shared" si="242"/>
        <v>#N/A</v>
      </c>
      <c r="AJ878">
        <v>1898.84</v>
      </c>
      <c r="AK878" s="2">
        <v>1898.84</v>
      </c>
      <c r="AL878" s="2">
        <f>AJ878</f>
        <v>1898.84</v>
      </c>
      <c r="AM878" s="4"/>
      <c r="AN878" t="e">
        <f>VLOOKUP([1]!Tabelle13[[#This Row],[Vlookup this ID for freight costs]],$AL$2:$AL$6811,2,FALSE)</f>
        <v>#REF!</v>
      </c>
      <c r="AP878">
        <v>69.81</v>
      </c>
      <c r="AQ878">
        <v>69.81</v>
      </c>
      <c r="AR878" s="4">
        <v>15</v>
      </c>
      <c r="AS878" s="4">
        <v>1</v>
      </c>
      <c r="AT878" s="4">
        <v>2010</v>
      </c>
      <c r="AU878" s="4">
        <v>10</v>
      </c>
      <c r="AV878" s="4">
        <v>12</v>
      </c>
      <c r="AW878" s="4">
        <v>2009</v>
      </c>
      <c r="AX878" t="str">
        <f t="shared" si="243"/>
        <v>No Delay</v>
      </c>
      <c r="AY878">
        <f t="shared" si="244"/>
        <v>0</v>
      </c>
    </row>
    <row r="879" spans="1:51" x14ac:dyDescent="0.2">
      <c r="A879" s="3">
        <v>49116</v>
      </c>
      <c r="B879" s="1" t="s">
        <v>140</v>
      </c>
      <c r="C879" s="1" t="s">
        <v>99</v>
      </c>
      <c r="D879" s="1" t="s">
        <v>266</v>
      </c>
      <c r="E879" s="1" t="s">
        <v>53</v>
      </c>
      <c r="F879" s="1" t="s">
        <v>53</v>
      </c>
      <c r="G879" s="13" t="s">
        <v>753</v>
      </c>
      <c r="H879" s="12">
        <v>41877</v>
      </c>
      <c r="I879" s="12" t="s">
        <v>1095</v>
      </c>
      <c r="J879" s="12">
        <v>41886</v>
      </c>
      <c r="K879" s="4">
        <v>5919</v>
      </c>
      <c r="L879" s="1" t="s">
        <v>146</v>
      </c>
      <c r="M879" s="1" t="s">
        <v>423</v>
      </c>
      <c r="N879" s="1" t="s">
        <v>550</v>
      </c>
      <c r="O879" s="1" t="s">
        <v>551</v>
      </c>
      <c r="P879">
        <v>300</v>
      </c>
      <c r="Q879">
        <v>268</v>
      </c>
      <c r="R879">
        <v>8259.76</v>
      </c>
      <c r="S879">
        <v>30.82</v>
      </c>
      <c r="T879">
        <v>0.1</v>
      </c>
      <c r="U879">
        <f t="shared" si="240"/>
        <v>8259.76</v>
      </c>
      <c r="V879">
        <f t="shared" si="241"/>
        <v>80400</v>
      </c>
      <c r="W879" s="1" t="s">
        <v>552</v>
      </c>
      <c r="X879" s="1" t="s">
        <v>361</v>
      </c>
      <c r="Y879" s="1" t="s">
        <v>361</v>
      </c>
      <c r="Z879" s="3">
        <v>7298</v>
      </c>
      <c r="AA879" s="4">
        <f t="shared" si="245"/>
        <v>261</v>
      </c>
      <c r="AB879" s="4">
        <f t="shared" si="253"/>
        <v>2274.1526164000002</v>
      </c>
      <c r="AC879" s="4">
        <f t="shared" si="254"/>
        <v>261</v>
      </c>
      <c r="AD879" s="4">
        <f t="shared" si="250"/>
        <v>1374.6666666666667</v>
      </c>
      <c r="AE879" s="4">
        <v>261</v>
      </c>
      <c r="AF879" s="4">
        <v>261</v>
      </c>
      <c r="AG879" s="4">
        <f>AE879</f>
        <v>261</v>
      </c>
      <c r="AI879" t="e">
        <f t="shared" si="242"/>
        <v>#N/A</v>
      </c>
      <c r="AJ879">
        <v>2569.33</v>
      </c>
      <c r="AK879" s="2">
        <v>2569.33</v>
      </c>
      <c r="AL879" s="2">
        <f>AJ879</f>
        <v>2569.33</v>
      </c>
      <c r="AM879" s="4"/>
      <c r="AN879" t="e">
        <f>VLOOKUP([1]!Tabelle13[[#This Row],[Vlookup this ID for freight costs]],$AL$2:$AL$6811,2,FALSE)</f>
        <v>#REF!</v>
      </c>
      <c r="AP879">
        <v>8.49</v>
      </c>
      <c r="AQ879">
        <v>8.49</v>
      </c>
      <c r="AR879" s="4">
        <v>26</v>
      </c>
      <c r="AS879" s="4">
        <v>8</v>
      </c>
      <c r="AT879" s="4">
        <v>2014</v>
      </c>
      <c r="AU879" s="4">
        <v>4</v>
      </c>
      <c r="AV879" s="4">
        <v>9</v>
      </c>
      <c r="AW879" s="4">
        <v>2014</v>
      </c>
      <c r="AX879" t="str">
        <f t="shared" si="243"/>
        <v>Delay</v>
      </c>
      <c r="AY879">
        <f t="shared" si="244"/>
        <v>9</v>
      </c>
    </row>
    <row r="880" spans="1:51" x14ac:dyDescent="0.2">
      <c r="A880" s="3">
        <v>11574</v>
      </c>
      <c r="B880" s="1" t="s">
        <v>586</v>
      </c>
      <c r="C880" s="1" t="s">
        <v>65</v>
      </c>
      <c r="D880" s="1" t="s">
        <v>130</v>
      </c>
      <c r="E880" s="1" t="s">
        <v>53</v>
      </c>
      <c r="F880" s="1" t="s">
        <v>53</v>
      </c>
      <c r="G880" s="13" t="s">
        <v>1096</v>
      </c>
      <c r="H880" s="12">
        <v>39778</v>
      </c>
      <c r="I880" s="12" t="s">
        <v>1096</v>
      </c>
      <c r="J880" s="12">
        <v>39778</v>
      </c>
      <c r="K880" s="4">
        <v>1205</v>
      </c>
      <c r="L880" s="1" t="s">
        <v>146</v>
      </c>
      <c r="M880" s="1" t="s">
        <v>132</v>
      </c>
      <c r="N880" s="1" t="s">
        <v>275</v>
      </c>
      <c r="O880" s="1" t="s">
        <v>93</v>
      </c>
      <c r="P880">
        <v>60</v>
      </c>
      <c r="Q880">
        <v>2780</v>
      </c>
      <c r="R880">
        <v>25993</v>
      </c>
      <c r="S880">
        <v>9.35</v>
      </c>
      <c r="T880">
        <v>0.16</v>
      </c>
      <c r="U880">
        <f t="shared" si="240"/>
        <v>25993</v>
      </c>
      <c r="V880">
        <f t="shared" si="241"/>
        <v>166800</v>
      </c>
      <c r="W880" s="1" t="s">
        <v>155</v>
      </c>
      <c r="X880" s="1" t="s">
        <v>1236</v>
      </c>
      <c r="Y880" s="1" t="s">
        <v>156</v>
      </c>
      <c r="Z880" s="3">
        <v>7726</v>
      </c>
      <c r="AA880" s="4">
        <f t="shared" si="245"/>
        <v>262</v>
      </c>
      <c r="AB880" s="4">
        <f t="shared" si="253"/>
        <v>2549.8390899999999</v>
      </c>
      <c r="AC880" s="4">
        <f t="shared" si="254"/>
        <v>262</v>
      </c>
      <c r="AD880" s="4">
        <f t="shared" si="250"/>
        <v>262</v>
      </c>
      <c r="AE880" s="4">
        <v>262</v>
      </c>
      <c r="AF880" s="4">
        <v>262</v>
      </c>
      <c r="AG880" s="4">
        <f>AE880</f>
        <v>262</v>
      </c>
      <c r="AH880" s="4">
        <v>83644</v>
      </c>
      <c r="AI880">
        <f t="shared" si="242"/>
        <v>6889</v>
      </c>
      <c r="AJ880">
        <v>2426.8000000000002</v>
      </c>
      <c r="AK880" s="2">
        <v>2426.8000000000002</v>
      </c>
      <c r="AL880" s="2">
        <f>AJ880</f>
        <v>2426.8000000000002</v>
      </c>
      <c r="AM880" s="4"/>
      <c r="AN880" t="e">
        <f>VLOOKUP([1]!Tabelle13[[#This Row],[Vlookup this ID for freight costs]],$AL$2:$AL$6811,2,FALSE)</f>
        <v>#REF!</v>
      </c>
      <c r="AP880">
        <v>50.95</v>
      </c>
      <c r="AQ880">
        <v>50.95</v>
      </c>
      <c r="AR880" s="4">
        <v>26</v>
      </c>
      <c r="AS880" s="4">
        <v>11</v>
      </c>
      <c r="AT880" s="4">
        <v>2008</v>
      </c>
      <c r="AU880" s="4">
        <v>26</v>
      </c>
      <c r="AV880" s="4">
        <v>11</v>
      </c>
      <c r="AW880" s="4">
        <v>2008</v>
      </c>
      <c r="AX880" t="str">
        <f t="shared" si="243"/>
        <v>No Delay</v>
      </c>
      <c r="AY880">
        <f t="shared" si="244"/>
        <v>0</v>
      </c>
    </row>
    <row r="881" spans="1:51" x14ac:dyDescent="0.2">
      <c r="A881" s="3">
        <v>10585</v>
      </c>
      <c r="B881" s="1" t="s">
        <v>88</v>
      </c>
      <c r="C881" s="1" t="s">
        <v>89</v>
      </c>
      <c r="D881" s="1" t="s">
        <v>130</v>
      </c>
      <c r="E881" s="1"/>
      <c r="F881" s="1" t="s">
        <v>107</v>
      </c>
      <c r="G881" s="13" t="s">
        <v>1097</v>
      </c>
      <c r="H881" s="12">
        <v>39281</v>
      </c>
      <c r="I881" s="12" t="s">
        <v>1097</v>
      </c>
      <c r="J881" s="12">
        <v>39281</v>
      </c>
      <c r="K881" s="4">
        <v>257</v>
      </c>
      <c r="L881" s="1" t="s">
        <v>146</v>
      </c>
      <c r="M881" s="1" t="s">
        <v>132</v>
      </c>
      <c r="N881" s="1" t="s">
        <v>445</v>
      </c>
      <c r="O881" s="1" t="s">
        <v>446</v>
      </c>
      <c r="P881">
        <v>30</v>
      </c>
      <c r="Q881">
        <v>5000</v>
      </c>
      <c r="R881">
        <v>17350</v>
      </c>
      <c r="S881">
        <v>3.47</v>
      </c>
      <c r="T881">
        <v>0.12</v>
      </c>
      <c r="U881">
        <f t="shared" si="240"/>
        <v>17350</v>
      </c>
      <c r="V881">
        <f t="shared" si="241"/>
        <v>150000</v>
      </c>
      <c r="W881" s="1" t="s">
        <v>251</v>
      </c>
      <c r="X881" s="1" t="s">
        <v>252</v>
      </c>
      <c r="Y881" s="1" t="s">
        <v>252</v>
      </c>
      <c r="Z881" s="3">
        <v>5027</v>
      </c>
      <c r="AA881" s="4">
        <f t="shared" si="245"/>
        <v>263</v>
      </c>
      <c r="AB881" s="4">
        <f t="shared" si="253"/>
        <v>2793.479206</v>
      </c>
      <c r="AC881" s="4">
        <f t="shared" si="254"/>
        <v>263</v>
      </c>
      <c r="AD881" s="4">
        <f t="shared" si="250"/>
        <v>1384.9052944347827</v>
      </c>
      <c r="AE881" s="4">
        <v>263</v>
      </c>
      <c r="AF881" s="4">
        <v>263</v>
      </c>
      <c r="AG881" s="4">
        <f>AE881</f>
        <v>263</v>
      </c>
      <c r="AH881" s="4">
        <v>83572</v>
      </c>
      <c r="AI881">
        <f t="shared" si="242"/>
        <v>11636</v>
      </c>
      <c r="AJ881">
        <v>1699</v>
      </c>
      <c r="AK881" s="2">
        <v>1699</v>
      </c>
      <c r="AL881" s="2">
        <f>AJ881</f>
        <v>1699</v>
      </c>
      <c r="AM881" s="4"/>
      <c r="AN881" t="e">
        <f>VLOOKUP([1]!Tabelle13[[#This Row],[Vlookup this ID for freight costs]],$AL$2:$AL$6811,2,FALSE)</f>
        <v>#REF!</v>
      </c>
      <c r="AP881">
        <v>27.76</v>
      </c>
      <c r="AQ881">
        <v>27.76</v>
      </c>
      <c r="AR881" s="4">
        <v>18</v>
      </c>
      <c r="AS881" s="4">
        <v>7</v>
      </c>
      <c r="AT881" s="4">
        <v>2007</v>
      </c>
      <c r="AU881" s="4">
        <v>18</v>
      </c>
      <c r="AV881" s="4">
        <v>7</v>
      </c>
      <c r="AW881" s="4">
        <v>2007</v>
      </c>
      <c r="AX881" t="str">
        <f t="shared" si="243"/>
        <v>No Delay</v>
      </c>
      <c r="AY881">
        <f t="shared" si="244"/>
        <v>0</v>
      </c>
    </row>
    <row r="882" spans="1:51" x14ac:dyDescent="0.2">
      <c r="A882" s="3">
        <v>11419</v>
      </c>
      <c r="B882" s="1" t="s">
        <v>88</v>
      </c>
      <c r="C882" s="1" t="s">
        <v>89</v>
      </c>
      <c r="D882" s="1" t="s">
        <v>130</v>
      </c>
      <c r="E882" s="1"/>
      <c r="F882" s="1" t="s">
        <v>107</v>
      </c>
      <c r="G882" s="13" t="s">
        <v>1097</v>
      </c>
      <c r="H882" s="12">
        <v>39281</v>
      </c>
      <c r="I882" s="12" t="s">
        <v>1097</v>
      </c>
      <c r="J882" s="12">
        <v>39281</v>
      </c>
      <c r="K882" s="4">
        <v>260</v>
      </c>
      <c r="L882" s="1" t="s">
        <v>146</v>
      </c>
      <c r="M882" s="1" t="s">
        <v>132</v>
      </c>
      <c r="N882" s="1" t="s">
        <v>196</v>
      </c>
      <c r="O882" s="1" t="s">
        <v>93</v>
      </c>
      <c r="P882">
        <v>60</v>
      </c>
      <c r="Q882">
        <v>209</v>
      </c>
      <c r="R882">
        <v>1567.5</v>
      </c>
      <c r="S882">
        <v>7.5</v>
      </c>
      <c r="T882">
        <v>0.12</v>
      </c>
      <c r="U882">
        <f t="shared" si="240"/>
        <v>1567.5</v>
      </c>
      <c r="V882">
        <f t="shared" si="241"/>
        <v>12540</v>
      </c>
      <c r="W882" s="1" t="s">
        <v>204</v>
      </c>
      <c r="X882" s="1" t="s">
        <v>1236</v>
      </c>
      <c r="Y882" s="1" t="s">
        <v>205</v>
      </c>
      <c r="Z882" s="3">
        <v>8859</v>
      </c>
      <c r="AA882" s="4">
        <f t="shared" si="245"/>
        <v>263</v>
      </c>
      <c r="AB882" s="4">
        <f t="shared" si="253"/>
        <v>2267.6774962</v>
      </c>
      <c r="AC882" s="4">
        <f t="shared" si="254"/>
        <v>263</v>
      </c>
      <c r="AD882" s="4">
        <f t="shared" si="250"/>
        <v>647.88028050000003</v>
      </c>
      <c r="AE882" s="3" t="s">
        <v>1098</v>
      </c>
      <c r="AF882" s="3">
        <v>263</v>
      </c>
      <c r="AG882" s="4">
        <f>AI882</f>
        <v>263</v>
      </c>
      <c r="AH882" s="4">
        <v>10585</v>
      </c>
      <c r="AI882">
        <f t="shared" si="242"/>
        <v>263</v>
      </c>
      <c r="AJ882" t="s">
        <v>1098</v>
      </c>
      <c r="AK882" s="2">
        <v>1699</v>
      </c>
      <c r="AL882" s="2">
        <f>AN882</f>
        <v>1699</v>
      </c>
      <c r="AM882" s="4">
        <v>10585</v>
      </c>
      <c r="AN882">
        <f>INDEX($AJ$2:$AJ$6811,MATCH(AM882,$A$2:$A$6811,0))</f>
        <v>1699</v>
      </c>
      <c r="AP882">
        <v>2.5099999999999998</v>
      </c>
      <c r="AQ882">
        <v>2.5099999999999998</v>
      </c>
      <c r="AR882" s="4">
        <v>18</v>
      </c>
      <c r="AS882" s="4">
        <v>7</v>
      </c>
      <c r="AT882" s="4">
        <v>2007</v>
      </c>
      <c r="AU882" s="4">
        <v>18</v>
      </c>
      <c r="AV882" s="4">
        <v>7</v>
      </c>
      <c r="AW882" s="4">
        <v>2007</v>
      </c>
      <c r="AX882" t="str">
        <f t="shared" si="243"/>
        <v>No Delay</v>
      </c>
      <c r="AY882">
        <f t="shared" si="244"/>
        <v>0</v>
      </c>
    </row>
    <row r="883" spans="1:51" x14ac:dyDescent="0.2">
      <c r="A883" s="3">
        <v>82882</v>
      </c>
      <c r="B883" s="1" t="s">
        <v>175</v>
      </c>
      <c r="C883" s="1" t="s">
        <v>165</v>
      </c>
      <c r="D883" s="1" t="s">
        <v>130</v>
      </c>
      <c r="E883" s="1" t="s">
        <v>53</v>
      </c>
      <c r="F883" s="1" t="s">
        <v>53</v>
      </c>
      <c r="G883" s="13" t="s">
        <v>345</v>
      </c>
      <c r="H883" s="12">
        <v>40331</v>
      </c>
      <c r="I883" s="12" t="s">
        <v>1061</v>
      </c>
      <c r="J883" s="12">
        <v>40301</v>
      </c>
      <c r="K883" s="4">
        <v>2382</v>
      </c>
      <c r="L883" s="1" t="s">
        <v>146</v>
      </c>
      <c r="M883" s="1" t="s">
        <v>132</v>
      </c>
      <c r="N883" s="1" t="s">
        <v>275</v>
      </c>
      <c r="O883" s="1" t="s">
        <v>93</v>
      </c>
      <c r="P883">
        <v>60</v>
      </c>
      <c r="Q883">
        <v>4000</v>
      </c>
      <c r="R883">
        <v>35040</v>
      </c>
      <c r="S883">
        <v>8.76</v>
      </c>
      <c r="T883">
        <v>0.15</v>
      </c>
      <c r="U883">
        <f t="shared" si="240"/>
        <v>35040</v>
      </c>
      <c r="V883">
        <f t="shared" si="241"/>
        <v>240000</v>
      </c>
      <c r="W883" s="1" t="s">
        <v>179</v>
      </c>
      <c r="X883" s="1" t="s">
        <v>1236</v>
      </c>
      <c r="Y883" s="1" t="s">
        <v>156</v>
      </c>
      <c r="Z883" s="3">
        <v>5457</v>
      </c>
      <c r="AA883" s="4">
        <f t="shared" si="245"/>
        <v>263</v>
      </c>
      <c r="AB883" s="4">
        <f t="shared" si="253"/>
        <v>2683.7314059999999</v>
      </c>
      <c r="AC883" s="4">
        <f t="shared" si="254"/>
        <v>263</v>
      </c>
      <c r="AD883" s="4">
        <f t="shared" si="250"/>
        <v>3744.5027926451612</v>
      </c>
      <c r="AE883" s="4">
        <v>263</v>
      </c>
      <c r="AF883" s="4">
        <v>263</v>
      </c>
      <c r="AG883" s="4">
        <f>AE883</f>
        <v>263</v>
      </c>
      <c r="AI883" t="e">
        <f t="shared" si="242"/>
        <v>#N/A</v>
      </c>
      <c r="AJ883">
        <v>2458.2600000000002</v>
      </c>
      <c r="AK883" s="2">
        <v>2458.2600000000002</v>
      </c>
      <c r="AL883" s="2">
        <f>AJ883</f>
        <v>2458.2600000000002</v>
      </c>
      <c r="AM883" s="4"/>
      <c r="AN883" t="e">
        <f>VLOOKUP([1]!Tabelle13[[#This Row],[Vlookup this ID for freight costs]],$AL$2:$AL$6811,2,FALSE)</f>
        <v>#REF!</v>
      </c>
      <c r="AP883">
        <v>75.55</v>
      </c>
      <c r="AQ883">
        <v>75.55</v>
      </c>
      <c r="AR883" s="4">
        <v>2</v>
      </c>
      <c r="AS883" s="4">
        <v>6</v>
      </c>
      <c r="AT883" s="4">
        <v>2010</v>
      </c>
      <c r="AU883" s="4">
        <v>3</v>
      </c>
      <c r="AV883" s="4">
        <v>5</v>
      </c>
      <c r="AW883" s="4">
        <v>2010</v>
      </c>
      <c r="AX883" t="str">
        <f t="shared" si="243"/>
        <v>No Delay</v>
      </c>
      <c r="AY883">
        <f t="shared" si="244"/>
        <v>0</v>
      </c>
    </row>
    <row r="884" spans="1:51" x14ac:dyDescent="0.2">
      <c r="A884" s="3">
        <v>83594</v>
      </c>
      <c r="B884" s="1" t="s">
        <v>215</v>
      </c>
      <c r="C884" s="1" t="s">
        <v>89</v>
      </c>
      <c r="D884" s="1" t="s">
        <v>130</v>
      </c>
      <c r="E884" s="1" t="s">
        <v>152</v>
      </c>
      <c r="F884" s="1" t="s">
        <v>152</v>
      </c>
      <c r="G884" s="13" t="s">
        <v>1099</v>
      </c>
      <c r="H884" s="12">
        <v>41092</v>
      </c>
      <c r="I884" s="12" t="s">
        <v>1100</v>
      </c>
      <c r="J884" s="12">
        <v>41075</v>
      </c>
      <c r="K884" s="4">
        <v>3975</v>
      </c>
      <c r="L884" s="1" t="s">
        <v>146</v>
      </c>
      <c r="M884" s="1" t="s">
        <v>132</v>
      </c>
      <c r="N884" s="1" t="s">
        <v>389</v>
      </c>
      <c r="O884" s="1" t="s">
        <v>93</v>
      </c>
      <c r="P884">
        <v>30</v>
      </c>
      <c r="Q884">
        <v>2340</v>
      </c>
      <c r="R884">
        <v>52650</v>
      </c>
      <c r="S884">
        <v>22.5</v>
      </c>
      <c r="T884">
        <v>0.75</v>
      </c>
      <c r="U884">
        <f t="shared" si="240"/>
        <v>52650</v>
      </c>
      <c r="V884">
        <f t="shared" si="241"/>
        <v>70200</v>
      </c>
      <c r="W884" s="1" t="s">
        <v>160</v>
      </c>
      <c r="X884" s="1" t="s">
        <v>1236</v>
      </c>
      <c r="Y884" s="1" t="s">
        <v>161</v>
      </c>
      <c r="Z884" s="3">
        <v>8828</v>
      </c>
      <c r="AA884" s="4">
        <f t="shared" si="245"/>
        <v>263</v>
      </c>
      <c r="AB884" s="4">
        <f t="shared" si="253"/>
        <v>2501.5500579999998</v>
      </c>
      <c r="AC884" s="4">
        <f t="shared" si="254"/>
        <v>263</v>
      </c>
      <c r="AD884" s="4">
        <f t="shared" si="250"/>
        <v>298</v>
      </c>
      <c r="AE884" s="4">
        <v>263</v>
      </c>
      <c r="AF884" s="4">
        <v>263</v>
      </c>
      <c r="AG884" s="4">
        <f>AE884</f>
        <v>263</v>
      </c>
      <c r="AI884" t="e">
        <f t="shared" si="242"/>
        <v>#N/A</v>
      </c>
      <c r="AJ884">
        <v>2330.21</v>
      </c>
      <c r="AK884" s="2">
        <v>2330.21</v>
      </c>
      <c r="AL884" s="2">
        <f>AJ884</f>
        <v>2330.21</v>
      </c>
      <c r="AM884" s="4"/>
      <c r="AN884" t="e">
        <f>VLOOKUP([1]!Tabelle13[[#This Row],[Vlookup this ID for freight costs]],$AL$2:$AL$6811,2,FALSE)</f>
        <v>#REF!</v>
      </c>
      <c r="AP884">
        <v>73.819999999999993</v>
      </c>
      <c r="AQ884">
        <v>73.819999999999993</v>
      </c>
      <c r="AR884" s="4">
        <v>2</v>
      </c>
      <c r="AS884" s="4">
        <v>7</v>
      </c>
      <c r="AT884" s="4">
        <v>2012</v>
      </c>
      <c r="AU884" s="4">
        <v>15</v>
      </c>
      <c r="AV884" s="4">
        <v>6</v>
      </c>
      <c r="AW884" s="4">
        <v>2012</v>
      </c>
      <c r="AX884" t="str">
        <f t="shared" si="243"/>
        <v>No Delay</v>
      </c>
      <c r="AY884">
        <f t="shared" si="244"/>
        <v>0</v>
      </c>
    </row>
    <row r="885" spans="1:51" x14ac:dyDescent="0.2">
      <c r="A885" s="3">
        <v>85189</v>
      </c>
      <c r="B885" s="1" t="s">
        <v>151</v>
      </c>
      <c r="C885" s="1" t="s">
        <v>65</v>
      </c>
      <c r="D885" s="1" t="s">
        <v>130</v>
      </c>
      <c r="E885" s="1" t="s">
        <v>152</v>
      </c>
      <c r="F885" s="1" t="s">
        <v>152</v>
      </c>
      <c r="G885" s="13" t="s">
        <v>927</v>
      </c>
      <c r="H885" s="12">
        <v>40709</v>
      </c>
      <c r="I885" s="12" t="s">
        <v>928</v>
      </c>
      <c r="J885" s="12">
        <v>40730</v>
      </c>
      <c r="K885" s="4">
        <v>3304</v>
      </c>
      <c r="L885" s="1" t="s">
        <v>146</v>
      </c>
      <c r="M885" s="1" t="s">
        <v>132</v>
      </c>
      <c r="N885" s="1" t="s">
        <v>302</v>
      </c>
      <c r="O885" s="1" t="s">
        <v>93</v>
      </c>
      <c r="P885">
        <v>30</v>
      </c>
      <c r="Q885">
        <v>3000</v>
      </c>
      <c r="R885">
        <v>19710</v>
      </c>
      <c r="S885">
        <v>6.57</v>
      </c>
      <c r="T885">
        <v>0.22</v>
      </c>
      <c r="U885">
        <f t="shared" si="240"/>
        <v>19710</v>
      </c>
      <c r="V885">
        <f t="shared" si="241"/>
        <v>90000</v>
      </c>
      <c r="W885" s="1" t="s">
        <v>155</v>
      </c>
      <c r="X885" s="1" t="s">
        <v>1236</v>
      </c>
      <c r="Y885" s="1" t="s">
        <v>156</v>
      </c>
      <c r="Z885" s="3">
        <v>7726</v>
      </c>
      <c r="AA885" s="4">
        <f t="shared" si="245"/>
        <v>263</v>
      </c>
      <c r="AB885" s="4">
        <f t="shared" si="253"/>
        <v>2573.9836059999998</v>
      </c>
      <c r="AC885" s="4">
        <f t="shared" si="254"/>
        <v>263</v>
      </c>
      <c r="AD885" s="4">
        <f t="shared" si="250"/>
        <v>910.94131323809518</v>
      </c>
      <c r="AE885" s="4">
        <v>263</v>
      </c>
      <c r="AF885" s="4">
        <v>263</v>
      </c>
      <c r="AG885" s="4">
        <f>AE885</f>
        <v>263</v>
      </c>
      <c r="AI885" t="e">
        <f t="shared" si="242"/>
        <v>#N/A</v>
      </c>
      <c r="AJ885">
        <v>13398.06</v>
      </c>
      <c r="AK885" s="2">
        <v>13398.06</v>
      </c>
      <c r="AL885" s="2">
        <f>AJ885</f>
        <v>13398.06</v>
      </c>
      <c r="AM885" s="4"/>
      <c r="AN885" t="e">
        <f>VLOOKUP([1]!Tabelle13[[#This Row],[Vlookup this ID for freight costs]],$AL$2:$AL$6811,2,FALSE)</f>
        <v>#REF!</v>
      </c>
      <c r="AP885">
        <v>32.520000000000003</v>
      </c>
      <c r="AQ885">
        <v>32.520000000000003</v>
      </c>
      <c r="AR885" s="4">
        <v>15</v>
      </c>
      <c r="AS885" s="4">
        <v>6</v>
      </c>
      <c r="AT885" s="4">
        <v>2011</v>
      </c>
      <c r="AU885" s="4">
        <v>6</v>
      </c>
      <c r="AV885" s="4">
        <v>7</v>
      </c>
      <c r="AW885" s="4">
        <v>2011</v>
      </c>
      <c r="AX885" t="str">
        <f t="shared" si="243"/>
        <v>Delay</v>
      </c>
      <c r="AY885">
        <f t="shared" si="244"/>
        <v>21</v>
      </c>
    </row>
    <row r="886" spans="1:51" x14ac:dyDescent="0.2">
      <c r="A886" s="3">
        <v>86680</v>
      </c>
      <c r="B886" s="1" t="s">
        <v>140</v>
      </c>
      <c r="C886" s="1" t="s">
        <v>99</v>
      </c>
      <c r="D886" s="1" t="s">
        <v>130</v>
      </c>
      <c r="E886" s="1" t="s">
        <v>101</v>
      </c>
      <c r="F886" s="1" t="s">
        <v>101</v>
      </c>
      <c r="G886" s="13" t="s">
        <v>893</v>
      </c>
      <c r="H886" s="12">
        <v>41789</v>
      </c>
      <c r="I886" s="12" t="s">
        <v>1101</v>
      </c>
      <c r="J886" s="12">
        <v>41821</v>
      </c>
      <c r="K886" s="4">
        <v>5641</v>
      </c>
      <c r="L886" s="1" t="s">
        <v>146</v>
      </c>
      <c r="M886" s="1" t="s">
        <v>132</v>
      </c>
      <c r="N886" s="1" t="s">
        <v>163</v>
      </c>
      <c r="O886" s="1" t="s">
        <v>93</v>
      </c>
      <c r="P886">
        <v>60</v>
      </c>
      <c r="Q886">
        <v>2707</v>
      </c>
      <c r="R886">
        <v>30399.61</v>
      </c>
      <c r="S886">
        <v>11.23</v>
      </c>
      <c r="T886">
        <v>0.19</v>
      </c>
      <c r="U886">
        <f t="shared" si="240"/>
        <v>30399.61</v>
      </c>
      <c r="V886">
        <f t="shared" si="241"/>
        <v>162420</v>
      </c>
      <c r="W886" s="1" t="s">
        <v>160</v>
      </c>
      <c r="X886" s="1" t="s">
        <v>1236</v>
      </c>
      <c r="Y886" s="1" t="s">
        <v>161</v>
      </c>
      <c r="Z886" s="3">
        <v>11983</v>
      </c>
      <c r="AA886" s="4">
        <f t="shared" si="245"/>
        <v>263</v>
      </c>
      <c r="AB886" s="4">
        <f t="shared" si="253"/>
        <v>2541.8275005999999</v>
      </c>
      <c r="AC886" s="4">
        <f t="shared" si="254"/>
        <v>263</v>
      </c>
      <c r="AD886" s="4">
        <f t="shared" si="250"/>
        <v>2065.6666666666665</v>
      </c>
      <c r="AE886" s="4">
        <v>263</v>
      </c>
      <c r="AF886" s="4">
        <v>263</v>
      </c>
      <c r="AG886" s="4">
        <f>AE886</f>
        <v>263</v>
      </c>
      <c r="AI886" t="e">
        <f t="shared" si="242"/>
        <v>#N/A</v>
      </c>
      <c r="AJ886">
        <v>1811.6</v>
      </c>
      <c r="AK886" s="2">
        <v>1811.6</v>
      </c>
      <c r="AL886" s="2">
        <f>AJ886</f>
        <v>1811.6</v>
      </c>
      <c r="AM886" s="4"/>
      <c r="AN886" t="e">
        <f>VLOOKUP([1]!Tabelle13[[#This Row],[Vlookup this ID for freight costs]],$AL$2:$AL$6811,2,FALSE)</f>
        <v>#REF!</v>
      </c>
      <c r="AP886">
        <v>37.6</v>
      </c>
      <c r="AQ886">
        <v>37.6</v>
      </c>
      <c r="AR886" s="4">
        <v>30</v>
      </c>
      <c r="AS886" s="4">
        <v>5</v>
      </c>
      <c r="AT886" s="4">
        <v>2014</v>
      </c>
      <c r="AU886" s="4">
        <v>1</v>
      </c>
      <c r="AV886" s="4">
        <v>7</v>
      </c>
      <c r="AW886" s="4">
        <v>2014</v>
      </c>
      <c r="AX886" t="str">
        <f t="shared" si="243"/>
        <v>Delay</v>
      </c>
      <c r="AY886">
        <f t="shared" si="244"/>
        <v>32</v>
      </c>
    </row>
    <row r="887" spans="1:51" x14ac:dyDescent="0.2">
      <c r="A887" s="3">
        <v>12675</v>
      </c>
      <c r="B887" s="1" t="s">
        <v>88</v>
      </c>
      <c r="C887" s="1" t="s">
        <v>89</v>
      </c>
      <c r="D887" s="1" t="s">
        <v>130</v>
      </c>
      <c r="E887" s="1"/>
      <c r="F887" s="1" t="s">
        <v>107</v>
      </c>
      <c r="G887" s="13" t="s">
        <v>1097</v>
      </c>
      <c r="H887" s="12">
        <v>39281</v>
      </c>
      <c r="I887" s="12" t="s">
        <v>1097</v>
      </c>
      <c r="J887" s="12">
        <v>39281</v>
      </c>
      <c r="K887" s="4">
        <v>262</v>
      </c>
      <c r="L887" s="1" t="s">
        <v>146</v>
      </c>
      <c r="M887" s="1" t="s">
        <v>132</v>
      </c>
      <c r="N887" s="1" t="s">
        <v>269</v>
      </c>
      <c r="O887" s="1" t="s">
        <v>270</v>
      </c>
      <c r="P887">
        <v>270</v>
      </c>
      <c r="Q887">
        <v>36</v>
      </c>
      <c r="R887">
        <v>2831.04</v>
      </c>
      <c r="S887">
        <v>78.64</v>
      </c>
      <c r="T887">
        <v>0.28999999999999998</v>
      </c>
      <c r="U887">
        <f t="shared" si="240"/>
        <v>2831.04</v>
      </c>
      <c r="V887">
        <f t="shared" si="241"/>
        <v>9720</v>
      </c>
      <c r="W887" s="1" t="s">
        <v>271</v>
      </c>
      <c r="X887" s="1" t="s">
        <v>272</v>
      </c>
      <c r="Y887" s="1" t="s">
        <v>272</v>
      </c>
      <c r="Z887" s="3">
        <v>4524</v>
      </c>
      <c r="AA887" s="4">
        <f t="shared" si="245"/>
        <v>263</v>
      </c>
      <c r="AB887" s="4">
        <f t="shared" si="253"/>
        <v>2248.6911267999999</v>
      </c>
      <c r="AC887" s="4">
        <f t="shared" si="254"/>
        <v>263</v>
      </c>
      <c r="AD887" s="4">
        <f t="shared" si="250"/>
        <v>1205.9403090000001</v>
      </c>
      <c r="AE887" s="3" t="s">
        <v>1098</v>
      </c>
      <c r="AF887" s="3">
        <v>263</v>
      </c>
      <c r="AG887" s="4">
        <f>AI887</f>
        <v>263</v>
      </c>
      <c r="AH887" s="4">
        <v>10585</v>
      </c>
      <c r="AI887">
        <f t="shared" si="242"/>
        <v>263</v>
      </c>
      <c r="AJ887" t="s">
        <v>1098</v>
      </c>
      <c r="AK887" s="2">
        <v>1699</v>
      </c>
      <c r="AL887" s="2">
        <f>AN887</f>
        <v>1699</v>
      </c>
      <c r="AM887" s="4">
        <v>10585</v>
      </c>
      <c r="AN887">
        <f>INDEX($AJ$2:$AJ$6811,MATCH(AM887,$A$2:$A$6811,0))</f>
        <v>1699</v>
      </c>
      <c r="AP887">
        <v>4.53</v>
      </c>
      <c r="AQ887">
        <v>4.53</v>
      </c>
      <c r="AR887" s="4">
        <v>18</v>
      </c>
      <c r="AS887" s="4">
        <v>7</v>
      </c>
      <c r="AT887" s="4">
        <v>2007</v>
      </c>
      <c r="AU887" s="4">
        <v>18</v>
      </c>
      <c r="AV887" s="4">
        <v>7</v>
      </c>
      <c r="AW887" s="4">
        <v>2007</v>
      </c>
      <c r="AX887" t="str">
        <f t="shared" si="243"/>
        <v>No Delay</v>
      </c>
      <c r="AY887">
        <f t="shared" si="244"/>
        <v>0</v>
      </c>
    </row>
    <row r="888" spans="1:51" x14ac:dyDescent="0.2">
      <c r="A888" s="3">
        <v>82422</v>
      </c>
      <c r="B888" s="1" t="s">
        <v>151</v>
      </c>
      <c r="C888" s="1" t="s">
        <v>65</v>
      </c>
      <c r="D888" s="1" t="s">
        <v>130</v>
      </c>
      <c r="E888" s="1" t="s">
        <v>152</v>
      </c>
      <c r="F888" s="1" t="s">
        <v>152</v>
      </c>
      <c r="G888" s="13" t="s">
        <v>1102</v>
      </c>
      <c r="H888" s="12">
        <v>40970</v>
      </c>
      <c r="I888" s="12" t="s">
        <v>509</v>
      </c>
      <c r="J888" s="12">
        <v>40895</v>
      </c>
      <c r="K888" s="4">
        <v>3651</v>
      </c>
      <c r="L888" s="1" t="s">
        <v>146</v>
      </c>
      <c r="M888" s="1" t="s">
        <v>132</v>
      </c>
      <c r="N888" s="1" t="s">
        <v>171</v>
      </c>
      <c r="O888" s="1" t="s">
        <v>93</v>
      </c>
      <c r="P888">
        <v>60</v>
      </c>
      <c r="Q888">
        <v>4700</v>
      </c>
      <c r="R888">
        <v>10951</v>
      </c>
      <c r="S888">
        <v>2.33</v>
      </c>
      <c r="T888">
        <v>0.04</v>
      </c>
      <c r="U888">
        <f t="shared" si="240"/>
        <v>10951</v>
      </c>
      <c r="V888">
        <f t="shared" si="241"/>
        <v>282000</v>
      </c>
      <c r="W888" s="1" t="s">
        <v>155</v>
      </c>
      <c r="X888" s="1" t="s">
        <v>1236</v>
      </c>
      <c r="Y888" s="1" t="s">
        <v>156</v>
      </c>
      <c r="Z888" s="3">
        <v>7726</v>
      </c>
      <c r="AA888" s="4">
        <f t="shared" si="245"/>
        <v>264</v>
      </c>
      <c r="AB888" s="4">
        <f t="shared" si="253"/>
        <v>2760.5548659999999</v>
      </c>
      <c r="AC888" s="4">
        <f t="shared" si="254"/>
        <v>264</v>
      </c>
      <c r="AD888" s="4">
        <f t="shared" si="250"/>
        <v>530</v>
      </c>
      <c r="AE888" s="4">
        <v>264</v>
      </c>
      <c r="AF888" s="4">
        <v>264</v>
      </c>
      <c r="AG888" s="4">
        <f t="shared" ref="AG888:AG900" si="255">AE888</f>
        <v>264</v>
      </c>
      <c r="AI888" t="e">
        <f t="shared" si="242"/>
        <v>#N/A</v>
      </c>
      <c r="AJ888">
        <v>15322.73</v>
      </c>
      <c r="AK888" s="2">
        <v>15322.73</v>
      </c>
      <c r="AL888" s="2">
        <f t="shared" ref="AL888:AL900" si="256">AJ888</f>
        <v>15322.73</v>
      </c>
      <c r="AM888" s="4"/>
      <c r="AN888" t="e">
        <f>VLOOKUP([1]!Tabelle13[[#This Row],[Vlookup this ID for freight costs]],$AL$2:$AL$6811,2,FALSE)</f>
        <v>#REF!</v>
      </c>
      <c r="AP888">
        <v>18.07</v>
      </c>
      <c r="AQ888">
        <v>18.07</v>
      </c>
      <c r="AR888" s="4">
        <v>2</v>
      </c>
      <c r="AS888" s="4">
        <v>4</v>
      </c>
      <c r="AT888" s="4">
        <v>2012</v>
      </c>
      <c r="AU888" s="4">
        <v>18</v>
      </c>
      <c r="AV888" s="4">
        <v>12</v>
      </c>
      <c r="AW888" s="4">
        <v>2011</v>
      </c>
      <c r="AX888" t="str">
        <f t="shared" si="243"/>
        <v>No Delay</v>
      </c>
      <c r="AY888">
        <f t="shared" si="244"/>
        <v>0</v>
      </c>
    </row>
    <row r="889" spans="1:51" x14ac:dyDescent="0.2">
      <c r="A889" s="3">
        <v>86285</v>
      </c>
      <c r="B889" s="1" t="s">
        <v>151</v>
      </c>
      <c r="C889" s="1" t="s">
        <v>65</v>
      </c>
      <c r="D889" s="1" t="s">
        <v>130</v>
      </c>
      <c r="E889" s="1" t="s">
        <v>152</v>
      </c>
      <c r="F889" s="1" t="s">
        <v>152</v>
      </c>
      <c r="G889" s="13" t="s">
        <v>194</v>
      </c>
      <c r="H889" s="12">
        <v>40287</v>
      </c>
      <c r="I889" s="12" t="s">
        <v>195</v>
      </c>
      <c r="J889" s="12">
        <v>40268</v>
      </c>
      <c r="K889" s="4">
        <v>2331</v>
      </c>
      <c r="L889" s="1" t="s">
        <v>146</v>
      </c>
      <c r="M889" s="1" t="s">
        <v>132</v>
      </c>
      <c r="N889" s="1" t="s">
        <v>178</v>
      </c>
      <c r="O889" s="1" t="s">
        <v>93</v>
      </c>
      <c r="P889">
        <v>60</v>
      </c>
      <c r="Q889">
        <v>5000</v>
      </c>
      <c r="R889">
        <v>37500</v>
      </c>
      <c r="S889">
        <v>7.5</v>
      </c>
      <c r="T889">
        <v>0.12</v>
      </c>
      <c r="U889">
        <f t="shared" si="240"/>
        <v>37500</v>
      </c>
      <c r="V889">
        <f t="shared" si="241"/>
        <v>300000</v>
      </c>
      <c r="W889" s="1" t="s">
        <v>160</v>
      </c>
      <c r="X889" s="1" t="s">
        <v>1236</v>
      </c>
      <c r="Y889" s="1" t="s">
        <v>161</v>
      </c>
      <c r="Z889" s="3">
        <v>7348</v>
      </c>
      <c r="AA889" s="4">
        <f t="shared" si="245"/>
        <v>264</v>
      </c>
      <c r="AB889" s="4">
        <f t="shared" si="253"/>
        <v>2793.479206</v>
      </c>
      <c r="AC889" s="4">
        <f t="shared" si="254"/>
        <v>264</v>
      </c>
      <c r="AD889" s="4">
        <f t="shared" si="250"/>
        <v>2609.2959257333337</v>
      </c>
      <c r="AE889" s="4">
        <v>264</v>
      </c>
      <c r="AF889" s="4">
        <v>264</v>
      </c>
      <c r="AG889" s="4">
        <f t="shared" si="255"/>
        <v>264</v>
      </c>
      <c r="AI889" t="e">
        <f t="shared" si="242"/>
        <v>#N/A</v>
      </c>
      <c r="AJ889" t="s">
        <v>81</v>
      </c>
      <c r="AK889" s="2"/>
      <c r="AL889" s="2" t="str">
        <f t="shared" si="256"/>
        <v>Freight Included in Commodity Cost</v>
      </c>
      <c r="AM889" s="4"/>
      <c r="AN889" t="e">
        <f>VLOOKUP([1]!Tabelle13[[#This Row],[Vlookup this ID for freight costs]],$AL$2:$AL$6811,2,FALSE)</f>
        <v>#REF!</v>
      </c>
      <c r="AP889">
        <v>80.849999999999994</v>
      </c>
      <c r="AQ889">
        <v>80.849999999999994</v>
      </c>
      <c r="AR889" s="4">
        <v>19</v>
      </c>
      <c r="AS889" s="4">
        <v>4</v>
      </c>
      <c r="AT889" s="4">
        <v>2010</v>
      </c>
      <c r="AU889" s="4">
        <v>31</v>
      </c>
      <c r="AV889" s="4">
        <v>3</v>
      </c>
      <c r="AW889" s="4">
        <v>2010</v>
      </c>
      <c r="AX889" t="str">
        <f t="shared" si="243"/>
        <v>No Delay</v>
      </c>
      <c r="AY889">
        <f t="shared" si="244"/>
        <v>0</v>
      </c>
    </row>
    <row r="890" spans="1:51" x14ac:dyDescent="0.2">
      <c r="A890" s="3">
        <v>12635</v>
      </c>
      <c r="B890" s="1" t="s">
        <v>119</v>
      </c>
      <c r="C890" s="1" t="s">
        <v>114</v>
      </c>
      <c r="D890" s="1" t="s">
        <v>130</v>
      </c>
      <c r="E890" s="1"/>
      <c r="F890" s="1" t="s">
        <v>107</v>
      </c>
      <c r="G890" s="13" t="s">
        <v>875</v>
      </c>
      <c r="H890" s="12">
        <v>39218</v>
      </c>
      <c r="I890" s="12" t="s">
        <v>875</v>
      </c>
      <c r="J890" s="12">
        <v>39218</v>
      </c>
      <c r="K890" s="4">
        <v>155</v>
      </c>
      <c r="L890" s="1" t="s">
        <v>146</v>
      </c>
      <c r="M890" s="1" t="s">
        <v>132</v>
      </c>
      <c r="N890" s="1" t="s">
        <v>224</v>
      </c>
      <c r="O890" s="1" t="s">
        <v>225</v>
      </c>
      <c r="P890">
        <v>30</v>
      </c>
      <c r="Q890">
        <v>4165</v>
      </c>
      <c r="R890">
        <v>70805</v>
      </c>
      <c r="S890">
        <v>17</v>
      </c>
      <c r="T890">
        <v>0.56999999999999995</v>
      </c>
      <c r="U890">
        <f t="shared" si="240"/>
        <v>70805</v>
      </c>
      <c r="V890">
        <f t="shared" si="241"/>
        <v>124950</v>
      </c>
      <c r="W890" s="1" t="s">
        <v>501</v>
      </c>
      <c r="X890" s="1" t="s">
        <v>112</v>
      </c>
      <c r="Y890" s="1" t="s">
        <v>112</v>
      </c>
      <c r="Z890" s="3">
        <v>7527</v>
      </c>
      <c r="AA890" s="4">
        <f t="shared" si="245"/>
        <v>265</v>
      </c>
      <c r="AB890" s="4">
        <f t="shared" si="253"/>
        <v>2701.8397930000001</v>
      </c>
      <c r="AC890" s="4">
        <f t="shared" si="254"/>
        <v>265</v>
      </c>
      <c r="AD890" s="4">
        <f t="shared" si="250"/>
        <v>328.33333333333331</v>
      </c>
      <c r="AE890" s="4">
        <v>265</v>
      </c>
      <c r="AF890" s="4">
        <v>265</v>
      </c>
      <c r="AG890" s="4">
        <f t="shared" si="255"/>
        <v>265</v>
      </c>
      <c r="AI890" t="e">
        <f t="shared" si="242"/>
        <v>#N/A</v>
      </c>
      <c r="AJ890">
        <v>1483.3</v>
      </c>
      <c r="AK890" s="2">
        <v>1483.3</v>
      </c>
      <c r="AL890" s="2">
        <f t="shared" si="256"/>
        <v>1483.3</v>
      </c>
      <c r="AM890" s="4"/>
      <c r="AN890" t="e">
        <f>VLOOKUP([1]!Tabelle13[[#This Row],[Vlookup this ID for freight costs]],$AL$2:$AL$6811,2,FALSE)</f>
        <v>#REF!</v>
      </c>
      <c r="AP890">
        <v>0</v>
      </c>
      <c r="AR890" s="4">
        <v>16</v>
      </c>
      <c r="AS890" s="4">
        <v>5</v>
      </c>
      <c r="AT890" s="4">
        <v>2007</v>
      </c>
      <c r="AU890" s="4">
        <v>16</v>
      </c>
      <c r="AV890" s="4">
        <v>5</v>
      </c>
      <c r="AW890" s="4">
        <v>2007</v>
      </c>
      <c r="AX890" t="str">
        <f t="shared" si="243"/>
        <v>No Delay</v>
      </c>
      <c r="AY890">
        <f t="shared" si="244"/>
        <v>0</v>
      </c>
    </row>
    <row r="891" spans="1:51" x14ac:dyDescent="0.2">
      <c r="A891" s="3">
        <v>11472</v>
      </c>
      <c r="B891" s="1" t="s">
        <v>119</v>
      </c>
      <c r="C891" s="1" t="s">
        <v>114</v>
      </c>
      <c r="D891" s="1" t="s">
        <v>130</v>
      </c>
      <c r="E891" s="1"/>
      <c r="F891" s="1" t="s">
        <v>107</v>
      </c>
      <c r="G891" s="13" t="s">
        <v>362</v>
      </c>
      <c r="H891" s="12">
        <v>39346</v>
      </c>
      <c r="I891" s="12" t="s">
        <v>362</v>
      </c>
      <c r="J891" s="12">
        <v>39346</v>
      </c>
      <c r="K891" s="4">
        <v>391</v>
      </c>
      <c r="L891" s="1" t="s">
        <v>146</v>
      </c>
      <c r="M891" s="1" t="s">
        <v>132</v>
      </c>
      <c r="N891" s="1" t="s">
        <v>233</v>
      </c>
      <c r="O891" s="1" t="s">
        <v>93</v>
      </c>
      <c r="P891">
        <v>200</v>
      </c>
      <c r="Q891">
        <v>2950</v>
      </c>
      <c r="R891">
        <v>4277.5</v>
      </c>
      <c r="S891">
        <v>1.45</v>
      </c>
      <c r="T891">
        <v>0.01</v>
      </c>
      <c r="U891">
        <f t="shared" si="240"/>
        <v>4277.5</v>
      </c>
      <c r="V891">
        <f t="shared" si="241"/>
        <v>590000</v>
      </c>
      <c r="W891" s="1" t="s">
        <v>155</v>
      </c>
      <c r="X891" s="1" t="s">
        <v>1236</v>
      </c>
      <c r="Y891" s="1" t="s">
        <v>156</v>
      </c>
      <c r="Z891" s="3">
        <v>6648</v>
      </c>
      <c r="AA891" s="4">
        <f t="shared" si="245"/>
        <v>267</v>
      </c>
      <c r="AB891" s="4">
        <f t="shared" si="253"/>
        <v>2568.496216</v>
      </c>
      <c r="AC891" s="4">
        <f t="shared" si="254"/>
        <v>267</v>
      </c>
      <c r="AD891" s="4">
        <f t="shared" si="250"/>
        <v>267</v>
      </c>
      <c r="AE891" s="4">
        <v>267</v>
      </c>
      <c r="AF891" s="4">
        <v>267</v>
      </c>
      <c r="AG891" s="4">
        <f t="shared" si="255"/>
        <v>267</v>
      </c>
      <c r="AH891" s="4">
        <v>82366</v>
      </c>
      <c r="AI891">
        <f t="shared" si="242"/>
        <v>70109</v>
      </c>
      <c r="AJ891">
        <v>3094</v>
      </c>
      <c r="AK891" s="2">
        <v>3094</v>
      </c>
      <c r="AL891" s="2">
        <f t="shared" si="256"/>
        <v>3094</v>
      </c>
      <c r="AM891" s="4"/>
      <c r="AN891" t="e">
        <f>VLOOKUP([1]!Tabelle13[[#This Row],[Vlookup this ID for freight costs]],$AL$2:$AL$6811,2,FALSE)</f>
        <v>#REF!</v>
      </c>
      <c r="AP891">
        <v>6.84</v>
      </c>
      <c r="AQ891">
        <v>6.84</v>
      </c>
      <c r="AR891" s="4">
        <v>21</v>
      </c>
      <c r="AS891" s="4">
        <v>9</v>
      </c>
      <c r="AT891" s="4">
        <v>2007</v>
      </c>
      <c r="AU891" s="4">
        <v>21</v>
      </c>
      <c r="AV891" s="4">
        <v>9</v>
      </c>
      <c r="AW891" s="4">
        <v>2007</v>
      </c>
      <c r="AX891" t="str">
        <f t="shared" si="243"/>
        <v>No Delay</v>
      </c>
      <c r="AY891">
        <f t="shared" si="244"/>
        <v>0</v>
      </c>
    </row>
    <row r="892" spans="1:51" x14ac:dyDescent="0.2">
      <c r="A892" s="3">
        <v>84867</v>
      </c>
      <c r="B892" s="1" t="s">
        <v>151</v>
      </c>
      <c r="C892" s="1" t="s">
        <v>65</v>
      </c>
      <c r="D892" s="1" t="s">
        <v>130</v>
      </c>
      <c r="E892" s="1" t="s">
        <v>152</v>
      </c>
      <c r="F892" s="1" t="s">
        <v>152</v>
      </c>
      <c r="G892" s="13" t="s">
        <v>1103</v>
      </c>
      <c r="H892" s="12">
        <v>41585</v>
      </c>
      <c r="I892" s="12" t="s">
        <v>1065</v>
      </c>
      <c r="J892" s="12">
        <v>41576</v>
      </c>
      <c r="K892" s="4">
        <v>4997</v>
      </c>
      <c r="L892" s="1" t="s">
        <v>146</v>
      </c>
      <c r="M892" s="1" t="s">
        <v>132</v>
      </c>
      <c r="N892" s="1" t="s">
        <v>178</v>
      </c>
      <c r="O892" s="1" t="s">
        <v>93</v>
      </c>
      <c r="P892">
        <v>60</v>
      </c>
      <c r="Q892">
        <v>4068</v>
      </c>
      <c r="R892">
        <v>25425</v>
      </c>
      <c r="S892">
        <v>6.25</v>
      </c>
      <c r="T892">
        <v>0.1</v>
      </c>
      <c r="U892">
        <f t="shared" si="240"/>
        <v>25425</v>
      </c>
      <c r="V892">
        <f t="shared" si="241"/>
        <v>244080</v>
      </c>
      <c r="W892" s="1" t="s">
        <v>155</v>
      </c>
      <c r="X892" s="1" t="s">
        <v>1236</v>
      </c>
      <c r="Y892" s="1" t="s">
        <v>156</v>
      </c>
      <c r="Z892" s="3">
        <v>7726</v>
      </c>
      <c r="AA892" s="4">
        <f t="shared" si="245"/>
        <v>268</v>
      </c>
      <c r="AB892" s="4">
        <f t="shared" si="253"/>
        <v>2691.1942564000001</v>
      </c>
      <c r="AC892" s="4">
        <f t="shared" si="254"/>
        <v>268</v>
      </c>
      <c r="AD892" s="4">
        <f t="shared" si="250"/>
        <v>714</v>
      </c>
      <c r="AE892" s="4">
        <v>268</v>
      </c>
      <c r="AF892" s="4">
        <v>268</v>
      </c>
      <c r="AG892" s="4">
        <f t="shared" si="255"/>
        <v>268</v>
      </c>
      <c r="AI892" t="e">
        <f t="shared" si="242"/>
        <v>#N/A</v>
      </c>
      <c r="AJ892">
        <v>20225.07</v>
      </c>
      <c r="AK892" s="2">
        <v>20225.07</v>
      </c>
      <c r="AL892" s="2">
        <f t="shared" si="256"/>
        <v>20225.07</v>
      </c>
      <c r="AM892" s="4"/>
      <c r="AN892" t="e">
        <f>VLOOKUP([1]!Tabelle13[[#This Row],[Vlookup this ID for freight costs]],$AL$2:$AL$6811,2,FALSE)</f>
        <v>#REF!</v>
      </c>
      <c r="AP892">
        <v>26.14</v>
      </c>
      <c r="AQ892">
        <v>26.14</v>
      </c>
      <c r="AR892" s="4">
        <v>7</v>
      </c>
      <c r="AS892" s="4">
        <v>11</v>
      </c>
      <c r="AT892" s="4">
        <v>2013</v>
      </c>
      <c r="AU892" s="4">
        <v>29</v>
      </c>
      <c r="AV892" s="4">
        <v>10</v>
      </c>
      <c r="AW892" s="4">
        <v>2013</v>
      </c>
      <c r="AX892" t="str">
        <f t="shared" si="243"/>
        <v>No Delay</v>
      </c>
      <c r="AY892">
        <f t="shared" si="244"/>
        <v>0</v>
      </c>
    </row>
    <row r="893" spans="1:51" x14ac:dyDescent="0.2">
      <c r="A893" s="3">
        <v>55030</v>
      </c>
      <c r="B893" s="1" t="s">
        <v>215</v>
      </c>
      <c r="C893" s="1" t="s">
        <v>89</v>
      </c>
      <c r="D893" s="1" t="s">
        <v>74</v>
      </c>
      <c r="E893" s="1" t="s">
        <v>53</v>
      </c>
      <c r="F893" s="1" t="s">
        <v>53</v>
      </c>
      <c r="G893" s="13" t="s">
        <v>1104</v>
      </c>
      <c r="H893" s="12">
        <v>40478</v>
      </c>
      <c r="I893" s="12" t="s">
        <v>1104</v>
      </c>
      <c r="J893" s="12">
        <v>40478</v>
      </c>
      <c r="K893" s="4">
        <v>2809</v>
      </c>
      <c r="L893" s="1" t="s">
        <v>146</v>
      </c>
      <c r="M893" s="1" t="s">
        <v>248</v>
      </c>
      <c r="N893" s="1" t="s">
        <v>764</v>
      </c>
      <c r="O893" s="1" t="s">
        <v>765</v>
      </c>
      <c r="P893">
        <v>30</v>
      </c>
      <c r="Q893">
        <v>2000</v>
      </c>
      <c r="R893">
        <v>100800</v>
      </c>
      <c r="S893">
        <v>50.4</v>
      </c>
      <c r="T893">
        <v>1.68</v>
      </c>
      <c r="U893">
        <f t="shared" si="240"/>
        <v>100800</v>
      </c>
      <c r="V893">
        <f t="shared" si="241"/>
        <v>60000</v>
      </c>
      <c r="W893" s="1" t="s">
        <v>251</v>
      </c>
      <c r="X893" s="1" t="s">
        <v>252</v>
      </c>
      <c r="Y893" s="1" t="s">
        <v>252</v>
      </c>
      <c r="Z893" s="3">
        <v>5027</v>
      </c>
      <c r="AA893" s="4">
        <f t="shared" si="245"/>
        <v>269</v>
      </c>
      <c r="AB893" s="4">
        <f t="shared" si="253"/>
        <v>2464.2358060000001</v>
      </c>
      <c r="AC893" s="4">
        <f t="shared" si="254"/>
        <v>269</v>
      </c>
      <c r="AD893" s="4">
        <f t="shared" si="250"/>
        <v>3403.4068759411766</v>
      </c>
      <c r="AE893" s="4">
        <v>269</v>
      </c>
      <c r="AF893" s="4">
        <v>269</v>
      </c>
      <c r="AG893" s="4">
        <f t="shared" si="255"/>
        <v>269</v>
      </c>
      <c r="AI893" t="e">
        <f t="shared" si="242"/>
        <v>#N/A</v>
      </c>
      <c r="AJ893">
        <v>1315.14</v>
      </c>
      <c r="AK893" s="2">
        <v>1315.14</v>
      </c>
      <c r="AL893" s="2">
        <f t="shared" si="256"/>
        <v>1315.14</v>
      </c>
      <c r="AM893" s="4"/>
      <c r="AN893" t="e">
        <f>VLOOKUP([1]!Tabelle13[[#This Row],[Vlookup this ID for freight costs]],$AL$2:$AL$6811,2,FALSE)</f>
        <v>#REF!</v>
      </c>
      <c r="AP893">
        <v>217.32</v>
      </c>
      <c r="AQ893">
        <v>217.32</v>
      </c>
      <c r="AR893" s="4">
        <v>27</v>
      </c>
      <c r="AS893" s="4">
        <v>10</v>
      </c>
      <c r="AT893" s="4">
        <v>2010</v>
      </c>
      <c r="AU893" s="4">
        <v>27</v>
      </c>
      <c r="AV893" s="4">
        <v>10</v>
      </c>
      <c r="AW893" s="4">
        <v>2010</v>
      </c>
      <c r="AX893" t="str">
        <f t="shared" si="243"/>
        <v>No Delay</v>
      </c>
      <c r="AY893">
        <f t="shared" si="244"/>
        <v>0</v>
      </c>
    </row>
    <row r="894" spans="1:51" x14ac:dyDescent="0.2">
      <c r="A894" s="3">
        <v>82342</v>
      </c>
      <c r="B894" s="1" t="s">
        <v>140</v>
      </c>
      <c r="C894" s="1" t="s">
        <v>99</v>
      </c>
      <c r="D894" s="1" t="s">
        <v>130</v>
      </c>
      <c r="E894" s="1" t="s">
        <v>53</v>
      </c>
      <c r="F894" s="1" t="s">
        <v>53</v>
      </c>
      <c r="G894" s="13" t="s">
        <v>1105</v>
      </c>
      <c r="H894" s="12">
        <v>40416</v>
      </c>
      <c r="I894" s="12" t="s">
        <v>1106</v>
      </c>
      <c r="J894" s="12">
        <v>40413</v>
      </c>
      <c r="K894" s="4">
        <v>2697</v>
      </c>
      <c r="L894" s="1" t="s">
        <v>146</v>
      </c>
      <c r="M894" s="1" t="s">
        <v>132</v>
      </c>
      <c r="N894" s="1" t="s">
        <v>302</v>
      </c>
      <c r="O894" s="1" t="s">
        <v>93</v>
      </c>
      <c r="P894">
        <v>30</v>
      </c>
      <c r="Q894">
        <v>3000</v>
      </c>
      <c r="R894">
        <v>21900</v>
      </c>
      <c r="S894">
        <v>7.3</v>
      </c>
      <c r="T894">
        <v>0.24</v>
      </c>
      <c r="U894">
        <f t="shared" si="240"/>
        <v>21900</v>
      </c>
      <c r="V894">
        <f t="shared" si="241"/>
        <v>90000</v>
      </c>
      <c r="W894" s="1" t="s">
        <v>160</v>
      </c>
      <c r="X894" s="1" t="s">
        <v>1236</v>
      </c>
      <c r="Y894" s="1" t="s">
        <v>161</v>
      </c>
      <c r="Z894" s="3">
        <v>5308</v>
      </c>
      <c r="AA894" s="4">
        <f t="shared" si="245"/>
        <v>269</v>
      </c>
      <c r="AB894" s="4">
        <f t="shared" si="253"/>
        <v>2573.9836059999998</v>
      </c>
      <c r="AC894" s="4">
        <f t="shared" si="254"/>
        <v>269</v>
      </c>
      <c r="AD894" s="4">
        <f t="shared" si="250"/>
        <v>910.94131323809518</v>
      </c>
      <c r="AE894" s="4">
        <v>269</v>
      </c>
      <c r="AF894" s="4">
        <v>269</v>
      </c>
      <c r="AG894" s="4">
        <f t="shared" si="255"/>
        <v>269</v>
      </c>
      <c r="AI894" t="e">
        <f t="shared" si="242"/>
        <v>#N/A</v>
      </c>
      <c r="AJ894">
        <v>1647.25</v>
      </c>
      <c r="AK894" s="2">
        <v>1647.25</v>
      </c>
      <c r="AL894" s="2">
        <f t="shared" si="256"/>
        <v>1647.25</v>
      </c>
      <c r="AM894" s="4"/>
      <c r="AN894" t="e">
        <f>VLOOKUP([1]!Tabelle13[[#This Row],[Vlookup this ID for freight costs]],$AL$2:$AL$6811,2,FALSE)</f>
        <v>#REF!</v>
      </c>
      <c r="AP894">
        <v>47.22</v>
      </c>
      <c r="AQ894">
        <v>47.22</v>
      </c>
      <c r="AR894" s="4">
        <v>26</v>
      </c>
      <c r="AS894" s="4">
        <v>8</v>
      </c>
      <c r="AT894" s="4">
        <v>2010</v>
      </c>
      <c r="AU894" s="4">
        <v>23</v>
      </c>
      <c r="AV894" s="4">
        <v>8</v>
      </c>
      <c r="AW894" s="4">
        <v>2010</v>
      </c>
      <c r="AX894" t="str">
        <f t="shared" si="243"/>
        <v>No Delay</v>
      </c>
      <c r="AY894">
        <f t="shared" si="244"/>
        <v>0</v>
      </c>
    </row>
    <row r="895" spans="1:51" x14ac:dyDescent="0.2">
      <c r="A895" s="3">
        <v>83449</v>
      </c>
      <c r="B895" s="1" t="s">
        <v>151</v>
      </c>
      <c r="C895" s="1" t="s">
        <v>65</v>
      </c>
      <c r="D895" s="1" t="s">
        <v>130</v>
      </c>
      <c r="E895" s="1" t="s">
        <v>152</v>
      </c>
      <c r="F895" s="1" t="s">
        <v>152</v>
      </c>
      <c r="G895" s="13" t="s">
        <v>805</v>
      </c>
      <c r="H895" s="12">
        <v>40421</v>
      </c>
      <c r="I895" s="12" t="s">
        <v>806</v>
      </c>
      <c r="J895" s="12">
        <v>40407</v>
      </c>
      <c r="K895" s="4">
        <v>2670</v>
      </c>
      <c r="L895" s="1" t="s">
        <v>146</v>
      </c>
      <c r="M895" s="1" t="s">
        <v>132</v>
      </c>
      <c r="N895" s="1" t="s">
        <v>159</v>
      </c>
      <c r="O895" s="1" t="s">
        <v>93</v>
      </c>
      <c r="P895">
        <v>30</v>
      </c>
      <c r="Q895">
        <v>3000</v>
      </c>
      <c r="R895">
        <v>35250</v>
      </c>
      <c r="S895">
        <v>11.75</v>
      </c>
      <c r="T895">
        <v>0.39</v>
      </c>
      <c r="U895">
        <f t="shared" si="240"/>
        <v>35250</v>
      </c>
      <c r="V895">
        <f t="shared" si="241"/>
        <v>90000</v>
      </c>
      <c r="W895" s="1" t="s">
        <v>160</v>
      </c>
      <c r="X895" s="1" t="s">
        <v>1236</v>
      </c>
      <c r="Y895" s="1" t="s">
        <v>161</v>
      </c>
      <c r="Z895" s="3">
        <v>7348</v>
      </c>
      <c r="AA895" s="4">
        <f t="shared" si="245"/>
        <v>270</v>
      </c>
      <c r="AB895" s="4">
        <f t="shared" si="253"/>
        <v>2573.9836059999998</v>
      </c>
      <c r="AC895" s="4">
        <f t="shared" si="254"/>
        <v>270</v>
      </c>
      <c r="AD895" s="4">
        <f t="shared" si="250"/>
        <v>910.94131323809518</v>
      </c>
      <c r="AE895" s="4">
        <v>270</v>
      </c>
      <c r="AF895" s="4">
        <v>270</v>
      </c>
      <c r="AG895" s="4">
        <f t="shared" si="255"/>
        <v>270</v>
      </c>
      <c r="AI895" t="e">
        <f t="shared" si="242"/>
        <v>#N/A</v>
      </c>
      <c r="AJ895">
        <v>6147.18</v>
      </c>
      <c r="AK895" s="2">
        <v>6147.18</v>
      </c>
      <c r="AL895" s="2">
        <f t="shared" si="256"/>
        <v>6147.18</v>
      </c>
      <c r="AM895" s="4"/>
      <c r="AN895" t="e">
        <f>VLOOKUP([1]!Tabelle13[[#This Row],[Vlookup this ID for freight costs]],$AL$2:$AL$6811,2,FALSE)</f>
        <v>#REF!</v>
      </c>
      <c r="AP895">
        <v>76</v>
      </c>
      <c r="AQ895">
        <v>76</v>
      </c>
      <c r="AR895" s="4">
        <v>31</v>
      </c>
      <c r="AS895" s="4">
        <v>8</v>
      </c>
      <c r="AT895" s="4">
        <v>2010</v>
      </c>
      <c r="AU895" s="4">
        <v>17</v>
      </c>
      <c r="AV895" s="4">
        <v>8</v>
      </c>
      <c r="AW895" s="4">
        <v>2010</v>
      </c>
      <c r="AX895" t="str">
        <f t="shared" si="243"/>
        <v>No Delay</v>
      </c>
      <c r="AY895">
        <f t="shared" si="244"/>
        <v>0</v>
      </c>
    </row>
    <row r="896" spans="1:51" x14ac:dyDescent="0.2">
      <c r="A896" s="3">
        <v>85136</v>
      </c>
      <c r="B896" s="1" t="s">
        <v>151</v>
      </c>
      <c r="C896" s="1" t="s">
        <v>65</v>
      </c>
      <c r="D896" s="1" t="s">
        <v>130</v>
      </c>
      <c r="E896" s="1" t="s">
        <v>152</v>
      </c>
      <c r="F896" s="1" t="s">
        <v>152</v>
      </c>
      <c r="G896" s="13" t="s">
        <v>1107</v>
      </c>
      <c r="H896" s="12">
        <v>40399</v>
      </c>
      <c r="I896" s="12" t="s">
        <v>806</v>
      </c>
      <c r="J896" s="12">
        <v>40407</v>
      </c>
      <c r="K896" s="4">
        <v>2680</v>
      </c>
      <c r="L896" s="1" t="s">
        <v>146</v>
      </c>
      <c r="M896" s="1" t="s">
        <v>132</v>
      </c>
      <c r="N896" s="1" t="s">
        <v>159</v>
      </c>
      <c r="O896" s="1" t="s">
        <v>93</v>
      </c>
      <c r="P896">
        <v>30</v>
      </c>
      <c r="Q896">
        <v>3000</v>
      </c>
      <c r="R896">
        <v>35250</v>
      </c>
      <c r="S896">
        <v>11.75</v>
      </c>
      <c r="T896">
        <v>0.39</v>
      </c>
      <c r="U896">
        <f t="shared" si="240"/>
        <v>35250</v>
      </c>
      <c r="V896">
        <f t="shared" si="241"/>
        <v>90000</v>
      </c>
      <c r="W896" s="1" t="s">
        <v>160</v>
      </c>
      <c r="X896" s="1" t="s">
        <v>1236</v>
      </c>
      <c r="Y896" s="1" t="s">
        <v>161</v>
      </c>
      <c r="Z896" s="3">
        <v>7348</v>
      </c>
      <c r="AA896" s="4">
        <f t="shared" si="245"/>
        <v>270</v>
      </c>
      <c r="AB896" s="4">
        <f t="shared" si="253"/>
        <v>2573.9836059999998</v>
      </c>
      <c r="AC896" s="4">
        <f t="shared" si="254"/>
        <v>270</v>
      </c>
      <c r="AD896" s="4">
        <f t="shared" si="250"/>
        <v>910.94131323809518</v>
      </c>
      <c r="AE896" s="4">
        <v>270</v>
      </c>
      <c r="AF896" s="4">
        <v>270</v>
      </c>
      <c r="AG896" s="4">
        <f t="shared" si="255"/>
        <v>270</v>
      </c>
      <c r="AI896" t="e">
        <f t="shared" si="242"/>
        <v>#N/A</v>
      </c>
      <c r="AJ896">
        <v>6147.18</v>
      </c>
      <c r="AK896" s="2">
        <v>6147.18</v>
      </c>
      <c r="AL896" s="2">
        <f t="shared" si="256"/>
        <v>6147.18</v>
      </c>
      <c r="AM896" s="4"/>
      <c r="AN896" t="e">
        <f>VLOOKUP([1]!Tabelle13[[#This Row],[Vlookup this ID for freight costs]],$AL$2:$AL$6811,2,FALSE)</f>
        <v>#REF!</v>
      </c>
      <c r="AP896">
        <v>76</v>
      </c>
      <c r="AQ896">
        <v>76</v>
      </c>
      <c r="AR896" s="4">
        <v>9</v>
      </c>
      <c r="AS896" s="4">
        <v>8</v>
      </c>
      <c r="AT896" s="4">
        <v>2010</v>
      </c>
      <c r="AU896" s="4">
        <v>17</v>
      </c>
      <c r="AV896" s="4">
        <v>8</v>
      </c>
      <c r="AW896" s="4">
        <v>2010</v>
      </c>
      <c r="AX896" t="str">
        <f t="shared" si="243"/>
        <v>Delay</v>
      </c>
      <c r="AY896">
        <f t="shared" si="244"/>
        <v>8</v>
      </c>
    </row>
    <row r="897" spans="1:51" x14ac:dyDescent="0.2">
      <c r="A897" s="3">
        <v>10648</v>
      </c>
      <c r="B897" s="1" t="s">
        <v>88</v>
      </c>
      <c r="C897" s="1" t="s">
        <v>89</v>
      </c>
      <c r="D897" s="1" t="s">
        <v>130</v>
      </c>
      <c r="E897" s="1" t="s">
        <v>53</v>
      </c>
      <c r="F897" s="1" t="s">
        <v>53</v>
      </c>
      <c r="G897" s="13" t="s">
        <v>957</v>
      </c>
      <c r="H897" s="12">
        <v>39430</v>
      </c>
      <c r="I897" s="12" t="s">
        <v>957</v>
      </c>
      <c r="J897" s="12">
        <v>39430</v>
      </c>
      <c r="K897" s="4">
        <v>543</v>
      </c>
      <c r="L897" s="1" t="s">
        <v>146</v>
      </c>
      <c r="M897" s="1" t="s">
        <v>132</v>
      </c>
      <c r="N897" s="1" t="s">
        <v>849</v>
      </c>
      <c r="O897" s="1" t="s">
        <v>850</v>
      </c>
      <c r="P897">
        <v>60</v>
      </c>
      <c r="Q897">
        <v>1847</v>
      </c>
      <c r="R897">
        <v>129290</v>
      </c>
      <c r="S897">
        <v>70</v>
      </c>
      <c r="T897">
        <v>1.17</v>
      </c>
      <c r="U897">
        <f t="shared" si="240"/>
        <v>129290</v>
      </c>
      <c r="V897">
        <f t="shared" si="241"/>
        <v>110820</v>
      </c>
      <c r="W897" s="1" t="s">
        <v>851</v>
      </c>
      <c r="X897" s="1" t="s">
        <v>361</v>
      </c>
      <c r="Y897" s="1" t="s">
        <v>361</v>
      </c>
      <c r="Z897" s="3">
        <v>4931</v>
      </c>
      <c r="AA897" s="4">
        <f t="shared" si="245"/>
        <v>271</v>
      </c>
      <c r="AB897" s="4">
        <f t="shared" si="253"/>
        <v>2447.4443925999999</v>
      </c>
      <c r="AC897" s="4">
        <f t="shared" si="254"/>
        <v>271</v>
      </c>
      <c r="AD897" s="4">
        <f t="shared" si="250"/>
        <v>3704.3333333333335</v>
      </c>
      <c r="AE897" s="4">
        <v>271</v>
      </c>
      <c r="AF897" s="4">
        <v>271</v>
      </c>
      <c r="AG897" s="4">
        <f t="shared" si="255"/>
        <v>271</v>
      </c>
      <c r="AH897" s="4">
        <v>83766</v>
      </c>
      <c r="AI897">
        <f t="shared" si="242"/>
        <v>5170</v>
      </c>
      <c r="AJ897">
        <v>1700</v>
      </c>
      <c r="AK897" s="2">
        <v>1700</v>
      </c>
      <c r="AL897" s="2">
        <f t="shared" si="256"/>
        <v>1700</v>
      </c>
      <c r="AM897" s="4"/>
      <c r="AN897" t="e">
        <f>VLOOKUP([1]!Tabelle13[[#This Row],[Vlookup this ID for freight costs]],$AL$2:$AL$6811,2,FALSE)</f>
        <v>#REF!</v>
      </c>
      <c r="AP897">
        <v>206.86</v>
      </c>
      <c r="AQ897">
        <v>206.86</v>
      </c>
      <c r="AR897" s="4">
        <v>14</v>
      </c>
      <c r="AS897" s="4">
        <v>12</v>
      </c>
      <c r="AT897" s="4">
        <v>2007</v>
      </c>
      <c r="AU897" s="4">
        <v>14</v>
      </c>
      <c r="AV897" s="4">
        <v>12</v>
      </c>
      <c r="AW897" s="4">
        <v>2007</v>
      </c>
      <c r="AX897" t="str">
        <f t="shared" si="243"/>
        <v>No Delay</v>
      </c>
      <c r="AY897">
        <f t="shared" si="244"/>
        <v>0</v>
      </c>
    </row>
    <row r="898" spans="1:51" x14ac:dyDescent="0.2">
      <c r="A898" s="3">
        <v>17124</v>
      </c>
      <c r="B898" s="1" t="s">
        <v>215</v>
      </c>
      <c r="C898" s="1" t="s">
        <v>89</v>
      </c>
      <c r="D898" s="1" t="s">
        <v>266</v>
      </c>
      <c r="E898" s="1" t="s">
        <v>53</v>
      </c>
      <c r="F898" s="1" t="s">
        <v>53</v>
      </c>
      <c r="G898" s="13" t="s">
        <v>1108</v>
      </c>
      <c r="H898" s="12">
        <v>40242</v>
      </c>
      <c r="I898" s="12" t="s">
        <v>1108</v>
      </c>
      <c r="J898" s="12">
        <v>40242</v>
      </c>
      <c r="K898" s="4">
        <v>2214</v>
      </c>
      <c r="L898" s="1" t="s">
        <v>146</v>
      </c>
      <c r="M898" s="1" t="s">
        <v>268</v>
      </c>
      <c r="N898" s="1" t="s">
        <v>383</v>
      </c>
      <c r="O898" s="1" t="s">
        <v>270</v>
      </c>
      <c r="P898">
        <v>120</v>
      </c>
      <c r="Q898">
        <v>1500</v>
      </c>
      <c r="R898">
        <v>149780.99</v>
      </c>
      <c r="S898">
        <v>99.85</v>
      </c>
      <c r="T898">
        <v>0.83</v>
      </c>
      <c r="U898">
        <f t="shared" ref="U898:U961" si="257">S898*Q898</f>
        <v>149775</v>
      </c>
      <c r="V898">
        <f t="shared" ref="V898:V961" si="258">Q898*P898</f>
        <v>180000</v>
      </c>
      <c r="W898" s="1" t="s">
        <v>271</v>
      </c>
      <c r="X898" s="1" t="s">
        <v>272</v>
      </c>
      <c r="Y898" s="1" t="s">
        <v>272</v>
      </c>
      <c r="Z898" s="3">
        <v>4524</v>
      </c>
      <c r="AA898" s="4">
        <f t="shared" si="245"/>
        <v>271</v>
      </c>
      <c r="AB898" s="4">
        <f t="shared" si="253"/>
        <v>2409.3619060000001</v>
      </c>
      <c r="AC898" s="4">
        <f t="shared" si="254"/>
        <v>271</v>
      </c>
      <c r="AD898" s="4">
        <f t="shared" si="250"/>
        <v>1134.1992506285715</v>
      </c>
      <c r="AE898" s="4">
        <v>271</v>
      </c>
      <c r="AF898" s="4">
        <v>271</v>
      </c>
      <c r="AG898" s="4">
        <f t="shared" si="255"/>
        <v>271</v>
      </c>
      <c r="AI898" t="e">
        <f t="shared" ref="AI898:AI961" si="259">INDEX($AE$2:$AE$6811,MATCH(AH898,$A$2:$A$6811,0))</f>
        <v>#N/A</v>
      </c>
      <c r="AJ898">
        <v>2527.94</v>
      </c>
      <c r="AK898" s="2">
        <v>2527.94</v>
      </c>
      <c r="AL898" s="2">
        <f t="shared" si="256"/>
        <v>2527.94</v>
      </c>
      <c r="AM898" s="4"/>
      <c r="AN898" t="e">
        <f>VLOOKUP([1]!Tabelle13[[#This Row],[Vlookup this ID for freight costs]],$AL$2:$AL$6811,2,FALSE)</f>
        <v>#REF!</v>
      </c>
      <c r="AP898">
        <v>322.93</v>
      </c>
      <c r="AQ898">
        <v>322.93</v>
      </c>
      <c r="AR898" s="4">
        <v>5</v>
      </c>
      <c r="AS898" s="4">
        <v>4</v>
      </c>
      <c r="AT898" s="4">
        <v>2010</v>
      </c>
      <c r="AU898" s="4">
        <v>5</v>
      </c>
      <c r="AV898" s="4">
        <v>4</v>
      </c>
      <c r="AW898" s="4">
        <v>2010</v>
      </c>
      <c r="AX898" t="str">
        <f t="shared" ref="AX898:AX961" si="260">IF(DATE(AW898,AV898,AU898)&lt;=DATE(AT898,AS898,AR898),"No Delay","Delay")</f>
        <v>No Delay</v>
      </c>
      <c r="AY898">
        <f t="shared" ref="AY898:AY961" si="261">IF(_xlfn.DAYS(J898,H898)&gt;0, _xlfn.DAYS(J898,H898),0)</f>
        <v>0</v>
      </c>
    </row>
    <row r="899" spans="1:51" x14ac:dyDescent="0.2">
      <c r="A899" s="3">
        <v>11523</v>
      </c>
      <c r="B899" s="1" t="s">
        <v>144</v>
      </c>
      <c r="C899" s="1" t="s">
        <v>65</v>
      </c>
      <c r="D899" s="1" t="s">
        <v>130</v>
      </c>
      <c r="E899" s="1" t="s">
        <v>53</v>
      </c>
      <c r="F899" s="1" t="s">
        <v>53</v>
      </c>
      <c r="G899" s="13" t="s">
        <v>1109</v>
      </c>
      <c r="H899" s="12">
        <v>39463</v>
      </c>
      <c r="I899" s="12" t="s">
        <v>1109</v>
      </c>
      <c r="J899" s="12">
        <v>39463</v>
      </c>
      <c r="K899" s="4">
        <v>600</v>
      </c>
      <c r="L899" s="1" t="s">
        <v>146</v>
      </c>
      <c r="M899" s="1" t="s">
        <v>132</v>
      </c>
      <c r="N899" s="1" t="s">
        <v>527</v>
      </c>
      <c r="O899" s="1" t="s">
        <v>93</v>
      </c>
      <c r="P899">
        <v>240</v>
      </c>
      <c r="Q899">
        <v>792</v>
      </c>
      <c r="R899">
        <v>4910.3999999999996</v>
      </c>
      <c r="S899">
        <v>6.2</v>
      </c>
      <c r="T899">
        <v>0.03</v>
      </c>
      <c r="U899">
        <f t="shared" si="257"/>
        <v>4910.4000000000005</v>
      </c>
      <c r="V899">
        <f t="shared" si="258"/>
        <v>190080</v>
      </c>
      <c r="W899" s="1" t="s">
        <v>155</v>
      </c>
      <c r="X899" s="1" t="s">
        <v>1236</v>
      </c>
      <c r="Y899" s="1" t="s">
        <v>156</v>
      </c>
      <c r="Z899" s="3">
        <v>7726</v>
      </c>
      <c r="AA899" s="4">
        <f t="shared" ref="AA899:AA962" si="262">AF899</f>
        <v>272</v>
      </c>
      <c r="AB899" s="4">
        <f t="shared" si="253"/>
        <v>2331.6604635999997</v>
      </c>
      <c r="AC899" s="4">
        <f t="shared" si="254"/>
        <v>272</v>
      </c>
      <c r="AD899" s="4">
        <f t="shared" si="250"/>
        <v>523.5</v>
      </c>
      <c r="AE899" s="4">
        <v>272</v>
      </c>
      <c r="AF899" s="4">
        <v>272</v>
      </c>
      <c r="AG899" s="4">
        <f t="shared" si="255"/>
        <v>272</v>
      </c>
      <c r="AH899" s="4">
        <v>85241</v>
      </c>
      <c r="AI899">
        <f t="shared" si="259"/>
        <v>2046</v>
      </c>
      <c r="AJ899">
        <v>2047</v>
      </c>
      <c r="AK899" s="2">
        <v>2047</v>
      </c>
      <c r="AL899" s="2">
        <f t="shared" si="256"/>
        <v>2047</v>
      </c>
      <c r="AM899" s="4"/>
      <c r="AN899" t="e">
        <f>VLOOKUP([1]!Tabelle13[[#This Row],[Vlookup this ID for freight costs]],$AL$2:$AL$6811,2,FALSE)</f>
        <v>#REF!</v>
      </c>
      <c r="AP899">
        <v>7.86</v>
      </c>
      <c r="AQ899">
        <v>7.86</v>
      </c>
      <c r="AR899" s="4">
        <v>16</v>
      </c>
      <c r="AS899" s="4">
        <v>1</v>
      </c>
      <c r="AT899" s="4">
        <v>2008</v>
      </c>
      <c r="AU899" s="4">
        <v>16</v>
      </c>
      <c r="AV899" s="4">
        <v>1</v>
      </c>
      <c r="AW899" s="4">
        <v>2008</v>
      </c>
      <c r="AX899" t="str">
        <f t="shared" si="260"/>
        <v>No Delay</v>
      </c>
      <c r="AY899">
        <f t="shared" si="261"/>
        <v>0</v>
      </c>
    </row>
    <row r="900" spans="1:51" x14ac:dyDescent="0.2">
      <c r="A900" s="3">
        <v>86021</v>
      </c>
      <c r="B900" s="1" t="s">
        <v>50</v>
      </c>
      <c r="C900" s="1" t="s">
        <v>51</v>
      </c>
      <c r="D900" s="1" t="s">
        <v>130</v>
      </c>
      <c r="E900" s="1" t="s">
        <v>101</v>
      </c>
      <c r="F900" s="1" t="s">
        <v>101</v>
      </c>
      <c r="G900" s="13" t="s">
        <v>968</v>
      </c>
      <c r="H900" s="12">
        <v>41654</v>
      </c>
      <c r="I900" s="12" t="s">
        <v>617</v>
      </c>
      <c r="J900" s="12">
        <v>41670</v>
      </c>
      <c r="K900" s="4">
        <v>5230</v>
      </c>
      <c r="L900" s="1" t="s">
        <v>146</v>
      </c>
      <c r="M900" s="1" t="s">
        <v>132</v>
      </c>
      <c r="N900" s="1" t="s">
        <v>238</v>
      </c>
      <c r="O900" s="1" t="s">
        <v>93</v>
      </c>
      <c r="P900">
        <v>30</v>
      </c>
      <c r="Q900">
        <v>2575</v>
      </c>
      <c r="R900">
        <v>12102.5</v>
      </c>
      <c r="S900">
        <v>4.7</v>
      </c>
      <c r="T900">
        <v>0.16</v>
      </c>
      <c r="U900">
        <f t="shared" si="257"/>
        <v>12102.5</v>
      </c>
      <c r="V900">
        <f t="shared" si="258"/>
        <v>77250</v>
      </c>
      <c r="W900" s="1" t="s">
        <v>179</v>
      </c>
      <c r="X900" s="1" t="s">
        <v>1236</v>
      </c>
      <c r="Y900" s="1" t="s">
        <v>156</v>
      </c>
      <c r="Z900" s="3">
        <v>14703</v>
      </c>
      <c r="AA900" s="4">
        <f t="shared" si="262"/>
        <v>272</v>
      </c>
      <c r="AB900" s="4">
        <f t="shared" si="253"/>
        <v>2527.3407910000001</v>
      </c>
      <c r="AC900" s="4">
        <f t="shared" si="254"/>
        <v>272</v>
      </c>
      <c r="AD900" s="4">
        <f t="shared" si="250"/>
        <v>272</v>
      </c>
      <c r="AE900" s="4">
        <v>272</v>
      </c>
      <c r="AF900" s="4">
        <v>272</v>
      </c>
      <c r="AG900" s="4">
        <f t="shared" si="255"/>
        <v>272</v>
      </c>
      <c r="AI900" t="e">
        <f t="shared" si="259"/>
        <v>#N/A</v>
      </c>
      <c r="AJ900">
        <v>5419.22</v>
      </c>
      <c r="AK900" s="2">
        <v>5419.22</v>
      </c>
      <c r="AL900" s="2">
        <f t="shared" si="256"/>
        <v>5419.22</v>
      </c>
      <c r="AM900" s="4"/>
      <c r="AN900" t="e">
        <f>VLOOKUP([1]!Tabelle13[[#This Row],[Vlookup this ID for freight costs]],$AL$2:$AL$6811,2,FALSE)</f>
        <v>#REF!</v>
      </c>
      <c r="AP900">
        <v>14.97</v>
      </c>
      <c r="AQ900">
        <v>14.97</v>
      </c>
      <c r="AR900" s="4">
        <v>15</v>
      </c>
      <c r="AS900" s="4">
        <v>1</v>
      </c>
      <c r="AT900" s="4">
        <v>2014</v>
      </c>
      <c r="AU900" s="4">
        <v>31</v>
      </c>
      <c r="AV900" s="4">
        <v>1</v>
      </c>
      <c r="AW900" s="4">
        <v>2014</v>
      </c>
      <c r="AX900" t="str">
        <f t="shared" si="260"/>
        <v>Delay</v>
      </c>
      <c r="AY900">
        <f t="shared" si="261"/>
        <v>16</v>
      </c>
    </row>
    <row r="901" spans="1:51" x14ac:dyDescent="0.2">
      <c r="A901" s="3">
        <v>12465</v>
      </c>
      <c r="B901" s="1" t="s">
        <v>144</v>
      </c>
      <c r="C901" s="1" t="s">
        <v>65</v>
      </c>
      <c r="D901" s="1" t="s">
        <v>130</v>
      </c>
      <c r="E901" s="1" t="s">
        <v>53</v>
      </c>
      <c r="F901" s="1" t="s">
        <v>53</v>
      </c>
      <c r="G901" s="13" t="s">
        <v>1109</v>
      </c>
      <c r="H901" s="12">
        <v>39463</v>
      </c>
      <c r="I901" s="12" t="s">
        <v>1109</v>
      </c>
      <c r="J901" s="12">
        <v>39463</v>
      </c>
      <c r="K901" s="4">
        <v>601</v>
      </c>
      <c r="L901" s="1" t="s">
        <v>146</v>
      </c>
      <c r="M901" s="1" t="s">
        <v>132</v>
      </c>
      <c r="N901" s="1" t="s">
        <v>778</v>
      </c>
      <c r="O901" s="1" t="s">
        <v>93</v>
      </c>
      <c r="P901">
        <v>240</v>
      </c>
      <c r="Q901">
        <v>4</v>
      </c>
      <c r="R901">
        <v>10.36</v>
      </c>
      <c r="S901">
        <v>2.59</v>
      </c>
      <c r="T901">
        <v>0.01</v>
      </c>
      <c r="U901">
        <f t="shared" si="257"/>
        <v>10.36</v>
      </c>
      <c r="V901">
        <f t="shared" si="258"/>
        <v>960</v>
      </c>
      <c r="W901" s="1" t="s">
        <v>155</v>
      </c>
      <c r="X901" s="1" t="s">
        <v>1236</v>
      </c>
      <c r="Y901" s="1" t="s">
        <v>156</v>
      </c>
      <c r="Z901" s="3">
        <v>7726</v>
      </c>
      <c r="AA901" s="4">
        <f t="shared" si="262"/>
        <v>272</v>
      </c>
      <c r="AB901" s="4">
        <f t="shared" si="253"/>
        <v>2245.1791972000001</v>
      </c>
      <c r="AC901" s="4">
        <f t="shared" si="254"/>
        <v>272</v>
      </c>
      <c r="AD901" s="4">
        <f t="shared" si="250"/>
        <v>2155.9278202068972</v>
      </c>
      <c r="AE901" s="3" t="s">
        <v>1110</v>
      </c>
      <c r="AF901" s="3">
        <v>272</v>
      </c>
      <c r="AG901" s="4">
        <f>AI901</f>
        <v>272</v>
      </c>
      <c r="AH901" s="4">
        <v>11523</v>
      </c>
      <c r="AI901">
        <f t="shared" si="259"/>
        <v>272</v>
      </c>
      <c r="AJ901" t="s">
        <v>1110</v>
      </c>
      <c r="AK901" s="2">
        <v>2047</v>
      </c>
      <c r="AL901" s="2">
        <f>AN901</f>
        <v>2047</v>
      </c>
      <c r="AM901" s="4">
        <v>11523</v>
      </c>
      <c r="AN901">
        <f>INDEX($AJ$2:$AJ$6811,MATCH(AM901,$A$2:$A$6811,0))</f>
        <v>2047</v>
      </c>
      <c r="AP901">
        <v>0.02</v>
      </c>
      <c r="AQ901">
        <v>0.02</v>
      </c>
      <c r="AR901" s="4">
        <v>16</v>
      </c>
      <c r="AS901" s="4">
        <v>1</v>
      </c>
      <c r="AT901" s="4">
        <v>2008</v>
      </c>
      <c r="AU901" s="4">
        <v>16</v>
      </c>
      <c r="AV901" s="4">
        <v>1</v>
      </c>
      <c r="AW901" s="4">
        <v>2008</v>
      </c>
      <c r="AX901" t="str">
        <f t="shared" si="260"/>
        <v>No Delay</v>
      </c>
      <c r="AY901">
        <f t="shared" si="261"/>
        <v>0</v>
      </c>
    </row>
    <row r="902" spans="1:51" x14ac:dyDescent="0.2">
      <c r="A902" s="3">
        <v>11260</v>
      </c>
      <c r="B902" s="1" t="s">
        <v>586</v>
      </c>
      <c r="C902" s="1" t="s">
        <v>65</v>
      </c>
      <c r="D902" s="1" t="s">
        <v>130</v>
      </c>
      <c r="E902" s="1" t="s">
        <v>53</v>
      </c>
      <c r="F902" s="1" t="s">
        <v>53</v>
      </c>
      <c r="G902" s="13" t="s">
        <v>1111</v>
      </c>
      <c r="H902" s="12">
        <v>39594</v>
      </c>
      <c r="I902" s="12" t="s">
        <v>1111</v>
      </c>
      <c r="J902" s="12">
        <v>39594</v>
      </c>
      <c r="K902" s="4">
        <v>859</v>
      </c>
      <c r="L902" s="1" t="s">
        <v>146</v>
      </c>
      <c r="M902" s="1" t="s">
        <v>132</v>
      </c>
      <c r="N902" s="1" t="s">
        <v>275</v>
      </c>
      <c r="O902" s="1" t="s">
        <v>93</v>
      </c>
      <c r="P902">
        <v>60</v>
      </c>
      <c r="Q902">
        <v>1887</v>
      </c>
      <c r="R902">
        <v>17832.150000000001</v>
      </c>
      <c r="S902">
        <v>9.4499999999999993</v>
      </c>
      <c r="T902">
        <v>0.16</v>
      </c>
      <c r="U902">
        <f t="shared" si="257"/>
        <v>17832.149999999998</v>
      </c>
      <c r="V902">
        <f t="shared" si="258"/>
        <v>113220</v>
      </c>
      <c r="W902" s="1" t="s">
        <v>155</v>
      </c>
      <c r="X902" s="1" t="s">
        <v>1236</v>
      </c>
      <c r="Y902" s="1" t="s">
        <v>156</v>
      </c>
      <c r="Z902" s="3">
        <v>7726</v>
      </c>
      <c r="AA902" s="4">
        <f t="shared" si="262"/>
        <v>273</v>
      </c>
      <c r="AB902" s="4">
        <f t="shared" si="253"/>
        <v>2451.8343046</v>
      </c>
      <c r="AC902" s="4">
        <f t="shared" si="254"/>
        <v>273</v>
      </c>
      <c r="AD902" s="4">
        <f t="shared" si="250"/>
        <v>317.66666666666669</v>
      </c>
      <c r="AE902" s="4">
        <v>273</v>
      </c>
      <c r="AF902" s="4">
        <v>273</v>
      </c>
      <c r="AG902" s="4">
        <f>AE902</f>
        <v>273</v>
      </c>
      <c r="AH902" s="4">
        <v>83608</v>
      </c>
      <c r="AI902">
        <f t="shared" si="259"/>
        <v>14810</v>
      </c>
      <c r="AJ902">
        <v>2446.58</v>
      </c>
      <c r="AK902" s="2">
        <v>2446.58</v>
      </c>
      <c r="AL902" s="2">
        <f>AJ902</f>
        <v>2446.58</v>
      </c>
      <c r="AM902" s="4"/>
      <c r="AN902" t="e">
        <f>VLOOKUP([1]!Tabelle13[[#This Row],[Vlookup this ID for freight costs]],$AL$2:$AL$6811,2,FALSE)</f>
        <v>#REF!</v>
      </c>
      <c r="AP902">
        <v>28.53</v>
      </c>
      <c r="AQ902">
        <v>28.53</v>
      </c>
      <c r="AR902" s="4">
        <v>26</v>
      </c>
      <c r="AS902" s="4">
        <v>5</v>
      </c>
      <c r="AT902" s="4">
        <v>2008</v>
      </c>
      <c r="AU902" s="4">
        <v>26</v>
      </c>
      <c r="AV902" s="4">
        <v>5</v>
      </c>
      <c r="AW902" s="4">
        <v>2008</v>
      </c>
      <c r="AX902" t="str">
        <f t="shared" si="260"/>
        <v>No Delay</v>
      </c>
      <c r="AY902">
        <f t="shared" si="261"/>
        <v>0</v>
      </c>
    </row>
    <row r="903" spans="1:51" x14ac:dyDescent="0.2">
      <c r="A903" s="3">
        <v>11261</v>
      </c>
      <c r="B903" s="1" t="s">
        <v>586</v>
      </c>
      <c r="C903" s="1" t="s">
        <v>65</v>
      </c>
      <c r="D903" s="1" t="s">
        <v>130</v>
      </c>
      <c r="E903" s="1" t="s">
        <v>53</v>
      </c>
      <c r="F903" s="1" t="s">
        <v>53</v>
      </c>
      <c r="G903" s="13" t="s">
        <v>1111</v>
      </c>
      <c r="H903" s="12">
        <v>39594</v>
      </c>
      <c r="I903" s="12" t="s">
        <v>1111</v>
      </c>
      <c r="J903" s="12">
        <v>39594</v>
      </c>
      <c r="K903" s="4">
        <v>860</v>
      </c>
      <c r="L903" s="1" t="s">
        <v>146</v>
      </c>
      <c r="M903" s="1" t="s">
        <v>132</v>
      </c>
      <c r="N903" s="1" t="s">
        <v>612</v>
      </c>
      <c r="O903" s="1" t="s">
        <v>93</v>
      </c>
      <c r="P903">
        <v>30</v>
      </c>
      <c r="Q903">
        <v>1566</v>
      </c>
      <c r="R903">
        <v>3132</v>
      </c>
      <c r="S903">
        <v>2</v>
      </c>
      <c r="T903">
        <v>7.0000000000000007E-2</v>
      </c>
      <c r="U903">
        <f t="shared" si="257"/>
        <v>3132</v>
      </c>
      <c r="V903">
        <f t="shared" si="258"/>
        <v>46980</v>
      </c>
      <c r="W903" s="1" t="s">
        <v>204</v>
      </c>
      <c r="X903" s="1" t="s">
        <v>1236</v>
      </c>
      <c r="Y903" s="1" t="s">
        <v>205</v>
      </c>
      <c r="Z903" s="3">
        <v>7364</v>
      </c>
      <c r="AA903" s="4">
        <f t="shared" si="262"/>
        <v>273</v>
      </c>
      <c r="AB903" s="4">
        <f t="shared" si="253"/>
        <v>2416.6052608</v>
      </c>
      <c r="AC903" s="4">
        <f t="shared" si="254"/>
        <v>273</v>
      </c>
      <c r="AD903" s="4">
        <f t="shared" si="250"/>
        <v>1500.5216285000001</v>
      </c>
      <c r="AE903" s="3" t="s">
        <v>1112</v>
      </c>
      <c r="AF903" s="3">
        <v>273</v>
      </c>
      <c r="AG903" s="4">
        <f>AI903</f>
        <v>273</v>
      </c>
      <c r="AH903" s="4">
        <v>11260</v>
      </c>
      <c r="AI903">
        <f t="shared" si="259"/>
        <v>273</v>
      </c>
      <c r="AJ903" t="s">
        <v>1112</v>
      </c>
      <c r="AK903" s="2">
        <v>2446.58</v>
      </c>
      <c r="AL903" s="2">
        <f>AN903</f>
        <v>2446.58</v>
      </c>
      <c r="AM903" s="4">
        <v>11260</v>
      </c>
      <c r="AN903">
        <f>INDEX($AJ$2:$AJ$6811,MATCH(AM903,$A$2:$A$6811,0))</f>
        <v>2446.58</v>
      </c>
      <c r="AP903">
        <v>5.01</v>
      </c>
      <c r="AQ903">
        <v>5.01</v>
      </c>
      <c r="AR903" s="4">
        <v>26</v>
      </c>
      <c r="AS903" s="4">
        <v>5</v>
      </c>
      <c r="AT903" s="4">
        <v>2008</v>
      </c>
      <c r="AU903" s="4">
        <v>26</v>
      </c>
      <c r="AV903" s="4">
        <v>5</v>
      </c>
      <c r="AW903" s="4">
        <v>2008</v>
      </c>
      <c r="AX903" t="str">
        <f t="shared" si="260"/>
        <v>No Delay</v>
      </c>
      <c r="AY903">
        <f t="shared" si="261"/>
        <v>0</v>
      </c>
    </row>
    <row r="904" spans="1:51" x14ac:dyDescent="0.2">
      <c r="A904" s="3">
        <v>12245</v>
      </c>
      <c r="B904" s="1" t="s">
        <v>95</v>
      </c>
      <c r="C904" s="1" t="s">
        <v>65</v>
      </c>
      <c r="D904" s="1" t="s">
        <v>130</v>
      </c>
      <c r="E904" s="1" t="s">
        <v>53</v>
      </c>
      <c r="F904" s="1" t="s">
        <v>53</v>
      </c>
      <c r="G904" s="13" t="s">
        <v>745</v>
      </c>
      <c r="H904" s="12">
        <v>39860</v>
      </c>
      <c r="I904" s="12" t="s">
        <v>583</v>
      </c>
      <c r="J904" s="12">
        <v>39832</v>
      </c>
      <c r="K904" s="4">
        <v>1301</v>
      </c>
      <c r="L904" s="1" t="s">
        <v>146</v>
      </c>
      <c r="M904" s="1" t="s">
        <v>132</v>
      </c>
      <c r="N904" s="1" t="s">
        <v>221</v>
      </c>
      <c r="O904" s="1" t="s">
        <v>93</v>
      </c>
      <c r="P904">
        <v>60</v>
      </c>
      <c r="Q904">
        <v>4124</v>
      </c>
      <c r="R904">
        <v>6392.2</v>
      </c>
      <c r="S904">
        <v>1.55</v>
      </c>
      <c r="T904">
        <v>0.03</v>
      </c>
      <c r="U904">
        <f t="shared" si="257"/>
        <v>6392.2</v>
      </c>
      <c r="V904">
        <f t="shared" si="258"/>
        <v>247440</v>
      </c>
      <c r="W904" s="1" t="s">
        <v>155</v>
      </c>
      <c r="X904" s="1" t="s">
        <v>1236</v>
      </c>
      <c r="Y904" s="1" t="s">
        <v>156</v>
      </c>
      <c r="Z904" s="3">
        <v>7726</v>
      </c>
      <c r="AA904" s="4">
        <f t="shared" si="262"/>
        <v>273</v>
      </c>
      <c r="AB904" s="4">
        <f t="shared" si="253"/>
        <v>2697.3401331999999</v>
      </c>
      <c r="AC904" s="4">
        <f t="shared" si="254"/>
        <v>273</v>
      </c>
      <c r="AD904" s="4">
        <f t="shared" si="250"/>
        <v>547</v>
      </c>
      <c r="AE904" s="4">
        <v>273</v>
      </c>
      <c r="AF904" s="4">
        <v>273</v>
      </c>
      <c r="AG904" s="4">
        <f t="shared" ref="AG904:AG915" si="263">AE904</f>
        <v>273</v>
      </c>
      <c r="AI904" t="e">
        <f t="shared" si="259"/>
        <v>#N/A</v>
      </c>
      <c r="AJ904">
        <v>7363.74</v>
      </c>
      <c r="AK904" s="2">
        <v>7363.74</v>
      </c>
      <c r="AL904" s="2">
        <f t="shared" ref="AL904:AL915" si="264">AJ904</f>
        <v>7363.74</v>
      </c>
      <c r="AM904" s="4"/>
      <c r="AN904" t="e">
        <f>VLOOKUP([1]!Tabelle13[[#This Row],[Vlookup this ID for freight costs]],$AL$2:$AL$6811,2,FALSE)</f>
        <v>#REF!</v>
      </c>
      <c r="AP904">
        <v>12.53</v>
      </c>
      <c r="AQ904">
        <v>12.53</v>
      </c>
      <c r="AR904" s="4">
        <v>16</v>
      </c>
      <c r="AS904" s="4">
        <v>2</v>
      </c>
      <c r="AT904" s="4">
        <v>2009</v>
      </c>
      <c r="AU904" s="4">
        <v>19</v>
      </c>
      <c r="AV904" s="4">
        <v>1</v>
      </c>
      <c r="AW904" s="4">
        <v>2009</v>
      </c>
      <c r="AX904" t="str">
        <f t="shared" si="260"/>
        <v>No Delay</v>
      </c>
      <c r="AY904">
        <f t="shared" si="261"/>
        <v>0</v>
      </c>
    </row>
    <row r="905" spans="1:51" x14ac:dyDescent="0.2">
      <c r="A905" s="3">
        <v>85975</v>
      </c>
      <c r="B905" s="1" t="s">
        <v>50</v>
      </c>
      <c r="C905" s="1" t="s">
        <v>51</v>
      </c>
      <c r="D905" s="1" t="s">
        <v>130</v>
      </c>
      <c r="E905" s="1" t="s">
        <v>101</v>
      </c>
      <c r="F905" s="1" t="s">
        <v>101</v>
      </c>
      <c r="G905" s="13" t="s">
        <v>1113</v>
      </c>
      <c r="H905" s="12">
        <v>41486</v>
      </c>
      <c r="I905" s="12" t="s">
        <v>1114</v>
      </c>
      <c r="J905" s="12">
        <v>41481</v>
      </c>
      <c r="K905" s="4">
        <v>4828</v>
      </c>
      <c r="L905" s="1" t="s">
        <v>146</v>
      </c>
      <c r="M905" s="1" t="s">
        <v>132</v>
      </c>
      <c r="N905" s="1" t="s">
        <v>178</v>
      </c>
      <c r="O905" s="1" t="s">
        <v>93</v>
      </c>
      <c r="P905">
        <v>60</v>
      </c>
      <c r="Q905">
        <v>5320</v>
      </c>
      <c r="R905">
        <v>34101.199999999997</v>
      </c>
      <c r="S905">
        <v>6.41</v>
      </c>
      <c r="T905">
        <v>0.11</v>
      </c>
      <c r="U905">
        <f t="shared" si="257"/>
        <v>34101.200000000004</v>
      </c>
      <c r="V905">
        <f t="shared" si="258"/>
        <v>319200</v>
      </c>
      <c r="W905" s="1" t="s">
        <v>155</v>
      </c>
      <c r="X905" s="1" t="s">
        <v>1236</v>
      </c>
      <c r="Y905" s="1" t="s">
        <v>156</v>
      </c>
      <c r="Z905" s="3">
        <v>14703</v>
      </c>
      <c r="AA905" s="4">
        <f t="shared" si="262"/>
        <v>273</v>
      </c>
      <c r="AB905" s="4">
        <f t="shared" si="253"/>
        <v>2828.5985019999998</v>
      </c>
      <c r="AC905" s="4">
        <f t="shared" si="254"/>
        <v>273</v>
      </c>
      <c r="AD905" s="4">
        <f t="shared" si="250"/>
        <v>273</v>
      </c>
      <c r="AE905" s="4">
        <v>273</v>
      </c>
      <c r="AF905" s="4">
        <v>273</v>
      </c>
      <c r="AG905" s="4">
        <f t="shared" si="263"/>
        <v>273</v>
      </c>
      <c r="AI905" t="e">
        <f t="shared" si="259"/>
        <v>#N/A</v>
      </c>
      <c r="AJ905">
        <v>5496.08</v>
      </c>
      <c r="AK905" s="2">
        <v>5496.08</v>
      </c>
      <c r="AL905" s="2">
        <f t="shared" si="264"/>
        <v>5496.08</v>
      </c>
      <c r="AM905" s="4"/>
      <c r="AN905" t="e">
        <f>VLOOKUP([1]!Tabelle13[[#This Row],[Vlookup this ID for freight costs]],$AL$2:$AL$6811,2,FALSE)</f>
        <v>#REF!</v>
      </c>
      <c r="AP905">
        <v>42.18</v>
      </c>
      <c r="AQ905">
        <v>42.18</v>
      </c>
      <c r="AR905" s="4">
        <v>31</v>
      </c>
      <c r="AS905" s="4">
        <v>7</v>
      </c>
      <c r="AT905" s="4">
        <v>2013</v>
      </c>
      <c r="AU905" s="4">
        <v>26</v>
      </c>
      <c r="AV905" s="4">
        <v>7</v>
      </c>
      <c r="AW905" s="4">
        <v>2013</v>
      </c>
      <c r="AX905" t="str">
        <f t="shared" si="260"/>
        <v>No Delay</v>
      </c>
      <c r="AY905">
        <f t="shared" si="261"/>
        <v>0</v>
      </c>
    </row>
    <row r="906" spans="1:51" x14ac:dyDescent="0.2">
      <c r="A906" s="3">
        <v>11088</v>
      </c>
      <c r="B906" s="1" t="s">
        <v>317</v>
      </c>
      <c r="C906" s="1" t="s">
        <v>89</v>
      </c>
      <c r="D906" s="1" t="s">
        <v>130</v>
      </c>
      <c r="E906" s="1"/>
      <c r="F906" s="1" t="s">
        <v>107</v>
      </c>
      <c r="G906" s="13" t="s">
        <v>1115</v>
      </c>
      <c r="H906" s="12">
        <v>39135</v>
      </c>
      <c r="I906" s="12" t="s">
        <v>593</v>
      </c>
      <c r="J906" s="12">
        <v>39149</v>
      </c>
      <c r="K906" s="4">
        <v>78</v>
      </c>
      <c r="L906" s="1" t="s">
        <v>146</v>
      </c>
      <c r="M906" s="1" t="s">
        <v>132</v>
      </c>
      <c r="N906" s="1" t="s">
        <v>167</v>
      </c>
      <c r="O906" s="1" t="s">
        <v>93</v>
      </c>
      <c r="P906">
        <v>30</v>
      </c>
      <c r="Q906">
        <v>3024</v>
      </c>
      <c r="R906">
        <v>49140</v>
      </c>
      <c r="S906">
        <v>16.25</v>
      </c>
      <c r="T906">
        <v>0.54</v>
      </c>
      <c r="U906">
        <f t="shared" si="257"/>
        <v>49140</v>
      </c>
      <c r="V906">
        <f t="shared" si="258"/>
        <v>90720</v>
      </c>
      <c r="W906" s="1" t="s">
        <v>155</v>
      </c>
      <c r="X906" s="1" t="s">
        <v>1236</v>
      </c>
      <c r="Y906" s="1" t="s">
        <v>156</v>
      </c>
      <c r="Z906" s="3">
        <v>9211</v>
      </c>
      <c r="AA906" s="4">
        <f t="shared" si="262"/>
        <v>275</v>
      </c>
      <c r="AB906" s="4">
        <f t="shared" si="253"/>
        <v>2576.6175531999997</v>
      </c>
      <c r="AC906" s="4">
        <f t="shared" si="254"/>
        <v>275</v>
      </c>
      <c r="AD906" s="4">
        <f t="shared" si="250"/>
        <v>854.28314049999994</v>
      </c>
      <c r="AE906" s="4">
        <v>275</v>
      </c>
      <c r="AF906" s="4">
        <v>275</v>
      </c>
      <c r="AG906" s="4">
        <f t="shared" si="263"/>
        <v>275</v>
      </c>
      <c r="AH906" s="4">
        <v>82765</v>
      </c>
      <c r="AI906">
        <f t="shared" si="259"/>
        <v>24636</v>
      </c>
      <c r="AJ906">
        <v>1448</v>
      </c>
      <c r="AK906" s="2">
        <v>1448</v>
      </c>
      <c r="AL906" s="2">
        <f t="shared" si="264"/>
        <v>1448</v>
      </c>
      <c r="AM906" s="4"/>
      <c r="AN906" t="e">
        <f>VLOOKUP([1]!Tabelle13[[#This Row],[Vlookup this ID for freight costs]],$AL$2:$AL$6811,2,FALSE)</f>
        <v>#REF!</v>
      </c>
      <c r="AP906">
        <v>0</v>
      </c>
      <c r="AR906" s="4">
        <v>22</v>
      </c>
      <c r="AS906" s="4">
        <v>2</v>
      </c>
      <c r="AT906" s="4">
        <v>2007</v>
      </c>
      <c r="AU906" s="4">
        <v>8</v>
      </c>
      <c r="AV906" s="4">
        <v>4</v>
      </c>
      <c r="AW906" s="4">
        <v>2007</v>
      </c>
      <c r="AX906" t="str">
        <f t="shared" si="260"/>
        <v>Delay</v>
      </c>
      <c r="AY906">
        <f t="shared" si="261"/>
        <v>14</v>
      </c>
    </row>
    <row r="907" spans="1:51" x14ac:dyDescent="0.2">
      <c r="A907" s="3">
        <v>83992</v>
      </c>
      <c r="B907" s="1" t="s">
        <v>175</v>
      </c>
      <c r="C907" s="1" t="s">
        <v>165</v>
      </c>
      <c r="D907" s="1" t="s">
        <v>130</v>
      </c>
      <c r="E907" s="1" t="s">
        <v>101</v>
      </c>
      <c r="F907" s="1" t="s">
        <v>101</v>
      </c>
      <c r="G907" s="13" t="s">
        <v>229</v>
      </c>
      <c r="H907" s="12">
        <v>40280</v>
      </c>
      <c r="I907" s="12" t="s">
        <v>922</v>
      </c>
      <c r="J907" s="12">
        <v>40262</v>
      </c>
      <c r="K907" s="4">
        <v>2269</v>
      </c>
      <c r="L907" s="1" t="s">
        <v>146</v>
      </c>
      <c r="M907" s="1" t="s">
        <v>132</v>
      </c>
      <c r="N907" s="1" t="s">
        <v>275</v>
      </c>
      <c r="O907" s="1" t="s">
        <v>93</v>
      </c>
      <c r="P907">
        <v>60</v>
      </c>
      <c r="Q907">
        <v>4200</v>
      </c>
      <c r="R907">
        <v>36792</v>
      </c>
      <c r="S907">
        <v>8.76</v>
      </c>
      <c r="T907">
        <v>0.15</v>
      </c>
      <c r="U907">
        <f t="shared" si="257"/>
        <v>36792</v>
      </c>
      <c r="V907">
        <f t="shared" si="258"/>
        <v>252000</v>
      </c>
      <c r="W907" s="1" t="s">
        <v>179</v>
      </c>
      <c r="X907" s="1" t="s">
        <v>1236</v>
      </c>
      <c r="Y907" s="1" t="s">
        <v>156</v>
      </c>
      <c r="Z907" s="3">
        <v>11413</v>
      </c>
      <c r="AA907" s="4">
        <f t="shared" si="262"/>
        <v>275</v>
      </c>
      <c r="AB907" s="4">
        <f t="shared" si="253"/>
        <v>2705.6809659999999</v>
      </c>
      <c r="AC907" s="4">
        <f t="shared" si="254"/>
        <v>275</v>
      </c>
      <c r="AD907" s="4">
        <f t="shared" si="250"/>
        <v>471.25</v>
      </c>
      <c r="AE907" s="4">
        <v>275</v>
      </c>
      <c r="AF907" s="4">
        <v>275</v>
      </c>
      <c r="AG907" s="4">
        <f t="shared" si="263"/>
        <v>275</v>
      </c>
      <c r="AI907" t="e">
        <f t="shared" si="259"/>
        <v>#N/A</v>
      </c>
      <c r="AJ907">
        <v>11991.12</v>
      </c>
      <c r="AK907" s="2">
        <v>11991.12</v>
      </c>
      <c r="AL907" s="2">
        <f t="shared" si="264"/>
        <v>11991.12</v>
      </c>
      <c r="AM907" s="4"/>
      <c r="AN907" t="e">
        <f>VLOOKUP([1]!Tabelle13[[#This Row],[Vlookup this ID for freight costs]],$AL$2:$AL$6811,2,FALSE)</f>
        <v>#REF!</v>
      </c>
      <c r="AP907">
        <v>79.319999999999993</v>
      </c>
      <c r="AQ907">
        <v>79.319999999999993</v>
      </c>
      <c r="AR907" s="4">
        <v>12</v>
      </c>
      <c r="AS907" s="4">
        <v>4</v>
      </c>
      <c r="AT907" s="4">
        <v>2010</v>
      </c>
      <c r="AU907" s="4">
        <v>25</v>
      </c>
      <c r="AV907" s="4">
        <v>4</v>
      </c>
      <c r="AW907" s="4">
        <v>2010</v>
      </c>
      <c r="AX907" t="str">
        <f t="shared" si="260"/>
        <v>Delay</v>
      </c>
      <c r="AY907">
        <f t="shared" si="261"/>
        <v>0</v>
      </c>
    </row>
    <row r="908" spans="1:51" x14ac:dyDescent="0.2">
      <c r="A908" s="3">
        <v>84527</v>
      </c>
      <c r="B908" s="1" t="s">
        <v>215</v>
      </c>
      <c r="C908" s="1" t="s">
        <v>89</v>
      </c>
      <c r="D908" s="1" t="s">
        <v>130</v>
      </c>
      <c r="E908" s="1" t="s">
        <v>53</v>
      </c>
      <c r="F908" s="1" t="s">
        <v>53</v>
      </c>
      <c r="G908" s="13" t="s">
        <v>504</v>
      </c>
      <c r="H908" s="12">
        <v>40246</v>
      </c>
      <c r="I908" s="12" t="s">
        <v>1116</v>
      </c>
      <c r="J908" s="12">
        <v>40239</v>
      </c>
      <c r="K908" s="4">
        <v>2211</v>
      </c>
      <c r="L908" s="1" t="s">
        <v>146</v>
      </c>
      <c r="M908" s="1" t="s">
        <v>132</v>
      </c>
      <c r="N908" s="1" t="s">
        <v>147</v>
      </c>
      <c r="O908" s="1" t="s">
        <v>148</v>
      </c>
      <c r="P908">
        <v>30</v>
      </c>
      <c r="Q908">
        <v>3120</v>
      </c>
      <c r="R908">
        <v>81900</v>
      </c>
      <c r="S908">
        <v>26.25</v>
      </c>
      <c r="T908">
        <v>0.88</v>
      </c>
      <c r="U908">
        <f t="shared" si="257"/>
        <v>81900</v>
      </c>
      <c r="V908">
        <f t="shared" si="258"/>
        <v>93600</v>
      </c>
      <c r="W908" s="1" t="s">
        <v>149</v>
      </c>
      <c r="X908" s="1" t="s">
        <v>150</v>
      </c>
      <c r="Y908" s="1" t="s">
        <v>150</v>
      </c>
      <c r="Z908" s="3">
        <v>5253</v>
      </c>
      <c r="AA908" s="4">
        <f t="shared" si="262"/>
        <v>275</v>
      </c>
      <c r="AB908" s="4">
        <f t="shared" si="253"/>
        <v>2587.1533420000001</v>
      </c>
      <c r="AC908" s="4">
        <f t="shared" si="254"/>
        <v>275</v>
      </c>
      <c r="AD908" s="4">
        <f t="shared" si="250"/>
        <v>859.79470025000001</v>
      </c>
      <c r="AE908" s="4">
        <v>275</v>
      </c>
      <c r="AF908" s="4">
        <v>275</v>
      </c>
      <c r="AG908" s="4">
        <f t="shared" si="263"/>
        <v>275</v>
      </c>
      <c r="AI908" t="e">
        <f t="shared" si="259"/>
        <v>#N/A</v>
      </c>
      <c r="AJ908">
        <v>1949.42</v>
      </c>
      <c r="AK908" s="2">
        <v>1949.42</v>
      </c>
      <c r="AL908" s="2">
        <f t="shared" si="264"/>
        <v>1949.42</v>
      </c>
      <c r="AM908" s="4"/>
      <c r="AN908" t="e">
        <f>VLOOKUP([1]!Tabelle13[[#This Row],[Vlookup this ID for freight costs]],$AL$2:$AL$6811,2,FALSE)</f>
        <v>#REF!</v>
      </c>
      <c r="AP908">
        <v>176.58</v>
      </c>
      <c r="AQ908">
        <v>176.58</v>
      </c>
      <c r="AR908" s="4">
        <v>9</v>
      </c>
      <c r="AS908" s="4">
        <v>4</v>
      </c>
      <c r="AT908" s="4">
        <v>2010</v>
      </c>
      <c r="AU908" s="4">
        <v>2</v>
      </c>
      <c r="AV908" s="4">
        <v>4</v>
      </c>
      <c r="AW908" s="4">
        <v>2010</v>
      </c>
      <c r="AX908" t="str">
        <f t="shared" si="260"/>
        <v>No Delay</v>
      </c>
      <c r="AY908">
        <f t="shared" si="261"/>
        <v>0</v>
      </c>
    </row>
    <row r="909" spans="1:51" x14ac:dyDescent="0.2">
      <c r="A909" s="3">
        <v>82445</v>
      </c>
      <c r="B909" s="1" t="s">
        <v>50</v>
      </c>
      <c r="C909" s="1" t="s">
        <v>51</v>
      </c>
      <c r="D909" s="1" t="s">
        <v>130</v>
      </c>
      <c r="E909" s="1" t="s">
        <v>101</v>
      </c>
      <c r="F909" s="1" t="s">
        <v>101</v>
      </c>
      <c r="G909" s="13" t="s">
        <v>462</v>
      </c>
      <c r="H909" s="12">
        <v>40954</v>
      </c>
      <c r="I909" s="12" t="s">
        <v>1117</v>
      </c>
      <c r="J909" s="12">
        <v>40976</v>
      </c>
      <c r="K909" s="4">
        <v>3793</v>
      </c>
      <c r="L909" s="1" t="s">
        <v>146</v>
      </c>
      <c r="M909" s="1" t="s">
        <v>132</v>
      </c>
      <c r="N909" s="1" t="s">
        <v>265</v>
      </c>
      <c r="O909" s="1" t="s">
        <v>93</v>
      </c>
      <c r="P909">
        <v>60</v>
      </c>
      <c r="Q909">
        <v>2870</v>
      </c>
      <c r="R909">
        <v>7031.5</v>
      </c>
      <c r="S909">
        <v>2.4500000000000002</v>
      </c>
      <c r="T909">
        <v>0.04</v>
      </c>
      <c r="U909">
        <f t="shared" si="257"/>
        <v>7031.5000000000009</v>
      </c>
      <c r="V909">
        <f t="shared" si="258"/>
        <v>172200</v>
      </c>
      <c r="W909" s="1" t="s">
        <v>861</v>
      </c>
      <c r="X909" s="1" t="s">
        <v>1236</v>
      </c>
      <c r="Y909" s="1" t="s">
        <v>156</v>
      </c>
      <c r="Z909" s="3">
        <v>14703</v>
      </c>
      <c r="AA909" s="4">
        <f t="shared" si="262"/>
        <v>277</v>
      </c>
      <c r="AB909" s="4">
        <f t="shared" ref="AB909:AB924" si="265" xml:space="preserve"> 2244.740206  + 0.1097478*Q909</f>
        <v>2559.7163919999998</v>
      </c>
      <c r="AC909" s="4">
        <f t="shared" ref="AC909:AC924" si="266">AF909</f>
        <v>277</v>
      </c>
      <c r="AD909" s="4">
        <f t="shared" si="250"/>
        <v>795</v>
      </c>
      <c r="AE909" s="4">
        <v>277</v>
      </c>
      <c r="AF909" s="4">
        <v>277</v>
      </c>
      <c r="AG909" s="4">
        <f t="shared" si="263"/>
        <v>277</v>
      </c>
      <c r="AI909" t="e">
        <f t="shared" si="259"/>
        <v>#N/A</v>
      </c>
      <c r="AJ909">
        <v>4313.33</v>
      </c>
      <c r="AK909" s="2">
        <v>4313.33</v>
      </c>
      <c r="AL909" s="2">
        <f t="shared" si="264"/>
        <v>4313.33</v>
      </c>
      <c r="AM909" s="4"/>
      <c r="AN909" t="e">
        <f>VLOOKUP([1]!Tabelle13[[#This Row],[Vlookup this ID for freight costs]],$AL$2:$AL$6811,2,FALSE)</f>
        <v>#REF!</v>
      </c>
      <c r="AP909">
        <v>11.6</v>
      </c>
      <c r="AQ909">
        <v>11.6</v>
      </c>
      <c r="AR909" s="4">
        <v>15</v>
      </c>
      <c r="AS909" s="4">
        <v>2</v>
      </c>
      <c r="AT909" s="4">
        <v>2012</v>
      </c>
      <c r="AU909" s="4">
        <v>8</v>
      </c>
      <c r="AV909" s="4">
        <v>4</v>
      </c>
      <c r="AW909" s="4">
        <v>2012</v>
      </c>
      <c r="AX909" t="str">
        <f t="shared" si="260"/>
        <v>Delay</v>
      </c>
      <c r="AY909">
        <f t="shared" si="261"/>
        <v>22</v>
      </c>
    </row>
    <row r="910" spans="1:51" x14ac:dyDescent="0.2">
      <c r="A910" s="3">
        <v>84385</v>
      </c>
      <c r="B910" s="1" t="s">
        <v>215</v>
      </c>
      <c r="C910" s="1" t="s">
        <v>89</v>
      </c>
      <c r="D910" s="1" t="s">
        <v>130</v>
      </c>
      <c r="E910" s="1" t="s">
        <v>101</v>
      </c>
      <c r="F910" s="1" t="s">
        <v>101</v>
      </c>
      <c r="G910" s="13" t="s">
        <v>1118</v>
      </c>
      <c r="H910" s="12">
        <v>41835</v>
      </c>
      <c r="I910" s="12" t="s">
        <v>279</v>
      </c>
      <c r="J910" s="12">
        <v>41858</v>
      </c>
      <c r="K910" s="4">
        <v>5735</v>
      </c>
      <c r="L910" s="1" t="s">
        <v>146</v>
      </c>
      <c r="M910" s="1" t="s">
        <v>132</v>
      </c>
      <c r="N910" s="1" t="s">
        <v>676</v>
      </c>
      <c r="O910" s="1" t="s">
        <v>93</v>
      </c>
      <c r="P910">
        <v>60</v>
      </c>
      <c r="Q910">
        <v>7303</v>
      </c>
      <c r="R910">
        <v>14532.97</v>
      </c>
      <c r="S910">
        <v>1.99</v>
      </c>
      <c r="T910">
        <v>0.03</v>
      </c>
      <c r="U910">
        <f t="shared" si="257"/>
        <v>14532.97</v>
      </c>
      <c r="V910">
        <f t="shared" si="258"/>
        <v>438180</v>
      </c>
      <c r="W910" s="1" t="s">
        <v>160</v>
      </c>
      <c r="X910" s="1" t="s">
        <v>1236</v>
      </c>
      <c r="Y910" s="1" t="s">
        <v>161</v>
      </c>
      <c r="Z910" s="3">
        <v>12573</v>
      </c>
      <c r="AA910" s="4">
        <f t="shared" si="262"/>
        <v>277</v>
      </c>
      <c r="AB910" s="4">
        <f t="shared" si="265"/>
        <v>3046.2283894000002</v>
      </c>
      <c r="AC910" s="4">
        <f t="shared" si="266"/>
        <v>277</v>
      </c>
      <c r="AD910" s="4">
        <f t="shared" si="250"/>
        <v>277</v>
      </c>
      <c r="AE910" s="4">
        <v>277</v>
      </c>
      <c r="AF910" s="4">
        <v>277</v>
      </c>
      <c r="AG910" s="4">
        <f t="shared" si="263"/>
        <v>277</v>
      </c>
      <c r="AI910" t="e">
        <f t="shared" si="259"/>
        <v>#N/A</v>
      </c>
      <c r="AJ910">
        <v>2286.63</v>
      </c>
      <c r="AK910" s="2">
        <v>2286.63</v>
      </c>
      <c r="AL910" s="2">
        <f t="shared" si="264"/>
        <v>2286.63</v>
      </c>
      <c r="AM910" s="4"/>
      <c r="AN910" t="e">
        <f>VLOOKUP([1]!Tabelle13[[#This Row],[Vlookup this ID for freight costs]],$AL$2:$AL$6811,2,FALSE)</f>
        <v>#REF!</v>
      </c>
      <c r="AP910">
        <v>14.94</v>
      </c>
      <c r="AQ910">
        <v>14.94</v>
      </c>
      <c r="AR910" s="4">
        <v>15</v>
      </c>
      <c r="AS910" s="4">
        <v>7</v>
      </c>
      <c r="AT910" s="4">
        <v>2014</v>
      </c>
      <c r="AU910" s="4">
        <v>7</v>
      </c>
      <c r="AV910" s="4">
        <v>8</v>
      </c>
      <c r="AW910" s="4">
        <v>2014</v>
      </c>
      <c r="AX910" t="str">
        <f t="shared" si="260"/>
        <v>Delay</v>
      </c>
      <c r="AY910">
        <f t="shared" si="261"/>
        <v>23</v>
      </c>
    </row>
    <row r="911" spans="1:51" x14ac:dyDescent="0.2">
      <c r="A911" s="3">
        <v>86414</v>
      </c>
      <c r="B911" s="1" t="s">
        <v>151</v>
      </c>
      <c r="C911" s="1" t="s">
        <v>65</v>
      </c>
      <c r="D911" s="1" t="s">
        <v>130</v>
      </c>
      <c r="E911" s="1" t="s">
        <v>152</v>
      </c>
      <c r="F911" s="1" t="s">
        <v>152</v>
      </c>
      <c r="G911" s="13" t="s">
        <v>927</v>
      </c>
      <c r="H911" s="12">
        <v>40709</v>
      </c>
      <c r="I911" s="12" t="s">
        <v>762</v>
      </c>
      <c r="J911" s="12">
        <v>40814</v>
      </c>
      <c r="K911" s="4">
        <v>3482</v>
      </c>
      <c r="L911" s="1" t="s">
        <v>146</v>
      </c>
      <c r="M911" s="1" t="s">
        <v>132</v>
      </c>
      <c r="N911" s="1" t="s">
        <v>292</v>
      </c>
      <c r="O911" s="1" t="s">
        <v>93</v>
      </c>
      <c r="P911">
        <v>30</v>
      </c>
      <c r="Q911">
        <v>2389</v>
      </c>
      <c r="R911">
        <v>47588.88</v>
      </c>
      <c r="S911">
        <v>19.920000000000002</v>
      </c>
      <c r="T911">
        <v>0.66</v>
      </c>
      <c r="U911">
        <f t="shared" si="257"/>
        <v>47588.880000000005</v>
      </c>
      <c r="V911">
        <f t="shared" si="258"/>
        <v>71670</v>
      </c>
      <c r="W911" s="1" t="s">
        <v>160</v>
      </c>
      <c r="X911" s="1" t="s">
        <v>1236</v>
      </c>
      <c r="Y911" s="1" t="s">
        <v>161</v>
      </c>
      <c r="Z911" s="3">
        <v>7348</v>
      </c>
      <c r="AA911" s="4">
        <f t="shared" si="262"/>
        <v>277</v>
      </c>
      <c r="AB911" s="4">
        <f t="shared" si="265"/>
        <v>2506.9277001999999</v>
      </c>
      <c r="AC911" s="4">
        <f t="shared" si="266"/>
        <v>277</v>
      </c>
      <c r="AD911" s="4">
        <f t="shared" si="250"/>
        <v>210.5</v>
      </c>
      <c r="AE911" s="4">
        <v>277</v>
      </c>
      <c r="AF911" s="4">
        <v>277</v>
      </c>
      <c r="AG911" s="4">
        <f t="shared" si="263"/>
        <v>277</v>
      </c>
      <c r="AI911" t="e">
        <f t="shared" si="259"/>
        <v>#N/A</v>
      </c>
      <c r="AJ911">
        <v>18495.900000000001</v>
      </c>
      <c r="AK911" s="2">
        <v>18495.900000000001</v>
      </c>
      <c r="AL911" s="2">
        <f t="shared" si="264"/>
        <v>18495.900000000001</v>
      </c>
      <c r="AM911" s="4"/>
      <c r="AN911" t="e">
        <f>VLOOKUP([1]!Tabelle13[[#This Row],[Vlookup this ID for freight costs]],$AL$2:$AL$6811,2,FALSE)</f>
        <v>#REF!</v>
      </c>
      <c r="AP911">
        <v>78.52</v>
      </c>
      <c r="AQ911">
        <v>78.52</v>
      </c>
      <c r="AR911" s="4">
        <v>15</v>
      </c>
      <c r="AS911" s="4">
        <v>6</v>
      </c>
      <c r="AT911" s="4">
        <v>2011</v>
      </c>
      <c r="AU911" s="4">
        <v>28</v>
      </c>
      <c r="AV911" s="4">
        <v>9</v>
      </c>
      <c r="AW911" s="4">
        <v>2011</v>
      </c>
      <c r="AX911" t="str">
        <f t="shared" si="260"/>
        <v>Delay</v>
      </c>
      <c r="AY911">
        <f t="shared" si="261"/>
        <v>105</v>
      </c>
    </row>
    <row r="912" spans="1:51" x14ac:dyDescent="0.2">
      <c r="A912" s="3">
        <v>40479</v>
      </c>
      <c r="B912" s="1" t="s">
        <v>140</v>
      </c>
      <c r="C912" s="1" t="s">
        <v>99</v>
      </c>
      <c r="D912" s="1" t="s">
        <v>266</v>
      </c>
      <c r="E912" s="1" t="s">
        <v>53</v>
      </c>
      <c r="F912" s="1" t="s">
        <v>53</v>
      </c>
      <c r="G912" s="13" t="s">
        <v>534</v>
      </c>
      <c r="H912" s="12">
        <v>41912</v>
      </c>
      <c r="I912" s="12" t="s">
        <v>1119</v>
      </c>
      <c r="J912" s="12">
        <v>41919</v>
      </c>
      <c r="K912" s="4">
        <v>6011</v>
      </c>
      <c r="L912" s="1" t="s">
        <v>146</v>
      </c>
      <c r="M912" s="1" t="s">
        <v>423</v>
      </c>
      <c r="N912" s="1" t="s">
        <v>550</v>
      </c>
      <c r="O912" s="1" t="s">
        <v>551</v>
      </c>
      <c r="P912">
        <v>300</v>
      </c>
      <c r="Q912">
        <v>304</v>
      </c>
      <c r="R912">
        <v>9369.2800000000007</v>
      </c>
      <c r="S912">
        <v>30.82</v>
      </c>
      <c r="T912">
        <v>0.1</v>
      </c>
      <c r="U912">
        <f t="shared" si="257"/>
        <v>9369.2800000000007</v>
      </c>
      <c r="V912">
        <f t="shared" si="258"/>
        <v>91200</v>
      </c>
      <c r="W912" s="1" t="s">
        <v>552</v>
      </c>
      <c r="X912" s="1" t="s">
        <v>361</v>
      </c>
      <c r="Y912" s="1" t="s">
        <v>361</v>
      </c>
      <c r="Z912" s="3">
        <v>7298</v>
      </c>
      <c r="AA912" s="4">
        <f t="shared" si="262"/>
        <v>278</v>
      </c>
      <c r="AB912" s="4">
        <f t="shared" si="265"/>
        <v>2278.1035372000001</v>
      </c>
      <c r="AC912" s="4">
        <f t="shared" si="266"/>
        <v>278</v>
      </c>
      <c r="AD912" s="4">
        <f t="shared" si="250"/>
        <v>776.75</v>
      </c>
      <c r="AE912" s="4">
        <v>278</v>
      </c>
      <c r="AF912" s="4">
        <v>278</v>
      </c>
      <c r="AG912" s="4">
        <f t="shared" si="263"/>
        <v>278</v>
      </c>
      <c r="AI912" t="e">
        <f t="shared" si="259"/>
        <v>#N/A</v>
      </c>
      <c r="AJ912">
        <v>5656.74</v>
      </c>
      <c r="AK912" s="2">
        <v>5656.74</v>
      </c>
      <c r="AL912" s="2">
        <f t="shared" si="264"/>
        <v>5656.74</v>
      </c>
      <c r="AM912" s="4"/>
      <c r="AN912" t="e">
        <f>VLOOKUP([1]!Tabelle13[[#This Row],[Vlookup this ID for freight costs]],$AL$2:$AL$6811,2,FALSE)</f>
        <v>#REF!</v>
      </c>
      <c r="AP912">
        <v>9.6300000000000008</v>
      </c>
      <c r="AQ912">
        <v>9.6300000000000008</v>
      </c>
      <c r="AR912" s="4">
        <v>30</v>
      </c>
      <c r="AS912" s="4">
        <v>9</v>
      </c>
      <c r="AT912" s="4">
        <v>2014</v>
      </c>
      <c r="AU912" s="4">
        <v>7</v>
      </c>
      <c r="AV912" s="4">
        <v>10</v>
      </c>
      <c r="AW912" s="4">
        <v>2014</v>
      </c>
      <c r="AX912" t="str">
        <f t="shared" si="260"/>
        <v>Delay</v>
      </c>
      <c r="AY912">
        <f t="shared" si="261"/>
        <v>7</v>
      </c>
    </row>
    <row r="913" spans="1:51" x14ac:dyDescent="0.2">
      <c r="A913" s="3">
        <v>11424</v>
      </c>
      <c r="B913" s="1" t="s">
        <v>72</v>
      </c>
      <c r="C913" s="1" t="s">
        <v>73</v>
      </c>
      <c r="D913" s="1" t="s">
        <v>130</v>
      </c>
      <c r="E913" s="1"/>
      <c r="F913" s="1" t="s">
        <v>107</v>
      </c>
      <c r="G913" s="13" t="s">
        <v>1086</v>
      </c>
      <c r="H913" s="12">
        <v>39293</v>
      </c>
      <c r="I913" s="12" t="s">
        <v>1086</v>
      </c>
      <c r="J913" s="12">
        <v>39293</v>
      </c>
      <c r="K913" s="4">
        <v>270</v>
      </c>
      <c r="L913" s="1" t="s">
        <v>146</v>
      </c>
      <c r="M913" s="1" t="s">
        <v>132</v>
      </c>
      <c r="N913" s="1" t="s">
        <v>167</v>
      </c>
      <c r="O913" s="1" t="s">
        <v>93</v>
      </c>
      <c r="P913">
        <v>30</v>
      </c>
      <c r="Q913">
        <v>3200</v>
      </c>
      <c r="R913">
        <v>52032</v>
      </c>
      <c r="S913">
        <v>16.260000000000002</v>
      </c>
      <c r="T913">
        <v>0.54</v>
      </c>
      <c r="U913">
        <f t="shared" si="257"/>
        <v>52032.000000000007</v>
      </c>
      <c r="V913">
        <f t="shared" si="258"/>
        <v>96000</v>
      </c>
      <c r="W913" s="1" t="s">
        <v>155</v>
      </c>
      <c r="X913" s="1" t="s">
        <v>1236</v>
      </c>
      <c r="Y913" s="1" t="s">
        <v>156</v>
      </c>
      <c r="Z913" s="3">
        <v>6817</v>
      </c>
      <c r="AA913" s="4">
        <f t="shared" si="262"/>
        <v>280</v>
      </c>
      <c r="AB913" s="4">
        <f t="shared" si="265"/>
        <v>2595.9331659999998</v>
      </c>
      <c r="AC913" s="4">
        <f t="shared" si="266"/>
        <v>280</v>
      </c>
      <c r="AD913" s="4">
        <f t="shared" si="250"/>
        <v>538.96390885714288</v>
      </c>
      <c r="AE913" s="4">
        <v>280</v>
      </c>
      <c r="AF913" s="4">
        <v>280</v>
      </c>
      <c r="AG913" s="4">
        <f t="shared" si="263"/>
        <v>280</v>
      </c>
      <c r="AH913" s="4">
        <v>82910</v>
      </c>
      <c r="AI913">
        <f t="shared" si="259"/>
        <v>6991</v>
      </c>
      <c r="AJ913">
        <v>1300.45</v>
      </c>
      <c r="AK913" s="2">
        <v>1300.45</v>
      </c>
      <c r="AL913" s="2">
        <f t="shared" si="264"/>
        <v>1300.45</v>
      </c>
      <c r="AM913" s="4"/>
      <c r="AN913" t="e">
        <f>VLOOKUP([1]!Tabelle13[[#This Row],[Vlookup this ID for freight costs]],$AL$2:$AL$6811,2,FALSE)</f>
        <v>#REF!</v>
      </c>
      <c r="AP913">
        <v>83.25</v>
      </c>
      <c r="AQ913">
        <v>83.25</v>
      </c>
      <c r="AR913" s="4">
        <v>30</v>
      </c>
      <c r="AS913" s="4">
        <v>7</v>
      </c>
      <c r="AT913" s="4">
        <v>2007</v>
      </c>
      <c r="AU913" s="4">
        <v>30</v>
      </c>
      <c r="AV913" s="4">
        <v>7</v>
      </c>
      <c r="AW913" s="4">
        <v>2007</v>
      </c>
      <c r="AX913" t="str">
        <f t="shared" si="260"/>
        <v>No Delay</v>
      </c>
      <c r="AY913">
        <f t="shared" si="261"/>
        <v>0</v>
      </c>
    </row>
    <row r="914" spans="1:51" x14ac:dyDescent="0.2">
      <c r="A914" s="3">
        <v>10630</v>
      </c>
      <c r="B914" s="1" t="s">
        <v>119</v>
      </c>
      <c r="C914" s="1" t="s">
        <v>114</v>
      </c>
      <c r="D914" s="1" t="s">
        <v>130</v>
      </c>
      <c r="E914" s="1" t="s">
        <v>53</v>
      </c>
      <c r="F914" s="1" t="s">
        <v>53</v>
      </c>
      <c r="G914" s="13" t="s">
        <v>1120</v>
      </c>
      <c r="H914" s="12">
        <v>39399</v>
      </c>
      <c r="I914" s="12" t="s">
        <v>1120</v>
      </c>
      <c r="J914" s="12">
        <v>39399</v>
      </c>
      <c r="K914" s="4">
        <v>470</v>
      </c>
      <c r="L914" s="1" t="s">
        <v>146</v>
      </c>
      <c r="M914" s="1" t="s">
        <v>132</v>
      </c>
      <c r="N914" s="1" t="s">
        <v>147</v>
      </c>
      <c r="O914" s="1" t="s">
        <v>148</v>
      </c>
      <c r="P914">
        <v>30</v>
      </c>
      <c r="Q914">
        <v>3360</v>
      </c>
      <c r="R914">
        <v>88200</v>
      </c>
      <c r="S914">
        <v>26.25</v>
      </c>
      <c r="T914">
        <v>0.88</v>
      </c>
      <c r="U914">
        <f t="shared" si="257"/>
        <v>88200</v>
      </c>
      <c r="V914">
        <f t="shared" si="258"/>
        <v>100800</v>
      </c>
      <c r="W914" s="1" t="s">
        <v>501</v>
      </c>
      <c r="X914" s="1" t="s">
        <v>112</v>
      </c>
      <c r="Y914" s="1" t="s">
        <v>112</v>
      </c>
      <c r="Z914" s="3">
        <v>7527</v>
      </c>
      <c r="AA914" s="4">
        <f t="shared" si="262"/>
        <v>281</v>
      </c>
      <c r="AB914" s="4">
        <f t="shared" si="265"/>
        <v>2613.4928140000002</v>
      </c>
      <c r="AC914" s="4">
        <f t="shared" si="266"/>
        <v>281</v>
      </c>
      <c r="AD914" s="4">
        <f t="shared" si="250"/>
        <v>409</v>
      </c>
      <c r="AE914" s="4">
        <v>281</v>
      </c>
      <c r="AF914" s="4">
        <v>281</v>
      </c>
      <c r="AG914" s="4">
        <f t="shared" si="263"/>
        <v>281</v>
      </c>
      <c r="AH914" s="4">
        <v>83149</v>
      </c>
      <c r="AI914">
        <f t="shared" si="259"/>
        <v>14143</v>
      </c>
      <c r="AJ914">
        <v>1532.41</v>
      </c>
      <c r="AK914" s="2">
        <v>1532.41</v>
      </c>
      <c r="AL914" s="2">
        <f t="shared" si="264"/>
        <v>1532.41</v>
      </c>
      <c r="AM914" s="4"/>
      <c r="AN914" t="e">
        <f>VLOOKUP([1]!Tabelle13[[#This Row],[Vlookup this ID for freight costs]],$AL$2:$AL$6811,2,FALSE)</f>
        <v>#REF!</v>
      </c>
      <c r="AP914">
        <v>141.12</v>
      </c>
      <c r="AQ914">
        <v>141.12</v>
      </c>
      <c r="AR914" s="4">
        <v>13</v>
      </c>
      <c r="AS914" s="4">
        <v>11</v>
      </c>
      <c r="AT914" s="4">
        <v>2007</v>
      </c>
      <c r="AU914" s="4">
        <v>13</v>
      </c>
      <c r="AV914" s="4">
        <v>11</v>
      </c>
      <c r="AW914" s="4">
        <v>2007</v>
      </c>
      <c r="AX914" t="str">
        <f t="shared" si="260"/>
        <v>No Delay</v>
      </c>
      <c r="AY914">
        <f t="shared" si="261"/>
        <v>0</v>
      </c>
    </row>
    <row r="915" spans="1:51" x14ac:dyDescent="0.2">
      <c r="A915" s="3">
        <v>10600</v>
      </c>
      <c r="B915" s="1" t="s">
        <v>164</v>
      </c>
      <c r="C915" s="1" t="s">
        <v>165</v>
      </c>
      <c r="D915" s="1" t="s">
        <v>130</v>
      </c>
      <c r="E915" s="1" t="s">
        <v>53</v>
      </c>
      <c r="F915" s="1" t="s">
        <v>53</v>
      </c>
      <c r="G915" s="13" t="s">
        <v>876</v>
      </c>
      <c r="H915" s="12">
        <v>39391</v>
      </c>
      <c r="I915" s="12" t="s">
        <v>876</v>
      </c>
      <c r="J915" s="12">
        <v>39391</v>
      </c>
      <c r="K915" s="4">
        <v>458</v>
      </c>
      <c r="L915" s="1" t="s">
        <v>146</v>
      </c>
      <c r="M915" s="1" t="s">
        <v>132</v>
      </c>
      <c r="N915" s="1" t="s">
        <v>196</v>
      </c>
      <c r="O915" s="1" t="s">
        <v>93</v>
      </c>
      <c r="P915">
        <v>60</v>
      </c>
      <c r="Q915">
        <v>1953</v>
      </c>
      <c r="R915">
        <v>14452.2</v>
      </c>
      <c r="S915">
        <v>7.4</v>
      </c>
      <c r="T915">
        <v>0.12</v>
      </c>
      <c r="U915">
        <f t="shared" si="257"/>
        <v>14452.2</v>
      </c>
      <c r="V915">
        <f t="shared" si="258"/>
        <v>117180</v>
      </c>
      <c r="W915" s="1" t="s">
        <v>204</v>
      </c>
      <c r="X915" s="1" t="s">
        <v>1236</v>
      </c>
      <c r="Y915" s="1" t="s">
        <v>205</v>
      </c>
      <c r="Z915" s="3">
        <v>4988</v>
      </c>
      <c r="AA915" s="4">
        <f t="shared" si="262"/>
        <v>283</v>
      </c>
      <c r="AB915" s="4">
        <f t="shared" si="265"/>
        <v>2459.0776593999999</v>
      </c>
      <c r="AC915" s="4">
        <f t="shared" si="266"/>
        <v>283</v>
      </c>
      <c r="AD915" s="4">
        <f t="shared" si="250"/>
        <v>283</v>
      </c>
      <c r="AE915" s="4">
        <v>283</v>
      </c>
      <c r="AF915" s="4">
        <v>283</v>
      </c>
      <c r="AG915" s="4">
        <f t="shared" si="263"/>
        <v>283</v>
      </c>
      <c r="AH915" s="4">
        <v>82491</v>
      </c>
      <c r="AI915">
        <f t="shared" si="259"/>
        <v>11720</v>
      </c>
      <c r="AJ915">
        <v>1673</v>
      </c>
      <c r="AK915" s="2">
        <v>1673</v>
      </c>
      <c r="AL915" s="2">
        <f t="shared" si="264"/>
        <v>1673</v>
      </c>
      <c r="AM915" s="4"/>
      <c r="AN915" t="e">
        <f>VLOOKUP([1]!Tabelle13[[#This Row],[Vlookup this ID for freight costs]],$AL$2:$AL$6811,2,FALSE)</f>
        <v>#REF!</v>
      </c>
      <c r="AP915">
        <v>23.12</v>
      </c>
      <c r="AQ915">
        <v>23.12</v>
      </c>
      <c r="AR915" s="4">
        <v>5</v>
      </c>
      <c r="AS915" s="4">
        <v>11</v>
      </c>
      <c r="AT915" s="4">
        <v>2007</v>
      </c>
      <c r="AU915" s="4">
        <v>5</v>
      </c>
      <c r="AV915" s="4">
        <v>11</v>
      </c>
      <c r="AW915" s="4">
        <v>2007</v>
      </c>
      <c r="AX915" t="str">
        <f t="shared" si="260"/>
        <v>No Delay</v>
      </c>
      <c r="AY915">
        <f t="shared" si="261"/>
        <v>0</v>
      </c>
    </row>
    <row r="916" spans="1:51" x14ac:dyDescent="0.2">
      <c r="A916" s="3">
        <v>11160</v>
      </c>
      <c r="B916" s="1" t="s">
        <v>164</v>
      </c>
      <c r="C916" s="1" t="s">
        <v>165</v>
      </c>
      <c r="D916" s="1" t="s">
        <v>130</v>
      </c>
      <c r="E916" s="1" t="s">
        <v>53</v>
      </c>
      <c r="F916" s="1" t="s">
        <v>53</v>
      </c>
      <c r="G916" s="13" t="s">
        <v>876</v>
      </c>
      <c r="H916" s="12">
        <v>39391</v>
      </c>
      <c r="I916" s="12" t="s">
        <v>876</v>
      </c>
      <c r="J916" s="12">
        <v>39391</v>
      </c>
      <c r="K916" s="4">
        <v>460</v>
      </c>
      <c r="L916" s="1" t="s">
        <v>146</v>
      </c>
      <c r="M916" s="1" t="s">
        <v>132</v>
      </c>
      <c r="N916" s="1" t="s">
        <v>167</v>
      </c>
      <c r="O916" s="1" t="s">
        <v>93</v>
      </c>
      <c r="P916">
        <v>30</v>
      </c>
      <c r="Q916">
        <v>1717</v>
      </c>
      <c r="R916">
        <v>21325.14</v>
      </c>
      <c r="S916">
        <v>12.42</v>
      </c>
      <c r="T916">
        <v>0.41</v>
      </c>
      <c r="U916">
        <f t="shared" si="257"/>
        <v>21325.14</v>
      </c>
      <c r="V916">
        <f t="shared" si="258"/>
        <v>51510</v>
      </c>
      <c r="W916" s="1" t="s">
        <v>197</v>
      </c>
      <c r="X916" s="1" t="s">
        <v>1236</v>
      </c>
      <c r="Y916" s="1" t="s">
        <v>3082</v>
      </c>
      <c r="Z916" s="3">
        <v>5851</v>
      </c>
      <c r="AA916" s="4">
        <f t="shared" si="262"/>
        <v>283</v>
      </c>
      <c r="AB916" s="4">
        <f t="shared" si="265"/>
        <v>2433.1771785999999</v>
      </c>
      <c r="AC916" s="4">
        <f t="shared" si="266"/>
        <v>283</v>
      </c>
      <c r="AD916" s="4">
        <f t="shared" si="250"/>
        <v>142.25</v>
      </c>
      <c r="AE916" s="3" t="s">
        <v>1121</v>
      </c>
      <c r="AF916" s="3">
        <v>283</v>
      </c>
      <c r="AG916" s="4">
        <f>AI916</f>
        <v>283</v>
      </c>
      <c r="AH916" s="4">
        <v>10600</v>
      </c>
      <c r="AI916">
        <f t="shared" si="259"/>
        <v>283</v>
      </c>
      <c r="AJ916" t="s">
        <v>1121</v>
      </c>
      <c r="AK916" s="2">
        <v>1673</v>
      </c>
      <c r="AL916" s="2">
        <f>AN916</f>
        <v>1673</v>
      </c>
      <c r="AM916" s="4">
        <v>10600</v>
      </c>
      <c r="AN916">
        <f>INDEX($AJ$2:$AJ$6811,MATCH(AM916,$A$2:$A$6811,0))</f>
        <v>1673</v>
      </c>
      <c r="AP916">
        <v>34.119999999999997</v>
      </c>
      <c r="AQ916">
        <v>34.119999999999997</v>
      </c>
      <c r="AR916" s="4">
        <v>5</v>
      </c>
      <c r="AS916" s="4">
        <v>11</v>
      </c>
      <c r="AT916" s="4">
        <v>2007</v>
      </c>
      <c r="AU916" s="4">
        <v>5</v>
      </c>
      <c r="AV916" s="4">
        <v>11</v>
      </c>
      <c r="AW916" s="4">
        <v>2007</v>
      </c>
      <c r="AX916" t="str">
        <f t="shared" si="260"/>
        <v>No Delay</v>
      </c>
      <c r="AY916">
        <f t="shared" si="261"/>
        <v>0</v>
      </c>
    </row>
    <row r="917" spans="1:51" x14ac:dyDescent="0.2">
      <c r="A917" s="3">
        <v>82279</v>
      </c>
      <c r="B917" s="1" t="s">
        <v>215</v>
      </c>
      <c r="C917" s="1" t="s">
        <v>89</v>
      </c>
      <c r="D917" s="1" t="s">
        <v>130</v>
      </c>
      <c r="E917" s="1" t="s">
        <v>53</v>
      </c>
      <c r="F917" s="1" t="s">
        <v>53</v>
      </c>
      <c r="G917" s="13" t="s">
        <v>1122</v>
      </c>
      <c r="H917" s="12">
        <v>40156</v>
      </c>
      <c r="I917" s="12" t="s">
        <v>1123</v>
      </c>
      <c r="J917" s="12">
        <v>40144</v>
      </c>
      <c r="K917" s="4">
        <v>2041</v>
      </c>
      <c r="L917" s="1" t="s">
        <v>146</v>
      </c>
      <c r="M917" s="1" t="s">
        <v>132</v>
      </c>
      <c r="N917" s="1" t="s">
        <v>171</v>
      </c>
      <c r="O917" s="1" t="s">
        <v>93</v>
      </c>
      <c r="P917">
        <v>60</v>
      </c>
      <c r="Q917">
        <v>5907</v>
      </c>
      <c r="R917">
        <v>14413.08</v>
      </c>
      <c r="S917">
        <v>2.44</v>
      </c>
      <c r="T917">
        <v>0.04</v>
      </c>
      <c r="U917">
        <f t="shared" si="257"/>
        <v>14413.08</v>
      </c>
      <c r="V917">
        <f t="shared" si="258"/>
        <v>354420</v>
      </c>
      <c r="W917" s="1" t="s">
        <v>155</v>
      </c>
      <c r="X917" s="1" t="s">
        <v>1236</v>
      </c>
      <c r="Y917" s="1" t="s">
        <v>156</v>
      </c>
      <c r="Z917" s="3">
        <v>9211</v>
      </c>
      <c r="AA917" s="4">
        <f t="shared" si="262"/>
        <v>283</v>
      </c>
      <c r="AB917" s="4">
        <f t="shared" si="265"/>
        <v>2893.0204605999998</v>
      </c>
      <c r="AC917" s="4">
        <f t="shared" si="266"/>
        <v>283</v>
      </c>
      <c r="AD917" s="4">
        <f t="shared" si="250"/>
        <v>733.5</v>
      </c>
      <c r="AE917" s="4">
        <v>283</v>
      </c>
      <c r="AF917" s="4">
        <v>283</v>
      </c>
      <c r="AG917" s="4">
        <f>AE917</f>
        <v>283</v>
      </c>
      <c r="AI917" t="e">
        <f t="shared" si="259"/>
        <v>#N/A</v>
      </c>
      <c r="AJ917">
        <v>4969.95</v>
      </c>
      <c r="AK917" s="2">
        <v>4969.95</v>
      </c>
      <c r="AL917" s="2">
        <f>AJ917</f>
        <v>4969.95</v>
      </c>
      <c r="AM917" s="4"/>
      <c r="AN917" t="e">
        <f>VLOOKUP([1]!Tabelle13[[#This Row],[Vlookup this ID for freight costs]],$AL$2:$AL$6811,2,FALSE)</f>
        <v>#REF!</v>
      </c>
      <c r="AP917">
        <v>28.25</v>
      </c>
      <c r="AQ917">
        <v>28.25</v>
      </c>
      <c r="AR917" s="4">
        <v>9</v>
      </c>
      <c r="AS917" s="4">
        <v>12</v>
      </c>
      <c r="AT917" s="4">
        <v>2009</v>
      </c>
      <c r="AU917" s="4">
        <v>27</v>
      </c>
      <c r="AV917" s="4">
        <v>11</v>
      </c>
      <c r="AW917" s="4">
        <v>2009</v>
      </c>
      <c r="AX917" t="str">
        <f t="shared" si="260"/>
        <v>No Delay</v>
      </c>
      <c r="AY917">
        <f t="shared" si="261"/>
        <v>0</v>
      </c>
    </row>
    <row r="918" spans="1:51" x14ac:dyDescent="0.2">
      <c r="A918" s="3">
        <v>85632</v>
      </c>
      <c r="B918" s="1" t="s">
        <v>215</v>
      </c>
      <c r="C918" s="1" t="s">
        <v>89</v>
      </c>
      <c r="D918" s="1" t="s">
        <v>130</v>
      </c>
      <c r="E918" s="1" t="s">
        <v>53</v>
      </c>
      <c r="F918" s="1" t="s">
        <v>53</v>
      </c>
      <c r="G918" s="13" t="s">
        <v>713</v>
      </c>
      <c r="H918" s="12">
        <v>40116</v>
      </c>
      <c r="I918" s="12" t="s">
        <v>409</v>
      </c>
      <c r="J918" s="12">
        <v>40106</v>
      </c>
      <c r="K918" s="4">
        <v>1944</v>
      </c>
      <c r="L918" s="1" t="s">
        <v>146</v>
      </c>
      <c r="M918" s="1" t="s">
        <v>132</v>
      </c>
      <c r="N918" s="1" t="s">
        <v>778</v>
      </c>
      <c r="O918" s="1" t="s">
        <v>93</v>
      </c>
      <c r="P918">
        <v>240</v>
      </c>
      <c r="Q918">
        <v>819</v>
      </c>
      <c r="R918">
        <v>1556.1</v>
      </c>
      <c r="S918">
        <v>1.9</v>
      </c>
      <c r="T918">
        <v>0.01</v>
      </c>
      <c r="U918">
        <f t="shared" si="257"/>
        <v>1556.1</v>
      </c>
      <c r="V918">
        <f t="shared" si="258"/>
        <v>196560</v>
      </c>
      <c r="W918" s="1" t="s">
        <v>155</v>
      </c>
      <c r="X918" s="1" t="s">
        <v>1236</v>
      </c>
      <c r="Y918" s="1" t="s">
        <v>156</v>
      </c>
      <c r="Z918" s="3">
        <v>9211</v>
      </c>
      <c r="AA918" s="4">
        <f t="shared" si="262"/>
        <v>284</v>
      </c>
      <c r="AB918" s="4">
        <f t="shared" si="265"/>
        <v>2334.6236542000001</v>
      </c>
      <c r="AC918" s="4">
        <f t="shared" si="266"/>
        <v>284</v>
      </c>
      <c r="AD918" s="4">
        <f t="shared" si="250"/>
        <v>506.5</v>
      </c>
      <c r="AE918" s="4">
        <v>284</v>
      </c>
      <c r="AF918" s="4">
        <v>284</v>
      </c>
      <c r="AG918" s="4">
        <f>AE918</f>
        <v>284</v>
      </c>
      <c r="AI918" t="e">
        <f t="shared" si="259"/>
        <v>#N/A</v>
      </c>
      <c r="AJ918">
        <v>1668.76</v>
      </c>
      <c r="AK918" s="2">
        <v>1668.76</v>
      </c>
      <c r="AL918" s="2">
        <f>AJ918</f>
        <v>1668.76</v>
      </c>
      <c r="AM918" s="4"/>
      <c r="AN918" t="e">
        <f>VLOOKUP([1]!Tabelle13[[#This Row],[Vlookup this ID for freight costs]],$AL$2:$AL$6811,2,FALSE)</f>
        <v>#REF!</v>
      </c>
      <c r="AP918">
        <v>3.05</v>
      </c>
      <c r="AQ918">
        <v>3.05</v>
      </c>
      <c r="AR918" s="4">
        <v>30</v>
      </c>
      <c r="AS918" s="4">
        <v>10</v>
      </c>
      <c r="AT918" s="4">
        <v>2009</v>
      </c>
      <c r="AU918" s="4">
        <v>20</v>
      </c>
      <c r="AV918" s="4">
        <v>10</v>
      </c>
      <c r="AW918" s="4">
        <v>2009</v>
      </c>
      <c r="AX918" t="str">
        <f t="shared" si="260"/>
        <v>No Delay</v>
      </c>
      <c r="AY918">
        <f t="shared" si="261"/>
        <v>0</v>
      </c>
    </row>
    <row r="919" spans="1:51" x14ac:dyDescent="0.2">
      <c r="A919" s="3">
        <v>11757</v>
      </c>
      <c r="B919" s="1" t="s">
        <v>88</v>
      </c>
      <c r="C919" s="1" t="s">
        <v>89</v>
      </c>
      <c r="D919" s="1" t="s">
        <v>130</v>
      </c>
      <c r="E919" s="1"/>
      <c r="F919" s="1" t="s">
        <v>107</v>
      </c>
      <c r="G919" s="13" t="s">
        <v>1124</v>
      </c>
      <c r="H919" s="12">
        <v>39318</v>
      </c>
      <c r="I919" s="12" t="s">
        <v>1124</v>
      </c>
      <c r="J919" s="12">
        <v>39318</v>
      </c>
      <c r="K919" s="4">
        <v>312</v>
      </c>
      <c r="L919" s="1" t="s">
        <v>146</v>
      </c>
      <c r="M919" s="1" t="s">
        <v>132</v>
      </c>
      <c r="N919" s="1" t="s">
        <v>445</v>
      </c>
      <c r="O919" s="1" t="s">
        <v>446</v>
      </c>
      <c r="P919">
        <v>30</v>
      </c>
      <c r="Q919">
        <v>485</v>
      </c>
      <c r="R919">
        <v>1682.95</v>
      </c>
      <c r="S919">
        <v>3.47</v>
      </c>
      <c r="T919">
        <v>0.12</v>
      </c>
      <c r="U919">
        <f t="shared" si="257"/>
        <v>1682.95</v>
      </c>
      <c r="V919">
        <f t="shared" si="258"/>
        <v>14550</v>
      </c>
      <c r="W919" s="1" t="s">
        <v>251</v>
      </c>
      <c r="X919" s="1" t="s">
        <v>252</v>
      </c>
      <c r="Y919" s="1" t="s">
        <v>252</v>
      </c>
      <c r="Z919" s="3">
        <v>5027</v>
      </c>
      <c r="AA919" s="4">
        <f t="shared" si="262"/>
        <v>285</v>
      </c>
      <c r="AB919" s="4">
        <f t="shared" si="265"/>
        <v>2297.967889</v>
      </c>
      <c r="AC919" s="4">
        <f t="shared" si="266"/>
        <v>285</v>
      </c>
      <c r="AD919" s="4">
        <f t="shared" ref="AD919:AD982" si="267">AVERAGEIFS($AA$2:$AA$6811,$L$2:$L$6811,L919,$V$2:$V$6811,"&gt;="&amp;(V919-100), $V$2:$V$6811,"&lt;="&amp;(V919+100),$AA$2:$AA$6811,"&gt;"&amp;1)</f>
        <v>982.60765519999984</v>
      </c>
      <c r="AE919" s="4">
        <v>285</v>
      </c>
      <c r="AF919" s="4">
        <v>285</v>
      </c>
      <c r="AG919" s="4">
        <f>AE919</f>
        <v>285</v>
      </c>
      <c r="AH919" s="4">
        <v>82347</v>
      </c>
      <c r="AI919">
        <f t="shared" si="259"/>
        <v>317</v>
      </c>
      <c r="AJ919">
        <v>1786</v>
      </c>
      <c r="AK919" s="2">
        <v>1786</v>
      </c>
      <c r="AL919" s="2">
        <f>AJ919</f>
        <v>1786</v>
      </c>
      <c r="AM919" s="4"/>
      <c r="AN919" t="e">
        <f>VLOOKUP([1]!Tabelle13[[#This Row],[Vlookup this ID for freight costs]],$AL$2:$AL$6811,2,FALSE)</f>
        <v>#REF!</v>
      </c>
      <c r="AP919">
        <v>2.69</v>
      </c>
      <c r="AQ919">
        <v>2.69</v>
      </c>
      <c r="AR919" s="4">
        <v>24</v>
      </c>
      <c r="AS919" s="4">
        <v>8</v>
      </c>
      <c r="AT919" s="4">
        <v>2007</v>
      </c>
      <c r="AU919" s="4">
        <v>24</v>
      </c>
      <c r="AV919" s="4">
        <v>8</v>
      </c>
      <c r="AW919" s="4">
        <v>2007</v>
      </c>
      <c r="AX919" t="str">
        <f t="shared" si="260"/>
        <v>No Delay</v>
      </c>
      <c r="AY919">
        <f t="shared" si="261"/>
        <v>0</v>
      </c>
    </row>
    <row r="920" spans="1:51" x14ac:dyDescent="0.2">
      <c r="A920" s="3">
        <v>11758</v>
      </c>
      <c r="B920" s="1" t="s">
        <v>88</v>
      </c>
      <c r="C920" s="1" t="s">
        <v>89</v>
      </c>
      <c r="D920" s="1" t="s">
        <v>130</v>
      </c>
      <c r="E920" s="1"/>
      <c r="F920" s="1" t="s">
        <v>107</v>
      </c>
      <c r="G920" s="13" t="s">
        <v>1124</v>
      </c>
      <c r="H920" s="12">
        <v>39318</v>
      </c>
      <c r="I920" s="12" t="s">
        <v>1124</v>
      </c>
      <c r="J920" s="12">
        <v>39318</v>
      </c>
      <c r="K920" s="4">
        <v>313</v>
      </c>
      <c r="L920" s="1" t="s">
        <v>146</v>
      </c>
      <c r="M920" s="1" t="s">
        <v>132</v>
      </c>
      <c r="N920" s="1" t="s">
        <v>445</v>
      </c>
      <c r="O920" s="1" t="s">
        <v>446</v>
      </c>
      <c r="P920">
        <v>30</v>
      </c>
      <c r="Q920">
        <v>4515</v>
      </c>
      <c r="R920">
        <v>15667.05</v>
      </c>
      <c r="S920">
        <v>3.47</v>
      </c>
      <c r="T920">
        <v>0.12</v>
      </c>
      <c r="U920">
        <f t="shared" si="257"/>
        <v>15667.050000000001</v>
      </c>
      <c r="V920">
        <f t="shared" si="258"/>
        <v>135450</v>
      </c>
      <c r="W920" s="1" t="s">
        <v>251</v>
      </c>
      <c r="X920" s="1" t="s">
        <v>252</v>
      </c>
      <c r="Y920" s="1" t="s">
        <v>252</v>
      </c>
      <c r="Z920" s="3">
        <v>5027</v>
      </c>
      <c r="AA920" s="4">
        <f t="shared" si="262"/>
        <v>285</v>
      </c>
      <c r="AB920" s="4">
        <f t="shared" si="265"/>
        <v>2740.2515229999999</v>
      </c>
      <c r="AC920" s="4">
        <f t="shared" si="266"/>
        <v>285</v>
      </c>
      <c r="AD920" s="4">
        <f t="shared" si="267"/>
        <v>272</v>
      </c>
      <c r="AE920" s="3" t="s">
        <v>1125</v>
      </c>
      <c r="AF920" s="3">
        <v>285</v>
      </c>
      <c r="AG920" s="4">
        <f>AI920</f>
        <v>285</v>
      </c>
      <c r="AH920" s="4">
        <v>11757</v>
      </c>
      <c r="AI920">
        <f t="shared" si="259"/>
        <v>285</v>
      </c>
      <c r="AJ920" t="s">
        <v>1125</v>
      </c>
      <c r="AK920" s="2">
        <v>1786</v>
      </c>
      <c r="AL920" s="2">
        <f>AN920</f>
        <v>1786</v>
      </c>
      <c r="AM920" s="4">
        <v>11757</v>
      </c>
      <c r="AN920">
        <f>INDEX($AJ$2:$AJ$6811,MATCH(AM920,$A$2:$A$6811,0))</f>
        <v>1786</v>
      </c>
      <c r="AP920">
        <v>25.07</v>
      </c>
      <c r="AQ920">
        <v>25.07</v>
      </c>
      <c r="AR920" s="4">
        <v>24</v>
      </c>
      <c r="AS920" s="4">
        <v>8</v>
      </c>
      <c r="AT920" s="4">
        <v>2007</v>
      </c>
      <c r="AU920" s="4">
        <v>24</v>
      </c>
      <c r="AV920" s="4">
        <v>8</v>
      </c>
      <c r="AW920" s="4">
        <v>2007</v>
      </c>
      <c r="AX920" t="str">
        <f t="shared" si="260"/>
        <v>No Delay</v>
      </c>
      <c r="AY920">
        <f t="shared" si="261"/>
        <v>0</v>
      </c>
    </row>
    <row r="921" spans="1:51" x14ac:dyDescent="0.2">
      <c r="A921" s="3">
        <v>12397</v>
      </c>
      <c r="B921" s="1" t="s">
        <v>88</v>
      </c>
      <c r="C921" s="1" t="s">
        <v>89</v>
      </c>
      <c r="D921" s="1" t="s">
        <v>130</v>
      </c>
      <c r="E921" s="1"/>
      <c r="F921" s="1" t="s">
        <v>107</v>
      </c>
      <c r="G921" s="13" t="s">
        <v>1124</v>
      </c>
      <c r="H921" s="12">
        <v>39318</v>
      </c>
      <c r="I921" s="12" t="s">
        <v>1124</v>
      </c>
      <c r="J921" s="12">
        <v>39318</v>
      </c>
      <c r="K921" s="4">
        <v>316</v>
      </c>
      <c r="L921" s="1" t="s">
        <v>146</v>
      </c>
      <c r="M921" s="1" t="s">
        <v>132</v>
      </c>
      <c r="N921" s="1" t="s">
        <v>445</v>
      </c>
      <c r="O921" s="1" t="s">
        <v>446</v>
      </c>
      <c r="P921">
        <v>30</v>
      </c>
      <c r="Q921">
        <v>738</v>
      </c>
      <c r="R921">
        <v>2560.86</v>
      </c>
      <c r="S921">
        <v>3.47</v>
      </c>
      <c r="T921">
        <v>0.12</v>
      </c>
      <c r="U921">
        <f t="shared" si="257"/>
        <v>2560.86</v>
      </c>
      <c r="V921">
        <f t="shared" si="258"/>
        <v>22140</v>
      </c>
      <c r="W921" s="1" t="s">
        <v>251</v>
      </c>
      <c r="X921" s="1" t="s">
        <v>252</v>
      </c>
      <c r="Y921" s="1" t="s">
        <v>252</v>
      </c>
      <c r="Z921" s="3">
        <v>5027</v>
      </c>
      <c r="AA921" s="4">
        <f t="shared" si="262"/>
        <v>285</v>
      </c>
      <c r="AB921" s="4">
        <f t="shared" si="265"/>
        <v>2325.7340823999998</v>
      </c>
      <c r="AC921" s="4">
        <f t="shared" si="266"/>
        <v>285</v>
      </c>
      <c r="AD921" s="4">
        <f t="shared" si="267"/>
        <v>115</v>
      </c>
      <c r="AE921" s="3" t="s">
        <v>1125</v>
      </c>
      <c r="AF921" s="3">
        <v>285</v>
      </c>
      <c r="AG921" s="4">
        <f>AI921</f>
        <v>285</v>
      </c>
      <c r="AH921" s="4">
        <v>11757</v>
      </c>
      <c r="AI921">
        <f t="shared" si="259"/>
        <v>285</v>
      </c>
      <c r="AJ921" t="s">
        <v>1125</v>
      </c>
      <c r="AK921" s="2">
        <v>1786</v>
      </c>
      <c r="AL921" s="2">
        <f>AN921</f>
        <v>1786</v>
      </c>
      <c r="AM921" s="4">
        <v>11757</v>
      </c>
      <c r="AN921">
        <f>INDEX($AJ$2:$AJ$6811,MATCH(AM921,$A$2:$A$6811,0))</f>
        <v>1786</v>
      </c>
      <c r="AP921">
        <v>4.0999999999999996</v>
      </c>
      <c r="AQ921">
        <v>4.0999999999999996</v>
      </c>
      <c r="AR921" s="4">
        <v>24</v>
      </c>
      <c r="AS921" s="4">
        <v>8</v>
      </c>
      <c r="AT921" s="4">
        <v>2007</v>
      </c>
      <c r="AU921" s="4">
        <v>24</v>
      </c>
      <c r="AV921" s="4">
        <v>8</v>
      </c>
      <c r="AW921" s="4">
        <v>2007</v>
      </c>
      <c r="AX921" t="str">
        <f t="shared" si="260"/>
        <v>No Delay</v>
      </c>
      <c r="AY921">
        <f t="shared" si="261"/>
        <v>0</v>
      </c>
    </row>
    <row r="922" spans="1:51" x14ac:dyDescent="0.2">
      <c r="A922" s="3">
        <v>83713</v>
      </c>
      <c r="B922" s="1" t="s">
        <v>140</v>
      </c>
      <c r="C922" s="1" t="s">
        <v>99</v>
      </c>
      <c r="D922" s="1" t="s">
        <v>130</v>
      </c>
      <c r="E922" s="1" t="s">
        <v>101</v>
      </c>
      <c r="F922" s="1" t="s">
        <v>101</v>
      </c>
      <c r="G922" s="13" t="s">
        <v>410</v>
      </c>
      <c r="H922" s="12">
        <v>41598</v>
      </c>
      <c r="I922" s="12" t="s">
        <v>1126</v>
      </c>
      <c r="J922" s="12">
        <v>41526</v>
      </c>
      <c r="K922" s="4">
        <v>4897</v>
      </c>
      <c r="L922" s="1" t="s">
        <v>146</v>
      </c>
      <c r="M922" s="1" t="s">
        <v>132</v>
      </c>
      <c r="N922" s="1" t="s">
        <v>163</v>
      </c>
      <c r="O922" s="1" t="s">
        <v>93</v>
      </c>
      <c r="P922">
        <v>60</v>
      </c>
      <c r="Q922">
        <v>2788</v>
      </c>
      <c r="R922">
        <v>31950.48</v>
      </c>
      <c r="S922">
        <v>11.46</v>
      </c>
      <c r="T922">
        <v>0.19</v>
      </c>
      <c r="U922">
        <f t="shared" si="257"/>
        <v>31950.480000000003</v>
      </c>
      <c r="V922">
        <f t="shared" si="258"/>
        <v>167280</v>
      </c>
      <c r="W922" s="1" t="s">
        <v>155</v>
      </c>
      <c r="X922" s="1" t="s">
        <v>1236</v>
      </c>
      <c r="Y922" s="1" t="s">
        <v>156</v>
      </c>
      <c r="Z922" s="3">
        <v>12500</v>
      </c>
      <c r="AA922" s="4">
        <f t="shared" si="262"/>
        <v>285</v>
      </c>
      <c r="AB922" s="4">
        <f t="shared" si="265"/>
        <v>2550.7170723999998</v>
      </c>
      <c r="AC922" s="4">
        <f t="shared" si="266"/>
        <v>285</v>
      </c>
      <c r="AD922" s="4">
        <f t="shared" si="267"/>
        <v>436.5</v>
      </c>
      <c r="AE922" s="4">
        <v>285</v>
      </c>
      <c r="AF922" s="4">
        <v>285</v>
      </c>
      <c r="AG922" s="4">
        <f t="shared" ref="AG922:AG930" si="268">AE922</f>
        <v>285</v>
      </c>
      <c r="AI922" t="e">
        <f t="shared" si="259"/>
        <v>#N/A</v>
      </c>
      <c r="AJ922">
        <v>1883</v>
      </c>
      <c r="AK922" s="2">
        <v>1883</v>
      </c>
      <c r="AL922" s="2">
        <f t="shared" ref="AL922:AL930" si="269">AJ922</f>
        <v>1883</v>
      </c>
      <c r="AM922" s="4"/>
      <c r="AN922" t="e">
        <f>VLOOKUP([1]!Tabelle13[[#This Row],[Vlookup this ID for freight costs]],$AL$2:$AL$6811,2,FALSE)</f>
        <v>#REF!</v>
      </c>
      <c r="AP922">
        <v>39.520000000000003</v>
      </c>
      <c r="AQ922">
        <v>39.520000000000003</v>
      </c>
      <c r="AR922" s="4">
        <v>20</v>
      </c>
      <c r="AS922" s="4">
        <v>11</v>
      </c>
      <c r="AT922" s="4">
        <v>2013</v>
      </c>
      <c r="AU922" s="4">
        <v>9</v>
      </c>
      <c r="AV922" s="4">
        <v>9</v>
      </c>
      <c r="AW922" s="4">
        <v>2013</v>
      </c>
      <c r="AX922" t="str">
        <f t="shared" si="260"/>
        <v>No Delay</v>
      </c>
      <c r="AY922">
        <f t="shared" si="261"/>
        <v>0</v>
      </c>
    </row>
    <row r="923" spans="1:51" x14ac:dyDescent="0.2">
      <c r="A923" s="3">
        <v>83765</v>
      </c>
      <c r="B923" s="1" t="s">
        <v>215</v>
      </c>
      <c r="C923" s="1" t="s">
        <v>89</v>
      </c>
      <c r="D923" s="1" t="s">
        <v>130</v>
      </c>
      <c r="E923" s="1" t="s">
        <v>53</v>
      </c>
      <c r="F923" s="1" t="s">
        <v>53</v>
      </c>
      <c r="G923" s="13" t="s">
        <v>565</v>
      </c>
      <c r="H923" s="12">
        <v>41698</v>
      </c>
      <c r="I923" s="12" t="s">
        <v>566</v>
      </c>
      <c r="J923" s="12">
        <v>41732</v>
      </c>
      <c r="K923" s="4">
        <v>5413</v>
      </c>
      <c r="L923" s="1" t="s">
        <v>146</v>
      </c>
      <c r="M923" s="1" t="s">
        <v>132</v>
      </c>
      <c r="N923" s="1" t="s">
        <v>302</v>
      </c>
      <c r="O923" s="1" t="s">
        <v>93</v>
      </c>
      <c r="P923">
        <v>30</v>
      </c>
      <c r="Q923">
        <v>4641</v>
      </c>
      <c r="R923">
        <v>18749.64</v>
      </c>
      <c r="S923">
        <v>4.04</v>
      </c>
      <c r="T923">
        <v>0.13</v>
      </c>
      <c r="U923">
        <f t="shared" si="257"/>
        <v>18749.64</v>
      </c>
      <c r="V923">
        <f t="shared" si="258"/>
        <v>139230</v>
      </c>
      <c r="W923" s="1" t="s">
        <v>160</v>
      </c>
      <c r="X923" s="1" t="s">
        <v>1236</v>
      </c>
      <c r="Y923" s="1" t="s">
        <v>161</v>
      </c>
      <c r="Z923" s="3">
        <v>8828</v>
      </c>
      <c r="AA923" s="4">
        <f t="shared" si="262"/>
        <v>285</v>
      </c>
      <c r="AB923" s="4">
        <f t="shared" si="265"/>
        <v>2754.0797457999997</v>
      </c>
      <c r="AC923" s="4">
        <f t="shared" si="266"/>
        <v>285</v>
      </c>
      <c r="AD923" s="4">
        <f t="shared" si="267"/>
        <v>285</v>
      </c>
      <c r="AE923" s="4">
        <v>285</v>
      </c>
      <c r="AF923" s="4">
        <v>285</v>
      </c>
      <c r="AG923" s="4">
        <f t="shared" si="268"/>
        <v>285</v>
      </c>
      <c r="AI923" t="e">
        <f t="shared" si="259"/>
        <v>#N/A</v>
      </c>
      <c r="AJ923">
        <v>1335.15</v>
      </c>
      <c r="AK923" s="2">
        <v>1335.15</v>
      </c>
      <c r="AL923" s="2">
        <f t="shared" si="269"/>
        <v>1335.15</v>
      </c>
      <c r="AM923" s="4"/>
      <c r="AN923" t="e">
        <f>VLOOKUP([1]!Tabelle13[[#This Row],[Vlookup this ID for freight costs]],$AL$2:$AL$6811,2,FALSE)</f>
        <v>#REF!</v>
      </c>
      <c r="AP923">
        <v>23.19</v>
      </c>
      <c r="AQ923">
        <v>23.19</v>
      </c>
      <c r="AR923" s="4">
        <v>28</v>
      </c>
      <c r="AS923" s="4">
        <v>2</v>
      </c>
      <c r="AT923" s="4">
        <v>2014</v>
      </c>
      <c r="AU923" s="4">
        <v>3</v>
      </c>
      <c r="AV923" s="4">
        <v>4</v>
      </c>
      <c r="AW923" s="4">
        <v>2014</v>
      </c>
      <c r="AX923" t="str">
        <f t="shared" si="260"/>
        <v>Delay</v>
      </c>
      <c r="AY923">
        <f t="shared" si="261"/>
        <v>34</v>
      </c>
    </row>
    <row r="924" spans="1:51" x14ac:dyDescent="0.2">
      <c r="A924" s="3">
        <v>85685</v>
      </c>
      <c r="B924" s="1" t="s">
        <v>151</v>
      </c>
      <c r="C924" s="1" t="s">
        <v>65</v>
      </c>
      <c r="D924" s="1" t="s">
        <v>130</v>
      </c>
      <c r="E924" s="1" t="s">
        <v>53</v>
      </c>
      <c r="F924" s="1" t="s">
        <v>53</v>
      </c>
      <c r="G924" s="13" t="s">
        <v>189</v>
      </c>
      <c r="H924" s="12">
        <v>40374</v>
      </c>
      <c r="I924" s="12" t="s">
        <v>190</v>
      </c>
      <c r="J924" s="12">
        <v>40357</v>
      </c>
      <c r="K924" s="4">
        <v>2591</v>
      </c>
      <c r="L924" s="1" t="s">
        <v>146</v>
      </c>
      <c r="M924" s="1" t="s">
        <v>132</v>
      </c>
      <c r="N924" s="1" t="s">
        <v>171</v>
      </c>
      <c r="O924" s="1" t="s">
        <v>93</v>
      </c>
      <c r="P924">
        <v>60</v>
      </c>
      <c r="Q924">
        <v>6000</v>
      </c>
      <c r="R924">
        <v>14640</v>
      </c>
      <c r="S924">
        <v>2.44</v>
      </c>
      <c r="T924">
        <v>0.04</v>
      </c>
      <c r="U924">
        <f t="shared" si="257"/>
        <v>14640</v>
      </c>
      <c r="V924">
        <f t="shared" si="258"/>
        <v>360000</v>
      </c>
      <c r="W924" s="1" t="s">
        <v>155</v>
      </c>
      <c r="X924" s="1" t="s">
        <v>1236</v>
      </c>
      <c r="Y924" s="1" t="s">
        <v>156</v>
      </c>
      <c r="Z924" s="3">
        <v>7726</v>
      </c>
      <c r="AA924" s="4">
        <f t="shared" si="262"/>
        <v>285</v>
      </c>
      <c r="AB924" s="4">
        <f t="shared" si="265"/>
        <v>2903.2270060000001</v>
      </c>
      <c r="AC924" s="4">
        <f t="shared" si="266"/>
        <v>285</v>
      </c>
      <c r="AD924" s="4">
        <f t="shared" si="267"/>
        <v>2257.4050337499998</v>
      </c>
      <c r="AE924" s="4">
        <v>285</v>
      </c>
      <c r="AF924" s="4">
        <v>285</v>
      </c>
      <c r="AG924" s="4">
        <f t="shared" si="268"/>
        <v>285</v>
      </c>
      <c r="AI924" t="e">
        <f t="shared" si="259"/>
        <v>#N/A</v>
      </c>
      <c r="AJ924" t="s">
        <v>81</v>
      </c>
      <c r="AK924" s="2"/>
      <c r="AL924" s="2" t="str">
        <f t="shared" si="269"/>
        <v>Freight Included in Commodity Cost</v>
      </c>
      <c r="AM924" s="4"/>
      <c r="AN924" t="e">
        <f>VLOOKUP([1]!Tabelle13[[#This Row],[Vlookup this ID for freight costs]],$AL$2:$AL$6811,2,FALSE)</f>
        <v>#REF!</v>
      </c>
      <c r="AP924">
        <v>31.56</v>
      </c>
      <c r="AQ924">
        <v>31.56</v>
      </c>
      <c r="AR924" s="4">
        <v>15</v>
      </c>
      <c r="AS924" s="4">
        <v>7</v>
      </c>
      <c r="AT924" s="4">
        <v>2010</v>
      </c>
      <c r="AU924" s="4">
        <v>28</v>
      </c>
      <c r="AV924" s="4">
        <v>6</v>
      </c>
      <c r="AW924" s="4">
        <v>2010</v>
      </c>
      <c r="AX924" t="str">
        <f t="shared" si="260"/>
        <v>No Delay</v>
      </c>
      <c r="AY924">
        <f t="shared" si="261"/>
        <v>0</v>
      </c>
    </row>
    <row r="925" spans="1:51" x14ac:dyDescent="0.2">
      <c r="A925" s="3">
        <v>465</v>
      </c>
      <c r="B925" s="1" t="s">
        <v>64</v>
      </c>
      <c r="C925" s="1" t="s">
        <v>65</v>
      </c>
      <c r="D925" s="1" t="s">
        <v>52</v>
      </c>
      <c r="E925" s="1" t="s">
        <v>53</v>
      </c>
      <c r="F925" s="1" t="s">
        <v>53</v>
      </c>
      <c r="G925" s="13" t="s">
        <v>134</v>
      </c>
      <c r="H925" s="12">
        <v>39638</v>
      </c>
      <c r="I925" s="12" t="s">
        <v>1127</v>
      </c>
      <c r="J925" s="12">
        <v>39633</v>
      </c>
      <c r="K925" s="4">
        <v>924</v>
      </c>
      <c r="L925" s="1" t="s">
        <v>56</v>
      </c>
      <c r="M925" s="1" t="s">
        <v>57</v>
      </c>
      <c r="N925" s="1" t="s">
        <v>92</v>
      </c>
      <c r="O925" s="1" t="s">
        <v>93</v>
      </c>
      <c r="P925">
        <v>100</v>
      </c>
      <c r="Q925">
        <v>5498</v>
      </c>
      <c r="R925">
        <v>54.98</v>
      </c>
      <c r="S925">
        <v>0.01</v>
      </c>
      <c r="T925">
        <v>0</v>
      </c>
      <c r="U925">
        <f t="shared" si="257"/>
        <v>54.980000000000004</v>
      </c>
      <c r="V925">
        <f t="shared" si="258"/>
        <v>549800</v>
      </c>
      <c r="W925" s="1" t="s">
        <v>60</v>
      </c>
      <c r="X925" s="1" t="s">
        <v>61</v>
      </c>
      <c r="Y925" s="1" t="s">
        <v>61</v>
      </c>
      <c r="Z925" s="3">
        <v>12853</v>
      </c>
      <c r="AA925" s="4">
        <f>AB925</f>
        <v>779.71028571326008</v>
      </c>
      <c r="AB925" s="2">
        <f xml:space="preserve"> 499.719501971+0.138671589*Q925-4.826180831*P925+0.003500737*R925</f>
        <v>779.71028571326008</v>
      </c>
      <c r="AC925" s="4">
        <f>AD925</f>
        <v>1015.35514285663</v>
      </c>
      <c r="AD925" s="4">
        <f t="shared" si="267"/>
        <v>1015.35514285663</v>
      </c>
      <c r="AE925" s="4" t="s">
        <v>62</v>
      </c>
      <c r="AG925" s="4" t="str">
        <f t="shared" si="268"/>
        <v>Weight Captured Separately</v>
      </c>
      <c r="AH925" s="4">
        <v>5049</v>
      </c>
      <c r="AI925" t="str">
        <f t="shared" si="259"/>
        <v>Weight Captured Separately</v>
      </c>
      <c r="AJ925" t="s">
        <v>63</v>
      </c>
      <c r="AK925" s="2"/>
      <c r="AL925" s="2" t="str">
        <f t="shared" si="269"/>
        <v>Invoiced Separately</v>
      </c>
      <c r="AM925" s="4"/>
      <c r="AN925" t="e">
        <f>VLOOKUP([1]!Tabelle13[[#This Row],[Vlookup this ID for freight costs]],$AL$2:$AL$6811,2,FALSE)</f>
        <v>#REF!</v>
      </c>
      <c r="AO925">
        <f>IF(AK:AK="",AC:AC*6.242+1.383 -2.844 + 3.145 -2.265  -2.026,AK:AK)</f>
        <v>6335.2398017110845</v>
      </c>
      <c r="AP925">
        <v>0.09</v>
      </c>
      <c r="AQ925">
        <v>0.09</v>
      </c>
      <c r="AR925" s="4">
        <v>9</v>
      </c>
      <c r="AS925" s="4">
        <v>7</v>
      </c>
      <c r="AT925" s="4">
        <v>2008</v>
      </c>
      <c r="AU925" s="4">
        <v>4</v>
      </c>
      <c r="AV925" s="4">
        <v>7</v>
      </c>
      <c r="AW925" s="4">
        <v>2008</v>
      </c>
      <c r="AX925" t="str">
        <f t="shared" si="260"/>
        <v>No Delay</v>
      </c>
      <c r="AY925">
        <f t="shared" si="261"/>
        <v>0</v>
      </c>
    </row>
    <row r="926" spans="1:51" x14ac:dyDescent="0.2">
      <c r="A926" s="3">
        <v>83853</v>
      </c>
      <c r="B926" s="1" t="s">
        <v>215</v>
      </c>
      <c r="C926" s="1" t="s">
        <v>89</v>
      </c>
      <c r="D926" s="1" t="s">
        <v>130</v>
      </c>
      <c r="E926" s="1" t="s">
        <v>101</v>
      </c>
      <c r="F926" s="1" t="s">
        <v>101</v>
      </c>
      <c r="G926" s="13" t="s">
        <v>406</v>
      </c>
      <c r="H926" s="12">
        <v>41943</v>
      </c>
      <c r="I926" s="12" t="s">
        <v>700</v>
      </c>
      <c r="J926" s="12">
        <v>41949</v>
      </c>
      <c r="K926" s="4">
        <v>6072</v>
      </c>
      <c r="L926" s="1" t="s">
        <v>146</v>
      </c>
      <c r="M926" s="1" t="s">
        <v>132</v>
      </c>
      <c r="N926" s="1" t="s">
        <v>280</v>
      </c>
      <c r="O926" s="1" t="s">
        <v>93</v>
      </c>
      <c r="P926">
        <v>30</v>
      </c>
      <c r="Q926">
        <v>3244</v>
      </c>
      <c r="R926">
        <v>43761.56</v>
      </c>
      <c r="S926">
        <v>13.49</v>
      </c>
      <c r="T926">
        <v>0.45</v>
      </c>
      <c r="U926">
        <f t="shared" si="257"/>
        <v>43761.56</v>
      </c>
      <c r="V926">
        <f t="shared" si="258"/>
        <v>97320</v>
      </c>
      <c r="W926" s="1" t="s">
        <v>160</v>
      </c>
      <c r="X926" s="1" t="s">
        <v>1236</v>
      </c>
      <c r="Y926" s="1" t="s">
        <v>161</v>
      </c>
      <c r="Z926" s="3">
        <v>12573</v>
      </c>
      <c r="AA926" s="4">
        <f t="shared" si="262"/>
        <v>288</v>
      </c>
      <c r="AB926" s="4">
        <f t="shared" ref="AB926:AB943" si="270" xml:space="preserve"> 2244.740206  + 0.1097478*Q926</f>
        <v>2600.7620692</v>
      </c>
      <c r="AC926" s="4">
        <f t="shared" ref="AC926:AC943" si="271">AF926</f>
        <v>288</v>
      </c>
      <c r="AD926" s="4">
        <f t="shared" si="267"/>
        <v>288</v>
      </c>
      <c r="AE926" s="4">
        <v>288</v>
      </c>
      <c r="AF926" s="4">
        <v>288</v>
      </c>
      <c r="AG926" s="4">
        <f t="shared" si="268"/>
        <v>288</v>
      </c>
      <c r="AI926" t="e">
        <f t="shared" si="259"/>
        <v>#N/A</v>
      </c>
      <c r="AJ926">
        <v>1922.75</v>
      </c>
      <c r="AK926" s="2">
        <v>1922.75</v>
      </c>
      <c r="AL926" s="2">
        <f t="shared" si="269"/>
        <v>1922.75</v>
      </c>
      <c r="AM926" s="4"/>
      <c r="AN926" t="e">
        <f>VLOOKUP([1]!Tabelle13[[#This Row],[Vlookup this ID for freight costs]],$AL$2:$AL$6811,2,FALSE)</f>
        <v>#REF!</v>
      </c>
      <c r="AP926">
        <v>44.99</v>
      </c>
      <c r="AQ926">
        <v>44.99</v>
      </c>
      <c r="AR926" s="4">
        <v>31</v>
      </c>
      <c r="AS926" s="4">
        <v>10</v>
      </c>
      <c r="AT926" s="4">
        <v>2014</v>
      </c>
      <c r="AU926" s="4">
        <v>6</v>
      </c>
      <c r="AV926" s="4">
        <v>11</v>
      </c>
      <c r="AW926" s="4">
        <v>2014</v>
      </c>
      <c r="AX926" t="str">
        <f t="shared" si="260"/>
        <v>Delay</v>
      </c>
      <c r="AY926">
        <f t="shared" si="261"/>
        <v>6</v>
      </c>
    </row>
    <row r="927" spans="1:51" x14ac:dyDescent="0.2">
      <c r="A927" s="3">
        <v>12887</v>
      </c>
      <c r="B927" s="1" t="s">
        <v>164</v>
      </c>
      <c r="C927" s="1" t="s">
        <v>165</v>
      </c>
      <c r="D927" s="1" t="s">
        <v>130</v>
      </c>
      <c r="E927" s="1" t="s">
        <v>53</v>
      </c>
      <c r="F927" s="1" t="s">
        <v>53</v>
      </c>
      <c r="G927" s="13" t="s">
        <v>246</v>
      </c>
      <c r="H927" s="12">
        <v>39965</v>
      </c>
      <c r="I927" s="12" t="s">
        <v>246</v>
      </c>
      <c r="J927" s="12">
        <v>39965</v>
      </c>
      <c r="K927" s="4">
        <v>1574</v>
      </c>
      <c r="L927" s="1" t="s">
        <v>146</v>
      </c>
      <c r="M927" s="1" t="s">
        <v>132</v>
      </c>
      <c r="N927" s="1" t="s">
        <v>196</v>
      </c>
      <c r="O927" s="1" t="s">
        <v>93</v>
      </c>
      <c r="P927">
        <v>60</v>
      </c>
      <c r="Q927">
        <v>3895</v>
      </c>
      <c r="R927">
        <v>27732.400000000001</v>
      </c>
      <c r="S927">
        <v>7.12</v>
      </c>
      <c r="T927">
        <v>0.12</v>
      </c>
      <c r="U927">
        <f t="shared" si="257"/>
        <v>27732.400000000001</v>
      </c>
      <c r="V927">
        <f t="shared" si="258"/>
        <v>233700</v>
      </c>
      <c r="W927" s="1" t="s">
        <v>197</v>
      </c>
      <c r="X927" s="1" t="s">
        <v>1236</v>
      </c>
      <c r="Y927" s="1" t="s">
        <v>3082</v>
      </c>
      <c r="Z927" s="3">
        <v>5851</v>
      </c>
      <c r="AA927" s="4">
        <f t="shared" si="262"/>
        <v>289</v>
      </c>
      <c r="AB927" s="4">
        <f t="shared" si="270"/>
        <v>2672.207887</v>
      </c>
      <c r="AC927" s="4">
        <f t="shared" si="271"/>
        <v>289</v>
      </c>
      <c r="AD927" s="4">
        <f t="shared" si="267"/>
        <v>1829</v>
      </c>
      <c r="AE927" s="4">
        <v>289</v>
      </c>
      <c r="AF927" s="4">
        <v>289</v>
      </c>
      <c r="AG927" s="4">
        <f t="shared" si="268"/>
        <v>289</v>
      </c>
      <c r="AI927" t="e">
        <f t="shared" si="259"/>
        <v>#N/A</v>
      </c>
      <c r="AJ927">
        <v>2798.7</v>
      </c>
      <c r="AK927" s="2">
        <v>2798.7</v>
      </c>
      <c r="AL927" s="2">
        <f t="shared" si="269"/>
        <v>2798.7</v>
      </c>
      <c r="AM927" s="4"/>
      <c r="AN927" t="e">
        <f>VLOOKUP([1]!Tabelle13[[#This Row],[Vlookup this ID for freight costs]],$AL$2:$AL$6811,2,FALSE)</f>
        <v>#REF!</v>
      </c>
      <c r="AP927">
        <v>54.36</v>
      </c>
      <c r="AQ927">
        <v>54.36</v>
      </c>
      <c r="AR927" s="4">
        <v>1</v>
      </c>
      <c r="AS927" s="4">
        <v>6</v>
      </c>
      <c r="AT927" s="4">
        <v>2009</v>
      </c>
      <c r="AU927" s="4">
        <v>1</v>
      </c>
      <c r="AV927" s="4">
        <v>6</v>
      </c>
      <c r="AW927" s="4">
        <v>2009</v>
      </c>
      <c r="AX927" t="str">
        <f t="shared" si="260"/>
        <v>No Delay</v>
      </c>
      <c r="AY927">
        <f t="shared" si="261"/>
        <v>0</v>
      </c>
    </row>
    <row r="928" spans="1:51" x14ac:dyDescent="0.2">
      <c r="A928" s="3">
        <v>82306</v>
      </c>
      <c r="B928" s="1" t="s">
        <v>151</v>
      </c>
      <c r="C928" s="1" t="s">
        <v>65</v>
      </c>
      <c r="D928" s="1" t="s">
        <v>130</v>
      </c>
      <c r="E928" s="1" t="s">
        <v>152</v>
      </c>
      <c r="F928" s="1" t="s">
        <v>152</v>
      </c>
      <c r="G928" s="13" t="s">
        <v>194</v>
      </c>
      <c r="H928" s="12">
        <v>40287</v>
      </c>
      <c r="I928" s="12" t="s">
        <v>195</v>
      </c>
      <c r="J928" s="12">
        <v>40268</v>
      </c>
      <c r="K928" s="4">
        <v>2288</v>
      </c>
      <c r="L928" s="1" t="s">
        <v>146</v>
      </c>
      <c r="M928" s="1" t="s">
        <v>132</v>
      </c>
      <c r="N928" s="1" t="s">
        <v>159</v>
      </c>
      <c r="O928" s="1" t="s">
        <v>93</v>
      </c>
      <c r="P928">
        <v>30</v>
      </c>
      <c r="Q928">
        <v>3598</v>
      </c>
      <c r="R928">
        <v>42276.5</v>
      </c>
      <c r="S928">
        <v>11.75</v>
      </c>
      <c r="T928">
        <v>0.39</v>
      </c>
      <c r="U928">
        <f t="shared" si="257"/>
        <v>42276.5</v>
      </c>
      <c r="V928">
        <f t="shared" si="258"/>
        <v>107940</v>
      </c>
      <c r="W928" s="1" t="s">
        <v>160</v>
      </c>
      <c r="X928" s="1" t="s">
        <v>1236</v>
      </c>
      <c r="Y928" s="1" t="s">
        <v>161</v>
      </c>
      <c r="Z928" s="3">
        <v>7348</v>
      </c>
      <c r="AA928" s="4">
        <f t="shared" si="262"/>
        <v>290</v>
      </c>
      <c r="AB928" s="4">
        <f t="shared" si="270"/>
        <v>2639.6127904</v>
      </c>
      <c r="AC928" s="4">
        <f t="shared" si="271"/>
        <v>290</v>
      </c>
      <c r="AD928" s="4">
        <f t="shared" si="267"/>
        <v>1218.0455551428572</v>
      </c>
      <c r="AE928" s="4">
        <v>290</v>
      </c>
      <c r="AF928" s="4">
        <v>290</v>
      </c>
      <c r="AG928" s="4">
        <f t="shared" si="268"/>
        <v>290</v>
      </c>
      <c r="AI928" t="e">
        <f t="shared" si="259"/>
        <v>#N/A</v>
      </c>
      <c r="AJ928" t="s">
        <v>81</v>
      </c>
      <c r="AK928" s="2"/>
      <c r="AL928" s="2" t="str">
        <f t="shared" si="269"/>
        <v>Freight Included in Commodity Cost</v>
      </c>
      <c r="AM928" s="4"/>
      <c r="AN928" t="e">
        <f>VLOOKUP([1]!Tabelle13[[#This Row],[Vlookup this ID for freight costs]],$AL$2:$AL$6811,2,FALSE)</f>
        <v>#REF!</v>
      </c>
      <c r="AP928">
        <v>91.15</v>
      </c>
      <c r="AQ928">
        <v>91.15</v>
      </c>
      <c r="AR928" s="4">
        <v>19</v>
      </c>
      <c r="AS928" s="4">
        <v>4</v>
      </c>
      <c r="AT928" s="4">
        <v>2010</v>
      </c>
      <c r="AU928" s="4">
        <v>31</v>
      </c>
      <c r="AV928" s="4">
        <v>3</v>
      </c>
      <c r="AW928" s="4">
        <v>2010</v>
      </c>
      <c r="AX928" t="str">
        <f t="shared" si="260"/>
        <v>No Delay</v>
      </c>
      <c r="AY928">
        <f t="shared" si="261"/>
        <v>0</v>
      </c>
    </row>
    <row r="929" spans="1:51" x14ac:dyDescent="0.2">
      <c r="A929" s="3">
        <v>83727</v>
      </c>
      <c r="B929" s="1" t="s">
        <v>151</v>
      </c>
      <c r="C929" s="1" t="s">
        <v>65</v>
      </c>
      <c r="D929" s="1" t="s">
        <v>130</v>
      </c>
      <c r="E929" s="1" t="s">
        <v>152</v>
      </c>
      <c r="F929" s="1" t="s">
        <v>152</v>
      </c>
      <c r="G929" s="13" t="s">
        <v>734</v>
      </c>
      <c r="H929" s="12">
        <v>41578</v>
      </c>
      <c r="I929" s="12" t="s">
        <v>925</v>
      </c>
      <c r="J929" s="12">
        <v>41571</v>
      </c>
      <c r="K929" s="4">
        <v>4987</v>
      </c>
      <c r="L929" s="1" t="s">
        <v>146</v>
      </c>
      <c r="M929" s="1" t="s">
        <v>132</v>
      </c>
      <c r="N929" s="1" t="s">
        <v>1066</v>
      </c>
      <c r="O929" s="1" t="s">
        <v>93</v>
      </c>
      <c r="P929">
        <v>30</v>
      </c>
      <c r="Q929">
        <v>6000</v>
      </c>
      <c r="R929">
        <v>24000</v>
      </c>
      <c r="S929">
        <v>4</v>
      </c>
      <c r="T929">
        <v>0.13</v>
      </c>
      <c r="U929">
        <f t="shared" si="257"/>
        <v>24000</v>
      </c>
      <c r="V929">
        <f t="shared" si="258"/>
        <v>180000</v>
      </c>
      <c r="W929" s="1" t="s">
        <v>160</v>
      </c>
      <c r="X929" s="1" t="s">
        <v>1236</v>
      </c>
      <c r="Y929" s="1" t="s">
        <v>161</v>
      </c>
      <c r="Z929" s="3">
        <v>7348</v>
      </c>
      <c r="AA929" s="4">
        <f t="shared" si="262"/>
        <v>290</v>
      </c>
      <c r="AB929" s="4">
        <f t="shared" si="270"/>
        <v>2903.2270060000001</v>
      </c>
      <c r="AC929" s="4">
        <f t="shared" si="271"/>
        <v>290</v>
      </c>
      <c r="AD929" s="4">
        <f t="shared" si="267"/>
        <v>1134.1992506285715</v>
      </c>
      <c r="AE929" s="4">
        <v>290</v>
      </c>
      <c r="AF929" s="4">
        <v>290</v>
      </c>
      <c r="AG929" s="4">
        <f t="shared" si="268"/>
        <v>290</v>
      </c>
      <c r="AI929" t="e">
        <f t="shared" si="259"/>
        <v>#N/A</v>
      </c>
      <c r="AJ929">
        <v>20225.07</v>
      </c>
      <c r="AK929" s="2">
        <v>20225.07</v>
      </c>
      <c r="AL929" s="2">
        <f t="shared" si="269"/>
        <v>20225.07</v>
      </c>
      <c r="AM929" s="4"/>
      <c r="AN929" t="e">
        <f>VLOOKUP([1]!Tabelle13[[#This Row],[Vlookup this ID for freight costs]],$AL$2:$AL$6811,2,FALSE)</f>
        <v>#REF!</v>
      </c>
      <c r="AP929">
        <v>29.69</v>
      </c>
      <c r="AQ929">
        <v>29.69</v>
      </c>
      <c r="AR929" s="4">
        <v>31</v>
      </c>
      <c r="AS929" s="4">
        <v>10</v>
      </c>
      <c r="AT929" s="4">
        <v>2013</v>
      </c>
      <c r="AU929" s="4">
        <v>24</v>
      </c>
      <c r="AV929" s="4">
        <v>10</v>
      </c>
      <c r="AW929" s="4">
        <v>2013</v>
      </c>
      <c r="AX929" t="str">
        <f t="shared" si="260"/>
        <v>No Delay</v>
      </c>
      <c r="AY929">
        <f t="shared" si="261"/>
        <v>0</v>
      </c>
    </row>
    <row r="930" spans="1:51" x14ac:dyDescent="0.2">
      <c r="A930" s="3">
        <v>11298</v>
      </c>
      <c r="B930" s="1" t="s">
        <v>164</v>
      </c>
      <c r="C930" s="1" t="s">
        <v>165</v>
      </c>
      <c r="D930" s="1" t="s">
        <v>130</v>
      </c>
      <c r="E930" s="1" t="s">
        <v>53</v>
      </c>
      <c r="F930" s="1" t="s">
        <v>53</v>
      </c>
      <c r="G930" s="13" t="s">
        <v>1128</v>
      </c>
      <c r="H930" s="12">
        <v>39911</v>
      </c>
      <c r="I930" s="12" t="s">
        <v>1128</v>
      </c>
      <c r="J930" s="12">
        <v>39911</v>
      </c>
      <c r="K930" s="4">
        <v>1458</v>
      </c>
      <c r="L930" s="1" t="s">
        <v>146</v>
      </c>
      <c r="M930" s="1" t="s">
        <v>132</v>
      </c>
      <c r="N930" s="1" t="s">
        <v>147</v>
      </c>
      <c r="O930" s="1" t="s">
        <v>148</v>
      </c>
      <c r="P930">
        <v>30</v>
      </c>
      <c r="Q930">
        <v>3014</v>
      </c>
      <c r="R930">
        <v>79117.5</v>
      </c>
      <c r="S930">
        <v>26.25</v>
      </c>
      <c r="T930">
        <v>0.88</v>
      </c>
      <c r="U930">
        <f t="shared" si="257"/>
        <v>79117.5</v>
      </c>
      <c r="V930">
        <f t="shared" si="258"/>
        <v>90420</v>
      </c>
      <c r="W930" s="1" t="s">
        <v>149</v>
      </c>
      <c r="X930" s="1" t="s">
        <v>150</v>
      </c>
      <c r="Y930" s="1" t="s">
        <v>150</v>
      </c>
      <c r="Z930" s="3">
        <v>3680</v>
      </c>
      <c r="AA930" s="4">
        <f t="shared" si="262"/>
        <v>291</v>
      </c>
      <c r="AB930" s="4">
        <f t="shared" si="270"/>
        <v>2575.5200752000001</v>
      </c>
      <c r="AC930" s="4">
        <f t="shared" si="271"/>
        <v>291</v>
      </c>
      <c r="AD930" s="4">
        <f t="shared" si="267"/>
        <v>291</v>
      </c>
      <c r="AE930" s="4">
        <v>291</v>
      </c>
      <c r="AF930" s="4">
        <v>291</v>
      </c>
      <c r="AG930" s="4">
        <f t="shared" si="268"/>
        <v>291</v>
      </c>
      <c r="AH930" s="4">
        <v>84831</v>
      </c>
      <c r="AI930">
        <f t="shared" si="259"/>
        <v>394</v>
      </c>
      <c r="AJ930">
        <v>1755</v>
      </c>
      <c r="AK930" s="2">
        <v>1755</v>
      </c>
      <c r="AL930" s="2">
        <f t="shared" si="269"/>
        <v>1755</v>
      </c>
      <c r="AM930" s="4"/>
      <c r="AN930" t="e">
        <f>VLOOKUP([1]!Tabelle13[[#This Row],[Vlookup this ID for freight costs]],$AL$2:$AL$6811,2,FALSE)</f>
        <v>#REF!</v>
      </c>
      <c r="AP930">
        <v>155.07</v>
      </c>
      <c r="AQ930">
        <v>155.07</v>
      </c>
      <c r="AR930" s="4">
        <v>8</v>
      </c>
      <c r="AS930" s="4">
        <v>4</v>
      </c>
      <c r="AT930" s="4">
        <v>2009</v>
      </c>
      <c r="AU930" s="4">
        <v>8</v>
      </c>
      <c r="AV930" s="4">
        <v>4</v>
      </c>
      <c r="AW930" s="4">
        <v>2009</v>
      </c>
      <c r="AX930" t="str">
        <f t="shared" si="260"/>
        <v>No Delay</v>
      </c>
      <c r="AY930">
        <f t="shared" si="261"/>
        <v>0</v>
      </c>
    </row>
    <row r="931" spans="1:51" x14ac:dyDescent="0.2">
      <c r="A931" s="3">
        <v>12547</v>
      </c>
      <c r="B931" s="1" t="s">
        <v>164</v>
      </c>
      <c r="C931" s="1" t="s">
        <v>165</v>
      </c>
      <c r="D931" s="1" t="s">
        <v>130</v>
      </c>
      <c r="E931" s="1" t="s">
        <v>53</v>
      </c>
      <c r="F931" s="1" t="s">
        <v>53</v>
      </c>
      <c r="G931" s="13" t="s">
        <v>1128</v>
      </c>
      <c r="H931" s="12">
        <v>39911</v>
      </c>
      <c r="I931" s="12" t="s">
        <v>1128</v>
      </c>
      <c r="J931" s="12">
        <v>39911</v>
      </c>
      <c r="K931" s="4">
        <v>1459</v>
      </c>
      <c r="L931" s="1" t="s">
        <v>146</v>
      </c>
      <c r="M931" s="1" t="s">
        <v>132</v>
      </c>
      <c r="N931" s="1" t="s">
        <v>147</v>
      </c>
      <c r="O931" s="1" t="s">
        <v>148</v>
      </c>
      <c r="P931">
        <v>30</v>
      </c>
      <c r="Q931">
        <v>328</v>
      </c>
      <c r="R931">
        <v>8610</v>
      </c>
      <c r="S931">
        <v>26.25</v>
      </c>
      <c r="T931">
        <v>0.88</v>
      </c>
      <c r="U931">
        <f t="shared" si="257"/>
        <v>8610</v>
      </c>
      <c r="V931">
        <f t="shared" si="258"/>
        <v>9840</v>
      </c>
      <c r="W931" s="1" t="s">
        <v>149</v>
      </c>
      <c r="X931" s="1" t="s">
        <v>150</v>
      </c>
      <c r="Y931" s="1" t="s">
        <v>150</v>
      </c>
      <c r="Z931" s="3">
        <v>3680</v>
      </c>
      <c r="AA931" s="4">
        <f t="shared" si="262"/>
        <v>291</v>
      </c>
      <c r="AB931" s="4">
        <f t="shared" si="270"/>
        <v>2280.7374844000001</v>
      </c>
      <c r="AC931" s="4">
        <f t="shared" si="271"/>
        <v>291</v>
      </c>
      <c r="AD931" s="4">
        <f t="shared" si="267"/>
        <v>1393.0615944000001</v>
      </c>
      <c r="AE931" s="3" t="s">
        <v>1129</v>
      </c>
      <c r="AF931" s="3">
        <v>291</v>
      </c>
      <c r="AG931" s="4">
        <f>AI931</f>
        <v>291</v>
      </c>
      <c r="AH931" s="4">
        <v>11298</v>
      </c>
      <c r="AI931">
        <f t="shared" si="259"/>
        <v>291</v>
      </c>
      <c r="AJ931" t="s">
        <v>1129</v>
      </c>
      <c r="AK931" s="2">
        <v>1755</v>
      </c>
      <c r="AL931" s="2">
        <f>AN931</f>
        <v>1755</v>
      </c>
      <c r="AM931" s="4">
        <v>11298</v>
      </c>
      <c r="AN931">
        <f>INDEX($AJ$2:$AJ$6811,MATCH(AM931,$A$2:$A$6811,0))</f>
        <v>1755</v>
      </c>
      <c r="AP931">
        <v>16.88</v>
      </c>
      <c r="AQ931">
        <v>16.88</v>
      </c>
      <c r="AR931" s="4">
        <v>8</v>
      </c>
      <c r="AS931" s="4">
        <v>4</v>
      </c>
      <c r="AT931" s="4">
        <v>2009</v>
      </c>
      <c r="AU931" s="4">
        <v>8</v>
      </c>
      <c r="AV931" s="4">
        <v>4</v>
      </c>
      <c r="AW931" s="4">
        <v>2009</v>
      </c>
      <c r="AX931" t="str">
        <f t="shared" si="260"/>
        <v>No Delay</v>
      </c>
      <c r="AY931">
        <f t="shared" si="261"/>
        <v>0</v>
      </c>
    </row>
    <row r="932" spans="1:51" x14ac:dyDescent="0.2">
      <c r="A932" s="3">
        <v>82672</v>
      </c>
      <c r="B932" s="1" t="s">
        <v>215</v>
      </c>
      <c r="C932" s="1" t="s">
        <v>89</v>
      </c>
      <c r="D932" s="1" t="s">
        <v>130</v>
      </c>
      <c r="E932" s="1" t="s">
        <v>101</v>
      </c>
      <c r="F932" s="1" t="s">
        <v>101</v>
      </c>
      <c r="G932" s="13" t="s">
        <v>916</v>
      </c>
      <c r="H932" s="12">
        <v>41774</v>
      </c>
      <c r="I932" s="12" t="s">
        <v>198</v>
      </c>
      <c r="J932" s="12">
        <v>41820</v>
      </c>
      <c r="K932" s="4">
        <v>5624</v>
      </c>
      <c r="L932" s="1" t="s">
        <v>146</v>
      </c>
      <c r="M932" s="1" t="s">
        <v>132</v>
      </c>
      <c r="N932" s="1" t="s">
        <v>599</v>
      </c>
      <c r="O932" s="1" t="s">
        <v>93</v>
      </c>
      <c r="P932">
        <v>60</v>
      </c>
      <c r="Q932">
        <v>6799</v>
      </c>
      <c r="R932">
        <v>25496.25</v>
      </c>
      <c r="S932">
        <v>3.75</v>
      </c>
      <c r="T932">
        <v>0.06</v>
      </c>
      <c r="U932">
        <f t="shared" si="257"/>
        <v>25496.25</v>
      </c>
      <c r="V932">
        <f t="shared" si="258"/>
        <v>407940</v>
      </c>
      <c r="W932" s="1" t="s">
        <v>197</v>
      </c>
      <c r="X932" s="1" t="s">
        <v>1236</v>
      </c>
      <c r="Y932" s="1" t="s">
        <v>3082</v>
      </c>
      <c r="Z932" s="3">
        <v>11943</v>
      </c>
      <c r="AA932" s="4">
        <f t="shared" si="262"/>
        <v>292</v>
      </c>
      <c r="AB932" s="4">
        <f t="shared" si="270"/>
        <v>2990.9154982</v>
      </c>
      <c r="AC932" s="4">
        <f t="shared" si="271"/>
        <v>292</v>
      </c>
      <c r="AD932" s="4">
        <f t="shared" si="267"/>
        <v>1996.1387206666666</v>
      </c>
      <c r="AE932" s="4">
        <v>292</v>
      </c>
      <c r="AF932" s="4">
        <v>292</v>
      </c>
      <c r="AG932" s="4">
        <f>AE932</f>
        <v>292</v>
      </c>
      <c r="AI932" t="e">
        <f t="shared" si="259"/>
        <v>#N/A</v>
      </c>
      <c r="AJ932">
        <v>1672.7</v>
      </c>
      <c r="AK932" s="2">
        <v>1672.7</v>
      </c>
      <c r="AL932" s="2">
        <f>AJ932</f>
        <v>1672.7</v>
      </c>
      <c r="AM932" s="4"/>
      <c r="AN932" t="e">
        <f>VLOOKUP([1]!Tabelle13[[#This Row],[Vlookup this ID for freight costs]],$AL$2:$AL$6811,2,FALSE)</f>
        <v>#REF!</v>
      </c>
      <c r="AP932">
        <v>31.54</v>
      </c>
      <c r="AQ932">
        <v>31.54</v>
      </c>
      <c r="AR932" s="4">
        <v>15</v>
      </c>
      <c r="AS932" s="4">
        <v>5</v>
      </c>
      <c r="AT932" s="4">
        <v>2014</v>
      </c>
      <c r="AU932" s="4">
        <v>30</v>
      </c>
      <c r="AV932" s="4">
        <v>6</v>
      </c>
      <c r="AW932" s="4">
        <v>2014</v>
      </c>
      <c r="AX932" t="str">
        <f t="shared" si="260"/>
        <v>Delay</v>
      </c>
      <c r="AY932">
        <f t="shared" si="261"/>
        <v>46</v>
      </c>
    </row>
    <row r="933" spans="1:51" x14ac:dyDescent="0.2">
      <c r="A933" s="3">
        <v>23445</v>
      </c>
      <c r="B933" s="1" t="s">
        <v>215</v>
      </c>
      <c r="C933" s="1" t="s">
        <v>89</v>
      </c>
      <c r="D933" s="1" t="s">
        <v>52</v>
      </c>
      <c r="E933" s="1" t="s">
        <v>53</v>
      </c>
      <c r="F933" s="1" t="s">
        <v>53</v>
      </c>
      <c r="G933" s="13" t="s">
        <v>198</v>
      </c>
      <c r="H933" s="12">
        <v>41820</v>
      </c>
      <c r="I933" s="12" t="s">
        <v>811</v>
      </c>
      <c r="J933" s="12">
        <v>41827</v>
      </c>
      <c r="K933" s="4">
        <v>5643</v>
      </c>
      <c r="L933" s="1" t="s">
        <v>146</v>
      </c>
      <c r="M933" s="1" t="s">
        <v>414</v>
      </c>
      <c r="N933" s="1" t="s">
        <v>415</v>
      </c>
      <c r="O933" s="1" t="s">
        <v>93</v>
      </c>
      <c r="P933">
        <v>30</v>
      </c>
      <c r="Q933">
        <v>2100</v>
      </c>
      <c r="R933">
        <v>42000</v>
      </c>
      <c r="S933">
        <v>20</v>
      </c>
      <c r="T933">
        <v>0.67</v>
      </c>
      <c r="U933">
        <f t="shared" si="257"/>
        <v>42000</v>
      </c>
      <c r="V933">
        <f t="shared" si="258"/>
        <v>63000</v>
      </c>
      <c r="W933" s="1" t="s">
        <v>160</v>
      </c>
      <c r="X933" s="1" t="s">
        <v>1236</v>
      </c>
      <c r="Y933" s="1" t="s">
        <v>161</v>
      </c>
      <c r="Z933" s="3">
        <v>8828</v>
      </c>
      <c r="AA933" s="4">
        <f t="shared" si="262"/>
        <v>293</v>
      </c>
      <c r="AB933" s="4">
        <f t="shared" si="270"/>
        <v>2475.2105860000001</v>
      </c>
      <c r="AC933" s="4">
        <f t="shared" si="271"/>
        <v>293</v>
      </c>
      <c r="AD933" s="4">
        <f t="shared" si="267"/>
        <v>274.75</v>
      </c>
      <c r="AE933" s="4">
        <v>293</v>
      </c>
      <c r="AF933" s="4">
        <v>293</v>
      </c>
      <c r="AG933" s="4">
        <f>AE933</f>
        <v>293</v>
      </c>
      <c r="AI933" t="e">
        <f t="shared" si="259"/>
        <v>#N/A</v>
      </c>
      <c r="AJ933">
        <v>3316.79</v>
      </c>
      <c r="AK933" s="2">
        <v>3316.79</v>
      </c>
      <c r="AL933" s="2">
        <f>AJ933</f>
        <v>3316.79</v>
      </c>
      <c r="AM933" s="4"/>
      <c r="AN933" t="e">
        <f>VLOOKUP([1]!Tabelle13[[#This Row],[Vlookup this ID for freight costs]],$AL$2:$AL$6811,2,FALSE)</f>
        <v>#REF!</v>
      </c>
      <c r="AP933">
        <v>51.95</v>
      </c>
      <c r="AQ933">
        <v>51.95</v>
      </c>
      <c r="AR933" s="4">
        <v>30</v>
      </c>
      <c r="AS933" s="4">
        <v>6</v>
      </c>
      <c r="AT933" s="4">
        <v>2014</v>
      </c>
      <c r="AU933" s="4">
        <v>7</v>
      </c>
      <c r="AV933" s="4">
        <v>7</v>
      </c>
      <c r="AW933" s="4">
        <v>2014</v>
      </c>
      <c r="AX933" t="str">
        <f t="shared" si="260"/>
        <v>Delay</v>
      </c>
      <c r="AY933">
        <f t="shared" si="261"/>
        <v>7</v>
      </c>
    </row>
    <row r="934" spans="1:51" x14ac:dyDescent="0.2">
      <c r="A934" s="3">
        <v>77735</v>
      </c>
      <c r="B934" s="1" t="s">
        <v>215</v>
      </c>
      <c r="C934" s="1" t="s">
        <v>89</v>
      </c>
      <c r="D934" s="1" t="s">
        <v>52</v>
      </c>
      <c r="E934" s="1" t="s">
        <v>53</v>
      </c>
      <c r="F934" s="1" t="s">
        <v>53</v>
      </c>
      <c r="G934" s="13" t="s">
        <v>1130</v>
      </c>
      <c r="H934" s="12">
        <v>41701</v>
      </c>
      <c r="I934" s="12" t="s">
        <v>1131</v>
      </c>
      <c r="J934" s="12">
        <v>41724</v>
      </c>
      <c r="K934" s="4">
        <v>5410</v>
      </c>
      <c r="L934" s="1" t="s">
        <v>146</v>
      </c>
      <c r="M934" s="1" t="s">
        <v>414</v>
      </c>
      <c r="N934" s="1" t="s">
        <v>415</v>
      </c>
      <c r="O934" s="1" t="s">
        <v>93</v>
      </c>
      <c r="P934">
        <v>30</v>
      </c>
      <c r="Q934">
        <v>2100</v>
      </c>
      <c r="R934">
        <v>42000</v>
      </c>
      <c r="S934">
        <v>20</v>
      </c>
      <c r="T934">
        <v>0.67</v>
      </c>
      <c r="U934">
        <f t="shared" si="257"/>
        <v>42000</v>
      </c>
      <c r="V934">
        <f t="shared" si="258"/>
        <v>63000</v>
      </c>
      <c r="W934" s="1" t="s">
        <v>160</v>
      </c>
      <c r="X934" s="1" t="s">
        <v>1236</v>
      </c>
      <c r="Y934" s="1" t="s">
        <v>161</v>
      </c>
      <c r="Z934" s="3">
        <v>8828</v>
      </c>
      <c r="AA934" s="4">
        <f t="shared" si="262"/>
        <v>293</v>
      </c>
      <c r="AB934" s="4">
        <f t="shared" si="270"/>
        <v>2475.2105860000001</v>
      </c>
      <c r="AC934" s="4">
        <f t="shared" si="271"/>
        <v>293</v>
      </c>
      <c r="AD934" s="4">
        <f t="shared" si="267"/>
        <v>274.75</v>
      </c>
      <c r="AE934" s="4">
        <v>293</v>
      </c>
      <c r="AF934" s="4">
        <v>293</v>
      </c>
      <c r="AG934" s="4">
        <f>AE934</f>
        <v>293</v>
      </c>
      <c r="AI934" t="e">
        <f t="shared" si="259"/>
        <v>#N/A</v>
      </c>
      <c r="AJ934">
        <v>3169.34</v>
      </c>
      <c r="AK934" s="2">
        <v>3169.34</v>
      </c>
      <c r="AL934" s="2">
        <f>AJ934</f>
        <v>3169.34</v>
      </c>
      <c r="AM934" s="4"/>
      <c r="AN934" t="e">
        <f>VLOOKUP([1]!Tabelle13[[#This Row],[Vlookup this ID for freight costs]],$AL$2:$AL$6811,2,FALSE)</f>
        <v>#REF!</v>
      </c>
      <c r="AP934">
        <v>51.95</v>
      </c>
      <c r="AQ934">
        <v>51.95</v>
      </c>
      <c r="AR934" s="4">
        <v>3</v>
      </c>
      <c r="AS934" s="4">
        <v>4</v>
      </c>
      <c r="AT934" s="4">
        <v>2014</v>
      </c>
      <c r="AU934" s="4">
        <v>26</v>
      </c>
      <c r="AV934" s="4">
        <v>4</v>
      </c>
      <c r="AW934" s="4">
        <v>2014</v>
      </c>
      <c r="AX934" t="str">
        <f t="shared" si="260"/>
        <v>Delay</v>
      </c>
      <c r="AY934">
        <f t="shared" si="261"/>
        <v>23</v>
      </c>
    </row>
    <row r="935" spans="1:51" x14ac:dyDescent="0.2">
      <c r="A935" s="3">
        <v>12564</v>
      </c>
      <c r="B935" s="1" t="s">
        <v>88</v>
      </c>
      <c r="C935" s="1" t="s">
        <v>89</v>
      </c>
      <c r="D935" s="1" t="s">
        <v>130</v>
      </c>
      <c r="E935" s="1" t="s">
        <v>53</v>
      </c>
      <c r="F935" s="1" t="s">
        <v>53</v>
      </c>
      <c r="G935" s="13" t="s">
        <v>1132</v>
      </c>
      <c r="H935" s="12">
        <v>39983</v>
      </c>
      <c r="I935" s="12" t="s">
        <v>1132</v>
      </c>
      <c r="J935" s="12">
        <v>39983</v>
      </c>
      <c r="K935" s="4">
        <v>1632</v>
      </c>
      <c r="L935" s="1" t="s">
        <v>146</v>
      </c>
      <c r="M935" s="1" t="s">
        <v>132</v>
      </c>
      <c r="N935" s="1" t="s">
        <v>265</v>
      </c>
      <c r="O935" s="1" t="s">
        <v>93</v>
      </c>
      <c r="P935">
        <v>60</v>
      </c>
      <c r="Q935">
        <v>5259</v>
      </c>
      <c r="R935">
        <v>15777</v>
      </c>
      <c r="S935">
        <v>3</v>
      </c>
      <c r="T935">
        <v>0.05</v>
      </c>
      <c r="U935">
        <f t="shared" si="257"/>
        <v>15777</v>
      </c>
      <c r="V935">
        <f t="shared" si="258"/>
        <v>315540</v>
      </c>
      <c r="W935" s="1" t="s">
        <v>179</v>
      </c>
      <c r="X935" s="1" t="s">
        <v>1236</v>
      </c>
      <c r="Y935" s="1" t="s">
        <v>156</v>
      </c>
      <c r="Z935" s="3">
        <v>9211</v>
      </c>
      <c r="AA935" s="4">
        <f t="shared" si="262"/>
        <v>294</v>
      </c>
      <c r="AB935" s="4">
        <f t="shared" si="270"/>
        <v>2821.9038861999998</v>
      </c>
      <c r="AC935" s="4">
        <f t="shared" si="271"/>
        <v>294</v>
      </c>
      <c r="AD935" s="4">
        <f t="shared" si="267"/>
        <v>294</v>
      </c>
      <c r="AE935" s="4">
        <v>294</v>
      </c>
      <c r="AF935" s="4">
        <v>294</v>
      </c>
      <c r="AG935" s="4">
        <f>AE935</f>
        <v>294</v>
      </c>
      <c r="AI935" t="e">
        <f t="shared" si="259"/>
        <v>#N/A</v>
      </c>
      <c r="AJ935">
        <v>5432.93</v>
      </c>
      <c r="AK935" s="2">
        <v>5432.93</v>
      </c>
      <c r="AL935" s="2">
        <f>AJ935</f>
        <v>5432.93</v>
      </c>
      <c r="AM935" s="4"/>
      <c r="AN935" t="e">
        <f>VLOOKUP([1]!Tabelle13[[#This Row],[Vlookup this ID for freight costs]],$AL$2:$AL$6811,2,FALSE)</f>
        <v>#REF!</v>
      </c>
      <c r="AP935">
        <v>30.92</v>
      </c>
      <c r="AQ935">
        <v>30.92</v>
      </c>
      <c r="AR935" s="4">
        <v>19</v>
      </c>
      <c r="AS935" s="4">
        <v>6</v>
      </c>
      <c r="AT935" s="4">
        <v>2009</v>
      </c>
      <c r="AU935" s="4">
        <v>19</v>
      </c>
      <c r="AV935" s="4">
        <v>6</v>
      </c>
      <c r="AW935" s="4">
        <v>2009</v>
      </c>
      <c r="AX935" t="str">
        <f t="shared" si="260"/>
        <v>No Delay</v>
      </c>
      <c r="AY935">
        <f t="shared" si="261"/>
        <v>0</v>
      </c>
    </row>
    <row r="936" spans="1:51" x14ac:dyDescent="0.2">
      <c r="A936" s="3">
        <v>86357</v>
      </c>
      <c r="B936" s="1" t="s">
        <v>175</v>
      </c>
      <c r="C936" s="1" t="s">
        <v>165</v>
      </c>
      <c r="D936" s="1" t="s">
        <v>130</v>
      </c>
      <c r="E936" s="1" t="s">
        <v>101</v>
      </c>
      <c r="F936" s="1" t="s">
        <v>101</v>
      </c>
      <c r="G936" s="13" t="s">
        <v>820</v>
      </c>
      <c r="H936" s="12">
        <v>40527</v>
      </c>
      <c r="I936" s="12" t="s">
        <v>523</v>
      </c>
      <c r="J936" s="12">
        <v>40513</v>
      </c>
      <c r="K936" s="4">
        <v>2886</v>
      </c>
      <c r="L936" s="1" t="s">
        <v>146</v>
      </c>
      <c r="M936" s="1" t="s">
        <v>132</v>
      </c>
      <c r="N936" s="1" t="s">
        <v>275</v>
      </c>
      <c r="O936" s="1" t="s">
        <v>93</v>
      </c>
      <c r="P936">
        <v>60</v>
      </c>
      <c r="Q936">
        <v>3570</v>
      </c>
      <c r="R936">
        <v>30523.5</v>
      </c>
      <c r="S936">
        <v>8.5500000000000007</v>
      </c>
      <c r="T936">
        <v>0.14000000000000001</v>
      </c>
      <c r="U936">
        <f t="shared" si="257"/>
        <v>30523.500000000004</v>
      </c>
      <c r="V936">
        <f t="shared" si="258"/>
        <v>214200</v>
      </c>
      <c r="W936" s="1" t="s">
        <v>179</v>
      </c>
      <c r="X936" s="1" t="s">
        <v>1236</v>
      </c>
      <c r="Y936" s="1" t="s">
        <v>156</v>
      </c>
      <c r="Z936" s="3">
        <v>11413</v>
      </c>
      <c r="AA936" s="4">
        <f t="shared" si="262"/>
        <v>294</v>
      </c>
      <c r="AB936" s="4">
        <f t="shared" si="270"/>
        <v>2636.5398519999999</v>
      </c>
      <c r="AC936" s="4">
        <f t="shared" si="271"/>
        <v>294</v>
      </c>
      <c r="AD936" s="4">
        <f t="shared" si="267"/>
        <v>617.33333333333337</v>
      </c>
      <c r="AE936" s="4">
        <v>294</v>
      </c>
      <c r="AF936" s="4">
        <v>294</v>
      </c>
      <c r="AG936" s="4">
        <f>AE936</f>
        <v>294</v>
      </c>
      <c r="AI936" t="e">
        <f t="shared" si="259"/>
        <v>#N/A</v>
      </c>
      <c r="AJ936">
        <v>2894</v>
      </c>
      <c r="AK936" s="2">
        <v>2894</v>
      </c>
      <c r="AL936" s="2">
        <f>AJ936</f>
        <v>2894</v>
      </c>
      <c r="AM936" s="4"/>
      <c r="AN936" t="e">
        <f>VLOOKUP([1]!Tabelle13[[#This Row],[Vlookup this ID for freight costs]],$AL$2:$AL$6811,2,FALSE)</f>
        <v>#REF!</v>
      </c>
      <c r="AP936">
        <v>65.81</v>
      </c>
      <c r="AQ936">
        <v>65.81</v>
      </c>
      <c r="AR936" s="4">
        <v>15</v>
      </c>
      <c r="AS936" s="4">
        <v>12</v>
      </c>
      <c r="AT936" s="4">
        <v>2010</v>
      </c>
      <c r="AU936" s="4">
        <v>1</v>
      </c>
      <c r="AV936" s="4">
        <v>12</v>
      </c>
      <c r="AW936" s="4">
        <v>2010</v>
      </c>
      <c r="AX936" t="str">
        <f t="shared" si="260"/>
        <v>No Delay</v>
      </c>
      <c r="AY936">
        <f t="shared" si="261"/>
        <v>0</v>
      </c>
    </row>
    <row r="937" spans="1:51" x14ac:dyDescent="0.2">
      <c r="A937" s="3">
        <v>10886</v>
      </c>
      <c r="B937" s="1" t="s">
        <v>88</v>
      </c>
      <c r="C937" s="1" t="s">
        <v>89</v>
      </c>
      <c r="D937" s="1" t="s">
        <v>130</v>
      </c>
      <c r="E937" s="1"/>
      <c r="F937" s="1" t="s">
        <v>107</v>
      </c>
      <c r="G937" s="13" t="s">
        <v>830</v>
      </c>
      <c r="H937" s="12">
        <v>39337</v>
      </c>
      <c r="I937" s="12" t="s">
        <v>830</v>
      </c>
      <c r="J937" s="12">
        <v>39337</v>
      </c>
      <c r="K937" s="4">
        <v>357</v>
      </c>
      <c r="L937" s="1" t="s">
        <v>146</v>
      </c>
      <c r="M937" s="1" t="s">
        <v>132</v>
      </c>
      <c r="N937" s="1" t="s">
        <v>269</v>
      </c>
      <c r="O937" s="1" t="s">
        <v>270</v>
      </c>
      <c r="P937">
        <v>270</v>
      </c>
      <c r="Q937">
        <v>526</v>
      </c>
      <c r="R937">
        <v>41364.639999999999</v>
      </c>
      <c r="S937">
        <v>78.64</v>
      </c>
      <c r="T937">
        <v>0.28999999999999998</v>
      </c>
      <c r="U937">
        <f t="shared" si="257"/>
        <v>41364.639999999999</v>
      </c>
      <c r="V937">
        <f t="shared" si="258"/>
        <v>142020</v>
      </c>
      <c r="W937" s="1" t="s">
        <v>271</v>
      </c>
      <c r="X937" s="1" t="s">
        <v>272</v>
      </c>
      <c r="Y937" s="1" t="s">
        <v>272</v>
      </c>
      <c r="Z937" s="3">
        <v>4524</v>
      </c>
      <c r="AA937" s="4">
        <f t="shared" si="262"/>
        <v>295</v>
      </c>
      <c r="AB937" s="4">
        <f t="shared" si="270"/>
        <v>2302.4675487999998</v>
      </c>
      <c r="AC937" s="4">
        <f t="shared" si="271"/>
        <v>295</v>
      </c>
      <c r="AD937" s="4">
        <f t="shared" si="267"/>
        <v>1938</v>
      </c>
      <c r="AE937" s="3" t="s">
        <v>1133</v>
      </c>
      <c r="AF937" s="3">
        <v>295</v>
      </c>
      <c r="AG937" s="4">
        <f>AI937</f>
        <v>295</v>
      </c>
      <c r="AH937" s="4">
        <v>10885</v>
      </c>
      <c r="AI937">
        <f t="shared" si="259"/>
        <v>295</v>
      </c>
      <c r="AJ937" t="s">
        <v>1133</v>
      </c>
      <c r="AK937" s="2">
        <v>1737</v>
      </c>
      <c r="AL937" s="2">
        <f>AN937</f>
        <v>1737</v>
      </c>
      <c r="AM937" s="4">
        <v>10885</v>
      </c>
      <c r="AN937">
        <f>INDEX($AJ$2:$AJ$6811,MATCH(AM937,$A$2:$A$6811,0))</f>
        <v>1737</v>
      </c>
      <c r="AP937">
        <v>66.180000000000007</v>
      </c>
      <c r="AQ937">
        <v>66.180000000000007</v>
      </c>
      <c r="AR937" s="4">
        <v>12</v>
      </c>
      <c r="AS937" s="4">
        <v>9</v>
      </c>
      <c r="AT937" s="4">
        <v>2007</v>
      </c>
      <c r="AU937" s="4">
        <v>12</v>
      </c>
      <c r="AV937" s="4">
        <v>9</v>
      </c>
      <c r="AW937" s="4">
        <v>2007</v>
      </c>
      <c r="AX937" t="str">
        <f t="shared" si="260"/>
        <v>No Delay</v>
      </c>
      <c r="AY937">
        <f t="shared" si="261"/>
        <v>0</v>
      </c>
    </row>
    <row r="938" spans="1:51" x14ac:dyDescent="0.2">
      <c r="A938" s="3">
        <v>12715</v>
      </c>
      <c r="B938" s="1" t="s">
        <v>88</v>
      </c>
      <c r="C938" s="1" t="s">
        <v>89</v>
      </c>
      <c r="D938" s="1" t="s">
        <v>130</v>
      </c>
      <c r="E938" s="1"/>
      <c r="F938" s="1" t="s">
        <v>107</v>
      </c>
      <c r="G938" s="13" t="s">
        <v>830</v>
      </c>
      <c r="H938" s="12">
        <v>39337</v>
      </c>
      <c r="I938" s="12" t="s">
        <v>830</v>
      </c>
      <c r="J938" s="12">
        <v>39337</v>
      </c>
      <c r="K938" s="4">
        <v>358</v>
      </c>
      <c r="L938" s="1" t="s">
        <v>146</v>
      </c>
      <c r="M938" s="1" t="s">
        <v>132</v>
      </c>
      <c r="N938" s="1" t="s">
        <v>269</v>
      </c>
      <c r="O938" s="1" t="s">
        <v>270</v>
      </c>
      <c r="P938">
        <v>270</v>
      </c>
      <c r="Q938">
        <v>7</v>
      </c>
      <c r="R938">
        <v>550.48</v>
      </c>
      <c r="S938">
        <v>78.64</v>
      </c>
      <c r="T938">
        <v>0.28999999999999998</v>
      </c>
      <c r="U938">
        <f t="shared" si="257"/>
        <v>550.48</v>
      </c>
      <c r="V938">
        <f t="shared" si="258"/>
        <v>1890</v>
      </c>
      <c r="W938" s="1" t="s">
        <v>271</v>
      </c>
      <c r="X938" s="1" t="s">
        <v>272</v>
      </c>
      <c r="Y938" s="1" t="s">
        <v>272</v>
      </c>
      <c r="Z938" s="3">
        <v>4524</v>
      </c>
      <c r="AA938" s="4">
        <f t="shared" si="262"/>
        <v>295</v>
      </c>
      <c r="AB938" s="4">
        <f t="shared" si="270"/>
        <v>2245.5084406000001</v>
      </c>
      <c r="AC938" s="4">
        <f t="shared" si="271"/>
        <v>295</v>
      </c>
      <c r="AD938" s="4">
        <f t="shared" si="267"/>
        <v>2371.9384748888892</v>
      </c>
      <c r="AE938" s="3" t="s">
        <v>1133</v>
      </c>
      <c r="AF938" s="3">
        <v>295</v>
      </c>
      <c r="AG938" s="4">
        <f>AI938</f>
        <v>295</v>
      </c>
      <c r="AH938" s="4">
        <v>10885</v>
      </c>
      <c r="AI938">
        <f t="shared" si="259"/>
        <v>295</v>
      </c>
      <c r="AJ938" t="s">
        <v>1133</v>
      </c>
      <c r="AK938" s="2">
        <v>1737</v>
      </c>
      <c r="AL938" s="2">
        <f>AN938</f>
        <v>1737</v>
      </c>
      <c r="AM938" s="4">
        <v>10885</v>
      </c>
      <c r="AN938">
        <f>INDEX($AJ$2:$AJ$6811,MATCH(AM938,$A$2:$A$6811,0))</f>
        <v>1737</v>
      </c>
      <c r="AP938">
        <v>0.88</v>
      </c>
      <c r="AQ938">
        <v>0.88</v>
      </c>
      <c r="AR938" s="4">
        <v>12</v>
      </c>
      <c r="AS938" s="4">
        <v>9</v>
      </c>
      <c r="AT938" s="4">
        <v>2007</v>
      </c>
      <c r="AU938" s="4">
        <v>12</v>
      </c>
      <c r="AV938" s="4">
        <v>9</v>
      </c>
      <c r="AW938" s="4">
        <v>2007</v>
      </c>
      <c r="AX938" t="str">
        <f t="shared" si="260"/>
        <v>No Delay</v>
      </c>
      <c r="AY938">
        <f t="shared" si="261"/>
        <v>0</v>
      </c>
    </row>
    <row r="939" spans="1:51" x14ac:dyDescent="0.2">
      <c r="A939" s="3">
        <v>10885</v>
      </c>
      <c r="B939" s="1" t="s">
        <v>88</v>
      </c>
      <c r="C939" s="1" t="s">
        <v>89</v>
      </c>
      <c r="D939" s="1" t="s">
        <v>130</v>
      </c>
      <c r="E939" s="1"/>
      <c r="F939" s="1" t="s">
        <v>107</v>
      </c>
      <c r="G939" s="13" t="s">
        <v>830</v>
      </c>
      <c r="H939" s="12">
        <v>39337</v>
      </c>
      <c r="I939" s="12" t="s">
        <v>830</v>
      </c>
      <c r="J939" s="12">
        <v>39337</v>
      </c>
      <c r="K939" s="4">
        <v>356</v>
      </c>
      <c r="L939" s="1" t="s">
        <v>146</v>
      </c>
      <c r="M939" s="1" t="s">
        <v>132</v>
      </c>
      <c r="N939" s="1" t="s">
        <v>269</v>
      </c>
      <c r="O939" s="1" t="s">
        <v>270</v>
      </c>
      <c r="P939">
        <v>270</v>
      </c>
      <c r="Q939">
        <v>16</v>
      </c>
      <c r="R939">
        <v>1258.24</v>
      </c>
      <c r="S939">
        <v>78.64</v>
      </c>
      <c r="T939">
        <v>0.28999999999999998</v>
      </c>
      <c r="U939">
        <f t="shared" si="257"/>
        <v>1258.24</v>
      </c>
      <c r="V939">
        <f t="shared" si="258"/>
        <v>4320</v>
      </c>
      <c r="W939" s="1" t="s">
        <v>271</v>
      </c>
      <c r="X939" s="1" t="s">
        <v>272</v>
      </c>
      <c r="Y939" s="1" t="s">
        <v>272</v>
      </c>
      <c r="Z939" s="3">
        <v>4524</v>
      </c>
      <c r="AA939" s="4">
        <f t="shared" si="262"/>
        <v>295</v>
      </c>
      <c r="AB939" s="4">
        <f t="shared" si="270"/>
        <v>2246.4961708000001</v>
      </c>
      <c r="AC939" s="4">
        <f t="shared" si="271"/>
        <v>295</v>
      </c>
      <c r="AD939" s="4">
        <f t="shared" si="267"/>
        <v>1904.0212563333337</v>
      </c>
      <c r="AE939" s="4">
        <v>295</v>
      </c>
      <c r="AF939" s="4">
        <v>295</v>
      </c>
      <c r="AG939" s="4">
        <f t="shared" ref="AG939:AG945" si="272">AE939</f>
        <v>295</v>
      </c>
      <c r="AH939" s="4">
        <v>82862</v>
      </c>
      <c r="AI939">
        <f t="shared" si="259"/>
        <v>914</v>
      </c>
      <c r="AJ939">
        <v>1737</v>
      </c>
      <c r="AK939" s="2">
        <v>1737</v>
      </c>
      <c r="AL939" s="2">
        <f t="shared" ref="AL939:AL945" si="273">AJ939</f>
        <v>1737</v>
      </c>
      <c r="AM939" s="4"/>
      <c r="AN939" t="e">
        <f>VLOOKUP([1]!Tabelle13[[#This Row],[Vlookup this ID for freight costs]],$AL$2:$AL$6811,2,FALSE)</f>
        <v>#REF!</v>
      </c>
      <c r="AP939">
        <v>2.0099999999999998</v>
      </c>
      <c r="AQ939">
        <v>2.0099999999999998</v>
      </c>
      <c r="AR939" s="4">
        <v>12</v>
      </c>
      <c r="AS939" s="4">
        <v>9</v>
      </c>
      <c r="AT939" s="4">
        <v>2007</v>
      </c>
      <c r="AU939" s="4">
        <v>12</v>
      </c>
      <c r="AV939" s="4">
        <v>9</v>
      </c>
      <c r="AW939" s="4">
        <v>2007</v>
      </c>
      <c r="AX939" t="str">
        <f t="shared" si="260"/>
        <v>No Delay</v>
      </c>
      <c r="AY939">
        <f t="shared" si="261"/>
        <v>0</v>
      </c>
    </row>
    <row r="940" spans="1:51" x14ac:dyDescent="0.2">
      <c r="A940" s="3">
        <v>86773</v>
      </c>
      <c r="B940" s="1" t="s">
        <v>175</v>
      </c>
      <c r="C940" s="1" t="s">
        <v>165</v>
      </c>
      <c r="D940" s="1" t="s">
        <v>130</v>
      </c>
      <c r="E940" s="1" t="s">
        <v>101</v>
      </c>
      <c r="F940" s="1" t="s">
        <v>101</v>
      </c>
      <c r="G940" s="13" t="s">
        <v>1134</v>
      </c>
      <c r="H940" s="12">
        <v>42041</v>
      </c>
      <c r="I940" s="12" t="s">
        <v>1135</v>
      </c>
      <c r="J940" s="12">
        <v>42037</v>
      </c>
      <c r="K940" s="4">
        <v>6260</v>
      </c>
      <c r="L940" s="1" t="s">
        <v>146</v>
      </c>
      <c r="M940" s="1" t="s">
        <v>132</v>
      </c>
      <c r="N940" s="1" t="s">
        <v>599</v>
      </c>
      <c r="O940" s="1" t="s">
        <v>93</v>
      </c>
      <c r="P940">
        <v>60</v>
      </c>
      <c r="Q940">
        <v>5000</v>
      </c>
      <c r="R940">
        <v>18650</v>
      </c>
      <c r="S940">
        <v>3.73</v>
      </c>
      <c r="T940">
        <v>0.06</v>
      </c>
      <c r="U940">
        <f t="shared" si="257"/>
        <v>18650</v>
      </c>
      <c r="V940">
        <f t="shared" si="258"/>
        <v>300000</v>
      </c>
      <c r="W940" s="1" t="s">
        <v>160</v>
      </c>
      <c r="X940" s="1" t="s">
        <v>1236</v>
      </c>
      <c r="Y940" s="1" t="s">
        <v>161</v>
      </c>
      <c r="Z940" s="3">
        <v>10896</v>
      </c>
      <c r="AA940" s="4">
        <f t="shared" si="262"/>
        <v>297</v>
      </c>
      <c r="AB940" s="4">
        <f t="shared" si="270"/>
        <v>2793.479206</v>
      </c>
      <c r="AC940" s="4">
        <f t="shared" si="271"/>
        <v>297</v>
      </c>
      <c r="AD940" s="4">
        <f t="shared" si="267"/>
        <v>2609.2959257333337</v>
      </c>
      <c r="AE940" s="4">
        <v>297</v>
      </c>
      <c r="AF940" s="4">
        <v>297</v>
      </c>
      <c r="AG940" s="4">
        <f t="shared" si="272"/>
        <v>297</v>
      </c>
      <c r="AI940" t="e">
        <f t="shared" si="259"/>
        <v>#N/A</v>
      </c>
      <c r="AJ940">
        <v>1326</v>
      </c>
      <c r="AK940" s="2">
        <v>1326</v>
      </c>
      <c r="AL940" s="2">
        <f t="shared" si="273"/>
        <v>1326</v>
      </c>
      <c r="AM940" s="4"/>
      <c r="AN940" t="e">
        <f>VLOOKUP([1]!Tabelle13[[#This Row],[Vlookup this ID for freight costs]],$AL$2:$AL$6811,2,FALSE)</f>
        <v>#REF!</v>
      </c>
      <c r="AP940">
        <v>19.170000000000002</v>
      </c>
      <c r="AQ940">
        <v>19.170000000000002</v>
      </c>
      <c r="AR940" s="4">
        <v>6</v>
      </c>
      <c r="AS940" s="4">
        <v>2</v>
      </c>
      <c r="AT940" s="4">
        <v>2015</v>
      </c>
      <c r="AU940" s="4">
        <v>2</v>
      </c>
      <c r="AV940" s="4">
        <v>2</v>
      </c>
      <c r="AW940" s="4">
        <v>2015</v>
      </c>
      <c r="AX940" t="str">
        <f t="shared" si="260"/>
        <v>No Delay</v>
      </c>
      <c r="AY940">
        <f t="shared" si="261"/>
        <v>0</v>
      </c>
    </row>
    <row r="941" spans="1:51" x14ac:dyDescent="0.2">
      <c r="A941" s="3">
        <v>10761</v>
      </c>
      <c r="B941" s="1" t="s">
        <v>350</v>
      </c>
      <c r="C941" s="1" t="s">
        <v>65</v>
      </c>
      <c r="D941" s="1" t="s">
        <v>130</v>
      </c>
      <c r="E941" s="1" t="s">
        <v>53</v>
      </c>
      <c r="F941" s="1" t="s">
        <v>53</v>
      </c>
      <c r="G941" s="13" t="s">
        <v>430</v>
      </c>
      <c r="H941" s="12">
        <v>39933</v>
      </c>
      <c r="I941" s="12" t="s">
        <v>430</v>
      </c>
      <c r="J941" s="12">
        <v>39933</v>
      </c>
      <c r="K941" s="4">
        <v>1514</v>
      </c>
      <c r="L941" s="1" t="s">
        <v>146</v>
      </c>
      <c r="M941" s="1" t="s">
        <v>132</v>
      </c>
      <c r="N941" s="1" t="s">
        <v>147</v>
      </c>
      <c r="O941" s="1" t="s">
        <v>148</v>
      </c>
      <c r="P941">
        <v>30</v>
      </c>
      <c r="Q941">
        <v>3392</v>
      </c>
      <c r="R941">
        <v>89040</v>
      </c>
      <c r="S941">
        <v>26.25</v>
      </c>
      <c r="T941">
        <v>0.88</v>
      </c>
      <c r="U941">
        <f t="shared" si="257"/>
        <v>89040</v>
      </c>
      <c r="V941">
        <f t="shared" si="258"/>
        <v>101760</v>
      </c>
      <c r="W941" s="1" t="s">
        <v>149</v>
      </c>
      <c r="X941" s="1" t="s">
        <v>150</v>
      </c>
      <c r="Y941" s="1" t="s">
        <v>150</v>
      </c>
      <c r="Z941" s="3">
        <v>4785</v>
      </c>
      <c r="AA941" s="4">
        <f t="shared" si="262"/>
        <v>298</v>
      </c>
      <c r="AB941" s="4">
        <f t="shared" si="270"/>
        <v>2617.0047436</v>
      </c>
      <c r="AC941" s="4">
        <f t="shared" si="271"/>
        <v>298</v>
      </c>
      <c r="AD941" s="4">
        <f t="shared" si="267"/>
        <v>2769.6666666666665</v>
      </c>
      <c r="AE941" s="4">
        <v>298</v>
      </c>
      <c r="AF941" s="4">
        <v>298</v>
      </c>
      <c r="AG941" s="4">
        <f t="shared" si="272"/>
        <v>298</v>
      </c>
      <c r="AH941" s="4">
        <v>83630</v>
      </c>
      <c r="AI941">
        <f t="shared" si="259"/>
        <v>12181</v>
      </c>
      <c r="AJ941">
        <v>2922.53</v>
      </c>
      <c r="AK941" s="2">
        <v>2922.53</v>
      </c>
      <c r="AL941" s="2">
        <f t="shared" si="273"/>
        <v>2922.53</v>
      </c>
      <c r="AM941" s="4"/>
      <c r="AN941" t="e">
        <f>VLOOKUP([1]!Tabelle13[[#This Row],[Vlookup this ID for freight costs]],$AL$2:$AL$6811,2,FALSE)</f>
        <v>#REF!</v>
      </c>
      <c r="AP941">
        <v>174.52</v>
      </c>
      <c r="AQ941">
        <v>174.52</v>
      </c>
      <c r="AR941" s="4">
        <v>30</v>
      </c>
      <c r="AS941" s="4">
        <v>4</v>
      </c>
      <c r="AT941" s="4">
        <v>2009</v>
      </c>
      <c r="AU941" s="4">
        <v>30</v>
      </c>
      <c r="AV941" s="4">
        <v>4</v>
      </c>
      <c r="AW941" s="4">
        <v>2009</v>
      </c>
      <c r="AX941" t="str">
        <f t="shared" si="260"/>
        <v>No Delay</v>
      </c>
      <c r="AY941">
        <f t="shared" si="261"/>
        <v>0</v>
      </c>
    </row>
    <row r="942" spans="1:51" x14ac:dyDescent="0.2">
      <c r="A942" s="3">
        <v>85204</v>
      </c>
      <c r="B942" s="1" t="s">
        <v>975</v>
      </c>
      <c r="C942" s="1" t="s">
        <v>73</v>
      </c>
      <c r="D942" s="1" t="s">
        <v>130</v>
      </c>
      <c r="E942" s="1" t="s">
        <v>101</v>
      </c>
      <c r="F942" s="1" t="s">
        <v>101</v>
      </c>
      <c r="G942" s="13" t="s">
        <v>1136</v>
      </c>
      <c r="H942" s="12">
        <v>40843</v>
      </c>
      <c r="I942" s="12" t="s">
        <v>1003</v>
      </c>
      <c r="J942" s="12">
        <v>40837</v>
      </c>
      <c r="K942" s="4">
        <v>3537</v>
      </c>
      <c r="L942" s="1" t="s">
        <v>146</v>
      </c>
      <c r="M942" s="1" t="s">
        <v>132</v>
      </c>
      <c r="N942" s="1" t="s">
        <v>648</v>
      </c>
      <c r="O942" s="1" t="s">
        <v>93</v>
      </c>
      <c r="P942">
        <v>240</v>
      </c>
      <c r="Q942">
        <v>808</v>
      </c>
      <c r="R942">
        <v>10100</v>
      </c>
      <c r="S942">
        <v>12.5</v>
      </c>
      <c r="T942">
        <v>0.05</v>
      </c>
      <c r="U942">
        <f t="shared" si="257"/>
        <v>10100</v>
      </c>
      <c r="V942">
        <f t="shared" si="258"/>
        <v>193920</v>
      </c>
      <c r="W942" s="1" t="s">
        <v>155</v>
      </c>
      <c r="X942" s="1" t="s">
        <v>1236</v>
      </c>
      <c r="Y942" s="1" t="s">
        <v>156</v>
      </c>
      <c r="Z942" s="3">
        <v>14969</v>
      </c>
      <c r="AA942" s="4">
        <f t="shared" si="262"/>
        <v>298</v>
      </c>
      <c r="AB942" s="4">
        <f t="shared" si="270"/>
        <v>2333.4164283999999</v>
      </c>
      <c r="AC942" s="4">
        <f t="shared" si="271"/>
        <v>298</v>
      </c>
      <c r="AD942" s="4">
        <f t="shared" si="267"/>
        <v>913.33333333333337</v>
      </c>
      <c r="AE942" s="4">
        <v>298</v>
      </c>
      <c r="AF942" s="4">
        <v>298</v>
      </c>
      <c r="AG942" s="4">
        <f t="shared" si="272"/>
        <v>298</v>
      </c>
      <c r="AI942" t="e">
        <f t="shared" si="259"/>
        <v>#N/A</v>
      </c>
      <c r="AJ942">
        <v>1360.32</v>
      </c>
      <c r="AK942" s="2">
        <v>1360.32</v>
      </c>
      <c r="AL942" s="2">
        <f t="shared" si="273"/>
        <v>1360.32</v>
      </c>
      <c r="AM942" s="4"/>
      <c r="AN942" t="e">
        <f>VLOOKUP([1]!Tabelle13[[#This Row],[Vlookup this ID for freight costs]],$AL$2:$AL$6811,2,FALSE)</f>
        <v>#REF!</v>
      </c>
      <c r="AP942">
        <v>16.66</v>
      </c>
      <c r="AQ942">
        <v>16.66</v>
      </c>
      <c r="AR942" s="4">
        <v>27</v>
      </c>
      <c r="AS942" s="4">
        <v>10</v>
      </c>
      <c r="AT942" s="4">
        <v>2011</v>
      </c>
      <c r="AU942" s="4">
        <v>21</v>
      </c>
      <c r="AV942" s="4">
        <v>10</v>
      </c>
      <c r="AW942" s="4">
        <v>2011</v>
      </c>
      <c r="AX942" t="str">
        <f t="shared" si="260"/>
        <v>No Delay</v>
      </c>
      <c r="AY942">
        <f t="shared" si="261"/>
        <v>0</v>
      </c>
    </row>
    <row r="943" spans="1:51" x14ac:dyDescent="0.2">
      <c r="A943" s="3">
        <v>11862</v>
      </c>
      <c r="B943" s="1" t="s">
        <v>584</v>
      </c>
      <c r="C943" s="1" t="s">
        <v>65</v>
      </c>
      <c r="D943" s="1" t="s">
        <v>130</v>
      </c>
      <c r="E943" s="1" t="s">
        <v>53</v>
      </c>
      <c r="F943" s="1" t="s">
        <v>53</v>
      </c>
      <c r="G943" s="13" t="s">
        <v>1137</v>
      </c>
      <c r="H943" s="12">
        <v>39582</v>
      </c>
      <c r="I943" s="12" t="s">
        <v>1137</v>
      </c>
      <c r="J943" s="12">
        <v>39582</v>
      </c>
      <c r="K943" s="4">
        <v>848</v>
      </c>
      <c r="L943" s="1" t="s">
        <v>146</v>
      </c>
      <c r="M943" s="1" t="s">
        <v>132</v>
      </c>
      <c r="N943" s="1" t="s">
        <v>147</v>
      </c>
      <c r="O943" s="1" t="s">
        <v>148</v>
      </c>
      <c r="P943">
        <v>30</v>
      </c>
      <c r="Q943">
        <v>3359</v>
      </c>
      <c r="R943">
        <v>88173.75</v>
      </c>
      <c r="S943">
        <v>26.25</v>
      </c>
      <c r="T943">
        <v>0.88</v>
      </c>
      <c r="U943">
        <f t="shared" si="257"/>
        <v>88173.75</v>
      </c>
      <c r="V943">
        <f t="shared" si="258"/>
        <v>100770</v>
      </c>
      <c r="W943" s="1" t="s">
        <v>149</v>
      </c>
      <c r="X943" s="1" t="s">
        <v>150</v>
      </c>
      <c r="Y943" s="1" t="s">
        <v>150</v>
      </c>
      <c r="Z943" s="3">
        <v>4785</v>
      </c>
      <c r="AA943" s="4">
        <f t="shared" si="262"/>
        <v>300</v>
      </c>
      <c r="AB943" s="4">
        <f t="shared" si="270"/>
        <v>2613.3830662</v>
      </c>
      <c r="AC943" s="4">
        <f t="shared" si="271"/>
        <v>300</v>
      </c>
      <c r="AD943" s="4">
        <f t="shared" si="267"/>
        <v>409</v>
      </c>
      <c r="AE943" s="4">
        <v>300</v>
      </c>
      <c r="AF943" s="4">
        <v>300</v>
      </c>
      <c r="AG943" s="4">
        <f t="shared" si="272"/>
        <v>300</v>
      </c>
      <c r="AH943" s="4">
        <v>82425</v>
      </c>
      <c r="AI943">
        <f t="shared" si="259"/>
        <v>9746</v>
      </c>
      <c r="AJ943">
        <v>2204</v>
      </c>
      <c r="AK943" s="2">
        <v>2204</v>
      </c>
      <c r="AL943" s="2">
        <f t="shared" si="273"/>
        <v>2204</v>
      </c>
      <c r="AM943" s="4"/>
      <c r="AN943" t="e">
        <f>VLOOKUP([1]!Tabelle13[[#This Row],[Vlookup this ID for freight costs]],$AL$2:$AL$6811,2,FALSE)</f>
        <v>#REF!</v>
      </c>
      <c r="AP943">
        <v>141.08000000000001</v>
      </c>
      <c r="AQ943">
        <v>141.08000000000001</v>
      </c>
      <c r="AR943" s="4">
        <v>14</v>
      </c>
      <c r="AS943" s="4">
        <v>5</v>
      </c>
      <c r="AT943" s="4">
        <v>2008</v>
      </c>
      <c r="AU943" s="4">
        <v>14</v>
      </c>
      <c r="AV943" s="4">
        <v>5</v>
      </c>
      <c r="AW943" s="4">
        <v>2008</v>
      </c>
      <c r="AX943" t="str">
        <f t="shared" si="260"/>
        <v>No Delay</v>
      </c>
      <c r="AY943">
        <f t="shared" si="261"/>
        <v>0</v>
      </c>
    </row>
    <row r="944" spans="1:51" x14ac:dyDescent="0.2">
      <c r="A944" s="3">
        <v>79424</v>
      </c>
      <c r="B944" s="1" t="s">
        <v>1138</v>
      </c>
      <c r="C944" s="1" t="s">
        <v>65</v>
      </c>
      <c r="D944" s="1" t="s">
        <v>52</v>
      </c>
      <c r="E944" s="1" t="s">
        <v>53</v>
      </c>
      <c r="F944" s="1" t="s">
        <v>53</v>
      </c>
      <c r="G944" s="13" t="s">
        <v>1139</v>
      </c>
      <c r="H944" s="12">
        <v>42223</v>
      </c>
      <c r="I944" s="12" t="s">
        <v>1140</v>
      </c>
      <c r="J944" s="12">
        <v>42226</v>
      </c>
      <c r="K944" s="4">
        <v>6730</v>
      </c>
      <c r="L944" s="1" t="s">
        <v>56</v>
      </c>
      <c r="M944" s="1" t="s">
        <v>634</v>
      </c>
      <c r="N944" s="1" t="s">
        <v>635</v>
      </c>
      <c r="O944" s="1" t="s">
        <v>636</v>
      </c>
      <c r="P944">
        <v>20</v>
      </c>
      <c r="Q944">
        <v>1564</v>
      </c>
      <c r="R944">
        <v>50048</v>
      </c>
      <c r="S944">
        <v>32</v>
      </c>
      <c r="T944">
        <v>1.6</v>
      </c>
      <c r="U944">
        <f t="shared" si="257"/>
        <v>50048</v>
      </c>
      <c r="V944">
        <f t="shared" si="258"/>
        <v>31280</v>
      </c>
      <c r="W944" s="1" t="s">
        <v>637</v>
      </c>
      <c r="X944" s="1" t="s">
        <v>71</v>
      </c>
      <c r="Y944" s="1" t="s">
        <v>71</v>
      </c>
      <c r="Z944" s="4">
        <v>10674</v>
      </c>
      <c r="AA944" s="4">
        <f>AB944</f>
        <v>795.28313592300003</v>
      </c>
      <c r="AB944" s="2">
        <f xml:space="preserve"> 499.719501971+0.138671589*Q944-4.826180831*P944+0.003500737*R944</f>
        <v>795.28313592300003</v>
      </c>
      <c r="AC944" s="4">
        <f>AD944</f>
        <v>795.28313592300003</v>
      </c>
      <c r="AD944" s="4">
        <f t="shared" si="267"/>
        <v>795.28313592300003</v>
      </c>
      <c r="AE944" s="4" t="s">
        <v>62</v>
      </c>
      <c r="AG944" s="4" t="str">
        <f t="shared" si="272"/>
        <v>Weight Captured Separately</v>
      </c>
      <c r="AI944" t="e">
        <f t="shared" si="259"/>
        <v>#N/A</v>
      </c>
      <c r="AJ944" t="s">
        <v>63</v>
      </c>
      <c r="AK944" s="2"/>
      <c r="AL944" s="2" t="str">
        <f t="shared" si="273"/>
        <v>Invoiced Separately</v>
      </c>
      <c r="AM944" s="4"/>
      <c r="AN944" t="e">
        <f>VLOOKUP([1]!Tabelle13[[#This Row],[Vlookup this ID for freight costs]],$AL$2:$AL$6811,2,FALSE)</f>
        <v>#REF!</v>
      </c>
      <c r="AO944">
        <f>IF(AK:AK="",AC:AC*6.242+1.383 -2.844 + 3.145 -2.265  -2.026,AK:AK)</f>
        <v>4961.5503344313665</v>
      </c>
      <c r="AP944">
        <v>58.91</v>
      </c>
      <c r="AQ944">
        <v>58.91</v>
      </c>
      <c r="AR944" s="4">
        <v>7</v>
      </c>
      <c r="AS944" s="4">
        <v>8</v>
      </c>
      <c r="AT944" s="4">
        <v>2015</v>
      </c>
      <c r="AU944" s="4">
        <v>10</v>
      </c>
      <c r="AV944" s="4">
        <v>8</v>
      </c>
      <c r="AW944" s="4">
        <v>2015</v>
      </c>
      <c r="AX944" t="str">
        <f t="shared" si="260"/>
        <v>Delay</v>
      </c>
      <c r="AY944">
        <f t="shared" si="261"/>
        <v>3</v>
      </c>
    </row>
    <row r="945" spans="1:51" x14ac:dyDescent="0.2">
      <c r="A945" s="3">
        <v>83443</v>
      </c>
      <c r="B945" s="1" t="s">
        <v>175</v>
      </c>
      <c r="C945" s="1" t="s">
        <v>165</v>
      </c>
      <c r="D945" s="1" t="s">
        <v>130</v>
      </c>
      <c r="E945" s="1" t="s">
        <v>53</v>
      </c>
      <c r="F945" s="1" t="s">
        <v>53</v>
      </c>
      <c r="G945" s="13" t="s">
        <v>1141</v>
      </c>
      <c r="H945" s="12">
        <v>40394</v>
      </c>
      <c r="I945" s="12" t="s">
        <v>555</v>
      </c>
      <c r="J945" s="12">
        <v>40378</v>
      </c>
      <c r="K945" s="4">
        <v>2633</v>
      </c>
      <c r="L945" s="1" t="s">
        <v>146</v>
      </c>
      <c r="M945" s="1" t="s">
        <v>132</v>
      </c>
      <c r="N945" s="1" t="s">
        <v>159</v>
      </c>
      <c r="O945" s="1" t="s">
        <v>93</v>
      </c>
      <c r="P945">
        <v>30</v>
      </c>
      <c r="Q945">
        <v>703</v>
      </c>
      <c r="R945">
        <v>8260.25</v>
      </c>
      <c r="S945">
        <v>11.75</v>
      </c>
      <c r="T945">
        <v>0.39</v>
      </c>
      <c r="U945">
        <f t="shared" si="257"/>
        <v>8260.25</v>
      </c>
      <c r="V945">
        <f t="shared" si="258"/>
        <v>21090</v>
      </c>
      <c r="W945" s="1" t="s">
        <v>160</v>
      </c>
      <c r="X945" s="1" t="s">
        <v>1236</v>
      </c>
      <c r="Y945" s="1" t="s">
        <v>161</v>
      </c>
      <c r="Z945" s="3">
        <v>5149</v>
      </c>
      <c r="AA945" s="4">
        <f t="shared" si="262"/>
        <v>301</v>
      </c>
      <c r="AB945" s="4">
        <f t="shared" ref="AB945:AB968" si="274" xml:space="preserve"> 2244.740206  + 0.1097478*Q945</f>
        <v>2321.8929094</v>
      </c>
      <c r="AC945" s="4">
        <f t="shared" ref="AC945:AC968" si="275">AF945</f>
        <v>301</v>
      </c>
      <c r="AD945" s="4">
        <f t="shared" si="267"/>
        <v>697.54306963636373</v>
      </c>
      <c r="AE945" s="4">
        <v>301</v>
      </c>
      <c r="AF945" s="4">
        <v>301</v>
      </c>
      <c r="AG945" s="4">
        <f t="shared" si="272"/>
        <v>301</v>
      </c>
      <c r="AI945" t="e">
        <f t="shared" si="259"/>
        <v>#N/A</v>
      </c>
      <c r="AJ945">
        <v>4758.3599999999997</v>
      </c>
      <c r="AK945" s="2">
        <v>4758.3599999999997</v>
      </c>
      <c r="AL945" s="2">
        <f t="shared" si="273"/>
        <v>4758.3599999999997</v>
      </c>
      <c r="AM945" s="4"/>
      <c r="AN945" t="e">
        <f>VLOOKUP([1]!Tabelle13[[#This Row],[Vlookup this ID for freight costs]],$AL$2:$AL$6811,2,FALSE)</f>
        <v>#REF!</v>
      </c>
      <c r="AP945">
        <v>17.809999999999999</v>
      </c>
      <c r="AQ945">
        <v>17.809999999999999</v>
      </c>
      <c r="AR945" s="4">
        <v>4</v>
      </c>
      <c r="AS945" s="4">
        <v>8</v>
      </c>
      <c r="AT945" s="4">
        <v>2010</v>
      </c>
      <c r="AU945" s="4">
        <v>19</v>
      </c>
      <c r="AV945" s="4">
        <v>7</v>
      </c>
      <c r="AW945" s="4">
        <v>2010</v>
      </c>
      <c r="AX945" t="str">
        <f t="shared" si="260"/>
        <v>No Delay</v>
      </c>
      <c r="AY945">
        <f t="shared" si="261"/>
        <v>0</v>
      </c>
    </row>
    <row r="946" spans="1:51" x14ac:dyDescent="0.2">
      <c r="A946" s="3">
        <v>85130</v>
      </c>
      <c r="B946" s="1" t="s">
        <v>175</v>
      </c>
      <c r="C946" s="1" t="s">
        <v>165</v>
      </c>
      <c r="D946" s="1" t="s">
        <v>130</v>
      </c>
      <c r="E946" s="1" t="s">
        <v>53</v>
      </c>
      <c r="F946" s="1" t="s">
        <v>53</v>
      </c>
      <c r="G946" s="13" t="s">
        <v>1141</v>
      </c>
      <c r="H946" s="12">
        <v>40394</v>
      </c>
      <c r="I946" s="12" t="s">
        <v>555</v>
      </c>
      <c r="J946" s="12">
        <v>40378</v>
      </c>
      <c r="K946" s="4">
        <v>2634</v>
      </c>
      <c r="L946" s="1" t="s">
        <v>146</v>
      </c>
      <c r="M946" s="1" t="s">
        <v>132</v>
      </c>
      <c r="N946" s="1" t="s">
        <v>159</v>
      </c>
      <c r="O946" s="1" t="s">
        <v>93</v>
      </c>
      <c r="P946">
        <v>30</v>
      </c>
      <c r="Q946">
        <v>2500</v>
      </c>
      <c r="R946">
        <v>29375</v>
      </c>
      <c r="S946">
        <v>11.75</v>
      </c>
      <c r="T946">
        <v>0.39</v>
      </c>
      <c r="U946">
        <f t="shared" si="257"/>
        <v>29375</v>
      </c>
      <c r="V946">
        <f t="shared" si="258"/>
        <v>75000</v>
      </c>
      <c r="W946" s="1" t="s">
        <v>160</v>
      </c>
      <c r="X946" s="1" t="s">
        <v>1236</v>
      </c>
      <c r="Y946" s="1" t="s">
        <v>161</v>
      </c>
      <c r="Z946" s="3">
        <v>5149</v>
      </c>
      <c r="AA946" s="4">
        <f t="shared" si="262"/>
        <v>301</v>
      </c>
      <c r="AB946" s="4">
        <f t="shared" si="274"/>
        <v>2519.1097060000002</v>
      </c>
      <c r="AC946" s="4">
        <f t="shared" si="275"/>
        <v>301</v>
      </c>
      <c r="AD946" s="4">
        <f t="shared" si="267"/>
        <v>3016.2550885999999</v>
      </c>
      <c r="AE946" s="3" t="s">
        <v>1142</v>
      </c>
      <c r="AF946" s="3">
        <v>301</v>
      </c>
      <c r="AG946" s="4">
        <f>AI946</f>
        <v>301</v>
      </c>
      <c r="AH946" s="4">
        <v>83443</v>
      </c>
      <c r="AI946">
        <f t="shared" si="259"/>
        <v>301</v>
      </c>
      <c r="AJ946" t="s">
        <v>1142</v>
      </c>
      <c r="AK946" s="2">
        <v>4758.3599999999997</v>
      </c>
      <c r="AL946" s="2">
        <f>AN946</f>
        <v>4758.3599999999997</v>
      </c>
      <c r="AM946" s="4">
        <v>83443</v>
      </c>
      <c r="AN946">
        <f>INDEX($AJ$2:$AJ$6811,MATCH(AM946,$A$2:$A$6811,0))</f>
        <v>4758.3599999999997</v>
      </c>
      <c r="AP946">
        <v>63.33</v>
      </c>
      <c r="AQ946">
        <v>63.33</v>
      </c>
      <c r="AR946" s="4">
        <v>4</v>
      </c>
      <c r="AS946" s="4">
        <v>8</v>
      </c>
      <c r="AT946" s="4">
        <v>2010</v>
      </c>
      <c r="AU946" s="4">
        <v>19</v>
      </c>
      <c r="AV946" s="4">
        <v>7</v>
      </c>
      <c r="AW946" s="4">
        <v>2010</v>
      </c>
      <c r="AX946" t="str">
        <f t="shared" si="260"/>
        <v>No Delay</v>
      </c>
      <c r="AY946">
        <f t="shared" si="261"/>
        <v>0</v>
      </c>
    </row>
    <row r="947" spans="1:51" x14ac:dyDescent="0.2">
      <c r="A947" s="3">
        <v>82424</v>
      </c>
      <c r="B947" s="1" t="s">
        <v>215</v>
      </c>
      <c r="C947" s="1" t="s">
        <v>89</v>
      </c>
      <c r="D947" s="1" t="s">
        <v>130</v>
      </c>
      <c r="E947" s="1" t="s">
        <v>101</v>
      </c>
      <c r="F947" s="1" t="s">
        <v>101</v>
      </c>
      <c r="G947" s="13" t="s">
        <v>1143</v>
      </c>
      <c r="H947" s="12">
        <v>40945</v>
      </c>
      <c r="I947" s="12" t="s">
        <v>1143</v>
      </c>
      <c r="J947" s="12">
        <v>40945</v>
      </c>
      <c r="K947" s="4">
        <v>3722</v>
      </c>
      <c r="L947" s="1" t="s">
        <v>146</v>
      </c>
      <c r="M947" s="1" t="s">
        <v>132</v>
      </c>
      <c r="N947" s="1" t="s">
        <v>563</v>
      </c>
      <c r="O947" s="1" t="s">
        <v>93</v>
      </c>
      <c r="P947">
        <v>60</v>
      </c>
      <c r="Q947">
        <v>3765</v>
      </c>
      <c r="R947">
        <v>56475</v>
      </c>
      <c r="S947">
        <v>15</v>
      </c>
      <c r="T947">
        <v>0.25</v>
      </c>
      <c r="U947">
        <f t="shared" si="257"/>
        <v>56475</v>
      </c>
      <c r="V947">
        <f t="shared" si="258"/>
        <v>225900</v>
      </c>
      <c r="W947" s="1" t="s">
        <v>155</v>
      </c>
      <c r="X947" s="1" t="s">
        <v>1236</v>
      </c>
      <c r="Y947" s="1" t="s">
        <v>156</v>
      </c>
      <c r="Z947" s="3">
        <v>13090</v>
      </c>
      <c r="AA947" s="4">
        <f t="shared" si="262"/>
        <v>303</v>
      </c>
      <c r="AB947" s="4">
        <f t="shared" si="274"/>
        <v>2657.9406730000001</v>
      </c>
      <c r="AC947" s="4">
        <f t="shared" si="275"/>
        <v>303</v>
      </c>
      <c r="AD947" s="4">
        <f t="shared" si="267"/>
        <v>303</v>
      </c>
      <c r="AE947" s="4">
        <v>303</v>
      </c>
      <c r="AF947" s="4">
        <v>303</v>
      </c>
      <c r="AG947" s="4">
        <f>AE947</f>
        <v>303</v>
      </c>
      <c r="AI947" t="e">
        <f t="shared" si="259"/>
        <v>#N/A</v>
      </c>
      <c r="AJ947">
        <v>12102.81</v>
      </c>
      <c r="AK947" s="2">
        <v>12102.81</v>
      </c>
      <c r="AL947" s="2">
        <f>AJ947</f>
        <v>12102.81</v>
      </c>
      <c r="AM947" s="4"/>
      <c r="AN947" t="e">
        <f>VLOOKUP([1]!Tabelle13[[#This Row],[Vlookup this ID for freight costs]],$AL$2:$AL$6811,2,FALSE)</f>
        <v>#REF!</v>
      </c>
      <c r="AP947">
        <v>93.18</v>
      </c>
      <c r="AQ947">
        <v>93.18</v>
      </c>
      <c r="AR947" s="4">
        <v>6</v>
      </c>
      <c r="AS947" s="4">
        <v>2</v>
      </c>
      <c r="AT947" s="4">
        <v>2012</v>
      </c>
      <c r="AU947" s="4">
        <v>6</v>
      </c>
      <c r="AV947" s="4">
        <v>2</v>
      </c>
      <c r="AW947" s="4">
        <v>2012</v>
      </c>
      <c r="AX947" t="str">
        <f t="shared" si="260"/>
        <v>No Delay</v>
      </c>
      <c r="AY947">
        <f t="shared" si="261"/>
        <v>0</v>
      </c>
    </row>
    <row r="948" spans="1:51" x14ac:dyDescent="0.2">
      <c r="A948" s="3">
        <v>85216</v>
      </c>
      <c r="B948" s="1" t="s">
        <v>215</v>
      </c>
      <c r="C948" s="1" t="s">
        <v>89</v>
      </c>
      <c r="D948" s="1" t="s">
        <v>130</v>
      </c>
      <c r="E948" s="1" t="s">
        <v>101</v>
      </c>
      <c r="F948" s="1" t="s">
        <v>101</v>
      </c>
      <c r="G948" s="13" t="s">
        <v>1143</v>
      </c>
      <c r="H948" s="12">
        <v>40945</v>
      </c>
      <c r="I948" s="12" t="s">
        <v>1143</v>
      </c>
      <c r="J948" s="12">
        <v>40945</v>
      </c>
      <c r="K948" s="4">
        <v>3723</v>
      </c>
      <c r="L948" s="1" t="s">
        <v>146</v>
      </c>
      <c r="M948" s="1" t="s">
        <v>132</v>
      </c>
      <c r="N948" s="1" t="s">
        <v>159</v>
      </c>
      <c r="O948" s="1" t="s">
        <v>93</v>
      </c>
      <c r="P948">
        <v>30</v>
      </c>
      <c r="Q948">
        <v>11520</v>
      </c>
      <c r="R948">
        <v>103334.39999999999</v>
      </c>
      <c r="S948">
        <v>8.9700000000000006</v>
      </c>
      <c r="T948">
        <v>0.3</v>
      </c>
      <c r="U948">
        <f t="shared" si="257"/>
        <v>103334.40000000001</v>
      </c>
      <c r="V948">
        <f t="shared" si="258"/>
        <v>345600</v>
      </c>
      <c r="W948" s="1" t="s">
        <v>155</v>
      </c>
      <c r="X948" s="1" t="s">
        <v>1236</v>
      </c>
      <c r="Y948" s="1" t="s">
        <v>156</v>
      </c>
      <c r="Z948" s="3">
        <v>13090</v>
      </c>
      <c r="AA948" s="4">
        <f t="shared" si="262"/>
        <v>303</v>
      </c>
      <c r="AB948" s="4">
        <f t="shared" si="274"/>
        <v>3509.034862</v>
      </c>
      <c r="AC948" s="4">
        <f t="shared" si="275"/>
        <v>303</v>
      </c>
      <c r="AD948" s="4">
        <f t="shared" si="267"/>
        <v>303</v>
      </c>
      <c r="AE948" s="3" t="s">
        <v>1144</v>
      </c>
      <c r="AF948" s="3">
        <v>303</v>
      </c>
      <c r="AG948" s="4">
        <f>AI948</f>
        <v>303</v>
      </c>
      <c r="AH948" s="4">
        <v>82424</v>
      </c>
      <c r="AI948">
        <f t="shared" si="259"/>
        <v>303</v>
      </c>
      <c r="AJ948" t="s">
        <v>1144</v>
      </c>
      <c r="AK948" s="2">
        <v>12102.81</v>
      </c>
      <c r="AL948" s="2">
        <f>AN948</f>
        <v>12102.81</v>
      </c>
      <c r="AM948" s="4">
        <v>82424</v>
      </c>
      <c r="AN948">
        <f>INDEX($AJ$2:$AJ$6811,MATCH(AM948,$A$2:$A$6811,0))</f>
        <v>12102.81</v>
      </c>
      <c r="AP948">
        <v>170.5</v>
      </c>
      <c r="AQ948">
        <v>170.5</v>
      </c>
      <c r="AR948" s="4">
        <v>6</v>
      </c>
      <c r="AS948" s="4">
        <v>2</v>
      </c>
      <c r="AT948" s="4">
        <v>2012</v>
      </c>
      <c r="AU948" s="4">
        <v>6</v>
      </c>
      <c r="AV948" s="4">
        <v>2</v>
      </c>
      <c r="AW948" s="4">
        <v>2012</v>
      </c>
      <c r="AX948" t="str">
        <f t="shared" si="260"/>
        <v>No Delay</v>
      </c>
      <c r="AY948">
        <f t="shared" si="261"/>
        <v>0</v>
      </c>
    </row>
    <row r="949" spans="1:51" x14ac:dyDescent="0.2">
      <c r="A949" s="3">
        <v>85217</v>
      </c>
      <c r="B949" s="1" t="s">
        <v>215</v>
      </c>
      <c r="C949" s="1" t="s">
        <v>89</v>
      </c>
      <c r="D949" s="1" t="s">
        <v>130</v>
      </c>
      <c r="E949" s="1" t="s">
        <v>101</v>
      </c>
      <c r="F949" s="1" t="s">
        <v>101</v>
      </c>
      <c r="G949" s="13" t="s">
        <v>1143</v>
      </c>
      <c r="H949" s="12">
        <v>40945</v>
      </c>
      <c r="I949" s="12" t="s">
        <v>1143</v>
      </c>
      <c r="J949" s="12">
        <v>40945</v>
      </c>
      <c r="K949" s="4">
        <v>3724</v>
      </c>
      <c r="L949" s="1" t="s">
        <v>146</v>
      </c>
      <c r="M949" s="1" t="s">
        <v>132</v>
      </c>
      <c r="N949" s="1" t="s">
        <v>178</v>
      </c>
      <c r="O949" s="1" t="s">
        <v>93</v>
      </c>
      <c r="P949">
        <v>60</v>
      </c>
      <c r="Q949">
        <v>13590</v>
      </c>
      <c r="R949">
        <v>95401.8</v>
      </c>
      <c r="S949">
        <v>7.02</v>
      </c>
      <c r="T949">
        <v>0.12</v>
      </c>
      <c r="U949">
        <f t="shared" si="257"/>
        <v>95401.799999999988</v>
      </c>
      <c r="V949">
        <f t="shared" si="258"/>
        <v>815400</v>
      </c>
      <c r="W949" s="1" t="s">
        <v>160</v>
      </c>
      <c r="X949" s="1" t="s">
        <v>1236</v>
      </c>
      <c r="Y949" s="1" t="s">
        <v>161</v>
      </c>
      <c r="Z949" s="3">
        <v>12573</v>
      </c>
      <c r="AA949" s="4">
        <f t="shared" si="262"/>
        <v>303</v>
      </c>
      <c r="AB949" s="4">
        <f t="shared" si="274"/>
        <v>3736.2128080000002</v>
      </c>
      <c r="AC949" s="4">
        <f t="shared" si="275"/>
        <v>303</v>
      </c>
      <c r="AD949" s="4">
        <f t="shared" si="267"/>
        <v>303</v>
      </c>
      <c r="AE949" s="3" t="s">
        <v>1144</v>
      </c>
      <c r="AF949" s="3">
        <v>303</v>
      </c>
      <c r="AG949" s="4">
        <f>AI949</f>
        <v>303</v>
      </c>
      <c r="AH949" s="4">
        <v>82424</v>
      </c>
      <c r="AI949">
        <f t="shared" si="259"/>
        <v>303</v>
      </c>
      <c r="AJ949" t="s">
        <v>1144</v>
      </c>
      <c r="AK949" s="2">
        <v>12102.81</v>
      </c>
      <c r="AL949" s="2">
        <f>AN949</f>
        <v>12102.81</v>
      </c>
      <c r="AM949" s="4">
        <v>82424</v>
      </c>
      <c r="AN949">
        <f>INDEX($AJ$2:$AJ$6811,MATCH(AM949,$A$2:$A$6811,0))</f>
        <v>12102.81</v>
      </c>
      <c r="AP949">
        <v>157.41</v>
      </c>
      <c r="AQ949">
        <v>157.41</v>
      </c>
      <c r="AR949" s="4">
        <v>6</v>
      </c>
      <c r="AS949" s="4">
        <v>2</v>
      </c>
      <c r="AT949" s="4">
        <v>2012</v>
      </c>
      <c r="AU949" s="4">
        <v>6</v>
      </c>
      <c r="AV949" s="4">
        <v>2</v>
      </c>
      <c r="AW949" s="4">
        <v>2012</v>
      </c>
      <c r="AX949" t="str">
        <f t="shared" si="260"/>
        <v>No Delay</v>
      </c>
      <c r="AY949">
        <f t="shared" si="261"/>
        <v>0</v>
      </c>
    </row>
    <row r="950" spans="1:51" x14ac:dyDescent="0.2">
      <c r="A950" s="3">
        <v>85810</v>
      </c>
      <c r="B950" s="1" t="s">
        <v>215</v>
      </c>
      <c r="C950" s="1" t="s">
        <v>89</v>
      </c>
      <c r="D950" s="1" t="s">
        <v>130</v>
      </c>
      <c r="E950" s="1" t="s">
        <v>101</v>
      </c>
      <c r="F950" s="1" t="s">
        <v>101</v>
      </c>
      <c r="G950" s="13" t="s">
        <v>1143</v>
      </c>
      <c r="H950" s="12">
        <v>40945</v>
      </c>
      <c r="I950" s="12" t="s">
        <v>1143</v>
      </c>
      <c r="J950" s="12">
        <v>40945</v>
      </c>
      <c r="K950" s="4">
        <v>3725</v>
      </c>
      <c r="L950" s="1" t="s">
        <v>146</v>
      </c>
      <c r="M950" s="1" t="s">
        <v>132</v>
      </c>
      <c r="N950" s="1" t="s">
        <v>284</v>
      </c>
      <c r="O950" s="1" t="s">
        <v>93</v>
      </c>
      <c r="P950">
        <v>30</v>
      </c>
      <c r="Q950">
        <v>2772</v>
      </c>
      <c r="R950">
        <v>6209.28</v>
      </c>
      <c r="S950">
        <v>2.2400000000000002</v>
      </c>
      <c r="T950">
        <v>7.0000000000000007E-2</v>
      </c>
      <c r="U950">
        <f t="shared" si="257"/>
        <v>6209.2800000000007</v>
      </c>
      <c r="V950">
        <f t="shared" si="258"/>
        <v>83160</v>
      </c>
      <c r="W950" s="1" t="s">
        <v>155</v>
      </c>
      <c r="X950" s="1" t="s">
        <v>1236</v>
      </c>
      <c r="Y950" s="1" t="s">
        <v>156</v>
      </c>
      <c r="Z950" s="3">
        <v>13090</v>
      </c>
      <c r="AA950" s="4">
        <f t="shared" si="262"/>
        <v>303</v>
      </c>
      <c r="AB950" s="4">
        <f t="shared" si="274"/>
        <v>2548.9611076000001</v>
      </c>
      <c r="AC950" s="4">
        <f t="shared" si="275"/>
        <v>303</v>
      </c>
      <c r="AD950" s="4">
        <f t="shared" si="267"/>
        <v>303</v>
      </c>
      <c r="AE950" s="3" t="s">
        <v>1144</v>
      </c>
      <c r="AF950" s="3">
        <v>303</v>
      </c>
      <c r="AG950" s="4">
        <f>AI950</f>
        <v>303</v>
      </c>
      <c r="AH950" s="4">
        <v>82424</v>
      </c>
      <c r="AI950">
        <f t="shared" si="259"/>
        <v>303</v>
      </c>
      <c r="AJ950" t="s">
        <v>1144</v>
      </c>
      <c r="AK950" s="2">
        <v>12102.81</v>
      </c>
      <c r="AL950" s="2">
        <f>AN950</f>
        <v>12102.81</v>
      </c>
      <c r="AM950" s="4">
        <v>82424</v>
      </c>
      <c r="AN950">
        <f>INDEX($AJ$2:$AJ$6811,MATCH(AM950,$A$2:$A$6811,0))</f>
        <v>12102.81</v>
      </c>
      <c r="AP950">
        <v>10.25</v>
      </c>
      <c r="AQ950">
        <v>10.25</v>
      </c>
      <c r="AR950" s="4">
        <v>6</v>
      </c>
      <c r="AS950" s="4">
        <v>2</v>
      </c>
      <c r="AT950" s="4">
        <v>2012</v>
      </c>
      <c r="AU950" s="4">
        <v>6</v>
      </c>
      <c r="AV950" s="4">
        <v>2</v>
      </c>
      <c r="AW950" s="4">
        <v>2012</v>
      </c>
      <c r="AX950" t="str">
        <f t="shared" si="260"/>
        <v>No Delay</v>
      </c>
      <c r="AY950">
        <f t="shared" si="261"/>
        <v>0</v>
      </c>
    </row>
    <row r="951" spans="1:51" x14ac:dyDescent="0.2">
      <c r="A951" s="3">
        <v>27092</v>
      </c>
      <c r="B951" s="1" t="s">
        <v>175</v>
      </c>
      <c r="C951" s="1" t="s">
        <v>165</v>
      </c>
      <c r="D951" s="1" t="s">
        <v>266</v>
      </c>
      <c r="E951" s="1" t="s">
        <v>53</v>
      </c>
      <c r="F951" s="1" t="s">
        <v>53</v>
      </c>
      <c r="G951" s="13" t="s">
        <v>1114</v>
      </c>
      <c r="H951" s="12">
        <v>41481</v>
      </c>
      <c r="I951" s="12" t="s">
        <v>1114</v>
      </c>
      <c r="J951" s="12">
        <v>41481</v>
      </c>
      <c r="K951" s="4">
        <v>4820</v>
      </c>
      <c r="L951" s="1" t="s">
        <v>146</v>
      </c>
      <c r="M951" s="1" t="s">
        <v>423</v>
      </c>
      <c r="N951" s="1" t="s">
        <v>491</v>
      </c>
      <c r="O951" s="1" t="s">
        <v>93</v>
      </c>
      <c r="P951">
        <v>60</v>
      </c>
      <c r="Q951">
        <v>2565</v>
      </c>
      <c r="R951">
        <v>15236.1</v>
      </c>
      <c r="S951">
        <v>5.94</v>
      </c>
      <c r="T951">
        <v>0.1</v>
      </c>
      <c r="U951">
        <f t="shared" si="257"/>
        <v>15236.1</v>
      </c>
      <c r="V951">
        <f t="shared" si="258"/>
        <v>153900</v>
      </c>
      <c r="W951" s="1" t="s">
        <v>394</v>
      </c>
      <c r="X951" s="1" t="s">
        <v>112</v>
      </c>
      <c r="Y951" s="1" t="s">
        <v>112</v>
      </c>
      <c r="Z951" s="3">
        <v>5956</v>
      </c>
      <c r="AA951" s="4">
        <f t="shared" si="262"/>
        <v>304</v>
      </c>
      <c r="AB951" s="4">
        <f t="shared" si="274"/>
        <v>2526.2433129999999</v>
      </c>
      <c r="AC951" s="4">
        <f t="shared" si="275"/>
        <v>304</v>
      </c>
      <c r="AD951" s="4">
        <f t="shared" si="267"/>
        <v>304</v>
      </c>
      <c r="AE951" s="4">
        <v>304</v>
      </c>
      <c r="AF951" s="4">
        <v>304</v>
      </c>
      <c r="AG951" s="4">
        <f>AE951</f>
        <v>304</v>
      </c>
      <c r="AI951" t="e">
        <f t="shared" si="259"/>
        <v>#N/A</v>
      </c>
      <c r="AJ951">
        <v>2808.12</v>
      </c>
      <c r="AK951" s="2">
        <v>2808.12</v>
      </c>
      <c r="AL951" s="2">
        <f>AJ951</f>
        <v>2808.12</v>
      </c>
      <c r="AM951" s="4"/>
      <c r="AN951" t="e">
        <f>VLOOKUP([1]!Tabelle13[[#This Row],[Vlookup this ID for freight costs]],$AL$2:$AL$6811,2,FALSE)</f>
        <v>#REF!</v>
      </c>
      <c r="AP951">
        <v>18.850000000000001</v>
      </c>
      <c r="AQ951">
        <v>18.850000000000001</v>
      </c>
      <c r="AR951" s="4">
        <v>26</v>
      </c>
      <c r="AS951" s="4">
        <v>7</v>
      </c>
      <c r="AT951" s="4">
        <v>2013</v>
      </c>
      <c r="AU951" s="4">
        <v>26</v>
      </c>
      <c r="AV951" s="4">
        <v>7</v>
      </c>
      <c r="AW951" s="4">
        <v>2013</v>
      </c>
      <c r="AX951" t="str">
        <f t="shared" si="260"/>
        <v>No Delay</v>
      </c>
      <c r="AY951">
        <f t="shared" si="261"/>
        <v>0</v>
      </c>
    </row>
    <row r="952" spans="1:51" x14ac:dyDescent="0.2">
      <c r="A952" s="3">
        <v>12276</v>
      </c>
      <c r="B952" s="1" t="s">
        <v>72</v>
      </c>
      <c r="C952" s="1" t="s">
        <v>73</v>
      </c>
      <c r="D952" s="1" t="s">
        <v>130</v>
      </c>
      <c r="E952" s="1" t="s">
        <v>53</v>
      </c>
      <c r="F952" s="1" t="s">
        <v>53</v>
      </c>
      <c r="G952" s="13" t="s">
        <v>821</v>
      </c>
      <c r="H952" s="12">
        <v>39945</v>
      </c>
      <c r="I952" s="12" t="s">
        <v>821</v>
      </c>
      <c r="J952" s="12">
        <v>39945</v>
      </c>
      <c r="K952" s="4">
        <v>1544</v>
      </c>
      <c r="L952" s="1" t="s">
        <v>146</v>
      </c>
      <c r="M952" s="1" t="s">
        <v>132</v>
      </c>
      <c r="N952" s="1" t="s">
        <v>206</v>
      </c>
      <c r="O952" s="1" t="s">
        <v>93</v>
      </c>
      <c r="P952">
        <v>60</v>
      </c>
      <c r="Q952">
        <v>4000</v>
      </c>
      <c r="R952">
        <v>16000</v>
      </c>
      <c r="S952">
        <v>4</v>
      </c>
      <c r="T952">
        <v>7.0000000000000007E-2</v>
      </c>
      <c r="U952">
        <f t="shared" si="257"/>
        <v>16000</v>
      </c>
      <c r="V952">
        <f t="shared" si="258"/>
        <v>240000</v>
      </c>
      <c r="W952" s="1" t="s">
        <v>204</v>
      </c>
      <c r="X952" s="1" t="s">
        <v>1236</v>
      </c>
      <c r="Y952" s="1" t="s">
        <v>205</v>
      </c>
      <c r="Z952" s="3">
        <v>6283</v>
      </c>
      <c r="AA952" s="4">
        <f t="shared" si="262"/>
        <v>305</v>
      </c>
      <c r="AB952" s="4">
        <f t="shared" si="274"/>
        <v>2683.7314059999999</v>
      </c>
      <c r="AC952" s="4">
        <f t="shared" si="275"/>
        <v>305</v>
      </c>
      <c r="AD952" s="4">
        <f t="shared" si="267"/>
        <v>3744.5027926451612</v>
      </c>
      <c r="AE952" s="4">
        <v>305</v>
      </c>
      <c r="AF952" s="4">
        <v>305</v>
      </c>
      <c r="AG952" s="4">
        <f>AE952</f>
        <v>305</v>
      </c>
      <c r="AI952" t="e">
        <f t="shared" si="259"/>
        <v>#N/A</v>
      </c>
      <c r="AJ952">
        <v>2698.04</v>
      </c>
      <c r="AK952" s="2">
        <v>2698.04</v>
      </c>
      <c r="AL952" s="2">
        <f>AJ952</f>
        <v>2698.04</v>
      </c>
      <c r="AM952" s="4"/>
      <c r="AN952" t="e">
        <f>VLOOKUP([1]!Tabelle13[[#This Row],[Vlookup this ID for freight costs]],$AL$2:$AL$6811,2,FALSE)</f>
        <v>#REF!</v>
      </c>
      <c r="AP952">
        <v>31.36</v>
      </c>
      <c r="AQ952">
        <v>31.36</v>
      </c>
      <c r="AR952" s="4">
        <v>12</v>
      </c>
      <c r="AS952" s="4">
        <v>5</v>
      </c>
      <c r="AT952" s="4">
        <v>2009</v>
      </c>
      <c r="AU952" s="4">
        <v>12</v>
      </c>
      <c r="AV952" s="4">
        <v>5</v>
      </c>
      <c r="AW952" s="4">
        <v>2009</v>
      </c>
      <c r="AX952" t="str">
        <f t="shared" si="260"/>
        <v>No Delay</v>
      </c>
      <c r="AY952">
        <f t="shared" si="261"/>
        <v>0</v>
      </c>
    </row>
    <row r="953" spans="1:51" x14ac:dyDescent="0.2">
      <c r="A953" s="3">
        <v>1337</v>
      </c>
      <c r="B953" s="1" t="s">
        <v>88</v>
      </c>
      <c r="C953" s="1" t="s">
        <v>89</v>
      </c>
      <c r="D953" s="1" t="s">
        <v>74</v>
      </c>
      <c r="E953" s="1" t="s">
        <v>53</v>
      </c>
      <c r="F953" s="1" t="s">
        <v>53</v>
      </c>
      <c r="G953" s="13" t="s">
        <v>1145</v>
      </c>
      <c r="H953" s="12">
        <v>39378</v>
      </c>
      <c r="I953" s="12" t="s">
        <v>1145</v>
      </c>
      <c r="J953" s="12">
        <v>39378</v>
      </c>
      <c r="K953" s="4">
        <v>443</v>
      </c>
      <c r="L953" s="1" t="s">
        <v>146</v>
      </c>
      <c r="M953" s="1" t="s">
        <v>182</v>
      </c>
      <c r="N953" s="1" t="s">
        <v>684</v>
      </c>
      <c r="O953" s="1" t="s">
        <v>685</v>
      </c>
      <c r="P953">
        <v>60</v>
      </c>
      <c r="Q953">
        <v>1577</v>
      </c>
      <c r="R953">
        <v>14981.5</v>
      </c>
      <c r="S953">
        <v>9.5</v>
      </c>
      <c r="T953">
        <v>0.16</v>
      </c>
      <c r="U953">
        <f t="shared" si="257"/>
        <v>14981.5</v>
      </c>
      <c r="V953">
        <f t="shared" si="258"/>
        <v>94620</v>
      </c>
      <c r="W953" s="1" t="s">
        <v>185</v>
      </c>
      <c r="X953" s="1" t="s">
        <v>186</v>
      </c>
      <c r="Y953" s="1" t="s">
        <v>186</v>
      </c>
      <c r="Z953" s="3">
        <v>4287</v>
      </c>
      <c r="AA953" s="4">
        <f t="shared" si="262"/>
        <v>306</v>
      </c>
      <c r="AB953" s="4">
        <f t="shared" si="274"/>
        <v>2417.8124865999998</v>
      </c>
      <c r="AC953" s="4">
        <f t="shared" si="275"/>
        <v>306</v>
      </c>
      <c r="AD953" s="4">
        <f t="shared" si="267"/>
        <v>307.5</v>
      </c>
      <c r="AE953" s="4">
        <v>306</v>
      </c>
      <c r="AF953" s="4">
        <v>306</v>
      </c>
      <c r="AG953" s="4">
        <f>AE953</f>
        <v>306</v>
      </c>
      <c r="AH953" s="4">
        <v>10589</v>
      </c>
      <c r="AI953">
        <f t="shared" si="259"/>
        <v>9006</v>
      </c>
      <c r="AJ953" t="s">
        <v>81</v>
      </c>
      <c r="AK953" s="2"/>
      <c r="AL953" s="2" t="str">
        <f>AJ953</f>
        <v>Freight Included in Commodity Cost</v>
      </c>
      <c r="AM953" s="4"/>
      <c r="AN953" t="e">
        <f>VLOOKUP([1]!Tabelle13[[#This Row],[Vlookup this ID for freight costs]],$AL$2:$AL$6811,2,FALSE)</f>
        <v>#REF!</v>
      </c>
      <c r="AP953">
        <v>23.97</v>
      </c>
      <c r="AQ953">
        <v>23.97</v>
      </c>
      <c r="AR953" s="4">
        <v>23</v>
      </c>
      <c r="AS953" s="4">
        <v>10</v>
      </c>
      <c r="AT953" s="4">
        <v>2007</v>
      </c>
      <c r="AU953" s="4">
        <v>23</v>
      </c>
      <c r="AV953" s="4">
        <v>10</v>
      </c>
      <c r="AW953" s="4">
        <v>2007</v>
      </c>
      <c r="AX953" t="str">
        <f t="shared" si="260"/>
        <v>No Delay</v>
      </c>
      <c r="AY953">
        <f t="shared" si="261"/>
        <v>0</v>
      </c>
    </row>
    <row r="954" spans="1:51" x14ac:dyDescent="0.2">
      <c r="A954" s="3">
        <v>82295</v>
      </c>
      <c r="B954" s="1" t="s">
        <v>175</v>
      </c>
      <c r="C954" s="1" t="s">
        <v>165</v>
      </c>
      <c r="D954" s="1" t="s">
        <v>130</v>
      </c>
      <c r="E954" s="1" t="s">
        <v>53</v>
      </c>
      <c r="F954" s="1" t="s">
        <v>53</v>
      </c>
      <c r="G954" s="13" t="s">
        <v>948</v>
      </c>
      <c r="H954" s="12">
        <v>40255</v>
      </c>
      <c r="I954" s="12" t="s">
        <v>1146</v>
      </c>
      <c r="J954" s="12">
        <v>40254</v>
      </c>
      <c r="K954" s="4">
        <v>2251</v>
      </c>
      <c r="L954" s="1" t="s">
        <v>146</v>
      </c>
      <c r="M954" s="1" t="s">
        <v>132</v>
      </c>
      <c r="N954" s="1" t="s">
        <v>265</v>
      </c>
      <c r="O954" s="1" t="s">
        <v>93</v>
      </c>
      <c r="P954">
        <v>60</v>
      </c>
      <c r="Q954">
        <v>600</v>
      </c>
      <c r="R954">
        <v>1638</v>
      </c>
      <c r="S954">
        <v>2.73</v>
      </c>
      <c r="T954">
        <v>0.05</v>
      </c>
      <c r="U954">
        <f t="shared" si="257"/>
        <v>1638</v>
      </c>
      <c r="V954">
        <f t="shared" si="258"/>
        <v>36000</v>
      </c>
      <c r="W954" s="1" t="s">
        <v>155</v>
      </c>
      <c r="X954" s="1" t="s">
        <v>1236</v>
      </c>
      <c r="Y954" s="1" t="s">
        <v>156</v>
      </c>
      <c r="Z954" s="3">
        <v>5457</v>
      </c>
      <c r="AA954" s="4">
        <f t="shared" si="262"/>
        <v>306</v>
      </c>
      <c r="AB954" s="4">
        <f t="shared" si="274"/>
        <v>2310.588886</v>
      </c>
      <c r="AC954" s="4">
        <f t="shared" si="275"/>
        <v>306</v>
      </c>
      <c r="AD954" s="4">
        <f t="shared" si="267"/>
        <v>1448.4244248</v>
      </c>
      <c r="AE954" s="4">
        <v>306</v>
      </c>
      <c r="AF954" s="4">
        <v>306</v>
      </c>
      <c r="AG954" s="4">
        <f>AE954</f>
        <v>306</v>
      </c>
      <c r="AI954" t="e">
        <f t="shared" si="259"/>
        <v>#N/A</v>
      </c>
      <c r="AJ954">
        <v>3945.33</v>
      </c>
      <c r="AK954" s="2">
        <v>3945.33</v>
      </c>
      <c r="AL954" s="2">
        <f>AJ954</f>
        <v>3945.33</v>
      </c>
      <c r="AM954" s="4"/>
      <c r="AN954" t="e">
        <f>VLOOKUP([1]!Tabelle13[[#This Row],[Vlookup this ID for freight costs]],$AL$2:$AL$6811,2,FALSE)</f>
        <v>#REF!</v>
      </c>
      <c r="AP954">
        <v>3.53</v>
      </c>
      <c r="AQ954">
        <v>3.53</v>
      </c>
      <c r="AR954" s="4">
        <v>18</v>
      </c>
      <c r="AS954" s="4">
        <v>4</v>
      </c>
      <c r="AT954" s="4">
        <v>2010</v>
      </c>
      <c r="AU954" s="4">
        <v>17</v>
      </c>
      <c r="AV954" s="4">
        <v>4</v>
      </c>
      <c r="AW954" s="4">
        <v>2010</v>
      </c>
      <c r="AX954" t="str">
        <f t="shared" si="260"/>
        <v>No Delay</v>
      </c>
      <c r="AY954">
        <f t="shared" si="261"/>
        <v>0</v>
      </c>
    </row>
    <row r="955" spans="1:51" x14ac:dyDescent="0.2">
      <c r="A955" s="3">
        <v>85654</v>
      </c>
      <c r="B955" s="1" t="s">
        <v>175</v>
      </c>
      <c r="C955" s="1" t="s">
        <v>165</v>
      </c>
      <c r="D955" s="1" t="s">
        <v>130</v>
      </c>
      <c r="E955" s="1" t="s">
        <v>53</v>
      </c>
      <c r="F955" s="1" t="s">
        <v>53</v>
      </c>
      <c r="G955" s="13" t="s">
        <v>948</v>
      </c>
      <c r="H955" s="12">
        <v>40255</v>
      </c>
      <c r="I955" s="12" t="s">
        <v>1146</v>
      </c>
      <c r="J955" s="12">
        <v>40254</v>
      </c>
      <c r="K955" s="4">
        <v>2255</v>
      </c>
      <c r="L955" s="1" t="s">
        <v>146</v>
      </c>
      <c r="M955" s="1" t="s">
        <v>132</v>
      </c>
      <c r="N955" s="1" t="s">
        <v>275</v>
      </c>
      <c r="O955" s="1" t="s">
        <v>93</v>
      </c>
      <c r="P955">
        <v>60</v>
      </c>
      <c r="Q955">
        <v>3000</v>
      </c>
      <c r="R955">
        <v>26280</v>
      </c>
      <c r="S955">
        <v>8.76</v>
      </c>
      <c r="T955">
        <v>0.15</v>
      </c>
      <c r="U955">
        <f t="shared" si="257"/>
        <v>26280</v>
      </c>
      <c r="V955">
        <f t="shared" si="258"/>
        <v>180000</v>
      </c>
      <c r="W955" s="1" t="s">
        <v>160</v>
      </c>
      <c r="X955" s="1" t="s">
        <v>1236</v>
      </c>
      <c r="Y955" s="1" t="s">
        <v>161</v>
      </c>
      <c r="Z955" s="3">
        <v>5149</v>
      </c>
      <c r="AA955" s="4">
        <f t="shared" si="262"/>
        <v>306</v>
      </c>
      <c r="AB955" s="4">
        <f t="shared" si="274"/>
        <v>2573.9836059999998</v>
      </c>
      <c r="AC955" s="4">
        <f t="shared" si="275"/>
        <v>306</v>
      </c>
      <c r="AD955" s="4">
        <f t="shared" si="267"/>
        <v>1134.1992506285715</v>
      </c>
      <c r="AE955" s="3" t="s">
        <v>1147</v>
      </c>
      <c r="AF955" s="3">
        <v>306</v>
      </c>
      <c r="AG955" s="4">
        <f>AI955</f>
        <v>306</v>
      </c>
      <c r="AH955" s="4">
        <v>82295</v>
      </c>
      <c r="AI955">
        <f t="shared" si="259"/>
        <v>306</v>
      </c>
      <c r="AJ955" t="s">
        <v>1147</v>
      </c>
      <c r="AK955" s="2">
        <v>3945.33</v>
      </c>
      <c r="AL955" s="2">
        <f>AN955</f>
        <v>3945.33</v>
      </c>
      <c r="AM955" s="4">
        <v>82295</v>
      </c>
      <c r="AN955">
        <f>INDEX($AJ$2:$AJ$6811,MATCH(AM955,$A$2:$A$6811,0))</f>
        <v>3945.33</v>
      </c>
      <c r="AP955">
        <v>56.66</v>
      </c>
      <c r="AQ955">
        <v>56.66</v>
      </c>
      <c r="AR955" s="4">
        <v>18</v>
      </c>
      <c r="AS955" s="4">
        <v>4</v>
      </c>
      <c r="AT955" s="4">
        <v>2010</v>
      </c>
      <c r="AU955" s="4">
        <v>17</v>
      </c>
      <c r="AV955" s="4">
        <v>4</v>
      </c>
      <c r="AW955" s="4">
        <v>2010</v>
      </c>
      <c r="AX955" t="str">
        <f t="shared" si="260"/>
        <v>No Delay</v>
      </c>
      <c r="AY955">
        <f t="shared" si="261"/>
        <v>0</v>
      </c>
    </row>
    <row r="956" spans="1:51" x14ac:dyDescent="0.2">
      <c r="A956" s="3">
        <v>82336</v>
      </c>
      <c r="B956" s="1" t="s">
        <v>151</v>
      </c>
      <c r="C956" s="1" t="s">
        <v>65</v>
      </c>
      <c r="D956" s="1" t="s">
        <v>130</v>
      </c>
      <c r="E956" s="1" t="s">
        <v>53</v>
      </c>
      <c r="F956" s="1" t="s">
        <v>53</v>
      </c>
      <c r="G956" s="13" t="s">
        <v>189</v>
      </c>
      <c r="H956" s="12">
        <v>40374</v>
      </c>
      <c r="I956" s="12" t="s">
        <v>190</v>
      </c>
      <c r="J956" s="12">
        <v>40357</v>
      </c>
      <c r="K956" s="4">
        <v>2548</v>
      </c>
      <c r="L956" s="1" t="s">
        <v>146</v>
      </c>
      <c r="M956" s="1" t="s">
        <v>132</v>
      </c>
      <c r="N956" s="1" t="s">
        <v>171</v>
      </c>
      <c r="O956" s="1" t="s">
        <v>93</v>
      </c>
      <c r="P956">
        <v>60</v>
      </c>
      <c r="Q956">
        <v>6570</v>
      </c>
      <c r="R956">
        <v>16030.8</v>
      </c>
      <c r="S956">
        <v>2.44</v>
      </c>
      <c r="T956">
        <v>0.04</v>
      </c>
      <c r="U956">
        <f t="shared" si="257"/>
        <v>16030.8</v>
      </c>
      <c r="V956">
        <f t="shared" si="258"/>
        <v>394200</v>
      </c>
      <c r="W956" s="1" t="s">
        <v>155</v>
      </c>
      <c r="X956" s="1" t="s">
        <v>1236</v>
      </c>
      <c r="Y956" s="1" t="s">
        <v>156</v>
      </c>
      <c r="Z956" s="3">
        <v>7726</v>
      </c>
      <c r="AA956" s="4">
        <f t="shared" si="262"/>
        <v>307</v>
      </c>
      <c r="AB956" s="4">
        <f t="shared" si="274"/>
        <v>2965.7832520000002</v>
      </c>
      <c r="AC956" s="4">
        <f t="shared" si="275"/>
        <v>307</v>
      </c>
      <c r="AD956" s="4">
        <f t="shared" si="267"/>
        <v>457.5</v>
      </c>
      <c r="AE956" s="4">
        <v>307</v>
      </c>
      <c r="AF956" s="4">
        <v>307</v>
      </c>
      <c r="AG956" s="4">
        <f t="shared" ref="AG956:AG962" si="276">AE956</f>
        <v>307</v>
      </c>
      <c r="AI956" t="e">
        <f t="shared" si="259"/>
        <v>#N/A</v>
      </c>
      <c r="AJ956" t="s">
        <v>81</v>
      </c>
      <c r="AK956" s="2"/>
      <c r="AL956" s="2" t="str">
        <f t="shared" ref="AL956:AL962" si="277">AJ956</f>
        <v>Freight Included in Commodity Cost</v>
      </c>
      <c r="AM956" s="4"/>
      <c r="AN956" t="e">
        <f>VLOOKUP([1]!Tabelle13[[#This Row],[Vlookup this ID for freight costs]],$AL$2:$AL$6811,2,FALSE)</f>
        <v>#REF!</v>
      </c>
      <c r="AP956">
        <v>34.56</v>
      </c>
      <c r="AQ956">
        <v>34.56</v>
      </c>
      <c r="AR956" s="4">
        <v>15</v>
      </c>
      <c r="AS956" s="4">
        <v>7</v>
      </c>
      <c r="AT956" s="4">
        <v>2010</v>
      </c>
      <c r="AU956" s="4">
        <v>28</v>
      </c>
      <c r="AV956" s="4">
        <v>6</v>
      </c>
      <c r="AW956" s="4">
        <v>2010</v>
      </c>
      <c r="AX956" t="str">
        <f t="shared" si="260"/>
        <v>No Delay</v>
      </c>
      <c r="AY956">
        <f t="shared" si="261"/>
        <v>0</v>
      </c>
    </row>
    <row r="957" spans="1:51" x14ac:dyDescent="0.2">
      <c r="A957" s="3">
        <v>85864</v>
      </c>
      <c r="B957" s="1" t="s">
        <v>151</v>
      </c>
      <c r="C957" s="1" t="s">
        <v>65</v>
      </c>
      <c r="D957" s="1" t="s">
        <v>130</v>
      </c>
      <c r="E957" s="1" t="s">
        <v>152</v>
      </c>
      <c r="F957" s="1" t="s">
        <v>152</v>
      </c>
      <c r="G957" s="13" t="s">
        <v>1148</v>
      </c>
      <c r="H957" s="12">
        <v>41123</v>
      </c>
      <c r="I957" s="12" t="s">
        <v>1149</v>
      </c>
      <c r="J957" s="12">
        <v>41063</v>
      </c>
      <c r="K957" s="4">
        <v>3964</v>
      </c>
      <c r="L957" s="1" t="s">
        <v>146</v>
      </c>
      <c r="M957" s="1" t="s">
        <v>132</v>
      </c>
      <c r="N957" s="1" t="s">
        <v>218</v>
      </c>
      <c r="O957" s="1" t="s">
        <v>93</v>
      </c>
      <c r="P957">
        <v>90</v>
      </c>
      <c r="Q957">
        <v>2067</v>
      </c>
      <c r="R957">
        <v>17858.88</v>
      </c>
      <c r="S957">
        <v>8.64</v>
      </c>
      <c r="T957">
        <v>0.1</v>
      </c>
      <c r="U957">
        <f t="shared" si="257"/>
        <v>17858.88</v>
      </c>
      <c r="V957">
        <f t="shared" si="258"/>
        <v>186030</v>
      </c>
      <c r="W957" s="1" t="s">
        <v>155</v>
      </c>
      <c r="X957" s="1" t="s">
        <v>1236</v>
      </c>
      <c r="Y957" s="1" t="s">
        <v>156</v>
      </c>
      <c r="Z957" s="3">
        <v>7726</v>
      </c>
      <c r="AA957" s="4">
        <f t="shared" si="262"/>
        <v>307</v>
      </c>
      <c r="AB957" s="4">
        <f t="shared" si="274"/>
        <v>2471.5889085999997</v>
      </c>
      <c r="AC957" s="4">
        <f t="shared" si="275"/>
        <v>307</v>
      </c>
      <c r="AD957" s="4">
        <f t="shared" si="267"/>
        <v>665.75</v>
      </c>
      <c r="AE957" s="4">
        <v>307</v>
      </c>
      <c r="AF957" s="4">
        <v>307</v>
      </c>
      <c r="AG957" s="4">
        <f t="shared" si="276"/>
        <v>307</v>
      </c>
      <c r="AI957" t="e">
        <f t="shared" si="259"/>
        <v>#N/A</v>
      </c>
      <c r="AJ957">
        <v>17090</v>
      </c>
      <c r="AK957" s="2">
        <v>17090</v>
      </c>
      <c r="AL957" s="2">
        <f t="shared" si="277"/>
        <v>17090</v>
      </c>
      <c r="AM957" s="4"/>
      <c r="AN957" t="e">
        <f>VLOOKUP([1]!Tabelle13[[#This Row],[Vlookup this ID for freight costs]],$AL$2:$AL$6811,2,FALSE)</f>
        <v>#REF!</v>
      </c>
      <c r="AP957">
        <v>25.04</v>
      </c>
      <c r="AQ957">
        <v>25.04</v>
      </c>
      <c r="AR957" s="4">
        <v>2</v>
      </c>
      <c r="AS957" s="4">
        <v>8</v>
      </c>
      <c r="AT957" s="4">
        <v>2012</v>
      </c>
      <c r="AU957" s="4">
        <v>3</v>
      </c>
      <c r="AV957" s="4">
        <v>6</v>
      </c>
      <c r="AW957" s="4">
        <v>2012</v>
      </c>
      <c r="AX957" t="str">
        <f t="shared" si="260"/>
        <v>No Delay</v>
      </c>
      <c r="AY957">
        <f t="shared" si="261"/>
        <v>0</v>
      </c>
    </row>
    <row r="958" spans="1:51" x14ac:dyDescent="0.2">
      <c r="A958" s="3">
        <v>5364</v>
      </c>
      <c r="B958" s="1" t="s">
        <v>88</v>
      </c>
      <c r="C958" s="1" t="s">
        <v>89</v>
      </c>
      <c r="D958" s="1" t="s">
        <v>74</v>
      </c>
      <c r="E958" s="1" t="s">
        <v>53</v>
      </c>
      <c r="F958" s="1" t="s">
        <v>53</v>
      </c>
      <c r="G958" s="13" t="s">
        <v>1124</v>
      </c>
      <c r="H958" s="12">
        <v>39318</v>
      </c>
      <c r="I958" s="12" t="s">
        <v>1124</v>
      </c>
      <c r="J958" s="12">
        <v>39318</v>
      </c>
      <c r="K958" s="4">
        <v>311</v>
      </c>
      <c r="L958" s="1" t="s">
        <v>146</v>
      </c>
      <c r="M958" s="1" t="s">
        <v>182</v>
      </c>
      <c r="N958" s="1" t="s">
        <v>684</v>
      </c>
      <c r="O958" s="1" t="s">
        <v>685</v>
      </c>
      <c r="P958">
        <v>60</v>
      </c>
      <c r="Q958">
        <v>1577</v>
      </c>
      <c r="R958">
        <v>14981.5</v>
      </c>
      <c r="S958">
        <v>9.5</v>
      </c>
      <c r="T958">
        <v>0.16</v>
      </c>
      <c r="U958">
        <f t="shared" si="257"/>
        <v>14981.5</v>
      </c>
      <c r="V958">
        <f t="shared" si="258"/>
        <v>94620</v>
      </c>
      <c r="W958" s="1" t="s">
        <v>185</v>
      </c>
      <c r="X958" s="1" t="s">
        <v>186</v>
      </c>
      <c r="Y958" s="1" t="s">
        <v>186</v>
      </c>
      <c r="Z958" s="3">
        <v>4287</v>
      </c>
      <c r="AA958" s="4">
        <f t="shared" si="262"/>
        <v>309</v>
      </c>
      <c r="AB958" s="4">
        <f t="shared" si="274"/>
        <v>2417.8124865999998</v>
      </c>
      <c r="AC958" s="4">
        <f t="shared" si="275"/>
        <v>309</v>
      </c>
      <c r="AD958" s="4">
        <f t="shared" si="267"/>
        <v>307.5</v>
      </c>
      <c r="AE958" s="4">
        <v>309</v>
      </c>
      <c r="AF958" s="4">
        <v>309</v>
      </c>
      <c r="AG958" s="4">
        <f t="shared" si="276"/>
        <v>309</v>
      </c>
      <c r="AH958" s="4">
        <v>11663</v>
      </c>
      <c r="AI958">
        <f t="shared" si="259"/>
        <v>2078</v>
      </c>
      <c r="AJ958" t="s">
        <v>81</v>
      </c>
      <c r="AK958" s="2"/>
      <c r="AL958" s="2" t="str">
        <f t="shared" si="277"/>
        <v>Freight Included in Commodity Cost</v>
      </c>
      <c r="AM958" s="4"/>
      <c r="AN958" t="e">
        <f>VLOOKUP([1]!Tabelle13[[#This Row],[Vlookup this ID for freight costs]],$AL$2:$AL$6811,2,FALSE)</f>
        <v>#REF!</v>
      </c>
      <c r="AP958">
        <v>23.97</v>
      </c>
      <c r="AQ958">
        <v>23.97</v>
      </c>
      <c r="AR958" s="4">
        <v>24</v>
      </c>
      <c r="AS958" s="4">
        <v>8</v>
      </c>
      <c r="AT958" s="4">
        <v>2007</v>
      </c>
      <c r="AU958" s="4">
        <v>24</v>
      </c>
      <c r="AV958" s="4">
        <v>8</v>
      </c>
      <c r="AW958" s="4">
        <v>2007</v>
      </c>
      <c r="AX958" t="str">
        <f t="shared" si="260"/>
        <v>No Delay</v>
      </c>
      <c r="AY958">
        <f t="shared" si="261"/>
        <v>0</v>
      </c>
    </row>
    <row r="959" spans="1:51" x14ac:dyDescent="0.2">
      <c r="A959" s="3">
        <v>85104</v>
      </c>
      <c r="B959" s="1" t="s">
        <v>151</v>
      </c>
      <c r="C959" s="1" t="s">
        <v>65</v>
      </c>
      <c r="D959" s="1" t="s">
        <v>130</v>
      </c>
      <c r="E959" s="1" t="s">
        <v>152</v>
      </c>
      <c r="F959" s="1" t="s">
        <v>152</v>
      </c>
      <c r="G959" s="13" t="s">
        <v>230</v>
      </c>
      <c r="H959" s="12">
        <v>40329</v>
      </c>
      <c r="I959" s="12" t="s">
        <v>377</v>
      </c>
      <c r="J959" s="12">
        <v>40316</v>
      </c>
      <c r="K959" s="4">
        <v>2435</v>
      </c>
      <c r="L959" s="1" t="s">
        <v>146</v>
      </c>
      <c r="M959" s="1" t="s">
        <v>132</v>
      </c>
      <c r="N959" s="1" t="s">
        <v>167</v>
      </c>
      <c r="O959" s="1" t="s">
        <v>93</v>
      </c>
      <c r="P959">
        <v>30</v>
      </c>
      <c r="Q959">
        <v>3500</v>
      </c>
      <c r="R959">
        <v>16625</v>
      </c>
      <c r="S959">
        <v>4.75</v>
      </c>
      <c r="T959">
        <v>0.16</v>
      </c>
      <c r="U959">
        <f t="shared" si="257"/>
        <v>16625</v>
      </c>
      <c r="V959">
        <f t="shared" si="258"/>
        <v>105000</v>
      </c>
      <c r="W959" s="1" t="s">
        <v>155</v>
      </c>
      <c r="X959" s="1" t="s">
        <v>1236</v>
      </c>
      <c r="Y959" s="1" t="s">
        <v>156</v>
      </c>
      <c r="Z959" s="3">
        <v>7726</v>
      </c>
      <c r="AA959" s="4">
        <f t="shared" si="262"/>
        <v>309</v>
      </c>
      <c r="AB959" s="4">
        <f t="shared" si="274"/>
        <v>2628.8575059999998</v>
      </c>
      <c r="AC959" s="4">
        <f t="shared" si="275"/>
        <v>309</v>
      </c>
      <c r="AD959" s="4">
        <f t="shared" si="267"/>
        <v>1855.8406413333332</v>
      </c>
      <c r="AE959" s="4">
        <v>309</v>
      </c>
      <c r="AF959" s="4">
        <v>309</v>
      </c>
      <c r="AG959" s="4">
        <f t="shared" si="276"/>
        <v>309</v>
      </c>
      <c r="AI959" t="e">
        <f t="shared" si="259"/>
        <v>#N/A</v>
      </c>
      <c r="AJ959">
        <v>9736.1</v>
      </c>
      <c r="AK959" s="2">
        <v>9736.1</v>
      </c>
      <c r="AL959" s="2">
        <f t="shared" si="277"/>
        <v>9736.1</v>
      </c>
      <c r="AM959" s="4"/>
      <c r="AN959" t="e">
        <f>VLOOKUP([1]!Tabelle13[[#This Row],[Vlookup this ID for freight costs]],$AL$2:$AL$6811,2,FALSE)</f>
        <v>#REF!</v>
      </c>
      <c r="AP959">
        <v>35.840000000000003</v>
      </c>
      <c r="AQ959">
        <v>35.840000000000003</v>
      </c>
      <c r="AR959" s="4">
        <v>31</v>
      </c>
      <c r="AS959" s="4">
        <v>5</v>
      </c>
      <c r="AT959" s="4">
        <v>2010</v>
      </c>
      <c r="AU959" s="4">
        <v>18</v>
      </c>
      <c r="AV959" s="4">
        <v>5</v>
      </c>
      <c r="AW959" s="4">
        <v>2010</v>
      </c>
      <c r="AX959" t="str">
        <f t="shared" si="260"/>
        <v>No Delay</v>
      </c>
      <c r="AY959">
        <f t="shared" si="261"/>
        <v>0</v>
      </c>
    </row>
    <row r="960" spans="1:51" x14ac:dyDescent="0.2">
      <c r="A960" s="3">
        <v>2506</v>
      </c>
      <c r="B960" s="1" t="s">
        <v>95</v>
      </c>
      <c r="C960" s="1" t="s">
        <v>65</v>
      </c>
      <c r="D960" s="1" t="s">
        <v>266</v>
      </c>
      <c r="E960" s="1" t="s">
        <v>53</v>
      </c>
      <c r="F960" s="1" t="s">
        <v>53</v>
      </c>
      <c r="G960" s="13" t="s">
        <v>1150</v>
      </c>
      <c r="H960" s="12">
        <v>40008</v>
      </c>
      <c r="I960" s="12" t="s">
        <v>1150</v>
      </c>
      <c r="J960" s="12">
        <v>40008</v>
      </c>
      <c r="K960" s="4">
        <v>1664</v>
      </c>
      <c r="L960" s="1" t="s">
        <v>146</v>
      </c>
      <c r="M960" s="1" t="s">
        <v>423</v>
      </c>
      <c r="N960" s="1" t="s">
        <v>392</v>
      </c>
      <c r="O960" s="1" t="s">
        <v>393</v>
      </c>
      <c r="P960">
        <v>120</v>
      </c>
      <c r="Q960">
        <v>2040</v>
      </c>
      <c r="R960">
        <v>83844</v>
      </c>
      <c r="S960">
        <v>41.1</v>
      </c>
      <c r="T960">
        <v>0.34</v>
      </c>
      <c r="U960">
        <f t="shared" si="257"/>
        <v>83844</v>
      </c>
      <c r="V960">
        <f t="shared" si="258"/>
        <v>244800</v>
      </c>
      <c r="W960" s="1" t="s">
        <v>394</v>
      </c>
      <c r="X960" s="1" t="s">
        <v>112</v>
      </c>
      <c r="Y960" s="1" t="s">
        <v>112</v>
      </c>
      <c r="Z960" s="3">
        <v>8062</v>
      </c>
      <c r="AA960" s="4">
        <f t="shared" si="262"/>
        <v>309</v>
      </c>
      <c r="AB960" s="4">
        <f t="shared" si="274"/>
        <v>2468.6257179999998</v>
      </c>
      <c r="AC960" s="4">
        <f t="shared" si="275"/>
        <v>309</v>
      </c>
      <c r="AD960" s="4">
        <f t="shared" si="267"/>
        <v>1824.5</v>
      </c>
      <c r="AE960" s="4">
        <v>309</v>
      </c>
      <c r="AF960" s="4">
        <v>309</v>
      </c>
      <c r="AG960" s="4">
        <f t="shared" si="276"/>
        <v>309</v>
      </c>
      <c r="AH960" s="4">
        <v>11570</v>
      </c>
      <c r="AI960">
        <f t="shared" si="259"/>
        <v>127</v>
      </c>
      <c r="AJ960">
        <v>3777.93</v>
      </c>
      <c r="AK960" s="2">
        <v>3777.93</v>
      </c>
      <c r="AL960" s="2">
        <f t="shared" si="277"/>
        <v>3777.93</v>
      </c>
      <c r="AM960" s="4"/>
      <c r="AN960" t="e">
        <f>VLOOKUP([1]!Tabelle13[[#This Row],[Vlookup this ID for freight costs]],$AL$2:$AL$6811,2,FALSE)</f>
        <v>#REF!</v>
      </c>
      <c r="AP960">
        <v>164.33</v>
      </c>
      <c r="AQ960">
        <v>164.33</v>
      </c>
      <c r="AR960" s="4">
        <v>14</v>
      </c>
      <c r="AS960" s="4">
        <v>7</v>
      </c>
      <c r="AT960" s="4">
        <v>2009</v>
      </c>
      <c r="AU960" s="4">
        <v>14</v>
      </c>
      <c r="AV960" s="4">
        <v>7</v>
      </c>
      <c r="AW960" s="4">
        <v>2009</v>
      </c>
      <c r="AX960" t="str">
        <f t="shared" si="260"/>
        <v>No Delay</v>
      </c>
      <c r="AY960">
        <f t="shared" si="261"/>
        <v>0</v>
      </c>
    </row>
    <row r="961" spans="1:51" x14ac:dyDescent="0.2">
      <c r="A961" s="3">
        <v>60818</v>
      </c>
      <c r="B961" s="1" t="s">
        <v>140</v>
      </c>
      <c r="C961" s="1" t="s">
        <v>99</v>
      </c>
      <c r="D961" s="1" t="s">
        <v>266</v>
      </c>
      <c r="E961" s="1" t="s">
        <v>53</v>
      </c>
      <c r="F961" s="1" t="s">
        <v>53</v>
      </c>
      <c r="G961" s="13" t="s">
        <v>461</v>
      </c>
      <c r="H961" s="12">
        <v>40977</v>
      </c>
      <c r="I961" s="12" t="s">
        <v>461</v>
      </c>
      <c r="J961" s="12">
        <v>40977</v>
      </c>
      <c r="K961" s="4">
        <v>3803</v>
      </c>
      <c r="L961" s="1" t="s">
        <v>146</v>
      </c>
      <c r="M961" s="1" t="s">
        <v>423</v>
      </c>
      <c r="N961" s="1" t="s">
        <v>424</v>
      </c>
      <c r="O961" s="1" t="s">
        <v>425</v>
      </c>
      <c r="P961">
        <v>60</v>
      </c>
      <c r="Q961">
        <v>2145</v>
      </c>
      <c r="R961">
        <v>14693.25</v>
      </c>
      <c r="S961">
        <v>6.85</v>
      </c>
      <c r="T961">
        <v>0.11</v>
      </c>
      <c r="U961">
        <f t="shared" si="257"/>
        <v>14693.25</v>
      </c>
      <c r="V961">
        <f t="shared" si="258"/>
        <v>128700</v>
      </c>
      <c r="W961" s="1" t="s">
        <v>394</v>
      </c>
      <c r="X961" s="1" t="s">
        <v>112</v>
      </c>
      <c r="Y961" s="1" t="s">
        <v>112</v>
      </c>
      <c r="Z961" s="3">
        <v>6808</v>
      </c>
      <c r="AA961" s="4">
        <f t="shared" si="262"/>
        <v>309</v>
      </c>
      <c r="AB961" s="4">
        <f t="shared" si="274"/>
        <v>2480.1492370000001</v>
      </c>
      <c r="AC961" s="4">
        <f t="shared" si="275"/>
        <v>309</v>
      </c>
      <c r="AD961" s="4">
        <f t="shared" si="267"/>
        <v>2350.3927366666667</v>
      </c>
      <c r="AE961" s="4">
        <v>309</v>
      </c>
      <c r="AF961" s="4">
        <v>309</v>
      </c>
      <c r="AG961" s="4">
        <f t="shared" si="276"/>
        <v>309</v>
      </c>
      <c r="AI961" t="e">
        <f t="shared" si="259"/>
        <v>#N/A</v>
      </c>
      <c r="AJ961">
        <v>2383.65</v>
      </c>
      <c r="AK961" s="2">
        <v>2383.65</v>
      </c>
      <c r="AL961" s="2">
        <f t="shared" si="277"/>
        <v>2383.65</v>
      </c>
      <c r="AM961" s="4"/>
      <c r="AN961" t="e">
        <f>VLOOKUP([1]!Tabelle13[[#This Row],[Vlookup this ID for freight costs]],$AL$2:$AL$6811,2,FALSE)</f>
        <v>#REF!</v>
      </c>
      <c r="AP961">
        <v>24.24</v>
      </c>
      <c r="AQ961">
        <v>24.24</v>
      </c>
      <c r="AR961" s="4">
        <v>9</v>
      </c>
      <c r="AS961" s="4">
        <v>4</v>
      </c>
      <c r="AT961" s="4">
        <v>2012</v>
      </c>
      <c r="AU961" s="4">
        <v>9</v>
      </c>
      <c r="AV961" s="4">
        <v>4</v>
      </c>
      <c r="AW961" s="4">
        <v>2012</v>
      </c>
      <c r="AX961" t="str">
        <f t="shared" si="260"/>
        <v>No Delay</v>
      </c>
      <c r="AY961">
        <f t="shared" si="261"/>
        <v>0</v>
      </c>
    </row>
    <row r="962" spans="1:51" x14ac:dyDescent="0.2">
      <c r="A962" s="3">
        <v>10670</v>
      </c>
      <c r="B962" s="1" t="s">
        <v>164</v>
      </c>
      <c r="C962" s="1" t="s">
        <v>165</v>
      </c>
      <c r="D962" s="1" t="s">
        <v>130</v>
      </c>
      <c r="E962" s="1"/>
      <c r="F962" s="1" t="s">
        <v>107</v>
      </c>
      <c r="G962" s="13" t="s">
        <v>1151</v>
      </c>
      <c r="H962" s="12">
        <v>39506</v>
      </c>
      <c r="I962" s="12" t="s">
        <v>1151</v>
      </c>
      <c r="J962" s="12">
        <v>39506</v>
      </c>
      <c r="K962" s="4">
        <v>680</v>
      </c>
      <c r="L962" s="1" t="s">
        <v>146</v>
      </c>
      <c r="M962" s="1" t="s">
        <v>132</v>
      </c>
      <c r="N962" s="1" t="s">
        <v>196</v>
      </c>
      <c r="O962" s="1" t="s">
        <v>93</v>
      </c>
      <c r="P962">
        <v>60</v>
      </c>
      <c r="Q962">
        <v>93</v>
      </c>
      <c r="R962">
        <v>688.2</v>
      </c>
      <c r="S962">
        <v>7.4</v>
      </c>
      <c r="T962">
        <v>0.12</v>
      </c>
      <c r="U962">
        <f t="shared" ref="U962:U1025" si="278">S962*Q962</f>
        <v>688.2</v>
      </c>
      <c r="V962">
        <f t="shared" ref="V962:V1025" si="279">Q962*P962</f>
        <v>5580</v>
      </c>
      <c r="W962" s="1" t="s">
        <v>204</v>
      </c>
      <c r="X962" s="1" t="s">
        <v>1236</v>
      </c>
      <c r="Y962" s="1" t="s">
        <v>205</v>
      </c>
      <c r="Z962" s="3">
        <v>4988</v>
      </c>
      <c r="AA962" s="4">
        <f t="shared" si="262"/>
        <v>311</v>
      </c>
      <c r="AB962" s="4">
        <f t="shared" si="274"/>
        <v>2254.9467513999998</v>
      </c>
      <c r="AC962" s="4">
        <f t="shared" si="275"/>
        <v>311</v>
      </c>
      <c r="AD962" s="4">
        <f t="shared" si="267"/>
        <v>1328.7183228888889</v>
      </c>
      <c r="AE962" s="4">
        <v>311</v>
      </c>
      <c r="AF962" s="4">
        <v>311</v>
      </c>
      <c r="AG962" s="4">
        <f t="shared" si="276"/>
        <v>311</v>
      </c>
      <c r="AH962" s="4">
        <v>83900</v>
      </c>
      <c r="AI962">
        <f t="shared" ref="AI962:AI1025" si="280">INDEX($AE$2:$AE$6811,MATCH(AH962,$A$2:$A$6811,0))</f>
        <v>90446</v>
      </c>
      <c r="AJ962">
        <v>1430.22</v>
      </c>
      <c r="AK962" s="2">
        <v>1430.22</v>
      </c>
      <c r="AL962" s="2">
        <f t="shared" si="277"/>
        <v>1430.22</v>
      </c>
      <c r="AM962" s="4"/>
      <c r="AN962" t="e">
        <f>VLOOKUP([1]!Tabelle13[[#This Row],[Vlookup this ID for freight costs]],$AL$2:$AL$6811,2,FALSE)</f>
        <v>#REF!</v>
      </c>
      <c r="AP962">
        <v>1.1000000000000001</v>
      </c>
      <c r="AQ962">
        <v>1.1000000000000001</v>
      </c>
      <c r="AR962" s="4">
        <v>28</v>
      </c>
      <c r="AS962" s="4">
        <v>2</v>
      </c>
      <c r="AT962" s="4">
        <v>2008</v>
      </c>
      <c r="AU962" s="4">
        <v>28</v>
      </c>
      <c r="AV962" s="4">
        <v>2</v>
      </c>
      <c r="AW962" s="4">
        <v>2008</v>
      </c>
      <c r="AX962" t="str">
        <f t="shared" ref="AX962:AX1025" si="281">IF(DATE(AW962,AV962,AU962)&lt;=DATE(AT962,AS962,AR962),"No Delay","Delay")</f>
        <v>No Delay</v>
      </c>
      <c r="AY962">
        <f t="shared" ref="AY962:AY1025" si="282">IF(_xlfn.DAYS(J962,H962)&gt;0, _xlfn.DAYS(J962,H962),0)</f>
        <v>0</v>
      </c>
    </row>
    <row r="963" spans="1:51" x14ac:dyDescent="0.2">
      <c r="A963" s="3">
        <v>11231</v>
      </c>
      <c r="B963" s="1" t="s">
        <v>164</v>
      </c>
      <c r="C963" s="1" t="s">
        <v>165</v>
      </c>
      <c r="D963" s="1" t="s">
        <v>130</v>
      </c>
      <c r="E963" s="1"/>
      <c r="F963" s="1" t="s">
        <v>107</v>
      </c>
      <c r="G963" s="13" t="s">
        <v>1151</v>
      </c>
      <c r="H963" s="12">
        <v>39506</v>
      </c>
      <c r="I963" s="12" t="s">
        <v>1151</v>
      </c>
      <c r="J963" s="12">
        <v>39506</v>
      </c>
      <c r="K963" s="4">
        <v>682</v>
      </c>
      <c r="L963" s="1" t="s">
        <v>146</v>
      </c>
      <c r="M963" s="1" t="s">
        <v>132</v>
      </c>
      <c r="N963" s="1" t="s">
        <v>275</v>
      </c>
      <c r="O963" s="1" t="s">
        <v>93</v>
      </c>
      <c r="P963">
        <v>60</v>
      </c>
      <c r="Q963">
        <v>2883</v>
      </c>
      <c r="R963">
        <v>27388.5</v>
      </c>
      <c r="S963">
        <v>9.5</v>
      </c>
      <c r="T963">
        <v>0.16</v>
      </c>
      <c r="U963">
        <f t="shared" si="278"/>
        <v>27388.5</v>
      </c>
      <c r="V963">
        <f t="shared" si="279"/>
        <v>172980</v>
      </c>
      <c r="W963" s="1" t="s">
        <v>155</v>
      </c>
      <c r="X963" s="1" t="s">
        <v>1236</v>
      </c>
      <c r="Y963" s="1" t="s">
        <v>156</v>
      </c>
      <c r="Z963" s="3">
        <v>5457</v>
      </c>
      <c r="AA963" s="4">
        <f t="shared" ref="AA963:AA1026" si="283">AF963</f>
        <v>311</v>
      </c>
      <c r="AB963" s="4">
        <f t="shared" si="274"/>
        <v>2561.1431133999999</v>
      </c>
      <c r="AC963" s="4">
        <f t="shared" si="275"/>
        <v>311</v>
      </c>
      <c r="AD963" s="4">
        <f t="shared" si="267"/>
        <v>455</v>
      </c>
      <c r="AE963" s="3" t="s">
        <v>1152</v>
      </c>
      <c r="AF963" s="3">
        <v>311</v>
      </c>
      <c r="AG963" s="4">
        <f>AI963</f>
        <v>311</v>
      </c>
      <c r="AH963" s="4">
        <v>10670</v>
      </c>
      <c r="AI963">
        <f t="shared" si="280"/>
        <v>311</v>
      </c>
      <c r="AJ963" t="s">
        <v>1152</v>
      </c>
      <c r="AK963" s="2">
        <v>1430.22</v>
      </c>
      <c r="AL963" s="2">
        <f>AN963</f>
        <v>1430.22</v>
      </c>
      <c r="AM963" s="4">
        <v>10670</v>
      </c>
      <c r="AN963">
        <f>INDEX($AJ$2:$AJ$6811,MATCH(AM963,$A$2:$A$6811,0))</f>
        <v>1430.22</v>
      </c>
      <c r="AP963">
        <v>43.82</v>
      </c>
      <c r="AQ963">
        <v>43.82</v>
      </c>
      <c r="AR963" s="4">
        <v>28</v>
      </c>
      <c r="AS963" s="4">
        <v>2</v>
      </c>
      <c r="AT963" s="4">
        <v>2008</v>
      </c>
      <c r="AU963" s="4">
        <v>28</v>
      </c>
      <c r="AV963" s="4">
        <v>2</v>
      </c>
      <c r="AW963" s="4">
        <v>2008</v>
      </c>
      <c r="AX963" t="str">
        <f t="shared" si="281"/>
        <v>No Delay</v>
      </c>
      <c r="AY963">
        <f t="shared" si="282"/>
        <v>0</v>
      </c>
    </row>
    <row r="964" spans="1:51" x14ac:dyDescent="0.2">
      <c r="A964" s="3">
        <v>12774</v>
      </c>
      <c r="B964" s="1" t="s">
        <v>164</v>
      </c>
      <c r="C964" s="1" t="s">
        <v>165</v>
      </c>
      <c r="D964" s="1" t="s">
        <v>130</v>
      </c>
      <c r="E964" s="1"/>
      <c r="F964" s="1" t="s">
        <v>107</v>
      </c>
      <c r="G964" s="13" t="s">
        <v>1151</v>
      </c>
      <c r="H964" s="12">
        <v>39506</v>
      </c>
      <c r="I964" s="12" t="s">
        <v>1151</v>
      </c>
      <c r="J964" s="12">
        <v>39506</v>
      </c>
      <c r="K964" s="4">
        <v>683</v>
      </c>
      <c r="L964" s="1" t="s">
        <v>146</v>
      </c>
      <c r="M964" s="1" t="s">
        <v>132</v>
      </c>
      <c r="N964" s="1" t="s">
        <v>265</v>
      </c>
      <c r="O964" s="1" t="s">
        <v>93</v>
      </c>
      <c r="P964">
        <v>60</v>
      </c>
      <c r="Q964">
        <v>328</v>
      </c>
      <c r="R964">
        <v>1115.2</v>
      </c>
      <c r="S964">
        <v>3.4</v>
      </c>
      <c r="T964">
        <v>0.06</v>
      </c>
      <c r="U964">
        <f t="shared" si="278"/>
        <v>1115.2</v>
      </c>
      <c r="V964">
        <f t="shared" si="279"/>
        <v>19680</v>
      </c>
      <c r="W964" s="1" t="s">
        <v>439</v>
      </c>
      <c r="X964" s="1" t="s">
        <v>1236</v>
      </c>
      <c r="Y964" s="1" t="s">
        <v>440</v>
      </c>
      <c r="Z964" s="3">
        <v>5795</v>
      </c>
      <c r="AA964" s="4">
        <f t="shared" si="283"/>
        <v>311</v>
      </c>
      <c r="AB964" s="4">
        <f t="shared" si="274"/>
        <v>2280.7374844000001</v>
      </c>
      <c r="AC964" s="4">
        <f t="shared" si="275"/>
        <v>311</v>
      </c>
      <c r="AD964" s="4">
        <f t="shared" si="267"/>
        <v>1060.0831463999998</v>
      </c>
      <c r="AE964" s="3" t="s">
        <v>1152</v>
      </c>
      <c r="AF964" s="3">
        <v>311</v>
      </c>
      <c r="AG964" s="4">
        <f>AI964</f>
        <v>311</v>
      </c>
      <c r="AH964" s="4">
        <v>10670</v>
      </c>
      <c r="AI964">
        <f t="shared" si="280"/>
        <v>311</v>
      </c>
      <c r="AJ964" t="s">
        <v>1152</v>
      </c>
      <c r="AK964" s="2">
        <v>1430.22</v>
      </c>
      <c r="AL964" s="2">
        <f>AN964</f>
        <v>1430.22</v>
      </c>
      <c r="AM964" s="4">
        <v>10670</v>
      </c>
      <c r="AN964">
        <f>INDEX($AJ$2:$AJ$6811,MATCH(AM964,$A$2:$A$6811,0))</f>
        <v>1430.22</v>
      </c>
      <c r="AP964">
        <v>1.78</v>
      </c>
      <c r="AQ964">
        <v>1.78</v>
      </c>
      <c r="AR964" s="4">
        <v>28</v>
      </c>
      <c r="AS964" s="4">
        <v>2</v>
      </c>
      <c r="AT964" s="4">
        <v>2008</v>
      </c>
      <c r="AU964" s="4">
        <v>28</v>
      </c>
      <c r="AV964" s="4">
        <v>2</v>
      </c>
      <c r="AW964" s="4">
        <v>2008</v>
      </c>
      <c r="AX964" t="str">
        <f t="shared" si="281"/>
        <v>No Delay</v>
      </c>
      <c r="AY964">
        <f t="shared" si="282"/>
        <v>0</v>
      </c>
    </row>
    <row r="965" spans="1:51" x14ac:dyDescent="0.2">
      <c r="A965" s="3">
        <v>62152</v>
      </c>
      <c r="B965" s="1" t="s">
        <v>215</v>
      </c>
      <c r="C965" s="1" t="s">
        <v>89</v>
      </c>
      <c r="D965" s="1" t="s">
        <v>74</v>
      </c>
      <c r="E965" s="1" t="s">
        <v>53</v>
      </c>
      <c r="F965" s="1" t="s">
        <v>53</v>
      </c>
      <c r="G965" s="13" t="s">
        <v>169</v>
      </c>
      <c r="H965" s="12">
        <v>40340</v>
      </c>
      <c r="I965" s="12" t="s">
        <v>169</v>
      </c>
      <c r="J965" s="12">
        <v>40340</v>
      </c>
      <c r="K965" s="4">
        <v>2515</v>
      </c>
      <c r="L965" s="1" t="s">
        <v>146</v>
      </c>
      <c r="M965" s="1" t="s">
        <v>182</v>
      </c>
      <c r="N965" s="1" t="s">
        <v>684</v>
      </c>
      <c r="O965" s="1" t="s">
        <v>685</v>
      </c>
      <c r="P965">
        <v>60</v>
      </c>
      <c r="Q965">
        <v>1887</v>
      </c>
      <c r="R965">
        <v>17926.5</v>
      </c>
      <c r="S965">
        <v>9.5</v>
      </c>
      <c r="T965">
        <v>0.16</v>
      </c>
      <c r="U965">
        <f t="shared" si="278"/>
        <v>17926.5</v>
      </c>
      <c r="V965">
        <f t="shared" si="279"/>
        <v>113220</v>
      </c>
      <c r="W965" s="1" t="s">
        <v>185</v>
      </c>
      <c r="X965" s="1" t="s">
        <v>186</v>
      </c>
      <c r="Y965" s="1" t="s">
        <v>186</v>
      </c>
      <c r="Z965" s="3">
        <v>4287</v>
      </c>
      <c r="AA965" s="4">
        <f t="shared" si="283"/>
        <v>312</v>
      </c>
      <c r="AB965" s="4">
        <f t="shared" si="274"/>
        <v>2451.8343046</v>
      </c>
      <c r="AC965" s="4">
        <f t="shared" si="275"/>
        <v>312</v>
      </c>
      <c r="AD965" s="4">
        <f t="shared" si="267"/>
        <v>317.66666666666669</v>
      </c>
      <c r="AE965" s="4">
        <v>312</v>
      </c>
      <c r="AF965" s="4">
        <v>312</v>
      </c>
      <c r="AG965" s="4">
        <f t="shared" ref="AG965:AG977" si="284">AE965</f>
        <v>312</v>
      </c>
      <c r="AI965" t="e">
        <f t="shared" si="280"/>
        <v>#N/A</v>
      </c>
      <c r="AJ965">
        <v>781.5</v>
      </c>
      <c r="AK965" s="2">
        <v>781.5</v>
      </c>
      <c r="AL965" s="2">
        <f t="shared" ref="AL965:AL977" si="285">AJ965</f>
        <v>781.5</v>
      </c>
      <c r="AM965" s="4"/>
      <c r="AN965" t="e">
        <f>VLOOKUP([1]!Tabelle13[[#This Row],[Vlookup this ID for freight costs]],$AL$2:$AL$6811,2,FALSE)</f>
        <v>#REF!</v>
      </c>
      <c r="AP965">
        <v>38.65</v>
      </c>
      <c r="AQ965">
        <v>38.65</v>
      </c>
      <c r="AR965" s="4">
        <v>11</v>
      </c>
      <c r="AS965" s="4">
        <v>6</v>
      </c>
      <c r="AT965" s="4">
        <v>2010</v>
      </c>
      <c r="AU965" s="4">
        <v>11</v>
      </c>
      <c r="AV965" s="4">
        <v>6</v>
      </c>
      <c r="AW965" s="4">
        <v>2010</v>
      </c>
      <c r="AX965" t="str">
        <f t="shared" si="281"/>
        <v>No Delay</v>
      </c>
      <c r="AY965">
        <f t="shared" si="282"/>
        <v>0</v>
      </c>
    </row>
    <row r="966" spans="1:51" x14ac:dyDescent="0.2">
      <c r="A966" s="3">
        <v>83289</v>
      </c>
      <c r="B966" s="1" t="s">
        <v>172</v>
      </c>
      <c r="C966" s="1" t="s">
        <v>114</v>
      </c>
      <c r="D966" s="1" t="s">
        <v>130</v>
      </c>
      <c r="E966" s="1" t="s">
        <v>101</v>
      </c>
      <c r="F966" s="1" t="s">
        <v>101</v>
      </c>
      <c r="G966" s="13" t="s">
        <v>466</v>
      </c>
      <c r="H966" s="12">
        <v>42034</v>
      </c>
      <c r="I966" s="12" t="s">
        <v>1153</v>
      </c>
      <c r="J966" s="12">
        <v>42055</v>
      </c>
      <c r="K966" s="4">
        <v>6330</v>
      </c>
      <c r="L966" s="1" t="s">
        <v>146</v>
      </c>
      <c r="M966" s="1" t="s">
        <v>132</v>
      </c>
      <c r="N966" s="1" t="s">
        <v>178</v>
      </c>
      <c r="O966" s="1" t="s">
        <v>93</v>
      </c>
      <c r="P966">
        <v>60</v>
      </c>
      <c r="Q966">
        <v>5281</v>
      </c>
      <c r="R966">
        <v>29045.5</v>
      </c>
      <c r="S966">
        <v>5.5</v>
      </c>
      <c r="T966">
        <v>0.09</v>
      </c>
      <c r="U966">
        <f t="shared" si="278"/>
        <v>29045.5</v>
      </c>
      <c r="V966">
        <f t="shared" si="279"/>
        <v>316860</v>
      </c>
      <c r="W966" s="1" t="s">
        <v>155</v>
      </c>
      <c r="X966" s="1" t="s">
        <v>1236</v>
      </c>
      <c r="Y966" s="1" t="s">
        <v>156</v>
      </c>
      <c r="Z966" s="3">
        <v>14240</v>
      </c>
      <c r="AA966" s="4">
        <f t="shared" si="283"/>
        <v>312</v>
      </c>
      <c r="AB966" s="4">
        <f t="shared" si="274"/>
        <v>2824.3183377999999</v>
      </c>
      <c r="AC966" s="4">
        <f t="shared" si="275"/>
        <v>312</v>
      </c>
      <c r="AD966" s="4">
        <f t="shared" si="267"/>
        <v>2855.3333333333335</v>
      </c>
      <c r="AE966" s="4">
        <v>312</v>
      </c>
      <c r="AF966" s="4">
        <v>312</v>
      </c>
      <c r="AG966" s="4">
        <f t="shared" si="284"/>
        <v>312</v>
      </c>
      <c r="AI966" t="e">
        <f t="shared" si="280"/>
        <v>#N/A</v>
      </c>
      <c r="AJ966">
        <v>401.82</v>
      </c>
      <c r="AK966" s="2">
        <v>401.82</v>
      </c>
      <c r="AL966" s="2">
        <f t="shared" si="285"/>
        <v>401.82</v>
      </c>
      <c r="AM966" s="4"/>
      <c r="AN966" t="e">
        <f>VLOOKUP([1]!Tabelle13[[#This Row],[Vlookup this ID for freight costs]],$AL$2:$AL$6811,2,FALSE)</f>
        <v>#REF!</v>
      </c>
      <c r="AP966">
        <v>29.86</v>
      </c>
      <c r="AQ966">
        <v>29.86</v>
      </c>
      <c r="AR966" s="4">
        <v>30</v>
      </c>
      <c r="AS966" s="4">
        <v>1</v>
      </c>
      <c r="AT966" s="4">
        <v>2015</v>
      </c>
      <c r="AU966" s="4">
        <v>20</v>
      </c>
      <c r="AV966" s="4">
        <v>2</v>
      </c>
      <c r="AW966" s="4">
        <v>2015</v>
      </c>
      <c r="AX966" t="str">
        <f t="shared" si="281"/>
        <v>Delay</v>
      </c>
      <c r="AY966">
        <f t="shared" si="282"/>
        <v>21</v>
      </c>
    </row>
    <row r="967" spans="1:51" x14ac:dyDescent="0.2">
      <c r="A967" s="3">
        <v>84446</v>
      </c>
      <c r="B967" s="1" t="s">
        <v>172</v>
      </c>
      <c r="C967" s="1" t="s">
        <v>114</v>
      </c>
      <c r="D967" s="1" t="s">
        <v>130</v>
      </c>
      <c r="E967" s="1" t="s">
        <v>101</v>
      </c>
      <c r="F967" s="1" t="s">
        <v>101</v>
      </c>
      <c r="G967" s="13" t="s">
        <v>1154</v>
      </c>
      <c r="H967" s="12">
        <v>42063</v>
      </c>
      <c r="I967" s="12" t="s">
        <v>1153</v>
      </c>
      <c r="J967" s="12">
        <v>42055</v>
      </c>
      <c r="K967" s="4">
        <v>6333</v>
      </c>
      <c r="L967" s="1" t="s">
        <v>146</v>
      </c>
      <c r="M967" s="1" t="s">
        <v>132</v>
      </c>
      <c r="N967" s="1" t="s">
        <v>536</v>
      </c>
      <c r="O967" s="1" t="s">
        <v>93</v>
      </c>
      <c r="P967">
        <v>60</v>
      </c>
      <c r="Q967">
        <v>4000</v>
      </c>
      <c r="R967">
        <v>7960</v>
      </c>
      <c r="S967">
        <v>1.99</v>
      </c>
      <c r="T967">
        <v>0.03</v>
      </c>
      <c r="U967">
        <f t="shared" si="278"/>
        <v>7960</v>
      </c>
      <c r="V967">
        <f t="shared" si="279"/>
        <v>240000</v>
      </c>
      <c r="W967" s="1" t="s">
        <v>1155</v>
      </c>
      <c r="X967" s="1" t="s">
        <v>1236</v>
      </c>
      <c r="Y967" s="1" t="s">
        <v>156</v>
      </c>
      <c r="Z967" s="3">
        <v>14240</v>
      </c>
      <c r="AA967" s="4">
        <f t="shared" si="283"/>
        <v>312</v>
      </c>
      <c r="AB967" s="4">
        <f t="shared" si="274"/>
        <v>2683.7314059999999</v>
      </c>
      <c r="AC967" s="4">
        <f t="shared" si="275"/>
        <v>312</v>
      </c>
      <c r="AD967" s="4">
        <f t="shared" si="267"/>
        <v>3744.5027926451612</v>
      </c>
      <c r="AE967" s="4">
        <v>312</v>
      </c>
      <c r="AF967" s="4">
        <v>312</v>
      </c>
      <c r="AG967" s="4">
        <f t="shared" si="284"/>
        <v>312</v>
      </c>
      <c r="AI967" t="e">
        <f t="shared" si="280"/>
        <v>#N/A</v>
      </c>
      <c r="AJ967">
        <v>274.51</v>
      </c>
      <c r="AK967" s="2">
        <v>274.51</v>
      </c>
      <c r="AL967" s="2">
        <f t="shared" si="285"/>
        <v>274.51</v>
      </c>
      <c r="AM967" s="4"/>
      <c r="AN967" t="e">
        <f>VLOOKUP([1]!Tabelle13[[#This Row],[Vlookup this ID for freight costs]],$AL$2:$AL$6811,2,FALSE)</f>
        <v>#REF!</v>
      </c>
      <c r="AP967">
        <v>8.18</v>
      </c>
      <c r="AQ967">
        <v>8.18</v>
      </c>
      <c r="AR967" s="4">
        <v>28</v>
      </c>
      <c r="AS967" s="4">
        <v>2</v>
      </c>
      <c r="AT967" s="4">
        <v>2015</v>
      </c>
      <c r="AU967" s="4">
        <v>20</v>
      </c>
      <c r="AV967" s="4">
        <v>2</v>
      </c>
      <c r="AW967" s="4">
        <v>2015</v>
      </c>
      <c r="AX967" t="str">
        <f t="shared" si="281"/>
        <v>No Delay</v>
      </c>
      <c r="AY967">
        <f t="shared" si="282"/>
        <v>0</v>
      </c>
    </row>
    <row r="968" spans="1:51" x14ac:dyDescent="0.2">
      <c r="A968" s="3">
        <v>84742</v>
      </c>
      <c r="B968" s="1" t="s">
        <v>215</v>
      </c>
      <c r="C968" s="1" t="s">
        <v>89</v>
      </c>
      <c r="D968" s="1" t="s">
        <v>130</v>
      </c>
      <c r="E968" s="1" t="s">
        <v>101</v>
      </c>
      <c r="F968" s="1" t="s">
        <v>101</v>
      </c>
      <c r="G968" s="13" t="s">
        <v>1156</v>
      </c>
      <c r="H968" s="12">
        <v>41183</v>
      </c>
      <c r="I968" s="12" t="s">
        <v>1157</v>
      </c>
      <c r="J968" s="12">
        <v>41148</v>
      </c>
      <c r="K968" s="4">
        <v>4128</v>
      </c>
      <c r="L968" s="1" t="s">
        <v>146</v>
      </c>
      <c r="M968" s="1" t="s">
        <v>132</v>
      </c>
      <c r="N968" s="1" t="s">
        <v>1158</v>
      </c>
      <c r="O968" s="1" t="s">
        <v>93</v>
      </c>
      <c r="P968">
        <v>60</v>
      </c>
      <c r="Q968">
        <v>2050</v>
      </c>
      <c r="R968">
        <v>57400</v>
      </c>
      <c r="S968">
        <v>28</v>
      </c>
      <c r="T968">
        <v>0.47</v>
      </c>
      <c r="U968">
        <f t="shared" si="278"/>
        <v>57400</v>
      </c>
      <c r="V968">
        <f t="shared" si="279"/>
        <v>123000</v>
      </c>
      <c r="W968" s="1" t="s">
        <v>160</v>
      </c>
      <c r="X968" s="1" t="s">
        <v>1236</v>
      </c>
      <c r="Y968" s="1" t="s">
        <v>161</v>
      </c>
      <c r="Z968" s="3">
        <v>12573</v>
      </c>
      <c r="AA968" s="4">
        <f t="shared" si="283"/>
        <v>312</v>
      </c>
      <c r="AB968" s="4">
        <f t="shared" si="274"/>
        <v>2469.7231959999999</v>
      </c>
      <c r="AC968" s="4">
        <f t="shared" si="275"/>
        <v>312</v>
      </c>
      <c r="AD968" s="4">
        <f t="shared" si="267"/>
        <v>312</v>
      </c>
      <c r="AE968" s="4">
        <v>312</v>
      </c>
      <c r="AF968" s="4">
        <v>312</v>
      </c>
      <c r="AG968" s="4">
        <f t="shared" si="284"/>
        <v>312</v>
      </c>
      <c r="AI968" t="e">
        <f t="shared" si="280"/>
        <v>#N/A</v>
      </c>
      <c r="AJ968">
        <v>2128.15</v>
      </c>
      <c r="AK968" s="2">
        <v>2128.15</v>
      </c>
      <c r="AL968" s="2">
        <f t="shared" si="285"/>
        <v>2128.15</v>
      </c>
      <c r="AM968" s="4"/>
      <c r="AN968" t="e">
        <f>VLOOKUP([1]!Tabelle13[[#This Row],[Vlookup this ID for freight costs]],$AL$2:$AL$6811,2,FALSE)</f>
        <v>#REF!</v>
      </c>
      <c r="AP968">
        <v>80.47</v>
      </c>
      <c r="AQ968">
        <v>80.47</v>
      </c>
      <c r="AR968" s="4">
        <v>1</v>
      </c>
      <c r="AS968" s="4">
        <v>10</v>
      </c>
      <c r="AT968" s="4">
        <v>2012</v>
      </c>
      <c r="AU968" s="4">
        <v>27</v>
      </c>
      <c r="AV968" s="4">
        <v>8</v>
      </c>
      <c r="AW968" s="4">
        <v>2012</v>
      </c>
      <c r="AX968" t="str">
        <f t="shared" si="281"/>
        <v>No Delay</v>
      </c>
      <c r="AY968">
        <f t="shared" si="282"/>
        <v>0</v>
      </c>
    </row>
    <row r="969" spans="1:51" x14ac:dyDescent="0.2">
      <c r="A969" s="3">
        <v>55087</v>
      </c>
      <c r="B969" s="1" t="s">
        <v>1138</v>
      </c>
      <c r="C969" s="1" t="s">
        <v>65</v>
      </c>
      <c r="D969" s="1" t="s">
        <v>52</v>
      </c>
      <c r="E969" s="1" t="s">
        <v>53</v>
      </c>
      <c r="F969" s="1" t="s">
        <v>53</v>
      </c>
      <c r="G969" s="13" t="s">
        <v>746</v>
      </c>
      <c r="H969" s="12">
        <v>42124</v>
      </c>
      <c r="I969" s="12" t="s">
        <v>1159</v>
      </c>
      <c r="J969" s="12">
        <v>42129</v>
      </c>
      <c r="K969" s="4">
        <v>6495</v>
      </c>
      <c r="L969" s="1" t="s">
        <v>56</v>
      </c>
      <c r="M969" s="1" t="s">
        <v>634</v>
      </c>
      <c r="N969" s="1" t="s">
        <v>635</v>
      </c>
      <c r="O969" s="1" t="s">
        <v>636</v>
      </c>
      <c r="P969">
        <v>20</v>
      </c>
      <c r="Q969">
        <v>1620</v>
      </c>
      <c r="R969">
        <v>51840</v>
      </c>
      <c r="S969">
        <v>32</v>
      </c>
      <c r="T969">
        <v>1.6</v>
      </c>
      <c r="U969">
        <f t="shared" si="278"/>
        <v>51840</v>
      </c>
      <c r="V969">
        <f t="shared" si="279"/>
        <v>32400</v>
      </c>
      <c r="W969" s="1" t="s">
        <v>637</v>
      </c>
      <c r="X969" s="1" t="s">
        <v>71</v>
      </c>
      <c r="Y969" s="1" t="s">
        <v>71</v>
      </c>
      <c r="Z969" s="4">
        <v>10674</v>
      </c>
      <c r="AA969" s="4">
        <f>AB969</f>
        <v>809.32206561099997</v>
      </c>
      <c r="AB969" s="2">
        <f xml:space="preserve"> 499.719501971+0.138671589*Q969-4.826180831*P969+0.003500737*R969</f>
        <v>809.32206561099997</v>
      </c>
      <c r="AC969" s="4">
        <f>AD969</f>
        <v>809.32206561099997</v>
      </c>
      <c r="AD969" s="4">
        <f t="shared" si="267"/>
        <v>809.32206561099997</v>
      </c>
      <c r="AE969" s="4" t="s">
        <v>62</v>
      </c>
      <c r="AG969" s="4" t="str">
        <f t="shared" si="284"/>
        <v>Weight Captured Separately</v>
      </c>
      <c r="AI969" t="e">
        <f t="shared" si="280"/>
        <v>#N/A</v>
      </c>
      <c r="AJ969" t="s">
        <v>63</v>
      </c>
      <c r="AK969" s="2"/>
      <c r="AL969" s="2" t="str">
        <f t="shared" si="285"/>
        <v>Invoiced Separately</v>
      </c>
      <c r="AM969" s="4"/>
      <c r="AN969" t="e">
        <f>VLOOKUP([1]!Tabelle13[[#This Row],[Vlookup this ID for freight costs]],$AL$2:$AL$6811,2,FALSE)</f>
        <v>#REF!</v>
      </c>
      <c r="AO969">
        <f>IF(AK:AK="",AC:AC*6.242+1.383 -2.844 + 3.145 -2.265  -2.026,AK:AK)</f>
        <v>5049.1813335438619</v>
      </c>
      <c r="AP969">
        <v>61.02</v>
      </c>
      <c r="AQ969">
        <v>61.02</v>
      </c>
      <c r="AR969" s="4">
        <v>30</v>
      </c>
      <c r="AS969" s="4">
        <v>4</v>
      </c>
      <c r="AT969" s="4">
        <v>2015</v>
      </c>
      <c r="AU969" s="4">
        <v>5</v>
      </c>
      <c r="AV969" s="4">
        <v>5</v>
      </c>
      <c r="AW969" s="4">
        <v>2015</v>
      </c>
      <c r="AX969" t="str">
        <f t="shared" si="281"/>
        <v>Delay</v>
      </c>
      <c r="AY969">
        <f t="shared" si="282"/>
        <v>5</v>
      </c>
    </row>
    <row r="970" spans="1:51" x14ac:dyDescent="0.2">
      <c r="A970" s="3">
        <v>11590</v>
      </c>
      <c r="B970" s="1" t="s">
        <v>88</v>
      </c>
      <c r="C970" s="1" t="s">
        <v>89</v>
      </c>
      <c r="D970" s="1" t="s">
        <v>130</v>
      </c>
      <c r="E970" s="1" t="s">
        <v>53</v>
      </c>
      <c r="F970" s="1" t="s">
        <v>53</v>
      </c>
      <c r="G970" s="13" t="s">
        <v>1160</v>
      </c>
      <c r="H970" s="12">
        <v>39783</v>
      </c>
      <c r="I970" s="12" t="s">
        <v>1160</v>
      </c>
      <c r="J970" s="12">
        <v>39783</v>
      </c>
      <c r="K970" s="4">
        <v>1225</v>
      </c>
      <c r="L970" s="1" t="s">
        <v>146</v>
      </c>
      <c r="M970" s="1" t="s">
        <v>132</v>
      </c>
      <c r="N970" s="1" t="s">
        <v>233</v>
      </c>
      <c r="O970" s="1" t="s">
        <v>93</v>
      </c>
      <c r="P970">
        <v>200</v>
      </c>
      <c r="Q970">
        <v>3250</v>
      </c>
      <c r="R970">
        <v>4550</v>
      </c>
      <c r="S970">
        <v>1.4</v>
      </c>
      <c r="T970">
        <v>0.01</v>
      </c>
      <c r="U970">
        <f t="shared" si="278"/>
        <v>4550</v>
      </c>
      <c r="V970">
        <f t="shared" si="279"/>
        <v>650000</v>
      </c>
      <c r="W970" s="1" t="s">
        <v>155</v>
      </c>
      <c r="X970" s="1" t="s">
        <v>1236</v>
      </c>
      <c r="Y970" s="1" t="s">
        <v>156</v>
      </c>
      <c r="Z970" s="3">
        <v>9211</v>
      </c>
      <c r="AA970" s="4">
        <f t="shared" si="283"/>
        <v>315</v>
      </c>
      <c r="AB970" s="4">
        <f t="shared" ref="AB970:AB981" si="286" xml:space="preserve"> 2244.740206  + 0.1097478*Q970</f>
        <v>2601.420556</v>
      </c>
      <c r="AC970" s="4">
        <f t="shared" ref="AC970:AC981" si="287">AF970</f>
        <v>315</v>
      </c>
      <c r="AD970" s="4">
        <f t="shared" si="267"/>
        <v>315</v>
      </c>
      <c r="AE970" s="4">
        <v>315</v>
      </c>
      <c r="AF970" s="4">
        <v>315</v>
      </c>
      <c r="AG970" s="4">
        <f t="shared" si="284"/>
        <v>315</v>
      </c>
      <c r="AH970" s="4">
        <v>83651</v>
      </c>
      <c r="AI970">
        <f t="shared" si="280"/>
        <v>5391</v>
      </c>
      <c r="AJ970">
        <v>6381.87</v>
      </c>
      <c r="AK970" s="2">
        <v>6381.87</v>
      </c>
      <c r="AL970" s="2">
        <f t="shared" si="285"/>
        <v>6381.87</v>
      </c>
      <c r="AM970" s="4"/>
      <c r="AN970" t="e">
        <f>VLOOKUP([1]!Tabelle13[[#This Row],[Vlookup this ID for freight costs]],$AL$2:$AL$6811,2,FALSE)</f>
        <v>#REF!</v>
      </c>
      <c r="AP970">
        <v>8.92</v>
      </c>
      <c r="AQ970">
        <v>8.92</v>
      </c>
      <c r="AR970" s="4">
        <v>1</v>
      </c>
      <c r="AS970" s="4">
        <v>12</v>
      </c>
      <c r="AT970" s="4">
        <v>2008</v>
      </c>
      <c r="AU970" s="4">
        <v>1</v>
      </c>
      <c r="AV970" s="4">
        <v>12</v>
      </c>
      <c r="AW970" s="4">
        <v>2008</v>
      </c>
      <c r="AX970" t="str">
        <f t="shared" si="281"/>
        <v>No Delay</v>
      </c>
      <c r="AY970">
        <f t="shared" si="282"/>
        <v>0</v>
      </c>
    </row>
    <row r="971" spans="1:51" x14ac:dyDescent="0.2">
      <c r="A971" s="3">
        <v>83138</v>
      </c>
      <c r="B971" s="1" t="s">
        <v>50</v>
      </c>
      <c r="C971" s="1" t="s">
        <v>51</v>
      </c>
      <c r="D971" s="1" t="s">
        <v>130</v>
      </c>
      <c r="E971" s="1" t="s">
        <v>101</v>
      </c>
      <c r="F971" s="1" t="s">
        <v>101</v>
      </c>
      <c r="G971" s="13" t="s">
        <v>442</v>
      </c>
      <c r="H971" s="12">
        <v>41516</v>
      </c>
      <c r="I971" s="12" t="s">
        <v>1113</v>
      </c>
      <c r="J971" s="12">
        <v>41486</v>
      </c>
      <c r="K971" s="4">
        <v>4838</v>
      </c>
      <c r="L971" s="1" t="s">
        <v>146</v>
      </c>
      <c r="M971" s="1" t="s">
        <v>132</v>
      </c>
      <c r="N971" s="1" t="s">
        <v>389</v>
      </c>
      <c r="O971" s="1" t="s">
        <v>93</v>
      </c>
      <c r="P971">
        <v>30</v>
      </c>
      <c r="Q971">
        <v>3400</v>
      </c>
      <c r="R971">
        <v>47464</v>
      </c>
      <c r="S971">
        <v>13.96</v>
      </c>
      <c r="T971">
        <v>0.47</v>
      </c>
      <c r="U971">
        <f t="shared" si="278"/>
        <v>47464</v>
      </c>
      <c r="V971">
        <f t="shared" si="279"/>
        <v>102000</v>
      </c>
      <c r="W971" s="1" t="s">
        <v>160</v>
      </c>
      <c r="X971" s="1" t="s">
        <v>1236</v>
      </c>
      <c r="Y971" s="1" t="s">
        <v>161</v>
      </c>
      <c r="Z971" s="3">
        <v>14186</v>
      </c>
      <c r="AA971" s="4">
        <f t="shared" si="283"/>
        <v>315</v>
      </c>
      <c r="AB971" s="4">
        <f t="shared" si="286"/>
        <v>2617.8827259999998</v>
      </c>
      <c r="AC971" s="4">
        <f t="shared" si="287"/>
        <v>315</v>
      </c>
      <c r="AD971" s="4">
        <f t="shared" si="267"/>
        <v>705.75</v>
      </c>
      <c r="AE971" s="4">
        <v>315</v>
      </c>
      <c r="AF971" s="4">
        <v>315</v>
      </c>
      <c r="AG971" s="4">
        <f t="shared" si="284"/>
        <v>315</v>
      </c>
      <c r="AI971" t="e">
        <f t="shared" si="280"/>
        <v>#N/A</v>
      </c>
      <c r="AJ971">
        <v>1981.6</v>
      </c>
      <c r="AK971" s="2">
        <v>1981.6</v>
      </c>
      <c r="AL971" s="2">
        <f t="shared" si="285"/>
        <v>1981.6</v>
      </c>
      <c r="AM971" s="4"/>
      <c r="AN971" t="e">
        <f>VLOOKUP([1]!Tabelle13[[#This Row],[Vlookup this ID for freight costs]],$AL$2:$AL$6811,2,FALSE)</f>
        <v>#REF!</v>
      </c>
      <c r="AP971">
        <v>58.71</v>
      </c>
      <c r="AQ971">
        <v>58.71</v>
      </c>
      <c r="AR971" s="4">
        <v>30</v>
      </c>
      <c r="AS971" s="4">
        <v>8</v>
      </c>
      <c r="AT971" s="4">
        <v>2013</v>
      </c>
      <c r="AU971" s="4">
        <v>31</v>
      </c>
      <c r="AV971" s="4">
        <v>7</v>
      </c>
      <c r="AW971" s="4">
        <v>2013</v>
      </c>
      <c r="AX971" t="str">
        <f t="shared" si="281"/>
        <v>No Delay</v>
      </c>
      <c r="AY971">
        <f t="shared" si="282"/>
        <v>0</v>
      </c>
    </row>
    <row r="972" spans="1:51" x14ac:dyDescent="0.2">
      <c r="A972" s="3">
        <v>83382</v>
      </c>
      <c r="B972" s="1" t="s">
        <v>175</v>
      </c>
      <c r="C972" s="1" t="s">
        <v>165</v>
      </c>
      <c r="D972" s="1" t="s">
        <v>130</v>
      </c>
      <c r="E972" s="1" t="s">
        <v>53</v>
      </c>
      <c r="F972" s="1" t="s">
        <v>53</v>
      </c>
      <c r="G972" s="13" t="s">
        <v>712</v>
      </c>
      <c r="H972" s="12">
        <v>40147</v>
      </c>
      <c r="I972" s="12" t="s">
        <v>836</v>
      </c>
      <c r="J972" s="12">
        <v>40142</v>
      </c>
      <c r="K972" s="4">
        <v>2034</v>
      </c>
      <c r="L972" s="1" t="s">
        <v>146</v>
      </c>
      <c r="M972" s="1" t="s">
        <v>132</v>
      </c>
      <c r="N972" s="1" t="s">
        <v>238</v>
      </c>
      <c r="O972" s="1" t="s">
        <v>93</v>
      </c>
      <c r="P972">
        <v>30</v>
      </c>
      <c r="Q972">
        <v>3760</v>
      </c>
      <c r="R972">
        <v>37600</v>
      </c>
      <c r="S972">
        <v>10</v>
      </c>
      <c r="T972">
        <v>0.33</v>
      </c>
      <c r="U972">
        <f t="shared" si="278"/>
        <v>37600</v>
      </c>
      <c r="V972">
        <f t="shared" si="279"/>
        <v>112800</v>
      </c>
      <c r="W972" s="1" t="s">
        <v>160</v>
      </c>
      <c r="X972" s="1" t="s">
        <v>1236</v>
      </c>
      <c r="Y972" s="1" t="s">
        <v>161</v>
      </c>
      <c r="Z972" s="3">
        <v>5149</v>
      </c>
      <c r="AA972" s="4">
        <f t="shared" si="283"/>
        <v>315</v>
      </c>
      <c r="AB972" s="4">
        <f t="shared" si="286"/>
        <v>2657.3919340000002</v>
      </c>
      <c r="AC972" s="4">
        <f t="shared" si="287"/>
        <v>315</v>
      </c>
      <c r="AD972" s="4">
        <f t="shared" si="267"/>
        <v>1305.8683209999999</v>
      </c>
      <c r="AE972" s="4">
        <v>315</v>
      </c>
      <c r="AF972" s="4">
        <v>315</v>
      </c>
      <c r="AG972" s="4">
        <f t="shared" si="284"/>
        <v>315</v>
      </c>
      <c r="AI972" t="e">
        <f t="shared" si="280"/>
        <v>#N/A</v>
      </c>
      <c r="AJ972">
        <v>5254.17</v>
      </c>
      <c r="AK972" s="2">
        <v>5254.17</v>
      </c>
      <c r="AL972" s="2">
        <f t="shared" si="285"/>
        <v>5254.17</v>
      </c>
      <c r="AM972" s="4"/>
      <c r="AN972" t="e">
        <f>VLOOKUP([1]!Tabelle13[[#This Row],[Vlookup this ID for freight costs]],$AL$2:$AL$6811,2,FALSE)</f>
        <v>#REF!</v>
      </c>
      <c r="AP972">
        <v>73.7</v>
      </c>
      <c r="AQ972">
        <v>73.7</v>
      </c>
      <c r="AR972" s="4">
        <v>30</v>
      </c>
      <c r="AS972" s="4">
        <v>11</v>
      </c>
      <c r="AT972" s="4">
        <v>2009</v>
      </c>
      <c r="AU972" s="4">
        <v>25</v>
      </c>
      <c r="AV972" s="4">
        <v>11</v>
      </c>
      <c r="AW972" s="4">
        <v>2009</v>
      </c>
      <c r="AX972" t="str">
        <f t="shared" si="281"/>
        <v>No Delay</v>
      </c>
      <c r="AY972">
        <f t="shared" si="282"/>
        <v>0</v>
      </c>
    </row>
    <row r="973" spans="1:51" x14ac:dyDescent="0.2">
      <c r="A973" s="3">
        <v>84843</v>
      </c>
      <c r="B973" s="1" t="s">
        <v>215</v>
      </c>
      <c r="C973" s="1" t="s">
        <v>89</v>
      </c>
      <c r="D973" s="1" t="s">
        <v>130</v>
      </c>
      <c r="E973" s="1" t="s">
        <v>101</v>
      </c>
      <c r="F973" s="1" t="s">
        <v>101</v>
      </c>
      <c r="G973" s="13" t="s">
        <v>1161</v>
      </c>
      <c r="H973" s="12">
        <v>41501</v>
      </c>
      <c r="I973" s="12" t="s">
        <v>1162</v>
      </c>
      <c r="J973" s="12">
        <v>41500</v>
      </c>
      <c r="K973" s="4">
        <v>4869</v>
      </c>
      <c r="L973" s="1" t="s">
        <v>146</v>
      </c>
      <c r="M973" s="1" t="s">
        <v>132</v>
      </c>
      <c r="N973" s="1" t="s">
        <v>238</v>
      </c>
      <c r="O973" s="1" t="s">
        <v>93</v>
      </c>
      <c r="P973">
        <v>30</v>
      </c>
      <c r="Q973">
        <v>8000</v>
      </c>
      <c r="R973">
        <v>37600</v>
      </c>
      <c r="S973">
        <v>4.7</v>
      </c>
      <c r="T973">
        <v>0.16</v>
      </c>
      <c r="U973">
        <f t="shared" si="278"/>
        <v>37600</v>
      </c>
      <c r="V973">
        <f t="shared" si="279"/>
        <v>240000</v>
      </c>
      <c r="W973" s="1" t="s">
        <v>179</v>
      </c>
      <c r="X973" s="1" t="s">
        <v>1236</v>
      </c>
      <c r="Y973" s="1" t="s">
        <v>156</v>
      </c>
      <c r="Z973" s="3">
        <v>13090</v>
      </c>
      <c r="AA973" s="4">
        <f t="shared" si="283"/>
        <v>315</v>
      </c>
      <c r="AB973" s="4">
        <f t="shared" si="286"/>
        <v>3122.7226060000003</v>
      </c>
      <c r="AC973" s="4">
        <f t="shared" si="287"/>
        <v>315</v>
      </c>
      <c r="AD973" s="4">
        <f t="shared" si="267"/>
        <v>3744.5027926451612</v>
      </c>
      <c r="AE973" s="4">
        <v>315</v>
      </c>
      <c r="AF973" s="4">
        <v>315</v>
      </c>
      <c r="AG973" s="4">
        <f t="shared" si="284"/>
        <v>315</v>
      </c>
      <c r="AI973" t="e">
        <f t="shared" si="280"/>
        <v>#N/A</v>
      </c>
      <c r="AJ973">
        <v>10807.98</v>
      </c>
      <c r="AK973" s="2">
        <v>10807.98</v>
      </c>
      <c r="AL973" s="2">
        <f t="shared" si="285"/>
        <v>10807.98</v>
      </c>
      <c r="AM973" s="4"/>
      <c r="AN973" t="e">
        <f>VLOOKUP([1]!Tabelle13[[#This Row],[Vlookup this ID for freight costs]],$AL$2:$AL$6811,2,FALSE)</f>
        <v>#REF!</v>
      </c>
      <c r="AP973">
        <v>52.72</v>
      </c>
      <c r="AQ973">
        <v>52.72</v>
      </c>
      <c r="AR973" s="4">
        <v>15</v>
      </c>
      <c r="AS973" s="4">
        <v>8</v>
      </c>
      <c r="AT973" s="4">
        <v>2013</v>
      </c>
      <c r="AU973" s="4">
        <v>14</v>
      </c>
      <c r="AV973" s="4">
        <v>8</v>
      </c>
      <c r="AW973" s="4">
        <v>2013</v>
      </c>
      <c r="AX973" t="str">
        <f t="shared" si="281"/>
        <v>No Delay</v>
      </c>
      <c r="AY973">
        <f t="shared" si="282"/>
        <v>0</v>
      </c>
    </row>
    <row r="974" spans="1:51" x14ac:dyDescent="0.2">
      <c r="A974" s="3">
        <v>2680</v>
      </c>
      <c r="B974" s="1" t="s">
        <v>119</v>
      </c>
      <c r="C974" s="1" t="s">
        <v>114</v>
      </c>
      <c r="D974" s="1" t="s">
        <v>52</v>
      </c>
      <c r="E974" s="1" t="s">
        <v>53</v>
      </c>
      <c r="F974" s="1" t="s">
        <v>53</v>
      </c>
      <c r="G974" s="13" t="s">
        <v>1163</v>
      </c>
      <c r="H974" s="12">
        <v>39111</v>
      </c>
      <c r="I974" s="12" t="s">
        <v>1163</v>
      </c>
      <c r="J974" s="12">
        <v>39111</v>
      </c>
      <c r="K974" s="4">
        <v>57</v>
      </c>
      <c r="L974" s="1" t="s">
        <v>146</v>
      </c>
      <c r="M974" s="1" t="s">
        <v>170</v>
      </c>
      <c r="N974" s="1" t="s">
        <v>648</v>
      </c>
      <c r="O974" s="1" t="s">
        <v>93</v>
      </c>
      <c r="P974">
        <v>240</v>
      </c>
      <c r="Q974">
        <v>906</v>
      </c>
      <c r="R974">
        <v>19071.3</v>
      </c>
      <c r="S974">
        <v>21.05</v>
      </c>
      <c r="T974">
        <v>0.09</v>
      </c>
      <c r="U974">
        <f t="shared" si="278"/>
        <v>19071.3</v>
      </c>
      <c r="V974">
        <f t="shared" si="279"/>
        <v>217440</v>
      </c>
      <c r="W974" s="1" t="s">
        <v>155</v>
      </c>
      <c r="X974" s="1" t="s">
        <v>1236</v>
      </c>
      <c r="Y974" s="1" t="s">
        <v>156</v>
      </c>
      <c r="Z974" s="3">
        <v>6648</v>
      </c>
      <c r="AA974" s="4">
        <f t="shared" si="283"/>
        <v>316</v>
      </c>
      <c r="AB974" s="4">
        <f t="shared" si="286"/>
        <v>2344.1717128</v>
      </c>
      <c r="AC974" s="4">
        <f t="shared" si="287"/>
        <v>316</v>
      </c>
      <c r="AD974" s="4">
        <f t="shared" si="267"/>
        <v>316</v>
      </c>
      <c r="AE974" s="4">
        <v>316</v>
      </c>
      <c r="AF974" s="4">
        <v>316</v>
      </c>
      <c r="AG974" s="4">
        <f t="shared" si="284"/>
        <v>316</v>
      </c>
      <c r="AH974" s="4">
        <v>10748</v>
      </c>
      <c r="AI974">
        <f t="shared" si="280"/>
        <v>822</v>
      </c>
      <c r="AJ974">
        <v>3850.8</v>
      </c>
      <c r="AK974" s="2">
        <v>3850.8</v>
      </c>
      <c r="AL974" s="2">
        <f t="shared" si="285"/>
        <v>3850.8</v>
      </c>
      <c r="AM974" s="4"/>
      <c r="AN974" t="e">
        <f>VLOOKUP([1]!Tabelle13[[#This Row],[Vlookup this ID for freight costs]],$AL$2:$AL$6811,2,FALSE)</f>
        <v>#REF!</v>
      </c>
      <c r="AP974">
        <v>0</v>
      </c>
      <c r="AR974" s="4">
        <v>29</v>
      </c>
      <c r="AS974" s="4">
        <v>1</v>
      </c>
      <c r="AT974" s="4">
        <v>2007</v>
      </c>
      <c r="AU974" s="4">
        <v>29</v>
      </c>
      <c r="AV974" s="4">
        <v>1</v>
      </c>
      <c r="AW974" s="4">
        <v>2007</v>
      </c>
      <c r="AX974" t="str">
        <f t="shared" si="281"/>
        <v>No Delay</v>
      </c>
      <c r="AY974">
        <f t="shared" si="282"/>
        <v>0</v>
      </c>
    </row>
    <row r="975" spans="1:51" x14ac:dyDescent="0.2">
      <c r="A975" s="3">
        <v>54635</v>
      </c>
      <c r="B975" s="1" t="s">
        <v>215</v>
      </c>
      <c r="C975" s="1" t="s">
        <v>89</v>
      </c>
      <c r="D975" s="1" t="s">
        <v>52</v>
      </c>
      <c r="E975" s="1" t="s">
        <v>53</v>
      </c>
      <c r="F975" s="1" t="s">
        <v>53</v>
      </c>
      <c r="G975" s="13" t="s">
        <v>461</v>
      </c>
      <c r="H975" s="12">
        <v>40977</v>
      </c>
      <c r="I975" s="12" t="s">
        <v>461</v>
      </c>
      <c r="J975" s="12">
        <v>40977</v>
      </c>
      <c r="K975" s="4">
        <v>3802</v>
      </c>
      <c r="L975" s="1" t="s">
        <v>146</v>
      </c>
      <c r="M975" s="1" t="s">
        <v>414</v>
      </c>
      <c r="N975" s="1" t="s">
        <v>1158</v>
      </c>
      <c r="O975" s="1" t="s">
        <v>93</v>
      </c>
      <c r="P975">
        <v>60</v>
      </c>
      <c r="Q975">
        <v>2080</v>
      </c>
      <c r="R975">
        <v>58240</v>
      </c>
      <c r="S975">
        <v>28</v>
      </c>
      <c r="T975">
        <v>0.47</v>
      </c>
      <c r="U975">
        <f t="shared" si="278"/>
        <v>58240</v>
      </c>
      <c r="V975">
        <f t="shared" si="279"/>
        <v>124800</v>
      </c>
      <c r="W975" s="1" t="s">
        <v>160</v>
      </c>
      <c r="X975" s="1" t="s">
        <v>1236</v>
      </c>
      <c r="Y975" s="1" t="s">
        <v>161</v>
      </c>
      <c r="Z975" s="3">
        <v>8828</v>
      </c>
      <c r="AA975" s="4">
        <f t="shared" si="283"/>
        <v>316</v>
      </c>
      <c r="AB975" s="4">
        <f t="shared" si="286"/>
        <v>2473.0156299999999</v>
      </c>
      <c r="AC975" s="4">
        <f t="shared" si="287"/>
        <v>316</v>
      </c>
      <c r="AD975" s="4">
        <f t="shared" si="267"/>
        <v>399.5</v>
      </c>
      <c r="AE975" s="4">
        <v>316</v>
      </c>
      <c r="AF975" s="4">
        <v>316</v>
      </c>
      <c r="AG975" s="4">
        <f t="shared" si="284"/>
        <v>316</v>
      </c>
      <c r="AI975" t="e">
        <f t="shared" si="280"/>
        <v>#N/A</v>
      </c>
      <c r="AJ975">
        <v>3095.28</v>
      </c>
      <c r="AK975" s="2">
        <v>3095.28</v>
      </c>
      <c r="AL975" s="2">
        <f t="shared" si="285"/>
        <v>3095.28</v>
      </c>
      <c r="AM975" s="4"/>
      <c r="AN975" t="e">
        <f>VLOOKUP([1]!Tabelle13[[#This Row],[Vlookup this ID for freight costs]],$AL$2:$AL$6811,2,FALSE)</f>
        <v>#REF!</v>
      </c>
      <c r="AP975">
        <v>96.1</v>
      </c>
      <c r="AQ975">
        <v>96.1</v>
      </c>
      <c r="AR975" s="4">
        <v>9</v>
      </c>
      <c r="AS975" s="4">
        <v>4</v>
      </c>
      <c r="AT975" s="4">
        <v>2012</v>
      </c>
      <c r="AU975" s="4">
        <v>9</v>
      </c>
      <c r="AV975" s="4">
        <v>4</v>
      </c>
      <c r="AW975" s="4">
        <v>2012</v>
      </c>
      <c r="AX975" t="str">
        <f t="shared" si="281"/>
        <v>No Delay</v>
      </c>
      <c r="AY975">
        <f t="shared" si="282"/>
        <v>0</v>
      </c>
    </row>
    <row r="976" spans="1:51" x14ac:dyDescent="0.2">
      <c r="A976" s="3">
        <v>85843</v>
      </c>
      <c r="B976" s="1" t="s">
        <v>140</v>
      </c>
      <c r="C976" s="1" t="s">
        <v>99</v>
      </c>
      <c r="D976" s="1" t="s">
        <v>130</v>
      </c>
      <c r="E976" s="1" t="s">
        <v>101</v>
      </c>
      <c r="F976" s="1" t="s">
        <v>101</v>
      </c>
      <c r="G976" s="13" t="s">
        <v>1164</v>
      </c>
      <c r="H976" s="12">
        <v>41037</v>
      </c>
      <c r="I976" s="12" t="s">
        <v>799</v>
      </c>
      <c r="J976" s="12">
        <v>41010</v>
      </c>
      <c r="K976" s="4">
        <v>3863</v>
      </c>
      <c r="L976" s="1" t="s">
        <v>146</v>
      </c>
      <c r="M976" s="1" t="s">
        <v>132</v>
      </c>
      <c r="N976" s="1" t="s">
        <v>599</v>
      </c>
      <c r="O976" s="1" t="s">
        <v>93</v>
      </c>
      <c r="P976">
        <v>60</v>
      </c>
      <c r="Q976">
        <v>5603</v>
      </c>
      <c r="R976">
        <v>23812.75</v>
      </c>
      <c r="S976">
        <v>4.25</v>
      </c>
      <c r="T976">
        <v>7.0000000000000007E-2</v>
      </c>
      <c r="U976">
        <f t="shared" si="278"/>
        <v>23812.75</v>
      </c>
      <c r="V976">
        <f t="shared" si="279"/>
        <v>336180</v>
      </c>
      <c r="W976" s="1" t="s">
        <v>160</v>
      </c>
      <c r="X976" s="1" t="s">
        <v>1236</v>
      </c>
      <c r="Y976" s="1" t="s">
        <v>161</v>
      </c>
      <c r="Z976" s="3">
        <v>11983</v>
      </c>
      <c r="AA976" s="4">
        <f t="shared" si="283"/>
        <v>316</v>
      </c>
      <c r="AB976" s="4">
        <f t="shared" si="286"/>
        <v>2859.6571294</v>
      </c>
      <c r="AC976" s="4">
        <f t="shared" si="287"/>
        <v>316</v>
      </c>
      <c r="AD976" s="4">
        <f t="shared" si="267"/>
        <v>316</v>
      </c>
      <c r="AE976" s="4">
        <v>316</v>
      </c>
      <c r="AF976" s="4">
        <v>316</v>
      </c>
      <c r="AG976" s="4">
        <f t="shared" si="284"/>
        <v>316</v>
      </c>
      <c r="AI976" t="e">
        <f t="shared" si="280"/>
        <v>#N/A</v>
      </c>
      <c r="AJ976">
        <v>3279.25</v>
      </c>
      <c r="AK976" s="2">
        <v>3279.25</v>
      </c>
      <c r="AL976" s="2">
        <f t="shared" si="285"/>
        <v>3279.25</v>
      </c>
      <c r="AM976" s="4"/>
      <c r="AN976" t="e">
        <f>VLOOKUP([1]!Tabelle13[[#This Row],[Vlookup this ID for freight costs]],$AL$2:$AL$6811,2,FALSE)</f>
        <v>#REF!</v>
      </c>
      <c r="AP976">
        <v>39.29</v>
      </c>
      <c r="AQ976">
        <v>39.29</v>
      </c>
      <c r="AR976" s="4">
        <v>8</v>
      </c>
      <c r="AS976" s="4">
        <v>5</v>
      </c>
      <c r="AT976" s="4">
        <v>2012</v>
      </c>
      <c r="AU976" s="4">
        <v>11</v>
      </c>
      <c r="AV976" s="4">
        <v>4</v>
      </c>
      <c r="AW976" s="4">
        <v>2012</v>
      </c>
      <c r="AX976" t="str">
        <f t="shared" si="281"/>
        <v>No Delay</v>
      </c>
      <c r="AY976">
        <f t="shared" si="282"/>
        <v>0</v>
      </c>
    </row>
    <row r="977" spans="1:51" x14ac:dyDescent="0.2">
      <c r="A977" s="3">
        <v>82347</v>
      </c>
      <c r="B977" s="1" t="s">
        <v>215</v>
      </c>
      <c r="C977" s="1" t="s">
        <v>89</v>
      </c>
      <c r="D977" s="1" t="s">
        <v>130</v>
      </c>
      <c r="E977" s="1" t="s">
        <v>53</v>
      </c>
      <c r="F977" s="1" t="s">
        <v>53</v>
      </c>
      <c r="G977" s="13" t="s">
        <v>805</v>
      </c>
      <c r="H977" s="12">
        <v>40421</v>
      </c>
      <c r="I977" s="12" t="s">
        <v>1106</v>
      </c>
      <c r="J977" s="12">
        <v>40413</v>
      </c>
      <c r="K977" s="4">
        <v>2699</v>
      </c>
      <c r="L977" s="1" t="s">
        <v>146</v>
      </c>
      <c r="M977" s="1" t="s">
        <v>132</v>
      </c>
      <c r="N977" s="1" t="s">
        <v>221</v>
      </c>
      <c r="O977" s="1" t="s">
        <v>93</v>
      </c>
      <c r="P977">
        <v>60</v>
      </c>
      <c r="Q977">
        <v>5670</v>
      </c>
      <c r="R977">
        <v>7994.7</v>
      </c>
      <c r="S977">
        <v>1.41</v>
      </c>
      <c r="T977">
        <v>0.02</v>
      </c>
      <c r="U977">
        <f t="shared" si="278"/>
        <v>7994.7</v>
      </c>
      <c r="V977">
        <f t="shared" si="279"/>
        <v>340200</v>
      </c>
      <c r="W977" s="1" t="s">
        <v>197</v>
      </c>
      <c r="X977" s="1" t="s">
        <v>1236</v>
      </c>
      <c r="Y977" s="1" t="s">
        <v>3082</v>
      </c>
      <c r="Z977" s="3">
        <v>8794</v>
      </c>
      <c r="AA977" s="4">
        <f t="shared" si="283"/>
        <v>317</v>
      </c>
      <c r="AB977" s="4">
        <f t="shared" si="286"/>
        <v>2867.0102320000001</v>
      </c>
      <c r="AC977" s="4">
        <f t="shared" si="287"/>
        <v>317</v>
      </c>
      <c r="AD977" s="4">
        <f t="shared" si="267"/>
        <v>317</v>
      </c>
      <c r="AE977" s="4">
        <v>317</v>
      </c>
      <c r="AF977" s="4">
        <v>317</v>
      </c>
      <c r="AG977" s="4">
        <f t="shared" si="284"/>
        <v>317</v>
      </c>
      <c r="AI977" t="e">
        <f t="shared" si="280"/>
        <v>#N/A</v>
      </c>
      <c r="AJ977">
        <v>12648.36</v>
      </c>
      <c r="AK977" s="2">
        <v>12648.36</v>
      </c>
      <c r="AL977" s="2">
        <f t="shared" si="285"/>
        <v>12648.36</v>
      </c>
      <c r="AM977" s="4"/>
      <c r="AN977" t="e">
        <f>VLOOKUP([1]!Tabelle13[[#This Row],[Vlookup this ID for freight costs]],$AL$2:$AL$6811,2,FALSE)</f>
        <v>#REF!</v>
      </c>
      <c r="AP977">
        <v>17.239999999999998</v>
      </c>
      <c r="AQ977">
        <v>17.239999999999998</v>
      </c>
      <c r="AR977" s="4">
        <v>31</v>
      </c>
      <c r="AS977" s="4">
        <v>8</v>
      </c>
      <c r="AT977" s="4">
        <v>2010</v>
      </c>
      <c r="AU977" s="4">
        <v>23</v>
      </c>
      <c r="AV977" s="4">
        <v>8</v>
      </c>
      <c r="AW977" s="4">
        <v>2010</v>
      </c>
      <c r="AX977" t="str">
        <f t="shared" si="281"/>
        <v>No Delay</v>
      </c>
      <c r="AY977">
        <f t="shared" si="282"/>
        <v>0</v>
      </c>
    </row>
    <row r="978" spans="1:51" x14ac:dyDescent="0.2">
      <c r="A978" s="3">
        <v>86327</v>
      </c>
      <c r="B978" s="1" t="s">
        <v>215</v>
      </c>
      <c r="C978" s="1" t="s">
        <v>89</v>
      </c>
      <c r="D978" s="1" t="s">
        <v>130</v>
      </c>
      <c r="E978" s="1" t="s">
        <v>53</v>
      </c>
      <c r="F978" s="1" t="s">
        <v>53</v>
      </c>
      <c r="G978" s="13" t="s">
        <v>805</v>
      </c>
      <c r="H978" s="12">
        <v>40421</v>
      </c>
      <c r="I978" s="12" t="s">
        <v>1106</v>
      </c>
      <c r="J978" s="12">
        <v>40413</v>
      </c>
      <c r="K978" s="4">
        <v>2718</v>
      </c>
      <c r="L978" s="1" t="s">
        <v>146</v>
      </c>
      <c r="M978" s="1" t="s">
        <v>132</v>
      </c>
      <c r="N978" s="1" t="s">
        <v>333</v>
      </c>
      <c r="O978" s="1" t="s">
        <v>93</v>
      </c>
      <c r="P978">
        <v>60</v>
      </c>
      <c r="Q978">
        <v>864</v>
      </c>
      <c r="R978">
        <v>1296</v>
      </c>
      <c r="S978">
        <v>1.5</v>
      </c>
      <c r="T978">
        <v>0.02</v>
      </c>
      <c r="U978">
        <f t="shared" si="278"/>
        <v>1296</v>
      </c>
      <c r="V978">
        <f t="shared" si="279"/>
        <v>51840</v>
      </c>
      <c r="W978" s="1" t="s">
        <v>155</v>
      </c>
      <c r="X978" s="1" t="s">
        <v>1236</v>
      </c>
      <c r="Y978" s="1" t="s">
        <v>156</v>
      </c>
      <c r="Z978" s="3">
        <v>9211</v>
      </c>
      <c r="AA978" s="4">
        <f t="shared" si="283"/>
        <v>317</v>
      </c>
      <c r="AB978" s="4">
        <f t="shared" si="286"/>
        <v>2339.5623052000001</v>
      </c>
      <c r="AC978" s="4">
        <f t="shared" si="287"/>
        <v>317</v>
      </c>
      <c r="AD978" s="4">
        <f t="shared" si="267"/>
        <v>186.5</v>
      </c>
      <c r="AE978" s="3" t="s">
        <v>1165</v>
      </c>
      <c r="AF978" s="3">
        <v>317</v>
      </c>
      <c r="AG978" s="4">
        <f>AI978</f>
        <v>317</v>
      </c>
      <c r="AH978" s="4">
        <v>82347</v>
      </c>
      <c r="AI978">
        <f t="shared" si="280"/>
        <v>317</v>
      </c>
      <c r="AJ978" t="s">
        <v>1165</v>
      </c>
      <c r="AK978" s="2">
        <v>12648.36</v>
      </c>
      <c r="AL978" s="2">
        <f>AN978</f>
        <v>12648.36</v>
      </c>
      <c r="AM978" s="4">
        <v>82347</v>
      </c>
      <c r="AN978">
        <f>INDEX($AJ$2:$AJ$6811,MATCH(AM978,$A$2:$A$6811,0))</f>
        <v>12648.36</v>
      </c>
      <c r="AP978">
        <v>2.79</v>
      </c>
      <c r="AQ978">
        <v>2.79</v>
      </c>
      <c r="AR978" s="4">
        <v>31</v>
      </c>
      <c r="AS978" s="4">
        <v>8</v>
      </c>
      <c r="AT978" s="4">
        <v>2010</v>
      </c>
      <c r="AU978" s="4">
        <v>23</v>
      </c>
      <c r="AV978" s="4">
        <v>8</v>
      </c>
      <c r="AW978" s="4">
        <v>2010</v>
      </c>
      <c r="AX978" t="str">
        <f t="shared" si="281"/>
        <v>No Delay</v>
      </c>
      <c r="AY978">
        <f t="shared" si="282"/>
        <v>0</v>
      </c>
    </row>
    <row r="979" spans="1:51" x14ac:dyDescent="0.2">
      <c r="A979" s="3">
        <v>11630</v>
      </c>
      <c r="B979" s="1" t="s">
        <v>95</v>
      </c>
      <c r="C979" s="1" t="s">
        <v>65</v>
      </c>
      <c r="D979" s="1" t="s">
        <v>130</v>
      </c>
      <c r="E979" s="1" t="s">
        <v>53</v>
      </c>
      <c r="F979" s="1" t="s">
        <v>53</v>
      </c>
      <c r="G979" s="13" t="s">
        <v>430</v>
      </c>
      <c r="H979" s="12">
        <v>39933</v>
      </c>
      <c r="I979" s="12" t="s">
        <v>430</v>
      </c>
      <c r="J979" s="12">
        <v>39933</v>
      </c>
      <c r="K979" s="4">
        <v>1516</v>
      </c>
      <c r="L979" s="1" t="s">
        <v>146</v>
      </c>
      <c r="M979" s="1" t="s">
        <v>132</v>
      </c>
      <c r="N979" s="1" t="s">
        <v>265</v>
      </c>
      <c r="O979" s="1" t="s">
        <v>93</v>
      </c>
      <c r="P979">
        <v>60</v>
      </c>
      <c r="Q979">
        <v>5754</v>
      </c>
      <c r="R979">
        <v>18412.8</v>
      </c>
      <c r="S979">
        <v>3.2</v>
      </c>
      <c r="T979">
        <v>0.05</v>
      </c>
      <c r="U979">
        <f t="shared" si="278"/>
        <v>18412.8</v>
      </c>
      <c r="V979">
        <f t="shared" si="279"/>
        <v>345240</v>
      </c>
      <c r="W979" s="1" t="s">
        <v>179</v>
      </c>
      <c r="X979" s="1" t="s">
        <v>1236</v>
      </c>
      <c r="Y979" s="1" t="s">
        <v>156</v>
      </c>
      <c r="Z979" s="3">
        <v>7726</v>
      </c>
      <c r="AA979" s="4">
        <f t="shared" si="283"/>
        <v>318</v>
      </c>
      <c r="AB979" s="4">
        <f t="shared" si="286"/>
        <v>2876.2290472</v>
      </c>
      <c r="AC979" s="4">
        <f t="shared" si="287"/>
        <v>318</v>
      </c>
      <c r="AD979" s="4">
        <f t="shared" si="267"/>
        <v>655.5</v>
      </c>
      <c r="AE979" s="4">
        <v>318</v>
      </c>
      <c r="AF979" s="4">
        <v>318</v>
      </c>
      <c r="AG979" s="4">
        <f>AE979</f>
        <v>318</v>
      </c>
      <c r="AH979" s="4">
        <v>85423</v>
      </c>
      <c r="AI979">
        <f t="shared" si="280"/>
        <v>6904</v>
      </c>
      <c r="AJ979">
        <v>3515.96</v>
      </c>
      <c r="AK979" s="2">
        <v>3515.96</v>
      </c>
      <c r="AL979" s="2">
        <f>AJ979</f>
        <v>3515.96</v>
      </c>
      <c r="AM979" s="4"/>
      <c r="AN979" t="e">
        <f>VLOOKUP([1]!Tabelle13[[#This Row],[Vlookup this ID for freight costs]],$AL$2:$AL$6811,2,FALSE)</f>
        <v>#REF!</v>
      </c>
      <c r="AP979">
        <v>36.090000000000003</v>
      </c>
      <c r="AQ979">
        <v>36.090000000000003</v>
      </c>
      <c r="AR979" s="4">
        <v>30</v>
      </c>
      <c r="AS979" s="4">
        <v>4</v>
      </c>
      <c r="AT979" s="4">
        <v>2009</v>
      </c>
      <c r="AU979" s="4">
        <v>30</v>
      </c>
      <c r="AV979" s="4">
        <v>4</v>
      </c>
      <c r="AW979" s="4">
        <v>2009</v>
      </c>
      <c r="AX979" t="str">
        <f t="shared" si="281"/>
        <v>No Delay</v>
      </c>
      <c r="AY979">
        <f t="shared" si="282"/>
        <v>0</v>
      </c>
    </row>
    <row r="980" spans="1:51" x14ac:dyDescent="0.2">
      <c r="A980" s="3">
        <v>83554</v>
      </c>
      <c r="B980" s="1" t="s">
        <v>50</v>
      </c>
      <c r="C980" s="1" t="s">
        <v>51</v>
      </c>
      <c r="D980" s="1" t="s">
        <v>130</v>
      </c>
      <c r="E980" s="1" t="s">
        <v>101</v>
      </c>
      <c r="F980" s="1" t="s">
        <v>101</v>
      </c>
      <c r="G980" s="13" t="s">
        <v>484</v>
      </c>
      <c r="H980" s="12">
        <v>40968</v>
      </c>
      <c r="I980" s="12" t="s">
        <v>1117</v>
      </c>
      <c r="J980" s="12">
        <v>40976</v>
      </c>
      <c r="K980" s="4">
        <v>3798</v>
      </c>
      <c r="L980" s="1" t="s">
        <v>146</v>
      </c>
      <c r="M980" s="1" t="s">
        <v>132</v>
      </c>
      <c r="N980" s="1" t="s">
        <v>265</v>
      </c>
      <c r="O980" s="1" t="s">
        <v>93</v>
      </c>
      <c r="P980">
        <v>60</v>
      </c>
      <c r="Q980">
        <v>2940</v>
      </c>
      <c r="R980">
        <v>7203</v>
      </c>
      <c r="S980">
        <v>2.4500000000000002</v>
      </c>
      <c r="T980">
        <v>0.04</v>
      </c>
      <c r="U980">
        <f t="shared" si="278"/>
        <v>7203.0000000000009</v>
      </c>
      <c r="V980">
        <f t="shared" si="279"/>
        <v>176400</v>
      </c>
      <c r="W980" s="1" t="s">
        <v>861</v>
      </c>
      <c r="X980" s="1" t="s">
        <v>1236</v>
      </c>
      <c r="Y980" s="1" t="s">
        <v>156</v>
      </c>
      <c r="Z980" s="3">
        <v>14703</v>
      </c>
      <c r="AA980" s="4">
        <f t="shared" si="283"/>
        <v>318</v>
      </c>
      <c r="AB980" s="4">
        <f t="shared" si="286"/>
        <v>2567.3987379999999</v>
      </c>
      <c r="AC980" s="4">
        <f t="shared" si="287"/>
        <v>318</v>
      </c>
      <c r="AD980" s="4">
        <f t="shared" si="267"/>
        <v>318</v>
      </c>
      <c r="AE980" s="3" t="s">
        <v>1166</v>
      </c>
      <c r="AF980" s="3">
        <v>318</v>
      </c>
      <c r="AG980" s="4">
        <f>AI980</f>
        <v>318</v>
      </c>
      <c r="AH980" s="4">
        <v>83553</v>
      </c>
      <c r="AI980">
        <f t="shared" si="280"/>
        <v>318</v>
      </c>
      <c r="AJ980" t="s">
        <v>1166</v>
      </c>
      <c r="AK980" s="2">
        <v>6025.73</v>
      </c>
      <c r="AL980" s="2">
        <f>AN980</f>
        <v>6025.73</v>
      </c>
      <c r="AM980" s="4">
        <v>83553</v>
      </c>
      <c r="AN980">
        <f>INDEX($AJ$2:$AJ$6811,MATCH(AM980,$A$2:$A$6811,0))</f>
        <v>6025.73</v>
      </c>
      <c r="AP980">
        <v>11.88</v>
      </c>
      <c r="AQ980">
        <v>11.88</v>
      </c>
      <c r="AR980" s="4">
        <v>29</v>
      </c>
      <c r="AS980" s="4">
        <v>2</v>
      </c>
      <c r="AT980" s="4">
        <v>2012</v>
      </c>
      <c r="AU980" s="4">
        <v>8</v>
      </c>
      <c r="AV980" s="4">
        <v>4</v>
      </c>
      <c r="AW980" s="4">
        <v>2012</v>
      </c>
      <c r="AX980" t="str">
        <f t="shared" si="281"/>
        <v>Delay</v>
      </c>
      <c r="AY980">
        <f t="shared" si="282"/>
        <v>8</v>
      </c>
    </row>
    <row r="981" spans="1:51" x14ac:dyDescent="0.2">
      <c r="A981" s="3">
        <v>83553</v>
      </c>
      <c r="B981" s="1" t="s">
        <v>50</v>
      </c>
      <c r="C981" s="1" t="s">
        <v>51</v>
      </c>
      <c r="D981" s="1" t="s">
        <v>130</v>
      </c>
      <c r="E981" s="1" t="s">
        <v>101</v>
      </c>
      <c r="F981" s="1" t="s">
        <v>101</v>
      </c>
      <c r="G981" s="13" t="s">
        <v>484</v>
      </c>
      <c r="H981" s="12">
        <v>40968</v>
      </c>
      <c r="I981" s="12" t="s">
        <v>1117</v>
      </c>
      <c r="J981" s="12">
        <v>40976</v>
      </c>
      <c r="K981" s="4">
        <v>3797</v>
      </c>
      <c r="L981" s="1" t="s">
        <v>146</v>
      </c>
      <c r="M981" s="1" t="s">
        <v>132</v>
      </c>
      <c r="N981" s="1" t="s">
        <v>275</v>
      </c>
      <c r="O981" s="1" t="s">
        <v>93</v>
      </c>
      <c r="P981">
        <v>60</v>
      </c>
      <c r="Q981">
        <v>28168</v>
      </c>
      <c r="R981">
        <v>232667.68</v>
      </c>
      <c r="S981">
        <v>8.26</v>
      </c>
      <c r="T981">
        <v>0.14000000000000001</v>
      </c>
      <c r="U981">
        <f t="shared" si="278"/>
        <v>232667.68</v>
      </c>
      <c r="V981">
        <f t="shared" si="279"/>
        <v>1690080</v>
      </c>
      <c r="W981" s="1" t="s">
        <v>861</v>
      </c>
      <c r="X981" s="1" t="s">
        <v>1236</v>
      </c>
      <c r="Y981" s="1" t="s">
        <v>156</v>
      </c>
      <c r="Z981" s="3">
        <v>14703</v>
      </c>
      <c r="AA981" s="4">
        <f t="shared" si="283"/>
        <v>318</v>
      </c>
      <c r="AB981" s="4">
        <f t="shared" si="286"/>
        <v>5336.1162364000002</v>
      </c>
      <c r="AC981" s="4">
        <f t="shared" si="287"/>
        <v>318</v>
      </c>
      <c r="AD981" s="4">
        <f t="shared" si="267"/>
        <v>318</v>
      </c>
      <c r="AE981" s="4">
        <v>318</v>
      </c>
      <c r="AF981" s="4">
        <v>318</v>
      </c>
      <c r="AG981" s="4">
        <f t="shared" ref="AG981:AG989" si="288">AE981</f>
        <v>318</v>
      </c>
      <c r="AI981" t="e">
        <f t="shared" si="280"/>
        <v>#N/A</v>
      </c>
      <c r="AJ981">
        <v>6025.73</v>
      </c>
      <c r="AK981" s="2">
        <v>6025.73</v>
      </c>
      <c r="AL981" s="2">
        <f t="shared" ref="AL981:AL989" si="289">AJ981</f>
        <v>6025.73</v>
      </c>
      <c r="AM981" s="4"/>
      <c r="AN981" t="e">
        <f>VLOOKUP([1]!Tabelle13[[#This Row],[Vlookup this ID for freight costs]],$AL$2:$AL$6811,2,FALSE)</f>
        <v>#REF!</v>
      </c>
      <c r="AP981">
        <v>383.9</v>
      </c>
      <c r="AQ981">
        <v>383.9</v>
      </c>
      <c r="AR981" s="4">
        <v>29</v>
      </c>
      <c r="AS981" s="4">
        <v>2</v>
      </c>
      <c r="AT981" s="4">
        <v>2012</v>
      </c>
      <c r="AU981" s="4">
        <v>8</v>
      </c>
      <c r="AV981" s="4">
        <v>4</v>
      </c>
      <c r="AW981" s="4">
        <v>2012</v>
      </c>
      <c r="AX981" t="str">
        <f t="shared" si="281"/>
        <v>Delay</v>
      </c>
      <c r="AY981">
        <f t="shared" si="282"/>
        <v>8</v>
      </c>
    </row>
    <row r="982" spans="1:51" x14ac:dyDescent="0.2">
      <c r="A982" s="3">
        <v>34140</v>
      </c>
      <c r="B982" s="1" t="s">
        <v>140</v>
      </c>
      <c r="C982" s="1" t="s">
        <v>99</v>
      </c>
      <c r="D982" s="1" t="s">
        <v>52</v>
      </c>
      <c r="E982" s="1" t="s">
        <v>53</v>
      </c>
      <c r="F982" s="1" t="s">
        <v>53</v>
      </c>
      <c r="G982" s="13" t="s">
        <v>296</v>
      </c>
      <c r="H982" s="12">
        <v>42240</v>
      </c>
      <c r="I982" s="12" t="s">
        <v>297</v>
      </c>
      <c r="J982" s="12">
        <v>42244</v>
      </c>
      <c r="K982" s="4">
        <v>6791</v>
      </c>
      <c r="L982" s="1" t="s">
        <v>56</v>
      </c>
      <c r="M982" s="1" t="s">
        <v>57</v>
      </c>
      <c r="N982" s="1" t="s">
        <v>104</v>
      </c>
      <c r="O982" s="1" t="s">
        <v>59</v>
      </c>
      <c r="P982">
        <v>100</v>
      </c>
      <c r="Q982">
        <v>1900</v>
      </c>
      <c r="R982">
        <v>152000</v>
      </c>
      <c r="S982">
        <v>80</v>
      </c>
      <c r="T982">
        <v>0.8</v>
      </c>
      <c r="U982">
        <f t="shared" si="278"/>
        <v>152000</v>
      </c>
      <c r="V982">
        <f t="shared" si="279"/>
        <v>190000</v>
      </c>
      <c r="W982" s="1" t="s">
        <v>85</v>
      </c>
      <c r="X982" s="1" t="s">
        <v>1236</v>
      </c>
      <c r="Y982" s="1" t="s">
        <v>86</v>
      </c>
      <c r="Z982" s="4">
        <v>5905</v>
      </c>
      <c r="AA982" s="4">
        <f>AB982</f>
        <v>812.68946197100001</v>
      </c>
      <c r="AB982" s="2">
        <f xml:space="preserve"> 499.719501971+0.138671589*Q982-4.826180831*P982+0.003500737*R982</f>
        <v>812.68946197100001</v>
      </c>
      <c r="AC982" s="4">
        <f>AD982</f>
        <v>1797.8447309855001</v>
      </c>
      <c r="AD982" s="4">
        <f t="shared" si="267"/>
        <v>1797.8447309855001</v>
      </c>
      <c r="AE982" s="4" t="s">
        <v>62</v>
      </c>
      <c r="AG982" s="4" t="str">
        <f t="shared" si="288"/>
        <v>Weight Captured Separately</v>
      </c>
      <c r="AI982" t="e">
        <f t="shared" si="280"/>
        <v>#N/A</v>
      </c>
      <c r="AJ982" t="s">
        <v>63</v>
      </c>
      <c r="AK982" s="2"/>
      <c r="AL982" s="2" t="str">
        <f t="shared" si="289"/>
        <v>Invoiced Separately</v>
      </c>
      <c r="AM982" s="4"/>
      <c r="AN982" t="e">
        <f>VLOOKUP([1]!Tabelle13[[#This Row],[Vlookup this ID for freight costs]],$AL$2:$AL$6811,2,FALSE)</f>
        <v>#REF!</v>
      </c>
      <c r="AO982">
        <f>IF(AK:AK="",AC:AC*6.242+1.383 -2.844 + 3.145 -2.265  -2.026,AK:AK)</f>
        <v>11219.539810811493</v>
      </c>
      <c r="AP982">
        <v>178.9</v>
      </c>
      <c r="AQ982">
        <v>178.9</v>
      </c>
      <c r="AR982" s="4">
        <v>24</v>
      </c>
      <c r="AS982" s="4">
        <v>8</v>
      </c>
      <c r="AT982" s="4">
        <v>2015</v>
      </c>
      <c r="AU982" s="4">
        <v>28</v>
      </c>
      <c r="AV982" s="4">
        <v>8</v>
      </c>
      <c r="AW982" s="4">
        <v>2015</v>
      </c>
      <c r="AX982" t="str">
        <f t="shared" si="281"/>
        <v>Delay</v>
      </c>
      <c r="AY982">
        <f t="shared" si="282"/>
        <v>4</v>
      </c>
    </row>
    <row r="983" spans="1:51" x14ac:dyDescent="0.2">
      <c r="A983" s="3">
        <v>82637</v>
      </c>
      <c r="B983" s="1" t="s">
        <v>172</v>
      </c>
      <c r="C983" s="1" t="s">
        <v>114</v>
      </c>
      <c r="D983" s="1" t="s">
        <v>130</v>
      </c>
      <c r="E983" s="1" t="s">
        <v>101</v>
      </c>
      <c r="F983" s="1" t="s">
        <v>101</v>
      </c>
      <c r="G983" s="13" t="s">
        <v>1167</v>
      </c>
      <c r="H983" s="12">
        <v>41683</v>
      </c>
      <c r="I983" s="12" t="s">
        <v>791</v>
      </c>
      <c r="J983" s="12">
        <v>41715</v>
      </c>
      <c r="K983" s="4">
        <v>5375</v>
      </c>
      <c r="L983" s="1" t="s">
        <v>146</v>
      </c>
      <c r="M983" s="1" t="s">
        <v>132</v>
      </c>
      <c r="N983" s="1" t="s">
        <v>178</v>
      </c>
      <c r="O983" s="1" t="s">
        <v>93</v>
      </c>
      <c r="P983">
        <v>60</v>
      </c>
      <c r="Q983">
        <v>6350</v>
      </c>
      <c r="R983">
        <v>35433</v>
      </c>
      <c r="S983">
        <v>5.58</v>
      </c>
      <c r="T983">
        <v>0.09</v>
      </c>
      <c r="U983">
        <f t="shared" si="278"/>
        <v>35433</v>
      </c>
      <c r="V983">
        <f t="shared" si="279"/>
        <v>381000</v>
      </c>
      <c r="W983" s="1" t="s">
        <v>155</v>
      </c>
      <c r="X983" s="1" t="s">
        <v>1236</v>
      </c>
      <c r="Y983" s="1" t="s">
        <v>156</v>
      </c>
      <c r="Z983" s="3">
        <v>14240</v>
      </c>
      <c r="AA983" s="4">
        <f t="shared" si="283"/>
        <v>320</v>
      </c>
      <c r="AB983" s="4">
        <f t="shared" ref="AB983:AB990" si="290" xml:space="preserve"> 2244.740206  + 0.1097478*Q983</f>
        <v>2941.6387359999999</v>
      </c>
      <c r="AC983" s="4">
        <f t="shared" ref="AC983:AC1014" si="291">AF983</f>
        <v>320</v>
      </c>
      <c r="AD983" s="4">
        <f t="shared" ref="AD983:AD1046" si="292">AVERAGEIFS($AA$2:$AA$6811,$L$2:$L$6811,L983,$V$2:$V$6811,"&gt;="&amp;(V983-100), $V$2:$V$6811,"&lt;="&amp;(V983+100),$AA$2:$AA$6811,"&gt;"&amp;1)</f>
        <v>554</v>
      </c>
      <c r="AE983" s="4">
        <v>320</v>
      </c>
      <c r="AF983" s="4">
        <v>320</v>
      </c>
      <c r="AG983" s="4">
        <f t="shared" si="288"/>
        <v>320</v>
      </c>
      <c r="AI983" t="e">
        <f t="shared" si="280"/>
        <v>#N/A</v>
      </c>
      <c r="AJ983">
        <v>1300</v>
      </c>
      <c r="AK983" s="2">
        <v>1300</v>
      </c>
      <c r="AL983" s="2">
        <f t="shared" si="289"/>
        <v>1300</v>
      </c>
      <c r="AM983" s="4"/>
      <c r="AN983" t="e">
        <f>VLOOKUP([1]!Tabelle13[[#This Row],[Vlookup this ID for freight costs]],$AL$2:$AL$6811,2,FALSE)</f>
        <v>#REF!</v>
      </c>
      <c r="AP983">
        <v>36.43</v>
      </c>
      <c r="AQ983">
        <v>36.43</v>
      </c>
      <c r="AR983" s="4">
        <v>13</v>
      </c>
      <c r="AS983" s="4">
        <v>2</v>
      </c>
      <c r="AT983" s="4">
        <v>2014</v>
      </c>
      <c r="AU983" s="4">
        <v>17</v>
      </c>
      <c r="AV983" s="4">
        <v>4</v>
      </c>
      <c r="AW983" s="4">
        <v>2014</v>
      </c>
      <c r="AX983" t="str">
        <f t="shared" si="281"/>
        <v>Delay</v>
      </c>
      <c r="AY983">
        <f t="shared" si="282"/>
        <v>32</v>
      </c>
    </row>
    <row r="984" spans="1:51" x14ac:dyDescent="0.2">
      <c r="A984" s="3">
        <v>48741</v>
      </c>
      <c r="B984" s="1" t="s">
        <v>215</v>
      </c>
      <c r="C984" s="1" t="s">
        <v>89</v>
      </c>
      <c r="D984" s="1" t="s">
        <v>52</v>
      </c>
      <c r="E984" s="1" t="s">
        <v>53</v>
      </c>
      <c r="F984" s="1" t="s">
        <v>53</v>
      </c>
      <c r="G984" s="13" t="s">
        <v>1168</v>
      </c>
      <c r="H984" s="12">
        <v>41736</v>
      </c>
      <c r="I984" s="12" t="s">
        <v>1169</v>
      </c>
      <c r="J984" s="12">
        <v>41737</v>
      </c>
      <c r="K984" s="4">
        <v>5432</v>
      </c>
      <c r="L984" s="1" t="s">
        <v>146</v>
      </c>
      <c r="M984" s="1" t="s">
        <v>672</v>
      </c>
      <c r="N984" s="1" t="s">
        <v>1170</v>
      </c>
      <c r="O984" s="1" t="s">
        <v>93</v>
      </c>
      <c r="P984">
        <v>60</v>
      </c>
      <c r="Q984">
        <v>3900</v>
      </c>
      <c r="R984">
        <v>7215</v>
      </c>
      <c r="S984">
        <v>1.85</v>
      </c>
      <c r="T984">
        <v>0.03</v>
      </c>
      <c r="U984">
        <f t="shared" si="278"/>
        <v>7215</v>
      </c>
      <c r="V984">
        <f t="shared" si="279"/>
        <v>234000</v>
      </c>
      <c r="W984" s="1" t="s">
        <v>281</v>
      </c>
      <c r="X984" s="1" t="s">
        <v>1236</v>
      </c>
      <c r="Y984" s="1" t="s">
        <v>161</v>
      </c>
      <c r="Z984" s="3">
        <v>8828</v>
      </c>
      <c r="AA984" s="4">
        <f t="shared" si="283"/>
        <v>321</v>
      </c>
      <c r="AB984" s="4">
        <f t="shared" si="290"/>
        <v>2672.7566259999999</v>
      </c>
      <c r="AC984" s="4">
        <f t="shared" si="291"/>
        <v>321</v>
      </c>
      <c r="AD984" s="4">
        <f t="shared" si="292"/>
        <v>321</v>
      </c>
      <c r="AE984" s="4">
        <v>321</v>
      </c>
      <c r="AF984" s="4">
        <v>321</v>
      </c>
      <c r="AG984" s="4">
        <f t="shared" si="288"/>
        <v>321</v>
      </c>
      <c r="AI984" t="e">
        <f t="shared" si="280"/>
        <v>#N/A</v>
      </c>
      <c r="AJ984">
        <v>3740.01</v>
      </c>
      <c r="AK984" s="2">
        <v>3740.01</v>
      </c>
      <c r="AL984" s="2">
        <f t="shared" si="289"/>
        <v>3740.01</v>
      </c>
      <c r="AM984" s="4"/>
      <c r="AN984" t="e">
        <f>VLOOKUP([1]!Tabelle13[[#This Row],[Vlookup this ID for freight costs]],$AL$2:$AL$6811,2,FALSE)</f>
        <v>#REF!</v>
      </c>
      <c r="AP984">
        <v>7.42</v>
      </c>
      <c r="AQ984">
        <v>7.42</v>
      </c>
      <c r="AR984" s="4">
        <v>7</v>
      </c>
      <c r="AS984" s="4">
        <v>4</v>
      </c>
      <c r="AT984" s="4">
        <v>2014</v>
      </c>
      <c r="AU984" s="4">
        <v>8</v>
      </c>
      <c r="AV984" s="4">
        <v>4</v>
      </c>
      <c r="AW984" s="4">
        <v>2014</v>
      </c>
      <c r="AX984" t="str">
        <f t="shared" si="281"/>
        <v>Delay</v>
      </c>
      <c r="AY984">
        <f t="shared" si="282"/>
        <v>1</v>
      </c>
    </row>
    <row r="985" spans="1:51" x14ac:dyDescent="0.2">
      <c r="A985" s="3">
        <v>11068</v>
      </c>
      <c r="B985" s="1" t="s">
        <v>164</v>
      </c>
      <c r="C985" s="1" t="s">
        <v>165</v>
      </c>
      <c r="D985" s="1" t="s">
        <v>130</v>
      </c>
      <c r="E985" s="1" t="s">
        <v>53</v>
      </c>
      <c r="F985" s="1" t="s">
        <v>53</v>
      </c>
      <c r="G985" s="13" t="s">
        <v>390</v>
      </c>
      <c r="H985" s="12">
        <v>40094</v>
      </c>
      <c r="I985" s="12" t="s">
        <v>390</v>
      </c>
      <c r="J985" s="12">
        <v>40094</v>
      </c>
      <c r="K985" s="4">
        <v>1881</v>
      </c>
      <c r="L985" s="1" t="s">
        <v>146</v>
      </c>
      <c r="M985" s="1" t="s">
        <v>132</v>
      </c>
      <c r="N985" s="1" t="s">
        <v>167</v>
      </c>
      <c r="O985" s="1" t="s">
        <v>93</v>
      </c>
      <c r="P985">
        <v>30</v>
      </c>
      <c r="Q985">
        <v>3740</v>
      </c>
      <c r="R985">
        <v>26441.8</v>
      </c>
      <c r="S985">
        <v>7.07</v>
      </c>
      <c r="T985">
        <v>0.24</v>
      </c>
      <c r="U985">
        <f t="shared" si="278"/>
        <v>26441.8</v>
      </c>
      <c r="V985">
        <f t="shared" si="279"/>
        <v>112200</v>
      </c>
      <c r="W985" s="1" t="s">
        <v>155</v>
      </c>
      <c r="X985" s="1" t="s">
        <v>1236</v>
      </c>
      <c r="Y985" s="1" t="s">
        <v>156</v>
      </c>
      <c r="Z985" s="3">
        <v>5457</v>
      </c>
      <c r="AA985" s="4">
        <f t="shared" si="283"/>
        <v>322</v>
      </c>
      <c r="AB985" s="4">
        <f t="shared" si="290"/>
        <v>2655.1969779999999</v>
      </c>
      <c r="AC985" s="4">
        <f t="shared" si="291"/>
        <v>322</v>
      </c>
      <c r="AD985" s="4">
        <f t="shared" si="292"/>
        <v>322</v>
      </c>
      <c r="AE985" s="4">
        <v>322</v>
      </c>
      <c r="AF985" s="4">
        <v>322</v>
      </c>
      <c r="AG985" s="4">
        <f t="shared" si="288"/>
        <v>322</v>
      </c>
      <c r="AH985" s="4">
        <v>82685</v>
      </c>
      <c r="AI985">
        <f t="shared" si="280"/>
        <v>20132</v>
      </c>
      <c r="AJ985">
        <v>3054.1</v>
      </c>
      <c r="AK985" s="2">
        <v>3054.1</v>
      </c>
      <c r="AL985" s="2">
        <f t="shared" si="289"/>
        <v>3054.1</v>
      </c>
      <c r="AM985" s="4"/>
      <c r="AN985" t="e">
        <f>VLOOKUP([1]!Tabelle13[[#This Row],[Vlookup this ID for freight costs]],$AL$2:$AL$6811,2,FALSE)</f>
        <v>#REF!</v>
      </c>
      <c r="AP985">
        <v>51.83</v>
      </c>
      <c r="AQ985">
        <v>51.83</v>
      </c>
      <c r="AR985" s="4">
        <v>8</v>
      </c>
      <c r="AS985" s="4">
        <v>10</v>
      </c>
      <c r="AT985" s="4">
        <v>2009</v>
      </c>
      <c r="AU985" s="4">
        <v>8</v>
      </c>
      <c r="AV985" s="4">
        <v>10</v>
      </c>
      <c r="AW985" s="4">
        <v>2009</v>
      </c>
      <c r="AX985" t="str">
        <f t="shared" si="281"/>
        <v>No Delay</v>
      </c>
      <c r="AY985">
        <f t="shared" si="282"/>
        <v>0</v>
      </c>
    </row>
    <row r="986" spans="1:51" x14ac:dyDescent="0.2">
      <c r="A986" s="3">
        <v>11993</v>
      </c>
      <c r="B986" s="1" t="s">
        <v>164</v>
      </c>
      <c r="C986" s="1" t="s">
        <v>165</v>
      </c>
      <c r="D986" s="1" t="s">
        <v>130</v>
      </c>
      <c r="E986" s="1" t="s">
        <v>53</v>
      </c>
      <c r="F986" s="1" t="s">
        <v>53</v>
      </c>
      <c r="G986" s="13" t="s">
        <v>1171</v>
      </c>
      <c r="H986" s="12">
        <v>40011</v>
      </c>
      <c r="I986" s="12" t="s">
        <v>1171</v>
      </c>
      <c r="J986" s="12">
        <v>40011</v>
      </c>
      <c r="K986" s="4">
        <v>1674</v>
      </c>
      <c r="L986" s="1" t="s">
        <v>146</v>
      </c>
      <c r="M986" s="1" t="s">
        <v>132</v>
      </c>
      <c r="N986" s="1" t="s">
        <v>196</v>
      </c>
      <c r="O986" s="1" t="s">
        <v>93</v>
      </c>
      <c r="P986">
        <v>60</v>
      </c>
      <c r="Q986">
        <v>4340</v>
      </c>
      <c r="R986">
        <v>30900.799999999999</v>
      </c>
      <c r="S986">
        <v>7.12</v>
      </c>
      <c r="T986">
        <v>0.12</v>
      </c>
      <c r="U986">
        <f t="shared" si="278"/>
        <v>30900.799999999999</v>
      </c>
      <c r="V986">
        <f t="shared" si="279"/>
        <v>260400</v>
      </c>
      <c r="W986" s="1" t="s">
        <v>197</v>
      </c>
      <c r="X986" s="1" t="s">
        <v>1236</v>
      </c>
      <c r="Y986" s="1" t="s">
        <v>3082</v>
      </c>
      <c r="Z986" s="3">
        <v>5851</v>
      </c>
      <c r="AA986" s="4">
        <f t="shared" si="283"/>
        <v>322</v>
      </c>
      <c r="AB986" s="4">
        <f t="shared" si="290"/>
        <v>2721.045658</v>
      </c>
      <c r="AC986" s="4">
        <f t="shared" si="291"/>
        <v>322</v>
      </c>
      <c r="AD986" s="4">
        <f t="shared" si="292"/>
        <v>498.5</v>
      </c>
      <c r="AE986" s="4">
        <v>322</v>
      </c>
      <c r="AF986" s="4">
        <v>322</v>
      </c>
      <c r="AG986" s="4">
        <f t="shared" si="288"/>
        <v>322</v>
      </c>
      <c r="AH986" s="4">
        <v>83748</v>
      </c>
      <c r="AI986">
        <f t="shared" si="280"/>
        <v>1102</v>
      </c>
      <c r="AJ986">
        <v>3017.15</v>
      </c>
      <c r="AK986" s="2">
        <v>3017.15</v>
      </c>
      <c r="AL986" s="2">
        <f t="shared" si="289"/>
        <v>3017.15</v>
      </c>
      <c r="AM986" s="4"/>
      <c r="AN986" t="e">
        <f>VLOOKUP([1]!Tabelle13[[#This Row],[Vlookup this ID for freight costs]],$AL$2:$AL$6811,2,FALSE)</f>
        <v>#REF!</v>
      </c>
      <c r="AP986">
        <v>60.57</v>
      </c>
      <c r="AQ986">
        <v>60.57</v>
      </c>
      <c r="AR986" s="4">
        <v>17</v>
      </c>
      <c r="AS986" s="4">
        <v>7</v>
      </c>
      <c r="AT986" s="4">
        <v>2009</v>
      </c>
      <c r="AU986" s="4">
        <v>17</v>
      </c>
      <c r="AV986" s="4">
        <v>7</v>
      </c>
      <c r="AW986" s="4">
        <v>2009</v>
      </c>
      <c r="AX986" t="str">
        <f t="shared" si="281"/>
        <v>No Delay</v>
      </c>
      <c r="AY986">
        <f t="shared" si="282"/>
        <v>0</v>
      </c>
    </row>
    <row r="987" spans="1:51" x14ac:dyDescent="0.2">
      <c r="A987" s="3">
        <v>65732</v>
      </c>
      <c r="B987" s="1" t="s">
        <v>140</v>
      </c>
      <c r="C987" s="1" t="s">
        <v>99</v>
      </c>
      <c r="D987" s="1" t="s">
        <v>266</v>
      </c>
      <c r="E987" s="1" t="s">
        <v>53</v>
      </c>
      <c r="F987" s="1" t="s">
        <v>53</v>
      </c>
      <c r="G987" s="13" t="s">
        <v>1172</v>
      </c>
      <c r="H987" s="12">
        <v>40065</v>
      </c>
      <c r="I987" s="12" t="s">
        <v>1172</v>
      </c>
      <c r="J987" s="12">
        <v>40065</v>
      </c>
      <c r="K987" s="4">
        <v>1811</v>
      </c>
      <c r="L987" s="1" t="s">
        <v>146</v>
      </c>
      <c r="M987" s="1" t="s">
        <v>423</v>
      </c>
      <c r="N987" s="1" t="s">
        <v>556</v>
      </c>
      <c r="O987" s="1" t="s">
        <v>425</v>
      </c>
      <c r="P987">
        <v>336</v>
      </c>
      <c r="Q987">
        <v>160</v>
      </c>
      <c r="R987">
        <v>6137.6</v>
      </c>
      <c r="S987">
        <v>38.36</v>
      </c>
      <c r="T987">
        <v>0.11</v>
      </c>
      <c r="U987">
        <f t="shared" si="278"/>
        <v>6137.6</v>
      </c>
      <c r="V987">
        <f t="shared" si="279"/>
        <v>53760</v>
      </c>
      <c r="W987" s="1" t="s">
        <v>552</v>
      </c>
      <c r="X987" s="1" t="s">
        <v>361</v>
      </c>
      <c r="Y987" s="1" t="s">
        <v>361</v>
      </c>
      <c r="Z987" s="3">
        <v>7298</v>
      </c>
      <c r="AA987" s="4">
        <f t="shared" si="283"/>
        <v>325</v>
      </c>
      <c r="AB987" s="4">
        <f t="shared" si="290"/>
        <v>2262.2998539999999</v>
      </c>
      <c r="AC987" s="4">
        <f t="shared" si="291"/>
        <v>325</v>
      </c>
      <c r="AD987" s="4">
        <f t="shared" si="292"/>
        <v>215.66666666666666</v>
      </c>
      <c r="AE987" s="4">
        <v>325</v>
      </c>
      <c r="AF987" s="4">
        <v>325</v>
      </c>
      <c r="AG987" s="4">
        <f t="shared" si="288"/>
        <v>325</v>
      </c>
      <c r="AI987" t="e">
        <f t="shared" si="280"/>
        <v>#N/A</v>
      </c>
      <c r="AJ987">
        <v>2278.11</v>
      </c>
      <c r="AK987" s="2">
        <v>2278.11</v>
      </c>
      <c r="AL987" s="2">
        <f t="shared" si="289"/>
        <v>2278.11</v>
      </c>
      <c r="AM987" s="4"/>
      <c r="AN987" t="e">
        <f>VLOOKUP([1]!Tabelle13[[#This Row],[Vlookup this ID for freight costs]],$AL$2:$AL$6811,2,FALSE)</f>
        <v>#REF!</v>
      </c>
      <c r="AP987">
        <v>12.03</v>
      </c>
      <c r="AQ987">
        <v>12.03</v>
      </c>
      <c r="AR987" s="4">
        <v>9</v>
      </c>
      <c r="AS987" s="4">
        <v>9</v>
      </c>
      <c r="AT987" s="4">
        <v>2009</v>
      </c>
      <c r="AU987" s="4">
        <v>9</v>
      </c>
      <c r="AV987" s="4">
        <v>9</v>
      </c>
      <c r="AW987" s="4">
        <v>2009</v>
      </c>
      <c r="AX987" t="str">
        <f t="shared" si="281"/>
        <v>No Delay</v>
      </c>
      <c r="AY987">
        <f t="shared" si="282"/>
        <v>0</v>
      </c>
    </row>
    <row r="988" spans="1:51" x14ac:dyDescent="0.2">
      <c r="A988" s="3">
        <v>81132</v>
      </c>
      <c r="B988" s="1" t="s">
        <v>215</v>
      </c>
      <c r="C988" s="1" t="s">
        <v>89</v>
      </c>
      <c r="D988" s="1" t="s">
        <v>266</v>
      </c>
      <c r="E988" s="1" t="s">
        <v>53</v>
      </c>
      <c r="F988" s="1" t="s">
        <v>53</v>
      </c>
      <c r="G988" s="13" t="s">
        <v>932</v>
      </c>
      <c r="H988" s="12">
        <v>41332</v>
      </c>
      <c r="I988" s="12" t="s">
        <v>932</v>
      </c>
      <c r="J988" s="12">
        <v>41332</v>
      </c>
      <c r="K988" s="4">
        <v>4480</v>
      </c>
      <c r="L988" s="1" t="s">
        <v>146</v>
      </c>
      <c r="M988" s="1" t="s">
        <v>423</v>
      </c>
      <c r="N988" s="1" t="s">
        <v>550</v>
      </c>
      <c r="O988" s="1" t="s">
        <v>551</v>
      </c>
      <c r="P988">
        <v>300</v>
      </c>
      <c r="Q988">
        <v>320</v>
      </c>
      <c r="R988">
        <v>9862.4</v>
      </c>
      <c r="S988">
        <v>30.82</v>
      </c>
      <c r="T988">
        <v>0.1</v>
      </c>
      <c r="U988">
        <f t="shared" si="278"/>
        <v>9862.4</v>
      </c>
      <c r="V988">
        <f t="shared" si="279"/>
        <v>96000</v>
      </c>
      <c r="W988" s="1" t="s">
        <v>552</v>
      </c>
      <c r="X988" s="1" t="s">
        <v>361</v>
      </c>
      <c r="Y988" s="1" t="s">
        <v>361</v>
      </c>
      <c r="Z988" s="3">
        <v>4931</v>
      </c>
      <c r="AA988" s="4">
        <f t="shared" si="283"/>
        <v>326</v>
      </c>
      <c r="AB988" s="4">
        <f t="shared" si="290"/>
        <v>2279.8595019999998</v>
      </c>
      <c r="AC988" s="4">
        <f t="shared" si="291"/>
        <v>326</v>
      </c>
      <c r="AD988" s="4">
        <f t="shared" si="292"/>
        <v>538.96390885714288</v>
      </c>
      <c r="AE988" s="4">
        <v>326</v>
      </c>
      <c r="AF988" s="4">
        <v>326</v>
      </c>
      <c r="AG988" s="4">
        <f t="shared" si="288"/>
        <v>326</v>
      </c>
      <c r="AI988" t="e">
        <f t="shared" si="280"/>
        <v>#N/A</v>
      </c>
      <c r="AJ988">
        <v>3852.86</v>
      </c>
      <c r="AK988" s="2">
        <v>3852.86</v>
      </c>
      <c r="AL988" s="2">
        <f t="shared" si="289"/>
        <v>3852.86</v>
      </c>
      <c r="AM988" s="4"/>
      <c r="AN988" t="e">
        <f>VLOOKUP([1]!Tabelle13[[#This Row],[Vlookup this ID for freight costs]],$AL$2:$AL$6811,2,FALSE)</f>
        <v>#REF!</v>
      </c>
      <c r="AP988">
        <v>12.2</v>
      </c>
      <c r="AQ988">
        <v>12.2</v>
      </c>
      <c r="AR988" s="4">
        <v>27</v>
      </c>
      <c r="AS988" s="4">
        <v>2</v>
      </c>
      <c r="AT988" s="4">
        <v>2013</v>
      </c>
      <c r="AU988" s="4">
        <v>27</v>
      </c>
      <c r="AV988" s="4">
        <v>2</v>
      </c>
      <c r="AW988" s="4">
        <v>2013</v>
      </c>
      <c r="AX988" t="str">
        <f t="shared" si="281"/>
        <v>No Delay</v>
      </c>
      <c r="AY988">
        <f t="shared" si="282"/>
        <v>0</v>
      </c>
    </row>
    <row r="989" spans="1:51" x14ac:dyDescent="0.2">
      <c r="A989" s="3">
        <v>11669</v>
      </c>
      <c r="B989" s="1" t="s">
        <v>164</v>
      </c>
      <c r="C989" s="1" t="s">
        <v>165</v>
      </c>
      <c r="D989" s="1" t="s">
        <v>130</v>
      </c>
      <c r="E989" s="1" t="s">
        <v>53</v>
      </c>
      <c r="F989" s="1" t="s">
        <v>53</v>
      </c>
      <c r="G989" s="13" t="s">
        <v>1173</v>
      </c>
      <c r="H989" s="12">
        <v>40071</v>
      </c>
      <c r="I989" s="12" t="s">
        <v>1173</v>
      </c>
      <c r="J989" s="12">
        <v>40071</v>
      </c>
      <c r="K989" s="4">
        <v>1824</v>
      </c>
      <c r="L989" s="1" t="s">
        <v>146</v>
      </c>
      <c r="M989" s="1" t="s">
        <v>132</v>
      </c>
      <c r="N989" s="1" t="s">
        <v>147</v>
      </c>
      <c r="O989" s="1" t="s">
        <v>148</v>
      </c>
      <c r="P989">
        <v>30</v>
      </c>
      <c r="Q989">
        <v>1201</v>
      </c>
      <c r="R989">
        <v>31526.25</v>
      </c>
      <c r="S989">
        <v>26.25</v>
      </c>
      <c r="T989">
        <v>0.88</v>
      </c>
      <c r="U989">
        <f t="shared" si="278"/>
        <v>31526.25</v>
      </c>
      <c r="V989">
        <f t="shared" si="279"/>
        <v>36030</v>
      </c>
      <c r="W989" s="1" t="s">
        <v>149</v>
      </c>
      <c r="X989" s="1" t="s">
        <v>150</v>
      </c>
      <c r="Y989" s="1" t="s">
        <v>150</v>
      </c>
      <c r="Z989" s="3">
        <v>3680</v>
      </c>
      <c r="AA989" s="4">
        <f t="shared" si="283"/>
        <v>327</v>
      </c>
      <c r="AB989" s="4">
        <f t="shared" si="290"/>
        <v>2376.5473137999998</v>
      </c>
      <c r="AC989" s="4">
        <f t="shared" si="291"/>
        <v>327</v>
      </c>
      <c r="AD989" s="4">
        <f t="shared" si="292"/>
        <v>1448.4244248</v>
      </c>
      <c r="AE989" s="4">
        <v>327</v>
      </c>
      <c r="AF989" s="4">
        <v>327</v>
      </c>
      <c r="AG989" s="4">
        <f t="shared" si="288"/>
        <v>327</v>
      </c>
      <c r="AH989" s="4">
        <v>83815</v>
      </c>
      <c r="AI989">
        <f t="shared" si="280"/>
        <v>100</v>
      </c>
      <c r="AJ989">
        <v>2737.97</v>
      </c>
      <c r="AK989" s="2">
        <v>2737.97</v>
      </c>
      <c r="AL989" s="2">
        <f t="shared" si="289"/>
        <v>2737.97</v>
      </c>
      <c r="AM989" s="4"/>
      <c r="AN989" t="e">
        <f>VLOOKUP([1]!Tabelle13[[#This Row],[Vlookup this ID for freight costs]],$AL$2:$AL$6811,2,FALSE)</f>
        <v>#REF!</v>
      </c>
      <c r="AP989">
        <v>61.79</v>
      </c>
      <c r="AQ989">
        <v>61.79</v>
      </c>
      <c r="AR989" s="4">
        <v>15</v>
      </c>
      <c r="AS989" s="4">
        <v>9</v>
      </c>
      <c r="AT989" s="4">
        <v>2009</v>
      </c>
      <c r="AU989" s="4">
        <v>15</v>
      </c>
      <c r="AV989" s="4">
        <v>9</v>
      </c>
      <c r="AW989" s="4">
        <v>2009</v>
      </c>
      <c r="AX989" t="str">
        <f t="shared" si="281"/>
        <v>No Delay</v>
      </c>
      <c r="AY989">
        <f t="shared" si="282"/>
        <v>0</v>
      </c>
    </row>
    <row r="990" spans="1:51" x14ac:dyDescent="0.2">
      <c r="A990" s="3">
        <v>12602</v>
      </c>
      <c r="B990" s="1" t="s">
        <v>164</v>
      </c>
      <c r="C990" s="1" t="s">
        <v>165</v>
      </c>
      <c r="D990" s="1" t="s">
        <v>130</v>
      </c>
      <c r="E990" s="1" t="s">
        <v>53</v>
      </c>
      <c r="F990" s="1" t="s">
        <v>53</v>
      </c>
      <c r="G990" s="13" t="s">
        <v>1173</v>
      </c>
      <c r="H990" s="12">
        <v>40071</v>
      </c>
      <c r="I990" s="12" t="s">
        <v>1173</v>
      </c>
      <c r="J990" s="12">
        <v>40071</v>
      </c>
      <c r="K990" s="4">
        <v>1828</v>
      </c>
      <c r="L990" s="1" t="s">
        <v>146</v>
      </c>
      <c r="M990" s="1" t="s">
        <v>132</v>
      </c>
      <c r="N990" s="1" t="s">
        <v>265</v>
      </c>
      <c r="O990" s="1" t="s">
        <v>93</v>
      </c>
      <c r="P990">
        <v>60</v>
      </c>
      <c r="Q990">
        <v>2250</v>
      </c>
      <c r="R990">
        <v>6525</v>
      </c>
      <c r="S990">
        <v>2.9</v>
      </c>
      <c r="T990">
        <v>0.05</v>
      </c>
      <c r="U990">
        <f t="shared" si="278"/>
        <v>6525</v>
      </c>
      <c r="V990">
        <f t="shared" si="279"/>
        <v>135000</v>
      </c>
      <c r="W990" s="1" t="s">
        <v>155</v>
      </c>
      <c r="X990" s="1" t="s">
        <v>1236</v>
      </c>
      <c r="Y990" s="1" t="s">
        <v>156</v>
      </c>
      <c r="Z990" s="3">
        <v>5457</v>
      </c>
      <c r="AA990" s="4">
        <f t="shared" si="283"/>
        <v>327</v>
      </c>
      <c r="AB990" s="4">
        <f t="shared" si="290"/>
        <v>2491.6727559999999</v>
      </c>
      <c r="AC990" s="4">
        <f t="shared" si="291"/>
        <v>327</v>
      </c>
      <c r="AD990" s="4">
        <f t="shared" si="292"/>
        <v>842.71428571428567</v>
      </c>
      <c r="AE990" s="3" t="s">
        <v>1174</v>
      </c>
      <c r="AF990" s="3">
        <v>327</v>
      </c>
      <c r="AG990" s="4">
        <f>AI990</f>
        <v>327</v>
      </c>
      <c r="AH990" s="4">
        <v>11669</v>
      </c>
      <c r="AI990">
        <f t="shared" si="280"/>
        <v>327</v>
      </c>
      <c r="AJ990" t="s">
        <v>1174</v>
      </c>
      <c r="AK990" s="2">
        <v>2737.97</v>
      </c>
      <c r="AL990" s="2">
        <f>AN990</f>
        <v>2737.97</v>
      </c>
      <c r="AM990" s="4">
        <v>11669</v>
      </c>
      <c r="AN990">
        <f>INDEX($AJ$2:$AJ$6811,MATCH(AM990,$A$2:$A$6811,0))</f>
        <v>2737.97</v>
      </c>
      <c r="AP990">
        <v>12.79</v>
      </c>
      <c r="AQ990">
        <v>12.79</v>
      </c>
      <c r="AR990" s="4">
        <v>15</v>
      </c>
      <c r="AS990" s="4">
        <v>9</v>
      </c>
      <c r="AT990" s="4">
        <v>2009</v>
      </c>
      <c r="AU990" s="4">
        <v>15</v>
      </c>
      <c r="AV990" s="4">
        <v>9</v>
      </c>
      <c r="AW990" s="4">
        <v>2009</v>
      </c>
      <c r="AX990" t="str">
        <f t="shared" si="281"/>
        <v>No Delay</v>
      </c>
      <c r="AY990">
        <f t="shared" si="282"/>
        <v>0</v>
      </c>
    </row>
    <row r="991" spans="1:51" x14ac:dyDescent="0.2">
      <c r="A991" s="3">
        <v>16044</v>
      </c>
      <c r="B991" s="1" t="s">
        <v>215</v>
      </c>
      <c r="C991" s="1" t="s">
        <v>89</v>
      </c>
      <c r="D991" s="1" t="s">
        <v>52</v>
      </c>
      <c r="E991" s="1" t="s">
        <v>53</v>
      </c>
      <c r="F991" s="1" t="s">
        <v>53</v>
      </c>
      <c r="G991" s="13" t="s">
        <v>1143</v>
      </c>
      <c r="H991" s="12">
        <v>40945</v>
      </c>
      <c r="I991" s="12" t="s">
        <v>1143</v>
      </c>
      <c r="J991" s="12">
        <v>40945</v>
      </c>
      <c r="K991" s="4">
        <v>3721</v>
      </c>
      <c r="L991" s="1" t="s">
        <v>56</v>
      </c>
      <c r="M991" s="1" t="s">
        <v>634</v>
      </c>
      <c r="N991" s="1" t="s">
        <v>635</v>
      </c>
      <c r="O991" s="1" t="s">
        <v>636</v>
      </c>
      <c r="P991">
        <v>20</v>
      </c>
      <c r="Q991">
        <v>1129</v>
      </c>
      <c r="R991">
        <v>32741</v>
      </c>
      <c r="S991">
        <v>29</v>
      </c>
      <c r="T991">
        <v>1.45</v>
      </c>
      <c r="U991">
        <f t="shared" si="278"/>
        <v>32741</v>
      </c>
      <c r="V991">
        <f t="shared" si="279"/>
        <v>22580</v>
      </c>
      <c r="W991" s="1" t="s">
        <v>637</v>
      </c>
      <c r="X991" s="1" t="s">
        <v>71</v>
      </c>
      <c r="Y991" s="1" t="s">
        <v>71</v>
      </c>
      <c r="Z991" s="4">
        <v>9697</v>
      </c>
      <c r="AA991" s="4">
        <f t="shared" si="283"/>
        <v>328</v>
      </c>
      <c r="AB991" s="4">
        <f>4.997+0.1387*Q991-4.826*P991+0.003501*R991</f>
        <v>179.69554099999999</v>
      </c>
      <c r="AC991" s="4">
        <f t="shared" si="291"/>
        <v>328</v>
      </c>
      <c r="AD991" s="4">
        <f t="shared" si="292"/>
        <v>328</v>
      </c>
      <c r="AE991" s="4">
        <v>328</v>
      </c>
      <c r="AF991" s="4">
        <v>328</v>
      </c>
      <c r="AG991" s="4">
        <f t="shared" ref="AG991:AG997" si="293">AE991</f>
        <v>328</v>
      </c>
      <c r="AI991" t="e">
        <f t="shared" si="280"/>
        <v>#N/A</v>
      </c>
      <c r="AJ991">
        <v>4420.3100000000004</v>
      </c>
      <c r="AK991" s="2">
        <v>4420.3100000000004</v>
      </c>
      <c r="AL991" s="2">
        <f t="shared" ref="AL991:AL997" si="294">AJ991</f>
        <v>4420.3100000000004</v>
      </c>
      <c r="AM991" s="4"/>
      <c r="AN991" t="e">
        <f>VLOOKUP([1]!Tabelle13[[#This Row],[Vlookup this ID for freight costs]],$AL$2:$AL$6811,2,FALSE)</f>
        <v>#REF!</v>
      </c>
      <c r="AP991">
        <v>54.02</v>
      </c>
      <c r="AQ991">
        <v>54.02</v>
      </c>
      <c r="AR991" s="4">
        <v>6</v>
      </c>
      <c r="AS991" s="4">
        <v>2</v>
      </c>
      <c r="AT991" s="4">
        <v>2012</v>
      </c>
      <c r="AU991" s="4">
        <v>6</v>
      </c>
      <c r="AV991" s="4">
        <v>2</v>
      </c>
      <c r="AW991" s="4">
        <v>2012</v>
      </c>
      <c r="AX991" t="str">
        <f t="shared" si="281"/>
        <v>No Delay</v>
      </c>
      <c r="AY991">
        <f t="shared" si="282"/>
        <v>0</v>
      </c>
    </row>
    <row r="992" spans="1:51" x14ac:dyDescent="0.2">
      <c r="A992" s="3">
        <v>44</v>
      </c>
      <c r="B992" s="1" t="s">
        <v>119</v>
      </c>
      <c r="C992" s="1" t="s">
        <v>114</v>
      </c>
      <c r="D992" s="1" t="s">
        <v>121</v>
      </c>
      <c r="E992" s="1" t="s">
        <v>53</v>
      </c>
      <c r="F992" s="1" t="s">
        <v>53</v>
      </c>
      <c r="G992" s="13" t="s">
        <v>1175</v>
      </c>
      <c r="H992" s="12">
        <v>39090</v>
      </c>
      <c r="I992" s="12" t="s">
        <v>1175</v>
      </c>
      <c r="J992" s="12">
        <v>39090</v>
      </c>
      <c r="K992" s="4">
        <v>45</v>
      </c>
      <c r="L992" s="1" t="s">
        <v>146</v>
      </c>
      <c r="M992" s="1" t="s">
        <v>248</v>
      </c>
      <c r="N992" s="1" t="s">
        <v>521</v>
      </c>
      <c r="O992" s="1" t="s">
        <v>446</v>
      </c>
      <c r="P992">
        <v>90</v>
      </c>
      <c r="Q992">
        <v>135</v>
      </c>
      <c r="R992">
        <v>4374</v>
      </c>
      <c r="S992">
        <v>32.4</v>
      </c>
      <c r="T992">
        <v>0.36</v>
      </c>
      <c r="U992">
        <f t="shared" si="278"/>
        <v>4374</v>
      </c>
      <c r="V992">
        <f t="shared" si="279"/>
        <v>12150</v>
      </c>
      <c r="W992" s="1" t="s">
        <v>1057</v>
      </c>
      <c r="X992" s="1" t="s">
        <v>3084</v>
      </c>
      <c r="Y992" s="1" t="s">
        <v>1058</v>
      </c>
      <c r="Z992" s="4">
        <v>11557</v>
      </c>
      <c r="AA992" s="4">
        <f t="shared" si="283"/>
        <v>328</v>
      </c>
      <c r="AB992" s="4">
        <f t="shared" ref="AB992:AB1023" si="295" xml:space="preserve"> 2244.740206  + 0.1097478*Q992</f>
        <v>2259.5561589999998</v>
      </c>
      <c r="AC992" s="4">
        <f t="shared" si="291"/>
        <v>328</v>
      </c>
      <c r="AD992" s="4">
        <f t="shared" si="292"/>
        <v>749.23944285714299</v>
      </c>
      <c r="AE992" s="4">
        <v>328</v>
      </c>
      <c r="AF992" s="4">
        <v>328</v>
      </c>
      <c r="AG992" s="4">
        <f t="shared" si="293"/>
        <v>328</v>
      </c>
      <c r="AI992" t="e">
        <f t="shared" si="280"/>
        <v>#N/A</v>
      </c>
      <c r="AJ992" t="s">
        <v>81</v>
      </c>
      <c r="AK992" s="2"/>
      <c r="AL992" s="2" t="str">
        <f t="shared" si="294"/>
        <v>Freight Included in Commodity Cost</v>
      </c>
      <c r="AM992" s="4"/>
      <c r="AN992" t="e">
        <f>VLOOKUP([1]!Tabelle13[[#This Row],[Vlookup this ID for freight costs]],$AL$2:$AL$6811,2,FALSE)</f>
        <v>#REF!</v>
      </c>
      <c r="AP992">
        <v>0</v>
      </c>
      <c r="AR992" s="4">
        <v>8</v>
      </c>
      <c r="AS992" s="4">
        <v>1</v>
      </c>
      <c r="AT992" s="4">
        <v>2007</v>
      </c>
      <c r="AU992" s="4">
        <v>8</v>
      </c>
      <c r="AV992" s="4">
        <v>1</v>
      </c>
      <c r="AW992" s="4">
        <v>2007</v>
      </c>
      <c r="AX992" t="str">
        <f t="shared" si="281"/>
        <v>No Delay</v>
      </c>
      <c r="AY992">
        <f t="shared" si="282"/>
        <v>0</v>
      </c>
    </row>
    <row r="993" spans="1:51" x14ac:dyDescent="0.2">
      <c r="A993" s="3">
        <v>85101</v>
      </c>
      <c r="B993" s="1" t="s">
        <v>175</v>
      </c>
      <c r="C993" s="1" t="s">
        <v>165</v>
      </c>
      <c r="D993" s="1" t="s">
        <v>130</v>
      </c>
      <c r="E993" s="1" t="s">
        <v>101</v>
      </c>
      <c r="F993" s="1" t="s">
        <v>101</v>
      </c>
      <c r="G993" s="13" t="s">
        <v>1176</v>
      </c>
      <c r="H993" s="12">
        <v>40263</v>
      </c>
      <c r="I993" s="12" t="s">
        <v>922</v>
      </c>
      <c r="J993" s="12">
        <v>40262</v>
      </c>
      <c r="K993" s="4">
        <v>2274</v>
      </c>
      <c r="L993" s="1" t="s">
        <v>146</v>
      </c>
      <c r="M993" s="1" t="s">
        <v>132</v>
      </c>
      <c r="N993" s="1" t="s">
        <v>238</v>
      </c>
      <c r="O993" s="1" t="s">
        <v>93</v>
      </c>
      <c r="P993">
        <v>30</v>
      </c>
      <c r="Q993">
        <v>3680</v>
      </c>
      <c r="R993">
        <v>36800</v>
      </c>
      <c r="S993">
        <v>10</v>
      </c>
      <c r="T993">
        <v>0.33</v>
      </c>
      <c r="U993">
        <f t="shared" si="278"/>
        <v>36800</v>
      </c>
      <c r="V993">
        <f t="shared" si="279"/>
        <v>110400</v>
      </c>
      <c r="W993" s="1" t="s">
        <v>160</v>
      </c>
      <c r="X993" s="1" t="s">
        <v>1236</v>
      </c>
      <c r="Y993" s="1" t="s">
        <v>161</v>
      </c>
      <c r="Z993" s="3">
        <v>10896</v>
      </c>
      <c r="AA993" s="4">
        <f t="shared" si="283"/>
        <v>328</v>
      </c>
      <c r="AB993" s="4">
        <f t="shared" si="295"/>
        <v>2648.61211</v>
      </c>
      <c r="AC993" s="4">
        <f t="shared" si="291"/>
        <v>328</v>
      </c>
      <c r="AD993" s="4">
        <f t="shared" si="292"/>
        <v>1345.8196009999999</v>
      </c>
      <c r="AE993" s="4">
        <v>328</v>
      </c>
      <c r="AF993" s="4">
        <v>328</v>
      </c>
      <c r="AG993" s="4">
        <f t="shared" si="293"/>
        <v>328</v>
      </c>
      <c r="AI993" t="e">
        <f t="shared" si="280"/>
        <v>#N/A</v>
      </c>
      <c r="AJ993">
        <v>3522.52</v>
      </c>
      <c r="AK993" s="2">
        <v>3522.52</v>
      </c>
      <c r="AL993" s="2">
        <f t="shared" si="294"/>
        <v>3522.52</v>
      </c>
      <c r="AM993" s="4"/>
      <c r="AN993" t="e">
        <f>VLOOKUP([1]!Tabelle13[[#This Row],[Vlookup this ID for freight costs]],$AL$2:$AL$6811,2,FALSE)</f>
        <v>#REF!</v>
      </c>
      <c r="AP993">
        <v>79.34</v>
      </c>
      <c r="AQ993">
        <v>79.34</v>
      </c>
      <c r="AR993" s="4">
        <v>26</v>
      </c>
      <c r="AS993" s="4">
        <v>4</v>
      </c>
      <c r="AT993" s="4">
        <v>2010</v>
      </c>
      <c r="AU993" s="4">
        <v>25</v>
      </c>
      <c r="AV993" s="4">
        <v>4</v>
      </c>
      <c r="AW993" s="4">
        <v>2010</v>
      </c>
      <c r="AX993" t="str">
        <f t="shared" si="281"/>
        <v>No Delay</v>
      </c>
      <c r="AY993">
        <f t="shared" si="282"/>
        <v>0</v>
      </c>
    </row>
    <row r="994" spans="1:51" x14ac:dyDescent="0.2">
      <c r="A994" s="3">
        <v>54984</v>
      </c>
      <c r="B994" s="1" t="s">
        <v>140</v>
      </c>
      <c r="C994" s="1" t="s">
        <v>99</v>
      </c>
      <c r="D994" s="1" t="s">
        <v>266</v>
      </c>
      <c r="E994" s="1" t="s">
        <v>53</v>
      </c>
      <c r="F994" s="1" t="s">
        <v>53</v>
      </c>
      <c r="G994" s="13" t="s">
        <v>411</v>
      </c>
      <c r="H994" s="12">
        <v>41599</v>
      </c>
      <c r="I994" s="12" t="s">
        <v>411</v>
      </c>
      <c r="J994" s="12">
        <v>41599</v>
      </c>
      <c r="K994" s="4">
        <v>5070</v>
      </c>
      <c r="L994" s="1" t="s">
        <v>146</v>
      </c>
      <c r="M994" s="1" t="s">
        <v>423</v>
      </c>
      <c r="N994" s="1" t="s">
        <v>491</v>
      </c>
      <c r="O994" s="1" t="s">
        <v>93</v>
      </c>
      <c r="P994">
        <v>60</v>
      </c>
      <c r="Q994">
        <v>2736</v>
      </c>
      <c r="R994">
        <v>16251.84</v>
      </c>
      <c r="S994">
        <v>5.94</v>
      </c>
      <c r="T994">
        <v>0.1</v>
      </c>
      <c r="U994">
        <f t="shared" si="278"/>
        <v>16251.840000000002</v>
      </c>
      <c r="V994">
        <f t="shared" si="279"/>
        <v>164160</v>
      </c>
      <c r="W994" s="1" t="s">
        <v>394</v>
      </c>
      <c r="X994" s="1" t="s">
        <v>112</v>
      </c>
      <c r="Y994" s="1" t="s">
        <v>112</v>
      </c>
      <c r="Z994" s="3">
        <v>6808</v>
      </c>
      <c r="AA994" s="4">
        <f t="shared" si="283"/>
        <v>328</v>
      </c>
      <c r="AB994" s="4">
        <f t="shared" si="295"/>
        <v>2545.0101868000002</v>
      </c>
      <c r="AC994" s="4">
        <f t="shared" si="291"/>
        <v>328</v>
      </c>
      <c r="AD994" s="4">
        <f t="shared" si="292"/>
        <v>328</v>
      </c>
      <c r="AE994" s="4">
        <v>328</v>
      </c>
      <c r="AF994" s="4">
        <v>328</v>
      </c>
      <c r="AG994" s="4">
        <f t="shared" si="293"/>
        <v>328</v>
      </c>
      <c r="AI994" t="e">
        <f t="shared" si="280"/>
        <v>#N/A</v>
      </c>
      <c r="AJ994">
        <v>3940.54</v>
      </c>
      <c r="AK994" s="2">
        <v>3940.54</v>
      </c>
      <c r="AL994" s="2">
        <f t="shared" si="294"/>
        <v>3940.54</v>
      </c>
      <c r="AM994" s="4"/>
      <c r="AN994" t="e">
        <f>VLOOKUP([1]!Tabelle13[[#This Row],[Vlookup this ID for freight costs]],$AL$2:$AL$6811,2,FALSE)</f>
        <v>#REF!</v>
      </c>
      <c r="AP994">
        <v>20.100000000000001</v>
      </c>
      <c r="AQ994">
        <v>20.100000000000001</v>
      </c>
      <c r="AR994" s="4">
        <v>21</v>
      </c>
      <c r="AS994" s="4">
        <v>11</v>
      </c>
      <c r="AT994" s="4">
        <v>2013</v>
      </c>
      <c r="AU994" s="4">
        <v>21</v>
      </c>
      <c r="AV994" s="4">
        <v>11</v>
      </c>
      <c r="AW994" s="4">
        <v>2013</v>
      </c>
      <c r="AX994" t="str">
        <f t="shared" si="281"/>
        <v>No Delay</v>
      </c>
      <c r="AY994">
        <f t="shared" si="282"/>
        <v>0</v>
      </c>
    </row>
    <row r="995" spans="1:51" x14ac:dyDescent="0.2">
      <c r="A995" s="3">
        <v>86300</v>
      </c>
      <c r="B995" s="1" t="s">
        <v>151</v>
      </c>
      <c r="C995" s="1" t="s">
        <v>65</v>
      </c>
      <c r="D995" s="1" t="s">
        <v>130</v>
      </c>
      <c r="E995" s="1" t="s">
        <v>152</v>
      </c>
      <c r="F995" s="1" t="s">
        <v>152</v>
      </c>
      <c r="G995" s="13" t="s">
        <v>230</v>
      </c>
      <c r="H995" s="12">
        <v>40329</v>
      </c>
      <c r="I995" s="12" t="s">
        <v>377</v>
      </c>
      <c r="J995" s="12">
        <v>40316</v>
      </c>
      <c r="K995" s="4">
        <v>2447</v>
      </c>
      <c r="L995" s="1" t="s">
        <v>146</v>
      </c>
      <c r="M995" s="1" t="s">
        <v>132</v>
      </c>
      <c r="N995" s="1" t="s">
        <v>292</v>
      </c>
      <c r="O995" s="1" t="s">
        <v>93</v>
      </c>
      <c r="P995">
        <v>30</v>
      </c>
      <c r="Q995">
        <v>3000</v>
      </c>
      <c r="R995">
        <v>59760</v>
      </c>
      <c r="S995">
        <v>19.920000000000002</v>
      </c>
      <c r="T995">
        <v>0.66</v>
      </c>
      <c r="U995">
        <f t="shared" si="278"/>
        <v>59760.000000000007</v>
      </c>
      <c r="V995">
        <f t="shared" si="279"/>
        <v>90000</v>
      </c>
      <c r="W995" s="1" t="s">
        <v>160</v>
      </c>
      <c r="X995" s="1" t="s">
        <v>1236</v>
      </c>
      <c r="Y995" s="1" t="s">
        <v>161</v>
      </c>
      <c r="Z995" s="3">
        <v>7348</v>
      </c>
      <c r="AA995" s="4">
        <f t="shared" si="283"/>
        <v>329</v>
      </c>
      <c r="AB995" s="4">
        <f t="shared" si="295"/>
        <v>2573.9836059999998</v>
      </c>
      <c r="AC995" s="4">
        <f t="shared" si="291"/>
        <v>329</v>
      </c>
      <c r="AD995" s="4">
        <f t="shared" si="292"/>
        <v>910.94131323809518</v>
      </c>
      <c r="AE995" s="4">
        <v>329</v>
      </c>
      <c r="AF995" s="4">
        <v>329</v>
      </c>
      <c r="AG995" s="4">
        <f t="shared" si="293"/>
        <v>329</v>
      </c>
      <c r="AI995" t="e">
        <f t="shared" si="280"/>
        <v>#N/A</v>
      </c>
      <c r="AJ995">
        <v>9736.1</v>
      </c>
      <c r="AK995" s="2">
        <v>9736.1</v>
      </c>
      <c r="AL995" s="2">
        <f t="shared" si="294"/>
        <v>9736.1</v>
      </c>
      <c r="AM995" s="4"/>
      <c r="AN995" t="e">
        <f>VLOOKUP([1]!Tabelle13[[#This Row],[Vlookup this ID for freight costs]],$AL$2:$AL$6811,2,FALSE)</f>
        <v>#REF!</v>
      </c>
      <c r="AP995">
        <v>128.84</v>
      </c>
      <c r="AQ995">
        <v>128.84</v>
      </c>
      <c r="AR995" s="4">
        <v>31</v>
      </c>
      <c r="AS995" s="4">
        <v>5</v>
      </c>
      <c r="AT995" s="4">
        <v>2010</v>
      </c>
      <c r="AU995" s="4">
        <v>18</v>
      </c>
      <c r="AV995" s="4">
        <v>5</v>
      </c>
      <c r="AW995" s="4">
        <v>2010</v>
      </c>
      <c r="AX995" t="str">
        <f t="shared" si="281"/>
        <v>No Delay</v>
      </c>
      <c r="AY995">
        <f t="shared" si="282"/>
        <v>0</v>
      </c>
    </row>
    <row r="996" spans="1:51" x14ac:dyDescent="0.2">
      <c r="A996" s="3">
        <v>40836</v>
      </c>
      <c r="B996" s="1" t="s">
        <v>168</v>
      </c>
      <c r="C996" s="1" t="s">
        <v>150</v>
      </c>
      <c r="D996" s="1" t="s">
        <v>100</v>
      </c>
      <c r="E996" s="1" t="s">
        <v>253</v>
      </c>
      <c r="F996" s="1" t="s">
        <v>253</v>
      </c>
      <c r="G996" s="13" t="s">
        <v>303</v>
      </c>
      <c r="H996" s="12">
        <v>40912</v>
      </c>
      <c r="I996" s="12" t="s">
        <v>303</v>
      </c>
      <c r="J996" s="12">
        <v>40912</v>
      </c>
      <c r="K996" s="4">
        <v>3680</v>
      </c>
      <c r="L996" s="1" t="s">
        <v>146</v>
      </c>
      <c r="M996" s="1" t="s">
        <v>170</v>
      </c>
      <c r="N996" s="1" t="s">
        <v>178</v>
      </c>
      <c r="O996" s="1" t="s">
        <v>93</v>
      </c>
      <c r="P996">
        <v>60</v>
      </c>
      <c r="Q996">
        <v>6384</v>
      </c>
      <c r="R996">
        <v>46603.199999999997</v>
      </c>
      <c r="S996">
        <v>7.3</v>
      </c>
      <c r="T996">
        <v>0.12</v>
      </c>
      <c r="U996">
        <f t="shared" si="278"/>
        <v>46603.199999999997</v>
      </c>
      <c r="V996">
        <f t="shared" si="279"/>
        <v>383040</v>
      </c>
      <c r="W996" s="1" t="s">
        <v>155</v>
      </c>
      <c r="X996" s="1" t="s">
        <v>1236</v>
      </c>
      <c r="Y996" s="1" t="s">
        <v>156</v>
      </c>
      <c r="Z996" s="3">
        <v>8107</v>
      </c>
      <c r="AA996" s="4">
        <f t="shared" si="283"/>
        <v>331</v>
      </c>
      <c r="AB996" s="4">
        <f t="shared" si="295"/>
        <v>2945.3701612</v>
      </c>
      <c r="AC996" s="4">
        <f t="shared" si="291"/>
        <v>331</v>
      </c>
      <c r="AD996" s="4">
        <f t="shared" si="292"/>
        <v>356.5</v>
      </c>
      <c r="AE996" s="4">
        <v>331</v>
      </c>
      <c r="AF996" s="4">
        <v>331</v>
      </c>
      <c r="AG996" s="4">
        <f t="shared" si="293"/>
        <v>331</v>
      </c>
      <c r="AI996" t="e">
        <f t="shared" si="280"/>
        <v>#N/A</v>
      </c>
      <c r="AJ996">
        <v>5766.83</v>
      </c>
      <c r="AK996" s="2">
        <v>5766.83</v>
      </c>
      <c r="AL996" s="2">
        <f t="shared" si="294"/>
        <v>5766.83</v>
      </c>
      <c r="AM996" s="4"/>
      <c r="AN996" t="e">
        <f>VLOOKUP([1]!Tabelle13[[#This Row],[Vlookup this ID for freight costs]],$AL$2:$AL$6811,2,FALSE)</f>
        <v>#REF!</v>
      </c>
      <c r="AP996">
        <v>76.900000000000006</v>
      </c>
      <c r="AQ996">
        <v>76.900000000000006</v>
      </c>
      <c r="AR996" s="4">
        <v>4</v>
      </c>
      <c r="AS996" s="4">
        <v>1</v>
      </c>
      <c r="AT996" s="4">
        <v>2012</v>
      </c>
      <c r="AU996" s="4">
        <v>4</v>
      </c>
      <c r="AV996" s="4">
        <v>1</v>
      </c>
      <c r="AW996" s="4">
        <v>2012</v>
      </c>
      <c r="AX996" t="str">
        <f t="shared" si="281"/>
        <v>No Delay</v>
      </c>
      <c r="AY996">
        <f t="shared" si="282"/>
        <v>0</v>
      </c>
    </row>
    <row r="997" spans="1:51" x14ac:dyDescent="0.2">
      <c r="A997" s="3">
        <v>11290</v>
      </c>
      <c r="B997" s="1" t="s">
        <v>88</v>
      </c>
      <c r="C997" s="1" t="s">
        <v>89</v>
      </c>
      <c r="D997" s="1" t="s">
        <v>130</v>
      </c>
      <c r="E997" s="1" t="s">
        <v>53</v>
      </c>
      <c r="F997" s="1" t="s">
        <v>53</v>
      </c>
      <c r="G997" s="13" t="s">
        <v>1177</v>
      </c>
      <c r="H997" s="12">
        <v>39728</v>
      </c>
      <c r="I997" s="12" t="s">
        <v>1177</v>
      </c>
      <c r="J997" s="12">
        <v>39728</v>
      </c>
      <c r="K997" s="4">
        <v>1106</v>
      </c>
      <c r="L997" s="1" t="s">
        <v>146</v>
      </c>
      <c r="M997" s="1" t="s">
        <v>132</v>
      </c>
      <c r="N997" s="1" t="s">
        <v>302</v>
      </c>
      <c r="O997" s="1" t="s">
        <v>93</v>
      </c>
      <c r="P997">
        <v>30</v>
      </c>
      <c r="Q997">
        <v>5547</v>
      </c>
      <c r="R997">
        <v>94299</v>
      </c>
      <c r="S997">
        <v>17</v>
      </c>
      <c r="T997">
        <v>0.56999999999999995</v>
      </c>
      <c r="U997">
        <f t="shared" si="278"/>
        <v>94299</v>
      </c>
      <c r="V997">
        <f t="shared" si="279"/>
        <v>166410</v>
      </c>
      <c r="W997" s="1" t="s">
        <v>160</v>
      </c>
      <c r="X997" s="1" t="s">
        <v>1236</v>
      </c>
      <c r="Y997" s="1" t="s">
        <v>161</v>
      </c>
      <c r="Z997" s="3">
        <v>8828</v>
      </c>
      <c r="AA997" s="4">
        <f t="shared" si="283"/>
        <v>333</v>
      </c>
      <c r="AB997" s="4">
        <f t="shared" si="295"/>
        <v>2853.5112526000003</v>
      </c>
      <c r="AC997" s="4">
        <f t="shared" si="291"/>
        <v>333</v>
      </c>
      <c r="AD997" s="4">
        <f t="shared" si="292"/>
        <v>1441.348281</v>
      </c>
      <c r="AE997" s="4">
        <v>333</v>
      </c>
      <c r="AF997" s="4">
        <v>333</v>
      </c>
      <c r="AG997" s="4">
        <f t="shared" si="293"/>
        <v>333</v>
      </c>
      <c r="AH997" s="4">
        <v>84254</v>
      </c>
      <c r="AI997">
        <f t="shared" si="280"/>
        <v>7908</v>
      </c>
      <c r="AJ997">
        <v>1793.11</v>
      </c>
      <c r="AK997" s="2">
        <v>1793.11</v>
      </c>
      <c r="AL997" s="2">
        <f t="shared" si="294"/>
        <v>1793.11</v>
      </c>
      <c r="AM997" s="4"/>
      <c r="AN997" t="e">
        <f>VLOOKUP([1]!Tabelle13[[#This Row],[Vlookup this ID for freight costs]],$AL$2:$AL$6811,2,FALSE)</f>
        <v>#REF!</v>
      </c>
      <c r="AP997">
        <v>150.88</v>
      </c>
      <c r="AQ997">
        <v>150.88</v>
      </c>
      <c r="AR997" s="4">
        <v>7</v>
      </c>
      <c r="AS997" s="4">
        <v>10</v>
      </c>
      <c r="AT997" s="4">
        <v>2008</v>
      </c>
      <c r="AU997" s="4">
        <v>7</v>
      </c>
      <c r="AV997" s="4">
        <v>10</v>
      </c>
      <c r="AW997" s="4">
        <v>2008</v>
      </c>
      <c r="AX997" t="str">
        <f t="shared" si="281"/>
        <v>No Delay</v>
      </c>
      <c r="AY997">
        <f t="shared" si="282"/>
        <v>0</v>
      </c>
    </row>
    <row r="998" spans="1:51" x14ac:dyDescent="0.2">
      <c r="A998" s="3">
        <v>12364</v>
      </c>
      <c r="B998" s="1" t="s">
        <v>133</v>
      </c>
      <c r="C998" s="1" t="s">
        <v>51</v>
      </c>
      <c r="D998" s="1" t="s">
        <v>130</v>
      </c>
      <c r="E998" s="1" t="s">
        <v>53</v>
      </c>
      <c r="F998" s="1" t="s">
        <v>53</v>
      </c>
      <c r="G998" s="13" t="s">
        <v>1178</v>
      </c>
      <c r="H998" s="12">
        <v>39274</v>
      </c>
      <c r="I998" s="12" t="s">
        <v>1178</v>
      </c>
      <c r="J998" s="12">
        <v>39274</v>
      </c>
      <c r="K998" s="4">
        <v>250</v>
      </c>
      <c r="L998" s="1" t="s">
        <v>146</v>
      </c>
      <c r="M998" s="1" t="s">
        <v>132</v>
      </c>
      <c r="N998" s="1" t="s">
        <v>849</v>
      </c>
      <c r="O998" s="1" t="s">
        <v>850</v>
      </c>
      <c r="P998">
        <v>60</v>
      </c>
      <c r="Q998">
        <v>1171</v>
      </c>
      <c r="R998">
        <v>81970</v>
      </c>
      <c r="S998">
        <v>70</v>
      </c>
      <c r="T998">
        <v>1.17</v>
      </c>
      <c r="U998">
        <f t="shared" si="278"/>
        <v>81970</v>
      </c>
      <c r="V998">
        <f t="shared" si="279"/>
        <v>70260</v>
      </c>
      <c r="W998" s="1" t="s">
        <v>851</v>
      </c>
      <c r="X998" s="1" t="s">
        <v>361</v>
      </c>
      <c r="Y998" s="1" t="s">
        <v>361</v>
      </c>
      <c r="Z998" s="3">
        <v>8559</v>
      </c>
      <c r="AA998" s="4">
        <f t="shared" si="283"/>
        <v>333</v>
      </c>
      <c r="AB998" s="4">
        <f t="shared" si="295"/>
        <v>2373.2548797999998</v>
      </c>
      <c r="AC998" s="4">
        <f t="shared" si="291"/>
        <v>333</v>
      </c>
      <c r="AD998" s="4">
        <f t="shared" si="292"/>
        <v>298</v>
      </c>
      <c r="AE998" s="3" t="s">
        <v>1179</v>
      </c>
      <c r="AF998" s="3">
        <v>333</v>
      </c>
      <c r="AG998" s="4">
        <f>AI998</f>
        <v>333</v>
      </c>
      <c r="AH998" s="4">
        <v>12060</v>
      </c>
      <c r="AI998">
        <f t="shared" si="280"/>
        <v>333</v>
      </c>
      <c r="AJ998" t="s">
        <v>1179</v>
      </c>
      <c r="AK998" s="2">
        <v>630.23</v>
      </c>
      <c r="AL998" s="2">
        <f>AN998</f>
        <v>630.23</v>
      </c>
      <c r="AM998" s="4">
        <v>12060</v>
      </c>
      <c r="AN998">
        <f>INDEX($AJ$2:$AJ$6811,MATCH(AM998,$A$2:$A$6811,0))</f>
        <v>630.23</v>
      </c>
      <c r="AP998">
        <v>0</v>
      </c>
      <c r="AR998" s="4">
        <v>11</v>
      </c>
      <c r="AS998" s="4">
        <v>7</v>
      </c>
      <c r="AT998" s="4">
        <v>2007</v>
      </c>
      <c r="AU998" s="4">
        <v>11</v>
      </c>
      <c r="AV998" s="4">
        <v>7</v>
      </c>
      <c r="AW998" s="4">
        <v>2007</v>
      </c>
      <c r="AX998" t="str">
        <f t="shared" si="281"/>
        <v>No Delay</v>
      </c>
      <c r="AY998">
        <f t="shared" si="282"/>
        <v>0</v>
      </c>
    </row>
    <row r="999" spans="1:51" x14ac:dyDescent="0.2">
      <c r="A999" s="3">
        <v>84860</v>
      </c>
      <c r="B999" s="1" t="s">
        <v>140</v>
      </c>
      <c r="C999" s="1" t="s">
        <v>99</v>
      </c>
      <c r="D999" s="1" t="s">
        <v>130</v>
      </c>
      <c r="E999" s="1" t="s">
        <v>101</v>
      </c>
      <c r="F999" s="1" t="s">
        <v>101</v>
      </c>
      <c r="G999" s="13" t="s">
        <v>751</v>
      </c>
      <c r="H999" s="12">
        <v>41575</v>
      </c>
      <c r="I999" s="12" t="s">
        <v>1180</v>
      </c>
      <c r="J999" s="12">
        <v>41584</v>
      </c>
      <c r="K999" s="4">
        <v>5011</v>
      </c>
      <c r="L999" s="1" t="s">
        <v>146</v>
      </c>
      <c r="M999" s="1" t="s">
        <v>132</v>
      </c>
      <c r="N999" s="1" t="s">
        <v>200</v>
      </c>
      <c r="O999" s="1" t="s">
        <v>93</v>
      </c>
      <c r="P999">
        <v>90</v>
      </c>
      <c r="Q999">
        <v>5117</v>
      </c>
      <c r="R999">
        <v>47588.1</v>
      </c>
      <c r="S999">
        <v>9.3000000000000007</v>
      </c>
      <c r="T999">
        <v>0.1</v>
      </c>
      <c r="U999">
        <f t="shared" si="278"/>
        <v>47588.100000000006</v>
      </c>
      <c r="V999">
        <f t="shared" si="279"/>
        <v>460530</v>
      </c>
      <c r="W999" s="1" t="s">
        <v>197</v>
      </c>
      <c r="X999" s="1" t="s">
        <v>1236</v>
      </c>
      <c r="Y999" s="1" t="s">
        <v>3082</v>
      </c>
      <c r="Z999" s="3">
        <v>11353</v>
      </c>
      <c r="AA999" s="4">
        <f t="shared" si="283"/>
        <v>333</v>
      </c>
      <c r="AB999" s="4">
        <f t="shared" si="295"/>
        <v>2806.3196985999998</v>
      </c>
      <c r="AC999" s="4">
        <f t="shared" si="291"/>
        <v>333</v>
      </c>
      <c r="AD999" s="4">
        <f t="shared" si="292"/>
        <v>333</v>
      </c>
      <c r="AE999" s="4">
        <v>333</v>
      </c>
      <c r="AF999" s="4">
        <v>333</v>
      </c>
      <c r="AG999" s="4">
        <f>AE999</f>
        <v>333</v>
      </c>
      <c r="AI999" t="e">
        <f t="shared" si="280"/>
        <v>#N/A</v>
      </c>
      <c r="AJ999">
        <v>1956</v>
      </c>
      <c r="AK999" s="2">
        <v>1956</v>
      </c>
      <c r="AL999" s="2">
        <f>AJ999</f>
        <v>1956</v>
      </c>
      <c r="AM999" s="4"/>
      <c r="AN999" t="e">
        <f>VLOOKUP([1]!Tabelle13[[#This Row],[Vlookup this ID for freight costs]],$AL$2:$AL$6811,2,FALSE)</f>
        <v>#REF!</v>
      </c>
      <c r="AP999">
        <v>58.87</v>
      </c>
      <c r="AQ999">
        <v>58.87</v>
      </c>
      <c r="AR999" s="4">
        <v>28</v>
      </c>
      <c r="AS999" s="4">
        <v>10</v>
      </c>
      <c r="AT999" s="4">
        <v>2013</v>
      </c>
      <c r="AU999" s="4">
        <v>6</v>
      </c>
      <c r="AV999" s="4">
        <v>11</v>
      </c>
      <c r="AW999" s="4">
        <v>2013</v>
      </c>
      <c r="AX999" t="str">
        <f t="shared" si="281"/>
        <v>Delay</v>
      </c>
      <c r="AY999">
        <f t="shared" si="282"/>
        <v>9</v>
      </c>
    </row>
    <row r="1000" spans="1:51" x14ac:dyDescent="0.2">
      <c r="A1000" s="3">
        <v>12060</v>
      </c>
      <c r="B1000" s="1" t="s">
        <v>133</v>
      </c>
      <c r="C1000" s="1" t="s">
        <v>51</v>
      </c>
      <c r="D1000" s="1" t="s">
        <v>130</v>
      </c>
      <c r="E1000" s="1" t="s">
        <v>53</v>
      </c>
      <c r="F1000" s="1" t="s">
        <v>53</v>
      </c>
      <c r="G1000" s="13" t="s">
        <v>1178</v>
      </c>
      <c r="H1000" s="12">
        <v>39274</v>
      </c>
      <c r="I1000" s="12" t="s">
        <v>1178</v>
      </c>
      <c r="J1000" s="12">
        <v>39274</v>
      </c>
      <c r="K1000" s="4">
        <v>249</v>
      </c>
      <c r="L1000" s="1" t="s">
        <v>146</v>
      </c>
      <c r="M1000" s="1" t="s">
        <v>132</v>
      </c>
      <c r="N1000" s="1" t="s">
        <v>392</v>
      </c>
      <c r="O1000" s="1" t="s">
        <v>393</v>
      </c>
      <c r="P1000">
        <v>120</v>
      </c>
      <c r="Q1000">
        <v>801</v>
      </c>
      <c r="R1000">
        <v>32921.1</v>
      </c>
      <c r="S1000">
        <v>41.1</v>
      </c>
      <c r="T1000">
        <v>0.34</v>
      </c>
      <c r="U1000">
        <f t="shared" si="278"/>
        <v>32921.1</v>
      </c>
      <c r="V1000">
        <f t="shared" si="279"/>
        <v>96120</v>
      </c>
      <c r="W1000" s="1" t="s">
        <v>394</v>
      </c>
      <c r="X1000" s="1" t="s">
        <v>112</v>
      </c>
      <c r="Y1000" s="1" t="s">
        <v>112</v>
      </c>
      <c r="Z1000" s="3">
        <v>8116</v>
      </c>
      <c r="AA1000" s="4">
        <f t="shared" si="283"/>
        <v>333</v>
      </c>
      <c r="AB1000" s="4">
        <f t="shared" si="295"/>
        <v>2332.6481937999997</v>
      </c>
      <c r="AC1000" s="4">
        <f t="shared" si="291"/>
        <v>333</v>
      </c>
      <c r="AD1000" s="4">
        <f t="shared" si="292"/>
        <v>333</v>
      </c>
      <c r="AE1000" s="4">
        <v>333</v>
      </c>
      <c r="AF1000" s="4">
        <v>333</v>
      </c>
      <c r="AG1000" s="4">
        <f>AE1000</f>
        <v>333</v>
      </c>
      <c r="AH1000" s="4">
        <v>83891</v>
      </c>
      <c r="AI1000">
        <f t="shared" si="280"/>
        <v>382</v>
      </c>
      <c r="AJ1000">
        <v>630.23</v>
      </c>
      <c r="AK1000" s="2">
        <v>630.23</v>
      </c>
      <c r="AL1000" s="2">
        <f>AJ1000</f>
        <v>630.23</v>
      </c>
      <c r="AM1000" s="4"/>
      <c r="AN1000" t="e">
        <f>VLOOKUP([1]!Tabelle13[[#This Row],[Vlookup this ID for freight costs]],$AL$2:$AL$6811,2,FALSE)</f>
        <v>#REF!</v>
      </c>
      <c r="AP1000">
        <v>0</v>
      </c>
      <c r="AR1000" s="4">
        <v>11</v>
      </c>
      <c r="AS1000" s="4">
        <v>7</v>
      </c>
      <c r="AT1000" s="4">
        <v>2007</v>
      </c>
      <c r="AU1000" s="4">
        <v>11</v>
      </c>
      <c r="AV1000" s="4">
        <v>7</v>
      </c>
      <c r="AW1000" s="4">
        <v>2007</v>
      </c>
      <c r="AX1000" t="str">
        <f t="shared" si="281"/>
        <v>No Delay</v>
      </c>
      <c r="AY1000">
        <f t="shared" si="282"/>
        <v>0</v>
      </c>
    </row>
    <row r="1001" spans="1:51" x14ac:dyDescent="0.2">
      <c r="A1001" s="3">
        <v>18694</v>
      </c>
      <c r="B1001" s="1" t="s">
        <v>140</v>
      </c>
      <c r="C1001" s="1" t="s">
        <v>99</v>
      </c>
      <c r="D1001" s="1" t="s">
        <v>74</v>
      </c>
      <c r="E1001" s="1" t="s">
        <v>53</v>
      </c>
      <c r="F1001" s="1" t="s">
        <v>53</v>
      </c>
      <c r="G1001" s="13" t="s">
        <v>1181</v>
      </c>
      <c r="H1001" s="12">
        <v>40107</v>
      </c>
      <c r="I1001" s="12" t="s">
        <v>1181</v>
      </c>
      <c r="J1001" s="12">
        <v>40107</v>
      </c>
      <c r="K1001" s="4">
        <v>1949</v>
      </c>
      <c r="L1001" s="1" t="s">
        <v>146</v>
      </c>
      <c r="M1001" s="1" t="s">
        <v>182</v>
      </c>
      <c r="N1001" s="1" t="s">
        <v>183</v>
      </c>
      <c r="O1001" s="1" t="s">
        <v>184</v>
      </c>
      <c r="P1001">
        <v>30</v>
      </c>
      <c r="Q1001">
        <v>1000</v>
      </c>
      <c r="R1001">
        <v>23670</v>
      </c>
      <c r="S1001">
        <v>23.67</v>
      </c>
      <c r="T1001">
        <v>0.79</v>
      </c>
      <c r="U1001">
        <f t="shared" si="278"/>
        <v>23670</v>
      </c>
      <c r="V1001">
        <f t="shared" si="279"/>
        <v>30000</v>
      </c>
      <c r="W1001" s="1" t="s">
        <v>185</v>
      </c>
      <c r="X1001" s="1" t="s">
        <v>186</v>
      </c>
      <c r="Y1001" s="1" t="s">
        <v>186</v>
      </c>
      <c r="Z1001" s="3">
        <v>6642</v>
      </c>
      <c r="AA1001" s="4">
        <f t="shared" si="283"/>
        <v>335</v>
      </c>
      <c r="AB1001" s="4">
        <f t="shared" si="295"/>
        <v>2354.488006</v>
      </c>
      <c r="AC1001" s="4">
        <f t="shared" si="291"/>
        <v>335</v>
      </c>
      <c r="AD1001" s="4">
        <f t="shared" si="292"/>
        <v>1357.5831172173912</v>
      </c>
      <c r="AE1001" s="4">
        <v>335</v>
      </c>
      <c r="AF1001" s="4">
        <v>335</v>
      </c>
      <c r="AG1001" s="4">
        <f>AE1001</f>
        <v>335</v>
      </c>
      <c r="AI1001" t="e">
        <f t="shared" si="280"/>
        <v>#N/A</v>
      </c>
      <c r="AJ1001">
        <v>888</v>
      </c>
      <c r="AK1001" s="2">
        <v>888</v>
      </c>
      <c r="AL1001" s="2">
        <f>AJ1001</f>
        <v>888</v>
      </c>
      <c r="AM1001" s="4"/>
      <c r="AN1001" t="e">
        <f>VLOOKUP([1]!Tabelle13[[#This Row],[Vlookup this ID for freight costs]],$AL$2:$AL$6811,2,FALSE)</f>
        <v>#REF!</v>
      </c>
      <c r="AP1001">
        <v>46.39</v>
      </c>
      <c r="AQ1001">
        <v>46.39</v>
      </c>
      <c r="AR1001" s="4">
        <v>21</v>
      </c>
      <c r="AS1001" s="4">
        <v>10</v>
      </c>
      <c r="AT1001" s="4">
        <v>2009</v>
      </c>
      <c r="AU1001" s="4">
        <v>21</v>
      </c>
      <c r="AV1001" s="4">
        <v>10</v>
      </c>
      <c r="AW1001" s="4">
        <v>2009</v>
      </c>
      <c r="AX1001" t="str">
        <f t="shared" si="281"/>
        <v>No Delay</v>
      </c>
      <c r="AY1001">
        <f t="shared" si="282"/>
        <v>0</v>
      </c>
    </row>
    <row r="1002" spans="1:51" x14ac:dyDescent="0.2">
      <c r="A1002" s="3">
        <v>80141</v>
      </c>
      <c r="B1002" s="1" t="s">
        <v>140</v>
      </c>
      <c r="C1002" s="1" t="s">
        <v>99</v>
      </c>
      <c r="D1002" s="1" t="s">
        <v>74</v>
      </c>
      <c r="E1002" s="1" t="s">
        <v>53</v>
      </c>
      <c r="F1002" s="1" t="s">
        <v>53</v>
      </c>
      <c r="G1002" s="13" t="s">
        <v>1181</v>
      </c>
      <c r="H1002" s="12">
        <v>40107</v>
      </c>
      <c r="I1002" s="12" t="s">
        <v>1181</v>
      </c>
      <c r="J1002" s="12">
        <v>40107</v>
      </c>
      <c r="K1002" s="4">
        <v>1954</v>
      </c>
      <c r="L1002" s="1" t="s">
        <v>146</v>
      </c>
      <c r="M1002" s="1" t="s">
        <v>182</v>
      </c>
      <c r="N1002" s="1" t="s">
        <v>183</v>
      </c>
      <c r="O1002" s="1" t="s">
        <v>184</v>
      </c>
      <c r="P1002">
        <v>30</v>
      </c>
      <c r="Q1002">
        <v>6900</v>
      </c>
      <c r="R1002">
        <v>163323</v>
      </c>
      <c r="S1002">
        <v>23.67</v>
      </c>
      <c r="T1002">
        <v>0.79</v>
      </c>
      <c r="U1002">
        <f t="shared" si="278"/>
        <v>163323</v>
      </c>
      <c r="V1002">
        <f t="shared" si="279"/>
        <v>207000</v>
      </c>
      <c r="W1002" s="1" t="s">
        <v>185</v>
      </c>
      <c r="X1002" s="1" t="s">
        <v>186</v>
      </c>
      <c r="Y1002" s="1" t="s">
        <v>186</v>
      </c>
      <c r="Z1002" s="3">
        <v>6642</v>
      </c>
      <c r="AA1002" s="4">
        <f t="shared" si="283"/>
        <v>335</v>
      </c>
      <c r="AB1002" s="4">
        <f t="shared" si="295"/>
        <v>3002.0000259999997</v>
      </c>
      <c r="AC1002" s="4">
        <f t="shared" si="291"/>
        <v>335</v>
      </c>
      <c r="AD1002" s="4">
        <f t="shared" si="292"/>
        <v>387.5</v>
      </c>
      <c r="AE1002" s="3" t="s">
        <v>1182</v>
      </c>
      <c r="AF1002" s="3">
        <v>335</v>
      </c>
      <c r="AG1002" s="4">
        <f>AI1002</f>
        <v>335</v>
      </c>
      <c r="AH1002" s="4">
        <v>18694</v>
      </c>
      <c r="AI1002">
        <f t="shared" si="280"/>
        <v>335</v>
      </c>
      <c r="AJ1002" t="s">
        <v>1182</v>
      </c>
      <c r="AK1002" s="2">
        <v>888</v>
      </c>
      <c r="AL1002" s="2">
        <f>AN1002</f>
        <v>888</v>
      </c>
      <c r="AM1002" s="4">
        <v>18694</v>
      </c>
      <c r="AN1002">
        <f>INDEX($AJ$2:$AJ$6811,MATCH(AM1002,$A$2:$A$6811,0))</f>
        <v>888</v>
      </c>
      <c r="AP1002">
        <v>320.11</v>
      </c>
      <c r="AQ1002">
        <v>320.11</v>
      </c>
      <c r="AR1002" s="4">
        <v>21</v>
      </c>
      <c r="AS1002" s="4">
        <v>10</v>
      </c>
      <c r="AT1002" s="4">
        <v>2009</v>
      </c>
      <c r="AU1002" s="4">
        <v>21</v>
      </c>
      <c r="AV1002" s="4">
        <v>10</v>
      </c>
      <c r="AW1002" s="4">
        <v>2009</v>
      </c>
      <c r="AX1002" t="str">
        <f t="shared" si="281"/>
        <v>No Delay</v>
      </c>
      <c r="AY1002">
        <f t="shared" si="282"/>
        <v>0</v>
      </c>
    </row>
    <row r="1003" spans="1:51" x14ac:dyDescent="0.2">
      <c r="A1003" s="3">
        <v>83667</v>
      </c>
      <c r="B1003" s="1" t="s">
        <v>215</v>
      </c>
      <c r="C1003" s="1" t="s">
        <v>89</v>
      </c>
      <c r="D1003" s="1" t="s">
        <v>130</v>
      </c>
      <c r="E1003" s="1" t="s">
        <v>101</v>
      </c>
      <c r="F1003" s="1" t="s">
        <v>101</v>
      </c>
      <c r="G1003" s="13" t="s">
        <v>793</v>
      </c>
      <c r="H1003" s="12">
        <v>41425</v>
      </c>
      <c r="I1003" s="12" t="s">
        <v>1183</v>
      </c>
      <c r="J1003" s="12">
        <v>41393</v>
      </c>
      <c r="K1003" s="4">
        <v>4670</v>
      </c>
      <c r="L1003" s="1" t="s">
        <v>146</v>
      </c>
      <c r="M1003" s="1" t="s">
        <v>132</v>
      </c>
      <c r="N1003" s="1" t="s">
        <v>599</v>
      </c>
      <c r="O1003" s="1" t="s">
        <v>93</v>
      </c>
      <c r="P1003">
        <v>60</v>
      </c>
      <c r="Q1003">
        <v>5701</v>
      </c>
      <c r="R1003">
        <v>23659.15</v>
      </c>
      <c r="S1003">
        <v>4.1500000000000004</v>
      </c>
      <c r="T1003">
        <v>7.0000000000000007E-2</v>
      </c>
      <c r="U1003">
        <f t="shared" si="278"/>
        <v>23659.15</v>
      </c>
      <c r="V1003">
        <f t="shared" si="279"/>
        <v>342060</v>
      </c>
      <c r="W1003" s="1" t="s">
        <v>160</v>
      </c>
      <c r="X1003" s="1" t="s">
        <v>1236</v>
      </c>
      <c r="Y1003" s="1" t="s">
        <v>161</v>
      </c>
      <c r="Z1003" s="3">
        <v>12573</v>
      </c>
      <c r="AA1003" s="4">
        <f t="shared" si="283"/>
        <v>335</v>
      </c>
      <c r="AB1003" s="4">
        <f t="shared" si="295"/>
        <v>2870.4124137999997</v>
      </c>
      <c r="AC1003" s="4">
        <f t="shared" si="291"/>
        <v>335</v>
      </c>
      <c r="AD1003" s="4">
        <f t="shared" si="292"/>
        <v>336.5</v>
      </c>
      <c r="AE1003" s="4">
        <v>335</v>
      </c>
      <c r="AF1003" s="4">
        <v>335</v>
      </c>
      <c r="AG1003" s="4">
        <f t="shared" ref="AG1003:AG1016" si="296">AE1003</f>
        <v>335</v>
      </c>
      <c r="AI1003" t="e">
        <f t="shared" si="280"/>
        <v>#N/A</v>
      </c>
      <c r="AJ1003">
        <v>2527.41</v>
      </c>
      <c r="AK1003" s="2">
        <v>2527.41</v>
      </c>
      <c r="AL1003" s="2">
        <f t="shared" ref="AL1003:AL1016" si="297">AJ1003</f>
        <v>2527.41</v>
      </c>
      <c r="AM1003" s="4"/>
      <c r="AN1003" t="e">
        <f>VLOOKUP([1]!Tabelle13[[#This Row],[Vlookup this ID for freight costs]],$AL$2:$AL$6811,2,FALSE)</f>
        <v>#REF!</v>
      </c>
      <c r="AP1003">
        <v>33.17</v>
      </c>
      <c r="AQ1003">
        <v>33.17</v>
      </c>
      <c r="AR1003" s="4">
        <v>31</v>
      </c>
      <c r="AS1003" s="4">
        <v>5</v>
      </c>
      <c r="AT1003" s="4">
        <v>2013</v>
      </c>
      <c r="AU1003" s="4">
        <v>29</v>
      </c>
      <c r="AV1003" s="4">
        <v>4</v>
      </c>
      <c r="AW1003" s="4">
        <v>2013</v>
      </c>
      <c r="AX1003" t="str">
        <f t="shared" si="281"/>
        <v>No Delay</v>
      </c>
      <c r="AY1003">
        <f t="shared" si="282"/>
        <v>0</v>
      </c>
    </row>
    <row r="1004" spans="1:51" x14ac:dyDescent="0.2">
      <c r="A1004" s="3">
        <v>32505</v>
      </c>
      <c r="B1004" s="1" t="s">
        <v>175</v>
      </c>
      <c r="C1004" s="1" t="s">
        <v>165</v>
      </c>
      <c r="D1004" s="1" t="s">
        <v>266</v>
      </c>
      <c r="E1004" s="1" t="s">
        <v>53</v>
      </c>
      <c r="F1004" s="1" t="s">
        <v>53</v>
      </c>
      <c r="G1004" s="13" t="s">
        <v>801</v>
      </c>
      <c r="H1004" s="12">
        <v>41394</v>
      </c>
      <c r="I1004" s="12" t="s">
        <v>801</v>
      </c>
      <c r="J1004" s="12">
        <v>41394</v>
      </c>
      <c r="K1004" s="4">
        <v>4680</v>
      </c>
      <c r="L1004" s="1" t="s">
        <v>146</v>
      </c>
      <c r="M1004" s="1" t="s">
        <v>423</v>
      </c>
      <c r="N1004" s="1" t="s">
        <v>491</v>
      </c>
      <c r="O1004" s="1" t="s">
        <v>93</v>
      </c>
      <c r="P1004">
        <v>60</v>
      </c>
      <c r="Q1004">
        <v>2880</v>
      </c>
      <c r="R1004">
        <v>17107.2</v>
      </c>
      <c r="S1004">
        <v>5.94</v>
      </c>
      <c r="T1004">
        <v>0.1</v>
      </c>
      <c r="U1004">
        <f t="shared" si="278"/>
        <v>17107.2</v>
      </c>
      <c r="V1004">
        <f t="shared" si="279"/>
        <v>172800</v>
      </c>
      <c r="W1004" s="1" t="s">
        <v>394</v>
      </c>
      <c r="X1004" s="1" t="s">
        <v>112</v>
      </c>
      <c r="Y1004" s="1" t="s">
        <v>112</v>
      </c>
      <c r="Z1004" s="3">
        <v>5956</v>
      </c>
      <c r="AA1004" s="4">
        <f t="shared" si="283"/>
        <v>335</v>
      </c>
      <c r="AB1004" s="4">
        <f t="shared" si="295"/>
        <v>2560.81387</v>
      </c>
      <c r="AC1004" s="4">
        <f t="shared" si="291"/>
        <v>335</v>
      </c>
      <c r="AD1004" s="4">
        <f t="shared" si="292"/>
        <v>961.64393640000003</v>
      </c>
      <c r="AE1004" s="4">
        <v>335</v>
      </c>
      <c r="AF1004" s="4">
        <v>335</v>
      </c>
      <c r="AG1004" s="4">
        <f t="shared" si="296"/>
        <v>335</v>
      </c>
      <c r="AI1004" t="e">
        <f t="shared" si="280"/>
        <v>#N/A</v>
      </c>
      <c r="AJ1004">
        <v>3446.07</v>
      </c>
      <c r="AK1004" s="2">
        <v>3446.07</v>
      </c>
      <c r="AL1004" s="2">
        <f t="shared" si="297"/>
        <v>3446.07</v>
      </c>
      <c r="AM1004" s="4"/>
      <c r="AN1004" t="e">
        <f>VLOOKUP([1]!Tabelle13[[#This Row],[Vlookup this ID for freight costs]],$AL$2:$AL$6811,2,FALSE)</f>
        <v>#REF!</v>
      </c>
      <c r="AP1004">
        <v>21.16</v>
      </c>
      <c r="AQ1004">
        <v>21.16</v>
      </c>
      <c r="AR1004" s="4">
        <v>30</v>
      </c>
      <c r="AS1004" s="4">
        <v>4</v>
      </c>
      <c r="AT1004" s="4">
        <v>2013</v>
      </c>
      <c r="AU1004" s="4">
        <v>30</v>
      </c>
      <c r="AV1004" s="4">
        <v>4</v>
      </c>
      <c r="AW1004" s="4">
        <v>2013</v>
      </c>
      <c r="AX1004" t="str">
        <f t="shared" si="281"/>
        <v>No Delay</v>
      </c>
      <c r="AY1004">
        <f t="shared" si="282"/>
        <v>0</v>
      </c>
    </row>
    <row r="1005" spans="1:51" x14ac:dyDescent="0.2">
      <c r="A1005" s="3">
        <v>63826</v>
      </c>
      <c r="B1005" s="1" t="s">
        <v>215</v>
      </c>
      <c r="C1005" s="1" t="s">
        <v>89</v>
      </c>
      <c r="D1005" s="1" t="s">
        <v>266</v>
      </c>
      <c r="E1005" s="1" t="s">
        <v>53</v>
      </c>
      <c r="F1005" s="1" t="s">
        <v>53</v>
      </c>
      <c r="G1005" s="13" t="s">
        <v>1184</v>
      </c>
      <c r="H1005" s="12">
        <v>41663</v>
      </c>
      <c r="I1005" s="12" t="s">
        <v>1185</v>
      </c>
      <c r="J1005" s="12">
        <v>41666</v>
      </c>
      <c r="K1005" s="4">
        <v>5216</v>
      </c>
      <c r="L1005" s="1" t="s">
        <v>146</v>
      </c>
      <c r="M1005" s="1" t="s">
        <v>423</v>
      </c>
      <c r="N1005" s="1" t="s">
        <v>550</v>
      </c>
      <c r="O1005" s="1" t="s">
        <v>551</v>
      </c>
      <c r="P1005">
        <v>300</v>
      </c>
      <c r="Q1005">
        <v>340</v>
      </c>
      <c r="R1005">
        <v>10478.799999999999</v>
      </c>
      <c r="S1005">
        <v>30.82</v>
      </c>
      <c r="T1005">
        <v>0.1</v>
      </c>
      <c r="U1005">
        <f t="shared" si="278"/>
        <v>10478.799999999999</v>
      </c>
      <c r="V1005">
        <f t="shared" si="279"/>
        <v>102000</v>
      </c>
      <c r="W1005" s="1" t="s">
        <v>552</v>
      </c>
      <c r="X1005" s="1" t="s">
        <v>361</v>
      </c>
      <c r="Y1005" s="1" t="s">
        <v>361</v>
      </c>
      <c r="Z1005" s="3">
        <v>4931</v>
      </c>
      <c r="AA1005" s="4">
        <f t="shared" si="283"/>
        <v>336</v>
      </c>
      <c r="AB1005" s="4">
        <f t="shared" si="295"/>
        <v>2282.0544580000001</v>
      </c>
      <c r="AC1005" s="4">
        <f t="shared" si="291"/>
        <v>336</v>
      </c>
      <c r="AD1005" s="4">
        <f t="shared" si="292"/>
        <v>705.75</v>
      </c>
      <c r="AE1005" s="4">
        <v>336</v>
      </c>
      <c r="AF1005" s="4">
        <v>336</v>
      </c>
      <c r="AG1005" s="4">
        <f t="shared" si="296"/>
        <v>336</v>
      </c>
      <c r="AI1005" t="e">
        <f t="shared" si="280"/>
        <v>#N/A</v>
      </c>
      <c r="AJ1005">
        <v>3899.33</v>
      </c>
      <c r="AK1005" s="2">
        <v>3899.33</v>
      </c>
      <c r="AL1005" s="2">
        <f t="shared" si="297"/>
        <v>3899.33</v>
      </c>
      <c r="AM1005" s="4"/>
      <c r="AN1005" t="e">
        <f>VLOOKUP([1]!Tabelle13[[#This Row],[Vlookup this ID for freight costs]],$AL$2:$AL$6811,2,FALSE)</f>
        <v>#REF!</v>
      </c>
      <c r="AP1005">
        <v>12.96</v>
      </c>
      <c r="AQ1005">
        <v>12.96</v>
      </c>
      <c r="AR1005" s="4">
        <v>24</v>
      </c>
      <c r="AS1005" s="4">
        <v>1</v>
      </c>
      <c r="AT1005" s="4">
        <v>2014</v>
      </c>
      <c r="AU1005" s="4">
        <v>27</v>
      </c>
      <c r="AV1005" s="4">
        <v>1</v>
      </c>
      <c r="AW1005" s="4">
        <v>2014</v>
      </c>
      <c r="AX1005" t="str">
        <f t="shared" si="281"/>
        <v>Delay</v>
      </c>
      <c r="AY1005">
        <f t="shared" si="282"/>
        <v>3</v>
      </c>
    </row>
    <row r="1006" spans="1:51" x14ac:dyDescent="0.2">
      <c r="A1006" s="3">
        <v>64329</v>
      </c>
      <c r="B1006" s="1" t="s">
        <v>215</v>
      </c>
      <c r="C1006" s="1" t="s">
        <v>89</v>
      </c>
      <c r="D1006" s="1" t="s">
        <v>266</v>
      </c>
      <c r="E1006" s="1" t="s">
        <v>53</v>
      </c>
      <c r="F1006" s="1" t="s">
        <v>53</v>
      </c>
      <c r="G1006" s="13" t="s">
        <v>1186</v>
      </c>
      <c r="H1006" s="12">
        <v>41541</v>
      </c>
      <c r="I1006" s="12" t="s">
        <v>1186</v>
      </c>
      <c r="J1006" s="12">
        <v>41541</v>
      </c>
      <c r="K1006" s="4">
        <v>4951</v>
      </c>
      <c r="L1006" s="1" t="s">
        <v>146</v>
      </c>
      <c r="M1006" s="1" t="s">
        <v>423</v>
      </c>
      <c r="N1006" s="1" t="s">
        <v>550</v>
      </c>
      <c r="O1006" s="1" t="s">
        <v>551</v>
      </c>
      <c r="P1006">
        <v>300</v>
      </c>
      <c r="Q1006">
        <v>340</v>
      </c>
      <c r="R1006">
        <v>10478.799999999999</v>
      </c>
      <c r="S1006">
        <v>30.82</v>
      </c>
      <c r="T1006">
        <v>0.1</v>
      </c>
      <c r="U1006">
        <f t="shared" si="278"/>
        <v>10478.799999999999</v>
      </c>
      <c r="V1006">
        <f t="shared" si="279"/>
        <v>102000</v>
      </c>
      <c r="W1006" s="1" t="s">
        <v>552</v>
      </c>
      <c r="X1006" s="1" t="s">
        <v>361</v>
      </c>
      <c r="Y1006" s="1" t="s">
        <v>361</v>
      </c>
      <c r="Z1006" s="3">
        <v>4931</v>
      </c>
      <c r="AA1006" s="4">
        <f t="shared" si="283"/>
        <v>336</v>
      </c>
      <c r="AB1006" s="4">
        <f t="shared" si="295"/>
        <v>2282.0544580000001</v>
      </c>
      <c r="AC1006" s="4">
        <f t="shared" si="291"/>
        <v>336</v>
      </c>
      <c r="AD1006" s="4">
        <f t="shared" si="292"/>
        <v>705.75</v>
      </c>
      <c r="AE1006" s="4">
        <v>336</v>
      </c>
      <c r="AF1006" s="4">
        <v>336</v>
      </c>
      <c r="AG1006" s="4">
        <f t="shared" si="296"/>
        <v>336</v>
      </c>
      <c r="AI1006" t="e">
        <f t="shared" si="280"/>
        <v>#N/A</v>
      </c>
      <c r="AJ1006">
        <v>5755.58</v>
      </c>
      <c r="AK1006" s="2">
        <v>5755.58</v>
      </c>
      <c r="AL1006" s="2">
        <f t="shared" si="297"/>
        <v>5755.58</v>
      </c>
      <c r="AM1006" s="4"/>
      <c r="AN1006" t="e">
        <f>VLOOKUP([1]!Tabelle13[[#This Row],[Vlookup this ID for freight costs]],$AL$2:$AL$6811,2,FALSE)</f>
        <v>#REF!</v>
      </c>
      <c r="AP1006">
        <v>12.96</v>
      </c>
      <c r="AQ1006">
        <v>12.96</v>
      </c>
      <c r="AR1006" s="4">
        <v>24</v>
      </c>
      <c r="AS1006" s="4">
        <v>9</v>
      </c>
      <c r="AT1006" s="4">
        <v>2013</v>
      </c>
      <c r="AU1006" s="4">
        <v>24</v>
      </c>
      <c r="AV1006" s="4">
        <v>9</v>
      </c>
      <c r="AW1006" s="4">
        <v>2013</v>
      </c>
      <c r="AX1006" t="str">
        <f t="shared" si="281"/>
        <v>No Delay</v>
      </c>
      <c r="AY1006">
        <f t="shared" si="282"/>
        <v>0</v>
      </c>
    </row>
    <row r="1007" spans="1:51" x14ac:dyDescent="0.2">
      <c r="A1007" s="3">
        <v>85648</v>
      </c>
      <c r="B1007" s="1" t="s">
        <v>175</v>
      </c>
      <c r="C1007" s="1" t="s">
        <v>165</v>
      </c>
      <c r="D1007" s="1" t="s">
        <v>130</v>
      </c>
      <c r="E1007" s="1" t="s">
        <v>53</v>
      </c>
      <c r="F1007" s="1" t="s">
        <v>53</v>
      </c>
      <c r="G1007" s="13" t="s">
        <v>1187</v>
      </c>
      <c r="H1007" s="12">
        <v>40234</v>
      </c>
      <c r="I1007" s="12" t="s">
        <v>173</v>
      </c>
      <c r="J1007" s="12">
        <v>40193</v>
      </c>
      <c r="K1007" s="4">
        <v>2148</v>
      </c>
      <c r="L1007" s="1" t="s">
        <v>146</v>
      </c>
      <c r="M1007" s="1" t="s">
        <v>132</v>
      </c>
      <c r="N1007" s="1" t="s">
        <v>171</v>
      </c>
      <c r="O1007" s="1" t="s">
        <v>93</v>
      </c>
      <c r="P1007">
        <v>60</v>
      </c>
      <c r="Q1007">
        <v>6985</v>
      </c>
      <c r="R1007">
        <v>17043.400000000001</v>
      </c>
      <c r="S1007">
        <v>2.44</v>
      </c>
      <c r="T1007">
        <v>0.04</v>
      </c>
      <c r="U1007">
        <f t="shared" si="278"/>
        <v>17043.399999999998</v>
      </c>
      <c r="V1007">
        <f t="shared" si="279"/>
        <v>419100</v>
      </c>
      <c r="W1007" s="1" t="s">
        <v>155</v>
      </c>
      <c r="X1007" s="1" t="s">
        <v>1236</v>
      </c>
      <c r="Y1007" s="1" t="s">
        <v>156</v>
      </c>
      <c r="Z1007" s="3">
        <v>5457</v>
      </c>
      <c r="AA1007" s="4">
        <f t="shared" si="283"/>
        <v>336</v>
      </c>
      <c r="AB1007" s="4">
        <f t="shared" si="295"/>
        <v>3011.3285889999997</v>
      </c>
      <c r="AC1007" s="4">
        <f t="shared" si="291"/>
        <v>336</v>
      </c>
      <c r="AD1007" s="4">
        <f t="shared" si="292"/>
        <v>336</v>
      </c>
      <c r="AE1007" s="4">
        <v>336</v>
      </c>
      <c r="AF1007" s="4">
        <v>336</v>
      </c>
      <c r="AG1007" s="4">
        <f t="shared" si="296"/>
        <v>336</v>
      </c>
      <c r="AI1007" t="e">
        <f t="shared" si="280"/>
        <v>#N/A</v>
      </c>
      <c r="AJ1007">
        <v>2528.69</v>
      </c>
      <c r="AK1007" s="2">
        <v>2528.69</v>
      </c>
      <c r="AL1007" s="2">
        <f t="shared" si="297"/>
        <v>2528.69</v>
      </c>
      <c r="AM1007" s="4"/>
      <c r="AN1007" t="e">
        <f>VLOOKUP([1]!Tabelle13[[#This Row],[Vlookup this ID for freight costs]],$AL$2:$AL$6811,2,FALSE)</f>
        <v>#REF!</v>
      </c>
      <c r="AP1007">
        <v>33.409999999999997</v>
      </c>
      <c r="AQ1007">
        <v>33.409999999999997</v>
      </c>
      <c r="AR1007" s="4">
        <v>25</v>
      </c>
      <c r="AS1007" s="4">
        <v>2</v>
      </c>
      <c r="AT1007" s="4">
        <v>2010</v>
      </c>
      <c r="AU1007" s="4">
        <v>15</v>
      </c>
      <c r="AV1007" s="4">
        <v>1</v>
      </c>
      <c r="AW1007" s="4">
        <v>2010</v>
      </c>
      <c r="AX1007" t="str">
        <f t="shared" si="281"/>
        <v>No Delay</v>
      </c>
      <c r="AY1007">
        <f t="shared" si="282"/>
        <v>0</v>
      </c>
    </row>
    <row r="1008" spans="1:51" x14ac:dyDescent="0.2">
      <c r="A1008" s="3">
        <v>85699</v>
      </c>
      <c r="B1008" s="1" t="s">
        <v>151</v>
      </c>
      <c r="C1008" s="1" t="s">
        <v>65</v>
      </c>
      <c r="D1008" s="1" t="s">
        <v>130</v>
      </c>
      <c r="E1008" s="1" t="s">
        <v>152</v>
      </c>
      <c r="F1008" s="1" t="s">
        <v>152</v>
      </c>
      <c r="G1008" s="13" t="s">
        <v>805</v>
      </c>
      <c r="H1008" s="12">
        <v>40421</v>
      </c>
      <c r="I1008" s="12" t="s">
        <v>806</v>
      </c>
      <c r="J1008" s="12">
        <v>40407</v>
      </c>
      <c r="K1008" s="4">
        <v>2687</v>
      </c>
      <c r="L1008" s="1" t="s">
        <v>146</v>
      </c>
      <c r="M1008" s="1" t="s">
        <v>132</v>
      </c>
      <c r="N1008" s="1" t="s">
        <v>163</v>
      </c>
      <c r="O1008" s="1" t="s">
        <v>93</v>
      </c>
      <c r="P1008">
        <v>60</v>
      </c>
      <c r="Q1008">
        <v>2300</v>
      </c>
      <c r="R1008">
        <v>37812</v>
      </c>
      <c r="S1008">
        <v>16.440000000000001</v>
      </c>
      <c r="T1008">
        <v>0.27</v>
      </c>
      <c r="U1008">
        <f t="shared" si="278"/>
        <v>37812</v>
      </c>
      <c r="V1008">
        <f t="shared" si="279"/>
        <v>138000</v>
      </c>
      <c r="W1008" s="1" t="s">
        <v>155</v>
      </c>
      <c r="X1008" s="1" t="s">
        <v>1236</v>
      </c>
      <c r="Y1008" s="1" t="s">
        <v>156</v>
      </c>
      <c r="Z1008" s="3">
        <v>7726</v>
      </c>
      <c r="AA1008" s="4">
        <f t="shared" si="283"/>
        <v>336</v>
      </c>
      <c r="AB1008" s="4">
        <f t="shared" si="295"/>
        <v>2497.1601460000002</v>
      </c>
      <c r="AC1008" s="4">
        <f t="shared" si="291"/>
        <v>336</v>
      </c>
      <c r="AD1008" s="4">
        <f t="shared" si="292"/>
        <v>336</v>
      </c>
      <c r="AE1008" s="4">
        <v>336</v>
      </c>
      <c r="AF1008" s="4">
        <v>336</v>
      </c>
      <c r="AG1008" s="4">
        <f t="shared" si="296"/>
        <v>336</v>
      </c>
      <c r="AI1008" t="e">
        <f t="shared" si="280"/>
        <v>#N/A</v>
      </c>
      <c r="AJ1008">
        <v>6147.18</v>
      </c>
      <c r="AK1008" s="2">
        <v>6147.18</v>
      </c>
      <c r="AL1008" s="2">
        <f t="shared" si="297"/>
        <v>6147.18</v>
      </c>
      <c r="AM1008" s="4"/>
      <c r="AN1008" t="e">
        <f>VLOOKUP([1]!Tabelle13[[#This Row],[Vlookup this ID for freight costs]],$AL$2:$AL$6811,2,FALSE)</f>
        <v>#REF!</v>
      </c>
      <c r="AP1008">
        <v>81.52</v>
      </c>
      <c r="AQ1008">
        <v>81.52</v>
      </c>
      <c r="AR1008" s="4">
        <v>31</v>
      </c>
      <c r="AS1008" s="4">
        <v>8</v>
      </c>
      <c r="AT1008" s="4">
        <v>2010</v>
      </c>
      <c r="AU1008" s="4">
        <v>17</v>
      </c>
      <c r="AV1008" s="4">
        <v>8</v>
      </c>
      <c r="AW1008" s="4">
        <v>2010</v>
      </c>
      <c r="AX1008" t="str">
        <f t="shared" si="281"/>
        <v>No Delay</v>
      </c>
      <c r="AY1008">
        <f t="shared" si="282"/>
        <v>0</v>
      </c>
    </row>
    <row r="1009" spans="1:51" x14ac:dyDescent="0.2">
      <c r="A1009" s="3">
        <v>10957</v>
      </c>
      <c r="B1009" s="1" t="s">
        <v>119</v>
      </c>
      <c r="C1009" s="1" t="s">
        <v>114</v>
      </c>
      <c r="D1009" s="1" t="s">
        <v>130</v>
      </c>
      <c r="E1009" s="1" t="s">
        <v>53</v>
      </c>
      <c r="F1009" s="1" t="s">
        <v>53</v>
      </c>
      <c r="G1009" s="13" t="s">
        <v>1188</v>
      </c>
      <c r="H1009" s="12">
        <v>39535</v>
      </c>
      <c r="I1009" s="12" t="s">
        <v>1188</v>
      </c>
      <c r="J1009" s="12">
        <v>39535</v>
      </c>
      <c r="K1009" s="4">
        <v>720</v>
      </c>
      <c r="L1009" s="1" t="s">
        <v>146</v>
      </c>
      <c r="M1009" s="1" t="s">
        <v>132</v>
      </c>
      <c r="N1009" s="1" t="s">
        <v>167</v>
      </c>
      <c r="O1009" s="1" t="s">
        <v>93</v>
      </c>
      <c r="P1009">
        <v>30</v>
      </c>
      <c r="Q1009">
        <v>4332</v>
      </c>
      <c r="R1009">
        <v>53803.44</v>
      </c>
      <c r="S1009">
        <v>12.42</v>
      </c>
      <c r="T1009">
        <v>0.41</v>
      </c>
      <c r="U1009">
        <f t="shared" si="278"/>
        <v>53803.44</v>
      </c>
      <c r="V1009">
        <f t="shared" si="279"/>
        <v>129960</v>
      </c>
      <c r="W1009" s="1" t="s">
        <v>160</v>
      </c>
      <c r="X1009" s="1" t="s">
        <v>1236</v>
      </c>
      <c r="Y1009" s="1" t="s">
        <v>161</v>
      </c>
      <c r="Z1009" s="3">
        <v>6417</v>
      </c>
      <c r="AA1009" s="4">
        <f t="shared" si="283"/>
        <v>338</v>
      </c>
      <c r="AB1009" s="4">
        <f t="shared" si="295"/>
        <v>2720.1676756000002</v>
      </c>
      <c r="AC1009" s="4">
        <f t="shared" si="291"/>
        <v>338</v>
      </c>
      <c r="AD1009" s="4">
        <f t="shared" si="292"/>
        <v>1327.245281</v>
      </c>
      <c r="AE1009" s="4">
        <v>338</v>
      </c>
      <c r="AF1009" s="4">
        <v>338</v>
      </c>
      <c r="AG1009" s="4">
        <f t="shared" si="296"/>
        <v>338</v>
      </c>
      <c r="AH1009" s="4">
        <v>82427</v>
      </c>
      <c r="AI1009">
        <f t="shared" si="280"/>
        <v>6410</v>
      </c>
      <c r="AJ1009">
        <v>1890.76</v>
      </c>
      <c r="AK1009" s="2">
        <v>1890.76</v>
      </c>
      <c r="AL1009" s="2">
        <f t="shared" si="297"/>
        <v>1890.76</v>
      </c>
      <c r="AM1009" s="4"/>
      <c r="AN1009" t="e">
        <f>VLOOKUP([1]!Tabelle13[[#This Row],[Vlookup this ID for freight costs]],$AL$2:$AL$6811,2,FALSE)</f>
        <v>#REF!</v>
      </c>
      <c r="AP1009">
        <v>86.09</v>
      </c>
      <c r="AQ1009">
        <v>86.09</v>
      </c>
      <c r="AR1009" s="4">
        <v>28</v>
      </c>
      <c r="AS1009" s="4">
        <v>4</v>
      </c>
      <c r="AT1009" s="4">
        <v>2008</v>
      </c>
      <c r="AU1009" s="4">
        <v>28</v>
      </c>
      <c r="AV1009" s="4">
        <v>4</v>
      </c>
      <c r="AW1009" s="4">
        <v>2008</v>
      </c>
      <c r="AX1009" t="str">
        <f t="shared" si="281"/>
        <v>No Delay</v>
      </c>
      <c r="AY1009">
        <f t="shared" si="282"/>
        <v>0</v>
      </c>
    </row>
    <row r="1010" spans="1:51" x14ac:dyDescent="0.2">
      <c r="A1010" s="3">
        <v>12915</v>
      </c>
      <c r="B1010" s="1" t="s">
        <v>350</v>
      </c>
      <c r="C1010" s="1" t="s">
        <v>65</v>
      </c>
      <c r="D1010" s="1" t="s">
        <v>130</v>
      </c>
      <c r="E1010" s="1" t="s">
        <v>152</v>
      </c>
      <c r="F1010" s="1" t="s">
        <v>152</v>
      </c>
      <c r="G1010" s="13" t="s">
        <v>409</v>
      </c>
      <c r="H1010" s="12">
        <v>40106</v>
      </c>
      <c r="I1010" s="12" t="s">
        <v>409</v>
      </c>
      <c r="J1010" s="12">
        <v>40106</v>
      </c>
      <c r="K1010" s="4">
        <v>1928</v>
      </c>
      <c r="L1010" s="1" t="s">
        <v>146</v>
      </c>
      <c r="M1010" s="1" t="s">
        <v>132</v>
      </c>
      <c r="N1010" s="1" t="s">
        <v>154</v>
      </c>
      <c r="O1010" s="1" t="s">
        <v>93</v>
      </c>
      <c r="P1010">
        <v>60</v>
      </c>
      <c r="Q1010">
        <v>3001</v>
      </c>
      <c r="R1010">
        <v>34211.4</v>
      </c>
      <c r="S1010">
        <v>11.4</v>
      </c>
      <c r="T1010">
        <v>0.19</v>
      </c>
      <c r="U1010">
        <f t="shared" si="278"/>
        <v>34211.4</v>
      </c>
      <c r="V1010">
        <f t="shared" si="279"/>
        <v>180060</v>
      </c>
      <c r="W1010" s="1" t="s">
        <v>155</v>
      </c>
      <c r="X1010" s="1" t="s">
        <v>1236</v>
      </c>
      <c r="Y1010" s="1" t="s">
        <v>156</v>
      </c>
      <c r="Z1010" s="3">
        <v>7726</v>
      </c>
      <c r="AA1010" s="4">
        <f t="shared" si="283"/>
        <v>338</v>
      </c>
      <c r="AB1010" s="4">
        <f t="shared" si="295"/>
        <v>2574.0933537999999</v>
      </c>
      <c r="AC1010" s="4">
        <f t="shared" si="291"/>
        <v>338</v>
      </c>
      <c r="AD1010" s="4">
        <f t="shared" si="292"/>
        <v>956.17569917647063</v>
      </c>
      <c r="AE1010" s="4">
        <v>338</v>
      </c>
      <c r="AF1010" s="4">
        <v>338</v>
      </c>
      <c r="AG1010" s="4">
        <f t="shared" si="296"/>
        <v>338</v>
      </c>
      <c r="AI1010" t="e">
        <f t="shared" si="280"/>
        <v>#N/A</v>
      </c>
      <c r="AJ1010">
        <v>9341.49</v>
      </c>
      <c r="AK1010" s="2">
        <v>9341.49</v>
      </c>
      <c r="AL1010" s="2">
        <f t="shared" si="297"/>
        <v>9341.49</v>
      </c>
      <c r="AM1010" s="4"/>
      <c r="AN1010" t="e">
        <f>VLOOKUP([1]!Tabelle13[[#This Row],[Vlookup this ID for freight costs]],$AL$2:$AL$6811,2,FALSE)</f>
        <v>#REF!</v>
      </c>
      <c r="AP1010">
        <v>67.05</v>
      </c>
      <c r="AQ1010">
        <v>67.05</v>
      </c>
      <c r="AR1010" s="4">
        <v>20</v>
      </c>
      <c r="AS1010" s="4">
        <v>10</v>
      </c>
      <c r="AT1010" s="4">
        <v>2009</v>
      </c>
      <c r="AU1010" s="4">
        <v>20</v>
      </c>
      <c r="AV1010" s="4">
        <v>10</v>
      </c>
      <c r="AW1010" s="4">
        <v>2009</v>
      </c>
      <c r="AX1010" t="str">
        <f t="shared" si="281"/>
        <v>No Delay</v>
      </c>
      <c r="AY1010">
        <f t="shared" si="282"/>
        <v>0</v>
      </c>
    </row>
    <row r="1011" spans="1:51" x14ac:dyDescent="0.2">
      <c r="A1011" s="3">
        <v>34718</v>
      </c>
      <c r="B1011" s="1" t="s">
        <v>215</v>
      </c>
      <c r="C1011" s="1" t="s">
        <v>89</v>
      </c>
      <c r="D1011" s="1" t="s">
        <v>266</v>
      </c>
      <c r="E1011" s="1" t="s">
        <v>53</v>
      </c>
      <c r="F1011" s="1" t="s">
        <v>53</v>
      </c>
      <c r="G1011" s="13" t="s">
        <v>1189</v>
      </c>
      <c r="H1011" s="12">
        <v>41772</v>
      </c>
      <c r="I1011" s="12" t="s">
        <v>916</v>
      </c>
      <c r="J1011" s="12">
        <v>41774</v>
      </c>
      <c r="K1011" s="4">
        <v>5490</v>
      </c>
      <c r="L1011" s="1" t="s">
        <v>146</v>
      </c>
      <c r="M1011" s="1" t="s">
        <v>728</v>
      </c>
      <c r="N1011" s="1" t="s">
        <v>729</v>
      </c>
      <c r="O1011" s="1" t="s">
        <v>685</v>
      </c>
      <c r="P1011">
        <v>60</v>
      </c>
      <c r="Q1011">
        <v>1515</v>
      </c>
      <c r="R1011">
        <v>10605</v>
      </c>
      <c r="S1011">
        <v>7</v>
      </c>
      <c r="T1011">
        <v>0.12</v>
      </c>
      <c r="U1011">
        <f t="shared" si="278"/>
        <v>10605</v>
      </c>
      <c r="V1011">
        <f t="shared" si="279"/>
        <v>90900</v>
      </c>
      <c r="W1011" s="1" t="s">
        <v>730</v>
      </c>
      <c r="X1011" s="1" t="s">
        <v>244</v>
      </c>
      <c r="Y1011" s="1" t="s">
        <v>731</v>
      </c>
      <c r="Z1011" s="3">
        <v>4176</v>
      </c>
      <c r="AA1011" s="4">
        <f t="shared" si="283"/>
        <v>338</v>
      </c>
      <c r="AB1011" s="4">
        <f t="shared" si="295"/>
        <v>2411.0081230000001</v>
      </c>
      <c r="AC1011" s="4">
        <f t="shared" si="291"/>
        <v>338</v>
      </c>
      <c r="AD1011" s="4">
        <f t="shared" si="292"/>
        <v>338</v>
      </c>
      <c r="AE1011" s="4">
        <v>338</v>
      </c>
      <c r="AF1011" s="4">
        <v>338</v>
      </c>
      <c r="AG1011" s="4">
        <f t="shared" si="296"/>
        <v>338</v>
      </c>
      <c r="AI1011" t="e">
        <f t="shared" si="280"/>
        <v>#N/A</v>
      </c>
      <c r="AJ1011">
        <v>2864.63</v>
      </c>
      <c r="AK1011" s="2">
        <v>2864.63</v>
      </c>
      <c r="AL1011" s="2">
        <f t="shared" si="297"/>
        <v>2864.63</v>
      </c>
      <c r="AM1011" s="4"/>
      <c r="AN1011" t="e">
        <f>VLOOKUP([1]!Tabelle13[[#This Row],[Vlookup this ID for freight costs]],$AL$2:$AL$6811,2,FALSE)</f>
        <v>#REF!</v>
      </c>
      <c r="AP1011">
        <v>10.9</v>
      </c>
      <c r="AQ1011">
        <v>10.9</v>
      </c>
      <c r="AR1011" s="4">
        <v>13</v>
      </c>
      <c r="AS1011" s="4">
        <v>5</v>
      </c>
      <c r="AT1011" s="4">
        <v>2014</v>
      </c>
      <c r="AU1011" s="4">
        <v>15</v>
      </c>
      <c r="AV1011" s="4">
        <v>5</v>
      </c>
      <c r="AW1011" s="4">
        <v>2014</v>
      </c>
      <c r="AX1011" t="str">
        <f t="shared" si="281"/>
        <v>Delay</v>
      </c>
      <c r="AY1011">
        <f t="shared" si="282"/>
        <v>2</v>
      </c>
    </row>
    <row r="1012" spans="1:51" x14ac:dyDescent="0.2">
      <c r="A1012" s="3">
        <v>37987</v>
      </c>
      <c r="B1012" s="1" t="s">
        <v>168</v>
      </c>
      <c r="C1012" s="1" t="s">
        <v>150</v>
      </c>
      <c r="D1012" s="1" t="s">
        <v>100</v>
      </c>
      <c r="E1012" s="1" t="s">
        <v>253</v>
      </c>
      <c r="F1012" s="1" t="s">
        <v>253</v>
      </c>
      <c r="G1012" s="13" t="s">
        <v>1190</v>
      </c>
      <c r="H1012" s="12">
        <v>40555</v>
      </c>
      <c r="I1012" s="12" t="s">
        <v>1190</v>
      </c>
      <c r="J1012" s="12">
        <v>40555</v>
      </c>
      <c r="K1012" s="4">
        <v>2963</v>
      </c>
      <c r="L1012" s="1" t="s">
        <v>146</v>
      </c>
      <c r="M1012" s="1" t="s">
        <v>170</v>
      </c>
      <c r="N1012" s="1" t="s">
        <v>302</v>
      </c>
      <c r="O1012" s="1" t="s">
        <v>93</v>
      </c>
      <c r="P1012">
        <v>30</v>
      </c>
      <c r="Q1012">
        <v>3619</v>
      </c>
      <c r="R1012">
        <v>25007.29</v>
      </c>
      <c r="S1012">
        <v>6.91</v>
      </c>
      <c r="T1012">
        <v>0.23</v>
      </c>
      <c r="U1012">
        <f t="shared" si="278"/>
        <v>25007.29</v>
      </c>
      <c r="V1012">
        <f t="shared" si="279"/>
        <v>108570</v>
      </c>
      <c r="W1012" s="1" t="s">
        <v>155</v>
      </c>
      <c r="X1012" s="1" t="s">
        <v>1236</v>
      </c>
      <c r="Y1012" s="1" t="s">
        <v>156</v>
      </c>
      <c r="Z1012" s="3">
        <v>8107</v>
      </c>
      <c r="AA1012" s="4">
        <f t="shared" si="283"/>
        <v>338</v>
      </c>
      <c r="AB1012" s="4">
        <f t="shared" si="295"/>
        <v>2641.9174942</v>
      </c>
      <c r="AC1012" s="4">
        <f t="shared" si="291"/>
        <v>338</v>
      </c>
      <c r="AD1012" s="4">
        <f t="shared" si="292"/>
        <v>338</v>
      </c>
      <c r="AE1012" s="4">
        <v>338</v>
      </c>
      <c r="AF1012" s="4">
        <v>338</v>
      </c>
      <c r="AG1012" s="4">
        <f t="shared" si="296"/>
        <v>338</v>
      </c>
      <c r="AI1012" t="e">
        <f t="shared" si="280"/>
        <v>#N/A</v>
      </c>
      <c r="AJ1012">
        <v>6147.09</v>
      </c>
      <c r="AK1012" s="2">
        <v>6147.09</v>
      </c>
      <c r="AL1012" s="2">
        <f t="shared" si="297"/>
        <v>6147.09</v>
      </c>
      <c r="AM1012" s="4"/>
      <c r="AN1012" t="e">
        <f>VLOOKUP([1]!Tabelle13[[#This Row],[Vlookup this ID for freight costs]],$AL$2:$AL$6811,2,FALSE)</f>
        <v>#REF!</v>
      </c>
      <c r="AP1012">
        <v>53.92</v>
      </c>
      <c r="AQ1012">
        <v>53.92</v>
      </c>
      <c r="AR1012" s="4">
        <v>12</v>
      </c>
      <c r="AS1012" s="4">
        <v>1</v>
      </c>
      <c r="AT1012" s="4">
        <v>2011</v>
      </c>
      <c r="AU1012" s="4">
        <v>12</v>
      </c>
      <c r="AV1012" s="4">
        <v>1</v>
      </c>
      <c r="AW1012" s="4">
        <v>2011</v>
      </c>
      <c r="AX1012" t="str">
        <f t="shared" si="281"/>
        <v>No Delay</v>
      </c>
      <c r="AY1012">
        <f t="shared" si="282"/>
        <v>0</v>
      </c>
    </row>
    <row r="1013" spans="1:51" x14ac:dyDescent="0.2">
      <c r="A1013" s="3">
        <v>41092</v>
      </c>
      <c r="B1013" s="1" t="s">
        <v>215</v>
      </c>
      <c r="C1013" s="1" t="s">
        <v>89</v>
      </c>
      <c r="D1013" s="1" t="s">
        <v>52</v>
      </c>
      <c r="E1013" s="1" t="s">
        <v>53</v>
      </c>
      <c r="F1013" s="1" t="s">
        <v>53</v>
      </c>
      <c r="G1013" s="13" t="s">
        <v>1191</v>
      </c>
      <c r="H1013" s="12">
        <v>41274</v>
      </c>
      <c r="I1013" s="12" t="s">
        <v>1191</v>
      </c>
      <c r="J1013" s="12">
        <v>41274</v>
      </c>
      <c r="K1013" s="4">
        <v>4373</v>
      </c>
      <c r="L1013" s="1" t="s">
        <v>146</v>
      </c>
      <c r="M1013" s="1" t="s">
        <v>170</v>
      </c>
      <c r="N1013" s="1" t="s">
        <v>434</v>
      </c>
      <c r="O1013" s="1" t="s">
        <v>93</v>
      </c>
      <c r="P1013">
        <v>60</v>
      </c>
      <c r="Q1013">
        <v>7228</v>
      </c>
      <c r="R1013">
        <v>33248.800000000003</v>
      </c>
      <c r="S1013">
        <v>4.5999999999999996</v>
      </c>
      <c r="T1013">
        <v>0.08</v>
      </c>
      <c r="U1013">
        <f t="shared" si="278"/>
        <v>33248.799999999996</v>
      </c>
      <c r="V1013">
        <f t="shared" si="279"/>
        <v>433680</v>
      </c>
      <c r="W1013" s="1" t="s">
        <v>155</v>
      </c>
      <c r="X1013" s="1" t="s">
        <v>1236</v>
      </c>
      <c r="Y1013" s="1" t="s">
        <v>156</v>
      </c>
      <c r="Z1013" s="3">
        <v>9211</v>
      </c>
      <c r="AA1013" s="4">
        <f t="shared" si="283"/>
        <v>338</v>
      </c>
      <c r="AB1013" s="4">
        <f t="shared" si="295"/>
        <v>3037.9973043999998</v>
      </c>
      <c r="AC1013" s="4">
        <f t="shared" si="291"/>
        <v>338</v>
      </c>
      <c r="AD1013" s="4">
        <f t="shared" si="292"/>
        <v>338</v>
      </c>
      <c r="AE1013" s="4">
        <v>338</v>
      </c>
      <c r="AF1013" s="4">
        <v>338</v>
      </c>
      <c r="AG1013" s="4">
        <f t="shared" si="296"/>
        <v>338</v>
      </c>
      <c r="AI1013" t="e">
        <f t="shared" si="280"/>
        <v>#N/A</v>
      </c>
      <c r="AJ1013">
        <v>3845.67</v>
      </c>
      <c r="AK1013" s="2">
        <v>3845.67</v>
      </c>
      <c r="AL1013" s="2">
        <f t="shared" si="297"/>
        <v>3845.67</v>
      </c>
      <c r="AM1013" s="4"/>
      <c r="AN1013" t="e">
        <f>VLOOKUP([1]!Tabelle13[[#This Row],[Vlookup this ID for freight costs]],$AL$2:$AL$6811,2,FALSE)</f>
        <v>#REF!</v>
      </c>
      <c r="AP1013">
        <v>46.61</v>
      </c>
      <c r="AQ1013">
        <v>46.61</v>
      </c>
      <c r="AR1013" s="4">
        <v>31</v>
      </c>
      <c r="AS1013" s="4">
        <v>12</v>
      </c>
      <c r="AT1013" s="4">
        <v>2012</v>
      </c>
      <c r="AU1013" s="4">
        <v>31</v>
      </c>
      <c r="AV1013" s="4">
        <v>12</v>
      </c>
      <c r="AW1013" s="4">
        <v>2012</v>
      </c>
      <c r="AX1013" t="str">
        <f t="shared" si="281"/>
        <v>No Delay</v>
      </c>
      <c r="AY1013">
        <f t="shared" si="282"/>
        <v>0</v>
      </c>
    </row>
    <row r="1014" spans="1:51" x14ac:dyDescent="0.2">
      <c r="A1014" s="3">
        <v>84644</v>
      </c>
      <c r="B1014" s="1" t="s">
        <v>175</v>
      </c>
      <c r="C1014" s="1" t="s">
        <v>165</v>
      </c>
      <c r="D1014" s="1" t="s">
        <v>130</v>
      </c>
      <c r="E1014" s="1" t="s">
        <v>101</v>
      </c>
      <c r="F1014" s="1" t="s">
        <v>101</v>
      </c>
      <c r="G1014" s="13" t="s">
        <v>1192</v>
      </c>
      <c r="H1014" s="12">
        <v>40700</v>
      </c>
      <c r="I1014" s="12" t="s">
        <v>1193</v>
      </c>
      <c r="J1014" s="12">
        <v>40695</v>
      </c>
      <c r="K1014" s="4">
        <v>3219</v>
      </c>
      <c r="L1014" s="1" t="s">
        <v>146</v>
      </c>
      <c r="M1014" s="1" t="s">
        <v>132</v>
      </c>
      <c r="N1014" s="1" t="s">
        <v>238</v>
      </c>
      <c r="O1014" s="1" t="s">
        <v>93</v>
      </c>
      <c r="P1014">
        <v>30</v>
      </c>
      <c r="Q1014">
        <v>2559</v>
      </c>
      <c r="R1014">
        <v>22570.38</v>
      </c>
      <c r="S1014">
        <v>8.82</v>
      </c>
      <c r="T1014">
        <v>0.28999999999999998</v>
      </c>
      <c r="U1014">
        <f t="shared" si="278"/>
        <v>22570.38</v>
      </c>
      <c r="V1014">
        <f t="shared" si="279"/>
        <v>76770</v>
      </c>
      <c r="W1014" s="1" t="s">
        <v>160</v>
      </c>
      <c r="X1014" s="1" t="s">
        <v>1236</v>
      </c>
      <c r="Y1014" s="1" t="s">
        <v>161</v>
      </c>
      <c r="Z1014" s="3">
        <v>10896</v>
      </c>
      <c r="AA1014" s="4">
        <f t="shared" si="283"/>
        <v>338</v>
      </c>
      <c r="AB1014" s="4">
        <f t="shared" si="295"/>
        <v>2525.5848262</v>
      </c>
      <c r="AC1014" s="4">
        <f t="shared" si="291"/>
        <v>338</v>
      </c>
      <c r="AD1014" s="4">
        <f t="shared" si="292"/>
        <v>775.18475650000005</v>
      </c>
      <c r="AE1014" s="4">
        <v>338</v>
      </c>
      <c r="AF1014" s="4">
        <v>338</v>
      </c>
      <c r="AG1014" s="4">
        <f t="shared" si="296"/>
        <v>338</v>
      </c>
      <c r="AI1014" t="e">
        <f t="shared" si="280"/>
        <v>#N/A</v>
      </c>
      <c r="AJ1014">
        <v>3397.95</v>
      </c>
      <c r="AK1014" s="2">
        <v>3397.95</v>
      </c>
      <c r="AL1014" s="2">
        <f t="shared" si="297"/>
        <v>3397.95</v>
      </c>
      <c r="AM1014" s="4"/>
      <c r="AN1014" t="e">
        <f>VLOOKUP([1]!Tabelle13[[#This Row],[Vlookup this ID for freight costs]],$AL$2:$AL$6811,2,FALSE)</f>
        <v>#REF!</v>
      </c>
      <c r="AP1014">
        <v>37.24</v>
      </c>
      <c r="AQ1014">
        <v>37.24</v>
      </c>
      <c r="AR1014" s="4">
        <v>6</v>
      </c>
      <c r="AS1014" s="4">
        <v>6</v>
      </c>
      <c r="AT1014" s="4">
        <v>2011</v>
      </c>
      <c r="AU1014" s="4">
        <v>1</v>
      </c>
      <c r="AV1014" s="4">
        <v>6</v>
      </c>
      <c r="AW1014" s="4">
        <v>2011</v>
      </c>
      <c r="AX1014" t="str">
        <f t="shared" si="281"/>
        <v>No Delay</v>
      </c>
      <c r="AY1014">
        <f t="shared" si="282"/>
        <v>0</v>
      </c>
    </row>
    <row r="1015" spans="1:51" x14ac:dyDescent="0.2">
      <c r="A1015" s="3">
        <v>84778</v>
      </c>
      <c r="B1015" s="1" t="s">
        <v>215</v>
      </c>
      <c r="C1015" s="1" t="s">
        <v>89</v>
      </c>
      <c r="D1015" s="1" t="s">
        <v>130</v>
      </c>
      <c r="E1015" s="1" t="s">
        <v>101</v>
      </c>
      <c r="F1015" s="1" t="s">
        <v>101</v>
      </c>
      <c r="G1015" s="13" t="s">
        <v>1194</v>
      </c>
      <c r="H1015" s="12">
        <v>41305</v>
      </c>
      <c r="I1015" s="12" t="s">
        <v>933</v>
      </c>
      <c r="J1015" s="12">
        <v>41288</v>
      </c>
      <c r="K1015" s="4">
        <v>4401</v>
      </c>
      <c r="L1015" s="1" t="s">
        <v>146</v>
      </c>
      <c r="M1015" s="1" t="s">
        <v>132</v>
      </c>
      <c r="N1015" s="1" t="s">
        <v>599</v>
      </c>
      <c r="O1015" s="1" t="s">
        <v>93</v>
      </c>
      <c r="P1015">
        <v>60</v>
      </c>
      <c r="Q1015">
        <v>5701</v>
      </c>
      <c r="R1015">
        <v>23659.15</v>
      </c>
      <c r="S1015">
        <v>4.1500000000000004</v>
      </c>
      <c r="T1015">
        <v>7.0000000000000007E-2</v>
      </c>
      <c r="U1015">
        <f t="shared" si="278"/>
        <v>23659.15</v>
      </c>
      <c r="V1015">
        <f t="shared" si="279"/>
        <v>342060</v>
      </c>
      <c r="W1015" s="1" t="s">
        <v>160</v>
      </c>
      <c r="X1015" s="1" t="s">
        <v>1236</v>
      </c>
      <c r="Y1015" s="1" t="s">
        <v>161</v>
      </c>
      <c r="Z1015" s="3">
        <v>12573</v>
      </c>
      <c r="AA1015" s="4">
        <f t="shared" si="283"/>
        <v>338</v>
      </c>
      <c r="AB1015" s="4">
        <f t="shared" si="295"/>
        <v>2870.4124137999997</v>
      </c>
      <c r="AC1015" s="4">
        <f t="shared" ref="AC1015:AC1046" si="298">AF1015</f>
        <v>338</v>
      </c>
      <c r="AD1015" s="4">
        <f t="shared" si="292"/>
        <v>336.5</v>
      </c>
      <c r="AE1015" s="4">
        <v>338</v>
      </c>
      <c r="AF1015" s="4">
        <v>338</v>
      </c>
      <c r="AG1015" s="4">
        <f t="shared" si="296"/>
        <v>338</v>
      </c>
      <c r="AI1015" t="e">
        <f t="shared" si="280"/>
        <v>#N/A</v>
      </c>
      <c r="AJ1015">
        <v>3487.55</v>
      </c>
      <c r="AK1015" s="2">
        <v>3487.55</v>
      </c>
      <c r="AL1015" s="2">
        <f t="shared" si="297"/>
        <v>3487.55</v>
      </c>
      <c r="AM1015" s="4"/>
      <c r="AN1015" t="e">
        <f>VLOOKUP([1]!Tabelle13[[#This Row],[Vlookup this ID for freight costs]],$AL$2:$AL$6811,2,FALSE)</f>
        <v>#REF!</v>
      </c>
      <c r="AP1015">
        <v>33.17</v>
      </c>
      <c r="AQ1015">
        <v>33.17</v>
      </c>
      <c r="AR1015" s="4">
        <v>31</v>
      </c>
      <c r="AS1015" s="4">
        <v>1</v>
      </c>
      <c r="AT1015" s="4">
        <v>2013</v>
      </c>
      <c r="AU1015" s="4">
        <v>14</v>
      </c>
      <c r="AV1015" s="4">
        <v>1</v>
      </c>
      <c r="AW1015" s="4">
        <v>2013</v>
      </c>
      <c r="AX1015" t="str">
        <f t="shared" si="281"/>
        <v>No Delay</v>
      </c>
      <c r="AY1015">
        <f t="shared" si="282"/>
        <v>0</v>
      </c>
    </row>
    <row r="1016" spans="1:51" x14ac:dyDescent="0.2">
      <c r="A1016" s="3">
        <v>85111</v>
      </c>
      <c r="B1016" s="1" t="s">
        <v>175</v>
      </c>
      <c r="C1016" s="1" t="s">
        <v>165</v>
      </c>
      <c r="D1016" s="1" t="s">
        <v>130</v>
      </c>
      <c r="E1016" s="1" t="s">
        <v>53</v>
      </c>
      <c r="F1016" s="1" t="s">
        <v>53</v>
      </c>
      <c r="G1016" s="13" t="s">
        <v>169</v>
      </c>
      <c r="H1016" s="12">
        <v>40340</v>
      </c>
      <c r="I1016" s="12" t="s">
        <v>1061</v>
      </c>
      <c r="J1016" s="12">
        <v>40301</v>
      </c>
      <c r="K1016" s="4">
        <v>2387</v>
      </c>
      <c r="L1016" s="1" t="s">
        <v>146</v>
      </c>
      <c r="M1016" s="1" t="s">
        <v>132</v>
      </c>
      <c r="N1016" s="1" t="s">
        <v>275</v>
      </c>
      <c r="O1016" s="1" t="s">
        <v>93</v>
      </c>
      <c r="P1016">
        <v>60</v>
      </c>
      <c r="Q1016">
        <v>5000</v>
      </c>
      <c r="R1016">
        <v>43800</v>
      </c>
      <c r="S1016">
        <v>8.76</v>
      </c>
      <c r="T1016">
        <v>0.15</v>
      </c>
      <c r="U1016">
        <f t="shared" si="278"/>
        <v>43800</v>
      </c>
      <c r="V1016">
        <f t="shared" si="279"/>
        <v>300000</v>
      </c>
      <c r="W1016" s="1" t="s">
        <v>179</v>
      </c>
      <c r="X1016" s="1" t="s">
        <v>1236</v>
      </c>
      <c r="Y1016" s="1" t="s">
        <v>156</v>
      </c>
      <c r="Z1016" s="3">
        <v>5457</v>
      </c>
      <c r="AA1016" s="4">
        <f t="shared" si="283"/>
        <v>338</v>
      </c>
      <c r="AB1016" s="4">
        <f t="shared" si="295"/>
        <v>2793.479206</v>
      </c>
      <c r="AC1016" s="4">
        <f t="shared" si="298"/>
        <v>338</v>
      </c>
      <c r="AD1016" s="4">
        <f t="shared" si="292"/>
        <v>2609.2959257333337</v>
      </c>
      <c r="AE1016" s="4">
        <v>338</v>
      </c>
      <c r="AF1016" s="4">
        <v>338</v>
      </c>
      <c r="AG1016" s="4">
        <f t="shared" si="296"/>
        <v>338</v>
      </c>
      <c r="AI1016" t="e">
        <f t="shared" si="280"/>
        <v>#N/A</v>
      </c>
      <c r="AJ1016">
        <v>4159.7299999999996</v>
      </c>
      <c r="AK1016" s="2">
        <v>4159.7299999999996</v>
      </c>
      <c r="AL1016" s="2">
        <f t="shared" si="297"/>
        <v>4159.7299999999996</v>
      </c>
      <c r="AM1016" s="4"/>
      <c r="AN1016" t="e">
        <f>VLOOKUP([1]!Tabelle13[[#This Row],[Vlookup this ID for freight costs]],$AL$2:$AL$6811,2,FALSE)</f>
        <v>#REF!</v>
      </c>
      <c r="AP1016">
        <v>94.43</v>
      </c>
      <c r="AQ1016">
        <v>94.43</v>
      </c>
      <c r="AR1016" s="4">
        <v>11</v>
      </c>
      <c r="AS1016" s="4">
        <v>6</v>
      </c>
      <c r="AT1016" s="4">
        <v>2010</v>
      </c>
      <c r="AU1016" s="4">
        <v>3</v>
      </c>
      <c r="AV1016" s="4">
        <v>5</v>
      </c>
      <c r="AW1016" s="4">
        <v>2010</v>
      </c>
      <c r="AX1016" t="str">
        <f t="shared" si="281"/>
        <v>No Delay</v>
      </c>
      <c r="AY1016">
        <f t="shared" si="282"/>
        <v>0</v>
      </c>
    </row>
    <row r="1017" spans="1:51" x14ac:dyDescent="0.2">
      <c r="A1017" s="3">
        <v>85186</v>
      </c>
      <c r="B1017" s="1" t="s">
        <v>175</v>
      </c>
      <c r="C1017" s="1" t="s">
        <v>165</v>
      </c>
      <c r="D1017" s="1" t="s">
        <v>130</v>
      </c>
      <c r="E1017" s="1" t="s">
        <v>101</v>
      </c>
      <c r="F1017" s="1" t="s">
        <v>101</v>
      </c>
      <c r="G1017" s="13" t="s">
        <v>1192</v>
      </c>
      <c r="H1017" s="12">
        <v>40700</v>
      </c>
      <c r="I1017" s="12" t="s">
        <v>1193</v>
      </c>
      <c r="J1017" s="12">
        <v>40695</v>
      </c>
      <c r="K1017" s="4">
        <v>3220</v>
      </c>
      <c r="L1017" s="1" t="s">
        <v>146</v>
      </c>
      <c r="M1017" s="1" t="s">
        <v>132</v>
      </c>
      <c r="N1017" s="1" t="s">
        <v>167</v>
      </c>
      <c r="O1017" s="1" t="s">
        <v>93</v>
      </c>
      <c r="P1017">
        <v>30</v>
      </c>
      <c r="Q1017">
        <v>2950</v>
      </c>
      <c r="R1017">
        <v>12449</v>
      </c>
      <c r="S1017">
        <v>4.22</v>
      </c>
      <c r="T1017">
        <v>0.14000000000000001</v>
      </c>
      <c r="U1017">
        <f t="shared" si="278"/>
        <v>12449</v>
      </c>
      <c r="V1017">
        <f t="shared" si="279"/>
        <v>88500</v>
      </c>
      <c r="W1017" s="1" t="s">
        <v>160</v>
      </c>
      <c r="X1017" s="1" t="s">
        <v>1236</v>
      </c>
      <c r="Y1017" s="1" t="s">
        <v>161</v>
      </c>
      <c r="Z1017" s="3">
        <v>10896</v>
      </c>
      <c r="AA1017" s="4">
        <f t="shared" si="283"/>
        <v>338</v>
      </c>
      <c r="AB1017" s="4">
        <f t="shared" si="295"/>
        <v>2568.496216</v>
      </c>
      <c r="AC1017" s="4">
        <f t="shared" si="298"/>
        <v>338</v>
      </c>
      <c r="AD1017" s="4">
        <f t="shared" si="292"/>
        <v>338</v>
      </c>
      <c r="AE1017" s="3" t="s">
        <v>1195</v>
      </c>
      <c r="AF1017" s="3">
        <v>338</v>
      </c>
      <c r="AG1017" s="4">
        <f>AI1017</f>
        <v>338</v>
      </c>
      <c r="AH1017" s="4">
        <v>84644</v>
      </c>
      <c r="AI1017">
        <f t="shared" si="280"/>
        <v>338</v>
      </c>
      <c r="AJ1017" t="s">
        <v>1195</v>
      </c>
      <c r="AK1017" s="2">
        <v>3397.95</v>
      </c>
      <c r="AL1017" s="2">
        <f>AN1017</f>
        <v>3397.95</v>
      </c>
      <c r="AM1017" s="4">
        <v>84644</v>
      </c>
      <c r="AN1017">
        <f>INDEX($AJ$2:$AJ$6811,MATCH(AM1017,$A$2:$A$6811,0))</f>
        <v>3397.95</v>
      </c>
      <c r="AP1017">
        <v>20.54</v>
      </c>
      <c r="AQ1017">
        <v>20.54</v>
      </c>
      <c r="AR1017" s="4">
        <v>6</v>
      </c>
      <c r="AS1017" s="4">
        <v>6</v>
      </c>
      <c r="AT1017" s="4">
        <v>2011</v>
      </c>
      <c r="AU1017" s="4">
        <v>1</v>
      </c>
      <c r="AV1017" s="4">
        <v>6</v>
      </c>
      <c r="AW1017" s="4">
        <v>2011</v>
      </c>
      <c r="AX1017" t="str">
        <f t="shared" si="281"/>
        <v>No Delay</v>
      </c>
      <c r="AY1017">
        <f t="shared" si="282"/>
        <v>0</v>
      </c>
    </row>
    <row r="1018" spans="1:51" x14ac:dyDescent="0.2">
      <c r="A1018" s="3">
        <v>10777</v>
      </c>
      <c r="B1018" s="1" t="s">
        <v>119</v>
      </c>
      <c r="C1018" s="1" t="s">
        <v>114</v>
      </c>
      <c r="D1018" s="1" t="s">
        <v>130</v>
      </c>
      <c r="E1018" s="1" t="s">
        <v>53</v>
      </c>
      <c r="F1018" s="1" t="s">
        <v>53</v>
      </c>
      <c r="G1018" s="13" t="s">
        <v>1196</v>
      </c>
      <c r="H1018" s="12">
        <v>39976</v>
      </c>
      <c r="I1018" s="12" t="s">
        <v>1196</v>
      </c>
      <c r="J1018" s="12">
        <v>39976</v>
      </c>
      <c r="K1018" s="4">
        <v>1597</v>
      </c>
      <c r="L1018" s="1" t="s">
        <v>146</v>
      </c>
      <c r="M1018" s="1" t="s">
        <v>132</v>
      </c>
      <c r="N1018" s="1" t="s">
        <v>178</v>
      </c>
      <c r="O1018" s="1" t="s">
        <v>93</v>
      </c>
      <c r="P1018">
        <v>60</v>
      </c>
      <c r="Q1018">
        <v>6000</v>
      </c>
      <c r="R1018">
        <v>46260</v>
      </c>
      <c r="S1018">
        <v>7.71</v>
      </c>
      <c r="T1018">
        <v>0.13</v>
      </c>
      <c r="U1018">
        <f t="shared" si="278"/>
        <v>46260</v>
      </c>
      <c r="V1018">
        <f t="shared" si="279"/>
        <v>360000</v>
      </c>
      <c r="W1018" s="1" t="s">
        <v>155</v>
      </c>
      <c r="X1018" s="1" t="s">
        <v>1236</v>
      </c>
      <c r="Y1018" s="1" t="s">
        <v>156</v>
      </c>
      <c r="Z1018" s="3">
        <v>6648</v>
      </c>
      <c r="AA1018" s="4">
        <f t="shared" si="283"/>
        <v>341</v>
      </c>
      <c r="AB1018" s="4">
        <f t="shared" si="295"/>
        <v>2903.2270060000001</v>
      </c>
      <c r="AC1018" s="4">
        <f t="shared" si="298"/>
        <v>341</v>
      </c>
      <c r="AD1018" s="4">
        <f t="shared" si="292"/>
        <v>2257.4050337499998</v>
      </c>
      <c r="AE1018" s="4">
        <v>341</v>
      </c>
      <c r="AF1018" s="4">
        <v>341</v>
      </c>
      <c r="AG1018" s="4">
        <f t="shared" ref="AG1018:AG1040" si="299">AE1018</f>
        <v>341</v>
      </c>
      <c r="AH1018" s="4">
        <v>84216</v>
      </c>
      <c r="AI1018">
        <f t="shared" si="280"/>
        <v>58270</v>
      </c>
      <c r="AJ1018">
        <v>2219.27</v>
      </c>
      <c r="AK1018" s="2">
        <v>2219.27</v>
      </c>
      <c r="AL1018" s="2">
        <f t="shared" ref="AL1018:AL1040" si="300">AJ1018</f>
        <v>2219.27</v>
      </c>
      <c r="AM1018" s="4"/>
      <c r="AN1018" t="e">
        <f>VLOOKUP([1]!Tabelle13[[#This Row],[Vlookup this ID for freight costs]],$AL$2:$AL$6811,2,FALSE)</f>
        <v>#REF!</v>
      </c>
      <c r="AP1018">
        <v>90.67</v>
      </c>
      <c r="AQ1018">
        <v>90.67</v>
      </c>
      <c r="AR1018" s="4">
        <v>12</v>
      </c>
      <c r="AS1018" s="4">
        <v>6</v>
      </c>
      <c r="AT1018" s="4">
        <v>2009</v>
      </c>
      <c r="AU1018" s="4">
        <v>12</v>
      </c>
      <c r="AV1018" s="4">
        <v>6</v>
      </c>
      <c r="AW1018" s="4">
        <v>2009</v>
      </c>
      <c r="AX1018" t="str">
        <f t="shared" si="281"/>
        <v>No Delay</v>
      </c>
      <c r="AY1018">
        <f t="shared" si="282"/>
        <v>0</v>
      </c>
    </row>
    <row r="1019" spans="1:51" x14ac:dyDescent="0.2">
      <c r="A1019" s="3">
        <v>11286</v>
      </c>
      <c r="B1019" s="1" t="s">
        <v>72</v>
      </c>
      <c r="C1019" s="1" t="s">
        <v>73</v>
      </c>
      <c r="D1019" s="1" t="s">
        <v>130</v>
      </c>
      <c r="E1019" s="1" t="s">
        <v>101</v>
      </c>
      <c r="F1019" s="1" t="s">
        <v>101</v>
      </c>
      <c r="G1019" s="13" t="s">
        <v>1197</v>
      </c>
      <c r="H1019" s="12">
        <v>39655</v>
      </c>
      <c r="I1019" s="12" t="s">
        <v>1197</v>
      </c>
      <c r="J1019" s="12">
        <v>39655</v>
      </c>
      <c r="K1019" s="4">
        <v>972</v>
      </c>
      <c r="L1019" s="1" t="s">
        <v>146</v>
      </c>
      <c r="M1019" s="1" t="s">
        <v>132</v>
      </c>
      <c r="N1019" s="1" t="s">
        <v>167</v>
      </c>
      <c r="O1019" s="1" t="s">
        <v>93</v>
      </c>
      <c r="P1019">
        <v>30</v>
      </c>
      <c r="Q1019">
        <v>4000</v>
      </c>
      <c r="R1019">
        <v>48040</v>
      </c>
      <c r="S1019">
        <v>12.01</v>
      </c>
      <c r="T1019">
        <v>0.4</v>
      </c>
      <c r="U1019">
        <f t="shared" si="278"/>
        <v>48040</v>
      </c>
      <c r="V1019">
        <f t="shared" si="279"/>
        <v>120000</v>
      </c>
      <c r="W1019" s="1" t="s">
        <v>155</v>
      </c>
      <c r="X1019" s="1" t="s">
        <v>1236</v>
      </c>
      <c r="Y1019" s="1" t="s">
        <v>156</v>
      </c>
      <c r="Z1019" s="3">
        <v>14969</v>
      </c>
      <c r="AA1019" s="4">
        <f t="shared" si="283"/>
        <v>342</v>
      </c>
      <c r="AB1019" s="4">
        <f t="shared" si="295"/>
        <v>2683.7314059999999</v>
      </c>
      <c r="AC1019" s="4">
        <f t="shared" si="298"/>
        <v>342</v>
      </c>
      <c r="AD1019" s="4">
        <f t="shared" si="292"/>
        <v>3816.4247071666664</v>
      </c>
      <c r="AE1019" s="4">
        <v>342</v>
      </c>
      <c r="AF1019" s="4">
        <v>342</v>
      </c>
      <c r="AG1019" s="4">
        <f t="shared" si="299"/>
        <v>342</v>
      </c>
      <c r="AH1019" s="4">
        <v>82570</v>
      </c>
      <c r="AI1019">
        <f t="shared" si="280"/>
        <v>11337</v>
      </c>
      <c r="AJ1019">
        <v>1648.64</v>
      </c>
      <c r="AK1019" s="2">
        <v>1648.64</v>
      </c>
      <c r="AL1019" s="2">
        <f t="shared" si="300"/>
        <v>1648.64</v>
      </c>
      <c r="AM1019" s="4"/>
      <c r="AN1019" t="e">
        <f>VLOOKUP([1]!Tabelle13[[#This Row],[Vlookup this ID for freight costs]],$AL$2:$AL$6811,2,FALSE)</f>
        <v>#REF!</v>
      </c>
      <c r="AP1019">
        <v>76.86</v>
      </c>
      <c r="AQ1019">
        <v>76.86</v>
      </c>
      <c r="AR1019" s="4">
        <v>26</v>
      </c>
      <c r="AS1019" s="4">
        <v>7</v>
      </c>
      <c r="AT1019" s="4">
        <v>2008</v>
      </c>
      <c r="AU1019" s="4">
        <v>26</v>
      </c>
      <c r="AV1019" s="4">
        <v>7</v>
      </c>
      <c r="AW1019" s="4">
        <v>2008</v>
      </c>
      <c r="AX1019" t="str">
        <f t="shared" si="281"/>
        <v>No Delay</v>
      </c>
      <c r="AY1019">
        <f t="shared" si="282"/>
        <v>0</v>
      </c>
    </row>
    <row r="1020" spans="1:51" x14ac:dyDescent="0.2">
      <c r="A1020" s="3">
        <v>52258</v>
      </c>
      <c r="B1020" s="1" t="s">
        <v>215</v>
      </c>
      <c r="C1020" s="1" t="s">
        <v>89</v>
      </c>
      <c r="D1020" s="1" t="s">
        <v>52</v>
      </c>
      <c r="E1020" s="1" t="s">
        <v>53</v>
      </c>
      <c r="F1020" s="1" t="s">
        <v>53</v>
      </c>
      <c r="G1020" s="13" t="s">
        <v>1198</v>
      </c>
      <c r="H1020" s="12">
        <v>41977</v>
      </c>
      <c r="I1020" s="12" t="s">
        <v>1199</v>
      </c>
      <c r="J1020" s="12">
        <v>41981</v>
      </c>
      <c r="K1020" s="4">
        <v>6166</v>
      </c>
      <c r="L1020" s="1" t="s">
        <v>146</v>
      </c>
      <c r="M1020" s="1" t="s">
        <v>414</v>
      </c>
      <c r="N1020" s="1" t="s">
        <v>415</v>
      </c>
      <c r="O1020" s="1" t="s">
        <v>93</v>
      </c>
      <c r="P1020">
        <v>30</v>
      </c>
      <c r="Q1020">
        <v>2500</v>
      </c>
      <c r="R1020">
        <v>50000</v>
      </c>
      <c r="S1020">
        <v>20</v>
      </c>
      <c r="T1020">
        <v>0.67</v>
      </c>
      <c r="U1020">
        <f t="shared" si="278"/>
        <v>50000</v>
      </c>
      <c r="V1020">
        <f t="shared" si="279"/>
        <v>75000</v>
      </c>
      <c r="W1020" s="1" t="s">
        <v>160</v>
      </c>
      <c r="X1020" s="1" t="s">
        <v>1236</v>
      </c>
      <c r="Y1020" s="1" t="s">
        <v>161</v>
      </c>
      <c r="Z1020" s="3">
        <v>8828</v>
      </c>
      <c r="AA1020" s="4">
        <f t="shared" si="283"/>
        <v>343</v>
      </c>
      <c r="AB1020" s="4">
        <f t="shared" si="295"/>
        <v>2519.1097060000002</v>
      </c>
      <c r="AC1020" s="4">
        <f t="shared" si="298"/>
        <v>343</v>
      </c>
      <c r="AD1020" s="4">
        <f t="shared" si="292"/>
        <v>3016.2550885999999</v>
      </c>
      <c r="AE1020" s="4">
        <v>343</v>
      </c>
      <c r="AF1020" s="4">
        <v>343</v>
      </c>
      <c r="AG1020" s="4">
        <f t="shared" si="299"/>
        <v>343</v>
      </c>
      <c r="AI1020" t="e">
        <f t="shared" si="280"/>
        <v>#N/A</v>
      </c>
      <c r="AJ1020">
        <v>3978.49</v>
      </c>
      <c r="AK1020" s="2">
        <v>3978.49</v>
      </c>
      <c r="AL1020" s="2">
        <f t="shared" si="300"/>
        <v>3978.49</v>
      </c>
      <c r="AM1020" s="4"/>
      <c r="AN1020" t="e">
        <f>VLOOKUP([1]!Tabelle13[[#This Row],[Vlookup this ID for freight costs]],$AL$2:$AL$6811,2,FALSE)</f>
        <v>#REF!</v>
      </c>
      <c r="AP1020">
        <v>51.4</v>
      </c>
      <c r="AQ1020">
        <v>51.4</v>
      </c>
      <c r="AR1020" s="4">
        <v>4</v>
      </c>
      <c r="AS1020" s="4">
        <v>12</v>
      </c>
      <c r="AT1020" s="4">
        <v>2014</v>
      </c>
      <c r="AU1020" s="4">
        <v>8</v>
      </c>
      <c r="AV1020" s="4">
        <v>12</v>
      </c>
      <c r="AW1020" s="4">
        <v>2014</v>
      </c>
      <c r="AX1020" t="str">
        <f t="shared" si="281"/>
        <v>Delay</v>
      </c>
      <c r="AY1020">
        <f t="shared" si="282"/>
        <v>4</v>
      </c>
    </row>
    <row r="1021" spans="1:51" x14ac:dyDescent="0.2">
      <c r="A1021" s="3">
        <v>11842</v>
      </c>
      <c r="B1021" s="1" t="s">
        <v>88</v>
      </c>
      <c r="C1021" s="1" t="s">
        <v>89</v>
      </c>
      <c r="D1021" s="1" t="s">
        <v>130</v>
      </c>
      <c r="E1021" s="1" t="s">
        <v>53</v>
      </c>
      <c r="F1021" s="1" t="s">
        <v>53</v>
      </c>
      <c r="G1021" s="13" t="s">
        <v>1053</v>
      </c>
      <c r="H1021" s="12">
        <v>39462</v>
      </c>
      <c r="I1021" s="12" t="s">
        <v>1053</v>
      </c>
      <c r="J1021" s="12">
        <v>39462</v>
      </c>
      <c r="K1021" s="4">
        <v>598</v>
      </c>
      <c r="L1021" s="1" t="s">
        <v>146</v>
      </c>
      <c r="M1021" s="1" t="s">
        <v>132</v>
      </c>
      <c r="N1021" s="1" t="s">
        <v>527</v>
      </c>
      <c r="O1021" s="1" t="s">
        <v>93</v>
      </c>
      <c r="P1021">
        <v>240</v>
      </c>
      <c r="Q1021">
        <v>965</v>
      </c>
      <c r="R1021">
        <v>1852.8</v>
      </c>
      <c r="S1021">
        <v>1.92</v>
      </c>
      <c r="T1021">
        <v>0.01</v>
      </c>
      <c r="U1021">
        <f t="shared" si="278"/>
        <v>1852.8</v>
      </c>
      <c r="V1021">
        <f t="shared" si="279"/>
        <v>231600</v>
      </c>
      <c r="W1021" s="1" t="s">
        <v>155</v>
      </c>
      <c r="X1021" s="1" t="s">
        <v>1236</v>
      </c>
      <c r="Y1021" s="1" t="s">
        <v>156</v>
      </c>
      <c r="Z1021" s="3">
        <v>9211</v>
      </c>
      <c r="AA1021" s="4">
        <f t="shared" si="283"/>
        <v>344</v>
      </c>
      <c r="AB1021" s="4">
        <f t="shared" si="295"/>
        <v>2350.6468329999998</v>
      </c>
      <c r="AC1021" s="4">
        <f t="shared" si="298"/>
        <v>344</v>
      </c>
      <c r="AD1021" s="4">
        <f t="shared" si="292"/>
        <v>1815</v>
      </c>
      <c r="AE1021" s="4">
        <v>344</v>
      </c>
      <c r="AF1021" s="4">
        <v>344</v>
      </c>
      <c r="AG1021" s="4">
        <f t="shared" si="299"/>
        <v>344</v>
      </c>
      <c r="AH1021" s="4">
        <v>82392</v>
      </c>
      <c r="AI1021">
        <f t="shared" si="280"/>
        <v>698</v>
      </c>
      <c r="AJ1021">
        <v>1729</v>
      </c>
      <c r="AK1021" s="2">
        <v>1729</v>
      </c>
      <c r="AL1021" s="2">
        <f t="shared" si="300"/>
        <v>1729</v>
      </c>
      <c r="AM1021" s="4"/>
      <c r="AN1021" t="e">
        <f>VLOOKUP([1]!Tabelle13[[#This Row],[Vlookup this ID for freight costs]],$AL$2:$AL$6811,2,FALSE)</f>
        <v>#REF!</v>
      </c>
      <c r="AP1021">
        <v>2.96</v>
      </c>
      <c r="AQ1021">
        <v>2.96</v>
      </c>
      <c r="AR1021" s="4">
        <v>15</v>
      </c>
      <c r="AS1021" s="4">
        <v>1</v>
      </c>
      <c r="AT1021" s="4">
        <v>2008</v>
      </c>
      <c r="AU1021" s="4">
        <v>15</v>
      </c>
      <c r="AV1021" s="4">
        <v>1</v>
      </c>
      <c r="AW1021" s="4">
        <v>2008</v>
      </c>
      <c r="AX1021" t="str">
        <f t="shared" si="281"/>
        <v>No Delay</v>
      </c>
      <c r="AY1021">
        <f t="shared" si="282"/>
        <v>0</v>
      </c>
    </row>
    <row r="1022" spans="1:51" x14ac:dyDescent="0.2">
      <c r="A1022" s="3">
        <v>10840</v>
      </c>
      <c r="B1022" s="1" t="s">
        <v>98</v>
      </c>
      <c r="C1022" s="1" t="s">
        <v>99</v>
      </c>
      <c r="D1022" s="1" t="s">
        <v>130</v>
      </c>
      <c r="E1022" s="1"/>
      <c r="F1022" s="1" t="s">
        <v>107</v>
      </c>
      <c r="G1022" s="13" t="s">
        <v>482</v>
      </c>
      <c r="H1022" s="12">
        <v>39316</v>
      </c>
      <c r="I1022" s="12" t="s">
        <v>482</v>
      </c>
      <c r="J1022" s="12">
        <v>39316</v>
      </c>
      <c r="K1022" s="4">
        <v>308</v>
      </c>
      <c r="L1022" s="1" t="s">
        <v>146</v>
      </c>
      <c r="M1022" s="1" t="s">
        <v>132</v>
      </c>
      <c r="N1022" s="1" t="s">
        <v>196</v>
      </c>
      <c r="O1022" s="1" t="s">
        <v>93</v>
      </c>
      <c r="P1022">
        <v>60</v>
      </c>
      <c r="Q1022">
        <v>3386</v>
      </c>
      <c r="R1022">
        <v>25395</v>
      </c>
      <c r="S1022">
        <v>7.5</v>
      </c>
      <c r="T1022">
        <v>0.12</v>
      </c>
      <c r="U1022">
        <f t="shared" si="278"/>
        <v>25395</v>
      </c>
      <c r="V1022">
        <f t="shared" si="279"/>
        <v>203160</v>
      </c>
      <c r="W1022" s="1" t="s">
        <v>204</v>
      </c>
      <c r="X1022" s="1" t="s">
        <v>1236</v>
      </c>
      <c r="Y1022" s="1" t="s">
        <v>205</v>
      </c>
      <c r="Z1022" s="3">
        <v>5055</v>
      </c>
      <c r="AA1022" s="4">
        <f t="shared" si="283"/>
        <v>345</v>
      </c>
      <c r="AB1022" s="4">
        <f t="shared" si="295"/>
        <v>2616.3462568</v>
      </c>
      <c r="AC1022" s="4">
        <f t="shared" si="298"/>
        <v>345</v>
      </c>
      <c r="AD1022" s="4">
        <f t="shared" si="292"/>
        <v>5439.333333333333</v>
      </c>
      <c r="AE1022" s="4">
        <v>345</v>
      </c>
      <c r="AF1022" s="4">
        <v>345</v>
      </c>
      <c r="AG1022" s="4">
        <f t="shared" si="299"/>
        <v>345</v>
      </c>
      <c r="AH1022" s="4">
        <v>83291</v>
      </c>
      <c r="AI1022">
        <f t="shared" si="280"/>
        <v>5324</v>
      </c>
      <c r="AJ1022">
        <v>2554.39</v>
      </c>
      <c r="AK1022" s="2">
        <v>2554.39</v>
      </c>
      <c r="AL1022" s="2">
        <f t="shared" si="300"/>
        <v>2554.39</v>
      </c>
      <c r="AM1022" s="4"/>
      <c r="AN1022" t="e">
        <f>VLOOKUP([1]!Tabelle13[[#This Row],[Vlookup this ID for freight costs]],$AL$2:$AL$6811,2,FALSE)</f>
        <v>#REF!</v>
      </c>
      <c r="AP1022">
        <v>40.630000000000003</v>
      </c>
      <c r="AQ1022">
        <v>40.630000000000003</v>
      </c>
      <c r="AR1022" s="4">
        <v>22</v>
      </c>
      <c r="AS1022" s="4">
        <v>8</v>
      </c>
      <c r="AT1022" s="4">
        <v>2007</v>
      </c>
      <c r="AU1022" s="4">
        <v>22</v>
      </c>
      <c r="AV1022" s="4">
        <v>8</v>
      </c>
      <c r="AW1022" s="4">
        <v>2007</v>
      </c>
      <c r="AX1022" t="str">
        <f t="shared" si="281"/>
        <v>No Delay</v>
      </c>
      <c r="AY1022">
        <f t="shared" si="282"/>
        <v>0</v>
      </c>
    </row>
    <row r="1023" spans="1:51" x14ac:dyDescent="0.2">
      <c r="A1023" s="3">
        <v>11526</v>
      </c>
      <c r="B1023" s="1" t="s">
        <v>88</v>
      </c>
      <c r="C1023" s="1" t="s">
        <v>89</v>
      </c>
      <c r="D1023" s="1" t="s">
        <v>130</v>
      </c>
      <c r="E1023" s="1" t="s">
        <v>53</v>
      </c>
      <c r="F1023" s="1" t="s">
        <v>53</v>
      </c>
      <c r="G1023" s="13" t="s">
        <v>105</v>
      </c>
      <c r="H1023" s="12">
        <v>39483</v>
      </c>
      <c r="I1023" s="12" t="s">
        <v>105</v>
      </c>
      <c r="J1023" s="12">
        <v>39483</v>
      </c>
      <c r="K1023" s="4">
        <v>651</v>
      </c>
      <c r="L1023" s="1" t="s">
        <v>146</v>
      </c>
      <c r="M1023" s="1" t="s">
        <v>132</v>
      </c>
      <c r="N1023" s="1" t="s">
        <v>304</v>
      </c>
      <c r="O1023" s="1" t="s">
        <v>305</v>
      </c>
      <c r="P1023">
        <v>180</v>
      </c>
      <c r="Q1023">
        <v>1550</v>
      </c>
      <c r="R1023">
        <v>77500</v>
      </c>
      <c r="S1023">
        <v>50</v>
      </c>
      <c r="T1023">
        <v>0.28000000000000003</v>
      </c>
      <c r="U1023">
        <f t="shared" si="278"/>
        <v>77500</v>
      </c>
      <c r="V1023">
        <f t="shared" si="279"/>
        <v>279000</v>
      </c>
      <c r="W1023" s="1" t="s">
        <v>251</v>
      </c>
      <c r="X1023" s="1" t="s">
        <v>252</v>
      </c>
      <c r="Y1023" s="1" t="s">
        <v>252</v>
      </c>
      <c r="Z1023" s="3">
        <v>5027</v>
      </c>
      <c r="AA1023" s="4">
        <f t="shared" si="283"/>
        <v>345</v>
      </c>
      <c r="AB1023" s="4">
        <f t="shared" si="295"/>
        <v>2414.8492959999999</v>
      </c>
      <c r="AC1023" s="4">
        <f t="shared" si="298"/>
        <v>345</v>
      </c>
      <c r="AD1023" s="4">
        <f t="shared" si="292"/>
        <v>345</v>
      </c>
      <c r="AE1023" s="4">
        <v>345</v>
      </c>
      <c r="AF1023" s="4">
        <v>345</v>
      </c>
      <c r="AG1023" s="4">
        <f t="shared" si="299"/>
        <v>345</v>
      </c>
      <c r="AH1023" s="4">
        <v>83023</v>
      </c>
      <c r="AI1023">
        <f t="shared" si="280"/>
        <v>1421</v>
      </c>
      <c r="AJ1023">
        <v>1888.48</v>
      </c>
      <c r="AK1023" s="2">
        <v>1888.48</v>
      </c>
      <c r="AL1023" s="2">
        <f t="shared" si="300"/>
        <v>1888.48</v>
      </c>
      <c r="AM1023" s="4"/>
      <c r="AN1023" t="e">
        <f>VLOOKUP([1]!Tabelle13[[#This Row],[Vlookup this ID for freight costs]],$AL$2:$AL$6811,2,FALSE)</f>
        <v>#REF!</v>
      </c>
      <c r="AP1023">
        <v>124</v>
      </c>
      <c r="AQ1023">
        <v>124</v>
      </c>
      <c r="AR1023" s="4">
        <v>5</v>
      </c>
      <c r="AS1023" s="4">
        <v>2</v>
      </c>
      <c r="AT1023" s="4">
        <v>2008</v>
      </c>
      <c r="AU1023" s="4">
        <v>5</v>
      </c>
      <c r="AV1023" s="4">
        <v>2</v>
      </c>
      <c r="AW1023" s="4">
        <v>2008</v>
      </c>
      <c r="AX1023" t="str">
        <f t="shared" si="281"/>
        <v>No Delay</v>
      </c>
      <c r="AY1023">
        <f t="shared" si="282"/>
        <v>0</v>
      </c>
    </row>
    <row r="1024" spans="1:51" x14ac:dyDescent="0.2">
      <c r="A1024" s="3">
        <v>85359</v>
      </c>
      <c r="B1024" s="1" t="s">
        <v>175</v>
      </c>
      <c r="C1024" s="1" t="s">
        <v>165</v>
      </c>
      <c r="D1024" s="1" t="s">
        <v>130</v>
      </c>
      <c r="E1024" s="1" t="s">
        <v>101</v>
      </c>
      <c r="F1024" s="1" t="s">
        <v>101</v>
      </c>
      <c r="G1024" s="13" t="s">
        <v>809</v>
      </c>
      <c r="H1024" s="12">
        <v>41453</v>
      </c>
      <c r="I1024" s="12" t="s">
        <v>1200</v>
      </c>
      <c r="J1024" s="12">
        <v>41409</v>
      </c>
      <c r="K1024" s="4">
        <v>4723</v>
      </c>
      <c r="L1024" s="1" t="s">
        <v>146</v>
      </c>
      <c r="M1024" s="1" t="s">
        <v>132</v>
      </c>
      <c r="N1024" s="1" t="s">
        <v>599</v>
      </c>
      <c r="O1024" s="1" t="s">
        <v>93</v>
      </c>
      <c r="P1024">
        <v>60</v>
      </c>
      <c r="Q1024">
        <v>5861</v>
      </c>
      <c r="R1024">
        <v>24323.15</v>
      </c>
      <c r="S1024">
        <v>4.1500000000000004</v>
      </c>
      <c r="T1024">
        <v>7.0000000000000007E-2</v>
      </c>
      <c r="U1024">
        <f t="shared" si="278"/>
        <v>24323.15</v>
      </c>
      <c r="V1024">
        <f t="shared" si="279"/>
        <v>351660</v>
      </c>
      <c r="W1024" s="1" t="s">
        <v>160</v>
      </c>
      <c r="X1024" s="1" t="s">
        <v>1236</v>
      </c>
      <c r="Y1024" s="1" t="s">
        <v>161</v>
      </c>
      <c r="Z1024" s="3">
        <v>10896</v>
      </c>
      <c r="AA1024" s="4">
        <f t="shared" si="283"/>
        <v>345</v>
      </c>
      <c r="AB1024" s="4">
        <f t="shared" ref="AB1024:AB1055" si="301" xml:space="preserve"> 2244.740206  + 0.1097478*Q1024</f>
        <v>2887.9720618000001</v>
      </c>
      <c r="AC1024" s="4">
        <f t="shared" si="298"/>
        <v>345</v>
      </c>
      <c r="AD1024" s="4">
        <f t="shared" si="292"/>
        <v>825</v>
      </c>
      <c r="AE1024" s="4">
        <v>345</v>
      </c>
      <c r="AF1024" s="4">
        <v>345</v>
      </c>
      <c r="AG1024" s="4">
        <f t="shared" si="299"/>
        <v>345</v>
      </c>
      <c r="AI1024" t="e">
        <f t="shared" si="280"/>
        <v>#N/A</v>
      </c>
      <c r="AJ1024">
        <v>3426.68</v>
      </c>
      <c r="AK1024" s="2">
        <v>3426.68</v>
      </c>
      <c r="AL1024" s="2">
        <f t="shared" si="300"/>
        <v>3426.68</v>
      </c>
      <c r="AM1024" s="4"/>
      <c r="AN1024" t="e">
        <f>VLOOKUP([1]!Tabelle13[[#This Row],[Vlookup this ID for freight costs]],$AL$2:$AL$6811,2,FALSE)</f>
        <v>#REF!</v>
      </c>
      <c r="AP1024">
        <v>30.09</v>
      </c>
      <c r="AQ1024">
        <v>30.09</v>
      </c>
      <c r="AR1024" s="4">
        <v>28</v>
      </c>
      <c r="AS1024" s="4">
        <v>6</v>
      </c>
      <c r="AT1024" s="4">
        <v>2013</v>
      </c>
      <c r="AU1024" s="4">
        <v>15</v>
      </c>
      <c r="AV1024" s="4">
        <v>5</v>
      </c>
      <c r="AW1024" s="4">
        <v>2013</v>
      </c>
      <c r="AX1024" t="str">
        <f t="shared" si="281"/>
        <v>No Delay</v>
      </c>
      <c r="AY1024">
        <f t="shared" si="282"/>
        <v>0</v>
      </c>
    </row>
    <row r="1025" spans="1:51" x14ac:dyDescent="0.2">
      <c r="A1025" s="3">
        <v>11902</v>
      </c>
      <c r="B1025" s="1" t="s">
        <v>144</v>
      </c>
      <c r="C1025" s="1" t="s">
        <v>65</v>
      </c>
      <c r="D1025" s="1" t="s">
        <v>130</v>
      </c>
      <c r="E1025" s="1" t="s">
        <v>101</v>
      </c>
      <c r="F1025" s="1" t="s">
        <v>101</v>
      </c>
      <c r="G1025" s="13" t="s">
        <v>1201</v>
      </c>
      <c r="H1025" s="12">
        <v>39602</v>
      </c>
      <c r="I1025" s="12" t="s">
        <v>1201</v>
      </c>
      <c r="J1025" s="12">
        <v>39602</v>
      </c>
      <c r="K1025" s="4">
        <v>876</v>
      </c>
      <c r="L1025" s="1" t="s">
        <v>146</v>
      </c>
      <c r="M1025" s="1" t="s">
        <v>132</v>
      </c>
      <c r="N1025" s="1" t="s">
        <v>778</v>
      </c>
      <c r="O1025" s="1" t="s">
        <v>93</v>
      </c>
      <c r="P1025">
        <v>240</v>
      </c>
      <c r="Q1025">
        <v>1000</v>
      </c>
      <c r="R1025">
        <v>1920</v>
      </c>
      <c r="S1025">
        <v>1.92</v>
      </c>
      <c r="T1025">
        <v>0.01</v>
      </c>
      <c r="U1025">
        <f t="shared" si="278"/>
        <v>1920</v>
      </c>
      <c r="V1025">
        <f t="shared" si="279"/>
        <v>240000</v>
      </c>
      <c r="W1025" s="1" t="s">
        <v>155</v>
      </c>
      <c r="X1025" s="1" t="s">
        <v>1236</v>
      </c>
      <c r="Y1025" s="1" t="s">
        <v>156</v>
      </c>
      <c r="Z1025" s="3">
        <v>12592</v>
      </c>
      <c r="AA1025" s="4">
        <f t="shared" si="283"/>
        <v>346</v>
      </c>
      <c r="AB1025" s="4">
        <f t="shared" si="301"/>
        <v>2354.488006</v>
      </c>
      <c r="AC1025" s="4">
        <f t="shared" si="298"/>
        <v>346</v>
      </c>
      <c r="AD1025" s="4">
        <f t="shared" si="292"/>
        <v>3744.5027926451612</v>
      </c>
      <c r="AE1025" s="4">
        <v>346</v>
      </c>
      <c r="AF1025" s="4">
        <v>346</v>
      </c>
      <c r="AG1025" s="4">
        <f t="shared" si="299"/>
        <v>346</v>
      </c>
      <c r="AH1025" s="4">
        <v>83606</v>
      </c>
      <c r="AI1025">
        <f t="shared" si="280"/>
        <v>30606</v>
      </c>
      <c r="AJ1025">
        <v>1988.9</v>
      </c>
      <c r="AK1025" s="2">
        <v>1988.9</v>
      </c>
      <c r="AL1025" s="2">
        <f t="shared" si="300"/>
        <v>1988.9</v>
      </c>
      <c r="AM1025" s="4"/>
      <c r="AN1025" t="e">
        <f>VLOOKUP([1]!Tabelle13[[#This Row],[Vlookup this ID for freight costs]],$AL$2:$AL$6811,2,FALSE)</f>
        <v>#REF!</v>
      </c>
      <c r="AP1025">
        <v>3.07</v>
      </c>
      <c r="AQ1025">
        <v>3.07</v>
      </c>
      <c r="AR1025" s="4">
        <v>3</v>
      </c>
      <c r="AS1025" s="4">
        <v>6</v>
      </c>
      <c r="AT1025" s="4">
        <v>2008</v>
      </c>
      <c r="AU1025" s="4">
        <v>3</v>
      </c>
      <c r="AV1025" s="4">
        <v>6</v>
      </c>
      <c r="AW1025" s="4">
        <v>2008</v>
      </c>
      <c r="AX1025" t="str">
        <f t="shared" si="281"/>
        <v>No Delay</v>
      </c>
      <c r="AY1025">
        <f t="shared" si="282"/>
        <v>0</v>
      </c>
    </row>
    <row r="1026" spans="1:51" x14ac:dyDescent="0.2">
      <c r="A1026" s="3">
        <v>85251</v>
      </c>
      <c r="B1026" s="1" t="s">
        <v>50</v>
      </c>
      <c r="C1026" s="1" t="s">
        <v>51</v>
      </c>
      <c r="D1026" s="1" t="s">
        <v>130</v>
      </c>
      <c r="E1026" s="1" t="s">
        <v>101</v>
      </c>
      <c r="F1026" s="1" t="s">
        <v>101</v>
      </c>
      <c r="G1026" s="13" t="s">
        <v>1202</v>
      </c>
      <c r="H1026" s="12">
        <v>41036</v>
      </c>
      <c r="I1026" s="12" t="s">
        <v>353</v>
      </c>
      <c r="J1026" s="12">
        <v>41039</v>
      </c>
      <c r="K1026" s="4">
        <v>3908</v>
      </c>
      <c r="L1026" s="1" t="s">
        <v>146</v>
      </c>
      <c r="M1026" s="1" t="s">
        <v>132</v>
      </c>
      <c r="N1026" s="1" t="s">
        <v>196</v>
      </c>
      <c r="O1026" s="1" t="s">
        <v>93</v>
      </c>
      <c r="P1026">
        <v>60</v>
      </c>
      <c r="Q1026">
        <v>4666</v>
      </c>
      <c r="R1026">
        <v>25103.08</v>
      </c>
      <c r="S1026">
        <v>5.38</v>
      </c>
      <c r="T1026">
        <v>0.09</v>
      </c>
      <c r="U1026">
        <f t="shared" ref="U1026:U1089" si="302">S1026*Q1026</f>
        <v>25103.079999999998</v>
      </c>
      <c r="V1026">
        <f t="shared" ref="V1026:V1089" si="303">Q1026*P1026</f>
        <v>279960</v>
      </c>
      <c r="W1026" s="1" t="s">
        <v>197</v>
      </c>
      <c r="X1026" s="1" t="s">
        <v>1236</v>
      </c>
      <c r="Y1026" s="1" t="s">
        <v>3082</v>
      </c>
      <c r="Z1026" s="3">
        <v>13556</v>
      </c>
      <c r="AA1026" s="4">
        <f t="shared" si="283"/>
        <v>346</v>
      </c>
      <c r="AB1026" s="4">
        <f t="shared" si="301"/>
        <v>2756.8234407999998</v>
      </c>
      <c r="AC1026" s="4">
        <f t="shared" si="298"/>
        <v>346</v>
      </c>
      <c r="AD1026" s="4">
        <f t="shared" si="292"/>
        <v>346</v>
      </c>
      <c r="AE1026" s="4">
        <v>346</v>
      </c>
      <c r="AF1026" s="4">
        <v>346</v>
      </c>
      <c r="AG1026" s="4">
        <f t="shared" si="299"/>
        <v>346</v>
      </c>
      <c r="AI1026" t="e">
        <f t="shared" ref="AI1026:AI1089" si="304">INDEX($AE$2:$AE$6811,MATCH(AH1026,$A$2:$A$6811,0))</f>
        <v>#N/A</v>
      </c>
      <c r="AJ1026">
        <v>3580.36</v>
      </c>
      <c r="AK1026" s="2">
        <v>3580.36</v>
      </c>
      <c r="AL1026" s="2">
        <f t="shared" si="300"/>
        <v>3580.36</v>
      </c>
      <c r="AM1026" s="4"/>
      <c r="AN1026" t="e">
        <f>VLOOKUP([1]!Tabelle13[[#This Row],[Vlookup this ID for freight costs]],$AL$2:$AL$6811,2,FALSE)</f>
        <v>#REF!</v>
      </c>
      <c r="AP1026">
        <v>41.42</v>
      </c>
      <c r="AQ1026">
        <v>41.42</v>
      </c>
      <c r="AR1026" s="4">
        <v>7</v>
      </c>
      <c r="AS1026" s="4">
        <v>5</v>
      </c>
      <c r="AT1026" s="4">
        <v>2012</v>
      </c>
      <c r="AU1026" s="4">
        <v>10</v>
      </c>
      <c r="AV1026" s="4">
        <v>5</v>
      </c>
      <c r="AW1026" s="4">
        <v>2012</v>
      </c>
      <c r="AX1026" t="str">
        <f t="shared" ref="AX1026:AX1089" si="305">IF(DATE(AW1026,AV1026,AU1026)&lt;=DATE(AT1026,AS1026,AR1026),"No Delay","Delay")</f>
        <v>Delay</v>
      </c>
      <c r="AY1026">
        <f t="shared" ref="AY1026:AY1089" si="306">IF(_xlfn.DAYS(J1026,H1026)&gt;0, _xlfn.DAYS(J1026,H1026),0)</f>
        <v>3</v>
      </c>
    </row>
    <row r="1027" spans="1:51" x14ac:dyDescent="0.2">
      <c r="A1027" s="3">
        <v>42359</v>
      </c>
      <c r="B1027" s="1" t="s">
        <v>215</v>
      </c>
      <c r="C1027" s="1" t="s">
        <v>89</v>
      </c>
      <c r="D1027" s="1" t="s">
        <v>266</v>
      </c>
      <c r="E1027" s="1" t="s">
        <v>53</v>
      </c>
      <c r="F1027" s="1" t="s">
        <v>53</v>
      </c>
      <c r="G1027" s="13" t="s">
        <v>1203</v>
      </c>
      <c r="H1027" s="12">
        <v>40645</v>
      </c>
      <c r="I1027" s="12" t="s">
        <v>1203</v>
      </c>
      <c r="J1027" s="12">
        <v>40645</v>
      </c>
      <c r="K1027" s="4">
        <v>3141</v>
      </c>
      <c r="L1027" s="1" t="s">
        <v>146</v>
      </c>
      <c r="M1027" s="1" t="s">
        <v>423</v>
      </c>
      <c r="N1027" s="1" t="s">
        <v>424</v>
      </c>
      <c r="O1027" s="1" t="s">
        <v>425</v>
      </c>
      <c r="P1027">
        <v>60</v>
      </c>
      <c r="Q1027">
        <v>2706</v>
      </c>
      <c r="R1027">
        <v>18536.099999999999</v>
      </c>
      <c r="S1027">
        <v>6.85</v>
      </c>
      <c r="T1027">
        <v>0.11</v>
      </c>
      <c r="U1027">
        <f t="shared" si="302"/>
        <v>18536.099999999999</v>
      </c>
      <c r="V1027">
        <f t="shared" si="303"/>
        <v>162360</v>
      </c>
      <c r="W1027" s="1" t="s">
        <v>394</v>
      </c>
      <c r="X1027" s="1" t="s">
        <v>112</v>
      </c>
      <c r="Y1027" s="1" t="s">
        <v>112</v>
      </c>
      <c r="Z1027" s="3">
        <v>5055</v>
      </c>
      <c r="AA1027" s="4">
        <f t="shared" ref="AA1027:AA1090" si="307">AF1027</f>
        <v>346</v>
      </c>
      <c r="AB1027" s="4">
        <f t="shared" si="301"/>
        <v>2541.7177528000002</v>
      </c>
      <c r="AC1027" s="4">
        <f t="shared" si="298"/>
        <v>346</v>
      </c>
      <c r="AD1027" s="4">
        <f t="shared" si="292"/>
        <v>1149.2540859999999</v>
      </c>
      <c r="AE1027" s="4">
        <v>346</v>
      </c>
      <c r="AF1027" s="4">
        <v>346</v>
      </c>
      <c r="AG1027" s="4">
        <f t="shared" si="299"/>
        <v>346</v>
      </c>
      <c r="AI1027" t="e">
        <f t="shared" si="304"/>
        <v>#N/A</v>
      </c>
      <c r="AJ1027">
        <v>9539.6</v>
      </c>
      <c r="AK1027" s="2">
        <v>9539.6</v>
      </c>
      <c r="AL1027" s="2">
        <f t="shared" si="300"/>
        <v>9539.6</v>
      </c>
      <c r="AM1027" s="4"/>
      <c r="AN1027" t="e">
        <f>VLOOKUP([1]!Tabelle13[[#This Row],[Vlookup this ID for freight costs]],$AL$2:$AL$6811,2,FALSE)</f>
        <v>#REF!</v>
      </c>
      <c r="AP1027">
        <v>39.96</v>
      </c>
      <c r="AQ1027">
        <v>39.96</v>
      </c>
      <c r="AR1027" s="4">
        <v>12</v>
      </c>
      <c r="AS1027" s="4">
        <v>4</v>
      </c>
      <c r="AT1027" s="4">
        <v>2011</v>
      </c>
      <c r="AU1027" s="4">
        <v>12</v>
      </c>
      <c r="AV1027" s="4">
        <v>4</v>
      </c>
      <c r="AW1027" s="4">
        <v>2011</v>
      </c>
      <c r="AX1027" t="str">
        <f t="shared" si="305"/>
        <v>No Delay</v>
      </c>
      <c r="AY1027">
        <f t="shared" si="306"/>
        <v>0</v>
      </c>
    </row>
    <row r="1028" spans="1:51" x14ac:dyDescent="0.2">
      <c r="A1028" s="3">
        <v>82678</v>
      </c>
      <c r="B1028" s="1" t="s">
        <v>215</v>
      </c>
      <c r="C1028" s="1" t="s">
        <v>89</v>
      </c>
      <c r="D1028" s="1" t="s">
        <v>130</v>
      </c>
      <c r="E1028" s="1" t="s">
        <v>101</v>
      </c>
      <c r="F1028" s="1" t="s">
        <v>101</v>
      </c>
      <c r="G1028" s="13" t="s">
        <v>1204</v>
      </c>
      <c r="H1028" s="12">
        <v>41794</v>
      </c>
      <c r="I1028" s="12" t="s">
        <v>1205</v>
      </c>
      <c r="J1028" s="12">
        <v>41830</v>
      </c>
      <c r="K1028" s="4">
        <v>5660</v>
      </c>
      <c r="L1028" s="1" t="s">
        <v>146</v>
      </c>
      <c r="M1028" s="1" t="s">
        <v>132</v>
      </c>
      <c r="N1028" s="1" t="s">
        <v>200</v>
      </c>
      <c r="O1028" s="1" t="s">
        <v>93</v>
      </c>
      <c r="P1028">
        <v>90</v>
      </c>
      <c r="Q1028">
        <v>5840</v>
      </c>
      <c r="R1028">
        <v>54312</v>
      </c>
      <c r="S1028">
        <v>9.3000000000000007</v>
      </c>
      <c r="T1028">
        <v>0.1</v>
      </c>
      <c r="U1028">
        <f t="shared" si="302"/>
        <v>54312.000000000007</v>
      </c>
      <c r="V1028">
        <f t="shared" si="303"/>
        <v>525600</v>
      </c>
      <c r="W1028" s="1" t="s">
        <v>197</v>
      </c>
      <c r="X1028" s="1" t="s">
        <v>1236</v>
      </c>
      <c r="Y1028" s="1" t="s">
        <v>3082</v>
      </c>
      <c r="Z1028" s="3">
        <v>11943</v>
      </c>
      <c r="AA1028" s="4">
        <f t="shared" si="307"/>
        <v>347</v>
      </c>
      <c r="AB1028" s="4">
        <f t="shared" si="301"/>
        <v>2885.6673580000001</v>
      </c>
      <c r="AC1028" s="4">
        <f t="shared" si="298"/>
        <v>347</v>
      </c>
      <c r="AD1028" s="4">
        <f t="shared" si="292"/>
        <v>347</v>
      </c>
      <c r="AE1028" s="4">
        <v>347</v>
      </c>
      <c r="AF1028" s="4">
        <v>347</v>
      </c>
      <c r="AG1028" s="4">
        <f t="shared" si="299"/>
        <v>347</v>
      </c>
      <c r="AI1028" t="e">
        <f t="shared" si="304"/>
        <v>#N/A</v>
      </c>
      <c r="AJ1028">
        <v>3132.77</v>
      </c>
      <c r="AK1028" s="2">
        <v>3132.77</v>
      </c>
      <c r="AL1028" s="2">
        <f t="shared" si="300"/>
        <v>3132.77</v>
      </c>
      <c r="AM1028" s="4"/>
      <c r="AN1028" t="e">
        <f>VLOOKUP([1]!Tabelle13[[#This Row],[Vlookup this ID for freight costs]],$AL$2:$AL$6811,2,FALSE)</f>
        <v>#REF!</v>
      </c>
      <c r="AP1028">
        <v>67.180000000000007</v>
      </c>
      <c r="AQ1028">
        <v>67.180000000000007</v>
      </c>
      <c r="AR1028" s="4">
        <v>4</v>
      </c>
      <c r="AS1028" s="4">
        <v>6</v>
      </c>
      <c r="AT1028" s="4">
        <v>2014</v>
      </c>
      <c r="AU1028" s="4">
        <v>10</v>
      </c>
      <c r="AV1028" s="4">
        <v>7</v>
      </c>
      <c r="AW1028" s="4">
        <v>2014</v>
      </c>
      <c r="AX1028" t="str">
        <f t="shared" si="305"/>
        <v>Delay</v>
      </c>
      <c r="AY1028">
        <f t="shared" si="306"/>
        <v>36</v>
      </c>
    </row>
    <row r="1029" spans="1:51" x14ac:dyDescent="0.2">
      <c r="A1029" s="3">
        <v>83100</v>
      </c>
      <c r="B1029" s="1" t="s">
        <v>140</v>
      </c>
      <c r="C1029" s="1" t="s">
        <v>99</v>
      </c>
      <c r="D1029" s="1" t="s">
        <v>130</v>
      </c>
      <c r="E1029" s="1" t="s">
        <v>101</v>
      </c>
      <c r="F1029" s="1" t="s">
        <v>101</v>
      </c>
      <c r="G1029" s="13" t="s">
        <v>1069</v>
      </c>
      <c r="H1029" s="12">
        <v>41333</v>
      </c>
      <c r="I1029" s="12" t="s">
        <v>1206</v>
      </c>
      <c r="J1029" s="12">
        <v>41331</v>
      </c>
      <c r="K1029" s="4">
        <v>4478</v>
      </c>
      <c r="L1029" s="1" t="s">
        <v>146</v>
      </c>
      <c r="M1029" s="1" t="s">
        <v>132</v>
      </c>
      <c r="N1029" s="1" t="s">
        <v>200</v>
      </c>
      <c r="O1029" s="1" t="s">
        <v>93</v>
      </c>
      <c r="P1029">
        <v>90</v>
      </c>
      <c r="Q1029">
        <v>5765</v>
      </c>
      <c r="R1029">
        <v>42084.5</v>
      </c>
      <c r="S1029">
        <v>7.3</v>
      </c>
      <c r="T1029">
        <v>0.08</v>
      </c>
      <c r="U1029">
        <f t="shared" si="302"/>
        <v>42084.5</v>
      </c>
      <c r="V1029">
        <f t="shared" si="303"/>
        <v>518850</v>
      </c>
      <c r="W1029" s="1" t="s">
        <v>197</v>
      </c>
      <c r="X1029" s="1" t="s">
        <v>1236</v>
      </c>
      <c r="Y1029" s="1" t="s">
        <v>3082</v>
      </c>
      <c r="Z1029" s="3">
        <v>11353</v>
      </c>
      <c r="AA1029" s="4">
        <f t="shared" si="307"/>
        <v>350</v>
      </c>
      <c r="AB1029" s="4">
        <f t="shared" si="301"/>
        <v>2877.4362730000003</v>
      </c>
      <c r="AC1029" s="4">
        <f t="shared" si="298"/>
        <v>350</v>
      </c>
      <c r="AD1029" s="4">
        <f t="shared" si="292"/>
        <v>594</v>
      </c>
      <c r="AE1029" s="4">
        <v>350</v>
      </c>
      <c r="AF1029" s="4">
        <v>350</v>
      </c>
      <c r="AG1029" s="4">
        <f t="shared" si="299"/>
        <v>350</v>
      </c>
      <c r="AI1029" t="e">
        <f t="shared" si="304"/>
        <v>#N/A</v>
      </c>
      <c r="AJ1029">
        <v>2266</v>
      </c>
      <c r="AK1029" s="2">
        <v>2266</v>
      </c>
      <c r="AL1029" s="2">
        <f t="shared" si="300"/>
        <v>2266</v>
      </c>
      <c r="AM1029" s="4"/>
      <c r="AN1029" t="e">
        <f>VLOOKUP([1]!Tabelle13[[#This Row],[Vlookup this ID for freight costs]],$AL$2:$AL$6811,2,FALSE)</f>
        <v>#REF!</v>
      </c>
      <c r="AP1029">
        <v>59</v>
      </c>
      <c r="AQ1029">
        <v>59</v>
      </c>
      <c r="AR1029" s="4">
        <v>28</v>
      </c>
      <c r="AS1029" s="4">
        <v>2</v>
      </c>
      <c r="AT1029" s="4">
        <v>2013</v>
      </c>
      <c r="AU1029" s="4">
        <v>26</v>
      </c>
      <c r="AV1029" s="4">
        <v>2</v>
      </c>
      <c r="AW1029" s="4">
        <v>2013</v>
      </c>
      <c r="AX1029" t="str">
        <f t="shared" si="305"/>
        <v>No Delay</v>
      </c>
      <c r="AY1029">
        <f t="shared" si="306"/>
        <v>0</v>
      </c>
    </row>
    <row r="1030" spans="1:51" x14ac:dyDescent="0.2">
      <c r="A1030" s="3">
        <v>84545</v>
      </c>
      <c r="B1030" s="1" t="s">
        <v>175</v>
      </c>
      <c r="C1030" s="1" t="s">
        <v>165</v>
      </c>
      <c r="D1030" s="1" t="s">
        <v>130</v>
      </c>
      <c r="E1030" s="1" t="s">
        <v>101</v>
      </c>
      <c r="F1030" s="1" t="s">
        <v>101</v>
      </c>
      <c r="G1030" s="13" t="s">
        <v>1207</v>
      </c>
      <c r="H1030" s="12">
        <v>40275</v>
      </c>
      <c r="I1030" s="12" t="s">
        <v>922</v>
      </c>
      <c r="J1030" s="12">
        <v>40262</v>
      </c>
      <c r="K1030" s="4">
        <v>2272</v>
      </c>
      <c r="L1030" s="1" t="s">
        <v>146</v>
      </c>
      <c r="M1030" s="1" t="s">
        <v>132</v>
      </c>
      <c r="N1030" s="1" t="s">
        <v>167</v>
      </c>
      <c r="O1030" s="1" t="s">
        <v>93</v>
      </c>
      <c r="P1030">
        <v>30</v>
      </c>
      <c r="Q1030">
        <v>4500</v>
      </c>
      <c r="R1030">
        <v>24075</v>
      </c>
      <c r="S1030">
        <v>5.35</v>
      </c>
      <c r="T1030">
        <v>0.18</v>
      </c>
      <c r="U1030">
        <f t="shared" si="302"/>
        <v>24075</v>
      </c>
      <c r="V1030">
        <f t="shared" si="303"/>
        <v>135000</v>
      </c>
      <c r="W1030" s="1" t="s">
        <v>160</v>
      </c>
      <c r="X1030" s="1" t="s">
        <v>1236</v>
      </c>
      <c r="Y1030" s="1" t="s">
        <v>161</v>
      </c>
      <c r="Z1030" s="3">
        <v>10896</v>
      </c>
      <c r="AA1030" s="4">
        <f t="shared" si="307"/>
        <v>350</v>
      </c>
      <c r="AB1030" s="4">
        <f t="shared" si="301"/>
        <v>2738.6053059999999</v>
      </c>
      <c r="AC1030" s="4">
        <f t="shared" si="298"/>
        <v>350</v>
      </c>
      <c r="AD1030" s="4">
        <f t="shared" si="292"/>
        <v>842.71428571428567</v>
      </c>
      <c r="AE1030" s="4">
        <v>350</v>
      </c>
      <c r="AF1030" s="4">
        <v>350</v>
      </c>
      <c r="AG1030" s="4">
        <f t="shared" si="299"/>
        <v>350</v>
      </c>
      <c r="AI1030" t="e">
        <f t="shared" si="304"/>
        <v>#N/A</v>
      </c>
      <c r="AJ1030">
        <v>1854</v>
      </c>
      <c r="AK1030" s="2">
        <v>1854</v>
      </c>
      <c r="AL1030" s="2">
        <f t="shared" si="300"/>
        <v>1854</v>
      </c>
      <c r="AM1030" s="4"/>
      <c r="AN1030" t="e">
        <f>VLOOKUP([1]!Tabelle13[[#This Row],[Vlookup this ID for freight costs]],$AL$2:$AL$6811,2,FALSE)</f>
        <v>#REF!</v>
      </c>
      <c r="AP1030">
        <v>51.91</v>
      </c>
      <c r="AQ1030">
        <v>51.91</v>
      </c>
      <c r="AR1030" s="4">
        <v>7</v>
      </c>
      <c r="AS1030" s="4">
        <v>4</v>
      </c>
      <c r="AT1030" s="4">
        <v>2010</v>
      </c>
      <c r="AU1030" s="4">
        <v>25</v>
      </c>
      <c r="AV1030" s="4">
        <v>4</v>
      </c>
      <c r="AW1030" s="4">
        <v>2010</v>
      </c>
      <c r="AX1030" t="str">
        <f t="shared" si="305"/>
        <v>Delay</v>
      </c>
      <c r="AY1030">
        <f t="shared" si="306"/>
        <v>0</v>
      </c>
    </row>
    <row r="1031" spans="1:51" x14ac:dyDescent="0.2">
      <c r="A1031" s="3">
        <v>12438</v>
      </c>
      <c r="B1031" s="1" t="s">
        <v>88</v>
      </c>
      <c r="C1031" s="1" t="s">
        <v>89</v>
      </c>
      <c r="D1031" s="1" t="s">
        <v>130</v>
      </c>
      <c r="E1031" s="1" t="s">
        <v>53</v>
      </c>
      <c r="F1031" s="1" t="s">
        <v>53</v>
      </c>
      <c r="G1031" s="13" t="s">
        <v>715</v>
      </c>
      <c r="H1031" s="12">
        <v>39434</v>
      </c>
      <c r="I1031" s="12" t="s">
        <v>715</v>
      </c>
      <c r="J1031" s="12">
        <v>39434</v>
      </c>
      <c r="K1031" s="4">
        <v>548</v>
      </c>
      <c r="L1031" s="1" t="s">
        <v>146</v>
      </c>
      <c r="M1031" s="1" t="s">
        <v>132</v>
      </c>
      <c r="N1031" s="1" t="s">
        <v>221</v>
      </c>
      <c r="O1031" s="1" t="s">
        <v>93</v>
      </c>
      <c r="P1031">
        <v>60</v>
      </c>
      <c r="Q1031">
        <v>6200</v>
      </c>
      <c r="R1031">
        <v>10850</v>
      </c>
      <c r="S1031">
        <v>1.75</v>
      </c>
      <c r="T1031">
        <v>0.03</v>
      </c>
      <c r="U1031">
        <f t="shared" si="302"/>
        <v>10850</v>
      </c>
      <c r="V1031">
        <f t="shared" si="303"/>
        <v>372000</v>
      </c>
      <c r="W1031" s="1" t="s">
        <v>155</v>
      </c>
      <c r="X1031" s="1" t="s">
        <v>1236</v>
      </c>
      <c r="Y1031" s="1" t="s">
        <v>156</v>
      </c>
      <c r="Z1031" s="3">
        <v>9211</v>
      </c>
      <c r="AA1031" s="4">
        <f t="shared" si="307"/>
        <v>354</v>
      </c>
      <c r="AB1031" s="4">
        <f t="shared" si="301"/>
        <v>2925.1765660000001</v>
      </c>
      <c r="AC1031" s="4">
        <f t="shared" si="298"/>
        <v>354</v>
      </c>
      <c r="AD1031" s="4">
        <f t="shared" si="292"/>
        <v>1265.3333333333333</v>
      </c>
      <c r="AE1031" s="4">
        <v>354</v>
      </c>
      <c r="AF1031" s="4">
        <v>354</v>
      </c>
      <c r="AG1031" s="4">
        <f t="shared" si="299"/>
        <v>354</v>
      </c>
      <c r="AI1031" t="e">
        <f t="shared" si="304"/>
        <v>#N/A</v>
      </c>
      <c r="AJ1031">
        <v>4147.8999999999996</v>
      </c>
      <c r="AK1031" s="2">
        <v>4147.8999999999996</v>
      </c>
      <c r="AL1031" s="2">
        <f t="shared" si="300"/>
        <v>4147.8999999999996</v>
      </c>
      <c r="AM1031" s="4"/>
      <c r="AN1031" t="e">
        <f>VLOOKUP([1]!Tabelle13[[#This Row],[Vlookup this ID for freight costs]],$AL$2:$AL$6811,2,FALSE)</f>
        <v>#REF!</v>
      </c>
      <c r="AP1031">
        <v>17.36</v>
      </c>
      <c r="AQ1031">
        <v>17.36</v>
      </c>
      <c r="AR1031" s="4">
        <v>18</v>
      </c>
      <c r="AS1031" s="4">
        <v>12</v>
      </c>
      <c r="AT1031" s="4">
        <v>2007</v>
      </c>
      <c r="AU1031" s="4">
        <v>18</v>
      </c>
      <c r="AV1031" s="4">
        <v>12</v>
      </c>
      <c r="AW1031" s="4">
        <v>2007</v>
      </c>
      <c r="AX1031" t="str">
        <f t="shared" si="305"/>
        <v>No Delay</v>
      </c>
      <c r="AY1031">
        <f t="shared" si="306"/>
        <v>0</v>
      </c>
    </row>
    <row r="1032" spans="1:51" x14ac:dyDescent="0.2">
      <c r="A1032" s="3">
        <v>83099</v>
      </c>
      <c r="B1032" s="1" t="s">
        <v>215</v>
      </c>
      <c r="C1032" s="1" t="s">
        <v>89</v>
      </c>
      <c r="D1032" s="1" t="s">
        <v>130</v>
      </c>
      <c r="E1032" s="1" t="s">
        <v>101</v>
      </c>
      <c r="F1032" s="1" t="s">
        <v>101</v>
      </c>
      <c r="G1032" s="13" t="s">
        <v>1069</v>
      </c>
      <c r="H1032" s="12">
        <v>41333</v>
      </c>
      <c r="I1032" s="12" t="s">
        <v>1208</v>
      </c>
      <c r="J1032" s="12">
        <v>41270</v>
      </c>
      <c r="K1032" s="4">
        <v>4372</v>
      </c>
      <c r="L1032" s="1" t="s">
        <v>146</v>
      </c>
      <c r="M1032" s="1" t="s">
        <v>132</v>
      </c>
      <c r="N1032" s="1" t="s">
        <v>302</v>
      </c>
      <c r="O1032" s="1" t="s">
        <v>93</v>
      </c>
      <c r="P1032">
        <v>30</v>
      </c>
      <c r="Q1032">
        <v>5856</v>
      </c>
      <c r="R1032">
        <v>28225.919999999998</v>
      </c>
      <c r="S1032">
        <v>4.82</v>
      </c>
      <c r="T1032">
        <v>0.16</v>
      </c>
      <c r="U1032">
        <f t="shared" si="302"/>
        <v>28225.920000000002</v>
      </c>
      <c r="V1032">
        <f t="shared" si="303"/>
        <v>175680</v>
      </c>
      <c r="W1032" s="1" t="s">
        <v>160</v>
      </c>
      <c r="X1032" s="1" t="s">
        <v>1236</v>
      </c>
      <c r="Y1032" s="1" t="s">
        <v>161</v>
      </c>
      <c r="Z1032" s="3">
        <v>12573</v>
      </c>
      <c r="AA1032" s="4">
        <f t="shared" si="307"/>
        <v>354</v>
      </c>
      <c r="AB1032" s="4">
        <f t="shared" si="301"/>
        <v>2887.4233227999998</v>
      </c>
      <c r="AC1032" s="4">
        <f t="shared" si="298"/>
        <v>354</v>
      </c>
      <c r="AD1032" s="4">
        <f t="shared" si="292"/>
        <v>304.5</v>
      </c>
      <c r="AE1032" s="4">
        <v>354</v>
      </c>
      <c r="AF1032" s="4">
        <v>354</v>
      </c>
      <c r="AG1032" s="4">
        <f t="shared" si="299"/>
        <v>354</v>
      </c>
      <c r="AI1032" t="e">
        <f t="shared" si="304"/>
        <v>#N/A</v>
      </c>
      <c r="AJ1032">
        <v>3026.62</v>
      </c>
      <c r="AK1032" s="2">
        <v>3026.62</v>
      </c>
      <c r="AL1032" s="2">
        <f t="shared" si="300"/>
        <v>3026.62</v>
      </c>
      <c r="AM1032" s="4"/>
      <c r="AN1032" t="e">
        <f>VLOOKUP([1]!Tabelle13[[#This Row],[Vlookup this ID for freight costs]],$AL$2:$AL$6811,2,FALSE)</f>
        <v>#REF!</v>
      </c>
      <c r="AP1032">
        <v>39.57</v>
      </c>
      <c r="AQ1032">
        <v>39.57</v>
      </c>
      <c r="AR1032" s="4">
        <v>28</v>
      </c>
      <c r="AS1032" s="4">
        <v>2</v>
      </c>
      <c r="AT1032" s="4">
        <v>2013</v>
      </c>
      <c r="AU1032" s="4">
        <v>27</v>
      </c>
      <c r="AV1032" s="4">
        <v>12</v>
      </c>
      <c r="AW1032" s="4">
        <v>2012</v>
      </c>
      <c r="AX1032" t="str">
        <f t="shared" si="305"/>
        <v>No Delay</v>
      </c>
      <c r="AY1032">
        <f t="shared" si="306"/>
        <v>0</v>
      </c>
    </row>
    <row r="1033" spans="1:51" x14ac:dyDescent="0.2">
      <c r="A1033" s="3">
        <v>6622</v>
      </c>
      <c r="B1033" s="1" t="s">
        <v>164</v>
      </c>
      <c r="C1033" s="1" t="s">
        <v>165</v>
      </c>
      <c r="D1033" s="1" t="s">
        <v>52</v>
      </c>
      <c r="E1033" s="1" t="s">
        <v>53</v>
      </c>
      <c r="F1033" s="1" t="s">
        <v>53</v>
      </c>
      <c r="G1033" s="13" t="s">
        <v>1209</v>
      </c>
      <c r="H1033" s="12">
        <v>39084</v>
      </c>
      <c r="I1033" s="12" t="s">
        <v>1209</v>
      </c>
      <c r="J1033" s="12">
        <v>39084</v>
      </c>
      <c r="K1033" s="4">
        <v>44</v>
      </c>
      <c r="L1033" s="1" t="s">
        <v>146</v>
      </c>
      <c r="M1033" s="1" t="s">
        <v>1210</v>
      </c>
      <c r="N1033" s="1" t="s">
        <v>265</v>
      </c>
      <c r="O1033" s="1" t="s">
        <v>93</v>
      </c>
      <c r="P1033">
        <v>60</v>
      </c>
      <c r="Q1033">
        <v>6349</v>
      </c>
      <c r="R1033">
        <v>21586.6</v>
      </c>
      <c r="S1033">
        <v>3.4</v>
      </c>
      <c r="T1033">
        <v>0.06</v>
      </c>
      <c r="U1033">
        <f t="shared" si="302"/>
        <v>21586.6</v>
      </c>
      <c r="V1033">
        <f t="shared" si="303"/>
        <v>380940</v>
      </c>
      <c r="W1033" s="1" t="s">
        <v>197</v>
      </c>
      <c r="X1033" s="1" t="s">
        <v>1236</v>
      </c>
      <c r="Y1033" s="1" t="s">
        <v>3082</v>
      </c>
      <c r="Z1033" s="3">
        <v>5851</v>
      </c>
      <c r="AA1033" s="4">
        <f t="shared" si="307"/>
        <v>355</v>
      </c>
      <c r="AB1033" s="4">
        <f t="shared" si="301"/>
        <v>2941.5289881999997</v>
      </c>
      <c r="AC1033" s="4">
        <f t="shared" si="298"/>
        <v>355</v>
      </c>
      <c r="AD1033" s="4">
        <f t="shared" si="292"/>
        <v>666</v>
      </c>
      <c r="AE1033" s="4">
        <v>355</v>
      </c>
      <c r="AF1033" s="4">
        <v>355</v>
      </c>
      <c r="AG1033" s="4">
        <f t="shared" si="299"/>
        <v>355</v>
      </c>
      <c r="AH1033" s="4">
        <v>11945</v>
      </c>
      <c r="AI1033">
        <f t="shared" si="304"/>
        <v>5588</v>
      </c>
      <c r="AJ1033">
        <v>3181.2</v>
      </c>
      <c r="AK1033" s="2">
        <v>3181.2</v>
      </c>
      <c r="AL1033" s="2">
        <f t="shared" si="300"/>
        <v>3181.2</v>
      </c>
      <c r="AM1033" s="4"/>
      <c r="AN1033" t="e">
        <f>VLOOKUP([1]!Tabelle13[[#This Row],[Vlookup this ID for freight costs]],$AL$2:$AL$6811,2,FALSE)</f>
        <v>#REF!</v>
      </c>
      <c r="AP1033">
        <v>0</v>
      </c>
      <c r="AR1033" s="4">
        <v>2</v>
      </c>
      <c r="AS1033" s="4">
        <v>1</v>
      </c>
      <c r="AT1033" s="4">
        <v>2007</v>
      </c>
      <c r="AU1033" s="4">
        <v>2</v>
      </c>
      <c r="AV1033" s="4">
        <v>1</v>
      </c>
      <c r="AW1033" s="4">
        <v>2007</v>
      </c>
      <c r="AX1033" t="str">
        <f t="shared" si="305"/>
        <v>No Delay</v>
      </c>
      <c r="AY1033">
        <f t="shared" si="306"/>
        <v>0</v>
      </c>
    </row>
    <row r="1034" spans="1:51" x14ac:dyDescent="0.2">
      <c r="A1034" s="3">
        <v>12107</v>
      </c>
      <c r="B1034" s="1" t="s">
        <v>119</v>
      </c>
      <c r="C1034" s="1" t="s">
        <v>114</v>
      </c>
      <c r="D1034" s="1" t="s">
        <v>130</v>
      </c>
      <c r="E1034" s="1"/>
      <c r="F1034" s="1" t="s">
        <v>107</v>
      </c>
      <c r="G1034" s="13" t="s">
        <v>108</v>
      </c>
      <c r="H1034" s="12">
        <v>39332</v>
      </c>
      <c r="I1034" s="12" t="s">
        <v>108</v>
      </c>
      <c r="J1034" s="12">
        <v>39332</v>
      </c>
      <c r="K1034" s="4">
        <v>345</v>
      </c>
      <c r="L1034" s="1" t="s">
        <v>146</v>
      </c>
      <c r="M1034" s="1" t="s">
        <v>132</v>
      </c>
      <c r="N1034" s="1" t="s">
        <v>648</v>
      </c>
      <c r="O1034" s="1" t="s">
        <v>93</v>
      </c>
      <c r="P1034">
        <v>240</v>
      </c>
      <c r="Q1034">
        <v>1000</v>
      </c>
      <c r="R1034">
        <v>16500</v>
      </c>
      <c r="S1034">
        <v>16.5</v>
      </c>
      <c r="T1034">
        <v>7.0000000000000007E-2</v>
      </c>
      <c r="U1034">
        <f t="shared" si="302"/>
        <v>16500</v>
      </c>
      <c r="V1034">
        <f t="shared" si="303"/>
        <v>240000</v>
      </c>
      <c r="W1034" s="1" t="s">
        <v>155</v>
      </c>
      <c r="X1034" s="1" t="s">
        <v>1236</v>
      </c>
      <c r="Y1034" s="1" t="s">
        <v>156</v>
      </c>
      <c r="Z1034" s="3">
        <v>6648</v>
      </c>
      <c r="AA1034" s="4">
        <f t="shared" si="307"/>
        <v>355</v>
      </c>
      <c r="AB1034" s="4">
        <f t="shared" si="301"/>
        <v>2354.488006</v>
      </c>
      <c r="AC1034" s="4">
        <f t="shared" si="298"/>
        <v>355</v>
      </c>
      <c r="AD1034" s="4">
        <f t="shared" si="292"/>
        <v>3744.5027926451612</v>
      </c>
      <c r="AE1034" s="4">
        <v>355</v>
      </c>
      <c r="AF1034" s="4">
        <v>355</v>
      </c>
      <c r="AG1034" s="4">
        <f t="shared" si="299"/>
        <v>355</v>
      </c>
      <c r="AI1034" t="e">
        <f t="shared" si="304"/>
        <v>#N/A</v>
      </c>
      <c r="AJ1034">
        <v>1886.39</v>
      </c>
      <c r="AK1034" s="2">
        <v>1886.39</v>
      </c>
      <c r="AL1034" s="2">
        <f t="shared" si="300"/>
        <v>1886.39</v>
      </c>
      <c r="AM1034" s="4"/>
      <c r="AN1034" t="e">
        <f>VLOOKUP([1]!Tabelle13[[#This Row],[Vlookup this ID for freight costs]],$AL$2:$AL$6811,2,FALSE)</f>
        <v>#REF!</v>
      </c>
      <c r="AP1034">
        <v>26.4</v>
      </c>
      <c r="AQ1034">
        <v>26.4</v>
      </c>
      <c r="AR1034" s="4">
        <v>7</v>
      </c>
      <c r="AS1034" s="4">
        <v>9</v>
      </c>
      <c r="AT1034" s="4">
        <v>2007</v>
      </c>
      <c r="AU1034" s="4">
        <v>7</v>
      </c>
      <c r="AV1034" s="4">
        <v>9</v>
      </c>
      <c r="AW1034" s="4">
        <v>2007</v>
      </c>
      <c r="AX1034" t="str">
        <f t="shared" si="305"/>
        <v>No Delay</v>
      </c>
      <c r="AY1034">
        <f t="shared" si="306"/>
        <v>0</v>
      </c>
    </row>
    <row r="1035" spans="1:51" x14ac:dyDescent="0.2">
      <c r="A1035" s="3">
        <v>84123</v>
      </c>
      <c r="B1035" s="1" t="s">
        <v>140</v>
      </c>
      <c r="C1035" s="1" t="s">
        <v>99</v>
      </c>
      <c r="D1035" s="1" t="s">
        <v>130</v>
      </c>
      <c r="E1035" s="1" t="s">
        <v>101</v>
      </c>
      <c r="F1035" s="1" t="s">
        <v>101</v>
      </c>
      <c r="G1035" s="13" t="s">
        <v>1211</v>
      </c>
      <c r="H1035" s="12">
        <v>40946</v>
      </c>
      <c r="I1035" s="12" t="s">
        <v>1212</v>
      </c>
      <c r="J1035" s="12">
        <v>40896</v>
      </c>
      <c r="K1035" s="4">
        <v>3663</v>
      </c>
      <c r="L1035" s="1" t="s">
        <v>146</v>
      </c>
      <c r="M1035" s="1" t="s">
        <v>132</v>
      </c>
      <c r="N1035" s="1" t="s">
        <v>178</v>
      </c>
      <c r="O1035" s="1" t="s">
        <v>93</v>
      </c>
      <c r="P1035">
        <v>60</v>
      </c>
      <c r="Q1035">
        <v>6400</v>
      </c>
      <c r="R1035">
        <v>44928</v>
      </c>
      <c r="S1035">
        <v>7.02</v>
      </c>
      <c r="T1035">
        <v>0.12</v>
      </c>
      <c r="U1035">
        <f t="shared" si="302"/>
        <v>44928</v>
      </c>
      <c r="V1035">
        <f t="shared" si="303"/>
        <v>384000</v>
      </c>
      <c r="W1035" s="1" t="s">
        <v>160</v>
      </c>
      <c r="X1035" s="1" t="s">
        <v>1236</v>
      </c>
      <c r="Y1035" s="1" t="s">
        <v>161</v>
      </c>
      <c r="Z1035" s="3">
        <v>11983</v>
      </c>
      <c r="AA1035" s="4">
        <f t="shared" si="307"/>
        <v>355</v>
      </c>
      <c r="AB1035" s="4">
        <f t="shared" si="301"/>
        <v>2947.1261260000001</v>
      </c>
      <c r="AC1035" s="4">
        <f t="shared" si="298"/>
        <v>355</v>
      </c>
      <c r="AD1035" s="4">
        <f t="shared" si="292"/>
        <v>615</v>
      </c>
      <c r="AE1035" s="4">
        <v>355</v>
      </c>
      <c r="AF1035" s="4">
        <v>355</v>
      </c>
      <c r="AG1035" s="4">
        <f t="shared" si="299"/>
        <v>355</v>
      </c>
      <c r="AI1035" t="e">
        <f t="shared" si="304"/>
        <v>#N/A</v>
      </c>
      <c r="AJ1035">
        <v>2682.2</v>
      </c>
      <c r="AK1035" s="2">
        <v>2682.2</v>
      </c>
      <c r="AL1035" s="2">
        <f t="shared" si="300"/>
        <v>2682.2</v>
      </c>
      <c r="AM1035" s="4"/>
      <c r="AN1035" t="e">
        <f>VLOOKUP([1]!Tabelle13[[#This Row],[Vlookup this ID for freight costs]],$AL$2:$AL$6811,2,FALSE)</f>
        <v>#REF!</v>
      </c>
      <c r="AP1035">
        <v>74.13</v>
      </c>
      <c r="AQ1035">
        <v>74.13</v>
      </c>
      <c r="AR1035" s="4">
        <v>7</v>
      </c>
      <c r="AS1035" s="4">
        <v>2</v>
      </c>
      <c r="AT1035" s="4">
        <v>2012</v>
      </c>
      <c r="AU1035" s="4">
        <v>19</v>
      </c>
      <c r="AV1035" s="4">
        <v>12</v>
      </c>
      <c r="AW1035" s="4">
        <v>2011</v>
      </c>
      <c r="AX1035" t="str">
        <f t="shared" si="305"/>
        <v>No Delay</v>
      </c>
      <c r="AY1035">
        <f t="shared" si="306"/>
        <v>0</v>
      </c>
    </row>
    <row r="1036" spans="1:51" x14ac:dyDescent="0.2">
      <c r="A1036" s="3">
        <v>50287</v>
      </c>
      <c r="B1036" s="1" t="s">
        <v>172</v>
      </c>
      <c r="C1036" s="1" t="s">
        <v>114</v>
      </c>
      <c r="D1036" s="1" t="s">
        <v>52</v>
      </c>
      <c r="E1036" s="1" t="s">
        <v>53</v>
      </c>
      <c r="F1036" s="1" t="s">
        <v>53</v>
      </c>
      <c r="G1036" s="13" t="s">
        <v>657</v>
      </c>
      <c r="H1036" s="12">
        <v>41684</v>
      </c>
      <c r="I1036" s="12" t="s">
        <v>1213</v>
      </c>
      <c r="J1036" s="12">
        <v>41695</v>
      </c>
      <c r="K1036" s="4">
        <v>5329</v>
      </c>
      <c r="L1036" s="1" t="s">
        <v>146</v>
      </c>
      <c r="M1036" s="1" t="s">
        <v>414</v>
      </c>
      <c r="N1036" s="1" t="s">
        <v>178</v>
      </c>
      <c r="O1036" s="1" t="s">
        <v>93</v>
      </c>
      <c r="P1036">
        <v>60</v>
      </c>
      <c r="Q1036">
        <v>6160</v>
      </c>
      <c r="R1036">
        <v>40040</v>
      </c>
      <c r="S1036">
        <v>6.5</v>
      </c>
      <c r="T1036">
        <v>0.11</v>
      </c>
      <c r="U1036">
        <f t="shared" si="302"/>
        <v>40040</v>
      </c>
      <c r="V1036">
        <f t="shared" si="303"/>
        <v>369600</v>
      </c>
      <c r="W1036" s="1" t="s">
        <v>160</v>
      </c>
      <c r="X1036" s="1" t="s">
        <v>1236</v>
      </c>
      <c r="Y1036" s="1" t="s">
        <v>161</v>
      </c>
      <c r="Z1036" s="3">
        <v>6417</v>
      </c>
      <c r="AA1036" s="4">
        <f t="shared" si="307"/>
        <v>356</v>
      </c>
      <c r="AB1036" s="4">
        <f t="shared" si="301"/>
        <v>2920.786654</v>
      </c>
      <c r="AC1036" s="4">
        <f t="shared" si="298"/>
        <v>356</v>
      </c>
      <c r="AD1036" s="4">
        <f t="shared" si="292"/>
        <v>356</v>
      </c>
      <c r="AE1036" s="4">
        <v>356</v>
      </c>
      <c r="AF1036" s="4">
        <v>356</v>
      </c>
      <c r="AG1036" s="4">
        <f t="shared" si="299"/>
        <v>356</v>
      </c>
      <c r="AI1036" t="e">
        <f t="shared" si="304"/>
        <v>#N/A</v>
      </c>
      <c r="AJ1036">
        <v>2543.67</v>
      </c>
      <c r="AK1036" s="2">
        <v>2543.67</v>
      </c>
      <c r="AL1036" s="2">
        <f t="shared" si="300"/>
        <v>2543.67</v>
      </c>
      <c r="AM1036" s="4"/>
      <c r="AN1036" t="e">
        <f>VLOOKUP([1]!Tabelle13[[#This Row],[Vlookup this ID for freight costs]],$AL$2:$AL$6811,2,FALSE)</f>
        <v>#REF!</v>
      </c>
      <c r="AP1036">
        <v>41.16</v>
      </c>
      <c r="AQ1036">
        <v>41.16</v>
      </c>
      <c r="AR1036" s="4">
        <v>14</v>
      </c>
      <c r="AS1036" s="4">
        <v>2</v>
      </c>
      <c r="AT1036" s="4">
        <v>2014</v>
      </c>
      <c r="AU1036" s="4">
        <v>25</v>
      </c>
      <c r="AV1036" s="4">
        <v>2</v>
      </c>
      <c r="AW1036" s="4">
        <v>2014</v>
      </c>
      <c r="AX1036" t="str">
        <f t="shared" si="305"/>
        <v>Delay</v>
      </c>
      <c r="AY1036">
        <f t="shared" si="306"/>
        <v>11</v>
      </c>
    </row>
    <row r="1037" spans="1:51" x14ac:dyDescent="0.2">
      <c r="A1037" s="3">
        <v>83514</v>
      </c>
      <c r="B1037" s="1" t="s">
        <v>463</v>
      </c>
      <c r="C1037" s="1" t="s">
        <v>73</v>
      </c>
      <c r="D1037" s="1" t="s">
        <v>130</v>
      </c>
      <c r="E1037" s="1" t="s">
        <v>101</v>
      </c>
      <c r="F1037" s="1" t="s">
        <v>101</v>
      </c>
      <c r="G1037" s="13" t="s">
        <v>828</v>
      </c>
      <c r="H1037" s="12">
        <v>40770</v>
      </c>
      <c r="I1037" s="12" t="s">
        <v>1009</v>
      </c>
      <c r="J1037" s="12">
        <v>40766</v>
      </c>
      <c r="K1037" s="4">
        <v>3362</v>
      </c>
      <c r="L1037" s="1" t="s">
        <v>146</v>
      </c>
      <c r="M1037" s="1" t="s">
        <v>132</v>
      </c>
      <c r="N1037" s="1" t="s">
        <v>206</v>
      </c>
      <c r="O1037" s="1" t="s">
        <v>93</v>
      </c>
      <c r="P1037">
        <v>60</v>
      </c>
      <c r="Q1037">
        <v>4669</v>
      </c>
      <c r="R1037">
        <v>15314.32</v>
      </c>
      <c r="S1037">
        <v>3.28</v>
      </c>
      <c r="T1037">
        <v>0.05</v>
      </c>
      <c r="U1037">
        <f t="shared" si="302"/>
        <v>15314.32</v>
      </c>
      <c r="V1037">
        <f t="shared" si="303"/>
        <v>280140</v>
      </c>
      <c r="W1037" s="1" t="s">
        <v>204</v>
      </c>
      <c r="X1037" s="1" t="s">
        <v>1236</v>
      </c>
      <c r="Y1037" s="1" t="s">
        <v>205</v>
      </c>
      <c r="Z1037" s="3">
        <v>15015</v>
      </c>
      <c r="AA1037" s="4">
        <f t="shared" si="307"/>
        <v>357</v>
      </c>
      <c r="AB1037" s="4">
        <f t="shared" si="301"/>
        <v>2757.1526841999998</v>
      </c>
      <c r="AC1037" s="4">
        <f t="shared" si="298"/>
        <v>357</v>
      </c>
      <c r="AD1037" s="4">
        <f t="shared" si="292"/>
        <v>8466</v>
      </c>
      <c r="AE1037" s="4">
        <v>357</v>
      </c>
      <c r="AF1037" s="4">
        <v>357</v>
      </c>
      <c r="AG1037" s="4">
        <f t="shared" si="299"/>
        <v>357</v>
      </c>
      <c r="AI1037" t="e">
        <f t="shared" si="304"/>
        <v>#N/A</v>
      </c>
      <c r="AJ1037">
        <v>2143.4899999999998</v>
      </c>
      <c r="AK1037" s="2">
        <v>2143.4899999999998</v>
      </c>
      <c r="AL1037" s="2">
        <f t="shared" si="300"/>
        <v>2143.4899999999998</v>
      </c>
      <c r="AM1037" s="4"/>
      <c r="AN1037" t="e">
        <f>VLOOKUP([1]!Tabelle13[[#This Row],[Vlookup this ID for freight costs]],$AL$2:$AL$6811,2,FALSE)</f>
        <v>#REF!</v>
      </c>
      <c r="AP1037">
        <v>33.020000000000003</v>
      </c>
      <c r="AQ1037">
        <v>33.020000000000003</v>
      </c>
      <c r="AR1037" s="4">
        <v>15</v>
      </c>
      <c r="AS1037" s="4">
        <v>8</v>
      </c>
      <c r="AT1037" s="4">
        <v>2011</v>
      </c>
      <c r="AU1037" s="4">
        <v>11</v>
      </c>
      <c r="AV1037" s="4">
        <v>8</v>
      </c>
      <c r="AW1037" s="4">
        <v>2011</v>
      </c>
      <c r="AX1037" t="str">
        <f t="shared" si="305"/>
        <v>No Delay</v>
      </c>
      <c r="AY1037">
        <f t="shared" si="306"/>
        <v>0</v>
      </c>
    </row>
    <row r="1038" spans="1:51" x14ac:dyDescent="0.2">
      <c r="A1038" s="3">
        <v>85195</v>
      </c>
      <c r="B1038" s="1" t="s">
        <v>258</v>
      </c>
      <c r="C1038" s="1" t="s">
        <v>73</v>
      </c>
      <c r="D1038" s="1" t="s">
        <v>130</v>
      </c>
      <c r="E1038" s="1" t="s">
        <v>53</v>
      </c>
      <c r="F1038" s="1" t="s">
        <v>53</v>
      </c>
      <c r="G1038" s="13" t="s">
        <v>259</v>
      </c>
      <c r="H1038" s="12">
        <v>40816</v>
      </c>
      <c r="I1038" s="12" t="s">
        <v>288</v>
      </c>
      <c r="J1038" s="12">
        <v>40759</v>
      </c>
      <c r="K1038" s="4">
        <v>3350</v>
      </c>
      <c r="L1038" s="1" t="s">
        <v>146</v>
      </c>
      <c r="M1038" s="1" t="s">
        <v>132</v>
      </c>
      <c r="N1038" s="1" t="s">
        <v>913</v>
      </c>
      <c r="O1038" s="1" t="s">
        <v>93</v>
      </c>
      <c r="P1038">
        <v>60</v>
      </c>
      <c r="Q1038">
        <v>5287</v>
      </c>
      <c r="R1038">
        <v>17447.099999999999</v>
      </c>
      <c r="S1038">
        <v>3.3</v>
      </c>
      <c r="T1038">
        <v>0.06</v>
      </c>
      <c r="U1038">
        <f t="shared" si="302"/>
        <v>17447.099999999999</v>
      </c>
      <c r="V1038">
        <f t="shared" si="303"/>
        <v>317220</v>
      </c>
      <c r="W1038" s="1" t="s">
        <v>204</v>
      </c>
      <c r="X1038" s="1" t="s">
        <v>1236</v>
      </c>
      <c r="Y1038" s="1" t="s">
        <v>205</v>
      </c>
      <c r="Z1038" s="3">
        <v>6283</v>
      </c>
      <c r="AA1038" s="4">
        <f t="shared" si="307"/>
        <v>357</v>
      </c>
      <c r="AB1038" s="4">
        <f t="shared" si="301"/>
        <v>2824.9768245999999</v>
      </c>
      <c r="AC1038" s="4">
        <f t="shared" si="298"/>
        <v>357</v>
      </c>
      <c r="AD1038" s="4">
        <f t="shared" si="292"/>
        <v>357</v>
      </c>
      <c r="AE1038" s="4">
        <v>357</v>
      </c>
      <c r="AF1038" s="4">
        <v>357</v>
      </c>
      <c r="AG1038" s="4">
        <f t="shared" si="299"/>
        <v>357</v>
      </c>
      <c r="AI1038" t="e">
        <f t="shared" si="304"/>
        <v>#N/A</v>
      </c>
      <c r="AJ1038">
        <v>2001.46</v>
      </c>
      <c r="AK1038" s="2">
        <v>2001.46</v>
      </c>
      <c r="AL1038" s="2">
        <f t="shared" si="300"/>
        <v>2001.46</v>
      </c>
      <c r="AM1038" s="4"/>
      <c r="AN1038" t="e">
        <f>VLOOKUP([1]!Tabelle13[[#This Row],[Vlookup this ID for freight costs]],$AL$2:$AL$6811,2,FALSE)</f>
        <v>#REF!</v>
      </c>
      <c r="AP1038">
        <v>37.619999999999997</v>
      </c>
      <c r="AQ1038">
        <v>37.619999999999997</v>
      </c>
      <c r="AR1038" s="4">
        <v>30</v>
      </c>
      <c r="AS1038" s="4">
        <v>9</v>
      </c>
      <c r="AT1038" s="4">
        <v>2011</v>
      </c>
      <c r="AU1038" s="4">
        <v>4</v>
      </c>
      <c r="AV1038" s="4">
        <v>8</v>
      </c>
      <c r="AW1038" s="4">
        <v>2011</v>
      </c>
      <c r="AX1038" t="str">
        <f t="shared" si="305"/>
        <v>No Delay</v>
      </c>
      <c r="AY1038">
        <f t="shared" si="306"/>
        <v>0</v>
      </c>
    </row>
    <row r="1039" spans="1:51" x14ac:dyDescent="0.2">
      <c r="A1039" s="3">
        <v>12154</v>
      </c>
      <c r="B1039" s="1" t="s">
        <v>119</v>
      </c>
      <c r="C1039" s="1" t="s">
        <v>114</v>
      </c>
      <c r="D1039" s="1" t="s">
        <v>130</v>
      </c>
      <c r="E1039" s="1"/>
      <c r="F1039" s="1" t="s">
        <v>107</v>
      </c>
      <c r="G1039" s="13" t="s">
        <v>1214</v>
      </c>
      <c r="H1039" s="12">
        <v>39472</v>
      </c>
      <c r="I1039" s="12" t="s">
        <v>1214</v>
      </c>
      <c r="J1039" s="12">
        <v>39472</v>
      </c>
      <c r="K1039" s="4">
        <v>620</v>
      </c>
      <c r="L1039" s="1" t="s">
        <v>146</v>
      </c>
      <c r="M1039" s="1" t="s">
        <v>132</v>
      </c>
      <c r="N1039" s="1" t="s">
        <v>527</v>
      </c>
      <c r="O1039" s="1" t="s">
        <v>93</v>
      </c>
      <c r="P1039">
        <v>240</v>
      </c>
      <c r="Q1039">
        <v>1004</v>
      </c>
      <c r="R1039">
        <v>6224.8</v>
      </c>
      <c r="S1039">
        <v>6.2</v>
      </c>
      <c r="T1039">
        <v>0.03</v>
      </c>
      <c r="U1039">
        <f t="shared" si="302"/>
        <v>6224.8</v>
      </c>
      <c r="V1039">
        <f t="shared" si="303"/>
        <v>240960</v>
      </c>
      <c r="W1039" s="1" t="s">
        <v>155</v>
      </c>
      <c r="X1039" s="1" t="s">
        <v>1236</v>
      </c>
      <c r="Y1039" s="1" t="s">
        <v>156</v>
      </c>
      <c r="Z1039" s="3">
        <v>6648</v>
      </c>
      <c r="AA1039" s="4">
        <f t="shared" si="307"/>
        <v>358</v>
      </c>
      <c r="AB1039" s="4">
        <f t="shared" si="301"/>
        <v>2354.9269971999997</v>
      </c>
      <c r="AC1039" s="4">
        <f t="shared" si="298"/>
        <v>358</v>
      </c>
      <c r="AD1039" s="4">
        <f t="shared" si="292"/>
        <v>358</v>
      </c>
      <c r="AE1039" s="4">
        <v>358</v>
      </c>
      <c r="AF1039" s="4">
        <v>358</v>
      </c>
      <c r="AG1039" s="4">
        <f t="shared" si="299"/>
        <v>358</v>
      </c>
      <c r="AI1039" t="e">
        <f t="shared" si="304"/>
        <v>#N/A</v>
      </c>
      <c r="AJ1039">
        <v>1778.7</v>
      </c>
      <c r="AK1039" s="2">
        <v>1778.7</v>
      </c>
      <c r="AL1039" s="2">
        <f t="shared" si="300"/>
        <v>1778.7</v>
      </c>
      <c r="AM1039" s="4"/>
      <c r="AN1039" t="e">
        <f>VLOOKUP([1]!Tabelle13[[#This Row],[Vlookup this ID for freight costs]],$AL$2:$AL$6811,2,FALSE)</f>
        <v>#REF!</v>
      </c>
      <c r="AP1039">
        <v>9.9600000000000009</v>
      </c>
      <c r="AQ1039">
        <v>9.9600000000000009</v>
      </c>
      <c r="AR1039" s="4">
        <v>25</v>
      </c>
      <c r="AS1039" s="4">
        <v>1</v>
      </c>
      <c r="AT1039" s="4">
        <v>2008</v>
      </c>
      <c r="AU1039" s="4">
        <v>25</v>
      </c>
      <c r="AV1039" s="4">
        <v>1</v>
      </c>
      <c r="AW1039" s="4">
        <v>2008</v>
      </c>
      <c r="AX1039" t="str">
        <f t="shared" si="305"/>
        <v>No Delay</v>
      </c>
      <c r="AY1039">
        <f t="shared" si="306"/>
        <v>0</v>
      </c>
    </row>
    <row r="1040" spans="1:51" x14ac:dyDescent="0.2">
      <c r="A1040" s="3">
        <v>83423</v>
      </c>
      <c r="B1040" s="1" t="s">
        <v>175</v>
      </c>
      <c r="C1040" s="1" t="s">
        <v>165</v>
      </c>
      <c r="D1040" s="1" t="s">
        <v>130</v>
      </c>
      <c r="E1040" s="1" t="s">
        <v>53</v>
      </c>
      <c r="F1040" s="1" t="s">
        <v>53</v>
      </c>
      <c r="G1040" s="13" t="s">
        <v>1061</v>
      </c>
      <c r="H1040" s="12">
        <v>40301</v>
      </c>
      <c r="I1040" s="12" t="s">
        <v>1061</v>
      </c>
      <c r="J1040" s="12">
        <v>40301</v>
      </c>
      <c r="K1040" s="4">
        <v>2383</v>
      </c>
      <c r="L1040" s="1" t="s">
        <v>146</v>
      </c>
      <c r="M1040" s="1" t="s">
        <v>132</v>
      </c>
      <c r="N1040" s="1" t="s">
        <v>167</v>
      </c>
      <c r="O1040" s="1" t="s">
        <v>93</v>
      </c>
      <c r="P1040">
        <v>30</v>
      </c>
      <c r="Q1040">
        <v>2579</v>
      </c>
      <c r="R1040">
        <v>12250.25</v>
      </c>
      <c r="S1040">
        <v>4.75</v>
      </c>
      <c r="T1040">
        <v>0.16</v>
      </c>
      <c r="U1040">
        <f t="shared" si="302"/>
        <v>12250.25</v>
      </c>
      <c r="V1040">
        <f t="shared" si="303"/>
        <v>77370</v>
      </c>
      <c r="W1040" s="1" t="s">
        <v>155</v>
      </c>
      <c r="X1040" s="1" t="s">
        <v>1236</v>
      </c>
      <c r="Y1040" s="1" t="s">
        <v>156</v>
      </c>
      <c r="Z1040" s="3">
        <v>5457</v>
      </c>
      <c r="AA1040" s="4">
        <f t="shared" si="307"/>
        <v>358</v>
      </c>
      <c r="AB1040" s="4">
        <f t="shared" si="301"/>
        <v>2527.7797821999998</v>
      </c>
      <c r="AC1040" s="4">
        <f t="shared" si="298"/>
        <v>358</v>
      </c>
      <c r="AD1040" s="4">
        <f t="shared" si="292"/>
        <v>358</v>
      </c>
      <c r="AE1040" s="4">
        <v>358</v>
      </c>
      <c r="AF1040" s="4">
        <v>358</v>
      </c>
      <c r="AG1040" s="4">
        <f t="shared" si="299"/>
        <v>358</v>
      </c>
      <c r="AI1040" t="e">
        <f t="shared" si="304"/>
        <v>#N/A</v>
      </c>
      <c r="AJ1040">
        <v>2485.92</v>
      </c>
      <c r="AK1040" s="2">
        <v>2485.92</v>
      </c>
      <c r="AL1040" s="2">
        <f t="shared" si="300"/>
        <v>2485.92</v>
      </c>
      <c r="AM1040" s="4"/>
      <c r="AN1040" t="e">
        <f>VLOOKUP([1]!Tabelle13[[#This Row],[Vlookup this ID for freight costs]],$AL$2:$AL$6811,2,FALSE)</f>
        <v>#REF!</v>
      </c>
      <c r="AP1040">
        <v>26.41</v>
      </c>
      <c r="AQ1040">
        <v>26.41</v>
      </c>
      <c r="AR1040" s="4">
        <v>3</v>
      </c>
      <c r="AS1040" s="4">
        <v>5</v>
      </c>
      <c r="AT1040" s="4">
        <v>2010</v>
      </c>
      <c r="AU1040" s="4">
        <v>3</v>
      </c>
      <c r="AV1040" s="4">
        <v>5</v>
      </c>
      <c r="AW1040" s="4">
        <v>2010</v>
      </c>
      <c r="AX1040" t="str">
        <f t="shared" si="305"/>
        <v>No Delay</v>
      </c>
      <c r="AY1040">
        <f t="shared" si="306"/>
        <v>0</v>
      </c>
    </row>
    <row r="1041" spans="1:51" x14ac:dyDescent="0.2">
      <c r="A1041" s="3">
        <v>84556</v>
      </c>
      <c r="B1041" s="1" t="s">
        <v>175</v>
      </c>
      <c r="C1041" s="1" t="s">
        <v>165</v>
      </c>
      <c r="D1041" s="1" t="s">
        <v>130</v>
      </c>
      <c r="E1041" s="1" t="s">
        <v>53</v>
      </c>
      <c r="F1041" s="1" t="s">
        <v>53</v>
      </c>
      <c r="G1041" s="13" t="s">
        <v>1061</v>
      </c>
      <c r="H1041" s="12">
        <v>40301</v>
      </c>
      <c r="I1041" s="12" t="s">
        <v>1061</v>
      </c>
      <c r="J1041" s="12">
        <v>40301</v>
      </c>
      <c r="K1041" s="4">
        <v>2384</v>
      </c>
      <c r="L1041" s="1" t="s">
        <v>146</v>
      </c>
      <c r="M1041" s="1" t="s">
        <v>132</v>
      </c>
      <c r="N1041" s="1" t="s">
        <v>167</v>
      </c>
      <c r="O1041" s="1" t="s">
        <v>93</v>
      </c>
      <c r="P1041">
        <v>30</v>
      </c>
      <c r="Q1041">
        <v>1621</v>
      </c>
      <c r="R1041">
        <v>7699.75</v>
      </c>
      <c r="S1041">
        <v>4.75</v>
      </c>
      <c r="T1041">
        <v>0.16</v>
      </c>
      <c r="U1041">
        <f t="shared" si="302"/>
        <v>7699.75</v>
      </c>
      <c r="V1041">
        <f t="shared" si="303"/>
        <v>48630</v>
      </c>
      <c r="W1041" s="1" t="s">
        <v>160</v>
      </c>
      <c r="X1041" s="1" t="s">
        <v>1236</v>
      </c>
      <c r="Y1041" s="1" t="s">
        <v>161</v>
      </c>
      <c r="Z1041" s="3">
        <v>5149</v>
      </c>
      <c r="AA1041" s="4">
        <f t="shared" si="307"/>
        <v>358</v>
      </c>
      <c r="AB1041" s="4">
        <f t="shared" si="301"/>
        <v>2422.6413898000001</v>
      </c>
      <c r="AC1041" s="4">
        <f t="shared" si="298"/>
        <v>358</v>
      </c>
      <c r="AD1041" s="4">
        <f t="shared" si="292"/>
        <v>3578</v>
      </c>
      <c r="AE1041" s="3" t="s">
        <v>1215</v>
      </c>
      <c r="AF1041" s="3">
        <v>358</v>
      </c>
      <c r="AG1041" s="4">
        <f>AI1041</f>
        <v>358</v>
      </c>
      <c r="AH1041" s="4">
        <v>83423</v>
      </c>
      <c r="AI1041">
        <f t="shared" si="304"/>
        <v>358</v>
      </c>
      <c r="AJ1041" t="s">
        <v>1215</v>
      </c>
      <c r="AK1041" s="2">
        <v>2485.92</v>
      </c>
      <c r="AL1041" s="2">
        <f>AN1041</f>
        <v>2485.92</v>
      </c>
      <c r="AM1041" s="4">
        <v>83423</v>
      </c>
      <c r="AN1041">
        <f>INDEX($AJ$2:$AJ$6811,MATCH(AM1041,$A$2:$A$6811,0))</f>
        <v>2485.92</v>
      </c>
      <c r="AP1041">
        <v>16.600000000000001</v>
      </c>
      <c r="AQ1041">
        <v>16.600000000000001</v>
      </c>
      <c r="AR1041" s="4">
        <v>3</v>
      </c>
      <c r="AS1041" s="4">
        <v>5</v>
      </c>
      <c r="AT1041" s="4">
        <v>2010</v>
      </c>
      <c r="AU1041" s="4">
        <v>3</v>
      </c>
      <c r="AV1041" s="4">
        <v>5</v>
      </c>
      <c r="AW1041" s="4">
        <v>2010</v>
      </c>
      <c r="AX1041" t="str">
        <f t="shared" si="305"/>
        <v>No Delay</v>
      </c>
      <c r="AY1041">
        <f t="shared" si="306"/>
        <v>0</v>
      </c>
    </row>
    <row r="1042" spans="1:51" x14ac:dyDescent="0.2">
      <c r="A1042" s="3">
        <v>85454</v>
      </c>
      <c r="B1042" s="1" t="s">
        <v>50</v>
      </c>
      <c r="C1042" s="1" t="s">
        <v>51</v>
      </c>
      <c r="D1042" s="1" t="s">
        <v>130</v>
      </c>
      <c r="E1042" s="1" t="s">
        <v>101</v>
      </c>
      <c r="F1042" s="1" t="s">
        <v>101</v>
      </c>
      <c r="G1042" s="13" t="s">
        <v>1216</v>
      </c>
      <c r="H1042" s="12">
        <v>41882</v>
      </c>
      <c r="I1042" s="12" t="s">
        <v>500</v>
      </c>
      <c r="J1042" s="12">
        <v>41801</v>
      </c>
      <c r="K1042" s="4">
        <v>5532</v>
      </c>
      <c r="L1042" s="1" t="s">
        <v>146</v>
      </c>
      <c r="M1042" s="1" t="s">
        <v>132</v>
      </c>
      <c r="N1042" s="1" t="s">
        <v>238</v>
      </c>
      <c r="O1042" s="1" t="s">
        <v>93</v>
      </c>
      <c r="P1042">
        <v>30</v>
      </c>
      <c r="Q1042">
        <v>3456</v>
      </c>
      <c r="R1042">
        <v>16243.2</v>
      </c>
      <c r="S1042">
        <v>4.7</v>
      </c>
      <c r="T1042">
        <v>0.16</v>
      </c>
      <c r="U1042">
        <f t="shared" si="302"/>
        <v>16243.2</v>
      </c>
      <c r="V1042">
        <f t="shared" si="303"/>
        <v>103680</v>
      </c>
      <c r="W1042" s="1" t="s">
        <v>179</v>
      </c>
      <c r="X1042" s="1" t="s">
        <v>1236</v>
      </c>
      <c r="Y1042" s="1" t="s">
        <v>156</v>
      </c>
      <c r="Z1042" s="3">
        <v>14703</v>
      </c>
      <c r="AA1042" s="4">
        <f t="shared" si="307"/>
        <v>358</v>
      </c>
      <c r="AB1042" s="4">
        <f t="shared" si="301"/>
        <v>2624.0286028</v>
      </c>
      <c r="AC1042" s="4">
        <f t="shared" si="298"/>
        <v>358</v>
      </c>
      <c r="AD1042" s="4">
        <f t="shared" si="292"/>
        <v>1661.3333333333333</v>
      </c>
      <c r="AE1042" s="4">
        <v>358</v>
      </c>
      <c r="AF1042" s="4">
        <v>358</v>
      </c>
      <c r="AG1042" s="4">
        <f>AE1042</f>
        <v>358</v>
      </c>
      <c r="AI1042" t="e">
        <f t="shared" si="304"/>
        <v>#N/A</v>
      </c>
      <c r="AJ1042">
        <v>3590</v>
      </c>
      <c r="AK1042" s="2">
        <v>3590</v>
      </c>
      <c r="AL1042" s="2">
        <f>AJ1042</f>
        <v>3590</v>
      </c>
      <c r="AM1042" s="4"/>
      <c r="AN1042" t="e">
        <f>VLOOKUP([1]!Tabelle13[[#This Row],[Vlookup this ID for freight costs]],$AL$2:$AL$6811,2,FALSE)</f>
        <v>#REF!</v>
      </c>
      <c r="AP1042">
        <v>16.7</v>
      </c>
      <c r="AQ1042">
        <v>16.7</v>
      </c>
      <c r="AR1042" s="4">
        <v>31</v>
      </c>
      <c r="AS1042" s="4">
        <v>8</v>
      </c>
      <c r="AT1042" s="4">
        <v>2014</v>
      </c>
      <c r="AU1042" s="4">
        <v>11</v>
      </c>
      <c r="AV1042" s="4">
        <v>6</v>
      </c>
      <c r="AW1042" s="4">
        <v>2014</v>
      </c>
      <c r="AX1042" t="str">
        <f t="shared" si="305"/>
        <v>No Delay</v>
      </c>
      <c r="AY1042">
        <f t="shared" si="306"/>
        <v>0</v>
      </c>
    </row>
    <row r="1043" spans="1:51" x14ac:dyDescent="0.2">
      <c r="A1043" s="3">
        <v>10676</v>
      </c>
      <c r="B1043" s="1" t="s">
        <v>584</v>
      </c>
      <c r="C1043" s="1" t="s">
        <v>65</v>
      </c>
      <c r="D1043" s="1" t="s">
        <v>130</v>
      </c>
      <c r="E1043" s="1" t="s">
        <v>53</v>
      </c>
      <c r="F1043" s="1" t="s">
        <v>53</v>
      </c>
      <c r="G1043" s="13" t="s">
        <v>585</v>
      </c>
      <c r="H1043" s="12">
        <v>39588</v>
      </c>
      <c r="I1043" s="12" t="s">
        <v>585</v>
      </c>
      <c r="J1043" s="12">
        <v>39588</v>
      </c>
      <c r="K1043" s="4">
        <v>853</v>
      </c>
      <c r="L1043" s="1" t="s">
        <v>146</v>
      </c>
      <c r="M1043" s="1" t="s">
        <v>132</v>
      </c>
      <c r="N1043" s="1" t="s">
        <v>154</v>
      </c>
      <c r="O1043" s="1" t="s">
        <v>93</v>
      </c>
      <c r="P1043">
        <v>60</v>
      </c>
      <c r="Q1043">
        <v>3226</v>
      </c>
      <c r="R1043">
        <v>42841.279999999999</v>
      </c>
      <c r="S1043">
        <v>13.28</v>
      </c>
      <c r="T1043">
        <v>0.22</v>
      </c>
      <c r="U1043">
        <f t="shared" si="302"/>
        <v>42841.279999999999</v>
      </c>
      <c r="V1043">
        <f t="shared" si="303"/>
        <v>193560</v>
      </c>
      <c r="W1043" s="1" t="s">
        <v>155</v>
      </c>
      <c r="X1043" s="1" t="s">
        <v>1236</v>
      </c>
      <c r="Y1043" s="1" t="s">
        <v>156</v>
      </c>
      <c r="Z1043" s="3">
        <v>7726</v>
      </c>
      <c r="AA1043" s="4">
        <f t="shared" si="307"/>
        <v>359</v>
      </c>
      <c r="AB1043" s="4">
        <f t="shared" si="301"/>
        <v>2598.7866088000001</v>
      </c>
      <c r="AC1043" s="4">
        <f t="shared" si="298"/>
        <v>359</v>
      </c>
      <c r="AD1043" s="4">
        <f t="shared" si="292"/>
        <v>8388</v>
      </c>
      <c r="AE1043" s="4">
        <v>359</v>
      </c>
      <c r="AF1043" s="4">
        <v>359</v>
      </c>
      <c r="AG1043" s="4">
        <f>AE1043</f>
        <v>359</v>
      </c>
      <c r="AH1043" s="4">
        <v>82837</v>
      </c>
      <c r="AI1043">
        <f t="shared" si="304"/>
        <v>112</v>
      </c>
      <c r="AJ1043">
        <v>2750.89</v>
      </c>
      <c r="AK1043" s="2">
        <v>2750.89</v>
      </c>
      <c r="AL1043" s="2">
        <f>AJ1043</f>
        <v>2750.89</v>
      </c>
      <c r="AM1043" s="4"/>
      <c r="AN1043" t="e">
        <f>VLOOKUP([1]!Tabelle13[[#This Row],[Vlookup this ID for freight costs]],$AL$2:$AL$6811,2,FALSE)</f>
        <v>#REF!</v>
      </c>
      <c r="AP1043">
        <v>68.55</v>
      </c>
      <c r="AQ1043">
        <v>68.55</v>
      </c>
      <c r="AR1043" s="4">
        <v>20</v>
      </c>
      <c r="AS1043" s="4">
        <v>5</v>
      </c>
      <c r="AT1043" s="4">
        <v>2008</v>
      </c>
      <c r="AU1043" s="4">
        <v>20</v>
      </c>
      <c r="AV1043" s="4">
        <v>5</v>
      </c>
      <c r="AW1043" s="4">
        <v>2008</v>
      </c>
      <c r="AX1043" t="str">
        <f t="shared" si="305"/>
        <v>No Delay</v>
      </c>
      <c r="AY1043">
        <f t="shared" si="306"/>
        <v>0</v>
      </c>
    </row>
    <row r="1044" spans="1:51" x14ac:dyDescent="0.2">
      <c r="A1044" s="3">
        <v>83232</v>
      </c>
      <c r="B1044" s="1" t="s">
        <v>50</v>
      </c>
      <c r="C1044" s="1" t="s">
        <v>51</v>
      </c>
      <c r="D1044" s="1" t="s">
        <v>130</v>
      </c>
      <c r="E1044" s="1" t="s">
        <v>101</v>
      </c>
      <c r="F1044" s="1" t="s">
        <v>101</v>
      </c>
      <c r="G1044" s="13" t="s">
        <v>198</v>
      </c>
      <c r="H1044" s="12">
        <v>41820</v>
      </c>
      <c r="I1044" s="12" t="s">
        <v>500</v>
      </c>
      <c r="J1044" s="12">
        <v>41801</v>
      </c>
      <c r="K1044" s="4">
        <v>5519</v>
      </c>
      <c r="L1044" s="1" t="s">
        <v>146</v>
      </c>
      <c r="M1044" s="1" t="s">
        <v>132</v>
      </c>
      <c r="N1044" s="1" t="s">
        <v>238</v>
      </c>
      <c r="O1044" s="1" t="s">
        <v>93</v>
      </c>
      <c r="P1044">
        <v>30</v>
      </c>
      <c r="Q1044">
        <v>3464</v>
      </c>
      <c r="R1044">
        <v>16280.8</v>
      </c>
      <c r="S1044">
        <v>4.7</v>
      </c>
      <c r="T1044">
        <v>0.16</v>
      </c>
      <c r="U1044">
        <f t="shared" si="302"/>
        <v>16280.800000000001</v>
      </c>
      <c r="V1044">
        <f t="shared" si="303"/>
        <v>103920</v>
      </c>
      <c r="W1044" s="1" t="s">
        <v>179</v>
      </c>
      <c r="X1044" s="1" t="s">
        <v>1236</v>
      </c>
      <c r="Y1044" s="1" t="s">
        <v>156</v>
      </c>
      <c r="Z1044" s="3">
        <v>14703</v>
      </c>
      <c r="AA1044" s="4">
        <f t="shared" si="307"/>
        <v>359</v>
      </c>
      <c r="AB1044" s="4">
        <f t="shared" si="301"/>
        <v>2624.9065851999999</v>
      </c>
      <c r="AC1044" s="4">
        <f t="shared" si="298"/>
        <v>359</v>
      </c>
      <c r="AD1044" s="4">
        <f t="shared" si="292"/>
        <v>217.5</v>
      </c>
      <c r="AE1044" s="4">
        <v>359</v>
      </c>
      <c r="AF1044" s="4">
        <v>359</v>
      </c>
      <c r="AG1044" s="4">
        <f>AE1044</f>
        <v>359</v>
      </c>
      <c r="AI1044" t="e">
        <f t="shared" si="304"/>
        <v>#N/A</v>
      </c>
      <c r="AJ1044" t="s">
        <v>81</v>
      </c>
      <c r="AK1044" s="2"/>
      <c r="AL1044" s="2" t="str">
        <f>AJ1044</f>
        <v>Freight Included in Commodity Cost</v>
      </c>
      <c r="AM1044" s="4"/>
      <c r="AN1044" t="e">
        <f>VLOOKUP([1]!Tabelle13[[#This Row],[Vlookup this ID for freight costs]],$AL$2:$AL$6811,2,FALSE)</f>
        <v>#REF!</v>
      </c>
      <c r="AP1044">
        <v>16.739999999999998</v>
      </c>
      <c r="AQ1044">
        <v>16.739999999999998</v>
      </c>
      <c r="AR1044" s="4">
        <v>30</v>
      </c>
      <c r="AS1044" s="4">
        <v>6</v>
      </c>
      <c r="AT1044" s="4">
        <v>2014</v>
      </c>
      <c r="AU1044" s="4">
        <v>11</v>
      </c>
      <c r="AV1044" s="4">
        <v>6</v>
      </c>
      <c r="AW1044" s="4">
        <v>2014</v>
      </c>
      <c r="AX1044" t="str">
        <f t="shared" si="305"/>
        <v>No Delay</v>
      </c>
      <c r="AY1044">
        <f t="shared" si="306"/>
        <v>0</v>
      </c>
    </row>
    <row r="1045" spans="1:51" x14ac:dyDescent="0.2">
      <c r="A1045" s="3">
        <v>84546</v>
      </c>
      <c r="B1045" s="1" t="s">
        <v>175</v>
      </c>
      <c r="C1045" s="1" t="s">
        <v>165</v>
      </c>
      <c r="D1045" s="1" t="s">
        <v>130</v>
      </c>
      <c r="E1045" s="1" t="s">
        <v>101</v>
      </c>
      <c r="F1045" s="1" t="s">
        <v>101</v>
      </c>
      <c r="G1045" s="13" t="s">
        <v>226</v>
      </c>
      <c r="H1045" s="12">
        <v>40296</v>
      </c>
      <c r="I1045" s="12" t="s">
        <v>922</v>
      </c>
      <c r="J1045" s="12">
        <v>40262</v>
      </c>
      <c r="K1045" s="4">
        <v>2273</v>
      </c>
      <c r="L1045" s="1" t="s">
        <v>146</v>
      </c>
      <c r="M1045" s="1" t="s">
        <v>132</v>
      </c>
      <c r="N1045" s="1" t="s">
        <v>154</v>
      </c>
      <c r="O1045" s="1" t="s">
        <v>93</v>
      </c>
      <c r="P1045">
        <v>60</v>
      </c>
      <c r="Q1045">
        <v>3000</v>
      </c>
      <c r="R1045">
        <v>33660</v>
      </c>
      <c r="S1045">
        <v>11.22</v>
      </c>
      <c r="T1045">
        <v>0.19</v>
      </c>
      <c r="U1045">
        <f t="shared" si="302"/>
        <v>33660</v>
      </c>
      <c r="V1045">
        <f t="shared" si="303"/>
        <v>180000</v>
      </c>
      <c r="W1045" s="1" t="s">
        <v>155</v>
      </c>
      <c r="X1045" s="1" t="s">
        <v>1236</v>
      </c>
      <c r="Y1045" s="1" t="s">
        <v>156</v>
      </c>
      <c r="Z1045" s="3">
        <v>11413</v>
      </c>
      <c r="AA1045" s="4">
        <f t="shared" si="307"/>
        <v>359</v>
      </c>
      <c r="AB1045" s="4">
        <f t="shared" si="301"/>
        <v>2573.9836059999998</v>
      </c>
      <c r="AC1045" s="4">
        <f t="shared" si="298"/>
        <v>359</v>
      </c>
      <c r="AD1045" s="4">
        <f t="shared" si="292"/>
        <v>1134.1992506285715</v>
      </c>
      <c r="AE1045" s="4">
        <v>359</v>
      </c>
      <c r="AF1045" s="4">
        <v>359</v>
      </c>
      <c r="AG1045" s="4">
        <f>AE1045</f>
        <v>359</v>
      </c>
      <c r="AI1045" t="e">
        <f t="shared" si="304"/>
        <v>#N/A</v>
      </c>
      <c r="AJ1045">
        <v>3302.05</v>
      </c>
      <c r="AK1045" s="2">
        <v>3302.05</v>
      </c>
      <c r="AL1045" s="2">
        <f>AJ1045</f>
        <v>3302.05</v>
      </c>
      <c r="AM1045" s="4"/>
      <c r="AN1045" t="e">
        <f>VLOOKUP([1]!Tabelle13[[#This Row],[Vlookup this ID for freight costs]],$AL$2:$AL$6811,2,FALSE)</f>
        <v>#REF!</v>
      </c>
      <c r="AP1045">
        <v>72.569999999999993</v>
      </c>
      <c r="AQ1045">
        <v>72.569999999999993</v>
      </c>
      <c r="AR1045" s="4">
        <v>28</v>
      </c>
      <c r="AS1045" s="4">
        <v>4</v>
      </c>
      <c r="AT1045" s="4">
        <v>2010</v>
      </c>
      <c r="AU1045" s="4">
        <v>25</v>
      </c>
      <c r="AV1045" s="4">
        <v>4</v>
      </c>
      <c r="AW1045" s="4">
        <v>2010</v>
      </c>
      <c r="AX1045" t="str">
        <f t="shared" si="305"/>
        <v>No Delay</v>
      </c>
      <c r="AY1045">
        <f t="shared" si="306"/>
        <v>0</v>
      </c>
    </row>
    <row r="1046" spans="1:51" x14ac:dyDescent="0.2">
      <c r="A1046" s="3">
        <v>84118</v>
      </c>
      <c r="B1046" s="1" t="s">
        <v>215</v>
      </c>
      <c r="C1046" s="1" t="s">
        <v>89</v>
      </c>
      <c r="D1046" s="1" t="s">
        <v>130</v>
      </c>
      <c r="E1046" s="1" t="s">
        <v>101</v>
      </c>
      <c r="F1046" s="1" t="s">
        <v>101</v>
      </c>
      <c r="G1046" s="13" t="s">
        <v>1217</v>
      </c>
      <c r="H1046" s="12">
        <v>40858</v>
      </c>
      <c r="I1046" s="12" t="s">
        <v>1218</v>
      </c>
      <c r="J1046" s="12">
        <v>40847</v>
      </c>
      <c r="K1046" s="4">
        <v>3545</v>
      </c>
      <c r="L1046" s="1" t="s">
        <v>146</v>
      </c>
      <c r="M1046" s="1" t="s">
        <v>132</v>
      </c>
      <c r="N1046" s="1" t="s">
        <v>333</v>
      </c>
      <c r="O1046" s="1" t="s">
        <v>93</v>
      </c>
      <c r="P1046">
        <v>60</v>
      </c>
      <c r="Q1046">
        <v>1512</v>
      </c>
      <c r="R1046">
        <v>1995.84</v>
      </c>
      <c r="S1046">
        <v>1.32</v>
      </c>
      <c r="T1046">
        <v>0.02</v>
      </c>
      <c r="U1046">
        <f t="shared" si="302"/>
        <v>1995.8400000000001</v>
      </c>
      <c r="V1046">
        <f t="shared" si="303"/>
        <v>90720</v>
      </c>
      <c r="W1046" s="1" t="s">
        <v>155</v>
      </c>
      <c r="X1046" s="1" t="s">
        <v>1236</v>
      </c>
      <c r="Y1046" s="1" t="s">
        <v>156</v>
      </c>
      <c r="Z1046" s="3">
        <v>13090</v>
      </c>
      <c r="AA1046" s="4">
        <f t="shared" si="307"/>
        <v>360</v>
      </c>
      <c r="AB1046" s="4">
        <f t="shared" si="301"/>
        <v>2410.6788796000001</v>
      </c>
      <c r="AC1046" s="4">
        <f t="shared" si="298"/>
        <v>360</v>
      </c>
      <c r="AD1046" s="4">
        <f t="shared" si="292"/>
        <v>854.28314049999994</v>
      </c>
      <c r="AE1046" s="4">
        <v>360</v>
      </c>
      <c r="AF1046" s="4">
        <v>360</v>
      </c>
      <c r="AG1046" s="4">
        <f>AE1046</f>
        <v>360</v>
      </c>
      <c r="AI1046" t="e">
        <f t="shared" si="304"/>
        <v>#N/A</v>
      </c>
      <c r="AJ1046">
        <v>3274.41</v>
      </c>
      <c r="AK1046" s="2">
        <v>3274.41</v>
      </c>
      <c r="AL1046" s="2">
        <f>AJ1046</f>
        <v>3274.41</v>
      </c>
      <c r="AM1046" s="4"/>
      <c r="AN1046" t="e">
        <f>VLOOKUP([1]!Tabelle13[[#This Row],[Vlookup this ID for freight costs]],$AL$2:$AL$6811,2,FALSE)</f>
        <v>#REF!</v>
      </c>
      <c r="AP1046">
        <v>3.29</v>
      </c>
      <c r="AQ1046">
        <v>3.29</v>
      </c>
      <c r="AR1046" s="4">
        <v>11</v>
      </c>
      <c r="AS1046" s="4">
        <v>11</v>
      </c>
      <c r="AT1046" s="4">
        <v>2011</v>
      </c>
      <c r="AU1046" s="4">
        <v>31</v>
      </c>
      <c r="AV1046" s="4">
        <v>10</v>
      </c>
      <c r="AW1046" s="4">
        <v>2011</v>
      </c>
      <c r="AX1046" t="str">
        <f t="shared" si="305"/>
        <v>No Delay</v>
      </c>
      <c r="AY1046">
        <f t="shared" si="306"/>
        <v>0</v>
      </c>
    </row>
    <row r="1047" spans="1:51" x14ac:dyDescent="0.2">
      <c r="A1047" s="3">
        <v>85799</v>
      </c>
      <c r="B1047" s="1" t="s">
        <v>215</v>
      </c>
      <c r="C1047" s="1" t="s">
        <v>89</v>
      </c>
      <c r="D1047" s="1" t="s">
        <v>130</v>
      </c>
      <c r="E1047" s="1" t="s">
        <v>101</v>
      </c>
      <c r="F1047" s="1" t="s">
        <v>101</v>
      </c>
      <c r="G1047" s="13" t="s">
        <v>1217</v>
      </c>
      <c r="H1047" s="12">
        <v>40858</v>
      </c>
      <c r="I1047" s="12" t="s">
        <v>1218</v>
      </c>
      <c r="J1047" s="12">
        <v>40847</v>
      </c>
      <c r="K1047" s="4">
        <v>3547</v>
      </c>
      <c r="L1047" s="1" t="s">
        <v>146</v>
      </c>
      <c r="M1047" s="1" t="s">
        <v>132</v>
      </c>
      <c r="N1047" s="1" t="s">
        <v>389</v>
      </c>
      <c r="O1047" s="1" t="s">
        <v>93</v>
      </c>
      <c r="P1047">
        <v>30</v>
      </c>
      <c r="Q1047">
        <v>2790</v>
      </c>
      <c r="R1047">
        <v>62775</v>
      </c>
      <c r="S1047">
        <v>22.5</v>
      </c>
      <c r="T1047">
        <v>0.75</v>
      </c>
      <c r="U1047">
        <f t="shared" si="302"/>
        <v>62775</v>
      </c>
      <c r="V1047">
        <f t="shared" si="303"/>
        <v>83700</v>
      </c>
      <c r="W1047" s="1" t="s">
        <v>160</v>
      </c>
      <c r="X1047" s="1" t="s">
        <v>1236</v>
      </c>
      <c r="Y1047" s="1" t="s">
        <v>161</v>
      </c>
      <c r="Z1047" s="3">
        <v>12573</v>
      </c>
      <c r="AA1047" s="4">
        <f t="shared" si="307"/>
        <v>360</v>
      </c>
      <c r="AB1047" s="4">
        <f t="shared" si="301"/>
        <v>2550.9365680000001</v>
      </c>
      <c r="AC1047" s="4">
        <f t="shared" ref="AC1047:AC1070" si="308">AF1047</f>
        <v>360</v>
      </c>
      <c r="AD1047" s="4">
        <f t="shared" ref="AD1047:AD1110" si="309">AVERAGEIFS($AA$2:$AA$6811,$L$2:$L$6811,L1047,$V$2:$V$6811,"&gt;="&amp;(V1047-100), $V$2:$V$6811,"&lt;="&amp;(V1047+100),$AA$2:$AA$6811,"&gt;"&amp;1)</f>
        <v>360</v>
      </c>
      <c r="AE1047" s="3" t="s">
        <v>1219</v>
      </c>
      <c r="AF1047" s="3">
        <v>360</v>
      </c>
      <c r="AG1047" s="4">
        <f>AI1047</f>
        <v>360</v>
      </c>
      <c r="AH1047" s="4">
        <v>84118</v>
      </c>
      <c r="AI1047">
        <f t="shared" si="304"/>
        <v>360</v>
      </c>
      <c r="AJ1047" t="s">
        <v>1219</v>
      </c>
      <c r="AK1047" s="2">
        <v>3274.41</v>
      </c>
      <c r="AL1047" s="2">
        <f>AN1047</f>
        <v>3274.41</v>
      </c>
      <c r="AM1047" s="4">
        <v>84118</v>
      </c>
      <c r="AN1047">
        <f>INDEX($AJ$2:$AJ$6811,MATCH(AM1047,$A$2:$A$6811,0))</f>
        <v>3274.41</v>
      </c>
      <c r="AP1047">
        <v>103.58</v>
      </c>
      <c r="AQ1047">
        <v>103.58</v>
      </c>
      <c r="AR1047" s="4">
        <v>11</v>
      </c>
      <c r="AS1047" s="4">
        <v>11</v>
      </c>
      <c r="AT1047" s="4">
        <v>2011</v>
      </c>
      <c r="AU1047" s="4">
        <v>31</v>
      </c>
      <c r="AV1047" s="4">
        <v>10</v>
      </c>
      <c r="AW1047" s="4">
        <v>2011</v>
      </c>
      <c r="AX1047" t="str">
        <f t="shared" si="305"/>
        <v>No Delay</v>
      </c>
      <c r="AY1047">
        <f t="shared" si="306"/>
        <v>0</v>
      </c>
    </row>
    <row r="1048" spans="1:51" x14ac:dyDescent="0.2">
      <c r="A1048" s="3">
        <v>12893</v>
      </c>
      <c r="B1048" s="1" t="s">
        <v>350</v>
      </c>
      <c r="C1048" s="1" t="s">
        <v>65</v>
      </c>
      <c r="D1048" s="1" t="s">
        <v>130</v>
      </c>
      <c r="E1048" s="1" t="s">
        <v>152</v>
      </c>
      <c r="F1048" s="1" t="s">
        <v>152</v>
      </c>
      <c r="G1048" s="13" t="s">
        <v>401</v>
      </c>
      <c r="H1048" s="12">
        <v>39980</v>
      </c>
      <c r="I1048" s="12" t="s">
        <v>401</v>
      </c>
      <c r="J1048" s="12">
        <v>39980</v>
      </c>
      <c r="K1048" s="4">
        <v>1625</v>
      </c>
      <c r="L1048" s="1" t="s">
        <v>146</v>
      </c>
      <c r="M1048" s="1" t="s">
        <v>132</v>
      </c>
      <c r="N1048" s="1" t="s">
        <v>154</v>
      </c>
      <c r="O1048" s="1" t="s">
        <v>93</v>
      </c>
      <c r="P1048">
        <v>60</v>
      </c>
      <c r="Q1048">
        <v>3190</v>
      </c>
      <c r="R1048">
        <v>36366</v>
      </c>
      <c r="S1048">
        <v>11.4</v>
      </c>
      <c r="T1048">
        <v>0.19</v>
      </c>
      <c r="U1048">
        <f t="shared" si="302"/>
        <v>36366</v>
      </c>
      <c r="V1048">
        <f t="shared" si="303"/>
        <v>191400</v>
      </c>
      <c r="W1048" s="1" t="s">
        <v>155</v>
      </c>
      <c r="X1048" s="1" t="s">
        <v>1236</v>
      </c>
      <c r="Y1048" s="1" t="s">
        <v>156</v>
      </c>
      <c r="Z1048" s="3">
        <v>7726</v>
      </c>
      <c r="AA1048" s="4">
        <f t="shared" si="307"/>
        <v>361</v>
      </c>
      <c r="AB1048" s="4">
        <f t="shared" si="301"/>
        <v>2594.8356880000001</v>
      </c>
      <c r="AC1048" s="4">
        <f t="shared" si="308"/>
        <v>361</v>
      </c>
      <c r="AD1048" s="4">
        <f t="shared" si="309"/>
        <v>597</v>
      </c>
      <c r="AE1048" s="4">
        <v>361</v>
      </c>
      <c r="AF1048" s="4">
        <v>361</v>
      </c>
      <c r="AG1048" s="4">
        <f>AE1048</f>
        <v>361</v>
      </c>
      <c r="AI1048" t="e">
        <f t="shared" si="304"/>
        <v>#N/A</v>
      </c>
      <c r="AJ1048">
        <v>7329.83</v>
      </c>
      <c r="AK1048" s="2">
        <v>7329.83</v>
      </c>
      <c r="AL1048" s="2">
        <f>AJ1048</f>
        <v>7329.83</v>
      </c>
      <c r="AM1048" s="4"/>
      <c r="AN1048" t="e">
        <f>VLOOKUP([1]!Tabelle13[[#This Row],[Vlookup this ID for freight costs]],$AL$2:$AL$6811,2,FALSE)</f>
        <v>#REF!</v>
      </c>
      <c r="AP1048">
        <v>71.28</v>
      </c>
      <c r="AQ1048">
        <v>71.28</v>
      </c>
      <c r="AR1048" s="4">
        <v>16</v>
      </c>
      <c r="AS1048" s="4">
        <v>6</v>
      </c>
      <c r="AT1048" s="4">
        <v>2009</v>
      </c>
      <c r="AU1048" s="4">
        <v>16</v>
      </c>
      <c r="AV1048" s="4">
        <v>6</v>
      </c>
      <c r="AW1048" s="4">
        <v>2009</v>
      </c>
      <c r="AX1048" t="str">
        <f t="shared" si="305"/>
        <v>No Delay</v>
      </c>
      <c r="AY1048">
        <f t="shared" si="306"/>
        <v>0</v>
      </c>
    </row>
    <row r="1049" spans="1:51" x14ac:dyDescent="0.2">
      <c r="A1049" s="3">
        <v>23524</v>
      </c>
      <c r="B1049" s="1" t="s">
        <v>215</v>
      </c>
      <c r="C1049" s="1" t="s">
        <v>89</v>
      </c>
      <c r="D1049" s="1" t="s">
        <v>74</v>
      </c>
      <c r="E1049" s="1" t="s">
        <v>53</v>
      </c>
      <c r="F1049" s="1" t="s">
        <v>53</v>
      </c>
      <c r="G1049" s="13" t="s">
        <v>1220</v>
      </c>
      <c r="H1049" s="12">
        <v>40959</v>
      </c>
      <c r="I1049" s="12" t="s">
        <v>1220</v>
      </c>
      <c r="J1049" s="12">
        <v>40959</v>
      </c>
      <c r="K1049" s="4">
        <v>3765</v>
      </c>
      <c r="L1049" s="1" t="s">
        <v>146</v>
      </c>
      <c r="M1049" s="1" t="s">
        <v>248</v>
      </c>
      <c r="N1049" s="1" t="s">
        <v>1221</v>
      </c>
      <c r="O1049" s="1" t="s">
        <v>446</v>
      </c>
      <c r="P1049">
        <v>180</v>
      </c>
      <c r="Q1049">
        <v>1184</v>
      </c>
      <c r="R1049">
        <v>20080.64</v>
      </c>
      <c r="S1049">
        <v>16.96</v>
      </c>
      <c r="T1049">
        <v>0.09</v>
      </c>
      <c r="U1049">
        <f t="shared" si="302"/>
        <v>20080.64</v>
      </c>
      <c r="V1049">
        <f t="shared" si="303"/>
        <v>213120</v>
      </c>
      <c r="W1049" s="1" t="s">
        <v>251</v>
      </c>
      <c r="X1049" s="1" t="s">
        <v>252</v>
      </c>
      <c r="Y1049" s="1" t="s">
        <v>252</v>
      </c>
      <c r="Z1049" s="3">
        <v>5027</v>
      </c>
      <c r="AA1049" s="4">
        <f t="shared" si="307"/>
        <v>361</v>
      </c>
      <c r="AB1049" s="4">
        <f t="shared" si="301"/>
        <v>2374.6816011999999</v>
      </c>
      <c r="AC1049" s="4">
        <f t="shared" si="308"/>
        <v>361</v>
      </c>
      <c r="AD1049" s="4">
        <f t="shared" si="309"/>
        <v>361</v>
      </c>
      <c r="AE1049" s="4">
        <v>361</v>
      </c>
      <c r="AF1049" s="4">
        <v>361</v>
      </c>
      <c r="AG1049" s="4">
        <f>AE1049</f>
        <v>361</v>
      </c>
      <c r="AI1049" t="e">
        <f t="shared" si="304"/>
        <v>#N/A</v>
      </c>
      <c r="AJ1049">
        <v>783.22</v>
      </c>
      <c r="AK1049" s="2">
        <v>783.22</v>
      </c>
      <c r="AL1049" s="2">
        <f>AJ1049</f>
        <v>783.22</v>
      </c>
      <c r="AM1049" s="4"/>
      <c r="AN1049" t="e">
        <f>VLOOKUP([1]!Tabelle13[[#This Row],[Vlookup this ID for freight costs]],$AL$2:$AL$6811,2,FALSE)</f>
        <v>#REF!</v>
      </c>
      <c r="AP1049">
        <v>33.130000000000003</v>
      </c>
      <c r="AQ1049">
        <v>33.130000000000003</v>
      </c>
      <c r="AR1049" s="4">
        <v>20</v>
      </c>
      <c r="AS1049" s="4">
        <v>2</v>
      </c>
      <c r="AT1049" s="4">
        <v>2012</v>
      </c>
      <c r="AU1049" s="4">
        <v>20</v>
      </c>
      <c r="AV1049" s="4">
        <v>2</v>
      </c>
      <c r="AW1049" s="4">
        <v>2012</v>
      </c>
      <c r="AX1049" t="str">
        <f t="shared" si="305"/>
        <v>No Delay</v>
      </c>
      <c r="AY1049">
        <f t="shared" si="306"/>
        <v>0</v>
      </c>
    </row>
    <row r="1050" spans="1:51" x14ac:dyDescent="0.2">
      <c r="A1050" s="3">
        <v>22076</v>
      </c>
      <c r="B1050" s="1" t="s">
        <v>50</v>
      </c>
      <c r="C1050" s="1" t="s">
        <v>51</v>
      </c>
      <c r="D1050" s="1" t="s">
        <v>266</v>
      </c>
      <c r="E1050" s="1" t="s">
        <v>53</v>
      </c>
      <c r="F1050" s="1" t="s">
        <v>53</v>
      </c>
      <c r="G1050" s="13" t="s">
        <v>1222</v>
      </c>
      <c r="H1050" s="12">
        <v>40855</v>
      </c>
      <c r="I1050" s="12" t="s">
        <v>1222</v>
      </c>
      <c r="J1050" s="12">
        <v>40855</v>
      </c>
      <c r="K1050" s="4">
        <v>3563</v>
      </c>
      <c r="L1050" s="1" t="s">
        <v>146</v>
      </c>
      <c r="M1050" s="1" t="s">
        <v>423</v>
      </c>
      <c r="N1050" s="1" t="s">
        <v>424</v>
      </c>
      <c r="O1050" s="1" t="s">
        <v>425</v>
      </c>
      <c r="P1050">
        <v>60</v>
      </c>
      <c r="Q1050">
        <v>2464</v>
      </c>
      <c r="R1050">
        <v>16878.400000000001</v>
      </c>
      <c r="S1050">
        <v>6.85</v>
      </c>
      <c r="T1050">
        <v>0.11</v>
      </c>
      <c r="U1050">
        <f t="shared" si="302"/>
        <v>16878.399999999998</v>
      </c>
      <c r="V1050">
        <f t="shared" si="303"/>
        <v>147840</v>
      </c>
      <c r="W1050" s="1" t="s">
        <v>394</v>
      </c>
      <c r="X1050" s="1" t="s">
        <v>112</v>
      </c>
      <c r="Y1050" s="1" t="s">
        <v>112</v>
      </c>
      <c r="Z1050" s="3">
        <v>8116</v>
      </c>
      <c r="AA1050" s="4">
        <f t="shared" si="307"/>
        <v>361</v>
      </c>
      <c r="AB1050" s="4">
        <f t="shared" si="301"/>
        <v>2515.1587851999998</v>
      </c>
      <c r="AC1050" s="4">
        <f t="shared" si="308"/>
        <v>361</v>
      </c>
      <c r="AD1050" s="4">
        <f t="shared" si="309"/>
        <v>367</v>
      </c>
      <c r="AE1050" s="4">
        <v>361</v>
      </c>
      <c r="AF1050" s="4">
        <v>361</v>
      </c>
      <c r="AG1050" s="4">
        <f>AE1050</f>
        <v>361</v>
      </c>
      <c r="AI1050" t="e">
        <f t="shared" si="304"/>
        <v>#N/A</v>
      </c>
      <c r="AJ1050">
        <v>3669.84</v>
      </c>
      <c r="AK1050" s="2">
        <v>3669.84</v>
      </c>
      <c r="AL1050" s="2">
        <f>AJ1050</f>
        <v>3669.84</v>
      </c>
      <c r="AM1050" s="4"/>
      <c r="AN1050" t="e">
        <f>VLOOKUP([1]!Tabelle13[[#This Row],[Vlookup this ID for freight costs]],$AL$2:$AL$6811,2,FALSE)</f>
        <v>#REF!</v>
      </c>
      <c r="AP1050">
        <v>27.85</v>
      </c>
      <c r="AQ1050">
        <v>27.85</v>
      </c>
      <c r="AR1050" s="4">
        <v>8</v>
      </c>
      <c r="AS1050" s="4">
        <v>11</v>
      </c>
      <c r="AT1050" s="4">
        <v>2011</v>
      </c>
      <c r="AU1050" s="4">
        <v>8</v>
      </c>
      <c r="AV1050" s="4">
        <v>11</v>
      </c>
      <c r="AW1050" s="4">
        <v>2011</v>
      </c>
      <c r="AX1050" t="str">
        <f t="shared" si="305"/>
        <v>No Delay</v>
      </c>
      <c r="AY1050">
        <f t="shared" si="306"/>
        <v>0</v>
      </c>
    </row>
    <row r="1051" spans="1:51" x14ac:dyDescent="0.2">
      <c r="A1051" s="3">
        <v>43989</v>
      </c>
      <c r="B1051" s="1" t="s">
        <v>140</v>
      </c>
      <c r="C1051" s="1" t="s">
        <v>99</v>
      </c>
      <c r="D1051" s="1" t="s">
        <v>74</v>
      </c>
      <c r="E1051" s="1" t="s">
        <v>53</v>
      </c>
      <c r="F1051" s="1" t="s">
        <v>53</v>
      </c>
      <c r="G1051" s="13" t="s">
        <v>1041</v>
      </c>
      <c r="H1051" s="12">
        <v>40036</v>
      </c>
      <c r="I1051" s="12" t="s">
        <v>1041</v>
      </c>
      <c r="J1051" s="12">
        <v>40036</v>
      </c>
      <c r="K1051" s="4">
        <v>1741</v>
      </c>
      <c r="L1051" s="1" t="s">
        <v>146</v>
      </c>
      <c r="M1051" s="1" t="s">
        <v>182</v>
      </c>
      <c r="N1051" s="1" t="s">
        <v>183</v>
      </c>
      <c r="O1051" s="1" t="s">
        <v>184</v>
      </c>
      <c r="P1051">
        <v>30</v>
      </c>
      <c r="Q1051">
        <v>3000</v>
      </c>
      <c r="R1051">
        <v>71010</v>
      </c>
      <c r="S1051">
        <v>23.67</v>
      </c>
      <c r="T1051">
        <v>0.79</v>
      </c>
      <c r="U1051">
        <f t="shared" si="302"/>
        <v>71010</v>
      </c>
      <c r="V1051">
        <f t="shared" si="303"/>
        <v>90000</v>
      </c>
      <c r="W1051" s="1" t="s">
        <v>185</v>
      </c>
      <c r="X1051" s="1" t="s">
        <v>186</v>
      </c>
      <c r="Y1051" s="1" t="s">
        <v>186</v>
      </c>
      <c r="Z1051" s="3">
        <v>6642</v>
      </c>
      <c r="AA1051" s="4">
        <f t="shared" si="307"/>
        <v>363</v>
      </c>
      <c r="AB1051" s="4">
        <f t="shared" si="301"/>
        <v>2573.9836059999998</v>
      </c>
      <c r="AC1051" s="4">
        <f t="shared" si="308"/>
        <v>363</v>
      </c>
      <c r="AD1051" s="4">
        <f t="shared" si="309"/>
        <v>910.94131323809518</v>
      </c>
      <c r="AE1051" s="4">
        <v>363</v>
      </c>
      <c r="AF1051" s="4">
        <v>363</v>
      </c>
      <c r="AG1051" s="4">
        <f>AE1051</f>
        <v>363</v>
      </c>
      <c r="AI1051" t="e">
        <f t="shared" si="304"/>
        <v>#N/A</v>
      </c>
      <c r="AJ1051">
        <v>777</v>
      </c>
      <c r="AK1051" s="2">
        <v>777</v>
      </c>
      <c r="AL1051" s="2">
        <f>AJ1051</f>
        <v>777</v>
      </c>
      <c r="AM1051" s="4"/>
      <c r="AN1051" t="e">
        <f>VLOOKUP([1]!Tabelle13[[#This Row],[Vlookup this ID for freight costs]],$AL$2:$AL$6811,2,FALSE)</f>
        <v>#REF!</v>
      </c>
      <c r="AP1051">
        <v>139.18</v>
      </c>
      <c r="AQ1051">
        <v>139.18</v>
      </c>
      <c r="AR1051" s="4">
        <v>11</v>
      </c>
      <c r="AS1051" s="4">
        <v>8</v>
      </c>
      <c r="AT1051" s="4">
        <v>2009</v>
      </c>
      <c r="AU1051" s="4">
        <v>11</v>
      </c>
      <c r="AV1051" s="4">
        <v>8</v>
      </c>
      <c r="AW1051" s="4">
        <v>2009</v>
      </c>
      <c r="AX1051" t="str">
        <f t="shared" si="305"/>
        <v>No Delay</v>
      </c>
      <c r="AY1051">
        <f t="shared" si="306"/>
        <v>0</v>
      </c>
    </row>
    <row r="1052" spans="1:51" x14ac:dyDescent="0.2">
      <c r="A1052" s="3">
        <v>76325</v>
      </c>
      <c r="B1052" s="1" t="s">
        <v>140</v>
      </c>
      <c r="C1052" s="1" t="s">
        <v>99</v>
      </c>
      <c r="D1052" s="1" t="s">
        <v>74</v>
      </c>
      <c r="E1052" s="1" t="s">
        <v>53</v>
      </c>
      <c r="F1052" s="1" t="s">
        <v>53</v>
      </c>
      <c r="G1052" s="13" t="s">
        <v>1041</v>
      </c>
      <c r="H1052" s="12">
        <v>40036</v>
      </c>
      <c r="I1052" s="12" t="s">
        <v>1041</v>
      </c>
      <c r="J1052" s="12">
        <v>40036</v>
      </c>
      <c r="K1052" s="4">
        <v>1743</v>
      </c>
      <c r="L1052" s="1" t="s">
        <v>146</v>
      </c>
      <c r="M1052" s="1" t="s">
        <v>182</v>
      </c>
      <c r="N1052" s="1" t="s">
        <v>188</v>
      </c>
      <c r="O1052" s="1" t="s">
        <v>184</v>
      </c>
      <c r="P1052">
        <v>30</v>
      </c>
      <c r="Q1052">
        <v>7000</v>
      </c>
      <c r="R1052">
        <v>128380</v>
      </c>
      <c r="S1052">
        <v>18.34</v>
      </c>
      <c r="T1052">
        <v>0.61</v>
      </c>
      <c r="U1052">
        <f t="shared" si="302"/>
        <v>128380</v>
      </c>
      <c r="V1052">
        <f t="shared" si="303"/>
        <v>210000</v>
      </c>
      <c r="W1052" s="1" t="s">
        <v>185</v>
      </c>
      <c r="X1052" s="1" t="s">
        <v>186</v>
      </c>
      <c r="Y1052" s="1" t="s">
        <v>186</v>
      </c>
      <c r="Z1052" s="3">
        <v>6642</v>
      </c>
      <c r="AA1052" s="4">
        <f t="shared" si="307"/>
        <v>363</v>
      </c>
      <c r="AB1052" s="4">
        <f t="shared" si="301"/>
        <v>3012.9748060000002</v>
      </c>
      <c r="AC1052" s="4">
        <f t="shared" si="308"/>
        <v>363</v>
      </c>
      <c r="AD1052" s="4">
        <f t="shared" si="309"/>
        <v>962.89416033333328</v>
      </c>
      <c r="AE1052" s="3" t="s">
        <v>1223</v>
      </c>
      <c r="AF1052" s="3">
        <v>363</v>
      </c>
      <c r="AG1052" s="4">
        <f>AI1052</f>
        <v>363</v>
      </c>
      <c r="AH1052" s="4">
        <v>43989</v>
      </c>
      <c r="AI1052">
        <f t="shared" si="304"/>
        <v>363</v>
      </c>
      <c r="AJ1052" t="s">
        <v>1223</v>
      </c>
      <c r="AK1052" s="2">
        <v>777</v>
      </c>
      <c r="AL1052" s="2">
        <f>AN1052</f>
        <v>777</v>
      </c>
      <c r="AM1052" s="4">
        <v>43989</v>
      </c>
      <c r="AN1052">
        <f>INDEX($AJ$2:$AJ$6811,MATCH(AM1052,$A$2:$A$6811,0))</f>
        <v>777</v>
      </c>
      <c r="AP1052">
        <v>251.62</v>
      </c>
      <c r="AQ1052">
        <v>251.62</v>
      </c>
      <c r="AR1052" s="4">
        <v>11</v>
      </c>
      <c r="AS1052" s="4">
        <v>8</v>
      </c>
      <c r="AT1052" s="4">
        <v>2009</v>
      </c>
      <c r="AU1052" s="4">
        <v>11</v>
      </c>
      <c r="AV1052" s="4">
        <v>8</v>
      </c>
      <c r="AW1052" s="4">
        <v>2009</v>
      </c>
      <c r="AX1052" t="str">
        <f t="shared" si="305"/>
        <v>No Delay</v>
      </c>
      <c r="AY1052">
        <f t="shared" si="306"/>
        <v>0</v>
      </c>
    </row>
    <row r="1053" spans="1:51" x14ac:dyDescent="0.2">
      <c r="A1053" s="3">
        <v>82281</v>
      </c>
      <c r="B1053" s="1" t="s">
        <v>50</v>
      </c>
      <c r="C1053" s="1" t="s">
        <v>51</v>
      </c>
      <c r="D1053" s="1" t="s">
        <v>130</v>
      </c>
      <c r="E1053" s="1" t="s">
        <v>53</v>
      </c>
      <c r="F1053" s="1" t="s">
        <v>53</v>
      </c>
      <c r="G1053" s="13" t="s">
        <v>381</v>
      </c>
      <c r="H1053" s="12">
        <v>40197</v>
      </c>
      <c r="I1053" s="12" t="s">
        <v>1224</v>
      </c>
      <c r="J1053" s="12">
        <v>40204</v>
      </c>
      <c r="K1053" s="4">
        <v>2164</v>
      </c>
      <c r="L1053" s="1" t="s">
        <v>146</v>
      </c>
      <c r="M1053" s="1" t="s">
        <v>132</v>
      </c>
      <c r="N1053" s="1" t="s">
        <v>178</v>
      </c>
      <c r="O1053" s="1" t="s">
        <v>93</v>
      </c>
      <c r="P1053">
        <v>60</v>
      </c>
      <c r="Q1053">
        <v>92</v>
      </c>
      <c r="R1053">
        <v>709.32</v>
      </c>
      <c r="S1053">
        <v>7.71</v>
      </c>
      <c r="T1053">
        <v>0.13</v>
      </c>
      <c r="U1053">
        <f t="shared" si="302"/>
        <v>709.32</v>
      </c>
      <c r="V1053">
        <f t="shared" si="303"/>
        <v>5520</v>
      </c>
      <c r="W1053" s="1" t="s">
        <v>155</v>
      </c>
      <c r="X1053" s="1" t="s">
        <v>1236</v>
      </c>
      <c r="Y1053" s="1" t="s">
        <v>156</v>
      </c>
      <c r="Z1053" s="3">
        <v>6318</v>
      </c>
      <c r="AA1053" s="4">
        <f t="shared" si="307"/>
        <v>363</v>
      </c>
      <c r="AB1053" s="4">
        <f t="shared" si="301"/>
        <v>2254.8370036000001</v>
      </c>
      <c r="AC1053" s="4">
        <f t="shared" si="308"/>
        <v>363</v>
      </c>
      <c r="AD1053" s="4">
        <f t="shared" si="309"/>
        <v>1614.9393639999998</v>
      </c>
      <c r="AE1053" s="4">
        <v>363</v>
      </c>
      <c r="AF1053" s="4">
        <v>363</v>
      </c>
      <c r="AG1053" s="4">
        <f>AE1053</f>
        <v>363</v>
      </c>
      <c r="AI1053" t="e">
        <f t="shared" si="304"/>
        <v>#N/A</v>
      </c>
      <c r="AJ1053">
        <v>1816.73</v>
      </c>
      <c r="AK1053" s="2">
        <v>1816.73</v>
      </c>
      <c r="AL1053" s="2">
        <f>AJ1053</f>
        <v>1816.73</v>
      </c>
      <c r="AM1053" s="4"/>
      <c r="AN1053" t="e">
        <f>VLOOKUP([1]!Tabelle13[[#This Row],[Vlookup this ID for freight costs]],$AL$2:$AL$6811,2,FALSE)</f>
        <v>#REF!</v>
      </c>
      <c r="AP1053">
        <v>1.39</v>
      </c>
      <c r="AQ1053">
        <v>1.39</v>
      </c>
      <c r="AR1053" s="4">
        <v>19</v>
      </c>
      <c r="AS1053" s="4">
        <v>1</v>
      </c>
      <c r="AT1053" s="4">
        <v>2010</v>
      </c>
      <c r="AU1053" s="4">
        <v>26</v>
      </c>
      <c r="AV1053" s="4">
        <v>1</v>
      </c>
      <c r="AW1053" s="4">
        <v>2010</v>
      </c>
      <c r="AX1053" t="str">
        <f t="shared" si="305"/>
        <v>Delay</v>
      </c>
      <c r="AY1053">
        <f t="shared" si="306"/>
        <v>7</v>
      </c>
    </row>
    <row r="1054" spans="1:51" x14ac:dyDescent="0.2">
      <c r="A1054" s="3">
        <v>85645</v>
      </c>
      <c r="B1054" s="1" t="s">
        <v>50</v>
      </c>
      <c r="C1054" s="1" t="s">
        <v>51</v>
      </c>
      <c r="D1054" s="1" t="s">
        <v>130</v>
      </c>
      <c r="E1054" s="1" t="s">
        <v>53</v>
      </c>
      <c r="F1054" s="1" t="s">
        <v>53</v>
      </c>
      <c r="G1054" s="13" t="s">
        <v>381</v>
      </c>
      <c r="H1054" s="12">
        <v>40197</v>
      </c>
      <c r="I1054" s="12" t="s">
        <v>1224</v>
      </c>
      <c r="J1054" s="12">
        <v>40204</v>
      </c>
      <c r="K1054" s="4">
        <v>2165</v>
      </c>
      <c r="L1054" s="1" t="s">
        <v>146</v>
      </c>
      <c r="M1054" s="1" t="s">
        <v>132</v>
      </c>
      <c r="N1054" s="1" t="s">
        <v>178</v>
      </c>
      <c r="O1054" s="1" t="s">
        <v>93</v>
      </c>
      <c r="P1054">
        <v>60</v>
      </c>
      <c r="Q1054">
        <v>6552</v>
      </c>
      <c r="R1054">
        <v>50515.92</v>
      </c>
      <c r="S1054">
        <v>7.71</v>
      </c>
      <c r="T1054">
        <v>0.13</v>
      </c>
      <c r="U1054">
        <f t="shared" si="302"/>
        <v>50515.92</v>
      </c>
      <c r="V1054">
        <f t="shared" si="303"/>
        <v>393120</v>
      </c>
      <c r="W1054" s="1" t="s">
        <v>155</v>
      </c>
      <c r="X1054" s="1" t="s">
        <v>1236</v>
      </c>
      <c r="Y1054" s="1" t="s">
        <v>156</v>
      </c>
      <c r="Z1054" s="3">
        <v>6318</v>
      </c>
      <c r="AA1054" s="4">
        <f t="shared" si="307"/>
        <v>363</v>
      </c>
      <c r="AB1054" s="4">
        <f t="shared" si="301"/>
        <v>2963.8077916000002</v>
      </c>
      <c r="AC1054" s="4">
        <f t="shared" si="308"/>
        <v>363</v>
      </c>
      <c r="AD1054" s="4">
        <f t="shared" si="309"/>
        <v>363</v>
      </c>
      <c r="AE1054" s="3" t="s">
        <v>1225</v>
      </c>
      <c r="AF1054" s="3">
        <v>363</v>
      </c>
      <c r="AG1054" s="4">
        <f>AI1054</f>
        <v>363</v>
      </c>
      <c r="AH1054" s="4">
        <v>82281</v>
      </c>
      <c r="AI1054">
        <f t="shared" si="304"/>
        <v>363</v>
      </c>
      <c r="AJ1054" t="s">
        <v>1225</v>
      </c>
      <c r="AK1054" s="2">
        <v>1816.73</v>
      </c>
      <c r="AL1054" s="2">
        <f>AN1054</f>
        <v>1816.73</v>
      </c>
      <c r="AM1054" s="4">
        <v>82281</v>
      </c>
      <c r="AN1054">
        <f>INDEX($AJ$2:$AJ$6811,MATCH(AM1054,$A$2:$A$6811,0))</f>
        <v>1816.73</v>
      </c>
      <c r="AP1054">
        <v>99.01</v>
      </c>
      <c r="AQ1054">
        <v>99.01</v>
      </c>
      <c r="AR1054" s="4">
        <v>19</v>
      </c>
      <c r="AS1054" s="4">
        <v>1</v>
      </c>
      <c r="AT1054" s="4">
        <v>2010</v>
      </c>
      <c r="AU1054" s="4">
        <v>26</v>
      </c>
      <c r="AV1054" s="4">
        <v>1</v>
      </c>
      <c r="AW1054" s="4">
        <v>2010</v>
      </c>
      <c r="AX1054" t="str">
        <f t="shared" si="305"/>
        <v>Delay</v>
      </c>
      <c r="AY1054">
        <f t="shared" si="306"/>
        <v>7</v>
      </c>
    </row>
    <row r="1055" spans="1:51" x14ac:dyDescent="0.2">
      <c r="A1055" s="3">
        <v>27015</v>
      </c>
      <c r="B1055" s="1" t="s">
        <v>215</v>
      </c>
      <c r="C1055" s="1" t="s">
        <v>89</v>
      </c>
      <c r="D1055" s="1" t="s">
        <v>52</v>
      </c>
      <c r="E1055" s="1" t="s">
        <v>53</v>
      </c>
      <c r="F1055" s="1" t="s">
        <v>53</v>
      </c>
      <c r="G1055" s="13" t="s">
        <v>1226</v>
      </c>
      <c r="H1055" s="12">
        <v>41354</v>
      </c>
      <c r="I1055" s="12" t="s">
        <v>1226</v>
      </c>
      <c r="J1055" s="12">
        <v>41354</v>
      </c>
      <c r="K1055" s="4">
        <v>4548</v>
      </c>
      <c r="L1055" s="1" t="s">
        <v>146</v>
      </c>
      <c r="M1055" s="1" t="s">
        <v>414</v>
      </c>
      <c r="N1055" s="1" t="s">
        <v>415</v>
      </c>
      <c r="O1055" s="1" t="s">
        <v>93</v>
      </c>
      <c r="P1055">
        <v>30</v>
      </c>
      <c r="Q1055">
        <v>1400</v>
      </c>
      <c r="R1055">
        <v>31500</v>
      </c>
      <c r="S1055">
        <v>22.5</v>
      </c>
      <c r="T1055">
        <v>0.75</v>
      </c>
      <c r="U1055">
        <f t="shared" si="302"/>
        <v>31500</v>
      </c>
      <c r="V1055">
        <f t="shared" si="303"/>
        <v>42000</v>
      </c>
      <c r="W1055" s="1" t="s">
        <v>160</v>
      </c>
      <c r="X1055" s="1" t="s">
        <v>1236</v>
      </c>
      <c r="Y1055" s="1" t="s">
        <v>161</v>
      </c>
      <c r="Z1055" s="3">
        <v>8828</v>
      </c>
      <c r="AA1055" s="4">
        <f t="shared" si="307"/>
        <v>364</v>
      </c>
      <c r="AB1055" s="4">
        <f t="shared" si="301"/>
        <v>2398.3871260000001</v>
      </c>
      <c r="AC1055" s="4">
        <f t="shared" si="308"/>
        <v>364</v>
      </c>
      <c r="AD1055" s="4">
        <f t="shared" si="309"/>
        <v>784.1955524</v>
      </c>
      <c r="AE1055" s="4">
        <v>364</v>
      </c>
      <c r="AF1055" s="4">
        <v>364</v>
      </c>
      <c r="AG1055" s="4">
        <f>AE1055</f>
        <v>364</v>
      </c>
      <c r="AI1055" t="e">
        <f t="shared" si="304"/>
        <v>#N/A</v>
      </c>
      <c r="AJ1055">
        <v>4171.6499999999996</v>
      </c>
      <c r="AK1055" s="2">
        <v>4171.6499999999996</v>
      </c>
      <c r="AL1055" s="2">
        <f>AJ1055</f>
        <v>4171.6499999999996</v>
      </c>
      <c r="AM1055" s="4"/>
      <c r="AN1055" t="e">
        <f>VLOOKUP([1]!Tabelle13[[#This Row],[Vlookup this ID for freight costs]],$AL$2:$AL$6811,2,FALSE)</f>
        <v>#REF!</v>
      </c>
      <c r="AP1055">
        <v>44.16</v>
      </c>
      <c r="AQ1055">
        <v>44.16</v>
      </c>
      <c r="AR1055" s="4">
        <v>21</v>
      </c>
      <c r="AS1055" s="4">
        <v>4</v>
      </c>
      <c r="AT1055" s="4">
        <v>2013</v>
      </c>
      <c r="AU1055" s="4">
        <v>21</v>
      </c>
      <c r="AV1055" s="4">
        <v>4</v>
      </c>
      <c r="AW1055" s="4">
        <v>2013</v>
      </c>
      <c r="AX1055" t="str">
        <f t="shared" si="305"/>
        <v>No Delay</v>
      </c>
      <c r="AY1055">
        <f t="shared" si="306"/>
        <v>0</v>
      </c>
    </row>
    <row r="1056" spans="1:51" x14ac:dyDescent="0.2">
      <c r="A1056" s="3">
        <v>63555</v>
      </c>
      <c r="B1056" s="1" t="s">
        <v>215</v>
      </c>
      <c r="C1056" s="1" t="s">
        <v>89</v>
      </c>
      <c r="D1056" s="1" t="s">
        <v>52</v>
      </c>
      <c r="E1056" s="1" t="s">
        <v>53</v>
      </c>
      <c r="F1056" s="1" t="s">
        <v>53</v>
      </c>
      <c r="G1056" s="13" t="s">
        <v>1226</v>
      </c>
      <c r="H1056" s="12">
        <v>41354</v>
      </c>
      <c r="I1056" s="12" t="s">
        <v>1226</v>
      </c>
      <c r="J1056" s="12">
        <v>41354</v>
      </c>
      <c r="K1056" s="4">
        <v>4549</v>
      </c>
      <c r="L1056" s="1" t="s">
        <v>146</v>
      </c>
      <c r="M1056" s="1" t="s">
        <v>414</v>
      </c>
      <c r="N1056" s="1" t="s">
        <v>415</v>
      </c>
      <c r="O1056" s="1" t="s">
        <v>93</v>
      </c>
      <c r="P1056">
        <v>30</v>
      </c>
      <c r="Q1056">
        <v>1270</v>
      </c>
      <c r="R1056">
        <v>28575</v>
      </c>
      <c r="S1056">
        <v>22.5</v>
      </c>
      <c r="T1056">
        <v>0.75</v>
      </c>
      <c r="U1056">
        <f t="shared" si="302"/>
        <v>28575</v>
      </c>
      <c r="V1056">
        <f t="shared" si="303"/>
        <v>38100</v>
      </c>
      <c r="W1056" s="1" t="s">
        <v>160</v>
      </c>
      <c r="X1056" s="1" t="s">
        <v>1236</v>
      </c>
      <c r="Y1056" s="1" t="s">
        <v>161</v>
      </c>
      <c r="Z1056" s="3">
        <v>8828</v>
      </c>
      <c r="AA1056" s="4">
        <f t="shared" si="307"/>
        <v>364</v>
      </c>
      <c r="AB1056" s="4">
        <f t="shared" ref="AB1056:AB1070" si="310" xml:space="preserve"> 2244.740206  + 0.1097478*Q1056</f>
        <v>2384.1199120000001</v>
      </c>
      <c r="AC1056" s="4">
        <f t="shared" si="308"/>
        <v>364</v>
      </c>
      <c r="AD1056" s="4">
        <f t="shared" si="309"/>
        <v>1071.5</v>
      </c>
      <c r="AE1056" s="3" t="s">
        <v>1227</v>
      </c>
      <c r="AF1056" s="3">
        <v>364</v>
      </c>
      <c r="AG1056" s="4">
        <f>AI1056</f>
        <v>364</v>
      </c>
      <c r="AH1056" s="4">
        <v>27015</v>
      </c>
      <c r="AI1056">
        <f t="shared" si="304"/>
        <v>364</v>
      </c>
      <c r="AJ1056" t="s">
        <v>1227</v>
      </c>
      <c r="AK1056" s="2">
        <v>4171.6499999999996</v>
      </c>
      <c r="AL1056" s="2">
        <f>AN1056</f>
        <v>4171.6499999999996</v>
      </c>
      <c r="AM1056" s="4">
        <v>27015</v>
      </c>
      <c r="AN1056">
        <f>INDEX($AJ$2:$AJ$6811,MATCH(AM1056,$A$2:$A$6811,0))</f>
        <v>4171.6499999999996</v>
      </c>
      <c r="AP1056">
        <v>40.06</v>
      </c>
      <c r="AQ1056">
        <v>40.06</v>
      </c>
      <c r="AR1056" s="4">
        <v>21</v>
      </c>
      <c r="AS1056" s="4">
        <v>4</v>
      </c>
      <c r="AT1056" s="4">
        <v>2013</v>
      </c>
      <c r="AU1056" s="4">
        <v>21</v>
      </c>
      <c r="AV1056" s="4">
        <v>4</v>
      </c>
      <c r="AW1056" s="4">
        <v>2013</v>
      </c>
      <c r="AX1056" t="str">
        <f t="shared" si="305"/>
        <v>No Delay</v>
      </c>
      <c r="AY1056">
        <f t="shared" si="306"/>
        <v>0</v>
      </c>
    </row>
    <row r="1057" spans="1:51" x14ac:dyDescent="0.2">
      <c r="A1057" s="3">
        <v>85168</v>
      </c>
      <c r="B1057" s="1" t="s">
        <v>215</v>
      </c>
      <c r="C1057" s="1" t="s">
        <v>89</v>
      </c>
      <c r="D1057" s="1" t="s">
        <v>130</v>
      </c>
      <c r="E1057" s="1" t="s">
        <v>53</v>
      </c>
      <c r="F1057" s="1" t="s">
        <v>53</v>
      </c>
      <c r="G1057" s="13" t="s">
        <v>820</v>
      </c>
      <c r="H1057" s="12">
        <v>40527</v>
      </c>
      <c r="I1057" s="12" t="s">
        <v>820</v>
      </c>
      <c r="J1057" s="12">
        <v>40527</v>
      </c>
      <c r="K1057" s="4">
        <v>2932</v>
      </c>
      <c r="L1057" s="1" t="s">
        <v>146</v>
      </c>
      <c r="M1057" s="1" t="s">
        <v>132</v>
      </c>
      <c r="N1057" s="1" t="s">
        <v>163</v>
      </c>
      <c r="O1057" s="1" t="s">
        <v>93</v>
      </c>
      <c r="P1057">
        <v>60</v>
      </c>
      <c r="Q1057">
        <v>800</v>
      </c>
      <c r="R1057">
        <v>13152</v>
      </c>
      <c r="S1057">
        <v>16.440000000000001</v>
      </c>
      <c r="T1057">
        <v>0.27</v>
      </c>
      <c r="U1057">
        <f t="shared" si="302"/>
        <v>13152.000000000002</v>
      </c>
      <c r="V1057">
        <f t="shared" si="303"/>
        <v>48000</v>
      </c>
      <c r="W1057" s="1" t="s">
        <v>155</v>
      </c>
      <c r="X1057" s="1" t="s">
        <v>1236</v>
      </c>
      <c r="Y1057" s="1" t="s">
        <v>156</v>
      </c>
      <c r="Z1057" s="3">
        <v>9211</v>
      </c>
      <c r="AA1057" s="4">
        <f t="shared" si="307"/>
        <v>364</v>
      </c>
      <c r="AB1057" s="4">
        <f t="shared" si="310"/>
        <v>2332.538446</v>
      </c>
      <c r="AC1057" s="4">
        <f t="shared" si="308"/>
        <v>364</v>
      </c>
      <c r="AD1057" s="4">
        <f t="shared" si="309"/>
        <v>2319.2075764347824</v>
      </c>
      <c r="AE1057" s="4">
        <v>364</v>
      </c>
      <c r="AF1057" s="4">
        <v>364</v>
      </c>
      <c r="AG1057" s="4">
        <f>AE1057</f>
        <v>364</v>
      </c>
      <c r="AI1057" t="e">
        <f t="shared" si="304"/>
        <v>#N/A</v>
      </c>
      <c r="AJ1057">
        <v>2700.18</v>
      </c>
      <c r="AK1057" s="2">
        <v>2700.18</v>
      </c>
      <c r="AL1057" s="2">
        <f>AJ1057</f>
        <v>2700.18</v>
      </c>
      <c r="AM1057" s="4"/>
      <c r="AN1057" t="e">
        <f>VLOOKUP([1]!Tabelle13[[#This Row],[Vlookup this ID for freight costs]],$AL$2:$AL$6811,2,FALSE)</f>
        <v>#REF!</v>
      </c>
      <c r="AP1057">
        <v>28.36</v>
      </c>
      <c r="AQ1057">
        <v>28.36</v>
      </c>
      <c r="AR1057" s="4">
        <v>15</v>
      </c>
      <c r="AS1057" s="4">
        <v>12</v>
      </c>
      <c r="AT1057" s="4">
        <v>2010</v>
      </c>
      <c r="AU1057" s="4">
        <v>15</v>
      </c>
      <c r="AV1057" s="4">
        <v>12</v>
      </c>
      <c r="AW1057" s="4">
        <v>2010</v>
      </c>
      <c r="AX1057" t="str">
        <f t="shared" si="305"/>
        <v>No Delay</v>
      </c>
      <c r="AY1057">
        <f t="shared" si="306"/>
        <v>0</v>
      </c>
    </row>
    <row r="1058" spans="1:51" x14ac:dyDescent="0.2">
      <c r="A1058" s="3">
        <v>86358</v>
      </c>
      <c r="B1058" s="1" t="s">
        <v>215</v>
      </c>
      <c r="C1058" s="1" t="s">
        <v>89</v>
      </c>
      <c r="D1058" s="1" t="s">
        <v>130</v>
      </c>
      <c r="E1058" s="1" t="s">
        <v>53</v>
      </c>
      <c r="F1058" s="1" t="s">
        <v>53</v>
      </c>
      <c r="G1058" s="13" t="s">
        <v>820</v>
      </c>
      <c r="H1058" s="12">
        <v>40527</v>
      </c>
      <c r="I1058" s="12" t="s">
        <v>820</v>
      </c>
      <c r="J1058" s="12">
        <v>40527</v>
      </c>
      <c r="K1058" s="4">
        <v>2933</v>
      </c>
      <c r="L1058" s="1" t="s">
        <v>146</v>
      </c>
      <c r="M1058" s="1" t="s">
        <v>132</v>
      </c>
      <c r="N1058" s="1" t="s">
        <v>178</v>
      </c>
      <c r="O1058" s="1" t="s">
        <v>93</v>
      </c>
      <c r="P1058">
        <v>60</v>
      </c>
      <c r="Q1058">
        <v>6438</v>
      </c>
      <c r="R1058">
        <v>46417.98</v>
      </c>
      <c r="S1058">
        <v>7.21</v>
      </c>
      <c r="T1058">
        <v>0.12</v>
      </c>
      <c r="U1058">
        <f t="shared" si="302"/>
        <v>46417.98</v>
      </c>
      <c r="V1058">
        <f t="shared" si="303"/>
        <v>386280</v>
      </c>
      <c r="W1058" s="1" t="s">
        <v>155</v>
      </c>
      <c r="X1058" s="1" t="s">
        <v>1236</v>
      </c>
      <c r="Y1058" s="1" t="s">
        <v>156</v>
      </c>
      <c r="Z1058" s="3">
        <v>9211</v>
      </c>
      <c r="AA1058" s="4">
        <f t="shared" si="307"/>
        <v>364</v>
      </c>
      <c r="AB1058" s="4">
        <f t="shared" si="310"/>
        <v>2951.2965423999999</v>
      </c>
      <c r="AC1058" s="4">
        <f t="shared" si="308"/>
        <v>364</v>
      </c>
      <c r="AD1058" s="4">
        <f t="shared" si="309"/>
        <v>364</v>
      </c>
      <c r="AE1058" s="3" t="s">
        <v>1228</v>
      </c>
      <c r="AF1058" s="3">
        <v>364</v>
      </c>
      <c r="AG1058" s="4">
        <f>AI1058</f>
        <v>364</v>
      </c>
      <c r="AH1058" s="4">
        <v>85168</v>
      </c>
      <c r="AI1058">
        <f t="shared" si="304"/>
        <v>364</v>
      </c>
      <c r="AJ1058" t="s">
        <v>1228</v>
      </c>
      <c r="AK1058" s="2">
        <v>2700.18</v>
      </c>
      <c r="AL1058" s="2">
        <f>AN1058</f>
        <v>2700.18</v>
      </c>
      <c r="AM1058" s="4">
        <v>85168</v>
      </c>
      <c r="AN1058">
        <f>INDEX($AJ$2:$AJ$6811,MATCH(AM1058,$A$2:$A$6811,0))</f>
        <v>2700.18</v>
      </c>
      <c r="AP1058">
        <v>100.08</v>
      </c>
      <c r="AQ1058">
        <v>100.08</v>
      </c>
      <c r="AR1058" s="4">
        <v>15</v>
      </c>
      <c r="AS1058" s="4">
        <v>12</v>
      </c>
      <c r="AT1058" s="4">
        <v>2010</v>
      </c>
      <c r="AU1058" s="4">
        <v>15</v>
      </c>
      <c r="AV1058" s="4">
        <v>12</v>
      </c>
      <c r="AW1058" s="4">
        <v>2010</v>
      </c>
      <c r="AX1058" t="str">
        <f t="shared" si="305"/>
        <v>No Delay</v>
      </c>
      <c r="AY1058">
        <f t="shared" si="306"/>
        <v>0</v>
      </c>
    </row>
    <row r="1059" spans="1:51" x14ac:dyDescent="0.2">
      <c r="A1059" s="3">
        <v>84896</v>
      </c>
      <c r="B1059" s="1" t="s">
        <v>368</v>
      </c>
      <c r="C1059" s="1" t="s">
        <v>73</v>
      </c>
      <c r="D1059" s="1" t="s">
        <v>130</v>
      </c>
      <c r="E1059" s="1" t="s">
        <v>101</v>
      </c>
      <c r="F1059" s="1" t="s">
        <v>101</v>
      </c>
      <c r="G1059" s="13" t="s">
        <v>1130</v>
      </c>
      <c r="H1059" s="12">
        <v>41701</v>
      </c>
      <c r="I1059" s="12" t="s">
        <v>375</v>
      </c>
      <c r="J1059" s="12">
        <v>41702</v>
      </c>
      <c r="K1059" s="4">
        <v>5344</v>
      </c>
      <c r="L1059" s="1" t="s">
        <v>146</v>
      </c>
      <c r="M1059" s="1" t="s">
        <v>132</v>
      </c>
      <c r="N1059" s="1" t="s">
        <v>200</v>
      </c>
      <c r="O1059" s="1" t="s">
        <v>93</v>
      </c>
      <c r="P1059">
        <v>90</v>
      </c>
      <c r="Q1059">
        <v>5923</v>
      </c>
      <c r="R1059">
        <v>55083.9</v>
      </c>
      <c r="S1059">
        <v>9.3000000000000007</v>
      </c>
      <c r="T1059">
        <v>0.1</v>
      </c>
      <c r="U1059">
        <f t="shared" si="302"/>
        <v>55083.9</v>
      </c>
      <c r="V1059">
        <f t="shared" si="303"/>
        <v>533070</v>
      </c>
      <c r="W1059" s="1" t="s">
        <v>197</v>
      </c>
      <c r="X1059" s="1" t="s">
        <v>1236</v>
      </c>
      <c r="Y1059" s="1" t="s">
        <v>3082</v>
      </c>
      <c r="Z1059" s="3">
        <v>13821</v>
      </c>
      <c r="AA1059" s="4">
        <f t="shared" si="307"/>
        <v>365</v>
      </c>
      <c r="AB1059" s="4">
        <f t="shared" si="310"/>
        <v>2894.7764253999999</v>
      </c>
      <c r="AC1059" s="4">
        <f t="shared" si="308"/>
        <v>365</v>
      </c>
      <c r="AD1059" s="4">
        <f t="shared" si="309"/>
        <v>365</v>
      </c>
      <c r="AE1059" s="4">
        <v>365</v>
      </c>
      <c r="AF1059" s="4">
        <v>365</v>
      </c>
      <c r="AG1059" s="4">
        <f>AE1059</f>
        <v>365</v>
      </c>
      <c r="AI1059" t="e">
        <f t="shared" si="304"/>
        <v>#N/A</v>
      </c>
      <c r="AJ1059">
        <v>3481.29</v>
      </c>
      <c r="AK1059" s="2">
        <v>3481.29</v>
      </c>
      <c r="AL1059" s="2">
        <f>AJ1059</f>
        <v>3481.29</v>
      </c>
      <c r="AM1059" s="4"/>
      <c r="AN1059" t="e">
        <f>VLOOKUP([1]!Tabelle13[[#This Row],[Vlookup this ID for freight costs]],$AL$2:$AL$6811,2,FALSE)</f>
        <v>#REF!</v>
      </c>
      <c r="AP1059">
        <v>56.63</v>
      </c>
      <c r="AQ1059">
        <v>56.63</v>
      </c>
      <c r="AR1059" s="4">
        <v>3</v>
      </c>
      <c r="AS1059" s="4">
        <v>4</v>
      </c>
      <c r="AT1059" s="4">
        <v>2014</v>
      </c>
      <c r="AU1059" s="4">
        <v>4</v>
      </c>
      <c r="AV1059" s="4">
        <v>4</v>
      </c>
      <c r="AW1059" s="4">
        <v>2014</v>
      </c>
      <c r="AX1059" t="str">
        <f t="shared" si="305"/>
        <v>Delay</v>
      </c>
      <c r="AY1059">
        <f t="shared" si="306"/>
        <v>1</v>
      </c>
    </row>
    <row r="1060" spans="1:51" x14ac:dyDescent="0.2">
      <c r="A1060" s="3">
        <v>85139</v>
      </c>
      <c r="B1060" s="1" t="s">
        <v>175</v>
      </c>
      <c r="C1060" s="1" t="s">
        <v>165</v>
      </c>
      <c r="D1060" s="1" t="s">
        <v>130</v>
      </c>
      <c r="E1060" s="1" t="s">
        <v>53</v>
      </c>
      <c r="F1060" s="1" t="s">
        <v>53</v>
      </c>
      <c r="G1060" s="13" t="s">
        <v>1229</v>
      </c>
      <c r="H1060" s="12">
        <v>40419</v>
      </c>
      <c r="I1060" s="12" t="s">
        <v>601</v>
      </c>
      <c r="J1060" s="12">
        <v>40417</v>
      </c>
      <c r="K1060" s="4">
        <v>2732</v>
      </c>
      <c r="L1060" s="1" t="s">
        <v>146</v>
      </c>
      <c r="M1060" s="1" t="s">
        <v>132</v>
      </c>
      <c r="N1060" s="1" t="s">
        <v>159</v>
      </c>
      <c r="O1060" s="1" t="s">
        <v>93</v>
      </c>
      <c r="P1060">
        <v>30</v>
      </c>
      <c r="Q1060">
        <v>4000</v>
      </c>
      <c r="R1060">
        <v>47000</v>
      </c>
      <c r="S1060">
        <v>11.75</v>
      </c>
      <c r="T1060">
        <v>0.39</v>
      </c>
      <c r="U1060">
        <f t="shared" si="302"/>
        <v>47000</v>
      </c>
      <c r="V1060">
        <f t="shared" si="303"/>
        <v>120000</v>
      </c>
      <c r="W1060" s="1" t="s">
        <v>160</v>
      </c>
      <c r="X1060" s="1" t="s">
        <v>1236</v>
      </c>
      <c r="Y1060" s="1" t="s">
        <v>161</v>
      </c>
      <c r="Z1060" s="3">
        <v>5149</v>
      </c>
      <c r="AA1060" s="4">
        <f t="shared" si="307"/>
        <v>365</v>
      </c>
      <c r="AB1060" s="4">
        <f t="shared" si="310"/>
        <v>2683.7314059999999</v>
      </c>
      <c r="AC1060" s="4">
        <f t="shared" si="308"/>
        <v>365</v>
      </c>
      <c r="AD1060" s="4">
        <f t="shared" si="309"/>
        <v>3816.4247071666664</v>
      </c>
      <c r="AE1060" s="4">
        <v>365</v>
      </c>
      <c r="AF1060" s="4">
        <v>365</v>
      </c>
      <c r="AG1060" s="4">
        <f>AE1060</f>
        <v>365</v>
      </c>
      <c r="AI1060" t="e">
        <f t="shared" si="304"/>
        <v>#N/A</v>
      </c>
      <c r="AJ1060">
        <v>6068.75</v>
      </c>
      <c r="AK1060" s="2">
        <v>6068.75</v>
      </c>
      <c r="AL1060" s="2">
        <f>AJ1060</f>
        <v>6068.75</v>
      </c>
      <c r="AM1060" s="4"/>
      <c r="AN1060" t="e">
        <f>VLOOKUP([1]!Tabelle13[[#This Row],[Vlookup this ID for freight costs]],$AL$2:$AL$6811,2,FALSE)</f>
        <v>#REF!</v>
      </c>
      <c r="AP1060">
        <v>101.33</v>
      </c>
      <c r="AQ1060">
        <v>101.33</v>
      </c>
      <c r="AR1060" s="4">
        <v>29</v>
      </c>
      <c r="AS1060" s="4">
        <v>8</v>
      </c>
      <c r="AT1060" s="4">
        <v>2010</v>
      </c>
      <c r="AU1060" s="4">
        <v>27</v>
      </c>
      <c r="AV1060" s="4">
        <v>8</v>
      </c>
      <c r="AW1060" s="4">
        <v>2010</v>
      </c>
      <c r="AX1060" t="str">
        <f t="shared" si="305"/>
        <v>No Delay</v>
      </c>
      <c r="AY1060">
        <f t="shared" si="306"/>
        <v>0</v>
      </c>
    </row>
    <row r="1061" spans="1:51" x14ac:dyDescent="0.2">
      <c r="A1061" s="3">
        <v>86111</v>
      </c>
      <c r="B1061" s="1" t="s">
        <v>215</v>
      </c>
      <c r="C1061" s="1" t="s">
        <v>89</v>
      </c>
      <c r="D1061" s="1" t="s">
        <v>130</v>
      </c>
      <c r="E1061" s="1" t="s">
        <v>101</v>
      </c>
      <c r="F1061" s="1" t="s">
        <v>101</v>
      </c>
      <c r="G1061" s="13" t="s">
        <v>198</v>
      </c>
      <c r="H1061" s="12">
        <v>41820</v>
      </c>
      <c r="I1061" s="12" t="s">
        <v>279</v>
      </c>
      <c r="J1061" s="12">
        <v>41858</v>
      </c>
      <c r="K1061" s="4">
        <v>5741</v>
      </c>
      <c r="L1061" s="1" t="s">
        <v>146</v>
      </c>
      <c r="M1061" s="1" t="s">
        <v>132</v>
      </c>
      <c r="N1061" s="1" t="s">
        <v>434</v>
      </c>
      <c r="O1061" s="1" t="s">
        <v>93</v>
      </c>
      <c r="P1061">
        <v>60</v>
      </c>
      <c r="Q1061">
        <v>10000</v>
      </c>
      <c r="R1061">
        <v>40900</v>
      </c>
      <c r="S1061">
        <v>4.09</v>
      </c>
      <c r="T1061">
        <v>7.0000000000000007E-2</v>
      </c>
      <c r="U1061">
        <f t="shared" si="302"/>
        <v>40900</v>
      </c>
      <c r="V1061">
        <f t="shared" si="303"/>
        <v>600000</v>
      </c>
      <c r="W1061" s="1" t="s">
        <v>160</v>
      </c>
      <c r="X1061" s="1" t="s">
        <v>1236</v>
      </c>
      <c r="Y1061" s="1" t="s">
        <v>161</v>
      </c>
      <c r="Z1061" s="3">
        <v>12573</v>
      </c>
      <c r="AA1061" s="4">
        <f t="shared" si="307"/>
        <v>365</v>
      </c>
      <c r="AB1061" s="4">
        <f t="shared" si="310"/>
        <v>3342.218206</v>
      </c>
      <c r="AC1061" s="4">
        <f t="shared" si="308"/>
        <v>365</v>
      </c>
      <c r="AD1061" s="4">
        <f t="shared" si="309"/>
        <v>2327.143150923077</v>
      </c>
      <c r="AE1061" s="4">
        <v>365</v>
      </c>
      <c r="AF1061" s="4">
        <v>365</v>
      </c>
      <c r="AG1061" s="4">
        <f>AE1061</f>
        <v>365</v>
      </c>
      <c r="AI1061" t="e">
        <f t="shared" si="304"/>
        <v>#N/A</v>
      </c>
      <c r="AJ1061">
        <v>2436.3200000000002</v>
      </c>
      <c r="AK1061" s="2">
        <v>2436.3200000000002</v>
      </c>
      <c r="AL1061" s="2">
        <f>AJ1061</f>
        <v>2436.3200000000002</v>
      </c>
      <c r="AM1061" s="4"/>
      <c r="AN1061" t="e">
        <f>VLOOKUP([1]!Tabelle13[[#This Row],[Vlookup this ID for freight costs]],$AL$2:$AL$6811,2,FALSE)</f>
        <v>#REF!</v>
      </c>
      <c r="AP1061">
        <v>42.05</v>
      </c>
      <c r="AQ1061">
        <v>42.05</v>
      </c>
      <c r="AR1061" s="4">
        <v>30</v>
      </c>
      <c r="AS1061" s="4">
        <v>6</v>
      </c>
      <c r="AT1061" s="4">
        <v>2014</v>
      </c>
      <c r="AU1061" s="4">
        <v>7</v>
      </c>
      <c r="AV1061" s="4">
        <v>8</v>
      </c>
      <c r="AW1061" s="4">
        <v>2014</v>
      </c>
      <c r="AX1061" t="str">
        <f t="shared" si="305"/>
        <v>Delay</v>
      </c>
      <c r="AY1061">
        <f t="shared" si="306"/>
        <v>38</v>
      </c>
    </row>
    <row r="1062" spans="1:51" x14ac:dyDescent="0.2">
      <c r="A1062" s="3">
        <v>11091</v>
      </c>
      <c r="B1062" s="1" t="s">
        <v>317</v>
      </c>
      <c r="C1062" s="1" t="s">
        <v>89</v>
      </c>
      <c r="D1062" s="1" t="s">
        <v>130</v>
      </c>
      <c r="E1062" s="1"/>
      <c r="F1062" s="1" t="s">
        <v>107</v>
      </c>
      <c r="G1062" s="13" t="s">
        <v>1230</v>
      </c>
      <c r="H1062" s="12">
        <v>39156</v>
      </c>
      <c r="I1062" s="12" t="s">
        <v>1230</v>
      </c>
      <c r="J1062" s="12">
        <v>39156</v>
      </c>
      <c r="K1062" s="4">
        <v>80</v>
      </c>
      <c r="L1062" s="1" t="s">
        <v>146</v>
      </c>
      <c r="M1062" s="1" t="s">
        <v>132</v>
      </c>
      <c r="N1062" s="1" t="s">
        <v>224</v>
      </c>
      <c r="O1062" s="1" t="s">
        <v>225</v>
      </c>
      <c r="P1062">
        <v>30</v>
      </c>
      <c r="Q1062">
        <v>528</v>
      </c>
      <c r="R1062">
        <v>8976</v>
      </c>
      <c r="S1062">
        <v>17</v>
      </c>
      <c r="T1062">
        <v>0.56999999999999995</v>
      </c>
      <c r="U1062">
        <f t="shared" si="302"/>
        <v>8976</v>
      </c>
      <c r="V1062">
        <f t="shared" si="303"/>
        <v>15840</v>
      </c>
      <c r="W1062" s="1" t="s">
        <v>501</v>
      </c>
      <c r="X1062" s="1" t="s">
        <v>112</v>
      </c>
      <c r="Y1062" s="1" t="s">
        <v>112</v>
      </c>
      <c r="Z1062" s="3">
        <v>5055</v>
      </c>
      <c r="AA1062" s="4">
        <f t="shared" si="307"/>
        <v>368</v>
      </c>
      <c r="AB1062" s="4">
        <f t="shared" si="310"/>
        <v>2302.6870444000001</v>
      </c>
      <c r="AC1062" s="4">
        <f t="shared" si="308"/>
        <v>368</v>
      </c>
      <c r="AD1062" s="4">
        <f t="shared" si="309"/>
        <v>1330.4916916666666</v>
      </c>
      <c r="AE1062" s="4">
        <v>368</v>
      </c>
      <c r="AF1062" s="4">
        <v>368</v>
      </c>
      <c r="AG1062" s="4">
        <f>AE1062</f>
        <v>368</v>
      </c>
      <c r="AH1062" s="4">
        <v>83334</v>
      </c>
      <c r="AI1062">
        <f t="shared" si="304"/>
        <v>13107</v>
      </c>
      <c r="AJ1062">
        <v>1619</v>
      </c>
      <c r="AK1062" s="2">
        <v>1619</v>
      </c>
      <c r="AL1062" s="2">
        <f>AJ1062</f>
        <v>1619</v>
      </c>
      <c r="AM1062" s="4"/>
      <c r="AN1062" t="e">
        <f>VLOOKUP([1]!Tabelle13[[#This Row],[Vlookup this ID for freight costs]],$AL$2:$AL$6811,2,FALSE)</f>
        <v>#REF!</v>
      </c>
      <c r="AP1062">
        <v>0</v>
      </c>
      <c r="AR1062" s="4">
        <v>15</v>
      </c>
      <c r="AS1062" s="4">
        <v>4</v>
      </c>
      <c r="AT1062" s="4">
        <v>2007</v>
      </c>
      <c r="AU1062" s="4">
        <v>15</v>
      </c>
      <c r="AV1062" s="4">
        <v>4</v>
      </c>
      <c r="AW1062" s="4">
        <v>2007</v>
      </c>
      <c r="AX1062" t="str">
        <f t="shared" si="305"/>
        <v>No Delay</v>
      </c>
      <c r="AY1062">
        <f t="shared" si="306"/>
        <v>0</v>
      </c>
    </row>
    <row r="1063" spans="1:51" x14ac:dyDescent="0.2">
      <c r="A1063" s="3">
        <v>11092</v>
      </c>
      <c r="B1063" s="1" t="s">
        <v>317</v>
      </c>
      <c r="C1063" s="1" t="s">
        <v>89</v>
      </c>
      <c r="D1063" s="1" t="s">
        <v>130</v>
      </c>
      <c r="E1063" s="1"/>
      <c r="F1063" s="1" t="s">
        <v>107</v>
      </c>
      <c r="G1063" s="13" t="s">
        <v>1230</v>
      </c>
      <c r="H1063" s="12">
        <v>39156</v>
      </c>
      <c r="I1063" s="12" t="s">
        <v>1230</v>
      </c>
      <c r="J1063" s="12">
        <v>39156</v>
      </c>
      <c r="K1063" s="4">
        <v>81</v>
      </c>
      <c r="L1063" s="1" t="s">
        <v>146</v>
      </c>
      <c r="M1063" s="1" t="s">
        <v>132</v>
      </c>
      <c r="N1063" s="1" t="s">
        <v>269</v>
      </c>
      <c r="O1063" s="1" t="s">
        <v>270</v>
      </c>
      <c r="P1063">
        <v>270</v>
      </c>
      <c r="Q1063">
        <v>482</v>
      </c>
      <c r="R1063">
        <v>37596</v>
      </c>
      <c r="S1063">
        <v>78</v>
      </c>
      <c r="T1063">
        <v>0.28999999999999998</v>
      </c>
      <c r="U1063">
        <f t="shared" si="302"/>
        <v>37596</v>
      </c>
      <c r="V1063">
        <f t="shared" si="303"/>
        <v>130140</v>
      </c>
      <c r="W1063" s="1" t="s">
        <v>271</v>
      </c>
      <c r="X1063" s="1" t="s">
        <v>272</v>
      </c>
      <c r="Y1063" s="1" t="s">
        <v>272</v>
      </c>
      <c r="Z1063" s="3">
        <v>4524</v>
      </c>
      <c r="AA1063" s="4">
        <f t="shared" si="307"/>
        <v>368</v>
      </c>
      <c r="AB1063" s="4">
        <f t="shared" si="310"/>
        <v>2297.6386456</v>
      </c>
      <c r="AC1063" s="4">
        <f t="shared" si="308"/>
        <v>368</v>
      </c>
      <c r="AD1063" s="4">
        <f t="shared" si="309"/>
        <v>773</v>
      </c>
      <c r="AE1063" s="3" t="s">
        <v>1231</v>
      </c>
      <c r="AF1063" s="3">
        <v>368</v>
      </c>
      <c r="AG1063" s="4">
        <f>AI1063</f>
        <v>368</v>
      </c>
      <c r="AH1063" s="4">
        <v>11091</v>
      </c>
      <c r="AI1063">
        <f t="shared" si="304"/>
        <v>368</v>
      </c>
      <c r="AJ1063" t="s">
        <v>1231</v>
      </c>
      <c r="AK1063" s="2">
        <v>1619</v>
      </c>
      <c r="AL1063" s="2">
        <f>AN1063</f>
        <v>1619</v>
      </c>
      <c r="AM1063" s="4">
        <v>11091</v>
      </c>
      <c r="AN1063">
        <f>INDEX($AJ$2:$AJ$6811,MATCH(AM1063,$A$2:$A$6811,0))</f>
        <v>1619</v>
      </c>
      <c r="AP1063">
        <v>0</v>
      </c>
      <c r="AR1063" s="4">
        <v>15</v>
      </c>
      <c r="AS1063" s="4">
        <v>4</v>
      </c>
      <c r="AT1063" s="4">
        <v>2007</v>
      </c>
      <c r="AU1063" s="4">
        <v>15</v>
      </c>
      <c r="AV1063" s="4">
        <v>4</v>
      </c>
      <c r="AW1063" s="4">
        <v>2007</v>
      </c>
      <c r="AX1063" t="str">
        <f t="shared" si="305"/>
        <v>No Delay</v>
      </c>
      <c r="AY1063">
        <f t="shared" si="306"/>
        <v>0</v>
      </c>
    </row>
    <row r="1064" spans="1:51" x14ac:dyDescent="0.2">
      <c r="A1064" s="3">
        <v>11368</v>
      </c>
      <c r="B1064" s="1" t="s">
        <v>317</v>
      </c>
      <c r="C1064" s="1" t="s">
        <v>89</v>
      </c>
      <c r="D1064" s="1" t="s">
        <v>130</v>
      </c>
      <c r="E1064" s="1"/>
      <c r="F1064" s="1" t="s">
        <v>107</v>
      </c>
      <c r="G1064" s="13" t="s">
        <v>1230</v>
      </c>
      <c r="H1064" s="12">
        <v>39156</v>
      </c>
      <c r="I1064" s="12" t="s">
        <v>1230</v>
      </c>
      <c r="J1064" s="12">
        <v>39156</v>
      </c>
      <c r="K1064" s="4">
        <v>82</v>
      </c>
      <c r="L1064" s="1" t="s">
        <v>146</v>
      </c>
      <c r="M1064" s="1" t="s">
        <v>132</v>
      </c>
      <c r="N1064" s="1" t="s">
        <v>304</v>
      </c>
      <c r="O1064" s="1" t="s">
        <v>305</v>
      </c>
      <c r="P1064">
        <v>180</v>
      </c>
      <c r="Q1064">
        <v>370</v>
      </c>
      <c r="R1064">
        <v>18248.400000000001</v>
      </c>
      <c r="S1064">
        <v>49.32</v>
      </c>
      <c r="T1064">
        <v>0.27</v>
      </c>
      <c r="U1064">
        <f t="shared" si="302"/>
        <v>18248.400000000001</v>
      </c>
      <c r="V1064">
        <f t="shared" si="303"/>
        <v>66600</v>
      </c>
      <c r="W1064" s="1" t="s">
        <v>995</v>
      </c>
      <c r="X1064" s="1" t="s">
        <v>71</v>
      </c>
      <c r="Y1064" s="1" t="s">
        <v>996</v>
      </c>
      <c r="Z1064" s="3">
        <v>7880</v>
      </c>
      <c r="AA1064" s="4">
        <f t="shared" si="307"/>
        <v>368</v>
      </c>
      <c r="AB1064" s="4">
        <f t="shared" si="310"/>
        <v>2285.346892</v>
      </c>
      <c r="AC1064" s="4">
        <f t="shared" si="308"/>
        <v>368</v>
      </c>
      <c r="AD1064" s="4">
        <f t="shared" si="309"/>
        <v>368</v>
      </c>
      <c r="AE1064" s="3" t="s">
        <v>1231</v>
      </c>
      <c r="AF1064" s="3">
        <v>368</v>
      </c>
      <c r="AG1064" s="4">
        <f>AI1064</f>
        <v>368</v>
      </c>
      <c r="AH1064" s="4">
        <v>11091</v>
      </c>
      <c r="AI1064">
        <f t="shared" si="304"/>
        <v>368</v>
      </c>
      <c r="AJ1064" t="s">
        <v>1231</v>
      </c>
      <c r="AK1064" s="2">
        <v>1619</v>
      </c>
      <c r="AL1064" s="2">
        <f>AN1064</f>
        <v>1619</v>
      </c>
      <c r="AM1064" s="4">
        <v>11091</v>
      </c>
      <c r="AN1064">
        <f>INDEX($AJ$2:$AJ$6811,MATCH(AM1064,$A$2:$A$6811,0))</f>
        <v>1619</v>
      </c>
      <c r="AP1064">
        <v>0</v>
      </c>
      <c r="AR1064" s="4">
        <v>15</v>
      </c>
      <c r="AS1064" s="4">
        <v>4</v>
      </c>
      <c r="AT1064" s="4">
        <v>2007</v>
      </c>
      <c r="AU1064" s="4">
        <v>15</v>
      </c>
      <c r="AV1064" s="4">
        <v>4</v>
      </c>
      <c r="AW1064" s="4">
        <v>2007</v>
      </c>
      <c r="AX1064" t="str">
        <f t="shared" si="305"/>
        <v>No Delay</v>
      </c>
      <c r="AY1064">
        <f t="shared" si="306"/>
        <v>0</v>
      </c>
    </row>
    <row r="1065" spans="1:51" x14ac:dyDescent="0.2">
      <c r="A1065" s="3">
        <v>11369</v>
      </c>
      <c r="B1065" s="1" t="s">
        <v>317</v>
      </c>
      <c r="C1065" s="1" t="s">
        <v>89</v>
      </c>
      <c r="D1065" s="1" t="s">
        <v>130</v>
      </c>
      <c r="E1065" s="1"/>
      <c r="F1065" s="1" t="s">
        <v>107</v>
      </c>
      <c r="G1065" s="13" t="s">
        <v>1230</v>
      </c>
      <c r="H1065" s="12">
        <v>39156</v>
      </c>
      <c r="I1065" s="12" t="s">
        <v>1230</v>
      </c>
      <c r="J1065" s="12">
        <v>39156</v>
      </c>
      <c r="K1065" s="4">
        <v>83</v>
      </c>
      <c r="L1065" s="1" t="s">
        <v>146</v>
      </c>
      <c r="M1065" s="1" t="s">
        <v>132</v>
      </c>
      <c r="N1065" s="1" t="s">
        <v>163</v>
      </c>
      <c r="O1065" s="1" t="s">
        <v>93</v>
      </c>
      <c r="P1065">
        <v>60</v>
      </c>
      <c r="Q1065">
        <v>33</v>
      </c>
      <c r="R1065">
        <v>1453.65</v>
      </c>
      <c r="S1065">
        <v>44.05</v>
      </c>
      <c r="T1065">
        <v>0.73</v>
      </c>
      <c r="U1065">
        <f t="shared" si="302"/>
        <v>1453.6499999999999</v>
      </c>
      <c r="V1065">
        <f t="shared" si="303"/>
        <v>1980</v>
      </c>
      <c r="W1065" s="1" t="s">
        <v>155</v>
      </c>
      <c r="X1065" s="1" t="s">
        <v>1236</v>
      </c>
      <c r="Y1065" s="1" t="s">
        <v>156</v>
      </c>
      <c r="Z1065" s="3">
        <v>9211</v>
      </c>
      <c r="AA1065" s="4">
        <f t="shared" si="307"/>
        <v>368</v>
      </c>
      <c r="AB1065" s="4">
        <f t="shared" si="310"/>
        <v>2248.3618833999999</v>
      </c>
      <c r="AC1065" s="4">
        <f t="shared" si="308"/>
        <v>368</v>
      </c>
      <c r="AD1065" s="4">
        <f t="shared" si="309"/>
        <v>1886.8692357333337</v>
      </c>
      <c r="AE1065" s="3" t="s">
        <v>1231</v>
      </c>
      <c r="AF1065" s="3">
        <v>368</v>
      </c>
      <c r="AG1065" s="4">
        <f>AI1065</f>
        <v>368</v>
      </c>
      <c r="AH1065" s="4">
        <v>11091</v>
      </c>
      <c r="AI1065">
        <f t="shared" si="304"/>
        <v>368</v>
      </c>
      <c r="AJ1065" t="s">
        <v>1231</v>
      </c>
      <c r="AK1065" s="2">
        <v>1619</v>
      </c>
      <c r="AL1065" s="2">
        <f>AN1065</f>
        <v>1619</v>
      </c>
      <c r="AM1065" s="4">
        <v>11091</v>
      </c>
      <c r="AN1065">
        <f>INDEX($AJ$2:$AJ$6811,MATCH(AM1065,$A$2:$A$6811,0))</f>
        <v>1619</v>
      </c>
      <c r="AP1065">
        <v>0</v>
      </c>
      <c r="AR1065" s="4">
        <v>15</v>
      </c>
      <c r="AS1065" s="4">
        <v>4</v>
      </c>
      <c r="AT1065" s="4">
        <v>2007</v>
      </c>
      <c r="AU1065" s="4">
        <v>15</v>
      </c>
      <c r="AV1065" s="4">
        <v>4</v>
      </c>
      <c r="AW1065" s="4">
        <v>2007</v>
      </c>
      <c r="AX1065" t="str">
        <f t="shared" si="305"/>
        <v>No Delay</v>
      </c>
      <c r="AY1065">
        <f t="shared" si="306"/>
        <v>0</v>
      </c>
    </row>
    <row r="1066" spans="1:51" x14ac:dyDescent="0.2">
      <c r="A1066" s="3">
        <v>78050</v>
      </c>
      <c r="B1066" s="1" t="s">
        <v>215</v>
      </c>
      <c r="C1066" s="1" t="s">
        <v>89</v>
      </c>
      <c r="D1066" s="1" t="s">
        <v>74</v>
      </c>
      <c r="E1066" s="1" t="s">
        <v>53</v>
      </c>
      <c r="F1066" s="1" t="s">
        <v>53</v>
      </c>
      <c r="G1066" s="13" t="s">
        <v>404</v>
      </c>
      <c r="H1066" s="12">
        <v>40305</v>
      </c>
      <c r="I1066" s="12" t="s">
        <v>404</v>
      </c>
      <c r="J1066" s="12">
        <v>40305</v>
      </c>
      <c r="K1066" s="4">
        <v>2390</v>
      </c>
      <c r="L1066" s="1" t="s">
        <v>146</v>
      </c>
      <c r="M1066" s="1" t="s">
        <v>182</v>
      </c>
      <c r="N1066" s="1" t="s">
        <v>684</v>
      </c>
      <c r="O1066" s="1" t="s">
        <v>685</v>
      </c>
      <c r="P1066">
        <v>60</v>
      </c>
      <c r="Q1066">
        <v>1888</v>
      </c>
      <c r="R1066">
        <v>17936</v>
      </c>
      <c r="S1066">
        <v>9.5</v>
      </c>
      <c r="T1066">
        <v>0.16</v>
      </c>
      <c r="U1066">
        <f t="shared" si="302"/>
        <v>17936</v>
      </c>
      <c r="V1066">
        <f t="shared" si="303"/>
        <v>113280</v>
      </c>
      <c r="W1066" s="1" t="s">
        <v>185</v>
      </c>
      <c r="X1066" s="1" t="s">
        <v>186</v>
      </c>
      <c r="Y1066" s="1" t="s">
        <v>186</v>
      </c>
      <c r="Z1066" s="3">
        <v>4287</v>
      </c>
      <c r="AA1066" s="4">
        <f t="shared" si="307"/>
        <v>368</v>
      </c>
      <c r="AB1066" s="4">
        <f t="shared" si="310"/>
        <v>2451.9440524000001</v>
      </c>
      <c r="AC1066" s="4">
        <f t="shared" si="308"/>
        <v>368</v>
      </c>
      <c r="AD1066" s="4">
        <f t="shared" si="309"/>
        <v>317.66666666666669</v>
      </c>
      <c r="AE1066" s="4">
        <v>368</v>
      </c>
      <c r="AF1066" s="4">
        <v>368</v>
      </c>
      <c r="AG1066" s="4">
        <f>AE1066</f>
        <v>368</v>
      </c>
      <c r="AI1066" t="e">
        <f t="shared" si="304"/>
        <v>#N/A</v>
      </c>
      <c r="AJ1066">
        <v>824.37</v>
      </c>
      <c r="AK1066" s="2">
        <v>824.37</v>
      </c>
      <c r="AL1066" s="2">
        <f>AJ1066</f>
        <v>824.37</v>
      </c>
      <c r="AM1066" s="4"/>
      <c r="AN1066" t="e">
        <f>VLOOKUP([1]!Tabelle13[[#This Row],[Vlookup this ID for freight costs]],$AL$2:$AL$6811,2,FALSE)</f>
        <v>#REF!</v>
      </c>
      <c r="AP1066">
        <v>38.67</v>
      </c>
      <c r="AQ1066">
        <v>38.67</v>
      </c>
      <c r="AR1066" s="4">
        <v>7</v>
      </c>
      <c r="AS1066" s="4">
        <v>5</v>
      </c>
      <c r="AT1066" s="4">
        <v>2010</v>
      </c>
      <c r="AU1066" s="4">
        <v>7</v>
      </c>
      <c r="AV1066" s="4">
        <v>5</v>
      </c>
      <c r="AW1066" s="4">
        <v>2010</v>
      </c>
      <c r="AX1066" t="str">
        <f t="shared" si="305"/>
        <v>No Delay</v>
      </c>
      <c r="AY1066">
        <f t="shared" si="306"/>
        <v>0</v>
      </c>
    </row>
    <row r="1067" spans="1:51" x14ac:dyDescent="0.2">
      <c r="A1067" s="3">
        <v>5277</v>
      </c>
      <c r="B1067" s="1" t="s">
        <v>164</v>
      </c>
      <c r="C1067" s="1" t="s">
        <v>165</v>
      </c>
      <c r="D1067" s="1" t="s">
        <v>52</v>
      </c>
      <c r="E1067" s="1" t="s">
        <v>53</v>
      </c>
      <c r="F1067" s="1" t="s">
        <v>53</v>
      </c>
      <c r="G1067" s="13" t="s">
        <v>984</v>
      </c>
      <c r="H1067" s="12">
        <v>39073</v>
      </c>
      <c r="I1067" s="12" t="s">
        <v>984</v>
      </c>
      <c r="J1067" s="12">
        <v>39073</v>
      </c>
      <c r="K1067" s="4">
        <v>42</v>
      </c>
      <c r="L1067" s="1" t="s">
        <v>146</v>
      </c>
      <c r="M1067" s="1" t="s">
        <v>1232</v>
      </c>
      <c r="N1067" s="1" t="s">
        <v>171</v>
      </c>
      <c r="O1067" s="1" t="s">
        <v>93</v>
      </c>
      <c r="P1067">
        <v>60</v>
      </c>
      <c r="Q1067">
        <v>6349</v>
      </c>
      <c r="R1067">
        <v>21269.15</v>
      </c>
      <c r="S1067">
        <v>3.35</v>
      </c>
      <c r="T1067">
        <v>0.06</v>
      </c>
      <c r="U1067">
        <f t="shared" si="302"/>
        <v>21269.15</v>
      </c>
      <c r="V1067">
        <f t="shared" si="303"/>
        <v>380940</v>
      </c>
      <c r="W1067" s="1" t="s">
        <v>439</v>
      </c>
      <c r="X1067" s="1" t="s">
        <v>1236</v>
      </c>
      <c r="Y1067" s="1" t="s">
        <v>440</v>
      </c>
      <c r="Z1067" s="3">
        <v>5795</v>
      </c>
      <c r="AA1067" s="4">
        <f t="shared" si="307"/>
        <v>369</v>
      </c>
      <c r="AB1067" s="4">
        <f t="shared" si="310"/>
        <v>2941.5289881999997</v>
      </c>
      <c r="AC1067" s="4">
        <f t="shared" si="308"/>
        <v>369</v>
      </c>
      <c r="AD1067" s="4">
        <f t="shared" si="309"/>
        <v>666</v>
      </c>
      <c r="AE1067" s="4">
        <v>369</v>
      </c>
      <c r="AF1067" s="4">
        <v>369</v>
      </c>
      <c r="AG1067" s="4">
        <f>AE1067</f>
        <v>369</v>
      </c>
      <c r="AH1067" s="4">
        <v>10764</v>
      </c>
      <c r="AI1067">
        <f t="shared" si="304"/>
        <v>7113</v>
      </c>
      <c r="AJ1067">
        <v>2623.49</v>
      </c>
      <c r="AK1067" s="2">
        <v>2623.49</v>
      </c>
      <c r="AL1067" s="2">
        <f>AJ1067</f>
        <v>2623.49</v>
      </c>
      <c r="AM1067" s="4"/>
      <c r="AN1067" t="e">
        <f>VLOOKUP([1]!Tabelle13[[#This Row],[Vlookup this ID for freight costs]],$AL$2:$AL$6811,2,FALSE)</f>
        <v>#REF!</v>
      </c>
      <c r="AP1067">
        <v>0</v>
      </c>
      <c r="AR1067" s="4">
        <v>22</v>
      </c>
      <c r="AS1067" s="4">
        <v>12</v>
      </c>
      <c r="AT1067" s="4">
        <v>2006</v>
      </c>
      <c r="AU1067" s="4">
        <v>22</v>
      </c>
      <c r="AV1067" s="4">
        <v>12</v>
      </c>
      <c r="AW1067" s="4">
        <v>2006</v>
      </c>
      <c r="AX1067" t="str">
        <f t="shared" si="305"/>
        <v>No Delay</v>
      </c>
      <c r="AY1067">
        <f t="shared" si="306"/>
        <v>0</v>
      </c>
    </row>
    <row r="1068" spans="1:51" x14ac:dyDescent="0.2">
      <c r="A1068" s="3">
        <v>11846</v>
      </c>
      <c r="B1068" s="1" t="s">
        <v>164</v>
      </c>
      <c r="C1068" s="1" t="s">
        <v>165</v>
      </c>
      <c r="D1068" s="1" t="s">
        <v>130</v>
      </c>
      <c r="E1068" s="1" t="s">
        <v>53</v>
      </c>
      <c r="F1068" s="1" t="s">
        <v>53</v>
      </c>
      <c r="G1068" s="13" t="s">
        <v>967</v>
      </c>
      <c r="H1068" s="12">
        <v>39518</v>
      </c>
      <c r="I1068" s="12" t="s">
        <v>967</v>
      </c>
      <c r="J1068" s="12">
        <v>39518</v>
      </c>
      <c r="K1068" s="4">
        <v>702</v>
      </c>
      <c r="L1068" s="1" t="s">
        <v>146</v>
      </c>
      <c r="M1068" s="1" t="s">
        <v>132</v>
      </c>
      <c r="N1068" s="1" t="s">
        <v>167</v>
      </c>
      <c r="O1068" s="1" t="s">
        <v>93</v>
      </c>
      <c r="P1068">
        <v>30</v>
      </c>
      <c r="Q1068">
        <v>3364</v>
      </c>
      <c r="R1068">
        <v>41780.879999999997</v>
      </c>
      <c r="S1068">
        <v>12.42</v>
      </c>
      <c r="T1068">
        <v>0.41</v>
      </c>
      <c r="U1068">
        <f t="shared" si="302"/>
        <v>41780.879999999997</v>
      </c>
      <c r="V1068">
        <f t="shared" si="303"/>
        <v>100920</v>
      </c>
      <c r="W1068" s="1" t="s">
        <v>155</v>
      </c>
      <c r="X1068" s="1" t="s">
        <v>1236</v>
      </c>
      <c r="Y1068" s="1" t="s">
        <v>156</v>
      </c>
      <c r="Z1068" s="3">
        <v>5457</v>
      </c>
      <c r="AA1068" s="4">
        <f t="shared" si="307"/>
        <v>369</v>
      </c>
      <c r="AB1068" s="4">
        <f t="shared" si="310"/>
        <v>2613.9318051999999</v>
      </c>
      <c r="AC1068" s="4">
        <f t="shared" si="308"/>
        <v>369</v>
      </c>
      <c r="AD1068" s="4">
        <f t="shared" si="309"/>
        <v>234</v>
      </c>
      <c r="AE1068" s="4">
        <v>369</v>
      </c>
      <c r="AF1068" s="4">
        <v>369</v>
      </c>
      <c r="AG1068" s="4">
        <f>AE1068</f>
        <v>369</v>
      </c>
      <c r="AH1068" s="4">
        <v>82395</v>
      </c>
      <c r="AI1068">
        <f t="shared" si="304"/>
        <v>26409</v>
      </c>
      <c r="AJ1068">
        <v>1902.9</v>
      </c>
      <c r="AK1068" s="2">
        <v>1902.9</v>
      </c>
      <c r="AL1068" s="2">
        <f>AJ1068</f>
        <v>1902.9</v>
      </c>
      <c r="AM1068" s="4"/>
      <c r="AN1068" t="e">
        <f>VLOOKUP([1]!Tabelle13[[#This Row],[Vlookup this ID for freight costs]],$AL$2:$AL$6811,2,FALSE)</f>
        <v>#REF!</v>
      </c>
      <c r="AP1068">
        <v>66.849999999999994</v>
      </c>
      <c r="AQ1068">
        <v>66.849999999999994</v>
      </c>
      <c r="AR1068" s="4">
        <v>11</v>
      </c>
      <c r="AS1068" s="4">
        <v>4</v>
      </c>
      <c r="AT1068" s="4">
        <v>2008</v>
      </c>
      <c r="AU1068" s="4">
        <v>11</v>
      </c>
      <c r="AV1068" s="4">
        <v>4</v>
      </c>
      <c r="AW1068" s="4">
        <v>2008</v>
      </c>
      <c r="AX1068" t="str">
        <f t="shared" si="305"/>
        <v>No Delay</v>
      </c>
      <c r="AY1068">
        <f t="shared" si="306"/>
        <v>0</v>
      </c>
    </row>
    <row r="1069" spans="1:51" x14ac:dyDescent="0.2">
      <c r="A1069" s="3">
        <v>11847</v>
      </c>
      <c r="B1069" s="1" t="s">
        <v>164</v>
      </c>
      <c r="C1069" s="1" t="s">
        <v>165</v>
      </c>
      <c r="D1069" s="1" t="s">
        <v>130</v>
      </c>
      <c r="E1069" s="1" t="s">
        <v>53</v>
      </c>
      <c r="F1069" s="1" t="s">
        <v>53</v>
      </c>
      <c r="G1069" s="13" t="s">
        <v>967</v>
      </c>
      <c r="H1069" s="12">
        <v>39518</v>
      </c>
      <c r="I1069" s="12" t="s">
        <v>967</v>
      </c>
      <c r="J1069" s="12">
        <v>39518</v>
      </c>
      <c r="K1069" s="4">
        <v>703</v>
      </c>
      <c r="L1069" s="1" t="s">
        <v>146</v>
      </c>
      <c r="M1069" s="1" t="s">
        <v>132</v>
      </c>
      <c r="N1069" s="1" t="s">
        <v>147</v>
      </c>
      <c r="O1069" s="1" t="s">
        <v>148</v>
      </c>
      <c r="P1069">
        <v>30</v>
      </c>
      <c r="Q1069">
        <v>656</v>
      </c>
      <c r="R1069">
        <v>17220</v>
      </c>
      <c r="S1069">
        <v>26.25</v>
      </c>
      <c r="T1069">
        <v>0.88</v>
      </c>
      <c r="U1069">
        <f t="shared" si="302"/>
        <v>17220</v>
      </c>
      <c r="V1069">
        <f t="shared" si="303"/>
        <v>19680</v>
      </c>
      <c r="W1069" s="1" t="s">
        <v>501</v>
      </c>
      <c r="X1069" s="1" t="s">
        <v>112</v>
      </c>
      <c r="Y1069" s="1" t="s">
        <v>112</v>
      </c>
      <c r="Z1069" s="3">
        <v>5956</v>
      </c>
      <c r="AA1069" s="4">
        <f t="shared" si="307"/>
        <v>369</v>
      </c>
      <c r="AB1069" s="4">
        <f t="shared" si="310"/>
        <v>2316.7347627999998</v>
      </c>
      <c r="AC1069" s="4">
        <f t="shared" si="308"/>
        <v>369</v>
      </c>
      <c r="AD1069" s="4">
        <f t="shared" si="309"/>
        <v>1060.0831463999998</v>
      </c>
      <c r="AE1069" s="3" t="s">
        <v>1233</v>
      </c>
      <c r="AF1069" s="3">
        <v>369</v>
      </c>
      <c r="AG1069" s="4">
        <f>AI1069</f>
        <v>369</v>
      </c>
      <c r="AH1069" s="4">
        <v>11846</v>
      </c>
      <c r="AI1069">
        <f t="shared" si="304"/>
        <v>369</v>
      </c>
      <c r="AJ1069" t="s">
        <v>1233</v>
      </c>
      <c r="AK1069" s="2">
        <v>1902.9</v>
      </c>
      <c r="AL1069" s="2">
        <f>AN1069</f>
        <v>1902.9</v>
      </c>
      <c r="AM1069" s="4">
        <v>11846</v>
      </c>
      <c r="AN1069">
        <f>INDEX($AJ$2:$AJ$6811,MATCH(AM1069,$A$2:$A$6811,0))</f>
        <v>1902.9</v>
      </c>
      <c r="AP1069">
        <v>27.55</v>
      </c>
      <c r="AQ1069">
        <v>27.55</v>
      </c>
      <c r="AR1069" s="4">
        <v>11</v>
      </c>
      <c r="AS1069" s="4">
        <v>4</v>
      </c>
      <c r="AT1069" s="4">
        <v>2008</v>
      </c>
      <c r="AU1069" s="4">
        <v>11</v>
      </c>
      <c r="AV1069" s="4">
        <v>4</v>
      </c>
      <c r="AW1069" s="4">
        <v>2008</v>
      </c>
      <c r="AX1069" t="str">
        <f t="shared" si="305"/>
        <v>No Delay</v>
      </c>
      <c r="AY1069">
        <f t="shared" si="306"/>
        <v>0</v>
      </c>
    </row>
    <row r="1070" spans="1:51" x14ac:dyDescent="0.2">
      <c r="A1070" s="3">
        <v>82372</v>
      </c>
      <c r="B1070" s="1" t="s">
        <v>175</v>
      </c>
      <c r="C1070" s="1" t="s">
        <v>165</v>
      </c>
      <c r="D1070" s="1" t="s">
        <v>130</v>
      </c>
      <c r="E1070" s="1" t="s">
        <v>53</v>
      </c>
      <c r="F1070" s="1" t="s">
        <v>53</v>
      </c>
      <c r="G1070" s="13" t="s">
        <v>1234</v>
      </c>
      <c r="H1070" s="12">
        <v>40611</v>
      </c>
      <c r="I1070" s="12" t="s">
        <v>853</v>
      </c>
      <c r="J1070" s="12">
        <v>40617</v>
      </c>
      <c r="K1070" s="4">
        <v>3071</v>
      </c>
      <c r="L1070" s="1" t="s">
        <v>146</v>
      </c>
      <c r="M1070" s="1" t="s">
        <v>132</v>
      </c>
      <c r="N1070" s="1" t="s">
        <v>1032</v>
      </c>
      <c r="O1070" s="1" t="s">
        <v>93</v>
      </c>
      <c r="P1070">
        <v>240</v>
      </c>
      <c r="Q1070">
        <v>1000</v>
      </c>
      <c r="R1070">
        <v>1950</v>
      </c>
      <c r="S1070">
        <v>1.95</v>
      </c>
      <c r="T1070">
        <v>0.01</v>
      </c>
      <c r="U1070">
        <f t="shared" si="302"/>
        <v>1950</v>
      </c>
      <c r="V1070">
        <f t="shared" si="303"/>
        <v>240000</v>
      </c>
      <c r="W1070" s="1" t="s">
        <v>155</v>
      </c>
      <c r="X1070" s="1" t="s">
        <v>1236</v>
      </c>
      <c r="Y1070" s="1" t="s">
        <v>156</v>
      </c>
      <c r="Z1070" s="3">
        <v>5457</v>
      </c>
      <c r="AA1070" s="4">
        <f t="shared" si="307"/>
        <v>369</v>
      </c>
      <c r="AB1070" s="4">
        <f t="shared" si="310"/>
        <v>2354.488006</v>
      </c>
      <c r="AC1070" s="4">
        <f t="shared" si="308"/>
        <v>369</v>
      </c>
      <c r="AD1070" s="4">
        <f t="shared" si="309"/>
        <v>3744.5027926451612</v>
      </c>
      <c r="AE1070" s="4">
        <v>369</v>
      </c>
      <c r="AF1070" s="4">
        <v>369</v>
      </c>
      <c r="AG1070" s="4">
        <f t="shared" ref="AG1070:AG1075" si="311">AE1070</f>
        <v>369</v>
      </c>
      <c r="AI1070" t="e">
        <f t="shared" si="304"/>
        <v>#N/A</v>
      </c>
      <c r="AJ1070">
        <v>6218.58</v>
      </c>
      <c r="AK1070" s="2">
        <v>6218.58</v>
      </c>
      <c r="AL1070" s="2">
        <f t="shared" ref="AL1070:AL1075" si="312">AJ1070</f>
        <v>6218.58</v>
      </c>
      <c r="AM1070" s="4"/>
      <c r="AN1070" t="e">
        <f>VLOOKUP([1]!Tabelle13[[#This Row],[Vlookup this ID for freight costs]],$AL$2:$AL$6811,2,FALSE)</f>
        <v>#REF!</v>
      </c>
      <c r="AP1070">
        <v>3.22</v>
      </c>
      <c r="AQ1070">
        <v>3.22</v>
      </c>
      <c r="AR1070" s="4">
        <v>9</v>
      </c>
      <c r="AS1070" s="4">
        <v>4</v>
      </c>
      <c r="AT1070" s="4">
        <v>2011</v>
      </c>
      <c r="AU1070" s="4">
        <v>15</v>
      </c>
      <c r="AV1070" s="4">
        <v>4</v>
      </c>
      <c r="AW1070" s="4">
        <v>2011</v>
      </c>
      <c r="AX1070" t="str">
        <f t="shared" si="305"/>
        <v>Delay</v>
      </c>
      <c r="AY1070">
        <f t="shared" si="306"/>
        <v>6</v>
      </c>
    </row>
    <row r="1071" spans="1:51" x14ac:dyDescent="0.2">
      <c r="A1071" s="3">
        <v>4646</v>
      </c>
      <c r="B1071" s="1" t="s">
        <v>64</v>
      </c>
      <c r="C1071" s="1" t="s">
        <v>65</v>
      </c>
      <c r="D1071" s="1" t="s">
        <v>100</v>
      </c>
      <c r="E1071" s="1" t="s">
        <v>53</v>
      </c>
      <c r="F1071" s="1" t="s">
        <v>53</v>
      </c>
      <c r="G1071" s="13" t="s">
        <v>1235</v>
      </c>
      <c r="H1071" s="12">
        <v>39687</v>
      </c>
      <c r="I1071" s="12" t="s">
        <v>1235</v>
      </c>
      <c r="J1071" s="12">
        <v>39687</v>
      </c>
      <c r="K1071" s="4">
        <v>1036</v>
      </c>
      <c r="L1071" s="1" t="s">
        <v>56</v>
      </c>
      <c r="M1071" s="1" t="s">
        <v>906</v>
      </c>
      <c r="N1071" s="1" t="s">
        <v>907</v>
      </c>
      <c r="O1071" s="1" t="s">
        <v>908</v>
      </c>
      <c r="P1071">
        <v>1</v>
      </c>
      <c r="Q1071">
        <v>1369</v>
      </c>
      <c r="R1071">
        <v>51337.5</v>
      </c>
      <c r="S1071">
        <v>37.5</v>
      </c>
      <c r="T1071">
        <v>37.5</v>
      </c>
      <c r="U1071">
        <f t="shared" si="302"/>
        <v>51337.5</v>
      </c>
      <c r="V1071">
        <f t="shared" si="303"/>
        <v>1369</v>
      </c>
      <c r="W1071" s="1" t="s">
        <v>906</v>
      </c>
      <c r="X1071" s="1" t="s">
        <v>1236</v>
      </c>
      <c r="Y1071" s="1" t="s">
        <v>1236</v>
      </c>
      <c r="Z1071" s="3">
        <v>7647</v>
      </c>
      <c r="AA1071" s="4">
        <f>AB1071</f>
        <v>864.45381221850005</v>
      </c>
      <c r="AB1071" s="2">
        <f xml:space="preserve"> 499.719501971+0.138671589*Q1071-4.826180831*P1071+0.003500737*R1071</f>
        <v>864.45381221850005</v>
      </c>
      <c r="AC1071" s="4">
        <f>AD1071</f>
        <v>864.45381221850005</v>
      </c>
      <c r="AD1071" s="4">
        <f t="shared" si="309"/>
        <v>864.45381221850005</v>
      </c>
      <c r="AE1071" s="4" t="s">
        <v>62</v>
      </c>
      <c r="AG1071" s="4" t="str">
        <f t="shared" si="311"/>
        <v>Weight Captured Separately</v>
      </c>
      <c r="AH1071" s="4">
        <v>11787</v>
      </c>
      <c r="AI1071">
        <f t="shared" si="304"/>
        <v>3951</v>
      </c>
      <c r="AJ1071" t="s">
        <v>81</v>
      </c>
      <c r="AK1071" s="2"/>
      <c r="AL1071" s="2" t="str">
        <f t="shared" si="312"/>
        <v>Freight Included in Commodity Cost</v>
      </c>
      <c r="AM1071" s="4"/>
      <c r="AN1071" t="e">
        <f>VLOOKUP([1]!Tabelle13[[#This Row],[Vlookup this ID for freight costs]],$AL$2:$AL$6811,2,FALSE)</f>
        <v>#REF!</v>
      </c>
      <c r="AO1071">
        <f>IF(AK:AK="",AC:AC*6.242+1.383 -2.844 + 3.145 -2.265  -2.026,AK:AK)</f>
        <v>5393.313695867877</v>
      </c>
      <c r="AP1071">
        <v>100.62</v>
      </c>
      <c r="AQ1071">
        <v>100.62</v>
      </c>
      <c r="AR1071" s="4">
        <v>27</v>
      </c>
      <c r="AS1071" s="4">
        <v>8</v>
      </c>
      <c r="AT1071" s="4">
        <v>2008</v>
      </c>
      <c r="AU1071" s="4">
        <v>27</v>
      </c>
      <c r="AV1071" s="4">
        <v>8</v>
      </c>
      <c r="AW1071" s="4">
        <v>2008</v>
      </c>
      <c r="AX1071" t="str">
        <f t="shared" si="305"/>
        <v>No Delay</v>
      </c>
      <c r="AY1071">
        <f t="shared" si="306"/>
        <v>0</v>
      </c>
    </row>
    <row r="1072" spans="1:51" x14ac:dyDescent="0.2">
      <c r="A1072" s="3">
        <v>83522</v>
      </c>
      <c r="B1072" s="1" t="s">
        <v>175</v>
      </c>
      <c r="C1072" s="1" t="s">
        <v>165</v>
      </c>
      <c r="D1072" s="1" t="s">
        <v>130</v>
      </c>
      <c r="E1072" s="1" t="s">
        <v>101</v>
      </c>
      <c r="F1072" s="1" t="s">
        <v>101</v>
      </c>
      <c r="G1072" s="13" t="s">
        <v>1237</v>
      </c>
      <c r="H1072" s="12">
        <v>40755</v>
      </c>
      <c r="I1072" s="12" t="s">
        <v>1238</v>
      </c>
      <c r="J1072" s="12">
        <v>40767</v>
      </c>
      <c r="K1072" s="4">
        <v>3367</v>
      </c>
      <c r="L1072" s="1" t="s">
        <v>146</v>
      </c>
      <c r="M1072" s="1" t="s">
        <v>132</v>
      </c>
      <c r="N1072" s="1" t="s">
        <v>292</v>
      </c>
      <c r="O1072" s="1" t="s">
        <v>93</v>
      </c>
      <c r="P1072">
        <v>30</v>
      </c>
      <c r="Q1072">
        <v>3330</v>
      </c>
      <c r="R1072">
        <v>66333.600000000006</v>
      </c>
      <c r="S1072">
        <v>19.920000000000002</v>
      </c>
      <c r="T1072">
        <v>0.66</v>
      </c>
      <c r="U1072">
        <f t="shared" si="302"/>
        <v>66333.600000000006</v>
      </c>
      <c r="V1072">
        <f t="shared" si="303"/>
        <v>99900</v>
      </c>
      <c r="W1072" s="1" t="s">
        <v>160</v>
      </c>
      <c r="X1072" s="1" t="s">
        <v>1236</v>
      </c>
      <c r="Y1072" s="1" t="s">
        <v>161</v>
      </c>
      <c r="Z1072" s="3">
        <v>10896</v>
      </c>
      <c r="AA1072" s="4">
        <f t="shared" si="307"/>
        <v>370</v>
      </c>
      <c r="AB1072" s="4">
        <f t="shared" ref="AB1072:AB1088" si="313" xml:space="preserve"> 2244.740206  + 0.1097478*Q1072</f>
        <v>2610.2003799999998</v>
      </c>
      <c r="AC1072" s="4">
        <f t="shared" ref="AC1072:AC1088" si="314">AF1072</f>
        <v>370</v>
      </c>
      <c r="AD1072" s="4">
        <f t="shared" si="309"/>
        <v>1865.9115848000001</v>
      </c>
      <c r="AE1072" s="4">
        <v>370</v>
      </c>
      <c r="AF1072" s="4">
        <v>370</v>
      </c>
      <c r="AG1072" s="4">
        <f t="shared" si="311"/>
        <v>370</v>
      </c>
      <c r="AI1072" t="e">
        <f t="shared" si="304"/>
        <v>#N/A</v>
      </c>
      <c r="AJ1072">
        <v>2886.12</v>
      </c>
      <c r="AK1072" s="2">
        <v>2886.12</v>
      </c>
      <c r="AL1072" s="2">
        <f t="shared" si="312"/>
        <v>2886.12</v>
      </c>
      <c r="AM1072" s="4"/>
      <c r="AN1072" t="e">
        <f>VLOOKUP([1]!Tabelle13[[#This Row],[Vlookup this ID for freight costs]],$AL$2:$AL$6811,2,FALSE)</f>
        <v>#REF!</v>
      </c>
      <c r="AP1072">
        <v>109.45</v>
      </c>
      <c r="AQ1072">
        <v>109.45</v>
      </c>
      <c r="AR1072" s="4">
        <v>31</v>
      </c>
      <c r="AS1072" s="4">
        <v>7</v>
      </c>
      <c r="AT1072" s="4">
        <v>2011</v>
      </c>
      <c r="AU1072" s="4">
        <v>12</v>
      </c>
      <c r="AV1072" s="4">
        <v>8</v>
      </c>
      <c r="AW1072" s="4">
        <v>2011</v>
      </c>
      <c r="AX1072" t="str">
        <f t="shared" si="305"/>
        <v>Delay</v>
      </c>
      <c r="AY1072">
        <f t="shared" si="306"/>
        <v>12</v>
      </c>
    </row>
    <row r="1073" spans="1:51" x14ac:dyDescent="0.2">
      <c r="A1073" s="3">
        <v>84762</v>
      </c>
      <c r="B1073" s="1" t="s">
        <v>151</v>
      </c>
      <c r="C1073" s="1" t="s">
        <v>65</v>
      </c>
      <c r="D1073" s="1" t="s">
        <v>130</v>
      </c>
      <c r="E1073" s="1" t="s">
        <v>53</v>
      </c>
      <c r="F1073" s="1" t="s">
        <v>53</v>
      </c>
      <c r="G1073" s="13" t="s">
        <v>1239</v>
      </c>
      <c r="H1073" s="12">
        <v>41219</v>
      </c>
      <c r="I1073" s="12" t="s">
        <v>1239</v>
      </c>
      <c r="J1073" s="12">
        <v>41219</v>
      </c>
      <c r="K1073" s="4">
        <v>4276</v>
      </c>
      <c r="L1073" s="1" t="s">
        <v>146</v>
      </c>
      <c r="M1073" s="1" t="s">
        <v>132</v>
      </c>
      <c r="N1073" s="1" t="s">
        <v>218</v>
      </c>
      <c r="O1073" s="1" t="s">
        <v>93</v>
      </c>
      <c r="P1073">
        <v>90</v>
      </c>
      <c r="Q1073">
        <v>2548</v>
      </c>
      <c r="R1073">
        <v>21046.48</v>
      </c>
      <c r="S1073">
        <v>8.26</v>
      </c>
      <c r="T1073">
        <v>0.09</v>
      </c>
      <c r="U1073">
        <f t="shared" si="302"/>
        <v>21046.48</v>
      </c>
      <c r="V1073">
        <f t="shared" si="303"/>
        <v>229320</v>
      </c>
      <c r="W1073" s="1" t="s">
        <v>155</v>
      </c>
      <c r="X1073" s="1" t="s">
        <v>1236</v>
      </c>
      <c r="Y1073" s="1" t="s">
        <v>156</v>
      </c>
      <c r="Z1073" s="3">
        <v>7726</v>
      </c>
      <c r="AA1073" s="4">
        <f t="shared" si="307"/>
        <v>370</v>
      </c>
      <c r="AB1073" s="4">
        <f t="shared" si="313"/>
        <v>2524.3776004000001</v>
      </c>
      <c r="AC1073" s="4">
        <f t="shared" si="314"/>
        <v>370</v>
      </c>
      <c r="AD1073" s="4">
        <f t="shared" si="309"/>
        <v>370</v>
      </c>
      <c r="AE1073" s="4">
        <v>370</v>
      </c>
      <c r="AF1073" s="4">
        <v>370</v>
      </c>
      <c r="AG1073" s="4">
        <f t="shared" si="311"/>
        <v>370</v>
      </c>
      <c r="AI1073" t="e">
        <f t="shared" si="304"/>
        <v>#N/A</v>
      </c>
      <c r="AJ1073">
        <v>15459.09</v>
      </c>
      <c r="AK1073" s="2">
        <v>15459.09</v>
      </c>
      <c r="AL1073" s="2">
        <f t="shared" si="312"/>
        <v>15459.09</v>
      </c>
      <c r="AM1073" s="4"/>
      <c r="AN1073" t="e">
        <f>VLOOKUP([1]!Tabelle13[[#This Row],[Vlookup this ID for freight costs]],$AL$2:$AL$6811,2,FALSE)</f>
        <v>#REF!</v>
      </c>
      <c r="AP1073">
        <v>29.51</v>
      </c>
      <c r="AQ1073">
        <v>29.51</v>
      </c>
      <c r="AR1073" s="4">
        <v>6</v>
      </c>
      <c r="AS1073" s="4">
        <v>11</v>
      </c>
      <c r="AT1073" s="4">
        <v>2012</v>
      </c>
      <c r="AU1073" s="4">
        <v>6</v>
      </c>
      <c r="AV1073" s="4">
        <v>11</v>
      </c>
      <c r="AW1073" s="4">
        <v>2012</v>
      </c>
      <c r="AX1073" t="str">
        <f t="shared" si="305"/>
        <v>No Delay</v>
      </c>
      <c r="AY1073">
        <f t="shared" si="306"/>
        <v>0</v>
      </c>
    </row>
    <row r="1074" spans="1:51" x14ac:dyDescent="0.2">
      <c r="A1074" s="3">
        <v>83596</v>
      </c>
      <c r="B1074" s="1" t="s">
        <v>215</v>
      </c>
      <c r="C1074" s="1" t="s">
        <v>89</v>
      </c>
      <c r="D1074" s="1" t="s">
        <v>130</v>
      </c>
      <c r="E1074" s="1" t="s">
        <v>101</v>
      </c>
      <c r="F1074" s="1" t="s">
        <v>101</v>
      </c>
      <c r="G1074" s="13" t="s">
        <v>1240</v>
      </c>
      <c r="H1074" s="12">
        <v>41106</v>
      </c>
      <c r="I1074" s="12" t="s">
        <v>1241</v>
      </c>
      <c r="J1074" s="12">
        <v>41078</v>
      </c>
      <c r="K1074" s="4">
        <v>3980</v>
      </c>
      <c r="L1074" s="1" t="s">
        <v>146</v>
      </c>
      <c r="M1074" s="1" t="s">
        <v>132</v>
      </c>
      <c r="N1074" s="1" t="s">
        <v>302</v>
      </c>
      <c r="O1074" s="1" t="s">
        <v>93</v>
      </c>
      <c r="P1074">
        <v>30</v>
      </c>
      <c r="Q1074">
        <v>4000</v>
      </c>
      <c r="R1074">
        <v>22000</v>
      </c>
      <c r="S1074">
        <v>5.5</v>
      </c>
      <c r="T1074">
        <v>0.18</v>
      </c>
      <c r="U1074">
        <f t="shared" si="302"/>
        <v>22000</v>
      </c>
      <c r="V1074">
        <f t="shared" si="303"/>
        <v>120000</v>
      </c>
      <c r="W1074" s="1" t="s">
        <v>155</v>
      </c>
      <c r="X1074" s="1" t="s">
        <v>1236</v>
      </c>
      <c r="Y1074" s="1" t="s">
        <v>156</v>
      </c>
      <c r="Z1074" s="3">
        <v>13090</v>
      </c>
      <c r="AA1074" s="4">
        <f t="shared" si="307"/>
        <v>372</v>
      </c>
      <c r="AB1074" s="4">
        <f t="shared" si="313"/>
        <v>2683.7314059999999</v>
      </c>
      <c r="AC1074" s="4">
        <f t="shared" si="314"/>
        <v>372</v>
      </c>
      <c r="AD1074" s="4">
        <f t="shared" si="309"/>
        <v>3816.4247071666664</v>
      </c>
      <c r="AE1074" s="4">
        <v>372</v>
      </c>
      <c r="AF1074" s="4">
        <v>372</v>
      </c>
      <c r="AG1074" s="4">
        <f t="shared" si="311"/>
        <v>372</v>
      </c>
      <c r="AI1074" t="e">
        <f t="shared" si="304"/>
        <v>#N/A</v>
      </c>
      <c r="AJ1074">
        <v>2333.91</v>
      </c>
      <c r="AK1074" s="2">
        <v>2333.91</v>
      </c>
      <c r="AL1074" s="2">
        <f t="shared" si="312"/>
        <v>2333.91</v>
      </c>
      <c r="AM1074" s="4"/>
      <c r="AN1074" t="e">
        <f>VLOOKUP([1]!Tabelle13[[#This Row],[Vlookup this ID for freight costs]],$AL$2:$AL$6811,2,FALSE)</f>
        <v>#REF!</v>
      </c>
      <c r="AP1074">
        <v>30.84</v>
      </c>
      <c r="AQ1074">
        <v>30.84</v>
      </c>
      <c r="AR1074" s="4">
        <v>16</v>
      </c>
      <c r="AS1074" s="4">
        <v>7</v>
      </c>
      <c r="AT1074" s="4">
        <v>2012</v>
      </c>
      <c r="AU1074" s="4">
        <v>18</v>
      </c>
      <c r="AV1074" s="4">
        <v>6</v>
      </c>
      <c r="AW1074" s="4">
        <v>2012</v>
      </c>
      <c r="AX1074" t="str">
        <f t="shared" si="305"/>
        <v>No Delay</v>
      </c>
      <c r="AY1074">
        <f t="shared" si="306"/>
        <v>0</v>
      </c>
    </row>
    <row r="1075" spans="1:51" x14ac:dyDescent="0.2">
      <c r="A1075" s="3">
        <v>10847</v>
      </c>
      <c r="B1075" s="1" t="s">
        <v>88</v>
      </c>
      <c r="C1075" s="1" t="s">
        <v>89</v>
      </c>
      <c r="D1075" s="1" t="s">
        <v>130</v>
      </c>
      <c r="E1075" s="1"/>
      <c r="F1075" s="1" t="s">
        <v>107</v>
      </c>
      <c r="G1075" s="13" t="s">
        <v>1242</v>
      </c>
      <c r="H1075" s="12">
        <v>39279</v>
      </c>
      <c r="I1075" s="12" t="s">
        <v>1242</v>
      </c>
      <c r="J1075" s="12">
        <v>39279</v>
      </c>
      <c r="K1075" s="4">
        <v>254</v>
      </c>
      <c r="L1075" s="1" t="s">
        <v>146</v>
      </c>
      <c r="M1075" s="1" t="s">
        <v>132</v>
      </c>
      <c r="N1075" s="1" t="s">
        <v>163</v>
      </c>
      <c r="O1075" s="1" t="s">
        <v>93</v>
      </c>
      <c r="P1075">
        <v>60</v>
      </c>
      <c r="Q1075">
        <v>1051</v>
      </c>
      <c r="R1075">
        <v>37625.800000000003</v>
      </c>
      <c r="S1075">
        <v>35.799999999999997</v>
      </c>
      <c r="T1075">
        <v>0.6</v>
      </c>
      <c r="U1075">
        <f t="shared" si="302"/>
        <v>37625.799999999996</v>
      </c>
      <c r="V1075">
        <f t="shared" si="303"/>
        <v>63060</v>
      </c>
      <c r="W1075" s="1" t="s">
        <v>155</v>
      </c>
      <c r="X1075" s="1" t="s">
        <v>1236</v>
      </c>
      <c r="Y1075" s="1" t="s">
        <v>156</v>
      </c>
      <c r="Z1075" s="3">
        <v>9211</v>
      </c>
      <c r="AA1075" s="4">
        <f t="shared" si="307"/>
        <v>373</v>
      </c>
      <c r="AB1075" s="4">
        <f t="shared" si="313"/>
        <v>2360.0851438</v>
      </c>
      <c r="AC1075" s="4">
        <f t="shared" si="314"/>
        <v>373</v>
      </c>
      <c r="AD1075" s="4">
        <f t="shared" si="309"/>
        <v>319.66666666666669</v>
      </c>
      <c r="AE1075" s="4">
        <v>373</v>
      </c>
      <c r="AF1075" s="4">
        <v>373</v>
      </c>
      <c r="AG1075" s="4">
        <f t="shared" si="311"/>
        <v>373</v>
      </c>
      <c r="AH1075" s="4">
        <v>83882</v>
      </c>
      <c r="AI1075">
        <f t="shared" si="304"/>
        <v>7521</v>
      </c>
      <c r="AJ1075">
        <v>1850</v>
      </c>
      <c r="AK1075" s="2">
        <v>1850</v>
      </c>
      <c r="AL1075" s="2">
        <f t="shared" si="312"/>
        <v>1850</v>
      </c>
      <c r="AM1075" s="4"/>
      <c r="AN1075" t="e">
        <f>VLOOKUP([1]!Tabelle13[[#This Row],[Vlookup this ID for freight costs]],$AL$2:$AL$6811,2,FALSE)</f>
        <v>#REF!</v>
      </c>
      <c r="AP1075">
        <v>60.2</v>
      </c>
      <c r="AQ1075">
        <v>60.2</v>
      </c>
      <c r="AR1075" s="4">
        <v>16</v>
      </c>
      <c r="AS1075" s="4">
        <v>7</v>
      </c>
      <c r="AT1075" s="4">
        <v>2007</v>
      </c>
      <c r="AU1075" s="4">
        <v>16</v>
      </c>
      <c r="AV1075" s="4">
        <v>7</v>
      </c>
      <c r="AW1075" s="4">
        <v>2007</v>
      </c>
      <c r="AX1075" t="str">
        <f t="shared" si="305"/>
        <v>No Delay</v>
      </c>
      <c r="AY1075">
        <f t="shared" si="306"/>
        <v>0</v>
      </c>
    </row>
    <row r="1076" spans="1:51" x14ac:dyDescent="0.2">
      <c r="A1076" s="3">
        <v>11420</v>
      </c>
      <c r="B1076" s="1" t="s">
        <v>88</v>
      </c>
      <c r="C1076" s="1" t="s">
        <v>89</v>
      </c>
      <c r="D1076" s="1" t="s">
        <v>130</v>
      </c>
      <c r="E1076" s="1"/>
      <c r="F1076" s="1" t="s">
        <v>107</v>
      </c>
      <c r="G1076" s="13" t="s">
        <v>1242</v>
      </c>
      <c r="H1076" s="12">
        <v>39279</v>
      </c>
      <c r="I1076" s="12" t="s">
        <v>1242</v>
      </c>
      <c r="J1076" s="12">
        <v>39279</v>
      </c>
      <c r="K1076" s="4">
        <v>255</v>
      </c>
      <c r="L1076" s="1" t="s">
        <v>146</v>
      </c>
      <c r="M1076" s="1" t="s">
        <v>132</v>
      </c>
      <c r="N1076" s="1" t="s">
        <v>269</v>
      </c>
      <c r="O1076" s="1" t="s">
        <v>270</v>
      </c>
      <c r="P1076">
        <v>270</v>
      </c>
      <c r="Q1076">
        <v>575</v>
      </c>
      <c r="R1076">
        <v>45218</v>
      </c>
      <c r="S1076">
        <v>78.64</v>
      </c>
      <c r="T1076">
        <v>0.28999999999999998</v>
      </c>
      <c r="U1076">
        <f t="shared" si="302"/>
        <v>45218</v>
      </c>
      <c r="V1076">
        <f t="shared" si="303"/>
        <v>155250</v>
      </c>
      <c r="W1076" s="1" t="s">
        <v>271</v>
      </c>
      <c r="X1076" s="1" t="s">
        <v>272</v>
      </c>
      <c r="Y1076" s="1" t="s">
        <v>272</v>
      </c>
      <c r="Z1076" s="3">
        <v>4524</v>
      </c>
      <c r="AA1076" s="4">
        <f t="shared" si="307"/>
        <v>373</v>
      </c>
      <c r="AB1076" s="4">
        <f t="shared" si="313"/>
        <v>2307.8451909999999</v>
      </c>
      <c r="AC1076" s="4">
        <f t="shared" si="314"/>
        <v>373</v>
      </c>
      <c r="AD1076" s="4">
        <f t="shared" si="309"/>
        <v>615.66666666666663</v>
      </c>
      <c r="AE1076" s="3" t="s">
        <v>1243</v>
      </c>
      <c r="AF1076" s="3">
        <v>373</v>
      </c>
      <c r="AG1076" s="4">
        <f>AI1076</f>
        <v>373</v>
      </c>
      <c r="AH1076" s="4">
        <v>10847</v>
      </c>
      <c r="AI1076">
        <f t="shared" si="304"/>
        <v>373</v>
      </c>
      <c r="AJ1076" t="s">
        <v>1243</v>
      </c>
      <c r="AK1076" s="2">
        <v>1850</v>
      </c>
      <c r="AL1076" s="2">
        <f>AN1076</f>
        <v>1850</v>
      </c>
      <c r="AM1076" s="4">
        <v>10847</v>
      </c>
      <c r="AN1076">
        <f>INDEX($AJ$2:$AJ$6811,MATCH(AM1076,$A$2:$A$6811,0))</f>
        <v>1850</v>
      </c>
      <c r="AP1076">
        <v>72.349999999999994</v>
      </c>
      <c r="AQ1076">
        <v>72.349999999999994</v>
      </c>
      <c r="AR1076" s="4">
        <v>16</v>
      </c>
      <c r="AS1076" s="4">
        <v>7</v>
      </c>
      <c r="AT1076" s="4">
        <v>2007</v>
      </c>
      <c r="AU1076" s="4">
        <v>16</v>
      </c>
      <c r="AV1076" s="4">
        <v>7</v>
      </c>
      <c r="AW1076" s="4">
        <v>2007</v>
      </c>
      <c r="AX1076" t="str">
        <f t="shared" si="305"/>
        <v>No Delay</v>
      </c>
      <c r="AY1076">
        <f t="shared" si="306"/>
        <v>0</v>
      </c>
    </row>
    <row r="1077" spans="1:51" x14ac:dyDescent="0.2">
      <c r="A1077" s="3">
        <v>82273</v>
      </c>
      <c r="B1077" s="1" t="s">
        <v>215</v>
      </c>
      <c r="C1077" s="1" t="s">
        <v>89</v>
      </c>
      <c r="D1077" s="1" t="s">
        <v>130</v>
      </c>
      <c r="E1077" s="1" t="s">
        <v>53</v>
      </c>
      <c r="F1077" s="1" t="s">
        <v>53</v>
      </c>
      <c r="G1077" s="13" t="s">
        <v>1244</v>
      </c>
      <c r="H1077" s="12">
        <v>40109</v>
      </c>
      <c r="I1077" s="12" t="s">
        <v>1244</v>
      </c>
      <c r="J1077" s="12">
        <v>40109</v>
      </c>
      <c r="K1077" s="4">
        <v>1959</v>
      </c>
      <c r="L1077" s="1" t="s">
        <v>146</v>
      </c>
      <c r="M1077" s="1" t="s">
        <v>132</v>
      </c>
      <c r="N1077" s="1" t="s">
        <v>265</v>
      </c>
      <c r="O1077" s="1" t="s">
        <v>93</v>
      </c>
      <c r="P1077">
        <v>60</v>
      </c>
      <c r="Q1077">
        <v>2600</v>
      </c>
      <c r="R1077">
        <v>7540</v>
      </c>
      <c r="S1077">
        <v>2.9</v>
      </c>
      <c r="T1077">
        <v>0.05</v>
      </c>
      <c r="U1077">
        <f t="shared" si="302"/>
        <v>7540</v>
      </c>
      <c r="V1077">
        <f t="shared" si="303"/>
        <v>156000</v>
      </c>
      <c r="W1077" s="1" t="s">
        <v>179</v>
      </c>
      <c r="X1077" s="1" t="s">
        <v>1236</v>
      </c>
      <c r="Y1077" s="1" t="s">
        <v>156</v>
      </c>
      <c r="Z1077" s="3">
        <v>9211</v>
      </c>
      <c r="AA1077" s="4">
        <f t="shared" si="307"/>
        <v>373</v>
      </c>
      <c r="AB1077" s="4">
        <f t="shared" si="313"/>
        <v>2530.0844859999997</v>
      </c>
      <c r="AC1077" s="4">
        <f t="shared" si="314"/>
        <v>373</v>
      </c>
      <c r="AD1077" s="4">
        <f t="shared" si="309"/>
        <v>1739.5473286000001</v>
      </c>
      <c r="AE1077" s="4">
        <v>373</v>
      </c>
      <c r="AF1077" s="4">
        <v>373</v>
      </c>
      <c r="AG1077" s="4">
        <f>AE1077</f>
        <v>373</v>
      </c>
      <c r="AI1077" t="e">
        <f t="shared" si="304"/>
        <v>#N/A</v>
      </c>
      <c r="AJ1077">
        <v>4266.24</v>
      </c>
      <c r="AK1077" s="2">
        <v>4266.24</v>
      </c>
      <c r="AL1077" s="2">
        <f>AJ1077</f>
        <v>4266.24</v>
      </c>
      <c r="AM1077" s="4"/>
      <c r="AN1077" t="e">
        <f>VLOOKUP([1]!Tabelle13[[#This Row],[Vlookup this ID for freight costs]],$AL$2:$AL$6811,2,FALSE)</f>
        <v>#REF!</v>
      </c>
      <c r="AP1077">
        <v>14.78</v>
      </c>
      <c r="AQ1077">
        <v>14.78</v>
      </c>
      <c r="AR1077" s="4">
        <v>23</v>
      </c>
      <c r="AS1077" s="4">
        <v>10</v>
      </c>
      <c r="AT1077" s="4">
        <v>2009</v>
      </c>
      <c r="AU1077" s="4">
        <v>23</v>
      </c>
      <c r="AV1077" s="4">
        <v>10</v>
      </c>
      <c r="AW1077" s="4">
        <v>2009</v>
      </c>
      <c r="AX1077" t="str">
        <f t="shared" si="305"/>
        <v>No Delay</v>
      </c>
      <c r="AY1077">
        <f t="shared" si="306"/>
        <v>0</v>
      </c>
    </row>
    <row r="1078" spans="1:51" x14ac:dyDescent="0.2">
      <c r="A1078" s="3">
        <v>82841</v>
      </c>
      <c r="B1078" s="1" t="s">
        <v>215</v>
      </c>
      <c r="C1078" s="1" t="s">
        <v>89</v>
      </c>
      <c r="D1078" s="1" t="s">
        <v>130</v>
      </c>
      <c r="E1078" s="1" t="s">
        <v>53</v>
      </c>
      <c r="F1078" s="1" t="s">
        <v>53</v>
      </c>
      <c r="G1078" s="13" t="s">
        <v>1244</v>
      </c>
      <c r="H1078" s="12">
        <v>40109</v>
      </c>
      <c r="I1078" s="12" t="s">
        <v>1244</v>
      </c>
      <c r="J1078" s="12">
        <v>40109</v>
      </c>
      <c r="K1078" s="4">
        <v>1960</v>
      </c>
      <c r="L1078" s="1" t="s">
        <v>146</v>
      </c>
      <c r="M1078" s="1" t="s">
        <v>132</v>
      </c>
      <c r="N1078" s="1" t="s">
        <v>648</v>
      </c>
      <c r="O1078" s="1" t="s">
        <v>93</v>
      </c>
      <c r="P1078">
        <v>240</v>
      </c>
      <c r="Q1078">
        <v>616</v>
      </c>
      <c r="R1078">
        <v>9018.24</v>
      </c>
      <c r="S1078">
        <v>14.64</v>
      </c>
      <c r="T1078">
        <v>0.06</v>
      </c>
      <c r="U1078">
        <f t="shared" si="302"/>
        <v>9018.24</v>
      </c>
      <c r="V1078">
        <f t="shared" si="303"/>
        <v>147840</v>
      </c>
      <c r="W1078" s="1" t="s">
        <v>155</v>
      </c>
      <c r="X1078" s="1" t="s">
        <v>1236</v>
      </c>
      <c r="Y1078" s="1" t="s">
        <v>156</v>
      </c>
      <c r="Z1078" s="3">
        <v>9211</v>
      </c>
      <c r="AA1078" s="4">
        <f t="shared" si="307"/>
        <v>373</v>
      </c>
      <c r="AB1078" s="4">
        <f t="shared" si="313"/>
        <v>2312.3448508000001</v>
      </c>
      <c r="AC1078" s="4">
        <f t="shared" si="314"/>
        <v>373</v>
      </c>
      <c r="AD1078" s="4">
        <f t="shared" si="309"/>
        <v>367</v>
      </c>
      <c r="AE1078" s="3" t="s">
        <v>1245</v>
      </c>
      <c r="AF1078" s="3">
        <v>373</v>
      </c>
      <c r="AG1078" s="4">
        <f>AI1078</f>
        <v>373</v>
      </c>
      <c r="AH1078" s="4">
        <v>82273</v>
      </c>
      <c r="AI1078">
        <f t="shared" si="304"/>
        <v>373</v>
      </c>
      <c r="AJ1078" t="s">
        <v>1245</v>
      </c>
      <c r="AK1078" s="2">
        <v>4266.24</v>
      </c>
      <c r="AL1078" s="2">
        <f>AN1078</f>
        <v>4266.24</v>
      </c>
      <c r="AM1078" s="4">
        <v>82273</v>
      </c>
      <c r="AN1078">
        <f>INDEX($AJ$2:$AJ$6811,MATCH(AM1078,$A$2:$A$6811,0))</f>
        <v>4266.24</v>
      </c>
      <c r="AP1078">
        <v>17.68</v>
      </c>
      <c r="AQ1078">
        <v>17.68</v>
      </c>
      <c r="AR1078" s="4">
        <v>23</v>
      </c>
      <c r="AS1078" s="4">
        <v>10</v>
      </c>
      <c r="AT1078" s="4">
        <v>2009</v>
      </c>
      <c r="AU1078" s="4">
        <v>23</v>
      </c>
      <c r="AV1078" s="4">
        <v>10</v>
      </c>
      <c r="AW1078" s="4">
        <v>2009</v>
      </c>
      <c r="AX1078" t="str">
        <f t="shared" si="305"/>
        <v>No Delay</v>
      </c>
      <c r="AY1078">
        <f t="shared" si="306"/>
        <v>0</v>
      </c>
    </row>
    <row r="1079" spans="1:51" x14ac:dyDescent="0.2">
      <c r="A1079" s="3">
        <v>12896</v>
      </c>
      <c r="B1079" s="1" t="s">
        <v>133</v>
      </c>
      <c r="C1079" s="1" t="s">
        <v>51</v>
      </c>
      <c r="D1079" s="1" t="s">
        <v>130</v>
      </c>
      <c r="E1079" s="1" t="s">
        <v>53</v>
      </c>
      <c r="F1079" s="1" t="s">
        <v>53</v>
      </c>
      <c r="G1079" s="13" t="s">
        <v>1246</v>
      </c>
      <c r="H1079" s="12">
        <v>40045</v>
      </c>
      <c r="I1079" s="12" t="s">
        <v>1246</v>
      </c>
      <c r="J1079" s="12">
        <v>40045</v>
      </c>
      <c r="K1079" s="4">
        <v>1763</v>
      </c>
      <c r="L1079" s="1" t="s">
        <v>146</v>
      </c>
      <c r="M1079" s="1" t="s">
        <v>132</v>
      </c>
      <c r="N1079" s="1" t="s">
        <v>265</v>
      </c>
      <c r="O1079" s="1" t="s">
        <v>93</v>
      </c>
      <c r="P1079">
        <v>60</v>
      </c>
      <c r="Q1079">
        <v>9310</v>
      </c>
      <c r="R1079">
        <v>29792</v>
      </c>
      <c r="S1079">
        <v>3.2</v>
      </c>
      <c r="T1079">
        <v>0.05</v>
      </c>
      <c r="U1079">
        <f t="shared" si="302"/>
        <v>29792</v>
      </c>
      <c r="V1079">
        <f t="shared" si="303"/>
        <v>558600</v>
      </c>
      <c r="W1079" s="1" t="s">
        <v>179</v>
      </c>
      <c r="X1079" s="1" t="s">
        <v>1236</v>
      </c>
      <c r="Y1079" s="1" t="s">
        <v>156</v>
      </c>
      <c r="Z1079" s="3">
        <v>6318</v>
      </c>
      <c r="AA1079" s="4">
        <f t="shared" si="307"/>
        <v>376</v>
      </c>
      <c r="AB1079" s="4">
        <f t="shared" si="313"/>
        <v>3266.4922240000001</v>
      </c>
      <c r="AC1079" s="4">
        <f t="shared" si="314"/>
        <v>376</v>
      </c>
      <c r="AD1079" s="4">
        <f t="shared" si="309"/>
        <v>376</v>
      </c>
      <c r="AE1079" s="4">
        <v>376</v>
      </c>
      <c r="AF1079" s="4">
        <v>376</v>
      </c>
      <c r="AG1079" s="4">
        <f t="shared" ref="AG1079:AG1084" si="315">AE1079</f>
        <v>376</v>
      </c>
      <c r="AI1079" t="e">
        <f t="shared" si="304"/>
        <v>#N/A</v>
      </c>
      <c r="AJ1079">
        <v>2342.92</v>
      </c>
      <c r="AK1079" s="2">
        <v>2342.92</v>
      </c>
      <c r="AL1079" s="2">
        <f t="shared" ref="AL1079:AL1084" si="316">AJ1079</f>
        <v>2342.92</v>
      </c>
      <c r="AM1079" s="4"/>
      <c r="AN1079" t="e">
        <f>VLOOKUP([1]!Tabelle13[[#This Row],[Vlookup this ID for freight costs]],$AL$2:$AL$6811,2,FALSE)</f>
        <v>#REF!</v>
      </c>
      <c r="AP1079">
        <v>58.39</v>
      </c>
      <c r="AQ1079">
        <v>58.39</v>
      </c>
      <c r="AR1079" s="4">
        <v>20</v>
      </c>
      <c r="AS1079" s="4">
        <v>8</v>
      </c>
      <c r="AT1079" s="4">
        <v>2009</v>
      </c>
      <c r="AU1079" s="4">
        <v>20</v>
      </c>
      <c r="AV1079" s="4">
        <v>8</v>
      </c>
      <c r="AW1079" s="4">
        <v>2009</v>
      </c>
      <c r="AX1079" t="str">
        <f t="shared" si="305"/>
        <v>No Delay</v>
      </c>
      <c r="AY1079">
        <f t="shared" si="306"/>
        <v>0</v>
      </c>
    </row>
    <row r="1080" spans="1:51" x14ac:dyDescent="0.2">
      <c r="A1080" s="3">
        <v>84021</v>
      </c>
      <c r="B1080" s="1" t="s">
        <v>151</v>
      </c>
      <c r="C1080" s="1" t="s">
        <v>65</v>
      </c>
      <c r="D1080" s="1" t="s">
        <v>130</v>
      </c>
      <c r="E1080" s="1" t="s">
        <v>53</v>
      </c>
      <c r="F1080" s="1" t="s">
        <v>53</v>
      </c>
      <c r="G1080" s="13" t="s">
        <v>189</v>
      </c>
      <c r="H1080" s="12">
        <v>40374</v>
      </c>
      <c r="I1080" s="12" t="s">
        <v>190</v>
      </c>
      <c r="J1080" s="12">
        <v>40357</v>
      </c>
      <c r="K1080" s="4">
        <v>2572</v>
      </c>
      <c r="L1080" s="1" t="s">
        <v>146</v>
      </c>
      <c r="M1080" s="1" t="s">
        <v>132</v>
      </c>
      <c r="N1080" s="1" t="s">
        <v>275</v>
      </c>
      <c r="O1080" s="1" t="s">
        <v>93</v>
      </c>
      <c r="P1080">
        <v>60</v>
      </c>
      <c r="Q1080">
        <v>4674</v>
      </c>
      <c r="R1080">
        <v>40944.239999999998</v>
      </c>
      <c r="S1080">
        <v>8.76</v>
      </c>
      <c r="T1080">
        <v>0.15</v>
      </c>
      <c r="U1080">
        <f t="shared" si="302"/>
        <v>40944.239999999998</v>
      </c>
      <c r="V1080">
        <f t="shared" si="303"/>
        <v>280440</v>
      </c>
      <c r="W1080" s="1" t="s">
        <v>160</v>
      </c>
      <c r="X1080" s="1" t="s">
        <v>1236</v>
      </c>
      <c r="Y1080" s="1" t="s">
        <v>161</v>
      </c>
      <c r="Z1080" s="3">
        <v>7348</v>
      </c>
      <c r="AA1080" s="4">
        <f t="shared" si="307"/>
        <v>376</v>
      </c>
      <c r="AB1080" s="4">
        <f t="shared" si="313"/>
        <v>2757.7014232000001</v>
      </c>
      <c r="AC1080" s="4">
        <f t="shared" si="314"/>
        <v>376</v>
      </c>
      <c r="AD1080" s="4">
        <f t="shared" si="309"/>
        <v>376</v>
      </c>
      <c r="AE1080" s="4">
        <v>376</v>
      </c>
      <c r="AF1080" s="4">
        <v>376</v>
      </c>
      <c r="AG1080" s="4">
        <f t="shared" si="315"/>
        <v>376</v>
      </c>
      <c r="AI1080" t="e">
        <f t="shared" si="304"/>
        <v>#N/A</v>
      </c>
      <c r="AJ1080" t="s">
        <v>81</v>
      </c>
      <c r="AK1080" s="2"/>
      <c r="AL1080" s="2" t="str">
        <f t="shared" si="316"/>
        <v>Freight Included in Commodity Cost</v>
      </c>
      <c r="AM1080" s="4"/>
      <c r="AN1080" t="e">
        <f>VLOOKUP([1]!Tabelle13[[#This Row],[Vlookup this ID for freight costs]],$AL$2:$AL$6811,2,FALSE)</f>
        <v>#REF!</v>
      </c>
      <c r="AP1080">
        <v>88.28</v>
      </c>
      <c r="AQ1080">
        <v>88.28</v>
      </c>
      <c r="AR1080" s="4">
        <v>15</v>
      </c>
      <c r="AS1080" s="4">
        <v>7</v>
      </c>
      <c r="AT1080" s="4">
        <v>2010</v>
      </c>
      <c r="AU1080" s="4">
        <v>28</v>
      </c>
      <c r="AV1080" s="4">
        <v>6</v>
      </c>
      <c r="AW1080" s="4">
        <v>2010</v>
      </c>
      <c r="AX1080" t="str">
        <f t="shared" si="305"/>
        <v>No Delay</v>
      </c>
      <c r="AY1080">
        <f t="shared" si="306"/>
        <v>0</v>
      </c>
    </row>
    <row r="1081" spans="1:51" x14ac:dyDescent="0.2">
      <c r="A1081" s="3">
        <v>85141</v>
      </c>
      <c r="B1081" s="1" t="s">
        <v>151</v>
      </c>
      <c r="C1081" s="1" t="s">
        <v>65</v>
      </c>
      <c r="D1081" s="1" t="s">
        <v>130</v>
      </c>
      <c r="E1081" s="1" t="s">
        <v>152</v>
      </c>
      <c r="F1081" s="1" t="s">
        <v>152</v>
      </c>
      <c r="G1081" s="13" t="s">
        <v>1247</v>
      </c>
      <c r="H1081" s="12">
        <v>40402</v>
      </c>
      <c r="I1081" s="12" t="s">
        <v>806</v>
      </c>
      <c r="J1081" s="12">
        <v>40407</v>
      </c>
      <c r="K1081" s="4">
        <v>2682</v>
      </c>
      <c r="L1081" s="1" t="s">
        <v>146</v>
      </c>
      <c r="M1081" s="1" t="s">
        <v>132</v>
      </c>
      <c r="N1081" s="1" t="s">
        <v>265</v>
      </c>
      <c r="O1081" s="1" t="s">
        <v>93</v>
      </c>
      <c r="P1081">
        <v>60</v>
      </c>
      <c r="Q1081">
        <v>3322</v>
      </c>
      <c r="R1081">
        <v>9069.06</v>
      </c>
      <c r="S1081">
        <v>2.73</v>
      </c>
      <c r="T1081">
        <v>0.05</v>
      </c>
      <c r="U1081">
        <f t="shared" si="302"/>
        <v>9069.06</v>
      </c>
      <c r="V1081">
        <f t="shared" si="303"/>
        <v>199320</v>
      </c>
      <c r="W1081" s="1" t="s">
        <v>155</v>
      </c>
      <c r="X1081" s="1" t="s">
        <v>1236</v>
      </c>
      <c r="Y1081" s="1" t="s">
        <v>156</v>
      </c>
      <c r="Z1081" s="3">
        <v>7726</v>
      </c>
      <c r="AA1081" s="4">
        <f t="shared" si="307"/>
        <v>377</v>
      </c>
      <c r="AB1081" s="4">
        <f t="shared" si="313"/>
        <v>2609.3223975999999</v>
      </c>
      <c r="AC1081" s="4">
        <f t="shared" si="314"/>
        <v>377</v>
      </c>
      <c r="AD1081" s="4">
        <f t="shared" si="309"/>
        <v>377</v>
      </c>
      <c r="AE1081" s="4">
        <v>377</v>
      </c>
      <c r="AF1081" s="4">
        <v>377</v>
      </c>
      <c r="AG1081" s="4">
        <f t="shared" si="315"/>
        <v>377</v>
      </c>
      <c r="AI1081" t="e">
        <f t="shared" si="304"/>
        <v>#N/A</v>
      </c>
      <c r="AJ1081">
        <v>6147.18</v>
      </c>
      <c r="AK1081" s="2">
        <v>6147.18</v>
      </c>
      <c r="AL1081" s="2">
        <f t="shared" si="316"/>
        <v>6147.18</v>
      </c>
      <c r="AM1081" s="4"/>
      <c r="AN1081" t="e">
        <f>VLOOKUP([1]!Tabelle13[[#This Row],[Vlookup this ID for freight costs]],$AL$2:$AL$6811,2,FALSE)</f>
        <v>#REF!</v>
      </c>
      <c r="AP1081">
        <v>19.55</v>
      </c>
      <c r="AQ1081">
        <v>19.55</v>
      </c>
      <c r="AR1081" s="4">
        <v>12</v>
      </c>
      <c r="AS1081" s="4">
        <v>8</v>
      </c>
      <c r="AT1081" s="4">
        <v>2010</v>
      </c>
      <c r="AU1081" s="4">
        <v>17</v>
      </c>
      <c r="AV1081" s="4">
        <v>8</v>
      </c>
      <c r="AW1081" s="4">
        <v>2010</v>
      </c>
      <c r="AX1081" t="str">
        <f t="shared" si="305"/>
        <v>Delay</v>
      </c>
      <c r="AY1081">
        <f t="shared" si="306"/>
        <v>5</v>
      </c>
    </row>
    <row r="1082" spans="1:51" x14ac:dyDescent="0.2">
      <c r="A1082" s="3">
        <v>83962</v>
      </c>
      <c r="B1082" s="1" t="s">
        <v>215</v>
      </c>
      <c r="C1082" s="1" t="s">
        <v>89</v>
      </c>
      <c r="D1082" s="1" t="s">
        <v>130</v>
      </c>
      <c r="E1082" s="1" t="s">
        <v>53</v>
      </c>
      <c r="F1082" s="1" t="s">
        <v>53</v>
      </c>
      <c r="G1082" s="13" t="s">
        <v>983</v>
      </c>
      <c r="H1082" s="12">
        <v>40148</v>
      </c>
      <c r="I1082" s="12" t="s">
        <v>419</v>
      </c>
      <c r="J1082" s="12">
        <v>40149</v>
      </c>
      <c r="K1082" s="4">
        <v>2054</v>
      </c>
      <c r="L1082" s="1" t="s">
        <v>146</v>
      </c>
      <c r="M1082" s="1" t="s">
        <v>132</v>
      </c>
      <c r="N1082" s="1" t="s">
        <v>563</v>
      </c>
      <c r="O1082" s="1" t="s">
        <v>93</v>
      </c>
      <c r="P1082">
        <v>60</v>
      </c>
      <c r="Q1082">
        <v>1833</v>
      </c>
      <c r="R1082">
        <v>28411.5</v>
      </c>
      <c r="S1082">
        <v>15.5</v>
      </c>
      <c r="T1082">
        <v>0.26</v>
      </c>
      <c r="U1082">
        <f t="shared" si="302"/>
        <v>28411.5</v>
      </c>
      <c r="V1082">
        <f t="shared" si="303"/>
        <v>109980</v>
      </c>
      <c r="W1082" s="1" t="s">
        <v>155</v>
      </c>
      <c r="X1082" s="1" t="s">
        <v>1236</v>
      </c>
      <c r="Y1082" s="1" t="s">
        <v>156</v>
      </c>
      <c r="Z1082" s="3">
        <v>9211</v>
      </c>
      <c r="AA1082" s="4">
        <f t="shared" si="307"/>
        <v>378</v>
      </c>
      <c r="AB1082" s="4">
        <f t="shared" si="313"/>
        <v>2445.9079234000001</v>
      </c>
      <c r="AC1082" s="4">
        <f t="shared" si="314"/>
        <v>378</v>
      </c>
      <c r="AD1082" s="4">
        <f t="shared" si="309"/>
        <v>775</v>
      </c>
      <c r="AE1082" s="4">
        <v>378</v>
      </c>
      <c r="AF1082" s="4">
        <v>378</v>
      </c>
      <c r="AG1082" s="4">
        <f t="shared" si="315"/>
        <v>378</v>
      </c>
      <c r="AI1082" t="e">
        <f t="shared" si="304"/>
        <v>#N/A</v>
      </c>
      <c r="AJ1082">
        <v>1211.48</v>
      </c>
      <c r="AK1082" s="2">
        <v>1211.48</v>
      </c>
      <c r="AL1082" s="2">
        <f t="shared" si="316"/>
        <v>1211.48</v>
      </c>
      <c r="AM1082" s="4"/>
      <c r="AN1082" t="e">
        <f>VLOOKUP([1]!Tabelle13[[#This Row],[Vlookup this ID for freight costs]],$AL$2:$AL$6811,2,FALSE)</f>
        <v>#REF!</v>
      </c>
      <c r="AP1082">
        <v>55.69</v>
      </c>
      <c r="AQ1082">
        <v>55.69</v>
      </c>
      <c r="AR1082" s="4">
        <v>1</v>
      </c>
      <c r="AS1082" s="4">
        <v>12</v>
      </c>
      <c r="AT1082" s="4">
        <v>2009</v>
      </c>
      <c r="AU1082" s="4">
        <v>2</v>
      </c>
      <c r="AV1082" s="4">
        <v>12</v>
      </c>
      <c r="AW1082" s="4">
        <v>2009</v>
      </c>
      <c r="AX1082" t="str">
        <f t="shared" si="305"/>
        <v>Delay</v>
      </c>
      <c r="AY1082">
        <f t="shared" si="306"/>
        <v>1</v>
      </c>
    </row>
    <row r="1083" spans="1:51" x14ac:dyDescent="0.2">
      <c r="A1083" s="3">
        <v>10734</v>
      </c>
      <c r="B1083" s="1" t="s">
        <v>98</v>
      </c>
      <c r="C1083" s="1" t="s">
        <v>99</v>
      </c>
      <c r="D1083" s="1" t="s">
        <v>130</v>
      </c>
      <c r="E1083" s="1" t="s">
        <v>53</v>
      </c>
      <c r="F1083" s="1" t="s">
        <v>53</v>
      </c>
      <c r="G1083" s="13" t="s">
        <v>1248</v>
      </c>
      <c r="H1083" s="12">
        <v>39706</v>
      </c>
      <c r="I1083" s="12" t="s">
        <v>1248</v>
      </c>
      <c r="J1083" s="12">
        <v>39706</v>
      </c>
      <c r="K1083" s="4">
        <v>1064</v>
      </c>
      <c r="L1083" s="1" t="s">
        <v>146</v>
      </c>
      <c r="M1083" s="1" t="s">
        <v>132</v>
      </c>
      <c r="N1083" s="1" t="s">
        <v>167</v>
      </c>
      <c r="O1083" s="1" t="s">
        <v>93</v>
      </c>
      <c r="P1083">
        <v>30</v>
      </c>
      <c r="Q1083">
        <v>5000</v>
      </c>
      <c r="R1083">
        <v>60050</v>
      </c>
      <c r="S1083">
        <v>12.01</v>
      </c>
      <c r="T1083">
        <v>0.4</v>
      </c>
      <c r="U1083">
        <f t="shared" si="302"/>
        <v>60050</v>
      </c>
      <c r="V1083">
        <f t="shared" si="303"/>
        <v>150000</v>
      </c>
      <c r="W1083" s="1" t="s">
        <v>160</v>
      </c>
      <c r="X1083" s="1" t="s">
        <v>1236</v>
      </c>
      <c r="Y1083" s="1" t="s">
        <v>161</v>
      </c>
      <c r="Z1083" s="3">
        <v>5308</v>
      </c>
      <c r="AA1083" s="4">
        <f t="shared" si="307"/>
        <v>379</v>
      </c>
      <c r="AB1083" s="4">
        <f t="shared" si="313"/>
        <v>2793.479206</v>
      </c>
      <c r="AC1083" s="4">
        <f t="shared" si="314"/>
        <v>379</v>
      </c>
      <c r="AD1083" s="4">
        <f t="shared" si="309"/>
        <v>1384.9052944347827</v>
      </c>
      <c r="AE1083" s="4">
        <v>379</v>
      </c>
      <c r="AF1083" s="4">
        <v>379</v>
      </c>
      <c r="AG1083" s="4">
        <f t="shared" si="315"/>
        <v>379</v>
      </c>
      <c r="AH1083" s="4">
        <v>82975</v>
      </c>
      <c r="AI1083">
        <f t="shared" si="304"/>
        <v>5406</v>
      </c>
      <c r="AJ1083">
        <v>1188.97</v>
      </c>
      <c r="AK1083" s="2">
        <v>1188.97</v>
      </c>
      <c r="AL1083" s="2">
        <f t="shared" si="316"/>
        <v>1188.97</v>
      </c>
      <c r="AM1083" s="4"/>
      <c r="AN1083" t="e">
        <f>VLOOKUP([1]!Tabelle13[[#This Row],[Vlookup this ID for freight costs]],$AL$2:$AL$6811,2,FALSE)</f>
        <v>#REF!</v>
      </c>
      <c r="AP1083">
        <v>96.08</v>
      </c>
      <c r="AQ1083">
        <v>96.08</v>
      </c>
      <c r="AR1083" s="4">
        <v>15</v>
      </c>
      <c r="AS1083" s="4">
        <v>9</v>
      </c>
      <c r="AT1083" s="4">
        <v>2008</v>
      </c>
      <c r="AU1083" s="4">
        <v>15</v>
      </c>
      <c r="AV1083" s="4">
        <v>9</v>
      </c>
      <c r="AW1083" s="4">
        <v>2008</v>
      </c>
      <c r="AX1083" t="str">
        <f t="shared" si="305"/>
        <v>No Delay</v>
      </c>
      <c r="AY1083">
        <f t="shared" si="306"/>
        <v>0</v>
      </c>
    </row>
    <row r="1084" spans="1:51" x14ac:dyDescent="0.2">
      <c r="A1084" s="3">
        <v>82857</v>
      </c>
      <c r="B1084" s="1" t="s">
        <v>215</v>
      </c>
      <c r="C1084" s="1" t="s">
        <v>89</v>
      </c>
      <c r="D1084" s="1" t="s">
        <v>130</v>
      </c>
      <c r="E1084" s="1" t="s">
        <v>53</v>
      </c>
      <c r="F1084" s="1" t="s">
        <v>53</v>
      </c>
      <c r="G1084" s="13" t="s">
        <v>630</v>
      </c>
      <c r="H1084" s="12">
        <v>40220</v>
      </c>
      <c r="I1084" s="12" t="s">
        <v>441</v>
      </c>
      <c r="J1084" s="12">
        <v>40211</v>
      </c>
      <c r="K1084" s="4">
        <v>2180</v>
      </c>
      <c r="L1084" s="1" t="s">
        <v>146</v>
      </c>
      <c r="M1084" s="1" t="s">
        <v>132</v>
      </c>
      <c r="N1084" s="1" t="s">
        <v>563</v>
      </c>
      <c r="O1084" s="1" t="s">
        <v>93</v>
      </c>
      <c r="P1084">
        <v>60</v>
      </c>
      <c r="Q1084">
        <v>23</v>
      </c>
      <c r="R1084">
        <v>356.5</v>
      </c>
      <c r="S1084">
        <v>15.5</v>
      </c>
      <c r="T1084">
        <v>0.26</v>
      </c>
      <c r="U1084">
        <f t="shared" si="302"/>
        <v>356.5</v>
      </c>
      <c r="V1084">
        <f t="shared" si="303"/>
        <v>1380</v>
      </c>
      <c r="W1084" s="1" t="s">
        <v>155</v>
      </c>
      <c r="X1084" s="1" t="s">
        <v>1236</v>
      </c>
      <c r="Y1084" s="1" t="s">
        <v>156</v>
      </c>
      <c r="Z1084" s="3">
        <v>9211</v>
      </c>
      <c r="AA1084" s="4">
        <f t="shared" si="307"/>
        <v>379</v>
      </c>
      <c r="AB1084" s="4">
        <f t="shared" si="313"/>
        <v>2247.2644053999998</v>
      </c>
      <c r="AC1084" s="4">
        <f t="shared" si="314"/>
        <v>379</v>
      </c>
      <c r="AD1084" s="4">
        <f t="shared" si="309"/>
        <v>1759.501375935484</v>
      </c>
      <c r="AE1084" s="4">
        <v>379</v>
      </c>
      <c r="AF1084" s="4">
        <v>379</v>
      </c>
      <c r="AG1084" s="4">
        <f t="shared" si="315"/>
        <v>379</v>
      </c>
      <c r="AI1084" t="e">
        <f t="shared" si="304"/>
        <v>#N/A</v>
      </c>
      <c r="AJ1084">
        <v>1945.66</v>
      </c>
      <c r="AK1084" s="2">
        <v>1945.66</v>
      </c>
      <c r="AL1084" s="2">
        <f t="shared" si="316"/>
        <v>1945.66</v>
      </c>
      <c r="AM1084" s="4"/>
      <c r="AN1084" t="e">
        <f>VLOOKUP([1]!Tabelle13[[#This Row],[Vlookup this ID for freight costs]],$AL$2:$AL$6811,2,FALSE)</f>
        <v>#REF!</v>
      </c>
      <c r="AP1084">
        <v>0.7</v>
      </c>
      <c r="AQ1084">
        <v>0.7</v>
      </c>
      <c r="AR1084" s="4">
        <v>11</v>
      </c>
      <c r="AS1084" s="4">
        <v>2</v>
      </c>
      <c r="AT1084" s="4">
        <v>2010</v>
      </c>
      <c r="AU1084" s="4">
        <v>2</v>
      </c>
      <c r="AV1084" s="4">
        <v>2</v>
      </c>
      <c r="AW1084" s="4">
        <v>2010</v>
      </c>
      <c r="AX1084" t="str">
        <f t="shared" si="305"/>
        <v>No Delay</v>
      </c>
      <c r="AY1084">
        <f t="shared" si="306"/>
        <v>0</v>
      </c>
    </row>
    <row r="1085" spans="1:51" x14ac:dyDescent="0.2">
      <c r="A1085" s="3">
        <v>83398</v>
      </c>
      <c r="B1085" s="1" t="s">
        <v>215</v>
      </c>
      <c r="C1085" s="1" t="s">
        <v>89</v>
      </c>
      <c r="D1085" s="1" t="s">
        <v>130</v>
      </c>
      <c r="E1085" s="1" t="s">
        <v>53</v>
      </c>
      <c r="F1085" s="1" t="s">
        <v>53</v>
      </c>
      <c r="G1085" s="13" t="s">
        <v>630</v>
      </c>
      <c r="H1085" s="12">
        <v>40220</v>
      </c>
      <c r="I1085" s="12" t="s">
        <v>441</v>
      </c>
      <c r="J1085" s="12">
        <v>40211</v>
      </c>
      <c r="K1085" s="4">
        <v>2181</v>
      </c>
      <c r="L1085" s="1" t="s">
        <v>146</v>
      </c>
      <c r="M1085" s="1" t="s">
        <v>132</v>
      </c>
      <c r="N1085" s="1" t="s">
        <v>563</v>
      </c>
      <c r="O1085" s="1" t="s">
        <v>93</v>
      </c>
      <c r="P1085">
        <v>60</v>
      </c>
      <c r="Q1085">
        <v>1800</v>
      </c>
      <c r="R1085">
        <v>27900</v>
      </c>
      <c r="S1085">
        <v>15.5</v>
      </c>
      <c r="T1085">
        <v>0.26</v>
      </c>
      <c r="U1085">
        <f t="shared" si="302"/>
        <v>27900</v>
      </c>
      <c r="V1085">
        <f t="shared" si="303"/>
        <v>108000</v>
      </c>
      <c r="W1085" s="1" t="s">
        <v>155</v>
      </c>
      <c r="X1085" s="1" t="s">
        <v>1236</v>
      </c>
      <c r="Y1085" s="1" t="s">
        <v>156</v>
      </c>
      <c r="Z1085" s="3">
        <v>9211</v>
      </c>
      <c r="AA1085" s="4">
        <f t="shared" si="307"/>
        <v>379</v>
      </c>
      <c r="AB1085" s="4">
        <f t="shared" si="313"/>
        <v>2442.2862460000001</v>
      </c>
      <c r="AC1085" s="4">
        <f t="shared" si="314"/>
        <v>379</v>
      </c>
      <c r="AD1085" s="4">
        <f t="shared" si="309"/>
        <v>1218.0455551428572</v>
      </c>
      <c r="AE1085" s="3" t="s">
        <v>1249</v>
      </c>
      <c r="AF1085" s="3">
        <v>379</v>
      </c>
      <c r="AG1085" s="4">
        <f>AI1085</f>
        <v>379</v>
      </c>
      <c r="AH1085" s="4">
        <v>82857</v>
      </c>
      <c r="AI1085">
        <f t="shared" si="304"/>
        <v>379</v>
      </c>
      <c r="AJ1085" t="s">
        <v>1249</v>
      </c>
      <c r="AK1085" s="2">
        <v>1945.66</v>
      </c>
      <c r="AL1085" s="2">
        <f>AN1085</f>
        <v>1945.66</v>
      </c>
      <c r="AM1085" s="4">
        <v>82857</v>
      </c>
      <c r="AN1085">
        <f>INDEX($AJ$2:$AJ$6811,MATCH(AM1085,$A$2:$A$6811,0))</f>
        <v>1945.66</v>
      </c>
      <c r="AP1085">
        <v>54.68</v>
      </c>
      <c r="AQ1085">
        <v>54.68</v>
      </c>
      <c r="AR1085" s="4">
        <v>11</v>
      </c>
      <c r="AS1085" s="4">
        <v>2</v>
      </c>
      <c r="AT1085" s="4">
        <v>2010</v>
      </c>
      <c r="AU1085" s="4">
        <v>2</v>
      </c>
      <c r="AV1085" s="4">
        <v>2</v>
      </c>
      <c r="AW1085" s="4">
        <v>2010</v>
      </c>
      <c r="AX1085" t="str">
        <f t="shared" si="305"/>
        <v>No Delay</v>
      </c>
      <c r="AY1085">
        <f t="shared" si="306"/>
        <v>0</v>
      </c>
    </row>
    <row r="1086" spans="1:51" x14ac:dyDescent="0.2">
      <c r="A1086" s="3">
        <v>86279</v>
      </c>
      <c r="B1086" s="1" t="s">
        <v>151</v>
      </c>
      <c r="C1086" s="1" t="s">
        <v>65</v>
      </c>
      <c r="D1086" s="1" t="s">
        <v>130</v>
      </c>
      <c r="E1086" s="1" t="s">
        <v>152</v>
      </c>
      <c r="F1086" s="1" t="s">
        <v>152</v>
      </c>
      <c r="G1086" s="13" t="s">
        <v>194</v>
      </c>
      <c r="H1086" s="12">
        <v>40287</v>
      </c>
      <c r="I1086" s="12" t="s">
        <v>195</v>
      </c>
      <c r="J1086" s="12">
        <v>40268</v>
      </c>
      <c r="K1086" s="4">
        <v>2325</v>
      </c>
      <c r="L1086" s="1" t="s">
        <v>146</v>
      </c>
      <c r="M1086" s="1" t="s">
        <v>132</v>
      </c>
      <c r="N1086" s="1" t="s">
        <v>265</v>
      </c>
      <c r="O1086" s="1" t="s">
        <v>93</v>
      </c>
      <c r="P1086">
        <v>60</v>
      </c>
      <c r="Q1086">
        <v>3948</v>
      </c>
      <c r="R1086">
        <v>10778.04</v>
      </c>
      <c r="S1086">
        <v>2.73</v>
      </c>
      <c r="T1086">
        <v>0.05</v>
      </c>
      <c r="U1086">
        <f t="shared" si="302"/>
        <v>10778.039999999999</v>
      </c>
      <c r="V1086">
        <f t="shared" si="303"/>
        <v>236880</v>
      </c>
      <c r="W1086" s="1" t="s">
        <v>155</v>
      </c>
      <c r="X1086" s="1" t="s">
        <v>1236</v>
      </c>
      <c r="Y1086" s="1" t="s">
        <v>156</v>
      </c>
      <c r="Z1086" s="3">
        <v>7726</v>
      </c>
      <c r="AA1086" s="4">
        <f t="shared" si="307"/>
        <v>380</v>
      </c>
      <c r="AB1086" s="4">
        <f t="shared" si="313"/>
        <v>2678.0245203999998</v>
      </c>
      <c r="AC1086" s="4">
        <f t="shared" si="314"/>
        <v>380</v>
      </c>
      <c r="AD1086" s="4">
        <f t="shared" si="309"/>
        <v>380</v>
      </c>
      <c r="AE1086" s="4">
        <v>380</v>
      </c>
      <c r="AF1086" s="4">
        <v>380</v>
      </c>
      <c r="AG1086" s="4">
        <f>AE1086</f>
        <v>380</v>
      </c>
      <c r="AI1086" t="e">
        <f t="shared" si="304"/>
        <v>#N/A</v>
      </c>
      <c r="AJ1086" t="s">
        <v>81</v>
      </c>
      <c r="AK1086" s="2"/>
      <c r="AL1086" s="2" t="str">
        <f>AJ1086</f>
        <v>Freight Included in Commodity Cost</v>
      </c>
      <c r="AM1086" s="4"/>
      <c r="AN1086" t="e">
        <f>VLOOKUP([1]!Tabelle13[[#This Row],[Vlookup this ID for freight costs]],$AL$2:$AL$6811,2,FALSE)</f>
        <v>#REF!</v>
      </c>
      <c r="AP1086">
        <v>23.24</v>
      </c>
      <c r="AQ1086">
        <v>23.24</v>
      </c>
      <c r="AR1086" s="4">
        <v>19</v>
      </c>
      <c r="AS1086" s="4">
        <v>4</v>
      </c>
      <c r="AT1086" s="4">
        <v>2010</v>
      </c>
      <c r="AU1086" s="4">
        <v>31</v>
      </c>
      <c r="AV1086" s="4">
        <v>3</v>
      </c>
      <c r="AW1086" s="4">
        <v>2010</v>
      </c>
      <c r="AX1086" t="str">
        <f t="shared" si="305"/>
        <v>No Delay</v>
      </c>
      <c r="AY1086">
        <f t="shared" si="306"/>
        <v>0</v>
      </c>
    </row>
    <row r="1087" spans="1:51" x14ac:dyDescent="0.2">
      <c r="A1087" s="3">
        <v>83891</v>
      </c>
      <c r="B1087" s="1" t="s">
        <v>175</v>
      </c>
      <c r="C1087" s="1" t="s">
        <v>165</v>
      </c>
      <c r="D1087" s="1" t="s">
        <v>130</v>
      </c>
      <c r="E1087" s="1" t="s">
        <v>101</v>
      </c>
      <c r="F1087" s="1" t="s">
        <v>101</v>
      </c>
      <c r="G1087" s="13" t="s">
        <v>1250</v>
      </c>
      <c r="H1087" s="12">
        <v>42079</v>
      </c>
      <c r="I1087" s="12" t="s">
        <v>1251</v>
      </c>
      <c r="J1087" s="12">
        <v>42080</v>
      </c>
      <c r="K1087" s="4">
        <v>6386</v>
      </c>
      <c r="L1087" s="1" t="s">
        <v>146</v>
      </c>
      <c r="M1087" s="1" t="s">
        <v>132</v>
      </c>
      <c r="N1087" s="1" t="s">
        <v>599</v>
      </c>
      <c r="O1087" s="1" t="s">
        <v>93</v>
      </c>
      <c r="P1087">
        <v>60</v>
      </c>
      <c r="Q1087">
        <v>6384</v>
      </c>
      <c r="R1087">
        <v>22982.400000000001</v>
      </c>
      <c r="S1087">
        <v>3.6</v>
      </c>
      <c r="T1087">
        <v>0.06</v>
      </c>
      <c r="U1087">
        <f t="shared" si="302"/>
        <v>22982.400000000001</v>
      </c>
      <c r="V1087">
        <f t="shared" si="303"/>
        <v>383040</v>
      </c>
      <c r="W1087" s="1" t="s">
        <v>160</v>
      </c>
      <c r="X1087" s="1" t="s">
        <v>1236</v>
      </c>
      <c r="Y1087" s="1" t="s">
        <v>161</v>
      </c>
      <c r="Z1087" s="3">
        <v>10896</v>
      </c>
      <c r="AA1087" s="4">
        <f t="shared" si="307"/>
        <v>382</v>
      </c>
      <c r="AB1087" s="4">
        <f t="shared" si="313"/>
        <v>2945.3701612</v>
      </c>
      <c r="AC1087" s="4">
        <f t="shared" si="314"/>
        <v>382</v>
      </c>
      <c r="AD1087" s="4">
        <f t="shared" si="309"/>
        <v>356.5</v>
      </c>
      <c r="AE1087" s="4">
        <v>382</v>
      </c>
      <c r="AF1087" s="4">
        <v>382</v>
      </c>
      <c r="AG1087" s="4">
        <f>AE1087</f>
        <v>382</v>
      </c>
      <c r="AI1087" t="e">
        <f t="shared" si="304"/>
        <v>#N/A</v>
      </c>
      <c r="AJ1087">
        <v>1587.3</v>
      </c>
      <c r="AK1087" s="2">
        <v>1587.3</v>
      </c>
      <c r="AL1087" s="2">
        <f>AJ1087</f>
        <v>1587.3</v>
      </c>
      <c r="AM1087" s="4"/>
      <c r="AN1087" t="e">
        <f>VLOOKUP([1]!Tabelle13[[#This Row],[Vlookup this ID for freight costs]],$AL$2:$AL$6811,2,FALSE)</f>
        <v>#REF!</v>
      </c>
      <c r="AP1087">
        <v>23.63</v>
      </c>
      <c r="AQ1087">
        <v>23.63</v>
      </c>
      <c r="AR1087" s="4">
        <v>16</v>
      </c>
      <c r="AS1087" s="4">
        <v>4</v>
      </c>
      <c r="AT1087" s="4">
        <v>2015</v>
      </c>
      <c r="AU1087" s="4">
        <v>17</v>
      </c>
      <c r="AV1087" s="4">
        <v>4</v>
      </c>
      <c r="AW1087" s="4">
        <v>2015</v>
      </c>
      <c r="AX1087" t="str">
        <f t="shared" si="305"/>
        <v>Delay</v>
      </c>
      <c r="AY1087">
        <f t="shared" si="306"/>
        <v>1</v>
      </c>
    </row>
    <row r="1088" spans="1:51" x14ac:dyDescent="0.2">
      <c r="A1088" s="3">
        <v>86781</v>
      </c>
      <c r="B1088" s="1" t="s">
        <v>175</v>
      </c>
      <c r="C1088" s="1" t="s">
        <v>165</v>
      </c>
      <c r="D1088" s="1" t="s">
        <v>130</v>
      </c>
      <c r="E1088" s="1" t="s">
        <v>101</v>
      </c>
      <c r="F1088" s="1" t="s">
        <v>101</v>
      </c>
      <c r="G1088" s="13" t="s">
        <v>1250</v>
      </c>
      <c r="H1088" s="12">
        <v>42079</v>
      </c>
      <c r="I1088" s="12" t="s">
        <v>1251</v>
      </c>
      <c r="J1088" s="12">
        <v>42080</v>
      </c>
      <c r="K1088" s="4">
        <v>6391</v>
      </c>
      <c r="L1088" s="1" t="s">
        <v>146</v>
      </c>
      <c r="M1088" s="1" t="s">
        <v>132</v>
      </c>
      <c r="N1088" s="1" t="s">
        <v>599</v>
      </c>
      <c r="O1088" s="1" t="s">
        <v>93</v>
      </c>
      <c r="P1088">
        <v>60</v>
      </c>
      <c r="Q1088">
        <v>273</v>
      </c>
      <c r="R1088">
        <v>982.8</v>
      </c>
      <c r="S1088">
        <v>3.6</v>
      </c>
      <c r="T1088">
        <v>0.06</v>
      </c>
      <c r="U1088">
        <f t="shared" si="302"/>
        <v>982.80000000000007</v>
      </c>
      <c r="V1088">
        <f t="shared" si="303"/>
        <v>16380</v>
      </c>
      <c r="W1088" s="1" t="s">
        <v>197</v>
      </c>
      <c r="X1088" s="1" t="s">
        <v>1236</v>
      </c>
      <c r="Y1088" s="1" t="s">
        <v>3082</v>
      </c>
      <c r="Z1088" s="3">
        <v>10265</v>
      </c>
      <c r="AA1088" s="4">
        <f t="shared" si="307"/>
        <v>382</v>
      </c>
      <c r="AB1088" s="4">
        <f t="shared" si="313"/>
        <v>2274.7013554</v>
      </c>
      <c r="AC1088" s="4">
        <f t="shared" si="314"/>
        <v>382</v>
      </c>
      <c r="AD1088" s="4">
        <f t="shared" si="309"/>
        <v>296.33333333333331</v>
      </c>
      <c r="AE1088" s="3" t="s">
        <v>1252</v>
      </c>
      <c r="AF1088" s="3">
        <v>382</v>
      </c>
      <c r="AG1088" s="4">
        <f>AI1088</f>
        <v>382</v>
      </c>
      <c r="AH1088" s="4">
        <v>83891</v>
      </c>
      <c r="AI1088">
        <f t="shared" si="304"/>
        <v>382</v>
      </c>
      <c r="AJ1088" t="s">
        <v>1252</v>
      </c>
      <c r="AK1088" s="2">
        <v>1587.3</v>
      </c>
      <c r="AL1088" s="2">
        <f>AN1088</f>
        <v>1587.3</v>
      </c>
      <c r="AM1088" s="4">
        <v>83891</v>
      </c>
      <c r="AN1088">
        <f>INDEX($AJ$2:$AJ$6811,MATCH(AM1088,$A$2:$A$6811,0))</f>
        <v>1587.3</v>
      </c>
      <c r="AP1088">
        <v>1.01</v>
      </c>
      <c r="AQ1088">
        <v>1.01</v>
      </c>
      <c r="AR1088" s="4">
        <v>16</v>
      </c>
      <c r="AS1088" s="4">
        <v>4</v>
      </c>
      <c r="AT1088" s="4">
        <v>2015</v>
      </c>
      <c r="AU1088" s="4">
        <v>17</v>
      </c>
      <c r="AV1088" s="4">
        <v>4</v>
      </c>
      <c r="AW1088" s="4">
        <v>2015</v>
      </c>
      <c r="AX1088" t="str">
        <f t="shared" si="305"/>
        <v>Delay</v>
      </c>
      <c r="AY1088">
        <f t="shared" si="306"/>
        <v>1</v>
      </c>
    </row>
    <row r="1089" spans="1:51" x14ac:dyDescent="0.2">
      <c r="A1089" s="3">
        <v>8264</v>
      </c>
      <c r="B1089" s="1" t="s">
        <v>64</v>
      </c>
      <c r="C1089" s="1" t="s">
        <v>65</v>
      </c>
      <c r="D1089" s="1" t="s">
        <v>52</v>
      </c>
      <c r="E1089" s="1" t="s">
        <v>53</v>
      </c>
      <c r="F1089" s="1" t="s">
        <v>53</v>
      </c>
      <c r="G1089" s="13" t="s">
        <v>1253</v>
      </c>
      <c r="H1089" s="12">
        <v>39519</v>
      </c>
      <c r="I1089" s="12" t="s">
        <v>779</v>
      </c>
      <c r="J1089" s="12">
        <v>39517</v>
      </c>
      <c r="K1089" s="4">
        <v>700</v>
      </c>
      <c r="L1089" s="1" t="s">
        <v>56</v>
      </c>
      <c r="M1089" s="1" t="s">
        <v>57</v>
      </c>
      <c r="N1089" s="1" t="s">
        <v>92</v>
      </c>
      <c r="O1089" s="1" t="s">
        <v>93</v>
      </c>
      <c r="P1089">
        <v>100</v>
      </c>
      <c r="Q1089">
        <v>6199</v>
      </c>
      <c r="R1089">
        <v>61.99</v>
      </c>
      <c r="S1089">
        <v>0.01</v>
      </c>
      <c r="T1089">
        <v>0</v>
      </c>
      <c r="U1089">
        <f t="shared" si="302"/>
        <v>61.99</v>
      </c>
      <c r="V1089">
        <f t="shared" si="303"/>
        <v>619900</v>
      </c>
      <c r="W1089" s="1" t="s">
        <v>60</v>
      </c>
      <c r="X1089" s="1" t="s">
        <v>61</v>
      </c>
      <c r="Y1089" s="1" t="s">
        <v>61</v>
      </c>
      <c r="Z1089" s="3">
        <v>12853</v>
      </c>
      <c r="AA1089" s="4">
        <f>AB1089</f>
        <v>876.94360976863004</v>
      </c>
      <c r="AB1089" s="2">
        <f xml:space="preserve"> 499.719501971+0.138671589*Q1089-4.826180831*P1089+0.003500737*R1089</f>
        <v>876.94360976863004</v>
      </c>
      <c r="AC1089" s="4">
        <f>AD1089</f>
        <v>876.94360976863004</v>
      </c>
      <c r="AD1089" s="4">
        <f t="shared" si="309"/>
        <v>876.94360976863004</v>
      </c>
      <c r="AE1089" s="4" t="s">
        <v>62</v>
      </c>
      <c r="AG1089" s="4" t="str">
        <f>AE1089</f>
        <v>Weight Captured Separately</v>
      </c>
      <c r="AH1089" s="4">
        <v>11682</v>
      </c>
      <c r="AI1089">
        <f t="shared" si="304"/>
        <v>5317</v>
      </c>
      <c r="AJ1089" t="s">
        <v>63</v>
      </c>
      <c r="AK1089" s="2"/>
      <c r="AL1089" s="2" t="str">
        <f>AJ1089</f>
        <v>Invoiced Separately</v>
      </c>
      <c r="AM1089" s="4"/>
      <c r="AN1089" t="e">
        <f>VLOOKUP([1]!Tabelle13[[#This Row],[Vlookup this ID for freight costs]],$AL$2:$AL$6811,2,FALSE)</f>
        <v>#REF!</v>
      </c>
      <c r="AO1089">
        <f>IF(AK:AK="",AC:AC*6.242+1.383 -2.844 + 3.145 -2.265  -2.026,AK:AK)</f>
        <v>5471.275012175789</v>
      </c>
      <c r="AP1089">
        <v>0.1</v>
      </c>
      <c r="AQ1089">
        <v>0.1</v>
      </c>
      <c r="AR1089" s="4">
        <v>12</v>
      </c>
      <c r="AS1089" s="4">
        <v>4</v>
      </c>
      <c r="AT1089" s="4">
        <v>2008</v>
      </c>
      <c r="AU1089" s="4">
        <v>10</v>
      </c>
      <c r="AV1089" s="4">
        <v>4</v>
      </c>
      <c r="AW1089" s="4">
        <v>2008</v>
      </c>
      <c r="AX1089" t="str">
        <f t="shared" si="305"/>
        <v>No Delay</v>
      </c>
      <c r="AY1089">
        <f t="shared" si="306"/>
        <v>0</v>
      </c>
    </row>
    <row r="1090" spans="1:51" x14ac:dyDescent="0.2">
      <c r="A1090" s="3">
        <v>86727</v>
      </c>
      <c r="B1090" s="1" t="s">
        <v>50</v>
      </c>
      <c r="C1090" s="1" t="s">
        <v>51</v>
      </c>
      <c r="D1090" s="1" t="s">
        <v>130</v>
      </c>
      <c r="E1090" s="1" t="s">
        <v>101</v>
      </c>
      <c r="F1090" s="1" t="s">
        <v>101</v>
      </c>
      <c r="G1090" s="13" t="s">
        <v>406</v>
      </c>
      <c r="H1090" s="12">
        <v>41943</v>
      </c>
      <c r="I1090" s="12" t="s">
        <v>971</v>
      </c>
      <c r="J1090" s="12">
        <v>41956</v>
      </c>
      <c r="K1090" s="4">
        <v>6130</v>
      </c>
      <c r="L1090" s="1" t="s">
        <v>146</v>
      </c>
      <c r="M1090" s="1" t="s">
        <v>132</v>
      </c>
      <c r="N1090" s="1" t="s">
        <v>280</v>
      </c>
      <c r="O1090" s="1" t="s">
        <v>93</v>
      </c>
      <c r="P1090">
        <v>30</v>
      </c>
      <c r="Q1090">
        <v>3793</v>
      </c>
      <c r="R1090">
        <v>51281.36</v>
      </c>
      <c r="S1090">
        <v>13.52</v>
      </c>
      <c r="T1090">
        <v>0.45</v>
      </c>
      <c r="U1090">
        <f t="shared" ref="U1090:U1153" si="317">S1090*Q1090</f>
        <v>51281.36</v>
      </c>
      <c r="V1090">
        <f t="shared" ref="V1090:V1153" si="318">Q1090*P1090</f>
        <v>113790</v>
      </c>
      <c r="W1090" s="1" t="s">
        <v>281</v>
      </c>
      <c r="X1090" s="1" t="s">
        <v>1236</v>
      </c>
      <c r="Y1090" s="1" t="s">
        <v>161</v>
      </c>
      <c r="Z1090" s="3">
        <v>14186</v>
      </c>
      <c r="AA1090" s="4">
        <f t="shared" si="307"/>
        <v>383</v>
      </c>
      <c r="AB1090" s="4">
        <f t="shared" ref="AB1090:AB1121" si="319" xml:space="preserve"> 2244.740206  + 0.1097478*Q1090</f>
        <v>2661.0136113999997</v>
      </c>
      <c r="AC1090" s="4">
        <f t="shared" ref="AC1090:AC1121" si="320">AF1090</f>
        <v>383</v>
      </c>
      <c r="AD1090" s="4">
        <f t="shared" si="309"/>
        <v>302</v>
      </c>
      <c r="AE1090" s="4">
        <v>383</v>
      </c>
      <c r="AF1090" s="4">
        <v>383</v>
      </c>
      <c r="AG1090" s="4">
        <f>AE1090</f>
        <v>383</v>
      </c>
      <c r="AI1090" t="e">
        <f t="shared" ref="AI1090:AI1153" si="321">INDEX($AE$2:$AE$6811,MATCH(AH1090,$A$2:$A$6811,0))</f>
        <v>#N/A</v>
      </c>
      <c r="AJ1090">
        <v>123.7</v>
      </c>
      <c r="AK1090" s="2">
        <v>123.7</v>
      </c>
      <c r="AL1090" s="2">
        <f>AJ1090</f>
        <v>123.7</v>
      </c>
      <c r="AM1090" s="4"/>
      <c r="AN1090" t="e">
        <f>VLOOKUP([1]!Tabelle13[[#This Row],[Vlookup this ID for freight costs]],$AL$2:$AL$6811,2,FALSE)</f>
        <v>#REF!</v>
      </c>
      <c r="AP1090">
        <v>52.72</v>
      </c>
      <c r="AQ1090">
        <v>52.72</v>
      </c>
      <c r="AR1090" s="4">
        <v>31</v>
      </c>
      <c r="AS1090" s="4">
        <v>10</v>
      </c>
      <c r="AT1090" s="4">
        <v>2014</v>
      </c>
      <c r="AU1090" s="4">
        <v>13</v>
      </c>
      <c r="AV1090" s="4">
        <v>11</v>
      </c>
      <c r="AW1090" s="4">
        <v>2014</v>
      </c>
      <c r="AX1090" t="str">
        <f t="shared" ref="AX1090:AX1153" si="322">IF(DATE(AW1090,AV1090,AU1090)&lt;=DATE(AT1090,AS1090,AR1090),"No Delay","Delay")</f>
        <v>Delay</v>
      </c>
      <c r="AY1090">
        <f t="shared" ref="AY1090:AY1153" si="323">IF(_xlfn.DAYS(J1090,H1090)&gt;0, _xlfn.DAYS(J1090,H1090),0)</f>
        <v>13</v>
      </c>
    </row>
    <row r="1091" spans="1:51" x14ac:dyDescent="0.2">
      <c r="A1091" s="3">
        <v>67703</v>
      </c>
      <c r="B1091" s="1" t="s">
        <v>215</v>
      </c>
      <c r="C1091" s="1" t="s">
        <v>89</v>
      </c>
      <c r="D1091" s="1" t="s">
        <v>266</v>
      </c>
      <c r="E1091" s="1" t="s">
        <v>53</v>
      </c>
      <c r="F1091" s="1" t="s">
        <v>53</v>
      </c>
      <c r="G1091" s="13" t="s">
        <v>786</v>
      </c>
      <c r="H1091" s="12">
        <v>41754</v>
      </c>
      <c r="I1091" s="12" t="s">
        <v>786</v>
      </c>
      <c r="J1091" s="12">
        <v>41754</v>
      </c>
      <c r="K1091" s="4">
        <v>5449</v>
      </c>
      <c r="L1091" s="1" t="s">
        <v>146</v>
      </c>
      <c r="M1091" s="1" t="s">
        <v>423</v>
      </c>
      <c r="N1091" s="1" t="s">
        <v>424</v>
      </c>
      <c r="O1091" s="1" t="s">
        <v>425</v>
      </c>
      <c r="P1091">
        <v>60</v>
      </c>
      <c r="Q1091">
        <v>3000</v>
      </c>
      <c r="R1091">
        <v>20550</v>
      </c>
      <c r="S1091">
        <v>6.85</v>
      </c>
      <c r="T1091">
        <v>0.11</v>
      </c>
      <c r="U1091">
        <f t="shared" si="317"/>
        <v>20550</v>
      </c>
      <c r="V1091">
        <f t="shared" si="318"/>
        <v>180000</v>
      </c>
      <c r="W1091" s="1" t="s">
        <v>394</v>
      </c>
      <c r="X1091" s="1" t="s">
        <v>112</v>
      </c>
      <c r="Y1091" s="1" t="s">
        <v>112</v>
      </c>
      <c r="Z1091" s="3">
        <v>5055</v>
      </c>
      <c r="AA1091" s="4">
        <f t="shared" ref="AA1091:AA1154" si="324">AF1091</f>
        <v>385</v>
      </c>
      <c r="AB1091" s="4">
        <f t="shared" si="319"/>
        <v>2573.9836059999998</v>
      </c>
      <c r="AC1091" s="4">
        <f t="shared" si="320"/>
        <v>385</v>
      </c>
      <c r="AD1091" s="4">
        <f t="shared" si="309"/>
        <v>1134.1992506285715</v>
      </c>
      <c r="AE1091" s="4">
        <v>385</v>
      </c>
      <c r="AF1091" s="4">
        <v>385</v>
      </c>
      <c r="AG1091" s="4">
        <f>AE1091</f>
        <v>385</v>
      </c>
      <c r="AI1091" t="e">
        <f t="shared" si="321"/>
        <v>#N/A</v>
      </c>
      <c r="AJ1091">
        <v>3765.28</v>
      </c>
      <c r="AK1091" s="2">
        <v>3765.28</v>
      </c>
      <c r="AL1091" s="2">
        <f>AJ1091</f>
        <v>3765.28</v>
      </c>
      <c r="AM1091" s="4"/>
      <c r="AN1091" t="e">
        <f>VLOOKUP([1]!Tabelle13[[#This Row],[Vlookup this ID for freight costs]],$AL$2:$AL$6811,2,FALSE)</f>
        <v>#REF!</v>
      </c>
      <c r="AP1091">
        <v>21.13</v>
      </c>
      <c r="AQ1091">
        <v>21.13</v>
      </c>
      <c r="AR1091" s="4">
        <v>25</v>
      </c>
      <c r="AS1091" s="4">
        <v>4</v>
      </c>
      <c r="AT1091" s="4">
        <v>2014</v>
      </c>
      <c r="AU1091" s="4">
        <v>25</v>
      </c>
      <c r="AV1091" s="4">
        <v>4</v>
      </c>
      <c r="AW1091" s="4">
        <v>2014</v>
      </c>
      <c r="AX1091" t="str">
        <f t="shared" si="322"/>
        <v>No Delay</v>
      </c>
      <c r="AY1091">
        <f t="shared" si="323"/>
        <v>0</v>
      </c>
    </row>
    <row r="1092" spans="1:51" x14ac:dyDescent="0.2">
      <c r="A1092" s="3">
        <v>82369</v>
      </c>
      <c r="B1092" s="1" t="s">
        <v>175</v>
      </c>
      <c r="C1092" s="1" t="s">
        <v>165</v>
      </c>
      <c r="D1092" s="1" t="s">
        <v>130</v>
      </c>
      <c r="E1092" s="1" t="s">
        <v>53</v>
      </c>
      <c r="F1092" s="1" t="s">
        <v>53</v>
      </c>
      <c r="G1092" s="13" t="s">
        <v>1254</v>
      </c>
      <c r="H1092" s="12">
        <v>40582</v>
      </c>
      <c r="I1092" s="12" t="s">
        <v>1255</v>
      </c>
      <c r="J1092" s="12">
        <v>40535</v>
      </c>
      <c r="K1092" s="4">
        <v>2948</v>
      </c>
      <c r="L1092" s="1" t="s">
        <v>146</v>
      </c>
      <c r="M1092" s="1" t="s">
        <v>132</v>
      </c>
      <c r="N1092" s="1" t="s">
        <v>275</v>
      </c>
      <c r="O1092" s="1" t="s">
        <v>93</v>
      </c>
      <c r="P1092">
        <v>60</v>
      </c>
      <c r="Q1092">
        <v>2316</v>
      </c>
      <c r="R1092">
        <v>19801.8</v>
      </c>
      <c r="S1092">
        <v>8.5500000000000007</v>
      </c>
      <c r="T1092">
        <v>0.14000000000000001</v>
      </c>
      <c r="U1092">
        <f t="shared" si="317"/>
        <v>19801.800000000003</v>
      </c>
      <c r="V1092">
        <f t="shared" si="318"/>
        <v>138960</v>
      </c>
      <c r="W1092" s="1" t="s">
        <v>179</v>
      </c>
      <c r="X1092" s="1" t="s">
        <v>1236</v>
      </c>
      <c r="Y1092" s="1" t="s">
        <v>156</v>
      </c>
      <c r="Z1092" s="3">
        <v>5457</v>
      </c>
      <c r="AA1092" s="4">
        <f t="shared" si="324"/>
        <v>386</v>
      </c>
      <c r="AB1092" s="4">
        <f t="shared" si="319"/>
        <v>2498.9161107999998</v>
      </c>
      <c r="AC1092" s="4">
        <f t="shared" si="320"/>
        <v>386</v>
      </c>
      <c r="AD1092" s="4">
        <f t="shared" si="309"/>
        <v>14541</v>
      </c>
      <c r="AE1092" s="4">
        <v>386</v>
      </c>
      <c r="AF1092" s="4">
        <v>386</v>
      </c>
      <c r="AG1092" s="4">
        <f>AE1092</f>
        <v>386</v>
      </c>
      <c r="AI1092" t="e">
        <f t="shared" si="321"/>
        <v>#N/A</v>
      </c>
      <c r="AJ1092">
        <v>2294.85</v>
      </c>
      <c r="AK1092" s="2">
        <v>2294.85</v>
      </c>
      <c r="AL1092" s="2">
        <f>AJ1092</f>
        <v>2294.85</v>
      </c>
      <c r="AM1092" s="4"/>
      <c r="AN1092" t="e">
        <f>VLOOKUP([1]!Tabelle13[[#This Row],[Vlookup this ID for freight costs]],$AL$2:$AL$6811,2,FALSE)</f>
        <v>#REF!</v>
      </c>
      <c r="AP1092">
        <v>32.67</v>
      </c>
      <c r="AQ1092">
        <v>32.67</v>
      </c>
      <c r="AR1092" s="4">
        <v>8</v>
      </c>
      <c r="AS1092" s="4">
        <v>2</v>
      </c>
      <c r="AT1092" s="4">
        <v>2011</v>
      </c>
      <c r="AU1092" s="4">
        <v>23</v>
      </c>
      <c r="AV1092" s="4">
        <v>12</v>
      </c>
      <c r="AW1092" s="4">
        <v>2010</v>
      </c>
      <c r="AX1092" t="str">
        <f t="shared" si="322"/>
        <v>No Delay</v>
      </c>
      <c r="AY1092">
        <f t="shared" si="323"/>
        <v>0</v>
      </c>
    </row>
    <row r="1093" spans="1:51" x14ac:dyDescent="0.2">
      <c r="A1093" s="3">
        <v>86365</v>
      </c>
      <c r="B1093" s="1" t="s">
        <v>175</v>
      </c>
      <c r="C1093" s="1" t="s">
        <v>165</v>
      </c>
      <c r="D1093" s="1" t="s">
        <v>130</v>
      </c>
      <c r="E1093" s="1" t="s">
        <v>53</v>
      </c>
      <c r="F1093" s="1" t="s">
        <v>53</v>
      </c>
      <c r="G1093" s="13" t="s">
        <v>1254</v>
      </c>
      <c r="H1093" s="12">
        <v>40582</v>
      </c>
      <c r="I1093" s="12" t="s">
        <v>1255</v>
      </c>
      <c r="J1093" s="12">
        <v>40535</v>
      </c>
      <c r="K1093" s="4">
        <v>2949</v>
      </c>
      <c r="L1093" s="1" t="s">
        <v>146</v>
      </c>
      <c r="M1093" s="1" t="s">
        <v>132</v>
      </c>
      <c r="N1093" s="1" t="s">
        <v>167</v>
      </c>
      <c r="O1093" s="1" t="s">
        <v>93</v>
      </c>
      <c r="P1093">
        <v>30</v>
      </c>
      <c r="Q1093">
        <v>2550</v>
      </c>
      <c r="R1093">
        <v>11526</v>
      </c>
      <c r="S1093">
        <v>4.5199999999999996</v>
      </c>
      <c r="T1093">
        <v>0.15</v>
      </c>
      <c r="U1093">
        <f t="shared" si="317"/>
        <v>11525.999999999998</v>
      </c>
      <c r="V1093">
        <f t="shared" si="318"/>
        <v>76500</v>
      </c>
      <c r="W1093" s="1" t="s">
        <v>213</v>
      </c>
      <c r="X1093" s="1" t="s">
        <v>1236</v>
      </c>
      <c r="Y1093" s="1" t="s">
        <v>161</v>
      </c>
      <c r="Z1093" s="3">
        <v>5149</v>
      </c>
      <c r="AA1093" s="4">
        <f t="shared" si="324"/>
        <v>386</v>
      </c>
      <c r="AB1093" s="4">
        <f t="shared" si="319"/>
        <v>2524.597096</v>
      </c>
      <c r="AC1093" s="4">
        <f t="shared" si="320"/>
        <v>386</v>
      </c>
      <c r="AD1093" s="4">
        <f t="shared" si="309"/>
        <v>722.66666666666663</v>
      </c>
      <c r="AE1093" s="3" t="s">
        <v>1256</v>
      </c>
      <c r="AF1093" s="3">
        <v>386</v>
      </c>
      <c r="AG1093" s="4">
        <f>AI1093</f>
        <v>386</v>
      </c>
      <c r="AH1093" s="4">
        <v>82369</v>
      </c>
      <c r="AI1093">
        <f t="shared" si="321"/>
        <v>386</v>
      </c>
      <c r="AJ1093" t="s">
        <v>1256</v>
      </c>
      <c r="AK1093" s="2">
        <v>2294.85</v>
      </c>
      <c r="AL1093" s="2">
        <f>AN1093</f>
        <v>2294.85</v>
      </c>
      <c r="AM1093" s="4">
        <v>82369</v>
      </c>
      <c r="AN1093">
        <f>INDEX($AJ$2:$AJ$6811,MATCH(AM1093,$A$2:$A$6811,0))</f>
        <v>2294.85</v>
      </c>
      <c r="AP1093">
        <v>19.02</v>
      </c>
      <c r="AQ1093">
        <v>19.02</v>
      </c>
      <c r="AR1093" s="4">
        <v>8</v>
      </c>
      <c r="AS1093" s="4">
        <v>2</v>
      </c>
      <c r="AT1093" s="4">
        <v>2011</v>
      </c>
      <c r="AU1093" s="4">
        <v>23</v>
      </c>
      <c r="AV1093" s="4">
        <v>12</v>
      </c>
      <c r="AW1093" s="4">
        <v>2010</v>
      </c>
      <c r="AX1093" t="str">
        <f t="shared" si="322"/>
        <v>No Delay</v>
      </c>
      <c r="AY1093">
        <f t="shared" si="323"/>
        <v>0</v>
      </c>
    </row>
    <row r="1094" spans="1:51" x14ac:dyDescent="0.2">
      <c r="A1094" s="3">
        <v>12784</v>
      </c>
      <c r="B1094" s="1" t="s">
        <v>133</v>
      </c>
      <c r="C1094" s="1" t="s">
        <v>51</v>
      </c>
      <c r="D1094" s="1" t="s">
        <v>130</v>
      </c>
      <c r="E1094" s="1" t="s">
        <v>101</v>
      </c>
      <c r="F1094" s="1" t="s">
        <v>101</v>
      </c>
      <c r="G1094" s="13" t="s">
        <v>1257</v>
      </c>
      <c r="H1094" s="12">
        <v>39647</v>
      </c>
      <c r="I1094" s="12" t="s">
        <v>1257</v>
      </c>
      <c r="J1094" s="12">
        <v>39647</v>
      </c>
      <c r="K1094" s="4">
        <v>955</v>
      </c>
      <c r="L1094" s="1" t="s">
        <v>146</v>
      </c>
      <c r="M1094" s="1" t="s">
        <v>132</v>
      </c>
      <c r="N1094" s="1" t="s">
        <v>609</v>
      </c>
      <c r="O1094" s="1" t="s">
        <v>425</v>
      </c>
      <c r="P1094">
        <v>84</v>
      </c>
      <c r="Q1094">
        <v>1358</v>
      </c>
      <c r="R1094">
        <v>13023.22</v>
      </c>
      <c r="S1094">
        <v>9.59</v>
      </c>
      <c r="T1094">
        <v>0.11</v>
      </c>
      <c r="U1094">
        <f t="shared" si="317"/>
        <v>13023.22</v>
      </c>
      <c r="V1094">
        <f t="shared" si="318"/>
        <v>114072</v>
      </c>
      <c r="W1094" s="1" t="s">
        <v>552</v>
      </c>
      <c r="X1094" s="1" t="s">
        <v>361</v>
      </c>
      <c r="Y1094" s="1" t="s">
        <v>361</v>
      </c>
      <c r="Z1094" s="3">
        <v>13366</v>
      </c>
      <c r="AA1094" s="4">
        <f t="shared" si="324"/>
        <v>387</v>
      </c>
      <c r="AB1094" s="4">
        <f t="shared" si="319"/>
        <v>2393.7777184000001</v>
      </c>
      <c r="AC1094" s="4">
        <f t="shared" si="320"/>
        <v>387</v>
      </c>
      <c r="AD1094" s="4">
        <f t="shared" si="309"/>
        <v>1081.2</v>
      </c>
      <c r="AE1094" s="4">
        <v>387</v>
      </c>
      <c r="AF1094" s="4">
        <v>387</v>
      </c>
      <c r="AG1094" s="4">
        <f>AE1094</f>
        <v>387</v>
      </c>
      <c r="AI1094" t="e">
        <f t="shared" si="321"/>
        <v>#N/A</v>
      </c>
      <c r="AJ1094">
        <v>2107.14</v>
      </c>
      <c r="AK1094" s="2">
        <v>2107.14</v>
      </c>
      <c r="AL1094" s="2">
        <f>AJ1094</f>
        <v>2107.14</v>
      </c>
      <c r="AM1094" s="4"/>
      <c r="AN1094" t="e">
        <f>VLOOKUP([1]!Tabelle13[[#This Row],[Vlookup this ID for freight costs]],$AL$2:$AL$6811,2,FALSE)</f>
        <v>#REF!</v>
      </c>
      <c r="AP1094">
        <v>20.84</v>
      </c>
      <c r="AQ1094">
        <v>20.84</v>
      </c>
      <c r="AR1094" s="4">
        <v>18</v>
      </c>
      <c r="AS1094" s="4">
        <v>7</v>
      </c>
      <c r="AT1094" s="4">
        <v>2008</v>
      </c>
      <c r="AU1094" s="4">
        <v>18</v>
      </c>
      <c r="AV1094" s="4">
        <v>7</v>
      </c>
      <c r="AW1094" s="4">
        <v>2008</v>
      </c>
      <c r="AX1094" t="str">
        <f t="shared" si="322"/>
        <v>No Delay</v>
      </c>
      <c r="AY1094">
        <f t="shared" si="323"/>
        <v>0</v>
      </c>
    </row>
    <row r="1095" spans="1:51" x14ac:dyDescent="0.2">
      <c r="A1095" s="3">
        <v>82417</v>
      </c>
      <c r="B1095" s="1" t="s">
        <v>215</v>
      </c>
      <c r="C1095" s="1" t="s">
        <v>89</v>
      </c>
      <c r="D1095" s="1" t="s">
        <v>130</v>
      </c>
      <c r="E1095" s="1" t="s">
        <v>101</v>
      </c>
      <c r="F1095" s="1" t="s">
        <v>101</v>
      </c>
      <c r="G1095" s="13" t="s">
        <v>1258</v>
      </c>
      <c r="H1095" s="12">
        <v>40892</v>
      </c>
      <c r="I1095" s="12" t="s">
        <v>930</v>
      </c>
      <c r="J1095" s="12">
        <v>40866</v>
      </c>
      <c r="K1095" s="4">
        <v>3573</v>
      </c>
      <c r="L1095" s="1" t="s">
        <v>146</v>
      </c>
      <c r="M1095" s="1" t="s">
        <v>132</v>
      </c>
      <c r="N1095" s="1" t="s">
        <v>171</v>
      </c>
      <c r="O1095" s="1" t="s">
        <v>93</v>
      </c>
      <c r="P1095">
        <v>60</v>
      </c>
      <c r="Q1095">
        <v>8100</v>
      </c>
      <c r="R1095">
        <v>18873</v>
      </c>
      <c r="S1095">
        <v>2.33</v>
      </c>
      <c r="T1095">
        <v>0.04</v>
      </c>
      <c r="U1095">
        <f t="shared" si="317"/>
        <v>18873</v>
      </c>
      <c r="V1095">
        <f t="shared" si="318"/>
        <v>486000</v>
      </c>
      <c r="W1095" s="1" t="s">
        <v>155</v>
      </c>
      <c r="X1095" s="1" t="s">
        <v>1236</v>
      </c>
      <c r="Y1095" s="1" t="s">
        <v>156</v>
      </c>
      <c r="Z1095" s="3">
        <v>13090</v>
      </c>
      <c r="AA1095" s="4">
        <f t="shared" si="324"/>
        <v>387</v>
      </c>
      <c r="AB1095" s="4">
        <f t="shared" si="319"/>
        <v>3133.6973859999998</v>
      </c>
      <c r="AC1095" s="4">
        <f t="shared" si="320"/>
        <v>387</v>
      </c>
      <c r="AD1095" s="4">
        <f t="shared" si="309"/>
        <v>1740</v>
      </c>
      <c r="AE1095" s="4">
        <v>387</v>
      </c>
      <c r="AF1095" s="4">
        <v>387</v>
      </c>
      <c r="AG1095" s="4">
        <f>AE1095</f>
        <v>387</v>
      </c>
      <c r="AI1095" t="e">
        <f t="shared" si="321"/>
        <v>#N/A</v>
      </c>
      <c r="AJ1095">
        <v>3296.34</v>
      </c>
      <c r="AK1095" s="2">
        <v>3296.34</v>
      </c>
      <c r="AL1095" s="2">
        <f>AJ1095</f>
        <v>3296.34</v>
      </c>
      <c r="AM1095" s="4"/>
      <c r="AN1095" t="e">
        <f>VLOOKUP([1]!Tabelle13[[#This Row],[Vlookup this ID for freight costs]],$AL$2:$AL$6811,2,FALSE)</f>
        <v>#REF!</v>
      </c>
      <c r="AP1095">
        <v>31.14</v>
      </c>
      <c r="AQ1095">
        <v>31.14</v>
      </c>
      <c r="AR1095" s="4">
        <v>15</v>
      </c>
      <c r="AS1095" s="4">
        <v>12</v>
      </c>
      <c r="AT1095" s="4">
        <v>2011</v>
      </c>
      <c r="AU1095" s="4">
        <v>19</v>
      </c>
      <c r="AV1095" s="4">
        <v>11</v>
      </c>
      <c r="AW1095" s="4">
        <v>2011</v>
      </c>
      <c r="AX1095" t="str">
        <f t="shared" si="322"/>
        <v>No Delay</v>
      </c>
      <c r="AY1095">
        <f t="shared" si="323"/>
        <v>0</v>
      </c>
    </row>
    <row r="1096" spans="1:51" x14ac:dyDescent="0.2">
      <c r="A1096" s="3">
        <v>78198</v>
      </c>
      <c r="B1096" s="1" t="s">
        <v>215</v>
      </c>
      <c r="C1096" s="1" t="s">
        <v>89</v>
      </c>
      <c r="D1096" s="1" t="s">
        <v>266</v>
      </c>
      <c r="E1096" s="1" t="s">
        <v>53</v>
      </c>
      <c r="F1096" s="1" t="s">
        <v>53</v>
      </c>
      <c r="G1096" s="13" t="s">
        <v>524</v>
      </c>
      <c r="H1096" s="12">
        <v>41607</v>
      </c>
      <c r="I1096" s="12" t="s">
        <v>1259</v>
      </c>
      <c r="J1096" s="12">
        <v>41610</v>
      </c>
      <c r="K1096" s="4">
        <v>5085</v>
      </c>
      <c r="L1096" s="1" t="s">
        <v>146</v>
      </c>
      <c r="M1096" s="1" t="s">
        <v>423</v>
      </c>
      <c r="N1096" s="1" t="s">
        <v>424</v>
      </c>
      <c r="O1096" s="1" t="s">
        <v>425</v>
      </c>
      <c r="P1096">
        <v>60</v>
      </c>
      <c r="Q1096">
        <v>3000</v>
      </c>
      <c r="R1096">
        <v>20550</v>
      </c>
      <c r="S1096">
        <v>6.85</v>
      </c>
      <c r="T1096">
        <v>0.11</v>
      </c>
      <c r="U1096">
        <f t="shared" si="317"/>
        <v>20550</v>
      </c>
      <c r="V1096">
        <f t="shared" si="318"/>
        <v>180000</v>
      </c>
      <c r="W1096" s="1" t="s">
        <v>394</v>
      </c>
      <c r="X1096" s="1" t="s">
        <v>112</v>
      </c>
      <c r="Y1096" s="1" t="s">
        <v>112</v>
      </c>
      <c r="Z1096" s="3">
        <v>5055</v>
      </c>
      <c r="AA1096" s="4">
        <f t="shared" si="324"/>
        <v>387</v>
      </c>
      <c r="AB1096" s="4">
        <f t="shared" si="319"/>
        <v>2573.9836059999998</v>
      </c>
      <c r="AC1096" s="4">
        <f t="shared" si="320"/>
        <v>387</v>
      </c>
      <c r="AD1096" s="4">
        <f t="shared" si="309"/>
        <v>1134.1992506285715</v>
      </c>
      <c r="AE1096" s="4">
        <v>387</v>
      </c>
      <c r="AF1096" s="4">
        <v>387</v>
      </c>
      <c r="AG1096" s="4">
        <f>AE1096</f>
        <v>387</v>
      </c>
      <c r="AI1096" t="e">
        <f t="shared" si="321"/>
        <v>#N/A</v>
      </c>
      <c r="AJ1096">
        <v>6020.48</v>
      </c>
      <c r="AK1096" s="2">
        <v>6020.48</v>
      </c>
      <c r="AL1096" s="2">
        <f>AJ1096</f>
        <v>6020.48</v>
      </c>
      <c r="AM1096" s="4"/>
      <c r="AN1096" t="e">
        <f>VLOOKUP([1]!Tabelle13[[#This Row],[Vlookup this ID for freight costs]],$AL$2:$AL$6811,2,FALSE)</f>
        <v>#REF!</v>
      </c>
      <c r="AP1096">
        <v>25.42</v>
      </c>
      <c r="AQ1096">
        <v>25.42</v>
      </c>
      <c r="AR1096" s="4">
        <v>29</v>
      </c>
      <c r="AS1096" s="4">
        <v>11</v>
      </c>
      <c r="AT1096" s="4">
        <v>2013</v>
      </c>
      <c r="AU1096" s="4">
        <v>2</v>
      </c>
      <c r="AV1096" s="4">
        <v>12</v>
      </c>
      <c r="AW1096" s="4">
        <v>2013</v>
      </c>
      <c r="AX1096" t="str">
        <f t="shared" si="322"/>
        <v>Delay</v>
      </c>
      <c r="AY1096">
        <f t="shared" si="323"/>
        <v>3</v>
      </c>
    </row>
    <row r="1097" spans="1:51" x14ac:dyDescent="0.2">
      <c r="A1097" s="3">
        <v>85923</v>
      </c>
      <c r="B1097" s="1" t="s">
        <v>463</v>
      </c>
      <c r="C1097" s="1" t="s">
        <v>73</v>
      </c>
      <c r="D1097" s="1" t="s">
        <v>130</v>
      </c>
      <c r="E1097" s="1" t="s">
        <v>53</v>
      </c>
      <c r="F1097" s="1" t="s">
        <v>53</v>
      </c>
      <c r="G1097" s="13" t="s">
        <v>1260</v>
      </c>
      <c r="H1097" s="12">
        <v>41320</v>
      </c>
      <c r="I1097" s="12" t="s">
        <v>1261</v>
      </c>
      <c r="J1097" s="12">
        <v>41298</v>
      </c>
      <c r="K1097" s="4">
        <v>4411</v>
      </c>
      <c r="L1097" s="1" t="s">
        <v>146</v>
      </c>
      <c r="M1097" s="1" t="s">
        <v>132</v>
      </c>
      <c r="N1097" s="1" t="s">
        <v>408</v>
      </c>
      <c r="O1097" s="1" t="s">
        <v>93</v>
      </c>
      <c r="P1097">
        <v>120</v>
      </c>
      <c r="Q1097">
        <v>1573</v>
      </c>
      <c r="R1097">
        <v>38947.480000000003</v>
      </c>
      <c r="S1097">
        <v>24.76</v>
      </c>
      <c r="T1097">
        <v>0.21</v>
      </c>
      <c r="U1097">
        <f t="shared" si="317"/>
        <v>38947.480000000003</v>
      </c>
      <c r="V1097">
        <f t="shared" si="318"/>
        <v>188760</v>
      </c>
      <c r="W1097" s="1" t="s">
        <v>155</v>
      </c>
      <c r="X1097" s="1" t="s">
        <v>1236</v>
      </c>
      <c r="Y1097" s="1" t="s">
        <v>156</v>
      </c>
      <c r="Z1097" s="3">
        <v>6817</v>
      </c>
      <c r="AA1097" s="4">
        <f t="shared" si="324"/>
        <v>388</v>
      </c>
      <c r="AB1097" s="4">
        <f t="shared" si="319"/>
        <v>2417.3734954000001</v>
      </c>
      <c r="AC1097" s="4">
        <f t="shared" si="320"/>
        <v>388</v>
      </c>
      <c r="AD1097" s="4">
        <f t="shared" si="309"/>
        <v>329</v>
      </c>
      <c r="AE1097" s="4">
        <v>388</v>
      </c>
      <c r="AF1097" s="4">
        <v>388</v>
      </c>
      <c r="AG1097" s="4">
        <f>AE1097</f>
        <v>388</v>
      </c>
      <c r="AI1097" t="e">
        <f t="shared" si="321"/>
        <v>#N/A</v>
      </c>
      <c r="AJ1097">
        <v>2392</v>
      </c>
      <c r="AK1097" s="2">
        <v>2392</v>
      </c>
      <c r="AL1097" s="2">
        <f>AJ1097</f>
        <v>2392</v>
      </c>
      <c r="AM1097" s="4"/>
      <c r="AN1097" t="e">
        <f>VLOOKUP([1]!Tabelle13[[#This Row],[Vlookup this ID for freight costs]],$AL$2:$AL$6811,2,FALSE)</f>
        <v>#REF!</v>
      </c>
      <c r="AP1097">
        <v>48.18</v>
      </c>
      <c r="AQ1097">
        <v>48.18</v>
      </c>
      <c r="AR1097" s="4">
        <v>15</v>
      </c>
      <c r="AS1097" s="4">
        <v>2</v>
      </c>
      <c r="AT1097" s="4">
        <v>2013</v>
      </c>
      <c r="AU1097" s="4">
        <v>24</v>
      </c>
      <c r="AV1097" s="4">
        <v>1</v>
      </c>
      <c r="AW1097" s="4">
        <v>2013</v>
      </c>
      <c r="AX1097" t="str">
        <f t="shared" si="322"/>
        <v>No Delay</v>
      </c>
      <c r="AY1097">
        <f t="shared" si="323"/>
        <v>0</v>
      </c>
    </row>
    <row r="1098" spans="1:51" x14ac:dyDescent="0.2">
      <c r="A1098" s="3">
        <v>85530</v>
      </c>
      <c r="B1098" s="1" t="s">
        <v>175</v>
      </c>
      <c r="C1098" s="1" t="s">
        <v>165</v>
      </c>
      <c r="D1098" s="1" t="s">
        <v>130</v>
      </c>
      <c r="E1098" s="1" t="s">
        <v>53</v>
      </c>
      <c r="F1098" s="1" t="s">
        <v>53</v>
      </c>
      <c r="G1098" s="13" t="s">
        <v>534</v>
      </c>
      <c r="H1098" s="12">
        <v>41912</v>
      </c>
      <c r="I1098" s="12" t="s">
        <v>1262</v>
      </c>
      <c r="J1098" s="12">
        <v>41933</v>
      </c>
      <c r="K1098" s="4">
        <v>6026</v>
      </c>
      <c r="L1098" s="1" t="s">
        <v>146</v>
      </c>
      <c r="M1098" s="1" t="s">
        <v>132</v>
      </c>
      <c r="N1098" s="1" t="s">
        <v>280</v>
      </c>
      <c r="O1098" s="1" t="s">
        <v>93</v>
      </c>
      <c r="P1098">
        <v>30</v>
      </c>
      <c r="Q1098">
        <v>3273</v>
      </c>
      <c r="R1098">
        <v>44250.96</v>
      </c>
      <c r="S1098">
        <v>13.52</v>
      </c>
      <c r="T1098">
        <v>0.45</v>
      </c>
      <c r="U1098">
        <f t="shared" si="317"/>
        <v>44250.96</v>
      </c>
      <c r="V1098">
        <f t="shared" si="318"/>
        <v>98190</v>
      </c>
      <c r="W1098" s="1" t="s">
        <v>281</v>
      </c>
      <c r="X1098" s="1" t="s">
        <v>1236</v>
      </c>
      <c r="Y1098" s="1" t="s">
        <v>161</v>
      </c>
      <c r="Z1098" s="3">
        <v>5149</v>
      </c>
      <c r="AA1098" s="4">
        <f t="shared" si="324"/>
        <v>389</v>
      </c>
      <c r="AB1098" s="4">
        <f t="shared" si="319"/>
        <v>2603.9447553999998</v>
      </c>
      <c r="AC1098" s="4">
        <f t="shared" si="320"/>
        <v>389</v>
      </c>
      <c r="AD1098" s="4">
        <f t="shared" si="309"/>
        <v>389</v>
      </c>
      <c r="AE1098" s="4">
        <v>389</v>
      </c>
      <c r="AF1098" s="4">
        <v>389</v>
      </c>
      <c r="AG1098" s="4">
        <f>AE1098</f>
        <v>389</v>
      </c>
      <c r="AI1098" t="e">
        <f t="shared" si="321"/>
        <v>#N/A</v>
      </c>
      <c r="AJ1098">
        <v>2786.61</v>
      </c>
      <c r="AK1098" s="2">
        <v>2786.61</v>
      </c>
      <c r="AL1098" s="2">
        <f>AJ1098</f>
        <v>2786.61</v>
      </c>
      <c r="AM1098" s="4"/>
      <c r="AN1098" t="e">
        <f>VLOOKUP([1]!Tabelle13[[#This Row],[Vlookup this ID for freight costs]],$AL$2:$AL$6811,2,FALSE)</f>
        <v>#REF!</v>
      </c>
      <c r="AP1098">
        <v>45.49</v>
      </c>
      <c r="AQ1098">
        <v>45.49</v>
      </c>
      <c r="AR1098" s="4">
        <v>30</v>
      </c>
      <c r="AS1098" s="4">
        <v>9</v>
      </c>
      <c r="AT1098" s="4">
        <v>2014</v>
      </c>
      <c r="AU1098" s="4">
        <v>21</v>
      </c>
      <c r="AV1098" s="4">
        <v>10</v>
      </c>
      <c r="AW1098" s="4">
        <v>2014</v>
      </c>
      <c r="AX1098" t="str">
        <f t="shared" si="322"/>
        <v>Delay</v>
      </c>
      <c r="AY1098">
        <f t="shared" si="323"/>
        <v>21</v>
      </c>
    </row>
    <row r="1099" spans="1:51" x14ac:dyDescent="0.2">
      <c r="A1099" s="3">
        <v>86137</v>
      </c>
      <c r="B1099" s="1" t="s">
        <v>175</v>
      </c>
      <c r="C1099" s="1" t="s">
        <v>165</v>
      </c>
      <c r="D1099" s="1" t="s">
        <v>130</v>
      </c>
      <c r="E1099" s="1" t="s">
        <v>53</v>
      </c>
      <c r="F1099" s="1" t="s">
        <v>53</v>
      </c>
      <c r="G1099" s="13" t="s">
        <v>534</v>
      </c>
      <c r="H1099" s="12">
        <v>41912</v>
      </c>
      <c r="I1099" s="12" t="s">
        <v>1262</v>
      </c>
      <c r="J1099" s="12">
        <v>41933</v>
      </c>
      <c r="K1099" s="4">
        <v>6027</v>
      </c>
      <c r="L1099" s="1" t="s">
        <v>146</v>
      </c>
      <c r="M1099" s="1" t="s">
        <v>132</v>
      </c>
      <c r="N1099" s="1" t="s">
        <v>178</v>
      </c>
      <c r="O1099" s="1" t="s">
        <v>93</v>
      </c>
      <c r="P1099">
        <v>60</v>
      </c>
      <c r="Q1099">
        <v>1000</v>
      </c>
      <c r="R1099">
        <v>5440</v>
      </c>
      <c r="S1099">
        <v>5.44</v>
      </c>
      <c r="T1099">
        <v>0.09</v>
      </c>
      <c r="U1099">
        <f t="shared" si="317"/>
        <v>5440</v>
      </c>
      <c r="V1099">
        <f t="shared" si="318"/>
        <v>60000</v>
      </c>
      <c r="W1099" s="1" t="s">
        <v>155</v>
      </c>
      <c r="X1099" s="1" t="s">
        <v>1236</v>
      </c>
      <c r="Y1099" s="1" t="s">
        <v>156</v>
      </c>
      <c r="Z1099" s="3">
        <v>5457</v>
      </c>
      <c r="AA1099" s="4">
        <f t="shared" si="324"/>
        <v>389</v>
      </c>
      <c r="AB1099" s="4">
        <f t="shared" si="319"/>
        <v>2354.488006</v>
      </c>
      <c r="AC1099" s="4">
        <f t="shared" si="320"/>
        <v>389</v>
      </c>
      <c r="AD1099" s="4">
        <f t="shared" si="309"/>
        <v>3403.4068759411766</v>
      </c>
      <c r="AE1099" s="3" t="s">
        <v>1263</v>
      </c>
      <c r="AF1099" s="3">
        <v>389</v>
      </c>
      <c r="AG1099" s="4">
        <f>AI1099</f>
        <v>389</v>
      </c>
      <c r="AH1099" s="4">
        <v>85530</v>
      </c>
      <c r="AI1099">
        <f t="shared" si="321"/>
        <v>389</v>
      </c>
      <c r="AJ1099" t="s">
        <v>1263</v>
      </c>
      <c r="AK1099" s="2">
        <v>2786.61</v>
      </c>
      <c r="AL1099" s="2">
        <f>AN1099</f>
        <v>2786.61</v>
      </c>
      <c r="AM1099" s="4">
        <v>85530</v>
      </c>
      <c r="AN1099">
        <f>INDEX($AJ$2:$AJ$6811,MATCH(AM1099,$A$2:$A$6811,0))</f>
        <v>2786.61</v>
      </c>
      <c r="AP1099">
        <v>5.59</v>
      </c>
      <c r="AQ1099">
        <v>5.59</v>
      </c>
      <c r="AR1099" s="4">
        <v>30</v>
      </c>
      <c r="AS1099" s="4">
        <v>9</v>
      </c>
      <c r="AT1099" s="4">
        <v>2014</v>
      </c>
      <c r="AU1099" s="4">
        <v>21</v>
      </c>
      <c r="AV1099" s="4">
        <v>10</v>
      </c>
      <c r="AW1099" s="4">
        <v>2014</v>
      </c>
      <c r="AX1099" t="str">
        <f t="shared" si="322"/>
        <v>Delay</v>
      </c>
      <c r="AY1099">
        <f t="shared" si="323"/>
        <v>21</v>
      </c>
    </row>
    <row r="1100" spans="1:51" x14ac:dyDescent="0.2">
      <c r="A1100" s="3">
        <v>28493</v>
      </c>
      <c r="B1100" s="1" t="s">
        <v>151</v>
      </c>
      <c r="C1100" s="1" t="s">
        <v>65</v>
      </c>
      <c r="D1100" s="1" t="s">
        <v>266</v>
      </c>
      <c r="E1100" s="1" t="s">
        <v>53</v>
      </c>
      <c r="F1100" s="1" t="s">
        <v>53</v>
      </c>
      <c r="G1100" s="13" t="s">
        <v>257</v>
      </c>
      <c r="H1100" s="12">
        <v>40252</v>
      </c>
      <c r="I1100" s="12" t="s">
        <v>257</v>
      </c>
      <c r="J1100" s="12">
        <v>40252</v>
      </c>
      <c r="K1100" s="4">
        <v>2247</v>
      </c>
      <c r="L1100" s="1" t="s">
        <v>146</v>
      </c>
      <c r="M1100" s="1" t="s">
        <v>423</v>
      </c>
      <c r="N1100" s="1" t="s">
        <v>556</v>
      </c>
      <c r="O1100" s="1" t="s">
        <v>425</v>
      </c>
      <c r="P1100">
        <v>336</v>
      </c>
      <c r="Q1100">
        <v>194</v>
      </c>
      <c r="R1100">
        <v>7441.84</v>
      </c>
      <c r="S1100">
        <v>38.36</v>
      </c>
      <c r="T1100">
        <v>0.11</v>
      </c>
      <c r="U1100">
        <f t="shared" si="317"/>
        <v>7441.84</v>
      </c>
      <c r="V1100">
        <f t="shared" si="318"/>
        <v>65184</v>
      </c>
      <c r="W1100" s="1" t="s">
        <v>552</v>
      </c>
      <c r="X1100" s="1" t="s">
        <v>361</v>
      </c>
      <c r="Y1100" s="1" t="s">
        <v>361</v>
      </c>
      <c r="Z1100" s="3">
        <v>4755</v>
      </c>
      <c r="AA1100" s="4">
        <f t="shared" si="324"/>
        <v>390</v>
      </c>
      <c r="AB1100" s="4">
        <f t="shared" si="319"/>
        <v>2266.0312792</v>
      </c>
      <c r="AC1100" s="4">
        <f t="shared" si="320"/>
        <v>390</v>
      </c>
      <c r="AD1100" s="4">
        <f t="shared" si="309"/>
        <v>390</v>
      </c>
      <c r="AE1100" s="4">
        <v>390</v>
      </c>
      <c r="AF1100" s="4">
        <v>390</v>
      </c>
      <c r="AG1100" s="4">
        <f t="shared" ref="AG1100:AG1106" si="325">AE1100</f>
        <v>390</v>
      </c>
      <c r="AI1100" t="e">
        <f t="shared" si="321"/>
        <v>#N/A</v>
      </c>
      <c r="AJ1100">
        <v>2818.79</v>
      </c>
      <c r="AK1100" s="2">
        <v>2818.79</v>
      </c>
      <c r="AL1100" s="2">
        <f t="shared" ref="AL1100:AL1106" si="326">AJ1100</f>
        <v>2818.79</v>
      </c>
      <c r="AM1100" s="4"/>
      <c r="AN1100" t="e">
        <f>VLOOKUP([1]!Tabelle13[[#This Row],[Vlookup this ID for freight costs]],$AL$2:$AL$6811,2,FALSE)</f>
        <v>#REF!</v>
      </c>
      <c r="AP1100">
        <v>16.04</v>
      </c>
      <c r="AQ1100">
        <v>16.04</v>
      </c>
      <c r="AR1100" s="4">
        <v>15</v>
      </c>
      <c r="AS1100" s="4">
        <v>4</v>
      </c>
      <c r="AT1100" s="4">
        <v>2010</v>
      </c>
      <c r="AU1100" s="4">
        <v>15</v>
      </c>
      <c r="AV1100" s="4">
        <v>4</v>
      </c>
      <c r="AW1100" s="4">
        <v>2010</v>
      </c>
      <c r="AX1100" t="str">
        <f t="shared" si="322"/>
        <v>No Delay</v>
      </c>
      <c r="AY1100">
        <f t="shared" si="323"/>
        <v>0</v>
      </c>
    </row>
    <row r="1101" spans="1:51" x14ac:dyDescent="0.2">
      <c r="A1101" s="3">
        <v>40584</v>
      </c>
      <c r="B1101" s="1" t="s">
        <v>328</v>
      </c>
      <c r="C1101" s="1" t="s">
        <v>150</v>
      </c>
      <c r="D1101" s="1" t="s">
        <v>100</v>
      </c>
      <c r="E1101" s="1" t="s">
        <v>253</v>
      </c>
      <c r="F1101" s="1" t="s">
        <v>253</v>
      </c>
      <c r="G1101" s="13" t="s">
        <v>828</v>
      </c>
      <c r="H1101" s="12">
        <v>40770</v>
      </c>
      <c r="I1101" s="12" t="s">
        <v>953</v>
      </c>
      <c r="J1101" s="12">
        <v>40801</v>
      </c>
      <c r="K1101" s="4">
        <v>3440</v>
      </c>
      <c r="L1101" s="1" t="s">
        <v>146</v>
      </c>
      <c r="M1101" s="1" t="s">
        <v>170</v>
      </c>
      <c r="N1101" s="1" t="s">
        <v>178</v>
      </c>
      <c r="O1101" s="1" t="s">
        <v>93</v>
      </c>
      <c r="P1101">
        <v>60</v>
      </c>
      <c r="Q1101">
        <v>7548</v>
      </c>
      <c r="R1101">
        <v>55100.4</v>
      </c>
      <c r="S1101">
        <v>7.3</v>
      </c>
      <c r="T1101">
        <v>0.12</v>
      </c>
      <c r="U1101">
        <f t="shared" si="317"/>
        <v>55100.4</v>
      </c>
      <c r="V1101">
        <f t="shared" si="318"/>
        <v>452880</v>
      </c>
      <c r="W1101" s="1" t="s">
        <v>155</v>
      </c>
      <c r="X1101" s="1" t="s">
        <v>1236</v>
      </c>
      <c r="Y1101" s="1" t="s">
        <v>156</v>
      </c>
      <c r="Z1101" s="3">
        <v>8107</v>
      </c>
      <c r="AA1101" s="4">
        <f t="shared" si="324"/>
        <v>391</v>
      </c>
      <c r="AB1101" s="4">
        <f t="shared" si="319"/>
        <v>3073.1166004000002</v>
      </c>
      <c r="AC1101" s="4">
        <f t="shared" si="320"/>
        <v>391</v>
      </c>
      <c r="AD1101" s="4">
        <f t="shared" si="309"/>
        <v>6931.5</v>
      </c>
      <c r="AE1101" s="4">
        <v>391</v>
      </c>
      <c r="AF1101" s="4">
        <v>391</v>
      </c>
      <c r="AG1101" s="4">
        <f t="shared" si="325"/>
        <v>391</v>
      </c>
      <c r="AI1101" t="e">
        <f t="shared" si="321"/>
        <v>#N/A</v>
      </c>
      <c r="AJ1101">
        <v>659.58</v>
      </c>
      <c r="AK1101" s="2">
        <v>659.58</v>
      </c>
      <c r="AL1101" s="2">
        <f t="shared" si="326"/>
        <v>659.58</v>
      </c>
      <c r="AM1101" s="4"/>
      <c r="AN1101" t="e">
        <f>VLOOKUP([1]!Tabelle13[[#This Row],[Vlookup this ID for freight costs]],$AL$2:$AL$6811,2,FALSE)</f>
        <v>#REF!</v>
      </c>
      <c r="AP1101">
        <v>90.92</v>
      </c>
      <c r="AQ1101">
        <v>90.92</v>
      </c>
      <c r="AR1101" s="4">
        <v>15</v>
      </c>
      <c r="AS1101" s="4">
        <v>8</v>
      </c>
      <c r="AT1101" s="4">
        <v>2011</v>
      </c>
      <c r="AU1101" s="4">
        <v>15</v>
      </c>
      <c r="AV1101" s="4">
        <v>9</v>
      </c>
      <c r="AW1101" s="4">
        <v>2011</v>
      </c>
      <c r="AX1101" t="str">
        <f t="shared" si="322"/>
        <v>Delay</v>
      </c>
      <c r="AY1101">
        <f t="shared" si="323"/>
        <v>31</v>
      </c>
    </row>
    <row r="1102" spans="1:51" x14ac:dyDescent="0.2">
      <c r="A1102" s="3">
        <v>57493</v>
      </c>
      <c r="B1102" s="1" t="s">
        <v>215</v>
      </c>
      <c r="C1102" s="1" t="s">
        <v>89</v>
      </c>
      <c r="D1102" s="1" t="s">
        <v>74</v>
      </c>
      <c r="E1102" s="1" t="s">
        <v>53</v>
      </c>
      <c r="F1102" s="1" t="s">
        <v>53</v>
      </c>
      <c r="G1102" s="13" t="s">
        <v>1264</v>
      </c>
      <c r="H1102" s="12">
        <v>40365</v>
      </c>
      <c r="I1102" s="12" t="s">
        <v>1264</v>
      </c>
      <c r="J1102" s="12">
        <v>40365</v>
      </c>
      <c r="K1102" s="4">
        <v>2622</v>
      </c>
      <c r="L1102" s="1" t="s">
        <v>146</v>
      </c>
      <c r="M1102" s="1" t="s">
        <v>182</v>
      </c>
      <c r="N1102" s="1" t="s">
        <v>684</v>
      </c>
      <c r="O1102" s="1" t="s">
        <v>685</v>
      </c>
      <c r="P1102">
        <v>60</v>
      </c>
      <c r="Q1102">
        <v>2000</v>
      </c>
      <c r="R1102">
        <v>19000</v>
      </c>
      <c r="S1102">
        <v>9.5</v>
      </c>
      <c r="T1102">
        <v>0.16</v>
      </c>
      <c r="U1102">
        <f t="shared" si="317"/>
        <v>19000</v>
      </c>
      <c r="V1102">
        <f t="shared" si="318"/>
        <v>120000</v>
      </c>
      <c r="W1102" s="1" t="s">
        <v>185</v>
      </c>
      <c r="X1102" s="1" t="s">
        <v>186</v>
      </c>
      <c r="Y1102" s="1" t="s">
        <v>186</v>
      </c>
      <c r="Z1102" s="3">
        <v>4287</v>
      </c>
      <c r="AA1102" s="4">
        <f t="shared" si="324"/>
        <v>391</v>
      </c>
      <c r="AB1102" s="4">
        <f t="shared" si="319"/>
        <v>2464.2358060000001</v>
      </c>
      <c r="AC1102" s="4">
        <f t="shared" si="320"/>
        <v>391</v>
      </c>
      <c r="AD1102" s="4">
        <f t="shared" si="309"/>
        <v>3816.4247071666664</v>
      </c>
      <c r="AE1102" s="4">
        <v>391</v>
      </c>
      <c r="AF1102" s="4">
        <v>391</v>
      </c>
      <c r="AG1102" s="4">
        <f t="shared" si="325"/>
        <v>391</v>
      </c>
      <c r="AI1102" t="e">
        <f t="shared" si="321"/>
        <v>#N/A</v>
      </c>
      <c r="AJ1102">
        <v>830.05</v>
      </c>
      <c r="AK1102" s="2">
        <v>830.05</v>
      </c>
      <c r="AL1102" s="2">
        <f t="shared" si="326"/>
        <v>830.05</v>
      </c>
      <c r="AM1102" s="4"/>
      <c r="AN1102" t="e">
        <f>VLOOKUP([1]!Tabelle13[[#This Row],[Vlookup this ID for freight costs]],$AL$2:$AL$6811,2,FALSE)</f>
        <v>#REF!</v>
      </c>
      <c r="AP1102">
        <v>40.96</v>
      </c>
      <c r="AQ1102">
        <v>40.96</v>
      </c>
      <c r="AR1102" s="4">
        <v>6</v>
      </c>
      <c r="AS1102" s="4">
        <v>7</v>
      </c>
      <c r="AT1102" s="4">
        <v>2010</v>
      </c>
      <c r="AU1102" s="4">
        <v>6</v>
      </c>
      <c r="AV1102" s="4">
        <v>7</v>
      </c>
      <c r="AW1102" s="4">
        <v>2010</v>
      </c>
      <c r="AX1102" t="str">
        <f t="shared" si="322"/>
        <v>No Delay</v>
      </c>
      <c r="AY1102">
        <f t="shared" si="323"/>
        <v>0</v>
      </c>
    </row>
    <row r="1103" spans="1:51" x14ac:dyDescent="0.2">
      <c r="A1103" s="3">
        <v>86288</v>
      </c>
      <c r="B1103" s="1" t="s">
        <v>175</v>
      </c>
      <c r="C1103" s="1" t="s">
        <v>165</v>
      </c>
      <c r="D1103" s="1" t="s">
        <v>130</v>
      </c>
      <c r="E1103" s="1" t="s">
        <v>101</v>
      </c>
      <c r="F1103" s="1" t="s">
        <v>101</v>
      </c>
      <c r="G1103" s="13" t="s">
        <v>256</v>
      </c>
      <c r="H1103" s="12">
        <v>40269</v>
      </c>
      <c r="I1103" s="12" t="s">
        <v>922</v>
      </c>
      <c r="J1103" s="12">
        <v>40262</v>
      </c>
      <c r="K1103" s="4">
        <v>2276</v>
      </c>
      <c r="L1103" s="1" t="s">
        <v>146</v>
      </c>
      <c r="M1103" s="1" t="s">
        <v>132</v>
      </c>
      <c r="N1103" s="1" t="s">
        <v>154</v>
      </c>
      <c r="O1103" s="1" t="s">
        <v>93</v>
      </c>
      <c r="P1103">
        <v>60</v>
      </c>
      <c r="Q1103">
        <v>3354</v>
      </c>
      <c r="R1103">
        <v>37631.879999999997</v>
      </c>
      <c r="S1103">
        <v>11.22</v>
      </c>
      <c r="T1103">
        <v>0.19</v>
      </c>
      <c r="U1103">
        <f t="shared" si="317"/>
        <v>37631.880000000005</v>
      </c>
      <c r="V1103">
        <f t="shared" si="318"/>
        <v>201240</v>
      </c>
      <c r="W1103" s="1" t="s">
        <v>155</v>
      </c>
      <c r="X1103" s="1" t="s">
        <v>1236</v>
      </c>
      <c r="Y1103" s="1" t="s">
        <v>156</v>
      </c>
      <c r="Z1103" s="3">
        <v>11413</v>
      </c>
      <c r="AA1103" s="4">
        <f t="shared" si="324"/>
        <v>393</v>
      </c>
      <c r="AB1103" s="4">
        <f t="shared" si="319"/>
        <v>2612.8343272000002</v>
      </c>
      <c r="AC1103" s="4">
        <f t="shared" si="320"/>
        <v>393</v>
      </c>
      <c r="AD1103" s="4">
        <f t="shared" si="309"/>
        <v>1479</v>
      </c>
      <c r="AE1103" s="4">
        <v>393</v>
      </c>
      <c r="AF1103" s="4">
        <v>393</v>
      </c>
      <c r="AG1103" s="4">
        <f t="shared" si="325"/>
        <v>393</v>
      </c>
      <c r="AI1103" t="e">
        <f t="shared" si="321"/>
        <v>#N/A</v>
      </c>
      <c r="AJ1103">
        <v>1694</v>
      </c>
      <c r="AK1103" s="2">
        <v>1694</v>
      </c>
      <c r="AL1103" s="2">
        <f t="shared" si="326"/>
        <v>1694</v>
      </c>
      <c r="AM1103" s="4"/>
      <c r="AN1103" t="e">
        <f>VLOOKUP([1]!Tabelle13[[#This Row],[Vlookup this ID for freight costs]],$AL$2:$AL$6811,2,FALSE)</f>
        <v>#REF!</v>
      </c>
      <c r="AP1103">
        <v>73.760000000000005</v>
      </c>
      <c r="AQ1103">
        <v>73.760000000000005</v>
      </c>
      <c r="AR1103" s="4">
        <v>1</v>
      </c>
      <c r="AS1103" s="4">
        <v>4</v>
      </c>
      <c r="AT1103" s="4">
        <v>2010</v>
      </c>
      <c r="AU1103" s="4">
        <v>25</v>
      </c>
      <c r="AV1103" s="4">
        <v>4</v>
      </c>
      <c r="AW1103" s="4">
        <v>2010</v>
      </c>
      <c r="AX1103" t="str">
        <f t="shared" si="322"/>
        <v>Delay</v>
      </c>
      <c r="AY1103">
        <f t="shared" si="323"/>
        <v>0</v>
      </c>
    </row>
    <row r="1104" spans="1:51" x14ac:dyDescent="0.2">
      <c r="A1104" s="3">
        <v>47311</v>
      </c>
      <c r="B1104" s="1" t="s">
        <v>215</v>
      </c>
      <c r="C1104" s="1" t="s">
        <v>89</v>
      </c>
      <c r="D1104" s="1" t="s">
        <v>266</v>
      </c>
      <c r="E1104" s="1" t="s">
        <v>253</v>
      </c>
      <c r="F1104" s="1" t="s">
        <v>253</v>
      </c>
      <c r="G1104" s="13" t="s">
        <v>1265</v>
      </c>
      <c r="H1104" s="12">
        <v>40991</v>
      </c>
      <c r="I1104" s="12" t="s">
        <v>1265</v>
      </c>
      <c r="J1104" s="12">
        <v>40991</v>
      </c>
      <c r="K1104" s="4">
        <v>3825</v>
      </c>
      <c r="L1104" s="1" t="s">
        <v>146</v>
      </c>
      <c r="M1104" s="1" t="s">
        <v>423</v>
      </c>
      <c r="N1104" s="1" t="s">
        <v>392</v>
      </c>
      <c r="O1104" s="1" t="s">
        <v>393</v>
      </c>
      <c r="P1104">
        <v>120</v>
      </c>
      <c r="Q1104">
        <v>1573</v>
      </c>
      <c r="R1104">
        <v>48479.86</v>
      </c>
      <c r="S1104">
        <v>30.82</v>
      </c>
      <c r="T1104">
        <v>0.26</v>
      </c>
      <c r="U1104">
        <f t="shared" si="317"/>
        <v>48479.86</v>
      </c>
      <c r="V1104">
        <f t="shared" si="318"/>
        <v>188760</v>
      </c>
      <c r="W1104" s="1" t="s">
        <v>394</v>
      </c>
      <c r="X1104" s="1" t="s">
        <v>112</v>
      </c>
      <c r="Y1104" s="1" t="s">
        <v>112</v>
      </c>
      <c r="Z1104" s="3">
        <v>7688</v>
      </c>
      <c r="AA1104" s="4">
        <f t="shared" si="324"/>
        <v>393</v>
      </c>
      <c r="AB1104" s="4">
        <f t="shared" si="319"/>
        <v>2417.3734954000001</v>
      </c>
      <c r="AC1104" s="4">
        <f t="shared" si="320"/>
        <v>393</v>
      </c>
      <c r="AD1104" s="4">
        <f t="shared" si="309"/>
        <v>329</v>
      </c>
      <c r="AE1104" s="4">
        <v>393</v>
      </c>
      <c r="AF1104" s="4">
        <v>393</v>
      </c>
      <c r="AG1104" s="4">
        <f t="shared" si="325"/>
        <v>393</v>
      </c>
      <c r="AI1104" t="e">
        <f t="shared" si="321"/>
        <v>#N/A</v>
      </c>
      <c r="AJ1104">
        <v>40289</v>
      </c>
      <c r="AK1104" s="2">
        <v>40289</v>
      </c>
      <c r="AL1104" s="2">
        <f t="shared" si="326"/>
        <v>40289</v>
      </c>
      <c r="AM1104" s="4"/>
      <c r="AN1104" t="e">
        <f>VLOOKUP([1]!Tabelle13[[#This Row],[Vlookup this ID for freight costs]],$AL$2:$AL$6811,2,FALSE)</f>
        <v>#REF!</v>
      </c>
      <c r="AP1104">
        <v>79.989999999999995</v>
      </c>
      <c r="AQ1104">
        <v>79.989999999999995</v>
      </c>
      <c r="AR1104" s="4">
        <v>23</v>
      </c>
      <c r="AS1104" s="4">
        <v>4</v>
      </c>
      <c r="AT1104" s="4">
        <v>2012</v>
      </c>
      <c r="AU1104" s="4">
        <v>23</v>
      </c>
      <c r="AV1104" s="4">
        <v>4</v>
      </c>
      <c r="AW1104" s="4">
        <v>2012</v>
      </c>
      <c r="AX1104" t="str">
        <f t="shared" si="322"/>
        <v>No Delay</v>
      </c>
      <c r="AY1104">
        <f t="shared" si="323"/>
        <v>0</v>
      </c>
    </row>
    <row r="1105" spans="1:51" x14ac:dyDescent="0.2">
      <c r="A1105" s="3">
        <v>13903</v>
      </c>
      <c r="B1105" s="1" t="s">
        <v>140</v>
      </c>
      <c r="C1105" s="1" t="s">
        <v>99</v>
      </c>
      <c r="D1105" s="1" t="s">
        <v>52</v>
      </c>
      <c r="E1105" s="1" t="s">
        <v>53</v>
      </c>
      <c r="F1105" s="1" t="s">
        <v>53</v>
      </c>
      <c r="G1105" s="13" t="s">
        <v>1266</v>
      </c>
      <c r="H1105" s="12">
        <v>41720</v>
      </c>
      <c r="I1105" s="12" t="s">
        <v>1266</v>
      </c>
      <c r="J1105" s="12">
        <v>41720</v>
      </c>
      <c r="K1105" s="4">
        <v>5405</v>
      </c>
      <c r="L1105" s="1" t="s">
        <v>146</v>
      </c>
      <c r="M1105" s="1" t="s">
        <v>170</v>
      </c>
      <c r="N1105" s="1" t="s">
        <v>284</v>
      </c>
      <c r="O1105" s="1" t="s">
        <v>93</v>
      </c>
      <c r="P1105">
        <v>30</v>
      </c>
      <c r="Q1105">
        <v>5925</v>
      </c>
      <c r="R1105">
        <v>9243</v>
      </c>
      <c r="S1105">
        <v>1.56</v>
      </c>
      <c r="T1105">
        <v>0.05</v>
      </c>
      <c r="U1105">
        <f t="shared" si="317"/>
        <v>9243</v>
      </c>
      <c r="V1105">
        <f t="shared" si="318"/>
        <v>177750</v>
      </c>
      <c r="W1105" s="1" t="s">
        <v>155</v>
      </c>
      <c r="X1105" s="1" t="s">
        <v>1236</v>
      </c>
      <c r="Y1105" s="1" t="s">
        <v>156</v>
      </c>
      <c r="Z1105" s="3">
        <v>5565</v>
      </c>
      <c r="AA1105" s="4">
        <f t="shared" si="324"/>
        <v>394</v>
      </c>
      <c r="AB1105" s="4">
        <f t="shared" si="319"/>
        <v>2894.9959209999997</v>
      </c>
      <c r="AC1105" s="4">
        <f t="shared" si="320"/>
        <v>394</v>
      </c>
      <c r="AD1105" s="4">
        <f t="shared" si="309"/>
        <v>394</v>
      </c>
      <c r="AE1105" s="4">
        <v>394</v>
      </c>
      <c r="AF1105" s="4">
        <v>394</v>
      </c>
      <c r="AG1105" s="4">
        <f t="shared" si="325"/>
        <v>394</v>
      </c>
      <c r="AI1105" t="e">
        <f t="shared" si="321"/>
        <v>#N/A</v>
      </c>
      <c r="AJ1105">
        <v>3245.39</v>
      </c>
      <c r="AK1105" s="2">
        <v>3245.39</v>
      </c>
      <c r="AL1105" s="2">
        <f t="shared" si="326"/>
        <v>3245.39</v>
      </c>
      <c r="AM1105" s="4"/>
      <c r="AN1105" t="e">
        <f>VLOOKUP([1]!Tabelle13[[#This Row],[Vlookup this ID for freight costs]],$AL$2:$AL$6811,2,FALSE)</f>
        <v>#REF!</v>
      </c>
      <c r="AP1105">
        <v>11.43</v>
      </c>
      <c r="AQ1105">
        <v>11.43</v>
      </c>
      <c r="AR1105" s="4">
        <v>22</v>
      </c>
      <c r="AS1105" s="4">
        <v>4</v>
      </c>
      <c r="AT1105" s="4">
        <v>2014</v>
      </c>
      <c r="AU1105" s="4">
        <v>22</v>
      </c>
      <c r="AV1105" s="4">
        <v>4</v>
      </c>
      <c r="AW1105" s="4">
        <v>2014</v>
      </c>
      <c r="AX1105" t="str">
        <f t="shared" si="322"/>
        <v>No Delay</v>
      </c>
      <c r="AY1105">
        <f t="shared" si="323"/>
        <v>0</v>
      </c>
    </row>
    <row r="1106" spans="1:51" x14ac:dyDescent="0.2">
      <c r="A1106" s="3">
        <v>83131</v>
      </c>
      <c r="B1106" s="1" t="s">
        <v>463</v>
      </c>
      <c r="C1106" s="1" t="s">
        <v>73</v>
      </c>
      <c r="D1106" s="1" t="s">
        <v>130</v>
      </c>
      <c r="E1106" s="1" t="s">
        <v>101</v>
      </c>
      <c r="F1106" s="1" t="s">
        <v>101</v>
      </c>
      <c r="G1106" s="13" t="s">
        <v>801</v>
      </c>
      <c r="H1106" s="12">
        <v>41394</v>
      </c>
      <c r="I1106" s="12" t="s">
        <v>1183</v>
      </c>
      <c r="J1106" s="12">
        <v>41393</v>
      </c>
      <c r="K1106" s="4">
        <v>4668</v>
      </c>
      <c r="L1106" s="1" t="s">
        <v>146</v>
      </c>
      <c r="M1106" s="1" t="s">
        <v>132</v>
      </c>
      <c r="N1106" s="1" t="s">
        <v>265</v>
      </c>
      <c r="O1106" s="1" t="s">
        <v>93</v>
      </c>
      <c r="P1106">
        <v>60</v>
      </c>
      <c r="Q1106">
        <v>4136</v>
      </c>
      <c r="R1106">
        <v>9347.36</v>
      </c>
      <c r="S1106">
        <v>2.2599999999999998</v>
      </c>
      <c r="T1106">
        <v>0.04</v>
      </c>
      <c r="U1106">
        <f t="shared" si="317"/>
        <v>9347.3599999999988</v>
      </c>
      <c r="V1106">
        <f t="shared" si="318"/>
        <v>248160</v>
      </c>
      <c r="W1106" s="1" t="s">
        <v>155</v>
      </c>
      <c r="X1106" s="1" t="s">
        <v>1236</v>
      </c>
      <c r="Y1106" s="1" t="s">
        <v>156</v>
      </c>
      <c r="Z1106" s="3">
        <v>14969</v>
      </c>
      <c r="AA1106" s="4">
        <f t="shared" si="324"/>
        <v>394</v>
      </c>
      <c r="AB1106" s="4">
        <f t="shared" si="319"/>
        <v>2698.6571067999998</v>
      </c>
      <c r="AC1106" s="4">
        <f t="shared" si="320"/>
        <v>394</v>
      </c>
      <c r="AD1106" s="4">
        <f t="shared" si="309"/>
        <v>394</v>
      </c>
      <c r="AE1106" s="4">
        <v>394</v>
      </c>
      <c r="AF1106" s="4">
        <v>394</v>
      </c>
      <c r="AG1106" s="4">
        <f t="shared" si="325"/>
        <v>394</v>
      </c>
      <c r="AI1106" t="e">
        <f t="shared" si="321"/>
        <v>#N/A</v>
      </c>
      <c r="AJ1106">
        <v>8600</v>
      </c>
      <c r="AK1106" s="2">
        <v>8600</v>
      </c>
      <c r="AL1106" s="2">
        <f t="shared" si="326"/>
        <v>8600</v>
      </c>
      <c r="AM1106" s="4"/>
      <c r="AN1106" t="e">
        <f>VLOOKUP([1]!Tabelle13[[#This Row],[Vlookup this ID for freight costs]],$AL$2:$AL$6811,2,FALSE)</f>
        <v>#REF!</v>
      </c>
      <c r="AP1106">
        <v>11.56</v>
      </c>
      <c r="AQ1106">
        <v>11.56</v>
      </c>
      <c r="AR1106" s="4">
        <v>30</v>
      </c>
      <c r="AS1106" s="4">
        <v>4</v>
      </c>
      <c r="AT1106" s="4">
        <v>2013</v>
      </c>
      <c r="AU1106" s="4">
        <v>29</v>
      </c>
      <c r="AV1106" s="4">
        <v>4</v>
      </c>
      <c r="AW1106" s="4">
        <v>2013</v>
      </c>
      <c r="AX1106" t="str">
        <f t="shared" si="322"/>
        <v>No Delay</v>
      </c>
      <c r="AY1106">
        <f t="shared" si="323"/>
        <v>0</v>
      </c>
    </row>
    <row r="1107" spans="1:51" x14ac:dyDescent="0.2">
      <c r="A1107" s="3">
        <v>85376</v>
      </c>
      <c r="B1107" s="1" t="s">
        <v>463</v>
      </c>
      <c r="C1107" s="1" t="s">
        <v>73</v>
      </c>
      <c r="D1107" s="1" t="s">
        <v>130</v>
      </c>
      <c r="E1107" s="1" t="s">
        <v>101</v>
      </c>
      <c r="F1107" s="1" t="s">
        <v>101</v>
      </c>
      <c r="G1107" s="13" t="s">
        <v>1113</v>
      </c>
      <c r="H1107" s="12">
        <v>41486</v>
      </c>
      <c r="I1107" s="12" t="s">
        <v>1267</v>
      </c>
      <c r="J1107" s="12">
        <v>41492</v>
      </c>
      <c r="K1107" s="4">
        <v>4852</v>
      </c>
      <c r="L1107" s="1" t="s">
        <v>146</v>
      </c>
      <c r="M1107" s="1" t="s">
        <v>132</v>
      </c>
      <c r="N1107" s="1" t="s">
        <v>265</v>
      </c>
      <c r="O1107" s="1" t="s">
        <v>93</v>
      </c>
      <c r="P1107">
        <v>60</v>
      </c>
      <c r="Q1107">
        <v>10227</v>
      </c>
      <c r="R1107">
        <v>23113.02</v>
      </c>
      <c r="S1107">
        <v>2.2599999999999998</v>
      </c>
      <c r="T1107">
        <v>0.04</v>
      </c>
      <c r="U1107">
        <f t="shared" si="317"/>
        <v>23113.019999999997</v>
      </c>
      <c r="V1107">
        <f t="shared" si="318"/>
        <v>613620</v>
      </c>
      <c r="W1107" s="1" t="s">
        <v>179</v>
      </c>
      <c r="X1107" s="1" t="s">
        <v>1236</v>
      </c>
      <c r="Y1107" s="1" t="s">
        <v>156</v>
      </c>
      <c r="Z1107" s="3">
        <v>14969</v>
      </c>
      <c r="AA1107" s="4">
        <f t="shared" si="324"/>
        <v>394</v>
      </c>
      <c r="AB1107" s="4">
        <f t="shared" si="319"/>
        <v>3367.1309566</v>
      </c>
      <c r="AC1107" s="4">
        <f t="shared" si="320"/>
        <v>394</v>
      </c>
      <c r="AD1107" s="4">
        <f t="shared" si="309"/>
        <v>394</v>
      </c>
      <c r="AE1107" s="3" t="s">
        <v>1268</v>
      </c>
      <c r="AF1107" s="3">
        <v>394</v>
      </c>
      <c r="AG1107" s="4">
        <f>AI1107</f>
        <v>394</v>
      </c>
      <c r="AH1107" s="4">
        <v>84831</v>
      </c>
      <c r="AI1107">
        <f t="shared" si="321"/>
        <v>394</v>
      </c>
      <c r="AJ1107" t="s">
        <v>1268</v>
      </c>
      <c r="AK1107" s="2">
        <v>11133.66</v>
      </c>
      <c r="AL1107" s="2">
        <f>AN1107</f>
        <v>11133.66</v>
      </c>
      <c r="AM1107" s="4">
        <v>84831</v>
      </c>
      <c r="AN1107">
        <f>INDEX($AJ$2:$AJ$6811,MATCH(AM1107,$A$2:$A$6811,0))</f>
        <v>11133.66</v>
      </c>
      <c r="AP1107">
        <v>28.59</v>
      </c>
      <c r="AQ1107">
        <v>28.59</v>
      </c>
      <c r="AR1107" s="4">
        <v>31</v>
      </c>
      <c r="AS1107" s="4">
        <v>7</v>
      </c>
      <c r="AT1107" s="4">
        <v>2013</v>
      </c>
      <c r="AU1107" s="4">
        <v>6</v>
      </c>
      <c r="AV1107" s="4">
        <v>8</v>
      </c>
      <c r="AW1107" s="4">
        <v>2013</v>
      </c>
      <c r="AX1107" t="str">
        <f t="shared" si="322"/>
        <v>Delay</v>
      </c>
      <c r="AY1107">
        <f t="shared" si="323"/>
        <v>6</v>
      </c>
    </row>
    <row r="1108" spans="1:51" x14ac:dyDescent="0.2">
      <c r="A1108" s="3">
        <v>86023</v>
      </c>
      <c r="B1108" s="1" t="s">
        <v>151</v>
      </c>
      <c r="C1108" s="1" t="s">
        <v>65</v>
      </c>
      <c r="D1108" s="1" t="s">
        <v>130</v>
      </c>
      <c r="E1108" s="1" t="s">
        <v>152</v>
      </c>
      <c r="F1108" s="1" t="s">
        <v>152</v>
      </c>
      <c r="G1108" s="13" t="s">
        <v>617</v>
      </c>
      <c r="H1108" s="12">
        <v>41670</v>
      </c>
      <c r="I1108" s="12" t="s">
        <v>1269</v>
      </c>
      <c r="J1108" s="12">
        <v>41613</v>
      </c>
      <c r="K1108" s="4">
        <v>5099</v>
      </c>
      <c r="L1108" s="1" t="s">
        <v>146</v>
      </c>
      <c r="M1108" s="1" t="s">
        <v>132</v>
      </c>
      <c r="N1108" s="1" t="s">
        <v>676</v>
      </c>
      <c r="O1108" s="1" t="s">
        <v>93</v>
      </c>
      <c r="P1108">
        <v>60</v>
      </c>
      <c r="Q1108">
        <v>6398</v>
      </c>
      <c r="R1108">
        <v>14459.48</v>
      </c>
      <c r="S1108">
        <v>2.2599999999999998</v>
      </c>
      <c r="T1108">
        <v>0.04</v>
      </c>
      <c r="U1108">
        <f t="shared" si="317"/>
        <v>14459.479999999998</v>
      </c>
      <c r="V1108">
        <f t="shared" si="318"/>
        <v>383880</v>
      </c>
      <c r="W1108" s="1" t="s">
        <v>155</v>
      </c>
      <c r="X1108" s="1" t="s">
        <v>1236</v>
      </c>
      <c r="Y1108" s="1" t="s">
        <v>156</v>
      </c>
      <c r="Z1108" s="3">
        <v>7726</v>
      </c>
      <c r="AA1108" s="4">
        <f t="shared" si="324"/>
        <v>394</v>
      </c>
      <c r="AB1108" s="4">
        <f t="shared" si="319"/>
        <v>2946.9066303999998</v>
      </c>
      <c r="AC1108" s="4">
        <f t="shared" si="320"/>
        <v>394</v>
      </c>
      <c r="AD1108" s="4">
        <f t="shared" si="309"/>
        <v>394</v>
      </c>
      <c r="AE1108" s="4">
        <v>394</v>
      </c>
      <c r="AF1108" s="4">
        <v>394</v>
      </c>
      <c r="AG1108" s="4">
        <f>AE1108</f>
        <v>394</v>
      </c>
      <c r="AI1108" t="e">
        <f t="shared" si="321"/>
        <v>#N/A</v>
      </c>
      <c r="AJ1108">
        <v>26340</v>
      </c>
      <c r="AK1108" s="2">
        <v>26340</v>
      </c>
      <c r="AL1108" s="2">
        <f>AJ1108</f>
        <v>26340</v>
      </c>
      <c r="AM1108" s="4"/>
      <c r="AN1108" t="e">
        <f>VLOOKUP([1]!Tabelle13[[#This Row],[Vlookup this ID for freight costs]],$AL$2:$AL$6811,2,FALSE)</f>
        <v>#REF!</v>
      </c>
      <c r="AP1108">
        <v>17.89</v>
      </c>
      <c r="AQ1108">
        <v>17.89</v>
      </c>
      <c r="AR1108" s="4">
        <v>31</v>
      </c>
      <c r="AS1108" s="4">
        <v>1</v>
      </c>
      <c r="AT1108" s="4">
        <v>2014</v>
      </c>
      <c r="AU1108" s="4">
        <v>5</v>
      </c>
      <c r="AV1108" s="4">
        <v>12</v>
      </c>
      <c r="AW1108" s="4">
        <v>2013</v>
      </c>
      <c r="AX1108" t="str">
        <f t="shared" si="322"/>
        <v>No Delay</v>
      </c>
      <c r="AY1108">
        <f t="shared" si="323"/>
        <v>0</v>
      </c>
    </row>
    <row r="1109" spans="1:51" x14ac:dyDescent="0.2">
      <c r="A1109" s="3">
        <v>86265</v>
      </c>
      <c r="B1109" s="1" t="s">
        <v>215</v>
      </c>
      <c r="C1109" s="1" t="s">
        <v>89</v>
      </c>
      <c r="D1109" s="1" t="s">
        <v>130</v>
      </c>
      <c r="E1109" s="1" t="s">
        <v>53</v>
      </c>
      <c r="F1109" s="1" t="s">
        <v>53</v>
      </c>
      <c r="G1109" s="13" t="s">
        <v>561</v>
      </c>
      <c r="H1109" s="12">
        <v>40308</v>
      </c>
      <c r="I1109" s="12" t="s">
        <v>790</v>
      </c>
      <c r="J1109" s="12">
        <v>40224</v>
      </c>
      <c r="K1109" s="4">
        <v>2190</v>
      </c>
      <c r="L1109" s="1" t="s">
        <v>146</v>
      </c>
      <c r="M1109" s="1" t="s">
        <v>132</v>
      </c>
      <c r="N1109" s="1" t="s">
        <v>265</v>
      </c>
      <c r="O1109" s="1" t="s">
        <v>93</v>
      </c>
      <c r="P1109">
        <v>60</v>
      </c>
      <c r="Q1109">
        <v>4149</v>
      </c>
      <c r="R1109">
        <v>11326.77</v>
      </c>
      <c r="S1109">
        <v>2.73</v>
      </c>
      <c r="T1109">
        <v>0.05</v>
      </c>
      <c r="U1109">
        <f t="shared" si="317"/>
        <v>11326.77</v>
      </c>
      <c r="V1109">
        <f t="shared" si="318"/>
        <v>248940</v>
      </c>
      <c r="W1109" s="1" t="s">
        <v>155</v>
      </c>
      <c r="X1109" s="1" t="s">
        <v>1236</v>
      </c>
      <c r="Y1109" s="1" t="s">
        <v>156</v>
      </c>
      <c r="Z1109" s="3">
        <v>9211</v>
      </c>
      <c r="AA1109" s="4">
        <f t="shared" si="324"/>
        <v>394</v>
      </c>
      <c r="AB1109" s="4">
        <f t="shared" si="319"/>
        <v>2700.0838282</v>
      </c>
      <c r="AC1109" s="4">
        <f t="shared" si="320"/>
        <v>394</v>
      </c>
      <c r="AD1109" s="4">
        <f t="shared" si="309"/>
        <v>577</v>
      </c>
      <c r="AE1109" s="4">
        <v>394</v>
      </c>
      <c r="AF1109" s="4">
        <v>394</v>
      </c>
      <c r="AG1109" s="4">
        <f>AE1109</f>
        <v>394</v>
      </c>
      <c r="AI1109" t="e">
        <f t="shared" si="321"/>
        <v>#N/A</v>
      </c>
      <c r="AJ1109">
        <v>1083.3</v>
      </c>
      <c r="AK1109" s="2">
        <v>1083.3</v>
      </c>
      <c r="AL1109" s="2">
        <f>AJ1109</f>
        <v>1083.3</v>
      </c>
      <c r="AM1109" s="4"/>
      <c r="AN1109" t="e">
        <f>VLOOKUP([1]!Tabelle13[[#This Row],[Vlookup this ID for freight costs]],$AL$2:$AL$6811,2,FALSE)</f>
        <v>#REF!</v>
      </c>
      <c r="AP1109">
        <v>24.42</v>
      </c>
      <c r="AQ1109">
        <v>24.42</v>
      </c>
      <c r="AR1109" s="4">
        <v>10</v>
      </c>
      <c r="AS1109" s="4">
        <v>5</v>
      </c>
      <c r="AT1109" s="4">
        <v>2010</v>
      </c>
      <c r="AU1109" s="4">
        <v>15</v>
      </c>
      <c r="AV1109" s="4">
        <v>2</v>
      </c>
      <c r="AW1109" s="4">
        <v>2010</v>
      </c>
      <c r="AX1109" t="str">
        <f t="shared" si="322"/>
        <v>No Delay</v>
      </c>
      <c r="AY1109">
        <f t="shared" si="323"/>
        <v>0</v>
      </c>
    </row>
    <row r="1110" spans="1:51" x14ac:dyDescent="0.2">
      <c r="A1110" s="3">
        <v>85978</v>
      </c>
      <c r="B1110" s="1" t="s">
        <v>463</v>
      </c>
      <c r="C1110" s="1" t="s">
        <v>73</v>
      </c>
      <c r="D1110" s="1" t="s">
        <v>130</v>
      </c>
      <c r="E1110" s="1" t="s">
        <v>101</v>
      </c>
      <c r="F1110" s="1" t="s">
        <v>101</v>
      </c>
      <c r="G1110" s="13" t="s">
        <v>1113</v>
      </c>
      <c r="H1110" s="12">
        <v>41486</v>
      </c>
      <c r="I1110" s="12" t="s">
        <v>1267</v>
      </c>
      <c r="J1110" s="12">
        <v>41492</v>
      </c>
      <c r="K1110" s="4">
        <v>4855</v>
      </c>
      <c r="L1110" s="1" t="s">
        <v>146</v>
      </c>
      <c r="M1110" s="1" t="s">
        <v>132</v>
      </c>
      <c r="N1110" s="1" t="s">
        <v>238</v>
      </c>
      <c r="O1110" s="1" t="s">
        <v>93</v>
      </c>
      <c r="P1110">
        <v>30</v>
      </c>
      <c r="Q1110">
        <v>131520</v>
      </c>
      <c r="R1110">
        <v>618144</v>
      </c>
      <c r="S1110">
        <v>4.7</v>
      </c>
      <c r="T1110">
        <v>0.16</v>
      </c>
      <c r="U1110">
        <f t="shared" si="317"/>
        <v>618144</v>
      </c>
      <c r="V1110">
        <f t="shared" si="318"/>
        <v>3945600</v>
      </c>
      <c r="W1110" s="1" t="s">
        <v>861</v>
      </c>
      <c r="X1110" s="1" t="s">
        <v>1236</v>
      </c>
      <c r="Y1110" s="1" t="s">
        <v>156</v>
      </c>
      <c r="Z1110" s="3">
        <v>14969</v>
      </c>
      <c r="AA1110" s="4">
        <f t="shared" si="324"/>
        <v>394</v>
      </c>
      <c r="AB1110" s="4">
        <f t="shared" si="319"/>
        <v>16678.770862000001</v>
      </c>
      <c r="AC1110" s="4">
        <f t="shared" si="320"/>
        <v>394</v>
      </c>
      <c r="AD1110" s="4">
        <f t="shared" si="309"/>
        <v>6268.75</v>
      </c>
      <c r="AE1110" s="3" t="s">
        <v>1268</v>
      </c>
      <c r="AF1110" s="3">
        <v>394</v>
      </c>
      <c r="AG1110" s="4">
        <f>AI1110</f>
        <v>394</v>
      </c>
      <c r="AH1110" s="4">
        <v>84831</v>
      </c>
      <c r="AI1110">
        <f t="shared" si="321"/>
        <v>394</v>
      </c>
      <c r="AJ1110" t="s">
        <v>1268</v>
      </c>
      <c r="AK1110" s="2">
        <v>11133.66</v>
      </c>
      <c r="AL1110" s="2">
        <f>AN1110</f>
        <v>11133.66</v>
      </c>
      <c r="AM1110" s="4">
        <v>84831</v>
      </c>
      <c r="AN1110">
        <f>INDEX($AJ$2:$AJ$6811,MATCH(AM1110,$A$2:$A$6811,0))</f>
        <v>11133.66</v>
      </c>
      <c r="AP1110">
        <v>764.64</v>
      </c>
      <c r="AQ1110">
        <v>764.64</v>
      </c>
      <c r="AR1110" s="4">
        <v>31</v>
      </c>
      <c r="AS1110" s="4">
        <v>7</v>
      </c>
      <c r="AT1110" s="4">
        <v>2013</v>
      </c>
      <c r="AU1110" s="4">
        <v>6</v>
      </c>
      <c r="AV1110" s="4">
        <v>8</v>
      </c>
      <c r="AW1110" s="4">
        <v>2013</v>
      </c>
      <c r="AX1110" t="str">
        <f t="shared" si="322"/>
        <v>Delay</v>
      </c>
      <c r="AY1110">
        <f t="shared" si="323"/>
        <v>6</v>
      </c>
    </row>
    <row r="1111" spans="1:51" x14ac:dyDescent="0.2">
      <c r="A1111" s="3">
        <v>84831</v>
      </c>
      <c r="B1111" s="1" t="s">
        <v>463</v>
      </c>
      <c r="C1111" s="1" t="s">
        <v>73</v>
      </c>
      <c r="D1111" s="1" t="s">
        <v>130</v>
      </c>
      <c r="E1111" s="1" t="s">
        <v>101</v>
      </c>
      <c r="F1111" s="1" t="s">
        <v>101</v>
      </c>
      <c r="G1111" s="13" t="s">
        <v>1113</v>
      </c>
      <c r="H1111" s="12">
        <v>41486</v>
      </c>
      <c r="I1111" s="12" t="s">
        <v>1267</v>
      </c>
      <c r="J1111" s="12">
        <v>41492</v>
      </c>
      <c r="K1111" s="4">
        <v>4850</v>
      </c>
      <c r="L1111" s="1" t="s">
        <v>146</v>
      </c>
      <c r="M1111" s="1" t="s">
        <v>132</v>
      </c>
      <c r="N1111" s="1" t="s">
        <v>265</v>
      </c>
      <c r="O1111" s="1" t="s">
        <v>93</v>
      </c>
      <c r="P1111">
        <v>60</v>
      </c>
      <c r="Q1111">
        <v>23090</v>
      </c>
      <c r="R1111">
        <v>52183.4</v>
      </c>
      <c r="S1111">
        <v>2.2599999999999998</v>
      </c>
      <c r="T1111">
        <v>0.04</v>
      </c>
      <c r="U1111">
        <f t="shared" si="317"/>
        <v>52183.399999999994</v>
      </c>
      <c r="V1111">
        <f t="shared" si="318"/>
        <v>1385400</v>
      </c>
      <c r="W1111" s="1" t="s">
        <v>197</v>
      </c>
      <c r="X1111" s="1" t="s">
        <v>1236</v>
      </c>
      <c r="Y1111" s="1" t="s">
        <v>3082</v>
      </c>
      <c r="Z1111" s="3">
        <v>13821</v>
      </c>
      <c r="AA1111" s="4">
        <f t="shared" si="324"/>
        <v>394</v>
      </c>
      <c r="AB1111" s="4">
        <f t="shared" si="319"/>
        <v>4778.8169080000007</v>
      </c>
      <c r="AC1111" s="4">
        <f t="shared" si="320"/>
        <v>394</v>
      </c>
      <c r="AD1111" s="4">
        <f t="shared" ref="AD1111:AD1174" si="327">AVERAGEIFS($AA$2:$AA$6811,$L$2:$L$6811,L1111,$V$2:$V$6811,"&gt;="&amp;(V1111-100), $V$2:$V$6811,"&lt;="&amp;(V1111+100),$AA$2:$AA$6811,"&gt;"&amp;1)</f>
        <v>394</v>
      </c>
      <c r="AE1111" s="4">
        <v>394</v>
      </c>
      <c r="AF1111" s="4">
        <v>394</v>
      </c>
      <c r="AG1111" s="4">
        <f>AE1111</f>
        <v>394</v>
      </c>
      <c r="AI1111" t="e">
        <f t="shared" si="321"/>
        <v>#N/A</v>
      </c>
      <c r="AJ1111">
        <v>11133.66</v>
      </c>
      <c r="AK1111" s="2">
        <v>11133.66</v>
      </c>
      <c r="AL1111" s="2">
        <f>AJ1111</f>
        <v>11133.66</v>
      </c>
      <c r="AM1111" s="4"/>
      <c r="AN1111" t="e">
        <f>VLOOKUP([1]!Tabelle13[[#This Row],[Vlookup this ID for freight costs]],$AL$2:$AL$6811,2,FALSE)</f>
        <v>#REF!</v>
      </c>
      <c r="AP1111">
        <v>64.55</v>
      </c>
      <c r="AQ1111">
        <v>64.55</v>
      </c>
      <c r="AR1111" s="4">
        <v>31</v>
      </c>
      <c r="AS1111" s="4">
        <v>7</v>
      </c>
      <c r="AT1111" s="4">
        <v>2013</v>
      </c>
      <c r="AU1111" s="4">
        <v>6</v>
      </c>
      <c r="AV1111" s="4">
        <v>8</v>
      </c>
      <c r="AW1111" s="4">
        <v>2013</v>
      </c>
      <c r="AX1111" t="str">
        <f t="shared" si="322"/>
        <v>Delay</v>
      </c>
      <c r="AY1111">
        <f t="shared" si="323"/>
        <v>6</v>
      </c>
    </row>
    <row r="1112" spans="1:51" x14ac:dyDescent="0.2">
      <c r="A1112" s="3">
        <v>85377</v>
      </c>
      <c r="B1112" s="1" t="s">
        <v>463</v>
      </c>
      <c r="C1112" s="1" t="s">
        <v>73</v>
      </c>
      <c r="D1112" s="1" t="s">
        <v>130</v>
      </c>
      <c r="E1112" s="1" t="s">
        <v>101</v>
      </c>
      <c r="F1112" s="1" t="s">
        <v>101</v>
      </c>
      <c r="G1112" s="13" t="s">
        <v>1113</v>
      </c>
      <c r="H1112" s="12">
        <v>41486</v>
      </c>
      <c r="I1112" s="12" t="s">
        <v>1267</v>
      </c>
      <c r="J1112" s="12">
        <v>41492</v>
      </c>
      <c r="K1112" s="4">
        <v>4853</v>
      </c>
      <c r="L1112" s="1" t="s">
        <v>146</v>
      </c>
      <c r="M1112" s="1" t="s">
        <v>132</v>
      </c>
      <c r="N1112" s="1" t="s">
        <v>265</v>
      </c>
      <c r="O1112" s="1" t="s">
        <v>93</v>
      </c>
      <c r="P1112">
        <v>60</v>
      </c>
      <c r="Q1112">
        <v>98203</v>
      </c>
      <c r="R1112">
        <v>221938.78</v>
      </c>
      <c r="S1112">
        <v>2.2599999999999998</v>
      </c>
      <c r="T1112">
        <v>0.04</v>
      </c>
      <c r="U1112">
        <f t="shared" si="317"/>
        <v>221938.77999999997</v>
      </c>
      <c r="V1112">
        <f t="shared" si="318"/>
        <v>5892180</v>
      </c>
      <c r="W1112" s="1" t="s">
        <v>204</v>
      </c>
      <c r="X1112" s="1" t="s">
        <v>1236</v>
      </c>
      <c r="Y1112" s="1" t="s">
        <v>205</v>
      </c>
      <c r="Z1112" s="3">
        <v>15015</v>
      </c>
      <c r="AA1112" s="4">
        <f t="shared" si="324"/>
        <v>394</v>
      </c>
      <c r="AB1112" s="4">
        <f t="shared" si="319"/>
        <v>13022.303409400001</v>
      </c>
      <c r="AC1112" s="4">
        <f t="shared" si="320"/>
        <v>394</v>
      </c>
      <c r="AD1112" s="4">
        <f t="shared" si="327"/>
        <v>394</v>
      </c>
      <c r="AE1112" s="3" t="s">
        <v>1268</v>
      </c>
      <c r="AF1112" s="3">
        <v>394</v>
      </c>
      <c r="AG1112" s="4">
        <f>AI1112</f>
        <v>394</v>
      </c>
      <c r="AH1112" s="4">
        <v>84831</v>
      </c>
      <c r="AI1112">
        <f t="shared" si="321"/>
        <v>394</v>
      </c>
      <c r="AJ1112" t="s">
        <v>1268</v>
      </c>
      <c r="AK1112" s="2">
        <v>11133.66</v>
      </c>
      <c r="AL1112" s="2">
        <f>AN1112</f>
        <v>11133.66</v>
      </c>
      <c r="AM1112" s="4">
        <v>84831</v>
      </c>
      <c r="AN1112">
        <f>INDEX($AJ$2:$AJ$6811,MATCH(AM1112,$A$2:$A$6811,0))</f>
        <v>11133.66</v>
      </c>
      <c r="AP1112">
        <v>274.54000000000002</v>
      </c>
      <c r="AQ1112">
        <v>274.54000000000002</v>
      </c>
      <c r="AR1112" s="4">
        <v>31</v>
      </c>
      <c r="AS1112" s="4">
        <v>7</v>
      </c>
      <c r="AT1112" s="4">
        <v>2013</v>
      </c>
      <c r="AU1112" s="4">
        <v>6</v>
      </c>
      <c r="AV1112" s="4">
        <v>8</v>
      </c>
      <c r="AW1112" s="4">
        <v>2013</v>
      </c>
      <c r="AX1112" t="str">
        <f t="shared" si="322"/>
        <v>Delay</v>
      </c>
      <c r="AY1112">
        <f t="shared" si="323"/>
        <v>6</v>
      </c>
    </row>
    <row r="1113" spans="1:51" x14ac:dyDescent="0.2">
      <c r="A1113" s="3">
        <v>10887</v>
      </c>
      <c r="B1113" s="1" t="s">
        <v>119</v>
      </c>
      <c r="C1113" s="1" t="s">
        <v>114</v>
      </c>
      <c r="D1113" s="1" t="s">
        <v>130</v>
      </c>
      <c r="E1113" s="1"/>
      <c r="F1113" s="1" t="s">
        <v>107</v>
      </c>
      <c r="G1113" s="13" t="s">
        <v>1044</v>
      </c>
      <c r="H1113" s="12">
        <v>39388</v>
      </c>
      <c r="I1113" s="12" t="s">
        <v>1044</v>
      </c>
      <c r="J1113" s="12">
        <v>39388</v>
      </c>
      <c r="K1113" s="4">
        <v>455</v>
      </c>
      <c r="L1113" s="1" t="s">
        <v>146</v>
      </c>
      <c r="M1113" s="1" t="s">
        <v>132</v>
      </c>
      <c r="N1113" s="1" t="s">
        <v>648</v>
      </c>
      <c r="O1113" s="1" t="s">
        <v>93</v>
      </c>
      <c r="P1113">
        <v>240</v>
      </c>
      <c r="Q1113">
        <v>1341</v>
      </c>
      <c r="R1113">
        <v>22126.5</v>
      </c>
      <c r="S1113">
        <v>16.5</v>
      </c>
      <c r="T1113">
        <v>7.0000000000000007E-2</v>
      </c>
      <c r="U1113">
        <f t="shared" si="317"/>
        <v>22126.5</v>
      </c>
      <c r="V1113">
        <f t="shared" si="318"/>
        <v>321840</v>
      </c>
      <c r="W1113" s="1" t="s">
        <v>155</v>
      </c>
      <c r="X1113" s="1" t="s">
        <v>1236</v>
      </c>
      <c r="Y1113" s="1" t="s">
        <v>156</v>
      </c>
      <c r="Z1113" s="3">
        <v>6648</v>
      </c>
      <c r="AA1113" s="4">
        <f t="shared" si="324"/>
        <v>395</v>
      </c>
      <c r="AB1113" s="4">
        <f t="shared" si="319"/>
        <v>2391.9120057999999</v>
      </c>
      <c r="AC1113" s="4">
        <f t="shared" si="320"/>
        <v>395</v>
      </c>
      <c r="AD1113" s="4">
        <f t="shared" si="327"/>
        <v>395</v>
      </c>
      <c r="AE1113" s="4">
        <v>395</v>
      </c>
      <c r="AF1113" s="4">
        <v>395</v>
      </c>
      <c r="AG1113" s="4">
        <f>AE1113</f>
        <v>395</v>
      </c>
      <c r="AH1113" s="4">
        <v>82877</v>
      </c>
      <c r="AI1113">
        <f t="shared" si="321"/>
        <v>861</v>
      </c>
      <c r="AJ1113">
        <v>3478</v>
      </c>
      <c r="AK1113" s="2">
        <v>3478</v>
      </c>
      <c r="AL1113" s="2">
        <f>AJ1113</f>
        <v>3478</v>
      </c>
      <c r="AM1113" s="4"/>
      <c r="AN1113" t="e">
        <f>VLOOKUP([1]!Tabelle13[[#This Row],[Vlookup this ID for freight costs]],$AL$2:$AL$6811,2,FALSE)</f>
        <v>#REF!</v>
      </c>
      <c r="AP1113">
        <v>35.4</v>
      </c>
      <c r="AQ1113">
        <v>35.4</v>
      </c>
      <c r="AR1113" s="4">
        <v>2</v>
      </c>
      <c r="AS1113" s="4">
        <v>11</v>
      </c>
      <c r="AT1113" s="4">
        <v>2007</v>
      </c>
      <c r="AU1113" s="4">
        <v>2</v>
      </c>
      <c r="AV1113" s="4">
        <v>11</v>
      </c>
      <c r="AW1113" s="4">
        <v>2007</v>
      </c>
      <c r="AX1113" t="str">
        <f t="shared" si="322"/>
        <v>No Delay</v>
      </c>
      <c r="AY1113">
        <f t="shared" si="323"/>
        <v>0</v>
      </c>
    </row>
    <row r="1114" spans="1:51" x14ac:dyDescent="0.2">
      <c r="A1114" s="3">
        <v>11177</v>
      </c>
      <c r="B1114" s="1" t="s">
        <v>119</v>
      </c>
      <c r="C1114" s="1" t="s">
        <v>114</v>
      </c>
      <c r="D1114" s="1" t="s">
        <v>130</v>
      </c>
      <c r="E1114" s="1"/>
      <c r="F1114" s="1" t="s">
        <v>107</v>
      </c>
      <c r="G1114" s="13" t="s">
        <v>1044</v>
      </c>
      <c r="H1114" s="12">
        <v>39388</v>
      </c>
      <c r="I1114" s="12" t="s">
        <v>1044</v>
      </c>
      <c r="J1114" s="12">
        <v>39388</v>
      </c>
      <c r="K1114" s="4">
        <v>456</v>
      </c>
      <c r="L1114" s="1" t="s">
        <v>146</v>
      </c>
      <c r="M1114" s="1" t="s">
        <v>132</v>
      </c>
      <c r="N1114" s="1" t="s">
        <v>218</v>
      </c>
      <c r="O1114" s="1" t="s">
        <v>93</v>
      </c>
      <c r="P1114">
        <v>90</v>
      </c>
      <c r="Q1114">
        <v>2324</v>
      </c>
      <c r="R1114">
        <v>37184</v>
      </c>
      <c r="S1114">
        <v>16</v>
      </c>
      <c r="T1114">
        <v>0.18</v>
      </c>
      <c r="U1114">
        <f t="shared" si="317"/>
        <v>37184</v>
      </c>
      <c r="V1114">
        <f t="shared" si="318"/>
        <v>209160</v>
      </c>
      <c r="W1114" s="1" t="s">
        <v>155</v>
      </c>
      <c r="X1114" s="1" t="s">
        <v>1236</v>
      </c>
      <c r="Y1114" s="1" t="s">
        <v>156</v>
      </c>
      <c r="Z1114" s="3">
        <v>6648</v>
      </c>
      <c r="AA1114" s="4">
        <f t="shared" si="324"/>
        <v>395</v>
      </c>
      <c r="AB1114" s="4">
        <f t="shared" si="319"/>
        <v>2499.7940932000001</v>
      </c>
      <c r="AC1114" s="4">
        <f t="shared" si="320"/>
        <v>395</v>
      </c>
      <c r="AD1114" s="4">
        <f t="shared" si="327"/>
        <v>395</v>
      </c>
      <c r="AE1114" s="3" t="s">
        <v>1270</v>
      </c>
      <c r="AF1114" s="3">
        <v>395</v>
      </c>
      <c r="AG1114" s="4">
        <f>AI1114</f>
        <v>395</v>
      </c>
      <c r="AH1114" s="4">
        <v>10887</v>
      </c>
      <c r="AI1114">
        <f t="shared" si="321"/>
        <v>395</v>
      </c>
      <c r="AJ1114" t="s">
        <v>1270</v>
      </c>
      <c r="AK1114" s="2">
        <v>3478</v>
      </c>
      <c r="AL1114" s="2">
        <f>AN1114</f>
        <v>3478</v>
      </c>
      <c r="AM1114" s="4">
        <v>10887</v>
      </c>
      <c r="AN1114">
        <f>INDEX($AJ$2:$AJ$6811,MATCH(AM1114,$A$2:$A$6811,0))</f>
        <v>3478</v>
      </c>
      <c r="AP1114">
        <v>59.49</v>
      </c>
      <c r="AQ1114">
        <v>59.49</v>
      </c>
      <c r="AR1114" s="4">
        <v>2</v>
      </c>
      <c r="AS1114" s="4">
        <v>11</v>
      </c>
      <c r="AT1114" s="4">
        <v>2007</v>
      </c>
      <c r="AU1114" s="4">
        <v>2</v>
      </c>
      <c r="AV1114" s="4">
        <v>11</v>
      </c>
      <c r="AW1114" s="4">
        <v>2007</v>
      </c>
      <c r="AX1114" t="str">
        <f t="shared" si="322"/>
        <v>No Delay</v>
      </c>
      <c r="AY1114">
        <f t="shared" si="323"/>
        <v>0</v>
      </c>
    </row>
    <row r="1115" spans="1:51" x14ac:dyDescent="0.2">
      <c r="A1115" s="3">
        <v>11725</v>
      </c>
      <c r="B1115" s="1" t="s">
        <v>119</v>
      </c>
      <c r="C1115" s="1" t="s">
        <v>114</v>
      </c>
      <c r="D1115" s="1" t="s">
        <v>130</v>
      </c>
      <c r="E1115" s="1" t="s">
        <v>53</v>
      </c>
      <c r="F1115" s="1" t="s">
        <v>53</v>
      </c>
      <c r="G1115" s="13" t="s">
        <v>557</v>
      </c>
      <c r="H1115" s="12">
        <v>39259</v>
      </c>
      <c r="I1115" s="12" t="s">
        <v>557</v>
      </c>
      <c r="J1115" s="12">
        <v>39259</v>
      </c>
      <c r="K1115" s="4">
        <v>213</v>
      </c>
      <c r="L1115" s="1" t="s">
        <v>146</v>
      </c>
      <c r="M1115" s="1" t="s">
        <v>132</v>
      </c>
      <c r="N1115" s="1" t="s">
        <v>218</v>
      </c>
      <c r="O1115" s="1" t="s">
        <v>93</v>
      </c>
      <c r="P1115">
        <v>90</v>
      </c>
      <c r="Q1115">
        <v>3436</v>
      </c>
      <c r="R1115">
        <v>58240.2</v>
      </c>
      <c r="S1115">
        <v>16.95</v>
      </c>
      <c r="T1115">
        <v>0.19</v>
      </c>
      <c r="U1115">
        <f t="shared" si="317"/>
        <v>58240.2</v>
      </c>
      <c r="V1115">
        <f t="shared" si="318"/>
        <v>309240</v>
      </c>
      <c r="W1115" s="1" t="s">
        <v>155</v>
      </c>
      <c r="X1115" s="1" t="s">
        <v>1236</v>
      </c>
      <c r="Y1115" s="1" t="s">
        <v>156</v>
      </c>
      <c r="Z1115" s="3">
        <v>6648</v>
      </c>
      <c r="AA1115" s="4">
        <f t="shared" si="324"/>
        <v>395</v>
      </c>
      <c r="AB1115" s="4">
        <f t="shared" si="319"/>
        <v>2621.8336467999998</v>
      </c>
      <c r="AC1115" s="4">
        <f t="shared" si="320"/>
        <v>395</v>
      </c>
      <c r="AD1115" s="4">
        <f t="shared" si="327"/>
        <v>412</v>
      </c>
      <c r="AE1115" s="4">
        <v>395</v>
      </c>
      <c r="AF1115" s="4">
        <v>395</v>
      </c>
      <c r="AG1115" s="4">
        <f>AE1115</f>
        <v>395</v>
      </c>
      <c r="AH1115" s="4">
        <v>82272</v>
      </c>
      <c r="AI1115">
        <f t="shared" si="321"/>
        <v>105</v>
      </c>
      <c r="AJ1115">
        <v>1848.37</v>
      </c>
      <c r="AK1115" s="2">
        <v>1848.37</v>
      </c>
      <c r="AL1115" s="2">
        <f>AJ1115</f>
        <v>1848.37</v>
      </c>
      <c r="AM1115" s="4"/>
      <c r="AN1115" t="e">
        <f>VLOOKUP([1]!Tabelle13[[#This Row],[Vlookup this ID for freight costs]],$AL$2:$AL$6811,2,FALSE)</f>
        <v>#REF!</v>
      </c>
      <c r="AP1115">
        <v>93.18</v>
      </c>
      <c r="AQ1115">
        <v>93.18</v>
      </c>
      <c r="AR1115" s="4">
        <v>26</v>
      </c>
      <c r="AS1115" s="4">
        <v>6</v>
      </c>
      <c r="AT1115" s="4">
        <v>2007</v>
      </c>
      <c r="AU1115" s="4">
        <v>26</v>
      </c>
      <c r="AV1115" s="4">
        <v>6</v>
      </c>
      <c r="AW1115" s="4">
        <v>2007</v>
      </c>
      <c r="AX1115" t="str">
        <f t="shared" si="322"/>
        <v>No Delay</v>
      </c>
      <c r="AY1115">
        <f t="shared" si="323"/>
        <v>0</v>
      </c>
    </row>
    <row r="1116" spans="1:51" x14ac:dyDescent="0.2">
      <c r="A1116" s="3">
        <v>11894</v>
      </c>
      <c r="B1116" s="1" t="s">
        <v>72</v>
      </c>
      <c r="C1116" s="1" t="s">
        <v>73</v>
      </c>
      <c r="D1116" s="1" t="s">
        <v>130</v>
      </c>
      <c r="E1116" s="1" t="s">
        <v>101</v>
      </c>
      <c r="F1116" s="1" t="s">
        <v>101</v>
      </c>
      <c r="G1116" s="13" t="s">
        <v>1253</v>
      </c>
      <c r="H1116" s="12">
        <v>39519</v>
      </c>
      <c r="I1116" s="12" t="s">
        <v>1253</v>
      </c>
      <c r="J1116" s="12">
        <v>39519</v>
      </c>
      <c r="K1116" s="4">
        <v>706</v>
      </c>
      <c r="L1116" s="1" t="s">
        <v>146</v>
      </c>
      <c r="M1116" s="1" t="s">
        <v>132</v>
      </c>
      <c r="N1116" s="1" t="s">
        <v>178</v>
      </c>
      <c r="O1116" s="1" t="s">
        <v>93</v>
      </c>
      <c r="P1116">
        <v>60</v>
      </c>
      <c r="Q1116">
        <v>525</v>
      </c>
      <c r="R1116">
        <v>4278.75</v>
      </c>
      <c r="S1116">
        <v>8.15</v>
      </c>
      <c r="T1116">
        <v>0.14000000000000001</v>
      </c>
      <c r="U1116">
        <f t="shared" si="317"/>
        <v>4278.75</v>
      </c>
      <c r="V1116">
        <f t="shared" si="318"/>
        <v>31500</v>
      </c>
      <c r="W1116" s="1" t="s">
        <v>155</v>
      </c>
      <c r="X1116" s="1" t="s">
        <v>1236</v>
      </c>
      <c r="Y1116" s="1" t="s">
        <v>156</v>
      </c>
      <c r="Z1116" s="3">
        <v>14969</v>
      </c>
      <c r="AA1116" s="4">
        <f t="shared" si="324"/>
        <v>395</v>
      </c>
      <c r="AB1116" s="4">
        <f t="shared" si="319"/>
        <v>2302.3578010000001</v>
      </c>
      <c r="AC1116" s="4">
        <f t="shared" si="320"/>
        <v>395</v>
      </c>
      <c r="AD1116" s="4">
        <f t="shared" si="327"/>
        <v>735.66570449999995</v>
      </c>
      <c r="AE1116" s="4">
        <v>395</v>
      </c>
      <c r="AF1116" s="4">
        <v>395</v>
      </c>
      <c r="AG1116" s="4">
        <f>AE1116</f>
        <v>395</v>
      </c>
      <c r="AH1116" s="4">
        <v>84182</v>
      </c>
      <c r="AI1116">
        <f t="shared" si="321"/>
        <v>33909</v>
      </c>
      <c r="AJ1116">
        <v>1746.3</v>
      </c>
      <c r="AK1116" s="2">
        <v>1746.3</v>
      </c>
      <c r="AL1116" s="2">
        <f>AJ1116</f>
        <v>1746.3</v>
      </c>
      <c r="AM1116" s="4"/>
      <c r="AN1116" t="e">
        <f>VLOOKUP([1]!Tabelle13[[#This Row],[Vlookup this ID for freight costs]],$AL$2:$AL$6811,2,FALSE)</f>
        <v>#REF!</v>
      </c>
      <c r="AP1116">
        <v>6.85</v>
      </c>
      <c r="AQ1116">
        <v>6.85</v>
      </c>
      <c r="AR1116" s="4">
        <v>12</v>
      </c>
      <c r="AS1116" s="4">
        <v>4</v>
      </c>
      <c r="AT1116" s="4">
        <v>2008</v>
      </c>
      <c r="AU1116" s="4">
        <v>12</v>
      </c>
      <c r="AV1116" s="4">
        <v>4</v>
      </c>
      <c r="AW1116" s="4">
        <v>2008</v>
      </c>
      <c r="AX1116" t="str">
        <f t="shared" si="322"/>
        <v>No Delay</v>
      </c>
      <c r="AY1116">
        <f t="shared" si="323"/>
        <v>0</v>
      </c>
    </row>
    <row r="1117" spans="1:51" x14ac:dyDescent="0.2">
      <c r="A1117" s="3">
        <v>12508</v>
      </c>
      <c r="B1117" s="1" t="s">
        <v>72</v>
      </c>
      <c r="C1117" s="1" t="s">
        <v>73</v>
      </c>
      <c r="D1117" s="1" t="s">
        <v>130</v>
      </c>
      <c r="E1117" s="1" t="s">
        <v>101</v>
      </c>
      <c r="F1117" s="1" t="s">
        <v>101</v>
      </c>
      <c r="G1117" s="13" t="s">
        <v>1253</v>
      </c>
      <c r="H1117" s="12">
        <v>39519</v>
      </c>
      <c r="I1117" s="12" t="s">
        <v>1253</v>
      </c>
      <c r="J1117" s="12">
        <v>39519</v>
      </c>
      <c r="K1117" s="4">
        <v>707</v>
      </c>
      <c r="L1117" s="1" t="s">
        <v>146</v>
      </c>
      <c r="M1117" s="1" t="s">
        <v>132</v>
      </c>
      <c r="N1117" s="1" t="s">
        <v>178</v>
      </c>
      <c r="O1117" s="1" t="s">
        <v>93</v>
      </c>
      <c r="P1117">
        <v>60</v>
      </c>
      <c r="Q1117">
        <v>6295</v>
      </c>
      <c r="R1117">
        <v>51304.25</v>
      </c>
      <c r="S1117">
        <v>8.15</v>
      </c>
      <c r="T1117">
        <v>0.14000000000000001</v>
      </c>
      <c r="U1117">
        <f t="shared" si="317"/>
        <v>51304.25</v>
      </c>
      <c r="V1117">
        <f t="shared" si="318"/>
        <v>377700</v>
      </c>
      <c r="W1117" s="1" t="s">
        <v>155</v>
      </c>
      <c r="X1117" s="1" t="s">
        <v>1236</v>
      </c>
      <c r="Y1117" s="1" t="s">
        <v>156</v>
      </c>
      <c r="Z1117" s="3">
        <v>14969</v>
      </c>
      <c r="AA1117" s="4">
        <f t="shared" si="324"/>
        <v>395</v>
      </c>
      <c r="AB1117" s="4">
        <f t="shared" si="319"/>
        <v>2935.6026069999998</v>
      </c>
      <c r="AC1117" s="4">
        <f t="shared" si="320"/>
        <v>395</v>
      </c>
      <c r="AD1117" s="4">
        <f t="shared" si="327"/>
        <v>6078.333333333333</v>
      </c>
      <c r="AE1117" s="3" t="s">
        <v>1271</v>
      </c>
      <c r="AF1117" s="3">
        <v>395</v>
      </c>
      <c r="AG1117" s="4">
        <f>AI1117</f>
        <v>395</v>
      </c>
      <c r="AH1117" s="4">
        <v>11894</v>
      </c>
      <c r="AI1117">
        <f t="shared" si="321"/>
        <v>395</v>
      </c>
      <c r="AJ1117" t="s">
        <v>1271</v>
      </c>
      <c r="AK1117" s="2">
        <v>1746.3</v>
      </c>
      <c r="AL1117" s="2">
        <f>AN1117</f>
        <v>1746.3</v>
      </c>
      <c r="AM1117" s="4">
        <v>11894</v>
      </c>
      <c r="AN1117">
        <f>INDEX($AJ$2:$AJ$6811,MATCH(AM1117,$A$2:$A$6811,0))</f>
        <v>1746.3</v>
      </c>
      <c r="AP1117">
        <v>82.09</v>
      </c>
      <c r="AQ1117">
        <v>82.09</v>
      </c>
      <c r="AR1117" s="4">
        <v>12</v>
      </c>
      <c r="AS1117" s="4">
        <v>4</v>
      </c>
      <c r="AT1117" s="4">
        <v>2008</v>
      </c>
      <c r="AU1117" s="4">
        <v>12</v>
      </c>
      <c r="AV1117" s="4">
        <v>4</v>
      </c>
      <c r="AW1117" s="4">
        <v>2008</v>
      </c>
      <c r="AX1117" t="str">
        <f t="shared" si="322"/>
        <v>No Delay</v>
      </c>
      <c r="AY1117">
        <f t="shared" si="323"/>
        <v>0</v>
      </c>
    </row>
    <row r="1118" spans="1:51" x14ac:dyDescent="0.2">
      <c r="A1118" s="3">
        <v>82298</v>
      </c>
      <c r="B1118" s="1" t="s">
        <v>215</v>
      </c>
      <c r="C1118" s="1" t="s">
        <v>89</v>
      </c>
      <c r="D1118" s="1" t="s">
        <v>130</v>
      </c>
      <c r="E1118" s="1" t="s">
        <v>53</v>
      </c>
      <c r="F1118" s="1" t="s">
        <v>53</v>
      </c>
      <c r="G1118" s="13" t="s">
        <v>895</v>
      </c>
      <c r="H1118" s="12">
        <v>40259</v>
      </c>
      <c r="I1118" s="12" t="s">
        <v>562</v>
      </c>
      <c r="J1118" s="12">
        <v>40248</v>
      </c>
      <c r="K1118" s="4">
        <v>2235</v>
      </c>
      <c r="L1118" s="1" t="s">
        <v>146</v>
      </c>
      <c r="M1118" s="1" t="s">
        <v>132</v>
      </c>
      <c r="N1118" s="1" t="s">
        <v>563</v>
      </c>
      <c r="O1118" s="1" t="s">
        <v>93</v>
      </c>
      <c r="P1118">
        <v>60</v>
      </c>
      <c r="Q1118">
        <v>1907</v>
      </c>
      <c r="R1118">
        <v>29558.5</v>
      </c>
      <c r="S1118">
        <v>15.5</v>
      </c>
      <c r="T1118">
        <v>0.26</v>
      </c>
      <c r="U1118">
        <f t="shared" si="317"/>
        <v>29558.5</v>
      </c>
      <c r="V1118">
        <f t="shared" si="318"/>
        <v>114420</v>
      </c>
      <c r="W1118" s="1" t="s">
        <v>155</v>
      </c>
      <c r="X1118" s="1" t="s">
        <v>1236</v>
      </c>
      <c r="Y1118" s="1" t="s">
        <v>156</v>
      </c>
      <c r="Z1118" s="3">
        <v>9211</v>
      </c>
      <c r="AA1118" s="4">
        <f t="shared" si="324"/>
        <v>395</v>
      </c>
      <c r="AB1118" s="4">
        <f t="shared" si="319"/>
        <v>2454.0292605999998</v>
      </c>
      <c r="AC1118" s="4">
        <f t="shared" si="320"/>
        <v>395</v>
      </c>
      <c r="AD1118" s="4">
        <f t="shared" si="327"/>
        <v>395</v>
      </c>
      <c r="AE1118" s="4">
        <v>395</v>
      </c>
      <c r="AF1118" s="4">
        <v>395</v>
      </c>
      <c r="AG1118" s="4">
        <f>AE1118</f>
        <v>395</v>
      </c>
      <c r="AI1118" t="e">
        <f t="shared" si="321"/>
        <v>#N/A</v>
      </c>
      <c r="AJ1118">
        <v>1042.58</v>
      </c>
      <c r="AK1118" s="2">
        <v>1042.58</v>
      </c>
      <c r="AL1118" s="2">
        <f>AJ1118</f>
        <v>1042.58</v>
      </c>
      <c r="AM1118" s="4"/>
      <c r="AN1118" t="e">
        <f>VLOOKUP([1]!Tabelle13[[#This Row],[Vlookup this ID for freight costs]],$AL$2:$AL$6811,2,FALSE)</f>
        <v>#REF!</v>
      </c>
      <c r="AP1118">
        <v>57.93</v>
      </c>
      <c r="AQ1118">
        <v>57.93</v>
      </c>
      <c r="AR1118" s="4">
        <v>22</v>
      </c>
      <c r="AS1118" s="4">
        <v>4</v>
      </c>
      <c r="AT1118" s="4">
        <v>2010</v>
      </c>
      <c r="AU1118" s="4">
        <v>11</v>
      </c>
      <c r="AV1118" s="4">
        <v>4</v>
      </c>
      <c r="AW1118" s="4">
        <v>2010</v>
      </c>
      <c r="AX1118" t="str">
        <f t="shared" si="322"/>
        <v>No Delay</v>
      </c>
      <c r="AY1118">
        <f t="shared" si="323"/>
        <v>0</v>
      </c>
    </row>
    <row r="1119" spans="1:51" x14ac:dyDescent="0.2">
      <c r="A1119" s="3">
        <v>10791</v>
      </c>
      <c r="B1119" s="1" t="s">
        <v>88</v>
      </c>
      <c r="C1119" s="1" t="s">
        <v>89</v>
      </c>
      <c r="D1119" s="1" t="s">
        <v>130</v>
      </c>
      <c r="E1119" s="1" t="s">
        <v>53</v>
      </c>
      <c r="F1119" s="1" t="s">
        <v>53</v>
      </c>
      <c r="G1119" s="13" t="s">
        <v>1272</v>
      </c>
      <c r="H1119" s="12">
        <v>40084</v>
      </c>
      <c r="I1119" s="12" t="s">
        <v>1272</v>
      </c>
      <c r="J1119" s="12">
        <v>40084</v>
      </c>
      <c r="K1119" s="4">
        <v>1857</v>
      </c>
      <c r="L1119" s="1" t="s">
        <v>146</v>
      </c>
      <c r="M1119" s="1" t="s">
        <v>132</v>
      </c>
      <c r="N1119" s="1" t="s">
        <v>178</v>
      </c>
      <c r="O1119" s="1" t="s">
        <v>93</v>
      </c>
      <c r="P1119">
        <v>60</v>
      </c>
      <c r="Q1119">
        <v>7000</v>
      </c>
      <c r="R1119">
        <v>52710</v>
      </c>
      <c r="S1119">
        <v>7.53</v>
      </c>
      <c r="T1119">
        <v>0.13</v>
      </c>
      <c r="U1119">
        <f t="shared" si="317"/>
        <v>52710</v>
      </c>
      <c r="V1119">
        <f t="shared" si="318"/>
        <v>420000</v>
      </c>
      <c r="W1119" s="1" t="s">
        <v>179</v>
      </c>
      <c r="X1119" s="1" t="s">
        <v>1236</v>
      </c>
      <c r="Y1119" s="1" t="s">
        <v>156</v>
      </c>
      <c r="Z1119" s="3">
        <v>9211</v>
      </c>
      <c r="AA1119" s="4">
        <f t="shared" si="324"/>
        <v>396</v>
      </c>
      <c r="AB1119" s="4">
        <f t="shared" si="319"/>
        <v>3012.9748060000002</v>
      </c>
      <c r="AC1119" s="4">
        <f t="shared" si="320"/>
        <v>396</v>
      </c>
      <c r="AD1119" s="4">
        <f t="shared" si="327"/>
        <v>1427.7709873333333</v>
      </c>
      <c r="AE1119" s="4">
        <v>396</v>
      </c>
      <c r="AF1119" s="4">
        <v>396</v>
      </c>
      <c r="AG1119" s="4">
        <f>AE1119</f>
        <v>396</v>
      </c>
      <c r="AH1119" s="4">
        <v>83136</v>
      </c>
      <c r="AI1119">
        <f t="shared" si="321"/>
        <v>20226</v>
      </c>
      <c r="AJ1119">
        <v>6087.84</v>
      </c>
      <c r="AK1119" s="2">
        <v>6087.84</v>
      </c>
      <c r="AL1119" s="2">
        <f>AJ1119</f>
        <v>6087.84</v>
      </c>
      <c r="AM1119" s="4"/>
      <c r="AN1119" t="e">
        <f>VLOOKUP([1]!Tabelle13[[#This Row],[Vlookup this ID for freight costs]],$AL$2:$AL$6811,2,FALSE)</f>
        <v>#REF!</v>
      </c>
      <c r="AP1119">
        <v>103.31</v>
      </c>
      <c r="AQ1119">
        <v>103.31</v>
      </c>
      <c r="AR1119" s="4">
        <v>28</v>
      </c>
      <c r="AS1119" s="4">
        <v>9</v>
      </c>
      <c r="AT1119" s="4">
        <v>2009</v>
      </c>
      <c r="AU1119" s="4">
        <v>28</v>
      </c>
      <c r="AV1119" s="4">
        <v>9</v>
      </c>
      <c r="AW1119" s="4">
        <v>2009</v>
      </c>
      <c r="AX1119" t="str">
        <f t="shared" si="322"/>
        <v>No Delay</v>
      </c>
      <c r="AY1119">
        <f t="shared" si="323"/>
        <v>0</v>
      </c>
    </row>
    <row r="1120" spans="1:51" x14ac:dyDescent="0.2">
      <c r="A1120" s="3">
        <v>84273</v>
      </c>
      <c r="B1120" s="1" t="s">
        <v>463</v>
      </c>
      <c r="C1120" s="1" t="s">
        <v>73</v>
      </c>
      <c r="D1120" s="1" t="s">
        <v>130</v>
      </c>
      <c r="E1120" s="1" t="s">
        <v>101</v>
      </c>
      <c r="F1120" s="1" t="s">
        <v>101</v>
      </c>
      <c r="G1120" s="13" t="s">
        <v>1113</v>
      </c>
      <c r="H1120" s="12">
        <v>41486</v>
      </c>
      <c r="I1120" s="12" t="s">
        <v>1267</v>
      </c>
      <c r="J1120" s="12">
        <v>41492</v>
      </c>
      <c r="K1120" s="4">
        <v>4849</v>
      </c>
      <c r="L1120" s="1" t="s">
        <v>146</v>
      </c>
      <c r="M1120" s="1" t="s">
        <v>132</v>
      </c>
      <c r="N1120" s="1" t="s">
        <v>167</v>
      </c>
      <c r="O1120" s="1" t="s">
        <v>93</v>
      </c>
      <c r="P1120">
        <v>30</v>
      </c>
      <c r="Q1120">
        <v>4800</v>
      </c>
      <c r="R1120">
        <v>15984</v>
      </c>
      <c r="S1120">
        <v>3.33</v>
      </c>
      <c r="T1120">
        <v>0.11</v>
      </c>
      <c r="U1120">
        <f t="shared" si="317"/>
        <v>15984</v>
      </c>
      <c r="V1120">
        <f t="shared" si="318"/>
        <v>144000</v>
      </c>
      <c r="W1120" s="1" t="s">
        <v>1273</v>
      </c>
      <c r="X1120" s="1" t="s">
        <v>1236</v>
      </c>
      <c r="Y1120" s="1" t="s">
        <v>156</v>
      </c>
      <c r="Z1120" s="3">
        <v>14969</v>
      </c>
      <c r="AA1120" s="4">
        <f t="shared" si="324"/>
        <v>396</v>
      </c>
      <c r="AB1120" s="4">
        <f t="shared" si="319"/>
        <v>2771.529646</v>
      </c>
      <c r="AC1120" s="4">
        <f t="shared" si="320"/>
        <v>396</v>
      </c>
      <c r="AD1120" s="4">
        <f t="shared" si="327"/>
        <v>1348.5085124000002</v>
      </c>
      <c r="AE1120" s="4">
        <v>396</v>
      </c>
      <c r="AF1120" s="4">
        <v>396</v>
      </c>
      <c r="AG1120" s="4">
        <f>AE1120</f>
        <v>396</v>
      </c>
      <c r="AI1120" t="e">
        <f t="shared" si="321"/>
        <v>#N/A</v>
      </c>
      <c r="AJ1120">
        <v>11133.66</v>
      </c>
      <c r="AK1120" s="2">
        <v>11133.66</v>
      </c>
      <c r="AL1120" s="2">
        <f>AJ1120</f>
        <v>11133.66</v>
      </c>
      <c r="AM1120" s="4"/>
      <c r="AN1120" t="e">
        <f>VLOOKUP([1]!Tabelle13[[#This Row],[Vlookup this ID for freight costs]],$AL$2:$AL$6811,2,FALSE)</f>
        <v>#REF!</v>
      </c>
      <c r="AP1120">
        <v>19.77</v>
      </c>
      <c r="AQ1120">
        <v>19.77</v>
      </c>
      <c r="AR1120" s="4">
        <v>31</v>
      </c>
      <c r="AS1120" s="4">
        <v>7</v>
      </c>
      <c r="AT1120" s="4">
        <v>2013</v>
      </c>
      <c r="AU1120" s="4">
        <v>6</v>
      </c>
      <c r="AV1120" s="4">
        <v>8</v>
      </c>
      <c r="AW1120" s="4">
        <v>2013</v>
      </c>
      <c r="AX1120" t="str">
        <f t="shared" si="322"/>
        <v>Delay</v>
      </c>
      <c r="AY1120">
        <f t="shared" si="323"/>
        <v>6</v>
      </c>
    </row>
    <row r="1121" spans="1:51" x14ac:dyDescent="0.2">
      <c r="A1121" s="3">
        <v>85202</v>
      </c>
      <c r="B1121" s="1" t="s">
        <v>140</v>
      </c>
      <c r="C1121" s="1" t="s">
        <v>99</v>
      </c>
      <c r="D1121" s="1" t="s">
        <v>130</v>
      </c>
      <c r="E1121" s="1" t="s">
        <v>101</v>
      </c>
      <c r="F1121" s="1" t="s">
        <v>101</v>
      </c>
      <c r="G1121" s="13" t="s">
        <v>1274</v>
      </c>
      <c r="H1121" s="12">
        <v>40819</v>
      </c>
      <c r="I1121" s="12" t="s">
        <v>260</v>
      </c>
      <c r="J1121" s="12">
        <v>40809</v>
      </c>
      <c r="K1121" s="4">
        <v>3462</v>
      </c>
      <c r="L1121" s="1" t="s">
        <v>146</v>
      </c>
      <c r="M1121" s="1" t="s">
        <v>132</v>
      </c>
      <c r="N1121" s="1" t="s">
        <v>292</v>
      </c>
      <c r="O1121" s="1" t="s">
        <v>93</v>
      </c>
      <c r="P1121">
        <v>30</v>
      </c>
      <c r="Q1121">
        <v>3428</v>
      </c>
      <c r="R1121">
        <v>68285.759999999995</v>
      </c>
      <c r="S1121">
        <v>19.920000000000002</v>
      </c>
      <c r="T1121">
        <v>0.66</v>
      </c>
      <c r="U1121">
        <f t="shared" si="317"/>
        <v>68285.760000000009</v>
      </c>
      <c r="V1121">
        <f t="shared" si="318"/>
        <v>102840</v>
      </c>
      <c r="W1121" s="1" t="s">
        <v>160</v>
      </c>
      <c r="X1121" s="1" t="s">
        <v>1236</v>
      </c>
      <c r="Y1121" s="1" t="s">
        <v>161</v>
      </c>
      <c r="Z1121" s="3">
        <v>11983</v>
      </c>
      <c r="AA1121" s="4">
        <f t="shared" si="324"/>
        <v>396</v>
      </c>
      <c r="AB1121" s="4">
        <f t="shared" si="319"/>
        <v>2620.9556643999999</v>
      </c>
      <c r="AC1121" s="4">
        <f t="shared" si="320"/>
        <v>396</v>
      </c>
      <c r="AD1121" s="4">
        <f t="shared" si="327"/>
        <v>396</v>
      </c>
      <c r="AE1121" s="4">
        <v>396</v>
      </c>
      <c r="AF1121" s="4">
        <v>396</v>
      </c>
      <c r="AG1121" s="4">
        <f>AE1121</f>
        <v>396</v>
      </c>
      <c r="AI1121" t="e">
        <f t="shared" si="321"/>
        <v>#N/A</v>
      </c>
      <c r="AJ1121">
        <v>1047.17</v>
      </c>
      <c r="AK1121" s="2">
        <v>1047.17</v>
      </c>
      <c r="AL1121" s="2">
        <f>AJ1121</f>
        <v>1047.17</v>
      </c>
      <c r="AM1121" s="4"/>
      <c r="AN1121" t="e">
        <f>VLOOKUP([1]!Tabelle13[[#This Row],[Vlookup this ID for freight costs]],$AL$2:$AL$6811,2,FALSE)</f>
        <v>#REF!</v>
      </c>
      <c r="AP1121">
        <v>112.67</v>
      </c>
      <c r="AQ1121">
        <v>112.67</v>
      </c>
      <c r="AR1121" s="4">
        <v>3</v>
      </c>
      <c r="AS1121" s="4">
        <v>10</v>
      </c>
      <c r="AT1121" s="4">
        <v>2011</v>
      </c>
      <c r="AU1121" s="4">
        <v>23</v>
      </c>
      <c r="AV1121" s="4">
        <v>9</v>
      </c>
      <c r="AW1121" s="4">
        <v>2011</v>
      </c>
      <c r="AX1121" t="str">
        <f t="shared" si="322"/>
        <v>No Delay</v>
      </c>
      <c r="AY1121">
        <f t="shared" si="323"/>
        <v>0</v>
      </c>
    </row>
    <row r="1122" spans="1:51" x14ac:dyDescent="0.2">
      <c r="A1122" s="3">
        <v>12077</v>
      </c>
      <c r="B1122" s="1" t="s">
        <v>88</v>
      </c>
      <c r="C1122" s="1" t="s">
        <v>89</v>
      </c>
      <c r="D1122" s="1" t="s">
        <v>130</v>
      </c>
      <c r="E1122" s="1" t="s">
        <v>53</v>
      </c>
      <c r="F1122" s="1" t="s">
        <v>53</v>
      </c>
      <c r="G1122" s="13" t="s">
        <v>1275</v>
      </c>
      <c r="H1122" s="12">
        <v>39315</v>
      </c>
      <c r="I1122" s="12" t="s">
        <v>1275</v>
      </c>
      <c r="J1122" s="12">
        <v>39315</v>
      </c>
      <c r="K1122" s="4">
        <v>306</v>
      </c>
      <c r="L1122" s="1" t="s">
        <v>146</v>
      </c>
      <c r="M1122" s="1" t="s">
        <v>132</v>
      </c>
      <c r="N1122" s="1" t="s">
        <v>333</v>
      </c>
      <c r="O1122" s="1" t="s">
        <v>93</v>
      </c>
      <c r="P1122">
        <v>60</v>
      </c>
      <c r="Q1122">
        <v>1161</v>
      </c>
      <c r="R1122">
        <v>2496.15</v>
      </c>
      <c r="S1122">
        <v>2.15</v>
      </c>
      <c r="T1122">
        <v>0.04</v>
      </c>
      <c r="U1122">
        <f t="shared" si="317"/>
        <v>2496.15</v>
      </c>
      <c r="V1122">
        <f t="shared" si="318"/>
        <v>69660</v>
      </c>
      <c r="W1122" s="1" t="s">
        <v>155</v>
      </c>
      <c r="X1122" s="1" t="s">
        <v>1236</v>
      </c>
      <c r="Y1122" s="1" t="s">
        <v>156</v>
      </c>
      <c r="Z1122" s="3">
        <v>9211</v>
      </c>
      <c r="AA1122" s="4">
        <f t="shared" si="324"/>
        <v>399</v>
      </c>
      <c r="AB1122" s="4">
        <f t="shared" ref="AB1122:AB1153" si="328" xml:space="preserve"> 2244.740206  + 0.1097478*Q1122</f>
        <v>2372.1574018000001</v>
      </c>
      <c r="AC1122" s="4">
        <f t="shared" ref="AC1122:AC1153" si="329">AF1122</f>
        <v>399</v>
      </c>
      <c r="AD1122" s="4">
        <f t="shared" si="327"/>
        <v>1385.7848730000001</v>
      </c>
      <c r="AE1122" s="4">
        <v>399</v>
      </c>
      <c r="AF1122" s="4">
        <v>399</v>
      </c>
      <c r="AG1122" s="4">
        <f>AE1122</f>
        <v>399</v>
      </c>
      <c r="AH1122" s="4">
        <v>83920</v>
      </c>
      <c r="AI1122">
        <f t="shared" si="321"/>
        <v>25880</v>
      </c>
      <c r="AJ1122">
        <v>4200.78</v>
      </c>
      <c r="AK1122" s="2">
        <v>4200.78</v>
      </c>
      <c r="AL1122" s="2">
        <f>AJ1122</f>
        <v>4200.78</v>
      </c>
      <c r="AM1122" s="4"/>
      <c r="AN1122" t="e">
        <f>VLOOKUP([1]!Tabelle13[[#This Row],[Vlookup this ID for freight costs]],$AL$2:$AL$6811,2,FALSE)</f>
        <v>#REF!</v>
      </c>
      <c r="AP1122">
        <v>3.99</v>
      </c>
      <c r="AQ1122">
        <v>3.99</v>
      </c>
      <c r="AR1122" s="4">
        <v>21</v>
      </c>
      <c r="AS1122" s="4">
        <v>8</v>
      </c>
      <c r="AT1122" s="4">
        <v>2007</v>
      </c>
      <c r="AU1122" s="4">
        <v>21</v>
      </c>
      <c r="AV1122" s="4">
        <v>8</v>
      </c>
      <c r="AW1122" s="4">
        <v>2007</v>
      </c>
      <c r="AX1122" t="str">
        <f t="shared" si="322"/>
        <v>No Delay</v>
      </c>
      <c r="AY1122">
        <f t="shared" si="323"/>
        <v>0</v>
      </c>
    </row>
    <row r="1123" spans="1:51" x14ac:dyDescent="0.2">
      <c r="A1123" s="3">
        <v>12670</v>
      </c>
      <c r="B1123" s="1" t="s">
        <v>88</v>
      </c>
      <c r="C1123" s="1" t="s">
        <v>89</v>
      </c>
      <c r="D1123" s="1" t="s">
        <v>130</v>
      </c>
      <c r="E1123" s="1" t="s">
        <v>53</v>
      </c>
      <c r="F1123" s="1" t="s">
        <v>53</v>
      </c>
      <c r="G1123" s="13" t="s">
        <v>1275</v>
      </c>
      <c r="H1123" s="12">
        <v>39315</v>
      </c>
      <c r="I1123" s="12" t="s">
        <v>1275</v>
      </c>
      <c r="J1123" s="12">
        <v>39315</v>
      </c>
      <c r="K1123" s="4">
        <v>307</v>
      </c>
      <c r="L1123" s="1" t="s">
        <v>146</v>
      </c>
      <c r="M1123" s="1" t="s">
        <v>132</v>
      </c>
      <c r="N1123" s="1" t="s">
        <v>163</v>
      </c>
      <c r="O1123" s="1" t="s">
        <v>93</v>
      </c>
      <c r="P1123">
        <v>60</v>
      </c>
      <c r="Q1123">
        <v>3200</v>
      </c>
      <c r="R1123">
        <v>114560</v>
      </c>
      <c r="S1123">
        <v>35.799999999999997</v>
      </c>
      <c r="T1123">
        <v>0.6</v>
      </c>
      <c r="U1123">
        <f t="shared" si="317"/>
        <v>114559.99999999999</v>
      </c>
      <c r="V1123">
        <f t="shared" si="318"/>
        <v>192000</v>
      </c>
      <c r="W1123" s="1" t="s">
        <v>155</v>
      </c>
      <c r="X1123" s="1" t="s">
        <v>1236</v>
      </c>
      <c r="Y1123" s="1" t="s">
        <v>156</v>
      </c>
      <c r="Z1123" s="3">
        <v>9211</v>
      </c>
      <c r="AA1123" s="4">
        <f t="shared" si="324"/>
        <v>399</v>
      </c>
      <c r="AB1123" s="4">
        <f t="shared" si="328"/>
        <v>2595.9331659999998</v>
      </c>
      <c r="AC1123" s="4">
        <f t="shared" si="329"/>
        <v>399</v>
      </c>
      <c r="AD1123" s="4">
        <f t="shared" si="327"/>
        <v>1238.5430180000001</v>
      </c>
      <c r="AE1123" s="3" t="s">
        <v>1276</v>
      </c>
      <c r="AF1123" s="3">
        <v>399</v>
      </c>
      <c r="AG1123" s="4">
        <f>AI1123</f>
        <v>399</v>
      </c>
      <c r="AH1123" s="4">
        <v>12077</v>
      </c>
      <c r="AI1123">
        <f t="shared" si="321"/>
        <v>399</v>
      </c>
      <c r="AJ1123" t="s">
        <v>1276</v>
      </c>
      <c r="AK1123" s="2">
        <v>4200.78</v>
      </c>
      <c r="AL1123" s="2">
        <f>AN1123</f>
        <v>4200.78</v>
      </c>
      <c r="AM1123" s="4">
        <v>12077</v>
      </c>
      <c r="AN1123">
        <f>INDEX($AJ$2:$AJ$6811,MATCH(AM1123,$A$2:$A$6811,0))</f>
        <v>4200.78</v>
      </c>
      <c r="AP1123">
        <v>183.3</v>
      </c>
      <c r="AQ1123">
        <v>183.3</v>
      </c>
      <c r="AR1123" s="4">
        <v>21</v>
      </c>
      <c r="AS1123" s="4">
        <v>8</v>
      </c>
      <c r="AT1123" s="4">
        <v>2007</v>
      </c>
      <c r="AU1123" s="4">
        <v>21</v>
      </c>
      <c r="AV1123" s="4">
        <v>8</v>
      </c>
      <c r="AW1123" s="4">
        <v>2007</v>
      </c>
      <c r="AX1123" t="str">
        <f t="shared" si="322"/>
        <v>No Delay</v>
      </c>
      <c r="AY1123">
        <f t="shared" si="323"/>
        <v>0</v>
      </c>
    </row>
    <row r="1124" spans="1:51" x14ac:dyDescent="0.2">
      <c r="A1124" s="3">
        <v>11710</v>
      </c>
      <c r="B1124" s="1" t="s">
        <v>144</v>
      </c>
      <c r="C1124" s="1" t="s">
        <v>65</v>
      </c>
      <c r="D1124" s="1" t="s">
        <v>130</v>
      </c>
      <c r="E1124" s="1"/>
      <c r="F1124" s="1" t="s">
        <v>107</v>
      </c>
      <c r="G1124" s="13" t="s">
        <v>1277</v>
      </c>
      <c r="H1124" s="12">
        <v>39189</v>
      </c>
      <c r="I1124" s="12" t="s">
        <v>1277</v>
      </c>
      <c r="J1124" s="12">
        <v>39189</v>
      </c>
      <c r="K1124" s="4">
        <v>103</v>
      </c>
      <c r="L1124" s="1" t="s">
        <v>146</v>
      </c>
      <c r="M1124" s="1" t="s">
        <v>132</v>
      </c>
      <c r="N1124" s="1" t="s">
        <v>985</v>
      </c>
      <c r="O1124" s="1" t="s">
        <v>93</v>
      </c>
      <c r="P1124">
        <v>120</v>
      </c>
      <c r="Q1124">
        <v>2703</v>
      </c>
      <c r="R1124">
        <v>55411.5</v>
      </c>
      <c r="S1124">
        <v>20.5</v>
      </c>
      <c r="T1124">
        <v>0.17</v>
      </c>
      <c r="U1124">
        <f t="shared" si="317"/>
        <v>55411.5</v>
      </c>
      <c r="V1124">
        <f t="shared" si="318"/>
        <v>324360</v>
      </c>
      <c r="W1124" s="1" t="s">
        <v>149</v>
      </c>
      <c r="X1124" s="1" t="s">
        <v>150</v>
      </c>
      <c r="Y1124" s="1" t="s">
        <v>150</v>
      </c>
      <c r="Z1124" s="3">
        <v>4785</v>
      </c>
      <c r="AA1124" s="4">
        <f t="shared" si="324"/>
        <v>401</v>
      </c>
      <c r="AB1124" s="4">
        <f t="shared" si="328"/>
        <v>2541.3885093999997</v>
      </c>
      <c r="AC1124" s="4">
        <f t="shared" si="329"/>
        <v>401</v>
      </c>
      <c r="AD1124" s="4">
        <f t="shared" si="327"/>
        <v>620.5</v>
      </c>
      <c r="AE1124" s="4">
        <v>401</v>
      </c>
      <c r="AF1124" s="4">
        <v>401</v>
      </c>
      <c r="AG1124" s="4">
        <f t="shared" ref="AG1124:AG1140" si="330">AE1124</f>
        <v>401</v>
      </c>
      <c r="AH1124" s="4">
        <v>83334</v>
      </c>
      <c r="AI1124">
        <f t="shared" si="321"/>
        <v>13107</v>
      </c>
      <c r="AJ1124">
        <v>2208</v>
      </c>
      <c r="AK1124" s="2">
        <v>2208</v>
      </c>
      <c r="AL1124" s="2">
        <f t="shared" ref="AL1124:AL1140" si="331">AJ1124</f>
        <v>2208</v>
      </c>
      <c r="AM1124" s="4"/>
      <c r="AN1124" t="e">
        <f>VLOOKUP([1]!Tabelle13[[#This Row],[Vlookup this ID for freight costs]],$AL$2:$AL$6811,2,FALSE)</f>
        <v>#REF!</v>
      </c>
      <c r="AP1124">
        <v>0</v>
      </c>
      <c r="AR1124" s="4">
        <v>17</v>
      </c>
      <c r="AS1124" s="4">
        <v>4</v>
      </c>
      <c r="AT1124" s="4">
        <v>2007</v>
      </c>
      <c r="AU1124" s="4">
        <v>17</v>
      </c>
      <c r="AV1124" s="4">
        <v>4</v>
      </c>
      <c r="AW1124" s="4">
        <v>2007</v>
      </c>
      <c r="AX1124" t="str">
        <f t="shared" si="322"/>
        <v>No Delay</v>
      </c>
      <c r="AY1124">
        <f t="shared" si="323"/>
        <v>0</v>
      </c>
    </row>
    <row r="1125" spans="1:51" x14ac:dyDescent="0.2">
      <c r="A1125" s="3">
        <v>70366</v>
      </c>
      <c r="B1125" s="1" t="s">
        <v>215</v>
      </c>
      <c r="C1125" s="1" t="s">
        <v>89</v>
      </c>
      <c r="D1125" s="1" t="s">
        <v>74</v>
      </c>
      <c r="E1125" s="1" t="s">
        <v>53</v>
      </c>
      <c r="F1125" s="1" t="s">
        <v>53</v>
      </c>
      <c r="G1125" s="13" t="s">
        <v>1278</v>
      </c>
      <c r="H1125" s="12">
        <v>40284</v>
      </c>
      <c r="I1125" s="12" t="s">
        <v>1278</v>
      </c>
      <c r="J1125" s="12">
        <v>40284</v>
      </c>
      <c r="K1125" s="4">
        <v>2361</v>
      </c>
      <c r="L1125" s="1" t="s">
        <v>146</v>
      </c>
      <c r="M1125" s="1" t="s">
        <v>248</v>
      </c>
      <c r="N1125" s="1" t="s">
        <v>764</v>
      </c>
      <c r="O1125" s="1" t="s">
        <v>765</v>
      </c>
      <c r="P1125">
        <v>30</v>
      </c>
      <c r="Q1125">
        <v>3600</v>
      </c>
      <c r="R1125">
        <v>181440</v>
      </c>
      <c r="S1125">
        <v>50.4</v>
      </c>
      <c r="T1125">
        <v>1.68</v>
      </c>
      <c r="U1125">
        <f t="shared" si="317"/>
        <v>181440</v>
      </c>
      <c r="V1125">
        <f t="shared" si="318"/>
        <v>108000</v>
      </c>
      <c r="W1125" s="1" t="s">
        <v>251</v>
      </c>
      <c r="X1125" s="1" t="s">
        <v>252</v>
      </c>
      <c r="Y1125" s="1" t="s">
        <v>252</v>
      </c>
      <c r="Z1125" s="3">
        <v>5027</v>
      </c>
      <c r="AA1125" s="4">
        <f t="shared" si="324"/>
        <v>402</v>
      </c>
      <c r="AB1125" s="4">
        <f t="shared" si="328"/>
        <v>2639.8322859999998</v>
      </c>
      <c r="AC1125" s="4">
        <f t="shared" si="329"/>
        <v>402</v>
      </c>
      <c r="AD1125" s="4">
        <f t="shared" si="327"/>
        <v>1218.0455551428572</v>
      </c>
      <c r="AE1125" s="4">
        <v>402</v>
      </c>
      <c r="AF1125" s="4">
        <v>402</v>
      </c>
      <c r="AG1125" s="4">
        <f t="shared" si="330"/>
        <v>402</v>
      </c>
      <c r="AI1125" t="e">
        <f t="shared" si="321"/>
        <v>#N/A</v>
      </c>
      <c r="AJ1125">
        <v>1924.57</v>
      </c>
      <c r="AK1125" s="2">
        <v>1924.57</v>
      </c>
      <c r="AL1125" s="2">
        <f t="shared" si="331"/>
        <v>1924.57</v>
      </c>
      <c r="AM1125" s="4"/>
      <c r="AN1125" t="e">
        <f>VLOOKUP([1]!Tabelle13[[#This Row],[Vlookup this ID for freight costs]],$AL$2:$AL$6811,2,FALSE)</f>
        <v>#REF!</v>
      </c>
      <c r="AP1125">
        <v>355.62</v>
      </c>
      <c r="AQ1125">
        <v>355.62</v>
      </c>
      <c r="AR1125" s="4">
        <v>16</v>
      </c>
      <c r="AS1125" s="4">
        <v>4</v>
      </c>
      <c r="AT1125" s="4">
        <v>2010</v>
      </c>
      <c r="AU1125" s="4">
        <v>16</v>
      </c>
      <c r="AV1125" s="4">
        <v>4</v>
      </c>
      <c r="AW1125" s="4">
        <v>2010</v>
      </c>
      <c r="AX1125" t="str">
        <f t="shared" si="322"/>
        <v>No Delay</v>
      </c>
      <c r="AY1125">
        <f t="shared" si="323"/>
        <v>0</v>
      </c>
    </row>
    <row r="1126" spans="1:51" x14ac:dyDescent="0.2">
      <c r="A1126" s="3">
        <v>34360</v>
      </c>
      <c r="B1126" s="1" t="s">
        <v>215</v>
      </c>
      <c r="C1126" s="1" t="s">
        <v>89</v>
      </c>
      <c r="D1126" s="1" t="s">
        <v>52</v>
      </c>
      <c r="E1126" s="1" t="s">
        <v>53</v>
      </c>
      <c r="F1126" s="1" t="s">
        <v>53</v>
      </c>
      <c r="G1126" s="13" t="s">
        <v>927</v>
      </c>
      <c r="H1126" s="12">
        <v>40709</v>
      </c>
      <c r="I1126" s="12" t="s">
        <v>927</v>
      </c>
      <c r="J1126" s="12">
        <v>40709</v>
      </c>
      <c r="K1126" s="4">
        <v>3260</v>
      </c>
      <c r="L1126" s="1" t="s">
        <v>146</v>
      </c>
      <c r="M1126" s="1" t="s">
        <v>414</v>
      </c>
      <c r="N1126" s="1" t="s">
        <v>1158</v>
      </c>
      <c r="O1126" s="1" t="s">
        <v>93</v>
      </c>
      <c r="P1126">
        <v>60</v>
      </c>
      <c r="Q1126">
        <v>2432</v>
      </c>
      <c r="R1126">
        <v>72960</v>
      </c>
      <c r="S1126">
        <v>30</v>
      </c>
      <c r="T1126">
        <v>0.5</v>
      </c>
      <c r="U1126">
        <f t="shared" si="317"/>
        <v>72960</v>
      </c>
      <c r="V1126">
        <f t="shared" si="318"/>
        <v>145920</v>
      </c>
      <c r="W1126" s="1" t="s">
        <v>160</v>
      </c>
      <c r="X1126" s="1" t="s">
        <v>1236</v>
      </c>
      <c r="Y1126" s="1" t="s">
        <v>161</v>
      </c>
      <c r="Z1126" s="3">
        <v>8828</v>
      </c>
      <c r="AA1126" s="4">
        <f t="shared" si="324"/>
        <v>403</v>
      </c>
      <c r="AB1126" s="4">
        <f t="shared" si="328"/>
        <v>2511.6468556</v>
      </c>
      <c r="AC1126" s="4">
        <f t="shared" si="329"/>
        <v>403</v>
      </c>
      <c r="AD1126" s="4">
        <f t="shared" si="327"/>
        <v>313</v>
      </c>
      <c r="AE1126" s="4">
        <v>403</v>
      </c>
      <c r="AF1126" s="4">
        <v>403</v>
      </c>
      <c r="AG1126" s="4">
        <f t="shared" si="330"/>
        <v>403</v>
      </c>
      <c r="AI1126" t="e">
        <f t="shared" si="321"/>
        <v>#N/A</v>
      </c>
      <c r="AJ1126">
        <v>5714.74</v>
      </c>
      <c r="AK1126" s="2">
        <v>5714.74</v>
      </c>
      <c r="AL1126" s="2">
        <f t="shared" si="331"/>
        <v>5714.74</v>
      </c>
      <c r="AM1126" s="4"/>
      <c r="AN1126" t="e">
        <f>VLOOKUP([1]!Tabelle13[[#This Row],[Vlookup this ID for freight costs]],$AL$2:$AL$6811,2,FALSE)</f>
        <v>#REF!</v>
      </c>
      <c r="AP1126">
        <v>120.38</v>
      </c>
      <c r="AQ1126">
        <v>120.38</v>
      </c>
      <c r="AR1126" s="4">
        <v>15</v>
      </c>
      <c r="AS1126" s="4">
        <v>6</v>
      </c>
      <c r="AT1126" s="4">
        <v>2011</v>
      </c>
      <c r="AU1126" s="4">
        <v>15</v>
      </c>
      <c r="AV1126" s="4">
        <v>6</v>
      </c>
      <c r="AW1126" s="4">
        <v>2011</v>
      </c>
      <c r="AX1126" t="str">
        <f t="shared" si="322"/>
        <v>No Delay</v>
      </c>
      <c r="AY1126">
        <f t="shared" si="323"/>
        <v>0</v>
      </c>
    </row>
    <row r="1127" spans="1:51" x14ac:dyDescent="0.2">
      <c r="A1127" s="3">
        <v>12185</v>
      </c>
      <c r="B1127" s="1" t="s">
        <v>119</v>
      </c>
      <c r="C1127" s="1" t="s">
        <v>114</v>
      </c>
      <c r="D1127" s="1" t="s">
        <v>130</v>
      </c>
      <c r="E1127" s="1"/>
      <c r="F1127" s="1" t="s">
        <v>107</v>
      </c>
      <c r="G1127" s="13" t="s">
        <v>1279</v>
      </c>
      <c r="H1127" s="12">
        <v>39615</v>
      </c>
      <c r="I1127" s="12" t="s">
        <v>1279</v>
      </c>
      <c r="J1127" s="12">
        <v>39615</v>
      </c>
      <c r="K1127" s="4">
        <v>888</v>
      </c>
      <c r="L1127" s="1" t="s">
        <v>146</v>
      </c>
      <c r="M1127" s="1" t="s">
        <v>132</v>
      </c>
      <c r="N1127" s="1" t="s">
        <v>218</v>
      </c>
      <c r="O1127" s="1" t="s">
        <v>93</v>
      </c>
      <c r="P1127">
        <v>90</v>
      </c>
      <c r="Q1127">
        <v>3330</v>
      </c>
      <c r="R1127">
        <v>53280</v>
      </c>
      <c r="S1127">
        <v>16</v>
      </c>
      <c r="T1127">
        <v>0.18</v>
      </c>
      <c r="U1127">
        <f t="shared" si="317"/>
        <v>53280</v>
      </c>
      <c r="V1127">
        <f t="shared" si="318"/>
        <v>299700</v>
      </c>
      <c r="W1127" s="1" t="s">
        <v>155</v>
      </c>
      <c r="X1127" s="1" t="s">
        <v>1236</v>
      </c>
      <c r="Y1127" s="1" t="s">
        <v>156</v>
      </c>
      <c r="Z1127" s="3">
        <v>6648</v>
      </c>
      <c r="AA1127" s="4">
        <f t="shared" si="324"/>
        <v>404</v>
      </c>
      <c r="AB1127" s="4">
        <f t="shared" si="328"/>
        <v>2610.2003799999998</v>
      </c>
      <c r="AC1127" s="4">
        <f t="shared" si="329"/>
        <v>404</v>
      </c>
      <c r="AD1127" s="4">
        <f t="shared" si="327"/>
        <v>404</v>
      </c>
      <c r="AE1127" s="4">
        <v>404</v>
      </c>
      <c r="AF1127" s="4">
        <v>404</v>
      </c>
      <c r="AG1127" s="4">
        <f t="shared" si="330"/>
        <v>404</v>
      </c>
      <c r="AI1127" t="e">
        <f t="shared" si="321"/>
        <v>#N/A</v>
      </c>
      <c r="AJ1127">
        <v>2313.5500000000002</v>
      </c>
      <c r="AK1127" s="2">
        <v>2313.5500000000002</v>
      </c>
      <c r="AL1127" s="2">
        <f t="shared" si="331"/>
        <v>2313.5500000000002</v>
      </c>
      <c r="AM1127" s="4"/>
      <c r="AN1127" t="e">
        <f>VLOOKUP([1]!Tabelle13[[#This Row],[Vlookup this ID for freight costs]],$AL$2:$AL$6811,2,FALSE)</f>
        <v>#REF!</v>
      </c>
      <c r="AP1127">
        <v>85.25</v>
      </c>
      <c r="AQ1127">
        <v>85.25</v>
      </c>
      <c r="AR1127" s="4">
        <v>16</v>
      </c>
      <c r="AS1127" s="4">
        <v>6</v>
      </c>
      <c r="AT1127" s="4">
        <v>2008</v>
      </c>
      <c r="AU1127" s="4">
        <v>16</v>
      </c>
      <c r="AV1127" s="4">
        <v>6</v>
      </c>
      <c r="AW1127" s="4">
        <v>2008</v>
      </c>
      <c r="AX1127" t="str">
        <f t="shared" si="322"/>
        <v>No Delay</v>
      </c>
      <c r="AY1127">
        <f t="shared" si="323"/>
        <v>0</v>
      </c>
    </row>
    <row r="1128" spans="1:51" x14ac:dyDescent="0.2">
      <c r="A1128" s="3">
        <v>85010</v>
      </c>
      <c r="B1128" s="1" t="s">
        <v>175</v>
      </c>
      <c r="C1128" s="1" t="s">
        <v>165</v>
      </c>
      <c r="D1128" s="1" t="s">
        <v>130</v>
      </c>
      <c r="E1128" s="1" t="s">
        <v>101</v>
      </c>
      <c r="F1128" s="1" t="s">
        <v>101</v>
      </c>
      <c r="G1128" s="13" t="s">
        <v>1280</v>
      </c>
      <c r="H1128" s="12">
        <v>42051</v>
      </c>
      <c r="I1128" s="12" t="s">
        <v>1135</v>
      </c>
      <c r="J1128" s="12">
        <v>42037</v>
      </c>
      <c r="K1128" s="4">
        <v>6259</v>
      </c>
      <c r="L1128" s="1" t="s">
        <v>146</v>
      </c>
      <c r="M1128" s="1" t="s">
        <v>132</v>
      </c>
      <c r="N1128" s="1" t="s">
        <v>536</v>
      </c>
      <c r="O1128" s="1" t="s">
        <v>93</v>
      </c>
      <c r="P1128">
        <v>60</v>
      </c>
      <c r="Q1128">
        <v>6000</v>
      </c>
      <c r="R1128">
        <v>11940</v>
      </c>
      <c r="S1128">
        <v>1.99</v>
      </c>
      <c r="T1128">
        <v>0.03</v>
      </c>
      <c r="U1128">
        <f t="shared" si="317"/>
        <v>11940</v>
      </c>
      <c r="V1128">
        <f t="shared" si="318"/>
        <v>360000</v>
      </c>
      <c r="W1128" s="1" t="s">
        <v>204</v>
      </c>
      <c r="X1128" s="1" t="s">
        <v>1236</v>
      </c>
      <c r="Y1128" s="1" t="s">
        <v>205</v>
      </c>
      <c r="Z1128" s="3">
        <v>11459</v>
      </c>
      <c r="AA1128" s="4">
        <f t="shared" si="324"/>
        <v>404</v>
      </c>
      <c r="AB1128" s="4">
        <f t="shared" si="328"/>
        <v>2903.2270060000001</v>
      </c>
      <c r="AC1128" s="4">
        <f t="shared" si="329"/>
        <v>404</v>
      </c>
      <c r="AD1128" s="4">
        <f t="shared" si="327"/>
        <v>2257.4050337499998</v>
      </c>
      <c r="AE1128" s="4">
        <v>404</v>
      </c>
      <c r="AF1128" s="4">
        <v>404</v>
      </c>
      <c r="AG1128" s="4">
        <f t="shared" si="330"/>
        <v>404</v>
      </c>
      <c r="AI1128" t="e">
        <f t="shared" si="321"/>
        <v>#N/A</v>
      </c>
      <c r="AJ1128">
        <v>2055.25</v>
      </c>
      <c r="AK1128" s="2">
        <v>2055.25</v>
      </c>
      <c r="AL1128" s="2">
        <f t="shared" si="331"/>
        <v>2055.25</v>
      </c>
      <c r="AM1128" s="4"/>
      <c r="AN1128" t="e">
        <f>VLOOKUP([1]!Tabelle13[[#This Row],[Vlookup this ID for freight costs]],$AL$2:$AL$6811,2,FALSE)</f>
        <v>#REF!</v>
      </c>
      <c r="AP1128">
        <v>14.05</v>
      </c>
      <c r="AQ1128">
        <v>14.05</v>
      </c>
      <c r="AR1128" s="4">
        <v>16</v>
      </c>
      <c r="AS1128" s="4">
        <v>2</v>
      </c>
      <c r="AT1128" s="4">
        <v>2015</v>
      </c>
      <c r="AU1128" s="4">
        <v>2</v>
      </c>
      <c r="AV1128" s="4">
        <v>2</v>
      </c>
      <c r="AW1128" s="4">
        <v>2015</v>
      </c>
      <c r="AX1128" t="str">
        <f t="shared" si="322"/>
        <v>No Delay</v>
      </c>
      <c r="AY1128">
        <f t="shared" si="323"/>
        <v>0</v>
      </c>
    </row>
    <row r="1129" spans="1:51" x14ac:dyDescent="0.2">
      <c r="A1129" s="3">
        <v>85661</v>
      </c>
      <c r="B1129" s="1" t="s">
        <v>151</v>
      </c>
      <c r="C1129" s="1" t="s">
        <v>65</v>
      </c>
      <c r="D1129" s="1" t="s">
        <v>130</v>
      </c>
      <c r="E1129" s="1" t="s">
        <v>152</v>
      </c>
      <c r="F1129" s="1" t="s">
        <v>152</v>
      </c>
      <c r="G1129" s="13" t="s">
        <v>194</v>
      </c>
      <c r="H1129" s="12">
        <v>40287</v>
      </c>
      <c r="I1129" s="12" t="s">
        <v>195</v>
      </c>
      <c r="J1129" s="12">
        <v>40268</v>
      </c>
      <c r="K1129" s="4">
        <v>2316</v>
      </c>
      <c r="L1129" s="1" t="s">
        <v>146</v>
      </c>
      <c r="M1129" s="1" t="s">
        <v>132</v>
      </c>
      <c r="N1129" s="1" t="s">
        <v>159</v>
      </c>
      <c r="O1129" s="1" t="s">
        <v>93</v>
      </c>
      <c r="P1129">
        <v>30</v>
      </c>
      <c r="Q1129">
        <v>5000</v>
      </c>
      <c r="R1129">
        <v>58750</v>
      </c>
      <c r="S1129">
        <v>11.75</v>
      </c>
      <c r="T1129">
        <v>0.39</v>
      </c>
      <c r="U1129">
        <f t="shared" si="317"/>
        <v>58750</v>
      </c>
      <c r="V1129">
        <f t="shared" si="318"/>
        <v>150000</v>
      </c>
      <c r="W1129" s="1" t="s">
        <v>160</v>
      </c>
      <c r="X1129" s="1" t="s">
        <v>1236</v>
      </c>
      <c r="Y1129" s="1" t="s">
        <v>161</v>
      </c>
      <c r="Z1129" s="3">
        <v>7348</v>
      </c>
      <c r="AA1129" s="4">
        <f t="shared" si="324"/>
        <v>404</v>
      </c>
      <c r="AB1129" s="4">
        <f t="shared" si="328"/>
        <v>2793.479206</v>
      </c>
      <c r="AC1129" s="4">
        <f t="shared" si="329"/>
        <v>404</v>
      </c>
      <c r="AD1129" s="4">
        <f t="shared" si="327"/>
        <v>1384.9052944347827</v>
      </c>
      <c r="AE1129" s="4">
        <v>404</v>
      </c>
      <c r="AF1129" s="4">
        <v>404</v>
      </c>
      <c r="AG1129" s="4">
        <f t="shared" si="330"/>
        <v>404</v>
      </c>
      <c r="AI1129" t="e">
        <f t="shared" si="321"/>
        <v>#N/A</v>
      </c>
      <c r="AJ1129" t="s">
        <v>81</v>
      </c>
      <c r="AK1129" s="2"/>
      <c r="AL1129" s="2" t="str">
        <f t="shared" si="331"/>
        <v>Freight Included in Commodity Cost</v>
      </c>
      <c r="AM1129" s="4"/>
      <c r="AN1129" t="e">
        <f>VLOOKUP([1]!Tabelle13[[#This Row],[Vlookup this ID for freight costs]],$AL$2:$AL$6811,2,FALSE)</f>
        <v>#REF!</v>
      </c>
      <c r="AP1129">
        <v>126.66</v>
      </c>
      <c r="AQ1129">
        <v>126.66</v>
      </c>
      <c r="AR1129" s="4">
        <v>19</v>
      </c>
      <c r="AS1129" s="4">
        <v>4</v>
      </c>
      <c r="AT1129" s="4">
        <v>2010</v>
      </c>
      <c r="AU1129" s="4">
        <v>31</v>
      </c>
      <c r="AV1129" s="4">
        <v>3</v>
      </c>
      <c r="AW1129" s="4">
        <v>2010</v>
      </c>
      <c r="AX1129" t="str">
        <f t="shared" si="322"/>
        <v>No Delay</v>
      </c>
      <c r="AY1129">
        <f t="shared" si="323"/>
        <v>0</v>
      </c>
    </row>
    <row r="1130" spans="1:51" x14ac:dyDescent="0.2">
      <c r="A1130" s="3">
        <v>63807</v>
      </c>
      <c r="B1130" s="1" t="s">
        <v>215</v>
      </c>
      <c r="C1130" s="1" t="s">
        <v>89</v>
      </c>
      <c r="D1130" s="1" t="s">
        <v>52</v>
      </c>
      <c r="E1130" s="1" t="s">
        <v>53</v>
      </c>
      <c r="F1130" s="1" t="s">
        <v>53</v>
      </c>
      <c r="G1130" s="13" t="s">
        <v>142</v>
      </c>
      <c r="H1130" s="12">
        <v>41642</v>
      </c>
      <c r="I1130" s="12" t="s">
        <v>1281</v>
      </c>
      <c r="J1130" s="12">
        <v>41645</v>
      </c>
      <c r="K1130" s="4">
        <v>5150</v>
      </c>
      <c r="L1130" s="1" t="s">
        <v>146</v>
      </c>
      <c r="M1130" s="1" t="s">
        <v>170</v>
      </c>
      <c r="N1130" s="1" t="s">
        <v>554</v>
      </c>
      <c r="O1130" s="1" t="s">
        <v>93</v>
      </c>
      <c r="P1130">
        <v>30</v>
      </c>
      <c r="Q1130">
        <v>6500</v>
      </c>
      <c r="R1130">
        <v>8125</v>
      </c>
      <c r="S1130">
        <v>1.25</v>
      </c>
      <c r="T1130">
        <v>0.04</v>
      </c>
      <c r="U1130">
        <f t="shared" si="317"/>
        <v>8125</v>
      </c>
      <c r="V1130">
        <f t="shared" si="318"/>
        <v>195000</v>
      </c>
      <c r="W1130" s="1" t="s">
        <v>155</v>
      </c>
      <c r="X1130" s="1" t="s">
        <v>1236</v>
      </c>
      <c r="Y1130" s="1" t="s">
        <v>156</v>
      </c>
      <c r="Z1130" s="3">
        <v>9211</v>
      </c>
      <c r="AA1130" s="4">
        <f t="shared" si="324"/>
        <v>406</v>
      </c>
      <c r="AB1130" s="4">
        <f t="shared" si="328"/>
        <v>2958.1009060000001</v>
      </c>
      <c r="AC1130" s="4">
        <f t="shared" si="329"/>
        <v>406</v>
      </c>
      <c r="AD1130" s="4">
        <f t="shared" si="327"/>
        <v>1064.3732405000001</v>
      </c>
      <c r="AE1130" s="4">
        <v>406</v>
      </c>
      <c r="AF1130" s="4">
        <v>406</v>
      </c>
      <c r="AG1130" s="4">
        <f t="shared" si="330"/>
        <v>406</v>
      </c>
      <c r="AI1130" t="e">
        <f t="shared" si="321"/>
        <v>#N/A</v>
      </c>
      <c r="AJ1130">
        <v>4837.38</v>
      </c>
      <c r="AK1130" s="2">
        <v>4837.38</v>
      </c>
      <c r="AL1130" s="2">
        <f t="shared" si="331"/>
        <v>4837.38</v>
      </c>
      <c r="AM1130" s="4"/>
      <c r="AN1130" t="e">
        <f>VLOOKUP([1]!Tabelle13[[#This Row],[Vlookup this ID for freight costs]],$AL$2:$AL$6811,2,FALSE)</f>
        <v>#REF!</v>
      </c>
      <c r="AP1130">
        <v>10.050000000000001</v>
      </c>
      <c r="AQ1130">
        <v>10.050000000000001</v>
      </c>
      <c r="AR1130" s="4">
        <v>3</v>
      </c>
      <c r="AS1130" s="4">
        <v>1</v>
      </c>
      <c r="AT1130" s="4">
        <v>2014</v>
      </c>
      <c r="AU1130" s="4">
        <v>6</v>
      </c>
      <c r="AV1130" s="4">
        <v>1</v>
      </c>
      <c r="AW1130" s="4">
        <v>2014</v>
      </c>
      <c r="AX1130" t="str">
        <f t="shared" si="322"/>
        <v>Delay</v>
      </c>
      <c r="AY1130">
        <f t="shared" si="323"/>
        <v>3</v>
      </c>
    </row>
    <row r="1131" spans="1:51" x14ac:dyDescent="0.2">
      <c r="A1131" s="3">
        <v>12779</v>
      </c>
      <c r="B1131" s="1" t="s">
        <v>88</v>
      </c>
      <c r="C1131" s="1" t="s">
        <v>89</v>
      </c>
      <c r="D1131" s="1" t="s">
        <v>130</v>
      </c>
      <c r="E1131" s="1" t="s">
        <v>53</v>
      </c>
      <c r="F1131" s="1" t="s">
        <v>53</v>
      </c>
      <c r="G1131" s="13" t="s">
        <v>1137</v>
      </c>
      <c r="H1131" s="12">
        <v>39582</v>
      </c>
      <c r="I1131" s="12" t="s">
        <v>1137</v>
      </c>
      <c r="J1131" s="12">
        <v>39582</v>
      </c>
      <c r="K1131" s="4">
        <v>849</v>
      </c>
      <c r="L1131" s="1" t="s">
        <v>146</v>
      </c>
      <c r="M1131" s="1" t="s">
        <v>132</v>
      </c>
      <c r="N1131" s="1" t="s">
        <v>196</v>
      </c>
      <c r="O1131" s="1" t="s">
        <v>93</v>
      </c>
      <c r="P1131">
        <v>60</v>
      </c>
      <c r="Q1131">
        <v>3847</v>
      </c>
      <c r="R1131">
        <v>28467.8</v>
      </c>
      <c r="S1131">
        <v>7.4</v>
      </c>
      <c r="T1131">
        <v>0.12</v>
      </c>
      <c r="U1131">
        <f t="shared" si="317"/>
        <v>28467.800000000003</v>
      </c>
      <c r="V1131">
        <f t="shared" si="318"/>
        <v>230820</v>
      </c>
      <c r="W1131" s="1" t="s">
        <v>204</v>
      </c>
      <c r="X1131" s="1" t="s">
        <v>1236</v>
      </c>
      <c r="Y1131" s="1" t="s">
        <v>205</v>
      </c>
      <c r="Z1131" s="3">
        <v>8859</v>
      </c>
      <c r="AA1131" s="4">
        <f t="shared" si="324"/>
        <v>408</v>
      </c>
      <c r="AB1131" s="4">
        <f t="shared" si="328"/>
        <v>2666.9399926000001</v>
      </c>
      <c r="AC1131" s="4">
        <f t="shared" si="329"/>
        <v>408</v>
      </c>
      <c r="AD1131" s="4">
        <f t="shared" si="327"/>
        <v>408</v>
      </c>
      <c r="AE1131" s="4">
        <v>408</v>
      </c>
      <c r="AF1131" s="4">
        <v>408</v>
      </c>
      <c r="AG1131" s="4">
        <f t="shared" si="330"/>
        <v>408</v>
      </c>
      <c r="AI1131" t="e">
        <f t="shared" si="321"/>
        <v>#N/A</v>
      </c>
      <c r="AJ1131">
        <v>1514.68</v>
      </c>
      <c r="AK1131" s="2">
        <v>1514.68</v>
      </c>
      <c r="AL1131" s="2">
        <f t="shared" si="331"/>
        <v>1514.68</v>
      </c>
      <c r="AM1131" s="4"/>
      <c r="AN1131" t="e">
        <f>VLOOKUP([1]!Tabelle13[[#This Row],[Vlookup this ID for freight costs]],$AL$2:$AL$6811,2,FALSE)</f>
        <v>#REF!</v>
      </c>
      <c r="AP1131">
        <v>45.55</v>
      </c>
      <c r="AQ1131">
        <v>45.55</v>
      </c>
      <c r="AR1131" s="4">
        <v>14</v>
      </c>
      <c r="AS1131" s="4">
        <v>5</v>
      </c>
      <c r="AT1131" s="4">
        <v>2008</v>
      </c>
      <c r="AU1131" s="4">
        <v>14</v>
      </c>
      <c r="AV1131" s="4">
        <v>5</v>
      </c>
      <c r="AW1131" s="4">
        <v>2008</v>
      </c>
      <c r="AX1131" t="str">
        <f t="shared" si="322"/>
        <v>No Delay</v>
      </c>
      <c r="AY1131">
        <f t="shared" si="323"/>
        <v>0</v>
      </c>
    </row>
    <row r="1132" spans="1:51" x14ac:dyDescent="0.2">
      <c r="A1132" s="3">
        <v>83976</v>
      </c>
      <c r="B1132" s="1" t="s">
        <v>215</v>
      </c>
      <c r="C1132" s="1" t="s">
        <v>89</v>
      </c>
      <c r="D1132" s="1" t="s">
        <v>130</v>
      </c>
      <c r="E1132" s="1" t="s">
        <v>53</v>
      </c>
      <c r="F1132" s="1" t="s">
        <v>53</v>
      </c>
      <c r="G1132" s="13" t="s">
        <v>545</v>
      </c>
      <c r="H1132" s="12">
        <v>40274</v>
      </c>
      <c r="I1132" s="12" t="s">
        <v>790</v>
      </c>
      <c r="J1132" s="12">
        <v>40224</v>
      </c>
      <c r="K1132" s="4">
        <v>2188</v>
      </c>
      <c r="L1132" s="1" t="s">
        <v>146</v>
      </c>
      <c r="M1132" s="1" t="s">
        <v>132</v>
      </c>
      <c r="N1132" s="1" t="s">
        <v>265</v>
      </c>
      <c r="O1132" s="1" t="s">
        <v>93</v>
      </c>
      <c r="P1132">
        <v>60</v>
      </c>
      <c r="Q1132">
        <v>4319</v>
      </c>
      <c r="R1132">
        <v>11790.87</v>
      </c>
      <c r="S1132">
        <v>2.73</v>
      </c>
      <c r="T1132">
        <v>0.05</v>
      </c>
      <c r="U1132">
        <f t="shared" si="317"/>
        <v>11790.87</v>
      </c>
      <c r="V1132">
        <f t="shared" si="318"/>
        <v>259140</v>
      </c>
      <c r="W1132" s="1" t="s">
        <v>155</v>
      </c>
      <c r="X1132" s="1" t="s">
        <v>1236</v>
      </c>
      <c r="Y1132" s="1" t="s">
        <v>156</v>
      </c>
      <c r="Z1132" s="3">
        <v>9211</v>
      </c>
      <c r="AA1132" s="4">
        <f t="shared" si="324"/>
        <v>409</v>
      </c>
      <c r="AB1132" s="4">
        <f t="shared" si="328"/>
        <v>2718.7409542</v>
      </c>
      <c r="AC1132" s="4">
        <f t="shared" si="329"/>
        <v>409</v>
      </c>
      <c r="AD1132" s="4">
        <f t="shared" si="327"/>
        <v>3457</v>
      </c>
      <c r="AE1132" s="4">
        <v>409</v>
      </c>
      <c r="AF1132" s="4">
        <v>409</v>
      </c>
      <c r="AG1132" s="4">
        <f t="shared" si="330"/>
        <v>409</v>
      </c>
      <c r="AI1132" t="e">
        <f t="shared" si="321"/>
        <v>#N/A</v>
      </c>
      <c r="AJ1132">
        <v>1083.3</v>
      </c>
      <c r="AK1132" s="2">
        <v>1083.3</v>
      </c>
      <c r="AL1132" s="2">
        <f t="shared" si="331"/>
        <v>1083.3</v>
      </c>
      <c r="AM1132" s="4"/>
      <c r="AN1132" t="e">
        <f>VLOOKUP([1]!Tabelle13[[#This Row],[Vlookup this ID for freight costs]],$AL$2:$AL$6811,2,FALSE)</f>
        <v>#REF!</v>
      </c>
      <c r="AP1132">
        <v>23.11</v>
      </c>
      <c r="AQ1132">
        <v>23.11</v>
      </c>
      <c r="AR1132" s="4">
        <v>6</v>
      </c>
      <c r="AS1132" s="4">
        <v>4</v>
      </c>
      <c r="AT1132" s="4">
        <v>2010</v>
      </c>
      <c r="AU1132" s="4">
        <v>15</v>
      </c>
      <c r="AV1132" s="4">
        <v>2</v>
      </c>
      <c r="AW1132" s="4">
        <v>2010</v>
      </c>
      <c r="AX1132" t="str">
        <f t="shared" si="322"/>
        <v>No Delay</v>
      </c>
      <c r="AY1132">
        <f t="shared" si="323"/>
        <v>0</v>
      </c>
    </row>
    <row r="1133" spans="1:51" x14ac:dyDescent="0.2">
      <c r="A1133" s="3">
        <v>11373</v>
      </c>
      <c r="B1133" s="1" t="s">
        <v>317</v>
      </c>
      <c r="C1133" s="1" t="s">
        <v>89</v>
      </c>
      <c r="D1133" s="1" t="s">
        <v>130</v>
      </c>
      <c r="E1133" s="1"/>
      <c r="F1133" s="1" t="s">
        <v>107</v>
      </c>
      <c r="G1133" s="13" t="s">
        <v>782</v>
      </c>
      <c r="H1133" s="12">
        <v>39206</v>
      </c>
      <c r="I1133" s="12" t="s">
        <v>782</v>
      </c>
      <c r="J1133" s="12">
        <v>39206</v>
      </c>
      <c r="K1133" s="4">
        <v>137</v>
      </c>
      <c r="L1133" s="1" t="s">
        <v>146</v>
      </c>
      <c r="M1133" s="1" t="s">
        <v>132</v>
      </c>
      <c r="N1133" s="1" t="s">
        <v>167</v>
      </c>
      <c r="O1133" s="1" t="s">
        <v>93</v>
      </c>
      <c r="P1133">
        <v>30</v>
      </c>
      <c r="Q1133">
        <v>4500</v>
      </c>
      <c r="R1133">
        <v>73125</v>
      </c>
      <c r="S1133">
        <v>16.25</v>
      </c>
      <c r="T1133">
        <v>0.54</v>
      </c>
      <c r="U1133">
        <f t="shared" si="317"/>
        <v>73125</v>
      </c>
      <c r="V1133">
        <f t="shared" si="318"/>
        <v>135000</v>
      </c>
      <c r="W1133" s="1" t="s">
        <v>155</v>
      </c>
      <c r="X1133" s="1" t="s">
        <v>1236</v>
      </c>
      <c r="Y1133" s="1" t="s">
        <v>156</v>
      </c>
      <c r="Z1133" s="3">
        <v>9211</v>
      </c>
      <c r="AA1133" s="4">
        <f t="shared" si="324"/>
        <v>410</v>
      </c>
      <c r="AB1133" s="4">
        <f t="shared" si="328"/>
        <v>2738.6053059999999</v>
      </c>
      <c r="AC1133" s="4">
        <f t="shared" si="329"/>
        <v>410</v>
      </c>
      <c r="AD1133" s="4">
        <f t="shared" si="327"/>
        <v>842.71428571428567</v>
      </c>
      <c r="AE1133" s="4">
        <v>410</v>
      </c>
      <c r="AF1133" s="4">
        <v>410</v>
      </c>
      <c r="AG1133" s="4">
        <f t="shared" si="330"/>
        <v>410</v>
      </c>
      <c r="AH1133" s="4">
        <v>84449</v>
      </c>
      <c r="AI1133">
        <f t="shared" si="321"/>
        <v>11342</v>
      </c>
      <c r="AJ1133">
        <v>1931</v>
      </c>
      <c r="AK1133" s="2">
        <v>1931</v>
      </c>
      <c r="AL1133" s="2">
        <f t="shared" si="331"/>
        <v>1931</v>
      </c>
      <c r="AM1133" s="4"/>
      <c r="AN1133" t="e">
        <f>VLOOKUP([1]!Tabelle13[[#This Row],[Vlookup this ID for freight costs]],$AL$2:$AL$6811,2,FALSE)</f>
        <v>#REF!</v>
      </c>
      <c r="AP1133">
        <v>0</v>
      </c>
      <c r="AR1133" s="4">
        <v>4</v>
      </c>
      <c r="AS1133" s="4">
        <v>5</v>
      </c>
      <c r="AT1133" s="4">
        <v>2007</v>
      </c>
      <c r="AU1133" s="4">
        <v>4</v>
      </c>
      <c r="AV1133" s="4">
        <v>5</v>
      </c>
      <c r="AW1133" s="4">
        <v>2007</v>
      </c>
      <c r="AX1133" t="str">
        <f t="shared" si="322"/>
        <v>No Delay</v>
      </c>
      <c r="AY1133">
        <f t="shared" si="323"/>
        <v>0</v>
      </c>
    </row>
    <row r="1134" spans="1:51" x14ac:dyDescent="0.2">
      <c r="A1134" s="3">
        <v>83702</v>
      </c>
      <c r="B1134" s="1" t="s">
        <v>151</v>
      </c>
      <c r="C1134" s="1" t="s">
        <v>65</v>
      </c>
      <c r="D1134" s="1" t="s">
        <v>130</v>
      </c>
      <c r="E1134" s="1" t="s">
        <v>152</v>
      </c>
      <c r="F1134" s="1" t="s">
        <v>152</v>
      </c>
      <c r="G1134" s="13" t="s">
        <v>755</v>
      </c>
      <c r="H1134" s="12">
        <v>41521</v>
      </c>
      <c r="I1134" s="12" t="s">
        <v>904</v>
      </c>
      <c r="J1134" s="12">
        <v>41478</v>
      </c>
      <c r="K1134" s="4">
        <v>4807</v>
      </c>
      <c r="L1134" s="1" t="s">
        <v>146</v>
      </c>
      <c r="M1134" s="1" t="s">
        <v>132</v>
      </c>
      <c r="N1134" s="1" t="s">
        <v>275</v>
      </c>
      <c r="O1134" s="1" t="s">
        <v>93</v>
      </c>
      <c r="P1134">
        <v>60</v>
      </c>
      <c r="Q1134">
        <v>4026</v>
      </c>
      <c r="R1134">
        <v>29269.02</v>
      </c>
      <c r="S1134">
        <v>7.27</v>
      </c>
      <c r="T1134">
        <v>0.12</v>
      </c>
      <c r="U1134">
        <f t="shared" si="317"/>
        <v>29269.019999999997</v>
      </c>
      <c r="V1134">
        <f t="shared" si="318"/>
        <v>241560</v>
      </c>
      <c r="W1134" s="1" t="s">
        <v>155</v>
      </c>
      <c r="X1134" s="1" t="s">
        <v>1236</v>
      </c>
      <c r="Y1134" s="1" t="s">
        <v>156</v>
      </c>
      <c r="Z1134" s="3">
        <v>7726</v>
      </c>
      <c r="AA1134" s="4">
        <f t="shared" si="324"/>
        <v>410</v>
      </c>
      <c r="AB1134" s="4">
        <f t="shared" si="328"/>
        <v>2686.5848488000001</v>
      </c>
      <c r="AC1134" s="4">
        <f t="shared" si="329"/>
        <v>410</v>
      </c>
      <c r="AD1134" s="4">
        <f t="shared" si="327"/>
        <v>410</v>
      </c>
      <c r="AE1134" s="4">
        <v>410</v>
      </c>
      <c r="AF1134" s="4">
        <v>410</v>
      </c>
      <c r="AG1134" s="4">
        <f t="shared" si="330"/>
        <v>410</v>
      </c>
      <c r="AI1134" t="e">
        <f t="shared" si="321"/>
        <v>#N/A</v>
      </c>
      <c r="AJ1134" t="s">
        <v>81</v>
      </c>
      <c r="AK1134" s="2"/>
      <c r="AL1134" s="2" t="str">
        <f t="shared" si="331"/>
        <v>Freight Included in Commodity Cost</v>
      </c>
      <c r="AM1134" s="4"/>
      <c r="AN1134" t="e">
        <f>VLOOKUP([1]!Tabelle13[[#This Row],[Vlookup this ID for freight costs]],$AL$2:$AL$6811,2,FALSE)</f>
        <v>#REF!</v>
      </c>
      <c r="AP1134">
        <v>36.21</v>
      </c>
      <c r="AQ1134">
        <v>36.21</v>
      </c>
      <c r="AR1134" s="4">
        <v>4</v>
      </c>
      <c r="AS1134" s="4">
        <v>9</v>
      </c>
      <c r="AT1134" s="4">
        <v>2013</v>
      </c>
      <c r="AU1134" s="4">
        <v>23</v>
      </c>
      <c r="AV1134" s="4">
        <v>7</v>
      </c>
      <c r="AW1134" s="4">
        <v>2013</v>
      </c>
      <c r="AX1134" t="str">
        <f t="shared" si="322"/>
        <v>No Delay</v>
      </c>
      <c r="AY1134">
        <f t="shared" si="323"/>
        <v>0</v>
      </c>
    </row>
    <row r="1135" spans="1:51" x14ac:dyDescent="0.2">
      <c r="A1135" s="3">
        <v>84353</v>
      </c>
      <c r="B1135" s="1" t="s">
        <v>151</v>
      </c>
      <c r="C1135" s="1" t="s">
        <v>65</v>
      </c>
      <c r="D1135" s="1" t="s">
        <v>130</v>
      </c>
      <c r="E1135" s="1" t="s">
        <v>152</v>
      </c>
      <c r="F1135" s="1" t="s">
        <v>152</v>
      </c>
      <c r="G1135" s="13" t="s">
        <v>1282</v>
      </c>
      <c r="H1135" s="12">
        <v>41765</v>
      </c>
      <c r="I1135" s="12" t="s">
        <v>480</v>
      </c>
      <c r="J1135" s="12">
        <v>41761</v>
      </c>
      <c r="K1135" s="4">
        <v>5470</v>
      </c>
      <c r="L1135" s="1" t="s">
        <v>146</v>
      </c>
      <c r="M1135" s="1" t="s">
        <v>132</v>
      </c>
      <c r="N1135" s="1" t="s">
        <v>676</v>
      </c>
      <c r="O1135" s="1" t="s">
        <v>93</v>
      </c>
      <c r="P1135">
        <v>60</v>
      </c>
      <c r="Q1135">
        <v>10819</v>
      </c>
      <c r="R1135">
        <v>23260.85</v>
      </c>
      <c r="S1135">
        <v>2.15</v>
      </c>
      <c r="T1135">
        <v>0.04</v>
      </c>
      <c r="U1135">
        <f t="shared" si="317"/>
        <v>23260.85</v>
      </c>
      <c r="V1135">
        <f t="shared" si="318"/>
        <v>649140</v>
      </c>
      <c r="W1135" s="1" t="s">
        <v>160</v>
      </c>
      <c r="X1135" s="1" t="s">
        <v>1236</v>
      </c>
      <c r="Y1135" s="1" t="s">
        <v>161</v>
      </c>
      <c r="Z1135" s="3">
        <v>7348</v>
      </c>
      <c r="AA1135" s="4">
        <f t="shared" si="324"/>
        <v>411</v>
      </c>
      <c r="AB1135" s="4">
        <f t="shared" si="328"/>
        <v>3432.1016541999998</v>
      </c>
      <c r="AC1135" s="4">
        <f t="shared" si="329"/>
        <v>411</v>
      </c>
      <c r="AD1135" s="4">
        <f t="shared" si="327"/>
        <v>411</v>
      </c>
      <c r="AE1135" s="4">
        <v>411</v>
      </c>
      <c r="AF1135" s="4">
        <v>411</v>
      </c>
      <c r="AG1135" s="4">
        <f t="shared" si="330"/>
        <v>411</v>
      </c>
      <c r="AI1135" t="e">
        <f t="shared" si="321"/>
        <v>#N/A</v>
      </c>
      <c r="AJ1135">
        <v>29674.91</v>
      </c>
      <c r="AK1135" s="2">
        <v>29674.91</v>
      </c>
      <c r="AL1135" s="2">
        <f t="shared" si="331"/>
        <v>29674.91</v>
      </c>
      <c r="AM1135" s="4"/>
      <c r="AN1135" t="e">
        <f>VLOOKUP([1]!Tabelle13[[#This Row],[Vlookup this ID for freight costs]],$AL$2:$AL$6811,2,FALSE)</f>
        <v>#REF!</v>
      </c>
      <c r="AP1135">
        <v>23.91</v>
      </c>
      <c r="AQ1135">
        <v>23.91</v>
      </c>
      <c r="AR1135" s="4">
        <v>6</v>
      </c>
      <c r="AS1135" s="4">
        <v>5</v>
      </c>
      <c r="AT1135" s="4">
        <v>2014</v>
      </c>
      <c r="AU1135" s="4">
        <v>2</v>
      </c>
      <c r="AV1135" s="4">
        <v>5</v>
      </c>
      <c r="AW1135" s="4">
        <v>2014</v>
      </c>
      <c r="AX1135" t="str">
        <f t="shared" si="322"/>
        <v>No Delay</v>
      </c>
      <c r="AY1135">
        <f t="shared" si="323"/>
        <v>0</v>
      </c>
    </row>
    <row r="1136" spans="1:51" x14ac:dyDescent="0.2">
      <c r="A1136" s="3">
        <v>83809</v>
      </c>
      <c r="B1136" s="1" t="s">
        <v>172</v>
      </c>
      <c r="C1136" s="1" t="s">
        <v>114</v>
      </c>
      <c r="D1136" s="1" t="s">
        <v>130</v>
      </c>
      <c r="E1136" s="1" t="s">
        <v>101</v>
      </c>
      <c r="F1136" s="1" t="s">
        <v>101</v>
      </c>
      <c r="G1136" s="13" t="s">
        <v>198</v>
      </c>
      <c r="H1136" s="12">
        <v>41820</v>
      </c>
      <c r="I1136" s="12" t="s">
        <v>1283</v>
      </c>
      <c r="J1136" s="12">
        <v>41855</v>
      </c>
      <c r="K1136" s="4">
        <v>5703</v>
      </c>
      <c r="L1136" s="1" t="s">
        <v>146</v>
      </c>
      <c r="M1136" s="1" t="s">
        <v>132</v>
      </c>
      <c r="N1136" s="1" t="s">
        <v>206</v>
      </c>
      <c r="O1136" s="1" t="s">
        <v>93</v>
      </c>
      <c r="P1136">
        <v>60</v>
      </c>
      <c r="Q1136">
        <v>5232</v>
      </c>
      <c r="R1136">
        <v>13027.68</v>
      </c>
      <c r="S1136">
        <v>2.4900000000000002</v>
      </c>
      <c r="T1136">
        <v>0.04</v>
      </c>
      <c r="U1136">
        <f t="shared" si="317"/>
        <v>13027.68</v>
      </c>
      <c r="V1136">
        <f t="shared" si="318"/>
        <v>313920</v>
      </c>
      <c r="W1136" s="1" t="s">
        <v>179</v>
      </c>
      <c r="X1136" s="1" t="s">
        <v>1236</v>
      </c>
      <c r="Y1136" s="1" t="s">
        <v>156</v>
      </c>
      <c r="Z1136" s="3">
        <v>14240</v>
      </c>
      <c r="AA1136" s="4">
        <f t="shared" si="324"/>
        <v>414</v>
      </c>
      <c r="AB1136" s="4">
        <f t="shared" si="328"/>
        <v>2818.9406956000003</v>
      </c>
      <c r="AC1136" s="4">
        <f t="shared" si="329"/>
        <v>414</v>
      </c>
      <c r="AD1136" s="4">
        <f t="shared" si="327"/>
        <v>4962.5</v>
      </c>
      <c r="AE1136" s="4">
        <v>414</v>
      </c>
      <c r="AF1136" s="4">
        <v>414</v>
      </c>
      <c r="AG1136" s="4">
        <f t="shared" si="330"/>
        <v>414</v>
      </c>
      <c r="AI1136" t="e">
        <f t="shared" si="321"/>
        <v>#N/A</v>
      </c>
      <c r="AJ1136">
        <v>770.14</v>
      </c>
      <c r="AK1136" s="2">
        <v>770.14</v>
      </c>
      <c r="AL1136" s="2">
        <f t="shared" si="331"/>
        <v>770.14</v>
      </c>
      <c r="AM1136" s="4"/>
      <c r="AN1136" t="e">
        <f>VLOOKUP([1]!Tabelle13[[#This Row],[Vlookup this ID for freight costs]],$AL$2:$AL$6811,2,FALSE)</f>
        <v>#REF!</v>
      </c>
      <c r="AP1136">
        <v>13.39</v>
      </c>
      <c r="AQ1136">
        <v>13.39</v>
      </c>
      <c r="AR1136" s="4">
        <v>30</v>
      </c>
      <c r="AS1136" s="4">
        <v>6</v>
      </c>
      <c r="AT1136" s="4">
        <v>2014</v>
      </c>
      <c r="AU1136" s="4">
        <v>4</v>
      </c>
      <c r="AV1136" s="4">
        <v>8</v>
      </c>
      <c r="AW1136" s="4">
        <v>2014</v>
      </c>
      <c r="AX1136" t="str">
        <f t="shared" si="322"/>
        <v>Delay</v>
      </c>
      <c r="AY1136">
        <f t="shared" si="323"/>
        <v>35</v>
      </c>
    </row>
    <row r="1137" spans="1:51" x14ac:dyDescent="0.2">
      <c r="A1137" s="3">
        <v>84282</v>
      </c>
      <c r="B1137" s="1" t="s">
        <v>215</v>
      </c>
      <c r="C1137" s="1" t="s">
        <v>89</v>
      </c>
      <c r="D1137" s="1" t="s">
        <v>130</v>
      </c>
      <c r="E1137" s="1" t="s">
        <v>101</v>
      </c>
      <c r="F1137" s="1" t="s">
        <v>101</v>
      </c>
      <c r="G1137" s="13" t="s">
        <v>428</v>
      </c>
      <c r="H1137" s="12">
        <v>41547</v>
      </c>
      <c r="I1137" s="12" t="s">
        <v>1284</v>
      </c>
      <c r="J1137" s="12">
        <v>41514</v>
      </c>
      <c r="K1137" s="4">
        <v>4885</v>
      </c>
      <c r="L1137" s="1" t="s">
        <v>146</v>
      </c>
      <c r="M1137" s="1" t="s">
        <v>132</v>
      </c>
      <c r="N1137" s="1" t="s">
        <v>599</v>
      </c>
      <c r="O1137" s="1" t="s">
        <v>93</v>
      </c>
      <c r="P1137">
        <v>60</v>
      </c>
      <c r="Q1137">
        <v>7600</v>
      </c>
      <c r="R1137">
        <v>29564</v>
      </c>
      <c r="S1137">
        <v>3.89</v>
      </c>
      <c r="T1137">
        <v>0.06</v>
      </c>
      <c r="U1137">
        <f t="shared" si="317"/>
        <v>29564</v>
      </c>
      <c r="V1137">
        <f t="shared" si="318"/>
        <v>456000</v>
      </c>
      <c r="W1137" s="1" t="s">
        <v>160</v>
      </c>
      <c r="X1137" s="1" t="s">
        <v>1236</v>
      </c>
      <c r="Y1137" s="1" t="s">
        <v>161</v>
      </c>
      <c r="Z1137" s="3">
        <v>12573</v>
      </c>
      <c r="AA1137" s="4">
        <f t="shared" si="324"/>
        <v>415</v>
      </c>
      <c r="AB1137" s="4">
        <f t="shared" si="328"/>
        <v>3078.8234860000002</v>
      </c>
      <c r="AC1137" s="4">
        <f t="shared" si="329"/>
        <v>415</v>
      </c>
      <c r="AD1137" s="4">
        <f t="shared" si="327"/>
        <v>1216.8901873333334</v>
      </c>
      <c r="AE1137" s="4">
        <v>415</v>
      </c>
      <c r="AF1137" s="4">
        <v>415</v>
      </c>
      <c r="AG1137" s="4">
        <f t="shared" si="330"/>
        <v>415</v>
      </c>
      <c r="AI1137" t="e">
        <f t="shared" si="321"/>
        <v>#N/A</v>
      </c>
      <c r="AJ1137">
        <v>2751.09</v>
      </c>
      <c r="AK1137" s="2">
        <v>2751.09</v>
      </c>
      <c r="AL1137" s="2">
        <f t="shared" si="331"/>
        <v>2751.09</v>
      </c>
      <c r="AM1137" s="4"/>
      <c r="AN1137" t="e">
        <f>VLOOKUP([1]!Tabelle13[[#This Row],[Vlookup this ID for freight costs]],$AL$2:$AL$6811,2,FALSE)</f>
        <v>#REF!</v>
      </c>
      <c r="AP1137">
        <v>41.45</v>
      </c>
      <c r="AQ1137">
        <v>41.45</v>
      </c>
      <c r="AR1137" s="4">
        <v>30</v>
      </c>
      <c r="AS1137" s="4">
        <v>9</v>
      </c>
      <c r="AT1137" s="4">
        <v>2013</v>
      </c>
      <c r="AU1137" s="4">
        <v>28</v>
      </c>
      <c r="AV1137" s="4">
        <v>8</v>
      </c>
      <c r="AW1137" s="4">
        <v>2013</v>
      </c>
      <c r="AX1137" t="str">
        <f t="shared" si="322"/>
        <v>No Delay</v>
      </c>
      <c r="AY1137">
        <f t="shared" si="323"/>
        <v>0</v>
      </c>
    </row>
    <row r="1138" spans="1:51" x14ac:dyDescent="0.2">
      <c r="A1138" s="3">
        <v>82903</v>
      </c>
      <c r="B1138" s="1" t="s">
        <v>151</v>
      </c>
      <c r="C1138" s="1" t="s">
        <v>65</v>
      </c>
      <c r="D1138" s="1" t="s">
        <v>130</v>
      </c>
      <c r="E1138" s="1" t="s">
        <v>53</v>
      </c>
      <c r="F1138" s="1" t="s">
        <v>53</v>
      </c>
      <c r="G1138" s="13" t="s">
        <v>189</v>
      </c>
      <c r="H1138" s="12">
        <v>40374</v>
      </c>
      <c r="I1138" s="12" t="s">
        <v>190</v>
      </c>
      <c r="J1138" s="12">
        <v>40357</v>
      </c>
      <c r="K1138" s="4">
        <v>2558</v>
      </c>
      <c r="L1138" s="1" t="s">
        <v>146</v>
      </c>
      <c r="M1138" s="1" t="s">
        <v>132</v>
      </c>
      <c r="N1138" s="1" t="s">
        <v>196</v>
      </c>
      <c r="O1138" s="1" t="s">
        <v>93</v>
      </c>
      <c r="P1138">
        <v>60</v>
      </c>
      <c r="Q1138">
        <v>3000</v>
      </c>
      <c r="R1138">
        <v>17550</v>
      </c>
      <c r="S1138">
        <v>5.85</v>
      </c>
      <c r="T1138">
        <v>0.1</v>
      </c>
      <c r="U1138">
        <f t="shared" si="317"/>
        <v>17550</v>
      </c>
      <c r="V1138">
        <f t="shared" si="318"/>
        <v>180000</v>
      </c>
      <c r="W1138" s="1" t="s">
        <v>204</v>
      </c>
      <c r="X1138" s="1" t="s">
        <v>1236</v>
      </c>
      <c r="Y1138" s="1" t="s">
        <v>205</v>
      </c>
      <c r="Z1138" s="3">
        <v>7364</v>
      </c>
      <c r="AA1138" s="4">
        <f t="shared" si="324"/>
        <v>419</v>
      </c>
      <c r="AB1138" s="4">
        <f t="shared" si="328"/>
        <v>2573.9836059999998</v>
      </c>
      <c r="AC1138" s="4">
        <f t="shared" si="329"/>
        <v>419</v>
      </c>
      <c r="AD1138" s="4">
        <f t="shared" si="327"/>
        <v>1134.1992506285715</v>
      </c>
      <c r="AE1138" s="4">
        <v>419</v>
      </c>
      <c r="AF1138" s="4">
        <v>419</v>
      </c>
      <c r="AG1138" s="4">
        <f t="shared" si="330"/>
        <v>419</v>
      </c>
      <c r="AI1138" t="e">
        <f t="shared" si="321"/>
        <v>#N/A</v>
      </c>
      <c r="AJ1138" t="s">
        <v>81</v>
      </c>
      <c r="AK1138" s="2"/>
      <c r="AL1138" s="2" t="str">
        <f t="shared" si="331"/>
        <v>Freight Included in Commodity Cost</v>
      </c>
      <c r="AM1138" s="4"/>
      <c r="AN1138" t="e">
        <f>VLOOKUP([1]!Tabelle13[[#This Row],[Vlookup this ID for freight costs]],$AL$2:$AL$6811,2,FALSE)</f>
        <v>#REF!</v>
      </c>
      <c r="AP1138">
        <v>37.840000000000003</v>
      </c>
      <c r="AQ1138">
        <v>37.840000000000003</v>
      </c>
      <c r="AR1138" s="4">
        <v>15</v>
      </c>
      <c r="AS1138" s="4">
        <v>7</v>
      </c>
      <c r="AT1138" s="4">
        <v>2010</v>
      </c>
      <c r="AU1138" s="4">
        <v>28</v>
      </c>
      <c r="AV1138" s="4">
        <v>6</v>
      </c>
      <c r="AW1138" s="4">
        <v>2010</v>
      </c>
      <c r="AX1138" t="str">
        <f t="shared" si="322"/>
        <v>No Delay</v>
      </c>
      <c r="AY1138">
        <f t="shared" si="323"/>
        <v>0</v>
      </c>
    </row>
    <row r="1139" spans="1:51" x14ac:dyDescent="0.2">
      <c r="A1139" s="3">
        <v>36539</v>
      </c>
      <c r="B1139" s="1" t="s">
        <v>175</v>
      </c>
      <c r="C1139" s="1" t="s">
        <v>165</v>
      </c>
      <c r="D1139" s="1" t="s">
        <v>52</v>
      </c>
      <c r="E1139" s="1" t="s">
        <v>53</v>
      </c>
      <c r="F1139" s="1" t="s">
        <v>53</v>
      </c>
      <c r="G1139" s="13" t="s">
        <v>1285</v>
      </c>
      <c r="H1139" s="12">
        <v>41295</v>
      </c>
      <c r="I1139" s="12" t="s">
        <v>1285</v>
      </c>
      <c r="J1139" s="12">
        <v>41295</v>
      </c>
      <c r="K1139" s="4">
        <v>4409</v>
      </c>
      <c r="L1139" s="1" t="s">
        <v>146</v>
      </c>
      <c r="M1139" s="1" t="s">
        <v>414</v>
      </c>
      <c r="N1139" s="1" t="s">
        <v>415</v>
      </c>
      <c r="O1139" s="1" t="s">
        <v>93</v>
      </c>
      <c r="P1139">
        <v>30</v>
      </c>
      <c r="Q1139">
        <v>1665</v>
      </c>
      <c r="R1139">
        <v>37462.5</v>
      </c>
      <c r="S1139">
        <v>22.5</v>
      </c>
      <c r="T1139">
        <v>0.75</v>
      </c>
      <c r="U1139">
        <f t="shared" si="317"/>
        <v>37462.5</v>
      </c>
      <c r="V1139">
        <f t="shared" si="318"/>
        <v>49950</v>
      </c>
      <c r="W1139" s="1" t="s">
        <v>160</v>
      </c>
      <c r="X1139" s="1" t="s">
        <v>1236</v>
      </c>
      <c r="Y1139" s="1" t="s">
        <v>161</v>
      </c>
      <c r="Z1139" s="3">
        <v>5149</v>
      </c>
      <c r="AA1139" s="4">
        <f t="shared" si="324"/>
        <v>420</v>
      </c>
      <c r="AB1139" s="4">
        <f t="shared" si="328"/>
        <v>2427.4702929999999</v>
      </c>
      <c r="AC1139" s="4">
        <f t="shared" si="329"/>
        <v>420</v>
      </c>
      <c r="AD1139" s="4">
        <f t="shared" si="327"/>
        <v>1197.4879899999999</v>
      </c>
      <c r="AE1139" s="4">
        <v>420</v>
      </c>
      <c r="AF1139" s="4">
        <v>420</v>
      </c>
      <c r="AG1139" s="4">
        <f t="shared" si="330"/>
        <v>420</v>
      </c>
      <c r="AI1139" t="e">
        <f t="shared" si="321"/>
        <v>#N/A</v>
      </c>
      <c r="AJ1139">
        <v>3900.39</v>
      </c>
      <c r="AK1139" s="2">
        <v>3900.39</v>
      </c>
      <c r="AL1139" s="2">
        <f t="shared" si="331"/>
        <v>3900.39</v>
      </c>
      <c r="AM1139" s="4"/>
      <c r="AN1139" t="e">
        <f>VLOOKUP([1]!Tabelle13[[#This Row],[Vlookup this ID for freight costs]],$AL$2:$AL$6811,2,FALSE)</f>
        <v>#REF!</v>
      </c>
      <c r="AP1139">
        <v>46.34</v>
      </c>
      <c r="AQ1139">
        <v>46.34</v>
      </c>
      <c r="AR1139" s="4">
        <v>21</v>
      </c>
      <c r="AS1139" s="4">
        <v>1</v>
      </c>
      <c r="AT1139" s="4">
        <v>2013</v>
      </c>
      <c r="AU1139" s="4">
        <v>21</v>
      </c>
      <c r="AV1139" s="4">
        <v>1</v>
      </c>
      <c r="AW1139" s="4">
        <v>2013</v>
      </c>
      <c r="AX1139" t="str">
        <f t="shared" si="322"/>
        <v>No Delay</v>
      </c>
      <c r="AY1139">
        <f t="shared" si="323"/>
        <v>0</v>
      </c>
    </row>
    <row r="1140" spans="1:51" x14ac:dyDescent="0.2">
      <c r="A1140" s="3">
        <v>57087</v>
      </c>
      <c r="B1140" s="1" t="s">
        <v>175</v>
      </c>
      <c r="C1140" s="1" t="s">
        <v>165</v>
      </c>
      <c r="D1140" s="1" t="s">
        <v>52</v>
      </c>
      <c r="E1140" s="1" t="s">
        <v>53</v>
      </c>
      <c r="F1140" s="1" t="s">
        <v>53</v>
      </c>
      <c r="G1140" s="13" t="s">
        <v>845</v>
      </c>
      <c r="H1140" s="12">
        <v>41940</v>
      </c>
      <c r="I1140" s="12" t="s">
        <v>660</v>
      </c>
      <c r="J1140" s="12">
        <v>41941</v>
      </c>
      <c r="K1140" s="4">
        <v>6038</v>
      </c>
      <c r="L1140" s="1" t="s">
        <v>146</v>
      </c>
      <c r="M1140" s="1" t="s">
        <v>414</v>
      </c>
      <c r="N1140" s="1" t="s">
        <v>415</v>
      </c>
      <c r="O1140" s="1" t="s">
        <v>93</v>
      </c>
      <c r="P1140">
        <v>30</v>
      </c>
      <c r="Q1140">
        <v>3115</v>
      </c>
      <c r="R1140">
        <v>62300</v>
      </c>
      <c r="S1140">
        <v>20</v>
      </c>
      <c r="T1140">
        <v>0.67</v>
      </c>
      <c r="U1140">
        <f t="shared" si="317"/>
        <v>62300</v>
      </c>
      <c r="V1140">
        <f t="shared" si="318"/>
        <v>93450</v>
      </c>
      <c r="W1140" s="1" t="s">
        <v>160</v>
      </c>
      <c r="X1140" s="1" t="s">
        <v>1236</v>
      </c>
      <c r="Y1140" s="1" t="s">
        <v>161</v>
      </c>
      <c r="Z1140" s="3">
        <v>5149</v>
      </c>
      <c r="AA1140" s="4">
        <f t="shared" si="324"/>
        <v>420</v>
      </c>
      <c r="AB1140" s="4">
        <f t="shared" si="328"/>
        <v>2586.6046029999998</v>
      </c>
      <c r="AC1140" s="4">
        <f t="shared" si="329"/>
        <v>420</v>
      </c>
      <c r="AD1140" s="4">
        <f t="shared" si="327"/>
        <v>420</v>
      </c>
      <c r="AE1140" s="4">
        <v>420</v>
      </c>
      <c r="AF1140" s="4">
        <v>420</v>
      </c>
      <c r="AG1140" s="4">
        <f t="shared" si="330"/>
        <v>420</v>
      </c>
      <c r="AI1140" t="e">
        <f t="shared" si="321"/>
        <v>#N/A</v>
      </c>
      <c r="AJ1140">
        <v>2335.73</v>
      </c>
      <c r="AK1140" s="2">
        <v>2335.73</v>
      </c>
      <c r="AL1140" s="2">
        <f t="shared" si="331"/>
        <v>2335.73</v>
      </c>
      <c r="AM1140" s="4"/>
      <c r="AN1140" t="e">
        <f>VLOOKUP([1]!Tabelle13[[#This Row],[Vlookup this ID for freight costs]],$AL$2:$AL$6811,2,FALSE)</f>
        <v>#REF!</v>
      </c>
      <c r="AP1140">
        <v>64.040000000000006</v>
      </c>
      <c r="AQ1140">
        <v>64.040000000000006</v>
      </c>
      <c r="AR1140" s="4">
        <v>28</v>
      </c>
      <c r="AS1140" s="4">
        <v>10</v>
      </c>
      <c r="AT1140" s="4">
        <v>2014</v>
      </c>
      <c r="AU1140" s="4">
        <v>29</v>
      </c>
      <c r="AV1140" s="4">
        <v>10</v>
      </c>
      <c r="AW1140" s="4">
        <v>2014</v>
      </c>
      <c r="AX1140" t="str">
        <f t="shared" si="322"/>
        <v>Delay</v>
      </c>
      <c r="AY1140">
        <f t="shared" si="323"/>
        <v>1</v>
      </c>
    </row>
    <row r="1141" spans="1:51" x14ac:dyDescent="0.2">
      <c r="A1141" s="3">
        <v>58494</v>
      </c>
      <c r="B1141" s="1" t="s">
        <v>175</v>
      </c>
      <c r="C1141" s="1" t="s">
        <v>165</v>
      </c>
      <c r="D1141" s="1" t="s">
        <v>52</v>
      </c>
      <c r="E1141" s="1" t="s">
        <v>53</v>
      </c>
      <c r="F1141" s="1" t="s">
        <v>53</v>
      </c>
      <c r="G1141" s="13" t="s">
        <v>1285</v>
      </c>
      <c r="H1141" s="12">
        <v>41295</v>
      </c>
      <c r="I1141" s="12" t="s">
        <v>1285</v>
      </c>
      <c r="J1141" s="12">
        <v>41295</v>
      </c>
      <c r="K1141" s="4">
        <v>4410</v>
      </c>
      <c r="L1141" s="1" t="s">
        <v>146</v>
      </c>
      <c r="M1141" s="1" t="s">
        <v>414</v>
      </c>
      <c r="N1141" s="1" t="s">
        <v>415</v>
      </c>
      <c r="O1141" s="1" t="s">
        <v>93</v>
      </c>
      <c r="P1141">
        <v>30</v>
      </c>
      <c r="Q1141">
        <v>1455</v>
      </c>
      <c r="R1141">
        <v>32737.5</v>
      </c>
      <c r="S1141">
        <v>22.5</v>
      </c>
      <c r="T1141">
        <v>0.75</v>
      </c>
      <c r="U1141">
        <f t="shared" si="317"/>
        <v>32737.5</v>
      </c>
      <c r="V1141">
        <f t="shared" si="318"/>
        <v>43650</v>
      </c>
      <c r="W1141" s="1" t="s">
        <v>160</v>
      </c>
      <c r="X1141" s="1" t="s">
        <v>1236</v>
      </c>
      <c r="Y1141" s="1" t="s">
        <v>161</v>
      </c>
      <c r="Z1141" s="3">
        <v>5149</v>
      </c>
      <c r="AA1141" s="4">
        <f t="shared" si="324"/>
        <v>420</v>
      </c>
      <c r="AB1141" s="4">
        <f t="shared" si="328"/>
        <v>2404.4232550000002</v>
      </c>
      <c r="AC1141" s="4">
        <f t="shared" si="329"/>
        <v>420</v>
      </c>
      <c r="AD1141" s="4">
        <f t="shared" si="327"/>
        <v>2847.3333333333335</v>
      </c>
      <c r="AE1141" s="3" t="s">
        <v>1286</v>
      </c>
      <c r="AF1141" s="3">
        <v>420</v>
      </c>
      <c r="AG1141" s="4">
        <f>AI1141</f>
        <v>420</v>
      </c>
      <c r="AH1141" s="4">
        <v>36539</v>
      </c>
      <c r="AI1141">
        <f t="shared" si="321"/>
        <v>420</v>
      </c>
      <c r="AJ1141" t="s">
        <v>1286</v>
      </c>
      <c r="AK1141" s="2">
        <v>3900.39</v>
      </c>
      <c r="AL1141" s="2">
        <f>AN1141</f>
        <v>3900.39</v>
      </c>
      <c r="AM1141" s="4">
        <v>36539</v>
      </c>
      <c r="AN1141">
        <f>INDEX($AJ$2:$AJ$6811,MATCH(AM1141,$A$2:$A$6811,0))</f>
        <v>3900.39</v>
      </c>
      <c r="AP1141">
        <v>40.5</v>
      </c>
      <c r="AQ1141">
        <v>40.5</v>
      </c>
      <c r="AR1141" s="4">
        <v>21</v>
      </c>
      <c r="AS1141" s="4">
        <v>1</v>
      </c>
      <c r="AT1141" s="4">
        <v>2013</v>
      </c>
      <c r="AU1141" s="4">
        <v>21</v>
      </c>
      <c r="AV1141" s="4">
        <v>1</v>
      </c>
      <c r="AW1141" s="4">
        <v>2013</v>
      </c>
      <c r="AX1141" t="str">
        <f t="shared" si="322"/>
        <v>No Delay</v>
      </c>
      <c r="AY1141">
        <f t="shared" si="323"/>
        <v>0</v>
      </c>
    </row>
    <row r="1142" spans="1:51" x14ac:dyDescent="0.2">
      <c r="A1142" s="3">
        <v>83410</v>
      </c>
      <c r="B1142" s="1" t="s">
        <v>151</v>
      </c>
      <c r="C1142" s="1" t="s">
        <v>65</v>
      </c>
      <c r="D1142" s="1" t="s">
        <v>130</v>
      </c>
      <c r="E1142" s="1" t="s">
        <v>152</v>
      </c>
      <c r="F1142" s="1" t="s">
        <v>152</v>
      </c>
      <c r="G1142" s="13" t="s">
        <v>194</v>
      </c>
      <c r="H1142" s="12">
        <v>40287</v>
      </c>
      <c r="I1142" s="12" t="s">
        <v>195</v>
      </c>
      <c r="J1142" s="12">
        <v>40268</v>
      </c>
      <c r="K1142" s="4">
        <v>2301</v>
      </c>
      <c r="L1142" s="1" t="s">
        <v>146</v>
      </c>
      <c r="M1142" s="1" t="s">
        <v>132</v>
      </c>
      <c r="N1142" s="1" t="s">
        <v>171</v>
      </c>
      <c r="O1142" s="1" t="s">
        <v>93</v>
      </c>
      <c r="P1142">
        <v>60</v>
      </c>
      <c r="Q1142">
        <v>8820</v>
      </c>
      <c r="R1142">
        <v>21520.799999999999</v>
      </c>
      <c r="S1142">
        <v>2.44</v>
      </c>
      <c r="T1142">
        <v>0.04</v>
      </c>
      <c r="U1142">
        <f t="shared" si="317"/>
        <v>21520.799999999999</v>
      </c>
      <c r="V1142">
        <f t="shared" si="318"/>
        <v>529200</v>
      </c>
      <c r="W1142" s="1" t="s">
        <v>155</v>
      </c>
      <c r="X1142" s="1" t="s">
        <v>1236</v>
      </c>
      <c r="Y1142" s="1" t="s">
        <v>156</v>
      </c>
      <c r="Z1142" s="3">
        <v>7726</v>
      </c>
      <c r="AA1142" s="4">
        <f t="shared" si="324"/>
        <v>420</v>
      </c>
      <c r="AB1142" s="4">
        <f t="shared" si="328"/>
        <v>3212.7158020000002</v>
      </c>
      <c r="AC1142" s="4">
        <f t="shared" si="329"/>
        <v>420</v>
      </c>
      <c r="AD1142" s="4">
        <f t="shared" si="327"/>
        <v>420</v>
      </c>
      <c r="AE1142" s="4">
        <v>420</v>
      </c>
      <c r="AF1142" s="4">
        <v>420</v>
      </c>
      <c r="AG1142" s="4">
        <f>AE1142</f>
        <v>420</v>
      </c>
      <c r="AI1142" t="e">
        <f t="shared" si="321"/>
        <v>#N/A</v>
      </c>
      <c r="AJ1142" t="s">
        <v>81</v>
      </c>
      <c r="AK1142" s="2"/>
      <c r="AL1142" s="2" t="str">
        <f>AJ1142</f>
        <v>Freight Included in Commodity Cost</v>
      </c>
      <c r="AM1142" s="4"/>
      <c r="AN1142" t="e">
        <f>VLOOKUP([1]!Tabelle13[[#This Row],[Vlookup this ID for freight costs]],$AL$2:$AL$6811,2,FALSE)</f>
        <v>#REF!</v>
      </c>
      <c r="AP1142">
        <v>46.4</v>
      </c>
      <c r="AQ1142">
        <v>46.4</v>
      </c>
      <c r="AR1142" s="4">
        <v>19</v>
      </c>
      <c r="AS1142" s="4">
        <v>4</v>
      </c>
      <c r="AT1142" s="4">
        <v>2010</v>
      </c>
      <c r="AU1142" s="4">
        <v>31</v>
      </c>
      <c r="AV1142" s="4">
        <v>3</v>
      </c>
      <c r="AW1142" s="4">
        <v>2010</v>
      </c>
      <c r="AX1142" t="str">
        <f t="shared" si="322"/>
        <v>No Delay</v>
      </c>
      <c r="AY1142">
        <f t="shared" si="323"/>
        <v>0</v>
      </c>
    </row>
    <row r="1143" spans="1:51" x14ac:dyDescent="0.2">
      <c r="A1143" s="3">
        <v>85663</v>
      </c>
      <c r="B1143" s="1" t="s">
        <v>151</v>
      </c>
      <c r="C1143" s="1" t="s">
        <v>65</v>
      </c>
      <c r="D1143" s="1" t="s">
        <v>130</v>
      </c>
      <c r="E1143" s="1" t="s">
        <v>152</v>
      </c>
      <c r="F1143" s="1" t="s">
        <v>152</v>
      </c>
      <c r="G1143" s="13" t="s">
        <v>194</v>
      </c>
      <c r="H1143" s="12">
        <v>40287</v>
      </c>
      <c r="I1143" s="12" t="s">
        <v>195</v>
      </c>
      <c r="J1143" s="12">
        <v>40268</v>
      </c>
      <c r="K1143" s="4">
        <v>2318</v>
      </c>
      <c r="L1143" s="1" t="s">
        <v>146</v>
      </c>
      <c r="M1143" s="1" t="s">
        <v>132</v>
      </c>
      <c r="N1143" s="1" t="s">
        <v>167</v>
      </c>
      <c r="O1143" s="1" t="s">
        <v>93</v>
      </c>
      <c r="P1143">
        <v>30</v>
      </c>
      <c r="Q1143">
        <v>4882</v>
      </c>
      <c r="R1143">
        <v>25044.66</v>
      </c>
      <c r="S1143">
        <v>5.13</v>
      </c>
      <c r="T1143">
        <v>0.17</v>
      </c>
      <c r="U1143">
        <f t="shared" si="317"/>
        <v>25044.66</v>
      </c>
      <c r="V1143">
        <f t="shared" si="318"/>
        <v>146460</v>
      </c>
      <c r="W1143" s="1" t="s">
        <v>155</v>
      </c>
      <c r="X1143" s="1" t="s">
        <v>1236</v>
      </c>
      <c r="Y1143" s="1" t="s">
        <v>156</v>
      </c>
      <c r="Z1143" s="3">
        <v>7726</v>
      </c>
      <c r="AA1143" s="4">
        <f t="shared" si="324"/>
        <v>420</v>
      </c>
      <c r="AB1143" s="4">
        <f t="shared" si="328"/>
        <v>2780.5289656</v>
      </c>
      <c r="AC1143" s="4">
        <f t="shared" si="329"/>
        <v>420</v>
      </c>
      <c r="AD1143" s="4">
        <f t="shared" si="327"/>
        <v>420</v>
      </c>
      <c r="AE1143" s="4">
        <v>420</v>
      </c>
      <c r="AF1143" s="4">
        <v>420</v>
      </c>
      <c r="AG1143" s="4">
        <f>AE1143</f>
        <v>420</v>
      </c>
      <c r="AI1143" t="e">
        <f t="shared" si="321"/>
        <v>#N/A</v>
      </c>
      <c r="AJ1143" t="s">
        <v>81</v>
      </c>
      <c r="AK1143" s="2"/>
      <c r="AL1143" s="2" t="str">
        <f>AJ1143</f>
        <v>Freight Included in Commodity Cost</v>
      </c>
      <c r="AM1143" s="4"/>
      <c r="AN1143" t="e">
        <f>VLOOKUP([1]!Tabelle13[[#This Row],[Vlookup this ID for freight costs]],$AL$2:$AL$6811,2,FALSE)</f>
        <v>#REF!</v>
      </c>
      <c r="AP1143">
        <v>54</v>
      </c>
      <c r="AQ1143">
        <v>54</v>
      </c>
      <c r="AR1143" s="4">
        <v>19</v>
      </c>
      <c r="AS1143" s="4">
        <v>4</v>
      </c>
      <c r="AT1143" s="4">
        <v>2010</v>
      </c>
      <c r="AU1143" s="4">
        <v>31</v>
      </c>
      <c r="AV1143" s="4">
        <v>3</v>
      </c>
      <c r="AW1143" s="4">
        <v>2010</v>
      </c>
      <c r="AX1143" t="str">
        <f t="shared" si="322"/>
        <v>No Delay</v>
      </c>
      <c r="AY1143">
        <f t="shared" si="323"/>
        <v>0</v>
      </c>
    </row>
    <row r="1144" spans="1:51" x14ac:dyDescent="0.2">
      <c r="A1144" s="3">
        <v>11512</v>
      </c>
      <c r="B1144" s="1" t="s">
        <v>88</v>
      </c>
      <c r="C1144" s="1" t="s">
        <v>89</v>
      </c>
      <c r="D1144" s="1" t="s">
        <v>130</v>
      </c>
      <c r="E1144" s="1" t="s">
        <v>53</v>
      </c>
      <c r="F1144" s="1" t="s">
        <v>53</v>
      </c>
      <c r="G1144" s="13" t="s">
        <v>1021</v>
      </c>
      <c r="H1144" s="12">
        <v>39464</v>
      </c>
      <c r="I1144" s="12" t="s">
        <v>1021</v>
      </c>
      <c r="J1144" s="12">
        <v>39464</v>
      </c>
      <c r="K1144" s="4">
        <v>606</v>
      </c>
      <c r="L1144" s="1" t="s">
        <v>146</v>
      </c>
      <c r="M1144" s="1" t="s">
        <v>132</v>
      </c>
      <c r="N1144" s="1" t="s">
        <v>269</v>
      </c>
      <c r="O1144" s="1" t="s">
        <v>270</v>
      </c>
      <c r="P1144">
        <v>270</v>
      </c>
      <c r="Q1144">
        <v>332</v>
      </c>
      <c r="R1144">
        <v>26108.48</v>
      </c>
      <c r="S1144">
        <v>78.64</v>
      </c>
      <c r="T1144">
        <v>0.28999999999999998</v>
      </c>
      <c r="U1144">
        <f t="shared" si="317"/>
        <v>26108.48</v>
      </c>
      <c r="V1144">
        <f t="shared" si="318"/>
        <v>89640</v>
      </c>
      <c r="W1144" s="1" t="s">
        <v>271</v>
      </c>
      <c r="X1144" s="1" t="s">
        <v>272</v>
      </c>
      <c r="Y1144" s="1" t="s">
        <v>272</v>
      </c>
      <c r="Z1144" s="3">
        <v>4524</v>
      </c>
      <c r="AA1144" s="4">
        <f t="shared" si="324"/>
        <v>421</v>
      </c>
      <c r="AB1144" s="4">
        <f t="shared" si="328"/>
        <v>2281.1764755999998</v>
      </c>
      <c r="AC1144" s="4">
        <f t="shared" si="329"/>
        <v>421</v>
      </c>
      <c r="AD1144" s="4">
        <f t="shared" si="327"/>
        <v>303.5</v>
      </c>
      <c r="AE1144" s="3" t="s">
        <v>1287</v>
      </c>
      <c r="AF1144" s="3">
        <v>421</v>
      </c>
      <c r="AG1144" s="4">
        <f>AI1144</f>
        <v>421</v>
      </c>
      <c r="AH1144" s="4">
        <v>10919</v>
      </c>
      <c r="AI1144">
        <f t="shared" si="321"/>
        <v>421</v>
      </c>
      <c r="AJ1144" t="s">
        <v>1287</v>
      </c>
      <c r="AK1144" s="2">
        <v>5947.88</v>
      </c>
      <c r="AL1144" s="2">
        <f>AN1144</f>
        <v>5947.88</v>
      </c>
      <c r="AM1144" s="4">
        <v>10919</v>
      </c>
      <c r="AN1144">
        <f>INDEX($AJ$2:$AJ$6811,MATCH(AM1144,$A$2:$A$6811,0))</f>
        <v>5947.88</v>
      </c>
      <c r="AP1144">
        <v>41.77</v>
      </c>
      <c r="AQ1144">
        <v>41.77</v>
      </c>
      <c r="AR1144" s="4">
        <v>17</v>
      </c>
      <c r="AS1144" s="4">
        <v>1</v>
      </c>
      <c r="AT1144" s="4">
        <v>2008</v>
      </c>
      <c r="AU1144" s="4">
        <v>17</v>
      </c>
      <c r="AV1144" s="4">
        <v>1</v>
      </c>
      <c r="AW1144" s="4">
        <v>2008</v>
      </c>
      <c r="AX1144" t="str">
        <f t="shared" si="322"/>
        <v>No Delay</v>
      </c>
      <c r="AY1144">
        <f t="shared" si="323"/>
        <v>0</v>
      </c>
    </row>
    <row r="1145" spans="1:51" x14ac:dyDescent="0.2">
      <c r="A1145" s="3">
        <v>62521</v>
      </c>
      <c r="B1145" s="1" t="s">
        <v>215</v>
      </c>
      <c r="C1145" s="1" t="s">
        <v>89</v>
      </c>
      <c r="D1145" s="1" t="s">
        <v>52</v>
      </c>
      <c r="E1145" s="1" t="s">
        <v>53</v>
      </c>
      <c r="F1145" s="1" t="s">
        <v>53</v>
      </c>
      <c r="G1145" s="13" t="s">
        <v>1288</v>
      </c>
      <c r="H1145" s="12">
        <v>40214</v>
      </c>
      <c r="I1145" s="12" t="s">
        <v>1288</v>
      </c>
      <c r="J1145" s="12">
        <v>40214</v>
      </c>
      <c r="K1145" s="4">
        <v>2184</v>
      </c>
      <c r="L1145" s="1" t="s">
        <v>146</v>
      </c>
      <c r="M1145" s="1" t="s">
        <v>414</v>
      </c>
      <c r="N1145" s="1" t="s">
        <v>1158</v>
      </c>
      <c r="O1145" s="1" t="s">
        <v>93</v>
      </c>
      <c r="P1145">
        <v>60</v>
      </c>
      <c r="Q1145">
        <v>2688</v>
      </c>
      <c r="R1145">
        <v>86016</v>
      </c>
      <c r="S1145">
        <v>32</v>
      </c>
      <c r="T1145">
        <v>0.53</v>
      </c>
      <c r="U1145">
        <f t="shared" si="317"/>
        <v>86016</v>
      </c>
      <c r="V1145">
        <f t="shared" si="318"/>
        <v>161280</v>
      </c>
      <c r="W1145" s="1" t="s">
        <v>160</v>
      </c>
      <c r="X1145" s="1" t="s">
        <v>1236</v>
      </c>
      <c r="Y1145" s="1" t="s">
        <v>161</v>
      </c>
      <c r="Z1145" s="3">
        <v>8828</v>
      </c>
      <c r="AA1145" s="4">
        <f t="shared" si="324"/>
        <v>421</v>
      </c>
      <c r="AB1145" s="4">
        <f t="shared" si="328"/>
        <v>2539.7422923999998</v>
      </c>
      <c r="AC1145" s="4">
        <f t="shared" si="329"/>
        <v>421</v>
      </c>
      <c r="AD1145" s="4">
        <f t="shared" si="327"/>
        <v>1700</v>
      </c>
      <c r="AE1145" s="4">
        <v>421</v>
      </c>
      <c r="AF1145" s="4">
        <v>421</v>
      </c>
      <c r="AG1145" s="4">
        <f>AE1145</f>
        <v>421</v>
      </c>
      <c r="AI1145" t="e">
        <f t="shared" si="321"/>
        <v>#N/A</v>
      </c>
      <c r="AJ1145">
        <v>4022.89</v>
      </c>
      <c r="AK1145" s="2">
        <v>4022.89</v>
      </c>
      <c r="AL1145" s="2">
        <f>AJ1145</f>
        <v>4022.89</v>
      </c>
      <c r="AM1145" s="4"/>
      <c r="AN1145" t="e">
        <f>VLOOKUP([1]!Tabelle13[[#This Row],[Vlookup this ID for freight costs]],$AL$2:$AL$6811,2,FALSE)</f>
        <v>#REF!</v>
      </c>
      <c r="AP1145">
        <v>168.59</v>
      </c>
      <c r="AQ1145">
        <v>168.59</v>
      </c>
      <c r="AR1145" s="4">
        <v>5</v>
      </c>
      <c r="AS1145" s="4">
        <v>2</v>
      </c>
      <c r="AT1145" s="4">
        <v>2010</v>
      </c>
      <c r="AU1145" s="4">
        <v>5</v>
      </c>
      <c r="AV1145" s="4">
        <v>2</v>
      </c>
      <c r="AW1145" s="4">
        <v>2010</v>
      </c>
      <c r="AX1145" t="str">
        <f t="shared" si="322"/>
        <v>No Delay</v>
      </c>
      <c r="AY1145">
        <f t="shared" si="323"/>
        <v>0</v>
      </c>
    </row>
    <row r="1146" spans="1:51" x14ac:dyDescent="0.2">
      <c r="A1146" s="3">
        <v>10919</v>
      </c>
      <c r="B1146" s="1" t="s">
        <v>88</v>
      </c>
      <c r="C1146" s="1" t="s">
        <v>89</v>
      </c>
      <c r="D1146" s="1" t="s">
        <v>130</v>
      </c>
      <c r="E1146" s="1" t="s">
        <v>53</v>
      </c>
      <c r="F1146" s="1" t="s">
        <v>53</v>
      </c>
      <c r="G1146" s="13" t="s">
        <v>1021</v>
      </c>
      <c r="H1146" s="12">
        <v>39464</v>
      </c>
      <c r="I1146" s="12" t="s">
        <v>1021</v>
      </c>
      <c r="J1146" s="12">
        <v>39464</v>
      </c>
      <c r="K1146" s="4">
        <v>603</v>
      </c>
      <c r="L1146" s="1" t="s">
        <v>146</v>
      </c>
      <c r="M1146" s="1" t="s">
        <v>132</v>
      </c>
      <c r="N1146" s="1" t="s">
        <v>392</v>
      </c>
      <c r="O1146" s="1" t="s">
        <v>393</v>
      </c>
      <c r="P1146">
        <v>120</v>
      </c>
      <c r="Q1146">
        <v>479</v>
      </c>
      <c r="R1146">
        <v>19686.900000000001</v>
      </c>
      <c r="S1146">
        <v>41.1</v>
      </c>
      <c r="T1146">
        <v>0.34</v>
      </c>
      <c r="U1146">
        <f t="shared" si="317"/>
        <v>19686.900000000001</v>
      </c>
      <c r="V1146">
        <f t="shared" si="318"/>
        <v>57480</v>
      </c>
      <c r="W1146" s="1" t="s">
        <v>394</v>
      </c>
      <c r="X1146" s="1" t="s">
        <v>112</v>
      </c>
      <c r="Y1146" s="1" t="s">
        <v>112</v>
      </c>
      <c r="Z1146" s="3">
        <v>5055</v>
      </c>
      <c r="AA1146" s="4">
        <f t="shared" si="324"/>
        <v>421</v>
      </c>
      <c r="AB1146" s="4">
        <f t="shared" si="328"/>
        <v>2297.3094022</v>
      </c>
      <c r="AC1146" s="4">
        <f t="shared" si="329"/>
        <v>421</v>
      </c>
      <c r="AD1146" s="4">
        <f t="shared" si="327"/>
        <v>223</v>
      </c>
      <c r="AE1146" s="4">
        <v>421</v>
      </c>
      <c r="AF1146" s="4">
        <v>421</v>
      </c>
      <c r="AG1146" s="4">
        <f>AE1146</f>
        <v>421</v>
      </c>
      <c r="AH1146" s="4">
        <v>82359</v>
      </c>
      <c r="AI1146">
        <f t="shared" si="321"/>
        <v>6022</v>
      </c>
      <c r="AJ1146">
        <v>5947.88</v>
      </c>
      <c r="AK1146" s="2">
        <v>5947.88</v>
      </c>
      <c r="AL1146" s="2">
        <f>AJ1146</f>
        <v>5947.88</v>
      </c>
      <c r="AM1146" s="4"/>
      <c r="AN1146" t="e">
        <f>VLOOKUP([1]!Tabelle13[[#This Row],[Vlookup this ID for freight costs]],$AL$2:$AL$6811,2,FALSE)</f>
        <v>#REF!</v>
      </c>
      <c r="AP1146">
        <v>31.5</v>
      </c>
      <c r="AQ1146">
        <v>31.5</v>
      </c>
      <c r="AR1146" s="4">
        <v>17</v>
      </c>
      <c r="AS1146" s="4">
        <v>1</v>
      </c>
      <c r="AT1146" s="4">
        <v>2008</v>
      </c>
      <c r="AU1146" s="4">
        <v>17</v>
      </c>
      <c r="AV1146" s="4">
        <v>1</v>
      </c>
      <c r="AW1146" s="4">
        <v>2008</v>
      </c>
      <c r="AX1146" t="str">
        <f t="shared" si="322"/>
        <v>No Delay</v>
      </c>
      <c r="AY1146">
        <f t="shared" si="323"/>
        <v>0</v>
      </c>
    </row>
    <row r="1147" spans="1:51" x14ac:dyDescent="0.2">
      <c r="A1147" s="3">
        <v>10959</v>
      </c>
      <c r="B1147" s="1" t="s">
        <v>610</v>
      </c>
      <c r="C1147" s="1" t="s">
        <v>73</v>
      </c>
      <c r="D1147" s="1" t="s">
        <v>130</v>
      </c>
      <c r="E1147" s="1" t="s">
        <v>53</v>
      </c>
      <c r="F1147" s="1" t="s">
        <v>53</v>
      </c>
      <c r="G1147" s="13" t="s">
        <v>732</v>
      </c>
      <c r="H1147" s="12">
        <v>39608</v>
      </c>
      <c r="I1147" s="12" t="s">
        <v>732</v>
      </c>
      <c r="J1147" s="12">
        <v>39608</v>
      </c>
      <c r="K1147" s="4">
        <v>882</v>
      </c>
      <c r="L1147" s="1" t="s">
        <v>146</v>
      </c>
      <c r="M1147" s="1" t="s">
        <v>132</v>
      </c>
      <c r="N1147" s="1" t="s">
        <v>612</v>
      </c>
      <c r="O1147" s="1" t="s">
        <v>93</v>
      </c>
      <c r="P1147">
        <v>30</v>
      </c>
      <c r="Q1147">
        <v>1600</v>
      </c>
      <c r="R1147">
        <v>3200</v>
      </c>
      <c r="S1147">
        <v>2</v>
      </c>
      <c r="T1147">
        <v>7.0000000000000007E-2</v>
      </c>
      <c r="U1147">
        <f t="shared" si="317"/>
        <v>3200</v>
      </c>
      <c r="V1147">
        <f t="shared" si="318"/>
        <v>48000</v>
      </c>
      <c r="W1147" s="1" t="s">
        <v>204</v>
      </c>
      <c r="X1147" s="1" t="s">
        <v>1236</v>
      </c>
      <c r="Y1147" s="1" t="s">
        <v>205</v>
      </c>
      <c r="Z1147" s="3">
        <v>6283</v>
      </c>
      <c r="AA1147" s="4">
        <f t="shared" si="324"/>
        <v>422</v>
      </c>
      <c r="AB1147" s="4">
        <f t="shared" si="328"/>
        <v>2420.3366860000001</v>
      </c>
      <c r="AC1147" s="4">
        <f t="shared" si="329"/>
        <v>422</v>
      </c>
      <c r="AD1147" s="4">
        <f t="shared" si="327"/>
        <v>2319.2075764347824</v>
      </c>
      <c r="AE1147" s="4">
        <v>422</v>
      </c>
      <c r="AF1147" s="4">
        <v>422</v>
      </c>
      <c r="AG1147" s="4">
        <f>AE1147</f>
        <v>422</v>
      </c>
      <c r="AH1147" s="4">
        <v>82465</v>
      </c>
      <c r="AI1147">
        <f t="shared" si="321"/>
        <v>20975</v>
      </c>
      <c r="AJ1147">
        <v>3335.15</v>
      </c>
      <c r="AK1147" s="2">
        <v>3335.15</v>
      </c>
      <c r="AL1147" s="2">
        <f>AJ1147</f>
        <v>3335.15</v>
      </c>
      <c r="AM1147" s="4"/>
      <c r="AN1147" t="e">
        <f>VLOOKUP([1]!Tabelle13[[#This Row],[Vlookup this ID for freight costs]],$AL$2:$AL$6811,2,FALSE)</f>
        <v>#REF!</v>
      </c>
      <c r="AP1147">
        <v>5.12</v>
      </c>
      <c r="AQ1147">
        <v>5.12</v>
      </c>
      <c r="AR1147" s="4">
        <v>9</v>
      </c>
      <c r="AS1147" s="4">
        <v>6</v>
      </c>
      <c r="AT1147" s="4">
        <v>2008</v>
      </c>
      <c r="AU1147" s="4">
        <v>9</v>
      </c>
      <c r="AV1147" s="4">
        <v>6</v>
      </c>
      <c r="AW1147" s="4">
        <v>2008</v>
      </c>
      <c r="AX1147" t="str">
        <f t="shared" si="322"/>
        <v>No Delay</v>
      </c>
      <c r="AY1147">
        <f t="shared" si="323"/>
        <v>0</v>
      </c>
    </row>
    <row r="1148" spans="1:51" x14ac:dyDescent="0.2">
      <c r="A1148" s="3">
        <v>11858</v>
      </c>
      <c r="B1148" s="1" t="s">
        <v>144</v>
      </c>
      <c r="C1148" s="1" t="s">
        <v>65</v>
      </c>
      <c r="D1148" s="1" t="s">
        <v>130</v>
      </c>
      <c r="E1148" s="1" t="s">
        <v>53</v>
      </c>
      <c r="F1148" s="1" t="s">
        <v>53</v>
      </c>
      <c r="G1148" s="13" t="s">
        <v>1289</v>
      </c>
      <c r="H1148" s="12">
        <v>39556</v>
      </c>
      <c r="I1148" s="12" t="s">
        <v>1289</v>
      </c>
      <c r="J1148" s="12">
        <v>39556</v>
      </c>
      <c r="K1148" s="4">
        <v>767</v>
      </c>
      <c r="L1148" s="1" t="s">
        <v>146</v>
      </c>
      <c r="M1148" s="1" t="s">
        <v>132</v>
      </c>
      <c r="N1148" s="1" t="s">
        <v>224</v>
      </c>
      <c r="O1148" s="1" t="s">
        <v>225</v>
      </c>
      <c r="P1148">
        <v>30</v>
      </c>
      <c r="Q1148">
        <v>109</v>
      </c>
      <c r="R1148">
        <v>1853</v>
      </c>
      <c r="S1148">
        <v>17</v>
      </c>
      <c r="T1148">
        <v>0.56999999999999995</v>
      </c>
      <c r="U1148">
        <f t="shared" si="317"/>
        <v>1853</v>
      </c>
      <c r="V1148">
        <f t="shared" si="318"/>
        <v>3270</v>
      </c>
      <c r="W1148" s="1" t="s">
        <v>501</v>
      </c>
      <c r="X1148" s="1" t="s">
        <v>112</v>
      </c>
      <c r="Y1148" s="1" t="s">
        <v>112</v>
      </c>
      <c r="Z1148" s="3">
        <v>8062</v>
      </c>
      <c r="AA1148" s="4">
        <f t="shared" si="324"/>
        <v>422</v>
      </c>
      <c r="AB1148" s="4">
        <f t="shared" si="328"/>
        <v>2256.7027161999999</v>
      </c>
      <c r="AC1148" s="4">
        <f t="shared" si="329"/>
        <v>422</v>
      </c>
      <c r="AD1148" s="4">
        <f t="shared" si="327"/>
        <v>1810.5380243157895</v>
      </c>
      <c r="AE1148" s="4">
        <v>422</v>
      </c>
      <c r="AF1148" s="4">
        <v>422</v>
      </c>
      <c r="AG1148" s="4">
        <f>AE1148</f>
        <v>422</v>
      </c>
      <c r="AH1148" s="4">
        <v>85789</v>
      </c>
      <c r="AI1148">
        <f t="shared" si="321"/>
        <v>607</v>
      </c>
      <c r="AJ1148">
        <v>2812.3</v>
      </c>
      <c r="AK1148" s="2">
        <v>2812.3</v>
      </c>
      <c r="AL1148" s="2">
        <f>AJ1148</f>
        <v>2812.3</v>
      </c>
      <c r="AM1148" s="4"/>
      <c r="AN1148" t="e">
        <f>VLOOKUP([1]!Tabelle13[[#This Row],[Vlookup this ID for freight costs]],$AL$2:$AL$6811,2,FALSE)</f>
        <v>#REF!</v>
      </c>
      <c r="AP1148">
        <v>2.96</v>
      </c>
      <c r="AQ1148">
        <v>2.96</v>
      </c>
      <c r="AR1148" s="4">
        <v>18</v>
      </c>
      <c r="AS1148" s="4">
        <v>4</v>
      </c>
      <c r="AT1148" s="4">
        <v>2008</v>
      </c>
      <c r="AU1148" s="4">
        <v>18</v>
      </c>
      <c r="AV1148" s="4">
        <v>4</v>
      </c>
      <c r="AW1148" s="4">
        <v>2008</v>
      </c>
      <c r="AX1148" t="str">
        <f t="shared" si="322"/>
        <v>No Delay</v>
      </c>
      <c r="AY1148">
        <f t="shared" si="323"/>
        <v>0</v>
      </c>
    </row>
    <row r="1149" spans="1:51" x14ac:dyDescent="0.2">
      <c r="A1149" s="3">
        <v>11882</v>
      </c>
      <c r="B1149" s="1" t="s">
        <v>610</v>
      </c>
      <c r="C1149" s="1" t="s">
        <v>73</v>
      </c>
      <c r="D1149" s="1" t="s">
        <v>130</v>
      </c>
      <c r="E1149" s="1" t="s">
        <v>53</v>
      </c>
      <c r="F1149" s="1" t="s">
        <v>53</v>
      </c>
      <c r="G1149" s="13" t="s">
        <v>732</v>
      </c>
      <c r="H1149" s="12">
        <v>39608</v>
      </c>
      <c r="I1149" s="12" t="s">
        <v>732</v>
      </c>
      <c r="J1149" s="12">
        <v>39608</v>
      </c>
      <c r="K1149" s="4">
        <v>883</v>
      </c>
      <c r="L1149" s="1" t="s">
        <v>146</v>
      </c>
      <c r="M1149" s="1" t="s">
        <v>132</v>
      </c>
      <c r="N1149" s="1" t="s">
        <v>167</v>
      </c>
      <c r="O1149" s="1" t="s">
        <v>93</v>
      </c>
      <c r="P1149">
        <v>30</v>
      </c>
      <c r="Q1149">
        <v>1860</v>
      </c>
      <c r="R1149">
        <v>23101.200000000001</v>
      </c>
      <c r="S1149">
        <v>12.42</v>
      </c>
      <c r="T1149">
        <v>0.41</v>
      </c>
      <c r="U1149">
        <f t="shared" si="317"/>
        <v>23101.200000000001</v>
      </c>
      <c r="V1149">
        <f t="shared" si="318"/>
        <v>55800</v>
      </c>
      <c r="W1149" s="1" t="s">
        <v>155</v>
      </c>
      <c r="X1149" s="1" t="s">
        <v>1236</v>
      </c>
      <c r="Y1149" s="1" t="s">
        <v>156</v>
      </c>
      <c r="Z1149" s="3">
        <v>6817</v>
      </c>
      <c r="AA1149" s="4">
        <f t="shared" si="324"/>
        <v>422</v>
      </c>
      <c r="AB1149" s="4">
        <f t="shared" si="328"/>
        <v>2448.871114</v>
      </c>
      <c r="AC1149" s="4">
        <f t="shared" si="329"/>
        <v>422</v>
      </c>
      <c r="AD1149" s="4">
        <f t="shared" si="327"/>
        <v>2918.6666666666665</v>
      </c>
      <c r="AE1149" s="3" t="s">
        <v>1290</v>
      </c>
      <c r="AF1149" s="3">
        <v>422</v>
      </c>
      <c r="AG1149" s="4">
        <f t="shared" ref="AG1149:AG1156" si="332">AI1149</f>
        <v>422</v>
      </c>
      <c r="AH1149" s="4">
        <v>10959</v>
      </c>
      <c r="AI1149">
        <f t="shared" si="321"/>
        <v>422</v>
      </c>
      <c r="AJ1149" t="s">
        <v>1290</v>
      </c>
      <c r="AK1149" s="2">
        <v>3335.15</v>
      </c>
      <c r="AL1149" s="2">
        <f t="shared" ref="AL1149:AL1156" si="333">AN1149</f>
        <v>3335.15</v>
      </c>
      <c r="AM1149" s="4">
        <v>10959</v>
      </c>
      <c r="AN1149">
        <f t="shared" ref="AN1149:AN1156" si="334">INDEX($AJ$2:$AJ$6811,MATCH(AM1149,$A$2:$A$6811,0))</f>
        <v>3335.15</v>
      </c>
      <c r="AP1149">
        <v>36.96</v>
      </c>
      <c r="AQ1149">
        <v>36.96</v>
      </c>
      <c r="AR1149" s="4">
        <v>9</v>
      </c>
      <c r="AS1149" s="4">
        <v>6</v>
      </c>
      <c r="AT1149" s="4">
        <v>2008</v>
      </c>
      <c r="AU1149" s="4">
        <v>9</v>
      </c>
      <c r="AV1149" s="4">
        <v>6</v>
      </c>
      <c r="AW1149" s="4">
        <v>2008</v>
      </c>
      <c r="AX1149" t="str">
        <f t="shared" si="322"/>
        <v>No Delay</v>
      </c>
      <c r="AY1149">
        <f t="shared" si="323"/>
        <v>0</v>
      </c>
    </row>
    <row r="1150" spans="1:51" x14ac:dyDescent="0.2">
      <c r="A1150" s="3">
        <v>12164</v>
      </c>
      <c r="B1150" s="1" t="s">
        <v>144</v>
      </c>
      <c r="C1150" s="1" t="s">
        <v>65</v>
      </c>
      <c r="D1150" s="1" t="s">
        <v>130</v>
      </c>
      <c r="E1150" s="1" t="s">
        <v>53</v>
      </c>
      <c r="F1150" s="1" t="s">
        <v>53</v>
      </c>
      <c r="G1150" s="13" t="s">
        <v>1289</v>
      </c>
      <c r="H1150" s="12">
        <v>39556</v>
      </c>
      <c r="I1150" s="12" t="s">
        <v>1289</v>
      </c>
      <c r="J1150" s="12">
        <v>39556</v>
      </c>
      <c r="K1150" s="4">
        <v>768</v>
      </c>
      <c r="L1150" s="1" t="s">
        <v>146</v>
      </c>
      <c r="M1150" s="1" t="s">
        <v>132</v>
      </c>
      <c r="N1150" s="1" t="s">
        <v>171</v>
      </c>
      <c r="O1150" s="1" t="s">
        <v>93</v>
      </c>
      <c r="P1150">
        <v>60</v>
      </c>
      <c r="Q1150">
        <v>307</v>
      </c>
      <c r="R1150">
        <v>893.37</v>
      </c>
      <c r="S1150">
        <v>2.91</v>
      </c>
      <c r="T1150">
        <v>0.05</v>
      </c>
      <c r="U1150">
        <f t="shared" si="317"/>
        <v>893.37</v>
      </c>
      <c r="V1150">
        <f t="shared" si="318"/>
        <v>18420</v>
      </c>
      <c r="W1150" s="1" t="s">
        <v>155</v>
      </c>
      <c r="X1150" s="1" t="s">
        <v>1236</v>
      </c>
      <c r="Y1150" s="1" t="s">
        <v>156</v>
      </c>
      <c r="Z1150" s="3">
        <v>7726</v>
      </c>
      <c r="AA1150" s="4">
        <f t="shared" si="324"/>
        <v>422</v>
      </c>
      <c r="AB1150" s="4">
        <f t="shared" si="328"/>
        <v>2278.4327806000001</v>
      </c>
      <c r="AC1150" s="4">
        <f t="shared" si="329"/>
        <v>422</v>
      </c>
      <c r="AD1150" s="4">
        <f t="shared" si="327"/>
        <v>166</v>
      </c>
      <c r="AE1150" s="3" t="s">
        <v>1291</v>
      </c>
      <c r="AF1150" s="3">
        <v>422</v>
      </c>
      <c r="AG1150" s="4">
        <f t="shared" si="332"/>
        <v>422</v>
      </c>
      <c r="AH1150" s="4">
        <v>11858</v>
      </c>
      <c r="AI1150">
        <f t="shared" si="321"/>
        <v>422</v>
      </c>
      <c r="AJ1150" t="s">
        <v>1291</v>
      </c>
      <c r="AK1150" s="2">
        <v>2812.3</v>
      </c>
      <c r="AL1150" s="2">
        <f t="shared" si="333"/>
        <v>2812.3</v>
      </c>
      <c r="AM1150" s="4">
        <v>11858</v>
      </c>
      <c r="AN1150">
        <f t="shared" si="334"/>
        <v>2812.3</v>
      </c>
      <c r="AP1150">
        <v>1.43</v>
      </c>
      <c r="AQ1150">
        <v>1.43</v>
      </c>
      <c r="AR1150" s="4">
        <v>18</v>
      </c>
      <c r="AS1150" s="4">
        <v>4</v>
      </c>
      <c r="AT1150" s="4">
        <v>2008</v>
      </c>
      <c r="AU1150" s="4">
        <v>18</v>
      </c>
      <c r="AV1150" s="4">
        <v>4</v>
      </c>
      <c r="AW1150" s="4">
        <v>2008</v>
      </c>
      <c r="AX1150" t="str">
        <f t="shared" si="322"/>
        <v>No Delay</v>
      </c>
      <c r="AY1150">
        <f t="shared" si="323"/>
        <v>0</v>
      </c>
    </row>
    <row r="1151" spans="1:51" x14ac:dyDescent="0.2">
      <c r="A1151" s="3">
        <v>12477</v>
      </c>
      <c r="B1151" s="1" t="s">
        <v>144</v>
      </c>
      <c r="C1151" s="1" t="s">
        <v>65</v>
      </c>
      <c r="D1151" s="1" t="s">
        <v>130</v>
      </c>
      <c r="E1151" s="1" t="s">
        <v>53</v>
      </c>
      <c r="F1151" s="1" t="s">
        <v>53</v>
      </c>
      <c r="G1151" s="13" t="s">
        <v>1289</v>
      </c>
      <c r="H1151" s="12">
        <v>39556</v>
      </c>
      <c r="I1151" s="12" t="s">
        <v>1289</v>
      </c>
      <c r="J1151" s="12">
        <v>39556</v>
      </c>
      <c r="K1151" s="4">
        <v>769</v>
      </c>
      <c r="L1151" s="1" t="s">
        <v>146</v>
      </c>
      <c r="M1151" s="1" t="s">
        <v>132</v>
      </c>
      <c r="N1151" s="1" t="s">
        <v>221</v>
      </c>
      <c r="O1151" s="1" t="s">
        <v>93</v>
      </c>
      <c r="P1151">
        <v>60</v>
      </c>
      <c r="Q1151">
        <v>1521</v>
      </c>
      <c r="R1151">
        <v>2311.92</v>
      </c>
      <c r="S1151">
        <v>1.52</v>
      </c>
      <c r="T1151">
        <v>0.03</v>
      </c>
      <c r="U1151">
        <f t="shared" si="317"/>
        <v>2311.92</v>
      </c>
      <c r="V1151">
        <f t="shared" si="318"/>
        <v>91260</v>
      </c>
      <c r="W1151" s="1" t="s">
        <v>155</v>
      </c>
      <c r="X1151" s="1" t="s">
        <v>1236</v>
      </c>
      <c r="Y1151" s="1" t="s">
        <v>156</v>
      </c>
      <c r="Z1151" s="3">
        <v>7726</v>
      </c>
      <c r="AA1151" s="4">
        <f t="shared" si="324"/>
        <v>422</v>
      </c>
      <c r="AB1151" s="4">
        <f t="shared" si="328"/>
        <v>2411.6666098000001</v>
      </c>
      <c r="AC1151" s="4">
        <f t="shared" si="329"/>
        <v>422</v>
      </c>
      <c r="AD1151" s="4">
        <f t="shared" si="327"/>
        <v>776.75</v>
      </c>
      <c r="AE1151" s="3" t="s">
        <v>1291</v>
      </c>
      <c r="AF1151" s="3">
        <v>422</v>
      </c>
      <c r="AG1151" s="4">
        <f t="shared" si="332"/>
        <v>422</v>
      </c>
      <c r="AH1151" s="4">
        <v>11858</v>
      </c>
      <c r="AI1151">
        <f t="shared" si="321"/>
        <v>422</v>
      </c>
      <c r="AJ1151" t="s">
        <v>1291</v>
      </c>
      <c r="AK1151" s="2">
        <v>2812.3</v>
      </c>
      <c r="AL1151" s="2">
        <f t="shared" si="333"/>
        <v>2812.3</v>
      </c>
      <c r="AM1151" s="4">
        <v>11858</v>
      </c>
      <c r="AN1151">
        <f t="shared" si="334"/>
        <v>2812.3</v>
      </c>
      <c r="AP1151">
        <v>3.7</v>
      </c>
      <c r="AQ1151">
        <v>3.7</v>
      </c>
      <c r="AR1151" s="4">
        <v>18</v>
      </c>
      <c r="AS1151" s="4">
        <v>4</v>
      </c>
      <c r="AT1151" s="4">
        <v>2008</v>
      </c>
      <c r="AU1151" s="4">
        <v>18</v>
      </c>
      <c r="AV1151" s="4">
        <v>4</v>
      </c>
      <c r="AW1151" s="4">
        <v>2008</v>
      </c>
      <c r="AX1151" t="str">
        <f t="shared" si="322"/>
        <v>No Delay</v>
      </c>
      <c r="AY1151">
        <f t="shared" si="323"/>
        <v>0</v>
      </c>
    </row>
    <row r="1152" spans="1:51" x14ac:dyDescent="0.2">
      <c r="A1152" s="3">
        <v>12478</v>
      </c>
      <c r="B1152" s="1" t="s">
        <v>144</v>
      </c>
      <c r="C1152" s="1" t="s">
        <v>65</v>
      </c>
      <c r="D1152" s="1" t="s">
        <v>130</v>
      </c>
      <c r="E1152" s="1" t="s">
        <v>53</v>
      </c>
      <c r="F1152" s="1" t="s">
        <v>53</v>
      </c>
      <c r="G1152" s="13" t="s">
        <v>1289</v>
      </c>
      <c r="H1152" s="12">
        <v>39556</v>
      </c>
      <c r="I1152" s="12" t="s">
        <v>1289</v>
      </c>
      <c r="J1152" s="12">
        <v>39556</v>
      </c>
      <c r="K1152" s="4">
        <v>770</v>
      </c>
      <c r="L1152" s="1" t="s">
        <v>146</v>
      </c>
      <c r="M1152" s="1" t="s">
        <v>132</v>
      </c>
      <c r="N1152" s="1" t="s">
        <v>221</v>
      </c>
      <c r="O1152" s="1" t="s">
        <v>93</v>
      </c>
      <c r="P1152">
        <v>60</v>
      </c>
      <c r="Q1152">
        <v>420</v>
      </c>
      <c r="R1152">
        <v>638.4</v>
      </c>
      <c r="S1152">
        <v>1.52</v>
      </c>
      <c r="T1152">
        <v>0.03</v>
      </c>
      <c r="U1152">
        <f t="shared" si="317"/>
        <v>638.4</v>
      </c>
      <c r="V1152">
        <f t="shared" si="318"/>
        <v>25200</v>
      </c>
      <c r="W1152" s="1" t="s">
        <v>155</v>
      </c>
      <c r="X1152" s="1" t="s">
        <v>1236</v>
      </c>
      <c r="Y1152" s="1" t="s">
        <v>156</v>
      </c>
      <c r="Z1152" s="3">
        <v>7726</v>
      </c>
      <c r="AA1152" s="4">
        <f t="shared" si="324"/>
        <v>422</v>
      </c>
      <c r="AB1152" s="4">
        <f t="shared" si="328"/>
        <v>2290.8342819999998</v>
      </c>
      <c r="AC1152" s="4">
        <f t="shared" si="329"/>
        <v>422</v>
      </c>
      <c r="AD1152" s="4">
        <f t="shared" si="327"/>
        <v>1356.75</v>
      </c>
      <c r="AE1152" s="3" t="s">
        <v>1291</v>
      </c>
      <c r="AF1152" s="3">
        <v>422</v>
      </c>
      <c r="AG1152" s="4">
        <f t="shared" si="332"/>
        <v>422</v>
      </c>
      <c r="AH1152" s="4">
        <v>11858</v>
      </c>
      <c r="AI1152">
        <f t="shared" si="321"/>
        <v>422</v>
      </c>
      <c r="AJ1152" t="s">
        <v>1291</v>
      </c>
      <c r="AK1152" s="2">
        <v>2812.3</v>
      </c>
      <c r="AL1152" s="2">
        <f t="shared" si="333"/>
        <v>2812.3</v>
      </c>
      <c r="AM1152" s="4">
        <v>11858</v>
      </c>
      <c r="AN1152">
        <f t="shared" si="334"/>
        <v>2812.3</v>
      </c>
      <c r="AP1152">
        <v>1.02</v>
      </c>
      <c r="AQ1152">
        <v>1.02</v>
      </c>
      <c r="AR1152" s="4">
        <v>18</v>
      </c>
      <c r="AS1152" s="4">
        <v>4</v>
      </c>
      <c r="AT1152" s="4">
        <v>2008</v>
      </c>
      <c r="AU1152" s="4">
        <v>18</v>
      </c>
      <c r="AV1152" s="4">
        <v>4</v>
      </c>
      <c r="AW1152" s="4">
        <v>2008</v>
      </c>
      <c r="AX1152" t="str">
        <f t="shared" si="322"/>
        <v>No Delay</v>
      </c>
      <c r="AY1152">
        <f t="shared" si="323"/>
        <v>0</v>
      </c>
    </row>
    <row r="1153" spans="1:51" x14ac:dyDescent="0.2">
      <c r="A1153" s="3">
        <v>12479</v>
      </c>
      <c r="B1153" s="1" t="s">
        <v>144</v>
      </c>
      <c r="C1153" s="1" t="s">
        <v>65</v>
      </c>
      <c r="D1153" s="1" t="s">
        <v>130</v>
      </c>
      <c r="E1153" s="1" t="s">
        <v>53</v>
      </c>
      <c r="F1153" s="1" t="s">
        <v>53</v>
      </c>
      <c r="G1153" s="13" t="s">
        <v>1289</v>
      </c>
      <c r="H1153" s="12">
        <v>39556</v>
      </c>
      <c r="I1153" s="12" t="s">
        <v>1289</v>
      </c>
      <c r="J1153" s="12">
        <v>39556</v>
      </c>
      <c r="K1153" s="4">
        <v>771</v>
      </c>
      <c r="L1153" s="1" t="s">
        <v>146</v>
      </c>
      <c r="M1153" s="1" t="s">
        <v>132</v>
      </c>
      <c r="N1153" s="1" t="s">
        <v>167</v>
      </c>
      <c r="O1153" s="1" t="s">
        <v>93</v>
      </c>
      <c r="P1153">
        <v>30</v>
      </c>
      <c r="Q1153">
        <v>3077</v>
      </c>
      <c r="R1153">
        <v>36954.769999999997</v>
      </c>
      <c r="S1153">
        <v>12.01</v>
      </c>
      <c r="T1153">
        <v>0.4</v>
      </c>
      <c r="U1153">
        <f t="shared" si="317"/>
        <v>36954.769999999997</v>
      </c>
      <c r="V1153">
        <f t="shared" si="318"/>
        <v>92310</v>
      </c>
      <c r="W1153" s="1" t="s">
        <v>155</v>
      </c>
      <c r="X1153" s="1" t="s">
        <v>1236</v>
      </c>
      <c r="Y1153" s="1" t="s">
        <v>156</v>
      </c>
      <c r="Z1153" s="3">
        <v>7726</v>
      </c>
      <c r="AA1153" s="4">
        <f t="shared" si="324"/>
        <v>422</v>
      </c>
      <c r="AB1153" s="4">
        <f t="shared" si="328"/>
        <v>2582.4341866</v>
      </c>
      <c r="AC1153" s="4">
        <f t="shared" si="329"/>
        <v>422</v>
      </c>
      <c r="AD1153" s="4">
        <f t="shared" si="327"/>
        <v>422</v>
      </c>
      <c r="AE1153" s="3" t="s">
        <v>1291</v>
      </c>
      <c r="AF1153" s="3">
        <v>422</v>
      </c>
      <c r="AG1153" s="4">
        <f t="shared" si="332"/>
        <v>422</v>
      </c>
      <c r="AH1153" s="4">
        <v>11858</v>
      </c>
      <c r="AI1153">
        <f t="shared" si="321"/>
        <v>422</v>
      </c>
      <c r="AJ1153" t="s">
        <v>1291</v>
      </c>
      <c r="AK1153" s="2">
        <v>2812.3</v>
      </c>
      <c r="AL1153" s="2">
        <f t="shared" si="333"/>
        <v>2812.3</v>
      </c>
      <c r="AM1153" s="4">
        <v>11858</v>
      </c>
      <c r="AN1153">
        <f t="shared" si="334"/>
        <v>2812.3</v>
      </c>
      <c r="AP1153">
        <v>59.13</v>
      </c>
      <c r="AQ1153">
        <v>59.13</v>
      </c>
      <c r="AR1153" s="4">
        <v>18</v>
      </c>
      <c r="AS1153" s="4">
        <v>4</v>
      </c>
      <c r="AT1153" s="4">
        <v>2008</v>
      </c>
      <c r="AU1153" s="4">
        <v>18</v>
      </c>
      <c r="AV1153" s="4">
        <v>4</v>
      </c>
      <c r="AW1153" s="4">
        <v>2008</v>
      </c>
      <c r="AX1153" t="str">
        <f t="shared" si="322"/>
        <v>No Delay</v>
      </c>
      <c r="AY1153">
        <f t="shared" si="323"/>
        <v>0</v>
      </c>
    </row>
    <row r="1154" spans="1:51" x14ac:dyDescent="0.2">
      <c r="A1154" s="3">
        <v>12480</v>
      </c>
      <c r="B1154" s="1" t="s">
        <v>144</v>
      </c>
      <c r="C1154" s="1" t="s">
        <v>65</v>
      </c>
      <c r="D1154" s="1" t="s">
        <v>130</v>
      </c>
      <c r="E1154" s="1" t="s">
        <v>53</v>
      </c>
      <c r="F1154" s="1" t="s">
        <v>53</v>
      </c>
      <c r="G1154" s="13" t="s">
        <v>1289</v>
      </c>
      <c r="H1154" s="12">
        <v>39556</v>
      </c>
      <c r="I1154" s="12" t="s">
        <v>1289</v>
      </c>
      <c r="J1154" s="12">
        <v>39556</v>
      </c>
      <c r="K1154" s="4">
        <v>772</v>
      </c>
      <c r="L1154" s="1" t="s">
        <v>146</v>
      </c>
      <c r="M1154" s="1" t="s">
        <v>132</v>
      </c>
      <c r="N1154" s="1" t="s">
        <v>163</v>
      </c>
      <c r="O1154" s="1" t="s">
        <v>93</v>
      </c>
      <c r="P1154">
        <v>60</v>
      </c>
      <c r="Q1154">
        <v>15</v>
      </c>
      <c r="R1154">
        <v>412.95</v>
      </c>
      <c r="S1154">
        <v>27.53</v>
      </c>
      <c r="T1154">
        <v>0.46</v>
      </c>
      <c r="U1154">
        <f t="shared" ref="U1154:U1217" si="335">S1154*Q1154</f>
        <v>412.95000000000005</v>
      </c>
      <c r="V1154">
        <f t="shared" ref="V1154:V1217" si="336">Q1154*P1154</f>
        <v>900</v>
      </c>
      <c r="W1154" s="1" t="s">
        <v>160</v>
      </c>
      <c r="X1154" s="1" t="s">
        <v>1236</v>
      </c>
      <c r="Y1154" s="1" t="s">
        <v>161</v>
      </c>
      <c r="Z1154" s="3">
        <v>7348</v>
      </c>
      <c r="AA1154" s="4">
        <f t="shared" si="324"/>
        <v>422</v>
      </c>
      <c r="AB1154" s="4">
        <f t="shared" ref="AB1154:AB1185" si="337" xml:space="preserve"> 2244.740206  + 0.1097478*Q1154</f>
        <v>2246.3864229999999</v>
      </c>
      <c r="AC1154" s="4">
        <f t="shared" ref="AC1154:AC1185" si="338">AF1154</f>
        <v>422</v>
      </c>
      <c r="AD1154" s="4">
        <f t="shared" si="327"/>
        <v>2173.9150559999998</v>
      </c>
      <c r="AE1154" s="3" t="s">
        <v>1291</v>
      </c>
      <c r="AF1154" s="3">
        <v>422</v>
      </c>
      <c r="AG1154" s="4">
        <f t="shared" si="332"/>
        <v>422</v>
      </c>
      <c r="AH1154" s="4">
        <v>11858</v>
      </c>
      <c r="AI1154">
        <f t="shared" ref="AI1154:AI1217" si="339">INDEX($AE$2:$AE$6811,MATCH(AH1154,$A$2:$A$6811,0))</f>
        <v>422</v>
      </c>
      <c r="AJ1154" t="s">
        <v>1291</v>
      </c>
      <c r="AK1154" s="2">
        <v>2812.3</v>
      </c>
      <c r="AL1154" s="2">
        <f t="shared" si="333"/>
        <v>2812.3</v>
      </c>
      <c r="AM1154" s="4">
        <v>11858</v>
      </c>
      <c r="AN1154">
        <f t="shared" si="334"/>
        <v>2812.3</v>
      </c>
      <c r="AP1154">
        <v>0.66</v>
      </c>
      <c r="AQ1154">
        <v>0.66</v>
      </c>
      <c r="AR1154" s="4">
        <v>18</v>
      </c>
      <c r="AS1154" s="4">
        <v>4</v>
      </c>
      <c r="AT1154" s="4">
        <v>2008</v>
      </c>
      <c r="AU1154" s="4">
        <v>18</v>
      </c>
      <c r="AV1154" s="4">
        <v>4</v>
      </c>
      <c r="AW1154" s="4">
        <v>2008</v>
      </c>
      <c r="AX1154" t="str">
        <f t="shared" ref="AX1154:AX1217" si="340">IF(DATE(AW1154,AV1154,AU1154)&lt;=DATE(AT1154,AS1154,AR1154),"No Delay","Delay")</f>
        <v>No Delay</v>
      </c>
      <c r="AY1154">
        <f t="shared" ref="AY1154:AY1217" si="341">IF(_xlfn.DAYS(J1154,H1154)&gt;0, _xlfn.DAYS(J1154,H1154),0)</f>
        <v>0</v>
      </c>
    </row>
    <row r="1155" spans="1:51" x14ac:dyDescent="0.2">
      <c r="A1155" s="3">
        <v>12778</v>
      </c>
      <c r="B1155" s="1" t="s">
        <v>144</v>
      </c>
      <c r="C1155" s="1" t="s">
        <v>65</v>
      </c>
      <c r="D1155" s="1" t="s">
        <v>130</v>
      </c>
      <c r="E1155" s="1" t="s">
        <v>53</v>
      </c>
      <c r="F1155" s="1" t="s">
        <v>53</v>
      </c>
      <c r="G1155" s="13" t="s">
        <v>1289</v>
      </c>
      <c r="H1155" s="12">
        <v>39556</v>
      </c>
      <c r="I1155" s="12" t="s">
        <v>1289</v>
      </c>
      <c r="J1155" s="12">
        <v>39556</v>
      </c>
      <c r="K1155" s="4">
        <v>773</v>
      </c>
      <c r="L1155" s="1" t="s">
        <v>146</v>
      </c>
      <c r="M1155" s="1" t="s">
        <v>132</v>
      </c>
      <c r="N1155" s="1" t="s">
        <v>147</v>
      </c>
      <c r="O1155" s="1" t="s">
        <v>148</v>
      </c>
      <c r="P1155">
        <v>30</v>
      </c>
      <c r="Q1155">
        <v>16</v>
      </c>
      <c r="R1155">
        <v>420</v>
      </c>
      <c r="S1155">
        <v>26.25</v>
      </c>
      <c r="T1155">
        <v>0.88</v>
      </c>
      <c r="U1155">
        <f t="shared" si="335"/>
        <v>420</v>
      </c>
      <c r="V1155">
        <f t="shared" si="336"/>
        <v>480</v>
      </c>
      <c r="W1155" s="1" t="s">
        <v>149</v>
      </c>
      <c r="X1155" s="1" t="s">
        <v>150</v>
      </c>
      <c r="Y1155" s="1" t="s">
        <v>150</v>
      </c>
      <c r="Z1155" s="3">
        <v>4785</v>
      </c>
      <c r="AA1155" s="4">
        <f t="shared" ref="AA1155:AA1218" si="342">AF1155</f>
        <v>422</v>
      </c>
      <c r="AB1155" s="4">
        <f t="shared" si="337"/>
        <v>2246.4961708000001</v>
      </c>
      <c r="AC1155" s="4">
        <f t="shared" si="338"/>
        <v>422</v>
      </c>
      <c r="AD1155" s="4">
        <f t="shared" si="327"/>
        <v>3027.7670192195119</v>
      </c>
      <c r="AE1155" s="3" t="s">
        <v>1291</v>
      </c>
      <c r="AF1155" s="3">
        <v>422</v>
      </c>
      <c r="AG1155" s="4">
        <f t="shared" si="332"/>
        <v>422</v>
      </c>
      <c r="AH1155" s="4">
        <v>11858</v>
      </c>
      <c r="AI1155">
        <f t="shared" si="339"/>
        <v>422</v>
      </c>
      <c r="AJ1155" t="s">
        <v>1291</v>
      </c>
      <c r="AK1155" s="2">
        <v>2812.3</v>
      </c>
      <c r="AL1155" s="2">
        <f t="shared" si="333"/>
        <v>2812.3</v>
      </c>
      <c r="AM1155" s="4">
        <v>11858</v>
      </c>
      <c r="AN1155">
        <f t="shared" si="334"/>
        <v>2812.3</v>
      </c>
      <c r="AP1155">
        <v>0.67</v>
      </c>
      <c r="AQ1155">
        <v>0.67</v>
      </c>
      <c r="AR1155" s="4">
        <v>18</v>
      </c>
      <c r="AS1155" s="4">
        <v>4</v>
      </c>
      <c r="AT1155" s="4">
        <v>2008</v>
      </c>
      <c r="AU1155" s="4">
        <v>18</v>
      </c>
      <c r="AV1155" s="4">
        <v>4</v>
      </c>
      <c r="AW1155" s="4">
        <v>2008</v>
      </c>
      <c r="AX1155" t="str">
        <f t="shared" si="340"/>
        <v>No Delay</v>
      </c>
      <c r="AY1155">
        <f t="shared" si="341"/>
        <v>0</v>
      </c>
    </row>
    <row r="1156" spans="1:51" x14ac:dyDescent="0.2">
      <c r="A1156" s="3">
        <v>12792</v>
      </c>
      <c r="B1156" s="1" t="s">
        <v>610</v>
      </c>
      <c r="C1156" s="1" t="s">
        <v>73</v>
      </c>
      <c r="D1156" s="1" t="s">
        <v>130</v>
      </c>
      <c r="E1156" s="1" t="s">
        <v>53</v>
      </c>
      <c r="F1156" s="1" t="s">
        <v>53</v>
      </c>
      <c r="G1156" s="13" t="s">
        <v>732</v>
      </c>
      <c r="H1156" s="12">
        <v>39608</v>
      </c>
      <c r="I1156" s="12" t="s">
        <v>732</v>
      </c>
      <c r="J1156" s="12">
        <v>39608</v>
      </c>
      <c r="K1156" s="4">
        <v>884</v>
      </c>
      <c r="L1156" s="1" t="s">
        <v>146</v>
      </c>
      <c r="M1156" s="1" t="s">
        <v>132</v>
      </c>
      <c r="N1156" s="1" t="s">
        <v>167</v>
      </c>
      <c r="O1156" s="1" t="s">
        <v>93</v>
      </c>
      <c r="P1156">
        <v>30</v>
      </c>
      <c r="Q1156">
        <v>1860</v>
      </c>
      <c r="R1156">
        <v>23101.200000000001</v>
      </c>
      <c r="S1156">
        <v>12.42</v>
      </c>
      <c r="T1156">
        <v>0.41</v>
      </c>
      <c r="U1156">
        <f t="shared" si="335"/>
        <v>23101.200000000001</v>
      </c>
      <c r="V1156">
        <f t="shared" si="336"/>
        <v>55800</v>
      </c>
      <c r="W1156" s="1" t="s">
        <v>155</v>
      </c>
      <c r="X1156" s="1" t="s">
        <v>1236</v>
      </c>
      <c r="Y1156" s="1" t="s">
        <v>156</v>
      </c>
      <c r="Z1156" s="3">
        <v>6817</v>
      </c>
      <c r="AA1156" s="4">
        <f t="shared" si="342"/>
        <v>422</v>
      </c>
      <c r="AB1156" s="4">
        <f t="shared" si="337"/>
        <v>2448.871114</v>
      </c>
      <c r="AC1156" s="4">
        <f t="shared" si="338"/>
        <v>422</v>
      </c>
      <c r="AD1156" s="4">
        <f t="shared" si="327"/>
        <v>2918.6666666666665</v>
      </c>
      <c r="AE1156" s="3" t="s">
        <v>1290</v>
      </c>
      <c r="AF1156" s="3">
        <v>422</v>
      </c>
      <c r="AG1156" s="4">
        <f t="shared" si="332"/>
        <v>422</v>
      </c>
      <c r="AH1156" s="4">
        <v>10959</v>
      </c>
      <c r="AI1156">
        <f t="shared" si="339"/>
        <v>422</v>
      </c>
      <c r="AJ1156" t="s">
        <v>1290</v>
      </c>
      <c r="AK1156" s="2">
        <v>3335.15</v>
      </c>
      <c r="AL1156" s="2">
        <f t="shared" si="333"/>
        <v>3335.15</v>
      </c>
      <c r="AM1156" s="4">
        <v>10959</v>
      </c>
      <c r="AN1156">
        <f t="shared" si="334"/>
        <v>3335.15</v>
      </c>
      <c r="AP1156">
        <v>36.96</v>
      </c>
      <c r="AQ1156">
        <v>36.96</v>
      </c>
      <c r="AR1156" s="4">
        <v>9</v>
      </c>
      <c r="AS1156" s="4">
        <v>6</v>
      </c>
      <c r="AT1156" s="4">
        <v>2008</v>
      </c>
      <c r="AU1156" s="4">
        <v>9</v>
      </c>
      <c r="AV1156" s="4">
        <v>6</v>
      </c>
      <c r="AW1156" s="4">
        <v>2008</v>
      </c>
      <c r="AX1156" t="str">
        <f t="shared" si="340"/>
        <v>No Delay</v>
      </c>
      <c r="AY1156">
        <f t="shared" si="341"/>
        <v>0</v>
      </c>
    </row>
    <row r="1157" spans="1:51" x14ac:dyDescent="0.2">
      <c r="A1157" s="3">
        <v>5175</v>
      </c>
      <c r="B1157" s="1" t="s">
        <v>98</v>
      </c>
      <c r="C1157" s="1" t="s">
        <v>99</v>
      </c>
      <c r="D1157" s="1" t="s">
        <v>266</v>
      </c>
      <c r="E1157" s="1" t="s">
        <v>53</v>
      </c>
      <c r="F1157" s="1" t="s">
        <v>53</v>
      </c>
      <c r="G1157" s="13" t="s">
        <v>201</v>
      </c>
      <c r="H1157" s="12">
        <v>40024</v>
      </c>
      <c r="I1157" s="12" t="s">
        <v>201</v>
      </c>
      <c r="J1157" s="12">
        <v>40024</v>
      </c>
      <c r="K1157" s="4">
        <v>1691</v>
      </c>
      <c r="L1157" s="1" t="s">
        <v>146</v>
      </c>
      <c r="M1157" s="1" t="s">
        <v>268</v>
      </c>
      <c r="N1157" s="1" t="s">
        <v>269</v>
      </c>
      <c r="O1157" s="1" t="s">
        <v>270</v>
      </c>
      <c r="P1157">
        <v>270</v>
      </c>
      <c r="Q1157">
        <v>820</v>
      </c>
      <c r="R1157">
        <v>73074.13</v>
      </c>
      <c r="S1157">
        <v>89.11</v>
      </c>
      <c r="T1157">
        <v>0.33</v>
      </c>
      <c r="U1157">
        <f t="shared" si="335"/>
        <v>73070.2</v>
      </c>
      <c r="V1157">
        <f t="shared" si="336"/>
        <v>221400</v>
      </c>
      <c r="W1157" s="1" t="s">
        <v>271</v>
      </c>
      <c r="X1157" s="1" t="s">
        <v>272</v>
      </c>
      <c r="Y1157" s="1" t="s">
        <v>272</v>
      </c>
      <c r="Z1157" s="3">
        <v>6466</v>
      </c>
      <c r="AA1157" s="4">
        <f t="shared" si="342"/>
        <v>424</v>
      </c>
      <c r="AB1157" s="4">
        <f t="shared" si="337"/>
        <v>2334.7334019999998</v>
      </c>
      <c r="AC1157" s="4">
        <f t="shared" si="338"/>
        <v>424</v>
      </c>
      <c r="AD1157" s="4">
        <f t="shared" si="327"/>
        <v>319</v>
      </c>
      <c r="AE1157" s="4">
        <v>424</v>
      </c>
      <c r="AF1157" s="4">
        <v>424</v>
      </c>
      <c r="AG1157" s="4">
        <f>AE1157</f>
        <v>424</v>
      </c>
      <c r="AH1157" s="4">
        <v>12252</v>
      </c>
      <c r="AI1157">
        <f t="shared" si="339"/>
        <v>691</v>
      </c>
      <c r="AJ1157">
        <v>3310.89</v>
      </c>
      <c r="AK1157" s="2">
        <v>3310.89</v>
      </c>
      <c r="AL1157" s="2">
        <f>AJ1157</f>
        <v>3310.89</v>
      </c>
      <c r="AM1157" s="4"/>
      <c r="AN1157" t="e">
        <f>VLOOKUP([1]!Tabelle13[[#This Row],[Vlookup this ID for freight costs]],$AL$2:$AL$6811,2,FALSE)</f>
        <v>#REF!</v>
      </c>
      <c r="AP1157">
        <v>143.22999999999999</v>
      </c>
      <c r="AQ1157">
        <v>143.22999999999999</v>
      </c>
      <c r="AR1157" s="4">
        <v>30</v>
      </c>
      <c r="AS1157" s="4">
        <v>7</v>
      </c>
      <c r="AT1157" s="4">
        <v>2009</v>
      </c>
      <c r="AU1157" s="4">
        <v>30</v>
      </c>
      <c r="AV1157" s="4">
        <v>7</v>
      </c>
      <c r="AW1157" s="4">
        <v>2009</v>
      </c>
      <c r="AX1157" t="str">
        <f t="shared" si="340"/>
        <v>No Delay</v>
      </c>
      <c r="AY1157">
        <f t="shared" si="341"/>
        <v>0</v>
      </c>
    </row>
    <row r="1158" spans="1:51" x14ac:dyDescent="0.2">
      <c r="A1158" s="3">
        <v>40033</v>
      </c>
      <c r="B1158" s="1" t="s">
        <v>175</v>
      </c>
      <c r="C1158" s="1" t="s">
        <v>165</v>
      </c>
      <c r="D1158" s="1" t="s">
        <v>52</v>
      </c>
      <c r="E1158" s="1" t="s">
        <v>53</v>
      </c>
      <c r="F1158" s="1" t="s">
        <v>53</v>
      </c>
      <c r="G1158" s="13" t="s">
        <v>914</v>
      </c>
      <c r="H1158" s="12">
        <v>42102</v>
      </c>
      <c r="I1158" s="12" t="s">
        <v>914</v>
      </c>
      <c r="J1158" s="12">
        <v>42102</v>
      </c>
      <c r="K1158" s="4">
        <v>6428</v>
      </c>
      <c r="L1158" s="1" t="s">
        <v>146</v>
      </c>
      <c r="M1158" s="1" t="s">
        <v>170</v>
      </c>
      <c r="N1158" s="1" t="s">
        <v>915</v>
      </c>
      <c r="O1158" s="1" t="s">
        <v>93</v>
      </c>
      <c r="P1158">
        <v>60</v>
      </c>
      <c r="Q1158">
        <v>4250</v>
      </c>
      <c r="R1158">
        <v>34170</v>
      </c>
      <c r="S1158">
        <v>8.0399999999999991</v>
      </c>
      <c r="T1158">
        <v>0.13</v>
      </c>
      <c r="U1158">
        <f t="shared" si="335"/>
        <v>34170</v>
      </c>
      <c r="V1158">
        <f t="shared" si="336"/>
        <v>255000</v>
      </c>
      <c r="W1158" s="1" t="s">
        <v>155</v>
      </c>
      <c r="X1158" s="1" t="s">
        <v>1236</v>
      </c>
      <c r="Y1158" s="1" t="s">
        <v>156</v>
      </c>
      <c r="Z1158" s="3">
        <v>5457</v>
      </c>
      <c r="AA1158" s="4">
        <f t="shared" si="342"/>
        <v>424</v>
      </c>
      <c r="AB1158" s="4">
        <f t="shared" si="337"/>
        <v>2711.1683560000001</v>
      </c>
      <c r="AC1158" s="4">
        <f t="shared" si="338"/>
        <v>424</v>
      </c>
      <c r="AD1158" s="4">
        <f t="shared" si="327"/>
        <v>424</v>
      </c>
      <c r="AE1158" s="4">
        <v>424</v>
      </c>
      <c r="AF1158" s="4">
        <v>424</v>
      </c>
      <c r="AG1158" s="4">
        <f>AE1158</f>
        <v>424</v>
      </c>
      <c r="AI1158" t="e">
        <f t="shared" si="339"/>
        <v>#N/A</v>
      </c>
      <c r="AJ1158">
        <v>1488.99</v>
      </c>
      <c r="AK1158" s="2">
        <v>1488.99</v>
      </c>
      <c r="AL1158" s="2">
        <f>AJ1158</f>
        <v>1488.99</v>
      </c>
      <c r="AM1158" s="4"/>
      <c r="AN1158" t="e">
        <f>VLOOKUP([1]!Tabelle13[[#This Row],[Vlookup this ID for freight costs]],$AL$2:$AL$6811,2,FALSE)</f>
        <v>#REF!</v>
      </c>
      <c r="AP1158">
        <v>40.22</v>
      </c>
      <c r="AQ1158">
        <v>40.22</v>
      </c>
      <c r="AR1158" s="4">
        <v>8</v>
      </c>
      <c r="AS1158" s="4">
        <v>4</v>
      </c>
      <c r="AT1158" s="4">
        <v>2015</v>
      </c>
      <c r="AU1158" s="4">
        <v>8</v>
      </c>
      <c r="AV1158" s="4">
        <v>4</v>
      </c>
      <c r="AW1158" s="4">
        <v>2015</v>
      </c>
      <c r="AX1158" t="str">
        <f t="shared" si="340"/>
        <v>No Delay</v>
      </c>
      <c r="AY1158">
        <f t="shared" si="341"/>
        <v>0</v>
      </c>
    </row>
    <row r="1159" spans="1:51" x14ac:dyDescent="0.2">
      <c r="A1159" s="3">
        <v>82582</v>
      </c>
      <c r="B1159" s="1" t="s">
        <v>172</v>
      </c>
      <c r="C1159" s="1" t="s">
        <v>114</v>
      </c>
      <c r="D1159" s="1" t="s">
        <v>130</v>
      </c>
      <c r="E1159" s="1" t="s">
        <v>101</v>
      </c>
      <c r="F1159" s="1" t="s">
        <v>101</v>
      </c>
      <c r="G1159" s="13" t="s">
        <v>1292</v>
      </c>
      <c r="H1159" s="12">
        <v>41450</v>
      </c>
      <c r="I1159" s="12" t="s">
        <v>1293</v>
      </c>
      <c r="J1159" s="12">
        <v>41432</v>
      </c>
      <c r="K1159" s="4">
        <v>4756</v>
      </c>
      <c r="L1159" s="1" t="s">
        <v>146</v>
      </c>
      <c r="M1159" s="1" t="s">
        <v>132</v>
      </c>
      <c r="N1159" s="1" t="s">
        <v>265</v>
      </c>
      <c r="O1159" s="1" t="s">
        <v>93</v>
      </c>
      <c r="P1159">
        <v>60</v>
      </c>
      <c r="Q1159">
        <v>3480</v>
      </c>
      <c r="R1159">
        <v>7864.8</v>
      </c>
      <c r="S1159">
        <v>2.2599999999999998</v>
      </c>
      <c r="T1159">
        <v>0.04</v>
      </c>
      <c r="U1159">
        <f t="shared" si="335"/>
        <v>7864.7999999999993</v>
      </c>
      <c r="V1159">
        <f t="shared" si="336"/>
        <v>208800</v>
      </c>
      <c r="W1159" s="1" t="s">
        <v>204</v>
      </c>
      <c r="X1159" s="1" t="s">
        <v>1236</v>
      </c>
      <c r="Y1159" s="1" t="s">
        <v>205</v>
      </c>
      <c r="Z1159" s="3">
        <v>14286</v>
      </c>
      <c r="AA1159" s="4">
        <f t="shared" si="342"/>
        <v>424</v>
      </c>
      <c r="AB1159" s="4">
        <f t="shared" si="337"/>
        <v>2626.66255</v>
      </c>
      <c r="AC1159" s="4">
        <f t="shared" si="338"/>
        <v>424</v>
      </c>
      <c r="AD1159" s="4">
        <f t="shared" si="327"/>
        <v>10736.325067333333</v>
      </c>
      <c r="AE1159" s="4">
        <v>424</v>
      </c>
      <c r="AF1159" s="4">
        <v>424</v>
      </c>
      <c r="AG1159" s="4">
        <f>AE1159</f>
        <v>424</v>
      </c>
      <c r="AI1159" t="e">
        <f t="shared" si="339"/>
        <v>#N/A</v>
      </c>
      <c r="AJ1159">
        <v>11941.65</v>
      </c>
      <c r="AK1159" s="2">
        <v>11941.65</v>
      </c>
      <c r="AL1159" s="2">
        <f>AJ1159</f>
        <v>11941.65</v>
      </c>
      <c r="AM1159" s="4"/>
      <c r="AN1159" t="e">
        <f>VLOOKUP([1]!Tabelle13[[#This Row],[Vlookup this ID for freight costs]],$AL$2:$AL$6811,2,FALSE)</f>
        <v>#REF!</v>
      </c>
      <c r="AP1159">
        <v>9.73</v>
      </c>
      <c r="AQ1159">
        <v>9.73</v>
      </c>
      <c r="AR1159" s="4">
        <v>25</v>
      </c>
      <c r="AS1159" s="4">
        <v>6</v>
      </c>
      <c r="AT1159" s="4">
        <v>2013</v>
      </c>
      <c r="AU1159" s="4">
        <v>7</v>
      </c>
      <c r="AV1159" s="4">
        <v>6</v>
      </c>
      <c r="AW1159" s="4">
        <v>2013</v>
      </c>
      <c r="AX1159" t="str">
        <f t="shared" si="340"/>
        <v>No Delay</v>
      </c>
      <c r="AY1159">
        <f t="shared" si="341"/>
        <v>0</v>
      </c>
    </row>
    <row r="1160" spans="1:51" x14ac:dyDescent="0.2">
      <c r="A1160" s="3">
        <v>83735</v>
      </c>
      <c r="B1160" s="1" t="s">
        <v>175</v>
      </c>
      <c r="C1160" s="1" t="s">
        <v>165</v>
      </c>
      <c r="D1160" s="1" t="s">
        <v>130</v>
      </c>
      <c r="E1160" s="1" t="s">
        <v>101</v>
      </c>
      <c r="F1160" s="1" t="s">
        <v>101</v>
      </c>
      <c r="G1160" s="13" t="s">
        <v>727</v>
      </c>
      <c r="H1160" s="12">
        <v>41624</v>
      </c>
      <c r="I1160" s="12" t="s">
        <v>659</v>
      </c>
      <c r="J1160" s="12">
        <v>41656</v>
      </c>
      <c r="K1160" s="4">
        <v>5196</v>
      </c>
      <c r="L1160" s="1" t="s">
        <v>146</v>
      </c>
      <c r="M1160" s="1" t="s">
        <v>132</v>
      </c>
      <c r="N1160" s="1" t="s">
        <v>599</v>
      </c>
      <c r="O1160" s="1" t="s">
        <v>93</v>
      </c>
      <c r="P1160">
        <v>60</v>
      </c>
      <c r="Q1160">
        <v>4637</v>
      </c>
      <c r="R1160">
        <v>18037.93</v>
      </c>
      <c r="S1160">
        <v>3.89</v>
      </c>
      <c r="T1160">
        <v>0.06</v>
      </c>
      <c r="U1160">
        <f t="shared" si="335"/>
        <v>18037.93</v>
      </c>
      <c r="V1160">
        <f t="shared" si="336"/>
        <v>278220</v>
      </c>
      <c r="W1160" s="1" t="s">
        <v>160</v>
      </c>
      <c r="X1160" s="1" t="s">
        <v>1236</v>
      </c>
      <c r="Y1160" s="1" t="s">
        <v>161</v>
      </c>
      <c r="Z1160" s="3">
        <v>10896</v>
      </c>
      <c r="AA1160" s="4">
        <f t="shared" si="342"/>
        <v>426</v>
      </c>
      <c r="AB1160" s="4">
        <f t="shared" si="337"/>
        <v>2753.6407546</v>
      </c>
      <c r="AC1160" s="4">
        <f t="shared" si="338"/>
        <v>426</v>
      </c>
      <c r="AD1160" s="4">
        <f t="shared" si="327"/>
        <v>442</v>
      </c>
      <c r="AE1160" s="4">
        <v>426</v>
      </c>
      <c r="AF1160" s="4">
        <v>426</v>
      </c>
      <c r="AG1160" s="4">
        <f>AE1160</f>
        <v>426</v>
      </c>
      <c r="AI1160" t="e">
        <f t="shared" si="339"/>
        <v>#N/A</v>
      </c>
      <c r="AJ1160">
        <v>1761.5</v>
      </c>
      <c r="AK1160" s="2">
        <v>1761.5</v>
      </c>
      <c r="AL1160" s="2">
        <f>AJ1160</f>
        <v>1761.5</v>
      </c>
      <c r="AM1160" s="4"/>
      <c r="AN1160" t="e">
        <f>VLOOKUP([1]!Tabelle13[[#This Row],[Vlookup this ID for freight costs]],$AL$2:$AL$6811,2,FALSE)</f>
        <v>#REF!</v>
      </c>
      <c r="AP1160">
        <v>18.54</v>
      </c>
      <c r="AQ1160">
        <v>18.54</v>
      </c>
      <c r="AR1160" s="4">
        <v>16</v>
      </c>
      <c r="AS1160" s="4">
        <v>12</v>
      </c>
      <c r="AT1160" s="4">
        <v>2013</v>
      </c>
      <c r="AU1160" s="4">
        <v>17</v>
      </c>
      <c r="AV1160" s="4">
        <v>1</v>
      </c>
      <c r="AW1160" s="4">
        <v>2014</v>
      </c>
      <c r="AX1160" t="str">
        <f t="shared" si="340"/>
        <v>Delay</v>
      </c>
      <c r="AY1160">
        <f t="shared" si="341"/>
        <v>32</v>
      </c>
    </row>
    <row r="1161" spans="1:51" x14ac:dyDescent="0.2">
      <c r="A1161" s="3">
        <v>84058</v>
      </c>
      <c r="B1161" s="1" t="s">
        <v>151</v>
      </c>
      <c r="C1161" s="1" t="s">
        <v>65</v>
      </c>
      <c r="D1161" s="1" t="s">
        <v>130</v>
      </c>
      <c r="E1161" s="1" t="s">
        <v>152</v>
      </c>
      <c r="F1161" s="1" t="s">
        <v>152</v>
      </c>
      <c r="G1161" s="13" t="s">
        <v>1294</v>
      </c>
      <c r="H1161" s="12">
        <v>40595</v>
      </c>
      <c r="I1161" s="12" t="s">
        <v>1295</v>
      </c>
      <c r="J1161" s="12">
        <v>40590</v>
      </c>
      <c r="K1161" s="4">
        <v>3007</v>
      </c>
      <c r="L1161" s="1" t="s">
        <v>146</v>
      </c>
      <c r="M1161" s="1" t="s">
        <v>132</v>
      </c>
      <c r="N1161" s="1" t="s">
        <v>171</v>
      </c>
      <c r="O1161" s="1" t="s">
        <v>93</v>
      </c>
      <c r="P1161">
        <v>60</v>
      </c>
      <c r="Q1161">
        <v>6700</v>
      </c>
      <c r="R1161">
        <v>15611</v>
      </c>
      <c r="S1161">
        <v>2.33</v>
      </c>
      <c r="T1161">
        <v>0.04</v>
      </c>
      <c r="U1161">
        <f t="shared" si="335"/>
        <v>15611</v>
      </c>
      <c r="V1161">
        <f t="shared" si="336"/>
        <v>402000</v>
      </c>
      <c r="W1161" s="1" t="s">
        <v>155</v>
      </c>
      <c r="X1161" s="1" t="s">
        <v>1236</v>
      </c>
      <c r="Y1161" s="1" t="s">
        <v>156</v>
      </c>
      <c r="Z1161" s="3">
        <v>7726</v>
      </c>
      <c r="AA1161" s="4">
        <f t="shared" si="342"/>
        <v>426</v>
      </c>
      <c r="AB1161" s="4">
        <f t="shared" si="337"/>
        <v>2980.0504660000001</v>
      </c>
      <c r="AC1161" s="4">
        <f t="shared" si="338"/>
        <v>426</v>
      </c>
      <c r="AD1161" s="4">
        <f t="shared" si="327"/>
        <v>1703.220881</v>
      </c>
      <c r="AE1161" s="4">
        <v>426</v>
      </c>
      <c r="AF1161" s="4">
        <v>426</v>
      </c>
      <c r="AG1161" s="4">
        <f>AE1161</f>
        <v>426</v>
      </c>
      <c r="AI1161" t="e">
        <f t="shared" si="339"/>
        <v>#N/A</v>
      </c>
      <c r="AJ1161">
        <v>43548</v>
      </c>
      <c r="AK1161" s="2">
        <v>43548</v>
      </c>
      <c r="AL1161" s="2">
        <f>AJ1161</f>
        <v>43548</v>
      </c>
      <c r="AM1161" s="4"/>
      <c r="AN1161" t="e">
        <f>VLOOKUP([1]!Tabelle13[[#This Row],[Vlookup this ID for freight costs]],$AL$2:$AL$6811,2,FALSE)</f>
        <v>#REF!</v>
      </c>
      <c r="AP1161">
        <v>33.659999999999997</v>
      </c>
      <c r="AQ1161">
        <v>33.659999999999997</v>
      </c>
      <c r="AR1161" s="4">
        <v>21</v>
      </c>
      <c r="AS1161" s="4">
        <v>2</v>
      </c>
      <c r="AT1161" s="4">
        <v>2011</v>
      </c>
      <c r="AU1161" s="4">
        <v>16</v>
      </c>
      <c r="AV1161" s="4">
        <v>2</v>
      </c>
      <c r="AW1161" s="4">
        <v>2011</v>
      </c>
      <c r="AX1161" t="str">
        <f t="shared" si="340"/>
        <v>No Delay</v>
      </c>
      <c r="AY1161">
        <f t="shared" si="341"/>
        <v>0</v>
      </c>
    </row>
    <row r="1162" spans="1:51" x14ac:dyDescent="0.2">
      <c r="A1162" s="3">
        <v>86015</v>
      </c>
      <c r="B1162" s="1" t="s">
        <v>175</v>
      </c>
      <c r="C1162" s="1" t="s">
        <v>165</v>
      </c>
      <c r="D1162" s="1" t="s">
        <v>130</v>
      </c>
      <c r="E1162" s="1" t="s">
        <v>101</v>
      </c>
      <c r="F1162" s="1" t="s">
        <v>101</v>
      </c>
      <c r="G1162" s="13" t="s">
        <v>727</v>
      </c>
      <c r="H1162" s="12">
        <v>41624</v>
      </c>
      <c r="I1162" s="12" t="s">
        <v>659</v>
      </c>
      <c r="J1162" s="12">
        <v>41656</v>
      </c>
      <c r="K1162" s="4">
        <v>5199</v>
      </c>
      <c r="L1162" s="1" t="s">
        <v>146</v>
      </c>
      <c r="M1162" s="1" t="s">
        <v>132</v>
      </c>
      <c r="N1162" s="1" t="s">
        <v>676</v>
      </c>
      <c r="O1162" s="1" t="s">
        <v>93</v>
      </c>
      <c r="P1162">
        <v>60</v>
      </c>
      <c r="Q1162">
        <v>4160</v>
      </c>
      <c r="R1162">
        <v>8944</v>
      </c>
      <c r="S1162">
        <v>2.15</v>
      </c>
      <c r="T1162">
        <v>0.04</v>
      </c>
      <c r="U1162">
        <f t="shared" si="335"/>
        <v>8944</v>
      </c>
      <c r="V1162">
        <f t="shared" si="336"/>
        <v>249600</v>
      </c>
      <c r="W1162" s="1" t="s">
        <v>160</v>
      </c>
      <c r="X1162" s="1" t="s">
        <v>1236</v>
      </c>
      <c r="Y1162" s="1" t="s">
        <v>161</v>
      </c>
      <c r="Z1162" s="3">
        <v>10896</v>
      </c>
      <c r="AA1162" s="4">
        <f t="shared" si="342"/>
        <v>426</v>
      </c>
      <c r="AB1162" s="4">
        <f t="shared" si="337"/>
        <v>2701.2910539999998</v>
      </c>
      <c r="AC1162" s="4">
        <f t="shared" si="338"/>
        <v>426</v>
      </c>
      <c r="AD1162" s="4">
        <f t="shared" si="327"/>
        <v>426</v>
      </c>
      <c r="AE1162" s="3" t="s">
        <v>1296</v>
      </c>
      <c r="AF1162" s="3">
        <v>426</v>
      </c>
      <c r="AG1162" s="4">
        <f>AI1162</f>
        <v>426</v>
      </c>
      <c r="AH1162" s="4">
        <v>83735</v>
      </c>
      <c r="AI1162">
        <f t="shared" si="339"/>
        <v>426</v>
      </c>
      <c r="AJ1162" t="s">
        <v>1296</v>
      </c>
      <c r="AK1162" s="2">
        <v>1761.5</v>
      </c>
      <c r="AL1162" s="2">
        <f>AN1162</f>
        <v>1761.5</v>
      </c>
      <c r="AM1162" s="4">
        <v>83735</v>
      </c>
      <c r="AN1162">
        <f>INDEX($AJ$2:$AJ$6811,MATCH(AM1162,$A$2:$A$6811,0))</f>
        <v>1761.5</v>
      </c>
      <c r="AP1162">
        <v>9.19</v>
      </c>
      <c r="AQ1162">
        <v>9.19</v>
      </c>
      <c r="AR1162" s="4">
        <v>16</v>
      </c>
      <c r="AS1162" s="4">
        <v>12</v>
      </c>
      <c r="AT1162" s="4">
        <v>2013</v>
      </c>
      <c r="AU1162" s="4">
        <v>17</v>
      </c>
      <c r="AV1162" s="4">
        <v>1</v>
      </c>
      <c r="AW1162" s="4">
        <v>2014</v>
      </c>
      <c r="AX1162" t="str">
        <f t="shared" si="340"/>
        <v>Delay</v>
      </c>
      <c r="AY1162">
        <f t="shared" si="341"/>
        <v>32</v>
      </c>
    </row>
    <row r="1163" spans="1:51" x14ac:dyDescent="0.2">
      <c r="A1163" s="3">
        <v>82597</v>
      </c>
      <c r="B1163" s="1" t="s">
        <v>140</v>
      </c>
      <c r="C1163" s="1" t="s">
        <v>99</v>
      </c>
      <c r="D1163" s="1" t="s">
        <v>130</v>
      </c>
      <c r="E1163" s="1" t="s">
        <v>101</v>
      </c>
      <c r="F1163" s="1" t="s">
        <v>101</v>
      </c>
      <c r="G1163" s="13" t="s">
        <v>1297</v>
      </c>
      <c r="H1163" s="12">
        <v>41485</v>
      </c>
      <c r="I1163" s="12" t="s">
        <v>1161</v>
      </c>
      <c r="J1163" s="12">
        <v>41501</v>
      </c>
      <c r="K1163" s="4">
        <v>4870</v>
      </c>
      <c r="L1163" s="1" t="s">
        <v>146</v>
      </c>
      <c r="M1163" s="1" t="s">
        <v>132</v>
      </c>
      <c r="N1163" s="1" t="s">
        <v>200</v>
      </c>
      <c r="O1163" s="1" t="s">
        <v>93</v>
      </c>
      <c r="P1163">
        <v>90</v>
      </c>
      <c r="Q1163">
        <v>6823</v>
      </c>
      <c r="R1163">
        <v>49807.9</v>
      </c>
      <c r="S1163">
        <v>7.3</v>
      </c>
      <c r="T1163">
        <v>0.08</v>
      </c>
      <c r="U1163">
        <f t="shared" si="335"/>
        <v>49807.9</v>
      </c>
      <c r="V1163">
        <f t="shared" si="336"/>
        <v>614070</v>
      </c>
      <c r="W1163" s="1" t="s">
        <v>197</v>
      </c>
      <c r="X1163" s="1" t="s">
        <v>1236</v>
      </c>
      <c r="Y1163" s="1" t="s">
        <v>3082</v>
      </c>
      <c r="Z1163" s="3">
        <v>11353</v>
      </c>
      <c r="AA1163" s="4">
        <f t="shared" si="342"/>
        <v>428</v>
      </c>
      <c r="AB1163" s="4">
        <f t="shared" si="337"/>
        <v>2993.5494454</v>
      </c>
      <c r="AC1163" s="4">
        <f t="shared" si="338"/>
        <v>428</v>
      </c>
      <c r="AD1163" s="4">
        <f t="shared" si="327"/>
        <v>428</v>
      </c>
      <c r="AE1163" s="4">
        <v>428</v>
      </c>
      <c r="AF1163" s="4">
        <v>428</v>
      </c>
      <c r="AG1163" s="4">
        <f t="shared" ref="AG1163:AG1176" si="343">AE1163</f>
        <v>428</v>
      </c>
      <c r="AI1163" t="e">
        <f t="shared" si="339"/>
        <v>#N/A</v>
      </c>
      <c r="AJ1163">
        <v>2376</v>
      </c>
      <c r="AK1163" s="2">
        <v>2376</v>
      </c>
      <c r="AL1163" s="2">
        <f t="shared" ref="AL1163:AL1176" si="344">AJ1163</f>
        <v>2376</v>
      </c>
      <c r="AM1163" s="4"/>
      <c r="AN1163" t="e">
        <f>VLOOKUP([1]!Tabelle13[[#This Row],[Vlookup this ID for freight costs]],$AL$2:$AL$6811,2,FALSE)</f>
        <v>#REF!</v>
      </c>
      <c r="AP1163">
        <v>61.61</v>
      </c>
      <c r="AQ1163">
        <v>61.61</v>
      </c>
      <c r="AR1163" s="4">
        <v>30</v>
      </c>
      <c r="AS1163" s="4">
        <v>7</v>
      </c>
      <c r="AT1163" s="4">
        <v>2013</v>
      </c>
      <c r="AU1163" s="4">
        <v>15</v>
      </c>
      <c r="AV1163" s="4">
        <v>8</v>
      </c>
      <c r="AW1163" s="4">
        <v>2013</v>
      </c>
      <c r="AX1163" t="str">
        <f t="shared" si="340"/>
        <v>Delay</v>
      </c>
      <c r="AY1163">
        <f t="shared" si="341"/>
        <v>16</v>
      </c>
    </row>
    <row r="1164" spans="1:51" x14ac:dyDescent="0.2">
      <c r="A1164" s="3">
        <v>85126</v>
      </c>
      <c r="B1164" s="1" t="s">
        <v>151</v>
      </c>
      <c r="C1164" s="1" t="s">
        <v>65</v>
      </c>
      <c r="D1164" s="1" t="s">
        <v>130</v>
      </c>
      <c r="E1164" s="1" t="s">
        <v>53</v>
      </c>
      <c r="F1164" s="1" t="s">
        <v>53</v>
      </c>
      <c r="G1164" s="13" t="s">
        <v>189</v>
      </c>
      <c r="H1164" s="12">
        <v>40374</v>
      </c>
      <c r="I1164" s="12" t="s">
        <v>190</v>
      </c>
      <c r="J1164" s="12">
        <v>40357</v>
      </c>
      <c r="K1164" s="4">
        <v>2581</v>
      </c>
      <c r="L1164" s="1" t="s">
        <v>146</v>
      </c>
      <c r="M1164" s="1" t="s">
        <v>132</v>
      </c>
      <c r="N1164" s="1" t="s">
        <v>167</v>
      </c>
      <c r="O1164" s="1" t="s">
        <v>93</v>
      </c>
      <c r="P1164">
        <v>30</v>
      </c>
      <c r="Q1164">
        <v>5000</v>
      </c>
      <c r="R1164">
        <v>23000</v>
      </c>
      <c r="S1164">
        <v>4.5999999999999996</v>
      </c>
      <c r="T1164">
        <v>0.15</v>
      </c>
      <c r="U1164">
        <f t="shared" si="335"/>
        <v>23000</v>
      </c>
      <c r="V1164">
        <f t="shared" si="336"/>
        <v>150000</v>
      </c>
      <c r="W1164" s="1" t="s">
        <v>155</v>
      </c>
      <c r="X1164" s="1" t="s">
        <v>1236</v>
      </c>
      <c r="Y1164" s="1" t="s">
        <v>156</v>
      </c>
      <c r="Z1164" s="3">
        <v>7726</v>
      </c>
      <c r="AA1164" s="4">
        <f t="shared" si="342"/>
        <v>428</v>
      </c>
      <c r="AB1164" s="4">
        <f t="shared" si="337"/>
        <v>2793.479206</v>
      </c>
      <c r="AC1164" s="4">
        <f t="shared" si="338"/>
        <v>428</v>
      </c>
      <c r="AD1164" s="4">
        <f t="shared" si="327"/>
        <v>1384.9052944347827</v>
      </c>
      <c r="AE1164" s="4">
        <v>428</v>
      </c>
      <c r="AF1164" s="4">
        <v>428</v>
      </c>
      <c r="AG1164" s="4">
        <f t="shared" si="343"/>
        <v>428</v>
      </c>
      <c r="AI1164" t="e">
        <f t="shared" si="339"/>
        <v>#N/A</v>
      </c>
      <c r="AJ1164" t="s">
        <v>81</v>
      </c>
      <c r="AK1164" s="2"/>
      <c r="AL1164" s="2" t="str">
        <f t="shared" si="344"/>
        <v>Freight Included in Commodity Cost</v>
      </c>
      <c r="AM1164" s="4"/>
      <c r="AN1164" t="e">
        <f>VLOOKUP([1]!Tabelle13[[#This Row],[Vlookup this ID for freight costs]],$AL$2:$AL$6811,2,FALSE)</f>
        <v>#REF!</v>
      </c>
      <c r="AP1164">
        <v>49.59</v>
      </c>
      <c r="AQ1164">
        <v>49.59</v>
      </c>
      <c r="AR1164" s="4">
        <v>15</v>
      </c>
      <c r="AS1164" s="4">
        <v>7</v>
      </c>
      <c r="AT1164" s="4">
        <v>2010</v>
      </c>
      <c r="AU1164" s="4">
        <v>28</v>
      </c>
      <c r="AV1164" s="4">
        <v>6</v>
      </c>
      <c r="AW1164" s="4">
        <v>2010</v>
      </c>
      <c r="AX1164" t="str">
        <f t="shared" si="340"/>
        <v>No Delay</v>
      </c>
      <c r="AY1164">
        <f t="shared" si="341"/>
        <v>0</v>
      </c>
    </row>
    <row r="1165" spans="1:51" x14ac:dyDescent="0.2">
      <c r="A1165" s="3">
        <v>84746</v>
      </c>
      <c r="B1165" s="1" t="s">
        <v>175</v>
      </c>
      <c r="C1165" s="1" t="s">
        <v>165</v>
      </c>
      <c r="D1165" s="1" t="s">
        <v>130</v>
      </c>
      <c r="E1165" s="1" t="s">
        <v>101</v>
      </c>
      <c r="F1165" s="1" t="s">
        <v>101</v>
      </c>
      <c r="G1165" s="13" t="s">
        <v>1298</v>
      </c>
      <c r="H1165" s="12">
        <v>41212</v>
      </c>
      <c r="I1165" s="12" t="s">
        <v>1298</v>
      </c>
      <c r="J1165" s="12">
        <v>41212</v>
      </c>
      <c r="K1165" s="4">
        <v>4252</v>
      </c>
      <c r="L1165" s="1" t="s">
        <v>146</v>
      </c>
      <c r="M1165" s="1" t="s">
        <v>132</v>
      </c>
      <c r="N1165" s="1" t="s">
        <v>275</v>
      </c>
      <c r="O1165" s="1" t="s">
        <v>93</v>
      </c>
      <c r="P1165">
        <v>60</v>
      </c>
      <c r="Q1165">
        <v>5154</v>
      </c>
      <c r="R1165">
        <v>39788.879999999997</v>
      </c>
      <c r="S1165">
        <v>7.72</v>
      </c>
      <c r="T1165">
        <v>0.13</v>
      </c>
      <c r="U1165">
        <f t="shared" si="335"/>
        <v>39788.879999999997</v>
      </c>
      <c r="V1165">
        <f t="shared" si="336"/>
        <v>309240</v>
      </c>
      <c r="W1165" s="1" t="s">
        <v>179</v>
      </c>
      <c r="X1165" s="1" t="s">
        <v>1236</v>
      </c>
      <c r="Y1165" s="1" t="s">
        <v>156</v>
      </c>
      <c r="Z1165" s="3">
        <v>11413</v>
      </c>
      <c r="AA1165" s="4">
        <f t="shared" si="342"/>
        <v>429</v>
      </c>
      <c r="AB1165" s="4">
        <f t="shared" si="337"/>
        <v>2810.3803671999999</v>
      </c>
      <c r="AC1165" s="4">
        <f t="shared" si="338"/>
        <v>429</v>
      </c>
      <c r="AD1165" s="4">
        <f t="shared" si="327"/>
        <v>412</v>
      </c>
      <c r="AE1165" s="4">
        <v>429</v>
      </c>
      <c r="AF1165" s="4">
        <v>429</v>
      </c>
      <c r="AG1165" s="4">
        <f t="shared" si="343"/>
        <v>429</v>
      </c>
      <c r="AI1165" t="e">
        <f t="shared" si="339"/>
        <v>#N/A</v>
      </c>
      <c r="AJ1165">
        <v>3293.34</v>
      </c>
      <c r="AK1165" s="2">
        <v>3293.34</v>
      </c>
      <c r="AL1165" s="2">
        <f t="shared" si="344"/>
        <v>3293.34</v>
      </c>
      <c r="AM1165" s="4"/>
      <c r="AN1165" t="e">
        <f>VLOOKUP([1]!Tabelle13[[#This Row],[Vlookup this ID for freight costs]],$AL$2:$AL$6811,2,FALSE)</f>
        <v>#REF!</v>
      </c>
      <c r="AP1165">
        <v>55.78</v>
      </c>
      <c r="AQ1165">
        <v>55.78</v>
      </c>
      <c r="AR1165" s="4">
        <v>30</v>
      </c>
      <c r="AS1165" s="4">
        <v>10</v>
      </c>
      <c r="AT1165" s="4">
        <v>2012</v>
      </c>
      <c r="AU1165" s="4">
        <v>30</v>
      </c>
      <c r="AV1165" s="4">
        <v>10</v>
      </c>
      <c r="AW1165" s="4">
        <v>2012</v>
      </c>
      <c r="AX1165" t="str">
        <f t="shared" si="340"/>
        <v>No Delay</v>
      </c>
      <c r="AY1165">
        <f t="shared" si="341"/>
        <v>0</v>
      </c>
    </row>
    <row r="1166" spans="1:51" x14ac:dyDescent="0.2">
      <c r="A1166" s="3">
        <v>66448</v>
      </c>
      <c r="B1166" s="1" t="s">
        <v>215</v>
      </c>
      <c r="C1166" s="1" t="s">
        <v>89</v>
      </c>
      <c r="D1166" s="1" t="s">
        <v>52</v>
      </c>
      <c r="E1166" s="1" t="s">
        <v>53</v>
      </c>
      <c r="F1166" s="1" t="s">
        <v>53</v>
      </c>
      <c r="G1166" s="13" t="s">
        <v>693</v>
      </c>
      <c r="H1166" s="12">
        <v>41851</v>
      </c>
      <c r="I1166" s="12" t="s">
        <v>693</v>
      </c>
      <c r="J1166" s="12">
        <v>41851</v>
      </c>
      <c r="K1166" s="4">
        <v>5688</v>
      </c>
      <c r="L1166" s="1" t="s">
        <v>146</v>
      </c>
      <c r="M1166" s="1" t="s">
        <v>414</v>
      </c>
      <c r="N1166" s="1" t="s">
        <v>415</v>
      </c>
      <c r="O1166" s="1" t="s">
        <v>93</v>
      </c>
      <c r="P1166">
        <v>30</v>
      </c>
      <c r="Q1166">
        <v>3200</v>
      </c>
      <c r="R1166">
        <v>64000</v>
      </c>
      <c r="S1166">
        <v>20</v>
      </c>
      <c r="T1166">
        <v>0.67</v>
      </c>
      <c r="U1166">
        <f t="shared" si="335"/>
        <v>64000</v>
      </c>
      <c r="V1166">
        <f t="shared" si="336"/>
        <v>96000</v>
      </c>
      <c r="W1166" s="1" t="s">
        <v>160</v>
      </c>
      <c r="X1166" s="1" t="s">
        <v>1236</v>
      </c>
      <c r="Y1166" s="1" t="s">
        <v>161</v>
      </c>
      <c r="Z1166" s="3">
        <v>8828</v>
      </c>
      <c r="AA1166" s="4">
        <f t="shared" si="342"/>
        <v>430</v>
      </c>
      <c r="AB1166" s="4">
        <f t="shared" si="337"/>
        <v>2595.9331659999998</v>
      </c>
      <c r="AC1166" s="4">
        <f t="shared" si="338"/>
        <v>430</v>
      </c>
      <c r="AD1166" s="4">
        <f t="shared" si="327"/>
        <v>538.96390885714288</v>
      </c>
      <c r="AE1166" s="4">
        <v>430</v>
      </c>
      <c r="AF1166" s="4">
        <v>430</v>
      </c>
      <c r="AG1166" s="4">
        <f t="shared" si="343"/>
        <v>430</v>
      </c>
      <c r="AI1166" t="e">
        <f t="shared" si="339"/>
        <v>#N/A</v>
      </c>
      <c r="AJ1166">
        <v>3587.34</v>
      </c>
      <c r="AK1166" s="2">
        <v>3587.34</v>
      </c>
      <c r="AL1166" s="2">
        <f t="shared" si="344"/>
        <v>3587.34</v>
      </c>
      <c r="AM1166" s="4"/>
      <c r="AN1166" t="e">
        <f>VLOOKUP([1]!Tabelle13[[#This Row],[Vlookup this ID for freight costs]],$AL$2:$AL$6811,2,FALSE)</f>
        <v>#REF!</v>
      </c>
      <c r="AP1166">
        <v>65.790000000000006</v>
      </c>
      <c r="AQ1166">
        <v>65.790000000000006</v>
      </c>
      <c r="AR1166" s="4">
        <v>31</v>
      </c>
      <c r="AS1166" s="4">
        <v>7</v>
      </c>
      <c r="AT1166" s="4">
        <v>2014</v>
      </c>
      <c r="AU1166" s="4">
        <v>31</v>
      </c>
      <c r="AV1166" s="4">
        <v>7</v>
      </c>
      <c r="AW1166" s="4">
        <v>2014</v>
      </c>
      <c r="AX1166" t="str">
        <f t="shared" si="340"/>
        <v>No Delay</v>
      </c>
      <c r="AY1166">
        <f t="shared" si="341"/>
        <v>0</v>
      </c>
    </row>
    <row r="1167" spans="1:51" x14ac:dyDescent="0.2">
      <c r="A1167" s="3">
        <v>83636</v>
      </c>
      <c r="B1167" s="1" t="s">
        <v>175</v>
      </c>
      <c r="C1167" s="1" t="s">
        <v>165</v>
      </c>
      <c r="D1167" s="1" t="s">
        <v>130</v>
      </c>
      <c r="E1167" s="1" t="s">
        <v>53</v>
      </c>
      <c r="F1167" s="1" t="s">
        <v>53</v>
      </c>
      <c r="G1167" s="13" t="s">
        <v>1299</v>
      </c>
      <c r="H1167" s="12">
        <v>41277</v>
      </c>
      <c r="I1167" s="12" t="s">
        <v>1028</v>
      </c>
      <c r="J1167" s="12">
        <v>41241</v>
      </c>
      <c r="K1167" s="4">
        <v>4317</v>
      </c>
      <c r="L1167" s="1" t="s">
        <v>146</v>
      </c>
      <c r="M1167" s="1" t="s">
        <v>132</v>
      </c>
      <c r="N1167" s="1" t="s">
        <v>167</v>
      </c>
      <c r="O1167" s="1" t="s">
        <v>93</v>
      </c>
      <c r="P1167">
        <v>30</v>
      </c>
      <c r="Q1167">
        <v>4938</v>
      </c>
      <c r="R1167">
        <v>17974.32</v>
      </c>
      <c r="S1167">
        <v>3.64</v>
      </c>
      <c r="T1167">
        <v>0.12</v>
      </c>
      <c r="U1167">
        <f t="shared" si="335"/>
        <v>17974.32</v>
      </c>
      <c r="V1167">
        <f t="shared" si="336"/>
        <v>148140</v>
      </c>
      <c r="W1167" s="1" t="s">
        <v>155</v>
      </c>
      <c r="X1167" s="1" t="s">
        <v>1236</v>
      </c>
      <c r="Y1167" s="1" t="s">
        <v>156</v>
      </c>
      <c r="Z1167" s="3">
        <v>5457</v>
      </c>
      <c r="AA1167" s="4">
        <f t="shared" si="342"/>
        <v>430</v>
      </c>
      <c r="AB1167" s="4">
        <f t="shared" si="337"/>
        <v>2786.6748423999998</v>
      </c>
      <c r="AC1167" s="4">
        <f t="shared" si="338"/>
        <v>430</v>
      </c>
      <c r="AD1167" s="4">
        <f t="shared" si="327"/>
        <v>330</v>
      </c>
      <c r="AE1167" s="4">
        <v>430</v>
      </c>
      <c r="AF1167" s="4">
        <v>430</v>
      </c>
      <c r="AG1167" s="4">
        <f t="shared" si="343"/>
        <v>430</v>
      </c>
      <c r="AI1167" t="e">
        <f t="shared" si="339"/>
        <v>#N/A</v>
      </c>
      <c r="AJ1167">
        <v>2154</v>
      </c>
      <c r="AK1167" s="2">
        <v>2154</v>
      </c>
      <c r="AL1167" s="2">
        <f t="shared" si="344"/>
        <v>2154</v>
      </c>
      <c r="AM1167" s="4"/>
      <c r="AN1167" t="e">
        <f>VLOOKUP([1]!Tabelle13[[#This Row],[Vlookup this ID for freight costs]],$AL$2:$AL$6811,2,FALSE)</f>
        <v>#REF!</v>
      </c>
      <c r="AP1167">
        <v>25.2</v>
      </c>
      <c r="AQ1167">
        <v>25.2</v>
      </c>
      <c r="AR1167" s="4">
        <v>3</v>
      </c>
      <c r="AS1167" s="4">
        <v>1</v>
      </c>
      <c r="AT1167" s="4">
        <v>2013</v>
      </c>
      <c r="AU1167" s="4">
        <v>28</v>
      </c>
      <c r="AV1167" s="4">
        <v>11</v>
      </c>
      <c r="AW1167" s="4">
        <v>2012</v>
      </c>
      <c r="AX1167" t="str">
        <f t="shared" si="340"/>
        <v>No Delay</v>
      </c>
      <c r="AY1167">
        <f t="shared" si="341"/>
        <v>0</v>
      </c>
    </row>
    <row r="1168" spans="1:51" x14ac:dyDescent="0.2">
      <c r="A1168" s="3">
        <v>11344</v>
      </c>
      <c r="B1168" s="1" t="s">
        <v>88</v>
      </c>
      <c r="C1168" s="1" t="s">
        <v>89</v>
      </c>
      <c r="D1168" s="1" t="s">
        <v>130</v>
      </c>
      <c r="E1168" s="1" t="s">
        <v>53</v>
      </c>
      <c r="F1168" s="1" t="s">
        <v>53</v>
      </c>
      <c r="G1168" s="13" t="s">
        <v>1041</v>
      </c>
      <c r="H1168" s="12">
        <v>40036</v>
      </c>
      <c r="I1168" s="12" t="s">
        <v>1041</v>
      </c>
      <c r="J1168" s="12">
        <v>40036</v>
      </c>
      <c r="K1168" s="4">
        <v>1739</v>
      </c>
      <c r="L1168" s="1" t="s">
        <v>146</v>
      </c>
      <c r="M1168" s="1" t="s">
        <v>132</v>
      </c>
      <c r="N1168" s="1" t="s">
        <v>167</v>
      </c>
      <c r="O1168" s="1" t="s">
        <v>93</v>
      </c>
      <c r="P1168">
        <v>30</v>
      </c>
      <c r="Q1168">
        <v>5010</v>
      </c>
      <c r="R1168">
        <v>48697.2</v>
      </c>
      <c r="S1168">
        <v>9.7200000000000006</v>
      </c>
      <c r="T1168">
        <v>0.32</v>
      </c>
      <c r="U1168">
        <f t="shared" si="335"/>
        <v>48697.200000000004</v>
      </c>
      <c r="V1168">
        <f t="shared" si="336"/>
        <v>150300</v>
      </c>
      <c r="W1168" s="1" t="s">
        <v>155</v>
      </c>
      <c r="X1168" s="1" t="s">
        <v>1236</v>
      </c>
      <c r="Y1168" s="1" t="s">
        <v>156</v>
      </c>
      <c r="Z1168" s="3">
        <v>9211</v>
      </c>
      <c r="AA1168" s="4">
        <f t="shared" si="342"/>
        <v>434</v>
      </c>
      <c r="AB1168" s="4">
        <f t="shared" si="337"/>
        <v>2794.5766840000001</v>
      </c>
      <c r="AC1168" s="4">
        <f t="shared" si="338"/>
        <v>434</v>
      </c>
      <c r="AD1168" s="4">
        <f t="shared" si="327"/>
        <v>1103.7007313333334</v>
      </c>
      <c r="AE1168" s="4">
        <v>434</v>
      </c>
      <c r="AF1168" s="4">
        <v>434</v>
      </c>
      <c r="AG1168" s="4">
        <f t="shared" si="343"/>
        <v>434</v>
      </c>
      <c r="AH1168" s="4">
        <v>83259</v>
      </c>
      <c r="AI1168">
        <f t="shared" si="339"/>
        <v>5862</v>
      </c>
      <c r="AJ1168">
        <v>1854.88</v>
      </c>
      <c r="AK1168" s="2">
        <v>1854.88</v>
      </c>
      <c r="AL1168" s="2">
        <f t="shared" si="344"/>
        <v>1854.88</v>
      </c>
      <c r="AM1168" s="4"/>
      <c r="AN1168" t="e">
        <f>VLOOKUP([1]!Tabelle13[[#This Row],[Vlookup this ID for freight costs]],$AL$2:$AL$6811,2,FALSE)</f>
        <v>#REF!</v>
      </c>
      <c r="AP1168">
        <v>95.45</v>
      </c>
      <c r="AQ1168">
        <v>95.45</v>
      </c>
      <c r="AR1168" s="4">
        <v>11</v>
      </c>
      <c r="AS1168" s="4">
        <v>8</v>
      </c>
      <c r="AT1168" s="4">
        <v>2009</v>
      </c>
      <c r="AU1168" s="4">
        <v>11</v>
      </c>
      <c r="AV1168" s="4">
        <v>8</v>
      </c>
      <c r="AW1168" s="4">
        <v>2009</v>
      </c>
      <c r="AX1168" t="str">
        <f t="shared" si="340"/>
        <v>No Delay</v>
      </c>
      <c r="AY1168">
        <f t="shared" si="341"/>
        <v>0</v>
      </c>
    </row>
    <row r="1169" spans="1:51" x14ac:dyDescent="0.2">
      <c r="A1169" s="3">
        <v>86427</v>
      </c>
      <c r="B1169" s="1" t="s">
        <v>215</v>
      </c>
      <c r="C1169" s="1" t="s">
        <v>89</v>
      </c>
      <c r="D1169" s="1" t="s">
        <v>130</v>
      </c>
      <c r="E1169" s="1" t="s">
        <v>53</v>
      </c>
      <c r="F1169" s="1" t="s">
        <v>53</v>
      </c>
      <c r="G1169" s="13" t="s">
        <v>1300</v>
      </c>
      <c r="H1169" s="12">
        <v>40907</v>
      </c>
      <c r="I1169" s="12" t="s">
        <v>1301</v>
      </c>
      <c r="J1169" s="12">
        <v>40882</v>
      </c>
      <c r="K1169" s="4">
        <v>3616</v>
      </c>
      <c r="L1169" s="1" t="s">
        <v>146</v>
      </c>
      <c r="M1169" s="1" t="s">
        <v>132</v>
      </c>
      <c r="N1169" s="1" t="s">
        <v>167</v>
      </c>
      <c r="O1169" s="1" t="s">
        <v>93</v>
      </c>
      <c r="P1169">
        <v>30</v>
      </c>
      <c r="Q1169">
        <v>7132</v>
      </c>
      <c r="R1169">
        <v>30097.040000000001</v>
      </c>
      <c r="S1169">
        <v>4.22</v>
      </c>
      <c r="T1169">
        <v>0.14000000000000001</v>
      </c>
      <c r="U1169">
        <f t="shared" si="335"/>
        <v>30097.039999999997</v>
      </c>
      <c r="V1169">
        <f t="shared" si="336"/>
        <v>213960</v>
      </c>
      <c r="W1169" s="1" t="s">
        <v>197</v>
      </c>
      <c r="X1169" s="1" t="s">
        <v>1236</v>
      </c>
      <c r="Y1169" s="1" t="s">
        <v>3082</v>
      </c>
      <c r="Z1169" s="3">
        <v>8794</v>
      </c>
      <c r="AA1169" s="4">
        <f t="shared" si="342"/>
        <v>434</v>
      </c>
      <c r="AB1169" s="4">
        <f t="shared" si="337"/>
        <v>3027.4615156</v>
      </c>
      <c r="AC1169" s="4">
        <f t="shared" si="338"/>
        <v>434</v>
      </c>
      <c r="AD1169" s="4">
        <f t="shared" si="327"/>
        <v>551.5</v>
      </c>
      <c r="AE1169" s="4">
        <v>434</v>
      </c>
      <c r="AF1169" s="4">
        <v>434</v>
      </c>
      <c r="AG1169" s="4">
        <f t="shared" si="343"/>
        <v>434</v>
      </c>
      <c r="AI1169" t="e">
        <f t="shared" si="339"/>
        <v>#N/A</v>
      </c>
      <c r="AJ1169">
        <v>3526.27</v>
      </c>
      <c r="AK1169" s="2">
        <v>3526.27</v>
      </c>
      <c r="AL1169" s="2">
        <f t="shared" si="344"/>
        <v>3526.27</v>
      </c>
      <c r="AM1169" s="4"/>
      <c r="AN1169" t="e">
        <f>VLOOKUP([1]!Tabelle13[[#This Row],[Vlookup this ID for freight costs]],$AL$2:$AL$6811,2,FALSE)</f>
        <v>#REF!</v>
      </c>
      <c r="AP1169">
        <v>49.66</v>
      </c>
      <c r="AQ1169">
        <v>49.66</v>
      </c>
      <c r="AR1169" s="4">
        <v>30</v>
      </c>
      <c r="AS1169" s="4">
        <v>12</v>
      </c>
      <c r="AT1169" s="4">
        <v>2011</v>
      </c>
      <c r="AU1169" s="4">
        <v>5</v>
      </c>
      <c r="AV1169" s="4">
        <v>12</v>
      </c>
      <c r="AW1169" s="4">
        <v>2011</v>
      </c>
      <c r="AX1169" t="str">
        <f t="shared" si="340"/>
        <v>No Delay</v>
      </c>
      <c r="AY1169">
        <f t="shared" si="341"/>
        <v>0</v>
      </c>
    </row>
    <row r="1170" spans="1:51" x14ac:dyDescent="0.2">
      <c r="A1170" s="3">
        <v>80730</v>
      </c>
      <c r="B1170" s="1" t="s">
        <v>463</v>
      </c>
      <c r="C1170" s="1" t="s">
        <v>73</v>
      </c>
      <c r="D1170" s="1" t="s">
        <v>52</v>
      </c>
      <c r="E1170" s="1" t="s">
        <v>152</v>
      </c>
      <c r="F1170" s="1" t="s">
        <v>152</v>
      </c>
      <c r="G1170" s="13" t="s">
        <v>1302</v>
      </c>
      <c r="H1170" s="12">
        <v>41804</v>
      </c>
      <c r="I1170" s="12" t="s">
        <v>1303</v>
      </c>
      <c r="J1170" s="12">
        <v>41806</v>
      </c>
      <c r="K1170" s="4">
        <v>5576</v>
      </c>
      <c r="L1170" s="1" t="s">
        <v>146</v>
      </c>
      <c r="M1170" s="1" t="s">
        <v>1210</v>
      </c>
      <c r="N1170" s="1" t="s">
        <v>265</v>
      </c>
      <c r="O1170" s="1" t="s">
        <v>93</v>
      </c>
      <c r="P1170">
        <v>60</v>
      </c>
      <c r="Q1170">
        <v>7000</v>
      </c>
      <c r="R1170">
        <v>15400</v>
      </c>
      <c r="S1170">
        <v>2.2000000000000002</v>
      </c>
      <c r="T1170">
        <v>0.04</v>
      </c>
      <c r="U1170">
        <f t="shared" si="335"/>
        <v>15400.000000000002</v>
      </c>
      <c r="V1170">
        <f t="shared" si="336"/>
        <v>420000</v>
      </c>
      <c r="W1170" s="1" t="s">
        <v>197</v>
      </c>
      <c r="X1170" s="1" t="s">
        <v>1236</v>
      </c>
      <c r="Y1170" s="1" t="s">
        <v>3082</v>
      </c>
      <c r="Z1170" s="3">
        <v>7702</v>
      </c>
      <c r="AA1170" s="4">
        <f t="shared" si="342"/>
        <v>437</v>
      </c>
      <c r="AB1170" s="4">
        <f t="shared" si="337"/>
        <v>3012.9748060000002</v>
      </c>
      <c r="AC1170" s="4">
        <f t="shared" si="338"/>
        <v>437</v>
      </c>
      <c r="AD1170" s="4">
        <f t="shared" si="327"/>
        <v>1427.7709873333333</v>
      </c>
      <c r="AE1170" s="4">
        <v>437</v>
      </c>
      <c r="AF1170" s="4">
        <v>437</v>
      </c>
      <c r="AG1170" s="4">
        <f t="shared" si="343"/>
        <v>437</v>
      </c>
      <c r="AI1170" t="e">
        <f t="shared" si="339"/>
        <v>#N/A</v>
      </c>
      <c r="AJ1170">
        <v>11814.57</v>
      </c>
      <c r="AK1170" s="2">
        <v>11814.57</v>
      </c>
      <c r="AL1170" s="2">
        <f t="shared" si="344"/>
        <v>11814.57</v>
      </c>
      <c r="AM1170" s="4"/>
      <c r="AN1170" t="e">
        <f>VLOOKUP([1]!Tabelle13[[#This Row],[Vlookup this ID for freight costs]],$AL$2:$AL$6811,2,FALSE)</f>
        <v>#REF!</v>
      </c>
      <c r="AP1170">
        <v>15.83</v>
      </c>
      <c r="AQ1170">
        <v>15.83</v>
      </c>
      <c r="AR1170" s="4">
        <v>14</v>
      </c>
      <c r="AS1170" s="4">
        <v>6</v>
      </c>
      <c r="AT1170" s="4">
        <v>2014</v>
      </c>
      <c r="AU1170" s="4">
        <v>16</v>
      </c>
      <c r="AV1170" s="4">
        <v>6</v>
      </c>
      <c r="AW1170" s="4">
        <v>2014</v>
      </c>
      <c r="AX1170" t="str">
        <f t="shared" si="340"/>
        <v>Delay</v>
      </c>
      <c r="AY1170">
        <f t="shared" si="341"/>
        <v>2</v>
      </c>
    </row>
    <row r="1171" spans="1:51" x14ac:dyDescent="0.2">
      <c r="A1171" s="3">
        <v>56906</v>
      </c>
      <c r="B1171" s="1" t="s">
        <v>175</v>
      </c>
      <c r="C1171" s="1" t="s">
        <v>165</v>
      </c>
      <c r="D1171" s="1" t="s">
        <v>52</v>
      </c>
      <c r="E1171" s="1" t="s">
        <v>53</v>
      </c>
      <c r="F1171" s="1" t="s">
        <v>53</v>
      </c>
      <c r="G1171" s="13" t="s">
        <v>411</v>
      </c>
      <c r="H1171" s="12">
        <v>41599</v>
      </c>
      <c r="I1171" s="12" t="s">
        <v>804</v>
      </c>
      <c r="J1171" s="12">
        <v>41600</v>
      </c>
      <c r="K1171" s="4">
        <v>5073</v>
      </c>
      <c r="L1171" s="1" t="s">
        <v>146</v>
      </c>
      <c r="M1171" s="1" t="s">
        <v>414</v>
      </c>
      <c r="N1171" s="1" t="s">
        <v>327</v>
      </c>
      <c r="O1171" s="1" t="s">
        <v>93</v>
      </c>
      <c r="P1171">
        <v>30</v>
      </c>
      <c r="Q1171">
        <v>7035</v>
      </c>
      <c r="R1171">
        <v>105525</v>
      </c>
      <c r="S1171">
        <v>15</v>
      </c>
      <c r="T1171">
        <v>0.5</v>
      </c>
      <c r="U1171">
        <f t="shared" si="335"/>
        <v>105525</v>
      </c>
      <c r="V1171">
        <f t="shared" si="336"/>
        <v>211050</v>
      </c>
      <c r="W1171" s="1" t="s">
        <v>160</v>
      </c>
      <c r="X1171" s="1" t="s">
        <v>1236</v>
      </c>
      <c r="Y1171" s="1" t="s">
        <v>161</v>
      </c>
      <c r="Z1171" s="3">
        <v>5149</v>
      </c>
      <c r="AA1171" s="4">
        <f t="shared" si="342"/>
        <v>440</v>
      </c>
      <c r="AB1171" s="4">
        <f t="shared" si="337"/>
        <v>3016.815979</v>
      </c>
      <c r="AC1171" s="4">
        <f t="shared" si="338"/>
        <v>440</v>
      </c>
      <c r="AD1171" s="4">
        <f t="shared" si="327"/>
        <v>1869.7820326666667</v>
      </c>
      <c r="AE1171" s="4">
        <v>440</v>
      </c>
      <c r="AF1171" s="4">
        <v>440</v>
      </c>
      <c r="AG1171" s="4">
        <f t="shared" si="343"/>
        <v>440</v>
      </c>
      <c r="AI1171" t="e">
        <f t="shared" si="339"/>
        <v>#N/A</v>
      </c>
      <c r="AJ1171">
        <v>2242.71</v>
      </c>
      <c r="AK1171" s="2">
        <v>2242.71</v>
      </c>
      <c r="AL1171" s="2">
        <f t="shared" si="344"/>
        <v>2242.71</v>
      </c>
      <c r="AM1171" s="4"/>
      <c r="AN1171" t="e">
        <f>VLOOKUP([1]!Tabelle13[[#This Row],[Vlookup this ID for freight costs]],$AL$2:$AL$6811,2,FALSE)</f>
        <v>#REF!</v>
      </c>
      <c r="AP1171">
        <v>130.53</v>
      </c>
      <c r="AQ1171">
        <v>130.53</v>
      </c>
      <c r="AR1171" s="4">
        <v>21</v>
      </c>
      <c r="AS1171" s="4">
        <v>11</v>
      </c>
      <c r="AT1171" s="4">
        <v>2013</v>
      </c>
      <c r="AU1171" s="4">
        <v>22</v>
      </c>
      <c r="AV1171" s="4">
        <v>11</v>
      </c>
      <c r="AW1171" s="4">
        <v>2013</v>
      </c>
      <c r="AX1171" t="str">
        <f t="shared" si="340"/>
        <v>Delay</v>
      </c>
      <c r="AY1171">
        <f t="shared" si="341"/>
        <v>1</v>
      </c>
    </row>
    <row r="1172" spans="1:51" x14ac:dyDescent="0.2">
      <c r="A1172" s="3">
        <v>67868</v>
      </c>
      <c r="B1172" s="1" t="s">
        <v>215</v>
      </c>
      <c r="C1172" s="1" t="s">
        <v>89</v>
      </c>
      <c r="D1172" s="1" t="s">
        <v>266</v>
      </c>
      <c r="E1172" s="1" t="s">
        <v>53</v>
      </c>
      <c r="F1172" s="1" t="s">
        <v>53</v>
      </c>
      <c r="G1172" s="13" t="s">
        <v>1304</v>
      </c>
      <c r="H1172" s="12">
        <v>40662</v>
      </c>
      <c r="I1172" s="12" t="s">
        <v>1304</v>
      </c>
      <c r="J1172" s="12">
        <v>40662</v>
      </c>
      <c r="K1172" s="4">
        <v>3157</v>
      </c>
      <c r="L1172" s="1" t="s">
        <v>146</v>
      </c>
      <c r="M1172" s="1" t="s">
        <v>423</v>
      </c>
      <c r="N1172" s="1" t="s">
        <v>424</v>
      </c>
      <c r="O1172" s="1" t="s">
        <v>425</v>
      </c>
      <c r="P1172">
        <v>60</v>
      </c>
      <c r="Q1172">
        <v>3450</v>
      </c>
      <c r="R1172">
        <v>23632.5</v>
      </c>
      <c r="S1172">
        <v>6.85</v>
      </c>
      <c r="T1172">
        <v>0.11</v>
      </c>
      <c r="U1172">
        <f t="shared" si="335"/>
        <v>23632.5</v>
      </c>
      <c r="V1172">
        <f t="shared" si="336"/>
        <v>207000</v>
      </c>
      <c r="W1172" s="1" t="s">
        <v>394</v>
      </c>
      <c r="X1172" s="1" t="s">
        <v>112</v>
      </c>
      <c r="Y1172" s="1" t="s">
        <v>112</v>
      </c>
      <c r="Z1172" s="3">
        <v>5055</v>
      </c>
      <c r="AA1172" s="4">
        <f t="shared" si="342"/>
        <v>440</v>
      </c>
      <c r="AB1172" s="4">
        <f t="shared" si="337"/>
        <v>2623.3701160000001</v>
      </c>
      <c r="AC1172" s="4">
        <f t="shared" si="338"/>
        <v>440</v>
      </c>
      <c r="AD1172" s="4">
        <f t="shared" si="327"/>
        <v>387.5</v>
      </c>
      <c r="AE1172" s="4">
        <v>440</v>
      </c>
      <c r="AF1172" s="4">
        <v>440</v>
      </c>
      <c r="AG1172" s="4">
        <f t="shared" si="343"/>
        <v>440</v>
      </c>
      <c r="AI1172" t="e">
        <f t="shared" si="339"/>
        <v>#N/A</v>
      </c>
      <c r="AJ1172">
        <v>4588.0200000000004</v>
      </c>
      <c r="AK1172" s="2">
        <v>4588.0200000000004</v>
      </c>
      <c r="AL1172" s="2">
        <f t="shared" si="344"/>
        <v>4588.0200000000004</v>
      </c>
      <c r="AM1172" s="4"/>
      <c r="AN1172" t="e">
        <f>VLOOKUP([1]!Tabelle13[[#This Row],[Vlookup this ID for freight costs]],$AL$2:$AL$6811,2,FALSE)</f>
        <v>#REF!</v>
      </c>
      <c r="AP1172">
        <v>46.32</v>
      </c>
      <c r="AQ1172">
        <v>46.32</v>
      </c>
      <c r="AR1172" s="4">
        <v>29</v>
      </c>
      <c r="AS1172" s="4">
        <v>4</v>
      </c>
      <c r="AT1172" s="4">
        <v>2011</v>
      </c>
      <c r="AU1172" s="4">
        <v>29</v>
      </c>
      <c r="AV1172" s="4">
        <v>4</v>
      </c>
      <c r="AW1172" s="4">
        <v>2011</v>
      </c>
      <c r="AX1172" t="str">
        <f t="shared" si="340"/>
        <v>No Delay</v>
      </c>
      <c r="AY1172">
        <f t="shared" si="341"/>
        <v>0</v>
      </c>
    </row>
    <row r="1173" spans="1:51" x14ac:dyDescent="0.2">
      <c r="A1173" s="3">
        <v>82844</v>
      </c>
      <c r="B1173" s="1" t="s">
        <v>215</v>
      </c>
      <c r="C1173" s="1" t="s">
        <v>89</v>
      </c>
      <c r="D1173" s="1" t="s">
        <v>130</v>
      </c>
      <c r="E1173" s="1" t="s">
        <v>53</v>
      </c>
      <c r="F1173" s="1" t="s">
        <v>53</v>
      </c>
      <c r="G1173" s="13" t="s">
        <v>174</v>
      </c>
      <c r="H1173" s="12">
        <v>40143</v>
      </c>
      <c r="I1173" s="12" t="s">
        <v>642</v>
      </c>
      <c r="J1173" s="12">
        <v>40122</v>
      </c>
      <c r="K1173" s="4">
        <v>1994</v>
      </c>
      <c r="L1173" s="1" t="s">
        <v>146</v>
      </c>
      <c r="M1173" s="1" t="s">
        <v>132</v>
      </c>
      <c r="N1173" s="1" t="s">
        <v>265</v>
      </c>
      <c r="O1173" s="1" t="s">
        <v>93</v>
      </c>
      <c r="P1173">
        <v>60</v>
      </c>
      <c r="Q1173">
        <v>6050</v>
      </c>
      <c r="R1173">
        <v>17545</v>
      </c>
      <c r="S1173">
        <v>2.9</v>
      </c>
      <c r="T1173">
        <v>0.05</v>
      </c>
      <c r="U1173">
        <f t="shared" si="335"/>
        <v>17545</v>
      </c>
      <c r="V1173">
        <f t="shared" si="336"/>
        <v>363000</v>
      </c>
      <c r="W1173" s="1" t="s">
        <v>155</v>
      </c>
      <c r="X1173" s="1" t="s">
        <v>1236</v>
      </c>
      <c r="Y1173" s="1" t="s">
        <v>156</v>
      </c>
      <c r="Z1173" s="3">
        <v>9211</v>
      </c>
      <c r="AA1173" s="4">
        <f t="shared" si="342"/>
        <v>442</v>
      </c>
      <c r="AB1173" s="4">
        <f t="shared" si="337"/>
        <v>2908.7143959999999</v>
      </c>
      <c r="AC1173" s="4">
        <f t="shared" si="338"/>
        <v>442</v>
      </c>
      <c r="AD1173" s="4">
        <f t="shared" si="327"/>
        <v>239</v>
      </c>
      <c r="AE1173" s="4">
        <v>442</v>
      </c>
      <c r="AF1173" s="4">
        <v>442</v>
      </c>
      <c r="AG1173" s="4">
        <f t="shared" si="343"/>
        <v>442</v>
      </c>
      <c r="AI1173" t="e">
        <f t="shared" si="339"/>
        <v>#N/A</v>
      </c>
      <c r="AJ1173">
        <v>5028.04</v>
      </c>
      <c r="AK1173" s="2">
        <v>5028.04</v>
      </c>
      <c r="AL1173" s="2">
        <f t="shared" si="344"/>
        <v>5028.04</v>
      </c>
      <c r="AM1173" s="4"/>
      <c r="AN1173" t="e">
        <f>VLOOKUP([1]!Tabelle13[[#This Row],[Vlookup this ID for freight costs]],$AL$2:$AL$6811,2,FALSE)</f>
        <v>#REF!</v>
      </c>
      <c r="AP1173">
        <v>34.39</v>
      </c>
      <c r="AQ1173">
        <v>34.39</v>
      </c>
      <c r="AR1173" s="4">
        <v>26</v>
      </c>
      <c r="AS1173" s="4">
        <v>11</v>
      </c>
      <c r="AT1173" s="4">
        <v>2009</v>
      </c>
      <c r="AU1173" s="4">
        <v>5</v>
      </c>
      <c r="AV1173" s="4">
        <v>11</v>
      </c>
      <c r="AW1173" s="4">
        <v>2009</v>
      </c>
      <c r="AX1173" t="str">
        <f t="shared" si="340"/>
        <v>No Delay</v>
      </c>
      <c r="AY1173">
        <f t="shared" si="341"/>
        <v>0</v>
      </c>
    </row>
    <row r="1174" spans="1:51" x14ac:dyDescent="0.2">
      <c r="A1174" s="3">
        <v>84659</v>
      </c>
      <c r="B1174" s="1" t="s">
        <v>975</v>
      </c>
      <c r="C1174" s="1" t="s">
        <v>73</v>
      </c>
      <c r="D1174" s="1" t="s">
        <v>130</v>
      </c>
      <c r="E1174" s="1" t="s">
        <v>101</v>
      </c>
      <c r="F1174" s="1" t="s">
        <v>101</v>
      </c>
      <c r="G1174" s="13" t="s">
        <v>828</v>
      </c>
      <c r="H1174" s="12">
        <v>40770</v>
      </c>
      <c r="I1174" s="12" t="s">
        <v>1009</v>
      </c>
      <c r="J1174" s="12">
        <v>40766</v>
      </c>
      <c r="K1174" s="4">
        <v>3364</v>
      </c>
      <c r="L1174" s="1" t="s">
        <v>146</v>
      </c>
      <c r="M1174" s="1" t="s">
        <v>132</v>
      </c>
      <c r="N1174" s="1" t="s">
        <v>648</v>
      </c>
      <c r="O1174" s="1" t="s">
        <v>93</v>
      </c>
      <c r="P1174">
        <v>240</v>
      </c>
      <c r="Q1174">
        <v>1191</v>
      </c>
      <c r="R1174">
        <v>16197.6</v>
      </c>
      <c r="S1174">
        <v>13.6</v>
      </c>
      <c r="T1174">
        <v>0.06</v>
      </c>
      <c r="U1174">
        <f t="shared" si="335"/>
        <v>16197.6</v>
      </c>
      <c r="V1174">
        <f t="shared" si="336"/>
        <v>285840</v>
      </c>
      <c r="W1174" s="1" t="s">
        <v>155</v>
      </c>
      <c r="X1174" s="1" t="s">
        <v>1236</v>
      </c>
      <c r="Y1174" s="1" t="s">
        <v>156</v>
      </c>
      <c r="Z1174" s="3">
        <v>14969</v>
      </c>
      <c r="AA1174" s="4">
        <f t="shared" si="342"/>
        <v>445</v>
      </c>
      <c r="AB1174" s="4">
        <f t="shared" si="337"/>
        <v>2375.4498358000001</v>
      </c>
      <c r="AC1174" s="4">
        <f t="shared" si="338"/>
        <v>445</v>
      </c>
      <c r="AD1174" s="4">
        <f t="shared" si="327"/>
        <v>445</v>
      </c>
      <c r="AE1174" s="4">
        <v>445</v>
      </c>
      <c r="AF1174" s="4">
        <v>445</v>
      </c>
      <c r="AG1174" s="4">
        <f t="shared" si="343"/>
        <v>445</v>
      </c>
      <c r="AI1174" t="e">
        <f t="shared" si="339"/>
        <v>#N/A</v>
      </c>
      <c r="AJ1174">
        <v>2143.48</v>
      </c>
      <c r="AK1174" s="2">
        <v>2143.48</v>
      </c>
      <c r="AL1174" s="2">
        <f t="shared" si="344"/>
        <v>2143.48</v>
      </c>
      <c r="AM1174" s="4"/>
      <c r="AN1174" t="e">
        <f>VLOOKUP([1]!Tabelle13[[#This Row],[Vlookup this ID for freight costs]],$AL$2:$AL$6811,2,FALSE)</f>
        <v>#REF!</v>
      </c>
      <c r="AP1174">
        <v>26.73</v>
      </c>
      <c r="AQ1174">
        <v>26.73</v>
      </c>
      <c r="AR1174" s="4">
        <v>15</v>
      </c>
      <c r="AS1174" s="4">
        <v>8</v>
      </c>
      <c r="AT1174" s="4">
        <v>2011</v>
      </c>
      <c r="AU1174" s="4">
        <v>11</v>
      </c>
      <c r="AV1174" s="4">
        <v>8</v>
      </c>
      <c r="AW1174" s="4">
        <v>2011</v>
      </c>
      <c r="AX1174" t="str">
        <f t="shared" si="340"/>
        <v>No Delay</v>
      </c>
      <c r="AY1174">
        <f t="shared" si="341"/>
        <v>0</v>
      </c>
    </row>
    <row r="1175" spans="1:51" x14ac:dyDescent="0.2">
      <c r="A1175" s="3">
        <v>86240</v>
      </c>
      <c r="B1175" s="1" t="s">
        <v>364</v>
      </c>
      <c r="C1175" s="1" t="s">
        <v>65</v>
      </c>
      <c r="D1175" s="1" t="s">
        <v>130</v>
      </c>
      <c r="E1175" s="1" t="s">
        <v>152</v>
      </c>
      <c r="F1175" s="1" t="s">
        <v>152</v>
      </c>
      <c r="G1175" s="13" t="s">
        <v>1305</v>
      </c>
      <c r="H1175" s="12">
        <v>40117</v>
      </c>
      <c r="I1175" s="12" t="s">
        <v>409</v>
      </c>
      <c r="J1175" s="12">
        <v>40106</v>
      </c>
      <c r="K1175" s="4">
        <v>1947</v>
      </c>
      <c r="L1175" s="1" t="s">
        <v>146</v>
      </c>
      <c r="M1175" s="1" t="s">
        <v>132</v>
      </c>
      <c r="N1175" s="1" t="s">
        <v>527</v>
      </c>
      <c r="O1175" s="1" t="s">
        <v>93</v>
      </c>
      <c r="P1175">
        <v>240</v>
      </c>
      <c r="Q1175">
        <v>1200</v>
      </c>
      <c r="R1175">
        <v>2304</v>
      </c>
      <c r="S1175">
        <v>1.92</v>
      </c>
      <c r="T1175">
        <v>0.01</v>
      </c>
      <c r="U1175">
        <f t="shared" si="335"/>
        <v>2304</v>
      </c>
      <c r="V1175">
        <f t="shared" si="336"/>
        <v>288000</v>
      </c>
      <c r="W1175" s="1" t="s">
        <v>155</v>
      </c>
      <c r="X1175" s="1" t="s">
        <v>1236</v>
      </c>
      <c r="Y1175" s="1" t="s">
        <v>156</v>
      </c>
      <c r="Z1175" s="3">
        <v>7726</v>
      </c>
      <c r="AA1175" s="4">
        <f t="shared" si="342"/>
        <v>445</v>
      </c>
      <c r="AB1175" s="4">
        <f t="shared" si="337"/>
        <v>2376.4375660000001</v>
      </c>
      <c r="AC1175" s="4">
        <f t="shared" si="338"/>
        <v>445</v>
      </c>
      <c r="AD1175" s="4">
        <f t="shared" ref="AD1175:AD1238" si="345">AVERAGEIFS($AA$2:$AA$6811,$L$2:$L$6811,L1175,$V$2:$V$6811,"&gt;="&amp;(V1175-100), $V$2:$V$6811,"&lt;="&amp;(V1175+100),$AA$2:$AA$6811,"&gt;"&amp;1)</f>
        <v>1135.9849761999999</v>
      </c>
      <c r="AE1175" s="4">
        <v>445</v>
      </c>
      <c r="AF1175" s="4">
        <v>445</v>
      </c>
      <c r="AG1175" s="4">
        <f t="shared" si="343"/>
        <v>445</v>
      </c>
      <c r="AI1175" t="e">
        <f t="shared" si="339"/>
        <v>#N/A</v>
      </c>
      <c r="AJ1175">
        <v>9341.49</v>
      </c>
      <c r="AK1175" s="2">
        <v>9341.49</v>
      </c>
      <c r="AL1175" s="2">
        <f t="shared" si="344"/>
        <v>9341.49</v>
      </c>
      <c r="AM1175" s="4"/>
      <c r="AN1175" t="e">
        <f>VLOOKUP([1]!Tabelle13[[#This Row],[Vlookup this ID for freight costs]],$AL$2:$AL$6811,2,FALSE)</f>
        <v>#REF!</v>
      </c>
      <c r="AP1175">
        <v>4.5199999999999996</v>
      </c>
      <c r="AQ1175">
        <v>4.5199999999999996</v>
      </c>
      <c r="AR1175" s="4">
        <v>31</v>
      </c>
      <c r="AS1175" s="4">
        <v>10</v>
      </c>
      <c r="AT1175" s="4">
        <v>2009</v>
      </c>
      <c r="AU1175" s="4">
        <v>20</v>
      </c>
      <c r="AV1175" s="4">
        <v>10</v>
      </c>
      <c r="AW1175" s="4">
        <v>2009</v>
      </c>
      <c r="AX1175" t="str">
        <f t="shared" si="340"/>
        <v>No Delay</v>
      </c>
      <c r="AY1175">
        <f t="shared" si="341"/>
        <v>0</v>
      </c>
    </row>
    <row r="1176" spans="1:51" x14ac:dyDescent="0.2">
      <c r="A1176" s="3">
        <v>28664</v>
      </c>
      <c r="B1176" s="1" t="s">
        <v>50</v>
      </c>
      <c r="C1176" s="1" t="s">
        <v>51</v>
      </c>
      <c r="D1176" s="1" t="s">
        <v>266</v>
      </c>
      <c r="E1176" s="1" t="s">
        <v>53</v>
      </c>
      <c r="F1176" s="1" t="s">
        <v>53</v>
      </c>
      <c r="G1176" s="13" t="s">
        <v>1306</v>
      </c>
      <c r="H1176" s="12">
        <v>40687</v>
      </c>
      <c r="I1176" s="12" t="s">
        <v>1306</v>
      </c>
      <c r="J1176" s="12">
        <v>40687</v>
      </c>
      <c r="K1176" s="4">
        <v>3200</v>
      </c>
      <c r="L1176" s="1" t="s">
        <v>146</v>
      </c>
      <c r="M1176" s="1" t="s">
        <v>268</v>
      </c>
      <c r="N1176" s="1" t="s">
        <v>269</v>
      </c>
      <c r="O1176" s="1" t="s">
        <v>270</v>
      </c>
      <c r="P1176">
        <v>270</v>
      </c>
      <c r="Q1176">
        <v>420</v>
      </c>
      <c r="R1176">
        <v>43478.98</v>
      </c>
      <c r="S1176">
        <v>103.52</v>
      </c>
      <c r="T1176">
        <v>0.38</v>
      </c>
      <c r="U1176">
        <f t="shared" si="335"/>
        <v>43478.400000000001</v>
      </c>
      <c r="V1176">
        <f t="shared" si="336"/>
        <v>113400</v>
      </c>
      <c r="W1176" s="1" t="s">
        <v>271</v>
      </c>
      <c r="X1176" s="1" t="s">
        <v>272</v>
      </c>
      <c r="Y1176" s="1" t="s">
        <v>272</v>
      </c>
      <c r="Z1176" s="3">
        <v>7744</v>
      </c>
      <c r="AA1176" s="4">
        <f t="shared" si="342"/>
        <v>446</v>
      </c>
      <c r="AB1176" s="4">
        <f t="shared" si="337"/>
        <v>2290.8342819999998</v>
      </c>
      <c r="AC1176" s="4">
        <f t="shared" si="338"/>
        <v>446</v>
      </c>
      <c r="AD1176" s="4">
        <f t="shared" si="345"/>
        <v>1591.3333333333333</v>
      </c>
      <c r="AE1176" s="4">
        <v>446</v>
      </c>
      <c r="AF1176" s="4">
        <v>446</v>
      </c>
      <c r="AG1176" s="4">
        <f t="shared" si="343"/>
        <v>446</v>
      </c>
      <c r="AI1176" t="e">
        <f t="shared" si="339"/>
        <v>#N/A</v>
      </c>
      <c r="AJ1176">
        <v>5017.18</v>
      </c>
      <c r="AK1176" s="2">
        <v>5017.18</v>
      </c>
      <c r="AL1176" s="2">
        <f t="shared" si="344"/>
        <v>5017.18</v>
      </c>
      <c r="AM1176" s="4"/>
      <c r="AN1176" t="e">
        <f>VLOOKUP([1]!Tabelle13[[#This Row],[Vlookup this ID for freight costs]],$AL$2:$AL$6811,2,FALSE)</f>
        <v>#REF!</v>
      </c>
      <c r="AP1176">
        <v>71.739999999999995</v>
      </c>
      <c r="AQ1176">
        <v>71.739999999999995</v>
      </c>
      <c r="AR1176" s="4">
        <v>24</v>
      </c>
      <c r="AS1176" s="4">
        <v>5</v>
      </c>
      <c r="AT1176" s="4">
        <v>2011</v>
      </c>
      <c r="AU1176" s="4">
        <v>24</v>
      </c>
      <c r="AV1176" s="4">
        <v>5</v>
      </c>
      <c r="AW1176" s="4">
        <v>2011</v>
      </c>
      <c r="AX1176" t="str">
        <f t="shared" si="340"/>
        <v>No Delay</v>
      </c>
      <c r="AY1176">
        <f t="shared" si="341"/>
        <v>0</v>
      </c>
    </row>
    <row r="1177" spans="1:51" x14ac:dyDescent="0.2">
      <c r="A1177" s="3">
        <v>37140</v>
      </c>
      <c r="B1177" s="1" t="s">
        <v>50</v>
      </c>
      <c r="C1177" s="1" t="s">
        <v>51</v>
      </c>
      <c r="D1177" s="1" t="s">
        <v>266</v>
      </c>
      <c r="E1177" s="1" t="s">
        <v>53</v>
      </c>
      <c r="F1177" s="1" t="s">
        <v>53</v>
      </c>
      <c r="G1177" s="13" t="s">
        <v>1306</v>
      </c>
      <c r="H1177" s="12">
        <v>40687</v>
      </c>
      <c r="I1177" s="12" t="s">
        <v>1306</v>
      </c>
      <c r="J1177" s="12">
        <v>40687</v>
      </c>
      <c r="K1177" s="4">
        <v>3201</v>
      </c>
      <c r="L1177" s="1" t="s">
        <v>146</v>
      </c>
      <c r="M1177" s="1" t="s">
        <v>268</v>
      </c>
      <c r="N1177" s="1" t="s">
        <v>269</v>
      </c>
      <c r="O1177" s="1" t="s">
        <v>270</v>
      </c>
      <c r="P1177">
        <v>270</v>
      </c>
      <c r="Q1177">
        <v>448</v>
      </c>
      <c r="R1177">
        <v>46377.58</v>
      </c>
      <c r="S1177">
        <v>103.52</v>
      </c>
      <c r="T1177">
        <v>0.38</v>
      </c>
      <c r="U1177">
        <f t="shared" si="335"/>
        <v>46376.959999999999</v>
      </c>
      <c r="V1177">
        <f t="shared" si="336"/>
        <v>120960</v>
      </c>
      <c r="W1177" s="1" t="s">
        <v>271</v>
      </c>
      <c r="X1177" s="1" t="s">
        <v>272</v>
      </c>
      <c r="Y1177" s="1" t="s">
        <v>272</v>
      </c>
      <c r="Z1177" s="3">
        <v>7744</v>
      </c>
      <c r="AA1177" s="4">
        <f t="shared" si="342"/>
        <v>446</v>
      </c>
      <c r="AB1177" s="4">
        <f t="shared" si="337"/>
        <v>2293.9072203999999</v>
      </c>
      <c r="AC1177" s="4">
        <f t="shared" si="338"/>
        <v>446</v>
      </c>
      <c r="AD1177" s="4">
        <f t="shared" si="345"/>
        <v>1293</v>
      </c>
      <c r="AE1177" s="3" t="s">
        <v>1307</v>
      </c>
      <c r="AF1177" s="3">
        <v>446</v>
      </c>
      <c r="AG1177" s="4">
        <f>AI1177</f>
        <v>446</v>
      </c>
      <c r="AH1177" s="4">
        <v>28664</v>
      </c>
      <c r="AI1177">
        <f t="shared" si="339"/>
        <v>446</v>
      </c>
      <c r="AJ1177" t="s">
        <v>1307</v>
      </c>
      <c r="AK1177" s="2">
        <v>5017.18</v>
      </c>
      <c r="AL1177" s="2">
        <f>AN1177</f>
        <v>5017.18</v>
      </c>
      <c r="AM1177" s="4">
        <v>28664</v>
      </c>
      <c r="AN1177">
        <f>INDEX($AJ$2:$AJ$6811,MATCH(AM1177,$A$2:$A$6811,0))</f>
        <v>5017.18</v>
      </c>
      <c r="AP1177">
        <v>76.52</v>
      </c>
      <c r="AQ1177">
        <v>76.52</v>
      </c>
      <c r="AR1177" s="4">
        <v>24</v>
      </c>
      <c r="AS1177" s="4">
        <v>5</v>
      </c>
      <c r="AT1177" s="4">
        <v>2011</v>
      </c>
      <c r="AU1177" s="4">
        <v>24</v>
      </c>
      <c r="AV1177" s="4">
        <v>5</v>
      </c>
      <c r="AW1177" s="4">
        <v>2011</v>
      </c>
      <c r="AX1177" t="str">
        <f t="shared" si="340"/>
        <v>No Delay</v>
      </c>
      <c r="AY1177">
        <f t="shared" si="341"/>
        <v>0</v>
      </c>
    </row>
    <row r="1178" spans="1:51" x14ac:dyDescent="0.2">
      <c r="A1178" s="3">
        <v>10658</v>
      </c>
      <c r="B1178" s="1" t="s">
        <v>144</v>
      </c>
      <c r="C1178" s="1" t="s">
        <v>65</v>
      </c>
      <c r="D1178" s="1" t="s">
        <v>130</v>
      </c>
      <c r="E1178" s="1" t="s">
        <v>53</v>
      </c>
      <c r="F1178" s="1" t="s">
        <v>53</v>
      </c>
      <c r="G1178" s="13" t="s">
        <v>1308</v>
      </c>
      <c r="H1178" s="12">
        <v>39456</v>
      </c>
      <c r="I1178" s="12" t="s">
        <v>1308</v>
      </c>
      <c r="J1178" s="12">
        <v>39456</v>
      </c>
      <c r="K1178" s="4">
        <v>578</v>
      </c>
      <c r="L1178" s="1" t="s">
        <v>146</v>
      </c>
      <c r="M1178" s="1" t="s">
        <v>132</v>
      </c>
      <c r="N1178" s="1" t="s">
        <v>275</v>
      </c>
      <c r="O1178" s="1" t="s">
        <v>93</v>
      </c>
      <c r="P1178">
        <v>60</v>
      </c>
      <c r="Q1178">
        <v>367</v>
      </c>
      <c r="R1178">
        <v>3486.5</v>
      </c>
      <c r="S1178">
        <v>9.5</v>
      </c>
      <c r="T1178">
        <v>0.16</v>
      </c>
      <c r="U1178">
        <f t="shared" si="335"/>
        <v>3486.5</v>
      </c>
      <c r="V1178">
        <f t="shared" si="336"/>
        <v>22020</v>
      </c>
      <c r="W1178" s="1" t="s">
        <v>155</v>
      </c>
      <c r="X1178" s="1" t="s">
        <v>1236</v>
      </c>
      <c r="Y1178" s="1" t="s">
        <v>156</v>
      </c>
      <c r="Z1178" s="3">
        <v>7726</v>
      </c>
      <c r="AA1178" s="4">
        <f t="shared" si="342"/>
        <v>447</v>
      </c>
      <c r="AB1178" s="4">
        <f t="shared" si="337"/>
        <v>2285.0176486</v>
      </c>
      <c r="AC1178" s="4">
        <f t="shared" si="338"/>
        <v>447</v>
      </c>
      <c r="AD1178" s="4">
        <f t="shared" si="345"/>
        <v>447</v>
      </c>
      <c r="AE1178" s="4">
        <v>447</v>
      </c>
      <c r="AF1178" s="4">
        <v>447</v>
      </c>
      <c r="AG1178" s="4">
        <f>AE1178</f>
        <v>447</v>
      </c>
      <c r="AH1178" s="4">
        <v>82740</v>
      </c>
      <c r="AI1178">
        <f t="shared" si="339"/>
        <v>3919</v>
      </c>
      <c r="AJ1178">
        <v>2230</v>
      </c>
      <c r="AK1178" s="2">
        <v>2230</v>
      </c>
      <c r="AL1178" s="2">
        <f>AJ1178</f>
        <v>2230</v>
      </c>
      <c r="AM1178" s="4"/>
      <c r="AN1178" t="e">
        <f>VLOOKUP([1]!Tabelle13[[#This Row],[Vlookup this ID for freight costs]],$AL$2:$AL$6811,2,FALSE)</f>
        <v>#REF!</v>
      </c>
      <c r="AP1178">
        <v>5.58</v>
      </c>
      <c r="AQ1178">
        <v>5.58</v>
      </c>
      <c r="AR1178" s="4">
        <v>9</v>
      </c>
      <c r="AS1178" s="4">
        <v>1</v>
      </c>
      <c r="AT1178" s="4">
        <v>2008</v>
      </c>
      <c r="AU1178" s="4">
        <v>9</v>
      </c>
      <c r="AV1178" s="4">
        <v>1</v>
      </c>
      <c r="AW1178" s="4">
        <v>2008</v>
      </c>
      <c r="AX1178" t="str">
        <f t="shared" si="340"/>
        <v>No Delay</v>
      </c>
      <c r="AY1178">
        <f t="shared" si="341"/>
        <v>0</v>
      </c>
    </row>
    <row r="1179" spans="1:51" x14ac:dyDescent="0.2">
      <c r="A1179" s="3">
        <v>11222</v>
      </c>
      <c r="B1179" s="1" t="s">
        <v>144</v>
      </c>
      <c r="C1179" s="1" t="s">
        <v>65</v>
      </c>
      <c r="D1179" s="1" t="s">
        <v>130</v>
      </c>
      <c r="E1179" s="1" t="s">
        <v>53</v>
      </c>
      <c r="F1179" s="1" t="s">
        <v>53</v>
      </c>
      <c r="G1179" s="13" t="s">
        <v>1308</v>
      </c>
      <c r="H1179" s="12">
        <v>39456</v>
      </c>
      <c r="I1179" s="12" t="s">
        <v>1308</v>
      </c>
      <c r="J1179" s="12">
        <v>39456</v>
      </c>
      <c r="K1179" s="4">
        <v>579</v>
      </c>
      <c r="L1179" s="1" t="s">
        <v>146</v>
      </c>
      <c r="M1179" s="1" t="s">
        <v>132</v>
      </c>
      <c r="N1179" s="1" t="s">
        <v>196</v>
      </c>
      <c r="O1179" s="1" t="s">
        <v>93</v>
      </c>
      <c r="P1179">
        <v>60</v>
      </c>
      <c r="Q1179">
        <v>2925</v>
      </c>
      <c r="R1179">
        <v>21645</v>
      </c>
      <c r="S1179">
        <v>7.4</v>
      </c>
      <c r="T1179">
        <v>0.12</v>
      </c>
      <c r="U1179">
        <f t="shared" si="335"/>
        <v>21645</v>
      </c>
      <c r="V1179">
        <f t="shared" si="336"/>
        <v>175500</v>
      </c>
      <c r="W1179" s="1" t="s">
        <v>204</v>
      </c>
      <c r="X1179" s="1" t="s">
        <v>1236</v>
      </c>
      <c r="Y1179" s="1" t="s">
        <v>205</v>
      </c>
      <c r="Z1179" s="3">
        <v>7364</v>
      </c>
      <c r="AA1179" s="4">
        <f t="shared" si="342"/>
        <v>447</v>
      </c>
      <c r="AB1179" s="4">
        <f t="shared" si="337"/>
        <v>2565.7525209999999</v>
      </c>
      <c r="AC1179" s="4">
        <f t="shared" si="338"/>
        <v>447</v>
      </c>
      <c r="AD1179" s="4">
        <f t="shared" si="345"/>
        <v>447</v>
      </c>
      <c r="AE1179" s="3" t="s">
        <v>1309</v>
      </c>
      <c r="AF1179" s="3">
        <v>447</v>
      </c>
      <c r="AG1179" s="4">
        <f>AI1179</f>
        <v>447</v>
      </c>
      <c r="AH1179" s="4">
        <v>10658</v>
      </c>
      <c r="AI1179">
        <f t="shared" si="339"/>
        <v>447</v>
      </c>
      <c r="AJ1179" t="s">
        <v>1309</v>
      </c>
      <c r="AK1179" s="2">
        <v>2230</v>
      </c>
      <c r="AL1179" s="2">
        <f>AN1179</f>
        <v>2230</v>
      </c>
      <c r="AM1179" s="4">
        <v>10658</v>
      </c>
      <c r="AN1179">
        <f>INDEX($AJ$2:$AJ$6811,MATCH(AM1179,$A$2:$A$6811,0))</f>
        <v>2230</v>
      </c>
      <c r="AP1179">
        <v>34.630000000000003</v>
      </c>
      <c r="AQ1179">
        <v>34.630000000000003</v>
      </c>
      <c r="AR1179" s="4">
        <v>9</v>
      </c>
      <c r="AS1179" s="4">
        <v>1</v>
      </c>
      <c r="AT1179" s="4">
        <v>2008</v>
      </c>
      <c r="AU1179" s="4">
        <v>9</v>
      </c>
      <c r="AV1179" s="4">
        <v>1</v>
      </c>
      <c r="AW1179" s="4">
        <v>2008</v>
      </c>
      <c r="AX1179" t="str">
        <f t="shared" si="340"/>
        <v>No Delay</v>
      </c>
      <c r="AY1179">
        <f t="shared" si="341"/>
        <v>0</v>
      </c>
    </row>
    <row r="1180" spans="1:51" x14ac:dyDescent="0.2">
      <c r="A1180" s="3">
        <v>11507</v>
      </c>
      <c r="B1180" s="1" t="s">
        <v>144</v>
      </c>
      <c r="C1180" s="1" t="s">
        <v>65</v>
      </c>
      <c r="D1180" s="1" t="s">
        <v>130</v>
      </c>
      <c r="E1180" s="1" t="s">
        <v>53</v>
      </c>
      <c r="F1180" s="1" t="s">
        <v>53</v>
      </c>
      <c r="G1180" s="13" t="s">
        <v>1308</v>
      </c>
      <c r="H1180" s="12">
        <v>39456</v>
      </c>
      <c r="I1180" s="12" t="s">
        <v>1308</v>
      </c>
      <c r="J1180" s="12">
        <v>39456</v>
      </c>
      <c r="K1180" s="4">
        <v>580</v>
      </c>
      <c r="L1180" s="1" t="s">
        <v>146</v>
      </c>
      <c r="M1180" s="1" t="s">
        <v>132</v>
      </c>
      <c r="N1180" s="1" t="s">
        <v>171</v>
      </c>
      <c r="O1180" s="1" t="s">
        <v>93</v>
      </c>
      <c r="P1180">
        <v>60</v>
      </c>
      <c r="Q1180">
        <v>451</v>
      </c>
      <c r="R1180">
        <v>1371.04</v>
      </c>
      <c r="S1180">
        <v>3.04</v>
      </c>
      <c r="T1180">
        <v>0.05</v>
      </c>
      <c r="U1180">
        <f t="shared" si="335"/>
        <v>1371.04</v>
      </c>
      <c r="V1180">
        <f t="shared" si="336"/>
        <v>27060</v>
      </c>
      <c r="W1180" s="1" t="s">
        <v>155</v>
      </c>
      <c r="X1180" s="1" t="s">
        <v>1236</v>
      </c>
      <c r="Y1180" s="1" t="s">
        <v>156</v>
      </c>
      <c r="Z1180" s="3">
        <v>7726</v>
      </c>
      <c r="AA1180" s="4">
        <f t="shared" si="342"/>
        <v>447</v>
      </c>
      <c r="AB1180" s="4">
        <f t="shared" si="337"/>
        <v>2294.2364637999999</v>
      </c>
      <c r="AC1180" s="4">
        <f t="shared" si="338"/>
        <v>447</v>
      </c>
      <c r="AD1180" s="4">
        <f t="shared" si="345"/>
        <v>1146.9151367999998</v>
      </c>
      <c r="AE1180" s="3" t="s">
        <v>1309</v>
      </c>
      <c r="AF1180" s="3">
        <v>447</v>
      </c>
      <c r="AG1180" s="4">
        <f>AI1180</f>
        <v>447</v>
      </c>
      <c r="AH1180" s="4">
        <v>10658</v>
      </c>
      <c r="AI1180">
        <f t="shared" si="339"/>
        <v>447</v>
      </c>
      <c r="AJ1180" t="s">
        <v>1309</v>
      </c>
      <c r="AK1180" s="2">
        <v>2230</v>
      </c>
      <c r="AL1180" s="2">
        <f>AN1180</f>
        <v>2230</v>
      </c>
      <c r="AM1180" s="4">
        <v>10658</v>
      </c>
      <c r="AN1180">
        <f>INDEX($AJ$2:$AJ$6811,MATCH(AM1180,$A$2:$A$6811,0))</f>
        <v>2230</v>
      </c>
      <c r="AP1180">
        <v>2.19</v>
      </c>
      <c r="AQ1180">
        <v>2.19</v>
      </c>
      <c r="AR1180" s="4">
        <v>9</v>
      </c>
      <c r="AS1180" s="4">
        <v>1</v>
      </c>
      <c r="AT1180" s="4">
        <v>2008</v>
      </c>
      <c r="AU1180" s="4">
        <v>9</v>
      </c>
      <c r="AV1180" s="4">
        <v>1</v>
      </c>
      <c r="AW1180" s="4">
        <v>2008</v>
      </c>
      <c r="AX1180" t="str">
        <f t="shared" si="340"/>
        <v>No Delay</v>
      </c>
      <c r="AY1180">
        <f t="shared" si="341"/>
        <v>0</v>
      </c>
    </row>
    <row r="1181" spans="1:51" x14ac:dyDescent="0.2">
      <c r="A1181" s="3">
        <v>11827</v>
      </c>
      <c r="B1181" s="1" t="s">
        <v>144</v>
      </c>
      <c r="C1181" s="1" t="s">
        <v>65</v>
      </c>
      <c r="D1181" s="1" t="s">
        <v>130</v>
      </c>
      <c r="E1181" s="1" t="s">
        <v>53</v>
      </c>
      <c r="F1181" s="1" t="s">
        <v>53</v>
      </c>
      <c r="G1181" s="13" t="s">
        <v>1308</v>
      </c>
      <c r="H1181" s="12">
        <v>39456</v>
      </c>
      <c r="I1181" s="12" t="s">
        <v>1308</v>
      </c>
      <c r="J1181" s="12">
        <v>39456</v>
      </c>
      <c r="K1181" s="4">
        <v>581</v>
      </c>
      <c r="L1181" s="1" t="s">
        <v>146</v>
      </c>
      <c r="M1181" s="1" t="s">
        <v>132</v>
      </c>
      <c r="N1181" s="1" t="s">
        <v>265</v>
      </c>
      <c r="O1181" s="1" t="s">
        <v>93</v>
      </c>
      <c r="P1181">
        <v>60</v>
      </c>
      <c r="Q1181">
        <v>125</v>
      </c>
      <c r="R1181">
        <v>425</v>
      </c>
      <c r="S1181">
        <v>3.4</v>
      </c>
      <c r="T1181">
        <v>0.06</v>
      </c>
      <c r="U1181">
        <f t="shared" si="335"/>
        <v>425</v>
      </c>
      <c r="V1181">
        <f t="shared" si="336"/>
        <v>7500</v>
      </c>
      <c r="W1181" s="1" t="s">
        <v>155</v>
      </c>
      <c r="X1181" s="1" t="s">
        <v>1236</v>
      </c>
      <c r="Y1181" s="1" t="s">
        <v>156</v>
      </c>
      <c r="Z1181" s="3">
        <v>7726</v>
      </c>
      <c r="AA1181" s="4">
        <f t="shared" si="342"/>
        <v>447</v>
      </c>
      <c r="AB1181" s="4">
        <f t="shared" si="337"/>
        <v>2258.4586810000001</v>
      </c>
      <c r="AC1181" s="4">
        <f t="shared" si="338"/>
        <v>447</v>
      </c>
      <c r="AD1181" s="4">
        <f t="shared" si="345"/>
        <v>1548.3733086666668</v>
      </c>
      <c r="AE1181" s="3" t="s">
        <v>1309</v>
      </c>
      <c r="AF1181" s="3">
        <v>447</v>
      </c>
      <c r="AG1181" s="4">
        <f>AI1181</f>
        <v>447</v>
      </c>
      <c r="AH1181" s="4">
        <v>10658</v>
      </c>
      <c r="AI1181">
        <f t="shared" si="339"/>
        <v>447</v>
      </c>
      <c r="AJ1181" t="s">
        <v>1309</v>
      </c>
      <c r="AK1181" s="2">
        <v>2230</v>
      </c>
      <c r="AL1181" s="2">
        <f>AN1181</f>
        <v>2230</v>
      </c>
      <c r="AM1181" s="4">
        <v>10658</v>
      </c>
      <c r="AN1181">
        <f>INDEX($AJ$2:$AJ$6811,MATCH(AM1181,$A$2:$A$6811,0))</f>
        <v>2230</v>
      </c>
      <c r="AP1181">
        <v>0.68</v>
      </c>
      <c r="AQ1181">
        <v>0.68</v>
      </c>
      <c r="AR1181" s="4">
        <v>9</v>
      </c>
      <c r="AS1181" s="4">
        <v>1</v>
      </c>
      <c r="AT1181" s="4">
        <v>2008</v>
      </c>
      <c r="AU1181" s="4">
        <v>9</v>
      </c>
      <c r="AV1181" s="4">
        <v>1</v>
      </c>
      <c r="AW1181" s="4">
        <v>2008</v>
      </c>
      <c r="AX1181" t="str">
        <f t="shared" si="340"/>
        <v>No Delay</v>
      </c>
      <c r="AY1181">
        <f t="shared" si="341"/>
        <v>0</v>
      </c>
    </row>
    <row r="1182" spans="1:51" x14ac:dyDescent="0.2">
      <c r="A1182" s="3">
        <v>11837</v>
      </c>
      <c r="B1182" s="1" t="s">
        <v>144</v>
      </c>
      <c r="C1182" s="1" t="s">
        <v>65</v>
      </c>
      <c r="D1182" s="1" t="s">
        <v>130</v>
      </c>
      <c r="E1182" s="1" t="s">
        <v>53</v>
      </c>
      <c r="F1182" s="1" t="s">
        <v>53</v>
      </c>
      <c r="G1182" s="13" t="s">
        <v>1308</v>
      </c>
      <c r="H1182" s="12">
        <v>39456</v>
      </c>
      <c r="I1182" s="12" t="s">
        <v>1308</v>
      </c>
      <c r="J1182" s="12">
        <v>39456</v>
      </c>
      <c r="K1182" s="4">
        <v>582</v>
      </c>
      <c r="L1182" s="1" t="s">
        <v>146</v>
      </c>
      <c r="M1182" s="1" t="s">
        <v>132</v>
      </c>
      <c r="N1182" s="1" t="s">
        <v>167</v>
      </c>
      <c r="O1182" s="1" t="s">
        <v>93</v>
      </c>
      <c r="P1182">
        <v>30</v>
      </c>
      <c r="Q1182">
        <v>818</v>
      </c>
      <c r="R1182">
        <v>10159.56</v>
      </c>
      <c r="S1182">
        <v>12.42</v>
      </c>
      <c r="T1182">
        <v>0.41</v>
      </c>
      <c r="U1182">
        <f t="shared" si="335"/>
        <v>10159.56</v>
      </c>
      <c r="V1182">
        <f t="shared" si="336"/>
        <v>24540</v>
      </c>
      <c r="W1182" s="1" t="s">
        <v>155</v>
      </c>
      <c r="X1182" s="1" t="s">
        <v>1236</v>
      </c>
      <c r="Y1182" s="1" t="s">
        <v>156</v>
      </c>
      <c r="Z1182" s="3">
        <v>7726</v>
      </c>
      <c r="AA1182" s="4">
        <f t="shared" si="342"/>
        <v>447</v>
      </c>
      <c r="AB1182" s="4">
        <f t="shared" si="337"/>
        <v>2334.5139064</v>
      </c>
      <c r="AC1182" s="4">
        <f t="shared" si="338"/>
        <v>447</v>
      </c>
      <c r="AD1182" s="4">
        <f t="shared" si="345"/>
        <v>1368.466257</v>
      </c>
      <c r="AE1182" s="3" t="s">
        <v>1309</v>
      </c>
      <c r="AF1182" s="3">
        <v>447</v>
      </c>
      <c r="AG1182" s="4">
        <f>AI1182</f>
        <v>447</v>
      </c>
      <c r="AH1182" s="4">
        <v>10658</v>
      </c>
      <c r="AI1182">
        <f t="shared" si="339"/>
        <v>447</v>
      </c>
      <c r="AJ1182" t="s">
        <v>1309</v>
      </c>
      <c r="AK1182" s="2">
        <v>2230</v>
      </c>
      <c r="AL1182" s="2">
        <f>AN1182</f>
        <v>2230</v>
      </c>
      <c r="AM1182" s="4">
        <v>10658</v>
      </c>
      <c r="AN1182">
        <f>INDEX($AJ$2:$AJ$6811,MATCH(AM1182,$A$2:$A$6811,0))</f>
        <v>2230</v>
      </c>
      <c r="AP1182">
        <v>16.260000000000002</v>
      </c>
      <c r="AQ1182">
        <v>16.260000000000002</v>
      </c>
      <c r="AR1182" s="4">
        <v>9</v>
      </c>
      <c r="AS1182" s="4">
        <v>1</v>
      </c>
      <c r="AT1182" s="4">
        <v>2008</v>
      </c>
      <c r="AU1182" s="4">
        <v>9</v>
      </c>
      <c r="AV1182" s="4">
        <v>1</v>
      </c>
      <c r="AW1182" s="4">
        <v>2008</v>
      </c>
      <c r="AX1182" t="str">
        <f t="shared" si="340"/>
        <v>No Delay</v>
      </c>
      <c r="AY1182">
        <f t="shared" si="341"/>
        <v>0</v>
      </c>
    </row>
    <row r="1183" spans="1:51" x14ac:dyDescent="0.2">
      <c r="A1183" s="3">
        <v>12756</v>
      </c>
      <c r="B1183" s="1" t="s">
        <v>144</v>
      </c>
      <c r="C1183" s="1" t="s">
        <v>65</v>
      </c>
      <c r="D1183" s="1" t="s">
        <v>130</v>
      </c>
      <c r="E1183" s="1" t="s">
        <v>53</v>
      </c>
      <c r="F1183" s="1" t="s">
        <v>53</v>
      </c>
      <c r="G1183" s="13" t="s">
        <v>1308</v>
      </c>
      <c r="H1183" s="12">
        <v>39456</v>
      </c>
      <c r="I1183" s="12" t="s">
        <v>1308</v>
      </c>
      <c r="J1183" s="12">
        <v>39456</v>
      </c>
      <c r="K1183" s="4">
        <v>584</v>
      </c>
      <c r="L1183" s="1" t="s">
        <v>146</v>
      </c>
      <c r="M1183" s="1" t="s">
        <v>132</v>
      </c>
      <c r="N1183" s="1" t="s">
        <v>178</v>
      </c>
      <c r="O1183" s="1" t="s">
        <v>93</v>
      </c>
      <c r="P1183">
        <v>60</v>
      </c>
      <c r="Q1183">
        <v>125</v>
      </c>
      <c r="R1183">
        <v>1018.75</v>
      </c>
      <c r="S1183">
        <v>8.15</v>
      </c>
      <c r="T1183">
        <v>0.14000000000000001</v>
      </c>
      <c r="U1183">
        <f t="shared" si="335"/>
        <v>1018.75</v>
      </c>
      <c r="V1183">
        <f t="shared" si="336"/>
        <v>7500</v>
      </c>
      <c r="W1183" s="1" t="s">
        <v>155</v>
      </c>
      <c r="X1183" s="1" t="s">
        <v>1236</v>
      </c>
      <c r="Y1183" s="1" t="s">
        <v>156</v>
      </c>
      <c r="Z1183" s="3">
        <v>7726</v>
      </c>
      <c r="AA1183" s="4">
        <f t="shared" si="342"/>
        <v>447</v>
      </c>
      <c r="AB1183" s="4">
        <f t="shared" si="337"/>
        <v>2258.4586810000001</v>
      </c>
      <c r="AC1183" s="4">
        <f t="shared" si="338"/>
        <v>447</v>
      </c>
      <c r="AD1183" s="4">
        <f t="shared" si="345"/>
        <v>1548.3733086666668</v>
      </c>
      <c r="AE1183" s="3" t="s">
        <v>1309</v>
      </c>
      <c r="AF1183" s="3">
        <v>447</v>
      </c>
      <c r="AG1183" s="4">
        <f>AI1183</f>
        <v>447</v>
      </c>
      <c r="AH1183" s="4">
        <v>10658</v>
      </c>
      <c r="AI1183">
        <f t="shared" si="339"/>
        <v>447</v>
      </c>
      <c r="AJ1183" t="s">
        <v>1309</v>
      </c>
      <c r="AK1183" s="2">
        <v>2230</v>
      </c>
      <c r="AL1183" s="2">
        <f>AN1183</f>
        <v>2230</v>
      </c>
      <c r="AM1183" s="4">
        <v>10658</v>
      </c>
      <c r="AN1183">
        <f>INDEX($AJ$2:$AJ$6811,MATCH(AM1183,$A$2:$A$6811,0))</f>
        <v>2230</v>
      </c>
      <c r="AP1183">
        <v>1.63</v>
      </c>
      <c r="AQ1183">
        <v>1.63</v>
      </c>
      <c r="AR1183" s="4">
        <v>9</v>
      </c>
      <c r="AS1183" s="4">
        <v>1</v>
      </c>
      <c r="AT1183" s="4">
        <v>2008</v>
      </c>
      <c r="AU1183" s="4">
        <v>9</v>
      </c>
      <c r="AV1183" s="4">
        <v>1</v>
      </c>
      <c r="AW1183" s="4">
        <v>2008</v>
      </c>
      <c r="AX1183" t="str">
        <f t="shared" si="340"/>
        <v>No Delay</v>
      </c>
      <c r="AY1183">
        <f t="shared" si="341"/>
        <v>0</v>
      </c>
    </row>
    <row r="1184" spans="1:51" x14ac:dyDescent="0.2">
      <c r="A1184" s="3">
        <v>10709</v>
      </c>
      <c r="B1184" s="1" t="s">
        <v>88</v>
      </c>
      <c r="C1184" s="1" t="s">
        <v>89</v>
      </c>
      <c r="D1184" s="1" t="s">
        <v>130</v>
      </c>
      <c r="E1184" s="1" t="s">
        <v>53</v>
      </c>
      <c r="F1184" s="1" t="s">
        <v>53</v>
      </c>
      <c r="G1184" s="13" t="s">
        <v>1310</v>
      </c>
      <c r="H1184" s="12">
        <v>39785</v>
      </c>
      <c r="I1184" s="12" t="s">
        <v>1310</v>
      </c>
      <c r="J1184" s="12">
        <v>39785</v>
      </c>
      <c r="K1184" s="4">
        <v>1245</v>
      </c>
      <c r="L1184" s="1" t="s">
        <v>146</v>
      </c>
      <c r="M1184" s="1" t="s">
        <v>132</v>
      </c>
      <c r="N1184" s="1" t="s">
        <v>970</v>
      </c>
      <c r="O1184" s="1" t="s">
        <v>93</v>
      </c>
      <c r="P1184">
        <v>240</v>
      </c>
      <c r="Q1184">
        <v>1200</v>
      </c>
      <c r="R1184">
        <v>2520</v>
      </c>
      <c r="S1184">
        <v>2.1</v>
      </c>
      <c r="T1184">
        <v>0.01</v>
      </c>
      <c r="U1184">
        <f t="shared" si="335"/>
        <v>2520</v>
      </c>
      <c r="V1184">
        <f t="shared" si="336"/>
        <v>288000</v>
      </c>
      <c r="W1184" s="1" t="s">
        <v>155</v>
      </c>
      <c r="X1184" s="1" t="s">
        <v>1236</v>
      </c>
      <c r="Y1184" s="1" t="s">
        <v>156</v>
      </c>
      <c r="Z1184" s="3">
        <v>9211</v>
      </c>
      <c r="AA1184" s="4">
        <f t="shared" si="342"/>
        <v>448</v>
      </c>
      <c r="AB1184" s="4">
        <f t="shared" si="337"/>
        <v>2376.4375660000001</v>
      </c>
      <c r="AC1184" s="4">
        <f t="shared" si="338"/>
        <v>448</v>
      </c>
      <c r="AD1184" s="4">
        <f t="shared" si="345"/>
        <v>1135.9849761999999</v>
      </c>
      <c r="AE1184" s="4">
        <v>448</v>
      </c>
      <c r="AF1184" s="4">
        <v>448</v>
      </c>
      <c r="AG1184" s="4">
        <f>AE1184</f>
        <v>448</v>
      </c>
      <c r="AH1184" s="4">
        <v>83453</v>
      </c>
      <c r="AI1184">
        <f t="shared" si="339"/>
        <v>3202</v>
      </c>
      <c r="AJ1184">
        <v>2605.77</v>
      </c>
      <c r="AK1184" s="2">
        <v>2605.77</v>
      </c>
      <c r="AL1184" s="2">
        <f>AJ1184</f>
        <v>2605.77</v>
      </c>
      <c r="AM1184" s="4"/>
      <c r="AN1184" t="e">
        <f>VLOOKUP([1]!Tabelle13[[#This Row],[Vlookup this ID for freight costs]],$AL$2:$AL$6811,2,FALSE)</f>
        <v>#REF!</v>
      </c>
      <c r="AP1184">
        <v>4.9400000000000004</v>
      </c>
      <c r="AQ1184">
        <v>4.9400000000000004</v>
      </c>
      <c r="AR1184" s="4">
        <v>3</v>
      </c>
      <c r="AS1184" s="4">
        <v>12</v>
      </c>
      <c r="AT1184" s="4">
        <v>2008</v>
      </c>
      <c r="AU1184" s="4">
        <v>3</v>
      </c>
      <c r="AV1184" s="4">
        <v>12</v>
      </c>
      <c r="AW1184" s="4">
        <v>2008</v>
      </c>
      <c r="AX1184" t="str">
        <f t="shared" si="340"/>
        <v>No Delay</v>
      </c>
      <c r="AY1184">
        <f t="shared" si="341"/>
        <v>0</v>
      </c>
    </row>
    <row r="1185" spans="1:51" x14ac:dyDescent="0.2">
      <c r="A1185" s="3">
        <v>77677</v>
      </c>
      <c r="B1185" s="1" t="s">
        <v>140</v>
      </c>
      <c r="C1185" s="1" t="s">
        <v>99</v>
      </c>
      <c r="D1185" s="1" t="s">
        <v>52</v>
      </c>
      <c r="E1185" s="1" t="s">
        <v>53</v>
      </c>
      <c r="F1185" s="1" t="s">
        <v>53</v>
      </c>
      <c r="G1185" s="13" t="s">
        <v>1043</v>
      </c>
      <c r="H1185" s="12">
        <v>41814</v>
      </c>
      <c r="I1185" s="12" t="s">
        <v>1043</v>
      </c>
      <c r="J1185" s="12">
        <v>41814</v>
      </c>
      <c r="K1185" s="4">
        <v>5589</v>
      </c>
      <c r="L1185" s="1" t="s">
        <v>146</v>
      </c>
      <c r="M1185" s="1" t="s">
        <v>414</v>
      </c>
      <c r="N1185" s="1" t="s">
        <v>159</v>
      </c>
      <c r="O1185" s="1" t="s">
        <v>93</v>
      </c>
      <c r="P1185">
        <v>30</v>
      </c>
      <c r="Q1185">
        <v>5000</v>
      </c>
      <c r="R1185">
        <v>28700</v>
      </c>
      <c r="S1185">
        <v>5.74</v>
      </c>
      <c r="T1185">
        <v>0.19</v>
      </c>
      <c r="U1185">
        <f t="shared" si="335"/>
        <v>28700</v>
      </c>
      <c r="V1185">
        <f t="shared" si="336"/>
        <v>150000</v>
      </c>
      <c r="W1185" s="1" t="s">
        <v>160</v>
      </c>
      <c r="X1185" s="1" t="s">
        <v>1236</v>
      </c>
      <c r="Y1185" s="1" t="s">
        <v>161</v>
      </c>
      <c r="Z1185" s="3">
        <v>5308</v>
      </c>
      <c r="AA1185" s="4">
        <f t="shared" si="342"/>
        <v>449</v>
      </c>
      <c r="AB1185" s="4">
        <f t="shared" si="337"/>
        <v>2793.479206</v>
      </c>
      <c r="AC1185" s="4">
        <f t="shared" si="338"/>
        <v>449</v>
      </c>
      <c r="AD1185" s="4">
        <f t="shared" si="345"/>
        <v>1384.9052944347827</v>
      </c>
      <c r="AE1185" s="4">
        <v>449</v>
      </c>
      <c r="AF1185" s="4">
        <v>449</v>
      </c>
      <c r="AG1185" s="4">
        <f>AE1185</f>
        <v>449</v>
      </c>
      <c r="AI1185" t="e">
        <f t="shared" si="339"/>
        <v>#N/A</v>
      </c>
      <c r="AJ1185">
        <v>2865.22</v>
      </c>
      <c r="AK1185" s="2">
        <v>2865.22</v>
      </c>
      <c r="AL1185" s="2">
        <f>AJ1185</f>
        <v>2865.22</v>
      </c>
      <c r="AM1185" s="4"/>
      <c r="AN1185" t="e">
        <f>VLOOKUP([1]!Tabelle13[[#This Row],[Vlookup this ID for freight costs]],$AL$2:$AL$6811,2,FALSE)</f>
        <v>#REF!</v>
      </c>
      <c r="AP1185">
        <v>29.5</v>
      </c>
      <c r="AQ1185">
        <v>29.5</v>
      </c>
      <c r="AR1185" s="4">
        <v>24</v>
      </c>
      <c r="AS1185" s="4">
        <v>6</v>
      </c>
      <c r="AT1185" s="4">
        <v>2014</v>
      </c>
      <c r="AU1185" s="4">
        <v>24</v>
      </c>
      <c r="AV1185" s="4">
        <v>6</v>
      </c>
      <c r="AW1185" s="4">
        <v>2014</v>
      </c>
      <c r="AX1185" t="str">
        <f t="shared" si="340"/>
        <v>No Delay</v>
      </c>
      <c r="AY1185">
        <f t="shared" si="341"/>
        <v>0</v>
      </c>
    </row>
    <row r="1186" spans="1:51" x14ac:dyDescent="0.2">
      <c r="A1186" s="3">
        <v>84328</v>
      </c>
      <c r="B1186" s="1" t="s">
        <v>215</v>
      </c>
      <c r="C1186" s="1" t="s">
        <v>89</v>
      </c>
      <c r="D1186" s="1" t="s">
        <v>130</v>
      </c>
      <c r="E1186" s="1" t="s">
        <v>53</v>
      </c>
      <c r="F1186" s="1" t="s">
        <v>53</v>
      </c>
      <c r="G1186" s="13" t="s">
        <v>617</v>
      </c>
      <c r="H1186" s="12">
        <v>41670</v>
      </c>
      <c r="I1186" s="12" t="s">
        <v>375</v>
      </c>
      <c r="J1186" s="12">
        <v>41702</v>
      </c>
      <c r="K1186" s="4">
        <v>5339</v>
      </c>
      <c r="L1186" s="1" t="s">
        <v>146</v>
      </c>
      <c r="M1186" s="1" t="s">
        <v>132</v>
      </c>
      <c r="N1186" s="1" t="s">
        <v>434</v>
      </c>
      <c r="O1186" s="1" t="s">
        <v>93</v>
      </c>
      <c r="P1186">
        <v>60</v>
      </c>
      <c r="Q1186">
        <v>9500</v>
      </c>
      <c r="R1186">
        <v>38000</v>
      </c>
      <c r="S1186">
        <v>4</v>
      </c>
      <c r="T1186">
        <v>7.0000000000000007E-2</v>
      </c>
      <c r="U1186">
        <f t="shared" si="335"/>
        <v>38000</v>
      </c>
      <c r="V1186">
        <f t="shared" si="336"/>
        <v>570000</v>
      </c>
      <c r="W1186" s="1" t="s">
        <v>155</v>
      </c>
      <c r="X1186" s="1" t="s">
        <v>1236</v>
      </c>
      <c r="Y1186" s="1" t="s">
        <v>156</v>
      </c>
      <c r="Z1186" s="3">
        <v>9211</v>
      </c>
      <c r="AA1186" s="4">
        <f t="shared" si="342"/>
        <v>449</v>
      </c>
      <c r="AB1186" s="4">
        <f t="shared" ref="AB1186:AB1218" si="346" xml:space="preserve"> 2244.740206  + 0.1097478*Q1186</f>
        <v>3287.344306</v>
      </c>
      <c r="AC1186" s="4">
        <f t="shared" ref="AC1186:AC1218" si="347">AF1186</f>
        <v>449</v>
      </c>
      <c r="AD1186" s="4">
        <f t="shared" si="345"/>
        <v>449</v>
      </c>
      <c r="AE1186" s="4">
        <v>449</v>
      </c>
      <c r="AF1186" s="4">
        <v>449</v>
      </c>
      <c r="AG1186" s="4">
        <f>AE1186</f>
        <v>449</v>
      </c>
      <c r="AI1186" t="e">
        <f t="shared" si="339"/>
        <v>#N/A</v>
      </c>
      <c r="AJ1186">
        <v>3051.95</v>
      </c>
      <c r="AK1186" s="2">
        <v>3051.95</v>
      </c>
      <c r="AL1186" s="2">
        <f>AJ1186</f>
        <v>3051.95</v>
      </c>
      <c r="AM1186" s="4"/>
      <c r="AN1186" t="e">
        <f>VLOOKUP([1]!Tabelle13[[#This Row],[Vlookup this ID for freight costs]],$AL$2:$AL$6811,2,FALSE)</f>
        <v>#REF!</v>
      </c>
      <c r="AP1186">
        <v>47.01</v>
      </c>
      <c r="AQ1186">
        <v>47.01</v>
      </c>
      <c r="AR1186" s="4">
        <v>31</v>
      </c>
      <c r="AS1186" s="4">
        <v>1</v>
      </c>
      <c r="AT1186" s="4">
        <v>2014</v>
      </c>
      <c r="AU1186" s="4">
        <v>4</v>
      </c>
      <c r="AV1186" s="4">
        <v>4</v>
      </c>
      <c r="AW1186" s="4">
        <v>2014</v>
      </c>
      <c r="AX1186" t="str">
        <f t="shared" si="340"/>
        <v>Delay</v>
      </c>
      <c r="AY1186">
        <f t="shared" si="341"/>
        <v>32</v>
      </c>
    </row>
    <row r="1187" spans="1:51" x14ac:dyDescent="0.2">
      <c r="A1187" s="3">
        <v>10727</v>
      </c>
      <c r="B1187" s="1" t="s">
        <v>586</v>
      </c>
      <c r="C1187" s="1" t="s">
        <v>65</v>
      </c>
      <c r="D1187" s="1" t="s">
        <v>130</v>
      </c>
      <c r="E1187" s="1" t="s">
        <v>53</v>
      </c>
      <c r="F1187" s="1" t="s">
        <v>53</v>
      </c>
      <c r="G1187" s="13" t="s">
        <v>1311</v>
      </c>
      <c r="H1187" s="12">
        <v>39713</v>
      </c>
      <c r="I1187" s="12" t="s">
        <v>1311</v>
      </c>
      <c r="J1187" s="12">
        <v>39713</v>
      </c>
      <c r="K1187" s="4">
        <v>1074</v>
      </c>
      <c r="L1187" s="1" t="s">
        <v>146</v>
      </c>
      <c r="M1187" s="1" t="s">
        <v>132</v>
      </c>
      <c r="N1187" s="1" t="s">
        <v>265</v>
      </c>
      <c r="O1187" s="1" t="s">
        <v>93</v>
      </c>
      <c r="P1187">
        <v>60</v>
      </c>
      <c r="Q1187">
        <v>2066</v>
      </c>
      <c r="R1187">
        <v>7024.4</v>
      </c>
      <c r="S1187">
        <v>3.4</v>
      </c>
      <c r="T1187">
        <v>0.06</v>
      </c>
      <c r="U1187">
        <f t="shared" si="335"/>
        <v>7024.4</v>
      </c>
      <c r="V1187">
        <f t="shared" si="336"/>
        <v>123960</v>
      </c>
      <c r="W1187" s="1" t="s">
        <v>155</v>
      </c>
      <c r="X1187" s="1" t="s">
        <v>1236</v>
      </c>
      <c r="Y1187" s="1" t="s">
        <v>156</v>
      </c>
      <c r="Z1187" s="3">
        <v>7726</v>
      </c>
      <c r="AA1187" s="4">
        <f t="shared" si="342"/>
        <v>451</v>
      </c>
      <c r="AB1187" s="4">
        <f t="shared" si="346"/>
        <v>2471.4791608</v>
      </c>
      <c r="AC1187" s="4">
        <f t="shared" si="347"/>
        <v>451</v>
      </c>
      <c r="AD1187" s="4">
        <f t="shared" si="345"/>
        <v>1921</v>
      </c>
      <c r="AE1187" s="4">
        <v>451</v>
      </c>
      <c r="AF1187" s="4">
        <v>451</v>
      </c>
      <c r="AG1187" s="4">
        <f>AE1187</f>
        <v>451</v>
      </c>
      <c r="AH1187" s="4">
        <v>84080</v>
      </c>
      <c r="AI1187">
        <f t="shared" si="339"/>
        <v>10</v>
      </c>
      <c r="AJ1187">
        <v>3487.94</v>
      </c>
      <c r="AK1187" s="2">
        <v>3487.94</v>
      </c>
      <c r="AL1187" s="2">
        <f>AJ1187</f>
        <v>3487.94</v>
      </c>
      <c r="AM1187" s="4"/>
      <c r="AN1187" t="e">
        <f>VLOOKUP([1]!Tabelle13[[#This Row],[Vlookup this ID for freight costs]],$AL$2:$AL$6811,2,FALSE)</f>
        <v>#REF!</v>
      </c>
      <c r="AP1187">
        <v>11.24</v>
      </c>
      <c r="AQ1187">
        <v>11.24</v>
      </c>
      <c r="AR1187" s="4">
        <v>22</v>
      </c>
      <c r="AS1187" s="4">
        <v>9</v>
      </c>
      <c r="AT1187" s="4">
        <v>2008</v>
      </c>
      <c r="AU1187" s="4">
        <v>22</v>
      </c>
      <c r="AV1187" s="4">
        <v>9</v>
      </c>
      <c r="AW1187" s="4">
        <v>2008</v>
      </c>
      <c r="AX1187" t="str">
        <f t="shared" si="340"/>
        <v>No Delay</v>
      </c>
      <c r="AY1187">
        <f t="shared" si="341"/>
        <v>0</v>
      </c>
    </row>
    <row r="1188" spans="1:51" x14ac:dyDescent="0.2">
      <c r="A1188" s="3">
        <v>10728</v>
      </c>
      <c r="B1188" s="1" t="s">
        <v>586</v>
      </c>
      <c r="C1188" s="1" t="s">
        <v>65</v>
      </c>
      <c r="D1188" s="1" t="s">
        <v>130</v>
      </c>
      <c r="E1188" s="1" t="s">
        <v>53</v>
      </c>
      <c r="F1188" s="1" t="s">
        <v>53</v>
      </c>
      <c r="G1188" s="13" t="s">
        <v>1311</v>
      </c>
      <c r="H1188" s="12">
        <v>39713</v>
      </c>
      <c r="I1188" s="12" t="s">
        <v>1311</v>
      </c>
      <c r="J1188" s="12">
        <v>39713</v>
      </c>
      <c r="K1188" s="4">
        <v>1075</v>
      </c>
      <c r="L1188" s="1" t="s">
        <v>146</v>
      </c>
      <c r="M1188" s="1" t="s">
        <v>132</v>
      </c>
      <c r="N1188" s="1" t="s">
        <v>275</v>
      </c>
      <c r="O1188" s="1" t="s">
        <v>93</v>
      </c>
      <c r="P1188">
        <v>60</v>
      </c>
      <c r="Q1188">
        <v>1894</v>
      </c>
      <c r="R1188">
        <v>17708.900000000001</v>
      </c>
      <c r="S1188">
        <v>9.35</v>
      </c>
      <c r="T1188">
        <v>0.16</v>
      </c>
      <c r="U1188">
        <f t="shared" si="335"/>
        <v>17708.899999999998</v>
      </c>
      <c r="V1188">
        <f t="shared" si="336"/>
        <v>113640</v>
      </c>
      <c r="W1188" s="1" t="s">
        <v>160</v>
      </c>
      <c r="X1188" s="1" t="s">
        <v>1236</v>
      </c>
      <c r="Y1188" s="1" t="s">
        <v>161</v>
      </c>
      <c r="Z1188" s="3">
        <v>7348</v>
      </c>
      <c r="AA1188" s="4">
        <f t="shared" si="342"/>
        <v>451</v>
      </c>
      <c r="AB1188" s="4">
        <f t="shared" si="346"/>
        <v>2452.6025392000001</v>
      </c>
      <c r="AC1188" s="4">
        <f t="shared" si="347"/>
        <v>451</v>
      </c>
      <c r="AD1188" s="4">
        <f t="shared" si="345"/>
        <v>1672.5</v>
      </c>
      <c r="AE1188" s="3" t="s">
        <v>1312</v>
      </c>
      <c r="AF1188" s="3">
        <v>451</v>
      </c>
      <c r="AG1188" s="4">
        <f>AI1188</f>
        <v>451</v>
      </c>
      <c r="AH1188" s="4">
        <v>10727</v>
      </c>
      <c r="AI1188">
        <f t="shared" si="339"/>
        <v>451</v>
      </c>
      <c r="AJ1188" t="s">
        <v>1312</v>
      </c>
      <c r="AK1188" s="2">
        <v>3487.94</v>
      </c>
      <c r="AL1188" s="2">
        <f>AN1188</f>
        <v>3487.94</v>
      </c>
      <c r="AM1188" s="4">
        <v>10727</v>
      </c>
      <c r="AN1188">
        <f>INDEX($AJ$2:$AJ$6811,MATCH(AM1188,$A$2:$A$6811,0))</f>
        <v>3487.94</v>
      </c>
      <c r="AP1188">
        <v>28.33</v>
      </c>
      <c r="AQ1188">
        <v>28.33</v>
      </c>
      <c r="AR1188" s="4">
        <v>22</v>
      </c>
      <c r="AS1188" s="4">
        <v>9</v>
      </c>
      <c r="AT1188" s="4">
        <v>2008</v>
      </c>
      <c r="AU1188" s="4">
        <v>22</v>
      </c>
      <c r="AV1188" s="4">
        <v>9</v>
      </c>
      <c r="AW1188" s="4">
        <v>2008</v>
      </c>
      <c r="AX1188" t="str">
        <f t="shared" si="340"/>
        <v>No Delay</v>
      </c>
      <c r="AY1188">
        <f t="shared" si="341"/>
        <v>0</v>
      </c>
    </row>
    <row r="1189" spans="1:51" x14ac:dyDescent="0.2">
      <c r="A1189" s="3">
        <v>11921</v>
      </c>
      <c r="B1189" s="1" t="s">
        <v>586</v>
      </c>
      <c r="C1189" s="1" t="s">
        <v>65</v>
      </c>
      <c r="D1189" s="1" t="s">
        <v>130</v>
      </c>
      <c r="E1189" s="1" t="s">
        <v>53</v>
      </c>
      <c r="F1189" s="1" t="s">
        <v>53</v>
      </c>
      <c r="G1189" s="13" t="s">
        <v>1311</v>
      </c>
      <c r="H1189" s="12">
        <v>39713</v>
      </c>
      <c r="I1189" s="12" t="s">
        <v>1311</v>
      </c>
      <c r="J1189" s="12">
        <v>39713</v>
      </c>
      <c r="K1189" s="4">
        <v>1076</v>
      </c>
      <c r="L1189" s="1" t="s">
        <v>146</v>
      </c>
      <c r="M1189" s="1" t="s">
        <v>132</v>
      </c>
      <c r="N1189" s="1" t="s">
        <v>275</v>
      </c>
      <c r="O1189" s="1" t="s">
        <v>93</v>
      </c>
      <c r="P1189">
        <v>60</v>
      </c>
      <c r="Q1189">
        <v>2339</v>
      </c>
      <c r="R1189">
        <v>21869.65</v>
      </c>
      <c r="S1189">
        <v>9.35</v>
      </c>
      <c r="T1189">
        <v>0.16</v>
      </c>
      <c r="U1189">
        <f t="shared" si="335"/>
        <v>21869.649999999998</v>
      </c>
      <c r="V1189">
        <f t="shared" si="336"/>
        <v>140340</v>
      </c>
      <c r="W1189" s="1" t="s">
        <v>160</v>
      </c>
      <c r="X1189" s="1" t="s">
        <v>1236</v>
      </c>
      <c r="Y1189" s="1" t="s">
        <v>161</v>
      </c>
      <c r="Z1189" s="3">
        <v>7348</v>
      </c>
      <c r="AA1189" s="4">
        <f t="shared" si="342"/>
        <v>451</v>
      </c>
      <c r="AB1189" s="4">
        <f t="shared" si="346"/>
        <v>2501.4403102000001</v>
      </c>
      <c r="AC1189" s="4">
        <f t="shared" si="347"/>
        <v>451</v>
      </c>
      <c r="AD1189" s="4">
        <f t="shared" si="345"/>
        <v>451</v>
      </c>
      <c r="AE1189" s="3" t="s">
        <v>1312</v>
      </c>
      <c r="AF1189" s="3">
        <v>451</v>
      </c>
      <c r="AG1189" s="4">
        <f>AI1189</f>
        <v>451</v>
      </c>
      <c r="AH1189" s="4">
        <v>10727</v>
      </c>
      <c r="AI1189">
        <f t="shared" si="339"/>
        <v>451</v>
      </c>
      <c r="AJ1189" t="s">
        <v>1312</v>
      </c>
      <c r="AK1189" s="2">
        <v>3487.94</v>
      </c>
      <c r="AL1189" s="2">
        <f>AN1189</f>
        <v>3487.94</v>
      </c>
      <c r="AM1189" s="4">
        <v>10727</v>
      </c>
      <c r="AN1189">
        <f>INDEX($AJ$2:$AJ$6811,MATCH(AM1189,$A$2:$A$6811,0))</f>
        <v>3487.94</v>
      </c>
      <c r="AP1189">
        <v>34.99</v>
      </c>
      <c r="AQ1189">
        <v>34.99</v>
      </c>
      <c r="AR1189" s="4">
        <v>22</v>
      </c>
      <c r="AS1189" s="4">
        <v>9</v>
      </c>
      <c r="AT1189" s="4">
        <v>2008</v>
      </c>
      <c r="AU1189" s="4">
        <v>22</v>
      </c>
      <c r="AV1189" s="4">
        <v>9</v>
      </c>
      <c r="AW1189" s="4">
        <v>2008</v>
      </c>
      <c r="AX1189" t="str">
        <f t="shared" si="340"/>
        <v>No Delay</v>
      </c>
      <c r="AY1189">
        <f t="shared" si="341"/>
        <v>0</v>
      </c>
    </row>
    <row r="1190" spans="1:51" x14ac:dyDescent="0.2">
      <c r="A1190" s="3">
        <v>82484</v>
      </c>
      <c r="B1190" s="1" t="s">
        <v>215</v>
      </c>
      <c r="C1190" s="1" t="s">
        <v>89</v>
      </c>
      <c r="D1190" s="1" t="s">
        <v>130</v>
      </c>
      <c r="E1190" s="1" t="s">
        <v>53</v>
      </c>
      <c r="F1190" s="1" t="s">
        <v>53</v>
      </c>
      <c r="G1190" s="13" t="s">
        <v>1099</v>
      </c>
      <c r="H1190" s="12">
        <v>41092</v>
      </c>
      <c r="I1190" s="12" t="s">
        <v>741</v>
      </c>
      <c r="J1190" s="12">
        <v>41093</v>
      </c>
      <c r="K1190" s="4">
        <v>4010</v>
      </c>
      <c r="L1190" s="1" t="s">
        <v>146</v>
      </c>
      <c r="M1190" s="1" t="s">
        <v>132</v>
      </c>
      <c r="N1190" s="1" t="s">
        <v>171</v>
      </c>
      <c r="O1190" s="1" t="s">
        <v>93</v>
      </c>
      <c r="P1190">
        <v>60</v>
      </c>
      <c r="Q1190">
        <v>9900</v>
      </c>
      <c r="R1190">
        <v>23067</v>
      </c>
      <c r="S1190">
        <v>2.33</v>
      </c>
      <c r="T1190">
        <v>0.04</v>
      </c>
      <c r="U1190">
        <f t="shared" si="335"/>
        <v>23067</v>
      </c>
      <c r="V1190">
        <f t="shared" si="336"/>
        <v>594000</v>
      </c>
      <c r="W1190" s="1" t="s">
        <v>197</v>
      </c>
      <c r="X1190" s="1" t="s">
        <v>1236</v>
      </c>
      <c r="Y1190" s="1" t="s">
        <v>3082</v>
      </c>
      <c r="Z1190" s="3">
        <v>8794</v>
      </c>
      <c r="AA1190" s="4">
        <f t="shared" si="342"/>
        <v>451</v>
      </c>
      <c r="AB1190" s="4">
        <f t="shared" si="346"/>
        <v>3331.243426</v>
      </c>
      <c r="AC1190" s="4">
        <f t="shared" si="347"/>
        <v>451</v>
      </c>
      <c r="AD1190" s="4">
        <f t="shared" si="345"/>
        <v>451</v>
      </c>
      <c r="AE1190" s="4">
        <v>451</v>
      </c>
      <c r="AF1190" s="4">
        <v>451</v>
      </c>
      <c r="AG1190" s="4">
        <f t="shared" ref="AG1190:AG1203" si="348">AE1190</f>
        <v>451</v>
      </c>
      <c r="AI1190" t="e">
        <f t="shared" si="339"/>
        <v>#N/A</v>
      </c>
      <c r="AJ1190">
        <v>2394.27</v>
      </c>
      <c r="AK1190" s="2">
        <v>2394.27</v>
      </c>
      <c r="AL1190" s="2">
        <f t="shared" ref="AL1190:AL1203" si="349">AJ1190</f>
        <v>2394.27</v>
      </c>
      <c r="AM1190" s="4"/>
      <c r="AN1190" t="e">
        <f>VLOOKUP([1]!Tabelle13[[#This Row],[Vlookup this ID for freight costs]],$AL$2:$AL$6811,2,FALSE)</f>
        <v>#REF!</v>
      </c>
      <c r="AP1190">
        <v>32.340000000000003</v>
      </c>
      <c r="AQ1190">
        <v>32.340000000000003</v>
      </c>
      <c r="AR1190" s="4">
        <v>2</v>
      </c>
      <c r="AS1190" s="4">
        <v>7</v>
      </c>
      <c r="AT1190" s="4">
        <v>2012</v>
      </c>
      <c r="AU1190" s="4">
        <v>3</v>
      </c>
      <c r="AV1190" s="4">
        <v>7</v>
      </c>
      <c r="AW1190" s="4">
        <v>2012</v>
      </c>
      <c r="AX1190" t="str">
        <f t="shared" si="340"/>
        <v>Delay</v>
      </c>
      <c r="AY1190">
        <f t="shared" si="341"/>
        <v>1</v>
      </c>
    </row>
    <row r="1191" spans="1:51" x14ac:dyDescent="0.2">
      <c r="A1191" s="3">
        <v>11056</v>
      </c>
      <c r="B1191" s="1" t="s">
        <v>350</v>
      </c>
      <c r="C1191" s="1" t="s">
        <v>65</v>
      </c>
      <c r="D1191" s="1" t="s">
        <v>130</v>
      </c>
      <c r="E1191" s="1" t="s">
        <v>152</v>
      </c>
      <c r="F1191" s="1" t="s">
        <v>152</v>
      </c>
      <c r="G1191" s="13" t="s">
        <v>401</v>
      </c>
      <c r="H1191" s="12">
        <v>39980</v>
      </c>
      <c r="I1191" s="12" t="s">
        <v>401</v>
      </c>
      <c r="J1191" s="12">
        <v>39980</v>
      </c>
      <c r="K1191" s="4">
        <v>1608</v>
      </c>
      <c r="L1191" s="1" t="s">
        <v>146</v>
      </c>
      <c r="M1191" s="1" t="s">
        <v>132</v>
      </c>
      <c r="N1191" s="1" t="s">
        <v>154</v>
      </c>
      <c r="O1191" s="1" t="s">
        <v>93</v>
      </c>
      <c r="P1191">
        <v>60</v>
      </c>
      <c r="Q1191">
        <v>3994</v>
      </c>
      <c r="R1191">
        <v>45531.6</v>
      </c>
      <c r="S1191">
        <v>11.4</v>
      </c>
      <c r="T1191">
        <v>0.19</v>
      </c>
      <c r="U1191">
        <f t="shared" si="335"/>
        <v>45531.6</v>
      </c>
      <c r="V1191">
        <f t="shared" si="336"/>
        <v>239640</v>
      </c>
      <c r="W1191" s="1" t="s">
        <v>155</v>
      </c>
      <c r="X1191" s="1" t="s">
        <v>1236</v>
      </c>
      <c r="Y1191" s="1" t="s">
        <v>156</v>
      </c>
      <c r="Z1191" s="3">
        <v>7726</v>
      </c>
      <c r="AA1191" s="4">
        <f t="shared" si="342"/>
        <v>452</v>
      </c>
      <c r="AB1191" s="4">
        <f t="shared" si="346"/>
        <v>2683.0729191999999</v>
      </c>
      <c r="AC1191" s="4">
        <f t="shared" si="347"/>
        <v>452</v>
      </c>
      <c r="AD1191" s="4">
        <f t="shared" si="345"/>
        <v>452</v>
      </c>
      <c r="AE1191" s="4">
        <v>452</v>
      </c>
      <c r="AF1191" s="4">
        <v>452</v>
      </c>
      <c r="AG1191" s="4">
        <f t="shared" si="348"/>
        <v>452</v>
      </c>
      <c r="AH1191" s="4">
        <v>84351</v>
      </c>
      <c r="AI1191">
        <f t="shared" si="339"/>
        <v>11043</v>
      </c>
      <c r="AJ1191">
        <v>7329.83</v>
      </c>
      <c r="AK1191" s="2">
        <v>7329.83</v>
      </c>
      <c r="AL1191" s="2">
        <f t="shared" si="349"/>
        <v>7329.83</v>
      </c>
      <c r="AM1191" s="4"/>
      <c r="AN1191" t="e">
        <f>VLOOKUP([1]!Tabelle13[[#This Row],[Vlookup this ID for freight costs]],$AL$2:$AL$6811,2,FALSE)</f>
        <v>#REF!</v>
      </c>
      <c r="AP1191">
        <v>89.24</v>
      </c>
      <c r="AQ1191">
        <v>89.24</v>
      </c>
      <c r="AR1191" s="4">
        <v>16</v>
      </c>
      <c r="AS1191" s="4">
        <v>6</v>
      </c>
      <c r="AT1191" s="4">
        <v>2009</v>
      </c>
      <c r="AU1191" s="4">
        <v>16</v>
      </c>
      <c r="AV1191" s="4">
        <v>6</v>
      </c>
      <c r="AW1191" s="4">
        <v>2009</v>
      </c>
      <c r="AX1191" t="str">
        <f t="shared" si="340"/>
        <v>No Delay</v>
      </c>
      <c r="AY1191">
        <f t="shared" si="341"/>
        <v>0</v>
      </c>
    </row>
    <row r="1192" spans="1:51" x14ac:dyDescent="0.2">
      <c r="A1192" s="3">
        <v>11345</v>
      </c>
      <c r="B1192" s="1" t="s">
        <v>88</v>
      </c>
      <c r="C1192" s="1" t="s">
        <v>89</v>
      </c>
      <c r="D1192" s="1" t="s">
        <v>130</v>
      </c>
      <c r="E1192" s="1" t="s">
        <v>53</v>
      </c>
      <c r="F1192" s="1" t="s">
        <v>53</v>
      </c>
      <c r="G1192" s="13" t="s">
        <v>1313</v>
      </c>
      <c r="H1192" s="12">
        <v>40064</v>
      </c>
      <c r="I1192" s="12" t="s">
        <v>1313</v>
      </c>
      <c r="J1192" s="12">
        <v>40064</v>
      </c>
      <c r="K1192" s="4">
        <v>1804</v>
      </c>
      <c r="L1192" s="1" t="s">
        <v>146</v>
      </c>
      <c r="M1192" s="1" t="s">
        <v>132</v>
      </c>
      <c r="N1192" s="1" t="s">
        <v>178</v>
      </c>
      <c r="O1192" s="1" t="s">
        <v>93</v>
      </c>
      <c r="P1192">
        <v>60</v>
      </c>
      <c r="Q1192">
        <v>8000</v>
      </c>
      <c r="R1192">
        <v>60240</v>
      </c>
      <c r="S1192">
        <v>7.53</v>
      </c>
      <c r="T1192">
        <v>0.13</v>
      </c>
      <c r="U1192">
        <f t="shared" si="335"/>
        <v>60240</v>
      </c>
      <c r="V1192">
        <f t="shared" si="336"/>
        <v>480000</v>
      </c>
      <c r="W1192" s="1" t="s">
        <v>179</v>
      </c>
      <c r="X1192" s="1" t="s">
        <v>1236</v>
      </c>
      <c r="Y1192" s="1" t="s">
        <v>156</v>
      </c>
      <c r="Z1192" s="3">
        <v>9211</v>
      </c>
      <c r="AA1192" s="4">
        <f t="shared" si="342"/>
        <v>452</v>
      </c>
      <c r="AB1192" s="4">
        <f t="shared" si="346"/>
        <v>3122.7226060000003</v>
      </c>
      <c r="AC1192" s="4">
        <f t="shared" si="347"/>
        <v>452</v>
      </c>
      <c r="AD1192" s="4">
        <f t="shared" si="345"/>
        <v>2448.6967088571432</v>
      </c>
      <c r="AE1192" s="4">
        <v>452</v>
      </c>
      <c r="AF1192" s="4">
        <v>452</v>
      </c>
      <c r="AG1192" s="4">
        <f t="shared" si="348"/>
        <v>452</v>
      </c>
      <c r="AH1192" s="4">
        <v>83260</v>
      </c>
      <c r="AI1192">
        <f t="shared" si="339"/>
        <v>7295</v>
      </c>
      <c r="AJ1192" t="s">
        <v>81</v>
      </c>
      <c r="AK1192" s="2"/>
      <c r="AL1192" s="2" t="str">
        <f t="shared" si="349"/>
        <v>Freight Included in Commodity Cost</v>
      </c>
      <c r="AM1192" s="4"/>
      <c r="AN1192" t="e">
        <f>VLOOKUP([1]!Tabelle13[[#This Row],[Vlookup this ID for freight costs]],$AL$2:$AL$6811,2,FALSE)</f>
        <v>#REF!</v>
      </c>
      <c r="AP1192">
        <v>118.07</v>
      </c>
      <c r="AQ1192">
        <v>118.07</v>
      </c>
      <c r="AR1192" s="4">
        <v>8</v>
      </c>
      <c r="AS1192" s="4">
        <v>9</v>
      </c>
      <c r="AT1192" s="4">
        <v>2009</v>
      </c>
      <c r="AU1192" s="4">
        <v>8</v>
      </c>
      <c r="AV1192" s="4">
        <v>9</v>
      </c>
      <c r="AW1192" s="4">
        <v>2009</v>
      </c>
      <c r="AX1192" t="str">
        <f t="shared" si="340"/>
        <v>No Delay</v>
      </c>
      <c r="AY1192">
        <f t="shared" si="341"/>
        <v>0</v>
      </c>
    </row>
    <row r="1193" spans="1:51" x14ac:dyDescent="0.2">
      <c r="A1193" s="3">
        <v>83987</v>
      </c>
      <c r="B1193" s="1" t="s">
        <v>151</v>
      </c>
      <c r="C1193" s="1" t="s">
        <v>65</v>
      </c>
      <c r="D1193" s="1" t="s">
        <v>130</v>
      </c>
      <c r="E1193" s="1" t="s">
        <v>152</v>
      </c>
      <c r="F1193" s="1" t="s">
        <v>152</v>
      </c>
      <c r="G1193" s="13" t="s">
        <v>194</v>
      </c>
      <c r="H1193" s="12">
        <v>40287</v>
      </c>
      <c r="I1193" s="12" t="s">
        <v>195</v>
      </c>
      <c r="J1193" s="12">
        <v>40268</v>
      </c>
      <c r="K1193" s="4">
        <v>2304</v>
      </c>
      <c r="L1193" s="1" t="s">
        <v>146</v>
      </c>
      <c r="M1193" s="1" t="s">
        <v>132</v>
      </c>
      <c r="N1193" s="1" t="s">
        <v>275</v>
      </c>
      <c r="O1193" s="1" t="s">
        <v>93</v>
      </c>
      <c r="P1193">
        <v>60</v>
      </c>
      <c r="Q1193">
        <v>5000</v>
      </c>
      <c r="R1193">
        <v>43800</v>
      </c>
      <c r="S1193">
        <v>8.76</v>
      </c>
      <c r="T1193">
        <v>0.15</v>
      </c>
      <c r="U1193">
        <f t="shared" si="335"/>
        <v>43800</v>
      </c>
      <c r="V1193">
        <f t="shared" si="336"/>
        <v>300000</v>
      </c>
      <c r="W1193" s="1" t="s">
        <v>155</v>
      </c>
      <c r="X1193" s="1" t="s">
        <v>1236</v>
      </c>
      <c r="Y1193" s="1" t="s">
        <v>156</v>
      </c>
      <c r="Z1193" s="3">
        <v>7726</v>
      </c>
      <c r="AA1193" s="4">
        <f t="shared" si="342"/>
        <v>452</v>
      </c>
      <c r="AB1193" s="4">
        <f t="shared" si="346"/>
        <v>2793.479206</v>
      </c>
      <c r="AC1193" s="4">
        <f t="shared" si="347"/>
        <v>452</v>
      </c>
      <c r="AD1193" s="4">
        <f t="shared" si="345"/>
        <v>2609.2959257333337</v>
      </c>
      <c r="AE1193" s="4">
        <v>452</v>
      </c>
      <c r="AF1193" s="4">
        <v>452</v>
      </c>
      <c r="AG1193" s="4">
        <f t="shared" si="348"/>
        <v>452</v>
      </c>
      <c r="AI1193" t="e">
        <f t="shared" si="339"/>
        <v>#N/A</v>
      </c>
      <c r="AJ1193" t="s">
        <v>81</v>
      </c>
      <c r="AK1193" s="2"/>
      <c r="AL1193" s="2" t="str">
        <f t="shared" si="349"/>
        <v>Freight Included in Commodity Cost</v>
      </c>
      <c r="AM1193" s="4"/>
      <c r="AN1193" t="e">
        <f>VLOOKUP([1]!Tabelle13[[#This Row],[Vlookup this ID for freight costs]],$AL$2:$AL$6811,2,FALSE)</f>
        <v>#REF!</v>
      </c>
      <c r="AP1193">
        <v>94.43</v>
      </c>
      <c r="AQ1193">
        <v>94.43</v>
      </c>
      <c r="AR1193" s="4">
        <v>19</v>
      </c>
      <c r="AS1193" s="4">
        <v>4</v>
      </c>
      <c r="AT1193" s="4">
        <v>2010</v>
      </c>
      <c r="AU1193" s="4">
        <v>31</v>
      </c>
      <c r="AV1193" s="4">
        <v>3</v>
      </c>
      <c r="AW1193" s="4">
        <v>2010</v>
      </c>
      <c r="AX1193" t="str">
        <f t="shared" si="340"/>
        <v>No Delay</v>
      </c>
      <c r="AY1193">
        <f t="shared" si="341"/>
        <v>0</v>
      </c>
    </row>
    <row r="1194" spans="1:51" x14ac:dyDescent="0.2">
      <c r="A1194" s="3">
        <v>42465</v>
      </c>
      <c r="B1194" s="1" t="s">
        <v>168</v>
      </c>
      <c r="C1194" s="1" t="s">
        <v>150</v>
      </c>
      <c r="D1194" s="1" t="s">
        <v>100</v>
      </c>
      <c r="E1194" s="1" t="s">
        <v>53</v>
      </c>
      <c r="F1194" s="1" t="s">
        <v>53</v>
      </c>
      <c r="G1194" s="13" t="s">
        <v>820</v>
      </c>
      <c r="H1194" s="12">
        <v>40527</v>
      </c>
      <c r="I1194" s="12" t="s">
        <v>1314</v>
      </c>
      <c r="J1194" s="12">
        <v>40520</v>
      </c>
      <c r="K1194" s="4">
        <v>2901</v>
      </c>
      <c r="L1194" s="1" t="s">
        <v>146</v>
      </c>
      <c r="M1194" s="1" t="s">
        <v>170</v>
      </c>
      <c r="N1194" s="1" t="s">
        <v>178</v>
      </c>
      <c r="O1194" s="1" t="s">
        <v>93</v>
      </c>
      <c r="P1194">
        <v>60</v>
      </c>
      <c r="Q1194">
        <v>8989</v>
      </c>
      <c r="R1194">
        <v>66788.27</v>
      </c>
      <c r="S1194">
        <v>7.43</v>
      </c>
      <c r="T1194">
        <v>0.12</v>
      </c>
      <c r="U1194">
        <f t="shared" si="335"/>
        <v>66788.27</v>
      </c>
      <c r="V1194">
        <f t="shared" si="336"/>
        <v>539340</v>
      </c>
      <c r="W1194" s="1" t="s">
        <v>155</v>
      </c>
      <c r="X1194" s="1" t="s">
        <v>1236</v>
      </c>
      <c r="Y1194" s="1" t="s">
        <v>156</v>
      </c>
      <c r="Z1194" s="3">
        <v>8107</v>
      </c>
      <c r="AA1194" s="4">
        <f t="shared" si="342"/>
        <v>454</v>
      </c>
      <c r="AB1194" s="4">
        <f t="shared" si="346"/>
        <v>3231.2631802000001</v>
      </c>
      <c r="AC1194" s="4">
        <f t="shared" si="347"/>
        <v>454</v>
      </c>
      <c r="AD1194" s="4">
        <f t="shared" si="345"/>
        <v>8975</v>
      </c>
      <c r="AE1194" s="4">
        <v>454</v>
      </c>
      <c r="AF1194" s="4">
        <v>454</v>
      </c>
      <c r="AG1194" s="4">
        <f t="shared" si="348"/>
        <v>454</v>
      </c>
      <c r="AI1194" t="e">
        <f t="shared" si="339"/>
        <v>#N/A</v>
      </c>
      <c r="AJ1194">
        <v>3315.24</v>
      </c>
      <c r="AK1194" s="2">
        <v>3315.24</v>
      </c>
      <c r="AL1194" s="2">
        <f t="shared" si="349"/>
        <v>3315.24</v>
      </c>
      <c r="AM1194" s="4"/>
      <c r="AN1194" t="e">
        <f>VLOOKUP([1]!Tabelle13[[#This Row],[Vlookup this ID for freight costs]],$AL$2:$AL$6811,2,FALSE)</f>
        <v>#REF!</v>
      </c>
      <c r="AP1194">
        <v>144</v>
      </c>
      <c r="AQ1194">
        <v>144</v>
      </c>
      <c r="AR1194" s="4">
        <v>15</v>
      </c>
      <c r="AS1194" s="4">
        <v>12</v>
      </c>
      <c r="AT1194" s="4">
        <v>2010</v>
      </c>
      <c r="AU1194" s="4">
        <v>8</v>
      </c>
      <c r="AV1194" s="4">
        <v>12</v>
      </c>
      <c r="AW1194" s="4">
        <v>2010</v>
      </c>
      <c r="AX1194" t="str">
        <f t="shared" si="340"/>
        <v>No Delay</v>
      </c>
      <c r="AY1194">
        <f t="shared" si="341"/>
        <v>0</v>
      </c>
    </row>
    <row r="1195" spans="1:51" x14ac:dyDescent="0.2">
      <c r="A1195" s="3">
        <v>85112</v>
      </c>
      <c r="B1195" s="1" t="s">
        <v>140</v>
      </c>
      <c r="C1195" s="1" t="s">
        <v>99</v>
      </c>
      <c r="D1195" s="1" t="s">
        <v>130</v>
      </c>
      <c r="E1195" s="1" t="s">
        <v>53</v>
      </c>
      <c r="F1195" s="1" t="s">
        <v>53</v>
      </c>
      <c r="G1195" s="13" t="s">
        <v>842</v>
      </c>
      <c r="H1195" s="12">
        <v>40388</v>
      </c>
      <c r="I1195" s="12" t="s">
        <v>1315</v>
      </c>
      <c r="J1195" s="12">
        <v>40323</v>
      </c>
      <c r="K1195" s="4">
        <v>2462</v>
      </c>
      <c r="L1195" s="1" t="s">
        <v>146</v>
      </c>
      <c r="M1195" s="1" t="s">
        <v>132</v>
      </c>
      <c r="N1195" s="1" t="s">
        <v>1316</v>
      </c>
      <c r="O1195" s="1" t="s">
        <v>93</v>
      </c>
      <c r="P1195">
        <v>60</v>
      </c>
      <c r="Q1195">
        <v>2159</v>
      </c>
      <c r="R1195">
        <v>16667.48</v>
      </c>
      <c r="S1195">
        <v>7.72</v>
      </c>
      <c r="T1195">
        <v>0.13</v>
      </c>
      <c r="U1195">
        <f t="shared" si="335"/>
        <v>16667.48</v>
      </c>
      <c r="V1195">
        <f t="shared" si="336"/>
        <v>129540</v>
      </c>
      <c r="W1195" s="1" t="s">
        <v>155</v>
      </c>
      <c r="X1195" s="1" t="s">
        <v>1236</v>
      </c>
      <c r="Y1195" s="1" t="s">
        <v>156</v>
      </c>
      <c r="Z1195" s="3">
        <v>5565</v>
      </c>
      <c r="AA1195" s="4">
        <f t="shared" si="342"/>
        <v>454</v>
      </c>
      <c r="AB1195" s="4">
        <f t="shared" si="346"/>
        <v>2481.6857061999999</v>
      </c>
      <c r="AC1195" s="4">
        <f t="shared" si="347"/>
        <v>454</v>
      </c>
      <c r="AD1195" s="4">
        <f t="shared" si="345"/>
        <v>2619.4082891999997</v>
      </c>
      <c r="AE1195" s="4">
        <v>454</v>
      </c>
      <c r="AF1195" s="4">
        <v>454</v>
      </c>
      <c r="AG1195" s="4">
        <f t="shared" si="348"/>
        <v>454</v>
      </c>
      <c r="AI1195" t="e">
        <f t="shared" si="339"/>
        <v>#N/A</v>
      </c>
      <c r="AJ1195">
        <v>3219.93</v>
      </c>
      <c r="AK1195" s="2">
        <v>3219.93</v>
      </c>
      <c r="AL1195" s="2">
        <f t="shared" si="349"/>
        <v>3219.93</v>
      </c>
      <c r="AM1195" s="4"/>
      <c r="AN1195" t="e">
        <f>VLOOKUP([1]!Tabelle13[[#This Row],[Vlookup this ID for freight costs]],$AL$2:$AL$6811,2,FALSE)</f>
        <v>#REF!</v>
      </c>
      <c r="AP1195">
        <v>35.94</v>
      </c>
      <c r="AQ1195">
        <v>35.94</v>
      </c>
      <c r="AR1195" s="4">
        <v>29</v>
      </c>
      <c r="AS1195" s="4">
        <v>7</v>
      </c>
      <c r="AT1195" s="4">
        <v>2010</v>
      </c>
      <c r="AU1195" s="4">
        <v>25</v>
      </c>
      <c r="AV1195" s="4">
        <v>5</v>
      </c>
      <c r="AW1195" s="4">
        <v>2010</v>
      </c>
      <c r="AX1195" t="str">
        <f t="shared" si="340"/>
        <v>No Delay</v>
      </c>
      <c r="AY1195">
        <f t="shared" si="341"/>
        <v>0</v>
      </c>
    </row>
    <row r="1196" spans="1:51" x14ac:dyDescent="0.2">
      <c r="A1196" s="3">
        <v>25536</v>
      </c>
      <c r="B1196" s="1" t="s">
        <v>151</v>
      </c>
      <c r="C1196" s="1" t="s">
        <v>65</v>
      </c>
      <c r="D1196" s="1" t="s">
        <v>52</v>
      </c>
      <c r="E1196" s="1" t="s">
        <v>53</v>
      </c>
      <c r="F1196" s="1" t="s">
        <v>53</v>
      </c>
      <c r="G1196" s="13" t="s">
        <v>1317</v>
      </c>
      <c r="H1196" s="12">
        <v>41681</v>
      </c>
      <c r="I1196" s="12" t="s">
        <v>1167</v>
      </c>
      <c r="J1196" s="12">
        <v>41683</v>
      </c>
      <c r="K1196" s="4">
        <v>5297</v>
      </c>
      <c r="L1196" s="1" t="s">
        <v>146</v>
      </c>
      <c r="M1196" s="1" t="s">
        <v>672</v>
      </c>
      <c r="N1196" s="1" t="s">
        <v>1318</v>
      </c>
      <c r="O1196" s="1" t="s">
        <v>93</v>
      </c>
      <c r="P1196">
        <v>60</v>
      </c>
      <c r="Q1196">
        <v>7325</v>
      </c>
      <c r="R1196">
        <v>36625</v>
      </c>
      <c r="S1196">
        <v>5</v>
      </c>
      <c r="T1196">
        <v>0.08</v>
      </c>
      <c r="U1196">
        <f t="shared" si="335"/>
        <v>36625</v>
      </c>
      <c r="V1196">
        <f t="shared" si="336"/>
        <v>439500</v>
      </c>
      <c r="W1196" s="1" t="s">
        <v>281</v>
      </c>
      <c r="X1196" s="1" t="s">
        <v>1236</v>
      </c>
      <c r="Y1196" s="1" t="s">
        <v>161</v>
      </c>
      <c r="Z1196" s="3">
        <v>7348</v>
      </c>
      <c r="AA1196" s="4">
        <f t="shared" si="342"/>
        <v>455</v>
      </c>
      <c r="AB1196" s="4">
        <f t="shared" si="346"/>
        <v>3048.6428409999999</v>
      </c>
      <c r="AC1196" s="4">
        <f t="shared" si="347"/>
        <v>455</v>
      </c>
      <c r="AD1196" s="4">
        <f t="shared" si="345"/>
        <v>2889.5</v>
      </c>
      <c r="AE1196" s="4">
        <v>455</v>
      </c>
      <c r="AF1196" s="4">
        <v>455</v>
      </c>
      <c r="AG1196" s="4">
        <f t="shared" si="348"/>
        <v>455</v>
      </c>
      <c r="AI1196" t="e">
        <f t="shared" si="339"/>
        <v>#N/A</v>
      </c>
      <c r="AJ1196">
        <v>4967.03</v>
      </c>
      <c r="AK1196" s="2">
        <v>4967.03</v>
      </c>
      <c r="AL1196" s="2">
        <f t="shared" si="349"/>
        <v>4967.03</v>
      </c>
      <c r="AM1196" s="4"/>
      <c r="AN1196" t="e">
        <f>VLOOKUP([1]!Tabelle13[[#This Row],[Vlookup this ID for freight costs]],$AL$2:$AL$6811,2,FALSE)</f>
        <v>#REF!</v>
      </c>
      <c r="AP1196">
        <v>45.31</v>
      </c>
      <c r="AQ1196">
        <v>45.31</v>
      </c>
      <c r="AR1196" s="4">
        <v>11</v>
      </c>
      <c r="AS1196" s="4">
        <v>2</v>
      </c>
      <c r="AT1196" s="4">
        <v>2014</v>
      </c>
      <c r="AU1196" s="4">
        <v>13</v>
      </c>
      <c r="AV1196" s="4">
        <v>2</v>
      </c>
      <c r="AW1196" s="4">
        <v>2014</v>
      </c>
      <c r="AX1196" t="str">
        <f t="shared" si="340"/>
        <v>Delay</v>
      </c>
      <c r="AY1196">
        <f t="shared" si="341"/>
        <v>2</v>
      </c>
    </row>
    <row r="1197" spans="1:51" x14ac:dyDescent="0.2">
      <c r="A1197" s="3">
        <v>83985</v>
      </c>
      <c r="B1197" s="1" t="s">
        <v>175</v>
      </c>
      <c r="C1197" s="1" t="s">
        <v>165</v>
      </c>
      <c r="D1197" s="1" t="s">
        <v>130</v>
      </c>
      <c r="E1197" s="1" t="s">
        <v>53</v>
      </c>
      <c r="F1197" s="1" t="s">
        <v>53</v>
      </c>
      <c r="G1197" s="13" t="s">
        <v>895</v>
      </c>
      <c r="H1197" s="12">
        <v>40259</v>
      </c>
      <c r="I1197" s="12" t="s">
        <v>1146</v>
      </c>
      <c r="J1197" s="12">
        <v>40254</v>
      </c>
      <c r="K1197" s="4">
        <v>2253</v>
      </c>
      <c r="L1197" s="1" t="s">
        <v>146</v>
      </c>
      <c r="M1197" s="1" t="s">
        <v>132</v>
      </c>
      <c r="N1197" s="1" t="s">
        <v>167</v>
      </c>
      <c r="O1197" s="1" t="s">
        <v>93</v>
      </c>
      <c r="P1197">
        <v>30</v>
      </c>
      <c r="Q1197">
        <v>5000</v>
      </c>
      <c r="R1197">
        <v>25650</v>
      </c>
      <c r="S1197">
        <v>5.13</v>
      </c>
      <c r="T1197">
        <v>0.17</v>
      </c>
      <c r="U1197">
        <f t="shared" si="335"/>
        <v>25650</v>
      </c>
      <c r="V1197">
        <f t="shared" si="336"/>
        <v>150000</v>
      </c>
      <c r="W1197" s="1" t="s">
        <v>155</v>
      </c>
      <c r="X1197" s="1" t="s">
        <v>1236</v>
      </c>
      <c r="Y1197" s="1" t="s">
        <v>156</v>
      </c>
      <c r="Z1197" s="3">
        <v>5457</v>
      </c>
      <c r="AA1197" s="4">
        <f t="shared" si="342"/>
        <v>456</v>
      </c>
      <c r="AB1197" s="4">
        <f t="shared" si="346"/>
        <v>2793.479206</v>
      </c>
      <c r="AC1197" s="4">
        <f t="shared" si="347"/>
        <v>456</v>
      </c>
      <c r="AD1197" s="4">
        <f t="shared" si="345"/>
        <v>1384.9052944347827</v>
      </c>
      <c r="AE1197" s="4">
        <v>456</v>
      </c>
      <c r="AF1197" s="4">
        <v>456</v>
      </c>
      <c r="AG1197" s="4">
        <f t="shared" si="348"/>
        <v>456</v>
      </c>
      <c r="AI1197" t="e">
        <f t="shared" si="339"/>
        <v>#N/A</v>
      </c>
      <c r="AJ1197">
        <v>5186.68</v>
      </c>
      <c r="AK1197" s="2">
        <v>5186.68</v>
      </c>
      <c r="AL1197" s="2">
        <f t="shared" si="349"/>
        <v>5186.68</v>
      </c>
      <c r="AM1197" s="4"/>
      <c r="AN1197" t="e">
        <f>VLOOKUP([1]!Tabelle13[[#This Row],[Vlookup this ID for freight costs]],$AL$2:$AL$6811,2,FALSE)</f>
        <v>#REF!</v>
      </c>
      <c r="AP1197">
        <v>55.3</v>
      </c>
      <c r="AQ1197">
        <v>55.3</v>
      </c>
      <c r="AR1197" s="4">
        <v>22</v>
      </c>
      <c r="AS1197" s="4">
        <v>4</v>
      </c>
      <c r="AT1197" s="4">
        <v>2010</v>
      </c>
      <c r="AU1197" s="4">
        <v>17</v>
      </c>
      <c r="AV1197" s="4">
        <v>4</v>
      </c>
      <c r="AW1197" s="4">
        <v>2010</v>
      </c>
      <c r="AX1197" t="str">
        <f t="shared" si="340"/>
        <v>No Delay</v>
      </c>
      <c r="AY1197">
        <f t="shared" si="341"/>
        <v>0</v>
      </c>
    </row>
    <row r="1198" spans="1:51" x14ac:dyDescent="0.2">
      <c r="A1198" s="3">
        <v>36643</v>
      </c>
      <c r="B1198" s="1" t="s">
        <v>168</v>
      </c>
      <c r="C1198" s="1" t="s">
        <v>150</v>
      </c>
      <c r="D1198" s="1" t="s">
        <v>100</v>
      </c>
      <c r="E1198" s="1" t="s">
        <v>53</v>
      </c>
      <c r="F1198" s="1" t="s">
        <v>53</v>
      </c>
      <c r="G1198" s="13" t="s">
        <v>819</v>
      </c>
      <c r="H1198" s="12">
        <v>40441</v>
      </c>
      <c r="I1198" s="12" t="s">
        <v>993</v>
      </c>
      <c r="J1198" s="12">
        <v>40525</v>
      </c>
      <c r="K1198" s="4">
        <v>2916</v>
      </c>
      <c r="L1198" s="1" t="s">
        <v>146</v>
      </c>
      <c r="M1198" s="1" t="s">
        <v>170</v>
      </c>
      <c r="N1198" s="1" t="s">
        <v>178</v>
      </c>
      <c r="O1198" s="1" t="s">
        <v>93</v>
      </c>
      <c r="P1198">
        <v>60</v>
      </c>
      <c r="Q1198">
        <v>8366</v>
      </c>
      <c r="R1198">
        <v>62159.38</v>
      </c>
      <c r="S1198">
        <v>7.43</v>
      </c>
      <c r="T1198">
        <v>0.12</v>
      </c>
      <c r="U1198">
        <f t="shared" si="335"/>
        <v>62159.38</v>
      </c>
      <c r="V1198">
        <f t="shared" si="336"/>
        <v>501960</v>
      </c>
      <c r="W1198" s="1" t="s">
        <v>155</v>
      </c>
      <c r="X1198" s="1" t="s">
        <v>1236</v>
      </c>
      <c r="Y1198" s="1" t="s">
        <v>156</v>
      </c>
      <c r="Z1198" s="3">
        <v>8107</v>
      </c>
      <c r="AA1198" s="4">
        <f t="shared" si="342"/>
        <v>458</v>
      </c>
      <c r="AB1198" s="4">
        <f t="shared" si="346"/>
        <v>3162.8903007999997</v>
      </c>
      <c r="AC1198" s="4">
        <f t="shared" si="347"/>
        <v>458</v>
      </c>
      <c r="AD1198" s="4">
        <f t="shared" si="345"/>
        <v>458</v>
      </c>
      <c r="AE1198" s="4">
        <v>458</v>
      </c>
      <c r="AF1198" s="4">
        <v>458</v>
      </c>
      <c r="AG1198" s="4">
        <f t="shared" si="348"/>
        <v>458</v>
      </c>
      <c r="AI1198" t="e">
        <f t="shared" si="339"/>
        <v>#N/A</v>
      </c>
      <c r="AJ1198">
        <v>1697.9</v>
      </c>
      <c r="AK1198" s="2">
        <v>1697.9</v>
      </c>
      <c r="AL1198" s="2">
        <f t="shared" si="349"/>
        <v>1697.9</v>
      </c>
      <c r="AM1198" s="4"/>
      <c r="AN1198" t="e">
        <f>VLOOKUP([1]!Tabelle13[[#This Row],[Vlookup this ID for freight costs]],$AL$2:$AL$6811,2,FALSE)</f>
        <v>#REF!</v>
      </c>
      <c r="AP1198">
        <v>134.02000000000001</v>
      </c>
      <c r="AQ1198">
        <v>134.02000000000001</v>
      </c>
      <c r="AR1198" s="4">
        <v>20</v>
      </c>
      <c r="AS1198" s="4">
        <v>9</v>
      </c>
      <c r="AT1198" s="4">
        <v>2010</v>
      </c>
      <c r="AU1198" s="4">
        <v>13</v>
      </c>
      <c r="AV1198" s="4">
        <v>12</v>
      </c>
      <c r="AW1198" s="4">
        <v>2010</v>
      </c>
      <c r="AX1198" t="str">
        <f t="shared" si="340"/>
        <v>Delay</v>
      </c>
      <c r="AY1198">
        <f t="shared" si="341"/>
        <v>84</v>
      </c>
    </row>
    <row r="1199" spans="1:51" x14ac:dyDescent="0.2">
      <c r="A1199" s="3">
        <v>83271</v>
      </c>
      <c r="B1199" s="1" t="s">
        <v>477</v>
      </c>
      <c r="C1199" s="1" t="s">
        <v>114</v>
      </c>
      <c r="D1199" s="1" t="s">
        <v>130</v>
      </c>
      <c r="E1199" s="1" t="s">
        <v>101</v>
      </c>
      <c r="F1199" s="1" t="s">
        <v>101</v>
      </c>
      <c r="G1199" s="13" t="s">
        <v>1319</v>
      </c>
      <c r="H1199" s="12">
        <v>41857</v>
      </c>
      <c r="I1199" s="12" t="s">
        <v>1320</v>
      </c>
      <c r="J1199" s="12">
        <v>41873</v>
      </c>
      <c r="K1199" s="4">
        <v>5756</v>
      </c>
      <c r="L1199" s="1" t="s">
        <v>146</v>
      </c>
      <c r="M1199" s="1" t="s">
        <v>132</v>
      </c>
      <c r="N1199" s="1" t="s">
        <v>163</v>
      </c>
      <c r="O1199" s="1" t="s">
        <v>93</v>
      </c>
      <c r="P1199">
        <v>60</v>
      </c>
      <c r="Q1199">
        <v>4636</v>
      </c>
      <c r="R1199">
        <v>52664.959999999999</v>
      </c>
      <c r="S1199">
        <v>11.36</v>
      </c>
      <c r="T1199">
        <v>0.19</v>
      </c>
      <c r="U1199">
        <f t="shared" si="335"/>
        <v>52664.959999999999</v>
      </c>
      <c r="V1199">
        <f t="shared" si="336"/>
        <v>278160</v>
      </c>
      <c r="W1199" s="1" t="s">
        <v>155</v>
      </c>
      <c r="X1199" s="1" t="s">
        <v>1236</v>
      </c>
      <c r="Y1199" s="1" t="s">
        <v>156</v>
      </c>
      <c r="Z1199" s="3">
        <v>14240</v>
      </c>
      <c r="AA1199" s="4">
        <f t="shared" si="342"/>
        <v>458</v>
      </c>
      <c r="AB1199" s="4">
        <f t="shared" si="346"/>
        <v>2753.5310067999999</v>
      </c>
      <c r="AC1199" s="4">
        <f t="shared" si="347"/>
        <v>458</v>
      </c>
      <c r="AD1199" s="4">
        <f t="shared" si="345"/>
        <v>442</v>
      </c>
      <c r="AE1199" s="4">
        <v>458</v>
      </c>
      <c r="AF1199" s="4">
        <v>458</v>
      </c>
      <c r="AG1199" s="4">
        <f t="shared" si="348"/>
        <v>458</v>
      </c>
      <c r="AI1199" t="e">
        <f t="shared" si="339"/>
        <v>#N/A</v>
      </c>
      <c r="AJ1199">
        <v>4130.1499999999996</v>
      </c>
      <c r="AK1199" s="2">
        <v>4130.1499999999996</v>
      </c>
      <c r="AL1199" s="2">
        <f t="shared" si="349"/>
        <v>4130.1499999999996</v>
      </c>
      <c r="AM1199" s="4"/>
      <c r="AN1199" t="e">
        <f>VLOOKUP([1]!Tabelle13[[#This Row],[Vlookup this ID for freight costs]],$AL$2:$AL$6811,2,FALSE)</f>
        <v>#REF!</v>
      </c>
      <c r="AP1199">
        <v>54.14</v>
      </c>
      <c r="AQ1199">
        <v>54.14</v>
      </c>
      <c r="AR1199" s="4">
        <v>6</v>
      </c>
      <c r="AS1199" s="4">
        <v>8</v>
      </c>
      <c r="AT1199" s="4">
        <v>2014</v>
      </c>
      <c r="AU1199" s="4">
        <v>22</v>
      </c>
      <c r="AV1199" s="4">
        <v>8</v>
      </c>
      <c r="AW1199" s="4">
        <v>2014</v>
      </c>
      <c r="AX1199" t="str">
        <f t="shared" si="340"/>
        <v>Delay</v>
      </c>
      <c r="AY1199">
        <f t="shared" si="341"/>
        <v>16</v>
      </c>
    </row>
    <row r="1200" spans="1:51" x14ac:dyDescent="0.2">
      <c r="A1200" s="3">
        <v>84549</v>
      </c>
      <c r="B1200" s="1" t="s">
        <v>140</v>
      </c>
      <c r="C1200" s="1" t="s">
        <v>99</v>
      </c>
      <c r="D1200" s="1" t="s">
        <v>130</v>
      </c>
      <c r="E1200" s="1" t="s">
        <v>53</v>
      </c>
      <c r="F1200" s="1" t="s">
        <v>53</v>
      </c>
      <c r="G1200" s="13" t="s">
        <v>1321</v>
      </c>
      <c r="H1200" s="12">
        <v>40380</v>
      </c>
      <c r="I1200" s="12" t="s">
        <v>195</v>
      </c>
      <c r="J1200" s="12">
        <v>40268</v>
      </c>
      <c r="K1200" s="4">
        <v>2310</v>
      </c>
      <c r="L1200" s="1" t="s">
        <v>146</v>
      </c>
      <c r="M1200" s="1" t="s">
        <v>132</v>
      </c>
      <c r="N1200" s="1" t="s">
        <v>265</v>
      </c>
      <c r="O1200" s="1" t="s">
        <v>93</v>
      </c>
      <c r="P1200">
        <v>60</v>
      </c>
      <c r="Q1200">
        <v>4800</v>
      </c>
      <c r="R1200">
        <v>13104</v>
      </c>
      <c r="S1200">
        <v>2.73</v>
      </c>
      <c r="T1200">
        <v>0.05</v>
      </c>
      <c r="U1200">
        <f t="shared" si="335"/>
        <v>13104</v>
      </c>
      <c r="V1200">
        <f t="shared" si="336"/>
        <v>288000</v>
      </c>
      <c r="W1200" s="1" t="s">
        <v>155</v>
      </c>
      <c r="X1200" s="1" t="s">
        <v>1236</v>
      </c>
      <c r="Y1200" s="1" t="s">
        <v>156</v>
      </c>
      <c r="Z1200" s="3">
        <v>5565</v>
      </c>
      <c r="AA1200" s="4">
        <f t="shared" si="342"/>
        <v>460</v>
      </c>
      <c r="AB1200" s="4">
        <f t="shared" si="346"/>
        <v>2771.529646</v>
      </c>
      <c r="AC1200" s="4">
        <f t="shared" si="347"/>
        <v>460</v>
      </c>
      <c r="AD1200" s="4">
        <f t="shared" si="345"/>
        <v>1135.9849761999999</v>
      </c>
      <c r="AE1200" s="4">
        <v>460</v>
      </c>
      <c r="AF1200" s="4">
        <v>460</v>
      </c>
      <c r="AG1200" s="4">
        <f t="shared" si="348"/>
        <v>460</v>
      </c>
      <c r="AI1200" t="e">
        <f t="shared" si="339"/>
        <v>#N/A</v>
      </c>
      <c r="AJ1200" t="s">
        <v>81</v>
      </c>
      <c r="AK1200" s="2"/>
      <c r="AL1200" s="2" t="str">
        <f t="shared" si="349"/>
        <v>Freight Included in Commodity Cost</v>
      </c>
      <c r="AM1200" s="4"/>
      <c r="AN1200" t="e">
        <f>VLOOKUP([1]!Tabelle13[[#This Row],[Vlookup this ID for freight costs]],$AL$2:$AL$6811,2,FALSE)</f>
        <v>#REF!</v>
      </c>
      <c r="AP1200">
        <v>28.25</v>
      </c>
      <c r="AQ1200">
        <v>28.25</v>
      </c>
      <c r="AR1200" s="4">
        <v>21</v>
      </c>
      <c r="AS1200" s="4">
        <v>7</v>
      </c>
      <c r="AT1200" s="4">
        <v>2010</v>
      </c>
      <c r="AU1200" s="4">
        <v>31</v>
      </c>
      <c r="AV1200" s="4">
        <v>3</v>
      </c>
      <c r="AW1200" s="4">
        <v>2010</v>
      </c>
      <c r="AX1200" t="str">
        <f t="shared" si="340"/>
        <v>No Delay</v>
      </c>
      <c r="AY1200">
        <f t="shared" si="341"/>
        <v>0</v>
      </c>
    </row>
    <row r="1201" spans="1:51" x14ac:dyDescent="0.2">
      <c r="A1201" s="3">
        <v>85837</v>
      </c>
      <c r="B1201" s="1" t="s">
        <v>175</v>
      </c>
      <c r="C1201" s="1" t="s">
        <v>165</v>
      </c>
      <c r="D1201" s="1" t="s">
        <v>130</v>
      </c>
      <c r="E1201" s="1" t="s">
        <v>101</v>
      </c>
      <c r="F1201" s="1" t="s">
        <v>101</v>
      </c>
      <c r="G1201" s="13" t="s">
        <v>807</v>
      </c>
      <c r="H1201" s="12">
        <v>40998</v>
      </c>
      <c r="I1201" s="12" t="s">
        <v>461</v>
      </c>
      <c r="J1201" s="12">
        <v>40977</v>
      </c>
      <c r="K1201" s="4">
        <v>3805</v>
      </c>
      <c r="L1201" s="1" t="s">
        <v>146</v>
      </c>
      <c r="M1201" s="1" t="s">
        <v>132</v>
      </c>
      <c r="N1201" s="1" t="s">
        <v>238</v>
      </c>
      <c r="O1201" s="1" t="s">
        <v>93</v>
      </c>
      <c r="P1201">
        <v>30</v>
      </c>
      <c r="Q1201">
        <v>5785</v>
      </c>
      <c r="R1201">
        <v>35172.800000000003</v>
      </c>
      <c r="S1201">
        <v>6.08</v>
      </c>
      <c r="T1201">
        <v>0.2</v>
      </c>
      <c r="U1201">
        <f t="shared" si="335"/>
        <v>35172.800000000003</v>
      </c>
      <c r="V1201">
        <f t="shared" si="336"/>
        <v>173550</v>
      </c>
      <c r="W1201" s="1" t="s">
        <v>160</v>
      </c>
      <c r="X1201" s="1" t="s">
        <v>1236</v>
      </c>
      <c r="Y1201" s="1" t="s">
        <v>161</v>
      </c>
      <c r="Z1201" s="3">
        <v>10896</v>
      </c>
      <c r="AA1201" s="4">
        <f t="shared" si="342"/>
        <v>460</v>
      </c>
      <c r="AB1201" s="4">
        <f t="shared" si="346"/>
        <v>2879.6312290000001</v>
      </c>
      <c r="AC1201" s="4">
        <f t="shared" si="347"/>
        <v>460</v>
      </c>
      <c r="AD1201" s="4">
        <f t="shared" si="345"/>
        <v>460</v>
      </c>
      <c r="AE1201" s="4">
        <v>460</v>
      </c>
      <c r="AF1201" s="4">
        <v>460</v>
      </c>
      <c r="AG1201" s="4">
        <f t="shared" si="348"/>
        <v>460</v>
      </c>
      <c r="AI1201" t="e">
        <f t="shared" si="339"/>
        <v>#N/A</v>
      </c>
      <c r="AJ1201">
        <v>3571.6</v>
      </c>
      <c r="AK1201" s="2">
        <v>3571.6</v>
      </c>
      <c r="AL1201" s="2">
        <f t="shared" si="349"/>
        <v>3571.6</v>
      </c>
      <c r="AM1201" s="4"/>
      <c r="AN1201" t="e">
        <f>VLOOKUP([1]!Tabelle13[[#This Row],[Vlookup this ID for freight costs]],$AL$2:$AL$6811,2,FALSE)</f>
        <v>#REF!</v>
      </c>
      <c r="AP1201">
        <v>58.04</v>
      </c>
      <c r="AQ1201">
        <v>58.04</v>
      </c>
      <c r="AR1201" s="4">
        <v>30</v>
      </c>
      <c r="AS1201" s="4">
        <v>4</v>
      </c>
      <c r="AT1201" s="4">
        <v>2012</v>
      </c>
      <c r="AU1201" s="4">
        <v>9</v>
      </c>
      <c r="AV1201" s="4">
        <v>4</v>
      </c>
      <c r="AW1201" s="4">
        <v>2012</v>
      </c>
      <c r="AX1201" t="str">
        <f t="shared" si="340"/>
        <v>No Delay</v>
      </c>
      <c r="AY1201">
        <f t="shared" si="341"/>
        <v>0</v>
      </c>
    </row>
    <row r="1202" spans="1:51" x14ac:dyDescent="0.2">
      <c r="A1202" s="3">
        <v>86595</v>
      </c>
      <c r="B1202" s="1" t="s">
        <v>215</v>
      </c>
      <c r="C1202" s="1" t="s">
        <v>89</v>
      </c>
      <c r="D1202" s="1" t="s">
        <v>130</v>
      </c>
      <c r="E1202" s="1" t="s">
        <v>101</v>
      </c>
      <c r="F1202" s="1" t="s">
        <v>101</v>
      </c>
      <c r="G1202" s="13" t="s">
        <v>1284</v>
      </c>
      <c r="H1202" s="12">
        <v>41514</v>
      </c>
      <c r="I1202" s="12" t="s">
        <v>1284</v>
      </c>
      <c r="J1202" s="12">
        <v>41514</v>
      </c>
      <c r="K1202" s="4">
        <v>4886</v>
      </c>
      <c r="L1202" s="1" t="s">
        <v>146</v>
      </c>
      <c r="M1202" s="1" t="s">
        <v>132</v>
      </c>
      <c r="N1202" s="1" t="s">
        <v>200</v>
      </c>
      <c r="O1202" s="1" t="s">
        <v>93</v>
      </c>
      <c r="P1202">
        <v>90</v>
      </c>
      <c r="Q1202">
        <v>7800</v>
      </c>
      <c r="R1202">
        <v>56940</v>
      </c>
      <c r="S1202">
        <v>7.3</v>
      </c>
      <c r="T1202">
        <v>0.08</v>
      </c>
      <c r="U1202">
        <f t="shared" si="335"/>
        <v>56940</v>
      </c>
      <c r="V1202">
        <f t="shared" si="336"/>
        <v>702000</v>
      </c>
      <c r="W1202" s="1" t="s">
        <v>197</v>
      </c>
      <c r="X1202" s="1" t="s">
        <v>1236</v>
      </c>
      <c r="Y1202" s="1" t="s">
        <v>3082</v>
      </c>
      <c r="Z1202" s="3">
        <v>11943</v>
      </c>
      <c r="AA1202" s="4">
        <f t="shared" si="342"/>
        <v>462</v>
      </c>
      <c r="AB1202" s="4">
        <f t="shared" si="346"/>
        <v>3100.7730460000002</v>
      </c>
      <c r="AC1202" s="4">
        <f t="shared" si="347"/>
        <v>462</v>
      </c>
      <c r="AD1202" s="4">
        <f t="shared" si="345"/>
        <v>462</v>
      </c>
      <c r="AE1202" s="4">
        <v>462</v>
      </c>
      <c r="AF1202" s="4">
        <v>462</v>
      </c>
      <c r="AG1202" s="4">
        <f t="shared" si="348"/>
        <v>462</v>
      </c>
      <c r="AI1202" t="e">
        <f t="shared" si="339"/>
        <v>#N/A</v>
      </c>
      <c r="AJ1202">
        <v>3033.26</v>
      </c>
      <c r="AK1202" s="2">
        <v>3033.26</v>
      </c>
      <c r="AL1202" s="2">
        <f t="shared" si="349"/>
        <v>3033.26</v>
      </c>
      <c r="AM1202" s="4"/>
      <c r="AN1202" t="e">
        <f>VLOOKUP([1]!Tabelle13[[#This Row],[Vlookup this ID for freight costs]],$AL$2:$AL$6811,2,FALSE)</f>
        <v>#REF!</v>
      </c>
      <c r="AP1202">
        <v>70.430000000000007</v>
      </c>
      <c r="AQ1202">
        <v>70.430000000000007</v>
      </c>
      <c r="AR1202" s="4">
        <v>28</v>
      </c>
      <c r="AS1202" s="4">
        <v>8</v>
      </c>
      <c r="AT1202" s="4">
        <v>2013</v>
      </c>
      <c r="AU1202" s="4">
        <v>28</v>
      </c>
      <c r="AV1202" s="4">
        <v>8</v>
      </c>
      <c r="AW1202" s="4">
        <v>2013</v>
      </c>
      <c r="AX1202" t="str">
        <f t="shared" si="340"/>
        <v>No Delay</v>
      </c>
      <c r="AY1202">
        <f t="shared" si="341"/>
        <v>0</v>
      </c>
    </row>
    <row r="1203" spans="1:51" x14ac:dyDescent="0.2">
      <c r="A1203" s="3">
        <v>10908</v>
      </c>
      <c r="B1203" s="1" t="s">
        <v>164</v>
      </c>
      <c r="C1203" s="1" t="s">
        <v>165</v>
      </c>
      <c r="D1203" s="1" t="s">
        <v>130</v>
      </c>
      <c r="E1203" s="1" t="s">
        <v>53</v>
      </c>
      <c r="F1203" s="1" t="s">
        <v>53</v>
      </c>
      <c r="G1203" s="13" t="s">
        <v>980</v>
      </c>
      <c r="H1203" s="12">
        <v>39426</v>
      </c>
      <c r="I1203" s="12" t="s">
        <v>980</v>
      </c>
      <c r="J1203" s="12">
        <v>39426</v>
      </c>
      <c r="K1203" s="4">
        <v>538</v>
      </c>
      <c r="L1203" s="1" t="s">
        <v>146</v>
      </c>
      <c r="M1203" s="1" t="s">
        <v>132</v>
      </c>
      <c r="N1203" s="1" t="s">
        <v>147</v>
      </c>
      <c r="O1203" s="1" t="s">
        <v>148</v>
      </c>
      <c r="P1203">
        <v>30</v>
      </c>
      <c r="Q1203">
        <v>42</v>
      </c>
      <c r="R1203">
        <v>1102.5</v>
      </c>
      <c r="S1203">
        <v>26.25</v>
      </c>
      <c r="T1203">
        <v>0.88</v>
      </c>
      <c r="U1203">
        <f t="shared" si="335"/>
        <v>1102.5</v>
      </c>
      <c r="V1203">
        <f t="shared" si="336"/>
        <v>1260</v>
      </c>
      <c r="W1203" s="1" t="s">
        <v>501</v>
      </c>
      <c r="X1203" s="1" t="s">
        <v>112</v>
      </c>
      <c r="Y1203" s="1" t="s">
        <v>112</v>
      </c>
      <c r="Z1203" s="3">
        <v>5956</v>
      </c>
      <c r="AA1203" s="4">
        <f t="shared" si="342"/>
        <v>464</v>
      </c>
      <c r="AB1203" s="4">
        <f t="shared" si="346"/>
        <v>2249.3496135999999</v>
      </c>
      <c r="AC1203" s="4">
        <f t="shared" si="347"/>
        <v>464</v>
      </c>
      <c r="AD1203" s="4">
        <f t="shared" si="345"/>
        <v>1991.5531406060604</v>
      </c>
      <c r="AE1203" s="4">
        <v>464</v>
      </c>
      <c r="AF1203" s="4">
        <v>464</v>
      </c>
      <c r="AG1203" s="4">
        <f t="shared" si="348"/>
        <v>464</v>
      </c>
      <c r="AH1203" s="4">
        <v>84047</v>
      </c>
      <c r="AI1203">
        <f t="shared" si="339"/>
        <v>13087</v>
      </c>
      <c r="AJ1203">
        <v>3393</v>
      </c>
      <c r="AK1203" s="2">
        <v>3393</v>
      </c>
      <c r="AL1203" s="2">
        <f t="shared" si="349"/>
        <v>3393</v>
      </c>
      <c r="AM1203" s="4"/>
      <c r="AN1203" t="e">
        <f>VLOOKUP([1]!Tabelle13[[#This Row],[Vlookup this ID for freight costs]],$AL$2:$AL$6811,2,FALSE)</f>
        <v>#REF!</v>
      </c>
      <c r="AP1203">
        <v>1.76</v>
      </c>
      <c r="AQ1203">
        <v>1.76</v>
      </c>
      <c r="AR1203" s="4">
        <v>10</v>
      </c>
      <c r="AS1203" s="4">
        <v>12</v>
      </c>
      <c r="AT1203" s="4">
        <v>2007</v>
      </c>
      <c r="AU1203" s="4">
        <v>10</v>
      </c>
      <c r="AV1203" s="4">
        <v>12</v>
      </c>
      <c r="AW1203" s="4">
        <v>2007</v>
      </c>
      <c r="AX1203" t="str">
        <f t="shared" si="340"/>
        <v>No Delay</v>
      </c>
      <c r="AY1203">
        <f t="shared" si="341"/>
        <v>0</v>
      </c>
    </row>
    <row r="1204" spans="1:51" x14ac:dyDescent="0.2">
      <c r="A1204" s="3">
        <v>11198</v>
      </c>
      <c r="B1204" s="1" t="s">
        <v>164</v>
      </c>
      <c r="C1204" s="1" t="s">
        <v>165</v>
      </c>
      <c r="D1204" s="1" t="s">
        <v>130</v>
      </c>
      <c r="E1204" s="1" t="s">
        <v>53</v>
      </c>
      <c r="F1204" s="1" t="s">
        <v>53</v>
      </c>
      <c r="G1204" s="13" t="s">
        <v>980</v>
      </c>
      <c r="H1204" s="12">
        <v>39426</v>
      </c>
      <c r="I1204" s="12" t="s">
        <v>980</v>
      </c>
      <c r="J1204" s="12">
        <v>39426</v>
      </c>
      <c r="K1204" s="4">
        <v>539</v>
      </c>
      <c r="L1204" s="1" t="s">
        <v>146</v>
      </c>
      <c r="M1204" s="1" t="s">
        <v>132</v>
      </c>
      <c r="N1204" s="1" t="s">
        <v>154</v>
      </c>
      <c r="O1204" s="1" t="s">
        <v>93</v>
      </c>
      <c r="P1204">
        <v>60</v>
      </c>
      <c r="Q1204">
        <v>3930</v>
      </c>
      <c r="R1204">
        <v>80565</v>
      </c>
      <c r="S1204">
        <v>20.5</v>
      </c>
      <c r="T1204">
        <v>0.34</v>
      </c>
      <c r="U1204">
        <f t="shared" si="335"/>
        <v>80565</v>
      </c>
      <c r="V1204">
        <f t="shared" si="336"/>
        <v>235800</v>
      </c>
      <c r="W1204" s="1" t="s">
        <v>155</v>
      </c>
      <c r="X1204" s="1" t="s">
        <v>1236</v>
      </c>
      <c r="Y1204" s="1" t="s">
        <v>156</v>
      </c>
      <c r="Z1204" s="3">
        <v>5457</v>
      </c>
      <c r="AA1204" s="4">
        <f t="shared" si="342"/>
        <v>464</v>
      </c>
      <c r="AB1204" s="4">
        <f t="shared" si="346"/>
        <v>2676.0490599999998</v>
      </c>
      <c r="AC1204" s="4">
        <f t="shared" si="347"/>
        <v>464</v>
      </c>
      <c r="AD1204" s="4">
        <f t="shared" si="345"/>
        <v>464</v>
      </c>
      <c r="AE1204" s="3" t="s">
        <v>1322</v>
      </c>
      <c r="AF1204" s="3">
        <v>464</v>
      </c>
      <c r="AG1204" s="4">
        <f>AI1204</f>
        <v>464</v>
      </c>
      <c r="AH1204" s="4">
        <v>10908</v>
      </c>
      <c r="AI1204">
        <f t="shared" si="339"/>
        <v>464</v>
      </c>
      <c r="AJ1204" t="s">
        <v>1322</v>
      </c>
      <c r="AK1204" s="2">
        <v>3393</v>
      </c>
      <c r="AL1204" s="2">
        <f>AN1204</f>
        <v>3393</v>
      </c>
      <c r="AM1204" s="4">
        <v>10908</v>
      </c>
      <c r="AN1204">
        <f>INDEX($AJ$2:$AJ$6811,MATCH(AM1204,$A$2:$A$6811,0))</f>
        <v>3393</v>
      </c>
      <c r="AP1204">
        <v>128.9</v>
      </c>
      <c r="AQ1204">
        <v>128.9</v>
      </c>
      <c r="AR1204" s="4">
        <v>10</v>
      </c>
      <c r="AS1204" s="4">
        <v>12</v>
      </c>
      <c r="AT1204" s="4">
        <v>2007</v>
      </c>
      <c r="AU1204" s="4">
        <v>10</v>
      </c>
      <c r="AV1204" s="4">
        <v>12</v>
      </c>
      <c r="AW1204" s="4">
        <v>2007</v>
      </c>
      <c r="AX1204" t="str">
        <f t="shared" si="340"/>
        <v>No Delay</v>
      </c>
      <c r="AY1204">
        <f t="shared" si="341"/>
        <v>0</v>
      </c>
    </row>
    <row r="1205" spans="1:51" x14ac:dyDescent="0.2">
      <c r="A1205" s="3">
        <v>12435</v>
      </c>
      <c r="B1205" s="1" t="s">
        <v>164</v>
      </c>
      <c r="C1205" s="1" t="s">
        <v>165</v>
      </c>
      <c r="D1205" s="1" t="s">
        <v>130</v>
      </c>
      <c r="E1205" s="1" t="s">
        <v>53</v>
      </c>
      <c r="F1205" s="1" t="s">
        <v>53</v>
      </c>
      <c r="G1205" s="13" t="s">
        <v>980</v>
      </c>
      <c r="H1205" s="12">
        <v>39426</v>
      </c>
      <c r="I1205" s="12" t="s">
        <v>980</v>
      </c>
      <c r="J1205" s="12">
        <v>39426</v>
      </c>
      <c r="K1205" s="4">
        <v>541</v>
      </c>
      <c r="L1205" s="1" t="s">
        <v>146</v>
      </c>
      <c r="M1205" s="1" t="s">
        <v>132</v>
      </c>
      <c r="N1205" s="1" t="s">
        <v>178</v>
      </c>
      <c r="O1205" s="1" t="s">
        <v>93</v>
      </c>
      <c r="P1205">
        <v>60</v>
      </c>
      <c r="Q1205">
        <v>140</v>
      </c>
      <c r="R1205">
        <v>1141</v>
      </c>
      <c r="S1205">
        <v>8.15</v>
      </c>
      <c r="T1205">
        <v>0.14000000000000001</v>
      </c>
      <c r="U1205">
        <f t="shared" si="335"/>
        <v>1141</v>
      </c>
      <c r="V1205">
        <f t="shared" si="336"/>
        <v>8400</v>
      </c>
      <c r="W1205" s="1" t="s">
        <v>155</v>
      </c>
      <c r="X1205" s="1" t="s">
        <v>1236</v>
      </c>
      <c r="Y1205" s="1" t="s">
        <v>156</v>
      </c>
      <c r="Z1205" s="3">
        <v>5457</v>
      </c>
      <c r="AA1205" s="4">
        <f t="shared" si="342"/>
        <v>464</v>
      </c>
      <c r="AB1205" s="4">
        <f t="shared" si="346"/>
        <v>2260.104898</v>
      </c>
      <c r="AC1205" s="4">
        <f t="shared" si="347"/>
        <v>464</v>
      </c>
      <c r="AD1205" s="4">
        <f t="shared" si="345"/>
        <v>1070.6939815999999</v>
      </c>
      <c r="AE1205" s="3" t="s">
        <v>1322</v>
      </c>
      <c r="AF1205" s="3">
        <v>464</v>
      </c>
      <c r="AG1205" s="4">
        <f>AI1205</f>
        <v>464</v>
      </c>
      <c r="AH1205" s="4">
        <v>10908</v>
      </c>
      <c r="AI1205">
        <f t="shared" si="339"/>
        <v>464</v>
      </c>
      <c r="AJ1205" t="s">
        <v>1322</v>
      </c>
      <c r="AK1205" s="2">
        <v>3393</v>
      </c>
      <c r="AL1205" s="2">
        <f>AN1205</f>
        <v>3393</v>
      </c>
      <c r="AM1205" s="4">
        <v>10908</v>
      </c>
      <c r="AN1205">
        <f>INDEX($AJ$2:$AJ$6811,MATCH(AM1205,$A$2:$A$6811,0))</f>
        <v>3393</v>
      </c>
      <c r="AP1205">
        <v>1.83</v>
      </c>
      <c r="AQ1205">
        <v>1.83</v>
      </c>
      <c r="AR1205" s="4">
        <v>10</v>
      </c>
      <c r="AS1205" s="4">
        <v>12</v>
      </c>
      <c r="AT1205" s="4">
        <v>2007</v>
      </c>
      <c r="AU1205" s="4">
        <v>10</v>
      </c>
      <c r="AV1205" s="4">
        <v>12</v>
      </c>
      <c r="AW1205" s="4">
        <v>2007</v>
      </c>
      <c r="AX1205" t="str">
        <f t="shared" si="340"/>
        <v>No Delay</v>
      </c>
      <c r="AY1205">
        <f t="shared" si="341"/>
        <v>0</v>
      </c>
    </row>
    <row r="1206" spans="1:51" x14ac:dyDescent="0.2">
      <c r="A1206" s="3">
        <v>55474</v>
      </c>
      <c r="B1206" s="1" t="s">
        <v>215</v>
      </c>
      <c r="C1206" s="1" t="s">
        <v>89</v>
      </c>
      <c r="D1206" s="1" t="s">
        <v>74</v>
      </c>
      <c r="E1206" s="1" t="s">
        <v>53</v>
      </c>
      <c r="F1206" s="1" t="s">
        <v>53</v>
      </c>
      <c r="G1206" s="13" t="s">
        <v>153</v>
      </c>
      <c r="H1206" s="12">
        <v>40165</v>
      </c>
      <c r="I1206" s="12" t="s">
        <v>153</v>
      </c>
      <c r="J1206" s="12">
        <v>40165</v>
      </c>
      <c r="K1206" s="4">
        <v>2093</v>
      </c>
      <c r="L1206" s="1" t="s">
        <v>146</v>
      </c>
      <c r="M1206" s="1" t="s">
        <v>248</v>
      </c>
      <c r="N1206" s="1" t="s">
        <v>764</v>
      </c>
      <c r="O1206" s="1" t="s">
        <v>765</v>
      </c>
      <c r="P1206">
        <v>30</v>
      </c>
      <c r="Q1206">
        <v>5320</v>
      </c>
      <c r="R1206">
        <v>268128</v>
      </c>
      <c r="S1206">
        <v>50.4</v>
      </c>
      <c r="T1206">
        <v>1.68</v>
      </c>
      <c r="U1206">
        <f t="shared" si="335"/>
        <v>268128</v>
      </c>
      <c r="V1206">
        <f t="shared" si="336"/>
        <v>159600</v>
      </c>
      <c r="W1206" s="1" t="s">
        <v>251</v>
      </c>
      <c r="X1206" s="1" t="s">
        <v>252</v>
      </c>
      <c r="Y1206" s="1" t="s">
        <v>252</v>
      </c>
      <c r="Z1206" s="3">
        <v>5027</v>
      </c>
      <c r="AA1206" s="4">
        <f t="shared" si="342"/>
        <v>464</v>
      </c>
      <c r="AB1206" s="4">
        <f t="shared" si="346"/>
        <v>2828.5985019999998</v>
      </c>
      <c r="AC1206" s="4">
        <f t="shared" si="347"/>
        <v>464</v>
      </c>
      <c r="AD1206" s="4">
        <f t="shared" si="345"/>
        <v>464</v>
      </c>
      <c r="AE1206" s="4">
        <v>464</v>
      </c>
      <c r="AF1206" s="4">
        <v>464</v>
      </c>
      <c r="AG1206" s="4">
        <f>AE1206</f>
        <v>464</v>
      </c>
      <c r="AI1206" t="e">
        <f t="shared" si="339"/>
        <v>#N/A</v>
      </c>
      <c r="AJ1206">
        <v>30</v>
      </c>
      <c r="AK1206" s="2">
        <v>30</v>
      </c>
      <c r="AL1206" s="2">
        <f>AJ1206</f>
        <v>30</v>
      </c>
      <c r="AM1206" s="4"/>
      <c r="AN1206" t="e">
        <f>VLOOKUP([1]!Tabelle13[[#This Row],[Vlookup this ID for freight costs]],$AL$2:$AL$6811,2,FALSE)</f>
        <v>#REF!</v>
      </c>
      <c r="AP1206">
        <v>525.53</v>
      </c>
      <c r="AQ1206">
        <v>525.53</v>
      </c>
      <c r="AR1206" s="4">
        <v>18</v>
      </c>
      <c r="AS1206" s="4">
        <v>12</v>
      </c>
      <c r="AT1206" s="4">
        <v>2009</v>
      </c>
      <c r="AU1206" s="4">
        <v>18</v>
      </c>
      <c r="AV1206" s="4">
        <v>12</v>
      </c>
      <c r="AW1206" s="4">
        <v>2009</v>
      </c>
      <c r="AX1206" t="str">
        <f t="shared" si="340"/>
        <v>No Delay</v>
      </c>
      <c r="AY1206">
        <f t="shared" si="341"/>
        <v>0</v>
      </c>
    </row>
    <row r="1207" spans="1:51" x14ac:dyDescent="0.2">
      <c r="A1207" s="3">
        <v>83597</v>
      </c>
      <c r="B1207" s="1" t="s">
        <v>215</v>
      </c>
      <c r="C1207" s="1" t="s">
        <v>89</v>
      </c>
      <c r="D1207" s="1" t="s">
        <v>130</v>
      </c>
      <c r="E1207" s="1" t="s">
        <v>53</v>
      </c>
      <c r="F1207" s="1" t="s">
        <v>53</v>
      </c>
      <c r="G1207" s="13" t="s">
        <v>1240</v>
      </c>
      <c r="H1207" s="12">
        <v>41106</v>
      </c>
      <c r="I1207" s="12" t="s">
        <v>741</v>
      </c>
      <c r="J1207" s="12">
        <v>41093</v>
      </c>
      <c r="K1207" s="4">
        <v>4011</v>
      </c>
      <c r="L1207" s="1" t="s">
        <v>146</v>
      </c>
      <c r="M1207" s="1" t="s">
        <v>132</v>
      </c>
      <c r="N1207" s="1" t="s">
        <v>1158</v>
      </c>
      <c r="O1207" s="1" t="s">
        <v>93</v>
      </c>
      <c r="P1207">
        <v>60</v>
      </c>
      <c r="Q1207">
        <v>1200</v>
      </c>
      <c r="R1207">
        <v>36000</v>
      </c>
      <c r="S1207">
        <v>30</v>
      </c>
      <c r="T1207">
        <v>0.5</v>
      </c>
      <c r="U1207">
        <f t="shared" si="335"/>
        <v>36000</v>
      </c>
      <c r="V1207">
        <f t="shared" si="336"/>
        <v>72000</v>
      </c>
      <c r="W1207" s="1" t="s">
        <v>160</v>
      </c>
      <c r="X1207" s="1" t="s">
        <v>1236</v>
      </c>
      <c r="Y1207" s="1" t="s">
        <v>161</v>
      </c>
      <c r="Z1207" s="3">
        <v>8828</v>
      </c>
      <c r="AA1207" s="4">
        <f t="shared" si="342"/>
        <v>464</v>
      </c>
      <c r="AB1207" s="4">
        <f t="shared" si="346"/>
        <v>2376.4375660000001</v>
      </c>
      <c r="AC1207" s="4">
        <f t="shared" si="347"/>
        <v>464</v>
      </c>
      <c r="AD1207" s="4">
        <f t="shared" si="345"/>
        <v>1632.1738571999995</v>
      </c>
      <c r="AE1207" s="4">
        <v>464</v>
      </c>
      <c r="AF1207" s="4">
        <v>464</v>
      </c>
      <c r="AG1207" s="4">
        <f>AE1207</f>
        <v>464</v>
      </c>
      <c r="AI1207" t="e">
        <f t="shared" si="339"/>
        <v>#N/A</v>
      </c>
      <c r="AJ1207">
        <v>2394.27</v>
      </c>
      <c r="AK1207" s="2">
        <v>2394.27</v>
      </c>
      <c r="AL1207" s="2">
        <f>AJ1207</f>
        <v>2394.27</v>
      </c>
      <c r="AM1207" s="4"/>
      <c r="AN1207" t="e">
        <f>VLOOKUP([1]!Tabelle13[[#This Row],[Vlookup this ID for freight costs]],$AL$2:$AL$6811,2,FALSE)</f>
        <v>#REF!</v>
      </c>
      <c r="AP1207">
        <v>50.47</v>
      </c>
      <c r="AQ1207">
        <v>50.47</v>
      </c>
      <c r="AR1207" s="4">
        <v>16</v>
      </c>
      <c r="AS1207" s="4">
        <v>7</v>
      </c>
      <c r="AT1207" s="4">
        <v>2012</v>
      </c>
      <c r="AU1207" s="4">
        <v>3</v>
      </c>
      <c r="AV1207" s="4">
        <v>7</v>
      </c>
      <c r="AW1207" s="4">
        <v>2012</v>
      </c>
      <c r="AX1207" t="str">
        <f t="shared" si="340"/>
        <v>No Delay</v>
      </c>
      <c r="AY1207">
        <f t="shared" si="341"/>
        <v>0</v>
      </c>
    </row>
    <row r="1208" spans="1:51" x14ac:dyDescent="0.2">
      <c r="A1208" s="3">
        <v>85275</v>
      </c>
      <c r="B1208" s="1" t="s">
        <v>215</v>
      </c>
      <c r="C1208" s="1" t="s">
        <v>89</v>
      </c>
      <c r="D1208" s="1" t="s">
        <v>130</v>
      </c>
      <c r="E1208" s="1" t="s">
        <v>53</v>
      </c>
      <c r="F1208" s="1" t="s">
        <v>53</v>
      </c>
      <c r="G1208" s="13" t="s">
        <v>1240</v>
      </c>
      <c r="H1208" s="12">
        <v>41106</v>
      </c>
      <c r="I1208" s="12" t="s">
        <v>741</v>
      </c>
      <c r="J1208" s="12">
        <v>41093</v>
      </c>
      <c r="K1208" s="4">
        <v>4012</v>
      </c>
      <c r="L1208" s="1" t="s">
        <v>146</v>
      </c>
      <c r="M1208" s="1" t="s">
        <v>132</v>
      </c>
      <c r="N1208" s="1" t="s">
        <v>1158</v>
      </c>
      <c r="O1208" s="1" t="s">
        <v>93</v>
      </c>
      <c r="P1208">
        <v>60</v>
      </c>
      <c r="Q1208">
        <v>1840</v>
      </c>
      <c r="R1208">
        <v>55200</v>
      </c>
      <c r="S1208">
        <v>30</v>
      </c>
      <c r="T1208">
        <v>0.5</v>
      </c>
      <c r="U1208">
        <f t="shared" si="335"/>
        <v>55200</v>
      </c>
      <c r="V1208">
        <f t="shared" si="336"/>
        <v>110400</v>
      </c>
      <c r="W1208" s="1" t="s">
        <v>160</v>
      </c>
      <c r="X1208" s="1" t="s">
        <v>1236</v>
      </c>
      <c r="Y1208" s="1" t="s">
        <v>161</v>
      </c>
      <c r="Z1208" s="3">
        <v>8828</v>
      </c>
      <c r="AA1208" s="4">
        <f t="shared" si="342"/>
        <v>464</v>
      </c>
      <c r="AB1208" s="4">
        <f t="shared" si="346"/>
        <v>2446.6761579999998</v>
      </c>
      <c r="AC1208" s="4">
        <f t="shared" si="347"/>
        <v>464</v>
      </c>
      <c r="AD1208" s="4">
        <f t="shared" si="345"/>
        <v>1345.8196009999999</v>
      </c>
      <c r="AE1208" s="3" t="s">
        <v>1323</v>
      </c>
      <c r="AF1208" s="3">
        <v>464</v>
      </c>
      <c r="AG1208" s="4">
        <f>AI1208</f>
        <v>464</v>
      </c>
      <c r="AH1208" s="4">
        <v>83597</v>
      </c>
      <c r="AI1208">
        <f t="shared" si="339"/>
        <v>464</v>
      </c>
      <c r="AJ1208" t="s">
        <v>1323</v>
      </c>
      <c r="AK1208" s="2">
        <v>2394.27</v>
      </c>
      <c r="AL1208" s="2">
        <f>AN1208</f>
        <v>2394.27</v>
      </c>
      <c r="AM1208" s="4">
        <v>83597</v>
      </c>
      <c r="AN1208">
        <f>INDEX($AJ$2:$AJ$6811,MATCH(AM1208,$A$2:$A$6811,0))</f>
        <v>2394.27</v>
      </c>
      <c r="AP1208">
        <v>77.39</v>
      </c>
      <c r="AQ1208">
        <v>77.39</v>
      </c>
      <c r="AR1208" s="4">
        <v>16</v>
      </c>
      <c r="AS1208" s="4">
        <v>7</v>
      </c>
      <c r="AT1208" s="4">
        <v>2012</v>
      </c>
      <c r="AU1208" s="4">
        <v>3</v>
      </c>
      <c r="AV1208" s="4">
        <v>7</v>
      </c>
      <c r="AW1208" s="4">
        <v>2012</v>
      </c>
      <c r="AX1208" t="str">
        <f t="shared" si="340"/>
        <v>No Delay</v>
      </c>
      <c r="AY1208">
        <f t="shared" si="341"/>
        <v>0</v>
      </c>
    </row>
    <row r="1209" spans="1:51" x14ac:dyDescent="0.2">
      <c r="A1209" s="3">
        <v>85317</v>
      </c>
      <c r="B1209" s="1" t="s">
        <v>151</v>
      </c>
      <c r="C1209" s="1" t="s">
        <v>65</v>
      </c>
      <c r="D1209" s="1" t="s">
        <v>130</v>
      </c>
      <c r="E1209" s="1" t="s">
        <v>53</v>
      </c>
      <c r="F1209" s="1" t="s">
        <v>53</v>
      </c>
      <c r="G1209" s="13" t="s">
        <v>1324</v>
      </c>
      <c r="H1209" s="12">
        <v>41247</v>
      </c>
      <c r="I1209" s="12" t="s">
        <v>1324</v>
      </c>
      <c r="J1209" s="12">
        <v>41247</v>
      </c>
      <c r="K1209" s="4">
        <v>4333</v>
      </c>
      <c r="L1209" s="1" t="s">
        <v>146</v>
      </c>
      <c r="M1209" s="1" t="s">
        <v>132</v>
      </c>
      <c r="N1209" s="1" t="s">
        <v>200</v>
      </c>
      <c r="O1209" s="1" t="s">
        <v>93</v>
      </c>
      <c r="P1209">
        <v>90</v>
      </c>
      <c r="Q1209">
        <v>6654</v>
      </c>
      <c r="R1209">
        <v>48574.2</v>
      </c>
      <c r="S1209">
        <v>7.3</v>
      </c>
      <c r="T1209">
        <v>0.08</v>
      </c>
      <c r="U1209">
        <f t="shared" si="335"/>
        <v>48574.2</v>
      </c>
      <c r="V1209">
        <f t="shared" si="336"/>
        <v>598860</v>
      </c>
      <c r="W1209" s="1" t="s">
        <v>197</v>
      </c>
      <c r="X1209" s="1" t="s">
        <v>1236</v>
      </c>
      <c r="Y1209" s="1" t="s">
        <v>3082</v>
      </c>
      <c r="Z1209" s="3">
        <v>7428</v>
      </c>
      <c r="AA1209" s="4">
        <f t="shared" si="342"/>
        <v>465</v>
      </c>
      <c r="AB1209" s="4">
        <f t="shared" si="346"/>
        <v>2975.0020672000001</v>
      </c>
      <c r="AC1209" s="4">
        <f t="shared" si="347"/>
        <v>465</v>
      </c>
      <c r="AD1209" s="4">
        <f t="shared" si="345"/>
        <v>553.5</v>
      </c>
      <c r="AE1209" s="4">
        <v>465</v>
      </c>
      <c r="AF1209" s="4">
        <v>465</v>
      </c>
      <c r="AG1209" s="4">
        <f>AE1209</f>
        <v>465</v>
      </c>
      <c r="AI1209" t="e">
        <f t="shared" si="339"/>
        <v>#N/A</v>
      </c>
      <c r="AJ1209">
        <v>51090</v>
      </c>
      <c r="AK1209" s="2">
        <v>51090</v>
      </c>
      <c r="AL1209" s="2">
        <f>AJ1209</f>
        <v>51090</v>
      </c>
      <c r="AM1209" s="4"/>
      <c r="AN1209" t="e">
        <f>VLOOKUP([1]!Tabelle13[[#This Row],[Vlookup this ID for freight costs]],$AL$2:$AL$6811,2,FALSE)</f>
        <v>#REF!</v>
      </c>
      <c r="AP1209">
        <v>68.099999999999994</v>
      </c>
      <c r="AQ1209">
        <v>68.099999999999994</v>
      </c>
      <c r="AR1209" s="4">
        <v>4</v>
      </c>
      <c r="AS1209" s="4">
        <v>12</v>
      </c>
      <c r="AT1209" s="4">
        <v>2012</v>
      </c>
      <c r="AU1209" s="4">
        <v>4</v>
      </c>
      <c r="AV1209" s="4">
        <v>12</v>
      </c>
      <c r="AW1209" s="4">
        <v>2012</v>
      </c>
      <c r="AX1209" t="str">
        <f t="shared" si="340"/>
        <v>No Delay</v>
      </c>
      <c r="AY1209">
        <f t="shared" si="341"/>
        <v>0</v>
      </c>
    </row>
    <row r="1210" spans="1:51" x14ac:dyDescent="0.2">
      <c r="A1210" s="3">
        <v>12452</v>
      </c>
      <c r="B1210" s="1" t="s">
        <v>88</v>
      </c>
      <c r="C1210" s="1" t="s">
        <v>89</v>
      </c>
      <c r="D1210" s="1" t="s">
        <v>130</v>
      </c>
      <c r="E1210" s="1" t="s">
        <v>53</v>
      </c>
      <c r="F1210" s="1" t="s">
        <v>53</v>
      </c>
      <c r="G1210" s="13" t="s">
        <v>1214</v>
      </c>
      <c r="H1210" s="12">
        <v>39472</v>
      </c>
      <c r="I1210" s="12" t="s">
        <v>1214</v>
      </c>
      <c r="J1210" s="12">
        <v>39472</v>
      </c>
      <c r="K1210" s="4">
        <v>621</v>
      </c>
      <c r="L1210" s="1" t="s">
        <v>146</v>
      </c>
      <c r="M1210" s="1" t="s">
        <v>132</v>
      </c>
      <c r="N1210" s="1" t="s">
        <v>392</v>
      </c>
      <c r="O1210" s="1" t="s">
        <v>393</v>
      </c>
      <c r="P1210">
        <v>120</v>
      </c>
      <c r="Q1210">
        <v>2121</v>
      </c>
      <c r="R1210">
        <v>87173.1</v>
      </c>
      <c r="S1210">
        <v>41.1</v>
      </c>
      <c r="T1210">
        <v>0.34</v>
      </c>
      <c r="U1210">
        <f t="shared" si="335"/>
        <v>87173.1</v>
      </c>
      <c r="V1210">
        <f t="shared" si="336"/>
        <v>254520</v>
      </c>
      <c r="W1210" s="1" t="s">
        <v>394</v>
      </c>
      <c r="X1210" s="1" t="s">
        <v>112</v>
      </c>
      <c r="Y1210" s="1" t="s">
        <v>112</v>
      </c>
      <c r="Z1210" s="3">
        <v>5055</v>
      </c>
      <c r="AA1210" s="4">
        <f t="shared" si="342"/>
        <v>465</v>
      </c>
      <c r="AB1210" s="4">
        <f t="shared" si="346"/>
        <v>2477.5152898000001</v>
      </c>
      <c r="AC1210" s="4">
        <f t="shared" si="347"/>
        <v>465</v>
      </c>
      <c r="AD1210" s="4">
        <f t="shared" si="345"/>
        <v>465</v>
      </c>
      <c r="AE1210" s="4">
        <v>465</v>
      </c>
      <c r="AF1210" s="4">
        <v>465</v>
      </c>
      <c r="AG1210" s="4">
        <f>AE1210</f>
        <v>465</v>
      </c>
      <c r="AI1210" t="e">
        <f t="shared" si="339"/>
        <v>#N/A</v>
      </c>
      <c r="AJ1210">
        <v>2206</v>
      </c>
      <c r="AK1210" s="2">
        <v>2206</v>
      </c>
      <c r="AL1210" s="2">
        <f>AJ1210</f>
        <v>2206</v>
      </c>
      <c r="AM1210" s="4"/>
      <c r="AN1210" t="e">
        <f>VLOOKUP([1]!Tabelle13[[#This Row],[Vlookup this ID for freight costs]],$AL$2:$AL$6811,2,FALSE)</f>
        <v>#REF!</v>
      </c>
      <c r="AP1210">
        <v>139.47999999999999</v>
      </c>
      <c r="AQ1210">
        <v>139.47999999999999</v>
      </c>
      <c r="AR1210" s="4">
        <v>25</v>
      </c>
      <c r="AS1210" s="4">
        <v>1</v>
      </c>
      <c r="AT1210" s="4">
        <v>2008</v>
      </c>
      <c r="AU1210" s="4">
        <v>25</v>
      </c>
      <c r="AV1210" s="4">
        <v>1</v>
      </c>
      <c r="AW1210" s="4">
        <v>2008</v>
      </c>
      <c r="AX1210" t="str">
        <f t="shared" si="340"/>
        <v>No Delay</v>
      </c>
      <c r="AY1210">
        <f t="shared" si="341"/>
        <v>0</v>
      </c>
    </row>
    <row r="1211" spans="1:51" x14ac:dyDescent="0.2">
      <c r="A1211" s="3">
        <v>83631</v>
      </c>
      <c r="B1211" s="1" t="s">
        <v>140</v>
      </c>
      <c r="C1211" s="1" t="s">
        <v>99</v>
      </c>
      <c r="D1211" s="1" t="s">
        <v>130</v>
      </c>
      <c r="E1211" s="1" t="s">
        <v>101</v>
      </c>
      <c r="F1211" s="1" t="s">
        <v>101</v>
      </c>
      <c r="G1211" s="13" t="s">
        <v>369</v>
      </c>
      <c r="H1211" s="12">
        <v>41243</v>
      </c>
      <c r="I1211" s="12" t="s">
        <v>1239</v>
      </c>
      <c r="J1211" s="12">
        <v>41219</v>
      </c>
      <c r="K1211" s="4">
        <v>4269</v>
      </c>
      <c r="L1211" s="1" t="s">
        <v>146</v>
      </c>
      <c r="M1211" s="1" t="s">
        <v>132</v>
      </c>
      <c r="N1211" s="1" t="s">
        <v>1024</v>
      </c>
      <c r="O1211" s="1" t="s">
        <v>93</v>
      </c>
      <c r="P1211">
        <v>60</v>
      </c>
      <c r="Q1211">
        <v>844</v>
      </c>
      <c r="R1211">
        <v>3629.2</v>
      </c>
      <c r="S1211">
        <v>4.3</v>
      </c>
      <c r="T1211">
        <v>7.0000000000000007E-2</v>
      </c>
      <c r="U1211">
        <f t="shared" si="335"/>
        <v>3629.2</v>
      </c>
      <c r="V1211">
        <f t="shared" si="336"/>
        <v>50640</v>
      </c>
      <c r="W1211" s="1" t="s">
        <v>204</v>
      </c>
      <c r="X1211" s="1" t="s">
        <v>1236</v>
      </c>
      <c r="Y1211" s="1" t="s">
        <v>205</v>
      </c>
      <c r="Z1211" s="3">
        <v>12547</v>
      </c>
      <c r="AA1211" s="4">
        <f t="shared" si="342"/>
        <v>466</v>
      </c>
      <c r="AB1211" s="4">
        <f t="shared" si="346"/>
        <v>2337.3673491999998</v>
      </c>
      <c r="AC1211" s="4">
        <f t="shared" si="347"/>
        <v>466</v>
      </c>
      <c r="AD1211" s="4">
        <f t="shared" si="345"/>
        <v>301.5</v>
      </c>
      <c r="AE1211" s="4">
        <v>466</v>
      </c>
      <c r="AF1211" s="4">
        <v>466</v>
      </c>
      <c r="AG1211" s="4">
        <f>AE1211</f>
        <v>466</v>
      </c>
      <c r="AI1211" t="e">
        <f t="shared" si="339"/>
        <v>#N/A</v>
      </c>
      <c r="AJ1211">
        <v>1696</v>
      </c>
      <c r="AK1211" s="2">
        <v>1696</v>
      </c>
      <c r="AL1211" s="2">
        <f>AJ1211</f>
        <v>1696</v>
      </c>
      <c r="AM1211" s="4"/>
      <c r="AN1211" t="e">
        <f>VLOOKUP([1]!Tabelle13[[#This Row],[Vlookup this ID for freight costs]],$AL$2:$AL$6811,2,FALSE)</f>
        <v>#REF!</v>
      </c>
      <c r="AP1211">
        <v>5.09</v>
      </c>
      <c r="AQ1211">
        <v>5.09</v>
      </c>
      <c r="AR1211" s="4">
        <v>30</v>
      </c>
      <c r="AS1211" s="4">
        <v>11</v>
      </c>
      <c r="AT1211" s="4">
        <v>2012</v>
      </c>
      <c r="AU1211" s="4">
        <v>6</v>
      </c>
      <c r="AV1211" s="4">
        <v>11</v>
      </c>
      <c r="AW1211" s="4">
        <v>2012</v>
      </c>
      <c r="AX1211" t="str">
        <f t="shared" si="340"/>
        <v>No Delay</v>
      </c>
      <c r="AY1211">
        <f t="shared" si="341"/>
        <v>0</v>
      </c>
    </row>
    <row r="1212" spans="1:51" x14ac:dyDescent="0.2">
      <c r="A1212" s="3">
        <v>84760</v>
      </c>
      <c r="B1212" s="1" t="s">
        <v>140</v>
      </c>
      <c r="C1212" s="1" t="s">
        <v>99</v>
      </c>
      <c r="D1212" s="1" t="s">
        <v>130</v>
      </c>
      <c r="E1212" s="1" t="s">
        <v>101</v>
      </c>
      <c r="F1212" s="1" t="s">
        <v>101</v>
      </c>
      <c r="G1212" s="13" t="s">
        <v>369</v>
      </c>
      <c r="H1212" s="12">
        <v>41243</v>
      </c>
      <c r="I1212" s="12" t="s">
        <v>1239</v>
      </c>
      <c r="J1212" s="12">
        <v>41219</v>
      </c>
      <c r="K1212" s="4">
        <v>4274</v>
      </c>
      <c r="L1212" s="1" t="s">
        <v>146</v>
      </c>
      <c r="M1212" s="1" t="s">
        <v>132</v>
      </c>
      <c r="N1212" s="1" t="s">
        <v>203</v>
      </c>
      <c r="O1212" s="1" t="s">
        <v>93</v>
      </c>
      <c r="P1212">
        <v>60</v>
      </c>
      <c r="Q1212">
        <v>1975</v>
      </c>
      <c r="R1212">
        <v>4542.5</v>
      </c>
      <c r="S1212">
        <v>2.2999999999999998</v>
      </c>
      <c r="T1212">
        <v>0.04</v>
      </c>
      <c r="U1212">
        <f t="shared" si="335"/>
        <v>4542.5</v>
      </c>
      <c r="V1212">
        <f t="shared" si="336"/>
        <v>118500</v>
      </c>
      <c r="W1212" s="1" t="s">
        <v>204</v>
      </c>
      <c r="X1212" s="1" t="s">
        <v>1236</v>
      </c>
      <c r="Y1212" s="1" t="s">
        <v>205</v>
      </c>
      <c r="Z1212" s="3">
        <v>12547</v>
      </c>
      <c r="AA1212" s="4">
        <f t="shared" si="342"/>
        <v>466</v>
      </c>
      <c r="AB1212" s="4">
        <f t="shared" si="346"/>
        <v>2461.492111</v>
      </c>
      <c r="AC1212" s="4">
        <f t="shared" si="347"/>
        <v>466</v>
      </c>
      <c r="AD1212" s="4">
        <f t="shared" si="345"/>
        <v>466</v>
      </c>
      <c r="AE1212" s="3" t="s">
        <v>1325</v>
      </c>
      <c r="AF1212" s="3">
        <v>466</v>
      </c>
      <c r="AG1212" s="4">
        <f>AI1212</f>
        <v>466</v>
      </c>
      <c r="AH1212" s="4">
        <v>83631</v>
      </c>
      <c r="AI1212">
        <f t="shared" si="339"/>
        <v>466</v>
      </c>
      <c r="AJ1212" t="s">
        <v>1325</v>
      </c>
      <c r="AK1212" s="2">
        <v>1696</v>
      </c>
      <c r="AL1212" s="2">
        <f>AN1212</f>
        <v>1696</v>
      </c>
      <c r="AM1212" s="4">
        <v>83631</v>
      </c>
      <c r="AN1212">
        <f>INDEX($AJ$2:$AJ$6811,MATCH(AM1212,$A$2:$A$6811,0))</f>
        <v>1696</v>
      </c>
      <c r="AP1212">
        <v>6.37</v>
      </c>
      <c r="AQ1212">
        <v>6.37</v>
      </c>
      <c r="AR1212" s="4">
        <v>30</v>
      </c>
      <c r="AS1212" s="4">
        <v>11</v>
      </c>
      <c r="AT1212" s="4">
        <v>2012</v>
      </c>
      <c r="AU1212" s="4">
        <v>6</v>
      </c>
      <c r="AV1212" s="4">
        <v>11</v>
      </c>
      <c r="AW1212" s="4">
        <v>2012</v>
      </c>
      <c r="AX1212" t="str">
        <f t="shared" si="340"/>
        <v>No Delay</v>
      </c>
      <c r="AY1212">
        <f t="shared" si="341"/>
        <v>0</v>
      </c>
    </row>
    <row r="1213" spans="1:51" x14ac:dyDescent="0.2">
      <c r="A1213" s="3">
        <v>11250</v>
      </c>
      <c r="B1213" s="1" t="s">
        <v>88</v>
      </c>
      <c r="C1213" s="1" t="s">
        <v>89</v>
      </c>
      <c r="D1213" s="1" t="s">
        <v>130</v>
      </c>
      <c r="E1213" s="1" t="s">
        <v>53</v>
      </c>
      <c r="F1213" s="1" t="s">
        <v>53</v>
      </c>
      <c r="G1213" s="13" t="s">
        <v>1326</v>
      </c>
      <c r="H1213" s="12">
        <v>39626</v>
      </c>
      <c r="I1213" s="12" t="s">
        <v>1326</v>
      </c>
      <c r="J1213" s="12">
        <v>39626</v>
      </c>
      <c r="K1213" s="4">
        <v>912</v>
      </c>
      <c r="L1213" s="1" t="s">
        <v>146</v>
      </c>
      <c r="M1213" s="1" t="s">
        <v>132</v>
      </c>
      <c r="N1213" s="1" t="s">
        <v>218</v>
      </c>
      <c r="O1213" s="1" t="s">
        <v>93</v>
      </c>
      <c r="P1213">
        <v>90</v>
      </c>
      <c r="Q1213">
        <v>3885</v>
      </c>
      <c r="R1213">
        <v>62160</v>
      </c>
      <c r="S1213">
        <v>16</v>
      </c>
      <c r="T1213">
        <v>0.18</v>
      </c>
      <c r="U1213">
        <f t="shared" si="335"/>
        <v>62160</v>
      </c>
      <c r="V1213">
        <f t="shared" si="336"/>
        <v>349650</v>
      </c>
      <c r="W1213" s="1" t="s">
        <v>155</v>
      </c>
      <c r="X1213" s="1" t="s">
        <v>1236</v>
      </c>
      <c r="Y1213" s="1" t="s">
        <v>156</v>
      </c>
      <c r="Z1213" s="3">
        <v>9211</v>
      </c>
      <c r="AA1213" s="4">
        <f t="shared" si="342"/>
        <v>467</v>
      </c>
      <c r="AB1213" s="4">
        <f t="shared" si="346"/>
        <v>2671.1104089999999</v>
      </c>
      <c r="AC1213" s="4">
        <f t="shared" si="347"/>
        <v>467</v>
      </c>
      <c r="AD1213" s="4">
        <f t="shared" si="345"/>
        <v>467</v>
      </c>
      <c r="AE1213" s="4">
        <v>467</v>
      </c>
      <c r="AF1213" s="4">
        <v>467</v>
      </c>
      <c r="AG1213" s="4">
        <f t="shared" ref="AG1213:AG1221" si="350">AE1213</f>
        <v>467</v>
      </c>
      <c r="AH1213" s="4">
        <v>84181</v>
      </c>
      <c r="AI1213">
        <f t="shared" si="339"/>
        <v>7490</v>
      </c>
      <c r="AJ1213">
        <v>6299.56</v>
      </c>
      <c r="AK1213" s="2">
        <v>6299.56</v>
      </c>
      <c r="AL1213" s="2">
        <f t="shared" ref="AL1213:AL1221" si="351">AJ1213</f>
        <v>6299.56</v>
      </c>
      <c r="AM1213" s="4"/>
      <c r="AN1213" t="e">
        <f>VLOOKUP([1]!Tabelle13[[#This Row],[Vlookup this ID for freight costs]],$AL$2:$AL$6811,2,FALSE)</f>
        <v>#REF!</v>
      </c>
      <c r="AP1213">
        <v>99.46</v>
      </c>
      <c r="AQ1213">
        <v>99.46</v>
      </c>
      <c r="AR1213" s="4">
        <v>27</v>
      </c>
      <c r="AS1213" s="4">
        <v>6</v>
      </c>
      <c r="AT1213" s="4">
        <v>2008</v>
      </c>
      <c r="AU1213" s="4">
        <v>27</v>
      </c>
      <c r="AV1213" s="4">
        <v>6</v>
      </c>
      <c r="AW1213" s="4">
        <v>2008</v>
      </c>
      <c r="AX1213" t="str">
        <f t="shared" si="340"/>
        <v>No Delay</v>
      </c>
      <c r="AY1213">
        <f t="shared" si="341"/>
        <v>0</v>
      </c>
    </row>
    <row r="1214" spans="1:51" x14ac:dyDescent="0.2">
      <c r="A1214" s="3">
        <v>83659</v>
      </c>
      <c r="B1214" s="1" t="s">
        <v>175</v>
      </c>
      <c r="C1214" s="1" t="s">
        <v>165</v>
      </c>
      <c r="D1214" s="1" t="s">
        <v>130</v>
      </c>
      <c r="E1214" s="1" t="s">
        <v>53</v>
      </c>
      <c r="F1214" s="1" t="s">
        <v>53</v>
      </c>
      <c r="G1214" s="13" t="s">
        <v>641</v>
      </c>
      <c r="H1214" s="12">
        <v>41348</v>
      </c>
      <c r="I1214" s="12" t="s">
        <v>1327</v>
      </c>
      <c r="J1214" s="12">
        <v>41334</v>
      </c>
      <c r="K1214" s="4">
        <v>4492</v>
      </c>
      <c r="L1214" s="1" t="s">
        <v>146</v>
      </c>
      <c r="M1214" s="1" t="s">
        <v>132</v>
      </c>
      <c r="N1214" s="1" t="s">
        <v>389</v>
      </c>
      <c r="O1214" s="1" t="s">
        <v>93</v>
      </c>
      <c r="P1214">
        <v>30</v>
      </c>
      <c r="Q1214">
        <v>5009</v>
      </c>
      <c r="R1214">
        <v>69925.64</v>
      </c>
      <c r="S1214">
        <v>13.96</v>
      </c>
      <c r="T1214">
        <v>0.47</v>
      </c>
      <c r="U1214">
        <f t="shared" si="335"/>
        <v>69925.64</v>
      </c>
      <c r="V1214">
        <f t="shared" si="336"/>
        <v>150270</v>
      </c>
      <c r="W1214" s="1" t="s">
        <v>160</v>
      </c>
      <c r="X1214" s="1" t="s">
        <v>1236</v>
      </c>
      <c r="Y1214" s="1" t="s">
        <v>161</v>
      </c>
      <c r="Z1214" s="3">
        <v>5149</v>
      </c>
      <c r="AA1214" s="4">
        <f t="shared" si="342"/>
        <v>467</v>
      </c>
      <c r="AB1214" s="4">
        <f t="shared" si="346"/>
        <v>2794.4669362</v>
      </c>
      <c r="AC1214" s="4">
        <f t="shared" si="347"/>
        <v>467</v>
      </c>
      <c r="AD1214" s="4">
        <f t="shared" si="345"/>
        <v>1103.7007313333334</v>
      </c>
      <c r="AE1214" s="4">
        <v>467</v>
      </c>
      <c r="AF1214" s="4">
        <v>467</v>
      </c>
      <c r="AG1214" s="4">
        <f t="shared" si="350"/>
        <v>467</v>
      </c>
      <c r="AI1214" t="e">
        <f t="shared" si="339"/>
        <v>#N/A</v>
      </c>
      <c r="AJ1214">
        <v>6637.16</v>
      </c>
      <c r="AK1214" s="2">
        <v>6637.16</v>
      </c>
      <c r="AL1214" s="2">
        <f t="shared" si="351"/>
        <v>6637.16</v>
      </c>
      <c r="AM1214" s="4"/>
      <c r="AN1214" t="e">
        <f>VLOOKUP([1]!Tabelle13[[#This Row],[Vlookup this ID for freight costs]],$AL$2:$AL$6811,2,FALSE)</f>
        <v>#REF!</v>
      </c>
      <c r="AP1214">
        <v>86.5</v>
      </c>
      <c r="AQ1214">
        <v>86.5</v>
      </c>
      <c r="AR1214" s="4">
        <v>15</v>
      </c>
      <c r="AS1214" s="4">
        <v>4</v>
      </c>
      <c r="AT1214" s="4">
        <v>2013</v>
      </c>
      <c r="AU1214" s="4">
        <v>1</v>
      </c>
      <c r="AV1214" s="4">
        <v>4</v>
      </c>
      <c r="AW1214" s="4">
        <v>2013</v>
      </c>
      <c r="AX1214" t="str">
        <f t="shared" si="340"/>
        <v>No Delay</v>
      </c>
      <c r="AY1214">
        <f t="shared" si="341"/>
        <v>0</v>
      </c>
    </row>
    <row r="1215" spans="1:51" x14ac:dyDescent="0.2">
      <c r="A1215" s="3">
        <v>77136</v>
      </c>
      <c r="B1215" s="1" t="s">
        <v>140</v>
      </c>
      <c r="C1215" s="1" t="s">
        <v>99</v>
      </c>
      <c r="D1215" s="1" t="s">
        <v>266</v>
      </c>
      <c r="E1215" s="1" t="s">
        <v>53</v>
      </c>
      <c r="F1215" s="1" t="s">
        <v>53</v>
      </c>
      <c r="G1215" s="13" t="s">
        <v>735</v>
      </c>
      <c r="H1215" s="12">
        <v>41487</v>
      </c>
      <c r="I1215" s="12" t="s">
        <v>735</v>
      </c>
      <c r="J1215" s="12">
        <v>41487</v>
      </c>
      <c r="K1215" s="4">
        <v>4840</v>
      </c>
      <c r="L1215" s="1" t="s">
        <v>146</v>
      </c>
      <c r="M1215" s="1" t="s">
        <v>423</v>
      </c>
      <c r="N1215" s="1" t="s">
        <v>550</v>
      </c>
      <c r="O1215" s="1" t="s">
        <v>551</v>
      </c>
      <c r="P1215">
        <v>300</v>
      </c>
      <c r="Q1215">
        <v>435</v>
      </c>
      <c r="R1215">
        <v>13406.7</v>
      </c>
      <c r="S1215">
        <v>30.82</v>
      </c>
      <c r="T1215">
        <v>0.1</v>
      </c>
      <c r="U1215">
        <f t="shared" si="335"/>
        <v>13406.7</v>
      </c>
      <c r="V1215">
        <f t="shared" si="336"/>
        <v>130500</v>
      </c>
      <c r="W1215" s="1" t="s">
        <v>552</v>
      </c>
      <c r="X1215" s="1" t="s">
        <v>361</v>
      </c>
      <c r="Y1215" s="1" t="s">
        <v>361</v>
      </c>
      <c r="Z1215" s="3">
        <v>7298</v>
      </c>
      <c r="AA1215" s="4">
        <f t="shared" si="342"/>
        <v>470</v>
      </c>
      <c r="AB1215" s="4">
        <f t="shared" si="346"/>
        <v>2292.4804989999998</v>
      </c>
      <c r="AC1215" s="4">
        <f t="shared" si="347"/>
        <v>470</v>
      </c>
      <c r="AD1215" s="4">
        <f t="shared" si="345"/>
        <v>689.5</v>
      </c>
      <c r="AE1215" s="4">
        <v>470</v>
      </c>
      <c r="AF1215" s="4">
        <v>470</v>
      </c>
      <c r="AG1215" s="4">
        <f t="shared" si="350"/>
        <v>470</v>
      </c>
      <c r="AI1215" t="e">
        <f t="shared" si="339"/>
        <v>#N/A</v>
      </c>
      <c r="AJ1215">
        <v>4267.13</v>
      </c>
      <c r="AK1215" s="2">
        <v>4267.13</v>
      </c>
      <c r="AL1215" s="2">
        <f t="shared" si="351"/>
        <v>4267.13</v>
      </c>
      <c r="AM1215" s="4"/>
      <c r="AN1215" t="e">
        <f>VLOOKUP([1]!Tabelle13[[#This Row],[Vlookup this ID for freight costs]],$AL$2:$AL$6811,2,FALSE)</f>
        <v>#REF!</v>
      </c>
      <c r="AP1215">
        <v>16.579999999999998</v>
      </c>
      <c r="AQ1215">
        <v>16.579999999999998</v>
      </c>
      <c r="AR1215" s="4">
        <v>1</v>
      </c>
      <c r="AS1215" s="4">
        <v>8</v>
      </c>
      <c r="AT1215" s="4">
        <v>2013</v>
      </c>
      <c r="AU1215" s="4">
        <v>1</v>
      </c>
      <c r="AV1215" s="4">
        <v>8</v>
      </c>
      <c r="AW1215" s="4">
        <v>2013</v>
      </c>
      <c r="AX1215" t="str">
        <f t="shared" si="340"/>
        <v>No Delay</v>
      </c>
      <c r="AY1215">
        <f t="shared" si="341"/>
        <v>0</v>
      </c>
    </row>
    <row r="1216" spans="1:51" x14ac:dyDescent="0.2">
      <c r="A1216" s="3">
        <v>84978</v>
      </c>
      <c r="B1216" s="1" t="s">
        <v>175</v>
      </c>
      <c r="C1216" s="1" t="s">
        <v>165</v>
      </c>
      <c r="D1216" s="1" t="s">
        <v>130</v>
      </c>
      <c r="E1216" s="1" t="s">
        <v>101</v>
      </c>
      <c r="F1216" s="1" t="s">
        <v>101</v>
      </c>
      <c r="G1216" s="13" t="s">
        <v>406</v>
      </c>
      <c r="H1216" s="12">
        <v>41943</v>
      </c>
      <c r="I1216" s="12" t="s">
        <v>1328</v>
      </c>
      <c r="J1216" s="12">
        <v>41908</v>
      </c>
      <c r="K1216" s="4">
        <v>5970</v>
      </c>
      <c r="L1216" s="1" t="s">
        <v>146</v>
      </c>
      <c r="M1216" s="1" t="s">
        <v>132</v>
      </c>
      <c r="N1216" s="1" t="s">
        <v>536</v>
      </c>
      <c r="O1216" s="1" t="s">
        <v>93</v>
      </c>
      <c r="P1216">
        <v>60</v>
      </c>
      <c r="Q1216">
        <v>4000</v>
      </c>
      <c r="R1216">
        <v>8600</v>
      </c>
      <c r="S1216">
        <v>2.15</v>
      </c>
      <c r="T1216">
        <v>0.04</v>
      </c>
      <c r="U1216">
        <f t="shared" si="335"/>
        <v>8600</v>
      </c>
      <c r="V1216">
        <f t="shared" si="336"/>
        <v>240000</v>
      </c>
      <c r="W1216" s="1" t="s">
        <v>204</v>
      </c>
      <c r="X1216" s="1" t="s">
        <v>1236</v>
      </c>
      <c r="Y1216" s="1" t="s">
        <v>205</v>
      </c>
      <c r="Z1216" s="3">
        <v>11459</v>
      </c>
      <c r="AA1216" s="4">
        <f t="shared" si="342"/>
        <v>474</v>
      </c>
      <c r="AB1216" s="4">
        <f t="shared" si="346"/>
        <v>2683.7314059999999</v>
      </c>
      <c r="AC1216" s="4">
        <f t="shared" si="347"/>
        <v>474</v>
      </c>
      <c r="AD1216" s="4">
        <f t="shared" si="345"/>
        <v>3744.5027926451612</v>
      </c>
      <c r="AE1216" s="4">
        <v>474</v>
      </c>
      <c r="AF1216" s="4">
        <v>474</v>
      </c>
      <c r="AG1216" s="4">
        <f t="shared" si="350"/>
        <v>474</v>
      </c>
      <c r="AI1216" t="e">
        <f t="shared" si="339"/>
        <v>#N/A</v>
      </c>
      <c r="AJ1216">
        <v>1332.7</v>
      </c>
      <c r="AK1216" s="2">
        <v>1332.7</v>
      </c>
      <c r="AL1216" s="2">
        <f t="shared" si="351"/>
        <v>1332.7</v>
      </c>
      <c r="AM1216" s="4"/>
      <c r="AN1216" t="e">
        <f>VLOOKUP([1]!Tabelle13[[#This Row],[Vlookup this ID for freight costs]],$AL$2:$AL$6811,2,FALSE)</f>
        <v>#REF!</v>
      </c>
      <c r="AP1216">
        <v>8.84</v>
      </c>
      <c r="AQ1216">
        <v>8.84</v>
      </c>
      <c r="AR1216" s="4">
        <v>31</v>
      </c>
      <c r="AS1216" s="4">
        <v>10</v>
      </c>
      <c r="AT1216" s="4">
        <v>2014</v>
      </c>
      <c r="AU1216" s="4">
        <v>26</v>
      </c>
      <c r="AV1216" s="4">
        <v>9</v>
      </c>
      <c r="AW1216" s="4">
        <v>2014</v>
      </c>
      <c r="AX1216" t="str">
        <f t="shared" si="340"/>
        <v>No Delay</v>
      </c>
      <c r="AY1216">
        <f t="shared" si="341"/>
        <v>0</v>
      </c>
    </row>
    <row r="1217" spans="1:51" x14ac:dyDescent="0.2">
      <c r="A1217" s="3">
        <v>10787</v>
      </c>
      <c r="B1217" s="1" t="s">
        <v>98</v>
      </c>
      <c r="C1217" s="1" t="s">
        <v>99</v>
      </c>
      <c r="D1217" s="1" t="s">
        <v>130</v>
      </c>
      <c r="E1217" s="1" t="s">
        <v>101</v>
      </c>
      <c r="F1217" s="1" t="s">
        <v>101</v>
      </c>
      <c r="G1217" s="13" t="s">
        <v>1246</v>
      </c>
      <c r="H1217" s="12">
        <v>40045</v>
      </c>
      <c r="I1217" s="12" t="s">
        <v>1246</v>
      </c>
      <c r="J1217" s="12">
        <v>40045</v>
      </c>
      <c r="K1217" s="4">
        <v>1762</v>
      </c>
      <c r="L1217" s="1" t="s">
        <v>146</v>
      </c>
      <c r="M1217" s="1" t="s">
        <v>132</v>
      </c>
      <c r="N1217" s="1" t="s">
        <v>163</v>
      </c>
      <c r="O1217" s="1" t="s">
        <v>93</v>
      </c>
      <c r="P1217">
        <v>60</v>
      </c>
      <c r="Q1217">
        <v>4794</v>
      </c>
      <c r="R1217">
        <v>122007.3</v>
      </c>
      <c r="S1217">
        <v>25.45</v>
      </c>
      <c r="T1217">
        <v>0.42</v>
      </c>
      <c r="U1217">
        <f t="shared" si="335"/>
        <v>122007.3</v>
      </c>
      <c r="V1217">
        <f t="shared" si="336"/>
        <v>287640</v>
      </c>
      <c r="W1217" s="1" t="s">
        <v>160</v>
      </c>
      <c r="X1217" s="1" t="s">
        <v>1236</v>
      </c>
      <c r="Y1217" s="1" t="s">
        <v>161</v>
      </c>
      <c r="Z1217" s="3">
        <v>11983</v>
      </c>
      <c r="AA1217" s="4">
        <f t="shared" si="342"/>
        <v>475</v>
      </c>
      <c r="AB1217" s="4">
        <f t="shared" si="346"/>
        <v>2770.8711592</v>
      </c>
      <c r="AC1217" s="4">
        <f t="shared" si="347"/>
        <v>475</v>
      </c>
      <c r="AD1217" s="4">
        <f t="shared" si="345"/>
        <v>475</v>
      </c>
      <c r="AE1217" s="4">
        <v>475</v>
      </c>
      <c r="AF1217" s="4">
        <v>475</v>
      </c>
      <c r="AG1217" s="4">
        <f t="shared" si="350"/>
        <v>475</v>
      </c>
      <c r="AH1217" s="4">
        <v>83672</v>
      </c>
      <c r="AI1217">
        <f t="shared" si="339"/>
        <v>4613</v>
      </c>
      <c r="AJ1217">
        <v>3588.34</v>
      </c>
      <c r="AK1217" s="2">
        <v>3588.34</v>
      </c>
      <c r="AL1217" s="2">
        <f t="shared" si="351"/>
        <v>3588.34</v>
      </c>
      <c r="AM1217" s="4"/>
      <c r="AN1217" t="e">
        <f>VLOOKUP([1]!Tabelle13[[#This Row],[Vlookup this ID for freight costs]],$AL$2:$AL$6811,2,FALSE)</f>
        <v>#REF!</v>
      </c>
      <c r="AP1217">
        <v>239.13</v>
      </c>
      <c r="AQ1217">
        <v>239.13</v>
      </c>
      <c r="AR1217" s="4">
        <v>20</v>
      </c>
      <c r="AS1217" s="4">
        <v>8</v>
      </c>
      <c r="AT1217" s="4">
        <v>2009</v>
      </c>
      <c r="AU1217" s="4">
        <v>20</v>
      </c>
      <c r="AV1217" s="4">
        <v>8</v>
      </c>
      <c r="AW1217" s="4">
        <v>2009</v>
      </c>
      <c r="AX1217" t="str">
        <f t="shared" si="340"/>
        <v>No Delay</v>
      </c>
      <c r="AY1217">
        <f t="shared" si="341"/>
        <v>0</v>
      </c>
    </row>
    <row r="1218" spans="1:51" x14ac:dyDescent="0.2">
      <c r="A1218" s="3">
        <v>82622</v>
      </c>
      <c r="B1218" s="1" t="s">
        <v>215</v>
      </c>
      <c r="C1218" s="1" t="s">
        <v>89</v>
      </c>
      <c r="D1218" s="1" t="s">
        <v>130</v>
      </c>
      <c r="E1218" s="1" t="s">
        <v>101</v>
      </c>
      <c r="F1218" s="1" t="s">
        <v>101</v>
      </c>
      <c r="G1218" s="13" t="s">
        <v>524</v>
      </c>
      <c r="H1218" s="12">
        <v>41607</v>
      </c>
      <c r="I1218" s="12" t="s">
        <v>574</v>
      </c>
      <c r="J1218" s="12">
        <v>41647</v>
      </c>
      <c r="K1218" s="4">
        <v>5153</v>
      </c>
      <c r="L1218" s="1" t="s">
        <v>146</v>
      </c>
      <c r="M1218" s="1" t="s">
        <v>132</v>
      </c>
      <c r="N1218" s="1" t="s">
        <v>408</v>
      </c>
      <c r="O1218" s="1" t="s">
        <v>93</v>
      </c>
      <c r="P1218">
        <v>120</v>
      </c>
      <c r="Q1218">
        <v>1784</v>
      </c>
      <c r="R1218">
        <v>37464</v>
      </c>
      <c r="S1218">
        <v>21</v>
      </c>
      <c r="T1218">
        <v>0.18</v>
      </c>
      <c r="U1218">
        <f t="shared" ref="U1218:U1281" si="352">S1218*Q1218</f>
        <v>37464</v>
      </c>
      <c r="V1218">
        <f t="shared" ref="V1218:V1281" si="353">Q1218*P1218</f>
        <v>214080</v>
      </c>
      <c r="W1218" s="1" t="s">
        <v>160</v>
      </c>
      <c r="X1218" s="1" t="s">
        <v>1236</v>
      </c>
      <c r="Y1218" s="1" t="s">
        <v>161</v>
      </c>
      <c r="Z1218" s="3">
        <v>12573</v>
      </c>
      <c r="AA1218" s="4">
        <f t="shared" si="342"/>
        <v>475</v>
      </c>
      <c r="AB1218" s="4">
        <f t="shared" si="346"/>
        <v>2440.5302812</v>
      </c>
      <c r="AC1218" s="4">
        <f t="shared" si="347"/>
        <v>475</v>
      </c>
      <c r="AD1218" s="4">
        <f t="shared" si="345"/>
        <v>475</v>
      </c>
      <c r="AE1218" s="4">
        <v>475</v>
      </c>
      <c r="AF1218" s="4">
        <v>475</v>
      </c>
      <c r="AG1218" s="4">
        <f t="shared" si="350"/>
        <v>475</v>
      </c>
      <c r="AI1218" t="e">
        <f t="shared" ref="AI1218:AI1281" si="354">INDEX($AE$2:$AE$6811,MATCH(AH1218,$A$2:$A$6811,0))</f>
        <v>#N/A</v>
      </c>
      <c r="AJ1218">
        <v>3332.73</v>
      </c>
      <c r="AK1218" s="2">
        <v>3332.73</v>
      </c>
      <c r="AL1218" s="2">
        <f t="shared" si="351"/>
        <v>3332.73</v>
      </c>
      <c r="AM1218" s="4"/>
      <c r="AN1218" t="e">
        <f>VLOOKUP([1]!Tabelle13[[#This Row],[Vlookup this ID for freight costs]],$AL$2:$AL$6811,2,FALSE)</f>
        <v>#REF!</v>
      </c>
      <c r="AP1218">
        <v>46.34</v>
      </c>
      <c r="AQ1218">
        <v>46.34</v>
      </c>
      <c r="AR1218" s="4">
        <v>29</v>
      </c>
      <c r="AS1218" s="4">
        <v>11</v>
      </c>
      <c r="AT1218" s="4">
        <v>2013</v>
      </c>
      <c r="AU1218" s="4">
        <v>8</v>
      </c>
      <c r="AV1218" s="4">
        <v>1</v>
      </c>
      <c r="AW1218" s="4">
        <v>2014</v>
      </c>
      <c r="AX1218" t="str">
        <f t="shared" ref="AX1218:AX1281" si="355">IF(DATE(AW1218,AV1218,AU1218)&lt;=DATE(AT1218,AS1218,AR1218),"No Delay","Delay")</f>
        <v>Delay</v>
      </c>
      <c r="AY1218">
        <f t="shared" ref="AY1218:AY1281" si="356">IF(_xlfn.DAYS(J1218,H1218)&gt;0, _xlfn.DAYS(J1218,H1218),0)</f>
        <v>40</v>
      </c>
    </row>
    <row r="1219" spans="1:51" x14ac:dyDescent="0.2">
      <c r="A1219" s="3">
        <v>7260</v>
      </c>
      <c r="B1219" s="1" t="s">
        <v>1329</v>
      </c>
      <c r="C1219" s="1" t="s">
        <v>65</v>
      </c>
      <c r="D1219" s="1" t="s">
        <v>52</v>
      </c>
      <c r="E1219" s="1" t="s">
        <v>53</v>
      </c>
      <c r="F1219" s="1" t="s">
        <v>53</v>
      </c>
      <c r="G1219" s="13" t="s">
        <v>273</v>
      </c>
      <c r="H1219" s="12">
        <v>39703</v>
      </c>
      <c r="I1219" s="12" t="s">
        <v>1330</v>
      </c>
      <c r="J1219" s="12">
        <v>39694</v>
      </c>
      <c r="K1219" s="4">
        <v>1046</v>
      </c>
      <c r="L1219" s="1" t="s">
        <v>56</v>
      </c>
      <c r="M1219" s="1" t="s">
        <v>57</v>
      </c>
      <c r="N1219" s="1" t="s">
        <v>92</v>
      </c>
      <c r="O1219" s="1" t="s">
        <v>93</v>
      </c>
      <c r="P1219">
        <v>100</v>
      </c>
      <c r="Q1219">
        <v>6875</v>
      </c>
      <c r="R1219">
        <v>68.75</v>
      </c>
      <c r="S1219">
        <v>0.01</v>
      </c>
      <c r="T1219">
        <v>0</v>
      </c>
      <c r="U1219">
        <f t="shared" si="352"/>
        <v>68.75</v>
      </c>
      <c r="V1219">
        <f t="shared" si="353"/>
        <v>687500</v>
      </c>
      <c r="W1219" s="1" t="s">
        <v>60</v>
      </c>
      <c r="X1219" s="1" t="s">
        <v>61</v>
      </c>
      <c r="Y1219" s="1" t="s">
        <v>61</v>
      </c>
      <c r="Z1219" s="3">
        <v>12853</v>
      </c>
      <c r="AA1219" s="4">
        <f>AB1219</f>
        <v>970.70926891475006</v>
      </c>
      <c r="AB1219" s="2">
        <f xml:space="preserve"> 499.719501971+0.138671589*Q1219-4.826180831*P1219+0.003500737*R1219</f>
        <v>970.70926891475006</v>
      </c>
      <c r="AC1219" s="4">
        <f>AD1219</f>
        <v>1268.3546344573751</v>
      </c>
      <c r="AD1219" s="4">
        <f t="shared" si="345"/>
        <v>1268.3546344573751</v>
      </c>
      <c r="AE1219" s="4" t="s">
        <v>62</v>
      </c>
      <c r="AG1219" s="4" t="str">
        <f t="shared" si="350"/>
        <v>Weight Captured Separately</v>
      </c>
      <c r="AH1219" s="4">
        <v>11194</v>
      </c>
      <c r="AI1219">
        <f t="shared" si="354"/>
        <v>2143</v>
      </c>
      <c r="AJ1219" t="s">
        <v>63</v>
      </c>
      <c r="AK1219" s="2"/>
      <c r="AL1219" s="2" t="str">
        <f t="shared" si="351"/>
        <v>Invoiced Separately</v>
      </c>
      <c r="AM1219" s="4"/>
      <c r="AN1219" t="e">
        <f>VLOOKUP([1]!Tabelle13[[#This Row],[Vlookup this ID for freight costs]],$AL$2:$AL$6811,2,FALSE)</f>
        <v>#REF!</v>
      </c>
      <c r="AO1219">
        <f>IF(AK:AK="",AC:AC*6.242+1.383 -2.844 + 3.145 -2.265  -2.026,AK:AK)</f>
        <v>7914.4626282829358</v>
      </c>
      <c r="AP1219">
        <v>0.11</v>
      </c>
      <c r="AQ1219">
        <v>0.11</v>
      </c>
      <c r="AR1219" s="4">
        <v>12</v>
      </c>
      <c r="AS1219" s="4">
        <v>9</v>
      </c>
      <c r="AT1219" s="4">
        <v>2008</v>
      </c>
      <c r="AU1219" s="4">
        <v>3</v>
      </c>
      <c r="AV1219" s="4">
        <v>9</v>
      </c>
      <c r="AW1219" s="4">
        <v>2008</v>
      </c>
      <c r="AX1219" t="str">
        <f t="shared" si="355"/>
        <v>No Delay</v>
      </c>
      <c r="AY1219">
        <f t="shared" si="356"/>
        <v>0</v>
      </c>
    </row>
    <row r="1220" spans="1:51" x14ac:dyDescent="0.2">
      <c r="A1220" s="3">
        <v>82802</v>
      </c>
      <c r="B1220" s="1" t="s">
        <v>172</v>
      </c>
      <c r="C1220" s="1" t="s">
        <v>114</v>
      </c>
      <c r="D1220" s="1" t="s">
        <v>130</v>
      </c>
      <c r="E1220" s="1" t="s">
        <v>101</v>
      </c>
      <c r="F1220" s="1" t="s">
        <v>101</v>
      </c>
      <c r="G1220" s="13" t="s">
        <v>679</v>
      </c>
      <c r="H1220" s="12">
        <v>42153</v>
      </c>
      <c r="I1220" s="12" t="s">
        <v>1331</v>
      </c>
      <c r="J1220" s="12">
        <v>42139</v>
      </c>
      <c r="K1220" s="4">
        <v>6549</v>
      </c>
      <c r="L1220" s="1" t="s">
        <v>146</v>
      </c>
      <c r="M1220" s="1" t="s">
        <v>132</v>
      </c>
      <c r="N1220" s="1" t="s">
        <v>265</v>
      </c>
      <c r="O1220" s="1" t="s">
        <v>93</v>
      </c>
      <c r="P1220">
        <v>60</v>
      </c>
      <c r="Q1220">
        <v>3926</v>
      </c>
      <c r="R1220">
        <v>8558.68</v>
      </c>
      <c r="S1220">
        <v>2.1800000000000002</v>
      </c>
      <c r="T1220">
        <v>0.04</v>
      </c>
      <c r="U1220">
        <f t="shared" si="352"/>
        <v>8558.68</v>
      </c>
      <c r="V1220">
        <f t="shared" si="353"/>
        <v>235560</v>
      </c>
      <c r="W1220" s="1" t="s">
        <v>204</v>
      </c>
      <c r="X1220" s="1" t="s">
        <v>1236</v>
      </c>
      <c r="Y1220" s="1" t="s">
        <v>205</v>
      </c>
      <c r="Z1220" s="3">
        <v>14286</v>
      </c>
      <c r="AA1220" s="4">
        <f t="shared" ref="AA1220:AA1282" si="357">AF1220</f>
        <v>477</v>
      </c>
      <c r="AB1220" s="4">
        <f t="shared" ref="AB1220:AB1251" si="358" xml:space="preserve"> 2244.740206  + 0.1097478*Q1220</f>
        <v>2675.6100688000001</v>
      </c>
      <c r="AC1220" s="4">
        <f t="shared" ref="AC1220:AC1283" si="359">AF1220</f>
        <v>477</v>
      </c>
      <c r="AD1220" s="4">
        <f t="shared" si="345"/>
        <v>477</v>
      </c>
      <c r="AE1220" s="4">
        <v>477</v>
      </c>
      <c r="AF1220" s="4">
        <v>477</v>
      </c>
      <c r="AG1220" s="4">
        <f t="shared" si="350"/>
        <v>477</v>
      </c>
      <c r="AI1220" t="e">
        <f t="shared" si="354"/>
        <v>#N/A</v>
      </c>
      <c r="AJ1220">
        <v>535.52</v>
      </c>
      <c r="AK1220" s="2">
        <v>535.52</v>
      </c>
      <c r="AL1220" s="2">
        <f t="shared" si="351"/>
        <v>535.52</v>
      </c>
      <c r="AM1220" s="4"/>
      <c r="AN1220" t="e">
        <f>VLOOKUP([1]!Tabelle13[[#This Row],[Vlookup this ID for freight costs]],$AL$2:$AL$6811,2,FALSE)</f>
        <v>#REF!</v>
      </c>
      <c r="AP1220">
        <v>8.8000000000000007</v>
      </c>
      <c r="AQ1220">
        <v>8.8000000000000007</v>
      </c>
      <c r="AR1220" s="4">
        <v>29</v>
      </c>
      <c r="AS1220" s="4">
        <v>5</v>
      </c>
      <c r="AT1220" s="4">
        <v>2015</v>
      </c>
      <c r="AU1220" s="4">
        <v>15</v>
      </c>
      <c r="AV1220" s="4">
        <v>5</v>
      </c>
      <c r="AW1220" s="4">
        <v>2015</v>
      </c>
      <c r="AX1220" t="str">
        <f t="shared" si="355"/>
        <v>No Delay</v>
      </c>
      <c r="AY1220">
        <f t="shared" si="356"/>
        <v>0</v>
      </c>
    </row>
    <row r="1221" spans="1:51" x14ac:dyDescent="0.2">
      <c r="A1221" s="3">
        <v>85269</v>
      </c>
      <c r="B1221" s="1" t="s">
        <v>215</v>
      </c>
      <c r="C1221" s="1" t="s">
        <v>89</v>
      </c>
      <c r="D1221" s="1" t="s">
        <v>130</v>
      </c>
      <c r="E1221" s="1" t="s">
        <v>152</v>
      </c>
      <c r="F1221" s="1" t="s">
        <v>152</v>
      </c>
      <c r="G1221" s="13" t="s">
        <v>960</v>
      </c>
      <c r="H1221" s="12">
        <v>41080</v>
      </c>
      <c r="I1221" s="12" t="s">
        <v>1100</v>
      </c>
      <c r="J1221" s="12">
        <v>41075</v>
      </c>
      <c r="K1221" s="4">
        <v>3976</v>
      </c>
      <c r="L1221" s="1" t="s">
        <v>146</v>
      </c>
      <c r="M1221" s="1" t="s">
        <v>132</v>
      </c>
      <c r="N1221" s="1" t="s">
        <v>1158</v>
      </c>
      <c r="O1221" s="1" t="s">
        <v>93</v>
      </c>
      <c r="P1221">
        <v>60</v>
      </c>
      <c r="Q1221">
        <v>3136</v>
      </c>
      <c r="R1221">
        <v>94080</v>
      </c>
      <c r="S1221">
        <v>30</v>
      </c>
      <c r="T1221">
        <v>0.5</v>
      </c>
      <c r="U1221">
        <f t="shared" si="352"/>
        <v>94080</v>
      </c>
      <c r="V1221">
        <f t="shared" si="353"/>
        <v>188160</v>
      </c>
      <c r="W1221" s="1" t="s">
        <v>160</v>
      </c>
      <c r="X1221" s="1" t="s">
        <v>1236</v>
      </c>
      <c r="Y1221" s="1" t="s">
        <v>161</v>
      </c>
      <c r="Z1221" s="3">
        <v>8828</v>
      </c>
      <c r="AA1221" s="4">
        <f t="shared" si="357"/>
        <v>478</v>
      </c>
      <c r="AB1221" s="4">
        <f t="shared" si="358"/>
        <v>2588.9093068000002</v>
      </c>
      <c r="AC1221" s="4">
        <f t="shared" si="359"/>
        <v>478</v>
      </c>
      <c r="AD1221" s="4">
        <f t="shared" si="345"/>
        <v>485</v>
      </c>
      <c r="AE1221" s="4">
        <v>478</v>
      </c>
      <c r="AF1221" s="4">
        <v>478</v>
      </c>
      <c r="AG1221" s="4">
        <f t="shared" si="350"/>
        <v>478</v>
      </c>
      <c r="AI1221" t="e">
        <f t="shared" si="354"/>
        <v>#N/A</v>
      </c>
      <c r="AJ1221">
        <v>2330.2199999999998</v>
      </c>
      <c r="AK1221" s="2">
        <v>2330.2199999999998</v>
      </c>
      <c r="AL1221" s="2">
        <f t="shared" si="351"/>
        <v>2330.2199999999998</v>
      </c>
      <c r="AM1221" s="4"/>
      <c r="AN1221" t="e">
        <f>VLOOKUP([1]!Tabelle13[[#This Row],[Vlookup this ID for freight costs]],$AL$2:$AL$6811,2,FALSE)</f>
        <v>#REF!</v>
      </c>
      <c r="AP1221">
        <v>131.9</v>
      </c>
      <c r="AQ1221">
        <v>131.9</v>
      </c>
      <c r="AR1221" s="4">
        <v>20</v>
      </c>
      <c r="AS1221" s="4">
        <v>6</v>
      </c>
      <c r="AT1221" s="4">
        <v>2012</v>
      </c>
      <c r="AU1221" s="4">
        <v>15</v>
      </c>
      <c r="AV1221" s="4">
        <v>6</v>
      </c>
      <c r="AW1221" s="4">
        <v>2012</v>
      </c>
      <c r="AX1221" t="str">
        <f t="shared" si="355"/>
        <v>No Delay</v>
      </c>
      <c r="AY1221">
        <f t="shared" si="356"/>
        <v>0</v>
      </c>
    </row>
    <row r="1222" spans="1:51" x14ac:dyDescent="0.2">
      <c r="A1222" s="3">
        <v>46</v>
      </c>
      <c r="B1222" s="1" t="s">
        <v>144</v>
      </c>
      <c r="C1222" s="1" t="s">
        <v>65</v>
      </c>
      <c r="D1222" s="1" t="s">
        <v>52</v>
      </c>
      <c r="E1222" s="1" t="s">
        <v>53</v>
      </c>
      <c r="F1222" s="1" t="s">
        <v>53</v>
      </c>
      <c r="G1222" s="13" t="s">
        <v>1332</v>
      </c>
      <c r="H1222" s="12">
        <v>39058</v>
      </c>
      <c r="I1222" s="12" t="s">
        <v>1332</v>
      </c>
      <c r="J1222" s="12">
        <v>39058</v>
      </c>
      <c r="K1222" s="4">
        <v>30</v>
      </c>
      <c r="L1222" s="1" t="s">
        <v>146</v>
      </c>
      <c r="M1222" s="1" t="s">
        <v>170</v>
      </c>
      <c r="N1222" s="1" t="s">
        <v>221</v>
      </c>
      <c r="O1222" s="1" t="s">
        <v>93</v>
      </c>
      <c r="P1222">
        <v>60</v>
      </c>
      <c r="Q1222">
        <v>273</v>
      </c>
      <c r="R1222">
        <v>532.35</v>
      </c>
      <c r="S1222">
        <v>1.95</v>
      </c>
      <c r="T1222">
        <v>0.03</v>
      </c>
      <c r="U1222">
        <f t="shared" si="352"/>
        <v>532.35</v>
      </c>
      <c r="V1222">
        <f t="shared" si="353"/>
        <v>16380</v>
      </c>
      <c r="W1222" s="1" t="s">
        <v>155</v>
      </c>
      <c r="X1222" s="1" t="s">
        <v>1236</v>
      </c>
      <c r="Y1222" s="1" t="s">
        <v>1333</v>
      </c>
      <c r="Z1222" s="3">
        <v>7726</v>
      </c>
      <c r="AA1222" s="4">
        <f t="shared" si="357"/>
        <v>479</v>
      </c>
      <c r="AB1222" s="4">
        <f t="shared" si="358"/>
        <v>2274.7013554</v>
      </c>
      <c r="AC1222" s="4">
        <f t="shared" si="359"/>
        <v>479</v>
      </c>
      <c r="AD1222" s="4">
        <f t="shared" si="345"/>
        <v>296.33333333333331</v>
      </c>
      <c r="AE1222" s="3" t="s">
        <v>1334</v>
      </c>
      <c r="AF1222" s="3">
        <v>479</v>
      </c>
      <c r="AG1222" s="4">
        <f>AI1222</f>
        <v>479</v>
      </c>
      <c r="AH1222" s="4">
        <v>1281</v>
      </c>
      <c r="AI1222">
        <f t="shared" si="354"/>
        <v>479</v>
      </c>
      <c r="AJ1222" t="s">
        <v>1334</v>
      </c>
      <c r="AK1222" s="2">
        <v>4861.1400000000003</v>
      </c>
      <c r="AL1222" s="2">
        <f>AN1222</f>
        <v>4861.1400000000003</v>
      </c>
      <c r="AM1222" s="4">
        <v>1281</v>
      </c>
      <c r="AN1222">
        <f>INDEX($AJ$2:$AJ$6811,MATCH(AM1222,$A$2:$A$6811,0))</f>
        <v>4861.1400000000003</v>
      </c>
      <c r="AP1222">
        <v>0</v>
      </c>
      <c r="AR1222" s="4">
        <v>7</v>
      </c>
      <c r="AS1222" s="4">
        <v>12</v>
      </c>
      <c r="AT1222" s="4">
        <v>2006</v>
      </c>
      <c r="AU1222" s="4">
        <v>7</v>
      </c>
      <c r="AV1222" s="4">
        <v>12</v>
      </c>
      <c r="AW1222" s="4">
        <v>2006</v>
      </c>
      <c r="AX1222" t="str">
        <f t="shared" si="355"/>
        <v>No Delay</v>
      </c>
      <c r="AY1222">
        <f t="shared" si="356"/>
        <v>0</v>
      </c>
    </row>
    <row r="1223" spans="1:51" x14ac:dyDescent="0.2">
      <c r="A1223" s="3">
        <v>1281</v>
      </c>
      <c r="B1223" s="1" t="s">
        <v>144</v>
      </c>
      <c r="C1223" s="1" t="s">
        <v>65</v>
      </c>
      <c r="D1223" s="1" t="s">
        <v>52</v>
      </c>
      <c r="E1223" s="1" t="s">
        <v>53</v>
      </c>
      <c r="F1223" s="1" t="s">
        <v>53</v>
      </c>
      <c r="G1223" s="13" t="s">
        <v>1332</v>
      </c>
      <c r="H1223" s="12">
        <v>39058</v>
      </c>
      <c r="I1223" s="12" t="s">
        <v>1332</v>
      </c>
      <c r="J1223" s="12">
        <v>39058</v>
      </c>
      <c r="K1223" s="4">
        <v>31</v>
      </c>
      <c r="L1223" s="1" t="s">
        <v>146</v>
      </c>
      <c r="M1223" s="1" t="s">
        <v>170</v>
      </c>
      <c r="N1223" s="1" t="s">
        <v>171</v>
      </c>
      <c r="O1223" s="1" t="s">
        <v>93</v>
      </c>
      <c r="P1223">
        <v>60</v>
      </c>
      <c r="Q1223">
        <v>894</v>
      </c>
      <c r="R1223">
        <v>2994.9</v>
      </c>
      <c r="S1223">
        <v>3.35</v>
      </c>
      <c r="T1223">
        <v>0.06</v>
      </c>
      <c r="U1223">
        <f t="shared" si="352"/>
        <v>2994.9</v>
      </c>
      <c r="V1223">
        <f t="shared" si="353"/>
        <v>53640</v>
      </c>
      <c r="W1223" s="1" t="s">
        <v>155</v>
      </c>
      <c r="X1223" s="1" t="s">
        <v>1236</v>
      </c>
      <c r="Y1223" s="1" t="s">
        <v>1333</v>
      </c>
      <c r="Z1223" s="3">
        <v>7726</v>
      </c>
      <c r="AA1223" s="4">
        <f t="shared" si="357"/>
        <v>479</v>
      </c>
      <c r="AB1223" s="4">
        <f t="shared" si="358"/>
        <v>2342.8547392</v>
      </c>
      <c r="AC1223" s="4">
        <f t="shared" si="359"/>
        <v>479</v>
      </c>
      <c r="AD1223" s="4">
        <f t="shared" si="345"/>
        <v>320.5</v>
      </c>
      <c r="AE1223" s="4">
        <v>479</v>
      </c>
      <c r="AF1223" s="4">
        <v>479</v>
      </c>
      <c r="AG1223" s="4">
        <f>AE1223</f>
        <v>479</v>
      </c>
      <c r="AH1223" s="4">
        <v>10834</v>
      </c>
      <c r="AI1223">
        <f t="shared" si="354"/>
        <v>151</v>
      </c>
      <c r="AJ1223">
        <v>4861.1400000000003</v>
      </c>
      <c r="AK1223" s="2">
        <v>4861.1400000000003</v>
      </c>
      <c r="AL1223" s="2">
        <f>AJ1223</f>
        <v>4861.1400000000003</v>
      </c>
      <c r="AM1223" s="4"/>
      <c r="AN1223" t="e">
        <f>VLOOKUP([1]!Tabelle13[[#This Row],[Vlookup this ID for freight costs]],$AL$2:$AL$6811,2,FALSE)</f>
        <v>#REF!</v>
      </c>
      <c r="AP1223">
        <v>0</v>
      </c>
      <c r="AR1223" s="4">
        <v>7</v>
      </c>
      <c r="AS1223" s="4">
        <v>12</v>
      </c>
      <c r="AT1223" s="4">
        <v>2006</v>
      </c>
      <c r="AU1223" s="4">
        <v>7</v>
      </c>
      <c r="AV1223" s="4">
        <v>12</v>
      </c>
      <c r="AW1223" s="4">
        <v>2006</v>
      </c>
      <c r="AX1223" t="str">
        <f t="shared" si="355"/>
        <v>No Delay</v>
      </c>
      <c r="AY1223">
        <f t="shared" si="356"/>
        <v>0</v>
      </c>
    </row>
    <row r="1224" spans="1:51" x14ac:dyDescent="0.2">
      <c r="A1224" s="3">
        <v>2683</v>
      </c>
      <c r="B1224" s="1" t="s">
        <v>144</v>
      </c>
      <c r="C1224" s="1" t="s">
        <v>65</v>
      </c>
      <c r="D1224" s="1" t="s">
        <v>52</v>
      </c>
      <c r="E1224" s="1" t="s">
        <v>53</v>
      </c>
      <c r="F1224" s="1" t="s">
        <v>53</v>
      </c>
      <c r="G1224" s="13" t="s">
        <v>1332</v>
      </c>
      <c r="H1224" s="12">
        <v>39058</v>
      </c>
      <c r="I1224" s="12" t="s">
        <v>1332</v>
      </c>
      <c r="J1224" s="12">
        <v>39058</v>
      </c>
      <c r="K1224" s="4">
        <v>32</v>
      </c>
      <c r="L1224" s="1" t="s">
        <v>146</v>
      </c>
      <c r="M1224" s="1" t="s">
        <v>170</v>
      </c>
      <c r="N1224" s="1" t="s">
        <v>265</v>
      </c>
      <c r="O1224" s="1" t="s">
        <v>93</v>
      </c>
      <c r="P1224">
        <v>60</v>
      </c>
      <c r="Q1224">
        <v>4632</v>
      </c>
      <c r="R1224">
        <v>16906.8</v>
      </c>
      <c r="S1224">
        <v>3.65</v>
      </c>
      <c r="T1224">
        <v>0.06</v>
      </c>
      <c r="U1224">
        <f t="shared" si="352"/>
        <v>16906.8</v>
      </c>
      <c r="V1224">
        <f t="shared" si="353"/>
        <v>277920</v>
      </c>
      <c r="W1224" s="1" t="s">
        <v>155</v>
      </c>
      <c r="X1224" s="1" t="s">
        <v>1236</v>
      </c>
      <c r="Y1224" s="1" t="s">
        <v>1333</v>
      </c>
      <c r="Z1224" s="3">
        <v>7726</v>
      </c>
      <c r="AA1224" s="4">
        <f t="shared" si="357"/>
        <v>479</v>
      </c>
      <c r="AB1224" s="4">
        <f t="shared" si="358"/>
        <v>2753.0920156000002</v>
      </c>
      <c r="AC1224" s="4">
        <f t="shared" si="359"/>
        <v>479</v>
      </c>
      <c r="AD1224" s="4">
        <f t="shared" si="345"/>
        <v>479</v>
      </c>
      <c r="AE1224" s="3" t="s">
        <v>1334</v>
      </c>
      <c r="AF1224" s="3">
        <v>479</v>
      </c>
      <c r="AG1224" s="4">
        <f>AI1224</f>
        <v>479</v>
      </c>
      <c r="AH1224" s="4">
        <v>1281</v>
      </c>
      <c r="AI1224">
        <f t="shared" si="354"/>
        <v>479</v>
      </c>
      <c r="AJ1224" t="s">
        <v>1334</v>
      </c>
      <c r="AK1224" s="2">
        <v>4861.1400000000003</v>
      </c>
      <c r="AL1224" s="2">
        <f>AN1224</f>
        <v>4861.1400000000003</v>
      </c>
      <c r="AM1224" s="4">
        <v>1281</v>
      </c>
      <c r="AN1224">
        <f>INDEX($AJ$2:$AJ$6811,MATCH(AM1224,$A$2:$A$6811,0))</f>
        <v>4861.1400000000003</v>
      </c>
      <c r="AP1224">
        <v>0</v>
      </c>
      <c r="AR1224" s="4">
        <v>7</v>
      </c>
      <c r="AS1224" s="4">
        <v>12</v>
      </c>
      <c r="AT1224" s="4">
        <v>2006</v>
      </c>
      <c r="AU1224" s="4">
        <v>7</v>
      </c>
      <c r="AV1224" s="4">
        <v>12</v>
      </c>
      <c r="AW1224" s="4">
        <v>2006</v>
      </c>
      <c r="AX1224" t="str">
        <f t="shared" si="355"/>
        <v>No Delay</v>
      </c>
      <c r="AY1224">
        <f t="shared" si="356"/>
        <v>0</v>
      </c>
    </row>
    <row r="1225" spans="1:51" x14ac:dyDescent="0.2">
      <c r="A1225" s="3">
        <v>2684</v>
      </c>
      <c r="B1225" s="1" t="s">
        <v>144</v>
      </c>
      <c r="C1225" s="1" t="s">
        <v>65</v>
      </c>
      <c r="D1225" s="1" t="s">
        <v>52</v>
      </c>
      <c r="E1225" s="1" t="s">
        <v>53</v>
      </c>
      <c r="F1225" s="1" t="s">
        <v>53</v>
      </c>
      <c r="G1225" s="13" t="s">
        <v>1332</v>
      </c>
      <c r="H1225" s="12">
        <v>39058</v>
      </c>
      <c r="I1225" s="12" t="s">
        <v>1332</v>
      </c>
      <c r="J1225" s="12">
        <v>39058</v>
      </c>
      <c r="K1225" s="4">
        <v>33</v>
      </c>
      <c r="L1225" s="1" t="s">
        <v>146</v>
      </c>
      <c r="M1225" s="1" t="s">
        <v>170</v>
      </c>
      <c r="N1225" s="1" t="s">
        <v>558</v>
      </c>
      <c r="O1225" s="1" t="s">
        <v>93</v>
      </c>
      <c r="P1225">
        <v>60</v>
      </c>
      <c r="Q1225">
        <v>166</v>
      </c>
      <c r="R1225">
        <v>356.9</v>
      </c>
      <c r="S1225">
        <v>2.15</v>
      </c>
      <c r="T1225">
        <v>0.04</v>
      </c>
      <c r="U1225">
        <f t="shared" si="352"/>
        <v>356.9</v>
      </c>
      <c r="V1225">
        <f t="shared" si="353"/>
        <v>9960</v>
      </c>
      <c r="W1225" s="1" t="s">
        <v>155</v>
      </c>
      <c r="X1225" s="1" t="s">
        <v>1236</v>
      </c>
      <c r="Y1225" s="1" t="s">
        <v>1333</v>
      </c>
      <c r="Z1225" s="3">
        <v>7726</v>
      </c>
      <c r="AA1225" s="4">
        <f t="shared" si="357"/>
        <v>479</v>
      </c>
      <c r="AB1225" s="4">
        <f t="shared" si="358"/>
        <v>2262.9583407999999</v>
      </c>
      <c r="AC1225" s="4">
        <f t="shared" si="359"/>
        <v>479</v>
      </c>
      <c r="AD1225" s="4">
        <f t="shared" si="345"/>
        <v>925.60381933333338</v>
      </c>
      <c r="AE1225" s="3" t="s">
        <v>1334</v>
      </c>
      <c r="AF1225" s="3">
        <v>479</v>
      </c>
      <c r="AG1225" s="4">
        <f>AI1225</f>
        <v>479</v>
      </c>
      <c r="AH1225" s="4">
        <v>1281</v>
      </c>
      <c r="AI1225">
        <f t="shared" si="354"/>
        <v>479</v>
      </c>
      <c r="AJ1225" t="s">
        <v>1334</v>
      </c>
      <c r="AK1225" s="2">
        <v>4861.1400000000003</v>
      </c>
      <c r="AL1225" s="2">
        <f>AN1225</f>
        <v>4861.1400000000003</v>
      </c>
      <c r="AM1225" s="4">
        <v>1281</v>
      </c>
      <c r="AN1225">
        <f>INDEX($AJ$2:$AJ$6811,MATCH(AM1225,$A$2:$A$6811,0))</f>
        <v>4861.1400000000003</v>
      </c>
      <c r="AP1225">
        <v>0</v>
      </c>
      <c r="AR1225" s="4">
        <v>7</v>
      </c>
      <c r="AS1225" s="4">
        <v>12</v>
      </c>
      <c r="AT1225" s="4">
        <v>2006</v>
      </c>
      <c r="AU1225" s="4">
        <v>7</v>
      </c>
      <c r="AV1225" s="4">
        <v>12</v>
      </c>
      <c r="AW1225" s="4">
        <v>2006</v>
      </c>
      <c r="AX1225" t="str">
        <f t="shared" si="355"/>
        <v>No Delay</v>
      </c>
      <c r="AY1225">
        <f t="shared" si="356"/>
        <v>0</v>
      </c>
    </row>
    <row r="1226" spans="1:51" x14ac:dyDescent="0.2">
      <c r="A1226" s="3">
        <v>83592</v>
      </c>
      <c r="B1226" s="1" t="s">
        <v>175</v>
      </c>
      <c r="C1226" s="1" t="s">
        <v>165</v>
      </c>
      <c r="D1226" s="1" t="s">
        <v>130</v>
      </c>
      <c r="E1226" s="1" t="s">
        <v>101</v>
      </c>
      <c r="F1226" s="1" t="s">
        <v>101</v>
      </c>
      <c r="G1226" s="13" t="s">
        <v>1335</v>
      </c>
      <c r="H1226" s="12">
        <v>41094</v>
      </c>
      <c r="I1226" s="12" t="s">
        <v>1336</v>
      </c>
      <c r="J1226" s="12">
        <v>41068</v>
      </c>
      <c r="K1226" s="4">
        <v>3971</v>
      </c>
      <c r="L1226" s="1" t="s">
        <v>146</v>
      </c>
      <c r="M1226" s="1" t="s">
        <v>132</v>
      </c>
      <c r="N1226" s="1" t="s">
        <v>265</v>
      </c>
      <c r="O1226" s="1" t="s">
        <v>93</v>
      </c>
      <c r="P1226">
        <v>60</v>
      </c>
      <c r="Q1226">
        <v>8333</v>
      </c>
      <c r="R1226">
        <v>20332.52</v>
      </c>
      <c r="S1226">
        <v>2.44</v>
      </c>
      <c r="T1226">
        <v>0.04</v>
      </c>
      <c r="U1226">
        <f t="shared" si="352"/>
        <v>20332.52</v>
      </c>
      <c r="V1226">
        <f t="shared" si="353"/>
        <v>499980</v>
      </c>
      <c r="W1226" s="1" t="s">
        <v>197</v>
      </c>
      <c r="X1226" s="1" t="s">
        <v>1236</v>
      </c>
      <c r="Y1226" s="1" t="s">
        <v>3082</v>
      </c>
      <c r="Z1226" s="3">
        <v>10265</v>
      </c>
      <c r="AA1226" s="4">
        <f t="shared" si="357"/>
        <v>479</v>
      </c>
      <c r="AB1226" s="4">
        <f t="shared" si="358"/>
        <v>3159.2686234000003</v>
      </c>
      <c r="AC1226" s="4">
        <f t="shared" si="359"/>
        <v>479</v>
      </c>
      <c r="AD1226" s="4">
        <f t="shared" si="345"/>
        <v>479</v>
      </c>
      <c r="AE1226" s="4">
        <v>479</v>
      </c>
      <c r="AF1226" s="4">
        <v>479</v>
      </c>
      <c r="AG1226" s="4">
        <f>AE1226</f>
        <v>479</v>
      </c>
      <c r="AI1226" t="e">
        <f t="shared" si="354"/>
        <v>#N/A</v>
      </c>
      <c r="AJ1226">
        <v>4358.72</v>
      </c>
      <c r="AK1226" s="2">
        <v>4358.72</v>
      </c>
      <c r="AL1226" s="2">
        <f>AJ1226</f>
        <v>4358.72</v>
      </c>
      <c r="AM1226" s="4"/>
      <c r="AN1226" t="e">
        <f>VLOOKUP([1]!Tabelle13[[#This Row],[Vlookup this ID for freight costs]],$AL$2:$AL$6811,2,FALSE)</f>
        <v>#REF!</v>
      </c>
      <c r="AP1226">
        <v>28.51</v>
      </c>
      <c r="AQ1226">
        <v>28.51</v>
      </c>
      <c r="AR1226" s="4">
        <v>4</v>
      </c>
      <c r="AS1226" s="4">
        <v>7</v>
      </c>
      <c r="AT1226" s="4">
        <v>2012</v>
      </c>
      <c r="AU1226" s="4">
        <v>8</v>
      </c>
      <c r="AV1226" s="4">
        <v>6</v>
      </c>
      <c r="AW1226" s="4">
        <v>2012</v>
      </c>
      <c r="AX1226" t="str">
        <f t="shared" si="355"/>
        <v>No Delay</v>
      </c>
      <c r="AY1226">
        <f t="shared" si="356"/>
        <v>0</v>
      </c>
    </row>
    <row r="1227" spans="1:51" x14ac:dyDescent="0.2">
      <c r="A1227" s="3">
        <v>40680</v>
      </c>
      <c r="B1227" s="1" t="s">
        <v>215</v>
      </c>
      <c r="C1227" s="1" t="s">
        <v>89</v>
      </c>
      <c r="D1227" s="1" t="s">
        <v>52</v>
      </c>
      <c r="E1227" s="1" t="s">
        <v>53</v>
      </c>
      <c r="F1227" s="1" t="s">
        <v>53</v>
      </c>
      <c r="G1227" s="13" t="s">
        <v>614</v>
      </c>
      <c r="H1227" s="12">
        <v>41697</v>
      </c>
      <c r="I1227" s="12" t="s">
        <v>1131</v>
      </c>
      <c r="J1227" s="12">
        <v>41724</v>
      </c>
      <c r="K1227" s="4">
        <v>5408</v>
      </c>
      <c r="L1227" s="1" t="s">
        <v>146</v>
      </c>
      <c r="M1227" s="1" t="s">
        <v>170</v>
      </c>
      <c r="N1227" s="1" t="s">
        <v>554</v>
      </c>
      <c r="O1227" s="1" t="s">
        <v>93</v>
      </c>
      <c r="P1227">
        <v>30</v>
      </c>
      <c r="Q1227">
        <v>7000</v>
      </c>
      <c r="R1227">
        <v>8750</v>
      </c>
      <c r="S1227">
        <v>1.25</v>
      </c>
      <c r="T1227">
        <v>0.04</v>
      </c>
      <c r="U1227">
        <f t="shared" si="352"/>
        <v>8750</v>
      </c>
      <c r="V1227">
        <f t="shared" si="353"/>
        <v>210000</v>
      </c>
      <c r="W1227" s="1" t="s">
        <v>155</v>
      </c>
      <c r="X1227" s="1" t="s">
        <v>1236</v>
      </c>
      <c r="Y1227" s="1" t="s">
        <v>156</v>
      </c>
      <c r="Z1227" s="3">
        <v>9211</v>
      </c>
      <c r="AA1227" s="4">
        <f t="shared" si="357"/>
        <v>480</v>
      </c>
      <c r="AB1227" s="4">
        <f t="shared" si="358"/>
        <v>3012.9748060000002</v>
      </c>
      <c r="AC1227" s="4">
        <f t="shared" si="359"/>
        <v>480</v>
      </c>
      <c r="AD1227" s="4">
        <f t="shared" si="345"/>
        <v>962.89416033333328</v>
      </c>
      <c r="AE1227" s="4">
        <v>480</v>
      </c>
      <c r="AF1227" s="4">
        <v>480</v>
      </c>
      <c r="AG1227" s="4">
        <f>AE1227</f>
        <v>480</v>
      </c>
      <c r="AI1227" t="e">
        <f t="shared" si="354"/>
        <v>#N/A</v>
      </c>
      <c r="AJ1227">
        <v>5325.3</v>
      </c>
      <c r="AK1227" s="2">
        <v>5325.3</v>
      </c>
      <c r="AL1227" s="2">
        <f>AJ1227</f>
        <v>5325.3</v>
      </c>
      <c r="AM1227" s="4"/>
      <c r="AN1227" t="e">
        <f>VLOOKUP([1]!Tabelle13[[#This Row],[Vlookup this ID for freight costs]],$AL$2:$AL$6811,2,FALSE)</f>
        <v>#REF!</v>
      </c>
      <c r="AP1227">
        <v>10.82</v>
      </c>
      <c r="AQ1227">
        <v>10.82</v>
      </c>
      <c r="AR1227" s="4">
        <v>27</v>
      </c>
      <c r="AS1227" s="4">
        <v>2</v>
      </c>
      <c r="AT1227" s="4">
        <v>2014</v>
      </c>
      <c r="AU1227" s="4">
        <v>26</v>
      </c>
      <c r="AV1227" s="4">
        <v>4</v>
      </c>
      <c r="AW1227" s="4">
        <v>2014</v>
      </c>
      <c r="AX1227" t="str">
        <f t="shared" si="355"/>
        <v>Delay</v>
      </c>
      <c r="AY1227">
        <f t="shared" si="356"/>
        <v>27</v>
      </c>
    </row>
    <row r="1228" spans="1:51" x14ac:dyDescent="0.2">
      <c r="A1228" s="3">
        <v>57016</v>
      </c>
      <c r="B1228" s="1" t="s">
        <v>215</v>
      </c>
      <c r="C1228" s="1" t="s">
        <v>89</v>
      </c>
      <c r="D1228" s="1" t="s">
        <v>52</v>
      </c>
      <c r="E1228" s="1" t="s">
        <v>53</v>
      </c>
      <c r="F1228" s="1" t="s">
        <v>53</v>
      </c>
      <c r="G1228" s="13" t="s">
        <v>614</v>
      </c>
      <c r="H1228" s="12">
        <v>41697</v>
      </c>
      <c r="I1228" s="12" t="s">
        <v>1131</v>
      </c>
      <c r="J1228" s="12">
        <v>41724</v>
      </c>
      <c r="K1228" s="4">
        <v>5409</v>
      </c>
      <c r="L1228" s="1" t="s">
        <v>146</v>
      </c>
      <c r="M1228" s="1" t="s">
        <v>170</v>
      </c>
      <c r="N1228" s="1" t="s">
        <v>420</v>
      </c>
      <c r="O1228" s="1" t="s">
        <v>93</v>
      </c>
      <c r="P1228">
        <v>100</v>
      </c>
      <c r="Q1228">
        <v>400</v>
      </c>
      <c r="R1228">
        <v>1800</v>
      </c>
      <c r="S1228">
        <v>4.5</v>
      </c>
      <c r="T1228">
        <v>0.04</v>
      </c>
      <c r="U1228">
        <f t="shared" si="352"/>
        <v>1800</v>
      </c>
      <c r="V1228">
        <f t="shared" si="353"/>
        <v>40000</v>
      </c>
      <c r="W1228" s="1" t="s">
        <v>155</v>
      </c>
      <c r="X1228" s="1" t="s">
        <v>1236</v>
      </c>
      <c r="Y1228" s="1" t="s">
        <v>156</v>
      </c>
      <c r="Z1228" s="3">
        <v>9211</v>
      </c>
      <c r="AA1228" s="4">
        <f t="shared" si="357"/>
        <v>480</v>
      </c>
      <c r="AB1228" s="4">
        <f t="shared" si="358"/>
        <v>2288.639326</v>
      </c>
      <c r="AC1228" s="4">
        <f t="shared" si="359"/>
        <v>480</v>
      </c>
      <c r="AD1228" s="4">
        <f t="shared" si="345"/>
        <v>1076.3685873333334</v>
      </c>
      <c r="AE1228" s="3" t="s">
        <v>1337</v>
      </c>
      <c r="AF1228" s="3">
        <v>480</v>
      </c>
      <c r="AG1228" s="4">
        <f>AI1228</f>
        <v>480</v>
      </c>
      <c r="AH1228" s="4">
        <v>40680</v>
      </c>
      <c r="AI1228">
        <f t="shared" si="354"/>
        <v>480</v>
      </c>
      <c r="AJ1228" t="s">
        <v>1337</v>
      </c>
      <c r="AK1228" s="2">
        <v>5325.3</v>
      </c>
      <c r="AL1228" s="2">
        <f>AN1228</f>
        <v>5325.3</v>
      </c>
      <c r="AM1228" s="4">
        <v>40680</v>
      </c>
      <c r="AN1228">
        <f>INDEX($AJ$2:$AJ$6811,MATCH(AM1228,$A$2:$A$6811,0))</f>
        <v>5325.3</v>
      </c>
      <c r="AP1228">
        <v>2.23</v>
      </c>
      <c r="AQ1228">
        <v>2.23</v>
      </c>
      <c r="AR1228" s="4">
        <v>27</v>
      </c>
      <c r="AS1228" s="4">
        <v>2</v>
      </c>
      <c r="AT1228" s="4">
        <v>2014</v>
      </c>
      <c r="AU1228" s="4">
        <v>26</v>
      </c>
      <c r="AV1228" s="4">
        <v>4</v>
      </c>
      <c r="AW1228" s="4">
        <v>2014</v>
      </c>
      <c r="AX1228" t="str">
        <f t="shared" si="355"/>
        <v>Delay</v>
      </c>
      <c r="AY1228">
        <f t="shared" si="356"/>
        <v>27</v>
      </c>
    </row>
    <row r="1229" spans="1:51" x14ac:dyDescent="0.2">
      <c r="A1229" s="3">
        <v>12593</v>
      </c>
      <c r="B1229" s="1" t="s">
        <v>119</v>
      </c>
      <c r="C1229" s="1" t="s">
        <v>114</v>
      </c>
      <c r="D1229" s="1" t="s">
        <v>130</v>
      </c>
      <c r="E1229" s="1" t="s">
        <v>53</v>
      </c>
      <c r="F1229" s="1" t="s">
        <v>53</v>
      </c>
      <c r="G1229" s="13" t="s">
        <v>1338</v>
      </c>
      <c r="H1229" s="12">
        <v>39996</v>
      </c>
      <c r="I1229" s="12" t="s">
        <v>1338</v>
      </c>
      <c r="J1229" s="12">
        <v>39996</v>
      </c>
      <c r="K1229" s="4">
        <v>1659</v>
      </c>
      <c r="L1229" s="1" t="s">
        <v>146</v>
      </c>
      <c r="M1229" s="1" t="s">
        <v>132</v>
      </c>
      <c r="N1229" s="1" t="s">
        <v>218</v>
      </c>
      <c r="O1229" s="1" t="s">
        <v>93</v>
      </c>
      <c r="P1229">
        <v>90</v>
      </c>
      <c r="Q1229">
        <v>4000</v>
      </c>
      <c r="R1229">
        <v>61040</v>
      </c>
      <c r="S1229">
        <v>15.26</v>
      </c>
      <c r="T1229">
        <v>0.17</v>
      </c>
      <c r="U1229">
        <f t="shared" si="352"/>
        <v>61040</v>
      </c>
      <c r="V1229">
        <f t="shared" si="353"/>
        <v>360000</v>
      </c>
      <c r="W1229" s="1" t="s">
        <v>155</v>
      </c>
      <c r="X1229" s="1" t="s">
        <v>1236</v>
      </c>
      <c r="Y1229" s="1" t="s">
        <v>156</v>
      </c>
      <c r="Z1229" s="3">
        <v>6648</v>
      </c>
      <c r="AA1229" s="4">
        <f t="shared" si="357"/>
        <v>481</v>
      </c>
      <c r="AB1229" s="4">
        <f t="shared" si="358"/>
        <v>2683.7314059999999</v>
      </c>
      <c r="AC1229" s="4">
        <f t="shared" si="359"/>
        <v>481</v>
      </c>
      <c r="AD1229" s="4">
        <f t="shared" si="345"/>
        <v>2257.4050337499998</v>
      </c>
      <c r="AE1229" s="4">
        <v>481</v>
      </c>
      <c r="AF1229" s="4">
        <v>481</v>
      </c>
      <c r="AG1229" s="4">
        <f>AE1229</f>
        <v>481</v>
      </c>
      <c r="AI1229" t="e">
        <f t="shared" si="354"/>
        <v>#N/A</v>
      </c>
      <c r="AJ1229">
        <v>2951.12</v>
      </c>
      <c r="AK1229" s="2">
        <v>2951.12</v>
      </c>
      <c r="AL1229" s="2">
        <f>AJ1229</f>
        <v>2951.12</v>
      </c>
      <c r="AM1229" s="4"/>
      <c r="AN1229" t="e">
        <f>VLOOKUP([1]!Tabelle13[[#This Row],[Vlookup this ID for freight costs]],$AL$2:$AL$6811,2,FALSE)</f>
        <v>#REF!</v>
      </c>
      <c r="AP1229">
        <v>119.64</v>
      </c>
      <c r="AQ1229">
        <v>119.64</v>
      </c>
      <c r="AR1229" s="4">
        <v>2</v>
      </c>
      <c r="AS1229" s="4">
        <v>7</v>
      </c>
      <c r="AT1229" s="4">
        <v>2009</v>
      </c>
      <c r="AU1229" s="4">
        <v>2</v>
      </c>
      <c r="AV1229" s="4">
        <v>7</v>
      </c>
      <c r="AW1229" s="4">
        <v>2009</v>
      </c>
      <c r="AX1229" t="str">
        <f t="shared" si="355"/>
        <v>No Delay</v>
      </c>
      <c r="AY1229">
        <f t="shared" si="356"/>
        <v>0</v>
      </c>
    </row>
    <row r="1230" spans="1:51" x14ac:dyDescent="0.2">
      <c r="A1230" s="3">
        <v>58372</v>
      </c>
      <c r="B1230" s="1" t="s">
        <v>215</v>
      </c>
      <c r="C1230" s="1" t="s">
        <v>89</v>
      </c>
      <c r="D1230" s="1" t="s">
        <v>52</v>
      </c>
      <c r="E1230" s="1" t="s">
        <v>53</v>
      </c>
      <c r="F1230" s="1" t="s">
        <v>53</v>
      </c>
      <c r="G1230" s="13" t="s">
        <v>142</v>
      </c>
      <c r="H1230" s="12">
        <v>41642</v>
      </c>
      <c r="I1230" s="12" t="s">
        <v>1281</v>
      </c>
      <c r="J1230" s="12">
        <v>41645</v>
      </c>
      <c r="K1230" s="4">
        <v>5148</v>
      </c>
      <c r="L1230" s="1" t="s">
        <v>146</v>
      </c>
      <c r="M1230" s="1" t="s">
        <v>170</v>
      </c>
      <c r="N1230" s="1" t="s">
        <v>554</v>
      </c>
      <c r="O1230" s="1" t="s">
        <v>93</v>
      </c>
      <c r="P1230">
        <v>30</v>
      </c>
      <c r="Q1230">
        <v>7000</v>
      </c>
      <c r="R1230">
        <v>8750</v>
      </c>
      <c r="S1230">
        <v>1.25</v>
      </c>
      <c r="T1230">
        <v>0.04</v>
      </c>
      <c r="U1230">
        <f t="shared" si="352"/>
        <v>8750</v>
      </c>
      <c r="V1230">
        <f t="shared" si="353"/>
        <v>210000</v>
      </c>
      <c r="W1230" s="1" t="s">
        <v>155</v>
      </c>
      <c r="X1230" s="1" t="s">
        <v>1236</v>
      </c>
      <c r="Y1230" s="1" t="s">
        <v>156</v>
      </c>
      <c r="Z1230" s="3">
        <v>9211</v>
      </c>
      <c r="AA1230" s="4">
        <f t="shared" si="357"/>
        <v>482</v>
      </c>
      <c r="AB1230" s="4">
        <f t="shared" si="358"/>
        <v>3012.9748060000002</v>
      </c>
      <c r="AC1230" s="4">
        <f t="shared" si="359"/>
        <v>482</v>
      </c>
      <c r="AD1230" s="4">
        <f t="shared" si="345"/>
        <v>962.89416033333328</v>
      </c>
      <c r="AE1230" s="4">
        <v>482</v>
      </c>
      <c r="AF1230" s="4">
        <v>482</v>
      </c>
      <c r="AG1230" s="4">
        <f>AE1230</f>
        <v>482</v>
      </c>
      <c r="AI1230" t="e">
        <f t="shared" si="354"/>
        <v>#N/A</v>
      </c>
      <c r="AJ1230">
        <v>5678.33</v>
      </c>
      <c r="AK1230" s="2">
        <v>5678.33</v>
      </c>
      <c r="AL1230" s="2">
        <f>AJ1230</f>
        <v>5678.33</v>
      </c>
      <c r="AM1230" s="4"/>
      <c r="AN1230" t="e">
        <f>VLOOKUP([1]!Tabelle13[[#This Row],[Vlookup this ID for freight costs]],$AL$2:$AL$6811,2,FALSE)</f>
        <v>#REF!</v>
      </c>
      <c r="AP1230">
        <v>10.82</v>
      </c>
      <c r="AQ1230">
        <v>10.82</v>
      </c>
      <c r="AR1230" s="4">
        <v>3</v>
      </c>
      <c r="AS1230" s="4">
        <v>1</v>
      </c>
      <c r="AT1230" s="4">
        <v>2014</v>
      </c>
      <c r="AU1230" s="4">
        <v>6</v>
      </c>
      <c r="AV1230" s="4">
        <v>1</v>
      </c>
      <c r="AW1230" s="4">
        <v>2014</v>
      </c>
      <c r="AX1230" t="str">
        <f t="shared" si="355"/>
        <v>Delay</v>
      </c>
      <c r="AY1230">
        <f t="shared" si="356"/>
        <v>3</v>
      </c>
    </row>
    <row r="1231" spans="1:51" x14ac:dyDescent="0.2">
      <c r="A1231" s="3">
        <v>60286</v>
      </c>
      <c r="B1231" s="1" t="s">
        <v>215</v>
      </c>
      <c r="C1231" s="1" t="s">
        <v>89</v>
      </c>
      <c r="D1231" s="1" t="s">
        <v>52</v>
      </c>
      <c r="E1231" s="1" t="s">
        <v>53</v>
      </c>
      <c r="F1231" s="1" t="s">
        <v>53</v>
      </c>
      <c r="G1231" s="13" t="s">
        <v>142</v>
      </c>
      <c r="H1231" s="12">
        <v>41642</v>
      </c>
      <c r="I1231" s="12" t="s">
        <v>1281</v>
      </c>
      <c r="J1231" s="12">
        <v>41645</v>
      </c>
      <c r="K1231" s="4">
        <v>5149</v>
      </c>
      <c r="L1231" s="1" t="s">
        <v>146</v>
      </c>
      <c r="M1231" s="1" t="s">
        <v>170</v>
      </c>
      <c r="N1231" s="1" t="s">
        <v>420</v>
      </c>
      <c r="O1231" s="1" t="s">
        <v>93</v>
      </c>
      <c r="P1231">
        <v>100</v>
      </c>
      <c r="Q1231">
        <v>400</v>
      </c>
      <c r="R1231">
        <v>1800</v>
      </c>
      <c r="S1231">
        <v>4.5</v>
      </c>
      <c r="T1231">
        <v>0.04</v>
      </c>
      <c r="U1231">
        <f t="shared" si="352"/>
        <v>1800</v>
      </c>
      <c r="V1231">
        <f t="shared" si="353"/>
        <v>40000</v>
      </c>
      <c r="W1231" s="1" t="s">
        <v>155</v>
      </c>
      <c r="X1231" s="1" t="s">
        <v>1236</v>
      </c>
      <c r="Y1231" s="1" t="s">
        <v>156</v>
      </c>
      <c r="Z1231" s="3">
        <v>9211</v>
      </c>
      <c r="AA1231" s="4">
        <f t="shared" si="357"/>
        <v>482</v>
      </c>
      <c r="AB1231" s="4">
        <f t="shared" si="358"/>
        <v>2288.639326</v>
      </c>
      <c r="AC1231" s="4">
        <f t="shared" si="359"/>
        <v>482</v>
      </c>
      <c r="AD1231" s="4">
        <f t="shared" si="345"/>
        <v>1076.3685873333334</v>
      </c>
      <c r="AE1231" s="3" t="s">
        <v>1339</v>
      </c>
      <c r="AF1231" s="3">
        <v>482</v>
      </c>
      <c r="AG1231" s="4">
        <f>AI1231</f>
        <v>482</v>
      </c>
      <c r="AH1231" s="4">
        <v>58372</v>
      </c>
      <c r="AI1231">
        <f t="shared" si="354"/>
        <v>482</v>
      </c>
      <c r="AJ1231" t="s">
        <v>1339</v>
      </c>
      <c r="AK1231" s="2">
        <v>5678.33</v>
      </c>
      <c r="AL1231" s="2">
        <f>AN1231</f>
        <v>5678.33</v>
      </c>
      <c r="AM1231" s="4">
        <v>58372</v>
      </c>
      <c r="AN1231">
        <f>INDEX($AJ$2:$AJ$6811,MATCH(AM1231,$A$2:$A$6811,0))</f>
        <v>5678.33</v>
      </c>
      <c r="AP1231">
        <v>2.23</v>
      </c>
      <c r="AQ1231">
        <v>2.23</v>
      </c>
      <c r="AR1231" s="4">
        <v>3</v>
      </c>
      <c r="AS1231" s="4">
        <v>1</v>
      </c>
      <c r="AT1231" s="4">
        <v>2014</v>
      </c>
      <c r="AU1231" s="4">
        <v>6</v>
      </c>
      <c r="AV1231" s="4">
        <v>1</v>
      </c>
      <c r="AW1231" s="4">
        <v>2014</v>
      </c>
      <c r="AX1231" t="str">
        <f t="shared" si="355"/>
        <v>Delay</v>
      </c>
      <c r="AY1231">
        <f t="shared" si="356"/>
        <v>3</v>
      </c>
    </row>
    <row r="1232" spans="1:51" x14ac:dyDescent="0.2">
      <c r="A1232" s="3">
        <v>12546</v>
      </c>
      <c r="B1232" s="1" t="s">
        <v>88</v>
      </c>
      <c r="C1232" s="1" t="s">
        <v>89</v>
      </c>
      <c r="D1232" s="1" t="s">
        <v>130</v>
      </c>
      <c r="E1232" s="1" t="s">
        <v>53</v>
      </c>
      <c r="F1232" s="1" t="s">
        <v>53</v>
      </c>
      <c r="G1232" s="13" t="s">
        <v>1340</v>
      </c>
      <c r="H1232" s="12">
        <v>39890</v>
      </c>
      <c r="I1232" s="12" t="s">
        <v>1340</v>
      </c>
      <c r="J1232" s="12">
        <v>39890</v>
      </c>
      <c r="K1232" s="4">
        <v>1402</v>
      </c>
      <c r="L1232" s="1" t="s">
        <v>146</v>
      </c>
      <c r="M1232" s="1" t="s">
        <v>132</v>
      </c>
      <c r="N1232" s="1" t="s">
        <v>970</v>
      </c>
      <c r="O1232" s="1" t="s">
        <v>93</v>
      </c>
      <c r="P1232">
        <v>240</v>
      </c>
      <c r="Q1232">
        <v>1643</v>
      </c>
      <c r="R1232">
        <v>3450.3</v>
      </c>
      <c r="S1232">
        <v>2.1</v>
      </c>
      <c r="T1232">
        <v>0.01</v>
      </c>
      <c r="U1232">
        <f t="shared" si="352"/>
        <v>3450.3</v>
      </c>
      <c r="V1232">
        <f t="shared" si="353"/>
        <v>394320</v>
      </c>
      <c r="W1232" s="1" t="s">
        <v>155</v>
      </c>
      <c r="X1232" s="1" t="s">
        <v>1236</v>
      </c>
      <c r="Y1232" s="1" t="s">
        <v>156</v>
      </c>
      <c r="Z1232" s="3">
        <v>9211</v>
      </c>
      <c r="AA1232" s="4">
        <f t="shared" si="357"/>
        <v>483</v>
      </c>
      <c r="AB1232" s="4">
        <f t="shared" si="358"/>
        <v>2425.0558413999997</v>
      </c>
      <c r="AC1232" s="4">
        <f t="shared" si="359"/>
        <v>483</v>
      </c>
      <c r="AD1232" s="4">
        <f t="shared" si="345"/>
        <v>483</v>
      </c>
      <c r="AE1232" s="4">
        <v>483</v>
      </c>
      <c r="AF1232" s="4">
        <v>483</v>
      </c>
      <c r="AG1232" s="4">
        <f t="shared" ref="AG1232:AG1248" si="360">AE1232</f>
        <v>483</v>
      </c>
      <c r="AI1232" t="e">
        <f t="shared" si="354"/>
        <v>#N/A</v>
      </c>
      <c r="AJ1232">
        <v>7293.9</v>
      </c>
      <c r="AK1232" s="2">
        <v>7293.9</v>
      </c>
      <c r="AL1232" s="2">
        <f t="shared" ref="AL1232:AL1248" si="361">AJ1232</f>
        <v>7293.9</v>
      </c>
      <c r="AM1232" s="4"/>
      <c r="AN1232" t="e">
        <f>VLOOKUP([1]!Tabelle13[[#This Row],[Vlookup this ID for freight costs]],$AL$2:$AL$6811,2,FALSE)</f>
        <v>#REF!</v>
      </c>
      <c r="AP1232">
        <v>6.76</v>
      </c>
      <c r="AQ1232">
        <v>6.76</v>
      </c>
      <c r="AR1232" s="4">
        <v>18</v>
      </c>
      <c r="AS1232" s="4">
        <v>4</v>
      </c>
      <c r="AT1232" s="4">
        <v>2009</v>
      </c>
      <c r="AU1232" s="4">
        <v>18</v>
      </c>
      <c r="AV1232" s="4">
        <v>4</v>
      </c>
      <c r="AW1232" s="4">
        <v>2009</v>
      </c>
      <c r="AX1232" t="str">
        <f t="shared" si="355"/>
        <v>No Delay</v>
      </c>
      <c r="AY1232">
        <f t="shared" si="356"/>
        <v>0</v>
      </c>
    </row>
    <row r="1233" spans="1:51" x14ac:dyDescent="0.2">
      <c r="A1233" s="3">
        <v>12869</v>
      </c>
      <c r="B1233" s="1" t="s">
        <v>72</v>
      </c>
      <c r="C1233" s="1" t="s">
        <v>73</v>
      </c>
      <c r="D1233" s="1" t="s">
        <v>130</v>
      </c>
      <c r="E1233" s="1" t="s">
        <v>101</v>
      </c>
      <c r="F1233" s="1" t="s">
        <v>101</v>
      </c>
      <c r="G1233" s="13" t="s">
        <v>1341</v>
      </c>
      <c r="H1233" s="12">
        <v>39752</v>
      </c>
      <c r="I1233" s="12" t="s">
        <v>1341</v>
      </c>
      <c r="J1233" s="12">
        <v>39752</v>
      </c>
      <c r="K1233" s="4">
        <v>1147</v>
      </c>
      <c r="L1233" s="1" t="s">
        <v>146</v>
      </c>
      <c r="M1233" s="1" t="s">
        <v>132</v>
      </c>
      <c r="N1233" s="1" t="s">
        <v>612</v>
      </c>
      <c r="O1233" s="1" t="s">
        <v>93</v>
      </c>
      <c r="P1233">
        <v>30</v>
      </c>
      <c r="Q1233">
        <v>8000</v>
      </c>
      <c r="R1233">
        <v>16000</v>
      </c>
      <c r="S1233">
        <v>2</v>
      </c>
      <c r="T1233">
        <v>7.0000000000000007E-2</v>
      </c>
      <c r="U1233">
        <f t="shared" si="352"/>
        <v>16000</v>
      </c>
      <c r="V1233">
        <f t="shared" si="353"/>
        <v>240000</v>
      </c>
      <c r="W1233" s="1" t="s">
        <v>204</v>
      </c>
      <c r="X1233" s="1" t="s">
        <v>1236</v>
      </c>
      <c r="Y1233" s="1" t="s">
        <v>205</v>
      </c>
      <c r="Z1233" s="3">
        <v>15015</v>
      </c>
      <c r="AA1233" s="4">
        <f t="shared" si="357"/>
        <v>483</v>
      </c>
      <c r="AB1233" s="4">
        <f t="shared" si="358"/>
        <v>3122.7226060000003</v>
      </c>
      <c r="AC1233" s="4">
        <f t="shared" si="359"/>
        <v>483</v>
      </c>
      <c r="AD1233" s="4">
        <f t="shared" si="345"/>
        <v>3744.5027926451612</v>
      </c>
      <c r="AE1233" s="4">
        <v>483</v>
      </c>
      <c r="AF1233" s="4">
        <v>483</v>
      </c>
      <c r="AG1233" s="4">
        <f t="shared" si="360"/>
        <v>483</v>
      </c>
      <c r="AI1233" t="e">
        <f t="shared" si="354"/>
        <v>#N/A</v>
      </c>
      <c r="AJ1233">
        <v>2947.59</v>
      </c>
      <c r="AK1233" s="2">
        <v>2947.59</v>
      </c>
      <c r="AL1233" s="2">
        <f t="shared" si="361"/>
        <v>2947.59</v>
      </c>
      <c r="AM1233" s="4"/>
      <c r="AN1233" t="e">
        <f>VLOOKUP([1]!Tabelle13[[#This Row],[Vlookup this ID for freight costs]],$AL$2:$AL$6811,2,FALSE)</f>
        <v>#REF!</v>
      </c>
      <c r="AP1233">
        <v>31.36</v>
      </c>
      <c r="AQ1233">
        <v>31.36</v>
      </c>
      <c r="AR1233" s="4">
        <v>31</v>
      </c>
      <c r="AS1233" s="4">
        <v>10</v>
      </c>
      <c r="AT1233" s="4">
        <v>2008</v>
      </c>
      <c r="AU1233" s="4">
        <v>31</v>
      </c>
      <c r="AV1233" s="4">
        <v>10</v>
      </c>
      <c r="AW1233" s="4">
        <v>2008</v>
      </c>
      <c r="AX1233" t="str">
        <f t="shared" si="355"/>
        <v>No Delay</v>
      </c>
      <c r="AY1233">
        <f t="shared" si="356"/>
        <v>0</v>
      </c>
    </row>
    <row r="1234" spans="1:51" x14ac:dyDescent="0.2">
      <c r="A1234" s="3">
        <v>82412</v>
      </c>
      <c r="B1234" s="1" t="s">
        <v>140</v>
      </c>
      <c r="C1234" s="1" t="s">
        <v>99</v>
      </c>
      <c r="D1234" s="1" t="s">
        <v>130</v>
      </c>
      <c r="E1234" s="1" t="s">
        <v>53</v>
      </c>
      <c r="F1234" s="1" t="s">
        <v>53</v>
      </c>
      <c r="G1234" s="13" t="s">
        <v>1342</v>
      </c>
      <c r="H1234" s="12">
        <v>40876</v>
      </c>
      <c r="I1234" s="12" t="s">
        <v>1342</v>
      </c>
      <c r="J1234" s="12">
        <v>40876</v>
      </c>
      <c r="K1234" s="4">
        <v>3602</v>
      </c>
      <c r="L1234" s="1" t="s">
        <v>146</v>
      </c>
      <c r="M1234" s="1" t="s">
        <v>132</v>
      </c>
      <c r="N1234" s="1" t="s">
        <v>292</v>
      </c>
      <c r="O1234" s="1" t="s">
        <v>93</v>
      </c>
      <c r="P1234">
        <v>30</v>
      </c>
      <c r="Q1234">
        <v>4163</v>
      </c>
      <c r="R1234">
        <v>82926.960000000006</v>
      </c>
      <c r="S1234">
        <v>19.920000000000002</v>
      </c>
      <c r="T1234">
        <v>0.66</v>
      </c>
      <c r="U1234">
        <f t="shared" si="352"/>
        <v>82926.960000000006</v>
      </c>
      <c r="V1234">
        <f t="shared" si="353"/>
        <v>124890</v>
      </c>
      <c r="W1234" s="1" t="s">
        <v>160</v>
      </c>
      <c r="X1234" s="1" t="s">
        <v>1236</v>
      </c>
      <c r="Y1234" s="1" t="s">
        <v>161</v>
      </c>
      <c r="Z1234" s="3">
        <v>5308</v>
      </c>
      <c r="AA1234" s="4">
        <f t="shared" si="357"/>
        <v>483</v>
      </c>
      <c r="AB1234" s="4">
        <f t="shared" si="358"/>
        <v>2701.6202973999998</v>
      </c>
      <c r="AC1234" s="4">
        <f t="shared" si="359"/>
        <v>483</v>
      </c>
      <c r="AD1234" s="4">
        <f t="shared" si="345"/>
        <v>354.66666666666669</v>
      </c>
      <c r="AE1234" s="4">
        <v>483</v>
      </c>
      <c r="AF1234" s="4">
        <v>483</v>
      </c>
      <c r="AG1234" s="4">
        <f t="shared" si="360"/>
        <v>483</v>
      </c>
      <c r="AI1234" t="e">
        <f t="shared" si="354"/>
        <v>#N/A</v>
      </c>
      <c r="AJ1234">
        <v>2367.4</v>
      </c>
      <c r="AK1234" s="2">
        <v>2367.4</v>
      </c>
      <c r="AL1234" s="2">
        <f t="shared" si="361"/>
        <v>2367.4</v>
      </c>
      <c r="AM1234" s="4"/>
      <c r="AN1234" t="e">
        <f>VLOOKUP([1]!Tabelle13[[#This Row],[Vlookup this ID for freight costs]],$AL$2:$AL$6811,2,FALSE)</f>
        <v>#REF!</v>
      </c>
      <c r="AP1234">
        <v>136.83000000000001</v>
      </c>
      <c r="AQ1234">
        <v>136.83000000000001</v>
      </c>
      <c r="AR1234" s="4">
        <v>29</v>
      </c>
      <c r="AS1234" s="4">
        <v>11</v>
      </c>
      <c r="AT1234" s="4">
        <v>2011</v>
      </c>
      <c r="AU1234" s="4">
        <v>29</v>
      </c>
      <c r="AV1234" s="4">
        <v>11</v>
      </c>
      <c r="AW1234" s="4">
        <v>2011</v>
      </c>
      <c r="AX1234" t="str">
        <f t="shared" si="355"/>
        <v>No Delay</v>
      </c>
      <c r="AY1234">
        <f t="shared" si="356"/>
        <v>0</v>
      </c>
    </row>
    <row r="1235" spans="1:51" x14ac:dyDescent="0.2">
      <c r="A1235" s="3">
        <v>11069</v>
      </c>
      <c r="B1235" s="1" t="s">
        <v>88</v>
      </c>
      <c r="C1235" s="1" t="s">
        <v>89</v>
      </c>
      <c r="D1235" s="1" t="s">
        <v>130</v>
      </c>
      <c r="E1235" s="1" t="s">
        <v>53</v>
      </c>
      <c r="F1235" s="1" t="s">
        <v>53</v>
      </c>
      <c r="G1235" s="13" t="s">
        <v>1272</v>
      </c>
      <c r="H1235" s="12">
        <v>40084</v>
      </c>
      <c r="I1235" s="12" t="s">
        <v>1272</v>
      </c>
      <c r="J1235" s="12">
        <v>40084</v>
      </c>
      <c r="K1235" s="4">
        <v>1858</v>
      </c>
      <c r="L1235" s="1" t="s">
        <v>146</v>
      </c>
      <c r="M1235" s="1" t="s">
        <v>132</v>
      </c>
      <c r="N1235" s="1" t="s">
        <v>265</v>
      </c>
      <c r="O1235" s="1" t="s">
        <v>93</v>
      </c>
      <c r="P1235">
        <v>60</v>
      </c>
      <c r="Q1235">
        <v>8732</v>
      </c>
      <c r="R1235">
        <v>25322.799999999999</v>
      </c>
      <c r="S1235">
        <v>2.9</v>
      </c>
      <c r="T1235">
        <v>0.05</v>
      </c>
      <c r="U1235">
        <f t="shared" si="352"/>
        <v>25322.799999999999</v>
      </c>
      <c r="V1235">
        <f t="shared" si="353"/>
        <v>523920</v>
      </c>
      <c r="W1235" s="1" t="s">
        <v>179</v>
      </c>
      <c r="X1235" s="1" t="s">
        <v>1236</v>
      </c>
      <c r="Y1235" s="1" t="s">
        <v>156</v>
      </c>
      <c r="Z1235" s="3">
        <v>9211</v>
      </c>
      <c r="AA1235" s="4">
        <f t="shared" si="357"/>
        <v>485</v>
      </c>
      <c r="AB1235" s="4">
        <f t="shared" si="358"/>
        <v>3203.0579956000001</v>
      </c>
      <c r="AC1235" s="4">
        <f t="shared" si="359"/>
        <v>485</v>
      </c>
      <c r="AD1235" s="4">
        <f t="shared" si="345"/>
        <v>485</v>
      </c>
      <c r="AE1235" s="4">
        <v>485</v>
      </c>
      <c r="AF1235" s="4">
        <v>485</v>
      </c>
      <c r="AG1235" s="4">
        <f t="shared" si="360"/>
        <v>485</v>
      </c>
      <c r="AH1235" s="4">
        <v>83255</v>
      </c>
      <c r="AI1235">
        <f t="shared" si="354"/>
        <v>19965</v>
      </c>
      <c r="AJ1235">
        <v>7302.48</v>
      </c>
      <c r="AK1235" s="2">
        <v>7302.48</v>
      </c>
      <c r="AL1235" s="2">
        <f t="shared" si="361"/>
        <v>7302.48</v>
      </c>
      <c r="AM1235" s="4"/>
      <c r="AN1235" t="e">
        <f>VLOOKUP([1]!Tabelle13[[#This Row],[Vlookup this ID for freight costs]],$AL$2:$AL$6811,2,FALSE)</f>
        <v>#REF!</v>
      </c>
      <c r="AP1235">
        <v>49.63</v>
      </c>
      <c r="AQ1235">
        <v>49.63</v>
      </c>
      <c r="AR1235" s="4">
        <v>28</v>
      </c>
      <c r="AS1235" s="4">
        <v>9</v>
      </c>
      <c r="AT1235" s="4">
        <v>2009</v>
      </c>
      <c r="AU1235" s="4">
        <v>28</v>
      </c>
      <c r="AV1235" s="4">
        <v>9</v>
      </c>
      <c r="AW1235" s="4">
        <v>2009</v>
      </c>
      <c r="AX1235" t="str">
        <f t="shared" si="355"/>
        <v>No Delay</v>
      </c>
      <c r="AY1235">
        <f t="shared" si="356"/>
        <v>0</v>
      </c>
    </row>
    <row r="1236" spans="1:51" x14ac:dyDescent="0.2">
      <c r="A1236" s="3">
        <v>11956</v>
      </c>
      <c r="B1236" s="1" t="s">
        <v>350</v>
      </c>
      <c r="C1236" s="1" t="s">
        <v>65</v>
      </c>
      <c r="D1236" s="1" t="s">
        <v>130</v>
      </c>
      <c r="E1236" s="1" t="s">
        <v>152</v>
      </c>
      <c r="F1236" s="1" t="s">
        <v>152</v>
      </c>
      <c r="G1236" s="13" t="s">
        <v>166</v>
      </c>
      <c r="H1236" s="12">
        <v>39891</v>
      </c>
      <c r="I1236" s="12" t="s">
        <v>166</v>
      </c>
      <c r="J1236" s="12">
        <v>39891</v>
      </c>
      <c r="K1236" s="4">
        <v>1412</v>
      </c>
      <c r="L1236" s="1" t="s">
        <v>146</v>
      </c>
      <c r="M1236" s="1" t="s">
        <v>132</v>
      </c>
      <c r="N1236" s="1" t="s">
        <v>154</v>
      </c>
      <c r="O1236" s="1" t="s">
        <v>93</v>
      </c>
      <c r="P1236">
        <v>60</v>
      </c>
      <c r="Q1236">
        <v>4314</v>
      </c>
      <c r="R1236">
        <v>49179.6</v>
      </c>
      <c r="S1236">
        <v>11.4</v>
      </c>
      <c r="T1236">
        <v>0.19</v>
      </c>
      <c r="U1236">
        <f t="shared" si="352"/>
        <v>49179.6</v>
      </c>
      <c r="V1236">
        <f t="shared" si="353"/>
        <v>258840</v>
      </c>
      <c r="W1236" s="1" t="s">
        <v>155</v>
      </c>
      <c r="X1236" s="1" t="s">
        <v>1236</v>
      </c>
      <c r="Y1236" s="1" t="s">
        <v>156</v>
      </c>
      <c r="Z1236" s="3">
        <v>7726</v>
      </c>
      <c r="AA1236" s="4">
        <f t="shared" si="357"/>
        <v>485</v>
      </c>
      <c r="AB1236" s="4">
        <f t="shared" si="358"/>
        <v>2718.1922151999997</v>
      </c>
      <c r="AC1236" s="4">
        <f t="shared" si="359"/>
        <v>485</v>
      </c>
      <c r="AD1236" s="4">
        <f t="shared" si="345"/>
        <v>485.5</v>
      </c>
      <c r="AE1236" s="4">
        <v>485</v>
      </c>
      <c r="AF1236" s="4">
        <v>485</v>
      </c>
      <c r="AG1236" s="4">
        <f t="shared" si="360"/>
        <v>485</v>
      </c>
      <c r="AH1236" s="4">
        <v>84809</v>
      </c>
      <c r="AI1236">
        <f t="shared" si="354"/>
        <v>36920</v>
      </c>
      <c r="AJ1236">
        <v>22985.73</v>
      </c>
      <c r="AK1236" s="2">
        <v>22985.73</v>
      </c>
      <c r="AL1236" s="2">
        <f t="shared" si="361"/>
        <v>22985.73</v>
      </c>
      <c r="AM1236" s="4"/>
      <c r="AN1236" t="e">
        <f>VLOOKUP([1]!Tabelle13[[#This Row],[Vlookup this ID for freight costs]],$AL$2:$AL$6811,2,FALSE)</f>
        <v>#REF!</v>
      </c>
      <c r="AP1236">
        <v>96.39</v>
      </c>
      <c r="AQ1236">
        <v>96.39</v>
      </c>
      <c r="AR1236" s="4">
        <v>19</v>
      </c>
      <c r="AS1236" s="4">
        <v>4</v>
      </c>
      <c r="AT1236" s="4">
        <v>2009</v>
      </c>
      <c r="AU1236" s="4">
        <v>19</v>
      </c>
      <c r="AV1236" s="4">
        <v>4</v>
      </c>
      <c r="AW1236" s="4">
        <v>2009</v>
      </c>
      <c r="AX1236" t="str">
        <f t="shared" si="355"/>
        <v>No Delay</v>
      </c>
      <c r="AY1236">
        <f t="shared" si="356"/>
        <v>0</v>
      </c>
    </row>
    <row r="1237" spans="1:51" x14ac:dyDescent="0.2">
      <c r="A1237" s="3">
        <v>83147</v>
      </c>
      <c r="B1237" s="1" t="s">
        <v>151</v>
      </c>
      <c r="C1237" s="1" t="s">
        <v>65</v>
      </c>
      <c r="D1237" s="1" t="s">
        <v>130</v>
      </c>
      <c r="E1237" s="1" t="s">
        <v>152</v>
      </c>
      <c r="F1237" s="1" t="s">
        <v>152</v>
      </c>
      <c r="G1237" s="13" t="s">
        <v>755</v>
      </c>
      <c r="H1237" s="12">
        <v>41521</v>
      </c>
      <c r="I1237" s="12" t="s">
        <v>904</v>
      </c>
      <c r="J1237" s="12">
        <v>41478</v>
      </c>
      <c r="K1237" s="4">
        <v>4806</v>
      </c>
      <c r="L1237" s="1" t="s">
        <v>146</v>
      </c>
      <c r="M1237" s="1" t="s">
        <v>132</v>
      </c>
      <c r="N1237" s="1" t="s">
        <v>434</v>
      </c>
      <c r="O1237" s="1" t="s">
        <v>93</v>
      </c>
      <c r="P1237">
        <v>60</v>
      </c>
      <c r="Q1237">
        <v>9377</v>
      </c>
      <c r="R1237">
        <v>37508</v>
      </c>
      <c r="S1237">
        <v>4</v>
      </c>
      <c r="T1237">
        <v>7.0000000000000007E-2</v>
      </c>
      <c r="U1237">
        <f t="shared" si="352"/>
        <v>37508</v>
      </c>
      <c r="V1237">
        <f t="shared" si="353"/>
        <v>562620</v>
      </c>
      <c r="W1237" s="1" t="s">
        <v>160</v>
      </c>
      <c r="X1237" s="1" t="s">
        <v>1236</v>
      </c>
      <c r="Y1237" s="1" t="s">
        <v>161</v>
      </c>
      <c r="Z1237" s="3">
        <v>7348</v>
      </c>
      <c r="AA1237" s="4">
        <f t="shared" si="357"/>
        <v>485</v>
      </c>
      <c r="AB1237" s="4">
        <f t="shared" si="358"/>
        <v>3273.8453265999997</v>
      </c>
      <c r="AC1237" s="4">
        <f t="shared" si="359"/>
        <v>485</v>
      </c>
      <c r="AD1237" s="4">
        <f t="shared" si="345"/>
        <v>485</v>
      </c>
      <c r="AE1237" s="4">
        <v>485</v>
      </c>
      <c r="AF1237" s="4">
        <v>485</v>
      </c>
      <c r="AG1237" s="4">
        <f t="shared" si="360"/>
        <v>485</v>
      </c>
      <c r="AI1237" t="e">
        <f t="shared" si="354"/>
        <v>#N/A</v>
      </c>
      <c r="AJ1237" t="s">
        <v>81</v>
      </c>
      <c r="AK1237" s="2"/>
      <c r="AL1237" s="2" t="str">
        <f t="shared" si="361"/>
        <v>Freight Included in Commodity Cost</v>
      </c>
      <c r="AM1237" s="4"/>
      <c r="AN1237" t="e">
        <f>VLOOKUP([1]!Tabelle13[[#This Row],[Vlookup this ID for freight costs]],$AL$2:$AL$6811,2,FALSE)</f>
        <v>#REF!</v>
      </c>
      <c r="AP1237">
        <v>46.4</v>
      </c>
      <c r="AQ1237">
        <v>46.4</v>
      </c>
      <c r="AR1237" s="4">
        <v>4</v>
      </c>
      <c r="AS1237" s="4">
        <v>9</v>
      </c>
      <c r="AT1237" s="4">
        <v>2013</v>
      </c>
      <c r="AU1237" s="4">
        <v>23</v>
      </c>
      <c r="AV1237" s="4">
        <v>7</v>
      </c>
      <c r="AW1237" s="4">
        <v>2013</v>
      </c>
      <c r="AX1237" t="str">
        <f t="shared" si="355"/>
        <v>No Delay</v>
      </c>
      <c r="AY1237">
        <f t="shared" si="356"/>
        <v>0</v>
      </c>
    </row>
    <row r="1238" spans="1:51" x14ac:dyDescent="0.2">
      <c r="A1238" s="3">
        <v>84085</v>
      </c>
      <c r="B1238" s="1" t="s">
        <v>50</v>
      </c>
      <c r="C1238" s="1" t="s">
        <v>51</v>
      </c>
      <c r="D1238" s="1" t="s">
        <v>130</v>
      </c>
      <c r="E1238" s="1" t="s">
        <v>101</v>
      </c>
      <c r="F1238" s="1" t="s">
        <v>101</v>
      </c>
      <c r="G1238" s="13" t="s">
        <v>322</v>
      </c>
      <c r="H1238" s="12">
        <v>40694</v>
      </c>
      <c r="I1238" s="12" t="s">
        <v>1343</v>
      </c>
      <c r="J1238" s="12">
        <v>40717</v>
      </c>
      <c r="K1238" s="4">
        <v>3270</v>
      </c>
      <c r="L1238" s="1" t="s">
        <v>146</v>
      </c>
      <c r="M1238" s="1" t="s">
        <v>132</v>
      </c>
      <c r="N1238" s="1" t="s">
        <v>221</v>
      </c>
      <c r="O1238" s="1" t="s">
        <v>93</v>
      </c>
      <c r="P1238">
        <v>60</v>
      </c>
      <c r="Q1238">
        <v>630</v>
      </c>
      <c r="R1238">
        <v>882</v>
      </c>
      <c r="S1238">
        <v>1.4</v>
      </c>
      <c r="T1238">
        <v>0.02</v>
      </c>
      <c r="U1238">
        <f t="shared" si="352"/>
        <v>882</v>
      </c>
      <c r="V1238">
        <f t="shared" si="353"/>
        <v>37800</v>
      </c>
      <c r="W1238" s="1" t="s">
        <v>155</v>
      </c>
      <c r="X1238" s="1" t="s">
        <v>1236</v>
      </c>
      <c r="Y1238" s="1" t="s">
        <v>156</v>
      </c>
      <c r="Z1238" s="3">
        <v>14703</v>
      </c>
      <c r="AA1238" s="4">
        <f t="shared" si="357"/>
        <v>485</v>
      </c>
      <c r="AB1238" s="4">
        <f t="shared" si="358"/>
        <v>2313.88132</v>
      </c>
      <c r="AC1238" s="4">
        <f t="shared" si="359"/>
        <v>485</v>
      </c>
      <c r="AD1238" s="4">
        <f t="shared" si="345"/>
        <v>1130.6911064999999</v>
      </c>
      <c r="AE1238" s="4">
        <v>485</v>
      </c>
      <c r="AF1238" s="4">
        <v>485</v>
      </c>
      <c r="AG1238" s="4">
        <f t="shared" si="360"/>
        <v>485</v>
      </c>
      <c r="AI1238" t="e">
        <f t="shared" si="354"/>
        <v>#N/A</v>
      </c>
      <c r="AJ1238">
        <v>947.52</v>
      </c>
      <c r="AK1238" s="2">
        <v>947.52</v>
      </c>
      <c r="AL1238" s="2">
        <f t="shared" si="361"/>
        <v>947.52</v>
      </c>
      <c r="AM1238" s="4"/>
      <c r="AN1238" t="e">
        <f>VLOOKUP([1]!Tabelle13[[#This Row],[Vlookup this ID for freight costs]],$AL$2:$AL$6811,2,FALSE)</f>
        <v>#REF!</v>
      </c>
      <c r="AP1238">
        <v>1.46</v>
      </c>
      <c r="AQ1238">
        <v>1.46</v>
      </c>
      <c r="AR1238" s="4">
        <v>31</v>
      </c>
      <c r="AS1238" s="4">
        <v>5</v>
      </c>
      <c r="AT1238" s="4">
        <v>2011</v>
      </c>
      <c r="AU1238" s="4">
        <v>23</v>
      </c>
      <c r="AV1238" s="4">
        <v>6</v>
      </c>
      <c r="AW1238" s="4">
        <v>2011</v>
      </c>
      <c r="AX1238" t="str">
        <f t="shared" si="355"/>
        <v>Delay</v>
      </c>
      <c r="AY1238">
        <f t="shared" si="356"/>
        <v>23</v>
      </c>
    </row>
    <row r="1239" spans="1:51" x14ac:dyDescent="0.2">
      <c r="A1239" s="3">
        <v>11654</v>
      </c>
      <c r="B1239" s="1" t="s">
        <v>164</v>
      </c>
      <c r="C1239" s="1" t="s">
        <v>165</v>
      </c>
      <c r="D1239" s="1" t="s">
        <v>130</v>
      </c>
      <c r="E1239" s="1" t="s">
        <v>53</v>
      </c>
      <c r="F1239" s="1" t="s">
        <v>53</v>
      </c>
      <c r="G1239" s="13" t="s">
        <v>1344</v>
      </c>
      <c r="H1239" s="12">
        <v>39987</v>
      </c>
      <c r="I1239" s="12" t="s">
        <v>1344</v>
      </c>
      <c r="J1239" s="12">
        <v>39987</v>
      </c>
      <c r="K1239" s="4">
        <v>1639</v>
      </c>
      <c r="L1239" s="1" t="s">
        <v>146</v>
      </c>
      <c r="M1239" s="1" t="s">
        <v>132</v>
      </c>
      <c r="N1239" s="1" t="s">
        <v>275</v>
      </c>
      <c r="O1239" s="1" t="s">
        <v>93</v>
      </c>
      <c r="P1239">
        <v>60</v>
      </c>
      <c r="Q1239">
        <v>6000</v>
      </c>
      <c r="R1239">
        <v>52560</v>
      </c>
      <c r="S1239">
        <v>8.76</v>
      </c>
      <c r="T1239">
        <v>0.15</v>
      </c>
      <c r="U1239">
        <f t="shared" si="352"/>
        <v>52560</v>
      </c>
      <c r="V1239">
        <f t="shared" si="353"/>
        <v>360000</v>
      </c>
      <c r="W1239" s="1" t="s">
        <v>160</v>
      </c>
      <c r="X1239" s="1" t="s">
        <v>1236</v>
      </c>
      <c r="Y1239" s="1" t="s">
        <v>161</v>
      </c>
      <c r="Z1239" s="3">
        <v>5149</v>
      </c>
      <c r="AA1239" s="4">
        <f t="shared" si="357"/>
        <v>486</v>
      </c>
      <c r="AB1239" s="4">
        <f t="shared" si="358"/>
        <v>2903.2270060000001</v>
      </c>
      <c r="AC1239" s="4">
        <f t="shared" si="359"/>
        <v>486</v>
      </c>
      <c r="AD1239" s="4">
        <f t="shared" ref="AD1239:AD1302" si="362">AVERAGEIFS($AA$2:$AA$6811,$L$2:$L$6811,L1239,$V$2:$V$6811,"&gt;="&amp;(V1239-100), $V$2:$V$6811,"&lt;="&amp;(V1239+100),$AA$2:$AA$6811,"&gt;"&amp;1)</f>
        <v>2257.4050337499998</v>
      </c>
      <c r="AE1239" s="4">
        <v>486</v>
      </c>
      <c r="AF1239" s="4">
        <v>486</v>
      </c>
      <c r="AG1239" s="4">
        <f t="shared" si="360"/>
        <v>486</v>
      </c>
      <c r="AH1239" s="4">
        <v>83763</v>
      </c>
      <c r="AI1239">
        <f t="shared" si="354"/>
        <v>699</v>
      </c>
      <c r="AJ1239">
        <v>3338.35</v>
      </c>
      <c r="AK1239" s="2">
        <v>3338.35</v>
      </c>
      <c r="AL1239" s="2">
        <f t="shared" si="361"/>
        <v>3338.35</v>
      </c>
      <c r="AM1239" s="4"/>
      <c r="AN1239" t="e">
        <f>VLOOKUP([1]!Tabelle13[[#This Row],[Vlookup this ID for freight costs]],$AL$2:$AL$6811,2,FALSE)</f>
        <v>#REF!</v>
      </c>
      <c r="AP1239">
        <v>103.02</v>
      </c>
      <c r="AQ1239">
        <v>103.02</v>
      </c>
      <c r="AR1239" s="4">
        <v>23</v>
      </c>
      <c r="AS1239" s="4">
        <v>6</v>
      </c>
      <c r="AT1239" s="4">
        <v>2009</v>
      </c>
      <c r="AU1239" s="4">
        <v>23</v>
      </c>
      <c r="AV1239" s="4">
        <v>6</v>
      </c>
      <c r="AW1239" s="4">
        <v>2009</v>
      </c>
      <c r="AX1239" t="str">
        <f t="shared" si="355"/>
        <v>No Delay</v>
      </c>
      <c r="AY1239">
        <f t="shared" si="356"/>
        <v>0</v>
      </c>
    </row>
    <row r="1240" spans="1:51" x14ac:dyDescent="0.2">
      <c r="A1240" s="3">
        <v>11996</v>
      </c>
      <c r="B1240" s="1" t="s">
        <v>350</v>
      </c>
      <c r="C1240" s="1" t="s">
        <v>65</v>
      </c>
      <c r="D1240" s="1" t="s">
        <v>130</v>
      </c>
      <c r="E1240" s="1" t="s">
        <v>152</v>
      </c>
      <c r="F1240" s="1" t="s">
        <v>152</v>
      </c>
      <c r="G1240" s="13" t="s">
        <v>395</v>
      </c>
      <c r="H1240" s="12">
        <v>40029</v>
      </c>
      <c r="I1240" s="12" t="s">
        <v>395</v>
      </c>
      <c r="J1240" s="12">
        <v>40029</v>
      </c>
      <c r="K1240" s="4">
        <v>1704</v>
      </c>
      <c r="L1240" s="1" t="s">
        <v>146</v>
      </c>
      <c r="M1240" s="1" t="s">
        <v>132</v>
      </c>
      <c r="N1240" s="1" t="s">
        <v>154</v>
      </c>
      <c r="O1240" s="1" t="s">
        <v>93</v>
      </c>
      <c r="P1240">
        <v>60</v>
      </c>
      <c r="Q1240">
        <v>4314</v>
      </c>
      <c r="R1240">
        <v>49179.6</v>
      </c>
      <c r="S1240">
        <v>11.4</v>
      </c>
      <c r="T1240">
        <v>0.19</v>
      </c>
      <c r="U1240">
        <f t="shared" si="352"/>
        <v>49179.6</v>
      </c>
      <c r="V1240">
        <f t="shared" si="353"/>
        <v>258840</v>
      </c>
      <c r="W1240" s="1" t="s">
        <v>155</v>
      </c>
      <c r="X1240" s="1" t="s">
        <v>1236</v>
      </c>
      <c r="Y1240" s="1" t="s">
        <v>156</v>
      </c>
      <c r="Z1240" s="3">
        <v>7726</v>
      </c>
      <c r="AA1240" s="4">
        <f t="shared" si="357"/>
        <v>486</v>
      </c>
      <c r="AB1240" s="4">
        <f t="shared" si="358"/>
        <v>2718.1922151999997</v>
      </c>
      <c r="AC1240" s="4">
        <f t="shared" si="359"/>
        <v>486</v>
      </c>
      <c r="AD1240" s="4">
        <f t="shared" si="362"/>
        <v>485.5</v>
      </c>
      <c r="AE1240" s="4">
        <v>486</v>
      </c>
      <c r="AF1240" s="4">
        <v>486</v>
      </c>
      <c r="AG1240" s="4">
        <f t="shared" si="360"/>
        <v>486</v>
      </c>
      <c r="AH1240" s="4">
        <v>84895</v>
      </c>
      <c r="AI1240">
        <f t="shared" si="354"/>
        <v>60779</v>
      </c>
      <c r="AJ1240">
        <v>7445.8</v>
      </c>
      <c r="AK1240" s="2">
        <v>7445.8</v>
      </c>
      <c r="AL1240" s="2">
        <f t="shared" si="361"/>
        <v>7445.8</v>
      </c>
      <c r="AM1240" s="4"/>
      <c r="AN1240" t="e">
        <f>VLOOKUP([1]!Tabelle13[[#This Row],[Vlookup this ID for freight costs]],$AL$2:$AL$6811,2,FALSE)</f>
        <v>#REF!</v>
      </c>
      <c r="AP1240">
        <v>96.39</v>
      </c>
      <c r="AQ1240">
        <v>96.39</v>
      </c>
      <c r="AR1240" s="4">
        <v>4</v>
      </c>
      <c r="AS1240" s="4">
        <v>8</v>
      </c>
      <c r="AT1240" s="4">
        <v>2009</v>
      </c>
      <c r="AU1240" s="4">
        <v>4</v>
      </c>
      <c r="AV1240" s="4">
        <v>8</v>
      </c>
      <c r="AW1240" s="4">
        <v>2009</v>
      </c>
      <c r="AX1240" t="str">
        <f t="shared" si="355"/>
        <v>No Delay</v>
      </c>
      <c r="AY1240">
        <f t="shared" si="356"/>
        <v>0</v>
      </c>
    </row>
    <row r="1241" spans="1:51" x14ac:dyDescent="0.2">
      <c r="A1241" s="3">
        <v>85361</v>
      </c>
      <c r="B1241" s="1" t="s">
        <v>151</v>
      </c>
      <c r="C1241" s="1" t="s">
        <v>65</v>
      </c>
      <c r="D1241" s="1" t="s">
        <v>130</v>
      </c>
      <c r="E1241" s="1" t="s">
        <v>152</v>
      </c>
      <c r="F1241" s="1" t="s">
        <v>152</v>
      </c>
      <c r="G1241" s="13" t="s">
        <v>662</v>
      </c>
      <c r="H1241" s="12">
        <v>41415</v>
      </c>
      <c r="I1241" s="12" t="s">
        <v>1345</v>
      </c>
      <c r="J1241" s="12">
        <v>41396</v>
      </c>
      <c r="K1241" s="4">
        <v>4682</v>
      </c>
      <c r="L1241" s="1" t="s">
        <v>146</v>
      </c>
      <c r="M1241" s="1" t="s">
        <v>132</v>
      </c>
      <c r="N1241" s="1" t="s">
        <v>676</v>
      </c>
      <c r="O1241" s="1" t="s">
        <v>93</v>
      </c>
      <c r="P1241">
        <v>60</v>
      </c>
      <c r="Q1241">
        <v>9627</v>
      </c>
      <c r="R1241">
        <v>21757.02</v>
      </c>
      <c r="S1241">
        <v>2.2599999999999998</v>
      </c>
      <c r="T1241">
        <v>0.04</v>
      </c>
      <c r="U1241">
        <f t="shared" si="352"/>
        <v>21757.019999999997</v>
      </c>
      <c r="V1241">
        <f t="shared" si="353"/>
        <v>577620</v>
      </c>
      <c r="W1241" s="1" t="s">
        <v>155</v>
      </c>
      <c r="X1241" s="1" t="s">
        <v>1236</v>
      </c>
      <c r="Y1241" s="1" t="s">
        <v>156</v>
      </c>
      <c r="Z1241" s="3">
        <v>7726</v>
      </c>
      <c r="AA1241" s="4">
        <f t="shared" si="357"/>
        <v>486</v>
      </c>
      <c r="AB1241" s="4">
        <f t="shared" si="358"/>
        <v>3301.2822765999999</v>
      </c>
      <c r="AC1241" s="4">
        <f t="shared" si="359"/>
        <v>486</v>
      </c>
      <c r="AD1241" s="4">
        <f t="shared" si="362"/>
        <v>486</v>
      </c>
      <c r="AE1241" s="4">
        <v>486</v>
      </c>
      <c r="AF1241" s="4">
        <v>486</v>
      </c>
      <c r="AG1241" s="4">
        <f t="shared" si="360"/>
        <v>486</v>
      </c>
      <c r="AI1241" t="e">
        <f t="shared" si="354"/>
        <v>#N/A</v>
      </c>
      <c r="AJ1241">
        <v>14547.55</v>
      </c>
      <c r="AK1241" s="2">
        <v>14547.55</v>
      </c>
      <c r="AL1241" s="2">
        <f t="shared" si="361"/>
        <v>14547.55</v>
      </c>
      <c r="AM1241" s="4"/>
      <c r="AN1241" t="e">
        <f>VLOOKUP([1]!Tabelle13[[#This Row],[Vlookup this ID for freight costs]],$AL$2:$AL$6811,2,FALSE)</f>
        <v>#REF!</v>
      </c>
      <c r="AP1241">
        <v>26.91</v>
      </c>
      <c r="AQ1241">
        <v>26.91</v>
      </c>
      <c r="AR1241" s="4">
        <v>21</v>
      </c>
      <c r="AS1241" s="4">
        <v>5</v>
      </c>
      <c r="AT1241" s="4">
        <v>2013</v>
      </c>
      <c r="AU1241" s="4">
        <v>2</v>
      </c>
      <c r="AV1241" s="4">
        <v>5</v>
      </c>
      <c r="AW1241" s="4">
        <v>2013</v>
      </c>
      <c r="AX1241" t="str">
        <f t="shared" si="355"/>
        <v>No Delay</v>
      </c>
      <c r="AY1241">
        <f t="shared" si="356"/>
        <v>0</v>
      </c>
    </row>
    <row r="1242" spans="1:51" x14ac:dyDescent="0.2">
      <c r="A1242" s="3">
        <v>85888</v>
      </c>
      <c r="B1242" s="1" t="s">
        <v>215</v>
      </c>
      <c r="C1242" s="1" t="s">
        <v>89</v>
      </c>
      <c r="D1242" s="1" t="s">
        <v>130</v>
      </c>
      <c r="E1242" s="1" t="s">
        <v>53</v>
      </c>
      <c r="F1242" s="1" t="s">
        <v>53</v>
      </c>
      <c r="G1242" s="13" t="s">
        <v>1346</v>
      </c>
      <c r="H1242" s="12">
        <v>41142</v>
      </c>
      <c r="I1242" s="12" t="s">
        <v>1347</v>
      </c>
      <c r="J1242" s="12">
        <v>41151</v>
      </c>
      <c r="K1242" s="4">
        <v>4135</v>
      </c>
      <c r="L1242" s="1" t="s">
        <v>146</v>
      </c>
      <c r="M1242" s="1" t="s">
        <v>132</v>
      </c>
      <c r="N1242" s="1" t="s">
        <v>178</v>
      </c>
      <c r="O1242" s="1" t="s">
        <v>93</v>
      </c>
      <c r="P1242">
        <v>60</v>
      </c>
      <c r="Q1242">
        <v>9000</v>
      </c>
      <c r="R1242">
        <v>60840</v>
      </c>
      <c r="S1242">
        <v>6.76</v>
      </c>
      <c r="T1242">
        <v>0.11</v>
      </c>
      <c r="U1242">
        <f t="shared" si="352"/>
        <v>60840</v>
      </c>
      <c r="V1242">
        <f t="shared" si="353"/>
        <v>540000</v>
      </c>
      <c r="W1242" s="1" t="s">
        <v>155</v>
      </c>
      <c r="X1242" s="1" t="s">
        <v>1236</v>
      </c>
      <c r="Y1242" s="1" t="s">
        <v>156</v>
      </c>
      <c r="Z1242" s="3">
        <v>9211</v>
      </c>
      <c r="AA1242" s="4">
        <f t="shared" si="357"/>
        <v>486</v>
      </c>
      <c r="AB1242" s="4">
        <f t="shared" si="358"/>
        <v>3232.4704059999999</v>
      </c>
      <c r="AC1242" s="4">
        <f t="shared" si="359"/>
        <v>486</v>
      </c>
      <c r="AD1242" s="4">
        <f t="shared" si="362"/>
        <v>981.3</v>
      </c>
      <c r="AE1242" s="4">
        <v>486</v>
      </c>
      <c r="AF1242" s="4">
        <v>486</v>
      </c>
      <c r="AG1242" s="4">
        <f t="shared" si="360"/>
        <v>486</v>
      </c>
      <c r="AI1242" t="e">
        <f t="shared" si="354"/>
        <v>#N/A</v>
      </c>
      <c r="AJ1242">
        <v>3028.66</v>
      </c>
      <c r="AK1242" s="2">
        <v>3028.66</v>
      </c>
      <c r="AL1242" s="2">
        <f t="shared" si="361"/>
        <v>3028.66</v>
      </c>
      <c r="AM1242" s="4"/>
      <c r="AN1242" t="e">
        <f>VLOOKUP([1]!Tabelle13[[#This Row],[Vlookup this ID for freight costs]],$AL$2:$AL$6811,2,FALSE)</f>
        <v>#REF!</v>
      </c>
      <c r="AP1242">
        <v>85.3</v>
      </c>
      <c r="AQ1242">
        <v>85.3</v>
      </c>
      <c r="AR1242" s="4">
        <v>21</v>
      </c>
      <c r="AS1242" s="4">
        <v>8</v>
      </c>
      <c r="AT1242" s="4">
        <v>2012</v>
      </c>
      <c r="AU1242" s="4">
        <v>30</v>
      </c>
      <c r="AV1242" s="4">
        <v>8</v>
      </c>
      <c r="AW1242" s="4">
        <v>2012</v>
      </c>
      <c r="AX1242" t="str">
        <f t="shared" si="355"/>
        <v>Delay</v>
      </c>
      <c r="AY1242">
        <f t="shared" si="356"/>
        <v>9</v>
      </c>
    </row>
    <row r="1243" spans="1:51" x14ac:dyDescent="0.2">
      <c r="A1243" s="3">
        <v>83518</v>
      </c>
      <c r="B1243" s="1" t="s">
        <v>463</v>
      </c>
      <c r="C1243" s="1" t="s">
        <v>73</v>
      </c>
      <c r="D1243" s="1" t="s">
        <v>130</v>
      </c>
      <c r="E1243" s="1" t="s">
        <v>101</v>
      </c>
      <c r="F1243" s="1" t="s">
        <v>101</v>
      </c>
      <c r="G1243" s="13" t="s">
        <v>1348</v>
      </c>
      <c r="H1243" s="12">
        <v>40791</v>
      </c>
      <c r="I1243" s="12" t="s">
        <v>1348</v>
      </c>
      <c r="J1243" s="12">
        <v>40791</v>
      </c>
      <c r="K1243" s="4">
        <v>3414</v>
      </c>
      <c r="L1243" s="1" t="s">
        <v>146</v>
      </c>
      <c r="M1243" s="1" t="s">
        <v>132</v>
      </c>
      <c r="N1243" s="1" t="s">
        <v>265</v>
      </c>
      <c r="O1243" s="1" t="s">
        <v>93</v>
      </c>
      <c r="P1243">
        <v>60</v>
      </c>
      <c r="Q1243">
        <v>9073</v>
      </c>
      <c r="R1243">
        <v>22773.23</v>
      </c>
      <c r="S1243">
        <v>2.5099999999999998</v>
      </c>
      <c r="T1243">
        <v>0.04</v>
      </c>
      <c r="U1243">
        <f t="shared" si="352"/>
        <v>22773.23</v>
      </c>
      <c r="V1243">
        <f t="shared" si="353"/>
        <v>544380</v>
      </c>
      <c r="W1243" s="1" t="s">
        <v>179</v>
      </c>
      <c r="X1243" s="1" t="s">
        <v>1236</v>
      </c>
      <c r="Y1243" s="1" t="s">
        <v>156</v>
      </c>
      <c r="Z1243" s="3">
        <v>14969</v>
      </c>
      <c r="AA1243" s="4">
        <f t="shared" si="357"/>
        <v>487</v>
      </c>
      <c r="AB1243" s="4">
        <f t="shared" si="358"/>
        <v>3240.4819954</v>
      </c>
      <c r="AC1243" s="4">
        <f t="shared" si="359"/>
        <v>487</v>
      </c>
      <c r="AD1243" s="4">
        <f t="shared" si="362"/>
        <v>1447.4</v>
      </c>
      <c r="AE1243" s="4">
        <v>487</v>
      </c>
      <c r="AF1243" s="4">
        <v>487</v>
      </c>
      <c r="AG1243" s="4">
        <f t="shared" si="360"/>
        <v>487</v>
      </c>
      <c r="AI1243" t="e">
        <f t="shared" si="354"/>
        <v>#N/A</v>
      </c>
      <c r="AJ1243">
        <v>2091.17</v>
      </c>
      <c r="AK1243" s="2">
        <v>2091.17</v>
      </c>
      <c r="AL1243" s="2">
        <f t="shared" si="361"/>
        <v>2091.17</v>
      </c>
      <c r="AM1243" s="4"/>
      <c r="AN1243" t="e">
        <f>VLOOKUP([1]!Tabelle13[[#This Row],[Vlookup this ID for freight costs]],$AL$2:$AL$6811,2,FALSE)</f>
        <v>#REF!</v>
      </c>
      <c r="AP1243">
        <v>49.1</v>
      </c>
      <c r="AQ1243">
        <v>49.1</v>
      </c>
      <c r="AR1243" s="4">
        <v>5</v>
      </c>
      <c r="AS1243" s="4">
        <v>9</v>
      </c>
      <c r="AT1243" s="4">
        <v>2011</v>
      </c>
      <c r="AU1243" s="4">
        <v>5</v>
      </c>
      <c r="AV1243" s="4">
        <v>9</v>
      </c>
      <c r="AW1243" s="4">
        <v>2011</v>
      </c>
      <c r="AX1243" t="str">
        <f t="shared" si="355"/>
        <v>No Delay</v>
      </c>
      <c r="AY1243">
        <f t="shared" si="356"/>
        <v>0</v>
      </c>
    </row>
    <row r="1244" spans="1:51" x14ac:dyDescent="0.2">
      <c r="A1244" s="3">
        <v>86601</v>
      </c>
      <c r="B1244" s="1" t="s">
        <v>215</v>
      </c>
      <c r="C1244" s="1" t="s">
        <v>89</v>
      </c>
      <c r="D1244" s="1" t="s">
        <v>130</v>
      </c>
      <c r="E1244" s="1" t="s">
        <v>101</v>
      </c>
      <c r="F1244" s="1" t="s">
        <v>101</v>
      </c>
      <c r="G1244" s="13" t="s">
        <v>428</v>
      </c>
      <c r="H1244" s="12">
        <v>41547</v>
      </c>
      <c r="I1244" s="12" t="s">
        <v>1349</v>
      </c>
      <c r="J1244" s="12">
        <v>41530</v>
      </c>
      <c r="K1244" s="4">
        <v>4918</v>
      </c>
      <c r="L1244" s="1" t="s">
        <v>146</v>
      </c>
      <c r="M1244" s="1" t="s">
        <v>132</v>
      </c>
      <c r="N1244" s="1" t="s">
        <v>238</v>
      </c>
      <c r="O1244" s="1" t="s">
        <v>93</v>
      </c>
      <c r="P1244">
        <v>30</v>
      </c>
      <c r="Q1244">
        <v>4900</v>
      </c>
      <c r="R1244">
        <v>23030</v>
      </c>
      <c r="S1244">
        <v>4.7</v>
      </c>
      <c r="T1244">
        <v>0.16</v>
      </c>
      <c r="U1244">
        <f t="shared" si="352"/>
        <v>23030</v>
      </c>
      <c r="V1244">
        <f t="shared" si="353"/>
        <v>147000</v>
      </c>
      <c r="W1244" s="1" t="s">
        <v>861</v>
      </c>
      <c r="X1244" s="1" t="s">
        <v>1236</v>
      </c>
      <c r="Y1244" s="1" t="s">
        <v>156</v>
      </c>
      <c r="Z1244" s="3">
        <v>13090</v>
      </c>
      <c r="AA1244" s="4">
        <f t="shared" si="357"/>
        <v>487</v>
      </c>
      <c r="AB1244" s="4">
        <f t="shared" si="358"/>
        <v>2782.504426</v>
      </c>
      <c r="AC1244" s="4">
        <f t="shared" si="359"/>
        <v>487</v>
      </c>
      <c r="AD1244" s="4">
        <f t="shared" si="362"/>
        <v>487</v>
      </c>
      <c r="AE1244" s="4">
        <v>487</v>
      </c>
      <c r="AF1244" s="4">
        <v>487</v>
      </c>
      <c r="AG1244" s="4">
        <f t="shared" si="360"/>
        <v>487</v>
      </c>
      <c r="AI1244" t="e">
        <f t="shared" si="354"/>
        <v>#N/A</v>
      </c>
      <c r="AJ1244">
        <v>3738.53</v>
      </c>
      <c r="AK1244" s="2">
        <v>3738.53</v>
      </c>
      <c r="AL1244" s="2">
        <f t="shared" si="361"/>
        <v>3738.53</v>
      </c>
      <c r="AM1244" s="4"/>
      <c r="AN1244" t="e">
        <f>VLOOKUP([1]!Tabelle13[[#This Row],[Vlookup this ID for freight costs]],$AL$2:$AL$6811,2,FALSE)</f>
        <v>#REF!</v>
      </c>
      <c r="AP1244">
        <v>32.29</v>
      </c>
      <c r="AQ1244">
        <v>32.29</v>
      </c>
      <c r="AR1244" s="4">
        <v>30</v>
      </c>
      <c r="AS1244" s="4">
        <v>9</v>
      </c>
      <c r="AT1244" s="4">
        <v>2013</v>
      </c>
      <c r="AU1244" s="4">
        <v>13</v>
      </c>
      <c r="AV1244" s="4">
        <v>9</v>
      </c>
      <c r="AW1244" s="4">
        <v>2013</v>
      </c>
      <c r="AX1244" t="str">
        <f t="shared" si="355"/>
        <v>No Delay</v>
      </c>
      <c r="AY1244">
        <f t="shared" si="356"/>
        <v>0</v>
      </c>
    </row>
    <row r="1245" spans="1:51" x14ac:dyDescent="0.2">
      <c r="A1245" s="3">
        <v>14447</v>
      </c>
      <c r="B1245" s="1" t="s">
        <v>328</v>
      </c>
      <c r="C1245" s="1" t="s">
        <v>150</v>
      </c>
      <c r="D1245" s="1" t="s">
        <v>100</v>
      </c>
      <c r="E1245" s="1" t="s">
        <v>253</v>
      </c>
      <c r="F1245" s="1" t="s">
        <v>253</v>
      </c>
      <c r="G1245" s="13" t="s">
        <v>761</v>
      </c>
      <c r="H1245" s="12">
        <v>40850</v>
      </c>
      <c r="I1245" s="12" t="s">
        <v>254</v>
      </c>
      <c r="J1245" s="12">
        <v>40826</v>
      </c>
      <c r="K1245" s="4">
        <v>3502</v>
      </c>
      <c r="L1245" s="1" t="s">
        <v>146</v>
      </c>
      <c r="M1245" s="1" t="s">
        <v>170</v>
      </c>
      <c r="N1245" s="1" t="s">
        <v>167</v>
      </c>
      <c r="O1245" s="1" t="s">
        <v>93</v>
      </c>
      <c r="P1245">
        <v>30</v>
      </c>
      <c r="Q1245">
        <v>5745</v>
      </c>
      <c r="R1245">
        <v>25909.95</v>
      </c>
      <c r="S1245">
        <v>4.51</v>
      </c>
      <c r="T1245">
        <v>0.15</v>
      </c>
      <c r="U1245">
        <f t="shared" si="352"/>
        <v>25909.949999999997</v>
      </c>
      <c r="V1245">
        <f t="shared" si="353"/>
        <v>172350</v>
      </c>
      <c r="W1245" s="1" t="s">
        <v>155</v>
      </c>
      <c r="X1245" s="1" t="s">
        <v>1236</v>
      </c>
      <c r="Y1245" s="1" t="s">
        <v>156</v>
      </c>
      <c r="Z1245" s="3">
        <v>8107</v>
      </c>
      <c r="AA1245" s="4">
        <f t="shared" si="357"/>
        <v>488</v>
      </c>
      <c r="AB1245" s="4">
        <f t="shared" si="358"/>
        <v>2875.241317</v>
      </c>
      <c r="AC1245" s="4">
        <f t="shared" si="359"/>
        <v>488</v>
      </c>
      <c r="AD1245" s="4">
        <f t="shared" si="362"/>
        <v>900.5</v>
      </c>
      <c r="AE1245" s="4">
        <v>488</v>
      </c>
      <c r="AF1245" s="4">
        <v>488</v>
      </c>
      <c r="AG1245" s="4">
        <f t="shared" si="360"/>
        <v>488</v>
      </c>
      <c r="AI1245" t="e">
        <f t="shared" si="354"/>
        <v>#N/A</v>
      </c>
      <c r="AJ1245">
        <v>4232.71</v>
      </c>
      <c r="AK1245" s="2">
        <v>4232.71</v>
      </c>
      <c r="AL1245" s="2">
        <f t="shared" si="361"/>
        <v>4232.71</v>
      </c>
      <c r="AM1245" s="4"/>
      <c r="AN1245" t="e">
        <f>VLOOKUP([1]!Tabelle13[[#This Row],[Vlookup this ID for freight costs]],$AL$2:$AL$6811,2,FALSE)</f>
        <v>#REF!</v>
      </c>
      <c r="AP1245">
        <v>42.75</v>
      </c>
      <c r="AQ1245">
        <v>42.75</v>
      </c>
      <c r="AR1245" s="4">
        <v>3</v>
      </c>
      <c r="AS1245" s="4">
        <v>11</v>
      </c>
      <c r="AT1245" s="4">
        <v>2011</v>
      </c>
      <c r="AU1245" s="4">
        <v>10</v>
      </c>
      <c r="AV1245" s="4">
        <v>10</v>
      </c>
      <c r="AW1245" s="4">
        <v>2011</v>
      </c>
      <c r="AX1245" t="str">
        <f t="shared" si="355"/>
        <v>No Delay</v>
      </c>
      <c r="AY1245">
        <f t="shared" si="356"/>
        <v>0</v>
      </c>
    </row>
    <row r="1246" spans="1:51" x14ac:dyDescent="0.2">
      <c r="A1246" s="3">
        <v>11890</v>
      </c>
      <c r="B1246" s="1" t="s">
        <v>88</v>
      </c>
      <c r="C1246" s="1" t="s">
        <v>89</v>
      </c>
      <c r="D1246" s="1" t="s">
        <v>130</v>
      </c>
      <c r="E1246" s="1" t="s">
        <v>53</v>
      </c>
      <c r="F1246" s="1" t="s">
        <v>53</v>
      </c>
      <c r="G1246" s="13" t="s">
        <v>526</v>
      </c>
      <c r="H1246" s="12">
        <v>39555</v>
      </c>
      <c r="I1246" s="12" t="s">
        <v>526</v>
      </c>
      <c r="J1246" s="12">
        <v>39555</v>
      </c>
      <c r="K1246" s="4">
        <v>764</v>
      </c>
      <c r="L1246" s="1" t="s">
        <v>146</v>
      </c>
      <c r="M1246" s="1" t="s">
        <v>132</v>
      </c>
      <c r="N1246" s="1" t="s">
        <v>269</v>
      </c>
      <c r="O1246" s="1" t="s">
        <v>270</v>
      </c>
      <c r="P1246">
        <v>270</v>
      </c>
      <c r="Q1246">
        <v>977</v>
      </c>
      <c r="R1246">
        <v>76831.28</v>
      </c>
      <c r="S1246">
        <v>78.64</v>
      </c>
      <c r="T1246">
        <v>0.28999999999999998</v>
      </c>
      <c r="U1246">
        <f t="shared" si="352"/>
        <v>76831.28</v>
      </c>
      <c r="V1246">
        <f t="shared" si="353"/>
        <v>263790</v>
      </c>
      <c r="W1246" s="1" t="s">
        <v>271</v>
      </c>
      <c r="X1246" s="1" t="s">
        <v>272</v>
      </c>
      <c r="Y1246" s="1" t="s">
        <v>272</v>
      </c>
      <c r="Z1246" s="3">
        <v>4524</v>
      </c>
      <c r="AA1246" s="4">
        <f t="shared" si="357"/>
        <v>490</v>
      </c>
      <c r="AB1246" s="4">
        <f t="shared" si="358"/>
        <v>2351.9638065999998</v>
      </c>
      <c r="AC1246" s="4">
        <f t="shared" si="359"/>
        <v>490</v>
      </c>
      <c r="AD1246" s="4">
        <f t="shared" si="362"/>
        <v>357</v>
      </c>
      <c r="AE1246" s="4">
        <v>490</v>
      </c>
      <c r="AF1246" s="4">
        <v>490</v>
      </c>
      <c r="AG1246" s="4">
        <f t="shared" si="360"/>
        <v>490</v>
      </c>
      <c r="AH1246" s="4">
        <v>83049</v>
      </c>
      <c r="AI1246">
        <f t="shared" si="354"/>
        <v>14964</v>
      </c>
      <c r="AJ1246">
        <v>1765.4</v>
      </c>
      <c r="AK1246" s="2">
        <v>1765.4</v>
      </c>
      <c r="AL1246" s="2">
        <f t="shared" si="361"/>
        <v>1765.4</v>
      </c>
      <c r="AM1246" s="4"/>
      <c r="AN1246" t="e">
        <f>VLOOKUP([1]!Tabelle13[[#This Row],[Vlookup this ID for freight costs]],$AL$2:$AL$6811,2,FALSE)</f>
        <v>#REF!</v>
      </c>
      <c r="AP1246">
        <v>122.93</v>
      </c>
      <c r="AQ1246">
        <v>122.93</v>
      </c>
      <c r="AR1246" s="4">
        <v>17</v>
      </c>
      <c r="AS1246" s="4">
        <v>4</v>
      </c>
      <c r="AT1246" s="4">
        <v>2008</v>
      </c>
      <c r="AU1246" s="4">
        <v>17</v>
      </c>
      <c r="AV1246" s="4">
        <v>4</v>
      </c>
      <c r="AW1246" s="4">
        <v>2008</v>
      </c>
      <c r="AX1246" t="str">
        <f t="shared" si="355"/>
        <v>No Delay</v>
      </c>
      <c r="AY1246">
        <f t="shared" si="356"/>
        <v>0</v>
      </c>
    </row>
    <row r="1247" spans="1:51" x14ac:dyDescent="0.2">
      <c r="A1247" s="3">
        <v>85541</v>
      </c>
      <c r="B1247" s="1" t="s">
        <v>175</v>
      </c>
      <c r="C1247" s="1" t="s">
        <v>165</v>
      </c>
      <c r="D1247" s="1" t="s">
        <v>130</v>
      </c>
      <c r="E1247" s="1" t="s">
        <v>101</v>
      </c>
      <c r="F1247" s="1" t="s">
        <v>101</v>
      </c>
      <c r="G1247" s="13" t="s">
        <v>406</v>
      </c>
      <c r="H1247" s="12">
        <v>41943</v>
      </c>
      <c r="I1247" s="12" t="s">
        <v>1350</v>
      </c>
      <c r="J1247" s="12">
        <v>41971</v>
      </c>
      <c r="K1247" s="4">
        <v>6159</v>
      </c>
      <c r="L1247" s="1" t="s">
        <v>146</v>
      </c>
      <c r="M1247" s="1" t="s">
        <v>132</v>
      </c>
      <c r="N1247" s="1" t="s">
        <v>280</v>
      </c>
      <c r="O1247" s="1" t="s">
        <v>93</v>
      </c>
      <c r="P1247">
        <v>30</v>
      </c>
      <c r="Q1247">
        <v>5403</v>
      </c>
      <c r="R1247">
        <v>73048.56</v>
      </c>
      <c r="S1247">
        <v>13.52</v>
      </c>
      <c r="T1247">
        <v>0.45</v>
      </c>
      <c r="U1247">
        <f t="shared" si="352"/>
        <v>73048.56</v>
      </c>
      <c r="V1247">
        <f t="shared" si="353"/>
        <v>162090</v>
      </c>
      <c r="W1247" s="1" t="s">
        <v>160</v>
      </c>
      <c r="X1247" s="1" t="s">
        <v>1236</v>
      </c>
      <c r="Y1247" s="1" t="s">
        <v>161</v>
      </c>
      <c r="Z1247" s="3">
        <v>10896</v>
      </c>
      <c r="AA1247" s="4">
        <f t="shared" si="357"/>
        <v>490</v>
      </c>
      <c r="AB1247" s="4">
        <f t="shared" si="358"/>
        <v>2837.7075694</v>
      </c>
      <c r="AC1247" s="4">
        <f t="shared" si="359"/>
        <v>490</v>
      </c>
      <c r="AD1247" s="4">
        <f t="shared" si="362"/>
        <v>1210.7768968</v>
      </c>
      <c r="AE1247" s="4">
        <v>490</v>
      </c>
      <c r="AF1247" s="4">
        <v>490</v>
      </c>
      <c r="AG1247" s="4">
        <f t="shared" si="360"/>
        <v>490</v>
      </c>
      <c r="AI1247" t="e">
        <f t="shared" si="354"/>
        <v>#N/A</v>
      </c>
      <c r="AJ1247">
        <v>2016.1</v>
      </c>
      <c r="AK1247" s="2">
        <v>2016.1</v>
      </c>
      <c r="AL1247" s="2">
        <f t="shared" si="361"/>
        <v>2016.1</v>
      </c>
      <c r="AM1247" s="4"/>
      <c r="AN1247" t="e">
        <f>VLOOKUP([1]!Tabelle13[[#This Row],[Vlookup this ID for freight costs]],$AL$2:$AL$6811,2,FALSE)</f>
        <v>#REF!</v>
      </c>
      <c r="AP1247">
        <v>75.09</v>
      </c>
      <c r="AQ1247">
        <v>75.09</v>
      </c>
      <c r="AR1247" s="4">
        <v>31</v>
      </c>
      <c r="AS1247" s="4">
        <v>10</v>
      </c>
      <c r="AT1247" s="4">
        <v>2014</v>
      </c>
      <c r="AU1247" s="4">
        <v>28</v>
      </c>
      <c r="AV1247" s="4">
        <v>11</v>
      </c>
      <c r="AW1247" s="4">
        <v>2014</v>
      </c>
      <c r="AX1247" t="str">
        <f t="shared" si="355"/>
        <v>Delay</v>
      </c>
      <c r="AY1247">
        <f t="shared" si="356"/>
        <v>28</v>
      </c>
    </row>
    <row r="1248" spans="1:51" x14ac:dyDescent="0.2">
      <c r="A1248" s="3">
        <v>84212</v>
      </c>
      <c r="B1248" s="1" t="s">
        <v>175</v>
      </c>
      <c r="C1248" s="1" t="s">
        <v>165</v>
      </c>
      <c r="D1248" s="1" t="s">
        <v>130</v>
      </c>
      <c r="E1248" s="1" t="s">
        <v>53</v>
      </c>
      <c r="F1248" s="1" t="s">
        <v>53</v>
      </c>
      <c r="G1248" s="13" t="s">
        <v>1194</v>
      </c>
      <c r="H1248" s="12">
        <v>41305</v>
      </c>
      <c r="I1248" s="12" t="s">
        <v>1351</v>
      </c>
      <c r="J1248" s="12">
        <v>41306</v>
      </c>
      <c r="K1248" s="4">
        <v>4421</v>
      </c>
      <c r="L1248" s="1" t="s">
        <v>146</v>
      </c>
      <c r="M1248" s="1" t="s">
        <v>132</v>
      </c>
      <c r="N1248" s="1" t="s">
        <v>265</v>
      </c>
      <c r="O1248" s="1" t="s">
        <v>93</v>
      </c>
      <c r="P1248">
        <v>60</v>
      </c>
      <c r="Q1248">
        <v>4535</v>
      </c>
      <c r="R1248">
        <v>10974.7</v>
      </c>
      <c r="S1248">
        <v>2.42</v>
      </c>
      <c r="T1248">
        <v>0.04</v>
      </c>
      <c r="U1248">
        <f t="shared" si="352"/>
        <v>10974.699999999999</v>
      </c>
      <c r="V1248">
        <f t="shared" si="353"/>
        <v>272100</v>
      </c>
      <c r="W1248" s="1" t="s">
        <v>155</v>
      </c>
      <c r="X1248" s="1" t="s">
        <v>1236</v>
      </c>
      <c r="Y1248" s="1" t="s">
        <v>156</v>
      </c>
      <c r="Z1248" s="3">
        <v>5457</v>
      </c>
      <c r="AA1248" s="4">
        <f t="shared" si="357"/>
        <v>491</v>
      </c>
      <c r="AB1248" s="4">
        <f t="shared" si="358"/>
        <v>2742.4464790000002</v>
      </c>
      <c r="AC1248" s="4">
        <f t="shared" si="359"/>
        <v>491</v>
      </c>
      <c r="AD1248" s="4">
        <f t="shared" si="362"/>
        <v>1865.767521</v>
      </c>
      <c r="AE1248" s="4">
        <v>491</v>
      </c>
      <c r="AF1248" s="4">
        <v>491</v>
      </c>
      <c r="AG1248" s="4">
        <f t="shared" si="360"/>
        <v>491</v>
      </c>
      <c r="AI1248" t="e">
        <f t="shared" si="354"/>
        <v>#N/A</v>
      </c>
      <c r="AJ1248">
        <v>4002.01</v>
      </c>
      <c r="AK1248" s="2">
        <v>4002.01</v>
      </c>
      <c r="AL1248" s="2">
        <f t="shared" si="361"/>
        <v>4002.01</v>
      </c>
      <c r="AM1248" s="4"/>
      <c r="AN1248" t="e">
        <f>VLOOKUP([1]!Tabelle13[[#This Row],[Vlookup this ID for freight costs]],$AL$2:$AL$6811,2,FALSE)</f>
        <v>#REF!</v>
      </c>
      <c r="AP1248">
        <v>15.39</v>
      </c>
      <c r="AQ1248">
        <v>15.39</v>
      </c>
      <c r="AR1248" s="4">
        <v>31</v>
      </c>
      <c r="AS1248" s="4">
        <v>1</v>
      </c>
      <c r="AT1248" s="4">
        <v>2013</v>
      </c>
      <c r="AU1248" s="4">
        <v>1</v>
      </c>
      <c r="AV1248" s="4">
        <v>2</v>
      </c>
      <c r="AW1248" s="4">
        <v>2013</v>
      </c>
      <c r="AX1248" t="str">
        <f t="shared" si="355"/>
        <v>Delay</v>
      </c>
      <c r="AY1248">
        <f t="shared" si="356"/>
        <v>1</v>
      </c>
    </row>
    <row r="1249" spans="1:51" x14ac:dyDescent="0.2">
      <c r="A1249" s="3">
        <v>85922</v>
      </c>
      <c r="B1249" s="1" t="s">
        <v>175</v>
      </c>
      <c r="C1249" s="1" t="s">
        <v>165</v>
      </c>
      <c r="D1249" s="1" t="s">
        <v>130</v>
      </c>
      <c r="E1249" s="1" t="s">
        <v>53</v>
      </c>
      <c r="F1249" s="1" t="s">
        <v>53</v>
      </c>
      <c r="G1249" s="13" t="s">
        <v>1194</v>
      </c>
      <c r="H1249" s="12">
        <v>41305</v>
      </c>
      <c r="I1249" s="12" t="s">
        <v>1351</v>
      </c>
      <c r="J1249" s="12">
        <v>41306</v>
      </c>
      <c r="K1249" s="4">
        <v>4423</v>
      </c>
      <c r="L1249" s="1" t="s">
        <v>146</v>
      </c>
      <c r="M1249" s="1" t="s">
        <v>132</v>
      </c>
      <c r="N1249" s="1" t="s">
        <v>265</v>
      </c>
      <c r="O1249" s="1" t="s">
        <v>93</v>
      </c>
      <c r="P1249">
        <v>60</v>
      </c>
      <c r="Q1249">
        <v>699</v>
      </c>
      <c r="R1249">
        <v>1691.58</v>
      </c>
      <c r="S1249">
        <v>2.42</v>
      </c>
      <c r="T1249">
        <v>0.04</v>
      </c>
      <c r="U1249">
        <f t="shared" si="352"/>
        <v>1691.58</v>
      </c>
      <c r="V1249">
        <f t="shared" si="353"/>
        <v>41940</v>
      </c>
      <c r="W1249" s="1" t="s">
        <v>179</v>
      </c>
      <c r="X1249" s="1" t="s">
        <v>1236</v>
      </c>
      <c r="Y1249" s="1" t="s">
        <v>156</v>
      </c>
      <c r="Z1249" s="3">
        <v>5457</v>
      </c>
      <c r="AA1249" s="4">
        <f t="shared" si="357"/>
        <v>491</v>
      </c>
      <c r="AB1249" s="4">
        <f t="shared" si="358"/>
        <v>2321.4539181999999</v>
      </c>
      <c r="AC1249" s="4">
        <f t="shared" si="359"/>
        <v>491</v>
      </c>
      <c r="AD1249" s="4">
        <f t="shared" si="362"/>
        <v>784.1955524</v>
      </c>
      <c r="AE1249" s="3" t="s">
        <v>1352</v>
      </c>
      <c r="AF1249" s="3">
        <v>491</v>
      </c>
      <c r="AG1249" s="4">
        <f>AI1249</f>
        <v>491</v>
      </c>
      <c r="AH1249" s="4">
        <v>84212</v>
      </c>
      <c r="AI1249">
        <f t="shared" si="354"/>
        <v>491</v>
      </c>
      <c r="AJ1249" t="s">
        <v>1352</v>
      </c>
      <c r="AK1249" s="2">
        <v>4002.01</v>
      </c>
      <c r="AL1249" s="2">
        <f>AN1249</f>
        <v>4002.01</v>
      </c>
      <c r="AM1249" s="4">
        <v>84212</v>
      </c>
      <c r="AN1249">
        <f>INDEX($AJ$2:$AJ$6811,MATCH(AM1249,$A$2:$A$6811,0))</f>
        <v>4002.01</v>
      </c>
      <c r="AP1249">
        <v>2.37</v>
      </c>
      <c r="AQ1249">
        <v>2.37</v>
      </c>
      <c r="AR1249" s="4">
        <v>31</v>
      </c>
      <c r="AS1249" s="4">
        <v>1</v>
      </c>
      <c r="AT1249" s="4">
        <v>2013</v>
      </c>
      <c r="AU1249" s="4">
        <v>1</v>
      </c>
      <c r="AV1249" s="4">
        <v>2</v>
      </c>
      <c r="AW1249" s="4">
        <v>2013</v>
      </c>
      <c r="AX1249" t="str">
        <f t="shared" si="355"/>
        <v>Delay</v>
      </c>
      <c r="AY1249">
        <f t="shared" si="356"/>
        <v>1</v>
      </c>
    </row>
    <row r="1250" spans="1:51" x14ac:dyDescent="0.2">
      <c r="A1250" s="3">
        <v>58801</v>
      </c>
      <c r="B1250" s="1" t="s">
        <v>215</v>
      </c>
      <c r="C1250" s="1" t="s">
        <v>89</v>
      </c>
      <c r="D1250" s="1" t="s">
        <v>52</v>
      </c>
      <c r="E1250" s="1" t="s">
        <v>53</v>
      </c>
      <c r="F1250" s="1" t="s">
        <v>53</v>
      </c>
      <c r="G1250" s="13" t="s">
        <v>1353</v>
      </c>
      <c r="H1250" s="12">
        <v>40655</v>
      </c>
      <c r="I1250" s="12" t="s">
        <v>1353</v>
      </c>
      <c r="J1250" s="12">
        <v>40655</v>
      </c>
      <c r="K1250" s="4">
        <v>3147</v>
      </c>
      <c r="L1250" s="1" t="s">
        <v>146</v>
      </c>
      <c r="M1250" s="1" t="s">
        <v>414</v>
      </c>
      <c r="N1250" s="1" t="s">
        <v>1158</v>
      </c>
      <c r="O1250" s="1" t="s">
        <v>93</v>
      </c>
      <c r="P1250">
        <v>60</v>
      </c>
      <c r="Q1250">
        <v>3136</v>
      </c>
      <c r="R1250">
        <v>94080</v>
      </c>
      <c r="S1250">
        <v>30</v>
      </c>
      <c r="T1250">
        <v>0.5</v>
      </c>
      <c r="U1250">
        <f t="shared" si="352"/>
        <v>94080</v>
      </c>
      <c r="V1250">
        <f t="shared" si="353"/>
        <v>188160</v>
      </c>
      <c r="W1250" s="1" t="s">
        <v>160</v>
      </c>
      <c r="X1250" s="1" t="s">
        <v>1236</v>
      </c>
      <c r="Y1250" s="1" t="s">
        <v>161</v>
      </c>
      <c r="Z1250" s="3">
        <v>8828</v>
      </c>
      <c r="AA1250" s="4">
        <f t="shared" si="357"/>
        <v>492</v>
      </c>
      <c r="AB1250" s="4">
        <f t="shared" si="358"/>
        <v>2588.9093068000002</v>
      </c>
      <c r="AC1250" s="4">
        <f t="shared" si="359"/>
        <v>492</v>
      </c>
      <c r="AD1250" s="4">
        <f t="shared" si="362"/>
        <v>485</v>
      </c>
      <c r="AE1250" s="4">
        <v>492</v>
      </c>
      <c r="AF1250" s="4">
        <v>492</v>
      </c>
      <c r="AG1250" s="4">
        <f t="shared" ref="AG1250:AG1258" si="363">AE1250</f>
        <v>492</v>
      </c>
      <c r="AI1250" t="e">
        <f t="shared" si="354"/>
        <v>#N/A</v>
      </c>
      <c r="AJ1250">
        <v>5150.82</v>
      </c>
      <c r="AK1250" s="2">
        <v>5150.82</v>
      </c>
      <c r="AL1250" s="2">
        <f t="shared" ref="AL1250:AL1258" si="364">AJ1250</f>
        <v>5150.82</v>
      </c>
      <c r="AM1250" s="4"/>
      <c r="AN1250" t="e">
        <f>VLOOKUP([1]!Tabelle13[[#This Row],[Vlookup this ID for freight costs]],$AL$2:$AL$6811,2,FALSE)</f>
        <v>#REF!</v>
      </c>
      <c r="AP1250">
        <v>202.84</v>
      </c>
      <c r="AQ1250">
        <v>202.84</v>
      </c>
      <c r="AR1250" s="4">
        <v>22</v>
      </c>
      <c r="AS1250" s="4">
        <v>4</v>
      </c>
      <c r="AT1250" s="4">
        <v>2011</v>
      </c>
      <c r="AU1250" s="4">
        <v>22</v>
      </c>
      <c r="AV1250" s="4">
        <v>4</v>
      </c>
      <c r="AW1250" s="4">
        <v>2011</v>
      </c>
      <c r="AX1250" t="str">
        <f t="shared" si="355"/>
        <v>No Delay</v>
      </c>
      <c r="AY1250">
        <f t="shared" si="356"/>
        <v>0</v>
      </c>
    </row>
    <row r="1251" spans="1:51" x14ac:dyDescent="0.2">
      <c r="A1251" s="3">
        <v>3421</v>
      </c>
      <c r="B1251" s="1" t="s">
        <v>584</v>
      </c>
      <c r="C1251" s="1" t="s">
        <v>65</v>
      </c>
      <c r="D1251" s="1" t="s">
        <v>74</v>
      </c>
      <c r="E1251" s="1" t="s">
        <v>53</v>
      </c>
      <c r="F1251" s="1" t="s">
        <v>53</v>
      </c>
      <c r="G1251" s="13" t="s">
        <v>1354</v>
      </c>
      <c r="H1251" s="12">
        <v>39731</v>
      </c>
      <c r="I1251" s="12" t="s">
        <v>1354</v>
      </c>
      <c r="J1251" s="12">
        <v>39731</v>
      </c>
      <c r="K1251" s="4">
        <v>1122</v>
      </c>
      <c r="L1251" s="1" t="s">
        <v>146</v>
      </c>
      <c r="M1251" s="1" t="s">
        <v>248</v>
      </c>
      <c r="N1251" s="1" t="s">
        <v>764</v>
      </c>
      <c r="O1251" s="1" t="s">
        <v>765</v>
      </c>
      <c r="P1251">
        <v>30</v>
      </c>
      <c r="Q1251">
        <v>5900</v>
      </c>
      <c r="R1251">
        <v>297360</v>
      </c>
      <c r="S1251">
        <v>50.4</v>
      </c>
      <c r="T1251">
        <v>1.68</v>
      </c>
      <c r="U1251">
        <f t="shared" si="352"/>
        <v>297360</v>
      </c>
      <c r="V1251">
        <f t="shared" si="353"/>
        <v>177000</v>
      </c>
      <c r="W1251" s="1" t="s">
        <v>251</v>
      </c>
      <c r="X1251" s="1" t="s">
        <v>252</v>
      </c>
      <c r="Y1251" s="1" t="s">
        <v>252</v>
      </c>
      <c r="Z1251" s="3">
        <v>6241</v>
      </c>
      <c r="AA1251" s="4">
        <f t="shared" si="357"/>
        <v>493</v>
      </c>
      <c r="AB1251" s="4">
        <f t="shared" si="358"/>
        <v>2892.2522260000001</v>
      </c>
      <c r="AC1251" s="4">
        <f t="shared" si="359"/>
        <v>493</v>
      </c>
      <c r="AD1251" s="4">
        <f t="shared" si="362"/>
        <v>8941.6</v>
      </c>
      <c r="AE1251" s="4">
        <v>493</v>
      </c>
      <c r="AF1251" s="4">
        <v>493</v>
      </c>
      <c r="AG1251" s="4">
        <f t="shared" si="363"/>
        <v>493</v>
      </c>
      <c r="AH1251" s="4">
        <v>11527</v>
      </c>
      <c r="AI1251">
        <f t="shared" si="354"/>
        <v>4303</v>
      </c>
      <c r="AJ1251">
        <v>1727.2</v>
      </c>
      <c r="AK1251" s="2">
        <v>1727.2</v>
      </c>
      <c r="AL1251" s="2">
        <f t="shared" si="364"/>
        <v>1727.2</v>
      </c>
      <c r="AM1251" s="4"/>
      <c r="AN1251" t="e">
        <f>VLOOKUP([1]!Tabelle13[[#This Row],[Vlookup this ID for freight costs]],$AL$2:$AL$6811,2,FALSE)</f>
        <v>#REF!</v>
      </c>
      <c r="AP1251">
        <v>475.78</v>
      </c>
      <c r="AQ1251">
        <v>475.78</v>
      </c>
      <c r="AR1251" s="4">
        <v>10</v>
      </c>
      <c r="AS1251" s="4">
        <v>10</v>
      </c>
      <c r="AT1251" s="4">
        <v>2008</v>
      </c>
      <c r="AU1251" s="4">
        <v>10</v>
      </c>
      <c r="AV1251" s="4">
        <v>10</v>
      </c>
      <c r="AW1251" s="4">
        <v>2008</v>
      </c>
      <c r="AX1251" t="str">
        <f t="shared" si="355"/>
        <v>No Delay</v>
      </c>
      <c r="AY1251">
        <f t="shared" si="356"/>
        <v>0</v>
      </c>
    </row>
    <row r="1252" spans="1:51" x14ac:dyDescent="0.2">
      <c r="A1252" s="3">
        <v>82363</v>
      </c>
      <c r="B1252" s="1" t="s">
        <v>172</v>
      </c>
      <c r="C1252" s="1" t="s">
        <v>114</v>
      </c>
      <c r="D1252" s="1" t="s">
        <v>130</v>
      </c>
      <c r="E1252" s="1" t="s">
        <v>53</v>
      </c>
      <c r="F1252" s="1" t="s">
        <v>53</v>
      </c>
      <c r="G1252" s="13" t="s">
        <v>1355</v>
      </c>
      <c r="H1252" s="12">
        <v>40563</v>
      </c>
      <c r="I1252" s="12" t="s">
        <v>1356</v>
      </c>
      <c r="J1252" s="12">
        <v>40581</v>
      </c>
      <c r="K1252" s="4">
        <v>2992</v>
      </c>
      <c r="L1252" s="1" t="s">
        <v>146</v>
      </c>
      <c r="M1252" s="1" t="s">
        <v>132</v>
      </c>
      <c r="N1252" s="1" t="s">
        <v>171</v>
      </c>
      <c r="O1252" s="1" t="s">
        <v>93</v>
      </c>
      <c r="P1252">
        <v>60</v>
      </c>
      <c r="Q1252">
        <v>10131</v>
      </c>
      <c r="R1252">
        <v>23605.23</v>
      </c>
      <c r="S1252">
        <v>2.33</v>
      </c>
      <c r="T1252">
        <v>0.04</v>
      </c>
      <c r="U1252">
        <f t="shared" si="352"/>
        <v>23605.23</v>
      </c>
      <c r="V1252">
        <f t="shared" si="353"/>
        <v>607860</v>
      </c>
      <c r="W1252" s="1" t="s">
        <v>155</v>
      </c>
      <c r="X1252" s="1" t="s">
        <v>1236</v>
      </c>
      <c r="Y1252" s="1" t="s">
        <v>156</v>
      </c>
      <c r="Z1252" s="3">
        <v>6648</v>
      </c>
      <c r="AA1252" s="4">
        <f t="shared" si="357"/>
        <v>493</v>
      </c>
      <c r="AB1252" s="4">
        <f t="shared" ref="AB1252:AB1269" si="365" xml:space="preserve"> 2244.740206  + 0.1097478*Q1252</f>
        <v>3356.5951678000001</v>
      </c>
      <c r="AC1252" s="4">
        <f t="shared" si="359"/>
        <v>493</v>
      </c>
      <c r="AD1252" s="4">
        <f t="shared" si="362"/>
        <v>493</v>
      </c>
      <c r="AE1252" s="4">
        <v>493</v>
      </c>
      <c r="AF1252" s="4">
        <v>493</v>
      </c>
      <c r="AG1252" s="4">
        <f t="shared" si="363"/>
        <v>493</v>
      </c>
      <c r="AI1252" t="e">
        <f t="shared" si="354"/>
        <v>#N/A</v>
      </c>
      <c r="AJ1252">
        <v>2859.16</v>
      </c>
      <c r="AK1252" s="2">
        <v>2859.16</v>
      </c>
      <c r="AL1252" s="2">
        <f t="shared" si="364"/>
        <v>2859.16</v>
      </c>
      <c r="AM1252" s="4"/>
      <c r="AN1252" t="e">
        <f>VLOOKUP([1]!Tabelle13[[#This Row],[Vlookup this ID for freight costs]],$AL$2:$AL$6811,2,FALSE)</f>
        <v>#REF!</v>
      </c>
      <c r="AP1252">
        <v>38.950000000000003</v>
      </c>
      <c r="AQ1252">
        <v>38.950000000000003</v>
      </c>
      <c r="AR1252" s="4">
        <v>20</v>
      </c>
      <c r="AS1252" s="4">
        <v>1</v>
      </c>
      <c r="AT1252" s="4">
        <v>2011</v>
      </c>
      <c r="AU1252" s="4">
        <v>7</v>
      </c>
      <c r="AV1252" s="4">
        <v>2</v>
      </c>
      <c r="AW1252" s="4">
        <v>2011</v>
      </c>
      <c r="AX1252" t="str">
        <f t="shared" si="355"/>
        <v>Delay</v>
      </c>
      <c r="AY1252">
        <f t="shared" si="356"/>
        <v>18</v>
      </c>
    </row>
    <row r="1253" spans="1:51" x14ac:dyDescent="0.2">
      <c r="A1253" s="3">
        <v>85676</v>
      </c>
      <c r="B1253" s="1" t="s">
        <v>175</v>
      </c>
      <c r="C1253" s="1" t="s">
        <v>165</v>
      </c>
      <c r="D1253" s="1" t="s">
        <v>130</v>
      </c>
      <c r="E1253" s="1" t="s">
        <v>53</v>
      </c>
      <c r="F1253" s="1" t="s">
        <v>53</v>
      </c>
      <c r="G1253" s="13" t="s">
        <v>771</v>
      </c>
      <c r="H1253" s="12">
        <v>40359</v>
      </c>
      <c r="I1253" s="12" t="s">
        <v>772</v>
      </c>
      <c r="J1253" s="12">
        <v>40351</v>
      </c>
      <c r="K1253" s="4">
        <v>2540</v>
      </c>
      <c r="L1253" s="1" t="s">
        <v>146</v>
      </c>
      <c r="M1253" s="1" t="s">
        <v>132</v>
      </c>
      <c r="N1253" s="1" t="s">
        <v>159</v>
      </c>
      <c r="O1253" s="1" t="s">
        <v>93</v>
      </c>
      <c r="P1253">
        <v>30</v>
      </c>
      <c r="Q1253">
        <v>6000</v>
      </c>
      <c r="R1253">
        <v>70500</v>
      </c>
      <c r="S1253">
        <v>11.75</v>
      </c>
      <c r="T1253">
        <v>0.39</v>
      </c>
      <c r="U1253">
        <f t="shared" si="352"/>
        <v>70500</v>
      </c>
      <c r="V1253">
        <f t="shared" si="353"/>
        <v>180000</v>
      </c>
      <c r="W1253" s="1" t="s">
        <v>160</v>
      </c>
      <c r="X1253" s="1" t="s">
        <v>1236</v>
      </c>
      <c r="Y1253" s="1" t="s">
        <v>161</v>
      </c>
      <c r="Z1253" s="3">
        <v>5149</v>
      </c>
      <c r="AA1253" s="4">
        <f t="shared" si="357"/>
        <v>493</v>
      </c>
      <c r="AB1253" s="4">
        <f t="shared" si="365"/>
        <v>2903.2270060000001</v>
      </c>
      <c r="AC1253" s="4">
        <f t="shared" si="359"/>
        <v>493</v>
      </c>
      <c r="AD1253" s="4">
        <f t="shared" si="362"/>
        <v>1134.1992506285715</v>
      </c>
      <c r="AE1253" s="4">
        <v>493</v>
      </c>
      <c r="AF1253" s="4">
        <v>493</v>
      </c>
      <c r="AG1253" s="4">
        <f t="shared" si="363"/>
        <v>493</v>
      </c>
      <c r="AI1253" t="e">
        <f t="shared" si="354"/>
        <v>#N/A</v>
      </c>
      <c r="AJ1253">
        <v>7879.03</v>
      </c>
      <c r="AK1253" s="2">
        <v>7879.03</v>
      </c>
      <c r="AL1253" s="2">
        <f t="shared" si="364"/>
        <v>7879.03</v>
      </c>
      <c r="AM1253" s="4"/>
      <c r="AN1253" t="e">
        <f>VLOOKUP([1]!Tabelle13[[#This Row],[Vlookup this ID for freight costs]],$AL$2:$AL$6811,2,FALSE)</f>
        <v>#REF!</v>
      </c>
      <c r="AP1253">
        <v>152</v>
      </c>
      <c r="AQ1253">
        <v>152</v>
      </c>
      <c r="AR1253" s="4">
        <v>30</v>
      </c>
      <c r="AS1253" s="4">
        <v>6</v>
      </c>
      <c r="AT1253" s="4">
        <v>2010</v>
      </c>
      <c r="AU1253" s="4">
        <v>22</v>
      </c>
      <c r="AV1253" s="4">
        <v>6</v>
      </c>
      <c r="AW1253" s="4">
        <v>2010</v>
      </c>
      <c r="AX1253" t="str">
        <f t="shared" si="355"/>
        <v>No Delay</v>
      </c>
      <c r="AY1253">
        <f t="shared" si="356"/>
        <v>0</v>
      </c>
    </row>
    <row r="1254" spans="1:51" x14ac:dyDescent="0.2">
      <c r="A1254" s="3">
        <v>83569</v>
      </c>
      <c r="B1254" s="1" t="s">
        <v>215</v>
      </c>
      <c r="C1254" s="1" t="s">
        <v>89</v>
      </c>
      <c r="D1254" s="1" t="s">
        <v>130</v>
      </c>
      <c r="E1254" s="1" t="s">
        <v>53</v>
      </c>
      <c r="F1254" s="1" t="s">
        <v>53</v>
      </c>
      <c r="G1254" s="13" t="s">
        <v>397</v>
      </c>
      <c r="H1254" s="12">
        <v>41050</v>
      </c>
      <c r="I1254" s="12" t="s">
        <v>1357</v>
      </c>
      <c r="J1254" s="12">
        <v>40969</v>
      </c>
      <c r="K1254" s="4">
        <v>3788</v>
      </c>
      <c r="L1254" s="1" t="s">
        <v>146</v>
      </c>
      <c r="M1254" s="1" t="s">
        <v>132</v>
      </c>
      <c r="N1254" s="1" t="s">
        <v>171</v>
      </c>
      <c r="O1254" s="1" t="s">
        <v>93</v>
      </c>
      <c r="P1254">
        <v>60</v>
      </c>
      <c r="Q1254">
        <v>10350</v>
      </c>
      <c r="R1254">
        <v>24115.5</v>
      </c>
      <c r="S1254">
        <v>2.33</v>
      </c>
      <c r="T1254">
        <v>0.04</v>
      </c>
      <c r="U1254">
        <f t="shared" si="352"/>
        <v>24115.5</v>
      </c>
      <c r="V1254">
        <f t="shared" si="353"/>
        <v>621000</v>
      </c>
      <c r="W1254" s="1" t="s">
        <v>155</v>
      </c>
      <c r="X1254" s="1" t="s">
        <v>1236</v>
      </c>
      <c r="Y1254" s="1" t="s">
        <v>156</v>
      </c>
      <c r="Z1254" s="3">
        <v>9211</v>
      </c>
      <c r="AA1254" s="4">
        <f t="shared" si="357"/>
        <v>495</v>
      </c>
      <c r="AB1254" s="4">
        <f t="shared" si="365"/>
        <v>3380.6299360000003</v>
      </c>
      <c r="AC1254" s="4">
        <f t="shared" si="359"/>
        <v>495</v>
      </c>
      <c r="AD1254" s="4">
        <f t="shared" si="362"/>
        <v>495</v>
      </c>
      <c r="AE1254" s="4">
        <v>495</v>
      </c>
      <c r="AF1254" s="4">
        <v>495</v>
      </c>
      <c r="AG1254" s="4">
        <f t="shared" si="363"/>
        <v>495</v>
      </c>
      <c r="AI1254" t="e">
        <f t="shared" si="354"/>
        <v>#N/A</v>
      </c>
      <c r="AJ1254">
        <v>20548.8</v>
      </c>
      <c r="AK1254" s="2">
        <v>20548.8</v>
      </c>
      <c r="AL1254" s="2">
        <f t="shared" si="364"/>
        <v>20548.8</v>
      </c>
      <c r="AM1254" s="4"/>
      <c r="AN1254" t="e">
        <f>VLOOKUP([1]!Tabelle13[[#This Row],[Vlookup this ID for freight costs]],$AL$2:$AL$6811,2,FALSE)</f>
        <v>#REF!</v>
      </c>
      <c r="AP1254">
        <v>33.81</v>
      </c>
      <c r="AQ1254">
        <v>33.81</v>
      </c>
      <c r="AR1254" s="4">
        <v>21</v>
      </c>
      <c r="AS1254" s="4">
        <v>5</v>
      </c>
      <c r="AT1254" s="4">
        <v>2012</v>
      </c>
      <c r="AU1254" s="4">
        <v>1</v>
      </c>
      <c r="AV1254" s="4">
        <v>4</v>
      </c>
      <c r="AW1254" s="4">
        <v>2012</v>
      </c>
      <c r="AX1254" t="str">
        <f t="shared" si="355"/>
        <v>No Delay</v>
      </c>
      <c r="AY1254">
        <f t="shared" si="356"/>
        <v>0</v>
      </c>
    </row>
    <row r="1255" spans="1:51" x14ac:dyDescent="0.2">
      <c r="A1255" s="3">
        <v>83541</v>
      </c>
      <c r="B1255" s="1" t="s">
        <v>975</v>
      </c>
      <c r="C1255" s="1" t="s">
        <v>73</v>
      </c>
      <c r="D1255" s="1" t="s">
        <v>130</v>
      </c>
      <c r="E1255" s="1" t="s">
        <v>101</v>
      </c>
      <c r="F1255" s="1" t="s">
        <v>101</v>
      </c>
      <c r="G1255" s="13" t="s">
        <v>1218</v>
      </c>
      <c r="H1255" s="12">
        <v>40847</v>
      </c>
      <c r="I1255" s="12" t="s">
        <v>1003</v>
      </c>
      <c r="J1255" s="12">
        <v>40837</v>
      </c>
      <c r="K1255" s="4">
        <v>3535</v>
      </c>
      <c r="L1255" s="1" t="s">
        <v>146</v>
      </c>
      <c r="M1255" s="1" t="s">
        <v>132</v>
      </c>
      <c r="N1255" s="1" t="s">
        <v>676</v>
      </c>
      <c r="O1255" s="1" t="s">
        <v>93</v>
      </c>
      <c r="P1255">
        <v>60</v>
      </c>
      <c r="Q1255">
        <v>12733</v>
      </c>
      <c r="R1255">
        <v>38071.67</v>
      </c>
      <c r="S1255">
        <v>2.99</v>
      </c>
      <c r="T1255">
        <v>0.05</v>
      </c>
      <c r="U1255">
        <f t="shared" si="352"/>
        <v>38071.670000000006</v>
      </c>
      <c r="V1255">
        <f t="shared" si="353"/>
        <v>763980</v>
      </c>
      <c r="W1255" s="1" t="s">
        <v>160</v>
      </c>
      <c r="X1255" s="1" t="s">
        <v>1236</v>
      </c>
      <c r="Y1255" s="1" t="s">
        <v>161</v>
      </c>
      <c r="Z1255" s="3">
        <v>14451</v>
      </c>
      <c r="AA1255" s="4">
        <f t="shared" si="357"/>
        <v>496</v>
      </c>
      <c r="AB1255" s="4">
        <f t="shared" si="365"/>
        <v>3642.1589433999998</v>
      </c>
      <c r="AC1255" s="4">
        <f t="shared" si="359"/>
        <v>496</v>
      </c>
      <c r="AD1255" s="4">
        <f t="shared" si="362"/>
        <v>496</v>
      </c>
      <c r="AE1255" s="4">
        <v>496</v>
      </c>
      <c r="AF1255" s="4">
        <v>496</v>
      </c>
      <c r="AG1255" s="4">
        <f t="shared" si="363"/>
        <v>496</v>
      </c>
      <c r="AI1255" t="e">
        <f t="shared" si="354"/>
        <v>#N/A</v>
      </c>
      <c r="AJ1255">
        <v>5257.35</v>
      </c>
      <c r="AK1255" s="2">
        <v>5257.35</v>
      </c>
      <c r="AL1255" s="2">
        <f t="shared" si="364"/>
        <v>5257.35</v>
      </c>
      <c r="AM1255" s="4"/>
      <c r="AN1255" t="e">
        <f>VLOOKUP([1]!Tabelle13[[#This Row],[Vlookup this ID for freight costs]],$AL$2:$AL$6811,2,FALSE)</f>
        <v>#REF!</v>
      </c>
      <c r="AP1255">
        <v>62.82</v>
      </c>
      <c r="AQ1255">
        <v>62.82</v>
      </c>
      <c r="AR1255" s="4">
        <v>31</v>
      </c>
      <c r="AS1255" s="4">
        <v>10</v>
      </c>
      <c r="AT1255" s="4">
        <v>2011</v>
      </c>
      <c r="AU1255" s="4">
        <v>21</v>
      </c>
      <c r="AV1255" s="4">
        <v>10</v>
      </c>
      <c r="AW1255" s="4">
        <v>2011</v>
      </c>
      <c r="AX1255" t="str">
        <f t="shared" si="355"/>
        <v>No Delay</v>
      </c>
      <c r="AY1255">
        <f t="shared" si="356"/>
        <v>0</v>
      </c>
    </row>
    <row r="1256" spans="1:51" x14ac:dyDescent="0.2">
      <c r="A1256" s="3">
        <v>11302</v>
      </c>
      <c r="B1256" s="1" t="s">
        <v>164</v>
      </c>
      <c r="C1256" s="1" t="s">
        <v>165</v>
      </c>
      <c r="D1256" s="1" t="s">
        <v>130</v>
      </c>
      <c r="E1256" s="1" t="s">
        <v>53</v>
      </c>
      <c r="F1256" s="1" t="s">
        <v>53</v>
      </c>
      <c r="G1256" s="13" t="s">
        <v>1087</v>
      </c>
      <c r="H1256" s="12">
        <v>39779</v>
      </c>
      <c r="I1256" s="12" t="s">
        <v>1087</v>
      </c>
      <c r="J1256" s="12">
        <v>39779</v>
      </c>
      <c r="K1256" s="4">
        <v>1210</v>
      </c>
      <c r="L1256" s="1" t="s">
        <v>146</v>
      </c>
      <c r="M1256" s="1" t="s">
        <v>132</v>
      </c>
      <c r="N1256" s="1" t="s">
        <v>275</v>
      </c>
      <c r="O1256" s="1" t="s">
        <v>93</v>
      </c>
      <c r="P1256">
        <v>60</v>
      </c>
      <c r="Q1256">
        <v>5377</v>
      </c>
      <c r="R1256">
        <v>50274.95</v>
      </c>
      <c r="S1256">
        <v>9.35</v>
      </c>
      <c r="T1256">
        <v>0.16</v>
      </c>
      <c r="U1256">
        <f t="shared" si="352"/>
        <v>50274.95</v>
      </c>
      <c r="V1256">
        <f t="shared" si="353"/>
        <v>322620</v>
      </c>
      <c r="W1256" s="1" t="s">
        <v>155</v>
      </c>
      <c r="X1256" s="1" t="s">
        <v>1236</v>
      </c>
      <c r="Y1256" s="1" t="s">
        <v>156</v>
      </c>
      <c r="Z1256" s="3">
        <v>5457</v>
      </c>
      <c r="AA1256" s="4">
        <f t="shared" si="357"/>
        <v>501</v>
      </c>
      <c r="AB1256" s="4">
        <f t="shared" si="365"/>
        <v>2834.8541266000002</v>
      </c>
      <c r="AC1256" s="4">
        <f t="shared" si="359"/>
        <v>501</v>
      </c>
      <c r="AD1256" s="4">
        <f t="shared" si="362"/>
        <v>501</v>
      </c>
      <c r="AE1256" s="4">
        <v>501</v>
      </c>
      <c r="AF1256" s="4">
        <v>501</v>
      </c>
      <c r="AG1256" s="4">
        <f t="shared" si="363"/>
        <v>501</v>
      </c>
      <c r="AH1256" s="4">
        <v>83706</v>
      </c>
      <c r="AI1256">
        <f t="shared" si="354"/>
        <v>645</v>
      </c>
      <c r="AJ1256">
        <v>3266.38</v>
      </c>
      <c r="AK1256" s="2">
        <v>3266.38</v>
      </c>
      <c r="AL1256" s="2">
        <f t="shared" si="364"/>
        <v>3266.38</v>
      </c>
      <c r="AM1256" s="4"/>
      <c r="AN1256" t="e">
        <f>VLOOKUP([1]!Tabelle13[[#This Row],[Vlookup this ID for freight costs]],$AL$2:$AL$6811,2,FALSE)</f>
        <v>#REF!</v>
      </c>
      <c r="AP1256">
        <v>98.54</v>
      </c>
      <c r="AQ1256">
        <v>98.54</v>
      </c>
      <c r="AR1256" s="4">
        <v>27</v>
      </c>
      <c r="AS1256" s="4">
        <v>11</v>
      </c>
      <c r="AT1256" s="4">
        <v>2008</v>
      </c>
      <c r="AU1256" s="4">
        <v>27</v>
      </c>
      <c r="AV1256" s="4">
        <v>11</v>
      </c>
      <c r="AW1256" s="4">
        <v>2008</v>
      </c>
      <c r="AX1256" t="str">
        <f t="shared" si="355"/>
        <v>No Delay</v>
      </c>
      <c r="AY1256">
        <f t="shared" si="356"/>
        <v>0</v>
      </c>
    </row>
    <row r="1257" spans="1:51" x14ac:dyDescent="0.2">
      <c r="A1257" s="3">
        <v>84613</v>
      </c>
      <c r="B1257" s="1" t="s">
        <v>172</v>
      </c>
      <c r="C1257" s="1" t="s">
        <v>114</v>
      </c>
      <c r="D1257" s="1" t="s">
        <v>130</v>
      </c>
      <c r="E1257" s="1" t="s">
        <v>101</v>
      </c>
      <c r="F1257" s="1" t="s">
        <v>101</v>
      </c>
      <c r="G1257" s="13" t="s">
        <v>591</v>
      </c>
      <c r="H1257" s="12">
        <v>40634</v>
      </c>
      <c r="I1257" s="12" t="s">
        <v>1358</v>
      </c>
      <c r="J1257" s="12">
        <v>40556</v>
      </c>
      <c r="K1257" s="4">
        <v>2964</v>
      </c>
      <c r="L1257" s="1" t="s">
        <v>146</v>
      </c>
      <c r="M1257" s="1" t="s">
        <v>132</v>
      </c>
      <c r="N1257" s="1" t="s">
        <v>171</v>
      </c>
      <c r="O1257" s="1" t="s">
        <v>93</v>
      </c>
      <c r="P1257">
        <v>60</v>
      </c>
      <c r="Q1257">
        <v>12080</v>
      </c>
      <c r="R1257">
        <v>28146.400000000001</v>
      </c>
      <c r="S1257">
        <v>2.33</v>
      </c>
      <c r="T1257">
        <v>0.04</v>
      </c>
      <c r="U1257">
        <f t="shared" si="352"/>
        <v>28146.400000000001</v>
      </c>
      <c r="V1257">
        <f t="shared" si="353"/>
        <v>724800</v>
      </c>
      <c r="W1257" s="1" t="s">
        <v>179</v>
      </c>
      <c r="X1257" s="1" t="s">
        <v>1236</v>
      </c>
      <c r="Y1257" s="1" t="s">
        <v>156</v>
      </c>
      <c r="Z1257" s="3">
        <v>14240</v>
      </c>
      <c r="AA1257" s="4">
        <f t="shared" si="357"/>
        <v>503</v>
      </c>
      <c r="AB1257" s="4">
        <f t="shared" si="365"/>
        <v>3570.4936299999999</v>
      </c>
      <c r="AC1257" s="4">
        <f t="shared" si="359"/>
        <v>503</v>
      </c>
      <c r="AD1257" s="4">
        <f t="shared" si="362"/>
        <v>5408.5</v>
      </c>
      <c r="AE1257" s="4">
        <v>503</v>
      </c>
      <c r="AF1257" s="4">
        <v>503</v>
      </c>
      <c r="AG1257" s="4">
        <f t="shared" si="363"/>
        <v>503</v>
      </c>
      <c r="AI1257" t="e">
        <f t="shared" si="354"/>
        <v>#N/A</v>
      </c>
      <c r="AJ1257">
        <v>2355.79</v>
      </c>
      <c r="AK1257" s="2">
        <v>2355.79</v>
      </c>
      <c r="AL1257" s="2">
        <f t="shared" si="364"/>
        <v>2355.79</v>
      </c>
      <c r="AM1257" s="4"/>
      <c r="AN1257" t="e">
        <f>VLOOKUP([1]!Tabelle13[[#This Row],[Vlookup this ID for freight costs]],$AL$2:$AL$6811,2,FALSE)</f>
        <v>#REF!</v>
      </c>
      <c r="AP1257">
        <v>60.68</v>
      </c>
      <c r="AQ1257">
        <v>60.68</v>
      </c>
      <c r="AR1257" s="4">
        <v>1</v>
      </c>
      <c r="AS1257" s="4">
        <v>4</v>
      </c>
      <c r="AT1257" s="4">
        <v>2011</v>
      </c>
      <c r="AU1257" s="4">
        <v>13</v>
      </c>
      <c r="AV1257" s="4">
        <v>1</v>
      </c>
      <c r="AW1257" s="4">
        <v>2011</v>
      </c>
      <c r="AX1257" t="str">
        <f t="shared" si="355"/>
        <v>No Delay</v>
      </c>
      <c r="AY1257">
        <f t="shared" si="356"/>
        <v>0</v>
      </c>
    </row>
    <row r="1258" spans="1:51" x14ac:dyDescent="0.2">
      <c r="A1258" s="3">
        <v>23</v>
      </c>
      <c r="B1258" s="1" t="s">
        <v>144</v>
      </c>
      <c r="C1258" s="1" t="s">
        <v>65</v>
      </c>
      <c r="D1258" s="1" t="s">
        <v>52</v>
      </c>
      <c r="E1258" s="1" t="s">
        <v>53</v>
      </c>
      <c r="F1258" s="1" t="s">
        <v>53</v>
      </c>
      <c r="G1258" s="13" t="s">
        <v>1359</v>
      </c>
      <c r="H1258" s="12">
        <v>38988</v>
      </c>
      <c r="I1258" s="12" t="s">
        <v>1359</v>
      </c>
      <c r="J1258" s="12">
        <v>38988</v>
      </c>
      <c r="K1258" s="4">
        <v>16</v>
      </c>
      <c r="L1258" s="1" t="s">
        <v>146</v>
      </c>
      <c r="M1258" s="1" t="s">
        <v>170</v>
      </c>
      <c r="N1258" s="1" t="s">
        <v>970</v>
      </c>
      <c r="O1258" s="1" t="s">
        <v>93</v>
      </c>
      <c r="P1258">
        <v>240</v>
      </c>
      <c r="Q1258">
        <v>416</v>
      </c>
      <c r="R1258">
        <v>2225.6</v>
      </c>
      <c r="S1258">
        <v>5.35</v>
      </c>
      <c r="T1258">
        <v>0.02</v>
      </c>
      <c r="U1258">
        <f t="shared" si="352"/>
        <v>2225.6</v>
      </c>
      <c r="V1258">
        <f t="shared" si="353"/>
        <v>99840</v>
      </c>
      <c r="W1258" s="1" t="s">
        <v>155</v>
      </c>
      <c r="X1258" s="1" t="s">
        <v>1236</v>
      </c>
      <c r="Y1258" s="1" t="s">
        <v>1333</v>
      </c>
      <c r="Z1258" s="3">
        <v>7726</v>
      </c>
      <c r="AA1258" s="4">
        <f t="shared" si="357"/>
        <v>504</v>
      </c>
      <c r="AB1258" s="4">
        <f t="shared" si="365"/>
        <v>2290.3952908000001</v>
      </c>
      <c r="AC1258" s="4">
        <f t="shared" si="359"/>
        <v>504</v>
      </c>
      <c r="AD1258" s="4">
        <f t="shared" si="362"/>
        <v>470.5</v>
      </c>
      <c r="AE1258" s="4">
        <v>504</v>
      </c>
      <c r="AF1258" s="4">
        <v>504</v>
      </c>
      <c r="AG1258" s="4">
        <f t="shared" si="363"/>
        <v>504</v>
      </c>
      <c r="AI1258" t="e">
        <f t="shared" si="354"/>
        <v>#N/A</v>
      </c>
      <c r="AJ1258">
        <v>5920.42</v>
      </c>
      <c r="AK1258" s="2">
        <v>5920.42</v>
      </c>
      <c r="AL1258" s="2">
        <f t="shared" si="364"/>
        <v>5920.42</v>
      </c>
      <c r="AM1258" s="4"/>
      <c r="AN1258" t="e">
        <f>VLOOKUP([1]!Tabelle13[[#This Row],[Vlookup this ID for freight costs]],$AL$2:$AL$6811,2,FALSE)</f>
        <v>#REF!</v>
      </c>
      <c r="AP1258">
        <v>0</v>
      </c>
      <c r="AR1258" s="4">
        <v>28</v>
      </c>
      <c r="AS1258" s="4">
        <v>9</v>
      </c>
      <c r="AT1258" s="4">
        <v>2006</v>
      </c>
      <c r="AU1258" s="4">
        <v>28</v>
      </c>
      <c r="AV1258" s="4">
        <v>9</v>
      </c>
      <c r="AW1258" s="4">
        <v>2006</v>
      </c>
      <c r="AX1258" t="str">
        <f t="shared" si="355"/>
        <v>No Delay</v>
      </c>
      <c r="AY1258">
        <f t="shared" si="356"/>
        <v>0</v>
      </c>
    </row>
    <row r="1259" spans="1:51" x14ac:dyDescent="0.2">
      <c r="A1259" s="3">
        <v>2661</v>
      </c>
      <c r="B1259" s="1" t="s">
        <v>144</v>
      </c>
      <c r="C1259" s="1" t="s">
        <v>65</v>
      </c>
      <c r="D1259" s="1" t="s">
        <v>52</v>
      </c>
      <c r="E1259" s="1" t="s">
        <v>53</v>
      </c>
      <c r="F1259" s="1" t="s">
        <v>53</v>
      </c>
      <c r="G1259" s="13" t="s">
        <v>1359</v>
      </c>
      <c r="H1259" s="12">
        <v>38988</v>
      </c>
      <c r="I1259" s="12" t="s">
        <v>1359</v>
      </c>
      <c r="J1259" s="12">
        <v>38988</v>
      </c>
      <c r="K1259" s="4">
        <v>17</v>
      </c>
      <c r="L1259" s="1" t="s">
        <v>146</v>
      </c>
      <c r="M1259" s="1" t="s">
        <v>170</v>
      </c>
      <c r="N1259" s="1" t="s">
        <v>778</v>
      </c>
      <c r="O1259" s="1" t="s">
        <v>93</v>
      </c>
      <c r="P1259">
        <v>240</v>
      </c>
      <c r="Q1259">
        <v>416</v>
      </c>
      <c r="R1259">
        <v>1809.6</v>
      </c>
      <c r="S1259">
        <v>4.3499999999999996</v>
      </c>
      <c r="T1259">
        <v>0.02</v>
      </c>
      <c r="U1259">
        <f t="shared" si="352"/>
        <v>1809.6</v>
      </c>
      <c r="V1259">
        <f t="shared" si="353"/>
        <v>99840</v>
      </c>
      <c r="W1259" s="1" t="s">
        <v>155</v>
      </c>
      <c r="X1259" s="1" t="s">
        <v>1236</v>
      </c>
      <c r="Y1259" s="1" t="s">
        <v>1333</v>
      </c>
      <c r="Z1259" s="3">
        <v>7726</v>
      </c>
      <c r="AA1259" s="4">
        <f t="shared" si="357"/>
        <v>504</v>
      </c>
      <c r="AB1259" s="4">
        <f t="shared" si="365"/>
        <v>2290.3952908000001</v>
      </c>
      <c r="AC1259" s="4">
        <f t="shared" si="359"/>
        <v>504</v>
      </c>
      <c r="AD1259" s="4">
        <f t="shared" si="362"/>
        <v>470.5</v>
      </c>
      <c r="AE1259" s="3" t="s">
        <v>1360</v>
      </c>
      <c r="AF1259" s="3">
        <v>504</v>
      </c>
      <c r="AG1259" s="4">
        <f>AI1259</f>
        <v>504</v>
      </c>
      <c r="AH1259" s="4">
        <v>23</v>
      </c>
      <c r="AI1259">
        <f t="shared" si="354"/>
        <v>504</v>
      </c>
      <c r="AJ1259" t="s">
        <v>1360</v>
      </c>
      <c r="AK1259" s="2">
        <v>5920.42</v>
      </c>
      <c r="AL1259" s="2">
        <f>AN1259</f>
        <v>5920.42</v>
      </c>
      <c r="AM1259" s="4">
        <v>23</v>
      </c>
      <c r="AN1259">
        <f>INDEX($AJ$2:$AJ$6811,MATCH(AM1259,$A$2:$A$6811,0))</f>
        <v>5920.42</v>
      </c>
      <c r="AP1259">
        <v>0</v>
      </c>
      <c r="AR1259" s="4">
        <v>28</v>
      </c>
      <c r="AS1259" s="4">
        <v>9</v>
      </c>
      <c r="AT1259" s="4">
        <v>2006</v>
      </c>
      <c r="AU1259" s="4">
        <v>28</v>
      </c>
      <c r="AV1259" s="4">
        <v>9</v>
      </c>
      <c r="AW1259" s="4">
        <v>2006</v>
      </c>
      <c r="AX1259" t="str">
        <f t="shared" si="355"/>
        <v>No Delay</v>
      </c>
      <c r="AY1259">
        <f t="shared" si="356"/>
        <v>0</v>
      </c>
    </row>
    <row r="1260" spans="1:51" x14ac:dyDescent="0.2">
      <c r="A1260" s="3">
        <v>2662</v>
      </c>
      <c r="B1260" s="1" t="s">
        <v>144</v>
      </c>
      <c r="C1260" s="1" t="s">
        <v>65</v>
      </c>
      <c r="D1260" s="1" t="s">
        <v>52</v>
      </c>
      <c r="E1260" s="1" t="s">
        <v>53</v>
      </c>
      <c r="F1260" s="1" t="s">
        <v>53</v>
      </c>
      <c r="G1260" s="13" t="s">
        <v>1359</v>
      </c>
      <c r="H1260" s="12">
        <v>38988</v>
      </c>
      <c r="I1260" s="12" t="s">
        <v>1359</v>
      </c>
      <c r="J1260" s="12">
        <v>38988</v>
      </c>
      <c r="K1260" s="4">
        <v>18</v>
      </c>
      <c r="L1260" s="1" t="s">
        <v>146</v>
      </c>
      <c r="M1260" s="1" t="s">
        <v>170</v>
      </c>
      <c r="N1260" s="1" t="s">
        <v>171</v>
      </c>
      <c r="O1260" s="1" t="s">
        <v>93</v>
      </c>
      <c r="P1260">
        <v>60</v>
      </c>
      <c r="Q1260">
        <v>486</v>
      </c>
      <c r="R1260">
        <v>2041.2</v>
      </c>
      <c r="S1260">
        <v>4.2</v>
      </c>
      <c r="T1260">
        <v>7.0000000000000007E-2</v>
      </c>
      <c r="U1260">
        <f t="shared" si="352"/>
        <v>2041.2</v>
      </c>
      <c r="V1260">
        <f t="shared" si="353"/>
        <v>29160</v>
      </c>
      <c r="W1260" s="1" t="s">
        <v>155</v>
      </c>
      <c r="X1260" s="1" t="s">
        <v>1236</v>
      </c>
      <c r="Y1260" s="1" t="s">
        <v>1333</v>
      </c>
      <c r="Z1260" s="3">
        <v>7726</v>
      </c>
      <c r="AA1260" s="4">
        <f t="shared" si="357"/>
        <v>504</v>
      </c>
      <c r="AB1260" s="4">
        <f t="shared" si="365"/>
        <v>2298.0776368000002</v>
      </c>
      <c r="AC1260" s="4">
        <f t="shared" si="359"/>
        <v>504</v>
      </c>
      <c r="AD1260" s="4">
        <f t="shared" si="362"/>
        <v>263.5</v>
      </c>
      <c r="AE1260" s="3" t="s">
        <v>1360</v>
      </c>
      <c r="AF1260" s="3">
        <v>504</v>
      </c>
      <c r="AG1260" s="4">
        <f>AI1260</f>
        <v>504</v>
      </c>
      <c r="AH1260" s="4">
        <v>23</v>
      </c>
      <c r="AI1260">
        <f t="shared" si="354"/>
        <v>504</v>
      </c>
      <c r="AJ1260" t="s">
        <v>1360</v>
      </c>
      <c r="AK1260" s="2">
        <v>5920.42</v>
      </c>
      <c r="AL1260" s="2">
        <f>AN1260</f>
        <v>5920.42</v>
      </c>
      <c r="AM1260" s="4">
        <v>23</v>
      </c>
      <c r="AN1260">
        <f>INDEX($AJ$2:$AJ$6811,MATCH(AM1260,$A$2:$A$6811,0))</f>
        <v>5920.42</v>
      </c>
      <c r="AP1260">
        <v>0</v>
      </c>
      <c r="AR1260" s="4">
        <v>28</v>
      </c>
      <c r="AS1260" s="4">
        <v>9</v>
      </c>
      <c r="AT1260" s="4">
        <v>2006</v>
      </c>
      <c r="AU1260" s="4">
        <v>28</v>
      </c>
      <c r="AV1260" s="4">
        <v>9</v>
      </c>
      <c r="AW1260" s="4">
        <v>2006</v>
      </c>
      <c r="AX1260" t="str">
        <f t="shared" si="355"/>
        <v>No Delay</v>
      </c>
      <c r="AY1260">
        <f t="shared" si="356"/>
        <v>0</v>
      </c>
    </row>
    <row r="1261" spans="1:51" x14ac:dyDescent="0.2">
      <c r="A1261" s="3">
        <v>5253</v>
      </c>
      <c r="B1261" s="1" t="s">
        <v>144</v>
      </c>
      <c r="C1261" s="1" t="s">
        <v>65</v>
      </c>
      <c r="D1261" s="1" t="s">
        <v>52</v>
      </c>
      <c r="E1261" s="1" t="s">
        <v>53</v>
      </c>
      <c r="F1261" s="1" t="s">
        <v>53</v>
      </c>
      <c r="G1261" s="13" t="s">
        <v>1359</v>
      </c>
      <c r="H1261" s="12">
        <v>38988</v>
      </c>
      <c r="I1261" s="12" t="s">
        <v>1359</v>
      </c>
      <c r="J1261" s="12">
        <v>38988</v>
      </c>
      <c r="K1261" s="4">
        <v>19</v>
      </c>
      <c r="L1261" s="1" t="s">
        <v>146</v>
      </c>
      <c r="M1261" s="1" t="s">
        <v>170</v>
      </c>
      <c r="N1261" s="1" t="s">
        <v>527</v>
      </c>
      <c r="O1261" s="1" t="s">
        <v>93</v>
      </c>
      <c r="P1261">
        <v>240</v>
      </c>
      <c r="Q1261">
        <v>416</v>
      </c>
      <c r="R1261">
        <v>2579.1999999999998</v>
      </c>
      <c r="S1261">
        <v>6.2</v>
      </c>
      <c r="T1261">
        <v>0.03</v>
      </c>
      <c r="U1261">
        <f t="shared" si="352"/>
        <v>2579.2000000000003</v>
      </c>
      <c r="V1261">
        <f t="shared" si="353"/>
        <v>99840</v>
      </c>
      <c r="W1261" s="1" t="s">
        <v>155</v>
      </c>
      <c r="X1261" s="1" t="s">
        <v>1236</v>
      </c>
      <c r="Y1261" s="1" t="s">
        <v>1333</v>
      </c>
      <c r="Z1261" s="3">
        <v>7726</v>
      </c>
      <c r="AA1261" s="4">
        <f t="shared" si="357"/>
        <v>504</v>
      </c>
      <c r="AB1261" s="4">
        <f t="shared" si="365"/>
        <v>2290.3952908000001</v>
      </c>
      <c r="AC1261" s="4">
        <f t="shared" si="359"/>
        <v>504</v>
      </c>
      <c r="AD1261" s="4">
        <f t="shared" si="362"/>
        <v>470.5</v>
      </c>
      <c r="AE1261" s="3" t="s">
        <v>1360</v>
      </c>
      <c r="AF1261" s="3">
        <v>504</v>
      </c>
      <c r="AG1261" s="4">
        <f>AI1261</f>
        <v>504</v>
      </c>
      <c r="AH1261" s="4">
        <v>23</v>
      </c>
      <c r="AI1261">
        <f t="shared" si="354"/>
        <v>504</v>
      </c>
      <c r="AJ1261" t="s">
        <v>1360</v>
      </c>
      <c r="AK1261" s="2">
        <v>5920.42</v>
      </c>
      <c r="AL1261" s="2">
        <f>AN1261</f>
        <v>5920.42</v>
      </c>
      <c r="AM1261" s="4">
        <v>23</v>
      </c>
      <c r="AN1261">
        <f>INDEX($AJ$2:$AJ$6811,MATCH(AM1261,$A$2:$A$6811,0))</f>
        <v>5920.42</v>
      </c>
      <c r="AP1261">
        <v>0</v>
      </c>
      <c r="AR1261" s="4">
        <v>28</v>
      </c>
      <c r="AS1261" s="4">
        <v>9</v>
      </c>
      <c r="AT1261" s="4">
        <v>2006</v>
      </c>
      <c r="AU1261" s="4">
        <v>28</v>
      </c>
      <c r="AV1261" s="4">
        <v>9</v>
      </c>
      <c r="AW1261" s="4">
        <v>2006</v>
      </c>
      <c r="AX1261" t="str">
        <f t="shared" si="355"/>
        <v>No Delay</v>
      </c>
      <c r="AY1261">
        <f t="shared" si="356"/>
        <v>0</v>
      </c>
    </row>
    <row r="1262" spans="1:51" x14ac:dyDescent="0.2">
      <c r="A1262" s="3">
        <v>13544</v>
      </c>
      <c r="B1262" s="1" t="s">
        <v>215</v>
      </c>
      <c r="C1262" s="1" t="s">
        <v>89</v>
      </c>
      <c r="D1262" s="1" t="s">
        <v>266</v>
      </c>
      <c r="E1262" s="1" t="s">
        <v>53</v>
      </c>
      <c r="F1262" s="1" t="s">
        <v>53</v>
      </c>
      <c r="G1262" s="13" t="s">
        <v>1042</v>
      </c>
      <c r="H1262" s="12">
        <v>41946</v>
      </c>
      <c r="I1262" s="12" t="s">
        <v>407</v>
      </c>
      <c r="J1262" s="12">
        <v>41950</v>
      </c>
      <c r="K1262" s="4">
        <v>6075</v>
      </c>
      <c r="L1262" s="1" t="s">
        <v>146</v>
      </c>
      <c r="M1262" s="1" t="s">
        <v>423</v>
      </c>
      <c r="N1262" s="1" t="s">
        <v>550</v>
      </c>
      <c r="O1262" s="1" t="s">
        <v>551</v>
      </c>
      <c r="P1262">
        <v>300</v>
      </c>
      <c r="Q1262">
        <v>500</v>
      </c>
      <c r="R1262">
        <v>15410</v>
      </c>
      <c r="S1262">
        <v>30.82</v>
      </c>
      <c r="T1262">
        <v>0.1</v>
      </c>
      <c r="U1262">
        <f t="shared" si="352"/>
        <v>15410</v>
      </c>
      <c r="V1262">
        <f t="shared" si="353"/>
        <v>150000</v>
      </c>
      <c r="W1262" s="1" t="s">
        <v>552</v>
      </c>
      <c r="X1262" s="1" t="s">
        <v>361</v>
      </c>
      <c r="Y1262" s="1" t="s">
        <v>361</v>
      </c>
      <c r="Z1262" s="3">
        <v>4931</v>
      </c>
      <c r="AA1262" s="4">
        <f t="shared" si="357"/>
        <v>505</v>
      </c>
      <c r="AB1262" s="4">
        <f t="shared" si="365"/>
        <v>2299.614106</v>
      </c>
      <c r="AC1262" s="4">
        <f t="shared" si="359"/>
        <v>505</v>
      </c>
      <c r="AD1262" s="4">
        <f t="shared" si="362"/>
        <v>1384.9052944347827</v>
      </c>
      <c r="AE1262" s="4">
        <v>505</v>
      </c>
      <c r="AF1262" s="4">
        <v>505</v>
      </c>
      <c r="AG1262" s="4">
        <f t="shared" ref="AG1262:AG1274" si="366">AE1262</f>
        <v>505</v>
      </c>
      <c r="AI1262" t="e">
        <f t="shared" si="354"/>
        <v>#N/A</v>
      </c>
      <c r="AJ1262">
        <v>6523.85</v>
      </c>
      <c r="AK1262" s="2">
        <v>6523.85</v>
      </c>
      <c r="AL1262" s="2">
        <f t="shared" ref="AL1262:AL1274" si="367">AJ1262</f>
        <v>6523.85</v>
      </c>
      <c r="AM1262" s="4"/>
      <c r="AN1262" t="e">
        <f>VLOOKUP([1]!Tabelle13[[#This Row],[Vlookup this ID for freight costs]],$AL$2:$AL$6811,2,FALSE)</f>
        <v>#REF!</v>
      </c>
      <c r="AP1262">
        <v>15.84</v>
      </c>
      <c r="AQ1262">
        <v>15.84</v>
      </c>
      <c r="AR1262" s="4">
        <v>3</v>
      </c>
      <c r="AS1262" s="4">
        <v>11</v>
      </c>
      <c r="AT1262" s="4">
        <v>2014</v>
      </c>
      <c r="AU1262" s="4">
        <v>7</v>
      </c>
      <c r="AV1262" s="4">
        <v>11</v>
      </c>
      <c r="AW1262" s="4">
        <v>2014</v>
      </c>
      <c r="AX1262" t="str">
        <f t="shared" si="355"/>
        <v>Delay</v>
      </c>
      <c r="AY1262">
        <f t="shared" si="356"/>
        <v>4</v>
      </c>
    </row>
    <row r="1263" spans="1:51" x14ac:dyDescent="0.2">
      <c r="A1263" s="3">
        <v>79837</v>
      </c>
      <c r="B1263" s="1" t="s">
        <v>215</v>
      </c>
      <c r="C1263" s="1" t="s">
        <v>89</v>
      </c>
      <c r="D1263" s="1" t="s">
        <v>266</v>
      </c>
      <c r="E1263" s="1" t="s">
        <v>53</v>
      </c>
      <c r="F1263" s="1" t="s">
        <v>53</v>
      </c>
      <c r="G1263" s="13" t="s">
        <v>1361</v>
      </c>
      <c r="H1263" s="12">
        <v>41649</v>
      </c>
      <c r="I1263" s="12" t="s">
        <v>1361</v>
      </c>
      <c r="J1263" s="12">
        <v>41649</v>
      </c>
      <c r="K1263" s="4">
        <v>5159</v>
      </c>
      <c r="L1263" s="1" t="s">
        <v>146</v>
      </c>
      <c r="M1263" s="1" t="s">
        <v>423</v>
      </c>
      <c r="N1263" s="1" t="s">
        <v>491</v>
      </c>
      <c r="O1263" s="1" t="s">
        <v>93</v>
      </c>
      <c r="P1263">
        <v>60</v>
      </c>
      <c r="Q1263">
        <v>4400</v>
      </c>
      <c r="R1263">
        <v>26136</v>
      </c>
      <c r="S1263">
        <v>5.94</v>
      </c>
      <c r="T1263">
        <v>0.1</v>
      </c>
      <c r="U1263">
        <f t="shared" si="352"/>
        <v>26136</v>
      </c>
      <c r="V1263">
        <f t="shared" si="353"/>
        <v>264000</v>
      </c>
      <c r="W1263" s="1" t="s">
        <v>394</v>
      </c>
      <c r="X1263" s="1" t="s">
        <v>112</v>
      </c>
      <c r="Y1263" s="1" t="s">
        <v>112</v>
      </c>
      <c r="Z1263" s="3">
        <v>5055</v>
      </c>
      <c r="AA1263" s="4">
        <f t="shared" si="357"/>
        <v>505</v>
      </c>
      <c r="AB1263" s="4">
        <f t="shared" si="365"/>
        <v>2727.6305259999999</v>
      </c>
      <c r="AC1263" s="4">
        <f t="shared" si="359"/>
        <v>505</v>
      </c>
      <c r="AD1263" s="4">
        <f t="shared" si="362"/>
        <v>4866.2038083999996</v>
      </c>
      <c r="AE1263" s="4">
        <v>505</v>
      </c>
      <c r="AF1263" s="4">
        <v>505</v>
      </c>
      <c r="AG1263" s="4">
        <f t="shared" si="366"/>
        <v>505</v>
      </c>
      <c r="AI1263" t="e">
        <f t="shared" si="354"/>
        <v>#N/A</v>
      </c>
      <c r="AJ1263">
        <v>5335.6</v>
      </c>
      <c r="AK1263" s="2">
        <v>5335.6</v>
      </c>
      <c r="AL1263" s="2">
        <f t="shared" si="367"/>
        <v>5335.6</v>
      </c>
      <c r="AM1263" s="4"/>
      <c r="AN1263" t="e">
        <f>VLOOKUP([1]!Tabelle13[[#This Row],[Vlookup this ID for freight costs]],$AL$2:$AL$6811,2,FALSE)</f>
        <v>#REF!</v>
      </c>
      <c r="AP1263">
        <v>32.33</v>
      </c>
      <c r="AQ1263">
        <v>32.33</v>
      </c>
      <c r="AR1263" s="4">
        <v>10</v>
      </c>
      <c r="AS1263" s="4">
        <v>1</v>
      </c>
      <c r="AT1263" s="4">
        <v>2014</v>
      </c>
      <c r="AU1263" s="4">
        <v>10</v>
      </c>
      <c r="AV1263" s="4">
        <v>1</v>
      </c>
      <c r="AW1263" s="4">
        <v>2014</v>
      </c>
      <c r="AX1263" t="str">
        <f t="shared" si="355"/>
        <v>No Delay</v>
      </c>
      <c r="AY1263">
        <f t="shared" si="356"/>
        <v>0</v>
      </c>
    </row>
    <row r="1264" spans="1:51" x14ac:dyDescent="0.2">
      <c r="A1264" s="3">
        <v>10753</v>
      </c>
      <c r="B1264" s="1" t="s">
        <v>350</v>
      </c>
      <c r="C1264" s="1" t="s">
        <v>65</v>
      </c>
      <c r="D1264" s="1" t="s">
        <v>130</v>
      </c>
      <c r="E1264" s="1" t="s">
        <v>152</v>
      </c>
      <c r="F1264" s="1" t="s">
        <v>152</v>
      </c>
      <c r="G1264" s="13" t="s">
        <v>166</v>
      </c>
      <c r="H1264" s="12">
        <v>39891</v>
      </c>
      <c r="I1264" s="12" t="s">
        <v>166</v>
      </c>
      <c r="J1264" s="12">
        <v>39891</v>
      </c>
      <c r="K1264" s="4">
        <v>1405</v>
      </c>
      <c r="L1264" s="1" t="s">
        <v>146</v>
      </c>
      <c r="M1264" s="1" t="s">
        <v>132</v>
      </c>
      <c r="N1264" s="1" t="s">
        <v>154</v>
      </c>
      <c r="O1264" s="1" t="s">
        <v>93</v>
      </c>
      <c r="P1264">
        <v>60</v>
      </c>
      <c r="Q1264">
        <v>4501</v>
      </c>
      <c r="R1264">
        <v>51311.4</v>
      </c>
      <c r="S1264">
        <v>11.4</v>
      </c>
      <c r="T1264">
        <v>0.19</v>
      </c>
      <c r="U1264">
        <f t="shared" si="352"/>
        <v>51311.4</v>
      </c>
      <c r="V1264">
        <f t="shared" si="353"/>
        <v>270060</v>
      </c>
      <c r="W1264" s="1" t="s">
        <v>155</v>
      </c>
      <c r="X1264" s="1" t="s">
        <v>1236</v>
      </c>
      <c r="Y1264" s="1" t="s">
        <v>156</v>
      </c>
      <c r="Z1264" s="3">
        <v>7726</v>
      </c>
      <c r="AA1264" s="4">
        <f t="shared" si="357"/>
        <v>506</v>
      </c>
      <c r="AB1264" s="4">
        <f t="shared" si="365"/>
        <v>2738.7150538000001</v>
      </c>
      <c r="AC1264" s="4">
        <f t="shared" si="359"/>
        <v>506</v>
      </c>
      <c r="AD1264" s="4">
        <f t="shared" si="362"/>
        <v>1469.6674936666666</v>
      </c>
      <c r="AE1264" s="4">
        <v>506</v>
      </c>
      <c r="AF1264" s="4">
        <v>506</v>
      </c>
      <c r="AG1264" s="4">
        <f t="shared" si="366"/>
        <v>506</v>
      </c>
      <c r="AH1264" s="4">
        <v>83069</v>
      </c>
      <c r="AI1264">
        <f t="shared" si="354"/>
        <v>5897</v>
      </c>
      <c r="AJ1264">
        <v>22985.72</v>
      </c>
      <c r="AK1264" s="2">
        <v>22985.72</v>
      </c>
      <c r="AL1264" s="2">
        <f t="shared" si="367"/>
        <v>22985.72</v>
      </c>
      <c r="AM1264" s="4"/>
      <c r="AN1264" t="e">
        <f>VLOOKUP([1]!Tabelle13[[#This Row],[Vlookup this ID for freight costs]],$AL$2:$AL$6811,2,FALSE)</f>
        <v>#REF!</v>
      </c>
      <c r="AP1264">
        <v>100.57</v>
      </c>
      <c r="AQ1264">
        <v>100.57</v>
      </c>
      <c r="AR1264" s="4">
        <v>19</v>
      </c>
      <c r="AS1264" s="4">
        <v>4</v>
      </c>
      <c r="AT1264" s="4">
        <v>2009</v>
      </c>
      <c r="AU1264" s="4">
        <v>19</v>
      </c>
      <c r="AV1264" s="4">
        <v>4</v>
      </c>
      <c r="AW1264" s="4">
        <v>2009</v>
      </c>
      <c r="AX1264" t="str">
        <f t="shared" si="355"/>
        <v>No Delay</v>
      </c>
      <c r="AY1264">
        <f t="shared" si="356"/>
        <v>0</v>
      </c>
    </row>
    <row r="1265" spans="1:51" x14ac:dyDescent="0.2">
      <c r="A1265" s="3">
        <v>84407</v>
      </c>
      <c r="B1265" s="1" t="s">
        <v>477</v>
      </c>
      <c r="C1265" s="1" t="s">
        <v>114</v>
      </c>
      <c r="D1265" s="1" t="s">
        <v>130</v>
      </c>
      <c r="E1265" s="1" t="s">
        <v>101</v>
      </c>
      <c r="F1265" s="1" t="s">
        <v>101</v>
      </c>
      <c r="G1265" s="13" t="s">
        <v>693</v>
      </c>
      <c r="H1265" s="12">
        <v>41851</v>
      </c>
      <c r="I1265" s="12" t="s">
        <v>694</v>
      </c>
      <c r="J1265" s="12">
        <v>41918</v>
      </c>
      <c r="K1265" s="4">
        <v>6003</v>
      </c>
      <c r="L1265" s="1" t="s">
        <v>146</v>
      </c>
      <c r="M1265" s="1" t="s">
        <v>132</v>
      </c>
      <c r="N1265" s="1" t="s">
        <v>163</v>
      </c>
      <c r="O1265" s="1" t="s">
        <v>93</v>
      </c>
      <c r="P1265">
        <v>60</v>
      </c>
      <c r="Q1265">
        <v>5432</v>
      </c>
      <c r="R1265">
        <v>61001.36</v>
      </c>
      <c r="S1265">
        <v>11.23</v>
      </c>
      <c r="T1265">
        <v>0.19</v>
      </c>
      <c r="U1265">
        <f t="shared" si="352"/>
        <v>61001.36</v>
      </c>
      <c r="V1265">
        <f t="shared" si="353"/>
        <v>325920</v>
      </c>
      <c r="W1265" s="1" t="s">
        <v>160</v>
      </c>
      <c r="X1265" s="1" t="s">
        <v>1236</v>
      </c>
      <c r="Y1265" s="1" t="s">
        <v>161</v>
      </c>
      <c r="Z1265" s="3">
        <v>13722</v>
      </c>
      <c r="AA1265" s="4">
        <f t="shared" si="357"/>
        <v>506</v>
      </c>
      <c r="AB1265" s="4">
        <f t="shared" si="365"/>
        <v>2840.8902555999998</v>
      </c>
      <c r="AC1265" s="4">
        <f t="shared" si="359"/>
        <v>506</v>
      </c>
      <c r="AD1265" s="4">
        <f t="shared" si="362"/>
        <v>506</v>
      </c>
      <c r="AE1265" s="4">
        <v>506</v>
      </c>
      <c r="AF1265" s="4">
        <v>506</v>
      </c>
      <c r="AG1265" s="4">
        <f t="shared" si="366"/>
        <v>506</v>
      </c>
      <c r="AI1265" t="e">
        <f t="shared" si="354"/>
        <v>#N/A</v>
      </c>
      <c r="AJ1265">
        <v>635.95000000000005</v>
      </c>
      <c r="AK1265" s="2">
        <v>635.95000000000005</v>
      </c>
      <c r="AL1265" s="2">
        <f t="shared" si="367"/>
        <v>635.95000000000005</v>
      </c>
      <c r="AM1265" s="4"/>
      <c r="AN1265" t="e">
        <f>VLOOKUP([1]!Tabelle13[[#This Row],[Vlookup this ID for freight costs]],$AL$2:$AL$6811,2,FALSE)</f>
        <v>#REF!</v>
      </c>
      <c r="AP1265">
        <v>62.71</v>
      </c>
      <c r="AQ1265">
        <v>62.71</v>
      </c>
      <c r="AR1265" s="4">
        <v>31</v>
      </c>
      <c r="AS1265" s="4">
        <v>7</v>
      </c>
      <c r="AT1265" s="4">
        <v>2014</v>
      </c>
      <c r="AU1265" s="4">
        <v>6</v>
      </c>
      <c r="AV1265" s="4">
        <v>10</v>
      </c>
      <c r="AW1265" s="4">
        <v>2014</v>
      </c>
      <c r="AX1265" t="str">
        <f t="shared" si="355"/>
        <v>Delay</v>
      </c>
      <c r="AY1265">
        <f t="shared" si="356"/>
        <v>67</v>
      </c>
    </row>
    <row r="1266" spans="1:51" x14ac:dyDescent="0.2">
      <c r="A1266" s="3">
        <v>11665</v>
      </c>
      <c r="B1266" s="1" t="s">
        <v>350</v>
      </c>
      <c r="C1266" s="1" t="s">
        <v>65</v>
      </c>
      <c r="D1266" s="1" t="s">
        <v>130</v>
      </c>
      <c r="E1266" s="1" t="s">
        <v>152</v>
      </c>
      <c r="F1266" s="1" t="s">
        <v>152</v>
      </c>
      <c r="G1266" s="13" t="s">
        <v>395</v>
      </c>
      <c r="H1266" s="12">
        <v>40029</v>
      </c>
      <c r="I1266" s="12" t="s">
        <v>395</v>
      </c>
      <c r="J1266" s="12">
        <v>40029</v>
      </c>
      <c r="K1266" s="4">
        <v>1700</v>
      </c>
      <c r="L1266" s="1" t="s">
        <v>146</v>
      </c>
      <c r="M1266" s="1" t="s">
        <v>132</v>
      </c>
      <c r="N1266" s="1" t="s">
        <v>154</v>
      </c>
      <c r="O1266" s="1" t="s">
        <v>93</v>
      </c>
      <c r="P1266">
        <v>60</v>
      </c>
      <c r="Q1266">
        <v>4501</v>
      </c>
      <c r="R1266">
        <v>51311.4</v>
      </c>
      <c r="S1266">
        <v>11.4</v>
      </c>
      <c r="T1266">
        <v>0.19</v>
      </c>
      <c r="U1266">
        <f t="shared" si="352"/>
        <v>51311.4</v>
      </c>
      <c r="V1266">
        <f t="shared" si="353"/>
        <v>270060</v>
      </c>
      <c r="W1266" s="1" t="s">
        <v>155</v>
      </c>
      <c r="X1266" s="1" t="s">
        <v>1236</v>
      </c>
      <c r="Y1266" s="1" t="s">
        <v>156</v>
      </c>
      <c r="Z1266" s="3">
        <v>7726</v>
      </c>
      <c r="AA1266" s="4">
        <f t="shared" si="357"/>
        <v>507</v>
      </c>
      <c r="AB1266" s="4">
        <f t="shared" si="365"/>
        <v>2738.7150538000001</v>
      </c>
      <c r="AC1266" s="4">
        <f t="shared" si="359"/>
        <v>507</v>
      </c>
      <c r="AD1266" s="4">
        <f t="shared" si="362"/>
        <v>1469.6674936666666</v>
      </c>
      <c r="AE1266" s="4">
        <v>507</v>
      </c>
      <c r="AF1266" s="4">
        <v>507</v>
      </c>
      <c r="AG1266" s="4">
        <f t="shared" si="366"/>
        <v>507</v>
      </c>
      <c r="AH1266" s="4">
        <v>82680</v>
      </c>
      <c r="AI1266">
        <f t="shared" si="354"/>
        <v>18737</v>
      </c>
      <c r="AJ1266">
        <v>7445.8</v>
      </c>
      <c r="AK1266" s="2">
        <v>7445.8</v>
      </c>
      <c r="AL1266" s="2">
        <f t="shared" si="367"/>
        <v>7445.8</v>
      </c>
      <c r="AM1266" s="4"/>
      <c r="AN1266" t="e">
        <f>VLOOKUP([1]!Tabelle13[[#This Row],[Vlookup this ID for freight costs]],$AL$2:$AL$6811,2,FALSE)</f>
        <v>#REF!</v>
      </c>
      <c r="AP1266">
        <v>100.57</v>
      </c>
      <c r="AQ1266">
        <v>100.57</v>
      </c>
      <c r="AR1266" s="4">
        <v>4</v>
      </c>
      <c r="AS1266" s="4">
        <v>8</v>
      </c>
      <c r="AT1266" s="4">
        <v>2009</v>
      </c>
      <c r="AU1266" s="4">
        <v>4</v>
      </c>
      <c r="AV1266" s="4">
        <v>8</v>
      </c>
      <c r="AW1266" s="4">
        <v>2009</v>
      </c>
      <c r="AX1266" t="str">
        <f t="shared" si="355"/>
        <v>No Delay</v>
      </c>
      <c r="AY1266">
        <f t="shared" si="356"/>
        <v>0</v>
      </c>
    </row>
    <row r="1267" spans="1:51" x14ac:dyDescent="0.2">
      <c r="A1267" s="3">
        <v>84424</v>
      </c>
      <c r="B1267" s="1" t="s">
        <v>151</v>
      </c>
      <c r="C1267" s="1" t="s">
        <v>65</v>
      </c>
      <c r="D1267" s="1" t="s">
        <v>130</v>
      </c>
      <c r="E1267" s="1" t="s">
        <v>152</v>
      </c>
      <c r="F1267" s="1" t="s">
        <v>152</v>
      </c>
      <c r="G1267" s="13" t="s">
        <v>1350</v>
      </c>
      <c r="H1267" s="12">
        <v>41971</v>
      </c>
      <c r="I1267" s="12" t="s">
        <v>1042</v>
      </c>
      <c r="J1267" s="12">
        <v>41946</v>
      </c>
      <c r="K1267" s="4">
        <v>6048</v>
      </c>
      <c r="L1267" s="1" t="s">
        <v>146</v>
      </c>
      <c r="M1267" s="1" t="s">
        <v>132</v>
      </c>
      <c r="N1267" s="1" t="s">
        <v>178</v>
      </c>
      <c r="O1267" s="1" t="s">
        <v>93</v>
      </c>
      <c r="P1267">
        <v>60</v>
      </c>
      <c r="Q1267">
        <v>7526</v>
      </c>
      <c r="R1267">
        <v>41393</v>
      </c>
      <c r="S1267">
        <v>5.5</v>
      </c>
      <c r="T1267">
        <v>0.09</v>
      </c>
      <c r="U1267">
        <f t="shared" si="352"/>
        <v>41393</v>
      </c>
      <c r="V1267">
        <f t="shared" si="353"/>
        <v>451560</v>
      </c>
      <c r="W1267" s="1" t="s">
        <v>155</v>
      </c>
      <c r="X1267" s="1" t="s">
        <v>1236</v>
      </c>
      <c r="Y1267" s="1" t="s">
        <v>156</v>
      </c>
      <c r="Z1267" s="3">
        <v>7726</v>
      </c>
      <c r="AA1267" s="4">
        <f t="shared" si="357"/>
        <v>507</v>
      </c>
      <c r="AB1267" s="4">
        <f t="shared" si="365"/>
        <v>3070.7021488</v>
      </c>
      <c r="AC1267" s="4">
        <f t="shared" si="359"/>
        <v>507</v>
      </c>
      <c r="AD1267" s="4">
        <f t="shared" si="362"/>
        <v>507</v>
      </c>
      <c r="AE1267" s="4">
        <v>507</v>
      </c>
      <c r="AF1267" s="4">
        <v>507</v>
      </c>
      <c r="AG1267" s="4">
        <f t="shared" si="366"/>
        <v>507</v>
      </c>
      <c r="AI1267" t="e">
        <f t="shared" si="354"/>
        <v>#N/A</v>
      </c>
      <c r="AJ1267">
        <v>1263</v>
      </c>
      <c r="AK1267" s="2">
        <v>1263</v>
      </c>
      <c r="AL1267" s="2">
        <f t="shared" si="367"/>
        <v>1263</v>
      </c>
      <c r="AM1267" s="4"/>
      <c r="AN1267" t="e">
        <f>VLOOKUP([1]!Tabelle13[[#This Row],[Vlookup this ID for freight costs]],$AL$2:$AL$6811,2,FALSE)</f>
        <v>#REF!</v>
      </c>
      <c r="AP1267">
        <v>42.55</v>
      </c>
      <c r="AQ1267">
        <v>42.55</v>
      </c>
      <c r="AR1267" s="4">
        <v>28</v>
      </c>
      <c r="AS1267" s="4">
        <v>11</v>
      </c>
      <c r="AT1267" s="4">
        <v>2014</v>
      </c>
      <c r="AU1267" s="4">
        <v>3</v>
      </c>
      <c r="AV1267" s="4">
        <v>11</v>
      </c>
      <c r="AW1267" s="4">
        <v>2014</v>
      </c>
      <c r="AX1267" t="str">
        <f t="shared" si="355"/>
        <v>No Delay</v>
      </c>
      <c r="AY1267">
        <f t="shared" si="356"/>
        <v>0</v>
      </c>
    </row>
    <row r="1268" spans="1:51" x14ac:dyDescent="0.2">
      <c r="A1268" s="3">
        <v>85651</v>
      </c>
      <c r="B1268" s="1" t="s">
        <v>175</v>
      </c>
      <c r="C1268" s="1" t="s">
        <v>165</v>
      </c>
      <c r="D1268" s="1" t="s">
        <v>130</v>
      </c>
      <c r="E1268" s="1" t="s">
        <v>101</v>
      </c>
      <c r="F1268" s="1" t="s">
        <v>101</v>
      </c>
      <c r="G1268" s="13" t="s">
        <v>511</v>
      </c>
      <c r="H1268" s="12">
        <v>40256</v>
      </c>
      <c r="I1268" s="12" t="s">
        <v>631</v>
      </c>
      <c r="J1268" s="12">
        <v>40207</v>
      </c>
      <c r="K1268" s="4">
        <v>2174</v>
      </c>
      <c r="L1268" s="1" t="s">
        <v>146</v>
      </c>
      <c r="M1268" s="1" t="s">
        <v>132</v>
      </c>
      <c r="N1268" s="1" t="s">
        <v>265</v>
      </c>
      <c r="O1268" s="1" t="s">
        <v>93</v>
      </c>
      <c r="P1268">
        <v>60</v>
      </c>
      <c r="Q1268">
        <v>5184</v>
      </c>
      <c r="R1268">
        <v>15033.6</v>
      </c>
      <c r="S1268">
        <v>2.9</v>
      </c>
      <c r="T1268">
        <v>0.05</v>
      </c>
      <c r="U1268">
        <f t="shared" si="352"/>
        <v>15033.6</v>
      </c>
      <c r="V1268">
        <f t="shared" si="353"/>
        <v>311040</v>
      </c>
      <c r="W1268" s="1" t="s">
        <v>155</v>
      </c>
      <c r="X1268" s="1" t="s">
        <v>1236</v>
      </c>
      <c r="Y1268" s="1" t="s">
        <v>156</v>
      </c>
      <c r="Z1268" s="3">
        <v>11413</v>
      </c>
      <c r="AA1268" s="4">
        <f t="shared" si="357"/>
        <v>507</v>
      </c>
      <c r="AB1268" s="4">
        <f t="shared" si="365"/>
        <v>2813.6728011999999</v>
      </c>
      <c r="AC1268" s="4">
        <f t="shared" si="359"/>
        <v>507</v>
      </c>
      <c r="AD1268" s="4">
        <f t="shared" si="362"/>
        <v>805</v>
      </c>
      <c r="AE1268" s="4">
        <v>507</v>
      </c>
      <c r="AF1268" s="4">
        <v>507</v>
      </c>
      <c r="AG1268" s="4">
        <f t="shared" si="366"/>
        <v>507</v>
      </c>
      <c r="AI1268" t="e">
        <f t="shared" si="354"/>
        <v>#N/A</v>
      </c>
      <c r="AJ1268">
        <v>1576.8</v>
      </c>
      <c r="AK1268" s="2">
        <v>1576.8</v>
      </c>
      <c r="AL1268" s="2">
        <f t="shared" si="367"/>
        <v>1576.8</v>
      </c>
      <c r="AM1268" s="4"/>
      <c r="AN1268" t="e">
        <f>VLOOKUP([1]!Tabelle13[[#This Row],[Vlookup this ID for freight costs]],$AL$2:$AL$6811,2,FALSE)</f>
        <v>#REF!</v>
      </c>
      <c r="AP1268">
        <v>29.47</v>
      </c>
      <c r="AQ1268">
        <v>29.47</v>
      </c>
      <c r="AR1268" s="4">
        <v>19</v>
      </c>
      <c r="AS1268" s="4">
        <v>4</v>
      </c>
      <c r="AT1268" s="4">
        <v>2010</v>
      </c>
      <c r="AU1268" s="4">
        <v>29</v>
      </c>
      <c r="AV1268" s="4">
        <v>1</v>
      </c>
      <c r="AW1268" s="4">
        <v>2010</v>
      </c>
      <c r="AX1268" t="str">
        <f t="shared" si="355"/>
        <v>No Delay</v>
      </c>
      <c r="AY1268">
        <f t="shared" si="356"/>
        <v>0</v>
      </c>
    </row>
    <row r="1269" spans="1:51" x14ac:dyDescent="0.2">
      <c r="A1269" s="3">
        <v>42757</v>
      </c>
      <c r="B1269" s="1" t="s">
        <v>215</v>
      </c>
      <c r="C1269" s="1" t="s">
        <v>89</v>
      </c>
      <c r="D1269" s="1" t="s">
        <v>266</v>
      </c>
      <c r="E1269" s="1" t="s">
        <v>53</v>
      </c>
      <c r="F1269" s="1" t="s">
        <v>53</v>
      </c>
      <c r="G1269" s="13" t="s">
        <v>1234</v>
      </c>
      <c r="H1269" s="12">
        <v>40611</v>
      </c>
      <c r="I1269" s="12" t="s">
        <v>1234</v>
      </c>
      <c r="J1269" s="12">
        <v>40611</v>
      </c>
      <c r="K1269" s="4">
        <v>3058</v>
      </c>
      <c r="L1269" s="1" t="s">
        <v>146</v>
      </c>
      <c r="M1269" s="1" t="s">
        <v>423</v>
      </c>
      <c r="N1269" s="1" t="s">
        <v>424</v>
      </c>
      <c r="O1269" s="1" t="s">
        <v>425</v>
      </c>
      <c r="P1269">
        <v>60</v>
      </c>
      <c r="Q1269">
        <v>4014</v>
      </c>
      <c r="R1269">
        <v>27495.9</v>
      </c>
      <c r="S1269">
        <v>6.85</v>
      </c>
      <c r="T1269">
        <v>0.11</v>
      </c>
      <c r="U1269">
        <f t="shared" si="352"/>
        <v>27495.899999999998</v>
      </c>
      <c r="V1269">
        <f t="shared" si="353"/>
        <v>240840</v>
      </c>
      <c r="W1269" s="1" t="s">
        <v>394</v>
      </c>
      <c r="X1269" s="1" t="s">
        <v>112</v>
      </c>
      <c r="Y1269" s="1" t="s">
        <v>112</v>
      </c>
      <c r="Z1269" s="3">
        <v>5055</v>
      </c>
      <c r="AA1269" s="4">
        <f t="shared" si="357"/>
        <v>507</v>
      </c>
      <c r="AB1269" s="4">
        <f t="shared" si="365"/>
        <v>2685.2678752000002</v>
      </c>
      <c r="AC1269" s="4">
        <f t="shared" si="359"/>
        <v>507</v>
      </c>
      <c r="AD1269" s="4">
        <f t="shared" si="362"/>
        <v>507</v>
      </c>
      <c r="AE1269" s="4">
        <v>507</v>
      </c>
      <c r="AF1269" s="4">
        <v>507</v>
      </c>
      <c r="AG1269" s="4">
        <f t="shared" si="366"/>
        <v>507</v>
      </c>
      <c r="AI1269" t="e">
        <f t="shared" si="354"/>
        <v>#N/A</v>
      </c>
      <c r="AJ1269">
        <v>4520.66</v>
      </c>
      <c r="AK1269" s="2">
        <v>4520.66</v>
      </c>
      <c r="AL1269" s="2">
        <f t="shared" si="367"/>
        <v>4520.66</v>
      </c>
      <c r="AM1269" s="4"/>
      <c r="AN1269" t="e">
        <f>VLOOKUP([1]!Tabelle13[[#This Row],[Vlookup this ID for freight costs]],$AL$2:$AL$6811,2,FALSE)</f>
        <v>#REF!</v>
      </c>
      <c r="AP1269">
        <v>59.28</v>
      </c>
      <c r="AQ1269">
        <v>59.28</v>
      </c>
      <c r="AR1269" s="4">
        <v>9</v>
      </c>
      <c r="AS1269" s="4">
        <v>4</v>
      </c>
      <c r="AT1269" s="4">
        <v>2011</v>
      </c>
      <c r="AU1269" s="4">
        <v>9</v>
      </c>
      <c r="AV1269" s="4">
        <v>4</v>
      </c>
      <c r="AW1269" s="4">
        <v>2011</v>
      </c>
      <c r="AX1269" t="str">
        <f t="shared" si="355"/>
        <v>No Delay</v>
      </c>
      <c r="AY1269">
        <f t="shared" si="356"/>
        <v>0</v>
      </c>
    </row>
    <row r="1270" spans="1:51" x14ac:dyDescent="0.2">
      <c r="A1270" s="3">
        <v>391</v>
      </c>
      <c r="B1270" s="1" t="s">
        <v>88</v>
      </c>
      <c r="C1270" s="1" t="s">
        <v>89</v>
      </c>
      <c r="D1270" s="1" t="s">
        <v>52</v>
      </c>
      <c r="E1270" s="1" t="s">
        <v>53</v>
      </c>
      <c r="F1270" s="1" t="s">
        <v>53</v>
      </c>
      <c r="G1270" s="13" t="s">
        <v>1362</v>
      </c>
      <c r="H1270" s="12">
        <v>39616</v>
      </c>
      <c r="I1270" s="12" t="s">
        <v>1362</v>
      </c>
      <c r="J1270" s="12">
        <v>39616</v>
      </c>
      <c r="K1270" s="4">
        <v>889</v>
      </c>
      <c r="L1270" s="1" t="s">
        <v>56</v>
      </c>
      <c r="M1270" s="1" t="s">
        <v>812</v>
      </c>
      <c r="N1270" s="1" t="s">
        <v>1363</v>
      </c>
      <c r="O1270" s="1" t="s">
        <v>937</v>
      </c>
      <c r="P1270">
        <v>40</v>
      </c>
      <c r="Q1270">
        <v>476</v>
      </c>
      <c r="R1270">
        <v>36176</v>
      </c>
      <c r="S1270">
        <v>76</v>
      </c>
      <c r="T1270">
        <v>1.9</v>
      </c>
      <c r="U1270">
        <f t="shared" si="352"/>
        <v>36176</v>
      </c>
      <c r="V1270">
        <f t="shared" si="353"/>
        <v>19040</v>
      </c>
      <c r="W1270" s="1" t="s">
        <v>815</v>
      </c>
      <c r="X1270" s="1" t="s">
        <v>71</v>
      </c>
      <c r="Y1270" s="1" t="s">
        <v>71</v>
      </c>
      <c r="Z1270" s="4">
        <v>9697</v>
      </c>
      <c r="AA1270" s="4">
        <f t="shared" si="357"/>
        <v>509</v>
      </c>
      <c r="AB1270" s="4">
        <f>4.997+0.1387*Q1270-4.826*P1270+0.003501*R1270</f>
        <v>4.6303760000000125</v>
      </c>
      <c r="AC1270" s="4">
        <f t="shared" si="359"/>
        <v>509</v>
      </c>
      <c r="AD1270" s="4">
        <f t="shared" si="362"/>
        <v>521.66666666666663</v>
      </c>
      <c r="AE1270" s="4">
        <v>509</v>
      </c>
      <c r="AF1270" s="4">
        <v>509</v>
      </c>
      <c r="AG1270" s="4">
        <f t="shared" si="366"/>
        <v>509</v>
      </c>
      <c r="AH1270" s="4">
        <v>2499</v>
      </c>
      <c r="AI1270">
        <f t="shared" si="354"/>
        <v>69</v>
      </c>
      <c r="AJ1270">
        <v>5446.51</v>
      </c>
      <c r="AK1270" s="2">
        <v>5446.51</v>
      </c>
      <c r="AL1270" s="2">
        <f t="shared" si="367"/>
        <v>5446.51</v>
      </c>
      <c r="AM1270" s="4"/>
      <c r="AN1270" t="e">
        <f>VLOOKUP([1]!Tabelle13[[#This Row],[Vlookup this ID for freight costs]],$AL$2:$AL$6811,2,FALSE)</f>
        <v>#REF!</v>
      </c>
      <c r="AP1270">
        <v>57.88</v>
      </c>
      <c r="AQ1270">
        <v>57.88</v>
      </c>
      <c r="AR1270" s="4">
        <v>17</v>
      </c>
      <c r="AS1270" s="4">
        <v>6</v>
      </c>
      <c r="AT1270" s="4">
        <v>2008</v>
      </c>
      <c r="AU1270" s="4">
        <v>17</v>
      </c>
      <c r="AV1270" s="4">
        <v>6</v>
      </c>
      <c r="AW1270" s="4">
        <v>2008</v>
      </c>
      <c r="AX1270" t="str">
        <f t="shared" si="355"/>
        <v>No Delay</v>
      </c>
      <c r="AY1270">
        <f t="shared" si="356"/>
        <v>0</v>
      </c>
    </row>
    <row r="1271" spans="1:51" x14ac:dyDescent="0.2">
      <c r="A1271" s="3">
        <v>78733</v>
      </c>
      <c r="B1271" s="1" t="s">
        <v>168</v>
      </c>
      <c r="C1271" s="1" t="s">
        <v>150</v>
      </c>
      <c r="D1271" s="1" t="s">
        <v>100</v>
      </c>
      <c r="E1271" s="1" t="s">
        <v>253</v>
      </c>
      <c r="F1271" s="1" t="s">
        <v>253</v>
      </c>
      <c r="G1271" s="13" t="s">
        <v>938</v>
      </c>
      <c r="H1271" s="12">
        <v>40869</v>
      </c>
      <c r="I1271" s="12" t="s">
        <v>938</v>
      </c>
      <c r="J1271" s="12">
        <v>40869</v>
      </c>
      <c r="K1271" s="4">
        <v>3590</v>
      </c>
      <c r="L1271" s="1" t="s">
        <v>146</v>
      </c>
      <c r="M1271" s="1" t="s">
        <v>170</v>
      </c>
      <c r="N1271" s="1" t="s">
        <v>178</v>
      </c>
      <c r="O1271" s="1" t="s">
        <v>93</v>
      </c>
      <c r="P1271">
        <v>60</v>
      </c>
      <c r="Q1271">
        <v>9829</v>
      </c>
      <c r="R1271">
        <v>71751.7</v>
      </c>
      <c r="S1271">
        <v>7.3</v>
      </c>
      <c r="T1271">
        <v>0.12</v>
      </c>
      <c r="U1271">
        <f t="shared" si="352"/>
        <v>71751.7</v>
      </c>
      <c r="V1271">
        <f t="shared" si="353"/>
        <v>589740</v>
      </c>
      <c r="W1271" s="1" t="s">
        <v>155</v>
      </c>
      <c r="X1271" s="1" t="s">
        <v>1236</v>
      </c>
      <c r="Y1271" s="1" t="s">
        <v>156</v>
      </c>
      <c r="Z1271" s="3">
        <v>8107</v>
      </c>
      <c r="AA1271" s="4">
        <f t="shared" si="357"/>
        <v>509</v>
      </c>
      <c r="AB1271" s="4">
        <f t="shared" ref="AB1271:AB1310" si="368" xml:space="preserve"> 2244.740206  + 0.1097478*Q1271</f>
        <v>3323.4513322000003</v>
      </c>
      <c r="AC1271" s="4">
        <f t="shared" si="359"/>
        <v>509</v>
      </c>
      <c r="AD1271" s="4">
        <f t="shared" si="362"/>
        <v>509</v>
      </c>
      <c r="AE1271" s="4">
        <v>509</v>
      </c>
      <c r="AF1271" s="4">
        <v>509</v>
      </c>
      <c r="AG1271" s="4">
        <f t="shared" si="366"/>
        <v>509</v>
      </c>
      <c r="AI1271" t="e">
        <f t="shared" si="354"/>
        <v>#N/A</v>
      </c>
      <c r="AJ1271">
        <v>3341.45</v>
      </c>
      <c r="AK1271" s="2">
        <v>3341.45</v>
      </c>
      <c r="AL1271" s="2">
        <f t="shared" si="367"/>
        <v>3341.45</v>
      </c>
      <c r="AM1271" s="4"/>
      <c r="AN1271" t="e">
        <f>VLOOKUP([1]!Tabelle13[[#This Row],[Vlookup this ID for freight costs]],$AL$2:$AL$6811,2,FALSE)</f>
        <v>#REF!</v>
      </c>
      <c r="AP1271">
        <v>118.39</v>
      </c>
      <c r="AQ1271">
        <v>118.39</v>
      </c>
      <c r="AR1271" s="4">
        <v>22</v>
      </c>
      <c r="AS1271" s="4">
        <v>11</v>
      </c>
      <c r="AT1271" s="4">
        <v>2011</v>
      </c>
      <c r="AU1271" s="4">
        <v>22</v>
      </c>
      <c r="AV1271" s="4">
        <v>11</v>
      </c>
      <c r="AW1271" s="4">
        <v>2011</v>
      </c>
      <c r="AX1271" t="str">
        <f t="shared" si="355"/>
        <v>No Delay</v>
      </c>
      <c r="AY1271">
        <f t="shared" si="356"/>
        <v>0</v>
      </c>
    </row>
    <row r="1272" spans="1:51" x14ac:dyDescent="0.2">
      <c r="A1272" s="3">
        <v>84005</v>
      </c>
      <c r="B1272" s="1" t="s">
        <v>463</v>
      </c>
      <c r="C1272" s="1" t="s">
        <v>73</v>
      </c>
      <c r="D1272" s="1" t="s">
        <v>130</v>
      </c>
      <c r="E1272" s="1" t="s">
        <v>101</v>
      </c>
      <c r="F1272" s="1" t="s">
        <v>101</v>
      </c>
      <c r="G1272" s="13" t="s">
        <v>1364</v>
      </c>
      <c r="H1272" s="12">
        <v>40389</v>
      </c>
      <c r="I1272" s="12" t="s">
        <v>230</v>
      </c>
      <c r="J1272" s="12">
        <v>40329</v>
      </c>
      <c r="K1272" s="4">
        <v>2484</v>
      </c>
      <c r="L1272" s="1" t="s">
        <v>146</v>
      </c>
      <c r="M1272" s="1" t="s">
        <v>132</v>
      </c>
      <c r="N1272" s="1" t="s">
        <v>167</v>
      </c>
      <c r="O1272" s="1" t="s">
        <v>93</v>
      </c>
      <c r="P1272">
        <v>30</v>
      </c>
      <c r="Q1272">
        <v>5900</v>
      </c>
      <c r="R1272">
        <v>28025</v>
      </c>
      <c r="S1272">
        <v>4.75</v>
      </c>
      <c r="T1272">
        <v>0.16</v>
      </c>
      <c r="U1272">
        <f t="shared" si="352"/>
        <v>28025</v>
      </c>
      <c r="V1272">
        <f t="shared" si="353"/>
        <v>177000</v>
      </c>
      <c r="W1272" s="1" t="s">
        <v>155</v>
      </c>
      <c r="X1272" s="1" t="s">
        <v>1236</v>
      </c>
      <c r="Y1272" s="1" t="s">
        <v>156</v>
      </c>
      <c r="Z1272" s="3">
        <v>14969</v>
      </c>
      <c r="AA1272" s="4">
        <f t="shared" si="357"/>
        <v>509</v>
      </c>
      <c r="AB1272" s="4">
        <f t="shared" si="368"/>
        <v>2892.2522260000001</v>
      </c>
      <c r="AC1272" s="4">
        <f t="shared" si="359"/>
        <v>509</v>
      </c>
      <c r="AD1272" s="4">
        <f t="shared" si="362"/>
        <v>8941.6</v>
      </c>
      <c r="AE1272" s="4">
        <v>509</v>
      </c>
      <c r="AF1272" s="4">
        <v>509</v>
      </c>
      <c r="AG1272" s="4">
        <f t="shared" si="366"/>
        <v>509</v>
      </c>
      <c r="AI1272" t="e">
        <f t="shared" si="354"/>
        <v>#N/A</v>
      </c>
      <c r="AJ1272">
        <v>3833.17</v>
      </c>
      <c r="AK1272" s="2">
        <v>3833.17</v>
      </c>
      <c r="AL1272" s="2">
        <f t="shared" si="367"/>
        <v>3833.17</v>
      </c>
      <c r="AM1272" s="4"/>
      <c r="AN1272" t="e">
        <f>VLOOKUP([1]!Tabelle13[[#This Row],[Vlookup this ID for freight costs]],$AL$2:$AL$6811,2,FALSE)</f>
        <v>#REF!</v>
      </c>
      <c r="AP1272">
        <v>60.42</v>
      </c>
      <c r="AQ1272">
        <v>60.42</v>
      </c>
      <c r="AR1272" s="4">
        <v>30</v>
      </c>
      <c r="AS1272" s="4">
        <v>7</v>
      </c>
      <c r="AT1272" s="4">
        <v>2010</v>
      </c>
      <c r="AU1272" s="4">
        <v>31</v>
      </c>
      <c r="AV1272" s="4">
        <v>5</v>
      </c>
      <c r="AW1272" s="4">
        <v>2010</v>
      </c>
      <c r="AX1272" t="str">
        <f t="shared" si="355"/>
        <v>No Delay</v>
      </c>
      <c r="AY1272">
        <f t="shared" si="356"/>
        <v>0</v>
      </c>
    </row>
    <row r="1273" spans="1:51" x14ac:dyDescent="0.2">
      <c r="A1273" s="3">
        <v>83479</v>
      </c>
      <c r="B1273" s="1" t="s">
        <v>50</v>
      </c>
      <c r="C1273" s="1" t="s">
        <v>51</v>
      </c>
      <c r="D1273" s="1" t="s">
        <v>130</v>
      </c>
      <c r="E1273" s="1" t="s">
        <v>53</v>
      </c>
      <c r="F1273" s="1" t="s">
        <v>53</v>
      </c>
      <c r="G1273" s="13" t="s">
        <v>939</v>
      </c>
      <c r="H1273" s="12">
        <v>40602</v>
      </c>
      <c r="I1273" s="12" t="s">
        <v>1365</v>
      </c>
      <c r="J1273" s="12">
        <v>40599</v>
      </c>
      <c r="K1273" s="4">
        <v>3033</v>
      </c>
      <c r="L1273" s="1" t="s">
        <v>146</v>
      </c>
      <c r="M1273" s="1" t="s">
        <v>132</v>
      </c>
      <c r="N1273" s="1" t="s">
        <v>970</v>
      </c>
      <c r="O1273" s="1" t="s">
        <v>93</v>
      </c>
      <c r="P1273">
        <v>240</v>
      </c>
      <c r="Q1273">
        <v>1177</v>
      </c>
      <c r="R1273">
        <v>2377.54</v>
      </c>
      <c r="S1273">
        <v>2.02</v>
      </c>
      <c r="T1273">
        <v>0.01</v>
      </c>
      <c r="U1273">
        <f t="shared" si="352"/>
        <v>2377.54</v>
      </c>
      <c r="V1273">
        <f t="shared" si="353"/>
        <v>282480</v>
      </c>
      <c r="W1273" s="1" t="s">
        <v>155</v>
      </c>
      <c r="X1273" s="1" t="s">
        <v>1236</v>
      </c>
      <c r="Y1273" s="1" t="s">
        <v>156</v>
      </c>
      <c r="Z1273" s="3">
        <v>6318</v>
      </c>
      <c r="AA1273" s="4">
        <f t="shared" si="357"/>
        <v>512</v>
      </c>
      <c r="AB1273" s="4">
        <f t="shared" si="368"/>
        <v>2373.9133665999998</v>
      </c>
      <c r="AC1273" s="4">
        <f t="shared" si="359"/>
        <v>512</v>
      </c>
      <c r="AD1273" s="4">
        <f t="shared" si="362"/>
        <v>512</v>
      </c>
      <c r="AE1273" s="4">
        <v>512</v>
      </c>
      <c r="AF1273" s="4">
        <v>512</v>
      </c>
      <c r="AG1273" s="4">
        <f t="shared" si="366"/>
        <v>512</v>
      </c>
      <c r="AI1273" t="e">
        <f t="shared" si="354"/>
        <v>#N/A</v>
      </c>
      <c r="AJ1273">
        <v>3415.72</v>
      </c>
      <c r="AK1273" s="2">
        <v>3415.72</v>
      </c>
      <c r="AL1273" s="2">
        <f t="shared" si="367"/>
        <v>3415.72</v>
      </c>
      <c r="AM1273" s="4"/>
      <c r="AN1273" t="e">
        <f>VLOOKUP([1]!Tabelle13[[#This Row],[Vlookup this ID for freight costs]],$AL$2:$AL$6811,2,FALSE)</f>
        <v>#REF!</v>
      </c>
      <c r="AP1273">
        <v>3.92</v>
      </c>
      <c r="AQ1273">
        <v>3.92</v>
      </c>
      <c r="AR1273" s="4">
        <v>28</v>
      </c>
      <c r="AS1273" s="4">
        <v>2</v>
      </c>
      <c r="AT1273" s="4">
        <v>2011</v>
      </c>
      <c r="AU1273" s="4">
        <v>25</v>
      </c>
      <c r="AV1273" s="4">
        <v>2</v>
      </c>
      <c r="AW1273" s="4">
        <v>2011</v>
      </c>
      <c r="AX1273" t="str">
        <f t="shared" si="355"/>
        <v>No Delay</v>
      </c>
      <c r="AY1273">
        <f t="shared" si="356"/>
        <v>0</v>
      </c>
    </row>
    <row r="1274" spans="1:51" x14ac:dyDescent="0.2">
      <c r="A1274" s="3">
        <v>11425</v>
      </c>
      <c r="B1274" s="1" t="s">
        <v>133</v>
      </c>
      <c r="C1274" s="1" t="s">
        <v>51</v>
      </c>
      <c r="D1274" s="1" t="s">
        <v>130</v>
      </c>
      <c r="E1274" s="1" t="s">
        <v>53</v>
      </c>
      <c r="F1274" s="1" t="s">
        <v>53</v>
      </c>
      <c r="G1274" s="13" t="s">
        <v>1366</v>
      </c>
      <c r="H1274" s="12">
        <v>39309</v>
      </c>
      <c r="I1274" s="12" t="s">
        <v>1366</v>
      </c>
      <c r="J1274" s="12">
        <v>39309</v>
      </c>
      <c r="K1274" s="4">
        <v>297</v>
      </c>
      <c r="L1274" s="1" t="s">
        <v>146</v>
      </c>
      <c r="M1274" s="1" t="s">
        <v>132</v>
      </c>
      <c r="N1274" s="1" t="s">
        <v>218</v>
      </c>
      <c r="O1274" s="1" t="s">
        <v>93</v>
      </c>
      <c r="P1274">
        <v>90</v>
      </c>
      <c r="Q1274">
        <v>422</v>
      </c>
      <c r="R1274">
        <v>7152.9</v>
      </c>
      <c r="S1274">
        <v>16.95</v>
      </c>
      <c r="T1274">
        <v>0.19</v>
      </c>
      <c r="U1274">
        <f t="shared" si="352"/>
        <v>7152.9</v>
      </c>
      <c r="V1274">
        <f t="shared" si="353"/>
        <v>37980</v>
      </c>
      <c r="W1274" s="1" t="s">
        <v>155</v>
      </c>
      <c r="X1274" s="1" t="s">
        <v>1236</v>
      </c>
      <c r="Y1274" s="1" t="s">
        <v>156</v>
      </c>
      <c r="Z1274" s="3">
        <v>6318</v>
      </c>
      <c r="AA1274" s="4">
        <f t="shared" si="357"/>
        <v>514</v>
      </c>
      <c r="AB1274" s="4">
        <f t="shared" si="368"/>
        <v>2291.0537776000001</v>
      </c>
      <c r="AC1274" s="4">
        <f t="shared" si="359"/>
        <v>514</v>
      </c>
      <c r="AD1274" s="4">
        <f t="shared" si="362"/>
        <v>324</v>
      </c>
      <c r="AE1274" s="4">
        <v>514</v>
      </c>
      <c r="AF1274" s="4">
        <v>514</v>
      </c>
      <c r="AG1274" s="4">
        <f t="shared" si="366"/>
        <v>514</v>
      </c>
      <c r="AH1274" s="4">
        <v>84589</v>
      </c>
      <c r="AI1274">
        <f t="shared" si="354"/>
        <v>7187</v>
      </c>
      <c r="AJ1274">
        <v>740.43</v>
      </c>
      <c r="AK1274" s="2">
        <v>740.43</v>
      </c>
      <c r="AL1274" s="2">
        <f t="shared" si="367"/>
        <v>740.43</v>
      </c>
      <c r="AM1274" s="4"/>
      <c r="AN1274" t="e">
        <f>VLOOKUP([1]!Tabelle13[[#This Row],[Vlookup this ID for freight costs]],$AL$2:$AL$6811,2,FALSE)</f>
        <v>#REF!</v>
      </c>
      <c r="AP1274">
        <v>11.44</v>
      </c>
      <c r="AQ1274">
        <v>11.44</v>
      </c>
      <c r="AR1274" s="4">
        <v>15</v>
      </c>
      <c r="AS1274" s="4">
        <v>8</v>
      </c>
      <c r="AT1274" s="4">
        <v>2007</v>
      </c>
      <c r="AU1274" s="4">
        <v>15</v>
      </c>
      <c r="AV1274" s="4">
        <v>8</v>
      </c>
      <c r="AW1274" s="4">
        <v>2007</v>
      </c>
      <c r="AX1274" t="str">
        <f t="shared" si="355"/>
        <v>No Delay</v>
      </c>
      <c r="AY1274">
        <f t="shared" si="356"/>
        <v>0</v>
      </c>
    </row>
    <row r="1275" spans="1:51" x14ac:dyDescent="0.2">
      <c r="A1275" s="3">
        <v>11751</v>
      </c>
      <c r="B1275" s="1" t="s">
        <v>133</v>
      </c>
      <c r="C1275" s="1" t="s">
        <v>51</v>
      </c>
      <c r="D1275" s="1" t="s">
        <v>130</v>
      </c>
      <c r="E1275" s="1" t="s">
        <v>53</v>
      </c>
      <c r="F1275" s="1" t="s">
        <v>53</v>
      </c>
      <c r="G1275" s="13" t="s">
        <v>1366</v>
      </c>
      <c r="H1275" s="12">
        <v>39309</v>
      </c>
      <c r="I1275" s="12" t="s">
        <v>1366</v>
      </c>
      <c r="J1275" s="12">
        <v>39309</v>
      </c>
      <c r="K1275" s="4">
        <v>298</v>
      </c>
      <c r="L1275" s="1" t="s">
        <v>146</v>
      </c>
      <c r="M1275" s="1" t="s">
        <v>132</v>
      </c>
      <c r="N1275" s="1" t="s">
        <v>648</v>
      </c>
      <c r="O1275" s="1" t="s">
        <v>93</v>
      </c>
      <c r="P1275">
        <v>240</v>
      </c>
      <c r="Q1275">
        <v>1306</v>
      </c>
      <c r="R1275">
        <v>28079</v>
      </c>
      <c r="S1275">
        <v>21.5</v>
      </c>
      <c r="T1275">
        <v>0.09</v>
      </c>
      <c r="U1275">
        <f t="shared" si="352"/>
        <v>28079</v>
      </c>
      <c r="V1275">
        <f t="shared" si="353"/>
        <v>313440</v>
      </c>
      <c r="W1275" s="1" t="s">
        <v>155</v>
      </c>
      <c r="X1275" s="1" t="s">
        <v>1236</v>
      </c>
      <c r="Y1275" s="1" t="s">
        <v>156</v>
      </c>
      <c r="Z1275" s="3">
        <v>6318</v>
      </c>
      <c r="AA1275" s="4">
        <f t="shared" si="357"/>
        <v>514</v>
      </c>
      <c r="AB1275" s="4">
        <f t="shared" si="368"/>
        <v>2388.0708328000001</v>
      </c>
      <c r="AC1275" s="4">
        <f t="shared" si="359"/>
        <v>514</v>
      </c>
      <c r="AD1275" s="4">
        <f t="shared" si="362"/>
        <v>514</v>
      </c>
      <c r="AE1275" s="3" t="s">
        <v>1367</v>
      </c>
      <c r="AF1275" s="3">
        <v>514</v>
      </c>
      <c r="AG1275" s="4">
        <f>AI1275</f>
        <v>514</v>
      </c>
      <c r="AH1275" s="4">
        <v>11425</v>
      </c>
      <c r="AI1275">
        <f t="shared" si="354"/>
        <v>514</v>
      </c>
      <c r="AJ1275" t="s">
        <v>1367</v>
      </c>
      <c r="AK1275" s="2">
        <v>740.43</v>
      </c>
      <c r="AL1275" s="2">
        <f>AN1275</f>
        <v>740.43</v>
      </c>
      <c r="AM1275" s="4">
        <v>11425</v>
      </c>
      <c r="AN1275">
        <f>INDEX($AJ$2:$AJ$6811,MATCH(AM1275,$A$2:$A$6811,0))</f>
        <v>740.43</v>
      </c>
      <c r="AP1275">
        <v>44.93</v>
      </c>
      <c r="AQ1275">
        <v>44.93</v>
      </c>
      <c r="AR1275" s="4">
        <v>15</v>
      </c>
      <c r="AS1275" s="4">
        <v>8</v>
      </c>
      <c r="AT1275" s="4">
        <v>2007</v>
      </c>
      <c r="AU1275" s="4">
        <v>15</v>
      </c>
      <c r="AV1275" s="4">
        <v>8</v>
      </c>
      <c r="AW1275" s="4">
        <v>2007</v>
      </c>
      <c r="AX1275" t="str">
        <f t="shared" si="355"/>
        <v>No Delay</v>
      </c>
      <c r="AY1275">
        <f t="shared" si="356"/>
        <v>0</v>
      </c>
    </row>
    <row r="1276" spans="1:51" x14ac:dyDescent="0.2">
      <c r="A1276" s="3">
        <v>82897</v>
      </c>
      <c r="B1276" s="1" t="s">
        <v>151</v>
      </c>
      <c r="C1276" s="1" t="s">
        <v>65</v>
      </c>
      <c r="D1276" s="1" t="s">
        <v>130</v>
      </c>
      <c r="E1276" s="1" t="s">
        <v>53</v>
      </c>
      <c r="F1276" s="1" t="s">
        <v>53</v>
      </c>
      <c r="G1276" s="13" t="s">
        <v>189</v>
      </c>
      <c r="H1276" s="12">
        <v>40374</v>
      </c>
      <c r="I1276" s="12" t="s">
        <v>190</v>
      </c>
      <c r="J1276" s="12">
        <v>40357</v>
      </c>
      <c r="K1276" s="4">
        <v>2552</v>
      </c>
      <c r="L1276" s="1" t="s">
        <v>146</v>
      </c>
      <c r="M1276" s="1" t="s">
        <v>132</v>
      </c>
      <c r="N1276" s="1" t="s">
        <v>167</v>
      </c>
      <c r="O1276" s="1" t="s">
        <v>93</v>
      </c>
      <c r="P1276">
        <v>30</v>
      </c>
      <c r="Q1276">
        <v>6000</v>
      </c>
      <c r="R1276">
        <v>27600</v>
      </c>
      <c r="S1276">
        <v>4.5999999999999996</v>
      </c>
      <c r="T1276">
        <v>0.15</v>
      </c>
      <c r="U1276">
        <f t="shared" si="352"/>
        <v>27599.999999999996</v>
      </c>
      <c r="V1276">
        <f t="shared" si="353"/>
        <v>180000</v>
      </c>
      <c r="W1276" s="1" t="s">
        <v>155</v>
      </c>
      <c r="X1276" s="1" t="s">
        <v>1236</v>
      </c>
      <c r="Y1276" s="1" t="s">
        <v>156</v>
      </c>
      <c r="Z1276" s="3">
        <v>7726</v>
      </c>
      <c r="AA1276" s="4">
        <f t="shared" si="357"/>
        <v>514</v>
      </c>
      <c r="AB1276" s="4">
        <f t="shared" si="368"/>
        <v>2903.2270060000001</v>
      </c>
      <c r="AC1276" s="4">
        <f t="shared" si="359"/>
        <v>514</v>
      </c>
      <c r="AD1276" s="4">
        <f t="shared" si="362"/>
        <v>1134.1992506285715</v>
      </c>
      <c r="AE1276" s="4">
        <v>514</v>
      </c>
      <c r="AF1276" s="4">
        <v>514</v>
      </c>
      <c r="AG1276" s="4">
        <f>AE1276</f>
        <v>514</v>
      </c>
      <c r="AI1276" t="e">
        <f t="shared" si="354"/>
        <v>#N/A</v>
      </c>
      <c r="AJ1276" t="s">
        <v>81</v>
      </c>
      <c r="AK1276" s="2"/>
      <c r="AL1276" s="2" t="str">
        <f>AJ1276</f>
        <v>Freight Included in Commodity Cost</v>
      </c>
      <c r="AM1276" s="4"/>
      <c r="AN1276" t="e">
        <f>VLOOKUP([1]!Tabelle13[[#This Row],[Vlookup this ID for freight costs]],$AL$2:$AL$6811,2,FALSE)</f>
        <v>#REF!</v>
      </c>
      <c r="AP1276">
        <v>59.51</v>
      </c>
      <c r="AQ1276">
        <v>59.51</v>
      </c>
      <c r="AR1276" s="4">
        <v>15</v>
      </c>
      <c r="AS1276" s="4">
        <v>7</v>
      </c>
      <c r="AT1276" s="4">
        <v>2010</v>
      </c>
      <c r="AU1276" s="4">
        <v>28</v>
      </c>
      <c r="AV1276" s="4">
        <v>6</v>
      </c>
      <c r="AW1276" s="4">
        <v>2010</v>
      </c>
      <c r="AX1276" t="str">
        <f t="shared" si="355"/>
        <v>No Delay</v>
      </c>
      <c r="AY1276">
        <f t="shared" si="356"/>
        <v>0</v>
      </c>
    </row>
    <row r="1277" spans="1:51" x14ac:dyDescent="0.2">
      <c r="A1277" s="3">
        <v>86143</v>
      </c>
      <c r="B1277" s="1" t="s">
        <v>151</v>
      </c>
      <c r="C1277" s="1" t="s">
        <v>65</v>
      </c>
      <c r="D1277" s="1" t="s">
        <v>130</v>
      </c>
      <c r="E1277" s="1" t="s">
        <v>152</v>
      </c>
      <c r="F1277" s="1" t="s">
        <v>152</v>
      </c>
      <c r="G1277" s="13" t="s">
        <v>406</v>
      </c>
      <c r="H1277" s="12">
        <v>41943</v>
      </c>
      <c r="I1277" s="12" t="s">
        <v>1042</v>
      </c>
      <c r="J1277" s="12">
        <v>41946</v>
      </c>
      <c r="K1277" s="4">
        <v>6050</v>
      </c>
      <c r="L1277" s="1" t="s">
        <v>146</v>
      </c>
      <c r="M1277" s="1" t="s">
        <v>132</v>
      </c>
      <c r="N1277" s="1" t="s">
        <v>167</v>
      </c>
      <c r="O1277" s="1" t="s">
        <v>93</v>
      </c>
      <c r="P1277">
        <v>30</v>
      </c>
      <c r="Q1277">
        <v>6776</v>
      </c>
      <c r="R1277">
        <v>21141.119999999999</v>
      </c>
      <c r="S1277">
        <v>3.12</v>
      </c>
      <c r="T1277">
        <v>0.1</v>
      </c>
      <c r="U1277">
        <f t="shared" si="352"/>
        <v>21141.119999999999</v>
      </c>
      <c r="V1277">
        <f t="shared" si="353"/>
        <v>203280</v>
      </c>
      <c r="W1277" s="1" t="s">
        <v>285</v>
      </c>
      <c r="X1277" s="1" t="s">
        <v>1236</v>
      </c>
      <c r="Y1277" s="1" t="s">
        <v>161</v>
      </c>
      <c r="Z1277" s="3">
        <v>7348</v>
      </c>
      <c r="AA1277" s="4">
        <f t="shared" si="357"/>
        <v>514</v>
      </c>
      <c r="AB1277" s="4">
        <f t="shared" si="368"/>
        <v>2988.3912988000002</v>
      </c>
      <c r="AC1277" s="4">
        <f t="shared" si="359"/>
        <v>514</v>
      </c>
      <c r="AD1277" s="4">
        <f t="shared" si="362"/>
        <v>514</v>
      </c>
      <c r="AE1277" s="4">
        <v>514</v>
      </c>
      <c r="AF1277" s="4">
        <v>514</v>
      </c>
      <c r="AG1277" s="4">
        <f>AE1277</f>
        <v>514</v>
      </c>
      <c r="AI1277" t="e">
        <f t="shared" si="354"/>
        <v>#N/A</v>
      </c>
      <c r="AJ1277">
        <v>898</v>
      </c>
      <c r="AK1277" s="2">
        <v>898</v>
      </c>
      <c r="AL1277" s="2">
        <f>AJ1277</f>
        <v>898</v>
      </c>
      <c r="AM1277" s="4"/>
      <c r="AN1277" t="e">
        <f>VLOOKUP([1]!Tabelle13[[#This Row],[Vlookup this ID for freight costs]],$AL$2:$AL$6811,2,FALSE)</f>
        <v>#REF!</v>
      </c>
      <c r="AP1277">
        <v>21.73</v>
      </c>
      <c r="AQ1277">
        <v>21.73</v>
      </c>
      <c r="AR1277" s="4">
        <v>31</v>
      </c>
      <c r="AS1277" s="4">
        <v>10</v>
      </c>
      <c r="AT1277" s="4">
        <v>2014</v>
      </c>
      <c r="AU1277" s="4">
        <v>3</v>
      </c>
      <c r="AV1277" s="4">
        <v>11</v>
      </c>
      <c r="AW1277" s="4">
        <v>2014</v>
      </c>
      <c r="AX1277" t="str">
        <f t="shared" si="355"/>
        <v>Delay</v>
      </c>
      <c r="AY1277">
        <f t="shared" si="356"/>
        <v>3</v>
      </c>
    </row>
    <row r="1278" spans="1:51" x14ac:dyDescent="0.2">
      <c r="A1278" s="3">
        <v>83844</v>
      </c>
      <c r="B1278" s="1" t="s">
        <v>175</v>
      </c>
      <c r="C1278" s="1" t="s">
        <v>165</v>
      </c>
      <c r="D1278" s="1" t="s">
        <v>130</v>
      </c>
      <c r="E1278" s="1" t="s">
        <v>101</v>
      </c>
      <c r="F1278" s="1" t="s">
        <v>101</v>
      </c>
      <c r="G1278" s="13" t="s">
        <v>534</v>
      </c>
      <c r="H1278" s="12">
        <v>41912</v>
      </c>
      <c r="I1278" s="12" t="s">
        <v>478</v>
      </c>
      <c r="J1278" s="12">
        <v>41900</v>
      </c>
      <c r="K1278" s="4">
        <v>5952</v>
      </c>
      <c r="L1278" s="1" t="s">
        <v>146</v>
      </c>
      <c r="M1278" s="1" t="s">
        <v>132</v>
      </c>
      <c r="N1278" s="1" t="s">
        <v>599</v>
      </c>
      <c r="O1278" s="1" t="s">
        <v>93</v>
      </c>
      <c r="P1278">
        <v>60</v>
      </c>
      <c r="Q1278">
        <v>11553</v>
      </c>
      <c r="R1278">
        <v>43092.69</v>
      </c>
      <c r="S1278">
        <v>3.73</v>
      </c>
      <c r="T1278">
        <v>0.06</v>
      </c>
      <c r="U1278">
        <f t="shared" si="352"/>
        <v>43092.69</v>
      </c>
      <c r="V1278">
        <f t="shared" si="353"/>
        <v>693180</v>
      </c>
      <c r="W1278" s="1" t="s">
        <v>197</v>
      </c>
      <c r="X1278" s="1" t="s">
        <v>1236</v>
      </c>
      <c r="Y1278" s="1" t="s">
        <v>3082</v>
      </c>
      <c r="Z1278" s="3">
        <v>10265</v>
      </c>
      <c r="AA1278" s="4">
        <f t="shared" si="357"/>
        <v>516</v>
      </c>
      <c r="AB1278" s="4">
        <f t="shared" si="368"/>
        <v>3512.6565393999999</v>
      </c>
      <c r="AC1278" s="4">
        <f t="shared" si="359"/>
        <v>516</v>
      </c>
      <c r="AD1278" s="4">
        <f t="shared" si="362"/>
        <v>516</v>
      </c>
      <c r="AE1278" s="4">
        <v>516</v>
      </c>
      <c r="AF1278" s="4">
        <v>516</v>
      </c>
      <c r="AG1278" s="4">
        <f>AE1278</f>
        <v>516</v>
      </c>
      <c r="AI1278" t="e">
        <f t="shared" si="354"/>
        <v>#N/A</v>
      </c>
      <c r="AJ1278">
        <v>2042.9</v>
      </c>
      <c r="AK1278" s="2">
        <v>2042.9</v>
      </c>
      <c r="AL1278" s="2">
        <f>AJ1278</f>
        <v>2042.9</v>
      </c>
      <c r="AM1278" s="4"/>
      <c r="AN1278" t="e">
        <f>VLOOKUP([1]!Tabelle13[[#This Row],[Vlookup this ID for freight costs]],$AL$2:$AL$6811,2,FALSE)</f>
        <v>#REF!</v>
      </c>
      <c r="AP1278">
        <v>44.3</v>
      </c>
      <c r="AQ1278">
        <v>44.3</v>
      </c>
      <c r="AR1278" s="4">
        <v>30</v>
      </c>
      <c r="AS1278" s="4">
        <v>9</v>
      </c>
      <c r="AT1278" s="4">
        <v>2014</v>
      </c>
      <c r="AU1278" s="4">
        <v>18</v>
      </c>
      <c r="AV1278" s="4">
        <v>9</v>
      </c>
      <c r="AW1278" s="4">
        <v>2014</v>
      </c>
      <c r="AX1278" t="str">
        <f t="shared" si="355"/>
        <v>No Delay</v>
      </c>
      <c r="AY1278">
        <f t="shared" si="356"/>
        <v>0</v>
      </c>
    </row>
    <row r="1279" spans="1:51" x14ac:dyDescent="0.2">
      <c r="A1279" s="3">
        <v>84466</v>
      </c>
      <c r="B1279" s="1" t="s">
        <v>50</v>
      </c>
      <c r="C1279" s="1" t="s">
        <v>51</v>
      </c>
      <c r="D1279" s="1" t="s">
        <v>130</v>
      </c>
      <c r="E1279" s="1" t="s">
        <v>101</v>
      </c>
      <c r="F1279" s="1" t="s">
        <v>101</v>
      </c>
      <c r="G1279" s="13" t="s">
        <v>654</v>
      </c>
      <c r="H1279" s="12">
        <v>42185</v>
      </c>
      <c r="I1279" s="12" t="s">
        <v>680</v>
      </c>
      <c r="J1279" s="12">
        <v>42170</v>
      </c>
      <c r="K1279" s="4">
        <v>6610</v>
      </c>
      <c r="L1279" s="1" t="s">
        <v>146</v>
      </c>
      <c r="M1279" s="1" t="s">
        <v>132</v>
      </c>
      <c r="N1279" s="1" t="s">
        <v>280</v>
      </c>
      <c r="O1279" s="1" t="s">
        <v>93</v>
      </c>
      <c r="P1279">
        <v>30</v>
      </c>
      <c r="Q1279">
        <v>5000</v>
      </c>
      <c r="R1279">
        <v>67450</v>
      </c>
      <c r="S1279">
        <v>13.49</v>
      </c>
      <c r="T1279">
        <v>0.45</v>
      </c>
      <c r="U1279">
        <f t="shared" si="352"/>
        <v>67450</v>
      </c>
      <c r="V1279">
        <f t="shared" si="353"/>
        <v>150000</v>
      </c>
      <c r="W1279" s="1" t="s">
        <v>160</v>
      </c>
      <c r="X1279" s="1" t="s">
        <v>1236</v>
      </c>
      <c r="Y1279" s="1" t="s">
        <v>161</v>
      </c>
      <c r="Z1279" s="3">
        <v>14186</v>
      </c>
      <c r="AA1279" s="4">
        <f t="shared" si="357"/>
        <v>517</v>
      </c>
      <c r="AB1279" s="4">
        <f t="shared" si="368"/>
        <v>2793.479206</v>
      </c>
      <c r="AC1279" s="4">
        <f t="shared" si="359"/>
        <v>517</v>
      </c>
      <c r="AD1279" s="4">
        <f t="shared" si="362"/>
        <v>1384.9052944347827</v>
      </c>
      <c r="AE1279" s="4">
        <v>517</v>
      </c>
      <c r="AF1279" s="4">
        <v>517</v>
      </c>
      <c r="AG1279" s="4">
        <f>AE1279</f>
        <v>517</v>
      </c>
      <c r="AI1279" t="e">
        <f t="shared" si="354"/>
        <v>#N/A</v>
      </c>
      <c r="AJ1279">
        <v>708.23</v>
      </c>
      <c r="AK1279" s="2">
        <v>708.23</v>
      </c>
      <c r="AL1279" s="2">
        <f>AJ1279</f>
        <v>708.23</v>
      </c>
      <c r="AM1279" s="4"/>
      <c r="AN1279" t="e">
        <f>VLOOKUP([1]!Tabelle13[[#This Row],[Vlookup this ID for freight costs]],$AL$2:$AL$6811,2,FALSE)</f>
        <v>#REF!</v>
      </c>
      <c r="AP1279">
        <v>79.39</v>
      </c>
      <c r="AQ1279">
        <v>79.39</v>
      </c>
      <c r="AR1279" s="4">
        <v>30</v>
      </c>
      <c r="AS1279" s="4">
        <v>6</v>
      </c>
      <c r="AT1279" s="4">
        <v>2015</v>
      </c>
      <c r="AU1279" s="4">
        <v>15</v>
      </c>
      <c r="AV1279" s="4">
        <v>6</v>
      </c>
      <c r="AW1279" s="4">
        <v>2015</v>
      </c>
      <c r="AX1279" t="str">
        <f t="shared" si="355"/>
        <v>No Delay</v>
      </c>
      <c r="AY1279">
        <f t="shared" si="356"/>
        <v>0</v>
      </c>
    </row>
    <row r="1280" spans="1:51" x14ac:dyDescent="0.2">
      <c r="A1280" s="3">
        <v>85593</v>
      </c>
      <c r="B1280" s="1" t="s">
        <v>50</v>
      </c>
      <c r="C1280" s="1" t="s">
        <v>51</v>
      </c>
      <c r="D1280" s="1" t="s">
        <v>130</v>
      </c>
      <c r="E1280" s="1" t="s">
        <v>101</v>
      </c>
      <c r="F1280" s="1" t="s">
        <v>101</v>
      </c>
      <c r="G1280" s="13" t="s">
        <v>654</v>
      </c>
      <c r="H1280" s="12">
        <v>42185</v>
      </c>
      <c r="I1280" s="12" t="s">
        <v>680</v>
      </c>
      <c r="J1280" s="12">
        <v>42170</v>
      </c>
      <c r="K1280" s="4">
        <v>6612</v>
      </c>
      <c r="L1280" s="1" t="s">
        <v>146</v>
      </c>
      <c r="M1280" s="1" t="s">
        <v>132</v>
      </c>
      <c r="N1280" s="1" t="s">
        <v>302</v>
      </c>
      <c r="O1280" s="1" t="s">
        <v>93</v>
      </c>
      <c r="P1280">
        <v>30</v>
      </c>
      <c r="Q1280">
        <v>600</v>
      </c>
      <c r="R1280">
        <v>2130</v>
      </c>
      <c r="S1280">
        <v>3.55</v>
      </c>
      <c r="T1280">
        <v>0.12</v>
      </c>
      <c r="U1280">
        <f t="shared" si="352"/>
        <v>2130</v>
      </c>
      <c r="V1280">
        <f t="shared" si="353"/>
        <v>18000</v>
      </c>
      <c r="W1280" s="1" t="s">
        <v>179</v>
      </c>
      <c r="X1280" s="1" t="s">
        <v>1236</v>
      </c>
      <c r="Y1280" s="1" t="s">
        <v>156</v>
      </c>
      <c r="Z1280" s="3">
        <v>14703</v>
      </c>
      <c r="AA1280" s="4">
        <f t="shared" si="357"/>
        <v>517</v>
      </c>
      <c r="AB1280" s="4">
        <f t="shared" si="368"/>
        <v>2310.588886</v>
      </c>
      <c r="AC1280" s="4">
        <f t="shared" si="359"/>
        <v>517</v>
      </c>
      <c r="AD1280" s="4">
        <f t="shared" si="362"/>
        <v>1625.2573013333333</v>
      </c>
      <c r="AE1280" s="3" t="s">
        <v>1368</v>
      </c>
      <c r="AF1280" s="3">
        <v>517</v>
      </c>
      <c r="AG1280" s="4">
        <f>AI1280</f>
        <v>517</v>
      </c>
      <c r="AH1280" s="4">
        <v>84466</v>
      </c>
      <c r="AI1280">
        <f t="shared" si="354"/>
        <v>517</v>
      </c>
      <c r="AJ1280" t="s">
        <v>1368</v>
      </c>
      <c r="AK1280" s="2">
        <v>708.23</v>
      </c>
      <c r="AL1280" s="2">
        <f>AN1280</f>
        <v>708.23</v>
      </c>
      <c r="AM1280" s="4">
        <v>84466</v>
      </c>
      <c r="AN1280">
        <f>INDEX($AJ$2:$AJ$6811,MATCH(AM1280,$A$2:$A$6811,0))</f>
        <v>708.23</v>
      </c>
      <c r="AP1280">
        <v>2.5099999999999998</v>
      </c>
      <c r="AQ1280">
        <v>2.5099999999999998</v>
      </c>
      <c r="AR1280" s="4">
        <v>30</v>
      </c>
      <c r="AS1280" s="4">
        <v>6</v>
      </c>
      <c r="AT1280" s="4">
        <v>2015</v>
      </c>
      <c r="AU1280" s="4">
        <v>15</v>
      </c>
      <c r="AV1280" s="4">
        <v>6</v>
      </c>
      <c r="AW1280" s="4">
        <v>2015</v>
      </c>
      <c r="AX1280" t="str">
        <f t="shared" si="355"/>
        <v>No Delay</v>
      </c>
      <c r="AY1280">
        <f t="shared" si="356"/>
        <v>0</v>
      </c>
    </row>
    <row r="1281" spans="1:51" x14ac:dyDescent="0.2">
      <c r="A1281" s="3">
        <v>56165</v>
      </c>
      <c r="B1281" s="1" t="s">
        <v>215</v>
      </c>
      <c r="C1281" s="1" t="s">
        <v>89</v>
      </c>
      <c r="D1281" s="1" t="s">
        <v>74</v>
      </c>
      <c r="E1281" s="1" t="s">
        <v>53</v>
      </c>
      <c r="F1281" s="1" t="s">
        <v>53</v>
      </c>
      <c r="G1281" s="13" t="s">
        <v>1369</v>
      </c>
      <c r="H1281" s="12">
        <v>40295</v>
      </c>
      <c r="I1281" s="12" t="s">
        <v>1369</v>
      </c>
      <c r="J1281" s="12">
        <v>40295</v>
      </c>
      <c r="K1281" s="4">
        <v>2373</v>
      </c>
      <c r="L1281" s="1" t="s">
        <v>146</v>
      </c>
      <c r="M1281" s="1" t="s">
        <v>248</v>
      </c>
      <c r="N1281" s="1" t="s">
        <v>304</v>
      </c>
      <c r="O1281" s="1" t="s">
        <v>305</v>
      </c>
      <c r="P1281">
        <v>180</v>
      </c>
      <c r="Q1281">
        <v>2000</v>
      </c>
      <c r="R1281">
        <v>100000</v>
      </c>
      <c r="S1281">
        <v>50</v>
      </c>
      <c r="T1281">
        <v>0.28000000000000003</v>
      </c>
      <c r="U1281">
        <f t="shared" si="352"/>
        <v>100000</v>
      </c>
      <c r="V1281">
        <f t="shared" si="353"/>
        <v>360000</v>
      </c>
      <c r="W1281" s="1" t="s">
        <v>251</v>
      </c>
      <c r="X1281" s="1" t="s">
        <v>252</v>
      </c>
      <c r="Y1281" s="1" t="s">
        <v>252</v>
      </c>
      <c r="Z1281" s="3">
        <v>5027</v>
      </c>
      <c r="AA1281" s="4">
        <f t="shared" si="357"/>
        <v>518</v>
      </c>
      <c r="AB1281" s="4">
        <f t="shared" si="368"/>
        <v>2464.2358060000001</v>
      </c>
      <c r="AC1281" s="4">
        <f t="shared" si="359"/>
        <v>518</v>
      </c>
      <c r="AD1281" s="4">
        <f t="shared" si="362"/>
        <v>2257.4050337499998</v>
      </c>
      <c r="AE1281" s="4">
        <v>518</v>
      </c>
      <c r="AF1281" s="4">
        <v>518</v>
      </c>
      <c r="AG1281" s="4">
        <f t="shared" ref="AG1281:AG1306" si="369">AE1281</f>
        <v>518</v>
      </c>
      <c r="AI1281" t="e">
        <f t="shared" si="354"/>
        <v>#N/A</v>
      </c>
      <c r="AJ1281">
        <v>1434.5</v>
      </c>
      <c r="AK1281" s="2">
        <v>1434.5</v>
      </c>
      <c r="AL1281" s="2">
        <f t="shared" ref="AL1281:AL1306" si="370">AJ1281</f>
        <v>1434.5</v>
      </c>
      <c r="AM1281" s="4"/>
      <c r="AN1281" t="e">
        <f>VLOOKUP([1]!Tabelle13[[#This Row],[Vlookup this ID for freight costs]],$AL$2:$AL$6811,2,FALSE)</f>
        <v>#REF!</v>
      </c>
      <c r="AP1281">
        <v>215.6</v>
      </c>
      <c r="AQ1281">
        <v>215.6</v>
      </c>
      <c r="AR1281" s="4">
        <v>27</v>
      </c>
      <c r="AS1281" s="4">
        <v>4</v>
      </c>
      <c r="AT1281" s="4">
        <v>2010</v>
      </c>
      <c r="AU1281" s="4">
        <v>27</v>
      </c>
      <c r="AV1281" s="4">
        <v>4</v>
      </c>
      <c r="AW1281" s="4">
        <v>2010</v>
      </c>
      <c r="AX1281" t="str">
        <f t="shared" si="355"/>
        <v>No Delay</v>
      </c>
      <c r="AY1281">
        <f t="shared" si="356"/>
        <v>0</v>
      </c>
    </row>
    <row r="1282" spans="1:51" x14ac:dyDescent="0.2">
      <c r="A1282" s="3">
        <v>62046</v>
      </c>
      <c r="B1282" s="1" t="s">
        <v>215</v>
      </c>
      <c r="C1282" s="1" t="s">
        <v>89</v>
      </c>
      <c r="D1282" s="1" t="s">
        <v>266</v>
      </c>
      <c r="E1282" s="1" t="s">
        <v>53</v>
      </c>
      <c r="F1282" s="1" t="s">
        <v>53</v>
      </c>
      <c r="G1282" s="13" t="s">
        <v>1370</v>
      </c>
      <c r="H1282" s="12">
        <v>41677</v>
      </c>
      <c r="I1282" s="12" t="s">
        <v>1371</v>
      </c>
      <c r="J1282" s="12">
        <v>41680</v>
      </c>
      <c r="K1282" s="4">
        <v>5294</v>
      </c>
      <c r="L1282" s="1" t="s">
        <v>146</v>
      </c>
      <c r="M1282" s="1" t="s">
        <v>423</v>
      </c>
      <c r="N1282" s="1" t="s">
        <v>550</v>
      </c>
      <c r="O1282" s="1" t="s">
        <v>551</v>
      </c>
      <c r="P1282">
        <v>300</v>
      </c>
      <c r="Q1282">
        <v>540</v>
      </c>
      <c r="R1282">
        <v>16642.8</v>
      </c>
      <c r="S1282">
        <v>30.82</v>
      </c>
      <c r="T1282">
        <v>0.1</v>
      </c>
      <c r="U1282">
        <f t="shared" ref="U1282:U1345" si="371">S1282*Q1282</f>
        <v>16642.8</v>
      </c>
      <c r="V1282">
        <f t="shared" ref="V1282:V1345" si="372">Q1282*P1282</f>
        <v>162000</v>
      </c>
      <c r="W1282" s="1" t="s">
        <v>552</v>
      </c>
      <c r="X1282" s="1" t="s">
        <v>361</v>
      </c>
      <c r="Y1282" s="1" t="s">
        <v>361</v>
      </c>
      <c r="Z1282" s="3">
        <v>4931</v>
      </c>
      <c r="AA1282" s="4">
        <f t="shared" si="357"/>
        <v>519</v>
      </c>
      <c r="AB1282" s="4">
        <f t="shared" si="368"/>
        <v>2304.0040180000001</v>
      </c>
      <c r="AC1282" s="4">
        <f t="shared" si="359"/>
        <v>519</v>
      </c>
      <c r="AD1282" s="4">
        <f t="shared" si="362"/>
        <v>2194.647414</v>
      </c>
      <c r="AE1282" s="4">
        <v>519</v>
      </c>
      <c r="AF1282" s="4">
        <v>519</v>
      </c>
      <c r="AG1282" s="4">
        <f t="shared" si="369"/>
        <v>519</v>
      </c>
      <c r="AI1282" t="e">
        <f t="shared" ref="AI1282:AI1345" si="373">INDEX($AE$2:$AE$6811,MATCH(AH1282,$A$2:$A$6811,0))</f>
        <v>#N/A</v>
      </c>
      <c r="AJ1282">
        <v>5385.37</v>
      </c>
      <c r="AK1282" s="2">
        <v>5385.37</v>
      </c>
      <c r="AL1282" s="2">
        <f t="shared" si="370"/>
        <v>5385.37</v>
      </c>
      <c r="AM1282" s="4"/>
      <c r="AN1282" t="e">
        <f>VLOOKUP([1]!Tabelle13[[#This Row],[Vlookup this ID for freight costs]],$AL$2:$AL$6811,2,FALSE)</f>
        <v>#REF!</v>
      </c>
      <c r="AP1282">
        <v>20.59</v>
      </c>
      <c r="AQ1282">
        <v>20.59</v>
      </c>
      <c r="AR1282" s="4">
        <v>7</v>
      </c>
      <c r="AS1282" s="4">
        <v>2</v>
      </c>
      <c r="AT1282" s="4">
        <v>2014</v>
      </c>
      <c r="AU1282" s="4">
        <v>10</v>
      </c>
      <c r="AV1282" s="4">
        <v>2</v>
      </c>
      <c r="AW1282" s="4">
        <v>2014</v>
      </c>
      <c r="AX1282" t="str">
        <f t="shared" ref="AX1282:AX1345" si="374">IF(DATE(AW1282,AV1282,AU1282)&lt;=DATE(AT1282,AS1282,AR1282),"No Delay","Delay")</f>
        <v>Delay</v>
      </c>
      <c r="AY1282">
        <f t="shared" ref="AY1282:AY1345" si="375">IF(_xlfn.DAYS(J1282,H1282)&gt;0, _xlfn.DAYS(J1282,H1282),0)</f>
        <v>3</v>
      </c>
    </row>
    <row r="1283" spans="1:51" x14ac:dyDescent="0.2">
      <c r="A1283" s="3">
        <v>44942</v>
      </c>
      <c r="B1283" s="1" t="s">
        <v>151</v>
      </c>
      <c r="C1283" s="1" t="s">
        <v>65</v>
      </c>
      <c r="D1283" s="1" t="s">
        <v>266</v>
      </c>
      <c r="E1283" s="1" t="s">
        <v>53</v>
      </c>
      <c r="F1283" s="1" t="s">
        <v>53</v>
      </c>
      <c r="G1283" s="13" t="s">
        <v>1254</v>
      </c>
      <c r="H1283" s="12">
        <v>40582</v>
      </c>
      <c r="I1283" s="12" t="s">
        <v>1254</v>
      </c>
      <c r="J1283" s="12">
        <v>40582</v>
      </c>
      <c r="K1283" s="4">
        <v>2993</v>
      </c>
      <c r="L1283" s="1" t="s">
        <v>146</v>
      </c>
      <c r="M1283" s="1" t="s">
        <v>423</v>
      </c>
      <c r="N1283" s="1" t="s">
        <v>556</v>
      </c>
      <c r="O1283" s="1" t="s">
        <v>425</v>
      </c>
      <c r="P1283">
        <v>336</v>
      </c>
      <c r="Q1283">
        <v>273</v>
      </c>
      <c r="R1283">
        <v>10472.280000000001</v>
      </c>
      <c r="S1283">
        <v>38.36</v>
      </c>
      <c r="T1283">
        <v>0.11</v>
      </c>
      <c r="U1283">
        <f t="shared" si="371"/>
        <v>10472.280000000001</v>
      </c>
      <c r="V1283">
        <f t="shared" si="372"/>
        <v>91728</v>
      </c>
      <c r="W1283" s="1" t="s">
        <v>552</v>
      </c>
      <c r="X1283" s="1" t="s">
        <v>361</v>
      </c>
      <c r="Y1283" s="1" t="s">
        <v>361</v>
      </c>
      <c r="Z1283" s="3">
        <v>4755</v>
      </c>
      <c r="AA1283" s="4">
        <f t="shared" ref="AA1283:AA1346" si="376">AF1283</f>
        <v>520</v>
      </c>
      <c r="AB1283" s="4">
        <f t="shared" si="368"/>
        <v>2274.7013554</v>
      </c>
      <c r="AC1283" s="4">
        <f t="shared" si="359"/>
        <v>520</v>
      </c>
      <c r="AD1283" s="4">
        <f t="shared" si="362"/>
        <v>3288.75</v>
      </c>
      <c r="AE1283" s="4">
        <v>520</v>
      </c>
      <c r="AF1283" s="4">
        <v>520</v>
      </c>
      <c r="AG1283" s="4">
        <f t="shared" si="369"/>
        <v>520</v>
      </c>
      <c r="AI1283" t="e">
        <f t="shared" si="373"/>
        <v>#N/A</v>
      </c>
      <c r="AJ1283">
        <v>3759.22</v>
      </c>
      <c r="AK1283" s="2">
        <v>3759.22</v>
      </c>
      <c r="AL1283" s="2">
        <f t="shared" si="370"/>
        <v>3759.22</v>
      </c>
      <c r="AM1283" s="4"/>
      <c r="AN1283" t="e">
        <f>VLOOKUP([1]!Tabelle13[[#This Row],[Vlookup this ID for freight costs]],$AL$2:$AL$6811,2,FALSE)</f>
        <v>#REF!</v>
      </c>
      <c r="AP1283">
        <v>22.58</v>
      </c>
      <c r="AQ1283">
        <v>22.58</v>
      </c>
      <c r="AR1283" s="4">
        <v>8</v>
      </c>
      <c r="AS1283" s="4">
        <v>2</v>
      </c>
      <c r="AT1283" s="4">
        <v>2011</v>
      </c>
      <c r="AU1283" s="4">
        <v>8</v>
      </c>
      <c r="AV1283" s="4">
        <v>2</v>
      </c>
      <c r="AW1283" s="4">
        <v>2011</v>
      </c>
      <c r="AX1283" t="str">
        <f t="shared" si="374"/>
        <v>No Delay</v>
      </c>
      <c r="AY1283">
        <f t="shared" si="375"/>
        <v>0</v>
      </c>
    </row>
    <row r="1284" spans="1:51" x14ac:dyDescent="0.2">
      <c r="A1284" s="3">
        <v>12863</v>
      </c>
      <c r="B1284" s="1" t="s">
        <v>95</v>
      </c>
      <c r="C1284" s="1" t="s">
        <v>65</v>
      </c>
      <c r="D1284" s="1" t="s">
        <v>130</v>
      </c>
      <c r="E1284" s="1" t="s">
        <v>53</v>
      </c>
      <c r="F1284" s="1" t="s">
        <v>53</v>
      </c>
      <c r="G1284" s="13" t="s">
        <v>1372</v>
      </c>
      <c r="H1284" s="12">
        <v>39799</v>
      </c>
      <c r="I1284" s="12" t="s">
        <v>1372</v>
      </c>
      <c r="J1284" s="12">
        <v>39799</v>
      </c>
      <c r="K1284" s="4">
        <v>1270</v>
      </c>
      <c r="L1284" s="1" t="s">
        <v>146</v>
      </c>
      <c r="M1284" s="1" t="s">
        <v>132</v>
      </c>
      <c r="N1284" s="1" t="s">
        <v>221</v>
      </c>
      <c r="O1284" s="1" t="s">
        <v>93</v>
      </c>
      <c r="P1284">
        <v>60</v>
      </c>
      <c r="Q1284">
        <v>7876</v>
      </c>
      <c r="R1284">
        <v>12207.8</v>
      </c>
      <c r="S1284">
        <v>1.55</v>
      </c>
      <c r="T1284">
        <v>0.03</v>
      </c>
      <c r="U1284">
        <f t="shared" si="371"/>
        <v>12207.800000000001</v>
      </c>
      <c r="V1284">
        <f t="shared" si="372"/>
        <v>472560</v>
      </c>
      <c r="W1284" s="1" t="s">
        <v>155</v>
      </c>
      <c r="X1284" s="1" t="s">
        <v>1236</v>
      </c>
      <c r="Y1284" s="1" t="s">
        <v>156</v>
      </c>
      <c r="Z1284" s="3">
        <v>7726</v>
      </c>
      <c r="AA1284" s="4">
        <f t="shared" si="376"/>
        <v>521</v>
      </c>
      <c r="AB1284" s="4">
        <f t="shared" si="368"/>
        <v>3109.1138787999998</v>
      </c>
      <c r="AC1284" s="4">
        <f t="shared" ref="AC1284:AC1347" si="377">AF1284</f>
        <v>521</v>
      </c>
      <c r="AD1284" s="4">
        <f t="shared" si="362"/>
        <v>2367.25</v>
      </c>
      <c r="AE1284" s="4">
        <v>521</v>
      </c>
      <c r="AF1284" s="4">
        <v>521</v>
      </c>
      <c r="AG1284" s="4">
        <f t="shared" si="369"/>
        <v>521</v>
      </c>
      <c r="AI1284" t="e">
        <f t="shared" si="373"/>
        <v>#N/A</v>
      </c>
      <c r="AJ1284">
        <v>4608.92</v>
      </c>
      <c r="AK1284" s="2">
        <v>4608.92</v>
      </c>
      <c r="AL1284" s="2">
        <f t="shared" si="370"/>
        <v>4608.92</v>
      </c>
      <c r="AM1284" s="4"/>
      <c r="AN1284" t="e">
        <f>VLOOKUP([1]!Tabelle13[[#This Row],[Vlookup this ID for freight costs]],$AL$2:$AL$6811,2,FALSE)</f>
        <v>#REF!</v>
      </c>
      <c r="AP1284">
        <v>23.93</v>
      </c>
      <c r="AQ1284">
        <v>23.93</v>
      </c>
      <c r="AR1284" s="4">
        <v>17</v>
      </c>
      <c r="AS1284" s="4">
        <v>12</v>
      </c>
      <c r="AT1284" s="4">
        <v>2008</v>
      </c>
      <c r="AU1284" s="4">
        <v>17</v>
      </c>
      <c r="AV1284" s="4">
        <v>12</v>
      </c>
      <c r="AW1284" s="4">
        <v>2008</v>
      </c>
      <c r="AX1284" t="str">
        <f t="shared" si="374"/>
        <v>No Delay</v>
      </c>
      <c r="AY1284">
        <f t="shared" si="375"/>
        <v>0</v>
      </c>
    </row>
    <row r="1285" spans="1:51" x14ac:dyDescent="0.2">
      <c r="A1285" s="3">
        <v>83547</v>
      </c>
      <c r="B1285" s="1" t="s">
        <v>175</v>
      </c>
      <c r="C1285" s="1" t="s">
        <v>165</v>
      </c>
      <c r="D1285" s="1" t="s">
        <v>130</v>
      </c>
      <c r="E1285" s="1" t="s">
        <v>101</v>
      </c>
      <c r="F1285" s="1" t="s">
        <v>101</v>
      </c>
      <c r="G1285" s="13" t="s">
        <v>1373</v>
      </c>
      <c r="H1285" s="12">
        <v>40949</v>
      </c>
      <c r="I1285" s="12" t="s">
        <v>291</v>
      </c>
      <c r="J1285" s="12">
        <v>40927</v>
      </c>
      <c r="K1285" s="4">
        <v>3697</v>
      </c>
      <c r="L1285" s="1" t="s">
        <v>146</v>
      </c>
      <c r="M1285" s="1" t="s">
        <v>132</v>
      </c>
      <c r="N1285" s="1" t="s">
        <v>275</v>
      </c>
      <c r="O1285" s="1" t="s">
        <v>93</v>
      </c>
      <c r="P1285">
        <v>60</v>
      </c>
      <c r="Q1285">
        <v>5471</v>
      </c>
      <c r="R1285">
        <v>45190.46</v>
      </c>
      <c r="S1285">
        <v>8.26</v>
      </c>
      <c r="T1285">
        <v>0.14000000000000001</v>
      </c>
      <c r="U1285">
        <f t="shared" si="371"/>
        <v>45190.46</v>
      </c>
      <c r="V1285">
        <f t="shared" si="372"/>
        <v>328260</v>
      </c>
      <c r="W1285" s="1" t="s">
        <v>155</v>
      </c>
      <c r="X1285" s="1" t="s">
        <v>1236</v>
      </c>
      <c r="Y1285" s="1" t="s">
        <v>156</v>
      </c>
      <c r="Z1285" s="3">
        <v>11413</v>
      </c>
      <c r="AA1285" s="4">
        <f t="shared" si="376"/>
        <v>521</v>
      </c>
      <c r="AB1285" s="4">
        <f t="shared" si="368"/>
        <v>2845.1704197999998</v>
      </c>
      <c r="AC1285" s="4">
        <f t="shared" si="377"/>
        <v>521</v>
      </c>
      <c r="AD1285" s="4">
        <f t="shared" si="362"/>
        <v>623.5</v>
      </c>
      <c r="AE1285" s="4">
        <v>521</v>
      </c>
      <c r="AF1285" s="4">
        <v>521</v>
      </c>
      <c r="AG1285" s="4">
        <f t="shared" si="369"/>
        <v>521</v>
      </c>
      <c r="AI1285" t="e">
        <f t="shared" si="373"/>
        <v>#N/A</v>
      </c>
      <c r="AJ1285">
        <v>4237.12</v>
      </c>
      <c r="AK1285" s="2">
        <v>4237.12</v>
      </c>
      <c r="AL1285" s="2">
        <f t="shared" si="370"/>
        <v>4237.12</v>
      </c>
      <c r="AM1285" s="4"/>
      <c r="AN1285" t="e">
        <f>VLOOKUP([1]!Tabelle13[[#This Row],[Vlookup this ID for freight costs]],$AL$2:$AL$6811,2,FALSE)</f>
        <v>#REF!</v>
      </c>
      <c r="AP1285">
        <v>74.56</v>
      </c>
      <c r="AQ1285">
        <v>74.56</v>
      </c>
      <c r="AR1285" s="4">
        <v>10</v>
      </c>
      <c r="AS1285" s="4">
        <v>2</v>
      </c>
      <c r="AT1285" s="4">
        <v>2012</v>
      </c>
      <c r="AU1285" s="4">
        <v>19</v>
      </c>
      <c r="AV1285" s="4">
        <v>1</v>
      </c>
      <c r="AW1285" s="4">
        <v>2012</v>
      </c>
      <c r="AX1285" t="str">
        <f t="shared" si="374"/>
        <v>No Delay</v>
      </c>
      <c r="AY1285">
        <f t="shared" si="375"/>
        <v>0</v>
      </c>
    </row>
    <row r="1286" spans="1:51" x14ac:dyDescent="0.2">
      <c r="A1286" s="3">
        <v>85185</v>
      </c>
      <c r="B1286" s="1" t="s">
        <v>463</v>
      </c>
      <c r="C1286" s="1" t="s">
        <v>73</v>
      </c>
      <c r="D1286" s="1" t="s">
        <v>130</v>
      </c>
      <c r="E1286" s="1" t="s">
        <v>101</v>
      </c>
      <c r="F1286" s="1" t="s">
        <v>101</v>
      </c>
      <c r="G1286" s="13" t="s">
        <v>322</v>
      </c>
      <c r="H1286" s="12">
        <v>40694</v>
      </c>
      <c r="I1286" s="12" t="s">
        <v>1374</v>
      </c>
      <c r="J1286" s="12">
        <v>40703</v>
      </c>
      <c r="K1286" s="4">
        <v>3235</v>
      </c>
      <c r="L1286" s="1" t="s">
        <v>146</v>
      </c>
      <c r="M1286" s="1" t="s">
        <v>132</v>
      </c>
      <c r="N1286" s="1" t="s">
        <v>265</v>
      </c>
      <c r="O1286" s="1" t="s">
        <v>93</v>
      </c>
      <c r="P1286">
        <v>60</v>
      </c>
      <c r="Q1286">
        <v>9073</v>
      </c>
      <c r="R1286">
        <v>22773.23</v>
      </c>
      <c r="S1286">
        <v>2.5099999999999998</v>
      </c>
      <c r="T1286">
        <v>0.04</v>
      </c>
      <c r="U1286">
        <f t="shared" si="371"/>
        <v>22773.23</v>
      </c>
      <c r="V1286">
        <f t="shared" si="372"/>
        <v>544380</v>
      </c>
      <c r="W1286" s="1" t="s">
        <v>197</v>
      </c>
      <c r="X1286" s="1" t="s">
        <v>1236</v>
      </c>
      <c r="Y1286" s="1" t="s">
        <v>3082</v>
      </c>
      <c r="Z1286" s="3">
        <v>13821</v>
      </c>
      <c r="AA1286" s="4">
        <f t="shared" si="376"/>
        <v>521</v>
      </c>
      <c r="AB1286" s="4">
        <f t="shared" si="368"/>
        <v>3240.4819954</v>
      </c>
      <c r="AC1286" s="4">
        <f t="shared" si="377"/>
        <v>521</v>
      </c>
      <c r="AD1286" s="4">
        <f t="shared" si="362"/>
        <v>1447.4</v>
      </c>
      <c r="AE1286" s="4">
        <v>521</v>
      </c>
      <c r="AF1286" s="4">
        <v>521</v>
      </c>
      <c r="AG1286" s="4">
        <f t="shared" si="369"/>
        <v>521</v>
      </c>
      <c r="AI1286" t="e">
        <f t="shared" si="373"/>
        <v>#N/A</v>
      </c>
      <c r="AJ1286">
        <v>2494.56</v>
      </c>
      <c r="AK1286" s="2">
        <v>2494.56</v>
      </c>
      <c r="AL1286" s="2">
        <f t="shared" si="370"/>
        <v>2494.56</v>
      </c>
      <c r="AM1286" s="4"/>
      <c r="AN1286" t="e">
        <f>VLOOKUP([1]!Tabelle13[[#This Row],[Vlookup this ID for freight costs]],$AL$2:$AL$6811,2,FALSE)</f>
        <v>#REF!</v>
      </c>
      <c r="AP1286">
        <v>49.1</v>
      </c>
      <c r="AQ1286">
        <v>49.1</v>
      </c>
      <c r="AR1286" s="4">
        <v>31</v>
      </c>
      <c r="AS1286" s="4">
        <v>5</v>
      </c>
      <c r="AT1286" s="4">
        <v>2011</v>
      </c>
      <c r="AU1286" s="4">
        <v>9</v>
      </c>
      <c r="AV1286" s="4">
        <v>6</v>
      </c>
      <c r="AW1286" s="4">
        <v>2011</v>
      </c>
      <c r="AX1286" t="str">
        <f t="shared" si="374"/>
        <v>Delay</v>
      </c>
      <c r="AY1286">
        <f t="shared" si="375"/>
        <v>9</v>
      </c>
    </row>
    <row r="1287" spans="1:51" x14ac:dyDescent="0.2">
      <c r="A1287" s="3">
        <v>25521</v>
      </c>
      <c r="B1287" s="1" t="s">
        <v>168</v>
      </c>
      <c r="C1287" s="1" t="s">
        <v>150</v>
      </c>
      <c r="D1287" s="1" t="s">
        <v>100</v>
      </c>
      <c r="E1287" s="1" t="s">
        <v>253</v>
      </c>
      <c r="F1287" s="1" t="s">
        <v>253</v>
      </c>
      <c r="G1287" s="13" t="s">
        <v>1314</v>
      </c>
      <c r="H1287" s="12">
        <v>40520</v>
      </c>
      <c r="I1287" s="12" t="s">
        <v>308</v>
      </c>
      <c r="J1287" s="12">
        <v>40575</v>
      </c>
      <c r="K1287" s="4">
        <v>2981</v>
      </c>
      <c r="L1287" s="1" t="s">
        <v>146</v>
      </c>
      <c r="M1287" s="1" t="s">
        <v>170</v>
      </c>
      <c r="N1287" s="1" t="s">
        <v>178</v>
      </c>
      <c r="O1287" s="1" t="s">
        <v>93</v>
      </c>
      <c r="P1287">
        <v>60</v>
      </c>
      <c r="Q1287">
        <v>10357</v>
      </c>
      <c r="R1287">
        <v>75916.81</v>
      </c>
      <c r="S1287">
        <v>7.33</v>
      </c>
      <c r="T1287">
        <v>0.12</v>
      </c>
      <c r="U1287">
        <f t="shared" si="371"/>
        <v>75916.81</v>
      </c>
      <c r="V1287">
        <f t="shared" si="372"/>
        <v>621420</v>
      </c>
      <c r="W1287" s="1" t="s">
        <v>155</v>
      </c>
      <c r="X1287" s="1" t="s">
        <v>1236</v>
      </c>
      <c r="Y1287" s="1" t="s">
        <v>156</v>
      </c>
      <c r="Z1287" s="3">
        <v>8107</v>
      </c>
      <c r="AA1287" s="4">
        <f t="shared" si="376"/>
        <v>523</v>
      </c>
      <c r="AB1287" s="4">
        <f t="shared" si="368"/>
        <v>3381.3981706</v>
      </c>
      <c r="AC1287" s="4">
        <f t="shared" si="377"/>
        <v>523</v>
      </c>
      <c r="AD1287" s="4">
        <f t="shared" si="362"/>
        <v>523</v>
      </c>
      <c r="AE1287" s="4">
        <v>523</v>
      </c>
      <c r="AF1287" s="4">
        <v>523</v>
      </c>
      <c r="AG1287" s="4">
        <f t="shared" si="369"/>
        <v>523</v>
      </c>
      <c r="AI1287" t="e">
        <f t="shared" si="373"/>
        <v>#N/A</v>
      </c>
      <c r="AJ1287">
        <v>3161.68</v>
      </c>
      <c r="AK1287" s="2">
        <v>3161.68</v>
      </c>
      <c r="AL1287" s="2">
        <f t="shared" si="370"/>
        <v>3161.68</v>
      </c>
      <c r="AM1287" s="4"/>
      <c r="AN1287" t="e">
        <f>VLOOKUP([1]!Tabelle13[[#This Row],[Vlookup this ID for freight costs]],$AL$2:$AL$6811,2,FALSE)</f>
        <v>#REF!</v>
      </c>
      <c r="AP1287">
        <v>163.68</v>
      </c>
      <c r="AQ1287">
        <v>163.68</v>
      </c>
      <c r="AR1287" s="4">
        <v>8</v>
      </c>
      <c r="AS1287" s="4">
        <v>12</v>
      </c>
      <c r="AT1287" s="4">
        <v>2010</v>
      </c>
      <c r="AU1287" s="4">
        <v>1</v>
      </c>
      <c r="AV1287" s="4">
        <v>2</v>
      </c>
      <c r="AW1287" s="4">
        <v>2011</v>
      </c>
      <c r="AX1287" t="str">
        <f t="shared" si="374"/>
        <v>Delay</v>
      </c>
      <c r="AY1287">
        <f t="shared" si="375"/>
        <v>55</v>
      </c>
    </row>
    <row r="1288" spans="1:51" x14ac:dyDescent="0.2">
      <c r="A1288" s="3">
        <v>82962</v>
      </c>
      <c r="B1288" s="1" t="s">
        <v>172</v>
      </c>
      <c r="C1288" s="1" t="s">
        <v>114</v>
      </c>
      <c r="D1288" s="1" t="s">
        <v>130</v>
      </c>
      <c r="E1288" s="1" t="s">
        <v>101</v>
      </c>
      <c r="F1288" s="1" t="s">
        <v>101</v>
      </c>
      <c r="G1288" s="13" t="s">
        <v>1375</v>
      </c>
      <c r="H1288" s="12">
        <v>40777</v>
      </c>
      <c r="I1288" s="12" t="s">
        <v>1010</v>
      </c>
      <c r="J1288" s="12">
        <v>40760</v>
      </c>
      <c r="K1288" s="4">
        <v>3354</v>
      </c>
      <c r="L1288" s="1" t="s">
        <v>146</v>
      </c>
      <c r="M1288" s="1" t="s">
        <v>132</v>
      </c>
      <c r="N1288" s="1" t="s">
        <v>163</v>
      </c>
      <c r="O1288" s="1" t="s">
        <v>93</v>
      </c>
      <c r="P1288">
        <v>60</v>
      </c>
      <c r="Q1288">
        <v>5125</v>
      </c>
      <c r="R1288">
        <v>77080</v>
      </c>
      <c r="S1288">
        <v>15.04</v>
      </c>
      <c r="T1288">
        <v>0.25</v>
      </c>
      <c r="U1288">
        <f t="shared" si="371"/>
        <v>77080</v>
      </c>
      <c r="V1288">
        <f t="shared" si="372"/>
        <v>307500</v>
      </c>
      <c r="W1288" s="1" t="s">
        <v>160</v>
      </c>
      <c r="X1288" s="1" t="s">
        <v>1236</v>
      </c>
      <c r="Y1288" s="1" t="s">
        <v>161</v>
      </c>
      <c r="Z1288" s="3">
        <v>13722</v>
      </c>
      <c r="AA1288" s="4">
        <f t="shared" si="376"/>
        <v>523</v>
      </c>
      <c r="AB1288" s="4">
        <f t="shared" si="368"/>
        <v>2807.1976810000001</v>
      </c>
      <c r="AC1288" s="4">
        <f t="shared" si="377"/>
        <v>523</v>
      </c>
      <c r="AD1288" s="4">
        <f t="shared" si="362"/>
        <v>1665.352353</v>
      </c>
      <c r="AE1288" s="4">
        <v>523</v>
      </c>
      <c r="AF1288" s="4">
        <v>523</v>
      </c>
      <c r="AG1288" s="4">
        <f t="shared" si="369"/>
        <v>523</v>
      </c>
      <c r="AI1288" t="e">
        <f t="shared" si="373"/>
        <v>#N/A</v>
      </c>
      <c r="AJ1288">
        <v>3949.19</v>
      </c>
      <c r="AK1288" s="2">
        <v>3949.19</v>
      </c>
      <c r="AL1288" s="2">
        <f t="shared" si="370"/>
        <v>3949.19</v>
      </c>
      <c r="AM1288" s="4"/>
      <c r="AN1288" t="e">
        <f>VLOOKUP([1]!Tabelle13[[#This Row],[Vlookup this ID for freight costs]],$AL$2:$AL$6811,2,FALSE)</f>
        <v>#REF!</v>
      </c>
      <c r="AP1288">
        <v>127.18</v>
      </c>
      <c r="AQ1288">
        <v>127.18</v>
      </c>
      <c r="AR1288" s="4">
        <v>22</v>
      </c>
      <c r="AS1288" s="4">
        <v>8</v>
      </c>
      <c r="AT1288" s="4">
        <v>2011</v>
      </c>
      <c r="AU1288" s="4">
        <v>5</v>
      </c>
      <c r="AV1288" s="4">
        <v>8</v>
      </c>
      <c r="AW1288" s="4">
        <v>2011</v>
      </c>
      <c r="AX1288" t="str">
        <f t="shared" si="374"/>
        <v>No Delay</v>
      </c>
      <c r="AY1288">
        <f t="shared" si="375"/>
        <v>0</v>
      </c>
    </row>
    <row r="1289" spans="1:51" x14ac:dyDescent="0.2">
      <c r="A1289" s="3">
        <v>82314</v>
      </c>
      <c r="B1289" s="1" t="s">
        <v>172</v>
      </c>
      <c r="C1289" s="1" t="s">
        <v>114</v>
      </c>
      <c r="D1289" s="1" t="s">
        <v>130</v>
      </c>
      <c r="E1289" s="1" t="s">
        <v>101</v>
      </c>
      <c r="F1289" s="1" t="s">
        <v>101</v>
      </c>
      <c r="G1289" s="13" t="s">
        <v>888</v>
      </c>
      <c r="H1289" s="12">
        <v>40315</v>
      </c>
      <c r="I1289" s="12" t="s">
        <v>1376</v>
      </c>
      <c r="J1289" s="12">
        <v>40309</v>
      </c>
      <c r="K1289" s="4">
        <v>2398</v>
      </c>
      <c r="L1289" s="1" t="s">
        <v>146</v>
      </c>
      <c r="M1289" s="1" t="s">
        <v>132</v>
      </c>
      <c r="N1289" s="1" t="s">
        <v>1316</v>
      </c>
      <c r="O1289" s="1" t="s">
        <v>93</v>
      </c>
      <c r="P1289">
        <v>60</v>
      </c>
      <c r="Q1289">
        <v>2500</v>
      </c>
      <c r="R1289">
        <v>19300</v>
      </c>
      <c r="S1289">
        <v>7.72</v>
      </c>
      <c r="T1289">
        <v>0.13</v>
      </c>
      <c r="U1289">
        <f t="shared" si="371"/>
        <v>19300</v>
      </c>
      <c r="V1289">
        <f t="shared" si="372"/>
        <v>150000</v>
      </c>
      <c r="W1289" s="1" t="s">
        <v>155</v>
      </c>
      <c r="X1289" s="1" t="s">
        <v>1236</v>
      </c>
      <c r="Y1289" s="1" t="s">
        <v>156</v>
      </c>
      <c r="Z1289" s="3">
        <v>14240</v>
      </c>
      <c r="AA1289" s="4">
        <f t="shared" si="376"/>
        <v>526</v>
      </c>
      <c r="AB1289" s="4">
        <f t="shared" si="368"/>
        <v>2519.1097060000002</v>
      </c>
      <c r="AC1289" s="4">
        <f t="shared" si="377"/>
        <v>526</v>
      </c>
      <c r="AD1289" s="4">
        <f t="shared" si="362"/>
        <v>1384.9052944347827</v>
      </c>
      <c r="AE1289" s="4">
        <v>526</v>
      </c>
      <c r="AF1289" s="4">
        <v>526</v>
      </c>
      <c r="AG1289" s="4">
        <f t="shared" si="369"/>
        <v>526</v>
      </c>
      <c r="AI1289" t="e">
        <f t="shared" si="373"/>
        <v>#N/A</v>
      </c>
      <c r="AJ1289">
        <v>4964.2700000000004</v>
      </c>
      <c r="AK1289" s="2">
        <v>4964.2700000000004</v>
      </c>
      <c r="AL1289" s="2">
        <f t="shared" si="370"/>
        <v>4964.2700000000004</v>
      </c>
      <c r="AM1289" s="4"/>
      <c r="AN1289" t="e">
        <f>VLOOKUP([1]!Tabelle13[[#This Row],[Vlookup this ID for freight costs]],$AL$2:$AL$6811,2,FALSE)</f>
        <v>#REF!</v>
      </c>
      <c r="AP1289">
        <v>37.83</v>
      </c>
      <c r="AQ1289">
        <v>37.83</v>
      </c>
      <c r="AR1289" s="4">
        <v>17</v>
      </c>
      <c r="AS1289" s="4">
        <v>5</v>
      </c>
      <c r="AT1289" s="4">
        <v>2010</v>
      </c>
      <c r="AU1289" s="4">
        <v>11</v>
      </c>
      <c r="AV1289" s="4">
        <v>5</v>
      </c>
      <c r="AW1289" s="4">
        <v>2010</v>
      </c>
      <c r="AX1289" t="str">
        <f t="shared" si="374"/>
        <v>No Delay</v>
      </c>
      <c r="AY1289">
        <f t="shared" si="375"/>
        <v>0</v>
      </c>
    </row>
    <row r="1290" spans="1:51" x14ac:dyDescent="0.2">
      <c r="A1290" s="3">
        <v>82319</v>
      </c>
      <c r="B1290" s="1" t="s">
        <v>175</v>
      </c>
      <c r="C1290" s="1" t="s">
        <v>165</v>
      </c>
      <c r="D1290" s="1" t="s">
        <v>130</v>
      </c>
      <c r="E1290" s="1" t="s">
        <v>53</v>
      </c>
      <c r="F1290" s="1" t="s">
        <v>53</v>
      </c>
      <c r="G1290" s="13" t="s">
        <v>1061</v>
      </c>
      <c r="H1290" s="12">
        <v>40301</v>
      </c>
      <c r="I1290" s="12" t="s">
        <v>1061</v>
      </c>
      <c r="J1290" s="12">
        <v>40301</v>
      </c>
      <c r="K1290" s="4">
        <v>2381</v>
      </c>
      <c r="L1290" s="1" t="s">
        <v>146</v>
      </c>
      <c r="M1290" s="1" t="s">
        <v>132</v>
      </c>
      <c r="N1290" s="1" t="s">
        <v>154</v>
      </c>
      <c r="O1290" s="1" t="s">
        <v>93</v>
      </c>
      <c r="P1290">
        <v>60</v>
      </c>
      <c r="Q1290">
        <v>4400</v>
      </c>
      <c r="R1290">
        <v>49368</v>
      </c>
      <c r="S1290">
        <v>11.22</v>
      </c>
      <c r="T1290">
        <v>0.19</v>
      </c>
      <c r="U1290">
        <f t="shared" si="371"/>
        <v>49368</v>
      </c>
      <c r="V1290">
        <f t="shared" si="372"/>
        <v>264000</v>
      </c>
      <c r="W1290" s="1" t="s">
        <v>155</v>
      </c>
      <c r="X1290" s="1" t="s">
        <v>1236</v>
      </c>
      <c r="Y1290" s="1" t="s">
        <v>156</v>
      </c>
      <c r="Z1290" s="3">
        <v>5457</v>
      </c>
      <c r="AA1290" s="4">
        <f t="shared" si="376"/>
        <v>527</v>
      </c>
      <c r="AB1290" s="4">
        <f t="shared" si="368"/>
        <v>2727.6305259999999</v>
      </c>
      <c r="AC1290" s="4">
        <f t="shared" si="377"/>
        <v>527</v>
      </c>
      <c r="AD1290" s="4">
        <f t="shared" si="362"/>
        <v>4866.2038083999996</v>
      </c>
      <c r="AE1290" s="4">
        <v>527</v>
      </c>
      <c r="AF1290" s="4">
        <v>527</v>
      </c>
      <c r="AG1290" s="4">
        <f t="shared" si="369"/>
        <v>527</v>
      </c>
      <c r="AI1290" t="e">
        <f t="shared" si="373"/>
        <v>#N/A</v>
      </c>
      <c r="AJ1290">
        <v>4549.95</v>
      </c>
      <c r="AK1290" s="2">
        <v>4549.95</v>
      </c>
      <c r="AL1290" s="2">
        <f t="shared" si="370"/>
        <v>4549.95</v>
      </c>
      <c r="AM1290" s="4"/>
      <c r="AN1290" t="e">
        <f>VLOOKUP([1]!Tabelle13[[#This Row],[Vlookup this ID for freight costs]],$AL$2:$AL$6811,2,FALSE)</f>
        <v>#REF!</v>
      </c>
      <c r="AP1290">
        <v>106.44</v>
      </c>
      <c r="AQ1290">
        <v>106.44</v>
      </c>
      <c r="AR1290" s="4">
        <v>3</v>
      </c>
      <c r="AS1290" s="4">
        <v>5</v>
      </c>
      <c r="AT1290" s="4">
        <v>2010</v>
      </c>
      <c r="AU1290" s="4">
        <v>3</v>
      </c>
      <c r="AV1290" s="4">
        <v>5</v>
      </c>
      <c r="AW1290" s="4">
        <v>2010</v>
      </c>
      <c r="AX1290" t="str">
        <f t="shared" si="374"/>
        <v>No Delay</v>
      </c>
      <c r="AY1290">
        <f t="shared" si="375"/>
        <v>0</v>
      </c>
    </row>
    <row r="1291" spans="1:51" x14ac:dyDescent="0.2">
      <c r="A1291" s="3">
        <v>12451</v>
      </c>
      <c r="B1291" s="1" t="s">
        <v>144</v>
      </c>
      <c r="C1291" s="1" t="s">
        <v>65</v>
      </c>
      <c r="D1291" s="1" t="s">
        <v>130</v>
      </c>
      <c r="E1291" s="1" t="s">
        <v>53</v>
      </c>
      <c r="F1291" s="1" t="s">
        <v>53</v>
      </c>
      <c r="G1291" s="13" t="s">
        <v>1109</v>
      </c>
      <c r="H1291" s="12">
        <v>39463</v>
      </c>
      <c r="I1291" s="12" t="s">
        <v>905</v>
      </c>
      <c r="J1291" s="12">
        <v>39471</v>
      </c>
      <c r="K1291" s="4">
        <v>616</v>
      </c>
      <c r="L1291" s="1" t="s">
        <v>146</v>
      </c>
      <c r="M1291" s="1" t="s">
        <v>132</v>
      </c>
      <c r="N1291" s="1" t="s">
        <v>154</v>
      </c>
      <c r="O1291" s="1" t="s">
        <v>93</v>
      </c>
      <c r="P1291">
        <v>60</v>
      </c>
      <c r="Q1291">
        <v>4836</v>
      </c>
      <c r="R1291">
        <v>99138</v>
      </c>
      <c r="S1291">
        <v>20.5</v>
      </c>
      <c r="T1291">
        <v>0.34</v>
      </c>
      <c r="U1291">
        <f t="shared" si="371"/>
        <v>99138</v>
      </c>
      <c r="V1291">
        <f t="shared" si="372"/>
        <v>290160</v>
      </c>
      <c r="W1291" s="1" t="s">
        <v>155</v>
      </c>
      <c r="X1291" s="1" t="s">
        <v>1236</v>
      </c>
      <c r="Y1291" s="1" t="s">
        <v>156</v>
      </c>
      <c r="Z1291" s="3">
        <v>7726</v>
      </c>
      <c r="AA1291" s="4">
        <f t="shared" si="376"/>
        <v>531</v>
      </c>
      <c r="AB1291" s="4">
        <f t="shared" si="368"/>
        <v>2775.4805667999999</v>
      </c>
      <c r="AC1291" s="4">
        <f t="shared" si="377"/>
        <v>531</v>
      </c>
      <c r="AD1291" s="4">
        <f t="shared" si="362"/>
        <v>531</v>
      </c>
      <c r="AE1291" s="4">
        <v>531</v>
      </c>
      <c r="AF1291" s="4">
        <v>531</v>
      </c>
      <c r="AG1291" s="4">
        <f t="shared" si="369"/>
        <v>531</v>
      </c>
      <c r="AI1291" t="e">
        <f t="shared" si="373"/>
        <v>#N/A</v>
      </c>
      <c r="AJ1291">
        <v>3228</v>
      </c>
      <c r="AK1291" s="2">
        <v>3228</v>
      </c>
      <c r="AL1291" s="2">
        <f t="shared" si="370"/>
        <v>3228</v>
      </c>
      <c r="AM1291" s="4"/>
      <c r="AN1291" t="e">
        <f>VLOOKUP([1]!Tabelle13[[#This Row],[Vlookup this ID for freight costs]],$AL$2:$AL$6811,2,FALSE)</f>
        <v>#REF!</v>
      </c>
      <c r="AP1291">
        <v>158.62</v>
      </c>
      <c r="AQ1291">
        <v>158.62</v>
      </c>
      <c r="AR1291" s="4">
        <v>16</v>
      </c>
      <c r="AS1291" s="4">
        <v>1</v>
      </c>
      <c r="AT1291" s="4">
        <v>2008</v>
      </c>
      <c r="AU1291" s="4">
        <v>24</v>
      </c>
      <c r="AV1291" s="4">
        <v>1</v>
      </c>
      <c r="AW1291" s="4">
        <v>2008</v>
      </c>
      <c r="AX1291" t="str">
        <f t="shared" si="374"/>
        <v>Delay</v>
      </c>
      <c r="AY1291">
        <f t="shared" si="375"/>
        <v>8</v>
      </c>
    </row>
    <row r="1292" spans="1:51" x14ac:dyDescent="0.2">
      <c r="A1292" s="3">
        <v>85738</v>
      </c>
      <c r="B1292" s="1" t="s">
        <v>215</v>
      </c>
      <c r="C1292" s="1" t="s">
        <v>89</v>
      </c>
      <c r="D1292" s="1" t="s">
        <v>130</v>
      </c>
      <c r="E1292" s="1" t="s">
        <v>53</v>
      </c>
      <c r="F1292" s="1" t="s">
        <v>53</v>
      </c>
      <c r="G1292" s="13" t="s">
        <v>1377</v>
      </c>
      <c r="H1292" s="12">
        <v>40589</v>
      </c>
      <c r="I1292" s="12" t="s">
        <v>1378</v>
      </c>
      <c r="J1292" s="12">
        <v>40597</v>
      </c>
      <c r="K1292" s="4">
        <v>3031</v>
      </c>
      <c r="L1292" s="1" t="s">
        <v>146</v>
      </c>
      <c r="M1292" s="1" t="s">
        <v>132</v>
      </c>
      <c r="N1292" s="1" t="s">
        <v>292</v>
      </c>
      <c r="O1292" s="1" t="s">
        <v>93</v>
      </c>
      <c r="P1292">
        <v>30</v>
      </c>
      <c r="Q1292">
        <v>4800</v>
      </c>
      <c r="R1292">
        <v>95616</v>
      </c>
      <c r="S1292">
        <v>19.920000000000002</v>
      </c>
      <c r="T1292">
        <v>0.66</v>
      </c>
      <c r="U1292">
        <f t="shared" si="371"/>
        <v>95616.000000000015</v>
      </c>
      <c r="V1292">
        <f t="shared" si="372"/>
        <v>144000</v>
      </c>
      <c r="W1292" s="1" t="s">
        <v>160</v>
      </c>
      <c r="X1292" s="1" t="s">
        <v>1236</v>
      </c>
      <c r="Y1292" s="1" t="s">
        <v>161</v>
      </c>
      <c r="Z1292" s="3">
        <v>8828</v>
      </c>
      <c r="AA1292" s="4">
        <f t="shared" si="376"/>
        <v>532</v>
      </c>
      <c r="AB1292" s="4">
        <f t="shared" si="368"/>
        <v>2771.529646</v>
      </c>
      <c r="AC1292" s="4">
        <f t="shared" si="377"/>
        <v>532</v>
      </c>
      <c r="AD1292" s="4">
        <f t="shared" si="362"/>
        <v>1348.5085124000002</v>
      </c>
      <c r="AE1292" s="4">
        <v>532</v>
      </c>
      <c r="AF1292" s="4">
        <v>532</v>
      </c>
      <c r="AG1292" s="4">
        <f t="shared" si="369"/>
        <v>532</v>
      </c>
      <c r="AI1292" t="e">
        <f t="shared" si="373"/>
        <v>#N/A</v>
      </c>
      <c r="AJ1292">
        <v>7441.57</v>
      </c>
      <c r="AK1292" s="2">
        <v>7441.57</v>
      </c>
      <c r="AL1292" s="2">
        <f t="shared" si="370"/>
        <v>7441.57</v>
      </c>
      <c r="AM1292" s="4"/>
      <c r="AN1292" t="e">
        <f>VLOOKUP([1]!Tabelle13[[#This Row],[Vlookup this ID for freight costs]],$AL$2:$AL$6811,2,FALSE)</f>
        <v>#REF!</v>
      </c>
      <c r="AP1292">
        <v>157.77000000000001</v>
      </c>
      <c r="AQ1292">
        <v>157.77000000000001</v>
      </c>
      <c r="AR1292" s="4">
        <v>15</v>
      </c>
      <c r="AS1292" s="4">
        <v>2</v>
      </c>
      <c r="AT1292" s="4">
        <v>2011</v>
      </c>
      <c r="AU1292" s="4">
        <v>23</v>
      </c>
      <c r="AV1292" s="4">
        <v>2</v>
      </c>
      <c r="AW1292" s="4">
        <v>2011</v>
      </c>
      <c r="AX1292" t="str">
        <f t="shared" si="374"/>
        <v>Delay</v>
      </c>
      <c r="AY1292">
        <f t="shared" si="375"/>
        <v>8</v>
      </c>
    </row>
    <row r="1293" spans="1:51" x14ac:dyDescent="0.2">
      <c r="A1293" s="3">
        <v>84238</v>
      </c>
      <c r="B1293" s="1" t="s">
        <v>463</v>
      </c>
      <c r="C1293" s="1" t="s">
        <v>73</v>
      </c>
      <c r="D1293" s="1" t="s">
        <v>130</v>
      </c>
      <c r="E1293" s="1" t="s">
        <v>53</v>
      </c>
      <c r="F1293" s="1" t="s">
        <v>53</v>
      </c>
      <c r="G1293" s="13" t="s">
        <v>1379</v>
      </c>
      <c r="H1293" s="12">
        <v>41377</v>
      </c>
      <c r="I1293" s="12" t="s">
        <v>1379</v>
      </c>
      <c r="J1293" s="12">
        <v>41377</v>
      </c>
      <c r="K1293" s="4">
        <v>4589</v>
      </c>
      <c r="L1293" s="1" t="s">
        <v>146</v>
      </c>
      <c r="M1293" s="1" t="s">
        <v>132</v>
      </c>
      <c r="N1293" s="1" t="s">
        <v>392</v>
      </c>
      <c r="O1293" s="1" t="s">
        <v>393</v>
      </c>
      <c r="P1293">
        <v>120</v>
      </c>
      <c r="Q1293">
        <v>2390</v>
      </c>
      <c r="R1293">
        <v>56762.5</v>
      </c>
      <c r="S1293">
        <v>23.75</v>
      </c>
      <c r="T1293">
        <v>0.2</v>
      </c>
      <c r="U1293">
        <f t="shared" si="371"/>
        <v>56762.5</v>
      </c>
      <c r="V1293">
        <f t="shared" si="372"/>
        <v>286800</v>
      </c>
      <c r="W1293" s="1" t="s">
        <v>394</v>
      </c>
      <c r="X1293" s="1" t="s">
        <v>112</v>
      </c>
      <c r="Y1293" s="1" t="s">
        <v>112</v>
      </c>
      <c r="Z1293" s="3">
        <v>8062</v>
      </c>
      <c r="AA1293" s="4">
        <f t="shared" si="376"/>
        <v>533</v>
      </c>
      <c r="AB1293" s="4">
        <f t="shared" si="368"/>
        <v>2507.037448</v>
      </c>
      <c r="AC1293" s="4">
        <f t="shared" si="377"/>
        <v>533</v>
      </c>
      <c r="AD1293" s="4">
        <f t="shared" si="362"/>
        <v>533</v>
      </c>
      <c r="AE1293" s="4">
        <v>533</v>
      </c>
      <c r="AF1293" s="4">
        <v>533</v>
      </c>
      <c r="AG1293" s="4">
        <f t="shared" si="369"/>
        <v>533</v>
      </c>
      <c r="AI1293" t="e">
        <f t="shared" si="373"/>
        <v>#N/A</v>
      </c>
      <c r="AJ1293">
        <v>5623.52</v>
      </c>
      <c r="AK1293" s="2">
        <v>5623.52</v>
      </c>
      <c r="AL1293" s="2">
        <f t="shared" si="370"/>
        <v>5623.52</v>
      </c>
      <c r="AM1293" s="4"/>
      <c r="AN1293" t="e">
        <f>VLOOKUP([1]!Tabelle13[[#This Row],[Vlookup this ID for freight costs]],$AL$2:$AL$6811,2,FALSE)</f>
        <v>#REF!</v>
      </c>
      <c r="AP1293">
        <v>70.22</v>
      </c>
      <c r="AQ1293">
        <v>70.22</v>
      </c>
      <c r="AR1293" s="4">
        <v>13</v>
      </c>
      <c r="AS1293" s="4">
        <v>4</v>
      </c>
      <c r="AT1293" s="4">
        <v>2013</v>
      </c>
      <c r="AU1293" s="4">
        <v>13</v>
      </c>
      <c r="AV1293" s="4">
        <v>4</v>
      </c>
      <c r="AW1293" s="4">
        <v>2013</v>
      </c>
      <c r="AX1293" t="str">
        <f t="shared" si="374"/>
        <v>No Delay</v>
      </c>
      <c r="AY1293">
        <f t="shared" si="375"/>
        <v>0</v>
      </c>
    </row>
    <row r="1294" spans="1:51" x14ac:dyDescent="0.2">
      <c r="A1294" s="3">
        <v>18811</v>
      </c>
      <c r="B1294" s="1" t="s">
        <v>215</v>
      </c>
      <c r="C1294" s="1" t="s">
        <v>89</v>
      </c>
      <c r="D1294" s="1" t="s">
        <v>266</v>
      </c>
      <c r="E1294" s="1" t="s">
        <v>53</v>
      </c>
      <c r="F1294" s="1" t="s">
        <v>53</v>
      </c>
      <c r="G1294" s="13" t="s">
        <v>1370</v>
      </c>
      <c r="H1294" s="12">
        <v>41677</v>
      </c>
      <c r="I1294" s="12" t="s">
        <v>1371</v>
      </c>
      <c r="J1294" s="12">
        <v>41680</v>
      </c>
      <c r="K1294" s="4">
        <v>5292</v>
      </c>
      <c r="L1294" s="1" t="s">
        <v>146</v>
      </c>
      <c r="M1294" s="1" t="s">
        <v>423</v>
      </c>
      <c r="N1294" s="1" t="s">
        <v>491</v>
      </c>
      <c r="O1294" s="1" t="s">
        <v>93</v>
      </c>
      <c r="P1294">
        <v>60</v>
      </c>
      <c r="Q1294">
        <v>4600</v>
      </c>
      <c r="R1294">
        <v>27324</v>
      </c>
      <c r="S1294">
        <v>5.94</v>
      </c>
      <c r="T1294">
        <v>0.1</v>
      </c>
      <c r="U1294">
        <f t="shared" si="371"/>
        <v>27324</v>
      </c>
      <c r="V1294">
        <f t="shared" si="372"/>
        <v>276000</v>
      </c>
      <c r="W1294" s="1" t="s">
        <v>394</v>
      </c>
      <c r="X1294" s="1" t="s">
        <v>112</v>
      </c>
      <c r="Y1294" s="1" t="s">
        <v>112</v>
      </c>
      <c r="Z1294" s="3">
        <v>5055</v>
      </c>
      <c r="AA1294" s="4">
        <f t="shared" si="376"/>
        <v>535</v>
      </c>
      <c r="AB1294" s="4">
        <f t="shared" si="368"/>
        <v>2749.5800859999999</v>
      </c>
      <c r="AC1294" s="4">
        <f t="shared" si="377"/>
        <v>535</v>
      </c>
      <c r="AD1294" s="4">
        <f t="shared" si="362"/>
        <v>535</v>
      </c>
      <c r="AE1294" s="4">
        <v>535</v>
      </c>
      <c r="AF1294" s="4">
        <v>535</v>
      </c>
      <c r="AG1294" s="4">
        <f t="shared" si="369"/>
        <v>535</v>
      </c>
      <c r="AI1294" t="e">
        <f t="shared" si="373"/>
        <v>#N/A</v>
      </c>
      <c r="AJ1294">
        <v>5924.33</v>
      </c>
      <c r="AK1294" s="2">
        <v>5924.33</v>
      </c>
      <c r="AL1294" s="2">
        <f t="shared" si="370"/>
        <v>5924.33</v>
      </c>
      <c r="AM1294" s="4"/>
      <c r="AN1294" t="e">
        <f>VLOOKUP([1]!Tabelle13[[#This Row],[Vlookup this ID for freight costs]],$AL$2:$AL$6811,2,FALSE)</f>
        <v>#REF!</v>
      </c>
      <c r="AP1294">
        <v>33.799999999999997</v>
      </c>
      <c r="AQ1294">
        <v>33.799999999999997</v>
      </c>
      <c r="AR1294" s="4">
        <v>7</v>
      </c>
      <c r="AS1294" s="4">
        <v>2</v>
      </c>
      <c r="AT1294" s="4">
        <v>2014</v>
      </c>
      <c r="AU1294" s="4">
        <v>10</v>
      </c>
      <c r="AV1294" s="4">
        <v>2</v>
      </c>
      <c r="AW1294" s="4">
        <v>2014</v>
      </c>
      <c r="AX1294" t="str">
        <f t="shared" si="374"/>
        <v>Delay</v>
      </c>
      <c r="AY1294">
        <f t="shared" si="375"/>
        <v>3</v>
      </c>
    </row>
    <row r="1295" spans="1:51" x14ac:dyDescent="0.2">
      <c r="A1295" s="3">
        <v>12628</v>
      </c>
      <c r="B1295" s="1" t="s">
        <v>119</v>
      </c>
      <c r="C1295" s="1" t="s">
        <v>114</v>
      </c>
      <c r="D1295" s="1" t="s">
        <v>130</v>
      </c>
      <c r="E1295" s="1"/>
      <c r="F1295" s="1" t="s">
        <v>107</v>
      </c>
      <c r="G1295" s="13" t="s">
        <v>1380</v>
      </c>
      <c r="H1295" s="12">
        <v>39169</v>
      </c>
      <c r="I1295" s="12" t="s">
        <v>1380</v>
      </c>
      <c r="J1295" s="12">
        <v>39169</v>
      </c>
      <c r="K1295" s="4">
        <v>89</v>
      </c>
      <c r="L1295" s="1" t="s">
        <v>146</v>
      </c>
      <c r="M1295" s="1" t="s">
        <v>132</v>
      </c>
      <c r="N1295" s="1" t="s">
        <v>167</v>
      </c>
      <c r="O1295" s="1" t="s">
        <v>93</v>
      </c>
      <c r="P1295">
        <v>30</v>
      </c>
      <c r="Q1295">
        <v>16033</v>
      </c>
      <c r="R1295">
        <v>260536.25</v>
      </c>
      <c r="S1295">
        <v>16.25</v>
      </c>
      <c r="T1295">
        <v>0.54</v>
      </c>
      <c r="U1295">
        <f t="shared" si="371"/>
        <v>260536.25</v>
      </c>
      <c r="V1295">
        <f t="shared" si="372"/>
        <v>480990</v>
      </c>
      <c r="W1295" s="1" t="s">
        <v>155</v>
      </c>
      <c r="X1295" s="1" t="s">
        <v>1236</v>
      </c>
      <c r="Y1295" s="1" t="s">
        <v>156</v>
      </c>
      <c r="Z1295" s="3">
        <v>6648</v>
      </c>
      <c r="AA1295" s="4">
        <f t="shared" si="376"/>
        <v>536</v>
      </c>
      <c r="AB1295" s="4">
        <f t="shared" si="368"/>
        <v>4004.3266834000001</v>
      </c>
      <c r="AC1295" s="4">
        <f t="shared" si="377"/>
        <v>536</v>
      </c>
      <c r="AD1295" s="4">
        <f t="shared" si="362"/>
        <v>536</v>
      </c>
      <c r="AE1295" s="4">
        <v>536</v>
      </c>
      <c r="AF1295" s="4">
        <v>536</v>
      </c>
      <c r="AG1295" s="4">
        <f t="shared" si="369"/>
        <v>536</v>
      </c>
      <c r="AI1295" t="e">
        <f t="shared" si="373"/>
        <v>#N/A</v>
      </c>
      <c r="AJ1295">
        <v>3807.29</v>
      </c>
      <c r="AK1295" s="2">
        <v>3807.29</v>
      </c>
      <c r="AL1295" s="2">
        <f t="shared" si="370"/>
        <v>3807.29</v>
      </c>
      <c r="AM1295" s="4"/>
      <c r="AN1295" t="e">
        <f>VLOOKUP([1]!Tabelle13[[#This Row],[Vlookup this ID for freight costs]],$AL$2:$AL$6811,2,FALSE)</f>
        <v>#REF!</v>
      </c>
      <c r="AP1295">
        <v>0</v>
      </c>
      <c r="AR1295" s="4">
        <v>28</v>
      </c>
      <c r="AS1295" s="4">
        <v>4</v>
      </c>
      <c r="AT1295" s="4">
        <v>2007</v>
      </c>
      <c r="AU1295" s="4">
        <v>28</v>
      </c>
      <c r="AV1295" s="4">
        <v>4</v>
      </c>
      <c r="AW1295" s="4">
        <v>2007</v>
      </c>
      <c r="AX1295" t="str">
        <f t="shared" si="374"/>
        <v>No Delay</v>
      </c>
      <c r="AY1295">
        <f t="shared" si="375"/>
        <v>0</v>
      </c>
    </row>
    <row r="1296" spans="1:51" x14ac:dyDescent="0.2">
      <c r="A1296" s="3">
        <v>84196</v>
      </c>
      <c r="B1296" s="1" t="s">
        <v>172</v>
      </c>
      <c r="C1296" s="1" t="s">
        <v>114</v>
      </c>
      <c r="D1296" s="1" t="s">
        <v>130</v>
      </c>
      <c r="E1296" s="1" t="s">
        <v>101</v>
      </c>
      <c r="F1296" s="1" t="s">
        <v>101</v>
      </c>
      <c r="G1296" s="13" t="s">
        <v>413</v>
      </c>
      <c r="H1296" s="12">
        <v>41222</v>
      </c>
      <c r="I1296" s="12" t="s">
        <v>1381</v>
      </c>
      <c r="J1296" s="12">
        <v>41218</v>
      </c>
      <c r="K1296" s="4">
        <v>4265</v>
      </c>
      <c r="L1296" s="1" t="s">
        <v>146</v>
      </c>
      <c r="M1296" s="1" t="s">
        <v>132</v>
      </c>
      <c r="N1296" s="1" t="s">
        <v>206</v>
      </c>
      <c r="O1296" s="1" t="s">
        <v>93</v>
      </c>
      <c r="P1296">
        <v>60</v>
      </c>
      <c r="Q1296">
        <v>10500</v>
      </c>
      <c r="R1296">
        <v>30975</v>
      </c>
      <c r="S1296">
        <v>2.95</v>
      </c>
      <c r="T1296">
        <v>0.05</v>
      </c>
      <c r="U1296">
        <f t="shared" si="371"/>
        <v>30975.000000000004</v>
      </c>
      <c r="V1296">
        <f t="shared" si="372"/>
        <v>630000</v>
      </c>
      <c r="W1296" s="1" t="s">
        <v>197</v>
      </c>
      <c r="X1296" s="1" t="s">
        <v>1236</v>
      </c>
      <c r="Y1296" s="1" t="s">
        <v>3082</v>
      </c>
      <c r="Z1296" s="3">
        <v>13092</v>
      </c>
      <c r="AA1296" s="4">
        <f t="shared" si="376"/>
        <v>537</v>
      </c>
      <c r="AB1296" s="4">
        <f t="shared" si="368"/>
        <v>3397.0921060000001</v>
      </c>
      <c r="AC1296" s="4">
        <f t="shared" si="377"/>
        <v>537</v>
      </c>
      <c r="AD1296" s="4">
        <f t="shared" si="362"/>
        <v>5364.666666666667</v>
      </c>
      <c r="AE1296" s="4">
        <v>537</v>
      </c>
      <c r="AF1296" s="4">
        <v>537</v>
      </c>
      <c r="AG1296" s="4">
        <f t="shared" si="369"/>
        <v>537</v>
      </c>
      <c r="AI1296" t="e">
        <f t="shared" si="373"/>
        <v>#N/A</v>
      </c>
      <c r="AJ1296">
        <v>6800.6</v>
      </c>
      <c r="AK1296" s="2">
        <v>6800.6</v>
      </c>
      <c r="AL1296" s="2">
        <f t="shared" si="370"/>
        <v>6800.6</v>
      </c>
      <c r="AM1296" s="4"/>
      <c r="AN1296" t="e">
        <f>VLOOKUP([1]!Tabelle13[[#This Row],[Vlookup this ID for freight costs]],$AL$2:$AL$6811,2,FALSE)</f>
        <v>#REF!</v>
      </c>
      <c r="AP1296">
        <v>43.43</v>
      </c>
      <c r="AQ1296">
        <v>43.43</v>
      </c>
      <c r="AR1296" s="4">
        <v>9</v>
      </c>
      <c r="AS1296" s="4">
        <v>11</v>
      </c>
      <c r="AT1296" s="4">
        <v>2012</v>
      </c>
      <c r="AU1296" s="4">
        <v>5</v>
      </c>
      <c r="AV1296" s="4">
        <v>11</v>
      </c>
      <c r="AW1296" s="4">
        <v>2012</v>
      </c>
      <c r="AX1296" t="str">
        <f t="shared" si="374"/>
        <v>No Delay</v>
      </c>
      <c r="AY1296">
        <f t="shared" si="375"/>
        <v>0</v>
      </c>
    </row>
    <row r="1297" spans="1:51" x14ac:dyDescent="0.2">
      <c r="A1297" s="3">
        <v>82886</v>
      </c>
      <c r="B1297" s="1" t="s">
        <v>215</v>
      </c>
      <c r="C1297" s="1" t="s">
        <v>89</v>
      </c>
      <c r="D1297" s="1" t="s">
        <v>130</v>
      </c>
      <c r="E1297" s="1" t="s">
        <v>53</v>
      </c>
      <c r="F1297" s="1" t="s">
        <v>53</v>
      </c>
      <c r="G1297" s="13" t="s">
        <v>230</v>
      </c>
      <c r="H1297" s="12">
        <v>40329</v>
      </c>
      <c r="I1297" s="12" t="s">
        <v>1315</v>
      </c>
      <c r="J1297" s="12">
        <v>40323</v>
      </c>
      <c r="K1297" s="4">
        <v>2460</v>
      </c>
      <c r="L1297" s="1" t="s">
        <v>146</v>
      </c>
      <c r="M1297" s="1" t="s">
        <v>132</v>
      </c>
      <c r="N1297" s="1" t="s">
        <v>527</v>
      </c>
      <c r="O1297" s="1" t="s">
        <v>93</v>
      </c>
      <c r="P1297">
        <v>240</v>
      </c>
      <c r="Q1297">
        <v>1417</v>
      </c>
      <c r="R1297">
        <v>2593.11</v>
      </c>
      <c r="S1297">
        <v>1.83</v>
      </c>
      <c r="T1297">
        <v>0.01</v>
      </c>
      <c r="U1297">
        <f t="shared" si="371"/>
        <v>2593.11</v>
      </c>
      <c r="V1297">
        <f t="shared" si="372"/>
        <v>340080</v>
      </c>
      <c r="W1297" s="1" t="s">
        <v>155</v>
      </c>
      <c r="X1297" s="1" t="s">
        <v>1236</v>
      </c>
      <c r="Y1297" s="1" t="s">
        <v>156</v>
      </c>
      <c r="Z1297" s="3">
        <v>9211</v>
      </c>
      <c r="AA1297" s="4">
        <f t="shared" si="376"/>
        <v>538</v>
      </c>
      <c r="AB1297" s="4">
        <f t="shared" si="368"/>
        <v>2400.2528385999999</v>
      </c>
      <c r="AC1297" s="4">
        <f t="shared" si="377"/>
        <v>538</v>
      </c>
      <c r="AD1297" s="4">
        <f t="shared" si="362"/>
        <v>1484.8608810000001</v>
      </c>
      <c r="AE1297" s="4">
        <v>538</v>
      </c>
      <c r="AF1297" s="4">
        <v>538</v>
      </c>
      <c r="AG1297" s="4">
        <f t="shared" si="369"/>
        <v>538</v>
      </c>
      <c r="AI1297" t="e">
        <f t="shared" si="373"/>
        <v>#N/A</v>
      </c>
      <c r="AJ1297">
        <v>2195.9</v>
      </c>
      <c r="AK1297" s="2">
        <v>2195.9</v>
      </c>
      <c r="AL1297" s="2">
        <f t="shared" si="370"/>
        <v>2195.9</v>
      </c>
      <c r="AM1297" s="4"/>
      <c r="AN1297" t="e">
        <f>VLOOKUP([1]!Tabelle13[[#This Row],[Vlookup this ID for freight costs]],$AL$2:$AL$6811,2,FALSE)</f>
        <v>#REF!</v>
      </c>
      <c r="AP1297">
        <v>5.08</v>
      </c>
      <c r="AQ1297">
        <v>5.08</v>
      </c>
      <c r="AR1297" s="4">
        <v>31</v>
      </c>
      <c r="AS1297" s="4">
        <v>5</v>
      </c>
      <c r="AT1297" s="4">
        <v>2010</v>
      </c>
      <c r="AU1297" s="4">
        <v>25</v>
      </c>
      <c r="AV1297" s="4">
        <v>5</v>
      </c>
      <c r="AW1297" s="4">
        <v>2010</v>
      </c>
      <c r="AX1297" t="str">
        <f t="shared" si="374"/>
        <v>No Delay</v>
      </c>
      <c r="AY1297">
        <f t="shared" si="375"/>
        <v>0</v>
      </c>
    </row>
    <row r="1298" spans="1:51" x14ac:dyDescent="0.2">
      <c r="A1298" s="3">
        <v>85779</v>
      </c>
      <c r="B1298" s="1" t="s">
        <v>463</v>
      </c>
      <c r="C1298" s="1" t="s">
        <v>73</v>
      </c>
      <c r="D1298" s="1" t="s">
        <v>130</v>
      </c>
      <c r="E1298" s="1" t="s">
        <v>101</v>
      </c>
      <c r="F1298" s="1" t="s">
        <v>101</v>
      </c>
      <c r="G1298" s="13" t="s">
        <v>1382</v>
      </c>
      <c r="H1298" s="12">
        <v>40792</v>
      </c>
      <c r="I1298" s="12" t="s">
        <v>1348</v>
      </c>
      <c r="J1298" s="12">
        <v>40791</v>
      </c>
      <c r="K1298" s="4">
        <v>3415</v>
      </c>
      <c r="L1298" s="1" t="s">
        <v>146</v>
      </c>
      <c r="M1298" s="1" t="s">
        <v>132</v>
      </c>
      <c r="N1298" s="1" t="s">
        <v>167</v>
      </c>
      <c r="O1298" s="1" t="s">
        <v>93</v>
      </c>
      <c r="P1298">
        <v>30</v>
      </c>
      <c r="Q1298">
        <v>6392</v>
      </c>
      <c r="R1298">
        <v>27741.279999999999</v>
      </c>
      <c r="S1298">
        <v>4.34</v>
      </c>
      <c r="T1298">
        <v>0.14000000000000001</v>
      </c>
      <c r="U1298">
        <f t="shared" si="371"/>
        <v>27741.279999999999</v>
      </c>
      <c r="V1298">
        <f t="shared" si="372"/>
        <v>191760</v>
      </c>
      <c r="W1298" s="1" t="s">
        <v>179</v>
      </c>
      <c r="X1298" s="1" t="s">
        <v>1236</v>
      </c>
      <c r="Y1298" s="1" t="s">
        <v>156</v>
      </c>
      <c r="Z1298" s="3">
        <v>14969</v>
      </c>
      <c r="AA1298" s="4">
        <f t="shared" si="376"/>
        <v>539</v>
      </c>
      <c r="AB1298" s="4">
        <f t="shared" si="368"/>
        <v>2946.2481435999998</v>
      </c>
      <c r="AC1298" s="4">
        <f t="shared" si="377"/>
        <v>539</v>
      </c>
      <c r="AD1298" s="4">
        <f t="shared" si="362"/>
        <v>4589.333333333333</v>
      </c>
      <c r="AE1298" s="4">
        <v>539</v>
      </c>
      <c r="AF1298" s="4">
        <v>539</v>
      </c>
      <c r="AG1298" s="4">
        <f t="shared" si="369"/>
        <v>539</v>
      </c>
      <c r="AI1298" t="e">
        <f t="shared" si="373"/>
        <v>#N/A</v>
      </c>
      <c r="AJ1298">
        <v>1709.78</v>
      </c>
      <c r="AK1298" s="2">
        <v>1709.78</v>
      </c>
      <c r="AL1298" s="2">
        <f t="shared" si="370"/>
        <v>1709.78</v>
      </c>
      <c r="AM1298" s="4"/>
      <c r="AN1298" t="e">
        <f>VLOOKUP([1]!Tabelle13[[#This Row],[Vlookup this ID for freight costs]],$AL$2:$AL$6811,2,FALSE)</f>
        <v>#REF!</v>
      </c>
      <c r="AP1298">
        <v>59.81</v>
      </c>
      <c r="AQ1298">
        <v>59.81</v>
      </c>
      <c r="AR1298" s="4">
        <v>6</v>
      </c>
      <c r="AS1298" s="4">
        <v>9</v>
      </c>
      <c r="AT1298" s="4">
        <v>2011</v>
      </c>
      <c r="AU1298" s="4">
        <v>5</v>
      </c>
      <c r="AV1298" s="4">
        <v>9</v>
      </c>
      <c r="AW1298" s="4">
        <v>2011</v>
      </c>
      <c r="AX1298" t="str">
        <f t="shared" si="374"/>
        <v>No Delay</v>
      </c>
      <c r="AY1298">
        <f t="shared" si="375"/>
        <v>0</v>
      </c>
    </row>
    <row r="1299" spans="1:51" x14ac:dyDescent="0.2">
      <c r="A1299" s="3">
        <v>12575</v>
      </c>
      <c r="B1299" s="1" t="s">
        <v>88</v>
      </c>
      <c r="C1299" s="1" t="s">
        <v>89</v>
      </c>
      <c r="D1299" s="1" t="s">
        <v>130</v>
      </c>
      <c r="E1299" s="1" t="s">
        <v>53</v>
      </c>
      <c r="F1299" s="1" t="s">
        <v>53</v>
      </c>
      <c r="G1299" s="13" t="s">
        <v>643</v>
      </c>
      <c r="H1299" s="12">
        <v>39953</v>
      </c>
      <c r="I1299" s="12" t="s">
        <v>643</v>
      </c>
      <c r="J1299" s="12">
        <v>39953</v>
      </c>
      <c r="K1299" s="4">
        <v>1560</v>
      </c>
      <c r="L1299" s="1" t="s">
        <v>146</v>
      </c>
      <c r="M1299" s="1" t="s">
        <v>132</v>
      </c>
      <c r="N1299" s="1" t="s">
        <v>275</v>
      </c>
      <c r="O1299" s="1" t="s">
        <v>93</v>
      </c>
      <c r="P1299">
        <v>60</v>
      </c>
      <c r="Q1299">
        <v>6476</v>
      </c>
      <c r="R1299">
        <v>56729.760000000002</v>
      </c>
      <c r="S1299">
        <v>8.76</v>
      </c>
      <c r="T1299">
        <v>0.15</v>
      </c>
      <c r="U1299">
        <f t="shared" si="371"/>
        <v>56729.760000000002</v>
      </c>
      <c r="V1299">
        <f t="shared" si="372"/>
        <v>388560</v>
      </c>
      <c r="W1299" s="1" t="s">
        <v>160</v>
      </c>
      <c r="X1299" s="1" t="s">
        <v>1236</v>
      </c>
      <c r="Y1299" s="1" t="s">
        <v>161</v>
      </c>
      <c r="Z1299" s="3">
        <v>8828</v>
      </c>
      <c r="AA1299" s="4">
        <f t="shared" si="376"/>
        <v>540</v>
      </c>
      <c r="AB1299" s="4">
        <f t="shared" si="368"/>
        <v>2955.4669587999997</v>
      </c>
      <c r="AC1299" s="4">
        <f t="shared" si="377"/>
        <v>540</v>
      </c>
      <c r="AD1299" s="4">
        <f t="shared" si="362"/>
        <v>540</v>
      </c>
      <c r="AE1299" s="4">
        <v>540</v>
      </c>
      <c r="AF1299" s="4">
        <v>540</v>
      </c>
      <c r="AG1299" s="4">
        <f t="shared" si="369"/>
        <v>540</v>
      </c>
      <c r="AI1299" t="e">
        <f t="shared" si="373"/>
        <v>#N/A</v>
      </c>
      <c r="AJ1299">
        <v>4881.0600000000004</v>
      </c>
      <c r="AK1299" s="2">
        <v>4881.0600000000004</v>
      </c>
      <c r="AL1299" s="2">
        <f t="shared" si="370"/>
        <v>4881.0600000000004</v>
      </c>
      <c r="AM1299" s="4"/>
      <c r="AN1299" t="e">
        <f>VLOOKUP([1]!Tabelle13[[#This Row],[Vlookup this ID for freight costs]],$AL$2:$AL$6811,2,FALSE)</f>
        <v>#REF!</v>
      </c>
      <c r="AP1299">
        <v>111.19</v>
      </c>
      <c r="AQ1299">
        <v>111.19</v>
      </c>
      <c r="AR1299" s="4">
        <v>20</v>
      </c>
      <c r="AS1299" s="4">
        <v>5</v>
      </c>
      <c r="AT1299" s="4">
        <v>2009</v>
      </c>
      <c r="AU1299" s="4">
        <v>20</v>
      </c>
      <c r="AV1299" s="4">
        <v>5</v>
      </c>
      <c r="AW1299" s="4">
        <v>2009</v>
      </c>
      <c r="AX1299" t="str">
        <f t="shared" si="374"/>
        <v>No Delay</v>
      </c>
      <c r="AY1299">
        <f t="shared" si="375"/>
        <v>0</v>
      </c>
    </row>
    <row r="1300" spans="1:51" x14ac:dyDescent="0.2">
      <c r="A1300" s="3">
        <v>83997</v>
      </c>
      <c r="B1300" s="1" t="s">
        <v>151</v>
      </c>
      <c r="C1300" s="1" t="s">
        <v>65</v>
      </c>
      <c r="D1300" s="1" t="s">
        <v>130</v>
      </c>
      <c r="E1300" s="1" t="s">
        <v>152</v>
      </c>
      <c r="F1300" s="1" t="s">
        <v>152</v>
      </c>
      <c r="G1300" s="13" t="s">
        <v>230</v>
      </c>
      <c r="H1300" s="12">
        <v>40329</v>
      </c>
      <c r="I1300" s="12" t="s">
        <v>377</v>
      </c>
      <c r="J1300" s="12">
        <v>40316</v>
      </c>
      <c r="K1300" s="4">
        <v>2425</v>
      </c>
      <c r="L1300" s="1" t="s">
        <v>146</v>
      </c>
      <c r="M1300" s="1" t="s">
        <v>132</v>
      </c>
      <c r="N1300" s="1" t="s">
        <v>178</v>
      </c>
      <c r="O1300" s="1" t="s">
        <v>93</v>
      </c>
      <c r="P1300">
        <v>60</v>
      </c>
      <c r="Q1300">
        <v>9924</v>
      </c>
      <c r="R1300">
        <v>74430</v>
      </c>
      <c r="S1300">
        <v>7.5</v>
      </c>
      <c r="T1300">
        <v>0.12</v>
      </c>
      <c r="U1300">
        <f t="shared" si="371"/>
        <v>74430</v>
      </c>
      <c r="V1300">
        <f t="shared" si="372"/>
        <v>595440</v>
      </c>
      <c r="W1300" s="1" t="s">
        <v>155</v>
      </c>
      <c r="X1300" s="1" t="s">
        <v>1236</v>
      </c>
      <c r="Y1300" s="1" t="s">
        <v>156</v>
      </c>
      <c r="Z1300" s="3">
        <v>7726</v>
      </c>
      <c r="AA1300" s="4">
        <f t="shared" si="376"/>
        <v>544</v>
      </c>
      <c r="AB1300" s="4">
        <f t="shared" si="368"/>
        <v>3333.8773732</v>
      </c>
      <c r="AC1300" s="4">
        <f t="shared" si="377"/>
        <v>544</v>
      </c>
      <c r="AD1300" s="4">
        <f t="shared" si="362"/>
        <v>544</v>
      </c>
      <c r="AE1300" s="4">
        <v>544</v>
      </c>
      <c r="AF1300" s="4">
        <v>544</v>
      </c>
      <c r="AG1300" s="4">
        <f t="shared" si="369"/>
        <v>544</v>
      </c>
      <c r="AI1300" t="e">
        <f t="shared" si="373"/>
        <v>#N/A</v>
      </c>
      <c r="AJ1300">
        <v>9736.1</v>
      </c>
      <c r="AK1300" s="2">
        <v>9736.1</v>
      </c>
      <c r="AL1300" s="2">
        <f t="shared" si="370"/>
        <v>9736.1</v>
      </c>
      <c r="AM1300" s="4"/>
      <c r="AN1300" t="e">
        <f>VLOOKUP([1]!Tabelle13[[#This Row],[Vlookup this ID for freight costs]],$AL$2:$AL$6811,2,FALSE)</f>
        <v>#REF!</v>
      </c>
      <c r="AP1300">
        <v>160.47</v>
      </c>
      <c r="AQ1300">
        <v>160.47</v>
      </c>
      <c r="AR1300" s="4">
        <v>31</v>
      </c>
      <c r="AS1300" s="4">
        <v>5</v>
      </c>
      <c r="AT1300" s="4">
        <v>2010</v>
      </c>
      <c r="AU1300" s="4">
        <v>18</v>
      </c>
      <c r="AV1300" s="4">
        <v>5</v>
      </c>
      <c r="AW1300" s="4">
        <v>2010</v>
      </c>
      <c r="AX1300" t="str">
        <f t="shared" si="374"/>
        <v>No Delay</v>
      </c>
      <c r="AY1300">
        <f t="shared" si="375"/>
        <v>0</v>
      </c>
    </row>
    <row r="1301" spans="1:51" x14ac:dyDescent="0.2">
      <c r="A1301" s="3">
        <v>10771</v>
      </c>
      <c r="B1301" s="1" t="s">
        <v>88</v>
      </c>
      <c r="C1301" s="1" t="s">
        <v>89</v>
      </c>
      <c r="D1301" s="1" t="s">
        <v>130</v>
      </c>
      <c r="E1301" s="1" t="s">
        <v>53</v>
      </c>
      <c r="F1301" s="1" t="s">
        <v>53</v>
      </c>
      <c r="G1301" s="13" t="s">
        <v>1383</v>
      </c>
      <c r="H1301" s="12">
        <v>39981</v>
      </c>
      <c r="I1301" s="12" t="s">
        <v>1383</v>
      </c>
      <c r="J1301" s="12">
        <v>39981</v>
      </c>
      <c r="K1301" s="4">
        <v>1631</v>
      </c>
      <c r="L1301" s="1" t="s">
        <v>146</v>
      </c>
      <c r="M1301" s="1" t="s">
        <v>132</v>
      </c>
      <c r="N1301" s="1" t="s">
        <v>265</v>
      </c>
      <c r="O1301" s="1" t="s">
        <v>93</v>
      </c>
      <c r="P1301">
        <v>60</v>
      </c>
      <c r="Q1301">
        <v>5601</v>
      </c>
      <c r="R1301">
        <v>16803</v>
      </c>
      <c r="S1301">
        <v>3</v>
      </c>
      <c r="T1301">
        <v>0.05</v>
      </c>
      <c r="U1301">
        <f t="shared" si="371"/>
        <v>16803</v>
      </c>
      <c r="V1301">
        <f t="shared" si="372"/>
        <v>336060</v>
      </c>
      <c r="W1301" s="1" t="s">
        <v>155</v>
      </c>
      <c r="X1301" s="1" t="s">
        <v>1236</v>
      </c>
      <c r="Y1301" s="1" t="s">
        <v>156</v>
      </c>
      <c r="Z1301" s="3">
        <v>9211</v>
      </c>
      <c r="AA1301" s="4">
        <f t="shared" si="376"/>
        <v>545</v>
      </c>
      <c r="AB1301" s="4">
        <f t="shared" si="368"/>
        <v>2859.4376338000002</v>
      </c>
      <c r="AC1301" s="4">
        <f t="shared" si="377"/>
        <v>545</v>
      </c>
      <c r="AD1301" s="4">
        <f t="shared" si="362"/>
        <v>610.33333333333337</v>
      </c>
      <c r="AE1301" s="4">
        <v>545</v>
      </c>
      <c r="AF1301" s="4">
        <v>545</v>
      </c>
      <c r="AG1301" s="4">
        <f t="shared" si="369"/>
        <v>545</v>
      </c>
      <c r="AH1301" s="4">
        <v>83641</v>
      </c>
      <c r="AI1301">
        <f t="shared" si="373"/>
        <v>10611</v>
      </c>
      <c r="AJ1301">
        <v>2280.64</v>
      </c>
      <c r="AK1301" s="2">
        <v>2280.64</v>
      </c>
      <c r="AL1301" s="2">
        <f t="shared" si="370"/>
        <v>2280.64</v>
      </c>
      <c r="AM1301" s="4"/>
      <c r="AN1301" t="e">
        <f>VLOOKUP([1]!Tabelle13[[#This Row],[Vlookup this ID for freight costs]],$AL$2:$AL$6811,2,FALSE)</f>
        <v>#REF!</v>
      </c>
      <c r="AP1301">
        <v>32.93</v>
      </c>
      <c r="AQ1301">
        <v>32.93</v>
      </c>
      <c r="AR1301" s="4">
        <v>17</v>
      </c>
      <c r="AS1301" s="4">
        <v>6</v>
      </c>
      <c r="AT1301" s="4">
        <v>2009</v>
      </c>
      <c r="AU1301" s="4">
        <v>17</v>
      </c>
      <c r="AV1301" s="4">
        <v>6</v>
      </c>
      <c r="AW1301" s="4">
        <v>2009</v>
      </c>
      <c r="AX1301" t="str">
        <f t="shared" si="374"/>
        <v>No Delay</v>
      </c>
      <c r="AY1301">
        <f t="shared" si="375"/>
        <v>0</v>
      </c>
    </row>
    <row r="1302" spans="1:51" x14ac:dyDescent="0.2">
      <c r="A1302" s="3">
        <v>73607</v>
      </c>
      <c r="B1302" s="1" t="s">
        <v>215</v>
      </c>
      <c r="C1302" s="1" t="s">
        <v>89</v>
      </c>
      <c r="D1302" s="1" t="s">
        <v>266</v>
      </c>
      <c r="E1302" s="1" t="s">
        <v>53</v>
      </c>
      <c r="F1302" s="1" t="s">
        <v>53</v>
      </c>
      <c r="G1302" s="13" t="s">
        <v>832</v>
      </c>
      <c r="H1302" s="12">
        <v>40102</v>
      </c>
      <c r="I1302" s="12" t="s">
        <v>832</v>
      </c>
      <c r="J1302" s="12">
        <v>40102</v>
      </c>
      <c r="K1302" s="4">
        <v>1901</v>
      </c>
      <c r="L1302" s="1" t="s">
        <v>146</v>
      </c>
      <c r="M1302" s="1" t="s">
        <v>423</v>
      </c>
      <c r="N1302" s="1" t="s">
        <v>556</v>
      </c>
      <c r="O1302" s="1" t="s">
        <v>425</v>
      </c>
      <c r="P1302">
        <v>336</v>
      </c>
      <c r="Q1302">
        <v>300</v>
      </c>
      <c r="R1302">
        <v>11508</v>
      </c>
      <c r="S1302">
        <v>38.36</v>
      </c>
      <c r="T1302">
        <v>0.11</v>
      </c>
      <c r="U1302">
        <f t="shared" si="371"/>
        <v>11508</v>
      </c>
      <c r="V1302">
        <f t="shared" si="372"/>
        <v>100800</v>
      </c>
      <c r="W1302" s="1" t="s">
        <v>826</v>
      </c>
      <c r="X1302" s="1" t="s">
        <v>186</v>
      </c>
      <c r="Y1302" s="1" t="s">
        <v>186</v>
      </c>
      <c r="Z1302" s="3">
        <v>4287</v>
      </c>
      <c r="AA1302" s="4">
        <f t="shared" si="376"/>
        <v>546</v>
      </c>
      <c r="AB1302" s="4">
        <f t="shared" si="368"/>
        <v>2277.664546</v>
      </c>
      <c r="AC1302" s="4">
        <f t="shared" si="377"/>
        <v>546</v>
      </c>
      <c r="AD1302" s="4">
        <f t="shared" si="362"/>
        <v>409</v>
      </c>
      <c r="AE1302" s="4">
        <v>546</v>
      </c>
      <c r="AF1302" s="4">
        <v>546</v>
      </c>
      <c r="AG1302" s="4">
        <f t="shared" si="369"/>
        <v>546</v>
      </c>
      <c r="AI1302" t="e">
        <f t="shared" si="373"/>
        <v>#N/A</v>
      </c>
      <c r="AJ1302">
        <v>8956.0499999999993</v>
      </c>
      <c r="AK1302" s="2">
        <v>8956.0499999999993</v>
      </c>
      <c r="AL1302" s="2">
        <f t="shared" si="370"/>
        <v>8956.0499999999993</v>
      </c>
      <c r="AM1302" s="4"/>
      <c r="AN1302" t="e">
        <f>VLOOKUP([1]!Tabelle13[[#This Row],[Vlookup this ID for freight costs]],$AL$2:$AL$6811,2,FALSE)</f>
        <v>#REF!</v>
      </c>
      <c r="AP1302">
        <v>22.56</v>
      </c>
      <c r="AQ1302">
        <v>22.56</v>
      </c>
      <c r="AR1302" s="4">
        <v>16</v>
      </c>
      <c r="AS1302" s="4">
        <v>10</v>
      </c>
      <c r="AT1302" s="4">
        <v>2009</v>
      </c>
      <c r="AU1302" s="4">
        <v>16</v>
      </c>
      <c r="AV1302" s="4">
        <v>10</v>
      </c>
      <c r="AW1302" s="4">
        <v>2009</v>
      </c>
      <c r="AX1302" t="str">
        <f t="shared" si="374"/>
        <v>No Delay</v>
      </c>
      <c r="AY1302">
        <f t="shared" si="375"/>
        <v>0</v>
      </c>
    </row>
    <row r="1303" spans="1:51" x14ac:dyDescent="0.2">
      <c r="A1303" s="3">
        <v>39708</v>
      </c>
      <c r="B1303" s="1" t="s">
        <v>215</v>
      </c>
      <c r="C1303" s="1" t="s">
        <v>89</v>
      </c>
      <c r="D1303" s="1" t="s">
        <v>266</v>
      </c>
      <c r="E1303" s="1" t="s">
        <v>53</v>
      </c>
      <c r="F1303" s="1" t="s">
        <v>53</v>
      </c>
      <c r="G1303" s="13" t="s">
        <v>1244</v>
      </c>
      <c r="H1303" s="12">
        <v>40109</v>
      </c>
      <c r="I1303" s="12" t="s">
        <v>1244</v>
      </c>
      <c r="J1303" s="12">
        <v>40109</v>
      </c>
      <c r="K1303" s="4">
        <v>1957</v>
      </c>
      <c r="L1303" s="1" t="s">
        <v>146</v>
      </c>
      <c r="M1303" s="1" t="s">
        <v>423</v>
      </c>
      <c r="N1303" s="1" t="s">
        <v>556</v>
      </c>
      <c r="O1303" s="1" t="s">
        <v>425</v>
      </c>
      <c r="P1303">
        <v>336</v>
      </c>
      <c r="Q1303">
        <v>300</v>
      </c>
      <c r="R1303">
        <v>11508</v>
      </c>
      <c r="S1303">
        <v>38.36</v>
      </c>
      <c r="T1303">
        <v>0.11</v>
      </c>
      <c r="U1303">
        <f t="shared" si="371"/>
        <v>11508</v>
      </c>
      <c r="V1303">
        <f t="shared" si="372"/>
        <v>100800</v>
      </c>
      <c r="W1303" s="1" t="s">
        <v>552</v>
      </c>
      <c r="X1303" s="1" t="s">
        <v>361</v>
      </c>
      <c r="Y1303" s="1" t="s">
        <v>361</v>
      </c>
      <c r="Z1303" s="3">
        <v>4931</v>
      </c>
      <c r="AA1303" s="4">
        <f t="shared" si="376"/>
        <v>546</v>
      </c>
      <c r="AB1303" s="4">
        <f t="shared" si="368"/>
        <v>2277.664546</v>
      </c>
      <c r="AC1303" s="4">
        <f t="shared" si="377"/>
        <v>546</v>
      </c>
      <c r="AD1303" s="4">
        <f t="shared" ref="AD1303:AD1366" si="378">AVERAGEIFS($AA$2:$AA$6811,$L$2:$L$6811,L1303,$V$2:$V$6811,"&gt;="&amp;(V1303-100), $V$2:$V$6811,"&lt;="&amp;(V1303+100),$AA$2:$AA$6811,"&gt;"&amp;1)</f>
        <v>409</v>
      </c>
      <c r="AE1303" s="4">
        <v>546</v>
      </c>
      <c r="AF1303" s="4">
        <v>546</v>
      </c>
      <c r="AG1303" s="4">
        <f t="shared" si="369"/>
        <v>546</v>
      </c>
      <c r="AI1303" t="e">
        <f t="shared" si="373"/>
        <v>#N/A</v>
      </c>
      <c r="AJ1303">
        <v>4901.51</v>
      </c>
      <c r="AK1303" s="2">
        <v>4901.51</v>
      </c>
      <c r="AL1303" s="2">
        <f t="shared" si="370"/>
        <v>4901.51</v>
      </c>
      <c r="AM1303" s="4"/>
      <c r="AN1303" t="e">
        <f>VLOOKUP([1]!Tabelle13[[#This Row],[Vlookup this ID for freight costs]],$AL$2:$AL$6811,2,FALSE)</f>
        <v>#REF!</v>
      </c>
      <c r="AP1303">
        <v>22.56</v>
      </c>
      <c r="AQ1303">
        <v>22.56</v>
      </c>
      <c r="AR1303" s="4">
        <v>23</v>
      </c>
      <c r="AS1303" s="4">
        <v>10</v>
      </c>
      <c r="AT1303" s="4">
        <v>2009</v>
      </c>
      <c r="AU1303" s="4">
        <v>23</v>
      </c>
      <c r="AV1303" s="4">
        <v>10</v>
      </c>
      <c r="AW1303" s="4">
        <v>2009</v>
      </c>
      <c r="AX1303" t="str">
        <f t="shared" si="374"/>
        <v>No Delay</v>
      </c>
      <c r="AY1303">
        <f t="shared" si="375"/>
        <v>0</v>
      </c>
    </row>
    <row r="1304" spans="1:51" x14ac:dyDescent="0.2">
      <c r="A1304" s="3">
        <v>82282</v>
      </c>
      <c r="B1304" s="1" t="s">
        <v>172</v>
      </c>
      <c r="C1304" s="1" t="s">
        <v>114</v>
      </c>
      <c r="D1304" s="1" t="s">
        <v>130</v>
      </c>
      <c r="E1304" s="1" t="s">
        <v>101</v>
      </c>
      <c r="F1304" s="1" t="s">
        <v>101</v>
      </c>
      <c r="G1304" s="13" t="s">
        <v>173</v>
      </c>
      <c r="H1304" s="12">
        <v>40193</v>
      </c>
      <c r="I1304" s="12" t="s">
        <v>1122</v>
      </c>
      <c r="J1304" s="12">
        <v>40156</v>
      </c>
      <c r="K1304" s="4">
        <v>2081</v>
      </c>
      <c r="L1304" s="1" t="s">
        <v>146</v>
      </c>
      <c r="M1304" s="1" t="s">
        <v>132</v>
      </c>
      <c r="N1304" s="1" t="s">
        <v>178</v>
      </c>
      <c r="O1304" s="1" t="s">
        <v>93</v>
      </c>
      <c r="P1304">
        <v>60</v>
      </c>
      <c r="Q1304">
        <v>10000</v>
      </c>
      <c r="R1304">
        <v>75300</v>
      </c>
      <c r="S1304">
        <v>7.53</v>
      </c>
      <c r="T1304">
        <v>0.13</v>
      </c>
      <c r="U1304">
        <f t="shared" si="371"/>
        <v>75300</v>
      </c>
      <c r="V1304">
        <f t="shared" si="372"/>
        <v>600000</v>
      </c>
      <c r="W1304" s="1" t="s">
        <v>155</v>
      </c>
      <c r="X1304" s="1" t="s">
        <v>1236</v>
      </c>
      <c r="Y1304" s="1" t="s">
        <v>156</v>
      </c>
      <c r="Z1304" s="3">
        <v>14240</v>
      </c>
      <c r="AA1304" s="4">
        <f t="shared" si="376"/>
        <v>546</v>
      </c>
      <c r="AB1304" s="4">
        <f t="shared" si="368"/>
        <v>3342.218206</v>
      </c>
      <c r="AC1304" s="4">
        <f t="shared" si="377"/>
        <v>546</v>
      </c>
      <c r="AD1304" s="4">
        <f t="shared" si="378"/>
        <v>2327.143150923077</v>
      </c>
      <c r="AE1304" s="4">
        <v>546</v>
      </c>
      <c r="AF1304" s="4">
        <v>546</v>
      </c>
      <c r="AG1304" s="4">
        <f t="shared" si="369"/>
        <v>546</v>
      </c>
      <c r="AI1304" t="e">
        <f t="shared" si="373"/>
        <v>#N/A</v>
      </c>
      <c r="AJ1304">
        <v>2412.9899999999998</v>
      </c>
      <c r="AK1304" s="2">
        <v>2412.9899999999998</v>
      </c>
      <c r="AL1304" s="2">
        <f t="shared" si="370"/>
        <v>2412.9899999999998</v>
      </c>
      <c r="AM1304" s="4"/>
      <c r="AN1304" t="e">
        <f>VLOOKUP([1]!Tabelle13[[#This Row],[Vlookup this ID for freight costs]],$AL$2:$AL$6811,2,FALSE)</f>
        <v>#REF!</v>
      </c>
      <c r="AP1304">
        <v>147.59</v>
      </c>
      <c r="AQ1304">
        <v>147.59</v>
      </c>
      <c r="AR1304" s="4">
        <v>15</v>
      </c>
      <c r="AS1304" s="4">
        <v>1</v>
      </c>
      <c r="AT1304" s="4">
        <v>2010</v>
      </c>
      <c r="AU1304" s="4">
        <v>9</v>
      </c>
      <c r="AV1304" s="4">
        <v>12</v>
      </c>
      <c r="AW1304" s="4">
        <v>2009</v>
      </c>
      <c r="AX1304" t="str">
        <f t="shared" si="374"/>
        <v>No Delay</v>
      </c>
      <c r="AY1304">
        <f t="shared" si="375"/>
        <v>0</v>
      </c>
    </row>
    <row r="1305" spans="1:51" x14ac:dyDescent="0.2">
      <c r="A1305" s="3">
        <v>85637</v>
      </c>
      <c r="B1305" s="1" t="s">
        <v>215</v>
      </c>
      <c r="C1305" s="1" t="s">
        <v>89</v>
      </c>
      <c r="D1305" s="1" t="s">
        <v>130</v>
      </c>
      <c r="E1305" s="1" t="s">
        <v>53</v>
      </c>
      <c r="F1305" s="1" t="s">
        <v>53</v>
      </c>
      <c r="G1305" s="13" t="s">
        <v>983</v>
      </c>
      <c r="H1305" s="12">
        <v>40148</v>
      </c>
      <c r="I1305" s="12" t="s">
        <v>419</v>
      </c>
      <c r="J1305" s="12">
        <v>40149</v>
      </c>
      <c r="K1305" s="4">
        <v>2065</v>
      </c>
      <c r="L1305" s="1" t="s">
        <v>146</v>
      </c>
      <c r="M1305" s="1" t="s">
        <v>132</v>
      </c>
      <c r="N1305" s="1" t="s">
        <v>178</v>
      </c>
      <c r="O1305" s="1" t="s">
        <v>93</v>
      </c>
      <c r="P1305">
        <v>60</v>
      </c>
      <c r="Q1305">
        <v>8430</v>
      </c>
      <c r="R1305">
        <v>63477.9</v>
      </c>
      <c r="S1305">
        <v>7.53</v>
      </c>
      <c r="T1305">
        <v>0.13</v>
      </c>
      <c r="U1305">
        <f t="shared" si="371"/>
        <v>63477.9</v>
      </c>
      <c r="V1305">
        <f t="shared" si="372"/>
        <v>505800</v>
      </c>
      <c r="W1305" s="1" t="s">
        <v>155</v>
      </c>
      <c r="X1305" s="1" t="s">
        <v>1236</v>
      </c>
      <c r="Y1305" s="1" t="s">
        <v>156</v>
      </c>
      <c r="Z1305" s="3">
        <v>9211</v>
      </c>
      <c r="AA1305" s="4">
        <f t="shared" si="376"/>
        <v>546</v>
      </c>
      <c r="AB1305" s="4">
        <f t="shared" si="368"/>
        <v>3169.9141600000003</v>
      </c>
      <c r="AC1305" s="4">
        <f t="shared" si="377"/>
        <v>546</v>
      </c>
      <c r="AD1305" s="4">
        <f t="shared" si="378"/>
        <v>546</v>
      </c>
      <c r="AE1305" s="4">
        <v>546</v>
      </c>
      <c r="AF1305" s="4">
        <v>546</v>
      </c>
      <c r="AG1305" s="4">
        <f t="shared" si="369"/>
        <v>546</v>
      </c>
      <c r="AI1305" t="e">
        <f t="shared" si="373"/>
        <v>#N/A</v>
      </c>
      <c r="AJ1305">
        <v>1211.48</v>
      </c>
      <c r="AK1305" s="2">
        <v>1211.48</v>
      </c>
      <c r="AL1305" s="2">
        <f t="shared" si="370"/>
        <v>1211.48</v>
      </c>
      <c r="AM1305" s="4"/>
      <c r="AN1305" t="e">
        <f>VLOOKUP([1]!Tabelle13[[#This Row],[Vlookup this ID for freight costs]],$AL$2:$AL$6811,2,FALSE)</f>
        <v>#REF!</v>
      </c>
      <c r="AP1305">
        <v>124.42</v>
      </c>
      <c r="AQ1305">
        <v>124.42</v>
      </c>
      <c r="AR1305" s="4">
        <v>1</v>
      </c>
      <c r="AS1305" s="4">
        <v>12</v>
      </c>
      <c r="AT1305" s="4">
        <v>2009</v>
      </c>
      <c r="AU1305" s="4">
        <v>2</v>
      </c>
      <c r="AV1305" s="4">
        <v>12</v>
      </c>
      <c r="AW1305" s="4">
        <v>2009</v>
      </c>
      <c r="AX1305" t="str">
        <f t="shared" si="374"/>
        <v>Delay</v>
      </c>
      <c r="AY1305">
        <f t="shared" si="375"/>
        <v>1</v>
      </c>
    </row>
    <row r="1306" spans="1:51" x14ac:dyDescent="0.2">
      <c r="A1306" s="3">
        <v>11139</v>
      </c>
      <c r="B1306" s="1" t="s">
        <v>98</v>
      </c>
      <c r="C1306" s="1" t="s">
        <v>99</v>
      </c>
      <c r="D1306" s="1" t="s">
        <v>130</v>
      </c>
      <c r="E1306" s="1" t="s">
        <v>53</v>
      </c>
      <c r="F1306" s="1" t="s">
        <v>53</v>
      </c>
      <c r="G1306" s="13" t="s">
        <v>1086</v>
      </c>
      <c r="H1306" s="12">
        <v>39293</v>
      </c>
      <c r="I1306" s="12" t="s">
        <v>1086</v>
      </c>
      <c r="J1306" s="12">
        <v>39293</v>
      </c>
      <c r="K1306" s="4">
        <v>269</v>
      </c>
      <c r="L1306" s="1" t="s">
        <v>146</v>
      </c>
      <c r="M1306" s="1" t="s">
        <v>132</v>
      </c>
      <c r="N1306" s="1" t="s">
        <v>556</v>
      </c>
      <c r="O1306" s="1" t="s">
        <v>425</v>
      </c>
      <c r="P1306">
        <v>336</v>
      </c>
      <c r="Q1306">
        <v>157</v>
      </c>
      <c r="R1306">
        <v>6022.52</v>
      </c>
      <c r="S1306">
        <v>38.36</v>
      </c>
      <c r="T1306">
        <v>0.11</v>
      </c>
      <c r="U1306">
        <f t="shared" si="371"/>
        <v>6022.5199999999995</v>
      </c>
      <c r="V1306">
        <f t="shared" si="372"/>
        <v>52752</v>
      </c>
      <c r="W1306" s="1" t="s">
        <v>552</v>
      </c>
      <c r="X1306" s="1" t="s">
        <v>361</v>
      </c>
      <c r="Y1306" s="1" t="s">
        <v>361</v>
      </c>
      <c r="Z1306" s="3">
        <v>7298</v>
      </c>
      <c r="AA1306" s="4">
        <f t="shared" si="376"/>
        <v>547</v>
      </c>
      <c r="AB1306" s="4">
        <f t="shared" si="368"/>
        <v>2261.9706105999999</v>
      </c>
      <c r="AC1306" s="4">
        <f t="shared" si="377"/>
        <v>547</v>
      </c>
      <c r="AD1306" s="4">
        <f t="shared" si="378"/>
        <v>1736.1202568000001</v>
      </c>
      <c r="AE1306" s="4">
        <v>547</v>
      </c>
      <c r="AF1306" s="4">
        <v>547</v>
      </c>
      <c r="AG1306" s="4">
        <f t="shared" si="369"/>
        <v>547</v>
      </c>
      <c r="AH1306" s="4">
        <v>84560</v>
      </c>
      <c r="AI1306">
        <f t="shared" si="373"/>
        <v>9863</v>
      </c>
      <c r="AJ1306">
        <v>2094</v>
      </c>
      <c r="AK1306" s="2">
        <v>2094</v>
      </c>
      <c r="AL1306" s="2">
        <f t="shared" si="370"/>
        <v>2094</v>
      </c>
      <c r="AM1306" s="4"/>
      <c r="AN1306" t="e">
        <f>VLOOKUP([1]!Tabelle13[[#This Row],[Vlookup this ID for freight costs]],$AL$2:$AL$6811,2,FALSE)</f>
        <v>#REF!</v>
      </c>
      <c r="AP1306">
        <v>9.64</v>
      </c>
      <c r="AQ1306">
        <v>9.64</v>
      </c>
      <c r="AR1306" s="4">
        <v>30</v>
      </c>
      <c r="AS1306" s="4">
        <v>7</v>
      </c>
      <c r="AT1306" s="4">
        <v>2007</v>
      </c>
      <c r="AU1306" s="4">
        <v>30</v>
      </c>
      <c r="AV1306" s="4">
        <v>7</v>
      </c>
      <c r="AW1306" s="4">
        <v>2007</v>
      </c>
      <c r="AX1306" t="str">
        <f t="shared" si="374"/>
        <v>No Delay</v>
      </c>
      <c r="AY1306">
        <f t="shared" si="375"/>
        <v>0</v>
      </c>
    </row>
    <row r="1307" spans="1:51" x14ac:dyDescent="0.2">
      <c r="A1307" s="3">
        <v>12073</v>
      </c>
      <c r="B1307" s="1" t="s">
        <v>98</v>
      </c>
      <c r="C1307" s="1" t="s">
        <v>99</v>
      </c>
      <c r="D1307" s="1" t="s">
        <v>130</v>
      </c>
      <c r="E1307" s="1" t="s">
        <v>53</v>
      </c>
      <c r="F1307" s="1" t="s">
        <v>53</v>
      </c>
      <c r="G1307" s="13" t="s">
        <v>1086</v>
      </c>
      <c r="H1307" s="12">
        <v>39293</v>
      </c>
      <c r="I1307" s="12" t="s">
        <v>1086</v>
      </c>
      <c r="J1307" s="12">
        <v>39293</v>
      </c>
      <c r="K1307" s="4">
        <v>273</v>
      </c>
      <c r="L1307" s="1" t="s">
        <v>146</v>
      </c>
      <c r="M1307" s="1" t="s">
        <v>132</v>
      </c>
      <c r="N1307" s="1" t="s">
        <v>550</v>
      </c>
      <c r="O1307" s="1" t="s">
        <v>551</v>
      </c>
      <c r="P1307">
        <v>300</v>
      </c>
      <c r="Q1307">
        <v>147</v>
      </c>
      <c r="R1307">
        <v>6041.7</v>
      </c>
      <c r="S1307">
        <v>41.1</v>
      </c>
      <c r="T1307">
        <v>0.14000000000000001</v>
      </c>
      <c r="U1307">
        <f t="shared" si="371"/>
        <v>6041.7</v>
      </c>
      <c r="V1307">
        <f t="shared" si="372"/>
        <v>44100</v>
      </c>
      <c r="W1307" s="1" t="s">
        <v>552</v>
      </c>
      <c r="X1307" s="1" t="s">
        <v>361</v>
      </c>
      <c r="Y1307" s="1" t="s">
        <v>361</v>
      </c>
      <c r="Z1307" s="3">
        <v>7298</v>
      </c>
      <c r="AA1307" s="4">
        <f t="shared" si="376"/>
        <v>547</v>
      </c>
      <c r="AB1307" s="4">
        <f t="shared" si="368"/>
        <v>2260.8731325999997</v>
      </c>
      <c r="AC1307" s="4">
        <f t="shared" si="377"/>
        <v>547</v>
      </c>
      <c r="AD1307" s="4">
        <f t="shared" si="378"/>
        <v>1321</v>
      </c>
      <c r="AE1307" s="3" t="s">
        <v>1384</v>
      </c>
      <c r="AF1307" s="3">
        <v>547</v>
      </c>
      <c r="AG1307" s="4">
        <f>AI1307</f>
        <v>547</v>
      </c>
      <c r="AH1307" s="4">
        <v>11139</v>
      </c>
      <c r="AI1307">
        <f t="shared" si="373"/>
        <v>547</v>
      </c>
      <c r="AJ1307" t="s">
        <v>1384</v>
      </c>
      <c r="AK1307" s="2">
        <v>2094</v>
      </c>
      <c r="AL1307" s="2">
        <f>AN1307</f>
        <v>2094</v>
      </c>
      <c r="AM1307" s="4">
        <v>11139</v>
      </c>
      <c r="AN1307">
        <f>INDEX($AJ$2:$AJ$6811,MATCH(AM1307,$A$2:$A$6811,0))</f>
        <v>2094</v>
      </c>
      <c r="AP1307">
        <v>9.67</v>
      </c>
      <c r="AQ1307">
        <v>9.67</v>
      </c>
      <c r="AR1307" s="4">
        <v>30</v>
      </c>
      <c r="AS1307" s="4">
        <v>7</v>
      </c>
      <c r="AT1307" s="4">
        <v>2007</v>
      </c>
      <c r="AU1307" s="4">
        <v>30</v>
      </c>
      <c r="AV1307" s="4">
        <v>7</v>
      </c>
      <c r="AW1307" s="4">
        <v>2007</v>
      </c>
      <c r="AX1307" t="str">
        <f t="shared" si="374"/>
        <v>No Delay</v>
      </c>
      <c r="AY1307">
        <f t="shared" si="375"/>
        <v>0</v>
      </c>
    </row>
    <row r="1308" spans="1:51" x14ac:dyDescent="0.2">
      <c r="A1308" s="3">
        <v>11592</v>
      </c>
      <c r="B1308" s="1" t="s">
        <v>164</v>
      </c>
      <c r="C1308" s="1" t="s">
        <v>165</v>
      </c>
      <c r="D1308" s="1" t="s">
        <v>130</v>
      </c>
      <c r="E1308" s="1" t="s">
        <v>53</v>
      </c>
      <c r="F1308" s="1" t="s">
        <v>53</v>
      </c>
      <c r="G1308" s="13" t="s">
        <v>187</v>
      </c>
      <c r="H1308" s="12">
        <v>39791</v>
      </c>
      <c r="I1308" s="12" t="s">
        <v>187</v>
      </c>
      <c r="J1308" s="12">
        <v>39791</v>
      </c>
      <c r="K1308" s="4">
        <v>1265</v>
      </c>
      <c r="L1308" s="1" t="s">
        <v>146</v>
      </c>
      <c r="M1308" s="1" t="s">
        <v>132</v>
      </c>
      <c r="N1308" s="1" t="s">
        <v>154</v>
      </c>
      <c r="O1308" s="1" t="s">
        <v>93</v>
      </c>
      <c r="P1308">
        <v>60</v>
      </c>
      <c r="Q1308">
        <v>4704</v>
      </c>
      <c r="R1308">
        <v>55507.199999999997</v>
      </c>
      <c r="S1308">
        <v>11.8</v>
      </c>
      <c r="T1308">
        <v>0.2</v>
      </c>
      <c r="U1308">
        <f t="shared" si="371"/>
        <v>55507.200000000004</v>
      </c>
      <c r="V1308">
        <f t="shared" si="372"/>
        <v>282240</v>
      </c>
      <c r="W1308" s="1" t="s">
        <v>155</v>
      </c>
      <c r="X1308" s="1" t="s">
        <v>1236</v>
      </c>
      <c r="Y1308" s="1" t="s">
        <v>156</v>
      </c>
      <c r="Z1308" s="3">
        <v>5457</v>
      </c>
      <c r="AA1308" s="4">
        <f t="shared" si="376"/>
        <v>547</v>
      </c>
      <c r="AB1308" s="4">
        <f t="shared" si="368"/>
        <v>2760.9938572000001</v>
      </c>
      <c r="AC1308" s="4">
        <f t="shared" si="377"/>
        <v>547</v>
      </c>
      <c r="AD1308" s="4">
        <f t="shared" si="378"/>
        <v>547</v>
      </c>
      <c r="AE1308" s="3" t="s">
        <v>1385</v>
      </c>
      <c r="AF1308" s="3">
        <v>547</v>
      </c>
      <c r="AG1308" s="4">
        <f>AI1308</f>
        <v>547</v>
      </c>
      <c r="AH1308" s="4">
        <v>11289</v>
      </c>
      <c r="AI1308">
        <f t="shared" si="373"/>
        <v>547</v>
      </c>
      <c r="AJ1308" t="s">
        <v>1385</v>
      </c>
      <c r="AK1308" s="2">
        <v>2437.63</v>
      </c>
      <c r="AL1308" s="2">
        <f>AN1308</f>
        <v>2437.63</v>
      </c>
      <c r="AM1308" s="4">
        <v>11289</v>
      </c>
      <c r="AN1308">
        <f>INDEX($AJ$2:$AJ$6811,MATCH(AM1308,$A$2:$A$6811,0))</f>
        <v>2437.63</v>
      </c>
      <c r="AP1308">
        <v>108.79</v>
      </c>
      <c r="AQ1308">
        <v>108.79</v>
      </c>
      <c r="AR1308" s="4">
        <v>9</v>
      </c>
      <c r="AS1308" s="4">
        <v>12</v>
      </c>
      <c r="AT1308" s="4">
        <v>2008</v>
      </c>
      <c r="AU1308" s="4">
        <v>9</v>
      </c>
      <c r="AV1308" s="4">
        <v>12</v>
      </c>
      <c r="AW1308" s="4">
        <v>2008</v>
      </c>
      <c r="AX1308" t="str">
        <f t="shared" si="374"/>
        <v>No Delay</v>
      </c>
      <c r="AY1308">
        <f t="shared" si="375"/>
        <v>0</v>
      </c>
    </row>
    <row r="1309" spans="1:51" x14ac:dyDescent="0.2">
      <c r="A1309" s="3">
        <v>11289</v>
      </c>
      <c r="B1309" s="1" t="s">
        <v>164</v>
      </c>
      <c r="C1309" s="1" t="s">
        <v>165</v>
      </c>
      <c r="D1309" s="1" t="s">
        <v>130</v>
      </c>
      <c r="E1309" s="1" t="s">
        <v>53</v>
      </c>
      <c r="F1309" s="1" t="s">
        <v>53</v>
      </c>
      <c r="G1309" s="13" t="s">
        <v>187</v>
      </c>
      <c r="H1309" s="12">
        <v>39791</v>
      </c>
      <c r="I1309" s="12" t="s">
        <v>187</v>
      </c>
      <c r="J1309" s="12">
        <v>39791</v>
      </c>
      <c r="K1309" s="4">
        <v>1263</v>
      </c>
      <c r="L1309" s="1" t="s">
        <v>146</v>
      </c>
      <c r="M1309" s="1" t="s">
        <v>132</v>
      </c>
      <c r="N1309" s="1" t="s">
        <v>392</v>
      </c>
      <c r="O1309" s="1" t="s">
        <v>393</v>
      </c>
      <c r="P1309">
        <v>120</v>
      </c>
      <c r="Q1309">
        <v>60</v>
      </c>
      <c r="R1309">
        <v>2466</v>
      </c>
      <c r="S1309">
        <v>41.1</v>
      </c>
      <c r="T1309">
        <v>0.34</v>
      </c>
      <c r="U1309">
        <f t="shared" si="371"/>
        <v>2466</v>
      </c>
      <c r="V1309">
        <f t="shared" si="372"/>
        <v>7200</v>
      </c>
      <c r="W1309" s="1" t="s">
        <v>394</v>
      </c>
      <c r="X1309" s="1" t="s">
        <v>112</v>
      </c>
      <c r="Y1309" s="1" t="s">
        <v>112</v>
      </c>
      <c r="Z1309" s="3">
        <v>5956</v>
      </c>
      <c r="AA1309" s="4">
        <f t="shared" si="376"/>
        <v>547</v>
      </c>
      <c r="AB1309" s="4">
        <f t="shared" si="368"/>
        <v>2251.3250739999999</v>
      </c>
      <c r="AC1309" s="4">
        <f t="shared" si="377"/>
        <v>547</v>
      </c>
      <c r="AD1309" s="4">
        <f t="shared" si="378"/>
        <v>1894.0672419354835</v>
      </c>
      <c r="AE1309" s="4">
        <v>547</v>
      </c>
      <c r="AF1309" s="4">
        <v>547</v>
      </c>
      <c r="AG1309" s="4">
        <f t="shared" ref="AG1309:AG1314" si="379">AE1309</f>
        <v>547</v>
      </c>
      <c r="AH1309" s="4">
        <v>82570</v>
      </c>
      <c r="AI1309">
        <f t="shared" si="373"/>
        <v>11337</v>
      </c>
      <c r="AJ1309">
        <v>2437.63</v>
      </c>
      <c r="AK1309" s="2">
        <v>2437.63</v>
      </c>
      <c r="AL1309" s="2">
        <f t="shared" ref="AL1309:AL1314" si="380">AJ1309</f>
        <v>2437.63</v>
      </c>
      <c r="AM1309" s="4"/>
      <c r="AN1309" t="e">
        <f>VLOOKUP([1]!Tabelle13[[#This Row],[Vlookup this ID for freight costs]],$AL$2:$AL$6811,2,FALSE)</f>
        <v>#REF!</v>
      </c>
      <c r="AP1309">
        <v>4.83</v>
      </c>
      <c r="AQ1309">
        <v>4.83</v>
      </c>
      <c r="AR1309" s="4">
        <v>9</v>
      </c>
      <c r="AS1309" s="4">
        <v>12</v>
      </c>
      <c r="AT1309" s="4">
        <v>2008</v>
      </c>
      <c r="AU1309" s="4">
        <v>9</v>
      </c>
      <c r="AV1309" s="4">
        <v>12</v>
      </c>
      <c r="AW1309" s="4">
        <v>2008</v>
      </c>
      <c r="AX1309" t="str">
        <f t="shared" si="374"/>
        <v>No Delay</v>
      </c>
      <c r="AY1309">
        <f t="shared" si="375"/>
        <v>0</v>
      </c>
    </row>
    <row r="1310" spans="1:51" x14ac:dyDescent="0.2">
      <c r="A1310" s="3">
        <v>86303</v>
      </c>
      <c r="B1310" s="1" t="s">
        <v>151</v>
      </c>
      <c r="C1310" s="1" t="s">
        <v>65</v>
      </c>
      <c r="D1310" s="1" t="s">
        <v>130</v>
      </c>
      <c r="E1310" s="1" t="s">
        <v>152</v>
      </c>
      <c r="F1310" s="1" t="s">
        <v>152</v>
      </c>
      <c r="G1310" s="13" t="s">
        <v>230</v>
      </c>
      <c r="H1310" s="12">
        <v>40329</v>
      </c>
      <c r="I1310" s="12" t="s">
        <v>377</v>
      </c>
      <c r="J1310" s="12">
        <v>40316</v>
      </c>
      <c r="K1310" s="4">
        <v>2449</v>
      </c>
      <c r="L1310" s="1" t="s">
        <v>146</v>
      </c>
      <c r="M1310" s="1" t="s">
        <v>132</v>
      </c>
      <c r="N1310" s="1" t="s">
        <v>265</v>
      </c>
      <c r="O1310" s="1" t="s">
        <v>93</v>
      </c>
      <c r="P1310">
        <v>60</v>
      </c>
      <c r="Q1310">
        <v>10000</v>
      </c>
      <c r="R1310">
        <v>26600</v>
      </c>
      <c r="S1310">
        <v>2.66</v>
      </c>
      <c r="T1310">
        <v>0.04</v>
      </c>
      <c r="U1310">
        <f t="shared" si="371"/>
        <v>26600</v>
      </c>
      <c r="V1310">
        <f t="shared" si="372"/>
        <v>600000</v>
      </c>
      <c r="W1310" s="1" t="s">
        <v>197</v>
      </c>
      <c r="X1310" s="1" t="s">
        <v>1236</v>
      </c>
      <c r="Y1310" s="1" t="s">
        <v>3082</v>
      </c>
      <c r="Z1310" s="3">
        <v>7428</v>
      </c>
      <c r="AA1310" s="4">
        <f t="shared" si="376"/>
        <v>549</v>
      </c>
      <c r="AB1310" s="4">
        <f t="shared" si="368"/>
        <v>3342.218206</v>
      </c>
      <c r="AC1310" s="4">
        <f t="shared" si="377"/>
        <v>549</v>
      </c>
      <c r="AD1310" s="4">
        <f t="shared" si="378"/>
        <v>2327.143150923077</v>
      </c>
      <c r="AE1310" s="4">
        <v>549</v>
      </c>
      <c r="AF1310" s="4">
        <v>549</v>
      </c>
      <c r="AG1310" s="4">
        <f t="shared" si="379"/>
        <v>549</v>
      </c>
      <c r="AI1310" t="e">
        <f t="shared" si="373"/>
        <v>#N/A</v>
      </c>
      <c r="AJ1310">
        <v>9736.1</v>
      </c>
      <c r="AK1310" s="2">
        <v>9736.1</v>
      </c>
      <c r="AL1310" s="2">
        <f t="shared" si="380"/>
        <v>9736.1</v>
      </c>
      <c r="AM1310" s="4"/>
      <c r="AN1310" t="e">
        <f>VLOOKUP([1]!Tabelle13[[#This Row],[Vlookup this ID for freight costs]],$AL$2:$AL$6811,2,FALSE)</f>
        <v>#REF!</v>
      </c>
      <c r="AP1310">
        <v>57.35</v>
      </c>
      <c r="AQ1310">
        <v>57.35</v>
      </c>
      <c r="AR1310" s="4">
        <v>31</v>
      </c>
      <c r="AS1310" s="4">
        <v>5</v>
      </c>
      <c r="AT1310" s="4">
        <v>2010</v>
      </c>
      <c r="AU1310" s="4">
        <v>18</v>
      </c>
      <c r="AV1310" s="4">
        <v>5</v>
      </c>
      <c r="AW1310" s="4">
        <v>2010</v>
      </c>
      <c r="AX1310" t="str">
        <f t="shared" si="374"/>
        <v>No Delay</v>
      </c>
      <c r="AY1310">
        <f t="shared" si="375"/>
        <v>0</v>
      </c>
    </row>
    <row r="1311" spans="1:51" x14ac:dyDescent="0.2">
      <c r="A1311" s="3">
        <v>14286</v>
      </c>
      <c r="B1311" s="1" t="s">
        <v>215</v>
      </c>
      <c r="C1311" s="1" t="s">
        <v>89</v>
      </c>
      <c r="D1311" s="1" t="s">
        <v>52</v>
      </c>
      <c r="E1311" s="1" t="s">
        <v>53</v>
      </c>
      <c r="F1311" s="1" t="s">
        <v>53</v>
      </c>
      <c r="G1311" s="13" t="s">
        <v>548</v>
      </c>
      <c r="H1311" s="12">
        <v>41605</v>
      </c>
      <c r="I1311" s="12" t="s">
        <v>1259</v>
      </c>
      <c r="J1311" s="12">
        <v>41610</v>
      </c>
      <c r="K1311" s="4">
        <v>5082</v>
      </c>
      <c r="L1311" s="1" t="s">
        <v>56</v>
      </c>
      <c r="M1311" s="1" t="s">
        <v>634</v>
      </c>
      <c r="N1311" s="1" t="s">
        <v>635</v>
      </c>
      <c r="O1311" s="1" t="s">
        <v>636</v>
      </c>
      <c r="P1311">
        <v>20</v>
      </c>
      <c r="Q1311">
        <v>1900</v>
      </c>
      <c r="R1311">
        <v>55100</v>
      </c>
      <c r="S1311">
        <v>29</v>
      </c>
      <c r="T1311">
        <v>1.45</v>
      </c>
      <c r="U1311">
        <f t="shared" si="371"/>
        <v>55100</v>
      </c>
      <c r="V1311">
        <f t="shared" si="372"/>
        <v>38000</v>
      </c>
      <c r="W1311" s="1" t="s">
        <v>637</v>
      </c>
      <c r="X1311" s="1" t="s">
        <v>71</v>
      </c>
      <c r="Y1311" s="1" t="s">
        <v>71</v>
      </c>
      <c r="Z1311" s="4">
        <v>9697</v>
      </c>
      <c r="AA1311" s="4">
        <f t="shared" si="376"/>
        <v>550</v>
      </c>
      <c r="AB1311" s="4">
        <f>4.997+0.1387*Q1311-4.826*P1311+0.003501*R1311</f>
        <v>364.91210000000001</v>
      </c>
      <c r="AC1311" s="4">
        <f t="shared" si="377"/>
        <v>550</v>
      </c>
      <c r="AD1311" s="4">
        <f t="shared" si="378"/>
        <v>596.5</v>
      </c>
      <c r="AE1311" s="4">
        <v>550</v>
      </c>
      <c r="AF1311" s="4">
        <v>550</v>
      </c>
      <c r="AG1311" s="4">
        <f t="shared" si="379"/>
        <v>550</v>
      </c>
      <c r="AI1311" t="e">
        <f t="shared" si="373"/>
        <v>#N/A</v>
      </c>
      <c r="AJ1311">
        <v>8263.16</v>
      </c>
      <c r="AK1311" s="2">
        <v>8263.16</v>
      </c>
      <c r="AL1311" s="2">
        <f t="shared" si="380"/>
        <v>8263.16</v>
      </c>
      <c r="AM1311" s="4"/>
      <c r="AN1311" t="e">
        <f>VLOOKUP([1]!Tabelle13[[#This Row],[Vlookup this ID for freight costs]],$AL$2:$AL$6811,2,FALSE)</f>
        <v>#REF!</v>
      </c>
      <c r="AP1311">
        <v>68.16</v>
      </c>
      <c r="AQ1311">
        <v>68.16</v>
      </c>
      <c r="AR1311" s="4">
        <v>27</v>
      </c>
      <c r="AS1311" s="4">
        <v>11</v>
      </c>
      <c r="AT1311" s="4">
        <v>2013</v>
      </c>
      <c r="AU1311" s="4">
        <v>2</v>
      </c>
      <c r="AV1311" s="4">
        <v>12</v>
      </c>
      <c r="AW1311" s="4">
        <v>2013</v>
      </c>
      <c r="AX1311" t="str">
        <f t="shared" si="374"/>
        <v>Delay</v>
      </c>
      <c r="AY1311">
        <f t="shared" si="375"/>
        <v>5</v>
      </c>
    </row>
    <row r="1312" spans="1:51" x14ac:dyDescent="0.2">
      <c r="A1312" s="3">
        <v>82851</v>
      </c>
      <c r="B1312" s="1" t="s">
        <v>215</v>
      </c>
      <c r="C1312" s="1" t="s">
        <v>89</v>
      </c>
      <c r="D1312" s="1" t="s">
        <v>130</v>
      </c>
      <c r="E1312" s="1" t="s">
        <v>53</v>
      </c>
      <c r="F1312" s="1" t="s">
        <v>53</v>
      </c>
      <c r="G1312" s="13" t="s">
        <v>1386</v>
      </c>
      <c r="H1312" s="12">
        <v>40177</v>
      </c>
      <c r="I1312" s="12" t="s">
        <v>1387</v>
      </c>
      <c r="J1312" s="12">
        <v>40183</v>
      </c>
      <c r="K1312" s="4">
        <v>2136</v>
      </c>
      <c r="L1312" s="1" t="s">
        <v>146</v>
      </c>
      <c r="M1312" s="1" t="s">
        <v>132</v>
      </c>
      <c r="N1312" s="1" t="s">
        <v>178</v>
      </c>
      <c r="O1312" s="1" t="s">
        <v>93</v>
      </c>
      <c r="P1312">
        <v>60</v>
      </c>
      <c r="Q1312">
        <v>9780</v>
      </c>
      <c r="R1312">
        <v>73643.399999999994</v>
      </c>
      <c r="S1312">
        <v>7.53</v>
      </c>
      <c r="T1312">
        <v>0.13</v>
      </c>
      <c r="U1312">
        <f t="shared" si="371"/>
        <v>73643.400000000009</v>
      </c>
      <c r="V1312">
        <f t="shared" si="372"/>
        <v>586800</v>
      </c>
      <c r="W1312" s="1" t="s">
        <v>155</v>
      </c>
      <c r="X1312" s="1" t="s">
        <v>1236</v>
      </c>
      <c r="Y1312" s="1" t="s">
        <v>156</v>
      </c>
      <c r="Z1312" s="3">
        <v>9211</v>
      </c>
      <c r="AA1312" s="4">
        <f t="shared" si="376"/>
        <v>550</v>
      </c>
      <c r="AB1312" s="4">
        <f t="shared" ref="AB1312:AB1323" si="381" xml:space="preserve"> 2244.740206  + 0.1097478*Q1312</f>
        <v>3318.0736900000002</v>
      </c>
      <c r="AC1312" s="4">
        <f t="shared" si="377"/>
        <v>550</v>
      </c>
      <c r="AD1312" s="4">
        <f t="shared" si="378"/>
        <v>550</v>
      </c>
      <c r="AE1312" s="4">
        <v>550</v>
      </c>
      <c r="AF1312" s="4">
        <v>550</v>
      </c>
      <c r="AG1312" s="4">
        <f t="shared" si="379"/>
        <v>550</v>
      </c>
      <c r="AI1312" t="e">
        <f t="shared" si="373"/>
        <v>#N/A</v>
      </c>
      <c r="AJ1312">
        <v>2794.67</v>
      </c>
      <c r="AK1312" s="2">
        <v>2794.67</v>
      </c>
      <c r="AL1312" s="2">
        <f t="shared" si="380"/>
        <v>2794.67</v>
      </c>
      <c r="AM1312" s="4"/>
      <c r="AN1312" t="e">
        <f>VLOOKUP([1]!Tabelle13[[#This Row],[Vlookup this ID for freight costs]],$AL$2:$AL$6811,2,FALSE)</f>
        <v>#REF!</v>
      </c>
      <c r="AP1312">
        <v>144.34</v>
      </c>
      <c r="AQ1312">
        <v>144.34</v>
      </c>
      <c r="AR1312" s="4">
        <v>30</v>
      </c>
      <c r="AS1312" s="4">
        <v>12</v>
      </c>
      <c r="AT1312" s="4">
        <v>2009</v>
      </c>
      <c r="AU1312" s="4">
        <v>5</v>
      </c>
      <c r="AV1312" s="4">
        <v>1</v>
      </c>
      <c r="AW1312" s="4">
        <v>2010</v>
      </c>
      <c r="AX1312" t="str">
        <f t="shared" si="374"/>
        <v>Delay</v>
      </c>
      <c r="AY1312">
        <f t="shared" si="375"/>
        <v>6</v>
      </c>
    </row>
    <row r="1313" spans="1:51" x14ac:dyDescent="0.2">
      <c r="A1313" s="3">
        <v>10786</v>
      </c>
      <c r="B1313" s="1" t="s">
        <v>119</v>
      </c>
      <c r="C1313" s="1" t="s">
        <v>114</v>
      </c>
      <c r="D1313" s="1" t="s">
        <v>130</v>
      </c>
      <c r="E1313" s="1" t="s">
        <v>101</v>
      </c>
      <c r="F1313" s="1" t="s">
        <v>101</v>
      </c>
      <c r="G1313" s="13" t="s">
        <v>1388</v>
      </c>
      <c r="H1313" s="12">
        <v>40060</v>
      </c>
      <c r="I1313" s="12" t="s">
        <v>1388</v>
      </c>
      <c r="J1313" s="12">
        <v>40060</v>
      </c>
      <c r="K1313" s="4">
        <v>1794</v>
      </c>
      <c r="L1313" s="1" t="s">
        <v>146</v>
      </c>
      <c r="M1313" s="1" t="s">
        <v>132</v>
      </c>
      <c r="N1313" s="1" t="s">
        <v>178</v>
      </c>
      <c r="O1313" s="1" t="s">
        <v>93</v>
      </c>
      <c r="P1313">
        <v>60</v>
      </c>
      <c r="Q1313">
        <v>9700</v>
      </c>
      <c r="R1313">
        <v>74787</v>
      </c>
      <c r="S1313">
        <v>7.71</v>
      </c>
      <c r="T1313">
        <v>0.13</v>
      </c>
      <c r="U1313">
        <f t="shared" si="371"/>
        <v>74787</v>
      </c>
      <c r="V1313">
        <f t="shared" si="372"/>
        <v>582000</v>
      </c>
      <c r="W1313" s="1" t="s">
        <v>155</v>
      </c>
      <c r="X1313" s="1" t="s">
        <v>1236</v>
      </c>
      <c r="Y1313" s="1" t="s">
        <v>156</v>
      </c>
      <c r="Z1313" s="3">
        <v>14240</v>
      </c>
      <c r="AA1313" s="4">
        <f t="shared" si="376"/>
        <v>551</v>
      </c>
      <c r="AB1313" s="4">
        <f t="shared" si="381"/>
        <v>3309.293866</v>
      </c>
      <c r="AC1313" s="4">
        <f t="shared" si="377"/>
        <v>551</v>
      </c>
      <c r="AD1313" s="4">
        <f t="shared" si="378"/>
        <v>2048</v>
      </c>
      <c r="AE1313" s="4">
        <v>551</v>
      </c>
      <c r="AF1313" s="4">
        <v>551</v>
      </c>
      <c r="AG1313" s="4">
        <f t="shared" si="379"/>
        <v>551</v>
      </c>
      <c r="AH1313" s="4">
        <v>83129</v>
      </c>
      <c r="AI1313">
        <f t="shared" si="373"/>
        <v>22043</v>
      </c>
      <c r="AJ1313">
        <v>2448.71</v>
      </c>
      <c r="AK1313" s="2">
        <v>2448.71</v>
      </c>
      <c r="AL1313" s="2">
        <f t="shared" si="380"/>
        <v>2448.71</v>
      </c>
      <c r="AM1313" s="4"/>
      <c r="AN1313" t="e">
        <f>VLOOKUP([1]!Tabelle13[[#This Row],[Vlookup this ID for freight costs]],$AL$2:$AL$6811,2,FALSE)</f>
        <v>#REF!</v>
      </c>
      <c r="AP1313">
        <v>146.58000000000001</v>
      </c>
      <c r="AQ1313">
        <v>146.58000000000001</v>
      </c>
      <c r="AR1313" s="4">
        <v>4</v>
      </c>
      <c r="AS1313" s="4">
        <v>9</v>
      </c>
      <c r="AT1313" s="4">
        <v>2009</v>
      </c>
      <c r="AU1313" s="4">
        <v>4</v>
      </c>
      <c r="AV1313" s="4">
        <v>9</v>
      </c>
      <c r="AW1313" s="4">
        <v>2009</v>
      </c>
      <c r="AX1313" t="str">
        <f t="shared" si="374"/>
        <v>No Delay</v>
      </c>
      <c r="AY1313">
        <f t="shared" si="375"/>
        <v>0</v>
      </c>
    </row>
    <row r="1314" spans="1:51" x14ac:dyDescent="0.2">
      <c r="A1314" s="3">
        <v>10571</v>
      </c>
      <c r="B1314" s="1" t="s">
        <v>72</v>
      </c>
      <c r="C1314" s="1" t="s">
        <v>73</v>
      </c>
      <c r="D1314" s="1" t="s">
        <v>130</v>
      </c>
      <c r="E1314" s="1"/>
      <c r="F1314" s="1" t="s">
        <v>107</v>
      </c>
      <c r="G1314" s="13" t="s">
        <v>1071</v>
      </c>
      <c r="H1314" s="12">
        <v>39222</v>
      </c>
      <c r="I1314" s="12" t="s">
        <v>1071</v>
      </c>
      <c r="J1314" s="12">
        <v>39222</v>
      </c>
      <c r="K1314" s="4">
        <v>161</v>
      </c>
      <c r="L1314" s="1" t="s">
        <v>146</v>
      </c>
      <c r="M1314" s="1" t="s">
        <v>132</v>
      </c>
      <c r="N1314" s="1" t="s">
        <v>167</v>
      </c>
      <c r="O1314" s="1" t="s">
        <v>93</v>
      </c>
      <c r="P1314">
        <v>30</v>
      </c>
      <c r="Q1314">
        <v>6000</v>
      </c>
      <c r="R1314">
        <v>97500</v>
      </c>
      <c r="S1314">
        <v>16.25</v>
      </c>
      <c r="T1314">
        <v>0.54</v>
      </c>
      <c r="U1314">
        <f t="shared" si="371"/>
        <v>97500</v>
      </c>
      <c r="V1314">
        <f t="shared" si="372"/>
        <v>180000</v>
      </c>
      <c r="W1314" s="1" t="s">
        <v>155</v>
      </c>
      <c r="X1314" s="1" t="s">
        <v>1236</v>
      </c>
      <c r="Y1314" s="1" t="s">
        <v>156</v>
      </c>
      <c r="Z1314" s="3">
        <v>6817</v>
      </c>
      <c r="AA1314" s="4">
        <f t="shared" si="376"/>
        <v>553</v>
      </c>
      <c r="AB1314" s="4">
        <f t="shared" si="381"/>
        <v>2903.2270060000001</v>
      </c>
      <c r="AC1314" s="4">
        <f t="shared" si="377"/>
        <v>553</v>
      </c>
      <c r="AD1314" s="4">
        <f t="shared" si="378"/>
        <v>1134.1992506285715</v>
      </c>
      <c r="AE1314" s="4">
        <v>553</v>
      </c>
      <c r="AF1314" s="4">
        <v>553</v>
      </c>
      <c r="AG1314" s="4">
        <f t="shared" si="379"/>
        <v>553</v>
      </c>
      <c r="AH1314" s="4">
        <v>82966</v>
      </c>
      <c r="AI1314">
        <f t="shared" si="373"/>
        <v>10847</v>
      </c>
      <c r="AJ1314">
        <v>1956.93</v>
      </c>
      <c r="AK1314" s="2">
        <v>1956.93</v>
      </c>
      <c r="AL1314" s="2">
        <f t="shared" si="380"/>
        <v>1956.93</v>
      </c>
      <c r="AM1314" s="4"/>
      <c r="AN1314" t="e">
        <f>VLOOKUP([1]!Tabelle13[[#This Row],[Vlookup this ID for freight costs]],$AL$2:$AL$6811,2,FALSE)</f>
        <v>#REF!</v>
      </c>
      <c r="AP1314">
        <v>0</v>
      </c>
      <c r="AR1314" s="4">
        <v>20</v>
      </c>
      <c r="AS1314" s="4">
        <v>5</v>
      </c>
      <c r="AT1314" s="4">
        <v>2007</v>
      </c>
      <c r="AU1314" s="4">
        <v>20</v>
      </c>
      <c r="AV1314" s="4">
        <v>5</v>
      </c>
      <c r="AW1314" s="4">
        <v>2007</v>
      </c>
      <c r="AX1314" t="str">
        <f t="shared" si="374"/>
        <v>No Delay</v>
      </c>
      <c r="AY1314">
        <f t="shared" si="375"/>
        <v>0</v>
      </c>
    </row>
    <row r="1315" spans="1:51" x14ac:dyDescent="0.2">
      <c r="A1315" s="3">
        <v>11735</v>
      </c>
      <c r="B1315" s="1" t="s">
        <v>72</v>
      </c>
      <c r="C1315" s="1" t="s">
        <v>73</v>
      </c>
      <c r="D1315" s="1" t="s">
        <v>130</v>
      </c>
      <c r="E1315" s="1"/>
      <c r="F1315" s="1" t="s">
        <v>107</v>
      </c>
      <c r="G1315" s="13" t="s">
        <v>1071</v>
      </c>
      <c r="H1315" s="12">
        <v>39222</v>
      </c>
      <c r="I1315" s="12" t="s">
        <v>1071</v>
      </c>
      <c r="J1315" s="12">
        <v>39222</v>
      </c>
      <c r="K1315" s="4">
        <v>162</v>
      </c>
      <c r="L1315" s="1" t="s">
        <v>146</v>
      </c>
      <c r="M1315" s="1" t="s">
        <v>132</v>
      </c>
      <c r="N1315" s="1" t="s">
        <v>178</v>
      </c>
      <c r="O1315" s="1" t="s">
        <v>93</v>
      </c>
      <c r="P1315">
        <v>60</v>
      </c>
      <c r="Q1315">
        <v>470</v>
      </c>
      <c r="R1315">
        <v>4591.8999999999996</v>
      </c>
      <c r="S1315">
        <v>9.77</v>
      </c>
      <c r="T1315">
        <v>0.16</v>
      </c>
      <c r="U1315">
        <f t="shared" si="371"/>
        <v>4591.8999999999996</v>
      </c>
      <c r="V1315">
        <f t="shared" si="372"/>
        <v>28200</v>
      </c>
      <c r="W1315" s="1" t="s">
        <v>439</v>
      </c>
      <c r="X1315" s="1" t="s">
        <v>1236</v>
      </c>
      <c r="Y1315" s="1" t="s">
        <v>440</v>
      </c>
      <c r="Z1315" s="3">
        <v>7594</v>
      </c>
      <c r="AA1315" s="4">
        <f t="shared" si="376"/>
        <v>553</v>
      </c>
      <c r="AB1315" s="4">
        <f t="shared" si="381"/>
        <v>2296.321672</v>
      </c>
      <c r="AC1315" s="4">
        <f t="shared" si="377"/>
        <v>553</v>
      </c>
      <c r="AD1315" s="4">
        <f t="shared" si="378"/>
        <v>348</v>
      </c>
      <c r="AE1315" s="3" t="s">
        <v>1389</v>
      </c>
      <c r="AF1315" s="3">
        <v>553</v>
      </c>
      <c r="AG1315" s="4">
        <f>AI1315</f>
        <v>553</v>
      </c>
      <c r="AH1315" s="4">
        <v>10571</v>
      </c>
      <c r="AI1315">
        <f t="shared" si="373"/>
        <v>553</v>
      </c>
      <c r="AJ1315" t="s">
        <v>1389</v>
      </c>
      <c r="AK1315" s="2">
        <v>1956.93</v>
      </c>
      <c r="AL1315" s="2">
        <f>AN1315</f>
        <v>1956.93</v>
      </c>
      <c r="AM1315" s="4">
        <v>10571</v>
      </c>
      <c r="AN1315">
        <f>INDEX($AJ$2:$AJ$6811,MATCH(AM1315,$A$2:$A$6811,0))</f>
        <v>1956.93</v>
      </c>
      <c r="AP1315">
        <v>0</v>
      </c>
      <c r="AR1315" s="4">
        <v>20</v>
      </c>
      <c r="AS1315" s="4">
        <v>5</v>
      </c>
      <c r="AT1315" s="4">
        <v>2007</v>
      </c>
      <c r="AU1315" s="4">
        <v>20</v>
      </c>
      <c r="AV1315" s="4">
        <v>5</v>
      </c>
      <c r="AW1315" s="4">
        <v>2007</v>
      </c>
      <c r="AX1315" t="str">
        <f t="shared" si="374"/>
        <v>No Delay</v>
      </c>
      <c r="AY1315">
        <f t="shared" si="375"/>
        <v>0</v>
      </c>
    </row>
    <row r="1316" spans="1:51" x14ac:dyDescent="0.2">
      <c r="A1316" s="3">
        <v>84553</v>
      </c>
      <c r="B1316" s="1" t="s">
        <v>151</v>
      </c>
      <c r="C1316" s="1" t="s">
        <v>65</v>
      </c>
      <c r="D1316" s="1" t="s">
        <v>130</v>
      </c>
      <c r="E1316" s="1" t="s">
        <v>152</v>
      </c>
      <c r="F1316" s="1" t="s">
        <v>152</v>
      </c>
      <c r="G1316" s="13" t="s">
        <v>230</v>
      </c>
      <c r="H1316" s="12">
        <v>40329</v>
      </c>
      <c r="I1316" s="12" t="s">
        <v>377</v>
      </c>
      <c r="J1316" s="12">
        <v>40316</v>
      </c>
      <c r="K1316" s="4">
        <v>2431</v>
      </c>
      <c r="L1316" s="1" t="s">
        <v>146</v>
      </c>
      <c r="M1316" s="1" t="s">
        <v>132</v>
      </c>
      <c r="N1316" s="1" t="s">
        <v>178</v>
      </c>
      <c r="O1316" s="1" t="s">
        <v>93</v>
      </c>
      <c r="P1316">
        <v>60</v>
      </c>
      <c r="Q1316">
        <v>10076</v>
      </c>
      <c r="R1316">
        <v>75872.28</v>
      </c>
      <c r="S1316">
        <v>7.53</v>
      </c>
      <c r="T1316">
        <v>0.13</v>
      </c>
      <c r="U1316">
        <f t="shared" si="371"/>
        <v>75872.28</v>
      </c>
      <c r="V1316">
        <f t="shared" si="372"/>
        <v>604560</v>
      </c>
      <c r="W1316" s="1" t="s">
        <v>155</v>
      </c>
      <c r="X1316" s="1" t="s">
        <v>1236</v>
      </c>
      <c r="Y1316" s="1" t="s">
        <v>156</v>
      </c>
      <c r="Z1316" s="3">
        <v>7726</v>
      </c>
      <c r="AA1316" s="4">
        <f t="shared" si="376"/>
        <v>553</v>
      </c>
      <c r="AB1316" s="4">
        <f t="shared" si="381"/>
        <v>3350.5590388000001</v>
      </c>
      <c r="AC1316" s="4">
        <f t="shared" si="377"/>
        <v>553</v>
      </c>
      <c r="AD1316" s="4">
        <f t="shared" si="378"/>
        <v>553</v>
      </c>
      <c r="AE1316" s="4">
        <v>553</v>
      </c>
      <c r="AF1316" s="4">
        <v>553</v>
      </c>
      <c r="AG1316" s="4">
        <f>AE1316</f>
        <v>553</v>
      </c>
      <c r="AI1316" t="e">
        <f t="shared" si="373"/>
        <v>#N/A</v>
      </c>
      <c r="AJ1316">
        <v>9736.1</v>
      </c>
      <c r="AK1316" s="2">
        <v>9736.1</v>
      </c>
      <c r="AL1316" s="2">
        <f>AJ1316</f>
        <v>9736.1</v>
      </c>
      <c r="AM1316" s="4"/>
      <c r="AN1316" t="e">
        <f>VLOOKUP([1]!Tabelle13[[#This Row],[Vlookup this ID for freight costs]],$AL$2:$AL$6811,2,FALSE)</f>
        <v>#REF!</v>
      </c>
      <c r="AP1316">
        <v>163.58000000000001</v>
      </c>
      <c r="AQ1316">
        <v>163.58000000000001</v>
      </c>
      <c r="AR1316" s="4">
        <v>31</v>
      </c>
      <c r="AS1316" s="4">
        <v>5</v>
      </c>
      <c r="AT1316" s="4">
        <v>2010</v>
      </c>
      <c r="AU1316" s="4">
        <v>18</v>
      </c>
      <c r="AV1316" s="4">
        <v>5</v>
      </c>
      <c r="AW1316" s="4">
        <v>2010</v>
      </c>
      <c r="AX1316" t="str">
        <f t="shared" si="374"/>
        <v>No Delay</v>
      </c>
      <c r="AY1316">
        <f t="shared" si="375"/>
        <v>0</v>
      </c>
    </row>
    <row r="1317" spans="1:51" x14ac:dyDescent="0.2">
      <c r="A1317" s="3">
        <v>53665</v>
      </c>
      <c r="B1317" s="1" t="s">
        <v>215</v>
      </c>
      <c r="C1317" s="1" t="s">
        <v>89</v>
      </c>
      <c r="D1317" s="1" t="s">
        <v>266</v>
      </c>
      <c r="E1317" s="1" t="s">
        <v>53</v>
      </c>
      <c r="F1317" s="1" t="s">
        <v>53</v>
      </c>
      <c r="G1317" s="13" t="s">
        <v>1390</v>
      </c>
      <c r="H1317" s="12">
        <v>41745</v>
      </c>
      <c r="I1317" s="12" t="s">
        <v>733</v>
      </c>
      <c r="J1317" s="12">
        <v>41758</v>
      </c>
      <c r="K1317" s="4">
        <v>5462</v>
      </c>
      <c r="L1317" s="1" t="s">
        <v>146</v>
      </c>
      <c r="M1317" s="1" t="s">
        <v>423</v>
      </c>
      <c r="N1317" s="1" t="s">
        <v>550</v>
      </c>
      <c r="O1317" s="1" t="s">
        <v>551</v>
      </c>
      <c r="P1317">
        <v>300</v>
      </c>
      <c r="Q1317">
        <v>600</v>
      </c>
      <c r="R1317">
        <v>18492</v>
      </c>
      <c r="S1317">
        <v>30.82</v>
      </c>
      <c r="T1317">
        <v>0.1</v>
      </c>
      <c r="U1317">
        <f t="shared" si="371"/>
        <v>18492</v>
      </c>
      <c r="V1317">
        <f t="shared" si="372"/>
        <v>180000</v>
      </c>
      <c r="W1317" s="1" t="s">
        <v>552</v>
      </c>
      <c r="X1317" s="1" t="s">
        <v>361</v>
      </c>
      <c r="Y1317" s="1" t="s">
        <v>361</v>
      </c>
      <c r="Z1317" s="3">
        <v>4931</v>
      </c>
      <c r="AA1317" s="4">
        <f t="shared" si="376"/>
        <v>554</v>
      </c>
      <c r="AB1317" s="4">
        <f t="shared" si="381"/>
        <v>2310.588886</v>
      </c>
      <c r="AC1317" s="4">
        <f t="shared" si="377"/>
        <v>554</v>
      </c>
      <c r="AD1317" s="4">
        <f t="shared" si="378"/>
        <v>1134.1992506285715</v>
      </c>
      <c r="AE1317" s="4">
        <v>554</v>
      </c>
      <c r="AF1317" s="4">
        <v>554</v>
      </c>
      <c r="AG1317" s="4">
        <f>AE1317</f>
        <v>554</v>
      </c>
      <c r="AI1317" t="e">
        <f t="shared" si="373"/>
        <v>#N/A</v>
      </c>
      <c r="AJ1317">
        <v>5848.39</v>
      </c>
      <c r="AK1317" s="2">
        <v>5848.39</v>
      </c>
      <c r="AL1317" s="2">
        <f>AJ1317</f>
        <v>5848.39</v>
      </c>
      <c r="AM1317" s="4"/>
      <c r="AN1317" t="e">
        <f>VLOOKUP([1]!Tabelle13[[#This Row],[Vlookup this ID for freight costs]],$AL$2:$AL$6811,2,FALSE)</f>
        <v>#REF!</v>
      </c>
      <c r="AP1317">
        <v>19.010000000000002</v>
      </c>
      <c r="AQ1317">
        <v>19.010000000000002</v>
      </c>
      <c r="AR1317" s="4">
        <v>16</v>
      </c>
      <c r="AS1317" s="4">
        <v>4</v>
      </c>
      <c r="AT1317" s="4">
        <v>2014</v>
      </c>
      <c r="AU1317" s="4">
        <v>29</v>
      </c>
      <c r="AV1317" s="4">
        <v>4</v>
      </c>
      <c r="AW1317" s="4">
        <v>2014</v>
      </c>
      <c r="AX1317" t="str">
        <f t="shared" si="374"/>
        <v>Delay</v>
      </c>
      <c r="AY1317">
        <f t="shared" si="375"/>
        <v>13</v>
      </c>
    </row>
    <row r="1318" spans="1:51" x14ac:dyDescent="0.2">
      <c r="A1318" s="3">
        <v>12179</v>
      </c>
      <c r="B1318" s="1" t="s">
        <v>144</v>
      </c>
      <c r="C1318" s="1" t="s">
        <v>65</v>
      </c>
      <c r="D1318" s="1" t="s">
        <v>130</v>
      </c>
      <c r="E1318" s="1" t="s">
        <v>53</v>
      </c>
      <c r="F1318" s="1" t="s">
        <v>53</v>
      </c>
      <c r="G1318" s="13" t="s">
        <v>1391</v>
      </c>
      <c r="H1318" s="12">
        <v>39663</v>
      </c>
      <c r="I1318" s="12" t="s">
        <v>1391</v>
      </c>
      <c r="J1318" s="12">
        <v>39663</v>
      </c>
      <c r="K1318" s="4">
        <v>990</v>
      </c>
      <c r="L1318" s="1" t="s">
        <v>146</v>
      </c>
      <c r="M1318" s="1" t="s">
        <v>132</v>
      </c>
      <c r="N1318" s="1" t="s">
        <v>221</v>
      </c>
      <c r="O1318" s="1" t="s">
        <v>93</v>
      </c>
      <c r="P1318">
        <v>60</v>
      </c>
      <c r="Q1318">
        <v>850</v>
      </c>
      <c r="R1318">
        <v>1317.5</v>
      </c>
      <c r="S1318">
        <v>1.55</v>
      </c>
      <c r="T1318">
        <v>0.03</v>
      </c>
      <c r="U1318">
        <f t="shared" si="371"/>
        <v>1317.5</v>
      </c>
      <c r="V1318">
        <f t="shared" si="372"/>
        <v>51000</v>
      </c>
      <c r="W1318" s="1" t="s">
        <v>155</v>
      </c>
      <c r="X1318" s="1" t="s">
        <v>1236</v>
      </c>
      <c r="Y1318" s="1" t="s">
        <v>156</v>
      </c>
      <c r="Z1318" s="3">
        <v>7726</v>
      </c>
      <c r="AA1318" s="4">
        <f t="shared" si="376"/>
        <v>555</v>
      </c>
      <c r="AB1318" s="4">
        <f t="shared" si="381"/>
        <v>2338.0258359999998</v>
      </c>
      <c r="AC1318" s="4">
        <f t="shared" si="377"/>
        <v>555</v>
      </c>
      <c r="AD1318" s="4">
        <f t="shared" si="378"/>
        <v>555</v>
      </c>
      <c r="AE1318" s="4">
        <v>555</v>
      </c>
      <c r="AF1318" s="4">
        <v>555</v>
      </c>
      <c r="AG1318" s="4">
        <f>AE1318</f>
        <v>555</v>
      </c>
      <c r="AI1318" t="e">
        <f t="shared" si="373"/>
        <v>#N/A</v>
      </c>
      <c r="AJ1318">
        <v>10575.63</v>
      </c>
      <c r="AK1318" s="2">
        <v>10575.63</v>
      </c>
      <c r="AL1318" s="2">
        <f>AJ1318</f>
        <v>10575.63</v>
      </c>
      <c r="AM1318" s="4"/>
      <c r="AN1318" t="e">
        <f>VLOOKUP([1]!Tabelle13[[#This Row],[Vlookup this ID for freight costs]],$AL$2:$AL$6811,2,FALSE)</f>
        <v>#REF!</v>
      </c>
      <c r="AP1318">
        <v>2.11</v>
      </c>
      <c r="AQ1318">
        <v>2.11</v>
      </c>
      <c r="AR1318" s="4">
        <v>3</v>
      </c>
      <c r="AS1318" s="4">
        <v>8</v>
      </c>
      <c r="AT1318" s="4">
        <v>2008</v>
      </c>
      <c r="AU1318" s="4">
        <v>3</v>
      </c>
      <c r="AV1318" s="4">
        <v>8</v>
      </c>
      <c r="AW1318" s="4">
        <v>2008</v>
      </c>
      <c r="AX1318" t="str">
        <f t="shared" si="374"/>
        <v>No Delay</v>
      </c>
      <c r="AY1318">
        <f t="shared" si="375"/>
        <v>0</v>
      </c>
    </row>
    <row r="1319" spans="1:51" x14ac:dyDescent="0.2">
      <c r="A1319" s="3">
        <v>12181</v>
      </c>
      <c r="B1319" s="1" t="s">
        <v>144</v>
      </c>
      <c r="C1319" s="1" t="s">
        <v>65</v>
      </c>
      <c r="D1319" s="1" t="s">
        <v>130</v>
      </c>
      <c r="E1319" s="1" t="s">
        <v>53</v>
      </c>
      <c r="F1319" s="1" t="s">
        <v>53</v>
      </c>
      <c r="G1319" s="13" t="s">
        <v>1391</v>
      </c>
      <c r="H1319" s="12">
        <v>39663</v>
      </c>
      <c r="I1319" s="12" t="s">
        <v>1391</v>
      </c>
      <c r="J1319" s="12">
        <v>39663</v>
      </c>
      <c r="K1319" s="4">
        <v>991</v>
      </c>
      <c r="L1319" s="1" t="s">
        <v>146</v>
      </c>
      <c r="M1319" s="1" t="s">
        <v>132</v>
      </c>
      <c r="N1319" s="1" t="s">
        <v>163</v>
      </c>
      <c r="O1319" s="1" t="s">
        <v>93</v>
      </c>
      <c r="P1319">
        <v>60</v>
      </c>
      <c r="Q1319">
        <v>4</v>
      </c>
      <c r="R1319">
        <v>105.2</v>
      </c>
      <c r="S1319">
        <v>26.3</v>
      </c>
      <c r="T1319">
        <v>0.44</v>
      </c>
      <c r="U1319">
        <f t="shared" si="371"/>
        <v>105.2</v>
      </c>
      <c r="V1319">
        <f t="shared" si="372"/>
        <v>240</v>
      </c>
      <c r="W1319" s="1" t="s">
        <v>160</v>
      </c>
      <c r="X1319" s="1" t="s">
        <v>1236</v>
      </c>
      <c r="Y1319" s="1" t="s">
        <v>161</v>
      </c>
      <c r="Z1319" s="3">
        <v>7348</v>
      </c>
      <c r="AA1319" s="4">
        <f t="shared" si="376"/>
        <v>555</v>
      </c>
      <c r="AB1319" s="4">
        <f t="shared" si="381"/>
        <v>2245.1791972000001</v>
      </c>
      <c r="AC1319" s="4">
        <f t="shared" si="377"/>
        <v>555</v>
      </c>
      <c r="AD1319" s="4">
        <f t="shared" si="378"/>
        <v>2340.5582873018861</v>
      </c>
      <c r="AE1319" s="3" t="s">
        <v>1392</v>
      </c>
      <c r="AF1319" s="3">
        <v>555</v>
      </c>
      <c r="AG1319" s="4">
        <f>AI1319</f>
        <v>555</v>
      </c>
      <c r="AH1319" s="4">
        <v>12179</v>
      </c>
      <c r="AI1319">
        <f t="shared" si="373"/>
        <v>555</v>
      </c>
      <c r="AJ1319" t="s">
        <v>1392</v>
      </c>
      <c r="AK1319" s="2">
        <v>10575.63</v>
      </c>
      <c r="AL1319" s="2">
        <f>AN1319</f>
        <v>10575.63</v>
      </c>
      <c r="AM1319" s="4">
        <v>12179</v>
      </c>
      <c r="AN1319">
        <f>INDEX($AJ$2:$AJ$6811,MATCH(AM1319,$A$2:$A$6811,0))</f>
        <v>10575.63</v>
      </c>
      <c r="AP1319">
        <v>0.17</v>
      </c>
      <c r="AQ1319">
        <v>0.17</v>
      </c>
      <c r="AR1319" s="4">
        <v>3</v>
      </c>
      <c r="AS1319" s="4">
        <v>8</v>
      </c>
      <c r="AT1319" s="4">
        <v>2008</v>
      </c>
      <c r="AU1319" s="4">
        <v>3</v>
      </c>
      <c r="AV1319" s="4">
        <v>8</v>
      </c>
      <c r="AW1319" s="4">
        <v>2008</v>
      </c>
      <c r="AX1319" t="str">
        <f t="shared" si="374"/>
        <v>No Delay</v>
      </c>
      <c r="AY1319">
        <f t="shared" si="375"/>
        <v>0</v>
      </c>
    </row>
    <row r="1320" spans="1:51" x14ac:dyDescent="0.2">
      <c r="A1320" s="3">
        <v>12182</v>
      </c>
      <c r="B1320" s="1" t="s">
        <v>144</v>
      </c>
      <c r="C1320" s="1" t="s">
        <v>65</v>
      </c>
      <c r="D1320" s="1" t="s">
        <v>130</v>
      </c>
      <c r="E1320" s="1" t="s">
        <v>53</v>
      </c>
      <c r="F1320" s="1" t="s">
        <v>53</v>
      </c>
      <c r="G1320" s="13" t="s">
        <v>1391</v>
      </c>
      <c r="H1320" s="12">
        <v>39663</v>
      </c>
      <c r="I1320" s="12" t="s">
        <v>1391</v>
      </c>
      <c r="J1320" s="12">
        <v>39663</v>
      </c>
      <c r="K1320" s="4">
        <v>992</v>
      </c>
      <c r="L1320" s="1" t="s">
        <v>146</v>
      </c>
      <c r="M1320" s="1" t="s">
        <v>132</v>
      </c>
      <c r="N1320" s="1" t="s">
        <v>196</v>
      </c>
      <c r="O1320" s="1" t="s">
        <v>93</v>
      </c>
      <c r="P1320">
        <v>60</v>
      </c>
      <c r="Q1320">
        <v>4685</v>
      </c>
      <c r="R1320">
        <v>34669</v>
      </c>
      <c r="S1320">
        <v>7.4</v>
      </c>
      <c r="T1320">
        <v>0.12</v>
      </c>
      <c r="U1320">
        <f t="shared" si="371"/>
        <v>34669</v>
      </c>
      <c r="V1320">
        <f t="shared" si="372"/>
        <v>281100</v>
      </c>
      <c r="W1320" s="1" t="s">
        <v>204</v>
      </c>
      <c r="X1320" s="1" t="s">
        <v>1236</v>
      </c>
      <c r="Y1320" s="1" t="s">
        <v>205</v>
      </c>
      <c r="Z1320" s="3">
        <v>7364</v>
      </c>
      <c r="AA1320" s="4">
        <f t="shared" si="376"/>
        <v>555</v>
      </c>
      <c r="AB1320" s="4">
        <f t="shared" si="381"/>
        <v>2758.908649</v>
      </c>
      <c r="AC1320" s="4">
        <f t="shared" si="377"/>
        <v>555</v>
      </c>
      <c r="AD1320" s="4">
        <f t="shared" si="378"/>
        <v>555</v>
      </c>
      <c r="AE1320" s="3" t="s">
        <v>1392</v>
      </c>
      <c r="AF1320" s="3">
        <v>555</v>
      </c>
      <c r="AG1320" s="4">
        <f>AI1320</f>
        <v>555</v>
      </c>
      <c r="AH1320" s="4">
        <v>12179</v>
      </c>
      <c r="AI1320">
        <f t="shared" si="373"/>
        <v>555</v>
      </c>
      <c r="AJ1320" t="s">
        <v>1392</v>
      </c>
      <c r="AK1320" s="2">
        <v>10575.63</v>
      </c>
      <c r="AL1320" s="2">
        <f>AN1320</f>
        <v>10575.63</v>
      </c>
      <c r="AM1320" s="4">
        <v>12179</v>
      </c>
      <c r="AN1320">
        <f>INDEX($AJ$2:$AJ$6811,MATCH(AM1320,$A$2:$A$6811,0))</f>
        <v>10575.63</v>
      </c>
      <c r="AP1320">
        <v>55.47</v>
      </c>
      <c r="AQ1320">
        <v>55.47</v>
      </c>
      <c r="AR1320" s="4">
        <v>3</v>
      </c>
      <c r="AS1320" s="4">
        <v>8</v>
      </c>
      <c r="AT1320" s="4">
        <v>2008</v>
      </c>
      <c r="AU1320" s="4">
        <v>3</v>
      </c>
      <c r="AV1320" s="4">
        <v>8</v>
      </c>
      <c r="AW1320" s="4">
        <v>2008</v>
      </c>
      <c r="AX1320" t="str">
        <f t="shared" si="374"/>
        <v>No Delay</v>
      </c>
      <c r="AY1320">
        <f t="shared" si="375"/>
        <v>0</v>
      </c>
    </row>
    <row r="1321" spans="1:51" x14ac:dyDescent="0.2">
      <c r="A1321" s="3">
        <v>10949</v>
      </c>
      <c r="B1321" s="1" t="s">
        <v>98</v>
      </c>
      <c r="C1321" s="1" t="s">
        <v>99</v>
      </c>
      <c r="D1321" s="1" t="s">
        <v>130</v>
      </c>
      <c r="E1321" s="1"/>
      <c r="F1321" s="1" t="s">
        <v>107</v>
      </c>
      <c r="G1321" s="13" t="s">
        <v>1393</v>
      </c>
      <c r="H1321" s="12">
        <v>39568</v>
      </c>
      <c r="I1321" s="12" t="s">
        <v>1393</v>
      </c>
      <c r="J1321" s="12">
        <v>39568</v>
      </c>
      <c r="K1321" s="4">
        <v>808</v>
      </c>
      <c r="L1321" s="1" t="s">
        <v>146</v>
      </c>
      <c r="M1321" s="1" t="s">
        <v>132</v>
      </c>
      <c r="N1321" s="1" t="s">
        <v>392</v>
      </c>
      <c r="O1321" s="1" t="s">
        <v>393</v>
      </c>
      <c r="P1321">
        <v>120</v>
      </c>
      <c r="Q1321">
        <v>2580</v>
      </c>
      <c r="R1321">
        <v>106038</v>
      </c>
      <c r="S1321">
        <v>41.1</v>
      </c>
      <c r="T1321">
        <v>0.34</v>
      </c>
      <c r="U1321">
        <f t="shared" si="371"/>
        <v>106038</v>
      </c>
      <c r="V1321">
        <f t="shared" si="372"/>
        <v>309600</v>
      </c>
      <c r="W1321" s="1" t="s">
        <v>394</v>
      </c>
      <c r="X1321" s="1" t="s">
        <v>112</v>
      </c>
      <c r="Y1321" s="1" t="s">
        <v>112</v>
      </c>
      <c r="Z1321" s="3">
        <v>6808</v>
      </c>
      <c r="AA1321" s="4">
        <f t="shared" si="376"/>
        <v>559</v>
      </c>
      <c r="AB1321" s="4">
        <f t="shared" si="381"/>
        <v>2527.8895299999999</v>
      </c>
      <c r="AC1321" s="4">
        <f t="shared" si="377"/>
        <v>559</v>
      </c>
      <c r="AD1321" s="4">
        <f t="shared" si="378"/>
        <v>1120.5</v>
      </c>
      <c r="AE1321" s="4">
        <v>559</v>
      </c>
      <c r="AF1321" s="4">
        <v>559</v>
      </c>
      <c r="AG1321" s="4">
        <f t="shared" ref="AG1321:AG1327" si="382">AE1321</f>
        <v>559</v>
      </c>
      <c r="AH1321" s="4">
        <v>82949</v>
      </c>
      <c r="AI1321">
        <f t="shared" si="373"/>
        <v>1671</v>
      </c>
      <c r="AJ1321">
        <v>3562.4</v>
      </c>
      <c r="AK1321" s="2">
        <v>3562.4</v>
      </c>
      <c r="AL1321" s="2">
        <f t="shared" ref="AL1321:AL1327" si="383">AJ1321</f>
        <v>3562.4</v>
      </c>
      <c r="AM1321" s="4"/>
      <c r="AN1321" t="e">
        <f>VLOOKUP([1]!Tabelle13[[#This Row],[Vlookup this ID for freight costs]],$AL$2:$AL$6811,2,FALSE)</f>
        <v>#REF!</v>
      </c>
      <c r="AP1321">
        <v>169.66</v>
      </c>
      <c r="AQ1321">
        <v>169.66</v>
      </c>
      <c r="AR1321" s="4">
        <v>30</v>
      </c>
      <c r="AS1321" s="4">
        <v>4</v>
      </c>
      <c r="AT1321" s="4">
        <v>2008</v>
      </c>
      <c r="AU1321" s="4">
        <v>30</v>
      </c>
      <c r="AV1321" s="4">
        <v>4</v>
      </c>
      <c r="AW1321" s="4">
        <v>2008</v>
      </c>
      <c r="AX1321" t="str">
        <f t="shared" si="374"/>
        <v>No Delay</v>
      </c>
      <c r="AY1321">
        <f t="shared" si="375"/>
        <v>0</v>
      </c>
    </row>
    <row r="1322" spans="1:51" x14ac:dyDescent="0.2">
      <c r="A1322" s="3">
        <v>82345</v>
      </c>
      <c r="B1322" s="1" t="s">
        <v>151</v>
      </c>
      <c r="C1322" s="1" t="s">
        <v>65</v>
      </c>
      <c r="D1322" s="1" t="s">
        <v>130</v>
      </c>
      <c r="E1322" s="1" t="s">
        <v>152</v>
      </c>
      <c r="F1322" s="1" t="s">
        <v>152</v>
      </c>
      <c r="G1322" s="13" t="s">
        <v>1107</v>
      </c>
      <c r="H1322" s="12">
        <v>40399</v>
      </c>
      <c r="I1322" s="12" t="s">
        <v>806</v>
      </c>
      <c r="J1322" s="12">
        <v>40407</v>
      </c>
      <c r="K1322" s="4">
        <v>2666</v>
      </c>
      <c r="L1322" s="1" t="s">
        <v>146</v>
      </c>
      <c r="M1322" s="1" t="s">
        <v>132</v>
      </c>
      <c r="N1322" s="1" t="s">
        <v>159</v>
      </c>
      <c r="O1322" s="1" t="s">
        <v>93</v>
      </c>
      <c r="P1322">
        <v>30</v>
      </c>
      <c r="Q1322">
        <v>6203</v>
      </c>
      <c r="R1322">
        <v>72885.25</v>
      </c>
      <c r="S1322">
        <v>11.75</v>
      </c>
      <c r="T1322">
        <v>0.39</v>
      </c>
      <c r="U1322">
        <f t="shared" si="371"/>
        <v>72885.25</v>
      </c>
      <c r="V1322">
        <f t="shared" si="372"/>
        <v>186090</v>
      </c>
      <c r="W1322" s="1" t="s">
        <v>160</v>
      </c>
      <c r="X1322" s="1" t="s">
        <v>1236</v>
      </c>
      <c r="Y1322" s="1" t="s">
        <v>161</v>
      </c>
      <c r="Z1322" s="3">
        <v>7348</v>
      </c>
      <c r="AA1322" s="4">
        <f t="shared" si="376"/>
        <v>560</v>
      </c>
      <c r="AB1322" s="4">
        <f t="shared" si="381"/>
        <v>2925.5058094000001</v>
      </c>
      <c r="AC1322" s="4">
        <f t="shared" si="377"/>
        <v>560</v>
      </c>
      <c r="AD1322" s="4">
        <f t="shared" si="378"/>
        <v>433.5</v>
      </c>
      <c r="AE1322" s="4">
        <v>560</v>
      </c>
      <c r="AF1322" s="4">
        <v>560</v>
      </c>
      <c r="AG1322" s="4">
        <f t="shared" si="382"/>
        <v>560</v>
      </c>
      <c r="AI1322" t="e">
        <f t="shared" si="373"/>
        <v>#N/A</v>
      </c>
      <c r="AJ1322">
        <v>6147.18</v>
      </c>
      <c r="AK1322" s="2">
        <v>6147.18</v>
      </c>
      <c r="AL1322" s="2">
        <f t="shared" si="383"/>
        <v>6147.18</v>
      </c>
      <c r="AM1322" s="4"/>
      <c r="AN1322" t="e">
        <f>VLOOKUP([1]!Tabelle13[[#This Row],[Vlookup this ID for freight costs]],$AL$2:$AL$6811,2,FALSE)</f>
        <v>#REF!</v>
      </c>
      <c r="AP1322">
        <v>157.13999999999999</v>
      </c>
      <c r="AQ1322">
        <v>157.13999999999999</v>
      </c>
      <c r="AR1322" s="4">
        <v>9</v>
      </c>
      <c r="AS1322" s="4">
        <v>8</v>
      </c>
      <c r="AT1322" s="4">
        <v>2010</v>
      </c>
      <c r="AU1322" s="4">
        <v>17</v>
      </c>
      <c r="AV1322" s="4">
        <v>8</v>
      </c>
      <c r="AW1322" s="4">
        <v>2010</v>
      </c>
      <c r="AX1322" t="str">
        <f t="shared" si="374"/>
        <v>Delay</v>
      </c>
      <c r="AY1322">
        <f t="shared" si="375"/>
        <v>8</v>
      </c>
    </row>
    <row r="1323" spans="1:51" x14ac:dyDescent="0.2">
      <c r="A1323" s="3">
        <v>85556</v>
      </c>
      <c r="B1323" s="1" t="s">
        <v>368</v>
      </c>
      <c r="C1323" s="1" t="s">
        <v>73</v>
      </c>
      <c r="D1323" s="1" t="s">
        <v>130</v>
      </c>
      <c r="E1323" s="1" t="s">
        <v>101</v>
      </c>
      <c r="F1323" s="1" t="s">
        <v>101</v>
      </c>
      <c r="G1323" s="13" t="s">
        <v>1280</v>
      </c>
      <c r="H1323" s="12">
        <v>42051</v>
      </c>
      <c r="I1323" s="12" t="s">
        <v>1280</v>
      </c>
      <c r="J1323" s="12">
        <v>42051</v>
      </c>
      <c r="K1323" s="4">
        <v>6304</v>
      </c>
      <c r="L1323" s="1" t="s">
        <v>146</v>
      </c>
      <c r="M1323" s="1" t="s">
        <v>132</v>
      </c>
      <c r="N1323" s="1" t="s">
        <v>218</v>
      </c>
      <c r="O1323" s="1" t="s">
        <v>93</v>
      </c>
      <c r="P1323">
        <v>90</v>
      </c>
      <c r="Q1323">
        <v>3969</v>
      </c>
      <c r="R1323">
        <v>17542.98</v>
      </c>
      <c r="S1323">
        <v>4.42</v>
      </c>
      <c r="T1323">
        <v>0.05</v>
      </c>
      <c r="U1323">
        <f t="shared" si="371"/>
        <v>17542.98</v>
      </c>
      <c r="V1323">
        <f t="shared" si="372"/>
        <v>357210</v>
      </c>
      <c r="W1323" s="1" t="s">
        <v>285</v>
      </c>
      <c r="X1323" s="1" t="s">
        <v>1236</v>
      </c>
      <c r="Y1323" s="1" t="s">
        <v>161</v>
      </c>
      <c r="Z1323" s="3">
        <v>14451</v>
      </c>
      <c r="AA1323" s="4">
        <f t="shared" si="376"/>
        <v>561</v>
      </c>
      <c r="AB1323" s="4">
        <f t="shared" si="381"/>
        <v>2680.3292241999998</v>
      </c>
      <c r="AC1323" s="4">
        <f t="shared" si="377"/>
        <v>561</v>
      </c>
      <c r="AD1323" s="4">
        <f t="shared" si="378"/>
        <v>561</v>
      </c>
      <c r="AE1323" s="4">
        <v>561</v>
      </c>
      <c r="AF1323" s="4">
        <v>561</v>
      </c>
      <c r="AG1323" s="4">
        <f t="shared" si="382"/>
        <v>561</v>
      </c>
      <c r="AI1323" t="e">
        <f t="shared" si="373"/>
        <v>#N/A</v>
      </c>
      <c r="AJ1323">
        <v>251.42</v>
      </c>
      <c r="AK1323" s="2">
        <v>251.42</v>
      </c>
      <c r="AL1323" s="2">
        <f t="shared" si="383"/>
        <v>251.42</v>
      </c>
      <c r="AM1323" s="4"/>
      <c r="AN1323" t="e">
        <f>VLOOKUP([1]!Tabelle13[[#This Row],[Vlookup this ID for freight costs]],$AL$2:$AL$6811,2,FALSE)</f>
        <v>#REF!</v>
      </c>
      <c r="AP1323">
        <v>18.03</v>
      </c>
      <c r="AQ1323">
        <v>18.03</v>
      </c>
      <c r="AR1323" s="4">
        <v>16</v>
      </c>
      <c r="AS1323" s="4">
        <v>2</v>
      </c>
      <c r="AT1323" s="4">
        <v>2015</v>
      </c>
      <c r="AU1323" s="4">
        <v>16</v>
      </c>
      <c r="AV1323" s="4">
        <v>2</v>
      </c>
      <c r="AW1323" s="4">
        <v>2015</v>
      </c>
      <c r="AX1323" t="str">
        <f t="shared" si="374"/>
        <v>No Delay</v>
      </c>
      <c r="AY1323">
        <f t="shared" si="375"/>
        <v>0</v>
      </c>
    </row>
    <row r="1324" spans="1:51" x14ac:dyDescent="0.2">
      <c r="A1324" s="3">
        <v>717</v>
      </c>
      <c r="B1324" s="1" t="s">
        <v>88</v>
      </c>
      <c r="C1324" s="1" t="s">
        <v>89</v>
      </c>
      <c r="D1324" s="1" t="s">
        <v>52</v>
      </c>
      <c r="E1324" s="1" t="s">
        <v>53</v>
      </c>
      <c r="F1324" s="1" t="s">
        <v>53</v>
      </c>
      <c r="G1324" s="13" t="s">
        <v>652</v>
      </c>
      <c r="H1324" s="12">
        <v>39723</v>
      </c>
      <c r="I1324" s="12" t="s">
        <v>652</v>
      </c>
      <c r="J1324" s="12">
        <v>39723</v>
      </c>
      <c r="K1324" s="4">
        <v>1100</v>
      </c>
      <c r="L1324" s="1" t="s">
        <v>56</v>
      </c>
      <c r="M1324" s="1" t="s">
        <v>812</v>
      </c>
      <c r="N1324" s="1" t="s">
        <v>1363</v>
      </c>
      <c r="O1324" s="1" t="s">
        <v>937</v>
      </c>
      <c r="P1324">
        <v>40</v>
      </c>
      <c r="Q1324">
        <v>500</v>
      </c>
      <c r="R1324">
        <v>38000</v>
      </c>
      <c r="S1324">
        <v>76</v>
      </c>
      <c r="T1324">
        <v>1.9</v>
      </c>
      <c r="U1324">
        <f t="shared" si="371"/>
        <v>38000</v>
      </c>
      <c r="V1324">
        <f t="shared" si="372"/>
        <v>20000</v>
      </c>
      <c r="W1324" s="1" t="s">
        <v>815</v>
      </c>
      <c r="X1324" s="1" t="s">
        <v>71</v>
      </c>
      <c r="Y1324" s="1" t="s">
        <v>71</v>
      </c>
      <c r="Z1324" s="4">
        <v>9697</v>
      </c>
      <c r="AA1324" s="4">
        <f t="shared" si="376"/>
        <v>562</v>
      </c>
      <c r="AB1324" s="4">
        <f>4.997+0.1387*Q1324-4.826*P1324+0.003501*R1324</f>
        <v>14.345000000000013</v>
      </c>
      <c r="AC1324" s="4">
        <f t="shared" si="377"/>
        <v>562</v>
      </c>
      <c r="AD1324" s="4">
        <f t="shared" si="378"/>
        <v>562</v>
      </c>
      <c r="AE1324" s="4">
        <v>562</v>
      </c>
      <c r="AF1324" s="4">
        <v>562</v>
      </c>
      <c r="AG1324" s="4">
        <f t="shared" si="382"/>
        <v>562</v>
      </c>
      <c r="AH1324" s="4">
        <v>10549</v>
      </c>
      <c r="AI1324" t="str">
        <f t="shared" si="373"/>
        <v>Weight Captured Separately</v>
      </c>
      <c r="AJ1324">
        <v>11298.13</v>
      </c>
      <c r="AK1324" s="2">
        <v>11298.13</v>
      </c>
      <c r="AL1324" s="2">
        <f t="shared" si="383"/>
        <v>11298.13</v>
      </c>
      <c r="AM1324" s="4"/>
      <c r="AN1324" t="e">
        <f>VLOOKUP([1]!Tabelle13[[#This Row],[Vlookup this ID for freight costs]],$AL$2:$AL$6811,2,FALSE)</f>
        <v>#REF!</v>
      </c>
      <c r="AP1324">
        <v>60.8</v>
      </c>
      <c r="AQ1324">
        <v>60.8</v>
      </c>
      <c r="AR1324" s="4">
        <v>2</v>
      </c>
      <c r="AS1324" s="4">
        <v>10</v>
      </c>
      <c r="AT1324" s="4">
        <v>2008</v>
      </c>
      <c r="AU1324" s="4">
        <v>2</v>
      </c>
      <c r="AV1324" s="4">
        <v>10</v>
      </c>
      <c r="AW1324" s="4">
        <v>2008</v>
      </c>
      <c r="AX1324" t="str">
        <f t="shared" si="374"/>
        <v>No Delay</v>
      </c>
      <c r="AY1324">
        <f t="shared" si="375"/>
        <v>0</v>
      </c>
    </row>
    <row r="1325" spans="1:51" x14ac:dyDescent="0.2">
      <c r="A1325" s="3">
        <v>85208</v>
      </c>
      <c r="B1325" s="1" t="s">
        <v>140</v>
      </c>
      <c r="C1325" s="1" t="s">
        <v>99</v>
      </c>
      <c r="D1325" s="1" t="s">
        <v>130</v>
      </c>
      <c r="E1325" s="1" t="s">
        <v>101</v>
      </c>
      <c r="F1325" s="1" t="s">
        <v>101</v>
      </c>
      <c r="G1325" s="13" t="s">
        <v>508</v>
      </c>
      <c r="H1325" s="12">
        <v>40897</v>
      </c>
      <c r="I1325" s="12" t="s">
        <v>54</v>
      </c>
      <c r="J1325" s="12">
        <v>40889</v>
      </c>
      <c r="K1325" s="4">
        <v>3637</v>
      </c>
      <c r="L1325" s="1" t="s">
        <v>146</v>
      </c>
      <c r="M1325" s="1" t="s">
        <v>132</v>
      </c>
      <c r="N1325" s="1" t="s">
        <v>599</v>
      </c>
      <c r="O1325" s="1" t="s">
        <v>93</v>
      </c>
      <c r="P1325">
        <v>60</v>
      </c>
      <c r="Q1325">
        <v>9940</v>
      </c>
      <c r="R1325">
        <v>42245</v>
      </c>
      <c r="S1325">
        <v>4.25</v>
      </c>
      <c r="T1325">
        <v>7.0000000000000007E-2</v>
      </c>
      <c r="U1325">
        <f t="shared" si="371"/>
        <v>42245</v>
      </c>
      <c r="V1325">
        <f t="shared" si="372"/>
        <v>596400</v>
      </c>
      <c r="W1325" s="1" t="s">
        <v>160</v>
      </c>
      <c r="X1325" s="1" t="s">
        <v>1236</v>
      </c>
      <c r="Y1325" s="1" t="s">
        <v>161</v>
      </c>
      <c r="Z1325" s="3">
        <v>11983</v>
      </c>
      <c r="AA1325" s="4">
        <f t="shared" si="376"/>
        <v>562</v>
      </c>
      <c r="AB1325" s="4">
        <f t="shared" ref="AB1325:AB1388" si="384" xml:space="preserve"> 2244.740206  + 0.1097478*Q1325</f>
        <v>3335.6333380000001</v>
      </c>
      <c r="AC1325" s="4">
        <f t="shared" si="377"/>
        <v>562</v>
      </c>
      <c r="AD1325" s="4">
        <f t="shared" si="378"/>
        <v>562</v>
      </c>
      <c r="AE1325" s="4">
        <v>562</v>
      </c>
      <c r="AF1325" s="4">
        <v>562</v>
      </c>
      <c r="AG1325" s="4">
        <f t="shared" si="382"/>
        <v>562</v>
      </c>
      <c r="AI1325" t="e">
        <f t="shared" si="373"/>
        <v>#N/A</v>
      </c>
      <c r="AJ1325">
        <v>6614.27</v>
      </c>
      <c r="AK1325" s="2">
        <v>6614.27</v>
      </c>
      <c r="AL1325" s="2">
        <f t="shared" si="383"/>
        <v>6614.27</v>
      </c>
      <c r="AM1325" s="4"/>
      <c r="AN1325" t="e">
        <f>VLOOKUP([1]!Tabelle13[[#This Row],[Vlookup this ID for freight costs]],$AL$2:$AL$6811,2,FALSE)</f>
        <v>#REF!</v>
      </c>
      <c r="AP1325">
        <v>69.7</v>
      </c>
      <c r="AQ1325">
        <v>69.7</v>
      </c>
      <c r="AR1325" s="4">
        <v>20</v>
      </c>
      <c r="AS1325" s="4">
        <v>12</v>
      </c>
      <c r="AT1325" s="4">
        <v>2011</v>
      </c>
      <c r="AU1325" s="4">
        <v>12</v>
      </c>
      <c r="AV1325" s="4">
        <v>12</v>
      </c>
      <c r="AW1325" s="4">
        <v>2011</v>
      </c>
      <c r="AX1325" t="str">
        <f t="shared" si="374"/>
        <v>No Delay</v>
      </c>
      <c r="AY1325">
        <f t="shared" si="375"/>
        <v>0</v>
      </c>
    </row>
    <row r="1326" spans="1:51" x14ac:dyDescent="0.2">
      <c r="A1326" s="3">
        <v>10746</v>
      </c>
      <c r="B1326" s="1" t="s">
        <v>144</v>
      </c>
      <c r="C1326" s="1" t="s">
        <v>65</v>
      </c>
      <c r="D1326" s="1" t="s">
        <v>130</v>
      </c>
      <c r="E1326" s="1" t="s">
        <v>53</v>
      </c>
      <c r="F1326" s="1" t="s">
        <v>53</v>
      </c>
      <c r="G1326" s="13" t="s">
        <v>162</v>
      </c>
      <c r="H1326" s="12">
        <v>39853</v>
      </c>
      <c r="I1326" s="12" t="s">
        <v>162</v>
      </c>
      <c r="J1326" s="12">
        <v>39853</v>
      </c>
      <c r="K1326" s="4">
        <v>1345</v>
      </c>
      <c r="L1326" s="1" t="s">
        <v>146</v>
      </c>
      <c r="M1326" s="1" t="s">
        <v>132</v>
      </c>
      <c r="N1326" s="1" t="s">
        <v>196</v>
      </c>
      <c r="O1326" s="1" t="s">
        <v>93</v>
      </c>
      <c r="P1326">
        <v>60</v>
      </c>
      <c r="Q1326">
        <v>5217</v>
      </c>
      <c r="R1326">
        <v>38605.800000000003</v>
      </c>
      <c r="S1326">
        <v>7.4</v>
      </c>
      <c r="T1326">
        <v>0.12</v>
      </c>
      <c r="U1326">
        <f t="shared" si="371"/>
        <v>38605.800000000003</v>
      </c>
      <c r="V1326">
        <f t="shared" si="372"/>
        <v>313020</v>
      </c>
      <c r="W1326" s="1" t="s">
        <v>204</v>
      </c>
      <c r="X1326" s="1" t="s">
        <v>1236</v>
      </c>
      <c r="Y1326" s="1" t="s">
        <v>205</v>
      </c>
      <c r="Z1326" s="3">
        <v>7364</v>
      </c>
      <c r="AA1326" s="4">
        <f t="shared" si="376"/>
        <v>563</v>
      </c>
      <c r="AB1326" s="4">
        <f t="shared" si="384"/>
        <v>2817.2944785999998</v>
      </c>
      <c r="AC1326" s="4">
        <f t="shared" si="377"/>
        <v>563</v>
      </c>
      <c r="AD1326" s="4">
        <f t="shared" si="378"/>
        <v>590</v>
      </c>
      <c r="AE1326" s="4">
        <v>563</v>
      </c>
      <c r="AF1326" s="4">
        <v>563</v>
      </c>
      <c r="AG1326" s="4">
        <f t="shared" si="382"/>
        <v>563</v>
      </c>
      <c r="AH1326" s="4">
        <v>83583</v>
      </c>
      <c r="AI1326">
        <f t="shared" si="373"/>
        <v>12347</v>
      </c>
      <c r="AJ1326">
        <v>3852.55</v>
      </c>
      <c r="AK1326" s="2">
        <v>3852.55</v>
      </c>
      <c r="AL1326" s="2">
        <f t="shared" si="383"/>
        <v>3852.55</v>
      </c>
      <c r="AM1326" s="4"/>
      <c r="AN1326" t="e">
        <f>VLOOKUP([1]!Tabelle13[[#This Row],[Vlookup this ID for freight costs]],$AL$2:$AL$6811,2,FALSE)</f>
        <v>#REF!</v>
      </c>
      <c r="AP1326">
        <v>75.67</v>
      </c>
      <c r="AQ1326">
        <v>75.67</v>
      </c>
      <c r="AR1326" s="4">
        <v>9</v>
      </c>
      <c r="AS1326" s="4">
        <v>2</v>
      </c>
      <c r="AT1326" s="4">
        <v>2009</v>
      </c>
      <c r="AU1326" s="4">
        <v>9</v>
      </c>
      <c r="AV1326" s="4">
        <v>2</v>
      </c>
      <c r="AW1326" s="4">
        <v>2009</v>
      </c>
      <c r="AX1326" t="str">
        <f t="shared" si="374"/>
        <v>No Delay</v>
      </c>
      <c r="AY1326">
        <f t="shared" si="375"/>
        <v>0</v>
      </c>
    </row>
    <row r="1327" spans="1:51" x14ac:dyDescent="0.2">
      <c r="A1327" s="3">
        <v>82878</v>
      </c>
      <c r="B1327" s="1" t="s">
        <v>175</v>
      </c>
      <c r="C1327" s="1" t="s">
        <v>165</v>
      </c>
      <c r="D1327" s="1" t="s">
        <v>130</v>
      </c>
      <c r="E1327" s="1" t="s">
        <v>53</v>
      </c>
      <c r="F1327" s="1" t="s">
        <v>53</v>
      </c>
      <c r="G1327" s="13" t="s">
        <v>311</v>
      </c>
      <c r="H1327" s="12">
        <v>40324</v>
      </c>
      <c r="I1327" s="12" t="s">
        <v>229</v>
      </c>
      <c r="J1327" s="12">
        <v>40280</v>
      </c>
      <c r="K1327" s="4">
        <v>2350</v>
      </c>
      <c r="L1327" s="1" t="s">
        <v>146</v>
      </c>
      <c r="M1327" s="1" t="s">
        <v>132</v>
      </c>
      <c r="N1327" s="1" t="s">
        <v>167</v>
      </c>
      <c r="O1327" s="1" t="s">
        <v>93</v>
      </c>
      <c r="P1327">
        <v>30</v>
      </c>
      <c r="Q1327">
        <v>2000</v>
      </c>
      <c r="R1327">
        <v>10260</v>
      </c>
      <c r="S1327">
        <v>5.13</v>
      </c>
      <c r="T1327">
        <v>0.17</v>
      </c>
      <c r="U1327">
        <f t="shared" si="371"/>
        <v>10260</v>
      </c>
      <c r="V1327">
        <f t="shared" si="372"/>
        <v>60000</v>
      </c>
      <c r="W1327" s="1" t="s">
        <v>160</v>
      </c>
      <c r="X1327" s="1" t="s">
        <v>1236</v>
      </c>
      <c r="Y1327" s="1" t="s">
        <v>161</v>
      </c>
      <c r="Z1327" s="3">
        <v>5149</v>
      </c>
      <c r="AA1327" s="4">
        <f t="shared" si="376"/>
        <v>563</v>
      </c>
      <c r="AB1327" s="4">
        <f t="shared" si="384"/>
        <v>2464.2358060000001</v>
      </c>
      <c r="AC1327" s="4">
        <f t="shared" si="377"/>
        <v>563</v>
      </c>
      <c r="AD1327" s="4">
        <f t="shared" si="378"/>
        <v>3403.4068759411766</v>
      </c>
      <c r="AE1327" s="4">
        <v>563</v>
      </c>
      <c r="AF1327" s="4">
        <v>563</v>
      </c>
      <c r="AG1327" s="4">
        <f t="shared" si="382"/>
        <v>563</v>
      </c>
      <c r="AI1327" t="e">
        <f t="shared" si="373"/>
        <v>#N/A</v>
      </c>
      <c r="AJ1327">
        <v>1524.56</v>
      </c>
      <c r="AK1327" s="2">
        <v>1524.56</v>
      </c>
      <c r="AL1327" s="2">
        <f t="shared" si="383"/>
        <v>1524.56</v>
      </c>
      <c r="AM1327" s="4"/>
      <c r="AN1327" t="e">
        <f>VLOOKUP([1]!Tabelle13[[#This Row],[Vlookup this ID for freight costs]],$AL$2:$AL$6811,2,FALSE)</f>
        <v>#REF!</v>
      </c>
      <c r="AP1327">
        <v>22.12</v>
      </c>
      <c r="AQ1327">
        <v>22.12</v>
      </c>
      <c r="AR1327" s="4">
        <v>26</v>
      </c>
      <c r="AS1327" s="4">
        <v>5</v>
      </c>
      <c r="AT1327" s="4">
        <v>2010</v>
      </c>
      <c r="AU1327" s="4">
        <v>12</v>
      </c>
      <c r="AV1327" s="4">
        <v>4</v>
      </c>
      <c r="AW1327" s="4">
        <v>2010</v>
      </c>
      <c r="AX1327" t="str">
        <f t="shared" si="374"/>
        <v>No Delay</v>
      </c>
      <c r="AY1327">
        <f t="shared" si="375"/>
        <v>0</v>
      </c>
    </row>
    <row r="1328" spans="1:51" x14ac:dyDescent="0.2">
      <c r="A1328" s="3">
        <v>82879</v>
      </c>
      <c r="B1328" s="1" t="s">
        <v>175</v>
      </c>
      <c r="C1328" s="1" t="s">
        <v>165</v>
      </c>
      <c r="D1328" s="1" t="s">
        <v>130</v>
      </c>
      <c r="E1328" s="1" t="s">
        <v>53</v>
      </c>
      <c r="F1328" s="1" t="s">
        <v>53</v>
      </c>
      <c r="G1328" s="13" t="s">
        <v>311</v>
      </c>
      <c r="H1328" s="12">
        <v>40324</v>
      </c>
      <c r="I1328" s="12" t="s">
        <v>229</v>
      </c>
      <c r="J1328" s="12">
        <v>40280</v>
      </c>
      <c r="K1328" s="4">
        <v>2351</v>
      </c>
      <c r="L1328" s="1" t="s">
        <v>146</v>
      </c>
      <c r="M1328" s="1" t="s">
        <v>132</v>
      </c>
      <c r="N1328" s="1" t="s">
        <v>265</v>
      </c>
      <c r="O1328" s="1" t="s">
        <v>93</v>
      </c>
      <c r="P1328">
        <v>60</v>
      </c>
      <c r="Q1328">
        <v>4200</v>
      </c>
      <c r="R1328">
        <v>11466</v>
      </c>
      <c r="S1328">
        <v>2.73</v>
      </c>
      <c r="T1328">
        <v>0.05</v>
      </c>
      <c r="U1328">
        <f t="shared" si="371"/>
        <v>11466</v>
      </c>
      <c r="V1328">
        <f t="shared" si="372"/>
        <v>252000</v>
      </c>
      <c r="W1328" s="1" t="s">
        <v>155</v>
      </c>
      <c r="X1328" s="1" t="s">
        <v>1236</v>
      </c>
      <c r="Y1328" s="1" t="s">
        <v>156</v>
      </c>
      <c r="Z1328" s="3">
        <v>5457</v>
      </c>
      <c r="AA1328" s="4">
        <f t="shared" si="376"/>
        <v>563</v>
      </c>
      <c r="AB1328" s="4">
        <f t="shared" si="384"/>
        <v>2705.6809659999999</v>
      </c>
      <c r="AC1328" s="4">
        <f t="shared" si="377"/>
        <v>563</v>
      </c>
      <c r="AD1328" s="4">
        <f t="shared" si="378"/>
        <v>471.25</v>
      </c>
      <c r="AE1328" s="3" t="s">
        <v>1394</v>
      </c>
      <c r="AF1328" s="3">
        <v>563</v>
      </c>
      <c r="AG1328" s="4">
        <f>AI1328</f>
        <v>563</v>
      </c>
      <c r="AH1328" s="4">
        <v>82878</v>
      </c>
      <c r="AI1328">
        <f t="shared" si="373"/>
        <v>563</v>
      </c>
      <c r="AJ1328" t="s">
        <v>1394</v>
      </c>
      <c r="AK1328" s="2">
        <v>1524.56</v>
      </c>
      <c r="AL1328" s="2">
        <f>AN1328</f>
        <v>1524.56</v>
      </c>
      <c r="AM1328" s="4">
        <v>82878</v>
      </c>
      <c r="AN1328">
        <f>INDEX($AJ$2:$AJ$6811,MATCH(AM1328,$A$2:$A$6811,0))</f>
        <v>1524.56</v>
      </c>
      <c r="AP1328">
        <v>24.72</v>
      </c>
      <c r="AQ1328">
        <v>24.72</v>
      </c>
      <c r="AR1328" s="4">
        <v>26</v>
      </c>
      <c r="AS1328" s="4">
        <v>5</v>
      </c>
      <c r="AT1328" s="4">
        <v>2010</v>
      </c>
      <c r="AU1328" s="4">
        <v>12</v>
      </c>
      <c r="AV1328" s="4">
        <v>4</v>
      </c>
      <c r="AW1328" s="4">
        <v>2010</v>
      </c>
      <c r="AX1328" t="str">
        <f t="shared" si="374"/>
        <v>No Delay</v>
      </c>
      <c r="AY1328">
        <f t="shared" si="375"/>
        <v>0</v>
      </c>
    </row>
    <row r="1329" spans="1:51" x14ac:dyDescent="0.2">
      <c r="A1329" s="3">
        <v>10947</v>
      </c>
      <c r="B1329" s="1" t="s">
        <v>98</v>
      </c>
      <c r="C1329" s="1" t="s">
        <v>99</v>
      </c>
      <c r="D1329" s="1" t="s">
        <v>130</v>
      </c>
      <c r="E1329" s="1" t="s">
        <v>53</v>
      </c>
      <c r="F1329" s="1" t="s">
        <v>53</v>
      </c>
      <c r="G1329" s="13" t="s">
        <v>134</v>
      </c>
      <c r="H1329" s="12">
        <v>39638</v>
      </c>
      <c r="I1329" s="12" t="s">
        <v>134</v>
      </c>
      <c r="J1329" s="12">
        <v>39638</v>
      </c>
      <c r="K1329" s="4">
        <v>938</v>
      </c>
      <c r="L1329" s="1" t="s">
        <v>146</v>
      </c>
      <c r="M1329" s="1" t="s">
        <v>132</v>
      </c>
      <c r="N1329" s="1" t="s">
        <v>171</v>
      </c>
      <c r="O1329" s="1" t="s">
        <v>93</v>
      </c>
      <c r="P1329">
        <v>60</v>
      </c>
      <c r="Q1329">
        <v>11181</v>
      </c>
      <c r="R1329">
        <v>32536.71</v>
      </c>
      <c r="S1329">
        <v>2.91</v>
      </c>
      <c r="T1329">
        <v>0.05</v>
      </c>
      <c r="U1329">
        <f t="shared" si="371"/>
        <v>32536.710000000003</v>
      </c>
      <c r="V1329">
        <f t="shared" si="372"/>
        <v>670860</v>
      </c>
      <c r="W1329" s="1" t="s">
        <v>155</v>
      </c>
      <c r="X1329" s="1" t="s">
        <v>1236</v>
      </c>
      <c r="Y1329" s="1" t="s">
        <v>156</v>
      </c>
      <c r="Z1329" s="3">
        <v>5565</v>
      </c>
      <c r="AA1329" s="4">
        <f t="shared" si="376"/>
        <v>566</v>
      </c>
      <c r="AB1329" s="4">
        <f t="shared" si="384"/>
        <v>3471.8303578</v>
      </c>
      <c r="AC1329" s="4">
        <f t="shared" si="377"/>
        <v>566</v>
      </c>
      <c r="AD1329" s="4">
        <f t="shared" si="378"/>
        <v>566</v>
      </c>
      <c r="AE1329" s="4">
        <v>566</v>
      </c>
      <c r="AF1329" s="4">
        <v>566</v>
      </c>
      <c r="AG1329" s="4">
        <f>AE1329</f>
        <v>566</v>
      </c>
      <c r="AH1329" s="4">
        <v>84068</v>
      </c>
      <c r="AI1329">
        <f t="shared" si="373"/>
        <v>2996</v>
      </c>
      <c r="AJ1329">
        <v>3594.6</v>
      </c>
      <c r="AK1329" s="2">
        <v>3594.6</v>
      </c>
      <c r="AL1329" s="2">
        <f>AJ1329</f>
        <v>3594.6</v>
      </c>
      <c r="AM1329" s="4"/>
      <c r="AN1329" t="e">
        <f>VLOOKUP([1]!Tabelle13[[#This Row],[Vlookup this ID for freight costs]],$AL$2:$AL$6811,2,FALSE)</f>
        <v>#REF!</v>
      </c>
      <c r="AP1329">
        <v>52.06</v>
      </c>
      <c r="AQ1329">
        <v>52.06</v>
      </c>
      <c r="AR1329" s="4">
        <v>9</v>
      </c>
      <c r="AS1329" s="4">
        <v>7</v>
      </c>
      <c r="AT1329" s="4">
        <v>2008</v>
      </c>
      <c r="AU1329" s="4">
        <v>9</v>
      </c>
      <c r="AV1329" s="4">
        <v>7</v>
      </c>
      <c r="AW1329" s="4">
        <v>2008</v>
      </c>
      <c r="AX1329" t="str">
        <f t="shared" si="374"/>
        <v>No Delay</v>
      </c>
      <c r="AY1329">
        <f t="shared" si="375"/>
        <v>0</v>
      </c>
    </row>
    <row r="1330" spans="1:51" x14ac:dyDescent="0.2">
      <c r="A1330" s="3">
        <v>82364</v>
      </c>
      <c r="B1330" s="1" t="s">
        <v>175</v>
      </c>
      <c r="C1330" s="1" t="s">
        <v>165</v>
      </c>
      <c r="D1330" s="1" t="s">
        <v>130</v>
      </c>
      <c r="E1330" s="1" t="s">
        <v>53</v>
      </c>
      <c r="F1330" s="1" t="s">
        <v>53</v>
      </c>
      <c r="G1330" s="13" t="s">
        <v>1254</v>
      </c>
      <c r="H1330" s="12">
        <v>40582</v>
      </c>
      <c r="I1330" s="12" t="s">
        <v>1395</v>
      </c>
      <c r="J1330" s="12">
        <v>40560</v>
      </c>
      <c r="K1330" s="4">
        <v>2969</v>
      </c>
      <c r="L1330" s="1" t="s">
        <v>146</v>
      </c>
      <c r="M1330" s="1" t="s">
        <v>132</v>
      </c>
      <c r="N1330" s="1" t="s">
        <v>154</v>
      </c>
      <c r="O1330" s="1" t="s">
        <v>93</v>
      </c>
      <c r="P1330">
        <v>60</v>
      </c>
      <c r="Q1330">
        <v>4176</v>
      </c>
      <c r="R1330">
        <v>46854.720000000001</v>
      </c>
      <c r="S1330">
        <v>11.22</v>
      </c>
      <c r="T1330">
        <v>0.19</v>
      </c>
      <c r="U1330">
        <f t="shared" si="371"/>
        <v>46854.720000000001</v>
      </c>
      <c r="V1330">
        <f t="shared" si="372"/>
        <v>250560</v>
      </c>
      <c r="W1330" s="1" t="s">
        <v>155</v>
      </c>
      <c r="X1330" s="1" t="s">
        <v>1236</v>
      </c>
      <c r="Y1330" s="1" t="s">
        <v>156</v>
      </c>
      <c r="Z1330" s="3">
        <v>5457</v>
      </c>
      <c r="AA1330" s="4">
        <f t="shared" si="376"/>
        <v>567</v>
      </c>
      <c r="AB1330" s="4">
        <f t="shared" si="384"/>
        <v>2703.0470187999999</v>
      </c>
      <c r="AC1330" s="4">
        <f t="shared" si="377"/>
        <v>567</v>
      </c>
      <c r="AD1330" s="4">
        <f t="shared" si="378"/>
        <v>567</v>
      </c>
      <c r="AE1330" s="4">
        <v>567</v>
      </c>
      <c r="AF1330" s="4">
        <v>567</v>
      </c>
      <c r="AG1330" s="4">
        <f>AE1330</f>
        <v>567</v>
      </c>
      <c r="AI1330" t="e">
        <f t="shared" si="373"/>
        <v>#N/A</v>
      </c>
      <c r="AJ1330">
        <v>2768.96</v>
      </c>
      <c r="AK1330" s="2">
        <v>2768.96</v>
      </c>
      <c r="AL1330" s="2">
        <f>AJ1330</f>
        <v>2768.96</v>
      </c>
      <c r="AM1330" s="4"/>
      <c r="AN1330" t="e">
        <f>VLOOKUP([1]!Tabelle13[[#This Row],[Vlookup this ID for freight costs]],$AL$2:$AL$6811,2,FALSE)</f>
        <v>#REF!</v>
      </c>
      <c r="AP1330">
        <v>77.31</v>
      </c>
      <c r="AQ1330">
        <v>77.31</v>
      </c>
      <c r="AR1330" s="4">
        <v>8</v>
      </c>
      <c r="AS1330" s="4">
        <v>2</v>
      </c>
      <c r="AT1330" s="4">
        <v>2011</v>
      </c>
      <c r="AU1330" s="4">
        <v>17</v>
      </c>
      <c r="AV1330" s="4">
        <v>1</v>
      </c>
      <c r="AW1330" s="4">
        <v>2011</v>
      </c>
      <c r="AX1330" t="str">
        <f t="shared" si="374"/>
        <v>No Delay</v>
      </c>
      <c r="AY1330">
        <f t="shared" si="375"/>
        <v>0</v>
      </c>
    </row>
    <row r="1331" spans="1:51" x14ac:dyDescent="0.2">
      <c r="A1331" s="3">
        <v>10696</v>
      </c>
      <c r="B1331" s="1" t="s">
        <v>98</v>
      </c>
      <c r="C1331" s="1" t="s">
        <v>99</v>
      </c>
      <c r="D1331" s="1" t="s">
        <v>130</v>
      </c>
      <c r="E1331" s="1" t="s">
        <v>53</v>
      </c>
      <c r="F1331" s="1" t="s">
        <v>53</v>
      </c>
      <c r="G1331" s="13" t="s">
        <v>134</v>
      </c>
      <c r="H1331" s="12">
        <v>39638</v>
      </c>
      <c r="I1331" s="12" t="s">
        <v>134</v>
      </c>
      <c r="J1331" s="12">
        <v>39638</v>
      </c>
      <c r="K1331" s="4">
        <v>937</v>
      </c>
      <c r="L1331" s="1" t="s">
        <v>146</v>
      </c>
      <c r="M1331" s="1" t="s">
        <v>132</v>
      </c>
      <c r="N1331" s="1" t="s">
        <v>163</v>
      </c>
      <c r="O1331" s="1" t="s">
        <v>93</v>
      </c>
      <c r="P1331">
        <v>60</v>
      </c>
      <c r="Q1331">
        <v>5730</v>
      </c>
      <c r="R1331">
        <v>157746.9</v>
      </c>
      <c r="S1331">
        <v>27.53</v>
      </c>
      <c r="T1331">
        <v>0.46</v>
      </c>
      <c r="U1331">
        <f t="shared" si="371"/>
        <v>157746.9</v>
      </c>
      <c r="V1331">
        <f t="shared" si="372"/>
        <v>343800</v>
      </c>
      <c r="W1331" s="1" t="s">
        <v>155</v>
      </c>
      <c r="X1331" s="1" t="s">
        <v>1236</v>
      </c>
      <c r="Y1331" s="1" t="s">
        <v>156</v>
      </c>
      <c r="Z1331" s="3">
        <v>5565</v>
      </c>
      <c r="AA1331" s="4">
        <f t="shared" si="376"/>
        <v>569</v>
      </c>
      <c r="AB1331" s="4">
        <f t="shared" si="384"/>
        <v>2873.5951</v>
      </c>
      <c r="AC1331" s="4">
        <f t="shared" si="377"/>
        <v>569</v>
      </c>
      <c r="AD1331" s="4">
        <f t="shared" si="378"/>
        <v>4761.333333333333</v>
      </c>
      <c r="AE1331" s="4">
        <v>569</v>
      </c>
      <c r="AF1331" s="4">
        <v>569</v>
      </c>
      <c r="AG1331" s="4">
        <f>AE1331</f>
        <v>569</v>
      </c>
      <c r="AH1331" s="4">
        <v>82293</v>
      </c>
      <c r="AI1331">
        <f t="shared" si="373"/>
        <v>19451</v>
      </c>
      <c r="AJ1331">
        <v>886.35</v>
      </c>
      <c r="AK1331" s="2">
        <v>886.35</v>
      </c>
      <c r="AL1331" s="2">
        <f>AJ1331</f>
        <v>886.35</v>
      </c>
      <c r="AM1331" s="4"/>
      <c r="AN1331" t="e">
        <f>VLOOKUP([1]!Tabelle13[[#This Row],[Vlookup this ID for freight costs]],$AL$2:$AL$6811,2,FALSE)</f>
        <v>#REF!</v>
      </c>
      <c r="AP1331">
        <v>252.4</v>
      </c>
      <c r="AQ1331">
        <v>252.4</v>
      </c>
      <c r="AR1331" s="4">
        <v>9</v>
      </c>
      <c r="AS1331" s="4">
        <v>7</v>
      </c>
      <c r="AT1331" s="4">
        <v>2008</v>
      </c>
      <c r="AU1331" s="4">
        <v>9</v>
      </c>
      <c r="AV1331" s="4">
        <v>7</v>
      </c>
      <c r="AW1331" s="4">
        <v>2008</v>
      </c>
      <c r="AX1331" t="str">
        <f t="shared" si="374"/>
        <v>No Delay</v>
      </c>
      <c r="AY1331">
        <f t="shared" si="375"/>
        <v>0</v>
      </c>
    </row>
    <row r="1332" spans="1:51" x14ac:dyDescent="0.2">
      <c r="A1332" s="3">
        <v>11684</v>
      </c>
      <c r="B1332" s="1" t="s">
        <v>350</v>
      </c>
      <c r="C1332" s="1" t="s">
        <v>65</v>
      </c>
      <c r="D1332" s="1" t="s">
        <v>130</v>
      </c>
      <c r="E1332" s="1" t="s">
        <v>152</v>
      </c>
      <c r="F1332" s="1" t="s">
        <v>152</v>
      </c>
      <c r="G1332" s="13" t="s">
        <v>409</v>
      </c>
      <c r="H1332" s="12">
        <v>40106</v>
      </c>
      <c r="I1332" s="12" t="s">
        <v>409</v>
      </c>
      <c r="J1332" s="12">
        <v>40106</v>
      </c>
      <c r="K1332" s="4">
        <v>1921</v>
      </c>
      <c r="L1332" s="1" t="s">
        <v>146</v>
      </c>
      <c r="M1332" s="1" t="s">
        <v>132</v>
      </c>
      <c r="N1332" s="1" t="s">
        <v>154</v>
      </c>
      <c r="O1332" s="1" t="s">
        <v>93</v>
      </c>
      <c r="P1332">
        <v>60</v>
      </c>
      <c r="Q1332">
        <v>5060</v>
      </c>
      <c r="R1332">
        <v>57684</v>
      </c>
      <c r="S1332">
        <v>11.4</v>
      </c>
      <c r="T1332">
        <v>0.19</v>
      </c>
      <c r="U1332">
        <f t="shared" si="371"/>
        <v>57684</v>
      </c>
      <c r="V1332">
        <f t="shared" si="372"/>
        <v>303600</v>
      </c>
      <c r="W1332" s="1" t="s">
        <v>155</v>
      </c>
      <c r="X1332" s="1" t="s">
        <v>1236</v>
      </c>
      <c r="Y1332" s="1" t="s">
        <v>156</v>
      </c>
      <c r="Z1332" s="3">
        <v>7726</v>
      </c>
      <c r="AA1332" s="4">
        <f t="shared" si="376"/>
        <v>570</v>
      </c>
      <c r="AB1332" s="4">
        <f t="shared" si="384"/>
        <v>2800.0640739999999</v>
      </c>
      <c r="AC1332" s="4">
        <f t="shared" si="377"/>
        <v>570</v>
      </c>
      <c r="AD1332" s="4">
        <f t="shared" si="378"/>
        <v>570</v>
      </c>
      <c r="AE1332" s="4">
        <v>570</v>
      </c>
      <c r="AF1332" s="4">
        <v>570</v>
      </c>
      <c r="AG1332" s="4">
        <f>AE1332</f>
        <v>570</v>
      </c>
      <c r="AH1332" s="4">
        <v>83864</v>
      </c>
      <c r="AI1332">
        <f t="shared" si="373"/>
        <v>41041</v>
      </c>
      <c r="AJ1332">
        <v>9341.49</v>
      </c>
      <c r="AK1332" s="2">
        <v>9341.49</v>
      </c>
      <c r="AL1332" s="2">
        <f>AJ1332</f>
        <v>9341.49</v>
      </c>
      <c r="AM1332" s="4"/>
      <c r="AN1332" t="e">
        <f>VLOOKUP([1]!Tabelle13[[#This Row],[Vlookup this ID for freight costs]],$AL$2:$AL$6811,2,FALSE)</f>
        <v>#REF!</v>
      </c>
      <c r="AP1332">
        <v>113.06</v>
      </c>
      <c r="AQ1332">
        <v>113.06</v>
      </c>
      <c r="AR1332" s="4">
        <v>20</v>
      </c>
      <c r="AS1332" s="4">
        <v>10</v>
      </c>
      <c r="AT1332" s="4">
        <v>2009</v>
      </c>
      <c r="AU1332" s="4">
        <v>20</v>
      </c>
      <c r="AV1332" s="4">
        <v>10</v>
      </c>
      <c r="AW1332" s="4">
        <v>2009</v>
      </c>
      <c r="AX1332" t="str">
        <f t="shared" si="374"/>
        <v>No Delay</v>
      </c>
      <c r="AY1332">
        <f t="shared" si="375"/>
        <v>0</v>
      </c>
    </row>
    <row r="1333" spans="1:51" x14ac:dyDescent="0.2">
      <c r="A1333" s="3">
        <v>11738</v>
      </c>
      <c r="B1333" s="1" t="s">
        <v>610</v>
      </c>
      <c r="C1333" s="1" t="s">
        <v>73</v>
      </c>
      <c r="D1333" s="1" t="s">
        <v>130</v>
      </c>
      <c r="E1333" s="1" t="s">
        <v>101</v>
      </c>
      <c r="F1333" s="1" t="s">
        <v>101</v>
      </c>
      <c r="G1333" s="13" t="s">
        <v>645</v>
      </c>
      <c r="H1333" s="12">
        <v>39311</v>
      </c>
      <c r="I1333" s="12" t="s">
        <v>645</v>
      </c>
      <c r="J1333" s="12">
        <v>39311</v>
      </c>
      <c r="K1333" s="4">
        <v>302</v>
      </c>
      <c r="L1333" s="1" t="s">
        <v>146</v>
      </c>
      <c r="M1333" s="1" t="s">
        <v>132</v>
      </c>
      <c r="N1333" s="1" t="s">
        <v>612</v>
      </c>
      <c r="O1333" s="1" t="s">
        <v>93</v>
      </c>
      <c r="P1333">
        <v>30</v>
      </c>
      <c r="Q1333">
        <v>6400</v>
      </c>
      <c r="R1333">
        <v>12800</v>
      </c>
      <c r="S1333">
        <v>2</v>
      </c>
      <c r="T1333">
        <v>7.0000000000000007E-2</v>
      </c>
      <c r="U1333">
        <f t="shared" si="371"/>
        <v>12800</v>
      </c>
      <c r="V1333">
        <f t="shared" si="372"/>
        <v>192000</v>
      </c>
      <c r="W1333" s="1" t="s">
        <v>204</v>
      </c>
      <c r="X1333" s="1" t="s">
        <v>1236</v>
      </c>
      <c r="Y1333" s="1" t="s">
        <v>205</v>
      </c>
      <c r="Z1333" s="3">
        <v>15015</v>
      </c>
      <c r="AA1333" s="4">
        <f t="shared" si="376"/>
        <v>570</v>
      </c>
      <c r="AB1333" s="4">
        <f t="shared" si="384"/>
        <v>2947.1261260000001</v>
      </c>
      <c r="AC1333" s="4">
        <f t="shared" si="377"/>
        <v>570</v>
      </c>
      <c r="AD1333" s="4">
        <f t="shared" si="378"/>
        <v>1238.5430180000001</v>
      </c>
      <c r="AE1333" s="4">
        <v>570</v>
      </c>
      <c r="AF1333" s="4">
        <v>570</v>
      </c>
      <c r="AG1333" s="4">
        <f>AE1333</f>
        <v>570</v>
      </c>
      <c r="AH1333" s="4">
        <v>83392</v>
      </c>
      <c r="AI1333">
        <f t="shared" si="373"/>
        <v>113</v>
      </c>
      <c r="AJ1333">
        <v>5348</v>
      </c>
      <c r="AK1333" s="2">
        <v>5348</v>
      </c>
      <c r="AL1333" s="2">
        <f>AJ1333</f>
        <v>5348</v>
      </c>
      <c r="AM1333" s="4"/>
      <c r="AN1333" t="e">
        <f>VLOOKUP([1]!Tabelle13[[#This Row],[Vlookup this ID for freight costs]],$AL$2:$AL$6811,2,FALSE)</f>
        <v>#REF!</v>
      </c>
      <c r="AP1333">
        <v>20.48</v>
      </c>
      <c r="AQ1333">
        <v>20.48</v>
      </c>
      <c r="AR1333" s="4">
        <v>17</v>
      </c>
      <c r="AS1333" s="4">
        <v>8</v>
      </c>
      <c r="AT1333" s="4">
        <v>2007</v>
      </c>
      <c r="AU1333" s="4">
        <v>17</v>
      </c>
      <c r="AV1333" s="4">
        <v>8</v>
      </c>
      <c r="AW1333" s="4">
        <v>2007</v>
      </c>
      <c r="AX1333" t="str">
        <f t="shared" si="374"/>
        <v>No Delay</v>
      </c>
      <c r="AY1333">
        <f t="shared" si="375"/>
        <v>0</v>
      </c>
    </row>
    <row r="1334" spans="1:51" x14ac:dyDescent="0.2">
      <c r="A1334" s="3">
        <v>11739</v>
      </c>
      <c r="B1334" s="1" t="s">
        <v>610</v>
      </c>
      <c r="C1334" s="1" t="s">
        <v>73</v>
      </c>
      <c r="D1334" s="1" t="s">
        <v>130</v>
      </c>
      <c r="E1334" s="1" t="s">
        <v>101</v>
      </c>
      <c r="F1334" s="1" t="s">
        <v>101</v>
      </c>
      <c r="G1334" s="13" t="s">
        <v>645</v>
      </c>
      <c r="H1334" s="12">
        <v>39311</v>
      </c>
      <c r="I1334" s="12" t="s">
        <v>645</v>
      </c>
      <c r="J1334" s="12">
        <v>39311</v>
      </c>
      <c r="K1334" s="4">
        <v>303</v>
      </c>
      <c r="L1334" s="1" t="s">
        <v>146</v>
      </c>
      <c r="M1334" s="1" t="s">
        <v>132</v>
      </c>
      <c r="N1334" s="1" t="s">
        <v>612</v>
      </c>
      <c r="O1334" s="1" t="s">
        <v>93</v>
      </c>
      <c r="P1334">
        <v>30</v>
      </c>
      <c r="Q1334">
        <v>1600</v>
      </c>
      <c r="R1334">
        <v>3200</v>
      </c>
      <c r="S1334">
        <v>2</v>
      </c>
      <c r="T1334">
        <v>7.0000000000000007E-2</v>
      </c>
      <c r="U1334">
        <f t="shared" si="371"/>
        <v>3200</v>
      </c>
      <c r="V1334">
        <f t="shared" si="372"/>
        <v>48000</v>
      </c>
      <c r="W1334" s="1" t="s">
        <v>204</v>
      </c>
      <c r="X1334" s="1" t="s">
        <v>1236</v>
      </c>
      <c r="Y1334" s="1" t="s">
        <v>205</v>
      </c>
      <c r="Z1334" s="3">
        <v>15015</v>
      </c>
      <c r="AA1334" s="4">
        <f t="shared" si="376"/>
        <v>570</v>
      </c>
      <c r="AB1334" s="4">
        <f t="shared" si="384"/>
        <v>2420.3366860000001</v>
      </c>
      <c r="AC1334" s="4">
        <f t="shared" si="377"/>
        <v>570</v>
      </c>
      <c r="AD1334" s="4">
        <f t="shared" si="378"/>
        <v>2319.2075764347824</v>
      </c>
      <c r="AE1334" s="3" t="s">
        <v>1396</v>
      </c>
      <c r="AF1334" s="3">
        <v>570</v>
      </c>
      <c r="AG1334" s="4">
        <f>AI1334</f>
        <v>570</v>
      </c>
      <c r="AH1334" s="4">
        <v>11738</v>
      </c>
      <c r="AI1334">
        <f t="shared" si="373"/>
        <v>570</v>
      </c>
      <c r="AJ1334" t="s">
        <v>1396</v>
      </c>
      <c r="AK1334" s="2">
        <v>5348</v>
      </c>
      <c r="AL1334" s="2">
        <f>AN1334</f>
        <v>5348</v>
      </c>
      <c r="AM1334" s="4">
        <v>11738</v>
      </c>
      <c r="AN1334">
        <f>INDEX($AJ$2:$AJ$6811,MATCH(AM1334,$A$2:$A$6811,0))</f>
        <v>5348</v>
      </c>
      <c r="AP1334">
        <v>5.12</v>
      </c>
      <c r="AQ1334">
        <v>5.12</v>
      </c>
      <c r="AR1334" s="4">
        <v>17</v>
      </c>
      <c r="AS1334" s="4">
        <v>8</v>
      </c>
      <c r="AT1334" s="4">
        <v>2007</v>
      </c>
      <c r="AU1334" s="4">
        <v>17</v>
      </c>
      <c r="AV1334" s="4">
        <v>8</v>
      </c>
      <c r="AW1334" s="4">
        <v>2007</v>
      </c>
      <c r="AX1334" t="str">
        <f t="shared" si="374"/>
        <v>No Delay</v>
      </c>
      <c r="AY1334">
        <f t="shared" si="375"/>
        <v>0</v>
      </c>
    </row>
    <row r="1335" spans="1:51" x14ac:dyDescent="0.2">
      <c r="A1335" s="3">
        <v>82383</v>
      </c>
      <c r="B1335" s="1" t="s">
        <v>463</v>
      </c>
      <c r="C1335" s="1" t="s">
        <v>73</v>
      </c>
      <c r="D1335" s="1" t="s">
        <v>130</v>
      </c>
      <c r="E1335" s="1" t="s">
        <v>101</v>
      </c>
      <c r="F1335" s="1" t="s">
        <v>101</v>
      </c>
      <c r="G1335" s="13" t="s">
        <v>322</v>
      </c>
      <c r="H1335" s="12">
        <v>40694</v>
      </c>
      <c r="I1335" s="12" t="s">
        <v>331</v>
      </c>
      <c r="J1335" s="12">
        <v>40724</v>
      </c>
      <c r="K1335" s="4">
        <v>3283</v>
      </c>
      <c r="L1335" s="1" t="s">
        <v>146</v>
      </c>
      <c r="M1335" s="1" t="s">
        <v>132</v>
      </c>
      <c r="N1335" s="1" t="s">
        <v>167</v>
      </c>
      <c r="O1335" s="1" t="s">
        <v>93</v>
      </c>
      <c r="P1335">
        <v>30</v>
      </c>
      <c r="Q1335">
        <v>6392</v>
      </c>
      <c r="R1335">
        <v>27741.279999999999</v>
      </c>
      <c r="S1335">
        <v>4.34</v>
      </c>
      <c r="T1335">
        <v>0.14000000000000001</v>
      </c>
      <c r="U1335">
        <f t="shared" si="371"/>
        <v>27741.279999999999</v>
      </c>
      <c r="V1335">
        <f t="shared" si="372"/>
        <v>191760</v>
      </c>
      <c r="W1335" s="1" t="s">
        <v>155</v>
      </c>
      <c r="X1335" s="1" t="s">
        <v>1236</v>
      </c>
      <c r="Y1335" s="1" t="s">
        <v>156</v>
      </c>
      <c r="Z1335" s="3">
        <v>14969</v>
      </c>
      <c r="AA1335" s="4">
        <f t="shared" si="376"/>
        <v>571</v>
      </c>
      <c r="AB1335" s="4">
        <f t="shared" si="384"/>
        <v>2946.2481435999998</v>
      </c>
      <c r="AC1335" s="4">
        <f t="shared" si="377"/>
        <v>571</v>
      </c>
      <c r="AD1335" s="4">
        <f t="shared" si="378"/>
        <v>4589.333333333333</v>
      </c>
      <c r="AE1335" s="4">
        <v>571</v>
      </c>
      <c r="AF1335" s="4">
        <v>571</v>
      </c>
      <c r="AG1335" s="4">
        <f t="shared" ref="AG1335:AG1344" si="385">AE1335</f>
        <v>571</v>
      </c>
      <c r="AI1335" t="e">
        <f t="shared" si="373"/>
        <v>#N/A</v>
      </c>
      <c r="AJ1335">
        <v>4428.0600000000004</v>
      </c>
      <c r="AK1335" s="2">
        <v>4428.0600000000004</v>
      </c>
      <c r="AL1335" s="2">
        <f t="shared" ref="AL1335:AL1344" si="386">AJ1335</f>
        <v>4428.0600000000004</v>
      </c>
      <c r="AM1335" s="4"/>
      <c r="AN1335" t="e">
        <f>VLOOKUP([1]!Tabelle13[[#This Row],[Vlookup this ID for freight costs]],$AL$2:$AL$6811,2,FALSE)</f>
        <v>#REF!</v>
      </c>
      <c r="AP1335">
        <v>59.81</v>
      </c>
      <c r="AQ1335">
        <v>59.81</v>
      </c>
      <c r="AR1335" s="4">
        <v>31</v>
      </c>
      <c r="AS1335" s="4">
        <v>5</v>
      </c>
      <c r="AT1335" s="4">
        <v>2011</v>
      </c>
      <c r="AU1335" s="4">
        <v>30</v>
      </c>
      <c r="AV1335" s="4">
        <v>6</v>
      </c>
      <c r="AW1335" s="4">
        <v>2011</v>
      </c>
      <c r="AX1335" t="str">
        <f t="shared" si="374"/>
        <v>Delay</v>
      </c>
      <c r="AY1335">
        <f t="shared" si="375"/>
        <v>30</v>
      </c>
    </row>
    <row r="1336" spans="1:51" x14ac:dyDescent="0.2">
      <c r="A1336" s="3">
        <v>82683</v>
      </c>
      <c r="B1336" s="1" t="s">
        <v>50</v>
      </c>
      <c r="C1336" s="1" t="s">
        <v>51</v>
      </c>
      <c r="D1336" s="1" t="s">
        <v>130</v>
      </c>
      <c r="E1336" s="1" t="s">
        <v>101</v>
      </c>
      <c r="F1336" s="1" t="s">
        <v>101</v>
      </c>
      <c r="G1336" s="13" t="s">
        <v>1397</v>
      </c>
      <c r="H1336" s="12">
        <v>41866</v>
      </c>
      <c r="I1336" s="12" t="s">
        <v>1398</v>
      </c>
      <c r="J1336" s="12">
        <v>41904</v>
      </c>
      <c r="K1336" s="4">
        <v>5967</v>
      </c>
      <c r="L1336" s="1" t="s">
        <v>146</v>
      </c>
      <c r="M1336" s="1" t="s">
        <v>132</v>
      </c>
      <c r="N1336" s="1" t="s">
        <v>196</v>
      </c>
      <c r="O1336" s="1" t="s">
        <v>93</v>
      </c>
      <c r="P1336">
        <v>60</v>
      </c>
      <c r="Q1336">
        <v>5572</v>
      </c>
      <c r="R1336">
        <v>24071.040000000001</v>
      </c>
      <c r="S1336">
        <v>4.32</v>
      </c>
      <c r="T1336">
        <v>7.0000000000000007E-2</v>
      </c>
      <c r="U1336">
        <f t="shared" si="371"/>
        <v>24071.040000000001</v>
      </c>
      <c r="V1336">
        <f t="shared" si="372"/>
        <v>334320</v>
      </c>
      <c r="W1336" s="1" t="s">
        <v>179</v>
      </c>
      <c r="X1336" s="1" t="s">
        <v>1236</v>
      </c>
      <c r="Y1336" s="1" t="s">
        <v>156</v>
      </c>
      <c r="Z1336" s="3">
        <v>14703</v>
      </c>
      <c r="AA1336" s="4">
        <f t="shared" si="376"/>
        <v>571</v>
      </c>
      <c r="AB1336" s="4">
        <f t="shared" si="384"/>
        <v>2856.2549475999999</v>
      </c>
      <c r="AC1336" s="4">
        <f t="shared" si="377"/>
        <v>571</v>
      </c>
      <c r="AD1336" s="4">
        <f t="shared" si="378"/>
        <v>571</v>
      </c>
      <c r="AE1336" s="4">
        <v>571</v>
      </c>
      <c r="AF1336" s="4">
        <v>571</v>
      </c>
      <c r="AG1336" s="4">
        <f t="shared" si="385"/>
        <v>571</v>
      </c>
      <c r="AI1336" t="e">
        <f t="shared" si="373"/>
        <v>#N/A</v>
      </c>
      <c r="AJ1336">
        <v>578.25</v>
      </c>
      <c r="AK1336" s="2">
        <v>578.25</v>
      </c>
      <c r="AL1336" s="2">
        <f t="shared" si="386"/>
        <v>578.25</v>
      </c>
      <c r="AM1336" s="4"/>
      <c r="AN1336" t="e">
        <f>VLOOKUP([1]!Tabelle13[[#This Row],[Vlookup this ID for freight costs]],$AL$2:$AL$6811,2,FALSE)</f>
        <v>#REF!</v>
      </c>
      <c r="AP1336">
        <v>29.78</v>
      </c>
      <c r="AQ1336">
        <v>29.78</v>
      </c>
      <c r="AR1336" s="4">
        <v>15</v>
      </c>
      <c r="AS1336" s="4">
        <v>8</v>
      </c>
      <c r="AT1336" s="4">
        <v>2014</v>
      </c>
      <c r="AU1336" s="4">
        <v>22</v>
      </c>
      <c r="AV1336" s="4">
        <v>9</v>
      </c>
      <c r="AW1336" s="4">
        <v>2014</v>
      </c>
      <c r="AX1336" t="str">
        <f t="shared" si="374"/>
        <v>Delay</v>
      </c>
      <c r="AY1336">
        <f t="shared" si="375"/>
        <v>38</v>
      </c>
    </row>
    <row r="1337" spans="1:51" x14ac:dyDescent="0.2">
      <c r="A1337" s="3">
        <v>85089</v>
      </c>
      <c r="B1337" s="1" t="s">
        <v>215</v>
      </c>
      <c r="C1337" s="1" t="s">
        <v>89</v>
      </c>
      <c r="D1337" s="1" t="s">
        <v>130</v>
      </c>
      <c r="E1337" s="1" t="s">
        <v>53</v>
      </c>
      <c r="F1337" s="1" t="s">
        <v>53</v>
      </c>
      <c r="G1337" s="13" t="s">
        <v>592</v>
      </c>
      <c r="H1337" s="12">
        <v>40247</v>
      </c>
      <c r="I1337" s="12" t="s">
        <v>1116</v>
      </c>
      <c r="J1337" s="12">
        <v>40239</v>
      </c>
      <c r="K1337" s="4">
        <v>2212</v>
      </c>
      <c r="L1337" s="1" t="s">
        <v>146</v>
      </c>
      <c r="M1337" s="1" t="s">
        <v>132</v>
      </c>
      <c r="N1337" s="1" t="s">
        <v>147</v>
      </c>
      <c r="O1337" s="1" t="s">
        <v>148</v>
      </c>
      <c r="P1337">
        <v>30</v>
      </c>
      <c r="Q1337">
        <v>6464</v>
      </c>
      <c r="R1337">
        <v>169680</v>
      </c>
      <c r="S1337">
        <v>26.25</v>
      </c>
      <c r="T1337">
        <v>0.88</v>
      </c>
      <c r="U1337">
        <f t="shared" si="371"/>
        <v>169680</v>
      </c>
      <c r="V1337">
        <f t="shared" si="372"/>
        <v>193920</v>
      </c>
      <c r="W1337" s="1" t="s">
        <v>149</v>
      </c>
      <c r="X1337" s="1" t="s">
        <v>150</v>
      </c>
      <c r="Y1337" s="1" t="s">
        <v>150</v>
      </c>
      <c r="Z1337" s="3">
        <v>5253</v>
      </c>
      <c r="AA1337" s="4">
        <f t="shared" si="376"/>
        <v>571</v>
      </c>
      <c r="AB1337" s="4">
        <f t="shared" si="384"/>
        <v>2954.1499851999997</v>
      </c>
      <c r="AC1337" s="4">
        <f t="shared" si="377"/>
        <v>571</v>
      </c>
      <c r="AD1337" s="4">
        <f t="shared" si="378"/>
        <v>913.33333333333337</v>
      </c>
      <c r="AE1337" s="4">
        <v>571</v>
      </c>
      <c r="AF1337" s="4">
        <v>571</v>
      </c>
      <c r="AG1337" s="4">
        <f t="shared" si="385"/>
        <v>571</v>
      </c>
      <c r="AI1337" t="e">
        <f t="shared" si="373"/>
        <v>#N/A</v>
      </c>
      <c r="AJ1337">
        <v>1949.41</v>
      </c>
      <c r="AK1337" s="2">
        <v>1949.41</v>
      </c>
      <c r="AL1337" s="2">
        <f t="shared" si="386"/>
        <v>1949.41</v>
      </c>
      <c r="AM1337" s="4"/>
      <c r="AN1337" t="e">
        <f>VLOOKUP([1]!Tabelle13[[#This Row],[Vlookup this ID for freight costs]],$AL$2:$AL$6811,2,FALSE)</f>
        <v>#REF!</v>
      </c>
      <c r="AP1337">
        <v>365.83</v>
      </c>
      <c r="AQ1337">
        <v>365.83</v>
      </c>
      <c r="AR1337" s="4">
        <v>10</v>
      </c>
      <c r="AS1337" s="4">
        <v>4</v>
      </c>
      <c r="AT1337" s="4">
        <v>2010</v>
      </c>
      <c r="AU1337" s="4">
        <v>2</v>
      </c>
      <c r="AV1337" s="4">
        <v>4</v>
      </c>
      <c r="AW1337" s="4">
        <v>2010</v>
      </c>
      <c r="AX1337" t="str">
        <f t="shared" si="374"/>
        <v>No Delay</v>
      </c>
      <c r="AY1337">
        <f t="shared" si="375"/>
        <v>0</v>
      </c>
    </row>
    <row r="1338" spans="1:51" x14ac:dyDescent="0.2">
      <c r="A1338" s="3">
        <v>11558</v>
      </c>
      <c r="B1338" s="1" t="s">
        <v>98</v>
      </c>
      <c r="C1338" s="1" t="s">
        <v>99</v>
      </c>
      <c r="D1338" s="1" t="s">
        <v>130</v>
      </c>
      <c r="E1338" s="1" t="s">
        <v>53</v>
      </c>
      <c r="F1338" s="1" t="s">
        <v>53</v>
      </c>
      <c r="G1338" s="13" t="s">
        <v>468</v>
      </c>
      <c r="H1338" s="12">
        <v>39639</v>
      </c>
      <c r="I1338" s="12" t="s">
        <v>468</v>
      </c>
      <c r="J1338" s="12">
        <v>39639</v>
      </c>
      <c r="K1338" s="4">
        <v>942</v>
      </c>
      <c r="L1338" s="1" t="s">
        <v>146</v>
      </c>
      <c r="M1338" s="1" t="s">
        <v>132</v>
      </c>
      <c r="N1338" s="1" t="s">
        <v>171</v>
      </c>
      <c r="O1338" s="1" t="s">
        <v>93</v>
      </c>
      <c r="P1338">
        <v>60</v>
      </c>
      <c r="Q1338">
        <v>11352</v>
      </c>
      <c r="R1338">
        <v>33034.32</v>
      </c>
      <c r="S1338">
        <v>2.91</v>
      </c>
      <c r="T1338">
        <v>0.05</v>
      </c>
      <c r="U1338">
        <f t="shared" si="371"/>
        <v>33034.32</v>
      </c>
      <c r="V1338">
        <f t="shared" si="372"/>
        <v>681120</v>
      </c>
      <c r="W1338" s="1" t="s">
        <v>155</v>
      </c>
      <c r="X1338" s="1" t="s">
        <v>1236</v>
      </c>
      <c r="Y1338" s="1" t="s">
        <v>156</v>
      </c>
      <c r="Z1338" s="3">
        <v>5565</v>
      </c>
      <c r="AA1338" s="4">
        <f t="shared" si="376"/>
        <v>572</v>
      </c>
      <c r="AB1338" s="4">
        <f t="shared" si="384"/>
        <v>3490.5972315999998</v>
      </c>
      <c r="AC1338" s="4">
        <f t="shared" si="377"/>
        <v>572</v>
      </c>
      <c r="AD1338" s="4">
        <f t="shared" si="378"/>
        <v>572</v>
      </c>
      <c r="AE1338" s="4">
        <v>572</v>
      </c>
      <c r="AF1338" s="4">
        <v>572</v>
      </c>
      <c r="AG1338" s="4">
        <f t="shared" si="385"/>
        <v>572</v>
      </c>
      <c r="AH1338" s="4">
        <v>83064</v>
      </c>
      <c r="AI1338">
        <f t="shared" si="373"/>
        <v>4809</v>
      </c>
      <c r="AJ1338">
        <v>4152.5600000000004</v>
      </c>
      <c r="AK1338" s="2">
        <v>4152.5600000000004</v>
      </c>
      <c r="AL1338" s="2">
        <f t="shared" si="386"/>
        <v>4152.5600000000004</v>
      </c>
      <c r="AM1338" s="4"/>
      <c r="AN1338" t="e">
        <f>VLOOKUP([1]!Tabelle13[[#This Row],[Vlookup this ID for freight costs]],$AL$2:$AL$6811,2,FALSE)</f>
        <v>#REF!</v>
      </c>
      <c r="AP1338">
        <v>52.85</v>
      </c>
      <c r="AQ1338">
        <v>52.85</v>
      </c>
      <c r="AR1338" s="4">
        <v>10</v>
      </c>
      <c r="AS1338" s="4">
        <v>7</v>
      </c>
      <c r="AT1338" s="4">
        <v>2008</v>
      </c>
      <c r="AU1338" s="4">
        <v>10</v>
      </c>
      <c r="AV1338" s="4">
        <v>7</v>
      </c>
      <c r="AW1338" s="4">
        <v>2008</v>
      </c>
      <c r="AX1338" t="str">
        <f t="shared" si="374"/>
        <v>No Delay</v>
      </c>
      <c r="AY1338">
        <f t="shared" si="375"/>
        <v>0</v>
      </c>
    </row>
    <row r="1339" spans="1:51" x14ac:dyDescent="0.2">
      <c r="A1339" s="3">
        <v>14252</v>
      </c>
      <c r="B1339" s="1" t="s">
        <v>175</v>
      </c>
      <c r="C1339" s="1" t="s">
        <v>165</v>
      </c>
      <c r="D1339" s="1" t="s">
        <v>52</v>
      </c>
      <c r="E1339" s="1" t="s">
        <v>53</v>
      </c>
      <c r="F1339" s="1" t="s">
        <v>53</v>
      </c>
      <c r="G1339" s="13" t="s">
        <v>1399</v>
      </c>
      <c r="H1339" s="12">
        <v>41719</v>
      </c>
      <c r="I1339" s="12" t="s">
        <v>1399</v>
      </c>
      <c r="J1339" s="12">
        <v>41719</v>
      </c>
      <c r="K1339" s="4">
        <v>5403</v>
      </c>
      <c r="L1339" s="1" t="s">
        <v>146</v>
      </c>
      <c r="M1339" s="1" t="s">
        <v>672</v>
      </c>
      <c r="N1339" s="1" t="s">
        <v>536</v>
      </c>
      <c r="O1339" s="1" t="s">
        <v>93</v>
      </c>
      <c r="P1339">
        <v>60</v>
      </c>
      <c r="Q1339">
        <v>7445</v>
      </c>
      <c r="R1339">
        <v>16676.8</v>
      </c>
      <c r="S1339">
        <v>2.2400000000000002</v>
      </c>
      <c r="T1339">
        <v>0.04</v>
      </c>
      <c r="U1339">
        <f t="shared" si="371"/>
        <v>16676.800000000003</v>
      </c>
      <c r="V1339">
        <f t="shared" si="372"/>
        <v>446700</v>
      </c>
      <c r="W1339" s="1" t="s">
        <v>204</v>
      </c>
      <c r="X1339" s="1" t="s">
        <v>1236</v>
      </c>
      <c r="Y1339" s="1" t="s">
        <v>205</v>
      </c>
      <c r="Z1339" s="3">
        <v>4988</v>
      </c>
      <c r="AA1339" s="4">
        <f t="shared" si="376"/>
        <v>574</v>
      </c>
      <c r="AB1339" s="4">
        <f t="shared" si="384"/>
        <v>3061.8125770000001</v>
      </c>
      <c r="AC1339" s="4">
        <f t="shared" si="377"/>
        <v>574</v>
      </c>
      <c r="AD1339" s="4">
        <f t="shared" si="378"/>
        <v>574</v>
      </c>
      <c r="AE1339" s="4">
        <v>574</v>
      </c>
      <c r="AF1339" s="4">
        <v>574</v>
      </c>
      <c r="AG1339" s="4">
        <f t="shared" si="385"/>
        <v>574</v>
      </c>
      <c r="AI1339" t="e">
        <f t="shared" si="373"/>
        <v>#N/A</v>
      </c>
      <c r="AJ1339">
        <v>3868.24</v>
      </c>
      <c r="AK1339" s="2">
        <v>3868.24</v>
      </c>
      <c r="AL1339" s="2">
        <f t="shared" si="386"/>
        <v>3868.24</v>
      </c>
      <c r="AM1339" s="4"/>
      <c r="AN1339" t="e">
        <f>VLOOKUP([1]!Tabelle13[[#This Row],[Vlookup this ID for freight costs]],$AL$2:$AL$6811,2,FALSE)</f>
        <v>#REF!</v>
      </c>
      <c r="AP1339">
        <v>17.14</v>
      </c>
      <c r="AQ1339">
        <v>17.14</v>
      </c>
      <c r="AR1339" s="4">
        <v>21</v>
      </c>
      <c r="AS1339" s="4">
        <v>4</v>
      </c>
      <c r="AT1339" s="4">
        <v>2014</v>
      </c>
      <c r="AU1339" s="4">
        <v>21</v>
      </c>
      <c r="AV1339" s="4">
        <v>4</v>
      </c>
      <c r="AW1339" s="4">
        <v>2014</v>
      </c>
      <c r="AX1339" t="str">
        <f t="shared" si="374"/>
        <v>No Delay</v>
      </c>
      <c r="AY1339">
        <f t="shared" si="375"/>
        <v>0</v>
      </c>
    </row>
    <row r="1340" spans="1:51" x14ac:dyDescent="0.2">
      <c r="A1340" s="3">
        <v>15399</v>
      </c>
      <c r="B1340" s="1" t="s">
        <v>151</v>
      </c>
      <c r="C1340" s="1" t="s">
        <v>65</v>
      </c>
      <c r="D1340" s="1" t="s">
        <v>52</v>
      </c>
      <c r="E1340" s="1" t="s">
        <v>53</v>
      </c>
      <c r="F1340" s="1" t="s">
        <v>53</v>
      </c>
      <c r="G1340" s="13" t="s">
        <v>951</v>
      </c>
      <c r="H1340" s="12">
        <v>41625</v>
      </c>
      <c r="I1340" s="12" t="s">
        <v>666</v>
      </c>
      <c r="J1340" s="12">
        <v>41628</v>
      </c>
      <c r="K1340" s="4">
        <v>5130</v>
      </c>
      <c r="L1340" s="1" t="s">
        <v>146</v>
      </c>
      <c r="M1340" s="1" t="s">
        <v>414</v>
      </c>
      <c r="N1340" s="1" t="s">
        <v>178</v>
      </c>
      <c r="O1340" s="1" t="s">
        <v>93</v>
      </c>
      <c r="P1340">
        <v>60</v>
      </c>
      <c r="Q1340">
        <v>10000</v>
      </c>
      <c r="R1340">
        <v>65000</v>
      </c>
      <c r="S1340">
        <v>6.5</v>
      </c>
      <c r="T1340">
        <v>0.11</v>
      </c>
      <c r="U1340">
        <f t="shared" si="371"/>
        <v>65000</v>
      </c>
      <c r="V1340">
        <f t="shared" si="372"/>
        <v>600000</v>
      </c>
      <c r="W1340" s="1" t="s">
        <v>160</v>
      </c>
      <c r="X1340" s="1" t="s">
        <v>1236</v>
      </c>
      <c r="Y1340" s="1" t="s">
        <v>161</v>
      </c>
      <c r="Z1340" s="3">
        <v>7348</v>
      </c>
      <c r="AA1340" s="4">
        <f t="shared" si="376"/>
        <v>574</v>
      </c>
      <c r="AB1340" s="4">
        <f t="shared" si="384"/>
        <v>3342.218206</v>
      </c>
      <c r="AC1340" s="4">
        <f t="shared" si="377"/>
        <v>574</v>
      </c>
      <c r="AD1340" s="4">
        <f t="shared" si="378"/>
        <v>2327.143150923077</v>
      </c>
      <c r="AE1340" s="4">
        <v>574</v>
      </c>
      <c r="AF1340" s="4">
        <v>574</v>
      </c>
      <c r="AG1340" s="4">
        <f t="shared" si="385"/>
        <v>574</v>
      </c>
      <c r="AI1340" t="e">
        <f t="shared" si="373"/>
        <v>#N/A</v>
      </c>
      <c r="AJ1340">
        <v>4760.43</v>
      </c>
      <c r="AK1340" s="2">
        <v>4760.43</v>
      </c>
      <c r="AL1340" s="2">
        <f t="shared" si="386"/>
        <v>4760.43</v>
      </c>
      <c r="AM1340" s="4"/>
      <c r="AN1340" t="e">
        <f>VLOOKUP([1]!Tabelle13[[#This Row],[Vlookup this ID for freight costs]],$AL$2:$AL$6811,2,FALSE)</f>
        <v>#REF!</v>
      </c>
      <c r="AP1340">
        <v>66.819999999999993</v>
      </c>
      <c r="AQ1340">
        <v>66.819999999999993</v>
      </c>
      <c r="AR1340" s="4">
        <v>17</v>
      </c>
      <c r="AS1340" s="4">
        <v>12</v>
      </c>
      <c r="AT1340" s="4">
        <v>2013</v>
      </c>
      <c r="AU1340" s="4">
        <v>20</v>
      </c>
      <c r="AV1340" s="4">
        <v>12</v>
      </c>
      <c r="AW1340" s="4">
        <v>2013</v>
      </c>
      <c r="AX1340" t="str">
        <f t="shared" si="374"/>
        <v>Delay</v>
      </c>
      <c r="AY1340">
        <f t="shared" si="375"/>
        <v>3</v>
      </c>
    </row>
    <row r="1341" spans="1:51" x14ac:dyDescent="0.2">
      <c r="A1341" s="3">
        <v>83209</v>
      </c>
      <c r="B1341" s="1" t="s">
        <v>215</v>
      </c>
      <c r="C1341" s="1" t="s">
        <v>89</v>
      </c>
      <c r="D1341" s="1" t="s">
        <v>130</v>
      </c>
      <c r="E1341" s="1" t="s">
        <v>53</v>
      </c>
      <c r="F1341" s="1" t="s">
        <v>53</v>
      </c>
      <c r="G1341" s="13" t="s">
        <v>565</v>
      </c>
      <c r="H1341" s="12">
        <v>41698</v>
      </c>
      <c r="I1341" s="12" t="s">
        <v>375</v>
      </c>
      <c r="J1341" s="12">
        <v>41702</v>
      </c>
      <c r="K1341" s="4">
        <v>5335</v>
      </c>
      <c r="L1341" s="1" t="s">
        <v>146</v>
      </c>
      <c r="M1341" s="1" t="s">
        <v>132</v>
      </c>
      <c r="N1341" s="1" t="s">
        <v>599</v>
      </c>
      <c r="O1341" s="1" t="s">
        <v>93</v>
      </c>
      <c r="P1341">
        <v>60</v>
      </c>
      <c r="Q1341">
        <v>10500</v>
      </c>
      <c r="R1341">
        <v>39375</v>
      </c>
      <c r="S1341">
        <v>3.75</v>
      </c>
      <c r="T1341">
        <v>0.06</v>
      </c>
      <c r="U1341">
        <f t="shared" si="371"/>
        <v>39375</v>
      </c>
      <c r="V1341">
        <f t="shared" si="372"/>
        <v>630000</v>
      </c>
      <c r="W1341" s="1" t="s">
        <v>197</v>
      </c>
      <c r="X1341" s="1" t="s">
        <v>1236</v>
      </c>
      <c r="Y1341" s="1" t="s">
        <v>3082</v>
      </c>
      <c r="Z1341" s="3">
        <v>8794</v>
      </c>
      <c r="AA1341" s="4">
        <f t="shared" si="376"/>
        <v>574</v>
      </c>
      <c r="AB1341" s="4">
        <f t="shared" si="384"/>
        <v>3397.0921060000001</v>
      </c>
      <c r="AC1341" s="4">
        <f t="shared" si="377"/>
        <v>574</v>
      </c>
      <c r="AD1341" s="4">
        <f t="shared" si="378"/>
        <v>5364.666666666667</v>
      </c>
      <c r="AE1341" s="4">
        <v>574</v>
      </c>
      <c r="AF1341" s="4">
        <v>574</v>
      </c>
      <c r="AG1341" s="4">
        <f t="shared" si="385"/>
        <v>574</v>
      </c>
      <c r="AI1341" t="e">
        <f t="shared" si="373"/>
        <v>#N/A</v>
      </c>
      <c r="AJ1341">
        <v>4063.81</v>
      </c>
      <c r="AK1341" s="2">
        <v>4063.81</v>
      </c>
      <c r="AL1341" s="2">
        <f t="shared" si="386"/>
        <v>4063.81</v>
      </c>
      <c r="AM1341" s="4"/>
      <c r="AN1341" t="e">
        <f>VLOOKUP([1]!Tabelle13[[#This Row],[Vlookup this ID for freight costs]],$AL$2:$AL$6811,2,FALSE)</f>
        <v>#REF!</v>
      </c>
      <c r="AP1341">
        <v>48.71</v>
      </c>
      <c r="AQ1341">
        <v>48.71</v>
      </c>
      <c r="AR1341" s="4">
        <v>28</v>
      </c>
      <c r="AS1341" s="4">
        <v>2</v>
      </c>
      <c r="AT1341" s="4">
        <v>2014</v>
      </c>
      <c r="AU1341" s="4">
        <v>4</v>
      </c>
      <c r="AV1341" s="4">
        <v>4</v>
      </c>
      <c r="AW1341" s="4">
        <v>2014</v>
      </c>
      <c r="AX1341" t="str">
        <f t="shared" si="374"/>
        <v>Delay</v>
      </c>
      <c r="AY1341">
        <f t="shared" si="375"/>
        <v>4</v>
      </c>
    </row>
    <row r="1342" spans="1:51" x14ac:dyDescent="0.2">
      <c r="A1342" s="3">
        <v>85641</v>
      </c>
      <c r="B1342" s="1" t="s">
        <v>172</v>
      </c>
      <c r="C1342" s="1" t="s">
        <v>114</v>
      </c>
      <c r="D1342" s="1" t="s">
        <v>130</v>
      </c>
      <c r="E1342" s="1" t="s">
        <v>101</v>
      </c>
      <c r="F1342" s="1" t="s">
        <v>101</v>
      </c>
      <c r="G1342" s="13" t="s">
        <v>173</v>
      </c>
      <c r="H1342" s="12">
        <v>40193</v>
      </c>
      <c r="I1342" s="12" t="s">
        <v>174</v>
      </c>
      <c r="J1342" s="12">
        <v>40143</v>
      </c>
      <c r="K1342" s="4">
        <v>2038</v>
      </c>
      <c r="L1342" s="1" t="s">
        <v>146</v>
      </c>
      <c r="M1342" s="1" t="s">
        <v>132</v>
      </c>
      <c r="N1342" s="1" t="s">
        <v>167</v>
      </c>
      <c r="O1342" s="1" t="s">
        <v>93</v>
      </c>
      <c r="P1342">
        <v>30</v>
      </c>
      <c r="Q1342">
        <v>6714</v>
      </c>
      <c r="R1342">
        <v>38806.92</v>
      </c>
      <c r="S1342">
        <v>5.78</v>
      </c>
      <c r="T1342">
        <v>0.19</v>
      </c>
      <c r="U1342">
        <f t="shared" si="371"/>
        <v>38806.92</v>
      </c>
      <c r="V1342">
        <f t="shared" si="372"/>
        <v>201420</v>
      </c>
      <c r="W1342" s="1" t="s">
        <v>155</v>
      </c>
      <c r="X1342" s="1" t="s">
        <v>1236</v>
      </c>
      <c r="Y1342" s="1" t="s">
        <v>156</v>
      </c>
      <c r="Z1342" s="3">
        <v>14240</v>
      </c>
      <c r="AA1342" s="4">
        <f t="shared" si="376"/>
        <v>574</v>
      </c>
      <c r="AB1342" s="4">
        <f t="shared" si="384"/>
        <v>2981.5869352</v>
      </c>
      <c r="AC1342" s="4">
        <f t="shared" si="377"/>
        <v>574</v>
      </c>
      <c r="AD1342" s="4">
        <f t="shared" si="378"/>
        <v>1245.695974</v>
      </c>
      <c r="AE1342" s="4">
        <v>574</v>
      </c>
      <c r="AF1342" s="4">
        <v>574</v>
      </c>
      <c r="AG1342" s="4">
        <f t="shared" si="385"/>
        <v>574</v>
      </c>
      <c r="AI1342" t="e">
        <f t="shared" si="373"/>
        <v>#N/A</v>
      </c>
      <c r="AJ1342">
        <v>5837.94</v>
      </c>
      <c r="AK1342" s="2">
        <v>5837.94</v>
      </c>
      <c r="AL1342" s="2">
        <f t="shared" si="386"/>
        <v>5837.94</v>
      </c>
      <c r="AM1342" s="4"/>
      <c r="AN1342" t="e">
        <f>VLOOKUP([1]!Tabelle13[[#This Row],[Vlookup this ID for freight costs]],$AL$2:$AL$6811,2,FALSE)</f>
        <v>#REF!</v>
      </c>
      <c r="AP1342">
        <v>76.06</v>
      </c>
      <c r="AQ1342">
        <v>76.06</v>
      </c>
      <c r="AR1342" s="4">
        <v>15</v>
      </c>
      <c r="AS1342" s="4">
        <v>1</v>
      </c>
      <c r="AT1342" s="4">
        <v>2010</v>
      </c>
      <c r="AU1342" s="4">
        <v>26</v>
      </c>
      <c r="AV1342" s="4">
        <v>11</v>
      </c>
      <c r="AW1342" s="4">
        <v>2009</v>
      </c>
      <c r="AX1342" t="str">
        <f t="shared" si="374"/>
        <v>No Delay</v>
      </c>
      <c r="AY1342">
        <f t="shared" si="375"/>
        <v>0</v>
      </c>
    </row>
    <row r="1343" spans="1:51" x14ac:dyDescent="0.2">
      <c r="A1343" s="3">
        <v>68397</v>
      </c>
      <c r="B1343" s="1" t="s">
        <v>175</v>
      </c>
      <c r="C1343" s="1" t="s">
        <v>165</v>
      </c>
      <c r="D1343" s="1" t="s">
        <v>52</v>
      </c>
      <c r="E1343" s="1" t="s">
        <v>53</v>
      </c>
      <c r="F1343" s="1" t="s">
        <v>53</v>
      </c>
      <c r="G1343" s="13" t="s">
        <v>659</v>
      </c>
      <c r="H1343" s="12">
        <v>41656</v>
      </c>
      <c r="I1343" s="12" t="s">
        <v>1400</v>
      </c>
      <c r="J1343" s="12">
        <v>41660</v>
      </c>
      <c r="K1343" s="4">
        <v>5207</v>
      </c>
      <c r="L1343" s="1" t="s">
        <v>146</v>
      </c>
      <c r="M1343" s="1" t="s">
        <v>170</v>
      </c>
      <c r="N1343" s="1" t="s">
        <v>554</v>
      </c>
      <c r="O1343" s="1" t="s">
        <v>93</v>
      </c>
      <c r="P1343">
        <v>30</v>
      </c>
      <c r="Q1343">
        <v>9051</v>
      </c>
      <c r="R1343">
        <v>11313.75</v>
      </c>
      <c r="S1343">
        <v>1.25</v>
      </c>
      <c r="T1343">
        <v>0.04</v>
      </c>
      <c r="U1343">
        <f t="shared" si="371"/>
        <v>11313.75</v>
      </c>
      <c r="V1343">
        <f t="shared" si="372"/>
        <v>271530</v>
      </c>
      <c r="W1343" s="1" t="s">
        <v>155</v>
      </c>
      <c r="X1343" s="1" t="s">
        <v>1236</v>
      </c>
      <c r="Y1343" s="1" t="s">
        <v>156</v>
      </c>
      <c r="Z1343" s="3">
        <v>5457</v>
      </c>
      <c r="AA1343" s="4">
        <f t="shared" si="376"/>
        <v>575</v>
      </c>
      <c r="AB1343" s="4">
        <f t="shared" si="384"/>
        <v>3238.0675437999998</v>
      </c>
      <c r="AC1343" s="4">
        <f t="shared" si="377"/>
        <v>575</v>
      </c>
      <c r="AD1343" s="4">
        <f t="shared" si="378"/>
        <v>575</v>
      </c>
      <c r="AE1343" s="4">
        <v>575</v>
      </c>
      <c r="AF1343" s="4">
        <v>575</v>
      </c>
      <c r="AG1343" s="4">
        <f t="shared" si="385"/>
        <v>575</v>
      </c>
      <c r="AI1343" t="e">
        <f t="shared" si="373"/>
        <v>#N/A</v>
      </c>
      <c r="AJ1343">
        <v>3231.11</v>
      </c>
      <c r="AK1343" s="2">
        <v>3231.11</v>
      </c>
      <c r="AL1343" s="2">
        <f t="shared" si="386"/>
        <v>3231.11</v>
      </c>
      <c r="AM1343" s="4"/>
      <c r="AN1343" t="e">
        <f>VLOOKUP([1]!Tabelle13[[#This Row],[Vlookup this ID for freight costs]],$AL$2:$AL$6811,2,FALSE)</f>
        <v>#REF!</v>
      </c>
      <c r="AP1343">
        <v>14</v>
      </c>
      <c r="AQ1343">
        <v>14</v>
      </c>
      <c r="AR1343" s="4">
        <v>17</v>
      </c>
      <c r="AS1343" s="4">
        <v>1</v>
      </c>
      <c r="AT1343" s="4">
        <v>2014</v>
      </c>
      <c r="AU1343" s="4">
        <v>21</v>
      </c>
      <c r="AV1343" s="4">
        <v>1</v>
      </c>
      <c r="AW1343" s="4">
        <v>2014</v>
      </c>
      <c r="AX1343" t="str">
        <f t="shared" si="374"/>
        <v>Delay</v>
      </c>
      <c r="AY1343">
        <f t="shared" si="375"/>
        <v>4</v>
      </c>
    </row>
    <row r="1344" spans="1:51" x14ac:dyDescent="0.2">
      <c r="A1344" s="3">
        <v>83208</v>
      </c>
      <c r="B1344" s="1" t="s">
        <v>151</v>
      </c>
      <c r="C1344" s="1" t="s">
        <v>65</v>
      </c>
      <c r="D1344" s="1" t="s">
        <v>130</v>
      </c>
      <c r="E1344" s="1" t="s">
        <v>152</v>
      </c>
      <c r="F1344" s="1" t="s">
        <v>152</v>
      </c>
      <c r="G1344" s="13" t="s">
        <v>421</v>
      </c>
      <c r="H1344" s="12">
        <v>41705</v>
      </c>
      <c r="I1344" s="12" t="s">
        <v>688</v>
      </c>
      <c r="J1344" s="12">
        <v>41689</v>
      </c>
      <c r="K1344" s="4">
        <v>5311</v>
      </c>
      <c r="L1344" s="1" t="s">
        <v>146</v>
      </c>
      <c r="M1344" s="1" t="s">
        <v>132</v>
      </c>
      <c r="N1344" s="1" t="s">
        <v>434</v>
      </c>
      <c r="O1344" s="1" t="s">
        <v>93</v>
      </c>
      <c r="P1344">
        <v>60</v>
      </c>
      <c r="Q1344">
        <v>5985</v>
      </c>
      <c r="R1344">
        <v>23940</v>
      </c>
      <c r="S1344">
        <v>4</v>
      </c>
      <c r="T1344">
        <v>7.0000000000000007E-2</v>
      </c>
      <c r="U1344">
        <f t="shared" si="371"/>
        <v>23940</v>
      </c>
      <c r="V1344">
        <f t="shared" si="372"/>
        <v>359100</v>
      </c>
      <c r="W1344" s="1" t="s">
        <v>155</v>
      </c>
      <c r="X1344" s="1" t="s">
        <v>1236</v>
      </c>
      <c r="Y1344" s="1" t="s">
        <v>156</v>
      </c>
      <c r="Z1344" s="3">
        <v>7726</v>
      </c>
      <c r="AA1344" s="4">
        <f t="shared" si="376"/>
        <v>576</v>
      </c>
      <c r="AB1344" s="4">
        <f t="shared" si="384"/>
        <v>2901.5807890000001</v>
      </c>
      <c r="AC1344" s="4">
        <f t="shared" si="377"/>
        <v>576</v>
      </c>
      <c r="AD1344" s="4">
        <f t="shared" si="378"/>
        <v>576</v>
      </c>
      <c r="AE1344" s="4">
        <v>576</v>
      </c>
      <c r="AF1344" s="4">
        <v>576</v>
      </c>
      <c r="AG1344" s="4">
        <f t="shared" si="385"/>
        <v>576</v>
      </c>
      <c r="AI1344" t="e">
        <f t="shared" si="373"/>
        <v>#N/A</v>
      </c>
      <c r="AJ1344">
        <v>30936.1</v>
      </c>
      <c r="AK1344" s="2">
        <v>30936.1</v>
      </c>
      <c r="AL1344" s="2">
        <f t="shared" si="386"/>
        <v>30936.1</v>
      </c>
      <c r="AM1344" s="4"/>
      <c r="AN1344" t="e">
        <f>VLOOKUP([1]!Tabelle13[[#This Row],[Vlookup this ID for freight costs]],$AL$2:$AL$6811,2,FALSE)</f>
        <v>#REF!</v>
      </c>
      <c r="AP1344">
        <v>29.61</v>
      </c>
      <c r="AQ1344">
        <v>29.61</v>
      </c>
      <c r="AR1344" s="4">
        <v>7</v>
      </c>
      <c r="AS1344" s="4">
        <v>4</v>
      </c>
      <c r="AT1344" s="4">
        <v>2014</v>
      </c>
      <c r="AU1344" s="4">
        <v>19</v>
      </c>
      <c r="AV1344" s="4">
        <v>2</v>
      </c>
      <c r="AW1344" s="4">
        <v>2014</v>
      </c>
      <c r="AX1344" t="str">
        <f t="shared" si="374"/>
        <v>No Delay</v>
      </c>
      <c r="AY1344">
        <f t="shared" si="375"/>
        <v>0</v>
      </c>
    </row>
    <row r="1345" spans="1:51" x14ac:dyDescent="0.2">
      <c r="A1345" s="3">
        <v>86654</v>
      </c>
      <c r="B1345" s="1" t="s">
        <v>151</v>
      </c>
      <c r="C1345" s="1" t="s">
        <v>65</v>
      </c>
      <c r="D1345" s="1" t="s">
        <v>130</v>
      </c>
      <c r="E1345" s="1" t="s">
        <v>152</v>
      </c>
      <c r="F1345" s="1" t="s">
        <v>152</v>
      </c>
      <c r="G1345" s="13" t="s">
        <v>421</v>
      </c>
      <c r="H1345" s="12">
        <v>41705</v>
      </c>
      <c r="I1345" s="12" t="s">
        <v>688</v>
      </c>
      <c r="J1345" s="12">
        <v>41689</v>
      </c>
      <c r="K1345" s="4">
        <v>5317</v>
      </c>
      <c r="L1345" s="1" t="s">
        <v>146</v>
      </c>
      <c r="M1345" s="1" t="s">
        <v>132</v>
      </c>
      <c r="N1345" s="1" t="s">
        <v>434</v>
      </c>
      <c r="O1345" s="1" t="s">
        <v>93</v>
      </c>
      <c r="P1345">
        <v>60</v>
      </c>
      <c r="Q1345">
        <v>4915</v>
      </c>
      <c r="R1345">
        <v>19660</v>
      </c>
      <c r="S1345">
        <v>4</v>
      </c>
      <c r="T1345">
        <v>7.0000000000000007E-2</v>
      </c>
      <c r="U1345">
        <f t="shared" si="371"/>
        <v>19660</v>
      </c>
      <c r="V1345">
        <f t="shared" si="372"/>
        <v>294900</v>
      </c>
      <c r="W1345" s="1" t="s">
        <v>160</v>
      </c>
      <c r="X1345" s="1" t="s">
        <v>1236</v>
      </c>
      <c r="Y1345" s="1" t="s">
        <v>161</v>
      </c>
      <c r="Z1345" s="3">
        <v>7348</v>
      </c>
      <c r="AA1345" s="4">
        <f t="shared" si="376"/>
        <v>576</v>
      </c>
      <c r="AB1345" s="4">
        <f t="shared" si="384"/>
        <v>2784.1506429999999</v>
      </c>
      <c r="AC1345" s="4">
        <f t="shared" si="377"/>
        <v>576</v>
      </c>
      <c r="AD1345" s="4">
        <f t="shared" si="378"/>
        <v>576</v>
      </c>
      <c r="AE1345" s="3" t="s">
        <v>1401</v>
      </c>
      <c r="AF1345" s="3">
        <v>576</v>
      </c>
      <c r="AG1345" s="4">
        <f>AI1345</f>
        <v>576</v>
      </c>
      <c r="AH1345" s="4">
        <v>83208</v>
      </c>
      <c r="AI1345">
        <f t="shared" si="373"/>
        <v>576</v>
      </c>
      <c r="AJ1345" t="s">
        <v>1401</v>
      </c>
      <c r="AK1345" s="2">
        <v>30936.1</v>
      </c>
      <c r="AL1345" s="2">
        <f>AN1345</f>
        <v>30936.1</v>
      </c>
      <c r="AM1345" s="4">
        <v>83208</v>
      </c>
      <c r="AN1345">
        <f>INDEX($AJ$2:$AJ$6811,MATCH(AM1345,$A$2:$A$6811,0))</f>
        <v>30936.1</v>
      </c>
      <c r="AP1345">
        <v>24.32</v>
      </c>
      <c r="AQ1345">
        <v>24.32</v>
      </c>
      <c r="AR1345" s="4">
        <v>7</v>
      </c>
      <c r="AS1345" s="4">
        <v>4</v>
      </c>
      <c r="AT1345" s="4">
        <v>2014</v>
      </c>
      <c r="AU1345" s="4">
        <v>19</v>
      </c>
      <c r="AV1345" s="4">
        <v>2</v>
      </c>
      <c r="AW1345" s="4">
        <v>2014</v>
      </c>
      <c r="AX1345" t="str">
        <f t="shared" si="374"/>
        <v>No Delay</v>
      </c>
      <c r="AY1345">
        <f t="shared" si="375"/>
        <v>0</v>
      </c>
    </row>
    <row r="1346" spans="1:51" x14ac:dyDescent="0.2">
      <c r="A1346" s="3">
        <v>85098</v>
      </c>
      <c r="B1346" s="1" t="s">
        <v>151</v>
      </c>
      <c r="C1346" s="1" t="s">
        <v>65</v>
      </c>
      <c r="D1346" s="1" t="s">
        <v>130</v>
      </c>
      <c r="E1346" s="1" t="s">
        <v>152</v>
      </c>
      <c r="F1346" s="1" t="s">
        <v>152</v>
      </c>
      <c r="G1346" s="13" t="s">
        <v>194</v>
      </c>
      <c r="H1346" s="12">
        <v>40287</v>
      </c>
      <c r="I1346" s="12" t="s">
        <v>195</v>
      </c>
      <c r="J1346" s="12">
        <v>40268</v>
      </c>
      <c r="K1346" s="4">
        <v>2313</v>
      </c>
      <c r="L1346" s="1" t="s">
        <v>146</v>
      </c>
      <c r="M1346" s="1" t="s">
        <v>132</v>
      </c>
      <c r="N1346" s="1" t="s">
        <v>265</v>
      </c>
      <c r="O1346" s="1" t="s">
        <v>93</v>
      </c>
      <c r="P1346">
        <v>60</v>
      </c>
      <c r="Q1346">
        <v>6000</v>
      </c>
      <c r="R1346">
        <v>16380</v>
      </c>
      <c r="S1346">
        <v>2.73</v>
      </c>
      <c r="T1346">
        <v>0.05</v>
      </c>
      <c r="U1346">
        <f t="shared" ref="U1346:U1409" si="387">S1346*Q1346</f>
        <v>16380</v>
      </c>
      <c r="V1346">
        <f t="shared" ref="V1346:V1409" si="388">Q1346*P1346</f>
        <v>360000</v>
      </c>
      <c r="W1346" s="1" t="s">
        <v>155</v>
      </c>
      <c r="X1346" s="1" t="s">
        <v>1236</v>
      </c>
      <c r="Y1346" s="1" t="s">
        <v>156</v>
      </c>
      <c r="Z1346" s="3">
        <v>7726</v>
      </c>
      <c r="AA1346" s="4">
        <f t="shared" si="376"/>
        <v>577</v>
      </c>
      <c r="AB1346" s="4">
        <f t="shared" si="384"/>
        <v>2903.2270060000001</v>
      </c>
      <c r="AC1346" s="4">
        <f t="shared" si="377"/>
        <v>577</v>
      </c>
      <c r="AD1346" s="4">
        <f t="shared" si="378"/>
        <v>2257.4050337499998</v>
      </c>
      <c r="AE1346" s="4">
        <v>577</v>
      </c>
      <c r="AF1346" s="4">
        <v>577</v>
      </c>
      <c r="AG1346" s="4">
        <f t="shared" ref="AG1346:AG1354" si="389">AE1346</f>
        <v>577</v>
      </c>
      <c r="AI1346" t="e">
        <f t="shared" ref="AI1346:AI1409" si="390">INDEX($AE$2:$AE$6811,MATCH(AH1346,$A$2:$A$6811,0))</f>
        <v>#N/A</v>
      </c>
      <c r="AJ1346" t="s">
        <v>81</v>
      </c>
      <c r="AK1346" s="2"/>
      <c r="AL1346" s="2" t="str">
        <f t="shared" ref="AL1346:AL1354" si="391">AJ1346</f>
        <v>Freight Included in Commodity Cost</v>
      </c>
      <c r="AM1346" s="4"/>
      <c r="AN1346" t="e">
        <f>VLOOKUP([1]!Tabelle13[[#This Row],[Vlookup this ID for freight costs]],$AL$2:$AL$6811,2,FALSE)</f>
        <v>#REF!</v>
      </c>
      <c r="AP1346">
        <v>35.32</v>
      </c>
      <c r="AQ1346">
        <v>35.32</v>
      </c>
      <c r="AR1346" s="4">
        <v>19</v>
      </c>
      <c r="AS1346" s="4">
        <v>4</v>
      </c>
      <c r="AT1346" s="4">
        <v>2010</v>
      </c>
      <c r="AU1346" s="4">
        <v>31</v>
      </c>
      <c r="AV1346" s="4">
        <v>3</v>
      </c>
      <c r="AW1346" s="4">
        <v>2010</v>
      </c>
      <c r="AX1346" t="str">
        <f t="shared" ref="AX1346:AX1409" si="392">IF(DATE(AW1346,AV1346,AU1346)&lt;=DATE(AT1346,AS1346,AR1346),"No Delay","Delay")</f>
        <v>No Delay</v>
      </c>
      <c r="AY1346">
        <f t="shared" ref="AY1346:AY1409" si="393">IF(_xlfn.DAYS(J1346,H1346)&gt;0, _xlfn.DAYS(J1346,H1346),0)</f>
        <v>0</v>
      </c>
    </row>
    <row r="1347" spans="1:51" x14ac:dyDescent="0.2">
      <c r="A1347" s="3">
        <v>85147</v>
      </c>
      <c r="B1347" s="1" t="s">
        <v>172</v>
      </c>
      <c r="C1347" s="1" t="s">
        <v>114</v>
      </c>
      <c r="D1347" s="1" t="s">
        <v>130</v>
      </c>
      <c r="E1347" s="1" t="s">
        <v>53</v>
      </c>
      <c r="F1347" s="1" t="s">
        <v>53</v>
      </c>
      <c r="G1347" s="13" t="s">
        <v>1402</v>
      </c>
      <c r="H1347" s="12">
        <v>40448</v>
      </c>
      <c r="I1347" s="12" t="s">
        <v>1403</v>
      </c>
      <c r="J1347" s="12">
        <v>40429</v>
      </c>
      <c r="K1347" s="4">
        <v>2749</v>
      </c>
      <c r="L1347" s="1" t="s">
        <v>146</v>
      </c>
      <c r="M1347" s="1" t="s">
        <v>132</v>
      </c>
      <c r="N1347" s="1" t="s">
        <v>171</v>
      </c>
      <c r="O1347" s="1" t="s">
        <v>93</v>
      </c>
      <c r="P1347">
        <v>60</v>
      </c>
      <c r="Q1347">
        <v>6580</v>
      </c>
      <c r="R1347">
        <v>15331.4</v>
      </c>
      <c r="S1347">
        <v>2.33</v>
      </c>
      <c r="T1347">
        <v>0.04</v>
      </c>
      <c r="U1347">
        <f t="shared" si="387"/>
        <v>15331.4</v>
      </c>
      <c r="V1347">
        <f t="shared" si="388"/>
        <v>394800</v>
      </c>
      <c r="W1347" s="1" t="s">
        <v>179</v>
      </c>
      <c r="X1347" s="1" t="s">
        <v>1236</v>
      </c>
      <c r="Y1347" s="1" t="s">
        <v>156</v>
      </c>
      <c r="Z1347" s="3">
        <v>6648</v>
      </c>
      <c r="AA1347" s="4">
        <f t="shared" ref="AA1347:AA1410" si="394">AF1347</f>
        <v>579</v>
      </c>
      <c r="AB1347" s="4">
        <f t="shared" si="384"/>
        <v>2966.8807299999999</v>
      </c>
      <c r="AC1347" s="4">
        <f t="shared" si="377"/>
        <v>579</v>
      </c>
      <c r="AD1347" s="4">
        <f t="shared" si="378"/>
        <v>579</v>
      </c>
      <c r="AE1347" s="4">
        <v>579</v>
      </c>
      <c r="AF1347" s="4">
        <v>579</v>
      </c>
      <c r="AG1347" s="4">
        <f t="shared" si="389"/>
        <v>579</v>
      </c>
      <c r="AI1347" t="e">
        <f t="shared" si="390"/>
        <v>#N/A</v>
      </c>
      <c r="AJ1347">
        <v>4658.75</v>
      </c>
      <c r="AK1347" s="2">
        <v>4658.75</v>
      </c>
      <c r="AL1347" s="2">
        <f t="shared" si="391"/>
        <v>4658.75</v>
      </c>
      <c r="AM1347" s="4"/>
      <c r="AN1347" t="e">
        <f>VLOOKUP([1]!Tabelle13[[#This Row],[Vlookup this ID for freight costs]],$AL$2:$AL$6811,2,FALSE)</f>
        <v>#REF!</v>
      </c>
      <c r="AP1347">
        <v>33.049999999999997</v>
      </c>
      <c r="AQ1347">
        <v>33.049999999999997</v>
      </c>
      <c r="AR1347" s="4">
        <v>27</v>
      </c>
      <c r="AS1347" s="4">
        <v>9</v>
      </c>
      <c r="AT1347" s="4">
        <v>2010</v>
      </c>
      <c r="AU1347" s="4">
        <v>8</v>
      </c>
      <c r="AV1347" s="4">
        <v>9</v>
      </c>
      <c r="AW1347" s="4">
        <v>2010</v>
      </c>
      <c r="AX1347" t="str">
        <f t="shared" si="392"/>
        <v>No Delay</v>
      </c>
      <c r="AY1347">
        <f t="shared" si="393"/>
        <v>0</v>
      </c>
    </row>
    <row r="1348" spans="1:51" x14ac:dyDescent="0.2">
      <c r="A1348" s="3">
        <v>84004</v>
      </c>
      <c r="B1348" s="1" t="s">
        <v>175</v>
      </c>
      <c r="C1348" s="1" t="s">
        <v>165</v>
      </c>
      <c r="D1348" s="1" t="s">
        <v>130</v>
      </c>
      <c r="E1348" s="1" t="s">
        <v>53</v>
      </c>
      <c r="F1348" s="1" t="s">
        <v>53</v>
      </c>
      <c r="G1348" s="13" t="s">
        <v>230</v>
      </c>
      <c r="H1348" s="12">
        <v>40329</v>
      </c>
      <c r="I1348" s="12" t="s">
        <v>405</v>
      </c>
      <c r="J1348" s="12">
        <v>40317</v>
      </c>
      <c r="K1348" s="4">
        <v>2450</v>
      </c>
      <c r="L1348" s="1" t="s">
        <v>146</v>
      </c>
      <c r="M1348" s="1" t="s">
        <v>132</v>
      </c>
      <c r="N1348" s="1" t="s">
        <v>196</v>
      </c>
      <c r="O1348" s="1" t="s">
        <v>93</v>
      </c>
      <c r="P1348">
        <v>60</v>
      </c>
      <c r="Q1348">
        <v>7800</v>
      </c>
      <c r="R1348">
        <v>47658</v>
      </c>
      <c r="S1348">
        <v>6.11</v>
      </c>
      <c r="T1348">
        <v>0.1</v>
      </c>
      <c r="U1348">
        <f t="shared" si="387"/>
        <v>47658</v>
      </c>
      <c r="V1348">
        <f t="shared" si="388"/>
        <v>468000</v>
      </c>
      <c r="W1348" s="1" t="s">
        <v>197</v>
      </c>
      <c r="X1348" s="1" t="s">
        <v>1236</v>
      </c>
      <c r="Y1348" s="1" t="s">
        <v>3082</v>
      </c>
      <c r="Z1348" s="3">
        <v>5851</v>
      </c>
      <c r="AA1348" s="4">
        <f t="shared" si="394"/>
        <v>580</v>
      </c>
      <c r="AB1348" s="4">
        <f t="shared" si="384"/>
        <v>3100.7730460000002</v>
      </c>
      <c r="AC1348" s="4">
        <f t="shared" ref="AC1348:AC1411" si="395">AF1348</f>
        <v>580</v>
      </c>
      <c r="AD1348" s="4">
        <f t="shared" si="378"/>
        <v>580</v>
      </c>
      <c r="AE1348" s="4">
        <v>580</v>
      </c>
      <c r="AF1348" s="4">
        <v>580</v>
      </c>
      <c r="AG1348" s="4">
        <f t="shared" si="389"/>
        <v>580</v>
      </c>
      <c r="AI1348" t="e">
        <f t="shared" si="390"/>
        <v>#N/A</v>
      </c>
      <c r="AJ1348">
        <v>6637.05</v>
      </c>
      <c r="AK1348" s="2">
        <v>6637.05</v>
      </c>
      <c r="AL1348" s="2">
        <f t="shared" si="391"/>
        <v>6637.05</v>
      </c>
      <c r="AM1348" s="4"/>
      <c r="AN1348" t="e">
        <f>VLOOKUP([1]!Tabelle13[[#This Row],[Vlookup this ID for freight costs]],$AL$2:$AL$6811,2,FALSE)</f>
        <v>#REF!</v>
      </c>
      <c r="AP1348">
        <v>102.75</v>
      </c>
      <c r="AQ1348">
        <v>102.75</v>
      </c>
      <c r="AR1348" s="4">
        <v>31</v>
      </c>
      <c r="AS1348" s="4">
        <v>5</v>
      </c>
      <c r="AT1348" s="4">
        <v>2010</v>
      </c>
      <c r="AU1348" s="4">
        <v>19</v>
      </c>
      <c r="AV1348" s="4">
        <v>5</v>
      </c>
      <c r="AW1348" s="4">
        <v>2010</v>
      </c>
      <c r="AX1348" t="str">
        <f t="shared" si="392"/>
        <v>No Delay</v>
      </c>
      <c r="AY1348">
        <f t="shared" si="393"/>
        <v>0</v>
      </c>
    </row>
    <row r="1349" spans="1:51" x14ac:dyDescent="0.2">
      <c r="A1349" s="3">
        <v>11281</v>
      </c>
      <c r="B1349" s="1" t="s">
        <v>119</v>
      </c>
      <c r="C1349" s="1" t="s">
        <v>114</v>
      </c>
      <c r="D1349" s="1" t="s">
        <v>130</v>
      </c>
      <c r="E1349" s="1" t="s">
        <v>53</v>
      </c>
      <c r="F1349" s="1" t="s">
        <v>53</v>
      </c>
      <c r="G1349" s="13" t="s">
        <v>783</v>
      </c>
      <c r="H1349" s="12">
        <v>39874</v>
      </c>
      <c r="I1349" s="12" t="s">
        <v>783</v>
      </c>
      <c r="J1349" s="12">
        <v>39874</v>
      </c>
      <c r="K1349" s="4">
        <v>1383</v>
      </c>
      <c r="L1349" s="1" t="s">
        <v>146</v>
      </c>
      <c r="M1349" s="1" t="s">
        <v>132</v>
      </c>
      <c r="N1349" s="1" t="s">
        <v>178</v>
      </c>
      <c r="O1349" s="1" t="s">
        <v>93</v>
      </c>
      <c r="P1349">
        <v>60</v>
      </c>
      <c r="Q1349">
        <v>10000</v>
      </c>
      <c r="R1349">
        <v>79000</v>
      </c>
      <c r="S1349">
        <v>7.9</v>
      </c>
      <c r="T1349">
        <v>0.13</v>
      </c>
      <c r="U1349">
        <f t="shared" si="387"/>
        <v>79000</v>
      </c>
      <c r="V1349">
        <f t="shared" si="388"/>
        <v>600000</v>
      </c>
      <c r="W1349" s="1" t="s">
        <v>155</v>
      </c>
      <c r="X1349" s="1" t="s">
        <v>1236</v>
      </c>
      <c r="Y1349" s="1" t="s">
        <v>156</v>
      </c>
      <c r="Z1349" s="3">
        <v>6648</v>
      </c>
      <c r="AA1349" s="4">
        <f t="shared" si="394"/>
        <v>581</v>
      </c>
      <c r="AB1349" s="4">
        <f t="shared" si="384"/>
        <v>3342.218206</v>
      </c>
      <c r="AC1349" s="4">
        <f t="shared" si="395"/>
        <v>581</v>
      </c>
      <c r="AD1349" s="4">
        <f t="shared" si="378"/>
        <v>2327.143150923077</v>
      </c>
      <c r="AE1349" s="4">
        <v>581</v>
      </c>
      <c r="AF1349" s="4">
        <v>581</v>
      </c>
      <c r="AG1349" s="4">
        <f t="shared" si="389"/>
        <v>581</v>
      </c>
      <c r="AH1349" s="4">
        <v>84235</v>
      </c>
      <c r="AI1349">
        <f t="shared" si="390"/>
        <v>8615</v>
      </c>
      <c r="AJ1349">
        <v>3238</v>
      </c>
      <c r="AK1349" s="2">
        <v>3238</v>
      </c>
      <c r="AL1349" s="2">
        <f t="shared" si="391"/>
        <v>3238</v>
      </c>
      <c r="AM1349" s="4"/>
      <c r="AN1349" t="e">
        <f>VLOOKUP([1]!Tabelle13[[#This Row],[Vlookup this ID for freight costs]],$AL$2:$AL$6811,2,FALSE)</f>
        <v>#REF!</v>
      </c>
      <c r="AP1349">
        <v>154.84</v>
      </c>
      <c r="AQ1349">
        <v>154.84</v>
      </c>
      <c r="AR1349" s="4">
        <v>2</v>
      </c>
      <c r="AS1349" s="4">
        <v>4</v>
      </c>
      <c r="AT1349" s="4">
        <v>2009</v>
      </c>
      <c r="AU1349" s="4">
        <v>2</v>
      </c>
      <c r="AV1349" s="4">
        <v>4</v>
      </c>
      <c r="AW1349" s="4">
        <v>2009</v>
      </c>
      <c r="AX1349" t="str">
        <f t="shared" si="392"/>
        <v>No Delay</v>
      </c>
      <c r="AY1349">
        <f t="shared" si="393"/>
        <v>0</v>
      </c>
    </row>
    <row r="1350" spans="1:51" x14ac:dyDescent="0.2">
      <c r="A1350" s="3">
        <v>12323</v>
      </c>
      <c r="B1350" s="1" t="s">
        <v>88</v>
      </c>
      <c r="C1350" s="1" t="s">
        <v>89</v>
      </c>
      <c r="D1350" s="1" t="s">
        <v>130</v>
      </c>
      <c r="E1350" s="1" t="s">
        <v>53</v>
      </c>
      <c r="F1350" s="1" t="s">
        <v>53</v>
      </c>
      <c r="G1350" s="13" t="s">
        <v>1404</v>
      </c>
      <c r="H1350" s="12">
        <v>40050</v>
      </c>
      <c r="I1350" s="12" t="s">
        <v>530</v>
      </c>
      <c r="J1350" s="12">
        <v>40093</v>
      </c>
      <c r="K1350" s="4">
        <v>1873</v>
      </c>
      <c r="L1350" s="1" t="s">
        <v>146</v>
      </c>
      <c r="M1350" s="1" t="s">
        <v>132</v>
      </c>
      <c r="N1350" s="1" t="s">
        <v>527</v>
      </c>
      <c r="O1350" s="1" t="s">
        <v>93</v>
      </c>
      <c r="P1350">
        <v>240</v>
      </c>
      <c r="Q1350">
        <v>1547</v>
      </c>
      <c r="R1350">
        <v>2970.24</v>
      </c>
      <c r="S1350">
        <v>1.92</v>
      </c>
      <c r="T1350">
        <v>0.01</v>
      </c>
      <c r="U1350">
        <f t="shared" si="387"/>
        <v>2970.24</v>
      </c>
      <c r="V1350">
        <f t="shared" si="388"/>
        <v>371280</v>
      </c>
      <c r="W1350" s="1" t="s">
        <v>155</v>
      </c>
      <c r="X1350" s="1" t="s">
        <v>1236</v>
      </c>
      <c r="Y1350" s="1" t="s">
        <v>156</v>
      </c>
      <c r="Z1350" s="3">
        <v>9211</v>
      </c>
      <c r="AA1350" s="4">
        <f t="shared" si="394"/>
        <v>581</v>
      </c>
      <c r="AB1350" s="4">
        <f t="shared" si="384"/>
        <v>2414.5200525999999</v>
      </c>
      <c r="AC1350" s="4">
        <f t="shared" si="395"/>
        <v>581</v>
      </c>
      <c r="AD1350" s="4">
        <f t="shared" si="378"/>
        <v>581</v>
      </c>
      <c r="AE1350" s="4">
        <v>581</v>
      </c>
      <c r="AF1350" s="4">
        <v>581</v>
      </c>
      <c r="AG1350" s="4">
        <f t="shared" si="389"/>
        <v>581</v>
      </c>
      <c r="AI1350" t="e">
        <f t="shared" si="390"/>
        <v>#N/A</v>
      </c>
      <c r="AJ1350">
        <v>1234.9000000000001</v>
      </c>
      <c r="AK1350" s="2">
        <v>1234.9000000000001</v>
      </c>
      <c r="AL1350" s="2">
        <f t="shared" si="391"/>
        <v>1234.9000000000001</v>
      </c>
      <c r="AM1350" s="4"/>
      <c r="AN1350" t="e">
        <f>VLOOKUP([1]!Tabelle13[[#This Row],[Vlookup this ID for freight costs]],$AL$2:$AL$6811,2,FALSE)</f>
        <v>#REF!</v>
      </c>
      <c r="AP1350">
        <v>5.82</v>
      </c>
      <c r="AQ1350">
        <v>5.82</v>
      </c>
      <c r="AR1350" s="4">
        <v>25</v>
      </c>
      <c r="AS1350" s="4">
        <v>8</v>
      </c>
      <c r="AT1350" s="4">
        <v>2009</v>
      </c>
      <c r="AU1350" s="4">
        <v>7</v>
      </c>
      <c r="AV1350" s="4">
        <v>10</v>
      </c>
      <c r="AW1350" s="4">
        <v>2009</v>
      </c>
      <c r="AX1350" t="str">
        <f t="shared" si="392"/>
        <v>Delay</v>
      </c>
      <c r="AY1350">
        <f t="shared" si="393"/>
        <v>43</v>
      </c>
    </row>
    <row r="1351" spans="1:51" x14ac:dyDescent="0.2">
      <c r="A1351" s="3">
        <v>12334</v>
      </c>
      <c r="B1351" s="1" t="s">
        <v>72</v>
      </c>
      <c r="C1351" s="1" t="s">
        <v>73</v>
      </c>
      <c r="D1351" s="1" t="s">
        <v>130</v>
      </c>
      <c r="E1351" s="1"/>
      <c r="F1351" s="1" t="s">
        <v>107</v>
      </c>
      <c r="G1351" s="13" t="s">
        <v>1405</v>
      </c>
      <c r="H1351" s="12">
        <v>39164</v>
      </c>
      <c r="I1351" s="12" t="s">
        <v>1405</v>
      </c>
      <c r="J1351" s="12">
        <v>39164</v>
      </c>
      <c r="K1351" s="4">
        <v>87</v>
      </c>
      <c r="L1351" s="1" t="s">
        <v>146</v>
      </c>
      <c r="M1351" s="1" t="s">
        <v>132</v>
      </c>
      <c r="N1351" s="1" t="s">
        <v>167</v>
      </c>
      <c r="O1351" s="1" t="s">
        <v>93</v>
      </c>
      <c r="P1351">
        <v>30</v>
      </c>
      <c r="Q1351">
        <v>7000</v>
      </c>
      <c r="R1351">
        <v>113750</v>
      </c>
      <c r="S1351">
        <v>16.25</v>
      </c>
      <c r="T1351">
        <v>0.54</v>
      </c>
      <c r="U1351">
        <f t="shared" si="387"/>
        <v>113750</v>
      </c>
      <c r="V1351">
        <f t="shared" si="388"/>
        <v>210000</v>
      </c>
      <c r="W1351" s="1" t="s">
        <v>155</v>
      </c>
      <c r="X1351" s="1" t="s">
        <v>1236</v>
      </c>
      <c r="Y1351" s="1" t="s">
        <v>156</v>
      </c>
      <c r="Z1351" s="3">
        <v>6817</v>
      </c>
      <c r="AA1351" s="4">
        <f t="shared" si="394"/>
        <v>581</v>
      </c>
      <c r="AB1351" s="4">
        <f t="shared" si="384"/>
        <v>3012.9748060000002</v>
      </c>
      <c r="AC1351" s="4">
        <f t="shared" si="395"/>
        <v>581</v>
      </c>
      <c r="AD1351" s="4">
        <f t="shared" si="378"/>
        <v>962.89416033333328</v>
      </c>
      <c r="AE1351" s="4">
        <v>581</v>
      </c>
      <c r="AF1351" s="4">
        <v>581</v>
      </c>
      <c r="AG1351" s="4">
        <f t="shared" si="389"/>
        <v>581</v>
      </c>
      <c r="AI1351" t="e">
        <f t="shared" si="390"/>
        <v>#N/A</v>
      </c>
      <c r="AJ1351">
        <v>1886.21</v>
      </c>
      <c r="AK1351" s="2">
        <v>1886.21</v>
      </c>
      <c r="AL1351" s="2">
        <f t="shared" si="391"/>
        <v>1886.21</v>
      </c>
      <c r="AM1351" s="4"/>
      <c r="AN1351" t="e">
        <f>VLOOKUP([1]!Tabelle13[[#This Row],[Vlookup this ID for freight costs]],$AL$2:$AL$6811,2,FALSE)</f>
        <v>#REF!</v>
      </c>
      <c r="AP1351">
        <v>0</v>
      </c>
      <c r="AR1351" s="4">
        <v>23</v>
      </c>
      <c r="AS1351" s="4">
        <v>4</v>
      </c>
      <c r="AT1351" s="4">
        <v>2007</v>
      </c>
      <c r="AU1351" s="4">
        <v>23</v>
      </c>
      <c r="AV1351" s="4">
        <v>4</v>
      </c>
      <c r="AW1351" s="4">
        <v>2007</v>
      </c>
      <c r="AX1351" t="str">
        <f t="shared" si="392"/>
        <v>No Delay</v>
      </c>
      <c r="AY1351">
        <f t="shared" si="393"/>
        <v>0</v>
      </c>
    </row>
    <row r="1352" spans="1:51" x14ac:dyDescent="0.2">
      <c r="A1352" s="3">
        <v>83847</v>
      </c>
      <c r="B1352" s="1" t="s">
        <v>140</v>
      </c>
      <c r="C1352" s="1" t="s">
        <v>99</v>
      </c>
      <c r="D1352" s="1" t="s">
        <v>130</v>
      </c>
      <c r="E1352" s="1" t="s">
        <v>101</v>
      </c>
      <c r="F1352" s="1" t="s">
        <v>101</v>
      </c>
      <c r="G1352" s="13" t="s">
        <v>1350</v>
      </c>
      <c r="H1352" s="12">
        <v>41971</v>
      </c>
      <c r="I1352" s="12" t="s">
        <v>1406</v>
      </c>
      <c r="J1352" s="12">
        <v>41964</v>
      </c>
      <c r="K1352" s="4">
        <v>6140</v>
      </c>
      <c r="L1352" s="1" t="s">
        <v>146</v>
      </c>
      <c r="M1352" s="1" t="s">
        <v>132</v>
      </c>
      <c r="N1352" s="1" t="s">
        <v>599</v>
      </c>
      <c r="O1352" s="1" t="s">
        <v>93</v>
      </c>
      <c r="P1352">
        <v>60</v>
      </c>
      <c r="Q1352">
        <v>18317</v>
      </c>
      <c r="R1352">
        <v>71253.13</v>
      </c>
      <c r="S1352">
        <v>3.89</v>
      </c>
      <c r="T1352">
        <v>0.06</v>
      </c>
      <c r="U1352">
        <f t="shared" si="387"/>
        <v>71253.13</v>
      </c>
      <c r="V1352">
        <f t="shared" si="388"/>
        <v>1099020</v>
      </c>
      <c r="W1352" s="1" t="s">
        <v>160</v>
      </c>
      <c r="X1352" s="1" t="s">
        <v>1236</v>
      </c>
      <c r="Y1352" s="1" t="s">
        <v>161</v>
      </c>
      <c r="Z1352" s="3">
        <v>11983</v>
      </c>
      <c r="AA1352" s="4">
        <f t="shared" si="394"/>
        <v>581</v>
      </c>
      <c r="AB1352" s="4">
        <f t="shared" si="384"/>
        <v>4254.9906585999997</v>
      </c>
      <c r="AC1352" s="4">
        <f t="shared" si="395"/>
        <v>581</v>
      </c>
      <c r="AD1352" s="4">
        <f t="shared" si="378"/>
        <v>581</v>
      </c>
      <c r="AE1352" s="4">
        <v>581</v>
      </c>
      <c r="AF1352" s="4">
        <v>581</v>
      </c>
      <c r="AG1352" s="4">
        <f t="shared" si="389"/>
        <v>581</v>
      </c>
      <c r="AI1352" t="e">
        <f t="shared" si="390"/>
        <v>#N/A</v>
      </c>
      <c r="AJ1352">
        <v>6311.88</v>
      </c>
      <c r="AK1352" s="2">
        <v>6311.88</v>
      </c>
      <c r="AL1352" s="2">
        <f t="shared" si="391"/>
        <v>6311.88</v>
      </c>
      <c r="AM1352" s="4"/>
      <c r="AN1352" t="e">
        <f>VLOOKUP([1]!Tabelle13[[#This Row],[Vlookup this ID for freight costs]],$AL$2:$AL$6811,2,FALSE)</f>
        <v>#REF!</v>
      </c>
      <c r="AP1352">
        <v>88.14</v>
      </c>
      <c r="AQ1352">
        <v>88.14</v>
      </c>
      <c r="AR1352" s="4">
        <v>28</v>
      </c>
      <c r="AS1352" s="4">
        <v>11</v>
      </c>
      <c r="AT1352" s="4">
        <v>2014</v>
      </c>
      <c r="AU1352" s="4">
        <v>21</v>
      </c>
      <c r="AV1352" s="4">
        <v>11</v>
      </c>
      <c r="AW1352" s="4">
        <v>2014</v>
      </c>
      <c r="AX1352" t="str">
        <f t="shared" si="392"/>
        <v>No Delay</v>
      </c>
      <c r="AY1352">
        <f t="shared" si="393"/>
        <v>0</v>
      </c>
    </row>
    <row r="1353" spans="1:51" x14ac:dyDescent="0.2">
      <c r="A1353" s="3">
        <v>75102</v>
      </c>
      <c r="B1353" s="1" t="s">
        <v>168</v>
      </c>
      <c r="C1353" s="1" t="s">
        <v>150</v>
      </c>
      <c r="D1353" s="1" t="s">
        <v>100</v>
      </c>
      <c r="E1353" s="1" t="s">
        <v>253</v>
      </c>
      <c r="F1353" s="1" t="s">
        <v>253</v>
      </c>
      <c r="G1353" s="13" t="s">
        <v>1407</v>
      </c>
      <c r="H1353" s="12">
        <v>40920</v>
      </c>
      <c r="I1353" s="12" t="s">
        <v>1407</v>
      </c>
      <c r="J1353" s="12">
        <v>40920</v>
      </c>
      <c r="K1353" s="4">
        <v>3690</v>
      </c>
      <c r="L1353" s="1" t="s">
        <v>146</v>
      </c>
      <c r="M1353" s="1" t="s">
        <v>672</v>
      </c>
      <c r="N1353" s="1" t="s">
        <v>265</v>
      </c>
      <c r="O1353" s="1" t="s">
        <v>93</v>
      </c>
      <c r="P1353">
        <v>60</v>
      </c>
      <c r="Q1353">
        <v>5360</v>
      </c>
      <c r="R1353">
        <v>14579.2</v>
      </c>
      <c r="S1353">
        <v>2.72</v>
      </c>
      <c r="T1353">
        <v>0.05</v>
      </c>
      <c r="U1353">
        <f t="shared" si="387"/>
        <v>14579.2</v>
      </c>
      <c r="V1353">
        <f t="shared" si="388"/>
        <v>321600</v>
      </c>
      <c r="W1353" s="1" t="s">
        <v>204</v>
      </c>
      <c r="X1353" s="1" t="s">
        <v>1236</v>
      </c>
      <c r="Y1353" s="1" t="s">
        <v>205</v>
      </c>
      <c r="Z1353" s="3">
        <v>16682</v>
      </c>
      <c r="AA1353" s="4">
        <f t="shared" si="394"/>
        <v>583</v>
      </c>
      <c r="AB1353" s="4">
        <f t="shared" si="384"/>
        <v>2832.9884139999999</v>
      </c>
      <c r="AC1353" s="4">
        <f t="shared" si="395"/>
        <v>583</v>
      </c>
      <c r="AD1353" s="4">
        <f t="shared" si="378"/>
        <v>867.33333333333337</v>
      </c>
      <c r="AE1353" s="4">
        <v>583</v>
      </c>
      <c r="AF1353" s="4">
        <v>583</v>
      </c>
      <c r="AG1353" s="4">
        <f t="shared" si="389"/>
        <v>583</v>
      </c>
      <c r="AI1353" t="e">
        <f t="shared" si="390"/>
        <v>#N/A</v>
      </c>
      <c r="AJ1353">
        <v>5824.11</v>
      </c>
      <c r="AK1353" s="2">
        <v>5824.11</v>
      </c>
      <c r="AL1353" s="2">
        <f t="shared" si="391"/>
        <v>5824.11</v>
      </c>
      <c r="AM1353" s="4"/>
      <c r="AN1353" t="e">
        <f>VLOOKUP([1]!Tabelle13[[#This Row],[Vlookup this ID for freight costs]],$AL$2:$AL$6811,2,FALSE)</f>
        <v>#REF!</v>
      </c>
      <c r="AP1353">
        <v>24.06</v>
      </c>
      <c r="AQ1353">
        <v>24.06</v>
      </c>
      <c r="AR1353" s="4">
        <v>12</v>
      </c>
      <c r="AS1353" s="4">
        <v>1</v>
      </c>
      <c r="AT1353" s="4">
        <v>2012</v>
      </c>
      <c r="AU1353" s="4">
        <v>12</v>
      </c>
      <c r="AV1353" s="4">
        <v>1</v>
      </c>
      <c r="AW1353" s="4">
        <v>2012</v>
      </c>
      <c r="AX1353" t="str">
        <f t="shared" si="392"/>
        <v>No Delay</v>
      </c>
      <c r="AY1353">
        <f t="shared" si="393"/>
        <v>0</v>
      </c>
    </row>
    <row r="1354" spans="1:51" x14ac:dyDescent="0.2">
      <c r="A1354" s="3">
        <v>11568</v>
      </c>
      <c r="B1354" s="1" t="s">
        <v>164</v>
      </c>
      <c r="C1354" s="1" t="s">
        <v>165</v>
      </c>
      <c r="D1354" s="1" t="s">
        <v>130</v>
      </c>
      <c r="E1354" s="1" t="s">
        <v>101</v>
      </c>
      <c r="F1354" s="1" t="s">
        <v>101</v>
      </c>
      <c r="G1354" s="13" t="s">
        <v>1408</v>
      </c>
      <c r="H1354" s="12">
        <v>39797</v>
      </c>
      <c r="I1354" s="12" t="s">
        <v>1408</v>
      </c>
      <c r="J1354" s="12">
        <v>39797</v>
      </c>
      <c r="K1354" s="4">
        <v>1268</v>
      </c>
      <c r="L1354" s="1" t="s">
        <v>146</v>
      </c>
      <c r="M1354" s="1" t="s">
        <v>132</v>
      </c>
      <c r="N1354" s="1" t="s">
        <v>265</v>
      </c>
      <c r="O1354" s="1" t="s">
        <v>93</v>
      </c>
      <c r="P1354">
        <v>60</v>
      </c>
      <c r="Q1354">
        <v>2523</v>
      </c>
      <c r="R1354">
        <v>8073.6</v>
      </c>
      <c r="S1354">
        <v>3.2</v>
      </c>
      <c r="T1354">
        <v>0.05</v>
      </c>
      <c r="U1354">
        <f t="shared" si="387"/>
        <v>8073.6</v>
      </c>
      <c r="V1354">
        <f t="shared" si="388"/>
        <v>151380</v>
      </c>
      <c r="W1354" s="1" t="s">
        <v>179</v>
      </c>
      <c r="X1354" s="1" t="s">
        <v>1236</v>
      </c>
      <c r="Y1354" s="1" t="s">
        <v>156</v>
      </c>
      <c r="Z1354" s="3">
        <v>11413</v>
      </c>
      <c r="AA1354" s="4">
        <f t="shared" si="394"/>
        <v>585</v>
      </c>
      <c r="AB1354" s="4">
        <f t="shared" si="384"/>
        <v>2521.6339054</v>
      </c>
      <c r="AC1354" s="4">
        <f t="shared" si="395"/>
        <v>585</v>
      </c>
      <c r="AD1354" s="4">
        <f t="shared" si="378"/>
        <v>1692.127209</v>
      </c>
      <c r="AE1354" s="4">
        <v>585</v>
      </c>
      <c r="AF1354" s="4">
        <v>585</v>
      </c>
      <c r="AG1354" s="4">
        <f t="shared" si="389"/>
        <v>585</v>
      </c>
      <c r="AH1354" s="4">
        <v>82513</v>
      </c>
      <c r="AI1354">
        <f t="shared" si="390"/>
        <v>4026</v>
      </c>
      <c r="AJ1354">
        <v>5698.01</v>
      </c>
      <c r="AK1354" s="2">
        <v>5698.01</v>
      </c>
      <c r="AL1354" s="2">
        <f t="shared" si="391"/>
        <v>5698.01</v>
      </c>
      <c r="AM1354" s="4"/>
      <c r="AN1354" t="e">
        <f>VLOOKUP([1]!Tabelle13[[#This Row],[Vlookup this ID for freight costs]],$AL$2:$AL$6811,2,FALSE)</f>
        <v>#REF!</v>
      </c>
      <c r="AP1354">
        <v>15.82</v>
      </c>
      <c r="AQ1354">
        <v>15.82</v>
      </c>
      <c r="AR1354" s="4">
        <v>15</v>
      </c>
      <c r="AS1354" s="4">
        <v>12</v>
      </c>
      <c r="AT1354" s="4">
        <v>2008</v>
      </c>
      <c r="AU1354" s="4">
        <v>15</v>
      </c>
      <c r="AV1354" s="4">
        <v>12</v>
      </c>
      <c r="AW1354" s="4">
        <v>2008</v>
      </c>
      <c r="AX1354" t="str">
        <f t="shared" si="392"/>
        <v>No Delay</v>
      </c>
      <c r="AY1354">
        <f t="shared" si="393"/>
        <v>0</v>
      </c>
    </row>
    <row r="1355" spans="1:51" x14ac:dyDescent="0.2">
      <c r="A1355" s="3">
        <v>11906</v>
      </c>
      <c r="B1355" s="1" t="s">
        <v>164</v>
      </c>
      <c r="C1355" s="1" t="s">
        <v>165</v>
      </c>
      <c r="D1355" s="1" t="s">
        <v>130</v>
      </c>
      <c r="E1355" s="1" t="s">
        <v>101</v>
      </c>
      <c r="F1355" s="1" t="s">
        <v>101</v>
      </c>
      <c r="G1355" s="13" t="s">
        <v>1408</v>
      </c>
      <c r="H1355" s="12">
        <v>39797</v>
      </c>
      <c r="I1355" s="12" t="s">
        <v>1408</v>
      </c>
      <c r="J1355" s="12">
        <v>39797</v>
      </c>
      <c r="K1355" s="4">
        <v>1269</v>
      </c>
      <c r="L1355" s="1" t="s">
        <v>146</v>
      </c>
      <c r="M1355" s="1" t="s">
        <v>132</v>
      </c>
      <c r="N1355" s="1" t="s">
        <v>167</v>
      </c>
      <c r="O1355" s="1" t="s">
        <v>93</v>
      </c>
      <c r="P1355">
        <v>30</v>
      </c>
      <c r="Q1355">
        <v>5147</v>
      </c>
      <c r="R1355">
        <v>56617</v>
      </c>
      <c r="S1355">
        <v>11</v>
      </c>
      <c r="T1355">
        <v>0.37</v>
      </c>
      <c r="U1355">
        <f t="shared" si="387"/>
        <v>56617</v>
      </c>
      <c r="V1355">
        <f t="shared" si="388"/>
        <v>154410</v>
      </c>
      <c r="W1355" s="1" t="s">
        <v>155</v>
      </c>
      <c r="X1355" s="1" t="s">
        <v>1236</v>
      </c>
      <c r="Y1355" s="1" t="s">
        <v>156</v>
      </c>
      <c r="Z1355" s="3">
        <v>11413</v>
      </c>
      <c r="AA1355" s="4">
        <f t="shared" si="394"/>
        <v>585</v>
      </c>
      <c r="AB1355" s="4">
        <f t="shared" si="384"/>
        <v>2809.6121326000002</v>
      </c>
      <c r="AC1355" s="4">
        <f t="shared" si="395"/>
        <v>585</v>
      </c>
      <c r="AD1355" s="4">
        <f t="shared" si="378"/>
        <v>396</v>
      </c>
      <c r="AE1355" s="3" t="s">
        <v>1409</v>
      </c>
      <c r="AF1355" s="3">
        <v>585</v>
      </c>
      <c r="AG1355" s="4">
        <f>AI1355</f>
        <v>585</v>
      </c>
      <c r="AH1355" s="4">
        <v>11568</v>
      </c>
      <c r="AI1355">
        <f t="shared" si="390"/>
        <v>585</v>
      </c>
      <c r="AJ1355" t="s">
        <v>1409</v>
      </c>
      <c r="AK1355" s="2">
        <v>5698.01</v>
      </c>
      <c r="AL1355" s="2">
        <f>AN1355</f>
        <v>5698.01</v>
      </c>
      <c r="AM1355" s="4">
        <v>11568</v>
      </c>
      <c r="AN1355">
        <f>INDEX($AJ$2:$AJ$6811,MATCH(AM1355,$A$2:$A$6811,0))</f>
        <v>5698.01</v>
      </c>
      <c r="AP1355">
        <v>110.97</v>
      </c>
      <c r="AQ1355">
        <v>110.97</v>
      </c>
      <c r="AR1355" s="4">
        <v>15</v>
      </c>
      <c r="AS1355" s="4">
        <v>12</v>
      </c>
      <c r="AT1355" s="4">
        <v>2008</v>
      </c>
      <c r="AU1355" s="4">
        <v>15</v>
      </c>
      <c r="AV1355" s="4">
        <v>12</v>
      </c>
      <c r="AW1355" s="4">
        <v>2008</v>
      </c>
      <c r="AX1355" t="str">
        <f t="shared" si="392"/>
        <v>No Delay</v>
      </c>
      <c r="AY1355">
        <f t="shared" si="393"/>
        <v>0</v>
      </c>
    </row>
    <row r="1356" spans="1:51" x14ac:dyDescent="0.2">
      <c r="A1356" s="3">
        <v>83484</v>
      </c>
      <c r="B1356" s="1" t="s">
        <v>172</v>
      </c>
      <c r="C1356" s="1" t="s">
        <v>114</v>
      </c>
      <c r="D1356" s="1" t="s">
        <v>130</v>
      </c>
      <c r="E1356" s="1" t="s">
        <v>101</v>
      </c>
      <c r="F1356" s="1" t="s">
        <v>101</v>
      </c>
      <c r="G1356" s="13" t="s">
        <v>1410</v>
      </c>
      <c r="H1356" s="12">
        <v>40600</v>
      </c>
      <c r="I1356" s="12" t="s">
        <v>1377</v>
      </c>
      <c r="J1356" s="12">
        <v>40589</v>
      </c>
      <c r="K1356" s="4">
        <v>3002</v>
      </c>
      <c r="L1356" s="1" t="s">
        <v>146</v>
      </c>
      <c r="M1356" s="1" t="s">
        <v>132</v>
      </c>
      <c r="N1356" s="1" t="s">
        <v>178</v>
      </c>
      <c r="O1356" s="1" t="s">
        <v>93</v>
      </c>
      <c r="P1356">
        <v>60</v>
      </c>
      <c r="Q1356">
        <v>10776</v>
      </c>
      <c r="R1356">
        <v>77694.960000000006</v>
      </c>
      <c r="S1356">
        <v>7.21</v>
      </c>
      <c r="T1356">
        <v>0.12</v>
      </c>
      <c r="U1356">
        <f t="shared" si="387"/>
        <v>77694.960000000006</v>
      </c>
      <c r="V1356">
        <f t="shared" si="388"/>
        <v>646560</v>
      </c>
      <c r="W1356" s="1" t="s">
        <v>155</v>
      </c>
      <c r="X1356" s="1" t="s">
        <v>1236</v>
      </c>
      <c r="Y1356" s="1" t="s">
        <v>156</v>
      </c>
      <c r="Z1356" s="3">
        <v>14240</v>
      </c>
      <c r="AA1356" s="4">
        <f t="shared" si="394"/>
        <v>586</v>
      </c>
      <c r="AB1356" s="4">
        <f t="shared" si="384"/>
        <v>3427.3824988000001</v>
      </c>
      <c r="AC1356" s="4">
        <f t="shared" si="395"/>
        <v>586</v>
      </c>
      <c r="AD1356" s="4">
        <f t="shared" si="378"/>
        <v>586</v>
      </c>
      <c r="AE1356" s="4">
        <v>586</v>
      </c>
      <c r="AF1356" s="4">
        <v>586</v>
      </c>
      <c r="AG1356" s="4">
        <f t="shared" ref="AG1356:AG1365" si="396">AE1356</f>
        <v>586</v>
      </c>
      <c r="AI1356" t="e">
        <f t="shared" si="390"/>
        <v>#N/A</v>
      </c>
      <c r="AJ1356">
        <v>8045.76</v>
      </c>
      <c r="AK1356" s="2">
        <v>8045.76</v>
      </c>
      <c r="AL1356" s="2">
        <f t="shared" ref="AL1356:AL1365" si="397">AJ1356</f>
        <v>8045.76</v>
      </c>
      <c r="AM1356" s="4"/>
      <c r="AN1356" t="e">
        <f>VLOOKUP([1]!Tabelle13[[#This Row],[Vlookup this ID for freight costs]],$AL$2:$AL$6811,2,FALSE)</f>
        <v>#REF!</v>
      </c>
      <c r="AP1356">
        <v>167.51</v>
      </c>
      <c r="AQ1356">
        <v>167.51</v>
      </c>
      <c r="AR1356" s="4">
        <v>26</v>
      </c>
      <c r="AS1356" s="4">
        <v>2</v>
      </c>
      <c r="AT1356" s="4">
        <v>2011</v>
      </c>
      <c r="AU1356" s="4">
        <v>15</v>
      </c>
      <c r="AV1356" s="4">
        <v>2</v>
      </c>
      <c r="AW1356" s="4">
        <v>2011</v>
      </c>
      <c r="AX1356" t="str">
        <f t="shared" si="392"/>
        <v>No Delay</v>
      </c>
      <c r="AY1356">
        <f t="shared" si="393"/>
        <v>0</v>
      </c>
    </row>
    <row r="1357" spans="1:51" x14ac:dyDescent="0.2">
      <c r="A1357" s="3">
        <v>11273</v>
      </c>
      <c r="B1357" s="1" t="s">
        <v>98</v>
      </c>
      <c r="C1357" s="1" t="s">
        <v>99</v>
      </c>
      <c r="D1357" s="1" t="s">
        <v>130</v>
      </c>
      <c r="E1357" s="1" t="s">
        <v>101</v>
      </c>
      <c r="F1357" s="1" t="s">
        <v>101</v>
      </c>
      <c r="G1357" s="13" t="s">
        <v>453</v>
      </c>
      <c r="H1357" s="12">
        <v>39717</v>
      </c>
      <c r="I1357" s="12" t="s">
        <v>453</v>
      </c>
      <c r="J1357" s="12">
        <v>39717</v>
      </c>
      <c r="K1357" s="4">
        <v>1091</v>
      </c>
      <c r="L1357" s="1" t="s">
        <v>146</v>
      </c>
      <c r="M1357" s="1" t="s">
        <v>132</v>
      </c>
      <c r="N1357" s="1" t="s">
        <v>392</v>
      </c>
      <c r="O1357" s="1" t="s">
        <v>393</v>
      </c>
      <c r="P1357">
        <v>120</v>
      </c>
      <c r="Q1357">
        <v>2580</v>
      </c>
      <c r="R1357">
        <v>106038</v>
      </c>
      <c r="S1357">
        <v>41.1</v>
      </c>
      <c r="T1357">
        <v>0.34</v>
      </c>
      <c r="U1357">
        <f t="shared" si="387"/>
        <v>106038</v>
      </c>
      <c r="V1357">
        <f t="shared" si="388"/>
        <v>309600</v>
      </c>
      <c r="W1357" s="1" t="s">
        <v>394</v>
      </c>
      <c r="X1357" s="1" t="s">
        <v>112</v>
      </c>
      <c r="Y1357" s="1" t="s">
        <v>112</v>
      </c>
      <c r="Z1357" s="3">
        <v>10263</v>
      </c>
      <c r="AA1357" s="4">
        <f t="shared" si="394"/>
        <v>587</v>
      </c>
      <c r="AB1357" s="4">
        <f t="shared" si="384"/>
        <v>2527.8895299999999</v>
      </c>
      <c r="AC1357" s="4">
        <f t="shared" si="395"/>
        <v>587</v>
      </c>
      <c r="AD1357" s="4">
        <f t="shared" si="378"/>
        <v>1120.5</v>
      </c>
      <c r="AE1357" s="4">
        <v>587</v>
      </c>
      <c r="AF1357" s="4">
        <v>587</v>
      </c>
      <c r="AG1357" s="4">
        <f t="shared" si="396"/>
        <v>587</v>
      </c>
      <c r="AH1357" s="4">
        <v>84199</v>
      </c>
      <c r="AI1357">
        <f t="shared" si="390"/>
        <v>9421</v>
      </c>
      <c r="AJ1357">
        <v>1146.27</v>
      </c>
      <c r="AK1357" s="2">
        <v>1146.27</v>
      </c>
      <c r="AL1357" s="2">
        <f t="shared" si="397"/>
        <v>1146.27</v>
      </c>
      <c r="AM1357" s="4"/>
      <c r="AN1357" t="e">
        <f>VLOOKUP([1]!Tabelle13[[#This Row],[Vlookup this ID for freight costs]],$AL$2:$AL$6811,2,FALSE)</f>
        <v>#REF!</v>
      </c>
      <c r="AP1357">
        <v>169.66</v>
      </c>
      <c r="AQ1357">
        <v>169.66</v>
      </c>
      <c r="AR1357" s="4">
        <v>26</v>
      </c>
      <c r="AS1357" s="4">
        <v>9</v>
      </c>
      <c r="AT1357" s="4">
        <v>2008</v>
      </c>
      <c r="AU1357" s="4">
        <v>26</v>
      </c>
      <c r="AV1357" s="4">
        <v>9</v>
      </c>
      <c r="AW1357" s="4">
        <v>2008</v>
      </c>
      <c r="AX1357" t="str">
        <f t="shared" si="392"/>
        <v>No Delay</v>
      </c>
      <c r="AY1357">
        <f t="shared" si="393"/>
        <v>0</v>
      </c>
    </row>
    <row r="1358" spans="1:51" x14ac:dyDescent="0.2">
      <c r="A1358" s="3">
        <v>11559</v>
      </c>
      <c r="B1358" s="1" t="s">
        <v>98</v>
      </c>
      <c r="C1358" s="1" t="s">
        <v>99</v>
      </c>
      <c r="D1358" s="1" t="s">
        <v>130</v>
      </c>
      <c r="E1358" s="1" t="s">
        <v>53</v>
      </c>
      <c r="F1358" s="1" t="s">
        <v>53</v>
      </c>
      <c r="G1358" s="13" t="s">
        <v>453</v>
      </c>
      <c r="H1358" s="12">
        <v>39717</v>
      </c>
      <c r="I1358" s="12" t="s">
        <v>453</v>
      </c>
      <c r="J1358" s="12">
        <v>39717</v>
      </c>
      <c r="K1358" s="4">
        <v>1092</v>
      </c>
      <c r="L1358" s="1" t="s">
        <v>146</v>
      </c>
      <c r="M1358" s="1" t="s">
        <v>132</v>
      </c>
      <c r="N1358" s="1" t="s">
        <v>392</v>
      </c>
      <c r="O1358" s="1" t="s">
        <v>393</v>
      </c>
      <c r="P1358">
        <v>120</v>
      </c>
      <c r="Q1358">
        <v>2580</v>
      </c>
      <c r="R1358">
        <v>106038</v>
      </c>
      <c r="S1358">
        <v>41.1</v>
      </c>
      <c r="T1358">
        <v>0.34</v>
      </c>
      <c r="U1358">
        <f t="shared" si="387"/>
        <v>106038</v>
      </c>
      <c r="V1358">
        <f t="shared" si="388"/>
        <v>309600</v>
      </c>
      <c r="W1358" s="1" t="s">
        <v>394</v>
      </c>
      <c r="X1358" s="1" t="s">
        <v>112</v>
      </c>
      <c r="Y1358" s="1" t="s">
        <v>112</v>
      </c>
      <c r="Z1358" s="3">
        <v>6808</v>
      </c>
      <c r="AA1358" s="4">
        <f t="shared" si="394"/>
        <v>587</v>
      </c>
      <c r="AB1358" s="4">
        <f t="shared" si="384"/>
        <v>2527.8895299999999</v>
      </c>
      <c r="AC1358" s="4">
        <f t="shared" si="395"/>
        <v>587</v>
      </c>
      <c r="AD1358" s="4">
        <f t="shared" si="378"/>
        <v>1120.5</v>
      </c>
      <c r="AE1358" s="4">
        <v>587</v>
      </c>
      <c r="AF1358" s="4">
        <v>587</v>
      </c>
      <c r="AG1358" s="4">
        <f t="shared" si="396"/>
        <v>587</v>
      </c>
      <c r="AH1358" s="4">
        <v>82499</v>
      </c>
      <c r="AI1358">
        <f t="shared" si="390"/>
        <v>7191</v>
      </c>
      <c r="AJ1358">
        <v>1153.97</v>
      </c>
      <c r="AK1358" s="2">
        <v>1153.97</v>
      </c>
      <c r="AL1358" s="2">
        <f t="shared" si="397"/>
        <v>1153.97</v>
      </c>
      <c r="AM1358" s="4"/>
      <c r="AN1358" t="e">
        <f>VLOOKUP([1]!Tabelle13[[#This Row],[Vlookup this ID for freight costs]],$AL$2:$AL$6811,2,FALSE)</f>
        <v>#REF!</v>
      </c>
      <c r="AP1358">
        <v>169.66</v>
      </c>
      <c r="AQ1358">
        <v>169.66</v>
      </c>
      <c r="AR1358" s="4">
        <v>26</v>
      </c>
      <c r="AS1358" s="4">
        <v>9</v>
      </c>
      <c r="AT1358" s="4">
        <v>2008</v>
      </c>
      <c r="AU1358" s="4">
        <v>26</v>
      </c>
      <c r="AV1358" s="4">
        <v>9</v>
      </c>
      <c r="AW1358" s="4">
        <v>2008</v>
      </c>
      <c r="AX1358" t="str">
        <f t="shared" si="392"/>
        <v>No Delay</v>
      </c>
      <c r="AY1358">
        <f t="shared" si="393"/>
        <v>0</v>
      </c>
    </row>
    <row r="1359" spans="1:51" x14ac:dyDescent="0.2">
      <c r="A1359" s="3">
        <v>85679</v>
      </c>
      <c r="B1359" s="1" t="s">
        <v>215</v>
      </c>
      <c r="C1359" s="1" t="s">
        <v>89</v>
      </c>
      <c r="D1359" s="1" t="s">
        <v>130</v>
      </c>
      <c r="E1359" s="1" t="s">
        <v>53</v>
      </c>
      <c r="F1359" s="1" t="s">
        <v>53</v>
      </c>
      <c r="G1359" s="13" t="s">
        <v>768</v>
      </c>
      <c r="H1359" s="12">
        <v>40368</v>
      </c>
      <c r="I1359" s="12" t="s">
        <v>769</v>
      </c>
      <c r="J1359" s="12">
        <v>40364</v>
      </c>
      <c r="K1359" s="4">
        <v>2620</v>
      </c>
      <c r="L1359" s="1" t="s">
        <v>146</v>
      </c>
      <c r="M1359" s="1" t="s">
        <v>132</v>
      </c>
      <c r="N1359" s="1" t="s">
        <v>563</v>
      </c>
      <c r="O1359" s="1" t="s">
        <v>93</v>
      </c>
      <c r="P1359">
        <v>60</v>
      </c>
      <c r="Q1359">
        <v>2788</v>
      </c>
      <c r="R1359">
        <v>43214</v>
      </c>
      <c r="S1359">
        <v>15.5</v>
      </c>
      <c r="T1359">
        <v>0.26</v>
      </c>
      <c r="U1359">
        <f t="shared" si="387"/>
        <v>43214</v>
      </c>
      <c r="V1359">
        <f t="shared" si="388"/>
        <v>167280</v>
      </c>
      <c r="W1359" s="1" t="s">
        <v>155</v>
      </c>
      <c r="X1359" s="1" t="s">
        <v>1236</v>
      </c>
      <c r="Y1359" s="1" t="s">
        <v>156</v>
      </c>
      <c r="Z1359" s="3">
        <v>9211</v>
      </c>
      <c r="AA1359" s="4">
        <f t="shared" si="394"/>
        <v>588</v>
      </c>
      <c r="AB1359" s="4">
        <f t="shared" si="384"/>
        <v>2550.7170723999998</v>
      </c>
      <c r="AC1359" s="4">
        <f t="shared" si="395"/>
        <v>588</v>
      </c>
      <c r="AD1359" s="4">
        <f t="shared" si="378"/>
        <v>436.5</v>
      </c>
      <c r="AE1359" s="4">
        <v>588</v>
      </c>
      <c r="AF1359" s="4">
        <v>588</v>
      </c>
      <c r="AG1359" s="4">
        <f t="shared" si="396"/>
        <v>588</v>
      </c>
      <c r="AI1359" t="e">
        <f t="shared" si="390"/>
        <v>#N/A</v>
      </c>
      <c r="AJ1359">
        <v>5121.68</v>
      </c>
      <c r="AK1359" s="2">
        <v>5121.68</v>
      </c>
      <c r="AL1359" s="2">
        <f t="shared" si="397"/>
        <v>5121.68</v>
      </c>
      <c r="AM1359" s="4"/>
      <c r="AN1359" t="e">
        <f>VLOOKUP([1]!Tabelle13[[#This Row],[Vlookup this ID for freight costs]],$AL$2:$AL$6811,2,FALSE)</f>
        <v>#REF!</v>
      </c>
      <c r="AP1359">
        <v>93.17</v>
      </c>
      <c r="AQ1359">
        <v>93.17</v>
      </c>
      <c r="AR1359" s="4">
        <v>9</v>
      </c>
      <c r="AS1359" s="4">
        <v>7</v>
      </c>
      <c r="AT1359" s="4">
        <v>2010</v>
      </c>
      <c r="AU1359" s="4">
        <v>5</v>
      </c>
      <c r="AV1359" s="4">
        <v>7</v>
      </c>
      <c r="AW1359" s="4">
        <v>2010</v>
      </c>
      <c r="AX1359" t="str">
        <f t="shared" si="392"/>
        <v>No Delay</v>
      </c>
      <c r="AY1359">
        <f t="shared" si="393"/>
        <v>0</v>
      </c>
    </row>
    <row r="1360" spans="1:51" x14ac:dyDescent="0.2">
      <c r="A1360" s="3">
        <v>53618</v>
      </c>
      <c r="B1360" s="1" t="s">
        <v>168</v>
      </c>
      <c r="C1360" s="1" t="s">
        <v>150</v>
      </c>
      <c r="D1360" s="1" t="s">
        <v>100</v>
      </c>
      <c r="E1360" s="1" t="s">
        <v>253</v>
      </c>
      <c r="F1360" s="1" t="s">
        <v>253</v>
      </c>
      <c r="G1360" s="13" t="s">
        <v>303</v>
      </c>
      <c r="H1360" s="12">
        <v>40912</v>
      </c>
      <c r="I1360" s="12" t="s">
        <v>303</v>
      </c>
      <c r="J1360" s="12">
        <v>40912</v>
      </c>
      <c r="K1360" s="4">
        <v>3682</v>
      </c>
      <c r="L1360" s="1" t="s">
        <v>146</v>
      </c>
      <c r="M1360" s="1" t="s">
        <v>170</v>
      </c>
      <c r="N1360" s="1" t="s">
        <v>163</v>
      </c>
      <c r="O1360" s="1" t="s">
        <v>93</v>
      </c>
      <c r="P1360">
        <v>60</v>
      </c>
      <c r="Q1360">
        <v>6155</v>
      </c>
      <c r="R1360">
        <v>91894.15</v>
      </c>
      <c r="S1360">
        <v>14.93</v>
      </c>
      <c r="T1360">
        <v>0.25</v>
      </c>
      <c r="U1360">
        <f t="shared" si="387"/>
        <v>91894.15</v>
      </c>
      <c r="V1360">
        <f t="shared" si="388"/>
        <v>369300</v>
      </c>
      <c r="W1360" s="1" t="s">
        <v>155</v>
      </c>
      <c r="X1360" s="1" t="s">
        <v>1236</v>
      </c>
      <c r="Y1360" s="1" t="s">
        <v>156</v>
      </c>
      <c r="Z1360" s="3">
        <v>8107</v>
      </c>
      <c r="AA1360" s="4">
        <f t="shared" si="394"/>
        <v>590</v>
      </c>
      <c r="AB1360" s="4">
        <f t="shared" si="384"/>
        <v>2920.2379149999997</v>
      </c>
      <c r="AC1360" s="4">
        <f t="shared" si="395"/>
        <v>590</v>
      </c>
      <c r="AD1360" s="4">
        <f t="shared" si="378"/>
        <v>426.33333333333331</v>
      </c>
      <c r="AE1360" s="4">
        <v>590</v>
      </c>
      <c r="AF1360" s="4">
        <v>590</v>
      </c>
      <c r="AG1360" s="4">
        <f t="shared" si="396"/>
        <v>590</v>
      </c>
      <c r="AI1360" t="e">
        <f t="shared" si="390"/>
        <v>#N/A</v>
      </c>
      <c r="AJ1360">
        <v>146.5</v>
      </c>
      <c r="AK1360" s="2">
        <v>146.5</v>
      </c>
      <c r="AL1360" s="2">
        <f t="shared" si="397"/>
        <v>146.5</v>
      </c>
      <c r="AM1360" s="4"/>
      <c r="AN1360" t="e">
        <f>VLOOKUP([1]!Tabelle13[[#This Row],[Vlookup this ID for freight costs]],$AL$2:$AL$6811,2,FALSE)</f>
        <v>#REF!</v>
      </c>
      <c r="AP1360">
        <v>151.63</v>
      </c>
      <c r="AQ1360">
        <v>151.63</v>
      </c>
      <c r="AR1360" s="4">
        <v>4</v>
      </c>
      <c r="AS1360" s="4">
        <v>1</v>
      </c>
      <c r="AT1360" s="4">
        <v>2012</v>
      </c>
      <c r="AU1360" s="4">
        <v>4</v>
      </c>
      <c r="AV1360" s="4">
        <v>1</v>
      </c>
      <c r="AW1360" s="4">
        <v>2012</v>
      </c>
      <c r="AX1360" t="str">
        <f t="shared" si="392"/>
        <v>No Delay</v>
      </c>
      <c r="AY1360">
        <f t="shared" si="393"/>
        <v>0</v>
      </c>
    </row>
    <row r="1361" spans="1:51" x14ac:dyDescent="0.2">
      <c r="A1361" s="3">
        <v>83263</v>
      </c>
      <c r="B1361" s="1" t="s">
        <v>140</v>
      </c>
      <c r="C1361" s="1" t="s">
        <v>99</v>
      </c>
      <c r="D1361" s="1" t="s">
        <v>130</v>
      </c>
      <c r="E1361" s="1" t="s">
        <v>101</v>
      </c>
      <c r="F1361" s="1" t="s">
        <v>101</v>
      </c>
      <c r="G1361" s="13" t="s">
        <v>1411</v>
      </c>
      <c r="H1361" s="12">
        <v>41880</v>
      </c>
      <c r="I1361" s="12" t="s">
        <v>802</v>
      </c>
      <c r="J1361" s="12">
        <v>41905</v>
      </c>
      <c r="K1361" s="4">
        <v>5969</v>
      </c>
      <c r="L1361" s="1" t="s">
        <v>146</v>
      </c>
      <c r="M1361" s="1" t="s">
        <v>132</v>
      </c>
      <c r="N1361" s="1" t="s">
        <v>676</v>
      </c>
      <c r="O1361" s="1" t="s">
        <v>93</v>
      </c>
      <c r="P1361">
        <v>60</v>
      </c>
      <c r="Q1361">
        <v>15639</v>
      </c>
      <c r="R1361">
        <v>31121.61</v>
      </c>
      <c r="S1361">
        <v>1.99</v>
      </c>
      <c r="T1361">
        <v>0.03</v>
      </c>
      <c r="U1361">
        <f t="shared" si="387"/>
        <v>31121.61</v>
      </c>
      <c r="V1361">
        <f t="shared" si="388"/>
        <v>938340</v>
      </c>
      <c r="W1361" s="1" t="s">
        <v>160</v>
      </c>
      <c r="X1361" s="1" t="s">
        <v>1236</v>
      </c>
      <c r="Y1361" s="1" t="s">
        <v>161</v>
      </c>
      <c r="Z1361" s="3">
        <v>11983</v>
      </c>
      <c r="AA1361" s="4">
        <f t="shared" si="394"/>
        <v>590</v>
      </c>
      <c r="AB1361" s="4">
        <f t="shared" si="384"/>
        <v>3961.0860502</v>
      </c>
      <c r="AC1361" s="4">
        <f t="shared" si="395"/>
        <v>590</v>
      </c>
      <c r="AD1361" s="4">
        <f t="shared" si="378"/>
        <v>590</v>
      </c>
      <c r="AE1361" s="4">
        <v>590</v>
      </c>
      <c r="AF1361" s="4">
        <v>590</v>
      </c>
      <c r="AG1361" s="4">
        <f t="shared" si="396"/>
        <v>590</v>
      </c>
      <c r="AI1361" t="e">
        <f t="shared" si="390"/>
        <v>#N/A</v>
      </c>
      <c r="AJ1361">
        <v>5399.25</v>
      </c>
      <c r="AK1361" s="2">
        <v>5399.25</v>
      </c>
      <c r="AL1361" s="2">
        <f t="shared" si="397"/>
        <v>5399.25</v>
      </c>
      <c r="AM1361" s="4"/>
      <c r="AN1361" t="e">
        <f>VLOOKUP([1]!Tabelle13[[#This Row],[Vlookup this ID for freight costs]],$AL$2:$AL$6811,2,FALSE)</f>
        <v>#REF!</v>
      </c>
      <c r="AP1361">
        <v>38.5</v>
      </c>
      <c r="AQ1361">
        <v>38.5</v>
      </c>
      <c r="AR1361" s="4">
        <v>29</v>
      </c>
      <c r="AS1361" s="4">
        <v>8</v>
      </c>
      <c r="AT1361" s="4">
        <v>2014</v>
      </c>
      <c r="AU1361" s="4">
        <v>23</v>
      </c>
      <c r="AV1361" s="4">
        <v>9</v>
      </c>
      <c r="AW1361" s="4">
        <v>2014</v>
      </c>
      <c r="AX1361" t="str">
        <f t="shared" si="392"/>
        <v>Delay</v>
      </c>
      <c r="AY1361">
        <f t="shared" si="393"/>
        <v>25</v>
      </c>
    </row>
    <row r="1362" spans="1:51" x14ac:dyDescent="0.2">
      <c r="A1362" s="3">
        <v>85505</v>
      </c>
      <c r="B1362" s="1" t="s">
        <v>50</v>
      </c>
      <c r="C1362" s="1" t="s">
        <v>51</v>
      </c>
      <c r="D1362" s="1" t="s">
        <v>130</v>
      </c>
      <c r="E1362" s="1" t="s">
        <v>101</v>
      </c>
      <c r="F1362" s="1" t="s">
        <v>101</v>
      </c>
      <c r="G1362" s="13" t="s">
        <v>874</v>
      </c>
      <c r="H1362" s="12">
        <v>42004</v>
      </c>
      <c r="I1362" s="12" t="s">
        <v>1412</v>
      </c>
      <c r="J1362" s="12">
        <v>41876</v>
      </c>
      <c r="K1362" s="4">
        <v>5759</v>
      </c>
      <c r="L1362" s="1" t="s">
        <v>146</v>
      </c>
      <c r="M1362" s="1" t="s">
        <v>132</v>
      </c>
      <c r="N1362" s="1" t="s">
        <v>196</v>
      </c>
      <c r="O1362" s="1" t="s">
        <v>93</v>
      </c>
      <c r="P1362">
        <v>60</v>
      </c>
      <c r="Q1362">
        <v>5768</v>
      </c>
      <c r="R1362">
        <v>24917.759999999998</v>
      </c>
      <c r="S1362">
        <v>4.32</v>
      </c>
      <c r="T1362">
        <v>7.0000000000000007E-2</v>
      </c>
      <c r="U1362">
        <f t="shared" si="387"/>
        <v>24917.760000000002</v>
      </c>
      <c r="V1362">
        <f t="shared" si="388"/>
        <v>346080</v>
      </c>
      <c r="W1362" s="1" t="s">
        <v>179</v>
      </c>
      <c r="X1362" s="1" t="s">
        <v>1236</v>
      </c>
      <c r="Y1362" s="1" t="s">
        <v>156</v>
      </c>
      <c r="Z1362" s="3">
        <v>14703</v>
      </c>
      <c r="AA1362" s="4">
        <f t="shared" si="394"/>
        <v>592</v>
      </c>
      <c r="AB1362" s="4">
        <f t="shared" si="384"/>
        <v>2877.7655163999998</v>
      </c>
      <c r="AC1362" s="4">
        <f t="shared" si="395"/>
        <v>592</v>
      </c>
      <c r="AD1362" s="4">
        <f t="shared" si="378"/>
        <v>819</v>
      </c>
      <c r="AE1362" s="4">
        <v>592</v>
      </c>
      <c r="AF1362" s="4">
        <v>592</v>
      </c>
      <c r="AG1362" s="4">
        <f t="shared" si="396"/>
        <v>592</v>
      </c>
      <c r="AI1362" t="e">
        <f t="shared" si="390"/>
        <v>#N/A</v>
      </c>
      <c r="AJ1362">
        <v>598.91</v>
      </c>
      <c r="AK1362" s="2">
        <v>598.91</v>
      </c>
      <c r="AL1362" s="2">
        <f t="shared" si="397"/>
        <v>598.91</v>
      </c>
      <c r="AM1362" s="4"/>
      <c r="AN1362" t="e">
        <f>VLOOKUP([1]!Tabelle13[[#This Row],[Vlookup this ID for freight costs]],$AL$2:$AL$6811,2,FALSE)</f>
        <v>#REF!</v>
      </c>
      <c r="AP1362">
        <v>25.62</v>
      </c>
      <c r="AQ1362">
        <v>25.62</v>
      </c>
      <c r="AR1362" s="4">
        <v>31</v>
      </c>
      <c r="AS1362" s="4">
        <v>12</v>
      </c>
      <c r="AT1362" s="4">
        <v>2014</v>
      </c>
      <c r="AU1362" s="4">
        <v>25</v>
      </c>
      <c r="AV1362" s="4">
        <v>8</v>
      </c>
      <c r="AW1362" s="4">
        <v>2014</v>
      </c>
      <c r="AX1362" t="str">
        <f t="shared" si="392"/>
        <v>No Delay</v>
      </c>
      <c r="AY1362">
        <f t="shared" si="393"/>
        <v>0</v>
      </c>
    </row>
    <row r="1363" spans="1:51" x14ac:dyDescent="0.2">
      <c r="A1363" s="3">
        <v>84190</v>
      </c>
      <c r="B1363" s="1" t="s">
        <v>175</v>
      </c>
      <c r="C1363" s="1" t="s">
        <v>165</v>
      </c>
      <c r="D1363" s="1" t="s">
        <v>130</v>
      </c>
      <c r="E1363" s="1" t="s">
        <v>101</v>
      </c>
      <c r="F1363" s="1" t="s">
        <v>101</v>
      </c>
      <c r="G1363" s="13" t="s">
        <v>497</v>
      </c>
      <c r="H1363" s="12">
        <v>41187</v>
      </c>
      <c r="I1363" s="12" t="s">
        <v>767</v>
      </c>
      <c r="J1363" s="12">
        <v>41176</v>
      </c>
      <c r="K1363" s="4">
        <v>4173</v>
      </c>
      <c r="L1363" s="1" t="s">
        <v>146</v>
      </c>
      <c r="M1363" s="1" t="s">
        <v>132</v>
      </c>
      <c r="N1363" s="1" t="s">
        <v>238</v>
      </c>
      <c r="O1363" s="1" t="s">
        <v>93</v>
      </c>
      <c r="P1363">
        <v>30</v>
      </c>
      <c r="Q1363">
        <v>5619</v>
      </c>
      <c r="R1363">
        <v>30117.84</v>
      </c>
      <c r="S1363">
        <v>5.36</v>
      </c>
      <c r="T1363">
        <v>0.18</v>
      </c>
      <c r="U1363">
        <f t="shared" si="387"/>
        <v>30117.84</v>
      </c>
      <c r="V1363">
        <f t="shared" si="388"/>
        <v>168570</v>
      </c>
      <c r="W1363" s="1" t="s">
        <v>179</v>
      </c>
      <c r="X1363" s="1" t="s">
        <v>1236</v>
      </c>
      <c r="Y1363" s="1" t="s">
        <v>156</v>
      </c>
      <c r="Z1363" s="3">
        <v>11413</v>
      </c>
      <c r="AA1363" s="4">
        <f t="shared" si="394"/>
        <v>596</v>
      </c>
      <c r="AB1363" s="4">
        <f t="shared" si="384"/>
        <v>2861.4130942000002</v>
      </c>
      <c r="AC1363" s="4">
        <f t="shared" si="395"/>
        <v>596</v>
      </c>
      <c r="AD1363" s="4">
        <f t="shared" si="378"/>
        <v>596</v>
      </c>
      <c r="AE1363" s="4">
        <v>596</v>
      </c>
      <c r="AF1363" s="4">
        <v>596</v>
      </c>
      <c r="AG1363" s="4">
        <f t="shared" si="396"/>
        <v>596</v>
      </c>
      <c r="AI1363" t="e">
        <f t="shared" si="390"/>
        <v>#N/A</v>
      </c>
      <c r="AJ1363">
        <v>2175.0700000000002</v>
      </c>
      <c r="AK1363" s="2">
        <v>2175.0700000000002</v>
      </c>
      <c r="AL1363" s="2">
        <f t="shared" si="397"/>
        <v>2175.0700000000002</v>
      </c>
      <c r="AM1363" s="4"/>
      <c r="AN1363" t="e">
        <f>VLOOKUP([1]!Tabelle13[[#This Row],[Vlookup this ID for freight costs]],$AL$2:$AL$6811,2,FALSE)</f>
        <v>#REF!</v>
      </c>
      <c r="AP1363">
        <v>42.23</v>
      </c>
      <c r="AQ1363">
        <v>42.23</v>
      </c>
      <c r="AR1363" s="4">
        <v>5</v>
      </c>
      <c r="AS1363" s="4">
        <v>10</v>
      </c>
      <c r="AT1363" s="4">
        <v>2012</v>
      </c>
      <c r="AU1363" s="4">
        <v>24</v>
      </c>
      <c r="AV1363" s="4">
        <v>9</v>
      </c>
      <c r="AW1363" s="4">
        <v>2012</v>
      </c>
      <c r="AX1363" t="str">
        <f t="shared" si="392"/>
        <v>No Delay</v>
      </c>
      <c r="AY1363">
        <f t="shared" si="393"/>
        <v>0</v>
      </c>
    </row>
    <row r="1364" spans="1:51" x14ac:dyDescent="0.2">
      <c r="A1364" s="3">
        <v>80105</v>
      </c>
      <c r="B1364" s="1" t="s">
        <v>175</v>
      </c>
      <c r="C1364" s="1" t="s">
        <v>165</v>
      </c>
      <c r="D1364" s="1" t="s">
        <v>52</v>
      </c>
      <c r="E1364" s="1" t="s">
        <v>53</v>
      </c>
      <c r="F1364" s="1" t="s">
        <v>53</v>
      </c>
      <c r="G1364" s="13" t="s">
        <v>659</v>
      </c>
      <c r="H1364" s="12">
        <v>41656</v>
      </c>
      <c r="I1364" s="12" t="s">
        <v>1413</v>
      </c>
      <c r="J1364" s="12">
        <v>41661</v>
      </c>
      <c r="K1364" s="4">
        <v>5209</v>
      </c>
      <c r="L1364" s="1" t="s">
        <v>146</v>
      </c>
      <c r="M1364" s="1" t="s">
        <v>672</v>
      </c>
      <c r="N1364" s="1" t="s">
        <v>599</v>
      </c>
      <c r="O1364" s="1" t="s">
        <v>93</v>
      </c>
      <c r="P1364">
        <v>60</v>
      </c>
      <c r="Q1364">
        <v>6200</v>
      </c>
      <c r="R1364">
        <v>24800</v>
      </c>
      <c r="S1364">
        <v>4</v>
      </c>
      <c r="T1364">
        <v>7.0000000000000007E-2</v>
      </c>
      <c r="U1364">
        <f t="shared" si="387"/>
        <v>24800</v>
      </c>
      <c r="V1364">
        <f t="shared" si="388"/>
        <v>372000</v>
      </c>
      <c r="W1364" s="1" t="s">
        <v>204</v>
      </c>
      <c r="X1364" s="1" t="s">
        <v>1236</v>
      </c>
      <c r="Y1364" s="1" t="s">
        <v>205</v>
      </c>
      <c r="Z1364" s="3">
        <v>4988</v>
      </c>
      <c r="AA1364" s="4">
        <f t="shared" si="394"/>
        <v>597</v>
      </c>
      <c r="AB1364" s="4">
        <f t="shared" si="384"/>
        <v>2925.1765660000001</v>
      </c>
      <c r="AC1364" s="4">
        <f t="shared" si="395"/>
        <v>597</v>
      </c>
      <c r="AD1364" s="4">
        <f t="shared" si="378"/>
        <v>1265.3333333333333</v>
      </c>
      <c r="AE1364" s="4">
        <v>597</v>
      </c>
      <c r="AF1364" s="4">
        <v>597</v>
      </c>
      <c r="AG1364" s="4">
        <f t="shared" si="396"/>
        <v>597</v>
      </c>
      <c r="AI1364" t="e">
        <f t="shared" si="390"/>
        <v>#N/A</v>
      </c>
      <c r="AJ1364">
        <v>2905.49</v>
      </c>
      <c r="AK1364" s="2">
        <v>2905.49</v>
      </c>
      <c r="AL1364" s="2">
        <f t="shared" si="397"/>
        <v>2905.49</v>
      </c>
      <c r="AM1364" s="4"/>
      <c r="AN1364" t="e">
        <f>VLOOKUP([1]!Tabelle13[[#This Row],[Vlookup this ID for freight costs]],$AL$2:$AL$6811,2,FALSE)</f>
        <v>#REF!</v>
      </c>
      <c r="AP1364">
        <v>25.49</v>
      </c>
      <c r="AQ1364">
        <v>25.49</v>
      </c>
      <c r="AR1364" s="4">
        <v>17</v>
      </c>
      <c r="AS1364" s="4">
        <v>1</v>
      </c>
      <c r="AT1364" s="4">
        <v>2014</v>
      </c>
      <c r="AU1364" s="4">
        <v>22</v>
      </c>
      <c r="AV1364" s="4">
        <v>1</v>
      </c>
      <c r="AW1364" s="4">
        <v>2014</v>
      </c>
      <c r="AX1364" t="str">
        <f t="shared" si="392"/>
        <v>Delay</v>
      </c>
      <c r="AY1364">
        <f t="shared" si="393"/>
        <v>5</v>
      </c>
    </row>
    <row r="1365" spans="1:51" x14ac:dyDescent="0.2">
      <c r="A1365" s="3">
        <v>85415</v>
      </c>
      <c r="B1365" s="1" t="s">
        <v>175</v>
      </c>
      <c r="C1365" s="1" t="s">
        <v>165</v>
      </c>
      <c r="D1365" s="1" t="s">
        <v>130</v>
      </c>
      <c r="E1365" s="1" t="s">
        <v>101</v>
      </c>
      <c r="F1365" s="1" t="s">
        <v>101</v>
      </c>
      <c r="G1365" s="13" t="s">
        <v>524</v>
      </c>
      <c r="H1365" s="12">
        <v>41607</v>
      </c>
      <c r="I1365" s="12" t="s">
        <v>548</v>
      </c>
      <c r="J1365" s="12">
        <v>41605</v>
      </c>
      <c r="K1365" s="4">
        <v>5078</v>
      </c>
      <c r="L1365" s="1" t="s">
        <v>146</v>
      </c>
      <c r="M1365" s="1" t="s">
        <v>132</v>
      </c>
      <c r="N1365" s="1" t="s">
        <v>163</v>
      </c>
      <c r="O1365" s="1" t="s">
        <v>93</v>
      </c>
      <c r="P1365">
        <v>60</v>
      </c>
      <c r="Q1365">
        <v>990</v>
      </c>
      <c r="R1365">
        <v>11345.4</v>
      </c>
      <c r="S1365">
        <v>11.46</v>
      </c>
      <c r="T1365">
        <v>0.19</v>
      </c>
      <c r="U1365">
        <f t="shared" si="387"/>
        <v>11345.400000000001</v>
      </c>
      <c r="V1365">
        <f t="shared" si="388"/>
        <v>59400</v>
      </c>
      <c r="W1365" s="1" t="s">
        <v>155</v>
      </c>
      <c r="X1365" s="1" t="s">
        <v>1236</v>
      </c>
      <c r="Y1365" s="1" t="s">
        <v>156</v>
      </c>
      <c r="Z1365" s="3">
        <v>11413</v>
      </c>
      <c r="AA1365" s="4">
        <f t="shared" si="394"/>
        <v>597</v>
      </c>
      <c r="AB1365" s="4">
        <f t="shared" si="384"/>
        <v>2353.3905279999999</v>
      </c>
      <c r="AC1365" s="4">
        <f t="shared" si="395"/>
        <v>597</v>
      </c>
      <c r="AD1365" s="4">
        <f t="shared" si="378"/>
        <v>2870.6666666666665</v>
      </c>
      <c r="AE1365" s="4">
        <v>597</v>
      </c>
      <c r="AF1365" s="4">
        <v>597</v>
      </c>
      <c r="AG1365" s="4">
        <f t="shared" si="396"/>
        <v>597</v>
      </c>
      <c r="AI1365" t="e">
        <f t="shared" si="390"/>
        <v>#N/A</v>
      </c>
      <c r="AJ1365">
        <v>2279.5</v>
      </c>
      <c r="AK1365" s="2">
        <v>2279.5</v>
      </c>
      <c r="AL1365" s="2">
        <f t="shared" si="397"/>
        <v>2279.5</v>
      </c>
      <c r="AM1365" s="4"/>
      <c r="AN1365" t="e">
        <f>VLOOKUP([1]!Tabelle13[[#This Row],[Vlookup this ID for freight costs]],$AL$2:$AL$6811,2,FALSE)</f>
        <v>#REF!</v>
      </c>
      <c r="AP1365">
        <v>14.03</v>
      </c>
      <c r="AQ1365">
        <v>14.03</v>
      </c>
      <c r="AR1365" s="4">
        <v>29</v>
      </c>
      <c r="AS1365" s="4">
        <v>11</v>
      </c>
      <c r="AT1365" s="4">
        <v>2013</v>
      </c>
      <c r="AU1365" s="4">
        <v>27</v>
      </c>
      <c r="AV1365" s="4">
        <v>11</v>
      </c>
      <c r="AW1365" s="4">
        <v>2013</v>
      </c>
      <c r="AX1365" t="str">
        <f t="shared" si="392"/>
        <v>No Delay</v>
      </c>
      <c r="AY1365">
        <f t="shared" si="393"/>
        <v>0</v>
      </c>
    </row>
    <row r="1366" spans="1:51" x14ac:dyDescent="0.2">
      <c r="A1366" s="3">
        <v>86618</v>
      </c>
      <c r="B1366" s="1" t="s">
        <v>175</v>
      </c>
      <c r="C1366" s="1" t="s">
        <v>165</v>
      </c>
      <c r="D1366" s="1" t="s">
        <v>130</v>
      </c>
      <c r="E1366" s="1" t="s">
        <v>101</v>
      </c>
      <c r="F1366" s="1" t="s">
        <v>101</v>
      </c>
      <c r="G1366" s="13" t="s">
        <v>524</v>
      </c>
      <c r="H1366" s="12">
        <v>41607</v>
      </c>
      <c r="I1366" s="12" t="s">
        <v>548</v>
      </c>
      <c r="J1366" s="12">
        <v>41605</v>
      </c>
      <c r="K1366" s="4">
        <v>5081</v>
      </c>
      <c r="L1366" s="1" t="s">
        <v>146</v>
      </c>
      <c r="M1366" s="1" t="s">
        <v>132</v>
      </c>
      <c r="N1366" s="1" t="s">
        <v>200</v>
      </c>
      <c r="O1366" s="1" t="s">
        <v>93</v>
      </c>
      <c r="P1366">
        <v>90</v>
      </c>
      <c r="Q1366">
        <v>8035</v>
      </c>
      <c r="R1366">
        <v>74725.5</v>
      </c>
      <c r="S1366">
        <v>9.3000000000000007</v>
      </c>
      <c r="T1366">
        <v>0.1</v>
      </c>
      <c r="U1366">
        <f t="shared" si="387"/>
        <v>74725.5</v>
      </c>
      <c r="V1366">
        <f t="shared" si="388"/>
        <v>723150</v>
      </c>
      <c r="W1366" s="1" t="s">
        <v>197</v>
      </c>
      <c r="X1366" s="1" t="s">
        <v>1236</v>
      </c>
      <c r="Y1366" s="1" t="s">
        <v>3082</v>
      </c>
      <c r="Z1366" s="3">
        <v>10265</v>
      </c>
      <c r="AA1366" s="4">
        <f t="shared" si="394"/>
        <v>597</v>
      </c>
      <c r="AB1366" s="4">
        <f t="shared" si="384"/>
        <v>3126.5637790000001</v>
      </c>
      <c r="AC1366" s="4">
        <f t="shared" si="395"/>
        <v>597</v>
      </c>
      <c r="AD1366" s="4">
        <f t="shared" si="378"/>
        <v>597</v>
      </c>
      <c r="AE1366" s="3" t="s">
        <v>1414</v>
      </c>
      <c r="AF1366" s="3">
        <v>597</v>
      </c>
      <c r="AG1366" s="4">
        <f>AI1366</f>
        <v>597</v>
      </c>
      <c r="AH1366" s="4">
        <v>85415</v>
      </c>
      <c r="AI1366">
        <f t="shared" si="390"/>
        <v>597</v>
      </c>
      <c r="AJ1366" t="s">
        <v>1414</v>
      </c>
      <c r="AK1366" s="2">
        <v>2279.5</v>
      </c>
      <c r="AL1366" s="2">
        <f>AN1366</f>
        <v>2279.5</v>
      </c>
      <c r="AM1366" s="4">
        <v>85415</v>
      </c>
      <c r="AN1366">
        <f>INDEX($AJ$2:$AJ$6811,MATCH(AM1366,$A$2:$A$6811,0))</f>
        <v>2279.5</v>
      </c>
      <c r="AP1366">
        <v>92.44</v>
      </c>
      <c r="AQ1366">
        <v>92.44</v>
      </c>
      <c r="AR1366" s="4">
        <v>29</v>
      </c>
      <c r="AS1366" s="4">
        <v>11</v>
      </c>
      <c r="AT1366" s="4">
        <v>2013</v>
      </c>
      <c r="AU1366" s="4">
        <v>27</v>
      </c>
      <c r="AV1366" s="4">
        <v>11</v>
      </c>
      <c r="AW1366" s="4">
        <v>2013</v>
      </c>
      <c r="AX1366" t="str">
        <f t="shared" si="392"/>
        <v>No Delay</v>
      </c>
      <c r="AY1366">
        <f t="shared" si="393"/>
        <v>0</v>
      </c>
    </row>
    <row r="1367" spans="1:51" x14ac:dyDescent="0.2">
      <c r="A1367" s="3">
        <v>82739</v>
      </c>
      <c r="B1367" s="1" t="s">
        <v>215</v>
      </c>
      <c r="C1367" s="1" t="s">
        <v>89</v>
      </c>
      <c r="D1367" s="1" t="s">
        <v>130</v>
      </c>
      <c r="E1367" s="1" t="s">
        <v>101</v>
      </c>
      <c r="F1367" s="1" t="s">
        <v>101</v>
      </c>
      <c r="G1367" s="13" t="s">
        <v>406</v>
      </c>
      <c r="H1367" s="12">
        <v>41943</v>
      </c>
      <c r="I1367" s="12" t="s">
        <v>407</v>
      </c>
      <c r="J1367" s="12">
        <v>41950</v>
      </c>
      <c r="K1367" s="4">
        <v>6082</v>
      </c>
      <c r="L1367" s="1" t="s">
        <v>146</v>
      </c>
      <c r="M1367" s="1" t="s">
        <v>132</v>
      </c>
      <c r="N1367" s="1" t="s">
        <v>302</v>
      </c>
      <c r="O1367" s="1" t="s">
        <v>93</v>
      </c>
      <c r="P1367">
        <v>30</v>
      </c>
      <c r="Q1367">
        <v>5905</v>
      </c>
      <c r="R1367">
        <v>21376.1</v>
      </c>
      <c r="S1367">
        <v>3.62</v>
      </c>
      <c r="T1367">
        <v>0.12</v>
      </c>
      <c r="U1367">
        <f t="shared" si="387"/>
        <v>21376.100000000002</v>
      </c>
      <c r="V1367">
        <f t="shared" si="388"/>
        <v>177150</v>
      </c>
      <c r="W1367" s="1" t="s">
        <v>179</v>
      </c>
      <c r="X1367" s="1" t="s">
        <v>1236</v>
      </c>
      <c r="Y1367" s="1" t="s">
        <v>156</v>
      </c>
      <c r="Z1367" s="3">
        <v>13090</v>
      </c>
      <c r="AA1367" s="4">
        <f t="shared" si="394"/>
        <v>599</v>
      </c>
      <c r="AB1367" s="4">
        <f t="shared" si="384"/>
        <v>2892.8009649999999</v>
      </c>
      <c r="AC1367" s="4">
        <f t="shared" si="395"/>
        <v>599</v>
      </c>
      <c r="AD1367" s="4">
        <f t="shared" ref="AD1367:AD1430" si="398">AVERAGEIFS($AA$2:$AA$6811,$L$2:$L$6811,L1367,$V$2:$V$6811,"&gt;="&amp;(V1367-100), $V$2:$V$6811,"&lt;="&amp;(V1367+100),$AA$2:$AA$6811,"&gt;"&amp;1)</f>
        <v>599</v>
      </c>
      <c r="AE1367" s="4">
        <v>599</v>
      </c>
      <c r="AF1367" s="4">
        <v>599</v>
      </c>
      <c r="AG1367" s="4">
        <f>AE1367</f>
        <v>599</v>
      </c>
      <c r="AI1367" t="e">
        <f t="shared" si="390"/>
        <v>#N/A</v>
      </c>
      <c r="AJ1367">
        <v>2440.19</v>
      </c>
      <c r="AK1367" s="2">
        <v>2440.19</v>
      </c>
      <c r="AL1367" s="2">
        <f>AJ1367</f>
        <v>2440.19</v>
      </c>
      <c r="AM1367" s="4"/>
      <c r="AN1367" t="e">
        <f>VLOOKUP([1]!Tabelle13[[#This Row],[Vlookup this ID for freight costs]],$AL$2:$AL$6811,2,FALSE)</f>
        <v>#REF!</v>
      </c>
      <c r="AP1367">
        <v>21.97</v>
      </c>
      <c r="AQ1367">
        <v>21.97</v>
      </c>
      <c r="AR1367" s="4">
        <v>31</v>
      </c>
      <c r="AS1367" s="4">
        <v>10</v>
      </c>
      <c r="AT1367" s="4">
        <v>2014</v>
      </c>
      <c r="AU1367" s="4">
        <v>7</v>
      </c>
      <c r="AV1367" s="4">
        <v>11</v>
      </c>
      <c r="AW1367" s="4">
        <v>2014</v>
      </c>
      <c r="AX1367" t="str">
        <f t="shared" si="392"/>
        <v>Delay</v>
      </c>
      <c r="AY1367">
        <f t="shared" si="393"/>
        <v>7</v>
      </c>
    </row>
    <row r="1368" spans="1:51" x14ac:dyDescent="0.2">
      <c r="A1368" s="3">
        <v>84470</v>
      </c>
      <c r="B1368" s="1" t="s">
        <v>50</v>
      </c>
      <c r="C1368" s="1" t="s">
        <v>51</v>
      </c>
      <c r="D1368" s="1" t="s">
        <v>130</v>
      </c>
      <c r="E1368" s="1" t="s">
        <v>101</v>
      </c>
      <c r="F1368" s="1" t="s">
        <v>101</v>
      </c>
      <c r="G1368" s="13" t="s">
        <v>654</v>
      </c>
      <c r="H1368" s="12">
        <v>42185</v>
      </c>
      <c r="I1368" s="12" t="s">
        <v>1415</v>
      </c>
      <c r="J1368" s="12">
        <v>42180</v>
      </c>
      <c r="K1368" s="4">
        <v>6644</v>
      </c>
      <c r="L1368" s="1" t="s">
        <v>146</v>
      </c>
      <c r="M1368" s="1" t="s">
        <v>132</v>
      </c>
      <c r="N1368" s="1" t="s">
        <v>238</v>
      </c>
      <c r="O1368" s="1" t="s">
        <v>93</v>
      </c>
      <c r="P1368">
        <v>30</v>
      </c>
      <c r="Q1368">
        <v>5763</v>
      </c>
      <c r="R1368">
        <v>26625.06</v>
      </c>
      <c r="S1368">
        <v>4.62</v>
      </c>
      <c r="T1368">
        <v>0.15</v>
      </c>
      <c r="U1368">
        <f t="shared" si="387"/>
        <v>26625.06</v>
      </c>
      <c r="V1368">
        <f t="shared" si="388"/>
        <v>172890</v>
      </c>
      <c r="W1368" s="1" t="s">
        <v>179</v>
      </c>
      <c r="X1368" s="1" t="s">
        <v>1236</v>
      </c>
      <c r="Y1368" s="1" t="s">
        <v>156</v>
      </c>
      <c r="Z1368" s="3">
        <v>14703</v>
      </c>
      <c r="AA1368" s="4">
        <f t="shared" si="394"/>
        <v>599</v>
      </c>
      <c r="AB1368" s="4">
        <f t="shared" si="384"/>
        <v>2877.2167774</v>
      </c>
      <c r="AC1368" s="4">
        <f t="shared" si="395"/>
        <v>599</v>
      </c>
      <c r="AD1368" s="4">
        <f t="shared" si="398"/>
        <v>853.20328033333328</v>
      </c>
      <c r="AE1368" s="4">
        <v>599</v>
      </c>
      <c r="AF1368" s="4">
        <v>599</v>
      </c>
      <c r="AG1368" s="4">
        <f>AE1368</f>
        <v>599</v>
      </c>
      <c r="AI1368" t="e">
        <f t="shared" si="390"/>
        <v>#N/A</v>
      </c>
      <c r="AJ1368">
        <v>3610</v>
      </c>
      <c r="AK1368" s="2">
        <v>3610</v>
      </c>
      <c r="AL1368" s="2">
        <f>AJ1368</f>
        <v>3610</v>
      </c>
      <c r="AM1368" s="4"/>
      <c r="AN1368" t="e">
        <f>VLOOKUP([1]!Tabelle13[[#This Row],[Vlookup this ID for freight costs]],$AL$2:$AL$6811,2,FALSE)</f>
        <v>#REF!</v>
      </c>
      <c r="AP1368">
        <v>31.34</v>
      </c>
      <c r="AQ1368">
        <v>31.34</v>
      </c>
      <c r="AR1368" s="4">
        <v>30</v>
      </c>
      <c r="AS1368" s="4">
        <v>6</v>
      </c>
      <c r="AT1368" s="4">
        <v>2015</v>
      </c>
      <c r="AU1368" s="4">
        <v>25</v>
      </c>
      <c r="AV1368" s="4">
        <v>6</v>
      </c>
      <c r="AW1368" s="4">
        <v>2015</v>
      </c>
      <c r="AX1368" t="str">
        <f t="shared" si="392"/>
        <v>No Delay</v>
      </c>
      <c r="AY1368">
        <f t="shared" si="393"/>
        <v>0</v>
      </c>
    </row>
    <row r="1369" spans="1:51" x14ac:dyDescent="0.2">
      <c r="A1369" s="3">
        <v>86139</v>
      </c>
      <c r="B1369" s="1" t="s">
        <v>215</v>
      </c>
      <c r="C1369" s="1" t="s">
        <v>89</v>
      </c>
      <c r="D1369" s="1" t="s">
        <v>130</v>
      </c>
      <c r="E1369" s="1" t="s">
        <v>101</v>
      </c>
      <c r="F1369" s="1" t="s">
        <v>101</v>
      </c>
      <c r="G1369" s="13" t="s">
        <v>406</v>
      </c>
      <c r="H1369" s="12">
        <v>41943</v>
      </c>
      <c r="I1369" s="12" t="s">
        <v>407</v>
      </c>
      <c r="J1369" s="12">
        <v>41950</v>
      </c>
      <c r="K1369" s="4">
        <v>6106</v>
      </c>
      <c r="L1369" s="1" t="s">
        <v>146</v>
      </c>
      <c r="M1369" s="1" t="s">
        <v>132</v>
      </c>
      <c r="N1369" s="1" t="s">
        <v>302</v>
      </c>
      <c r="O1369" s="1" t="s">
        <v>93</v>
      </c>
      <c r="P1369">
        <v>30</v>
      </c>
      <c r="Q1369">
        <v>2095</v>
      </c>
      <c r="R1369">
        <v>7583.9</v>
      </c>
      <c r="S1369">
        <v>3.62</v>
      </c>
      <c r="T1369">
        <v>0.12</v>
      </c>
      <c r="U1369">
        <f t="shared" si="387"/>
        <v>7583.9000000000005</v>
      </c>
      <c r="V1369">
        <f t="shared" si="388"/>
        <v>62850</v>
      </c>
      <c r="W1369" s="1" t="s">
        <v>160</v>
      </c>
      <c r="X1369" s="1" t="s">
        <v>1236</v>
      </c>
      <c r="Y1369" s="1" t="s">
        <v>161</v>
      </c>
      <c r="Z1369" s="3">
        <v>12573</v>
      </c>
      <c r="AA1369" s="4">
        <f t="shared" si="394"/>
        <v>599</v>
      </c>
      <c r="AB1369" s="4">
        <f t="shared" si="384"/>
        <v>2474.6618469999999</v>
      </c>
      <c r="AC1369" s="4">
        <f t="shared" si="395"/>
        <v>599</v>
      </c>
      <c r="AD1369" s="4">
        <f t="shared" si="398"/>
        <v>1849.3333333333333</v>
      </c>
      <c r="AE1369" s="3" t="s">
        <v>1416</v>
      </c>
      <c r="AF1369" s="3">
        <v>599</v>
      </c>
      <c r="AG1369" s="4">
        <f>AI1369</f>
        <v>599</v>
      </c>
      <c r="AH1369" s="4">
        <v>82739</v>
      </c>
      <c r="AI1369">
        <f t="shared" si="390"/>
        <v>599</v>
      </c>
      <c r="AJ1369" t="s">
        <v>1416</v>
      </c>
      <c r="AK1369" s="2">
        <v>2440.19</v>
      </c>
      <c r="AL1369" s="2">
        <f>AN1369</f>
        <v>2440.19</v>
      </c>
      <c r="AM1369" s="4">
        <v>82739</v>
      </c>
      <c r="AN1369">
        <f>INDEX($AJ$2:$AJ$6811,MATCH(AM1369,$A$2:$A$6811,0))</f>
        <v>2440.19</v>
      </c>
      <c r="AP1369">
        <v>7.8</v>
      </c>
      <c r="AQ1369">
        <v>7.8</v>
      </c>
      <c r="AR1369" s="4">
        <v>31</v>
      </c>
      <c r="AS1369" s="4">
        <v>10</v>
      </c>
      <c r="AT1369" s="4">
        <v>2014</v>
      </c>
      <c r="AU1369" s="4">
        <v>7</v>
      </c>
      <c r="AV1369" s="4">
        <v>11</v>
      </c>
      <c r="AW1369" s="4">
        <v>2014</v>
      </c>
      <c r="AX1369" t="str">
        <f t="shared" si="392"/>
        <v>Delay</v>
      </c>
      <c r="AY1369">
        <f t="shared" si="393"/>
        <v>7</v>
      </c>
    </row>
    <row r="1370" spans="1:51" x14ac:dyDescent="0.2">
      <c r="A1370" s="3">
        <v>11450</v>
      </c>
      <c r="B1370" s="1" t="s">
        <v>119</v>
      </c>
      <c r="C1370" s="1" t="s">
        <v>114</v>
      </c>
      <c r="D1370" s="1" t="s">
        <v>130</v>
      </c>
      <c r="E1370" s="1"/>
      <c r="F1370" s="1" t="s">
        <v>107</v>
      </c>
      <c r="G1370" s="13" t="s">
        <v>1417</v>
      </c>
      <c r="H1370" s="12">
        <v>39339</v>
      </c>
      <c r="I1370" s="12" t="s">
        <v>1417</v>
      </c>
      <c r="J1370" s="12">
        <v>39339</v>
      </c>
      <c r="K1370" s="4">
        <v>361</v>
      </c>
      <c r="L1370" s="1" t="s">
        <v>146</v>
      </c>
      <c r="M1370" s="1" t="s">
        <v>132</v>
      </c>
      <c r="N1370" s="1" t="s">
        <v>550</v>
      </c>
      <c r="O1370" s="1" t="s">
        <v>551</v>
      </c>
      <c r="P1370">
        <v>300</v>
      </c>
      <c r="Q1370">
        <v>665</v>
      </c>
      <c r="R1370">
        <v>27331.5</v>
      </c>
      <c r="S1370">
        <v>41.1</v>
      </c>
      <c r="T1370">
        <v>0.14000000000000001</v>
      </c>
      <c r="U1370">
        <f t="shared" si="387"/>
        <v>27331.5</v>
      </c>
      <c r="V1370">
        <f t="shared" si="388"/>
        <v>199500</v>
      </c>
      <c r="W1370" s="1" t="s">
        <v>552</v>
      </c>
      <c r="X1370" s="1" t="s">
        <v>361</v>
      </c>
      <c r="Y1370" s="1" t="s">
        <v>361</v>
      </c>
      <c r="Z1370" s="3">
        <v>7912</v>
      </c>
      <c r="AA1370" s="4">
        <f t="shared" si="394"/>
        <v>603</v>
      </c>
      <c r="AB1370" s="4">
        <f t="shared" si="384"/>
        <v>2317.7224929999998</v>
      </c>
      <c r="AC1370" s="4">
        <f t="shared" si="395"/>
        <v>603</v>
      </c>
      <c r="AD1370" s="4">
        <f t="shared" si="398"/>
        <v>603</v>
      </c>
      <c r="AE1370" s="4">
        <v>603</v>
      </c>
      <c r="AF1370" s="4">
        <v>603</v>
      </c>
      <c r="AG1370" s="4">
        <f>AE1370</f>
        <v>603</v>
      </c>
      <c r="AH1370" s="4">
        <v>82922</v>
      </c>
      <c r="AI1370">
        <f t="shared" si="390"/>
        <v>11468</v>
      </c>
      <c r="AJ1370">
        <v>2839.2</v>
      </c>
      <c r="AK1370" s="2">
        <v>2839.2</v>
      </c>
      <c r="AL1370" s="2">
        <f>AJ1370</f>
        <v>2839.2</v>
      </c>
      <c r="AM1370" s="4"/>
      <c r="AN1370" t="e">
        <f>VLOOKUP([1]!Tabelle13[[#This Row],[Vlookup this ID for freight costs]],$AL$2:$AL$6811,2,FALSE)</f>
        <v>#REF!</v>
      </c>
      <c r="AP1370">
        <v>43.73</v>
      </c>
      <c r="AQ1370">
        <v>43.73</v>
      </c>
      <c r="AR1370" s="4">
        <v>14</v>
      </c>
      <c r="AS1370" s="4">
        <v>9</v>
      </c>
      <c r="AT1370" s="4">
        <v>2007</v>
      </c>
      <c r="AU1370" s="4">
        <v>14</v>
      </c>
      <c r="AV1370" s="4">
        <v>9</v>
      </c>
      <c r="AW1370" s="4">
        <v>2007</v>
      </c>
      <c r="AX1370" t="str">
        <f t="shared" si="392"/>
        <v>No Delay</v>
      </c>
      <c r="AY1370">
        <f t="shared" si="393"/>
        <v>0</v>
      </c>
    </row>
    <row r="1371" spans="1:51" x14ac:dyDescent="0.2">
      <c r="A1371" s="3">
        <v>82843</v>
      </c>
      <c r="B1371" s="1" t="s">
        <v>215</v>
      </c>
      <c r="C1371" s="1" t="s">
        <v>89</v>
      </c>
      <c r="D1371" s="1" t="s">
        <v>130</v>
      </c>
      <c r="E1371" s="1" t="s">
        <v>53</v>
      </c>
      <c r="F1371" s="1" t="s">
        <v>53</v>
      </c>
      <c r="G1371" s="13" t="s">
        <v>1123</v>
      </c>
      <c r="H1371" s="12">
        <v>40144</v>
      </c>
      <c r="I1371" s="12" t="s">
        <v>603</v>
      </c>
      <c r="J1371" s="12">
        <v>40130</v>
      </c>
      <c r="K1371" s="4">
        <v>2012</v>
      </c>
      <c r="L1371" s="1" t="s">
        <v>146</v>
      </c>
      <c r="M1371" s="1" t="s">
        <v>132</v>
      </c>
      <c r="N1371" s="1" t="s">
        <v>970</v>
      </c>
      <c r="O1371" s="1" t="s">
        <v>93</v>
      </c>
      <c r="P1371">
        <v>240</v>
      </c>
      <c r="Q1371">
        <v>1758</v>
      </c>
      <c r="R1371">
        <v>3691.8</v>
      </c>
      <c r="S1371">
        <v>2.1</v>
      </c>
      <c r="T1371">
        <v>0.01</v>
      </c>
      <c r="U1371">
        <f t="shared" si="387"/>
        <v>3691.8</v>
      </c>
      <c r="V1371">
        <f t="shared" si="388"/>
        <v>421920</v>
      </c>
      <c r="W1371" s="1" t="s">
        <v>155</v>
      </c>
      <c r="X1371" s="1" t="s">
        <v>1236</v>
      </c>
      <c r="Y1371" s="1" t="s">
        <v>156</v>
      </c>
      <c r="Z1371" s="3">
        <v>9211</v>
      </c>
      <c r="AA1371" s="4">
        <f t="shared" si="394"/>
        <v>604</v>
      </c>
      <c r="AB1371" s="4">
        <f t="shared" si="384"/>
        <v>2437.6768383999997</v>
      </c>
      <c r="AC1371" s="4">
        <f t="shared" si="395"/>
        <v>604</v>
      </c>
      <c r="AD1371" s="4">
        <f t="shared" si="398"/>
        <v>604</v>
      </c>
      <c r="AE1371" s="4">
        <v>604</v>
      </c>
      <c r="AF1371" s="4">
        <v>604</v>
      </c>
      <c r="AG1371" s="4">
        <f>AE1371</f>
        <v>604</v>
      </c>
      <c r="AI1371" t="e">
        <f t="shared" si="390"/>
        <v>#N/A</v>
      </c>
      <c r="AJ1371">
        <v>7100.04</v>
      </c>
      <c r="AK1371" s="2">
        <v>7100.04</v>
      </c>
      <c r="AL1371" s="2">
        <f>AJ1371</f>
        <v>7100.04</v>
      </c>
      <c r="AM1371" s="4"/>
      <c r="AN1371" t="e">
        <f>VLOOKUP([1]!Tabelle13[[#This Row],[Vlookup this ID for freight costs]],$AL$2:$AL$6811,2,FALSE)</f>
        <v>#REF!</v>
      </c>
      <c r="AP1371">
        <v>7.24</v>
      </c>
      <c r="AQ1371">
        <v>7.24</v>
      </c>
      <c r="AR1371" s="4">
        <v>27</v>
      </c>
      <c r="AS1371" s="4">
        <v>11</v>
      </c>
      <c r="AT1371" s="4">
        <v>2009</v>
      </c>
      <c r="AU1371" s="4">
        <v>13</v>
      </c>
      <c r="AV1371" s="4">
        <v>11</v>
      </c>
      <c r="AW1371" s="4">
        <v>2009</v>
      </c>
      <c r="AX1371" t="str">
        <f t="shared" si="392"/>
        <v>No Delay</v>
      </c>
      <c r="AY1371">
        <f t="shared" si="393"/>
        <v>0</v>
      </c>
    </row>
    <row r="1372" spans="1:51" x14ac:dyDescent="0.2">
      <c r="A1372" s="3">
        <v>78303</v>
      </c>
      <c r="B1372" s="1" t="s">
        <v>215</v>
      </c>
      <c r="C1372" s="1" t="s">
        <v>89</v>
      </c>
      <c r="D1372" s="1" t="s">
        <v>74</v>
      </c>
      <c r="E1372" s="1" t="s">
        <v>53</v>
      </c>
      <c r="F1372" s="1" t="s">
        <v>53</v>
      </c>
      <c r="G1372" s="13" t="s">
        <v>1418</v>
      </c>
      <c r="H1372" s="12">
        <v>41009</v>
      </c>
      <c r="I1372" s="12" t="s">
        <v>1418</v>
      </c>
      <c r="J1372" s="12">
        <v>41009</v>
      </c>
      <c r="K1372" s="4">
        <v>3844</v>
      </c>
      <c r="L1372" s="1" t="s">
        <v>146</v>
      </c>
      <c r="M1372" s="1" t="s">
        <v>248</v>
      </c>
      <c r="N1372" s="1" t="s">
        <v>1221</v>
      </c>
      <c r="O1372" s="1" t="s">
        <v>446</v>
      </c>
      <c r="P1372">
        <v>180</v>
      </c>
      <c r="Q1372">
        <v>2052</v>
      </c>
      <c r="R1372">
        <v>34801.919999999998</v>
      </c>
      <c r="S1372">
        <v>16.96</v>
      </c>
      <c r="T1372">
        <v>0.09</v>
      </c>
      <c r="U1372">
        <f t="shared" si="387"/>
        <v>34801.919999999998</v>
      </c>
      <c r="V1372">
        <f t="shared" si="388"/>
        <v>369360</v>
      </c>
      <c r="W1372" s="1" t="s">
        <v>251</v>
      </c>
      <c r="X1372" s="1" t="s">
        <v>252</v>
      </c>
      <c r="Y1372" s="1" t="s">
        <v>252</v>
      </c>
      <c r="Z1372" s="3">
        <v>6241</v>
      </c>
      <c r="AA1372" s="4">
        <f t="shared" si="394"/>
        <v>605</v>
      </c>
      <c r="AB1372" s="4">
        <f t="shared" si="384"/>
        <v>2469.9426915999998</v>
      </c>
      <c r="AC1372" s="4">
        <f t="shared" si="395"/>
        <v>605</v>
      </c>
      <c r="AD1372" s="4">
        <f t="shared" si="398"/>
        <v>426.33333333333331</v>
      </c>
      <c r="AE1372" s="4">
        <v>605</v>
      </c>
      <c r="AF1372" s="4">
        <v>605</v>
      </c>
      <c r="AG1372" s="4">
        <f>AE1372</f>
        <v>605</v>
      </c>
      <c r="AI1372" t="e">
        <f t="shared" si="390"/>
        <v>#N/A</v>
      </c>
      <c r="AJ1372">
        <v>1416.03</v>
      </c>
      <c r="AK1372" s="2">
        <v>1416.03</v>
      </c>
      <c r="AL1372" s="2">
        <f>AJ1372</f>
        <v>1416.03</v>
      </c>
      <c r="AM1372" s="4"/>
      <c r="AN1372" t="e">
        <f>VLOOKUP([1]!Tabelle13[[#This Row],[Vlookup this ID for freight costs]],$AL$2:$AL$6811,2,FALSE)</f>
        <v>#REF!</v>
      </c>
      <c r="AP1372">
        <v>57.42</v>
      </c>
      <c r="AQ1372">
        <v>57.42</v>
      </c>
      <c r="AR1372" s="4">
        <v>10</v>
      </c>
      <c r="AS1372" s="4">
        <v>4</v>
      </c>
      <c r="AT1372" s="4">
        <v>2012</v>
      </c>
      <c r="AU1372" s="4">
        <v>10</v>
      </c>
      <c r="AV1372" s="4">
        <v>4</v>
      </c>
      <c r="AW1372" s="4">
        <v>2012</v>
      </c>
      <c r="AX1372" t="str">
        <f t="shared" si="392"/>
        <v>No Delay</v>
      </c>
      <c r="AY1372">
        <f t="shared" si="393"/>
        <v>0</v>
      </c>
    </row>
    <row r="1373" spans="1:51" x14ac:dyDescent="0.2">
      <c r="A1373" s="3">
        <v>85789</v>
      </c>
      <c r="B1373" s="1" t="s">
        <v>175</v>
      </c>
      <c r="C1373" s="1" t="s">
        <v>165</v>
      </c>
      <c r="D1373" s="1" t="s">
        <v>130</v>
      </c>
      <c r="E1373" s="1" t="s">
        <v>101</v>
      </c>
      <c r="F1373" s="1" t="s">
        <v>101</v>
      </c>
      <c r="G1373" s="13" t="s">
        <v>259</v>
      </c>
      <c r="H1373" s="12">
        <v>40816</v>
      </c>
      <c r="I1373" s="12" t="s">
        <v>1419</v>
      </c>
      <c r="J1373" s="12">
        <v>40812</v>
      </c>
      <c r="K1373" s="4">
        <v>3470</v>
      </c>
      <c r="L1373" s="1" t="s">
        <v>146</v>
      </c>
      <c r="M1373" s="1" t="s">
        <v>132</v>
      </c>
      <c r="N1373" s="1" t="s">
        <v>238</v>
      </c>
      <c r="O1373" s="1" t="s">
        <v>93</v>
      </c>
      <c r="P1373">
        <v>30</v>
      </c>
      <c r="Q1373">
        <v>5000</v>
      </c>
      <c r="R1373">
        <v>41150</v>
      </c>
      <c r="S1373">
        <v>8.23</v>
      </c>
      <c r="T1373">
        <v>0.27</v>
      </c>
      <c r="U1373">
        <f t="shared" si="387"/>
        <v>41150</v>
      </c>
      <c r="V1373">
        <f t="shared" si="388"/>
        <v>150000</v>
      </c>
      <c r="W1373" s="1" t="s">
        <v>160</v>
      </c>
      <c r="X1373" s="1" t="s">
        <v>1236</v>
      </c>
      <c r="Y1373" s="1" t="s">
        <v>161</v>
      </c>
      <c r="Z1373" s="3">
        <v>10896</v>
      </c>
      <c r="AA1373" s="4">
        <f t="shared" si="394"/>
        <v>607</v>
      </c>
      <c r="AB1373" s="4">
        <f t="shared" si="384"/>
        <v>2793.479206</v>
      </c>
      <c r="AC1373" s="4">
        <f t="shared" si="395"/>
        <v>607</v>
      </c>
      <c r="AD1373" s="4">
        <f t="shared" si="398"/>
        <v>1384.9052944347827</v>
      </c>
      <c r="AE1373" s="4">
        <v>607</v>
      </c>
      <c r="AF1373" s="4">
        <v>607</v>
      </c>
      <c r="AG1373" s="4">
        <f>AE1373</f>
        <v>607</v>
      </c>
      <c r="AI1373" t="e">
        <f t="shared" si="390"/>
        <v>#N/A</v>
      </c>
      <c r="AJ1373">
        <v>4911.3900000000003</v>
      </c>
      <c r="AK1373" s="2">
        <v>4911.3900000000003</v>
      </c>
      <c r="AL1373" s="2">
        <f>AJ1373</f>
        <v>4911.3900000000003</v>
      </c>
      <c r="AM1373" s="4"/>
      <c r="AN1373" t="e">
        <f>VLOOKUP([1]!Tabelle13[[#This Row],[Vlookup this ID for freight costs]],$AL$2:$AL$6811,2,FALSE)</f>
        <v>#REF!</v>
      </c>
      <c r="AP1373">
        <v>67.900000000000006</v>
      </c>
      <c r="AQ1373">
        <v>67.900000000000006</v>
      </c>
      <c r="AR1373" s="4">
        <v>30</v>
      </c>
      <c r="AS1373" s="4">
        <v>9</v>
      </c>
      <c r="AT1373" s="4">
        <v>2011</v>
      </c>
      <c r="AU1373" s="4">
        <v>26</v>
      </c>
      <c r="AV1373" s="4">
        <v>9</v>
      </c>
      <c r="AW1373" s="4">
        <v>2011</v>
      </c>
      <c r="AX1373" t="str">
        <f t="shared" si="392"/>
        <v>No Delay</v>
      </c>
      <c r="AY1373">
        <f t="shared" si="393"/>
        <v>0</v>
      </c>
    </row>
    <row r="1374" spans="1:51" x14ac:dyDescent="0.2">
      <c r="A1374" s="3">
        <v>86411</v>
      </c>
      <c r="B1374" s="1" t="s">
        <v>175</v>
      </c>
      <c r="C1374" s="1" t="s">
        <v>165</v>
      </c>
      <c r="D1374" s="1" t="s">
        <v>130</v>
      </c>
      <c r="E1374" s="1" t="s">
        <v>101</v>
      </c>
      <c r="F1374" s="1" t="s">
        <v>101</v>
      </c>
      <c r="G1374" s="13" t="s">
        <v>259</v>
      </c>
      <c r="H1374" s="12">
        <v>40816</v>
      </c>
      <c r="I1374" s="12" t="s">
        <v>1419</v>
      </c>
      <c r="J1374" s="12">
        <v>40812</v>
      </c>
      <c r="K1374" s="4">
        <v>3472</v>
      </c>
      <c r="L1374" s="1" t="s">
        <v>146</v>
      </c>
      <c r="M1374" s="1" t="s">
        <v>132</v>
      </c>
      <c r="N1374" s="1" t="s">
        <v>167</v>
      </c>
      <c r="O1374" s="1" t="s">
        <v>93</v>
      </c>
      <c r="P1374">
        <v>30</v>
      </c>
      <c r="Q1374">
        <v>2688</v>
      </c>
      <c r="R1374">
        <v>11343.36</v>
      </c>
      <c r="S1374">
        <v>4.22</v>
      </c>
      <c r="T1374">
        <v>0.14000000000000001</v>
      </c>
      <c r="U1374">
        <f t="shared" si="387"/>
        <v>11343.359999999999</v>
      </c>
      <c r="V1374">
        <f t="shared" si="388"/>
        <v>80640</v>
      </c>
      <c r="W1374" s="1" t="s">
        <v>197</v>
      </c>
      <c r="X1374" s="1" t="s">
        <v>1236</v>
      </c>
      <c r="Y1374" s="1" t="s">
        <v>3082</v>
      </c>
      <c r="Z1374" s="3">
        <v>10265</v>
      </c>
      <c r="AA1374" s="4">
        <f t="shared" si="394"/>
        <v>607</v>
      </c>
      <c r="AB1374" s="4">
        <f t="shared" si="384"/>
        <v>2539.7422923999998</v>
      </c>
      <c r="AC1374" s="4">
        <f t="shared" si="395"/>
        <v>607</v>
      </c>
      <c r="AD1374" s="4">
        <f t="shared" si="398"/>
        <v>607</v>
      </c>
      <c r="AE1374" s="3" t="s">
        <v>1420</v>
      </c>
      <c r="AF1374" s="3">
        <v>607</v>
      </c>
      <c r="AG1374" s="4">
        <f>AI1374</f>
        <v>607</v>
      </c>
      <c r="AH1374" s="4">
        <v>85789</v>
      </c>
      <c r="AI1374">
        <f t="shared" si="390"/>
        <v>607</v>
      </c>
      <c r="AJ1374" t="s">
        <v>1420</v>
      </c>
      <c r="AK1374" s="2">
        <v>4911.3900000000003</v>
      </c>
      <c r="AL1374" s="2">
        <f>AN1374</f>
        <v>4911.3900000000003</v>
      </c>
      <c r="AM1374" s="4">
        <v>85789</v>
      </c>
      <c r="AN1374">
        <f>INDEX($AJ$2:$AJ$6811,MATCH(AM1374,$A$2:$A$6811,0))</f>
        <v>4911.3900000000003</v>
      </c>
      <c r="AP1374">
        <v>18.72</v>
      </c>
      <c r="AQ1374">
        <v>18.72</v>
      </c>
      <c r="AR1374" s="4">
        <v>30</v>
      </c>
      <c r="AS1374" s="4">
        <v>9</v>
      </c>
      <c r="AT1374" s="4">
        <v>2011</v>
      </c>
      <c r="AU1374" s="4">
        <v>26</v>
      </c>
      <c r="AV1374" s="4">
        <v>9</v>
      </c>
      <c r="AW1374" s="4">
        <v>2011</v>
      </c>
      <c r="AX1374" t="str">
        <f t="shared" si="392"/>
        <v>No Delay</v>
      </c>
      <c r="AY1374">
        <f t="shared" si="393"/>
        <v>0</v>
      </c>
    </row>
    <row r="1375" spans="1:51" x14ac:dyDescent="0.2">
      <c r="A1375" s="3">
        <v>11884</v>
      </c>
      <c r="B1375" s="1" t="s">
        <v>88</v>
      </c>
      <c r="C1375" s="1" t="s">
        <v>89</v>
      </c>
      <c r="D1375" s="1" t="s">
        <v>130</v>
      </c>
      <c r="E1375" s="1" t="s">
        <v>53</v>
      </c>
      <c r="F1375" s="1" t="s">
        <v>53</v>
      </c>
      <c r="G1375" s="13" t="s">
        <v>90</v>
      </c>
      <c r="H1375" s="12">
        <v>39546</v>
      </c>
      <c r="I1375" s="12" t="s">
        <v>90</v>
      </c>
      <c r="J1375" s="12">
        <v>39546</v>
      </c>
      <c r="K1375" s="4">
        <v>757</v>
      </c>
      <c r="L1375" s="1" t="s">
        <v>146</v>
      </c>
      <c r="M1375" s="1" t="s">
        <v>132</v>
      </c>
      <c r="N1375" s="1" t="s">
        <v>1221</v>
      </c>
      <c r="O1375" s="1" t="s">
        <v>446</v>
      </c>
      <c r="P1375">
        <v>180</v>
      </c>
      <c r="Q1375">
        <v>1503</v>
      </c>
      <c r="R1375">
        <v>25490.880000000001</v>
      </c>
      <c r="S1375">
        <v>16.96</v>
      </c>
      <c r="T1375">
        <v>0.09</v>
      </c>
      <c r="U1375">
        <f t="shared" si="387"/>
        <v>25490.880000000001</v>
      </c>
      <c r="V1375">
        <f t="shared" si="388"/>
        <v>270540</v>
      </c>
      <c r="W1375" s="1" t="s">
        <v>251</v>
      </c>
      <c r="X1375" s="1" t="s">
        <v>252</v>
      </c>
      <c r="Y1375" s="1" t="s">
        <v>252</v>
      </c>
      <c r="Z1375" s="3">
        <v>5027</v>
      </c>
      <c r="AA1375" s="4">
        <f t="shared" si="394"/>
        <v>608</v>
      </c>
      <c r="AB1375" s="4">
        <f t="shared" si="384"/>
        <v>2409.6911494000001</v>
      </c>
      <c r="AC1375" s="4">
        <f t="shared" si="395"/>
        <v>608</v>
      </c>
      <c r="AD1375" s="4">
        <f t="shared" si="398"/>
        <v>608</v>
      </c>
      <c r="AE1375" s="4">
        <v>608</v>
      </c>
      <c r="AF1375" s="4">
        <v>608</v>
      </c>
      <c r="AG1375" s="4">
        <f>AE1375</f>
        <v>608</v>
      </c>
      <c r="AH1375" s="4">
        <v>82481</v>
      </c>
      <c r="AI1375">
        <f t="shared" si="390"/>
        <v>7095</v>
      </c>
      <c r="AJ1375">
        <v>1996.68</v>
      </c>
      <c r="AK1375" s="2">
        <v>1996.68</v>
      </c>
      <c r="AL1375" s="2">
        <f>AJ1375</f>
        <v>1996.68</v>
      </c>
      <c r="AM1375" s="4"/>
      <c r="AN1375" t="e">
        <f>VLOOKUP([1]!Tabelle13[[#This Row],[Vlookup this ID for freight costs]],$AL$2:$AL$6811,2,FALSE)</f>
        <v>#REF!</v>
      </c>
      <c r="AP1375">
        <v>40.79</v>
      </c>
      <c r="AQ1375">
        <v>40.79</v>
      </c>
      <c r="AR1375" s="4">
        <v>8</v>
      </c>
      <c r="AS1375" s="4">
        <v>4</v>
      </c>
      <c r="AT1375" s="4">
        <v>2008</v>
      </c>
      <c r="AU1375" s="4">
        <v>8</v>
      </c>
      <c r="AV1375" s="4">
        <v>4</v>
      </c>
      <c r="AW1375" s="4">
        <v>2008</v>
      </c>
      <c r="AX1375" t="str">
        <f t="shared" si="392"/>
        <v>No Delay</v>
      </c>
      <c r="AY1375">
        <f t="shared" si="393"/>
        <v>0</v>
      </c>
    </row>
    <row r="1376" spans="1:51" x14ac:dyDescent="0.2">
      <c r="A1376" s="3">
        <v>12497</v>
      </c>
      <c r="B1376" s="1" t="s">
        <v>88</v>
      </c>
      <c r="C1376" s="1" t="s">
        <v>89</v>
      </c>
      <c r="D1376" s="1" t="s">
        <v>130</v>
      </c>
      <c r="E1376" s="1" t="s">
        <v>53</v>
      </c>
      <c r="F1376" s="1" t="s">
        <v>53</v>
      </c>
      <c r="G1376" s="13" t="s">
        <v>90</v>
      </c>
      <c r="H1376" s="12">
        <v>39546</v>
      </c>
      <c r="I1376" s="12" t="s">
        <v>90</v>
      </c>
      <c r="J1376" s="12">
        <v>39546</v>
      </c>
      <c r="K1376" s="4">
        <v>759</v>
      </c>
      <c r="L1376" s="1" t="s">
        <v>146</v>
      </c>
      <c r="M1376" s="1" t="s">
        <v>132</v>
      </c>
      <c r="N1376" s="1" t="s">
        <v>233</v>
      </c>
      <c r="O1376" s="1" t="s">
        <v>93</v>
      </c>
      <c r="P1376">
        <v>200</v>
      </c>
      <c r="Q1376">
        <v>1971</v>
      </c>
      <c r="R1376">
        <v>2759.4</v>
      </c>
      <c r="S1376">
        <v>1.4</v>
      </c>
      <c r="T1376">
        <v>0.01</v>
      </c>
      <c r="U1376">
        <f t="shared" si="387"/>
        <v>2759.3999999999996</v>
      </c>
      <c r="V1376">
        <f t="shared" si="388"/>
        <v>394200</v>
      </c>
      <c r="W1376" s="1" t="s">
        <v>155</v>
      </c>
      <c r="X1376" s="1" t="s">
        <v>1236</v>
      </c>
      <c r="Y1376" s="1" t="s">
        <v>156</v>
      </c>
      <c r="Z1376" s="3">
        <v>9211</v>
      </c>
      <c r="AA1376" s="4">
        <f t="shared" si="394"/>
        <v>608</v>
      </c>
      <c r="AB1376" s="4">
        <f t="shared" si="384"/>
        <v>2461.0531197999999</v>
      </c>
      <c r="AC1376" s="4">
        <f t="shared" si="395"/>
        <v>608</v>
      </c>
      <c r="AD1376" s="4">
        <f t="shared" si="398"/>
        <v>457.5</v>
      </c>
      <c r="AE1376" s="3" t="s">
        <v>1421</v>
      </c>
      <c r="AF1376" s="3">
        <v>608</v>
      </c>
      <c r="AG1376" s="4">
        <f>AI1376</f>
        <v>608</v>
      </c>
      <c r="AH1376" s="4">
        <v>11884</v>
      </c>
      <c r="AI1376">
        <f t="shared" si="390"/>
        <v>608</v>
      </c>
      <c r="AJ1376" t="s">
        <v>1421</v>
      </c>
      <c r="AK1376" s="2">
        <v>1996.68</v>
      </c>
      <c r="AL1376" s="2">
        <f>AN1376</f>
        <v>1996.68</v>
      </c>
      <c r="AM1376" s="4">
        <v>11884</v>
      </c>
      <c r="AN1376">
        <f>INDEX($AJ$2:$AJ$6811,MATCH(AM1376,$A$2:$A$6811,0))</f>
        <v>1996.68</v>
      </c>
      <c r="AP1376">
        <v>4.42</v>
      </c>
      <c r="AQ1376">
        <v>4.42</v>
      </c>
      <c r="AR1376" s="4">
        <v>8</v>
      </c>
      <c r="AS1376" s="4">
        <v>4</v>
      </c>
      <c r="AT1376" s="4">
        <v>2008</v>
      </c>
      <c r="AU1376" s="4">
        <v>8</v>
      </c>
      <c r="AV1376" s="4">
        <v>4</v>
      </c>
      <c r="AW1376" s="4">
        <v>2008</v>
      </c>
      <c r="AX1376" t="str">
        <f t="shared" si="392"/>
        <v>No Delay</v>
      </c>
      <c r="AY1376">
        <f t="shared" si="393"/>
        <v>0</v>
      </c>
    </row>
    <row r="1377" spans="1:51" x14ac:dyDescent="0.2">
      <c r="A1377" s="3">
        <v>73996</v>
      </c>
      <c r="B1377" s="1" t="s">
        <v>215</v>
      </c>
      <c r="C1377" s="1" t="s">
        <v>89</v>
      </c>
      <c r="D1377" s="1" t="s">
        <v>52</v>
      </c>
      <c r="E1377" s="1" t="s">
        <v>53</v>
      </c>
      <c r="F1377" s="1" t="s">
        <v>53</v>
      </c>
      <c r="G1377" s="13" t="s">
        <v>1073</v>
      </c>
      <c r="H1377" s="12">
        <v>41582</v>
      </c>
      <c r="I1377" s="12" t="s">
        <v>1422</v>
      </c>
      <c r="J1377" s="12">
        <v>41583</v>
      </c>
      <c r="K1377" s="4">
        <v>5004</v>
      </c>
      <c r="L1377" s="1" t="s">
        <v>146</v>
      </c>
      <c r="M1377" s="1" t="s">
        <v>414</v>
      </c>
      <c r="N1377" s="1" t="s">
        <v>415</v>
      </c>
      <c r="O1377" s="1" t="s">
        <v>93</v>
      </c>
      <c r="P1377">
        <v>30</v>
      </c>
      <c r="Q1377">
        <v>4500</v>
      </c>
      <c r="R1377">
        <v>90000</v>
      </c>
      <c r="S1377">
        <v>20</v>
      </c>
      <c r="T1377">
        <v>0.67</v>
      </c>
      <c r="U1377">
        <f t="shared" si="387"/>
        <v>90000</v>
      </c>
      <c r="V1377">
        <f t="shared" si="388"/>
        <v>135000</v>
      </c>
      <c r="W1377" s="1" t="s">
        <v>160</v>
      </c>
      <c r="X1377" s="1" t="s">
        <v>1236</v>
      </c>
      <c r="Y1377" s="1" t="s">
        <v>161</v>
      </c>
      <c r="Z1377" s="3">
        <v>8828</v>
      </c>
      <c r="AA1377" s="4">
        <f t="shared" si="394"/>
        <v>608</v>
      </c>
      <c r="AB1377" s="4">
        <f t="shared" si="384"/>
        <v>2738.6053059999999</v>
      </c>
      <c r="AC1377" s="4">
        <f t="shared" si="395"/>
        <v>608</v>
      </c>
      <c r="AD1377" s="4">
        <f t="shared" si="398"/>
        <v>842.71428571428567</v>
      </c>
      <c r="AE1377" s="4">
        <v>608</v>
      </c>
      <c r="AF1377" s="4">
        <v>608</v>
      </c>
      <c r="AG1377" s="4">
        <f>AE1377</f>
        <v>608</v>
      </c>
      <c r="AI1377" t="e">
        <f t="shared" si="390"/>
        <v>#N/A</v>
      </c>
      <c r="AJ1377">
        <v>4568.92</v>
      </c>
      <c r="AK1377" s="2">
        <v>4568.92</v>
      </c>
      <c r="AL1377" s="2">
        <f>AJ1377</f>
        <v>4568.92</v>
      </c>
      <c r="AM1377" s="4"/>
      <c r="AN1377" t="e">
        <f>VLOOKUP([1]!Tabelle13[[#This Row],[Vlookup this ID for freight costs]],$AL$2:$AL$6811,2,FALSE)</f>
        <v>#REF!</v>
      </c>
      <c r="AP1377">
        <v>111.33</v>
      </c>
      <c r="AQ1377">
        <v>111.33</v>
      </c>
      <c r="AR1377" s="4">
        <v>4</v>
      </c>
      <c r="AS1377" s="4">
        <v>11</v>
      </c>
      <c r="AT1377" s="4">
        <v>2013</v>
      </c>
      <c r="AU1377" s="4">
        <v>5</v>
      </c>
      <c r="AV1377" s="4">
        <v>11</v>
      </c>
      <c r="AW1377" s="4">
        <v>2013</v>
      </c>
      <c r="AX1377" t="str">
        <f t="shared" si="392"/>
        <v>Delay</v>
      </c>
      <c r="AY1377">
        <f t="shared" si="393"/>
        <v>1</v>
      </c>
    </row>
    <row r="1378" spans="1:51" x14ac:dyDescent="0.2">
      <c r="A1378" s="3">
        <v>86318</v>
      </c>
      <c r="B1378" s="1" t="s">
        <v>151</v>
      </c>
      <c r="C1378" s="1" t="s">
        <v>65</v>
      </c>
      <c r="D1378" s="1" t="s">
        <v>130</v>
      </c>
      <c r="E1378" s="1" t="s">
        <v>53</v>
      </c>
      <c r="F1378" s="1" t="s">
        <v>53</v>
      </c>
      <c r="G1378" s="13" t="s">
        <v>805</v>
      </c>
      <c r="H1378" s="12">
        <v>40421</v>
      </c>
      <c r="I1378" s="12" t="s">
        <v>806</v>
      </c>
      <c r="J1378" s="12">
        <v>40407</v>
      </c>
      <c r="K1378" s="4">
        <v>2688</v>
      </c>
      <c r="L1378" s="1" t="s">
        <v>146</v>
      </c>
      <c r="M1378" s="1" t="s">
        <v>132</v>
      </c>
      <c r="N1378" s="1" t="s">
        <v>154</v>
      </c>
      <c r="O1378" s="1" t="s">
        <v>93</v>
      </c>
      <c r="P1378">
        <v>60</v>
      </c>
      <c r="Q1378">
        <v>5000</v>
      </c>
      <c r="R1378">
        <v>56100</v>
      </c>
      <c r="S1378">
        <v>11.22</v>
      </c>
      <c r="T1378">
        <v>0.19</v>
      </c>
      <c r="U1378">
        <f t="shared" si="387"/>
        <v>56100</v>
      </c>
      <c r="V1378">
        <f t="shared" si="388"/>
        <v>300000</v>
      </c>
      <c r="W1378" s="1" t="s">
        <v>155</v>
      </c>
      <c r="X1378" s="1" t="s">
        <v>1236</v>
      </c>
      <c r="Y1378" s="1" t="s">
        <v>156</v>
      </c>
      <c r="Z1378" s="3">
        <v>7726</v>
      </c>
      <c r="AA1378" s="4">
        <f t="shared" si="394"/>
        <v>608</v>
      </c>
      <c r="AB1378" s="4">
        <f t="shared" si="384"/>
        <v>2793.479206</v>
      </c>
      <c r="AC1378" s="4">
        <f t="shared" si="395"/>
        <v>608</v>
      </c>
      <c r="AD1378" s="4">
        <f t="shared" si="398"/>
        <v>2609.2959257333337</v>
      </c>
      <c r="AE1378" s="4">
        <v>608</v>
      </c>
      <c r="AF1378" s="4">
        <v>608</v>
      </c>
      <c r="AG1378" s="4">
        <f>AE1378</f>
        <v>608</v>
      </c>
      <c r="AI1378" t="e">
        <f t="shared" si="390"/>
        <v>#N/A</v>
      </c>
      <c r="AJ1378">
        <v>6147.18</v>
      </c>
      <c r="AK1378" s="2">
        <v>6147.18</v>
      </c>
      <c r="AL1378" s="2">
        <f>AJ1378</f>
        <v>6147.18</v>
      </c>
      <c r="AM1378" s="4"/>
      <c r="AN1378" t="e">
        <f>VLOOKUP([1]!Tabelle13[[#This Row],[Vlookup this ID for freight costs]],$AL$2:$AL$6811,2,FALSE)</f>
        <v>#REF!</v>
      </c>
      <c r="AP1378">
        <v>120.95</v>
      </c>
      <c r="AQ1378">
        <v>120.95</v>
      </c>
      <c r="AR1378" s="4">
        <v>31</v>
      </c>
      <c r="AS1378" s="4">
        <v>8</v>
      </c>
      <c r="AT1378" s="4">
        <v>2010</v>
      </c>
      <c r="AU1378" s="4">
        <v>17</v>
      </c>
      <c r="AV1378" s="4">
        <v>8</v>
      </c>
      <c r="AW1378" s="4">
        <v>2010</v>
      </c>
      <c r="AX1378" t="str">
        <f t="shared" si="392"/>
        <v>No Delay</v>
      </c>
      <c r="AY1378">
        <f t="shared" si="393"/>
        <v>0</v>
      </c>
    </row>
    <row r="1379" spans="1:51" x14ac:dyDescent="0.2">
      <c r="A1379" s="3">
        <v>84903</v>
      </c>
      <c r="B1379" s="1" t="s">
        <v>477</v>
      </c>
      <c r="C1379" s="1" t="s">
        <v>114</v>
      </c>
      <c r="D1379" s="1" t="s">
        <v>130</v>
      </c>
      <c r="E1379" s="1" t="s">
        <v>101</v>
      </c>
      <c r="F1379" s="1" t="s">
        <v>101</v>
      </c>
      <c r="G1379" s="13" t="s">
        <v>1423</v>
      </c>
      <c r="H1379" s="12">
        <v>41723</v>
      </c>
      <c r="I1379" s="12" t="s">
        <v>1052</v>
      </c>
      <c r="J1379" s="12">
        <v>41733</v>
      </c>
      <c r="K1379" s="4">
        <v>5424</v>
      </c>
      <c r="L1379" s="1" t="s">
        <v>146</v>
      </c>
      <c r="M1379" s="1" t="s">
        <v>132</v>
      </c>
      <c r="N1379" s="1" t="s">
        <v>171</v>
      </c>
      <c r="O1379" s="1" t="s">
        <v>93</v>
      </c>
      <c r="P1379">
        <v>60</v>
      </c>
      <c r="Q1379">
        <v>1209</v>
      </c>
      <c r="R1379">
        <v>2696.07</v>
      </c>
      <c r="S1379">
        <v>2.23</v>
      </c>
      <c r="T1379">
        <v>0.04</v>
      </c>
      <c r="U1379">
        <f t="shared" si="387"/>
        <v>2696.07</v>
      </c>
      <c r="V1379">
        <f t="shared" si="388"/>
        <v>72540</v>
      </c>
      <c r="W1379" s="1" t="s">
        <v>285</v>
      </c>
      <c r="X1379" s="1" t="s">
        <v>1236</v>
      </c>
      <c r="Y1379" s="1" t="s">
        <v>161</v>
      </c>
      <c r="Z1379" s="3">
        <v>13722</v>
      </c>
      <c r="AA1379" s="4">
        <f t="shared" si="394"/>
        <v>609</v>
      </c>
      <c r="AB1379" s="4">
        <f t="shared" si="384"/>
        <v>2377.4252962</v>
      </c>
      <c r="AC1379" s="4">
        <f t="shared" si="395"/>
        <v>609</v>
      </c>
      <c r="AD1379" s="4">
        <f t="shared" si="398"/>
        <v>609</v>
      </c>
      <c r="AE1379" s="4">
        <v>609</v>
      </c>
      <c r="AF1379" s="4">
        <v>609</v>
      </c>
      <c r="AG1379" s="4">
        <f>AE1379</f>
        <v>609</v>
      </c>
      <c r="AI1379" t="e">
        <f t="shared" si="390"/>
        <v>#N/A</v>
      </c>
      <c r="AJ1379">
        <v>3526.69</v>
      </c>
      <c r="AK1379" s="2">
        <v>3526.69</v>
      </c>
      <c r="AL1379" s="2">
        <f>AJ1379</f>
        <v>3526.69</v>
      </c>
      <c r="AM1379" s="4"/>
      <c r="AN1379" t="e">
        <f>VLOOKUP([1]!Tabelle13[[#This Row],[Vlookup this ID for freight costs]],$AL$2:$AL$6811,2,FALSE)</f>
        <v>#REF!</v>
      </c>
      <c r="AP1379">
        <v>3.34</v>
      </c>
      <c r="AQ1379">
        <v>3.34</v>
      </c>
      <c r="AR1379" s="4">
        <v>25</v>
      </c>
      <c r="AS1379" s="4">
        <v>4</v>
      </c>
      <c r="AT1379" s="4">
        <v>2014</v>
      </c>
      <c r="AU1379" s="4">
        <v>4</v>
      </c>
      <c r="AV1379" s="4">
        <v>4</v>
      </c>
      <c r="AW1379" s="4">
        <v>2014</v>
      </c>
      <c r="AX1379" t="str">
        <f t="shared" si="392"/>
        <v>No Delay</v>
      </c>
      <c r="AY1379">
        <f t="shared" si="393"/>
        <v>10</v>
      </c>
    </row>
    <row r="1380" spans="1:51" x14ac:dyDescent="0.2">
      <c r="A1380" s="3">
        <v>86054</v>
      </c>
      <c r="B1380" s="1" t="s">
        <v>477</v>
      </c>
      <c r="C1380" s="1" t="s">
        <v>114</v>
      </c>
      <c r="D1380" s="1" t="s">
        <v>130</v>
      </c>
      <c r="E1380" s="1" t="s">
        <v>101</v>
      </c>
      <c r="F1380" s="1" t="s">
        <v>101</v>
      </c>
      <c r="G1380" s="13" t="s">
        <v>1423</v>
      </c>
      <c r="H1380" s="12">
        <v>41723</v>
      </c>
      <c r="I1380" s="12" t="s">
        <v>1052</v>
      </c>
      <c r="J1380" s="12">
        <v>41733</v>
      </c>
      <c r="K1380" s="4">
        <v>5428</v>
      </c>
      <c r="L1380" s="1" t="s">
        <v>146</v>
      </c>
      <c r="M1380" s="1" t="s">
        <v>132</v>
      </c>
      <c r="N1380" s="1" t="s">
        <v>171</v>
      </c>
      <c r="O1380" s="1" t="s">
        <v>93</v>
      </c>
      <c r="P1380">
        <v>60</v>
      </c>
      <c r="Q1380">
        <v>10000</v>
      </c>
      <c r="R1380">
        <v>22300</v>
      </c>
      <c r="S1380">
        <v>2.23</v>
      </c>
      <c r="T1380">
        <v>0.04</v>
      </c>
      <c r="U1380">
        <f t="shared" si="387"/>
        <v>22300</v>
      </c>
      <c r="V1380">
        <f t="shared" si="388"/>
        <v>600000</v>
      </c>
      <c r="W1380" s="1" t="s">
        <v>155</v>
      </c>
      <c r="X1380" s="1" t="s">
        <v>1236</v>
      </c>
      <c r="Y1380" s="1" t="s">
        <v>156</v>
      </c>
      <c r="Z1380" s="3">
        <v>14240</v>
      </c>
      <c r="AA1380" s="4">
        <f t="shared" si="394"/>
        <v>609</v>
      </c>
      <c r="AB1380" s="4">
        <f t="shared" si="384"/>
        <v>3342.218206</v>
      </c>
      <c r="AC1380" s="4">
        <f t="shared" si="395"/>
        <v>609</v>
      </c>
      <c r="AD1380" s="4">
        <f t="shared" si="398"/>
        <v>2327.143150923077</v>
      </c>
      <c r="AE1380" s="3" t="s">
        <v>1424</v>
      </c>
      <c r="AF1380" s="3">
        <v>609</v>
      </c>
      <c r="AG1380" s="4">
        <f>AI1380</f>
        <v>609</v>
      </c>
      <c r="AH1380" s="4">
        <v>84903</v>
      </c>
      <c r="AI1380">
        <f t="shared" si="390"/>
        <v>609</v>
      </c>
      <c r="AJ1380" t="s">
        <v>1424</v>
      </c>
      <c r="AK1380" s="2">
        <v>3526.69</v>
      </c>
      <c r="AL1380" s="2">
        <f>AN1380</f>
        <v>3526.69</v>
      </c>
      <c r="AM1380" s="4">
        <v>84903</v>
      </c>
      <c r="AN1380">
        <f>INDEX($AJ$2:$AJ$6811,MATCH(AM1380,$A$2:$A$6811,0))</f>
        <v>3526.69</v>
      </c>
      <c r="AP1380">
        <v>27.59</v>
      </c>
      <c r="AQ1380">
        <v>27.59</v>
      </c>
      <c r="AR1380" s="4">
        <v>25</v>
      </c>
      <c r="AS1380" s="4">
        <v>4</v>
      </c>
      <c r="AT1380" s="4">
        <v>2014</v>
      </c>
      <c r="AU1380" s="4">
        <v>4</v>
      </c>
      <c r="AV1380" s="4">
        <v>4</v>
      </c>
      <c r="AW1380" s="4">
        <v>2014</v>
      </c>
      <c r="AX1380" t="str">
        <f t="shared" si="392"/>
        <v>No Delay</v>
      </c>
      <c r="AY1380">
        <f t="shared" si="393"/>
        <v>10</v>
      </c>
    </row>
    <row r="1381" spans="1:51" x14ac:dyDescent="0.2">
      <c r="A1381" s="3">
        <v>11024</v>
      </c>
      <c r="B1381" s="1" t="s">
        <v>350</v>
      </c>
      <c r="C1381" s="1" t="s">
        <v>65</v>
      </c>
      <c r="D1381" s="1" t="s">
        <v>130</v>
      </c>
      <c r="E1381" s="1" t="s">
        <v>152</v>
      </c>
      <c r="F1381" s="1" t="s">
        <v>152</v>
      </c>
      <c r="G1381" s="13" t="s">
        <v>166</v>
      </c>
      <c r="H1381" s="12">
        <v>39891</v>
      </c>
      <c r="I1381" s="12" t="s">
        <v>166</v>
      </c>
      <c r="J1381" s="12">
        <v>39891</v>
      </c>
      <c r="K1381" s="4">
        <v>1407</v>
      </c>
      <c r="L1381" s="1" t="s">
        <v>146</v>
      </c>
      <c r="M1381" s="1" t="s">
        <v>132</v>
      </c>
      <c r="N1381" s="1" t="s">
        <v>154</v>
      </c>
      <c r="O1381" s="1" t="s">
        <v>93</v>
      </c>
      <c r="P1381">
        <v>60</v>
      </c>
      <c r="Q1381">
        <v>5426</v>
      </c>
      <c r="R1381">
        <v>61856.4</v>
      </c>
      <c r="S1381">
        <v>11.4</v>
      </c>
      <c r="T1381">
        <v>0.19</v>
      </c>
      <c r="U1381">
        <f t="shared" si="387"/>
        <v>61856.4</v>
      </c>
      <c r="V1381">
        <f t="shared" si="388"/>
        <v>325560</v>
      </c>
      <c r="W1381" s="1" t="s">
        <v>155</v>
      </c>
      <c r="X1381" s="1" t="s">
        <v>1236</v>
      </c>
      <c r="Y1381" s="1" t="s">
        <v>156</v>
      </c>
      <c r="Z1381" s="3">
        <v>7726</v>
      </c>
      <c r="AA1381" s="4">
        <f t="shared" si="394"/>
        <v>610</v>
      </c>
      <c r="AB1381" s="4">
        <f t="shared" si="384"/>
        <v>2840.2317687999998</v>
      </c>
      <c r="AC1381" s="4">
        <f t="shared" si="395"/>
        <v>610</v>
      </c>
      <c r="AD1381" s="4">
        <f t="shared" si="398"/>
        <v>610</v>
      </c>
      <c r="AE1381" s="4">
        <v>610</v>
      </c>
      <c r="AF1381" s="4">
        <v>610</v>
      </c>
      <c r="AG1381" s="4">
        <f>AE1381</f>
        <v>610</v>
      </c>
      <c r="AH1381" s="4">
        <v>83708</v>
      </c>
      <c r="AI1381">
        <f t="shared" si="390"/>
        <v>19158</v>
      </c>
      <c r="AJ1381" t="s">
        <v>81</v>
      </c>
      <c r="AK1381" s="2"/>
      <c r="AL1381" s="2" t="str">
        <f>AJ1381</f>
        <v>Freight Included in Commodity Cost</v>
      </c>
      <c r="AM1381" s="4"/>
      <c r="AN1381" t="e">
        <f>VLOOKUP([1]!Tabelle13[[#This Row],[Vlookup this ID for freight costs]],$AL$2:$AL$6811,2,FALSE)</f>
        <v>#REF!</v>
      </c>
      <c r="AP1381">
        <v>121.24</v>
      </c>
      <c r="AQ1381">
        <v>121.24</v>
      </c>
      <c r="AR1381" s="4">
        <v>19</v>
      </c>
      <c r="AS1381" s="4">
        <v>4</v>
      </c>
      <c r="AT1381" s="4">
        <v>2009</v>
      </c>
      <c r="AU1381" s="4">
        <v>19</v>
      </c>
      <c r="AV1381" s="4">
        <v>4</v>
      </c>
      <c r="AW1381" s="4">
        <v>2009</v>
      </c>
      <c r="AX1381" t="str">
        <f t="shared" si="392"/>
        <v>No Delay</v>
      </c>
      <c r="AY1381">
        <f t="shared" si="393"/>
        <v>0</v>
      </c>
    </row>
    <row r="1382" spans="1:51" x14ac:dyDescent="0.2">
      <c r="A1382" s="3">
        <v>83123</v>
      </c>
      <c r="B1382" s="1" t="s">
        <v>175</v>
      </c>
      <c r="C1382" s="1" t="s">
        <v>165</v>
      </c>
      <c r="D1382" s="1" t="s">
        <v>130</v>
      </c>
      <c r="E1382" s="1" t="s">
        <v>101</v>
      </c>
      <c r="F1382" s="1" t="s">
        <v>101</v>
      </c>
      <c r="G1382" s="13" t="s">
        <v>809</v>
      </c>
      <c r="H1382" s="12">
        <v>41453</v>
      </c>
      <c r="I1382" s="12" t="s">
        <v>1425</v>
      </c>
      <c r="J1382" s="12">
        <v>41353</v>
      </c>
      <c r="K1382" s="4">
        <v>4544</v>
      </c>
      <c r="L1382" s="1" t="s">
        <v>146</v>
      </c>
      <c r="M1382" s="1" t="s">
        <v>132</v>
      </c>
      <c r="N1382" s="1" t="s">
        <v>389</v>
      </c>
      <c r="O1382" s="1" t="s">
        <v>93</v>
      </c>
      <c r="P1382">
        <v>30</v>
      </c>
      <c r="Q1382">
        <v>5760</v>
      </c>
      <c r="R1382">
        <v>80409.600000000006</v>
      </c>
      <c r="S1382">
        <v>13.96</v>
      </c>
      <c r="T1382">
        <v>0.47</v>
      </c>
      <c r="U1382">
        <f t="shared" si="387"/>
        <v>80409.600000000006</v>
      </c>
      <c r="V1382">
        <f t="shared" si="388"/>
        <v>172800</v>
      </c>
      <c r="W1382" s="1" t="s">
        <v>160</v>
      </c>
      <c r="X1382" s="1" t="s">
        <v>1236</v>
      </c>
      <c r="Y1382" s="1" t="s">
        <v>161</v>
      </c>
      <c r="Z1382" s="3">
        <v>10896</v>
      </c>
      <c r="AA1382" s="4">
        <f t="shared" si="394"/>
        <v>610</v>
      </c>
      <c r="AB1382" s="4">
        <f t="shared" si="384"/>
        <v>2876.887534</v>
      </c>
      <c r="AC1382" s="4">
        <f t="shared" si="395"/>
        <v>610</v>
      </c>
      <c r="AD1382" s="4">
        <f t="shared" si="398"/>
        <v>961.64393640000003</v>
      </c>
      <c r="AE1382" s="4">
        <v>610</v>
      </c>
      <c r="AF1382" s="4">
        <v>610</v>
      </c>
      <c r="AG1382" s="4">
        <f>AE1382</f>
        <v>610</v>
      </c>
      <c r="AI1382" t="e">
        <f t="shared" si="390"/>
        <v>#N/A</v>
      </c>
      <c r="AJ1382">
        <v>6585.03</v>
      </c>
      <c r="AK1382" s="2">
        <v>6585.03</v>
      </c>
      <c r="AL1382" s="2">
        <f>AJ1382</f>
        <v>6585.03</v>
      </c>
      <c r="AM1382" s="4"/>
      <c r="AN1382" t="e">
        <f>VLOOKUP([1]!Tabelle13[[#This Row],[Vlookup this ID for freight costs]],$AL$2:$AL$6811,2,FALSE)</f>
        <v>#REF!</v>
      </c>
      <c r="AP1382">
        <v>99.47</v>
      </c>
      <c r="AQ1382">
        <v>99.47</v>
      </c>
      <c r="AR1382" s="4">
        <v>28</v>
      </c>
      <c r="AS1382" s="4">
        <v>6</v>
      </c>
      <c r="AT1382" s="4">
        <v>2013</v>
      </c>
      <c r="AU1382" s="4">
        <v>20</v>
      </c>
      <c r="AV1382" s="4">
        <v>4</v>
      </c>
      <c r="AW1382" s="4">
        <v>2013</v>
      </c>
      <c r="AX1382" t="str">
        <f t="shared" si="392"/>
        <v>No Delay</v>
      </c>
      <c r="AY1382">
        <f t="shared" si="393"/>
        <v>0</v>
      </c>
    </row>
    <row r="1383" spans="1:51" x14ac:dyDescent="0.2">
      <c r="A1383" s="3">
        <v>85343</v>
      </c>
      <c r="B1383" s="1" t="s">
        <v>175</v>
      </c>
      <c r="C1383" s="1" t="s">
        <v>165</v>
      </c>
      <c r="D1383" s="1" t="s">
        <v>130</v>
      </c>
      <c r="E1383" s="1" t="s">
        <v>101</v>
      </c>
      <c r="F1383" s="1" t="s">
        <v>101</v>
      </c>
      <c r="G1383" s="13" t="s">
        <v>809</v>
      </c>
      <c r="H1383" s="12">
        <v>41453</v>
      </c>
      <c r="I1383" s="12" t="s">
        <v>1425</v>
      </c>
      <c r="J1383" s="12">
        <v>41353</v>
      </c>
      <c r="K1383" s="4">
        <v>4545</v>
      </c>
      <c r="L1383" s="1" t="s">
        <v>146</v>
      </c>
      <c r="M1383" s="1" t="s">
        <v>132</v>
      </c>
      <c r="N1383" s="1" t="s">
        <v>676</v>
      </c>
      <c r="O1383" s="1" t="s">
        <v>93</v>
      </c>
      <c r="P1383">
        <v>60</v>
      </c>
      <c r="Q1383">
        <v>2125</v>
      </c>
      <c r="R1383">
        <v>4802.5</v>
      </c>
      <c r="S1383">
        <v>2.2599999999999998</v>
      </c>
      <c r="T1383">
        <v>0.04</v>
      </c>
      <c r="U1383">
        <f t="shared" si="387"/>
        <v>4802.5</v>
      </c>
      <c r="V1383">
        <f t="shared" si="388"/>
        <v>127500</v>
      </c>
      <c r="W1383" s="1" t="s">
        <v>160</v>
      </c>
      <c r="X1383" s="1" t="s">
        <v>1236</v>
      </c>
      <c r="Y1383" s="1" t="s">
        <v>161</v>
      </c>
      <c r="Z1383" s="3">
        <v>10896</v>
      </c>
      <c r="AA1383" s="4">
        <f t="shared" si="394"/>
        <v>610</v>
      </c>
      <c r="AB1383" s="4">
        <f t="shared" si="384"/>
        <v>2477.9542809999998</v>
      </c>
      <c r="AC1383" s="4">
        <f t="shared" si="395"/>
        <v>610</v>
      </c>
      <c r="AD1383" s="4">
        <f t="shared" si="398"/>
        <v>1140.5</v>
      </c>
      <c r="AE1383" s="3" t="s">
        <v>1426</v>
      </c>
      <c r="AF1383" s="3">
        <v>610</v>
      </c>
      <c r="AG1383" s="4">
        <f>AI1383</f>
        <v>610</v>
      </c>
      <c r="AH1383" s="4">
        <v>83123</v>
      </c>
      <c r="AI1383">
        <f t="shared" si="390"/>
        <v>610</v>
      </c>
      <c r="AJ1383" t="s">
        <v>1426</v>
      </c>
      <c r="AK1383" s="2">
        <v>6585.03</v>
      </c>
      <c r="AL1383" s="2">
        <f>AN1383</f>
        <v>6585.03</v>
      </c>
      <c r="AM1383" s="4">
        <v>83123</v>
      </c>
      <c r="AN1383">
        <f>INDEX($AJ$2:$AJ$6811,MATCH(AM1383,$A$2:$A$6811,0))</f>
        <v>6585.03</v>
      </c>
      <c r="AP1383">
        <v>5.94</v>
      </c>
      <c r="AQ1383">
        <v>5.94</v>
      </c>
      <c r="AR1383" s="4">
        <v>28</v>
      </c>
      <c r="AS1383" s="4">
        <v>6</v>
      </c>
      <c r="AT1383" s="4">
        <v>2013</v>
      </c>
      <c r="AU1383" s="4">
        <v>20</v>
      </c>
      <c r="AV1383" s="4">
        <v>4</v>
      </c>
      <c r="AW1383" s="4">
        <v>2013</v>
      </c>
      <c r="AX1383" t="str">
        <f t="shared" si="392"/>
        <v>No Delay</v>
      </c>
      <c r="AY1383">
        <f t="shared" si="393"/>
        <v>0</v>
      </c>
    </row>
    <row r="1384" spans="1:51" x14ac:dyDescent="0.2">
      <c r="A1384" s="3">
        <v>86310</v>
      </c>
      <c r="B1384" s="1" t="s">
        <v>215</v>
      </c>
      <c r="C1384" s="1" t="s">
        <v>89</v>
      </c>
      <c r="D1384" s="1" t="s">
        <v>130</v>
      </c>
      <c r="E1384" s="1" t="s">
        <v>53</v>
      </c>
      <c r="F1384" s="1" t="s">
        <v>53</v>
      </c>
      <c r="G1384" s="13" t="s">
        <v>769</v>
      </c>
      <c r="H1384" s="12">
        <v>40364</v>
      </c>
      <c r="I1384" s="12" t="s">
        <v>771</v>
      </c>
      <c r="J1384" s="12">
        <v>40359</v>
      </c>
      <c r="K1384" s="4">
        <v>2611</v>
      </c>
      <c r="L1384" s="1" t="s">
        <v>146</v>
      </c>
      <c r="M1384" s="1" t="s">
        <v>132</v>
      </c>
      <c r="N1384" s="1" t="s">
        <v>206</v>
      </c>
      <c r="O1384" s="1" t="s">
        <v>93</v>
      </c>
      <c r="P1384">
        <v>60</v>
      </c>
      <c r="Q1384">
        <v>8021</v>
      </c>
      <c r="R1384">
        <v>26308.880000000001</v>
      </c>
      <c r="S1384">
        <v>3.28</v>
      </c>
      <c r="T1384">
        <v>0.05</v>
      </c>
      <c r="U1384">
        <f t="shared" si="387"/>
        <v>26308.879999999997</v>
      </c>
      <c r="V1384">
        <f t="shared" si="388"/>
        <v>481260</v>
      </c>
      <c r="W1384" s="1" t="s">
        <v>204</v>
      </c>
      <c r="X1384" s="1" t="s">
        <v>1236</v>
      </c>
      <c r="Y1384" s="1" t="s">
        <v>205</v>
      </c>
      <c r="Z1384" s="3">
        <v>8859</v>
      </c>
      <c r="AA1384" s="4">
        <f t="shared" si="394"/>
        <v>611</v>
      </c>
      <c r="AB1384" s="4">
        <f t="shared" si="384"/>
        <v>3125.0273097999998</v>
      </c>
      <c r="AC1384" s="4">
        <f t="shared" si="395"/>
        <v>611</v>
      </c>
      <c r="AD1384" s="4">
        <f t="shared" si="398"/>
        <v>611</v>
      </c>
      <c r="AE1384" s="4">
        <v>611</v>
      </c>
      <c r="AF1384" s="4">
        <v>611</v>
      </c>
      <c r="AG1384" s="4">
        <f t="shared" ref="AG1384:AG1390" si="399">AE1384</f>
        <v>611</v>
      </c>
      <c r="AI1384" t="e">
        <f t="shared" si="390"/>
        <v>#N/A</v>
      </c>
      <c r="AJ1384">
        <v>17117.509999999998</v>
      </c>
      <c r="AK1384" s="2">
        <v>17117.509999999998</v>
      </c>
      <c r="AL1384" s="2">
        <f t="shared" ref="AL1384:AL1390" si="400">AJ1384</f>
        <v>17117.509999999998</v>
      </c>
      <c r="AM1384" s="4"/>
      <c r="AN1384" t="e">
        <f>VLOOKUP([1]!Tabelle13[[#This Row],[Vlookup this ID for freight costs]],$AL$2:$AL$6811,2,FALSE)</f>
        <v>#REF!</v>
      </c>
      <c r="AP1384">
        <v>56.72</v>
      </c>
      <c r="AQ1384">
        <v>56.72</v>
      </c>
      <c r="AR1384" s="4">
        <v>5</v>
      </c>
      <c r="AS1384" s="4">
        <v>7</v>
      </c>
      <c r="AT1384" s="4">
        <v>2010</v>
      </c>
      <c r="AU1384" s="4">
        <v>30</v>
      </c>
      <c r="AV1384" s="4">
        <v>6</v>
      </c>
      <c r="AW1384" s="4">
        <v>2010</v>
      </c>
      <c r="AX1384" t="str">
        <f t="shared" si="392"/>
        <v>No Delay</v>
      </c>
      <c r="AY1384">
        <f t="shared" si="393"/>
        <v>0</v>
      </c>
    </row>
    <row r="1385" spans="1:51" x14ac:dyDescent="0.2">
      <c r="A1385" s="3">
        <v>84596</v>
      </c>
      <c r="B1385" s="1" t="s">
        <v>140</v>
      </c>
      <c r="C1385" s="1" t="s">
        <v>99</v>
      </c>
      <c r="D1385" s="1" t="s">
        <v>130</v>
      </c>
      <c r="E1385" s="1" t="s">
        <v>53</v>
      </c>
      <c r="F1385" s="1" t="s">
        <v>53</v>
      </c>
      <c r="G1385" s="13" t="s">
        <v>1427</v>
      </c>
      <c r="H1385" s="12">
        <v>40515</v>
      </c>
      <c r="I1385" s="12" t="s">
        <v>1427</v>
      </c>
      <c r="J1385" s="12">
        <v>40515</v>
      </c>
      <c r="K1385" s="4">
        <v>2890</v>
      </c>
      <c r="L1385" s="1" t="s">
        <v>146</v>
      </c>
      <c r="M1385" s="1" t="s">
        <v>132</v>
      </c>
      <c r="N1385" s="1" t="s">
        <v>1316</v>
      </c>
      <c r="O1385" s="1" t="s">
        <v>93</v>
      </c>
      <c r="P1385">
        <v>60</v>
      </c>
      <c r="Q1385">
        <v>2864</v>
      </c>
      <c r="R1385">
        <v>22110.080000000002</v>
      </c>
      <c r="S1385">
        <v>7.72</v>
      </c>
      <c r="T1385">
        <v>0.13</v>
      </c>
      <c r="U1385">
        <f t="shared" si="387"/>
        <v>22110.079999999998</v>
      </c>
      <c r="V1385">
        <f t="shared" si="388"/>
        <v>171840</v>
      </c>
      <c r="W1385" s="1" t="s">
        <v>155</v>
      </c>
      <c r="X1385" s="1" t="s">
        <v>1236</v>
      </c>
      <c r="Y1385" s="1" t="s">
        <v>156</v>
      </c>
      <c r="Z1385" s="3">
        <v>5565</v>
      </c>
      <c r="AA1385" s="4">
        <f t="shared" si="394"/>
        <v>612</v>
      </c>
      <c r="AB1385" s="4">
        <f t="shared" si="384"/>
        <v>2559.0579051999998</v>
      </c>
      <c r="AC1385" s="4">
        <f t="shared" si="395"/>
        <v>612</v>
      </c>
      <c r="AD1385" s="4">
        <f t="shared" si="398"/>
        <v>2892.3333333333335</v>
      </c>
      <c r="AE1385" s="4">
        <v>612</v>
      </c>
      <c r="AF1385" s="4">
        <v>612</v>
      </c>
      <c r="AG1385" s="4">
        <f t="shared" si="399"/>
        <v>612</v>
      </c>
      <c r="AI1385" t="e">
        <f t="shared" si="390"/>
        <v>#N/A</v>
      </c>
      <c r="AJ1385">
        <v>1979.75</v>
      </c>
      <c r="AK1385" s="2">
        <v>1979.75</v>
      </c>
      <c r="AL1385" s="2">
        <f t="shared" si="400"/>
        <v>1979.75</v>
      </c>
      <c r="AM1385" s="4"/>
      <c r="AN1385" t="e">
        <f>VLOOKUP([1]!Tabelle13[[#This Row],[Vlookup this ID for freight costs]],$AL$2:$AL$6811,2,FALSE)</f>
        <v>#REF!</v>
      </c>
      <c r="AP1385">
        <v>47.67</v>
      </c>
      <c r="AQ1385">
        <v>47.67</v>
      </c>
      <c r="AR1385" s="4">
        <v>3</v>
      </c>
      <c r="AS1385" s="4">
        <v>12</v>
      </c>
      <c r="AT1385" s="4">
        <v>2010</v>
      </c>
      <c r="AU1385" s="4">
        <v>3</v>
      </c>
      <c r="AV1385" s="4">
        <v>12</v>
      </c>
      <c r="AW1385" s="4">
        <v>2010</v>
      </c>
      <c r="AX1385" t="str">
        <f t="shared" si="392"/>
        <v>No Delay</v>
      </c>
      <c r="AY1385">
        <f t="shared" si="393"/>
        <v>0</v>
      </c>
    </row>
    <row r="1386" spans="1:51" x14ac:dyDescent="0.2">
      <c r="A1386" s="3">
        <v>11395</v>
      </c>
      <c r="B1386" s="1" t="s">
        <v>119</v>
      </c>
      <c r="C1386" s="1" t="s">
        <v>114</v>
      </c>
      <c r="D1386" s="1" t="s">
        <v>130</v>
      </c>
      <c r="E1386" s="1"/>
      <c r="F1386" s="1" t="s">
        <v>107</v>
      </c>
      <c r="G1386" s="13" t="s">
        <v>711</v>
      </c>
      <c r="H1386" s="12">
        <v>39253</v>
      </c>
      <c r="I1386" s="12" t="s">
        <v>711</v>
      </c>
      <c r="J1386" s="12">
        <v>39253</v>
      </c>
      <c r="K1386" s="4">
        <v>203</v>
      </c>
      <c r="L1386" s="1" t="s">
        <v>146</v>
      </c>
      <c r="M1386" s="1" t="s">
        <v>132</v>
      </c>
      <c r="N1386" s="1" t="s">
        <v>392</v>
      </c>
      <c r="O1386" s="1" t="s">
        <v>393</v>
      </c>
      <c r="P1386">
        <v>120</v>
      </c>
      <c r="Q1386">
        <v>2820</v>
      </c>
      <c r="R1386">
        <v>115902</v>
      </c>
      <c r="S1386">
        <v>41.1</v>
      </c>
      <c r="T1386">
        <v>0.34</v>
      </c>
      <c r="U1386">
        <f t="shared" si="387"/>
        <v>115902</v>
      </c>
      <c r="V1386">
        <f t="shared" si="388"/>
        <v>338400</v>
      </c>
      <c r="W1386" s="1" t="s">
        <v>394</v>
      </c>
      <c r="X1386" s="1" t="s">
        <v>112</v>
      </c>
      <c r="Y1386" s="1" t="s">
        <v>112</v>
      </c>
      <c r="Z1386" s="3">
        <v>7527</v>
      </c>
      <c r="AA1386" s="4">
        <f t="shared" si="394"/>
        <v>614</v>
      </c>
      <c r="AB1386" s="4">
        <f t="shared" si="384"/>
        <v>2554.229002</v>
      </c>
      <c r="AC1386" s="4">
        <f t="shared" si="395"/>
        <v>614</v>
      </c>
      <c r="AD1386" s="4">
        <f t="shared" si="398"/>
        <v>2365</v>
      </c>
      <c r="AE1386" s="4">
        <v>614</v>
      </c>
      <c r="AF1386" s="4">
        <v>614</v>
      </c>
      <c r="AG1386" s="4">
        <f t="shared" si="399"/>
        <v>614</v>
      </c>
      <c r="AH1386" s="4">
        <v>85076</v>
      </c>
      <c r="AI1386">
        <f t="shared" si="390"/>
        <v>907</v>
      </c>
      <c r="AJ1386">
        <v>2880.35</v>
      </c>
      <c r="AK1386" s="2">
        <v>2880.35</v>
      </c>
      <c r="AL1386" s="2">
        <f t="shared" si="400"/>
        <v>2880.35</v>
      </c>
      <c r="AM1386" s="4"/>
      <c r="AN1386" t="e">
        <f>VLOOKUP([1]!Tabelle13[[#This Row],[Vlookup this ID for freight costs]],$AL$2:$AL$6811,2,FALSE)</f>
        <v>#REF!</v>
      </c>
      <c r="AP1386">
        <v>185.44</v>
      </c>
      <c r="AQ1386">
        <v>185.44</v>
      </c>
      <c r="AR1386" s="4">
        <v>20</v>
      </c>
      <c r="AS1386" s="4">
        <v>6</v>
      </c>
      <c r="AT1386" s="4">
        <v>2007</v>
      </c>
      <c r="AU1386" s="4">
        <v>20</v>
      </c>
      <c r="AV1386" s="4">
        <v>6</v>
      </c>
      <c r="AW1386" s="4">
        <v>2007</v>
      </c>
      <c r="AX1386" t="str">
        <f t="shared" si="392"/>
        <v>No Delay</v>
      </c>
      <c r="AY1386">
        <f t="shared" si="393"/>
        <v>0</v>
      </c>
    </row>
    <row r="1387" spans="1:51" x14ac:dyDescent="0.2">
      <c r="A1387" s="3">
        <v>12485</v>
      </c>
      <c r="B1387" s="1" t="s">
        <v>119</v>
      </c>
      <c r="C1387" s="1" t="s">
        <v>114</v>
      </c>
      <c r="D1387" s="1" t="s">
        <v>130</v>
      </c>
      <c r="E1387" s="1" t="s">
        <v>53</v>
      </c>
      <c r="F1387" s="1" t="s">
        <v>53</v>
      </c>
      <c r="G1387" s="13" t="s">
        <v>1428</v>
      </c>
      <c r="H1387" s="12">
        <v>39541</v>
      </c>
      <c r="I1387" s="12" t="s">
        <v>1428</v>
      </c>
      <c r="J1387" s="12">
        <v>39541</v>
      </c>
      <c r="K1387" s="4">
        <v>734</v>
      </c>
      <c r="L1387" s="1" t="s">
        <v>146</v>
      </c>
      <c r="M1387" s="1" t="s">
        <v>132</v>
      </c>
      <c r="N1387" s="1" t="s">
        <v>275</v>
      </c>
      <c r="O1387" s="1" t="s">
        <v>93</v>
      </c>
      <c r="P1387">
        <v>60</v>
      </c>
      <c r="Q1387">
        <v>6597</v>
      </c>
      <c r="R1387">
        <v>62671.5</v>
      </c>
      <c r="S1387">
        <v>9.5</v>
      </c>
      <c r="T1387">
        <v>0.16</v>
      </c>
      <c r="U1387">
        <f t="shared" si="387"/>
        <v>62671.5</v>
      </c>
      <c r="V1387">
        <f t="shared" si="388"/>
        <v>395820</v>
      </c>
      <c r="W1387" s="1" t="s">
        <v>155</v>
      </c>
      <c r="X1387" s="1" t="s">
        <v>1236</v>
      </c>
      <c r="Y1387" s="1" t="s">
        <v>156</v>
      </c>
      <c r="Z1387" s="3">
        <v>6648</v>
      </c>
      <c r="AA1387" s="4">
        <f t="shared" si="394"/>
        <v>617</v>
      </c>
      <c r="AB1387" s="4">
        <f t="shared" si="384"/>
        <v>2968.7464426000001</v>
      </c>
      <c r="AC1387" s="4">
        <f t="shared" si="395"/>
        <v>617</v>
      </c>
      <c r="AD1387" s="4">
        <f t="shared" si="398"/>
        <v>617</v>
      </c>
      <c r="AE1387" s="4">
        <v>617</v>
      </c>
      <c r="AF1387" s="4">
        <v>617</v>
      </c>
      <c r="AG1387" s="4">
        <f t="shared" si="399"/>
        <v>617</v>
      </c>
      <c r="AI1387" t="e">
        <f t="shared" si="390"/>
        <v>#N/A</v>
      </c>
      <c r="AJ1387">
        <v>2891.6</v>
      </c>
      <c r="AK1387" s="2">
        <v>2891.6</v>
      </c>
      <c r="AL1387" s="2">
        <f t="shared" si="400"/>
        <v>2891.6</v>
      </c>
      <c r="AM1387" s="4"/>
      <c r="AN1387" t="e">
        <f>VLOOKUP([1]!Tabelle13[[#This Row],[Vlookup this ID for freight costs]],$AL$2:$AL$6811,2,FALSE)</f>
        <v>#REF!</v>
      </c>
      <c r="AP1387">
        <v>100.27</v>
      </c>
      <c r="AQ1387">
        <v>100.27</v>
      </c>
      <c r="AR1387" s="4">
        <v>3</v>
      </c>
      <c r="AS1387" s="4">
        <v>4</v>
      </c>
      <c r="AT1387" s="4">
        <v>2008</v>
      </c>
      <c r="AU1387" s="4">
        <v>3</v>
      </c>
      <c r="AV1387" s="4">
        <v>4</v>
      </c>
      <c r="AW1387" s="4">
        <v>2008</v>
      </c>
      <c r="AX1387" t="str">
        <f t="shared" si="392"/>
        <v>No Delay</v>
      </c>
      <c r="AY1387">
        <f t="shared" si="393"/>
        <v>0</v>
      </c>
    </row>
    <row r="1388" spans="1:51" x14ac:dyDescent="0.2">
      <c r="A1388" s="3">
        <v>82316</v>
      </c>
      <c r="B1388" s="1" t="s">
        <v>175</v>
      </c>
      <c r="C1388" s="1" t="s">
        <v>165</v>
      </c>
      <c r="D1388" s="1" t="s">
        <v>130</v>
      </c>
      <c r="E1388" s="1" t="s">
        <v>53</v>
      </c>
      <c r="F1388" s="1" t="s">
        <v>53</v>
      </c>
      <c r="G1388" s="13" t="s">
        <v>1007</v>
      </c>
      <c r="H1388" s="12">
        <v>40338</v>
      </c>
      <c r="I1388" s="12" t="s">
        <v>1061</v>
      </c>
      <c r="J1388" s="12">
        <v>40301</v>
      </c>
      <c r="K1388" s="4">
        <v>2379</v>
      </c>
      <c r="L1388" s="1" t="s">
        <v>146</v>
      </c>
      <c r="M1388" s="1" t="s">
        <v>132</v>
      </c>
      <c r="N1388" s="1" t="s">
        <v>154</v>
      </c>
      <c r="O1388" s="1" t="s">
        <v>93</v>
      </c>
      <c r="P1388">
        <v>60</v>
      </c>
      <c r="Q1388">
        <v>5218</v>
      </c>
      <c r="R1388">
        <v>58545.96</v>
      </c>
      <c r="S1388">
        <v>11.22</v>
      </c>
      <c r="T1388">
        <v>0.19</v>
      </c>
      <c r="U1388">
        <f t="shared" si="387"/>
        <v>58545.960000000006</v>
      </c>
      <c r="V1388">
        <f t="shared" si="388"/>
        <v>313080</v>
      </c>
      <c r="W1388" s="1" t="s">
        <v>155</v>
      </c>
      <c r="X1388" s="1" t="s">
        <v>1236</v>
      </c>
      <c r="Y1388" s="1" t="s">
        <v>156</v>
      </c>
      <c r="Z1388" s="3">
        <v>5457</v>
      </c>
      <c r="AA1388" s="4">
        <f t="shared" si="394"/>
        <v>617</v>
      </c>
      <c r="AB1388" s="4">
        <f t="shared" si="384"/>
        <v>2817.4042264</v>
      </c>
      <c r="AC1388" s="4">
        <f t="shared" si="395"/>
        <v>617</v>
      </c>
      <c r="AD1388" s="4">
        <f t="shared" si="398"/>
        <v>590</v>
      </c>
      <c r="AE1388" s="4">
        <v>617</v>
      </c>
      <c r="AF1388" s="4">
        <v>617</v>
      </c>
      <c r="AG1388" s="4">
        <f t="shared" si="399"/>
        <v>617</v>
      </c>
      <c r="AI1388" t="e">
        <f t="shared" si="390"/>
        <v>#N/A</v>
      </c>
      <c r="AJ1388">
        <v>5194.22</v>
      </c>
      <c r="AK1388" s="2">
        <v>5194.22</v>
      </c>
      <c r="AL1388" s="2">
        <f t="shared" si="400"/>
        <v>5194.22</v>
      </c>
      <c r="AM1388" s="4"/>
      <c r="AN1388" t="e">
        <f>VLOOKUP([1]!Tabelle13[[#This Row],[Vlookup this ID for freight costs]],$AL$2:$AL$6811,2,FALSE)</f>
        <v>#REF!</v>
      </c>
      <c r="AP1388">
        <v>126.23</v>
      </c>
      <c r="AQ1388">
        <v>126.23</v>
      </c>
      <c r="AR1388" s="4">
        <v>9</v>
      </c>
      <c r="AS1388" s="4">
        <v>6</v>
      </c>
      <c r="AT1388" s="4">
        <v>2010</v>
      </c>
      <c r="AU1388" s="4">
        <v>3</v>
      </c>
      <c r="AV1388" s="4">
        <v>5</v>
      </c>
      <c r="AW1388" s="4">
        <v>2010</v>
      </c>
      <c r="AX1388" t="str">
        <f t="shared" si="392"/>
        <v>No Delay</v>
      </c>
      <c r="AY1388">
        <f t="shared" si="393"/>
        <v>0</v>
      </c>
    </row>
    <row r="1389" spans="1:51" x14ac:dyDescent="0.2">
      <c r="A1389" s="3">
        <v>84006</v>
      </c>
      <c r="B1389" s="1" t="s">
        <v>175</v>
      </c>
      <c r="C1389" s="1" t="s">
        <v>165</v>
      </c>
      <c r="D1389" s="1" t="s">
        <v>130</v>
      </c>
      <c r="E1389" s="1" t="s">
        <v>53</v>
      </c>
      <c r="F1389" s="1" t="s">
        <v>53</v>
      </c>
      <c r="G1389" s="13" t="s">
        <v>1007</v>
      </c>
      <c r="H1389" s="12">
        <v>40338</v>
      </c>
      <c r="I1389" s="12" t="s">
        <v>1315</v>
      </c>
      <c r="J1389" s="12">
        <v>40323</v>
      </c>
      <c r="K1389" s="4">
        <v>2461</v>
      </c>
      <c r="L1389" s="1" t="s">
        <v>146</v>
      </c>
      <c r="M1389" s="1" t="s">
        <v>132</v>
      </c>
      <c r="N1389" s="1" t="s">
        <v>154</v>
      </c>
      <c r="O1389" s="1" t="s">
        <v>93</v>
      </c>
      <c r="P1389">
        <v>60</v>
      </c>
      <c r="Q1389">
        <v>4782</v>
      </c>
      <c r="R1389">
        <v>53654.04</v>
      </c>
      <c r="S1389">
        <v>11.22</v>
      </c>
      <c r="T1389">
        <v>0.19</v>
      </c>
      <c r="U1389">
        <f t="shared" si="387"/>
        <v>53654.04</v>
      </c>
      <c r="V1389">
        <f t="shared" si="388"/>
        <v>286920</v>
      </c>
      <c r="W1389" s="1" t="s">
        <v>160</v>
      </c>
      <c r="X1389" s="1" t="s">
        <v>1236</v>
      </c>
      <c r="Y1389" s="1" t="s">
        <v>161</v>
      </c>
      <c r="Z1389" s="3">
        <v>5149</v>
      </c>
      <c r="AA1389" s="4">
        <f t="shared" si="394"/>
        <v>617</v>
      </c>
      <c r="AB1389" s="4">
        <f t="shared" ref="AB1389:AB1452" si="401" xml:space="preserve"> 2244.740206  + 0.1097478*Q1389</f>
        <v>2769.5541856</v>
      </c>
      <c r="AC1389" s="4">
        <f t="shared" si="395"/>
        <v>617</v>
      </c>
      <c r="AD1389" s="4">
        <f t="shared" si="398"/>
        <v>617</v>
      </c>
      <c r="AE1389" s="4">
        <v>617</v>
      </c>
      <c r="AF1389" s="4">
        <v>617</v>
      </c>
      <c r="AG1389" s="4">
        <f t="shared" si="399"/>
        <v>617</v>
      </c>
      <c r="AI1389" t="e">
        <f t="shared" si="390"/>
        <v>#N/A</v>
      </c>
      <c r="AJ1389">
        <v>8676.9</v>
      </c>
      <c r="AK1389" s="2">
        <v>8676.9</v>
      </c>
      <c r="AL1389" s="2">
        <f t="shared" si="400"/>
        <v>8676.9</v>
      </c>
      <c r="AM1389" s="4"/>
      <c r="AN1389" t="e">
        <f>VLOOKUP([1]!Tabelle13[[#This Row],[Vlookup this ID for freight costs]],$AL$2:$AL$6811,2,FALSE)</f>
        <v>#REF!</v>
      </c>
      <c r="AP1389">
        <v>115.68</v>
      </c>
      <c r="AQ1389">
        <v>115.68</v>
      </c>
      <c r="AR1389" s="4">
        <v>9</v>
      </c>
      <c r="AS1389" s="4">
        <v>6</v>
      </c>
      <c r="AT1389" s="4">
        <v>2010</v>
      </c>
      <c r="AU1389" s="4">
        <v>25</v>
      </c>
      <c r="AV1389" s="4">
        <v>5</v>
      </c>
      <c r="AW1389" s="4">
        <v>2010</v>
      </c>
      <c r="AX1389" t="str">
        <f t="shared" si="392"/>
        <v>No Delay</v>
      </c>
      <c r="AY1389">
        <f t="shared" si="393"/>
        <v>0</v>
      </c>
    </row>
    <row r="1390" spans="1:51" x14ac:dyDescent="0.2">
      <c r="A1390" s="3">
        <v>85176</v>
      </c>
      <c r="B1390" s="1" t="s">
        <v>140</v>
      </c>
      <c r="C1390" s="1" t="s">
        <v>99</v>
      </c>
      <c r="D1390" s="1" t="s">
        <v>130</v>
      </c>
      <c r="E1390" s="1" t="s">
        <v>53</v>
      </c>
      <c r="F1390" s="1" t="s">
        <v>53</v>
      </c>
      <c r="G1390" s="13" t="s">
        <v>939</v>
      </c>
      <c r="H1390" s="12">
        <v>40602</v>
      </c>
      <c r="I1390" s="12" t="s">
        <v>939</v>
      </c>
      <c r="J1390" s="12">
        <v>40602</v>
      </c>
      <c r="K1390" s="4">
        <v>3037</v>
      </c>
      <c r="L1390" s="1" t="s">
        <v>146</v>
      </c>
      <c r="M1390" s="1" t="s">
        <v>132</v>
      </c>
      <c r="N1390" s="1" t="s">
        <v>1316</v>
      </c>
      <c r="O1390" s="1" t="s">
        <v>93</v>
      </c>
      <c r="P1390">
        <v>60</v>
      </c>
      <c r="Q1390">
        <v>2292</v>
      </c>
      <c r="R1390">
        <v>17694.240000000002</v>
      </c>
      <c r="S1390">
        <v>7.72</v>
      </c>
      <c r="T1390">
        <v>0.13</v>
      </c>
      <c r="U1390">
        <f t="shared" si="387"/>
        <v>17694.239999999998</v>
      </c>
      <c r="V1390">
        <f t="shared" si="388"/>
        <v>137520</v>
      </c>
      <c r="W1390" s="1" t="s">
        <v>155</v>
      </c>
      <c r="X1390" s="1" t="s">
        <v>1236</v>
      </c>
      <c r="Y1390" s="1" t="s">
        <v>156</v>
      </c>
      <c r="Z1390" s="3">
        <v>5565</v>
      </c>
      <c r="AA1390" s="4">
        <f t="shared" si="394"/>
        <v>617</v>
      </c>
      <c r="AB1390" s="4">
        <f t="shared" si="401"/>
        <v>2496.2821635999999</v>
      </c>
      <c r="AC1390" s="4">
        <f t="shared" si="395"/>
        <v>617</v>
      </c>
      <c r="AD1390" s="4">
        <f t="shared" si="398"/>
        <v>617</v>
      </c>
      <c r="AE1390" s="4">
        <v>617</v>
      </c>
      <c r="AF1390" s="4">
        <v>617</v>
      </c>
      <c r="AG1390" s="4">
        <f t="shared" si="399"/>
        <v>617</v>
      </c>
      <c r="AI1390" t="e">
        <f t="shared" si="390"/>
        <v>#N/A</v>
      </c>
      <c r="AJ1390">
        <v>1647</v>
      </c>
      <c r="AK1390" s="2">
        <v>1647</v>
      </c>
      <c r="AL1390" s="2">
        <f t="shared" si="400"/>
        <v>1647</v>
      </c>
      <c r="AM1390" s="4"/>
      <c r="AN1390" t="e">
        <f>VLOOKUP([1]!Tabelle13[[#This Row],[Vlookup this ID for freight costs]],$AL$2:$AL$6811,2,FALSE)</f>
        <v>#REF!</v>
      </c>
      <c r="AP1390">
        <v>38.15</v>
      </c>
      <c r="AQ1390">
        <v>38.15</v>
      </c>
      <c r="AR1390" s="4">
        <v>28</v>
      </c>
      <c r="AS1390" s="4">
        <v>2</v>
      </c>
      <c r="AT1390" s="4">
        <v>2011</v>
      </c>
      <c r="AU1390" s="4">
        <v>28</v>
      </c>
      <c r="AV1390" s="4">
        <v>2</v>
      </c>
      <c r="AW1390" s="4">
        <v>2011</v>
      </c>
      <c r="AX1390" t="str">
        <f t="shared" si="392"/>
        <v>No Delay</v>
      </c>
      <c r="AY1390">
        <f t="shared" si="393"/>
        <v>0</v>
      </c>
    </row>
    <row r="1391" spans="1:51" x14ac:dyDescent="0.2">
      <c r="A1391" s="3">
        <v>85736</v>
      </c>
      <c r="B1391" s="1" t="s">
        <v>140</v>
      </c>
      <c r="C1391" s="1" t="s">
        <v>99</v>
      </c>
      <c r="D1391" s="1" t="s">
        <v>130</v>
      </c>
      <c r="E1391" s="1" t="s">
        <v>53</v>
      </c>
      <c r="F1391" s="1" t="s">
        <v>53</v>
      </c>
      <c r="G1391" s="13" t="s">
        <v>939</v>
      </c>
      <c r="H1391" s="12">
        <v>40602</v>
      </c>
      <c r="I1391" s="12" t="s">
        <v>939</v>
      </c>
      <c r="J1391" s="12">
        <v>40602</v>
      </c>
      <c r="K1391" s="4">
        <v>3038</v>
      </c>
      <c r="L1391" s="1" t="s">
        <v>146</v>
      </c>
      <c r="M1391" s="1" t="s">
        <v>132</v>
      </c>
      <c r="N1391" s="1" t="s">
        <v>1316</v>
      </c>
      <c r="O1391" s="1" t="s">
        <v>93</v>
      </c>
      <c r="P1391">
        <v>60</v>
      </c>
      <c r="Q1391">
        <v>625</v>
      </c>
      <c r="R1391">
        <v>4825</v>
      </c>
      <c r="S1391">
        <v>7.72</v>
      </c>
      <c r="T1391">
        <v>0.13</v>
      </c>
      <c r="U1391">
        <f t="shared" si="387"/>
        <v>4825</v>
      </c>
      <c r="V1391">
        <f t="shared" si="388"/>
        <v>37500</v>
      </c>
      <c r="W1391" s="1" t="s">
        <v>155</v>
      </c>
      <c r="X1391" s="1" t="s">
        <v>1236</v>
      </c>
      <c r="Y1391" s="1" t="s">
        <v>156</v>
      </c>
      <c r="Z1391" s="3">
        <v>5565</v>
      </c>
      <c r="AA1391" s="4">
        <f t="shared" si="394"/>
        <v>617</v>
      </c>
      <c r="AB1391" s="4">
        <f t="shared" si="401"/>
        <v>2313.3325810000001</v>
      </c>
      <c r="AC1391" s="4">
        <f t="shared" si="395"/>
        <v>617</v>
      </c>
      <c r="AD1391" s="4">
        <f t="shared" si="398"/>
        <v>539.87950433333333</v>
      </c>
      <c r="AE1391" s="3" t="s">
        <v>1429</v>
      </c>
      <c r="AF1391" s="3">
        <v>617</v>
      </c>
      <c r="AG1391" s="4">
        <f>AI1391</f>
        <v>617</v>
      </c>
      <c r="AH1391" s="4">
        <v>85176</v>
      </c>
      <c r="AI1391">
        <f t="shared" si="390"/>
        <v>617</v>
      </c>
      <c r="AJ1391" t="s">
        <v>1429</v>
      </c>
      <c r="AK1391" s="2">
        <v>1647</v>
      </c>
      <c r="AL1391" s="2">
        <f>AN1391</f>
        <v>1647</v>
      </c>
      <c r="AM1391" s="4">
        <v>85176</v>
      </c>
      <c r="AN1391">
        <f>INDEX($AJ$2:$AJ$6811,MATCH(AM1391,$A$2:$A$6811,0))</f>
        <v>1647</v>
      </c>
      <c r="AP1391">
        <v>10.4</v>
      </c>
      <c r="AQ1391">
        <v>10.4</v>
      </c>
      <c r="AR1391" s="4">
        <v>28</v>
      </c>
      <c r="AS1391" s="4">
        <v>2</v>
      </c>
      <c r="AT1391" s="4">
        <v>2011</v>
      </c>
      <c r="AU1391" s="4">
        <v>28</v>
      </c>
      <c r="AV1391" s="4">
        <v>2</v>
      </c>
      <c r="AW1391" s="4">
        <v>2011</v>
      </c>
      <c r="AX1391" t="str">
        <f t="shared" si="392"/>
        <v>No Delay</v>
      </c>
      <c r="AY1391">
        <f t="shared" si="393"/>
        <v>0</v>
      </c>
    </row>
    <row r="1392" spans="1:51" x14ac:dyDescent="0.2">
      <c r="A1392" s="3">
        <v>86408</v>
      </c>
      <c r="B1392" s="1" t="s">
        <v>175</v>
      </c>
      <c r="C1392" s="1" t="s">
        <v>165</v>
      </c>
      <c r="D1392" s="1" t="s">
        <v>130</v>
      </c>
      <c r="E1392" s="1" t="s">
        <v>101</v>
      </c>
      <c r="F1392" s="1" t="s">
        <v>101</v>
      </c>
      <c r="G1392" s="13" t="s">
        <v>515</v>
      </c>
      <c r="H1392" s="12">
        <v>40806</v>
      </c>
      <c r="I1392" s="12" t="s">
        <v>1382</v>
      </c>
      <c r="J1392" s="12">
        <v>40792</v>
      </c>
      <c r="K1392" s="4">
        <v>3418</v>
      </c>
      <c r="L1392" s="1" t="s">
        <v>146</v>
      </c>
      <c r="M1392" s="1" t="s">
        <v>132</v>
      </c>
      <c r="N1392" s="1" t="s">
        <v>292</v>
      </c>
      <c r="O1392" s="1" t="s">
        <v>93</v>
      </c>
      <c r="P1392">
        <v>30</v>
      </c>
      <c r="Q1392">
        <v>3360</v>
      </c>
      <c r="R1392">
        <v>66931.199999999997</v>
      </c>
      <c r="S1392">
        <v>19.920000000000002</v>
      </c>
      <c r="T1392">
        <v>0.66</v>
      </c>
      <c r="U1392">
        <f t="shared" si="387"/>
        <v>66931.200000000012</v>
      </c>
      <c r="V1392">
        <f t="shared" si="388"/>
        <v>100800</v>
      </c>
      <c r="W1392" s="1" t="s">
        <v>160</v>
      </c>
      <c r="X1392" s="1" t="s">
        <v>1236</v>
      </c>
      <c r="Y1392" s="1" t="s">
        <v>161</v>
      </c>
      <c r="Z1392" s="3">
        <v>10896</v>
      </c>
      <c r="AA1392" s="4">
        <f t="shared" si="394"/>
        <v>617</v>
      </c>
      <c r="AB1392" s="4">
        <f t="shared" si="401"/>
        <v>2613.4928140000002</v>
      </c>
      <c r="AC1392" s="4">
        <f t="shared" si="395"/>
        <v>617</v>
      </c>
      <c r="AD1392" s="4">
        <f t="shared" si="398"/>
        <v>409</v>
      </c>
      <c r="AE1392" s="4">
        <v>617</v>
      </c>
      <c r="AF1392" s="4">
        <v>617</v>
      </c>
      <c r="AG1392" s="4">
        <f>AE1392</f>
        <v>617</v>
      </c>
      <c r="AI1392" t="e">
        <f t="shared" si="390"/>
        <v>#N/A</v>
      </c>
      <c r="AJ1392">
        <v>2886.92</v>
      </c>
      <c r="AK1392" s="2">
        <v>2886.92</v>
      </c>
      <c r="AL1392" s="2">
        <f>AJ1392</f>
        <v>2886.92</v>
      </c>
      <c r="AM1392" s="4"/>
      <c r="AN1392" t="e">
        <f>VLOOKUP([1]!Tabelle13[[#This Row],[Vlookup this ID for freight costs]],$AL$2:$AL$6811,2,FALSE)</f>
        <v>#REF!</v>
      </c>
      <c r="AP1392">
        <v>110.44</v>
      </c>
      <c r="AQ1392">
        <v>110.44</v>
      </c>
      <c r="AR1392" s="4">
        <v>20</v>
      </c>
      <c r="AS1392" s="4">
        <v>9</v>
      </c>
      <c r="AT1392" s="4">
        <v>2011</v>
      </c>
      <c r="AU1392" s="4">
        <v>6</v>
      </c>
      <c r="AV1392" s="4">
        <v>9</v>
      </c>
      <c r="AW1392" s="4">
        <v>2011</v>
      </c>
      <c r="AX1392" t="str">
        <f t="shared" si="392"/>
        <v>No Delay</v>
      </c>
      <c r="AY1392">
        <f t="shared" si="393"/>
        <v>0</v>
      </c>
    </row>
    <row r="1393" spans="1:51" x14ac:dyDescent="0.2">
      <c r="A1393" s="3">
        <v>47546</v>
      </c>
      <c r="B1393" s="1" t="s">
        <v>151</v>
      </c>
      <c r="C1393" s="1" t="s">
        <v>65</v>
      </c>
      <c r="D1393" s="1" t="s">
        <v>266</v>
      </c>
      <c r="E1393" s="1" t="s">
        <v>53</v>
      </c>
      <c r="F1393" s="1" t="s">
        <v>53</v>
      </c>
      <c r="G1393" s="13" t="s">
        <v>904</v>
      </c>
      <c r="H1393" s="12">
        <v>41478</v>
      </c>
      <c r="I1393" s="12" t="s">
        <v>904</v>
      </c>
      <c r="J1393" s="12">
        <v>41478</v>
      </c>
      <c r="K1393" s="4">
        <v>4805</v>
      </c>
      <c r="L1393" s="1" t="s">
        <v>146</v>
      </c>
      <c r="M1393" s="1" t="s">
        <v>423</v>
      </c>
      <c r="N1393" s="1" t="s">
        <v>491</v>
      </c>
      <c r="O1393" s="1" t="s">
        <v>93</v>
      </c>
      <c r="P1393">
        <v>60</v>
      </c>
      <c r="Q1393">
        <v>5360</v>
      </c>
      <c r="R1393">
        <v>31838.400000000001</v>
      </c>
      <c r="S1393">
        <v>5.94</v>
      </c>
      <c r="T1393">
        <v>0.1</v>
      </c>
      <c r="U1393">
        <f t="shared" si="387"/>
        <v>31838.400000000001</v>
      </c>
      <c r="V1393">
        <f t="shared" si="388"/>
        <v>321600</v>
      </c>
      <c r="W1393" s="1" t="s">
        <v>394</v>
      </c>
      <c r="X1393" s="1" t="s">
        <v>112</v>
      </c>
      <c r="Y1393" s="1" t="s">
        <v>112</v>
      </c>
      <c r="Z1393" s="3">
        <v>8062</v>
      </c>
      <c r="AA1393" s="4">
        <f t="shared" si="394"/>
        <v>619</v>
      </c>
      <c r="AB1393" s="4">
        <f t="shared" si="401"/>
        <v>2832.9884139999999</v>
      </c>
      <c r="AC1393" s="4">
        <f t="shared" si="395"/>
        <v>619</v>
      </c>
      <c r="AD1393" s="4">
        <f t="shared" si="398"/>
        <v>867.33333333333337</v>
      </c>
      <c r="AE1393" s="4">
        <v>619</v>
      </c>
      <c r="AF1393" s="4">
        <v>619</v>
      </c>
      <c r="AG1393" s="4">
        <f>AE1393</f>
        <v>619</v>
      </c>
      <c r="AI1393" t="e">
        <f t="shared" si="390"/>
        <v>#N/A</v>
      </c>
      <c r="AJ1393">
        <v>5506.01</v>
      </c>
      <c r="AK1393" s="2">
        <v>5506.01</v>
      </c>
      <c r="AL1393" s="2">
        <f>AJ1393</f>
        <v>5506.01</v>
      </c>
      <c r="AM1393" s="4"/>
      <c r="AN1393" t="e">
        <f>VLOOKUP([1]!Tabelle13[[#This Row],[Vlookup this ID for freight costs]],$AL$2:$AL$6811,2,FALSE)</f>
        <v>#REF!</v>
      </c>
      <c r="AP1393">
        <v>39.380000000000003</v>
      </c>
      <c r="AQ1393">
        <v>39.380000000000003</v>
      </c>
      <c r="AR1393" s="4">
        <v>23</v>
      </c>
      <c r="AS1393" s="4">
        <v>7</v>
      </c>
      <c r="AT1393" s="4">
        <v>2013</v>
      </c>
      <c r="AU1393" s="4">
        <v>23</v>
      </c>
      <c r="AV1393" s="4">
        <v>7</v>
      </c>
      <c r="AW1393" s="4">
        <v>2013</v>
      </c>
      <c r="AX1393" t="str">
        <f t="shared" si="392"/>
        <v>No Delay</v>
      </c>
      <c r="AY1393">
        <f t="shared" si="393"/>
        <v>0</v>
      </c>
    </row>
    <row r="1394" spans="1:51" x14ac:dyDescent="0.2">
      <c r="A1394" s="3">
        <v>11275</v>
      </c>
      <c r="B1394" s="1" t="s">
        <v>88</v>
      </c>
      <c r="C1394" s="1" t="s">
        <v>89</v>
      </c>
      <c r="D1394" s="1" t="s">
        <v>130</v>
      </c>
      <c r="E1394" s="1" t="s">
        <v>53</v>
      </c>
      <c r="F1394" s="1" t="s">
        <v>53</v>
      </c>
      <c r="G1394" s="13" t="s">
        <v>1430</v>
      </c>
      <c r="H1394" s="12">
        <v>39801</v>
      </c>
      <c r="I1394" s="12" t="s">
        <v>1430</v>
      </c>
      <c r="J1394" s="12">
        <v>39801</v>
      </c>
      <c r="K1394" s="4">
        <v>1273</v>
      </c>
      <c r="L1394" s="1" t="s">
        <v>146</v>
      </c>
      <c r="M1394" s="1" t="s">
        <v>132</v>
      </c>
      <c r="N1394" s="1" t="s">
        <v>275</v>
      </c>
      <c r="O1394" s="1" t="s">
        <v>93</v>
      </c>
      <c r="P1394">
        <v>60</v>
      </c>
      <c r="Q1394">
        <v>6786</v>
      </c>
      <c r="R1394">
        <v>63449.1</v>
      </c>
      <c r="S1394">
        <v>9.35</v>
      </c>
      <c r="T1394">
        <v>0.16</v>
      </c>
      <c r="U1394">
        <f t="shared" si="387"/>
        <v>63449.1</v>
      </c>
      <c r="V1394">
        <f t="shared" si="388"/>
        <v>407160</v>
      </c>
      <c r="W1394" s="1" t="s">
        <v>155</v>
      </c>
      <c r="X1394" s="1" t="s">
        <v>1236</v>
      </c>
      <c r="Y1394" s="1" t="s">
        <v>156</v>
      </c>
      <c r="Z1394" s="3">
        <v>9211</v>
      </c>
      <c r="AA1394" s="4">
        <f t="shared" si="394"/>
        <v>620</v>
      </c>
      <c r="AB1394" s="4">
        <f t="shared" si="401"/>
        <v>2989.4887767999999</v>
      </c>
      <c r="AC1394" s="4">
        <f t="shared" si="395"/>
        <v>620</v>
      </c>
      <c r="AD1394" s="4">
        <f t="shared" si="398"/>
        <v>620</v>
      </c>
      <c r="AE1394" s="4">
        <v>620</v>
      </c>
      <c r="AF1394" s="4">
        <v>620</v>
      </c>
      <c r="AG1394" s="4">
        <f>AE1394</f>
        <v>620</v>
      </c>
      <c r="AH1394" s="4">
        <v>83107</v>
      </c>
      <c r="AI1394">
        <f t="shared" si="390"/>
        <v>3591</v>
      </c>
      <c r="AJ1394">
        <v>2739.3</v>
      </c>
      <c r="AK1394" s="2">
        <v>2739.3</v>
      </c>
      <c r="AL1394" s="2">
        <f>AJ1394</f>
        <v>2739.3</v>
      </c>
      <c r="AM1394" s="4"/>
      <c r="AN1394" t="e">
        <f>VLOOKUP([1]!Tabelle13[[#This Row],[Vlookup this ID for freight costs]],$AL$2:$AL$6811,2,FALSE)</f>
        <v>#REF!</v>
      </c>
      <c r="AP1394">
        <v>124.36</v>
      </c>
      <c r="AQ1394">
        <v>124.36</v>
      </c>
      <c r="AR1394" s="4">
        <v>19</v>
      </c>
      <c r="AS1394" s="4">
        <v>12</v>
      </c>
      <c r="AT1394" s="4">
        <v>2008</v>
      </c>
      <c r="AU1394" s="4">
        <v>19</v>
      </c>
      <c r="AV1394" s="4">
        <v>12</v>
      </c>
      <c r="AW1394" s="4">
        <v>2008</v>
      </c>
      <c r="AX1394" t="str">
        <f t="shared" si="392"/>
        <v>No Delay</v>
      </c>
      <c r="AY1394">
        <f t="shared" si="393"/>
        <v>0</v>
      </c>
    </row>
    <row r="1395" spans="1:51" x14ac:dyDescent="0.2">
      <c r="A1395" s="3">
        <v>11939</v>
      </c>
      <c r="B1395" s="1" t="s">
        <v>625</v>
      </c>
      <c r="C1395" s="1" t="s">
        <v>65</v>
      </c>
      <c r="D1395" s="1" t="s">
        <v>130</v>
      </c>
      <c r="E1395" s="1" t="s">
        <v>53</v>
      </c>
      <c r="F1395" s="1" t="s">
        <v>53</v>
      </c>
      <c r="G1395" s="13" t="s">
        <v>1078</v>
      </c>
      <c r="H1395" s="12">
        <v>39653</v>
      </c>
      <c r="I1395" s="12" t="s">
        <v>1078</v>
      </c>
      <c r="J1395" s="12">
        <v>39653</v>
      </c>
      <c r="K1395" s="4">
        <v>965</v>
      </c>
      <c r="L1395" s="1" t="s">
        <v>146</v>
      </c>
      <c r="M1395" s="1" t="s">
        <v>132</v>
      </c>
      <c r="N1395" s="1" t="s">
        <v>167</v>
      </c>
      <c r="O1395" s="1" t="s">
        <v>93</v>
      </c>
      <c r="P1395">
        <v>30</v>
      </c>
      <c r="Q1395">
        <v>4200</v>
      </c>
      <c r="R1395">
        <v>49224</v>
      </c>
      <c r="S1395">
        <v>11.72</v>
      </c>
      <c r="T1395">
        <v>0.39</v>
      </c>
      <c r="U1395">
        <f t="shared" si="387"/>
        <v>49224</v>
      </c>
      <c r="V1395">
        <f t="shared" si="388"/>
        <v>126000</v>
      </c>
      <c r="W1395" s="1" t="s">
        <v>155</v>
      </c>
      <c r="X1395" s="1" t="s">
        <v>1236</v>
      </c>
      <c r="Y1395" s="1" t="s">
        <v>156</v>
      </c>
      <c r="Z1395" s="3">
        <v>7726</v>
      </c>
      <c r="AA1395" s="4">
        <f t="shared" si="394"/>
        <v>621</v>
      </c>
      <c r="AB1395" s="4">
        <f t="shared" si="401"/>
        <v>2705.6809659999999</v>
      </c>
      <c r="AC1395" s="4">
        <f t="shared" si="395"/>
        <v>621</v>
      </c>
      <c r="AD1395" s="4">
        <f t="shared" si="398"/>
        <v>12837.875</v>
      </c>
      <c r="AE1395" s="4">
        <v>621</v>
      </c>
      <c r="AF1395" s="4">
        <v>621</v>
      </c>
      <c r="AG1395" s="4">
        <f>AE1395</f>
        <v>621</v>
      </c>
      <c r="AH1395" s="4">
        <v>82534</v>
      </c>
      <c r="AI1395">
        <f t="shared" si="390"/>
        <v>4409</v>
      </c>
      <c r="AJ1395">
        <v>4099.51</v>
      </c>
      <c r="AK1395" s="2">
        <v>4099.51</v>
      </c>
      <c r="AL1395" s="2">
        <f>AJ1395</f>
        <v>4099.51</v>
      </c>
      <c r="AM1395" s="4"/>
      <c r="AN1395" t="e">
        <f>VLOOKUP([1]!Tabelle13[[#This Row],[Vlookup this ID for freight costs]],$AL$2:$AL$6811,2,FALSE)</f>
        <v>#REF!</v>
      </c>
      <c r="AP1395">
        <v>78.760000000000005</v>
      </c>
      <c r="AQ1395">
        <v>78.760000000000005</v>
      </c>
      <c r="AR1395" s="4">
        <v>24</v>
      </c>
      <c r="AS1395" s="4">
        <v>7</v>
      </c>
      <c r="AT1395" s="4">
        <v>2008</v>
      </c>
      <c r="AU1395" s="4">
        <v>24</v>
      </c>
      <c r="AV1395" s="4">
        <v>7</v>
      </c>
      <c r="AW1395" s="4">
        <v>2008</v>
      </c>
      <c r="AX1395" t="str">
        <f t="shared" si="392"/>
        <v>No Delay</v>
      </c>
      <c r="AY1395">
        <f t="shared" si="393"/>
        <v>0</v>
      </c>
    </row>
    <row r="1396" spans="1:51" x14ac:dyDescent="0.2">
      <c r="A1396" s="3">
        <v>12250</v>
      </c>
      <c r="B1396" s="1" t="s">
        <v>625</v>
      </c>
      <c r="C1396" s="1" t="s">
        <v>65</v>
      </c>
      <c r="D1396" s="1" t="s">
        <v>130</v>
      </c>
      <c r="E1396" s="1" t="s">
        <v>53</v>
      </c>
      <c r="F1396" s="1" t="s">
        <v>53</v>
      </c>
      <c r="G1396" s="13" t="s">
        <v>1078</v>
      </c>
      <c r="H1396" s="12">
        <v>39653</v>
      </c>
      <c r="I1396" s="12" t="s">
        <v>1078</v>
      </c>
      <c r="J1396" s="12">
        <v>39653</v>
      </c>
      <c r="K1396" s="4">
        <v>967</v>
      </c>
      <c r="L1396" s="1" t="s">
        <v>146</v>
      </c>
      <c r="M1396" s="1" t="s">
        <v>132</v>
      </c>
      <c r="N1396" s="1" t="s">
        <v>178</v>
      </c>
      <c r="O1396" s="1" t="s">
        <v>93</v>
      </c>
      <c r="P1396">
        <v>60</v>
      </c>
      <c r="Q1396">
        <v>4500</v>
      </c>
      <c r="R1396">
        <v>36000</v>
      </c>
      <c r="S1396">
        <v>8</v>
      </c>
      <c r="T1396">
        <v>0.13</v>
      </c>
      <c r="U1396">
        <f t="shared" si="387"/>
        <v>36000</v>
      </c>
      <c r="V1396">
        <f t="shared" si="388"/>
        <v>270000</v>
      </c>
      <c r="W1396" s="1" t="s">
        <v>155</v>
      </c>
      <c r="X1396" s="1" t="s">
        <v>1236</v>
      </c>
      <c r="Y1396" s="1" t="s">
        <v>156</v>
      </c>
      <c r="Z1396" s="3">
        <v>7726</v>
      </c>
      <c r="AA1396" s="4">
        <f t="shared" si="394"/>
        <v>621</v>
      </c>
      <c r="AB1396" s="4">
        <f t="shared" si="401"/>
        <v>2738.6053059999999</v>
      </c>
      <c r="AC1396" s="4">
        <f t="shared" si="395"/>
        <v>621</v>
      </c>
      <c r="AD1396" s="4">
        <f t="shared" si="398"/>
        <v>1469.6674936666666</v>
      </c>
      <c r="AE1396" s="3" t="s">
        <v>1431</v>
      </c>
      <c r="AF1396" s="3">
        <v>621</v>
      </c>
      <c r="AG1396" s="4">
        <f>AI1396</f>
        <v>621</v>
      </c>
      <c r="AH1396" s="4">
        <v>11939</v>
      </c>
      <c r="AI1396">
        <f t="shared" si="390"/>
        <v>621</v>
      </c>
      <c r="AJ1396" t="s">
        <v>1431</v>
      </c>
      <c r="AK1396" s="2">
        <v>4099.51</v>
      </c>
      <c r="AL1396" s="2">
        <f>AN1396</f>
        <v>4099.51</v>
      </c>
      <c r="AM1396" s="4">
        <v>11939</v>
      </c>
      <c r="AN1396">
        <f>INDEX($AJ$2:$AJ$6811,MATCH(AM1396,$A$2:$A$6811,0))</f>
        <v>4099.51</v>
      </c>
      <c r="AP1396">
        <v>57.6</v>
      </c>
      <c r="AQ1396">
        <v>57.6</v>
      </c>
      <c r="AR1396" s="4">
        <v>24</v>
      </c>
      <c r="AS1396" s="4">
        <v>7</v>
      </c>
      <c r="AT1396" s="4">
        <v>2008</v>
      </c>
      <c r="AU1396" s="4">
        <v>24</v>
      </c>
      <c r="AV1396" s="4">
        <v>7</v>
      </c>
      <c r="AW1396" s="4">
        <v>2008</v>
      </c>
      <c r="AX1396" t="str">
        <f t="shared" si="392"/>
        <v>No Delay</v>
      </c>
      <c r="AY1396">
        <f t="shared" si="393"/>
        <v>0</v>
      </c>
    </row>
    <row r="1397" spans="1:51" x14ac:dyDescent="0.2">
      <c r="A1397" s="3">
        <v>86212</v>
      </c>
      <c r="B1397" s="1" t="s">
        <v>215</v>
      </c>
      <c r="C1397" s="1" t="s">
        <v>89</v>
      </c>
      <c r="D1397" s="1" t="s">
        <v>130</v>
      </c>
      <c r="E1397" s="1" t="s">
        <v>101</v>
      </c>
      <c r="F1397" s="1" t="s">
        <v>101</v>
      </c>
      <c r="G1397" s="13" t="s">
        <v>1432</v>
      </c>
      <c r="H1397" s="12">
        <v>42230</v>
      </c>
      <c r="I1397" s="12" t="s">
        <v>1433</v>
      </c>
      <c r="J1397" s="12">
        <v>42241</v>
      </c>
      <c r="K1397" s="4">
        <v>6790</v>
      </c>
      <c r="L1397" s="1" t="s">
        <v>146</v>
      </c>
      <c r="M1397" s="1" t="s">
        <v>132</v>
      </c>
      <c r="N1397" s="1" t="s">
        <v>167</v>
      </c>
      <c r="O1397" s="1" t="s">
        <v>93</v>
      </c>
      <c r="P1397">
        <v>30</v>
      </c>
      <c r="Q1397">
        <v>9800</v>
      </c>
      <c r="R1397">
        <v>31262</v>
      </c>
      <c r="S1397">
        <v>3.19</v>
      </c>
      <c r="T1397">
        <v>0.11</v>
      </c>
      <c r="U1397">
        <f t="shared" si="387"/>
        <v>31262</v>
      </c>
      <c r="V1397">
        <f t="shared" si="388"/>
        <v>294000</v>
      </c>
      <c r="W1397" s="1" t="s">
        <v>197</v>
      </c>
      <c r="X1397" s="1" t="s">
        <v>1236</v>
      </c>
      <c r="Y1397" s="1" t="s">
        <v>3082</v>
      </c>
      <c r="Z1397" s="3">
        <v>11943</v>
      </c>
      <c r="AA1397" s="4">
        <f t="shared" si="394"/>
        <v>622</v>
      </c>
      <c r="AB1397" s="4">
        <f t="shared" si="401"/>
        <v>3320.268646</v>
      </c>
      <c r="AC1397" s="4">
        <f t="shared" si="395"/>
        <v>622</v>
      </c>
      <c r="AD1397" s="4">
        <f t="shared" si="398"/>
        <v>622</v>
      </c>
      <c r="AE1397" s="4">
        <v>622</v>
      </c>
      <c r="AF1397" s="4">
        <v>622</v>
      </c>
      <c r="AG1397" s="4">
        <f t="shared" ref="AG1397:AG1406" si="402">AE1397</f>
        <v>622</v>
      </c>
      <c r="AI1397" t="e">
        <f t="shared" si="390"/>
        <v>#N/A</v>
      </c>
      <c r="AJ1397">
        <v>4958</v>
      </c>
      <c r="AK1397" s="2">
        <v>4958</v>
      </c>
      <c r="AL1397" s="2">
        <f t="shared" ref="AL1397:AL1406" si="403">AJ1397</f>
        <v>4958</v>
      </c>
      <c r="AM1397" s="4"/>
      <c r="AN1397" t="e">
        <f>VLOOKUP([1]!Tabelle13[[#This Row],[Vlookup this ID for freight costs]],$AL$2:$AL$6811,2,FALSE)</f>
        <v>#REF!</v>
      </c>
      <c r="AP1397">
        <v>36.799999999999997</v>
      </c>
      <c r="AQ1397">
        <v>36.799999999999997</v>
      </c>
      <c r="AR1397" s="4">
        <v>14</v>
      </c>
      <c r="AS1397" s="4">
        <v>8</v>
      </c>
      <c r="AT1397" s="4">
        <v>2015</v>
      </c>
      <c r="AU1397" s="4">
        <v>25</v>
      </c>
      <c r="AV1397" s="4">
        <v>8</v>
      </c>
      <c r="AW1397" s="4">
        <v>2015</v>
      </c>
      <c r="AX1397" t="str">
        <f t="shared" si="392"/>
        <v>Delay</v>
      </c>
      <c r="AY1397">
        <f t="shared" si="393"/>
        <v>11</v>
      </c>
    </row>
    <row r="1398" spans="1:51" x14ac:dyDescent="0.2">
      <c r="A1398" s="3">
        <v>84552</v>
      </c>
      <c r="B1398" s="1" t="s">
        <v>151</v>
      </c>
      <c r="C1398" s="1" t="s">
        <v>65</v>
      </c>
      <c r="D1398" s="1" t="s">
        <v>130</v>
      </c>
      <c r="E1398" s="1" t="s">
        <v>152</v>
      </c>
      <c r="F1398" s="1" t="s">
        <v>152</v>
      </c>
      <c r="G1398" s="13" t="s">
        <v>230</v>
      </c>
      <c r="H1398" s="12">
        <v>40329</v>
      </c>
      <c r="I1398" s="12" t="s">
        <v>377</v>
      </c>
      <c r="J1398" s="12">
        <v>40316</v>
      </c>
      <c r="K1398" s="4">
        <v>2430</v>
      </c>
      <c r="L1398" s="1" t="s">
        <v>146</v>
      </c>
      <c r="M1398" s="1" t="s">
        <v>132</v>
      </c>
      <c r="N1398" s="1" t="s">
        <v>167</v>
      </c>
      <c r="O1398" s="1" t="s">
        <v>93</v>
      </c>
      <c r="P1398">
        <v>30</v>
      </c>
      <c r="Q1398">
        <v>7118</v>
      </c>
      <c r="R1398">
        <v>33810.5</v>
      </c>
      <c r="S1398">
        <v>4.75</v>
      </c>
      <c r="T1398">
        <v>0.16</v>
      </c>
      <c r="U1398">
        <f t="shared" si="387"/>
        <v>33810.5</v>
      </c>
      <c r="V1398">
        <f t="shared" si="388"/>
        <v>213540</v>
      </c>
      <c r="W1398" s="1" t="s">
        <v>155</v>
      </c>
      <c r="X1398" s="1" t="s">
        <v>1236</v>
      </c>
      <c r="Y1398" s="1" t="s">
        <v>156</v>
      </c>
      <c r="Z1398" s="3">
        <v>7726</v>
      </c>
      <c r="AA1398" s="4">
        <f t="shared" si="394"/>
        <v>628</v>
      </c>
      <c r="AB1398" s="4">
        <f t="shared" si="401"/>
        <v>3025.9250464000002</v>
      </c>
      <c r="AC1398" s="4">
        <f t="shared" si="395"/>
        <v>628</v>
      </c>
      <c r="AD1398" s="4">
        <f t="shared" si="398"/>
        <v>628</v>
      </c>
      <c r="AE1398" s="4">
        <v>628</v>
      </c>
      <c r="AF1398" s="4">
        <v>628</v>
      </c>
      <c r="AG1398" s="4">
        <f t="shared" si="402"/>
        <v>628</v>
      </c>
      <c r="AI1398" t="e">
        <f t="shared" si="390"/>
        <v>#N/A</v>
      </c>
      <c r="AJ1398">
        <v>9736.1</v>
      </c>
      <c r="AK1398" s="2">
        <v>9736.1</v>
      </c>
      <c r="AL1398" s="2">
        <f t="shared" si="403"/>
        <v>9736.1</v>
      </c>
      <c r="AM1398" s="4"/>
      <c r="AN1398" t="e">
        <f>VLOOKUP([1]!Tabelle13[[#This Row],[Vlookup this ID for freight costs]],$AL$2:$AL$6811,2,FALSE)</f>
        <v>#REF!</v>
      </c>
      <c r="AP1398">
        <v>72.900000000000006</v>
      </c>
      <c r="AQ1398">
        <v>72.900000000000006</v>
      </c>
      <c r="AR1398" s="4">
        <v>31</v>
      </c>
      <c r="AS1398" s="4">
        <v>5</v>
      </c>
      <c r="AT1398" s="4">
        <v>2010</v>
      </c>
      <c r="AU1398" s="4">
        <v>18</v>
      </c>
      <c r="AV1398" s="4">
        <v>5</v>
      </c>
      <c r="AW1398" s="4">
        <v>2010</v>
      </c>
      <c r="AX1398" t="str">
        <f t="shared" si="392"/>
        <v>No Delay</v>
      </c>
      <c r="AY1398">
        <f t="shared" si="393"/>
        <v>0</v>
      </c>
    </row>
    <row r="1399" spans="1:51" x14ac:dyDescent="0.2">
      <c r="A1399" s="3">
        <v>12601</v>
      </c>
      <c r="B1399" s="1" t="s">
        <v>119</v>
      </c>
      <c r="C1399" s="1" t="s">
        <v>114</v>
      </c>
      <c r="D1399" s="1" t="s">
        <v>130</v>
      </c>
      <c r="E1399" s="1" t="s">
        <v>101</v>
      </c>
      <c r="F1399" s="1" t="s">
        <v>101</v>
      </c>
      <c r="G1399" s="13" t="s">
        <v>1173</v>
      </c>
      <c r="H1399" s="12">
        <v>40071</v>
      </c>
      <c r="I1399" s="12" t="s">
        <v>1173</v>
      </c>
      <c r="J1399" s="12">
        <v>40071</v>
      </c>
      <c r="K1399" s="4">
        <v>1827</v>
      </c>
      <c r="L1399" s="1" t="s">
        <v>146</v>
      </c>
      <c r="M1399" s="1" t="s">
        <v>132</v>
      </c>
      <c r="N1399" s="1" t="s">
        <v>178</v>
      </c>
      <c r="O1399" s="1" t="s">
        <v>93</v>
      </c>
      <c r="P1399">
        <v>60</v>
      </c>
      <c r="Q1399">
        <v>12294</v>
      </c>
      <c r="R1399">
        <v>94786.74</v>
      </c>
      <c r="S1399">
        <v>7.71</v>
      </c>
      <c r="T1399">
        <v>0.13</v>
      </c>
      <c r="U1399">
        <f t="shared" si="387"/>
        <v>94786.74</v>
      </c>
      <c r="V1399">
        <f t="shared" si="388"/>
        <v>737640</v>
      </c>
      <c r="W1399" s="1" t="s">
        <v>179</v>
      </c>
      <c r="X1399" s="1" t="s">
        <v>1236</v>
      </c>
      <c r="Y1399" s="1" t="s">
        <v>156</v>
      </c>
      <c r="Z1399" s="3">
        <v>14240</v>
      </c>
      <c r="AA1399" s="4">
        <f t="shared" si="394"/>
        <v>629</v>
      </c>
      <c r="AB1399" s="4">
        <f t="shared" si="401"/>
        <v>3593.9796592000002</v>
      </c>
      <c r="AC1399" s="4">
        <f t="shared" si="395"/>
        <v>629</v>
      </c>
      <c r="AD1399" s="4">
        <f t="shared" si="398"/>
        <v>629</v>
      </c>
      <c r="AE1399" s="4">
        <v>629</v>
      </c>
      <c r="AF1399" s="4">
        <v>629</v>
      </c>
      <c r="AG1399" s="4">
        <f t="shared" si="402"/>
        <v>629</v>
      </c>
      <c r="AI1399" t="e">
        <f t="shared" si="390"/>
        <v>#N/A</v>
      </c>
      <c r="AJ1399">
        <v>8281.69</v>
      </c>
      <c r="AK1399" s="2">
        <v>8281.69</v>
      </c>
      <c r="AL1399" s="2">
        <f t="shared" si="403"/>
        <v>8281.69</v>
      </c>
      <c r="AM1399" s="4"/>
      <c r="AN1399" t="e">
        <f>VLOOKUP([1]!Tabelle13[[#This Row],[Vlookup this ID for freight costs]],$AL$2:$AL$6811,2,FALSE)</f>
        <v>#REF!</v>
      </c>
      <c r="AP1399">
        <v>185.78</v>
      </c>
      <c r="AQ1399">
        <v>185.78</v>
      </c>
      <c r="AR1399" s="4">
        <v>15</v>
      </c>
      <c r="AS1399" s="4">
        <v>9</v>
      </c>
      <c r="AT1399" s="4">
        <v>2009</v>
      </c>
      <c r="AU1399" s="4">
        <v>15</v>
      </c>
      <c r="AV1399" s="4">
        <v>9</v>
      </c>
      <c r="AW1399" s="4">
        <v>2009</v>
      </c>
      <c r="AX1399" t="str">
        <f t="shared" si="392"/>
        <v>No Delay</v>
      </c>
      <c r="AY1399">
        <f t="shared" si="393"/>
        <v>0</v>
      </c>
    </row>
    <row r="1400" spans="1:51" x14ac:dyDescent="0.2">
      <c r="A1400" s="3">
        <v>10811</v>
      </c>
      <c r="B1400" s="1" t="s">
        <v>317</v>
      </c>
      <c r="C1400" s="1" t="s">
        <v>89</v>
      </c>
      <c r="D1400" s="1" t="s">
        <v>130</v>
      </c>
      <c r="E1400" s="1"/>
      <c r="F1400" s="1" t="s">
        <v>107</v>
      </c>
      <c r="G1400" s="13" t="s">
        <v>593</v>
      </c>
      <c r="H1400" s="12">
        <v>39149</v>
      </c>
      <c r="I1400" s="12" t="s">
        <v>593</v>
      </c>
      <c r="J1400" s="12">
        <v>39149</v>
      </c>
      <c r="K1400" s="4">
        <v>77</v>
      </c>
      <c r="L1400" s="1" t="s">
        <v>146</v>
      </c>
      <c r="M1400" s="1" t="s">
        <v>132</v>
      </c>
      <c r="N1400" s="1" t="s">
        <v>556</v>
      </c>
      <c r="O1400" s="1" t="s">
        <v>425</v>
      </c>
      <c r="P1400">
        <v>336</v>
      </c>
      <c r="Q1400">
        <v>360</v>
      </c>
      <c r="R1400">
        <v>13809.6</v>
      </c>
      <c r="S1400">
        <v>38.36</v>
      </c>
      <c r="T1400">
        <v>0.11</v>
      </c>
      <c r="U1400">
        <f t="shared" si="387"/>
        <v>13809.6</v>
      </c>
      <c r="V1400">
        <f t="shared" si="388"/>
        <v>120960</v>
      </c>
      <c r="W1400" s="1" t="s">
        <v>826</v>
      </c>
      <c r="X1400" s="1" t="s">
        <v>186</v>
      </c>
      <c r="Y1400" s="1" t="s">
        <v>186</v>
      </c>
      <c r="Z1400" s="3">
        <v>4287</v>
      </c>
      <c r="AA1400" s="4">
        <f t="shared" si="394"/>
        <v>630</v>
      </c>
      <c r="AB1400" s="4">
        <f t="shared" si="401"/>
        <v>2284.2494139999999</v>
      </c>
      <c r="AC1400" s="4">
        <f t="shared" si="395"/>
        <v>630</v>
      </c>
      <c r="AD1400" s="4">
        <f t="shared" si="398"/>
        <v>1293</v>
      </c>
      <c r="AE1400" s="4">
        <v>630</v>
      </c>
      <c r="AF1400" s="4">
        <v>630</v>
      </c>
      <c r="AG1400" s="4">
        <f t="shared" si="402"/>
        <v>630</v>
      </c>
      <c r="AH1400" s="4">
        <v>83174</v>
      </c>
      <c r="AI1400">
        <f t="shared" si="390"/>
        <v>7541</v>
      </c>
      <c r="AJ1400">
        <v>3660.4</v>
      </c>
      <c r="AK1400" s="2">
        <v>3660.4</v>
      </c>
      <c r="AL1400" s="2">
        <f t="shared" si="403"/>
        <v>3660.4</v>
      </c>
      <c r="AM1400" s="4"/>
      <c r="AN1400" t="e">
        <f>VLOOKUP([1]!Tabelle13[[#This Row],[Vlookup this ID for freight costs]],$AL$2:$AL$6811,2,FALSE)</f>
        <v>#REF!</v>
      </c>
      <c r="AP1400">
        <v>0</v>
      </c>
      <c r="AR1400" s="4">
        <v>8</v>
      </c>
      <c r="AS1400" s="4">
        <v>4</v>
      </c>
      <c r="AT1400" s="4">
        <v>2007</v>
      </c>
      <c r="AU1400" s="4">
        <v>8</v>
      </c>
      <c r="AV1400" s="4">
        <v>4</v>
      </c>
      <c r="AW1400" s="4">
        <v>2007</v>
      </c>
      <c r="AX1400" t="str">
        <f t="shared" si="392"/>
        <v>No Delay</v>
      </c>
      <c r="AY1400">
        <f t="shared" si="393"/>
        <v>0</v>
      </c>
    </row>
    <row r="1401" spans="1:51" x14ac:dyDescent="0.2">
      <c r="A1401" s="3">
        <v>21844</v>
      </c>
      <c r="B1401" s="1" t="s">
        <v>140</v>
      </c>
      <c r="C1401" s="1" t="s">
        <v>99</v>
      </c>
      <c r="D1401" s="1" t="s">
        <v>52</v>
      </c>
      <c r="E1401" s="1" t="s">
        <v>53</v>
      </c>
      <c r="F1401" s="1" t="s">
        <v>53</v>
      </c>
      <c r="G1401" s="13" t="s">
        <v>1043</v>
      </c>
      <c r="H1401" s="12">
        <v>41814</v>
      </c>
      <c r="I1401" s="12" t="s">
        <v>1043</v>
      </c>
      <c r="J1401" s="12">
        <v>41814</v>
      </c>
      <c r="K1401" s="4">
        <v>5586</v>
      </c>
      <c r="L1401" s="1" t="s">
        <v>146</v>
      </c>
      <c r="M1401" s="1" t="s">
        <v>1210</v>
      </c>
      <c r="N1401" s="1" t="s">
        <v>200</v>
      </c>
      <c r="O1401" s="1" t="s">
        <v>93</v>
      </c>
      <c r="P1401">
        <v>90</v>
      </c>
      <c r="Q1401">
        <v>9959</v>
      </c>
      <c r="R1401">
        <v>92618.7</v>
      </c>
      <c r="S1401">
        <v>9.3000000000000007</v>
      </c>
      <c r="T1401">
        <v>0.1</v>
      </c>
      <c r="U1401">
        <f t="shared" si="387"/>
        <v>92618.700000000012</v>
      </c>
      <c r="V1401">
        <f t="shared" si="388"/>
        <v>896310</v>
      </c>
      <c r="W1401" s="1" t="s">
        <v>197</v>
      </c>
      <c r="X1401" s="1" t="s">
        <v>1236</v>
      </c>
      <c r="Y1401" s="1" t="s">
        <v>3082</v>
      </c>
      <c r="Z1401" s="3">
        <v>6236</v>
      </c>
      <c r="AA1401" s="4">
        <f t="shared" si="394"/>
        <v>630</v>
      </c>
      <c r="AB1401" s="4">
        <f t="shared" si="401"/>
        <v>3337.7185461999998</v>
      </c>
      <c r="AC1401" s="4">
        <f t="shared" si="395"/>
        <v>630</v>
      </c>
      <c r="AD1401" s="4">
        <f t="shared" si="398"/>
        <v>630</v>
      </c>
      <c r="AE1401" s="4">
        <v>630</v>
      </c>
      <c r="AF1401" s="4">
        <v>630</v>
      </c>
      <c r="AG1401" s="4">
        <f t="shared" si="402"/>
        <v>630</v>
      </c>
      <c r="AI1401" t="e">
        <f t="shared" si="390"/>
        <v>#N/A</v>
      </c>
      <c r="AJ1401">
        <v>3416.2</v>
      </c>
      <c r="AK1401" s="2">
        <v>3416.2</v>
      </c>
      <c r="AL1401" s="2">
        <f t="shared" si="403"/>
        <v>3416.2</v>
      </c>
      <c r="AM1401" s="4"/>
      <c r="AN1401" t="e">
        <f>VLOOKUP([1]!Tabelle13[[#This Row],[Vlookup this ID for freight costs]],$AL$2:$AL$6811,2,FALSE)</f>
        <v>#REF!</v>
      </c>
      <c r="AP1401">
        <v>95.21</v>
      </c>
      <c r="AQ1401">
        <v>95.21</v>
      </c>
      <c r="AR1401" s="4">
        <v>24</v>
      </c>
      <c r="AS1401" s="4">
        <v>6</v>
      </c>
      <c r="AT1401" s="4">
        <v>2014</v>
      </c>
      <c r="AU1401" s="4">
        <v>24</v>
      </c>
      <c r="AV1401" s="4">
        <v>6</v>
      </c>
      <c r="AW1401" s="4">
        <v>2014</v>
      </c>
      <c r="AX1401" t="str">
        <f t="shared" si="392"/>
        <v>No Delay</v>
      </c>
      <c r="AY1401">
        <f t="shared" si="393"/>
        <v>0</v>
      </c>
    </row>
    <row r="1402" spans="1:51" x14ac:dyDescent="0.2">
      <c r="A1402" s="3">
        <v>82423</v>
      </c>
      <c r="B1402" s="1" t="s">
        <v>151</v>
      </c>
      <c r="C1402" s="1" t="s">
        <v>65</v>
      </c>
      <c r="D1402" s="1" t="s">
        <v>130</v>
      </c>
      <c r="E1402" s="1" t="s">
        <v>152</v>
      </c>
      <c r="F1402" s="1" t="s">
        <v>152</v>
      </c>
      <c r="G1402" s="13" t="s">
        <v>1102</v>
      </c>
      <c r="H1402" s="12">
        <v>40970</v>
      </c>
      <c r="I1402" s="12" t="s">
        <v>509</v>
      </c>
      <c r="J1402" s="12">
        <v>40895</v>
      </c>
      <c r="K1402" s="4">
        <v>3652</v>
      </c>
      <c r="L1402" s="1" t="s">
        <v>146</v>
      </c>
      <c r="M1402" s="1" t="s">
        <v>132</v>
      </c>
      <c r="N1402" s="1" t="s">
        <v>159</v>
      </c>
      <c r="O1402" s="1" t="s">
        <v>93</v>
      </c>
      <c r="P1402">
        <v>30</v>
      </c>
      <c r="Q1402">
        <v>5950</v>
      </c>
      <c r="R1402">
        <v>53371.5</v>
      </c>
      <c r="S1402">
        <v>8.9700000000000006</v>
      </c>
      <c r="T1402">
        <v>0.3</v>
      </c>
      <c r="U1402">
        <f t="shared" si="387"/>
        <v>53371.500000000007</v>
      </c>
      <c r="V1402">
        <f t="shared" si="388"/>
        <v>178500</v>
      </c>
      <c r="W1402" s="1" t="s">
        <v>155</v>
      </c>
      <c r="X1402" s="1" t="s">
        <v>1236</v>
      </c>
      <c r="Y1402" s="1" t="s">
        <v>156</v>
      </c>
      <c r="Z1402" s="3">
        <v>7726</v>
      </c>
      <c r="AA1402" s="4">
        <f t="shared" si="394"/>
        <v>631</v>
      </c>
      <c r="AB1402" s="4">
        <f t="shared" si="401"/>
        <v>2897.7396159999998</v>
      </c>
      <c r="AC1402" s="4">
        <f t="shared" si="395"/>
        <v>631</v>
      </c>
      <c r="AD1402" s="4">
        <f t="shared" si="398"/>
        <v>631</v>
      </c>
      <c r="AE1402" s="4">
        <v>631</v>
      </c>
      <c r="AF1402" s="4">
        <v>631</v>
      </c>
      <c r="AG1402" s="4">
        <f t="shared" si="402"/>
        <v>631</v>
      </c>
      <c r="AI1402" t="e">
        <f t="shared" si="390"/>
        <v>#N/A</v>
      </c>
      <c r="AJ1402">
        <v>15322.73</v>
      </c>
      <c r="AK1402" s="2">
        <v>15322.73</v>
      </c>
      <c r="AL1402" s="2">
        <f t="shared" si="403"/>
        <v>15322.73</v>
      </c>
      <c r="AM1402" s="4"/>
      <c r="AN1402" t="e">
        <f>VLOOKUP([1]!Tabelle13[[#This Row],[Vlookup this ID for freight costs]],$AL$2:$AL$6811,2,FALSE)</f>
        <v>#REF!</v>
      </c>
      <c r="AP1402">
        <v>88.06</v>
      </c>
      <c r="AQ1402">
        <v>88.06</v>
      </c>
      <c r="AR1402" s="4">
        <v>2</v>
      </c>
      <c r="AS1402" s="4">
        <v>4</v>
      </c>
      <c r="AT1402" s="4">
        <v>2012</v>
      </c>
      <c r="AU1402" s="4">
        <v>18</v>
      </c>
      <c r="AV1402" s="4">
        <v>12</v>
      </c>
      <c r="AW1402" s="4">
        <v>2011</v>
      </c>
      <c r="AX1402" t="str">
        <f t="shared" si="392"/>
        <v>No Delay</v>
      </c>
      <c r="AY1402">
        <f t="shared" si="393"/>
        <v>0</v>
      </c>
    </row>
    <row r="1403" spans="1:51" x14ac:dyDescent="0.2">
      <c r="A1403" s="3">
        <v>33050</v>
      </c>
      <c r="B1403" s="1" t="s">
        <v>215</v>
      </c>
      <c r="C1403" s="1" t="s">
        <v>89</v>
      </c>
      <c r="D1403" s="1" t="s">
        <v>266</v>
      </c>
      <c r="E1403" s="1" t="s">
        <v>53</v>
      </c>
      <c r="F1403" s="1" t="s">
        <v>53</v>
      </c>
      <c r="G1403" s="13" t="s">
        <v>1434</v>
      </c>
      <c r="H1403" s="12">
        <v>42073</v>
      </c>
      <c r="I1403" s="12" t="s">
        <v>1434</v>
      </c>
      <c r="J1403" s="12">
        <v>42073</v>
      </c>
      <c r="K1403" s="4">
        <v>6376</v>
      </c>
      <c r="L1403" s="1" t="s">
        <v>146</v>
      </c>
      <c r="M1403" s="1" t="s">
        <v>423</v>
      </c>
      <c r="N1403" s="1" t="s">
        <v>550</v>
      </c>
      <c r="O1403" s="1" t="s">
        <v>551</v>
      </c>
      <c r="P1403">
        <v>300</v>
      </c>
      <c r="Q1403">
        <v>500</v>
      </c>
      <c r="R1403">
        <v>15410</v>
      </c>
      <c r="S1403">
        <v>30.82</v>
      </c>
      <c r="T1403">
        <v>0.1</v>
      </c>
      <c r="U1403">
        <f t="shared" si="387"/>
        <v>15410</v>
      </c>
      <c r="V1403">
        <f t="shared" si="388"/>
        <v>150000</v>
      </c>
      <c r="W1403" s="1" t="s">
        <v>552</v>
      </c>
      <c r="X1403" s="1" t="s">
        <v>361</v>
      </c>
      <c r="Y1403" s="1" t="s">
        <v>361</v>
      </c>
      <c r="Z1403" s="3">
        <v>4931</v>
      </c>
      <c r="AA1403" s="4">
        <f t="shared" si="394"/>
        <v>632</v>
      </c>
      <c r="AB1403" s="4">
        <f t="shared" si="401"/>
        <v>2299.614106</v>
      </c>
      <c r="AC1403" s="4">
        <f t="shared" si="395"/>
        <v>632</v>
      </c>
      <c r="AD1403" s="4">
        <f t="shared" si="398"/>
        <v>1384.9052944347827</v>
      </c>
      <c r="AE1403" s="4">
        <v>632</v>
      </c>
      <c r="AF1403" s="4">
        <v>632</v>
      </c>
      <c r="AG1403" s="4">
        <f t="shared" si="402"/>
        <v>632</v>
      </c>
      <c r="AI1403" t="e">
        <f t="shared" si="390"/>
        <v>#N/A</v>
      </c>
      <c r="AJ1403">
        <v>7514.75</v>
      </c>
      <c r="AK1403" s="2">
        <v>7514.75</v>
      </c>
      <c r="AL1403" s="2">
        <f t="shared" si="403"/>
        <v>7514.75</v>
      </c>
      <c r="AM1403" s="4"/>
      <c r="AN1403" t="e">
        <f>VLOOKUP([1]!Tabelle13[[#This Row],[Vlookup this ID for freight costs]],$AL$2:$AL$6811,2,FALSE)</f>
        <v>#REF!</v>
      </c>
      <c r="AP1403">
        <v>15.84</v>
      </c>
      <c r="AQ1403">
        <v>15.84</v>
      </c>
      <c r="AR1403" s="4">
        <v>10</v>
      </c>
      <c r="AS1403" s="4">
        <v>4</v>
      </c>
      <c r="AT1403" s="4">
        <v>2015</v>
      </c>
      <c r="AU1403" s="4">
        <v>10</v>
      </c>
      <c r="AV1403" s="4">
        <v>4</v>
      </c>
      <c r="AW1403" s="4">
        <v>2015</v>
      </c>
      <c r="AX1403" t="str">
        <f t="shared" si="392"/>
        <v>No Delay</v>
      </c>
      <c r="AY1403">
        <f t="shared" si="393"/>
        <v>0</v>
      </c>
    </row>
    <row r="1404" spans="1:51" x14ac:dyDescent="0.2">
      <c r="A1404" s="3">
        <v>50802</v>
      </c>
      <c r="B1404" s="1" t="s">
        <v>140</v>
      </c>
      <c r="C1404" s="1" t="s">
        <v>99</v>
      </c>
      <c r="D1404" s="1" t="s">
        <v>52</v>
      </c>
      <c r="E1404" s="1" t="s">
        <v>53</v>
      </c>
      <c r="F1404" s="1" t="s">
        <v>53</v>
      </c>
      <c r="G1404" s="13" t="s">
        <v>1006</v>
      </c>
      <c r="H1404" s="12">
        <v>41639</v>
      </c>
      <c r="I1404" s="12" t="s">
        <v>142</v>
      </c>
      <c r="J1404" s="12">
        <v>41642</v>
      </c>
      <c r="K1404" s="4">
        <v>5147</v>
      </c>
      <c r="L1404" s="1" t="s">
        <v>146</v>
      </c>
      <c r="M1404" s="1" t="s">
        <v>170</v>
      </c>
      <c r="N1404" s="1" t="s">
        <v>178</v>
      </c>
      <c r="O1404" s="1" t="s">
        <v>93</v>
      </c>
      <c r="P1404">
        <v>60</v>
      </c>
      <c r="Q1404">
        <v>11500</v>
      </c>
      <c r="R1404">
        <v>62445</v>
      </c>
      <c r="S1404">
        <v>5.43</v>
      </c>
      <c r="T1404">
        <v>0.09</v>
      </c>
      <c r="U1404">
        <f t="shared" si="387"/>
        <v>62445</v>
      </c>
      <c r="V1404">
        <f t="shared" si="388"/>
        <v>690000</v>
      </c>
      <c r="W1404" s="1" t="s">
        <v>155</v>
      </c>
      <c r="X1404" s="1" t="s">
        <v>1236</v>
      </c>
      <c r="Y1404" s="1" t="s">
        <v>156</v>
      </c>
      <c r="Z1404" s="3">
        <v>5565</v>
      </c>
      <c r="AA1404" s="4">
        <f t="shared" si="394"/>
        <v>632</v>
      </c>
      <c r="AB1404" s="4">
        <f t="shared" si="401"/>
        <v>3506.8399060000002</v>
      </c>
      <c r="AC1404" s="4">
        <f t="shared" si="395"/>
        <v>632</v>
      </c>
      <c r="AD1404" s="4">
        <f t="shared" si="398"/>
        <v>1490.6666666666667</v>
      </c>
      <c r="AE1404" s="4">
        <v>632</v>
      </c>
      <c r="AF1404" s="4">
        <v>632</v>
      </c>
      <c r="AG1404" s="4">
        <f t="shared" si="402"/>
        <v>632</v>
      </c>
      <c r="AI1404" t="e">
        <f t="shared" si="390"/>
        <v>#N/A</v>
      </c>
      <c r="AJ1404">
        <v>4168.1899999999996</v>
      </c>
      <c r="AK1404" s="2">
        <v>4168.1899999999996</v>
      </c>
      <c r="AL1404" s="2">
        <f t="shared" si="403"/>
        <v>4168.1899999999996</v>
      </c>
      <c r="AM1404" s="4"/>
      <c r="AN1404" t="e">
        <f>VLOOKUP([1]!Tabelle13[[#This Row],[Vlookup this ID for freight costs]],$AL$2:$AL$6811,2,FALSE)</f>
        <v>#REF!</v>
      </c>
      <c r="AP1404">
        <v>77.239999999999995</v>
      </c>
      <c r="AQ1404">
        <v>77.239999999999995</v>
      </c>
      <c r="AR1404" s="4">
        <v>31</v>
      </c>
      <c r="AS1404" s="4">
        <v>12</v>
      </c>
      <c r="AT1404" s="4">
        <v>2013</v>
      </c>
      <c r="AU1404" s="4">
        <v>3</v>
      </c>
      <c r="AV1404" s="4">
        <v>1</v>
      </c>
      <c r="AW1404" s="4">
        <v>2014</v>
      </c>
      <c r="AX1404" t="str">
        <f t="shared" si="392"/>
        <v>Delay</v>
      </c>
      <c r="AY1404">
        <f t="shared" si="393"/>
        <v>3</v>
      </c>
    </row>
    <row r="1405" spans="1:51" x14ac:dyDescent="0.2">
      <c r="A1405" s="3">
        <v>83881</v>
      </c>
      <c r="B1405" s="1" t="s">
        <v>175</v>
      </c>
      <c r="C1405" s="1" t="s">
        <v>165</v>
      </c>
      <c r="D1405" s="1" t="s">
        <v>130</v>
      </c>
      <c r="E1405" s="1" t="s">
        <v>101</v>
      </c>
      <c r="F1405" s="1" t="s">
        <v>101</v>
      </c>
      <c r="G1405" s="13" t="s">
        <v>1435</v>
      </c>
      <c r="H1405" s="12">
        <v>42052</v>
      </c>
      <c r="I1405" s="12" t="s">
        <v>1135</v>
      </c>
      <c r="J1405" s="12">
        <v>42037</v>
      </c>
      <c r="K1405" s="4">
        <v>6258</v>
      </c>
      <c r="L1405" s="1" t="s">
        <v>146</v>
      </c>
      <c r="M1405" s="1" t="s">
        <v>132</v>
      </c>
      <c r="N1405" s="1" t="s">
        <v>265</v>
      </c>
      <c r="O1405" s="1" t="s">
        <v>93</v>
      </c>
      <c r="P1405">
        <v>60</v>
      </c>
      <c r="Q1405">
        <v>10059</v>
      </c>
      <c r="R1405">
        <v>21928.62</v>
      </c>
      <c r="S1405">
        <v>2.1800000000000002</v>
      </c>
      <c r="T1405">
        <v>0.04</v>
      </c>
      <c r="U1405">
        <f t="shared" si="387"/>
        <v>21928.620000000003</v>
      </c>
      <c r="V1405">
        <f t="shared" si="388"/>
        <v>603540</v>
      </c>
      <c r="W1405" s="1" t="s">
        <v>179</v>
      </c>
      <c r="X1405" s="1" t="s">
        <v>1236</v>
      </c>
      <c r="Y1405" s="1" t="s">
        <v>156</v>
      </c>
      <c r="Z1405" s="3">
        <v>11413</v>
      </c>
      <c r="AA1405" s="4">
        <f t="shared" si="394"/>
        <v>632</v>
      </c>
      <c r="AB1405" s="4">
        <f t="shared" si="401"/>
        <v>3348.6933262000002</v>
      </c>
      <c r="AC1405" s="4">
        <f t="shared" si="395"/>
        <v>632</v>
      </c>
      <c r="AD1405" s="4">
        <f t="shared" si="398"/>
        <v>632</v>
      </c>
      <c r="AE1405" s="4">
        <v>632</v>
      </c>
      <c r="AF1405" s="4">
        <v>632</v>
      </c>
      <c r="AG1405" s="4">
        <f t="shared" si="402"/>
        <v>632</v>
      </c>
      <c r="AI1405" t="e">
        <f t="shared" si="390"/>
        <v>#N/A</v>
      </c>
      <c r="AJ1405">
        <v>2643.5</v>
      </c>
      <c r="AK1405" s="2">
        <v>2643.5</v>
      </c>
      <c r="AL1405" s="2">
        <f t="shared" si="403"/>
        <v>2643.5</v>
      </c>
      <c r="AM1405" s="4"/>
      <c r="AN1405" t="e">
        <f>VLOOKUP([1]!Tabelle13[[#This Row],[Vlookup this ID for freight costs]],$AL$2:$AL$6811,2,FALSE)</f>
        <v>#REF!</v>
      </c>
      <c r="AP1405">
        <v>25.81</v>
      </c>
      <c r="AQ1405">
        <v>25.81</v>
      </c>
      <c r="AR1405" s="4">
        <v>17</v>
      </c>
      <c r="AS1405" s="4">
        <v>2</v>
      </c>
      <c r="AT1405" s="4">
        <v>2015</v>
      </c>
      <c r="AU1405" s="4">
        <v>2</v>
      </c>
      <c r="AV1405" s="4">
        <v>2</v>
      </c>
      <c r="AW1405" s="4">
        <v>2015</v>
      </c>
      <c r="AX1405" t="str">
        <f t="shared" si="392"/>
        <v>No Delay</v>
      </c>
      <c r="AY1405">
        <f t="shared" si="393"/>
        <v>0</v>
      </c>
    </row>
    <row r="1406" spans="1:51" x14ac:dyDescent="0.2">
      <c r="A1406" s="3">
        <v>83980</v>
      </c>
      <c r="B1406" s="1" t="s">
        <v>463</v>
      </c>
      <c r="C1406" s="1" t="s">
        <v>73</v>
      </c>
      <c r="D1406" s="1" t="s">
        <v>130</v>
      </c>
      <c r="E1406" s="1" t="s">
        <v>101</v>
      </c>
      <c r="F1406" s="1" t="s">
        <v>101</v>
      </c>
      <c r="G1406" s="13" t="s">
        <v>195</v>
      </c>
      <c r="H1406" s="12">
        <v>40268</v>
      </c>
      <c r="I1406" s="12" t="s">
        <v>1436</v>
      </c>
      <c r="J1406" s="12">
        <v>40249</v>
      </c>
      <c r="K1406" s="4">
        <v>2241</v>
      </c>
      <c r="L1406" s="1" t="s">
        <v>146</v>
      </c>
      <c r="M1406" s="1" t="s">
        <v>132</v>
      </c>
      <c r="N1406" s="1" t="s">
        <v>206</v>
      </c>
      <c r="O1406" s="1" t="s">
        <v>93</v>
      </c>
      <c r="P1406">
        <v>60</v>
      </c>
      <c r="Q1406">
        <v>4000</v>
      </c>
      <c r="R1406">
        <v>13600</v>
      </c>
      <c r="S1406">
        <v>3.4</v>
      </c>
      <c r="T1406">
        <v>0.06</v>
      </c>
      <c r="U1406">
        <f t="shared" si="387"/>
        <v>13600</v>
      </c>
      <c r="V1406">
        <f t="shared" si="388"/>
        <v>240000</v>
      </c>
      <c r="W1406" s="1" t="s">
        <v>204</v>
      </c>
      <c r="X1406" s="1" t="s">
        <v>1236</v>
      </c>
      <c r="Y1406" s="1" t="s">
        <v>205</v>
      </c>
      <c r="Z1406" s="3">
        <v>15015</v>
      </c>
      <c r="AA1406" s="4">
        <f t="shared" si="394"/>
        <v>632</v>
      </c>
      <c r="AB1406" s="4">
        <f t="shared" si="401"/>
        <v>2683.7314059999999</v>
      </c>
      <c r="AC1406" s="4">
        <f t="shared" si="395"/>
        <v>632</v>
      </c>
      <c r="AD1406" s="4">
        <f t="shared" si="398"/>
        <v>3744.5027926451612</v>
      </c>
      <c r="AE1406" s="4">
        <v>632</v>
      </c>
      <c r="AF1406" s="4">
        <v>632</v>
      </c>
      <c r="AG1406" s="4">
        <f t="shared" si="402"/>
        <v>632</v>
      </c>
      <c r="AI1406" t="e">
        <f t="shared" si="390"/>
        <v>#N/A</v>
      </c>
      <c r="AJ1406">
        <v>3302.14</v>
      </c>
      <c r="AK1406" s="2">
        <v>3302.14</v>
      </c>
      <c r="AL1406" s="2">
        <f t="shared" si="403"/>
        <v>3302.14</v>
      </c>
      <c r="AM1406" s="4"/>
      <c r="AN1406" t="e">
        <f>VLOOKUP([1]!Tabelle13[[#This Row],[Vlookup this ID for freight costs]],$AL$2:$AL$6811,2,FALSE)</f>
        <v>#REF!</v>
      </c>
      <c r="AP1406">
        <v>26.66</v>
      </c>
      <c r="AQ1406">
        <v>26.66</v>
      </c>
      <c r="AR1406" s="4">
        <v>31</v>
      </c>
      <c r="AS1406" s="4">
        <v>3</v>
      </c>
      <c r="AT1406" s="4">
        <v>2010</v>
      </c>
      <c r="AU1406" s="4">
        <v>12</v>
      </c>
      <c r="AV1406" s="4">
        <v>4</v>
      </c>
      <c r="AW1406" s="4">
        <v>2010</v>
      </c>
      <c r="AX1406" t="str">
        <f t="shared" si="392"/>
        <v>Delay</v>
      </c>
      <c r="AY1406">
        <f t="shared" si="393"/>
        <v>0</v>
      </c>
    </row>
    <row r="1407" spans="1:51" x14ac:dyDescent="0.2">
      <c r="A1407" s="3">
        <v>85656</v>
      </c>
      <c r="B1407" s="1" t="s">
        <v>463</v>
      </c>
      <c r="C1407" s="1" t="s">
        <v>73</v>
      </c>
      <c r="D1407" s="1" t="s">
        <v>130</v>
      </c>
      <c r="E1407" s="1" t="s">
        <v>101</v>
      </c>
      <c r="F1407" s="1" t="s">
        <v>101</v>
      </c>
      <c r="G1407" s="13" t="s">
        <v>195</v>
      </c>
      <c r="H1407" s="12">
        <v>40268</v>
      </c>
      <c r="I1407" s="12" t="s">
        <v>1436</v>
      </c>
      <c r="J1407" s="12">
        <v>40249</v>
      </c>
      <c r="K1407" s="4">
        <v>2244</v>
      </c>
      <c r="L1407" s="1" t="s">
        <v>146</v>
      </c>
      <c r="M1407" s="1" t="s">
        <v>132</v>
      </c>
      <c r="N1407" s="1" t="s">
        <v>167</v>
      </c>
      <c r="O1407" s="1" t="s">
        <v>93</v>
      </c>
      <c r="P1407">
        <v>30</v>
      </c>
      <c r="Q1407">
        <v>4000</v>
      </c>
      <c r="R1407">
        <v>20520</v>
      </c>
      <c r="S1407">
        <v>5.13</v>
      </c>
      <c r="T1407">
        <v>0.17</v>
      </c>
      <c r="U1407">
        <f t="shared" si="387"/>
        <v>20520</v>
      </c>
      <c r="V1407">
        <f t="shared" si="388"/>
        <v>120000</v>
      </c>
      <c r="W1407" s="1" t="s">
        <v>155</v>
      </c>
      <c r="X1407" s="1" t="s">
        <v>1236</v>
      </c>
      <c r="Y1407" s="1" t="s">
        <v>156</v>
      </c>
      <c r="Z1407" s="3">
        <v>14969</v>
      </c>
      <c r="AA1407" s="4">
        <f t="shared" si="394"/>
        <v>632</v>
      </c>
      <c r="AB1407" s="4">
        <f t="shared" si="401"/>
        <v>2683.7314059999999</v>
      </c>
      <c r="AC1407" s="4">
        <f t="shared" si="395"/>
        <v>632</v>
      </c>
      <c r="AD1407" s="4">
        <f t="shared" si="398"/>
        <v>3816.4247071666664</v>
      </c>
      <c r="AE1407" s="3" t="s">
        <v>1437</v>
      </c>
      <c r="AF1407" s="3">
        <v>632</v>
      </c>
      <c r="AG1407" s="4">
        <f>AI1407</f>
        <v>632</v>
      </c>
      <c r="AH1407" s="4">
        <v>83980</v>
      </c>
      <c r="AI1407">
        <f t="shared" si="390"/>
        <v>632</v>
      </c>
      <c r="AJ1407" t="s">
        <v>1437</v>
      </c>
      <c r="AK1407" s="2">
        <v>3302.14</v>
      </c>
      <c r="AL1407" s="2">
        <f>AN1407</f>
        <v>3302.14</v>
      </c>
      <c r="AM1407" s="4">
        <v>83980</v>
      </c>
      <c r="AN1407">
        <f>INDEX($AJ$2:$AJ$6811,MATCH(AM1407,$A$2:$A$6811,0))</f>
        <v>3302.14</v>
      </c>
      <c r="AP1407">
        <v>40.22</v>
      </c>
      <c r="AQ1407">
        <v>40.22</v>
      </c>
      <c r="AR1407" s="4">
        <v>31</v>
      </c>
      <c r="AS1407" s="4">
        <v>3</v>
      </c>
      <c r="AT1407" s="4">
        <v>2010</v>
      </c>
      <c r="AU1407" s="4">
        <v>12</v>
      </c>
      <c r="AV1407" s="4">
        <v>4</v>
      </c>
      <c r="AW1407" s="4">
        <v>2010</v>
      </c>
      <c r="AX1407" t="str">
        <f t="shared" si="392"/>
        <v>Delay</v>
      </c>
      <c r="AY1407">
        <f t="shared" si="393"/>
        <v>0</v>
      </c>
    </row>
    <row r="1408" spans="1:51" x14ac:dyDescent="0.2">
      <c r="A1408" s="3">
        <v>11115</v>
      </c>
      <c r="B1408" s="1" t="s">
        <v>133</v>
      </c>
      <c r="C1408" s="1" t="s">
        <v>51</v>
      </c>
      <c r="D1408" s="1" t="s">
        <v>130</v>
      </c>
      <c r="E1408" s="1" t="s">
        <v>53</v>
      </c>
      <c r="F1408" s="1" t="s">
        <v>53</v>
      </c>
      <c r="G1408" s="13" t="s">
        <v>365</v>
      </c>
      <c r="H1408" s="12">
        <v>39241</v>
      </c>
      <c r="I1408" s="12" t="s">
        <v>365</v>
      </c>
      <c r="J1408" s="12">
        <v>39241</v>
      </c>
      <c r="K1408" s="4">
        <v>180</v>
      </c>
      <c r="L1408" s="1" t="s">
        <v>146</v>
      </c>
      <c r="M1408" s="1" t="s">
        <v>132</v>
      </c>
      <c r="N1408" s="1" t="s">
        <v>163</v>
      </c>
      <c r="O1408" s="1" t="s">
        <v>93</v>
      </c>
      <c r="P1408">
        <v>60</v>
      </c>
      <c r="Q1408">
        <v>4444</v>
      </c>
      <c r="R1408">
        <v>159095.20000000001</v>
      </c>
      <c r="S1408">
        <v>35.799999999999997</v>
      </c>
      <c r="T1408">
        <v>0.6</v>
      </c>
      <c r="U1408">
        <f t="shared" si="387"/>
        <v>159095.19999999998</v>
      </c>
      <c r="V1408">
        <f t="shared" si="388"/>
        <v>266640</v>
      </c>
      <c r="W1408" s="1" t="s">
        <v>155</v>
      </c>
      <c r="X1408" s="1" t="s">
        <v>1236</v>
      </c>
      <c r="Y1408" s="1" t="s">
        <v>156</v>
      </c>
      <c r="Z1408" s="3">
        <v>6318</v>
      </c>
      <c r="AA1408" s="4">
        <f t="shared" si="394"/>
        <v>633</v>
      </c>
      <c r="AB1408" s="4">
        <f t="shared" si="401"/>
        <v>2732.4594292000002</v>
      </c>
      <c r="AC1408" s="4">
        <f t="shared" si="395"/>
        <v>633</v>
      </c>
      <c r="AD1408" s="4">
        <f t="shared" si="398"/>
        <v>633</v>
      </c>
      <c r="AE1408" s="4">
        <v>633</v>
      </c>
      <c r="AF1408" s="4">
        <v>633</v>
      </c>
      <c r="AG1408" s="4">
        <f t="shared" ref="AG1408:AG1414" si="404">AE1408</f>
        <v>633</v>
      </c>
      <c r="AH1408" s="4">
        <v>83952</v>
      </c>
      <c r="AI1408">
        <f t="shared" si="390"/>
        <v>836</v>
      </c>
      <c r="AJ1408" t="s">
        <v>81</v>
      </c>
      <c r="AK1408" s="2"/>
      <c r="AL1408" s="2" t="str">
        <f t="shared" ref="AL1408:AL1414" si="405">AJ1408</f>
        <v>Freight Included in Commodity Cost</v>
      </c>
      <c r="AM1408" s="4"/>
      <c r="AN1408" t="e">
        <f>VLOOKUP([1]!Tabelle13[[#This Row],[Vlookup this ID for freight costs]],$AL$2:$AL$6811,2,FALSE)</f>
        <v>#REF!</v>
      </c>
      <c r="AP1408">
        <v>0</v>
      </c>
      <c r="AR1408" s="4">
        <v>8</v>
      </c>
      <c r="AS1408" s="4">
        <v>6</v>
      </c>
      <c r="AT1408" s="4">
        <v>2007</v>
      </c>
      <c r="AU1408" s="4">
        <v>8</v>
      </c>
      <c r="AV1408" s="4">
        <v>6</v>
      </c>
      <c r="AW1408" s="4">
        <v>2007</v>
      </c>
      <c r="AX1408" t="str">
        <f t="shared" si="392"/>
        <v>No Delay</v>
      </c>
      <c r="AY1408">
        <f t="shared" si="393"/>
        <v>0</v>
      </c>
    </row>
    <row r="1409" spans="1:51" x14ac:dyDescent="0.2">
      <c r="A1409" s="3">
        <v>82664</v>
      </c>
      <c r="B1409" s="1" t="s">
        <v>172</v>
      </c>
      <c r="C1409" s="1" t="s">
        <v>114</v>
      </c>
      <c r="D1409" s="1" t="s">
        <v>130</v>
      </c>
      <c r="E1409" s="1" t="s">
        <v>101</v>
      </c>
      <c r="F1409" s="1" t="s">
        <v>101</v>
      </c>
      <c r="G1409" s="13" t="s">
        <v>1438</v>
      </c>
      <c r="H1409" s="12">
        <v>41778</v>
      </c>
      <c r="I1409" s="12" t="s">
        <v>1204</v>
      </c>
      <c r="J1409" s="12">
        <v>41794</v>
      </c>
      <c r="K1409" s="4">
        <v>5511</v>
      </c>
      <c r="L1409" s="1" t="s">
        <v>146</v>
      </c>
      <c r="M1409" s="1" t="s">
        <v>132</v>
      </c>
      <c r="N1409" s="1" t="s">
        <v>171</v>
      </c>
      <c r="O1409" s="1" t="s">
        <v>93</v>
      </c>
      <c r="P1409">
        <v>60</v>
      </c>
      <c r="Q1409">
        <v>10391</v>
      </c>
      <c r="R1409">
        <v>23171.93</v>
      </c>
      <c r="S1409">
        <v>2.23</v>
      </c>
      <c r="T1409">
        <v>0.04</v>
      </c>
      <c r="U1409">
        <f t="shared" si="387"/>
        <v>23171.93</v>
      </c>
      <c r="V1409">
        <f t="shared" si="388"/>
        <v>623460</v>
      </c>
      <c r="W1409" s="1" t="s">
        <v>285</v>
      </c>
      <c r="X1409" s="1" t="s">
        <v>1236</v>
      </c>
      <c r="Y1409" s="1" t="s">
        <v>161</v>
      </c>
      <c r="Z1409" s="3">
        <v>13722</v>
      </c>
      <c r="AA1409" s="4">
        <f t="shared" si="394"/>
        <v>633</v>
      </c>
      <c r="AB1409" s="4">
        <f t="shared" si="401"/>
        <v>3385.1295958000001</v>
      </c>
      <c r="AC1409" s="4">
        <f t="shared" si="395"/>
        <v>633</v>
      </c>
      <c r="AD1409" s="4">
        <f t="shared" si="398"/>
        <v>633</v>
      </c>
      <c r="AE1409" s="4">
        <v>633</v>
      </c>
      <c r="AF1409" s="4">
        <v>633</v>
      </c>
      <c r="AG1409" s="4">
        <f t="shared" si="404"/>
        <v>633</v>
      </c>
      <c r="AI1409" t="e">
        <f t="shared" si="390"/>
        <v>#N/A</v>
      </c>
      <c r="AJ1409">
        <v>886.11</v>
      </c>
      <c r="AK1409" s="2">
        <v>886.11</v>
      </c>
      <c r="AL1409" s="2">
        <f t="shared" si="405"/>
        <v>886.11</v>
      </c>
      <c r="AM1409" s="4"/>
      <c r="AN1409" t="e">
        <f>VLOOKUP([1]!Tabelle13[[#This Row],[Vlookup this ID for freight costs]],$AL$2:$AL$6811,2,FALSE)</f>
        <v>#REF!</v>
      </c>
      <c r="AP1409">
        <v>23.82</v>
      </c>
      <c r="AQ1409">
        <v>23.82</v>
      </c>
      <c r="AR1409" s="4">
        <v>19</v>
      </c>
      <c r="AS1409" s="4">
        <v>5</v>
      </c>
      <c r="AT1409" s="4">
        <v>2014</v>
      </c>
      <c r="AU1409" s="4">
        <v>4</v>
      </c>
      <c r="AV1409" s="4">
        <v>6</v>
      </c>
      <c r="AW1409" s="4">
        <v>2014</v>
      </c>
      <c r="AX1409" t="str">
        <f t="shared" si="392"/>
        <v>Delay</v>
      </c>
      <c r="AY1409">
        <f t="shared" si="393"/>
        <v>16</v>
      </c>
    </row>
    <row r="1410" spans="1:51" x14ac:dyDescent="0.2">
      <c r="A1410" s="3">
        <v>12504</v>
      </c>
      <c r="B1410" s="1" t="s">
        <v>98</v>
      </c>
      <c r="C1410" s="1" t="s">
        <v>99</v>
      </c>
      <c r="D1410" s="1" t="s">
        <v>130</v>
      </c>
      <c r="E1410" s="1" t="s">
        <v>53</v>
      </c>
      <c r="F1410" s="1" t="s">
        <v>53</v>
      </c>
      <c r="G1410" s="13" t="s">
        <v>223</v>
      </c>
      <c r="H1410" s="12">
        <v>39629</v>
      </c>
      <c r="I1410" s="12" t="s">
        <v>223</v>
      </c>
      <c r="J1410" s="12">
        <v>39629</v>
      </c>
      <c r="K1410" s="4">
        <v>917</v>
      </c>
      <c r="L1410" s="1" t="s">
        <v>146</v>
      </c>
      <c r="M1410" s="1" t="s">
        <v>132</v>
      </c>
      <c r="N1410" s="1" t="s">
        <v>275</v>
      </c>
      <c r="O1410" s="1" t="s">
        <v>93</v>
      </c>
      <c r="P1410">
        <v>60</v>
      </c>
      <c r="Q1410">
        <v>6722</v>
      </c>
      <c r="R1410">
        <v>63859</v>
      </c>
      <c r="S1410">
        <v>9.5</v>
      </c>
      <c r="T1410">
        <v>0.16</v>
      </c>
      <c r="U1410">
        <f t="shared" ref="U1410:U1473" si="406">S1410*Q1410</f>
        <v>63859</v>
      </c>
      <c r="V1410">
        <f t="shared" ref="V1410:V1473" si="407">Q1410*P1410</f>
        <v>403320</v>
      </c>
      <c r="W1410" s="1" t="s">
        <v>155</v>
      </c>
      <c r="X1410" s="1" t="s">
        <v>1236</v>
      </c>
      <c r="Y1410" s="1" t="s">
        <v>156</v>
      </c>
      <c r="Z1410" s="3">
        <v>5565</v>
      </c>
      <c r="AA1410" s="4">
        <f t="shared" si="394"/>
        <v>634</v>
      </c>
      <c r="AB1410" s="4">
        <f t="shared" si="401"/>
        <v>2982.4649176000003</v>
      </c>
      <c r="AC1410" s="4">
        <f t="shared" si="395"/>
        <v>634</v>
      </c>
      <c r="AD1410" s="4">
        <f t="shared" si="398"/>
        <v>634</v>
      </c>
      <c r="AE1410" s="4">
        <v>634</v>
      </c>
      <c r="AF1410" s="4">
        <v>634</v>
      </c>
      <c r="AG1410" s="4">
        <f t="shared" si="404"/>
        <v>634</v>
      </c>
      <c r="AI1410" t="e">
        <f t="shared" ref="AI1410:AI1473" si="408">INDEX($AE$2:$AE$6811,MATCH(AH1410,$A$2:$A$6811,0))</f>
        <v>#N/A</v>
      </c>
      <c r="AJ1410">
        <v>1108.08</v>
      </c>
      <c r="AK1410" s="2">
        <v>1108.08</v>
      </c>
      <c r="AL1410" s="2">
        <f t="shared" si="405"/>
        <v>1108.08</v>
      </c>
      <c r="AM1410" s="4"/>
      <c r="AN1410" t="e">
        <f>VLOOKUP([1]!Tabelle13[[#This Row],[Vlookup this ID for freight costs]],$AL$2:$AL$6811,2,FALSE)</f>
        <v>#REF!</v>
      </c>
      <c r="AP1410">
        <v>102.17</v>
      </c>
      <c r="AQ1410">
        <v>102.17</v>
      </c>
      <c r="AR1410" s="4">
        <v>30</v>
      </c>
      <c r="AS1410" s="4">
        <v>6</v>
      </c>
      <c r="AT1410" s="4">
        <v>2008</v>
      </c>
      <c r="AU1410" s="4">
        <v>30</v>
      </c>
      <c r="AV1410" s="4">
        <v>6</v>
      </c>
      <c r="AW1410" s="4">
        <v>2008</v>
      </c>
      <c r="AX1410" t="str">
        <f t="shared" ref="AX1410:AX1473" si="409">IF(DATE(AW1410,AV1410,AU1410)&lt;=DATE(AT1410,AS1410,AR1410),"No Delay","Delay")</f>
        <v>No Delay</v>
      </c>
      <c r="AY1410">
        <f t="shared" ref="AY1410:AY1473" si="410">IF(_xlfn.DAYS(J1410,H1410)&gt;0, _xlfn.DAYS(J1410,H1410),0)</f>
        <v>0</v>
      </c>
    </row>
    <row r="1411" spans="1:51" x14ac:dyDescent="0.2">
      <c r="A1411" s="3">
        <v>85876</v>
      </c>
      <c r="B1411" s="1" t="s">
        <v>175</v>
      </c>
      <c r="C1411" s="1" t="s">
        <v>165</v>
      </c>
      <c r="D1411" s="1" t="s">
        <v>130</v>
      </c>
      <c r="E1411" s="1" t="s">
        <v>101</v>
      </c>
      <c r="F1411" s="1" t="s">
        <v>101</v>
      </c>
      <c r="G1411" s="13" t="s">
        <v>964</v>
      </c>
      <c r="H1411" s="12">
        <v>41157</v>
      </c>
      <c r="I1411" s="12" t="s">
        <v>1439</v>
      </c>
      <c r="J1411" s="12">
        <v>41120</v>
      </c>
      <c r="K1411" s="4">
        <v>4075</v>
      </c>
      <c r="L1411" s="1" t="s">
        <v>146</v>
      </c>
      <c r="M1411" s="1" t="s">
        <v>132</v>
      </c>
      <c r="N1411" s="1" t="s">
        <v>154</v>
      </c>
      <c r="O1411" s="1" t="s">
        <v>93</v>
      </c>
      <c r="P1411">
        <v>60</v>
      </c>
      <c r="Q1411">
        <v>4879</v>
      </c>
      <c r="R1411">
        <v>47862.99</v>
      </c>
      <c r="S1411">
        <v>9.81</v>
      </c>
      <c r="T1411">
        <v>0.16</v>
      </c>
      <c r="U1411">
        <f t="shared" si="406"/>
        <v>47862.990000000005</v>
      </c>
      <c r="V1411">
        <f t="shared" si="407"/>
        <v>292740</v>
      </c>
      <c r="W1411" s="1" t="s">
        <v>160</v>
      </c>
      <c r="X1411" s="1" t="s">
        <v>1236</v>
      </c>
      <c r="Y1411" s="1" t="s">
        <v>161</v>
      </c>
      <c r="Z1411" s="3">
        <v>10896</v>
      </c>
      <c r="AA1411" s="4">
        <f t="shared" ref="AA1411:AA1474" si="411">AF1411</f>
        <v>637</v>
      </c>
      <c r="AB1411" s="4">
        <f t="shared" si="401"/>
        <v>2780.1997222</v>
      </c>
      <c r="AC1411" s="4">
        <f t="shared" si="395"/>
        <v>637</v>
      </c>
      <c r="AD1411" s="4">
        <f t="shared" si="398"/>
        <v>4263</v>
      </c>
      <c r="AE1411" s="4">
        <v>637</v>
      </c>
      <c r="AF1411" s="4">
        <v>637</v>
      </c>
      <c r="AG1411" s="4">
        <f t="shared" si="404"/>
        <v>637</v>
      </c>
      <c r="AI1411" t="e">
        <f t="shared" si="408"/>
        <v>#N/A</v>
      </c>
      <c r="AJ1411">
        <v>5081.05</v>
      </c>
      <c r="AK1411" s="2">
        <v>5081.05</v>
      </c>
      <c r="AL1411" s="2">
        <f t="shared" si="405"/>
        <v>5081.05</v>
      </c>
      <c r="AM1411" s="4"/>
      <c r="AN1411" t="e">
        <f>VLOOKUP([1]!Tabelle13[[#This Row],[Vlookup this ID for freight costs]],$AL$2:$AL$6811,2,FALSE)</f>
        <v>#REF!</v>
      </c>
      <c r="AP1411">
        <v>67.099999999999994</v>
      </c>
      <c r="AQ1411">
        <v>67.099999999999994</v>
      </c>
      <c r="AR1411" s="4">
        <v>5</v>
      </c>
      <c r="AS1411" s="4">
        <v>9</v>
      </c>
      <c r="AT1411" s="4">
        <v>2012</v>
      </c>
      <c r="AU1411" s="4">
        <v>30</v>
      </c>
      <c r="AV1411" s="4">
        <v>7</v>
      </c>
      <c r="AW1411" s="4">
        <v>2012</v>
      </c>
      <c r="AX1411" t="str">
        <f t="shared" si="409"/>
        <v>No Delay</v>
      </c>
      <c r="AY1411">
        <f t="shared" si="410"/>
        <v>0</v>
      </c>
    </row>
    <row r="1412" spans="1:51" x14ac:dyDescent="0.2">
      <c r="A1412" s="3">
        <v>31551</v>
      </c>
      <c r="B1412" s="1" t="s">
        <v>328</v>
      </c>
      <c r="C1412" s="1" t="s">
        <v>150</v>
      </c>
      <c r="D1412" s="1" t="s">
        <v>100</v>
      </c>
      <c r="E1412" s="1" t="s">
        <v>253</v>
      </c>
      <c r="F1412" s="1" t="s">
        <v>253</v>
      </c>
      <c r="G1412" s="13" t="s">
        <v>1440</v>
      </c>
      <c r="H1412" s="12">
        <v>40883</v>
      </c>
      <c r="I1412" s="12" t="s">
        <v>1440</v>
      </c>
      <c r="J1412" s="12">
        <v>40883</v>
      </c>
      <c r="K1412" s="4">
        <v>3618</v>
      </c>
      <c r="L1412" s="1" t="s">
        <v>146</v>
      </c>
      <c r="M1412" s="1" t="s">
        <v>672</v>
      </c>
      <c r="N1412" s="1" t="s">
        <v>265</v>
      </c>
      <c r="O1412" s="1" t="s">
        <v>93</v>
      </c>
      <c r="P1412">
        <v>60</v>
      </c>
      <c r="Q1412">
        <v>6000</v>
      </c>
      <c r="R1412">
        <v>16320</v>
      </c>
      <c r="S1412">
        <v>2.72</v>
      </c>
      <c r="T1412">
        <v>0.05</v>
      </c>
      <c r="U1412">
        <f t="shared" si="406"/>
        <v>16320.000000000002</v>
      </c>
      <c r="V1412">
        <f t="shared" si="407"/>
        <v>360000</v>
      </c>
      <c r="W1412" s="1" t="s">
        <v>204</v>
      </c>
      <c r="X1412" s="1" t="s">
        <v>1236</v>
      </c>
      <c r="Y1412" s="1" t="s">
        <v>205</v>
      </c>
      <c r="Z1412" s="3">
        <v>16682</v>
      </c>
      <c r="AA1412" s="4">
        <f t="shared" si="411"/>
        <v>638</v>
      </c>
      <c r="AB1412" s="4">
        <f t="shared" si="401"/>
        <v>2903.2270060000001</v>
      </c>
      <c r="AC1412" s="4">
        <f t="shared" ref="AC1412:AC1475" si="412">AF1412</f>
        <v>638</v>
      </c>
      <c r="AD1412" s="4">
        <f t="shared" si="398"/>
        <v>2257.4050337499998</v>
      </c>
      <c r="AE1412" s="4">
        <v>638</v>
      </c>
      <c r="AF1412" s="4">
        <v>638</v>
      </c>
      <c r="AG1412" s="4">
        <f t="shared" si="404"/>
        <v>638</v>
      </c>
      <c r="AI1412" t="e">
        <f t="shared" si="408"/>
        <v>#N/A</v>
      </c>
      <c r="AJ1412">
        <v>654.72</v>
      </c>
      <c r="AK1412" s="2">
        <v>654.72</v>
      </c>
      <c r="AL1412" s="2">
        <f t="shared" si="405"/>
        <v>654.72</v>
      </c>
      <c r="AM1412" s="4"/>
      <c r="AN1412" t="e">
        <f>VLOOKUP([1]!Tabelle13[[#This Row],[Vlookup this ID for freight costs]],$AL$2:$AL$6811,2,FALSE)</f>
        <v>#REF!</v>
      </c>
      <c r="AP1412">
        <v>26.93</v>
      </c>
      <c r="AQ1412">
        <v>26.93</v>
      </c>
      <c r="AR1412" s="4">
        <v>6</v>
      </c>
      <c r="AS1412" s="4">
        <v>12</v>
      </c>
      <c r="AT1412" s="4">
        <v>2011</v>
      </c>
      <c r="AU1412" s="4">
        <v>6</v>
      </c>
      <c r="AV1412" s="4">
        <v>12</v>
      </c>
      <c r="AW1412" s="4">
        <v>2011</v>
      </c>
      <c r="AX1412" t="str">
        <f t="shared" si="409"/>
        <v>No Delay</v>
      </c>
      <c r="AY1412">
        <f t="shared" si="410"/>
        <v>0</v>
      </c>
    </row>
    <row r="1413" spans="1:51" x14ac:dyDescent="0.2">
      <c r="A1413" s="3">
        <v>86659</v>
      </c>
      <c r="B1413" s="1" t="s">
        <v>172</v>
      </c>
      <c r="C1413" s="1" t="s">
        <v>114</v>
      </c>
      <c r="D1413" s="1" t="s">
        <v>130</v>
      </c>
      <c r="E1413" s="1" t="s">
        <v>101</v>
      </c>
      <c r="F1413" s="1" t="s">
        <v>101</v>
      </c>
      <c r="G1413" s="13" t="s">
        <v>1399</v>
      </c>
      <c r="H1413" s="12">
        <v>41719</v>
      </c>
      <c r="I1413" s="12" t="s">
        <v>1052</v>
      </c>
      <c r="J1413" s="12">
        <v>41733</v>
      </c>
      <c r="K1413" s="4">
        <v>5430</v>
      </c>
      <c r="L1413" s="1" t="s">
        <v>146</v>
      </c>
      <c r="M1413" s="1" t="s">
        <v>132</v>
      </c>
      <c r="N1413" s="1" t="s">
        <v>292</v>
      </c>
      <c r="O1413" s="1" t="s">
        <v>93</v>
      </c>
      <c r="P1413">
        <v>30</v>
      </c>
      <c r="Q1413">
        <v>3866</v>
      </c>
      <c r="R1413">
        <v>45966.74</v>
      </c>
      <c r="S1413">
        <v>11.89</v>
      </c>
      <c r="T1413">
        <v>0.4</v>
      </c>
      <c r="U1413">
        <f t="shared" si="406"/>
        <v>45966.740000000005</v>
      </c>
      <c r="V1413">
        <f t="shared" si="407"/>
        <v>115980</v>
      </c>
      <c r="W1413" s="1" t="s">
        <v>1273</v>
      </c>
      <c r="X1413" s="1" t="s">
        <v>1236</v>
      </c>
      <c r="Y1413" s="1" t="s">
        <v>156</v>
      </c>
      <c r="Z1413" s="3">
        <v>14240</v>
      </c>
      <c r="AA1413" s="4">
        <f t="shared" si="411"/>
        <v>638</v>
      </c>
      <c r="AB1413" s="4">
        <f t="shared" si="401"/>
        <v>2669.0252007999998</v>
      </c>
      <c r="AC1413" s="4">
        <f t="shared" si="412"/>
        <v>638</v>
      </c>
      <c r="AD1413" s="4">
        <f t="shared" si="398"/>
        <v>638</v>
      </c>
      <c r="AE1413" s="4">
        <v>638</v>
      </c>
      <c r="AF1413" s="4">
        <v>638</v>
      </c>
      <c r="AG1413" s="4">
        <f t="shared" si="404"/>
        <v>638</v>
      </c>
      <c r="AI1413" t="e">
        <f t="shared" si="408"/>
        <v>#N/A</v>
      </c>
      <c r="AJ1413">
        <v>3526.7</v>
      </c>
      <c r="AK1413" s="2">
        <v>3526.7</v>
      </c>
      <c r="AL1413" s="2">
        <f t="shared" si="405"/>
        <v>3526.7</v>
      </c>
      <c r="AM1413" s="4"/>
      <c r="AN1413" t="e">
        <f>VLOOKUP([1]!Tabelle13[[#This Row],[Vlookup this ID for freight costs]],$AL$2:$AL$6811,2,FALSE)</f>
        <v>#REF!</v>
      </c>
      <c r="AP1413">
        <v>56.86</v>
      </c>
      <c r="AQ1413">
        <v>56.86</v>
      </c>
      <c r="AR1413" s="4">
        <v>21</v>
      </c>
      <c r="AS1413" s="4">
        <v>4</v>
      </c>
      <c r="AT1413" s="4">
        <v>2014</v>
      </c>
      <c r="AU1413" s="4">
        <v>4</v>
      </c>
      <c r="AV1413" s="4">
        <v>4</v>
      </c>
      <c r="AW1413" s="4">
        <v>2014</v>
      </c>
      <c r="AX1413" t="str">
        <f t="shared" si="409"/>
        <v>No Delay</v>
      </c>
      <c r="AY1413">
        <f t="shared" si="410"/>
        <v>14</v>
      </c>
    </row>
    <row r="1414" spans="1:51" x14ac:dyDescent="0.2">
      <c r="A1414" s="3">
        <v>84684</v>
      </c>
      <c r="B1414" s="1" t="s">
        <v>172</v>
      </c>
      <c r="C1414" s="1" t="s">
        <v>114</v>
      </c>
      <c r="D1414" s="1" t="s">
        <v>130</v>
      </c>
      <c r="E1414" s="1" t="s">
        <v>101</v>
      </c>
      <c r="F1414" s="1" t="s">
        <v>101</v>
      </c>
      <c r="G1414" s="13" t="s">
        <v>1090</v>
      </c>
      <c r="H1414" s="12">
        <v>40967</v>
      </c>
      <c r="I1414" s="12" t="s">
        <v>1091</v>
      </c>
      <c r="J1414" s="12">
        <v>40875</v>
      </c>
      <c r="K1414" s="4">
        <v>3597</v>
      </c>
      <c r="L1414" s="1" t="s">
        <v>146</v>
      </c>
      <c r="M1414" s="1" t="s">
        <v>132</v>
      </c>
      <c r="N1414" s="1" t="s">
        <v>178</v>
      </c>
      <c r="O1414" s="1" t="s">
        <v>93</v>
      </c>
      <c r="P1414">
        <v>60</v>
      </c>
      <c r="Q1414">
        <v>6376</v>
      </c>
      <c r="R1414">
        <v>44759.519999999997</v>
      </c>
      <c r="S1414">
        <v>7.02</v>
      </c>
      <c r="T1414">
        <v>0.12</v>
      </c>
      <c r="U1414">
        <f t="shared" si="406"/>
        <v>44759.519999999997</v>
      </c>
      <c r="V1414">
        <f t="shared" si="407"/>
        <v>382560</v>
      </c>
      <c r="W1414" s="1" t="s">
        <v>179</v>
      </c>
      <c r="X1414" s="1" t="s">
        <v>1236</v>
      </c>
      <c r="Y1414" s="1" t="s">
        <v>156</v>
      </c>
      <c r="Z1414" s="3">
        <v>14240</v>
      </c>
      <c r="AA1414" s="4">
        <f t="shared" si="411"/>
        <v>639</v>
      </c>
      <c r="AB1414" s="4">
        <f t="shared" si="401"/>
        <v>2944.4921788000001</v>
      </c>
      <c r="AC1414" s="4">
        <f t="shared" si="412"/>
        <v>639</v>
      </c>
      <c r="AD1414" s="4">
        <f t="shared" si="398"/>
        <v>639.5</v>
      </c>
      <c r="AE1414" s="4">
        <v>639</v>
      </c>
      <c r="AF1414" s="4">
        <v>639</v>
      </c>
      <c r="AG1414" s="4">
        <f t="shared" si="404"/>
        <v>639</v>
      </c>
      <c r="AI1414" t="e">
        <f t="shared" si="408"/>
        <v>#N/A</v>
      </c>
      <c r="AJ1414">
        <v>889.94</v>
      </c>
      <c r="AK1414" s="2">
        <v>889.94</v>
      </c>
      <c r="AL1414" s="2">
        <f t="shared" si="405"/>
        <v>889.94</v>
      </c>
      <c r="AM1414" s="4"/>
      <c r="AN1414" t="e">
        <f>VLOOKUP([1]!Tabelle13[[#This Row],[Vlookup this ID for freight costs]],$AL$2:$AL$6811,2,FALSE)</f>
        <v>#REF!</v>
      </c>
      <c r="AP1414">
        <v>73.849999999999994</v>
      </c>
      <c r="AQ1414">
        <v>73.849999999999994</v>
      </c>
      <c r="AR1414" s="4">
        <v>28</v>
      </c>
      <c r="AS1414" s="4">
        <v>2</v>
      </c>
      <c r="AT1414" s="4">
        <v>2012</v>
      </c>
      <c r="AU1414" s="4">
        <v>28</v>
      </c>
      <c r="AV1414" s="4">
        <v>11</v>
      </c>
      <c r="AW1414" s="4">
        <v>2011</v>
      </c>
      <c r="AX1414" t="str">
        <f t="shared" si="409"/>
        <v>No Delay</v>
      </c>
      <c r="AY1414">
        <f t="shared" si="410"/>
        <v>0</v>
      </c>
    </row>
    <row r="1415" spans="1:51" x14ac:dyDescent="0.2">
      <c r="A1415" s="3">
        <v>85211</v>
      </c>
      <c r="B1415" s="1" t="s">
        <v>172</v>
      </c>
      <c r="C1415" s="1" t="s">
        <v>114</v>
      </c>
      <c r="D1415" s="1" t="s">
        <v>130</v>
      </c>
      <c r="E1415" s="1" t="s">
        <v>101</v>
      </c>
      <c r="F1415" s="1" t="s">
        <v>101</v>
      </c>
      <c r="G1415" s="13" t="s">
        <v>1090</v>
      </c>
      <c r="H1415" s="12">
        <v>40967</v>
      </c>
      <c r="I1415" s="12" t="s">
        <v>1091</v>
      </c>
      <c r="J1415" s="12">
        <v>40875</v>
      </c>
      <c r="K1415" s="4">
        <v>3598</v>
      </c>
      <c r="L1415" s="1" t="s">
        <v>146</v>
      </c>
      <c r="M1415" s="1" t="s">
        <v>132</v>
      </c>
      <c r="N1415" s="1" t="s">
        <v>178</v>
      </c>
      <c r="O1415" s="1" t="s">
        <v>93</v>
      </c>
      <c r="P1415">
        <v>60</v>
      </c>
      <c r="Q1415">
        <v>5111</v>
      </c>
      <c r="R1415">
        <v>35879.22</v>
      </c>
      <c r="S1415">
        <v>7.02</v>
      </c>
      <c r="T1415">
        <v>0.12</v>
      </c>
      <c r="U1415">
        <f t="shared" si="406"/>
        <v>35879.22</v>
      </c>
      <c r="V1415">
        <f t="shared" si="407"/>
        <v>306660</v>
      </c>
      <c r="W1415" s="1" t="s">
        <v>179</v>
      </c>
      <c r="X1415" s="1" t="s">
        <v>1236</v>
      </c>
      <c r="Y1415" s="1" t="s">
        <v>156</v>
      </c>
      <c r="Z1415" s="3">
        <v>14240</v>
      </c>
      <c r="AA1415" s="4">
        <f t="shared" si="411"/>
        <v>639</v>
      </c>
      <c r="AB1415" s="4">
        <f t="shared" si="401"/>
        <v>2805.6612117999998</v>
      </c>
      <c r="AC1415" s="4">
        <f t="shared" si="412"/>
        <v>639</v>
      </c>
      <c r="AD1415" s="4">
        <f t="shared" si="398"/>
        <v>639</v>
      </c>
      <c r="AE1415" s="3" t="s">
        <v>1441</v>
      </c>
      <c r="AF1415" s="3">
        <v>639</v>
      </c>
      <c r="AG1415" s="4">
        <f>AI1415</f>
        <v>639</v>
      </c>
      <c r="AH1415" s="4">
        <v>84684</v>
      </c>
      <c r="AI1415">
        <f t="shared" si="408"/>
        <v>639</v>
      </c>
      <c r="AJ1415" t="s">
        <v>1441</v>
      </c>
      <c r="AK1415" s="2">
        <v>889.94</v>
      </c>
      <c r="AL1415" s="2">
        <f>AN1415</f>
        <v>889.94</v>
      </c>
      <c r="AM1415" s="4">
        <v>84684</v>
      </c>
      <c r="AN1415">
        <f>INDEX($AJ$2:$AJ$6811,MATCH(AM1415,$A$2:$A$6811,0))</f>
        <v>889.94</v>
      </c>
      <c r="AP1415">
        <v>59.2</v>
      </c>
      <c r="AQ1415">
        <v>59.2</v>
      </c>
      <c r="AR1415" s="4">
        <v>28</v>
      </c>
      <c r="AS1415" s="4">
        <v>2</v>
      </c>
      <c r="AT1415" s="4">
        <v>2012</v>
      </c>
      <c r="AU1415" s="4">
        <v>28</v>
      </c>
      <c r="AV1415" s="4">
        <v>11</v>
      </c>
      <c r="AW1415" s="4">
        <v>2011</v>
      </c>
      <c r="AX1415" t="str">
        <f t="shared" si="409"/>
        <v>No Delay</v>
      </c>
      <c r="AY1415">
        <f t="shared" si="410"/>
        <v>0</v>
      </c>
    </row>
    <row r="1416" spans="1:51" x14ac:dyDescent="0.2">
      <c r="A1416" s="3">
        <v>11361</v>
      </c>
      <c r="B1416" s="1" t="s">
        <v>98</v>
      </c>
      <c r="C1416" s="1" t="s">
        <v>99</v>
      </c>
      <c r="D1416" s="1" t="s">
        <v>130</v>
      </c>
      <c r="E1416" s="1" t="s">
        <v>101</v>
      </c>
      <c r="F1416" s="1" t="s">
        <v>101</v>
      </c>
      <c r="G1416" s="13" t="s">
        <v>1442</v>
      </c>
      <c r="H1416" s="12">
        <v>40192</v>
      </c>
      <c r="I1416" s="12" t="s">
        <v>1442</v>
      </c>
      <c r="J1416" s="12">
        <v>40192</v>
      </c>
      <c r="K1416" s="4">
        <v>2145</v>
      </c>
      <c r="L1416" s="1" t="s">
        <v>146</v>
      </c>
      <c r="M1416" s="1" t="s">
        <v>132</v>
      </c>
      <c r="N1416" s="1" t="s">
        <v>163</v>
      </c>
      <c r="O1416" s="1" t="s">
        <v>93</v>
      </c>
      <c r="P1416">
        <v>60</v>
      </c>
      <c r="Q1416">
        <v>6376</v>
      </c>
      <c r="R1416">
        <v>136573.92000000001</v>
      </c>
      <c r="S1416">
        <v>21.42</v>
      </c>
      <c r="T1416">
        <v>0.36</v>
      </c>
      <c r="U1416">
        <f t="shared" si="406"/>
        <v>136573.92000000001</v>
      </c>
      <c r="V1416">
        <f t="shared" si="407"/>
        <v>382560</v>
      </c>
      <c r="W1416" s="1" t="s">
        <v>155</v>
      </c>
      <c r="X1416" s="1" t="s">
        <v>1236</v>
      </c>
      <c r="Y1416" s="1" t="s">
        <v>156</v>
      </c>
      <c r="Z1416" s="3">
        <v>12500</v>
      </c>
      <c r="AA1416" s="4">
        <f t="shared" si="411"/>
        <v>640</v>
      </c>
      <c r="AB1416" s="4">
        <f t="shared" si="401"/>
        <v>2944.4921788000001</v>
      </c>
      <c r="AC1416" s="4">
        <f t="shared" si="412"/>
        <v>640</v>
      </c>
      <c r="AD1416" s="4">
        <f t="shared" si="398"/>
        <v>639.5</v>
      </c>
      <c r="AE1416" s="4">
        <v>640</v>
      </c>
      <c r="AF1416" s="4">
        <v>640</v>
      </c>
      <c r="AG1416" s="4">
        <f>AE1416</f>
        <v>640</v>
      </c>
      <c r="AH1416" s="4">
        <v>83869</v>
      </c>
      <c r="AI1416">
        <f t="shared" si="408"/>
        <v>1023</v>
      </c>
      <c r="AJ1416">
        <v>2751</v>
      </c>
      <c r="AK1416" s="2">
        <v>2751</v>
      </c>
      <c r="AL1416" s="2">
        <f>AJ1416</f>
        <v>2751</v>
      </c>
      <c r="AM1416" s="4"/>
      <c r="AN1416" t="e">
        <f>VLOOKUP([1]!Tabelle13[[#This Row],[Vlookup this ID for freight costs]],$AL$2:$AL$6811,2,FALSE)</f>
        <v>#REF!</v>
      </c>
      <c r="AP1416">
        <v>294.45</v>
      </c>
      <c r="AQ1416">
        <v>294.45</v>
      </c>
      <c r="AR1416" s="4">
        <v>14</v>
      </c>
      <c r="AS1416" s="4">
        <v>1</v>
      </c>
      <c r="AT1416" s="4">
        <v>2010</v>
      </c>
      <c r="AU1416" s="4">
        <v>14</v>
      </c>
      <c r="AV1416" s="4">
        <v>1</v>
      </c>
      <c r="AW1416" s="4">
        <v>2010</v>
      </c>
      <c r="AX1416" t="str">
        <f t="shared" si="409"/>
        <v>No Delay</v>
      </c>
      <c r="AY1416">
        <f t="shared" si="410"/>
        <v>0</v>
      </c>
    </row>
    <row r="1417" spans="1:51" x14ac:dyDescent="0.2">
      <c r="A1417" s="3">
        <v>11683</v>
      </c>
      <c r="B1417" s="1" t="s">
        <v>88</v>
      </c>
      <c r="C1417" s="1" t="s">
        <v>89</v>
      </c>
      <c r="D1417" s="1" t="s">
        <v>130</v>
      </c>
      <c r="E1417" s="1" t="s">
        <v>53</v>
      </c>
      <c r="F1417" s="1" t="s">
        <v>53</v>
      </c>
      <c r="G1417" s="13" t="s">
        <v>510</v>
      </c>
      <c r="H1417" s="12">
        <v>40081</v>
      </c>
      <c r="I1417" s="12" t="s">
        <v>510</v>
      </c>
      <c r="J1417" s="12">
        <v>40081</v>
      </c>
      <c r="K1417" s="4">
        <v>1852</v>
      </c>
      <c r="L1417" s="1" t="s">
        <v>146</v>
      </c>
      <c r="M1417" s="1" t="s">
        <v>132</v>
      </c>
      <c r="N1417" s="1" t="s">
        <v>171</v>
      </c>
      <c r="O1417" s="1" t="s">
        <v>93</v>
      </c>
      <c r="P1417">
        <v>60</v>
      </c>
      <c r="Q1417">
        <v>4400</v>
      </c>
      <c r="R1417">
        <v>10736</v>
      </c>
      <c r="S1417">
        <v>2.44</v>
      </c>
      <c r="T1417">
        <v>0.04</v>
      </c>
      <c r="U1417">
        <f t="shared" si="406"/>
        <v>10736</v>
      </c>
      <c r="V1417">
        <f t="shared" si="407"/>
        <v>264000</v>
      </c>
      <c r="W1417" s="1" t="s">
        <v>155</v>
      </c>
      <c r="X1417" s="1" t="s">
        <v>1236</v>
      </c>
      <c r="Y1417" s="1" t="s">
        <v>156</v>
      </c>
      <c r="Z1417" s="3">
        <v>9211</v>
      </c>
      <c r="AA1417" s="4">
        <f t="shared" si="411"/>
        <v>640</v>
      </c>
      <c r="AB1417" s="4">
        <f t="shared" si="401"/>
        <v>2727.6305259999999</v>
      </c>
      <c r="AC1417" s="4">
        <f t="shared" si="412"/>
        <v>640</v>
      </c>
      <c r="AD1417" s="4">
        <f t="shared" si="398"/>
        <v>4866.2038083999996</v>
      </c>
      <c r="AE1417" s="4">
        <v>640</v>
      </c>
      <c r="AF1417" s="4">
        <v>640</v>
      </c>
      <c r="AG1417" s="4">
        <f>AE1417</f>
        <v>640</v>
      </c>
      <c r="AH1417" s="4">
        <v>83291</v>
      </c>
      <c r="AI1417">
        <f t="shared" si="408"/>
        <v>5324</v>
      </c>
      <c r="AJ1417">
        <v>5678.7</v>
      </c>
      <c r="AK1417" s="2">
        <v>5678.7</v>
      </c>
      <c r="AL1417" s="2">
        <f>AJ1417</f>
        <v>5678.7</v>
      </c>
      <c r="AM1417" s="4"/>
      <c r="AN1417" t="e">
        <f>VLOOKUP([1]!Tabelle13[[#This Row],[Vlookup this ID for freight costs]],$AL$2:$AL$6811,2,FALSE)</f>
        <v>#REF!</v>
      </c>
      <c r="AP1417">
        <v>21.04</v>
      </c>
      <c r="AQ1417">
        <v>21.04</v>
      </c>
      <c r="AR1417" s="4">
        <v>25</v>
      </c>
      <c r="AS1417" s="4">
        <v>9</v>
      </c>
      <c r="AT1417" s="4">
        <v>2009</v>
      </c>
      <c r="AU1417" s="4">
        <v>25</v>
      </c>
      <c r="AV1417" s="4">
        <v>9</v>
      </c>
      <c r="AW1417" s="4">
        <v>2009</v>
      </c>
      <c r="AX1417" t="str">
        <f t="shared" si="409"/>
        <v>No Delay</v>
      </c>
      <c r="AY1417">
        <f t="shared" si="410"/>
        <v>0</v>
      </c>
    </row>
    <row r="1418" spans="1:51" x14ac:dyDescent="0.2">
      <c r="A1418" s="3">
        <v>12010</v>
      </c>
      <c r="B1418" s="1" t="s">
        <v>88</v>
      </c>
      <c r="C1418" s="1" t="s">
        <v>89</v>
      </c>
      <c r="D1418" s="1" t="s">
        <v>130</v>
      </c>
      <c r="E1418" s="1" t="s">
        <v>53</v>
      </c>
      <c r="F1418" s="1" t="s">
        <v>53</v>
      </c>
      <c r="G1418" s="13" t="s">
        <v>510</v>
      </c>
      <c r="H1418" s="12">
        <v>40081</v>
      </c>
      <c r="I1418" s="12" t="s">
        <v>510</v>
      </c>
      <c r="J1418" s="12">
        <v>40081</v>
      </c>
      <c r="K1418" s="4">
        <v>1853</v>
      </c>
      <c r="L1418" s="1" t="s">
        <v>146</v>
      </c>
      <c r="M1418" s="1" t="s">
        <v>132</v>
      </c>
      <c r="N1418" s="1" t="s">
        <v>147</v>
      </c>
      <c r="O1418" s="1" t="s">
        <v>148</v>
      </c>
      <c r="P1418">
        <v>30</v>
      </c>
      <c r="Q1418">
        <v>998</v>
      </c>
      <c r="R1418">
        <v>26197.5</v>
      </c>
      <c r="S1418">
        <v>26.25</v>
      </c>
      <c r="T1418">
        <v>0.88</v>
      </c>
      <c r="U1418">
        <f t="shared" si="406"/>
        <v>26197.5</v>
      </c>
      <c r="V1418">
        <f t="shared" si="407"/>
        <v>29940</v>
      </c>
      <c r="W1418" s="1" t="s">
        <v>149</v>
      </c>
      <c r="X1418" s="1" t="s">
        <v>150</v>
      </c>
      <c r="Y1418" s="1" t="s">
        <v>150</v>
      </c>
      <c r="Z1418" s="3">
        <v>5253</v>
      </c>
      <c r="AA1418" s="4">
        <f t="shared" si="411"/>
        <v>640</v>
      </c>
      <c r="AB1418" s="4">
        <f t="shared" si="401"/>
        <v>2354.2685103999997</v>
      </c>
      <c r="AC1418" s="4">
        <f t="shared" si="412"/>
        <v>640</v>
      </c>
      <c r="AD1418" s="4">
        <f t="shared" si="398"/>
        <v>1357.5831172173912</v>
      </c>
      <c r="AE1418" s="3" t="s">
        <v>1443</v>
      </c>
      <c r="AF1418" s="3">
        <v>640</v>
      </c>
      <c r="AG1418" s="4">
        <f>AI1418</f>
        <v>640</v>
      </c>
      <c r="AH1418" s="4">
        <v>11683</v>
      </c>
      <c r="AI1418">
        <f t="shared" si="408"/>
        <v>640</v>
      </c>
      <c r="AJ1418" t="s">
        <v>1443</v>
      </c>
      <c r="AK1418" s="2">
        <v>5678.7</v>
      </c>
      <c r="AL1418" s="2">
        <f>AN1418</f>
        <v>5678.7</v>
      </c>
      <c r="AM1418" s="4">
        <v>11683</v>
      </c>
      <c r="AN1418">
        <f>INDEX($AJ$2:$AJ$6811,MATCH(AM1418,$A$2:$A$6811,0))</f>
        <v>5678.7</v>
      </c>
      <c r="AP1418">
        <v>51.35</v>
      </c>
      <c r="AQ1418">
        <v>51.35</v>
      </c>
      <c r="AR1418" s="4">
        <v>25</v>
      </c>
      <c r="AS1418" s="4">
        <v>9</v>
      </c>
      <c r="AT1418" s="4">
        <v>2009</v>
      </c>
      <c r="AU1418" s="4">
        <v>25</v>
      </c>
      <c r="AV1418" s="4">
        <v>9</v>
      </c>
      <c r="AW1418" s="4">
        <v>2009</v>
      </c>
      <c r="AX1418" t="str">
        <f t="shared" si="409"/>
        <v>No Delay</v>
      </c>
      <c r="AY1418">
        <f t="shared" si="410"/>
        <v>0</v>
      </c>
    </row>
    <row r="1419" spans="1:51" x14ac:dyDescent="0.2">
      <c r="A1419" s="3">
        <v>12913</v>
      </c>
      <c r="B1419" s="1" t="s">
        <v>88</v>
      </c>
      <c r="C1419" s="1" t="s">
        <v>89</v>
      </c>
      <c r="D1419" s="1" t="s">
        <v>130</v>
      </c>
      <c r="E1419" s="1" t="s">
        <v>53</v>
      </c>
      <c r="F1419" s="1" t="s">
        <v>53</v>
      </c>
      <c r="G1419" s="13" t="s">
        <v>510</v>
      </c>
      <c r="H1419" s="12">
        <v>40081</v>
      </c>
      <c r="I1419" s="12" t="s">
        <v>510</v>
      </c>
      <c r="J1419" s="12">
        <v>40081</v>
      </c>
      <c r="K1419" s="4">
        <v>1856</v>
      </c>
      <c r="L1419" s="1" t="s">
        <v>146</v>
      </c>
      <c r="M1419" s="1" t="s">
        <v>132</v>
      </c>
      <c r="N1419" s="1" t="s">
        <v>171</v>
      </c>
      <c r="O1419" s="1" t="s">
        <v>93</v>
      </c>
      <c r="P1419">
        <v>60</v>
      </c>
      <c r="Q1419">
        <v>5830</v>
      </c>
      <c r="R1419">
        <v>14225.2</v>
      </c>
      <c r="S1419">
        <v>2.44</v>
      </c>
      <c r="T1419">
        <v>0.04</v>
      </c>
      <c r="U1419">
        <f t="shared" si="406"/>
        <v>14225.199999999999</v>
      </c>
      <c r="V1419">
        <f t="shared" si="407"/>
        <v>349800</v>
      </c>
      <c r="W1419" s="1" t="s">
        <v>155</v>
      </c>
      <c r="X1419" s="1" t="s">
        <v>1236</v>
      </c>
      <c r="Y1419" s="1" t="s">
        <v>156</v>
      </c>
      <c r="Z1419" s="3">
        <v>9211</v>
      </c>
      <c r="AA1419" s="4">
        <f t="shared" si="411"/>
        <v>640</v>
      </c>
      <c r="AB1419" s="4">
        <f t="shared" si="401"/>
        <v>2884.56988</v>
      </c>
      <c r="AC1419" s="4">
        <f t="shared" si="412"/>
        <v>640</v>
      </c>
      <c r="AD1419" s="4">
        <f t="shared" si="398"/>
        <v>640</v>
      </c>
      <c r="AE1419" s="3" t="s">
        <v>1443</v>
      </c>
      <c r="AF1419" s="3">
        <v>640</v>
      </c>
      <c r="AG1419" s="4">
        <f>AI1419</f>
        <v>640</v>
      </c>
      <c r="AH1419" s="4">
        <v>11683</v>
      </c>
      <c r="AI1419">
        <f t="shared" si="408"/>
        <v>640</v>
      </c>
      <c r="AJ1419" t="s">
        <v>1443</v>
      </c>
      <c r="AK1419" s="2">
        <v>5678.7</v>
      </c>
      <c r="AL1419" s="2">
        <f>AN1419</f>
        <v>5678.7</v>
      </c>
      <c r="AM1419" s="4">
        <v>11683</v>
      </c>
      <c r="AN1419">
        <f>INDEX($AJ$2:$AJ$6811,MATCH(AM1419,$A$2:$A$6811,0))</f>
        <v>5678.7</v>
      </c>
      <c r="AP1419">
        <v>27.88</v>
      </c>
      <c r="AQ1419">
        <v>27.88</v>
      </c>
      <c r="AR1419" s="4">
        <v>25</v>
      </c>
      <c r="AS1419" s="4">
        <v>9</v>
      </c>
      <c r="AT1419" s="4">
        <v>2009</v>
      </c>
      <c r="AU1419" s="4">
        <v>25</v>
      </c>
      <c r="AV1419" s="4">
        <v>9</v>
      </c>
      <c r="AW1419" s="4">
        <v>2009</v>
      </c>
      <c r="AX1419" t="str">
        <f t="shared" si="409"/>
        <v>No Delay</v>
      </c>
      <c r="AY1419">
        <f t="shared" si="410"/>
        <v>0</v>
      </c>
    </row>
    <row r="1420" spans="1:51" x14ac:dyDescent="0.2">
      <c r="A1420" s="3">
        <v>39088</v>
      </c>
      <c r="B1420" s="1" t="s">
        <v>151</v>
      </c>
      <c r="C1420" s="1" t="s">
        <v>65</v>
      </c>
      <c r="D1420" s="1" t="s">
        <v>266</v>
      </c>
      <c r="E1420" s="1" t="s">
        <v>53</v>
      </c>
      <c r="F1420" s="1" t="s">
        <v>53</v>
      </c>
      <c r="G1420" s="13" t="s">
        <v>1444</v>
      </c>
      <c r="H1420" s="12">
        <v>41638</v>
      </c>
      <c r="I1420" s="12" t="s">
        <v>1444</v>
      </c>
      <c r="J1420" s="12">
        <v>41638</v>
      </c>
      <c r="K1420" s="4">
        <v>5144</v>
      </c>
      <c r="L1420" s="1" t="s">
        <v>146</v>
      </c>
      <c r="M1420" s="1" t="s">
        <v>423</v>
      </c>
      <c r="N1420" s="1" t="s">
        <v>491</v>
      </c>
      <c r="O1420" s="1" t="s">
        <v>93</v>
      </c>
      <c r="P1420">
        <v>60</v>
      </c>
      <c r="Q1420">
        <v>5513</v>
      </c>
      <c r="R1420">
        <v>32747.22</v>
      </c>
      <c r="S1420">
        <v>5.94</v>
      </c>
      <c r="T1420">
        <v>0.1</v>
      </c>
      <c r="U1420">
        <f t="shared" si="406"/>
        <v>32747.22</v>
      </c>
      <c r="V1420">
        <f t="shared" si="407"/>
        <v>330780</v>
      </c>
      <c r="W1420" s="1" t="s">
        <v>394</v>
      </c>
      <c r="X1420" s="1" t="s">
        <v>112</v>
      </c>
      <c r="Y1420" s="1" t="s">
        <v>112</v>
      </c>
      <c r="Z1420" s="3">
        <v>8062</v>
      </c>
      <c r="AA1420" s="4">
        <f t="shared" si="411"/>
        <v>640</v>
      </c>
      <c r="AB1420" s="4">
        <f t="shared" si="401"/>
        <v>2849.7798273999997</v>
      </c>
      <c r="AC1420" s="4">
        <f t="shared" si="412"/>
        <v>640</v>
      </c>
      <c r="AD1420" s="4">
        <f t="shared" si="398"/>
        <v>1310.3333333333333</v>
      </c>
      <c r="AE1420" s="4">
        <v>640</v>
      </c>
      <c r="AF1420" s="4">
        <v>640</v>
      </c>
      <c r="AG1420" s="4">
        <f t="shared" ref="AG1420:AG1429" si="413">AE1420</f>
        <v>640</v>
      </c>
      <c r="AI1420" t="e">
        <f t="shared" si="408"/>
        <v>#N/A</v>
      </c>
      <c r="AJ1420">
        <v>6185.25</v>
      </c>
      <c r="AK1420" s="2">
        <v>6185.25</v>
      </c>
      <c r="AL1420" s="2">
        <f t="shared" ref="AL1420:AL1429" si="414">AJ1420</f>
        <v>6185.25</v>
      </c>
      <c r="AM1420" s="4"/>
      <c r="AN1420" t="e">
        <f>VLOOKUP([1]!Tabelle13[[#This Row],[Vlookup this ID for freight costs]],$AL$2:$AL$6811,2,FALSE)</f>
        <v>#REF!</v>
      </c>
      <c r="AP1420">
        <v>40.51</v>
      </c>
      <c r="AQ1420">
        <v>40.51</v>
      </c>
      <c r="AR1420" s="4">
        <v>30</v>
      </c>
      <c r="AS1420" s="4">
        <v>12</v>
      </c>
      <c r="AT1420" s="4">
        <v>2013</v>
      </c>
      <c r="AU1420" s="4">
        <v>30</v>
      </c>
      <c r="AV1420" s="4">
        <v>12</v>
      </c>
      <c r="AW1420" s="4">
        <v>2013</v>
      </c>
      <c r="AX1420" t="str">
        <f t="shared" si="409"/>
        <v>No Delay</v>
      </c>
      <c r="AY1420">
        <f t="shared" si="410"/>
        <v>0</v>
      </c>
    </row>
    <row r="1421" spans="1:51" x14ac:dyDescent="0.2">
      <c r="A1421" s="3">
        <v>85242</v>
      </c>
      <c r="B1421" s="1" t="s">
        <v>140</v>
      </c>
      <c r="C1421" s="1" t="s">
        <v>99</v>
      </c>
      <c r="D1421" s="1" t="s">
        <v>130</v>
      </c>
      <c r="E1421" s="1" t="s">
        <v>101</v>
      </c>
      <c r="F1421" s="1" t="s">
        <v>101</v>
      </c>
      <c r="G1421" s="13" t="s">
        <v>799</v>
      </c>
      <c r="H1421" s="12">
        <v>41010</v>
      </c>
      <c r="I1421" s="12" t="s">
        <v>799</v>
      </c>
      <c r="J1421" s="12">
        <v>41010</v>
      </c>
      <c r="K1421" s="4">
        <v>3861</v>
      </c>
      <c r="L1421" s="1" t="s">
        <v>146</v>
      </c>
      <c r="M1421" s="1" t="s">
        <v>132</v>
      </c>
      <c r="N1421" s="1" t="s">
        <v>599</v>
      </c>
      <c r="O1421" s="1" t="s">
        <v>93</v>
      </c>
      <c r="P1421">
        <v>60</v>
      </c>
      <c r="Q1421">
        <v>11262</v>
      </c>
      <c r="R1421">
        <v>47863.5</v>
      </c>
      <c r="S1421">
        <v>4.25</v>
      </c>
      <c r="T1421">
        <v>7.0000000000000007E-2</v>
      </c>
      <c r="U1421">
        <f t="shared" si="406"/>
        <v>47863.5</v>
      </c>
      <c r="V1421">
        <f t="shared" si="407"/>
        <v>675720</v>
      </c>
      <c r="W1421" s="1" t="s">
        <v>160</v>
      </c>
      <c r="X1421" s="1" t="s">
        <v>1236</v>
      </c>
      <c r="Y1421" s="1" t="s">
        <v>161</v>
      </c>
      <c r="Z1421" s="3">
        <v>11983</v>
      </c>
      <c r="AA1421" s="4">
        <f t="shared" si="411"/>
        <v>641</v>
      </c>
      <c r="AB1421" s="4">
        <f t="shared" si="401"/>
        <v>3480.7199295999999</v>
      </c>
      <c r="AC1421" s="4">
        <f t="shared" si="412"/>
        <v>641</v>
      </c>
      <c r="AD1421" s="4">
        <f t="shared" si="398"/>
        <v>641</v>
      </c>
      <c r="AE1421" s="4">
        <v>641</v>
      </c>
      <c r="AF1421" s="4">
        <v>641</v>
      </c>
      <c r="AG1421" s="4">
        <f t="shared" si="413"/>
        <v>641</v>
      </c>
      <c r="AI1421" t="e">
        <f t="shared" si="408"/>
        <v>#N/A</v>
      </c>
      <c r="AJ1421">
        <v>3279.25</v>
      </c>
      <c r="AK1421" s="2">
        <v>3279.25</v>
      </c>
      <c r="AL1421" s="2">
        <f t="shared" si="414"/>
        <v>3279.25</v>
      </c>
      <c r="AM1421" s="4"/>
      <c r="AN1421" t="e">
        <f>VLOOKUP([1]!Tabelle13[[#This Row],[Vlookup this ID for freight costs]],$AL$2:$AL$6811,2,FALSE)</f>
        <v>#REF!</v>
      </c>
      <c r="AP1421">
        <v>78.97</v>
      </c>
      <c r="AQ1421">
        <v>78.97</v>
      </c>
      <c r="AR1421" s="4">
        <v>11</v>
      </c>
      <c r="AS1421" s="4">
        <v>4</v>
      </c>
      <c r="AT1421" s="4">
        <v>2012</v>
      </c>
      <c r="AU1421" s="4">
        <v>11</v>
      </c>
      <c r="AV1421" s="4">
        <v>4</v>
      </c>
      <c r="AW1421" s="4">
        <v>2012</v>
      </c>
      <c r="AX1421" t="str">
        <f t="shared" si="409"/>
        <v>No Delay</v>
      </c>
      <c r="AY1421">
        <f t="shared" si="410"/>
        <v>0</v>
      </c>
    </row>
    <row r="1422" spans="1:51" x14ac:dyDescent="0.2">
      <c r="A1422" s="3">
        <v>82496</v>
      </c>
      <c r="B1422" s="1" t="s">
        <v>151</v>
      </c>
      <c r="C1422" s="1" t="s">
        <v>65</v>
      </c>
      <c r="D1422" s="1" t="s">
        <v>130</v>
      </c>
      <c r="E1422" s="1" t="s">
        <v>152</v>
      </c>
      <c r="F1422" s="1" t="s">
        <v>152</v>
      </c>
      <c r="G1422" s="13" t="s">
        <v>452</v>
      </c>
      <c r="H1422" s="12">
        <v>41121</v>
      </c>
      <c r="I1422" s="12" t="s">
        <v>1445</v>
      </c>
      <c r="J1422" s="12">
        <v>41114</v>
      </c>
      <c r="K1422" s="4">
        <v>4044</v>
      </c>
      <c r="L1422" s="1" t="s">
        <v>146</v>
      </c>
      <c r="M1422" s="1" t="s">
        <v>132</v>
      </c>
      <c r="N1422" s="1" t="s">
        <v>171</v>
      </c>
      <c r="O1422" s="1" t="s">
        <v>93</v>
      </c>
      <c r="P1422">
        <v>60</v>
      </c>
      <c r="Q1422">
        <v>9980</v>
      </c>
      <c r="R1422">
        <v>23253.4</v>
      </c>
      <c r="S1422">
        <v>2.33</v>
      </c>
      <c r="T1422">
        <v>0.04</v>
      </c>
      <c r="U1422">
        <f t="shared" si="406"/>
        <v>23253.4</v>
      </c>
      <c r="V1422">
        <f t="shared" si="407"/>
        <v>598800</v>
      </c>
      <c r="W1422" s="1" t="s">
        <v>179</v>
      </c>
      <c r="X1422" s="1" t="s">
        <v>1236</v>
      </c>
      <c r="Y1422" s="1" t="s">
        <v>156</v>
      </c>
      <c r="Z1422" s="3">
        <v>7726</v>
      </c>
      <c r="AA1422" s="4">
        <f t="shared" si="411"/>
        <v>642</v>
      </c>
      <c r="AB1422" s="4">
        <f t="shared" si="401"/>
        <v>3340.0232500000002</v>
      </c>
      <c r="AC1422" s="4">
        <f t="shared" si="412"/>
        <v>642</v>
      </c>
      <c r="AD1422" s="4">
        <f t="shared" si="398"/>
        <v>553.5</v>
      </c>
      <c r="AE1422" s="4">
        <v>642</v>
      </c>
      <c r="AF1422" s="4">
        <v>642</v>
      </c>
      <c r="AG1422" s="4">
        <f t="shared" si="413"/>
        <v>642</v>
      </c>
      <c r="AI1422" t="e">
        <f t="shared" si="408"/>
        <v>#N/A</v>
      </c>
      <c r="AJ1422">
        <v>16532.5</v>
      </c>
      <c r="AK1422" s="2">
        <v>16532.5</v>
      </c>
      <c r="AL1422" s="2">
        <f t="shared" si="414"/>
        <v>16532.5</v>
      </c>
      <c r="AM1422" s="4"/>
      <c r="AN1422" t="e">
        <f>VLOOKUP([1]!Tabelle13[[#This Row],[Vlookup this ID for freight costs]],$AL$2:$AL$6811,2,FALSE)</f>
        <v>#REF!</v>
      </c>
      <c r="AP1422">
        <v>32.6</v>
      </c>
      <c r="AQ1422">
        <v>32.6</v>
      </c>
      <c r="AR1422" s="4">
        <v>31</v>
      </c>
      <c r="AS1422" s="4">
        <v>7</v>
      </c>
      <c r="AT1422" s="4">
        <v>2012</v>
      </c>
      <c r="AU1422" s="4">
        <v>24</v>
      </c>
      <c r="AV1422" s="4">
        <v>7</v>
      </c>
      <c r="AW1422" s="4">
        <v>2012</v>
      </c>
      <c r="AX1422" t="str">
        <f t="shared" si="409"/>
        <v>No Delay</v>
      </c>
      <c r="AY1422">
        <f t="shared" si="410"/>
        <v>0</v>
      </c>
    </row>
    <row r="1423" spans="1:51" x14ac:dyDescent="0.2">
      <c r="A1423" s="3">
        <v>33168</v>
      </c>
      <c r="B1423" s="1" t="s">
        <v>140</v>
      </c>
      <c r="C1423" s="1" t="s">
        <v>99</v>
      </c>
      <c r="D1423" s="1" t="s">
        <v>52</v>
      </c>
      <c r="E1423" s="1" t="s">
        <v>53</v>
      </c>
      <c r="F1423" s="1" t="s">
        <v>53</v>
      </c>
      <c r="G1423" s="13" t="s">
        <v>1446</v>
      </c>
      <c r="H1423" s="12">
        <v>41443</v>
      </c>
      <c r="I1423" s="12" t="s">
        <v>1446</v>
      </c>
      <c r="J1423" s="12">
        <v>41443</v>
      </c>
      <c r="K1423" s="4">
        <v>4770</v>
      </c>
      <c r="L1423" s="1" t="s">
        <v>146</v>
      </c>
      <c r="M1423" s="1" t="s">
        <v>414</v>
      </c>
      <c r="N1423" s="1" t="s">
        <v>415</v>
      </c>
      <c r="O1423" s="1" t="s">
        <v>93</v>
      </c>
      <c r="P1423">
        <v>30</v>
      </c>
      <c r="Q1423">
        <v>4779</v>
      </c>
      <c r="R1423">
        <v>107527.5</v>
      </c>
      <c r="S1423">
        <v>22.5</v>
      </c>
      <c r="T1423">
        <v>0.75</v>
      </c>
      <c r="U1423">
        <f t="shared" si="406"/>
        <v>107527.5</v>
      </c>
      <c r="V1423">
        <f t="shared" si="407"/>
        <v>143370</v>
      </c>
      <c r="W1423" s="1" t="s">
        <v>160</v>
      </c>
      <c r="X1423" s="1" t="s">
        <v>1236</v>
      </c>
      <c r="Y1423" s="1" t="s">
        <v>161</v>
      </c>
      <c r="Z1423" s="3">
        <v>5308</v>
      </c>
      <c r="AA1423" s="4">
        <f t="shared" si="411"/>
        <v>643</v>
      </c>
      <c r="AB1423" s="4">
        <f t="shared" si="401"/>
        <v>2769.2249422</v>
      </c>
      <c r="AC1423" s="4">
        <f t="shared" si="412"/>
        <v>643</v>
      </c>
      <c r="AD1423" s="4">
        <f t="shared" si="398"/>
        <v>643</v>
      </c>
      <c r="AE1423" s="4">
        <v>643</v>
      </c>
      <c r="AF1423" s="4">
        <v>643</v>
      </c>
      <c r="AG1423" s="4">
        <f t="shared" si="413"/>
        <v>643</v>
      </c>
      <c r="AI1423" t="e">
        <f t="shared" si="408"/>
        <v>#N/A</v>
      </c>
      <c r="AJ1423">
        <v>4142.07</v>
      </c>
      <c r="AK1423" s="2">
        <v>4142.07</v>
      </c>
      <c r="AL1423" s="2">
        <f t="shared" si="414"/>
        <v>4142.07</v>
      </c>
      <c r="AM1423" s="4"/>
      <c r="AN1423" t="e">
        <f>VLOOKUP([1]!Tabelle13[[#This Row],[Vlookup this ID for freight costs]],$AL$2:$AL$6811,2,FALSE)</f>
        <v>#REF!</v>
      </c>
      <c r="AP1423">
        <v>133.01</v>
      </c>
      <c r="AQ1423">
        <v>133.01</v>
      </c>
      <c r="AR1423" s="4">
        <v>18</v>
      </c>
      <c r="AS1423" s="4">
        <v>6</v>
      </c>
      <c r="AT1423" s="4">
        <v>2013</v>
      </c>
      <c r="AU1423" s="4">
        <v>18</v>
      </c>
      <c r="AV1423" s="4">
        <v>6</v>
      </c>
      <c r="AW1423" s="4">
        <v>2013</v>
      </c>
      <c r="AX1423" t="str">
        <f t="shared" si="409"/>
        <v>No Delay</v>
      </c>
      <c r="AY1423">
        <f t="shared" si="410"/>
        <v>0</v>
      </c>
    </row>
    <row r="1424" spans="1:51" x14ac:dyDescent="0.2">
      <c r="A1424" s="3">
        <v>85161</v>
      </c>
      <c r="B1424" s="1" t="s">
        <v>50</v>
      </c>
      <c r="C1424" s="1" t="s">
        <v>51</v>
      </c>
      <c r="D1424" s="1" t="s">
        <v>130</v>
      </c>
      <c r="E1424" s="1" t="s">
        <v>53</v>
      </c>
      <c r="F1424" s="1" t="s">
        <v>53</v>
      </c>
      <c r="G1424" s="13" t="s">
        <v>1447</v>
      </c>
      <c r="H1424" s="12">
        <v>40512</v>
      </c>
      <c r="I1424" s="12" t="s">
        <v>993</v>
      </c>
      <c r="J1424" s="12">
        <v>40525</v>
      </c>
      <c r="K1424" s="4">
        <v>2921</v>
      </c>
      <c r="L1424" s="1" t="s">
        <v>146</v>
      </c>
      <c r="M1424" s="1" t="s">
        <v>132</v>
      </c>
      <c r="N1424" s="1" t="s">
        <v>206</v>
      </c>
      <c r="O1424" s="1" t="s">
        <v>93</v>
      </c>
      <c r="P1424">
        <v>60</v>
      </c>
      <c r="Q1424">
        <v>8556</v>
      </c>
      <c r="R1424">
        <v>28063.68</v>
      </c>
      <c r="S1424">
        <v>3.28</v>
      </c>
      <c r="T1424">
        <v>0.05</v>
      </c>
      <c r="U1424">
        <f t="shared" si="406"/>
        <v>28063.679999999997</v>
      </c>
      <c r="V1424">
        <f t="shared" si="407"/>
        <v>513360</v>
      </c>
      <c r="W1424" s="1" t="s">
        <v>160</v>
      </c>
      <c r="X1424" s="1" t="s">
        <v>1236</v>
      </c>
      <c r="Y1424" s="1" t="s">
        <v>161</v>
      </c>
      <c r="Z1424" s="3">
        <v>6136</v>
      </c>
      <c r="AA1424" s="4">
        <f t="shared" si="411"/>
        <v>643</v>
      </c>
      <c r="AB1424" s="4">
        <f t="shared" si="401"/>
        <v>3183.7423828000001</v>
      </c>
      <c r="AC1424" s="4">
        <f t="shared" si="412"/>
        <v>643</v>
      </c>
      <c r="AD1424" s="4">
        <f t="shared" si="398"/>
        <v>643</v>
      </c>
      <c r="AE1424" s="4">
        <v>643</v>
      </c>
      <c r="AF1424" s="4">
        <v>643</v>
      </c>
      <c r="AG1424" s="4">
        <f t="shared" si="413"/>
        <v>643</v>
      </c>
      <c r="AI1424" t="e">
        <f t="shared" si="408"/>
        <v>#N/A</v>
      </c>
      <c r="AJ1424">
        <v>4156.9399999999996</v>
      </c>
      <c r="AK1424" s="2">
        <v>4156.9399999999996</v>
      </c>
      <c r="AL1424" s="2">
        <f t="shared" si="414"/>
        <v>4156.9399999999996</v>
      </c>
      <c r="AM1424" s="4"/>
      <c r="AN1424" t="e">
        <f>VLOOKUP([1]!Tabelle13[[#This Row],[Vlookup this ID for freight costs]],$AL$2:$AL$6811,2,FALSE)</f>
        <v>#REF!</v>
      </c>
      <c r="AP1424">
        <v>60.51</v>
      </c>
      <c r="AQ1424">
        <v>60.51</v>
      </c>
      <c r="AR1424" s="4">
        <v>30</v>
      </c>
      <c r="AS1424" s="4">
        <v>11</v>
      </c>
      <c r="AT1424" s="4">
        <v>2010</v>
      </c>
      <c r="AU1424" s="4">
        <v>13</v>
      </c>
      <c r="AV1424" s="4">
        <v>12</v>
      </c>
      <c r="AW1424" s="4">
        <v>2010</v>
      </c>
      <c r="AX1424" t="str">
        <f t="shared" si="409"/>
        <v>Delay</v>
      </c>
      <c r="AY1424">
        <f t="shared" si="410"/>
        <v>13</v>
      </c>
    </row>
    <row r="1425" spans="1:51" x14ac:dyDescent="0.2">
      <c r="A1425" s="3">
        <v>47</v>
      </c>
      <c r="B1425" s="1" t="s">
        <v>119</v>
      </c>
      <c r="C1425" s="1" t="s">
        <v>114</v>
      </c>
      <c r="D1425" s="1" t="s">
        <v>74</v>
      </c>
      <c r="E1425" s="1" t="s">
        <v>53</v>
      </c>
      <c r="F1425" s="1" t="s">
        <v>53</v>
      </c>
      <c r="G1425" s="13" t="s">
        <v>1448</v>
      </c>
      <c r="H1425" s="12">
        <v>39112</v>
      </c>
      <c r="I1425" s="12" t="s">
        <v>1448</v>
      </c>
      <c r="J1425" s="12">
        <v>39112</v>
      </c>
      <c r="K1425" s="4">
        <v>58</v>
      </c>
      <c r="L1425" s="1" t="s">
        <v>146</v>
      </c>
      <c r="M1425" s="1" t="s">
        <v>423</v>
      </c>
      <c r="N1425" s="1" t="s">
        <v>392</v>
      </c>
      <c r="O1425" s="1" t="s">
        <v>393</v>
      </c>
      <c r="P1425">
        <v>120</v>
      </c>
      <c r="Q1425">
        <v>2800</v>
      </c>
      <c r="R1425">
        <v>115080</v>
      </c>
      <c r="S1425">
        <v>41.1</v>
      </c>
      <c r="T1425">
        <v>0.34</v>
      </c>
      <c r="U1425">
        <f t="shared" si="406"/>
        <v>115080</v>
      </c>
      <c r="V1425">
        <f t="shared" si="407"/>
        <v>336000</v>
      </c>
      <c r="W1425" s="1" t="s">
        <v>841</v>
      </c>
      <c r="X1425" s="1" t="s">
        <v>71</v>
      </c>
      <c r="Y1425" s="1" t="s">
        <v>71</v>
      </c>
      <c r="Z1425" s="3">
        <v>14164</v>
      </c>
      <c r="AA1425" s="4">
        <f t="shared" si="411"/>
        <v>643</v>
      </c>
      <c r="AB1425" s="4">
        <f t="shared" si="401"/>
        <v>2552.0340459999998</v>
      </c>
      <c r="AC1425" s="4">
        <f t="shared" si="412"/>
        <v>643</v>
      </c>
      <c r="AD1425" s="4">
        <f t="shared" si="398"/>
        <v>610.33333333333337</v>
      </c>
      <c r="AE1425" s="4">
        <v>643</v>
      </c>
      <c r="AF1425" s="4">
        <v>643</v>
      </c>
      <c r="AG1425" s="4">
        <f t="shared" si="413"/>
        <v>643</v>
      </c>
      <c r="AH1425" s="4">
        <v>670</v>
      </c>
      <c r="AI1425">
        <f t="shared" si="408"/>
        <v>1053</v>
      </c>
      <c r="AJ1425" t="s">
        <v>81</v>
      </c>
      <c r="AK1425" s="2"/>
      <c r="AL1425" s="2" t="str">
        <f t="shared" si="414"/>
        <v>Freight Included in Commodity Cost</v>
      </c>
      <c r="AM1425" s="4"/>
      <c r="AN1425" t="e">
        <f>VLOOKUP([1]!Tabelle13[[#This Row],[Vlookup this ID for freight costs]],$AL$2:$AL$6811,2,FALSE)</f>
        <v>#REF!</v>
      </c>
      <c r="AP1425">
        <v>0</v>
      </c>
      <c r="AR1425" s="4">
        <v>30</v>
      </c>
      <c r="AS1425" s="4">
        <v>1</v>
      </c>
      <c r="AT1425" s="4">
        <v>2007</v>
      </c>
      <c r="AU1425" s="4">
        <v>30</v>
      </c>
      <c r="AV1425" s="4">
        <v>1</v>
      </c>
      <c r="AW1425" s="4">
        <v>2007</v>
      </c>
      <c r="AX1425" t="str">
        <f t="shared" si="409"/>
        <v>No Delay</v>
      </c>
      <c r="AY1425">
        <f t="shared" si="410"/>
        <v>0</v>
      </c>
    </row>
    <row r="1426" spans="1:51" x14ac:dyDescent="0.2">
      <c r="A1426" s="3">
        <v>60</v>
      </c>
      <c r="B1426" s="1" t="s">
        <v>119</v>
      </c>
      <c r="C1426" s="1" t="s">
        <v>114</v>
      </c>
      <c r="D1426" s="1" t="s">
        <v>74</v>
      </c>
      <c r="E1426" s="1" t="s">
        <v>53</v>
      </c>
      <c r="F1426" s="1" t="s">
        <v>53</v>
      </c>
      <c r="G1426" s="13" t="s">
        <v>1449</v>
      </c>
      <c r="H1426" s="12">
        <v>39129</v>
      </c>
      <c r="I1426" s="12" t="s">
        <v>1449</v>
      </c>
      <c r="J1426" s="12">
        <v>39129</v>
      </c>
      <c r="K1426" s="4">
        <v>64</v>
      </c>
      <c r="L1426" s="1" t="s">
        <v>146</v>
      </c>
      <c r="M1426" s="1" t="s">
        <v>423</v>
      </c>
      <c r="N1426" s="1" t="s">
        <v>392</v>
      </c>
      <c r="O1426" s="1" t="s">
        <v>393</v>
      </c>
      <c r="P1426">
        <v>120</v>
      </c>
      <c r="Q1426">
        <v>2800</v>
      </c>
      <c r="R1426">
        <v>115080</v>
      </c>
      <c r="S1426">
        <v>41.1</v>
      </c>
      <c r="T1426">
        <v>0.34</v>
      </c>
      <c r="U1426">
        <f t="shared" si="406"/>
        <v>115080</v>
      </c>
      <c r="V1426">
        <f t="shared" si="407"/>
        <v>336000</v>
      </c>
      <c r="W1426" s="1" t="s">
        <v>394</v>
      </c>
      <c r="X1426" s="1" t="s">
        <v>112</v>
      </c>
      <c r="Y1426" s="1" t="s">
        <v>112</v>
      </c>
      <c r="Z1426" s="3">
        <v>7527</v>
      </c>
      <c r="AA1426" s="4">
        <f t="shared" si="411"/>
        <v>643</v>
      </c>
      <c r="AB1426" s="4">
        <f t="shared" si="401"/>
        <v>2552.0340459999998</v>
      </c>
      <c r="AC1426" s="4">
        <f t="shared" si="412"/>
        <v>643</v>
      </c>
      <c r="AD1426" s="4">
        <f t="shared" si="398"/>
        <v>610.33333333333337</v>
      </c>
      <c r="AE1426" s="4">
        <v>643</v>
      </c>
      <c r="AF1426" s="4">
        <v>643</v>
      </c>
      <c r="AG1426" s="4">
        <f t="shared" si="413"/>
        <v>643</v>
      </c>
      <c r="AH1426" s="4">
        <v>1939</v>
      </c>
      <c r="AI1426">
        <f t="shared" si="408"/>
        <v>889</v>
      </c>
      <c r="AJ1426" t="s">
        <v>81</v>
      </c>
      <c r="AK1426" s="2"/>
      <c r="AL1426" s="2" t="str">
        <f t="shared" si="414"/>
        <v>Freight Included in Commodity Cost</v>
      </c>
      <c r="AM1426" s="4"/>
      <c r="AN1426" t="e">
        <f>VLOOKUP([1]!Tabelle13[[#This Row],[Vlookup this ID for freight costs]],$AL$2:$AL$6811,2,FALSE)</f>
        <v>#REF!</v>
      </c>
      <c r="AP1426">
        <v>0</v>
      </c>
      <c r="AR1426" s="4">
        <v>16</v>
      </c>
      <c r="AS1426" s="4">
        <v>2</v>
      </c>
      <c r="AT1426" s="4">
        <v>2007</v>
      </c>
      <c r="AU1426" s="4">
        <v>16</v>
      </c>
      <c r="AV1426" s="4">
        <v>2</v>
      </c>
      <c r="AW1426" s="4">
        <v>2007</v>
      </c>
      <c r="AX1426" t="str">
        <f t="shared" si="409"/>
        <v>No Delay</v>
      </c>
      <c r="AY1426">
        <f t="shared" si="410"/>
        <v>0</v>
      </c>
    </row>
    <row r="1427" spans="1:51" x14ac:dyDescent="0.2">
      <c r="A1427" s="3">
        <v>985</v>
      </c>
      <c r="B1427" s="1" t="s">
        <v>98</v>
      </c>
      <c r="C1427" s="1" t="s">
        <v>99</v>
      </c>
      <c r="D1427" s="1" t="s">
        <v>266</v>
      </c>
      <c r="E1427" s="1" t="s">
        <v>53</v>
      </c>
      <c r="F1427" s="1" t="s">
        <v>53</v>
      </c>
      <c r="G1427" s="13" t="s">
        <v>1450</v>
      </c>
      <c r="H1427" s="12">
        <v>39961</v>
      </c>
      <c r="I1427" s="12" t="s">
        <v>1450</v>
      </c>
      <c r="J1427" s="12">
        <v>39961</v>
      </c>
      <c r="K1427" s="4">
        <v>1567</v>
      </c>
      <c r="L1427" s="1" t="s">
        <v>146</v>
      </c>
      <c r="M1427" s="1" t="s">
        <v>423</v>
      </c>
      <c r="N1427" s="1" t="s">
        <v>550</v>
      </c>
      <c r="O1427" s="1" t="s">
        <v>551</v>
      </c>
      <c r="P1427">
        <v>300</v>
      </c>
      <c r="Q1427">
        <v>524</v>
      </c>
      <c r="R1427">
        <v>21536.400000000001</v>
      </c>
      <c r="S1427">
        <v>41.1</v>
      </c>
      <c r="T1427">
        <v>0.14000000000000001</v>
      </c>
      <c r="U1427">
        <f t="shared" si="406"/>
        <v>21536.400000000001</v>
      </c>
      <c r="V1427">
        <f t="shared" si="407"/>
        <v>157200</v>
      </c>
      <c r="W1427" s="1" t="s">
        <v>552</v>
      </c>
      <c r="X1427" s="1" t="s">
        <v>361</v>
      </c>
      <c r="Y1427" s="1" t="s">
        <v>361</v>
      </c>
      <c r="Z1427" s="3">
        <v>7298</v>
      </c>
      <c r="AA1427" s="4">
        <f t="shared" si="411"/>
        <v>644</v>
      </c>
      <c r="AB1427" s="4">
        <f t="shared" si="401"/>
        <v>2302.2480532</v>
      </c>
      <c r="AC1427" s="4">
        <f t="shared" si="412"/>
        <v>644</v>
      </c>
      <c r="AD1427" s="4">
        <f t="shared" si="398"/>
        <v>644</v>
      </c>
      <c r="AE1427" s="4">
        <v>644</v>
      </c>
      <c r="AF1427" s="4">
        <v>644</v>
      </c>
      <c r="AG1427" s="4">
        <f t="shared" si="413"/>
        <v>644</v>
      </c>
      <c r="AH1427" s="4">
        <v>10867</v>
      </c>
      <c r="AI1427">
        <f t="shared" si="408"/>
        <v>917</v>
      </c>
      <c r="AJ1427">
        <v>6668.61</v>
      </c>
      <c r="AK1427" s="2">
        <v>6668.61</v>
      </c>
      <c r="AL1427" s="2">
        <f t="shared" si="414"/>
        <v>6668.61</v>
      </c>
      <c r="AM1427" s="4"/>
      <c r="AN1427" t="e">
        <f>VLOOKUP([1]!Tabelle13[[#This Row],[Vlookup this ID for freight costs]],$AL$2:$AL$6811,2,FALSE)</f>
        <v>#REF!</v>
      </c>
      <c r="AP1427">
        <v>42.21</v>
      </c>
      <c r="AQ1427">
        <v>42.21</v>
      </c>
      <c r="AR1427" s="4">
        <v>28</v>
      </c>
      <c r="AS1427" s="4">
        <v>5</v>
      </c>
      <c r="AT1427" s="4">
        <v>2009</v>
      </c>
      <c r="AU1427" s="4">
        <v>28</v>
      </c>
      <c r="AV1427" s="4">
        <v>5</v>
      </c>
      <c r="AW1427" s="4">
        <v>2009</v>
      </c>
      <c r="AX1427" t="str">
        <f t="shared" si="409"/>
        <v>No Delay</v>
      </c>
      <c r="AY1427">
        <f t="shared" si="410"/>
        <v>0</v>
      </c>
    </row>
    <row r="1428" spans="1:51" x14ac:dyDescent="0.2">
      <c r="A1428" s="3">
        <v>82497</v>
      </c>
      <c r="B1428" s="1" t="s">
        <v>151</v>
      </c>
      <c r="C1428" s="1" t="s">
        <v>65</v>
      </c>
      <c r="D1428" s="1" t="s">
        <v>130</v>
      </c>
      <c r="E1428" s="1" t="s">
        <v>152</v>
      </c>
      <c r="F1428" s="1" t="s">
        <v>152</v>
      </c>
      <c r="G1428" s="13" t="s">
        <v>1148</v>
      </c>
      <c r="H1428" s="12">
        <v>41123</v>
      </c>
      <c r="I1428" s="12" t="s">
        <v>1445</v>
      </c>
      <c r="J1428" s="12">
        <v>41114</v>
      </c>
      <c r="K1428" s="4">
        <v>4045</v>
      </c>
      <c r="L1428" s="1" t="s">
        <v>146</v>
      </c>
      <c r="M1428" s="1" t="s">
        <v>132</v>
      </c>
      <c r="N1428" s="1" t="s">
        <v>171</v>
      </c>
      <c r="O1428" s="1" t="s">
        <v>93</v>
      </c>
      <c r="P1428">
        <v>60</v>
      </c>
      <c r="Q1428">
        <v>10020</v>
      </c>
      <c r="R1428">
        <v>23346.6</v>
      </c>
      <c r="S1428">
        <v>2.33</v>
      </c>
      <c r="T1428">
        <v>0.04</v>
      </c>
      <c r="U1428">
        <f t="shared" si="406"/>
        <v>23346.600000000002</v>
      </c>
      <c r="V1428">
        <f t="shared" si="407"/>
        <v>601200</v>
      </c>
      <c r="W1428" s="1" t="s">
        <v>179</v>
      </c>
      <c r="X1428" s="1" t="s">
        <v>1236</v>
      </c>
      <c r="Y1428" s="1" t="s">
        <v>156</v>
      </c>
      <c r="Z1428" s="3">
        <v>7726</v>
      </c>
      <c r="AA1428" s="4">
        <f t="shared" si="411"/>
        <v>645</v>
      </c>
      <c r="AB1428" s="4">
        <f t="shared" si="401"/>
        <v>3344.4131619999998</v>
      </c>
      <c r="AC1428" s="4">
        <f t="shared" si="412"/>
        <v>645</v>
      </c>
      <c r="AD1428" s="4">
        <f t="shared" si="398"/>
        <v>645</v>
      </c>
      <c r="AE1428" s="4">
        <v>645</v>
      </c>
      <c r="AF1428" s="4">
        <v>645</v>
      </c>
      <c r="AG1428" s="4">
        <f t="shared" si="413"/>
        <v>645</v>
      </c>
      <c r="AI1428" t="e">
        <f t="shared" si="408"/>
        <v>#N/A</v>
      </c>
      <c r="AJ1428">
        <v>16532.5</v>
      </c>
      <c r="AK1428" s="2">
        <v>16532.5</v>
      </c>
      <c r="AL1428" s="2">
        <f t="shared" si="414"/>
        <v>16532.5</v>
      </c>
      <c r="AM1428" s="4"/>
      <c r="AN1428" t="e">
        <f>VLOOKUP([1]!Tabelle13[[#This Row],[Vlookup this ID for freight costs]],$AL$2:$AL$6811,2,FALSE)</f>
        <v>#REF!</v>
      </c>
      <c r="AP1428">
        <v>32.729999999999997</v>
      </c>
      <c r="AQ1428">
        <v>32.729999999999997</v>
      </c>
      <c r="AR1428" s="4">
        <v>2</v>
      </c>
      <c r="AS1428" s="4">
        <v>8</v>
      </c>
      <c r="AT1428" s="4">
        <v>2012</v>
      </c>
      <c r="AU1428" s="4">
        <v>24</v>
      </c>
      <c r="AV1428" s="4">
        <v>7</v>
      </c>
      <c r="AW1428" s="4">
        <v>2012</v>
      </c>
      <c r="AX1428" t="str">
        <f t="shared" si="409"/>
        <v>No Delay</v>
      </c>
      <c r="AY1428">
        <f t="shared" si="410"/>
        <v>0</v>
      </c>
    </row>
    <row r="1429" spans="1:51" x14ac:dyDescent="0.2">
      <c r="A1429" s="3">
        <v>83706</v>
      </c>
      <c r="B1429" s="1" t="s">
        <v>172</v>
      </c>
      <c r="C1429" s="1" t="s">
        <v>114</v>
      </c>
      <c r="D1429" s="1" t="s">
        <v>130</v>
      </c>
      <c r="E1429" s="1" t="s">
        <v>101</v>
      </c>
      <c r="F1429" s="1" t="s">
        <v>101</v>
      </c>
      <c r="G1429" s="13" t="s">
        <v>1451</v>
      </c>
      <c r="H1429" s="12">
        <v>41523</v>
      </c>
      <c r="I1429" s="12" t="s">
        <v>1297</v>
      </c>
      <c r="J1429" s="12">
        <v>41485</v>
      </c>
      <c r="K1429" s="4">
        <v>4830</v>
      </c>
      <c r="L1429" s="1" t="s">
        <v>146</v>
      </c>
      <c r="M1429" s="1" t="s">
        <v>132</v>
      </c>
      <c r="N1429" s="1" t="s">
        <v>163</v>
      </c>
      <c r="O1429" s="1" t="s">
        <v>93</v>
      </c>
      <c r="P1429">
        <v>60</v>
      </c>
      <c r="Q1429">
        <v>1102</v>
      </c>
      <c r="R1429">
        <v>14281.92</v>
      </c>
      <c r="S1429">
        <v>12.96</v>
      </c>
      <c r="T1429">
        <v>0.22</v>
      </c>
      <c r="U1429">
        <f t="shared" si="406"/>
        <v>14281.92</v>
      </c>
      <c r="V1429">
        <f t="shared" si="407"/>
        <v>66120</v>
      </c>
      <c r="W1429" s="1" t="s">
        <v>160</v>
      </c>
      <c r="X1429" s="1" t="s">
        <v>1236</v>
      </c>
      <c r="Y1429" s="1" t="s">
        <v>161</v>
      </c>
      <c r="Z1429" s="3">
        <v>13722</v>
      </c>
      <c r="AA1429" s="4">
        <f t="shared" si="411"/>
        <v>645</v>
      </c>
      <c r="AB1429" s="4">
        <f t="shared" si="401"/>
        <v>2365.6822815999999</v>
      </c>
      <c r="AC1429" s="4">
        <f t="shared" si="412"/>
        <v>645</v>
      </c>
      <c r="AD1429" s="4">
        <f t="shared" si="398"/>
        <v>645</v>
      </c>
      <c r="AE1429" s="4">
        <v>645</v>
      </c>
      <c r="AF1429" s="4">
        <v>645</v>
      </c>
      <c r="AG1429" s="4">
        <f t="shared" si="413"/>
        <v>645</v>
      </c>
      <c r="AI1429" t="e">
        <f t="shared" si="408"/>
        <v>#N/A</v>
      </c>
      <c r="AJ1429">
        <v>5213.01</v>
      </c>
      <c r="AK1429" s="2">
        <v>5213.01</v>
      </c>
      <c r="AL1429" s="2">
        <f t="shared" si="414"/>
        <v>5213.01</v>
      </c>
      <c r="AM1429" s="4"/>
      <c r="AN1429" t="e">
        <f>VLOOKUP([1]!Tabelle13[[#This Row],[Vlookup this ID for freight costs]],$AL$2:$AL$6811,2,FALSE)</f>
        <v>#REF!</v>
      </c>
      <c r="AP1429">
        <v>17.670000000000002</v>
      </c>
      <c r="AQ1429">
        <v>17.670000000000002</v>
      </c>
      <c r="AR1429" s="4">
        <v>6</v>
      </c>
      <c r="AS1429" s="4">
        <v>9</v>
      </c>
      <c r="AT1429" s="4">
        <v>2013</v>
      </c>
      <c r="AU1429" s="4">
        <v>30</v>
      </c>
      <c r="AV1429" s="4">
        <v>7</v>
      </c>
      <c r="AW1429" s="4">
        <v>2013</v>
      </c>
      <c r="AX1429" t="str">
        <f t="shared" si="409"/>
        <v>No Delay</v>
      </c>
      <c r="AY1429">
        <f t="shared" si="410"/>
        <v>0</v>
      </c>
    </row>
    <row r="1430" spans="1:51" x14ac:dyDescent="0.2">
      <c r="A1430" s="3">
        <v>85382</v>
      </c>
      <c r="B1430" s="1" t="s">
        <v>172</v>
      </c>
      <c r="C1430" s="1" t="s">
        <v>114</v>
      </c>
      <c r="D1430" s="1" t="s">
        <v>130</v>
      </c>
      <c r="E1430" s="1" t="s">
        <v>101</v>
      </c>
      <c r="F1430" s="1" t="s">
        <v>101</v>
      </c>
      <c r="G1430" s="13" t="s">
        <v>1451</v>
      </c>
      <c r="H1430" s="12">
        <v>41523</v>
      </c>
      <c r="I1430" s="12" t="s">
        <v>1297</v>
      </c>
      <c r="J1430" s="12">
        <v>41485</v>
      </c>
      <c r="K1430" s="4">
        <v>4834</v>
      </c>
      <c r="L1430" s="1" t="s">
        <v>146</v>
      </c>
      <c r="M1430" s="1" t="s">
        <v>132</v>
      </c>
      <c r="N1430" s="1" t="s">
        <v>163</v>
      </c>
      <c r="O1430" s="1" t="s">
        <v>93</v>
      </c>
      <c r="P1430">
        <v>60</v>
      </c>
      <c r="Q1430">
        <v>5410</v>
      </c>
      <c r="R1430">
        <v>70113.600000000006</v>
      </c>
      <c r="S1430">
        <v>12.96</v>
      </c>
      <c r="T1430">
        <v>0.22</v>
      </c>
      <c r="U1430">
        <f t="shared" si="406"/>
        <v>70113.600000000006</v>
      </c>
      <c r="V1430">
        <f t="shared" si="407"/>
        <v>324600</v>
      </c>
      <c r="W1430" s="1" t="s">
        <v>155</v>
      </c>
      <c r="X1430" s="1" t="s">
        <v>1236</v>
      </c>
      <c r="Y1430" s="1" t="s">
        <v>156</v>
      </c>
      <c r="Z1430" s="3">
        <v>14240</v>
      </c>
      <c r="AA1430" s="4">
        <f t="shared" si="411"/>
        <v>645</v>
      </c>
      <c r="AB1430" s="4">
        <f t="shared" si="401"/>
        <v>2838.4758039999997</v>
      </c>
      <c r="AC1430" s="4">
        <f t="shared" si="412"/>
        <v>645</v>
      </c>
      <c r="AD1430" s="4">
        <f t="shared" si="398"/>
        <v>645</v>
      </c>
      <c r="AE1430" s="3" t="s">
        <v>1452</v>
      </c>
      <c r="AF1430" s="3">
        <v>645</v>
      </c>
      <c r="AG1430" s="4">
        <f>AI1430</f>
        <v>645</v>
      </c>
      <c r="AH1430" s="4">
        <v>83706</v>
      </c>
      <c r="AI1430">
        <f t="shared" si="408"/>
        <v>645</v>
      </c>
      <c r="AJ1430" t="s">
        <v>1452</v>
      </c>
      <c r="AK1430" s="2">
        <v>5213.01</v>
      </c>
      <c r="AL1430" s="2">
        <f>AN1430</f>
        <v>5213.01</v>
      </c>
      <c r="AM1430" s="4">
        <v>83706</v>
      </c>
      <c r="AN1430">
        <f>INDEX($AJ$2:$AJ$6811,MATCH(AM1430,$A$2:$A$6811,0))</f>
        <v>5213.01</v>
      </c>
      <c r="AP1430">
        <v>86.73</v>
      </c>
      <c r="AQ1430">
        <v>86.73</v>
      </c>
      <c r="AR1430" s="4">
        <v>6</v>
      </c>
      <c r="AS1430" s="4">
        <v>9</v>
      </c>
      <c r="AT1430" s="4">
        <v>2013</v>
      </c>
      <c r="AU1430" s="4">
        <v>30</v>
      </c>
      <c r="AV1430" s="4">
        <v>7</v>
      </c>
      <c r="AW1430" s="4">
        <v>2013</v>
      </c>
      <c r="AX1430" t="str">
        <f t="shared" si="409"/>
        <v>No Delay</v>
      </c>
      <c r="AY1430">
        <f t="shared" si="410"/>
        <v>0</v>
      </c>
    </row>
    <row r="1431" spans="1:51" x14ac:dyDescent="0.2">
      <c r="A1431" s="3">
        <v>86501</v>
      </c>
      <c r="B1431" s="1" t="s">
        <v>175</v>
      </c>
      <c r="C1431" s="1" t="s">
        <v>165</v>
      </c>
      <c r="D1431" s="1" t="s">
        <v>130</v>
      </c>
      <c r="E1431" s="1" t="s">
        <v>53</v>
      </c>
      <c r="F1431" s="1" t="s">
        <v>53</v>
      </c>
      <c r="G1431" s="13" t="s">
        <v>459</v>
      </c>
      <c r="H1431" s="12">
        <v>41163</v>
      </c>
      <c r="I1431" s="12" t="s">
        <v>1453</v>
      </c>
      <c r="J1431" s="12">
        <v>41129</v>
      </c>
      <c r="K1431" s="4">
        <v>4094</v>
      </c>
      <c r="L1431" s="1" t="s">
        <v>146</v>
      </c>
      <c r="M1431" s="1" t="s">
        <v>132</v>
      </c>
      <c r="N1431" s="1" t="s">
        <v>408</v>
      </c>
      <c r="O1431" s="1" t="s">
        <v>93</v>
      </c>
      <c r="P1431">
        <v>120</v>
      </c>
      <c r="Q1431">
        <v>2427</v>
      </c>
      <c r="R1431">
        <v>72033.36</v>
      </c>
      <c r="S1431">
        <v>29.68</v>
      </c>
      <c r="T1431">
        <v>0.25</v>
      </c>
      <c r="U1431">
        <f t="shared" si="406"/>
        <v>72033.36</v>
      </c>
      <c r="V1431">
        <f t="shared" si="407"/>
        <v>291240</v>
      </c>
      <c r="W1431" s="1" t="s">
        <v>160</v>
      </c>
      <c r="X1431" s="1" t="s">
        <v>1236</v>
      </c>
      <c r="Y1431" s="1" t="s">
        <v>161</v>
      </c>
      <c r="Z1431" s="3">
        <v>5149</v>
      </c>
      <c r="AA1431" s="4">
        <f t="shared" si="411"/>
        <v>647</v>
      </c>
      <c r="AB1431" s="4">
        <f t="shared" si="401"/>
        <v>2511.0981166000001</v>
      </c>
      <c r="AC1431" s="4">
        <f t="shared" si="412"/>
        <v>647</v>
      </c>
      <c r="AD1431" s="4">
        <f t="shared" ref="AD1431:AD1494" si="415">AVERAGEIFS($AA$2:$AA$6811,$L$2:$L$6811,L1431,$V$2:$V$6811,"&gt;="&amp;(V1431-100), $V$2:$V$6811,"&lt;="&amp;(V1431+100),$AA$2:$AA$6811,"&gt;"&amp;1)</f>
        <v>647</v>
      </c>
      <c r="AE1431" s="4">
        <v>647</v>
      </c>
      <c r="AF1431" s="4">
        <v>647</v>
      </c>
      <c r="AG1431" s="4">
        <f>AE1431</f>
        <v>647</v>
      </c>
      <c r="AI1431" t="e">
        <f t="shared" si="408"/>
        <v>#N/A</v>
      </c>
      <c r="AJ1431">
        <v>7263.17</v>
      </c>
      <c r="AK1431" s="2">
        <v>7263.17</v>
      </c>
      <c r="AL1431" s="2">
        <f>AJ1431</f>
        <v>7263.17</v>
      </c>
      <c r="AM1431" s="4"/>
      <c r="AN1431" t="e">
        <f>VLOOKUP([1]!Tabelle13[[#This Row],[Vlookup this ID for freight costs]],$AL$2:$AL$6811,2,FALSE)</f>
        <v>#REF!</v>
      </c>
      <c r="AP1431">
        <v>100.99</v>
      </c>
      <c r="AQ1431">
        <v>100.99</v>
      </c>
      <c r="AR1431" s="4">
        <v>11</v>
      </c>
      <c r="AS1431" s="4">
        <v>9</v>
      </c>
      <c r="AT1431" s="4">
        <v>2012</v>
      </c>
      <c r="AU1431" s="4">
        <v>8</v>
      </c>
      <c r="AV1431" s="4">
        <v>8</v>
      </c>
      <c r="AW1431" s="4">
        <v>2012</v>
      </c>
      <c r="AX1431" t="str">
        <f t="shared" si="409"/>
        <v>No Delay</v>
      </c>
      <c r="AY1431">
        <f t="shared" si="410"/>
        <v>0</v>
      </c>
    </row>
    <row r="1432" spans="1:51" x14ac:dyDescent="0.2">
      <c r="A1432" s="3">
        <v>83027</v>
      </c>
      <c r="B1432" s="1" t="s">
        <v>215</v>
      </c>
      <c r="C1432" s="1" t="s">
        <v>89</v>
      </c>
      <c r="D1432" s="1" t="s">
        <v>130</v>
      </c>
      <c r="E1432" s="1" t="s">
        <v>53</v>
      </c>
      <c r="F1432" s="1" t="s">
        <v>53</v>
      </c>
      <c r="G1432" s="13" t="s">
        <v>798</v>
      </c>
      <c r="H1432" s="12">
        <v>41015</v>
      </c>
      <c r="I1432" s="12" t="s">
        <v>799</v>
      </c>
      <c r="J1432" s="12">
        <v>41010</v>
      </c>
      <c r="K1432" s="4">
        <v>3856</v>
      </c>
      <c r="L1432" s="1" t="s">
        <v>146</v>
      </c>
      <c r="M1432" s="1" t="s">
        <v>132</v>
      </c>
      <c r="N1432" s="1" t="s">
        <v>261</v>
      </c>
      <c r="O1432" s="1" t="s">
        <v>93</v>
      </c>
      <c r="P1432">
        <v>30</v>
      </c>
      <c r="Q1432">
        <v>1235</v>
      </c>
      <c r="R1432">
        <v>13585</v>
      </c>
      <c r="S1432">
        <v>11</v>
      </c>
      <c r="T1432">
        <v>0.37</v>
      </c>
      <c r="U1432">
        <f t="shared" si="406"/>
        <v>13585</v>
      </c>
      <c r="V1432">
        <f t="shared" si="407"/>
        <v>37050</v>
      </c>
      <c r="W1432" s="1" t="s">
        <v>155</v>
      </c>
      <c r="X1432" s="1" t="s">
        <v>1236</v>
      </c>
      <c r="Y1432" s="1" t="s">
        <v>156</v>
      </c>
      <c r="Z1432" s="3">
        <v>9211</v>
      </c>
      <c r="AA1432" s="4">
        <f t="shared" si="411"/>
        <v>649</v>
      </c>
      <c r="AB1432" s="4">
        <f t="shared" si="401"/>
        <v>2380.2787389999999</v>
      </c>
      <c r="AC1432" s="4">
        <f t="shared" si="412"/>
        <v>649</v>
      </c>
      <c r="AD1432" s="4">
        <f t="shared" si="415"/>
        <v>1662.6666666666667</v>
      </c>
      <c r="AE1432" s="4">
        <v>649</v>
      </c>
      <c r="AF1432" s="4">
        <v>649</v>
      </c>
      <c r="AG1432" s="4">
        <f>AE1432</f>
        <v>649</v>
      </c>
      <c r="AI1432" t="e">
        <f t="shared" si="408"/>
        <v>#N/A</v>
      </c>
      <c r="AJ1432">
        <v>1191.02</v>
      </c>
      <c r="AK1432" s="2">
        <v>1191.02</v>
      </c>
      <c r="AL1432" s="2">
        <f>AJ1432</f>
        <v>1191.02</v>
      </c>
      <c r="AM1432" s="4"/>
      <c r="AN1432" t="e">
        <f>VLOOKUP([1]!Tabelle13[[#This Row],[Vlookup this ID for freight costs]],$AL$2:$AL$6811,2,FALSE)</f>
        <v>#REF!</v>
      </c>
      <c r="AP1432">
        <v>19.05</v>
      </c>
      <c r="AQ1432">
        <v>19.05</v>
      </c>
      <c r="AR1432" s="4">
        <v>16</v>
      </c>
      <c r="AS1432" s="4">
        <v>4</v>
      </c>
      <c r="AT1432" s="4">
        <v>2012</v>
      </c>
      <c r="AU1432" s="4">
        <v>11</v>
      </c>
      <c r="AV1432" s="4">
        <v>4</v>
      </c>
      <c r="AW1432" s="4">
        <v>2012</v>
      </c>
      <c r="AX1432" t="str">
        <f t="shared" si="409"/>
        <v>No Delay</v>
      </c>
      <c r="AY1432">
        <f t="shared" si="410"/>
        <v>0</v>
      </c>
    </row>
    <row r="1433" spans="1:51" x14ac:dyDescent="0.2">
      <c r="A1433" s="3">
        <v>84718</v>
      </c>
      <c r="B1433" s="1" t="s">
        <v>215</v>
      </c>
      <c r="C1433" s="1" t="s">
        <v>89</v>
      </c>
      <c r="D1433" s="1" t="s">
        <v>130</v>
      </c>
      <c r="E1433" s="1" t="s">
        <v>53</v>
      </c>
      <c r="F1433" s="1" t="s">
        <v>53</v>
      </c>
      <c r="G1433" s="13" t="s">
        <v>798</v>
      </c>
      <c r="H1433" s="12">
        <v>41015</v>
      </c>
      <c r="I1433" s="12" t="s">
        <v>799</v>
      </c>
      <c r="J1433" s="12">
        <v>41010</v>
      </c>
      <c r="K1433" s="4">
        <v>3860</v>
      </c>
      <c r="L1433" s="1" t="s">
        <v>146</v>
      </c>
      <c r="M1433" s="1" t="s">
        <v>132</v>
      </c>
      <c r="N1433" s="1" t="s">
        <v>261</v>
      </c>
      <c r="O1433" s="1" t="s">
        <v>93</v>
      </c>
      <c r="P1433">
        <v>30</v>
      </c>
      <c r="Q1433">
        <v>3765</v>
      </c>
      <c r="R1433">
        <v>41415</v>
      </c>
      <c r="S1433">
        <v>11</v>
      </c>
      <c r="T1433">
        <v>0.37</v>
      </c>
      <c r="U1433">
        <f t="shared" si="406"/>
        <v>41415</v>
      </c>
      <c r="V1433">
        <f t="shared" si="407"/>
        <v>112950</v>
      </c>
      <c r="W1433" s="1" t="s">
        <v>155</v>
      </c>
      <c r="X1433" s="1" t="s">
        <v>1236</v>
      </c>
      <c r="Y1433" s="1" t="s">
        <v>156</v>
      </c>
      <c r="Z1433" s="3">
        <v>9211</v>
      </c>
      <c r="AA1433" s="4">
        <f t="shared" si="411"/>
        <v>649</v>
      </c>
      <c r="AB1433" s="4">
        <f t="shared" si="401"/>
        <v>2657.9406730000001</v>
      </c>
      <c r="AC1433" s="4">
        <f t="shared" si="412"/>
        <v>649</v>
      </c>
      <c r="AD1433" s="4">
        <f t="shared" si="415"/>
        <v>2702.6666666666665</v>
      </c>
      <c r="AE1433" s="3" t="s">
        <v>1454</v>
      </c>
      <c r="AF1433" s="3">
        <v>649</v>
      </c>
      <c r="AG1433" s="4">
        <f>AI1433</f>
        <v>649</v>
      </c>
      <c r="AH1433" s="4">
        <v>83027</v>
      </c>
      <c r="AI1433">
        <f t="shared" si="408"/>
        <v>649</v>
      </c>
      <c r="AJ1433" t="s">
        <v>1454</v>
      </c>
      <c r="AK1433" s="2">
        <v>1191.02</v>
      </c>
      <c r="AL1433" s="2">
        <f>AN1433</f>
        <v>1191.02</v>
      </c>
      <c r="AM1433" s="4">
        <v>83027</v>
      </c>
      <c r="AN1433">
        <f>INDEX($AJ$2:$AJ$6811,MATCH(AM1433,$A$2:$A$6811,0))</f>
        <v>1191.02</v>
      </c>
      <c r="AP1433">
        <v>58.06</v>
      </c>
      <c r="AQ1433">
        <v>58.06</v>
      </c>
      <c r="AR1433" s="4">
        <v>16</v>
      </c>
      <c r="AS1433" s="4">
        <v>4</v>
      </c>
      <c r="AT1433" s="4">
        <v>2012</v>
      </c>
      <c r="AU1433" s="4">
        <v>11</v>
      </c>
      <c r="AV1433" s="4">
        <v>4</v>
      </c>
      <c r="AW1433" s="4">
        <v>2012</v>
      </c>
      <c r="AX1433" t="str">
        <f t="shared" si="409"/>
        <v>No Delay</v>
      </c>
      <c r="AY1433">
        <f t="shared" si="410"/>
        <v>0</v>
      </c>
    </row>
    <row r="1434" spans="1:51" x14ac:dyDescent="0.2">
      <c r="A1434" s="3">
        <v>10824</v>
      </c>
      <c r="B1434" s="1" t="s">
        <v>317</v>
      </c>
      <c r="C1434" s="1" t="s">
        <v>89</v>
      </c>
      <c r="D1434" s="1" t="s">
        <v>130</v>
      </c>
      <c r="E1434" s="1"/>
      <c r="F1434" s="1" t="s">
        <v>107</v>
      </c>
      <c r="G1434" s="13" t="s">
        <v>754</v>
      </c>
      <c r="H1434" s="12">
        <v>39202</v>
      </c>
      <c r="I1434" s="12" t="s">
        <v>754</v>
      </c>
      <c r="J1434" s="12">
        <v>39202</v>
      </c>
      <c r="K1434" s="4">
        <v>114</v>
      </c>
      <c r="L1434" s="1" t="s">
        <v>146</v>
      </c>
      <c r="M1434" s="1" t="s">
        <v>132</v>
      </c>
      <c r="N1434" s="1" t="s">
        <v>275</v>
      </c>
      <c r="O1434" s="1" t="s">
        <v>93</v>
      </c>
      <c r="P1434">
        <v>60</v>
      </c>
      <c r="Q1434">
        <v>6945</v>
      </c>
      <c r="R1434">
        <v>71186.25</v>
      </c>
      <c r="S1434">
        <v>10.25</v>
      </c>
      <c r="T1434">
        <v>0.17</v>
      </c>
      <c r="U1434">
        <f t="shared" si="406"/>
        <v>71186.25</v>
      </c>
      <c r="V1434">
        <f t="shared" si="407"/>
        <v>416700</v>
      </c>
      <c r="W1434" s="1" t="s">
        <v>155</v>
      </c>
      <c r="X1434" s="1" t="s">
        <v>1236</v>
      </c>
      <c r="Y1434" s="1" t="s">
        <v>156</v>
      </c>
      <c r="Z1434" s="3">
        <v>9211</v>
      </c>
      <c r="AA1434" s="4">
        <f t="shared" si="411"/>
        <v>650</v>
      </c>
      <c r="AB1434" s="4">
        <f t="shared" si="401"/>
        <v>3006.9386770000001</v>
      </c>
      <c r="AC1434" s="4">
        <f t="shared" si="412"/>
        <v>650</v>
      </c>
      <c r="AD1434" s="4">
        <f t="shared" si="415"/>
        <v>666</v>
      </c>
      <c r="AE1434" s="4">
        <v>650</v>
      </c>
      <c r="AF1434" s="4">
        <v>650</v>
      </c>
      <c r="AG1434" s="4">
        <f>AE1434</f>
        <v>650</v>
      </c>
      <c r="AH1434" s="4">
        <v>83237</v>
      </c>
      <c r="AI1434">
        <f t="shared" si="408"/>
        <v>12199</v>
      </c>
      <c r="AJ1434">
        <v>2457</v>
      </c>
      <c r="AK1434" s="2">
        <v>2457</v>
      </c>
      <c r="AL1434" s="2">
        <f>AJ1434</f>
        <v>2457</v>
      </c>
      <c r="AM1434" s="4"/>
      <c r="AN1434" t="e">
        <f>VLOOKUP([1]!Tabelle13[[#This Row],[Vlookup this ID for freight costs]],$AL$2:$AL$6811,2,FALSE)</f>
        <v>#REF!</v>
      </c>
      <c r="AP1434">
        <v>0</v>
      </c>
      <c r="AR1434" s="4">
        <v>30</v>
      </c>
      <c r="AS1434" s="4">
        <v>4</v>
      </c>
      <c r="AT1434" s="4">
        <v>2007</v>
      </c>
      <c r="AU1434" s="4">
        <v>30</v>
      </c>
      <c r="AV1434" s="4">
        <v>4</v>
      </c>
      <c r="AW1434" s="4">
        <v>2007</v>
      </c>
      <c r="AX1434" t="str">
        <f t="shared" si="409"/>
        <v>No Delay</v>
      </c>
      <c r="AY1434">
        <f t="shared" si="410"/>
        <v>0</v>
      </c>
    </row>
    <row r="1435" spans="1:51" x14ac:dyDescent="0.2">
      <c r="A1435" s="3">
        <v>84157</v>
      </c>
      <c r="B1435" s="1" t="s">
        <v>215</v>
      </c>
      <c r="C1435" s="1" t="s">
        <v>89</v>
      </c>
      <c r="D1435" s="1" t="s">
        <v>130</v>
      </c>
      <c r="E1435" s="1" t="s">
        <v>101</v>
      </c>
      <c r="F1435" s="1" t="s">
        <v>101</v>
      </c>
      <c r="G1435" s="13" t="s">
        <v>1455</v>
      </c>
      <c r="H1435" s="12">
        <v>41026</v>
      </c>
      <c r="I1435" s="12" t="s">
        <v>1456</v>
      </c>
      <c r="J1435" s="12">
        <v>41018</v>
      </c>
      <c r="K1435" s="4">
        <v>3871</v>
      </c>
      <c r="L1435" s="1" t="s">
        <v>146</v>
      </c>
      <c r="M1435" s="1" t="s">
        <v>132</v>
      </c>
      <c r="N1435" s="1" t="s">
        <v>275</v>
      </c>
      <c r="O1435" s="1" t="s">
        <v>93</v>
      </c>
      <c r="P1435">
        <v>60</v>
      </c>
      <c r="Q1435">
        <v>7273</v>
      </c>
      <c r="R1435">
        <v>60074.98</v>
      </c>
      <c r="S1435">
        <v>8.26</v>
      </c>
      <c r="T1435">
        <v>0.14000000000000001</v>
      </c>
      <c r="U1435">
        <f t="shared" si="406"/>
        <v>60074.979999999996</v>
      </c>
      <c r="V1435">
        <f t="shared" si="407"/>
        <v>436380</v>
      </c>
      <c r="W1435" s="1" t="s">
        <v>204</v>
      </c>
      <c r="X1435" s="1" t="s">
        <v>1236</v>
      </c>
      <c r="Y1435" s="1" t="s">
        <v>205</v>
      </c>
      <c r="Z1435" s="3">
        <v>13184</v>
      </c>
      <c r="AA1435" s="4">
        <f t="shared" si="411"/>
        <v>650</v>
      </c>
      <c r="AB1435" s="4">
        <f t="shared" si="401"/>
        <v>3042.9359554000002</v>
      </c>
      <c r="AC1435" s="4">
        <f t="shared" si="412"/>
        <v>650</v>
      </c>
      <c r="AD1435" s="4">
        <f t="shared" si="415"/>
        <v>650</v>
      </c>
      <c r="AE1435" s="4">
        <v>650</v>
      </c>
      <c r="AF1435" s="4">
        <v>650</v>
      </c>
      <c r="AG1435" s="4">
        <f>AE1435</f>
        <v>650</v>
      </c>
      <c r="AI1435" t="e">
        <f t="shared" si="408"/>
        <v>#N/A</v>
      </c>
      <c r="AJ1435">
        <v>4029.71</v>
      </c>
      <c r="AK1435" s="2">
        <v>4029.71</v>
      </c>
      <c r="AL1435" s="2">
        <f>AJ1435</f>
        <v>4029.71</v>
      </c>
      <c r="AM1435" s="4"/>
      <c r="AN1435" t="e">
        <f>VLOOKUP([1]!Tabelle13[[#This Row],[Vlookup this ID for freight costs]],$AL$2:$AL$6811,2,FALSE)</f>
        <v>#REF!</v>
      </c>
      <c r="AP1435">
        <v>99.12</v>
      </c>
      <c r="AQ1435">
        <v>99.12</v>
      </c>
      <c r="AR1435" s="4">
        <v>27</v>
      </c>
      <c r="AS1435" s="4">
        <v>4</v>
      </c>
      <c r="AT1435" s="4">
        <v>2012</v>
      </c>
      <c r="AU1435" s="4">
        <v>19</v>
      </c>
      <c r="AV1435" s="4">
        <v>4</v>
      </c>
      <c r="AW1435" s="4">
        <v>2012</v>
      </c>
      <c r="AX1435" t="str">
        <f t="shared" si="409"/>
        <v>No Delay</v>
      </c>
      <c r="AY1435">
        <f t="shared" si="410"/>
        <v>0</v>
      </c>
    </row>
    <row r="1436" spans="1:51" x14ac:dyDescent="0.2">
      <c r="A1436" s="3">
        <v>85852</v>
      </c>
      <c r="B1436" s="1" t="s">
        <v>215</v>
      </c>
      <c r="C1436" s="1" t="s">
        <v>89</v>
      </c>
      <c r="D1436" s="1" t="s">
        <v>130</v>
      </c>
      <c r="E1436" s="1" t="s">
        <v>101</v>
      </c>
      <c r="F1436" s="1" t="s">
        <v>101</v>
      </c>
      <c r="G1436" s="13" t="s">
        <v>1455</v>
      </c>
      <c r="H1436" s="12">
        <v>41026</v>
      </c>
      <c r="I1436" s="12" t="s">
        <v>1456</v>
      </c>
      <c r="J1436" s="12">
        <v>41018</v>
      </c>
      <c r="K1436" s="4">
        <v>3873</v>
      </c>
      <c r="L1436" s="1" t="s">
        <v>146</v>
      </c>
      <c r="M1436" s="1" t="s">
        <v>132</v>
      </c>
      <c r="N1436" s="1" t="s">
        <v>275</v>
      </c>
      <c r="O1436" s="1" t="s">
        <v>93</v>
      </c>
      <c r="P1436">
        <v>60</v>
      </c>
      <c r="Q1436">
        <v>5</v>
      </c>
      <c r="R1436">
        <v>41.3</v>
      </c>
      <c r="S1436">
        <v>8.26</v>
      </c>
      <c r="T1436">
        <v>0.14000000000000001</v>
      </c>
      <c r="U1436">
        <f t="shared" si="406"/>
        <v>41.3</v>
      </c>
      <c r="V1436">
        <f t="shared" si="407"/>
        <v>300</v>
      </c>
      <c r="W1436" s="1" t="s">
        <v>160</v>
      </c>
      <c r="X1436" s="1" t="s">
        <v>1236</v>
      </c>
      <c r="Y1436" s="1" t="s">
        <v>161</v>
      </c>
      <c r="Z1436" s="3">
        <v>12573</v>
      </c>
      <c r="AA1436" s="4">
        <f t="shared" si="411"/>
        <v>650</v>
      </c>
      <c r="AB1436" s="4">
        <f t="shared" si="401"/>
        <v>2245.2889449999998</v>
      </c>
      <c r="AC1436" s="4">
        <f t="shared" si="412"/>
        <v>650</v>
      </c>
      <c r="AD1436" s="4">
        <f t="shared" si="415"/>
        <v>2255.8017047272738</v>
      </c>
      <c r="AE1436" s="3" t="s">
        <v>1457</v>
      </c>
      <c r="AF1436" s="3">
        <v>650</v>
      </c>
      <c r="AG1436" s="4">
        <f>AI1436</f>
        <v>650</v>
      </c>
      <c r="AH1436" s="4">
        <v>84157</v>
      </c>
      <c r="AI1436">
        <f t="shared" si="408"/>
        <v>650</v>
      </c>
      <c r="AJ1436" t="s">
        <v>1457</v>
      </c>
      <c r="AK1436" s="2">
        <v>4029.71</v>
      </c>
      <c r="AL1436" s="2">
        <f>AN1436</f>
        <v>4029.71</v>
      </c>
      <c r="AM1436" s="4">
        <v>84157</v>
      </c>
      <c r="AN1436">
        <f>INDEX($AJ$2:$AJ$6811,MATCH(AM1436,$A$2:$A$6811,0))</f>
        <v>4029.71</v>
      </c>
      <c r="AP1436">
        <v>7.0000000000000007E-2</v>
      </c>
      <c r="AQ1436">
        <v>7.0000000000000007E-2</v>
      </c>
      <c r="AR1436" s="4">
        <v>27</v>
      </c>
      <c r="AS1436" s="4">
        <v>4</v>
      </c>
      <c r="AT1436" s="4">
        <v>2012</v>
      </c>
      <c r="AU1436" s="4">
        <v>19</v>
      </c>
      <c r="AV1436" s="4">
        <v>4</v>
      </c>
      <c r="AW1436" s="4">
        <v>2012</v>
      </c>
      <c r="AX1436" t="str">
        <f t="shared" si="409"/>
        <v>No Delay</v>
      </c>
      <c r="AY1436">
        <f t="shared" si="410"/>
        <v>0</v>
      </c>
    </row>
    <row r="1437" spans="1:51" x14ac:dyDescent="0.2">
      <c r="A1437" s="3">
        <v>12666</v>
      </c>
      <c r="B1437" s="1" t="s">
        <v>88</v>
      </c>
      <c r="C1437" s="1" t="s">
        <v>89</v>
      </c>
      <c r="D1437" s="1" t="s">
        <v>130</v>
      </c>
      <c r="E1437" s="1"/>
      <c r="F1437" s="1" t="s">
        <v>107</v>
      </c>
      <c r="G1437" s="13" t="s">
        <v>1458</v>
      </c>
      <c r="H1437" s="12">
        <v>39297</v>
      </c>
      <c r="I1437" s="12" t="s">
        <v>1458</v>
      </c>
      <c r="J1437" s="12">
        <v>39297</v>
      </c>
      <c r="K1437" s="4">
        <v>280</v>
      </c>
      <c r="L1437" s="1" t="s">
        <v>146</v>
      </c>
      <c r="M1437" s="1" t="s">
        <v>132</v>
      </c>
      <c r="N1437" s="1" t="s">
        <v>392</v>
      </c>
      <c r="O1437" s="1" t="s">
        <v>393</v>
      </c>
      <c r="P1437">
        <v>120</v>
      </c>
      <c r="Q1437">
        <v>3090</v>
      </c>
      <c r="R1437">
        <v>127122.6</v>
      </c>
      <c r="S1437">
        <v>41.14</v>
      </c>
      <c r="T1437">
        <v>0.34</v>
      </c>
      <c r="U1437">
        <f t="shared" si="406"/>
        <v>127122.6</v>
      </c>
      <c r="V1437">
        <f t="shared" si="407"/>
        <v>370800</v>
      </c>
      <c r="W1437" s="1" t="s">
        <v>394</v>
      </c>
      <c r="X1437" s="1" t="s">
        <v>112</v>
      </c>
      <c r="Y1437" s="1" t="s">
        <v>112</v>
      </c>
      <c r="Z1437" s="3">
        <v>5055</v>
      </c>
      <c r="AA1437" s="4">
        <f t="shared" si="411"/>
        <v>650</v>
      </c>
      <c r="AB1437" s="4">
        <f t="shared" si="401"/>
        <v>2583.8609080000001</v>
      </c>
      <c r="AC1437" s="4">
        <f t="shared" si="412"/>
        <v>650</v>
      </c>
      <c r="AD1437" s="4">
        <f t="shared" si="415"/>
        <v>674</v>
      </c>
      <c r="AE1437" s="4">
        <v>650</v>
      </c>
      <c r="AF1437" s="4">
        <v>650</v>
      </c>
      <c r="AG1437" s="4">
        <f t="shared" ref="AG1437:AG1447" si="416">AE1437</f>
        <v>650</v>
      </c>
      <c r="AI1437" t="e">
        <f t="shared" si="408"/>
        <v>#N/A</v>
      </c>
      <c r="AJ1437">
        <v>2457</v>
      </c>
      <c r="AK1437" s="2">
        <v>2457</v>
      </c>
      <c r="AL1437" s="2">
        <f t="shared" ref="AL1437:AL1447" si="417">AJ1437</f>
        <v>2457</v>
      </c>
      <c r="AM1437" s="4"/>
      <c r="AN1437" t="e">
        <f>VLOOKUP([1]!Tabelle13[[#This Row],[Vlookup this ID for freight costs]],$AL$2:$AL$6811,2,FALSE)</f>
        <v>#REF!</v>
      </c>
      <c r="AP1437">
        <v>203.4</v>
      </c>
      <c r="AQ1437">
        <v>203.4</v>
      </c>
      <c r="AR1437" s="4">
        <v>3</v>
      </c>
      <c r="AS1437" s="4">
        <v>8</v>
      </c>
      <c r="AT1437" s="4">
        <v>2007</v>
      </c>
      <c r="AU1437" s="4">
        <v>3</v>
      </c>
      <c r="AV1437" s="4">
        <v>8</v>
      </c>
      <c r="AW1437" s="4">
        <v>2007</v>
      </c>
      <c r="AX1437" t="str">
        <f t="shared" si="409"/>
        <v>No Delay</v>
      </c>
      <c r="AY1437">
        <f t="shared" si="410"/>
        <v>0</v>
      </c>
    </row>
    <row r="1438" spans="1:51" x14ac:dyDescent="0.2">
      <c r="A1438" s="3">
        <v>82902</v>
      </c>
      <c r="B1438" s="1" t="s">
        <v>151</v>
      </c>
      <c r="C1438" s="1" t="s">
        <v>65</v>
      </c>
      <c r="D1438" s="1" t="s">
        <v>130</v>
      </c>
      <c r="E1438" s="1" t="s">
        <v>53</v>
      </c>
      <c r="F1438" s="1" t="s">
        <v>53</v>
      </c>
      <c r="G1438" s="13" t="s">
        <v>189</v>
      </c>
      <c r="H1438" s="12">
        <v>40374</v>
      </c>
      <c r="I1438" s="12" t="s">
        <v>190</v>
      </c>
      <c r="J1438" s="12">
        <v>40357</v>
      </c>
      <c r="K1438" s="4">
        <v>2557</v>
      </c>
      <c r="L1438" s="1" t="s">
        <v>146</v>
      </c>
      <c r="M1438" s="1" t="s">
        <v>132</v>
      </c>
      <c r="N1438" s="1" t="s">
        <v>196</v>
      </c>
      <c r="O1438" s="1" t="s">
        <v>93</v>
      </c>
      <c r="P1438">
        <v>60</v>
      </c>
      <c r="Q1438">
        <v>9000</v>
      </c>
      <c r="R1438">
        <v>52650</v>
      </c>
      <c r="S1438">
        <v>5.85</v>
      </c>
      <c r="T1438">
        <v>0.1</v>
      </c>
      <c r="U1438">
        <f t="shared" si="406"/>
        <v>52650</v>
      </c>
      <c r="V1438">
        <f t="shared" si="407"/>
        <v>540000</v>
      </c>
      <c r="W1438" s="1" t="s">
        <v>197</v>
      </c>
      <c r="X1438" s="1" t="s">
        <v>1236</v>
      </c>
      <c r="Y1438" s="1" t="s">
        <v>3082</v>
      </c>
      <c r="Z1438" s="3">
        <v>7428</v>
      </c>
      <c r="AA1438" s="4">
        <f t="shared" si="411"/>
        <v>653</v>
      </c>
      <c r="AB1438" s="4">
        <f t="shared" si="401"/>
        <v>3232.4704059999999</v>
      </c>
      <c r="AC1438" s="4">
        <f t="shared" si="412"/>
        <v>653</v>
      </c>
      <c r="AD1438" s="4">
        <f t="shared" si="415"/>
        <v>981.3</v>
      </c>
      <c r="AE1438" s="4">
        <v>653</v>
      </c>
      <c r="AF1438" s="4">
        <v>653</v>
      </c>
      <c r="AG1438" s="4">
        <f t="shared" si="416"/>
        <v>653</v>
      </c>
      <c r="AI1438" t="e">
        <f t="shared" si="408"/>
        <v>#N/A</v>
      </c>
      <c r="AJ1438" t="s">
        <v>81</v>
      </c>
      <c r="AK1438" s="2"/>
      <c r="AL1438" s="2" t="str">
        <f t="shared" si="417"/>
        <v>Freight Included in Commodity Cost</v>
      </c>
      <c r="AM1438" s="4"/>
      <c r="AN1438" t="e">
        <f>VLOOKUP([1]!Tabelle13[[#This Row],[Vlookup this ID for freight costs]],$AL$2:$AL$6811,2,FALSE)</f>
        <v>#REF!</v>
      </c>
      <c r="AP1438">
        <v>113.51</v>
      </c>
      <c r="AQ1438">
        <v>113.51</v>
      </c>
      <c r="AR1438" s="4">
        <v>15</v>
      </c>
      <c r="AS1438" s="4">
        <v>7</v>
      </c>
      <c r="AT1438" s="4">
        <v>2010</v>
      </c>
      <c r="AU1438" s="4">
        <v>28</v>
      </c>
      <c r="AV1438" s="4">
        <v>6</v>
      </c>
      <c r="AW1438" s="4">
        <v>2010</v>
      </c>
      <c r="AX1438" t="str">
        <f t="shared" si="409"/>
        <v>No Delay</v>
      </c>
      <c r="AY1438">
        <f t="shared" si="410"/>
        <v>0</v>
      </c>
    </row>
    <row r="1439" spans="1:51" x14ac:dyDescent="0.2">
      <c r="A1439" s="3">
        <v>12301</v>
      </c>
      <c r="B1439" s="1" t="s">
        <v>350</v>
      </c>
      <c r="C1439" s="1" t="s">
        <v>65</v>
      </c>
      <c r="D1439" s="1" t="s">
        <v>130</v>
      </c>
      <c r="E1439" s="1" t="s">
        <v>152</v>
      </c>
      <c r="F1439" s="1" t="s">
        <v>152</v>
      </c>
      <c r="G1439" s="13" t="s">
        <v>395</v>
      </c>
      <c r="H1439" s="12">
        <v>40029</v>
      </c>
      <c r="I1439" s="12" t="s">
        <v>395</v>
      </c>
      <c r="J1439" s="12">
        <v>40029</v>
      </c>
      <c r="K1439" s="4">
        <v>1706</v>
      </c>
      <c r="L1439" s="1" t="s">
        <v>146</v>
      </c>
      <c r="M1439" s="1" t="s">
        <v>132</v>
      </c>
      <c r="N1439" s="1" t="s">
        <v>154</v>
      </c>
      <c r="O1439" s="1" t="s">
        <v>93</v>
      </c>
      <c r="P1439">
        <v>60</v>
      </c>
      <c r="Q1439">
        <v>5800</v>
      </c>
      <c r="R1439">
        <v>66120</v>
      </c>
      <c r="S1439">
        <v>11.4</v>
      </c>
      <c r="T1439">
        <v>0.19</v>
      </c>
      <c r="U1439">
        <f t="shared" si="406"/>
        <v>66120</v>
      </c>
      <c r="V1439">
        <f t="shared" si="407"/>
        <v>348000</v>
      </c>
      <c r="W1439" s="1" t="s">
        <v>155</v>
      </c>
      <c r="X1439" s="1" t="s">
        <v>1236</v>
      </c>
      <c r="Y1439" s="1" t="s">
        <v>156</v>
      </c>
      <c r="Z1439" s="3">
        <v>7726</v>
      </c>
      <c r="AA1439" s="4">
        <f t="shared" si="411"/>
        <v>654</v>
      </c>
      <c r="AB1439" s="4">
        <f t="shared" si="401"/>
        <v>2881.2774460000001</v>
      </c>
      <c r="AC1439" s="4">
        <f t="shared" si="412"/>
        <v>654</v>
      </c>
      <c r="AD1439" s="4">
        <f t="shared" si="415"/>
        <v>4564.333333333333</v>
      </c>
      <c r="AE1439" s="4">
        <v>654</v>
      </c>
      <c r="AF1439" s="4">
        <v>654</v>
      </c>
      <c r="AG1439" s="4">
        <f t="shared" si="416"/>
        <v>654</v>
      </c>
      <c r="AI1439" t="e">
        <f t="shared" si="408"/>
        <v>#N/A</v>
      </c>
      <c r="AJ1439">
        <v>7445.8</v>
      </c>
      <c r="AK1439" s="2">
        <v>7445.8</v>
      </c>
      <c r="AL1439" s="2">
        <f t="shared" si="417"/>
        <v>7445.8</v>
      </c>
      <c r="AM1439" s="4"/>
      <c r="AN1439" t="e">
        <f>VLOOKUP([1]!Tabelle13[[#This Row],[Vlookup this ID for freight costs]],$AL$2:$AL$6811,2,FALSE)</f>
        <v>#REF!</v>
      </c>
      <c r="AP1439">
        <v>129.6</v>
      </c>
      <c r="AQ1439">
        <v>129.6</v>
      </c>
      <c r="AR1439" s="4">
        <v>4</v>
      </c>
      <c r="AS1439" s="4">
        <v>8</v>
      </c>
      <c r="AT1439" s="4">
        <v>2009</v>
      </c>
      <c r="AU1439" s="4">
        <v>4</v>
      </c>
      <c r="AV1439" s="4">
        <v>8</v>
      </c>
      <c r="AW1439" s="4">
        <v>2009</v>
      </c>
      <c r="AX1439" t="str">
        <f t="shared" si="409"/>
        <v>No Delay</v>
      </c>
      <c r="AY1439">
        <f t="shared" si="410"/>
        <v>0</v>
      </c>
    </row>
    <row r="1440" spans="1:51" x14ac:dyDescent="0.2">
      <c r="A1440" s="3">
        <v>14210</v>
      </c>
      <c r="B1440" s="1" t="s">
        <v>215</v>
      </c>
      <c r="C1440" s="1" t="s">
        <v>89</v>
      </c>
      <c r="D1440" s="1" t="s">
        <v>52</v>
      </c>
      <c r="E1440" s="1" t="s">
        <v>53</v>
      </c>
      <c r="F1440" s="1" t="s">
        <v>53</v>
      </c>
      <c r="G1440" s="13" t="s">
        <v>1459</v>
      </c>
      <c r="H1440" s="12">
        <v>40878</v>
      </c>
      <c r="I1440" s="12" t="s">
        <v>1459</v>
      </c>
      <c r="J1440" s="12">
        <v>40878</v>
      </c>
      <c r="K1440" s="4">
        <v>3607</v>
      </c>
      <c r="L1440" s="1" t="s">
        <v>146</v>
      </c>
      <c r="M1440" s="1" t="s">
        <v>414</v>
      </c>
      <c r="N1440" s="1" t="s">
        <v>1158</v>
      </c>
      <c r="O1440" s="1" t="s">
        <v>93</v>
      </c>
      <c r="P1440">
        <v>60</v>
      </c>
      <c r="Q1440">
        <v>4000</v>
      </c>
      <c r="R1440">
        <v>112000</v>
      </c>
      <c r="S1440">
        <v>28</v>
      </c>
      <c r="T1440">
        <v>0.47</v>
      </c>
      <c r="U1440">
        <f t="shared" si="406"/>
        <v>112000</v>
      </c>
      <c r="V1440">
        <f t="shared" si="407"/>
        <v>240000</v>
      </c>
      <c r="W1440" s="1" t="s">
        <v>160</v>
      </c>
      <c r="X1440" s="1" t="s">
        <v>1236</v>
      </c>
      <c r="Y1440" s="1" t="s">
        <v>161</v>
      </c>
      <c r="Z1440" s="3">
        <v>8828</v>
      </c>
      <c r="AA1440" s="4">
        <f t="shared" si="411"/>
        <v>655</v>
      </c>
      <c r="AB1440" s="4">
        <f t="shared" si="401"/>
        <v>2683.7314059999999</v>
      </c>
      <c r="AC1440" s="4">
        <f t="shared" si="412"/>
        <v>655</v>
      </c>
      <c r="AD1440" s="4">
        <f t="shared" si="415"/>
        <v>3744.5027926451612</v>
      </c>
      <c r="AE1440" s="4">
        <v>655</v>
      </c>
      <c r="AF1440" s="4">
        <v>655</v>
      </c>
      <c r="AG1440" s="4">
        <f t="shared" si="416"/>
        <v>655</v>
      </c>
      <c r="AI1440" t="e">
        <f t="shared" si="408"/>
        <v>#N/A</v>
      </c>
      <c r="AJ1440">
        <v>5300.24</v>
      </c>
      <c r="AK1440" s="2">
        <v>5300.24</v>
      </c>
      <c r="AL1440" s="2">
        <f t="shared" si="417"/>
        <v>5300.24</v>
      </c>
      <c r="AM1440" s="4"/>
      <c r="AN1440" t="e">
        <f>VLOOKUP([1]!Tabelle13[[#This Row],[Vlookup this ID for freight costs]],$AL$2:$AL$6811,2,FALSE)</f>
        <v>#REF!</v>
      </c>
      <c r="AP1440">
        <v>184.8</v>
      </c>
      <c r="AQ1440">
        <v>184.8</v>
      </c>
      <c r="AR1440" s="4">
        <v>1</v>
      </c>
      <c r="AS1440" s="4">
        <v>12</v>
      </c>
      <c r="AT1440" s="4">
        <v>2011</v>
      </c>
      <c r="AU1440" s="4">
        <v>1</v>
      </c>
      <c r="AV1440" s="4">
        <v>12</v>
      </c>
      <c r="AW1440" s="4">
        <v>2011</v>
      </c>
      <c r="AX1440" t="str">
        <f t="shared" si="409"/>
        <v>No Delay</v>
      </c>
      <c r="AY1440">
        <f t="shared" si="410"/>
        <v>0</v>
      </c>
    </row>
    <row r="1441" spans="1:51" x14ac:dyDescent="0.2">
      <c r="A1441" s="3">
        <v>83528</v>
      </c>
      <c r="B1441" s="1" t="s">
        <v>175</v>
      </c>
      <c r="C1441" s="1" t="s">
        <v>165</v>
      </c>
      <c r="D1441" s="1" t="s">
        <v>130</v>
      </c>
      <c r="E1441" s="1" t="s">
        <v>101</v>
      </c>
      <c r="F1441" s="1" t="s">
        <v>101</v>
      </c>
      <c r="G1441" s="13" t="s">
        <v>973</v>
      </c>
      <c r="H1441" s="12">
        <v>40808</v>
      </c>
      <c r="I1441" s="12" t="s">
        <v>1460</v>
      </c>
      <c r="J1441" s="12">
        <v>40779</v>
      </c>
      <c r="K1441" s="4">
        <v>3376</v>
      </c>
      <c r="L1441" s="1" t="s">
        <v>146</v>
      </c>
      <c r="M1441" s="1" t="s">
        <v>132</v>
      </c>
      <c r="N1441" s="1" t="s">
        <v>238</v>
      </c>
      <c r="O1441" s="1" t="s">
        <v>93</v>
      </c>
      <c r="P1441">
        <v>30</v>
      </c>
      <c r="Q1441">
        <v>7441</v>
      </c>
      <c r="R1441">
        <v>61239.43</v>
      </c>
      <c r="S1441">
        <v>8.23</v>
      </c>
      <c r="T1441">
        <v>0.27</v>
      </c>
      <c r="U1441">
        <f t="shared" si="406"/>
        <v>61239.43</v>
      </c>
      <c r="V1441">
        <f t="shared" si="407"/>
        <v>223230</v>
      </c>
      <c r="W1441" s="1" t="s">
        <v>160</v>
      </c>
      <c r="X1441" s="1" t="s">
        <v>1236</v>
      </c>
      <c r="Y1441" s="1" t="s">
        <v>161</v>
      </c>
      <c r="Z1441" s="3">
        <v>10896</v>
      </c>
      <c r="AA1441" s="4">
        <f t="shared" si="411"/>
        <v>656</v>
      </c>
      <c r="AB1441" s="4">
        <f t="shared" si="401"/>
        <v>3061.3735858</v>
      </c>
      <c r="AC1441" s="4">
        <f t="shared" si="412"/>
        <v>656</v>
      </c>
      <c r="AD1441" s="4">
        <f t="shared" si="415"/>
        <v>656</v>
      </c>
      <c r="AE1441" s="4">
        <v>656</v>
      </c>
      <c r="AF1441" s="4">
        <v>656</v>
      </c>
      <c r="AG1441" s="4">
        <f t="shared" si="416"/>
        <v>656</v>
      </c>
      <c r="AI1441" t="e">
        <f t="shared" si="408"/>
        <v>#N/A</v>
      </c>
      <c r="AJ1441">
        <v>4376.5600000000004</v>
      </c>
      <c r="AK1441" s="2">
        <v>4376.5600000000004</v>
      </c>
      <c r="AL1441" s="2">
        <f t="shared" si="417"/>
        <v>4376.5600000000004</v>
      </c>
      <c r="AM1441" s="4"/>
      <c r="AN1441" t="e">
        <f>VLOOKUP([1]!Tabelle13[[#This Row],[Vlookup this ID for freight costs]],$AL$2:$AL$6811,2,FALSE)</f>
        <v>#REF!</v>
      </c>
      <c r="AP1441">
        <v>101.05</v>
      </c>
      <c r="AQ1441">
        <v>101.05</v>
      </c>
      <c r="AR1441" s="4">
        <v>22</v>
      </c>
      <c r="AS1441" s="4">
        <v>9</v>
      </c>
      <c r="AT1441" s="4">
        <v>2011</v>
      </c>
      <c r="AU1441" s="4">
        <v>24</v>
      </c>
      <c r="AV1441" s="4">
        <v>8</v>
      </c>
      <c r="AW1441" s="4">
        <v>2011</v>
      </c>
      <c r="AX1441" t="str">
        <f t="shared" si="409"/>
        <v>No Delay</v>
      </c>
      <c r="AY1441">
        <f t="shared" si="410"/>
        <v>0</v>
      </c>
    </row>
    <row r="1442" spans="1:51" x14ac:dyDescent="0.2">
      <c r="A1442" s="3">
        <v>85135</v>
      </c>
      <c r="B1442" s="1" t="s">
        <v>151</v>
      </c>
      <c r="C1442" s="1" t="s">
        <v>65</v>
      </c>
      <c r="D1442" s="1" t="s">
        <v>130</v>
      </c>
      <c r="E1442" s="1" t="s">
        <v>152</v>
      </c>
      <c r="F1442" s="1" t="s">
        <v>152</v>
      </c>
      <c r="G1442" s="13" t="s">
        <v>1461</v>
      </c>
      <c r="H1442" s="12">
        <v>40406</v>
      </c>
      <c r="I1442" s="12" t="s">
        <v>806</v>
      </c>
      <c r="J1442" s="12">
        <v>40407</v>
      </c>
      <c r="K1442" s="4">
        <v>2679</v>
      </c>
      <c r="L1442" s="1" t="s">
        <v>146</v>
      </c>
      <c r="M1442" s="1" t="s">
        <v>132</v>
      </c>
      <c r="N1442" s="1" t="s">
        <v>154</v>
      </c>
      <c r="O1442" s="1" t="s">
        <v>93</v>
      </c>
      <c r="P1442">
        <v>60</v>
      </c>
      <c r="Q1442">
        <v>5000</v>
      </c>
      <c r="R1442">
        <v>56100</v>
      </c>
      <c r="S1442">
        <v>11.22</v>
      </c>
      <c r="T1442">
        <v>0.19</v>
      </c>
      <c r="U1442">
        <f t="shared" si="406"/>
        <v>56100</v>
      </c>
      <c r="V1442">
        <f t="shared" si="407"/>
        <v>300000</v>
      </c>
      <c r="W1442" s="1" t="s">
        <v>155</v>
      </c>
      <c r="X1442" s="1" t="s">
        <v>1236</v>
      </c>
      <c r="Y1442" s="1" t="s">
        <v>156</v>
      </c>
      <c r="Z1442" s="3">
        <v>7726</v>
      </c>
      <c r="AA1442" s="4">
        <f t="shared" si="411"/>
        <v>659</v>
      </c>
      <c r="AB1442" s="4">
        <f t="shared" si="401"/>
        <v>2793.479206</v>
      </c>
      <c r="AC1442" s="4">
        <f t="shared" si="412"/>
        <v>659</v>
      </c>
      <c r="AD1442" s="4">
        <f t="shared" si="415"/>
        <v>2609.2959257333337</v>
      </c>
      <c r="AE1442" s="4">
        <v>659</v>
      </c>
      <c r="AF1442" s="4">
        <v>659</v>
      </c>
      <c r="AG1442" s="4">
        <f t="shared" si="416"/>
        <v>659</v>
      </c>
      <c r="AI1442" t="e">
        <f t="shared" si="408"/>
        <v>#N/A</v>
      </c>
      <c r="AJ1442">
        <v>6147.18</v>
      </c>
      <c r="AK1442" s="2">
        <v>6147.18</v>
      </c>
      <c r="AL1442" s="2">
        <f t="shared" si="417"/>
        <v>6147.18</v>
      </c>
      <c r="AM1442" s="4"/>
      <c r="AN1442" t="e">
        <f>VLOOKUP([1]!Tabelle13[[#This Row],[Vlookup this ID for freight costs]],$AL$2:$AL$6811,2,FALSE)</f>
        <v>#REF!</v>
      </c>
      <c r="AP1442">
        <v>120.95</v>
      </c>
      <c r="AQ1442">
        <v>120.95</v>
      </c>
      <c r="AR1442" s="4">
        <v>16</v>
      </c>
      <c r="AS1442" s="4">
        <v>8</v>
      </c>
      <c r="AT1442" s="4">
        <v>2010</v>
      </c>
      <c r="AU1442" s="4">
        <v>17</v>
      </c>
      <c r="AV1442" s="4">
        <v>8</v>
      </c>
      <c r="AW1442" s="4">
        <v>2010</v>
      </c>
      <c r="AX1442" t="str">
        <f t="shared" si="409"/>
        <v>Delay</v>
      </c>
      <c r="AY1442">
        <f t="shared" si="410"/>
        <v>1</v>
      </c>
    </row>
    <row r="1443" spans="1:51" x14ac:dyDescent="0.2">
      <c r="A1443" s="3">
        <v>82466</v>
      </c>
      <c r="B1443" s="1" t="s">
        <v>215</v>
      </c>
      <c r="C1443" s="1" t="s">
        <v>89</v>
      </c>
      <c r="D1443" s="1" t="s">
        <v>130</v>
      </c>
      <c r="E1443" s="1" t="s">
        <v>53</v>
      </c>
      <c r="F1443" s="1" t="s">
        <v>53</v>
      </c>
      <c r="G1443" s="13" t="s">
        <v>798</v>
      </c>
      <c r="H1443" s="12">
        <v>41015</v>
      </c>
      <c r="I1443" s="12" t="s">
        <v>1462</v>
      </c>
      <c r="J1443" s="12">
        <v>41005</v>
      </c>
      <c r="K1443" s="4">
        <v>3842</v>
      </c>
      <c r="L1443" s="1" t="s">
        <v>146</v>
      </c>
      <c r="M1443" s="1" t="s">
        <v>132</v>
      </c>
      <c r="N1443" s="1" t="s">
        <v>178</v>
      </c>
      <c r="O1443" s="1" t="s">
        <v>93</v>
      </c>
      <c r="P1443">
        <v>60</v>
      </c>
      <c r="Q1443">
        <v>13860</v>
      </c>
      <c r="R1443">
        <v>97297.2</v>
      </c>
      <c r="S1443">
        <v>7.02</v>
      </c>
      <c r="T1443">
        <v>0.12</v>
      </c>
      <c r="U1443">
        <f t="shared" si="406"/>
        <v>97297.2</v>
      </c>
      <c r="V1443">
        <f t="shared" si="407"/>
        <v>831600</v>
      </c>
      <c r="W1443" s="1" t="s">
        <v>155</v>
      </c>
      <c r="X1443" s="1" t="s">
        <v>1236</v>
      </c>
      <c r="Y1443" s="1" t="s">
        <v>156</v>
      </c>
      <c r="Z1443" s="3">
        <v>9211</v>
      </c>
      <c r="AA1443" s="4">
        <f t="shared" si="411"/>
        <v>662</v>
      </c>
      <c r="AB1443" s="4">
        <f t="shared" si="401"/>
        <v>3765.8447139999998</v>
      </c>
      <c r="AC1443" s="4">
        <f t="shared" si="412"/>
        <v>662</v>
      </c>
      <c r="AD1443" s="4">
        <f t="shared" si="415"/>
        <v>662</v>
      </c>
      <c r="AE1443" s="4">
        <v>662</v>
      </c>
      <c r="AF1443" s="4">
        <v>662</v>
      </c>
      <c r="AG1443" s="4">
        <f t="shared" si="416"/>
        <v>662</v>
      </c>
      <c r="AI1443" t="e">
        <f t="shared" si="408"/>
        <v>#N/A</v>
      </c>
      <c r="AJ1443">
        <v>3848.91</v>
      </c>
      <c r="AK1443" s="2">
        <v>3848.91</v>
      </c>
      <c r="AL1443" s="2">
        <f t="shared" si="417"/>
        <v>3848.91</v>
      </c>
      <c r="AM1443" s="4"/>
      <c r="AN1443" t="e">
        <f>VLOOKUP([1]!Tabelle13[[#This Row],[Vlookup this ID for freight costs]],$AL$2:$AL$6811,2,FALSE)</f>
        <v>#REF!</v>
      </c>
      <c r="AP1443">
        <v>136.41</v>
      </c>
      <c r="AQ1443">
        <v>136.41</v>
      </c>
      <c r="AR1443" s="4">
        <v>16</v>
      </c>
      <c r="AS1443" s="4">
        <v>4</v>
      </c>
      <c r="AT1443" s="4">
        <v>2012</v>
      </c>
      <c r="AU1443" s="4">
        <v>6</v>
      </c>
      <c r="AV1443" s="4">
        <v>4</v>
      </c>
      <c r="AW1443" s="4">
        <v>2012</v>
      </c>
      <c r="AX1443" t="str">
        <f t="shared" si="409"/>
        <v>No Delay</v>
      </c>
      <c r="AY1443">
        <f t="shared" si="410"/>
        <v>0</v>
      </c>
    </row>
    <row r="1444" spans="1:51" x14ac:dyDescent="0.2">
      <c r="A1444" s="3">
        <v>85670</v>
      </c>
      <c r="B1444" s="1" t="s">
        <v>151</v>
      </c>
      <c r="C1444" s="1" t="s">
        <v>65</v>
      </c>
      <c r="D1444" s="1" t="s">
        <v>130</v>
      </c>
      <c r="E1444" s="1" t="s">
        <v>152</v>
      </c>
      <c r="F1444" s="1" t="s">
        <v>152</v>
      </c>
      <c r="G1444" s="13" t="s">
        <v>230</v>
      </c>
      <c r="H1444" s="12">
        <v>40329</v>
      </c>
      <c r="I1444" s="12" t="s">
        <v>377</v>
      </c>
      <c r="J1444" s="12">
        <v>40316</v>
      </c>
      <c r="K1444" s="4">
        <v>2441</v>
      </c>
      <c r="L1444" s="1" t="s">
        <v>146</v>
      </c>
      <c r="M1444" s="1" t="s">
        <v>132</v>
      </c>
      <c r="N1444" s="1" t="s">
        <v>167</v>
      </c>
      <c r="O1444" s="1" t="s">
        <v>93</v>
      </c>
      <c r="P1444">
        <v>30</v>
      </c>
      <c r="Q1444">
        <v>7500</v>
      </c>
      <c r="R1444">
        <v>35625</v>
      </c>
      <c r="S1444">
        <v>4.75</v>
      </c>
      <c r="T1444">
        <v>0.16</v>
      </c>
      <c r="U1444">
        <f t="shared" si="406"/>
        <v>35625</v>
      </c>
      <c r="V1444">
        <f t="shared" si="407"/>
        <v>225000</v>
      </c>
      <c r="W1444" s="1" t="s">
        <v>155</v>
      </c>
      <c r="X1444" s="1" t="s">
        <v>1236</v>
      </c>
      <c r="Y1444" s="1" t="s">
        <v>156</v>
      </c>
      <c r="Z1444" s="3">
        <v>7726</v>
      </c>
      <c r="AA1444" s="4">
        <f t="shared" si="411"/>
        <v>662</v>
      </c>
      <c r="AB1444" s="4">
        <f t="shared" si="401"/>
        <v>3067.8487059999998</v>
      </c>
      <c r="AC1444" s="4">
        <f t="shared" si="412"/>
        <v>662</v>
      </c>
      <c r="AD1444" s="4">
        <f t="shared" si="415"/>
        <v>7918.333333333333</v>
      </c>
      <c r="AE1444" s="4">
        <v>662</v>
      </c>
      <c r="AF1444" s="4">
        <v>662</v>
      </c>
      <c r="AG1444" s="4">
        <f t="shared" si="416"/>
        <v>662</v>
      </c>
      <c r="AI1444" t="e">
        <f t="shared" si="408"/>
        <v>#N/A</v>
      </c>
      <c r="AJ1444">
        <v>9736.1</v>
      </c>
      <c r="AK1444" s="2">
        <v>9736.1</v>
      </c>
      <c r="AL1444" s="2">
        <f t="shared" si="417"/>
        <v>9736.1</v>
      </c>
      <c r="AM1444" s="4"/>
      <c r="AN1444" t="e">
        <f>VLOOKUP([1]!Tabelle13[[#This Row],[Vlookup this ID for freight costs]],$AL$2:$AL$6811,2,FALSE)</f>
        <v>#REF!</v>
      </c>
      <c r="AP1444">
        <v>76.81</v>
      </c>
      <c r="AQ1444">
        <v>76.81</v>
      </c>
      <c r="AR1444" s="4">
        <v>31</v>
      </c>
      <c r="AS1444" s="4">
        <v>5</v>
      </c>
      <c r="AT1444" s="4">
        <v>2010</v>
      </c>
      <c r="AU1444" s="4">
        <v>18</v>
      </c>
      <c r="AV1444" s="4">
        <v>5</v>
      </c>
      <c r="AW1444" s="4">
        <v>2010</v>
      </c>
      <c r="AX1444" t="str">
        <f t="shared" si="409"/>
        <v>No Delay</v>
      </c>
      <c r="AY1444">
        <f t="shared" si="410"/>
        <v>0</v>
      </c>
    </row>
    <row r="1445" spans="1:51" x14ac:dyDescent="0.2">
      <c r="A1445" s="3">
        <v>12646</v>
      </c>
      <c r="B1445" s="1" t="s">
        <v>133</v>
      </c>
      <c r="C1445" s="1" t="s">
        <v>51</v>
      </c>
      <c r="D1445" s="1" t="s">
        <v>130</v>
      </c>
      <c r="E1445" s="1" t="s">
        <v>53</v>
      </c>
      <c r="F1445" s="1" t="s">
        <v>53</v>
      </c>
      <c r="G1445" s="13" t="s">
        <v>782</v>
      </c>
      <c r="H1445" s="12">
        <v>39206</v>
      </c>
      <c r="I1445" s="12" t="s">
        <v>782</v>
      </c>
      <c r="J1445" s="12">
        <v>39206</v>
      </c>
      <c r="K1445" s="4">
        <v>146</v>
      </c>
      <c r="L1445" s="1" t="s">
        <v>146</v>
      </c>
      <c r="M1445" s="1" t="s">
        <v>132</v>
      </c>
      <c r="N1445" s="1" t="s">
        <v>595</v>
      </c>
      <c r="O1445" s="1" t="s">
        <v>596</v>
      </c>
      <c r="P1445">
        <v>270</v>
      </c>
      <c r="Q1445">
        <v>2579</v>
      </c>
      <c r="R1445">
        <v>205288.4</v>
      </c>
      <c r="S1445">
        <v>79.599999999999994</v>
      </c>
      <c r="T1445">
        <v>0.28999999999999998</v>
      </c>
      <c r="U1445">
        <f t="shared" si="406"/>
        <v>205288.4</v>
      </c>
      <c r="V1445">
        <f t="shared" si="407"/>
        <v>696330</v>
      </c>
      <c r="W1445" s="1" t="s">
        <v>385</v>
      </c>
      <c r="X1445" s="1" t="s">
        <v>3087</v>
      </c>
      <c r="Y1445" s="1" t="s">
        <v>3083</v>
      </c>
      <c r="Z1445" s="3">
        <v>7655</v>
      </c>
      <c r="AA1445" s="4">
        <f t="shared" si="411"/>
        <v>663</v>
      </c>
      <c r="AB1445" s="4">
        <f t="shared" si="401"/>
        <v>2527.7797821999998</v>
      </c>
      <c r="AC1445" s="4">
        <f t="shared" si="412"/>
        <v>663</v>
      </c>
      <c r="AD1445" s="4">
        <f t="shared" si="415"/>
        <v>2070.3333333333335</v>
      </c>
      <c r="AE1445" s="4">
        <v>663</v>
      </c>
      <c r="AF1445" s="4">
        <v>663</v>
      </c>
      <c r="AG1445" s="4">
        <f t="shared" si="416"/>
        <v>663</v>
      </c>
      <c r="AI1445" t="e">
        <f t="shared" si="408"/>
        <v>#N/A</v>
      </c>
      <c r="AJ1445">
        <v>1824.11</v>
      </c>
      <c r="AK1445" s="2">
        <v>1824.11</v>
      </c>
      <c r="AL1445" s="2">
        <f t="shared" si="417"/>
        <v>1824.11</v>
      </c>
      <c r="AM1445" s="4"/>
      <c r="AN1445" t="e">
        <f>VLOOKUP([1]!Tabelle13[[#This Row],[Vlookup this ID for freight costs]],$AL$2:$AL$6811,2,FALSE)</f>
        <v>#REF!</v>
      </c>
      <c r="AP1445">
        <v>0</v>
      </c>
      <c r="AR1445" s="4">
        <v>4</v>
      </c>
      <c r="AS1445" s="4">
        <v>5</v>
      </c>
      <c r="AT1445" s="4">
        <v>2007</v>
      </c>
      <c r="AU1445" s="4">
        <v>4</v>
      </c>
      <c r="AV1445" s="4">
        <v>5</v>
      </c>
      <c r="AW1445" s="4">
        <v>2007</v>
      </c>
      <c r="AX1445" t="str">
        <f t="shared" si="409"/>
        <v>No Delay</v>
      </c>
      <c r="AY1445">
        <f t="shared" si="410"/>
        <v>0</v>
      </c>
    </row>
    <row r="1446" spans="1:51" x14ac:dyDescent="0.2">
      <c r="A1446" s="3">
        <v>54755</v>
      </c>
      <c r="B1446" s="1" t="s">
        <v>258</v>
      </c>
      <c r="C1446" s="1" t="s">
        <v>73</v>
      </c>
      <c r="D1446" s="1" t="s">
        <v>266</v>
      </c>
      <c r="E1446" s="1" t="s">
        <v>53</v>
      </c>
      <c r="F1446" s="1" t="s">
        <v>53</v>
      </c>
      <c r="G1446" s="13" t="s">
        <v>976</v>
      </c>
      <c r="H1446" s="12">
        <v>40868</v>
      </c>
      <c r="I1446" s="12" t="s">
        <v>976</v>
      </c>
      <c r="J1446" s="12">
        <v>40868</v>
      </c>
      <c r="K1446" s="4">
        <v>3580</v>
      </c>
      <c r="L1446" s="1" t="s">
        <v>146</v>
      </c>
      <c r="M1446" s="1" t="s">
        <v>423</v>
      </c>
      <c r="N1446" s="1" t="s">
        <v>491</v>
      </c>
      <c r="O1446" s="1" t="s">
        <v>93</v>
      </c>
      <c r="P1446">
        <v>60</v>
      </c>
      <c r="Q1446">
        <v>5625</v>
      </c>
      <c r="R1446">
        <v>43368.75</v>
      </c>
      <c r="S1446">
        <v>7.71</v>
      </c>
      <c r="T1446">
        <v>0.13</v>
      </c>
      <c r="U1446">
        <f t="shared" si="406"/>
        <v>43368.75</v>
      </c>
      <c r="V1446">
        <f t="shared" si="407"/>
        <v>337500</v>
      </c>
      <c r="W1446" s="1" t="s">
        <v>394</v>
      </c>
      <c r="X1446" s="1" t="s">
        <v>112</v>
      </c>
      <c r="Y1446" s="1" t="s">
        <v>112</v>
      </c>
      <c r="Z1446" s="3">
        <v>8062</v>
      </c>
      <c r="AA1446" s="4">
        <f t="shared" si="411"/>
        <v>665</v>
      </c>
      <c r="AB1446" s="4">
        <f t="shared" si="401"/>
        <v>2862.0715810000002</v>
      </c>
      <c r="AC1446" s="4">
        <f t="shared" si="412"/>
        <v>665</v>
      </c>
      <c r="AD1446" s="4">
        <f t="shared" si="415"/>
        <v>9353</v>
      </c>
      <c r="AE1446" s="4">
        <v>665</v>
      </c>
      <c r="AF1446" s="4">
        <v>665</v>
      </c>
      <c r="AG1446" s="4">
        <f t="shared" si="416"/>
        <v>665</v>
      </c>
      <c r="AI1446" t="e">
        <f t="shared" si="408"/>
        <v>#N/A</v>
      </c>
      <c r="AJ1446">
        <v>7549.41</v>
      </c>
      <c r="AK1446" s="2">
        <v>7549.41</v>
      </c>
      <c r="AL1446" s="2">
        <f t="shared" si="417"/>
        <v>7549.41</v>
      </c>
      <c r="AM1446" s="4"/>
      <c r="AN1446" t="e">
        <f>VLOOKUP([1]!Tabelle13[[#This Row],[Vlookup this ID for freight costs]],$AL$2:$AL$6811,2,FALSE)</f>
        <v>#REF!</v>
      </c>
      <c r="AP1446">
        <v>93.5</v>
      </c>
      <c r="AQ1446">
        <v>93.5</v>
      </c>
      <c r="AR1446" s="4">
        <v>21</v>
      </c>
      <c r="AS1446" s="4">
        <v>11</v>
      </c>
      <c r="AT1446" s="4">
        <v>2011</v>
      </c>
      <c r="AU1446" s="4">
        <v>21</v>
      </c>
      <c r="AV1446" s="4">
        <v>11</v>
      </c>
      <c r="AW1446" s="4">
        <v>2011</v>
      </c>
      <c r="AX1446" t="str">
        <f t="shared" si="409"/>
        <v>No Delay</v>
      </c>
      <c r="AY1446">
        <f t="shared" si="410"/>
        <v>0</v>
      </c>
    </row>
    <row r="1447" spans="1:51" x14ac:dyDescent="0.2">
      <c r="A1447" s="3">
        <v>11593</v>
      </c>
      <c r="B1447" s="1" t="s">
        <v>164</v>
      </c>
      <c r="C1447" s="1" t="s">
        <v>165</v>
      </c>
      <c r="D1447" s="1" t="s">
        <v>130</v>
      </c>
      <c r="E1447" s="1" t="s">
        <v>53</v>
      </c>
      <c r="F1447" s="1" t="s">
        <v>53</v>
      </c>
      <c r="G1447" s="13" t="s">
        <v>987</v>
      </c>
      <c r="H1447" s="12">
        <v>39756</v>
      </c>
      <c r="I1447" s="12" t="s">
        <v>987</v>
      </c>
      <c r="J1447" s="12">
        <v>39756</v>
      </c>
      <c r="K1447" s="4">
        <v>1152</v>
      </c>
      <c r="L1447" s="1" t="s">
        <v>146</v>
      </c>
      <c r="M1447" s="1" t="s">
        <v>132</v>
      </c>
      <c r="N1447" s="1" t="s">
        <v>147</v>
      </c>
      <c r="O1447" s="1" t="s">
        <v>148</v>
      </c>
      <c r="P1447">
        <v>30</v>
      </c>
      <c r="Q1447">
        <v>67</v>
      </c>
      <c r="R1447">
        <v>1758.75</v>
      </c>
      <c r="S1447">
        <v>26.25</v>
      </c>
      <c r="T1447">
        <v>0.88</v>
      </c>
      <c r="U1447">
        <f t="shared" si="406"/>
        <v>1758.75</v>
      </c>
      <c r="V1447">
        <f t="shared" si="407"/>
        <v>2010</v>
      </c>
      <c r="W1447" s="1" t="s">
        <v>501</v>
      </c>
      <c r="X1447" s="1" t="s">
        <v>112</v>
      </c>
      <c r="Y1447" s="1" t="s">
        <v>112</v>
      </c>
      <c r="Z1447" s="3">
        <v>5956</v>
      </c>
      <c r="AA1447" s="4">
        <f t="shared" si="411"/>
        <v>666</v>
      </c>
      <c r="AB1447" s="4">
        <f t="shared" si="401"/>
        <v>2252.0933086</v>
      </c>
      <c r="AC1447" s="4">
        <f t="shared" si="412"/>
        <v>666</v>
      </c>
      <c r="AD1447" s="4">
        <f t="shared" si="415"/>
        <v>1867.8074245333337</v>
      </c>
      <c r="AE1447" s="4">
        <v>666</v>
      </c>
      <c r="AF1447" s="4">
        <v>666</v>
      </c>
      <c r="AG1447" s="4">
        <f t="shared" si="416"/>
        <v>666</v>
      </c>
      <c r="AH1447" s="4">
        <v>82551</v>
      </c>
      <c r="AI1447">
        <f t="shared" si="408"/>
        <v>5453</v>
      </c>
      <c r="AJ1447">
        <v>4503</v>
      </c>
      <c r="AK1447" s="2">
        <v>4503</v>
      </c>
      <c r="AL1447" s="2">
        <f t="shared" si="417"/>
        <v>4503</v>
      </c>
      <c r="AM1447" s="4"/>
      <c r="AN1447" t="e">
        <f>VLOOKUP([1]!Tabelle13[[#This Row],[Vlookup this ID for freight costs]],$AL$2:$AL$6811,2,FALSE)</f>
        <v>#REF!</v>
      </c>
      <c r="AP1447">
        <v>3.45</v>
      </c>
      <c r="AQ1447">
        <v>3.45</v>
      </c>
      <c r="AR1447" s="4">
        <v>4</v>
      </c>
      <c r="AS1447" s="4">
        <v>11</v>
      </c>
      <c r="AT1447" s="4">
        <v>2008</v>
      </c>
      <c r="AU1447" s="4">
        <v>4</v>
      </c>
      <c r="AV1447" s="4">
        <v>11</v>
      </c>
      <c r="AW1447" s="4">
        <v>2008</v>
      </c>
      <c r="AX1447" t="str">
        <f t="shared" si="409"/>
        <v>No Delay</v>
      </c>
      <c r="AY1447">
        <f t="shared" si="410"/>
        <v>0</v>
      </c>
    </row>
    <row r="1448" spans="1:51" x14ac:dyDescent="0.2">
      <c r="A1448" s="3">
        <v>11594</v>
      </c>
      <c r="B1448" s="1" t="s">
        <v>164</v>
      </c>
      <c r="C1448" s="1" t="s">
        <v>165</v>
      </c>
      <c r="D1448" s="1" t="s">
        <v>130</v>
      </c>
      <c r="E1448" s="1" t="s">
        <v>53</v>
      </c>
      <c r="F1448" s="1" t="s">
        <v>53</v>
      </c>
      <c r="G1448" s="13" t="s">
        <v>987</v>
      </c>
      <c r="H1448" s="12">
        <v>39756</v>
      </c>
      <c r="I1448" s="12" t="s">
        <v>987</v>
      </c>
      <c r="J1448" s="12">
        <v>39756</v>
      </c>
      <c r="K1448" s="4">
        <v>1153</v>
      </c>
      <c r="L1448" s="1" t="s">
        <v>146</v>
      </c>
      <c r="M1448" s="1" t="s">
        <v>132</v>
      </c>
      <c r="N1448" s="1" t="s">
        <v>154</v>
      </c>
      <c r="O1448" s="1" t="s">
        <v>93</v>
      </c>
      <c r="P1448">
        <v>60</v>
      </c>
      <c r="Q1448">
        <v>5919</v>
      </c>
      <c r="R1448">
        <v>69844.2</v>
      </c>
      <c r="S1448">
        <v>11.8</v>
      </c>
      <c r="T1448">
        <v>0.2</v>
      </c>
      <c r="U1448">
        <f t="shared" si="406"/>
        <v>69844.2</v>
      </c>
      <c r="V1448">
        <f t="shared" si="407"/>
        <v>355140</v>
      </c>
      <c r="W1448" s="1" t="s">
        <v>155</v>
      </c>
      <c r="X1448" s="1" t="s">
        <v>1236</v>
      </c>
      <c r="Y1448" s="1" t="s">
        <v>156</v>
      </c>
      <c r="Z1448" s="3">
        <v>5457</v>
      </c>
      <c r="AA1448" s="4">
        <f t="shared" si="411"/>
        <v>666</v>
      </c>
      <c r="AB1448" s="4">
        <f t="shared" si="401"/>
        <v>2894.3374341999997</v>
      </c>
      <c r="AC1448" s="4">
        <f t="shared" si="412"/>
        <v>666</v>
      </c>
      <c r="AD1448" s="4">
        <f t="shared" si="415"/>
        <v>666</v>
      </c>
      <c r="AE1448" s="3" t="s">
        <v>1463</v>
      </c>
      <c r="AF1448" s="3">
        <v>666</v>
      </c>
      <c r="AG1448" s="4">
        <f>AI1448</f>
        <v>666</v>
      </c>
      <c r="AH1448" s="4">
        <v>11593</v>
      </c>
      <c r="AI1448">
        <f t="shared" si="408"/>
        <v>666</v>
      </c>
      <c r="AJ1448" t="s">
        <v>1463</v>
      </c>
      <c r="AK1448" s="2">
        <v>4503</v>
      </c>
      <c r="AL1448" s="2">
        <f>AN1448</f>
        <v>4503</v>
      </c>
      <c r="AM1448" s="4">
        <v>11593</v>
      </c>
      <c r="AN1448">
        <f>INDEX($AJ$2:$AJ$6811,MATCH(AM1448,$A$2:$A$6811,0))</f>
        <v>4503</v>
      </c>
      <c r="AP1448">
        <v>136.88999999999999</v>
      </c>
      <c r="AQ1448">
        <v>136.88999999999999</v>
      </c>
      <c r="AR1448" s="4">
        <v>4</v>
      </c>
      <c r="AS1448" s="4">
        <v>11</v>
      </c>
      <c r="AT1448" s="4">
        <v>2008</v>
      </c>
      <c r="AU1448" s="4">
        <v>4</v>
      </c>
      <c r="AV1448" s="4">
        <v>11</v>
      </c>
      <c r="AW1448" s="4">
        <v>2008</v>
      </c>
      <c r="AX1448" t="str">
        <f t="shared" si="409"/>
        <v>No Delay</v>
      </c>
      <c r="AY1448">
        <f t="shared" si="410"/>
        <v>0</v>
      </c>
    </row>
    <row r="1449" spans="1:51" x14ac:dyDescent="0.2">
      <c r="A1449" s="3">
        <v>10539</v>
      </c>
      <c r="B1449" s="1" t="s">
        <v>144</v>
      </c>
      <c r="C1449" s="1" t="s">
        <v>65</v>
      </c>
      <c r="D1449" s="1" t="s">
        <v>130</v>
      </c>
      <c r="E1449" s="1"/>
      <c r="F1449" s="1" t="s">
        <v>107</v>
      </c>
      <c r="G1449" s="13" t="s">
        <v>1115</v>
      </c>
      <c r="H1449" s="12">
        <v>39135</v>
      </c>
      <c r="I1449" s="12" t="s">
        <v>1115</v>
      </c>
      <c r="J1449" s="12">
        <v>39135</v>
      </c>
      <c r="K1449" s="4">
        <v>66</v>
      </c>
      <c r="L1449" s="1" t="s">
        <v>146</v>
      </c>
      <c r="M1449" s="1" t="s">
        <v>132</v>
      </c>
      <c r="N1449" s="1" t="s">
        <v>985</v>
      </c>
      <c r="O1449" s="1" t="s">
        <v>93</v>
      </c>
      <c r="P1449">
        <v>120</v>
      </c>
      <c r="Q1449">
        <v>5151</v>
      </c>
      <c r="R1449">
        <v>105595.5</v>
      </c>
      <c r="S1449">
        <v>20.5</v>
      </c>
      <c r="T1449">
        <v>0.17</v>
      </c>
      <c r="U1449">
        <f t="shared" si="406"/>
        <v>105595.5</v>
      </c>
      <c r="V1449">
        <f t="shared" si="407"/>
        <v>618120</v>
      </c>
      <c r="W1449" s="1" t="s">
        <v>149</v>
      </c>
      <c r="X1449" s="1" t="s">
        <v>150</v>
      </c>
      <c r="Y1449" s="1" t="s">
        <v>150</v>
      </c>
      <c r="Z1449" s="3">
        <v>4785</v>
      </c>
      <c r="AA1449" s="4">
        <f t="shared" si="411"/>
        <v>667</v>
      </c>
      <c r="AB1449" s="4">
        <f t="shared" si="401"/>
        <v>2810.0511237999999</v>
      </c>
      <c r="AC1449" s="4">
        <f t="shared" si="412"/>
        <v>667</v>
      </c>
      <c r="AD1449" s="4">
        <f t="shared" si="415"/>
        <v>667</v>
      </c>
      <c r="AE1449" s="4">
        <v>667</v>
      </c>
      <c r="AF1449" s="4">
        <v>667</v>
      </c>
      <c r="AG1449" s="4">
        <f>AE1449</f>
        <v>667</v>
      </c>
      <c r="AH1449" s="4">
        <v>82845</v>
      </c>
      <c r="AI1449">
        <f t="shared" si="408"/>
        <v>6843</v>
      </c>
      <c r="AJ1449">
        <v>2921</v>
      </c>
      <c r="AK1449" s="2">
        <v>2921</v>
      </c>
      <c r="AL1449" s="2">
        <f>AJ1449</f>
        <v>2921</v>
      </c>
      <c r="AM1449" s="4"/>
      <c r="AN1449" t="e">
        <f>VLOOKUP([1]!Tabelle13[[#This Row],[Vlookup this ID for freight costs]],$AL$2:$AL$6811,2,FALSE)</f>
        <v>#REF!</v>
      </c>
      <c r="AP1449">
        <v>0</v>
      </c>
      <c r="AR1449" s="4">
        <v>22</v>
      </c>
      <c r="AS1449" s="4">
        <v>2</v>
      </c>
      <c r="AT1449" s="4">
        <v>2007</v>
      </c>
      <c r="AU1449" s="4">
        <v>22</v>
      </c>
      <c r="AV1449" s="4">
        <v>2</v>
      </c>
      <c r="AW1449" s="4">
        <v>2007</v>
      </c>
      <c r="AX1449" t="str">
        <f t="shared" si="409"/>
        <v>No Delay</v>
      </c>
      <c r="AY1449">
        <f t="shared" si="410"/>
        <v>0</v>
      </c>
    </row>
    <row r="1450" spans="1:51" x14ac:dyDescent="0.2">
      <c r="A1450" s="3">
        <v>12771</v>
      </c>
      <c r="B1450" s="1" t="s">
        <v>164</v>
      </c>
      <c r="C1450" s="1" t="s">
        <v>165</v>
      </c>
      <c r="D1450" s="1" t="s">
        <v>130</v>
      </c>
      <c r="E1450" s="1" t="s">
        <v>53</v>
      </c>
      <c r="F1450" s="1" t="s">
        <v>53</v>
      </c>
      <c r="G1450" s="13" t="s">
        <v>1464</v>
      </c>
      <c r="H1450" s="12">
        <v>39493</v>
      </c>
      <c r="I1450" s="12" t="s">
        <v>1464</v>
      </c>
      <c r="J1450" s="12">
        <v>39493</v>
      </c>
      <c r="K1450" s="4">
        <v>662</v>
      </c>
      <c r="L1450" s="1" t="s">
        <v>146</v>
      </c>
      <c r="M1450" s="1" t="s">
        <v>132</v>
      </c>
      <c r="N1450" s="1" t="s">
        <v>196</v>
      </c>
      <c r="O1450" s="1" t="s">
        <v>93</v>
      </c>
      <c r="P1450">
        <v>60</v>
      </c>
      <c r="Q1450">
        <v>6500</v>
      </c>
      <c r="R1450">
        <v>48100</v>
      </c>
      <c r="S1450">
        <v>7.4</v>
      </c>
      <c r="T1450">
        <v>0.12</v>
      </c>
      <c r="U1450">
        <f t="shared" si="406"/>
        <v>48100</v>
      </c>
      <c r="V1450">
        <f t="shared" si="407"/>
        <v>390000</v>
      </c>
      <c r="W1450" s="1" t="s">
        <v>204</v>
      </c>
      <c r="X1450" s="1" t="s">
        <v>1236</v>
      </c>
      <c r="Y1450" s="1" t="s">
        <v>205</v>
      </c>
      <c r="Z1450" s="3">
        <v>4988</v>
      </c>
      <c r="AA1450" s="4">
        <f t="shared" si="411"/>
        <v>667</v>
      </c>
      <c r="AB1450" s="4">
        <f t="shared" si="401"/>
        <v>2958.1009060000001</v>
      </c>
      <c r="AC1450" s="4">
        <f t="shared" si="412"/>
        <v>667</v>
      </c>
      <c r="AD1450" s="4">
        <f t="shared" si="415"/>
        <v>20854</v>
      </c>
      <c r="AE1450" s="4">
        <v>667</v>
      </c>
      <c r="AF1450" s="4">
        <v>667</v>
      </c>
      <c r="AG1450" s="4">
        <f>AE1450</f>
        <v>667</v>
      </c>
      <c r="AI1450" t="e">
        <f t="shared" si="408"/>
        <v>#N/A</v>
      </c>
      <c r="AJ1450">
        <v>3609.2</v>
      </c>
      <c r="AK1450" s="2">
        <v>3609.2</v>
      </c>
      <c r="AL1450" s="2">
        <f>AJ1450</f>
        <v>3609.2</v>
      </c>
      <c r="AM1450" s="4"/>
      <c r="AN1450" t="e">
        <f>VLOOKUP([1]!Tabelle13[[#This Row],[Vlookup this ID for freight costs]],$AL$2:$AL$6811,2,FALSE)</f>
        <v>#REF!</v>
      </c>
      <c r="AP1450">
        <v>76.959999999999994</v>
      </c>
      <c r="AQ1450">
        <v>76.959999999999994</v>
      </c>
      <c r="AR1450" s="4">
        <v>15</v>
      </c>
      <c r="AS1450" s="4">
        <v>2</v>
      </c>
      <c r="AT1450" s="4">
        <v>2008</v>
      </c>
      <c r="AU1450" s="4">
        <v>15</v>
      </c>
      <c r="AV1450" s="4">
        <v>2</v>
      </c>
      <c r="AW1450" s="4">
        <v>2008</v>
      </c>
      <c r="AX1450" t="str">
        <f t="shared" si="409"/>
        <v>No Delay</v>
      </c>
      <c r="AY1450">
        <f t="shared" si="410"/>
        <v>0</v>
      </c>
    </row>
    <row r="1451" spans="1:51" x14ac:dyDescent="0.2">
      <c r="A1451" s="3">
        <v>82338</v>
      </c>
      <c r="B1451" s="1" t="s">
        <v>151</v>
      </c>
      <c r="C1451" s="1" t="s">
        <v>65</v>
      </c>
      <c r="D1451" s="1" t="s">
        <v>130</v>
      </c>
      <c r="E1451" s="1" t="s">
        <v>53</v>
      </c>
      <c r="F1451" s="1" t="s">
        <v>53</v>
      </c>
      <c r="G1451" s="13" t="s">
        <v>189</v>
      </c>
      <c r="H1451" s="12">
        <v>40374</v>
      </c>
      <c r="I1451" s="12" t="s">
        <v>190</v>
      </c>
      <c r="J1451" s="12">
        <v>40357</v>
      </c>
      <c r="K1451" s="4">
        <v>2550</v>
      </c>
      <c r="L1451" s="1" t="s">
        <v>146</v>
      </c>
      <c r="M1451" s="1" t="s">
        <v>132</v>
      </c>
      <c r="N1451" s="1" t="s">
        <v>292</v>
      </c>
      <c r="O1451" s="1" t="s">
        <v>93</v>
      </c>
      <c r="P1451">
        <v>30</v>
      </c>
      <c r="Q1451">
        <v>7400</v>
      </c>
      <c r="R1451">
        <v>147408</v>
      </c>
      <c r="S1451">
        <v>19.920000000000002</v>
      </c>
      <c r="T1451">
        <v>0.66</v>
      </c>
      <c r="U1451">
        <f t="shared" si="406"/>
        <v>147408</v>
      </c>
      <c r="V1451">
        <f t="shared" si="407"/>
        <v>222000</v>
      </c>
      <c r="W1451" s="1" t="s">
        <v>160</v>
      </c>
      <c r="X1451" s="1" t="s">
        <v>1236</v>
      </c>
      <c r="Y1451" s="1" t="s">
        <v>161</v>
      </c>
      <c r="Z1451" s="3">
        <v>7348</v>
      </c>
      <c r="AA1451" s="4">
        <f t="shared" si="411"/>
        <v>668</v>
      </c>
      <c r="AB1451" s="4">
        <f t="shared" si="401"/>
        <v>3056.8739260000002</v>
      </c>
      <c r="AC1451" s="4">
        <f t="shared" si="412"/>
        <v>668</v>
      </c>
      <c r="AD1451" s="4">
        <f t="shared" si="415"/>
        <v>5089.5</v>
      </c>
      <c r="AE1451" s="4">
        <v>668</v>
      </c>
      <c r="AF1451" s="4">
        <v>668</v>
      </c>
      <c r="AG1451" s="4">
        <f>AE1451</f>
        <v>668</v>
      </c>
      <c r="AI1451" t="e">
        <f t="shared" si="408"/>
        <v>#N/A</v>
      </c>
      <c r="AJ1451" t="s">
        <v>81</v>
      </c>
      <c r="AK1451" s="2"/>
      <c r="AL1451" s="2" t="str">
        <f>AJ1451</f>
        <v>Freight Included in Commodity Cost</v>
      </c>
      <c r="AM1451" s="4"/>
      <c r="AN1451" t="e">
        <f>VLOOKUP([1]!Tabelle13[[#This Row],[Vlookup this ID for freight costs]],$AL$2:$AL$6811,2,FALSE)</f>
        <v>#REF!</v>
      </c>
      <c r="AP1451">
        <v>317.81</v>
      </c>
      <c r="AQ1451">
        <v>317.81</v>
      </c>
      <c r="AR1451" s="4">
        <v>15</v>
      </c>
      <c r="AS1451" s="4">
        <v>7</v>
      </c>
      <c r="AT1451" s="4">
        <v>2010</v>
      </c>
      <c r="AU1451" s="4">
        <v>28</v>
      </c>
      <c r="AV1451" s="4">
        <v>6</v>
      </c>
      <c r="AW1451" s="4">
        <v>2010</v>
      </c>
      <c r="AX1451" t="str">
        <f t="shared" si="409"/>
        <v>No Delay</v>
      </c>
      <c r="AY1451">
        <f t="shared" si="410"/>
        <v>0</v>
      </c>
    </row>
    <row r="1452" spans="1:51" x14ac:dyDescent="0.2">
      <c r="A1452" s="3">
        <v>24358</v>
      </c>
      <c r="B1452" s="1" t="s">
        <v>140</v>
      </c>
      <c r="C1452" s="1" t="s">
        <v>99</v>
      </c>
      <c r="D1452" s="1" t="s">
        <v>266</v>
      </c>
      <c r="E1452" s="1" t="s">
        <v>53</v>
      </c>
      <c r="F1452" s="1" t="s">
        <v>53</v>
      </c>
      <c r="G1452" s="13" t="s">
        <v>1465</v>
      </c>
      <c r="H1452" s="12">
        <v>41914</v>
      </c>
      <c r="I1452" s="12" t="s">
        <v>1466</v>
      </c>
      <c r="J1452" s="12">
        <v>41915</v>
      </c>
      <c r="K1452" s="4">
        <v>5982</v>
      </c>
      <c r="L1452" s="1" t="s">
        <v>146</v>
      </c>
      <c r="M1452" s="1" t="s">
        <v>423</v>
      </c>
      <c r="N1452" s="1" t="s">
        <v>491</v>
      </c>
      <c r="O1452" s="1" t="s">
        <v>93</v>
      </c>
      <c r="P1452">
        <v>60</v>
      </c>
      <c r="Q1452">
        <v>5273</v>
      </c>
      <c r="R1452">
        <v>31321.62</v>
      </c>
      <c r="S1452">
        <v>5.94</v>
      </c>
      <c r="T1452">
        <v>0.1</v>
      </c>
      <c r="U1452">
        <f t="shared" si="406"/>
        <v>31321.620000000003</v>
      </c>
      <c r="V1452">
        <f t="shared" si="407"/>
        <v>316380</v>
      </c>
      <c r="W1452" s="1" t="s">
        <v>394</v>
      </c>
      <c r="X1452" s="1" t="s">
        <v>112</v>
      </c>
      <c r="Y1452" s="1" t="s">
        <v>112</v>
      </c>
      <c r="Z1452" s="3">
        <v>6808</v>
      </c>
      <c r="AA1452" s="4">
        <f t="shared" si="411"/>
        <v>668</v>
      </c>
      <c r="AB1452" s="4">
        <f t="shared" si="401"/>
        <v>2823.4403554</v>
      </c>
      <c r="AC1452" s="4">
        <f t="shared" si="412"/>
        <v>668</v>
      </c>
      <c r="AD1452" s="4">
        <f t="shared" si="415"/>
        <v>668</v>
      </c>
      <c r="AE1452" s="4">
        <v>668</v>
      </c>
      <c r="AF1452" s="4">
        <v>668</v>
      </c>
      <c r="AG1452" s="4">
        <f>AE1452</f>
        <v>668</v>
      </c>
      <c r="AI1452" t="e">
        <f t="shared" si="408"/>
        <v>#N/A</v>
      </c>
      <c r="AJ1452">
        <v>4835.3900000000003</v>
      </c>
      <c r="AK1452" s="2">
        <v>4835.3900000000003</v>
      </c>
      <c r="AL1452" s="2">
        <f>AJ1452</f>
        <v>4835.3900000000003</v>
      </c>
      <c r="AM1452" s="4"/>
      <c r="AN1452" t="e">
        <f>VLOOKUP([1]!Tabelle13[[#This Row],[Vlookup this ID for freight costs]],$AL$2:$AL$6811,2,FALSE)</f>
        <v>#REF!</v>
      </c>
      <c r="AP1452">
        <v>32.200000000000003</v>
      </c>
      <c r="AQ1452">
        <v>32.200000000000003</v>
      </c>
      <c r="AR1452" s="4">
        <v>2</v>
      </c>
      <c r="AS1452" s="4">
        <v>10</v>
      </c>
      <c r="AT1452" s="4">
        <v>2014</v>
      </c>
      <c r="AU1452" s="4">
        <v>3</v>
      </c>
      <c r="AV1452" s="4">
        <v>10</v>
      </c>
      <c r="AW1452" s="4">
        <v>2014</v>
      </c>
      <c r="AX1452" t="str">
        <f t="shared" si="409"/>
        <v>Delay</v>
      </c>
      <c r="AY1452">
        <f t="shared" si="410"/>
        <v>1</v>
      </c>
    </row>
    <row r="1453" spans="1:51" x14ac:dyDescent="0.2">
      <c r="A1453" s="3">
        <v>30130</v>
      </c>
      <c r="B1453" s="1" t="s">
        <v>140</v>
      </c>
      <c r="C1453" s="1" t="s">
        <v>99</v>
      </c>
      <c r="D1453" s="1" t="s">
        <v>266</v>
      </c>
      <c r="E1453" s="1" t="s">
        <v>53</v>
      </c>
      <c r="F1453" s="1" t="s">
        <v>53</v>
      </c>
      <c r="G1453" s="13" t="s">
        <v>1465</v>
      </c>
      <c r="H1453" s="12">
        <v>41914</v>
      </c>
      <c r="I1453" s="12" t="s">
        <v>1466</v>
      </c>
      <c r="J1453" s="12">
        <v>41915</v>
      </c>
      <c r="K1453" s="4">
        <v>5984</v>
      </c>
      <c r="L1453" s="1" t="s">
        <v>146</v>
      </c>
      <c r="M1453" s="1" t="s">
        <v>423</v>
      </c>
      <c r="N1453" s="1" t="s">
        <v>491</v>
      </c>
      <c r="O1453" s="1" t="s">
        <v>93</v>
      </c>
      <c r="P1453">
        <v>60</v>
      </c>
      <c r="Q1453">
        <v>546</v>
      </c>
      <c r="R1453">
        <v>3243.24</v>
      </c>
      <c r="S1453">
        <v>5.94</v>
      </c>
      <c r="T1453">
        <v>0.1</v>
      </c>
      <c r="U1453">
        <f t="shared" si="406"/>
        <v>3243.2400000000002</v>
      </c>
      <c r="V1453">
        <f t="shared" si="407"/>
        <v>32760</v>
      </c>
      <c r="W1453" s="1" t="s">
        <v>394</v>
      </c>
      <c r="X1453" s="1" t="s">
        <v>112</v>
      </c>
      <c r="Y1453" s="1" t="s">
        <v>112</v>
      </c>
      <c r="Z1453" s="3">
        <v>6808</v>
      </c>
      <c r="AA1453" s="4">
        <f t="shared" si="411"/>
        <v>668</v>
      </c>
      <c r="AB1453" s="4">
        <f t="shared" ref="AB1453:AB1516" si="418" xml:space="preserve"> 2244.740206  + 0.1097478*Q1453</f>
        <v>2304.6625048000001</v>
      </c>
      <c r="AC1453" s="4">
        <f t="shared" si="412"/>
        <v>668</v>
      </c>
      <c r="AD1453" s="4">
        <f t="shared" si="415"/>
        <v>1026.9891473333334</v>
      </c>
      <c r="AE1453" s="3" t="s">
        <v>1467</v>
      </c>
      <c r="AF1453" s="3">
        <v>668</v>
      </c>
      <c r="AG1453" s="4">
        <f>AI1453</f>
        <v>668</v>
      </c>
      <c r="AH1453" s="4">
        <v>24358</v>
      </c>
      <c r="AI1453">
        <f t="shared" si="408"/>
        <v>668</v>
      </c>
      <c r="AJ1453" t="s">
        <v>1467</v>
      </c>
      <c r="AK1453" s="2">
        <v>4835.3900000000003</v>
      </c>
      <c r="AL1453" s="2">
        <f>AN1453</f>
        <v>4835.3900000000003</v>
      </c>
      <c r="AM1453" s="4">
        <v>24358</v>
      </c>
      <c r="AN1453">
        <f>INDEX($AJ$2:$AJ$6811,MATCH(AM1453,$A$2:$A$6811,0))</f>
        <v>4835.3900000000003</v>
      </c>
      <c r="AP1453">
        <v>3.33</v>
      </c>
      <c r="AQ1453">
        <v>3.33</v>
      </c>
      <c r="AR1453" s="4">
        <v>2</v>
      </c>
      <c r="AS1453" s="4">
        <v>10</v>
      </c>
      <c r="AT1453" s="4">
        <v>2014</v>
      </c>
      <c r="AU1453" s="4">
        <v>3</v>
      </c>
      <c r="AV1453" s="4">
        <v>10</v>
      </c>
      <c r="AW1453" s="4">
        <v>2014</v>
      </c>
      <c r="AX1453" t="str">
        <f t="shared" si="409"/>
        <v>Delay</v>
      </c>
      <c r="AY1453">
        <f t="shared" si="410"/>
        <v>1</v>
      </c>
    </row>
    <row r="1454" spans="1:51" x14ac:dyDescent="0.2">
      <c r="A1454" s="3">
        <v>84314</v>
      </c>
      <c r="B1454" s="1" t="s">
        <v>215</v>
      </c>
      <c r="C1454" s="1" t="s">
        <v>89</v>
      </c>
      <c r="D1454" s="1" t="s">
        <v>130</v>
      </c>
      <c r="E1454" s="1" t="s">
        <v>53</v>
      </c>
      <c r="F1454" s="1" t="s">
        <v>53</v>
      </c>
      <c r="G1454" s="13" t="s">
        <v>1413</v>
      </c>
      <c r="H1454" s="12">
        <v>41661</v>
      </c>
      <c r="I1454" s="12" t="s">
        <v>696</v>
      </c>
      <c r="J1454" s="12">
        <v>41659</v>
      </c>
      <c r="K1454" s="4">
        <v>5205</v>
      </c>
      <c r="L1454" s="1" t="s">
        <v>146</v>
      </c>
      <c r="M1454" s="1" t="s">
        <v>132</v>
      </c>
      <c r="N1454" s="1" t="s">
        <v>238</v>
      </c>
      <c r="O1454" s="1" t="s">
        <v>93</v>
      </c>
      <c r="P1454">
        <v>30</v>
      </c>
      <c r="Q1454">
        <v>7130</v>
      </c>
      <c r="R1454">
        <v>33511</v>
      </c>
      <c r="S1454">
        <v>4.7</v>
      </c>
      <c r="T1454">
        <v>0.16</v>
      </c>
      <c r="U1454">
        <f t="shared" si="406"/>
        <v>33511</v>
      </c>
      <c r="V1454">
        <f t="shared" si="407"/>
        <v>213900</v>
      </c>
      <c r="W1454" s="1" t="s">
        <v>861</v>
      </c>
      <c r="X1454" s="1" t="s">
        <v>1236</v>
      </c>
      <c r="Y1454" s="1" t="s">
        <v>156</v>
      </c>
      <c r="Z1454" s="3">
        <v>9211</v>
      </c>
      <c r="AA1454" s="4">
        <f t="shared" si="411"/>
        <v>669</v>
      </c>
      <c r="AB1454" s="4">
        <f t="shared" si="418"/>
        <v>3027.2420200000001</v>
      </c>
      <c r="AC1454" s="4">
        <f t="shared" si="412"/>
        <v>669</v>
      </c>
      <c r="AD1454" s="4">
        <f t="shared" si="415"/>
        <v>4445</v>
      </c>
      <c r="AE1454" s="4">
        <v>669</v>
      </c>
      <c r="AF1454" s="4">
        <v>669</v>
      </c>
      <c r="AG1454" s="4">
        <f>AE1454</f>
        <v>669</v>
      </c>
      <c r="AI1454" t="e">
        <f t="shared" si="408"/>
        <v>#N/A</v>
      </c>
      <c r="AJ1454">
        <v>2431.39</v>
      </c>
      <c r="AK1454" s="2">
        <v>2431.39</v>
      </c>
      <c r="AL1454" s="2">
        <f>AJ1454</f>
        <v>2431.39</v>
      </c>
      <c r="AM1454" s="4"/>
      <c r="AN1454" t="e">
        <f>VLOOKUP([1]!Tabelle13[[#This Row],[Vlookup this ID for freight costs]],$AL$2:$AL$6811,2,FALSE)</f>
        <v>#REF!</v>
      </c>
      <c r="AP1454">
        <v>41.45</v>
      </c>
      <c r="AQ1454">
        <v>41.45</v>
      </c>
      <c r="AR1454" s="4">
        <v>22</v>
      </c>
      <c r="AS1454" s="4">
        <v>1</v>
      </c>
      <c r="AT1454" s="4">
        <v>2014</v>
      </c>
      <c r="AU1454" s="4">
        <v>20</v>
      </c>
      <c r="AV1454" s="4">
        <v>1</v>
      </c>
      <c r="AW1454" s="4">
        <v>2014</v>
      </c>
      <c r="AX1454" t="str">
        <f t="shared" si="409"/>
        <v>No Delay</v>
      </c>
      <c r="AY1454">
        <f t="shared" si="410"/>
        <v>0</v>
      </c>
    </row>
    <row r="1455" spans="1:51" x14ac:dyDescent="0.2">
      <c r="A1455" s="3">
        <v>12526</v>
      </c>
      <c r="B1455" s="1" t="s">
        <v>119</v>
      </c>
      <c r="C1455" s="1" t="s">
        <v>114</v>
      </c>
      <c r="D1455" s="1" t="s">
        <v>130</v>
      </c>
      <c r="E1455" s="1" t="s">
        <v>53</v>
      </c>
      <c r="F1455" s="1" t="s">
        <v>53</v>
      </c>
      <c r="G1455" s="13" t="s">
        <v>1468</v>
      </c>
      <c r="H1455" s="12">
        <v>39766</v>
      </c>
      <c r="I1455" s="12" t="s">
        <v>1468</v>
      </c>
      <c r="J1455" s="12">
        <v>39766</v>
      </c>
      <c r="K1455" s="4">
        <v>1166</v>
      </c>
      <c r="L1455" s="1" t="s">
        <v>146</v>
      </c>
      <c r="M1455" s="1" t="s">
        <v>132</v>
      </c>
      <c r="N1455" s="1" t="s">
        <v>970</v>
      </c>
      <c r="O1455" s="1" t="s">
        <v>93</v>
      </c>
      <c r="P1455">
        <v>240</v>
      </c>
      <c r="Q1455">
        <v>1800</v>
      </c>
      <c r="R1455">
        <v>3780</v>
      </c>
      <c r="S1455">
        <v>2.1</v>
      </c>
      <c r="T1455">
        <v>0.01</v>
      </c>
      <c r="U1455">
        <f t="shared" si="406"/>
        <v>3780</v>
      </c>
      <c r="V1455">
        <f t="shared" si="407"/>
        <v>432000</v>
      </c>
      <c r="W1455" s="1" t="s">
        <v>155</v>
      </c>
      <c r="X1455" s="1" t="s">
        <v>1236</v>
      </c>
      <c r="Y1455" s="1" t="s">
        <v>156</v>
      </c>
      <c r="Z1455" s="3">
        <v>6648</v>
      </c>
      <c r="AA1455" s="4">
        <f t="shared" si="411"/>
        <v>671</v>
      </c>
      <c r="AB1455" s="4">
        <f t="shared" si="418"/>
        <v>2442.2862460000001</v>
      </c>
      <c r="AC1455" s="4">
        <f t="shared" si="412"/>
        <v>671</v>
      </c>
      <c r="AD1455" s="4">
        <f t="shared" si="415"/>
        <v>1556.8480810000001</v>
      </c>
      <c r="AE1455" s="4">
        <v>671</v>
      </c>
      <c r="AF1455" s="4">
        <v>671</v>
      </c>
      <c r="AG1455" s="4">
        <f>AE1455</f>
        <v>671</v>
      </c>
      <c r="AI1455" t="e">
        <f t="shared" si="408"/>
        <v>#N/A</v>
      </c>
      <c r="AJ1455">
        <v>5110.76</v>
      </c>
      <c r="AK1455" s="2">
        <v>5110.76</v>
      </c>
      <c r="AL1455" s="2">
        <f>AJ1455</f>
        <v>5110.76</v>
      </c>
      <c r="AM1455" s="4"/>
      <c r="AN1455" t="e">
        <f>VLOOKUP([1]!Tabelle13[[#This Row],[Vlookup this ID for freight costs]],$AL$2:$AL$6811,2,FALSE)</f>
        <v>#REF!</v>
      </c>
      <c r="AP1455">
        <v>7.41</v>
      </c>
      <c r="AQ1455">
        <v>7.41</v>
      </c>
      <c r="AR1455" s="4">
        <v>14</v>
      </c>
      <c r="AS1455" s="4">
        <v>11</v>
      </c>
      <c r="AT1455" s="4">
        <v>2008</v>
      </c>
      <c r="AU1455" s="4">
        <v>14</v>
      </c>
      <c r="AV1455" s="4">
        <v>11</v>
      </c>
      <c r="AW1455" s="4">
        <v>2008</v>
      </c>
      <c r="AX1455" t="str">
        <f t="shared" si="409"/>
        <v>No Delay</v>
      </c>
      <c r="AY1455">
        <f t="shared" si="410"/>
        <v>0</v>
      </c>
    </row>
    <row r="1456" spans="1:51" x14ac:dyDescent="0.2">
      <c r="A1456" s="3">
        <v>82934</v>
      </c>
      <c r="B1456" s="1" t="s">
        <v>215</v>
      </c>
      <c r="C1456" s="1" t="s">
        <v>89</v>
      </c>
      <c r="D1456" s="1" t="s">
        <v>130</v>
      </c>
      <c r="E1456" s="1" t="s">
        <v>53</v>
      </c>
      <c r="F1456" s="1" t="s">
        <v>53</v>
      </c>
      <c r="G1456" s="13" t="s">
        <v>1295</v>
      </c>
      <c r="H1456" s="12">
        <v>40590</v>
      </c>
      <c r="I1456" s="12" t="s">
        <v>1469</v>
      </c>
      <c r="J1456" s="12">
        <v>40596</v>
      </c>
      <c r="K1456" s="4">
        <v>3019</v>
      </c>
      <c r="L1456" s="1" t="s">
        <v>146</v>
      </c>
      <c r="M1456" s="1" t="s">
        <v>132</v>
      </c>
      <c r="N1456" s="1" t="s">
        <v>178</v>
      </c>
      <c r="O1456" s="1" t="s">
        <v>93</v>
      </c>
      <c r="P1456">
        <v>60</v>
      </c>
      <c r="Q1456">
        <v>12240</v>
      </c>
      <c r="R1456">
        <v>88250.4</v>
      </c>
      <c r="S1456">
        <v>7.21</v>
      </c>
      <c r="T1456">
        <v>0.12</v>
      </c>
      <c r="U1456">
        <f t="shared" si="406"/>
        <v>88250.4</v>
      </c>
      <c r="V1456">
        <f t="shared" si="407"/>
        <v>734400</v>
      </c>
      <c r="W1456" s="1" t="s">
        <v>155</v>
      </c>
      <c r="X1456" s="1" t="s">
        <v>1236</v>
      </c>
      <c r="Y1456" s="1" t="s">
        <v>156</v>
      </c>
      <c r="Z1456" s="3">
        <v>9211</v>
      </c>
      <c r="AA1456" s="4">
        <f t="shared" si="411"/>
        <v>671</v>
      </c>
      <c r="AB1456" s="4">
        <f t="shared" si="418"/>
        <v>3588.0532780000003</v>
      </c>
      <c r="AC1456" s="4">
        <f t="shared" si="412"/>
        <v>671</v>
      </c>
      <c r="AD1456" s="4">
        <f t="shared" si="415"/>
        <v>2413.5</v>
      </c>
      <c r="AE1456" s="4">
        <v>671</v>
      </c>
      <c r="AF1456" s="4">
        <v>671</v>
      </c>
      <c r="AG1456" s="4">
        <f>AE1456</f>
        <v>671</v>
      </c>
      <c r="AI1456" t="e">
        <f t="shared" si="408"/>
        <v>#N/A</v>
      </c>
      <c r="AJ1456">
        <v>8758.36</v>
      </c>
      <c r="AK1456" s="2">
        <v>8758.36</v>
      </c>
      <c r="AL1456" s="2">
        <f>AJ1456</f>
        <v>8758.36</v>
      </c>
      <c r="AM1456" s="4"/>
      <c r="AN1456" t="e">
        <f>VLOOKUP([1]!Tabelle13[[#This Row],[Vlookup this ID for freight costs]],$AL$2:$AL$6811,2,FALSE)</f>
        <v>#REF!</v>
      </c>
      <c r="AP1456">
        <v>190.27</v>
      </c>
      <c r="AQ1456">
        <v>190.27</v>
      </c>
      <c r="AR1456" s="4">
        <v>16</v>
      </c>
      <c r="AS1456" s="4">
        <v>2</v>
      </c>
      <c r="AT1456" s="4">
        <v>2011</v>
      </c>
      <c r="AU1456" s="4">
        <v>22</v>
      </c>
      <c r="AV1456" s="4">
        <v>2</v>
      </c>
      <c r="AW1456" s="4">
        <v>2011</v>
      </c>
      <c r="AX1456" t="str">
        <f t="shared" si="409"/>
        <v>Delay</v>
      </c>
      <c r="AY1456">
        <f t="shared" si="410"/>
        <v>6</v>
      </c>
    </row>
    <row r="1457" spans="1:51" x14ac:dyDescent="0.2">
      <c r="A1457" s="3">
        <v>10830</v>
      </c>
      <c r="B1457" s="1" t="s">
        <v>98</v>
      </c>
      <c r="C1457" s="1" t="s">
        <v>99</v>
      </c>
      <c r="D1457" s="1" t="s">
        <v>130</v>
      </c>
      <c r="E1457" s="1" t="s">
        <v>53</v>
      </c>
      <c r="F1457" s="1" t="s">
        <v>53</v>
      </c>
      <c r="G1457" s="13" t="s">
        <v>131</v>
      </c>
      <c r="H1457" s="12">
        <v>39269</v>
      </c>
      <c r="I1457" s="12" t="s">
        <v>131</v>
      </c>
      <c r="J1457" s="12">
        <v>39269</v>
      </c>
      <c r="K1457" s="4">
        <v>238</v>
      </c>
      <c r="L1457" s="1" t="s">
        <v>146</v>
      </c>
      <c r="M1457" s="1" t="s">
        <v>132</v>
      </c>
      <c r="N1457" s="1" t="s">
        <v>163</v>
      </c>
      <c r="O1457" s="1" t="s">
        <v>93</v>
      </c>
      <c r="P1457">
        <v>60</v>
      </c>
      <c r="Q1457">
        <v>6781</v>
      </c>
      <c r="R1457">
        <v>242759.8</v>
      </c>
      <c r="S1457">
        <v>35.799999999999997</v>
      </c>
      <c r="T1457">
        <v>0.6</v>
      </c>
      <c r="U1457">
        <f t="shared" si="406"/>
        <v>242759.8</v>
      </c>
      <c r="V1457">
        <f t="shared" si="407"/>
        <v>406860</v>
      </c>
      <c r="W1457" s="1" t="s">
        <v>155</v>
      </c>
      <c r="X1457" s="1" t="s">
        <v>1236</v>
      </c>
      <c r="Y1457" s="1" t="s">
        <v>156</v>
      </c>
      <c r="Z1457" s="3">
        <v>5565</v>
      </c>
      <c r="AA1457" s="4">
        <f t="shared" si="411"/>
        <v>675</v>
      </c>
      <c r="AB1457" s="4">
        <f t="shared" si="418"/>
        <v>2988.9400378</v>
      </c>
      <c r="AC1457" s="4">
        <f t="shared" si="412"/>
        <v>675</v>
      </c>
      <c r="AD1457" s="4">
        <f t="shared" si="415"/>
        <v>675</v>
      </c>
      <c r="AE1457" s="4">
        <v>675</v>
      </c>
      <c r="AF1457" s="4">
        <v>675</v>
      </c>
      <c r="AG1457" s="4">
        <f>AE1457</f>
        <v>675</v>
      </c>
      <c r="AH1457" s="4">
        <v>83254</v>
      </c>
      <c r="AI1457">
        <f t="shared" si="408"/>
        <v>3704</v>
      </c>
      <c r="AJ1457">
        <v>2440</v>
      </c>
      <c r="AK1457" s="2">
        <v>2440</v>
      </c>
      <c r="AL1457" s="2">
        <f>AJ1457</f>
        <v>2440</v>
      </c>
      <c r="AM1457" s="4"/>
      <c r="AN1457" t="e">
        <f>VLOOKUP([1]!Tabelle13[[#This Row],[Vlookup this ID for freight costs]],$AL$2:$AL$6811,2,FALSE)</f>
        <v>#REF!</v>
      </c>
      <c r="AP1457">
        <v>0</v>
      </c>
      <c r="AR1457" s="4">
        <v>6</v>
      </c>
      <c r="AS1457" s="4">
        <v>7</v>
      </c>
      <c r="AT1457" s="4">
        <v>2007</v>
      </c>
      <c r="AU1457" s="4">
        <v>6</v>
      </c>
      <c r="AV1457" s="4">
        <v>7</v>
      </c>
      <c r="AW1457" s="4">
        <v>2007</v>
      </c>
      <c r="AX1457" t="str">
        <f t="shared" si="409"/>
        <v>No Delay</v>
      </c>
      <c r="AY1457">
        <f t="shared" si="410"/>
        <v>0</v>
      </c>
    </row>
    <row r="1458" spans="1:51" x14ac:dyDescent="0.2">
      <c r="A1458" s="3">
        <v>82875</v>
      </c>
      <c r="B1458" s="1" t="s">
        <v>215</v>
      </c>
      <c r="C1458" s="1" t="s">
        <v>89</v>
      </c>
      <c r="D1458" s="1" t="s">
        <v>130</v>
      </c>
      <c r="E1458" s="1" t="s">
        <v>53</v>
      </c>
      <c r="F1458" s="1" t="s">
        <v>53</v>
      </c>
      <c r="G1458" s="13" t="s">
        <v>545</v>
      </c>
      <c r="H1458" s="12">
        <v>40274</v>
      </c>
      <c r="I1458" s="12" t="s">
        <v>256</v>
      </c>
      <c r="J1458" s="12">
        <v>40269</v>
      </c>
      <c r="K1458" s="4">
        <v>2339</v>
      </c>
      <c r="L1458" s="1" t="s">
        <v>146</v>
      </c>
      <c r="M1458" s="1" t="s">
        <v>132</v>
      </c>
      <c r="N1458" s="1" t="s">
        <v>420</v>
      </c>
      <c r="O1458" s="1" t="s">
        <v>93</v>
      </c>
      <c r="P1458">
        <v>100</v>
      </c>
      <c r="Q1458">
        <v>2604</v>
      </c>
      <c r="R1458">
        <v>12603.36</v>
      </c>
      <c r="S1458">
        <v>4.84</v>
      </c>
      <c r="T1458">
        <v>0.05</v>
      </c>
      <c r="U1458">
        <f t="shared" si="406"/>
        <v>12603.359999999999</v>
      </c>
      <c r="V1458">
        <f t="shared" si="407"/>
        <v>260400</v>
      </c>
      <c r="W1458" s="1" t="s">
        <v>155</v>
      </c>
      <c r="X1458" s="1" t="s">
        <v>1236</v>
      </c>
      <c r="Y1458" s="1" t="s">
        <v>156</v>
      </c>
      <c r="Z1458" s="3">
        <v>9211</v>
      </c>
      <c r="AA1458" s="4">
        <f t="shared" si="411"/>
        <v>675</v>
      </c>
      <c r="AB1458" s="4">
        <f t="shared" si="418"/>
        <v>2530.5234771999999</v>
      </c>
      <c r="AC1458" s="4">
        <f t="shared" si="412"/>
        <v>675</v>
      </c>
      <c r="AD1458" s="4">
        <f t="shared" si="415"/>
        <v>498.5</v>
      </c>
      <c r="AE1458" s="4">
        <v>675</v>
      </c>
      <c r="AF1458" s="4">
        <v>675</v>
      </c>
      <c r="AG1458" s="4">
        <f>AE1458</f>
        <v>675</v>
      </c>
      <c r="AI1458" t="e">
        <f t="shared" si="408"/>
        <v>#N/A</v>
      </c>
      <c r="AJ1458">
        <v>1702.91</v>
      </c>
      <c r="AK1458" s="2">
        <v>1702.91</v>
      </c>
      <c r="AL1458" s="2">
        <f>AJ1458</f>
        <v>1702.91</v>
      </c>
      <c r="AM1458" s="4"/>
      <c r="AN1458" t="e">
        <f>VLOOKUP([1]!Tabelle13[[#This Row],[Vlookup this ID for freight costs]],$AL$2:$AL$6811,2,FALSE)</f>
        <v>#REF!</v>
      </c>
      <c r="AP1458">
        <v>24.7</v>
      </c>
      <c r="AQ1458">
        <v>24.7</v>
      </c>
      <c r="AR1458" s="4">
        <v>6</v>
      </c>
      <c r="AS1458" s="4">
        <v>4</v>
      </c>
      <c r="AT1458" s="4">
        <v>2010</v>
      </c>
      <c r="AU1458" s="4">
        <v>1</v>
      </c>
      <c r="AV1458" s="4">
        <v>4</v>
      </c>
      <c r="AW1458" s="4">
        <v>2010</v>
      </c>
      <c r="AX1458" t="str">
        <f t="shared" si="409"/>
        <v>No Delay</v>
      </c>
      <c r="AY1458">
        <f t="shared" si="410"/>
        <v>0</v>
      </c>
    </row>
    <row r="1459" spans="1:51" x14ac:dyDescent="0.2">
      <c r="A1459" s="3">
        <v>83414</v>
      </c>
      <c r="B1459" s="1" t="s">
        <v>215</v>
      </c>
      <c r="C1459" s="1" t="s">
        <v>89</v>
      </c>
      <c r="D1459" s="1" t="s">
        <v>130</v>
      </c>
      <c r="E1459" s="1" t="s">
        <v>53</v>
      </c>
      <c r="F1459" s="1" t="s">
        <v>53</v>
      </c>
      <c r="G1459" s="13" t="s">
        <v>545</v>
      </c>
      <c r="H1459" s="12">
        <v>40274</v>
      </c>
      <c r="I1459" s="12" t="s">
        <v>256</v>
      </c>
      <c r="J1459" s="12">
        <v>40269</v>
      </c>
      <c r="K1459" s="4">
        <v>2340</v>
      </c>
      <c r="L1459" s="1" t="s">
        <v>146</v>
      </c>
      <c r="M1459" s="1" t="s">
        <v>132</v>
      </c>
      <c r="N1459" s="1" t="s">
        <v>178</v>
      </c>
      <c r="O1459" s="1" t="s">
        <v>93</v>
      </c>
      <c r="P1459">
        <v>60</v>
      </c>
      <c r="Q1459">
        <v>9009</v>
      </c>
      <c r="R1459">
        <v>67837.77</v>
      </c>
      <c r="S1459">
        <v>7.53</v>
      </c>
      <c r="T1459">
        <v>0.13</v>
      </c>
      <c r="U1459">
        <f t="shared" si="406"/>
        <v>67837.77</v>
      </c>
      <c r="V1459">
        <f t="shared" si="407"/>
        <v>540540</v>
      </c>
      <c r="W1459" s="1" t="s">
        <v>160</v>
      </c>
      <c r="X1459" s="1" t="s">
        <v>1236</v>
      </c>
      <c r="Y1459" s="1" t="s">
        <v>161</v>
      </c>
      <c r="Z1459" s="3">
        <v>8828</v>
      </c>
      <c r="AA1459" s="4">
        <f t="shared" si="411"/>
        <v>675</v>
      </c>
      <c r="AB1459" s="4">
        <f t="shared" si="418"/>
        <v>3233.4581361999999</v>
      </c>
      <c r="AC1459" s="4">
        <f t="shared" si="412"/>
        <v>675</v>
      </c>
      <c r="AD1459" s="4">
        <f t="shared" si="415"/>
        <v>675</v>
      </c>
      <c r="AE1459" s="3" t="s">
        <v>1470</v>
      </c>
      <c r="AF1459" s="3">
        <v>675</v>
      </c>
      <c r="AG1459" s="4">
        <f>AI1459</f>
        <v>675</v>
      </c>
      <c r="AH1459" s="4">
        <v>82875</v>
      </c>
      <c r="AI1459">
        <f t="shared" si="408"/>
        <v>675</v>
      </c>
      <c r="AJ1459" t="s">
        <v>1470</v>
      </c>
      <c r="AK1459" s="2">
        <v>1702.91</v>
      </c>
      <c r="AL1459" s="2">
        <f>AN1459</f>
        <v>1702.91</v>
      </c>
      <c r="AM1459" s="4">
        <v>82875</v>
      </c>
      <c r="AN1459">
        <f>INDEX($AJ$2:$AJ$6811,MATCH(AM1459,$A$2:$A$6811,0))</f>
        <v>1702.91</v>
      </c>
      <c r="AP1459">
        <v>132.96</v>
      </c>
      <c r="AQ1459">
        <v>132.96</v>
      </c>
      <c r="AR1459" s="4">
        <v>6</v>
      </c>
      <c r="AS1459" s="4">
        <v>4</v>
      </c>
      <c r="AT1459" s="4">
        <v>2010</v>
      </c>
      <c r="AU1459" s="4">
        <v>1</v>
      </c>
      <c r="AV1459" s="4">
        <v>4</v>
      </c>
      <c r="AW1459" s="4">
        <v>2010</v>
      </c>
      <c r="AX1459" t="str">
        <f t="shared" si="409"/>
        <v>No Delay</v>
      </c>
      <c r="AY1459">
        <f t="shared" si="410"/>
        <v>0</v>
      </c>
    </row>
    <row r="1460" spans="1:51" x14ac:dyDescent="0.2">
      <c r="A1460" s="3">
        <v>83415</v>
      </c>
      <c r="B1460" s="1" t="s">
        <v>215</v>
      </c>
      <c r="C1460" s="1" t="s">
        <v>89</v>
      </c>
      <c r="D1460" s="1" t="s">
        <v>130</v>
      </c>
      <c r="E1460" s="1" t="s">
        <v>53</v>
      </c>
      <c r="F1460" s="1" t="s">
        <v>53</v>
      </c>
      <c r="G1460" s="13" t="s">
        <v>545</v>
      </c>
      <c r="H1460" s="12">
        <v>40274</v>
      </c>
      <c r="I1460" s="12" t="s">
        <v>256</v>
      </c>
      <c r="J1460" s="12">
        <v>40269</v>
      </c>
      <c r="K1460" s="4">
        <v>2341</v>
      </c>
      <c r="L1460" s="1" t="s">
        <v>146</v>
      </c>
      <c r="M1460" s="1" t="s">
        <v>132</v>
      </c>
      <c r="N1460" s="1" t="s">
        <v>302</v>
      </c>
      <c r="O1460" s="1" t="s">
        <v>93</v>
      </c>
      <c r="P1460">
        <v>30</v>
      </c>
      <c r="Q1460">
        <v>250</v>
      </c>
      <c r="R1460">
        <v>2035</v>
      </c>
      <c r="S1460">
        <v>8.14</v>
      </c>
      <c r="T1460">
        <v>0.27</v>
      </c>
      <c r="U1460">
        <f t="shared" si="406"/>
        <v>2035.0000000000002</v>
      </c>
      <c r="V1460">
        <f t="shared" si="407"/>
        <v>7500</v>
      </c>
      <c r="W1460" s="1" t="s">
        <v>160</v>
      </c>
      <c r="X1460" s="1" t="s">
        <v>1236</v>
      </c>
      <c r="Y1460" s="1" t="s">
        <v>161</v>
      </c>
      <c r="Z1460" s="3">
        <v>8828</v>
      </c>
      <c r="AA1460" s="4">
        <f t="shared" si="411"/>
        <v>675</v>
      </c>
      <c r="AB1460" s="4">
        <f t="shared" si="418"/>
        <v>2272.1771559999997</v>
      </c>
      <c r="AC1460" s="4">
        <f t="shared" si="412"/>
        <v>675</v>
      </c>
      <c r="AD1460" s="4">
        <f t="shared" si="415"/>
        <v>1548.3733086666668</v>
      </c>
      <c r="AE1460" s="3" t="s">
        <v>1470</v>
      </c>
      <c r="AF1460" s="3">
        <v>675</v>
      </c>
      <c r="AG1460" s="4">
        <f>AI1460</f>
        <v>675</v>
      </c>
      <c r="AH1460" s="4">
        <v>82875</v>
      </c>
      <c r="AI1460">
        <f t="shared" si="408"/>
        <v>675</v>
      </c>
      <c r="AJ1460" t="s">
        <v>1470</v>
      </c>
      <c r="AK1460" s="2">
        <v>1702.91</v>
      </c>
      <c r="AL1460" s="2">
        <f>AN1460</f>
        <v>1702.91</v>
      </c>
      <c r="AM1460" s="4">
        <v>82875</v>
      </c>
      <c r="AN1460">
        <f>INDEX($AJ$2:$AJ$6811,MATCH(AM1460,$A$2:$A$6811,0))</f>
        <v>1702.91</v>
      </c>
      <c r="AP1460">
        <v>3.99</v>
      </c>
      <c r="AQ1460">
        <v>3.99</v>
      </c>
      <c r="AR1460" s="4">
        <v>6</v>
      </c>
      <c r="AS1460" s="4">
        <v>4</v>
      </c>
      <c r="AT1460" s="4">
        <v>2010</v>
      </c>
      <c r="AU1460" s="4">
        <v>1</v>
      </c>
      <c r="AV1460" s="4">
        <v>4</v>
      </c>
      <c r="AW1460" s="4">
        <v>2010</v>
      </c>
      <c r="AX1460" t="str">
        <f t="shared" si="409"/>
        <v>No Delay</v>
      </c>
      <c r="AY1460">
        <f t="shared" si="410"/>
        <v>0</v>
      </c>
    </row>
    <row r="1461" spans="1:51" x14ac:dyDescent="0.2">
      <c r="A1461" s="3">
        <v>10743</v>
      </c>
      <c r="B1461" s="1" t="s">
        <v>133</v>
      </c>
      <c r="C1461" s="1" t="s">
        <v>51</v>
      </c>
      <c r="D1461" s="1" t="s">
        <v>130</v>
      </c>
      <c r="E1461" s="1" t="s">
        <v>101</v>
      </c>
      <c r="F1461" s="1" t="s">
        <v>101</v>
      </c>
      <c r="G1461" s="13" t="s">
        <v>1354</v>
      </c>
      <c r="H1461" s="12">
        <v>39731</v>
      </c>
      <c r="I1461" s="12" t="s">
        <v>1354</v>
      </c>
      <c r="J1461" s="12">
        <v>39731</v>
      </c>
      <c r="K1461" s="4">
        <v>1123</v>
      </c>
      <c r="L1461" s="1" t="s">
        <v>146</v>
      </c>
      <c r="M1461" s="1" t="s">
        <v>132</v>
      </c>
      <c r="N1461" s="1" t="s">
        <v>265</v>
      </c>
      <c r="O1461" s="1" t="s">
        <v>93</v>
      </c>
      <c r="P1461">
        <v>60</v>
      </c>
      <c r="Q1461">
        <v>12040</v>
      </c>
      <c r="R1461">
        <v>38528</v>
      </c>
      <c r="S1461">
        <v>3.2</v>
      </c>
      <c r="T1461">
        <v>0.05</v>
      </c>
      <c r="U1461">
        <f t="shared" si="406"/>
        <v>38528</v>
      </c>
      <c r="V1461">
        <f t="shared" si="407"/>
        <v>722400</v>
      </c>
      <c r="W1461" s="1" t="s">
        <v>179</v>
      </c>
      <c r="X1461" s="1" t="s">
        <v>1236</v>
      </c>
      <c r="Y1461" s="1" t="s">
        <v>156</v>
      </c>
      <c r="Z1461" s="3">
        <v>14703</v>
      </c>
      <c r="AA1461" s="4">
        <f t="shared" si="411"/>
        <v>677</v>
      </c>
      <c r="AB1461" s="4">
        <f t="shared" si="418"/>
        <v>3566.1037180000003</v>
      </c>
      <c r="AC1461" s="4">
        <f t="shared" si="412"/>
        <v>677</v>
      </c>
      <c r="AD1461" s="4">
        <f t="shared" si="415"/>
        <v>1939.5</v>
      </c>
      <c r="AE1461" s="4">
        <v>677</v>
      </c>
      <c r="AF1461" s="4">
        <v>677</v>
      </c>
      <c r="AG1461" s="4">
        <f>AE1461</f>
        <v>677</v>
      </c>
      <c r="AH1461" s="4">
        <v>84145</v>
      </c>
      <c r="AI1461">
        <f t="shared" si="408"/>
        <v>2612</v>
      </c>
      <c r="AJ1461">
        <v>1522.92</v>
      </c>
      <c r="AK1461" s="2">
        <v>1522.92</v>
      </c>
      <c r="AL1461" s="2">
        <f>AJ1461</f>
        <v>1522.92</v>
      </c>
      <c r="AM1461" s="4"/>
      <c r="AN1461" t="e">
        <f>VLOOKUP([1]!Tabelle13[[#This Row],[Vlookup this ID for freight costs]],$AL$2:$AL$6811,2,FALSE)</f>
        <v>#REF!</v>
      </c>
      <c r="AP1461">
        <v>61.64</v>
      </c>
      <c r="AQ1461">
        <v>61.64</v>
      </c>
      <c r="AR1461" s="4">
        <v>10</v>
      </c>
      <c r="AS1461" s="4">
        <v>10</v>
      </c>
      <c r="AT1461" s="4">
        <v>2008</v>
      </c>
      <c r="AU1461" s="4">
        <v>10</v>
      </c>
      <c r="AV1461" s="4">
        <v>10</v>
      </c>
      <c r="AW1461" s="4">
        <v>2008</v>
      </c>
      <c r="AX1461" t="str">
        <f t="shared" si="409"/>
        <v>No Delay</v>
      </c>
      <c r="AY1461">
        <f t="shared" si="410"/>
        <v>0</v>
      </c>
    </row>
    <row r="1462" spans="1:51" x14ac:dyDescent="0.2">
      <c r="A1462" s="3">
        <v>82545</v>
      </c>
      <c r="B1462" s="1" t="s">
        <v>215</v>
      </c>
      <c r="C1462" s="1" t="s">
        <v>89</v>
      </c>
      <c r="D1462" s="1" t="s">
        <v>130</v>
      </c>
      <c r="E1462" s="1" t="s">
        <v>101</v>
      </c>
      <c r="F1462" s="1" t="s">
        <v>101</v>
      </c>
      <c r="G1462" s="13" t="s">
        <v>528</v>
      </c>
      <c r="H1462" s="12">
        <v>41361</v>
      </c>
      <c r="I1462" s="12" t="s">
        <v>1069</v>
      </c>
      <c r="J1462" s="12">
        <v>41333</v>
      </c>
      <c r="K1462" s="4">
        <v>4483</v>
      </c>
      <c r="L1462" s="1" t="s">
        <v>146</v>
      </c>
      <c r="M1462" s="1" t="s">
        <v>132</v>
      </c>
      <c r="N1462" s="1" t="s">
        <v>238</v>
      </c>
      <c r="O1462" s="1" t="s">
        <v>93</v>
      </c>
      <c r="P1462">
        <v>30</v>
      </c>
      <c r="Q1462">
        <v>6500</v>
      </c>
      <c r="R1462">
        <v>30550</v>
      </c>
      <c r="S1462">
        <v>4.7</v>
      </c>
      <c r="T1462">
        <v>0.16</v>
      </c>
      <c r="U1462">
        <f t="shared" si="406"/>
        <v>30550</v>
      </c>
      <c r="V1462">
        <f t="shared" si="407"/>
        <v>195000</v>
      </c>
      <c r="W1462" s="1" t="s">
        <v>179</v>
      </c>
      <c r="X1462" s="1" t="s">
        <v>1236</v>
      </c>
      <c r="Y1462" s="1" t="s">
        <v>156</v>
      </c>
      <c r="Z1462" s="3">
        <v>13090</v>
      </c>
      <c r="AA1462" s="4">
        <f t="shared" si="411"/>
        <v>677</v>
      </c>
      <c r="AB1462" s="4">
        <f t="shared" si="418"/>
        <v>2958.1009060000001</v>
      </c>
      <c r="AC1462" s="4">
        <f t="shared" si="412"/>
        <v>677</v>
      </c>
      <c r="AD1462" s="4">
        <f t="shared" si="415"/>
        <v>1064.3732405000001</v>
      </c>
      <c r="AE1462" s="4">
        <v>677</v>
      </c>
      <c r="AF1462" s="4">
        <v>677</v>
      </c>
      <c r="AG1462" s="4">
        <f>AE1462</f>
        <v>677</v>
      </c>
      <c r="AI1462" t="e">
        <f t="shared" si="408"/>
        <v>#N/A</v>
      </c>
      <c r="AJ1462">
        <v>3880.14</v>
      </c>
      <c r="AK1462" s="2">
        <v>3880.14</v>
      </c>
      <c r="AL1462" s="2">
        <f>AJ1462</f>
        <v>3880.14</v>
      </c>
      <c r="AM1462" s="4"/>
      <c r="AN1462" t="e">
        <f>VLOOKUP([1]!Tabelle13[[#This Row],[Vlookup this ID for freight costs]],$AL$2:$AL$6811,2,FALSE)</f>
        <v>#REF!</v>
      </c>
      <c r="AP1462">
        <v>42.83</v>
      </c>
      <c r="AQ1462">
        <v>42.83</v>
      </c>
      <c r="AR1462" s="4">
        <v>28</v>
      </c>
      <c r="AS1462" s="4">
        <v>4</v>
      </c>
      <c r="AT1462" s="4">
        <v>2013</v>
      </c>
      <c r="AU1462" s="4">
        <v>28</v>
      </c>
      <c r="AV1462" s="4">
        <v>2</v>
      </c>
      <c r="AW1462" s="4">
        <v>2013</v>
      </c>
      <c r="AX1462" t="str">
        <f t="shared" si="409"/>
        <v>No Delay</v>
      </c>
      <c r="AY1462">
        <f t="shared" si="410"/>
        <v>0</v>
      </c>
    </row>
    <row r="1463" spans="1:51" x14ac:dyDescent="0.2">
      <c r="A1463" s="3">
        <v>82859</v>
      </c>
      <c r="B1463" s="1" t="s">
        <v>463</v>
      </c>
      <c r="C1463" s="1" t="s">
        <v>73</v>
      </c>
      <c r="D1463" s="1" t="s">
        <v>130</v>
      </c>
      <c r="E1463" s="1" t="s">
        <v>101</v>
      </c>
      <c r="F1463" s="1" t="s">
        <v>101</v>
      </c>
      <c r="G1463" s="13" t="s">
        <v>195</v>
      </c>
      <c r="H1463" s="12">
        <v>40268</v>
      </c>
      <c r="I1463" s="12" t="s">
        <v>1436</v>
      </c>
      <c r="J1463" s="12">
        <v>40249</v>
      </c>
      <c r="K1463" s="4">
        <v>2238</v>
      </c>
      <c r="L1463" s="1" t="s">
        <v>146</v>
      </c>
      <c r="M1463" s="1" t="s">
        <v>132</v>
      </c>
      <c r="N1463" s="1" t="s">
        <v>178</v>
      </c>
      <c r="O1463" s="1" t="s">
        <v>93</v>
      </c>
      <c r="P1463">
        <v>60</v>
      </c>
      <c r="Q1463">
        <v>5880</v>
      </c>
      <c r="R1463">
        <v>44276.4</v>
      </c>
      <c r="S1463">
        <v>7.53</v>
      </c>
      <c r="T1463">
        <v>0.13</v>
      </c>
      <c r="U1463">
        <f t="shared" si="406"/>
        <v>44276.4</v>
      </c>
      <c r="V1463">
        <f t="shared" si="407"/>
        <v>352800</v>
      </c>
      <c r="W1463" s="1" t="s">
        <v>179</v>
      </c>
      <c r="X1463" s="1" t="s">
        <v>1236</v>
      </c>
      <c r="Y1463" s="1" t="s">
        <v>156</v>
      </c>
      <c r="Z1463" s="3">
        <v>14969</v>
      </c>
      <c r="AA1463" s="4">
        <f t="shared" si="411"/>
        <v>679</v>
      </c>
      <c r="AB1463" s="4">
        <f t="shared" si="418"/>
        <v>2890.0572700000002</v>
      </c>
      <c r="AC1463" s="4">
        <f t="shared" si="412"/>
        <v>679</v>
      </c>
      <c r="AD1463" s="4">
        <f t="shared" si="415"/>
        <v>3973.5</v>
      </c>
      <c r="AE1463" s="4">
        <v>679</v>
      </c>
      <c r="AF1463" s="4">
        <v>679</v>
      </c>
      <c r="AG1463" s="4">
        <f>AE1463</f>
        <v>679</v>
      </c>
      <c r="AI1463" t="e">
        <f t="shared" si="408"/>
        <v>#N/A</v>
      </c>
      <c r="AJ1463">
        <v>3302.14</v>
      </c>
      <c r="AK1463" s="2">
        <v>3302.14</v>
      </c>
      <c r="AL1463" s="2">
        <f>AJ1463</f>
        <v>3302.14</v>
      </c>
      <c r="AM1463" s="4"/>
      <c r="AN1463" t="e">
        <f>VLOOKUP([1]!Tabelle13[[#This Row],[Vlookup this ID for freight costs]],$AL$2:$AL$6811,2,FALSE)</f>
        <v>#REF!</v>
      </c>
      <c r="AP1463">
        <v>95.46</v>
      </c>
      <c r="AQ1463">
        <v>95.46</v>
      </c>
      <c r="AR1463" s="4">
        <v>31</v>
      </c>
      <c r="AS1463" s="4">
        <v>3</v>
      </c>
      <c r="AT1463" s="4">
        <v>2010</v>
      </c>
      <c r="AU1463" s="4">
        <v>12</v>
      </c>
      <c r="AV1463" s="4">
        <v>4</v>
      </c>
      <c r="AW1463" s="4">
        <v>2010</v>
      </c>
      <c r="AX1463" t="str">
        <f t="shared" si="409"/>
        <v>Delay</v>
      </c>
      <c r="AY1463">
        <f t="shared" si="410"/>
        <v>0</v>
      </c>
    </row>
    <row r="1464" spans="1:51" x14ac:dyDescent="0.2">
      <c r="A1464" s="3">
        <v>82860</v>
      </c>
      <c r="B1464" s="1" t="s">
        <v>463</v>
      </c>
      <c r="C1464" s="1" t="s">
        <v>73</v>
      </c>
      <c r="D1464" s="1" t="s">
        <v>130</v>
      </c>
      <c r="E1464" s="1" t="s">
        <v>101</v>
      </c>
      <c r="F1464" s="1" t="s">
        <v>101</v>
      </c>
      <c r="G1464" s="13" t="s">
        <v>195</v>
      </c>
      <c r="H1464" s="12">
        <v>40268</v>
      </c>
      <c r="I1464" s="12" t="s">
        <v>1436</v>
      </c>
      <c r="J1464" s="12">
        <v>40249</v>
      </c>
      <c r="K1464" s="4">
        <v>2239</v>
      </c>
      <c r="L1464" s="1" t="s">
        <v>146</v>
      </c>
      <c r="M1464" s="1" t="s">
        <v>132</v>
      </c>
      <c r="N1464" s="1" t="s">
        <v>275</v>
      </c>
      <c r="O1464" s="1" t="s">
        <v>93</v>
      </c>
      <c r="P1464">
        <v>60</v>
      </c>
      <c r="Q1464">
        <v>560</v>
      </c>
      <c r="R1464">
        <v>4905.6000000000004</v>
      </c>
      <c r="S1464">
        <v>8.76</v>
      </c>
      <c r="T1464">
        <v>0.15</v>
      </c>
      <c r="U1464">
        <f t="shared" si="406"/>
        <v>4905.5999999999995</v>
      </c>
      <c r="V1464">
        <f t="shared" si="407"/>
        <v>33600</v>
      </c>
      <c r="W1464" s="1" t="s">
        <v>155</v>
      </c>
      <c r="X1464" s="1" t="s">
        <v>1236</v>
      </c>
      <c r="Y1464" s="1" t="s">
        <v>156</v>
      </c>
      <c r="Z1464" s="3">
        <v>14969</v>
      </c>
      <c r="AA1464" s="4">
        <f t="shared" si="411"/>
        <v>679</v>
      </c>
      <c r="AB1464" s="4">
        <f t="shared" si="418"/>
        <v>2306.1989739999999</v>
      </c>
      <c r="AC1464" s="4">
        <f t="shared" si="412"/>
        <v>679</v>
      </c>
      <c r="AD1464" s="4">
        <f t="shared" si="415"/>
        <v>3413.0175604999999</v>
      </c>
      <c r="AE1464" s="3" t="s">
        <v>1471</v>
      </c>
      <c r="AF1464" s="3">
        <v>679</v>
      </c>
      <c r="AG1464" s="4">
        <f>AI1464</f>
        <v>679</v>
      </c>
      <c r="AH1464" s="4">
        <v>82859</v>
      </c>
      <c r="AI1464">
        <f t="shared" si="408"/>
        <v>679</v>
      </c>
      <c r="AJ1464" t="s">
        <v>1471</v>
      </c>
      <c r="AK1464" s="2">
        <v>3302.14</v>
      </c>
      <c r="AL1464" s="2">
        <f>AN1464</f>
        <v>3302.14</v>
      </c>
      <c r="AM1464" s="4">
        <v>82859</v>
      </c>
      <c r="AN1464">
        <f>INDEX($AJ$2:$AJ$6811,MATCH(AM1464,$A$2:$A$6811,0))</f>
        <v>3302.14</v>
      </c>
      <c r="AP1464">
        <v>10.58</v>
      </c>
      <c r="AQ1464">
        <v>10.58</v>
      </c>
      <c r="AR1464" s="4">
        <v>31</v>
      </c>
      <c r="AS1464" s="4">
        <v>3</v>
      </c>
      <c r="AT1464" s="4">
        <v>2010</v>
      </c>
      <c r="AU1464" s="4">
        <v>12</v>
      </c>
      <c r="AV1464" s="4">
        <v>4</v>
      </c>
      <c r="AW1464" s="4">
        <v>2010</v>
      </c>
      <c r="AX1464" t="str">
        <f t="shared" si="409"/>
        <v>Delay</v>
      </c>
      <c r="AY1464">
        <f t="shared" si="410"/>
        <v>0</v>
      </c>
    </row>
    <row r="1465" spans="1:51" x14ac:dyDescent="0.2">
      <c r="A1465" s="3">
        <v>85090</v>
      </c>
      <c r="B1465" s="1" t="s">
        <v>463</v>
      </c>
      <c r="C1465" s="1" t="s">
        <v>73</v>
      </c>
      <c r="D1465" s="1" t="s">
        <v>130</v>
      </c>
      <c r="E1465" s="1" t="s">
        <v>101</v>
      </c>
      <c r="F1465" s="1" t="s">
        <v>101</v>
      </c>
      <c r="G1465" s="13" t="s">
        <v>195</v>
      </c>
      <c r="H1465" s="12">
        <v>40268</v>
      </c>
      <c r="I1465" s="12" t="s">
        <v>1436</v>
      </c>
      <c r="J1465" s="12">
        <v>40249</v>
      </c>
      <c r="K1465" s="4">
        <v>2242</v>
      </c>
      <c r="L1465" s="1" t="s">
        <v>146</v>
      </c>
      <c r="M1465" s="1" t="s">
        <v>132</v>
      </c>
      <c r="N1465" s="1" t="s">
        <v>167</v>
      </c>
      <c r="O1465" s="1" t="s">
        <v>93</v>
      </c>
      <c r="P1465">
        <v>30</v>
      </c>
      <c r="Q1465">
        <v>1900</v>
      </c>
      <c r="R1465">
        <v>9747</v>
      </c>
      <c r="S1465">
        <v>5.13</v>
      </c>
      <c r="T1465">
        <v>0.17</v>
      </c>
      <c r="U1465">
        <f t="shared" si="406"/>
        <v>9747</v>
      </c>
      <c r="V1465">
        <f t="shared" si="407"/>
        <v>57000</v>
      </c>
      <c r="W1465" s="1" t="s">
        <v>155</v>
      </c>
      <c r="X1465" s="1" t="s">
        <v>1236</v>
      </c>
      <c r="Y1465" s="1" t="s">
        <v>156</v>
      </c>
      <c r="Z1465" s="3">
        <v>14969</v>
      </c>
      <c r="AA1465" s="4">
        <f t="shared" si="411"/>
        <v>679</v>
      </c>
      <c r="AB1465" s="4">
        <f t="shared" si="418"/>
        <v>2453.2610260000001</v>
      </c>
      <c r="AC1465" s="4">
        <f t="shared" si="412"/>
        <v>679</v>
      </c>
      <c r="AD1465" s="4">
        <f t="shared" si="415"/>
        <v>1837.3333333333333</v>
      </c>
      <c r="AE1465" s="3" t="s">
        <v>1471</v>
      </c>
      <c r="AF1465" s="3">
        <v>679</v>
      </c>
      <c r="AG1465" s="4">
        <f>AI1465</f>
        <v>679</v>
      </c>
      <c r="AH1465" s="4">
        <v>82859</v>
      </c>
      <c r="AI1465">
        <f t="shared" si="408"/>
        <v>679</v>
      </c>
      <c r="AJ1465" t="s">
        <v>1471</v>
      </c>
      <c r="AK1465" s="2">
        <v>3302.14</v>
      </c>
      <c r="AL1465" s="2">
        <f>AN1465</f>
        <v>3302.14</v>
      </c>
      <c r="AM1465" s="4">
        <v>82859</v>
      </c>
      <c r="AN1465">
        <f>INDEX($AJ$2:$AJ$6811,MATCH(AM1465,$A$2:$A$6811,0))</f>
        <v>3302.14</v>
      </c>
      <c r="AP1465">
        <v>21.01</v>
      </c>
      <c r="AQ1465">
        <v>21.01</v>
      </c>
      <c r="AR1465" s="4">
        <v>31</v>
      </c>
      <c r="AS1465" s="4">
        <v>3</v>
      </c>
      <c r="AT1465" s="4">
        <v>2010</v>
      </c>
      <c r="AU1465" s="4">
        <v>12</v>
      </c>
      <c r="AV1465" s="4">
        <v>4</v>
      </c>
      <c r="AW1465" s="4">
        <v>2010</v>
      </c>
      <c r="AX1465" t="str">
        <f t="shared" si="409"/>
        <v>Delay</v>
      </c>
      <c r="AY1465">
        <f t="shared" si="410"/>
        <v>0</v>
      </c>
    </row>
    <row r="1466" spans="1:51" x14ac:dyDescent="0.2">
      <c r="A1466" s="3">
        <v>86270</v>
      </c>
      <c r="B1466" s="1" t="s">
        <v>463</v>
      </c>
      <c r="C1466" s="1" t="s">
        <v>73</v>
      </c>
      <c r="D1466" s="1" t="s">
        <v>130</v>
      </c>
      <c r="E1466" s="1" t="s">
        <v>101</v>
      </c>
      <c r="F1466" s="1" t="s">
        <v>101</v>
      </c>
      <c r="G1466" s="13" t="s">
        <v>195</v>
      </c>
      <c r="H1466" s="12">
        <v>40268</v>
      </c>
      <c r="I1466" s="12" t="s">
        <v>1436</v>
      </c>
      <c r="J1466" s="12">
        <v>40249</v>
      </c>
      <c r="K1466" s="4">
        <v>2245</v>
      </c>
      <c r="L1466" s="1" t="s">
        <v>146</v>
      </c>
      <c r="M1466" s="1" t="s">
        <v>132</v>
      </c>
      <c r="N1466" s="1" t="s">
        <v>206</v>
      </c>
      <c r="O1466" s="1" t="s">
        <v>93</v>
      </c>
      <c r="P1466">
        <v>60</v>
      </c>
      <c r="Q1466">
        <v>1900</v>
      </c>
      <c r="R1466">
        <v>6460</v>
      </c>
      <c r="S1466">
        <v>3.4</v>
      </c>
      <c r="T1466">
        <v>0.06</v>
      </c>
      <c r="U1466">
        <f t="shared" si="406"/>
        <v>6460</v>
      </c>
      <c r="V1466">
        <f t="shared" si="407"/>
        <v>114000</v>
      </c>
      <c r="W1466" s="1" t="s">
        <v>204</v>
      </c>
      <c r="X1466" s="1" t="s">
        <v>1236</v>
      </c>
      <c r="Y1466" s="1" t="s">
        <v>205</v>
      </c>
      <c r="Z1466" s="3">
        <v>15015</v>
      </c>
      <c r="AA1466" s="4">
        <f t="shared" si="411"/>
        <v>679</v>
      </c>
      <c r="AB1466" s="4">
        <f t="shared" si="418"/>
        <v>2453.2610260000001</v>
      </c>
      <c r="AC1466" s="4">
        <f t="shared" si="412"/>
        <v>679</v>
      </c>
      <c r="AD1466" s="4">
        <f t="shared" si="415"/>
        <v>1081.2</v>
      </c>
      <c r="AE1466" s="3" t="s">
        <v>1471</v>
      </c>
      <c r="AF1466" s="3">
        <v>679</v>
      </c>
      <c r="AG1466" s="4">
        <f>AI1466</f>
        <v>679</v>
      </c>
      <c r="AH1466" s="4">
        <v>82859</v>
      </c>
      <c r="AI1466">
        <f t="shared" si="408"/>
        <v>679</v>
      </c>
      <c r="AJ1466" t="s">
        <v>1471</v>
      </c>
      <c r="AK1466" s="2">
        <v>3302.14</v>
      </c>
      <c r="AL1466" s="2">
        <f>AN1466</f>
        <v>3302.14</v>
      </c>
      <c r="AM1466" s="4">
        <v>82859</v>
      </c>
      <c r="AN1466">
        <f>INDEX($AJ$2:$AJ$6811,MATCH(AM1466,$A$2:$A$6811,0))</f>
        <v>3302.14</v>
      </c>
      <c r="AP1466">
        <v>13.93</v>
      </c>
      <c r="AQ1466">
        <v>13.93</v>
      </c>
      <c r="AR1466" s="4">
        <v>31</v>
      </c>
      <c r="AS1466" s="4">
        <v>3</v>
      </c>
      <c r="AT1466" s="4">
        <v>2010</v>
      </c>
      <c r="AU1466" s="4">
        <v>12</v>
      </c>
      <c r="AV1466" s="4">
        <v>4</v>
      </c>
      <c r="AW1466" s="4">
        <v>2010</v>
      </c>
      <c r="AX1466" t="str">
        <f t="shared" si="409"/>
        <v>Delay</v>
      </c>
      <c r="AY1466">
        <f t="shared" si="410"/>
        <v>0</v>
      </c>
    </row>
    <row r="1467" spans="1:51" x14ac:dyDescent="0.2">
      <c r="A1467" s="3">
        <v>82846</v>
      </c>
      <c r="B1467" s="1" t="s">
        <v>175</v>
      </c>
      <c r="C1467" s="1" t="s">
        <v>165</v>
      </c>
      <c r="D1467" s="1" t="s">
        <v>130</v>
      </c>
      <c r="E1467" s="1" t="s">
        <v>53</v>
      </c>
      <c r="F1467" s="1" t="s">
        <v>53</v>
      </c>
      <c r="G1467" s="13" t="s">
        <v>543</v>
      </c>
      <c r="H1467" s="12">
        <v>40154</v>
      </c>
      <c r="I1467" s="12" t="s">
        <v>712</v>
      </c>
      <c r="J1467" s="12">
        <v>40147</v>
      </c>
      <c r="K1467" s="4">
        <v>2043</v>
      </c>
      <c r="L1467" s="1" t="s">
        <v>146</v>
      </c>
      <c r="M1467" s="1" t="s">
        <v>132</v>
      </c>
      <c r="N1467" s="1" t="s">
        <v>167</v>
      </c>
      <c r="O1467" s="1" t="s">
        <v>93</v>
      </c>
      <c r="P1467">
        <v>30</v>
      </c>
      <c r="Q1467">
        <v>4700</v>
      </c>
      <c r="R1467">
        <v>27166</v>
      </c>
      <c r="S1467">
        <v>5.78</v>
      </c>
      <c r="T1467">
        <v>0.19</v>
      </c>
      <c r="U1467">
        <f t="shared" si="406"/>
        <v>27166</v>
      </c>
      <c r="V1467">
        <f t="shared" si="407"/>
        <v>141000</v>
      </c>
      <c r="W1467" s="1" t="s">
        <v>155</v>
      </c>
      <c r="X1467" s="1" t="s">
        <v>1236</v>
      </c>
      <c r="Y1467" s="1" t="s">
        <v>156</v>
      </c>
      <c r="Z1467" s="3">
        <v>5457</v>
      </c>
      <c r="AA1467" s="4">
        <f t="shared" si="411"/>
        <v>680</v>
      </c>
      <c r="AB1467" s="4">
        <f t="shared" si="418"/>
        <v>2760.5548659999999</v>
      </c>
      <c r="AC1467" s="4">
        <f t="shared" si="412"/>
        <v>680</v>
      </c>
      <c r="AD1467" s="4">
        <f t="shared" si="415"/>
        <v>680</v>
      </c>
      <c r="AE1467" s="4">
        <v>680</v>
      </c>
      <c r="AF1467" s="4">
        <v>680</v>
      </c>
      <c r="AG1467" s="4">
        <f>AE1467</f>
        <v>680</v>
      </c>
      <c r="AI1467" t="e">
        <f t="shared" si="408"/>
        <v>#N/A</v>
      </c>
      <c r="AJ1467">
        <v>3335.33</v>
      </c>
      <c r="AK1467" s="2">
        <v>3335.33</v>
      </c>
      <c r="AL1467" s="2">
        <f>AJ1467</f>
        <v>3335.33</v>
      </c>
      <c r="AM1467" s="4"/>
      <c r="AN1467" t="e">
        <f>VLOOKUP([1]!Tabelle13[[#This Row],[Vlookup this ID for freight costs]],$AL$2:$AL$6811,2,FALSE)</f>
        <v>#REF!</v>
      </c>
      <c r="AP1467">
        <v>53.25</v>
      </c>
      <c r="AQ1467">
        <v>53.25</v>
      </c>
      <c r="AR1467" s="4">
        <v>7</v>
      </c>
      <c r="AS1467" s="4">
        <v>12</v>
      </c>
      <c r="AT1467" s="4">
        <v>2009</v>
      </c>
      <c r="AU1467" s="4">
        <v>30</v>
      </c>
      <c r="AV1467" s="4">
        <v>11</v>
      </c>
      <c r="AW1467" s="4">
        <v>2009</v>
      </c>
      <c r="AX1467" t="str">
        <f t="shared" si="409"/>
        <v>No Delay</v>
      </c>
      <c r="AY1467">
        <f t="shared" si="410"/>
        <v>0</v>
      </c>
    </row>
    <row r="1468" spans="1:51" x14ac:dyDescent="0.2">
      <c r="A1468" s="3">
        <v>83967</v>
      </c>
      <c r="B1468" s="1" t="s">
        <v>175</v>
      </c>
      <c r="C1468" s="1" t="s">
        <v>165</v>
      </c>
      <c r="D1468" s="1" t="s">
        <v>130</v>
      </c>
      <c r="E1468" s="1" t="s">
        <v>53</v>
      </c>
      <c r="F1468" s="1" t="s">
        <v>53</v>
      </c>
      <c r="G1468" s="13" t="s">
        <v>543</v>
      </c>
      <c r="H1468" s="12">
        <v>40154</v>
      </c>
      <c r="I1468" s="12" t="s">
        <v>712</v>
      </c>
      <c r="J1468" s="12">
        <v>40147</v>
      </c>
      <c r="K1468" s="4">
        <v>2045</v>
      </c>
      <c r="L1468" s="1" t="s">
        <v>146</v>
      </c>
      <c r="M1468" s="1" t="s">
        <v>132</v>
      </c>
      <c r="N1468" s="1" t="s">
        <v>275</v>
      </c>
      <c r="O1468" s="1" t="s">
        <v>93</v>
      </c>
      <c r="P1468">
        <v>60</v>
      </c>
      <c r="Q1468">
        <v>3350</v>
      </c>
      <c r="R1468">
        <v>29346</v>
      </c>
      <c r="S1468">
        <v>8.76</v>
      </c>
      <c r="T1468">
        <v>0.15</v>
      </c>
      <c r="U1468">
        <f t="shared" si="406"/>
        <v>29346</v>
      </c>
      <c r="V1468">
        <f t="shared" si="407"/>
        <v>201000</v>
      </c>
      <c r="W1468" s="1" t="s">
        <v>160</v>
      </c>
      <c r="X1468" s="1" t="s">
        <v>1236</v>
      </c>
      <c r="Y1468" s="1" t="s">
        <v>161</v>
      </c>
      <c r="Z1468" s="3">
        <v>5149</v>
      </c>
      <c r="AA1468" s="4">
        <f t="shared" si="411"/>
        <v>680</v>
      </c>
      <c r="AB1468" s="4">
        <f t="shared" si="418"/>
        <v>2612.395336</v>
      </c>
      <c r="AC1468" s="4">
        <f t="shared" si="412"/>
        <v>680</v>
      </c>
      <c r="AD1468" s="4">
        <f t="shared" si="415"/>
        <v>680</v>
      </c>
      <c r="AE1468" s="3" t="s">
        <v>1472</v>
      </c>
      <c r="AF1468" s="3">
        <v>680</v>
      </c>
      <c r="AG1468" s="4">
        <f>AI1468</f>
        <v>680</v>
      </c>
      <c r="AH1468" s="4">
        <v>82846</v>
      </c>
      <c r="AI1468">
        <f t="shared" si="408"/>
        <v>680</v>
      </c>
      <c r="AJ1468" t="s">
        <v>1472</v>
      </c>
      <c r="AK1468" s="2">
        <v>3335.33</v>
      </c>
      <c r="AL1468" s="2">
        <f>AN1468</f>
        <v>3335.33</v>
      </c>
      <c r="AM1468" s="4">
        <v>82846</v>
      </c>
      <c r="AN1468">
        <f>INDEX($AJ$2:$AJ$6811,MATCH(AM1468,$A$2:$A$6811,0))</f>
        <v>3335.33</v>
      </c>
      <c r="AP1468">
        <v>57.52</v>
      </c>
      <c r="AQ1468">
        <v>57.52</v>
      </c>
      <c r="AR1468" s="4">
        <v>7</v>
      </c>
      <c r="AS1468" s="4">
        <v>12</v>
      </c>
      <c r="AT1468" s="4">
        <v>2009</v>
      </c>
      <c r="AU1468" s="4">
        <v>30</v>
      </c>
      <c r="AV1468" s="4">
        <v>11</v>
      </c>
      <c r="AW1468" s="4">
        <v>2009</v>
      </c>
      <c r="AX1468" t="str">
        <f t="shared" si="409"/>
        <v>No Delay</v>
      </c>
      <c r="AY1468">
        <f t="shared" si="410"/>
        <v>0</v>
      </c>
    </row>
    <row r="1469" spans="1:51" x14ac:dyDescent="0.2">
      <c r="A1469" s="3">
        <v>85644</v>
      </c>
      <c r="B1469" s="1" t="s">
        <v>215</v>
      </c>
      <c r="C1469" s="1" t="s">
        <v>89</v>
      </c>
      <c r="D1469" s="1" t="s">
        <v>130</v>
      </c>
      <c r="E1469" s="1" t="s">
        <v>53</v>
      </c>
      <c r="F1469" s="1" t="s">
        <v>53</v>
      </c>
      <c r="G1469" s="13" t="s">
        <v>1473</v>
      </c>
      <c r="H1469" s="12">
        <v>40164</v>
      </c>
      <c r="I1469" s="12" t="s">
        <v>1474</v>
      </c>
      <c r="J1469" s="12">
        <v>40161</v>
      </c>
      <c r="K1469" s="4">
        <v>2086</v>
      </c>
      <c r="L1469" s="1" t="s">
        <v>146</v>
      </c>
      <c r="M1469" s="1" t="s">
        <v>132</v>
      </c>
      <c r="N1469" s="1" t="s">
        <v>196</v>
      </c>
      <c r="O1469" s="1" t="s">
        <v>93</v>
      </c>
      <c r="P1469">
        <v>60</v>
      </c>
      <c r="Q1469">
        <v>9024</v>
      </c>
      <c r="R1469">
        <v>60099.839999999997</v>
      </c>
      <c r="S1469">
        <v>6.66</v>
      </c>
      <c r="T1469">
        <v>0.11</v>
      </c>
      <c r="U1469">
        <f t="shared" si="406"/>
        <v>60099.840000000004</v>
      </c>
      <c r="V1469">
        <f t="shared" si="407"/>
        <v>541440</v>
      </c>
      <c r="W1469" s="1" t="s">
        <v>197</v>
      </c>
      <c r="X1469" s="1" t="s">
        <v>1236</v>
      </c>
      <c r="Y1469" s="1" t="s">
        <v>3082</v>
      </c>
      <c r="Z1469" s="3">
        <v>8794</v>
      </c>
      <c r="AA1469" s="4">
        <f t="shared" si="411"/>
        <v>680</v>
      </c>
      <c r="AB1469" s="4">
        <f t="shared" si="418"/>
        <v>3235.1043531999999</v>
      </c>
      <c r="AC1469" s="4">
        <f t="shared" si="412"/>
        <v>680</v>
      </c>
      <c r="AD1469" s="4">
        <f t="shared" si="415"/>
        <v>828</v>
      </c>
      <c r="AE1469" s="4">
        <v>680</v>
      </c>
      <c r="AF1469" s="4">
        <v>680</v>
      </c>
      <c r="AG1469" s="4">
        <f>AE1469</f>
        <v>680</v>
      </c>
      <c r="AI1469" t="e">
        <f t="shared" si="408"/>
        <v>#N/A</v>
      </c>
      <c r="AJ1469">
        <v>2698.22</v>
      </c>
      <c r="AK1469" s="2">
        <v>2698.22</v>
      </c>
      <c r="AL1469" s="2">
        <f>AJ1469</f>
        <v>2698.22</v>
      </c>
      <c r="AM1469" s="4"/>
      <c r="AN1469" t="e">
        <f>VLOOKUP([1]!Tabelle13[[#This Row],[Vlookup this ID for freight costs]],$AL$2:$AL$6811,2,FALSE)</f>
        <v>#REF!</v>
      </c>
      <c r="AP1469">
        <v>117.8</v>
      </c>
      <c r="AQ1469">
        <v>117.8</v>
      </c>
      <c r="AR1469" s="4">
        <v>17</v>
      </c>
      <c r="AS1469" s="4">
        <v>12</v>
      </c>
      <c r="AT1469" s="4">
        <v>2009</v>
      </c>
      <c r="AU1469" s="4">
        <v>14</v>
      </c>
      <c r="AV1469" s="4">
        <v>12</v>
      </c>
      <c r="AW1469" s="4">
        <v>2009</v>
      </c>
      <c r="AX1469" t="str">
        <f t="shared" si="409"/>
        <v>No Delay</v>
      </c>
      <c r="AY1469">
        <f t="shared" si="410"/>
        <v>0</v>
      </c>
    </row>
    <row r="1470" spans="1:51" x14ac:dyDescent="0.2">
      <c r="A1470" s="3">
        <v>85880</v>
      </c>
      <c r="B1470" s="1" t="s">
        <v>151</v>
      </c>
      <c r="C1470" s="1" t="s">
        <v>65</v>
      </c>
      <c r="D1470" s="1" t="s">
        <v>130</v>
      </c>
      <c r="E1470" s="1" t="s">
        <v>152</v>
      </c>
      <c r="F1470" s="1" t="s">
        <v>152</v>
      </c>
      <c r="G1470" s="13" t="s">
        <v>1148</v>
      </c>
      <c r="H1470" s="12">
        <v>41123</v>
      </c>
      <c r="I1470" s="12" t="s">
        <v>1445</v>
      </c>
      <c r="J1470" s="12">
        <v>41114</v>
      </c>
      <c r="K1470" s="4">
        <v>4055</v>
      </c>
      <c r="L1470" s="1" t="s">
        <v>146</v>
      </c>
      <c r="M1470" s="1" t="s">
        <v>132</v>
      </c>
      <c r="N1470" s="1" t="s">
        <v>163</v>
      </c>
      <c r="O1470" s="1" t="s">
        <v>93</v>
      </c>
      <c r="P1470">
        <v>60</v>
      </c>
      <c r="Q1470">
        <v>6100</v>
      </c>
      <c r="R1470">
        <v>79056</v>
      </c>
      <c r="S1470">
        <v>12.96</v>
      </c>
      <c r="T1470">
        <v>0.22</v>
      </c>
      <c r="U1470">
        <f t="shared" si="406"/>
        <v>79056</v>
      </c>
      <c r="V1470">
        <f t="shared" si="407"/>
        <v>366000</v>
      </c>
      <c r="W1470" s="1" t="s">
        <v>160</v>
      </c>
      <c r="X1470" s="1" t="s">
        <v>1236</v>
      </c>
      <c r="Y1470" s="1" t="s">
        <v>161</v>
      </c>
      <c r="Z1470" s="3">
        <v>7348</v>
      </c>
      <c r="AA1470" s="4">
        <f t="shared" si="411"/>
        <v>681</v>
      </c>
      <c r="AB1470" s="4">
        <f t="shared" si="418"/>
        <v>2914.2017860000001</v>
      </c>
      <c r="AC1470" s="4">
        <f t="shared" si="412"/>
        <v>681</v>
      </c>
      <c r="AD1470" s="4">
        <f t="shared" si="415"/>
        <v>681</v>
      </c>
      <c r="AE1470" s="4">
        <v>681</v>
      </c>
      <c r="AF1470" s="4">
        <v>681</v>
      </c>
      <c r="AG1470" s="4">
        <f>AE1470</f>
        <v>681</v>
      </c>
      <c r="AI1470" t="e">
        <f t="shared" si="408"/>
        <v>#N/A</v>
      </c>
      <c r="AJ1470">
        <v>16532.5</v>
      </c>
      <c r="AK1470" s="2">
        <v>16532.5</v>
      </c>
      <c r="AL1470" s="2">
        <f>AJ1470</f>
        <v>16532.5</v>
      </c>
      <c r="AM1470" s="4"/>
      <c r="AN1470" t="e">
        <f>VLOOKUP([1]!Tabelle13[[#This Row],[Vlookup this ID for freight costs]],$AL$2:$AL$6811,2,FALSE)</f>
        <v>#REF!</v>
      </c>
      <c r="AP1470">
        <v>110.84</v>
      </c>
      <c r="AQ1470">
        <v>110.84</v>
      </c>
      <c r="AR1470" s="4">
        <v>2</v>
      </c>
      <c r="AS1470" s="4">
        <v>8</v>
      </c>
      <c r="AT1470" s="4">
        <v>2012</v>
      </c>
      <c r="AU1470" s="4">
        <v>24</v>
      </c>
      <c r="AV1470" s="4">
        <v>7</v>
      </c>
      <c r="AW1470" s="4">
        <v>2012</v>
      </c>
      <c r="AX1470" t="str">
        <f t="shared" si="409"/>
        <v>No Delay</v>
      </c>
      <c r="AY1470">
        <f t="shared" si="410"/>
        <v>0</v>
      </c>
    </row>
    <row r="1471" spans="1:51" x14ac:dyDescent="0.2">
      <c r="A1471" s="3">
        <v>12045</v>
      </c>
      <c r="B1471" s="1" t="s">
        <v>317</v>
      </c>
      <c r="C1471" s="1" t="s">
        <v>89</v>
      </c>
      <c r="D1471" s="1" t="s">
        <v>130</v>
      </c>
      <c r="E1471" s="1"/>
      <c r="F1471" s="1" t="s">
        <v>107</v>
      </c>
      <c r="G1471" s="13" t="s">
        <v>754</v>
      </c>
      <c r="H1471" s="12">
        <v>39202</v>
      </c>
      <c r="I1471" s="12" t="s">
        <v>754</v>
      </c>
      <c r="J1471" s="12">
        <v>39202</v>
      </c>
      <c r="K1471" s="4">
        <v>123</v>
      </c>
      <c r="L1471" s="1" t="s">
        <v>146</v>
      </c>
      <c r="M1471" s="1" t="s">
        <v>132</v>
      </c>
      <c r="N1471" s="1" t="s">
        <v>224</v>
      </c>
      <c r="O1471" s="1" t="s">
        <v>225</v>
      </c>
      <c r="P1471">
        <v>30</v>
      </c>
      <c r="Q1471">
        <v>456</v>
      </c>
      <c r="R1471">
        <v>7752</v>
      </c>
      <c r="S1471">
        <v>17</v>
      </c>
      <c r="T1471">
        <v>0.56999999999999995</v>
      </c>
      <c r="U1471">
        <f t="shared" si="406"/>
        <v>7752</v>
      </c>
      <c r="V1471">
        <f t="shared" si="407"/>
        <v>13680</v>
      </c>
      <c r="W1471" s="1" t="s">
        <v>501</v>
      </c>
      <c r="X1471" s="1" t="s">
        <v>112</v>
      </c>
      <c r="Y1471" s="1" t="s">
        <v>112</v>
      </c>
      <c r="Z1471" s="3">
        <v>5055</v>
      </c>
      <c r="AA1471" s="4">
        <f t="shared" si="411"/>
        <v>682</v>
      </c>
      <c r="AB1471" s="4">
        <f t="shared" si="418"/>
        <v>2294.7852027999998</v>
      </c>
      <c r="AC1471" s="4">
        <f t="shared" si="412"/>
        <v>682</v>
      </c>
      <c r="AD1471" s="4">
        <f t="shared" si="415"/>
        <v>1929.9094353333332</v>
      </c>
      <c r="AE1471" s="4">
        <v>682</v>
      </c>
      <c r="AF1471" s="4">
        <v>682</v>
      </c>
      <c r="AG1471" s="4">
        <f>AE1471</f>
        <v>682</v>
      </c>
      <c r="AH1471" s="4">
        <v>82733</v>
      </c>
      <c r="AI1471">
        <f t="shared" si="408"/>
        <v>10191</v>
      </c>
      <c r="AJ1471">
        <v>2527</v>
      </c>
      <c r="AK1471" s="2">
        <v>2527</v>
      </c>
      <c r="AL1471" s="2">
        <f>AJ1471</f>
        <v>2527</v>
      </c>
      <c r="AM1471" s="4"/>
      <c r="AN1471" t="e">
        <f>VLOOKUP([1]!Tabelle13[[#This Row],[Vlookup this ID for freight costs]],$AL$2:$AL$6811,2,FALSE)</f>
        <v>#REF!</v>
      </c>
      <c r="AP1471">
        <v>0</v>
      </c>
      <c r="AR1471" s="4">
        <v>30</v>
      </c>
      <c r="AS1471" s="4">
        <v>4</v>
      </c>
      <c r="AT1471" s="4">
        <v>2007</v>
      </c>
      <c r="AU1471" s="4">
        <v>30</v>
      </c>
      <c r="AV1471" s="4">
        <v>4</v>
      </c>
      <c r="AW1471" s="4">
        <v>2007</v>
      </c>
      <c r="AX1471" t="str">
        <f t="shared" si="409"/>
        <v>No Delay</v>
      </c>
      <c r="AY1471">
        <f t="shared" si="410"/>
        <v>0</v>
      </c>
    </row>
    <row r="1472" spans="1:51" x14ac:dyDescent="0.2">
      <c r="A1472" s="3">
        <v>12046</v>
      </c>
      <c r="B1472" s="1" t="s">
        <v>317</v>
      </c>
      <c r="C1472" s="1" t="s">
        <v>89</v>
      </c>
      <c r="D1472" s="1" t="s">
        <v>130</v>
      </c>
      <c r="E1472" s="1"/>
      <c r="F1472" s="1" t="s">
        <v>107</v>
      </c>
      <c r="G1472" s="13" t="s">
        <v>754</v>
      </c>
      <c r="H1472" s="12">
        <v>39202</v>
      </c>
      <c r="I1472" s="12" t="s">
        <v>754</v>
      </c>
      <c r="J1472" s="12">
        <v>39202</v>
      </c>
      <c r="K1472" s="4">
        <v>124</v>
      </c>
      <c r="L1472" s="1" t="s">
        <v>146</v>
      </c>
      <c r="M1472" s="1" t="s">
        <v>132</v>
      </c>
      <c r="N1472" s="1" t="s">
        <v>275</v>
      </c>
      <c r="O1472" s="1" t="s">
        <v>93</v>
      </c>
      <c r="P1472">
        <v>60</v>
      </c>
      <c r="Q1472">
        <v>6944</v>
      </c>
      <c r="R1472">
        <v>71176</v>
      </c>
      <c r="S1472">
        <v>10.25</v>
      </c>
      <c r="T1472">
        <v>0.17</v>
      </c>
      <c r="U1472">
        <f t="shared" si="406"/>
        <v>71176</v>
      </c>
      <c r="V1472">
        <f t="shared" si="407"/>
        <v>416640</v>
      </c>
      <c r="W1472" s="1" t="s">
        <v>155</v>
      </c>
      <c r="X1472" s="1" t="s">
        <v>1236</v>
      </c>
      <c r="Y1472" s="1" t="s">
        <v>156</v>
      </c>
      <c r="Z1472" s="3">
        <v>9211</v>
      </c>
      <c r="AA1472" s="4">
        <f t="shared" si="411"/>
        <v>682</v>
      </c>
      <c r="AB1472" s="4">
        <f t="shared" si="418"/>
        <v>3006.8289291999999</v>
      </c>
      <c r="AC1472" s="4">
        <f t="shared" si="412"/>
        <v>682</v>
      </c>
      <c r="AD1472" s="4">
        <f t="shared" si="415"/>
        <v>666</v>
      </c>
      <c r="AE1472" s="3" t="s">
        <v>1475</v>
      </c>
      <c r="AF1472" s="3">
        <v>682</v>
      </c>
      <c r="AG1472" s="4">
        <f>AI1472</f>
        <v>682</v>
      </c>
      <c r="AH1472" s="4">
        <v>12045</v>
      </c>
      <c r="AI1472">
        <f t="shared" si="408"/>
        <v>682</v>
      </c>
      <c r="AJ1472" t="s">
        <v>1475</v>
      </c>
      <c r="AK1472" s="2">
        <v>2527</v>
      </c>
      <c r="AL1472" s="2">
        <f>AN1472</f>
        <v>2527</v>
      </c>
      <c r="AM1472" s="4">
        <v>12045</v>
      </c>
      <c r="AN1472">
        <f>INDEX($AJ$2:$AJ$6811,MATCH(AM1472,$A$2:$A$6811,0))</f>
        <v>2527</v>
      </c>
      <c r="AP1472">
        <v>0</v>
      </c>
      <c r="AR1472" s="4">
        <v>30</v>
      </c>
      <c r="AS1472" s="4">
        <v>4</v>
      </c>
      <c r="AT1472" s="4">
        <v>2007</v>
      </c>
      <c r="AU1472" s="4">
        <v>30</v>
      </c>
      <c r="AV1472" s="4">
        <v>4</v>
      </c>
      <c r="AW1472" s="4">
        <v>2007</v>
      </c>
      <c r="AX1472" t="str">
        <f t="shared" si="409"/>
        <v>No Delay</v>
      </c>
      <c r="AY1472">
        <f t="shared" si="410"/>
        <v>0</v>
      </c>
    </row>
    <row r="1473" spans="1:51" x14ac:dyDescent="0.2">
      <c r="A1473" s="3">
        <v>84285</v>
      </c>
      <c r="B1473" s="1" t="s">
        <v>172</v>
      </c>
      <c r="C1473" s="1" t="s">
        <v>114</v>
      </c>
      <c r="D1473" s="1" t="s">
        <v>130</v>
      </c>
      <c r="E1473" s="1" t="s">
        <v>101</v>
      </c>
      <c r="F1473" s="1" t="s">
        <v>101</v>
      </c>
      <c r="G1473" s="13" t="s">
        <v>1476</v>
      </c>
      <c r="H1473" s="12">
        <v>41533</v>
      </c>
      <c r="I1473" s="12" t="s">
        <v>465</v>
      </c>
      <c r="J1473" s="12">
        <v>41540</v>
      </c>
      <c r="K1473" s="4">
        <v>4947</v>
      </c>
      <c r="L1473" s="1" t="s">
        <v>146</v>
      </c>
      <c r="M1473" s="1" t="s">
        <v>132</v>
      </c>
      <c r="N1473" s="1" t="s">
        <v>200</v>
      </c>
      <c r="O1473" s="1" t="s">
        <v>93</v>
      </c>
      <c r="P1473">
        <v>90</v>
      </c>
      <c r="Q1473">
        <v>10000</v>
      </c>
      <c r="R1473">
        <v>73000</v>
      </c>
      <c r="S1473">
        <v>7.3</v>
      </c>
      <c r="T1473">
        <v>0.08</v>
      </c>
      <c r="U1473">
        <f t="shared" si="406"/>
        <v>73000</v>
      </c>
      <c r="V1473">
        <f t="shared" si="407"/>
        <v>900000</v>
      </c>
      <c r="W1473" s="1" t="s">
        <v>197</v>
      </c>
      <c r="X1473" s="1" t="s">
        <v>1236</v>
      </c>
      <c r="Y1473" s="1" t="s">
        <v>3082</v>
      </c>
      <c r="Z1473" s="3">
        <v>13092</v>
      </c>
      <c r="AA1473" s="4">
        <f t="shared" si="411"/>
        <v>684</v>
      </c>
      <c r="AB1473" s="4">
        <f t="shared" si="418"/>
        <v>3342.218206</v>
      </c>
      <c r="AC1473" s="4">
        <f t="shared" si="412"/>
        <v>684</v>
      </c>
      <c r="AD1473" s="4">
        <f t="shared" si="415"/>
        <v>5090.0859971851851</v>
      </c>
      <c r="AE1473" s="4">
        <v>684</v>
      </c>
      <c r="AF1473" s="4">
        <v>684</v>
      </c>
      <c r="AG1473" s="4">
        <f>AE1473</f>
        <v>684</v>
      </c>
      <c r="AI1473" t="e">
        <f t="shared" si="408"/>
        <v>#N/A</v>
      </c>
      <c r="AJ1473">
        <v>1026.49</v>
      </c>
      <c r="AK1473" s="2">
        <v>1026.49</v>
      </c>
      <c r="AL1473" s="2">
        <f>AJ1473</f>
        <v>1026.49</v>
      </c>
      <c r="AM1473" s="4"/>
      <c r="AN1473" t="e">
        <f>VLOOKUP([1]!Tabelle13[[#This Row],[Vlookup this ID for freight costs]],$AL$2:$AL$6811,2,FALSE)</f>
        <v>#REF!</v>
      </c>
      <c r="AP1473">
        <v>90.3</v>
      </c>
      <c r="AQ1473">
        <v>90.3</v>
      </c>
      <c r="AR1473" s="4">
        <v>16</v>
      </c>
      <c r="AS1473" s="4">
        <v>9</v>
      </c>
      <c r="AT1473" s="4">
        <v>2013</v>
      </c>
      <c r="AU1473" s="4">
        <v>23</v>
      </c>
      <c r="AV1473" s="4">
        <v>9</v>
      </c>
      <c r="AW1473" s="4">
        <v>2013</v>
      </c>
      <c r="AX1473" t="str">
        <f t="shared" si="409"/>
        <v>Delay</v>
      </c>
      <c r="AY1473">
        <f t="shared" si="410"/>
        <v>7</v>
      </c>
    </row>
    <row r="1474" spans="1:51" x14ac:dyDescent="0.2">
      <c r="A1474" s="3">
        <v>60104</v>
      </c>
      <c r="B1474" s="1" t="s">
        <v>215</v>
      </c>
      <c r="C1474" s="1" t="s">
        <v>89</v>
      </c>
      <c r="D1474" s="1" t="s">
        <v>74</v>
      </c>
      <c r="E1474" s="1" t="s">
        <v>53</v>
      </c>
      <c r="F1474" s="1" t="s">
        <v>53</v>
      </c>
      <c r="G1474" s="13" t="s">
        <v>532</v>
      </c>
      <c r="H1474" s="12">
        <v>40184</v>
      </c>
      <c r="I1474" s="12" t="s">
        <v>532</v>
      </c>
      <c r="J1474" s="12">
        <v>40184</v>
      </c>
      <c r="K1474" s="4">
        <v>2139</v>
      </c>
      <c r="L1474" s="1" t="s">
        <v>146</v>
      </c>
      <c r="M1474" s="1" t="s">
        <v>620</v>
      </c>
      <c r="N1474" s="1" t="s">
        <v>849</v>
      </c>
      <c r="O1474" s="1" t="s">
        <v>850</v>
      </c>
      <c r="P1474">
        <v>60</v>
      </c>
      <c r="Q1474">
        <v>4640</v>
      </c>
      <c r="R1474">
        <v>249214.4</v>
      </c>
      <c r="S1474">
        <v>53.71</v>
      </c>
      <c r="T1474">
        <v>0.9</v>
      </c>
      <c r="U1474">
        <f t="shared" ref="U1474:U1537" si="419">S1474*Q1474</f>
        <v>249214.4</v>
      </c>
      <c r="V1474">
        <f t="shared" ref="V1474:V1537" si="420">Q1474*P1474</f>
        <v>278400</v>
      </c>
      <c r="W1474" s="1" t="s">
        <v>851</v>
      </c>
      <c r="X1474" s="1" t="s">
        <v>361</v>
      </c>
      <c r="Y1474" s="1" t="s">
        <v>361</v>
      </c>
      <c r="Z1474" s="3">
        <v>4931</v>
      </c>
      <c r="AA1474" s="4">
        <f t="shared" si="411"/>
        <v>685</v>
      </c>
      <c r="AB1474" s="4">
        <f t="shared" si="418"/>
        <v>2753.969998</v>
      </c>
      <c r="AC1474" s="4">
        <f t="shared" si="412"/>
        <v>685</v>
      </c>
      <c r="AD1474" s="4">
        <f t="shared" si="415"/>
        <v>685</v>
      </c>
      <c r="AE1474" s="4">
        <v>685</v>
      </c>
      <c r="AF1474" s="4">
        <v>685</v>
      </c>
      <c r="AG1474" s="4">
        <f>AE1474</f>
        <v>685</v>
      </c>
      <c r="AI1474" t="e">
        <f t="shared" ref="AI1474:AI1537" si="421">INDEX($AE$2:$AE$6811,MATCH(AH1474,$A$2:$A$6811,0))</f>
        <v>#N/A</v>
      </c>
      <c r="AJ1474">
        <v>1807.36</v>
      </c>
      <c r="AK1474" s="2">
        <v>1807.36</v>
      </c>
      <c r="AL1474" s="2">
        <f>AJ1474</f>
        <v>1807.36</v>
      </c>
      <c r="AM1474" s="4"/>
      <c r="AN1474" t="e">
        <f>VLOOKUP([1]!Tabelle13[[#This Row],[Vlookup this ID for freight costs]],$AL$2:$AL$6811,2,FALSE)</f>
        <v>#REF!</v>
      </c>
      <c r="AP1474">
        <v>488.46</v>
      </c>
      <c r="AQ1474">
        <v>488.46</v>
      </c>
      <c r="AR1474" s="4">
        <v>6</v>
      </c>
      <c r="AS1474" s="4">
        <v>1</v>
      </c>
      <c r="AT1474" s="4">
        <v>2010</v>
      </c>
      <c r="AU1474" s="4">
        <v>6</v>
      </c>
      <c r="AV1474" s="4">
        <v>1</v>
      </c>
      <c r="AW1474" s="4">
        <v>2010</v>
      </c>
      <c r="AX1474" t="str">
        <f t="shared" ref="AX1474:AX1537" si="422">IF(DATE(AW1474,AV1474,AU1474)&lt;=DATE(AT1474,AS1474,AR1474),"No Delay","Delay")</f>
        <v>No Delay</v>
      </c>
      <c r="AY1474">
        <f t="shared" ref="AY1474:AY1537" si="423">IF(_xlfn.DAYS(J1474,H1474)&gt;0, _xlfn.DAYS(J1474,H1474),0)</f>
        <v>0</v>
      </c>
    </row>
    <row r="1475" spans="1:51" x14ac:dyDescent="0.2">
      <c r="A1475" s="3">
        <v>10784</v>
      </c>
      <c r="B1475" s="1" t="s">
        <v>88</v>
      </c>
      <c r="C1475" s="1" t="s">
        <v>89</v>
      </c>
      <c r="D1475" s="1" t="s">
        <v>130</v>
      </c>
      <c r="E1475" s="1" t="s">
        <v>53</v>
      </c>
      <c r="F1475" s="1" t="s">
        <v>53</v>
      </c>
      <c r="G1475" s="13" t="s">
        <v>1041</v>
      </c>
      <c r="H1475" s="12">
        <v>40036</v>
      </c>
      <c r="I1475" s="12" t="s">
        <v>1041</v>
      </c>
      <c r="J1475" s="12">
        <v>40036</v>
      </c>
      <c r="K1475" s="4">
        <v>1738</v>
      </c>
      <c r="L1475" s="1" t="s">
        <v>146</v>
      </c>
      <c r="M1475" s="1" t="s">
        <v>132</v>
      </c>
      <c r="N1475" s="1" t="s">
        <v>163</v>
      </c>
      <c r="O1475" s="1" t="s">
        <v>93</v>
      </c>
      <c r="P1475">
        <v>60</v>
      </c>
      <c r="Q1475">
        <v>6930</v>
      </c>
      <c r="R1475">
        <v>176368.5</v>
      </c>
      <c r="S1475">
        <v>25.45</v>
      </c>
      <c r="T1475">
        <v>0.42</v>
      </c>
      <c r="U1475">
        <f t="shared" si="419"/>
        <v>176368.5</v>
      </c>
      <c r="V1475">
        <f t="shared" si="420"/>
        <v>415800</v>
      </c>
      <c r="W1475" s="1" t="s">
        <v>160</v>
      </c>
      <c r="X1475" s="1" t="s">
        <v>1236</v>
      </c>
      <c r="Y1475" s="1" t="s">
        <v>161</v>
      </c>
      <c r="Z1475" s="3">
        <v>8828</v>
      </c>
      <c r="AA1475" s="4">
        <f t="shared" ref="AA1475:AA1538" si="424">AF1475</f>
        <v>687</v>
      </c>
      <c r="AB1475" s="4">
        <f t="shared" si="418"/>
        <v>3005.2924600000001</v>
      </c>
      <c r="AC1475" s="4">
        <f t="shared" si="412"/>
        <v>687</v>
      </c>
      <c r="AD1475" s="4">
        <f t="shared" si="415"/>
        <v>687</v>
      </c>
      <c r="AE1475" s="4">
        <v>687</v>
      </c>
      <c r="AF1475" s="4">
        <v>687</v>
      </c>
      <c r="AG1475" s="4">
        <f>AE1475</f>
        <v>687</v>
      </c>
      <c r="AH1475" s="4">
        <v>83119</v>
      </c>
      <c r="AI1475">
        <f t="shared" si="421"/>
        <v>3264</v>
      </c>
      <c r="AJ1475">
        <v>1854.88</v>
      </c>
      <c r="AK1475" s="2">
        <v>1854.88</v>
      </c>
      <c r="AL1475" s="2">
        <f>AJ1475</f>
        <v>1854.88</v>
      </c>
      <c r="AM1475" s="4"/>
      <c r="AN1475" t="e">
        <f>VLOOKUP([1]!Tabelle13[[#This Row],[Vlookup this ID for freight costs]],$AL$2:$AL$6811,2,FALSE)</f>
        <v>#REF!</v>
      </c>
      <c r="AP1475">
        <v>345.68</v>
      </c>
      <c r="AQ1475">
        <v>345.68</v>
      </c>
      <c r="AR1475" s="4">
        <v>11</v>
      </c>
      <c r="AS1475" s="4">
        <v>8</v>
      </c>
      <c r="AT1475" s="4">
        <v>2009</v>
      </c>
      <c r="AU1475" s="4">
        <v>11</v>
      </c>
      <c r="AV1475" s="4">
        <v>8</v>
      </c>
      <c r="AW1475" s="4">
        <v>2009</v>
      </c>
      <c r="AX1475" t="str">
        <f t="shared" si="422"/>
        <v>No Delay</v>
      </c>
      <c r="AY1475">
        <f t="shared" si="423"/>
        <v>0</v>
      </c>
    </row>
    <row r="1476" spans="1:51" x14ac:dyDescent="0.2">
      <c r="A1476" s="3">
        <v>82304</v>
      </c>
      <c r="B1476" s="1" t="s">
        <v>151</v>
      </c>
      <c r="C1476" s="1" t="s">
        <v>65</v>
      </c>
      <c r="D1476" s="1" t="s">
        <v>130</v>
      </c>
      <c r="E1476" s="1" t="s">
        <v>152</v>
      </c>
      <c r="F1476" s="1" t="s">
        <v>152</v>
      </c>
      <c r="G1476" s="13" t="s">
        <v>194</v>
      </c>
      <c r="H1476" s="12">
        <v>40287</v>
      </c>
      <c r="I1476" s="12" t="s">
        <v>195</v>
      </c>
      <c r="J1476" s="12">
        <v>40268</v>
      </c>
      <c r="K1476" s="4">
        <v>2286</v>
      </c>
      <c r="L1476" s="1" t="s">
        <v>146</v>
      </c>
      <c r="M1476" s="1" t="s">
        <v>132</v>
      </c>
      <c r="N1476" s="1" t="s">
        <v>167</v>
      </c>
      <c r="O1476" s="1" t="s">
        <v>93</v>
      </c>
      <c r="P1476">
        <v>30</v>
      </c>
      <c r="Q1476">
        <v>8000</v>
      </c>
      <c r="R1476">
        <v>41040</v>
      </c>
      <c r="S1476">
        <v>5.13</v>
      </c>
      <c r="T1476">
        <v>0.17</v>
      </c>
      <c r="U1476">
        <f t="shared" si="419"/>
        <v>41040</v>
      </c>
      <c r="V1476">
        <f t="shared" si="420"/>
        <v>240000</v>
      </c>
      <c r="W1476" s="1" t="s">
        <v>155</v>
      </c>
      <c r="X1476" s="1" t="s">
        <v>1236</v>
      </c>
      <c r="Y1476" s="1" t="s">
        <v>156</v>
      </c>
      <c r="Z1476" s="3">
        <v>7726</v>
      </c>
      <c r="AA1476" s="4">
        <f t="shared" si="424"/>
        <v>687</v>
      </c>
      <c r="AB1476" s="4">
        <f t="shared" si="418"/>
        <v>3122.7226060000003</v>
      </c>
      <c r="AC1476" s="4">
        <f t="shared" ref="AC1476:AC1525" si="425">AF1476</f>
        <v>687</v>
      </c>
      <c r="AD1476" s="4">
        <f t="shared" si="415"/>
        <v>3744.5027926451612</v>
      </c>
      <c r="AE1476" s="4">
        <v>687</v>
      </c>
      <c r="AF1476" s="4">
        <v>687</v>
      </c>
      <c r="AG1476" s="4">
        <f>AE1476</f>
        <v>687</v>
      </c>
      <c r="AI1476" t="e">
        <f t="shared" si="421"/>
        <v>#N/A</v>
      </c>
      <c r="AJ1476" t="s">
        <v>81</v>
      </c>
      <c r="AK1476" s="2"/>
      <c r="AL1476" s="2" t="str">
        <f>AJ1476</f>
        <v>Freight Included in Commodity Cost</v>
      </c>
      <c r="AM1476" s="4"/>
      <c r="AN1476" t="e">
        <f>VLOOKUP([1]!Tabelle13[[#This Row],[Vlookup this ID for freight costs]],$AL$2:$AL$6811,2,FALSE)</f>
        <v>#REF!</v>
      </c>
      <c r="AP1476">
        <v>88.48</v>
      </c>
      <c r="AQ1476">
        <v>88.48</v>
      </c>
      <c r="AR1476" s="4">
        <v>19</v>
      </c>
      <c r="AS1476" s="4">
        <v>4</v>
      </c>
      <c r="AT1476" s="4">
        <v>2010</v>
      </c>
      <c r="AU1476" s="4">
        <v>31</v>
      </c>
      <c r="AV1476" s="4">
        <v>3</v>
      </c>
      <c r="AW1476" s="4">
        <v>2010</v>
      </c>
      <c r="AX1476" t="str">
        <f t="shared" si="422"/>
        <v>No Delay</v>
      </c>
      <c r="AY1476">
        <f t="shared" si="423"/>
        <v>0</v>
      </c>
    </row>
    <row r="1477" spans="1:51" x14ac:dyDescent="0.2">
      <c r="A1477" s="3">
        <v>82946</v>
      </c>
      <c r="B1477" s="1" t="s">
        <v>258</v>
      </c>
      <c r="C1477" s="1" t="s">
        <v>73</v>
      </c>
      <c r="D1477" s="1" t="s">
        <v>130</v>
      </c>
      <c r="E1477" s="1" t="s">
        <v>101</v>
      </c>
      <c r="F1477" s="1" t="s">
        <v>101</v>
      </c>
      <c r="G1477" s="13" t="s">
        <v>313</v>
      </c>
      <c r="H1477" s="12">
        <v>40637</v>
      </c>
      <c r="I1477" s="12" t="s">
        <v>264</v>
      </c>
      <c r="J1477" s="12">
        <v>40683</v>
      </c>
      <c r="K1477" s="4">
        <v>3185</v>
      </c>
      <c r="L1477" s="1" t="s">
        <v>146</v>
      </c>
      <c r="M1477" s="1" t="s">
        <v>132</v>
      </c>
      <c r="N1477" s="1" t="s">
        <v>471</v>
      </c>
      <c r="O1477" s="1" t="s">
        <v>93</v>
      </c>
      <c r="P1477">
        <v>60</v>
      </c>
      <c r="Q1477">
        <v>3453</v>
      </c>
      <c r="R1477">
        <v>6560.7</v>
      </c>
      <c r="S1477">
        <v>1.9</v>
      </c>
      <c r="T1477">
        <v>0.03</v>
      </c>
      <c r="U1477">
        <f t="shared" si="419"/>
        <v>6560.7</v>
      </c>
      <c r="V1477">
        <f t="shared" si="420"/>
        <v>207180</v>
      </c>
      <c r="W1477" s="1" t="s">
        <v>204</v>
      </c>
      <c r="X1477" s="1" t="s">
        <v>1236</v>
      </c>
      <c r="Y1477" s="1" t="s">
        <v>205</v>
      </c>
      <c r="Z1477" s="3">
        <v>15015</v>
      </c>
      <c r="AA1477" s="4">
        <f t="shared" si="424"/>
        <v>687</v>
      </c>
      <c r="AB1477" s="4">
        <f t="shared" si="418"/>
        <v>2623.6993594</v>
      </c>
      <c r="AC1477" s="4">
        <f t="shared" si="425"/>
        <v>687</v>
      </c>
      <c r="AD1477" s="4">
        <f t="shared" si="415"/>
        <v>1845.079385</v>
      </c>
      <c r="AE1477" s="4">
        <v>687</v>
      </c>
      <c r="AF1477" s="4">
        <v>687</v>
      </c>
      <c r="AG1477" s="4">
        <f>AE1477</f>
        <v>687</v>
      </c>
      <c r="AI1477" t="e">
        <f t="shared" si="421"/>
        <v>#N/A</v>
      </c>
      <c r="AJ1477">
        <v>3403.99</v>
      </c>
      <c r="AK1477" s="2">
        <v>3403.99</v>
      </c>
      <c r="AL1477" s="2">
        <f>AJ1477</f>
        <v>3403.99</v>
      </c>
      <c r="AM1477" s="4"/>
      <c r="AN1477" t="e">
        <f>VLOOKUP([1]!Tabelle13[[#This Row],[Vlookup this ID for freight costs]],$AL$2:$AL$6811,2,FALSE)</f>
        <v>#REF!</v>
      </c>
      <c r="AP1477">
        <v>14.14</v>
      </c>
      <c r="AQ1477">
        <v>14.14</v>
      </c>
      <c r="AR1477" s="4">
        <v>4</v>
      </c>
      <c r="AS1477" s="4">
        <v>4</v>
      </c>
      <c r="AT1477" s="4">
        <v>2011</v>
      </c>
      <c r="AU1477" s="4">
        <v>20</v>
      </c>
      <c r="AV1477" s="4">
        <v>5</v>
      </c>
      <c r="AW1477" s="4">
        <v>2011</v>
      </c>
      <c r="AX1477" t="str">
        <f t="shared" si="422"/>
        <v>Delay</v>
      </c>
      <c r="AY1477">
        <f t="shared" si="423"/>
        <v>46</v>
      </c>
    </row>
    <row r="1478" spans="1:51" x14ac:dyDescent="0.2">
      <c r="A1478" s="3">
        <v>83497</v>
      </c>
      <c r="B1478" s="1" t="s">
        <v>258</v>
      </c>
      <c r="C1478" s="1" t="s">
        <v>73</v>
      </c>
      <c r="D1478" s="1" t="s">
        <v>130</v>
      </c>
      <c r="E1478" s="1" t="s">
        <v>101</v>
      </c>
      <c r="F1478" s="1" t="s">
        <v>101</v>
      </c>
      <c r="G1478" s="13" t="s">
        <v>313</v>
      </c>
      <c r="H1478" s="12">
        <v>40637</v>
      </c>
      <c r="I1478" s="12" t="s">
        <v>264</v>
      </c>
      <c r="J1478" s="12">
        <v>40683</v>
      </c>
      <c r="K1478" s="4">
        <v>3186</v>
      </c>
      <c r="L1478" s="1" t="s">
        <v>146</v>
      </c>
      <c r="M1478" s="1" t="s">
        <v>132</v>
      </c>
      <c r="N1478" s="1" t="s">
        <v>284</v>
      </c>
      <c r="O1478" s="1" t="s">
        <v>93</v>
      </c>
      <c r="P1478">
        <v>30</v>
      </c>
      <c r="Q1478">
        <v>3348</v>
      </c>
      <c r="R1478">
        <v>7499.52</v>
      </c>
      <c r="S1478">
        <v>2.2400000000000002</v>
      </c>
      <c r="T1478">
        <v>7.0000000000000007E-2</v>
      </c>
      <c r="U1478">
        <f t="shared" si="419"/>
        <v>7499.52</v>
      </c>
      <c r="V1478">
        <f t="shared" si="420"/>
        <v>100440</v>
      </c>
      <c r="W1478" s="1" t="s">
        <v>155</v>
      </c>
      <c r="X1478" s="1" t="s">
        <v>1236</v>
      </c>
      <c r="Y1478" s="1" t="s">
        <v>156</v>
      </c>
      <c r="Z1478" s="3">
        <v>14969</v>
      </c>
      <c r="AA1478" s="4">
        <f t="shared" si="424"/>
        <v>687</v>
      </c>
      <c r="AB1478" s="4">
        <f t="shared" si="418"/>
        <v>2612.1758404000002</v>
      </c>
      <c r="AC1478" s="4">
        <f t="shared" si="425"/>
        <v>687</v>
      </c>
      <c r="AD1478" s="4">
        <f t="shared" si="415"/>
        <v>687</v>
      </c>
      <c r="AE1478" s="3" t="s">
        <v>1477</v>
      </c>
      <c r="AF1478" s="3">
        <v>687</v>
      </c>
      <c r="AG1478" s="4">
        <f>AI1478</f>
        <v>687</v>
      </c>
      <c r="AH1478" s="4">
        <v>82946</v>
      </c>
      <c r="AI1478">
        <f t="shared" si="421"/>
        <v>687</v>
      </c>
      <c r="AJ1478" t="s">
        <v>1477</v>
      </c>
      <c r="AK1478" s="2">
        <v>3403.99</v>
      </c>
      <c r="AL1478" s="2">
        <f>AN1478</f>
        <v>3403.99</v>
      </c>
      <c r="AM1478" s="4">
        <v>82946</v>
      </c>
      <c r="AN1478">
        <f>INDEX($AJ$2:$AJ$6811,MATCH(AM1478,$A$2:$A$6811,0))</f>
        <v>3403.99</v>
      </c>
      <c r="AP1478">
        <v>16.170000000000002</v>
      </c>
      <c r="AQ1478">
        <v>16.170000000000002</v>
      </c>
      <c r="AR1478" s="4">
        <v>4</v>
      </c>
      <c r="AS1478" s="4">
        <v>4</v>
      </c>
      <c r="AT1478" s="4">
        <v>2011</v>
      </c>
      <c r="AU1478" s="4">
        <v>20</v>
      </c>
      <c r="AV1478" s="4">
        <v>5</v>
      </c>
      <c r="AW1478" s="4">
        <v>2011</v>
      </c>
      <c r="AX1478" t="str">
        <f t="shared" si="422"/>
        <v>Delay</v>
      </c>
      <c r="AY1478">
        <f t="shared" si="423"/>
        <v>46</v>
      </c>
    </row>
    <row r="1479" spans="1:51" x14ac:dyDescent="0.2">
      <c r="A1479" s="3">
        <v>83498</v>
      </c>
      <c r="B1479" s="1" t="s">
        <v>258</v>
      </c>
      <c r="C1479" s="1" t="s">
        <v>73</v>
      </c>
      <c r="D1479" s="1" t="s">
        <v>130</v>
      </c>
      <c r="E1479" s="1" t="s">
        <v>101</v>
      </c>
      <c r="F1479" s="1" t="s">
        <v>101</v>
      </c>
      <c r="G1479" s="13" t="s">
        <v>313</v>
      </c>
      <c r="H1479" s="12">
        <v>40637</v>
      </c>
      <c r="I1479" s="12" t="s">
        <v>264</v>
      </c>
      <c r="J1479" s="12">
        <v>40683</v>
      </c>
      <c r="K1479" s="4">
        <v>3187</v>
      </c>
      <c r="L1479" s="1" t="s">
        <v>146</v>
      </c>
      <c r="M1479" s="1" t="s">
        <v>132</v>
      </c>
      <c r="N1479" s="1" t="s">
        <v>913</v>
      </c>
      <c r="O1479" s="1" t="s">
        <v>93</v>
      </c>
      <c r="P1479">
        <v>60</v>
      </c>
      <c r="Q1479">
        <v>4952</v>
      </c>
      <c r="R1479">
        <v>16341.6</v>
      </c>
      <c r="S1479">
        <v>3.3</v>
      </c>
      <c r="T1479">
        <v>0.06</v>
      </c>
      <c r="U1479">
        <f t="shared" si="419"/>
        <v>16341.599999999999</v>
      </c>
      <c r="V1479">
        <f t="shared" si="420"/>
        <v>297120</v>
      </c>
      <c r="W1479" s="1" t="s">
        <v>204</v>
      </c>
      <c r="X1479" s="1" t="s">
        <v>1236</v>
      </c>
      <c r="Y1479" s="1" t="s">
        <v>205</v>
      </c>
      <c r="Z1479" s="3">
        <v>15015</v>
      </c>
      <c r="AA1479" s="4">
        <f t="shared" si="424"/>
        <v>687</v>
      </c>
      <c r="AB1479" s="4">
        <f t="shared" si="418"/>
        <v>2788.2113116</v>
      </c>
      <c r="AC1479" s="4">
        <f t="shared" si="425"/>
        <v>687</v>
      </c>
      <c r="AD1479" s="4">
        <f t="shared" si="415"/>
        <v>789.5</v>
      </c>
      <c r="AE1479" s="3" t="s">
        <v>1477</v>
      </c>
      <c r="AF1479" s="3">
        <v>687</v>
      </c>
      <c r="AG1479" s="4">
        <f>AI1479</f>
        <v>687</v>
      </c>
      <c r="AH1479" s="4">
        <v>82946</v>
      </c>
      <c r="AI1479">
        <f t="shared" si="421"/>
        <v>687</v>
      </c>
      <c r="AJ1479" t="s">
        <v>1477</v>
      </c>
      <c r="AK1479" s="2">
        <v>3403.99</v>
      </c>
      <c r="AL1479" s="2">
        <f>AN1479</f>
        <v>3403.99</v>
      </c>
      <c r="AM1479" s="4">
        <v>82946</v>
      </c>
      <c r="AN1479">
        <f>INDEX($AJ$2:$AJ$6811,MATCH(AM1479,$A$2:$A$6811,0))</f>
        <v>3403.99</v>
      </c>
      <c r="AP1479">
        <v>35.229999999999997</v>
      </c>
      <c r="AQ1479">
        <v>35.229999999999997</v>
      </c>
      <c r="AR1479" s="4">
        <v>4</v>
      </c>
      <c r="AS1479" s="4">
        <v>4</v>
      </c>
      <c r="AT1479" s="4">
        <v>2011</v>
      </c>
      <c r="AU1479" s="4">
        <v>20</v>
      </c>
      <c r="AV1479" s="4">
        <v>5</v>
      </c>
      <c r="AW1479" s="4">
        <v>2011</v>
      </c>
      <c r="AX1479" t="str">
        <f t="shared" si="422"/>
        <v>Delay</v>
      </c>
      <c r="AY1479">
        <f t="shared" si="423"/>
        <v>46</v>
      </c>
    </row>
    <row r="1480" spans="1:51" x14ac:dyDescent="0.2">
      <c r="A1480" s="3">
        <v>86244</v>
      </c>
      <c r="B1480" s="1" t="s">
        <v>215</v>
      </c>
      <c r="C1480" s="1" t="s">
        <v>89</v>
      </c>
      <c r="D1480" s="1" t="s">
        <v>130</v>
      </c>
      <c r="E1480" s="1" t="s">
        <v>53</v>
      </c>
      <c r="F1480" s="1" t="s">
        <v>53</v>
      </c>
      <c r="G1480" s="13" t="s">
        <v>983</v>
      </c>
      <c r="H1480" s="12">
        <v>40148</v>
      </c>
      <c r="I1480" s="12" t="s">
        <v>419</v>
      </c>
      <c r="J1480" s="12">
        <v>40149</v>
      </c>
      <c r="K1480" s="4">
        <v>2069</v>
      </c>
      <c r="L1480" s="1" t="s">
        <v>146</v>
      </c>
      <c r="M1480" s="1" t="s">
        <v>132</v>
      </c>
      <c r="N1480" s="1" t="s">
        <v>778</v>
      </c>
      <c r="O1480" s="1" t="s">
        <v>93</v>
      </c>
      <c r="P1480">
        <v>240</v>
      </c>
      <c r="Q1480">
        <v>2000</v>
      </c>
      <c r="R1480">
        <v>3800</v>
      </c>
      <c r="S1480">
        <v>1.9</v>
      </c>
      <c r="T1480">
        <v>0.01</v>
      </c>
      <c r="U1480">
        <f t="shared" si="419"/>
        <v>3800</v>
      </c>
      <c r="V1480">
        <f t="shared" si="420"/>
        <v>480000</v>
      </c>
      <c r="W1480" s="1" t="s">
        <v>155</v>
      </c>
      <c r="X1480" s="1" t="s">
        <v>1236</v>
      </c>
      <c r="Y1480" s="1" t="s">
        <v>156</v>
      </c>
      <c r="Z1480" s="3">
        <v>9211</v>
      </c>
      <c r="AA1480" s="4">
        <f t="shared" si="424"/>
        <v>688</v>
      </c>
      <c r="AB1480" s="4">
        <f t="shared" si="418"/>
        <v>2464.2358060000001</v>
      </c>
      <c r="AC1480" s="4">
        <f t="shared" si="425"/>
        <v>688</v>
      </c>
      <c r="AD1480" s="4">
        <f t="shared" si="415"/>
        <v>2448.6967088571432</v>
      </c>
      <c r="AE1480" s="4">
        <v>688</v>
      </c>
      <c r="AF1480" s="4">
        <v>688</v>
      </c>
      <c r="AG1480" s="4">
        <f>AE1480</f>
        <v>688</v>
      </c>
      <c r="AI1480" t="e">
        <f t="shared" si="421"/>
        <v>#N/A</v>
      </c>
      <c r="AJ1480">
        <v>1211.48</v>
      </c>
      <c r="AK1480" s="2">
        <v>1211.48</v>
      </c>
      <c r="AL1480" s="2">
        <f>AJ1480</f>
        <v>1211.48</v>
      </c>
      <c r="AM1480" s="4"/>
      <c r="AN1480" t="e">
        <f>VLOOKUP([1]!Tabelle13[[#This Row],[Vlookup this ID for freight costs]],$AL$2:$AL$6811,2,FALSE)</f>
        <v>#REF!</v>
      </c>
      <c r="AP1480">
        <v>7.45</v>
      </c>
      <c r="AQ1480">
        <v>7.45</v>
      </c>
      <c r="AR1480" s="4">
        <v>1</v>
      </c>
      <c r="AS1480" s="4">
        <v>12</v>
      </c>
      <c r="AT1480" s="4">
        <v>2009</v>
      </c>
      <c r="AU1480" s="4">
        <v>2</v>
      </c>
      <c r="AV1480" s="4">
        <v>12</v>
      </c>
      <c r="AW1480" s="4">
        <v>2009</v>
      </c>
      <c r="AX1480" t="str">
        <f t="shared" si="422"/>
        <v>Delay</v>
      </c>
      <c r="AY1480">
        <f t="shared" si="423"/>
        <v>1</v>
      </c>
    </row>
    <row r="1481" spans="1:51" x14ac:dyDescent="0.2">
      <c r="A1481" s="3">
        <v>82891</v>
      </c>
      <c r="B1481" s="1" t="s">
        <v>175</v>
      </c>
      <c r="C1481" s="1" t="s">
        <v>165</v>
      </c>
      <c r="D1481" s="1" t="s">
        <v>130</v>
      </c>
      <c r="E1481" s="1" t="s">
        <v>53</v>
      </c>
      <c r="F1481" s="1" t="s">
        <v>53</v>
      </c>
      <c r="G1481" s="13" t="s">
        <v>771</v>
      </c>
      <c r="H1481" s="12">
        <v>40359</v>
      </c>
      <c r="I1481" s="12" t="s">
        <v>772</v>
      </c>
      <c r="J1481" s="12">
        <v>40351</v>
      </c>
      <c r="K1481" s="4">
        <v>2535</v>
      </c>
      <c r="L1481" s="1" t="s">
        <v>146</v>
      </c>
      <c r="M1481" s="1" t="s">
        <v>132</v>
      </c>
      <c r="N1481" s="1" t="s">
        <v>154</v>
      </c>
      <c r="O1481" s="1" t="s">
        <v>93</v>
      </c>
      <c r="P1481">
        <v>60</v>
      </c>
      <c r="Q1481">
        <v>5000</v>
      </c>
      <c r="R1481">
        <v>56000</v>
      </c>
      <c r="S1481">
        <v>11.2</v>
      </c>
      <c r="T1481">
        <v>0.19</v>
      </c>
      <c r="U1481">
        <f t="shared" si="419"/>
        <v>56000</v>
      </c>
      <c r="V1481">
        <f t="shared" si="420"/>
        <v>300000</v>
      </c>
      <c r="W1481" s="1" t="s">
        <v>160</v>
      </c>
      <c r="X1481" s="1" t="s">
        <v>1236</v>
      </c>
      <c r="Y1481" s="1" t="s">
        <v>161</v>
      </c>
      <c r="Z1481" s="3">
        <v>5149</v>
      </c>
      <c r="AA1481" s="4">
        <f t="shared" si="424"/>
        <v>690</v>
      </c>
      <c r="AB1481" s="4">
        <f t="shared" si="418"/>
        <v>2793.479206</v>
      </c>
      <c r="AC1481" s="4">
        <f t="shared" si="425"/>
        <v>690</v>
      </c>
      <c r="AD1481" s="4">
        <f t="shared" si="415"/>
        <v>2609.2959257333337</v>
      </c>
      <c r="AE1481" s="4">
        <v>690</v>
      </c>
      <c r="AF1481" s="4">
        <v>690</v>
      </c>
      <c r="AG1481" s="4">
        <f>AE1481</f>
        <v>690</v>
      </c>
      <c r="AI1481" t="e">
        <f t="shared" si="421"/>
        <v>#N/A</v>
      </c>
      <c r="AJ1481">
        <v>5410.32</v>
      </c>
      <c r="AK1481" s="2">
        <v>5410.32</v>
      </c>
      <c r="AL1481" s="2">
        <f>AJ1481</f>
        <v>5410.32</v>
      </c>
      <c r="AM1481" s="4"/>
      <c r="AN1481" t="e">
        <f>VLOOKUP([1]!Tabelle13[[#This Row],[Vlookup this ID for freight costs]],$AL$2:$AL$6811,2,FALSE)</f>
        <v>#REF!</v>
      </c>
      <c r="AP1481">
        <v>120.74</v>
      </c>
      <c r="AQ1481">
        <v>120.74</v>
      </c>
      <c r="AR1481" s="4">
        <v>30</v>
      </c>
      <c r="AS1481" s="4">
        <v>6</v>
      </c>
      <c r="AT1481" s="4">
        <v>2010</v>
      </c>
      <c r="AU1481" s="4">
        <v>22</v>
      </c>
      <c r="AV1481" s="4">
        <v>6</v>
      </c>
      <c r="AW1481" s="4">
        <v>2010</v>
      </c>
      <c r="AX1481" t="str">
        <f t="shared" si="422"/>
        <v>No Delay</v>
      </c>
      <c r="AY1481">
        <f t="shared" si="423"/>
        <v>0</v>
      </c>
    </row>
    <row r="1482" spans="1:51" x14ac:dyDescent="0.2">
      <c r="A1482" s="3">
        <v>84193</v>
      </c>
      <c r="B1482" s="1" t="s">
        <v>175</v>
      </c>
      <c r="C1482" s="1" t="s">
        <v>165</v>
      </c>
      <c r="D1482" s="1" t="s">
        <v>130</v>
      </c>
      <c r="E1482" s="1" t="s">
        <v>101</v>
      </c>
      <c r="F1482" s="1" t="s">
        <v>101</v>
      </c>
      <c r="G1482" s="13" t="s">
        <v>1046</v>
      </c>
      <c r="H1482" s="12">
        <v>41221</v>
      </c>
      <c r="I1482" s="12" t="s">
        <v>1046</v>
      </c>
      <c r="J1482" s="12">
        <v>41221</v>
      </c>
      <c r="K1482" s="4">
        <v>4290</v>
      </c>
      <c r="L1482" s="1" t="s">
        <v>146</v>
      </c>
      <c r="M1482" s="1" t="s">
        <v>132</v>
      </c>
      <c r="N1482" s="1" t="s">
        <v>167</v>
      </c>
      <c r="O1482" s="1" t="s">
        <v>93</v>
      </c>
      <c r="P1482">
        <v>30</v>
      </c>
      <c r="Q1482">
        <v>8132</v>
      </c>
      <c r="R1482">
        <v>29600.48</v>
      </c>
      <c r="S1482">
        <v>3.64</v>
      </c>
      <c r="T1482">
        <v>0.12</v>
      </c>
      <c r="U1482">
        <f t="shared" si="419"/>
        <v>29600.48</v>
      </c>
      <c r="V1482">
        <f t="shared" si="420"/>
        <v>243960</v>
      </c>
      <c r="W1482" s="1" t="s">
        <v>155</v>
      </c>
      <c r="X1482" s="1" t="s">
        <v>1236</v>
      </c>
      <c r="Y1482" s="1" t="s">
        <v>156</v>
      </c>
      <c r="Z1482" s="3">
        <v>11413</v>
      </c>
      <c r="AA1482" s="4">
        <f t="shared" si="424"/>
        <v>690</v>
      </c>
      <c r="AB1482" s="4">
        <f t="shared" si="418"/>
        <v>3137.2093156000001</v>
      </c>
      <c r="AC1482" s="4">
        <f t="shared" si="425"/>
        <v>690</v>
      </c>
      <c r="AD1482" s="4">
        <f t="shared" si="415"/>
        <v>690</v>
      </c>
      <c r="AE1482" s="4">
        <v>690</v>
      </c>
      <c r="AF1482" s="4">
        <v>690</v>
      </c>
      <c r="AG1482" s="4">
        <f>AE1482</f>
        <v>690</v>
      </c>
      <c r="AI1482" t="e">
        <f t="shared" si="421"/>
        <v>#N/A</v>
      </c>
      <c r="AJ1482">
        <v>3990</v>
      </c>
      <c r="AK1482" s="2">
        <v>3990</v>
      </c>
      <c r="AL1482" s="2">
        <f>AJ1482</f>
        <v>3990</v>
      </c>
      <c r="AM1482" s="4"/>
      <c r="AN1482" t="e">
        <f>VLOOKUP([1]!Tabelle13[[#This Row],[Vlookup this ID for freight costs]],$AL$2:$AL$6811,2,FALSE)</f>
        <v>#REF!</v>
      </c>
      <c r="AP1482">
        <v>41.5</v>
      </c>
      <c r="AQ1482">
        <v>41.5</v>
      </c>
      <c r="AR1482" s="4">
        <v>8</v>
      </c>
      <c r="AS1482" s="4">
        <v>11</v>
      </c>
      <c r="AT1482" s="4">
        <v>2012</v>
      </c>
      <c r="AU1482" s="4">
        <v>8</v>
      </c>
      <c r="AV1482" s="4">
        <v>11</v>
      </c>
      <c r="AW1482" s="4">
        <v>2012</v>
      </c>
      <c r="AX1482" t="str">
        <f t="shared" si="422"/>
        <v>No Delay</v>
      </c>
      <c r="AY1482">
        <f t="shared" si="423"/>
        <v>0</v>
      </c>
    </row>
    <row r="1483" spans="1:51" x14ac:dyDescent="0.2">
      <c r="A1483" s="3">
        <v>84569</v>
      </c>
      <c r="B1483" s="1" t="s">
        <v>175</v>
      </c>
      <c r="C1483" s="1" t="s">
        <v>165</v>
      </c>
      <c r="D1483" s="1" t="s">
        <v>130</v>
      </c>
      <c r="E1483" s="1" t="s">
        <v>53</v>
      </c>
      <c r="F1483" s="1" t="s">
        <v>53</v>
      </c>
      <c r="G1483" s="13" t="s">
        <v>771</v>
      </c>
      <c r="H1483" s="12">
        <v>40359</v>
      </c>
      <c r="I1483" s="12" t="s">
        <v>772</v>
      </c>
      <c r="J1483" s="12">
        <v>40351</v>
      </c>
      <c r="K1483" s="4">
        <v>2537</v>
      </c>
      <c r="L1483" s="1" t="s">
        <v>146</v>
      </c>
      <c r="M1483" s="1" t="s">
        <v>132</v>
      </c>
      <c r="N1483" s="1" t="s">
        <v>275</v>
      </c>
      <c r="O1483" s="1" t="s">
        <v>93</v>
      </c>
      <c r="P1483">
        <v>60</v>
      </c>
      <c r="Q1483">
        <v>700</v>
      </c>
      <c r="R1483">
        <v>6132</v>
      </c>
      <c r="S1483">
        <v>8.76</v>
      </c>
      <c r="T1483">
        <v>0.15</v>
      </c>
      <c r="U1483">
        <f t="shared" si="419"/>
        <v>6132</v>
      </c>
      <c r="V1483">
        <f t="shared" si="420"/>
        <v>42000</v>
      </c>
      <c r="W1483" s="1" t="s">
        <v>179</v>
      </c>
      <c r="X1483" s="1" t="s">
        <v>1236</v>
      </c>
      <c r="Y1483" s="1" t="s">
        <v>156</v>
      </c>
      <c r="Z1483" s="3">
        <v>5457</v>
      </c>
      <c r="AA1483" s="4">
        <f t="shared" si="424"/>
        <v>690</v>
      </c>
      <c r="AB1483" s="4">
        <f t="shared" si="418"/>
        <v>2321.563666</v>
      </c>
      <c r="AC1483" s="4">
        <f t="shared" si="425"/>
        <v>690</v>
      </c>
      <c r="AD1483" s="4">
        <f t="shared" si="415"/>
        <v>784.1955524</v>
      </c>
      <c r="AE1483" s="3" t="s">
        <v>1478</v>
      </c>
      <c r="AF1483" s="3">
        <v>690</v>
      </c>
      <c r="AG1483" s="4">
        <f>AI1483</f>
        <v>690</v>
      </c>
      <c r="AH1483" s="4">
        <v>82891</v>
      </c>
      <c r="AI1483">
        <f t="shared" si="421"/>
        <v>690</v>
      </c>
      <c r="AJ1483" t="s">
        <v>1478</v>
      </c>
      <c r="AK1483" s="2">
        <v>5410.32</v>
      </c>
      <c r="AL1483" s="2">
        <f>AN1483</f>
        <v>5410.32</v>
      </c>
      <c r="AM1483" s="4">
        <v>82891</v>
      </c>
      <c r="AN1483">
        <f>INDEX($AJ$2:$AJ$6811,MATCH(AM1483,$A$2:$A$6811,0))</f>
        <v>5410.32</v>
      </c>
      <c r="AP1483">
        <v>13.22</v>
      </c>
      <c r="AQ1483">
        <v>13.22</v>
      </c>
      <c r="AR1483" s="4">
        <v>30</v>
      </c>
      <c r="AS1483" s="4">
        <v>6</v>
      </c>
      <c r="AT1483" s="4">
        <v>2010</v>
      </c>
      <c r="AU1483" s="4">
        <v>22</v>
      </c>
      <c r="AV1483" s="4">
        <v>6</v>
      </c>
      <c r="AW1483" s="4">
        <v>2010</v>
      </c>
      <c r="AX1483" t="str">
        <f t="shared" si="422"/>
        <v>No Delay</v>
      </c>
      <c r="AY1483">
        <f t="shared" si="423"/>
        <v>0</v>
      </c>
    </row>
    <row r="1484" spans="1:51" x14ac:dyDescent="0.2">
      <c r="A1484" s="3">
        <v>12252</v>
      </c>
      <c r="B1484" s="1" t="s">
        <v>164</v>
      </c>
      <c r="C1484" s="1" t="s">
        <v>165</v>
      </c>
      <c r="D1484" s="1" t="s">
        <v>130</v>
      </c>
      <c r="E1484" s="1" t="s">
        <v>53</v>
      </c>
      <c r="F1484" s="1" t="s">
        <v>53</v>
      </c>
      <c r="G1484" s="13" t="s">
        <v>1479</v>
      </c>
      <c r="H1484" s="12">
        <v>39819</v>
      </c>
      <c r="I1484" s="12" t="s">
        <v>1479</v>
      </c>
      <c r="J1484" s="12">
        <v>39819</v>
      </c>
      <c r="K1484" s="4">
        <v>1285</v>
      </c>
      <c r="L1484" s="1" t="s">
        <v>146</v>
      </c>
      <c r="M1484" s="1" t="s">
        <v>132</v>
      </c>
      <c r="N1484" s="1" t="s">
        <v>154</v>
      </c>
      <c r="O1484" s="1" t="s">
        <v>93</v>
      </c>
      <c r="P1484">
        <v>60</v>
      </c>
      <c r="Q1484">
        <v>5131</v>
      </c>
      <c r="R1484">
        <v>60545.8</v>
      </c>
      <c r="S1484">
        <v>11.8</v>
      </c>
      <c r="T1484">
        <v>0.2</v>
      </c>
      <c r="U1484">
        <f t="shared" si="419"/>
        <v>60545.8</v>
      </c>
      <c r="V1484">
        <f t="shared" si="420"/>
        <v>307860</v>
      </c>
      <c r="W1484" s="1" t="s">
        <v>155</v>
      </c>
      <c r="X1484" s="1" t="s">
        <v>1236</v>
      </c>
      <c r="Y1484" s="1" t="s">
        <v>156</v>
      </c>
      <c r="Z1484" s="3">
        <v>5457</v>
      </c>
      <c r="AA1484" s="4">
        <f t="shared" si="424"/>
        <v>691</v>
      </c>
      <c r="AB1484" s="4">
        <f t="shared" si="418"/>
        <v>2807.8561678000001</v>
      </c>
      <c r="AC1484" s="4">
        <f t="shared" si="425"/>
        <v>691</v>
      </c>
      <c r="AD1484" s="4">
        <f t="shared" si="415"/>
        <v>1988.5</v>
      </c>
      <c r="AE1484" s="4">
        <v>691</v>
      </c>
      <c r="AF1484" s="4">
        <v>691</v>
      </c>
      <c r="AG1484" s="4">
        <f>AE1484</f>
        <v>691</v>
      </c>
      <c r="AI1484" t="e">
        <f t="shared" si="421"/>
        <v>#N/A</v>
      </c>
      <c r="AJ1484">
        <v>8252.73</v>
      </c>
      <c r="AK1484" s="2">
        <v>8252.73</v>
      </c>
      <c r="AL1484" s="2">
        <f>AJ1484</f>
        <v>8252.73</v>
      </c>
      <c r="AM1484" s="4"/>
      <c r="AN1484" t="e">
        <f>VLOOKUP([1]!Tabelle13[[#This Row],[Vlookup this ID for freight costs]],$AL$2:$AL$6811,2,FALSE)</f>
        <v>#REF!</v>
      </c>
      <c r="AP1484">
        <v>118.67</v>
      </c>
      <c r="AQ1484">
        <v>118.67</v>
      </c>
      <c r="AR1484" s="4">
        <v>6</v>
      </c>
      <c r="AS1484" s="4">
        <v>1</v>
      </c>
      <c r="AT1484" s="4">
        <v>2009</v>
      </c>
      <c r="AU1484" s="4">
        <v>6</v>
      </c>
      <c r="AV1484" s="4">
        <v>1</v>
      </c>
      <c r="AW1484" s="4">
        <v>2009</v>
      </c>
      <c r="AX1484" t="str">
        <f t="shared" si="422"/>
        <v>No Delay</v>
      </c>
      <c r="AY1484">
        <f t="shared" si="423"/>
        <v>0</v>
      </c>
    </row>
    <row r="1485" spans="1:51" x14ac:dyDescent="0.2">
      <c r="A1485" s="3">
        <v>12253</v>
      </c>
      <c r="B1485" s="1" t="s">
        <v>164</v>
      </c>
      <c r="C1485" s="1" t="s">
        <v>165</v>
      </c>
      <c r="D1485" s="1" t="s">
        <v>130</v>
      </c>
      <c r="E1485" s="1" t="s">
        <v>53</v>
      </c>
      <c r="F1485" s="1" t="s">
        <v>53</v>
      </c>
      <c r="G1485" s="13" t="s">
        <v>1479</v>
      </c>
      <c r="H1485" s="12">
        <v>39819</v>
      </c>
      <c r="I1485" s="12" t="s">
        <v>1479</v>
      </c>
      <c r="J1485" s="12">
        <v>39819</v>
      </c>
      <c r="K1485" s="4">
        <v>1286</v>
      </c>
      <c r="L1485" s="1" t="s">
        <v>146</v>
      </c>
      <c r="M1485" s="1" t="s">
        <v>132</v>
      </c>
      <c r="N1485" s="1" t="s">
        <v>612</v>
      </c>
      <c r="O1485" s="1" t="s">
        <v>93</v>
      </c>
      <c r="P1485">
        <v>30</v>
      </c>
      <c r="Q1485">
        <v>1082</v>
      </c>
      <c r="R1485">
        <v>2164</v>
      </c>
      <c r="S1485">
        <v>2</v>
      </c>
      <c r="T1485">
        <v>7.0000000000000007E-2</v>
      </c>
      <c r="U1485">
        <f t="shared" si="419"/>
        <v>2164</v>
      </c>
      <c r="V1485">
        <f t="shared" si="420"/>
        <v>32460</v>
      </c>
      <c r="W1485" s="1" t="s">
        <v>204</v>
      </c>
      <c r="X1485" s="1" t="s">
        <v>1236</v>
      </c>
      <c r="Y1485" s="1" t="s">
        <v>205</v>
      </c>
      <c r="Z1485" s="3">
        <v>4988</v>
      </c>
      <c r="AA1485" s="4">
        <f t="shared" si="424"/>
        <v>691</v>
      </c>
      <c r="AB1485" s="4">
        <f t="shared" si="418"/>
        <v>2363.4873256000001</v>
      </c>
      <c r="AC1485" s="4">
        <f t="shared" si="425"/>
        <v>691</v>
      </c>
      <c r="AD1485" s="4">
        <f t="shared" si="415"/>
        <v>3179.324134</v>
      </c>
      <c r="AE1485" s="3" t="s">
        <v>1480</v>
      </c>
      <c r="AF1485" s="3">
        <v>691</v>
      </c>
      <c r="AG1485" s="4">
        <f>AI1485</f>
        <v>691</v>
      </c>
      <c r="AH1485" s="4">
        <v>12252</v>
      </c>
      <c r="AI1485">
        <f t="shared" si="421"/>
        <v>691</v>
      </c>
      <c r="AJ1485" t="s">
        <v>1480</v>
      </c>
      <c r="AK1485" s="2">
        <v>8252.73</v>
      </c>
      <c r="AL1485" s="2">
        <f>AN1485</f>
        <v>8252.73</v>
      </c>
      <c r="AM1485" s="4">
        <v>12252</v>
      </c>
      <c r="AN1485">
        <f>INDEX($AJ$2:$AJ$6811,MATCH(AM1485,$A$2:$A$6811,0))</f>
        <v>8252.73</v>
      </c>
      <c r="AP1485">
        <v>4.24</v>
      </c>
      <c r="AQ1485">
        <v>4.24</v>
      </c>
      <c r="AR1485" s="4">
        <v>6</v>
      </c>
      <c r="AS1485" s="4">
        <v>1</v>
      </c>
      <c r="AT1485" s="4">
        <v>2009</v>
      </c>
      <c r="AU1485" s="4">
        <v>6</v>
      </c>
      <c r="AV1485" s="4">
        <v>1</v>
      </c>
      <c r="AW1485" s="4">
        <v>2009</v>
      </c>
      <c r="AX1485" t="str">
        <f t="shared" si="422"/>
        <v>No Delay</v>
      </c>
      <c r="AY1485">
        <f t="shared" si="423"/>
        <v>0</v>
      </c>
    </row>
    <row r="1486" spans="1:51" x14ac:dyDescent="0.2">
      <c r="A1486" s="3">
        <v>12552</v>
      </c>
      <c r="B1486" s="1" t="s">
        <v>164</v>
      </c>
      <c r="C1486" s="1" t="s">
        <v>165</v>
      </c>
      <c r="D1486" s="1" t="s">
        <v>130</v>
      </c>
      <c r="E1486" s="1" t="s">
        <v>53</v>
      </c>
      <c r="F1486" s="1" t="s">
        <v>53</v>
      </c>
      <c r="G1486" s="13" t="s">
        <v>1479</v>
      </c>
      <c r="H1486" s="12">
        <v>39819</v>
      </c>
      <c r="I1486" s="12" t="s">
        <v>1479</v>
      </c>
      <c r="J1486" s="12">
        <v>39819</v>
      </c>
      <c r="K1486" s="4">
        <v>1287</v>
      </c>
      <c r="L1486" s="1" t="s">
        <v>146</v>
      </c>
      <c r="M1486" s="1" t="s">
        <v>132</v>
      </c>
      <c r="N1486" s="1" t="s">
        <v>612</v>
      </c>
      <c r="O1486" s="1" t="s">
        <v>93</v>
      </c>
      <c r="P1486">
        <v>30</v>
      </c>
      <c r="Q1486">
        <v>938</v>
      </c>
      <c r="R1486">
        <v>1876</v>
      </c>
      <c r="S1486">
        <v>2</v>
      </c>
      <c r="T1486">
        <v>7.0000000000000007E-2</v>
      </c>
      <c r="U1486">
        <f t="shared" si="419"/>
        <v>1876</v>
      </c>
      <c r="V1486">
        <f t="shared" si="420"/>
        <v>28140</v>
      </c>
      <c r="W1486" s="1" t="s">
        <v>204</v>
      </c>
      <c r="X1486" s="1" t="s">
        <v>1236</v>
      </c>
      <c r="Y1486" s="1" t="s">
        <v>205</v>
      </c>
      <c r="Z1486" s="3">
        <v>4988</v>
      </c>
      <c r="AA1486" s="4">
        <f t="shared" si="424"/>
        <v>691</v>
      </c>
      <c r="AB1486" s="4">
        <f t="shared" si="418"/>
        <v>2347.6836423999998</v>
      </c>
      <c r="AC1486" s="4">
        <f t="shared" si="425"/>
        <v>691</v>
      </c>
      <c r="AD1486" s="4">
        <f t="shared" si="415"/>
        <v>348</v>
      </c>
      <c r="AE1486" s="3" t="s">
        <v>1480</v>
      </c>
      <c r="AF1486" s="3">
        <v>691</v>
      </c>
      <c r="AG1486" s="4">
        <f>AI1486</f>
        <v>691</v>
      </c>
      <c r="AH1486" s="4">
        <v>12252</v>
      </c>
      <c r="AI1486">
        <f t="shared" si="421"/>
        <v>691</v>
      </c>
      <c r="AJ1486" t="s">
        <v>1480</v>
      </c>
      <c r="AK1486" s="2">
        <v>8252.73</v>
      </c>
      <c r="AL1486" s="2">
        <f>AN1486</f>
        <v>8252.73</v>
      </c>
      <c r="AM1486" s="4">
        <v>12252</v>
      </c>
      <c r="AN1486">
        <f>INDEX($AJ$2:$AJ$6811,MATCH(AM1486,$A$2:$A$6811,0))</f>
        <v>8252.73</v>
      </c>
      <c r="AP1486">
        <v>3.68</v>
      </c>
      <c r="AQ1486">
        <v>3.68</v>
      </c>
      <c r="AR1486" s="4">
        <v>6</v>
      </c>
      <c r="AS1486" s="4">
        <v>1</v>
      </c>
      <c r="AT1486" s="4">
        <v>2009</v>
      </c>
      <c r="AU1486" s="4">
        <v>6</v>
      </c>
      <c r="AV1486" s="4">
        <v>1</v>
      </c>
      <c r="AW1486" s="4">
        <v>2009</v>
      </c>
      <c r="AX1486" t="str">
        <f t="shared" si="422"/>
        <v>No Delay</v>
      </c>
      <c r="AY1486">
        <f t="shared" si="423"/>
        <v>0</v>
      </c>
    </row>
    <row r="1487" spans="1:51" x14ac:dyDescent="0.2">
      <c r="A1487" s="3">
        <v>73145</v>
      </c>
      <c r="B1487" s="1" t="s">
        <v>215</v>
      </c>
      <c r="C1487" s="1" t="s">
        <v>89</v>
      </c>
      <c r="D1487" s="1" t="s">
        <v>52</v>
      </c>
      <c r="E1487" s="1" t="s">
        <v>53</v>
      </c>
      <c r="F1487" s="1" t="s">
        <v>53</v>
      </c>
      <c r="G1487" s="13" t="s">
        <v>537</v>
      </c>
      <c r="H1487" s="12">
        <v>40310</v>
      </c>
      <c r="I1487" s="12" t="s">
        <v>537</v>
      </c>
      <c r="J1487" s="12">
        <v>40310</v>
      </c>
      <c r="K1487" s="4">
        <v>2404</v>
      </c>
      <c r="L1487" s="1" t="s">
        <v>146</v>
      </c>
      <c r="M1487" s="1" t="s">
        <v>414</v>
      </c>
      <c r="N1487" s="1" t="s">
        <v>1158</v>
      </c>
      <c r="O1487" s="1" t="s">
        <v>93</v>
      </c>
      <c r="P1487">
        <v>60</v>
      </c>
      <c r="Q1487">
        <v>4448</v>
      </c>
      <c r="R1487">
        <v>133440</v>
      </c>
      <c r="S1487">
        <v>30</v>
      </c>
      <c r="T1487">
        <v>0.5</v>
      </c>
      <c r="U1487">
        <f t="shared" si="419"/>
        <v>133440</v>
      </c>
      <c r="V1487">
        <f t="shared" si="420"/>
        <v>266880</v>
      </c>
      <c r="W1487" s="1" t="s">
        <v>160</v>
      </c>
      <c r="X1487" s="1" t="s">
        <v>1236</v>
      </c>
      <c r="Y1487" s="1" t="s">
        <v>161</v>
      </c>
      <c r="Z1487" s="3">
        <v>8828</v>
      </c>
      <c r="AA1487" s="4">
        <f t="shared" si="424"/>
        <v>693</v>
      </c>
      <c r="AB1487" s="4">
        <f t="shared" si="418"/>
        <v>2732.8984203999998</v>
      </c>
      <c r="AC1487" s="4">
        <f t="shared" si="425"/>
        <v>693</v>
      </c>
      <c r="AD1487" s="4">
        <f t="shared" si="415"/>
        <v>693</v>
      </c>
      <c r="AE1487" s="4">
        <v>693</v>
      </c>
      <c r="AF1487" s="4">
        <v>693</v>
      </c>
      <c r="AG1487" s="4">
        <f>AE1487</f>
        <v>693</v>
      </c>
      <c r="AI1487" t="e">
        <f t="shared" si="421"/>
        <v>#N/A</v>
      </c>
      <c r="AJ1487">
        <v>5066.4399999999996</v>
      </c>
      <c r="AK1487" s="2">
        <v>5066.4399999999996</v>
      </c>
      <c r="AL1487" s="2">
        <f>AJ1487</f>
        <v>5066.4399999999996</v>
      </c>
      <c r="AM1487" s="4"/>
      <c r="AN1487" t="e">
        <f>VLOOKUP([1]!Tabelle13[[#This Row],[Vlookup this ID for freight costs]],$AL$2:$AL$6811,2,FALSE)</f>
        <v>#REF!</v>
      </c>
      <c r="AP1487">
        <v>287.7</v>
      </c>
      <c r="AQ1487">
        <v>287.7</v>
      </c>
      <c r="AR1487" s="4">
        <v>12</v>
      </c>
      <c r="AS1487" s="4">
        <v>5</v>
      </c>
      <c r="AT1487" s="4">
        <v>2010</v>
      </c>
      <c r="AU1487" s="4">
        <v>12</v>
      </c>
      <c r="AV1487" s="4">
        <v>5</v>
      </c>
      <c r="AW1487" s="4">
        <v>2010</v>
      </c>
      <c r="AX1487" t="str">
        <f t="shared" si="422"/>
        <v>No Delay</v>
      </c>
      <c r="AY1487">
        <f t="shared" si="423"/>
        <v>0</v>
      </c>
    </row>
    <row r="1488" spans="1:51" x14ac:dyDescent="0.2">
      <c r="A1488" s="3">
        <v>82915</v>
      </c>
      <c r="B1488" s="1" t="s">
        <v>172</v>
      </c>
      <c r="C1488" s="1" t="s">
        <v>114</v>
      </c>
      <c r="D1488" s="1" t="s">
        <v>130</v>
      </c>
      <c r="E1488" s="1" t="s">
        <v>101</v>
      </c>
      <c r="F1488" s="1" t="s">
        <v>101</v>
      </c>
      <c r="G1488" s="13" t="s">
        <v>1481</v>
      </c>
      <c r="H1488" s="12">
        <v>40486</v>
      </c>
      <c r="I1488" s="12" t="s">
        <v>1482</v>
      </c>
      <c r="J1488" s="12">
        <v>40430</v>
      </c>
      <c r="K1488" s="4">
        <v>2750</v>
      </c>
      <c r="L1488" s="1" t="s">
        <v>146</v>
      </c>
      <c r="M1488" s="1" t="s">
        <v>132</v>
      </c>
      <c r="N1488" s="1" t="s">
        <v>206</v>
      </c>
      <c r="O1488" s="1" t="s">
        <v>93</v>
      </c>
      <c r="P1488">
        <v>60</v>
      </c>
      <c r="Q1488">
        <v>9100</v>
      </c>
      <c r="R1488">
        <v>29848</v>
      </c>
      <c r="S1488">
        <v>3.28</v>
      </c>
      <c r="T1488">
        <v>0.05</v>
      </c>
      <c r="U1488">
        <f t="shared" si="419"/>
        <v>29848</v>
      </c>
      <c r="V1488">
        <f t="shared" si="420"/>
        <v>546000</v>
      </c>
      <c r="W1488" s="1" t="s">
        <v>204</v>
      </c>
      <c r="X1488" s="1" t="s">
        <v>1236</v>
      </c>
      <c r="Y1488" s="1" t="s">
        <v>205</v>
      </c>
      <c r="Z1488" s="3">
        <v>14286</v>
      </c>
      <c r="AA1488" s="4">
        <f t="shared" si="424"/>
        <v>693</v>
      </c>
      <c r="AB1488" s="4">
        <f t="shared" si="418"/>
        <v>3243.4451859999999</v>
      </c>
      <c r="AC1488" s="4">
        <f t="shared" si="425"/>
        <v>693</v>
      </c>
      <c r="AD1488" s="4">
        <f t="shared" si="415"/>
        <v>693</v>
      </c>
      <c r="AE1488" s="4">
        <v>693</v>
      </c>
      <c r="AF1488" s="4">
        <v>693</v>
      </c>
      <c r="AG1488" s="4">
        <f>AE1488</f>
        <v>693</v>
      </c>
      <c r="AI1488" t="e">
        <f t="shared" si="421"/>
        <v>#N/A</v>
      </c>
      <c r="AJ1488">
        <v>2997.97</v>
      </c>
      <c r="AK1488" s="2">
        <v>2997.97</v>
      </c>
      <c r="AL1488" s="2">
        <f>AJ1488</f>
        <v>2997.97</v>
      </c>
      <c r="AM1488" s="4"/>
      <c r="AN1488" t="e">
        <f>VLOOKUP([1]!Tabelle13[[#This Row],[Vlookup this ID for freight costs]],$AL$2:$AL$6811,2,FALSE)</f>
        <v>#REF!</v>
      </c>
      <c r="AP1488">
        <v>64.349999999999994</v>
      </c>
      <c r="AQ1488">
        <v>64.349999999999994</v>
      </c>
      <c r="AR1488" s="4">
        <v>4</v>
      </c>
      <c r="AS1488" s="4">
        <v>11</v>
      </c>
      <c r="AT1488" s="4">
        <v>2010</v>
      </c>
      <c r="AU1488" s="4">
        <v>9</v>
      </c>
      <c r="AV1488" s="4">
        <v>9</v>
      </c>
      <c r="AW1488" s="4">
        <v>2010</v>
      </c>
      <c r="AX1488" t="str">
        <f t="shared" si="422"/>
        <v>No Delay</v>
      </c>
      <c r="AY1488">
        <f t="shared" si="423"/>
        <v>0</v>
      </c>
    </row>
    <row r="1489" spans="1:51" x14ac:dyDescent="0.2">
      <c r="A1489" s="3">
        <v>82392</v>
      </c>
      <c r="B1489" s="1" t="s">
        <v>175</v>
      </c>
      <c r="C1489" s="1" t="s">
        <v>165</v>
      </c>
      <c r="D1489" s="1" t="s">
        <v>130</v>
      </c>
      <c r="E1489" s="1" t="s">
        <v>101</v>
      </c>
      <c r="F1489" s="1" t="s">
        <v>101</v>
      </c>
      <c r="G1489" s="13" t="s">
        <v>1010</v>
      </c>
      <c r="H1489" s="12">
        <v>40760</v>
      </c>
      <c r="I1489" s="12" t="s">
        <v>1010</v>
      </c>
      <c r="J1489" s="12">
        <v>40760</v>
      </c>
      <c r="K1489" s="4">
        <v>3353</v>
      </c>
      <c r="L1489" s="1" t="s">
        <v>146</v>
      </c>
      <c r="M1489" s="1" t="s">
        <v>132</v>
      </c>
      <c r="N1489" s="1" t="s">
        <v>265</v>
      </c>
      <c r="O1489" s="1" t="s">
        <v>93</v>
      </c>
      <c r="P1489">
        <v>60</v>
      </c>
      <c r="Q1489">
        <v>451</v>
      </c>
      <c r="R1489">
        <v>1132.01</v>
      </c>
      <c r="S1489">
        <v>2.5099999999999998</v>
      </c>
      <c r="T1489">
        <v>0.04</v>
      </c>
      <c r="U1489">
        <f t="shared" si="419"/>
        <v>1132.01</v>
      </c>
      <c r="V1489">
        <f t="shared" si="420"/>
        <v>27060</v>
      </c>
      <c r="W1489" s="1" t="s">
        <v>197</v>
      </c>
      <c r="X1489" s="1" t="s">
        <v>1236</v>
      </c>
      <c r="Y1489" s="1" t="s">
        <v>3082</v>
      </c>
      <c r="Z1489" s="3">
        <v>10265</v>
      </c>
      <c r="AA1489" s="4">
        <f t="shared" si="424"/>
        <v>698</v>
      </c>
      <c r="AB1489" s="4">
        <f t="shared" si="418"/>
        <v>2294.2364637999999</v>
      </c>
      <c r="AC1489" s="4">
        <f t="shared" si="425"/>
        <v>698</v>
      </c>
      <c r="AD1489" s="4">
        <f t="shared" si="415"/>
        <v>1146.9151367999998</v>
      </c>
      <c r="AE1489" s="4">
        <v>698</v>
      </c>
      <c r="AF1489" s="4">
        <v>698</v>
      </c>
      <c r="AG1489" s="4">
        <f>AE1489</f>
        <v>698</v>
      </c>
      <c r="AI1489" t="e">
        <f t="shared" si="421"/>
        <v>#N/A</v>
      </c>
      <c r="AJ1489">
        <v>3865.63</v>
      </c>
      <c r="AK1489" s="2">
        <v>3865.63</v>
      </c>
      <c r="AL1489" s="2">
        <f>AJ1489</f>
        <v>3865.63</v>
      </c>
      <c r="AM1489" s="4"/>
      <c r="AN1489" t="e">
        <f>VLOOKUP([1]!Tabelle13[[#This Row],[Vlookup this ID for freight costs]],$AL$2:$AL$6811,2,FALSE)</f>
        <v>#REF!</v>
      </c>
      <c r="AP1489">
        <v>1.87</v>
      </c>
      <c r="AQ1489">
        <v>1.87</v>
      </c>
      <c r="AR1489" s="4">
        <v>5</v>
      </c>
      <c r="AS1489" s="4">
        <v>8</v>
      </c>
      <c r="AT1489" s="4">
        <v>2011</v>
      </c>
      <c r="AU1489" s="4">
        <v>5</v>
      </c>
      <c r="AV1489" s="4">
        <v>8</v>
      </c>
      <c r="AW1489" s="4">
        <v>2011</v>
      </c>
      <c r="AX1489" t="str">
        <f t="shared" si="422"/>
        <v>No Delay</v>
      </c>
      <c r="AY1489">
        <f t="shared" si="423"/>
        <v>0</v>
      </c>
    </row>
    <row r="1490" spans="1:51" x14ac:dyDescent="0.2">
      <c r="A1490" s="3">
        <v>84572</v>
      </c>
      <c r="B1490" s="1" t="s">
        <v>215</v>
      </c>
      <c r="C1490" s="1" t="s">
        <v>89</v>
      </c>
      <c r="D1490" s="1" t="s">
        <v>130</v>
      </c>
      <c r="E1490" s="1" t="s">
        <v>53</v>
      </c>
      <c r="F1490" s="1" t="s">
        <v>53</v>
      </c>
      <c r="G1490" s="13" t="s">
        <v>768</v>
      </c>
      <c r="H1490" s="12">
        <v>40368</v>
      </c>
      <c r="I1490" s="12" t="s">
        <v>769</v>
      </c>
      <c r="J1490" s="12">
        <v>40364</v>
      </c>
      <c r="K1490" s="4">
        <v>2618</v>
      </c>
      <c r="L1490" s="1" t="s">
        <v>146</v>
      </c>
      <c r="M1490" s="1" t="s">
        <v>132</v>
      </c>
      <c r="N1490" s="1" t="s">
        <v>171</v>
      </c>
      <c r="O1490" s="1" t="s">
        <v>93</v>
      </c>
      <c r="P1490">
        <v>60</v>
      </c>
      <c r="Q1490">
        <v>10980</v>
      </c>
      <c r="R1490">
        <v>26791.200000000001</v>
      </c>
      <c r="S1490">
        <v>2.44</v>
      </c>
      <c r="T1490">
        <v>0.04</v>
      </c>
      <c r="U1490">
        <f t="shared" si="419"/>
        <v>26791.200000000001</v>
      </c>
      <c r="V1490">
        <f t="shared" si="420"/>
        <v>658800</v>
      </c>
      <c r="W1490" s="1" t="s">
        <v>155</v>
      </c>
      <c r="X1490" s="1" t="s">
        <v>1236</v>
      </c>
      <c r="Y1490" s="1" t="s">
        <v>156</v>
      </c>
      <c r="Z1490" s="3">
        <v>9211</v>
      </c>
      <c r="AA1490" s="4">
        <f t="shared" si="424"/>
        <v>698</v>
      </c>
      <c r="AB1490" s="4">
        <f t="shared" si="418"/>
        <v>3449.7710500000003</v>
      </c>
      <c r="AC1490" s="4">
        <f t="shared" si="425"/>
        <v>698</v>
      </c>
      <c r="AD1490" s="4">
        <f t="shared" si="415"/>
        <v>698</v>
      </c>
      <c r="AE1490" s="4">
        <v>698</v>
      </c>
      <c r="AF1490" s="4">
        <v>698</v>
      </c>
      <c r="AG1490" s="4">
        <f>AE1490</f>
        <v>698</v>
      </c>
      <c r="AI1490" t="e">
        <f t="shared" si="421"/>
        <v>#N/A</v>
      </c>
      <c r="AJ1490">
        <v>5121.68</v>
      </c>
      <c r="AK1490" s="2">
        <v>5121.68</v>
      </c>
      <c r="AL1490" s="2">
        <f>AJ1490</f>
        <v>5121.68</v>
      </c>
      <c r="AM1490" s="4"/>
      <c r="AN1490" t="e">
        <f>VLOOKUP([1]!Tabelle13[[#This Row],[Vlookup this ID for freight costs]],$AL$2:$AL$6811,2,FALSE)</f>
        <v>#REF!</v>
      </c>
      <c r="AP1490">
        <v>57.76</v>
      </c>
      <c r="AQ1490">
        <v>57.76</v>
      </c>
      <c r="AR1490" s="4">
        <v>9</v>
      </c>
      <c r="AS1490" s="4">
        <v>7</v>
      </c>
      <c r="AT1490" s="4">
        <v>2010</v>
      </c>
      <c r="AU1490" s="4">
        <v>5</v>
      </c>
      <c r="AV1490" s="4">
        <v>7</v>
      </c>
      <c r="AW1490" s="4">
        <v>2010</v>
      </c>
      <c r="AX1490" t="str">
        <f t="shared" si="422"/>
        <v>No Delay</v>
      </c>
      <c r="AY1490">
        <f t="shared" si="423"/>
        <v>0</v>
      </c>
    </row>
    <row r="1491" spans="1:51" x14ac:dyDescent="0.2">
      <c r="A1491" s="3">
        <v>85678</v>
      </c>
      <c r="B1491" s="1" t="s">
        <v>215</v>
      </c>
      <c r="C1491" s="1" t="s">
        <v>89</v>
      </c>
      <c r="D1491" s="1" t="s">
        <v>130</v>
      </c>
      <c r="E1491" s="1" t="s">
        <v>53</v>
      </c>
      <c r="F1491" s="1" t="s">
        <v>53</v>
      </c>
      <c r="G1491" s="13" t="s">
        <v>768</v>
      </c>
      <c r="H1491" s="12">
        <v>40368</v>
      </c>
      <c r="I1491" s="12" t="s">
        <v>769</v>
      </c>
      <c r="J1491" s="12">
        <v>40364</v>
      </c>
      <c r="K1491" s="4">
        <v>2619</v>
      </c>
      <c r="L1491" s="1" t="s">
        <v>146</v>
      </c>
      <c r="M1491" s="1" t="s">
        <v>132</v>
      </c>
      <c r="N1491" s="1" t="s">
        <v>648</v>
      </c>
      <c r="O1491" s="1" t="s">
        <v>93</v>
      </c>
      <c r="P1491">
        <v>240</v>
      </c>
      <c r="Q1491">
        <v>448</v>
      </c>
      <c r="R1491">
        <v>6092.8</v>
      </c>
      <c r="S1491">
        <v>13.6</v>
      </c>
      <c r="T1491">
        <v>0.06</v>
      </c>
      <c r="U1491">
        <f t="shared" si="419"/>
        <v>6092.8</v>
      </c>
      <c r="V1491">
        <f t="shared" si="420"/>
        <v>107520</v>
      </c>
      <c r="W1491" s="1" t="s">
        <v>155</v>
      </c>
      <c r="X1491" s="1" t="s">
        <v>1236</v>
      </c>
      <c r="Y1491" s="1" t="s">
        <v>156</v>
      </c>
      <c r="Z1491" s="3">
        <v>9211</v>
      </c>
      <c r="AA1491" s="4">
        <f t="shared" si="424"/>
        <v>698</v>
      </c>
      <c r="AB1491" s="4">
        <f t="shared" si="418"/>
        <v>2293.9072203999999</v>
      </c>
      <c r="AC1491" s="4">
        <f t="shared" si="425"/>
        <v>698</v>
      </c>
      <c r="AD1491" s="4">
        <f t="shared" si="415"/>
        <v>916.5</v>
      </c>
      <c r="AE1491" s="3" t="s">
        <v>1483</v>
      </c>
      <c r="AF1491" s="3">
        <v>698</v>
      </c>
      <c r="AG1491" s="4">
        <f>AI1491</f>
        <v>698</v>
      </c>
      <c r="AH1491" s="4">
        <v>84572</v>
      </c>
      <c r="AI1491">
        <f t="shared" si="421"/>
        <v>698</v>
      </c>
      <c r="AJ1491" t="s">
        <v>1483</v>
      </c>
      <c r="AK1491" s="2">
        <v>5121.68</v>
      </c>
      <c r="AL1491" s="2">
        <f>AN1491</f>
        <v>5121.68</v>
      </c>
      <c r="AM1491" s="4">
        <v>84572</v>
      </c>
      <c r="AN1491">
        <f>INDEX($AJ$2:$AJ$6811,MATCH(AM1491,$A$2:$A$6811,0))</f>
        <v>5121.68</v>
      </c>
      <c r="AP1491">
        <v>13.14</v>
      </c>
      <c r="AQ1491">
        <v>13.14</v>
      </c>
      <c r="AR1491" s="4">
        <v>9</v>
      </c>
      <c r="AS1491" s="4">
        <v>7</v>
      </c>
      <c r="AT1491" s="4">
        <v>2010</v>
      </c>
      <c r="AU1491" s="4">
        <v>5</v>
      </c>
      <c r="AV1491" s="4">
        <v>7</v>
      </c>
      <c r="AW1491" s="4">
        <v>2010</v>
      </c>
      <c r="AX1491" t="str">
        <f t="shared" si="422"/>
        <v>No Delay</v>
      </c>
      <c r="AY1491">
        <f t="shared" si="423"/>
        <v>0</v>
      </c>
    </row>
    <row r="1492" spans="1:51" x14ac:dyDescent="0.2">
      <c r="A1492" s="3">
        <v>86396</v>
      </c>
      <c r="B1492" s="1" t="s">
        <v>175</v>
      </c>
      <c r="C1492" s="1" t="s">
        <v>165</v>
      </c>
      <c r="D1492" s="1" t="s">
        <v>130</v>
      </c>
      <c r="E1492" s="1" t="s">
        <v>101</v>
      </c>
      <c r="F1492" s="1" t="s">
        <v>101</v>
      </c>
      <c r="G1492" s="13" t="s">
        <v>1010</v>
      </c>
      <c r="H1492" s="12">
        <v>40760</v>
      </c>
      <c r="I1492" s="12" t="s">
        <v>1010</v>
      </c>
      <c r="J1492" s="12">
        <v>40760</v>
      </c>
      <c r="K1492" s="4">
        <v>3358</v>
      </c>
      <c r="L1492" s="1" t="s">
        <v>146</v>
      </c>
      <c r="M1492" s="1" t="s">
        <v>132</v>
      </c>
      <c r="N1492" s="1" t="s">
        <v>265</v>
      </c>
      <c r="O1492" s="1" t="s">
        <v>93</v>
      </c>
      <c r="P1492">
        <v>60</v>
      </c>
      <c r="Q1492">
        <v>11549</v>
      </c>
      <c r="R1492">
        <v>28987.99</v>
      </c>
      <c r="S1492">
        <v>2.5099999999999998</v>
      </c>
      <c r="T1492">
        <v>0.04</v>
      </c>
      <c r="U1492">
        <f t="shared" si="419"/>
        <v>28987.989999999998</v>
      </c>
      <c r="V1492">
        <f t="shared" si="420"/>
        <v>692940</v>
      </c>
      <c r="W1492" s="1" t="s">
        <v>197</v>
      </c>
      <c r="X1492" s="1" t="s">
        <v>1236</v>
      </c>
      <c r="Y1492" s="1" t="s">
        <v>3082</v>
      </c>
      <c r="Z1492" s="3">
        <v>10265</v>
      </c>
      <c r="AA1492" s="4">
        <f t="shared" si="424"/>
        <v>698</v>
      </c>
      <c r="AB1492" s="4">
        <f t="shared" si="418"/>
        <v>3512.2175482000002</v>
      </c>
      <c r="AC1492" s="4">
        <f t="shared" si="425"/>
        <v>698</v>
      </c>
      <c r="AD1492" s="4">
        <f t="shared" si="415"/>
        <v>2062.5</v>
      </c>
      <c r="AE1492" s="3" t="s">
        <v>1484</v>
      </c>
      <c r="AF1492" s="3">
        <v>698</v>
      </c>
      <c r="AG1492" s="4">
        <f>AI1492</f>
        <v>698</v>
      </c>
      <c r="AH1492" s="4">
        <v>82392</v>
      </c>
      <c r="AI1492">
        <f t="shared" si="421"/>
        <v>698</v>
      </c>
      <c r="AJ1492" t="s">
        <v>1484</v>
      </c>
      <c r="AK1492" s="2">
        <v>3865.63</v>
      </c>
      <c r="AL1492" s="2">
        <f>AN1492</f>
        <v>3865.63</v>
      </c>
      <c r="AM1492" s="4">
        <v>82392</v>
      </c>
      <c r="AN1492">
        <f>INDEX($AJ$2:$AJ$6811,MATCH(AM1492,$A$2:$A$6811,0))</f>
        <v>3865.63</v>
      </c>
      <c r="AP1492">
        <v>47.83</v>
      </c>
      <c r="AQ1492">
        <v>47.83</v>
      </c>
      <c r="AR1492" s="4">
        <v>5</v>
      </c>
      <c r="AS1492" s="4">
        <v>8</v>
      </c>
      <c r="AT1492" s="4">
        <v>2011</v>
      </c>
      <c r="AU1492" s="4">
        <v>5</v>
      </c>
      <c r="AV1492" s="4">
        <v>8</v>
      </c>
      <c r="AW1492" s="4">
        <v>2011</v>
      </c>
      <c r="AX1492" t="str">
        <f t="shared" si="422"/>
        <v>No Delay</v>
      </c>
      <c r="AY1492">
        <f t="shared" si="423"/>
        <v>0</v>
      </c>
    </row>
    <row r="1493" spans="1:51" x14ac:dyDescent="0.2">
      <c r="A1493" s="3">
        <v>84395</v>
      </c>
      <c r="B1493" s="1" t="s">
        <v>175</v>
      </c>
      <c r="C1493" s="1" t="s">
        <v>165</v>
      </c>
      <c r="D1493" s="1" t="s">
        <v>130</v>
      </c>
      <c r="E1493" s="1" t="s">
        <v>101</v>
      </c>
      <c r="F1493" s="1" t="s">
        <v>101</v>
      </c>
      <c r="G1493" s="13" t="s">
        <v>693</v>
      </c>
      <c r="H1493" s="12">
        <v>41851</v>
      </c>
      <c r="I1493" s="12" t="s">
        <v>1485</v>
      </c>
      <c r="J1493" s="12">
        <v>41837</v>
      </c>
      <c r="K1493" s="4">
        <v>5679</v>
      </c>
      <c r="L1493" s="1" t="s">
        <v>146</v>
      </c>
      <c r="M1493" s="1" t="s">
        <v>132</v>
      </c>
      <c r="N1493" s="1" t="s">
        <v>392</v>
      </c>
      <c r="O1493" s="1" t="s">
        <v>393</v>
      </c>
      <c r="P1493">
        <v>120</v>
      </c>
      <c r="Q1493">
        <v>3426</v>
      </c>
      <c r="R1493">
        <v>69273.72</v>
      </c>
      <c r="S1493">
        <v>20.22</v>
      </c>
      <c r="T1493">
        <v>0.17</v>
      </c>
      <c r="U1493">
        <f t="shared" si="419"/>
        <v>69273.72</v>
      </c>
      <c r="V1493">
        <f t="shared" si="420"/>
        <v>411120</v>
      </c>
      <c r="W1493" s="1" t="s">
        <v>394</v>
      </c>
      <c r="X1493" s="1" t="s">
        <v>112</v>
      </c>
      <c r="Y1493" s="1" t="s">
        <v>112</v>
      </c>
      <c r="Z1493" s="3">
        <v>9175</v>
      </c>
      <c r="AA1493" s="4">
        <f t="shared" si="424"/>
        <v>698</v>
      </c>
      <c r="AB1493" s="4">
        <f t="shared" si="418"/>
        <v>2620.7361688000001</v>
      </c>
      <c r="AC1493" s="4">
        <f t="shared" si="425"/>
        <v>698</v>
      </c>
      <c r="AD1493" s="4">
        <f t="shared" si="415"/>
        <v>698</v>
      </c>
      <c r="AE1493" s="4">
        <v>698</v>
      </c>
      <c r="AF1493" s="4">
        <v>698</v>
      </c>
      <c r="AG1493" s="4">
        <f>AE1493</f>
        <v>698</v>
      </c>
      <c r="AI1493" t="e">
        <f t="shared" si="421"/>
        <v>#N/A</v>
      </c>
      <c r="AJ1493">
        <v>2676</v>
      </c>
      <c r="AK1493" s="2">
        <v>2676</v>
      </c>
      <c r="AL1493" s="2">
        <f>AJ1493</f>
        <v>2676</v>
      </c>
      <c r="AM1493" s="4"/>
      <c r="AN1493" t="e">
        <f>VLOOKUP([1]!Tabelle13[[#This Row],[Vlookup this ID for freight costs]],$AL$2:$AL$6811,2,FALSE)</f>
        <v>#REF!</v>
      </c>
      <c r="AP1493">
        <v>71.209999999999994</v>
      </c>
      <c r="AQ1493">
        <v>71.209999999999994</v>
      </c>
      <c r="AR1493" s="4">
        <v>31</v>
      </c>
      <c r="AS1493" s="4">
        <v>7</v>
      </c>
      <c r="AT1493" s="4">
        <v>2014</v>
      </c>
      <c r="AU1493" s="4">
        <v>17</v>
      </c>
      <c r="AV1493" s="4">
        <v>7</v>
      </c>
      <c r="AW1493" s="4">
        <v>2014</v>
      </c>
      <c r="AX1493" t="str">
        <f t="shared" si="422"/>
        <v>No Delay</v>
      </c>
      <c r="AY1493">
        <f t="shared" si="423"/>
        <v>0</v>
      </c>
    </row>
    <row r="1494" spans="1:51" x14ac:dyDescent="0.2">
      <c r="A1494" s="3">
        <v>83763</v>
      </c>
      <c r="B1494" s="1" t="s">
        <v>215</v>
      </c>
      <c r="C1494" s="1" t="s">
        <v>89</v>
      </c>
      <c r="D1494" s="1" t="s">
        <v>130</v>
      </c>
      <c r="E1494" s="1" t="s">
        <v>101</v>
      </c>
      <c r="F1494" s="1" t="s">
        <v>101</v>
      </c>
      <c r="G1494" s="13" t="s">
        <v>565</v>
      </c>
      <c r="H1494" s="12">
        <v>41698</v>
      </c>
      <c r="I1494" s="12" t="s">
        <v>375</v>
      </c>
      <c r="J1494" s="12">
        <v>41702</v>
      </c>
      <c r="K1494" s="4">
        <v>5337</v>
      </c>
      <c r="L1494" s="1" t="s">
        <v>146</v>
      </c>
      <c r="M1494" s="1" t="s">
        <v>132</v>
      </c>
      <c r="N1494" s="1" t="s">
        <v>434</v>
      </c>
      <c r="O1494" s="1" t="s">
        <v>93</v>
      </c>
      <c r="P1494">
        <v>60</v>
      </c>
      <c r="Q1494">
        <v>2085</v>
      </c>
      <c r="R1494">
        <v>8340</v>
      </c>
      <c r="S1494">
        <v>4</v>
      </c>
      <c r="T1494">
        <v>7.0000000000000007E-2</v>
      </c>
      <c r="U1494">
        <f t="shared" si="419"/>
        <v>8340</v>
      </c>
      <c r="V1494">
        <f t="shared" si="420"/>
        <v>125100</v>
      </c>
      <c r="W1494" s="1" t="s">
        <v>160</v>
      </c>
      <c r="X1494" s="1" t="s">
        <v>1236</v>
      </c>
      <c r="Y1494" s="1" t="s">
        <v>161</v>
      </c>
      <c r="Z1494" s="3">
        <v>12573</v>
      </c>
      <c r="AA1494" s="4">
        <f t="shared" si="424"/>
        <v>699</v>
      </c>
      <c r="AB1494" s="4">
        <f t="shared" si="418"/>
        <v>2473.5643690000002</v>
      </c>
      <c r="AC1494" s="4">
        <f t="shared" si="425"/>
        <v>699</v>
      </c>
      <c r="AD1494" s="4">
        <f t="shared" si="415"/>
        <v>352.66666666666669</v>
      </c>
      <c r="AE1494" s="4">
        <v>699</v>
      </c>
      <c r="AF1494" s="4">
        <v>699</v>
      </c>
      <c r="AG1494" s="4">
        <f>AE1494</f>
        <v>699</v>
      </c>
      <c r="AI1494" t="e">
        <f t="shared" si="421"/>
        <v>#N/A</v>
      </c>
      <c r="AJ1494">
        <v>8127.62</v>
      </c>
      <c r="AK1494" s="2">
        <v>8127.62</v>
      </c>
      <c r="AL1494" s="2">
        <f>AJ1494</f>
        <v>8127.62</v>
      </c>
      <c r="AM1494" s="4"/>
      <c r="AN1494" t="e">
        <f>VLOOKUP([1]!Tabelle13[[#This Row],[Vlookup this ID for freight costs]],$AL$2:$AL$6811,2,FALSE)</f>
        <v>#REF!</v>
      </c>
      <c r="AP1494">
        <v>10.32</v>
      </c>
      <c r="AQ1494">
        <v>10.32</v>
      </c>
      <c r="AR1494" s="4">
        <v>28</v>
      </c>
      <c r="AS1494" s="4">
        <v>2</v>
      </c>
      <c r="AT1494" s="4">
        <v>2014</v>
      </c>
      <c r="AU1494" s="4">
        <v>4</v>
      </c>
      <c r="AV1494" s="4">
        <v>4</v>
      </c>
      <c r="AW1494" s="4">
        <v>2014</v>
      </c>
      <c r="AX1494" t="str">
        <f t="shared" si="422"/>
        <v>Delay</v>
      </c>
      <c r="AY1494">
        <f t="shared" si="423"/>
        <v>4</v>
      </c>
    </row>
    <row r="1495" spans="1:51" x14ac:dyDescent="0.2">
      <c r="A1495" s="3">
        <v>84894</v>
      </c>
      <c r="B1495" s="1" t="s">
        <v>215</v>
      </c>
      <c r="C1495" s="1" t="s">
        <v>89</v>
      </c>
      <c r="D1495" s="1" t="s">
        <v>130</v>
      </c>
      <c r="E1495" s="1" t="s">
        <v>101</v>
      </c>
      <c r="F1495" s="1" t="s">
        <v>101</v>
      </c>
      <c r="G1495" s="13" t="s">
        <v>565</v>
      </c>
      <c r="H1495" s="12">
        <v>41698</v>
      </c>
      <c r="I1495" s="12" t="s">
        <v>375</v>
      </c>
      <c r="J1495" s="12">
        <v>41702</v>
      </c>
      <c r="K1495" s="4">
        <v>5343</v>
      </c>
      <c r="L1495" s="1" t="s">
        <v>146</v>
      </c>
      <c r="M1495" s="1" t="s">
        <v>132</v>
      </c>
      <c r="N1495" s="1" t="s">
        <v>434</v>
      </c>
      <c r="O1495" s="1" t="s">
        <v>93</v>
      </c>
      <c r="P1495">
        <v>60</v>
      </c>
      <c r="Q1495">
        <v>1915</v>
      </c>
      <c r="R1495">
        <v>7660</v>
      </c>
      <c r="S1495">
        <v>4</v>
      </c>
      <c r="T1495">
        <v>7.0000000000000007E-2</v>
      </c>
      <c r="U1495">
        <f t="shared" si="419"/>
        <v>7660</v>
      </c>
      <c r="V1495">
        <f t="shared" si="420"/>
        <v>114900</v>
      </c>
      <c r="W1495" s="1" t="s">
        <v>155</v>
      </c>
      <c r="X1495" s="1" t="s">
        <v>1236</v>
      </c>
      <c r="Y1495" s="1" t="s">
        <v>156</v>
      </c>
      <c r="Z1495" s="3">
        <v>13090</v>
      </c>
      <c r="AA1495" s="4">
        <f t="shared" si="424"/>
        <v>699</v>
      </c>
      <c r="AB1495" s="4">
        <f t="shared" si="418"/>
        <v>2454.9072430000001</v>
      </c>
      <c r="AC1495" s="4">
        <f t="shared" si="425"/>
        <v>699</v>
      </c>
      <c r="AD1495" s="4">
        <f t="shared" ref="AD1495:AD1558" si="426">AVERAGEIFS($AA$2:$AA$6811,$L$2:$L$6811,L1495,$V$2:$V$6811,"&gt;="&amp;(V1495-100), $V$2:$V$6811,"&lt;="&amp;(V1495+100),$AA$2:$AA$6811,"&gt;"&amp;1)</f>
        <v>699</v>
      </c>
      <c r="AE1495" s="3" t="s">
        <v>1486</v>
      </c>
      <c r="AF1495" s="3">
        <v>699</v>
      </c>
      <c r="AG1495" s="4">
        <f>AI1495</f>
        <v>699</v>
      </c>
      <c r="AH1495" s="4">
        <v>83763</v>
      </c>
      <c r="AI1495">
        <f t="shared" si="421"/>
        <v>699</v>
      </c>
      <c r="AJ1495" t="s">
        <v>1486</v>
      </c>
      <c r="AK1495" s="2">
        <v>8127.62</v>
      </c>
      <c r="AL1495" s="2">
        <f>AN1495</f>
        <v>8127.62</v>
      </c>
      <c r="AM1495" s="4">
        <v>83763</v>
      </c>
      <c r="AN1495">
        <f>INDEX($AJ$2:$AJ$6811,MATCH(AM1495,$A$2:$A$6811,0))</f>
        <v>8127.62</v>
      </c>
      <c r="AP1495">
        <v>9.48</v>
      </c>
      <c r="AQ1495">
        <v>9.48</v>
      </c>
      <c r="AR1495" s="4">
        <v>28</v>
      </c>
      <c r="AS1495" s="4">
        <v>2</v>
      </c>
      <c r="AT1495" s="4">
        <v>2014</v>
      </c>
      <c r="AU1495" s="4">
        <v>4</v>
      </c>
      <c r="AV1495" s="4">
        <v>4</v>
      </c>
      <c r="AW1495" s="4">
        <v>2014</v>
      </c>
      <c r="AX1495" t="str">
        <f t="shared" si="422"/>
        <v>Delay</v>
      </c>
      <c r="AY1495">
        <f t="shared" si="423"/>
        <v>4</v>
      </c>
    </row>
    <row r="1496" spans="1:51" x14ac:dyDescent="0.2">
      <c r="A1496" s="3">
        <v>86047</v>
      </c>
      <c r="B1496" s="1" t="s">
        <v>215</v>
      </c>
      <c r="C1496" s="1" t="s">
        <v>89</v>
      </c>
      <c r="D1496" s="1" t="s">
        <v>130</v>
      </c>
      <c r="E1496" s="1" t="s">
        <v>101</v>
      </c>
      <c r="F1496" s="1" t="s">
        <v>101</v>
      </c>
      <c r="G1496" s="13" t="s">
        <v>565</v>
      </c>
      <c r="H1496" s="12">
        <v>41698</v>
      </c>
      <c r="I1496" s="12" t="s">
        <v>375</v>
      </c>
      <c r="J1496" s="12">
        <v>41702</v>
      </c>
      <c r="K1496" s="4">
        <v>5351</v>
      </c>
      <c r="L1496" s="1" t="s">
        <v>146</v>
      </c>
      <c r="M1496" s="1" t="s">
        <v>132</v>
      </c>
      <c r="N1496" s="1" t="s">
        <v>238</v>
      </c>
      <c r="O1496" s="1" t="s">
        <v>93</v>
      </c>
      <c r="P1496">
        <v>30</v>
      </c>
      <c r="Q1496">
        <v>5173</v>
      </c>
      <c r="R1496">
        <v>24313.1</v>
      </c>
      <c r="S1496">
        <v>4.7</v>
      </c>
      <c r="T1496">
        <v>0.16</v>
      </c>
      <c r="U1496">
        <f t="shared" si="419"/>
        <v>24313.100000000002</v>
      </c>
      <c r="V1496">
        <f t="shared" si="420"/>
        <v>155190</v>
      </c>
      <c r="W1496" s="1" t="s">
        <v>1487</v>
      </c>
      <c r="X1496" s="1" t="s">
        <v>1236</v>
      </c>
      <c r="Y1496" s="1" t="s">
        <v>161</v>
      </c>
      <c r="Z1496" s="3">
        <v>12573</v>
      </c>
      <c r="AA1496" s="4">
        <f t="shared" si="424"/>
        <v>699</v>
      </c>
      <c r="AB1496" s="4">
        <f t="shared" si="418"/>
        <v>2812.4655754</v>
      </c>
      <c r="AC1496" s="4">
        <f t="shared" si="425"/>
        <v>699</v>
      </c>
      <c r="AD1496" s="4">
        <f t="shared" si="426"/>
        <v>615.66666666666663</v>
      </c>
      <c r="AE1496" s="3" t="s">
        <v>1486</v>
      </c>
      <c r="AF1496" s="3">
        <v>699</v>
      </c>
      <c r="AG1496" s="4">
        <f>AI1496</f>
        <v>699</v>
      </c>
      <c r="AH1496" s="4">
        <v>83763</v>
      </c>
      <c r="AI1496">
        <f t="shared" si="421"/>
        <v>699</v>
      </c>
      <c r="AJ1496" t="s">
        <v>1486</v>
      </c>
      <c r="AK1496" s="2">
        <v>8127.62</v>
      </c>
      <c r="AL1496" s="2">
        <f>AN1496</f>
        <v>8127.62</v>
      </c>
      <c r="AM1496" s="4">
        <v>83763</v>
      </c>
      <c r="AN1496">
        <f>INDEX($AJ$2:$AJ$6811,MATCH(AM1496,$A$2:$A$6811,0))</f>
        <v>8127.62</v>
      </c>
      <c r="AP1496">
        <v>30.08</v>
      </c>
      <c r="AQ1496">
        <v>30.08</v>
      </c>
      <c r="AR1496" s="4">
        <v>28</v>
      </c>
      <c r="AS1496" s="4">
        <v>2</v>
      </c>
      <c r="AT1496" s="4">
        <v>2014</v>
      </c>
      <c r="AU1496" s="4">
        <v>4</v>
      </c>
      <c r="AV1496" s="4">
        <v>4</v>
      </c>
      <c r="AW1496" s="4">
        <v>2014</v>
      </c>
      <c r="AX1496" t="str">
        <f t="shared" si="422"/>
        <v>Delay</v>
      </c>
      <c r="AY1496">
        <f t="shared" si="423"/>
        <v>4</v>
      </c>
    </row>
    <row r="1497" spans="1:51" x14ac:dyDescent="0.2">
      <c r="A1497" s="3">
        <v>86290</v>
      </c>
      <c r="B1497" s="1" t="s">
        <v>140</v>
      </c>
      <c r="C1497" s="1" t="s">
        <v>99</v>
      </c>
      <c r="D1497" s="1" t="s">
        <v>130</v>
      </c>
      <c r="E1497" s="1" t="s">
        <v>53</v>
      </c>
      <c r="F1497" s="1" t="s">
        <v>53</v>
      </c>
      <c r="G1497" s="13" t="s">
        <v>1321</v>
      </c>
      <c r="H1497" s="12">
        <v>40380</v>
      </c>
      <c r="I1497" s="12" t="s">
        <v>363</v>
      </c>
      <c r="J1497" s="12">
        <v>40289</v>
      </c>
      <c r="K1497" s="4">
        <v>2367</v>
      </c>
      <c r="L1497" s="1" t="s">
        <v>146</v>
      </c>
      <c r="M1497" s="1" t="s">
        <v>132</v>
      </c>
      <c r="N1497" s="1" t="s">
        <v>265</v>
      </c>
      <c r="O1497" s="1" t="s">
        <v>93</v>
      </c>
      <c r="P1497">
        <v>60</v>
      </c>
      <c r="Q1497">
        <v>3319</v>
      </c>
      <c r="R1497">
        <v>9060.8700000000008</v>
      </c>
      <c r="S1497">
        <v>2.73</v>
      </c>
      <c r="T1497">
        <v>0.05</v>
      </c>
      <c r="U1497">
        <f t="shared" si="419"/>
        <v>9060.8700000000008</v>
      </c>
      <c r="V1497">
        <f t="shared" si="420"/>
        <v>199140</v>
      </c>
      <c r="W1497" s="1" t="s">
        <v>155</v>
      </c>
      <c r="X1497" s="1" t="s">
        <v>1236</v>
      </c>
      <c r="Y1497" s="1" t="s">
        <v>156</v>
      </c>
      <c r="Z1497" s="3">
        <v>5565</v>
      </c>
      <c r="AA1497" s="4">
        <f t="shared" si="424"/>
        <v>699</v>
      </c>
      <c r="AB1497" s="4">
        <f t="shared" si="418"/>
        <v>2608.9931541999999</v>
      </c>
      <c r="AC1497" s="4">
        <f t="shared" si="425"/>
        <v>699</v>
      </c>
      <c r="AD1497" s="4">
        <f t="shared" si="426"/>
        <v>699</v>
      </c>
      <c r="AE1497" s="4">
        <v>699</v>
      </c>
      <c r="AF1497" s="4">
        <v>699</v>
      </c>
      <c r="AG1497" s="4">
        <f>AE1497</f>
        <v>699</v>
      </c>
      <c r="AI1497" t="e">
        <f t="shared" si="421"/>
        <v>#N/A</v>
      </c>
      <c r="AJ1497">
        <v>3952.34</v>
      </c>
      <c r="AK1497" s="2">
        <v>3952.34</v>
      </c>
      <c r="AL1497" s="2">
        <f>AJ1497</f>
        <v>3952.34</v>
      </c>
      <c r="AM1497" s="4"/>
      <c r="AN1497" t="e">
        <f>VLOOKUP([1]!Tabelle13[[#This Row],[Vlookup this ID for freight costs]],$AL$2:$AL$6811,2,FALSE)</f>
        <v>#REF!</v>
      </c>
      <c r="AP1497">
        <v>19.54</v>
      </c>
      <c r="AQ1497">
        <v>19.54</v>
      </c>
      <c r="AR1497" s="4">
        <v>21</v>
      </c>
      <c r="AS1497" s="4">
        <v>7</v>
      </c>
      <c r="AT1497" s="4">
        <v>2010</v>
      </c>
      <c r="AU1497" s="4">
        <v>21</v>
      </c>
      <c r="AV1497" s="4">
        <v>4</v>
      </c>
      <c r="AW1497" s="4">
        <v>2010</v>
      </c>
      <c r="AX1497" t="str">
        <f t="shared" si="422"/>
        <v>No Delay</v>
      </c>
      <c r="AY1497">
        <f t="shared" si="423"/>
        <v>0</v>
      </c>
    </row>
    <row r="1498" spans="1:51" x14ac:dyDescent="0.2">
      <c r="A1498" s="3">
        <v>86291</v>
      </c>
      <c r="B1498" s="1" t="s">
        <v>140</v>
      </c>
      <c r="C1498" s="1" t="s">
        <v>99</v>
      </c>
      <c r="D1498" s="1" t="s">
        <v>130</v>
      </c>
      <c r="E1498" s="1" t="s">
        <v>53</v>
      </c>
      <c r="F1498" s="1" t="s">
        <v>53</v>
      </c>
      <c r="G1498" s="13" t="s">
        <v>1321</v>
      </c>
      <c r="H1498" s="12">
        <v>40380</v>
      </c>
      <c r="I1498" s="12" t="s">
        <v>363</v>
      </c>
      <c r="J1498" s="12">
        <v>40289</v>
      </c>
      <c r="K1498" s="4">
        <v>2368</v>
      </c>
      <c r="L1498" s="1" t="s">
        <v>146</v>
      </c>
      <c r="M1498" s="1" t="s">
        <v>132</v>
      </c>
      <c r="N1498" s="1" t="s">
        <v>265</v>
      </c>
      <c r="O1498" s="1" t="s">
        <v>93</v>
      </c>
      <c r="P1498">
        <v>60</v>
      </c>
      <c r="Q1498">
        <v>3529</v>
      </c>
      <c r="R1498">
        <v>9634.17</v>
      </c>
      <c r="S1498">
        <v>2.73</v>
      </c>
      <c r="T1498">
        <v>0.05</v>
      </c>
      <c r="U1498">
        <f t="shared" si="419"/>
        <v>9634.17</v>
      </c>
      <c r="V1498">
        <f t="shared" si="420"/>
        <v>211740</v>
      </c>
      <c r="W1498" s="1" t="s">
        <v>204</v>
      </c>
      <c r="X1498" s="1" t="s">
        <v>1236</v>
      </c>
      <c r="Y1498" s="1" t="s">
        <v>205</v>
      </c>
      <c r="Z1498" s="3">
        <v>5055</v>
      </c>
      <c r="AA1498" s="4">
        <f t="shared" si="424"/>
        <v>699</v>
      </c>
      <c r="AB1498" s="4">
        <f t="shared" si="418"/>
        <v>2632.0401922000001</v>
      </c>
      <c r="AC1498" s="4">
        <f t="shared" si="425"/>
        <v>699</v>
      </c>
      <c r="AD1498" s="4">
        <f t="shared" si="426"/>
        <v>1568.872689</v>
      </c>
      <c r="AE1498" s="3" t="s">
        <v>1488</v>
      </c>
      <c r="AF1498" s="3">
        <v>699</v>
      </c>
      <c r="AG1498" s="4">
        <f>AI1498</f>
        <v>699</v>
      </c>
      <c r="AH1498" s="4">
        <v>86290</v>
      </c>
      <c r="AI1498">
        <f t="shared" si="421"/>
        <v>699</v>
      </c>
      <c r="AJ1498" t="s">
        <v>1488</v>
      </c>
      <c r="AK1498" s="2">
        <v>3952.34</v>
      </c>
      <c r="AL1498" s="2">
        <f>AN1498</f>
        <v>3952.34</v>
      </c>
      <c r="AM1498" s="4">
        <v>86290</v>
      </c>
      <c r="AN1498">
        <f>INDEX($AJ$2:$AJ$6811,MATCH(AM1498,$A$2:$A$6811,0))</f>
        <v>3952.34</v>
      </c>
      <c r="AP1498">
        <v>20.77</v>
      </c>
      <c r="AQ1498">
        <v>20.77</v>
      </c>
      <c r="AR1498" s="4">
        <v>21</v>
      </c>
      <c r="AS1498" s="4">
        <v>7</v>
      </c>
      <c r="AT1498" s="4">
        <v>2010</v>
      </c>
      <c r="AU1498" s="4">
        <v>21</v>
      </c>
      <c r="AV1498" s="4">
        <v>4</v>
      </c>
      <c r="AW1498" s="4">
        <v>2010</v>
      </c>
      <c r="AX1498" t="str">
        <f t="shared" si="422"/>
        <v>No Delay</v>
      </c>
      <c r="AY1498">
        <f t="shared" si="423"/>
        <v>0</v>
      </c>
    </row>
    <row r="1499" spans="1:51" x14ac:dyDescent="0.2">
      <c r="A1499" s="3">
        <v>10948</v>
      </c>
      <c r="B1499" s="1" t="s">
        <v>119</v>
      </c>
      <c r="C1499" s="1" t="s">
        <v>114</v>
      </c>
      <c r="D1499" s="1" t="s">
        <v>130</v>
      </c>
      <c r="E1499" s="1" t="s">
        <v>101</v>
      </c>
      <c r="F1499" s="1" t="s">
        <v>101</v>
      </c>
      <c r="G1499" s="13" t="s">
        <v>1489</v>
      </c>
      <c r="H1499" s="12">
        <v>39658</v>
      </c>
      <c r="I1499" s="12" t="s">
        <v>1489</v>
      </c>
      <c r="J1499" s="12">
        <v>39658</v>
      </c>
      <c r="K1499" s="4">
        <v>979</v>
      </c>
      <c r="L1499" s="1" t="s">
        <v>146</v>
      </c>
      <c r="M1499" s="1" t="s">
        <v>132</v>
      </c>
      <c r="N1499" s="1" t="s">
        <v>612</v>
      </c>
      <c r="O1499" s="1" t="s">
        <v>93</v>
      </c>
      <c r="P1499">
        <v>30</v>
      </c>
      <c r="Q1499">
        <v>12000</v>
      </c>
      <c r="R1499">
        <v>24000</v>
      </c>
      <c r="S1499">
        <v>2</v>
      </c>
      <c r="T1499">
        <v>7.0000000000000007E-2</v>
      </c>
      <c r="U1499">
        <f t="shared" si="419"/>
        <v>24000</v>
      </c>
      <c r="V1499">
        <f t="shared" si="420"/>
        <v>360000</v>
      </c>
      <c r="W1499" s="1" t="s">
        <v>204</v>
      </c>
      <c r="X1499" s="1" t="s">
        <v>1236</v>
      </c>
      <c r="Y1499" s="1" t="s">
        <v>205</v>
      </c>
      <c r="Z1499" s="3">
        <v>14286</v>
      </c>
      <c r="AA1499" s="4">
        <f t="shared" si="424"/>
        <v>700</v>
      </c>
      <c r="AB1499" s="4">
        <f t="shared" si="418"/>
        <v>3561.7138059999997</v>
      </c>
      <c r="AC1499" s="4">
        <f t="shared" si="425"/>
        <v>700</v>
      </c>
      <c r="AD1499" s="4">
        <f t="shared" si="426"/>
        <v>2257.4050337499998</v>
      </c>
      <c r="AE1499" s="4">
        <v>700</v>
      </c>
      <c r="AF1499" s="4">
        <v>700</v>
      </c>
      <c r="AG1499" s="4">
        <f>AE1499</f>
        <v>700</v>
      </c>
      <c r="AH1499" s="4">
        <v>84640</v>
      </c>
      <c r="AI1499">
        <f t="shared" si="421"/>
        <v>11668</v>
      </c>
      <c r="AJ1499">
        <v>954.13</v>
      </c>
      <c r="AK1499" s="2">
        <v>954.13</v>
      </c>
      <c r="AL1499" s="2">
        <f>AJ1499</f>
        <v>954.13</v>
      </c>
      <c r="AM1499" s="4"/>
      <c r="AN1499" t="e">
        <f>VLOOKUP([1]!Tabelle13[[#This Row],[Vlookup this ID for freight costs]],$AL$2:$AL$6811,2,FALSE)</f>
        <v>#REF!</v>
      </c>
      <c r="AP1499">
        <v>38.4</v>
      </c>
      <c r="AQ1499">
        <v>38.4</v>
      </c>
      <c r="AR1499" s="4">
        <v>29</v>
      </c>
      <c r="AS1499" s="4">
        <v>7</v>
      </c>
      <c r="AT1499" s="4">
        <v>2008</v>
      </c>
      <c r="AU1499" s="4">
        <v>29</v>
      </c>
      <c r="AV1499" s="4">
        <v>7</v>
      </c>
      <c r="AW1499" s="4">
        <v>2008</v>
      </c>
      <c r="AX1499" t="str">
        <f t="shared" si="422"/>
        <v>No Delay</v>
      </c>
      <c r="AY1499">
        <f t="shared" si="423"/>
        <v>0</v>
      </c>
    </row>
    <row r="1500" spans="1:51" x14ac:dyDescent="0.2">
      <c r="A1500" s="3">
        <v>32963</v>
      </c>
      <c r="B1500" s="1" t="s">
        <v>215</v>
      </c>
      <c r="C1500" s="1" t="s">
        <v>89</v>
      </c>
      <c r="D1500" s="1" t="s">
        <v>266</v>
      </c>
      <c r="E1500" s="1" t="s">
        <v>53</v>
      </c>
      <c r="F1500" s="1" t="s">
        <v>53</v>
      </c>
      <c r="G1500" s="13" t="s">
        <v>791</v>
      </c>
      <c r="H1500" s="12">
        <v>41715</v>
      </c>
      <c r="I1500" s="12" t="s">
        <v>1490</v>
      </c>
      <c r="J1500" s="12">
        <v>41716</v>
      </c>
      <c r="K1500" s="4">
        <v>5384</v>
      </c>
      <c r="L1500" s="1" t="s">
        <v>146</v>
      </c>
      <c r="M1500" s="1" t="s">
        <v>423</v>
      </c>
      <c r="N1500" s="1" t="s">
        <v>491</v>
      </c>
      <c r="O1500" s="1" t="s">
        <v>93</v>
      </c>
      <c r="P1500">
        <v>60</v>
      </c>
      <c r="Q1500">
        <v>5900</v>
      </c>
      <c r="R1500">
        <v>35046</v>
      </c>
      <c r="S1500">
        <v>5.94</v>
      </c>
      <c r="T1500">
        <v>0.1</v>
      </c>
      <c r="U1500">
        <f t="shared" si="419"/>
        <v>35046</v>
      </c>
      <c r="V1500">
        <f t="shared" si="420"/>
        <v>354000</v>
      </c>
      <c r="W1500" s="1" t="s">
        <v>394</v>
      </c>
      <c r="X1500" s="1" t="s">
        <v>112</v>
      </c>
      <c r="Y1500" s="1" t="s">
        <v>112</v>
      </c>
      <c r="Z1500" s="3">
        <v>5055</v>
      </c>
      <c r="AA1500" s="4">
        <f t="shared" si="424"/>
        <v>701</v>
      </c>
      <c r="AB1500" s="4">
        <f t="shared" si="418"/>
        <v>2892.2522260000001</v>
      </c>
      <c r="AC1500" s="4">
        <f t="shared" si="425"/>
        <v>701</v>
      </c>
      <c r="AD1500" s="4">
        <f t="shared" si="426"/>
        <v>9721</v>
      </c>
      <c r="AE1500" s="4">
        <v>701</v>
      </c>
      <c r="AF1500" s="4">
        <v>701</v>
      </c>
      <c r="AG1500" s="4">
        <f>AE1500</f>
        <v>701</v>
      </c>
      <c r="AI1500" t="e">
        <f t="shared" si="421"/>
        <v>#N/A</v>
      </c>
      <c r="AJ1500">
        <v>7008.1</v>
      </c>
      <c r="AK1500" s="2">
        <v>7008.1</v>
      </c>
      <c r="AL1500" s="2">
        <f>AJ1500</f>
        <v>7008.1</v>
      </c>
      <c r="AM1500" s="4"/>
      <c r="AN1500" t="e">
        <f>VLOOKUP([1]!Tabelle13[[#This Row],[Vlookup this ID for freight costs]],$AL$2:$AL$6811,2,FALSE)</f>
        <v>#REF!</v>
      </c>
      <c r="AP1500">
        <v>43.35</v>
      </c>
      <c r="AQ1500">
        <v>43.35</v>
      </c>
      <c r="AR1500" s="4">
        <v>17</v>
      </c>
      <c r="AS1500" s="4">
        <v>4</v>
      </c>
      <c r="AT1500" s="4">
        <v>2014</v>
      </c>
      <c r="AU1500" s="4">
        <v>18</v>
      </c>
      <c r="AV1500" s="4">
        <v>4</v>
      </c>
      <c r="AW1500" s="4">
        <v>2014</v>
      </c>
      <c r="AX1500" t="str">
        <f t="shared" si="422"/>
        <v>Delay</v>
      </c>
      <c r="AY1500">
        <f t="shared" si="423"/>
        <v>1</v>
      </c>
    </row>
    <row r="1501" spans="1:51" x14ac:dyDescent="0.2">
      <c r="A1501" s="3">
        <v>83156</v>
      </c>
      <c r="B1501" s="1" t="s">
        <v>175</v>
      </c>
      <c r="C1501" s="1" t="s">
        <v>165</v>
      </c>
      <c r="D1501" s="1" t="s">
        <v>130</v>
      </c>
      <c r="E1501" s="1" t="s">
        <v>101</v>
      </c>
      <c r="F1501" s="1" t="s">
        <v>101</v>
      </c>
      <c r="G1501" s="13" t="s">
        <v>541</v>
      </c>
      <c r="H1501" s="12">
        <v>41529</v>
      </c>
      <c r="I1501" s="12" t="s">
        <v>1065</v>
      </c>
      <c r="J1501" s="12">
        <v>41576</v>
      </c>
      <c r="K1501" s="4">
        <v>4995</v>
      </c>
      <c r="L1501" s="1" t="s">
        <v>146</v>
      </c>
      <c r="M1501" s="1" t="s">
        <v>132</v>
      </c>
      <c r="N1501" s="1" t="s">
        <v>238</v>
      </c>
      <c r="O1501" s="1" t="s">
        <v>93</v>
      </c>
      <c r="P1501">
        <v>30</v>
      </c>
      <c r="Q1501">
        <v>4403</v>
      </c>
      <c r="R1501">
        <v>20694.099999999999</v>
      </c>
      <c r="S1501">
        <v>4.7</v>
      </c>
      <c r="T1501">
        <v>0.16</v>
      </c>
      <c r="U1501">
        <f t="shared" si="419"/>
        <v>20694.100000000002</v>
      </c>
      <c r="V1501">
        <f t="shared" si="420"/>
        <v>132090</v>
      </c>
      <c r="W1501" s="1" t="s">
        <v>861</v>
      </c>
      <c r="X1501" s="1" t="s">
        <v>1236</v>
      </c>
      <c r="Y1501" s="1" t="s">
        <v>156</v>
      </c>
      <c r="Z1501" s="3">
        <v>11413</v>
      </c>
      <c r="AA1501" s="4">
        <f t="shared" si="424"/>
        <v>703</v>
      </c>
      <c r="AB1501" s="4">
        <f t="shared" si="418"/>
        <v>2727.9597693999999</v>
      </c>
      <c r="AC1501" s="4">
        <f t="shared" si="425"/>
        <v>703</v>
      </c>
      <c r="AD1501" s="4">
        <f t="shared" si="426"/>
        <v>2867.2888644</v>
      </c>
      <c r="AE1501" s="4">
        <v>703</v>
      </c>
      <c r="AF1501" s="4">
        <v>703</v>
      </c>
      <c r="AG1501" s="4">
        <f>AE1501</f>
        <v>703</v>
      </c>
      <c r="AI1501" t="e">
        <f t="shared" si="421"/>
        <v>#N/A</v>
      </c>
      <c r="AJ1501">
        <v>4234.12</v>
      </c>
      <c r="AK1501" s="2">
        <v>4234.12</v>
      </c>
      <c r="AL1501" s="2">
        <f>AJ1501</f>
        <v>4234.12</v>
      </c>
      <c r="AM1501" s="4"/>
      <c r="AN1501" t="e">
        <f>VLOOKUP([1]!Tabelle13[[#This Row],[Vlookup this ID for freight costs]],$AL$2:$AL$6811,2,FALSE)</f>
        <v>#REF!</v>
      </c>
      <c r="AP1501">
        <v>25.6</v>
      </c>
      <c r="AQ1501">
        <v>25.6</v>
      </c>
      <c r="AR1501" s="4">
        <v>12</v>
      </c>
      <c r="AS1501" s="4">
        <v>9</v>
      </c>
      <c r="AT1501" s="4">
        <v>2013</v>
      </c>
      <c r="AU1501" s="4">
        <v>29</v>
      </c>
      <c r="AV1501" s="4">
        <v>10</v>
      </c>
      <c r="AW1501" s="4">
        <v>2013</v>
      </c>
      <c r="AX1501" t="str">
        <f t="shared" si="422"/>
        <v>Delay</v>
      </c>
      <c r="AY1501">
        <f t="shared" si="423"/>
        <v>47</v>
      </c>
    </row>
    <row r="1502" spans="1:51" x14ac:dyDescent="0.2">
      <c r="A1502" s="3">
        <v>84848</v>
      </c>
      <c r="B1502" s="1" t="s">
        <v>175</v>
      </c>
      <c r="C1502" s="1" t="s">
        <v>165</v>
      </c>
      <c r="D1502" s="1" t="s">
        <v>130</v>
      </c>
      <c r="E1502" s="1" t="s">
        <v>101</v>
      </c>
      <c r="F1502" s="1" t="s">
        <v>101</v>
      </c>
      <c r="G1502" s="13" t="s">
        <v>541</v>
      </c>
      <c r="H1502" s="12">
        <v>41529</v>
      </c>
      <c r="I1502" s="12" t="s">
        <v>1065</v>
      </c>
      <c r="J1502" s="12">
        <v>41576</v>
      </c>
      <c r="K1502" s="4">
        <v>4996</v>
      </c>
      <c r="L1502" s="1" t="s">
        <v>146</v>
      </c>
      <c r="M1502" s="1" t="s">
        <v>132</v>
      </c>
      <c r="N1502" s="1" t="s">
        <v>163</v>
      </c>
      <c r="O1502" s="1" t="s">
        <v>93</v>
      </c>
      <c r="P1502">
        <v>60</v>
      </c>
      <c r="Q1502">
        <v>2880</v>
      </c>
      <c r="R1502">
        <v>33004.800000000003</v>
      </c>
      <c r="S1502">
        <v>11.46</v>
      </c>
      <c r="T1502">
        <v>0.19</v>
      </c>
      <c r="U1502">
        <f t="shared" si="419"/>
        <v>33004.800000000003</v>
      </c>
      <c r="V1502">
        <f t="shared" si="420"/>
        <v>172800</v>
      </c>
      <c r="W1502" s="1" t="s">
        <v>155</v>
      </c>
      <c r="X1502" s="1" t="s">
        <v>1236</v>
      </c>
      <c r="Y1502" s="1" t="s">
        <v>156</v>
      </c>
      <c r="Z1502" s="3">
        <v>11413</v>
      </c>
      <c r="AA1502" s="4">
        <f t="shared" si="424"/>
        <v>703</v>
      </c>
      <c r="AB1502" s="4">
        <f t="shared" si="418"/>
        <v>2560.81387</v>
      </c>
      <c r="AC1502" s="4">
        <f t="shared" si="425"/>
        <v>703</v>
      </c>
      <c r="AD1502" s="4">
        <f t="shared" si="426"/>
        <v>961.64393640000003</v>
      </c>
      <c r="AE1502" s="3" t="s">
        <v>1491</v>
      </c>
      <c r="AF1502" s="3">
        <v>703</v>
      </c>
      <c r="AG1502" s="4">
        <f>AI1502</f>
        <v>703</v>
      </c>
      <c r="AH1502" s="4">
        <v>83156</v>
      </c>
      <c r="AI1502">
        <f t="shared" si="421"/>
        <v>703</v>
      </c>
      <c r="AJ1502" t="s">
        <v>1491</v>
      </c>
      <c r="AK1502" s="2">
        <v>4234.12</v>
      </c>
      <c r="AL1502" s="2">
        <f>AN1502</f>
        <v>4234.12</v>
      </c>
      <c r="AM1502" s="4">
        <v>83156</v>
      </c>
      <c r="AN1502">
        <f>INDEX($AJ$2:$AJ$6811,MATCH(AM1502,$A$2:$A$6811,0))</f>
        <v>4234.12</v>
      </c>
      <c r="AP1502">
        <v>40.83</v>
      </c>
      <c r="AQ1502">
        <v>40.83</v>
      </c>
      <c r="AR1502" s="4">
        <v>12</v>
      </c>
      <c r="AS1502" s="4">
        <v>9</v>
      </c>
      <c r="AT1502" s="4">
        <v>2013</v>
      </c>
      <c r="AU1502" s="4">
        <v>29</v>
      </c>
      <c r="AV1502" s="4">
        <v>10</v>
      </c>
      <c r="AW1502" s="4">
        <v>2013</v>
      </c>
      <c r="AX1502" t="str">
        <f t="shared" si="422"/>
        <v>Delay</v>
      </c>
      <c r="AY1502">
        <f t="shared" si="423"/>
        <v>47</v>
      </c>
    </row>
    <row r="1503" spans="1:51" x14ac:dyDescent="0.2">
      <c r="A1503" s="3">
        <v>82540</v>
      </c>
      <c r="B1503" s="1" t="s">
        <v>386</v>
      </c>
      <c r="C1503" s="1" t="s">
        <v>73</v>
      </c>
      <c r="D1503" s="1" t="s">
        <v>130</v>
      </c>
      <c r="E1503" s="1" t="s">
        <v>101</v>
      </c>
      <c r="F1503" s="1" t="s">
        <v>101</v>
      </c>
      <c r="G1503" s="13" t="s">
        <v>1492</v>
      </c>
      <c r="H1503" s="12">
        <v>41316</v>
      </c>
      <c r="I1503" s="12" t="s">
        <v>1492</v>
      </c>
      <c r="J1503" s="12">
        <v>41316</v>
      </c>
      <c r="K1503" s="4">
        <v>4436</v>
      </c>
      <c r="L1503" s="1" t="s">
        <v>146</v>
      </c>
      <c r="M1503" s="1" t="s">
        <v>132</v>
      </c>
      <c r="N1503" s="1" t="s">
        <v>275</v>
      </c>
      <c r="O1503" s="1" t="s">
        <v>93</v>
      </c>
      <c r="P1503">
        <v>60</v>
      </c>
      <c r="Q1503">
        <v>7867</v>
      </c>
      <c r="R1503">
        <v>57193.09</v>
      </c>
      <c r="S1503">
        <v>7.27</v>
      </c>
      <c r="T1503">
        <v>0.12</v>
      </c>
      <c r="U1503">
        <f t="shared" si="419"/>
        <v>57193.09</v>
      </c>
      <c r="V1503">
        <f t="shared" si="420"/>
        <v>472020</v>
      </c>
      <c r="W1503" s="1" t="s">
        <v>204</v>
      </c>
      <c r="X1503" s="1" t="s">
        <v>1236</v>
      </c>
      <c r="Y1503" s="1" t="s">
        <v>205</v>
      </c>
      <c r="Z1503" s="3">
        <v>15015</v>
      </c>
      <c r="AA1503" s="4">
        <f t="shared" si="424"/>
        <v>704</v>
      </c>
      <c r="AB1503" s="4">
        <f t="shared" si="418"/>
        <v>3108.1261485999999</v>
      </c>
      <c r="AC1503" s="4">
        <f t="shared" si="425"/>
        <v>704</v>
      </c>
      <c r="AD1503" s="4">
        <f t="shared" si="426"/>
        <v>704</v>
      </c>
      <c r="AE1503" s="4">
        <v>704</v>
      </c>
      <c r="AF1503" s="4">
        <v>704</v>
      </c>
      <c r="AG1503" s="4">
        <f t="shared" ref="AG1503:AG1508" si="427">AE1503</f>
        <v>704</v>
      </c>
      <c r="AI1503" t="e">
        <f t="shared" si="421"/>
        <v>#N/A</v>
      </c>
      <c r="AJ1503">
        <v>25568</v>
      </c>
      <c r="AK1503" s="2">
        <v>25568</v>
      </c>
      <c r="AL1503" s="2">
        <f t="shared" ref="AL1503:AL1508" si="428">AJ1503</f>
        <v>25568</v>
      </c>
      <c r="AM1503" s="4"/>
      <c r="AN1503" t="e">
        <f>VLOOKUP([1]!Tabelle13[[#This Row],[Vlookup this ID for freight costs]],$AL$2:$AL$6811,2,FALSE)</f>
        <v>#REF!</v>
      </c>
      <c r="AP1503">
        <v>80.180000000000007</v>
      </c>
      <c r="AQ1503">
        <v>80.180000000000007</v>
      </c>
      <c r="AR1503" s="4">
        <v>11</v>
      </c>
      <c r="AS1503" s="4">
        <v>2</v>
      </c>
      <c r="AT1503" s="4">
        <v>2013</v>
      </c>
      <c r="AU1503" s="4">
        <v>11</v>
      </c>
      <c r="AV1503" s="4">
        <v>2</v>
      </c>
      <c r="AW1503" s="4">
        <v>2013</v>
      </c>
      <c r="AX1503" t="str">
        <f t="shared" si="422"/>
        <v>No Delay</v>
      </c>
      <c r="AY1503">
        <f t="shared" si="423"/>
        <v>0</v>
      </c>
    </row>
    <row r="1504" spans="1:51" x14ac:dyDescent="0.2">
      <c r="A1504" s="3">
        <v>10792</v>
      </c>
      <c r="B1504" s="1" t="s">
        <v>88</v>
      </c>
      <c r="C1504" s="1" t="s">
        <v>89</v>
      </c>
      <c r="D1504" s="1" t="s">
        <v>130</v>
      </c>
      <c r="E1504" s="1" t="s">
        <v>53</v>
      </c>
      <c r="F1504" s="1" t="s">
        <v>53</v>
      </c>
      <c r="G1504" s="13" t="s">
        <v>1172</v>
      </c>
      <c r="H1504" s="12">
        <v>40065</v>
      </c>
      <c r="I1504" s="12" t="s">
        <v>1172</v>
      </c>
      <c r="J1504" s="12">
        <v>40065</v>
      </c>
      <c r="K1504" s="4">
        <v>1809</v>
      </c>
      <c r="L1504" s="1" t="s">
        <v>146</v>
      </c>
      <c r="M1504" s="1" t="s">
        <v>132</v>
      </c>
      <c r="N1504" s="1" t="s">
        <v>275</v>
      </c>
      <c r="O1504" s="1" t="s">
        <v>93</v>
      </c>
      <c r="P1504">
        <v>60</v>
      </c>
      <c r="Q1504">
        <v>8824</v>
      </c>
      <c r="R1504">
        <v>77298.240000000005</v>
      </c>
      <c r="S1504">
        <v>8.76</v>
      </c>
      <c r="T1504">
        <v>0.15</v>
      </c>
      <c r="U1504">
        <f t="shared" si="419"/>
        <v>77298.240000000005</v>
      </c>
      <c r="V1504">
        <f t="shared" si="420"/>
        <v>529440</v>
      </c>
      <c r="W1504" s="1" t="s">
        <v>160</v>
      </c>
      <c r="X1504" s="1" t="s">
        <v>1236</v>
      </c>
      <c r="Y1504" s="1" t="s">
        <v>161</v>
      </c>
      <c r="Z1504" s="3">
        <v>8828</v>
      </c>
      <c r="AA1504" s="4">
        <f t="shared" si="424"/>
        <v>706</v>
      </c>
      <c r="AB1504" s="4">
        <f t="shared" si="418"/>
        <v>3213.1547931999999</v>
      </c>
      <c r="AC1504" s="4">
        <f t="shared" si="425"/>
        <v>706</v>
      </c>
      <c r="AD1504" s="4">
        <f t="shared" si="426"/>
        <v>706</v>
      </c>
      <c r="AE1504" s="4">
        <v>706</v>
      </c>
      <c r="AF1504" s="4">
        <v>706</v>
      </c>
      <c r="AG1504" s="4">
        <f t="shared" si="427"/>
        <v>706</v>
      </c>
      <c r="AH1504" s="4">
        <v>82573</v>
      </c>
      <c r="AI1504">
        <f t="shared" si="421"/>
        <v>36920</v>
      </c>
      <c r="AJ1504">
        <v>3144.57</v>
      </c>
      <c r="AK1504" s="2">
        <v>3144.57</v>
      </c>
      <c r="AL1504" s="2">
        <f t="shared" si="428"/>
        <v>3144.57</v>
      </c>
      <c r="AM1504" s="4"/>
      <c r="AN1504" t="e">
        <f>VLOOKUP([1]!Tabelle13[[#This Row],[Vlookup this ID for freight costs]],$AL$2:$AL$6811,2,FALSE)</f>
        <v>#REF!</v>
      </c>
      <c r="AP1504">
        <v>151.5</v>
      </c>
      <c r="AQ1504">
        <v>151.5</v>
      </c>
      <c r="AR1504" s="4">
        <v>9</v>
      </c>
      <c r="AS1504" s="4">
        <v>9</v>
      </c>
      <c r="AT1504" s="4">
        <v>2009</v>
      </c>
      <c r="AU1504" s="4">
        <v>9</v>
      </c>
      <c r="AV1504" s="4">
        <v>9</v>
      </c>
      <c r="AW1504" s="4">
        <v>2009</v>
      </c>
      <c r="AX1504" t="str">
        <f t="shared" si="422"/>
        <v>No Delay</v>
      </c>
      <c r="AY1504">
        <f t="shared" si="423"/>
        <v>0</v>
      </c>
    </row>
    <row r="1505" spans="1:51" x14ac:dyDescent="0.2">
      <c r="A1505" s="3">
        <v>86406</v>
      </c>
      <c r="B1505" s="1" t="s">
        <v>50</v>
      </c>
      <c r="C1505" s="1" t="s">
        <v>51</v>
      </c>
      <c r="D1505" s="1" t="s">
        <v>130</v>
      </c>
      <c r="E1505" s="1" t="s">
        <v>101</v>
      </c>
      <c r="F1505" s="1" t="s">
        <v>101</v>
      </c>
      <c r="G1505" s="13" t="s">
        <v>55</v>
      </c>
      <c r="H1505" s="12">
        <v>40877</v>
      </c>
      <c r="I1505" s="12" t="s">
        <v>55</v>
      </c>
      <c r="J1505" s="12">
        <v>40877</v>
      </c>
      <c r="K1505" s="4">
        <v>3606</v>
      </c>
      <c r="L1505" s="1" t="s">
        <v>146</v>
      </c>
      <c r="M1505" s="1" t="s">
        <v>132</v>
      </c>
      <c r="N1505" s="1" t="s">
        <v>742</v>
      </c>
      <c r="O1505" s="1" t="s">
        <v>93</v>
      </c>
      <c r="P1505">
        <v>240</v>
      </c>
      <c r="Q1505">
        <v>1822</v>
      </c>
      <c r="R1505">
        <v>3680.44</v>
      </c>
      <c r="S1505">
        <v>2.02</v>
      </c>
      <c r="T1505">
        <v>0.01</v>
      </c>
      <c r="U1505">
        <f t="shared" si="419"/>
        <v>3680.44</v>
      </c>
      <c r="V1505">
        <f t="shared" si="420"/>
        <v>437280</v>
      </c>
      <c r="W1505" s="1" t="s">
        <v>155</v>
      </c>
      <c r="X1505" s="1" t="s">
        <v>1236</v>
      </c>
      <c r="Y1505" s="1" t="s">
        <v>156</v>
      </c>
      <c r="Z1505" s="3">
        <v>14703</v>
      </c>
      <c r="AA1505" s="4">
        <f t="shared" si="424"/>
        <v>707</v>
      </c>
      <c r="AB1505" s="4">
        <f t="shared" si="418"/>
        <v>2444.7006975999998</v>
      </c>
      <c r="AC1505" s="4">
        <f t="shared" si="425"/>
        <v>707</v>
      </c>
      <c r="AD1505" s="4">
        <f t="shared" si="426"/>
        <v>707</v>
      </c>
      <c r="AE1505" s="4">
        <v>707</v>
      </c>
      <c r="AF1505" s="4">
        <v>707</v>
      </c>
      <c r="AG1505" s="4">
        <f t="shared" si="427"/>
        <v>707</v>
      </c>
      <c r="AI1505" t="e">
        <f t="shared" si="421"/>
        <v>#N/A</v>
      </c>
      <c r="AJ1505">
        <v>826.26</v>
      </c>
      <c r="AK1505" s="2">
        <v>826.26</v>
      </c>
      <c r="AL1505" s="2">
        <f t="shared" si="428"/>
        <v>826.26</v>
      </c>
      <c r="AM1505" s="4"/>
      <c r="AN1505" t="e">
        <f>VLOOKUP([1]!Tabelle13[[#This Row],[Vlookup this ID for freight costs]],$AL$2:$AL$6811,2,FALSE)</f>
        <v>#REF!</v>
      </c>
      <c r="AP1505">
        <v>6.07</v>
      </c>
      <c r="AQ1505">
        <v>6.07</v>
      </c>
      <c r="AR1505" s="4">
        <v>30</v>
      </c>
      <c r="AS1505" s="4">
        <v>11</v>
      </c>
      <c r="AT1505" s="4">
        <v>2011</v>
      </c>
      <c r="AU1505" s="4">
        <v>30</v>
      </c>
      <c r="AV1505" s="4">
        <v>11</v>
      </c>
      <c r="AW1505" s="4">
        <v>2011</v>
      </c>
      <c r="AX1505" t="str">
        <f t="shared" si="422"/>
        <v>No Delay</v>
      </c>
      <c r="AY1505">
        <f t="shared" si="423"/>
        <v>0</v>
      </c>
    </row>
    <row r="1506" spans="1:51" x14ac:dyDescent="0.2">
      <c r="A1506" s="3">
        <v>85643</v>
      </c>
      <c r="B1506" s="1" t="s">
        <v>175</v>
      </c>
      <c r="C1506" s="1" t="s">
        <v>165</v>
      </c>
      <c r="D1506" s="1" t="s">
        <v>130</v>
      </c>
      <c r="E1506" s="1" t="s">
        <v>53</v>
      </c>
      <c r="F1506" s="1" t="s">
        <v>53</v>
      </c>
      <c r="G1506" s="13" t="s">
        <v>173</v>
      </c>
      <c r="H1506" s="12">
        <v>40193</v>
      </c>
      <c r="I1506" s="12" t="s">
        <v>158</v>
      </c>
      <c r="J1506" s="12">
        <v>40200</v>
      </c>
      <c r="K1506" s="4">
        <v>2157</v>
      </c>
      <c r="L1506" s="1" t="s">
        <v>146</v>
      </c>
      <c r="M1506" s="1" t="s">
        <v>132</v>
      </c>
      <c r="N1506" s="1" t="s">
        <v>154</v>
      </c>
      <c r="O1506" s="1" t="s">
        <v>93</v>
      </c>
      <c r="P1506">
        <v>60</v>
      </c>
      <c r="Q1506">
        <v>5500</v>
      </c>
      <c r="R1506">
        <v>61710</v>
      </c>
      <c r="S1506">
        <v>11.22</v>
      </c>
      <c r="T1506">
        <v>0.19</v>
      </c>
      <c r="U1506">
        <f t="shared" si="419"/>
        <v>61710</v>
      </c>
      <c r="V1506">
        <f t="shared" si="420"/>
        <v>330000</v>
      </c>
      <c r="W1506" s="1" t="s">
        <v>160</v>
      </c>
      <c r="X1506" s="1" t="s">
        <v>1236</v>
      </c>
      <c r="Y1506" s="1" t="s">
        <v>161</v>
      </c>
      <c r="Z1506" s="3">
        <v>5149</v>
      </c>
      <c r="AA1506" s="4">
        <f t="shared" si="424"/>
        <v>708</v>
      </c>
      <c r="AB1506" s="4">
        <f t="shared" si="418"/>
        <v>2848.353106</v>
      </c>
      <c r="AC1506" s="4">
        <f t="shared" si="425"/>
        <v>708</v>
      </c>
      <c r="AD1506" s="4">
        <f t="shared" si="426"/>
        <v>836.66666666666663</v>
      </c>
      <c r="AE1506" s="4">
        <v>708</v>
      </c>
      <c r="AF1506" s="4">
        <v>708</v>
      </c>
      <c r="AG1506" s="4">
        <f t="shared" si="427"/>
        <v>708</v>
      </c>
      <c r="AI1506" t="e">
        <f t="shared" si="421"/>
        <v>#N/A</v>
      </c>
      <c r="AJ1506">
        <v>2524</v>
      </c>
      <c r="AK1506" s="2">
        <v>2524</v>
      </c>
      <c r="AL1506" s="2">
        <f t="shared" si="428"/>
        <v>2524</v>
      </c>
      <c r="AM1506" s="4"/>
      <c r="AN1506" t="e">
        <f>VLOOKUP([1]!Tabelle13[[#This Row],[Vlookup this ID for freight costs]],$AL$2:$AL$6811,2,FALSE)</f>
        <v>#REF!</v>
      </c>
      <c r="AP1506">
        <v>120.95</v>
      </c>
      <c r="AQ1506">
        <v>120.95</v>
      </c>
      <c r="AR1506" s="4">
        <v>15</v>
      </c>
      <c r="AS1506" s="4">
        <v>1</v>
      </c>
      <c r="AT1506" s="4">
        <v>2010</v>
      </c>
      <c r="AU1506" s="4">
        <v>22</v>
      </c>
      <c r="AV1506" s="4">
        <v>1</v>
      </c>
      <c r="AW1506" s="4">
        <v>2010</v>
      </c>
      <c r="AX1506" t="str">
        <f t="shared" si="422"/>
        <v>Delay</v>
      </c>
      <c r="AY1506">
        <f t="shared" si="423"/>
        <v>7</v>
      </c>
    </row>
    <row r="1507" spans="1:51" x14ac:dyDescent="0.2">
      <c r="A1507" s="3">
        <v>84502</v>
      </c>
      <c r="B1507" s="1" t="s">
        <v>215</v>
      </c>
      <c r="C1507" s="1" t="s">
        <v>89</v>
      </c>
      <c r="D1507" s="1" t="s">
        <v>130</v>
      </c>
      <c r="E1507" s="1" t="s">
        <v>53</v>
      </c>
      <c r="F1507" s="1" t="s">
        <v>53</v>
      </c>
      <c r="G1507" s="13" t="s">
        <v>1244</v>
      </c>
      <c r="H1507" s="12">
        <v>40109</v>
      </c>
      <c r="I1507" s="12" t="s">
        <v>832</v>
      </c>
      <c r="J1507" s="12">
        <v>40102</v>
      </c>
      <c r="K1507" s="4">
        <v>1903</v>
      </c>
      <c r="L1507" s="1" t="s">
        <v>146</v>
      </c>
      <c r="M1507" s="1" t="s">
        <v>132</v>
      </c>
      <c r="N1507" s="1" t="s">
        <v>265</v>
      </c>
      <c r="O1507" s="1" t="s">
        <v>93</v>
      </c>
      <c r="P1507">
        <v>60</v>
      </c>
      <c r="Q1507">
        <v>7400</v>
      </c>
      <c r="R1507">
        <v>21460</v>
      </c>
      <c r="S1507">
        <v>2.9</v>
      </c>
      <c r="T1507">
        <v>0.05</v>
      </c>
      <c r="U1507">
        <f t="shared" si="419"/>
        <v>21460</v>
      </c>
      <c r="V1507">
        <f t="shared" si="420"/>
        <v>444000</v>
      </c>
      <c r="W1507" s="1" t="s">
        <v>155</v>
      </c>
      <c r="X1507" s="1" t="s">
        <v>1236</v>
      </c>
      <c r="Y1507" s="1" t="s">
        <v>156</v>
      </c>
      <c r="Z1507" s="3">
        <v>9211</v>
      </c>
      <c r="AA1507" s="4">
        <f t="shared" si="424"/>
        <v>714</v>
      </c>
      <c r="AB1507" s="4">
        <f t="shared" si="418"/>
        <v>3056.8739260000002</v>
      </c>
      <c r="AC1507" s="4">
        <f t="shared" si="425"/>
        <v>714</v>
      </c>
      <c r="AD1507" s="4">
        <f t="shared" si="426"/>
        <v>714</v>
      </c>
      <c r="AE1507" s="4">
        <v>714</v>
      </c>
      <c r="AF1507" s="4">
        <v>714</v>
      </c>
      <c r="AG1507" s="4">
        <f t="shared" si="427"/>
        <v>714</v>
      </c>
      <c r="AI1507" t="e">
        <f t="shared" si="421"/>
        <v>#N/A</v>
      </c>
      <c r="AJ1507">
        <v>2336.2600000000002</v>
      </c>
      <c r="AK1507" s="2">
        <v>2336.2600000000002</v>
      </c>
      <c r="AL1507" s="2">
        <f t="shared" si="428"/>
        <v>2336.2600000000002</v>
      </c>
      <c r="AM1507" s="4"/>
      <c r="AN1507" t="e">
        <f>VLOOKUP([1]!Tabelle13[[#This Row],[Vlookup this ID for freight costs]],$AL$2:$AL$6811,2,FALSE)</f>
        <v>#REF!</v>
      </c>
      <c r="AP1507">
        <v>42.06</v>
      </c>
      <c r="AQ1507">
        <v>42.06</v>
      </c>
      <c r="AR1507" s="4">
        <v>23</v>
      </c>
      <c r="AS1507" s="4">
        <v>10</v>
      </c>
      <c r="AT1507" s="4">
        <v>2009</v>
      </c>
      <c r="AU1507" s="4">
        <v>16</v>
      </c>
      <c r="AV1507" s="4">
        <v>10</v>
      </c>
      <c r="AW1507" s="4">
        <v>2009</v>
      </c>
      <c r="AX1507" t="str">
        <f t="shared" si="422"/>
        <v>No Delay</v>
      </c>
      <c r="AY1507">
        <f t="shared" si="423"/>
        <v>0</v>
      </c>
    </row>
    <row r="1508" spans="1:51" x14ac:dyDescent="0.2">
      <c r="A1508" s="3">
        <v>10550</v>
      </c>
      <c r="B1508" s="1" t="s">
        <v>317</v>
      </c>
      <c r="C1508" s="1" t="s">
        <v>89</v>
      </c>
      <c r="D1508" s="1" t="s">
        <v>130</v>
      </c>
      <c r="E1508" s="1"/>
      <c r="F1508" s="1" t="s">
        <v>107</v>
      </c>
      <c r="G1508" s="13" t="s">
        <v>782</v>
      </c>
      <c r="H1508" s="12">
        <v>39206</v>
      </c>
      <c r="I1508" s="12" t="s">
        <v>782</v>
      </c>
      <c r="J1508" s="12">
        <v>39206</v>
      </c>
      <c r="K1508" s="4">
        <v>131</v>
      </c>
      <c r="L1508" s="1" t="s">
        <v>146</v>
      </c>
      <c r="M1508" s="1" t="s">
        <v>132</v>
      </c>
      <c r="N1508" s="1" t="s">
        <v>275</v>
      </c>
      <c r="O1508" s="1" t="s">
        <v>93</v>
      </c>
      <c r="P1508">
        <v>60</v>
      </c>
      <c r="Q1508">
        <v>1778</v>
      </c>
      <c r="R1508">
        <v>18224.5</v>
      </c>
      <c r="S1508">
        <v>10.25</v>
      </c>
      <c r="T1508">
        <v>0.17</v>
      </c>
      <c r="U1508">
        <f t="shared" si="419"/>
        <v>18224.5</v>
      </c>
      <c r="V1508">
        <f t="shared" si="420"/>
        <v>106680</v>
      </c>
      <c r="W1508" s="1" t="s">
        <v>155</v>
      </c>
      <c r="X1508" s="1" t="s">
        <v>1236</v>
      </c>
      <c r="Y1508" s="1" t="s">
        <v>156</v>
      </c>
      <c r="Z1508" s="3">
        <v>9211</v>
      </c>
      <c r="AA1508" s="4">
        <f t="shared" si="424"/>
        <v>716</v>
      </c>
      <c r="AB1508" s="4">
        <f t="shared" si="418"/>
        <v>2439.8717944</v>
      </c>
      <c r="AC1508" s="4">
        <f t="shared" si="425"/>
        <v>716</v>
      </c>
      <c r="AD1508" s="4">
        <f t="shared" si="426"/>
        <v>716</v>
      </c>
      <c r="AE1508" s="4">
        <v>716</v>
      </c>
      <c r="AF1508" s="4">
        <v>716</v>
      </c>
      <c r="AG1508" s="4">
        <f t="shared" si="427"/>
        <v>716</v>
      </c>
      <c r="AH1508" s="4">
        <v>82910</v>
      </c>
      <c r="AI1508">
        <f t="shared" si="421"/>
        <v>6991</v>
      </c>
      <c r="AJ1508">
        <v>2601</v>
      </c>
      <c r="AK1508" s="2">
        <v>2601</v>
      </c>
      <c r="AL1508" s="2">
        <f t="shared" si="428"/>
        <v>2601</v>
      </c>
      <c r="AM1508" s="4"/>
      <c r="AN1508" t="e">
        <f>VLOOKUP([1]!Tabelle13[[#This Row],[Vlookup this ID for freight costs]],$AL$2:$AL$6811,2,FALSE)</f>
        <v>#REF!</v>
      </c>
      <c r="AP1508">
        <v>0</v>
      </c>
      <c r="AR1508" s="4">
        <v>4</v>
      </c>
      <c r="AS1508" s="4">
        <v>5</v>
      </c>
      <c r="AT1508" s="4">
        <v>2007</v>
      </c>
      <c r="AU1508" s="4">
        <v>4</v>
      </c>
      <c r="AV1508" s="4">
        <v>5</v>
      </c>
      <c r="AW1508" s="4">
        <v>2007</v>
      </c>
      <c r="AX1508" t="str">
        <f t="shared" si="422"/>
        <v>No Delay</v>
      </c>
      <c r="AY1508">
        <f t="shared" si="423"/>
        <v>0</v>
      </c>
    </row>
    <row r="1509" spans="1:51" x14ac:dyDescent="0.2">
      <c r="A1509" s="3">
        <v>12037</v>
      </c>
      <c r="B1509" s="1" t="s">
        <v>317</v>
      </c>
      <c r="C1509" s="1" t="s">
        <v>89</v>
      </c>
      <c r="D1509" s="1" t="s">
        <v>130</v>
      </c>
      <c r="E1509" s="1"/>
      <c r="F1509" s="1" t="s">
        <v>107</v>
      </c>
      <c r="G1509" s="13" t="s">
        <v>782</v>
      </c>
      <c r="H1509" s="12">
        <v>39206</v>
      </c>
      <c r="I1509" s="12" t="s">
        <v>782</v>
      </c>
      <c r="J1509" s="12">
        <v>39206</v>
      </c>
      <c r="K1509" s="4">
        <v>142</v>
      </c>
      <c r="L1509" s="1" t="s">
        <v>146</v>
      </c>
      <c r="M1509" s="1" t="s">
        <v>132</v>
      </c>
      <c r="N1509" s="1" t="s">
        <v>167</v>
      </c>
      <c r="O1509" s="1" t="s">
        <v>93</v>
      </c>
      <c r="P1509">
        <v>30</v>
      </c>
      <c r="Q1509">
        <v>6519</v>
      </c>
      <c r="R1509">
        <v>105933.75</v>
      </c>
      <c r="S1509">
        <v>16.25</v>
      </c>
      <c r="T1509">
        <v>0.54</v>
      </c>
      <c r="U1509">
        <f t="shared" si="419"/>
        <v>105933.75</v>
      </c>
      <c r="V1509">
        <f t="shared" si="420"/>
        <v>195570</v>
      </c>
      <c r="W1509" s="1" t="s">
        <v>155</v>
      </c>
      <c r="X1509" s="1" t="s">
        <v>1236</v>
      </c>
      <c r="Y1509" s="1" t="s">
        <v>156</v>
      </c>
      <c r="Z1509" s="3">
        <v>9211</v>
      </c>
      <c r="AA1509" s="4">
        <f t="shared" si="424"/>
        <v>716</v>
      </c>
      <c r="AB1509" s="4">
        <f t="shared" si="418"/>
        <v>2960.1861141999998</v>
      </c>
      <c r="AC1509" s="4">
        <f t="shared" si="425"/>
        <v>716</v>
      </c>
      <c r="AD1509" s="4">
        <f t="shared" si="426"/>
        <v>1135</v>
      </c>
      <c r="AE1509" s="3" t="s">
        <v>1493</v>
      </c>
      <c r="AF1509" s="3">
        <v>716</v>
      </c>
      <c r="AG1509" s="4">
        <f>AI1509</f>
        <v>716</v>
      </c>
      <c r="AH1509" s="4">
        <v>10550</v>
      </c>
      <c r="AI1509">
        <f t="shared" si="421"/>
        <v>716</v>
      </c>
      <c r="AJ1509" t="s">
        <v>1493</v>
      </c>
      <c r="AK1509" s="2">
        <v>2601</v>
      </c>
      <c r="AL1509" s="2">
        <f>AN1509</f>
        <v>2601</v>
      </c>
      <c r="AM1509" s="4">
        <v>10550</v>
      </c>
      <c r="AN1509">
        <f>INDEX($AJ$2:$AJ$6811,MATCH(AM1509,$A$2:$A$6811,0))</f>
        <v>2601</v>
      </c>
      <c r="AP1509">
        <v>0</v>
      </c>
      <c r="AR1509" s="4">
        <v>4</v>
      </c>
      <c r="AS1509" s="4">
        <v>5</v>
      </c>
      <c r="AT1509" s="4">
        <v>2007</v>
      </c>
      <c r="AU1509" s="4">
        <v>4</v>
      </c>
      <c r="AV1509" s="4">
        <v>5</v>
      </c>
      <c r="AW1509" s="4">
        <v>2007</v>
      </c>
      <c r="AX1509" t="str">
        <f t="shared" si="422"/>
        <v>No Delay</v>
      </c>
      <c r="AY1509">
        <f t="shared" si="423"/>
        <v>0</v>
      </c>
    </row>
    <row r="1510" spans="1:51" x14ac:dyDescent="0.2">
      <c r="A1510" s="3">
        <v>84643</v>
      </c>
      <c r="B1510" s="1" t="s">
        <v>175</v>
      </c>
      <c r="C1510" s="1" t="s">
        <v>165</v>
      </c>
      <c r="D1510" s="1" t="s">
        <v>130</v>
      </c>
      <c r="E1510" s="1" t="s">
        <v>101</v>
      </c>
      <c r="F1510" s="1" t="s">
        <v>101</v>
      </c>
      <c r="G1510" s="13" t="s">
        <v>1494</v>
      </c>
      <c r="H1510" s="12">
        <v>40653</v>
      </c>
      <c r="I1510" s="12" t="s">
        <v>690</v>
      </c>
      <c r="J1510" s="12">
        <v>40666</v>
      </c>
      <c r="K1510" s="4">
        <v>3163</v>
      </c>
      <c r="L1510" s="1" t="s">
        <v>146</v>
      </c>
      <c r="M1510" s="1" t="s">
        <v>132</v>
      </c>
      <c r="N1510" s="1" t="s">
        <v>292</v>
      </c>
      <c r="O1510" s="1" t="s">
        <v>93</v>
      </c>
      <c r="P1510">
        <v>30</v>
      </c>
      <c r="Q1510">
        <v>6600</v>
      </c>
      <c r="R1510">
        <v>131472</v>
      </c>
      <c r="S1510">
        <v>19.920000000000002</v>
      </c>
      <c r="T1510">
        <v>0.66</v>
      </c>
      <c r="U1510">
        <f t="shared" si="419"/>
        <v>131472</v>
      </c>
      <c r="V1510">
        <f t="shared" si="420"/>
        <v>198000</v>
      </c>
      <c r="W1510" s="1" t="s">
        <v>160</v>
      </c>
      <c r="X1510" s="1" t="s">
        <v>1236</v>
      </c>
      <c r="Y1510" s="1" t="s">
        <v>161</v>
      </c>
      <c r="Z1510" s="3">
        <v>10896</v>
      </c>
      <c r="AA1510" s="4">
        <f t="shared" si="424"/>
        <v>720</v>
      </c>
      <c r="AB1510" s="4">
        <f t="shared" si="418"/>
        <v>2969.0756860000001</v>
      </c>
      <c r="AC1510" s="4">
        <f t="shared" si="425"/>
        <v>720</v>
      </c>
      <c r="AD1510" s="4">
        <f t="shared" si="426"/>
        <v>3068.3333333333335</v>
      </c>
      <c r="AE1510" s="4">
        <v>720</v>
      </c>
      <c r="AF1510" s="4">
        <v>720</v>
      </c>
      <c r="AG1510" s="4">
        <f>AE1510</f>
        <v>720</v>
      </c>
      <c r="AI1510" t="e">
        <f t="shared" si="421"/>
        <v>#N/A</v>
      </c>
      <c r="AJ1510">
        <v>4647.66</v>
      </c>
      <c r="AK1510" s="2">
        <v>4647.66</v>
      </c>
      <c r="AL1510" s="2">
        <f>AJ1510</f>
        <v>4647.66</v>
      </c>
      <c r="AM1510" s="4"/>
      <c r="AN1510" t="e">
        <f>VLOOKUP([1]!Tabelle13[[#This Row],[Vlookup this ID for freight costs]],$AL$2:$AL$6811,2,FALSE)</f>
        <v>#REF!</v>
      </c>
      <c r="AP1510">
        <v>216.93</v>
      </c>
      <c r="AQ1510">
        <v>216.93</v>
      </c>
      <c r="AR1510" s="4">
        <v>20</v>
      </c>
      <c r="AS1510" s="4">
        <v>4</v>
      </c>
      <c r="AT1510" s="4">
        <v>2011</v>
      </c>
      <c r="AU1510" s="4">
        <v>3</v>
      </c>
      <c r="AV1510" s="4">
        <v>5</v>
      </c>
      <c r="AW1510" s="4">
        <v>2011</v>
      </c>
      <c r="AX1510" t="str">
        <f t="shared" si="422"/>
        <v>Delay</v>
      </c>
      <c r="AY1510">
        <f t="shared" si="423"/>
        <v>13</v>
      </c>
    </row>
    <row r="1511" spans="1:51" x14ac:dyDescent="0.2">
      <c r="A1511" s="3">
        <v>11338</v>
      </c>
      <c r="B1511" s="1" t="s">
        <v>88</v>
      </c>
      <c r="C1511" s="1" t="s">
        <v>89</v>
      </c>
      <c r="D1511" s="1" t="s">
        <v>130</v>
      </c>
      <c r="E1511" s="1" t="s">
        <v>53</v>
      </c>
      <c r="F1511" s="1" t="s">
        <v>53</v>
      </c>
      <c r="G1511" s="13" t="s">
        <v>1495</v>
      </c>
      <c r="H1511" s="12">
        <v>40010</v>
      </c>
      <c r="I1511" s="12" t="s">
        <v>1495</v>
      </c>
      <c r="J1511" s="12">
        <v>40010</v>
      </c>
      <c r="K1511" s="4">
        <v>1671</v>
      </c>
      <c r="L1511" s="1" t="s">
        <v>146</v>
      </c>
      <c r="M1511" s="1" t="s">
        <v>132</v>
      </c>
      <c r="N1511" s="1" t="s">
        <v>206</v>
      </c>
      <c r="O1511" s="1" t="s">
        <v>93</v>
      </c>
      <c r="P1511">
        <v>60</v>
      </c>
      <c r="Q1511">
        <v>9560</v>
      </c>
      <c r="R1511">
        <v>36328</v>
      </c>
      <c r="S1511">
        <v>3.8</v>
      </c>
      <c r="T1511">
        <v>0.06</v>
      </c>
      <c r="U1511">
        <f t="shared" si="419"/>
        <v>36328</v>
      </c>
      <c r="V1511">
        <f t="shared" si="420"/>
        <v>573600</v>
      </c>
      <c r="W1511" s="1" t="s">
        <v>160</v>
      </c>
      <c r="X1511" s="1" t="s">
        <v>1236</v>
      </c>
      <c r="Y1511" s="1" t="s">
        <v>161</v>
      </c>
      <c r="Z1511" s="3">
        <v>8828</v>
      </c>
      <c r="AA1511" s="4">
        <f t="shared" si="424"/>
        <v>722</v>
      </c>
      <c r="AB1511" s="4">
        <f t="shared" si="418"/>
        <v>3293.9291739999999</v>
      </c>
      <c r="AC1511" s="4">
        <f t="shared" si="425"/>
        <v>722</v>
      </c>
      <c r="AD1511" s="4">
        <f t="shared" si="426"/>
        <v>722</v>
      </c>
      <c r="AE1511" s="4">
        <v>722</v>
      </c>
      <c r="AF1511" s="4">
        <v>722</v>
      </c>
      <c r="AG1511" s="4">
        <f>AE1511</f>
        <v>722</v>
      </c>
      <c r="AH1511" s="4">
        <v>82670</v>
      </c>
      <c r="AI1511">
        <f t="shared" si="421"/>
        <v>825</v>
      </c>
      <c r="AJ1511">
        <v>2787.55</v>
      </c>
      <c r="AK1511" s="2">
        <v>2787.55</v>
      </c>
      <c r="AL1511" s="2">
        <f>AJ1511</f>
        <v>2787.55</v>
      </c>
      <c r="AM1511" s="4"/>
      <c r="AN1511" t="e">
        <f>VLOOKUP([1]!Tabelle13[[#This Row],[Vlookup this ID for freight costs]],$AL$2:$AL$6811,2,FALSE)</f>
        <v>#REF!</v>
      </c>
      <c r="AP1511">
        <v>71.2</v>
      </c>
      <c r="AQ1511">
        <v>71.2</v>
      </c>
      <c r="AR1511" s="4">
        <v>16</v>
      </c>
      <c r="AS1511" s="4">
        <v>7</v>
      </c>
      <c r="AT1511" s="4">
        <v>2009</v>
      </c>
      <c r="AU1511" s="4">
        <v>16</v>
      </c>
      <c r="AV1511" s="4">
        <v>7</v>
      </c>
      <c r="AW1511" s="4">
        <v>2009</v>
      </c>
      <c r="AX1511" t="str">
        <f t="shared" si="422"/>
        <v>No Delay</v>
      </c>
      <c r="AY1511">
        <f t="shared" si="423"/>
        <v>0</v>
      </c>
    </row>
    <row r="1512" spans="1:51" x14ac:dyDescent="0.2">
      <c r="A1512" s="3">
        <v>11339</v>
      </c>
      <c r="B1512" s="1" t="s">
        <v>88</v>
      </c>
      <c r="C1512" s="1" t="s">
        <v>89</v>
      </c>
      <c r="D1512" s="1" t="s">
        <v>130</v>
      </c>
      <c r="E1512" s="1" t="s">
        <v>53</v>
      </c>
      <c r="F1512" s="1" t="s">
        <v>53</v>
      </c>
      <c r="G1512" s="13" t="s">
        <v>1495</v>
      </c>
      <c r="H1512" s="12">
        <v>40010</v>
      </c>
      <c r="I1512" s="12" t="s">
        <v>1495</v>
      </c>
      <c r="J1512" s="12">
        <v>40010</v>
      </c>
      <c r="K1512" s="4">
        <v>1672</v>
      </c>
      <c r="L1512" s="1" t="s">
        <v>146</v>
      </c>
      <c r="M1512" s="1" t="s">
        <v>132</v>
      </c>
      <c r="N1512" s="1" t="s">
        <v>333</v>
      </c>
      <c r="O1512" s="1" t="s">
        <v>93</v>
      </c>
      <c r="P1512">
        <v>60</v>
      </c>
      <c r="Q1512">
        <v>296</v>
      </c>
      <c r="R1512">
        <v>444</v>
      </c>
      <c r="S1512">
        <v>1.5</v>
      </c>
      <c r="T1512">
        <v>0.02</v>
      </c>
      <c r="U1512">
        <f t="shared" si="419"/>
        <v>444</v>
      </c>
      <c r="V1512">
        <f t="shared" si="420"/>
        <v>17760</v>
      </c>
      <c r="W1512" s="1" t="s">
        <v>155</v>
      </c>
      <c r="X1512" s="1" t="s">
        <v>1236</v>
      </c>
      <c r="Y1512" s="1" t="s">
        <v>156</v>
      </c>
      <c r="Z1512" s="3">
        <v>9211</v>
      </c>
      <c r="AA1512" s="4">
        <f t="shared" si="424"/>
        <v>722</v>
      </c>
      <c r="AB1512" s="4">
        <f t="shared" si="418"/>
        <v>2277.2255547999998</v>
      </c>
      <c r="AC1512" s="4">
        <f t="shared" si="425"/>
        <v>722</v>
      </c>
      <c r="AD1512" s="4">
        <f t="shared" si="426"/>
        <v>379</v>
      </c>
      <c r="AE1512" s="3" t="s">
        <v>1496</v>
      </c>
      <c r="AF1512" s="3">
        <v>722</v>
      </c>
      <c r="AG1512" s="4">
        <f>AI1512</f>
        <v>722</v>
      </c>
      <c r="AH1512" s="4">
        <v>11338</v>
      </c>
      <c r="AI1512">
        <f t="shared" si="421"/>
        <v>722</v>
      </c>
      <c r="AJ1512" t="s">
        <v>1496</v>
      </c>
      <c r="AK1512" s="2">
        <v>2787.55</v>
      </c>
      <c r="AL1512" s="2">
        <f>AN1512</f>
        <v>2787.55</v>
      </c>
      <c r="AM1512" s="4">
        <v>11338</v>
      </c>
      <c r="AN1512">
        <f>INDEX($AJ$2:$AJ$6811,MATCH(AM1512,$A$2:$A$6811,0))</f>
        <v>2787.55</v>
      </c>
      <c r="AP1512">
        <v>0.87</v>
      </c>
      <c r="AQ1512">
        <v>0.87</v>
      </c>
      <c r="AR1512" s="4">
        <v>16</v>
      </c>
      <c r="AS1512" s="4">
        <v>7</v>
      </c>
      <c r="AT1512" s="4">
        <v>2009</v>
      </c>
      <c r="AU1512" s="4">
        <v>16</v>
      </c>
      <c r="AV1512" s="4">
        <v>7</v>
      </c>
      <c r="AW1512" s="4">
        <v>2009</v>
      </c>
      <c r="AX1512" t="str">
        <f t="shared" si="422"/>
        <v>No Delay</v>
      </c>
      <c r="AY1512">
        <f t="shared" si="423"/>
        <v>0</v>
      </c>
    </row>
    <row r="1513" spans="1:51" x14ac:dyDescent="0.2">
      <c r="A1513" s="3">
        <v>83134</v>
      </c>
      <c r="B1513" s="1" t="s">
        <v>175</v>
      </c>
      <c r="C1513" s="1" t="s">
        <v>165</v>
      </c>
      <c r="D1513" s="1" t="s">
        <v>130</v>
      </c>
      <c r="E1513" s="1" t="s">
        <v>53</v>
      </c>
      <c r="F1513" s="1" t="s">
        <v>53</v>
      </c>
      <c r="G1513" s="13" t="s">
        <v>801</v>
      </c>
      <c r="H1513" s="12">
        <v>41394</v>
      </c>
      <c r="I1513" s="12" t="s">
        <v>825</v>
      </c>
      <c r="J1513" s="12">
        <v>41403</v>
      </c>
      <c r="K1513" s="4">
        <v>4698</v>
      </c>
      <c r="L1513" s="1" t="s">
        <v>146</v>
      </c>
      <c r="M1513" s="1" t="s">
        <v>132</v>
      </c>
      <c r="N1513" s="1" t="s">
        <v>265</v>
      </c>
      <c r="O1513" s="1" t="s">
        <v>93</v>
      </c>
      <c r="P1513">
        <v>60</v>
      </c>
      <c r="Q1513">
        <v>11490</v>
      </c>
      <c r="R1513">
        <v>25967.4</v>
      </c>
      <c r="S1513">
        <v>2.2599999999999998</v>
      </c>
      <c r="T1513">
        <v>0.04</v>
      </c>
      <c r="U1513">
        <f t="shared" si="419"/>
        <v>25967.399999999998</v>
      </c>
      <c r="V1513">
        <f t="shared" si="420"/>
        <v>689400</v>
      </c>
      <c r="W1513" s="1" t="s">
        <v>179</v>
      </c>
      <c r="X1513" s="1" t="s">
        <v>1236</v>
      </c>
      <c r="Y1513" s="1" t="s">
        <v>156</v>
      </c>
      <c r="Z1513" s="3">
        <v>5457</v>
      </c>
      <c r="AA1513" s="4">
        <f t="shared" si="424"/>
        <v>722</v>
      </c>
      <c r="AB1513" s="4">
        <f t="shared" si="418"/>
        <v>3505.742428</v>
      </c>
      <c r="AC1513" s="4">
        <f t="shared" si="425"/>
        <v>722</v>
      </c>
      <c r="AD1513" s="4">
        <f t="shared" si="426"/>
        <v>722</v>
      </c>
      <c r="AE1513" s="4">
        <v>722</v>
      </c>
      <c r="AF1513" s="4">
        <v>722</v>
      </c>
      <c r="AG1513" s="4">
        <f>AE1513</f>
        <v>722</v>
      </c>
      <c r="AI1513" t="e">
        <f t="shared" si="421"/>
        <v>#N/A</v>
      </c>
      <c r="AJ1513">
        <v>3483.79</v>
      </c>
      <c r="AK1513" s="2">
        <v>3483.79</v>
      </c>
      <c r="AL1513" s="2">
        <f>AJ1513</f>
        <v>3483.79</v>
      </c>
      <c r="AM1513" s="4"/>
      <c r="AN1513" t="e">
        <f>VLOOKUP([1]!Tabelle13[[#This Row],[Vlookup this ID for freight costs]],$AL$2:$AL$6811,2,FALSE)</f>
        <v>#REF!</v>
      </c>
      <c r="AP1513">
        <v>32.119999999999997</v>
      </c>
      <c r="AQ1513">
        <v>32.119999999999997</v>
      </c>
      <c r="AR1513" s="4">
        <v>30</v>
      </c>
      <c r="AS1513" s="4">
        <v>4</v>
      </c>
      <c r="AT1513" s="4">
        <v>2013</v>
      </c>
      <c r="AU1513" s="4">
        <v>9</v>
      </c>
      <c r="AV1513" s="4">
        <v>5</v>
      </c>
      <c r="AW1513" s="4">
        <v>2013</v>
      </c>
      <c r="AX1513" t="str">
        <f t="shared" si="422"/>
        <v>Delay</v>
      </c>
      <c r="AY1513">
        <f t="shared" si="423"/>
        <v>9</v>
      </c>
    </row>
    <row r="1514" spans="1:51" x14ac:dyDescent="0.2">
      <c r="A1514" s="3">
        <v>10548</v>
      </c>
      <c r="B1514" s="1" t="s">
        <v>144</v>
      </c>
      <c r="C1514" s="1" t="s">
        <v>65</v>
      </c>
      <c r="D1514" s="1" t="s">
        <v>130</v>
      </c>
      <c r="E1514" s="1"/>
      <c r="F1514" s="1" t="s">
        <v>107</v>
      </c>
      <c r="G1514" s="13" t="s">
        <v>1497</v>
      </c>
      <c r="H1514" s="12">
        <v>39210</v>
      </c>
      <c r="I1514" s="12" t="s">
        <v>1497</v>
      </c>
      <c r="J1514" s="12">
        <v>39210</v>
      </c>
      <c r="K1514" s="4">
        <v>149</v>
      </c>
      <c r="L1514" s="1" t="s">
        <v>146</v>
      </c>
      <c r="M1514" s="1" t="s">
        <v>132</v>
      </c>
      <c r="N1514" s="1" t="s">
        <v>985</v>
      </c>
      <c r="O1514" s="1" t="s">
        <v>93</v>
      </c>
      <c r="P1514">
        <v>120</v>
      </c>
      <c r="Q1514">
        <v>5661</v>
      </c>
      <c r="R1514">
        <v>116050.5</v>
      </c>
      <c r="S1514">
        <v>20.5</v>
      </c>
      <c r="T1514">
        <v>0.17</v>
      </c>
      <c r="U1514">
        <f t="shared" si="419"/>
        <v>116050.5</v>
      </c>
      <c r="V1514">
        <f t="shared" si="420"/>
        <v>679320</v>
      </c>
      <c r="W1514" s="1" t="s">
        <v>149</v>
      </c>
      <c r="X1514" s="1" t="s">
        <v>150</v>
      </c>
      <c r="Y1514" s="1" t="s">
        <v>150</v>
      </c>
      <c r="Z1514" s="3">
        <v>4785</v>
      </c>
      <c r="AA1514" s="4">
        <f t="shared" si="424"/>
        <v>725</v>
      </c>
      <c r="AB1514" s="4">
        <f t="shared" si="418"/>
        <v>2866.0225018000001</v>
      </c>
      <c r="AC1514" s="4">
        <f t="shared" si="425"/>
        <v>725</v>
      </c>
      <c r="AD1514" s="4">
        <f t="shared" si="426"/>
        <v>725</v>
      </c>
      <c r="AE1514" s="4">
        <v>725</v>
      </c>
      <c r="AF1514" s="4">
        <v>725</v>
      </c>
      <c r="AG1514" s="4">
        <f>AE1514</f>
        <v>725</v>
      </c>
      <c r="AH1514" s="4">
        <v>82910</v>
      </c>
      <c r="AI1514">
        <f t="shared" si="421"/>
        <v>6991</v>
      </c>
      <c r="AJ1514">
        <v>4104.5</v>
      </c>
      <c r="AK1514" s="2">
        <v>4104.5</v>
      </c>
      <c r="AL1514" s="2">
        <f>AJ1514</f>
        <v>4104.5</v>
      </c>
      <c r="AM1514" s="4"/>
      <c r="AN1514" t="e">
        <f>VLOOKUP([1]!Tabelle13[[#This Row],[Vlookup this ID for freight costs]],$AL$2:$AL$6811,2,FALSE)</f>
        <v>#REF!</v>
      </c>
      <c r="AP1514">
        <v>0</v>
      </c>
      <c r="AR1514" s="4">
        <v>8</v>
      </c>
      <c r="AS1514" s="4">
        <v>5</v>
      </c>
      <c r="AT1514" s="4">
        <v>2007</v>
      </c>
      <c r="AU1514" s="4">
        <v>8</v>
      </c>
      <c r="AV1514" s="4">
        <v>5</v>
      </c>
      <c r="AW1514" s="4">
        <v>2007</v>
      </c>
      <c r="AX1514" t="str">
        <f t="shared" si="422"/>
        <v>No Delay</v>
      </c>
      <c r="AY1514">
        <f t="shared" si="423"/>
        <v>0</v>
      </c>
    </row>
    <row r="1515" spans="1:51" x14ac:dyDescent="0.2">
      <c r="A1515" s="3">
        <v>85808</v>
      </c>
      <c r="B1515" s="1" t="s">
        <v>151</v>
      </c>
      <c r="C1515" s="1" t="s">
        <v>65</v>
      </c>
      <c r="D1515" s="1" t="s">
        <v>130</v>
      </c>
      <c r="E1515" s="1" t="s">
        <v>152</v>
      </c>
      <c r="F1515" s="1" t="s">
        <v>152</v>
      </c>
      <c r="G1515" s="13" t="s">
        <v>1102</v>
      </c>
      <c r="H1515" s="12">
        <v>40970</v>
      </c>
      <c r="I1515" s="12" t="s">
        <v>509</v>
      </c>
      <c r="J1515" s="12">
        <v>40895</v>
      </c>
      <c r="K1515" s="4">
        <v>3659</v>
      </c>
      <c r="L1515" s="1" t="s">
        <v>146</v>
      </c>
      <c r="M1515" s="1" t="s">
        <v>132</v>
      </c>
      <c r="N1515" s="1" t="s">
        <v>167</v>
      </c>
      <c r="O1515" s="1" t="s">
        <v>93</v>
      </c>
      <c r="P1515">
        <v>30</v>
      </c>
      <c r="Q1515">
        <v>10944</v>
      </c>
      <c r="R1515">
        <v>46183.68</v>
      </c>
      <c r="S1515">
        <v>4.22</v>
      </c>
      <c r="T1515">
        <v>0.14000000000000001</v>
      </c>
      <c r="U1515">
        <f t="shared" si="419"/>
        <v>46183.68</v>
      </c>
      <c r="V1515">
        <f t="shared" si="420"/>
        <v>328320</v>
      </c>
      <c r="W1515" s="1" t="s">
        <v>197</v>
      </c>
      <c r="X1515" s="1" t="s">
        <v>1236</v>
      </c>
      <c r="Y1515" s="1" t="s">
        <v>3082</v>
      </c>
      <c r="Z1515" s="3">
        <v>7428</v>
      </c>
      <c r="AA1515" s="4">
        <f t="shared" si="424"/>
        <v>726</v>
      </c>
      <c r="AB1515" s="4">
        <f t="shared" si="418"/>
        <v>3445.8201292000003</v>
      </c>
      <c r="AC1515" s="4">
        <f t="shared" si="425"/>
        <v>726</v>
      </c>
      <c r="AD1515" s="4">
        <f t="shared" si="426"/>
        <v>623.5</v>
      </c>
      <c r="AE1515" s="4">
        <v>726</v>
      </c>
      <c r="AF1515" s="4">
        <v>726</v>
      </c>
      <c r="AG1515" s="4">
        <f>AE1515</f>
        <v>726</v>
      </c>
      <c r="AI1515" t="e">
        <f t="shared" si="421"/>
        <v>#N/A</v>
      </c>
      <c r="AJ1515">
        <v>15322.73</v>
      </c>
      <c r="AK1515" s="2">
        <v>15322.73</v>
      </c>
      <c r="AL1515" s="2">
        <f>AJ1515</f>
        <v>15322.73</v>
      </c>
      <c r="AM1515" s="4"/>
      <c r="AN1515" t="e">
        <f>VLOOKUP([1]!Tabelle13[[#This Row],[Vlookup this ID for freight costs]],$AL$2:$AL$6811,2,FALSE)</f>
        <v>#REF!</v>
      </c>
      <c r="AP1515">
        <v>76.2</v>
      </c>
      <c r="AQ1515">
        <v>76.2</v>
      </c>
      <c r="AR1515" s="4">
        <v>2</v>
      </c>
      <c r="AS1515" s="4">
        <v>4</v>
      </c>
      <c r="AT1515" s="4">
        <v>2012</v>
      </c>
      <c r="AU1515" s="4">
        <v>18</v>
      </c>
      <c r="AV1515" s="4">
        <v>12</v>
      </c>
      <c r="AW1515" s="4">
        <v>2011</v>
      </c>
      <c r="AX1515" t="str">
        <f t="shared" si="422"/>
        <v>No Delay</v>
      </c>
      <c r="AY1515">
        <f t="shared" si="423"/>
        <v>0</v>
      </c>
    </row>
    <row r="1516" spans="1:51" x14ac:dyDescent="0.2">
      <c r="A1516" s="3">
        <v>82471</v>
      </c>
      <c r="B1516" s="1" t="s">
        <v>175</v>
      </c>
      <c r="C1516" s="1" t="s">
        <v>165</v>
      </c>
      <c r="D1516" s="1" t="s">
        <v>130</v>
      </c>
      <c r="E1516" s="1" t="s">
        <v>101</v>
      </c>
      <c r="F1516" s="1" t="s">
        <v>101</v>
      </c>
      <c r="G1516" s="13" t="s">
        <v>741</v>
      </c>
      <c r="H1516" s="12">
        <v>41093</v>
      </c>
      <c r="I1516" s="12" t="s">
        <v>576</v>
      </c>
      <c r="J1516" s="12">
        <v>41047</v>
      </c>
      <c r="K1516" s="4">
        <v>3913</v>
      </c>
      <c r="L1516" s="1" t="s">
        <v>146</v>
      </c>
      <c r="M1516" s="1" t="s">
        <v>132</v>
      </c>
      <c r="N1516" s="1" t="s">
        <v>238</v>
      </c>
      <c r="O1516" s="1" t="s">
        <v>93</v>
      </c>
      <c r="P1516">
        <v>30</v>
      </c>
      <c r="Q1516">
        <v>1500</v>
      </c>
      <c r="R1516">
        <v>8310</v>
      </c>
      <c r="S1516">
        <v>5.54</v>
      </c>
      <c r="T1516">
        <v>0.18</v>
      </c>
      <c r="U1516">
        <f t="shared" si="419"/>
        <v>8310</v>
      </c>
      <c r="V1516">
        <f t="shared" si="420"/>
        <v>45000</v>
      </c>
      <c r="W1516" s="1" t="s">
        <v>160</v>
      </c>
      <c r="X1516" s="1" t="s">
        <v>1236</v>
      </c>
      <c r="Y1516" s="1" t="s">
        <v>161</v>
      </c>
      <c r="Z1516" s="3">
        <v>10896</v>
      </c>
      <c r="AA1516" s="4">
        <f t="shared" si="424"/>
        <v>729</v>
      </c>
      <c r="AB1516" s="4">
        <f t="shared" si="418"/>
        <v>2409.3619060000001</v>
      </c>
      <c r="AC1516" s="4">
        <f t="shared" si="425"/>
        <v>729</v>
      </c>
      <c r="AD1516" s="4">
        <f t="shared" si="426"/>
        <v>1472.7562623636366</v>
      </c>
      <c r="AE1516" s="4">
        <v>729</v>
      </c>
      <c r="AF1516" s="4">
        <v>729</v>
      </c>
      <c r="AG1516" s="4">
        <f>AE1516</f>
        <v>729</v>
      </c>
      <c r="AI1516" t="e">
        <f t="shared" si="421"/>
        <v>#N/A</v>
      </c>
      <c r="AJ1516">
        <v>3758.4</v>
      </c>
      <c r="AK1516" s="2">
        <v>3758.4</v>
      </c>
      <c r="AL1516" s="2">
        <f>AJ1516</f>
        <v>3758.4</v>
      </c>
      <c r="AM1516" s="4"/>
      <c r="AN1516" t="e">
        <f>VLOOKUP([1]!Tabelle13[[#This Row],[Vlookup this ID for freight costs]],$AL$2:$AL$6811,2,FALSE)</f>
        <v>#REF!</v>
      </c>
      <c r="AP1516">
        <v>11.65</v>
      </c>
      <c r="AQ1516">
        <v>11.65</v>
      </c>
      <c r="AR1516" s="4">
        <v>3</v>
      </c>
      <c r="AS1516" s="4">
        <v>7</v>
      </c>
      <c r="AT1516" s="4">
        <v>2012</v>
      </c>
      <c r="AU1516" s="4">
        <v>18</v>
      </c>
      <c r="AV1516" s="4">
        <v>5</v>
      </c>
      <c r="AW1516" s="4">
        <v>2012</v>
      </c>
      <c r="AX1516" t="str">
        <f t="shared" si="422"/>
        <v>No Delay</v>
      </c>
      <c r="AY1516">
        <f t="shared" si="423"/>
        <v>0</v>
      </c>
    </row>
    <row r="1517" spans="1:51" x14ac:dyDescent="0.2">
      <c r="A1517" s="3">
        <v>82472</v>
      </c>
      <c r="B1517" s="1" t="s">
        <v>175</v>
      </c>
      <c r="C1517" s="1" t="s">
        <v>165</v>
      </c>
      <c r="D1517" s="1" t="s">
        <v>130</v>
      </c>
      <c r="E1517" s="1" t="s">
        <v>101</v>
      </c>
      <c r="F1517" s="1" t="s">
        <v>101</v>
      </c>
      <c r="G1517" s="13" t="s">
        <v>741</v>
      </c>
      <c r="H1517" s="12">
        <v>41093</v>
      </c>
      <c r="I1517" s="12" t="s">
        <v>576</v>
      </c>
      <c r="J1517" s="12">
        <v>41047</v>
      </c>
      <c r="K1517" s="4">
        <v>3914</v>
      </c>
      <c r="L1517" s="1" t="s">
        <v>146</v>
      </c>
      <c r="M1517" s="1" t="s">
        <v>132</v>
      </c>
      <c r="N1517" s="1" t="s">
        <v>265</v>
      </c>
      <c r="O1517" s="1" t="s">
        <v>93</v>
      </c>
      <c r="P1517">
        <v>60</v>
      </c>
      <c r="Q1517">
        <v>750</v>
      </c>
      <c r="R1517">
        <v>1830</v>
      </c>
      <c r="S1517">
        <v>2.44</v>
      </c>
      <c r="T1517">
        <v>0.04</v>
      </c>
      <c r="U1517">
        <f t="shared" si="419"/>
        <v>1830</v>
      </c>
      <c r="V1517">
        <f t="shared" si="420"/>
        <v>45000</v>
      </c>
      <c r="W1517" s="1" t="s">
        <v>197</v>
      </c>
      <c r="X1517" s="1" t="s">
        <v>1236</v>
      </c>
      <c r="Y1517" s="1" t="s">
        <v>3082</v>
      </c>
      <c r="Z1517" s="3">
        <v>10265</v>
      </c>
      <c r="AA1517" s="4">
        <f t="shared" si="424"/>
        <v>729</v>
      </c>
      <c r="AB1517" s="4">
        <f t="shared" ref="AB1517:AB1525" si="429" xml:space="preserve"> 2244.740206  + 0.1097478*Q1517</f>
        <v>2327.0510559999998</v>
      </c>
      <c r="AC1517" s="4">
        <f t="shared" si="425"/>
        <v>729</v>
      </c>
      <c r="AD1517" s="4">
        <f t="shared" si="426"/>
        <v>1472.7562623636366</v>
      </c>
      <c r="AE1517" s="3" t="s">
        <v>1498</v>
      </c>
      <c r="AF1517" s="3">
        <v>729</v>
      </c>
      <c r="AG1517" s="4">
        <f>AI1517</f>
        <v>729</v>
      </c>
      <c r="AH1517" s="4">
        <v>82471</v>
      </c>
      <c r="AI1517">
        <f t="shared" si="421"/>
        <v>729</v>
      </c>
      <c r="AJ1517" t="s">
        <v>1498</v>
      </c>
      <c r="AK1517" s="2">
        <v>3758.4</v>
      </c>
      <c r="AL1517" s="2">
        <f>AN1517</f>
        <v>3758.4</v>
      </c>
      <c r="AM1517" s="4">
        <v>82471</v>
      </c>
      <c r="AN1517">
        <f>INDEX($AJ$2:$AJ$6811,MATCH(AM1517,$A$2:$A$6811,0))</f>
        <v>3758.4</v>
      </c>
      <c r="AP1517">
        <v>2.57</v>
      </c>
      <c r="AQ1517">
        <v>2.57</v>
      </c>
      <c r="AR1517" s="4">
        <v>3</v>
      </c>
      <c r="AS1517" s="4">
        <v>7</v>
      </c>
      <c r="AT1517" s="4">
        <v>2012</v>
      </c>
      <c r="AU1517" s="4">
        <v>18</v>
      </c>
      <c r="AV1517" s="4">
        <v>5</v>
      </c>
      <c r="AW1517" s="4">
        <v>2012</v>
      </c>
      <c r="AX1517" t="str">
        <f t="shared" si="422"/>
        <v>No Delay</v>
      </c>
      <c r="AY1517">
        <f t="shared" si="423"/>
        <v>0</v>
      </c>
    </row>
    <row r="1518" spans="1:51" x14ac:dyDescent="0.2">
      <c r="A1518" s="3">
        <v>84167</v>
      </c>
      <c r="B1518" s="1" t="s">
        <v>175</v>
      </c>
      <c r="C1518" s="1" t="s">
        <v>165</v>
      </c>
      <c r="D1518" s="1" t="s">
        <v>130</v>
      </c>
      <c r="E1518" s="1" t="s">
        <v>101</v>
      </c>
      <c r="F1518" s="1" t="s">
        <v>101</v>
      </c>
      <c r="G1518" s="13" t="s">
        <v>741</v>
      </c>
      <c r="H1518" s="12">
        <v>41093</v>
      </c>
      <c r="I1518" s="12" t="s">
        <v>576</v>
      </c>
      <c r="J1518" s="12">
        <v>41047</v>
      </c>
      <c r="K1518" s="4">
        <v>3915</v>
      </c>
      <c r="L1518" s="1" t="s">
        <v>146</v>
      </c>
      <c r="M1518" s="1" t="s">
        <v>132</v>
      </c>
      <c r="N1518" s="1" t="s">
        <v>275</v>
      </c>
      <c r="O1518" s="1" t="s">
        <v>93</v>
      </c>
      <c r="P1518">
        <v>60</v>
      </c>
      <c r="Q1518">
        <v>2000</v>
      </c>
      <c r="R1518">
        <v>15560</v>
      </c>
      <c r="S1518">
        <v>7.78</v>
      </c>
      <c r="T1518">
        <v>0.13</v>
      </c>
      <c r="U1518">
        <f t="shared" si="419"/>
        <v>15560</v>
      </c>
      <c r="V1518">
        <f t="shared" si="420"/>
        <v>120000</v>
      </c>
      <c r="W1518" s="1" t="s">
        <v>179</v>
      </c>
      <c r="X1518" s="1" t="s">
        <v>1236</v>
      </c>
      <c r="Y1518" s="1" t="s">
        <v>156</v>
      </c>
      <c r="Z1518" s="3">
        <v>11413</v>
      </c>
      <c r="AA1518" s="4">
        <f t="shared" si="424"/>
        <v>729</v>
      </c>
      <c r="AB1518" s="4">
        <f t="shared" si="429"/>
        <v>2464.2358060000001</v>
      </c>
      <c r="AC1518" s="4">
        <f t="shared" si="425"/>
        <v>729</v>
      </c>
      <c r="AD1518" s="4">
        <f t="shared" si="426"/>
        <v>3816.4247071666664</v>
      </c>
      <c r="AE1518" s="3" t="s">
        <v>1498</v>
      </c>
      <c r="AF1518" s="3">
        <v>729</v>
      </c>
      <c r="AG1518" s="4">
        <f>AI1518</f>
        <v>729</v>
      </c>
      <c r="AH1518" s="4">
        <v>82471</v>
      </c>
      <c r="AI1518">
        <f t="shared" si="421"/>
        <v>729</v>
      </c>
      <c r="AJ1518" t="s">
        <v>1498</v>
      </c>
      <c r="AK1518" s="2">
        <v>3758.4</v>
      </c>
      <c r="AL1518" s="2">
        <f>AN1518</f>
        <v>3758.4</v>
      </c>
      <c r="AM1518" s="4">
        <v>82471</v>
      </c>
      <c r="AN1518">
        <f>INDEX($AJ$2:$AJ$6811,MATCH(AM1518,$A$2:$A$6811,0))</f>
        <v>3758.4</v>
      </c>
      <c r="AP1518">
        <v>21.82</v>
      </c>
      <c r="AQ1518">
        <v>21.82</v>
      </c>
      <c r="AR1518" s="4">
        <v>3</v>
      </c>
      <c r="AS1518" s="4">
        <v>7</v>
      </c>
      <c r="AT1518" s="4">
        <v>2012</v>
      </c>
      <c r="AU1518" s="4">
        <v>18</v>
      </c>
      <c r="AV1518" s="4">
        <v>5</v>
      </c>
      <c r="AW1518" s="4">
        <v>2012</v>
      </c>
      <c r="AX1518" t="str">
        <f t="shared" si="422"/>
        <v>No Delay</v>
      </c>
      <c r="AY1518">
        <f t="shared" si="423"/>
        <v>0</v>
      </c>
    </row>
    <row r="1519" spans="1:51" x14ac:dyDescent="0.2">
      <c r="A1519" s="3">
        <v>85856</v>
      </c>
      <c r="B1519" s="1" t="s">
        <v>175</v>
      </c>
      <c r="C1519" s="1" t="s">
        <v>165</v>
      </c>
      <c r="D1519" s="1" t="s">
        <v>130</v>
      </c>
      <c r="E1519" s="1" t="s">
        <v>101</v>
      </c>
      <c r="F1519" s="1" t="s">
        <v>101</v>
      </c>
      <c r="G1519" s="13" t="s">
        <v>741</v>
      </c>
      <c r="H1519" s="12">
        <v>41093</v>
      </c>
      <c r="I1519" s="12" t="s">
        <v>576</v>
      </c>
      <c r="J1519" s="12">
        <v>41047</v>
      </c>
      <c r="K1519" s="4">
        <v>3916</v>
      </c>
      <c r="L1519" s="1" t="s">
        <v>146</v>
      </c>
      <c r="M1519" s="1" t="s">
        <v>132</v>
      </c>
      <c r="N1519" s="1" t="s">
        <v>154</v>
      </c>
      <c r="O1519" s="1" t="s">
        <v>93</v>
      </c>
      <c r="P1519">
        <v>60</v>
      </c>
      <c r="Q1519">
        <v>3275</v>
      </c>
      <c r="R1519">
        <v>33699.75</v>
      </c>
      <c r="S1519">
        <v>10.29</v>
      </c>
      <c r="T1519">
        <v>0.17</v>
      </c>
      <c r="U1519">
        <f t="shared" si="419"/>
        <v>33699.75</v>
      </c>
      <c r="V1519">
        <f t="shared" si="420"/>
        <v>196500</v>
      </c>
      <c r="W1519" s="1" t="s">
        <v>197</v>
      </c>
      <c r="X1519" s="1" t="s">
        <v>1236</v>
      </c>
      <c r="Y1519" s="1" t="s">
        <v>3082</v>
      </c>
      <c r="Z1519" s="3">
        <v>10265</v>
      </c>
      <c r="AA1519" s="4">
        <f t="shared" si="424"/>
        <v>729</v>
      </c>
      <c r="AB1519" s="4">
        <f t="shared" si="429"/>
        <v>2604.1642510000001</v>
      </c>
      <c r="AC1519" s="4">
        <f t="shared" si="425"/>
        <v>729</v>
      </c>
      <c r="AD1519" s="4">
        <f t="shared" si="426"/>
        <v>506.5</v>
      </c>
      <c r="AE1519" s="3" t="s">
        <v>1498</v>
      </c>
      <c r="AF1519" s="3">
        <v>729</v>
      </c>
      <c r="AG1519" s="4">
        <f>AI1519</f>
        <v>729</v>
      </c>
      <c r="AH1519" s="4">
        <v>82471</v>
      </c>
      <c r="AI1519">
        <f t="shared" si="421"/>
        <v>729</v>
      </c>
      <c r="AJ1519" t="s">
        <v>1498</v>
      </c>
      <c r="AK1519" s="2">
        <v>3758.4</v>
      </c>
      <c r="AL1519" s="2">
        <f>AN1519</f>
        <v>3758.4</v>
      </c>
      <c r="AM1519" s="4">
        <v>82471</v>
      </c>
      <c r="AN1519">
        <f>INDEX($AJ$2:$AJ$6811,MATCH(AM1519,$A$2:$A$6811,0))</f>
        <v>3758.4</v>
      </c>
      <c r="AP1519">
        <v>47.25</v>
      </c>
      <c r="AQ1519">
        <v>47.25</v>
      </c>
      <c r="AR1519" s="4">
        <v>3</v>
      </c>
      <c r="AS1519" s="4">
        <v>7</v>
      </c>
      <c r="AT1519" s="4">
        <v>2012</v>
      </c>
      <c r="AU1519" s="4">
        <v>18</v>
      </c>
      <c r="AV1519" s="4">
        <v>5</v>
      </c>
      <c r="AW1519" s="4">
        <v>2012</v>
      </c>
      <c r="AX1519" t="str">
        <f t="shared" si="422"/>
        <v>No Delay</v>
      </c>
      <c r="AY1519">
        <f t="shared" si="423"/>
        <v>0</v>
      </c>
    </row>
    <row r="1520" spans="1:51" x14ac:dyDescent="0.2">
      <c r="A1520" s="3">
        <v>82334</v>
      </c>
      <c r="B1520" s="1" t="s">
        <v>215</v>
      </c>
      <c r="C1520" s="1" t="s">
        <v>89</v>
      </c>
      <c r="D1520" s="1" t="s">
        <v>130</v>
      </c>
      <c r="E1520" s="1" t="s">
        <v>53</v>
      </c>
      <c r="F1520" s="1" t="s">
        <v>53</v>
      </c>
      <c r="G1520" s="13" t="s">
        <v>768</v>
      </c>
      <c r="H1520" s="12">
        <v>40368</v>
      </c>
      <c r="I1520" s="12" t="s">
        <v>769</v>
      </c>
      <c r="J1520" s="12">
        <v>40364</v>
      </c>
      <c r="K1520" s="4">
        <v>2615</v>
      </c>
      <c r="L1520" s="1" t="s">
        <v>146</v>
      </c>
      <c r="M1520" s="1" t="s">
        <v>132</v>
      </c>
      <c r="N1520" s="1" t="s">
        <v>392</v>
      </c>
      <c r="O1520" s="1" t="s">
        <v>393</v>
      </c>
      <c r="P1520">
        <v>120</v>
      </c>
      <c r="Q1520">
        <v>3240</v>
      </c>
      <c r="R1520">
        <v>117158.39999999999</v>
      </c>
      <c r="S1520">
        <v>36.159999999999997</v>
      </c>
      <c r="T1520">
        <v>0.3</v>
      </c>
      <c r="U1520">
        <f t="shared" si="419"/>
        <v>117158.39999999999</v>
      </c>
      <c r="V1520">
        <f t="shared" si="420"/>
        <v>388800</v>
      </c>
      <c r="W1520" s="1" t="s">
        <v>394</v>
      </c>
      <c r="X1520" s="1" t="s">
        <v>112</v>
      </c>
      <c r="Y1520" s="1" t="s">
        <v>112</v>
      </c>
      <c r="Z1520" s="3">
        <v>5055</v>
      </c>
      <c r="AA1520" s="4">
        <f t="shared" si="424"/>
        <v>731</v>
      </c>
      <c r="AB1520" s="4">
        <f t="shared" si="429"/>
        <v>2600.3230779999999</v>
      </c>
      <c r="AC1520" s="4">
        <f t="shared" si="425"/>
        <v>731</v>
      </c>
      <c r="AD1520" s="4">
        <f t="shared" si="426"/>
        <v>984</v>
      </c>
      <c r="AE1520" s="4">
        <v>731</v>
      </c>
      <c r="AF1520" s="4">
        <v>731</v>
      </c>
      <c r="AG1520" s="4">
        <f t="shared" ref="AG1520:AG1528" si="430">AE1520</f>
        <v>731</v>
      </c>
      <c r="AI1520" t="e">
        <f t="shared" si="421"/>
        <v>#N/A</v>
      </c>
      <c r="AJ1520">
        <v>5121.6899999999996</v>
      </c>
      <c r="AK1520" s="2">
        <v>5121.6899999999996</v>
      </c>
      <c r="AL1520" s="2">
        <f t="shared" ref="AL1520:AL1528" si="431">AJ1520</f>
        <v>5121.6899999999996</v>
      </c>
      <c r="AM1520" s="4"/>
      <c r="AN1520" t="e">
        <f>VLOOKUP([1]!Tabelle13[[#This Row],[Vlookup this ID for freight costs]],$AL$2:$AL$6811,2,FALSE)</f>
        <v>#REF!</v>
      </c>
      <c r="AP1520">
        <v>252.59</v>
      </c>
      <c r="AQ1520">
        <v>252.59</v>
      </c>
      <c r="AR1520" s="4">
        <v>9</v>
      </c>
      <c r="AS1520" s="4">
        <v>7</v>
      </c>
      <c r="AT1520" s="4">
        <v>2010</v>
      </c>
      <c r="AU1520" s="4">
        <v>5</v>
      </c>
      <c r="AV1520" s="4">
        <v>7</v>
      </c>
      <c r="AW1520" s="4">
        <v>2010</v>
      </c>
      <c r="AX1520" t="str">
        <f t="shared" si="422"/>
        <v>No Delay</v>
      </c>
      <c r="AY1520">
        <f t="shared" si="423"/>
        <v>0</v>
      </c>
    </row>
    <row r="1521" spans="1:51" x14ac:dyDescent="0.2">
      <c r="A1521" s="3">
        <v>82896</v>
      </c>
      <c r="B1521" s="1" t="s">
        <v>215</v>
      </c>
      <c r="C1521" s="1" t="s">
        <v>89</v>
      </c>
      <c r="D1521" s="1" t="s">
        <v>130</v>
      </c>
      <c r="E1521" s="1" t="s">
        <v>53</v>
      </c>
      <c r="F1521" s="1" t="s">
        <v>53</v>
      </c>
      <c r="G1521" s="13" t="s">
        <v>768</v>
      </c>
      <c r="H1521" s="12">
        <v>40368</v>
      </c>
      <c r="I1521" s="12" t="s">
        <v>769</v>
      </c>
      <c r="J1521" s="12">
        <v>40364</v>
      </c>
      <c r="K1521" s="4">
        <v>2617</v>
      </c>
      <c r="L1521" s="1" t="s">
        <v>146</v>
      </c>
      <c r="M1521" s="1" t="s">
        <v>132</v>
      </c>
      <c r="N1521" s="1" t="s">
        <v>265</v>
      </c>
      <c r="O1521" s="1" t="s">
        <v>93</v>
      </c>
      <c r="P1521">
        <v>60</v>
      </c>
      <c r="Q1521">
        <v>12000</v>
      </c>
      <c r="R1521">
        <v>32760</v>
      </c>
      <c r="S1521">
        <v>2.73</v>
      </c>
      <c r="T1521">
        <v>0.05</v>
      </c>
      <c r="U1521">
        <f t="shared" si="419"/>
        <v>32760</v>
      </c>
      <c r="V1521">
        <f t="shared" si="420"/>
        <v>720000</v>
      </c>
      <c r="W1521" s="1" t="s">
        <v>197</v>
      </c>
      <c r="X1521" s="1" t="s">
        <v>1236</v>
      </c>
      <c r="Y1521" s="1" t="s">
        <v>3082</v>
      </c>
      <c r="Z1521" s="3">
        <v>8794</v>
      </c>
      <c r="AA1521" s="4">
        <f t="shared" si="424"/>
        <v>733</v>
      </c>
      <c r="AB1521" s="4">
        <f t="shared" si="429"/>
        <v>3561.7138059999997</v>
      </c>
      <c r="AC1521" s="4">
        <f t="shared" si="425"/>
        <v>733</v>
      </c>
      <c r="AD1521" s="4">
        <f t="shared" si="426"/>
        <v>1447.180106888889</v>
      </c>
      <c r="AE1521" s="4">
        <v>733</v>
      </c>
      <c r="AF1521" s="4">
        <v>733</v>
      </c>
      <c r="AG1521" s="4">
        <f t="shared" si="430"/>
        <v>733</v>
      </c>
      <c r="AI1521" t="e">
        <f t="shared" si="421"/>
        <v>#N/A</v>
      </c>
      <c r="AJ1521">
        <v>5121.68</v>
      </c>
      <c r="AK1521" s="2">
        <v>5121.68</v>
      </c>
      <c r="AL1521" s="2">
        <f t="shared" si="431"/>
        <v>5121.68</v>
      </c>
      <c r="AM1521" s="4"/>
      <c r="AN1521" t="e">
        <f>VLOOKUP([1]!Tabelle13[[#This Row],[Vlookup this ID for freight costs]],$AL$2:$AL$6811,2,FALSE)</f>
        <v>#REF!</v>
      </c>
      <c r="AP1521">
        <v>70.63</v>
      </c>
      <c r="AQ1521">
        <v>70.63</v>
      </c>
      <c r="AR1521" s="4">
        <v>9</v>
      </c>
      <c r="AS1521" s="4">
        <v>7</v>
      </c>
      <c r="AT1521" s="4">
        <v>2010</v>
      </c>
      <c r="AU1521" s="4">
        <v>5</v>
      </c>
      <c r="AV1521" s="4">
        <v>7</v>
      </c>
      <c r="AW1521" s="4">
        <v>2010</v>
      </c>
      <c r="AX1521" t="str">
        <f t="shared" si="422"/>
        <v>No Delay</v>
      </c>
      <c r="AY1521">
        <f t="shared" si="423"/>
        <v>0</v>
      </c>
    </row>
    <row r="1522" spans="1:51" x14ac:dyDescent="0.2">
      <c r="A1522" s="3">
        <v>32372</v>
      </c>
      <c r="B1522" s="1" t="s">
        <v>175</v>
      </c>
      <c r="C1522" s="1" t="s">
        <v>165</v>
      </c>
      <c r="D1522" s="1" t="s">
        <v>266</v>
      </c>
      <c r="E1522" s="1" t="s">
        <v>53</v>
      </c>
      <c r="F1522" s="1" t="s">
        <v>53</v>
      </c>
      <c r="G1522" s="13" t="s">
        <v>1499</v>
      </c>
      <c r="H1522" s="12">
        <v>41373</v>
      </c>
      <c r="I1522" s="12" t="s">
        <v>1499</v>
      </c>
      <c r="J1522" s="12">
        <v>41373</v>
      </c>
      <c r="K1522" s="4">
        <v>4581</v>
      </c>
      <c r="L1522" s="1" t="s">
        <v>146</v>
      </c>
      <c r="M1522" s="1" t="s">
        <v>423</v>
      </c>
      <c r="N1522" s="1" t="s">
        <v>491</v>
      </c>
      <c r="O1522" s="1" t="s">
        <v>93</v>
      </c>
      <c r="P1522">
        <v>60</v>
      </c>
      <c r="Q1522">
        <v>6390</v>
      </c>
      <c r="R1522">
        <v>37956.6</v>
      </c>
      <c r="S1522">
        <v>5.94</v>
      </c>
      <c r="T1522">
        <v>0.1</v>
      </c>
      <c r="U1522">
        <f t="shared" si="419"/>
        <v>37956.600000000006</v>
      </c>
      <c r="V1522">
        <f t="shared" si="420"/>
        <v>383400</v>
      </c>
      <c r="W1522" s="1" t="s">
        <v>394</v>
      </c>
      <c r="X1522" s="1" t="s">
        <v>112</v>
      </c>
      <c r="Y1522" s="1" t="s">
        <v>112</v>
      </c>
      <c r="Z1522" s="3">
        <v>5956</v>
      </c>
      <c r="AA1522" s="4">
        <f t="shared" si="424"/>
        <v>733</v>
      </c>
      <c r="AB1522" s="4">
        <f t="shared" si="429"/>
        <v>2946.028648</v>
      </c>
      <c r="AC1522" s="4">
        <f t="shared" si="425"/>
        <v>733</v>
      </c>
      <c r="AD1522" s="4">
        <f t="shared" si="426"/>
        <v>1052</v>
      </c>
      <c r="AE1522" s="4">
        <v>733</v>
      </c>
      <c r="AF1522" s="4">
        <v>733</v>
      </c>
      <c r="AG1522" s="4">
        <f t="shared" si="430"/>
        <v>733</v>
      </c>
      <c r="AI1522" t="e">
        <f t="shared" si="421"/>
        <v>#N/A</v>
      </c>
      <c r="AJ1522">
        <v>6255.87</v>
      </c>
      <c r="AK1522" s="2">
        <v>6255.87</v>
      </c>
      <c r="AL1522" s="2">
        <f t="shared" si="431"/>
        <v>6255.87</v>
      </c>
      <c r="AM1522" s="4"/>
      <c r="AN1522" t="e">
        <f>VLOOKUP([1]!Tabelle13[[#This Row],[Vlookup this ID for freight costs]],$AL$2:$AL$6811,2,FALSE)</f>
        <v>#REF!</v>
      </c>
      <c r="AP1522">
        <v>46.95</v>
      </c>
      <c r="AQ1522">
        <v>46.95</v>
      </c>
      <c r="AR1522" s="4">
        <v>9</v>
      </c>
      <c r="AS1522" s="4">
        <v>4</v>
      </c>
      <c r="AT1522" s="4">
        <v>2013</v>
      </c>
      <c r="AU1522" s="4">
        <v>9</v>
      </c>
      <c r="AV1522" s="4">
        <v>4</v>
      </c>
      <c r="AW1522" s="4">
        <v>2013</v>
      </c>
      <c r="AX1522" t="str">
        <f t="shared" si="422"/>
        <v>No Delay</v>
      </c>
      <c r="AY1522">
        <f t="shared" si="423"/>
        <v>0</v>
      </c>
    </row>
    <row r="1523" spans="1:51" x14ac:dyDescent="0.2">
      <c r="A1523" s="3">
        <v>83859</v>
      </c>
      <c r="B1523" s="1" t="s">
        <v>368</v>
      </c>
      <c r="C1523" s="1" t="s">
        <v>73</v>
      </c>
      <c r="D1523" s="1" t="s">
        <v>130</v>
      </c>
      <c r="E1523" s="1" t="s">
        <v>101</v>
      </c>
      <c r="F1523" s="1" t="s">
        <v>101</v>
      </c>
      <c r="G1523" s="13" t="s">
        <v>1500</v>
      </c>
      <c r="H1523" s="12">
        <v>41967</v>
      </c>
      <c r="I1523" s="12" t="s">
        <v>1501</v>
      </c>
      <c r="J1523" s="12">
        <v>41961</v>
      </c>
      <c r="K1523" s="4">
        <v>6134</v>
      </c>
      <c r="L1523" s="1" t="s">
        <v>146</v>
      </c>
      <c r="M1523" s="1" t="s">
        <v>132</v>
      </c>
      <c r="N1523" s="1" t="s">
        <v>536</v>
      </c>
      <c r="O1523" s="1" t="s">
        <v>93</v>
      </c>
      <c r="P1523">
        <v>60</v>
      </c>
      <c r="Q1523">
        <v>10893</v>
      </c>
      <c r="R1523">
        <v>21677.07</v>
      </c>
      <c r="S1523">
        <v>1.99</v>
      </c>
      <c r="T1523">
        <v>0.03</v>
      </c>
      <c r="U1523">
        <f t="shared" si="419"/>
        <v>21677.07</v>
      </c>
      <c r="V1523">
        <f t="shared" si="420"/>
        <v>653580</v>
      </c>
      <c r="W1523" s="1" t="s">
        <v>204</v>
      </c>
      <c r="X1523" s="1" t="s">
        <v>1236</v>
      </c>
      <c r="Y1523" s="1" t="s">
        <v>205</v>
      </c>
      <c r="Z1523" s="3">
        <v>15015</v>
      </c>
      <c r="AA1523" s="4">
        <f t="shared" si="424"/>
        <v>735</v>
      </c>
      <c r="AB1523" s="4">
        <f t="shared" si="429"/>
        <v>3440.2229914</v>
      </c>
      <c r="AC1523" s="4">
        <f t="shared" si="425"/>
        <v>735</v>
      </c>
      <c r="AD1523" s="4">
        <f t="shared" si="426"/>
        <v>735</v>
      </c>
      <c r="AE1523" s="4">
        <v>735</v>
      </c>
      <c r="AF1523" s="4">
        <v>735</v>
      </c>
      <c r="AG1523" s="4">
        <f t="shared" si="430"/>
        <v>735</v>
      </c>
      <c r="AI1523" t="e">
        <f t="shared" si="421"/>
        <v>#N/A</v>
      </c>
      <c r="AJ1523">
        <v>6331.93</v>
      </c>
      <c r="AK1523" s="2">
        <v>6331.93</v>
      </c>
      <c r="AL1523" s="2">
        <f t="shared" si="431"/>
        <v>6331.93</v>
      </c>
      <c r="AM1523" s="4"/>
      <c r="AN1523" t="e">
        <f>VLOOKUP([1]!Tabelle13[[#This Row],[Vlookup this ID for freight costs]],$AL$2:$AL$6811,2,FALSE)</f>
        <v>#REF!</v>
      </c>
      <c r="AP1523">
        <v>22.28</v>
      </c>
      <c r="AQ1523">
        <v>22.28</v>
      </c>
      <c r="AR1523" s="4">
        <v>24</v>
      </c>
      <c r="AS1523" s="4">
        <v>11</v>
      </c>
      <c r="AT1523" s="4">
        <v>2014</v>
      </c>
      <c r="AU1523" s="4">
        <v>18</v>
      </c>
      <c r="AV1523" s="4">
        <v>11</v>
      </c>
      <c r="AW1523" s="4">
        <v>2014</v>
      </c>
      <c r="AX1523" t="str">
        <f t="shared" si="422"/>
        <v>No Delay</v>
      </c>
      <c r="AY1523">
        <f t="shared" si="423"/>
        <v>0</v>
      </c>
    </row>
    <row r="1524" spans="1:51" x14ac:dyDescent="0.2">
      <c r="A1524" s="3">
        <v>86022</v>
      </c>
      <c r="B1524" s="1" t="s">
        <v>215</v>
      </c>
      <c r="C1524" s="1" t="s">
        <v>89</v>
      </c>
      <c r="D1524" s="1" t="s">
        <v>130</v>
      </c>
      <c r="E1524" s="1" t="s">
        <v>101</v>
      </c>
      <c r="F1524" s="1" t="s">
        <v>101</v>
      </c>
      <c r="G1524" s="13" t="s">
        <v>1502</v>
      </c>
      <c r="H1524" s="12">
        <v>41611</v>
      </c>
      <c r="I1524" s="12" t="s">
        <v>574</v>
      </c>
      <c r="J1524" s="12">
        <v>41647</v>
      </c>
      <c r="K1524" s="4">
        <v>5155</v>
      </c>
      <c r="L1524" s="1" t="s">
        <v>146</v>
      </c>
      <c r="M1524" s="1" t="s">
        <v>132</v>
      </c>
      <c r="N1524" s="1" t="s">
        <v>1032</v>
      </c>
      <c r="O1524" s="1" t="s">
        <v>93</v>
      </c>
      <c r="P1524">
        <v>240</v>
      </c>
      <c r="Q1524">
        <v>2000</v>
      </c>
      <c r="R1524">
        <v>3900</v>
      </c>
      <c r="S1524">
        <v>1.95</v>
      </c>
      <c r="T1524">
        <v>0.01</v>
      </c>
      <c r="U1524">
        <f t="shared" si="419"/>
        <v>3900</v>
      </c>
      <c r="V1524">
        <f t="shared" si="420"/>
        <v>480000</v>
      </c>
      <c r="W1524" s="1" t="s">
        <v>155</v>
      </c>
      <c r="X1524" s="1" t="s">
        <v>1236</v>
      </c>
      <c r="Y1524" s="1" t="s">
        <v>156</v>
      </c>
      <c r="Z1524" s="3">
        <v>13090</v>
      </c>
      <c r="AA1524" s="4">
        <f t="shared" si="424"/>
        <v>736</v>
      </c>
      <c r="AB1524" s="4">
        <f t="shared" si="429"/>
        <v>2464.2358060000001</v>
      </c>
      <c r="AC1524" s="4">
        <f t="shared" si="425"/>
        <v>736</v>
      </c>
      <c r="AD1524" s="4">
        <f t="shared" si="426"/>
        <v>2448.6967088571432</v>
      </c>
      <c r="AE1524" s="4">
        <v>736</v>
      </c>
      <c r="AF1524" s="4">
        <v>736</v>
      </c>
      <c r="AG1524" s="4">
        <f t="shared" si="430"/>
        <v>736</v>
      </c>
      <c r="AI1524" t="e">
        <f t="shared" si="421"/>
        <v>#N/A</v>
      </c>
      <c r="AJ1524">
        <v>4747.87</v>
      </c>
      <c r="AK1524" s="2">
        <v>4747.87</v>
      </c>
      <c r="AL1524" s="2">
        <f t="shared" si="431"/>
        <v>4747.87</v>
      </c>
      <c r="AM1524" s="4"/>
      <c r="AN1524" t="e">
        <f>VLOOKUP([1]!Tabelle13[[#This Row],[Vlookup this ID for freight costs]],$AL$2:$AL$6811,2,FALSE)</f>
        <v>#REF!</v>
      </c>
      <c r="AP1524">
        <v>4.82</v>
      </c>
      <c r="AQ1524">
        <v>4.82</v>
      </c>
      <c r="AR1524" s="4">
        <v>3</v>
      </c>
      <c r="AS1524" s="4">
        <v>12</v>
      </c>
      <c r="AT1524" s="4">
        <v>2013</v>
      </c>
      <c r="AU1524" s="4">
        <v>8</v>
      </c>
      <c r="AV1524" s="4">
        <v>1</v>
      </c>
      <c r="AW1524" s="4">
        <v>2014</v>
      </c>
      <c r="AX1524" t="str">
        <f t="shared" si="422"/>
        <v>Delay</v>
      </c>
      <c r="AY1524">
        <f t="shared" si="423"/>
        <v>36</v>
      </c>
    </row>
    <row r="1525" spans="1:51" x14ac:dyDescent="0.2">
      <c r="A1525" s="3">
        <v>85264</v>
      </c>
      <c r="B1525" s="1" t="s">
        <v>172</v>
      </c>
      <c r="C1525" s="1" t="s">
        <v>114</v>
      </c>
      <c r="D1525" s="1" t="s">
        <v>130</v>
      </c>
      <c r="E1525" s="1" t="s">
        <v>101</v>
      </c>
      <c r="F1525" s="1" t="s">
        <v>101</v>
      </c>
      <c r="G1525" s="13" t="s">
        <v>1100</v>
      </c>
      <c r="H1525" s="12">
        <v>41075</v>
      </c>
      <c r="I1525" s="12" t="s">
        <v>1241</v>
      </c>
      <c r="J1525" s="12">
        <v>41078</v>
      </c>
      <c r="K1525" s="4">
        <v>3981</v>
      </c>
      <c r="L1525" s="1" t="s">
        <v>146</v>
      </c>
      <c r="M1525" s="1" t="s">
        <v>132</v>
      </c>
      <c r="N1525" s="1" t="s">
        <v>163</v>
      </c>
      <c r="O1525" s="1" t="s">
        <v>93</v>
      </c>
      <c r="P1525">
        <v>60</v>
      </c>
      <c r="Q1525">
        <v>7452</v>
      </c>
      <c r="R1525">
        <v>97993.8</v>
      </c>
      <c r="S1525">
        <v>13.15</v>
      </c>
      <c r="T1525">
        <v>0.22</v>
      </c>
      <c r="U1525">
        <f t="shared" si="419"/>
        <v>97993.8</v>
      </c>
      <c r="V1525">
        <f t="shared" si="420"/>
        <v>447120</v>
      </c>
      <c r="W1525" s="1" t="s">
        <v>155</v>
      </c>
      <c r="X1525" s="1" t="s">
        <v>1236</v>
      </c>
      <c r="Y1525" s="1" t="s">
        <v>156</v>
      </c>
      <c r="Z1525" s="3">
        <v>14240</v>
      </c>
      <c r="AA1525" s="4">
        <f t="shared" si="424"/>
        <v>737</v>
      </c>
      <c r="AB1525" s="4">
        <f t="shared" si="429"/>
        <v>3062.5808115999998</v>
      </c>
      <c r="AC1525" s="4">
        <f t="shared" si="425"/>
        <v>737</v>
      </c>
      <c r="AD1525" s="4">
        <f t="shared" si="426"/>
        <v>737</v>
      </c>
      <c r="AE1525" s="4">
        <v>737</v>
      </c>
      <c r="AF1525" s="4">
        <v>737</v>
      </c>
      <c r="AG1525" s="4">
        <f t="shared" si="430"/>
        <v>737</v>
      </c>
      <c r="AI1525" t="e">
        <f t="shared" si="421"/>
        <v>#N/A</v>
      </c>
      <c r="AJ1525">
        <v>4496.13</v>
      </c>
      <c r="AK1525" s="2">
        <v>4496.13</v>
      </c>
      <c r="AL1525" s="2">
        <f t="shared" si="431"/>
        <v>4496.13</v>
      </c>
      <c r="AM1525" s="4"/>
      <c r="AN1525" t="e">
        <f>VLOOKUP([1]!Tabelle13[[#This Row],[Vlookup this ID for freight costs]],$AL$2:$AL$6811,2,FALSE)</f>
        <v>#REF!</v>
      </c>
      <c r="AP1525">
        <v>137.38999999999999</v>
      </c>
      <c r="AQ1525">
        <v>137.38999999999999</v>
      </c>
      <c r="AR1525" s="4">
        <v>15</v>
      </c>
      <c r="AS1525" s="4">
        <v>6</v>
      </c>
      <c r="AT1525" s="4">
        <v>2012</v>
      </c>
      <c r="AU1525" s="4">
        <v>18</v>
      </c>
      <c r="AV1525" s="4">
        <v>6</v>
      </c>
      <c r="AW1525" s="4">
        <v>2012</v>
      </c>
      <c r="AX1525" t="str">
        <f t="shared" si="422"/>
        <v>Delay</v>
      </c>
      <c r="AY1525">
        <f t="shared" si="423"/>
        <v>3</v>
      </c>
    </row>
    <row r="1526" spans="1:51" ht="16" x14ac:dyDescent="0.2">
      <c r="A1526" s="3">
        <v>2148</v>
      </c>
      <c r="B1526" s="1" t="s">
        <v>72</v>
      </c>
      <c r="C1526" s="1" t="s">
        <v>73</v>
      </c>
      <c r="D1526" s="1" t="s">
        <v>74</v>
      </c>
      <c r="E1526" s="1" t="s">
        <v>53</v>
      </c>
      <c r="F1526" s="1" t="s">
        <v>53</v>
      </c>
      <c r="G1526" s="13" t="s">
        <v>1503</v>
      </c>
      <c r="H1526" s="12">
        <v>39847</v>
      </c>
      <c r="I1526" s="12" t="s">
        <v>1503</v>
      </c>
      <c r="J1526" s="12">
        <v>39847</v>
      </c>
      <c r="K1526" s="4">
        <v>1341</v>
      </c>
      <c r="L1526" s="1" t="s">
        <v>56</v>
      </c>
      <c r="M1526" s="1" t="s">
        <v>1504</v>
      </c>
      <c r="N1526" s="1" t="s">
        <v>1505</v>
      </c>
      <c r="O1526" s="1" t="s">
        <v>1506</v>
      </c>
      <c r="P1526">
        <v>1</v>
      </c>
      <c r="Q1526">
        <v>5000</v>
      </c>
      <c r="R1526">
        <v>12706.65</v>
      </c>
      <c r="S1526">
        <v>2.54</v>
      </c>
      <c r="T1526">
        <v>2.54</v>
      </c>
      <c r="U1526">
        <f t="shared" si="419"/>
        <v>12700</v>
      </c>
      <c r="V1526">
        <f t="shared" si="420"/>
        <v>5000</v>
      </c>
      <c r="W1526" s="1" t="s">
        <v>1507</v>
      </c>
      <c r="X1526" s="6" t="s">
        <v>1508</v>
      </c>
      <c r="Y1526" s="6" t="s">
        <v>1508</v>
      </c>
      <c r="Z1526" s="4">
        <v>14608</v>
      </c>
      <c r="AA1526" s="4">
        <f>AB1526</f>
        <v>1232.7339059410499</v>
      </c>
      <c r="AB1526" s="2">
        <f xml:space="preserve"> 499.719501971+0.138671589*Q1526-4.826180831*P1526+0.003500737*R1526</f>
        <v>1232.7339059410499</v>
      </c>
      <c r="AC1526" s="4">
        <f>AD1526</f>
        <v>676.32117410418778</v>
      </c>
      <c r="AD1526" s="4">
        <f t="shared" si="426"/>
        <v>676.32117410418778</v>
      </c>
      <c r="AE1526" s="4" t="s">
        <v>62</v>
      </c>
      <c r="AG1526" s="4" t="str">
        <f t="shared" si="430"/>
        <v>Weight Captured Separately</v>
      </c>
      <c r="AH1526" s="4">
        <v>10593</v>
      </c>
      <c r="AI1526">
        <f t="shared" si="421"/>
        <v>5880</v>
      </c>
      <c r="AJ1526" t="s">
        <v>81</v>
      </c>
      <c r="AK1526" s="2"/>
      <c r="AL1526" s="2" t="str">
        <f t="shared" si="431"/>
        <v>Freight Included in Commodity Cost</v>
      </c>
      <c r="AM1526" s="4"/>
      <c r="AN1526" t="e">
        <f>VLOOKUP([1]!Tabelle13[[#This Row],[Vlookup this ID for freight costs]],$AL$2:$AL$6811,2,FALSE)</f>
        <v>#REF!</v>
      </c>
      <c r="AO1526">
        <f>IF(AK:AK="",AC:AC*6.242+1.383 -2.844 + 3.145 -2.265  -2.026,AK:AK)</f>
        <v>4218.9897687583398</v>
      </c>
      <c r="AP1526">
        <v>24.91</v>
      </c>
      <c r="AQ1526">
        <v>24.91</v>
      </c>
      <c r="AR1526" s="4">
        <v>3</v>
      </c>
      <c r="AS1526" s="4">
        <v>2</v>
      </c>
      <c r="AT1526" s="4">
        <v>2009</v>
      </c>
      <c r="AU1526" s="4">
        <v>3</v>
      </c>
      <c r="AV1526" s="4">
        <v>2</v>
      </c>
      <c r="AW1526" s="4">
        <v>2009</v>
      </c>
      <c r="AX1526" t="str">
        <f t="shared" si="422"/>
        <v>No Delay</v>
      </c>
      <c r="AY1526">
        <f t="shared" si="423"/>
        <v>0</v>
      </c>
    </row>
    <row r="1527" spans="1:51" x14ac:dyDescent="0.2">
      <c r="A1527" s="3">
        <v>12545</v>
      </c>
      <c r="B1527" s="1" t="s">
        <v>95</v>
      </c>
      <c r="C1527" s="1" t="s">
        <v>65</v>
      </c>
      <c r="D1527" s="1" t="s">
        <v>130</v>
      </c>
      <c r="E1527" s="1" t="s">
        <v>53</v>
      </c>
      <c r="F1527" s="1" t="s">
        <v>53</v>
      </c>
      <c r="G1527" s="13" t="s">
        <v>1509</v>
      </c>
      <c r="H1527" s="12">
        <v>39870</v>
      </c>
      <c r="I1527" s="12" t="s">
        <v>1509</v>
      </c>
      <c r="J1527" s="12">
        <v>39870</v>
      </c>
      <c r="K1527" s="4">
        <v>1379</v>
      </c>
      <c r="L1527" s="1" t="s">
        <v>146</v>
      </c>
      <c r="M1527" s="1" t="s">
        <v>132</v>
      </c>
      <c r="N1527" s="1" t="s">
        <v>221</v>
      </c>
      <c r="O1527" s="1" t="s">
        <v>93</v>
      </c>
      <c r="P1527">
        <v>60</v>
      </c>
      <c r="Q1527">
        <v>11142</v>
      </c>
      <c r="R1527">
        <v>17270.099999999999</v>
      </c>
      <c r="S1527">
        <v>1.55</v>
      </c>
      <c r="T1527">
        <v>0.03</v>
      </c>
      <c r="U1527">
        <f t="shared" si="419"/>
        <v>17270.100000000002</v>
      </c>
      <c r="V1527">
        <f t="shared" si="420"/>
        <v>668520</v>
      </c>
      <c r="W1527" s="1" t="s">
        <v>155</v>
      </c>
      <c r="X1527" s="1" t="s">
        <v>1236</v>
      </c>
      <c r="Y1527" s="1" t="s">
        <v>156</v>
      </c>
      <c r="Z1527" s="3">
        <v>7726</v>
      </c>
      <c r="AA1527" s="4">
        <f t="shared" si="424"/>
        <v>739</v>
      </c>
      <c r="AB1527" s="4">
        <f xml:space="preserve"> 2244.740206  + 0.1097478*Q1527</f>
        <v>3467.5501936000001</v>
      </c>
      <c r="AC1527" s="4">
        <f>AF1527</f>
        <v>739</v>
      </c>
      <c r="AD1527" s="4">
        <f t="shared" si="426"/>
        <v>739</v>
      </c>
      <c r="AE1527" s="4">
        <v>739</v>
      </c>
      <c r="AF1527" s="4">
        <v>739</v>
      </c>
      <c r="AG1527" s="4">
        <f t="shared" si="430"/>
        <v>739</v>
      </c>
      <c r="AI1527" t="e">
        <f t="shared" si="421"/>
        <v>#N/A</v>
      </c>
      <c r="AJ1527">
        <v>6315.3</v>
      </c>
      <c r="AK1527" s="2">
        <v>6315.3</v>
      </c>
      <c r="AL1527" s="2">
        <f t="shared" si="431"/>
        <v>6315.3</v>
      </c>
      <c r="AM1527" s="4"/>
      <c r="AN1527" t="e">
        <f>VLOOKUP([1]!Tabelle13[[#This Row],[Vlookup this ID for freight costs]],$AL$2:$AL$6811,2,FALSE)</f>
        <v>#REF!</v>
      </c>
      <c r="AP1527">
        <v>33.85</v>
      </c>
      <c r="AQ1527">
        <v>33.85</v>
      </c>
      <c r="AR1527" s="4">
        <v>26</v>
      </c>
      <c r="AS1527" s="4">
        <v>2</v>
      </c>
      <c r="AT1527" s="4">
        <v>2009</v>
      </c>
      <c r="AU1527" s="4">
        <v>26</v>
      </c>
      <c r="AV1527" s="4">
        <v>2</v>
      </c>
      <c r="AW1527" s="4">
        <v>2009</v>
      </c>
      <c r="AX1527" t="str">
        <f t="shared" si="422"/>
        <v>No Delay</v>
      </c>
      <c r="AY1527">
        <f t="shared" si="423"/>
        <v>0</v>
      </c>
    </row>
    <row r="1528" spans="1:51" x14ac:dyDescent="0.2">
      <c r="A1528" s="3">
        <v>85287</v>
      </c>
      <c r="B1528" s="1" t="s">
        <v>215</v>
      </c>
      <c r="C1528" s="1" t="s">
        <v>89</v>
      </c>
      <c r="D1528" s="1" t="s">
        <v>130</v>
      </c>
      <c r="E1528" s="1" t="s">
        <v>101</v>
      </c>
      <c r="F1528" s="1" t="s">
        <v>101</v>
      </c>
      <c r="G1528" s="13" t="s">
        <v>1510</v>
      </c>
      <c r="H1528" s="12">
        <v>41136</v>
      </c>
      <c r="I1528" s="12" t="s">
        <v>1510</v>
      </c>
      <c r="J1528" s="12">
        <v>41136</v>
      </c>
      <c r="K1528" s="4">
        <v>4111</v>
      </c>
      <c r="L1528" s="1" t="s">
        <v>146</v>
      </c>
      <c r="M1528" s="1" t="s">
        <v>132</v>
      </c>
      <c r="N1528" s="1" t="s">
        <v>261</v>
      </c>
      <c r="O1528" s="1" t="s">
        <v>93</v>
      </c>
      <c r="P1528">
        <v>30</v>
      </c>
      <c r="Q1528">
        <v>2528</v>
      </c>
      <c r="R1528">
        <v>27808</v>
      </c>
      <c r="S1528">
        <v>11</v>
      </c>
      <c r="T1528">
        <v>0.37</v>
      </c>
      <c r="U1528">
        <f t="shared" si="419"/>
        <v>27808</v>
      </c>
      <c r="V1528">
        <f t="shared" si="420"/>
        <v>75840</v>
      </c>
      <c r="W1528" s="1" t="s">
        <v>155</v>
      </c>
      <c r="X1528" s="1" t="s">
        <v>1236</v>
      </c>
      <c r="Y1528" s="1" t="s">
        <v>156</v>
      </c>
      <c r="Z1528" s="3">
        <v>13090</v>
      </c>
      <c r="AA1528" s="4">
        <f t="shared" si="424"/>
        <v>740</v>
      </c>
      <c r="AB1528" s="4">
        <f xml:space="preserve"> 2244.740206  + 0.1097478*Q1528</f>
        <v>2522.1826443999998</v>
      </c>
      <c r="AC1528" s="4">
        <f>AF1528</f>
        <v>740</v>
      </c>
      <c r="AD1528" s="4">
        <f t="shared" si="426"/>
        <v>740</v>
      </c>
      <c r="AE1528" s="4">
        <v>740</v>
      </c>
      <c r="AF1528" s="4">
        <v>740</v>
      </c>
      <c r="AG1528" s="4">
        <f t="shared" si="430"/>
        <v>740</v>
      </c>
      <c r="AI1528" t="e">
        <f t="shared" si="421"/>
        <v>#N/A</v>
      </c>
      <c r="AJ1528">
        <v>4754.5200000000004</v>
      </c>
      <c r="AK1528" s="2">
        <v>4754.5200000000004</v>
      </c>
      <c r="AL1528" s="2">
        <f t="shared" si="431"/>
        <v>4754.5200000000004</v>
      </c>
      <c r="AM1528" s="4"/>
      <c r="AN1528" t="e">
        <f>VLOOKUP([1]!Tabelle13[[#This Row],[Vlookup this ID for freight costs]],$AL$2:$AL$6811,2,FALSE)</f>
        <v>#REF!</v>
      </c>
      <c r="AP1528">
        <v>38.99</v>
      </c>
      <c r="AQ1528">
        <v>38.99</v>
      </c>
      <c r="AR1528" s="4">
        <v>15</v>
      </c>
      <c r="AS1528" s="4">
        <v>8</v>
      </c>
      <c r="AT1528" s="4">
        <v>2012</v>
      </c>
      <c r="AU1528" s="4">
        <v>15</v>
      </c>
      <c r="AV1528" s="4">
        <v>8</v>
      </c>
      <c r="AW1528" s="4">
        <v>2012</v>
      </c>
      <c r="AX1528" t="str">
        <f t="shared" si="422"/>
        <v>No Delay</v>
      </c>
      <c r="AY1528">
        <f t="shared" si="423"/>
        <v>0</v>
      </c>
    </row>
    <row r="1529" spans="1:51" x14ac:dyDescent="0.2">
      <c r="A1529" s="3">
        <v>86499</v>
      </c>
      <c r="B1529" s="1" t="s">
        <v>215</v>
      </c>
      <c r="C1529" s="1" t="s">
        <v>89</v>
      </c>
      <c r="D1529" s="1" t="s">
        <v>130</v>
      </c>
      <c r="E1529" s="1" t="s">
        <v>101</v>
      </c>
      <c r="F1529" s="1" t="s">
        <v>101</v>
      </c>
      <c r="G1529" s="13" t="s">
        <v>1510</v>
      </c>
      <c r="H1529" s="12">
        <v>41136</v>
      </c>
      <c r="I1529" s="12" t="s">
        <v>1510</v>
      </c>
      <c r="J1529" s="12">
        <v>41136</v>
      </c>
      <c r="K1529" s="4">
        <v>4112</v>
      </c>
      <c r="L1529" s="1" t="s">
        <v>146</v>
      </c>
      <c r="M1529" s="1" t="s">
        <v>132</v>
      </c>
      <c r="N1529" s="1" t="s">
        <v>171</v>
      </c>
      <c r="O1529" s="1" t="s">
        <v>93</v>
      </c>
      <c r="P1529">
        <v>60</v>
      </c>
      <c r="Q1529">
        <v>10080</v>
      </c>
      <c r="R1529">
        <v>22377.599999999999</v>
      </c>
      <c r="S1529">
        <v>2.2200000000000002</v>
      </c>
      <c r="T1529">
        <v>0.04</v>
      </c>
      <c r="U1529">
        <f t="shared" si="419"/>
        <v>22377.600000000002</v>
      </c>
      <c r="V1529">
        <f t="shared" si="420"/>
        <v>604800</v>
      </c>
      <c r="W1529" s="1" t="s">
        <v>179</v>
      </c>
      <c r="X1529" s="1" t="s">
        <v>1236</v>
      </c>
      <c r="Y1529" s="1" t="s">
        <v>156</v>
      </c>
      <c r="Z1529" s="3">
        <v>13090</v>
      </c>
      <c r="AA1529" s="4">
        <f t="shared" si="424"/>
        <v>740</v>
      </c>
      <c r="AB1529" s="4">
        <f xml:space="preserve"> 2244.740206  + 0.1097478*Q1529</f>
        <v>3350.9980299999997</v>
      </c>
      <c r="AC1529" s="4">
        <f>AF1529</f>
        <v>740</v>
      </c>
      <c r="AD1529" s="4">
        <f t="shared" si="426"/>
        <v>5055.125</v>
      </c>
      <c r="AE1529" s="3" t="s">
        <v>1511</v>
      </c>
      <c r="AF1529" s="3">
        <v>740</v>
      </c>
      <c r="AG1529" s="4">
        <f>AI1529</f>
        <v>740</v>
      </c>
      <c r="AH1529" s="4">
        <v>85287</v>
      </c>
      <c r="AI1529">
        <f t="shared" si="421"/>
        <v>740</v>
      </c>
      <c r="AJ1529" t="s">
        <v>1511</v>
      </c>
      <c r="AK1529" s="2">
        <v>4754.5200000000004</v>
      </c>
      <c r="AL1529" s="2">
        <f>AN1529</f>
        <v>4754.5200000000004</v>
      </c>
      <c r="AM1529" s="4">
        <v>85287</v>
      </c>
      <c r="AN1529">
        <f>INDEX($AJ$2:$AJ$6811,MATCH(AM1529,$A$2:$A$6811,0))</f>
        <v>4754.5200000000004</v>
      </c>
      <c r="AP1529">
        <v>31.37</v>
      </c>
      <c r="AQ1529">
        <v>31.37</v>
      </c>
      <c r="AR1529" s="4">
        <v>15</v>
      </c>
      <c r="AS1529" s="4">
        <v>8</v>
      </c>
      <c r="AT1529" s="4">
        <v>2012</v>
      </c>
      <c r="AU1529" s="4">
        <v>15</v>
      </c>
      <c r="AV1529" s="4">
        <v>8</v>
      </c>
      <c r="AW1529" s="4">
        <v>2012</v>
      </c>
      <c r="AX1529" t="str">
        <f t="shared" si="422"/>
        <v>No Delay</v>
      </c>
      <c r="AY1529">
        <f t="shared" si="423"/>
        <v>0</v>
      </c>
    </row>
    <row r="1530" spans="1:51" ht="16" x14ac:dyDescent="0.2">
      <c r="A1530" s="3">
        <v>10063</v>
      </c>
      <c r="B1530" s="1" t="s">
        <v>72</v>
      </c>
      <c r="C1530" s="1" t="s">
        <v>73</v>
      </c>
      <c r="D1530" s="1" t="s">
        <v>74</v>
      </c>
      <c r="E1530" s="1" t="s">
        <v>53</v>
      </c>
      <c r="F1530" s="1" t="s">
        <v>53</v>
      </c>
      <c r="G1530" s="13" t="s">
        <v>1512</v>
      </c>
      <c r="H1530" s="12">
        <v>39767</v>
      </c>
      <c r="I1530" s="12" t="s">
        <v>1512</v>
      </c>
      <c r="J1530" s="12">
        <v>39767</v>
      </c>
      <c r="K1530" s="4">
        <v>1167</v>
      </c>
      <c r="L1530" s="1" t="s">
        <v>56</v>
      </c>
      <c r="M1530" s="1" t="s">
        <v>1504</v>
      </c>
      <c r="N1530" s="1" t="s">
        <v>1505</v>
      </c>
      <c r="O1530" s="1" t="s">
        <v>1506</v>
      </c>
      <c r="P1530">
        <v>1</v>
      </c>
      <c r="Q1530">
        <v>5000</v>
      </c>
      <c r="R1530">
        <v>13398.72</v>
      </c>
      <c r="S1530">
        <v>2.68</v>
      </c>
      <c r="T1530">
        <v>2.68</v>
      </c>
      <c r="U1530">
        <f t="shared" si="419"/>
        <v>13400</v>
      </c>
      <c r="V1530">
        <f t="shared" si="420"/>
        <v>5000</v>
      </c>
      <c r="W1530" s="1" t="s">
        <v>1507</v>
      </c>
      <c r="X1530" s="6" t="s">
        <v>1508</v>
      </c>
      <c r="Y1530" s="6" t="s">
        <v>1508</v>
      </c>
      <c r="Z1530" s="4">
        <v>14608</v>
      </c>
      <c r="AA1530" s="4">
        <f>AB1530</f>
        <v>1235.1566609966399</v>
      </c>
      <c r="AB1530" s="2">
        <f xml:space="preserve"> 499.719501971+0.138671589*Q1530-4.826180831*P1530+0.003500737*R1530</f>
        <v>1235.1566609966399</v>
      </c>
      <c r="AC1530" s="4">
        <f>AD1530</f>
        <v>676.32117410418778</v>
      </c>
      <c r="AD1530" s="4">
        <f t="shared" si="426"/>
        <v>676.32117410418778</v>
      </c>
      <c r="AE1530" s="4" t="s">
        <v>62</v>
      </c>
      <c r="AG1530" s="4" t="str">
        <f>AE1530</f>
        <v>Weight Captured Separately</v>
      </c>
      <c r="AH1530" s="4">
        <v>82474</v>
      </c>
      <c r="AI1530">
        <f t="shared" si="421"/>
        <v>8433</v>
      </c>
      <c r="AJ1530" t="s">
        <v>81</v>
      </c>
      <c r="AK1530" s="2"/>
      <c r="AL1530" s="2" t="str">
        <f>AJ1530</f>
        <v>Freight Included in Commodity Cost</v>
      </c>
      <c r="AM1530" s="4"/>
      <c r="AN1530" t="e">
        <f>VLOOKUP([1]!Tabelle13[[#This Row],[Vlookup this ID for freight costs]],$AL$2:$AL$6811,2,FALSE)</f>
        <v>#REF!</v>
      </c>
      <c r="AO1530">
        <f>IF(AK:AK="",AC:AC*6.242+1.383 -2.844 + 3.145 -2.265  -2.026,AK:AK)</f>
        <v>4218.9897687583398</v>
      </c>
      <c r="AP1530">
        <v>26.26</v>
      </c>
      <c r="AQ1530">
        <v>26.26</v>
      </c>
      <c r="AR1530" s="4">
        <v>15</v>
      </c>
      <c r="AS1530" s="4">
        <v>11</v>
      </c>
      <c r="AT1530" s="4">
        <v>2008</v>
      </c>
      <c r="AU1530" s="4">
        <v>15</v>
      </c>
      <c r="AV1530" s="4">
        <v>11</v>
      </c>
      <c r="AW1530" s="4">
        <v>2008</v>
      </c>
      <c r="AX1530" t="str">
        <f t="shared" si="422"/>
        <v>No Delay</v>
      </c>
      <c r="AY1530">
        <f t="shared" si="423"/>
        <v>0</v>
      </c>
    </row>
    <row r="1531" spans="1:51" x14ac:dyDescent="0.2">
      <c r="A1531" s="3">
        <v>12047</v>
      </c>
      <c r="B1531" s="1" t="s">
        <v>317</v>
      </c>
      <c r="C1531" s="1" t="s">
        <v>89</v>
      </c>
      <c r="D1531" s="1" t="s">
        <v>130</v>
      </c>
      <c r="E1531" s="1"/>
      <c r="F1531" s="1" t="s">
        <v>107</v>
      </c>
      <c r="G1531" s="13" t="s">
        <v>754</v>
      </c>
      <c r="H1531" s="12">
        <v>39202</v>
      </c>
      <c r="I1531" s="12" t="s">
        <v>754</v>
      </c>
      <c r="J1531" s="12">
        <v>39202</v>
      </c>
      <c r="K1531" s="4">
        <v>125</v>
      </c>
      <c r="L1531" s="1" t="s">
        <v>146</v>
      </c>
      <c r="M1531" s="1" t="s">
        <v>132</v>
      </c>
      <c r="N1531" s="1" t="s">
        <v>167</v>
      </c>
      <c r="O1531" s="1" t="s">
        <v>93</v>
      </c>
      <c r="P1531">
        <v>30</v>
      </c>
      <c r="Q1531">
        <v>8148</v>
      </c>
      <c r="R1531">
        <v>132405</v>
      </c>
      <c r="S1531">
        <v>16.25</v>
      </c>
      <c r="T1531">
        <v>0.54</v>
      </c>
      <c r="U1531">
        <f t="shared" si="419"/>
        <v>132405</v>
      </c>
      <c r="V1531">
        <f t="shared" si="420"/>
        <v>244440</v>
      </c>
      <c r="W1531" s="1" t="s">
        <v>155</v>
      </c>
      <c r="X1531" s="1" t="s">
        <v>1236</v>
      </c>
      <c r="Y1531" s="1" t="s">
        <v>156</v>
      </c>
      <c r="Z1531" s="3">
        <v>9211</v>
      </c>
      <c r="AA1531" s="4">
        <f t="shared" si="424"/>
        <v>741</v>
      </c>
      <c r="AB1531" s="4">
        <f t="shared" ref="AB1531:AB1594" si="432" xml:space="preserve"> 2244.740206  + 0.1097478*Q1531</f>
        <v>3138.9652803999998</v>
      </c>
      <c r="AC1531" s="4">
        <f t="shared" ref="AC1531:AC1594" si="433">AF1531</f>
        <v>741</v>
      </c>
      <c r="AD1531" s="4">
        <f t="shared" si="426"/>
        <v>742</v>
      </c>
      <c r="AE1531" s="4">
        <v>741</v>
      </c>
      <c r="AF1531" s="4">
        <v>741</v>
      </c>
      <c r="AG1531" s="4">
        <f>AE1531</f>
        <v>741</v>
      </c>
      <c r="AH1531" s="4">
        <v>84429</v>
      </c>
      <c r="AI1531">
        <f t="shared" si="421"/>
        <v>10119</v>
      </c>
      <c r="AJ1531">
        <v>2656</v>
      </c>
      <c r="AK1531" s="2">
        <v>2656</v>
      </c>
      <c r="AL1531" s="2">
        <f>AJ1531</f>
        <v>2656</v>
      </c>
      <c r="AM1531" s="4"/>
      <c r="AN1531" t="e">
        <f>VLOOKUP([1]!Tabelle13[[#This Row],[Vlookup this ID for freight costs]],$AL$2:$AL$6811,2,FALSE)</f>
        <v>#REF!</v>
      </c>
      <c r="AP1531">
        <v>0</v>
      </c>
      <c r="AR1531" s="4">
        <v>30</v>
      </c>
      <c r="AS1531" s="4">
        <v>4</v>
      </c>
      <c r="AT1531" s="4">
        <v>2007</v>
      </c>
      <c r="AU1531" s="4">
        <v>30</v>
      </c>
      <c r="AV1531" s="4">
        <v>4</v>
      </c>
      <c r="AW1531" s="4">
        <v>2007</v>
      </c>
      <c r="AX1531" t="str">
        <f t="shared" si="422"/>
        <v>No Delay</v>
      </c>
      <c r="AY1531">
        <f t="shared" si="423"/>
        <v>0</v>
      </c>
    </row>
    <row r="1532" spans="1:51" x14ac:dyDescent="0.2">
      <c r="A1532" s="3">
        <v>83598</v>
      </c>
      <c r="B1532" s="1" t="s">
        <v>50</v>
      </c>
      <c r="C1532" s="1" t="s">
        <v>51</v>
      </c>
      <c r="D1532" s="1" t="s">
        <v>130</v>
      </c>
      <c r="E1532" s="1" t="s">
        <v>101</v>
      </c>
      <c r="F1532" s="1" t="s">
        <v>101</v>
      </c>
      <c r="G1532" s="13" t="s">
        <v>1513</v>
      </c>
      <c r="H1532" s="12">
        <v>41128</v>
      </c>
      <c r="I1532" s="12" t="s">
        <v>1445</v>
      </c>
      <c r="J1532" s="12">
        <v>41114</v>
      </c>
      <c r="K1532" s="4">
        <v>4047</v>
      </c>
      <c r="L1532" s="1" t="s">
        <v>146</v>
      </c>
      <c r="M1532" s="1" t="s">
        <v>132</v>
      </c>
      <c r="N1532" s="1" t="s">
        <v>171</v>
      </c>
      <c r="O1532" s="1" t="s">
        <v>93</v>
      </c>
      <c r="P1532">
        <v>60</v>
      </c>
      <c r="Q1532">
        <v>2268</v>
      </c>
      <c r="R1532">
        <v>5284.44</v>
      </c>
      <c r="S1532">
        <v>2.33</v>
      </c>
      <c r="T1532">
        <v>0.04</v>
      </c>
      <c r="U1532">
        <f t="shared" si="419"/>
        <v>5284.4400000000005</v>
      </c>
      <c r="V1532">
        <f t="shared" si="420"/>
        <v>136080</v>
      </c>
      <c r="W1532" s="1" t="s">
        <v>197</v>
      </c>
      <c r="X1532" s="1" t="s">
        <v>1236</v>
      </c>
      <c r="Y1532" s="1" t="s">
        <v>3082</v>
      </c>
      <c r="Z1532" s="3">
        <v>13556</v>
      </c>
      <c r="AA1532" s="4">
        <f t="shared" si="424"/>
        <v>741</v>
      </c>
      <c r="AB1532" s="4">
        <f t="shared" si="432"/>
        <v>2493.6482163999999</v>
      </c>
      <c r="AC1532" s="4">
        <f t="shared" si="433"/>
        <v>741</v>
      </c>
      <c r="AD1532" s="4">
        <f t="shared" si="426"/>
        <v>1027.3333333333333</v>
      </c>
      <c r="AE1532" s="4">
        <v>741</v>
      </c>
      <c r="AF1532" s="4">
        <v>741</v>
      </c>
      <c r="AG1532" s="4">
        <f>AE1532</f>
        <v>741</v>
      </c>
      <c r="AI1532" t="e">
        <f t="shared" si="421"/>
        <v>#N/A</v>
      </c>
      <c r="AJ1532">
        <v>5716.86</v>
      </c>
      <c r="AK1532" s="2">
        <v>5716.86</v>
      </c>
      <c r="AL1532" s="2">
        <f>AJ1532</f>
        <v>5716.86</v>
      </c>
      <c r="AM1532" s="4"/>
      <c r="AN1532" t="e">
        <f>VLOOKUP([1]!Tabelle13[[#This Row],[Vlookup this ID for freight costs]],$AL$2:$AL$6811,2,FALSE)</f>
        <v>#REF!</v>
      </c>
      <c r="AP1532">
        <v>7.41</v>
      </c>
      <c r="AQ1532">
        <v>7.41</v>
      </c>
      <c r="AR1532" s="4">
        <v>7</v>
      </c>
      <c r="AS1532" s="4">
        <v>8</v>
      </c>
      <c r="AT1532" s="4">
        <v>2012</v>
      </c>
      <c r="AU1532" s="4">
        <v>24</v>
      </c>
      <c r="AV1532" s="4">
        <v>7</v>
      </c>
      <c r="AW1532" s="4">
        <v>2012</v>
      </c>
      <c r="AX1532" t="str">
        <f t="shared" si="422"/>
        <v>No Delay</v>
      </c>
      <c r="AY1532">
        <f t="shared" si="423"/>
        <v>0</v>
      </c>
    </row>
    <row r="1533" spans="1:51" x14ac:dyDescent="0.2">
      <c r="A1533" s="3">
        <v>85871</v>
      </c>
      <c r="B1533" s="1" t="s">
        <v>50</v>
      </c>
      <c r="C1533" s="1" t="s">
        <v>51</v>
      </c>
      <c r="D1533" s="1" t="s">
        <v>130</v>
      </c>
      <c r="E1533" s="1" t="s">
        <v>101</v>
      </c>
      <c r="F1533" s="1" t="s">
        <v>101</v>
      </c>
      <c r="G1533" s="13" t="s">
        <v>1513</v>
      </c>
      <c r="H1533" s="12">
        <v>41128</v>
      </c>
      <c r="I1533" s="12" t="s">
        <v>1445</v>
      </c>
      <c r="J1533" s="12">
        <v>41114</v>
      </c>
      <c r="K1533" s="4">
        <v>4054</v>
      </c>
      <c r="L1533" s="1" t="s">
        <v>146</v>
      </c>
      <c r="M1533" s="1" t="s">
        <v>132</v>
      </c>
      <c r="N1533" s="1" t="s">
        <v>742</v>
      </c>
      <c r="O1533" s="1" t="s">
        <v>93</v>
      </c>
      <c r="P1533">
        <v>240</v>
      </c>
      <c r="Q1533">
        <v>1600</v>
      </c>
      <c r="R1533">
        <v>3360</v>
      </c>
      <c r="S1533">
        <v>2.1</v>
      </c>
      <c r="T1533">
        <v>0.01</v>
      </c>
      <c r="U1533">
        <f t="shared" si="419"/>
        <v>3360</v>
      </c>
      <c r="V1533">
        <f t="shared" si="420"/>
        <v>384000</v>
      </c>
      <c r="W1533" s="1" t="s">
        <v>155</v>
      </c>
      <c r="X1533" s="1" t="s">
        <v>1236</v>
      </c>
      <c r="Y1533" s="1" t="s">
        <v>156</v>
      </c>
      <c r="Z1533" s="3">
        <v>14703</v>
      </c>
      <c r="AA1533" s="4">
        <f t="shared" si="424"/>
        <v>741</v>
      </c>
      <c r="AB1533" s="4">
        <f t="shared" si="432"/>
        <v>2420.3366860000001</v>
      </c>
      <c r="AC1533" s="4">
        <f t="shared" si="433"/>
        <v>741</v>
      </c>
      <c r="AD1533" s="4">
        <f t="shared" si="426"/>
        <v>615</v>
      </c>
      <c r="AE1533" s="3" t="s">
        <v>1514</v>
      </c>
      <c r="AF1533" s="3">
        <v>741</v>
      </c>
      <c r="AG1533" s="4">
        <f>AI1533</f>
        <v>741</v>
      </c>
      <c r="AH1533" s="4">
        <v>83598</v>
      </c>
      <c r="AI1533">
        <f t="shared" si="421"/>
        <v>741</v>
      </c>
      <c r="AJ1533" t="s">
        <v>1514</v>
      </c>
      <c r="AK1533" s="2">
        <v>5716.86</v>
      </c>
      <c r="AL1533" s="2">
        <f>AN1533</f>
        <v>5716.86</v>
      </c>
      <c r="AM1533" s="4">
        <v>83598</v>
      </c>
      <c r="AN1533">
        <f>INDEX($AJ$2:$AJ$6811,MATCH(AM1533,$A$2:$A$6811,0))</f>
        <v>5716.86</v>
      </c>
      <c r="AP1533">
        <v>4.71</v>
      </c>
      <c r="AQ1533">
        <v>4.71</v>
      </c>
      <c r="AR1533" s="4">
        <v>7</v>
      </c>
      <c r="AS1533" s="4">
        <v>8</v>
      </c>
      <c r="AT1533" s="4">
        <v>2012</v>
      </c>
      <c r="AU1533" s="4">
        <v>24</v>
      </c>
      <c r="AV1533" s="4">
        <v>7</v>
      </c>
      <c r="AW1533" s="4">
        <v>2012</v>
      </c>
      <c r="AX1533" t="str">
        <f t="shared" si="422"/>
        <v>No Delay</v>
      </c>
      <c r="AY1533">
        <f t="shared" si="423"/>
        <v>0</v>
      </c>
    </row>
    <row r="1534" spans="1:51" x14ac:dyDescent="0.2">
      <c r="A1534" s="3">
        <v>12349</v>
      </c>
      <c r="B1534" s="1" t="s">
        <v>317</v>
      </c>
      <c r="C1534" s="1" t="s">
        <v>89</v>
      </c>
      <c r="D1534" s="1" t="s">
        <v>130</v>
      </c>
      <c r="E1534" s="1"/>
      <c r="F1534" s="1" t="s">
        <v>107</v>
      </c>
      <c r="G1534" s="13" t="s">
        <v>754</v>
      </c>
      <c r="H1534" s="12">
        <v>39202</v>
      </c>
      <c r="I1534" s="12" t="s">
        <v>754</v>
      </c>
      <c r="J1534" s="12">
        <v>39202</v>
      </c>
      <c r="K1534" s="4">
        <v>126</v>
      </c>
      <c r="L1534" s="1" t="s">
        <v>146</v>
      </c>
      <c r="M1534" s="1" t="s">
        <v>132</v>
      </c>
      <c r="N1534" s="1" t="s">
        <v>167</v>
      </c>
      <c r="O1534" s="1" t="s">
        <v>93</v>
      </c>
      <c r="P1534">
        <v>30</v>
      </c>
      <c r="Q1534">
        <v>8148</v>
      </c>
      <c r="R1534">
        <v>132405</v>
      </c>
      <c r="S1534">
        <v>16.25</v>
      </c>
      <c r="T1534">
        <v>0.54</v>
      </c>
      <c r="U1534">
        <f t="shared" si="419"/>
        <v>132405</v>
      </c>
      <c r="V1534">
        <f t="shared" si="420"/>
        <v>244440</v>
      </c>
      <c r="W1534" s="1" t="s">
        <v>155</v>
      </c>
      <c r="X1534" s="1" t="s">
        <v>1236</v>
      </c>
      <c r="Y1534" s="1" t="s">
        <v>156</v>
      </c>
      <c r="Z1534" s="3">
        <v>9211</v>
      </c>
      <c r="AA1534" s="4">
        <f t="shared" si="424"/>
        <v>742</v>
      </c>
      <c r="AB1534" s="4">
        <f t="shared" si="432"/>
        <v>3138.9652803999998</v>
      </c>
      <c r="AC1534" s="4">
        <f t="shared" si="433"/>
        <v>742</v>
      </c>
      <c r="AD1534" s="4">
        <f t="shared" si="426"/>
        <v>742</v>
      </c>
      <c r="AE1534" s="4">
        <v>742</v>
      </c>
      <c r="AF1534" s="4">
        <v>742</v>
      </c>
      <c r="AG1534" s="4">
        <f t="shared" ref="AG1534:AG1551" si="434">AE1534</f>
        <v>742</v>
      </c>
      <c r="AI1534" t="e">
        <f t="shared" si="421"/>
        <v>#N/A</v>
      </c>
      <c r="AJ1534">
        <v>2658</v>
      </c>
      <c r="AK1534" s="2">
        <v>2658</v>
      </c>
      <c r="AL1534" s="2">
        <f t="shared" ref="AL1534:AL1551" si="435">AJ1534</f>
        <v>2658</v>
      </c>
      <c r="AM1534" s="4"/>
      <c r="AN1534" t="e">
        <f>VLOOKUP([1]!Tabelle13[[#This Row],[Vlookup this ID for freight costs]],$AL$2:$AL$6811,2,FALSE)</f>
        <v>#REF!</v>
      </c>
      <c r="AP1534">
        <v>0</v>
      </c>
      <c r="AR1534" s="4">
        <v>30</v>
      </c>
      <c r="AS1534" s="4">
        <v>4</v>
      </c>
      <c r="AT1534" s="4">
        <v>2007</v>
      </c>
      <c r="AU1534" s="4">
        <v>30</v>
      </c>
      <c r="AV1534" s="4">
        <v>4</v>
      </c>
      <c r="AW1534" s="4">
        <v>2007</v>
      </c>
      <c r="AX1534" t="str">
        <f t="shared" si="422"/>
        <v>No Delay</v>
      </c>
      <c r="AY1534">
        <f t="shared" si="423"/>
        <v>0</v>
      </c>
    </row>
    <row r="1535" spans="1:51" x14ac:dyDescent="0.2">
      <c r="A1535" s="3">
        <v>84513</v>
      </c>
      <c r="B1535" s="1" t="s">
        <v>215</v>
      </c>
      <c r="C1535" s="1" t="s">
        <v>89</v>
      </c>
      <c r="D1535" s="1" t="s">
        <v>130</v>
      </c>
      <c r="E1535" s="1" t="s">
        <v>53</v>
      </c>
      <c r="F1535" s="1" t="s">
        <v>53</v>
      </c>
      <c r="G1535" s="13" t="s">
        <v>570</v>
      </c>
      <c r="H1535" s="12">
        <v>40157</v>
      </c>
      <c r="I1535" s="12" t="s">
        <v>419</v>
      </c>
      <c r="J1535" s="12">
        <v>40149</v>
      </c>
      <c r="K1535" s="4">
        <v>2060</v>
      </c>
      <c r="L1535" s="1" t="s">
        <v>146</v>
      </c>
      <c r="M1535" s="1" t="s">
        <v>132</v>
      </c>
      <c r="N1535" s="1" t="s">
        <v>167</v>
      </c>
      <c r="O1535" s="1" t="s">
        <v>93</v>
      </c>
      <c r="P1535">
        <v>30</v>
      </c>
      <c r="Q1535">
        <v>8660</v>
      </c>
      <c r="R1535">
        <v>50054.8</v>
      </c>
      <c r="S1535">
        <v>5.78</v>
      </c>
      <c r="T1535">
        <v>0.19</v>
      </c>
      <c r="U1535">
        <f t="shared" si="419"/>
        <v>50054.8</v>
      </c>
      <c r="V1535">
        <f t="shared" si="420"/>
        <v>259800</v>
      </c>
      <c r="W1535" s="1" t="s">
        <v>155</v>
      </c>
      <c r="X1535" s="1" t="s">
        <v>1236</v>
      </c>
      <c r="Y1535" s="1" t="s">
        <v>156</v>
      </c>
      <c r="Z1535" s="3">
        <v>9211</v>
      </c>
      <c r="AA1535" s="4">
        <f t="shared" si="424"/>
        <v>742</v>
      </c>
      <c r="AB1535" s="4">
        <f t="shared" si="432"/>
        <v>3195.1561540000002</v>
      </c>
      <c r="AC1535" s="4">
        <f t="shared" si="433"/>
        <v>742</v>
      </c>
      <c r="AD1535" s="4">
        <f t="shared" si="426"/>
        <v>1073</v>
      </c>
      <c r="AE1535" s="4">
        <v>742</v>
      </c>
      <c r="AF1535" s="4">
        <v>742</v>
      </c>
      <c r="AG1535" s="4">
        <f t="shared" si="434"/>
        <v>742</v>
      </c>
      <c r="AI1535" t="e">
        <f t="shared" si="421"/>
        <v>#N/A</v>
      </c>
      <c r="AJ1535">
        <v>1211.49</v>
      </c>
      <c r="AK1535" s="2">
        <v>1211.49</v>
      </c>
      <c r="AL1535" s="2">
        <f t="shared" si="435"/>
        <v>1211.49</v>
      </c>
      <c r="AM1535" s="4"/>
      <c r="AN1535" t="e">
        <f>VLOOKUP([1]!Tabelle13[[#This Row],[Vlookup this ID for freight costs]],$AL$2:$AL$6811,2,FALSE)</f>
        <v>#REF!</v>
      </c>
      <c r="AP1535">
        <v>98.11</v>
      </c>
      <c r="AQ1535">
        <v>98.11</v>
      </c>
      <c r="AR1535" s="4">
        <v>10</v>
      </c>
      <c r="AS1535" s="4">
        <v>12</v>
      </c>
      <c r="AT1535" s="4">
        <v>2009</v>
      </c>
      <c r="AU1535" s="4">
        <v>2</v>
      </c>
      <c r="AV1535" s="4">
        <v>12</v>
      </c>
      <c r="AW1535" s="4">
        <v>2009</v>
      </c>
      <c r="AX1535" t="str">
        <f t="shared" si="422"/>
        <v>No Delay</v>
      </c>
      <c r="AY1535">
        <f t="shared" si="423"/>
        <v>0</v>
      </c>
    </row>
    <row r="1536" spans="1:51" x14ac:dyDescent="0.2">
      <c r="A1536" s="3">
        <v>12648</v>
      </c>
      <c r="B1536" s="1" t="s">
        <v>317</v>
      </c>
      <c r="C1536" s="1" t="s">
        <v>89</v>
      </c>
      <c r="D1536" s="1" t="s">
        <v>130</v>
      </c>
      <c r="E1536" s="1"/>
      <c r="F1536" s="1" t="s">
        <v>107</v>
      </c>
      <c r="G1536" s="13" t="s">
        <v>754</v>
      </c>
      <c r="H1536" s="12">
        <v>39202</v>
      </c>
      <c r="I1536" s="12" t="s">
        <v>754</v>
      </c>
      <c r="J1536" s="12">
        <v>39202</v>
      </c>
      <c r="K1536" s="4">
        <v>127</v>
      </c>
      <c r="L1536" s="1" t="s">
        <v>146</v>
      </c>
      <c r="M1536" s="1" t="s">
        <v>132</v>
      </c>
      <c r="N1536" s="1" t="s">
        <v>167</v>
      </c>
      <c r="O1536" s="1" t="s">
        <v>93</v>
      </c>
      <c r="P1536">
        <v>30</v>
      </c>
      <c r="Q1536">
        <v>8148</v>
      </c>
      <c r="R1536">
        <v>132405</v>
      </c>
      <c r="S1536">
        <v>16.25</v>
      </c>
      <c r="T1536">
        <v>0.54</v>
      </c>
      <c r="U1536">
        <f t="shared" si="419"/>
        <v>132405</v>
      </c>
      <c r="V1536">
        <f t="shared" si="420"/>
        <v>244440</v>
      </c>
      <c r="W1536" s="1" t="s">
        <v>155</v>
      </c>
      <c r="X1536" s="1" t="s">
        <v>1236</v>
      </c>
      <c r="Y1536" s="1" t="s">
        <v>156</v>
      </c>
      <c r="Z1536" s="3">
        <v>9211</v>
      </c>
      <c r="AA1536" s="4">
        <f t="shared" si="424"/>
        <v>743</v>
      </c>
      <c r="AB1536" s="4">
        <f t="shared" si="432"/>
        <v>3138.9652803999998</v>
      </c>
      <c r="AC1536" s="4">
        <f t="shared" si="433"/>
        <v>743</v>
      </c>
      <c r="AD1536" s="4">
        <f t="shared" si="426"/>
        <v>742</v>
      </c>
      <c r="AE1536" s="4">
        <v>743</v>
      </c>
      <c r="AF1536" s="4">
        <v>743</v>
      </c>
      <c r="AG1536" s="4">
        <f t="shared" si="434"/>
        <v>743</v>
      </c>
      <c r="AI1536" t="e">
        <f t="shared" si="421"/>
        <v>#N/A</v>
      </c>
      <c r="AJ1536">
        <v>2660</v>
      </c>
      <c r="AK1536" s="2">
        <v>2660</v>
      </c>
      <c r="AL1536" s="2">
        <f t="shared" si="435"/>
        <v>2660</v>
      </c>
      <c r="AM1536" s="4"/>
      <c r="AN1536" t="e">
        <f>VLOOKUP([1]!Tabelle13[[#This Row],[Vlookup this ID for freight costs]],$AL$2:$AL$6811,2,FALSE)</f>
        <v>#REF!</v>
      </c>
      <c r="AP1536">
        <v>0</v>
      </c>
      <c r="AR1536" s="4">
        <v>30</v>
      </c>
      <c r="AS1536" s="4">
        <v>4</v>
      </c>
      <c r="AT1536" s="4">
        <v>2007</v>
      </c>
      <c r="AU1536" s="4">
        <v>30</v>
      </c>
      <c r="AV1536" s="4">
        <v>4</v>
      </c>
      <c r="AW1536" s="4">
        <v>2007</v>
      </c>
      <c r="AX1536" t="str">
        <f t="shared" si="422"/>
        <v>No Delay</v>
      </c>
      <c r="AY1536">
        <f t="shared" si="423"/>
        <v>0</v>
      </c>
    </row>
    <row r="1537" spans="1:51" x14ac:dyDescent="0.2">
      <c r="A1537" s="3">
        <v>86576</v>
      </c>
      <c r="B1537" s="1" t="s">
        <v>151</v>
      </c>
      <c r="C1537" s="1" t="s">
        <v>65</v>
      </c>
      <c r="D1537" s="1" t="s">
        <v>130</v>
      </c>
      <c r="E1537" s="1" t="s">
        <v>152</v>
      </c>
      <c r="F1537" s="1" t="s">
        <v>152</v>
      </c>
      <c r="G1537" s="13" t="s">
        <v>662</v>
      </c>
      <c r="H1537" s="12">
        <v>41415</v>
      </c>
      <c r="I1537" s="12" t="s">
        <v>1515</v>
      </c>
      <c r="J1537" s="12">
        <v>41423</v>
      </c>
      <c r="K1537" s="4">
        <v>4742</v>
      </c>
      <c r="L1537" s="1" t="s">
        <v>146</v>
      </c>
      <c r="M1537" s="1" t="s">
        <v>132</v>
      </c>
      <c r="N1537" s="1" t="s">
        <v>200</v>
      </c>
      <c r="O1537" s="1" t="s">
        <v>93</v>
      </c>
      <c r="P1537">
        <v>90</v>
      </c>
      <c r="Q1537">
        <v>10743</v>
      </c>
      <c r="R1537">
        <v>78423.899999999994</v>
      </c>
      <c r="S1537">
        <v>7.3</v>
      </c>
      <c r="T1537">
        <v>0.08</v>
      </c>
      <c r="U1537">
        <f t="shared" si="419"/>
        <v>78423.899999999994</v>
      </c>
      <c r="V1537">
        <f t="shared" si="420"/>
        <v>966870</v>
      </c>
      <c r="W1537" s="1" t="s">
        <v>197</v>
      </c>
      <c r="X1537" s="1" t="s">
        <v>1236</v>
      </c>
      <c r="Y1537" s="1" t="s">
        <v>3082</v>
      </c>
      <c r="Z1537" s="3">
        <v>7428</v>
      </c>
      <c r="AA1537" s="4">
        <f t="shared" si="424"/>
        <v>748</v>
      </c>
      <c r="AB1537" s="4">
        <f t="shared" si="432"/>
        <v>3423.7608214000002</v>
      </c>
      <c r="AC1537" s="4">
        <f t="shared" si="433"/>
        <v>748</v>
      </c>
      <c r="AD1537" s="4">
        <f t="shared" si="426"/>
        <v>748</v>
      </c>
      <c r="AE1537" s="4">
        <v>748</v>
      </c>
      <c r="AF1537" s="4">
        <v>748</v>
      </c>
      <c r="AG1537" s="4">
        <f t="shared" si="434"/>
        <v>748</v>
      </c>
      <c r="AI1537" t="e">
        <f t="shared" si="421"/>
        <v>#N/A</v>
      </c>
      <c r="AJ1537">
        <v>20761</v>
      </c>
      <c r="AK1537" s="2">
        <v>20761</v>
      </c>
      <c r="AL1537" s="2">
        <f t="shared" si="435"/>
        <v>20761</v>
      </c>
      <c r="AM1537" s="4"/>
      <c r="AN1537" t="e">
        <f>VLOOKUP([1]!Tabelle13[[#This Row],[Vlookup this ID for freight costs]],$AL$2:$AL$6811,2,FALSE)</f>
        <v>#REF!</v>
      </c>
      <c r="AP1537">
        <v>97.01</v>
      </c>
      <c r="AQ1537">
        <v>97.01</v>
      </c>
      <c r="AR1537" s="4">
        <v>21</v>
      </c>
      <c r="AS1537" s="4">
        <v>5</v>
      </c>
      <c r="AT1537" s="4">
        <v>2013</v>
      </c>
      <c r="AU1537" s="4">
        <v>29</v>
      </c>
      <c r="AV1537" s="4">
        <v>5</v>
      </c>
      <c r="AW1537" s="4">
        <v>2013</v>
      </c>
      <c r="AX1537" t="str">
        <f t="shared" si="422"/>
        <v>Delay</v>
      </c>
      <c r="AY1537">
        <f t="shared" si="423"/>
        <v>8</v>
      </c>
    </row>
    <row r="1538" spans="1:51" x14ac:dyDescent="0.2">
      <c r="A1538" s="3">
        <v>82840</v>
      </c>
      <c r="B1538" s="1" t="s">
        <v>215</v>
      </c>
      <c r="C1538" s="1" t="s">
        <v>89</v>
      </c>
      <c r="D1538" s="1" t="s">
        <v>130</v>
      </c>
      <c r="E1538" s="1" t="s">
        <v>53</v>
      </c>
      <c r="F1538" s="1" t="s">
        <v>53</v>
      </c>
      <c r="G1538" s="13" t="s">
        <v>1516</v>
      </c>
      <c r="H1538" s="12">
        <v>40108</v>
      </c>
      <c r="I1538" s="12" t="s">
        <v>832</v>
      </c>
      <c r="J1538" s="12">
        <v>40102</v>
      </c>
      <c r="K1538" s="4">
        <v>1902</v>
      </c>
      <c r="L1538" s="1" t="s">
        <v>146</v>
      </c>
      <c r="M1538" s="1" t="s">
        <v>132</v>
      </c>
      <c r="N1538" s="1" t="s">
        <v>970</v>
      </c>
      <c r="O1538" s="1" t="s">
        <v>93</v>
      </c>
      <c r="P1538">
        <v>240</v>
      </c>
      <c r="Q1538">
        <v>2000</v>
      </c>
      <c r="R1538">
        <v>4200</v>
      </c>
      <c r="S1538">
        <v>2.1</v>
      </c>
      <c r="T1538">
        <v>0.01</v>
      </c>
      <c r="U1538">
        <f t="shared" ref="U1538:U1601" si="436">S1538*Q1538</f>
        <v>4200</v>
      </c>
      <c r="V1538">
        <f t="shared" ref="V1538:V1601" si="437">Q1538*P1538</f>
        <v>480000</v>
      </c>
      <c r="W1538" s="1" t="s">
        <v>155</v>
      </c>
      <c r="X1538" s="1" t="s">
        <v>1236</v>
      </c>
      <c r="Y1538" s="1" t="s">
        <v>156</v>
      </c>
      <c r="Z1538" s="3">
        <v>9211</v>
      </c>
      <c r="AA1538" s="4">
        <f t="shared" si="424"/>
        <v>749</v>
      </c>
      <c r="AB1538" s="4">
        <f t="shared" si="432"/>
        <v>2464.2358060000001</v>
      </c>
      <c r="AC1538" s="4">
        <f t="shared" si="433"/>
        <v>749</v>
      </c>
      <c r="AD1538" s="4">
        <f t="shared" si="426"/>
        <v>2448.6967088571432</v>
      </c>
      <c r="AE1538" s="4">
        <v>749</v>
      </c>
      <c r="AF1538" s="4">
        <v>749</v>
      </c>
      <c r="AG1538" s="4">
        <f t="shared" si="434"/>
        <v>749</v>
      </c>
      <c r="AI1538" t="e">
        <f t="shared" ref="AI1538:AI1601" si="438">INDEX($AE$2:$AE$6811,MATCH(AH1538,$A$2:$A$6811,0))</f>
        <v>#N/A</v>
      </c>
      <c r="AJ1538">
        <v>2336.27</v>
      </c>
      <c r="AK1538" s="2">
        <v>2336.27</v>
      </c>
      <c r="AL1538" s="2">
        <f t="shared" si="435"/>
        <v>2336.27</v>
      </c>
      <c r="AM1538" s="4"/>
      <c r="AN1538" t="e">
        <f>VLOOKUP([1]!Tabelle13[[#This Row],[Vlookup this ID for freight costs]],$AL$2:$AL$6811,2,FALSE)</f>
        <v>#REF!</v>
      </c>
      <c r="AP1538">
        <v>8.23</v>
      </c>
      <c r="AQ1538">
        <v>8.23</v>
      </c>
      <c r="AR1538" s="4">
        <v>22</v>
      </c>
      <c r="AS1538" s="4">
        <v>10</v>
      </c>
      <c r="AT1538" s="4">
        <v>2009</v>
      </c>
      <c r="AU1538" s="4">
        <v>16</v>
      </c>
      <c r="AV1538" s="4">
        <v>10</v>
      </c>
      <c r="AW1538" s="4">
        <v>2009</v>
      </c>
      <c r="AX1538" t="str">
        <f t="shared" ref="AX1538:AX1601" si="439">IF(DATE(AW1538,AV1538,AU1538)&lt;=DATE(AT1538,AS1538,AR1538),"No Delay","Delay")</f>
        <v>No Delay</v>
      </c>
      <c r="AY1538">
        <f t="shared" ref="AY1538:AY1601" si="440">IF(_xlfn.DAYS(J1538,H1538)&gt;0, _xlfn.DAYS(J1538,H1538),0)</f>
        <v>0</v>
      </c>
    </row>
    <row r="1539" spans="1:51" x14ac:dyDescent="0.2">
      <c r="A1539" s="3">
        <v>10884</v>
      </c>
      <c r="B1539" s="1" t="s">
        <v>88</v>
      </c>
      <c r="C1539" s="1" t="s">
        <v>89</v>
      </c>
      <c r="D1539" s="1" t="s">
        <v>130</v>
      </c>
      <c r="E1539" s="1"/>
      <c r="F1539" s="1" t="s">
        <v>107</v>
      </c>
      <c r="G1539" s="13" t="s">
        <v>1517</v>
      </c>
      <c r="H1539" s="12">
        <v>39342</v>
      </c>
      <c r="I1539" s="12" t="s">
        <v>1517</v>
      </c>
      <c r="J1539" s="12">
        <v>39342</v>
      </c>
      <c r="K1539" s="4">
        <v>365</v>
      </c>
      <c r="L1539" s="1" t="s">
        <v>146</v>
      </c>
      <c r="M1539" s="1" t="s">
        <v>132</v>
      </c>
      <c r="N1539" s="1" t="s">
        <v>392</v>
      </c>
      <c r="O1539" s="1" t="s">
        <v>393</v>
      </c>
      <c r="P1539">
        <v>120</v>
      </c>
      <c r="Q1539">
        <v>3200</v>
      </c>
      <c r="R1539">
        <v>131520</v>
      </c>
      <c r="S1539">
        <v>41.1</v>
      </c>
      <c r="T1539">
        <v>0.34</v>
      </c>
      <c r="U1539">
        <f t="shared" si="436"/>
        <v>131520</v>
      </c>
      <c r="V1539">
        <f t="shared" si="437"/>
        <v>384000</v>
      </c>
      <c r="W1539" s="1" t="s">
        <v>394</v>
      </c>
      <c r="X1539" s="1" t="s">
        <v>112</v>
      </c>
      <c r="Y1539" s="1" t="s">
        <v>112</v>
      </c>
      <c r="Z1539" s="3">
        <v>5055</v>
      </c>
      <c r="AA1539" s="4">
        <f t="shared" ref="AA1539:AA1602" si="441">AF1539</f>
        <v>749</v>
      </c>
      <c r="AB1539" s="4">
        <f t="shared" si="432"/>
        <v>2595.9331659999998</v>
      </c>
      <c r="AC1539" s="4">
        <f t="shared" si="433"/>
        <v>749</v>
      </c>
      <c r="AD1539" s="4">
        <f t="shared" si="426"/>
        <v>615</v>
      </c>
      <c r="AE1539" s="4">
        <v>749</v>
      </c>
      <c r="AF1539" s="4">
        <v>749</v>
      </c>
      <c r="AG1539" s="4">
        <f t="shared" si="434"/>
        <v>749</v>
      </c>
      <c r="AH1539" s="4">
        <v>83981</v>
      </c>
      <c r="AI1539">
        <f t="shared" si="438"/>
        <v>1560</v>
      </c>
      <c r="AJ1539">
        <v>2717</v>
      </c>
      <c r="AK1539" s="2">
        <v>2717</v>
      </c>
      <c r="AL1539" s="2">
        <f t="shared" si="435"/>
        <v>2717</v>
      </c>
      <c r="AM1539" s="4"/>
      <c r="AN1539" t="e">
        <f>VLOOKUP([1]!Tabelle13[[#This Row],[Vlookup this ID for freight costs]],$AL$2:$AL$6811,2,FALSE)</f>
        <v>#REF!</v>
      </c>
      <c r="AP1539">
        <v>210.43</v>
      </c>
      <c r="AQ1539">
        <v>210.43</v>
      </c>
      <c r="AR1539" s="4">
        <v>17</v>
      </c>
      <c r="AS1539" s="4">
        <v>9</v>
      </c>
      <c r="AT1539" s="4">
        <v>2007</v>
      </c>
      <c r="AU1539" s="4">
        <v>17</v>
      </c>
      <c r="AV1539" s="4">
        <v>9</v>
      </c>
      <c r="AW1539" s="4">
        <v>2007</v>
      </c>
      <c r="AX1539" t="str">
        <f t="shared" si="439"/>
        <v>No Delay</v>
      </c>
      <c r="AY1539">
        <f t="shared" si="440"/>
        <v>0</v>
      </c>
    </row>
    <row r="1540" spans="1:51" x14ac:dyDescent="0.2">
      <c r="A1540" s="3">
        <v>11754</v>
      </c>
      <c r="B1540" s="1" t="s">
        <v>98</v>
      </c>
      <c r="C1540" s="1" t="s">
        <v>99</v>
      </c>
      <c r="D1540" s="1" t="s">
        <v>130</v>
      </c>
      <c r="E1540" s="1"/>
      <c r="F1540" s="1" t="s">
        <v>107</v>
      </c>
      <c r="G1540" s="13" t="s">
        <v>1518</v>
      </c>
      <c r="H1540" s="12">
        <v>39351</v>
      </c>
      <c r="I1540" s="12" t="s">
        <v>1518</v>
      </c>
      <c r="J1540" s="12">
        <v>39351</v>
      </c>
      <c r="K1540" s="4">
        <v>407</v>
      </c>
      <c r="L1540" s="1" t="s">
        <v>146</v>
      </c>
      <c r="M1540" s="1" t="s">
        <v>132</v>
      </c>
      <c r="N1540" s="1" t="s">
        <v>163</v>
      </c>
      <c r="O1540" s="1" t="s">
        <v>93</v>
      </c>
      <c r="P1540">
        <v>60</v>
      </c>
      <c r="Q1540">
        <v>7661</v>
      </c>
      <c r="R1540">
        <v>274263.8</v>
      </c>
      <c r="S1540">
        <v>35.799999999999997</v>
      </c>
      <c r="T1540">
        <v>0.6</v>
      </c>
      <c r="U1540">
        <f t="shared" si="436"/>
        <v>274263.8</v>
      </c>
      <c r="V1540">
        <f t="shared" si="437"/>
        <v>459660</v>
      </c>
      <c r="W1540" s="1" t="s">
        <v>155</v>
      </c>
      <c r="X1540" s="1" t="s">
        <v>1236</v>
      </c>
      <c r="Y1540" s="1" t="s">
        <v>156</v>
      </c>
      <c r="Z1540" s="3">
        <v>5565</v>
      </c>
      <c r="AA1540" s="4">
        <f t="shared" si="441"/>
        <v>750</v>
      </c>
      <c r="AB1540" s="4">
        <f t="shared" si="432"/>
        <v>3085.5181017999998</v>
      </c>
      <c r="AC1540" s="4">
        <f t="shared" si="433"/>
        <v>750</v>
      </c>
      <c r="AD1540" s="4">
        <f t="shared" si="426"/>
        <v>922</v>
      </c>
      <c r="AE1540" s="4">
        <v>750</v>
      </c>
      <c r="AF1540" s="4">
        <v>750</v>
      </c>
      <c r="AG1540" s="4">
        <f t="shared" si="434"/>
        <v>750</v>
      </c>
      <c r="AH1540" s="4">
        <v>82321</v>
      </c>
      <c r="AI1540">
        <f t="shared" si="438"/>
        <v>20316</v>
      </c>
      <c r="AJ1540">
        <v>3901.78</v>
      </c>
      <c r="AK1540" s="2">
        <v>3901.78</v>
      </c>
      <c r="AL1540" s="2">
        <f t="shared" si="435"/>
        <v>3901.78</v>
      </c>
      <c r="AM1540" s="4"/>
      <c r="AN1540" t="e">
        <f>VLOOKUP([1]!Tabelle13[[#This Row],[Vlookup this ID for freight costs]],$AL$2:$AL$6811,2,FALSE)</f>
        <v>#REF!</v>
      </c>
      <c r="AP1540">
        <v>438.82</v>
      </c>
      <c r="AQ1540">
        <v>438.82</v>
      </c>
      <c r="AR1540" s="4">
        <v>26</v>
      </c>
      <c r="AS1540" s="4">
        <v>9</v>
      </c>
      <c r="AT1540" s="4">
        <v>2007</v>
      </c>
      <c r="AU1540" s="4">
        <v>26</v>
      </c>
      <c r="AV1540" s="4">
        <v>9</v>
      </c>
      <c r="AW1540" s="4">
        <v>2007</v>
      </c>
      <c r="AX1540" t="str">
        <f t="shared" si="439"/>
        <v>No Delay</v>
      </c>
      <c r="AY1540">
        <f t="shared" si="440"/>
        <v>0</v>
      </c>
    </row>
    <row r="1541" spans="1:51" x14ac:dyDescent="0.2">
      <c r="A1541" s="3">
        <v>12233</v>
      </c>
      <c r="B1541" s="1" t="s">
        <v>119</v>
      </c>
      <c r="C1541" s="1" t="s">
        <v>114</v>
      </c>
      <c r="D1541" s="1" t="s">
        <v>130</v>
      </c>
      <c r="E1541" s="1" t="s">
        <v>101</v>
      </c>
      <c r="F1541" s="1" t="s">
        <v>101</v>
      </c>
      <c r="G1541" s="13" t="s">
        <v>1519</v>
      </c>
      <c r="H1541" s="12">
        <v>39680</v>
      </c>
      <c r="I1541" s="12" t="s">
        <v>1519</v>
      </c>
      <c r="J1541" s="12">
        <v>39680</v>
      </c>
      <c r="K1541" s="4">
        <v>1021</v>
      </c>
      <c r="L1541" s="1" t="s">
        <v>146</v>
      </c>
      <c r="M1541" s="1" t="s">
        <v>132</v>
      </c>
      <c r="N1541" s="1" t="s">
        <v>1316</v>
      </c>
      <c r="O1541" s="1" t="s">
        <v>93</v>
      </c>
      <c r="P1541">
        <v>60</v>
      </c>
      <c r="Q1541">
        <v>3600</v>
      </c>
      <c r="R1541">
        <v>27900</v>
      </c>
      <c r="S1541">
        <v>7.75</v>
      </c>
      <c r="T1541">
        <v>0.13</v>
      </c>
      <c r="U1541">
        <f t="shared" si="436"/>
        <v>27900</v>
      </c>
      <c r="V1541">
        <f t="shared" si="437"/>
        <v>216000</v>
      </c>
      <c r="W1541" s="1" t="s">
        <v>155</v>
      </c>
      <c r="X1541" s="1" t="s">
        <v>1236</v>
      </c>
      <c r="Y1541" s="1" t="s">
        <v>156</v>
      </c>
      <c r="Z1541" s="3">
        <v>14240</v>
      </c>
      <c r="AA1541" s="4">
        <f t="shared" si="441"/>
        <v>750</v>
      </c>
      <c r="AB1541" s="4">
        <f t="shared" si="432"/>
        <v>2639.8322859999998</v>
      </c>
      <c r="AC1541" s="4">
        <f t="shared" si="433"/>
        <v>750</v>
      </c>
      <c r="AD1541" s="4">
        <f t="shared" si="426"/>
        <v>17115.047072400001</v>
      </c>
      <c r="AE1541" s="4">
        <v>750</v>
      </c>
      <c r="AF1541" s="4">
        <v>750</v>
      </c>
      <c r="AG1541" s="4">
        <f t="shared" si="434"/>
        <v>750</v>
      </c>
      <c r="AI1541" t="e">
        <f t="shared" si="438"/>
        <v>#N/A</v>
      </c>
      <c r="AJ1541">
        <v>813.75</v>
      </c>
      <c r="AK1541" s="2">
        <v>813.75</v>
      </c>
      <c r="AL1541" s="2">
        <f t="shared" si="435"/>
        <v>813.75</v>
      </c>
      <c r="AM1541" s="4"/>
      <c r="AN1541" t="e">
        <f>VLOOKUP([1]!Tabelle13[[#This Row],[Vlookup this ID for freight costs]],$AL$2:$AL$6811,2,FALSE)</f>
        <v>#REF!</v>
      </c>
      <c r="AP1541">
        <v>44.64</v>
      </c>
      <c r="AQ1541">
        <v>44.64</v>
      </c>
      <c r="AR1541" s="4">
        <v>20</v>
      </c>
      <c r="AS1541" s="4">
        <v>8</v>
      </c>
      <c r="AT1541" s="4">
        <v>2008</v>
      </c>
      <c r="AU1541" s="4">
        <v>20</v>
      </c>
      <c r="AV1541" s="4">
        <v>8</v>
      </c>
      <c r="AW1541" s="4">
        <v>2008</v>
      </c>
      <c r="AX1541" t="str">
        <f t="shared" si="439"/>
        <v>No Delay</v>
      </c>
      <c r="AY1541">
        <f t="shared" si="440"/>
        <v>0</v>
      </c>
    </row>
    <row r="1542" spans="1:51" x14ac:dyDescent="0.2">
      <c r="A1542" s="3">
        <v>86675</v>
      </c>
      <c r="B1542" s="1" t="s">
        <v>215</v>
      </c>
      <c r="C1542" s="1" t="s">
        <v>89</v>
      </c>
      <c r="D1542" s="1" t="s">
        <v>130</v>
      </c>
      <c r="E1542" s="1" t="s">
        <v>101</v>
      </c>
      <c r="F1542" s="1" t="s">
        <v>101</v>
      </c>
      <c r="G1542" s="13" t="s">
        <v>294</v>
      </c>
      <c r="H1542" s="12">
        <v>41759</v>
      </c>
      <c r="I1542" s="12" t="s">
        <v>500</v>
      </c>
      <c r="J1542" s="12">
        <v>41801</v>
      </c>
      <c r="K1542" s="4">
        <v>5542</v>
      </c>
      <c r="L1542" s="1" t="s">
        <v>146</v>
      </c>
      <c r="M1542" s="1" t="s">
        <v>132</v>
      </c>
      <c r="N1542" s="1" t="s">
        <v>1520</v>
      </c>
      <c r="O1542" s="1" t="s">
        <v>93</v>
      </c>
      <c r="P1542">
        <v>100</v>
      </c>
      <c r="Q1542">
        <v>4000</v>
      </c>
      <c r="R1542">
        <v>5200</v>
      </c>
      <c r="S1542">
        <v>1.3</v>
      </c>
      <c r="T1542">
        <v>0.01</v>
      </c>
      <c r="U1542">
        <f t="shared" si="436"/>
        <v>5200</v>
      </c>
      <c r="V1542">
        <f t="shared" si="437"/>
        <v>400000</v>
      </c>
      <c r="W1542" s="1" t="s">
        <v>155</v>
      </c>
      <c r="X1542" s="1" t="s">
        <v>1236</v>
      </c>
      <c r="Y1542" s="1" t="s">
        <v>156</v>
      </c>
      <c r="Z1542" s="3">
        <v>13090</v>
      </c>
      <c r="AA1542" s="4">
        <f t="shared" si="441"/>
        <v>750</v>
      </c>
      <c r="AB1542" s="4">
        <f t="shared" si="432"/>
        <v>2683.7314059999999</v>
      </c>
      <c r="AC1542" s="4">
        <f t="shared" si="433"/>
        <v>750</v>
      </c>
      <c r="AD1542" s="4">
        <f t="shared" si="426"/>
        <v>6474.5</v>
      </c>
      <c r="AE1542" s="4">
        <v>750</v>
      </c>
      <c r="AF1542" s="4">
        <v>750</v>
      </c>
      <c r="AG1542" s="4">
        <f t="shared" si="434"/>
        <v>750</v>
      </c>
      <c r="AI1542" t="e">
        <f t="shared" si="438"/>
        <v>#N/A</v>
      </c>
      <c r="AJ1542">
        <v>3138.81</v>
      </c>
      <c r="AK1542" s="2">
        <v>3138.81</v>
      </c>
      <c r="AL1542" s="2">
        <f t="shared" si="435"/>
        <v>3138.81</v>
      </c>
      <c r="AM1542" s="4"/>
      <c r="AN1542" t="e">
        <f>VLOOKUP([1]!Tabelle13[[#This Row],[Vlookup this ID for freight costs]],$AL$2:$AL$6811,2,FALSE)</f>
        <v>#REF!</v>
      </c>
      <c r="AP1542">
        <v>6.43</v>
      </c>
      <c r="AQ1542">
        <v>6.43</v>
      </c>
      <c r="AR1542" s="4">
        <v>30</v>
      </c>
      <c r="AS1542" s="4">
        <v>4</v>
      </c>
      <c r="AT1542" s="4">
        <v>2014</v>
      </c>
      <c r="AU1542" s="4">
        <v>11</v>
      </c>
      <c r="AV1542" s="4">
        <v>6</v>
      </c>
      <c r="AW1542" s="4">
        <v>2014</v>
      </c>
      <c r="AX1542" t="str">
        <f t="shared" si="439"/>
        <v>Delay</v>
      </c>
      <c r="AY1542">
        <f t="shared" si="440"/>
        <v>42</v>
      </c>
    </row>
    <row r="1543" spans="1:51" x14ac:dyDescent="0.2">
      <c r="A1543" s="3">
        <v>86045</v>
      </c>
      <c r="B1543" s="1" t="s">
        <v>215</v>
      </c>
      <c r="C1543" s="1" t="s">
        <v>89</v>
      </c>
      <c r="D1543" s="1" t="s">
        <v>130</v>
      </c>
      <c r="E1543" s="1" t="s">
        <v>53</v>
      </c>
      <c r="F1543" s="1" t="s">
        <v>53</v>
      </c>
      <c r="G1543" s="13" t="s">
        <v>565</v>
      </c>
      <c r="H1543" s="12">
        <v>41698</v>
      </c>
      <c r="I1543" s="12" t="s">
        <v>375</v>
      </c>
      <c r="J1543" s="12">
        <v>41702</v>
      </c>
      <c r="K1543" s="4">
        <v>5349</v>
      </c>
      <c r="L1543" s="1" t="s">
        <v>146</v>
      </c>
      <c r="M1543" s="1" t="s">
        <v>132</v>
      </c>
      <c r="N1543" s="1" t="s">
        <v>238</v>
      </c>
      <c r="O1543" s="1" t="s">
        <v>93</v>
      </c>
      <c r="P1543">
        <v>30</v>
      </c>
      <c r="Q1543">
        <v>7426</v>
      </c>
      <c r="R1543">
        <v>34902.199999999997</v>
      </c>
      <c r="S1543">
        <v>4.7</v>
      </c>
      <c r="T1543">
        <v>0.16</v>
      </c>
      <c r="U1543">
        <f t="shared" si="436"/>
        <v>34902.200000000004</v>
      </c>
      <c r="V1543">
        <f t="shared" si="437"/>
        <v>222780</v>
      </c>
      <c r="W1543" s="1" t="s">
        <v>1487</v>
      </c>
      <c r="X1543" s="1" t="s">
        <v>1236</v>
      </c>
      <c r="Y1543" s="1" t="s">
        <v>161</v>
      </c>
      <c r="Z1543" s="3">
        <v>8828</v>
      </c>
      <c r="AA1543" s="4">
        <f t="shared" si="441"/>
        <v>753</v>
      </c>
      <c r="AB1543" s="4">
        <f t="shared" si="432"/>
        <v>3059.7273688</v>
      </c>
      <c r="AC1543" s="4">
        <f t="shared" si="433"/>
        <v>753</v>
      </c>
      <c r="AD1543" s="4">
        <f t="shared" si="426"/>
        <v>753</v>
      </c>
      <c r="AE1543" s="4">
        <v>753</v>
      </c>
      <c r="AF1543" s="4">
        <v>753</v>
      </c>
      <c r="AG1543" s="4">
        <f t="shared" si="434"/>
        <v>753</v>
      </c>
      <c r="AI1543" t="e">
        <f t="shared" si="438"/>
        <v>#N/A</v>
      </c>
      <c r="AJ1543">
        <v>4063.81</v>
      </c>
      <c r="AK1543" s="2">
        <v>4063.81</v>
      </c>
      <c r="AL1543" s="2">
        <f t="shared" si="435"/>
        <v>4063.81</v>
      </c>
      <c r="AM1543" s="4"/>
      <c r="AN1543" t="e">
        <f>VLOOKUP([1]!Tabelle13[[#This Row],[Vlookup this ID for freight costs]],$AL$2:$AL$6811,2,FALSE)</f>
        <v>#REF!</v>
      </c>
      <c r="AP1543">
        <v>43.17</v>
      </c>
      <c r="AQ1543">
        <v>43.17</v>
      </c>
      <c r="AR1543" s="4">
        <v>28</v>
      </c>
      <c r="AS1543" s="4">
        <v>2</v>
      </c>
      <c r="AT1543" s="4">
        <v>2014</v>
      </c>
      <c r="AU1543" s="4">
        <v>4</v>
      </c>
      <c r="AV1543" s="4">
        <v>4</v>
      </c>
      <c r="AW1543" s="4">
        <v>2014</v>
      </c>
      <c r="AX1543" t="str">
        <f t="shared" si="439"/>
        <v>Delay</v>
      </c>
      <c r="AY1543">
        <f t="shared" si="440"/>
        <v>4</v>
      </c>
    </row>
    <row r="1544" spans="1:51" x14ac:dyDescent="0.2">
      <c r="A1544" s="3">
        <v>71237</v>
      </c>
      <c r="B1544" s="1" t="s">
        <v>172</v>
      </c>
      <c r="C1544" s="1" t="s">
        <v>114</v>
      </c>
      <c r="D1544" s="1" t="s">
        <v>266</v>
      </c>
      <c r="E1544" s="1" t="s">
        <v>53</v>
      </c>
      <c r="F1544" s="1" t="s">
        <v>53</v>
      </c>
      <c r="G1544" s="13" t="s">
        <v>1521</v>
      </c>
      <c r="H1544" s="12">
        <v>41416</v>
      </c>
      <c r="I1544" s="12" t="s">
        <v>1521</v>
      </c>
      <c r="J1544" s="12">
        <v>41416</v>
      </c>
      <c r="K1544" s="4">
        <v>4725</v>
      </c>
      <c r="L1544" s="1" t="s">
        <v>146</v>
      </c>
      <c r="M1544" s="1" t="s">
        <v>423</v>
      </c>
      <c r="N1544" s="1" t="s">
        <v>550</v>
      </c>
      <c r="O1544" s="1" t="s">
        <v>551</v>
      </c>
      <c r="P1544">
        <v>300</v>
      </c>
      <c r="Q1544">
        <v>760</v>
      </c>
      <c r="R1544">
        <v>23423.200000000001</v>
      </c>
      <c r="S1544">
        <v>30.82</v>
      </c>
      <c r="T1544">
        <v>0.1</v>
      </c>
      <c r="U1544">
        <f t="shared" si="436"/>
        <v>23423.200000000001</v>
      </c>
      <c r="V1544">
        <f t="shared" si="437"/>
        <v>228000</v>
      </c>
      <c r="W1544" s="1" t="s">
        <v>552</v>
      </c>
      <c r="X1544" s="1" t="s">
        <v>361</v>
      </c>
      <c r="Y1544" s="1" t="s">
        <v>361</v>
      </c>
      <c r="Z1544" s="3">
        <v>7912</v>
      </c>
      <c r="AA1544" s="4">
        <f t="shared" si="441"/>
        <v>757</v>
      </c>
      <c r="AB1544" s="4">
        <f t="shared" si="432"/>
        <v>2328.1485339999999</v>
      </c>
      <c r="AC1544" s="4">
        <f t="shared" si="433"/>
        <v>757</v>
      </c>
      <c r="AD1544" s="4">
        <f t="shared" si="426"/>
        <v>1605.3352810000001</v>
      </c>
      <c r="AE1544" s="4">
        <v>757</v>
      </c>
      <c r="AF1544" s="4">
        <v>757</v>
      </c>
      <c r="AG1544" s="4">
        <f t="shared" si="434"/>
        <v>757</v>
      </c>
      <c r="AI1544" t="e">
        <f t="shared" si="438"/>
        <v>#N/A</v>
      </c>
      <c r="AJ1544">
        <v>10365.14</v>
      </c>
      <c r="AK1544" s="2">
        <v>10365.14</v>
      </c>
      <c r="AL1544" s="2">
        <f t="shared" si="435"/>
        <v>10365.14</v>
      </c>
      <c r="AM1544" s="4"/>
      <c r="AN1544" t="e">
        <f>VLOOKUP([1]!Tabelle13[[#This Row],[Vlookup this ID for freight costs]],$AL$2:$AL$6811,2,FALSE)</f>
        <v>#REF!</v>
      </c>
      <c r="AP1544">
        <v>28.97</v>
      </c>
      <c r="AQ1544">
        <v>28.97</v>
      </c>
      <c r="AR1544" s="4">
        <v>22</v>
      </c>
      <c r="AS1544" s="4">
        <v>5</v>
      </c>
      <c r="AT1544" s="4">
        <v>2013</v>
      </c>
      <c r="AU1544" s="4">
        <v>22</v>
      </c>
      <c r="AV1544" s="4">
        <v>5</v>
      </c>
      <c r="AW1544" s="4">
        <v>2013</v>
      </c>
      <c r="AX1544" t="str">
        <f t="shared" si="439"/>
        <v>No Delay</v>
      </c>
      <c r="AY1544">
        <f t="shared" si="440"/>
        <v>0</v>
      </c>
    </row>
    <row r="1545" spans="1:51" x14ac:dyDescent="0.2">
      <c r="A1545" s="3">
        <v>83110</v>
      </c>
      <c r="B1545" s="1" t="s">
        <v>215</v>
      </c>
      <c r="C1545" s="1" t="s">
        <v>89</v>
      </c>
      <c r="D1545" s="1" t="s">
        <v>130</v>
      </c>
      <c r="E1545" s="1" t="s">
        <v>53</v>
      </c>
      <c r="F1545" s="1" t="s">
        <v>53</v>
      </c>
      <c r="G1545" s="13" t="s">
        <v>675</v>
      </c>
      <c r="H1545" s="12">
        <v>41339</v>
      </c>
      <c r="I1545" s="12" t="s">
        <v>1069</v>
      </c>
      <c r="J1545" s="12">
        <v>41333</v>
      </c>
      <c r="K1545" s="4">
        <v>4485</v>
      </c>
      <c r="L1545" s="1" t="s">
        <v>146</v>
      </c>
      <c r="M1545" s="1" t="s">
        <v>132</v>
      </c>
      <c r="N1545" s="1" t="s">
        <v>159</v>
      </c>
      <c r="O1545" s="1" t="s">
        <v>93</v>
      </c>
      <c r="P1545">
        <v>30</v>
      </c>
      <c r="Q1545">
        <v>8300</v>
      </c>
      <c r="R1545">
        <v>50381</v>
      </c>
      <c r="S1545">
        <v>6.07</v>
      </c>
      <c r="T1545">
        <v>0.2</v>
      </c>
      <c r="U1545">
        <f t="shared" si="436"/>
        <v>50381</v>
      </c>
      <c r="V1545">
        <f t="shared" si="437"/>
        <v>249000</v>
      </c>
      <c r="W1545" s="1" t="s">
        <v>155</v>
      </c>
      <c r="X1545" s="1" t="s">
        <v>1236</v>
      </c>
      <c r="Y1545" s="1" t="s">
        <v>156</v>
      </c>
      <c r="Z1545" s="3">
        <v>9211</v>
      </c>
      <c r="AA1545" s="4">
        <f t="shared" si="441"/>
        <v>760</v>
      </c>
      <c r="AB1545" s="4">
        <f t="shared" si="432"/>
        <v>3155.6469459999998</v>
      </c>
      <c r="AC1545" s="4">
        <f t="shared" si="433"/>
        <v>760</v>
      </c>
      <c r="AD1545" s="4">
        <f t="shared" si="426"/>
        <v>577</v>
      </c>
      <c r="AE1545" s="4">
        <v>760</v>
      </c>
      <c r="AF1545" s="4">
        <v>760</v>
      </c>
      <c r="AG1545" s="4">
        <f t="shared" si="434"/>
        <v>760</v>
      </c>
      <c r="AI1545" t="e">
        <f t="shared" si="438"/>
        <v>#N/A</v>
      </c>
      <c r="AJ1545">
        <v>4880.1400000000003</v>
      </c>
      <c r="AK1545" s="2">
        <v>4880.1400000000003</v>
      </c>
      <c r="AL1545" s="2">
        <f t="shared" si="435"/>
        <v>4880.1400000000003</v>
      </c>
      <c r="AM1545" s="4"/>
      <c r="AN1545" t="e">
        <f>VLOOKUP([1]!Tabelle13[[#This Row],[Vlookup this ID for freight costs]],$AL$2:$AL$6811,2,FALSE)</f>
        <v>#REF!</v>
      </c>
      <c r="AP1545">
        <v>62.32</v>
      </c>
      <c r="AQ1545">
        <v>62.32</v>
      </c>
      <c r="AR1545" s="4">
        <v>6</v>
      </c>
      <c r="AS1545" s="4">
        <v>4</v>
      </c>
      <c r="AT1545" s="4">
        <v>2013</v>
      </c>
      <c r="AU1545" s="4">
        <v>28</v>
      </c>
      <c r="AV1545" s="4">
        <v>2</v>
      </c>
      <c r="AW1545" s="4">
        <v>2013</v>
      </c>
      <c r="AX1545" t="str">
        <f t="shared" si="439"/>
        <v>No Delay</v>
      </c>
      <c r="AY1545">
        <f t="shared" si="440"/>
        <v>0</v>
      </c>
    </row>
    <row r="1546" spans="1:51" x14ac:dyDescent="0.2">
      <c r="A1546" s="3">
        <v>85684</v>
      </c>
      <c r="B1546" s="1" t="s">
        <v>151</v>
      </c>
      <c r="C1546" s="1" t="s">
        <v>65</v>
      </c>
      <c r="D1546" s="1" t="s">
        <v>130</v>
      </c>
      <c r="E1546" s="1" t="s">
        <v>53</v>
      </c>
      <c r="F1546" s="1" t="s">
        <v>53</v>
      </c>
      <c r="G1546" s="13" t="s">
        <v>189</v>
      </c>
      <c r="H1546" s="12">
        <v>40374</v>
      </c>
      <c r="I1546" s="12" t="s">
        <v>190</v>
      </c>
      <c r="J1546" s="12">
        <v>40357</v>
      </c>
      <c r="K1546" s="4">
        <v>2590</v>
      </c>
      <c r="L1546" s="1" t="s">
        <v>146</v>
      </c>
      <c r="M1546" s="1" t="s">
        <v>132</v>
      </c>
      <c r="N1546" s="1" t="s">
        <v>221</v>
      </c>
      <c r="O1546" s="1" t="s">
        <v>93</v>
      </c>
      <c r="P1546">
        <v>60</v>
      </c>
      <c r="Q1546">
        <v>2250</v>
      </c>
      <c r="R1546">
        <v>3285</v>
      </c>
      <c r="S1546">
        <v>1.46</v>
      </c>
      <c r="T1546">
        <v>0.02</v>
      </c>
      <c r="U1546">
        <f t="shared" si="436"/>
        <v>3285</v>
      </c>
      <c r="V1546">
        <f t="shared" si="437"/>
        <v>135000</v>
      </c>
      <c r="W1546" s="1" t="s">
        <v>155</v>
      </c>
      <c r="X1546" s="1" t="s">
        <v>1236</v>
      </c>
      <c r="Y1546" s="1" t="s">
        <v>156</v>
      </c>
      <c r="Z1546" s="3">
        <v>7726</v>
      </c>
      <c r="AA1546" s="4">
        <f t="shared" si="441"/>
        <v>763</v>
      </c>
      <c r="AB1546" s="4">
        <f t="shared" si="432"/>
        <v>2491.6727559999999</v>
      </c>
      <c r="AC1546" s="4">
        <f t="shared" si="433"/>
        <v>763</v>
      </c>
      <c r="AD1546" s="4">
        <f t="shared" si="426"/>
        <v>842.71428571428567</v>
      </c>
      <c r="AE1546" s="4">
        <v>763</v>
      </c>
      <c r="AF1546" s="4">
        <v>763</v>
      </c>
      <c r="AG1546" s="4">
        <f t="shared" si="434"/>
        <v>763</v>
      </c>
      <c r="AI1546" t="e">
        <f t="shared" si="438"/>
        <v>#N/A</v>
      </c>
      <c r="AJ1546" t="s">
        <v>81</v>
      </c>
      <c r="AK1546" s="2"/>
      <c r="AL1546" s="2" t="str">
        <f t="shared" si="435"/>
        <v>Freight Included in Commodity Cost</v>
      </c>
      <c r="AM1546" s="4"/>
      <c r="AN1546" t="e">
        <f>VLOOKUP([1]!Tabelle13[[#This Row],[Vlookup this ID for freight costs]],$AL$2:$AL$6811,2,FALSE)</f>
        <v>#REF!</v>
      </c>
      <c r="AP1546">
        <v>7.08</v>
      </c>
      <c r="AQ1546">
        <v>7.08</v>
      </c>
      <c r="AR1546" s="4">
        <v>15</v>
      </c>
      <c r="AS1546" s="4">
        <v>7</v>
      </c>
      <c r="AT1546" s="4">
        <v>2010</v>
      </c>
      <c r="AU1546" s="4">
        <v>28</v>
      </c>
      <c r="AV1546" s="4">
        <v>6</v>
      </c>
      <c r="AW1546" s="4">
        <v>2010</v>
      </c>
      <c r="AX1546" t="str">
        <f t="shared" si="439"/>
        <v>No Delay</v>
      </c>
      <c r="AY1546">
        <f t="shared" si="440"/>
        <v>0</v>
      </c>
    </row>
    <row r="1547" spans="1:51" x14ac:dyDescent="0.2">
      <c r="A1547" s="3">
        <v>86134</v>
      </c>
      <c r="B1547" s="1" t="s">
        <v>151</v>
      </c>
      <c r="C1547" s="1" t="s">
        <v>65</v>
      </c>
      <c r="D1547" s="1" t="s">
        <v>130</v>
      </c>
      <c r="E1547" s="1" t="s">
        <v>152</v>
      </c>
      <c r="F1547" s="1" t="s">
        <v>152</v>
      </c>
      <c r="G1547" s="13" t="s">
        <v>534</v>
      </c>
      <c r="H1547" s="12">
        <v>41912</v>
      </c>
      <c r="I1547" s="12" t="s">
        <v>627</v>
      </c>
      <c r="J1547" s="12">
        <v>41887</v>
      </c>
      <c r="K1547" s="4">
        <v>5935</v>
      </c>
      <c r="L1547" s="1" t="s">
        <v>146</v>
      </c>
      <c r="M1547" s="1" t="s">
        <v>132</v>
      </c>
      <c r="N1547" s="1" t="s">
        <v>471</v>
      </c>
      <c r="O1547" s="1" t="s">
        <v>93</v>
      </c>
      <c r="P1547">
        <v>60</v>
      </c>
      <c r="Q1547">
        <v>10383</v>
      </c>
      <c r="R1547">
        <v>19727.7</v>
      </c>
      <c r="S1547">
        <v>1.9</v>
      </c>
      <c r="T1547">
        <v>0.03</v>
      </c>
      <c r="U1547">
        <f t="shared" si="436"/>
        <v>19727.7</v>
      </c>
      <c r="V1547">
        <f t="shared" si="437"/>
        <v>622980</v>
      </c>
      <c r="W1547" s="1" t="s">
        <v>204</v>
      </c>
      <c r="X1547" s="1" t="s">
        <v>1236</v>
      </c>
      <c r="Y1547" s="1" t="s">
        <v>205</v>
      </c>
      <c r="Z1547" s="3">
        <v>7364</v>
      </c>
      <c r="AA1547" s="4">
        <f t="shared" si="441"/>
        <v>767</v>
      </c>
      <c r="AB1547" s="4">
        <f t="shared" si="432"/>
        <v>3384.2516133999998</v>
      </c>
      <c r="AC1547" s="4">
        <f t="shared" si="433"/>
        <v>767</v>
      </c>
      <c r="AD1547" s="4">
        <f t="shared" si="426"/>
        <v>767</v>
      </c>
      <c r="AE1547" s="4">
        <v>767</v>
      </c>
      <c r="AF1547" s="4">
        <v>767</v>
      </c>
      <c r="AG1547" s="4">
        <f t="shared" si="434"/>
        <v>767</v>
      </c>
      <c r="AI1547" t="e">
        <f t="shared" si="438"/>
        <v>#N/A</v>
      </c>
      <c r="AJ1547">
        <v>3963</v>
      </c>
      <c r="AK1547" s="2">
        <v>3963</v>
      </c>
      <c r="AL1547" s="2">
        <f t="shared" si="435"/>
        <v>3963</v>
      </c>
      <c r="AM1547" s="4"/>
      <c r="AN1547" t="e">
        <f>VLOOKUP([1]!Tabelle13[[#This Row],[Vlookup this ID for freight costs]],$AL$2:$AL$6811,2,FALSE)</f>
        <v>#REF!</v>
      </c>
      <c r="AP1547">
        <v>20.28</v>
      </c>
      <c r="AQ1547">
        <v>20.28</v>
      </c>
      <c r="AR1547" s="4">
        <v>30</v>
      </c>
      <c r="AS1547" s="4">
        <v>9</v>
      </c>
      <c r="AT1547" s="4">
        <v>2014</v>
      </c>
      <c r="AU1547" s="4">
        <v>5</v>
      </c>
      <c r="AV1547" s="4">
        <v>9</v>
      </c>
      <c r="AW1547" s="4">
        <v>2014</v>
      </c>
      <c r="AX1547" t="str">
        <f t="shared" si="439"/>
        <v>No Delay</v>
      </c>
      <c r="AY1547">
        <f t="shared" si="440"/>
        <v>0</v>
      </c>
    </row>
    <row r="1548" spans="1:51" x14ac:dyDescent="0.2">
      <c r="A1548" s="3">
        <v>83092</v>
      </c>
      <c r="B1548" s="1" t="s">
        <v>172</v>
      </c>
      <c r="C1548" s="1" t="s">
        <v>114</v>
      </c>
      <c r="D1548" s="1" t="s">
        <v>130</v>
      </c>
      <c r="E1548" s="1" t="s">
        <v>101</v>
      </c>
      <c r="F1548" s="1" t="s">
        <v>101</v>
      </c>
      <c r="G1548" s="13" t="s">
        <v>1522</v>
      </c>
      <c r="H1548" s="12">
        <v>41269</v>
      </c>
      <c r="I1548" s="12" t="s">
        <v>519</v>
      </c>
      <c r="J1548" s="12">
        <v>41260</v>
      </c>
      <c r="K1548" s="4">
        <v>4361</v>
      </c>
      <c r="L1548" s="1" t="s">
        <v>146</v>
      </c>
      <c r="M1548" s="1" t="s">
        <v>132</v>
      </c>
      <c r="N1548" s="1" t="s">
        <v>171</v>
      </c>
      <c r="O1548" s="1" t="s">
        <v>93</v>
      </c>
      <c r="P1548">
        <v>60</v>
      </c>
      <c r="Q1548">
        <v>15393</v>
      </c>
      <c r="R1548">
        <v>33248.879999999997</v>
      </c>
      <c r="S1548">
        <v>2.16</v>
      </c>
      <c r="T1548">
        <v>0.04</v>
      </c>
      <c r="U1548">
        <f t="shared" si="436"/>
        <v>33248.880000000005</v>
      </c>
      <c r="V1548">
        <f t="shared" si="437"/>
        <v>923580</v>
      </c>
      <c r="W1548" s="1" t="s">
        <v>179</v>
      </c>
      <c r="X1548" s="1" t="s">
        <v>1236</v>
      </c>
      <c r="Y1548" s="1" t="s">
        <v>156</v>
      </c>
      <c r="Z1548" s="3">
        <v>14240</v>
      </c>
      <c r="AA1548" s="4">
        <f t="shared" si="441"/>
        <v>768</v>
      </c>
      <c r="AB1548" s="4">
        <f t="shared" si="432"/>
        <v>3934.0880913999999</v>
      </c>
      <c r="AC1548" s="4">
        <f t="shared" si="433"/>
        <v>768</v>
      </c>
      <c r="AD1548" s="4">
        <f t="shared" si="426"/>
        <v>768</v>
      </c>
      <c r="AE1548" s="4">
        <v>768</v>
      </c>
      <c r="AF1548" s="4">
        <v>768</v>
      </c>
      <c r="AG1548" s="4">
        <f t="shared" si="434"/>
        <v>768</v>
      </c>
      <c r="AI1548" t="e">
        <f t="shared" si="438"/>
        <v>#N/A</v>
      </c>
      <c r="AJ1548">
        <v>5213.54</v>
      </c>
      <c r="AK1548" s="2">
        <v>5213.54</v>
      </c>
      <c r="AL1548" s="2">
        <f t="shared" si="435"/>
        <v>5213.54</v>
      </c>
      <c r="AM1548" s="4"/>
      <c r="AN1548" t="e">
        <f>VLOOKUP([1]!Tabelle13[[#This Row],[Vlookup this ID for freight costs]],$AL$2:$AL$6811,2,FALSE)</f>
        <v>#REF!</v>
      </c>
      <c r="AP1548">
        <v>46.61</v>
      </c>
      <c r="AQ1548">
        <v>46.61</v>
      </c>
      <c r="AR1548" s="4">
        <v>26</v>
      </c>
      <c r="AS1548" s="4">
        <v>12</v>
      </c>
      <c r="AT1548" s="4">
        <v>2012</v>
      </c>
      <c r="AU1548" s="4">
        <v>17</v>
      </c>
      <c r="AV1548" s="4">
        <v>12</v>
      </c>
      <c r="AW1548" s="4">
        <v>2012</v>
      </c>
      <c r="AX1548" t="str">
        <f t="shared" si="439"/>
        <v>No Delay</v>
      </c>
      <c r="AY1548">
        <f t="shared" si="440"/>
        <v>0</v>
      </c>
    </row>
    <row r="1549" spans="1:51" x14ac:dyDescent="0.2">
      <c r="A1549" s="3">
        <v>86581</v>
      </c>
      <c r="B1549" s="1" t="s">
        <v>175</v>
      </c>
      <c r="C1549" s="1" t="s">
        <v>165</v>
      </c>
      <c r="D1549" s="1" t="s">
        <v>130</v>
      </c>
      <c r="E1549" s="1" t="s">
        <v>53</v>
      </c>
      <c r="F1549" s="1" t="s">
        <v>53</v>
      </c>
      <c r="G1549" s="13" t="s">
        <v>1113</v>
      </c>
      <c r="H1549" s="12">
        <v>41486</v>
      </c>
      <c r="I1549" s="12" t="s">
        <v>1523</v>
      </c>
      <c r="J1549" s="12">
        <v>41474</v>
      </c>
      <c r="K1549" s="4">
        <v>4803</v>
      </c>
      <c r="L1549" s="1" t="s">
        <v>146</v>
      </c>
      <c r="M1549" s="1" t="s">
        <v>132</v>
      </c>
      <c r="N1549" s="1" t="s">
        <v>1524</v>
      </c>
      <c r="O1549" s="1" t="s">
        <v>93</v>
      </c>
      <c r="P1549">
        <v>30</v>
      </c>
      <c r="Q1549">
        <v>5728</v>
      </c>
      <c r="R1549">
        <v>60258.559999999998</v>
      </c>
      <c r="S1549">
        <v>10.52</v>
      </c>
      <c r="T1549">
        <v>0.35</v>
      </c>
      <c r="U1549">
        <f t="shared" si="436"/>
        <v>60258.559999999998</v>
      </c>
      <c r="V1549">
        <f t="shared" si="437"/>
        <v>171840</v>
      </c>
      <c r="W1549" s="1" t="s">
        <v>179</v>
      </c>
      <c r="X1549" s="1" t="s">
        <v>1236</v>
      </c>
      <c r="Y1549" s="1" t="s">
        <v>156</v>
      </c>
      <c r="Z1549" s="3">
        <v>5457</v>
      </c>
      <c r="AA1549" s="4">
        <f t="shared" si="441"/>
        <v>770</v>
      </c>
      <c r="AB1549" s="4">
        <f t="shared" si="432"/>
        <v>2873.3756044000002</v>
      </c>
      <c r="AC1549" s="4">
        <f t="shared" si="433"/>
        <v>770</v>
      </c>
      <c r="AD1549" s="4">
        <f t="shared" si="426"/>
        <v>2892.3333333333335</v>
      </c>
      <c r="AE1549" s="4">
        <v>770</v>
      </c>
      <c r="AF1549" s="4">
        <v>770</v>
      </c>
      <c r="AG1549" s="4">
        <f t="shared" si="434"/>
        <v>770</v>
      </c>
      <c r="AI1549" t="e">
        <f t="shared" si="438"/>
        <v>#N/A</v>
      </c>
      <c r="AJ1549">
        <v>2871</v>
      </c>
      <c r="AK1549" s="2">
        <v>2871</v>
      </c>
      <c r="AL1549" s="2">
        <f t="shared" si="435"/>
        <v>2871</v>
      </c>
      <c r="AM1549" s="4"/>
      <c r="AN1549" t="e">
        <f>VLOOKUP([1]!Tabelle13[[#This Row],[Vlookup this ID for freight costs]],$AL$2:$AL$6811,2,FALSE)</f>
        <v>#REF!</v>
      </c>
      <c r="AP1549">
        <v>74.540000000000006</v>
      </c>
      <c r="AQ1549">
        <v>74.540000000000006</v>
      </c>
      <c r="AR1549" s="4">
        <v>31</v>
      </c>
      <c r="AS1549" s="4">
        <v>7</v>
      </c>
      <c r="AT1549" s="4">
        <v>2013</v>
      </c>
      <c r="AU1549" s="4">
        <v>19</v>
      </c>
      <c r="AV1549" s="4">
        <v>7</v>
      </c>
      <c r="AW1549" s="4">
        <v>2013</v>
      </c>
      <c r="AX1549" t="str">
        <f t="shared" si="439"/>
        <v>No Delay</v>
      </c>
      <c r="AY1549">
        <f t="shared" si="440"/>
        <v>0</v>
      </c>
    </row>
    <row r="1550" spans="1:51" x14ac:dyDescent="0.2">
      <c r="A1550" s="3">
        <v>19246</v>
      </c>
      <c r="B1550" s="1" t="s">
        <v>140</v>
      </c>
      <c r="C1550" s="1" t="s">
        <v>99</v>
      </c>
      <c r="D1550" s="1" t="s">
        <v>52</v>
      </c>
      <c r="E1550" s="1" t="s">
        <v>53</v>
      </c>
      <c r="F1550" s="1" t="s">
        <v>53</v>
      </c>
      <c r="G1550" s="13" t="s">
        <v>1525</v>
      </c>
      <c r="H1550" s="12">
        <v>41522</v>
      </c>
      <c r="I1550" s="12" t="s">
        <v>1525</v>
      </c>
      <c r="J1550" s="12">
        <v>41522</v>
      </c>
      <c r="K1550" s="4">
        <v>4893</v>
      </c>
      <c r="L1550" s="1" t="s">
        <v>146</v>
      </c>
      <c r="M1550" s="1" t="s">
        <v>414</v>
      </c>
      <c r="N1550" s="1" t="s">
        <v>415</v>
      </c>
      <c r="O1550" s="1" t="s">
        <v>93</v>
      </c>
      <c r="P1550">
        <v>30</v>
      </c>
      <c r="Q1550">
        <v>5175</v>
      </c>
      <c r="R1550">
        <v>116437.5</v>
      </c>
      <c r="S1550">
        <v>22.5</v>
      </c>
      <c r="T1550">
        <v>0.75</v>
      </c>
      <c r="U1550">
        <f t="shared" si="436"/>
        <v>116437.5</v>
      </c>
      <c r="V1550">
        <f t="shared" si="437"/>
        <v>155250</v>
      </c>
      <c r="W1550" s="1" t="s">
        <v>160</v>
      </c>
      <c r="X1550" s="1" t="s">
        <v>1236</v>
      </c>
      <c r="Y1550" s="1" t="s">
        <v>161</v>
      </c>
      <c r="Z1550" s="3">
        <v>5308</v>
      </c>
      <c r="AA1550" s="4">
        <f t="shared" si="441"/>
        <v>775</v>
      </c>
      <c r="AB1550" s="4">
        <f t="shared" si="432"/>
        <v>2812.6850709999999</v>
      </c>
      <c r="AC1550" s="4">
        <f t="shared" si="433"/>
        <v>775</v>
      </c>
      <c r="AD1550" s="4">
        <f t="shared" si="426"/>
        <v>615.66666666666663</v>
      </c>
      <c r="AE1550" s="4">
        <v>775</v>
      </c>
      <c r="AF1550" s="4">
        <v>775</v>
      </c>
      <c r="AG1550" s="4">
        <f t="shared" si="434"/>
        <v>775</v>
      </c>
      <c r="AI1550" t="e">
        <f t="shared" si="438"/>
        <v>#N/A</v>
      </c>
      <c r="AJ1550">
        <v>4136.58</v>
      </c>
      <c r="AK1550" s="2">
        <v>4136.58</v>
      </c>
      <c r="AL1550" s="2">
        <f t="shared" si="435"/>
        <v>4136.58</v>
      </c>
      <c r="AM1550" s="4"/>
      <c r="AN1550" t="e">
        <f>VLOOKUP([1]!Tabelle13[[#This Row],[Vlookup this ID for freight costs]],$AL$2:$AL$6811,2,FALSE)</f>
        <v>#REF!</v>
      </c>
      <c r="AP1550">
        <v>144.03</v>
      </c>
      <c r="AQ1550">
        <v>144.03</v>
      </c>
      <c r="AR1550" s="4">
        <v>5</v>
      </c>
      <c r="AS1550" s="4">
        <v>9</v>
      </c>
      <c r="AT1550" s="4">
        <v>2013</v>
      </c>
      <c r="AU1550" s="4">
        <v>5</v>
      </c>
      <c r="AV1550" s="4">
        <v>9</v>
      </c>
      <c r="AW1550" s="4">
        <v>2013</v>
      </c>
      <c r="AX1550" t="str">
        <f t="shared" si="439"/>
        <v>No Delay</v>
      </c>
      <c r="AY1550">
        <f t="shared" si="440"/>
        <v>0</v>
      </c>
    </row>
    <row r="1551" spans="1:51" x14ac:dyDescent="0.2">
      <c r="A1551" s="3">
        <v>83083</v>
      </c>
      <c r="B1551" s="1" t="s">
        <v>50</v>
      </c>
      <c r="C1551" s="1" t="s">
        <v>51</v>
      </c>
      <c r="D1551" s="1" t="s">
        <v>130</v>
      </c>
      <c r="E1551" s="1" t="s">
        <v>101</v>
      </c>
      <c r="F1551" s="1" t="s">
        <v>101</v>
      </c>
      <c r="G1551" s="13" t="s">
        <v>739</v>
      </c>
      <c r="H1551" s="12">
        <v>41213</v>
      </c>
      <c r="I1551" s="12" t="s">
        <v>1526</v>
      </c>
      <c r="J1551" s="12">
        <v>41192</v>
      </c>
      <c r="K1551" s="4">
        <v>4201</v>
      </c>
      <c r="L1551" s="1" t="s">
        <v>146</v>
      </c>
      <c r="M1551" s="1" t="s">
        <v>132</v>
      </c>
      <c r="N1551" s="1" t="s">
        <v>265</v>
      </c>
      <c r="O1551" s="1" t="s">
        <v>93</v>
      </c>
      <c r="P1551">
        <v>60</v>
      </c>
      <c r="Q1551">
        <v>3167</v>
      </c>
      <c r="R1551">
        <v>7664.14</v>
      </c>
      <c r="S1551">
        <v>2.42</v>
      </c>
      <c r="T1551">
        <v>0.04</v>
      </c>
      <c r="U1551">
        <f t="shared" si="436"/>
        <v>7664.1399999999994</v>
      </c>
      <c r="V1551">
        <f t="shared" si="437"/>
        <v>190020</v>
      </c>
      <c r="W1551" s="1" t="s">
        <v>160</v>
      </c>
      <c r="X1551" s="1" t="s">
        <v>1236</v>
      </c>
      <c r="Y1551" s="1" t="s">
        <v>161</v>
      </c>
      <c r="Z1551" s="3">
        <v>14186</v>
      </c>
      <c r="AA1551" s="4">
        <f t="shared" si="441"/>
        <v>775</v>
      </c>
      <c r="AB1551" s="4">
        <f t="shared" si="432"/>
        <v>2592.3114885999998</v>
      </c>
      <c r="AC1551" s="4">
        <f t="shared" si="433"/>
        <v>775</v>
      </c>
      <c r="AD1551" s="4">
        <f t="shared" si="426"/>
        <v>523.5</v>
      </c>
      <c r="AE1551" s="4">
        <v>775</v>
      </c>
      <c r="AF1551" s="4">
        <v>775</v>
      </c>
      <c r="AG1551" s="4">
        <f t="shared" si="434"/>
        <v>775</v>
      </c>
      <c r="AI1551" t="e">
        <f t="shared" si="438"/>
        <v>#N/A</v>
      </c>
      <c r="AJ1551">
        <v>3855.94</v>
      </c>
      <c r="AK1551" s="2">
        <v>3855.94</v>
      </c>
      <c r="AL1551" s="2">
        <f t="shared" si="435"/>
        <v>3855.94</v>
      </c>
      <c r="AM1551" s="4"/>
      <c r="AN1551" t="e">
        <f>VLOOKUP([1]!Tabelle13[[#This Row],[Vlookup this ID for freight costs]],$AL$2:$AL$6811,2,FALSE)</f>
        <v>#REF!</v>
      </c>
      <c r="AP1551">
        <v>10.75</v>
      </c>
      <c r="AQ1551">
        <v>10.75</v>
      </c>
      <c r="AR1551" s="4">
        <v>31</v>
      </c>
      <c r="AS1551" s="4">
        <v>10</v>
      </c>
      <c r="AT1551" s="4">
        <v>2012</v>
      </c>
      <c r="AU1551" s="4">
        <v>10</v>
      </c>
      <c r="AV1551" s="4">
        <v>10</v>
      </c>
      <c r="AW1551" s="4">
        <v>2012</v>
      </c>
      <c r="AX1551" t="str">
        <f t="shared" si="439"/>
        <v>No Delay</v>
      </c>
      <c r="AY1551">
        <f t="shared" si="440"/>
        <v>0</v>
      </c>
    </row>
    <row r="1552" spans="1:51" x14ac:dyDescent="0.2">
      <c r="A1552" s="3">
        <v>84192</v>
      </c>
      <c r="B1552" s="1" t="s">
        <v>50</v>
      </c>
      <c r="C1552" s="1" t="s">
        <v>51</v>
      </c>
      <c r="D1552" s="1" t="s">
        <v>130</v>
      </c>
      <c r="E1552" s="1" t="s">
        <v>101</v>
      </c>
      <c r="F1552" s="1" t="s">
        <v>101</v>
      </c>
      <c r="G1552" s="13" t="s">
        <v>739</v>
      </c>
      <c r="H1552" s="12">
        <v>41213</v>
      </c>
      <c r="I1552" s="12" t="s">
        <v>1526</v>
      </c>
      <c r="J1552" s="12">
        <v>41192</v>
      </c>
      <c r="K1552" s="4">
        <v>4202</v>
      </c>
      <c r="L1552" s="1" t="s">
        <v>146</v>
      </c>
      <c r="M1552" s="1" t="s">
        <v>132</v>
      </c>
      <c r="N1552" s="1" t="s">
        <v>265</v>
      </c>
      <c r="O1552" s="1" t="s">
        <v>93</v>
      </c>
      <c r="P1552">
        <v>60</v>
      </c>
      <c r="Q1552">
        <v>263</v>
      </c>
      <c r="R1552">
        <v>636.46</v>
      </c>
      <c r="S1552">
        <v>2.42</v>
      </c>
      <c r="T1552">
        <v>0.04</v>
      </c>
      <c r="U1552">
        <f t="shared" si="436"/>
        <v>636.46</v>
      </c>
      <c r="V1552">
        <f t="shared" si="437"/>
        <v>15780</v>
      </c>
      <c r="W1552" s="1" t="s">
        <v>179</v>
      </c>
      <c r="X1552" s="1" t="s">
        <v>1236</v>
      </c>
      <c r="Y1552" s="1" t="s">
        <v>156</v>
      </c>
      <c r="Z1552" s="3">
        <v>14703</v>
      </c>
      <c r="AA1552" s="4">
        <f t="shared" si="441"/>
        <v>775</v>
      </c>
      <c r="AB1552" s="4">
        <f t="shared" si="432"/>
        <v>2273.6038773999999</v>
      </c>
      <c r="AC1552" s="4">
        <f t="shared" si="433"/>
        <v>775</v>
      </c>
      <c r="AD1552" s="4">
        <f t="shared" si="426"/>
        <v>858.61797650000005</v>
      </c>
      <c r="AE1552" s="3" t="s">
        <v>1527</v>
      </c>
      <c r="AF1552" s="3">
        <v>775</v>
      </c>
      <c r="AG1552" s="4">
        <f>AI1552</f>
        <v>775</v>
      </c>
      <c r="AH1552" s="4">
        <v>83083</v>
      </c>
      <c r="AI1552">
        <f t="shared" si="438"/>
        <v>775</v>
      </c>
      <c r="AJ1552" t="s">
        <v>1527</v>
      </c>
      <c r="AK1552" s="2">
        <v>3855.94</v>
      </c>
      <c r="AL1552" s="2">
        <f>AN1552</f>
        <v>3855.94</v>
      </c>
      <c r="AM1552" s="4">
        <v>83083</v>
      </c>
      <c r="AN1552">
        <f>INDEX($AJ$2:$AJ$6811,MATCH(AM1552,$A$2:$A$6811,0))</f>
        <v>3855.94</v>
      </c>
      <c r="AP1552">
        <v>0.89</v>
      </c>
      <c r="AQ1552">
        <v>0.89</v>
      </c>
      <c r="AR1552" s="4">
        <v>31</v>
      </c>
      <c r="AS1552" s="4">
        <v>10</v>
      </c>
      <c r="AT1552" s="4">
        <v>2012</v>
      </c>
      <c r="AU1552" s="4">
        <v>10</v>
      </c>
      <c r="AV1552" s="4">
        <v>10</v>
      </c>
      <c r="AW1552" s="4">
        <v>2012</v>
      </c>
      <c r="AX1552" t="str">
        <f t="shared" si="439"/>
        <v>No Delay</v>
      </c>
      <c r="AY1552">
        <f t="shared" si="440"/>
        <v>0</v>
      </c>
    </row>
    <row r="1553" spans="1:51" x14ac:dyDescent="0.2">
      <c r="A1553" s="3">
        <v>85308</v>
      </c>
      <c r="B1553" s="1" t="s">
        <v>50</v>
      </c>
      <c r="C1553" s="1" t="s">
        <v>51</v>
      </c>
      <c r="D1553" s="1" t="s">
        <v>130</v>
      </c>
      <c r="E1553" s="1" t="s">
        <v>101</v>
      </c>
      <c r="F1553" s="1" t="s">
        <v>101</v>
      </c>
      <c r="G1553" s="13" t="s">
        <v>739</v>
      </c>
      <c r="H1553" s="12">
        <v>41213</v>
      </c>
      <c r="I1553" s="12" t="s">
        <v>1526</v>
      </c>
      <c r="J1553" s="12">
        <v>41192</v>
      </c>
      <c r="K1553" s="4">
        <v>4205</v>
      </c>
      <c r="L1553" s="1" t="s">
        <v>146</v>
      </c>
      <c r="M1553" s="1" t="s">
        <v>132</v>
      </c>
      <c r="N1553" s="1" t="s">
        <v>171</v>
      </c>
      <c r="O1553" s="1" t="s">
        <v>93</v>
      </c>
      <c r="P1553">
        <v>60</v>
      </c>
      <c r="Q1553">
        <v>8586</v>
      </c>
      <c r="R1553">
        <v>19060.919999999998</v>
      </c>
      <c r="S1553">
        <v>2.2200000000000002</v>
      </c>
      <c r="T1553">
        <v>0.04</v>
      </c>
      <c r="U1553">
        <f t="shared" si="436"/>
        <v>19060.920000000002</v>
      </c>
      <c r="V1553">
        <f t="shared" si="437"/>
        <v>515160</v>
      </c>
      <c r="W1553" s="1" t="s">
        <v>179</v>
      </c>
      <c r="X1553" s="1" t="s">
        <v>1236</v>
      </c>
      <c r="Y1553" s="1" t="s">
        <v>156</v>
      </c>
      <c r="Z1553" s="3">
        <v>14703</v>
      </c>
      <c r="AA1553" s="4">
        <f t="shared" si="441"/>
        <v>775</v>
      </c>
      <c r="AB1553" s="4">
        <f t="shared" si="432"/>
        <v>3187.0348168</v>
      </c>
      <c r="AC1553" s="4">
        <f t="shared" si="433"/>
        <v>775</v>
      </c>
      <c r="AD1553" s="4">
        <f t="shared" si="426"/>
        <v>775</v>
      </c>
      <c r="AE1553" s="3" t="s">
        <v>1527</v>
      </c>
      <c r="AF1553" s="3">
        <v>775</v>
      </c>
      <c r="AG1553" s="4">
        <f>AI1553</f>
        <v>775</v>
      </c>
      <c r="AH1553" s="4">
        <v>83083</v>
      </c>
      <c r="AI1553">
        <f t="shared" si="438"/>
        <v>775</v>
      </c>
      <c r="AJ1553" t="s">
        <v>1527</v>
      </c>
      <c r="AK1553" s="2">
        <v>3855.94</v>
      </c>
      <c r="AL1553" s="2">
        <f>AN1553</f>
        <v>3855.94</v>
      </c>
      <c r="AM1553" s="4">
        <v>83083</v>
      </c>
      <c r="AN1553">
        <f>INDEX($AJ$2:$AJ$6811,MATCH(AM1553,$A$2:$A$6811,0))</f>
        <v>3855.94</v>
      </c>
      <c r="AP1553">
        <v>26.72</v>
      </c>
      <c r="AQ1553">
        <v>26.72</v>
      </c>
      <c r="AR1553" s="4">
        <v>31</v>
      </c>
      <c r="AS1553" s="4">
        <v>10</v>
      </c>
      <c r="AT1553" s="4">
        <v>2012</v>
      </c>
      <c r="AU1553" s="4">
        <v>10</v>
      </c>
      <c r="AV1553" s="4">
        <v>10</v>
      </c>
      <c r="AW1553" s="4">
        <v>2012</v>
      </c>
      <c r="AX1553" t="str">
        <f t="shared" si="439"/>
        <v>No Delay</v>
      </c>
      <c r="AY1553">
        <f t="shared" si="440"/>
        <v>0</v>
      </c>
    </row>
    <row r="1554" spans="1:51" x14ac:dyDescent="0.2">
      <c r="A1554" s="3">
        <v>85206</v>
      </c>
      <c r="B1554" s="1" t="s">
        <v>215</v>
      </c>
      <c r="C1554" s="1" t="s">
        <v>89</v>
      </c>
      <c r="D1554" s="1" t="s">
        <v>130</v>
      </c>
      <c r="E1554" s="1" t="s">
        <v>53</v>
      </c>
      <c r="F1554" s="1" t="s">
        <v>53</v>
      </c>
      <c r="G1554" s="13" t="s">
        <v>938</v>
      </c>
      <c r="H1554" s="12">
        <v>40869</v>
      </c>
      <c r="I1554" s="12" t="s">
        <v>1218</v>
      </c>
      <c r="J1554" s="12">
        <v>40847</v>
      </c>
      <c r="K1554" s="4">
        <v>3546</v>
      </c>
      <c r="L1554" s="1" t="s">
        <v>146</v>
      </c>
      <c r="M1554" s="1" t="s">
        <v>132</v>
      </c>
      <c r="N1554" s="1" t="s">
        <v>163</v>
      </c>
      <c r="O1554" s="1" t="s">
        <v>93</v>
      </c>
      <c r="P1554">
        <v>60</v>
      </c>
      <c r="Q1554">
        <v>8640</v>
      </c>
      <c r="R1554">
        <v>129945.60000000001</v>
      </c>
      <c r="S1554">
        <v>15.04</v>
      </c>
      <c r="T1554">
        <v>0.25</v>
      </c>
      <c r="U1554">
        <f t="shared" si="436"/>
        <v>129945.59999999999</v>
      </c>
      <c r="V1554">
        <f t="shared" si="437"/>
        <v>518400</v>
      </c>
      <c r="W1554" s="1" t="s">
        <v>160</v>
      </c>
      <c r="X1554" s="1" t="s">
        <v>1236</v>
      </c>
      <c r="Y1554" s="1" t="s">
        <v>161</v>
      </c>
      <c r="Z1554" s="3">
        <v>8828</v>
      </c>
      <c r="AA1554" s="4">
        <f t="shared" si="441"/>
        <v>777</v>
      </c>
      <c r="AB1554" s="4">
        <f t="shared" si="432"/>
        <v>3192.961198</v>
      </c>
      <c r="AC1554" s="4">
        <f t="shared" si="433"/>
        <v>777</v>
      </c>
      <c r="AD1554" s="4">
        <f t="shared" si="426"/>
        <v>777</v>
      </c>
      <c r="AE1554" s="4">
        <v>777</v>
      </c>
      <c r="AF1554" s="4">
        <v>777</v>
      </c>
      <c r="AG1554" s="4">
        <f t="shared" ref="AG1554:AG1570" si="442">AE1554</f>
        <v>777</v>
      </c>
      <c r="AI1554" t="e">
        <f t="shared" si="438"/>
        <v>#N/A</v>
      </c>
      <c r="AJ1554">
        <v>3274.41</v>
      </c>
      <c r="AK1554" s="2">
        <v>3274.41</v>
      </c>
      <c r="AL1554" s="2">
        <f t="shared" ref="AL1554:AL1570" si="443">AJ1554</f>
        <v>3274.41</v>
      </c>
      <c r="AM1554" s="4"/>
      <c r="AN1554" t="e">
        <f>VLOOKUP([1]!Tabelle13[[#This Row],[Vlookup this ID for freight costs]],$AL$2:$AL$6811,2,FALSE)</f>
        <v>#REF!</v>
      </c>
      <c r="AP1554">
        <v>214.41</v>
      </c>
      <c r="AQ1554">
        <v>214.41</v>
      </c>
      <c r="AR1554" s="4">
        <v>22</v>
      </c>
      <c r="AS1554" s="4">
        <v>11</v>
      </c>
      <c r="AT1554" s="4">
        <v>2011</v>
      </c>
      <c r="AU1554" s="4">
        <v>31</v>
      </c>
      <c r="AV1554" s="4">
        <v>10</v>
      </c>
      <c r="AW1554" s="4">
        <v>2011</v>
      </c>
      <c r="AX1554" t="str">
        <f t="shared" si="439"/>
        <v>No Delay</v>
      </c>
      <c r="AY1554">
        <f t="shared" si="440"/>
        <v>0</v>
      </c>
    </row>
    <row r="1555" spans="1:51" x14ac:dyDescent="0.2">
      <c r="A1555" s="3">
        <v>85795</v>
      </c>
      <c r="B1555" s="1" t="s">
        <v>140</v>
      </c>
      <c r="C1555" s="1" t="s">
        <v>99</v>
      </c>
      <c r="D1555" s="1" t="s">
        <v>130</v>
      </c>
      <c r="E1555" s="1" t="s">
        <v>53</v>
      </c>
      <c r="F1555" s="1" t="s">
        <v>53</v>
      </c>
      <c r="G1555" s="13" t="s">
        <v>259</v>
      </c>
      <c r="H1555" s="12">
        <v>40816</v>
      </c>
      <c r="I1555" s="12" t="s">
        <v>260</v>
      </c>
      <c r="J1555" s="12">
        <v>40809</v>
      </c>
      <c r="K1555" s="4">
        <v>3463</v>
      </c>
      <c r="L1555" s="1" t="s">
        <v>146</v>
      </c>
      <c r="M1555" s="1" t="s">
        <v>132</v>
      </c>
      <c r="N1555" s="1" t="s">
        <v>292</v>
      </c>
      <c r="O1555" s="1" t="s">
        <v>93</v>
      </c>
      <c r="P1555">
        <v>30</v>
      </c>
      <c r="Q1555">
        <v>6840</v>
      </c>
      <c r="R1555">
        <v>136252.79999999999</v>
      </c>
      <c r="S1555">
        <v>19.920000000000002</v>
      </c>
      <c r="T1555">
        <v>0.66</v>
      </c>
      <c r="U1555">
        <f t="shared" si="436"/>
        <v>136252.80000000002</v>
      </c>
      <c r="V1555">
        <f t="shared" si="437"/>
        <v>205200</v>
      </c>
      <c r="W1555" s="1" t="s">
        <v>160</v>
      </c>
      <c r="X1555" s="1" t="s">
        <v>1236</v>
      </c>
      <c r="Y1555" s="1" t="s">
        <v>161</v>
      </c>
      <c r="Z1555" s="3">
        <v>5308</v>
      </c>
      <c r="AA1555" s="4">
        <f t="shared" si="441"/>
        <v>778</v>
      </c>
      <c r="AB1555" s="4">
        <f t="shared" si="432"/>
        <v>2995.4151579999998</v>
      </c>
      <c r="AC1555" s="4">
        <f t="shared" si="433"/>
        <v>778</v>
      </c>
      <c r="AD1555" s="4">
        <f t="shared" si="426"/>
        <v>778</v>
      </c>
      <c r="AE1555" s="4">
        <v>778</v>
      </c>
      <c r="AF1555" s="4">
        <v>778</v>
      </c>
      <c r="AG1555" s="4">
        <f t="shared" si="442"/>
        <v>778</v>
      </c>
      <c r="AI1555" t="e">
        <f t="shared" si="438"/>
        <v>#N/A</v>
      </c>
      <c r="AJ1555" t="s">
        <v>81</v>
      </c>
      <c r="AK1555" s="2"/>
      <c r="AL1555" s="2" t="str">
        <f t="shared" si="443"/>
        <v>Freight Included in Commodity Cost</v>
      </c>
      <c r="AM1555" s="4"/>
      <c r="AN1555" t="e">
        <f>VLOOKUP([1]!Tabelle13[[#This Row],[Vlookup this ID for freight costs]],$AL$2:$AL$6811,2,FALSE)</f>
        <v>#REF!</v>
      </c>
      <c r="AP1555">
        <v>224.82</v>
      </c>
      <c r="AQ1555">
        <v>224.82</v>
      </c>
      <c r="AR1555" s="4">
        <v>30</v>
      </c>
      <c r="AS1555" s="4">
        <v>9</v>
      </c>
      <c r="AT1555" s="4">
        <v>2011</v>
      </c>
      <c r="AU1555" s="4">
        <v>23</v>
      </c>
      <c r="AV1555" s="4">
        <v>9</v>
      </c>
      <c r="AW1555" s="4">
        <v>2011</v>
      </c>
      <c r="AX1555" t="str">
        <f t="shared" si="439"/>
        <v>No Delay</v>
      </c>
      <c r="AY1555">
        <f t="shared" si="440"/>
        <v>0</v>
      </c>
    </row>
    <row r="1556" spans="1:51" x14ac:dyDescent="0.2">
      <c r="A1556" s="3">
        <v>83571</v>
      </c>
      <c r="B1556" s="1" t="s">
        <v>215</v>
      </c>
      <c r="C1556" s="1" t="s">
        <v>89</v>
      </c>
      <c r="D1556" s="1" t="s">
        <v>130</v>
      </c>
      <c r="E1556" s="1" t="s">
        <v>53</v>
      </c>
      <c r="F1556" s="1" t="s">
        <v>53</v>
      </c>
      <c r="G1556" s="13" t="s">
        <v>798</v>
      </c>
      <c r="H1556" s="12">
        <v>41015</v>
      </c>
      <c r="I1556" s="12" t="s">
        <v>808</v>
      </c>
      <c r="J1556" s="12">
        <v>40963</v>
      </c>
      <c r="K1556" s="4">
        <v>3770</v>
      </c>
      <c r="L1556" s="1" t="s">
        <v>146</v>
      </c>
      <c r="M1556" s="1" t="s">
        <v>132</v>
      </c>
      <c r="N1556" s="1" t="s">
        <v>292</v>
      </c>
      <c r="O1556" s="1" t="s">
        <v>93</v>
      </c>
      <c r="P1556">
        <v>30</v>
      </c>
      <c r="Q1556">
        <v>7140</v>
      </c>
      <c r="R1556">
        <v>119452.2</v>
      </c>
      <c r="S1556">
        <v>16.73</v>
      </c>
      <c r="T1556">
        <v>0.56000000000000005</v>
      </c>
      <c r="U1556">
        <f t="shared" si="436"/>
        <v>119452.2</v>
      </c>
      <c r="V1556">
        <f t="shared" si="437"/>
        <v>214200</v>
      </c>
      <c r="W1556" s="1" t="s">
        <v>160</v>
      </c>
      <c r="X1556" s="1" t="s">
        <v>1236</v>
      </c>
      <c r="Y1556" s="1" t="s">
        <v>161</v>
      </c>
      <c r="Z1556" s="3">
        <v>8828</v>
      </c>
      <c r="AA1556" s="4">
        <f t="shared" si="441"/>
        <v>779</v>
      </c>
      <c r="AB1556" s="4">
        <f t="shared" si="432"/>
        <v>3028.3394979999998</v>
      </c>
      <c r="AC1556" s="4">
        <f t="shared" si="433"/>
        <v>779</v>
      </c>
      <c r="AD1556" s="4">
        <f t="shared" si="426"/>
        <v>617.33333333333337</v>
      </c>
      <c r="AE1556" s="4">
        <v>779</v>
      </c>
      <c r="AF1556" s="4">
        <v>779</v>
      </c>
      <c r="AG1556" s="4">
        <f t="shared" si="442"/>
        <v>779</v>
      </c>
      <c r="AI1556" t="e">
        <f t="shared" si="438"/>
        <v>#N/A</v>
      </c>
      <c r="AJ1556">
        <v>4646.13</v>
      </c>
      <c r="AK1556" s="2">
        <v>4646.13</v>
      </c>
      <c r="AL1556" s="2">
        <f t="shared" si="443"/>
        <v>4646.13</v>
      </c>
      <c r="AM1556" s="4"/>
      <c r="AN1556" t="e">
        <f>VLOOKUP([1]!Tabelle13[[#This Row],[Vlookup this ID for freight costs]],$AL$2:$AL$6811,2,FALSE)</f>
        <v>#REF!</v>
      </c>
      <c r="AP1556">
        <v>167.47</v>
      </c>
      <c r="AQ1556">
        <v>167.47</v>
      </c>
      <c r="AR1556" s="4">
        <v>16</v>
      </c>
      <c r="AS1556" s="4">
        <v>4</v>
      </c>
      <c r="AT1556" s="4">
        <v>2012</v>
      </c>
      <c r="AU1556" s="4">
        <v>24</v>
      </c>
      <c r="AV1556" s="4">
        <v>2</v>
      </c>
      <c r="AW1556" s="4">
        <v>2012</v>
      </c>
      <c r="AX1556" t="str">
        <f t="shared" si="439"/>
        <v>No Delay</v>
      </c>
      <c r="AY1556">
        <f t="shared" si="440"/>
        <v>0</v>
      </c>
    </row>
    <row r="1557" spans="1:51" x14ac:dyDescent="0.2">
      <c r="A1557" s="3">
        <v>83649</v>
      </c>
      <c r="B1557" s="1" t="s">
        <v>151</v>
      </c>
      <c r="C1557" s="1" t="s">
        <v>65</v>
      </c>
      <c r="D1557" s="1" t="s">
        <v>130</v>
      </c>
      <c r="E1557" s="1" t="s">
        <v>152</v>
      </c>
      <c r="F1557" s="1" t="s">
        <v>152</v>
      </c>
      <c r="G1557" s="13" t="s">
        <v>1492</v>
      </c>
      <c r="H1557" s="12">
        <v>41316</v>
      </c>
      <c r="I1557" s="12" t="s">
        <v>1492</v>
      </c>
      <c r="J1557" s="12">
        <v>41316</v>
      </c>
      <c r="K1557" s="4">
        <v>4439</v>
      </c>
      <c r="L1557" s="1" t="s">
        <v>146</v>
      </c>
      <c r="M1557" s="1" t="s">
        <v>132</v>
      </c>
      <c r="N1557" s="1" t="s">
        <v>302</v>
      </c>
      <c r="O1557" s="1" t="s">
        <v>93</v>
      </c>
      <c r="P1557">
        <v>30</v>
      </c>
      <c r="Q1557">
        <v>7395</v>
      </c>
      <c r="R1557">
        <v>29875.8</v>
      </c>
      <c r="S1557">
        <v>4.04</v>
      </c>
      <c r="T1557">
        <v>0.13</v>
      </c>
      <c r="U1557">
        <f t="shared" si="436"/>
        <v>29875.8</v>
      </c>
      <c r="V1557">
        <f t="shared" si="437"/>
        <v>221850</v>
      </c>
      <c r="W1557" s="1" t="s">
        <v>160</v>
      </c>
      <c r="X1557" s="1" t="s">
        <v>1236</v>
      </c>
      <c r="Y1557" s="1" t="s">
        <v>161</v>
      </c>
      <c r="Z1557" s="3">
        <v>7348</v>
      </c>
      <c r="AA1557" s="4">
        <f t="shared" si="441"/>
        <v>779</v>
      </c>
      <c r="AB1557" s="4">
        <f t="shared" si="432"/>
        <v>3056.3251869999999</v>
      </c>
      <c r="AC1557" s="4">
        <f t="shared" si="433"/>
        <v>779</v>
      </c>
      <c r="AD1557" s="4">
        <f t="shared" si="426"/>
        <v>779</v>
      </c>
      <c r="AE1557" s="4">
        <v>779</v>
      </c>
      <c r="AF1557" s="4">
        <v>779</v>
      </c>
      <c r="AG1557" s="4">
        <f t="shared" si="442"/>
        <v>779</v>
      </c>
      <c r="AI1557" t="e">
        <f t="shared" si="438"/>
        <v>#N/A</v>
      </c>
      <c r="AJ1557">
        <v>29780.5</v>
      </c>
      <c r="AK1557" s="2">
        <v>29780.5</v>
      </c>
      <c r="AL1557" s="2">
        <f t="shared" si="443"/>
        <v>29780.5</v>
      </c>
      <c r="AM1557" s="4"/>
      <c r="AN1557" t="e">
        <f>VLOOKUP([1]!Tabelle13[[#This Row],[Vlookup this ID for freight costs]],$AL$2:$AL$6811,2,FALSE)</f>
        <v>#REF!</v>
      </c>
      <c r="AP1557">
        <v>41.89</v>
      </c>
      <c r="AQ1557">
        <v>41.89</v>
      </c>
      <c r="AR1557" s="4">
        <v>11</v>
      </c>
      <c r="AS1557" s="4">
        <v>2</v>
      </c>
      <c r="AT1557" s="4">
        <v>2013</v>
      </c>
      <c r="AU1557" s="4">
        <v>11</v>
      </c>
      <c r="AV1557" s="4">
        <v>2</v>
      </c>
      <c r="AW1557" s="4">
        <v>2013</v>
      </c>
      <c r="AX1557" t="str">
        <f t="shared" si="439"/>
        <v>No Delay</v>
      </c>
      <c r="AY1557">
        <f t="shared" si="440"/>
        <v>0</v>
      </c>
    </row>
    <row r="1558" spans="1:51" x14ac:dyDescent="0.2">
      <c r="A1558" s="3">
        <v>85831</v>
      </c>
      <c r="B1558" s="1" t="s">
        <v>215</v>
      </c>
      <c r="C1558" s="1" t="s">
        <v>89</v>
      </c>
      <c r="D1558" s="1" t="s">
        <v>130</v>
      </c>
      <c r="E1558" s="1" t="s">
        <v>101</v>
      </c>
      <c r="F1558" s="1" t="s">
        <v>101</v>
      </c>
      <c r="G1558" s="13" t="s">
        <v>807</v>
      </c>
      <c r="H1558" s="12">
        <v>40998</v>
      </c>
      <c r="I1558" s="12" t="s">
        <v>808</v>
      </c>
      <c r="J1558" s="12">
        <v>40963</v>
      </c>
      <c r="K1558" s="4">
        <v>3775</v>
      </c>
      <c r="L1558" s="1" t="s">
        <v>146</v>
      </c>
      <c r="M1558" s="1" t="s">
        <v>132</v>
      </c>
      <c r="N1558" s="1" t="s">
        <v>292</v>
      </c>
      <c r="O1558" s="1" t="s">
        <v>93</v>
      </c>
      <c r="P1558">
        <v>30</v>
      </c>
      <c r="Q1558">
        <v>7140</v>
      </c>
      <c r="R1558">
        <v>119452.2</v>
      </c>
      <c r="S1558">
        <v>16.73</v>
      </c>
      <c r="T1558">
        <v>0.56000000000000005</v>
      </c>
      <c r="U1558">
        <f t="shared" si="436"/>
        <v>119452.2</v>
      </c>
      <c r="V1558">
        <f t="shared" si="437"/>
        <v>214200</v>
      </c>
      <c r="W1558" s="1" t="s">
        <v>160</v>
      </c>
      <c r="X1558" s="1" t="s">
        <v>1236</v>
      </c>
      <c r="Y1558" s="1" t="s">
        <v>161</v>
      </c>
      <c r="Z1558" s="3">
        <v>12573</v>
      </c>
      <c r="AA1558" s="4">
        <f t="shared" si="441"/>
        <v>779</v>
      </c>
      <c r="AB1558" s="4">
        <f t="shared" si="432"/>
        <v>3028.3394979999998</v>
      </c>
      <c r="AC1558" s="4">
        <f t="shared" si="433"/>
        <v>779</v>
      </c>
      <c r="AD1558" s="4">
        <f t="shared" si="426"/>
        <v>617.33333333333337</v>
      </c>
      <c r="AE1558" s="4">
        <v>779</v>
      </c>
      <c r="AF1558" s="4">
        <v>779</v>
      </c>
      <c r="AG1558" s="4">
        <f t="shared" si="442"/>
        <v>779</v>
      </c>
      <c r="AI1558" t="e">
        <f t="shared" si="438"/>
        <v>#N/A</v>
      </c>
      <c r="AJ1558">
        <v>4646.1400000000003</v>
      </c>
      <c r="AK1558" s="2">
        <v>4646.1400000000003</v>
      </c>
      <c r="AL1558" s="2">
        <f t="shared" si="443"/>
        <v>4646.1400000000003</v>
      </c>
      <c r="AM1558" s="4"/>
      <c r="AN1558" t="e">
        <f>VLOOKUP([1]!Tabelle13[[#This Row],[Vlookup this ID for freight costs]],$AL$2:$AL$6811,2,FALSE)</f>
        <v>#REF!</v>
      </c>
      <c r="AP1558">
        <v>197.1</v>
      </c>
      <c r="AQ1558">
        <v>197.1</v>
      </c>
      <c r="AR1558" s="4">
        <v>30</v>
      </c>
      <c r="AS1558" s="4">
        <v>4</v>
      </c>
      <c r="AT1558" s="4">
        <v>2012</v>
      </c>
      <c r="AU1558" s="4">
        <v>24</v>
      </c>
      <c r="AV1558" s="4">
        <v>2</v>
      </c>
      <c r="AW1558" s="4">
        <v>2012</v>
      </c>
      <c r="AX1558" t="str">
        <f t="shared" si="439"/>
        <v>No Delay</v>
      </c>
      <c r="AY1558">
        <f t="shared" si="440"/>
        <v>0</v>
      </c>
    </row>
    <row r="1559" spans="1:51" x14ac:dyDescent="0.2">
      <c r="A1559" s="3">
        <v>33077</v>
      </c>
      <c r="B1559" s="1" t="s">
        <v>168</v>
      </c>
      <c r="C1559" s="1" t="s">
        <v>150</v>
      </c>
      <c r="D1559" s="1" t="s">
        <v>100</v>
      </c>
      <c r="E1559" s="1" t="s">
        <v>53</v>
      </c>
      <c r="F1559" s="1" t="s">
        <v>53</v>
      </c>
      <c r="G1559" s="13" t="s">
        <v>216</v>
      </c>
      <c r="H1559" s="12">
        <v>40625</v>
      </c>
      <c r="I1559" s="12" t="s">
        <v>216</v>
      </c>
      <c r="J1559" s="12">
        <v>40625</v>
      </c>
      <c r="K1559" s="4">
        <v>3095</v>
      </c>
      <c r="L1559" s="1" t="s">
        <v>146</v>
      </c>
      <c r="M1559" s="1" t="s">
        <v>170</v>
      </c>
      <c r="N1559" s="1" t="s">
        <v>163</v>
      </c>
      <c r="O1559" s="1" t="s">
        <v>93</v>
      </c>
      <c r="P1559">
        <v>60</v>
      </c>
      <c r="Q1559">
        <v>7600</v>
      </c>
      <c r="R1559">
        <v>121448</v>
      </c>
      <c r="S1559">
        <v>15.98</v>
      </c>
      <c r="T1559">
        <v>0.27</v>
      </c>
      <c r="U1559">
        <f t="shared" si="436"/>
        <v>121448</v>
      </c>
      <c r="V1559">
        <f t="shared" si="437"/>
        <v>456000</v>
      </c>
      <c r="W1559" s="1" t="s">
        <v>155</v>
      </c>
      <c r="X1559" s="1" t="s">
        <v>1236</v>
      </c>
      <c r="Y1559" s="1" t="s">
        <v>156</v>
      </c>
      <c r="Z1559" s="3">
        <v>8107</v>
      </c>
      <c r="AA1559" s="4">
        <f t="shared" si="441"/>
        <v>782</v>
      </c>
      <c r="AB1559" s="4">
        <f t="shared" si="432"/>
        <v>3078.8234860000002</v>
      </c>
      <c r="AC1559" s="4">
        <f t="shared" si="433"/>
        <v>782</v>
      </c>
      <c r="AD1559" s="4">
        <f t="shared" ref="AD1559:AD1622" si="444">AVERAGEIFS($AA$2:$AA$6811,$L$2:$L$6811,L1559,$V$2:$V$6811,"&gt;="&amp;(V1559-100), $V$2:$V$6811,"&lt;="&amp;(V1559+100),$AA$2:$AA$6811,"&gt;"&amp;1)</f>
        <v>1216.8901873333334</v>
      </c>
      <c r="AE1559" s="4">
        <v>782</v>
      </c>
      <c r="AF1559" s="4">
        <v>782</v>
      </c>
      <c r="AG1559" s="4">
        <f t="shared" si="442"/>
        <v>782</v>
      </c>
      <c r="AI1559" t="e">
        <f t="shared" si="438"/>
        <v>#N/A</v>
      </c>
      <c r="AJ1559">
        <v>2534.6799999999998</v>
      </c>
      <c r="AK1559" s="2">
        <v>2534.6799999999998</v>
      </c>
      <c r="AL1559" s="2">
        <f t="shared" si="443"/>
        <v>2534.6799999999998</v>
      </c>
      <c r="AM1559" s="4"/>
      <c r="AN1559" t="e">
        <f>VLOOKUP([1]!Tabelle13[[#This Row],[Vlookup this ID for freight costs]],$AL$2:$AL$6811,2,FALSE)</f>
        <v>#REF!</v>
      </c>
      <c r="AP1559">
        <v>261.83999999999997</v>
      </c>
      <c r="AQ1559">
        <v>261.83999999999997</v>
      </c>
      <c r="AR1559" s="4">
        <v>23</v>
      </c>
      <c r="AS1559" s="4">
        <v>4</v>
      </c>
      <c r="AT1559" s="4">
        <v>2011</v>
      </c>
      <c r="AU1559" s="4">
        <v>23</v>
      </c>
      <c r="AV1559" s="4">
        <v>4</v>
      </c>
      <c r="AW1559" s="4">
        <v>2011</v>
      </c>
      <c r="AX1559" t="str">
        <f t="shared" si="439"/>
        <v>No Delay</v>
      </c>
      <c r="AY1559">
        <f t="shared" si="440"/>
        <v>0</v>
      </c>
    </row>
    <row r="1560" spans="1:51" x14ac:dyDescent="0.2">
      <c r="A1560" s="3">
        <v>11060</v>
      </c>
      <c r="B1560" s="1" t="s">
        <v>88</v>
      </c>
      <c r="C1560" s="1" t="s">
        <v>89</v>
      </c>
      <c r="D1560" s="1" t="s">
        <v>130</v>
      </c>
      <c r="E1560" s="1" t="s">
        <v>53</v>
      </c>
      <c r="F1560" s="1" t="s">
        <v>53</v>
      </c>
      <c r="G1560" s="13" t="s">
        <v>1528</v>
      </c>
      <c r="H1560" s="12">
        <v>40044</v>
      </c>
      <c r="I1560" s="12" t="s">
        <v>1528</v>
      </c>
      <c r="J1560" s="12">
        <v>40044</v>
      </c>
      <c r="K1560" s="4">
        <v>1761</v>
      </c>
      <c r="L1560" s="1" t="s">
        <v>146</v>
      </c>
      <c r="M1560" s="1" t="s">
        <v>132</v>
      </c>
      <c r="N1560" s="1" t="s">
        <v>206</v>
      </c>
      <c r="O1560" s="1" t="s">
        <v>93</v>
      </c>
      <c r="P1560">
        <v>60</v>
      </c>
      <c r="Q1560">
        <v>10480</v>
      </c>
      <c r="R1560">
        <v>39824</v>
      </c>
      <c r="S1560">
        <v>3.8</v>
      </c>
      <c r="T1560">
        <v>0.06</v>
      </c>
      <c r="U1560">
        <f t="shared" si="436"/>
        <v>39824</v>
      </c>
      <c r="V1560">
        <f t="shared" si="437"/>
        <v>628800</v>
      </c>
      <c r="W1560" s="1" t="s">
        <v>204</v>
      </c>
      <c r="X1560" s="1" t="s">
        <v>1236</v>
      </c>
      <c r="Y1560" s="1" t="s">
        <v>205</v>
      </c>
      <c r="Z1560" s="3">
        <v>8859</v>
      </c>
      <c r="AA1560" s="4">
        <f t="shared" si="441"/>
        <v>786</v>
      </c>
      <c r="AB1560" s="4">
        <f t="shared" si="432"/>
        <v>3394.8971499999998</v>
      </c>
      <c r="AC1560" s="4">
        <f t="shared" si="433"/>
        <v>786</v>
      </c>
      <c r="AD1560" s="4">
        <f t="shared" si="444"/>
        <v>786</v>
      </c>
      <c r="AE1560" s="4">
        <v>786</v>
      </c>
      <c r="AF1560" s="4">
        <v>786</v>
      </c>
      <c r="AG1560" s="4">
        <f t="shared" si="442"/>
        <v>786</v>
      </c>
      <c r="AH1560" s="4">
        <v>84360</v>
      </c>
      <c r="AI1560">
        <f t="shared" si="438"/>
        <v>17018</v>
      </c>
      <c r="AJ1560">
        <v>11032.42</v>
      </c>
      <c r="AK1560" s="2">
        <v>11032.42</v>
      </c>
      <c r="AL1560" s="2">
        <f t="shared" si="443"/>
        <v>11032.42</v>
      </c>
      <c r="AM1560" s="4"/>
      <c r="AN1560" t="e">
        <f>VLOOKUP([1]!Tabelle13[[#This Row],[Vlookup this ID for freight costs]],$AL$2:$AL$6811,2,FALSE)</f>
        <v>#REF!</v>
      </c>
      <c r="AP1560">
        <v>78.06</v>
      </c>
      <c r="AQ1560">
        <v>78.06</v>
      </c>
      <c r="AR1560" s="4">
        <v>19</v>
      </c>
      <c r="AS1560" s="4">
        <v>8</v>
      </c>
      <c r="AT1560" s="4">
        <v>2009</v>
      </c>
      <c r="AU1560" s="4">
        <v>19</v>
      </c>
      <c r="AV1560" s="4">
        <v>8</v>
      </c>
      <c r="AW1560" s="4">
        <v>2009</v>
      </c>
      <c r="AX1560" t="str">
        <f t="shared" si="439"/>
        <v>No Delay</v>
      </c>
      <c r="AY1560">
        <f t="shared" si="440"/>
        <v>0</v>
      </c>
    </row>
    <row r="1561" spans="1:51" x14ac:dyDescent="0.2">
      <c r="A1561" s="3">
        <v>12585</v>
      </c>
      <c r="B1561" s="1" t="s">
        <v>95</v>
      </c>
      <c r="C1561" s="1" t="s">
        <v>65</v>
      </c>
      <c r="D1561" s="1" t="s">
        <v>130</v>
      </c>
      <c r="E1561" s="1" t="s">
        <v>152</v>
      </c>
      <c r="F1561" s="1" t="s">
        <v>152</v>
      </c>
      <c r="G1561" s="13" t="s">
        <v>401</v>
      </c>
      <c r="H1561" s="12">
        <v>39980</v>
      </c>
      <c r="I1561" s="12" t="s">
        <v>401</v>
      </c>
      <c r="J1561" s="12">
        <v>39980</v>
      </c>
      <c r="K1561" s="4">
        <v>1621</v>
      </c>
      <c r="L1561" s="1" t="s">
        <v>146</v>
      </c>
      <c r="M1561" s="1" t="s">
        <v>132</v>
      </c>
      <c r="N1561" s="1" t="s">
        <v>221</v>
      </c>
      <c r="O1561" s="1" t="s">
        <v>93</v>
      </c>
      <c r="P1561">
        <v>60</v>
      </c>
      <c r="Q1561">
        <v>12000</v>
      </c>
      <c r="R1561">
        <v>17880</v>
      </c>
      <c r="S1561">
        <v>1.49</v>
      </c>
      <c r="T1561">
        <v>0.02</v>
      </c>
      <c r="U1561">
        <f t="shared" si="436"/>
        <v>17880</v>
      </c>
      <c r="V1561">
        <f t="shared" si="437"/>
        <v>720000</v>
      </c>
      <c r="W1561" s="1" t="s">
        <v>155</v>
      </c>
      <c r="X1561" s="1" t="s">
        <v>1236</v>
      </c>
      <c r="Y1561" s="1" t="s">
        <v>156</v>
      </c>
      <c r="Z1561" s="3">
        <v>7726</v>
      </c>
      <c r="AA1561" s="4">
        <f t="shared" si="441"/>
        <v>789</v>
      </c>
      <c r="AB1561" s="4">
        <f t="shared" si="432"/>
        <v>3561.7138059999997</v>
      </c>
      <c r="AC1561" s="4">
        <f t="shared" si="433"/>
        <v>789</v>
      </c>
      <c r="AD1561" s="4">
        <f t="shared" si="444"/>
        <v>1447.180106888889</v>
      </c>
      <c r="AE1561" s="4">
        <v>789</v>
      </c>
      <c r="AF1561" s="4">
        <v>789</v>
      </c>
      <c r="AG1561" s="4">
        <f t="shared" si="442"/>
        <v>789</v>
      </c>
      <c r="AI1561" t="e">
        <f t="shared" si="438"/>
        <v>#N/A</v>
      </c>
      <c r="AJ1561">
        <v>7329.83</v>
      </c>
      <c r="AK1561" s="2">
        <v>7329.83</v>
      </c>
      <c r="AL1561" s="2">
        <f t="shared" si="443"/>
        <v>7329.83</v>
      </c>
      <c r="AM1561" s="4"/>
      <c r="AN1561" t="e">
        <f>VLOOKUP([1]!Tabelle13[[#This Row],[Vlookup this ID for freight costs]],$AL$2:$AL$6811,2,FALSE)</f>
        <v>#REF!</v>
      </c>
      <c r="AP1561">
        <v>35.04</v>
      </c>
      <c r="AQ1561">
        <v>35.04</v>
      </c>
      <c r="AR1561" s="4">
        <v>16</v>
      </c>
      <c r="AS1561" s="4">
        <v>6</v>
      </c>
      <c r="AT1561" s="4">
        <v>2009</v>
      </c>
      <c r="AU1561" s="4">
        <v>16</v>
      </c>
      <c r="AV1561" s="4">
        <v>6</v>
      </c>
      <c r="AW1561" s="4">
        <v>2009</v>
      </c>
      <c r="AX1561" t="str">
        <f t="shared" si="439"/>
        <v>No Delay</v>
      </c>
      <c r="AY1561">
        <f t="shared" si="440"/>
        <v>0</v>
      </c>
    </row>
    <row r="1562" spans="1:51" x14ac:dyDescent="0.2">
      <c r="A1562" s="3">
        <v>84582</v>
      </c>
      <c r="B1562" s="1" t="s">
        <v>151</v>
      </c>
      <c r="C1562" s="1" t="s">
        <v>65</v>
      </c>
      <c r="D1562" s="1" t="s">
        <v>130</v>
      </c>
      <c r="E1562" s="1" t="s">
        <v>152</v>
      </c>
      <c r="F1562" s="1" t="s">
        <v>152</v>
      </c>
      <c r="G1562" s="13" t="s">
        <v>805</v>
      </c>
      <c r="H1562" s="12">
        <v>40421</v>
      </c>
      <c r="I1562" s="12" t="s">
        <v>806</v>
      </c>
      <c r="J1562" s="12">
        <v>40407</v>
      </c>
      <c r="K1562" s="4">
        <v>2678</v>
      </c>
      <c r="L1562" s="1" t="s">
        <v>146</v>
      </c>
      <c r="M1562" s="1" t="s">
        <v>132</v>
      </c>
      <c r="N1562" s="1" t="s">
        <v>154</v>
      </c>
      <c r="O1562" s="1" t="s">
        <v>93</v>
      </c>
      <c r="P1562">
        <v>60</v>
      </c>
      <c r="Q1562">
        <v>6000</v>
      </c>
      <c r="R1562">
        <v>67320</v>
      </c>
      <c r="S1562">
        <v>11.22</v>
      </c>
      <c r="T1562">
        <v>0.19</v>
      </c>
      <c r="U1562">
        <f t="shared" si="436"/>
        <v>67320</v>
      </c>
      <c r="V1562">
        <f t="shared" si="437"/>
        <v>360000</v>
      </c>
      <c r="W1562" s="1" t="s">
        <v>155</v>
      </c>
      <c r="X1562" s="1" t="s">
        <v>1236</v>
      </c>
      <c r="Y1562" s="1" t="s">
        <v>156</v>
      </c>
      <c r="Z1562" s="3">
        <v>7726</v>
      </c>
      <c r="AA1562" s="4">
        <f t="shared" si="441"/>
        <v>789</v>
      </c>
      <c r="AB1562" s="4">
        <f t="shared" si="432"/>
        <v>2903.2270060000001</v>
      </c>
      <c r="AC1562" s="4">
        <f t="shared" si="433"/>
        <v>789</v>
      </c>
      <c r="AD1562" s="4">
        <f t="shared" si="444"/>
        <v>2257.4050337499998</v>
      </c>
      <c r="AE1562" s="4">
        <v>789</v>
      </c>
      <c r="AF1562" s="4">
        <v>789</v>
      </c>
      <c r="AG1562" s="4">
        <f t="shared" si="442"/>
        <v>789</v>
      </c>
      <c r="AI1562" t="e">
        <f t="shared" si="438"/>
        <v>#N/A</v>
      </c>
      <c r="AJ1562">
        <v>6147.18</v>
      </c>
      <c r="AK1562" s="2">
        <v>6147.18</v>
      </c>
      <c r="AL1562" s="2">
        <f t="shared" si="443"/>
        <v>6147.18</v>
      </c>
      <c r="AM1562" s="4"/>
      <c r="AN1562" t="e">
        <f>VLOOKUP([1]!Tabelle13[[#This Row],[Vlookup this ID for freight costs]],$AL$2:$AL$6811,2,FALSE)</f>
        <v>#REF!</v>
      </c>
      <c r="AP1562">
        <v>145.13999999999999</v>
      </c>
      <c r="AQ1562">
        <v>145.13999999999999</v>
      </c>
      <c r="AR1562" s="4">
        <v>31</v>
      </c>
      <c r="AS1562" s="4">
        <v>8</v>
      </c>
      <c r="AT1562" s="4">
        <v>2010</v>
      </c>
      <c r="AU1562" s="4">
        <v>17</v>
      </c>
      <c r="AV1562" s="4">
        <v>8</v>
      </c>
      <c r="AW1562" s="4">
        <v>2010</v>
      </c>
      <c r="AX1562" t="str">
        <f t="shared" si="439"/>
        <v>No Delay</v>
      </c>
      <c r="AY1562">
        <f t="shared" si="440"/>
        <v>0</v>
      </c>
    </row>
    <row r="1563" spans="1:51" x14ac:dyDescent="0.2">
      <c r="A1563" s="3">
        <v>48879</v>
      </c>
      <c r="B1563" s="1" t="s">
        <v>168</v>
      </c>
      <c r="C1563" s="1" t="s">
        <v>150</v>
      </c>
      <c r="D1563" s="1" t="s">
        <v>100</v>
      </c>
      <c r="E1563" s="1" t="s">
        <v>53</v>
      </c>
      <c r="F1563" s="1" t="s">
        <v>53</v>
      </c>
      <c r="G1563" s="13" t="s">
        <v>555</v>
      </c>
      <c r="H1563" s="12">
        <v>40378</v>
      </c>
      <c r="I1563" s="12" t="s">
        <v>555</v>
      </c>
      <c r="J1563" s="12">
        <v>40378</v>
      </c>
      <c r="K1563" s="4">
        <v>2631</v>
      </c>
      <c r="L1563" s="1" t="s">
        <v>146</v>
      </c>
      <c r="M1563" s="1" t="s">
        <v>672</v>
      </c>
      <c r="N1563" s="1" t="s">
        <v>302</v>
      </c>
      <c r="O1563" s="1" t="s">
        <v>93</v>
      </c>
      <c r="P1563">
        <v>30</v>
      </c>
      <c r="Q1563">
        <v>11574</v>
      </c>
      <c r="R1563">
        <v>90508.68</v>
      </c>
      <c r="S1563">
        <v>7.82</v>
      </c>
      <c r="T1563">
        <v>0.26</v>
      </c>
      <c r="U1563">
        <f t="shared" si="436"/>
        <v>90508.680000000008</v>
      </c>
      <c r="V1563">
        <f t="shared" si="437"/>
        <v>347220</v>
      </c>
      <c r="W1563" s="1" t="s">
        <v>204</v>
      </c>
      <c r="X1563" s="1" t="s">
        <v>1236</v>
      </c>
      <c r="Y1563" s="1" t="s">
        <v>205</v>
      </c>
      <c r="Z1563" s="3">
        <v>7569</v>
      </c>
      <c r="AA1563" s="4">
        <f t="shared" si="441"/>
        <v>793</v>
      </c>
      <c r="AB1563" s="4">
        <f t="shared" si="432"/>
        <v>3514.9612432000004</v>
      </c>
      <c r="AC1563" s="4">
        <f t="shared" si="433"/>
        <v>793</v>
      </c>
      <c r="AD1563" s="4">
        <f t="shared" si="444"/>
        <v>793</v>
      </c>
      <c r="AE1563" s="4">
        <v>793</v>
      </c>
      <c r="AF1563" s="4">
        <v>793</v>
      </c>
      <c r="AG1563" s="4">
        <f t="shared" si="442"/>
        <v>793</v>
      </c>
      <c r="AI1563" t="e">
        <f t="shared" si="438"/>
        <v>#N/A</v>
      </c>
      <c r="AJ1563">
        <v>916.22</v>
      </c>
      <c r="AK1563" s="2">
        <v>916.22</v>
      </c>
      <c r="AL1563" s="2">
        <f t="shared" si="443"/>
        <v>916.22</v>
      </c>
      <c r="AM1563" s="4"/>
      <c r="AN1563" t="e">
        <f>VLOOKUP([1]!Tabelle13[[#This Row],[Vlookup this ID for freight costs]],$AL$2:$AL$6811,2,FALSE)</f>
        <v>#REF!</v>
      </c>
      <c r="AP1563">
        <v>195.14</v>
      </c>
      <c r="AQ1563">
        <v>195.14</v>
      </c>
      <c r="AR1563" s="4">
        <v>19</v>
      </c>
      <c r="AS1563" s="4">
        <v>7</v>
      </c>
      <c r="AT1563" s="4">
        <v>2010</v>
      </c>
      <c r="AU1563" s="4">
        <v>19</v>
      </c>
      <c r="AV1563" s="4">
        <v>7</v>
      </c>
      <c r="AW1563" s="4">
        <v>2010</v>
      </c>
      <c r="AX1563" t="str">
        <f t="shared" si="439"/>
        <v>No Delay</v>
      </c>
      <c r="AY1563">
        <f t="shared" si="440"/>
        <v>0</v>
      </c>
    </row>
    <row r="1564" spans="1:51" x14ac:dyDescent="0.2">
      <c r="A1564" s="3">
        <v>69952</v>
      </c>
      <c r="B1564" s="1" t="s">
        <v>151</v>
      </c>
      <c r="C1564" s="1" t="s">
        <v>65</v>
      </c>
      <c r="D1564" s="1" t="s">
        <v>266</v>
      </c>
      <c r="E1564" s="1" t="s">
        <v>53</v>
      </c>
      <c r="F1564" s="1" t="s">
        <v>53</v>
      </c>
      <c r="G1564" s="13" t="s">
        <v>1529</v>
      </c>
      <c r="H1564" s="12">
        <v>42157</v>
      </c>
      <c r="I1564" s="12" t="s">
        <v>1530</v>
      </c>
      <c r="J1564" s="12">
        <v>42158</v>
      </c>
      <c r="K1564" s="4">
        <v>6601</v>
      </c>
      <c r="L1564" s="1" t="s">
        <v>146</v>
      </c>
      <c r="M1564" s="1" t="s">
        <v>423</v>
      </c>
      <c r="N1564" s="1" t="s">
        <v>550</v>
      </c>
      <c r="O1564" s="1" t="s">
        <v>551</v>
      </c>
      <c r="P1564">
        <v>300</v>
      </c>
      <c r="Q1564">
        <v>789</v>
      </c>
      <c r="R1564">
        <v>24316.98</v>
      </c>
      <c r="S1564">
        <v>30.82</v>
      </c>
      <c r="T1564">
        <v>0.1</v>
      </c>
      <c r="U1564">
        <f t="shared" si="436"/>
        <v>24316.98</v>
      </c>
      <c r="V1564">
        <f t="shared" si="437"/>
        <v>236700</v>
      </c>
      <c r="W1564" s="1" t="s">
        <v>552</v>
      </c>
      <c r="X1564" s="1" t="s">
        <v>361</v>
      </c>
      <c r="Y1564" s="1" t="s">
        <v>361</v>
      </c>
      <c r="Z1564" s="3">
        <v>4755</v>
      </c>
      <c r="AA1564" s="4">
        <f t="shared" si="441"/>
        <v>794</v>
      </c>
      <c r="AB1564" s="4">
        <f t="shared" si="432"/>
        <v>2331.3312201999997</v>
      </c>
      <c r="AC1564" s="4">
        <f t="shared" si="433"/>
        <v>794</v>
      </c>
      <c r="AD1564" s="4">
        <f t="shared" si="444"/>
        <v>794</v>
      </c>
      <c r="AE1564" s="4">
        <v>794</v>
      </c>
      <c r="AF1564" s="4">
        <v>794</v>
      </c>
      <c r="AG1564" s="4">
        <f t="shared" si="442"/>
        <v>794</v>
      </c>
      <c r="AI1564" t="e">
        <f t="shared" si="438"/>
        <v>#N/A</v>
      </c>
      <c r="AJ1564">
        <v>5808.69</v>
      </c>
      <c r="AK1564" s="2">
        <v>5808.69</v>
      </c>
      <c r="AL1564" s="2">
        <f t="shared" si="443"/>
        <v>5808.69</v>
      </c>
      <c r="AM1564" s="4"/>
      <c r="AN1564" t="e">
        <f>VLOOKUP([1]!Tabelle13[[#This Row],[Vlookup this ID for freight costs]],$AL$2:$AL$6811,2,FALSE)</f>
        <v>#REF!</v>
      </c>
      <c r="AP1564">
        <v>25</v>
      </c>
      <c r="AQ1564">
        <v>25</v>
      </c>
      <c r="AR1564" s="4">
        <v>2</v>
      </c>
      <c r="AS1564" s="4">
        <v>6</v>
      </c>
      <c r="AT1564" s="4">
        <v>2015</v>
      </c>
      <c r="AU1564" s="4">
        <v>3</v>
      </c>
      <c r="AV1564" s="4">
        <v>6</v>
      </c>
      <c r="AW1564" s="4">
        <v>2015</v>
      </c>
      <c r="AX1564" t="str">
        <f t="shared" si="439"/>
        <v>Delay</v>
      </c>
      <c r="AY1564">
        <f t="shared" si="440"/>
        <v>1</v>
      </c>
    </row>
    <row r="1565" spans="1:51" x14ac:dyDescent="0.2">
      <c r="A1565" s="3">
        <v>86367</v>
      </c>
      <c r="B1565" s="1" t="s">
        <v>215</v>
      </c>
      <c r="C1565" s="1" t="s">
        <v>89</v>
      </c>
      <c r="D1565" s="1" t="s">
        <v>130</v>
      </c>
      <c r="E1565" s="1" t="s">
        <v>53</v>
      </c>
      <c r="F1565" s="1" t="s">
        <v>53</v>
      </c>
      <c r="G1565" s="13" t="s">
        <v>1295</v>
      </c>
      <c r="H1565" s="12">
        <v>40590</v>
      </c>
      <c r="I1565" s="12" t="s">
        <v>1469</v>
      </c>
      <c r="J1565" s="12">
        <v>40596</v>
      </c>
      <c r="K1565" s="4">
        <v>3029</v>
      </c>
      <c r="L1565" s="1" t="s">
        <v>146</v>
      </c>
      <c r="M1565" s="1" t="s">
        <v>132</v>
      </c>
      <c r="N1565" s="1" t="s">
        <v>1032</v>
      </c>
      <c r="O1565" s="1" t="s">
        <v>93</v>
      </c>
      <c r="P1565">
        <v>240</v>
      </c>
      <c r="Q1565">
        <v>2084</v>
      </c>
      <c r="R1565">
        <v>4063.8</v>
      </c>
      <c r="S1565">
        <v>1.95</v>
      </c>
      <c r="T1565">
        <v>0.01</v>
      </c>
      <c r="U1565">
        <f t="shared" si="436"/>
        <v>4063.7999999999997</v>
      </c>
      <c r="V1565">
        <f t="shared" si="437"/>
        <v>500160</v>
      </c>
      <c r="W1565" s="1" t="s">
        <v>155</v>
      </c>
      <c r="X1565" s="1" t="s">
        <v>1236</v>
      </c>
      <c r="Y1565" s="1" t="s">
        <v>156</v>
      </c>
      <c r="Z1565" s="3">
        <v>9211</v>
      </c>
      <c r="AA1565" s="4">
        <f t="shared" si="441"/>
        <v>794</v>
      </c>
      <c r="AB1565" s="4">
        <f t="shared" si="432"/>
        <v>2473.4546212</v>
      </c>
      <c r="AC1565" s="4">
        <f t="shared" si="433"/>
        <v>794</v>
      </c>
      <c r="AD1565" s="4">
        <f t="shared" si="444"/>
        <v>794</v>
      </c>
      <c r="AE1565" s="4">
        <v>794</v>
      </c>
      <c r="AF1565" s="4">
        <v>794</v>
      </c>
      <c r="AG1565" s="4">
        <f t="shared" si="442"/>
        <v>794</v>
      </c>
      <c r="AI1565" t="e">
        <f t="shared" si="438"/>
        <v>#N/A</v>
      </c>
      <c r="AJ1565">
        <v>8758.36</v>
      </c>
      <c r="AK1565" s="2">
        <v>8758.36</v>
      </c>
      <c r="AL1565" s="2">
        <f t="shared" si="443"/>
        <v>8758.36</v>
      </c>
      <c r="AM1565" s="4"/>
      <c r="AN1565" t="e">
        <f>VLOOKUP([1]!Tabelle13[[#This Row],[Vlookup this ID for freight costs]],$AL$2:$AL$6811,2,FALSE)</f>
        <v>#REF!</v>
      </c>
      <c r="AP1565">
        <v>8.76</v>
      </c>
      <c r="AQ1565">
        <v>8.76</v>
      </c>
      <c r="AR1565" s="4">
        <v>16</v>
      </c>
      <c r="AS1565" s="4">
        <v>2</v>
      </c>
      <c r="AT1565" s="4">
        <v>2011</v>
      </c>
      <c r="AU1565" s="4">
        <v>22</v>
      </c>
      <c r="AV1565" s="4">
        <v>2</v>
      </c>
      <c r="AW1565" s="4">
        <v>2011</v>
      </c>
      <c r="AX1565" t="str">
        <f t="shared" si="439"/>
        <v>Delay</v>
      </c>
      <c r="AY1565">
        <f t="shared" si="440"/>
        <v>6</v>
      </c>
    </row>
    <row r="1566" spans="1:51" x14ac:dyDescent="0.2">
      <c r="A1566" s="3">
        <v>83966</v>
      </c>
      <c r="B1566" s="1" t="s">
        <v>172</v>
      </c>
      <c r="C1566" s="1" t="s">
        <v>114</v>
      </c>
      <c r="D1566" s="1" t="s">
        <v>130</v>
      </c>
      <c r="E1566" s="1" t="s">
        <v>53</v>
      </c>
      <c r="F1566" s="1" t="s">
        <v>53</v>
      </c>
      <c r="G1566" s="13" t="s">
        <v>712</v>
      </c>
      <c r="H1566" s="12">
        <v>40147</v>
      </c>
      <c r="I1566" s="12" t="s">
        <v>210</v>
      </c>
      <c r="J1566" s="12">
        <v>40128</v>
      </c>
      <c r="K1566" s="4">
        <v>2009</v>
      </c>
      <c r="L1566" s="1" t="s">
        <v>146</v>
      </c>
      <c r="M1566" s="1" t="s">
        <v>132</v>
      </c>
      <c r="N1566" s="1" t="s">
        <v>171</v>
      </c>
      <c r="O1566" s="1" t="s">
        <v>93</v>
      </c>
      <c r="P1566">
        <v>60</v>
      </c>
      <c r="Q1566">
        <v>16539</v>
      </c>
      <c r="R1566">
        <v>40355.160000000003</v>
      </c>
      <c r="S1566">
        <v>2.44</v>
      </c>
      <c r="T1566">
        <v>0.04</v>
      </c>
      <c r="U1566">
        <f t="shared" si="436"/>
        <v>40355.159999999996</v>
      </c>
      <c r="V1566">
        <f t="shared" si="437"/>
        <v>992340</v>
      </c>
      <c r="W1566" s="1" t="s">
        <v>155</v>
      </c>
      <c r="X1566" s="1" t="s">
        <v>1236</v>
      </c>
      <c r="Y1566" s="1" t="s">
        <v>156</v>
      </c>
      <c r="Z1566" s="3">
        <v>6648</v>
      </c>
      <c r="AA1566" s="4">
        <f t="shared" si="441"/>
        <v>796</v>
      </c>
      <c r="AB1566" s="4">
        <f t="shared" si="432"/>
        <v>4059.8590702000001</v>
      </c>
      <c r="AC1566" s="4">
        <f t="shared" si="433"/>
        <v>796</v>
      </c>
      <c r="AD1566" s="4">
        <f t="shared" si="444"/>
        <v>796</v>
      </c>
      <c r="AE1566" s="4">
        <v>796</v>
      </c>
      <c r="AF1566" s="4">
        <v>796</v>
      </c>
      <c r="AG1566" s="4">
        <f t="shared" si="442"/>
        <v>796</v>
      </c>
      <c r="AI1566" t="e">
        <f t="shared" si="438"/>
        <v>#N/A</v>
      </c>
      <c r="AJ1566">
        <v>4234.42</v>
      </c>
      <c r="AK1566" s="2">
        <v>4234.42</v>
      </c>
      <c r="AL1566" s="2">
        <f t="shared" si="443"/>
        <v>4234.42</v>
      </c>
      <c r="AM1566" s="4"/>
      <c r="AN1566" t="e">
        <f>VLOOKUP([1]!Tabelle13[[#This Row],[Vlookup this ID for freight costs]],$AL$2:$AL$6811,2,FALSE)</f>
        <v>#REF!</v>
      </c>
      <c r="AP1566">
        <v>79.099999999999994</v>
      </c>
      <c r="AQ1566">
        <v>79.099999999999994</v>
      </c>
      <c r="AR1566" s="4">
        <v>30</v>
      </c>
      <c r="AS1566" s="4">
        <v>11</v>
      </c>
      <c r="AT1566" s="4">
        <v>2009</v>
      </c>
      <c r="AU1566" s="4">
        <v>11</v>
      </c>
      <c r="AV1566" s="4">
        <v>11</v>
      </c>
      <c r="AW1566" s="4">
        <v>2009</v>
      </c>
      <c r="AX1566" t="str">
        <f t="shared" si="439"/>
        <v>No Delay</v>
      </c>
      <c r="AY1566">
        <f t="shared" si="440"/>
        <v>0</v>
      </c>
    </row>
    <row r="1567" spans="1:51" x14ac:dyDescent="0.2">
      <c r="A1567" s="3">
        <v>86476</v>
      </c>
      <c r="B1567" s="1" t="s">
        <v>172</v>
      </c>
      <c r="C1567" s="1" t="s">
        <v>114</v>
      </c>
      <c r="D1567" s="1" t="s">
        <v>130</v>
      </c>
      <c r="E1567" s="1" t="s">
        <v>101</v>
      </c>
      <c r="F1567" s="1" t="s">
        <v>101</v>
      </c>
      <c r="G1567" s="13" t="s">
        <v>1531</v>
      </c>
      <c r="H1567" s="12">
        <v>41144</v>
      </c>
      <c r="I1567" s="12" t="s">
        <v>1241</v>
      </c>
      <c r="J1567" s="12">
        <v>41078</v>
      </c>
      <c r="K1567" s="4">
        <v>3984</v>
      </c>
      <c r="L1567" s="1" t="s">
        <v>146</v>
      </c>
      <c r="M1567" s="1" t="s">
        <v>132</v>
      </c>
      <c r="N1567" s="1" t="s">
        <v>159</v>
      </c>
      <c r="O1567" s="1" t="s">
        <v>93</v>
      </c>
      <c r="P1567">
        <v>30</v>
      </c>
      <c r="Q1567">
        <v>9400</v>
      </c>
      <c r="R1567">
        <v>75576</v>
      </c>
      <c r="S1567">
        <v>8.0399999999999991</v>
      </c>
      <c r="T1567">
        <v>0.27</v>
      </c>
      <c r="U1567">
        <f t="shared" si="436"/>
        <v>75575.999999999985</v>
      </c>
      <c r="V1567">
        <f t="shared" si="437"/>
        <v>282000</v>
      </c>
      <c r="W1567" s="1" t="s">
        <v>160</v>
      </c>
      <c r="X1567" s="1" t="s">
        <v>1236</v>
      </c>
      <c r="Y1567" s="1" t="s">
        <v>161</v>
      </c>
      <c r="Z1567" s="3">
        <v>13722</v>
      </c>
      <c r="AA1567" s="4">
        <f t="shared" si="441"/>
        <v>796</v>
      </c>
      <c r="AB1567" s="4">
        <f t="shared" si="432"/>
        <v>3276.369526</v>
      </c>
      <c r="AC1567" s="4">
        <f t="shared" si="433"/>
        <v>796</v>
      </c>
      <c r="AD1567" s="4">
        <f t="shared" si="444"/>
        <v>530</v>
      </c>
      <c r="AE1567" s="4">
        <v>796</v>
      </c>
      <c r="AF1567" s="4">
        <v>796</v>
      </c>
      <c r="AG1567" s="4">
        <f t="shared" si="442"/>
        <v>796</v>
      </c>
      <c r="AI1567" t="e">
        <f t="shared" si="438"/>
        <v>#N/A</v>
      </c>
      <c r="AJ1567">
        <v>4496.13</v>
      </c>
      <c r="AK1567" s="2">
        <v>4496.13</v>
      </c>
      <c r="AL1567" s="2">
        <f t="shared" si="443"/>
        <v>4496.13</v>
      </c>
      <c r="AM1567" s="4"/>
      <c r="AN1567" t="e">
        <f>VLOOKUP([1]!Tabelle13[[#This Row],[Vlookup this ID for freight costs]],$AL$2:$AL$6811,2,FALSE)</f>
        <v>#REF!</v>
      </c>
      <c r="AP1567">
        <v>105.96</v>
      </c>
      <c r="AQ1567">
        <v>105.96</v>
      </c>
      <c r="AR1567" s="4">
        <v>23</v>
      </c>
      <c r="AS1567" s="4">
        <v>8</v>
      </c>
      <c r="AT1567" s="4">
        <v>2012</v>
      </c>
      <c r="AU1567" s="4">
        <v>18</v>
      </c>
      <c r="AV1567" s="4">
        <v>6</v>
      </c>
      <c r="AW1567" s="4">
        <v>2012</v>
      </c>
      <c r="AX1567" t="str">
        <f t="shared" si="439"/>
        <v>No Delay</v>
      </c>
      <c r="AY1567">
        <f t="shared" si="440"/>
        <v>0</v>
      </c>
    </row>
    <row r="1568" spans="1:51" x14ac:dyDescent="0.2">
      <c r="A1568" s="3">
        <v>83285</v>
      </c>
      <c r="B1568" s="1" t="s">
        <v>172</v>
      </c>
      <c r="C1568" s="1" t="s">
        <v>114</v>
      </c>
      <c r="D1568" s="1" t="s">
        <v>130</v>
      </c>
      <c r="E1568" s="1" t="s">
        <v>101</v>
      </c>
      <c r="F1568" s="1" t="s">
        <v>101</v>
      </c>
      <c r="G1568" s="13" t="s">
        <v>874</v>
      </c>
      <c r="H1568" s="12">
        <v>42004</v>
      </c>
      <c r="I1568" s="12" t="s">
        <v>1500</v>
      </c>
      <c r="J1568" s="12">
        <v>41967</v>
      </c>
      <c r="K1568" s="4">
        <v>6141</v>
      </c>
      <c r="L1568" s="1" t="s">
        <v>146</v>
      </c>
      <c r="M1568" s="1" t="s">
        <v>132</v>
      </c>
      <c r="N1568" s="1" t="s">
        <v>178</v>
      </c>
      <c r="O1568" s="1" t="s">
        <v>93</v>
      </c>
      <c r="P1568">
        <v>60</v>
      </c>
      <c r="Q1568">
        <v>13709</v>
      </c>
      <c r="R1568">
        <v>74439.87</v>
      </c>
      <c r="S1568">
        <v>5.43</v>
      </c>
      <c r="T1568">
        <v>0.09</v>
      </c>
      <c r="U1568">
        <f t="shared" si="436"/>
        <v>74439.87</v>
      </c>
      <c r="V1568">
        <f t="shared" si="437"/>
        <v>822540</v>
      </c>
      <c r="W1568" s="1" t="s">
        <v>155</v>
      </c>
      <c r="X1568" s="1" t="s">
        <v>1236</v>
      </c>
      <c r="Y1568" s="1" t="s">
        <v>156</v>
      </c>
      <c r="Z1568" s="3">
        <v>14240</v>
      </c>
      <c r="AA1568" s="4">
        <f t="shared" si="441"/>
        <v>797</v>
      </c>
      <c r="AB1568" s="4">
        <f t="shared" si="432"/>
        <v>3749.2727961999999</v>
      </c>
      <c r="AC1568" s="4">
        <f t="shared" si="433"/>
        <v>797</v>
      </c>
      <c r="AD1568" s="4">
        <f t="shared" si="444"/>
        <v>797</v>
      </c>
      <c r="AE1568" s="4">
        <v>797</v>
      </c>
      <c r="AF1568" s="4">
        <v>797</v>
      </c>
      <c r="AG1568" s="4">
        <f t="shared" si="442"/>
        <v>797</v>
      </c>
      <c r="AI1568" t="e">
        <f t="shared" si="438"/>
        <v>#N/A</v>
      </c>
      <c r="AJ1568">
        <v>3340.5</v>
      </c>
      <c r="AK1568" s="2">
        <v>3340.5</v>
      </c>
      <c r="AL1568" s="2">
        <f t="shared" si="443"/>
        <v>3340.5</v>
      </c>
      <c r="AM1568" s="4"/>
      <c r="AN1568" t="e">
        <f>VLOOKUP([1]!Tabelle13[[#This Row],[Vlookup this ID for freight costs]],$AL$2:$AL$6811,2,FALSE)</f>
        <v>#REF!</v>
      </c>
      <c r="AP1568">
        <v>76.52</v>
      </c>
      <c r="AQ1568">
        <v>76.52</v>
      </c>
      <c r="AR1568" s="4">
        <v>31</v>
      </c>
      <c r="AS1568" s="4">
        <v>12</v>
      </c>
      <c r="AT1568" s="4">
        <v>2014</v>
      </c>
      <c r="AU1568" s="4">
        <v>24</v>
      </c>
      <c r="AV1568" s="4">
        <v>11</v>
      </c>
      <c r="AW1568" s="4">
        <v>2014</v>
      </c>
      <c r="AX1568" t="str">
        <f t="shared" si="439"/>
        <v>No Delay</v>
      </c>
      <c r="AY1568">
        <f t="shared" si="440"/>
        <v>0</v>
      </c>
    </row>
    <row r="1569" spans="1:51" x14ac:dyDescent="0.2">
      <c r="A1569" s="3">
        <v>21557</v>
      </c>
      <c r="B1569" s="1" t="s">
        <v>368</v>
      </c>
      <c r="C1569" s="1" t="s">
        <v>73</v>
      </c>
      <c r="D1569" s="1" t="s">
        <v>266</v>
      </c>
      <c r="E1569" s="1" t="s">
        <v>53</v>
      </c>
      <c r="F1569" s="1" t="s">
        <v>53</v>
      </c>
      <c r="G1569" s="13" t="s">
        <v>1532</v>
      </c>
      <c r="H1569" s="12">
        <v>41389</v>
      </c>
      <c r="I1569" s="12" t="s">
        <v>1532</v>
      </c>
      <c r="J1569" s="12">
        <v>41389</v>
      </c>
      <c r="K1569" s="4">
        <v>4657</v>
      </c>
      <c r="L1569" s="1" t="s">
        <v>146</v>
      </c>
      <c r="M1569" s="1" t="s">
        <v>423</v>
      </c>
      <c r="N1569" s="1" t="s">
        <v>550</v>
      </c>
      <c r="O1569" s="1" t="s">
        <v>551</v>
      </c>
      <c r="P1569">
        <v>300</v>
      </c>
      <c r="Q1569">
        <v>846</v>
      </c>
      <c r="R1569">
        <v>26073.72</v>
      </c>
      <c r="S1569">
        <v>30.82</v>
      </c>
      <c r="T1569">
        <v>0.1</v>
      </c>
      <c r="U1569">
        <f t="shared" si="436"/>
        <v>26073.72</v>
      </c>
      <c r="V1569">
        <f t="shared" si="437"/>
        <v>253800</v>
      </c>
      <c r="W1569" s="1" t="s">
        <v>552</v>
      </c>
      <c r="X1569" s="1" t="s">
        <v>361</v>
      </c>
      <c r="Y1569" s="1" t="s">
        <v>361</v>
      </c>
      <c r="Z1569" s="3">
        <v>8447</v>
      </c>
      <c r="AA1569" s="4">
        <f t="shared" si="441"/>
        <v>798</v>
      </c>
      <c r="AB1569" s="4">
        <f t="shared" si="432"/>
        <v>2337.5868448000001</v>
      </c>
      <c r="AC1569" s="4">
        <f t="shared" si="433"/>
        <v>798</v>
      </c>
      <c r="AD1569" s="4">
        <f t="shared" si="444"/>
        <v>1011.5</v>
      </c>
      <c r="AE1569" s="4">
        <v>798</v>
      </c>
      <c r="AF1569" s="4">
        <v>798</v>
      </c>
      <c r="AG1569" s="4">
        <f t="shared" si="442"/>
        <v>798</v>
      </c>
      <c r="AI1569" t="e">
        <f t="shared" si="438"/>
        <v>#N/A</v>
      </c>
      <c r="AJ1569">
        <v>9299.26</v>
      </c>
      <c r="AK1569" s="2">
        <v>9299.26</v>
      </c>
      <c r="AL1569" s="2">
        <f t="shared" si="443"/>
        <v>9299.26</v>
      </c>
      <c r="AM1569" s="4"/>
      <c r="AN1569" t="e">
        <f>VLOOKUP([1]!Tabelle13[[#This Row],[Vlookup this ID for freight costs]],$AL$2:$AL$6811,2,FALSE)</f>
        <v>#REF!</v>
      </c>
      <c r="AP1569">
        <v>36.56</v>
      </c>
      <c r="AQ1569">
        <v>36.56</v>
      </c>
      <c r="AR1569" s="4">
        <v>25</v>
      </c>
      <c r="AS1569" s="4">
        <v>4</v>
      </c>
      <c r="AT1569" s="4">
        <v>2013</v>
      </c>
      <c r="AU1569" s="4">
        <v>25</v>
      </c>
      <c r="AV1569" s="4">
        <v>4</v>
      </c>
      <c r="AW1569" s="4">
        <v>2013</v>
      </c>
      <c r="AX1569" t="str">
        <f t="shared" si="439"/>
        <v>No Delay</v>
      </c>
      <c r="AY1569">
        <f t="shared" si="440"/>
        <v>0</v>
      </c>
    </row>
    <row r="1570" spans="1:51" x14ac:dyDescent="0.2">
      <c r="A1570" s="3">
        <v>82884</v>
      </c>
      <c r="B1570" s="1" t="s">
        <v>215</v>
      </c>
      <c r="C1570" s="1" t="s">
        <v>89</v>
      </c>
      <c r="D1570" s="1" t="s">
        <v>130</v>
      </c>
      <c r="E1570" s="1" t="s">
        <v>53</v>
      </c>
      <c r="F1570" s="1" t="s">
        <v>53</v>
      </c>
      <c r="G1570" s="13" t="s">
        <v>230</v>
      </c>
      <c r="H1570" s="12">
        <v>40329</v>
      </c>
      <c r="I1570" s="12" t="s">
        <v>1533</v>
      </c>
      <c r="J1570" s="12">
        <v>40318</v>
      </c>
      <c r="K1570" s="4">
        <v>2454</v>
      </c>
      <c r="L1570" s="1" t="s">
        <v>146</v>
      </c>
      <c r="M1570" s="1" t="s">
        <v>132</v>
      </c>
      <c r="N1570" s="1" t="s">
        <v>147</v>
      </c>
      <c r="O1570" s="1" t="s">
        <v>148</v>
      </c>
      <c r="P1570">
        <v>30</v>
      </c>
      <c r="Q1570">
        <v>3120</v>
      </c>
      <c r="R1570">
        <v>81900</v>
      </c>
      <c r="S1570">
        <v>26.25</v>
      </c>
      <c r="T1570">
        <v>0.88</v>
      </c>
      <c r="U1570">
        <f t="shared" si="436"/>
        <v>81900</v>
      </c>
      <c r="V1570">
        <f t="shared" si="437"/>
        <v>93600</v>
      </c>
      <c r="W1570" s="1" t="s">
        <v>149</v>
      </c>
      <c r="X1570" s="1" t="s">
        <v>150</v>
      </c>
      <c r="Y1570" s="1" t="s">
        <v>150</v>
      </c>
      <c r="Z1570" s="3">
        <v>5253</v>
      </c>
      <c r="AA1570" s="4">
        <f t="shared" si="441"/>
        <v>798</v>
      </c>
      <c r="AB1570" s="4">
        <f t="shared" si="432"/>
        <v>2587.1533420000001</v>
      </c>
      <c r="AC1570" s="4">
        <f t="shared" si="433"/>
        <v>798</v>
      </c>
      <c r="AD1570" s="4">
        <f t="shared" si="444"/>
        <v>859.79470025000001</v>
      </c>
      <c r="AE1570" s="4">
        <v>798</v>
      </c>
      <c r="AF1570" s="4">
        <v>798</v>
      </c>
      <c r="AG1570" s="4">
        <f t="shared" si="442"/>
        <v>798</v>
      </c>
      <c r="AI1570" t="e">
        <f t="shared" si="438"/>
        <v>#N/A</v>
      </c>
      <c r="AJ1570">
        <v>2941.11</v>
      </c>
      <c r="AK1570" s="2">
        <v>2941.11</v>
      </c>
      <c r="AL1570" s="2">
        <f t="shared" si="443"/>
        <v>2941.11</v>
      </c>
      <c r="AM1570" s="4"/>
      <c r="AN1570" t="e">
        <f>VLOOKUP([1]!Tabelle13[[#This Row],[Vlookup this ID for freight costs]],$AL$2:$AL$6811,2,FALSE)</f>
        <v>#REF!</v>
      </c>
      <c r="AP1570">
        <v>176.58</v>
      </c>
      <c r="AQ1570">
        <v>176.58</v>
      </c>
      <c r="AR1570" s="4">
        <v>31</v>
      </c>
      <c r="AS1570" s="4">
        <v>5</v>
      </c>
      <c r="AT1570" s="4">
        <v>2010</v>
      </c>
      <c r="AU1570" s="4">
        <v>20</v>
      </c>
      <c r="AV1570" s="4">
        <v>5</v>
      </c>
      <c r="AW1570" s="4">
        <v>2010</v>
      </c>
      <c r="AX1570" t="str">
        <f t="shared" si="439"/>
        <v>No Delay</v>
      </c>
      <c r="AY1570">
        <f t="shared" si="440"/>
        <v>0</v>
      </c>
    </row>
    <row r="1571" spans="1:51" x14ac:dyDescent="0.2">
      <c r="A1571" s="3">
        <v>84562</v>
      </c>
      <c r="B1571" s="1" t="s">
        <v>215</v>
      </c>
      <c r="C1571" s="1" t="s">
        <v>89</v>
      </c>
      <c r="D1571" s="1" t="s">
        <v>130</v>
      </c>
      <c r="E1571" s="1" t="s">
        <v>53</v>
      </c>
      <c r="F1571" s="1" t="s">
        <v>53</v>
      </c>
      <c r="G1571" s="13" t="s">
        <v>230</v>
      </c>
      <c r="H1571" s="12">
        <v>40329</v>
      </c>
      <c r="I1571" s="12" t="s">
        <v>1533</v>
      </c>
      <c r="J1571" s="12">
        <v>40318</v>
      </c>
      <c r="K1571" s="4">
        <v>2455</v>
      </c>
      <c r="L1571" s="1" t="s">
        <v>146</v>
      </c>
      <c r="M1571" s="1" t="s">
        <v>132</v>
      </c>
      <c r="N1571" s="1" t="s">
        <v>233</v>
      </c>
      <c r="O1571" s="1" t="s">
        <v>93</v>
      </c>
      <c r="P1571">
        <v>200</v>
      </c>
      <c r="Q1571">
        <v>4550</v>
      </c>
      <c r="R1571">
        <v>6370</v>
      </c>
      <c r="S1571">
        <v>1.4</v>
      </c>
      <c r="T1571">
        <v>0.01</v>
      </c>
      <c r="U1571">
        <f t="shared" si="436"/>
        <v>6370</v>
      </c>
      <c r="V1571">
        <f t="shared" si="437"/>
        <v>910000</v>
      </c>
      <c r="W1571" s="1" t="s">
        <v>155</v>
      </c>
      <c r="X1571" s="1" t="s">
        <v>1236</v>
      </c>
      <c r="Y1571" s="1" t="s">
        <v>156</v>
      </c>
      <c r="Z1571" s="3">
        <v>9211</v>
      </c>
      <c r="AA1571" s="4">
        <f t="shared" si="441"/>
        <v>798</v>
      </c>
      <c r="AB1571" s="4">
        <f t="shared" si="432"/>
        <v>2744.0926960000002</v>
      </c>
      <c r="AC1571" s="4">
        <f t="shared" si="433"/>
        <v>798</v>
      </c>
      <c r="AD1571" s="4">
        <f t="shared" si="444"/>
        <v>798</v>
      </c>
      <c r="AE1571" s="3" t="s">
        <v>1534</v>
      </c>
      <c r="AF1571" s="3">
        <v>798</v>
      </c>
      <c r="AG1571" s="4">
        <f>AI1571</f>
        <v>798</v>
      </c>
      <c r="AH1571" s="4">
        <v>82884</v>
      </c>
      <c r="AI1571">
        <f t="shared" si="438"/>
        <v>798</v>
      </c>
      <c r="AJ1571" t="s">
        <v>1534</v>
      </c>
      <c r="AK1571" s="2">
        <v>2941.11</v>
      </c>
      <c r="AL1571" s="2">
        <f>AN1571</f>
        <v>2941.11</v>
      </c>
      <c r="AM1571" s="4">
        <v>82884</v>
      </c>
      <c r="AN1571">
        <f>INDEX($AJ$2:$AJ$6811,MATCH(AM1571,$A$2:$A$6811,0))</f>
        <v>2941.11</v>
      </c>
      <c r="AP1571">
        <v>13.73</v>
      </c>
      <c r="AQ1571">
        <v>13.73</v>
      </c>
      <c r="AR1571" s="4">
        <v>31</v>
      </c>
      <c r="AS1571" s="4">
        <v>5</v>
      </c>
      <c r="AT1571" s="4">
        <v>2010</v>
      </c>
      <c r="AU1571" s="4">
        <v>20</v>
      </c>
      <c r="AV1571" s="4">
        <v>5</v>
      </c>
      <c r="AW1571" s="4">
        <v>2010</v>
      </c>
      <c r="AX1571" t="str">
        <f t="shared" si="439"/>
        <v>No Delay</v>
      </c>
      <c r="AY1571">
        <f t="shared" si="440"/>
        <v>0</v>
      </c>
    </row>
    <row r="1572" spans="1:51" x14ac:dyDescent="0.2">
      <c r="A1572" s="3">
        <v>84763</v>
      </c>
      <c r="B1572" s="1" t="s">
        <v>151</v>
      </c>
      <c r="C1572" s="1" t="s">
        <v>65</v>
      </c>
      <c r="D1572" s="1" t="s">
        <v>130</v>
      </c>
      <c r="E1572" s="1" t="s">
        <v>53</v>
      </c>
      <c r="F1572" s="1" t="s">
        <v>53</v>
      </c>
      <c r="G1572" s="13" t="s">
        <v>1239</v>
      </c>
      <c r="H1572" s="12">
        <v>41219</v>
      </c>
      <c r="I1572" s="12" t="s">
        <v>1239</v>
      </c>
      <c r="J1572" s="12">
        <v>41219</v>
      </c>
      <c r="K1572" s="4">
        <v>4277</v>
      </c>
      <c r="L1572" s="1" t="s">
        <v>146</v>
      </c>
      <c r="M1572" s="1" t="s">
        <v>132</v>
      </c>
      <c r="N1572" s="1" t="s">
        <v>171</v>
      </c>
      <c r="O1572" s="1" t="s">
        <v>93</v>
      </c>
      <c r="P1572">
        <v>60</v>
      </c>
      <c r="Q1572">
        <v>12847</v>
      </c>
      <c r="R1572">
        <v>27749.52</v>
      </c>
      <c r="S1572">
        <v>2.16</v>
      </c>
      <c r="T1572">
        <v>0.04</v>
      </c>
      <c r="U1572">
        <f t="shared" si="436"/>
        <v>27749.52</v>
      </c>
      <c r="V1572">
        <f t="shared" si="437"/>
        <v>770820</v>
      </c>
      <c r="W1572" s="1" t="s">
        <v>179</v>
      </c>
      <c r="X1572" s="1" t="s">
        <v>1236</v>
      </c>
      <c r="Y1572" s="1" t="s">
        <v>156</v>
      </c>
      <c r="Z1572" s="3">
        <v>7726</v>
      </c>
      <c r="AA1572" s="4">
        <f t="shared" si="441"/>
        <v>798</v>
      </c>
      <c r="AB1572" s="4">
        <f t="shared" si="432"/>
        <v>3654.6701926000001</v>
      </c>
      <c r="AC1572" s="4">
        <f t="shared" si="433"/>
        <v>798</v>
      </c>
      <c r="AD1572" s="4">
        <f t="shared" si="444"/>
        <v>2931.349905</v>
      </c>
      <c r="AE1572" s="4">
        <v>798</v>
      </c>
      <c r="AF1572" s="4">
        <v>798</v>
      </c>
      <c r="AG1572" s="4">
        <f t="shared" ref="AG1572:AG1590" si="445">AE1572</f>
        <v>798</v>
      </c>
      <c r="AI1572" t="e">
        <f t="shared" si="438"/>
        <v>#N/A</v>
      </c>
      <c r="AJ1572">
        <v>15459.09</v>
      </c>
      <c r="AK1572" s="2">
        <v>15459.09</v>
      </c>
      <c r="AL1572" s="2">
        <f t="shared" ref="AL1572:AL1590" si="446">AJ1572</f>
        <v>15459.09</v>
      </c>
      <c r="AM1572" s="4"/>
      <c r="AN1572" t="e">
        <f>VLOOKUP([1]!Tabelle13[[#This Row],[Vlookup this ID for freight costs]],$AL$2:$AL$6811,2,FALSE)</f>
        <v>#REF!</v>
      </c>
      <c r="AP1572">
        <v>38.9</v>
      </c>
      <c r="AQ1572">
        <v>38.9</v>
      </c>
      <c r="AR1572" s="4">
        <v>6</v>
      </c>
      <c r="AS1572" s="4">
        <v>11</v>
      </c>
      <c r="AT1572" s="4">
        <v>2012</v>
      </c>
      <c r="AU1572" s="4">
        <v>6</v>
      </c>
      <c r="AV1572" s="4">
        <v>11</v>
      </c>
      <c r="AW1572" s="4">
        <v>2012</v>
      </c>
      <c r="AX1572" t="str">
        <f t="shared" si="439"/>
        <v>No Delay</v>
      </c>
      <c r="AY1572">
        <f t="shared" si="440"/>
        <v>0</v>
      </c>
    </row>
    <row r="1573" spans="1:51" x14ac:dyDescent="0.2">
      <c r="A1573" s="3">
        <v>69903</v>
      </c>
      <c r="B1573" s="1" t="s">
        <v>368</v>
      </c>
      <c r="C1573" s="1" t="s">
        <v>73</v>
      </c>
      <c r="D1573" s="1" t="s">
        <v>52</v>
      </c>
      <c r="E1573" s="1" t="s">
        <v>53</v>
      </c>
      <c r="F1573" s="1" t="s">
        <v>53</v>
      </c>
      <c r="G1573" s="13" t="s">
        <v>1350</v>
      </c>
      <c r="H1573" s="12">
        <v>41971</v>
      </c>
      <c r="I1573" s="12" t="s">
        <v>1535</v>
      </c>
      <c r="J1573" s="12">
        <v>41989</v>
      </c>
      <c r="K1573" s="4">
        <v>6192</v>
      </c>
      <c r="L1573" s="1" t="s">
        <v>146</v>
      </c>
      <c r="M1573" s="1" t="s">
        <v>283</v>
      </c>
      <c r="N1573" s="1" t="s">
        <v>218</v>
      </c>
      <c r="O1573" s="1" t="s">
        <v>93</v>
      </c>
      <c r="P1573">
        <v>90</v>
      </c>
      <c r="Q1573">
        <v>5291</v>
      </c>
      <c r="R1573">
        <v>23386.22</v>
      </c>
      <c r="S1573">
        <v>4.42</v>
      </c>
      <c r="T1573">
        <v>0.05</v>
      </c>
      <c r="U1573">
        <f t="shared" si="436"/>
        <v>23386.22</v>
      </c>
      <c r="V1573">
        <f t="shared" si="437"/>
        <v>476190</v>
      </c>
      <c r="W1573" s="1" t="s">
        <v>285</v>
      </c>
      <c r="X1573" s="1" t="s">
        <v>1236</v>
      </c>
      <c r="Y1573" s="1" t="s">
        <v>161</v>
      </c>
      <c r="Z1573" s="3">
        <v>6617</v>
      </c>
      <c r="AA1573" s="4">
        <f t="shared" si="441"/>
        <v>800</v>
      </c>
      <c r="AB1573" s="4">
        <f t="shared" si="432"/>
        <v>2825.4158158</v>
      </c>
      <c r="AC1573" s="4">
        <f t="shared" si="433"/>
        <v>800</v>
      </c>
      <c r="AD1573" s="4">
        <f t="shared" si="444"/>
        <v>800</v>
      </c>
      <c r="AE1573" s="4">
        <v>800</v>
      </c>
      <c r="AF1573" s="4">
        <v>800</v>
      </c>
      <c r="AG1573" s="4">
        <f t="shared" si="445"/>
        <v>800</v>
      </c>
      <c r="AI1573" t="e">
        <f t="shared" si="438"/>
        <v>#N/A</v>
      </c>
      <c r="AJ1573">
        <v>5697.64</v>
      </c>
      <c r="AK1573" s="2">
        <v>5697.64</v>
      </c>
      <c r="AL1573" s="2">
        <f t="shared" si="446"/>
        <v>5697.64</v>
      </c>
      <c r="AM1573" s="4"/>
      <c r="AN1573" t="e">
        <f>VLOOKUP([1]!Tabelle13[[#This Row],[Vlookup this ID for freight costs]],$AL$2:$AL$6811,2,FALSE)</f>
        <v>#REF!</v>
      </c>
      <c r="AP1573">
        <v>24.04</v>
      </c>
      <c r="AQ1573">
        <v>24.04</v>
      </c>
      <c r="AR1573" s="4">
        <v>28</v>
      </c>
      <c r="AS1573" s="4">
        <v>11</v>
      </c>
      <c r="AT1573" s="4">
        <v>2014</v>
      </c>
      <c r="AU1573" s="4">
        <v>16</v>
      </c>
      <c r="AV1573" s="4">
        <v>12</v>
      </c>
      <c r="AW1573" s="4">
        <v>2014</v>
      </c>
      <c r="AX1573" t="str">
        <f t="shared" si="439"/>
        <v>Delay</v>
      </c>
      <c r="AY1573">
        <f t="shared" si="440"/>
        <v>18</v>
      </c>
    </row>
    <row r="1574" spans="1:51" x14ac:dyDescent="0.2">
      <c r="A1574" s="3">
        <v>61090</v>
      </c>
      <c r="B1574" s="1" t="s">
        <v>215</v>
      </c>
      <c r="C1574" s="1" t="s">
        <v>89</v>
      </c>
      <c r="D1574" s="1" t="s">
        <v>266</v>
      </c>
      <c r="E1574" s="1" t="s">
        <v>53</v>
      </c>
      <c r="F1574" s="1" t="s">
        <v>53</v>
      </c>
      <c r="G1574" s="13" t="s">
        <v>1108</v>
      </c>
      <c r="H1574" s="12">
        <v>40242</v>
      </c>
      <c r="I1574" s="12" t="s">
        <v>1108</v>
      </c>
      <c r="J1574" s="12">
        <v>40242</v>
      </c>
      <c r="K1574" s="4">
        <v>2216</v>
      </c>
      <c r="L1574" s="1" t="s">
        <v>146</v>
      </c>
      <c r="M1574" s="1" t="s">
        <v>423</v>
      </c>
      <c r="N1574" s="1" t="s">
        <v>392</v>
      </c>
      <c r="O1574" s="1" t="s">
        <v>393</v>
      </c>
      <c r="P1574">
        <v>120</v>
      </c>
      <c r="Q1574">
        <v>3240</v>
      </c>
      <c r="R1574">
        <v>117158.39999999999</v>
      </c>
      <c r="S1574">
        <v>36.159999999999997</v>
      </c>
      <c r="T1574">
        <v>0.3</v>
      </c>
      <c r="U1574">
        <f t="shared" si="436"/>
        <v>117158.39999999999</v>
      </c>
      <c r="V1574">
        <f t="shared" si="437"/>
        <v>388800</v>
      </c>
      <c r="W1574" s="1" t="s">
        <v>394</v>
      </c>
      <c r="X1574" s="1" t="s">
        <v>112</v>
      </c>
      <c r="Y1574" s="1" t="s">
        <v>112</v>
      </c>
      <c r="Z1574" s="3">
        <v>5055</v>
      </c>
      <c r="AA1574" s="4">
        <f t="shared" si="441"/>
        <v>800</v>
      </c>
      <c r="AB1574" s="4">
        <f t="shared" si="432"/>
        <v>2600.3230779999999</v>
      </c>
      <c r="AC1574" s="4">
        <f t="shared" si="433"/>
        <v>800</v>
      </c>
      <c r="AD1574" s="4">
        <f t="shared" si="444"/>
        <v>984</v>
      </c>
      <c r="AE1574" s="4">
        <v>800</v>
      </c>
      <c r="AF1574" s="4">
        <v>800</v>
      </c>
      <c r="AG1574" s="4">
        <f t="shared" si="445"/>
        <v>800</v>
      </c>
      <c r="AI1574" t="e">
        <f t="shared" si="438"/>
        <v>#N/A</v>
      </c>
      <c r="AJ1574">
        <v>5322.35</v>
      </c>
      <c r="AK1574" s="2">
        <v>5322.35</v>
      </c>
      <c r="AL1574" s="2">
        <f t="shared" si="446"/>
        <v>5322.35</v>
      </c>
      <c r="AM1574" s="4"/>
      <c r="AN1574" t="e">
        <f>VLOOKUP([1]!Tabelle13[[#This Row],[Vlookup this ID for freight costs]],$AL$2:$AL$6811,2,FALSE)</f>
        <v>#REF!</v>
      </c>
      <c r="AP1574">
        <v>252.59</v>
      </c>
      <c r="AQ1574">
        <v>252.59</v>
      </c>
      <c r="AR1574" s="4">
        <v>5</v>
      </c>
      <c r="AS1574" s="4">
        <v>4</v>
      </c>
      <c r="AT1574" s="4">
        <v>2010</v>
      </c>
      <c r="AU1574" s="4">
        <v>5</v>
      </c>
      <c r="AV1574" s="4">
        <v>4</v>
      </c>
      <c r="AW1574" s="4">
        <v>2010</v>
      </c>
      <c r="AX1574" t="str">
        <f t="shared" si="439"/>
        <v>No Delay</v>
      </c>
      <c r="AY1574">
        <f t="shared" si="440"/>
        <v>0</v>
      </c>
    </row>
    <row r="1575" spans="1:51" x14ac:dyDescent="0.2">
      <c r="A1575" s="3">
        <v>75502</v>
      </c>
      <c r="B1575" s="1" t="s">
        <v>140</v>
      </c>
      <c r="C1575" s="1" t="s">
        <v>99</v>
      </c>
      <c r="D1575" s="1" t="s">
        <v>52</v>
      </c>
      <c r="E1575" s="1" t="s">
        <v>53</v>
      </c>
      <c r="F1575" s="1" t="s">
        <v>53</v>
      </c>
      <c r="G1575" s="13" t="s">
        <v>1536</v>
      </c>
      <c r="H1575" s="12">
        <v>41667</v>
      </c>
      <c r="I1575" s="12" t="s">
        <v>1536</v>
      </c>
      <c r="J1575" s="12">
        <v>41667</v>
      </c>
      <c r="K1575" s="4">
        <v>5218</v>
      </c>
      <c r="L1575" s="1" t="s">
        <v>146</v>
      </c>
      <c r="M1575" s="1" t="s">
        <v>170</v>
      </c>
      <c r="N1575" s="1" t="s">
        <v>284</v>
      </c>
      <c r="O1575" s="1" t="s">
        <v>93</v>
      </c>
      <c r="P1575">
        <v>30</v>
      </c>
      <c r="Q1575">
        <v>11912</v>
      </c>
      <c r="R1575">
        <v>18582.72</v>
      </c>
      <c r="S1575">
        <v>1.56</v>
      </c>
      <c r="T1575">
        <v>0.05</v>
      </c>
      <c r="U1575">
        <f t="shared" si="436"/>
        <v>18582.72</v>
      </c>
      <c r="V1575">
        <f t="shared" si="437"/>
        <v>357360</v>
      </c>
      <c r="W1575" s="1" t="s">
        <v>155</v>
      </c>
      <c r="X1575" s="1" t="s">
        <v>1236</v>
      </c>
      <c r="Y1575" s="1" t="s">
        <v>156</v>
      </c>
      <c r="Z1575" s="3">
        <v>5565</v>
      </c>
      <c r="AA1575" s="4">
        <f t="shared" si="441"/>
        <v>802</v>
      </c>
      <c r="AB1575" s="4">
        <f t="shared" si="432"/>
        <v>3552.0559996000002</v>
      </c>
      <c r="AC1575" s="4">
        <f t="shared" si="433"/>
        <v>802</v>
      </c>
      <c r="AD1575" s="4">
        <f t="shared" si="444"/>
        <v>802</v>
      </c>
      <c r="AE1575" s="4">
        <v>802</v>
      </c>
      <c r="AF1575" s="4">
        <v>802</v>
      </c>
      <c r="AG1575" s="4">
        <f t="shared" si="445"/>
        <v>802</v>
      </c>
      <c r="AI1575" t="e">
        <f t="shared" si="438"/>
        <v>#N/A</v>
      </c>
      <c r="AJ1575">
        <v>5740.54</v>
      </c>
      <c r="AK1575" s="2">
        <v>5740.54</v>
      </c>
      <c r="AL1575" s="2">
        <f t="shared" si="446"/>
        <v>5740.54</v>
      </c>
      <c r="AM1575" s="4"/>
      <c r="AN1575" t="e">
        <f>VLOOKUP([1]!Tabelle13[[#This Row],[Vlookup this ID for freight costs]],$AL$2:$AL$6811,2,FALSE)</f>
        <v>#REF!</v>
      </c>
      <c r="AP1575">
        <v>22.99</v>
      </c>
      <c r="AQ1575">
        <v>22.99</v>
      </c>
      <c r="AR1575" s="4">
        <v>28</v>
      </c>
      <c r="AS1575" s="4">
        <v>1</v>
      </c>
      <c r="AT1575" s="4">
        <v>2014</v>
      </c>
      <c r="AU1575" s="4">
        <v>28</v>
      </c>
      <c r="AV1575" s="4">
        <v>1</v>
      </c>
      <c r="AW1575" s="4">
        <v>2014</v>
      </c>
      <c r="AX1575" t="str">
        <f t="shared" si="439"/>
        <v>No Delay</v>
      </c>
      <c r="AY1575">
        <f t="shared" si="440"/>
        <v>0</v>
      </c>
    </row>
    <row r="1576" spans="1:51" x14ac:dyDescent="0.2">
      <c r="A1576" s="3">
        <v>83787</v>
      </c>
      <c r="B1576" s="1" t="s">
        <v>215</v>
      </c>
      <c r="C1576" s="1" t="s">
        <v>89</v>
      </c>
      <c r="D1576" s="1" t="s">
        <v>130</v>
      </c>
      <c r="E1576" s="1" t="s">
        <v>101</v>
      </c>
      <c r="F1576" s="1" t="s">
        <v>101</v>
      </c>
      <c r="G1576" s="13" t="s">
        <v>916</v>
      </c>
      <c r="H1576" s="12">
        <v>41774</v>
      </c>
      <c r="I1576" s="12" t="s">
        <v>198</v>
      </c>
      <c r="J1576" s="12">
        <v>41820</v>
      </c>
      <c r="K1576" s="4">
        <v>5627</v>
      </c>
      <c r="L1576" s="1" t="s">
        <v>146</v>
      </c>
      <c r="M1576" s="1" t="s">
        <v>132</v>
      </c>
      <c r="N1576" s="1" t="s">
        <v>599</v>
      </c>
      <c r="O1576" s="1" t="s">
        <v>93</v>
      </c>
      <c r="P1576">
        <v>60</v>
      </c>
      <c r="Q1576">
        <v>18800</v>
      </c>
      <c r="R1576">
        <v>70500</v>
      </c>
      <c r="S1576">
        <v>3.75</v>
      </c>
      <c r="T1576">
        <v>0.06</v>
      </c>
      <c r="U1576">
        <f t="shared" si="436"/>
        <v>70500</v>
      </c>
      <c r="V1576">
        <f t="shared" si="437"/>
        <v>1128000</v>
      </c>
      <c r="W1576" s="1" t="s">
        <v>197</v>
      </c>
      <c r="X1576" s="1" t="s">
        <v>1236</v>
      </c>
      <c r="Y1576" s="1" t="s">
        <v>3082</v>
      </c>
      <c r="Z1576" s="3">
        <v>11943</v>
      </c>
      <c r="AA1576" s="4">
        <f t="shared" si="441"/>
        <v>802</v>
      </c>
      <c r="AB1576" s="4">
        <f t="shared" si="432"/>
        <v>4307.9988460000004</v>
      </c>
      <c r="AC1576" s="4">
        <f t="shared" si="433"/>
        <v>802</v>
      </c>
      <c r="AD1576" s="4">
        <f t="shared" si="444"/>
        <v>950</v>
      </c>
      <c r="AE1576" s="4">
        <v>802</v>
      </c>
      <c r="AF1576" s="4">
        <v>802</v>
      </c>
      <c r="AG1576" s="4">
        <f t="shared" si="445"/>
        <v>802</v>
      </c>
      <c r="AI1576" t="e">
        <f t="shared" si="438"/>
        <v>#N/A</v>
      </c>
      <c r="AJ1576">
        <v>4625.2700000000004</v>
      </c>
      <c r="AK1576" s="2">
        <v>4625.2700000000004</v>
      </c>
      <c r="AL1576" s="2">
        <f t="shared" si="446"/>
        <v>4625.2700000000004</v>
      </c>
      <c r="AM1576" s="4"/>
      <c r="AN1576" t="e">
        <f>VLOOKUP([1]!Tabelle13[[#This Row],[Vlookup this ID for freight costs]],$AL$2:$AL$6811,2,FALSE)</f>
        <v>#REF!</v>
      </c>
      <c r="AP1576">
        <v>87.21</v>
      </c>
      <c r="AQ1576">
        <v>87.21</v>
      </c>
      <c r="AR1576" s="4">
        <v>15</v>
      </c>
      <c r="AS1576" s="4">
        <v>5</v>
      </c>
      <c r="AT1576" s="4">
        <v>2014</v>
      </c>
      <c r="AU1576" s="4">
        <v>30</v>
      </c>
      <c r="AV1576" s="4">
        <v>6</v>
      </c>
      <c r="AW1576" s="4">
        <v>2014</v>
      </c>
      <c r="AX1576" t="str">
        <f t="shared" si="439"/>
        <v>Delay</v>
      </c>
      <c r="AY1576">
        <f t="shared" si="440"/>
        <v>46</v>
      </c>
    </row>
    <row r="1577" spans="1:51" x14ac:dyDescent="0.2">
      <c r="A1577" s="3">
        <v>24620</v>
      </c>
      <c r="B1577" s="1" t="s">
        <v>215</v>
      </c>
      <c r="C1577" s="1" t="s">
        <v>89</v>
      </c>
      <c r="D1577" s="1" t="s">
        <v>74</v>
      </c>
      <c r="E1577" s="1" t="s">
        <v>53</v>
      </c>
      <c r="F1577" s="1" t="s">
        <v>53</v>
      </c>
      <c r="G1577" s="13" t="s">
        <v>190</v>
      </c>
      <c r="H1577" s="12">
        <v>40357</v>
      </c>
      <c r="I1577" s="12" t="s">
        <v>190</v>
      </c>
      <c r="J1577" s="12">
        <v>40357</v>
      </c>
      <c r="K1577" s="4">
        <v>2545</v>
      </c>
      <c r="L1577" s="1" t="s">
        <v>146</v>
      </c>
      <c r="M1577" s="1" t="s">
        <v>248</v>
      </c>
      <c r="N1577" s="1" t="s">
        <v>1221</v>
      </c>
      <c r="O1577" s="1" t="s">
        <v>446</v>
      </c>
      <c r="P1577">
        <v>180</v>
      </c>
      <c r="Q1577">
        <v>2737</v>
      </c>
      <c r="R1577">
        <v>46419.519999999997</v>
      </c>
      <c r="S1577">
        <v>16.96</v>
      </c>
      <c r="T1577">
        <v>0.09</v>
      </c>
      <c r="U1577">
        <f t="shared" si="436"/>
        <v>46419.520000000004</v>
      </c>
      <c r="V1577">
        <f t="shared" si="437"/>
        <v>492660</v>
      </c>
      <c r="W1577" s="1" t="s">
        <v>251</v>
      </c>
      <c r="X1577" s="1" t="s">
        <v>252</v>
      </c>
      <c r="Y1577" s="1" t="s">
        <v>252</v>
      </c>
      <c r="Z1577" s="3">
        <v>5027</v>
      </c>
      <c r="AA1577" s="4">
        <f t="shared" si="441"/>
        <v>805</v>
      </c>
      <c r="AB1577" s="4">
        <f t="shared" si="432"/>
        <v>2545.1199345999999</v>
      </c>
      <c r="AC1577" s="4">
        <f t="shared" si="433"/>
        <v>805</v>
      </c>
      <c r="AD1577" s="4">
        <f t="shared" si="444"/>
        <v>805</v>
      </c>
      <c r="AE1577" s="4">
        <v>805</v>
      </c>
      <c r="AF1577" s="4">
        <v>805</v>
      </c>
      <c r="AG1577" s="4">
        <f t="shared" si="445"/>
        <v>805</v>
      </c>
      <c r="AI1577" t="e">
        <f t="shared" si="438"/>
        <v>#N/A</v>
      </c>
      <c r="AJ1577">
        <v>1659.71</v>
      </c>
      <c r="AK1577" s="2">
        <v>1659.71</v>
      </c>
      <c r="AL1577" s="2">
        <f t="shared" si="446"/>
        <v>1659.71</v>
      </c>
      <c r="AM1577" s="4"/>
      <c r="AN1577" t="e">
        <f>VLOOKUP([1]!Tabelle13[[#This Row],[Vlookup this ID for freight costs]],$AL$2:$AL$6811,2,FALSE)</f>
        <v>#REF!</v>
      </c>
      <c r="AP1577">
        <v>100.08</v>
      </c>
      <c r="AQ1577">
        <v>100.08</v>
      </c>
      <c r="AR1577" s="4">
        <v>28</v>
      </c>
      <c r="AS1577" s="4">
        <v>6</v>
      </c>
      <c r="AT1577" s="4">
        <v>2010</v>
      </c>
      <c r="AU1577" s="4">
        <v>28</v>
      </c>
      <c r="AV1577" s="4">
        <v>6</v>
      </c>
      <c r="AW1577" s="4">
        <v>2010</v>
      </c>
      <c r="AX1577" t="str">
        <f t="shared" si="439"/>
        <v>No Delay</v>
      </c>
      <c r="AY1577">
        <f t="shared" si="440"/>
        <v>0</v>
      </c>
    </row>
    <row r="1578" spans="1:51" x14ac:dyDescent="0.2">
      <c r="A1578" s="3">
        <v>54666</v>
      </c>
      <c r="B1578" s="1" t="s">
        <v>175</v>
      </c>
      <c r="C1578" s="1" t="s">
        <v>165</v>
      </c>
      <c r="D1578" s="1" t="s">
        <v>74</v>
      </c>
      <c r="E1578" s="1" t="s">
        <v>53</v>
      </c>
      <c r="F1578" s="1" t="s">
        <v>53</v>
      </c>
      <c r="G1578" s="13" t="s">
        <v>1413</v>
      </c>
      <c r="H1578" s="12">
        <v>41661</v>
      </c>
      <c r="I1578" s="12" t="s">
        <v>1537</v>
      </c>
      <c r="J1578" s="12">
        <v>41691</v>
      </c>
      <c r="K1578" s="4">
        <v>5319</v>
      </c>
      <c r="L1578" s="1" t="s">
        <v>146</v>
      </c>
      <c r="M1578" s="1" t="s">
        <v>414</v>
      </c>
      <c r="N1578" s="1" t="s">
        <v>280</v>
      </c>
      <c r="O1578" s="1" t="s">
        <v>93</v>
      </c>
      <c r="P1578">
        <v>30</v>
      </c>
      <c r="Q1578">
        <v>8215</v>
      </c>
      <c r="R1578">
        <v>110820.35</v>
      </c>
      <c r="S1578">
        <v>13.49</v>
      </c>
      <c r="T1578">
        <v>0.45</v>
      </c>
      <c r="U1578">
        <f t="shared" si="436"/>
        <v>110820.35</v>
      </c>
      <c r="V1578">
        <f t="shared" si="437"/>
        <v>246450</v>
      </c>
      <c r="W1578" s="1" t="s">
        <v>160</v>
      </c>
      <c r="X1578" s="1" t="s">
        <v>1236</v>
      </c>
      <c r="Y1578" s="1" t="s">
        <v>161</v>
      </c>
      <c r="Z1578" s="3">
        <v>5149</v>
      </c>
      <c r="AA1578" s="4">
        <f t="shared" si="441"/>
        <v>805</v>
      </c>
      <c r="AB1578" s="4">
        <f t="shared" si="432"/>
        <v>3146.3183829999998</v>
      </c>
      <c r="AC1578" s="4">
        <f t="shared" si="433"/>
        <v>805</v>
      </c>
      <c r="AD1578" s="4">
        <f t="shared" si="444"/>
        <v>805</v>
      </c>
      <c r="AE1578" s="4">
        <v>805</v>
      </c>
      <c r="AF1578" s="4">
        <v>805</v>
      </c>
      <c r="AG1578" s="4">
        <f t="shared" si="445"/>
        <v>805</v>
      </c>
      <c r="AI1578" t="e">
        <f t="shared" si="438"/>
        <v>#N/A</v>
      </c>
      <c r="AJ1578">
        <v>1003.18</v>
      </c>
      <c r="AK1578" s="2">
        <v>1003.18</v>
      </c>
      <c r="AL1578" s="2">
        <f t="shared" si="446"/>
        <v>1003.18</v>
      </c>
      <c r="AM1578" s="4"/>
      <c r="AN1578" t="e">
        <f>VLOOKUP([1]!Tabelle13[[#This Row],[Vlookup this ID for freight costs]],$AL$2:$AL$6811,2,FALSE)</f>
        <v>#REF!</v>
      </c>
      <c r="AP1578">
        <v>137.08000000000001</v>
      </c>
      <c r="AQ1578">
        <v>137.08000000000001</v>
      </c>
      <c r="AR1578" s="4">
        <v>22</v>
      </c>
      <c r="AS1578" s="4">
        <v>1</v>
      </c>
      <c r="AT1578" s="4">
        <v>2014</v>
      </c>
      <c r="AU1578" s="4">
        <v>21</v>
      </c>
      <c r="AV1578" s="4">
        <v>2</v>
      </c>
      <c r="AW1578" s="4">
        <v>2014</v>
      </c>
      <c r="AX1578" t="str">
        <f t="shared" si="439"/>
        <v>Delay</v>
      </c>
      <c r="AY1578">
        <f t="shared" si="440"/>
        <v>30</v>
      </c>
    </row>
    <row r="1579" spans="1:51" x14ac:dyDescent="0.2">
      <c r="A1579" s="3">
        <v>28913</v>
      </c>
      <c r="B1579" s="1" t="s">
        <v>175</v>
      </c>
      <c r="C1579" s="1" t="s">
        <v>165</v>
      </c>
      <c r="D1579" s="1" t="s">
        <v>52</v>
      </c>
      <c r="E1579" s="1" t="s">
        <v>53</v>
      </c>
      <c r="F1579" s="1" t="s">
        <v>53</v>
      </c>
      <c r="G1579" s="13" t="s">
        <v>968</v>
      </c>
      <c r="H1579" s="12">
        <v>41654</v>
      </c>
      <c r="I1579" s="12" t="s">
        <v>968</v>
      </c>
      <c r="J1579" s="12">
        <v>41654</v>
      </c>
      <c r="K1579" s="4">
        <v>5187</v>
      </c>
      <c r="L1579" s="1" t="s">
        <v>146</v>
      </c>
      <c r="M1579" s="1" t="s">
        <v>414</v>
      </c>
      <c r="N1579" s="1" t="s">
        <v>415</v>
      </c>
      <c r="O1579" s="1" t="s">
        <v>93</v>
      </c>
      <c r="P1579">
        <v>30</v>
      </c>
      <c r="Q1579">
        <v>6000</v>
      </c>
      <c r="R1579">
        <v>120000</v>
      </c>
      <c r="S1579">
        <v>20</v>
      </c>
      <c r="T1579">
        <v>0.67</v>
      </c>
      <c r="U1579">
        <f t="shared" si="436"/>
        <v>120000</v>
      </c>
      <c r="V1579">
        <f t="shared" si="437"/>
        <v>180000</v>
      </c>
      <c r="W1579" s="1" t="s">
        <v>160</v>
      </c>
      <c r="X1579" s="1" t="s">
        <v>1236</v>
      </c>
      <c r="Y1579" s="1" t="s">
        <v>161</v>
      </c>
      <c r="Z1579" s="3">
        <v>5149</v>
      </c>
      <c r="AA1579" s="4">
        <f t="shared" si="441"/>
        <v>811</v>
      </c>
      <c r="AB1579" s="4">
        <f t="shared" si="432"/>
        <v>2903.2270060000001</v>
      </c>
      <c r="AC1579" s="4">
        <f t="shared" si="433"/>
        <v>811</v>
      </c>
      <c r="AD1579" s="4">
        <f t="shared" si="444"/>
        <v>1134.1992506285715</v>
      </c>
      <c r="AE1579" s="4">
        <v>811</v>
      </c>
      <c r="AF1579" s="4">
        <v>811</v>
      </c>
      <c r="AG1579" s="4">
        <f t="shared" si="445"/>
        <v>811</v>
      </c>
      <c r="AI1579" t="e">
        <f t="shared" si="438"/>
        <v>#N/A</v>
      </c>
      <c r="AJ1579">
        <v>4139.95</v>
      </c>
      <c r="AK1579" s="2">
        <v>4139.95</v>
      </c>
      <c r="AL1579" s="2">
        <f t="shared" si="446"/>
        <v>4139.95</v>
      </c>
      <c r="AM1579" s="4"/>
      <c r="AN1579" t="e">
        <f>VLOOKUP([1]!Tabelle13[[#This Row],[Vlookup this ID for freight costs]],$AL$2:$AL$6811,2,FALSE)</f>
        <v>#REF!</v>
      </c>
      <c r="AP1579">
        <v>123.36</v>
      </c>
      <c r="AQ1579">
        <v>123.36</v>
      </c>
      <c r="AR1579" s="4">
        <v>15</v>
      </c>
      <c r="AS1579" s="4">
        <v>1</v>
      </c>
      <c r="AT1579" s="4">
        <v>2014</v>
      </c>
      <c r="AU1579" s="4">
        <v>15</v>
      </c>
      <c r="AV1579" s="4">
        <v>1</v>
      </c>
      <c r="AW1579" s="4">
        <v>2014</v>
      </c>
      <c r="AX1579" t="str">
        <f t="shared" si="439"/>
        <v>No Delay</v>
      </c>
      <c r="AY1579">
        <f t="shared" si="440"/>
        <v>0</v>
      </c>
    </row>
    <row r="1580" spans="1:51" x14ac:dyDescent="0.2">
      <c r="A1580" s="3">
        <v>83595</v>
      </c>
      <c r="B1580" s="1" t="s">
        <v>151</v>
      </c>
      <c r="C1580" s="1" t="s">
        <v>65</v>
      </c>
      <c r="D1580" s="1" t="s">
        <v>130</v>
      </c>
      <c r="E1580" s="1" t="s">
        <v>152</v>
      </c>
      <c r="F1580" s="1" t="s">
        <v>152</v>
      </c>
      <c r="G1580" s="13" t="s">
        <v>960</v>
      </c>
      <c r="H1580" s="12">
        <v>41080</v>
      </c>
      <c r="I1580" s="12" t="s">
        <v>1149</v>
      </c>
      <c r="J1580" s="12">
        <v>41063</v>
      </c>
      <c r="K1580" s="4">
        <v>3957</v>
      </c>
      <c r="L1580" s="1" t="s">
        <v>146</v>
      </c>
      <c r="M1580" s="1" t="s">
        <v>132</v>
      </c>
      <c r="N1580" s="1" t="s">
        <v>159</v>
      </c>
      <c r="O1580" s="1" t="s">
        <v>93</v>
      </c>
      <c r="P1580">
        <v>30</v>
      </c>
      <c r="Q1580">
        <v>8257</v>
      </c>
      <c r="R1580">
        <v>66386.28</v>
      </c>
      <c r="S1580">
        <v>8.0399999999999991</v>
      </c>
      <c r="T1580">
        <v>0.27</v>
      </c>
      <c r="U1580">
        <f t="shared" si="436"/>
        <v>66386.28</v>
      </c>
      <c r="V1580">
        <f t="shared" si="437"/>
        <v>247710</v>
      </c>
      <c r="W1580" s="1" t="s">
        <v>155</v>
      </c>
      <c r="X1580" s="1" t="s">
        <v>1236</v>
      </c>
      <c r="Y1580" s="1" t="s">
        <v>156</v>
      </c>
      <c r="Z1580" s="3">
        <v>7726</v>
      </c>
      <c r="AA1580" s="4">
        <f t="shared" si="441"/>
        <v>814</v>
      </c>
      <c r="AB1580" s="4">
        <f t="shared" si="432"/>
        <v>3150.9277905999998</v>
      </c>
      <c r="AC1580" s="4">
        <f t="shared" si="433"/>
        <v>814</v>
      </c>
      <c r="AD1580" s="4">
        <f t="shared" si="444"/>
        <v>814</v>
      </c>
      <c r="AE1580" s="4">
        <v>814</v>
      </c>
      <c r="AF1580" s="4">
        <v>814</v>
      </c>
      <c r="AG1580" s="4">
        <f t="shared" si="445"/>
        <v>814</v>
      </c>
      <c r="AI1580" t="e">
        <f t="shared" si="438"/>
        <v>#N/A</v>
      </c>
      <c r="AJ1580">
        <v>17090</v>
      </c>
      <c r="AK1580" s="2">
        <v>17090</v>
      </c>
      <c r="AL1580" s="2">
        <f t="shared" si="446"/>
        <v>17090</v>
      </c>
      <c r="AM1580" s="4"/>
      <c r="AN1580" t="e">
        <f>VLOOKUP([1]!Tabelle13[[#This Row],[Vlookup this ID for freight costs]],$AL$2:$AL$6811,2,FALSE)</f>
        <v>#REF!</v>
      </c>
      <c r="AP1580">
        <v>93.07</v>
      </c>
      <c r="AQ1580">
        <v>93.07</v>
      </c>
      <c r="AR1580" s="4">
        <v>20</v>
      </c>
      <c r="AS1580" s="4">
        <v>6</v>
      </c>
      <c r="AT1580" s="4">
        <v>2012</v>
      </c>
      <c r="AU1580" s="4">
        <v>3</v>
      </c>
      <c r="AV1580" s="4">
        <v>6</v>
      </c>
      <c r="AW1580" s="4">
        <v>2012</v>
      </c>
      <c r="AX1580" t="str">
        <f t="shared" si="439"/>
        <v>No Delay</v>
      </c>
      <c r="AY1580">
        <f t="shared" si="440"/>
        <v>0</v>
      </c>
    </row>
    <row r="1581" spans="1:51" x14ac:dyDescent="0.2">
      <c r="A1581" s="3">
        <v>82675</v>
      </c>
      <c r="B1581" s="1" t="s">
        <v>140</v>
      </c>
      <c r="C1581" s="1" t="s">
        <v>99</v>
      </c>
      <c r="D1581" s="1" t="s">
        <v>130</v>
      </c>
      <c r="E1581" s="1" t="s">
        <v>101</v>
      </c>
      <c r="F1581" s="1" t="s">
        <v>101</v>
      </c>
      <c r="G1581" s="13" t="s">
        <v>198</v>
      </c>
      <c r="H1581" s="12">
        <v>41820</v>
      </c>
      <c r="I1581" s="12" t="s">
        <v>1101</v>
      </c>
      <c r="J1581" s="12">
        <v>41821</v>
      </c>
      <c r="K1581" s="4">
        <v>5634</v>
      </c>
      <c r="L1581" s="1" t="s">
        <v>146</v>
      </c>
      <c r="M1581" s="1" t="s">
        <v>132</v>
      </c>
      <c r="N1581" s="1" t="s">
        <v>159</v>
      </c>
      <c r="O1581" s="1" t="s">
        <v>93</v>
      </c>
      <c r="P1581">
        <v>30</v>
      </c>
      <c r="Q1581">
        <v>10267</v>
      </c>
      <c r="R1581">
        <v>58932.58</v>
      </c>
      <c r="S1581">
        <v>5.74</v>
      </c>
      <c r="T1581">
        <v>0.19</v>
      </c>
      <c r="U1581">
        <f t="shared" si="436"/>
        <v>58932.58</v>
      </c>
      <c r="V1581">
        <f t="shared" si="437"/>
        <v>308010</v>
      </c>
      <c r="W1581" s="1" t="s">
        <v>160</v>
      </c>
      <c r="X1581" s="1" t="s">
        <v>1236</v>
      </c>
      <c r="Y1581" s="1" t="s">
        <v>161</v>
      </c>
      <c r="Z1581" s="3">
        <v>11983</v>
      </c>
      <c r="AA1581" s="4">
        <f t="shared" si="441"/>
        <v>816</v>
      </c>
      <c r="AB1581" s="4">
        <f t="shared" si="432"/>
        <v>3371.5208686000001</v>
      </c>
      <c r="AC1581" s="4">
        <f t="shared" si="433"/>
        <v>816</v>
      </c>
      <c r="AD1581" s="4">
        <f t="shared" si="444"/>
        <v>2051</v>
      </c>
      <c r="AE1581" s="4">
        <v>816</v>
      </c>
      <c r="AF1581" s="4">
        <v>816</v>
      </c>
      <c r="AG1581" s="4">
        <f t="shared" si="445"/>
        <v>816</v>
      </c>
      <c r="AI1581" t="e">
        <f t="shared" si="438"/>
        <v>#N/A</v>
      </c>
      <c r="AJ1581">
        <v>3623.2</v>
      </c>
      <c r="AK1581" s="2">
        <v>3623.2</v>
      </c>
      <c r="AL1581" s="2">
        <f t="shared" si="446"/>
        <v>3623.2</v>
      </c>
      <c r="AM1581" s="4"/>
      <c r="AN1581" t="e">
        <f>VLOOKUP([1]!Tabelle13[[#This Row],[Vlookup this ID for freight costs]],$AL$2:$AL$6811,2,FALSE)</f>
        <v>#REF!</v>
      </c>
      <c r="AP1581">
        <v>72.900000000000006</v>
      </c>
      <c r="AQ1581">
        <v>72.900000000000006</v>
      </c>
      <c r="AR1581" s="4">
        <v>30</v>
      </c>
      <c r="AS1581" s="4">
        <v>6</v>
      </c>
      <c r="AT1581" s="4">
        <v>2014</v>
      </c>
      <c r="AU1581" s="4">
        <v>1</v>
      </c>
      <c r="AV1581" s="4">
        <v>7</v>
      </c>
      <c r="AW1581" s="4">
        <v>2014</v>
      </c>
      <c r="AX1581" t="str">
        <f t="shared" si="439"/>
        <v>Delay</v>
      </c>
      <c r="AY1581">
        <f t="shared" si="440"/>
        <v>1</v>
      </c>
    </row>
    <row r="1582" spans="1:51" x14ac:dyDescent="0.2">
      <c r="A1582" s="3">
        <v>83056</v>
      </c>
      <c r="B1582" s="1" t="s">
        <v>175</v>
      </c>
      <c r="C1582" s="1" t="s">
        <v>165</v>
      </c>
      <c r="D1582" s="1" t="s">
        <v>130</v>
      </c>
      <c r="E1582" s="1" t="s">
        <v>53</v>
      </c>
      <c r="F1582" s="1" t="s">
        <v>53</v>
      </c>
      <c r="G1582" s="13" t="s">
        <v>1513</v>
      </c>
      <c r="H1582" s="12">
        <v>41128</v>
      </c>
      <c r="I1582" s="12" t="s">
        <v>1513</v>
      </c>
      <c r="J1582" s="12">
        <v>41128</v>
      </c>
      <c r="K1582" s="4">
        <v>4091</v>
      </c>
      <c r="L1582" s="1" t="s">
        <v>146</v>
      </c>
      <c r="M1582" s="1" t="s">
        <v>132</v>
      </c>
      <c r="N1582" s="1" t="s">
        <v>167</v>
      </c>
      <c r="O1582" s="1" t="s">
        <v>93</v>
      </c>
      <c r="P1582">
        <v>30</v>
      </c>
      <c r="Q1582">
        <v>13373</v>
      </c>
      <c r="R1582">
        <v>52288.43</v>
      </c>
      <c r="S1582">
        <v>3.91</v>
      </c>
      <c r="T1582">
        <v>0.13</v>
      </c>
      <c r="U1582">
        <f t="shared" si="436"/>
        <v>52288.43</v>
      </c>
      <c r="V1582">
        <f t="shared" si="437"/>
        <v>401190</v>
      </c>
      <c r="W1582" s="1" t="s">
        <v>197</v>
      </c>
      <c r="X1582" s="1" t="s">
        <v>1236</v>
      </c>
      <c r="Y1582" s="1" t="s">
        <v>3082</v>
      </c>
      <c r="Z1582" s="3">
        <v>5851</v>
      </c>
      <c r="AA1582" s="4">
        <f t="shared" si="441"/>
        <v>816</v>
      </c>
      <c r="AB1582" s="4">
        <f t="shared" si="432"/>
        <v>3712.3975353999999</v>
      </c>
      <c r="AC1582" s="4">
        <f t="shared" si="433"/>
        <v>816</v>
      </c>
      <c r="AD1582" s="4">
        <f t="shared" si="444"/>
        <v>816</v>
      </c>
      <c r="AE1582" s="4">
        <v>816</v>
      </c>
      <c r="AF1582" s="4">
        <v>816</v>
      </c>
      <c r="AG1582" s="4">
        <f t="shared" si="445"/>
        <v>816</v>
      </c>
      <c r="AI1582" t="e">
        <f t="shared" si="438"/>
        <v>#N/A</v>
      </c>
      <c r="AJ1582">
        <v>7964.24</v>
      </c>
      <c r="AK1582" s="2">
        <v>7964.24</v>
      </c>
      <c r="AL1582" s="2">
        <f t="shared" si="446"/>
        <v>7964.24</v>
      </c>
      <c r="AM1582" s="4"/>
      <c r="AN1582" t="e">
        <f>VLOOKUP([1]!Tabelle13[[#This Row],[Vlookup this ID for freight costs]],$AL$2:$AL$6811,2,FALSE)</f>
        <v>#REF!</v>
      </c>
      <c r="AP1582">
        <v>73.31</v>
      </c>
      <c r="AQ1582">
        <v>73.31</v>
      </c>
      <c r="AR1582" s="4">
        <v>7</v>
      </c>
      <c r="AS1582" s="4">
        <v>8</v>
      </c>
      <c r="AT1582" s="4">
        <v>2012</v>
      </c>
      <c r="AU1582" s="4">
        <v>7</v>
      </c>
      <c r="AV1582" s="4">
        <v>8</v>
      </c>
      <c r="AW1582" s="4">
        <v>2012</v>
      </c>
      <c r="AX1582" t="str">
        <f t="shared" si="439"/>
        <v>No Delay</v>
      </c>
      <c r="AY1582">
        <f t="shared" si="440"/>
        <v>0</v>
      </c>
    </row>
    <row r="1583" spans="1:51" x14ac:dyDescent="0.2">
      <c r="A1583" s="3">
        <v>10578</v>
      </c>
      <c r="B1583" s="1" t="s">
        <v>610</v>
      </c>
      <c r="C1583" s="1" t="s">
        <v>73</v>
      </c>
      <c r="D1583" s="1" t="s">
        <v>130</v>
      </c>
      <c r="E1583" s="1" t="s">
        <v>101</v>
      </c>
      <c r="F1583" s="1" t="s">
        <v>101</v>
      </c>
      <c r="G1583" s="13" t="s">
        <v>848</v>
      </c>
      <c r="H1583" s="12">
        <v>39267</v>
      </c>
      <c r="I1583" s="12" t="s">
        <v>848</v>
      </c>
      <c r="J1583" s="12">
        <v>39267</v>
      </c>
      <c r="K1583" s="4">
        <v>233</v>
      </c>
      <c r="L1583" s="1" t="s">
        <v>146</v>
      </c>
      <c r="M1583" s="1" t="s">
        <v>132</v>
      </c>
      <c r="N1583" s="1" t="s">
        <v>196</v>
      </c>
      <c r="O1583" s="1" t="s">
        <v>93</v>
      </c>
      <c r="P1583">
        <v>60</v>
      </c>
      <c r="Q1583">
        <v>8694</v>
      </c>
      <c r="R1583">
        <v>64335.6</v>
      </c>
      <c r="S1583">
        <v>7.4</v>
      </c>
      <c r="T1583">
        <v>0.12</v>
      </c>
      <c r="U1583">
        <f t="shared" si="436"/>
        <v>64335.600000000006</v>
      </c>
      <c r="V1583">
        <f t="shared" si="437"/>
        <v>521640</v>
      </c>
      <c r="W1583" s="1" t="s">
        <v>204</v>
      </c>
      <c r="X1583" s="1" t="s">
        <v>1236</v>
      </c>
      <c r="Y1583" s="1" t="s">
        <v>205</v>
      </c>
      <c r="Z1583" s="3">
        <v>15015</v>
      </c>
      <c r="AA1583" s="4">
        <f t="shared" si="441"/>
        <v>819</v>
      </c>
      <c r="AB1583" s="4">
        <f t="shared" si="432"/>
        <v>3198.8875791999999</v>
      </c>
      <c r="AC1583" s="4">
        <f t="shared" si="433"/>
        <v>819</v>
      </c>
      <c r="AD1583" s="4">
        <f t="shared" si="444"/>
        <v>819</v>
      </c>
      <c r="AE1583" s="4">
        <v>819</v>
      </c>
      <c r="AF1583" s="4">
        <v>819</v>
      </c>
      <c r="AG1583" s="4">
        <f t="shared" si="445"/>
        <v>819</v>
      </c>
      <c r="AH1583" s="4">
        <v>82401</v>
      </c>
      <c r="AI1583">
        <f t="shared" si="438"/>
        <v>7916</v>
      </c>
      <c r="AJ1583">
        <v>3135</v>
      </c>
      <c r="AK1583" s="2">
        <v>3135</v>
      </c>
      <c r="AL1583" s="2">
        <f t="shared" si="446"/>
        <v>3135</v>
      </c>
      <c r="AM1583" s="4"/>
      <c r="AN1583" t="e">
        <f>VLOOKUP([1]!Tabelle13[[#This Row],[Vlookup this ID for freight costs]],$AL$2:$AL$6811,2,FALSE)</f>
        <v>#REF!</v>
      </c>
      <c r="AP1583">
        <v>102.94</v>
      </c>
      <c r="AQ1583">
        <v>102.94</v>
      </c>
      <c r="AR1583" s="4">
        <v>4</v>
      </c>
      <c r="AS1583" s="4">
        <v>7</v>
      </c>
      <c r="AT1583" s="4">
        <v>2007</v>
      </c>
      <c r="AU1583" s="4">
        <v>4</v>
      </c>
      <c r="AV1583" s="4">
        <v>7</v>
      </c>
      <c r="AW1583" s="4">
        <v>2007</v>
      </c>
      <c r="AX1583" t="str">
        <f t="shared" si="439"/>
        <v>No Delay</v>
      </c>
      <c r="AY1583">
        <f t="shared" si="440"/>
        <v>0</v>
      </c>
    </row>
    <row r="1584" spans="1:51" x14ac:dyDescent="0.2">
      <c r="A1584" s="3">
        <v>86417</v>
      </c>
      <c r="B1584" s="1" t="s">
        <v>172</v>
      </c>
      <c r="C1584" s="1" t="s">
        <v>114</v>
      </c>
      <c r="D1584" s="1" t="s">
        <v>130</v>
      </c>
      <c r="E1584" s="1" t="s">
        <v>101</v>
      </c>
      <c r="F1584" s="1" t="s">
        <v>101</v>
      </c>
      <c r="G1584" s="13" t="s">
        <v>291</v>
      </c>
      <c r="H1584" s="12">
        <v>40927</v>
      </c>
      <c r="I1584" s="12" t="s">
        <v>1538</v>
      </c>
      <c r="J1584" s="12">
        <v>40851</v>
      </c>
      <c r="K1584" s="4">
        <v>3562</v>
      </c>
      <c r="L1584" s="1" t="s">
        <v>146</v>
      </c>
      <c r="M1584" s="1" t="s">
        <v>132</v>
      </c>
      <c r="N1584" s="1" t="s">
        <v>159</v>
      </c>
      <c r="O1584" s="1" t="s">
        <v>93</v>
      </c>
      <c r="P1584">
        <v>30</v>
      </c>
      <c r="Q1584">
        <v>10015</v>
      </c>
      <c r="R1584">
        <v>89834.55</v>
      </c>
      <c r="S1584">
        <v>8.9700000000000006</v>
      </c>
      <c r="T1584">
        <v>0.3</v>
      </c>
      <c r="U1584">
        <f t="shared" si="436"/>
        <v>89834.55</v>
      </c>
      <c r="V1584">
        <f t="shared" si="437"/>
        <v>300450</v>
      </c>
      <c r="W1584" s="1" t="s">
        <v>160</v>
      </c>
      <c r="X1584" s="1" t="s">
        <v>1236</v>
      </c>
      <c r="Y1584" s="1" t="s">
        <v>161</v>
      </c>
      <c r="Z1584" s="3">
        <v>13722</v>
      </c>
      <c r="AA1584" s="4">
        <f t="shared" si="441"/>
        <v>819</v>
      </c>
      <c r="AB1584" s="4">
        <f t="shared" si="432"/>
        <v>3343.864423</v>
      </c>
      <c r="AC1584" s="4">
        <f t="shared" si="433"/>
        <v>819</v>
      </c>
      <c r="AD1584" s="4">
        <f t="shared" si="444"/>
        <v>832.5</v>
      </c>
      <c r="AE1584" s="4">
        <v>819</v>
      </c>
      <c r="AF1584" s="4">
        <v>819</v>
      </c>
      <c r="AG1584" s="4">
        <f t="shared" si="445"/>
        <v>819</v>
      </c>
      <c r="AI1584" t="e">
        <f t="shared" si="438"/>
        <v>#N/A</v>
      </c>
      <c r="AJ1584">
        <v>2882.6</v>
      </c>
      <c r="AK1584" s="2">
        <v>2882.6</v>
      </c>
      <c r="AL1584" s="2">
        <f t="shared" si="446"/>
        <v>2882.6</v>
      </c>
      <c r="AM1584" s="4"/>
      <c r="AN1584" t="e">
        <f>VLOOKUP([1]!Tabelle13[[#This Row],[Vlookup this ID for freight costs]],$AL$2:$AL$6811,2,FALSE)</f>
        <v>#REF!</v>
      </c>
      <c r="AP1584">
        <v>148.22999999999999</v>
      </c>
      <c r="AQ1584">
        <v>148.22999999999999</v>
      </c>
      <c r="AR1584" s="4">
        <v>19</v>
      </c>
      <c r="AS1584" s="4">
        <v>1</v>
      </c>
      <c r="AT1584" s="4">
        <v>2012</v>
      </c>
      <c r="AU1584" s="4">
        <v>4</v>
      </c>
      <c r="AV1584" s="4">
        <v>11</v>
      </c>
      <c r="AW1584" s="4">
        <v>2011</v>
      </c>
      <c r="AX1584" t="str">
        <f t="shared" si="439"/>
        <v>No Delay</v>
      </c>
      <c r="AY1584">
        <f t="shared" si="440"/>
        <v>0</v>
      </c>
    </row>
    <row r="1585" spans="1:51" x14ac:dyDescent="0.2">
      <c r="A1585" s="3">
        <v>25828</v>
      </c>
      <c r="B1585" s="1" t="s">
        <v>168</v>
      </c>
      <c r="C1585" s="1" t="s">
        <v>150</v>
      </c>
      <c r="D1585" s="1" t="s">
        <v>100</v>
      </c>
      <c r="E1585" s="1" t="s">
        <v>253</v>
      </c>
      <c r="F1585" s="1" t="s">
        <v>253</v>
      </c>
      <c r="G1585" s="13" t="s">
        <v>1539</v>
      </c>
      <c r="H1585" s="12">
        <v>40641</v>
      </c>
      <c r="I1585" s="12" t="s">
        <v>1540</v>
      </c>
      <c r="J1585" s="12">
        <v>40668</v>
      </c>
      <c r="K1585" s="4">
        <v>3164</v>
      </c>
      <c r="L1585" s="1" t="s">
        <v>146</v>
      </c>
      <c r="M1585" s="1" t="s">
        <v>672</v>
      </c>
      <c r="N1585" s="1" t="s">
        <v>302</v>
      </c>
      <c r="O1585" s="1" t="s">
        <v>93</v>
      </c>
      <c r="P1585">
        <v>30</v>
      </c>
      <c r="Q1585">
        <v>12346</v>
      </c>
      <c r="R1585">
        <v>84693.56</v>
      </c>
      <c r="S1585">
        <v>6.86</v>
      </c>
      <c r="T1585">
        <v>0.23</v>
      </c>
      <c r="U1585">
        <f t="shared" si="436"/>
        <v>84693.56</v>
      </c>
      <c r="V1585">
        <f t="shared" si="437"/>
        <v>370380</v>
      </c>
      <c r="W1585" s="1" t="s">
        <v>204</v>
      </c>
      <c r="X1585" s="1" t="s">
        <v>1236</v>
      </c>
      <c r="Y1585" s="1" t="s">
        <v>205</v>
      </c>
      <c r="Z1585" s="3">
        <v>16682</v>
      </c>
      <c r="AA1585" s="4">
        <f t="shared" si="441"/>
        <v>820</v>
      </c>
      <c r="AB1585" s="4">
        <f t="shared" si="432"/>
        <v>3599.6865447999999</v>
      </c>
      <c r="AC1585" s="4">
        <f t="shared" si="433"/>
        <v>820</v>
      </c>
      <c r="AD1585" s="4">
        <f t="shared" si="444"/>
        <v>820</v>
      </c>
      <c r="AE1585" s="4">
        <v>820</v>
      </c>
      <c r="AF1585" s="4">
        <v>820</v>
      </c>
      <c r="AG1585" s="4">
        <f t="shared" si="445"/>
        <v>820</v>
      </c>
      <c r="AI1585" t="e">
        <f t="shared" si="438"/>
        <v>#N/A</v>
      </c>
      <c r="AJ1585">
        <v>9177.19</v>
      </c>
      <c r="AK1585" s="2">
        <v>9177.19</v>
      </c>
      <c r="AL1585" s="2">
        <f t="shared" si="446"/>
        <v>9177.19</v>
      </c>
      <c r="AM1585" s="4"/>
      <c r="AN1585" t="e">
        <f>VLOOKUP([1]!Tabelle13[[#This Row],[Vlookup this ID for freight costs]],$AL$2:$AL$6811,2,FALSE)</f>
        <v>#REF!</v>
      </c>
      <c r="AP1585">
        <v>139.74</v>
      </c>
      <c r="AQ1585">
        <v>139.74</v>
      </c>
      <c r="AR1585" s="4">
        <v>8</v>
      </c>
      <c r="AS1585" s="4">
        <v>4</v>
      </c>
      <c r="AT1585" s="4">
        <v>2011</v>
      </c>
      <c r="AU1585" s="4">
        <v>5</v>
      </c>
      <c r="AV1585" s="4">
        <v>5</v>
      </c>
      <c r="AW1585" s="4">
        <v>2011</v>
      </c>
      <c r="AX1585" t="str">
        <f t="shared" si="439"/>
        <v>Delay</v>
      </c>
      <c r="AY1585">
        <f t="shared" si="440"/>
        <v>27</v>
      </c>
    </row>
    <row r="1586" spans="1:51" x14ac:dyDescent="0.2">
      <c r="A1586" s="3">
        <v>69148</v>
      </c>
      <c r="B1586" s="1" t="s">
        <v>140</v>
      </c>
      <c r="C1586" s="1" t="s">
        <v>99</v>
      </c>
      <c r="D1586" s="1" t="s">
        <v>52</v>
      </c>
      <c r="E1586" s="1" t="s">
        <v>53</v>
      </c>
      <c r="F1586" s="1" t="s">
        <v>53</v>
      </c>
      <c r="G1586" s="13" t="s">
        <v>1541</v>
      </c>
      <c r="H1586" s="12">
        <v>40397</v>
      </c>
      <c r="I1586" s="12" t="s">
        <v>1541</v>
      </c>
      <c r="J1586" s="12">
        <v>40397</v>
      </c>
      <c r="K1586" s="4">
        <v>2662</v>
      </c>
      <c r="L1586" s="1" t="s">
        <v>146</v>
      </c>
      <c r="M1586" s="1" t="s">
        <v>170</v>
      </c>
      <c r="N1586" s="1" t="s">
        <v>265</v>
      </c>
      <c r="O1586" s="1" t="s">
        <v>93</v>
      </c>
      <c r="P1586">
        <v>60</v>
      </c>
      <c r="Q1586">
        <v>6934</v>
      </c>
      <c r="R1586">
        <v>18028.400000000001</v>
      </c>
      <c r="S1586">
        <v>2.6</v>
      </c>
      <c r="T1586">
        <v>0.04</v>
      </c>
      <c r="U1586">
        <f t="shared" si="436"/>
        <v>18028.400000000001</v>
      </c>
      <c r="V1586">
        <f t="shared" si="437"/>
        <v>416040</v>
      </c>
      <c r="W1586" s="1" t="s">
        <v>155</v>
      </c>
      <c r="X1586" s="1" t="s">
        <v>1236</v>
      </c>
      <c r="Y1586" s="1" t="s">
        <v>156</v>
      </c>
      <c r="Z1586" s="3">
        <v>5565</v>
      </c>
      <c r="AA1586" s="4">
        <f t="shared" si="441"/>
        <v>820</v>
      </c>
      <c r="AB1586" s="4">
        <f t="shared" si="432"/>
        <v>3005.7314512000003</v>
      </c>
      <c r="AC1586" s="4">
        <f t="shared" si="433"/>
        <v>820</v>
      </c>
      <c r="AD1586" s="4">
        <f t="shared" si="444"/>
        <v>820</v>
      </c>
      <c r="AE1586" s="4">
        <v>820</v>
      </c>
      <c r="AF1586" s="4">
        <v>820</v>
      </c>
      <c r="AG1586" s="4">
        <f t="shared" si="445"/>
        <v>820</v>
      </c>
      <c r="AI1586" t="e">
        <f t="shared" si="438"/>
        <v>#N/A</v>
      </c>
      <c r="AJ1586">
        <v>18044.490000000002</v>
      </c>
      <c r="AK1586" s="2">
        <v>18044.490000000002</v>
      </c>
      <c r="AL1586" s="2">
        <f t="shared" si="446"/>
        <v>18044.490000000002</v>
      </c>
      <c r="AM1586" s="4"/>
      <c r="AN1586" t="e">
        <f>VLOOKUP([1]!Tabelle13[[#This Row],[Vlookup this ID for freight costs]],$AL$2:$AL$6811,2,FALSE)</f>
        <v>#REF!</v>
      </c>
      <c r="AP1586">
        <v>38.869999999999997</v>
      </c>
      <c r="AQ1586">
        <v>38.869999999999997</v>
      </c>
      <c r="AR1586" s="4">
        <v>7</v>
      </c>
      <c r="AS1586" s="4">
        <v>8</v>
      </c>
      <c r="AT1586" s="4">
        <v>2010</v>
      </c>
      <c r="AU1586" s="4">
        <v>7</v>
      </c>
      <c r="AV1586" s="4">
        <v>8</v>
      </c>
      <c r="AW1586" s="4">
        <v>2010</v>
      </c>
      <c r="AX1586" t="str">
        <f t="shared" si="439"/>
        <v>No Delay</v>
      </c>
      <c r="AY1586">
        <f t="shared" si="440"/>
        <v>0</v>
      </c>
    </row>
    <row r="1587" spans="1:51" x14ac:dyDescent="0.2">
      <c r="A1587" s="3">
        <v>82451</v>
      </c>
      <c r="B1587" s="1" t="s">
        <v>140</v>
      </c>
      <c r="C1587" s="1" t="s">
        <v>99</v>
      </c>
      <c r="D1587" s="1" t="s">
        <v>130</v>
      </c>
      <c r="E1587" s="1" t="s">
        <v>101</v>
      </c>
      <c r="F1587" s="1" t="s">
        <v>101</v>
      </c>
      <c r="G1587" s="13" t="s">
        <v>1542</v>
      </c>
      <c r="H1587" s="12">
        <v>40983</v>
      </c>
      <c r="I1587" s="12" t="s">
        <v>1543</v>
      </c>
      <c r="J1587" s="12">
        <v>40980</v>
      </c>
      <c r="K1587" s="4">
        <v>3807</v>
      </c>
      <c r="L1587" s="1" t="s">
        <v>146</v>
      </c>
      <c r="M1587" s="1" t="s">
        <v>132</v>
      </c>
      <c r="N1587" s="1" t="s">
        <v>371</v>
      </c>
      <c r="O1587" s="1" t="s">
        <v>93</v>
      </c>
      <c r="P1587">
        <v>240</v>
      </c>
      <c r="Q1587">
        <v>2176</v>
      </c>
      <c r="R1587">
        <v>27200</v>
      </c>
      <c r="S1587">
        <v>12.5</v>
      </c>
      <c r="T1587">
        <v>0.05</v>
      </c>
      <c r="U1587">
        <f t="shared" si="436"/>
        <v>27200</v>
      </c>
      <c r="V1587">
        <f t="shared" si="437"/>
        <v>522240</v>
      </c>
      <c r="W1587" s="1" t="s">
        <v>155</v>
      </c>
      <c r="X1587" s="1" t="s">
        <v>1236</v>
      </c>
      <c r="Y1587" s="1" t="s">
        <v>156</v>
      </c>
      <c r="Z1587" s="3">
        <v>12500</v>
      </c>
      <c r="AA1587" s="4">
        <f t="shared" si="441"/>
        <v>821</v>
      </c>
      <c r="AB1587" s="4">
        <f t="shared" si="432"/>
        <v>2483.5514187999997</v>
      </c>
      <c r="AC1587" s="4">
        <f t="shared" si="433"/>
        <v>821</v>
      </c>
      <c r="AD1587" s="4">
        <f t="shared" si="444"/>
        <v>821</v>
      </c>
      <c r="AE1587" s="4">
        <v>821</v>
      </c>
      <c r="AF1587" s="4">
        <v>821</v>
      </c>
      <c r="AG1587" s="4">
        <f t="shared" si="445"/>
        <v>821</v>
      </c>
      <c r="AI1587" t="e">
        <f t="shared" si="438"/>
        <v>#N/A</v>
      </c>
      <c r="AJ1587">
        <v>1698.83</v>
      </c>
      <c r="AK1587" s="2">
        <v>1698.83</v>
      </c>
      <c r="AL1587" s="2">
        <f t="shared" si="446"/>
        <v>1698.83</v>
      </c>
      <c r="AM1587" s="4"/>
      <c r="AN1587" t="e">
        <f>VLOOKUP([1]!Tabelle13[[#This Row],[Vlookup this ID for freight costs]],$AL$2:$AL$6811,2,FALSE)</f>
        <v>#REF!</v>
      </c>
      <c r="AP1587">
        <v>44.88</v>
      </c>
      <c r="AQ1587">
        <v>44.88</v>
      </c>
      <c r="AR1587" s="4">
        <v>15</v>
      </c>
      <c r="AS1587" s="4">
        <v>4</v>
      </c>
      <c r="AT1587" s="4">
        <v>2012</v>
      </c>
      <c r="AU1587" s="4">
        <v>12</v>
      </c>
      <c r="AV1587" s="4">
        <v>4</v>
      </c>
      <c r="AW1587" s="4">
        <v>2012</v>
      </c>
      <c r="AX1587" t="str">
        <f t="shared" si="439"/>
        <v>No Delay</v>
      </c>
      <c r="AY1587">
        <f t="shared" si="440"/>
        <v>0</v>
      </c>
    </row>
    <row r="1588" spans="1:51" x14ac:dyDescent="0.2">
      <c r="A1588" s="3">
        <v>86796</v>
      </c>
      <c r="B1588" s="1" t="s">
        <v>215</v>
      </c>
      <c r="C1588" s="1" t="s">
        <v>89</v>
      </c>
      <c r="D1588" s="1" t="s">
        <v>130</v>
      </c>
      <c r="E1588" s="1" t="s">
        <v>101</v>
      </c>
      <c r="F1588" s="1" t="s">
        <v>101</v>
      </c>
      <c r="G1588" s="13" t="s">
        <v>1544</v>
      </c>
      <c r="H1588" s="12">
        <v>42174</v>
      </c>
      <c r="I1588" s="12" t="s">
        <v>655</v>
      </c>
      <c r="J1588" s="12">
        <v>42114</v>
      </c>
      <c r="K1588" s="4">
        <v>6452</v>
      </c>
      <c r="L1588" s="1" t="s">
        <v>146</v>
      </c>
      <c r="M1588" s="1" t="s">
        <v>132</v>
      </c>
      <c r="N1588" s="1" t="s">
        <v>238</v>
      </c>
      <c r="O1588" s="1" t="s">
        <v>93</v>
      </c>
      <c r="P1588">
        <v>30</v>
      </c>
      <c r="Q1588">
        <v>8250</v>
      </c>
      <c r="R1588">
        <v>37867.5</v>
      </c>
      <c r="S1588">
        <v>4.59</v>
      </c>
      <c r="T1588">
        <v>0.15</v>
      </c>
      <c r="U1588">
        <f t="shared" si="436"/>
        <v>37867.5</v>
      </c>
      <c r="V1588">
        <f t="shared" si="437"/>
        <v>247500</v>
      </c>
      <c r="W1588" s="1" t="s">
        <v>1487</v>
      </c>
      <c r="X1588" s="1" t="s">
        <v>1236</v>
      </c>
      <c r="Y1588" s="1" t="s">
        <v>161</v>
      </c>
      <c r="Z1588" s="3">
        <v>12573</v>
      </c>
      <c r="AA1588" s="4">
        <f t="shared" si="441"/>
        <v>821</v>
      </c>
      <c r="AB1588" s="4">
        <f t="shared" si="432"/>
        <v>3150.1595560000001</v>
      </c>
      <c r="AC1588" s="4">
        <f t="shared" si="433"/>
        <v>821</v>
      </c>
      <c r="AD1588" s="4">
        <f t="shared" si="444"/>
        <v>547</v>
      </c>
      <c r="AE1588" s="4">
        <v>821</v>
      </c>
      <c r="AF1588" s="4">
        <v>821</v>
      </c>
      <c r="AG1588" s="4">
        <f t="shared" si="445"/>
        <v>821</v>
      </c>
      <c r="AI1588" t="e">
        <f t="shared" si="438"/>
        <v>#N/A</v>
      </c>
      <c r="AJ1588">
        <v>6695.9</v>
      </c>
      <c r="AK1588" s="2">
        <v>6695.9</v>
      </c>
      <c r="AL1588" s="2">
        <f t="shared" si="446"/>
        <v>6695.9</v>
      </c>
      <c r="AM1588" s="4"/>
      <c r="AN1588" t="e">
        <f>VLOOKUP([1]!Tabelle13[[#This Row],[Vlookup this ID for freight costs]],$AL$2:$AL$6811,2,FALSE)</f>
        <v>#REF!</v>
      </c>
      <c r="AP1588">
        <v>44.57</v>
      </c>
      <c r="AQ1588">
        <v>44.57</v>
      </c>
      <c r="AR1588" s="4">
        <v>19</v>
      </c>
      <c r="AS1588" s="4">
        <v>6</v>
      </c>
      <c r="AT1588" s="4">
        <v>2015</v>
      </c>
      <c r="AU1588" s="4">
        <v>20</v>
      </c>
      <c r="AV1588" s="4">
        <v>4</v>
      </c>
      <c r="AW1588" s="4">
        <v>2015</v>
      </c>
      <c r="AX1588" t="str">
        <f t="shared" si="439"/>
        <v>No Delay</v>
      </c>
      <c r="AY1588">
        <f t="shared" si="440"/>
        <v>0</v>
      </c>
    </row>
    <row r="1589" spans="1:51" x14ac:dyDescent="0.2">
      <c r="A1589" s="3">
        <v>10616</v>
      </c>
      <c r="B1589" s="1" t="s">
        <v>119</v>
      </c>
      <c r="C1589" s="1" t="s">
        <v>114</v>
      </c>
      <c r="D1589" s="1" t="s">
        <v>130</v>
      </c>
      <c r="E1589" s="1"/>
      <c r="F1589" s="1" t="s">
        <v>107</v>
      </c>
      <c r="G1589" s="13" t="s">
        <v>1545</v>
      </c>
      <c r="H1589" s="12">
        <v>39325</v>
      </c>
      <c r="I1589" s="12" t="s">
        <v>1545</v>
      </c>
      <c r="J1589" s="12">
        <v>39325</v>
      </c>
      <c r="K1589" s="4">
        <v>335</v>
      </c>
      <c r="L1589" s="1" t="s">
        <v>146</v>
      </c>
      <c r="M1589" s="1" t="s">
        <v>132</v>
      </c>
      <c r="N1589" s="1" t="s">
        <v>392</v>
      </c>
      <c r="O1589" s="1" t="s">
        <v>393</v>
      </c>
      <c r="P1589">
        <v>120</v>
      </c>
      <c r="Q1589">
        <v>3769</v>
      </c>
      <c r="R1589">
        <v>154905.9</v>
      </c>
      <c r="S1589">
        <v>41.1</v>
      </c>
      <c r="T1589">
        <v>0.34</v>
      </c>
      <c r="U1589">
        <f t="shared" si="436"/>
        <v>154905.9</v>
      </c>
      <c r="V1589">
        <f t="shared" si="437"/>
        <v>452280</v>
      </c>
      <c r="W1589" s="1" t="s">
        <v>394</v>
      </c>
      <c r="X1589" s="1" t="s">
        <v>112</v>
      </c>
      <c r="Y1589" s="1" t="s">
        <v>112</v>
      </c>
      <c r="Z1589" s="3">
        <v>7527</v>
      </c>
      <c r="AA1589" s="4">
        <f t="shared" si="441"/>
        <v>821</v>
      </c>
      <c r="AB1589" s="4">
        <f t="shared" si="432"/>
        <v>2658.3796641999998</v>
      </c>
      <c r="AC1589" s="4">
        <f t="shared" si="433"/>
        <v>821</v>
      </c>
      <c r="AD1589" s="4">
        <f t="shared" si="444"/>
        <v>821</v>
      </c>
      <c r="AE1589" s="4">
        <v>821</v>
      </c>
      <c r="AF1589" s="4">
        <v>821</v>
      </c>
      <c r="AG1589" s="4">
        <f t="shared" si="445"/>
        <v>821</v>
      </c>
      <c r="AH1589" s="4">
        <v>83089</v>
      </c>
      <c r="AI1589">
        <f t="shared" si="438"/>
        <v>1875</v>
      </c>
      <c r="AJ1589">
        <v>4068.44</v>
      </c>
      <c r="AK1589" s="2">
        <v>4068.44</v>
      </c>
      <c r="AL1589" s="2">
        <f t="shared" si="446"/>
        <v>4068.44</v>
      </c>
      <c r="AM1589" s="4"/>
      <c r="AN1589" t="e">
        <f>VLOOKUP([1]!Tabelle13[[#This Row],[Vlookup this ID for freight costs]],$AL$2:$AL$6811,2,FALSE)</f>
        <v>#REF!</v>
      </c>
      <c r="AP1589">
        <v>247.85</v>
      </c>
      <c r="AQ1589">
        <v>247.85</v>
      </c>
      <c r="AR1589" s="4">
        <v>31</v>
      </c>
      <c r="AS1589" s="4">
        <v>8</v>
      </c>
      <c r="AT1589" s="4">
        <v>2007</v>
      </c>
      <c r="AU1589" s="4">
        <v>31</v>
      </c>
      <c r="AV1589" s="4">
        <v>8</v>
      </c>
      <c r="AW1589" s="4">
        <v>2007</v>
      </c>
      <c r="AX1589" t="str">
        <f t="shared" si="439"/>
        <v>No Delay</v>
      </c>
      <c r="AY1589">
        <f t="shared" si="440"/>
        <v>0</v>
      </c>
    </row>
    <row r="1590" spans="1:51" x14ac:dyDescent="0.2">
      <c r="A1590" s="3">
        <v>10748</v>
      </c>
      <c r="B1590" s="1" t="s">
        <v>164</v>
      </c>
      <c r="C1590" s="1" t="s">
        <v>165</v>
      </c>
      <c r="D1590" s="1" t="s">
        <v>130</v>
      </c>
      <c r="E1590" s="1" t="s">
        <v>53</v>
      </c>
      <c r="F1590" s="1" t="s">
        <v>53</v>
      </c>
      <c r="G1590" s="13" t="s">
        <v>990</v>
      </c>
      <c r="H1590" s="12">
        <v>39822</v>
      </c>
      <c r="I1590" s="12" t="s">
        <v>990</v>
      </c>
      <c r="J1590" s="12">
        <v>39822</v>
      </c>
      <c r="K1590" s="4">
        <v>1288</v>
      </c>
      <c r="L1590" s="1" t="s">
        <v>146</v>
      </c>
      <c r="M1590" s="1" t="s">
        <v>132</v>
      </c>
      <c r="N1590" s="1" t="s">
        <v>154</v>
      </c>
      <c r="O1590" s="1" t="s">
        <v>93</v>
      </c>
      <c r="P1590">
        <v>60</v>
      </c>
      <c r="Q1590">
        <v>6296</v>
      </c>
      <c r="R1590">
        <v>74292.800000000003</v>
      </c>
      <c r="S1590">
        <v>11.8</v>
      </c>
      <c r="T1590">
        <v>0.2</v>
      </c>
      <c r="U1590">
        <f t="shared" si="436"/>
        <v>74292.800000000003</v>
      </c>
      <c r="V1590">
        <f t="shared" si="437"/>
        <v>377760</v>
      </c>
      <c r="W1590" s="1" t="s">
        <v>155</v>
      </c>
      <c r="X1590" s="1" t="s">
        <v>1236</v>
      </c>
      <c r="Y1590" s="1" t="s">
        <v>156</v>
      </c>
      <c r="Z1590" s="3">
        <v>5457</v>
      </c>
      <c r="AA1590" s="4">
        <f t="shared" si="441"/>
        <v>822</v>
      </c>
      <c r="AB1590" s="4">
        <f t="shared" si="432"/>
        <v>2935.7123548</v>
      </c>
      <c r="AC1590" s="4">
        <f t="shared" si="433"/>
        <v>822</v>
      </c>
      <c r="AD1590" s="4">
        <f t="shared" si="444"/>
        <v>6078.333333333333</v>
      </c>
      <c r="AE1590" s="4">
        <v>822</v>
      </c>
      <c r="AF1590" s="4">
        <v>822</v>
      </c>
      <c r="AG1590" s="4">
        <f t="shared" si="445"/>
        <v>822</v>
      </c>
      <c r="AH1590" s="4">
        <v>83032</v>
      </c>
      <c r="AI1590">
        <f t="shared" si="438"/>
        <v>14314</v>
      </c>
      <c r="AJ1590">
        <v>7321.04</v>
      </c>
      <c r="AK1590" s="2">
        <v>7321.04</v>
      </c>
      <c r="AL1590" s="2">
        <f t="shared" si="446"/>
        <v>7321.04</v>
      </c>
      <c r="AM1590" s="4"/>
      <c r="AN1590" t="e">
        <f>VLOOKUP([1]!Tabelle13[[#This Row],[Vlookup this ID for freight costs]],$AL$2:$AL$6811,2,FALSE)</f>
        <v>#REF!</v>
      </c>
      <c r="AP1590">
        <v>145.61000000000001</v>
      </c>
      <c r="AQ1590">
        <v>145.61000000000001</v>
      </c>
      <c r="AR1590" s="4">
        <v>9</v>
      </c>
      <c r="AS1590" s="4">
        <v>1</v>
      </c>
      <c r="AT1590" s="4">
        <v>2009</v>
      </c>
      <c r="AU1590" s="4">
        <v>9</v>
      </c>
      <c r="AV1590" s="4">
        <v>1</v>
      </c>
      <c r="AW1590" s="4">
        <v>2009</v>
      </c>
      <c r="AX1590" t="str">
        <f t="shared" si="439"/>
        <v>No Delay</v>
      </c>
      <c r="AY1590">
        <f t="shared" si="440"/>
        <v>0</v>
      </c>
    </row>
    <row r="1591" spans="1:51" x14ac:dyDescent="0.2">
      <c r="A1591" s="3">
        <v>11617</v>
      </c>
      <c r="B1591" s="1" t="s">
        <v>164</v>
      </c>
      <c r="C1591" s="1" t="s">
        <v>165</v>
      </c>
      <c r="D1591" s="1" t="s">
        <v>130</v>
      </c>
      <c r="E1591" s="1" t="s">
        <v>53</v>
      </c>
      <c r="F1591" s="1" t="s">
        <v>53</v>
      </c>
      <c r="G1591" s="13" t="s">
        <v>990</v>
      </c>
      <c r="H1591" s="12">
        <v>39822</v>
      </c>
      <c r="I1591" s="12" t="s">
        <v>990</v>
      </c>
      <c r="J1591" s="12">
        <v>39822</v>
      </c>
      <c r="K1591" s="4">
        <v>1291</v>
      </c>
      <c r="L1591" s="1" t="s">
        <v>146</v>
      </c>
      <c r="M1591" s="1" t="s">
        <v>132</v>
      </c>
      <c r="N1591" s="1" t="s">
        <v>167</v>
      </c>
      <c r="O1591" s="1" t="s">
        <v>93</v>
      </c>
      <c r="P1591">
        <v>30</v>
      </c>
      <c r="Q1591">
        <v>1444</v>
      </c>
      <c r="R1591">
        <v>15884</v>
      </c>
      <c r="S1591">
        <v>11</v>
      </c>
      <c r="T1591">
        <v>0.37</v>
      </c>
      <c r="U1591">
        <f t="shared" si="436"/>
        <v>15884</v>
      </c>
      <c r="V1591">
        <f t="shared" si="437"/>
        <v>43320</v>
      </c>
      <c r="W1591" s="1" t="s">
        <v>155</v>
      </c>
      <c r="X1591" s="1" t="s">
        <v>1236</v>
      </c>
      <c r="Y1591" s="1" t="s">
        <v>156</v>
      </c>
      <c r="Z1591" s="3">
        <v>5457</v>
      </c>
      <c r="AA1591" s="4">
        <f t="shared" si="441"/>
        <v>822</v>
      </c>
      <c r="AB1591" s="4">
        <f t="shared" si="432"/>
        <v>2403.2160291999999</v>
      </c>
      <c r="AC1591" s="4">
        <f t="shared" si="433"/>
        <v>822</v>
      </c>
      <c r="AD1591" s="4">
        <f t="shared" si="444"/>
        <v>822</v>
      </c>
      <c r="AE1591" s="3" t="s">
        <v>1546</v>
      </c>
      <c r="AF1591" s="3">
        <v>822</v>
      </c>
      <c r="AG1591" s="4">
        <f>AI1591</f>
        <v>822</v>
      </c>
      <c r="AH1591" s="4">
        <v>10748</v>
      </c>
      <c r="AI1591">
        <f t="shared" si="438"/>
        <v>822</v>
      </c>
      <c r="AJ1591" t="s">
        <v>1546</v>
      </c>
      <c r="AK1591" s="2">
        <v>7321.04</v>
      </c>
      <c r="AL1591" s="2">
        <f>AN1591</f>
        <v>7321.04</v>
      </c>
      <c r="AM1591" s="4">
        <v>10748</v>
      </c>
      <c r="AN1591">
        <f>INDEX($AJ$2:$AJ$6811,MATCH(AM1591,$A$2:$A$6811,0))</f>
        <v>7321.04</v>
      </c>
      <c r="AP1591">
        <v>31.13</v>
      </c>
      <c r="AQ1591">
        <v>31.13</v>
      </c>
      <c r="AR1591" s="4">
        <v>9</v>
      </c>
      <c r="AS1591" s="4">
        <v>1</v>
      </c>
      <c r="AT1591" s="4">
        <v>2009</v>
      </c>
      <c r="AU1591" s="4">
        <v>9</v>
      </c>
      <c r="AV1591" s="4">
        <v>1</v>
      </c>
      <c r="AW1591" s="4">
        <v>2009</v>
      </c>
      <c r="AX1591" t="str">
        <f t="shared" si="439"/>
        <v>No Delay</v>
      </c>
      <c r="AY1591">
        <f t="shared" si="440"/>
        <v>0</v>
      </c>
    </row>
    <row r="1592" spans="1:51" x14ac:dyDescent="0.2">
      <c r="A1592" s="3">
        <v>12150</v>
      </c>
      <c r="B1592" s="1" t="s">
        <v>119</v>
      </c>
      <c r="C1592" s="1" t="s">
        <v>114</v>
      </c>
      <c r="D1592" s="1" t="s">
        <v>130</v>
      </c>
      <c r="E1592" s="1" t="s">
        <v>53</v>
      </c>
      <c r="F1592" s="1" t="s">
        <v>53</v>
      </c>
      <c r="G1592" s="13" t="s">
        <v>1547</v>
      </c>
      <c r="H1592" s="12">
        <v>39492</v>
      </c>
      <c r="I1592" s="12" t="s">
        <v>1547</v>
      </c>
      <c r="J1592" s="12">
        <v>39492</v>
      </c>
      <c r="K1592" s="4">
        <v>659</v>
      </c>
      <c r="L1592" s="1" t="s">
        <v>146</v>
      </c>
      <c r="M1592" s="1" t="s">
        <v>132</v>
      </c>
      <c r="N1592" s="1" t="s">
        <v>163</v>
      </c>
      <c r="O1592" s="1" t="s">
        <v>93</v>
      </c>
      <c r="P1592">
        <v>60</v>
      </c>
      <c r="Q1592">
        <v>8251</v>
      </c>
      <c r="R1592">
        <v>227150.03</v>
      </c>
      <c r="S1592">
        <v>27.53</v>
      </c>
      <c r="T1592">
        <v>0.46</v>
      </c>
      <c r="U1592">
        <f t="shared" si="436"/>
        <v>227150.03</v>
      </c>
      <c r="V1592">
        <f t="shared" si="437"/>
        <v>495060</v>
      </c>
      <c r="W1592" s="1" t="s">
        <v>155</v>
      </c>
      <c r="X1592" s="1" t="s">
        <v>1236</v>
      </c>
      <c r="Y1592" s="1" t="s">
        <v>156</v>
      </c>
      <c r="Z1592" s="3">
        <v>6648</v>
      </c>
      <c r="AA1592" s="4">
        <f t="shared" si="441"/>
        <v>822</v>
      </c>
      <c r="AB1592" s="4">
        <f t="shared" si="432"/>
        <v>3150.2693037999998</v>
      </c>
      <c r="AC1592" s="4">
        <f t="shared" si="433"/>
        <v>822</v>
      </c>
      <c r="AD1592" s="4">
        <f t="shared" si="444"/>
        <v>822</v>
      </c>
      <c r="AE1592" s="4">
        <v>822</v>
      </c>
      <c r="AF1592" s="4">
        <v>822</v>
      </c>
      <c r="AG1592" s="4">
        <f>AE1592</f>
        <v>822</v>
      </c>
      <c r="AI1592" t="e">
        <f t="shared" si="438"/>
        <v>#N/A</v>
      </c>
      <c r="AJ1592">
        <v>3303.52</v>
      </c>
      <c r="AK1592" s="2">
        <v>3303.52</v>
      </c>
      <c r="AL1592" s="2">
        <f>AJ1592</f>
        <v>3303.52</v>
      </c>
      <c r="AM1592" s="4"/>
      <c r="AN1592" t="e">
        <f>VLOOKUP([1]!Tabelle13[[#This Row],[Vlookup this ID for freight costs]],$AL$2:$AL$6811,2,FALSE)</f>
        <v>#REF!</v>
      </c>
      <c r="AP1592">
        <v>363.44</v>
      </c>
      <c r="AQ1592">
        <v>363.44</v>
      </c>
      <c r="AR1592" s="4">
        <v>14</v>
      </c>
      <c r="AS1592" s="4">
        <v>2</v>
      </c>
      <c r="AT1592" s="4">
        <v>2008</v>
      </c>
      <c r="AU1592" s="4">
        <v>14</v>
      </c>
      <c r="AV1592" s="4">
        <v>2</v>
      </c>
      <c r="AW1592" s="4">
        <v>2008</v>
      </c>
      <c r="AX1592" t="str">
        <f t="shared" si="439"/>
        <v>No Delay</v>
      </c>
      <c r="AY1592">
        <f t="shared" si="440"/>
        <v>0</v>
      </c>
    </row>
    <row r="1593" spans="1:51" x14ac:dyDescent="0.2">
      <c r="A1593" s="3">
        <v>83496</v>
      </c>
      <c r="B1593" s="1" t="s">
        <v>151</v>
      </c>
      <c r="C1593" s="1" t="s">
        <v>65</v>
      </c>
      <c r="D1593" s="1" t="s">
        <v>130</v>
      </c>
      <c r="E1593" s="1" t="s">
        <v>152</v>
      </c>
      <c r="F1593" s="1" t="s">
        <v>152</v>
      </c>
      <c r="G1593" s="13" t="s">
        <v>927</v>
      </c>
      <c r="H1593" s="12">
        <v>40709</v>
      </c>
      <c r="I1593" s="12" t="s">
        <v>301</v>
      </c>
      <c r="J1593" s="12">
        <v>40674</v>
      </c>
      <c r="K1593" s="4">
        <v>3174</v>
      </c>
      <c r="L1593" s="1" t="s">
        <v>146</v>
      </c>
      <c r="M1593" s="1" t="s">
        <v>132</v>
      </c>
      <c r="N1593" s="1" t="s">
        <v>178</v>
      </c>
      <c r="O1593" s="1" t="s">
        <v>93</v>
      </c>
      <c r="P1593">
        <v>60</v>
      </c>
      <c r="Q1593">
        <v>15000</v>
      </c>
      <c r="R1593">
        <v>108150</v>
      </c>
      <c r="S1593">
        <v>7.21</v>
      </c>
      <c r="T1593">
        <v>0.12</v>
      </c>
      <c r="U1593">
        <f t="shared" si="436"/>
        <v>108150</v>
      </c>
      <c r="V1593">
        <f t="shared" si="437"/>
        <v>900000</v>
      </c>
      <c r="W1593" s="1" t="s">
        <v>155</v>
      </c>
      <c r="X1593" s="1" t="s">
        <v>1236</v>
      </c>
      <c r="Y1593" s="1" t="s">
        <v>156</v>
      </c>
      <c r="Z1593" s="3">
        <v>7726</v>
      </c>
      <c r="AA1593" s="4">
        <f t="shared" si="441"/>
        <v>823</v>
      </c>
      <c r="AB1593" s="4">
        <f t="shared" si="432"/>
        <v>3890.957206</v>
      </c>
      <c r="AC1593" s="4">
        <f t="shared" si="433"/>
        <v>823</v>
      </c>
      <c r="AD1593" s="4">
        <f t="shared" si="444"/>
        <v>5090.0859971851851</v>
      </c>
      <c r="AE1593" s="4">
        <v>823</v>
      </c>
      <c r="AF1593" s="4">
        <v>823</v>
      </c>
      <c r="AG1593" s="4">
        <f>AE1593</f>
        <v>823</v>
      </c>
      <c r="AI1593" t="e">
        <f t="shared" si="438"/>
        <v>#N/A</v>
      </c>
      <c r="AJ1593">
        <v>12601.06</v>
      </c>
      <c r="AK1593" s="2">
        <v>12601.06</v>
      </c>
      <c r="AL1593" s="2">
        <f>AJ1593</f>
        <v>12601.06</v>
      </c>
      <c r="AM1593" s="4"/>
      <c r="AN1593" t="e">
        <f>VLOOKUP([1]!Tabelle13[[#This Row],[Vlookup this ID for freight costs]],$AL$2:$AL$6811,2,FALSE)</f>
        <v>#REF!</v>
      </c>
      <c r="AP1593">
        <v>178.45</v>
      </c>
      <c r="AQ1593">
        <v>178.45</v>
      </c>
      <c r="AR1593" s="4">
        <v>15</v>
      </c>
      <c r="AS1593" s="4">
        <v>6</v>
      </c>
      <c r="AT1593" s="4">
        <v>2011</v>
      </c>
      <c r="AU1593" s="4">
        <v>11</v>
      </c>
      <c r="AV1593" s="4">
        <v>5</v>
      </c>
      <c r="AW1593" s="4">
        <v>2011</v>
      </c>
      <c r="AX1593" t="str">
        <f t="shared" si="439"/>
        <v>No Delay</v>
      </c>
      <c r="AY1593">
        <f t="shared" si="440"/>
        <v>0</v>
      </c>
    </row>
    <row r="1594" spans="1:51" x14ac:dyDescent="0.2">
      <c r="A1594" s="3">
        <v>83715</v>
      </c>
      <c r="B1594" s="1" t="s">
        <v>140</v>
      </c>
      <c r="C1594" s="1" t="s">
        <v>99</v>
      </c>
      <c r="D1594" s="1" t="s">
        <v>130</v>
      </c>
      <c r="E1594" s="1" t="s">
        <v>101</v>
      </c>
      <c r="F1594" s="1" t="s">
        <v>101</v>
      </c>
      <c r="G1594" s="13" t="s">
        <v>1548</v>
      </c>
      <c r="H1594" s="12">
        <v>41562</v>
      </c>
      <c r="I1594" s="12" t="s">
        <v>1549</v>
      </c>
      <c r="J1594" s="12">
        <v>41535</v>
      </c>
      <c r="K1594" s="4">
        <v>4932</v>
      </c>
      <c r="L1594" s="1" t="s">
        <v>146</v>
      </c>
      <c r="M1594" s="1" t="s">
        <v>132</v>
      </c>
      <c r="N1594" s="1" t="s">
        <v>1032</v>
      </c>
      <c r="O1594" s="1" t="s">
        <v>93</v>
      </c>
      <c r="P1594">
        <v>240</v>
      </c>
      <c r="Q1594">
        <v>2191</v>
      </c>
      <c r="R1594">
        <v>4272.45</v>
      </c>
      <c r="S1594">
        <v>1.95</v>
      </c>
      <c r="T1594">
        <v>0.01</v>
      </c>
      <c r="U1594">
        <f t="shared" si="436"/>
        <v>4272.45</v>
      </c>
      <c r="V1594">
        <f t="shared" si="437"/>
        <v>525840</v>
      </c>
      <c r="W1594" s="1" t="s">
        <v>155</v>
      </c>
      <c r="X1594" s="1" t="s">
        <v>1236</v>
      </c>
      <c r="Y1594" s="1" t="s">
        <v>156</v>
      </c>
      <c r="Z1594" s="3">
        <v>12500</v>
      </c>
      <c r="AA1594" s="4">
        <f t="shared" si="441"/>
        <v>823</v>
      </c>
      <c r="AB1594" s="4">
        <f t="shared" si="432"/>
        <v>2485.1976358000002</v>
      </c>
      <c r="AC1594" s="4">
        <f t="shared" si="433"/>
        <v>823</v>
      </c>
      <c r="AD1594" s="4">
        <f t="shared" si="444"/>
        <v>823</v>
      </c>
      <c r="AE1594" s="4">
        <v>823</v>
      </c>
      <c r="AF1594" s="4">
        <v>823</v>
      </c>
      <c r="AG1594" s="4">
        <f>AE1594</f>
        <v>823</v>
      </c>
      <c r="AI1594" t="e">
        <f t="shared" si="438"/>
        <v>#N/A</v>
      </c>
      <c r="AJ1594">
        <v>3524</v>
      </c>
      <c r="AK1594" s="2">
        <v>3524</v>
      </c>
      <c r="AL1594" s="2">
        <f>AJ1594</f>
        <v>3524</v>
      </c>
      <c r="AM1594" s="4"/>
      <c r="AN1594" t="e">
        <f>VLOOKUP([1]!Tabelle13[[#This Row],[Vlookup this ID for freight costs]],$AL$2:$AL$6811,2,FALSE)</f>
        <v>#REF!</v>
      </c>
      <c r="AP1594">
        <v>5.99</v>
      </c>
      <c r="AQ1594">
        <v>5.99</v>
      </c>
      <c r="AR1594" s="4">
        <v>15</v>
      </c>
      <c r="AS1594" s="4">
        <v>10</v>
      </c>
      <c r="AT1594" s="4">
        <v>2013</v>
      </c>
      <c r="AU1594" s="4">
        <v>18</v>
      </c>
      <c r="AV1594" s="4">
        <v>9</v>
      </c>
      <c r="AW1594" s="4">
        <v>2013</v>
      </c>
      <c r="AX1594" t="str">
        <f t="shared" si="439"/>
        <v>No Delay</v>
      </c>
      <c r="AY1594">
        <f t="shared" si="440"/>
        <v>0</v>
      </c>
    </row>
    <row r="1595" spans="1:51" x14ac:dyDescent="0.2">
      <c r="A1595" s="3">
        <v>12176</v>
      </c>
      <c r="B1595" s="1" t="s">
        <v>164</v>
      </c>
      <c r="C1595" s="1" t="s">
        <v>165</v>
      </c>
      <c r="D1595" s="1" t="s">
        <v>130</v>
      </c>
      <c r="E1595" s="1" t="s">
        <v>53</v>
      </c>
      <c r="F1595" s="1" t="s">
        <v>53</v>
      </c>
      <c r="G1595" s="13" t="s">
        <v>1550</v>
      </c>
      <c r="H1595" s="12">
        <v>39664</v>
      </c>
      <c r="I1595" s="12" t="s">
        <v>1550</v>
      </c>
      <c r="J1595" s="12">
        <v>39664</v>
      </c>
      <c r="K1595" s="4">
        <v>993</v>
      </c>
      <c r="L1595" s="1" t="s">
        <v>146</v>
      </c>
      <c r="M1595" s="1" t="s">
        <v>132</v>
      </c>
      <c r="N1595" s="1" t="s">
        <v>154</v>
      </c>
      <c r="O1595" s="1" t="s">
        <v>93</v>
      </c>
      <c r="P1595">
        <v>60</v>
      </c>
      <c r="Q1595">
        <v>7296</v>
      </c>
      <c r="R1595">
        <v>96890.880000000005</v>
      </c>
      <c r="S1595">
        <v>13.28</v>
      </c>
      <c r="T1595">
        <v>0.22</v>
      </c>
      <c r="U1595">
        <f t="shared" si="436"/>
        <v>96890.87999999999</v>
      </c>
      <c r="V1595">
        <f t="shared" si="437"/>
        <v>437760</v>
      </c>
      <c r="W1595" s="1" t="s">
        <v>155</v>
      </c>
      <c r="X1595" s="1" t="s">
        <v>1236</v>
      </c>
      <c r="Y1595" s="1" t="s">
        <v>156</v>
      </c>
      <c r="Z1595" s="3">
        <v>5457</v>
      </c>
      <c r="AA1595" s="4">
        <f t="shared" si="441"/>
        <v>824</v>
      </c>
      <c r="AB1595" s="4">
        <f t="shared" ref="AB1595:AB1658" si="447" xml:space="preserve"> 2244.740206  + 0.1097478*Q1595</f>
        <v>3045.4601548000001</v>
      </c>
      <c r="AC1595" s="4">
        <f t="shared" ref="AC1595:AC1658" si="448">AF1595</f>
        <v>824</v>
      </c>
      <c r="AD1595" s="4">
        <f t="shared" si="444"/>
        <v>824</v>
      </c>
      <c r="AE1595" s="4">
        <v>824</v>
      </c>
      <c r="AF1595" s="4">
        <v>824</v>
      </c>
      <c r="AG1595" s="4">
        <f>AE1595</f>
        <v>824</v>
      </c>
      <c r="AI1595" t="e">
        <f t="shared" si="438"/>
        <v>#N/A</v>
      </c>
      <c r="AJ1595">
        <v>3182.52</v>
      </c>
      <c r="AK1595" s="2">
        <v>3182.52</v>
      </c>
      <c r="AL1595" s="2">
        <f>AJ1595</f>
        <v>3182.52</v>
      </c>
      <c r="AM1595" s="4"/>
      <c r="AN1595" t="e">
        <f>VLOOKUP([1]!Tabelle13[[#This Row],[Vlookup this ID for freight costs]],$AL$2:$AL$6811,2,FALSE)</f>
        <v>#REF!</v>
      </c>
      <c r="AP1595">
        <v>155.03</v>
      </c>
      <c r="AQ1595">
        <v>155.03</v>
      </c>
      <c r="AR1595" s="4">
        <v>4</v>
      </c>
      <c r="AS1595" s="4">
        <v>8</v>
      </c>
      <c r="AT1595" s="4">
        <v>2008</v>
      </c>
      <c r="AU1595" s="4">
        <v>4</v>
      </c>
      <c r="AV1595" s="4">
        <v>8</v>
      </c>
      <c r="AW1595" s="4">
        <v>2008</v>
      </c>
      <c r="AX1595" t="str">
        <f t="shared" si="439"/>
        <v>No Delay</v>
      </c>
      <c r="AY1595">
        <f t="shared" si="440"/>
        <v>0</v>
      </c>
    </row>
    <row r="1596" spans="1:51" x14ac:dyDescent="0.2">
      <c r="A1596" s="3">
        <v>82670</v>
      </c>
      <c r="B1596" s="1" t="s">
        <v>172</v>
      </c>
      <c r="C1596" s="1" t="s">
        <v>114</v>
      </c>
      <c r="D1596" s="1" t="s">
        <v>130</v>
      </c>
      <c r="E1596" s="1" t="s">
        <v>53</v>
      </c>
      <c r="F1596" s="1" t="s">
        <v>53</v>
      </c>
      <c r="G1596" s="13" t="s">
        <v>1169</v>
      </c>
      <c r="H1596" s="12">
        <v>41737</v>
      </c>
      <c r="I1596" s="12" t="s">
        <v>858</v>
      </c>
      <c r="J1596" s="12">
        <v>41781</v>
      </c>
      <c r="K1596" s="4">
        <v>5492</v>
      </c>
      <c r="L1596" s="1" t="s">
        <v>146</v>
      </c>
      <c r="M1596" s="1" t="s">
        <v>132</v>
      </c>
      <c r="N1596" s="1" t="s">
        <v>1032</v>
      </c>
      <c r="O1596" s="1" t="s">
        <v>93</v>
      </c>
      <c r="P1596">
        <v>240</v>
      </c>
      <c r="Q1596">
        <v>1222</v>
      </c>
      <c r="R1596">
        <v>2175.16</v>
      </c>
      <c r="S1596">
        <v>1.78</v>
      </c>
      <c r="T1596">
        <v>0.01</v>
      </c>
      <c r="U1596">
        <f t="shared" si="436"/>
        <v>2175.16</v>
      </c>
      <c r="V1596">
        <f t="shared" si="437"/>
        <v>293280</v>
      </c>
      <c r="W1596" s="1" t="s">
        <v>155</v>
      </c>
      <c r="X1596" s="1" t="s">
        <v>1236</v>
      </c>
      <c r="Y1596" s="1" t="s">
        <v>156</v>
      </c>
      <c r="Z1596" s="3">
        <v>6648</v>
      </c>
      <c r="AA1596" s="4">
        <f t="shared" si="441"/>
        <v>825</v>
      </c>
      <c r="AB1596" s="4">
        <f t="shared" si="447"/>
        <v>2378.8520176000002</v>
      </c>
      <c r="AC1596" s="4">
        <f t="shared" si="448"/>
        <v>825</v>
      </c>
      <c r="AD1596" s="4">
        <f t="shared" si="444"/>
        <v>825</v>
      </c>
      <c r="AE1596" s="4">
        <v>825</v>
      </c>
      <c r="AF1596" s="4">
        <v>825</v>
      </c>
      <c r="AG1596" s="4">
        <f>AE1596</f>
        <v>825</v>
      </c>
      <c r="AI1596" t="e">
        <f t="shared" si="438"/>
        <v>#N/A</v>
      </c>
      <c r="AJ1596">
        <v>6380.09</v>
      </c>
      <c r="AK1596" s="2">
        <v>6380.09</v>
      </c>
      <c r="AL1596" s="2">
        <f>AJ1596</f>
        <v>6380.09</v>
      </c>
      <c r="AM1596" s="4"/>
      <c r="AN1596" t="e">
        <f>VLOOKUP([1]!Tabelle13[[#This Row],[Vlookup this ID for freight costs]],$AL$2:$AL$6811,2,FALSE)</f>
        <v>#REF!</v>
      </c>
      <c r="AP1596">
        <v>2.2400000000000002</v>
      </c>
      <c r="AQ1596">
        <v>2.2400000000000002</v>
      </c>
      <c r="AR1596" s="4">
        <v>8</v>
      </c>
      <c r="AS1596" s="4">
        <v>4</v>
      </c>
      <c r="AT1596" s="4">
        <v>2014</v>
      </c>
      <c r="AU1596" s="4">
        <v>22</v>
      </c>
      <c r="AV1596" s="4">
        <v>5</v>
      </c>
      <c r="AW1596" s="4">
        <v>2014</v>
      </c>
      <c r="AX1596" t="str">
        <f t="shared" si="439"/>
        <v>Delay</v>
      </c>
      <c r="AY1596">
        <f t="shared" si="440"/>
        <v>44</v>
      </c>
    </row>
    <row r="1597" spans="1:51" x14ac:dyDescent="0.2">
      <c r="A1597" s="3">
        <v>85467</v>
      </c>
      <c r="B1597" s="1" t="s">
        <v>172</v>
      </c>
      <c r="C1597" s="1" t="s">
        <v>114</v>
      </c>
      <c r="D1597" s="1" t="s">
        <v>130</v>
      </c>
      <c r="E1597" s="1" t="s">
        <v>53</v>
      </c>
      <c r="F1597" s="1" t="s">
        <v>53</v>
      </c>
      <c r="G1597" s="13" t="s">
        <v>1169</v>
      </c>
      <c r="H1597" s="12">
        <v>41737</v>
      </c>
      <c r="I1597" s="12" t="s">
        <v>858</v>
      </c>
      <c r="J1597" s="12">
        <v>41781</v>
      </c>
      <c r="K1597" s="4">
        <v>5496</v>
      </c>
      <c r="L1597" s="1" t="s">
        <v>146</v>
      </c>
      <c r="M1597" s="1" t="s">
        <v>132</v>
      </c>
      <c r="N1597" s="1" t="s">
        <v>1520</v>
      </c>
      <c r="O1597" s="1" t="s">
        <v>93</v>
      </c>
      <c r="P1597">
        <v>100</v>
      </c>
      <c r="Q1597">
        <v>2000</v>
      </c>
      <c r="R1597">
        <v>2600</v>
      </c>
      <c r="S1597">
        <v>1.3</v>
      </c>
      <c r="T1597">
        <v>0.01</v>
      </c>
      <c r="U1597">
        <f t="shared" si="436"/>
        <v>2600</v>
      </c>
      <c r="V1597">
        <f t="shared" si="437"/>
        <v>200000</v>
      </c>
      <c r="W1597" s="1" t="s">
        <v>155</v>
      </c>
      <c r="X1597" s="1" t="s">
        <v>1236</v>
      </c>
      <c r="Y1597" s="1" t="s">
        <v>156</v>
      </c>
      <c r="Z1597" s="3">
        <v>6648</v>
      </c>
      <c r="AA1597" s="4">
        <f t="shared" si="441"/>
        <v>825</v>
      </c>
      <c r="AB1597" s="4">
        <f t="shared" si="447"/>
        <v>2464.2358060000001</v>
      </c>
      <c r="AC1597" s="4">
        <f t="shared" si="448"/>
        <v>825</v>
      </c>
      <c r="AD1597" s="4">
        <f t="shared" si="444"/>
        <v>759</v>
      </c>
      <c r="AE1597" s="3" t="s">
        <v>1551</v>
      </c>
      <c r="AF1597" s="3">
        <v>825</v>
      </c>
      <c r="AG1597" s="4">
        <f>AI1597</f>
        <v>825</v>
      </c>
      <c r="AH1597" s="4">
        <v>82670</v>
      </c>
      <c r="AI1597">
        <f t="shared" si="438"/>
        <v>825</v>
      </c>
      <c r="AJ1597" t="s">
        <v>1551</v>
      </c>
      <c r="AK1597" s="2">
        <v>6380.09</v>
      </c>
      <c r="AL1597" s="2">
        <f>AN1597</f>
        <v>6380.09</v>
      </c>
      <c r="AM1597" s="4">
        <v>82670</v>
      </c>
      <c r="AN1597">
        <f>INDEX($AJ$2:$AJ$6811,MATCH(AM1597,$A$2:$A$6811,0))</f>
        <v>6380.09</v>
      </c>
      <c r="AP1597">
        <v>2.67</v>
      </c>
      <c r="AQ1597">
        <v>2.67</v>
      </c>
      <c r="AR1597" s="4">
        <v>8</v>
      </c>
      <c r="AS1597" s="4">
        <v>4</v>
      </c>
      <c r="AT1597" s="4">
        <v>2014</v>
      </c>
      <c r="AU1597" s="4">
        <v>22</v>
      </c>
      <c r="AV1597" s="4">
        <v>5</v>
      </c>
      <c r="AW1597" s="4">
        <v>2014</v>
      </c>
      <c r="AX1597" t="str">
        <f t="shared" si="439"/>
        <v>Delay</v>
      </c>
      <c r="AY1597">
        <f t="shared" si="440"/>
        <v>44</v>
      </c>
    </row>
    <row r="1598" spans="1:51" x14ac:dyDescent="0.2">
      <c r="A1598" s="3">
        <v>86082</v>
      </c>
      <c r="B1598" s="1" t="s">
        <v>140</v>
      </c>
      <c r="C1598" s="1" t="s">
        <v>99</v>
      </c>
      <c r="D1598" s="1" t="s">
        <v>130</v>
      </c>
      <c r="E1598" s="1" t="s">
        <v>101</v>
      </c>
      <c r="F1598" s="1" t="s">
        <v>101</v>
      </c>
      <c r="G1598" s="13" t="s">
        <v>1552</v>
      </c>
      <c r="H1598" s="12">
        <v>41849</v>
      </c>
      <c r="I1598" s="12" t="s">
        <v>1283</v>
      </c>
      <c r="J1598" s="12">
        <v>41855</v>
      </c>
      <c r="K1598" s="4">
        <v>5711</v>
      </c>
      <c r="L1598" s="1" t="s">
        <v>146</v>
      </c>
      <c r="M1598" s="1" t="s">
        <v>132</v>
      </c>
      <c r="N1598" s="1" t="s">
        <v>599</v>
      </c>
      <c r="O1598" s="1" t="s">
        <v>93</v>
      </c>
      <c r="P1598">
        <v>60</v>
      </c>
      <c r="Q1598">
        <v>14789</v>
      </c>
      <c r="R1598">
        <v>55458.75</v>
      </c>
      <c r="S1598">
        <v>3.75</v>
      </c>
      <c r="T1598">
        <v>0.06</v>
      </c>
      <c r="U1598">
        <f t="shared" si="436"/>
        <v>55458.75</v>
      </c>
      <c r="V1598">
        <f t="shared" si="437"/>
        <v>887340</v>
      </c>
      <c r="W1598" s="1" t="s">
        <v>160</v>
      </c>
      <c r="X1598" s="1" t="s">
        <v>1236</v>
      </c>
      <c r="Y1598" s="1" t="s">
        <v>161</v>
      </c>
      <c r="Z1598" s="3">
        <v>11983</v>
      </c>
      <c r="AA1598" s="4">
        <f t="shared" si="441"/>
        <v>825</v>
      </c>
      <c r="AB1598" s="4">
        <f t="shared" si="447"/>
        <v>3867.8004202000002</v>
      </c>
      <c r="AC1598" s="4">
        <f t="shared" si="448"/>
        <v>825</v>
      </c>
      <c r="AD1598" s="4">
        <f t="shared" si="444"/>
        <v>825</v>
      </c>
      <c r="AE1598" s="4">
        <v>825</v>
      </c>
      <c r="AF1598" s="4">
        <v>825</v>
      </c>
      <c r="AG1598" s="4">
        <f>AE1598</f>
        <v>825</v>
      </c>
      <c r="AI1598" t="e">
        <f t="shared" si="438"/>
        <v>#N/A</v>
      </c>
      <c r="AJ1598">
        <v>5137.0600000000004</v>
      </c>
      <c r="AK1598" s="2">
        <v>5137.0600000000004</v>
      </c>
      <c r="AL1598" s="2">
        <f>AJ1598</f>
        <v>5137.0600000000004</v>
      </c>
      <c r="AM1598" s="4"/>
      <c r="AN1598" t="e">
        <f>VLOOKUP([1]!Tabelle13[[#This Row],[Vlookup this ID for freight costs]],$AL$2:$AL$6811,2,FALSE)</f>
        <v>#REF!</v>
      </c>
      <c r="AP1598">
        <v>57.01</v>
      </c>
      <c r="AQ1598">
        <v>57.01</v>
      </c>
      <c r="AR1598" s="4">
        <v>29</v>
      </c>
      <c r="AS1598" s="4">
        <v>7</v>
      </c>
      <c r="AT1598" s="4">
        <v>2014</v>
      </c>
      <c r="AU1598" s="4">
        <v>4</v>
      </c>
      <c r="AV1598" s="4">
        <v>8</v>
      </c>
      <c r="AW1598" s="4">
        <v>2014</v>
      </c>
      <c r="AX1598" t="str">
        <f t="shared" si="439"/>
        <v>Delay</v>
      </c>
      <c r="AY1598">
        <f t="shared" si="440"/>
        <v>6</v>
      </c>
    </row>
    <row r="1599" spans="1:51" x14ac:dyDescent="0.2">
      <c r="A1599" s="3">
        <v>86724</v>
      </c>
      <c r="B1599" s="1" t="s">
        <v>151</v>
      </c>
      <c r="C1599" s="1" t="s">
        <v>65</v>
      </c>
      <c r="D1599" s="1" t="s">
        <v>130</v>
      </c>
      <c r="E1599" s="1" t="s">
        <v>152</v>
      </c>
      <c r="F1599" s="1" t="s">
        <v>152</v>
      </c>
      <c r="G1599" s="13" t="s">
        <v>406</v>
      </c>
      <c r="H1599" s="12">
        <v>41943</v>
      </c>
      <c r="I1599" s="12" t="s">
        <v>627</v>
      </c>
      <c r="J1599" s="12">
        <v>41887</v>
      </c>
      <c r="K1599" s="4">
        <v>5937</v>
      </c>
      <c r="L1599" s="1" t="s">
        <v>146</v>
      </c>
      <c r="M1599" s="1" t="s">
        <v>132</v>
      </c>
      <c r="N1599" s="1" t="s">
        <v>167</v>
      </c>
      <c r="O1599" s="1" t="s">
        <v>93</v>
      </c>
      <c r="P1599">
        <v>30</v>
      </c>
      <c r="Q1599">
        <v>12241</v>
      </c>
      <c r="R1599">
        <v>39293.61</v>
      </c>
      <c r="S1599">
        <v>3.21</v>
      </c>
      <c r="T1599">
        <v>0.11</v>
      </c>
      <c r="U1599">
        <f t="shared" si="436"/>
        <v>39293.61</v>
      </c>
      <c r="V1599">
        <f t="shared" si="437"/>
        <v>367230</v>
      </c>
      <c r="W1599" s="1" t="s">
        <v>197</v>
      </c>
      <c r="X1599" s="1" t="s">
        <v>1236</v>
      </c>
      <c r="Y1599" s="1" t="s">
        <v>3082</v>
      </c>
      <c r="Z1599" s="3">
        <v>7428</v>
      </c>
      <c r="AA1599" s="4">
        <f t="shared" si="441"/>
        <v>828</v>
      </c>
      <c r="AB1599" s="4">
        <f t="shared" si="447"/>
        <v>3588.1630258</v>
      </c>
      <c r="AC1599" s="4">
        <f t="shared" si="448"/>
        <v>828</v>
      </c>
      <c r="AD1599" s="4">
        <f t="shared" si="444"/>
        <v>955</v>
      </c>
      <c r="AE1599" s="4">
        <v>828</v>
      </c>
      <c r="AF1599" s="4">
        <v>828</v>
      </c>
      <c r="AG1599" s="4">
        <f>AE1599</f>
        <v>828</v>
      </c>
      <c r="AI1599" t="e">
        <f t="shared" si="438"/>
        <v>#N/A</v>
      </c>
      <c r="AJ1599">
        <v>3773</v>
      </c>
      <c r="AK1599" s="2">
        <v>3773</v>
      </c>
      <c r="AL1599" s="2">
        <f>AJ1599</f>
        <v>3773</v>
      </c>
      <c r="AM1599" s="4"/>
      <c r="AN1599" t="e">
        <f>VLOOKUP([1]!Tabelle13[[#This Row],[Vlookup this ID for freight costs]],$AL$2:$AL$6811,2,FALSE)</f>
        <v>#REF!</v>
      </c>
      <c r="AP1599">
        <v>40.39</v>
      </c>
      <c r="AQ1599">
        <v>40.39</v>
      </c>
      <c r="AR1599" s="4">
        <v>31</v>
      </c>
      <c r="AS1599" s="4">
        <v>10</v>
      </c>
      <c r="AT1599" s="4">
        <v>2014</v>
      </c>
      <c r="AU1599" s="4">
        <v>5</v>
      </c>
      <c r="AV1599" s="4">
        <v>9</v>
      </c>
      <c r="AW1599" s="4">
        <v>2014</v>
      </c>
      <c r="AX1599" t="str">
        <f t="shared" si="439"/>
        <v>No Delay</v>
      </c>
      <c r="AY1599">
        <f t="shared" si="440"/>
        <v>0</v>
      </c>
    </row>
    <row r="1600" spans="1:51" x14ac:dyDescent="0.2">
      <c r="A1600" s="3">
        <v>85236</v>
      </c>
      <c r="B1600" s="1" t="s">
        <v>140</v>
      </c>
      <c r="C1600" s="1" t="s">
        <v>99</v>
      </c>
      <c r="D1600" s="1" t="s">
        <v>130</v>
      </c>
      <c r="E1600" s="1" t="s">
        <v>101</v>
      </c>
      <c r="F1600" s="1" t="s">
        <v>101</v>
      </c>
      <c r="G1600" s="13" t="s">
        <v>807</v>
      </c>
      <c r="H1600" s="12">
        <v>40998</v>
      </c>
      <c r="I1600" s="12" t="s">
        <v>1543</v>
      </c>
      <c r="J1600" s="12">
        <v>40980</v>
      </c>
      <c r="K1600" s="4">
        <v>3815</v>
      </c>
      <c r="L1600" s="1" t="s">
        <v>146</v>
      </c>
      <c r="M1600" s="1" t="s">
        <v>132</v>
      </c>
      <c r="N1600" s="1" t="s">
        <v>218</v>
      </c>
      <c r="O1600" s="1" t="s">
        <v>93</v>
      </c>
      <c r="P1600">
        <v>90</v>
      </c>
      <c r="Q1600">
        <v>6510</v>
      </c>
      <c r="R1600">
        <v>57743.7</v>
      </c>
      <c r="S1600">
        <v>8.8699999999999992</v>
      </c>
      <c r="T1600">
        <v>0.1</v>
      </c>
      <c r="U1600">
        <f t="shared" si="436"/>
        <v>57743.7</v>
      </c>
      <c r="V1600">
        <f t="shared" si="437"/>
        <v>585900</v>
      </c>
      <c r="W1600" s="1" t="s">
        <v>155</v>
      </c>
      <c r="X1600" s="1" t="s">
        <v>1236</v>
      </c>
      <c r="Y1600" s="1" t="s">
        <v>156</v>
      </c>
      <c r="Z1600" s="3">
        <v>12500</v>
      </c>
      <c r="AA1600" s="4">
        <f t="shared" si="441"/>
        <v>830</v>
      </c>
      <c r="AB1600" s="4">
        <f t="shared" si="447"/>
        <v>2959.1983840000003</v>
      </c>
      <c r="AC1600" s="4">
        <f t="shared" si="448"/>
        <v>830</v>
      </c>
      <c r="AD1600" s="4">
        <f t="shared" si="444"/>
        <v>830</v>
      </c>
      <c r="AE1600" s="4">
        <v>830</v>
      </c>
      <c r="AF1600" s="4">
        <v>830</v>
      </c>
      <c r="AG1600" s="4">
        <f>AE1600</f>
        <v>830</v>
      </c>
      <c r="AI1600" t="e">
        <f t="shared" si="438"/>
        <v>#N/A</v>
      </c>
      <c r="AJ1600">
        <v>1698.83</v>
      </c>
      <c r="AK1600" s="2">
        <v>1698.83</v>
      </c>
      <c r="AL1600" s="2">
        <f>AJ1600</f>
        <v>1698.83</v>
      </c>
      <c r="AM1600" s="4"/>
      <c r="AN1600" t="e">
        <f>VLOOKUP([1]!Tabelle13[[#This Row],[Vlookup this ID for freight costs]],$AL$2:$AL$6811,2,FALSE)</f>
        <v>#REF!</v>
      </c>
      <c r="AP1600">
        <v>95.28</v>
      </c>
      <c r="AQ1600">
        <v>95.28</v>
      </c>
      <c r="AR1600" s="4">
        <v>30</v>
      </c>
      <c r="AS1600" s="4">
        <v>4</v>
      </c>
      <c r="AT1600" s="4">
        <v>2012</v>
      </c>
      <c r="AU1600" s="4">
        <v>12</v>
      </c>
      <c r="AV1600" s="4">
        <v>4</v>
      </c>
      <c r="AW1600" s="4">
        <v>2012</v>
      </c>
      <c r="AX1600" t="str">
        <f t="shared" si="439"/>
        <v>No Delay</v>
      </c>
      <c r="AY1600">
        <f t="shared" si="440"/>
        <v>0</v>
      </c>
    </row>
    <row r="1601" spans="1:51" x14ac:dyDescent="0.2">
      <c r="A1601" s="3">
        <v>19250</v>
      </c>
      <c r="B1601" s="1" t="s">
        <v>215</v>
      </c>
      <c r="C1601" s="1" t="s">
        <v>89</v>
      </c>
      <c r="D1601" s="1" t="s">
        <v>74</v>
      </c>
      <c r="E1601" s="1" t="s">
        <v>53</v>
      </c>
      <c r="F1601" s="1" t="s">
        <v>53</v>
      </c>
      <c r="G1601" s="13" t="s">
        <v>1553</v>
      </c>
      <c r="H1601" s="12">
        <v>40339</v>
      </c>
      <c r="I1601" s="12" t="s">
        <v>1553</v>
      </c>
      <c r="J1601" s="12">
        <v>40339</v>
      </c>
      <c r="K1601" s="4">
        <v>2505</v>
      </c>
      <c r="L1601" s="1" t="s">
        <v>146</v>
      </c>
      <c r="M1601" s="1" t="s">
        <v>182</v>
      </c>
      <c r="N1601" s="1" t="s">
        <v>684</v>
      </c>
      <c r="O1601" s="1" t="s">
        <v>685</v>
      </c>
      <c r="P1601">
        <v>60</v>
      </c>
      <c r="Q1601">
        <v>4245</v>
      </c>
      <c r="R1601">
        <v>40327.5</v>
      </c>
      <c r="S1601">
        <v>9.5</v>
      </c>
      <c r="T1601">
        <v>0.16</v>
      </c>
      <c r="U1601">
        <f t="shared" si="436"/>
        <v>40327.5</v>
      </c>
      <c r="V1601">
        <f t="shared" si="437"/>
        <v>254700</v>
      </c>
      <c r="W1601" s="1" t="s">
        <v>185</v>
      </c>
      <c r="X1601" s="1" t="s">
        <v>186</v>
      </c>
      <c r="Y1601" s="1" t="s">
        <v>186</v>
      </c>
      <c r="Z1601" s="3">
        <v>4287</v>
      </c>
      <c r="AA1601" s="4">
        <f t="shared" si="441"/>
        <v>833</v>
      </c>
      <c r="AB1601" s="4">
        <f t="shared" si="447"/>
        <v>2710.6196169999998</v>
      </c>
      <c r="AC1601" s="4">
        <f t="shared" si="448"/>
        <v>833</v>
      </c>
      <c r="AD1601" s="4">
        <f t="shared" si="444"/>
        <v>833</v>
      </c>
      <c r="AE1601" s="4">
        <v>833</v>
      </c>
      <c r="AF1601" s="4">
        <v>833</v>
      </c>
      <c r="AG1601" s="4">
        <f>AE1601</f>
        <v>833</v>
      </c>
      <c r="AI1601" t="e">
        <f t="shared" si="438"/>
        <v>#N/A</v>
      </c>
      <c r="AJ1601">
        <v>1134.5</v>
      </c>
      <c r="AK1601" s="2">
        <v>1134.5</v>
      </c>
      <c r="AL1601" s="2">
        <f>AJ1601</f>
        <v>1134.5</v>
      </c>
      <c r="AM1601" s="4"/>
      <c r="AN1601" t="e">
        <f>VLOOKUP([1]!Tabelle13[[#This Row],[Vlookup this ID for freight costs]],$AL$2:$AL$6811,2,FALSE)</f>
        <v>#REF!</v>
      </c>
      <c r="AP1601">
        <v>86.95</v>
      </c>
      <c r="AQ1601">
        <v>86.95</v>
      </c>
      <c r="AR1601" s="4">
        <v>10</v>
      </c>
      <c r="AS1601" s="4">
        <v>6</v>
      </c>
      <c r="AT1601" s="4">
        <v>2010</v>
      </c>
      <c r="AU1601" s="4">
        <v>10</v>
      </c>
      <c r="AV1601" s="4">
        <v>6</v>
      </c>
      <c r="AW1601" s="4">
        <v>2010</v>
      </c>
      <c r="AX1601" t="str">
        <f t="shared" si="439"/>
        <v>No Delay</v>
      </c>
      <c r="AY1601">
        <f t="shared" si="440"/>
        <v>0</v>
      </c>
    </row>
    <row r="1602" spans="1:51" x14ac:dyDescent="0.2">
      <c r="A1602" s="3">
        <v>85452</v>
      </c>
      <c r="B1602" s="1" t="s">
        <v>215</v>
      </c>
      <c r="C1602" s="1" t="s">
        <v>89</v>
      </c>
      <c r="D1602" s="1" t="s">
        <v>130</v>
      </c>
      <c r="E1602" s="1" t="s">
        <v>101</v>
      </c>
      <c r="F1602" s="1" t="s">
        <v>101</v>
      </c>
      <c r="G1602" s="13" t="s">
        <v>1554</v>
      </c>
      <c r="H1602" s="12">
        <v>41739</v>
      </c>
      <c r="I1602" s="12" t="s">
        <v>1282</v>
      </c>
      <c r="J1602" s="12">
        <v>41765</v>
      </c>
      <c r="K1602" s="4">
        <v>5476</v>
      </c>
      <c r="L1602" s="1" t="s">
        <v>146</v>
      </c>
      <c r="M1602" s="1" t="s">
        <v>132</v>
      </c>
      <c r="N1602" s="1" t="s">
        <v>238</v>
      </c>
      <c r="O1602" s="1" t="s">
        <v>93</v>
      </c>
      <c r="P1602">
        <v>30</v>
      </c>
      <c r="Q1602">
        <v>6377</v>
      </c>
      <c r="R1602">
        <v>29971.9</v>
      </c>
      <c r="S1602">
        <v>4.7</v>
      </c>
      <c r="T1602">
        <v>0.16</v>
      </c>
      <c r="U1602">
        <f t="shared" ref="U1602:U1665" si="449">S1602*Q1602</f>
        <v>29971.9</v>
      </c>
      <c r="V1602">
        <f t="shared" ref="V1602:V1665" si="450">Q1602*P1602</f>
        <v>191310</v>
      </c>
      <c r="W1602" s="1" t="s">
        <v>179</v>
      </c>
      <c r="X1602" s="1" t="s">
        <v>1236</v>
      </c>
      <c r="Y1602" s="1" t="s">
        <v>156</v>
      </c>
      <c r="Z1602" s="3">
        <v>13090</v>
      </c>
      <c r="AA1602" s="4">
        <f t="shared" si="441"/>
        <v>833</v>
      </c>
      <c r="AB1602" s="4">
        <f t="shared" si="447"/>
        <v>2944.6019265999998</v>
      </c>
      <c r="AC1602" s="4">
        <f t="shared" si="448"/>
        <v>833</v>
      </c>
      <c r="AD1602" s="4">
        <f t="shared" si="444"/>
        <v>597</v>
      </c>
      <c r="AE1602" s="4">
        <v>833</v>
      </c>
      <c r="AF1602" s="4">
        <v>833</v>
      </c>
      <c r="AG1602" s="4">
        <f>AE1602</f>
        <v>833</v>
      </c>
      <c r="AI1602" t="e">
        <f t="shared" ref="AI1602:AI1665" si="451">INDEX($AE$2:$AE$6811,MATCH(AH1602,$A$2:$A$6811,0))</f>
        <v>#N/A</v>
      </c>
      <c r="AJ1602">
        <v>4730.18</v>
      </c>
      <c r="AK1602" s="2">
        <v>4730.18</v>
      </c>
      <c r="AL1602" s="2">
        <f>AJ1602</f>
        <v>4730.18</v>
      </c>
      <c r="AM1602" s="4"/>
      <c r="AN1602" t="e">
        <f>VLOOKUP([1]!Tabelle13[[#This Row],[Vlookup this ID for freight costs]],$AL$2:$AL$6811,2,FALSE)</f>
        <v>#REF!</v>
      </c>
      <c r="AP1602">
        <v>37.08</v>
      </c>
      <c r="AQ1602">
        <v>37.08</v>
      </c>
      <c r="AR1602" s="4">
        <v>10</v>
      </c>
      <c r="AS1602" s="4">
        <v>4</v>
      </c>
      <c r="AT1602" s="4">
        <v>2014</v>
      </c>
      <c r="AU1602" s="4">
        <v>6</v>
      </c>
      <c r="AV1602" s="4">
        <v>5</v>
      </c>
      <c r="AW1602" s="4">
        <v>2014</v>
      </c>
      <c r="AX1602" t="str">
        <f t="shared" ref="AX1602:AX1665" si="452">IF(DATE(AW1602,AV1602,AU1602)&lt;=DATE(AT1602,AS1602,AR1602),"No Delay","Delay")</f>
        <v>Delay</v>
      </c>
      <c r="AY1602">
        <f t="shared" ref="AY1602:AY1665" si="453">IF(_xlfn.DAYS(J1602,H1602)&gt;0, _xlfn.DAYS(J1602,H1602),0)</f>
        <v>26</v>
      </c>
    </row>
    <row r="1603" spans="1:51" x14ac:dyDescent="0.2">
      <c r="A1603" s="3">
        <v>86664</v>
      </c>
      <c r="B1603" s="1" t="s">
        <v>215</v>
      </c>
      <c r="C1603" s="1" t="s">
        <v>89</v>
      </c>
      <c r="D1603" s="1" t="s">
        <v>130</v>
      </c>
      <c r="E1603" s="1" t="s">
        <v>101</v>
      </c>
      <c r="F1603" s="1" t="s">
        <v>101</v>
      </c>
      <c r="G1603" s="13" t="s">
        <v>1554</v>
      </c>
      <c r="H1603" s="12">
        <v>41739</v>
      </c>
      <c r="I1603" s="12" t="s">
        <v>1282</v>
      </c>
      <c r="J1603" s="12">
        <v>41765</v>
      </c>
      <c r="K1603" s="4">
        <v>5477</v>
      </c>
      <c r="L1603" s="1" t="s">
        <v>146</v>
      </c>
      <c r="M1603" s="1" t="s">
        <v>132</v>
      </c>
      <c r="N1603" s="1" t="s">
        <v>389</v>
      </c>
      <c r="O1603" s="1" t="s">
        <v>93</v>
      </c>
      <c r="P1603">
        <v>30</v>
      </c>
      <c r="Q1603">
        <v>1900</v>
      </c>
      <c r="R1603">
        <v>25688</v>
      </c>
      <c r="S1603">
        <v>13.52</v>
      </c>
      <c r="T1603">
        <v>0.45</v>
      </c>
      <c r="U1603">
        <f t="shared" si="449"/>
        <v>25688</v>
      </c>
      <c r="V1603">
        <f t="shared" si="450"/>
        <v>57000</v>
      </c>
      <c r="W1603" s="1" t="s">
        <v>160</v>
      </c>
      <c r="X1603" s="1" t="s">
        <v>1236</v>
      </c>
      <c r="Y1603" s="1" t="s">
        <v>161</v>
      </c>
      <c r="Z1603" s="3">
        <v>12573</v>
      </c>
      <c r="AA1603" s="4">
        <f t="shared" ref="AA1603:AA1666" si="454">AF1603</f>
        <v>833</v>
      </c>
      <c r="AB1603" s="4">
        <f t="shared" si="447"/>
        <v>2453.2610260000001</v>
      </c>
      <c r="AC1603" s="4">
        <f t="shared" si="448"/>
        <v>833</v>
      </c>
      <c r="AD1603" s="4">
        <f t="shared" si="444"/>
        <v>1837.3333333333333</v>
      </c>
      <c r="AE1603" s="3" t="s">
        <v>1555</v>
      </c>
      <c r="AF1603" s="3">
        <v>833</v>
      </c>
      <c r="AG1603" s="4">
        <f>AI1603</f>
        <v>833</v>
      </c>
      <c r="AH1603" s="4">
        <v>85452</v>
      </c>
      <c r="AI1603">
        <f t="shared" si="451"/>
        <v>833</v>
      </c>
      <c r="AJ1603" t="s">
        <v>1555</v>
      </c>
      <c r="AK1603" s="2">
        <v>4730.18</v>
      </c>
      <c r="AL1603" s="2">
        <f>AN1603</f>
        <v>4730.18</v>
      </c>
      <c r="AM1603" s="4">
        <v>85452</v>
      </c>
      <c r="AN1603">
        <f>INDEX($AJ$2:$AJ$6811,MATCH(AM1603,$A$2:$A$6811,0))</f>
        <v>4730.18</v>
      </c>
      <c r="AP1603">
        <v>31.78</v>
      </c>
      <c r="AQ1603">
        <v>31.78</v>
      </c>
      <c r="AR1603" s="4">
        <v>10</v>
      </c>
      <c r="AS1603" s="4">
        <v>4</v>
      </c>
      <c r="AT1603" s="4">
        <v>2014</v>
      </c>
      <c r="AU1603" s="4">
        <v>6</v>
      </c>
      <c r="AV1603" s="4">
        <v>5</v>
      </c>
      <c r="AW1603" s="4">
        <v>2014</v>
      </c>
      <c r="AX1603" t="str">
        <f t="shared" si="452"/>
        <v>Delay</v>
      </c>
      <c r="AY1603">
        <f t="shared" si="453"/>
        <v>26</v>
      </c>
    </row>
    <row r="1604" spans="1:51" x14ac:dyDescent="0.2">
      <c r="A1604" s="3">
        <v>80270</v>
      </c>
      <c r="B1604" s="1" t="s">
        <v>50</v>
      </c>
      <c r="C1604" s="1" t="s">
        <v>51</v>
      </c>
      <c r="D1604" s="1" t="s">
        <v>52</v>
      </c>
      <c r="E1604" s="1" t="s">
        <v>53</v>
      </c>
      <c r="F1604" s="1" t="s">
        <v>53</v>
      </c>
      <c r="G1604" s="13" t="s">
        <v>1556</v>
      </c>
      <c r="H1604" s="12">
        <v>41556</v>
      </c>
      <c r="I1604" s="12" t="s">
        <v>1180</v>
      </c>
      <c r="J1604" s="12">
        <v>41584</v>
      </c>
      <c r="K1604" s="4">
        <v>5008</v>
      </c>
      <c r="L1604" s="1" t="s">
        <v>146</v>
      </c>
      <c r="M1604" s="1" t="s">
        <v>1210</v>
      </c>
      <c r="N1604" s="1" t="s">
        <v>206</v>
      </c>
      <c r="O1604" s="1" t="s">
        <v>93</v>
      </c>
      <c r="P1604">
        <v>60</v>
      </c>
      <c r="Q1604">
        <v>13168</v>
      </c>
      <c r="R1604">
        <v>38450.559999999998</v>
      </c>
      <c r="S1604">
        <v>2.92</v>
      </c>
      <c r="T1604">
        <v>0.05</v>
      </c>
      <c r="U1604">
        <f t="shared" si="449"/>
        <v>38450.559999999998</v>
      </c>
      <c r="V1604">
        <f t="shared" si="450"/>
        <v>790080</v>
      </c>
      <c r="W1604" s="1" t="s">
        <v>197</v>
      </c>
      <c r="X1604" s="1" t="s">
        <v>1236</v>
      </c>
      <c r="Y1604" s="1" t="s">
        <v>3082</v>
      </c>
      <c r="Z1604" s="3">
        <v>7290</v>
      </c>
      <c r="AA1604" s="4">
        <f t="shared" si="454"/>
        <v>834</v>
      </c>
      <c r="AB1604" s="4">
        <f t="shared" si="447"/>
        <v>3689.8992364000001</v>
      </c>
      <c r="AC1604" s="4">
        <f t="shared" si="448"/>
        <v>834</v>
      </c>
      <c r="AD1604" s="4">
        <f t="shared" si="444"/>
        <v>834</v>
      </c>
      <c r="AE1604" s="4">
        <v>834</v>
      </c>
      <c r="AF1604" s="4">
        <v>834</v>
      </c>
      <c r="AG1604" s="4">
        <f>AE1604</f>
        <v>834</v>
      </c>
      <c r="AI1604" t="e">
        <f t="shared" si="451"/>
        <v>#N/A</v>
      </c>
      <c r="AJ1604">
        <v>3574.24</v>
      </c>
      <c r="AK1604" s="2">
        <v>3574.24</v>
      </c>
      <c r="AL1604" s="2">
        <f>AJ1604</f>
        <v>3574.24</v>
      </c>
      <c r="AM1604" s="4"/>
      <c r="AN1604" t="e">
        <f>VLOOKUP([1]!Tabelle13[[#This Row],[Vlookup this ID for freight costs]],$AL$2:$AL$6811,2,FALSE)</f>
        <v>#REF!</v>
      </c>
      <c r="AP1604">
        <v>47.56</v>
      </c>
      <c r="AQ1604">
        <v>47.56</v>
      </c>
      <c r="AR1604" s="4">
        <v>9</v>
      </c>
      <c r="AS1604" s="4">
        <v>10</v>
      </c>
      <c r="AT1604" s="4">
        <v>2013</v>
      </c>
      <c r="AU1604" s="4">
        <v>6</v>
      </c>
      <c r="AV1604" s="4">
        <v>11</v>
      </c>
      <c r="AW1604" s="4">
        <v>2013</v>
      </c>
      <c r="AX1604" t="str">
        <f t="shared" si="452"/>
        <v>Delay</v>
      </c>
      <c r="AY1604">
        <f t="shared" si="453"/>
        <v>28</v>
      </c>
    </row>
    <row r="1605" spans="1:51" x14ac:dyDescent="0.2">
      <c r="A1605" s="3">
        <v>82490</v>
      </c>
      <c r="B1605" s="1" t="s">
        <v>175</v>
      </c>
      <c r="C1605" s="1" t="s">
        <v>165</v>
      </c>
      <c r="D1605" s="1" t="s">
        <v>130</v>
      </c>
      <c r="E1605" s="1" t="s">
        <v>101</v>
      </c>
      <c r="F1605" s="1" t="s">
        <v>101</v>
      </c>
      <c r="G1605" s="13" t="s">
        <v>964</v>
      </c>
      <c r="H1605" s="12">
        <v>41157</v>
      </c>
      <c r="I1605" s="12" t="s">
        <v>1557</v>
      </c>
      <c r="J1605" s="12">
        <v>41116</v>
      </c>
      <c r="K1605" s="4">
        <v>4065</v>
      </c>
      <c r="L1605" s="1" t="s">
        <v>146</v>
      </c>
      <c r="M1605" s="1" t="s">
        <v>132</v>
      </c>
      <c r="N1605" s="1" t="s">
        <v>154</v>
      </c>
      <c r="O1605" s="1" t="s">
        <v>93</v>
      </c>
      <c r="P1605">
        <v>60</v>
      </c>
      <c r="Q1605">
        <v>157</v>
      </c>
      <c r="R1605">
        <v>1540.17</v>
      </c>
      <c r="S1605">
        <v>9.81</v>
      </c>
      <c r="T1605">
        <v>0.16</v>
      </c>
      <c r="U1605">
        <f t="shared" si="449"/>
        <v>1540.17</v>
      </c>
      <c r="V1605">
        <f t="shared" si="450"/>
        <v>9420</v>
      </c>
      <c r="W1605" s="1" t="s">
        <v>197</v>
      </c>
      <c r="X1605" s="1" t="s">
        <v>1236</v>
      </c>
      <c r="Y1605" s="1" t="s">
        <v>3082</v>
      </c>
      <c r="Z1605" s="3">
        <v>10265</v>
      </c>
      <c r="AA1605" s="4">
        <f t="shared" si="454"/>
        <v>836</v>
      </c>
      <c r="AB1605" s="4">
        <f t="shared" si="447"/>
        <v>2261.9706105999999</v>
      </c>
      <c r="AC1605" s="4">
        <f t="shared" si="448"/>
        <v>836</v>
      </c>
      <c r="AD1605" s="4">
        <f t="shared" si="444"/>
        <v>836</v>
      </c>
      <c r="AE1605" s="4">
        <v>836</v>
      </c>
      <c r="AF1605" s="4">
        <v>836</v>
      </c>
      <c r="AG1605" s="4">
        <f>AE1605</f>
        <v>836</v>
      </c>
      <c r="AI1605" t="e">
        <f t="shared" si="451"/>
        <v>#N/A</v>
      </c>
      <c r="AJ1605">
        <v>4911</v>
      </c>
      <c r="AK1605" s="2">
        <v>4911</v>
      </c>
      <c r="AL1605" s="2">
        <f>AJ1605</f>
        <v>4911</v>
      </c>
      <c r="AM1605" s="4"/>
      <c r="AN1605" t="e">
        <f>VLOOKUP([1]!Tabelle13[[#This Row],[Vlookup this ID for freight costs]],$AL$2:$AL$6811,2,FALSE)</f>
        <v>#REF!</v>
      </c>
      <c r="AP1605">
        <v>2.16</v>
      </c>
      <c r="AQ1605">
        <v>2.16</v>
      </c>
      <c r="AR1605" s="4">
        <v>5</v>
      </c>
      <c r="AS1605" s="4">
        <v>9</v>
      </c>
      <c r="AT1605" s="4">
        <v>2012</v>
      </c>
      <c r="AU1605" s="4">
        <v>26</v>
      </c>
      <c r="AV1605" s="4">
        <v>7</v>
      </c>
      <c r="AW1605" s="4">
        <v>2012</v>
      </c>
      <c r="AX1605" t="str">
        <f t="shared" si="452"/>
        <v>No Delay</v>
      </c>
      <c r="AY1605">
        <f t="shared" si="453"/>
        <v>0</v>
      </c>
    </row>
    <row r="1606" spans="1:51" x14ac:dyDescent="0.2">
      <c r="A1606" s="3">
        <v>83952</v>
      </c>
      <c r="B1606" s="1" t="s">
        <v>364</v>
      </c>
      <c r="C1606" s="1" t="s">
        <v>65</v>
      </c>
      <c r="D1606" s="1" t="s">
        <v>130</v>
      </c>
      <c r="E1606" s="1" t="s">
        <v>152</v>
      </c>
      <c r="F1606" s="1" t="s">
        <v>152</v>
      </c>
      <c r="G1606" s="13" t="s">
        <v>1558</v>
      </c>
      <c r="H1606" s="12">
        <v>40101</v>
      </c>
      <c r="I1606" s="12" t="s">
        <v>409</v>
      </c>
      <c r="J1606" s="12">
        <v>40106</v>
      </c>
      <c r="K1606" s="4">
        <v>1938</v>
      </c>
      <c r="L1606" s="1" t="s">
        <v>146</v>
      </c>
      <c r="M1606" s="1" t="s">
        <v>132</v>
      </c>
      <c r="N1606" s="1" t="s">
        <v>171</v>
      </c>
      <c r="O1606" s="1" t="s">
        <v>93</v>
      </c>
      <c r="P1606">
        <v>60</v>
      </c>
      <c r="Q1606">
        <v>5500</v>
      </c>
      <c r="R1606">
        <v>13420</v>
      </c>
      <c r="S1606">
        <v>2.44</v>
      </c>
      <c r="T1606">
        <v>0.04</v>
      </c>
      <c r="U1606">
        <f t="shared" si="449"/>
        <v>13420</v>
      </c>
      <c r="V1606">
        <f t="shared" si="450"/>
        <v>330000</v>
      </c>
      <c r="W1606" s="1" t="s">
        <v>160</v>
      </c>
      <c r="X1606" s="1" t="s">
        <v>1236</v>
      </c>
      <c r="Y1606" s="1" t="s">
        <v>161</v>
      </c>
      <c r="Z1606" s="3">
        <v>7348</v>
      </c>
      <c r="AA1606" s="4">
        <f t="shared" si="454"/>
        <v>836</v>
      </c>
      <c r="AB1606" s="4">
        <f t="shared" si="447"/>
        <v>2848.353106</v>
      </c>
      <c r="AC1606" s="4">
        <f t="shared" si="448"/>
        <v>836</v>
      </c>
      <c r="AD1606" s="4">
        <f t="shared" si="444"/>
        <v>836.66666666666663</v>
      </c>
      <c r="AE1606" s="4">
        <v>836</v>
      </c>
      <c r="AF1606" s="4">
        <v>836</v>
      </c>
      <c r="AG1606" s="4">
        <f>AE1606</f>
        <v>836</v>
      </c>
      <c r="AI1606" t="e">
        <f t="shared" si="451"/>
        <v>#N/A</v>
      </c>
      <c r="AJ1606">
        <v>9341.49</v>
      </c>
      <c r="AK1606" s="2">
        <v>9341.49</v>
      </c>
      <c r="AL1606" s="2">
        <f>AJ1606</f>
        <v>9341.49</v>
      </c>
      <c r="AM1606" s="4"/>
      <c r="AN1606" t="e">
        <f>VLOOKUP([1]!Tabelle13[[#This Row],[Vlookup this ID for freight costs]],$AL$2:$AL$6811,2,FALSE)</f>
        <v>#REF!</v>
      </c>
      <c r="AP1606">
        <v>26.3</v>
      </c>
      <c r="AQ1606">
        <v>26.3</v>
      </c>
      <c r="AR1606" s="4">
        <v>15</v>
      </c>
      <c r="AS1606" s="4">
        <v>10</v>
      </c>
      <c r="AT1606" s="4">
        <v>2009</v>
      </c>
      <c r="AU1606" s="4">
        <v>20</v>
      </c>
      <c r="AV1606" s="4">
        <v>10</v>
      </c>
      <c r="AW1606" s="4">
        <v>2009</v>
      </c>
      <c r="AX1606" t="str">
        <f t="shared" si="452"/>
        <v>Delay</v>
      </c>
      <c r="AY1606">
        <f t="shared" si="453"/>
        <v>5</v>
      </c>
    </row>
    <row r="1607" spans="1:51" x14ac:dyDescent="0.2">
      <c r="A1607" s="3">
        <v>84501</v>
      </c>
      <c r="B1607" s="1" t="s">
        <v>364</v>
      </c>
      <c r="C1607" s="1" t="s">
        <v>65</v>
      </c>
      <c r="D1607" s="1" t="s">
        <v>130</v>
      </c>
      <c r="E1607" s="1" t="s">
        <v>152</v>
      </c>
      <c r="F1607" s="1" t="s">
        <v>152</v>
      </c>
      <c r="G1607" s="13" t="s">
        <v>1558</v>
      </c>
      <c r="H1607" s="12">
        <v>40101</v>
      </c>
      <c r="I1607" s="12" t="s">
        <v>409</v>
      </c>
      <c r="J1607" s="12">
        <v>40106</v>
      </c>
      <c r="K1607" s="4">
        <v>1939</v>
      </c>
      <c r="L1607" s="1" t="s">
        <v>146</v>
      </c>
      <c r="M1607" s="1" t="s">
        <v>132</v>
      </c>
      <c r="N1607" s="1" t="s">
        <v>218</v>
      </c>
      <c r="O1607" s="1" t="s">
        <v>93</v>
      </c>
      <c r="P1607">
        <v>90</v>
      </c>
      <c r="Q1607">
        <v>200</v>
      </c>
      <c r="R1607">
        <v>2424</v>
      </c>
      <c r="S1607">
        <v>12.12</v>
      </c>
      <c r="T1607">
        <v>0.13</v>
      </c>
      <c r="U1607">
        <f t="shared" si="449"/>
        <v>2424</v>
      </c>
      <c r="V1607">
        <f t="shared" si="450"/>
        <v>18000</v>
      </c>
      <c r="W1607" s="1" t="s">
        <v>155</v>
      </c>
      <c r="X1607" s="1" t="s">
        <v>1236</v>
      </c>
      <c r="Y1607" s="1" t="s">
        <v>156</v>
      </c>
      <c r="Z1607" s="3">
        <v>7726</v>
      </c>
      <c r="AA1607" s="4">
        <f t="shared" si="454"/>
        <v>836</v>
      </c>
      <c r="AB1607" s="4">
        <f t="shared" si="447"/>
        <v>2266.689766</v>
      </c>
      <c r="AC1607" s="4">
        <f t="shared" si="448"/>
        <v>836</v>
      </c>
      <c r="AD1607" s="4">
        <f t="shared" si="444"/>
        <v>1625.2573013333333</v>
      </c>
      <c r="AE1607" s="3" t="s">
        <v>1559</v>
      </c>
      <c r="AF1607" s="3">
        <v>836</v>
      </c>
      <c r="AG1607" s="4">
        <f t="shared" ref="AG1607:AG1613" si="455">AI1607</f>
        <v>836</v>
      </c>
      <c r="AH1607" s="4">
        <v>83952</v>
      </c>
      <c r="AI1607">
        <f t="shared" si="451"/>
        <v>836</v>
      </c>
      <c r="AJ1607" t="s">
        <v>1559</v>
      </c>
      <c r="AK1607" s="2">
        <v>9341.49</v>
      </c>
      <c r="AL1607" s="2">
        <f t="shared" ref="AL1607:AL1613" si="456">AN1607</f>
        <v>9341.49</v>
      </c>
      <c r="AM1607" s="4">
        <v>83952</v>
      </c>
      <c r="AN1607">
        <f t="shared" ref="AN1607:AN1613" si="457">INDEX($AJ$2:$AJ$6811,MATCH(AM1607,$A$2:$A$6811,0))</f>
        <v>9341.49</v>
      </c>
      <c r="AP1607">
        <v>4.75</v>
      </c>
      <c r="AQ1607">
        <v>4.75</v>
      </c>
      <c r="AR1607" s="4">
        <v>15</v>
      </c>
      <c r="AS1607" s="4">
        <v>10</v>
      </c>
      <c r="AT1607" s="4">
        <v>2009</v>
      </c>
      <c r="AU1607" s="4">
        <v>20</v>
      </c>
      <c r="AV1607" s="4">
        <v>10</v>
      </c>
      <c r="AW1607" s="4">
        <v>2009</v>
      </c>
      <c r="AX1607" t="str">
        <f t="shared" si="452"/>
        <v>Delay</v>
      </c>
      <c r="AY1607">
        <f t="shared" si="453"/>
        <v>5</v>
      </c>
    </row>
    <row r="1608" spans="1:51" x14ac:dyDescent="0.2">
      <c r="A1608" s="3">
        <v>84734</v>
      </c>
      <c r="B1608" s="1" t="s">
        <v>175</v>
      </c>
      <c r="C1608" s="1" t="s">
        <v>165</v>
      </c>
      <c r="D1608" s="1" t="s">
        <v>130</v>
      </c>
      <c r="E1608" s="1" t="s">
        <v>101</v>
      </c>
      <c r="F1608" s="1" t="s">
        <v>101</v>
      </c>
      <c r="G1608" s="13" t="s">
        <v>964</v>
      </c>
      <c r="H1608" s="12">
        <v>41157</v>
      </c>
      <c r="I1608" s="12" t="s">
        <v>1557</v>
      </c>
      <c r="J1608" s="12">
        <v>41116</v>
      </c>
      <c r="K1608" s="4">
        <v>4066</v>
      </c>
      <c r="L1608" s="1" t="s">
        <v>146</v>
      </c>
      <c r="M1608" s="1" t="s">
        <v>132</v>
      </c>
      <c r="N1608" s="1" t="s">
        <v>292</v>
      </c>
      <c r="O1608" s="1" t="s">
        <v>93</v>
      </c>
      <c r="P1608">
        <v>30</v>
      </c>
      <c r="Q1608">
        <v>6150</v>
      </c>
      <c r="R1608">
        <v>92496</v>
      </c>
      <c r="S1608">
        <v>15.04</v>
      </c>
      <c r="T1608">
        <v>0.5</v>
      </c>
      <c r="U1608">
        <f t="shared" si="449"/>
        <v>92496</v>
      </c>
      <c r="V1608">
        <f t="shared" si="450"/>
        <v>184500</v>
      </c>
      <c r="W1608" s="1" t="s">
        <v>160</v>
      </c>
      <c r="X1608" s="1" t="s">
        <v>1236</v>
      </c>
      <c r="Y1608" s="1" t="s">
        <v>161</v>
      </c>
      <c r="Z1608" s="3">
        <v>10896</v>
      </c>
      <c r="AA1608" s="4">
        <f t="shared" si="454"/>
        <v>836</v>
      </c>
      <c r="AB1608" s="4">
        <f t="shared" si="447"/>
        <v>2919.6891759999999</v>
      </c>
      <c r="AC1608" s="4">
        <f t="shared" si="448"/>
        <v>836</v>
      </c>
      <c r="AD1608" s="4">
        <f t="shared" si="444"/>
        <v>1465.5</v>
      </c>
      <c r="AE1608" s="3" t="s">
        <v>1560</v>
      </c>
      <c r="AF1608" s="3">
        <v>836</v>
      </c>
      <c r="AG1608" s="4">
        <f t="shared" si="455"/>
        <v>836</v>
      </c>
      <c r="AH1608" s="4">
        <v>82490</v>
      </c>
      <c r="AI1608">
        <f t="shared" si="451"/>
        <v>836</v>
      </c>
      <c r="AJ1608" t="s">
        <v>1560</v>
      </c>
      <c r="AK1608" s="2">
        <v>4911</v>
      </c>
      <c r="AL1608" s="2">
        <f t="shared" si="456"/>
        <v>4911</v>
      </c>
      <c r="AM1608" s="4">
        <v>82490</v>
      </c>
      <c r="AN1608">
        <f t="shared" si="457"/>
        <v>4911</v>
      </c>
      <c r="AP1608">
        <v>129.68</v>
      </c>
      <c r="AQ1608">
        <v>129.68</v>
      </c>
      <c r="AR1608" s="4">
        <v>5</v>
      </c>
      <c r="AS1608" s="4">
        <v>9</v>
      </c>
      <c r="AT1608" s="4">
        <v>2012</v>
      </c>
      <c r="AU1608" s="4">
        <v>26</v>
      </c>
      <c r="AV1608" s="4">
        <v>7</v>
      </c>
      <c r="AW1608" s="4">
        <v>2012</v>
      </c>
      <c r="AX1608" t="str">
        <f t="shared" si="452"/>
        <v>No Delay</v>
      </c>
      <c r="AY1608">
        <f t="shared" si="453"/>
        <v>0</v>
      </c>
    </row>
    <row r="1609" spans="1:51" x14ac:dyDescent="0.2">
      <c r="A1609" s="3">
        <v>84735</v>
      </c>
      <c r="B1609" s="1" t="s">
        <v>175</v>
      </c>
      <c r="C1609" s="1" t="s">
        <v>165</v>
      </c>
      <c r="D1609" s="1" t="s">
        <v>130</v>
      </c>
      <c r="E1609" s="1" t="s">
        <v>101</v>
      </c>
      <c r="F1609" s="1" t="s">
        <v>101</v>
      </c>
      <c r="G1609" s="13" t="s">
        <v>964</v>
      </c>
      <c r="H1609" s="12">
        <v>41157</v>
      </c>
      <c r="I1609" s="12" t="s">
        <v>1557</v>
      </c>
      <c r="J1609" s="12">
        <v>41116</v>
      </c>
      <c r="K1609" s="4">
        <v>4067</v>
      </c>
      <c r="L1609" s="1" t="s">
        <v>146</v>
      </c>
      <c r="M1609" s="1" t="s">
        <v>132</v>
      </c>
      <c r="N1609" s="1" t="s">
        <v>302</v>
      </c>
      <c r="O1609" s="1" t="s">
        <v>93</v>
      </c>
      <c r="P1609">
        <v>30</v>
      </c>
      <c r="Q1609">
        <v>804</v>
      </c>
      <c r="R1609">
        <v>3875.28</v>
      </c>
      <c r="S1609">
        <v>4.82</v>
      </c>
      <c r="T1609">
        <v>0.16</v>
      </c>
      <c r="U1609">
        <f t="shared" si="449"/>
        <v>3875.28</v>
      </c>
      <c r="V1609">
        <f t="shared" si="450"/>
        <v>24120</v>
      </c>
      <c r="W1609" s="1" t="s">
        <v>160</v>
      </c>
      <c r="X1609" s="1" t="s">
        <v>1236</v>
      </c>
      <c r="Y1609" s="1" t="s">
        <v>161</v>
      </c>
      <c r="Z1609" s="3">
        <v>10896</v>
      </c>
      <c r="AA1609" s="4">
        <f t="shared" si="454"/>
        <v>836</v>
      </c>
      <c r="AB1609" s="4">
        <f t="shared" si="447"/>
        <v>2332.9774372000002</v>
      </c>
      <c r="AC1609" s="4">
        <f t="shared" si="448"/>
        <v>836</v>
      </c>
      <c r="AD1609" s="4">
        <f t="shared" si="444"/>
        <v>379.66666666666669</v>
      </c>
      <c r="AE1609" s="3" t="s">
        <v>1560</v>
      </c>
      <c r="AF1609" s="3">
        <v>836</v>
      </c>
      <c r="AG1609" s="4">
        <f t="shared" si="455"/>
        <v>836</v>
      </c>
      <c r="AH1609" s="4">
        <v>82490</v>
      </c>
      <c r="AI1609">
        <f t="shared" si="451"/>
        <v>836</v>
      </c>
      <c r="AJ1609" t="s">
        <v>1560</v>
      </c>
      <c r="AK1609" s="2">
        <v>4911</v>
      </c>
      <c r="AL1609" s="2">
        <f t="shared" si="456"/>
        <v>4911</v>
      </c>
      <c r="AM1609" s="4">
        <v>82490</v>
      </c>
      <c r="AN1609">
        <f t="shared" si="457"/>
        <v>4911</v>
      </c>
      <c r="AP1609">
        <v>5.43</v>
      </c>
      <c r="AQ1609">
        <v>5.43</v>
      </c>
      <c r="AR1609" s="4">
        <v>5</v>
      </c>
      <c r="AS1609" s="4">
        <v>9</v>
      </c>
      <c r="AT1609" s="4">
        <v>2012</v>
      </c>
      <c r="AU1609" s="4">
        <v>26</v>
      </c>
      <c r="AV1609" s="4">
        <v>7</v>
      </c>
      <c r="AW1609" s="4">
        <v>2012</v>
      </c>
      <c r="AX1609" t="str">
        <f t="shared" si="452"/>
        <v>No Delay</v>
      </c>
      <c r="AY1609">
        <f t="shared" si="453"/>
        <v>0</v>
      </c>
    </row>
    <row r="1610" spans="1:51" x14ac:dyDescent="0.2">
      <c r="A1610" s="3">
        <v>85068</v>
      </c>
      <c r="B1610" s="1" t="s">
        <v>364</v>
      </c>
      <c r="C1610" s="1" t="s">
        <v>65</v>
      </c>
      <c r="D1610" s="1" t="s">
        <v>130</v>
      </c>
      <c r="E1610" s="1" t="s">
        <v>152</v>
      </c>
      <c r="F1610" s="1" t="s">
        <v>152</v>
      </c>
      <c r="G1610" s="13" t="s">
        <v>1558</v>
      </c>
      <c r="H1610" s="12">
        <v>40101</v>
      </c>
      <c r="I1610" s="12" t="s">
        <v>409</v>
      </c>
      <c r="J1610" s="12">
        <v>40106</v>
      </c>
      <c r="K1610" s="4">
        <v>1942</v>
      </c>
      <c r="L1610" s="1" t="s">
        <v>146</v>
      </c>
      <c r="M1610" s="1" t="s">
        <v>132</v>
      </c>
      <c r="N1610" s="1" t="s">
        <v>265</v>
      </c>
      <c r="O1610" s="1" t="s">
        <v>93</v>
      </c>
      <c r="P1610">
        <v>60</v>
      </c>
      <c r="Q1610">
        <v>3000</v>
      </c>
      <c r="R1610">
        <v>8700</v>
      </c>
      <c r="S1610">
        <v>2.9</v>
      </c>
      <c r="T1610">
        <v>0.05</v>
      </c>
      <c r="U1610">
        <f t="shared" si="449"/>
        <v>8700</v>
      </c>
      <c r="V1610">
        <f t="shared" si="450"/>
        <v>180000</v>
      </c>
      <c r="W1610" s="1" t="s">
        <v>155</v>
      </c>
      <c r="X1610" s="1" t="s">
        <v>1236</v>
      </c>
      <c r="Y1610" s="1" t="s">
        <v>156</v>
      </c>
      <c r="Z1610" s="3">
        <v>7726</v>
      </c>
      <c r="AA1610" s="4">
        <f t="shared" si="454"/>
        <v>836</v>
      </c>
      <c r="AB1610" s="4">
        <f t="shared" si="447"/>
        <v>2573.9836059999998</v>
      </c>
      <c r="AC1610" s="4">
        <f t="shared" si="448"/>
        <v>836</v>
      </c>
      <c r="AD1610" s="4">
        <f t="shared" si="444"/>
        <v>1134.1992506285715</v>
      </c>
      <c r="AE1610" s="3" t="s">
        <v>1559</v>
      </c>
      <c r="AF1610" s="3">
        <v>836</v>
      </c>
      <c r="AG1610" s="4">
        <f t="shared" si="455"/>
        <v>836</v>
      </c>
      <c r="AH1610" s="4">
        <v>83952</v>
      </c>
      <c r="AI1610">
        <f t="shared" si="451"/>
        <v>836</v>
      </c>
      <c r="AJ1610" t="s">
        <v>1559</v>
      </c>
      <c r="AK1610" s="2">
        <v>9341.49</v>
      </c>
      <c r="AL1610" s="2">
        <f t="shared" si="456"/>
        <v>9341.49</v>
      </c>
      <c r="AM1610" s="4">
        <v>83952</v>
      </c>
      <c r="AN1610">
        <f t="shared" si="457"/>
        <v>9341.49</v>
      </c>
      <c r="AP1610">
        <v>17.05</v>
      </c>
      <c r="AQ1610">
        <v>17.05</v>
      </c>
      <c r="AR1610" s="4">
        <v>15</v>
      </c>
      <c r="AS1610" s="4">
        <v>10</v>
      </c>
      <c r="AT1610" s="4">
        <v>2009</v>
      </c>
      <c r="AU1610" s="4">
        <v>20</v>
      </c>
      <c r="AV1610" s="4">
        <v>10</v>
      </c>
      <c r="AW1610" s="4">
        <v>2009</v>
      </c>
      <c r="AX1610" t="str">
        <f t="shared" si="452"/>
        <v>Delay</v>
      </c>
      <c r="AY1610">
        <f t="shared" si="453"/>
        <v>5</v>
      </c>
    </row>
    <row r="1611" spans="1:51" x14ac:dyDescent="0.2">
      <c r="A1611" s="3">
        <v>85279</v>
      </c>
      <c r="B1611" s="1" t="s">
        <v>175</v>
      </c>
      <c r="C1611" s="1" t="s">
        <v>165</v>
      </c>
      <c r="D1611" s="1" t="s">
        <v>130</v>
      </c>
      <c r="E1611" s="1" t="s">
        <v>101</v>
      </c>
      <c r="F1611" s="1" t="s">
        <v>101</v>
      </c>
      <c r="G1611" s="13" t="s">
        <v>964</v>
      </c>
      <c r="H1611" s="12">
        <v>41157</v>
      </c>
      <c r="I1611" s="12" t="s">
        <v>1557</v>
      </c>
      <c r="J1611" s="12">
        <v>41116</v>
      </c>
      <c r="K1611" s="4">
        <v>4068</v>
      </c>
      <c r="L1611" s="1" t="s">
        <v>146</v>
      </c>
      <c r="M1611" s="1" t="s">
        <v>132</v>
      </c>
      <c r="N1611" s="1" t="s">
        <v>171</v>
      </c>
      <c r="O1611" s="1" t="s">
        <v>93</v>
      </c>
      <c r="P1611">
        <v>60</v>
      </c>
      <c r="Q1611">
        <v>834</v>
      </c>
      <c r="R1611">
        <v>1851.48</v>
      </c>
      <c r="S1611">
        <v>2.2200000000000002</v>
      </c>
      <c r="T1611">
        <v>0.04</v>
      </c>
      <c r="U1611">
        <f t="shared" si="449"/>
        <v>1851.4800000000002</v>
      </c>
      <c r="V1611">
        <f t="shared" si="450"/>
        <v>50040</v>
      </c>
      <c r="W1611" s="1" t="s">
        <v>1561</v>
      </c>
      <c r="X1611" s="1" t="s">
        <v>1236</v>
      </c>
      <c r="Y1611" s="1" t="s">
        <v>1562</v>
      </c>
      <c r="Z1611" s="3">
        <v>10232</v>
      </c>
      <c r="AA1611" s="4">
        <f t="shared" si="454"/>
        <v>836</v>
      </c>
      <c r="AB1611" s="4">
        <f t="shared" si="447"/>
        <v>2336.2698712000001</v>
      </c>
      <c r="AC1611" s="4">
        <f t="shared" si="448"/>
        <v>836</v>
      </c>
      <c r="AD1611" s="4">
        <f t="shared" si="444"/>
        <v>628</v>
      </c>
      <c r="AE1611" s="3" t="s">
        <v>1560</v>
      </c>
      <c r="AF1611" s="3">
        <v>836</v>
      </c>
      <c r="AG1611" s="4">
        <f t="shared" si="455"/>
        <v>836</v>
      </c>
      <c r="AH1611" s="4">
        <v>82490</v>
      </c>
      <c r="AI1611">
        <f t="shared" si="451"/>
        <v>836</v>
      </c>
      <c r="AJ1611" t="s">
        <v>1560</v>
      </c>
      <c r="AK1611" s="2">
        <v>4911</v>
      </c>
      <c r="AL1611" s="2">
        <f t="shared" si="456"/>
        <v>4911</v>
      </c>
      <c r="AM1611" s="4">
        <v>82490</v>
      </c>
      <c r="AN1611">
        <f t="shared" si="457"/>
        <v>4911</v>
      </c>
      <c r="AP1611">
        <v>2.6</v>
      </c>
      <c r="AQ1611">
        <v>2.6</v>
      </c>
      <c r="AR1611" s="4">
        <v>5</v>
      </c>
      <c r="AS1611" s="4">
        <v>9</v>
      </c>
      <c r="AT1611" s="4">
        <v>2012</v>
      </c>
      <c r="AU1611" s="4">
        <v>26</v>
      </c>
      <c r="AV1611" s="4">
        <v>7</v>
      </c>
      <c r="AW1611" s="4">
        <v>2012</v>
      </c>
      <c r="AX1611" t="str">
        <f t="shared" si="452"/>
        <v>No Delay</v>
      </c>
      <c r="AY1611">
        <f t="shared" si="453"/>
        <v>0</v>
      </c>
    </row>
    <row r="1612" spans="1:51" x14ac:dyDescent="0.2">
      <c r="A1612" s="3">
        <v>85630</v>
      </c>
      <c r="B1612" s="1" t="s">
        <v>364</v>
      </c>
      <c r="C1612" s="1" t="s">
        <v>65</v>
      </c>
      <c r="D1612" s="1" t="s">
        <v>130</v>
      </c>
      <c r="E1612" s="1" t="s">
        <v>152</v>
      </c>
      <c r="F1612" s="1" t="s">
        <v>152</v>
      </c>
      <c r="G1612" s="13" t="s">
        <v>1558</v>
      </c>
      <c r="H1612" s="12">
        <v>40101</v>
      </c>
      <c r="I1612" s="12" t="s">
        <v>409</v>
      </c>
      <c r="J1612" s="12">
        <v>40106</v>
      </c>
      <c r="K1612" s="4">
        <v>1943</v>
      </c>
      <c r="L1612" s="1" t="s">
        <v>146</v>
      </c>
      <c r="M1612" s="1" t="s">
        <v>132</v>
      </c>
      <c r="N1612" s="1" t="s">
        <v>159</v>
      </c>
      <c r="O1612" s="1" t="s">
        <v>93</v>
      </c>
      <c r="P1612">
        <v>30</v>
      </c>
      <c r="Q1612">
        <v>600</v>
      </c>
      <c r="R1612">
        <v>7050</v>
      </c>
      <c r="S1612">
        <v>11.75</v>
      </c>
      <c r="T1612">
        <v>0.39</v>
      </c>
      <c r="U1612">
        <f t="shared" si="449"/>
        <v>7050</v>
      </c>
      <c r="V1612">
        <f t="shared" si="450"/>
        <v>18000</v>
      </c>
      <c r="W1612" s="1" t="s">
        <v>160</v>
      </c>
      <c r="X1612" s="1" t="s">
        <v>1236</v>
      </c>
      <c r="Y1612" s="1" t="s">
        <v>161</v>
      </c>
      <c r="Z1612" s="3">
        <v>7348</v>
      </c>
      <c r="AA1612" s="4">
        <f t="shared" si="454"/>
        <v>836</v>
      </c>
      <c r="AB1612" s="4">
        <f t="shared" si="447"/>
        <v>2310.588886</v>
      </c>
      <c r="AC1612" s="4">
        <f t="shared" si="448"/>
        <v>836</v>
      </c>
      <c r="AD1612" s="4">
        <f t="shared" si="444"/>
        <v>1625.2573013333333</v>
      </c>
      <c r="AE1612" s="3" t="s">
        <v>1559</v>
      </c>
      <c r="AF1612" s="3">
        <v>836</v>
      </c>
      <c r="AG1612" s="4">
        <f t="shared" si="455"/>
        <v>836</v>
      </c>
      <c r="AH1612" s="4">
        <v>83952</v>
      </c>
      <c r="AI1612">
        <f t="shared" si="451"/>
        <v>836</v>
      </c>
      <c r="AJ1612" t="s">
        <v>1559</v>
      </c>
      <c r="AK1612" s="2">
        <v>9341.49</v>
      </c>
      <c r="AL1612" s="2">
        <f t="shared" si="456"/>
        <v>9341.49</v>
      </c>
      <c r="AM1612" s="4">
        <v>83952</v>
      </c>
      <c r="AN1612">
        <f t="shared" si="457"/>
        <v>9341.49</v>
      </c>
      <c r="AP1612">
        <v>13.82</v>
      </c>
      <c r="AQ1612">
        <v>13.82</v>
      </c>
      <c r="AR1612" s="4">
        <v>15</v>
      </c>
      <c r="AS1612" s="4">
        <v>10</v>
      </c>
      <c r="AT1612" s="4">
        <v>2009</v>
      </c>
      <c r="AU1612" s="4">
        <v>20</v>
      </c>
      <c r="AV1612" s="4">
        <v>10</v>
      </c>
      <c r="AW1612" s="4">
        <v>2009</v>
      </c>
      <c r="AX1612" t="str">
        <f t="shared" si="452"/>
        <v>Delay</v>
      </c>
      <c r="AY1612">
        <f t="shared" si="453"/>
        <v>5</v>
      </c>
    </row>
    <row r="1613" spans="1:51" x14ac:dyDescent="0.2">
      <c r="A1613" s="3">
        <v>86241</v>
      </c>
      <c r="B1613" s="1" t="s">
        <v>364</v>
      </c>
      <c r="C1613" s="1" t="s">
        <v>65</v>
      </c>
      <c r="D1613" s="1" t="s">
        <v>130</v>
      </c>
      <c r="E1613" s="1" t="s">
        <v>152</v>
      </c>
      <c r="F1613" s="1" t="s">
        <v>152</v>
      </c>
      <c r="G1613" s="13" t="s">
        <v>1558</v>
      </c>
      <c r="H1613" s="12">
        <v>40101</v>
      </c>
      <c r="I1613" s="12" t="s">
        <v>409</v>
      </c>
      <c r="J1613" s="12">
        <v>40106</v>
      </c>
      <c r="K1613" s="4">
        <v>1948</v>
      </c>
      <c r="L1613" s="1" t="s">
        <v>146</v>
      </c>
      <c r="M1613" s="1" t="s">
        <v>132</v>
      </c>
      <c r="N1613" s="1" t="s">
        <v>167</v>
      </c>
      <c r="O1613" s="1" t="s">
        <v>93</v>
      </c>
      <c r="P1613">
        <v>30</v>
      </c>
      <c r="Q1613">
        <v>2200</v>
      </c>
      <c r="R1613">
        <v>13684</v>
      </c>
      <c r="S1613">
        <v>6.22</v>
      </c>
      <c r="T1613">
        <v>0.21</v>
      </c>
      <c r="U1613">
        <f t="shared" si="449"/>
        <v>13684</v>
      </c>
      <c r="V1613">
        <f t="shared" si="450"/>
        <v>66000</v>
      </c>
      <c r="W1613" s="1" t="s">
        <v>155</v>
      </c>
      <c r="X1613" s="1" t="s">
        <v>1236</v>
      </c>
      <c r="Y1613" s="1" t="s">
        <v>156</v>
      </c>
      <c r="Z1613" s="3">
        <v>7726</v>
      </c>
      <c r="AA1613" s="4">
        <f t="shared" si="454"/>
        <v>836</v>
      </c>
      <c r="AB1613" s="4">
        <f t="shared" si="447"/>
        <v>2486.1853660000002</v>
      </c>
      <c r="AC1613" s="4">
        <f t="shared" si="448"/>
        <v>836</v>
      </c>
      <c r="AD1613" s="4">
        <f t="shared" si="444"/>
        <v>5421.25</v>
      </c>
      <c r="AE1613" s="3" t="s">
        <v>1559</v>
      </c>
      <c r="AF1613" s="3">
        <v>836</v>
      </c>
      <c r="AG1613" s="4">
        <f t="shared" si="455"/>
        <v>836</v>
      </c>
      <c r="AH1613" s="4">
        <v>83952</v>
      </c>
      <c r="AI1613">
        <f t="shared" si="451"/>
        <v>836</v>
      </c>
      <c r="AJ1613" t="s">
        <v>1559</v>
      </c>
      <c r="AK1613" s="2">
        <v>9341.49</v>
      </c>
      <c r="AL1613" s="2">
        <f t="shared" si="456"/>
        <v>9341.49</v>
      </c>
      <c r="AM1613" s="4">
        <v>83952</v>
      </c>
      <c r="AN1613">
        <f t="shared" si="457"/>
        <v>9341.49</v>
      </c>
      <c r="AP1613">
        <v>26.82</v>
      </c>
      <c r="AQ1613">
        <v>26.82</v>
      </c>
      <c r="AR1613" s="4">
        <v>15</v>
      </c>
      <c r="AS1613" s="4">
        <v>10</v>
      </c>
      <c r="AT1613" s="4">
        <v>2009</v>
      </c>
      <c r="AU1613" s="4">
        <v>20</v>
      </c>
      <c r="AV1613" s="4">
        <v>10</v>
      </c>
      <c r="AW1613" s="4">
        <v>2009</v>
      </c>
      <c r="AX1613" t="str">
        <f t="shared" si="452"/>
        <v>Delay</v>
      </c>
      <c r="AY1613">
        <f t="shared" si="453"/>
        <v>5</v>
      </c>
    </row>
    <row r="1614" spans="1:51" x14ac:dyDescent="0.2">
      <c r="A1614" s="3">
        <v>15554</v>
      </c>
      <c r="B1614" s="1" t="s">
        <v>168</v>
      </c>
      <c r="C1614" s="1" t="s">
        <v>150</v>
      </c>
      <c r="D1614" s="1" t="s">
        <v>100</v>
      </c>
      <c r="E1614" s="1" t="s">
        <v>53</v>
      </c>
      <c r="F1614" s="1" t="s">
        <v>53</v>
      </c>
      <c r="G1614" s="13" t="s">
        <v>993</v>
      </c>
      <c r="H1614" s="12">
        <v>40525</v>
      </c>
      <c r="I1614" s="12" t="s">
        <v>1563</v>
      </c>
      <c r="J1614" s="12">
        <v>40523</v>
      </c>
      <c r="K1614" s="4">
        <v>2914</v>
      </c>
      <c r="L1614" s="1" t="s">
        <v>146</v>
      </c>
      <c r="M1614" s="1" t="s">
        <v>170</v>
      </c>
      <c r="N1614" s="1" t="s">
        <v>1032</v>
      </c>
      <c r="O1614" s="1" t="s">
        <v>93</v>
      </c>
      <c r="P1614">
        <v>240</v>
      </c>
      <c r="Q1614">
        <v>2162</v>
      </c>
      <c r="R1614">
        <v>6810.3</v>
      </c>
      <c r="S1614">
        <v>3.15</v>
      </c>
      <c r="T1614">
        <v>0.01</v>
      </c>
      <c r="U1614">
        <f t="shared" si="449"/>
        <v>6810.3</v>
      </c>
      <c r="V1614">
        <f t="shared" si="450"/>
        <v>518880</v>
      </c>
      <c r="W1614" s="1" t="s">
        <v>155</v>
      </c>
      <c r="X1614" s="1" t="s">
        <v>1236</v>
      </c>
      <c r="Y1614" s="1" t="s">
        <v>156</v>
      </c>
      <c r="Z1614" s="3">
        <v>8107</v>
      </c>
      <c r="AA1614" s="4">
        <f t="shared" si="454"/>
        <v>838</v>
      </c>
      <c r="AB1614" s="4">
        <f t="shared" si="447"/>
        <v>2482.0149495999999</v>
      </c>
      <c r="AC1614" s="4">
        <f t="shared" si="448"/>
        <v>838</v>
      </c>
      <c r="AD1614" s="4">
        <f t="shared" si="444"/>
        <v>594</v>
      </c>
      <c r="AE1614" s="4">
        <v>838</v>
      </c>
      <c r="AF1614" s="4">
        <v>838</v>
      </c>
      <c r="AG1614" s="4">
        <f>AE1614</f>
        <v>838</v>
      </c>
      <c r="AI1614" t="e">
        <f t="shared" si="451"/>
        <v>#N/A</v>
      </c>
      <c r="AJ1614">
        <v>4876.3100000000004</v>
      </c>
      <c r="AK1614" s="2">
        <v>4876.3100000000004</v>
      </c>
      <c r="AL1614" s="2">
        <f>AJ1614</f>
        <v>4876.3100000000004</v>
      </c>
      <c r="AM1614" s="4"/>
      <c r="AN1614" t="e">
        <f>VLOOKUP([1]!Tabelle13[[#This Row],[Vlookup this ID for freight costs]],$AL$2:$AL$6811,2,FALSE)</f>
        <v>#REF!</v>
      </c>
      <c r="AP1614">
        <v>14.68</v>
      </c>
      <c r="AQ1614">
        <v>14.68</v>
      </c>
      <c r="AR1614" s="4">
        <v>13</v>
      </c>
      <c r="AS1614" s="4">
        <v>12</v>
      </c>
      <c r="AT1614" s="4">
        <v>2010</v>
      </c>
      <c r="AU1614" s="4">
        <v>11</v>
      </c>
      <c r="AV1614" s="4">
        <v>12</v>
      </c>
      <c r="AW1614" s="4">
        <v>2010</v>
      </c>
      <c r="AX1614" t="str">
        <f t="shared" si="452"/>
        <v>No Delay</v>
      </c>
      <c r="AY1614">
        <f t="shared" si="453"/>
        <v>0</v>
      </c>
    </row>
    <row r="1615" spans="1:51" x14ac:dyDescent="0.2">
      <c r="A1615" s="3">
        <v>85038</v>
      </c>
      <c r="B1615" s="1" t="s">
        <v>175</v>
      </c>
      <c r="C1615" s="1" t="s">
        <v>165</v>
      </c>
      <c r="D1615" s="1" t="s">
        <v>130</v>
      </c>
      <c r="E1615" s="1" t="s">
        <v>101</v>
      </c>
      <c r="F1615" s="1" t="s">
        <v>101</v>
      </c>
      <c r="G1615" s="13" t="s">
        <v>882</v>
      </c>
      <c r="H1615" s="12">
        <v>42200</v>
      </c>
      <c r="I1615" s="12" t="s">
        <v>1564</v>
      </c>
      <c r="J1615" s="12">
        <v>42198</v>
      </c>
      <c r="K1615" s="4">
        <v>6657</v>
      </c>
      <c r="L1615" s="1" t="s">
        <v>146</v>
      </c>
      <c r="M1615" s="1" t="s">
        <v>132</v>
      </c>
      <c r="N1615" s="1" t="s">
        <v>1565</v>
      </c>
      <c r="O1615" s="1" t="s">
        <v>93</v>
      </c>
      <c r="P1615">
        <v>60</v>
      </c>
      <c r="Q1615">
        <v>14476</v>
      </c>
      <c r="R1615">
        <v>57180.2</v>
      </c>
      <c r="S1615">
        <v>3.95</v>
      </c>
      <c r="T1615">
        <v>7.0000000000000007E-2</v>
      </c>
      <c r="U1615">
        <f t="shared" si="449"/>
        <v>57180.200000000004</v>
      </c>
      <c r="V1615">
        <f t="shared" si="450"/>
        <v>868560</v>
      </c>
      <c r="W1615" s="1" t="s">
        <v>281</v>
      </c>
      <c r="X1615" s="1" t="s">
        <v>1236</v>
      </c>
      <c r="Y1615" s="1" t="s">
        <v>161</v>
      </c>
      <c r="Z1615" s="3">
        <v>10896</v>
      </c>
      <c r="AA1615" s="4">
        <f t="shared" si="454"/>
        <v>839</v>
      </c>
      <c r="AB1615" s="4">
        <f t="shared" si="447"/>
        <v>3833.4493588</v>
      </c>
      <c r="AC1615" s="4">
        <f t="shared" si="448"/>
        <v>839</v>
      </c>
      <c r="AD1615" s="4">
        <f t="shared" si="444"/>
        <v>839</v>
      </c>
      <c r="AE1615" s="4">
        <v>839</v>
      </c>
      <c r="AF1615" s="4">
        <v>839</v>
      </c>
      <c r="AG1615" s="4">
        <f>AE1615</f>
        <v>839</v>
      </c>
      <c r="AI1615" t="e">
        <f t="shared" si="451"/>
        <v>#N/A</v>
      </c>
      <c r="AJ1615">
        <v>8402.24</v>
      </c>
      <c r="AK1615" s="2">
        <v>8402.24</v>
      </c>
      <c r="AL1615" s="2">
        <f>AJ1615</f>
        <v>8402.24</v>
      </c>
      <c r="AM1615" s="4"/>
      <c r="AN1615" t="e">
        <f>VLOOKUP([1]!Tabelle13[[#This Row],[Vlookup this ID for freight costs]],$AL$2:$AL$6811,2,FALSE)</f>
        <v>#REF!</v>
      </c>
      <c r="AP1615">
        <v>67.3</v>
      </c>
      <c r="AQ1615">
        <v>67.3</v>
      </c>
      <c r="AR1615" s="4">
        <v>15</v>
      </c>
      <c r="AS1615" s="4">
        <v>7</v>
      </c>
      <c r="AT1615" s="4">
        <v>2015</v>
      </c>
      <c r="AU1615" s="4">
        <v>13</v>
      </c>
      <c r="AV1615" s="4">
        <v>7</v>
      </c>
      <c r="AW1615" s="4">
        <v>2015</v>
      </c>
      <c r="AX1615" t="str">
        <f t="shared" si="452"/>
        <v>No Delay</v>
      </c>
      <c r="AY1615">
        <f t="shared" si="453"/>
        <v>0</v>
      </c>
    </row>
    <row r="1616" spans="1:51" x14ac:dyDescent="0.2">
      <c r="A1616" s="3">
        <v>10546</v>
      </c>
      <c r="B1616" s="1" t="s">
        <v>144</v>
      </c>
      <c r="C1616" s="1" t="s">
        <v>65</v>
      </c>
      <c r="D1616" s="1" t="s">
        <v>130</v>
      </c>
      <c r="E1616" s="1"/>
      <c r="F1616" s="1" t="s">
        <v>107</v>
      </c>
      <c r="G1616" s="13" t="s">
        <v>1277</v>
      </c>
      <c r="H1616" s="12">
        <v>39189</v>
      </c>
      <c r="I1616" s="12" t="s">
        <v>1277</v>
      </c>
      <c r="J1616" s="12">
        <v>39189</v>
      </c>
      <c r="K1616" s="4">
        <v>95</v>
      </c>
      <c r="L1616" s="1" t="s">
        <v>146</v>
      </c>
      <c r="M1616" s="1" t="s">
        <v>132</v>
      </c>
      <c r="N1616" s="1" t="s">
        <v>527</v>
      </c>
      <c r="O1616" s="1" t="s">
        <v>93</v>
      </c>
      <c r="P1616">
        <v>240</v>
      </c>
      <c r="Q1616">
        <v>1216</v>
      </c>
      <c r="R1616">
        <v>4256</v>
      </c>
      <c r="S1616">
        <v>3.5</v>
      </c>
      <c r="T1616">
        <v>0.01</v>
      </c>
      <c r="U1616">
        <f t="shared" si="449"/>
        <v>4256</v>
      </c>
      <c r="V1616">
        <f t="shared" si="450"/>
        <v>291840</v>
      </c>
      <c r="W1616" s="1" t="s">
        <v>155</v>
      </c>
      <c r="X1616" s="1" t="s">
        <v>1236</v>
      </c>
      <c r="Y1616" s="1" t="s">
        <v>156</v>
      </c>
      <c r="Z1616" s="3">
        <v>7726</v>
      </c>
      <c r="AA1616" s="4">
        <f t="shared" si="454"/>
        <v>840</v>
      </c>
      <c r="AB1616" s="4">
        <f t="shared" si="447"/>
        <v>2378.1935308000002</v>
      </c>
      <c r="AC1616" s="4">
        <f t="shared" si="448"/>
        <v>840</v>
      </c>
      <c r="AD1616" s="4">
        <f t="shared" si="444"/>
        <v>840</v>
      </c>
      <c r="AE1616" s="4">
        <v>840</v>
      </c>
      <c r="AF1616" s="4">
        <v>840</v>
      </c>
      <c r="AG1616" s="4">
        <f>AE1616</f>
        <v>840</v>
      </c>
      <c r="AH1616" s="4">
        <v>82875</v>
      </c>
      <c r="AI1616">
        <f t="shared" si="451"/>
        <v>675</v>
      </c>
      <c r="AJ1616">
        <v>3736</v>
      </c>
      <c r="AK1616" s="2">
        <v>3736</v>
      </c>
      <c r="AL1616" s="2">
        <f>AJ1616</f>
        <v>3736</v>
      </c>
      <c r="AM1616" s="4"/>
      <c r="AN1616" t="e">
        <f>VLOOKUP([1]!Tabelle13[[#This Row],[Vlookup this ID for freight costs]],$AL$2:$AL$6811,2,FALSE)</f>
        <v>#REF!</v>
      </c>
      <c r="AP1616">
        <v>0</v>
      </c>
      <c r="AR1616" s="4">
        <v>17</v>
      </c>
      <c r="AS1616" s="4">
        <v>4</v>
      </c>
      <c r="AT1616" s="4">
        <v>2007</v>
      </c>
      <c r="AU1616" s="4">
        <v>17</v>
      </c>
      <c r="AV1616" s="4">
        <v>4</v>
      </c>
      <c r="AW1616" s="4">
        <v>2007</v>
      </c>
      <c r="AX1616" t="str">
        <f t="shared" si="452"/>
        <v>No Delay</v>
      </c>
      <c r="AY1616">
        <f t="shared" si="453"/>
        <v>0</v>
      </c>
    </row>
    <row r="1617" spans="1:51" x14ac:dyDescent="0.2">
      <c r="A1617" s="3">
        <v>11372</v>
      </c>
      <c r="B1617" s="1" t="s">
        <v>144</v>
      </c>
      <c r="C1617" s="1" t="s">
        <v>65</v>
      </c>
      <c r="D1617" s="1" t="s">
        <v>130</v>
      </c>
      <c r="E1617" s="1"/>
      <c r="F1617" s="1" t="s">
        <v>107</v>
      </c>
      <c r="G1617" s="13" t="s">
        <v>1277</v>
      </c>
      <c r="H1617" s="12">
        <v>39189</v>
      </c>
      <c r="I1617" s="12" t="s">
        <v>1277</v>
      </c>
      <c r="J1617" s="12">
        <v>39189</v>
      </c>
      <c r="K1617" s="4">
        <v>101</v>
      </c>
      <c r="L1617" s="1" t="s">
        <v>146</v>
      </c>
      <c r="M1617" s="1" t="s">
        <v>132</v>
      </c>
      <c r="N1617" s="1" t="s">
        <v>985</v>
      </c>
      <c r="O1617" s="1" t="s">
        <v>93</v>
      </c>
      <c r="P1617">
        <v>120</v>
      </c>
      <c r="Q1617">
        <v>2703</v>
      </c>
      <c r="R1617">
        <v>55411.5</v>
      </c>
      <c r="S1617">
        <v>20.5</v>
      </c>
      <c r="T1617">
        <v>0.17</v>
      </c>
      <c r="U1617">
        <f t="shared" si="449"/>
        <v>55411.5</v>
      </c>
      <c r="V1617">
        <f t="shared" si="450"/>
        <v>324360</v>
      </c>
      <c r="W1617" s="1" t="s">
        <v>149</v>
      </c>
      <c r="X1617" s="1" t="s">
        <v>150</v>
      </c>
      <c r="Y1617" s="1" t="s">
        <v>150</v>
      </c>
      <c r="Z1617" s="3">
        <v>4785</v>
      </c>
      <c r="AA1617" s="4">
        <f t="shared" si="454"/>
        <v>840</v>
      </c>
      <c r="AB1617" s="4">
        <f t="shared" si="447"/>
        <v>2541.3885093999997</v>
      </c>
      <c r="AC1617" s="4">
        <f t="shared" si="448"/>
        <v>840</v>
      </c>
      <c r="AD1617" s="4">
        <f t="shared" si="444"/>
        <v>620.5</v>
      </c>
      <c r="AE1617" s="3" t="s">
        <v>1566</v>
      </c>
      <c r="AF1617" s="3">
        <v>840</v>
      </c>
      <c r="AG1617" s="4">
        <f>AI1617</f>
        <v>840</v>
      </c>
      <c r="AH1617" s="4">
        <v>10546</v>
      </c>
      <c r="AI1617">
        <f t="shared" si="451"/>
        <v>840</v>
      </c>
      <c r="AJ1617" t="s">
        <v>1566</v>
      </c>
      <c r="AK1617" s="2">
        <v>3736</v>
      </c>
      <c r="AL1617" s="2">
        <f>AN1617</f>
        <v>3736</v>
      </c>
      <c r="AM1617" s="4">
        <v>10546</v>
      </c>
      <c r="AN1617">
        <f>INDEX($AJ$2:$AJ$6811,MATCH(AM1617,$A$2:$A$6811,0))</f>
        <v>3736</v>
      </c>
      <c r="AP1617">
        <v>0</v>
      </c>
      <c r="AR1617" s="4">
        <v>17</v>
      </c>
      <c r="AS1617" s="4">
        <v>4</v>
      </c>
      <c r="AT1617" s="4">
        <v>2007</v>
      </c>
      <c r="AU1617" s="4">
        <v>17</v>
      </c>
      <c r="AV1617" s="4">
        <v>4</v>
      </c>
      <c r="AW1617" s="4">
        <v>2007</v>
      </c>
      <c r="AX1617" t="str">
        <f t="shared" si="452"/>
        <v>No Delay</v>
      </c>
      <c r="AY1617">
        <f t="shared" si="453"/>
        <v>0</v>
      </c>
    </row>
    <row r="1618" spans="1:51" x14ac:dyDescent="0.2">
      <c r="A1618" s="3">
        <v>84176</v>
      </c>
      <c r="B1618" s="1" t="s">
        <v>140</v>
      </c>
      <c r="C1618" s="1" t="s">
        <v>99</v>
      </c>
      <c r="D1618" s="1" t="s">
        <v>130</v>
      </c>
      <c r="E1618" s="1" t="s">
        <v>101</v>
      </c>
      <c r="F1618" s="1" t="s">
        <v>101</v>
      </c>
      <c r="G1618" s="13" t="s">
        <v>1567</v>
      </c>
      <c r="H1618" s="12">
        <v>41122</v>
      </c>
      <c r="I1618" s="12" t="s">
        <v>1568</v>
      </c>
      <c r="J1618" s="12">
        <v>41115</v>
      </c>
      <c r="K1618" s="4">
        <v>4060</v>
      </c>
      <c r="L1618" s="1" t="s">
        <v>146</v>
      </c>
      <c r="M1618" s="1" t="s">
        <v>132</v>
      </c>
      <c r="N1618" s="1" t="s">
        <v>302</v>
      </c>
      <c r="O1618" s="1" t="s">
        <v>93</v>
      </c>
      <c r="P1618">
        <v>30</v>
      </c>
      <c r="Q1618">
        <v>80</v>
      </c>
      <c r="R1618">
        <v>440</v>
      </c>
      <c r="S1618">
        <v>5.5</v>
      </c>
      <c r="T1618">
        <v>0.18</v>
      </c>
      <c r="U1618">
        <f t="shared" si="449"/>
        <v>440</v>
      </c>
      <c r="V1618">
        <f t="shared" si="450"/>
        <v>2400</v>
      </c>
      <c r="W1618" s="1" t="s">
        <v>160</v>
      </c>
      <c r="X1618" s="1" t="s">
        <v>1236</v>
      </c>
      <c r="Y1618" s="1" t="s">
        <v>161</v>
      </c>
      <c r="Z1618" s="3">
        <v>11983</v>
      </c>
      <c r="AA1618" s="4">
        <f t="shared" si="454"/>
        <v>841</v>
      </c>
      <c r="AB1618" s="4">
        <f t="shared" si="447"/>
        <v>2253.5200300000001</v>
      </c>
      <c r="AC1618" s="4">
        <f t="shared" si="448"/>
        <v>841</v>
      </c>
      <c r="AD1618" s="4">
        <f t="shared" si="444"/>
        <v>2835.6180567777778</v>
      </c>
      <c r="AE1618" s="4">
        <v>841</v>
      </c>
      <c r="AF1618" s="4">
        <v>841</v>
      </c>
      <c r="AG1618" s="4">
        <f>AE1618</f>
        <v>841</v>
      </c>
      <c r="AI1618" t="e">
        <f t="shared" si="451"/>
        <v>#N/A</v>
      </c>
      <c r="AJ1618">
        <v>3549.9</v>
      </c>
      <c r="AK1618" s="2">
        <v>3549.9</v>
      </c>
      <c r="AL1618" s="2">
        <f>AJ1618</f>
        <v>3549.9</v>
      </c>
      <c r="AM1618" s="4"/>
      <c r="AN1618" t="e">
        <f>VLOOKUP([1]!Tabelle13[[#This Row],[Vlookup this ID for freight costs]],$AL$2:$AL$6811,2,FALSE)</f>
        <v>#REF!</v>
      </c>
      <c r="AP1618">
        <v>0.62</v>
      </c>
      <c r="AQ1618">
        <v>0.62</v>
      </c>
      <c r="AR1618" s="4">
        <v>1</v>
      </c>
      <c r="AS1618" s="4">
        <v>8</v>
      </c>
      <c r="AT1618" s="4">
        <v>2012</v>
      </c>
      <c r="AU1618" s="4">
        <v>25</v>
      </c>
      <c r="AV1618" s="4">
        <v>7</v>
      </c>
      <c r="AW1618" s="4">
        <v>2012</v>
      </c>
      <c r="AX1618" t="str">
        <f t="shared" si="452"/>
        <v>No Delay</v>
      </c>
      <c r="AY1618">
        <f t="shared" si="453"/>
        <v>0</v>
      </c>
    </row>
    <row r="1619" spans="1:51" x14ac:dyDescent="0.2">
      <c r="A1619" s="3">
        <v>85872</v>
      </c>
      <c r="B1619" s="1" t="s">
        <v>140</v>
      </c>
      <c r="C1619" s="1" t="s">
        <v>99</v>
      </c>
      <c r="D1619" s="1" t="s">
        <v>130</v>
      </c>
      <c r="E1619" s="1" t="s">
        <v>101</v>
      </c>
      <c r="F1619" s="1" t="s">
        <v>101</v>
      </c>
      <c r="G1619" s="13" t="s">
        <v>1567</v>
      </c>
      <c r="H1619" s="12">
        <v>41122</v>
      </c>
      <c r="I1619" s="12" t="s">
        <v>1568</v>
      </c>
      <c r="J1619" s="12">
        <v>41115</v>
      </c>
      <c r="K1619" s="4">
        <v>4061</v>
      </c>
      <c r="L1619" s="1" t="s">
        <v>146</v>
      </c>
      <c r="M1619" s="1" t="s">
        <v>132</v>
      </c>
      <c r="N1619" s="1" t="s">
        <v>302</v>
      </c>
      <c r="O1619" s="1" t="s">
        <v>93</v>
      </c>
      <c r="P1619">
        <v>30</v>
      </c>
      <c r="Q1619">
        <v>10000</v>
      </c>
      <c r="R1619">
        <v>55000</v>
      </c>
      <c r="S1619">
        <v>5.5</v>
      </c>
      <c r="T1619">
        <v>0.18</v>
      </c>
      <c r="U1619">
        <f t="shared" si="449"/>
        <v>55000</v>
      </c>
      <c r="V1619">
        <f t="shared" si="450"/>
        <v>300000</v>
      </c>
      <c r="W1619" s="1" t="s">
        <v>155</v>
      </c>
      <c r="X1619" s="1" t="s">
        <v>1236</v>
      </c>
      <c r="Y1619" s="1" t="s">
        <v>156</v>
      </c>
      <c r="Z1619" s="3">
        <v>12500</v>
      </c>
      <c r="AA1619" s="4">
        <f t="shared" si="454"/>
        <v>841</v>
      </c>
      <c r="AB1619" s="4">
        <f t="shared" si="447"/>
        <v>3342.218206</v>
      </c>
      <c r="AC1619" s="4">
        <f t="shared" si="448"/>
        <v>841</v>
      </c>
      <c r="AD1619" s="4">
        <f t="shared" si="444"/>
        <v>2609.2959257333337</v>
      </c>
      <c r="AE1619" s="3" t="s">
        <v>1569</v>
      </c>
      <c r="AF1619" s="3">
        <v>841</v>
      </c>
      <c r="AG1619" s="4">
        <f>AI1619</f>
        <v>841</v>
      </c>
      <c r="AH1619" s="4">
        <v>84176</v>
      </c>
      <c r="AI1619">
        <f t="shared" si="451"/>
        <v>841</v>
      </c>
      <c r="AJ1619" t="s">
        <v>1569</v>
      </c>
      <c r="AK1619" s="2">
        <v>3549.9</v>
      </c>
      <c r="AL1619" s="2">
        <f>AN1619</f>
        <v>3549.9</v>
      </c>
      <c r="AM1619" s="4">
        <v>84176</v>
      </c>
      <c r="AN1619">
        <f>INDEX($AJ$2:$AJ$6811,MATCH(AM1619,$A$2:$A$6811,0))</f>
        <v>3549.9</v>
      </c>
      <c r="AP1619">
        <v>77.11</v>
      </c>
      <c r="AQ1619">
        <v>77.11</v>
      </c>
      <c r="AR1619" s="4">
        <v>1</v>
      </c>
      <c r="AS1619" s="4">
        <v>8</v>
      </c>
      <c r="AT1619" s="4">
        <v>2012</v>
      </c>
      <c r="AU1619" s="4">
        <v>25</v>
      </c>
      <c r="AV1619" s="4">
        <v>7</v>
      </c>
      <c r="AW1619" s="4">
        <v>2012</v>
      </c>
      <c r="AX1619" t="str">
        <f t="shared" si="452"/>
        <v>No Delay</v>
      </c>
      <c r="AY1619">
        <f t="shared" si="453"/>
        <v>0</v>
      </c>
    </row>
    <row r="1620" spans="1:51" x14ac:dyDescent="0.2">
      <c r="A1620" s="3">
        <v>86333</v>
      </c>
      <c r="B1620" s="1" t="s">
        <v>215</v>
      </c>
      <c r="C1620" s="1" t="s">
        <v>89</v>
      </c>
      <c r="D1620" s="1" t="s">
        <v>130</v>
      </c>
      <c r="E1620" s="1" t="s">
        <v>53</v>
      </c>
      <c r="F1620" s="1" t="s">
        <v>53</v>
      </c>
      <c r="G1620" s="13" t="s">
        <v>1570</v>
      </c>
      <c r="H1620" s="12">
        <v>40431</v>
      </c>
      <c r="I1620" s="12" t="s">
        <v>838</v>
      </c>
      <c r="J1620" s="12">
        <v>40427</v>
      </c>
      <c r="K1620" s="4">
        <v>2743</v>
      </c>
      <c r="L1620" s="1" t="s">
        <v>146</v>
      </c>
      <c r="M1620" s="1" t="s">
        <v>132</v>
      </c>
      <c r="N1620" s="1" t="s">
        <v>563</v>
      </c>
      <c r="O1620" s="1" t="s">
        <v>93</v>
      </c>
      <c r="P1620">
        <v>60</v>
      </c>
      <c r="Q1620">
        <v>3968</v>
      </c>
      <c r="R1620">
        <v>61504</v>
      </c>
      <c r="S1620">
        <v>15.5</v>
      </c>
      <c r="T1620">
        <v>0.26</v>
      </c>
      <c r="U1620">
        <f t="shared" si="449"/>
        <v>61504</v>
      </c>
      <c r="V1620">
        <f t="shared" si="450"/>
        <v>238080</v>
      </c>
      <c r="W1620" s="1" t="s">
        <v>155</v>
      </c>
      <c r="X1620" s="1" t="s">
        <v>1236</v>
      </c>
      <c r="Y1620" s="1" t="s">
        <v>156</v>
      </c>
      <c r="Z1620" s="3">
        <v>9211</v>
      </c>
      <c r="AA1620" s="4">
        <f t="shared" si="454"/>
        <v>842</v>
      </c>
      <c r="AB1620" s="4">
        <f t="shared" si="447"/>
        <v>2680.2194764000001</v>
      </c>
      <c r="AC1620" s="4">
        <f t="shared" si="448"/>
        <v>842</v>
      </c>
      <c r="AD1620" s="4">
        <f t="shared" si="444"/>
        <v>842</v>
      </c>
      <c r="AE1620" s="4">
        <v>842</v>
      </c>
      <c r="AF1620" s="4">
        <v>842</v>
      </c>
      <c r="AG1620" s="4">
        <f>AE1620</f>
        <v>842</v>
      </c>
      <c r="AI1620" t="e">
        <f t="shared" si="451"/>
        <v>#N/A</v>
      </c>
      <c r="AJ1620">
        <v>8815.65</v>
      </c>
      <c r="AK1620" s="2">
        <v>8815.65</v>
      </c>
      <c r="AL1620" s="2">
        <f>AJ1620</f>
        <v>8815.65</v>
      </c>
      <c r="AM1620" s="4"/>
      <c r="AN1620" t="e">
        <f>VLOOKUP([1]!Tabelle13[[#This Row],[Vlookup this ID for freight costs]],$AL$2:$AL$6811,2,FALSE)</f>
        <v>#REF!</v>
      </c>
      <c r="AP1620">
        <v>132.6</v>
      </c>
      <c r="AQ1620">
        <v>132.6</v>
      </c>
      <c r="AR1620" s="4">
        <v>10</v>
      </c>
      <c r="AS1620" s="4">
        <v>9</v>
      </c>
      <c r="AT1620" s="4">
        <v>2010</v>
      </c>
      <c r="AU1620" s="4">
        <v>6</v>
      </c>
      <c r="AV1620" s="4">
        <v>9</v>
      </c>
      <c r="AW1620" s="4">
        <v>2010</v>
      </c>
      <c r="AX1620" t="str">
        <f t="shared" si="452"/>
        <v>No Delay</v>
      </c>
      <c r="AY1620">
        <f t="shared" si="453"/>
        <v>0</v>
      </c>
    </row>
    <row r="1621" spans="1:51" x14ac:dyDescent="0.2">
      <c r="A1621" s="3">
        <v>86260</v>
      </c>
      <c r="B1621" s="1" t="s">
        <v>175</v>
      </c>
      <c r="C1621" s="1" t="s">
        <v>165</v>
      </c>
      <c r="D1621" s="1" t="s">
        <v>130</v>
      </c>
      <c r="E1621" s="1" t="s">
        <v>101</v>
      </c>
      <c r="F1621" s="1" t="s">
        <v>101</v>
      </c>
      <c r="G1621" s="13" t="s">
        <v>1571</v>
      </c>
      <c r="H1621" s="12">
        <v>40240</v>
      </c>
      <c r="I1621" s="12" t="s">
        <v>631</v>
      </c>
      <c r="J1621" s="12">
        <v>40207</v>
      </c>
      <c r="K1621" s="4">
        <v>2176</v>
      </c>
      <c r="L1621" s="1" t="s">
        <v>146</v>
      </c>
      <c r="M1621" s="1" t="s">
        <v>132</v>
      </c>
      <c r="N1621" s="1" t="s">
        <v>154</v>
      </c>
      <c r="O1621" s="1" t="s">
        <v>93</v>
      </c>
      <c r="P1621">
        <v>60</v>
      </c>
      <c r="Q1621">
        <v>6600</v>
      </c>
      <c r="R1621">
        <v>74052</v>
      </c>
      <c r="S1621">
        <v>11.22</v>
      </c>
      <c r="T1621">
        <v>0.19</v>
      </c>
      <c r="U1621">
        <f t="shared" si="449"/>
        <v>74052</v>
      </c>
      <c r="V1621">
        <f t="shared" si="450"/>
        <v>396000</v>
      </c>
      <c r="W1621" s="1" t="s">
        <v>160</v>
      </c>
      <c r="X1621" s="1" t="s">
        <v>1236</v>
      </c>
      <c r="Y1621" s="1" t="s">
        <v>161</v>
      </c>
      <c r="Z1621" s="3">
        <v>10896</v>
      </c>
      <c r="AA1621" s="4">
        <f t="shared" si="454"/>
        <v>843</v>
      </c>
      <c r="AB1621" s="4">
        <f t="shared" si="447"/>
        <v>2969.0756860000001</v>
      </c>
      <c r="AC1621" s="4">
        <f t="shared" si="448"/>
        <v>843</v>
      </c>
      <c r="AD1621" s="4">
        <f t="shared" si="444"/>
        <v>843</v>
      </c>
      <c r="AE1621" s="4">
        <v>843</v>
      </c>
      <c r="AF1621" s="4">
        <v>843</v>
      </c>
      <c r="AG1621" s="4">
        <f>AE1621</f>
        <v>843</v>
      </c>
      <c r="AI1621" t="e">
        <f t="shared" si="451"/>
        <v>#N/A</v>
      </c>
      <c r="AJ1621">
        <v>6470.51</v>
      </c>
      <c r="AK1621" s="2">
        <v>6470.51</v>
      </c>
      <c r="AL1621" s="2">
        <f>AJ1621</f>
        <v>6470.51</v>
      </c>
      <c r="AM1621" s="4"/>
      <c r="AN1621" t="e">
        <f>VLOOKUP([1]!Tabelle13[[#This Row],[Vlookup this ID for freight costs]],$AL$2:$AL$6811,2,FALSE)</f>
        <v>#REF!</v>
      </c>
      <c r="AP1621">
        <v>159.66</v>
      </c>
      <c r="AQ1621">
        <v>159.66</v>
      </c>
      <c r="AR1621" s="4">
        <v>3</v>
      </c>
      <c r="AS1621" s="4">
        <v>4</v>
      </c>
      <c r="AT1621" s="4">
        <v>2010</v>
      </c>
      <c r="AU1621" s="4">
        <v>29</v>
      </c>
      <c r="AV1621" s="4">
        <v>1</v>
      </c>
      <c r="AW1621" s="4">
        <v>2010</v>
      </c>
      <c r="AX1621" t="str">
        <f t="shared" si="452"/>
        <v>No Delay</v>
      </c>
      <c r="AY1621">
        <f t="shared" si="453"/>
        <v>0</v>
      </c>
    </row>
    <row r="1622" spans="1:51" x14ac:dyDescent="0.2">
      <c r="A1622" s="3">
        <v>68219</v>
      </c>
      <c r="B1622" s="1" t="s">
        <v>215</v>
      </c>
      <c r="C1622" s="1" t="s">
        <v>89</v>
      </c>
      <c r="D1622" s="1" t="s">
        <v>266</v>
      </c>
      <c r="E1622" s="1" t="s">
        <v>53</v>
      </c>
      <c r="F1622" s="1" t="s">
        <v>53</v>
      </c>
      <c r="G1622" s="13" t="s">
        <v>1572</v>
      </c>
      <c r="H1622" s="12">
        <v>42103</v>
      </c>
      <c r="I1622" s="12" t="s">
        <v>1573</v>
      </c>
      <c r="J1622" s="12">
        <v>42104</v>
      </c>
      <c r="K1622" s="4">
        <v>6433</v>
      </c>
      <c r="L1622" s="1" t="s">
        <v>146</v>
      </c>
      <c r="M1622" s="1" t="s">
        <v>423</v>
      </c>
      <c r="N1622" s="1" t="s">
        <v>550</v>
      </c>
      <c r="O1622" s="1" t="s">
        <v>551</v>
      </c>
      <c r="P1622">
        <v>300</v>
      </c>
      <c r="Q1622">
        <v>745</v>
      </c>
      <c r="R1622">
        <v>22960.9</v>
      </c>
      <c r="S1622">
        <v>30.82</v>
      </c>
      <c r="T1622">
        <v>0.1</v>
      </c>
      <c r="U1622">
        <f t="shared" si="449"/>
        <v>22960.9</v>
      </c>
      <c r="V1622">
        <f t="shared" si="450"/>
        <v>223500</v>
      </c>
      <c r="W1622" s="1" t="s">
        <v>552</v>
      </c>
      <c r="X1622" s="1" t="s">
        <v>361</v>
      </c>
      <c r="Y1622" s="1" t="s">
        <v>361</v>
      </c>
      <c r="Z1622" s="3">
        <v>4931</v>
      </c>
      <c r="AA1622" s="4">
        <f t="shared" si="454"/>
        <v>844</v>
      </c>
      <c r="AB1622" s="4">
        <f t="shared" si="447"/>
        <v>2326.5023169999999</v>
      </c>
      <c r="AC1622" s="4">
        <f t="shared" si="448"/>
        <v>844</v>
      </c>
      <c r="AD1622" s="4">
        <f t="shared" si="444"/>
        <v>2494.5</v>
      </c>
      <c r="AE1622" s="4">
        <v>844</v>
      </c>
      <c r="AF1622" s="4">
        <v>844</v>
      </c>
      <c r="AG1622" s="4">
        <f>AE1622</f>
        <v>844</v>
      </c>
      <c r="AI1622" t="e">
        <f t="shared" si="451"/>
        <v>#N/A</v>
      </c>
      <c r="AJ1622">
        <v>9768.2199999999993</v>
      </c>
      <c r="AK1622" s="2">
        <v>9768.2199999999993</v>
      </c>
      <c r="AL1622" s="2">
        <f>AJ1622</f>
        <v>9768.2199999999993</v>
      </c>
      <c r="AM1622" s="4"/>
      <c r="AN1622" t="e">
        <f>VLOOKUP([1]!Tabelle13[[#This Row],[Vlookup this ID for freight costs]],$AL$2:$AL$6811,2,FALSE)</f>
        <v>#REF!</v>
      </c>
      <c r="AP1622">
        <v>23.6</v>
      </c>
      <c r="AQ1622">
        <v>23.6</v>
      </c>
      <c r="AR1622" s="4">
        <v>9</v>
      </c>
      <c r="AS1622" s="4">
        <v>4</v>
      </c>
      <c r="AT1622" s="4">
        <v>2015</v>
      </c>
      <c r="AU1622" s="4">
        <v>10</v>
      </c>
      <c r="AV1622" s="4">
        <v>4</v>
      </c>
      <c r="AW1622" s="4">
        <v>2015</v>
      </c>
      <c r="AX1622" t="str">
        <f t="shared" si="452"/>
        <v>Delay</v>
      </c>
      <c r="AY1622">
        <f t="shared" si="453"/>
        <v>1</v>
      </c>
    </row>
    <row r="1623" spans="1:51" x14ac:dyDescent="0.2">
      <c r="A1623" s="3">
        <v>82391</v>
      </c>
      <c r="B1623" s="1" t="s">
        <v>172</v>
      </c>
      <c r="C1623" s="1" t="s">
        <v>114</v>
      </c>
      <c r="D1623" s="1" t="s">
        <v>130</v>
      </c>
      <c r="E1623" s="1" t="s">
        <v>53</v>
      </c>
      <c r="F1623" s="1" t="s">
        <v>53</v>
      </c>
      <c r="G1623" s="13" t="s">
        <v>828</v>
      </c>
      <c r="H1623" s="12">
        <v>40770</v>
      </c>
      <c r="I1623" s="12" t="s">
        <v>1574</v>
      </c>
      <c r="J1623" s="12">
        <v>40742</v>
      </c>
      <c r="K1623" s="4">
        <v>3331</v>
      </c>
      <c r="L1623" s="1" t="s">
        <v>146</v>
      </c>
      <c r="M1623" s="1" t="s">
        <v>132</v>
      </c>
      <c r="N1623" s="1" t="s">
        <v>159</v>
      </c>
      <c r="O1623" s="1" t="s">
        <v>93</v>
      </c>
      <c r="P1623">
        <v>30</v>
      </c>
      <c r="Q1623">
        <v>10015</v>
      </c>
      <c r="R1623">
        <v>109363.8</v>
      </c>
      <c r="S1623">
        <v>10.92</v>
      </c>
      <c r="T1623">
        <v>0.36</v>
      </c>
      <c r="U1623">
        <f t="shared" si="449"/>
        <v>109363.8</v>
      </c>
      <c r="V1623">
        <f t="shared" si="450"/>
        <v>300450</v>
      </c>
      <c r="W1623" s="1" t="s">
        <v>160</v>
      </c>
      <c r="X1623" s="1" t="s">
        <v>1236</v>
      </c>
      <c r="Y1623" s="1" t="s">
        <v>161</v>
      </c>
      <c r="Z1623" s="3">
        <v>6417</v>
      </c>
      <c r="AA1623" s="4">
        <f t="shared" si="454"/>
        <v>846</v>
      </c>
      <c r="AB1623" s="4">
        <f t="shared" si="447"/>
        <v>3343.864423</v>
      </c>
      <c r="AC1623" s="4">
        <f t="shared" si="448"/>
        <v>846</v>
      </c>
      <c r="AD1623" s="4">
        <f t="shared" ref="AD1623:AD1686" si="458">AVERAGEIFS($AA$2:$AA$6811,$L$2:$L$6811,L1623,$V$2:$V$6811,"&gt;="&amp;(V1623-100), $V$2:$V$6811,"&lt;="&amp;(V1623+100),$AA$2:$AA$6811,"&gt;"&amp;1)</f>
        <v>832.5</v>
      </c>
      <c r="AE1623" s="4">
        <v>846</v>
      </c>
      <c r="AF1623" s="4">
        <v>846</v>
      </c>
      <c r="AG1623" s="4">
        <f>AE1623</f>
        <v>846</v>
      </c>
      <c r="AI1623" t="e">
        <f t="shared" si="451"/>
        <v>#N/A</v>
      </c>
      <c r="AJ1623">
        <v>3798.73</v>
      </c>
      <c r="AK1623" s="2">
        <v>3798.73</v>
      </c>
      <c r="AL1623" s="2">
        <f>AJ1623</f>
        <v>3798.73</v>
      </c>
      <c r="AM1623" s="4"/>
      <c r="AN1623" t="e">
        <f>VLOOKUP([1]!Tabelle13[[#This Row],[Vlookup this ID for freight costs]],$AL$2:$AL$6811,2,FALSE)</f>
        <v>#REF!</v>
      </c>
      <c r="AP1623">
        <v>180.45</v>
      </c>
      <c r="AQ1623">
        <v>180.45</v>
      </c>
      <c r="AR1623" s="4">
        <v>15</v>
      </c>
      <c r="AS1623" s="4">
        <v>8</v>
      </c>
      <c r="AT1623" s="4">
        <v>2011</v>
      </c>
      <c r="AU1623" s="4">
        <v>18</v>
      </c>
      <c r="AV1623" s="4">
        <v>7</v>
      </c>
      <c r="AW1623" s="4">
        <v>2011</v>
      </c>
      <c r="AX1623" t="str">
        <f t="shared" si="452"/>
        <v>No Delay</v>
      </c>
      <c r="AY1623">
        <f t="shared" si="453"/>
        <v>0</v>
      </c>
    </row>
    <row r="1624" spans="1:51" x14ac:dyDescent="0.2">
      <c r="A1624" s="3">
        <v>11678</v>
      </c>
      <c r="B1624" s="1" t="s">
        <v>164</v>
      </c>
      <c r="C1624" s="1" t="s">
        <v>165</v>
      </c>
      <c r="D1624" s="1" t="s">
        <v>130</v>
      </c>
      <c r="E1624" s="1" t="s">
        <v>53</v>
      </c>
      <c r="F1624" s="1" t="s">
        <v>53</v>
      </c>
      <c r="G1624" s="13" t="s">
        <v>740</v>
      </c>
      <c r="H1624" s="12">
        <v>40049</v>
      </c>
      <c r="I1624" s="12" t="s">
        <v>740</v>
      </c>
      <c r="J1624" s="12">
        <v>40049</v>
      </c>
      <c r="K1624" s="4">
        <v>1767</v>
      </c>
      <c r="L1624" s="1" t="s">
        <v>146</v>
      </c>
      <c r="M1624" s="1" t="s">
        <v>132</v>
      </c>
      <c r="N1624" s="1" t="s">
        <v>265</v>
      </c>
      <c r="O1624" s="1" t="s">
        <v>93</v>
      </c>
      <c r="P1624">
        <v>60</v>
      </c>
      <c r="Q1624">
        <v>4564</v>
      </c>
      <c r="R1624">
        <v>13235.6</v>
      </c>
      <c r="S1624">
        <v>2.9</v>
      </c>
      <c r="T1624">
        <v>0.05</v>
      </c>
      <c r="U1624">
        <f t="shared" si="449"/>
        <v>13235.6</v>
      </c>
      <c r="V1624">
        <f t="shared" si="450"/>
        <v>273840</v>
      </c>
      <c r="W1624" s="1" t="s">
        <v>155</v>
      </c>
      <c r="X1624" s="1" t="s">
        <v>1236</v>
      </c>
      <c r="Y1624" s="1" t="s">
        <v>156</v>
      </c>
      <c r="Z1624" s="3">
        <v>5457</v>
      </c>
      <c r="AA1624" s="4">
        <f t="shared" si="454"/>
        <v>847</v>
      </c>
      <c r="AB1624" s="4">
        <f t="shared" si="447"/>
        <v>2745.6291652</v>
      </c>
      <c r="AC1624" s="4">
        <f t="shared" si="448"/>
        <v>847</v>
      </c>
      <c r="AD1624" s="4">
        <f t="shared" si="458"/>
        <v>847</v>
      </c>
      <c r="AE1624" s="4">
        <v>847</v>
      </c>
      <c r="AF1624" s="4">
        <v>847</v>
      </c>
      <c r="AG1624" s="4">
        <f>AE1624</f>
        <v>847</v>
      </c>
      <c r="AH1624" s="4">
        <v>82713</v>
      </c>
      <c r="AI1624">
        <f t="shared" si="451"/>
        <v>9511</v>
      </c>
      <c r="AJ1624">
        <v>4999.4799999999996</v>
      </c>
      <c r="AK1624" s="2">
        <v>4999.4799999999996</v>
      </c>
      <c r="AL1624" s="2">
        <f>AJ1624</f>
        <v>4999.4799999999996</v>
      </c>
      <c r="AM1624" s="4"/>
      <c r="AN1624" t="e">
        <f>VLOOKUP([1]!Tabelle13[[#This Row],[Vlookup this ID for freight costs]],$AL$2:$AL$6811,2,FALSE)</f>
        <v>#REF!</v>
      </c>
      <c r="AP1624">
        <v>25.94</v>
      </c>
      <c r="AQ1624">
        <v>25.94</v>
      </c>
      <c r="AR1624" s="4">
        <v>24</v>
      </c>
      <c r="AS1624" s="4">
        <v>8</v>
      </c>
      <c r="AT1624" s="4">
        <v>2009</v>
      </c>
      <c r="AU1624" s="4">
        <v>24</v>
      </c>
      <c r="AV1624" s="4">
        <v>8</v>
      </c>
      <c r="AW1624" s="4">
        <v>2009</v>
      </c>
      <c r="AX1624" t="str">
        <f t="shared" si="452"/>
        <v>No Delay</v>
      </c>
      <c r="AY1624">
        <f t="shared" si="453"/>
        <v>0</v>
      </c>
    </row>
    <row r="1625" spans="1:51" x14ac:dyDescent="0.2">
      <c r="A1625" s="3">
        <v>12310</v>
      </c>
      <c r="B1625" s="1" t="s">
        <v>164</v>
      </c>
      <c r="C1625" s="1" t="s">
        <v>165</v>
      </c>
      <c r="D1625" s="1" t="s">
        <v>130</v>
      </c>
      <c r="E1625" s="1" t="s">
        <v>53</v>
      </c>
      <c r="F1625" s="1" t="s">
        <v>53</v>
      </c>
      <c r="G1625" s="13" t="s">
        <v>740</v>
      </c>
      <c r="H1625" s="12">
        <v>40049</v>
      </c>
      <c r="I1625" s="12" t="s">
        <v>740</v>
      </c>
      <c r="J1625" s="12">
        <v>40049</v>
      </c>
      <c r="K1625" s="4">
        <v>1768</v>
      </c>
      <c r="L1625" s="1" t="s">
        <v>146</v>
      </c>
      <c r="M1625" s="1" t="s">
        <v>132</v>
      </c>
      <c r="N1625" s="1" t="s">
        <v>265</v>
      </c>
      <c r="O1625" s="1" t="s">
        <v>93</v>
      </c>
      <c r="P1625">
        <v>60</v>
      </c>
      <c r="Q1625">
        <v>1650</v>
      </c>
      <c r="R1625">
        <v>4785</v>
      </c>
      <c r="S1625">
        <v>2.9</v>
      </c>
      <c r="T1625">
        <v>0.05</v>
      </c>
      <c r="U1625">
        <f t="shared" si="449"/>
        <v>4785</v>
      </c>
      <c r="V1625">
        <f t="shared" si="450"/>
        <v>99000</v>
      </c>
      <c r="W1625" s="1" t="s">
        <v>179</v>
      </c>
      <c r="X1625" s="1" t="s">
        <v>1236</v>
      </c>
      <c r="Y1625" s="1" t="s">
        <v>156</v>
      </c>
      <c r="Z1625" s="3">
        <v>5457</v>
      </c>
      <c r="AA1625" s="4">
        <f t="shared" si="454"/>
        <v>847</v>
      </c>
      <c r="AB1625" s="4">
        <f t="shared" si="447"/>
        <v>2425.8240759999999</v>
      </c>
      <c r="AC1625" s="4">
        <f t="shared" si="448"/>
        <v>847</v>
      </c>
      <c r="AD1625" s="4">
        <f t="shared" si="458"/>
        <v>434.33333333333331</v>
      </c>
      <c r="AE1625" s="3" t="s">
        <v>1575</v>
      </c>
      <c r="AF1625" s="3">
        <v>847</v>
      </c>
      <c r="AG1625" s="4">
        <f>AI1625</f>
        <v>847</v>
      </c>
      <c r="AH1625" s="4">
        <v>11678</v>
      </c>
      <c r="AI1625">
        <f t="shared" si="451"/>
        <v>847</v>
      </c>
      <c r="AJ1625" t="s">
        <v>1575</v>
      </c>
      <c r="AK1625" s="2">
        <v>4999.4799999999996</v>
      </c>
      <c r="AL1625" s="2">
        <f>AN1625</f>
        <v>4999.4799999999996</v>
      </c>
      <c r="AM1625" s="4">
        <v>11678</v>
      </c>
      <c r="AN1625">
        <f>INDEX($AJ$2:$AJ$6811,MATCH(AM1625,$A$2:$A$6811,0))</f>
        <v>4999.4799999999996</v>
      </c>
      <c r="AP1625">
        <v>9.3800000000000008</v>
      </c>
      <c r="AQ1625">
        <v>9.3800000000000008</v>
      </c>
      <c r="AR1625" s="4">
        <v>24</v>
      </c>
      <c r="AS1625" s="4">
        <v>8</v>
      </c>
      <c r="AT1625" s="4">
        <v>2009</v>
      </c>
      <c r="AU1625" s="4">
        <v>24</v>
      </c>
      <c r="AV1625" s="4">
        <v>8</v>
      </c>
      <c r="AW1625" s="4">
        <v>2009</v>
      </c>
      <c r="AX1625" t="str">
        <f t="shared" si="452"/>
        <v>No Delay</v>
      </c>
      <c r="AY1625">
        <f t="shared" si="453"/>
        <v>0</v>
      </c>
    </row>
    <row r="1626" spans="1:51" x14ac:dyDescent="0.2">
      <c r="A1626" s="3">
        <v>12908</v>
      </c>
      <c r="B1626" s="1" t="s">
        <v>164</v>
      </c>
      <c r="C1626" s="1" t="s">
        <v>165</v>
      </c>
      <c r="D1626" s="1" t="s">
        <v>130</v>
      </c>
      <c r="E1626" s="1" t="s">
        <v>53</v>
      </c>
      <c r="F1626" s="1" t="s">
        <v>53</v>
      </c>
      <c r="G1626" s="13" t="s">
        <v>740</v>
      </c>
      <c r="H1626" s="12">
        <v>40049</v>
      </c>
      <c r="I1626" s="12" t="s">
        <v>740</v>
      </c>
      <c r="J1626" s="12">
        <v>40049</v>
      </c>
      <c r="K1626" s="4">
        <v>1769</v>
      </c>
      <c r="L1626" s="1" t="s">
        <v>146</v>
      </c>
      <c r="M1626" s="1" t="s">
        <v>132</v>
      </c>
      <c r="N1626" s="1" t="s">
        <v>171</v>
      </c>
      <c r="O1626" s="1" t="s">
        <v>93</v>
      </c>
      <c r="P1626">
        <v>60</v>
      </c>
      <c r="Q1626">
        <v>2237</v>
      </c>
      <c r="R1626">
        <v>5458.28</v>
      </c>
      <c r="S1626">
        <v>2.44</v>
      </c>
      <c r="T1626">
        <v>0.04</v>
      </c>
      <c r="U1626">
        <f t="shared" si="449"/>
        <v>5458.28</v>
      </c>
      <c r="V1626">
        <f t="shared" si="450"/>
        <v>134220</v>
      </c>
      <c r="W1626" s="1" t="s">
        <v>155</v>
      </c>
      <c r="X1626" s="1" t="s">
        <v>1236</v>
      </c>
      <c r="Y1626" s="1" t="s">
        <v>156</v>
      </c>
      <c r="Z1626" s="3">
        <v>5457</v>
      </c>
      <c r="AA1626" s="4">
        <f t="shared" si="454"/>
        <v>847</v>
      </c>
      <c r="AB1626" s="4">
        <f t="shared" si="447"/>
        <v>2490.2460345999998</v>
      </c>
      <c r="AC1626" s="4">
        <f t="shared" si="448"/>
        <v>847</v>
      </c>
      <c r="AD1626" s="4">
        <f t="shared" si="458"/>
        <v>847</v>
      </c>
      <c r="AE1626" s="3" t="s">
        <v>1575</v>
      </c>
      <c r="AF1626" s="3">
        <v>847</v>
      </c>
      <c r="AG1626" s="4">
        <f>AI1626</f>
        <v>847</v>
      </c>
      <c r="AH1626" s="4">
        <v>11678</v>
      </c>
      <c r="AI1626">
        <f t="shared" si="451"/>
        <v>847</v>
      </c>
      <c r="AJ1626" t="s">
        <v>1575</v>
      </c>
      <c r="AK1626" s="2">
        <v>4999.4799999999996</v>
      </c>
      <c r="AL1626" s="2">
        <f>AN1626</f>
        <v>4999.4799999999996</v>
      </c>
      <c r="AM1626" s="4">
        <v>11678</v>
      </c>
      <c r="AN1626">
        <f>INDEX($AJ$2:$AJ$6811,MATCH(AM1626,$A$2:$A$6811,0))</f>
        <v>4999.4799999999996</v>
      </c>
      <c r="AP1626">
        <v>10.7</v>
      </c>
      <c r="AQ1626">
        <v>10.7</v>
      </c>
      <c r="AR1626" s="4">
        <v>24</v>
      </c>
      <c r="AS1626" s="4">
        <v>8</v>
      </c>
      <c r="AT1626" s="4">
        <v>2009</v>
      </c>
      <c r="AU1626" s="4">
        <v>24</v>
      </c>
      <c r="AV1626" s="4">
        <v>8</v>
      </c>
      <c r="AW1626" s="4">
        <v>2009</v>
      </c>
      <c r="AX1626" t="str">
        <f t="shared" si="452"/>
        <v>No Delay</v>
      </c>
      <c r="AY1626">
        <f t="shared" si="453"/>
        <v>0</v>
      </c>
    </row>
    <row r="1627" spans="1:51" x14ac:dyDescent="0.2">
      <c r="A1627" s="3">
        <v>13959</v>
      </c>
      <c r="B1627" s="1" t="s">
        <v>172</v>
      </c>
      <c r="C1627" s="1" t="s">
        <v>114</v>
      </c>
      <c r="D1627" s="1" t="s">
        <v>52</v>
      </c>
      <c r="E1627" s="1" t="s">
        <v>53</v>
      </c>
      <c r="F1627" s="1" t="s">
        <v>53</v>
      </c>
      <c r="G1627" s="13" t="s">
        <v>856</v>
      </c>
      <c r="H1627" s="12">
        <v>41974</v>
      </c>
      <c r="I1627" s="12" t="s">
        <v>1576</v>
      </c>
      <c r="J1627" s="12">
        <v>41983</v>
      </c>
      <c r="K1627" s="4">
        <v>6173</v>
      </c>
      <c r="L1627" s="1" t="s">
        <v>146</v>
      </c>
      <c r="M1627" s="1" t="s">
        <v>414</v>
      </c>
      <c r="N1627" s="1" t="s">
        <v>536</v>
      </c>
      <c r="O1627" s="1" t="s">
        <v>93</v>
      </c>
      <c r="P1627">
        <v>60</v>
      </c>
      <c r="Q1627">
        <v>10000</v>
      </c>
      <c r="R1627">
        <v>19900</v>
      </c>
      <c r="S1627">
        <v>1.99</v>
      </c>
      <c r="T1627">
        <v>0.03</v>
      </c>
      <c r="U1627">
        <f t="shared" si="449"/>
        <v>19900</v>
      </c>
      <c r="V1627">
        <f t="shared" si="450"/>
        <v>600000</v>
      </c>
      <c r="W1627" s="1" t="s">
        <v>1155</v>
      </c>
      <c r="X1627" s="1" t="s">
        <v>1236</v>
      </c>
      <c r="Y1627" s="1" t="s">
        <v>156</v>
      </c>
      <c r="Z1627" s="3">
        <v>6648</v>
      </c>
      <c r="AA1627" s="4">
        <f t="shared" si="454"/>
        <v>849</v>
      </c>
      <c r="AB1627" s="4">
        <f t="shared" si="447"/>
        <v>3342.218206</v>
      </c>
      <c r="AC1627" s="4">
        <f t="shared" si="448"/>
        <v>849</v>
      </c>
      <c r="AD1627" s="4">
        <f t="shared" si="458"/>
        <v>2327.143150923077</v>
      </c>
      <c r="AE1627" s="4">
        <v>849</v>
      </c>
      <c r="AF1627" s="4">
        <v>849</v>
      </c>
      <c r="AG1627" s="4">
        <f t="shared" ref="AG1627:AG1636" si="459">AE1627</f>
        <v>849</v>
      </c>
      <c r="AI1627" t="e">
        <f t="shared" si="451"/>
        <v>#N/A</v>
      </c>
      <c r="AJ1627">
        <v>4316.34</v>
      </c>
      <c r="AK1627" s="2">
        <v>4316.34</v>
      </c>
      <c r="AL1627" s="2">
        <f t="shared" ref="AL1627:AL1636" si="460">AJ1627</f>
        <v>4316.34</v>
      </c>
      <c r="AM1627" s="4"/>
      <c r="AN1627" t="e">
        <f>VLOOKUP([1]!Tabelle13[[#This Row],[Vlookup this ID for freight costs]],$AL$2:$AL$6811,2,FALSE)</f>
        <v>#REF!</v>
      </c>
      <c r="AP1627">
        <v>20.46</v>
      </c>
      <c r="AQ1627">
        <v>20.46</v>
      </c>
      <c r="AR1627" s="4">
        <v>1</v>
      </c>
      <c r="AS1627" s="4">
        <v>12</v>
      </c>
      <c r="AT1627" s="4">
        <v>2014</v>
      </c>
      <c r="AU1627" s="4">
        <v>10</v>
      </c>
      <c r="AV1627" s="4">
        <v>12</v>
      </c>
      <c r="AW1627" s="4">
        <v>2014</v>
      </c>
      <c r="AX1627" t="str">
        <f t="shared" si="452"/>
        <v>Delay</v>
      </c>
      <c r="AY1627">
        <f t="shared" si="453"/>
        <v>9</v>
      </c>
    </row>
    <row r="1628" spans="1:51" x14ac:dyDescent="0.2">
      <c r="A1628" s="3">
        <v>85032</v>
      </c>
      <c r="B1628" s="1" t="s">
        <v>151</v>
      </c>
      <c r="C1628" s="1" t="s">
        <v>65</v>
      </c>
      <c r="D1628" s="1" t="s">
        <v>130</v>
      </c>
      <c r="E1628" s="1" t="s">
        <v>152</v>
      </c>
      <c r="F1628" s="1" t="s">
        <v>152</v>
      </c>
      <c r="G1628" s="13" t="s">
        <v>654</v>
      </c>
      <c r="H1628" s="12">
        <v>42185</v>
      </c>
      <c r="I1628" s="12" t="s">
        <v>803</v>
      </c>
      <c r="J1628" s="12">
        <v>42123</v>
      </c>
      <c r="K1628" s="4">
        <v>6485</v>
      </c>
      <c r="L1628" s="1" t="s">
        <v>146</v>
      </c>
      <c r="M1628" s="1" t="s">
        <v>132</v>
      </c>
      <c r="N1628" s="1" t="s">
        <v>599</v>
      </c>
      <c r="O1628" s="1" t="s">
        <v>93</v>
      </c>
      <c r="P1628">
        <v>60</v>
      </c>
      <c r="Q1628">
        <v>13660</v>
      </c>
      <c r="R1628">
        <v>49176</v>
      </c>
      <c r="S1628">
        <v>3.6</v>
      </c>
      <c r="T1628">
        <v>0.06</v>
      </c>
      <c r="U1628">
        <f t="shared" si="449"/>
        <v>49176</v>
      </c>
      <c r="V1628">
        <f t="shared" si="450"/>
        <v>819600</v>
      </c>
      <c r="W1628" s="1" t="s">
        <v>160</v>
      </c>
      <c r="X1628" s="1" t="s">
        <v>1236</v>
      </c>
      <c r="Y1628" s="1" t="s">
        <v>161</v>
      </c>
      <c r="Z1628" s="3">
        <v>7348</v>
      </c>
      <c r="AA1628" s="4">
        <f t="shared" si="454"/>
        <v>849</v>
      </c>
      <c r="AB1628" s="4">
        <f t="shared" si="447"/>
        <v>3743.8951539999998</v>
      </c>
      <c r="AC1628" s="4">
        <f t="shared" si="448"/>
        <v>849</v>
      </c>
      <c r="AD1628" s="4">
        <f t="shared" si="458"/>
        <v>849</v>
      </c>
      <c r="AE1628" s="4">
        <v>849</v>
      </c>
      <c r="AF1628" s="4">
        <v>849</v>
      </c>
      <c r="AG1628" s="4">
        <f t="shared" si="459"/>
        <v>849</v>
      </c>
      <c r="AI1628" t="e">
        <f t="shared" si="451"/>
        <v>#N/A</v>
      </c>
      <c r="AJ1628">
        <v>1871.34</v>
      </c>
      <c r="AK1628" s="2">
        <v>1871.34</v>
      </c>
      <c r="AL1628" s="2">
        <f t="shared" si="460"/>
        <v>1871.34</v>
      </c>
      <c r="AM1628" s="4"/>
      <c r="AN1628" t="e">
        <f>VLOOKUP([1]!Tabelle13[[#This Row],[Vlookup this ID for freight costs]],$AL$2:$AL$6811,2,FALSE)</f>
        <v>#REF!</v>
      </c>
      <c r="AP1628">
        <v>50.55</v>
      </c>
      <c r="AQ1628">
        <v>50.55</v>
      </c>
      <c r="AR1628" s="4">
        <v>30</v>
      </c>
      <c r="AS1628" s="4">
        <v>6</v>
      </c>
      <c r="AT1628" s="4">
        <v>2015</v>
      </c>
      <c r="AU1628" s="4">
        <v>29</v>
      </c>
      <c r="AV1628" s="4">
        <v>4</v>
      </c>
      <c r="AW1628" s="4">
        <v>2015</v>
      </c>
      <c r="AX1628" t="str">
        <f t="shared" si="452"/>
        <v>No Delay</v>
      </c>
      <c r="AY1628">
        <f t="shared" si="453"/>
        <v>0</v>
      </c>
    </row>
    <row r="1629" spans="1:51" x14ac:dyDescent="0.2">
      <c r="A1629" s="3">
        <v>82535</v>
      </c>
      <c r="B1629" s="1" t="s">
        <v>215</v>
      </c>
      <c r="C1629" s="1" t="s">
        <v>89</v>
      </c>
      <c r="D1629" s="1" t="s">
        <v>130</v>
      </c>
      <c r="E1629" s="1" t="s">
        <v>101</v>
      </c>
      <c r="F1629" s="1" t="s">
        <v>101</v>
      </c>
      <c r="G1629" s="13" t="s">
        <v>1577</v>
      </c>
      <c r="H1629" s="12">
        <v>41284</v>
      </c>
      <c r="I1629" s="12" t="s">
        <v>1208</v>
      </c>
      <c r="J1629" s="12">
        <v>41270</v>
      </c>
      <c r="K1629" s="4">
        <v>4371</v>
      </c>
      <c r="L1629" s="1" t="s">
        <v>146</v>
      </c>
      <c r="M1629" s="1" t="s">
        <v>132</v>
      </c>
      <c r="N1629" s="1" t="s">
        <v>238</v>
      </c>
      <c r="O1629" s="1" t="s">
        <v>93</v>
      </c>
      <c r="P1629">
        <v>30</v>
      </c>
      <c r="Q1629">
        <v>9767</v>
      </c>
      <c r="R1629">
        <v>52351.12</v>
      </c>
      <c r="S1629">
        <v>5.36</v>
      </c>
      <c r="T1629">
        <v>0.18</v>
      </c>
      <c r="U1629">
        <f t="shared" si="449"/>
        <v>52351.12</v>
      </c>
      <c r="V1629">
        <f t="shared" si="450"/>
        <v>293010</v>
      </c>
      <c r="W1629" s="1" t="s">
        <v>1487</v>
      </c>
      <c r="X1629" s="1" t="s">
        <v>1236</v>
      </c>
      <c r="Y1629" s="1" t="s">
        <v>161</v>
      </c>
      <c r="Z1629" s="3">
        <v>12573</v>
      </c>
      <c r="AA1629" s="4">
        <f t="shared" si="454"/>
        <v>852</v>
      </c>
      <c r="AB1629" s="4">
        <f t="shared" si="447"/>
        <v>3316.6469686</v>
      </c>
      <c r="AC1629" s="4">
        <f t="shared" si="448"/>
        <v>852</v>
      </c>
      <c r="AD1629" s="4">
        <f t="shared" si="458"/>
        <v>852</v>
      </c>
      <c r="AE1629" s="4">
        <v>852</v>
      </c>
      <c r="AF1629" s="4">
        <v>852</v>
      </c>
      <c r="AG1629" s="4">
        <f t="shared" si="459"/>
        <v>852</v>
      </c>
      <c r="AI1629" t="e">
        <f t="shared" si="451"/>
        <v>#N/A</v>
      </c>
      <c r="AJ1629">
        <v>3026.61</v>
      </c>
      <c r="AK1629" s="2">
        <v>3026.61</v>
      </c>
      <c r="AL1629" s="2">
        <f t="shared" si="460"/>
        <v>3026.61</v>
      </c>
      <c r="AM1629" s="4"/>
      <c r="AN1629" t="e">
        <f>VLOOKUP([1]!Tabelle13[[#This Row],[Vlookup this ID for freight costs]],$AL$2:$AL$6811,2,FALSE)</f>
        <v>#REF!</v>
      </c>
      <c r="AP1629">
        <v>73.400000000000006</v>
      </c>
      <c r="AQ1629">
        <v>73.400000000000006</v>
      </c>
      <c r="AR1629" s="4">
        <v>10</v>
      </c>
      <c r="AS1629" s="4">
        <v>1</v>
      </c>
      <c r="AT1629" s="4">
        <v>2013</v>
      </c>
      <c r="AU1629" s="4">
        <v>27</v>
      </c>
      <c r="AV1629" s="4">
        <v>12</v>
      </c>
      <c r="AW1629" s="4">
        <v>2012</v>
      </c>
      <c r="AX1629" t="str">
        <f t="shared" si="452"/>
        <v>No Delay</v>
      </c>
      <c r="AY1629">
        <f t="shared" si="453"/>
        <v>0</v>
      </c>
    </row>
    <row r="1630" spans="1:51" x14ac:dyDescent="0.2">
      <c r="A1630" s="3">
        <v>86282</v>
      </c>
      <c r="B1630" s="1" t="s">
        <v>151</v>
      </c>
      <c r="C1630" s="1" t="s">
        <v>65</v>
      </c>
      <c r="D1630" s="1" t="s">
        <v>130</v>
      </c>
      <c r="E1630" s="1" t="s">
        <v>152</v>
      </c>
      <c r="F1630" s="1" t="s">
        <v>152</v>
      </c>
      <c r="G1630" s="13" t="s">
        <v>194</v>
      </c>
      <c r="H1630" s="12">
        <v>40287</v>
      </c>
      <c r="I1630" s="12" t="s">
        <v>195</v>
      </c>
      <c r="J1630" s="12">
        <v>40268</v>
      </c>
      <c r="K1630" s="4">
        <v>2328</v>
      </c>
      <c r="L1630" s="1" t="s">
        <v>146</v>
      </c>
      <c r="M1630" s="1" t="s">
        <v>132</v>
      </c>
      <c r="N1630" s="1" t="s">
        <v>196</v>
      </c>
      <c r="O1630" s="1" t="s">
        <v>93</v>
      </c>
      <c r="P1630">
        <v>60</v>
      </c>
      <c r="Q1630">
        <v>11332</v>
      </c>
      <c r="R1630">
        <v>69238.52</v>
      </c>
      <c r="S1630">
        <v>6.11</v>
      </c>
      <c r="T1630">
        <v>0.1</v>
      </c>
      <c r="U1630">
        <f t="shared" si="449"/>
        <v>69238.52</v>
      </c>
      <c r="V1630">
        <f t="shared" si="450"/>
        <v>679920</v>
      </c>
      <c r="W1630" s="1" t="s">
        <v>197</v>
      </c>
      <c r="X1630" s="1" t="s">
        <v>1236</v>
      </c>
      <c r="Y1630" s="1" t="s">
        <v>3082</v>
      </c>
      <c r="Z1630" s="3">
        <v>7428</v>
      </c>
      <c r="AA1630" s="4">
        <f t="shared" si="454"/>
        <v>855</v>
      </c>
      <c r="AB1630" s="4">
        <f t="shared" si="447"/>
        <v>3488.4022755999999</v>
      </c>
      <c r="AC1630" s="4">
        <f t="shared" si="448"/>
        <v>855</v>
      </c>
      <c r="AD1630" s="4">
        <f t="shared" si="458"/>
        <v>855</v>
      </c>
      <c r="AE1630" s="4">
        <v>855</v>
      </c>
      <c r="AF1630" s="4">
        <v>855</v>
      </c>
      <c r="AG1630" s="4">
        <f t="shared" si="459"/>
        <v>855</v>
      </c>
      <c r="AI1630" t="e">
        <f t="shared" si="451"/>
        <v>#N/A</v>
      </c>
      <c r="AJ1630" t="s">
        <v>81</v>
      </c>
      <c r="AK1630" s="2"/>
      <c r="AL1630" s="2" t="str">
        <f t="shared" si="460"/>
        <v>Freight Included in Commodity Cost</v>
      </c>
      <c r="AM1630" s="4"/>
      <c r="AN1630" t="e">
        <f>VLOOKUP([1]!Tabelle13[[#This Row],[Vlookup this ID for freight costs]],$AL$2:$AL$6811,2,FALSE)</f>
        <v>#REF!</v>
      </c>
      <c r="AP1630">
        <v>149.28</v>
      </c>
      <c r="AQ1630">
        <v>149.28</v>
      </c>
      <c r="AR1630" s="4">
        <v>19</v>
      </c>
      <c r="AS1630" s="4">
        <v>4</v>
      </c>
      <c r="AT1630" s="4">
        <v>2010</v>
      </c>
      <c r="AU1630" s="4">
        <v>31</v>
      </c>
      <c r="AV1630" s="4">
        <v>3</v>
      </c>
      <c r="AW1630" s="4">
        <v>2010</v>
      </c>
      <c r="AX1630" t="str">
        <f t="shared" si="452"/>
        <v>No Delay</v>
      </c>
      <c r="AY1630">
        <f t="shared" si="453"/>
        <v>0</v>
      </c>
    </row>
    <row r="1631" spans="1:51" x14ac:dyDescent="0.2">
      <c r="A1631" s="3">
        <v>85999</v>
      </c>
      <c r="B1631" s="1" t="s">
        <v>151</v>
      </c>
      <c r="C1631" s="1" t="s">
        <v>65</v>
      </c>
      <c r="D1631" s="1" t="s">
        <v>130</v>
      </c>
      <c r="E1631" s="1" t="s">
        <v>152</v>
      </c>
      <c r="F1631" s="1" t="s">
        <v>152</v>
      </c>
      <c r="G1631" s="13" t="s">
        <v>540</v>
      </c>
      <c r="H1631" s="12">
        <v>41537</v>
      </c>
      <c r="I1631" s="12" t="s">
        <v>541</v>
      </c>
      <c r="J1631" s="12">
        <v>41529</v>
      </c>
      <c r="K1631" s="4">
        <v>4909</v>
      </c>
      <c r="L1631" s="1" t="s">
        <v>146</v>
      </c>
      <c r="M1631" s="1" t="s">
        <v>132</v>
      </c>
      <c r="N1631" s="1" t="s">
        <v>167</v>
      </c>
      <c r="O1631" s="1" t="s">
        <v>93</v>
      </c>
      <c r="P1631">
        <v>30</v>
      </c>
      <c r="Q1631">
        <v>8917</v>
      </c>
      <c r="R1631">
        <v>29693.61</v>
      </c>
      <c r="S1631">
        <v>3.33</v>
      </c>
      <c r="T1631">
        <v>0.11</v>
      </c>
      <c r="U1631">
        <f t="shared" si="449"/>
        <v>29693.61</v>
      </c>
      <c r="V1631">
        <f t="shared" si="450"/>
        <v>267510</v>
      </c>
      <c r="W1631" s="1" t="s">
        <v>155</v>
      </c>
      <c r="X1631" s="1" t="s">
        <v>1236</v>
      </c>
      <c r="Y1631" s="1" t="s">
        <v>156</v>
      </c>
      <c r="Z1631" s="3">
        <v>7726</v>
      </c>
      <c r="AA1631" s="4">
        <f t="shared" si="454"/>
        <v>857</v>
      </c>
      <c r="AB1631" s="4">
        <f t="shared" si="447"/>
        <v>3223.3613385999997</v>
      </c>
      <c r="AC1631" s="4">
        <f t="shared" si="448"/>
        <v>857</v>
      </c>
      <c r="AD1631" s="4">
        <f t="shared" si="458"/>
        <v>857</v>
      </c>
      <c r="AE1631" s="4">
        <v>857</v>
      </c>
      <c r="AF1631" s="4">
        <v>857</v>
      </c>
      <c r="AG1631" s="4">
        <f t="shared" si="459"/>
        <v>857</v>
      </c>
      <c r="AI1631" t="e">
        <f t="shared" si="451"/>
        <v>#N/A</v>
      </c>
      <c r="AJ1631">
        <v>34218.36</v>
      </c>
      <c r="AK1631" s="2">
        <v>34218.36</v>
      </c>
      <c r="AL1631" s="2">
        <f t="shared" si="460"/>
        <v>34218.36</v>
      </c>
      <c r="AM1631" s="4"/>
      <c r="AN1631" t="e">
        <f>VLOOKUP([1]!Tabelle13[[#This Row],[Vlookup this ID for freight costs]],$AL$2:$AL$6811,2,FALSE)</f>
        <v>#REF!</v>
      </c>
      <c r="AP1631">
        <v>36.729999999999997</v>
      </c>
      <c r="AQ1631">
        <v>36.729999999999997</v>
      </c>
      <c r="AR1631" s="4">
        <v>20</v>
      </c>
      <c r="AS1631" s="4">
        <v>9</v>
      </c>
      <c r="AT1631" s="4">
        <v>2013</v>
      </c>
      <c r="AU1631" s="4">
        <v>12</v>
      </c>
      <c r="AV1631" s="4">
        <v>9</v>
      </c>
      <c r="AW1631" s="4">
        <v>2013</v>
      </c>
      <c r="AX1631" t="str">
        <f t="shared" si="452"/>
        <v>No Delay</v>
      </c>
      <c r="AY1631">
        <f t="shared" si="453"/>
        <v>0</v>
      </c>
    </row>
    <row r="1632" spans="1:51" x14ac:dyDescent="0.2">
      <c r="A1632" s="3">
        <v>86314</v>
      </c>
      <c r="B1632" s="1" t="s">
        <v>151</v>
      </c>
      <c r="C1632" s="1" t="s">
        <v>65</v>
      </c>
      <c r="D1632" s="1" t="s">
        <v>130</v>
      </c>
      <c r="E1632" s="1" t="s">
        <v>53</v>
      </c>
      <c r="F1632" s="1" t="s">
        <v>53</v>
      </c>
      <c r="G1632" s="13" t="s">
        <v>189</v>
      </c>
      <c r="H1632" s="12">
        <v>40374</v>
      </c>
      <c r="I1632" s="12" t="s">
        <v>190</v>
      </c>
      <c r="J1632" s="12">
        <v>40357</v>
      </c>
      <c r="K1632" s="4">
        <v>2601</v>
      </c>
      <c r="L1632" s="1" t="s">
        <v>146</v>
      </c>
      <c r="M1632" s="1" t="s">
        <v>132</v>
      </c>
      <c r="N1632" s="1" t="s">
        <v>167</v>
      </c>
      <c r="O1632" s="1" t="s">
        <v>93</v>
      </c>
      <c r="P1632">
        <v>30</v>
      </c>
      <c r="Q1632">
        <v>10000</v>
      </c>
      <c r="R1632">
        <v>46000</v>
      </c>
      <c r="S1632">
        <v>4.5999999999999996</v>
      </c>
      <c r="T1632">
        <v>0.15</v>
      </c>
      <c r="U1632">
        <f t="shared" si="449"/>
        <v>46000</v>
      </c>
      <c r="V1632">
        <f t="shared" si="450"/>
        <v>300000</v>
      </c>
      <c r="W1632" s="1" t="s">
        <v>155</v>
      </c>
      <c r="X1632" s="1" t="s">
        <v>1236</v>
      </c>
      <c r="Y1632" s="1" t="s">
        <v>156</v>
      </c>
      <c r="Z1632" s="3">
        <v>7726</v>
      </c>
      <c r="AA1632" s="4">
        <f t="shared" si="454"/>
        <v>857</v>
      </c>
      <c r="AB1632" s="4">
        <f t="shared" si="447"/>
        <v>3342.218206</v>
      </c>
      <c r="AC1632" s="4">
        <f t="shared" si="448"/>
        <v>857</v>
      </c>
      <c r="AD1632" s="4">
        <f t="shared" si="458"/>
        <v>2609.2959257333337</v>
      </c>
      <c r="AE1632" s="4">
        <v>857</v>
      </c>
      <c r="AF1632" s="4">
        <v>857</v>
      </c>
      <c r="AG1632" s="4">
        <f t="shared" si="459"/>
        <v>857</v>
      </c>
      <c r="AI1632" t="e">
        <f t="shared" si="451"/>
        <v>#N/A</v>
      </c>
      <c r="AJ1632" t="s">
        <v>81</v>
      </c>
      <c r="AK1632" s="2"/>
      <c r="AL1632" s="2" t="str">
        <f t="shared" si="460"/>
        <v>Freight Included in Commodity Cost</v>
      </c>
      <c r="AM1632" s="4"/>
      <c r="AN1632" t="e">
        <f>VLOOKUP([1]!Tabelle13[[#This Row],[Vlookup this ID for freight costs]],$AL$2:$AL$6811,2,FALSE)</f>
        <v>#REF!</v>
      </c>
      <c r="AP1632">
        <v>99.18</v>
      </c>
      <c r="AQ1632">
        <v>99.18</v>
      </c>
      <c r="AR1632" s="4">
        <v>15</v>
      </c>
      <c r="AS1632" s="4">
        <v>7</v>
      </c>
      <c r="AT1632" s="4">
        <v>2010</v>
      </c>
      <c r="AU1632" s="4">
        <v>28</v>
      </c>
      <c r="AV1632" s="4">
        <v>6</v>
      </c>
      <c r="AW1632" s="4">
        <v>2010</v>
      </c>
      <c r="AX1632" t="str">
        <f t="shared" si="452"/>
        <v>No Delay</v>
      </c>
      <c r="AY1632">
        <f t="shared" si="453"/>
        <v>0</v>
      </c>
    </row>
    <row r="1633" spans="1:51" x14ac:dyDescent="0.2">
      <c r="A1633" s="3">
        <v>77494</v>
      </c>
      <c r="B1633" s="1" t="s">
        <v>175</v>
      </c>
      <c r="C1633" s="1" t="s">
        <v>165</v>
      </c>
      <c r="D1633" s="1" t="s">
        <v>52</v>
      </c>
      <c r="E1633" s="1" t="s">
        <v>253</v>
      </c>
      <c r="F1633" s="1" t="s">
        <v>253</v>
      </c>
      <c r="G1633" s="13" t="s">
        <v>1578</v>
      </c>
      <c r="H1633" s="12">
        <v>41626</v>
      </c>
      <c r="I1633" s="12" t="s">
        <v>666</v>
      </c>
      <c r="J1633" s="12">
        <v>41628</v>
      </c>
      <c r="K1633" s="4">
        <v>5133</v>
      </c>
      <c r="L1633" s="1" t="s">
        <v>146</v>
      </c>
      <c r="M1633" s="1" t="s">
        <v>414</v>
      </c>
      <c r="N1633" s="1" t="s">
        <v>275</v>
      </c>
      <c r="O1633" s="1" t="s">
        <v>93</v>
      </c>
      <c r="P1633">
        <v>60</v>
      </c>
      <c r="Q1633">
        <v>9888</v>
      </c>
      <c r="R1633">
        <v>64173.120000000003</v>
      </c>
      <c r="S1633">
        <v>6.49</v>
      </c>
      <c r="T1633">
        <v>0.11</v>
      </c>
      <c r="U1633">
        <f t="shared" si="449"/>
        <v>64173.120000000003</v>
      </c>
      <c r="V1633">
        <f t="shared" si="450"/>
        <v>593280</v>
      </c>
      <c r="W1633" s="1" t="s">
        <v>160</v>
      </c>
      <c r="X1633" s="1" t="s">
        <v>1236</v>
      </c>
      <c r="Y1633" s="1" t="s">
        <v>161</v>
      </c>
      <c r="Z1633" s="3">
        <v>5149</v>
      </c>
      <c r="AA1633" s="4">
        <f t="shared" si="454"/>
        <v>858</v>
      </c>
      <c r="AB1633" s="4">
        <f t="shared" si="447"/>
        <v>3329.9264524</v>
      </c>
      <c r="AC1633" s="4">
        <f t="shared" si="448"/>
        <v>858</v>
      </c>
      <c r="AD1633" s="4">
        <f t="shared" si="458"/>
        <v>10851.5</v>
      </c>
      <c r="AE1633" s="4">
        <v>858</v>
      </c>
      <c r="AF1633" s="4">
        <v>858</v>
      </c>
      <c r="AG1633" s="4">
        <f t="shared" si="459"/>
        <v>858</v>
      </c>
      <c r="AI1633" t="e">
        <f t="shared" si="451"/>
        <v>#N/A</v>
      </c>
      <c r="AJ1633">
        <v>10833.06</v>
      </c>
      <c r="AK1633" s="2">
        <v>10833.06</v>
      </c>
      <c r="AL1633" s="2">
        <f t="shared" si="460"/>
        <v>10833.06</v>
      </c>
      <c r="AM1633" s="4"/>
      <c r="AN1633" t="e">
        <f>VLOOKUP([1]!Tabelle13[[#This Row],[Vlookup this ID for freight costs]],$AL$2:$AL$6811,2,FALSE)</f>
        <v>#REF!</v>
      </c>
      <c r="AP1633">
        <v>79.38</v>
      </c>
      <c r="AQ1633">
        <v>79.38</v>
      </c>
      <c r="AR1633" s="4">
        <v>18</v>
      </c>
      <c r="AS1633" s="4">
        <v>12</v>
      </c>
      <c r="AT1633" s="4">
        <v>2013</v>
      </c>
      <c r="AU1633" s="4">
        <v>20</v>
      </c>
      <c r="AV1633" s="4">
        <v>12</v>
      </c>
      <c r="AW1633" s="4">
        <v>2013</v>
      </c>
      <c r="AX1633" t="str">
        <f t="shared" si="452"/>
        <v>Delay</v>
      </c>
      <c r="AY1633">
        <f t="shared" si="453"/>
        <v>2</v>
      </c>
    </row>
    <row r="1634" spans="1:51" x14ac:dyDescent="0.2">
      <c r="A1634" s="3">
        <v>86496</v>
      </c>
      <c r="B1634" s="1" t="s">
        <v>151</v>
      </c>
      <c r="C1634" s="1" t="s">
        <v>65</v>
      </c>
      <c r="D1634" s="1" t="s">
        <v>130</v>
      </c>
      <c r="E1634" s="1" t="s">
        <v>152</v>
      </c>
      <c r="F1634" s="1" t="s">
        <v>152</v>
      </c>
      <c r="G1634" s="13" t="s">
        <v>1439</v>
      </c>
      <c r="H1634" s="12">
        <v>41120</v>
      </c>
      <c r="I1634" s="12" t="s">
        <v>1445</v>
      </c>
      <c r="J1634" s="12">
        <v>41114</v>
      </c>
      <c r="K1634" s="4">
        <v>4057</v>
      </c>
      <c r="L1634" s="1" t="s">
        <v>146</v>
      </c>
      <c r="M1634" s="1" t="s">
        <v>132</v>
      </c>
      <c r="N1634" s="1" t="s">
        <v>1524</v>
      </c>
      <c r="O1634" s="1" t="s">
        <v>93</v>
      </c>
      <c r="P1634">
        <v>30</v>
      </c>
      <c r="Q1634">
        <v>7000</v>
      </c>
      <c r="R1634">
        <v>92890</v>
      </c>
      <c r="S1634">
        <v>13.27</v>
      </c>
      <c r="T1634">
        <v>0.44</v>
      </c>
      <c r="U1634">
        <f t="shared" si="449"/>
        <v>92890</v>
      </c>
      <c r="V1634">
        <f t="shared" si="450"/>
        <v>210000</v>
      </c>
      <c r="W1634" s="1" t="s">
        <v>160</v>
      </c>
      <c r="X1634" s="1" t="s">
        <v>1236</v>
      </c>
      <c r="Y1634" s="1" t="s">
        <v>161</v>
      </c>
      <c r="Z1634" s="3">
        <v>7348</v>
      </c>
      <c r="AA1634" s="4">
        <f t="shared" si="454"/>
        <v>858</v>
      </c>
      <c r="AB1634" s="4">
        <f t="shared" si="447"/>
        <v>3012.9748060000002</v>
      </c>
      <c r="AC1634" s="4">
        <f t="shared" si="448"/>
        <v>858</v>
      </c>
      <c r="AD1634" s="4">
        <f t="shared" si="458"/>
        <v>962.89416033333328</v>
      </c>
      <c r="AE1634" s="4">
        <v>858</v>
      </c>
      <c r="AF1634" s="4">
        <v>858</v>
      </c>
      <c r="AG1634" s="4">
        <f t="shared" si="459"/>
        <v>858</v>
      </c>
      <c r="AI1634" t="e">
        <f t="shared" si="451"/>
        <v>#N/A</v>
      </c>
      <c r="AJ1634">
        <v>16532.5</v>
      </c>
      <c r="AK1634" s="2">
        <v>16532.5</v>
      </c>
      <c r="AL1634" s="2">
        <f t="shared" si="460"/>
        <v>16532.5</v>
      </c>
      <c r="AM1634" s="4"/>
      <c r="AN1634" t="e">
        <f>VLOOKUP([1]!Tabelle13[[#This Row],[Vlookup this ID for freight costs]],$AL$2:$AL$6811,2,FALSE)</f>
        <v>#REF!</v>
      </c>
      <c r="AP1634">
        <v>130.22999999999999</v>
      </c>
      <c r="AQ1634">
        <v>130.22999999999999</v>
      </c>
      <c r="AR1634" s="4">
        <v>30</v>
      </c>
      <c r="AS1634" s="4">
        <v>7</v>
      </c>
      <c r="AT1634" s="4">
        <v>2012</v>
      </c>
      <c r="AU1634" s="4">
        <v>24</v>
      </c>
      <c r="AV1634" s="4">
        <v>7</v>
      </c>
      <c r="AW1634" s="4">
        <v>2012</v>
      </c>
      <c r="AX1634" t="str">
        <f t="shared" si="452"/>
        <v>No Delay</v>
      </c>
      <c r="AY1634">
        <f t="shared" si="453"/>
        <v>0</v>
      </c>
    </row>
    <row r="1635" spans="1:51" x14ac:dyDescent="0.2">
      <c r="A1635" s="3">
        <v>86283</v>
      </c>
      <c r="B1635" s="1" t="s">
        <v>151</v>
      </c>
      <c r="C1635" s="1" t="s">
        <v>65</v>
      </c>
      <c r="D1635" s="1" t="s">
        <v>130</v>
      </c>
      <c r="E1635" s="1" t="s">
        <v>152</v>
      </c>
      <c r="F1635" s="1" t="s">
        <v>152</v>
      </c>
      <c r="G1635" s="13" t="s">
        <v>194</v>
      </c>
      <c r="H1635" s="12">
        <v>40287</v>
      </c>
      <c r="I1635" s="12" t="s">
        <v>195</v>
      </c>
      <c r="J1635" s="12">
        <v>40268</v>
      </c>
      <c r="K1635" s="4">
        <v>2329</v>
      </c>
      <c r="L1635" s="1" t="s">
        <v>146</v>
      </c>
      <c r="M1635" s="1" t="s">
        <v>132</v>
      </c>
      <c r="N1635" s="1" t="s">
        <v>275</v>
      </c>
      <c r="O1635" s="1" t="s">
        <v>93</v>
      </c>
      <c r="P1635">
        <v>60</v>
      </c>
      <c r="Q1635">
        <v>10773</v>
      </c>
      <c r="R1635">
        <v>94371.48</v>
      </c>
      <c r="S1635">
        <v>8.76</v>
      </c>
      <c r="T1635">
        <v>0.15</v>
      </c>
      <c r="U1635">
        <f t="shared" si="449"/>
        <v>94371.48</v>
      </c>
      <c r="V1635">
        <f t="shared" si="450"/>
        <v>646380</v>
      </c>
      <c r="W1635" s="1" t="s">
        <v>160</v>
      </c>
      <c r="X1635" s="1" t="s">
        <v>1236</v>
      </c>
      <c r="Y1635" s="1" t="s">
        <v>161</v>
      </c>
      <c r="Z1635" s="3">
        <v>7348</v>
      </c>
      <c r="AA1635" s="4">
        <f t="shared" si="454"/>
        <v>859</v>
      </c>
      <c r="AB1635" s="4">
        <f t="shared" si="447"/>
        <v>3427.0532554000001</v>
      </c>
      <c r="AC1635" s="4">
        <f t="shared" si="448"/>
        <v>859</v>
      </c>
      <c r="AD1635" s="4">
        <f t="shared" si="458"/>
        <v>859</v>
      </c>
      <c r="AE1635" s="4">
        <v>859</v>
      </c>
      <c r="AF1635" s="4">
        <v>859</v>
      </c>
      <c r="AG1635" s="4">
        <f t="shared" si="459"/>
        <v>859</v>
      </c>
      <c r="AI1635" t="e">
        <f t="shared" si="451"/>
        <v>#N/A</v>
      </c>
      <c r="AJ1635" t="s">
        <v>81</v>
      </c>
      <c r="AK1635" s="2"/>
      <c r="AL1635" s="2" t="str">
        <f t="shared" si="460"/>
        <v>Freight Included in Commodity Cost</v>
      </c>
      <c r="AM1635" s="4"/>
      <c r="AN1635" t="e">
        <f>VLOOKUP([1]!Tabelle13[[#This Row],[Vlookup this ID for freight costs]],$AL$2:$AL$6811,2,FALSE)</f>
        <v>#REF!</v>
      </c>
      <c r="AP1635">
        <v>203.46</v>
      </c>
      <c r="AQ1635">
        <v>203.46</v>
      </c>
      <c r="AR1635" s="4">
        <v>19</v>
      </c>
      <c r="AS1635" s="4">
        <v>4</v>
      </c>
      <c r="AT1635" s="4">
        <v>2010</v>
      </c>
      <c r="AU1635" s="4">
        <v>31</v>
      </c>
      <c r="AV1635" s="4">
        <v>3</v>
      </c>
      <c r="AW1635" s="4">
        <v>2010</v>
      </c>
      <c r="AX1635" t="str">
        <f t="shared" si="452"/>
        <v>No Delay</v>
      </c>
      <c r="AY1635">
        <f t="shared" si="453"/>
        <v>0</v>
      </c>
    </row>
    <row r="1636" spans="1:51" x14ac:dyDescent="0.2">
      <c r="A1636" s="3">
        <v>82877</v>
      </c>
      <c r="B1636" s="1" t="s">
        <v>175</v>
      </c>
      <c r="C1636" s="1" t="s">
        <v>165</v>
      </c>
      <c r="D1636" s="1" t="s">
        <v>130</v>
      </c>
      <c r="E1636" s="1" t="s">
        <v>53</v>
      </c>
      <c r="F1636" s="1" t="s">
        <v>53</v>
      </c>
      <c r="G1636" s="13" t="s">
        <v>311</v>
      </c>
      <c r="H1636" s="12">
        <v>40324</v>
      </c>
      <c r="I1636" s="12" t="s">
        <v>229</v>
      </c>
      <c r="J1636" s="12">
        <v>40280</v>
      </c>
      <c r="K1636" s="4">
        <v>2349</v>
      </c>
      <c r="L1636" s="1" t="s">
        <v>146</v>
      </c>
      <c r="M1636" s="1" t="s">
        <v>132</v>
      </c>
      <c r="N1636" s="1" t="s">
        <v>265</v>
      </c>
      <c r="O1636" s="1" t="s">
        <v>93</v>
      </c>
      <c r="P1636">
        <v>60</v>
      </c>
      <c r="Q1636">
        <v>5000</v>
      </c>
      <c r="R1636">
        <v>13650</v>
      </c>
      <c r="S1636">
        <v>2.73</v>
      </c>
      <c r="T1636">
        <v>0.05</v>
      </c>
      <c r="U1636">
        <f t="shared" si="449"/>
        <v>13650</v>
      </c>
      <c r="V1636">
        <f t="shared" si="450"/>
        <v>300000</v>
      </c>
      <c r="W1636" s="1" t="s">
        <v>155</v>
      </c>
      <c r="X1636" s="1" t="s">
        <v>1236</v>
      </c>
      <c r="Y1636" s="1" t="s">
        <v>156</v>
      </c>
      <c r="Z1636" s="3">
        <v>5457</v>
      </c>
      <c r="AA1636" s="4">
        <f t="shared" si="454"/>
        <v>861</v>
      </c>
      <c r="AB1636" s="4">
        <f t="shared" si="447"/>
        <v>2793.479206</v>
      </c>
      <c r="AC1636" s="4">
        <f t="shared" si="448"/>
        <v>861</v>
      </c>
      <c r="AD1636" s="4">
        <f t="shared" si="458"/>
        <v>2609.2959257333337</v>
      </c>
      <c r="AE1636" s="4">
        <v>861</v>
      </c>
      <c r="AF1636" s="4">
        <v>861</v>
      </c>
      <c r="AG1636" s="4">
        <f t="shared" si="459"/>
        <v>861</v>
      </c>
      <c r="AI1636" t="e">
        <f t="shared" si="451"/>
        <v>#N/A</v>
      </c>
      <c r="AJ1636">
        <v>7383.9</v>
      </c>
      <c r="AK1636" s="2">
        <v>7383.9</v>
      </c>
      <c r="AL1636" s="2">
        <f t="shared" si="460"/>
        <v>7383.9</v>
      </c>
      <c r="AM1636" s="4"/>
      <c r="AN1636" t="e">
        <f>VLOOKUP([1]!Tabelle13[[#This Row],[Vlookup this ID for freight costs]],$AL$2:$AL$6811,2,FALSE)</f>
        <v>#REF!</v>
      </c>
      <c r="AP1636">
        <v>29.43</v>
      </c>
      <c r="AQ1636">
        <v>29.43</v>
      </c>
      <c r="AR1636" s="4">
        <v>26</v>
      </c>
      <c r="AS1636" s="4">
        <v>5</v>
      </c>
      <c r="AT1636" s="4">
        <v>2010</v>
      </c>
      <c r="AU1636" s="4">
        <v>12</v>
      </c>
      <c r="AV1636" s="4">
        <v>4</v>
      </c>
      <c r="AW1636" s="4">
        <v>2010</v>
      </c>
      <c r="AX1636" t="str">
        <f t="shared" si="452"/>
        <v>No Delay</v>
      </c>
      <c r="AY1636">
        <f t="shared" si="453"/>
        <v>0</v>
      </c>
    </row>
    <row r="1637" spans="1:51" x14ac:dyDescent="0.2">
      <c r="A1637" s="3">
        <v>84548</v>
      </c>
      <c r="B1637" s="1" t="s">
        <v>175</v>
      </c>
      <c r="C1637" s="1" t="s">
        <v>165</v>
      </c>
      <c r="D1637" s="1" t="s">
        <v>130</v>
      </c>
      <c r="E1637" s="1" t="s">
        <v>53</v>
      </c>
      <c r="F1637" s="1" t="s">
        <v>53</v>
      </c>
      <c r="G1637" s="13" t="s">
        <v>311</v>
      </c>
      <c r="H1637" s="12">
        <v>40324</v>
      </c>
      <c r="I1637" s="12" t="s">
        <v>229</v>
      </c>
      <c r="J1637" s="12">
        <v>40280</v>
      </c>
      <c r="K1637" s="4">
        <v>2353</v>
      </c>
      <c r="L1637" s="1" t="s">
        <v>146</v>
      </c>
      <c r="M1637" s="1" t="s">
        <v>132</v>
      </c>
      <c r="N1637" s="1" t="s">
        <v>167</v>
      </c>
      <c r="O1637" s="1" t="s">
        <v>93</v>
      </c>
      <c r="P1637">
        <v>30</v>
      </c>
      <c r="Q1637">
        <v>5000</v>
      </c>
      <c r="R1637">
        <v>25650</v>
      </c>
      <c r="S1637">
        <v>5.13</v>
      </c>
      <c r="T1637">
        <v>0.17</v>
      </c>
      <c r="U1637">
        <f t="shared" si="449"/>
        <v>25650</v>
      </c>
      <c r="V1637">
        <f t="shared" si="450"/>
        <v>150000</v>
      </c>
      <c r="W1637" s="1" t="s">
        <v>160</v>
      </c>
      <c r="X1637" s="1" t="s">
        <v>1236</v>
      </c>
      <c r="Y1637" s="1" t="s">
        <v>161</v>
      </c>
      <c r="Z1637" s="3">
        <v>5149</v>
      </c>
      <c r="AA1637" s="4">
        <f t="shared" si="454"/>
        <v>861</v>
      </c>
      <c r="AB1637" s="4">
        <f t="shared" si="447"/>
        <v>2793.479206</v>
      </c>
      <c r="AC1637" s="4">
        <f t="shared" si="448"/>
        <v>861</v>
      </c>
      <c r="AD1637" s="4">
        <f t="shared" si="458"/>
        <v>1384.9052944347827</v>
      </c>
      <c r="AE1637" s="3" t="s">
        <v>1579</v>
      </c>
      <c r="AF1637" s="3">
        <v>861</v>
      </c>
      <c r="AG1637" s="4">
        <f>AI1637</f>
        <v>861</v>
      </c>
      <c r="AH1637" s="4">
        <v>82877</v>
      </c>
      <c r="AI1637">
        <f t="shared" si="451"/>
        <v>861</v>
      </c>
      <c r="AJ1637" t="s">
        <v>1579</v>
      </c>
      <c r="AK1637" s="2">
        <v>7383.9</v>
      </c>
      <c r="AL1637" s="2">
        <f>AN1637</f>
        <v>7383.9</v>
      </c>
      <c r="AM1637" s="4">
        <v>82877</v>
      </c>
      <c r="AN1637">
        <f>INDEX($AJ$2:$AJ$6811,MATCH(AM1637,$A$2:$A$6811,0))</f>
        <v>7383.9</v>
      </c>
      <c r="AP1637">
        <v>55.3</v>
      </c>
      <c r="AQ1637">
        <v>55.3</v>
      </c>
      <c r="AR1637" s="4">
        <v>26</v>
      </c>
      <c r="AS1637" s="4">
        <v>5</v>
      </c>
      <c r="AT1637" s="4">
        <v>2010</v>
      </c>
      <c r="AU1637" s="4">
        <v>12</v>
      </c>
      <c r="AV1637" s="4">
        <v>4</v>
      </c>
      <c r="AW1637" s="4">
        <v>2010</v>
      </c>
      <c r="AX1637" t="str">
        <f t="shared" si="452"/>
        <v>No Delay</v>
      </c>
      <c r="AY1637">
        <f t="shared" si="453"/>
        <v>0</v>
      </c>
    </row>
    <row r="1638" spans="1:51" x14ac:dyDescent="0.2">
      <c r="A1638" s="3">
        <v>12561</v>
      </c>
      <c r="B1638" s="1" t="s">
        <v>119</v>
      </c>
      <c r="C1638" s="1" t="s">
        <v>114</v>
      </c>
      <c r="D1638" s="1" t="s">
        <v>130</v>
      </c>
      <c r="E1638" s="1" t="s">
        <v>101</v>
      </c>
      <c r="F1638" s="1" t="s">
        <v>101</v>
      </c>
      <c r="G1638" s="13" t="s">
        <v>1580</v>
      </c>
      <c r="H1638" s="12">
        <v>39759</v>
      </c>
      <c r="I1638" s="12" t="s">
        <v>1580</v>
      </c>
      <c r="J1638" s="12">
        <v>39759</v>
      </c>
      <c r="K1638" s="4">
        <v>1157</v>
      </c>
      <c r="L1638" s="1" t="s">
        <v>146</v>
      </c>
      <c r="M1638" s="1" t="s">
        <v>132</v>
      </c>
      <c r="N1638" s="1" t="s">
        <v>1316</v>
      </c>
      <c r="O1638" s="1" t="s">
        <v>93</v>
      </c>
      <c r="P1638">
        <v>60</v>
      </c>
      <c r="Q1638">
        <v>4200</v>
      </c>
      <c r="R1638">
        <v>32550</v>
      </c>
      <c r="S1638">
        <v>7.75</v>
      </c>
      <c r="T1638">
        <v>0.13</v>
      </c>
      <c r="U1638">
        <f t="shared" si="449"/>
        <v>32550</v>
      </c>
      <c r="V1638">
        <f t="shared" si="450"/>
        <v>252000</v>
      </c>
      <c r="W1638" s="1" t="s">
        <v>155</v>
      </c>
      <c r="X1638" s="1" t="s">
        <v>1236</v>
      </c>
      <c r="Y1638" s="1" t="s">
        <v>156</v>
      </c>
      <c r="Z1638" s="3">
        <v>14240</v>
      </c>
      <c r="AA1638" s="4">
        <f t="shared" si="454"/>
        <v>867</v>
      </c>
      <c r="AB1638" s="4">
        <f t="shared" si="447"/>
        <v>2705.6809659999999</v>
      </c>
      <c r="AC1638" s="4">
        <f t="shared" si="448"/>
        <v>867</v>
      </c>
      <c r="AD1638" s="4">
        <f t="shared" si="458"/>
        <v>471.25</v>
      </c>
      <c r="AE1638" s="4">
        <v>867</v>
      </c>
      <c r="AF1638" s="4">
        <v>867</v>
      </c>
      <c r="AG1638" s="4">
        <f t="shared" ref="AG1638:AG1645" si="461">AE1638</f>
        <v>867</v>
      </c>
      <c r="AI1638" t="e">
        <f t="shared" si="451"/>
        <v>#N/A</v>
      </c>
      <c r="AJ1638">
        <v>2938.92</v>
      </c>
      <c r="AK1638" s="2">
        <v>2938.92</v>
      </c>
      <c r="AL1638" s="2">
        <f t="shared" ref="AL1638:AL1645" si="462">AJ1638</f>
        <v>2938.92</v>
      </c>
      <c r="AM1638" s="4"/>
      <c r="AN1638" t="e">
        <f>VLOOKUP([1]!Tabelle13[[#This Row],[Vlookup this ID for freight costs]],$AL$2:$AL$6811,2,FALSE)</f>
        <v>#REF!</v>
      </c>
      <c r="AP1638">
        <v>63.8</v>
      </c>
      <c r="AQ1638">
        <v>63.8</v>
      </c>
      <c r="AR1638" s="4">
        <v>7</v>
      </c>
      <c r="AS1638" s="4">
        <v>11</v>
      </c>
      <c r="AT1638" s="4">
        <v>2008</v>
      </c>
      <c r="AU1638" s="4">
        <v>7</v>
      </c>
      <c r="AV1638" s="4">
        <v>11</v>
      </c>
      <c r="AW1638" s="4">
        <v>2008</v>
      </c>
      <c r="AX1638" t="str">
        <f t="shared" si="452"/>
        <v>No Delay</v>
      </c>
      <c r="AY1638">
        <f t="shared" si="453"/>
        <v>0</v>
      </c>
    </row>
    <row r="1639" spans="1:51" ht="16" x14ac:dyDescent="0.2">
      <c r="A1639" s="3">
        <v>66073</v>
      </c>
      <c r="B1639" s="1" t="s">
        <v>168</v>
      </c>
      <c r="C1639" s="1" t="s">
        <v>150</v>
      </c>
      <c r="D1639" s="1" t="s">
        <v>100</v>
      </c>
      <c r="E1639" s="1" t="s">
        <v>253</v>
      </c>
      <c r="F1639" s="1" t="s">
        <v>253</v>
      </c>
      <c r="G1639" s="13" t="s">
        <v>1581</v>
      </c>
      <c r="H1639" s="12">
        <v>40917</v>
      </c>
      <c r="I1639" s="12" t="s">
        <v>1581</v>
      </c>
      <c r="J1639" s="12">
        <v>40917</v>
      </c>
      <c r="K1639" s="4">
        <v>3689</v>
      </c>
      <c r="L1639" s="1" t="s">
        <v>146</v>
      </c>
      <c r="M1639" s="1" t="s">
        <v>620</v>
      </c>
      <c r="N1639" s="1" t="s">
        <v>621</v>
      </c>
      <c r="O1639" s="1" t="s">
        <v>622</v>
      </c>
      <c r="P1639">
        <v>240</v>
      </c>
      <c r="Q1639">
        <v>2244</v>
      </c>
      <c r="R1639">
        <v>20824.32</v>
      </c>
      <c r="S1639">
        <v>9.2799999999999994</v>
      </c>
      <c r="T1639">
        <v>0.04</v>
      </c>
      <c r="U1639">
        <f t="shared" si="449"/>
        <v>20824.32</v>
      </c>
      <c r="V1639">
        <f t="shared" si="450"/>
        <v>538560</v>
      </c>
      <c r="W1639" s="1" t="s">
        <v>623</v>
      </c>
      <c r="X1639" s="6" t="s">
        <v>1508</v>
      </c>
      <c r="Y1639" s="1" t="s">
        <v>624</v>
      </c>
      <c r="Z1639" s="3">
        <v>13360</v>
      </c>
      <c r="AA1639" s="4">
        <f t="shared" si="454"/>
        <v>870</v>
      </c>
      <c r="AB1639" s="4">
        <f t="shared" si="447"/>
        <v>2491.0142691999999</v>
      </c>
      <c r="AC1639" s="4">
        <f t="shared" si="448"/>
        <v>870</v>
      </c>
      <c r="AD1639" s="4">
        <f t="shared" si="458"/>
        <v>870</v>
      </c>
      <c r="AE1639" s="4">
        <v>870</v>
      </c>
      <c r="AF1639" s="4">
        <v>870</v>
      </c>
      <c r="AG1639" s="4">
        <f t="shared" si="461"/>
        <v>870</v>
      </c>
      <c r="AI1639" t="e">
        <f t="shared" si="451"/>
        <v>#N/A</v>
      </c>
      <c r="AJ1639">
        <v>3755.91</v>
      </c>
      <c r="AK1639" s="2">
        <v>3755.91</v>
      </c>
      <c r="AL1639" s="2">
        <f t="shared" si="462"/>
        <v>3755.91</v>
      </c>
      <c r="AM1639" s="4"/>
      <c r="AN1639" t="e">
        <f>VLOOKUP([1]!Tabelle13[[#This Row],[Vlookup this ID for freight costs]],$AL$2:$AL$6811,2,FALSE)</f>
        <v>#REF!</v>
      </c>
      <c r="AP1639">
        <v>34.36</v>
      </c>
      <c r="AQ1639">
        <v>34.36</v>
      </c>
      <c r="AR1639" s="4">
        <v>9</v>
      </c>
      <c r="AS1639" s="4">
        <v>1</v>
      </c>
      <c r="AT1639" s="4">
        <v>2012</v>
      </c>
      <c r="AU1639" s="4">
        <v>9</v>
      </c>
      <c r="AV1639" s="4">
        <v>1</v>
      </c>
      <c r="AW1639" s="4">
        <v>2012</v>
      </c>
      <c r="AX1639" t="str">
        <f t="shared" si="452"/>
        <v>No Delay</v>
      </c>
      <c r="AY1639">
        <f t="shared" si="453"/>
        <v>0</v>
      </c>
    </row>
    <row r="1640" spans="1:51" x14ac:dyDescent="0.2">
      <c r="A1640" s="3">
        <v>11418</v>
      </c>
      <c r="B1640" s="1" t="s">
        <v>133</v>
      </c>
      <c r="C1640" s="1" t="s">
        <v>51</v>
      </c>
      <c r="D1640" s="1" t="s">
        <v>130</v>
      </c>
      <c r="E1640" s="1" t="s">
        <v>53</v>
      </c>
      <c r="F1640" s="1" t="s">
        <v>53</v>
      </c>
      <c r="G1640" s="13" t="s">
        <v>1097</v>
      </c>
      <c r="H1640" s="12">
        <v>39281</v>
      </c>
      <c r="I1640" s="12" t="s">
        <v>1097</v>
      </c>
      <c r="J1640" s="12">
        <v>39281</v>
      </c>
      <c r="K1640" s="4">
        <v>259</v>
      </c>
      <c r="L1640" s="1" t="s">
        <v>146</v>
      </c>
      <c r="M1640" s="1" t="s">
        <v>132</v>
      </c>
      <c r="N1640" s="1" t="s">
        <v>392</v>
      </c>
      <c r="O1640" s="1" t="s">
        <v>393</v>
      </c>
      <c r="P1640">
        <v>120</v>
      </c>
      <c r="Q1640">
        <v>4000</v>
      </c>
      <c r="R1640">
        <v>164400</v>
      </c>
      <c r="S1640">
        <v>41.1</v>
      </c>
      <c r="T1640">
        <v>0.34</v>
      </c>
      <c r="U1640">
        <f t="shared" si="449"/>
        <v>164400</v>
      </c>
      <c r="V1640">
        <f t="shared" si="450"/>
        <v>480000</v>
      </c>
      <c r="W1640" s="1" t="s">
        <v>394</v>
      </c>
      <c r="X1640" s="1" t="s">
        <v>112</v>
      </c>
      <c r="Y1640" s="1" t="s">
        <v>112</v>
      </c>
      <c r="Z1640" s="3">
        <v>8116</v>
      </c>
      <c r="AA1640" s="4">
        <f t="shared" si="454"/>
        <v>870</v>
      </c>
      <c r="AB1640" s="4">
        <f t="shared" si="447"/>
        <v>2683.7314059999999</v>
      </c>
      <c r="AC1640" s="4">
        <f t="shared" si="448"/>
        <v>870</v>
      </c>
      <c r="AD1640" s="4">
        <f t="shared" si="458"/>
        <v>2448.6967088571432</v>
      </c>
      <c r="AE1640" s="4">
        <v>870</v>
      </c>
      <c r="AF1640" s="4">
        <v>870</v>
      </c>
      <c r="AG1640" s="4">
        <f t="shared" si="461"/>
        <v>870</v>
      </c>
      <c r="AH1640" s="4">
        <v>82320</v>
      </c>
      <c r="AI1640">
        <f t="shared" si="451"/>
        <v>12791</v>
      </c>
      <c r="AJ1640">
        <v>1149.57</v>
      </c>
      <c r="AK1640" s="2">
        <v>1149.57</v>
      </c>
      <c r="AL1640" s="2">
        <f t="shared" si="462"/>
        <v>1149.57</v>
      </c>
      <c r="AM1640" s="4"/>
      <c r="AN1640" t="e">
        <f>VLOOKUP([1]!Tabelle13[[#This Row],[Vlookup this ID for freight costs]],$AL$2:$AL$6811,2,FALSE)</f>
        <v>#REF!</v>
      </c>
      <c r="AP1640">
        <v>263.04000000000002</v>
      </c>
      <c r="AQ1640">
        <v>263.04000000000002</v>
      </c>
      <c r="AR1640" s="4">
        <v>18</v>
      </c>
      <c r="AS1640" s="4">
        <v>7</v>
      </c>
      <c r="AT1640" s="4">
        <v>2007</v>
      </c>
      <c r="AU1640" s="4">
        <v>18</v>
      </c>
      <c r="AV1640" s="4">
        <v>7</v>
      </c>
      <c r="AW1640" s="4">
        <v>2007</v>
      </c>
      <c r="AX1640" t="str">
        <f t="shared" si="452"/>
        <v>No Delay</v>
      </c>
      <c r="AY1640">
        <f t="shared" si="453"/>
        <v>0</v>
      </c>
    </row>
    <row r="1641" spans="1:51" x14ac:dyDescent="0.2">
      <c r="A1641" s="3">
        <v>82635</v>
      </c>
      <c r="B1641" s="1" t="s">
        <v>463</v>
      </c>
      <c r="C1641" s="1" t="s">
        <v>73</v>
      </c>
      <c r="D1641" s="1" t="s">
        <v>130</v>
      </c>
      <c r="E1641" s="1" t="s">
        <v>101</v>
      </c>
      <c r="F1641" s="1" t="s">
        <v>101</v>
      </c>
      <c r="G1641" s="13" t="s">
        <v>617</v>
      </c>
      <c r="H1641" s="12">
        <v>41670</v>
      </c>
      <c r="I1641" s="12" t="s">
        <v>661</v>
      </c>
      <c r="J1641" s="12">
        <v>41717</v>
      </c>
      <c r="K1641" s="4">
        <v>5391</v>
      </c>
      <c r="L1641" s="1" t="s">
        <v>146</v>
      </c>
      <c r="M1641" s="1" t="s">
        <v>132</v>
      </c>
      <c r="N1641" s="1" t="s">
        <v>238</v>
      </c>
      <c r="O1641" s="1" t="s">
        <v>93</v>
      </c>
      <c r="P1641">
        <v>30</v>
      </c>
      <c r="Q1641">
        <v>8609</v>
      </c>
      <c r="R1641">
        <v>41409.29</v>
      </c>
      <c r="S1641">
        <v>4.8099999999999996</v>
      </c>
      <c r="T1641">
        <v>0.16</v>
      </c>
      <c r="U1641">
        <f t="shared" si="449"/>
        <v>41409.289999999994</v>
      </c>
      <c r="V1641">
        <f t="shared" si="450"/>
        <v>258270</v>
      </c>
      <c r="W1641" s="1" t="s">
        <v>1487</v>
      </c>
      <c r="X1641" s="1" t="s">
        <v>1236</v>
      </c>
      <c r="Y1641" s="1" t="s">
        <v>161</v>
      </c>
      <c r="Z1641" s="3">
        <v>14451</v>
      </c>
      <c r="AA1641" s="4">
        <f t="shared" si="454"/>
        <v>873</v>
      </c>
      <c r="AB1641" s="4">
        <f t="shared" si="447"/>
        <v>3189.5590161999999</v>
      </c>
      <c r="AC1641" s="4">
        <f t="shared" si="448"/>
        <v>873</v>
      </c>
      <c r="AD1641" s="4">
        <f t="shared" si="458"/>
        <v>873</v>
      </c>
      <c r="AE1641" s="4">
        <v>873</v>
      </c>
      <c r="AF1641" s="4">
        <v>873</v>
      </c>
      <c r="AG1641" s="4">
        <f t="shared" si="461"/>
        <v>873</v>
      </c>
      <c r="AI1641" t="e">
        <f t="shared" si="451"/>
        <v>#N/A</v>
      </c>
      <c r="AJ1641">
        <v>15000</v>
      </c>
      <c r="AK1641" s="2">
        <v>15000</v>
      </c>
      <c r="AL1641" s="2">
        <f t="shared" si="462"/>
        <v>15000</v>
      </c>
      <c r="AM1641" s="4"/>
      <c r="AN1641" t="e">
        <f>VLOOKUP([1]!Tabelle13[[#This Row],[Vlookup this ID for freight costs]],$AL$2:$AL$6811,2,FALSE)</f>
        <v>#REF!</v>
      </c>
      <c r="AP1641">
        <v>51.22</v>
      </c>
      <c r="AQ1641">
        <v>51.22</v>
      </c>
      <c r="AR1641" s="4">
        <v>31</v>
      </c>
      <c r="AS1641" s="4">
        <v>1</v>
      </c>
      <c r="AT1641" s="4">
        <v>2014</v>
      </c>
      <c r="AU1641" s="4">
        <v>19</v>
      </c>
      <c r="AV1641" s="4">
        <v>4</v>
      </c>
      <c r="AW1641" s="4">
        <v>2014</v>
      </c>
      <c r="AX1641" t="str">
        <f t="shared" si="452"/>
        <v>Delay</v>
      </c>
      <c r="AY1641">
        <f t="shared" si="453"/>
        <v>47</v>
      </c>
    </row>
    <row r="1642" spans="1:51" x14ac:dyDescent="0.2">
      <c r="A1642" s="3">
        <v>80767</v>
      </c>
      <c r="B1642" s="1" t="s">
        <v>168</v>
      </c>
      <c r="C1642" s="1" t="s">
        <v>150</v>
      </c>
      <c r="D1642" s="1" t="s">
        <v>100</v>
      </c>
      <c r="E1642" s="1" t="s">
        <v>253</v>
      </c>
      <c r="F1642" s="1" t="s">
        <v>253</v>
      </c>
      <c r="G1642" s="13" t="s">
        <v>1378</v>
      </c>
      <c r="H1642" s="12">
        <v>40597</v>
      </c>
      <c r="I1642" s="12" t="s">
        <v>689</v>
      </c>
      <c r="J1642" s="12">
        <v>40613</v>
      </c>
      <c r="K1642" s="4">
        <v>3067</v>
      </c>
      <c r="L1642" s="1" t="s">
        <v>146</v>
      </c>
      <c r="M1642" s="1" t="s">
        <v>672</v>
      </c>
      <c r="N1642" s="1" t="s">
        <v>302</v>
      </c>
      <c r="O1642" s="1" t="s">
        <v>93</v>
      </c>
      <c r="P1642">
        <v>30</v>
      </c>
      <c r="Q1642">
        <v>12722</v>
      </c>
      <c r="R1642">
        <v>89435.66</v>
      </c>
      <c r="S1642">
        <v>7.03</v>
      </c>
      <c r="T1642">
        <v>0.23</v>
      </c>
      <c r="U1642">
        <f t="shared" si="449"/>
        <v>89435.66</v>
      </c>
      <c r="V1642">
        <f t="shared" si="450"/>
        <v>381660</v>
      </c>
      <c r="W1642" s="1" t="s">
        <v>204</v>
      </c>
      <c r="X1642" s="1" t="s">
        <v>1236</v>
      </c>
      <c r="Y1642" s="1" t="s">
        <v>205</v>
      </c>
      <c r="Z1642" s="3">
        <v>16682</v>
      </c>
      <c r="AA1642" s="4">
        <f t="shared" si="454"/>
        <v>875</v>
      </c>
      <c r="AB1642" s="4">
        <f t="shared" si="447"/>
        <v>3640.9517175999999</v>
      </c>
      <c r="AC1642" s="4">
        <f t="shared" si="448"/>
        <v>875</v>
      </c>
      <c r="AD1642" s="4">
        <f t="shared" si="458"/>
        <v>9185.5</v>
      </c>
      <c r="AE1642" s="4">
        <v>875</v>
      </c>
      <c r="AF1642" s="4">
        <v>875</v>
      </c>
      <c r="AG1642" s="4">
        <f t="shared" si="461"/>
        <v>875</v>
      </c>
      <c r="AI1642" t="e">
        <f t="shared" si="451"/>
        <v>#N/A</v>
      </c>
      <c r="AJ1642">
        <v>6038.22</v>
      </c>
      <c r="AK1642" s="2">
        <v>6038.22</v>
      </c>
      <c r="AL1642" s="2">
        <f t="shared" si="462"/>
        <v>6038.22</v>
      </c>
      <c r="AM1642" s="4"/>
      <c r="AN1642" t="e">
        <f>VLOOKUP([1]!Tabelle13[[#This Row],[Vlookup this ID for freight costs]],$AL$2:$AL$6811,2,FALSE)</f>
        <v>#REF!</v>
      </c>
      <c r="AP1642">
        <v>192.82</v>
      </c>
      <c r="AQ1642">
        <v>192.82</v>
      </c>
      <c r="AR1642" s="4">
        <v>23</v>
      </c>
      <c r="AS1642" s="4">
        <v>2</v>
      </c>
      <c r="AT1642" s="4">
        <v>2011</v>
      </c>
      <c r="AU1642" s="4">
        <v>11</v>
      </c>
      <c r="AV1642" s="4">
        <v>4</v>
      </c>
      <c r="AW1642" s="4">
        <v>2011</v>
      </c>
      <c r="AX1642" t="str">
        <f t="shared" si="452"/>
        <v>Delay</v>
      </c>
      <c r="AY1642">
        <f t="shared" si="453"/>
        <v>16</v>
      </c>
    </row>
    <row r="1643" spans="1:51" x14ac:dyDescent="0.2">
      <c r="A1643" s="3">
        <v>10990</v>
      </c>
      <c r="B1643" s="1" t="s">
        <v>584</v>
      </c>
      <c r="C1643" s="1" t="s">
        <v>65</v>
      </c>
      <c r="D1643" s="1" t="s">
        <v>130</v>
      </c>
      <c r="E1643" s="1" t="s">
        <v>53</v>
      </c>
      <c r="F1643" s="1" t="s">
        <v>53</v>
      </c>
      <c r="G1643" s="13" t="s">
        <v>117</v>
      </c>
      <c r="H1643" s="12">
        <v>39769</v>
      </c>
      <c r="I1643" s="12" t="s">
        <v>117</v>
      </c>
      <c r="J1643" s="12">
        <v>39769</v>
      </c>
      <c r="K1643" s="4">
        <v>1170</v>
      </c>
      <c r="L1643" s="1" t="s">
        <v>146</v>
      </c>
      <c r="M1643" s="1" t="s">
        <v>132</v>
      </c>
      <c r="N1643" s="1" t="s">
        <v>147</v>
      </c>
      <c r="O1643" s="1" t="s">
        <v>148</v>
      </c>
      <c r="P1643">
        <v>30</v>
      </c>
      <c r="Q1643">
        <v>10000</v>
      </c>
      <c r="R1643">
        <v>262500</v>
      </c>
      <c r="S1643">
        <v>26.25</v>
      </c>
      <c r="T1643">
        <v>0.88</v>
      </c>
      <c r="U1643">
        <f t="shared" si="449"/>
        <v>262500</v>
      </c>
      <c r="V1643">
        <f t="shared" si="450"/>
        <v>300000</v>
      </c>
      <c r="W1643" s="1" t="s">
        <v>149</v>
      </c>
      <c r="X1643" s="1" t="s">
        <v>150</v>
      </c>
      <c r="Y1643" s="1" t="s">
        <v>150</v>
      </c>
      <c r="Z1643" s="3">
        <v>4785</v>
      </c>
      <c r="AA1643" s="4">
        <f t="shared" si="454"/>
        <v>878</v>
      </c>
      <c r="AB1643" s="4">
        <f t="shared" si="447"/>
        <v>3342.218206</v>
      </c>
      <c r="AC1643" s="4">
        <f t="shared" si="448"/>
        <v>878</v>
      </c>
      <c r="AD1643" s="4">
        <f t="shared" si="458"/>
        <v>2609.2959257333337</v>
      </c>
      <c r="AE1643" s="4">
        <v>878</v>
      </c>
      <c r="AF1643" s="4">
        <v>878</v>
      </c>
      <c r="AG1643" s="4">
        <f t="shared" si="461"/>
        <v>878</v>
      </c>
      <c r="AH1643" s="4">
        <v>82533</v>
      </c>
      <c r="AI1643">
        <f t="shared" si="451"/>
        <v>25523</v>
      </c>
      <c r="AJ1643">
        <v>4401.3999999999996</v>
      </c>
      <c r="AK1643" s="2">
        <v>4401.3999999999996</v>
      </c>
      <c r="AL1643" s="2">
        <f t="shared" si="462"/>
        <v>4401.3999999999996</v>
      </c>
      <c r="AM1643" s="4"/>
      <c r="AN1643" t="e">
        <f>VLOOKUP([1]!Tabelle13[[#This Row],[Vlookup this ID for freight costs]],$AL$2:$AL$6811,2,FALSE)</f>
        <v>#REF!</v>
      </c>
      <c r="AP1643">
        <v>514.5</v>
      </c>
      <c r="AQ1643">
        <v>514.5</v>
      </c>
      <c r="AR1643" s="4">
        <v>17</v>
      </c>
      <c r="AS1643" s="4">
        <v>11</v>
      </c>
      <c r="AT1643" s="4">
        <v>2008</v>
      </c>
      <c r="AU1643" s="4">
        <v>17</v>
      </c>
      <c r="AV1643" s="4">
        <v>11</v>
      </c>
      <c r="AW1643" s="4">
        <v>2008</v>
      </c>
      <c r="AX1643" t="str">
        <f t="shared" si="452"/>
        <v>No Delay</v>
      </c>
      <c r="AY1643">
        <f t="shared" si="453"/>
        <v>0</v>
      </c>
    </row>
    <row r="1644" spans="1:51" x14ac:dyDescent="0.2">
      <c r="A1644" s="3">
        <v>84662</v>
      </c>
      <c r="B1644" s="1" t="s">
        <v>140</v>
      </c>
      <c r="C1644" s="1" t="s">
        <v>99</v>
      </c>
      <c r="D1644" s="1" t="s">
        <v>130</v>
      </c>
      <c r="E1644" s="1" t="s">
        <v>101</v>
      </c>
      <c r="F1644" s="1" t="s">
        <v>101</v>
      </c>
      <c r="G1644" s="13" t="s">
        <v>1010</v>
      </c>
      <c r="H1644" s="12">
        <v>40760</v>
      </c>
      <c r="I1644" s="12" t="s">
        <v>1582</v>
      </c>
      <c r="J1644" s="12">
        <v>40771</v>
      </c>
      <c r="K1644" s="4">
        <v>3371</v>
      </c>
      <c r="L1644" s="1" t="s">
        <v>146</v>
      </c>
      <c r="M1644" s="1" t="s">
        <v>132</v>
      </c>
      <c r="N1644" s="1" t="s">
        <v>392</v>
      </c>
      <c r="O1644" s="1" t="s">
        <v>393</v>
      </c>
      <c r="P1644">
        <v>120</v>
      </c>
      <c r="Q1644">
        <v>4389</v>
      </c>
      <c r="R1644">
        <v>148084.85999999999</v>
      </c>
      <c r="S1644">
        <v>33.74</v>
      </c>
      <c r="T1644">
        <v>0.28000000000000003</v>
      </c>
      <c r="U1644">
        <f t="shared" si="449"/>
        <v>148084.86000000002</v>
      </c>
      <c r="V1644">
        <f t="shared" si="450"/>
        <v>526680</v>
      </c>
      <c r="W1644" s="1" t="s">
        <v>394</v>
      </c>
      <c r="X1644" s="1" t="s">
        <v>112</v>
      </c>
      <c r="Y1644" s="1" t="s">
        <v>112</v>
      </c>
      <c r="Z1644" s="3">
        <v>10263</v>
      </c>
      <c r="AA1644" s="4">
        <f t="shared" si="454"/>
        <v>880</v>
      </c>
      <c r="AB1644" s="4">
        <f t="shared" si="447"/>
        <v>2726.4233002000001</v>
      </c>
      <c r="AC1644" s="4">
        <f t="shared" si="448"/>
        <v>880</v>
      </c>
      <c r="AD1644" s="4">
        <f t="shared" si="458"/>
        <v>8098.666666666667</v>
      </c>
      <c r="AE1644" s="4">
        <v>880</v>
      </c>
      <c r="AF1644" s="4">
        <v>880</v>
      </c>
      <c r="AG1644" s="4">
        <f t="shared" si="461"/>
        <v>880</v>
      </c>
      <c r="AI1644" t="e">
        <f t="shared" si="451"/>
        <v>#N/A</v>
      </c>
      <c r="AJ1644">
        <v>3175.7</v>
      </c>
      <c r="AK1644" s="2">
        <v>3175.7</v>
      </c>
      <c r="AL1644" s="2">
        <f t="shared" si="462"/>
        <v>3175.7</v>
      </c>
      <c r="AM1644" s="4"/>
      <c r="AN1644" t="e">
        <f>VLOOKUP([1]!Tabelle13[[#This Row],[Vlookup this ID for freight costs]],$AL$2:$AL$6811,2,FALSE)</f>
        <v>#REF!</v>
      </c>
      <c r="AP1644">
        <v>244.34</v>
      </c>
      <c r="AQ1644">
        <v>244.34</v>
      </c>
      <c r="AR1644" s="4">
        <v>5</v>
      </c>
      <c r="AS1644" s="4">
        <v>8</v>
      </c>
      <c r="AT1644" s="4">
        <v>2011</v>
      </c>
      <c r="AU1644" s="4">
        <v>16</v>
      </c>
      <c r="AV1644" s="4">
        <v>8</v>
      </c>
      <c r="AW1644" s="4">
        <v>2011</v>
      </c>
      <c r="AX1644" t="str">
        <f t="shared" si="452"/>
        <v>Delay</v>
      </c>
      <c r="AY1644">
        <f t="shared" si="453"/>
        <v>11</v>
      </c>
    </row>
    <row r="1645" spans="1:51" x14ac:dyDescent="0.2">
      <c r="A1645" s="3">
        <v>84639</v>
      </c>
      <c r="B1645" s="1" t="s">
        <v>215</v>
      </c>
      <c r="C1645" s="1" t="s">
        <v>89</v>
      </c>
      <c r="D1645" s="1" t="s">
        <v>130</v>
      </c>
      <c r="E1645" s="1" t="s">
        <v>53</v>
      </c>
      <c r="F1645" s="1" t="s">
        <v>53</v>
      </c>
      <c r="G1645" s="13" t="s">
        <v>331</v>
      </c>
      <c r="H1645" s="12">
        <v>40724</v>
      </c>
      <c r="I1645" s="12" t="s">
        <v>217</v>
      </c>
      <c r="J1645" s="12">
        <v>40701</v>
      </c>
      <c r="K1645" s="4">
        <v>3228</v>
      </c>
      <c r="L1645" s="1" t="s">
        <v>146</v>
      </c>
      <c r="M1645" s="1" t="s">
        <v>132</v>
      </c>
      <c r="N1645" s="1" t="s">
        <v>163</v>
      </c>
      <c r="O1645" s="1" t="s">
        <v>93</v>
      </c>
      <c r="P1645">
        <v>60</v>
      </c>
      <c r="Q1645">
        <v>2383</v>
      </c>
      <c r="R1645">
        <v>36936.5</v>
      </c>
      <c r="S1645">
        <v>15.5</v>
      </c>
      <c r="T1645">
        <v>0.26</v>
      </c>
      <c r="U1645">
        <f t="shared" si="449"/>
        <v>36936.5</v>
      </c>
      <c r="V1645">
        <f t="shared" si="450"/>
        <v>142980</v>
      </c>
      <c r="W1645" s="1" t="s">
        <v>155</v>
      </c>
      <c r="X1645" s="1" t="s">
        <v>1236</v>
      </c>
      <c r="Y1645" s="1" t="s">
        <v>156</v>
      </c>
      <c r="Z1645" s="3">
        <v>9211</v>
      </c>
      <c r="AA1645" s="4">
        <f t="shared" si="454"/>
        <v>882</v>
      </c>
      <c r="AB1645" s="4">
        <f t="shared" si="447"/>
        <v>2506.2692133999999</v>
      </c>
      <c r="AC1645" s="4">
        <f t="shared" si="448"/>
        <v>882</v>
      </c>
      <c r="AD1645" s="4">
        <f t="shared" si="458"/>
        <v>882</v>
      </c>
      <c r="AE1645" s="4">
        <v>882</v>
      </c>
      <c r="AF1645" s="4">
        <v>882</v>
      </c>
      <c r="AG1645" s="4">
        <f t="shared" si="461"/>
        <v>882</v>
      </c>
      <c r="AI1645" t="e">
        <f t="shared" si="451"/>
        <v>#N/A</v>
      </c>
      <c r="AJ1645">
        <v>4516.67</v>
      </c>
      <c r="AK1645" s="2">
        <v>4516.67</v>
      </c>
      <c r="AL1645" s="2">
        <f t="shared" si="462"/>
        <v>4516.67</v>
      </c>
      <c r="AM1645" s="4"/>
      <c r="AN1645" t="e">
        <f>VLOOKUP([1]!Tabelle13[[#This Row],[Vlookup this ID for freight costs]],$AL$2:$AL$6811,2,FALSE)</f>
        <v>#REF!</v>
      </c>
      <c r="AP1645">
        <v>60.95</v>
      </c>
      <c r="AQ1645">
        <v>60.95</v>
      </c>
      <c r="AR1645" s="4">
        <v>30</v>
      </c>
      <c r="AS1645" s="4">
        <v>6</v>
      </c>
      <c r="AT1645" s="4">
        <v>2011</v>
      </c>
      <c r="AU1645" s="4">
        <v>7</v>
      </c>
      <c r="AV1645" s="4">
        <v>6</v>
      </c>
      <c r="AW1645" s="4">
        <v>2011</v>
      </c>
      <c r="AX1645" t="str">
        <f t="shared" si="452"/>
        <v>No Delay</v>
      </c>
      <c r="AY1645">
        <f t="shared" si="453"/>
        <v>0</v>
      </c>
    </row>
    <row r="1646" spans="1:51" x14ac:dyDescent="0.2">
      <c r="A1646" s="3">
        <v>85750</v>
      </c>
      <c r="B1646" s="1" t="s">
        <v>215</v>
      </c>
      <c r="C1646" s="1" t="s">
        <v>89</v>
      </c>
      <c r="D1646" s="1" t="s">
        <v>130</v>
      </c>
      <c r="E1646" s="1" t="s">
        <v>53</v>
      </c>
      <c r="F1646" s="1" t="s">
        <v>53</v>
      </c>
      <c r="G1646" s="13" t="s">
        <v>331</v>
      </c>
      <c r="H1646" s="12">
        <v>40724</v>
      </c>
      <c r="I1646" s="12" t="s">
        <v>217</v>
      </c>
      <c r="J1646" s="12">
        <v>40701</v>
      </c>
      <c r="K1646" s="4">
        <v>3230</v>
      </c>
      <c r="L1646" s="1" t="s">
        <v>146</v>
      </c>
      <c r="M1646" s="1" t="s">
        <v>132</v>
      </c>
      <c r="N1646" s="1" t="s">
        <v>292</v>
      </c>
      <c r="O1646" s="1" t="s">
        <v>93</v>
      </c>
      <c r="P1646">
        <v>30</v>
      </c>
      <c r="Q1646">
        <v>5220</v>
      </c>
      <c r="R1646">
        <v>103982.39999999999</v>
      </c>
      <c r="S1646">
        <v>19.920000000000002</v>
      </c>
      <c r="T1646">
        <v>0.66</v>
      </c>
      <c r="U1646">
        <f t="shared" si="449"/>
        <v>103982.40000000001</v>
      </c>
      <c r="V1646">
        <f t="shared" si="450"/>
        <v>156600</v>
      </c>
      <c r="W1646" s="1" t="s">
        <v>160</v>
      </c>
      <c r="X1646" s="1" t="s">
        <v>1236</v>
      </c>
      <c r="Y1646" s="1" t="s">
        <v>161</v>
      </c>
      <c r="Z1646" s="3">
        <v>8828</v>
      </c>
      <c r="AA1646" s="4">
        <f t="shared" si="454"/>
        <v>882</v>
      </c>
      <c r="AB1646" s="4">
        <f t="shared" si="447"/>
        <v>2817.6237219999998</v>
      </c>
      <c r="AC1646" s="4">
        <f t="shared" si="448"/>
        <v>882</v>
      </c>
      <c r="AD1646" s="4">
        <f t="shared" si="458"/>
        <v>882</v>
      </c>
      <c r="AE1646" s="3" t="s">
        <v>1583</v>
      </c>
      <c r="AF1646" s="3">
        <v>882</v>
      </c>
      <c r="AG1646" s="4">
        <f>AI1646</f>
        <v>882</v>
      </c>
      <c r="AH1646" s="4">
        <v>84639</v>
      </c>
      <c r="AI1646">
        <f t="shared" si="451"/>
        <v>882</v>
      </c>
      <c r="AJ1646" t="s">
        <v>1583</v>
      </c>
      <c r="AK1646" s="2">
        <v>4516.67</v>
      </c>
      <c r="AL1646" s="2">
        <f>AN1646</f>
        <v>4516.67</v>
      </c>
      <c r="AM1646" s="4">
        <v>84639</v>
      </c>
      <c r="AN1646">
        <f>INDEX($AJ$2:$AJ$6811,MATCH(AM1646,$A$2:$A$6811,0))</f>
        <v>4516.67</v>
      </c>
      <c r="AP1646">
        <v>171.57</v>
      </c>
      <c r="AQ1646">
        <v>171.57</v>
      </c>
      <c r="AR1646" s="4">
        <v>30</v>
      </c>
      <c r="AS1646" s="4">
        <v>6</v>
      </c>
      <c r="AT1646" s="4">
        <v>2011</v>
      </c>
      <c r="AU1646" s="4">
        <v>7</v>
      </c>
      <c r="AV1646" s="4">
        <v>6</v>
      </c>
      <c r="AW1646" s="4">
        <v>2011</v>
      </c>
      <c r="AX1646" t="str">
        <f t="shared" si="452"/>
        <v>No Delay</v>
      </c>
      <c r="AY1646">
        <f t="shared" si="453"/>
        <v>0</v>
      </c>
    </row>
    <row r="1647" spans="1:51" x14ac:dyDescent="0.2">
      <c r="A1647" s="3">
        <v>85510</v>
      </c>
      <c r="B1647" s="1" t="s">
        <v>50</v>
      </c>
      <c r="C1647" s="1" t="s">
        <v>51</v>
      </c>
      <c r="D1647" s="1" t="s">
        <v>130</v>
      </c>
      <c r="E1647" s="1" t="s">
        <v>101</v>
      </c>
      <c r="F1647" s="1" t="s">
        <v>101</v>
      </c>
      <c r="G1647" s="13" t="s">
        <v>1411</v>
      </c>
      <c r="H1647" s="12">
        <v>41880</v>
      </c>
      <c r="I1647" s="12" t="s">
        <v>971</v>
      </c>
      <c r="J1647" s="12">
        <v>41956</v>
      </c>
      <c r="K1647" s="4">
        <v>6125</v>
      </c>
      <c r="L1647" s="1" t="s">
        <v>146</v>
      </c>
      <c r="M1647" s="1" t="s">
        <v>132</v>
      </c>
      <c r="N1647" s="1" t="s">
        <v>275</v>
      </c>
      <c r="O1647" s="1" t="s">
        <v>93</v>
      </c>
      <c r="P1647">
        <v>60</v>
      </c>
      <c r="Q1647">
        <v>9784</v>
      </c>
      <c r="R1647">
        <v>63791.68</v>
      </c>
      <c r="S1647">
        <v>6.52</v>
      </c>
      <c r="T1647">
        <v>0.11</v>
      </c>
      <c r="U1647">
        <f t="shared" si="449"/>
        <v>63791.679999999993</v>
      </c>
      <c r="V1647">
        <f t="shared" si="450"/>
        <v>587040</v>
      </c>
      <c r="W1647" s="1" t="s">
        <v>155</v>
      </c>
      <c r="X1647" s="1" t="s">
        <v>1236</v>
      </c>
      <c r="Y1647" s="1" t="s">
        <v>156</v>
      </c>
      <c r="Z1647" s="3">
        <v>14703</v>
      </c>
      <c r="AA1647" s="4">
        <f t="shared" si="454"/>
        <v>884</v>
      </c>
      <c r="AB1647" s="4">
        <f t="shared" si="447"/>
        <v>3318.5126811999999</v>
      </c>
      <c r="AC1647" s="4">
        <f t="shared" si="448"/>
        <v>884</v>
      </c>
      <c r="AD1647" s="4">
        <f t="shared" si="458"/>
        <v>884</v>
      </c>
      <c r="AE1647" s="4">
        <v>884</v>
      </c>
      <c r="AF1647" s="4">
        <v>884</v>
      </c>
      <c r="AG1647" s="4">
        <f>AE1647</f>
        <v>884</v>
      </c>
      <c r="AI1647" t="e">
        <f t="shared" si="451"/>
        <v>#N/A</v>
      </c>
      <c r="AJ1647">
        <v>684.86</v>
      </c>
      <c r="AK1647" s="2">
        <v>684.86</v>
      </c>
      <c r="AL1647" s="2">
        <f>AJ1647</f>
        <v>684.86</v>
      </c>
      <c r="AM1647" s="4"/>
      <c r="AN1647" t="e">
        <f>VLOOKUP([1]!Tabelle13[[#This Row],[Vlookup this ID for freight costs]],$AL$2:$AL$6811,2,FALSE)</f>
        <v>#REF!</v>
      </c>
      <c r="AP1647">
        <v>78.91</v>
      </c>
      <c r="AQ1647">
        <v>78.91</v>
      </c>
      <c r="AR1647" s="4">
        <v>29</v>
      </c>
      <c r="AS1647" s="4">
        <v>8</v>
      </c>
      <c r="AT1647" s="4">
        <v>2014</v>
      </c>
      <c r="AU1647" s="4">
        <v>13</v>
      </c>
      <c r="AV1647" s="4">
        <v>11</v>
      </c>
      <c r="AW1647" s="4">
        <v>2014</v>
      </c>
      <c r="AX1647" t="str">
        <f t="shared" si="452"/>
        <v>Delay</v>
      </c>
      <c r="AY1647">
        <f t="shared" si="453"/>
        <v>76</v>
      </c>
    </row>
    <row r="1648" spans="1:51" x14ac:dyDescent="0.2">
      <c r="A1648" s="3">
        <v>18316</v>
      </c>
      <c r="B1648" s="1" t="s">
        <v>368</v>
      </c>
      <c r="C1648" s="1" t="s">
        <v>73</v>
      </c>
      <c r="D1648" s="1" t="s">
        <v>52</v>
      </c>
      <c r="E1648" s="1" t="s">
        <v>53</v>
      </c>
      <c r="F1648" s="1" t="s">
        <v>53</v>
      </c>
      <c r="G1648" s="13" t="s">
        <v>1584</v>
      </c>
      <c r="H1648" s="12">
        <v>41871</v>
      </c>
      <c r="I1648" s="12" t="s">
        <v>1584</v>
      </c>
      <c r="J1648" s="12">
        <v>41871</v>
      </c>
      <c r="K1648" s="4">
        <v>5754</v>
      </c>
      <c r="L1648" s="1" t="s">
        <v>146</v>
      </c>
      <c r="M1648" s="1" t="s">
        <v>1210</v>
      </c>
      <c r="N1648" s="1" t="s">
        <v>200</v>
      </c>
      <c r="O1648" s="1" t="s">
        <v>93</v>
      </c>
      <c r="P1648">
        <v>90</v>
      </c>
      <c r="Q1648">
        <v>14164</v>
      </c>
      <c r="R1648">
        <v>131725.20000000001</v>
      </c>
      <c r="S1648">
        <v>9.3000000000000007</v>
      </c>
      <c r="T1648">
        <v>0.1</v>
      </c>
      <c r="U1648">
        <f t="shared" si="449"/>
        <v>131725.20000000001</v>
      </c>
      <c r="V1648">
        <f t="shared" si="450"/>
        <v>1274760</v>
      </c>
      <c r="W1648" s="1" t="s">
        <v>197</v>
      </c>
      <c r="X1648" s="1" t="s">
        <v>1236</v>
      </c>
      <c r="Y1648" s="1" t="s">
        <v>3082</v>
      </c>
      <c r="Z1648" s="3">
        <v>7702</v>
      </c>
      <c r="AA1648" s="4">
        <f t="shared" si="454"/>
        <v>884</v>
      </c>
      <c r="AB1648" s="4">
        <f t="shared" si="447"/>
        <v>3799.2080452</v>
      </c>
      <c r="AC1648" s="4">
        <f t="shared" si="448"/>
        <v>884</v>
      </c>
      <c r="AD1648" s="4">
        <f t="shared" si="458"/>
        <v>884</v>
      </c>
      <c r="AE1648" s="4">
        <v>884</v>
      </c>
      <c r="AF1648" s="4">
        <v>884</v>
      </c>
      <c r="AG1648" s="4">
        <f>AE1648</f>
        <v>884</v>
      </c>
      <c r="AI1648" t="e">
        <f t="shared" si="451"/>
        <v>#N/A</v>
      </c>
      <c r="AJ1648">
        <v>8280.73</v>
      </c>
      <c r="AK1648" s="2">
        <v>8280.73</v>
      </c>
      <c r="AL1648" s="2">
        <f>AJ1648</f>
        <v>8280.73</v>
      </c>
      <c r="AM1648" s="4"/>
      <c r="AN1648" t="e">
        <f>VLOOKUP([1]!Tabelle13[[#This Row],[Vlookup this ID for freight costs]],$AL$2:$AL$6811,2,FALSE)</f>
        <v>#REF!</v>
      </c>
      <c r="AP1648">
        <v>135.41</v>
      </c>
      <c r="AQ1648">
        <v>135.41</v>
      </c>
      <c r="AR1648" s="4">
        <v>20</v>
      </c>
      <c r="AS1648" s="4">
        <v>8</v>
      </c>
      <c r="AT1648" s="4">
        <v>2014</v>
      </c>
      <c r="AU1648" s="4">
        <v>20</v>
      </c>
      <c r="AV1648" s="4">
        <v>8</v>
      </c>
      <c r="AW1648" s="4">
        <v>2014</v>
      </c>
      <c r="AX1648" t="str">
        <f t="shared" si="452"/>
        <v>No Delay</v>
      </c>
      <c r="AY1648">
        <f t="shared" si="453"/>
        <v>0</v>
      </c>
    </row>
    <row r="1649" spans="1:51" x14ac:dyDescent="0.2">
      <c r="A1649" s="3">
        <v>12714</v>
      </c>
      <c r="B1649" s="1" t="s">
        <v>119</v>
      </c>
      <c r="C1649" s="1" t="s">
        <v>114</v>
      </c>
      <c r="D1649" s="1" t="s">
        <v>130</v>
      </c>
      <c r="E1649" s="1"/>
      <c r="F1649" s="1" t="s">
        <v>107</v>
      </c>
      <c r="G1649" s="13" t="s">
        <v>1545</v>
      </c>
      <c r="H1649" s="12">
        <v>39325</v>
      </c>
      <c r="I1649" s="12" t="s">
        <v>1545</v>
      </c>
      <c r="J1649" s="12">
        <v>39325</v>
      </c>
      <c r="K1649" s="4">
        <v>337</v>
      </c>
      <c r="L1649" s="1" t="s">
        <v>146</v>
      </c>
      <c r="M1649" s="1" t="s">
        <v>132</v>
      </c>
      <c r="N1649" s="1" t="s">
        <v>392</v>
      </c>
      <c r="O1649" s="1" t="s">
        <v>393</v>
      </c>
      <c r="P1649">
        <v>120</v>
      </c>
      <c r="Q1649">
        <v>4078</v>
      </c>
      <c r="R1649">
        <v>167605.79999999999</v>
      </c>
      <c r="S1649">
        <v>41.1</v>
      </c>
      <c r="T1649">
        <v>0.34</v>
      </c>
      <c r="U1649">
        <f t="shared" si="449"/>
        <v>167605.80000000002</v>
      </c>
      <c r="V1649">
        <f t="shared" si="450"/>
        <v>489360</v>
      </c>
      <c r="W1649" s="1" t="s">
        <v>394</v>
      </c>
      <c r="X1649" s="1" t="s">
        <v>112</v>
      </c>
      <c r="Y1649" s="1" t="s">
        <v>112</v>
      </c>
      <c r="Z1649" s="3">
        <v>7527</v>
      </c>
      <c r="AA1649" s="4">
        <f t="shared" si="454"/>
        <v>885</v>
      </c>
      <c r="AB1649" s="4">
        <f t="shared" si="447"/>
        <v>2692.2917343999998</v>
      </c>
      <c r="AC1649" s="4">
        <f t="shared" si="448"/>
        <v>885</v>
      </c>
      <c r="AD1649" s="4">
        <f t="shared" si="458"/>
        <v>885</v>
      </c>
      <c r="AE1649" s="4">
        <v>885</v>
      </c>
      <c r="AF1649" s="4">
        <v>885</v>
      </c>
      <c r="AG1649" s="4">
        <f>AE1649</f>
        <v>885</v>
      </c>
      <c r="AI1649" t="e">
        <f t="shared" si="451"/>
        <v>#N/A</v>
      </c>
      <c r="AJ1649">
        <v>4119.6000000000004</v>
      </c>
      <c r="AK1649" s="2">
        <v>4119.6000000000004</v>
      </c>
      <c r="AL1649" s="2">
        <f>AJ1649</f>
        <v>4119.6000000000004</v>
      </c>
      <c r="AM1649" s="4"/>
      <c r="AN1649" t="e">
        <f>VLOOKUP([1]!Tabelle13[[#This Row],[Vlookup this ID for freight costs]],$AL$2:$AL$6811,2,FALSE)</f>
        <v>#REF!</v>
      </c>
      <c r="AP1649">
        <v>268.17</v>
      </c>
      <c r="AQ1649">
        <v>268.17</v>
      </c>
      <c r="AR1649" s="4">
        <v>31</v>
      </c>
      <c r="AS1649" s="4">
        <v>8</v>
      </c>
      <c r="AT1649" s="4">
        <v>2007</v>
      </c>
      <c r="AU1649" s="4">
        <v>31</v>
      </c>
      <c r="AV1649" s="4">
        <v>8</v>
      </c>
      <c r="AW1649" s="4">
        <v>2007</v>
      </c>
      <c r="AX1649" t="str">
        <f t="shared" si="452"/>
        <v>No Delay</v>
      </c>
      <c r="AY1649">
        <f t="shared" si="453"/>
        <v>0</v>
      </c>
    </row>
    <row r="1650" spans="1:51" x14ac:dyDescent="0.2">
      <c r="A1650" s="3">
        <v>86419</v>
      </c>
      <c r="B1650" s="1" t="s">
        <v>140</v>
      </c>
      <c r="C1650" s="1" t="s">
        <v>99</v>
      </c>
      <c r="D1650" s="1" t="s">
        <v>130</v>
      </c>
      <c r="E1650" s="1" t="s">
        <v>101</v>
      </c>
      <c r="F1650" s="1" t="s">
        <v>101</v>
      </c>
      <c r="G1650" s="13" t="s">
        <v>1585</v>
      </c>
      <c r="H1650" s="12">
        <v>40906</v>
      </c>
      <c r="I1650" s="12" t="s">
        <v>1586</v>
      </c>
      <c r="J1650" s="12">
        <v>40862</v>
      </c>
      <c r="K1650" s="4">
        <v>3566</v>
      </c>
      <c r="L1650" s="1" t="s">
        <v>146</v>
      </c>
      <c r="M1650" s="1" t="s">
        <v>132</v>
      </c>
      <c r="N1650" s="1" t="s">
        <v>1032</v>
      </c>
      <c r="O1650" s="1" t="s">
        <v>93</v>
      </c>
      <c r="P1650">
        <v>240</v>
      </c>
      <c r="Q1650">
        <v>2374</v>
      </c>
      <c r="R1650">
        <v>4629.3</v>
      </c>
      <c r="S1650">
        <v>1.95</v>
      </c>
      <c r="T1650">
        <v>0.01</v>
      </c>
      <c r="U1650">
        <f t="shared" si="449"/>
        <v>4629.3</v>
      </c>
      <c r="V1650">
        <f t="shared" si="450"/>
        <v>569760</v>
      </c>
      <c r="W1650" s="1" t="s">
        <v>155</v>
      </c>
      <c r="X1650" s="1" t="s">
        <v>1236</v>
      </c>
      <c r="Y1650" s="1" t="s">
        <v>156</v>
      </c>
      <c r="Z1650" s="3">
        <v>12500</v>
      </c>
      <c r="AA1650" s="4">
        <f t="shared" si="454"/>
        <v>888</v>
      </c>
      <c r="AB1650" s="4">
        <f t="shared" si="447"/>
        <v>2505.2814831999999</v>
      </c>
      <c r="AC1650" s="4">
        <f t="shared" si="448"/>
        <v>888</v>
      </c>
      <c r="AD1650" s="4">
        <f t="shared" si="458"/>
        <v>888</v>
      </c>
      <c r="AE1650" s="4">
        <v>888</v>
      </c>
      <c r="AF1650" s="4">
        <v>888</v>
      </c>
      <c r="AG1650" s="4">
        <f>AE1650</f>
        <v>888</v>
      </c>
      <c r="AI1650" t="e">
        <f t="shared" si="451"/>
        <v>#N/A</v>
      </c>
      <c r="AJ1650">
        <v>4417.96</v>
      </c>
      <c r="AK1650" s="2">
        <v>4417.96</v>
      </c>
      <c r="AL1650" s="2">
        <f>AJ1650</f>
        <v>4417.96</v>
      </c>
      <c r="AM1650" s="4"/>
      <c r="AN1650" t="e">
        <f>VLOOKUP([1]!Tabelle13[[#This Row],[Vlookup this ID for freight costs]],$AL$2:$AL$6811,2,FALSE)</f>
        <v>#REF!</v>
      </c>
      <c r="AP1650">
        <v>7.64</v>
      </c>
      <c r="AQ1650">
        <v>7.64</v>
      </c>
      <c r="AR1650" s="4">
        <v>29</v>
      </c>
      <c r="AS1650" s="4">
        <v>12</v>
      </c>
      <c r="AT1650" s="4">
        <v>2011</v>
      </c>
      <c r="AU1650" s="4">
        <v>15</v>
      </c>
      <c r="AV1650" s="4">
        <v>11</v>
      </c>
      <c r="AW1650" s="4">
        <v>2011</v>
      </c>
      <c r="AX1650" t="str">
        <f t="shared" si="452"/>
        <v>No Delay</v>
      </c>
      <c r="AY1650">
        <f t="shared" si="453"/>
        <v>0</v>
      </c>
    </row>
    <row r="1651" spans="1:51" x14ac:dyDescent="0.2">
      <c r="A1651" s="3">
        <v>86280</v>
      </c>
      <c r="B1651" s="1" t="s">
        <v>151</v>
      </c>
      <c r="C1651" s="1" t="s">
        <v>65</v>
      </c>
      <c r="D1651" s="1" t="s">
        <v>130</v>
      </c>
      <c r="E1651" s="1" t="s">
        <v>152</v>
      </c>
      <c r="F1651" s="1" t="s">
        <v>152</v>
      </c>
      <c r="G1651" s="13" t="s">
        <v>194</v>
      </c>
      <c r="H1651" s="12">
        <v>40287</v>
      </c>
      <c r="I1651" s="12" t="s">
        <v>195</v>
      </c>
      <c r="J1651" s="12">
        <v>40268</v>
      </c>
      <c r="K1651" s="4">
        <v>2326</v>
      </c>
      <c r="L1651" s="1" t="s">
        <v>146</v>
      </c>
      <c r="M1651" s="1" t="s">
        <v>132</v>
      </c>
      <c r="N1651" s="1" t="s">
        <v>154</v>
      </c>
      <c r="O1651" s="1" t="s">
        <v>93</v>
      </c>
      <c r="P1651">
        <v>60</v>
      </c>
      <c r="Q1651">
        <v>7583</v>
      </c>
      <c r="R1651">
        <v>85081.26</v>
      </c>
      <c r="S1651">
        <v>11.22</v>
      </c>
      <c r="T1651">
        <v>0.19</v>
      </c>
      <c r="U1651">
        <f t="shared" si="449"/>
        <v>85081.260000000009</v>
      </c>
      <c r="V1651">
        <f t="shared" si="450"/>
        <v>454980</v>
      </c>
      <c r="W1651" s="1" t="s">
        <v>155</v>
      </c>
      <c r="X1651" s="1" t="s">
        <v>1236</v>
      </c>
      <c r="Y1651" s="1" t="s">
        <v>156</v>
      </c>
      <c r="Z1651" s="3">
        <v>7726</v>
      </c>
      <c r="AA1651" s="4">
        <f t="shared" si="454"/>
        <v>890</v>
      </c>
      <c r="AB1651" s="4">
        <f t="shared" si="447"/>
        <v>3076.9577734</v>
      </c>
      <c r="AC1651" s="4">
        <f t="shared" si="448"/>
        <v>890</v>
      </c>
      <c r="AD1651" s="4">
        <f t="shared" si="458"/>
        <v>890</v>
      </c>
      <c r="AE1651" s="4">
        <v>890</v>
      </c>
      <c r="AF1651" s="4">
        <v>890</v>
      </c>
      <c r="AG1651" s="4">
        <f>AE1651</f>
        <v>890</v>
      </c>
      <c r="AI1651" t="e">
        <f t="shared" si="451"/>
        <v>#N/A</v>
      </c>
      <c r="AJ1651" t="s">
        <v>81</v>
      </c>
      <c r="AK1651" s="2"/>
      <c r="AL1651" s="2" t="str">
        <f>AJ1651</f>
        <v>Freight Included in Commodity Cost</v>
      </c>
      <c r="AM1651" s="4"/>
      <c r="AN1651" t="e">
        <f>VLOOKUP([1]!Tabelle13[[#This Row],[Vlookup this ID for freight costs]],$AL$2:$AL$6811,2,FALSE)</f>
        <v>#REF!</v>
      </c>
      <c r="AP1651">
        <v>183.44</v>
      </c>
      <c r="AQ1651">
        <v>183.44</v>
      </c>
      <c r="AR1651" s="4">
        <v>19</v>
      </c>
      <c r="AS1651" s="4">
        <v>4</v>
      </c>
      <c r="AT1651" s="4">
        <v>2010</v>
      </c>
      <c r="AU1651" s="4">
        <v>31</v>
      </c>
      <c r="AV1651" s="4">
        <v>3</v>
      </c>
      <c r="AW1651" s="4">
        <v>2010</v>
      </c>
      <c r="AX1651" t="str">
        <f t="shared" si="452"/>
        <v>No Delay</v>
      </c>
      <c r="AY1651">
        <f t="shared" si="453"/>
        <v>0</v>
      </c>
    </row>
    <row r="1652" spans="1:51" x14ac:dyDescent="0.2">
      <c r="A1652" s="3">
        <v>11011</v>
      </c>
      <c r="B1652" s="1" t="s">
        <v>144</v>
      </c>
      <c r="C1652" s="1" t="s">
        <v>65</v>
      </c>
      <c r="D1652" s="1" t="s">
        <v>130</v>
      </c>
      <c r="E1652" s="1" t="s">
        <v>53</v>
      </c>
      <c r="F1652" s="1" t="s">
        <v>53</v>
      </c>
      <c r="G1652" s="13" t="s">
        <v>1587</v>
      </c>
      <c r="H1652" s="12">
        <v>39715</v>
      </c>
      <c r="I1652" s="12" t="s">
        <v>1587</v>
      </c>
      <c r="J1652" s="12">
        <v>39715</v>
      </c>
      <c r="K1652" s="4">
        <v>1082</v>
      </c>
      <c r="L1652" s="1" t="s">
        <v>146</v>
      </c>
      <c r="M1652" s="1" t="s">
        <v>132</v>
      </c>
      <c r="N1652" s="1" t="s">
        <v>556</v>
      </c>
      <c r="O1652" s="1" t="s">
        <v>425</v>
      </c>
      <c r="P1652">
        <v>336</v>
      </c>
      <c r="Q1652">
        <v>2</v>
      </c>
      <c r="R1652">
        <v>76.72</v>
      </c>
      <c r="S1652">
        <v>38.36</v>
      </c>
      <c r="T1652">
        <v>0.11</v>
      </c>
      <c r="U1652">
        <f t="shared" si="449"/>
        <v>76.72</v>
      </c>
      <c r="V1652">
        <f t="shared" si="450"/>
        <v>672</v>
      </c>
      <c r="W1652" s="1" t="s">
        <v>826</v>
      </c>
      <c r="X1652" s="1" t="s">
        <v>186</v>
      </c>
      <c r="Y1652" s="1" t="s">
        <v>186</v>
      </c>
      <c r="Z1652" s="3">
        <v>4044</v>
      </c>
      <c r="AA1652" s="4">
        <f t="shared" si="454"/>
        <v>892</v>
      </c>
      <c r="AB1652" s="4">
        <f t="shared" si="447"/>
        <v>2244.9597015999998</v>
      </c>
      <c r="AC1652" s="4">
        <f t="shared" si="448"/>
        <v>892</v>
      </c>
      <c r="AD1652" s="4">
        <f t="shared" si="458"/>
        <v>2167.4257524545451</v>
      </c>
      <c r="AE1652" s="3" t="s">
        <v>1588</v>
      </c>
      <c r="AF1652" s="3">
        <v>892</v>
      </c>
      <c r="AG1652" s="4">
        <f>AI1652</f>
        <v>892</v>
      </c>
      <c r="AH1652" s="4">
        <v>10745</v>
      </c>
      <c r="AI1652">
        <f t="shared" si="451"/>
        <v>892</v>
      </c>
      <c r="AJ1652" t="s">
        <v>1588</v>
      </c>
      <c r="AK1652" s="2">
        <v>13353.34</v>
      </c>
      <c r="AL1652" s="2">
        <f>AN1652</f>
        <v>13353.34</v>
      </c>
      <c r="AM1652" s="4">
        <v>10745</v>
      </c>
      <c r="AN1652">
        <f>INDEX($AJ$2:$AJ$6811,MATCH(AM1652,$A$2:$A$6811,0))</f>
        <v>13353.34</v>
      </c>
      <c r="AP1652">
        <v>0.12</v>
      </c>
      <c r="AQ1652">
        <v>0.12</v>
      </c>
      <c r="AR1652" s="4">
        <v>24</v>
      </c>
      <c r="AS1652" s="4">
        <v>9</v>
      </c>
      <c r="AT1652" s="4">
        <v>2008</v>
      </c>
      <c r="AU1652" s="4">
        <v>24</v>
      </c>
      <c r="AV1652" s="4">
        <v>9</v>
      </c>
      <c r="AW1652" s="4">
        <v>2008</v>
      </c>
      <c r="AX1652" t="str">
        <f t="shared" si="452"/>
        <v>No Delay</v>
      </c>
      <c r="AY1652">
        <f t="shared" si="453"/>
        <v>0</v>
      </c>
    </row>
    <row r="1653" spans="1:51" x14ac:dyDescent="0.2">
      <c r="A1653" s="3">
        <v>10745</v>
      </c>
      <c r="B1653" s="1" t="s">
        <v>144</v>
      </c>
      <c r="C1653" s="1" t="s">
        <v>65</v>
      </c>
      <c r="D1653" s="1" t="s">
        <v>130</v>
      </c>
      <c r="E1653" s="1" t="s">
        <v>53</v>
      </c>
      <c r="F1653" s="1" t="s">
        <v>53</v>
      </c>
      <c r="G1653" s="13" t="s">
        <v>1587</v>
      </c>
      <c r="H1653" s="12">
        <v>39715</v>
      </c>
      <c r="I1653" s="12" t="s">
        <v>1587</v>
      </c>
      <c r="J1653" s="12">
        <v>39715</v>
      </c>
      <c r="K1653" s="4">
        <v>1081</v>
      </c>
      <c r="L1653" s="1" t="s">
        <v>146</v>
      </c>
      <c r="M1653" s="1" t="s">
        <v>132</v>
      </c>
      <c r="N1653" s="1" t="s">
        <v>171</v>
      </c>
      <c r="O1653" s="1" t="s">
        <v>93</v>
      </c>
      <c r="P1653">
        <v>60</v>
      </c>
      <c r="Q1653">
        <v>1017</v>
      </c>
      <c r="R1653">
        <v>2949.3</v>
      </c>
      <c r="S1653">
        <v>2.9</v>
      </c>
      <c r="T1653">
        <v>0.05</v>
      </c>
      <c r="U1653">
        <f t="shared" si="449"/>
        <v>2949.2999999999997</v>
      </c>
      <c r="V1653">
        <f t="shared" si="450"/>
        <v>61020</v>
      </c>
      <c r="W1653" s="1" t="s">
        <v>155</v>
      </c>
      <c r="X1653" s="1" t="s">
        <v>1236</v>
      </c>
      <c r="Y1653" s="1" t="s">
        <v>156</v>
      </c>
      <c r="Z1653" s="3">
        <v>7726</v>
      </c>
      <c r="AA1653" s="4">
        <f t="shared" si="454"/>
        <v>892</v>
      </c>
      <c r="AB1653" s="4">
        <f t="shared" si="447"/>
        <v>2356.3537185999999</v>
      </c>
      <c r="AC1653" s="4">
        <f t="shared" si="448"/>
        <v>892</v>
      </c>
      <c r="AD1653" s="4">
        <f t="shared" si="458"/>
        <v>1274</v>
      </c>
      <c r="AE1653" s="4">
        <v>892</v>
      </c>
      <c r="AF1653" s="4">
        <v>892</v>
      </c>
      <c r="AG1653" s="4">
        <f>AE1653</f>
        <v>892</v>
      </c>
      <c r="AH1653" s="4">
        <v>83583</v>
      </c>
      <c r="AI1653">
        <f t="shared" si="451"/>
        <v>12347</v>
      </c>
      <c r="AJ1653">
        <v>13353.34</v>
      </c>
      <c r="AK1653" s="2">
        <v>13353.34</v>
      </c>
      <c r="AL1653" s="2">
        <f>AJ1653</f>
        <v>13353.34</v>
      </c>
      <c r="AM1653" s="4"/>
      <c r="AN1653" t="e">
        <f>VLOOKUP([1]!Tabelle13[[#This Row],[Vlookup this ID for freight costs]],$AL$2:$AL$6811,2,FALSE)</f>
        <v>#REF!</v>
      </c>
      <c r="AP1653">
        <v>4.72</v>
      </c>
      <c r="AQ1653">
        <v>4.72</v>
      </c>
      <c r="AR1653" s="4">
        <v>24</v>
      </c>
      <c r="AS1653" s="4">
        <v>9</v>
      </c>
      <c r="AT1653" s="4">
        <v>2008</v>
      </c>
      <c r="AU1653" s="4">
        <v>24</v>
      </c>
      <c r="AV1653" s="4">
        <v>9</v>
      </c>
      <c r="AW1653" s="4">
        <v>2008</v>
      </c>
      <c r="AX1653" t="str">
        <f t="shared" si="452"/>
        <v>No Delay</v>
      </c>
      <c r="AY1653">
        <f t="shared" si="453"/>
        <v>0</v>
      </c>
    </row>
    <row r="1654" spans="1:51" x14ac:dyDescent="0.2">
      <c r="A1654" s="3">
        <v>11933</v>
      </c>
      <c r="B1654" s="1" t="s">
        <v>144</v>
      </c>
      <c r="C1654" s="1" t="s">
        <v>65</v>
      </c>
      <c r="D1654" s="1" t="s">
        <v>130</v>
      </c>
      <c r="E1654" s="1" t="s">
        <v>53</v>
      </c>
      <c r="F1654" s="1" t="s">
        <v>53</v>
      </c>
      <c r="G1654" s="13" t="s">
        <v>1587</v>
      </c>
      <c r="H1654" s="12">
        <v>39715</v>
      </c>
      <c r="I1654" s="12" t="s">
        <v>1587</v>
      </c>
      <c r="J1654" s="12">
        <v>39715</v>
      </c>
      <c r="K1654" s="4">
        <v>1083</v>
      </c>
      <c r="L1654" s="1" t="s">
        <v>146</v>
      </c>
      <c r="M1654" s="1" t="s">
        <v>132</v>
      </c>
      <c r="N1654" s="1" t="s">
        <v>147</v>
      </c>
      <c r="O1654" s="1" t="s">
        <v>148</v>
      </c>
      <c r="P1654">
        <v>30</v>
      </c>
      <c r="Q1654">
        <v>4</v>
      </c>
      <c r="R1654">
        <v>105</v>
      </c>
      <c r="S1654">
        <v>26.25</v>
      </c>
      <c r="T1654">
        <v>0.88</v>
      </c>
      <c r="U1654">
        <f t="shared" si="449"/>
        <v>105</v>
      </c>
      <c r="V1654">
        <f t="shared" si="450"/>
        <v>120</v>
      </c>
      <c r="W1654" s="1" t="s">
        <v>149</v>
      </c>
      <c r="X1654" s="1" t="s">
        <v>150</v>
      </c>
      <c r="Y1654" s="1" t="s">
        <v>150</v>
      </c>
      <c r="Z1654" s="3">
        <v>4785</v>
      </c>
      <c r="AA1654" s="4">
        <f t="shared" si="454"/>
        <v>892</v>
      </c>
      <c r="AB1654" s="4">
        <f t="shared" si="447"/>
        <v>2245.1791972000001</v>
      </c>
      <c r="AC1654" s="4">
        <f t="shared" si="448"/>
        <v>892</v>
      </c>
      <c r="AD1654" s="4">
        <f t="shared" si="458"/>
        <v>3288.0322029714275</v>
      </c>
      <c r="AE1654" s="3" t="s">
        <v>1588</v>
      </c>
      <c r="AF1654" s="3">
        <v>892</v>
      </c>
      <c r="AG1654" s="4">
        <f>AI1654</f>
        <v>892</v>
      </c>
      <c r="AH1654" s="4">
        <v>10745</v>
      </c>
      <c r="AI1654">
        <f t="shared" si="451"/>
        <v>892</v>
      </c>
      <c r="AJ1654" t="s">
        <v>1588</v>
      </c>
      <c r="AK1654" s="2">
        <v>13353.34</v>
      </c>
      <c r="AL1654" s="2">
        <f>AN1654</f>
        <v>13353.34</v>
      </c>
      <c r="AM1654" s="4">
        <v>10745</v>
      </c>
      <c r="AN1654">
        <f>INDEX($AJ$2:$AJ$6811,MATCH(AM1654,$A$2:$A$6811,0))</f>
        <v>13353.34</v>
      </c>
      <c r="AP1654">
        <v>0.17</v>
      </c>
      <c r="AQ1654">
        <v>0.17</v>
      </c>
      <c r="AR1654" s="4">
        <v>24</v>
      </c>
      <c r="AS1654" s="4">
        <v>9</v>
      </c>
      <c r="AT1654" s="4">
        <v>2008</v>
      </c>
      <c r="AU1654" s="4">
        <v>24</v>
      </c>
      <c r="AV1654" s="4">
        <v>9</v>
      </c>
      <c r="AW1654" s="4">
        <v>2008</v>
      </c>
      <c r="AX1654" t="str">
        <f t="shared" si="452"/>
        <v>No Delay</v>
      </c>
      <c r="AY1654">
        <f t="shared" si="453"/>
        <v>0</v>
      </c>
    </row>
    <row r="1655" spans="1:51" x14ac:dyDescent="0.2">
      <c r="A1655" s="3">
        <v>11934</v>
      </c>
      <c r="B1655" s="1" t="s">
        <v>144</v>
      </c>
      <c r="C1655" s="1" t="s">
        <v>65</v>
      </c>
      <c r="D1655" s="1" t="s">
        <v>130</v>
      </c>
      <c r="E1655" s="1" t="s">
        <v>53</v>
      </c>
      <c r="F1655" s="1" t="s">
        <v>53</v>
      </c>
      <c r="G1655" s="13" t="s">
        <v>1587</v>
      </c>
      <c r="H1655" s="12">
        <v>39715</v>
      </c>
      <c r="I1655" s="12" t="s">
        <v>1587</v>
      </c>
      <c r="J1655" s="12">
        <v>39715</v>
      </c>
      <c r="K1655" s="4">
        <v>1084</v>
      </c>
      <c r="L1655" s="1" t="s">
        <v>146</v>
      </c>
      <c r="M1655" s="1" t="s">
        <v>132</v>
      </c>
      <c r="N1655" s="1" t="s">
        <v>275</v>
      </c>
      <c r="O1655" s="1" t="s">
        <v>93</v>
      </c>
      <c r="P1655">
        <v>60</v>
      </c>
      <c r="Q1655">
        <v>1054</v>
      </c>
      <c r="R1655">
        <v>9854.9</v>
      </c>
      <c r="S1655">
        <v>9.35</v>
      </c>
      <c r="T1655">
        <v>0.16</v>
      </c>
      <c r="U1655">
        <f t="shared" si="449"/>
        <v>9854.9</v>
      </c>
      <c r="V1655">
        <f t="shared" si="450"/>
        <v>63240</v>
      </c>
      <c r="W1655" s="1" t="s">
        <v>160</v>
      </c>
      <c r="X1655" s="1" t="s">
        <v>1236</v>
      </c>
      <c r="Y1655" s="1" t="s">
        <v>161</v>
      </c>
      <c r="Z1655" s="3">
        <v>7348</v>
      </c>
      <c r="AA1655" s="4">
        <f t="shared" si="454"/>
        <v>892</v>
      </c>
      <c r="AB1655" s="4">
        <f t="shared" si="447"/>
        <v>2360.4143872</v>
      </c>
      <c r="AC1655" s="4">
        <f t="shared" si="448"/>
        <v>892</v>
      </c>
      <c r="AD1655" s="4">
        <f t="shared" si="458"/>
        <v>892</v>
      </c>
      <c r="AE1655" s="3" t="s">
        <v>1588</v>
      </c>
      <c r="AF1655" s="3">
        <v>892</v>
      </c>
      <c r="AG1655" s="4">
        <f>AI1655</f>
        <v>892</v>
      </c>
      <c r="AH1655" s="4">
        <v>10745</v>
      </c>
      <c r="AI1655">
        <f t="shared" si="451"/>
        <v>892</v>
      </c>
      <c r="AJ1655" t="s">
        <v>1588</v>
      </c>
      <c r="AK1655" s="2">
        <v>13353.34</v>
      </c>
      <c r="AL1655" s="2">
        <f>AN1655</f>
        <v>13353.34</v>
      </c>
      <c r="AM1655" s="4">
        <v>10745</v>
      </c>
      <c r="AN1655">
        <f>INDEX($AJ$2:$AJ$6811,MATCH(AM1655,$A$2:$A$6811,0))</f>
        <v>13353.34</v>
      </c>
      <c r="AP1655">
        <v>15.77</v>
      </c>
      <c r="AQ1655">
        <v>15.77</v>
      </c>
      <c r="AR1655" s="4">
        <v>24</v>
      </c>
      <c r="AS1655" s="4">
        <v>9</v>
      </c>
      <c r="AT1655" s="4">
        <v>2008</v>
      </c>
      <c r="AU1655" s="4">
        <v>24</v>
      </c>
      <c r="AV1655" s="4">
        <v>9</v>
      </c>
      <c r="AW1655" s="4">
        <v>2008</v>
      </c>
      <c r="AX1655" t="str">
        <f t="shared" si="452"/>
        <v>No Delay</v>
      </c>
      <c r="AY1655">
        <f t="shared" si="453"/>
        <v>0</v>
      </c>
    </row>
    <row r="1656" spans="1:51" x14ac:dyDescent="0.2">
      <c r="A1656" s="3">
        <v>11935</v>
      </c>
      <c r="B1656" s="1" t="s">
        <v>144</v>
      </c>
      <c r="C1656" s="1" t="s">
        <v>65</v>
      </c>
      <c r="D1656" s="1" t="s">
        <v>130</v>
      </c>
      <c r="E1656" s="1" t="s">
        <v>53</v>
      </c>
      <c r="F1656" s="1" t="s">
        <v>53</v>
      </c>
      <c r="G1656" s="13" t="s">
        <v>1587</v>
      </c>
      <c r="H1656" s="12">
        <v>39715</v>
      </c>
      <c r="I1656" s="12" t="s">
        <v>1587</v>
      </c>
      <c r="J1656" s="12">
        <v>39715</v>
      </c>
      <c r="K1656" s="4">
        <v>1085</v>
      </c>
      <c r="L1656" s="1" t="s">
        <v>146</v>
      </c>
      <c r="M1656" s="1" t="s">
        <v>132</v>
      </c>
      <c r="N1656" s="1" t="s">
        <v>196</v>
      </c>
      <c r="O1656" s="1" t="s">
        <v>93</v>
      </c>
      <c r="P1656">
        <v>60</v>
      </c>
      <c r="Q1656">
        <v>4953</v>
      </c>
      <c r="R1656">
        <v>36652.199999999997</v>
      </c>
      <c r="S1656">
        <v>7.4</v>
      </c>
      <c r="T1656">
        <v>0.12</v>
      </c>
      <c r="U1656">
        <f t="shared" si="449"/>
        <v>36652.200000000004</v>
      </c>
      <c r="V1656">
        <f t="shared" si="450"/>
        <v>297180</v>
      </c>
      <c r="W1656" s="1" t="s">
        <v>204</v>
      </c>
      <c r="X1656" s="1" t="s">
        <v>1236</v>
      </c>
      <c r="Y1656" s="1" t="s">
        <v>205</v>
      </c>
      <c r="Z1656" s="3">
        <v>7364</v>
      </c>
      <c r="AA1656" s="4">
        <f t="shared" si="454"/>
        <v>892</v>
      </c>
      <c r="AB1656" s="4">
        <f t="shared" si="447"/>
        <v>2788.3210594000002</v>
      </c>
      <c r="AC1656" s="4">
        <f t="shared" si="448"/>
        <v>892</v>
      </c>
      <c r="AD1656" s="4">
        <f t="shared" si="458"/>
        <v>789.5</v>
      </c>
      <c r="AE1656" s="3" t="s">
        <v>1588</v>
      </c>
      <c r="AF1656" s="3">
        <v>892</v>
      </c>
      <c r="AG1656" s="4">
        <f>AI1656</f>
        <v>892</v>
      </c>
      <c r="AH1656" s="4">
        <v>10745</v>
      </c>
      <c r="AI1656">
        <f t="shared" si="451"/>
        <v>892</v>
      </c>
      <c r="AJ1656" t="s">
        <v>1588</v>
      </c>
      <c r="AK1656" s="2">
        <v>13353.34</v>
      </c>
      <c r="AL1656" s="2">
        <f>AN1656</f>
        <v>13353.34</v>
      </c>
      <c r="AM1656" s="4">
        <v>10745</v>
      </c>
      <c r="AN1656">
        <f>INDEX($AJ$2:$AJ$6811,MATCH(AM1656,$A$2:$A$6811,0))</f>
        <v>13353.34</v>
      </c>
      <c r="AP1656">
        <v>58.64</v>
      </c>
      <c r="AQ1656">
        <v>58.64</v>
      </c>
      <c r="AR1656" s="4">
        <v>24</v>
      </c>
      <c r="AS1656" s="4">
        <v>9</v>
      </c>
      <c r="AT1656" s="4">
        <v>2008</v>
      </c>
      <c r="AU1656" s="4">
        <v>24</v>
      </c>
      <c r="AV1656" s="4">
        <v>9</v>
      </c>
      <c r="AW1656" s="4">
        <v>2008</v>
      </c>
      <c r="AX1656" t="str">
        <f t="shared" si="452"/>
        <v>No Delay</v>
      </c>
      <c r="AY1656">
        <f t="shared" si="453"/>
        <v>0</v>
      </c>
    </row>
    <row r="1657" spans="1:51" x14ac:dyDescent="0.2">
      <c r="A1657" s="3">
        <v>12246</v>
      </c>
      <c r="B1657" s="1" t="s">
        <v>144</v>
      </c>
      <c r="C1657" s="1" t="s">
        <v>65</v>
      </c>
      <c r="D1657" s="1" t="s">
        <v>130</v>
      </c>
      <c r="E1657" s="1" t="s">
        <v>53</v>
      </c>
      <c r="F1657" s="1" t="s">
        <v>53</v>
      </c>
      <c r="G1657" s="13" t="s">
        <v>1587</v>
      </c>
      <c r="H1657" s="12">
        <v>39715</v>
      </c>
      <c r="I1657" s="12" t="s">
        <v>1587</v>
      </c>
      <c r="J1657" s="12">
        <v>39715</v>
      </c>
      <c r="K1657" s="4">
        <v>1086</v>
      </c>
      <c r="L1657" s="1" t="s">
        <v>146</v>
      </c>
      <c r="M1657" s="1" t="s">
        <v>132</v>
      </c>
      <c r="N1657" s="1" t="s">
        <v>221</v>
      </c>
      <c r="O1657" s="1" t="s">
        <v>93</v>
      </c>
      <c r="P1657">
        <v>60</v>
      </c>
      <c r="Q1657">
        <v>903</v>
      </c>
      <c r="R1657">
        <v>1399.65</v>
      </c>
      <c r="S1657">
        <v>1.55</v>
      </c>
      <c r="T1657">
        <v>0.03</v>
      </c>
      <c r="U1657">
        <f t="shared" si="449"/>
        <v>1399.65</v>
      </c>
      <c r="V1657">
        <f t="shared" si="450"/>
        <v>54180</v>
      </c>
      <c r="W1657" s="1" t="s">
        <v>155</v>
      </c>
      <c r="X1657" s="1" t="s">
        <v>1236</v>
      </c>
      <c r="Y1657" s="1" t="s">
        <v>156</v>
      </c>
      <c r="Z1657" s="3">
        <v>7726</v>
      </c>
      <c r="AA1657" s="4">
        <f t="shared" si="454"/>
        <v>892</v>
      </c>
      <c r="AB1657" s="4">
        <f t="shared" si="447"/>
        <v>2343.8424694</v>
      </c>
      <c r="AC1657" s="4">
        <f t="shared" si="448"/>
        <v>892</v>
      </c>
      <c r="AD1657" s="4">
        <f t="shared" si="458"/>
        <v>474.5</v>
      </c>
      <c r="AE1657" s="3" t="s">
        <v>1588</v>
      </c>
      <c r="AF1657" s="3">
        <v>892</v>
      </c>
      <c r="AG1657" s="4">
        <f>AI1657</f>
        <v>892</v>
      </c>
      <c r="AH1657" s="4">
        <v>10745</v>
      </c>
      <c r="AI1657">
        <f t="shared" si="451"/>
        <v>892</v>
      </c>
      <c r="AJ1657" t="s">
        <v>1588</v>
      </c>
      <c r="AK1657" s="2">
        <v>13353.34</v>
      </c>
      <c r="AL1657" s="2">
        <f>AN1657</f>
        <v>13353.34</v>
      </c>
      <c r="AM1657" s="4">
        <v>10745</v>
      </c>
      <c r="AN1657">
        <f>INDEX($AJ$2:$AJ$6811,MATCH(AM1657,$A$2:$A$6811,0))</f>
        <v>13353.34</v>
      </c>
      <c r="AP1657">
        <v>2.2400000000000002</v>
      </c>
      <c r="AQ1657">
        <v>2.2400000000000002</v>
      </c>
      <c r="AR1657" s="4">
        <v>24</v>
      </c>
      <c r="AS1657" s="4">
        <v>9</v>
      </c>
      <c r="AT1657" s="4">
        <v>2008</v>
      </c>
      <c r="AU1657" s="4">
        <v>24</v>
      </c>
      <c r="AV1657" s="4">
        <v>9</v>
      </c>
      <c r="AW1657" s="4">
        <v>2008</v>
      </c>
      <c r="AX1657" t="str">
        <f t="shared" si="452"/>
        <v>No Delay</v>
      </c>
      <c r="AY1657">
        <f t="shared" si="453"/>
        <v>0</v>
      </c>
    </row>
    <row r="1658" spans="1:51" x14ac:dyDescent="0.2">
      <c r="A1658" s="3">
        <v>12548</v>
      </c>
      <c r="B1658" s="1" t="s">
        <v>144</v>
      </c>
      <c r="C1658" s="1" t="s">
        <v>65</v>
      </c>
      <c r="D1658" s="1" t="s">
        <v>130</v>
      </c>
      <c r="E1658" s="1" t="s">
        <v>53</v>
      </c>
      <c r="F1658" s="1" t="s">
        <v>53</v>
      </c>
      <c r="G1658" s="13" t="s">
        <v>1587</v>
      </c>
      <c r="H1658" s="12">
        <v>39715</v>
      </c>
      <c r="I1658" s="12" t="s">
        <v>1587</v>
      </c>
      <c r="J1658" s="12">
        <v>39715</v>
      </c>
      <c r="K1658" s="4">
        <v>1087</v>
      </c>
      <c r="L1658" s="1" t="s">
        <v>146</v>
      </c>
      <c r="M1658" s="1" t="s">
        <v>132</v>
      </c>
      <c r="N1658" s="1" t="s">
        <v>167</v>
      </c>
      <c r="O1658" s="1" t="s">
        <v>93</v>
      </c>
      <c r="P1658">
        <v>30</v>
      </c>
      <c r="Q1658">
        <v>1957</v>
      </c>
      <c r="R1658">
        <v>22936.04</v>
      </c>
      <c r="S1658">
        <v>11.72</v>
      </c>
      <c r="T1658">
        <v>0.39</v>
      </c>
      <c r="U1658">
        <f t="shared" si="449"/>
        <v>22936.04</v>
      </c>
      <c r="V1658">
        <f t="shared" si="450"/>
        <v>58710</v>
      </c>
      <c r="W1658" s="1" t="s">
        <v>155</v>
      </c>
      <c r="X1658" s="1" t="s">
        <v>1236</v>
      </c>
      <c r="Y1658" s="1" t="s">
        <v>156</v>
      </c>
      <c r="Z1658" s="3">
        <v>7726</v>
      </c>
      <c r="AA1658" s="4">
        <f t="shared" si="454"/>
        <v>892</v>
      </c>
      <c r="AB1658" s="4">
        <f t="shared" si="447"/>
        <v>2459.5166506</v>
      </c>
      <c r="AC1658" s="4">
        <f t="shared" si="448"/>
        <v>892</v>
      </c>
      <c r="AD1658" s="4">
        <f t="shared" si="458"/>
        <v>892</v>
      </c>
      <c r="AE1658" s="3" t="s">
        <v>1588</v>
      </c>
      <c r="AF1658" s="3">
        <v>892</v>
      </c>
      <c r="AG1658" s="4">
        <f>AI1658</f>
        <v>892</v>
      </c>
      <c r="AH1658" s="4">
        <v>10745</v>
      </c>
      <c r="AI1658">
        <f t="shared" si="451"/>
        <v>892</v>
      </c>
      <c r="AJ1658" t="s">
        <v>1588</v>
      </c>
      <c r="AK1658" s="2">
        <v>13353.34</v>
      </c>
      <c r="AL1658" s="2">
        <f>AN1658</f>
        <v>13353.34</v>
      </c>
      <c r="AM1658" s="4">
        <v>10745</v>
      </c>
      <c r="AN1658">
        <f>INDEX($AJ$2:$AJ$6811,MATCH(AM1658,$A$2:$A$6811,0))</f>
        <v>13353.34</v>
      </c>
      <c r="AP1658">
        <v>36.700000000000003</v>
      </c>
      <c r="AQ1658">
        <v>36.700000000000003</v>
      </c>
      <c r="AR1658" s="4">
        <v>24</v>
      </c>
      <c r="AS1658" s="4">
        <v>9</v>
      </c>
      <c r="AT1658" s="4">
        <v>2008</v>
      </c>
      <c r="AU1658" s="4">
        <v>24</v>
      </c>
      <c r="AV1658" s="4">
        <v>9</v>
      </c>
      <c r="AW1658" s="4">
        <v>2008</v>
      </c>
      <c r="AX1658" t="str">
        <f t="shared" si="452"/>
        <v>No Delay</v>
      </c>
      <c r="AY1658">
        <f t="shared" si="453"/>
        <v>0</v>
      </c>
    </row>
    <row r="1659" spans="1:51" x14ac:dyDescent="0.2">
      <c r="A1659" s="3">
        <v>12852</v>
      </c>
      <c r="B1659" s="1" t="s">
        <v>119</v>
      </c>
      <c r="C1659" s="1" t="s">
        <v>114</v>
      </c>
      <c r="D1659" s="1" t="s">
        <v>130</v>
      </c>
      <c r="E1659" s="1" t="s">
        <v>53</v>
      </c>
      <c r="F1659" s="1" t="s">
        <v>53</v>
      </c>
      <c r="G1659" s="13" t="s">
        <v>1589</v>
      </c>
      <c r="H1659" s="12">
        <v>39714</v>
      </c>
      <c r="I1659" s="12" t="s">
        <v>1589</v>
      </c>
      <c r="J1659" s="12">
        <v>39714</v>
      </c>
      <c r="K1659" s="4">
        <v>1080</v>
      </c>
      <c r="L1659" s="1" t="s">
        <v>146</v>
      </c>
      <c r="M1659" s="1" t="s">
        <v>132</v>
      </c>
      <c r="N1659" s="1" t="s">
        <v>265</v>
      </c>
      <c r="O1659" s="1" t="s">
        <v>93</v>
      </c>
      <c r="P1659">
        <v>60</v>
      </c>
      <c r="Q1659">
        <v>9408</v>
      </c>
      <c r="R1659">
        <v>31987.200000000001</v>
      </c>
      <c r="S1659">
        <v>3.4</v>
      </c>
      <c r="T1659">
        <v>0.06</v>
      </c>
      <c r="U1659">
        <f t="shared" si="449"/>
        <v>31987.200000000001</v>
      </c>
      <c r="V1659">
        <f t="shared" si="450"/>
        <v>564480</v>
      </c>
      <c r="W1659" s="1" t="s">
        <v>155</v>
      </c>
      <c r="X1659" s="1" t="s">
        <v>1236</v>
      </c>
      <c r="Y1659" s="1" t="s">
        <v>156</v>
      </c>
      <c r="Z1659" s="3">
        <v>6648</v>
      </c>
      <c r="AA1659" s="4">
        <f t="shared" si="454"/>
        <v>893</v>
      </c>
      <c r="AB1659" s="4">
        <f t="shared" ref="AB1659:AB1722" si="463" xml:space="preserve"> 2244.740206  + 0.1097478*Q1659</f>
        <v>3277.2475083999998</v>
      </c>
      <c r="AC1659" s="4">
        <f t="shared" ref="AC1659:AC1722" si="464">AF1659</f>
        <v>893</v>
      </c>
      <c r="AD1659" s="4">
        <f t="shared" si="458"/>
        <v>893</v>
      </c>
      <c r="AE1659" s="4">
        <v>893</v>
      </c>
      <c r="AF1659" s="4">
        <v>893</v>
      </c>
      <c r="AG1659" s="4">
        <f t="shared" ref="AG1659:AG1666" si="465">AE1659</f>
        <v>893</v>
      </c>
      <c r="AI1659" t="e">
        <f t="shared" si="451"/>
        <v>#N/A</v>
      </c>
      <c r="AJ1659">
        <v>6269.7</v>
      </c>
      <c r="AK1659" s="2">
        <v>6269.7</v>
      </c>
      <c r="AL1659" s="2">
        <f t="shared" ref="AL1659:AL1666" si="466">AJ1659</f>
        <v>6269.7</v>
      </c>
      <c r="AM1659" s="4"/>
      <c r="AN1659" t="e">
        <f>VLOOKUP([1]!Tabelle13[[#This Row],[Vlookup this ID for freight costs]],$AL$2:$AL$6811,2,FALSE)</f>
        <v>#REF!</v>
      </c>
      <c r="AP1659">
        <v>51.18</v>
      </c>
      <c r="AQ1659">
        <v>51.18</v>
      </c>
      <c r="AR1659" s="4">
        <v>23</v>
      </c>
      <c r="AS1659" s="4">
        <v>9</v>
      </c>
      <c r="AT1659" s="4">
        <v>2008</v>
      </c>
      <c r="AU1659" s="4">
        <v>23</v>
      </c>
      <c r="AV1659" s="4">
        <v>9</v>
      </c>
      <c r="AW1659" s="4">
        <v>2008</v>
      </c>
      <c r="AX1659" t="str">
        <f t="shared" si="452"/>
        <v>No Delay</v>
      </c>
      <c r="AY1659">
        <f t="shared" si="453"/>
        <v>0</v>
      </c>
    </row>
    <row r="1660" spans="1:51" x14ac:dyDescent="0.2">
      <c r="A1660" s="3">
        <v>12034</v>
      </c>
      <c r="B1660" s="1" t="s">
        <v>317</v>
      </c>
      <c r="C1660" s="1" t="s">
        <v>89</v>
      </c>
      <c r="D1660" s="1" t="s">
        <v>130</v>
      </c>
      <c r="E1660" s="1"/>
      <c r="F1660" s="1" t="s">
        <v>107</v>
      </c>
      <c r="G1660" s="13" t="s">
        <v>782</v>
      </c>
      <c r="H1660" s="12">
        <v>39206</v>
      </c>
      <c r="I1660" s="12" t="s">
        <v>782</v>
      </c>
      <c r="J1660" s="12">
        <v>39206</v>
      </c>
      <c r="K1660" s="4">
        <v>141</v>
      </c>
      <c r="L1660" s="1" t="s">
        <v>146</v>
      </c>
      <c r="M1660" s="1" t="s">
        <v>132</v>
      </c>
      <c r="N1660" s="1" t="s">
        <v>167</v>
      </c>
      <c r="O1660" s="1" t="s">
        <v>93</v>
      </c>
      <c r="P1660">
        <v>30</v>
      </c>
      <c r="Q1660">
        <v>10000</v>
      </c>
      <c r="R1660">
        <v>162500</v>
      </c>
      <c r="S1660">
        <v>16.25</v>
      </c>
      <c r="T1660">
        <v>0.54</v>
      </c>
      <c r="U1660">
        <f t="shared" si="449"/>
        <v>162500</v>
      </c>
      <c r="V1660">
        <f t="shared" si="450"/>
        <v>300000</v>
      </c>
      <c r="W1660" s="1" t="s">
        <v>155</v>
      </c>
      <c r="X1660" s="1" t="s">
        <v>1236</v>
      </c>
      <c r="Y1660" s="1" t="s">
        <v>156</v>
      </c>
      <c r="Z1660" s="3">
        <v>9211</v>
      </c>
      <c r="AA1660" s="4">
        <f t="shared" si="454"/>
        <v>898</v>
      </c>
      <c r="AB1660" s="4">
        <f t="shared" si="463"/>
        <v>3342.218206</v>
      </c>
      <c r="AC1660" s="4">
        <f t="shared" si="464"/>
        <v>898</v>
      </c>
      <c r="AD1660" s="4">
        <f t="shared" si="458"/>
        <v>2609.2959257333337</v>
      </c>
      <c r="AE1660" s="4">
        <v>898</v>
      </c>
      <c r="AF1660" s="4">
        <v>898</v>
      </c>
      <c r="AG1660" s="4">
        <f t="shared" si="465"/>
        <v>898</v>
      </c>
      <c r="AH1660" s="4">
        <v>85519</v>
      </c>
      <c r="AI1660">
        <f t="shared" si="451"/>
        <v>16611</v>
      </c>
      <c r="AJ1660">
        <v>3002</v>
      </c>
      <c r="AK1660" s="2">
        <v>3002</v>
      </c>
      <c r="AL1660" s="2">
        <f t="shared" si="466"/>
        <v>3002</v>
      </c>
      <c r="AM1660" s="4"/>
      <c r="AN1660" t="e">
        <f>VLOOKUP([1]!Tabelle13[[#This Row],[Vlookup this ID for freight costs]],$AL$2:$AL$6811,2,FALSE)</f>
        <v>#REF!</v>
      </c>
      <c r="AP1660">
        <v>0</v>
      </c>
      <c r="AR1660" s="4">
        <v>4</v>
      </c>
      <c r="AS1660" s="4">
        <v>5</v>
      </c>
      <c r="AT1660" s="4">
        <v>2007</v>
      </c>
      <c r="AU1660" s="4">
        <v>4</v>
      </c>
      <c r="AV1660" s="4">
        <v>5</v>
      </c>
      <c r="AW1660" s="4">
        <v>2007</v>
      </c>
      <c r="AX1660" t="str">
        <f t="shared" si="452"/>
        <v>No Delay</v>
      </c>
      <c r="AY1660">
        <f t="shared" si="453"/>
        <v>0</v>
      </c>
    </row>
    <row r="1661" spans="1:51" x14ac:dyDescent="0.2">
      <c r="A1661" s="3">
        <v>10547</v>
      </c>
      <c r="B1661" s="1" t="s">
        <v>119</v>
      </c>
      <c r="C1661" s="1" t="s">
        <v>114</v>
      </c>
      <c r="D1661" s="1" t="s">
        <v>130</v>
      </c>
      <c r="E1661" s="1"/>
      <c r="F1661" s="1" t="s">
        <v>107</v>
      </c>
      <c r="G1661" s="13" t="s">
        <v>875</v>
      </c>
      <c r="H1661" s="12">
        <v>39218</v>
      </c>
      <c r="I1661" s="12" t="s">
        <v>875</v>
      </c>
      <c r="J1661" s="12">
        <v>39218</v>
      </c>
      <c r="K1661" s="4">
        <v>152</v>
      </c>
      <c r="L1661" s="1" t="s">
        <v>146</v>
      </c>
      <c r="M1661" s="1" t="s">
        <v>132</v>
      </c>
      <c r="N1661" s="1" t="s">
        <v>147</v>
      </c>
      <c r="O1661" s="1" t="s">
        <v>148</v>
      </c>
      <c r="P1661">
        <v>30</v>
      </c>
      <c r="Q1661">
        <v>14851</v>
      </c>
      <c r="R1661">
        <v>389838.75</v>
      </c>
      <c r="S1661">
        <v>26.25</v>
      </c>
      <c r="T1661">
        <v>0.88</v>
      </c>
      <c r="U1661">
        <f t="shared" si="449"/>
        <v>389838.75</v>
      </c>
      <c r="V1661">
        <f t="shared" si="450"/>
        <v>445530</v>
      </c>
      <c r="W1661" s="1" t="s">
        <v>501</v>
      </c>
      <c r="X1661" s="1" t="s">
        <v>112</v>
      </c>
      <c r="Y1661" s="1" t="s">
        <v>112</v>
      </c>
      <c r="Z1661" s="3">
        <v>7527</v>
      </c>
      <c r="AA1661" s="4">
        <f t="shared" si="454"/>
        <v>899</v>
      </c>
      <c r="AB1661" s="4">
        <f t="shared" si="463"/>
        <v>3874.6047838</v>
      </c>
      <c r="AC1661" s="4">
        <f t="shared" si="464"/>
        <v>899</v>
      </c>
      <c r="AD1661" s="4">
        <f t="shared" si="458"/>
        <v>1738.6666666666667</v>
      </c>
      <c r="AE1661" s="4">
        <v>899</v>
      </c>
      <c r="AF1661" s="4">
        <v>899</v>
      </c>
      <c r="AG1661" s="4">
        <f t="shared" si="465"/>
        <v>899</v>
      </c>
      <c r="AH1661" s="4">
        <v>82329</v>
      </c>
      <c r="AI1661">
        <f t="shared" si="451"/>
        <v>2979</v>
      </c>
      <c r="AJ1661">
        <v>5245.98</v>
      </c>
      <c r="AK1661" s="2">
        <v>5245.98</v>
      </c>
      <c r="AL1661" s="2">
        <f t="shared" si="466"/>
        <v>5245.98</v>
      </c>
      <c r="AM1661" s="4"/>
      <c r="AN1661" t="e">
        <f>VLOOKUP([1]!Tabelle13[[#This Row],[Vlookup this ID for freight costs]],$AL$2:$AL$6811,2,FALSE)</f>
        <v>#REF!</v>
      </c>
      <c r="AP1661">
        <v>0</v>
      </c>
      <c r="AR1661" s="4">
        <v>16</v>
      </c>
      <c r="AS1661" s="4">
        <v>5</v>
      </c>
      <c r="AT1661" s="4">
        <v>2007</v>
      </c>
      <c r="AU1661" s="4">
        <v>16</v>
      </c>
      <c r="AV1661" s="4">
        <v>5</v>
      </c>
      <c r="AW1661" s="4">
        <v>2007</v>
      </c>
      <c r="AX1661" t="str">
        <f t="shared" si="452"/>
        <v>No Delay</v>
      </c>
      <c r="AY1661">
        <f t="shared" si="453"/>
        <v>0</v>
      </c>
    </row>
    <row r="1662" spans="1:51" x14ac:dyDescent="0.2">
      <c r="A1662" s="3">
        <v>86323</v>
      </c>
      <c r="B1662" s="1" t="s">
        <v>151</v>
      </c>
      <c r="C1662" s="1" t="s">
        <v>65</v>
      </c>
      <c r="D1662" s="1" t="s">
        <v>130</v>
      </c>
      <c r="E1662" s="1" t="s">
        <v>152</v>
      </c>
      <c r="F1662" s="1" t="s">
        <v>152</v>
      </c>
      <c r="G1662" s="13" t="s">
        <v>805</v>
      </c>
      <c r="H1662" s="12">
        <v>40421</v>
      </c>
      <c r="I1662" s="12" t="s">
        <v>806</v>
      </c>
      <c r="J1662" s="12">
        <v>40407</v>
      </c>
      <c r="K1662" s="4">
        <v>2691</v>
      </c>
      <c r="L1662" s="1" t="s">
        <v>146</v>
      </c>
      <c r="M1662" s="1" t="s">
        <v>132</v>
      </c>
      <c r="N1662" s="1" t="s">
        <v>159</v>
      </c>
      <c r="O1662" s="1" t="s">
        <v>93</v>
      </c>
      <c r="P1662">
        <v>30</v>
      </c>
      <c r="Q1662">
        <v>10000</v>
      </c>
      <c r="R1662">
        <v>117500</v>
      </c>
      <c r="S1662">
        <v>11.75</v>
      </c>
      <c r="T1662">
        <v>0.39</v>
      </c>
      <c r="U1662">
        <f t="shared" si="449"/>
        <v>117500</v>
      </c>
      <c r="V1662">
        <f t="shared" si="450"/>
        <v>300000</v>
      </c>
      <c r="W1662" s="1" t="s">
        <v>160</v>
      </c>
      <c r="X1662" s="1" t="s">
        <v>1236</v>
      </c>
      <c r="Y1662" s="1" t="s">
        <v>161</v>
      </c>
      <c r="Z1662" s="3">
        <v>7348</v>
      </c>
      <c r="AA1662" s="4">
        <f t="shared" si="454"/>
        <v>900</v>
      </c>
      <c r="AB1662" s="4">
        <f t="shared" si="463"/>
        <v>3342.218206</v>
      </c>
      <c r="AC1662" s="4">
        <f t="shared" si="464"/>
        <v>900</v>
      </c>
      <c r="AD1662" s="4">
        <f t="shared" si="458"/>
        <v>2609.2959257333337</v>
      </c>
      <c r="AE1662" s="4">
        <v>900</v>
      </c>
      <c r="AF1662" s="4">
        <v>900</v>
      </c>
      <c r="AG1662" s="4">
        <f t="shared" si="465"/>
        <v>900</v>
      </c>
      <c r="AI1662" t="e">
        <f t="shared" si="451"/>
        <v>#N/A</v>
      </c>
      <c r="AJ1662">
        <v>6147.18</v>
      </c>
      <c r="AK1662" s="2">
        <v>6147.18</v>
      </c>
      <c r="AL1662" s="2">
        <f t="shared" si="466"/>
        <v>6147.18</v>
      </c>
      <c r="AM1662" s="4"/>
      <c r="AN1662" t="e">
        <f>VLOOKUP([1]!Tabelle13[[#This Row],[Vlookup this ID for freight costs]],$AL$2:$AL$6811,2,FALSE)</f>
        <v>#REF!</v>
      </c>
      <c r="AP1662">
        <v>253.33</v>
      </c>
      <c r="AQ1662">
        <v>253.33</v>
      </c>
      <c r="AR1662" s="4">
        <v>31</v>
      </c>
      <c r="AS1662" s="4">
        <v>8</v>
      </c>
      <c r="AT1662" s="4">
        <v>2010</v>
      </c>
      <c r="AU1662" s="4">
        <v>17</v>
      </c>
      <c r="AV1662" s="4">
        <v>8</v>
      </c>
      <c r="AW1662" s="4">
        <v>2010</v>
      </c>
      <c r="AX1662" t="str">
        <f t="shared" si="452"/>
        <v>No Delay</v>
      </c>
      <c r="AY1662">
        <f t="shared" si="453"/>
        <v>0</v>
      </c>
    </row>
    <row r="1663" spans="1:51" x14ac:dyDescent="0.2">
      <c r="A1663" s="3">
        <v>11102</v>
      </c>
      <c r="B1663" s="1" t="s">
        <v>317</v>
      </c>
      <c r="C1663" s="1" t="s">
        <v>89</v>
      </c>
      <c r="D1663" s="1" t="s">
        <v>130</v>
      </c>
      <c r="E1663" s="1"/>
      <c r="F1663" s="1" t="s">
        <v>107</v>
      </c>
      <c r="G1663" s="13" t="s">
        <v>782</v>
      </c>
      <c r="H1663" s="12">
        <v>39206</v>
      </c>
      <c r="I1663" s="12" t="s">
        <v>782</v>
      </c>
      <c r="J1663" s="12">
        <v>39206</v>
      </c>
      <c r="K1663" s="4">
        <v>135</v>
      </c>
      <c r="L1663" s="1" t="s">
        <v>146</v>
      </c>
      <c r="M1663" s="1" t="s">
        <v>132</v>
      </c>
      <c r="N1663" s="1" t="s">
        <v>167</v>
      </c>
      <c r="O1663" s="1" t="s">
        <v>93</v>
      </c>
      <c r="P1663">
        <v>30</v>
      </c>
      <c r="Q1663">
        <v>10000</v>
      </c>
      <c r="R1663">
        <v>162500</v>
      </c>
      <c r="S1663">
        <v>16.25</v>
      </c>
      <c r="T1663">
        <v>0.54</v>
      </c>
      <c r="U1663">
        <f t="shared" si="449"/>
        <v>162500</v>
      </c>
      <c r="V1663">
        <f t="shared" si="450"/>
        <v>300000</v>
      </c>
      <c r="W1663" s="1" t="s">
        <v>155</v>
      </c>
      <c r="X1663" s="1" t="s">
        <v>1236</v>
      </c>
      <c r="Y1663" s="1" t="s">
        <v>156</v>
      </c>
      <c r="Z1663" s="3">
        <v>9211</v>
      </c>
      <c r="AA1663" s="4">
        <f t="shared" si="454"/>
        <v>901</v>
      </c>
      <c r="AB1663" s="4">
        <f t="shared" si="463"/>
        <v>3342.218206</v>
      </c>
      <c r="AC1663" s="4">
        <f t="shared" si="464"/>
        <v>901</v>
      </c>
      <c r="AD1663" s="4">
        <f t="shared" si="458"/>
        <v>2609.2959257333337</v>
      </c>
      <c r="AE1663" s="4">
        <v>901</v>
      </c>
      <c r="AF1663" s="4">
        <v>901</v>
      </c>
      <c r="AG1663" s="4">
        <f t="shared" si="465"/>
        <v>901</v>
      </c>
      <c r="AH1663" s="4">
        <v>82809</v>
      </c>
      <c r="AI1663" t="str">
        <f t="shared" si="451"/>
        <v>Weight Captured Separately</v>
      </c>
      <c r="AJ1663">
        <v>3006</v>
      </c>
      <c r="AK1663" s="2">
        <v>3006</v>
      </c>
      <c r="AL1663" s="2">
        <f t="shared" si="466"/>
        <v>3006</v>
      </c>
      <c r="AM1663" s="4"/>
      <c r="AN1663" t="e">
        <f>VLOOKUP([1]!Tabelle13[[#This Row],[Vlookup this ID for freight costs]],$AL$2:$AL$6811,2,FALSE)</f>
        <v>#REF!</v>
      </c>
      <c r="AP1663">
        <v>0</v>
      </c>
      <c r="AR1663" s="4">
        <v>4</v>
      </c>
      <c r="AS1663" s="4">
        <v>5</v>
      </c>
      <c r="AT1663" s="4">
        <v>2007</v>
      </c>
      <c r="AU1663" s="4">
        <v>4</v>
      </c>
      <c r="AV1663" s="4">
        <v>5</v>
      </c>
      <c r="AW1663" s="4">
        <v>2007</v>
      </c>
      <c r="AX1663" t="str">
        <f t="shared" si="452"/>
        <v>No Delay</v>
      </c>
      <c r="AY1663">
        <f t="shared" si="453"/>
        <v>0</v>
      </c>
    </row>
    <row r="1664" spans="1:51" x14ac:dyDescent="0.2">
      <c r="A1664" s="3">
        <v>82787</v>
      </c>
      <c r="B1664" s="1" t="s">
        <v>215</v>
      </c>
      <c r="C1664" s="1" t="s">
        <v>89</v>
      </c>
      <c r="D1664" s="1" t="s">
        <v>130</v>
      </c>
      <c r="E1664" s="1" t="s">
        <v>101</v>
      </c>
      <c r="F1664" s="1" t="s">
        <v>101</v>
      </c>
      <c r="G1664" s="13" t="s">
        <v>1590</v>
      </c>
      <c r="H1664" s="12">
        <v>42090</v>
      </c>
      <c r="I1664" s="12" t="s">
        <v>775</v>
      </c>
      <c r="J1664" s="12">
        <v>42093</v>
      </c>
      <c r="K1664" s="4">
        <v>6414</v>
      </c>
      <c r="L1664" s="1" t="s">
        <v>146</v>
      </c>
      <c r="M1664" s="1" t="s">
        <v>132</v>
      </c>
      <c r="N1664" s="1" t="s">
        <v>599</v>
      </c>
      <c r="O1664" s="1" t="s">
        <v>93</v>
      </c>
      <c r="P1664">
        <v>60</v>
      </c>
      <c r="Q1664">
        <v>16500</v>
      </c>
      <c r="R1664">
        <v>59400</v>
      </c>
      <c r="S1664">
        <v>3.6</v>
      </c>
      <c r="T1664">
        <v>0.06</v>
      </c>
      <c r="U1664">
        <f t="shared" si="449"/>
        <v>59400</v>
      </c>
      <c r="V1664">
        <f t="shared" si="450"/>
        <v>990000</v>
      </c>
      <c r="W1664" s="1" t="s">
        <v>160</v>
      </c>
      <c r="X1664" s="1" t="s">
        <v>1236</v>
      </c>
      <c r="Y1664" s="1" t="s">
        <v>161</v>
      </c>
      <c r="Z1664" s="3">
        <v>12573</v>
      </c>
      <c r="AA1664" s="4">
        <f t="shared" si="454"/>
        <v>904</v>
      </c>
      <c r="AB1664" s="4">
        <f t="shared" si="463"/>
        <v>4055.5789059999997</v>
      </c>
      <c r="AC1664" s="4">
        <f t="shared" si="464"/>
        <v>904</v>
      </c>
      <c r="AD1664" s="4">
        <f t="shared" si="458"/>
        <v>1885.5</v>
      </c>
      <c r="AE1664" s="4">
        <v>904</v>
      </c>
      <c r="AF1664" s="4">
        <v>904</v>
      </c>
      <c r="AG1664" s="4">
        <f t="shared" si="465"/>
        <v>904</v>
      </c>
      <c r="AI1664" t="e">
        <f t="shared" si="451"/>
        <v>#N/A</v>
      </c>
      <c r="AJ1664">
        <v>5012.88</v>
      </c>
      <c r="AK1664" s="2">
        <v>5012.88</v>
      </c>
      <c r="AL1664" s="2">
        <f t="shared" si="466"/>
        <v>5012.88</v>
      </c>
      <c r="AM1664" s="4"/>
      <c r="AN1664" t="e">
        <f>VLOOKUP([1]!Tabelle13[[#This Row],[Vlookup this ID for freight costs]],$AL$2:$AL$6811,2,FALSE)</f>
        <v>#REF!</v>
      </c>
      <c r="AP1664">
        <v>61.06</v>
      </c>
      <c r="AQ1664">
        <v>61.06</v>
      </c>
      <c r="AR1664" s="4">
        <v>27</v>
      </c>
      <c r="AS1664" s="4">
        <v>4</v>
      </c>
      <c r="AT1664" s="4">
        <v>2015</v>
      </c>
      <c r="AU1664" s="4">
        <v>30</v>
      </c>
      <c r="AV1664" s="4">
        <v>4</v>
      </c>
      <c r="AW1664" s="4">
        <v>2015</v>
      </c>
      <c r="AX1664" t="str">
        <f t="shared" si="452"/>
        <v>Delay</v>
      </c>
      <c r="AY1664">
        <f t="shared" si="453"/>
        <v>3</v>
      </c>
    </row>
    <row r="1665" spans="1:51" x14ac:dyDescent="0.2">
      <c r="A1665" s="3">
        <v>82987</v>
      </c>
      <c r="B1665" s="1" t="s">
        <v>50</v>
      </c>
      <c r="C1665" s="1" t="s">
        <v>51</v>
      </c>
      <c r="D1665" s="1" t="s">
        <v>130</v>
      </c>
      <c r="E1665" s="1" t="s">
        <v>101</v>
      </c>
      <c r="F1665" s="1" t="s">
        <v>101</v>
      </c>
      <c r="G1665" s="13" t="s">
        <v>55</v>
      </c>
      <c r="H1665" s="12">
        <v>40877</v>
      </c>
      <c r="I1665" s="12" t="s">
        <v>1591</v>
      </c>
      <c r="J1665" s="12">
        <v>40891</v>
      </c>
      <c r="K1665" s="4">
        <v>3643</v>
      </c>
      <c r="L1665" s="1" t="s">
        <v>146</v>
      </c>
      <c r="M1665" s="1" t="s">
        <v>132</v>
      </c>
      <c r="N1665" s="1" t="s">
        <v>742</v>
      </c>
      <c r="O1665" s="1" t="s">
        <v>93</v>
      </c>
      <c r="P1665">
        <v>240</v>
      </c>
      <c r="Q1665">
        <v>2350</v>
      </c>
      <c r="R1665">
        <v>4935</v>
      </c>
      <c r="S1665">
        <v>2.1</v>
      </c>
      <c r="T1665">
        <v>0.01</v>
      </c>
      <c r="U1665">
        <f t="shared" si="449"/>
        <v>4935</v>
      </c>
      <c r="V1665">
        <f t="shared" si="450"/>
        <v>564000</v>
      </c>
      <c r="W1665" s="1" t="s">
        <v>155</v>
      </c>
      <c r="X1665" s="1" t="s">
        <v>1236</v>
      </c>
      <c r="Y1665" s="1" t="s">
        <v>156</v>
      </c>
      <c r="Z1665" s="3">
        <v>14703</v>
      </c>
      <c r="AA1665" s="4">
        <f t="shared" si="454"/>
        <v>904</v>
      </c>
      <c r="AB1665" s="4">
        <f t="shared" si="463"/>
        <v>2502.6475359999999</v>
      </c>
      <c r="AC1665" s="4">
        <f t="shared" si="464"/>
        <v>904</v>
      </c>
      <c r="AD1665" s="4">
        <f t="shared" si="458"/>
        <v>904</v>
      </c>
      <c r="AE1665" s="4">
        <v>904</v>
      </c>
      <c r="AF1665" s="4">
        <v>904</v>
      </c>
      <c r="AG1665" s="4">
        <f t="shared" si="465"/>
        <v>904</v>
      </c>
      <c r="AI1665" t="e">
        <f t="shared" si="451"/>
        <v>#N/A</v>
      </c>
      <c r="AJ1665">
        <v>573.42999999999995</v>
      </c>
      <c r="AK1665" s="2">
        <v>573.42999999999995</v>
      </c>
      <c r="AL1665" s="2">
        <f t="shared" si="466"/>
        <v>573.42999999999995</v>
      </c>
      <c r="AM1665" s="4"/>
      <c r="AN1665" t="e">
        <f>VLOOKUP([1]!Tabelle13[[#This Row],[Vlookup this ID for freight costs]],$AL$2:$AL$6811,2,FALSE)</f>
        <v>#REF!</v>
      </c>
      <c r="AP1665">
        <v>8.14</v>
      </c>
      <c r="AQ1665">
        <v>8.14</v>
      </c>
      <c r="AR1665" s="4">
        <v>30</v>
      </c>
      <c r="AS1665" s="4">
        <v>11</v>
      </c>
      <c r="AT1665" s="4">
        <v>2011</v>
      </c>
      <c r="AU1665" s="4">
        <v>14</v>
      </c>
      <c r="AV1665" s="4">
        <v>12</v>
      </c>
      <c r="AW1665" s="4">
        <v>2011</v>
      </c>
      <c r="AX1665" t="str">
        <f t="shared" si="452"/>
        <v>Delay</v>
      </c>
      <c r="AY1665">
        <f t="shared" si="453"/>
        <v>14</v>
      </c>
    </row>
    <row r="1666" spans="1:51" x14ac:dyDescent="0.2">
      <c r="A1666" s="3">
        <v>10689</v>
      </c>
      <c r="B1666" s="1" t="s">
        <v>88</v>
      </c>
      <c r="C1666" s="1" t="s">
        <v>89</v>
      </c>
      <c r="D1666" s="1" t="s">
        <v>130</v>
      </c>
      <c r="E1666" s="1" t="s">
        <v>53</v>
      </c>
      <c r="F1666" s="1" t="s">
        <v>53</v>
      </c>
      <c r="G1666" s="13" t="s">
        <v>670</v>
      </c>
      <c r="H1666" s="12">
        <v>39601</v>
      </c>
      <c r="I1666" s="12" t="s">
        <v>670</v>
      </c>
      <c r="J1666" s="12">
        <v>39601</v>
      </c>
      <c r="K1666" s="4">
        <v>870</v>
      </c>
      <c r="L1666" s="1" t="s">
        <v>146</v>
      </c>
      <c r="M1666" s="1" t="s">
        <v>132</v>
      </c>
      <c r="N1666" s="1" t="s">
        <v>648</v>
      </c>
      <c r="O1666" s="1" t="s">
        <v>93</v>
      </c>
      <c r="P1666">
        <v>240</v>
      </c>
      <c r="Q1666">
        <v>1664</v>
      </c>
      <c r="R1666">
        <v>27456</v>
      </c>
      <c r="S1666">
        <v>16.5</v>
      </c>
      <c r="T1666">
        <v>7.0000000000000007E-2</v>
      </c>
      <c r="U1666">
        <f t="shared" ref="U1666:U1729" si="467">S1666*Q1666</f>
        <v>27456</v>
      </c>
      <c r="V1666">
        <f t="shared" ref="V1666:V1729" si="468">Q1666*P1666</f>
        <v>399360</v>
      </c>
      <c r="W1666" s="1" t="s">
        <v>155</v>
      </c>
      <c r="X1666" s="1" t="s">
        <v>1236</v>
      </c>
      <c r="Y1666" s="1" t="s">
        <v>156</v>
      </c>
      <c r="Z1666" s="3">
        <v>9211</v>
      </c>
      <c r="AA1666" s="4">
        <f t="shared" si="454"/>
        <v>905</v>
      </c>
      <c r="AB1666" s="4">
        <f t="shared" si="463"/>
        <v>2427.3605452000002</v>
      </c>
      <c r="AC1666" s="4">
        <f t="shared" si="464"/>
        <v>905</v>
      </c>
      <c r="AD1666" s="4">
        <f t="shared" si="458"/>
        <v>905</v>
      </c>
      <c r="AE1666" s="4">
        <v>905</v>
      </c>
      <c r="AF1666" s="4">
        <v>905</v>
      </c>
      <c r="AG1666" s="4">
        <f t="shared" si="465"/>
        <v>905</v>
      </c>
      <c r="AH1666" s="4">
        <v>82274</v>
      </c>
      <c r="AI1666">
        <f t="shared" ref="AI1666:AI1729" si="469">INDEX($AE$2:$AE$6811,MATCH(AH1666,$A$2:$A$6811,0))</f>
        <v>8701</v>
      </c>
      <c r="AJ1666">
        <v>10451.25</v>
      </c>
      <c r="AK1666" s="2">
        <v>10451.25</v>
      </c>
      <c r="AL1666" s="2">
        <f t="shared" si="466"/>
        <v>10451.25</v>
      </c>
      <c r="AM1666" s="4"/>
      <c r="AN1666" t="e">
        <f>VLOOKUP([1]!Tabelle13[[#This Row],[Vlookup this ID for freight costs]],$AL$2:$AL$6811,2,FALSE)</f>
        <v>#REF!</v>
      </c>
      <c r="AP1666">
        <v>43.93</v>
      </c>
      <c r="AQ1666">
        <v>43.93</v>
      </c>
      <c r="AR1666" s="4">
        <v>2</v>
      </c>
      <c r="AS1666" s="4">
        <v>6</v>
      </c>
      <c r="AT1666" s="4">
        <v>2008</v>
      </c>
      <c r="AU1666" s="4">
        <v>2</v>
      </c>
      <c r="AV1666" s="4">
        <v>6</v>
      </c>
      <c r="AW1666" s="4">
        <v>2008</v>
      </c>
      <c r="AX1666" t="str">
        <f t="shared" ref="AX1666:AX1729" si="470">IF(DATE(AW1666,AV1666,AU1666)&lt;=DATE(AT1666,AS1666,AR1666),"No Delay","Delay")</f>
        <v>No Delay</v>
      </c>
      <c r="AY1666">
        <f t="shared" ref="AY1666:AY1729" si="471">IF(_xlfn.DAYS(J1666,H1666)&gt;0, _xlfn.DAYS(J1666,H1666),0)</f>
        <v>0</v>
      </c>
    </row>
    <row r="1667" spans="1:51" x14ac:dyDescent="0.2">
      <c r="A1667" s="3">
        <v>11881</v>
      </c>
      <c r="B1667" s="1" t="s">
        <v>88</v>
      </c>
      <c r="C1667" s="1" t="s">
        <v>89</v>
      </c>
      <c r="D1667" s="1" t="s">
        <v>130</v>
      </c>
      <c r="E1667" s="1" t="s">
        <v>53</v>
      </c>
      <c r="F1667" s="1" t="s">
        <v>53</v>
      </c>
      <c r="G1667" s="13" t="s">
        <v>670</v>
      </c>
      <c r="H1667" s="12">
        <v>39601</v>
      </c>
      <c r="I1667" s="12" t="s">
        <v>670</v>
      </c>
      <c r="J1667" s="12">
        <v>39601</v>
      </c>
      <c r="K1667" s="4">
        <v>873</v>
      </c>
      <c r="L1667" s="1" t="s">
        <v>146</v>
      </c>
      <c r="M1667" s="1" t="s">
        <v>132</v>
      </c>
      <c r="N1667" s="1" t="s">
        <v>233</v>
      </c>
      <c r="O1667" s="1" t="s">
        <v>93</v>
      </c>
      <c r="P1667">
        <v>200</v>
      </c>
      <c r="Q1667">
        <v>3229</v>
      </c>
      <c r="R1667">
        <v>4520.6000000000004</v>
      </c>
      <c r="S1667">
        <v>1.4</v>
      </c>
      <c r="T1667">
        <v>0.01</v>
      </c>
      <c r="U1667">
        <f t="shared" si="467"/>
        <v>4520.5999999999995</v>
      </c>
      <c r="V1667">
        <f t="shared" si="468"/>
        <v>645800</v>
      </c>
      <c r="W1667" s="1" t="s">
        <v>155</v>
      </c>
      <c r="X1667" s="1" t="s">
        <v>1236</v>
      </c>
      <c r="Y1667" s="1" t="s">
        <v>156</v>
      </c>
      <c r="Z1667" s="3">
        <v>9211</v>
      </c>
      <c r="AA1667" s="4">
        <f t="shared" ref="AA1667:AA1730" si="472">AF1667</f>
        <v>905</v>
      </c>
      <c r="AB1667" s="4">
        <f t="shared" si="463"/>
        <v>2599.1158522000001</v>
      </c>
      <c r="AC1667" s="4">
        <f t="shared" si="464"/>
        <v>905</v>
      </c>
      <c r="AD1667" s="4">
        <f t="shared" si="458"/>
        <v>3818.6666666666665</v>
      </c>
      <c r="AE1667" s="3" t="s">
        <v>1592</v>
      </c>
      <c r="AF1667" s="3">
        <v>905</v>
      </c>
      <c r="AG1667" s="4">
        <f>AI1667</f>
        <v>905</v>
      </c>
      <c r="AH1667" s="4">
        <v>10689</v>
      </c>
      <c r="AI1667">
        <f t="shared" si="469"/>
        <v>905</v>
      </c>
      <c r="AJ1667" t="s">
        <v>1592</v>
      </c>
      <c r="AK1667" s="2">
        <v>10451.25</v>
      </c>
      <c r="AL1667" s="2">
        <f>AN1667</f>
        <v>10451.25</v>
      </c>
      <c r="AM1667" s="4">
        <v>10689</v>
      </c>
      <c r="AN1667">
        <f>INDEX($AJ$2:$AJ$6811,MATCH(AM1667,$A$2:$A$6811,0))</f>
        <v>10451.25</v>
      </c>
      <c r="AP1667">
        <v>7.23</v>
      </c>
      <c r="AQ1667">
        <v>7.23</v>
      </c>
      <c r="AR1667" s="4">
        <v>2</v>
      </c>
      <c r="AS1667" s="4">
        <v>6</v>
      </c>
      <c r="AT1667" s="4">
        <v>2008</v>
      </c>
      <c r="AU1667" s="4">
        <v>2</v>
      </c>
      <c r="AV1667" s="4">
        <v>6</v>
      </c>
      <c r="AW1667" s="4">
        <v>2008</v>
      </c>
      <c r="AX1667" t="str">
        <f t="shared" si="470"/>
        <v>No Delay</v>
      </c>
      <c r="AY1667">
        <f t="shared" si="471"/>
        <v>0</v>
      </c>
    </row>
    <row r="1668" spans="1:51" x14ac:dyDescent="0.2">
      <c r="A1668" s="3">
        <v>12571</v>
      </c>
      <c r="B1668" s="1" t="s">
        <v>95</v>
      </c>
      <c r="C1668" s="1" t="s">
        <v>65</v>
      </c>
      <c r="D1668" s="1" t="s">
        <v>130</v>
      </c>
      <c r="E1668" s="1" t="s">
        <v>152</v>
      </c>
      <c r="F1668" s="1" t="s">
        <v>152</v>
      </c>
      <c r="G1668" s="13" t="s">
        <v>1048</v>
      </c>
      <c r="H1668" s="12">
        <v>39941</v>
      </c>
      <c r="I1668" s="12" t="s">
        <v>1048</v>
      </c>
      <c r="J1668" s="12">
        <v>39941</v>
      </c>
      <c r="K1668" s="4">
        <v>1536</v>
      </c>
      <c r="L1668" s="1" t="s">
        <v>146</v>
      </c>
      <c r="M1668" s="1" t="s">
        <v>132</v>
      </c>
      <c r="N1668" s="1" t="s">
        <v>275</v>
      </c>
      <c r="O1668" s="1" t="s">
        <v>93</v>
      </c>
      <c r="P1668">
        <v>60</v>
      </c>
      <c r="Q1668">
        <v>10000</v>
      </c>
      <c r="R1668">
        <v>93500</v>
      </c>
      <c r="S1668">
        <v>9.35</v>
      </c>
      <c r="T1668">
        <v>0.16</v>
      </c>
      <c r="U1668">
        <f t="shared" si="467"/>
        <v>93500</v>
      </c>
      <c r="V1668">
        <f t="shared" si="468"/>
        <v>600000</v>
      </c>
      <c r="W1668" s="1" t="s">
        <v>155</v>
      </c>
      <c r="X1668" s="1" t="s">
        <v>1236</v>
      </c>
      <c r="Y1668" s="1" t="s">
        <v>156</v>
      </c>
      <c r="Z1668" s="3">
        <v>7726</v>
      </c>
      <c r="AA1668" s="4">
        <f t="shared" si="472"/>
        <v>905</v>
      </c>
      <c r="AB1668" s="4">
        <f t="shared" si="463"/>
        <v>3342.218206</v>
      </c>
      <c r="AC1668" s="4">
        <f t="shared" si="464"/>
        <v>905</v>
      </c>
      <c r="AD1668" s="4">
        <f t="shared" si="458"/>
        <v>2327.143150923077</v>
      </c>
      <c r="AE1668" s="4">
        <v>905</v>
      </c>
      <c r="AF1668" s="4">
        <v>905</v>
      </c>
      <c r="AG1668" s="4">
        <f>AE1668</f>
        <v>905</v>
      </c>
      <c r="AI1668" t="e">
        <f t="shared" si="469"/>
        <v>#N/A</v>
      </c>
      <c r="AJ1668">
        <v>15128.37</v>
      </c>
      <c r="AK1668" s="2">
        <v>15128.37</v>
      </c>
      <c r="AL1668" s="2">
        <f>AJ1668</f>
        <v>15128.37</v>
      </c>
      <c r="AM1668" s="4"/>
      <c r="AN1668" t="e">
        <f>VLOOKUP([1]!Tabelle13[[#This Row],[Vlookup this ID for freight costs]],$AL$2:$AL$6811,2,FALSE)</f>
        <v>#REF!</v>
      </c>
      <c r="AP1668">
        <v>183.26</v>
      </c>
      <c r="AQ1668">
        <v>183.26</v>
      </c>
      <c r="AR1668" s="4">
        <v>8</v>
      </c>
      <c r="AS1668" s="4">
        <v>5</v>
      </c>
      <c r="AT1668" s="4">
        <v>2009</v>
      </c>
      <c r="AU1668" s="4">
        <v>8</v>
      </c>
      <c r="AV1668" s="4">
        <v>5</v>
      </c>
      <c r="AW1668" s="4">
        <v>2009</v>
      </c>
      <c r="AX1668" t="str">
        <f t="shared" si="470"/>
        <v>No Delay</v>
      </c>
      <c r="AY1668">
        <f t="shared" si="471"/>
        <v>0</v>
      </c>
    </row>
    <row r="1669" spans="1:51" x14ac:dyDescent="0.2">
      <c r="A1669" s="3">
        <v>85076</v>
      </c>
      <c r="B1669" s="1" t="s">
        <v>175</v>
      </c>
      <c r="C1669" s="1" t="s">
        <v>165</v>
      </c>
      <c r="D1669" s="1" t="s">
        <v>130</v>
      </c>
      <c r="E1669" s="1" t="s">
        <v>53</v>
      </c>
      <c r="F1669" s="1" t="s">
        <v>53</v>
      </c>
      <c r="G1669" s="13" t="s">
        <v>712</v>
      </c>
      <c r="H1669" s="12">
        <v>40147</v>
      </c>
      <c r="I1669" s="12" t="s">
        <v>419</v>
      </c>
      <c r="J1669" s="12">
        <v>40149</v>
      </c>
      <c r="K1669" s="4">
        <v>2064</v>
      </c>
      <c r="L1669" s="1" t="s">
        <v>146</v>
      </c>
      <c r="M1669" s="1" t="s">
        <v>132</v>
      </c>
      <c r="N1669" s="1" t="s">
        <v>167</v>
      </c>
      <c r="O1669" s="1" t="s">
        <v>93</v>
      </c>
      <c r="P1669">
        <v>30</v>
      </c>
      <c r="Q1669">
        <v>5000</v>
      </c>
      <c r="R1669">
        <v>28900</v>
      </c>
      <c r="S1669">
        <v>5.78</v>
      </c>
      <c r="T1669">
        <v>0.19</v>
      </c>
      <c r="U1669">
        <f t="shared" si="467"/>
        <v>28900</v>
      </c>
      <c r="V1669">
        <f t="shared" si="468"/>
        <v>150000</v>
      </c>
      <c r="W1669" s="1" t="s">
        <v>155</v>
      </c>
      <c r="X1669" s="1" t="s">
        <v>1236</v>
      </c>
      <c r="Y1669" s="1" t="s">
        <v>156</v>
      </c>
      <c r="Z1669" s="3">
        <v>5457</v>
      </c>
      <c r="AA1669" s="4">
        <f t="shared" si="472"/>
        <v>907</v>
      </c>
      <c r="AB1669" s="4">
        <f t="shared" si="463"/>
        <v>2793.479206</v>
      </c>
      <c r="AC1669" s="4">
        <f t="shared" si="464"/>
        <v>907</v>
      </c>
      <c r="AD1669" s="4">
        <f t="shared" si="458"/>
        <v>1384.9052944347827</v>
      </c>
      <c r="AE1669" s="4">
        <v>907</v>
      </c>
      <c r="AF1669" s="4">
        <v>907</v>
      </c>
      <c r="AG1669" s="4">
        <f>AE1669</f>
        <v>907</v>
      </c>
      <c r="AI1669" t="e">
        <f t="shared" si="469"/>
        <v>#N/A</v>
      </c>
      <c r="AJ1669">
        <v>9044.65</v>
      </c>
      <c r="AK1669" s="2">
        <v>9044.65</v>
      </c>
      <c r="AL1669" s="2">
        <f>AJ1669</f>
        <v>9044.65</v>
      </c>
      <c r="AM1669" s="4"/>
      <c r="AN1669" t="e">
        <f>VLOOKUP([1]!Tabelle13[[#This Row],[Vlookup this ID for freight costs]],$AL$2:$AL$6811,2,FALSE)</f>
        <v>#REF!</v>
      </c>
      <c r="AP1669">
        <v>56.64</v>
      </c>
      <c r="AQ1669">
        <v>56.64</v>
      </c>
      <c r="AR1669" s="4">
        <v>30</v>
      </c>
      <c r="AS1669" s="4">
        <v>11</v>
      </c>
      <c r="AT1669" s="4">
        <v>2009</v>
      </c>
      <c r="AU1669" s="4">
        <v>2</v>
      </c>
      <c r="AV1669" s="4">
        <v>12</v>
      </c>
      <c r="AW1669" s="4">
        <v>2009</v>
      </c>
      <c r="AX1669" t="str">
        <f t="shared" si="470"/>
        <v>Delay</v>
      </c>
      <c r="AY1669">
        <f t="shared" si="471"/>
        <v>2</v>
      </c>
    </row>
    <row r="1670" spans="1:51" x14ac:dyDescent="0.2">
      <c r="A1670" s="3">
        <v>85638</v>
      </c>
      <c r="B1670" s="1" t="s">
        <v>175</v>
      </c>
      <c r="C1670" s="1" t="s">
        <v>165</v>
      </c>
      <c r="D1670" s="1" t="s">
        <v>130</v>
      </c>
      <c r="E1670" s="1" t="s">
        <v>53</v>
      </c>
      <c r="F1670" s="1" t="s">
        <v>53</v>
      </c>
      <c r="G1670" s="13" t="s">
        <v>712</v>
      </c>
      <c r="H1670" s="12">
        <v>40147</v>
      </c>
      <c r="I1670" s="12" t="s">
        <v>419</v>
      </c>
      <c r="J1670" s="12">
        <v>40149</v>
      </c>
      <c r="K1670" s="4">
        <v>2066</v>
      </c>
      <c r="L1670" s="1" t="s">
        <v>146</v>
      </c>
      <c r="M1670" s="1" t="s">
        <v>132</v>
      </c>
      <c r="N1670" s="1" t="s">
        <v>275</v>
      </c>
      <c r="O1670" s="1" t="s">
        <v>93</v>
      </c>
      <c r="P1670">
        <v>60</v>
      </c>
      <c r="Q1670">
        <v>3360</v>
      </c>
      <c r="R1670">
        <v>29433.599999999999</v>
      </c>
      <c r="S1670">
        <v>8.76</v>
      </c>
      <c r="T1670">
        <v>0.15</v>
      </c>
      <c r="U1670">
        <f t="shared" si="467"/>
        <v>29433.599999999999</v>
      </c>
      <c r="V1670">
        <f t="shared" si="468"/>
        <v>201600</v>
      </c>
      <c r="W1670" s="1" t="s">
        <v>155</v>
      </c>
      <c r="X1670" s="1" t="s">
        <v>1236</v>
      </c>
      <c r="Y1670" s="1" t="s">
        <v>156</v>
      </c>
      <c r="Z1670" s="3">
        <v>5457</v>
      </c>
      <c r="AA1670" s="4">
        <f t="shared" si="472"/>
        <v>907</v>
      </c>
      <c r="AB1670" s="4">
        <f t="shared" si="463"/>
        <v>2613.4928140000002</v>
      </c>
      <c r="AC1670" s="4">
        <f t="shared" si="464"/>
        <v>907</v>
      </c>
      <c r="AD1670" s="4">
        <f t="shared" si="458"/>
        <v>907</v>
      </c>
      <c r="AE1670" s="3" t="s">
        <v>1593</v>
      </c>
      <c r="AF1670" s="3">
        <v>907</v>
      </c>
      <c r="AG1670" s="4">
        <f>AI1670</f>
        <v>907</v>
      </c>
      <c r="AH1670" s="4">
        <v>85076</v>
      </c>
      <c r="AI1670">
        <f t="shared" si="469"/>
        <v>907</v>
      </c>
      <c r="AJ1670" t="s">
        <v>1593</v>
      </c>
      <c r="AK1670" s="2">
        <v>9044.65</v>
      </c>
      <c r="AL1670" s="2">
        <f>AN1670</f>
        <v>9044.65</v>
      </c>
      <c r="AM1670" s="4">
        <v>85076</v>
      </c>
      <c r="AN1670">
        <f>INDEX($AJ$2:$AJ$6811,MATCH(AM1670,$A$2:$A$6811,0))</f>
        <v>9044.65</v>
      </c>
      <c r="AP1670">
        <v>57.69</v>
      </c>
      <c r="AQ1670">
        <v>57.69</v>
      </c>
      <c r="AR1670" s="4">
        <v>30</v>
      </c>
      <c r="AS1670" s="4">
        <v>11</v>
      </c>
      <c r="AT1670" s="4">
        <v>2009</v>
      </c>
      <c r="AU1670" s="4">
        <v>2</v>
      </c>
      <c r="AV1670" s="4">
        <v>12</v>
      </c>
      <c r="AW1670" s="4">
        <v>2009</v>
      </c>
      <c r="AX1670" t="str">
        <f t="shared" si="470"/>
        <v>Delay</v>
      </c>
      <c r="AY1670">
        <f t="shared" si="471"/>
        <v>2</v>
      </c>
    </row>
    <row r="1671" spans="1:51" x14ac:dyDescent="0.2">
      <c r="A1671" s="3">
        <v>85639</v>
      </c>
      <c r="B1671" s="1" t="s">
        <v>175</v>
      </c>
      <c r="C1671" s="1" t="s">
        <v>165</v>
      </c>
      <c r="D1671" s="1" t="s">
        <v>130</v>
      </c>
      <c r="E1671" s="1" t="s">
        <v>53</v>
      </c>
      <c r="F1671" s="1" t="s">
        <v>53</v>
      </c>
      <c r="G1671" s="13" t="s">
        <v>712</v>
      </c>
      <c r="H1671" s="12">
        <v>40147</v>
      </c>
      <c r="I1671" s="12" t="s">
        <v>419</v>
      </c>
      <c r="J1671" s="12">
        <v>40149</v>
      </c>
      <c r="K1671" s="4">
        <v>2067</v>
      </c>
      <c r="L1671" s="1" t="s">
        <v>146</v>
      </c>
      <c r="M1671" s="1" t="s">
        <v>132</v>
      </c>
      <c r="N1671" s="1" t="s">
        <v>265</v>
      </c>
      <c r="O1671" s="1" t="s">
        <v>93</v>
      </c>
      <c r="P1671">
        <v>60</v>
      </c>
      <c r="Q1671">
        <v>2000</v>
      </c>
      <c r="R1671">
        <v>5800</v>
      </c>
      <c r="S1671">
        <v>2.9</v>
      </c>
      <c r="T1671">
        <v>0.05</v>
      </c>
      <c r="U1671">
        <f t="shared" si="467"/>
        <v>5800</v>
      </c>
      <c r="V1671">
        <f t="shared" si="468"/>
        <v>120000</v>
      </c>
      <c r="W1671" s="1" t="s">
        <v>155</v>
      </c>
      <c r="X1671" s="1" t="s">
        <v>1236</v>
      </c>
      <c r="Y1671" s="1" t="s">
        <v>156</v>
      </c>
      <c r="Z1671" s="3">
        <v>5457</v>
      </c>
      <c r="AA1671" s="4">
        <f t="shared" si="472"/>
        <v>907</v>
      </c>
      <c r="AB1671" s="4">
        <f t="shared" si="463"/>
        <v>2464.2358060000001</v>
      </c>
      <c r="AC1671" s="4">
        <f t="shared" si="464"/>
        <v>907</v>
      </c>
      <c r="AD1671" s="4">
        <f t="shared" si="458"/>
        <v>3816.4247071666664</v>
      </c>
      <c r="AE1671" s="3" t="s">
        <v>1593</v>
      </c>
      <c r="AF1671" s="3">
        <v>907</v>
      </c>
      <c r="AG1671" s="4">
        <f>AI1671</f>
        <v>907</v>
      </c>
      <c r="AH1671" s="4">
        <v>85076</v>
      </c>
      <c r="AI1671">
        <f t="shared" si="469"/>
        <v>907</v>
      </c>
      <c r="AJ1671" t="s">
        <v>1593</v>
      </c>
      <c r="AK1671" s="2">
        <v>9044.65</v>
      </c>
      <c r="AL1671" s="2">
        <f>AN1671</f>
        <v>9044.65</v>
      </c>
      <c r="AM1671" s="4">
        <v>85076</v>
      </c>
      <c r="AN1671">
        <f>INDEX($AJ$2:$AJ$6811,MATCH(AM1671,$A$2:$A$6811,0))</f>
        <v>9044.65</v>
      </c>
      <c r="AP1671">
        <v>11.37</v>
      </c>
      <c r="AQ1671">
        <v>11.37</v>
      </c>
      <c r="AR1671" s="4">
        <v>30</v>
      </c>
      <c r="AS1671" s="4">
        <v>11</v>
      </c>
      <c r="AT1671" s="4">
        <v>2009</v>
      </c>
      <c r="AU1671" s="4">
        <v>2</v>
      </c>
      <c r="AV1671" s="4">
        <v>12</v>
      </c>
      <c r="AW1671" s="4">
        <v>2009</v>
      </c>
      <c r="AX1671" t="str">
        <f t="shared" si="470"/>
        <v>Delay</v>
      </c>
      <c r="AY1671">
        <f t="shared" si="471"/>
        <v>2</v>
      </c>
    </row>
    <row r="1672" spans="1:51" x14ac:dyDescent="0.2">
      <c r="A1672" s="3">
        <v>10540</v>
      </c>
      <c r="B1672" s="1" t="s">
        <v>317</v>
      </c>
      <c r="C1672" s="1" t="s">
        <v>89</v>
      </c>
      <c r="D1672" s="1" t="s">
        <v>130</v>
      </c>
      <c r="E1672" s="1"/>
      <c r="F1672" s="1" t="s">
        <v>107</v>
      </c>
      <c r="G1672" s="13" t="s">
        <v>1115</v>
      </c>
      <c r="H1672" s="12">
        <v>39135</v>
      </c>
      <c r="I1672" s="12" t="s">
        <v>1115</v>
      </c>
      <c r="J1672" s="12">
        <v>39135</v>
      </c>
      <c r="K1672" s="4">
        <v>67</v>
      </c>
      <c r="L1672" s="1" t="s">
        <v>146</v>
      </c>
      <c r="M1672" s="1" t="s">
        <v>132</v>
      </c>
      <c r="N1672" s="1" t="s">
        <v>275</v>
      </c>
      <c r="O1672" s="1" t="s">
        <v>93</v>
      </c>
      <c r="P1672">
        <v>60</v>
      </c>
      <c r="Q1672">
        <v>2230</v>
      </c>
      <c r="R1672">
        <v>22857.5</v>
      </c>
      <c r="S1672">
        <v>10.25</v>
      </c>
      <c r="T1672">
        <v>0.17</v>
      </c>
      <c r="U1672">
        <f t="shared" si="467"/>
        <v>22857.5</v>
      </c>
      <c r="V1672">
        <f t="shared" si="468"/>
        <v>133800</v>
      </c>
      <c r="W1672" s="1" t="s">
        <v>155</v>
      </c>
      <c r="X1672" s="1" t="s">
        <v>1236</v>
      </c>
      <c r="Y1672" s="1" t="s">
        <v>156</v>
      </c>
      <c r="Z1672" s="3">
        <v>9211</v>
      </c>
      <c r="AA1672" s="4">
        <f t="shared" si="472"/>
        <v>909</v>
      </c>
      <c r="AB1672" s="4">
        <f t="shared" si="463"/>
        <v>2489.4778000000001</v>
      </c>
      <c r="AC1672" s="4">
        <f t="shared" si="464"/>
        <v>909</v>
      </c>
      <c r="AD1672" s="4">
        <f t="shared" si="458"/>
        <v>909</v>
      </c>
      <c r="AE1672" s="4">
        <v>909</v>
      </c>
      <c r="AF1672" s="4">
        <v>909</v>
      </c>
      <c r="AG1672" s="4">
        <f>AE1672</f>
        <v>909</v>
      </c>
      <c r="AH1672" s="4">
        <v>82857</v>
      </c>
      <c r="AI1672">
        <f t="shared" si="469"/>
        <v>379</v>
      </c>
      <c r="AJ1672">
        <v>2804</v>
      </c>
      <c r="AK1672" s="2">
        <v>2804</v>
      </c>
      <c r="AL1672" s="2">
        <f>AJ1672</f>
        <v>2804</v>
      </c>
      <c r="AM1672" s="4"/>
      <c r="AN1672" t="e">
        <f>VLOOKUP([1]!Tabelle13[[#This Row],[Vlookup this ID for freight costs]],$AL$2:$AL$6811,2,FALSE)</f>
        <v>#REF!</v>
      </c>
      <c r="AP1672">
        <v>0</v>
      </c>
      <c r="AR1672" s="4">
        <v>22</v>
      </c>
      <c r="AS1672" s="4">
        <v>2</v>
      </c>
      <c r="AT1672" s="4">
        <v>2007</v>
      </c>
      <c r="AU1672" s="4">
        <v>22</v>
      </c>
      <c r="AV1672" s="4">
        <v>2</v>
      </c>
      <c r="AW1672" s="4">
        <v>2007</v>
      </c>
      <c r="AX1672" t="str">
        <f t="shared" si="470"/>
        <v>No Delay</v>
      </c>
      <c r="AY1672">
        <f t="shared" si="471"/>
        <v>0</v>
      </c>
    </row>
    <row r="1673" spans="1:51" x14ac:dyDescent="0.2">
      <c r="A1673" s="3">
        <v>11086</v>
      </c>
      <c r="B1673" s="1" t="s">
        <v>317</v>
      </c>
      <c r="C1673" s="1" t="s">
        <v>89</v>
      </c>
      <c r="D1673" s="1" t="s">
        <v>130</v>
      </c>
      <c r="E1673" s="1"/>
      <c r="F1673" s="1" t="s">
        <v>107</v>
      </c>
      <c r="G1673" s="13" t="s">
        <v>1115</v>
      </c>
      <c r="H1673" s="12">
        <v>39135</v>
      </c>
      <c r="I1673" s="12" t="s">
        <v>1115</v>
      </c>
      <c r="J1673" s="12">
        <v>39135</v>
      </c>
      <c r="K1673" s="4">
        <v>70</v>
      </c>
      <c r="L1673" s="1" t="s">
        <v>146</v>
      </c>
      <c r="M1673" s="1" t="s">
        <v>132</v>
      </c>
      <c r="N1673" s="1" t="s">
        <v>167</v>
      </c>
      <c r="O1673" s="1" t="s">
        <v>93</v>
      </c>
      <c r="P1673">
        <v>30</v>
      </c>
      <c r="Q1673">
        <v>4350</v>
      </c>
      <c r="R1673">
        <v>70687.5</v>
      </c>
      <c r="S1673">
        <v>16.25</v>
      </c>
      <c r="T1673">
        <v>0.54</v>
      </c>
      <c r="U1673">
        <f t="shared" si="467"/>
        <v>70687.5</v>
      </c>
      <c r="V1673">
        <f t="shared" si="468"/>
        <v>130500</v>
      </c>
      <c r="W1673" s="1" t="s">
        <v>155</v>
      </c>
      <c r="X1673" s="1" t="s">
        <v>1236</v>
      </c>
      <c r="Y1673" s="1" t="s">
        <v>156</v>
      </c>
      <c r="Z1673" s="3">
        <v>9211</v>
      </c>
      <c r="AA1673" s="4">
        <f t="shared" si="472"/>
        <v>909</v>
      </c>
      <c r="AB1673" s="4">
        <f t="shared" si="463"/>
        <v>2722.1431360000001</v>
      </c>
      <c r="AC1673" s="4">
        <f t="shared" si="464"/>
        <v>909</v>
      </c>
      <c r="AD1673" s="4">
        <f t="shared" si="458"/>
        <v>689.5</v>
      </c>
      <c r="AE1673" s="3" t="s">
        <v>1594</v>
      </c>
      <c r="AF1673" s="3">
        <v>909</v>
      </c>
      <c r="AG1673" s="4">
        <f>AI1673</f>
        <v>909</v>
      </c>
      <c r="AH1673" s="4">
        <v>10540</v>
      </c>
      <c r="AI1673">
        <f t="shared" si="469"/>
        <v>909</v>
      </c>
      <c r="AJ1673" t="s">
        <v>1594</v>
      </c>
      <c r="AK1673" s="2">
        <v>2804</v>
      </c>
      <c r="AL1673" s="2">
        <f>AN1673</f>
        <v>2804</v>
      </c>
      <c r="AM1673" s="4">
        <v>10540</v>
      </c>
      <c r="AN1673">
        <f>INDEX($AJ$2:$AJ$6811,MATCH(AM1673,$A$2:$A$6811,0))</f>
        <v>2804</v>
      </c>
      <c r="AP1673">
        <v>0</v>
      </c>
      <c r="AR1673" s="4">
        <v>22</v>
      </c>
      <c r="AS1673" s="4">
        <v>2</v>
      </c>
      <c r="AT1673" s="4">
        <v>2007</v>
      </c>
      <c r="AU1673" s="4">
        <v>22</v>
      </c>
      <c r="AV1673" s="4">
        <v>2</v>
      </c>
      <c r="AW1673" s="4">
        <v>2007</v>
      </c>
      <c r="AX1673" t="str">
        <f t="shared" si="470"/>
        <v>No Delay</v>
      </c>
      <c r="AY1673">
        <f t="shared" si="471"/>
        <v>0</v>
      </c>
    </row>
    <row r="1674" spans="1:51" x14ac:dyDescent="0.2">
      <c r="A1674" s="3">
        <v>11703</v>
      </c>
      <c r="B1674" s="1" t="s">
        <v>317</v>
      </c>
      <c r="C1674" s="1" t="s">
        <v>89</v>
      </c>
      <c r="D1674" s="1" t="s">
        <v>130</v>
      </c>
      <c r="E1674" s="1"/>
      <c r="F1674" s="1" t="s">
        <v>107</v>
      </c>
      <c r="G1674" s="13" t="s">
        <v>1115</v>
      </c>
      <c r="H1674" s="12">
        <v>39135</v>
      </c>
      <c r="I1674" s="12" t="s">
        <v>1115</v>
      </c>
      <c r="J1674" s="12">
        <v>39135</v>
      </c>
      <c r="K1674" s="4">
        <v>71</v>
      </c>
      <c r="L1674" s="1" t="s">
        <v>146</v>
      </c>
      <c r="M1674" s="1" t="s">
        <v>132</v>
      </c>
      <c r="N1674" s="1" t="s">
        <v>224</v>
      </c>
      <c r="O1674" s="1" t="s">
        <v>225</v>
      </c>
      <c r="P1674">
        <v>30</v>
      </c>
      <c r="Q1674">
        <v>384</v>
      </c>
      <c r="R1674">
        <v>6528</v>
      </c>
      <c r="S1674">
        <v>17</v>
      </c>
      <c r="T1674">
        <v>0.56999999999999995</v>
      </c>
      <c r="U1674">
        <f t="shared" si="467"/>
        <v>6528</v>
      </c>
      <c r="V1674">
        <f t="shared" si="468"/>
        <v>11520</v>
      </c>
      <c r="W1674" s="1" t="s">
        <v>501</v>
      </c>
      <c r="X1674" s="1" t="s">
        <v>112</v>
      </c>
      <c r="Y1674" s="1" t="s">
        <v>112</v>
      </c>
      <c r="Z1674" s="3">
        <v>5055</v>
      </c>
      <c r="AA1674" s="4">
        <f t="shared" si="472"/>
        <v>909</v>
      </c>
      <c r="AB1674" s="4">
        <f t="shared" si="463"/>
        <v>2286.8833611999999</v>
      </c>
      <c r="AC1674" s="4">
        <f t="shared" si="464"/>
        <v>909</v>
      </c>
      <c r="AD1674" s="4">
        <f t="shared" si="458"/>
        <v>1130.1491912000001</v>
      </c>
      <c r="AE1674" s="3" t="s">
        <v>1594</v>
      </c>
      <c r="AF1674" s="3">
        <v>909</v>
      </c>
      <c r="AG1674" s="4">
        <f>AI1674</f>
        <v>909</v>
      </c>
      <c r="AH1674" s="4">
        <v>10540</v>
      </c>
      <c r="AI1674">
        <f t="shared" si="469"/>
        <v>909</v>
      </c>
      <c r="AJ1674" t="s">
        <v>1594</v>
      </c>
      <c r="AK1674" s="2">
        <v>2804</v>
      </c>
      <c r="AL1674" s="2">
        <f>AN1674</f>
        <v>2804</v>
      </c>
      <c r="AM1674" s="4">
        <v>10540</v>
      </c>
      <c r="AN1674">
        <f>INDEX($AJ$2:$AJ$6811,MATCH(AM1674,$A$2:$A$6811,0))</f>
        <v>2804</v>
      </c>
      <c r="AP1674">
        <v>0</v>
      </c>
      <c r="AR1674" s="4">
        <v>22</v>
      </c>
      <c r="AS1674" s="4">
        <v>2</v>
      </c>
      <c r="AT1674" s="4">
        <v>2007</v>
      </c>
      <c r="AU1674" s="4">
        <v>22</v>
      </c>
      <c r="AV1674" s="4">
        <v>2</v>
      </c>
      <c r="AW1674" s="4">
        <v>2007</v>
      </c>
      <c r="AX1674" t="str">
        <f t="shared" si="470"/>
        <v>No Delay</v>
      </c>
      <c r="AY1674">
        <f t="shared" si="471"/>
        <v>0</v>
      </c>
    </row>
    <row r="1675" spans="1:51" x14ac:dyDescent="0.2">
      <c r="A1675" s="3">
        <v>12025</v>
      </c>
      <c r="B1675" s="1" t="s">
        <v>317</v>
      </c>
      <c r="C1675" s="1" t="s">
        <v>89</v>
      </c>
      <c r="D1675" s="1" t="s">
        <v>130</v>
      </c>
      <c r="E1675" s="1"/>
      <c r="F1675" s="1" t="s">
        <v>107</v>
      </c>
      <c r="G1675" s="13" t="s">
        <v>1115</v>
      </c>
      <c r="H1675" s="12">
        <v>39135</v>
      </c>
      <c r="I1675" s="12" t="s">
        <v>1115</v>
      </c>
      <c r="J1675" s="12">
        <v>39135</v>
      </c>
      <c r="K1675" s="4">
        <v>72</v>
      </c>
      <c r="L1675" s="1" t="s">
        <v>146</v>
      </c>
      <c r="M1675" s="1" t="s">
        <v>132</v>
      </c>
      <c r="N1675" s="1" t="s">
        <v>167</v>
      </c>
      <c r="O1675" s="1" t="s">
        <v>93</v>
      </c>
      <c r="P1675">
        <v>30</v>
      </c>
      <c r="Q1675">
        <v>495</v>
      </c>
      <c r="R1675">
        <v>8043.75</v>
      </c>
      <c r="S1675">
        <v>16.25</v>
      </c>
      <c r="T1675">
        <v>0.54</v>
      </c>
      <c r="U1675">
        <f t="shared" si="467"/>
        <v>8043.75</v>
      </c>
      <c r="V1675">
        <f t="shared" si="468"/>
        <v>14850</v>
      </c>
      <c r="W1675" s="1" t="s">
        <v>155</v>
      </c>
      <c r="X1675" s="1" t="s">
        <v>1236</v>
      </c>
      <c r="Y1675" s="1" t="s">
        <v>156</v>
      </c>
      <c r="Z1675" s="3">
        <v>9211</v>
      </c>
      <c r="AA1675" s="4">
        <f t="shared" si="472"/>
        <v>909</v>
      </c>
      <c r="AB1675" s="4">
        <f t="shared" si="463"/>
        <v>2299.0653670000002</v>
      </c>
      <c r="AC1675" s="4">
        <f t="shared" si="464"/>
        <v>909</v>
      </c>
      <c r="AD1675" s="4">
        <f t="shared" si="458"/>
        <v>349.66666666666669</v>
      </c>
      <c r="AE1675" s="3" t="s">
        <v>1594</v>
      </c>
      <c r="AF1675" s="3">
        <v>909</v>
      </c>
      <c r="AG1675" s="4">
        <f>AI1675</f>
        <v>909</v>
      </c>
      <c r="AH1675" s="4">
        <v>10540</v>
      </c>
      <c r="AI1675">
        <f t="shared" si="469"/>
        <v>909</v>
      </c>
      <c r="AJ1675" t="s">
        <v>1594</v>
      </c>
      <c r="AK1675" s="2">
        <v>2804</v>
      </c>
      <c r="AL1675" s="2">
        <f>AN1675</f>
        <v>2804</v>
      </c>
      <c r="AM1675" s="4">
        <v>10540</v>
      </c>
      <c r="AN1675">
        <f>INDEX($AJ$2:$AJ$6811,MATCH(AM1675,$A$2:$A$6811,0))</f>
        <v>2804</v>
      </c>
      <c r="AP1675">
        <v>0</v>
      </c>
      <c r="AR1675" s="4">
        <v>22</v>
      </c>
      <c r="AS1675" s="4">
        <v>2</v>
      </c>
      <c r="AT1675" s="4">
        <v>2007</v>
      </c>
      <c r="AU1675" s="4">
        <v>22</v>
      </c>
      <c r="AV1675" s="4">
        <v>2</v>
      </c>
      <c r="AW1675" s="4">
        <v>2007</v>
      </c>
      <c r="AX1675" t="str">
        <f t="shared" si="470"/>
        <v>No Delay</v>
      </c>
      <c r="AY1675">
        <f t="shared" si="471"/>
        <v>0</v>
      </c>
    </row>
    <row r="1676" spans="1:51" x14ac:dyDescent="0.2">
      <c r="A1676" s="3">
        <v>12026</v>
      </c>
      <c r="B1676" s="1" t="s">
        <v>317</v>
      </c>
      <c r="C1676" s="1" t="s">
        <v>89</v>
      </c>
      <c r="D1676" s="1" t="s">
        <v>130</v>
      </c>
      <c r="E1676" s="1"/>
      <c r="F1676" s="1" t="s">
        <v>107</v>
      </c>
      <c r="G1676" s="13" t="s">
        <v>1115</v>
      </c>
      <c r="H1676" s="12">
        <v>39135</v>
      </c>
      <c r="I1676" s="12" t="s">
        <v>1115</v>
      </c>
      <c r="J1676" s="12">
        <v>39135</v>
      </c>
      <c r="K1676" s="4">
        <v>73</v>
      </c>
      <c r="L1676" s="1" t="s">
        <v>146</v>
      </c>
      <c r="M1676" s="1" t="s">
        <v>132</v>
      </c>
      <c r="N1676" s="1" t="s">
        <v>275</v>
      </c>
      <c r="O1676" s="1" t="s">
        <v>93</v>
      </c>
      <c r="P1676">
        <v>60</v>
      </c>
      <c r="Q1676">
        <v>2770</v>
      </c>
      <c r="R1676">
        <v>28392.5</v>
      </c>
      <c r="S1676">
        <v>10.25</v>
      </c>
      <c r="T1676">
        <v>0.17</v>
      </c>
      <c r="U1676">
        <f t="shared" si="467"/>
        <v>28392.5</v>
      </c>
      <c r="V1676">
        <f t="shared" si="468"/>
        <v>166200</v>
      </c>
      <c r="W1676" s="1" t="s">
        <v>155</v>
      </c>
      <c r="X1676" s="1" t="s">
        <v>1236</v>
      </c>
      <c r="Y1676" s="1" t="s">
        <v>156</v>
      </c>
      <c r="Z1676" s="3">
        <v>9211</v>
      </c>
      <c r="AA1676" s="4">
        <f t="shared" si="472"/>
        <v>909</v>
      </c>
      <c r="AB1676" s="4">
        <f t="shared" si="463"/>
        <v>2548.7416119999998</v>
      </c>
      <c r="AC1676" s="4">
        <f t="shared" si="464"/>
        <v>909</v>
      </c>
      <c r="AD1676" s="4">
        <f t="shared" si="458"/>
        <v>909</v>
      </c>
      <c r="AE1676" s="3" t="s">
        <v>1594</v>
      </c>
      <c r="AF1676" s="3">
        <v>909</v>
      </c>
      <c r="AG1676" s="4">
        <f>AI1676</f>
        <v>909</v>
      </c>
      <c r="AH1676" s="4">
        <v>10540</v>
      </c>
      <c r="AI1676">
        <f t="shared" si="469"/>
        <v>909</v>
      </c>
      <c r="AJ1676" t="s">
        <v>1594</v>
      </c>
      <c r="AK1676" s="2">
        <v>2804</v>
      </c>
      <c r="AL1676" s="2">
        <f>AN1676</f>
        <v>2804</v>
      </c>
      <c r="AM1676" s="4">
        <v>10540</v>
      </c>
      <c r="AN1676">
        <f>INDEX($AJ$2:$AJ$6811,MATCH(AM1676,$A$2:$A$6811,0))</f>
        <v>2804</v>
      </c>
      <c r="AP1676">
        <v>0</v>
      </c>
      <c r="AR1676" s="4">
        <v>22</v>
      </c>
      <c r="AS1676" s="4">
        <v>2</v>
      </c>
      <c r="AT1676" s="4">
        <v>2007</v>
      </c>
      <c r="AU1676" s="4">
        <v>22</v>
      </c>
      <c r="AV1676" s="4">
        <v>2</v>
      </c>
      <c r="AW1676" s="4">
        <v>2007</v>
      </c>
      <c r="AX1676" t="str">
        <f t="shared" si="470"/>
        <v>No Delay</v>
      </c>
      <c r="AY1676">
        <f t="shared" si="471"/>
        <v>0</v>
      </c>
    </row>
    <row r="1677" spans="1:51" x14ac:dyDescent="0.2">
      <c r="A1677" s="3">
        <v>84604</v>
      </c>
      <c r="B1677" s="1" t="s">
        <v>863</v>
      </c>
      <c r="C1677" s="1" t="s">
        <v>165</v>
      </c>
      <c r="D1677" s="1" t="s">
        <v>130</v>
      </c>
      <c r="E1677" s="1" t="s">
        <v>53</v>
      </c>
      <c r="F1677" s="1" t="s">
        <v>53</v>
      </c>
      <c r="G1677" s="13" t="s">
        <v>1013</v>
      </c>
      <c r="H1677" s="12">
        <v>40514</v>
      </c>
      <c r="I1677" s="12" t="s">
        <v>1014</v>
      </c>
      <c r="J1677" s="12">
        <v>40511</v>
      </c>
      <c r="K1677" s="4">
        <v>2879</v>
      </c>
      <c r="L1677" s="1" t="s">
        <v>146</v>
      </c>
      <c r="M1677" s="1" t="s">
        <v>132</v>
      </c>
      <c r="N1677" s="1" t="s">
        <v>292</v>
      </c>
      <c r="O1677" s="1" t="s">
        <v>93</v>
      </c>
      <c r="P1677">
        <v>30</v>
      </c>
      <c r="Q1677">
        <v>2661</v>
      </c>
      <c r="R1677">
        <v>53007.12</v>
      </c>
      <c r="S1677">
        <v>19.920000000000002</v>
      </c>
      <c r="T1677">
        <v>0.66</v>
      </c>
      <c r="U1677">
        <f t="shared" si="467"/>
        <v>53007.12</v>
      </c>
      <c r="V1677">
        <f t="shared" si="468"/>
        <v>79830</v>
      </c>
      <c r="W1677" s="1" t="s">
        <v>160</v>
      </c>
      <c r="X1677" s="1" t="s">
        <v>1236</v>
      </c>
      <c r="Y1677" s="1" t="s">
        <v>161</v>
      </c>
      <c r="Z1677" s="3">
        <v>5149</v>
      </c>
      <c r="AA1677" s="4">
        <f t="shared" si="472"/>
        <v>909</v>
      </c>
      <c r="AB1677" s="4">
        <f t="shared" si="463"/>
        <v>2536.7791017999998</v>
      </c>
      <c r="AC1677" s="4">
        <f t="shared" si="464"/>
        <v>909</v>
      </c>
      <c r="AD1677" s="4">
        <f t="shared" si="458"/>
        <v>3039.5</v>
      </c>
      <c r="AE1677" s="4">
        <v>909</v>
      </c>
      <c r="AF1677" s="4">
        <v>909</v>
      </c>
      <c r="AG1677" s="4">
        <f>AE1677</f>
        <v>909</v>
      </c>
      <c r="AI1677" t="e">
        <f t="shared" si="469"/>
        <v>#N/A</v>
      </c>
      <c r="AJ1677">
        <v>5166.3900000000003</v>
      </c>
      <c r="AK1677" s="2">
        <v>5166.3900000000003</v>
      </c>
      <c r="AL1677" s="2">
        <f>AJ1677</f>
        <v>5166.3900000000003</v>
      </c>
      <c r="AM1677" s="4"/>
      <c r="AN1677" t="e">
        <f>VLOOKUP([1]!Tabelle13[[#This Row],[Vlookup this ID for freight costs]],$AL$2:$AL$6811,2,FALSE)</f>
        <v>#REF!</v>
      </c>
      <c r="AP1677">
        <v>114.28</v>
      </c>
      <c r="AQ1677">
        <v>114.28</v>
      </c>
      <c r="AR1677" s="4">
        <v>2</v>
      </c>
      <c r="AS1677" s="4">
        <v>12</v>
      </c>
      <c r="AT1677" s="4">
        <v>2010</v>
      </c>
      <c r="AU1677" s="4">
        <v>29</v>
      </c>
      <c r="AV1677" s="4">
        <v>11</v>
      </c>
      <c r="AW1677" s="4">
        <v>2010</v>
      </c>
      <c r="AX1677" t="str">
        <f t="shared" si="470"/>
        <v>No Delay</v>
      </c>
      <c r="AY1677">
        <f t="shared" si="471"/>
        <v>0</v>
      </c>
    </row>
    <row r="1678" spans="1:51" x14ac:dyDescent="0.2">
      <c r="A1678" s="3">
        <v>86353</v>
      </c>
      <c r="B1678" s="1" t="s">
        <v>863</v>
      </c>
      <c r="C1678" s="1" t="s">
        <v>165</v>
      </c>
      <c r="D1678" s="1" t="s">
        <v>130</v>
      </c>
      <c r="E1678" s="1" t="s">
        <v>53</v>
      </c>
      <c r="F1678" s="1" t="s">
        <v>53</v>
      </c>
      <c r="G1678" s="13" t="s">
        <v>1013</v>
      </c>
      <c r="H1678" s="12">
        <v>40514</v>
      </c>
      <c r="I1678" s="12" t="s">
        <v>1014</v>
      </c>
      <c r="J1678" s="12">
        <v>40511</v>
      </c>
      <c r="K1678" s="4">
        <v>2881</v>
      </c>
      <c r="L1678" s="1" t="s">
        <v>146</v>
      </c>
      <c r="M1678" s="1" t="s">
        <v>132</v>
      </c>
      <c r="N1678" s="1" t="s">
        <v>265</v>
      </c>
      <c r="O1678" s="1" t="s">
        <v>93</v>
      </c>
      <c r="P1678">
        <v>60</v>
      </c>
      <c r="Q1678">
        <v>10685</v>
      </c>
      <c r="R1678">
        <v>28422.1</v>
      </c>
      <c r="S1678">
        <v>2.66</v>
      </c>
      <c r="T1678">
        <v>0.04</v>
      </c>
      <c r="U1678">
        <f t="shared" si="467"/>
        <v>28422.100000000002</v>
      </c>
      <c r="V1678">
        <f t="shared" si="468"/>
        <v>641100</v>
      </c>
      <c r="W1678" s="1" t="s">
        <v>179</v>
      </c>
      <c r="X1678" s="1" t="s">
        <v>1236</v>
      </c>
      <c r="Y1678" s="1" t="s">
        <v>156</v>
      </c>
      <c r="Z1678" s="3">
        <v>5457</v>
      </c>
      <c r="AA1678" s="4">
        <f t="shared" si="472"/>
        <v>909</v>
      </c>
      <c r="AB1678" s="4">
        <f t="shared" si="463"/>
        <v>3417.3954490000001</v>
      </c>
      <c r="AC1678" s="4">
        <f t="shared" si="464"/>
        <v>909</v>
      </c>
      <c r="AD1678" s="4">
        <f t="shared" si="458"/>
        <v>909</v>
      </c>
      <c r="AE1678" s="3" t="s">
        <v>1595</v>
      </c>
      <c r="AF1678" s="3">
        <v>909</v>
      </c>
      <c r="AG1678" s="4">
        <f>AI1678</f>
        <v>909</v>
      </c>
      <c r="AH1678" s="4">
        <v>84604</v>
      </c>
      <c r="AI1678">
        <f t="shared" si="469"/>
        <v>909</v>
      </c>
      <c r="AJ1678" t="s">
        <v>1595</v>
      </c>
      <c r="AK1678" s="2">
        <v>5166.3900000000003</v>
      </c>
      <c r="AL1678" s="2">
        <f>AN1678</f>
        <v>5166.3900000000003</v>
      </c>
      <c r="AM1678" s="4">
        <v>84604</v>
      </c>
      <c r="AN1678">
        <f>INDEX($AJ$2:$AJ$6811,MATCH(AM1678,$A$2:$A$6811,0))</f>
        <v>5166.3900000000003</v>
      </c>
      <c r="AP1678">
        <v>61.28</v>
      </c>
      <c r="AQ1678">
        <v>61.28</v>
      </c>
      <c r="AR1678" s="4">
        <v>2</v>
      </c>
      <c r="AS1678" s="4">
        <v>12</v>
      </c>
      <c r="AT1678" s="4">
        <v>2010</v>
      </c>
      <c r="AU1678" s="4">
        <v>29</v>
      </c>
      <c r="AV1678" s="4">
        <v>11</v>
      </c>
      <c r="AW1678" s="4">
        <v>2010</v>
      </c>
      <c r="AX1678" t="str">
        <f t="shared" si="470"/>
        <v>No Delay</v>
      </c>
      <c r="AY1678">
        <f t="shared" si="471"/>
        <v>0</v>
      </c>
    </row>
    <row r="1679" spans="1:51" x14ac:dyDescent="0.2">
      <c r="A1679" s="3">
        <v>17447</v>
      </c>
      <c r="B1679" s="1" t="s">
        <v>215</v>
      </c>
      <c r="C1679" s="1" t="s">
        <v>89</v>
      </c>
      <c r="D1679" s="1" t="s">
        <v>266</v>
      </c>
      <c r="E1679" s="1" t="s">
        <v>53</v>
      </c>
      <c r="F1679" s="1" t="s">
        <v>53</v>
      </c>
      <c r="G1679" s="13" t="s">
        <v>524</v>
      </c>
      <c r="H1679" s="12">
        <v>41607</v>
      </c>
      <c r="I1679" s="12" t="s">
        <v>1259</v>
      </c>
      <c r="J1679" s="12">
        <v>41610</v>
      </c>
      <c r="K1679" s="4">
        <v>5083</v>
      </c>
      <c r="L1679" s="1" t="s">
        <v>146</v>
      </c>
      <c r="M1679" s="1" t="s">
        <v>423</v>
      </c>
      <c r="N1679" s="1" t="s">
        <v>491</v>
      </c>
      <c r="O1679" s="1" t="s">
        <v>93</v>
      </c>
      <c r="P1679">
        <v>60</v>
      </c>
      <c r="Q1679">
        <v>7850</v>
      </c>
      <c r="R1679">
        <v>46629</v>
      </c>
      <c r="S1679">
        <v>5.94</v>
      </c>
      <c r="T1679">
        <v>0.1</v>
      </c>
      <c r="U1679">
        <f t="shared" si="467"/>
        <v>46629</v>
      </c>
      <c r="V1679">
        <f t="shared" si="468"/>
        <v>471000</v>
      </c>
      <c r="W1679" s="1" t="s">
        <v>394</v>
      </c>
      <c r="X1679" s="1" t="s">
        <v>112</v>
      </c>
      <c r="Y1679" s="1" t="s">
        <v>112</v>
      </c>
      <c r="Z1679" s="3">
        <v>5055</v>
      </c>
      <c r="AA1679" s="4">
        <f t="shared" si="472"/>
        <v>909</v>
      </c>
      <c r="AB1679" s="4">
        <f t="shared" si="463"/>
        <v>3106.260436</v>
      </c>
      <c r="AC1679" s="4">
        <f t="shared" si="464"/>
        <v>909</v>
      </c>
      <c r="AD1679" s="4">
        <f t="shared" si="458"/>
        <v>909</v>
      </c>
      <c r="AE1679" s="4">
        <v>909</v>
      </c>
      <c r="AF1679" s="4">
        <v>909</v>
      </c>
      <c r="AG1679" s="4">
        <f>AE1679</f>
        <v>909</v>
      </c>
      <c r="AI1679" t="e">
        <f t="shared" si="469"/>
        <v>#N/A</v>
      </c>
      <c r="AJ1679">
        <v>6020.53</v>
      </c>
      <c r="AK1679" s="2">
        <v>6020.53</v>
      </c>
      <c r="AL1679" s="2">
        <f>AJ1679</f>
        <v>6020.53</v>
      </c>
      <c r="AM1679" s="4"/>
      <c r="AN1679" t="e">
        <f>VLOOKUP([1]!Tabelle13[[#This Row],[Vlookup this ID for freight costs]],$AL$2:$AL$6811,2,FALSE)</f>
        <v>#REF!</v>
      </c>
      <c r="AP1679">
        <v>57.68</v>
      </c>
      <c r="AQ1679">
        <v>57.68</v>
      </c>
      <c r="AR1679" s="4">
        <v>29</v>
      </c>
      <c r="AS1679" s="4">
        <v>11</v>
      </c>
      <c r="AT1679" s="4">
        <v>2013</v>
      </c>
      <c r="AU1679" s="4">
        <v>2</v>
      </c>
      <c r="AV1679" s="4">
        <v>12</v>
      </c>
      <c r="AW1679" s="4">
        <v>2013</v>
      </c>
      <c r="AX1679" t="str">
        <f t="shared" si="470"/>
        <v>Delay</v>
      </c>
      <c r="AY1679">
        <f t="shared" si="471"/>
        <v>3</v>
      </c>
    </row>
    <row r="1680" spans="1:51" x14ac:dyDescent="0.2">
      <c r="A1680" s="3">
        <v>11713</v>
      </c>
      <c r="B1680" s="1" t="s">
        <v>317</v>
      </c>
      <c r="C1680" s="1" t="s">
        <v>89</v>
      </c>
      <c r="D1680" s="1" t="s">
        <v>130</v>
      </c>
      <c r="E1680" s="1"/>
      <c r="F1680" s="1" t="s">
        <v>107</v>
      </c>
      <c r="G1680" s="13" t="s">
        <v>782</v>
      </c>
      <c r="H1680" s="12">
        <v>39206</v>
      </c>
      <c r="I1680" s="12" t="s">
        <v>782</v>
      </c>
      <c r="J1680" s="12">
        <v>39206</v>
      </c>
      <c r="K1680" s="4">
        <v>139</v>
      </c>
      <c r="L1680" s="1" t="s">
        <v>146</v>
      </c>
      <c r="M1680" s="1" t="s">
        <v>132</v>
      </c>
      <c r="N1680" s="1" t="s">
        <v>167</v>
      </c>
      <c r="O1680" s="1" t="s">
        <v>93</v>
      </c>
      <c r="P1680">
        <v>30</v>
      </c>
      <c r="Q1680">
        <v>10000</v>
      </c>
      <c r="R1680">
        <v>162500</v>
      </c>
      <c r="S1680">
        <v>16.25</v>
      </c>
      <c r="T1680">
        <v>0.54</v>
      </c>
      <c r="U1680">
        <f t="shared" si="467"/>
        <v>162500</v>
      </c>
      <c r="V1680">
        <f t="shared" si="468"/>
        <v>300000</v>
      </c>
      <c r="W1680" s="1" t="s">
        <v>155</v>
      </c>
      <c r="X1680" s="1" t="s">
        <v>1236</v>
      </c>
      <c r="Y1680" s="1" t="s">
        <v>156</v>
      </c>
      <c r="Z1680" s="3">
        <v>9211</v>
      </c>
      <c r="AA1680" s="4">
        <f t="shared" si="472"/>
        <v>910</v>
      </c>
      <c r="AB1680" s="4">
        <f t="shared" si="463"/>
        <v>3342.218206</v>
      </c>
      <c r="AC1680" s="4">
        <f t="shared" si="464"/>
        <v>910</v>
      </c>
      <c r="AD1680" s="4">
        <f t="shared" si="458"/>
        <v>2609.2959257333337</v>
      </c>
      <c r="AE1680" s="4">
        <v>910</v>
      </c>
      <c r="AF1680" s="4">
        <v>910</v>
      </c>
      <c r="AG1680" s="4">
        <f>AE1680</f>
        <v>910</v>
      </c>
      <c r="AH1680" s="4">
        <v>83334</v>
      </c>
      <c r="AI1680">
        <f t="shared" si="469"/>
        <v>13107</v>
      </c>
      <c r="AJ1680">
        <v>3026</v>
      </c>
      <c r="AK1680" s="2">
        <v>3026</v>
      </c>
      <c r="AL1680" s="2">
        <f>AJ1680</f>
        <v>3026</v>
      </c>
      <c r="AM1680" s="4"/>
      <c r="AN1680" t="e">
        <f>VLOOKUP([1]!Tabelle13[[#This Row],[Vlookup this ID for freight costs]],$AL$2:$AL$6811,2,FALSE)</f>
        <v>#REF!</v>
      </c>
      <c r="AP1680">
        <v>0</v>
      </c>
      <c r="AR1680" s="4">
        <v>4</v>
      </c>
      <c r="AS1680" s="4">
        <v>5</v>
      </c>
      <c r="AT1680" s="4">
        <v>2007</v>
      </c>
      <c r="AU1680" s="4">
        <v>4</v>
      </c>
      <c r="AV1680" s="4">
        <v>5</v>
      </c>
      <c r="AW1680" s="4">
        <v>2007</v>
      </c>
      <c r="AX1680" t="str">
        <f t="shared" si="470"/>
        <v>No Delay</v>
      </c>
      <c r="AY1680">
        <f t="shared" si="471"/>
        <v>0</v>
      </c>
    </row>
    <row r="1681" spans="1:51" x14ac:dyDescent="0.2">
      <c r="A1681" s="3">
        <v>12482</v>
      </c>
      <c r="B1681" s="1" t="s">
        <v>72</v>
      </c>
      <c r="C1681" s="1" t="s">
        <v>73</v>
      </c>
      <c r="D1681" s="1" t="s">
        <v>130</v>
      </c>
      <c r="E1681" s="1" t="s">
        <v>101</v>
      </c>
      <c r="F1681" s="1" t="s">
        <v>101</v>
      </c>
      <c r="G1681" s="13" t="s">
        <v>1596</v>
      </c>
      <c r="H1681" s="12">
        <v>39659</v>
      </c>
      <c r="I1681" s="12" t="s">
        <v>1596</v>
      </c>
      <c r="J1681" s="12">
        <v>39659</v>
      </c>
      <c r="K1681" s="4">
        <v>985</v>
      </c>
      <c r="L1681" s="1" t="s">
        <v>146</v>
      </c>
      <c r="M1681" s="1" t="s">
        <v>132</v>
      </c>
      <c r="N1681" s="1" t="s">
        <v>196</v>
      </c>
      <c r="O1681" s="1" t="s">
        <v>93</v>
      </c>
      <c r="P1681">
        <v>60</v>
      </c>
      <c r="Q1681">
        <v>9732</v>
      </c>
      <c r="R1681">
        <v>72016.800000000003</v>
      </c>
      <c r="S1681">
        <v>7.4</v>
      </c>
      <c r="T1681">
        <v>0.12</v>
      </c>
      <c r="U1681">
        <f t="shared" si="467"/>
        <v>72016.800000000003</v>
      </c>
      <c r="V1681">
        <f t="shared" si="468"/>
        <v>583920</v>
      </c>
      <c r="W1681" s="1" t="s">
        <v>204</v>
      </c>
      <c r="X1681" s="1" t="s">
        <v>1236</v>
      </c>
      <c r="Y1681" s="1" t="s">
        <v>205</v>
      </c>
      <c r="Z1681" s="3">
        <v>15015</v>
      </c>
      <c r="AA1681" s="4">
        <f t="shared" si="472"/>
        <v>911</v>
      </c>
      <c r="AB1681" s="4">
        <f t="shared" si="463"/>
        <v>3312.8057956000002</v>
      </c>
      <c r="AC1681" s="4">
        <f t="shared" si="464"/>
        <v>911</v>
      </c>
      <c r="AD1681" s="4">
        <f t="shared" si="458"/>
        <v>911</v>
      </c>
      <c r="AE1681" s="4">
        <v>911</v>
      </c>
      <c r="AF1681" s="4">
        <v>911</v>
      </c>
      <c r="AG1681" s="4">
        <f>AE1681</f>
        <v>911</v>
      </c>
      <c r="AI1681" t="e">
        <f t="shared" si="469"/>
        <v>#N/A</v>
      </c>
      <c r="AJ1681">
        <v>2705.71</v>
      </c>
      <c r="AK1681" s="2">
        <v>2705.71</v>
      </c>
      <c r="AL1681" s="2">
        <f>AJ1681</f>
        <v>2705.71</v>
      </c>
      <c r="AM1681" s="4"/>
      <c r="AN1681" t="e">
        <f>VLOOKUP([1]!Tabelle13[[#This Row],[Vlookup this ID for freight costs]],$AL$2:$AL$6811,2,FALSE)</f>
        <v>#REF!</v>
      </c>
      <c r="AP1681">
        <v>115.23</v>
      </c>
      <c r="AQ1681">
        <v>115.23</v>
      </c>
      <c r="AR1681" s="4">
        <v>30</v>
      </c>
      <c r="AS1681" s="4">
        <v>7</v>
      </c>
      <c r="AT1681" s="4">
        <v>2008</v>
      </c>
      <c r="AU1681" s="4">
        <v>30</v>
      </c>
      <c r="AV1681" s="4">
        <v>7</v>
      </c>
      <c r="AW1681" s="4">
        <v>2008</v>
      </c>
      <c r="AX1681" t="str">
        <f t="shared" si="470"/>
        <v>No Delay</v>
      </c>
      <c r="AY1681">
        <f t="shared" si="471"/>
        <v>0</v>
      </c>
    </row>
    <row r="1682" spans="1:51" x14ac:dyDescent="0.2">
      <c r="A1682" s="3">
        <v>78201</v>
      </c>
      <c r="B1682" s="1" t="s">
        <v>168</v>
      </c>
      <c r="C1682" s="1" t="s">
        <v>150</v>
      </c>
      <c r="D1682" s="1" t="s">
        <v>100</v>
      </c>
      <c r="E1682" s="1" t="s">
        <v>53</v>
      </c>
      <c r="F1682" s="1" t="s">
        <v>53</v>
      </c>
      <c r="G1682" s="13" t="s">
        <v>208</v>
      </c>
      <c r="H1682" s="12">
        <v>40414</v>
      </c>
      <c r="I1682" s="12" t="s">
        <v>819</v>
      </c>
      <c r="J1682" s="12">
        <v>40441</v>
      </c>
      <c r="K1682" s="4">
        <v>2759</v>
      </c>
      <c r="L1682" s="1" t="s">
        <v>146</v>
      </c>
      <c r="M1682" s="1" t="s">
        <v>170</v>
      </c>
      <c r="N1682" s="1" t="s">
        <v>171</v>
      </c>
      <c r="O1682" s="1" t="s">
        <v>93</v>
      </c>
      <c r="P1682">
        <v>60</v>
      </c>
      <c r="Q1682">
        <v>16999</v>
      </c>
      <c r="R1682">
        <v>43007.47</v>
      </c>
      <c r="S1682">
        <v>2.5299999999999998</v>
      </c>
      <c r="T1682">
        <v>0.04</v>
      </c>
      <c r="U1682">
        <f t="shared" si="467"/>
        <v>43007.469999999994</v>
      </c>
      <c r="V1682">
        <f t="shared" si="468"/>
        <v>1019940</v>
      </c>
      <c r="W1682" s="1" t="s">
        <v>155</v>
      </c>
      <c r="X1682" s="1" t="s">
        <v>1236</v>
      </c>
      <c r="Y1682" s="1" t="s">
        <v>156</v>
      </c>
      <c r="Z1682" s="3">
        <v>8107</v>
      </c>
      <c r="AA1682" s="4">
        <f t="shared" si="472"/>
        <v>912</v>
      </c>
      <c r="AB1682" s="4">
        <f t="shared" si="463"/>
        <v>4110.3430582000001</v>
      </c>
      <c r="AC1682" s="4">
        <f t="shared" si="464"/>
        <v>912</v>
      </c>
      <c r="AD1682" s="4">
        <f t="shared" si="458"/>
        <v>2057.4</v>
      </c>
      <c r="AE1682" s="4">
        <v>912</v>
      </c>
      <c r="AF1682" s="4">
        <v>912</v>
      </c>
      <c r="AG1682" s="4">
        <f>AE1682</f>
        <v>912</v>
      </c>
      <c r="AI1682" t="e">
        <f t="shared" si="469"/>
        <v>#N/A</v>
      </c>
      <c r="AJ1682">
        <v>1791.42</v>
      </c>
      <c r="AK1682" s="2">
        <v>1791.42</v>
      </c>
      <c r="AL1682" s="2">
        <f>AJ1682</f>
        <v>1791.42</v>
      </c>
      <c r="AM1682" s="4"/>
      <c r="AN1682" t="e">
        <f>VLOOKUP([1]!Tabelle13[[#This Row],[Vlookup this ID for freight costs]],$AL$2:$AL$6811,2,FALSE)</f>
        <v>#REF!</v>
      </c>
      <c r="AP1682">
        <v>92.72</v>
      </c>
      <c r="AQ1682">
        <v>92.72</v>
      </c>
      <c r="AR1682" s="4">
        <v>24</v>
      </c>
      <c r="AS1682" s="4">
        <v>8</v>
      </c>
      <c r="AT1682" s="4">
        <v>2010</v>
      </c>
      <c r="AU1682" s="4">
        <v>20</v>
      </c>
      <c r="AV1682" s="4">
        <v>9</v>
      </c>
      <c r="AW1682" s="4">
        <v>2010</v>
      </c>
      <c r="AX1682" t="str">
        <f t="shared" si="470"/>
        <v>Delay</v>
      </c>
      <c r="AY1682">
        <f t="shared" si="471"/>
        <v>27</v>
      </c>
    </row>
    <row r="1683" spans="1:51" x14ac:dyDescent="0.2">
      <c r="A1683" s="3">
        <v>82862</v>
      </c>
      <c r="B1683" s="1" t="s">
        <v>215</v>
      </c>
      <c r="C1683" s="1" t="s">
        <v>89</v>
      </c>
      <c r="D1683" s="1" t="s">
        <v>130</v>
      </c>
      <c r="E1683" s="1" t="s">
        <v>53</v>
      </c>
      <c r="F1683" s="1" t="s">
        <v>53</v>
      </c>
      <c r="G1683" s="13" t="s">
        <v>1597</v>
      </c>
      <c r="H1683" s="12">
        <v>40253</v>
      </c>
      <c r="I1683" s="12" t="s">
        <v>592</v>
      </c>
      <c r="J1683" s="12">
        <v>40247</v>
      </c>
      <c r="K1683" s="4">
        <v>2228</v>
      </c>
      <c r="L1683" s="1" t="s">
        <v>146</v>
      </c>
      <c r="M1683" s="1" t="s">
        <v>132</v>
      </c>
      <c r="N1683" s="1" t="s">
        <v>563</v>
      </c>
      <c r="O1683" s="1" t="s">
        <v>93</v>
      </c>
      <c r="P1683">
        <v>60</v>
      </c>
      <c r="Q1683">
        <v>1485</v>
      </c>
      <c r="R1683">
        <v>23017.5</v>
      </c>
      <c r="S1683">
        <v>15.5</v>
      </c>
      <c r="T1683">
        <v>0.26</v>
      </c>
      <c r="U1683">
        <f t="shared" si="467"/>
        <v>23017.5</v>
      </c>
      <c r="V1683">
        <f t="shared" si="468"/>
        <v>89100</v>
      </c>
      <c r="W1683" s="1" t="s">
        <v>155</v>
      </c>
      <c r="X1683" s="1" t="s">
        <v>1236</v>
      </c>
      <c r="Y1683" s="1" t="s">
        <v>156</v>
      </c>
      <c r="Z1683" s="3">
        <v>9211</v>
      </c>
      <c r="AA1683" s="4">
        <f t="shared" si="472"/>
        <v>914</v>
      </c>
      <c r="AB1683" s="4">
        <f t="shared" si="463"/>
        <v>2407.7156890000001</v>
      </c>
      <c r="AC1683" s="4">
        <f t="shared" si="464"/>
        <v>914</v>
      </c>
      <c r="AD1683" s="4">
        <f t="shared" si="458"/>
        <v>1050.5</v>
      </c>
      <c r="AE1683" s="4">
        <v>914</v>
      </c>
      <c r="AF1683" s="4">
        <v>914</v>
      </c>
      <c r="AG1683" s="4">
        <f>AE1683</f>
        <v>914</v>
      </c>
      <c r="AI1683" t="e">
        <f t="shared" si="469"/>
        <v>#N/A</v>
      </c>
      <c r="AJ1683">
        <v>4519.97</v>
      </c>
      <c r="AK1683" s="2">
        <v>4519.97</v>
      </c>
      <c r="AL1683" s="2">
        <f>AJ1683</f>
        <v>4519.97</v>
      </c>
      <c r="AM1683" s="4"/>
      <c r="AN1683" t="e">
        <f>VLOOKUP([1]!Tabelle13[[#This Row],[Vlookup this ID for freight costs]],$AL$2:$AL$6811,2,FALSE)</f>
        <v>#REF!</v>
      </c>
      <c r="AP1683">
        <v>45.11</v>
      </c>
      <c r="AQ1683">
        <v>45.11</v>
      </c>
      <c r="AR1683" s="4">
        <v>16</v>
      </c>
      <c r="AS1683" s="4">
        <v>4</v>
      </c>
      <c r="AT1683" s="4">
        <v>2010</v>
      </c>
      <c r="AU1683" s="4">
        <v>10</v>
      </c>
      <c r="AV1683" s="4">
        <v>4</v>
      </c>
      <c r="AW1683" s="4">
        <v>2010</v>
      </c>
      <c r="AX1683" t="str">
        <f t="shared" si="470"/>
        <v>No Delay</v>
      </c>
      <c r="AY1683">
        <f t="shared" si="471"/>
        <v>0</v>
      </c>
    </row>
    <row r="1684" spans="1:51" x14ac:dyDescent="0.2">
      <c r="A1684" s="3">
        <v>84535</v>
      </c>
      <c r="B1684" s="1" t="s">
        <v>215</v>
      </c>
      <c r="C1684" s="1" t="s">
        <v>89</v>
      </c>
      <c r="D1684" s="1" t="s">
        <v>130</v>
      </c>
      <c r="E1684" s="1" t="s">
        <v>53</v>
      </c>
      <c r="F1684" s="1" t="s">
        <v>53</v>
      </c>
      <c r="G1684" s="13" t="s">
        <v>1597</v>
      </c>
      <c r="H1684" s="12">
        <v>40253</v>
      </c>
      <c r="I1684" s="12" t="s">
        <v>592</v>
      </c>
      <c r="J1684" s="12">
        <v>40247</v>
      </c>
      <c r="K1684" s="4">
        <v>2233</v>
      </c>
      <c r="L1684" s="1" t="s">
        <v>146</v>
      </c>
      <c r="M1684" s="1" t="s">
        <v>132</v>
      </c>
      <c r="N1684" s="1" t="s">
        <v>778</v>
      </c>
      <c r="O1684" s="1" t="s">
        <v>93</v>
      </c>
      <c r="P1684">
        <v>240</v>
      </c>
      <c r="Q1684">
        <v>2345</v>
      </c>
      <c r="R1684">
        <v>4455.5</v>
      </c>
      <c r="S1684">
        <v>1.9</v>
      </c>
      <c r="T1684">
        <v>0.01</v>
      </c>
      <c r="U1684">
        <f t="shared" si="467"/>
        <v>4455.5</v>
      </c>
      <c r="V1684">
        <f t="shared" si="468"/>
        <v>562800</v>
      </c>
      <c r="W1684" s="1" t="s">
        <v>204</v>
      </c>
      <c r="X1684" s="1" t="s">
        <v>1236</v>
      </c>
      <c r="Y1684" s="1" t="s">
        <v>205</v>
      </c>
      <c r="Z1684" s="3">
        <v>8859</v>
      </c>
      <c r="AA1684" s="4">
        <f t="shared" si="472"/>
        <v>914</v>
      </c>
      <c r="AB1684" s="4">
        <f t="shared" si="463"/>
        <v>2502.0987970000001</v>
      </c>
      <c r="AC1684" s="4">
        <f t="shared" si="464"/>
        <v>914</v>
      </c>
      <c r="AD1684" s="4">
        <f t="shared" si="458"/>
        <v>914</v>
      </c>
      <c r="AE1684" s="3" t="s">
        <v>1598</v>
      </c>
      <c r="AF1684" s="3">
        <v>914</v>
      </c>
      <c r="AG1684" s="4">
        <f>AI1684</f>
        <v>914</v>
      </c>
      <c r="AH1684" s="4">
        <v>82862</v>
      </c>
      <c r="AI1684">
        <f t="shared" si="469"/>
        <v>914</v>
      </c>
      <c r="AJ1684" t="s">
        <v>1598</v>
      </c>
      <c r="AK1684" s="2">
        <v>4519.97</v>
      </c>
      <c r="AL1684" s="2">
        <f>AN1684</f>
        <v>4519.97</v>
      </c>
      <c r="AM1684" s="4">
        <v>82862</v>
      </c>
      <c r="AN1684">
        <f>INDEX($AJ$2:$AJ$6811,MATCH(AM1684,$A$2:$A$6811,0))</f>
        <v>4519.97</v>
      </c>
      <c r="AP1684">
        <v>8.73</v>
      </c>
      <c r="AQ1684">
        <v>8.73</v>
      </c>
      <c r="AR1684" s="4">
        <v>16</v>
      </c>
      <c r="AS1684" s="4">
        <v>4</v>
      </c>
      <c r="AT1684" s="4">
        <v>2010</v>
      </c>
      <c r="AU1684" s="4">
        <v>10</v>
      </c>
      <c r="AV1684" s="4">
        <v>4</v>
      </c>
      <c r="AW1684" s="4">
        <v>2010</v>
      </c>
      <c r="AX1684" t="str">
        <f t="shared" si="470"/>
        <v>No Delay</v>
      </c>
      <c r="AY1684">
        <f t="shared" si="471"/>
        <v>0</v>
      </c>
    </row>
    <row r="1685" spans="1:51" x14ac:dyDescent="0.2">
      <c r="A1685" s="3">
        <v>79701</v>
      </c>
      <c r="B1685" s="1" t="s">
        <v>140</v>
      </c>
      <c r="C1685" s="1" t="s">
        <v>99</v>
      </c>
      <c r="D1685" s="1" t="s">
        <v>52</v>
      </c>
      <c r="E1685" s="1" t="s">
        <v>53</v>
      </c>
      <c r="F1685" s="1" t="s">
        <v>53</v>
      </c>
      <c r="G1685" s="13" t="s">
        <v>1186</v>
      </c>
      <c r="H1685" s="12">
        <v>41541</v>
      </c>
      <c r="I1685" s="12" t="s">
        <v>1599</v>
      </c>
      <c r="J1685" s="12">
        <v>41544</v>
      </c>
      <c r="K1685" s="4">
        <v>4955</v>
      </c>
      <c r="L1685" s="1" t="s">
        <v>146</v>
      </c>
      <c r="M1685" s="1" t="s">
        <v>170</v>
      </c>
      <c r="N1685" s="1" t="s">
        <v>154</v>
      </c>
      <c r="O1685" s="1" t="s">
        <v>93</v>
      </c>
      <c r="P1685">
        <v>60</v>
      </c>
      <c r="Q1685">
        <v>7255</v>
      </c>
      <c r="R1685">
        <v>58983.15</v>
      </c>
      <c r="S1685">
        <v>8.1300000000000008</v>
      </c>
      <c r="T1685">
        <v>0.14000000000000001</v>
      </c>
      <c r="U1685">
        <f t="shared" si="467"/>
        <v>58983.150000000009</v>
      </c>
      <c r="V1685">
        <f t="shared" si="468"/>
        <v>435300</v>
      </c>
      <c r="W1685" s="1" t="s">
        <v>155</v>
      </c>
      <c r="X1685" s="1" t="s">
        <v>1236</v>
      </c>
      <c r="Y1685" s="1" t="s">
        <v>156</v>
      </c>
      <c r="Z1685" s="3">
        <v>5565</v>
      </c>
      <c r="AA1685" s="4">
        <f t="shared" si="472"/>
        <v>917</v>
      </c>
      <c r="AB1685" s="4">
        <f t="shared" si="463"/>
        <v>3040.9604950000003</v>
      </c>
      <c r="AC1685" s="4">
        <f t="shared" si="464"/>
        <v>917</v>
      </c>
      <c r="AD1685" s="4">
        <f t="shared" si="458"/>
        <v>917</v>
      </c>
      <c r="AE1685" s="4">
        <v>917</v>
      </c>
      <c r="AF1685" s="4">
        <v>917</v>
      </c>
      <c r="AG1685" s="4">
        <f>AE1685</f>
        <v>917</v>
      </c>
      <c r="AI1685" t="e">
        <f t="shared" si="469"/>
        <v>#N/A</v>
      </c>
      <c r="AJ1685">
        <v>4676.6099999999997</v>
      </c>
      <c r="AK1685" s="2">
        <v>4676.6099999999997</v>
      </c>
      <c r="AL1685" s="2">
        <f>AJ1685</f>
        <v>4676.6099999999997</v>
      </c>
      <c r="AM1685" s="4"/>
      <c r="AN1685" t="e">
        <f>VLOOKUP([1]!Tabelle13[[#This Row],[Vlookup this ID for freight costs]],$AL$2:$AL$6811,2,FALSE)</f>
        <v>#REF!</v>
      </c>
      <c r="AP1685">
        <v>72.959999999999994</v>
      </c>
      <c r="AQ1685">
        <v>72.959999999999994</v>
      </c>
      <c r="AR1685" s="4">
        <v>24</v>
      </c>
      <c r="AS1685" s="4">
        <v>9</v>
      </c>
      <c r="AT1685" s="4">
        <v>2013</v>
      </c>
      <c r="AU1685" s="4">
        <v>27</v>
      </c>
      <c r="AV1685" s="4">
        <v>9</v>
      </c>
      <c r="AW1685" s="4">
        <v>2013</v>
      </c>
      <c r="AX1685" t="str">
        <f t="shared" si="470"/>
        <v>Delay</v>
      </c>
      <c r="AY1685">
        <f t="shared" si="471"/>
        <v>3</v>
      </c>
    </row>
    <row r="1686" spans="1:51" x14ac:dyDescent="0.2">
      <c r="A1686" s="3">
        <v>83955</v>
      </c>
      <c r="B1686" s="1" t="s">
        <v>50</v>
      </c>
      <c r="C1686" s="1" t="s">
        <v>51</v>
      </c>
      <c r="D1686" s="1" t="s">
        <v>130</v>
      </c>
      <c r="E1686" s="1" t="s">
        <v>101</v>
      </c>
      <c r="F1686" s="1" t="s">
        <v>101</v>
      </c>
      <c r="G1686" s="13" t="s">
        <v>983</v>
      </c>
      <c r="H1686" s="12">
        <v>40148</v>
      </c>
      <c r="I1686" s="12" t="s">
        <v>1600</v>
      </c>
      <c r="J1686" s="12">
        <v>40135</v>
      </c>
      <c r="K1686" s="4">
        <v>2021</v>
      </c>
      <c r="L1686" s="1" t="s">
        <v>146</v>
      </c>
      <c r="M1686" s="1" t="s">
        <v>132</v>
      </c>
      <c r="N1686" s="1" t="s">
        <v>178</v>
      </c>
      <c r="O1686" s="1" t="s">
        <v>93</v>
      </c>
      <c r="P1686">
        <v>60</v>
      </c>
      <c r="Q1686">
        <v>16566</v>
      </c>
      <c r="R1686">
        <v>127723.86</v>
      </c>
      <c r="S1686">
        <v>7.71</v>
      </c>
      <c r="T1686">
        <v>0.13</v>
      </c>
      <c r="U1686">
        <f t="shared" si="467"/>
        <v>127723.86</v>
      </c>
      <c r="V1686">
        <f t="shared" si="468"/>
        <v>993960</v>
      </c>
      <c r="W1686" s="1" t="s">
        <v>179</v>
      </c>
      <c r="X1686" s="1" t="s">
        <v>1236</v>
      </c>
      <c r="Y1686" s="1" t="s">
        <v>156</v>
      </c>
      <c r="Z1686" s="3">
        <v>14703</v>
      </c>
      <c r="AA1686" s="4">
        <f t="shared" si="472"/>
        <v>921</v>
      </c>
      <c r="AB1686" s="4">
        <f t="shared" si="463"/>
        <v>4062.8222608000001</v>
      </c>
      <c r="AC1686" s="4">
        <f t="shared" si="464"/>
        <v>921</v>
      </c>
      <c r="AD1686" s="4">
        <f t="shared" si="458"/>
        <v>921</v>
      </c>
      <c r="AE1686" s="4">
        <v>921</v>
      </c>
      <c r="AF1686" s="4">
        <v>921</v>
      </c>
      <c r="AG1686" s="4">
        <f>AE1686</f>
        <v>921</v>
      </c>
      <c r="AI1686" t="e">
        <f t="shared" si="469"/>
        <v>#N/A</v>
      </c>
      <c r="AJ1686">
        <v>4468.51</v>
      </c>
      <c r="AK1686" s="2">
        <v>4468.51</v>
      </c>
      <c r="AL1686" s="2">
        <f>AJ1686</f>
        <v>4468.51</v>
      </c>
      <c r="AM1686" s="4"/>
      <c r="AN1686" t="e">
        <f>VLOOKUP([1]!Tabelle13[[#This Row],[Vlookup this ID for freight costs]],$AL$2:$AL$6811,2,FALSE)</f>
        <v>#REF!</v>
      </c>
      <c r="AP1686">
        <v>250.34</v>
      </c>
      <c r="AQ1686">
        <v>250.34</v>
      </c>
      <c r="AR1686" s="4">
        <v>1</v>
      </c>
      <c r="AS1686" s="4">
        <v>12</v>
      </c>
      <c r="AT1686" s="4">
        <v>2009</v>
      </c>
      <c r="AU1686" s="4">
        <v>18</v>
      </c>
      <c r="AV1686" s="4">
        <v>11</v>
      </c>
      <c r="AW1686" s="4">
        <v>2009</v>
      </c>
      <c r="AX1686" t="str">
        <f t="shared" si="470"/>
        <v>No Delay</v>
      </c>
      <c r="AY1686">
        <f t="shared" si="471"/>
        <v>0</v>
      </c>
    </row>
    <row r="1687" spans="1:51" x14ac:dyDescent="0.2">
      <c r="A1687" s="3">
        <v>83447</v>
      </c>
      <c r="B1687" s="1" t="s">
        <v>151</v>
      </c>
      <c r="C1687" s="1" t="s">
        <v>65</v>
      </c>
      <c r="D1687" s="1" t="s">
        <v>130</v>
      </c>
      <c r="E1687" s="1" t="s">
        <v>152</v>
      </c>
      <c r="F1687" s="1" t="s">
        <v>152</v>
      </c>
      <c r="G1687" s="13" t="s">
        <v>1461</v>
      </c>
      <c r="H1687" s="12">
        <v>40406</v>
      </c>
      <c r="I1687" s="12" t="s">
        <v>806</v>
      </c>
      <c r="J1687" s="12">
        <v>40407</v>
      </c>
      <c r="K1687" s="4">
        <v>2669</v>
      </c>
      <c r="L1687" s="1" t="s">
        <v>146</v>
      </c>
      <c r="M1687" s="1" t="s">
        <v>132</v>
      </c>
      <c r="N1687" s="1" t="s">
        <v>154</v>
      </c>
      <c r="O1687" s="1" t="s">
        <v>93</v>
      </c>
      <c r="P1687">
        <v>60</v>
      </c>
      <c r="Q1687">
        <v>7000</v>
      </c>
      <c r="R1687">
        <v>78540</v>
      </c>
      <c r="S1687">
        <v>11.22</v>
      </c>
      <c r="T1687">
        <v>0.19</v>
      </c>
      <c r="U1687">
        <f t="shared" si="467"/>
        <v>78540</v>
      </c>
      <c r="V1687">
        <f t="shared" si="468"/>
        <v>420000</v>
      </c>
      <c r="W1687" s="1" t="s">
        <v>155</v>
      </c>
      <c r="X1687" s="1" t="s">
        <v>1236</v>
      </c>
      <c r="Y1687" s="1" t="s">
        <v>156</v>
      </c>
      <c r="Z1687" s="3">
        <v>7726</v>
      </c>
      <c r="AA1687" s="4">
        <f t="shared" si="472"/>
        <v>922</v>
      </c>
      <c r="AB1687" s="4">
        <f t="shared" si="463"/>
        <v>3012.9748060000002</v>
      </c>
      <c r="AC1687" s="4">
        <f t="shared" si="464"/>
        <v>922</v>
      </c>
      <c r="AD1687" s="4">
        <f t="shared" ref="AD1687:AD1750" si="473">AVERAGEIFS($AA$2:$AA$6811,$L$2:$L$6811,L1687,$V$2:$V$6811,"&gt;="&amp;(V1687-100), $V$2:$V$6811,"&lt;="&amp;(V1687+100),$AA$2:$AA$6811,"&gt;"&amp;1)</f>
        <v>1427.7709873333333</v>
      </c>
      <c r="AE1687" s="4">
        <v>922</v>
      </c>
      <c r="AF1687" s="4">
        <v>922</v>
      </c>
      <c r="AG1687" s="4">
        <f>AE1687</f>
        <v>922</v>
      </c>
      <c r="AI1687" t="e">
        <f t="shared" si="469"/>
        <v>#N/A</v>
      </c>
      <c r="AJ1687">
        <v>6147.18</v>
      </c>
      <c r="AK1687" s="2">
        <v>6147.18</v>
      </c>
      <c r="AL1687" s="2">
        <f>AJ1687</f>
        <v>6147.18</v>
      </c>
      <c r="AM1687" s="4"/>
      <c r="AN1687" t="e">
        <f>VLOOKUP([1]!Tabelle13[[#This Row],[Vlookup this ID for freight costs]],$AL$2:$AL$6811,2,FALSE)</f>
        <v>#REF!</v>
      </c>
      <c r="AP1687">
        <v>169.33</v>
      </c>
      <c r="AQ1687">
        <v>169.33</v>
      </c>
      <c r="AR1687" s="4">
        <v>16</v>
      </c>
      <c r="AS1687" s="4">
        <v>8</v>
      </c>
      <c r="AT1687" s="4">
        <v>2010</v>
      </c>
      <c r="AU1687" s="4">
        <v>17</v>
      </c>
      <c r="AV1687" s="4">
        <v>8</v>
      </c>
      <c r="AW1687" s="4">
        <v>2010</v>
      </c>
      <c r="AX1687" t="str">
        <f t="shared" si="470"/>
        <v>Delay</v>
      </c>
      <c r="AY1687">
        <f t="shared" si="471"/>
        <v>1</v>
      </c>
    </row>
    <row r="1688" spans="1:51" x14ac:dyDescent="0.2">
      <c r="A1688" s="3">
        <v>11909</v>
      </c>
      <c r="B1688" s="1" t="s">
        <v>625</v>
      </c>
      <c r="C1688" s="1" t="s">
        <v>65</v>
      </c>
      <c r="D1688" s="1" t="s">
        <v>130</v>
      </c>
      <c r="E1688" s="1" t="s">
        <v>53</v>
      </c>
      <c r="F1688" s="1" t="s">
        <v>53</v>
      </c>
      <c r="G1688" s="13" t="s">
        <v>626</v>
      </c>
      <c r="H1688" s="12">
        <v>39678</v>
      </c>
      <c r="I1688" s="12" t="s">
        <v>626</v>
      </c>
      <c r="J1688" s="12">
        <v>39678</v>
      </c>
      <c r="K1688" s="4">
        <v>1013</v>
      </c>
      <c r="L1688" s="1" t="s">
        <v>146</v>
      </c>
      <c r="M1688" s="1" t="s">
        <v>132</v>
      </c>
      <c r="N1688" s="1" t="s">
        <v>221</v>
      </c>
      <c r="O1688" s="1" t="s">
        <v>93</v>
      </c>
      <c r="P1688">
        <v>60</v>
      </c>
      <c r="Q1688">
        <v>13380</v>
      </c>
      <c r="R1688">
        <v>20739</v>
      </c>
      <c r="S1688">
        <v>1.55</v>
      </c>
      <c r="T1688">
        <v>0.03</v>
      </c>
      <c r="U1688">
        <f t="shared" si="467"/>
        <v>20739</v>
      </c>
      <c r="V1688">
        <f t="shared" si="468"/>
        <v>802800</v>
      </c>
      <c r="W1688" s="1" t="s">
        <v>155</v>
      </c>
      <c r="X1688" s="1" t="s">
        <v>1236</v>
      </c>
      <c r="Y1688" s="1" t="s">
        <v>156</v>
      </c>
      <c r="Z1688" s="3">
        <v>7726</v>
      </c>
      <c r="AA1688" s="4">
        <f t="shared" si="472"/>
        <v>925</v>
      </c>
      <c r="AB1688" s="4">
        <f t="shared" si="463"/>
        <v>3713.1657700000001</v>
      </c>
      <c r="AC1688" s="4">
        <f t="shared" si="464"/>
        <v>925</v>
      </c>
      <c r="AD1688" s="4">
        <f t="shared" si="473"/>
        <v>925</v>
      </c>
      <c r="AE1688" s="4">
        <v>925</v>
      </c>
      <c r="AF1688" s="4">
        <v>925</v>
      </c>
      <c r="AG1688" s="4">
        <f>AE1688</f>
        <v>925</v>
      </c>
      <c r="AH1688" s="4">
        <v>83063</v>
      </c>
      <c r="AI1688">
        <f t="shared" si="469"/>
        <v>4883</v>
      </c>
      <c r="AJ1688">
        <v>9185.15</v>
      </c>
      <c r="AK1688" s="2">
        <v>9185.15</v>
      </c>
      <c r="AL1688" s="2">
        <f>AJ1688</f>
        <v>9185.15</v>
      </c>
      <c r="AM1688" s="4"/>
      <c r="AN1688" t="e">
        <f>VLOOKUP([1]!Tabelle13[[#This Row],[Vlookup this ID for freight costs]],$AL$2:$AL$6811,2,FALSE)</f>
        <v>#REF!</v>
      </c>
      <c r="AP1688">
        <v>33.18</v>
      </c>
      <c r="AQ1688">
        <v>33.18</v>
      </c>
      <c r="AR1688" s="4">
        <v>18</v>
      </c>
      <c r="AS1688" s="4">
        <v>8</v>
      </c>
      <c r="AT1688" s="4">
        <v>2008</v>
      </c>
      <c r="AU1688" s="4">
        <v>18</v>
      </c>
      <c r="AV1688" s="4">
        <v>8</v>
      </c>
      <c r="AW1688" s="4">
        <v>2008</v>
      </c>
      <c r="AX1688" t="str">
        <f t="shared" si="470"/>
        <v>No Delay</v>
      </c>
      <c r="AY1688">
        <f t="shared" si="471"/>
        <v>0</v>
      </c>
    </row>
    <row r="1689" spans="1:51" x14ac:dyDescent="0.2">
      <c r="A1689" s="3">
        <v>32064</v>
      </c>
      <c r="B1689" s="1" t="s">
        <v>215</v>
      </c>
      <c r="C1689" s="1" t="s">
        <v>89</v>
      </c>
      <c r="D1689" s="1" t="s">
        <v>74</v>
      </c>
      <c r="E1689" s="1" t="s">
        <v>53</v>
      </c>
      <c r="F1689" s="1" t="s">
        <v>53</v>
      </c>
      <c r="G1689" s="13" t="s">
        <v>1601</v>
      </c>
      <c r="H1689" s="12">
        <v>40725</v>
      </c>
      <c r="I1689" s="12" t="s">
        <v>1601</v>
      </c>
      <c r="J1689" s="12">
        <v>40725</v>
      </c>
      <c r="K1689" s="4">
        <v>3285</v>
      </c>
      <c r="L1689" s="1" t="s">
        <v>146</v>
      </c>
      <c r="M1689" s="1" t="s">
        <v>248</v>
      </c>
      <c r="N1689" s="1" t="s">
        <v>764</v>
      </c>
      <c r="O1689" s="1" t="s">
        <v>765</v>
      </c>
      <c r="P1689">
        <v>30</v>
      </c>
      <c r="Q1689">
        <v>6100</v>
      </c>
      <c r="R1689">
        <v>307440</v>
      </c>
      <c r="S1689">
        <v>50.4</v>
      </c>
      <c r="T1689">
        <v>1.68</v>
      </c>
      <c r="U1689">
        <f t="shared" si="467"/>
        <v>307440</v>
      </c>
      <c r="V1689">
        <f t="shared" si="468"/>
        <v>183000</v>
      </c>
      <c r="W1689" s="1" t="s">
        <v>251</v>
      </c>
      <c r="X1689" s="1" t="s">
        <v>252</v>
      </c>
      <c r="Y1689" s="1" t="s">
        <v>252</v>
      </c>
      <c r="Z1689" s="3">
        <v>5027</v>
      </c>
      <c r="AA1689" s="4">
        <f t="shared" si="472"/>
        <v>928</v>
      </c>
      <c r="AB1689" s="4">
        <f t="shared" si="463"/>
        <v>2914.2017860000001</v>
      </c>
      <c r="AC1689" s="4">
        <f t="shared" si="464"/>
        <v>928</v>
      </c>
      <c r="AD1689" s="4">
        <f t="shared" si="473"/>
        <v>928</v>
      </c>
      <c r="AE1689" s="4">
        <v>928</v>
      </c>
      <c r="AF1689" s="4">
        <v>928</v>
      </c>
      <c r="AG1689" s="4">
        <f>AE1689</f>
        <v>928</v>
      </c>
      <c r="AI1689" t="e">
        <f t="shared" si="469"/>
        <v>#N/A</v>
      </c>
      <c r="AJ1689">
        <v>2093.3200000000002</v>
      </c>
      <c r="AK1689" s="2">
        <v>2093.3200000000002</v>
      </c>
      <c r="AL1689" s="2">
        <f>AJ1689</f>
        <v>2093.3200000000002</v>
      </c>
      <c r="AM1689" s="4"/>
      <c r="AN1689" t="e">
        <f>VLOOKUP([1]!Tabelle13[[#This Row],[Vlookup this ID for freight costs]],$AL$2:$AL$6811,2,FALSE)</f>
        <v>#REF!</v>
      </c>
      <c r="AP1689">
        <v>662.84</v>
      </c>
      <c r="AQ1689">
        <v>662.84</v>
      </c>
      <c r="AR1689" s="4">
        <v>1</v>
      </c>
      <c r="AS1689" s="4">
        <v>7</v>
      </c>
      <c r="AT1689" s="4">
        <v>2011</v>
      </c>
      <c r="AU1689" s="4">
        <v>1</v>
      </c>
      <c r="AV1689" s="4">
        <v>7</v>
      </c>
      <c r="AW1689" s="4">
        <v>2011</v>
      </c>
      <c r="AX1689" t="str">
        <f t="shared" si="470"/>
        <v>No Delay</v>
      </c>
      <c r="AY1689">
        <f t="shared" si="471"/>
        <v>0</v>
      </c>
    </row>
    <row r="1690" spans="1:51" x14ac:dyDescent="0.2">
      <c r="A1690" s="3">
        <v>62059</v>
      </c>
      <c r="B1690" s="1" t="s">
        <v>215</v>
      </c>
      <c r="C1690" s="1" t="s">
        <v>89</v>
      </c>
      <c r="D1690" s="1" t="s">
        <v>74</v>
      </c>
      <c r="E1690" s="1" t="s">
        <v>53</v>
      </c>
      <c r="F1690" s="1" t="s">
        <v>53</v>
      </c>
      <c r="G1690" s="13" t="s">
        <v>1601</v>
      </c>
      <c r="H1690" s="12">
        <v>40725</v>
      </c>
      <c r="I1690" s="12" t="s">
        <v>1601</v>
      </c>
      <c r="J1690" s="12">
        <v>40725</v>
      </c>
      <c r="K1690" s="4">
        <v>3287</v>
      </c>
      <c r="L1690" s="1" t="s">
        <v>146</v>
      </c>
      <c r="M1690" s="1" t="s">
        <v>248</v>
      </c>
      <c r="N1690" s="1" t="s">
        <v>304</v>
      </c>
      <c r="O1690" s="1" t="s">
        <v>305</v>
      </c>
      <c r="P1690">
        <v>180</v>
      </c>
      <c r="Q1690">
        <v>922</v>
      </c>
      <c r="R1690">
        <v>46100</v>
      </c>
      <c r="S1690">
        <v>50</v>
      </c>
      <c r="T1690">
        <v>0.28000000000000003</v>
      </c>
      <c r="U1690">
        <f t="shared" si="467"/>
        <v>46100</v>
      </c>
      <c r="V1690">
        <f t="shared" si="468"/>
        <v>165960</v>
      </c>
      <c r="W1690" s="1" t="s">
        <v>251</v>
      </c>
      <c r="X1690" s="1" t="s">
        <v>252</v>
      </c>
      <c r="Y1690" s="1" t="s">
        <v>252</v>
      </c>
      <c r="Z1690" s="3">
        <v>5027</v>
      </c>
      <c r="AA1690" s="4">
        <f t="shared" si="472"/>
        <v>928</v>
      </c>
      <c r="AB1690" s="4">
        <f t="shared" si="463"/>
        <v>2345.9276776000002</v>
      </c>
      <c r="AC1690" s="4">
        <f t="shared" si="464"/>
        <v>928</v>
      </c>
      <c r="AD1690" s="4">
        <f t="shared" si="473"/>
        <v>4692</v>
      </c>
      <c r="AE1690" s="3" t="s">
        <v>1602</v>
      </c>
      <c r="AF1690" s="3">
        <v>928</v>
      </c>
      <c r="AG1690" s="4">
        <f>AI1690</f>
        <v>928</v>
      </c>
      <c r="AH1690" s="4">
        <v>32064</v>
      </c>
      <c r="AI1690">
        <f t="shared" si="469"/>
        <v>928</v>
      </c>
      <c r="AJ1690" t="s">
        <v>1602</v>
      </c>
      <c r="AK1690" s="2">
        <v>2093.3200000000002</v>
      </c>
      <c r="AL1690" s="2">
        <f>AN1690</f>
        <v>2093.3200000000002</v>
      </c>
      <c r="AM1690" s="4">
        <v>32064</v>
      </c>
      <c r="AN1690">
        <f>INDEX($AJ$2:$AJ$6811,MATCH(AM1690,$A$2:$A$6811,0))</f>
        <v>2093.3200000000002</v>
      </c>
      <c r="AP1690">
        <v>99.39</v>
      </c>
      <c r="AQ1690">
        <v>99.39</v>
      </c>
      <c r="AR1690" s="4">
        <v>1</v>
      </c>
      <c r="AS1690" s="4">
        <v>7</v>
      </c>
      <c r="AT1690" s="4">
        <v>2011</v>
      </c>
      <c r="AU1690" s="4">
        <v>1</v>
      </c>
      <c r="AV1690" s="4">
        <v>7</v>
      </c>
      <c r="AW1690" s="4">
        <v>2011</v>
      </c>
      <c r="AX1690" t="str">
        <f t="shared" si="470"/>
        <v>No Delay</v>
      </c>
      <c r="AY1690">
        <f t="shared" si="471"/>
        <v>0</v>
      </c>
    </row>
    <row r="1691" spans="1:51" x14ac:dyDescent="0.2">
      <c r="A1691" s="3">
        <v>85503</v>
      </c>
      <c r="B1691" s="1" t="s">
        <v>140</v>
      </c>
      <c r="C1691" s="1" t="s">
        <v>99</v>
      </c>
      <c r="D1691" s="1" t="s">
        <v>130</v>
      </c>
      <c r="E1691" s="1" t="s">
        <v>101</v>
      </c>
      <c r="F1691" s="1" t="s">
        <v>101</v>
      </c>
      <c r="G1691" s="13" t="s">
        <v>1411</v>
      </c>
      <c r="H1691" s="12">
        <v>41880</v>
      </c>
      <c r="I1691" s="12" t="s">
        <v>1500</v>
      </c>
      <c r="J1691" s="12">
        <v>41967</v>
      </c>
      <c r="K1691" s="4">
        <v>6142</v>
      </c>
      <c r="L1691" s="1" t="s">
        <v>146</v>
      </c>
      <c r="M1691" s="1" t="s">
        <v>132</v>
      </c>
      <c r="N1691" s="1" t="s">
        <v>599</v>
      </c>
      <c r="O1691" s="1" t="s">
        <v>93</v>
      </c>
      <c r="P1691">
        <v>60</v>
      </c>
      <c r="Q1691">
        <v>17000</v>
      </c>
      <c r="R1691">
        <v>63410</v>
      </c>
      <c r="S1691">
        <v>3.73</v>
      </c>
      <c r="T1691">
        <v>0.06</v>
      </c>
      <c r="U1691">
        <f t="shared" si="467"/>
        <v>63410</v>
      </c>
      <c r="V1691">
        <f t="shared" si="468"/>
        <v>1020000</v>
      </c>
      <c r="W1691" s="1" t="s">
        <v>160</v>
      </c>
      <c r="X1691" s="1" t="s">
        <v>1236</v>
      </c>
      <c r="Y1691" s="1" t="s">
        <v>161</v>
      </c>
      <c r="Z1691" s="3">
        <v>11983</v>
      </c>
      <c r="AA1691" s="4">
        <f t="shared" si="472"/>
        <v>931</v>
      </c>
      <c r="AB1691" s="4">
        <f t="shared" si="463"/>
        <v>4110.4528060000002</v>
      </c>
      <c r="AC1691" s="4">
        <f t="shared" si="464"/>
        <v>931</v>
      </c>
      <c r="AD1691" s="4">
        <f t="shared" si="473"/>
        <v>2057.4</v>
      </c>
      <c r="AE1691" s="4">
        <v>931</v>
      </c>
      <c r="AF1691" s="4">
        <v>931</v>
      </c>
      <c r="AG1691" s="4">
        <f t="shared" ref="AG1691:AG1696" si="474">AE1691</f>
        <v>931</v>
      </c>
      <c r="AI1691" t="e">
        <f t="shared" si="469"/>
        <v>#N/A</v>
      </c>
      <c r="AJ1691">
        <v>6002</v>
      </c>
      <c r="AK1691" s="2">
        <v>6002</v>
      </c>
      <c r="AL1691" s="2">
        <f t="shared" ref="AL1691:AL1696" si="475">AJ1691</f>
        <v>6002</v>
      </c>
      <c r="AM1691" s="4"/>
      <c r="AN1691" t="e">
        <f>VLOOKUP([1]!Tabelle13[[#This Row],[Vlookup this ID for freight costs]],$AL$2:$AL$6811,2,FALSE)</f>
        <v>#REF!</v>
      </c>
      <c r="AP1691">
        <v>78.44</v>
      </c>
      <c r="AQ1691">
        <v>78.44</v>
      </c>
      <c r="AR1691" s="4">
        <v>29</v>
      </c>
      <c r="AS1691" s="4">
        <v>8</v>
      </c>
      <c r="AT1691" s="4">
        <v>2014</v>
      </c>
      <c r="AU1691" s="4">
        <v>24</v>
      </c>
      <c r="AV1691" s="4">
        <v>11</v>
      </c>
      <c r="AW1691" s="4">
        <v>2014</v>
      </c>
      <c r="AX1691" t="str">
        <f t="shared" si="470"/>
        <v>Delay</v>
      </c>
      <c r="AY1691">
        <f t="shared" si="471"/>
        <v>87</v>
      </c>
    </row>
    <row r="1692" spans="1:51" x14ac:dyDescent="0.2">
      <c r="A1692" s="3">
        <v>83014</v>
      </c>
      <c r="B1692" s="1" t="s">
        <v>140</v>
      </c>
      <c r="C1692" s="1" t="s">
        <v>99</v>
      </c>
      <c r="D1692" s="1" t="s">
        <v>130</v>
      </c>
      <c r="E1692" s="1" t="s">
        <v>101</v>
      </c>
      <c r="F1692" s="1" t="s">
        <v>101</v>
      </c>
      <c r="G1692" s="13" t="s">
        <v>1265</v>
      </c>
      <c r="H1692" s="12">
        <v>40991</v>
      </c>
      <c r="I1692" s="12" t="s">
        <v>1543</v>
      </c>
      <c r="J1692" s="12">
        <v>40980</v>
      </c>
      <c r="K1692" s="4">
        <v>3810</v>
      </c>
      <c r="L1692" s="1" t="s">
        <v>146</v>
      </c>
      <c r="M1692" s="1" t="s">
        <v>132</v>
      </c>
      <c r="N1692" s="1" t="s">
        <v>408</v>
      </c>
      <c r="O1692" s="1" t="s">
        <v>93</v>
      </c>
      <c r="P1692">
        <v>120</v>
      </c>
      <c r="Q1692">
        <v>3679</v>
      </c>
      <c r="R1692">
        <v>123614.39999999999</v>
      </c>
      <c r="S1692">
        <v>33.6</v>
      </c>
      <c r="T1692">
        <v>0.28000000000000003</v>
      </c>
      <c r="U1692">
        <f t="shared" si="467"/>
        <v>123614.40000000001</v>
      </c>
      <c r="V1692">
        <f t="shared" si="468"/>
        <v>441480</v>
      </c>
      <c r="W1692" s="1" t="s">
        <v>155</v>
      </c>
      <c r="X1692" s="1" t="s">
        <v>1236</v>
      </c>
      <c r="Y1692" s="1" t="s">
        <v>156</v>
      </c>
      <c r="Z1692" s="3">
        <v>12500</v>
      </c>
      <c r="AA1692" s="4">
        <f t="shared" si="472"/>
        <v>932</v>
      </c>
      <c r="AB1692" s="4">
        <f t="shared" si="463"/>
        <v>2648.5023621999999</v>
      </c>
      <c r="AC1692" s="4">
        <f t="shared" si="464"/>
        <v>932</v>
      </c>
      <c r="AD1692" s="4">
        <f t="shared" si="473"/>
        <v>932</v>
      </c>
      <c r="AE1692" s="4">
        <v>932</v>
      </c>
      <c r="AF1692" s="4">
        <v>932</v>
      </c>
      <c r="AG1692" s="4">
        <f t="shared" si="474"/>
        <v>932</v>
      </c>
      <c r="AI1692" t="e">
        <f t="shared" si="469"/>
        <v>#N/A</v>
      </c>
      <c r="AJ1692">
        <v>1698.83</v>
      </c>
      <c r="AK1692" s="2">
        <v>1698.83</v>
      </c>
      <c r="AL1692" s="2">
        <f t="shared" si="475"/>
        <v>1698.83</v>
      </c>
      <c r="AM1692" s="4"/>
      <c r="AN1692" t="e">
        <f>VLOOKUP([1]!Tabelle13[[#This Row],[Vlookup this ID for freight costs]],$AL$2:$AL$6811,2,FALSE)</f>
        <v>#REF!</v>
      </c>
      <c r="AP1692">
        <v>203.96</v>
      </c>
      <c r="AQ1692">
        <v>203.96</v>
      </c>
      <c r="AR1692" s="4">
        <v>23</v>
      </c>
      <c r="AS1692" s="4">
        <v>4</v>
      </c>
      <c r="AT1692" s="4">
        <v>2012</v>
      </c>
      <c r="AU1692" s="4">
        <v>12</v>
      </c>
      <c r="AV1692" s="4">
        <v>4</v>
      </c>
      <c r="AW1692" s="4">
        <v>2012</v>
      </c>
      <c r="AX1692" t="str">
        <f t="shared" si="470"/>
        <v>No Delay</v>
      </c>
      <c r="AY1692">
        <f t="shared" si="471"/>
        <v>0</v>
      </c>
    </row>
    <row r="1693" spans="1:51" x14ac:dyDescent="0.2">
      <c r="A1693" s="3">
        <v>11003</v>
      </c>
      <c r="B1693" s="1" t="s">
        <v>88</v>
      </c>
      <c r="C1693" s="1" t="s">
        <v>89</v>
      </c>
      <c r="D1693" s="1" t="s">
        <v>130</v>
      </c>
      <c r="E1693" s="1" t="s">
        <v>53</v>
      </c>
      <c r="F1693" s="1" t="s">
        <v>53</v>
      </c>
      <c r="G1693" s="13" t="s">
        <v>1603</v>
      </c>
      <c r="H1693" s="12">
        <v>39855</v>
      </c>
      <c r="I1693" s="12" t="s">
        <v>1603</v>
      </c>
      <c r="J1693" s="12">
        <v>39855</v>
      </c>
      <c r="K1693" s="4">
        <v>1354</v>
      </c>
      <c r="L1693" s="1" t="s">
        <v>146</v>
      </c>
      <c r="M1693" s="1" t="s">
        <v>132</v>
      </c>
      <c r="N1693" s="1" t="s">
        <v>1221</v>
      </c>
      <c r="O1693" s="1" t="s">
        <v>446</v>
      </c>
      <c r="P1693">
        <v>180</v>
      </c>
      <c r="Q1693">
        <v>3271</v>
      </c>
      <c r="R1693">
        <v>55476.160000000003</v>
      </c>
      <c r="S1693">
        <v>16.96</v>
      </c>
      <c r="T1693">
        <v>0.09</v>
      </c>
      <c r="U1693">
        <f t="shared" si="467"/>
        <v>55476.160000000003</v>
      </c>
      <c r="V1693">
        <f t="shared" si="468"/>
        <v>588780</v>
      </c>
      <c r="W1693" s="1" t="s">
        <v>251</v>
      </c>
      <c r="X1693" s="1" t="s">
        <v>252</v>
      </c>
      <c r="Y1693" s="1" t="s">
        <v>252</v>
      </c>
      <c r="Z1693" s="3">
        <v>5027</v>
      </c>
      <c r="AA1693" s="4">
        <f t="shared" si="472"/>
        <v>933</v>
      </c>
      <c r="AB1693" s="4">
        <f t="shared" si="463"/>
        <v>2603.7252598</v>
      </c>
      <c r="AC1693" s="4">
        <f t="shared" si="464"/>
        <v>933</v>
      </c>
      <c r="AD1693" s="4">
        <f t="shared" si="473"/>
        <v>933</v>
      </c>
      <c r="AE1693" s="4">
        <v>933</v>
      </c>
      <c r="AF1693" s="4">
        <v>933</v>
      </c>
      <c r="AG1693" s="4">
        <f t="shared" si="474"/>
        <v>933</v>
      </c>
      <c r="AH1693" s="4">
        <v>82549</v>
      </c>
      <c r="AI1693">
        <f t="shared" si="469"/>
        <v>23677</v>
      </c>
      <c r="AJ1693">
        <v>3409.91</v>
      </c>
      <c r="AK1693" s="2">
        <v>3409.91</v>
      </c>
      <c r="AL1693" s="2">
        <f t="shared" si="475"/>
        <v>3409.91</v>
      </c>
      <c r="AM1693" s="4"/>
      <c r="AN1693" t="e">
        <f>VLOOKUP([1]!Tabelle13[[#This Row],[Vlookup this ID for freight costs]],$AL$2:$AL$6811,2,FALSE)</f>
        <v>#REF!</v>
      </c>
      <c r="AP1693">
        <v>108.73</v>
      </c>
      <c r="AQ1693">
        <v>108.73</v>
      </c>
      <c r="AR1693" s="4">
        <v>11</v>
      </c>
      <c r="AS1693" s="4">
        <v>2</v>
      </c>
      <c r="AT1693" s="4">
        <v>2009</v>
      </c>
      <c r="AU1693" s="4">
        <v>11</v>
      </c>
      <c r="AV1693" s="4">
        <v>2</v>
      </c>
      <c r="AW1693" s="4">
        <v>2009</v>
      </c>
      <c r="AX1693" t="str">
        <f t="shared" si="470"/>
        <v>No Delay</v>
      </c>
      <c r="AY1693">
        <f t="shared" si="471"/>
        <v>0</v>
      </c>
    </row>
    <row r="1694" spans="1:51" x14ac:dyDescent="0.2">
      <c r="A1694" s="3">
        <v>84320</v>
      </c>
      <c r="B1694" s="1" t="s">
        <v>151</v>
      </c>
      <c r="C1694" s="1" t="s">
        <v>65</v>
      </c>
      <c r="D1694" s="1" t="s">
        <v>130</v>
      </c>
      <c r="E1694" s="1" t="s">
        <v>152</v>
      </c>
      <c r="F1694" s="1" t="s">
        <v>152</v>
      </c>
      <c r="G1694" s="13" t="s">
        <v>617</v>
      </c>
      <c r="H1694" s="12">
        <v>41670</v>
      </c>
      <c r="I1694" s="12" t="s">
        <v>968</v>
      </c>
      <c r="J1694" s="12">
        <v>41654</v>
      </c>
      <c r="K1694" s="4">
        <v>5189</v>
      </c>
      <c r="L1694" s="1" t="s">
        <v>146</v>
      </c>
      <c r="M1694" s="1" t="s">
        <v>132</v>
      </c>
      <c r="N1694" s="1" t="s">
        <v>676</v>
      </c>
      <c r="O1694" s="1" t="s">
        <v>93</v>
      </c>
      <c r="P1694">
        <v>60</v>
      </c>
      <c r="Q1694">
        <v>11605</v>
      </c>
      <c r="R1694">
        <v>24950.75</v>
      </c>
      <c r="S1694">
        <v>2.15</v>
      </c>
      <c r="T1694">
        <v>0.04</v>
      </c>
      <c r="U1694">
        <f t="shared" si="467"/>
        <v>24950.75</v>
      </c>
      <c r="V1694">
        <f t="shared" si="468"/>
        <v>696300</v>
      </c>
      <c r="W1694" s="1" t="s">
        <v>160</v>
      </c>
      <c r="X1694" s="1" t="s">
        <v>1236</v>
      </c>
      <c r="Y1694" s="1" t="s">
        <v>161</v>
      </c>
      <c r="Z1694" s="3">
        <v>7348</v>
      </c>
      <c r="AA1694" s="4">
        <f t="shared" si="472"/>
        <v>935</v>
      </c>
      <c r="AB1694" s="4">
        <f t="shared" si="463"/>
        <v>3518.363425</v>
      </c>
      <c r="AC1694" s="4">
        <f t="shared" si="464"/>
        <v>935</v>
      </c>
      <c r="AD1694" s="4">
        <f t="shared" si="473"/>
        <v>2070.3333333333335</v>
      </c>
      <c r="AE1694" s="4">
        <v>935</v>
      </c>
      <c r="AF1694" s="4">
        <v>935</v>
      </c>
      <c r="AG1694" s="4">
        <f t="shared" si="474"/>
        <v>935</v>
      </c>
      <c r="AI1694" t="e">
        <f t="shared" si="469"/>
        <v>#N/A</v>
      </c>
      <c r="AJ1694">
        <v>49199.75</v>
      </c>
      <c r="AK1694" s="2">
        <v>49199.75</v>
      </c>
      <c r="AL1694" s="2">
        <f t="shared" si="475"/>
        <v>49199.75</v>
      </c>
      <c r="AM1694" s="4"/>
      <c r="AN1694" t="e">
        <f>VLOOKUP([1]!Tabelle13[[#This Row],[Vlookup this ID for freight costs]],$AL$2:$AL$6811,2,FALSE)</f>
        <v>#REF!</v>
      </c>
      <c r="AP1694">
        <v>30.86</v>
      </c>
      <c r="AQ1694">
        <v>30.86</v>
      </c>
      <c r="AR1694" s="4">
        <v>31</v>
      </c>
      <c r="AS1694" s="4">
        <v>1</v>
      </c>
      <c r="AT1694" s="4">
        <v>2014</v>
      </c>
      <c r="AU1694" s="4">
        <v>15</v>
      </c>
      <c r="AV1694" s="4">
        <v>1</v>
      </c>
      <c r="AW1694" s="4">
        <v>2014</v>
      </c>
      <c r="AX1694" t="str">
        <f t="shared" si="470"/>
        <v>No Delay</v>
      </c>
      <c r="AY1694">
        <f t="shared" si="471"/>
        <v>0</v>
      </c>
    </row>
    <row r="1695" spans="1:51" x14ac:dyDescent="0.2">
      <c r="A1695" s="3">
        <v>12319</v>
      </c>
      <c r="B1695" s="1" t="s">
        <v>98</v>
      </c>
      <c r="C1695" s="1" t="s">
        <v>99</v>
      </c>
      <c r="D1695" s="1" t="s">
        <v>130</v>
      </c>
      <c r="E1695" s="1" t="s">
        <v>101</v>
      </c>
      <c r="F1695" s="1" t="s">
        <v>101</v>
      </c>
      <c r="G1695" s="13" t="s">
        <v>510</v>
      </c>
      <c r="H1695" s="12">
        <v>40081</v>
      </c>
      <c r="I1695" s="12" t="s">
        <v>510</v>
      </c>
      <c r="J1695" s="12">
        <v>40081</v>
      </c>
      <c r="K1695" s="4">
        <v>1854</v>
      </c>
      <c r="L1695" s="1" t="s">
        <v>146</v>
      </c>
      <c r="M1695" s="1" t="s">
        <v>132</v>
      </c>
      <c r="N1695" s="1" t="s">
        <v>163</v>
      </c>
      <c r="O1695" s="1" t="s">
        <v>93</v>
      </c>
      <c r="P1695">
        <v>60</v>
      </c>
      <c r="Q1695">
        <v>9243</v>
      </c>
      <c r="R1695">
        <v>235234.35</v>
      </c>
      <c r="S1695">
        <v>25.45</v>
      </c>
      <c r="T1695">
        <v>0.42</v>
      </c>
      <c r="U1695">
        <f t="shared" si="467"/>
        <v>235234.35</v>
      </c>
      <c r="V1695">
        <f t="shared" si="468"/>
        <v>554580</v>
      </c>
      <c r="W1695" s="1" t="s">
        <v>155</v>
      </c>
      <c r="X1695" s="1" t="s">
        <v>1236</v>
      </c>
      <c r="Y1695" s="1" t="s">
        <v>156</v>
      </c>
      <c r="Z1695" s="3">
        <v>12500</v>
      </c>
      <c r="AA1695" s="4">
        <f t="shared" si="472"/>
        <v>936</v>
      </c>
      <c r="AB1695" s="4">
        <f t="shared" si="463"/>
        <v>3259.1391214</v>
      </c>
      <c r="AC1695" s="4">
        <f t="shared" si="464"/>
        <v>936</v>
      </c>
      <c r="AD1695" s="4">
        <f t="shared" si="473"/>
        <v>936</v>
      </c>
      <c r="AE1695" s="4">
        <v>936</v>
      </c>
      <c r="AF1695" s="4">
        <v>936</v>
      </c>
      <c r="AG1695" s="4">
        <f t="shared" si="474"/>
        <v>936</v>
      </c>
      <c r="AI1695" t="e">
        <f t="shared" si="469"/>
        <v>#N/A</v>
      </c>
      <c r="AJ1695">
        <v>2233.61</v>
      </c>
      <c r="AK1695" s="2">
        <v>2233.61</v>
      </c>
      <c r="AL1695" s="2">
        <f t="shared" si="475"/>
        <v>2233.61</v>
      </c>
      <c r="AM1695" s="4"/>
      <c r="AN1695" t="e">
        <f>VLOOKUP([1]!Tabelle13[[#This Row],[Vlookup this ID for freight costs]],$AL$2:$AL$6811,2,FALSE)</f>
        <v>#REF!</v>
      </c>
      <c r="AP1695">
        <v>461.06</v>
      </c>
      <c r="AQ1695">
        <v>461.06</v>
      </c>
      <c r="AR1695" s="4">
        <v>25</v>
      </c>
      <c r="AS1695" s="4">
        <v>9</v>
      </c>
      <c r="AT1695" s="4">
        <v>2009</v>
      </c>
      <c r="AU1695" s="4">
        <v>25</v>
      </c>
      <c r="AV1695" s="4">
        <v>9</v>
      </c>
      <c r="AW1695" s="4">
        <v>2009</v>
      </c>
      <c r="AX1695" t="str">
        <f t="shared" si="470"/>
        <v>No Delay</v>
      </c>
      <c r="AY1695">
        <f t="shared" si="471"/>
        <v>0</v>
      </c>
    </row>
    <row r="1696" spans="1:51" x14ac:dyDescent="0.2">
      <c r="A1696" s="3">
        <v>10750</v>
      </c>
      <c r="B1696" s="1" t="s">
        <v>95</v>
      </c>
      <c r="C1696" s="1" t="s">
        <v>65</v>
      </c>
      <c r="D1696" s="1" t="s">
        <v>130</v>
      </c>
      <c r="E1696" s="1" t="s">
        <v>53</v>
      </c>
      <c r="F1696" s="1" t="s">
        <v>53</v>
      </c>
      <c r="G1696" s="13" t="s">
        <v>1341</v>
      </c>
      <c r="H1696" s="12">
        <v>39752</v>
      </c>
      <c r="I1696" s="12" t="s">
        <v>1341</v>
      </c>
      <c r="J1696" s="12">
        <v>39752</v>
      </c>
      <c r="K1696" s="4">
        <v>1145</v>
      </c>
      <c r="L1696" s="1" t="s">
        <v>146</v>
      </c>
      <c r="M1696" s="1" t="s">
        <v>132</v>
      </c>
      <c r="N1696" s="1" t="s">
        <v>392</v>
      </c>
      <c r="O1696" s="1" t="s">
        <v>393</v>
      </c>
      <c r="P1696">
        <v>120</v>
      </c>
      <c r="Q1696">
        <v>2034</v>
      </c>
      <c r="R1696">
        <v>83597.399999999994</v>
      </c>
      <c r="S1696">
        <v>41.1</v>
      </c>
      <c r="T1696">
        <v>0.34</v>
      </c>
      <c r="U1696">
        <f t="shared" si="467"/>
        <v>83597.400000000009</v>
      </c>
      <c r="V1696">
        <f t="shared" si="468"/>
        <v>244080</v>
      </c>
      <c r="W1696" s="1" t="s">
        <v>394</v>
      </c>
      <c r="X1696" s="1" t="s">
        <v>112</v>
      </c>
      <c r="Y1696" s="1" t="s">
        <v>112</v>
      </c>
      <c r="Z1696" s="3">
        <v>8062</v>
      </c>
      <c r="AA1696" s="4">
        <f t="shared" si="472"/>
        <v>937</v>
      </c>
      <c r="AB1696" s="4">
        <f t="shared" si="463"/>
        <v>2467.9672311999998</v>
      </c>
      <c r="AC1696" s="4">
        <f t="shared" si="464"/>
        <v>937</v>
      </c>
      <c r="AD1696" s="4">
        <f t="shared" si="473"/>
        <v>714</v>
      </c>
      <c r="AE1696" s="4">
        <v>937</v>
      </c>
      <c r="AF1696" s="4">
        <v>937</v>
      </c>
      <c r="AG1696" s="4">
        <f t="shared" si="474"/>
        <v>937</v>
      </c>
      <c r="AH1696" s="4">
        <v>83041</v>
      </c>
      <c r="AI1696">
        <f t="shared" si="469"/>
        <v>6944</v>
      </c>
      <c r="AJ1696">
        <v>10990.36</v>
      </c>
      <c r="AK1696" s="2">
        <v>10990.36</v>
      </c>
      <c r="AL1696" s="2">
        <f t="shared" si="475"/>
        <v>10990.36</v>
      </c>
      <c r="AM1696" s="4"/>
      <c r="AN1696" t="e">
        <f>VLOOKUP([1]!Tabelle13[[#This Row],[Vlookup this ID for freight costs]],$AL$2:$AL$6811,2,FALSE)</f>
        <v>#REF!</v>
      </c>
      <c r="AP1696">
        <v>163.85</v>
      </c>
      <c r="AQ1696">
        <v>163.85</v>
      </c>
      <c r="AR1696" s="4">
        <v>31</v>
      </c>
      <c r="AS1696" s="4">
        <v>10</v>
      </c>
      <c r="AT1696" s="4">
        <v>2008</v>
      </c>
      <c r="AU1696" s="4">
        <v>31</v>
      </c>
      <c r="AV1696" s="4">
        <v>10</v>
      </c>
      <c r="AW1696" s="4">
        <v>2008</v>
      </c>
      <c r="AX1696" t="str">
        <f t="shared" si="470"/>
        <v>No Delay</v>
      </c>
      <c r="AY1696">
        <f t="shared" si="471"/>
        <v>0</v>
      </c>
    </row>
    <row r="1697" spans="1:51" x14ac:dyDescent="0.2">
      <c r="A1697" s="3">
        <v>12259</v>
      </c>
      <c r="B1697" s="1" t="s">
        <v>95</v>
      </c>
      <c r="C1697" s="1" t="s">
        <v>65</v>
      </c>
      <c r="D1697" s="1" t="s">
        <v>130</v>
      </c>
      <c r="E1697" s="1" t="s">
        <v>53</v>
      </c>
      <c r="F1697" s="1" t="s">
        <v>53</v>
      </c>
      <c r="G1697" s="13" t="s">
        <v>1341</v>
      </c>
      <c r="H1697" s="12">
        <v>39752</v>
      </c>
      <c r="I1697" s="12" t="s">
        <v>1341</v>
      </c>
      <c r="J1697" s="12">
        <v>39752</v>
      </c>
      <c r="K1697" s="4">
        <v>1146</v>
      </c>
      <c r="L1697" s="1" t="s">
        <v>146</v>
      </c>
      <c r="M1697" s="1" t="s">
        <v>132</v>
      </c>
      <c r="N1697" s="1" t="s">
        <v>392</v>
      </c>
      <c r="O1697" s="1" t="s">
        <v>393</v>
      </c>
      <c r="P1697">
        <v>120</v>
      </c>
      <c r="Q1697">
        <v>2034</v>
      </c>
      <c r="R1697">
        <v>83597.399999999994</v>
      </c>
      <c r="S1697">
        <v>41.1</v>
      </c>
      <c r="T1697">
        <v>0.34</v>
      </c>
      <c r="U1697">
        <f t="shared" si="467"/>
        <v>83597.400000000009</v>
      </c>
      <c r="V1697">
        <f t="shared" si="468"/>
        <v>244080</v>
      </c>
      <c r="W1697" s="1" t="s">
        <v>394</v>
      </c>
      <c r="X1697" s="1" t="s">
        <v>112</v>
      </c>
      <c r="Y1697" s="1" t="s">
        <v>112</v>
      </c>
      <c r="Z1697" s="3">
        <v>8062</v>
      </c>
      <c r="AA1697" s="4">
        <f t="shared" si="472"/>
        <v>937</v>
      </c>
      <c r="AB1697" s="4">
        <f t="shared" si="463"/>
        <v>2467.9672311999998</v>
      </c>
      <c r="AC1697" s="4">
        <f t="shared" si="464"/>
        <v>937</v>
      </c>
      <c r="AD1697" s="4">
        <f t="shared" si="473"/>
        <v>714</v>
      </c>
      <c r="AE1697" s="3" t="s">
        <v>1604</v>
      </c>
      <c r="AF1697" s="3">
        <v>937</v>
      </c>
      <c r="AG1697" s="4">
        <f>AI1697</f>
        <v>937</v>
      </c>
      <c r="AH1697" s="4">
        <v>10750</v>
      </c>
      <c r="AI1697">
        <f t="shared" si="469"/>
        <v>937</v>
      </c>
      <c r="AJ1697" t="s">
        <v>1604</v>
      </c>
      <c r="AK1697" s="2">
        <v>10990.36</v>
      </c>
      <c r="AL1697" s="2">
        <f>AN1697</f>
        <v>10990.36</v>
      </c>
      <c r="AM1697" s="4">
        <v>10750</v>
      </c>
      <c r="AN1697">
        <f>INDEX($AJ$2:$AJ$6811,MATCH(AM1697,$A$2:$A$6811,0))</f>
        <v>10990.36</v>
      </c>
      <c r="AP1697">
        <v>163.85</v>
      </c>
      <c r="AQ1697">
        <v>163.85</v>
      </c>
      <c r="AR1697" s="4">
        <v>31</v>
      </c>
      <c r="AS1697" s="4">
        <v>10</v>
      </c>
      <c r="AT1697" s="4">
        <v>2008</v>
      </c>
      <c r="AU1697" s="4">
        <v>31</v>
      </c>
      <c r="AV1697" s="4">
        <v>10</v>
      </c>
      <c r="AW1697" s="4">
        <v>2008</v>
      </c>
      <c r="AX1697" t="str">
        <f t="shared" si="470"/>
        <v>No Delay</v>
      </c>
      <c r="AY1697">
        <f t="shared" si="471"/>
        <v>0</v>
      </c>
    </row>
    <row r="1698" spans="1:51" x14ac:dyDescent="0.2">
      <c r="A1698" s="3">
        <v>83109</v>
      </c>
      <c r="B1698" s="1" t="s">
        <v>215</v>
      </c>
      <c r="C1698" s="1" t="s">
        <v>89</v>
      </c>
      <c r="D1698" s="1" t="s">
        <v>130</v>
      </c>
      <c r="E1698" s="1" t="s">
        <v>101</v>
      </c>
      <c r="F1698" s="1" t="s">
        <v>101</v>
      </c>
      <c r="G1698" s="13" t="s">
        <v>1605</v>
      </c>
      <c r="H1698" s="12">
        <v>41344</v>
      </c>
      <c r="I1698" s="12" t="s">
        <v>1069</v>
      </c>
      <c r="J1698" s="12">
        <v>41333</v>
      </c>
      <c r="K1698" s="4">
        <v>4484</v>
      </c>
      <c r="L1698" s="1" t="s">
        <v>146</v>
      </c>
      <c r="M1698" s="1" t="s">
        <v>132</v>
      </c>
      <c r="N1698" s="1" t="s">
        <v>238</v>
      </c>
      <c r="O1698" s="1" t="s">
        <v>93</v>
      </c>
      <c r="P1698">
        <v>30</v>
      </c>
      <c r="Q1698">
        <v>9033</v>
      </c>
      <c r="R1698">
        <v>42455.1</v>
      </c>
      <c r="S1698">
        <v>4.7</v>
      </c>
      <c r="T1698">
        <v>0.16</v>
      </c>
      <c r="U1698">
        <f t="shared" si="467"/>
        <v>42455.1</v>
      </c>
      <c r="V1698">
        <f t="shared" si="468"/>
        <v>270990</v>
      </c>
      <c r="W1698" s="1" t="s">
        <v>179</v>
      </c>
      <c r="X1698" s="1" t="s">
        <v>1236</v>
      </c>
      <c r="Y1698" s="1" t="s">
        <v>156</v>
      </c>
      <c r="Z1698" s="3">
        <v>13090</v>
      </c>
      <c r="AA1698" s="4">
        <f t="shared" si="472"/>
        <v>941</v>
      </c>
      <c r="AB1698" s="4">
        <f t="shared" si="463"/>
        <v>3236.0920833999999</v>
      </c>
      <c r="AC1698" s="4">
        <f t="shared" si="464"/>
        <v>941</v>
      </c>
      <c r="AD1698" s="4">
        <f t="shared" si="473"/>
        <v>941</v>
      </c>
      <c r="AE1698" s="4">
        <v>941</v>
      </c>
      <c r="AF1698" s="4">
        <v>941</v>
      </c>
      <c r="AG1698" s="4">
        <f t="shared" ref="AG1698:AG1708" si="476">AE1698</f>
        <v>941</v>
      </c>
      <c r="AI1698" t="e">
        <f t="shared" si="469"/>
        <v>#N/A</v>
      </c>
      <c r="AJ1698">
        <v>3980.18</v>
      </c>
      <c r="AK1698" s="2">
        <v>3980.18</v>
      </c>
      <c r="AL1698" s="2">
        <f t="shared" ref="AL1698:AL1708" si="477">AJ1698</f>
        <v>3980.18</v>
      </c>
      <c r="AM1698" s="4"/>
      <c r="AN1698" t="e">
        <f>VLOOKUP([1]!Tabelle13[[#This Row],[Vlookup this ID for freight costs]],$AL$2:$AL$6811,2,FALSE)</f>
        <v>#REF!</v>
      </c>
      <c r="AP1698">
        <v>59.52</v>
      </c>
      <c r="AQ1698">
        <v>59.52</v>
      </c>
      <c r="AR1698" s="4">
        <v>11</v>
      </c>
      <c r="AS1698" s="4">
        <v>4</v>
      </c>
      <c r="AT1698" s="4">
        <v>2013</v>
      </c>
      <c r="AU1698" s="4">
        <v>28</v>
      </c>
      <c r="AV1698" s="4">
        <v>2</v>
      </c>
      <c r="AW1698" s="4">
        <v>2013</v>
      </c>
      <c r="AX1698" t="str">
        <f t="shared" si="470"/>
        <v>No Delay</v>
      </c>
      <c r="AY1698">
        <f t="shared" si="471"/>
        <v>0</v>
      </c>
    </row>
    <row r="1699" spans="1:51" x14ac:dyDescent="0.2">
      <c r="A1699" s="3">
        <v>85088</v>
      </c>
      <c r="B1699" s="1" t="s">
        <v>215</v>
      </c>
      <c r="C1699" s="1" t="s">
        <v>89</v>
      </c>
      <c r="D1699" s="1" t="s">
        <v>130</v>
      </c>
      <c r="E1699" s="1" t="s">
        <v>53</v>
      </c>
      <c r="F1699" s="1" t="s">
        <v>53</v>
      </c>
      <c r="G1699" s="13" t="s">
        <v>561</v>
      </c>
      <c r="H1699" s="12">
        <v>40308</v>
      </c>
      <c r="I1699" s="12" t="s">
        <v>157</v>
      </c>
      <c r="J1699" s="12">
        <v>40228</v>
      </c>
      <c r="K1699" s="4">
        <v>2197</v>
      </c>
      <c r="L1699" s="1" t="s">
        <v>146</v>
      </c>
      <c r="M1699" s="1" t="s">
        <v>132</v>
      </c>
      <c r="N1699" s="1" t="s">
        <v>265</v>
      </c>
      <c r="O1699" s="1" t="s">
        <v>93</v>
      </c>
      <c r="P1699">
        <v>60</v>
      </c>
      <c r="Q1699">
        <v>9876</v>
      </c>
      <c r="R1699">
        <v>26961.48</v>
      </c>
      <c r="S1699">
        <v>2.73</v>
      </c>
      <c r="T1699">
        <v>0.05</v>
      </c>
      <c r="U1699">
        <f t="shared" si="467"/>
        <v>26961.48</v>
      </c>
      <c r="V1699">
        <f t="shared" si="468"/>
        <v>592560</v>
      </c>
      <c r="W1699" s="1" t="s">
        <v>155</v>
      </c>
      <c r="X1699" s="1" t="s">
        <v>1236</v>
      </c>
      <c r="Y1699" s="1" t="s">
        <v>156</v>
      </c>
      <c r="Z1699" s="3">
        <v>9211</v>
      </c>
      <c r="AA1699" s="4">
        <f t="shared" si="472"/>
        <v>941</v>
      </c>
      <c r="AB1699" s="4">
        <f t="shared" si="463"/>
        <v>3328.6094788</v>
      </c>
      <c r="AC1699" s="4">
        <f t="shared" si="464"/>
        <v>941</v>
      </c>
      <c r="AD1699" s="4">
        <f t="shared" si="473"/>
        <v>941</v>
      </c>
      <c r="AE1699" s="4">
        <v>941</v>
      </c>
      <c r="AF1699" s="4">
        <v>941</v>
      </c>
      <c r="AG1699" s="4">
        <f t="shared" si="476"/>
        <v>941</v>
      </c>
      <c r="AI1699" t="e">
        <f t="shared" si="469"/>
        <v>#N/A</v>
      </c>
      <c r="AJ1699">
        <v>7779.96</v>
      </c>
      <c r="AK1699" s="2">
        <v>7779.96</v>
      </c>
      <c r="AL1699" s="2">
        <f t="shared" si="477"/>
        <v>7779.96</v>
      </c>
      <c r="AM1699" s="4"/>
      <c r="AN1699" t="e">
        <f>VLOOKUP([1]!Tabelle13[[#This Row],[Vlookup this ID for freight costs]],$AL$2:$AL$6811,2,FALSE)</f>
        <v>#REF!</v>
      </c>
      <c r="AP1699">
        <v>58.13</v>
      </c>
      <c r="AQ1699">
        <v>58.13</v>
      </c>
      <c r="AR1699" s="4">
        <v>10</v>
      </c>
      <c r="AS1699" s="4">
        <v>5</v>
      </c>
      <c r="AT1699" s="4">
        <v>2010</v>
      </c>
      <c r="AU1699" s="4">
        <v>19</v>
      </c>
      <c r="AV1699" s="4">
        <v>2</v>
      </c>
      <c r="AW1699" s="4">
        <v>2010</v>
      </c>
      <c r="AX1699" t="str">
        <f t="shared" si="470"/>
        <v>No Delay</v>
      </c>
      <c r="AY1699">
        <f t="shared" si="471"/>
        <v>0</v>
      </c>
    </row>
    <row r="1700" spans="1:51" x14ac:dyDescent="0.2">
      <c r="A1700" s="3">
        <v>83417</v>
      </c>
      <c r="B1700" s="1" t="s">
        <v>172</v>
      </c>
      <c r="C1700" s="1" t="s">
        <v>114</v>
      </c>
      <c r="D1700" s="1" t="s">
        <v>130</v>
      </c>
      <c r="E1700" s="1" t="s">
        <v>101</v>
      </c>
      <c r="F1700" s="1" t="s">
        <v>101</v>
      </c>
      <c r="G1700" s="13" t="s">
        <v>1321</v>
      </c>
      <c r="H1700" s="12">
        <v>40380</v>
      </c>
      <c r="I1700" s="12" t="s">
        <v>1278</v>
      </c>
      <c r="J1700" s="12">
        <v>40284</v>
      </c>
      <c r="K1700" s="4">
        <v>2362</v>
      </c>
      <c r="L1700" s="1" t="s">
        <v>146</v>
      </c>
      <c r="M1700" s="1" t="s">
        <v>132</v>
      </c>
      <c r="N1700" s="1" t="s">
        <v>163</v>
      </c>
      <c r="O1700" s="1" t="s">
        <v>93</v>
      </c>
      <c r="P1700">
        <v>60</v>
      </c>
      <c r="Q1700">
        <v>9455</v>
      </c>
      <c r="R1700">
        <v>202526.1</v>
      </c>
      <c r="S1700">
        <v>21.42</v>
      </c>
      <c r="T1700">
        <v>0.36</v>
      </c>
      <c r="U1700">
        <f t="shared" si="467"/>
        <v>202526.1</v>
      </c>
      <c r="V1700">
        <f t="shared" si="468"/>
        <v>567300</v>
      </c>
      <c r="W1700" s="1" t="s">
        <v>160</v>
      </c>
      <c r="X1700" s="1" t="s">
        <v>1236</v>
      </c>
      <c r="Y1700" s="1" t="s">
        <v>161</v>
      </c>
      <c r="Z1700" s="3">
        <v>13722</v>
      </c>
      <c r="AA1700" s="4">
        <f t="shared" si="472"/>
        <v>944</v>
      </c>
      <c r="AB1700" s="4">
        <f t="shared" si="463"/>
        <v>3282.405655</v>
      </c>
      <c r="AC1700" s="4">
        <f t="shared" si="464"/>
        <v>944</v>
      </c>
      <c r="AD1700" s="4">
        <f t="shared" si="473"/>
        <v>944</v>
      </c>
      <c r="AE1700" s="4">
        <v>944</v>
      </c>
      <c r="AF1700" s="4">
        <v>944</v>
      </c>
      <c r="AG1700" s="4">
        <f t="shared" si="476"/>
        <v>944</v>
      </c>
      <c r="AI1700" t="e">
        <f t="shared" si="469"/>
        <v>#N/A</v>
      </c>
      <c r="AJ1700">
        <v>8022.59</v>
      </c>
      <c r="AK1700" s="2">
        <v>8022.59</v>
      </c>
      <c r="AL1700" s="2">
        <f t="shared" si="477"/>
        <v>8022.59</v>
      </c>
      <c r="AM1700" s="4"/>
      <c r="AN1700" t="e">
        <f>VLOOKUP([1]!Tabelle13[[#This Row],[Vlookup this ID for freight costs]],$AL$2:$AL$6811,2,FALSE)</f>
        <v>#REF!</v>
      </c>
      <c r="AP1700">
        <v>436.65</v>
      </c>
      <c r="AQ1700">
        <v>436.65</v>
      </c>
      <c r="AR1700" s="4">
        <v>21</v>
      </c>
      <c r="AS1700" s="4">
        <v>7</v>
      </c>
      <c r="AT1700" s="4">
        <v>2010</v>
      </c>
      <c r="AU1700" s="4">
        <v>16</v>
      </c>
      <c r="AV1700" s="4">
        <v>4</v>
      </c>
      <c r="AW1700" s="4">
        <v>2010</v>
      </c>
      <c r="AX1700" t="str">
        <f t="shared" si="470"/>
        <v>No Delay</v>
      </c>
      <c r="AY1700">
        <f t="shared" si="471"/>
        <v>0</v>
      </c>
    </row>
    <row r="1701" spans="1:51" x14ac:dyDescent="0.2">
      <c r="A1701" s="3">
        <v>84776</v>
      </c>
      <c r="B1701" s="1" t="s">
        <v>140</v>
      </c>
      <c r="C1701" s="1" t="s">
        <v>99</v>
      </c>
      <c r="D1701" s="1" t="s">
        <v>130</v>
      </c>
      <c r="E1701" s="1" t="s">
        <v>101</v>
      </c>
      <c r="F1701" s="1" t="s">
        <v>101</v>
      </c>
      <c r="G1701" s="13" t="s">
        <v>1069</v>
      </c>
      <c r="H1701" s="12">
        <v>41333</v>
      </c>
      <c r="I1701" s="12" t="s">
        <v>1606</v>
      </c>
      <c r="J1701" s="12">
        <v>41323</v>
      </c>
      <c r="K1701" s="4">
        <v>4454</v>
      </c>
      <c r="L1701" s="1" t="s">
        <v>146</v>
      </c>
      <c r="M1701" s="1" t="s">
        <v>132</v>
      </c>
      <c r="N1701" s="1" t="s">
        <v>1024</v>
      </c>
      <c r="O1701" s="1" t="s">
        <v>93</v>
      </c>
      <c r="P1701">
        <v>60</v>
      </c>
      <c r="Q1701">
        <v>10727</v>
      </c>
      <c r="R1701">
        <v>46126.1</v>
      </c>
      <c r="S1701">
        <v>4.3</v>
      </c>
      <c r="T1701">
        <v>7.0000000000000007E-2</v>
      </c>
      <c r="U1701">
        <f t="shared" si="467"/>
        <v>46126.1</v>
      </c>
      <c r="V1701">
        <f t="shared" si="468"/>
        <v>643620</v>
      </c>
      <c r="W1701" s="1" t="s">
        <v>204</v>
      </c>
      <c r="X1701" s="1" t="s">
        <v>1236</v>
      </c>
      <c r="Y1701" s="1" t="s">
        <v>205</v>
      </c>
      <c r="Z1701" s="3">
        <v>12547</v>
      </c>
      <c r="AA1701" s="4">
        <f t="shared" si="472"/>
        <v>945</v>
      </c>
      <c r="AB1701" s="4">
        <f t="shared" si="463"/>
        <v>3422.0048566</v>
      </c>
      <c r="AC1701" s="4">
        <f t="shared" si="464"/>
        <v>945</v>
      </c>
      <c r="AD1701" s="4">
        <f t="shared" si="473"/>
        <v>945</v>
      </c>
      <c r="AE1701" s="4">
        <v>945</v>
      </c>
      <c r="AF1701" s="4">
        <v>945</v>
      </c>
      <c r="AG1701" s="4">
        <f t="shared" si="476"/>
        <v>945</v>
      </c>
      <c r="AI1701" t="e">
        <f t="shared" si="469"/>
        <v>#N/A</v>
      </c>
      <c r="AJ1701">
        <v>7579.6</v>
      </c>
      <c r="AK1701" s="2">
        <v>7579.6</v>
      </c>
      <c r="AL1701" s="2">
        <f t="shared" si="477"/>
        <v>7579.6</v>
      </c>
      <c r="AM1701" s="4"/>
      <c r="AN1701" t="e">
        <f>VLOOKUP([1]!Tabelle13[[#This Row],[Vlookup this ID for freight costs]],$AL$2:$AL$6811,2,FALSE)</f>
        <v>#REF!</v>
      </c>
      <c r="AP1701">
        <v>64.67</v>
      </c>
      <c r="AQ1701">
        <v>64.67</v>
      </c>
      <c r="AR1701" s="4">
        <v>28</v>
      </c>
      <c r="AS1701" s="4">
        <v>2</v>
      </c>
      <c r="AT1701" s="4">
        <v>2013</v>
      </c>
      <c r="AU1701" s="4">
        <v>18</v>
      </c>
      <c r="AV1701" s="4">
        <v>2</v>
      </c>
      <c r="AW1701" s="4">
        <v>2013</v>
      </c>
      <c r="AX1701" t="str">
        <f t="shared" si="470"/>
        <v>No Delay</v>
      </c>
      <c r="AY1701">
        <f t="shared" si="471"/>
        <v>0</v>
      </c>
    </row>
    <row r="1702" spans="1:51" x14ac:dyDescent="0.2">
      <c r="A1702" s="3">
        <v>83438</v>
      </c>
      <c r="B1702" s="1" t="s">
        <v>172</v>
      </c>
      <c r="C1702" s="1" t="s">
        <v>114</v>
      </c>
      <c r="D1702" s="1" t="s">
        <v>130</v>
      </c>
      <c r="E1702" s="1" t="s">
        <v>101</v>
      </c>
      <c r="F1702" s="1" t="s">
        <v>101</v>
      </c>
      <c r="G1702" s="13" t="s">
        <v>1321</v>
      </c>
      <c r="H1702" s="12">
        <v>40380</v>
      </c>
      <c r="I1702" s="12" t="s">
        <v>1607</v>
      </c>
      <c r="J1702" s="12">
        <v>40367</v>
      </c>
      <c r="K1702" s="4">
        <v>2626</v>
      </c>
      <c r="L1702" s="1" t="s">
        <v>146</v>
      </c>
      <c r="M1702" s="1" t="s">
        <v>132</v>
      </c>
      <c r="N1702" s="1" t="s">
        <v>163</v>
      </c>
      <c r="O1702" s="1" t="s">
        <v>93</v>
      </c>
      <c r="P1702">
        <v>60</v>
      </c>
      <c r="Q1702">
        <v>9545</v>
      </c>
      <c r="R1702">
        <v>163601.29999999999</v>
      </c>
      <c r="S1702">
        <v>17.14</v>
      </c>
      <c r="T1702">
        <v>0.28999999999999998</v>
      </c>
      <c r="U1702">
        <f t="shared" si="467"/>
        <v>163601.30000000002</v>
      </c>
      <c r="V1702">
        <f t="shared" si="468"/>
        <v>572700</v>
      </c>
      <c r="W1702" s="1" t="s">
        <v>160</v>
      </c>
      <c r="X1702" s="1" t="s">
        <v>1236</v>
      </c>
      <c r="Y1702" s="1" t="s">
        <v>161</v>
      </c>
      <c r="Z1702" s="3">
        <v>13722</v>
      </c>
      <c r="AA1702" s="4">
        <f t="shared" si="472"/>
        <v>947</v>
      </c>
      <c r="AB1702" s="4">
        <f t="shared" si="463"/>
        <v>3292.2829569999999</v>
      </c>
      <c r="AC1702" s="4">
        <f t="shared" si="464"/>
        <v>947</v>
      </c>
      <c r="AD1702" s="4">
        <f t="shared" si="473"/>
        <v>947</v>
      </c>
      <c r="AE1702" s="4">
        <v>947</v>
      </c>
      <c r="AF1702" s="4">
        <v>947</v>
      </c>
      <c r="AG1702" s="4">
        <f t="shared" si="476"/>
        <v>947</v>
      </c>
      <c r="AI1702" t="e">
        <f t="shared" si="469"/>
        <v>#N/A</v>
      </c>
      <c r="AJ1702">
        <v>13232.09</v>
      </c>
      <c r="AK1702" s="2">
        <v>13232.09</v>
      </c>
      <c r="AL1702" s="2">
        <f t="shared" si="477"/>
        <v>13232.09</v>
      </c>
      <c r="AM1702" s="4"/>
      <c r="AN1702" t="e">
        <f>VLOOKUP([1]!Tabelle13[[#This Row],[Vlookup this ID for freight costs]],$AL$2:$AL$6811,2,FALSE)</f>
        <v>#REF!</v>
      </c>
      <c r="AP1702">
        <v>352.72</v>
      </c>
      <c r="AQ1702">
        <v>352.72</v>
      </c>
      <c r="AR1702" s="4">
        <v>21</v>
      </c>
      <c r="AS1702" s="4">
        <v>7</v>
      </c>
      <c r="AT1702" s="4">
        <v>2010</v>
      </c>
      <c r="AU1702" s="4">
        <v>8</v>
      </c>
      <c r="AV1702" s="4">
        <v>7</v>
      </c>
      <c r="AW1702" s="4">
        <v>2010</v>
      </c>
      <c r="AX1702" t="str">
        <f t="shared" si="470"/>
        <v>No Delay</v>
      </c>
      <c r="AY1702">
        <f t="shared" si="471"/>
        <v>0</v>
      </c>
    </row>
    <row r="1703" spans="1:51" x14ac:dyDescent="0.2">
      <c r="A1703" s="3">
        <v>18580</v>
      </c>
      <c r="B1703" s="1" t="s">
        <v>140</v>
      </c>
      <c r="C1703" s="1" t="s">
        <v>99</v>
      </c>
      <c r="D1703" s="1" t="s">
        <v>52</v>
      </c>
      <c r="E1703" s="1" t="s">
        <v>53</v>
      </c>
      <c r="F1703" s="1" t="s">
        <v>53</v>
      </c>
      <c r="G1703" s="13" t="s">
        <v>1043</v>
      </c>
      <c r="H1703" s="12">
        <v>41814</v>
      </c>
      <c r="I1703" s="12" t="s">
        <v>1043</v>
      </c>
      <c r="J1703" s="12">
        <v>41814</v>
      </c>
      <c r="K1703" s="4">
        <v>5584</v>
      </c>
      <c r="L1703" s="1" t="s">
        <v>146</v>
      </c>
      <c r="M1703" s="1" t="s">
        <v>1210</v>
      </c>
      <c r="N1703" s="1" t="s">
        <v>200</v>
      </c>
      <c r="O1703" s="1" t="s">
        <v>93</v>
      </c>
      <c r="P1703">
        <v>90</v>
      </c>
      <c r="Q1703">
        <v>15041</v>
      </c>
      <c r="R1703">
        <v>139881.29999999999</v>
      </c>
      <c r="S1703">
        <v>9.3000000000000007</v>
      </c>
      <c r="T1703">
        <v>0.1</v>
      </c>
      <c r="U1703">
        <f t="shared" si="467"/>
        <v>139881.30000000002</v>
      </c>
      <c r="V1703">
        <f t="shared" si="468"/>
        <v>1353690</v>
      </c>
      <c r="W1703" s="1" t="s">
        <v>197</v>
      </c>
      <c r="X1703" s="1" t="s">
        <v>1236</v>
      </c>
      <c r="Y1703" s="1" t="s">
        <v>3082</v>
      </c>
      <c r="Z1703" s="3">
        <v>6236</v>
      </c>
      <c r="AA1703" s="4">
        <f t="shared" si="472"/>
        <v>949</v>
      </c>
      <c r="AB1703" s="4">
        <f t="shared" si="463"/>
        <v>3895.4568657999998</v>
      </c>
      <c r="AC1703" s="4">
        <f t="shared" si="464"/>
        <v>949</v>
      </c>
      <c r="AD1703" s="4">
        <f t="shared" si="473"/>
        <v>1438.5</v>
      </c>
      <c r="AE1703" s="4">
        <v>949</v>
      </c>
      <c r="AF1703" s="4">
        <v>949</v>
      </c>
      <c r="AG1703" s="4">
        <f t="shared" si="476"/>
        <v>949</v>
      </c>
      <c r="AI1703" t="e">
        <f t="shared" si="469"/>
        <v>#N/A</v>
      </c>
      <c r="AJ1703">
        <v>4673.7700000000004</v>
      </c>
      <c r="AK1703" s="2">
        <v>4673.7700000000004</v>
      </c>
      <c r="AL1703" s="2">
        <f t="shared" si="477"/>
        <v>4673.7700000000004</v>
      </c>
      <c r="AM1703" s="4"/>
      <c r="AN1703" t="e">
        <f>VLOOKUP([1]!Tabelle13[[#This Row],[Vlookup this ID for freight costs]],$AL$2:$AL$6811,2,FALSE)</f>
        <v>#REF!</v>
      </c>
      <c r="AP1703">
        <v>143.80000000000001</v>
      </c>
      <c r="AQ1703">
        <v>143.80000000000001</v>
      </c>
      <c r="AR1703" s="4">
        <v>24</v>
      </c>
      <c r="AS1703" s="4">
        <v>6</v>
      </c>
      <c r="AT1703" s="4">
        <v>2014</v>
      </c>
      <c r="AU1703" s="4">
        <v>24</v>
      </c>
      <c r="AV1703" s="4">
        <v>6</v>
      </c>
      <c r="AW1703" s="4">
        <v>2014</v>
      </c>
      <c r="AX1703" t="str">
        <f t="shared" si="470"/>
        <v>No Delay</v>
      </c>
      <c r="AY1703">
        <f t="shared" si="471"/>
        <v>0</v>
      </c>
    </row>
    <row r="1704" spans="1:51" x14ac:dyDescent="0.2">
      <c r="A1704" s="3">
        <v>83407</v>
      </c>
      <c r="B1704" s="1" t="s">
        <v>151</v>
      </c>
      <c r="C1704" s="1" t="s">
        <v>65</v>
      </c>
      <c r="D1704" s="1" t="s">
        <v>130</v>
      </c>
      <c r="E1704" s="1" t="s">
        <v>152</v>
      </c>
      <c r="F1704" s="1" t="s">
        <v>152</v>
      </c>
      <c r="G1704" s="13" t="s">
        <v>194</v>
      </c>
      <c r="H1704" s="12">
        <v>40287</v>
      </c>
      <c r="I1704" s="12" t="s">
        <v>195</v>
      </c>
      <c r="J1704" s="12">
        <v>40268</v>
      </c>
      <c r="K1704" s="4">
        <v>2298</v>
      </c>
      <c r="L1704" s="1" t="s">
        <v>146</v>
      </c>
      <c r="M1704" s="1" t="s">
        <v>132</v>
      </c>
      <c r="N1704" s="1" t="s">
        <v>159</v>
      </c>
      <c r="O1704" s="1" t="s">
        <v>93</v>
      </c>
      <c r="P1704">
        <v>30</v>
      </c>
      <c r="Q1704">
        <v>11807</v>
      </c>
      <c r="R1704">
        <v>138732.25</v>
      </c>
      <c r="S1704">
        <v>11.75</v>
      </c>
      <c r="T1704">
        <v>0.39</v>
      </c>
      <c r="U1704">
        <f t="shared" si="467"/>
        <v>138732.25</v>
      </c>
      <c r="V1704">
        <f t="shared" si="468"/>
        <v>354210</v>
      </c>
      <c r="W1704" s="1" t="s">
        <v>160</v>
      </c>
      <c r="X1704" s="1" t="s">
        <v>1236</v>
      </c>
      <c r="Y1704" s="1" t="s">
        <v>161</v>
      </c>
      <c r="Z1704" s="3">
        <v>7348</v>
      </c>
      <c r="AA1704" s="4">
        <f t="shared" si="472"/>
        <v>952</v>
      </c>
      <c r="AB1704" s="4">
        <f t="shared" si="463"/>
        <v>3540.5324805999999</v>
      </c>
      <c r="AC1704" s="4">
        <f t="shared" si="464"/>
        <v>952</v>
      </c>
      <c r="AD1704" s="4">
        <f t="shared" si="473"/>
        <v>952</v>
      </c>
      <c r="AE1704" s="4">
        <v>952</v>
      </c>
      <c r="AF1704" s="4">
        <v>952</v>
      </c>
      <c r="AG1704" s="4">
        <f t="shared" si="476"/>
        <v>952</v>
      </c>
      <c r="AI1704" t="e">
        <f t="shared" si="469"/>
        <v>#N/A</v>
      </c>
      <c r="AJ1704" t="s">
        <v>81</v>
      </c>
      <c r="AK1704" s="2"/>
      <c r="AL1704" s="2" t="str">
        <f t="shared" si="477"/>
        <v>Freight Included in Commodity Cost</v>
      </c>
      <c r="AM1704" s="4"/>
      <c r="AN1704" t="e">
        <f>VLOOKUP([1]!Tabelle13[[#This Row],[Vlookup this ID for freight costs]],$AL$2:$AL$6811,2,FALSE)</f>
        <v>#REF!</v>
      </c>
      <c r="AP1704">
        <v>299.11</v>
      </c>
      <c r="AQ1704">
        <v>299.11</v>
      </c>
      <c r="AR1704" s="4">
        <v>19</v>
      </c>
      <c r="AS1704" s="4">
        <v>4</v>
      </c>
      <c r="AT1704" s="4">
        <v>2010</v>
      </c>
      <c r="AU1704" s="4">
        <v>31</v>
      </c>
      <c r="AV1704" s="4">
        <v>3</v>
      </c>
      <c r="AW1704" s="4">
        <v>2010</v>
      </c>
      <c r="AX1704" t="str">
        <f t="shared" si="470"/>
        <v>No Delay</v>
      </c>
      <c r="AY1704">
        <f t="shared" si="471"/>
        <v>0</v>
      </c>
    </row>
    <row r="1705" spans="1:51" x14ac:dyDescent="0.2">
      <c r="A1705" s="3">
        <v>82688</v>
      </c>
      <c r="B1705" s="1" t="s">
        <v>368</v>
      </c>
      <c r="C1705" s="1" t="s">
        <v>73</v>
      </c>
      <c r="D1705" s="1" t="s">
        <v>130</v>
      </c>
      <c r="E1705" s="1" t="s">
        <v>101</v>
      </c>
      <c r="F1705" s="1" t="s">
        <v>101</v>
      </c>
      <c r="G1705" s="13" t="s">
        <v>1608</v>
      </c>
      <c r="H1705" s="12">
        <v>41881</v>
      </c>
      <c r="I1705" s="12" t="s">
        <v>1609</v>
      </c>
      <c r="J1705" s="12">
        <v>41929</v>
      </c>
      <c r="K1705" s="4">
        <v>6019</v>
      </c>
      <c r="L1705" s="1" t="s">
        <v>146</v>
      </c>
      <c r="M1705" s="1" t="s">
        <v>132</v>
      </c>
      <c r="N1705" s="1" t="s">
        <v>434</v>
      </c>
      <c r="O1705" s="1" t="s">
        <v>93</v>
      </c>
      <c r="P1705">
        <v>60</v>
      </c>
      <c r="Q1705">
        <v>23000</v>
      </c>
      <c r="R1705">
        <v>90850</v>
      </c>
      <c r="S1705">
        <v>3.95</v>
      </c>
      <c r="T1705">
        <v>7.0000000000000007E-2</v>
      </c>
      <c r="U1705">
        <f t="shared" si="467"/>
        <v>90850</v>
      </c>
      <c r="V1705">
        <f t="shared" si="468"/>
        <v>1380000</v>
      </c>
      <c r="W1705" s="1" t="s">
        <v>160</v>
      </c>
      <c r="X1705" s="1" t="s">
        <v>1236</v>
      </c>
      <c r="Y1705" s="1" t="s">
        <v>161</v>
      </c>
      <c r="Z1705" s="3">
        <v>14451</v>
      </c>
      <c r="AA1705" s="4">
        <f t="shared" si="472"/>
        <v>952</v>
      </c>
      <c r="AB1705" s="4">
        <f t="shared" si="463"/>
        <v>4768.9396059999999</v>
      </c>
      <c r="AC1705" s="4">
        <f t="shared" si="464"/>
        <v>952</v>
      </c>
      <c r="AD1705" s="4">
        <f t="shared" si="473"/>
        <v>952</v>
      </c>
      <c r="AE1705" s="4">
        <v>952</v>
      </c>
      <c r="AF1705" s="4">
        <v>952</v>
      </c>
      <c r="AG1705" s="4">
        <f t="shared" si="476"/>
        <v>952</v>
      </c>
      <c r="AI1705" t="e">
        <f t="shared" si="469"/>
        <v>#N/A</v>
      </c>
      <c r="AJ1705">
        <v>1521.08</v>
      </c>
      <c r="AK1705" s="2">
        <v>1521.08</v>
      </c>
      <c r="AL1705" s="2">
        <f t="shared" si="477"/>
        <v>1521.08</v>
      </c>
      <c r="AM1705" s="4"/>
      <c r="AN1705" t="e">
        <f>VLOOKUP([1]!Tabelle13[[#This Row],[Vlookup this ID for freight costs]],$AL$2:$AL$6811,2,FALSE)</f>
        <v>#REF!</v>
      </c>
      <c r="AP1705">
        <v>93.39</v>
      </c>
      <c r="AQ1705">
        <v>93.39</v>
      </c>
      <c r="AR1705" s="4">
        <v>30</v>
      </c>
      <c r="AS1705" s="4">
        <v>8</v>
      </c>
      <c r="AT1705" s="4">
        <v>2014</v>
      </c>
      <c r="AU1705" s="4">
        <v>17</v>
      </c>
      <c r="AV1705" s="4">
        <v>10</v>
      </c>
      <c r="AW1705" s="4">
        <v>2014</v>
      </c>
      <c r="AX1705" t="str">
        <f t="shared" si="470"/>
        <v>Delay</v>
      </c>
      <c r="AY1705">
        <f t="shared" si="471"/>
        <v>48</v>
      </c>
    </row>
    <row r="1706" spans="1:51" x14ac:dyDescent="0.2">
      <c r="A1706" s="3">
        <v>86401</v>
      </c>
      <c r="B1706" s="1" t="s">
        <v>215</v>
      </c>
      <c r="C1706" s="1" t="s">
        <v>89</v>
      </c>
      <c r="D1706" s="1" t="s">
        <v>130</v>
      </c>
      <c r="E1706" s="1" t="s">
        <v>53</v>
      </c>
      <c r="F1706" s="1" t="s">
        <v>53</v>
      </c>
      <c r="G1706" s="13" t="s">
        <v>1610</v>
      </c>
      <c r="H1706" s="12">
        <v>40813</v>
      </c>
      <c r="I1706" s="12" t="s">
        <v>1611</v>
      </c>
      <c r="J1706" s="12">
        <v>40796</v>
      </c>
      <c r="K1706" s="4">
        <v>3423</v>
      </c>
      <c r="L1706" s="1" t="s">
        <v>146</v>
      </c>
      <c r="M1706" s="1" t="s">
        <v>132</v>
      </c>
      <c r="N1706" s="1" t="s">
        <v>171</v>
      </c>
      <c r="O1706" s="1" t="s">
        <v>93</v>
      </c>
      <c r="P1706">
        <v>60</v>
      </c>
      <c r="Q1706">
        <v>17820</v>
      </c>
      <c r="R1706">
        <v>41520.6</v>
      </c>
      <c r="S1706">
        <v>2.33</v>
      </c>
      <c r="T1706">
        <v>0.04</v>
      </c>
      <c r="U1706">
        <f t="shared" si="467"/>
        <v>41520.6</v>
      </c>
      <c r="V1706">
        <f t="shared" si="468"/>
        <v>1069200</v>
      </c>
      <c r="W1706" s="1" t="s">
        <v>179</v>
      </c>
      <c r="X1706" s="1" t="s">
        <v>1236</v>
      </c>
      <c r="Y1706" s="1" t="s">
        <v>156</v>
      </c>
      <c r="Z1706" s="3">
        <v>9211</v>
      </c>
      <c r="AA1706" s="4">
        <f t="shared" si="472"/>
        <v>955</v>
      </c>
      <c r="AB1706" s="4">
        <f t="shared" si="463"/>
        <v>4200.4460020000006</v>
      </c>
      <c r="AC1706" s="4">
        <f t="shared" si="464"/>
        <v>955</v>
      </c>
      <c r="AD1706" s="4">
        <f t="shared" si="473"/>
        <v>955</v>
      </c>
      <c r="AE1706" s="4">
        <v>955</v>
      </c>
      <c r="AF1706" s="4">
        <v>955</v>
      </c>
      <c r="AG1706" s="4">
        <f t="shared" si="476"/>
        <v>955</v>
      </c>
      <c r="AI1706" t="e">
        <f t="shared" si="469"/>
        <v>#N/A</v>
      </c>
      <c r="AJ1706">
        <v>12606.03</v>
      </c>
      <c r="AK1706" s="2">
        <v>12606.03</v>
      </c>
      <c r="AL1706" s="2">
        <f t="shared" si="477"/>
        <v>12606.03</v>
      </c>
      <c r="AM1706" s="4"/>
      <c r="AN1706" t="e">
        <f>VLOOKUP([1]!Tabelle13[[#This Row],[Vlookup this ID for freight costs]],$AL$2:$AL$6811,2,FALSE)</f>
        <v>#REF!</v>
      </c>
      <c r="AP1706">
        <v>68.510000000000005</v>
      </c>
      <c r="AQ1706">
        <v>68.510000000000005</v>
      </c>
      <c r="AR1706" s="4">
        <v>27</v>
      </c>
      <c r="AS1706" s="4">
        <v>9</v>
      </c>
      <c r="AT1706" s="4">
        <v>2011</v>
      </c>
      <c r="AU1706" s="4">
        <v>10</v>
      </c>
      <c r="AV1706" s="4">
        <v>9</v>
      </c>
      <c r="AW1706" s="4">
        <v>2011</v>
      </c>
      <c r="AX1706" t="str">
        <f t="shared" si="470"/>
        <v>No Delay</v>
      </c>
      <c r="AY1706">
        <f t="shared" si="471"/>
        <v>0</v>
      </c>
    </row>
    <row r="1707" spans="1:51" x14ac:dyDescent="0.2">
      <c r="A1707" s="3">
        <v>11744</v>
      </c>
      <c r="B1707" s="1" t="s">
        <v>98</v>
      </c>
      <c r="C1707" s="1" t="s">
        <v>99</v>
      </c>
      <c r="D1707" s="1" t="s">
        <v>130</v>
      </c>
      <c r="E1707" s="1" t="s">
        <v>53</v>
      </c>
      <c r="F1707" s="1" t="s">
        <v>53</v>
      </c>
      <c r="G1707" s="13" t="s">
        <v>1086</v>
      </c>
      <c r="H1707" s="12">
        <v>39293</v>
      </c>
      <c r="I1707" s="12" t="s">
        <v>1086</v>
      </c>
      <c r="J1707" s="12">
        <v>39293</v>
      </c>
      <c r="K1707" s="4">
        <v>271</v>
      </c>
      <c r="L1707" s="1" t="s">
        <v>146</v>
      </c>
      <c r="M1707" s="1" t="s">
        <v>132</v>
      </c>
      <c r="N1707" s="1" t="s">
        <v>275</v>
      </c>
      <c r="O1707" s="1" t="s">
        <v>93</v>
      </c>
      <c r="P1707">
        <v>60</v>
      </c>
      <c r="Q1707">
        <v>10977</v>
      </c>
      <c r="R1707">
        <v>117234.36</v>
      </c>
      <c r="S1707">
        <v>10.68</v>
      </c>
      <c r="T1707">
        <v>0.18</v>
      </c>
      <c r="U1707">
        <f t="shared" si="467"/>
        <v>117234.36</v>
      </c>
      <c r="V1707">
        <f t="shared" si="468"/>
        <v>658620</v>
      </c>
      <c r="W1707" s="1" t="s">
        <v>155</v>
      </c>
      <c r="X1707" s="1" t="s">
        <v>1236</v>
      </c>
      <c r="Y1707" s="1" t="s">
        <v>156</v>
      </c>
      <c r="Z1707" s="3">
        <v>5565</v>
      </c>
      <c r="AA1707" s="4">
        <f t="shared" si="472"/>
        <v>957</v>
      </c>
      <c r="AB1707" s="4">
        <f t="shared" si="463"/>
        <v>3449.4418065999998</v>
      </c>
      <c r="AC1707" s="4">
        <f t="shared" si="464"/>
        <v>957</v>
      </c>
      <c r="AD1707" s="4">
        <f t="shared" si="473"/>
        <v>3653.6666666666665</v>
      </c>
      <c r="AE1707" s="4">
        <v>957</v>
      </c>
      <c r="AF1707" s="4">
        <v>957</v>
      </c>
      <c r="AG1707" s="4">
        <f t="shared" si="476"/>
        <v>957</v>
      </c>
      <c r="AH1707" s="4">
        <v>86275</v>
      </c>
      <c r="AI1707">
        <f t="shared" si="469"/>
        <v>1401</v>
      </c>
      <c r="AJ1707">
        <v>3243</v>
      </c>
      <c r="AK1707" s="2">
        <v>3243</v>
      </c>
      <c r="AL1707" s="2">
        <f t="shared" si="477"/>
        <v>3243</v>
      </c>
      <c r="AM1707" s="4"/>
      <c r="AN1707" t="e">
        <f>VLOOKUP([1]!Tabelle13[[#This Row],[Vlookup this ID for freight costs]],$AL$2:$AL$6811,2,FALSE)</f>
        <v>#REF!</v>
      </c>
      <c r="AP1707">
        <v>187.57</v>
      </c>
      <c r="AQ1707">
        <v>187.57</v>
      </c>
      <c r="AR1707" s="4">
        <v>30</v>
      </c>
      <c r="AS1707" s="4">
        <v>7</v>
      </c>
      <c r="AT1707" s="4">
        <v>2007</v>
      </c>
      <c r="AU1707" s="4">
        <v>30</v>
      </c>
      <c r="AV1707" s="4">
        <v>7</v>
      </c>
      <c r="AW1707" s="4">
        <v>2007</v>
      </c>
      <c r="AX1707" t="str">
        <f t="shared" si="470"/>
        <v>No Delay</v>
      </c>
      <c r="AY1707">
        <f t="shared" si="471"/>
        <v>0</v>
      </c>
    </row>
    <row r="1708" spans="1:51" x14ac:dyDescent="0.2">
      <c r="A1708" s="3">
        <v>82515</v>
      </c>
      <c r="B1708" s="1" t="s">
        <v>175</v>
      </c>
      <c r="C1708" s="1" t="s">
        <v>165</v>
      </c>
      <c r="D1708" s="1" t="s">
        <v>130</v>
      </c>
      <c r="E1708" s="1" t="s">
        <v>53</v>
      </c>
      <c r="F1708" s="1" t="s">
        <v>53</v>
      </c>
      <c r="G1708" s="13" t="s">
        <v>432</v>
      </c>
      <c r="H1708" s="12">
        <v>41207</v>
      </c>
      <c r="I1708" s="12" t="s">
        <v>1612</v>
      </c>
      <c r="J1708" s="12">
        <v>41204</v>
      </c>
      <c r="K1708" s="4">
        <v>4224</v>
      </c>
      <c r="L1708" s="1" t="s">
        <v>146</v>
      </c>
      <c r="M1708" s="1" t="s">
        <v>132</v>
      </c>
      <c r="N1708" s="1" t="s">
        <v>171</v>
      </c>
      <c r="O1708" s="1" t="s">
        <v>93</v>
      </c>
      <c r="P1708">
        <v>60</v>
      </c>
      <c r="Q1708">
        <v>1659</v>
      </c>
      <c r="R1708">
        <v>3682.98</v>
      </c>
      <c r="S1708">
        <v>2.2200000000000002</v>
      </c>
      <c r="T1708">
        <v>0.04</v>
      </c>
      <c r="U1708">
        <f t="shared" si="467"/>
        <v>3682.9800000000005</v>
      </c>
      <c r="V1708">
        <f t="shared" si="468"/>
        <v>99540</v>
      </c>
      <c r="W1708" s="1" t="s">
        <v>179</v>
      </c>
      <c r="X1708" s="1" t="s">
        <v>1236</v>
      </c>
      <c r="Y1708" s="1" t="s">
        <v>156</v>
      </c>
      <c r="Z1708" s="3">
        <v>5457</v>
      </c>
      <c r="AA1708" s="4">
        <f t="shared" si="472"/>
        <v>958</v>
      </c>
      <c r="AB1708" s="4">
        <f t="shared" si="463"/>
        <v>2426.8118061999999</v>
      </c>
      <c r="AC1708" s="4">
        <f t="shared" si="464"/>
        <v>958</v>
      </c>
      <c r="AD1708" s="4">
        <f t="shared" si="473"/>
        <v>4982</v>
      </c>
      <c r="AE1708" s="4">
        <v>958</v>
      </c>
      <c r="AF1708" s="4">
        <v>958</v>
      </c>
      <c r="AG1708" s="4">
        <f t="shared" si="476"/>
        <v>958</v>
      </c>
      <c r="AI1708" t="e">
        <f t="shared" si="469"/>
        <v>#N/A</v>
      </c>
      <c r="AJ1708">
        <v>7659.33</v>
      </c>
      <c r="AK1708" s="2">
        <v>7659.33</v>
      </c>
      <c r="AL1708" s="2">
        <f t="shared" si="477"/>
        <v>7659.33</v>
      </c>
      <c r="AM1708" s="4"/>
      <c r="AN1708" t="e">
        <f>VLOOKUP([1]!Tabelle13[[#This Row],[Vlookup this ID for freight costs]],$AL$2:$AL$6811,2,FALSE)</f>
        <v>#REF!</v>
      </c>
      <c r="AP1708">
        <v>5.16</v>
      </c>
      <c r="AQ1708">
        <v>5.16</v>
      </c>
      <c r="AR1708" s="4">
        <v>25</v>
      </c>
      <c r="AS1708" s="4">
        <v>10</v>
      </c>
      <c r="AT1708" s="4">
        <v>2012</v>
      </c>
      <c r="AU1708" s="4">
        <v>22</v>
      </c>
      <c r="AV1708" s="4">
        <v>10</v>
      </c>
      <c r="AW1708" s="4">
        <v>2012</v>
      </c>
      <c r="AX1708" t="str">
        <f t="shared" si="470"/>
        <v>No Delay</v>
      </c>
      <c r="AY1708">
        <f t="shared" si="471"/>
        <v>0</v>
      </c>
    </row>
    <row r="1709" spans="1:51" x14ac:dyDescent="0.2">
      <c r="A1709" s="3">
        <v>83084</v>
      </c>
      <c r="B1709" s="1" t="s">
        <v>175</v>
      </c>
      <c r="C1709" s="1" t="s">
        <v>165</v>
      </c>
      <c r="D1709" s="1" t="s">
        <v>130</v>
      </c>
      <c r="E1709" s="1" t="s">
        <v>53</v>
      </c>
      <c r="F1709" s="1" t="s">
        <v>53</v>
      </c>
      <c r="G1709" s="13" t="s">
        <v>432</v>
      </c>
      <c r="H1709" s="12">
        <v>41207</v>
      </c>
      <c r="I1709" s="12" t="s">
        <v>1612</v>
      </c>
      <c r="J1709" s="12">
        <v>41204</v>
      </c>
      <c r="K1709" s="4">
        <v>4225</v>
      </c>
      <c r="L1709" s="1" t="s">
        <v>146</v>
      </c>
      <c r="M1709" s="1" t="s">
        <v>132</v>
      </c>
      <c r="N1709" s="1" t="s">
        <v>275</v>
      </c>
      <c r="O1709" s="1" t="s">
        <v>93</v>
      </c>
      <c r="P1709">
        <v>60</v>
      </c>
      <c r="Q1709">
        <v>3540</v>
      </c>
      <c r="R1709">
        <v>27328.799999999999</v>
      </c>
      <c r="S1709">
        <v>7.72</v>
      </c>
      <c r="T1709">
        <v>0.13</v>
      </c>
      <c r="U1709">
        <f t="shared" si="467"/>
        <v>27328.799999999999</v>
      </c>
      <c r="V1709">
        <f t="shared" si="468"/>
        <v>212400</v>
      </c>
      <c r="W1709" s="1" t="s">
        <v>179</v>
      </c>
      <c r="X1709" s="1" t="s">
        <v>1236</v>
      </c>
      <c r="Y1709" s="1" t="s">
        <v>156</v>
      </c>
      <c r="Z1709" s="3">
        <v>5457</v>
      </c>
      <c r="AA1709" s="4">
        <f t="shared" si="472"/>
        <v>958</v>
      </c>
      <c r="AB1709" s="4">
        <f t="shared" si="463"/>
        <v>2633.2474179999999</v>
      </c>
      <c r="AC1709" s="4">
        <f t="shared" si="464"/>
        <v>958</v>
      </c>
      <c r="AD1709" s="4">
        <f t="shared" si="473"/>
        <v>958</v>
      </c>
      <c r="AE1709" s="3" t="s">
        <v>1613</v>
      </c>
      <c r="AF1709" s="3">
        <v>958</v>
      </c>
      <c r="AG1709" s="4">
        <f>AI1709</f>
        <v>958</v>
      </c>
      <c r="AH1709" s="4">
        <v>82515</v>
      </c>
      <c r="AI1709">
        <f t="shared" si="469"/>
        <v>958</v>
      </c>
      <c r="AJ1709" t="s">
        <v>1613</v>
      </c>
      <c r="AK1709" s="2">
        <v>7659.33</v>
      </c>
      <c r="AL1709" s="2">
        <f>AN1709</f>
        <v>7659.33</v>
      </c>
      <c r="AM1709" s="4">
        <v>82515</v>
      </c>
      <c r="AN1709">
        <f>INDEX($AJ$2:$AJ$6811,MATCH(AM1709,$A$2:$A$6811,0))</f>
        <v>7659.33</v>
      </c>
      <c r="AP1709">
        <v>38.31</v>
      </c>
      <c r="AQ1709">
        <v>38.31</v>
      </c>
      <c r="AR1709" s="4">
        <v>25</v>
      </c>
      <c r="AS1709" s="4">
        <v>10</v>
      </c>
      <c r="AT1709" s="4">
        <v>2012</v>
      </c>
      <c r="AU1709" s="4">
        <v>22</v>
      </c>
      <c r="AV1709" s="4">
        <v>10</v>
      </c>
      <c r="AW1709" s="4">
        <v>2012</v>
      </c>
      <c r="AX1709" t="str">
        <f t="shared" si="470"/>
        <v>No Delay</v>
      </c>
      <c r="AY1709">
        <f t="shared" si="471"/>
        <v>0</v>
      </c>
    </row>
    <row r="1710" spans="1:51" x14ac:dyDescent="0.2">
      <c r="A1710" s="3">
        <v>84758</v>
      </c>
      <c r="B1710" s="1" t="s">
        <v>175</v>
      </c>
      <c r="C1710" s="1" t="s">
        <v>165</v>
      </c>
      <c r="D1710" s="1" t="s">
        <v>130</v>
      </c>
      <c r="E1710" s="1" t="s">
        <v>53</v>
      </c>
      <c r="F1710" s="1" t="s">
        <v>53</v>
      </c>
      <c r="G1710" s="13" t="s">
        <v>432</v>
      </c>
      <c r="H1710" s="12">
        <v>41207</v>
      </c>
      <c r="I1710" s="12" t="s">
        <v>1612</v>
      </c>
      <c r="J1710" s="12">
        <v>41204</v>
      </c>
      <c r="K1710" s="4">
        <v>4226</v>
      </c>
      <c r="L1710" s="1" t="s">
        <v>146</v>
      </c>
      <c r="M1710" s="1" t="s">
        <v>132</v>
      </c>
      <c r="N1710" s="1" t="s">
        <v>275</v>
      </c>
      <c r="O1710" s="1" t="s">
        <v>93</v>
      </c>
      <c r="P1710">
        <v>60</v>
      </c>
      <c r="Q1710">
        <v>7126</v>
      </c>
      <c r="R1710">
        <v>55012.72</v>
      </c>
      <c r="S1710">
        <v>7.72</v>
      </c>
      <c r="T1710">
        <v>0.13</v>
      </c>
      <c r="U1710">
        <f t="shared" si="467"/>
        <v>55012.72</v>
      </c>
      <c r="V1710">
        <f t="shared" si="468"/>
        <v>427560</v>
      </c>
      <c r="W1710" s="1" t="s">
        <v>160</v>
      </c>
      <c r="X1710" s="1" t="s">
        <v>1236</v>
      </c>
      <c r="Y1710" s="1" t="s">
        <v>161</v>
      </c>
      <c r="Z1710" s="3">
        <v>5149</v>
      </c>
      <c r="AA1710" s="4">
        <f t="shared" si="472"/>
        <v>958</v>
      </c>
      <c r="AB1710" s="4">
        <f t="shared" si="463"/>
        <v>3026.8030288</v>
      </c>
      <c r="AC1710" s="4">
        <f t="shared" si="464"/>
        <v>958</v>
      </c>
      <c r="AD1710" s="4">
        <f t="shared" si="473"/>
        <v>958</v>
      </c>
      <c r="AE1710" s="3" t="s">
        <v>1613</v>
      </c>
      <c r="AF1710" s="3">
        <v>958</v>
      </c>
      <c r="AG1710" s="4">
        <f>AI1710</f>
        <v>958</v>
      </c>
      <c r="AH1710" s="4">
        <v>82515</v>
      </c>
      <c r="AI1710">
        <f t="shared" si="469"/>
        <v>958</v>
      </c>
      <c r="AJ1710" t="s">
        <v>1613</v>
      </c>
      <c r="AK1710" s="2">
        <v>7659.33</v>
      </c>
      <c r="AL1710" s="2">
        <f>AN1710</f>
        <v>7659.33</v>
      </c>
      <c r="AM1710" s="4">
        <v>82515</v>
      </c>
      <c r="AN1710">
        <f>INDEX($AJ$2:$AJ$6811,MATCH(AM1710,$A$2:$A$6811,0))</f>
        <v>7659.33</v>
      </c>
      <c r="AP1710">
        <v>77.13</v>
      </c>
      <c r="AQ1710">
        <v>77.13</v>
      </c>
      <c r="AR1710" s="4">
        <v>25</v>
      </c>
      <c r="AS1710" s="4">
        <v>10</v>
      </c>
      <c r="AT1710" s="4">
        <v>2012</v>
      </c>
      <c r="AU1710" s="4">
        <v>22</v>
      </c>
      <c r="AV1710" s="4">
        <v>10</v>
      </c>
      <c r="AW1710" s="4">
        <v>2012</v>
      </c>
      <c r="AX1710" t="str">
        <f t="shared" si="470"/>
        <v>No Delay</v>
      </c>
      <c r="AY1710">
        <f t="shared" si="471"/>
        <v>0</v>
      </c>
    </row>
    <row r="1711" spans="1:51" x14ac:dyDescent="0.2">
      <c r="A1711" s="3">
        <v>85315</v>
      </c>
      <c r="B1711" s="1" t="s">
        <v>215</v>
      </c>
      <c r="C1711" s="1" t="s">
        <v>89</v>
      </c>
      <c r="D1711" s="1" t="s">
        <v>130</v>
      </c>
      <c r="E1711" s="1" t="s">
        <v>101</v>
      </c>
      <c r="F1711" s="1" t="s">
        <v>101</v>
      </c>
      <c r="G1711" s="13" t="s">
        <v>369</v>
      </c>
      <c r="H1711" s="12">
        <v>41243</v>
      </c>
      <c r="I1711" s="12" t="s">
        <v>1381</v>
      </c>
      <c r="J1711" s="12">
        <v>41218</v>
      </c>
      <c r="K1711" s="4">
        <v>4266</v>
      </c>
      <c r="L1711" s="1" t="s">
        <v>146</v>
      </c>
      <c r="M1711" s="1" t="s">
        <v>132</v>
      </c>
      <c r="N1711" s="1" t="s">
        <v>676</v>
      </c>
      <c r="O1711" s="1" t="s">
        <v>93</v>
      </c>
      <c r="P1711">
        <v>60</v>
      </c>
      <c r="Q1711">
        <v>15120</v>
      </c>
      <c r="R1711">
        <v>41731.199999999997</v>
      </c>
      <c r="S1711">
        <v>2.76</v>
      </c>
      <c r="T1711">
        <v>0.05</v>
      </c>
      <c r="U1711">
        <f t="shared" si="467"/>
        <v>41731.199999999997</v>
      </c>
      <c r="V1711">
        <f t="shared" si="468"/>
        <v>907200</v>
      </c>
      <c r="W1711" s="1" t="s">
        <v>160</v>
      </c>
      <c r="X1711" s="1" t="s">
        <v>1236</v>
      </c>
      <c r="Y1711" s="1" t="s">
        <v>161</v>
      </c>
      <c r="Z1711" s="3">
        <v>12573</v>
      </c>
      <c r="AA1711" s="4">
        <f t="shared" si="472"/>
        <v>959</v>
      </c>
      <c r="AB1711" s="4">
        <f t="shared" si="463"/>
        <v>3904.1269419999999</v>
      </c>
      <c r="AC1711" s="4">
        <f t="shared" si="464"/>
        <v>959</v>
      </c>
      <c r="AD1711" s="4">
        <f t="shared" si="473"/>
        <v>10130</v>
      </c>
      <c r="AE1711" s="4">
        <v>959</v>
      </c>
      <c r="AF1711" s="4">
        <v>959</v>
      </c>
      <c r="AG1711" s="4">
        <f>AE1711</f>
        <v>959</v>
      </c>
      <c r="AI1711" t="e">
        <f t="shared" si="469"/>
        <v>#N/A</v>
      </c>
      <c r="AJ1711">
        <v>4424.91</v>
      </c>
      <c r="AK1711" s="2">
        <v>4424.91</v>
      </c>
      <c r="AL1711" s="2">
        <f>AJ1711</f>
        <v>4424.91</v>
      </c>
      <c r="AM1711" s="4"/>
      <c r="AN1711" t="e">
        <f>VLOOKUP([1]!Tabelle13[[#This Row],[Vlookup this ID for freight costs]],$AL$2:$AL$6811,2,FALSE)</f>
        <v>#REF!</v>
      </c>
      <c r="AP1711">
        <v>58.51</v>
      </c>
      <c r="AQ1711">
        <v>58.51</v>
      </c>
      <c r="AR1711" s="4">
        <v>30</v>
      </c>
      <c r="AS1711" s="4">
        <v>11</v>
      </c>
      <c r="AT1711" s="4">
        <v>2012</v>
      </c>
      <c r="AU1711" s="4">
        <v>5</v>
      </c>
      <c r="AV1711" s="4">
        <v>11</v>
      </c>
      <c r="AW1711" s="4">
        <v>2012</v>
      </c>
      <c r="AX1711" t="str">
        <f t="shared" si="470"/>
        <v>No Delay</v>
      </c>
      <c r="AY1711">
        <f t="shared" si="471"/>
        <v>0</v>
      </c>
    </row>
    <row r="1712" spans="1:51" x14ac:dyDescent="0.2">
      <c r="A1712" s="3">
        <v>10634</v>
      </c>
      <c r="B1712" s="1" t="s">
        <v>144</v>
      </c>
      <c r="C1712" s="1" t="s">
        <v>65</v>
      </c>
      <c r="D1712" s="1" t="s">
        <v>130</v>
      </c>
      <c r="E1712" s="1" t="s">
        <v>53</v>
      </c>
      <c r="F1712" s="1" t="s">
        <v>53</v>
      </c>
      <c r="G1712" s="13" t="s">
        <v>1614</v>
      </c>
      <c r="H1712" s="12">
        <v>39395</v>
      </c>
      <c r="I1712" s="12" t="s">
        <v>1614</v>
      </c>
      <c r="J1712" s="12">
        <v>39395</v>
      </c>
      <c r="K1712" s="4">
        <v>462</v>
      </c>
      <c r="L1712" s="1" t="s">
        <v>146</v>
      </c>
      <c r="M1712" s="1" t="s">
        <v>132</v>
      </c>
      <c r="N1712" s="1" t="s">
        <v>154</v>
      </c>
      <c r="O1712" s="1" t="s">
        <v>93</v>
      </c>
      <c r="P1712">
        <v>60</v>
      </c>
      <c r="Q1712">
        <v>7436</v>
      </c>
      <c r="R1712">
        <v>100386</v>
      </c>
      <c r="S1712">
        <v>13.5</v>
      </c>
      <c r="T1712">
        <v>0.22</v>
      </c>
      <c r="U1712">
        <f t="shared" si="467"/>
        <v>100386</v>
      </c>
      <c r="V1712">
        <f t="shared" si="468"/>
        <v>446160</v>
      </c>
      <c r="W1712" s="1" t="s">
        <v>155</v>
      </c>
      <c r="X1712" s="1" t="s">
        <v>1236</v>
      </c>
      <c r="Y1712" s="1" t="s">
        <v>156</v>
      </c>
      <c r="Z1712" s="3">
        <v>7726</v>
      </c>
      <c r="AA1712" s="4">
        <f t="shared" si="472"/>
        <v>962</v>
      </c>
      <c r="AB1712" s="4">
        <f t="shared" si="463"/>
        <v>3060.8248468000002</v>
      </c>
      <c r="AC1712" s="4">
        <f t="shared" si="464"/>
        <v>962</v>
      </c>
      <c r="AD1712" s="4">
        <f t="shared" si="473"/>
        <v>962</v>
      </c>
      <c r="AE1712" s="4">
        <v>962</v>
      </c>
      <c r="AF1712" s="4">
        <v>962</v>
      </c>
      <c r="AG1712" s="4">
        <f>AE1712</f>
        <v>962</v>
      </c>
      <c r="AH1712" s="4">
        <v>83174</v>
      </c>
      <c r="AI1712">
        <f t="shared" si="469"/>
        <v>7541</v>
      </c>
      <c r="AJ1712">
        <v>5180</v>
      </c>
      <c r="AK1712" s="2">
        <v>5180</v>
      </c>
      <c r="AL1712" s="2">
        <f>AJ1712</f>
        <v>5180</v>
      </c>
      <c r="AM1712" s="4"/>
      <c r="AN1712" t="e">
        <f>VLOOKUP([1]!Tabelle13[[#This Row],[Vlookup this ID for freight costs]],$AL$2:$AL$6811,2,FALSE)</f>
        <v>#REF!</v>
      </c>
      <c r="AP1712">
        <v>160.62</v>
      </c>
      <c r="AQ1712">
        <v>160.62</v>
      </c>
      <c r="AR1712" s="4">
        <v>9</v>
      </c>
      <c r="AS1712" s="4">
        <v>11</v>
      </c>
      <c r="AT1712" s="4">
        <v>2007</v>
      </c>
      <c r="AU1712" s="4">
        <v>9</v>
      </c>
      <c r="AV1712" s="4">
        <v>11</v>
      </c>
      <c r="AW1712" s="4">
        <v>2007</v>
      </c>
      <c r="AX1712" t="str">
        <f t="shared" si="470"/>
        <v>No Delay</v>
      </c>
      <c r="AY1712">
        <f t="shared" si="471"/>
        <v>0</v>
      </c>
    </row>
    <row r="1713" spans="1:51" x14ac:dyDescent="0.2">
      <c r="A1713" s="3">
        <v>11808</v>
      </c>
      <c r="B1713" s="1" t="s">
        <v>144</v>
      </c>
      <c r="C1713" s="1" t="s">
        <v>65</v>
      </c>
      <c r="D1713" s="1" t="s">
        <v>130</v>
      </c>
      <c r="E1713" s="1" t="s">
        <v>53</v>
      </c>
      <c r="F1713" s="1" t="s">
        <v>53</v>
      </c>
      <c r="G1713" s="13" t="s">
        <v>1614</v>
      </c>
      <c r="H1713" s="12">
        <v>39395</v>
      </c>
      <c r="I1713" s="12" t="s">
        <v>1614</v>
      </c>
      <c r="J1713" s="12">
        <v>39395</v>
      </c>
      <c r="K1713" s="4">
        <v>464</v>
      </c>
      <c r="L1713" s="1" t="s">
        <v>146</v>
      </c>
      <c r="M1713" s="1" t="s">
        <v>132</v>
      </c>
      <c r="N1713" s="1" t="s">
        <v>527</v>
      </c>
      <c r="O1713" s="1" t="s">
        <v>93</v>
      </c>
      <c r="P1713">
        <v>240</v>
      </c>
      <c r="Q1713">
        <v>35</v>
      </c>
      <c r="R1713">
        <v>217</v>
      </c>
      <c r="S1713">
        <v>6.2</v>
      </c>
      <c r="T1713">
        <v>0.03</v>
      </c>
      <c r="U1713">
        <f t="shared" si="467"/>
        <v>217</v>
      </c>
      <c r="V1713">
        <f t="shared" si="468"/>
        <v>8400</v>
      </c>
      <c r="W1713" s="1" t="s">
        <v>155</v>
      </c>
      <c r="X1713" s="1" t="s">
        <v>1236</v>
      </c>
      <c r="Y1713" s="1" t="s">
        <v>156</v>
      </c>
      <c r="Z1713" s="3">
        <v>7726</v>
      </c>
      <c r="AA1713" s="4">
        <f t="shared" si="472"/>
        <v>962</v>
      </c>
      <c r="AB1713" s="4">
        <f t="shared" si="463"/>
        <v>2248.5813789999997</v>
      </c>
      <c r="AC1713" s="4">
        <f t="shared" si="464"/>
        <v>962</v>
      </c>
      <c r="AD1713" s="4">
        <f t="shared" si="473"/>
        <v>1070.6939815999999</v>
      </c>
      <c r="AE1713" s="3" t="s">
        <v>1615</v>
      </c>
      <c r="AF1713" s="3">
        <v>962</v>
      </c>
      <c r="AG1713" s="4">
        <f>AI1713</f>
        <v>962</v>
      </c>
      <c r="AH1713" s="4">
        <v>10634</v>
      </c>
      <c r="AI1713">
        <f t="shared" si="469"/>
        <v>962</v>
      </c>
      <c r="AJ1713" t="s">
        <v>1615</v>
      </c>
      <c r="AK1713" s="2">
        <v>5180</v>
      </c>
      <c r="AL1713" s="2">
        <f>AN1713</f>
        <v>5180</v>
      </c>
      <c r="AM1713" s="4">
        <v>10634</v>
      </c>
      <c r="AN1713">
        <f>INDEX($AJ$2:$AJ$6811,MATCH(AM1713,$A$2:$A$6811,0))</f>
        <v>5180</v>
      </c>
      <c r="AP1713">
        <v>0.35</v>
      </c>
      <c r="AQ1713">
        <v>0.35</v>
      </c>
      <c r="AR1713" s="4">
        <v>9</v>
      </c>
      <c r="AS1713" s="4">
        <v>11</v>
      </c>
      <c r="AT1713" s="4">
        <v>2007</v>
      </c>
      <c r="AU1713" s="4">
        <v>9</v>
      </c>
      <c r="AV1713" s="4">
        <v>11</v>
      </c>
      <c r="AW1713" s="4">
        <v>2007</v>
      </c>
      <c r="AX1713" t="str">
        <f t="shared" si="470"/>
        <v>No Delay</v>
      </c>
      <c r="AY1713">
        <f t="shared" si="471"/>
        <v>0</v>
      </c>
    </row>
    <row r="1714" spans="1:51" x14ac:dyDescent="0.2">
      <c r="A1714" s="3">
        <v>12426</v>
      </c>
      <c r="B1714" s="1" t="s">
        <v>144</v>
      </c>
      <c r="C1714" s="1" t="s">
        <v>65</v>
      </c>
      <c r="D1714" s="1" t="s">
        <v>130</v>
      </c>
      <c r="E1714" s="1" t="s">
        <v>53</v>
      </c>
      <c r="F1714" s="1" t="s">
        <v>53</v>
      </c>
      <c r="G1714" s="13" t="s">
        <v>1614</v>
      </c>
      <c r="H1714" s="12">
        <v>39395</v>
      </c>
      <c r="I1714" s="12" t="s">
        <v>1614</v>
      </c>
      <c r="J1714" s="12">
        <v>39395</v>
      </c>
      <c r="K1714" s="4">
        <v>466</v>
      </c>
      <c r="L1714" s="1" t="s">
        <v>146</v>
      </c>
      <c r="M1714" s="1" t="s">
        <v>132</v>
      </c>
      <c r="N1714" s="1" t="s">
        <v>196</v>
      </c>
      <c r="O1714" s="1" t="s">
        <v>93</v>
      </c>
      <c r="P1714">
        <v>60</v>
      </c>
      <c r="Q1714">
        <v>1246</v>
      </c>
      <c r="R1714">
        <v>9345</v>
      </c>
      <c r="S1714">
        <v>7.5</v>
      </c>
      <c r="T1714">
        <v>0.12</v>
      </c>
      <c r="U1714">
        <f t="shared" si="467"/>
        <v>9345</v>
      </c>
      <c r="V1714">
        <f t="shared" si="468"/>
        <v>74760</v>
      </c>
      <c r="W1714" s="1" t="s">
        <v>204</v>
      </c>
      <c r="X1714" s="1" t="s">
        <v>1236</v>
      </c>
      <c r="Y1714" s="1" t="s">
        <v>205</v>
      </c>
      <c r="Z1714" s="3">
        <v>7364</v>
      </c>
      <c r="AA1714" s="4">
        <f t="shared" si="472"/>
        <v>962</v>
      </c>
      <c r="AB1714" s="4">
        <f t="shared" si="463"/>
        <v>2381.4859648000001</v>
      </c>
      <c r="AC1714" s="4">
        <f t="shared" si="464"/>
        <v>962</v>
      </c>
      <c r="AD1714" s="4">
        <f t="shared" si="473"/>
        <v>962</v>
      </c>
      <c r="AE1714" s="3" t="s">
        <v>1615</v>
      </c>
      <c r="AF1714" s="3">
        <v>962</v>
      </c>
      <c r="AG1714" s="4">
        <f>AI1714</f>
        <v>962</v>
      </c>
      <c r="AH1714" s="4">
        <v>10634</v>
      </c>
      <c r="AI1714">
        <f t="shared" si="469"/>
        <v>962</v>
      </c>
      <c r="AJ1714" t="s">
        <v>1615</v>
      </c>
      <c r="AK1714" s="2">
        <v>5180</v>
      </c>
      <c r="AL1714" s="2">
        <f>AN1714</f>
        <v>5180</v>
      </c>
      <c r="AM1714" s="4">
        <v>10634</v>
      </c>
      <c r="AN1714">
        <f>INDEX($AJ$2:$AJ$6811,MATCH(AM1714,$A$2:$A$6811,0))</f>
        <v>5180</v>
      </c>
      <c r="AP1714">
        <v>14.95</v>
      </c>
      <c r="AQ1714">
        <v>14.95</v>
      </c>
      <c r="AR1714" s="4">
        <v>9</v>
      </c>
      <c r="AS1714" s="4">
        <v>11</v>
      </c>
      <c r="AT1714" s="4">
        <v>2007</v>
      </c>
      <c r="AU1714" s="4">
        <v>9</v>
      </c>
      <c r="AV1714" s="4">
        <v>11</v>
      </c>
      <c r="AW1714" s="4">
        <v>2007</v>
      </c>
      <c r="AX1714" t="str">
        <f t="shared" si="470"/>
        <v>No Delay</v>
      </c>
      <c r="AY1714">
        <f t="shared" si="471"/>
        <v>0</v>
      </c>
    </row>
    <row r="1715" spans="1:51" x14ac:dyDescent="0.2">
      <c r="A1715" s="3">
        <v>23370</v>
      </c>
      <c r="B1715" s="1" t="s">
        <v>386</v>
      </c>
      <c r="C1715" s="1" t="s">
        <v>73</v>
      </c>
      <c r="D1715" s="1" t="s">
        <v>52</v>
      </c>
      <c r="E1715" s="1" t="s">
        <v>53</v>
      </c>
      <c r="F1715" s="1" t="s">
        <v>53</v>
      </c>
      <c r="G1715" s="13" t="s">
        <v>1400</v>
      </c>
      <c r="H1715" s="12">
        <v>41660</v>
      </c>
      <c r="I1715" s="12" t="s">
        <v>1413</v>
      </c>
      <c r="J1715" s="12">
        <v>41661</v>
      </c>
      <c r="K1715" s="4">
        <v>5208</v>
      </c>
      <c r="L1715" s="1" t="s">
        <v>146</v>
      </c>
      <c r="M1715" s="1" t="s">
        <v>414</v>
      </c>
      <c r="N1715" s="1" t="s">
        <v>280</v>
      </c>
      <c r="O1715" s="1" t="s">
        <v>93</v>
      </c>
      <c r="P1715">
        <v>30</v>
      </c>
      <c r="Q1715">
        <v>9810</v>
      </c>
      <c r="R1715">
        <v>132336.9</v>
      </c>
      <c r="S1715">
        <v>13.49</v>
      </c>
      <c r="T1715">
        <v>0.45</v>
      </c>
      <c r="U1715">
        <f t="shared" si="467"/>
        <v>132336.9</v>
      </c>
      <c r="V1715">
        <f t="shared" si="468"/>
        <v>294300</v>
      </c>
      <c r="W1715" s="1" t="s">
        <v>160</v>
      </c>
      <c r="X1715" s="1" t="s">
        <v>1236</v>
      </c>
      <c r="Y1715" s="1" t="s">
        <v>161</v>
      </c>
      <c r="Z1715" s="3">
        <v>6617</v>
      </c>
      <c r="AA1715" s="4">
        <f t="shared" si="472"/>
        <v>962</v>
      </c>
      <c r="AB1715" s="4">
        <f t="shared" si="463"/>
        <v>3321.3661240000001</v>
      </c>
      <c r="AC1715" s="4">
        <f t="shared" si="464"/>
        <v>962</v>
      </c>
      <c r="AD1715" s="4">
        <f t="shared" si="473"/>
        <v>962</v>
      </c>
      <c r="AE1715" s="4">
        <v>962</v>
      </c>
      <c r="AF1715" s="4">
        <v>962</v>
      </c>
      <c r="AG1715" s="4">
        <f t="shared" ref="AG1715:AG1728" si="478">AE1715</f>
        <v>962</v>
      </c>
      <c r="AI1715" t="e">
        <f t="shared" si="469"/>
        <v>#N/A</v>
      </c>
      <c r="AJ1715">
        <v>6773.13</v>
      </c>
      <c r="AK1715" s="2">
        <v>6773.13</v>
      </c>
      <c r="AL1715" s="2">
        <f t="shared" ref="AL1715:AL1728" si="479">AJ1715</f>
        <v>6773.13</v>
      </c>
      <c r="AM1715" s="4"/>
      <c r="AN1715" t="e">
        <f>VLOOKUP([1]!Tabelle13[[#This Row],[Vlookup this ID for freight costs]],$AL$2:$AL$6811,2,FALSE)</f>
        <v>#REF!</v>
      </c>
      <c r="AP1715">
        <v>163.69999999999999</v>
      </c>
      <c r="AQ1715">
        <v>163.69999999999999</v>
      </c>
      <c r="AR1715" s="4">
        <v>21</v>
      </c>
      <c r="AS1715" s="4">
        <v>1</v>
      </c>
      <c r="AT1715" s="4">
        <v>2014</v>
      </c>
      <c r="AU1715" s="4">
        <v>22</v>
      </c>
      <c r="AV1715" s="4">
        <v>1</v>
      </c>
      <c r="AW1715" s="4">
        <v>2014</v>
      </c>
      <c r="AX1715" t="str">
        <f t="shared" si="470"/>
        <v>Delay</v>
      </c>
      <c r="AY1715">
        <f t="shared" si="471"/>
        <v>1</v>
      </c>
    </row>
    <row r="1716" spans="1:51" x14ac:dyDescent="0.2">
      <c r="A1716" s="3">
        <v>11721</v>
      </c>
      <c r="B1716" s="1" t="s">
        <v>317</v>
      </c>
      <c r="C1716" s="1" t="s">
        <v>89</v>
      </c>
      <c r="D1716" s="1" t="s">
        <v>130</v>
      </c>
      <c r="E1716" s="1"/>
      <c r="F1716" s="1" t="s">
        <v>107</v>
      </c>
      <c r="G1716" s="13" t="s">
        <v>782</v>
      </c>
      <c r="H1716" s="12">
        <v>39206</v>
      </c>
      <c r="I1716" s="12" t="s">
        <v>782</v>
      </c>
      <c r="J1716" s="12">
        <v>39206</v>
      </c>
      <c r="K1716" s="4">
        <v>140</v>
      </c>
      <c r="L1716" s="1" t="s">
        <v>146</v>
      </c>
      <c r="M1716" s="1" t="s">
        <v>132</v>
      </c>
      <c r="N1716" s="1" t="s">
        <v>275</v>
      </c>
      <c r="O1716" s="1" t="s">
        <v>93</v>
      </c>
      <c r="P1716">
        <v>60</v>
      </c>
      <c r="Q1716">
        <v>10000</v>
      </c>
      <c r="R1716">
        <v>102500</v>
      </c>
      <c r="S1716">
        <v>10.25</v>
      </c>
      <c r="T1716">
        <v>0.17</v>
      </c>
      <c r="U1716">
        <f t="shared" si="467"/>
        <v>102500</v>
      </c>
      <c r="V1716">
        <f t="shared" si="468"/>
        <v>600000</v>
      </c>
      <c r="W1716" s="1" t="s">
        <v>155</v>
      </c>
      <c r="X1716" s="1" t="s">
        <v>1236</v>
      </c>
      <c r="Y1716" s="1" t="s">
        <v>156</v>
      </c>
      <c r="Z1716" s="3">
        <v>9211</v>
      </c>
      <c r="AA1716" s="4">
        <f t="shared" si="472"/>
        <v>963</v>
      </c>
      <c r="AB1716" s="4">
        <f t="shared" si="463"/>
        <v>3342.218206</v>
      </c>
      <c r="AC1716" s="4">
        <f t="shared" si="464"/>
        <v>963</v>
      </c>
      <c r="AD1716" s="4">
        <f t="shared" si="473"/>
        <v>2327.143150923077</v>
      </c>
      <c r="AE1716" s="4">
        <v>963</v>
      </c>
      <c r="AF1716" s="4">
        <v>963</v>
      </c>
      <c r="AG1716" s="4">
        <f t="shared" si="478"/>
        <v>963</v>
      </c>
      <c r="AH1716" s="4">
        <v>82811</v>
      </c>
      <c r="AI1716" t="str">
        <f t="shared" si="469"/>
        <v>Weight Captured Separately</v>
      </c>
      <c r="AJ1716">
        <v>3142</v>
      </c>
      <c r="AK1716" s="2">
        <v>3142</v>
      </c>
      <c r="AL1716" s="2">
        <f t="shared" si="479"/>
        <v>3142</v>
      </c>
      <c r="AM1716" s="4"/>
      <c r="AN1716" t="e">
        <f>VLOOKUP([1]!Tabelle13[[#This Row],[Vlookup this ID for freight costs]],$AL$2:$AL$6811,2,FALSE)</f>
        <v>#REF!</v>
      </c>
      <c r="AP1716">
        <v>0</v>
      </c>
      <c r="AR1716" s="4">
        <v>4</v>
      </c>
      <c r="AS1716" s="4">
        <v>5</v>
      </c>
      <c r="AT1716" s="4">
        <v>2007</v>
      </c>
      <c r="AU1716" s="4">
        <v>4</v>
      </c>
      <c r="AV1716" s="4">
        <v>5</v>
      </c>
      <c r="AW1716" s="4">
        <v>2007</v>
      </c>
      <c r="AX1716" t="str">
        <f t="shared" si="470"/>
        <v>No Delay</v>
      </c>
      <c r="AY1716">
        <f t="shared" si="471"/>
        <v>0</v>
      </c>
    </row>
    <row r="1717" spans="1:51" x14ac:dyDescent="0.2">
      <c r="A1717" s="3">
        <v>11331</v>
      </c>
      <c r="B1717" s="1" t="s">
        <v>625</v>
      </c>
      <c r="C1717" s="1" t="s">
        <v>65</v>
      </c>
      <c r="D1717" s="1" t="s">
        <v>130</v>
      </c>
      <c r="E1717" s="1" t="s">
        <v>152</v>
      </c>
      <c r="F1717" s="1" t="s">
        <v>152</v>
      </c>
      <c r="G1717" s="13" t="s">
        <v>401</v>
      </c>
      <c r="H1717" s="12">
        <v>39980</v>
      </c>
      <c r="I1717" s="12" t="s">
        <v>401</v>
      </c>
      <c r="J1717" s="12">
        <v>39980</v>
      </c>
      <c r="K1717" s="4">
        <v>1611</v>
      </c>
      <c r="L1717" s="1" t="s">
        <v>146</v>
      </c>
      <c r="M1717" s="1" t="s">
        <v>132</v>
      </c>
      <c r="N1717" s="1" t="s">
        <v>238</v>
      </c>
      <c r="O1717" s="1" t="s">
        <v>93</v>
      </c>
      <c r="P1717">
        <v>30</v>
      </c>
      <c r="Q1717">
        <v>11000</v>
      </c>
      <c r="R1717">
        <v>126500</v>
      </c>
      <c r="S1717">
        <v>11.5</v>
      </c>
      <c r="T1717">
        <v>0.38</v>
      </c>
      <c r="U1717">
        <f t="shared" si="467"/>
        <v>126500</v>
      </c>
      <c r="V1717">
        <f t="shared" si="468"/>
        <v>330000</v>
      </c>
      <c r="W1717" s="1" t="s">
        <v>160</v>
      </c>
      <c r="X1717" s="1" t="s">
        <v>1236</v>
      </c>
      <c r="Y1717" s="1" t="s">
        <v>161</v>
      </c>
      <c r="Z1717" s="3">
        <v>7348</v>
      </c>
      <c r="AA1717" s="4">
        <f t="shared" si="472"/>
        <v>966</v>
      </c>
      <c r="AB1717" s="4">
        <f t="shared" si="463"/>
        <v>3451.9660060000001</v>
      </c>
      <c r="AC1717" s="4">
        <f t="shared" si="464"/>
        <v>966</v>
      </c>
      <c r="AD1717" s="4">
        <f t="shared" si="473"/>
        <v>836.66666666666663</v>
      </c>
      <c r="AE1717" s="4">
        <v>966</v>
      </c>
      <c r="AF1717" s="4">
        <v>966</v>
      </c>
      <c r="AG1717" s="4">
        <f t="shared" si="478"/>
        <v>966</v>
      </c>
      <c r="AH1717" s="4">
        <v>82666</v>
      </c>
      <c r="AI1717">
        <f t="shared" si="469"/>
        <v>4919</v>
      </c>
      <c r="AJ1717">
        <v>7329.83</v>
      </c>
      <c r="AK1717" s="2">
        <v>7329.83</v>
      </c>
      <c r="AL1717" s="2">
        <f t="shared" si="479"/>
        <v>7329.83</v>
      </c>
      <c r="AM1717" s="4"/>
      <c r="AN1717" t="e">
        <f>VLOOKUP([1]!Tabelle13[[#This Row],[Vlookup this ID for freight costs]],$AL$2:$AL$6811,2,FALSE)</f>
        <v>#REF!</v>
      </c>
      <c r="AP1717">
        <v>247.94</v>
      </c>
      <c r="AQ1717">
        <v>247.94</v>
      </c>
      <c r="AR1717" s="4">
        <v>16</v>
      </c>
      <c r="AS1717" s="4">
        <v>6</v>
      </c>
      <c r="AT1717" s="4">
        <v>2009</v>
      </c>
      <c r="AU1717" s="4">
        <v>16</v>
      </c>
      <c r="AV1717" s="4">
        <v>6</v>
      </c>
      <c r="AW1717" s="4">
        <v>2009</v>
      </c>
      <c r="AX1717" t="str">
        <f t="shared" si="470"/>
        <v>No Delay</v>
      </c>
      <c r="AY1717">
        <f t="shared" si="471"/>
        <v>0</v>
      </c>
    </row>
    <row r="1718" spans="1:51" x14ac:dyDescent="0.2">
      <c r="A1718" s="3">
        <v>11723</v>
      </c>
      <c r="B1718" s="1" t="s">
        <v>317</v>
      </c>
      <c r="C1718" s="1" t="s">
        <v>89</v>
      </c>
      <c r="D1718" s="1" t="s">
        <v>130</v>
      </c>
      <c r="E1718" s="1"/>
      <c r="F1718" s="1" t="s">
        <v>107</v>
      </c>
      <c r="G1718" s="13" t="s">
        <v>754</v>
      </c>
      <c r="H1718" s="12">
        <v>39202</v>
      </c>
      <c r="I1718" s="12" t="s">
        <v>754</v>
      </c>
      <c r="J1718" s="12">
        <v>39202</v>
      </c>
      <c r="K1718" s="4">
        <v>121</v>
      </c>
      <c r="L1718" s="1" t="s">
        <v>146</v>
      </c>
      <c r="M1718" s="1" t="s">
        <v>132</v>
      </c>
      <c r="N1718" s="1" t="s">
        <v>196</v>
      </c>
      <c r="O1718" s="1" t="s">
        <v>93</v>
      </c>
      <c r="P1718">
        <v>60</v>
      </c>
      <c r="Q1718">
        <v>9000</v>
      </c>
      <c r="R1718">
        <v>67500</v>
      </c>
      <c r="S1718">
        <v>7.5</v>
      </c>
      <c r="T1718">
        <v>0.12</v>
      </c>
      <c r="U1718">
        <f t="shared" si="467"/>
        <v>67500</v>
      </c>
      <c r="V1718">
        <f t="shared" si="468"/>
        <v>540000</v>
      </c>
      <c r="W1718" s="1" t="s">
        <v>204</v>
      </c>
      <c r="X1718" s="1" t="s">
        <v>1236</v>
      </c>
      <c r="Y1718" s="1" t="s">
        <v>205</v>
      </c>
      <c r="Z1718" s="3">
        <v>8859</v>
      </c>
      <c r="AA1718" s="4">
        <f t="shared" si="472"/>
        <v>969</v>
      </c>
      <c r="AB1718" s="4">
        <f t="shared" si="463"/>
        <v>3232.4704059999999</v>
      </c>
      <c r="AC1718" s="4">
        <f t="shared" si="464"/>
        <v>969</v>
      </c>
      <c r="AD1718" s="4">
        <f t="shared" si="473"/>
        <v>981.3</v>
      </c>
      <c r="AE1718" s="4">
        <v>969</v>
      </c>
      <c r="AF1718" s="4">
        <v>969</v>
      </c>
      <c r="AG1718" s="4">
        <f t="shared" si="478"/>
        <v>969</v>
      </c>
      <c r="AH1718" s="4">
        <v>83371</v>
      </c>
      <c r="AI1718">
        <f t="shared" si="469"/>
        <v>54</v>
      </c>
      <c r="AJ1718">
        <v>3155</v>
      </c>
      <c r="AK1718" s="2">
        <v>3155</v>
      </c>
      <c r="AL1718" s="2">
        <f t="shared" si="479"/>
        <v>3155</v>
      </c>
      <c r="AM1718" s="4"/>
      <c r="AN1718" t="e">
        <f>VLOOKUP([1]!Tabelle13[[#This Row],[Vlookup this ID for freight costs]],$AL$2:$AL$6811,2,FALSE)</f>
        <v>#REF!</v>
      </c>
      <c r="AP1718">
        <v>0</v>
      </c>
      <c r="AR1718" s="4">
        <v>30</v>
      </c>
      <c r="AS1718" s="4">
        <v>4</v>
      </c>
      <c r="AT1718" s="4">
        <v>2007</v>
      </c>
      <c r="AU1718" s="4">
        <v>30</v>
      </c>
      <c r="AV1718" s="4">
        <v>4</v>
      </c>
      <c r="AW1718" s="4">
        <v>2007</v>
      </c>
      <c r="AX1718" t="str">
        <f t="shared" si="470"/>
        <v>No Delay</v>
      </c>
      <c r="AY1718">
        <f t="shared" si="471"/>
        <v>0</v>
      </c>
    </row>
    <row r="1719" spans="1:51" x14ac:dyDescent="0.2">
      <c r="A1719" s="3">
        <v>12043</v>
      </c>
      <c r="B1719" s="1" t="s">
        <v>317</v>
      </c>
      <c r="C1719" s="1" t="s">
        <v>89</v>
      </c>
      <c r="D1719" s="1" t="s">
        <v>130</v>
      </c>
      <c r="E1719" s="1"/>
      <c r="F1719" s="1" t="s">
        <v>107</v>
      </c>
      <c r="G1719" s="13" t="s">
        <v>754</v>
      </c>
      <c r="H1719" s="12">
        <v>39202</v>
      </c>
      <c r="I1719" s="12" t="s">
        <v>754</v>
      </c>
      <c r="J1719" s="12">
        <v>39202</v>
      </c>
      <c r="K1719" s="4">
        <v>122</v>
      </c>
      <c r="L1719" s="1" t="s">
        <v>146</v>
      </c>
      <c r="M1719" s="1" t="s">
        <v>132</v>
      </c>
      <c r="N1719" s="1" t="s">
        <v>196</v>
      </c>
      <c r="O1719" s="1" t="s">
        <v>93</v>
      </c>
      <c r="P1719">
        <v>60</v>
      </c>
      <c r="Q1719">
        <v>9000</v>
      </c>
      <c r="R1719">
        <v>67500</v>
      </c>
      <c r="S1719">
        <v>7.5</v>
      </c>
      <c r="T1719">
        <v>0.12</v>
      </c>
      <c r="U1719">
        <f t="shared" si="467"/>
        <v>67500</v>
      </c>
      <c r="V1719">
        <f t="shared" si="468"/>
        <v>540000</v>
      </c>
      <c r="W1719" s="1" t="s">
        <v>204</v>
      </c>
      <c r="X1719" s="1" t="s">
        <v>1236</v>
      </c>
      <c r="Y1719" s="1" t="s">
        <v>205</v>
      </c>
      <c r="Z1719" s="3">
        <v>8859</v>
      </c>
      <c r="AA1719" s="4">
        <f t="shared" si="472"/>
        <v>972</v>
      </c>
      <c r="AB1719" s="4">
        <f t="shared" si="463"/>
        <v>3232.4704059999999</v>
      </c>
      <c r="AC1719" s="4">
        <f t="shared" si="464"/>
        <v>972</v>
      </c>
      <c r="AD1719" s="4">
        <f t="shared" si="473"/>
        <v>981.3</v>
      </c>
      <c r="AE1719" s="4">
        <v>972</v>
      </c>
      <c r="AF1719" s="4">
        <v>972</v>
      </c>
      <c r="AG1719" s="4">
        <f t="shared" si="478"/>
        <v>972</v>
      </c>
      <c r="AH1719" s="4">
        <v>86131</v>
      </c>
      <c r="AI1719">
        <f t="shared" si="469"/>
        <v>7039</v>
      </c>
      <c r="AJ1719">
        <v>3162</v>
      </c>
      <c r="AK1719" s="2">
        <v>3162</v>
      </c>
      <c r="AL1719" s="2">
        <f t="shared" si="479"/>
        <v>3162</v>
      </c>
      <c r="AM1719" s="4"/>
      <c r="AN1719" t="e">
        <f>VLOOKUP([1]!Tabelle13[[#This Row],[Vlookup this ID for freight costs]],$AL$2:$AL$6811,2,FALSE)</f>
        <v>#REF!</v>
      </c>
      <c r="AP1719">
        <v>0</v>
      </c>
      <c r="AR1719" s="4">
        <v>30</v>
      </c>
      <c r="AS1719" s="4">
        <v>4</v>
      </c>
      <c r="AT1719" s="4">
        <v>2007</v>
      </c>
      <c r="AU1719" s="4">
        <v>30</v>
      </c>
      <c r="AV1719" s="4">
        <v>4</v>
      </c>
      <c r="AW1719" s="4">
        <v>2007</v>
      </c>
      <c r="AX1719" t="str">
        <f t="shared" si="470"/>
        <v>No Delay</v>
      </c>
      <c r="AY1719">
        <f t="shared" si="471"/>
        <v>0</v>
      </c>
    </row>
    <row r="1720" spans="1:51" x14ac:dyDescent="0.2">
      <c r="A1720" s="3">
        <v>83599</v>
      </c>
      <c r="B1720" s="1" t="s">
        <v>175</v>
      </c>
      <c r="C1720" s="1" t="s">
        <v>165</v>
      </c>
      <c r="D1720" s="1" t="s">
        <v>130</v>
      </c>
      <c r="E1720" s="1" t="s">
        <v>53</v>
      </c>
      <c r="F1720" s="1" t="s">
        <v>53</v>
      </c>
      <c r="G1720" s="13" t="s">
        <v>1616</v>
      </c>
      <c r="H1720" s="12">
        <v>41101</v>
      </c>
      <c r="I1720" s="12" t="s">
        <v>965</v>
      </c>
      <c r="J1720" s="12">
        <v>41089</v>
      </c>
      <c r="K1720" s="4">
        <v>4007</v>
      </c>
      <c r="L1720" s="1" t="s">
        <v>146</v>
      </c>
      <c r="M1720" s="1" t="s">
        <v>132</v>
      </c>
      <c r="N1720" s="1" t="s">
        <v>408</v>
      </c>
      <c r="O1720" s="1" t="s">
        <v>93</v>
      </c>
      <c r="P1720">
        <v>120</v>
      </c>
      <c r="Q1720">
        <v>4001</v>
      </c>
      <c r="R1720">
        <v>118749.68</v>
      </c>
      <c r="S1720">
        <v>29.68</v>
      </c>
      <c r="T1720">
        <v>0.25</v>
      </c>
      <c r="U1720">
        <f t="shared" si="467"/>
        <v>118749.68</v>
      </c>
      <c r="V1720">
        <f t="shared" si="468"/>
        <v>480120</v>
      </c>
      <c r="W1720" s="1" t="s">
        <v>155</v>
      </c>
      <c r="X1720" s="1" t="s">
        <v>1236</v>
      </c>
      <c r="Y1720" s="1" t="s">
        <v>156</v>
      </c>
      <c r="Z1720" s="3">
        <v>5457</v>
      </c>
      <c r="AA1720" s="4">
        <f t="shared" si="472"/>
        <v>972</v>
      </c>
      <c r="AB1720" s="4">
        <f t="shared" si="463"/>
        <v>2683.8411538</v>
      </c>
      <c r="AC1720" s="4">
        <f t="shared" si="464"/>
        <v>972</v>
      </c>
      <c r="AD1720" s="4">
        <f t="shared" si="473"/>
        <v>1238</v>
      </c>
      <c r="AE1720" s="4">
        <v>972</v>
      </c>
      <c r="AF1720" s="4">
        <v>972</v>
      </c>
      <c r="AG1720" s="4">
        <f t="shared" si="478"/>
        <v>972</v>
      </c>
      <c r="AI1720" t="e">
        <f t="shared" si="469"/>
        <v>#N/A</v>
      </c>
      <c r="AJ1720">
        <v>17102.560000000001</v>
      </c>
      <c r="AK1720" s="2">
        <v>17102.560000000001</v>
      </c>
      <c r="AL1720" s="2">
        <f t="shared" si="479"/>
        <v>17102.560000000001</v>
      </c>
      <c r="AM1720" s="4"/>
      <c r="AN1720" t="e">
        <f>VLOOKUP([1]!Tabelle13[[#This Row],[Vlookup this ID for freight costs]],$AL$2:$AL$6811,2,FALSE)</f>
        <v>#REF!</v>
      </c>
      <c r="AP1720">
        <v>166.49</v>
      </c>
      <c r="AQ1720">
        <v>166.49</v>
      </c>
      <c r="AR1720" s="4">
        <v>11</v>
      </c>
      <c r="AS1720" s="4">
        <v>7</v>
      </c>
      <c r="AT1720" s="4">
        <v>2012</v>
      </c>
      <c r="AU1720" s="4">
        <v>29</v>
      </c>
      <c r="AV1720" s="4">
        <v>6</v>
      </c>
      <c r="AW1720" s="4">
        <v>2012</v>
      </c>
      <c r="AX1720" t="str">
        <f t="shared" si="470"/>
        <v>No Delay</v>
      </c>
      <c r="AY1720">
        <f t="shared" si="471"/>
        <v>0</v>
      </c>
    </row>
    <row r="1721" spans="1:51" x14ac:dyDescent="0.2">
      <c r="A1721" s="3">
        <v>85883</v>
      </c>
      <c r="B1721" s="1" t="s">
        <v>215</v>
      </c>
      <c r="C1721" s="1" t="s">
        <v>89</v>
      </c>
      <c r="D1721" s="1" t="s">
        <v>130</v>
      </c>
      <c r="E1721" s="1" t="s">
        <v>101</v>
      </c>
      <c r="F1721" s="1" t="s">
        <v>101</v>
      </c>
      <c r="G1721" s="13" t="s">
        <v>1617</v>
      </c>
      <c r="H1721" s="12">
        <v>41141</v>
      </c>
      <c r="I1721" s="12" t="s">
        <v>1618</v>
      </c>
      <c r="J1721" s="12">
        <v>41139</v>
      </c>
      <c r="K1721" s="4">
        <v>4116</v>
      </c>
      <c r="L1721" s="1" t="s">
        <v>146</v>
      </c>
      <c r="M1721" s="1" t="s">
        <v>132</v>
      </c>
      <c r="N1721" s="1" t="s">
        <v>292</v>
      </c>
      <c r="O1721" s="1" t="s">
        <v>93</v>
      </c>
      <c r="P1721">
        <v>30</v>
      </c>
      <c r="Q1721">
        <v>8640</v>
      </c>
      <c r="R1721">
        <v>129945.60000000001</v>
      </c>
      <c r="S1721">
        <v>15.04</v>
      </c>
      <c r="T1721">
        <v>0.5</v>
      </c>
      <c r="U1721">
        <f t="shared" si="467"/>
        <v>129945.59999999999</v>
      </c>
      <c r="V1721">
        <f t="shared" si="468"/>
        <v>259200</v>
      </c>
      <c r="W1721" s="1" t="s">
        <v>160</v>
      </c>
      <c r="X1721" s="1" t="s">
        <v>1236</v>
      </c>
      <c r="Y1721" s="1" t="s">
        <v>161</v>
      </c>
      <c r="Z1721" s="3">
        <v>12573</v>
      </c>
      <c r="AA1721" s="4">
        <f t="shared" si="472"/>
        <v>972</v>
      </c>
      <c r="AB1721" s="4">
        <f t="shared" si="463"/>
        <v>3192.961198</v>
      </c>
      <c r="AC1721" s="4">
        <f t="shared" si="464"/>
        <v>972</v>
      </c>
      <c r="AD1721" s="4">
        <f t="shared" si="473"/>
        <v>3457</v>
      </c>
      <c r="AE1721" s="4">
        <v>972</v>
      </c>
      <c r="AF1721" s="4">
        <v>972</v>
      </c>
      <c r="AG1721" s="4">
        <f t="shared" si="478"/>
        <v>972</v>
      </c>
      <c r="AI1721" t="e">
        <f t="shared" si="469"/>
        <v>#N/A</v>
      </c>
      <c r="AJ1721">
        <v>4754.53</v>
      </c>
      <c r="AK1721" s="2">
        <v>4754.53</v>
      </c>
      <c r="AL1721" s="2">
        <f t="shared" si="479"/>
        <v>4754.53</v>
      </c>
      <c r="AM1721" s="4"/>
      <c r="AN1721" t="e">
        <f>VLOOKUP([1]!Tabelle13[[#This Row],[Vlookup this ID for freight costs]],$AL$2:$AL$6811,2,FALSE)</f>
        <v>#REF!</v>
      </c>
      <c r="AP1721">
        <v>182.18</v>
      </c>
      <c r="AQ1721">
        <v>182.18</v>
      </c>
      <c r="AR1721" s="4">
        <v>20</v>
      </c>
      <c r="AS1721" s="4">
        <v>8</v>
      </c>
      <c r="AT1721" s="4">
        <v>2012</v>
      </c>
      <c r="AU1721" s="4">
        <v>18</v>
      </c>
      <c r="AV1721" s="4">
        <v>8</v>
      </c>
      <c r="AW1721" s="4">
        <v>2012</v>
      </c>
      <c r="AX1721" t="str">
        <f t="shared" si="470"/>
        <v>No Delay</v>
      </c>
      <c r="AY1721">
        <f t="shared" si="471"/>
        <v>0</v>
      </c>
    </row>
    <row r="1722" spans="1:51" x14ac:dyDescent="0.2">
      <c r="A1722" s="3">
        <v>83570</v>
      </c>
      <c r="B1722" s="1" t="s">
        <v>215</v>
      </c>
      <c r="C1722" s="1" t="s">
        <v>89</v>
      </c>
      <c r="D1722" s="1" t="s">
        <v>130</v>
      </c>
      <c r="E1722" s="1" t="s">
        <v>101</v>
      </c>
      <c r="F1722" s="1" t="s">
        <v>101</v>
      </c>
      <c r="G1722" s="13" t="s">
        <v>1543</v>
      </c>
      <c r="H1722" s="12">
        <v>40980</v>
      </c>
      <c r="I1722" s="12" t="s">
        <v>808</v>
      </c>
      <c r="J1722" s="12">
        <v>40963</v>
      </c>
      <c r="K1722" s="4">
        <v>3769</v>
      </c>
      <c r="L1722" s="1" t="s">
        <v>146</v>
      </c>
      <c r="M1722" s="1" t="s">
        <v>132</v>
      </c>
      <c r="N1722" s="1" t="s">
        <v>292</v>
      </c>
      <c r="O1722" s="1" t="s">
        <v>93</v>
      </c>
      <c r="P1722">
        <v>30</v>
      </c>
      <c r="Q1722">
        <v>8922</v>
      </c>
      <c r="R1722">
        <v>149265.06</v>
      </c>
      <c r="S1722">
        <v>16.73</v>
      </c>
      <c r="T1722">
        <v>0.56000000000000005</v>
      </c>
      <c r="U1722">
        <f t="shared" si="467"/>
        <v>149265.06</v>
      </c>
      <c r="V1722">
        <f t="shared" si="468"/>
        <v>267660</v>
      </c>
      <c r="W1722" s="1" t="s">
        <v>160</v>
      </c>
      <c r="X1722" s="1" t="s">
        <v>1236</v>
      </c>
      <c r="Y1722" s="1" t="s">
        <v>161</v>
      </c>
      <c r="Z1722" s="3">
        <v>12573</v>
      </c>
      <c r="AA1722" s="4">
        <f t="shared" si="472"/>
        <v>973</v>
      </c>
      <c r="AB1722" s="4">
        <f t="shared" si="463"/>
        <v>3223.9100776</v>
      </c>
      <c r="AC1722" s="4">
        <f t="shared" si="464"/>
        <v>973</v>
      </c>
      <c r="AD1722" s="4">
        <f t="shared" si="473"/>
        <v>973</v>
      </c>
      <c r="AE1722" s="4">
        <v>973</v>
      </c>
      <c r="AF1722" s="4">
        <v>973</v>
      </c>
      <c r="AG1722" s="4">
        <f t="shared" si="478"/>
        <v>973</v>
      </c>
      <c r="AI1722" t="e">
        <f t="shared" si="469"/>
        <v>#N/A</v>
      </c>
      <c r="AJ1722">
        <v>4466.99</v>
      </c>
      <c r="AK1722" s="2">
        <v>4466.99</v>
      </c>
      <c r="AL1722" s="2">
        <f t="shared" si="479"/>
        <v>4466.99</v>
      </c>
      <c r="AM1722" s="4"/>
      <c r="AN1722" t="e">
        <f>VLOOKUP([1]!Tabelle13[[#This Row],[Vlookup this ID for freight costs]],$AL$2:$AL$6811,2,FALSE)</f>
        <v>#REF!</v>
      </c>
      <c r="AP1722">
        <v>246.29</v>
      </c>
      <c r="AQ1722">
        <v>246.29</v>
      </c>
      <c r="AR1722" s="4">
        <v>12</v>
      </c>
      <c r="AS1722" s="4">
        <v>4</v>
      </c>
      <c r="AT1722" s="4">
        <v>2012</v>
      </c>
      <c r="AU1722" s="4">
        <v>24</v>
      </c>
      <c r="AV1722" s="4">
        <v>2</v>
      </c>
      <c r="AW1722" s="4">
        <v>2012</v>
      </c>
      <c r="AX1722" t="str">
        <f t="shared" si="470"/>
        <v>No Delay</v>
      </c>
      <c r="AY1722">
        <f t="shared" si="471"/>
        <v>0</v>
      </c>
    </row>
    <row r="1723" spans="1:51" x14ac:dyDescent="0.2">
      <c r="A1723" s="3">
        <v>10551</v>
      </c>
      <c r="B1723" s="1" t="s">
        <v>317</v>
      </c>
      <c r="C1723" s="1" t="s">
        <v>89</v>
      </c>
      <c r="D1723" s="1" t="s">
        <v>130</v>
      </c>
      <c r="E1723" s="1"/>
      <c r="F1723" s="1" t="s">
        <v>107</v>
      </c>
      <c r="G1723" s="13" t="s">
        <v>754</v>
      </c>
      <c r="H1723" s="12">
        <v>39202</v>
      </c>
      <c r="I1723" s="12" t="s">
        <v>754</v>
      </c>
      <c r="J1723" s="12">
        <v>39202</v>
      </c>
      <c r="K1723" s="4">
        <v>113</v>
      </c>
      <c r="L1723" s="1" t="s">
        <v>146</v>
      </c>
      <c r="M1723" s="1" t="s">
        <v>132</v>
      </c>
      <c r="N1723" s="1" t="s">
        <v>196</v>
      </c>
      <c r="O1723" s="1" t="s">
        <v>93</v>
      </c>
      <c r="P1723">
        <v>60</v>
      </c>
      <c r="Q1723">
        <v>9000</v>
      </c>
      <c r="R1723">
        <v>67500</v>
      </c>
      <c r="S1723">
        <v>7.5</v>
      </c>
      <c r="T1723">
        <v>0.12</v>
      </c>
      <c r="U1723">
        <f t="shared" si="467"/>
        <v>67500</v>
      </c>
      <c r="V1723">
        <f t="shared" si="468"/>
        <v>540000</v>
      </c>
      <c r="W1723" s="1" t="s">
        <v>204</v>
      </c>
      <c r="X1723" s="1" t="s">
        <v>1236</v>
      </c>
      <c r="Y1723" s="1" t="s">
        <v>205</v>
      </c>
      <c r="Z1723" s="3">
        <v>8859</v>
      </c>
      <c r="AA1723" s="4">
        <f t="shared" si="472"/>
        <v>974</v>
      </c>
      <c r="AB1723" s="4">
        <f t="shared" ref="AB1723:AB1786" si="480" xml:space="preserve"> 2244.740206  + 0.1097478*Q1723</f>
        <v>3232.4704059999999</v>
      </c>
      <c r="AC1723" s="4">
        <f t="shared" ref="AC1723:AC1786" si="481">AF1723</f>
        <v>974</v>
      </c>
      <c r="AD1723" s="4">
        <f t="shared" si="473"/>
        <v>981.3</v>
      </c>
      <c r="AE1723" s="4">
        <v>974</v>
      </c>
      <c r="AF1723" s="4">
        <v>974</v>
      </c>
      <c r="AG1723" s="4">
        <f t="shared" si="478"/>
        <v>974</v>
      </c>
      <c r="AH1723" s="4">
        <v>82350</v>
      </c>
      <c r="AI1723">
        <f t="shared" si="469"/>
        <v>6587</v>
      </c>
      <c r="AJ1723">
        <v>3166</v>
      </c>
      <c r="AK1723" s="2">
        <v>3166</v>
      </c>
      <c r="AL1723" s="2">
        <f t="shared" si="479"/>
        <v>3166</v>
      </c>
      <c r="AM1723" s="4"/>
      <c r="AN1723" t="e">
        <f>VLOOKUP([1]!Tabelle13[[#This Row],[Vlookup this ID for freight costs]],$AL$2:$AL$6811,2,FALSE)</f>
        <v>#REF!</v>
      </c>
      <c r="AP1723">
        <v>0</v>
      </c>
      <c r="AR1723" s="4">
        <v>30</v>
      </c>
      <c r="AS1723" s="4">
        <v>4</v>
      </c>
      <c r="AT1723" s="4">
        <v>2007</v>
      </c>
      <c r="AU1723" s="4">
        <v>30</v>
      </c>
      <c r="AV1723" s="4">
        <v>4</v>
      </c>
      <c r="AW1723" s="4">
        <v>2007</v>
      </c>
      <c r="AX1723" t="str">
        <f t="shared" si="470"/>
        <v>No Delay</v>
      </c>
      <c r="AY1723">
        <f t="shared" si="471"/>
        <v>0</v>
      </c>
    </row>
    <row r="1724" spans="1:51" x14ac:dyDescent="0.2">
      <c r="A1724" s="3">
        <v>11386</v>
      </c>
      <c r="B1724" s="1" t="s">
        <v>317</v>
      </c>
      <c r="C1724" s="1" t="s">
        <v>89</v>
      </c>
      <c r="D1724" s="1" t="s">
        <v>130</v>
      </c>
      <c r="E1724" s="1"/>
      <c r="F1724" s="1" t="s">
        <v>107</v>
      </c>
      <c r="G1724" s="13" t="s">
        <v>754</v>
      </c>
      <c r="H1724" s="12">
        <v>39202</v>
      </c>
      <c r="I1724" s="12" t="s">
        <v>754</v>
      </c>
      <c r="J1724" s="12">
        <v>39202</v>
      </c>
      <c r="K1724" s="4">
        <v>116</v>
      </c>
      <c r="L1724" s="1" t="s">
        <v>146</v>
      </c>
      <c r="M1724" s="1" t="s">
        <v>132</v>
      </c>
      <c r="N1724" s="1" t="s">
        <v>196</v>
      </c>
      <c r="O1724" s="1" t="s">
        <v>93</v>
      </c>
      <c r="P1724">
        <v>60</v>
      </c>
      <c r="Q1724">
        <v>9000</v>
      </c>
      <c r="R1724">
        <v>67500</v>
      </c>
      <c r="S1724">
        <v>7.5</v>
      </c>
      <c r="T1724">
        <v>0.12</v>
      </c>
      <c r="U1724">
        <f t="shared" si="467"/>
        <v>67500</v>
      </c>
      <c r="V1724">
        <f t="shared" si="468"/>
        <v>540000</v>
      </c>
      <c r="W1724" s="1" t="s">
        <v>204</v>
      </c>
      <c r="X1724" s="1" t="s">
        <v>1236</v>
      </c>
      <c r="Y1724" s="1" t="s">
        <v>205</v>
      </c>
      <c r="Z1724" s="3">
        <v>8859</v>
      </c>
      <c r="AA1724" s="4">
        <f t="shared" si="472"/>
        <v>974</v>
      </c>
      <c r="AB1724" s="4">
        <f t="shared" si="480"/>
        <v>3232.4704059999999</v>
      </c>
      <c r="AC1724" s="4">
        <f t="shared" si="481"/>
        <v>974</v>
      </c>
      <c r="AD1724" s="4">
        <f t="shared" si="473"/>
        <v>981.3</v>
      </c>
      <c r="AE1724" s="4">
        <v>974</v>
      </c>
      <c r="AF1724" s="4">
        <v>974</v>
      </c>
      <c r="AG1724" s="4">
        <f t="shared" si="478"/>
        <v>974</v>
      </c>
      <c r="AH1724" s="4">
        <v>83911</v>
      </c>
      <c r="AI1724">
        <f t="shared" si="469"/>
        <v>33428</v>
      </c>
      <c r="AJ1724">
        <v>3166</v>
      </c>
      <c r="AK1724" s="2">
        <v>3166</v>
      </c>
      <c r="AL1724" s="2">
        <f t="shared" si="479"/>
        <v>3166</v>
      </c>
      <c r="AM1724" s="4"/>
      <c r="AN1724" t="e">
        <f>VLOOKUP([1]!Tabelle13[[#This Row],[Vlookup this ID for freight costs]],$AL$2:$AL$6811,2,FALSE)</f>
        <v>#REF!</v>
      </c>
      <c r="AP1724">
        <v>0</v>
      </c>
      <c r="AR1724" s="4">
        <v>30</v>
      </c>
      <c r="AS1724" s="4">
        <v>4</v>
      </c>
      <c r="AT1724" s="4">
        <v>2007</v>
      </c>
      <c r="AU1724" s="4">
        <v>30</v>
      </c>
      <c r="AV1724" s="4">
        <v>4</v>
      </c>
      <c r="AW1724" s="4">
        <v>2007</v>
      </c>
      <c r="AX1724" t="str">
        <f t="shared" si="470"/>
        <v>No Delay</v>
      </c>
      <c r="AY1724">
        <f t="shared" si="471"/>
        <v>0</v>
      </c>
    </row>
    <row r="1725" spans="1:51" x14ac:dyDescent="0.2">
      <c r="A1725" s="3">
        <v>12649</v>
      </c>
      <c r="B1725" s="1" t="s">
        <v>317</v>
      </c>
      <c r="C1725" s="1" t="s">
        <v>89</v>
      </c>
      <c r="D1725" s="1" t="s">
        <v>130</v>
      </c>
      <c r="E1725" s="1"/>
      <c r="F1725" s="1" t="s">
        <v>107</v>
      </c>
      <c r="G1725" s="13" t="s">
        <v>754</v>
      </c>
      <c r="H1725" s="12">
        <v>39202</v>
      </c>
      <c r="I1725" s="12" t="s">
        <v>754</v>
      </c>
      <c r="J1725" s="12">
        <v>39202</v>
      </c>
      <c r="K1725" s="4">
        <v>128</v>
      </c>
      <c r="L1725" s="1" t="s">
        <v>146</v>
      </c>
      <c r="M1725" s="1" t="s">
        <v>132</v>
      </c>
      <c r="N1725" s="1" t="s">
        <v>196</v>
      </c>
      <c r="O1725" s="1" t="s">
        <v>93</v>
      </c>
      <c r="P1725">
        <v>60</v>
      </c>
      <c r="Q1725">
        <v>9000</v>
      </c>
      <c r="R1725">
        <v>67500</v>
      </c>
      <c r="S1725">
        <v>7.5</v>
      </c>
      <c r="T1725">
        <v>0.12</v>
      </c>
      <c r="U1725">
        <f t="shared" si="467"/>
        <v>67500</v>
      </c>
      <c r="V1725">
        <f t="shared" si="468"/>
        <v>540000</v>
      </c>
      <c r="W1725" s="1" t="s">
        <v>204</v>
      </c>
      <c r="X1725" s="1" t="s">
        <v>1236</v>
      </c>
      <c r="Y1725" s="1" t="s">
        <v>205</v>
      </c>
      <c r="Z1725" s="3">
        <v>8859</v>
      </c>
      <c r="AA1725" s="4">
        <f t="shared" si="472"/>
        <v>974</v>
      </c>
      <c r="AB1725" s="4">
        <f t="shared" si="480"/>
        <v>3232.4704059999999</v>
      </c>
      <c r="AC1725" s="4">
        <f t="shared" si="481"/>
        <v>974</v>
      </c>
      <c r="AD1725" s="4">
        <f t="shared" si="473"/>
        <v>981.3</v>
      </c>
      <c r="AE1725" s="4">
        <v>974</v>
      </c>
      <c r="AF1725" s="4">
        <v>974</v>
      </c>
      <c r="AG1725" s="4">
        <f t="shared" si="478"/>
        <v>974</v>
      </c>
      <c r="AI1725" t="e">
        <f t="shared" si="469"/>
        <v>#N/A</v>
      </c>
      <c r="AJ1725">
        <v>3166</v>
      </c>
      <c r="AK1725" s="2">
        <v>3166</v>
      </c>
      <c r="AL1725" s="2">
        <f t="shared" si="479"/>
        <v>3166</v>
      </c>
      <c r="AM1725" s="4"/>
      <c r="AN1725" t="e">
        <f>VLOOKUP([1]!Tabelle13[[#This Row],[Vlookup this ID for freight costs]],$AL$2:$AL$6811,2,FALSE)</f>
        <v>#REF!</v>
      </c>
      <c r="AP1725">
        <v>0</v>
      </c>
      <c r="AR1725" s="4">
        <v>30</v>
      </c>
      <c r="AS1725" s="4">
        <v>4</v>
      </c>
      <c r="AT1725" s="4">
        <v>2007</v>
      </c>
      <c r="AU1725" s="4">
        <v>30</v>
      </c>
      <c r="AV1725" s="4">
        <v>4</v>
      </c>
      <c r="AW1725" s="4">
        <v>2007</v>
      </c>
      <c r="AX1725" t="str">
        <f t="shared" si="470"/>
        <v>No Delay</v>
      </c>
      <c r="AY1725">
        <f t="shared" si="471"/>
        <v>0</v>
      </c>
    </row>
    <row r="1726" spans="1:51" x14ac:dyDescent="0.2">
      <c r="A1726" s="3">
        <v>85928</v>
      </c>
      <c r="B1726" s="1" t="s">
        <v>172</v>
      </c>
      <c r="C1726" s="1" t="s">
        <v>114</v>
      </c>
      <c r="D1726" s="1" t="s">
        <v>130</v>
      </c>
      <c r="E1726" s="1" t="s">
        <v>101</v>
      </c>
      <c r="F1726" s="1" t="s">
        <v>101</v>
      </c>
      <c r="G1726" s="13" t="s">
        <v>1619</v>
      </c>
      <c r="H1726" s="12">
        <v>41324</v>
      </c>
      <c r="I1726" s="12" t="s">
        <v>1619</v>
      </c>
      <c r="J1726" s="12">
        <v>41324</v>
      </c>
      <c r="K1726" s="4">
        <v>4457</v>
      </c>
      <c r="L1726" s="1" t="s">
        <v>146</v>
      </c>
      <c r="M1726" s="1" t="s">
        <v>132</v>
      </c>
      <c r="N1726" s="1" t="s">
        <v>371</v>
      </c>
      <c r="O1726" s="1" t="s">
        <v>93</v>
      </c>
      <c r="P1726">
        <v>240</v>
      </c>
      <c r="Q1726">
        <v>3648</v>
      </c>
      <c r="R1726">
        <v>44067.839999999997</v>
      </c>
      <c r="S1726">
        <v>12.08</v>
      </c>
      <c r="T1726">
        <v>0.05</v>
      </c>
      <c r="U1726">
        <f t="shared" si="467"/>
        <v>44067.840000000004</v>
      </c>
      <c r="V1726">
        <f t="shared" si="468"/>
        <v>875520</v>
      </c>
      <c r="W1726" s="1" t="s">
        <v>155</v>
      </c>
      <c r="X1726" s="1" t="s">
        <v>1236</v>
      </c>
      <c r="Y1726" s="1" t="s">
        <v>156</v>
      </c>
      <c r="Z1726" s="3">
        <v>14240</v>
      </c>
      <c r="AA1726" s="4">
        <f t="shared" si="472"/>
        <v>974</v>
      </c>
      <c r="AB1726" s="4">
        <f t="shared" si="480"/>
        <v>2645.1001803999998</v>
      </c>
      <c r="AC1726" s="4">
        <f t="shared" si="481"/>
        <v>974</v>
      </c>
      <c r="AD1726" s="4">
        <f t="shared" si="473"/>
        <v>974</v>
      </c>
      <c r="AE1726" s="4">
        <v>974</v>
      </c>
      <c r="AF1726" s="4">
        <v>974</v>
      </c>
      <c r="AG1726" s="4">
        <f t="shared" si="478"/>
        <v>974</v>
      </c>
      <c r="AI1726" t="e">
        <f t="shared" si="469"/>
        <v>#N/A</v>
      </c>
      <c r="AJ1726">
        <v>6923.53</v>
      </c>
      <c r="AK1726" s="2">
        <v>6923.53</v>
      </c>
      <c r="AL1726" s="2">
        <f t="shared" si="479"/>
        <v>6923.53</v>
      </c>
      <c r="AM1726" s="4"/>
      <c r="AN1726" t="e">
        <f>VLOOKUP([1]!Tabelle13[[#This Row],[Vlookup this ID for freight costs]],$AL$2:$AL$6811,2,FALSE)</f>
        <v>#REF!</v>
      </c>
      <c r="AP1726">
        <v>61.78</v>
      </c>
      <c r="AQ1726">
        <v>61.78</v>
      </c>
      <c r="AR1726" s="4">
        <v>19</v>
      </c>
      <c r="AS1726" s="4">
        <v>2</v>
      </c>
      <c r="AT1726" s="4">
        <v>2013</v>
      </c>
      <c r="AU1726" s="4">
        <v>19</v>
      </c>
      <c r="AV1726" s="4">
        <v>2</v>
      </c>
      <c r="AW1726" s="4">
        <v>2013</v>
      </c>
      <c r="AX1726" t="str">
        <f t="shared" si="470"/>
        <v>No Delay</v>
      </c>
      <c r="AY1726">
        <f t="shared" si="471"/>
        <v>0</v>
      </c>
    </row>
    <row r="1727" spans="1:51" x14ac:dyDescent="0.2">
      <c r="A1727" s="3">
        <v>85642</v>
      </c>
      <c r="B1727" s="1" t="s">
        <v>215</v>
      </c>
      <c r="C1727" s="1" t="s">
        <v>89</v>
      </c>
      <c r="D1727" s="1" t="s">
        <v>130</v>
      </c>
      <c r="E1727" s="1" t="s">
        <v>53</v>
      </c>
      <c r="F1727" s="1" t="s">
        <v>53</v>
      </c>
      <c r="G1727" s="13" t="s">
        <v>1474</v>
      </c>
      <c r="H1727" s="12">
        <v>40161</v>
      </c>
      <c r="I1727" s="12" t="s">
        <v>963</v>
      </c>
      <c r="J1727" s="12">
        <v>40158</v>
      </c>
      <c r="K1727" s="4">
        <v>2085</v>
      </c>
      <c r="L1727" s="1" t="s">
        <v>146</v>
      </c>
      <c r="M1727" s="1" t="s">
        <v>132</v>
      </c>
      <c r="N1727" s="1" t="s">
        <v>196</v>
      </c>
      <c r="O1727" s="1" t="s">
        <v>93</v>
      </c>
      <c r="P1727">
        <v>60</v>
      </c>
      <c r="Q1727">
        <v>9024</v>
      </c>
      <c r="R1727">
        <v>60099.839999999997</v>
      </c>
      <c r="S1727">
        <v>6.66</v>
      </c>
      <c r="T1727">
        <v>0.11</v>
      </c>
      <c r="U1727">
        <f t="shared" si="467"/>
        <v>60099.840000000004</v>
      </c>
      <c r="V1727">
        <f t="shared" si="468"/>
        <v>541440</v>
      </c>
      <c r="W1727" s="1" t="s">
        <v>204</v>
      </c>
      <c r="X1727" s="1" t="s">
        <v>1236</v>
      </c>
      <c r="Y1727" s="1" t="s">
        <v>205</v>
      </c>
      <c r="Z1727" s="3">
        <v>8859</v>
      </c>
      <c r="AA1727" s="4">
        <f t="shared" si="472"/>
        <v>976</v>
      </c>
      <c r="AB1727" s="4">
        <f t="shared" si="480"/>
        <v>3235.1043531999999</v>
      </c>
      <c r="AC1727" s="4">
        <f t="shared" si="481"/>
        <v>976</v>
      </c>
      <c r="AD1727" s="4">
        <f t="shared" si="473"/>
        <v>828</v>
      </c>
      <c r="AE1727" s="4">
        <v>976</v>
      </c>
      <c r="AF1727" s="4">
        <v>976</v>
      </c>
      <c r="AG1727" s="4">
        <f t="shared" si="478"/>
        <v>976</v>
      </c>
      <c r="AI1727" t="e">
        <f t="shared" si="469"/>
        <v>#N/A</v>
      </c>
      <c r="AJ1727">
        <v>12369.8</v>
      </c>
      <c r="AK1727" s="2">
        <v>12369.8</v>
      </c>
      <c r="AL1727" s="2">
        <f t="shared" si="479"/>
        <v>12369.8</v>
      </c>
      <c r="AM1727" s="4"/>
      <c r="AN1727" t="e">
        <f>VLOOKUP([1]!Tabelle13[[#This Row],[Vlookup this ID for freight costs]],$AL$2:$AL$6811,2,FALSE)</f>
        <v>#REF!</v>
      </c>
      <c r="AP1727">
        <v>117.8</v>
      </c>
      <c r="AQ1727">
        <v>117.8</v>
      </c>
      <c r="AR1727" s="4">
        <v>14</v>
      </c>
      <c r="AS1727" s="4">
        <v>12</v>
      </c>
      <c r="AT1727" s="4">
        <v>2009</v>
      </c>
      <c r="AU1727" s="4">
        <v>11</v>
      </c>
      <c r="AV1727" s="4">
        <v>12</v>
      </c>
      <c r="AW1727" s="4">
        <v>2009</v>
      </c>
      <c r="AX1727" t="str">
        <f t="shared" si="470"/>
        <v>No Delay</v>
      </c>
      <c r="AY1727">
        <f t="shared" si="471"/>
        <v>0</v>
      </c>
    </row>
    <row r="1728" spans="1:51" x14ac:dyDescent="0.2">
      <c r="A1728" s="3">
        <v>11687</v>
      </c>
      <c r="B1728" s="1" t="s">
        <v>133</v>
      </c>
      <c r="C1728" s="1" t="s">
        <v>51</v>
      </c>
      <c r="D1728" s="1" t="s">
        <v>130</v>
      </c>
      <c r="E1728" s="1" t="s">
        <v>101</v>
      </c>
      <c r="F1728" s="1" t="s">
        <v>101</v>
      </c>
      <c r="G1728" s="13" t="s">
        <v>530</v>
      </c>
      <c r="H1728" s="12">
        <v>40093</v>
      </c>
      <c r="I1728" s="12" t="s">
        <v>530</v>
      </c>
      <c r="J1728" s="12">
        <v>40093</v>
      </c>
      <c r="K1728" s="4">
        <v>1872</v>
      </c>
      <c r="L1728" s="1" t="s">
        <v>146</v>
      </c>
      <c r="M1728" s="1" t="s">
        <v>132</v>
      </c>
      <c r="N1728" s="1" t="s">
        <v>275</v>
      </c>
      <c r="O1728" s="1" t="s">
        <v>93</v>
      </c>
      <c r="P1728">
        <v>60</v>
      </c>
      <c r="Q1728">
        <v>9288</v>
      </c>
      <c r="R1728">
        <v>81362.880000000005</v>
      </c>
      <c r="S1728">
        <v>8.76</v>
      </c>
      <c r="T1728">
        <v>0.15</v>
      </c>
      <c r="U1728">
        <f t="shared" si="467"/>
        <v>81362.880000000005</v>
      </c>
      <c r="V1728">
        <f t="shared" si="468"/>
        <v>557280</v>
      </c>
      <c r="W1728" s="1" t="s">
        <v>155</v>
      </c>
      <c r="X1728" s="1" t="s">
        <v>1236</v>
      </c>
      <c r="Y1728" s="1" t="s">
        <v>156</v>
      </c>
      <c r="Z1728" s="3">
        <v>14703</v>
      </c>
      <c r="AA1728" s="4">
        <f t="shared" si="472"/>
        <v>979</v>
      </c>
      <c r="AB1728" s="4">
        <f t="shared" si="480"/>
        <v>3264.0777724</v>
      </c>
      <c r="AC1728" s="4">
        <f t="shared" si="481"/>
        <v>979</v>
      </c>
      <c r="AD1728" s="4">
        <f t="shared" si="473"/>
        <v>979</v>
      </c>
      <c r="AE1728" s="4">
        <v>979</v>
      </c>
      <c r="AF1728" s="4">
        <v>979</v>
      </c>
      <c r="AG1728" s="4">
        <f t="shared" si="478"/>
        <v>979</v>
      </c>
      <c r="AH1728" s="4">
        <v>83872</v>
      </c>
      <c r="AI1728">
        <f t="shared" si="469"/>
        <v>4076</v>
      </c>
      <c r="AJ1728">
        <v>1588.06</v>
      </c>
      <c r="AK1728" s="2">
        <v>1588.06</v>
      </c>
      <c r="AL1728" s="2">
        <f t="shared" si="479"/>
        <v>1588.06</v>
      </c>
      <c r="AM1728" s="4"/>
      <c r="AN1728" t="e">
        <f>VLOOKUP([1]!Tabelle13[[#This Row],[Vlookup this ID for freight costs]],$AL$2:$AL$6811,2,FALSE)</f>
        <v>#REF!</v>
      </c>
      <c r="AP1728">
        <v>159.47</v>
      </c>
      <c r="AQ1728">
        <v>159.47</v>
      </c>
      <c r="AR1728" s="4">
        <v>7</v>
      </c>
      <c r="AS1728" s="4">
        <v>10</v>
      </c>
      <c r="AT1728" s="4">
        <v>2009</v>
      </c>
      <c r="AU1728" s="4">
        <v>7</v>
      </c>
      <c r="AV1728" s="4">
        <v>10</v>
      </c>
      <c r="AW1728" s="4">
        <v>2009</v>
      </c>
      <c r="AX1728" t="str">
        <f t="shared" si="470"/>
        <v>No Delay</v>
      </c>
      <c r="AY1728">
        <f t="shared" si="471"/>
        <v>0</v>
      </c>
    </row>
    <row r="1729" spans="1:51" x14ac:dyDescent="0.2">
      <c r="A1729" s="3">
        <v>12324</v>
      </c>
      <c r="B1729" s="1" t="s">
        <v>133</v>
      </c>
      <c r="C1729" s="1" t="s">
        <v>51</v>
      </c>
      <c r="D1729" s="1" t="s">
        <v>130</v>
      </c>
      <c r="E1729" s="1" t="s">
        <v>101</v>
      </c>
      <c r="F1729" s="1" t="s">
        <v>101</v>
      </c>
      <c r="G1729" s="13" t="s">
        <v>530</v>
      </c>
      <c r="H1729" s="12">
        <v>40093</v>
      </c>
      <c r="I1729" s="12" t="s">
        <v>530</v>
      </c>
      <c r="J1729" s="12">
        <v>40093</v>
      </c>
      <c r="K1729" s="4">
        <v>1874</v>
      </c>
      <c r="L1729" s="1" t="s">
        <v>146</v>
      </c>
      <c r="M1729" s="1" t="s">
        <v>132</v>
      </c>
      <c r="N1729" s="1" t="s">
        <v>171</v>
      </c>
      <c r="O1729" s="1" t="s">
        <v>93</v>
      </c>
      <c r="P1729">
        <v>60</v>
      </c>
      <c r="Q1729">
        <v>2592</v>
      </c>
      <c r="R1729">
        <v>6324.48</v>
      </c>
      <c r="S1729">
        <v>2.44</v>
      </c>
      <c r="T1729">
        <v>0.04</v>
      </c>
      <c r="U1729">
        <f t="shared" si="467"/>
        <v>6324.48</v>
      </c>
      <c r="V1729">
        <f t="shared" si="468"/>
        <v>155520</v>
      </c>
      <c r="W1729" s="1" t="s">
        <v>155</v>
      </c>
      <c r="X1729" s="1" t="s">
        <v>1236</v>
      </c>
      <c r="Y1729" s="1" t="s">
        <v>156</v>
      </c>
      <c r="Z1729" s="3">
        <v>14703</v>
      </c>
      <c r="AA1729" s="4">
        <f t="shared" si="472"/>
        <v>979</v>
      </c>
      <c r="AB1729" s="4">
        <f t="shared" si="480"/>
        <v>2529.2065035999999</v>
      </c>
      <c r="AC1729" s="4">
        <f t="shared" si="481"/>
        <v>979</v>
      </c>
      <c r="AD1729" s="4">
        <f t="shared" si="473"/>
        <v>979</v>
      </c>
      <c r="AE1729" s="3" t="s">
        <v>1620</v>
      </c>
      <c r="AF1729" s="3">
        <v>979</v>
      </c>
      <c r="AG1729" s="4">
        <f>AI1729</f>
        <v>979</v>
      </c>
      <c r="AH1729" s="4">
        <v>11687</v>
      </c>
      <c r="AI1729">
        <f t="shared" si="469"/>
        <v>979</v>
      </c>
      <c r="AJ1729" t="s">
        <v>1620</v>
      </c>
      <c r="AK1729" s="2">
        <v>1588.06</v>
      </c>
      <c r="AL1729" s="2">
        <f>AN1729</f>
        <v>1588.06</v>
      </c>
      <c r="AM1729" s="4">
        <v>11687</v>
      </c>
      <c r="AN1729">
        <f>INDEX($AJ$2:$AJ$6811,MATCH(AM1729,$A$2:$A$6811,0))</f>
        <v>1588.06</v>
      </c>
      <c r="AP1729">
        <v>12.4</v>
      </c>
      <c r="AQ1729">
        <v>12.4</v>
      </c>
      <c r="AR1729" s="4">
        <v>7</v>
      </c>
      <c r="AS1729" s="4">
        <v>10</v>
      </c>
      <c r="AT1729" s="4">
        <v>2009</v>
      </c>
      <c r="AU1729" s="4">
        <v>7</v>
      </c>
      <c r="AV1729" s="4">
        <v>10</v>
      </c>
      <c r="AW1729" s="4">
        <v>2009</v>
      </c>
      <c r="AX1729" t="str">
        <f t="shared" si="470"/>
        <v>No Delay</v>
      </c>
      <c r="AY1729">
        <f t="shared" si="471"/>
        <v>0</v>
      </c>
    </row>
    <row r="1730" spans="1:51" x14ac:dyDescent="0.2">
      <c r="A1730" s="3">
        <v>85895</v>
      </c>
      <c r="B1730" s="1" t="s">
        <v>215</v>
      </c>
      <c r="C1730" s="1" t="s">
        <v>89</v>
      </c>
      <c r="D1730" s="1" t="s">
        <v>130</v>
      </c>
      <c r="E1730" s="1" t="s">
        <v>101</v>
      </c>
      <c r="F1730" s="1" t="s">
        <v>101</v>
      </c>
      <c r="G1730" s="13" t="s">
        <v>1621</v>
      </c>
      <c r="H1730" s="12">
        <v>41180</v>
      </c>
      <c r="I1730" s="12" t="s">
        <v>494</v>
      </c>
      <c r="J1730" s="12">
        <v>41152</v>
      </c>
      <c r="K1730" s="4">
        <v>4137</v>
      </c>
      <c r="L1730" s="1" t="s">
        <v>146</v>
      </c>
      <c r="M1730" s="1" t="s">
        <v>132</v>
      </c>
      <c r="N1730" s="1" t="s">
        <v>292</v>
      </c>
      <c r="O1730" s="1" t="s">
        <v>93</v>
      </c>
      <c r="P1730">
        <v>30</v>
      </c>
      <c r="Q1730">
        <v>8640</v>
      </c>
      <c r="R1730">
        <v>129945.60000000001</v>
      </c>
      <c r="S1730">
        <v>15.04</v>
      </c>
      <c r="T1730">
        <v>0.5</v>
      </c>
      <c r="U1730">
        <f t="shared" ref="U1730:U1793" si="482">S1730*Q1730</f>
        <v>129945.59999999999</v>
      </c>
      <c r="V1730">
        <f t="shared" ref="V1730:V1793" si="483">Q1730*P1730</f>
        <v>259200</v>
      </c>
      <c r="W1730" s="1" t="s">
        <v>160</v>
      </c>
      <c r="X1730" s="1" t="s">
        <v>1236</v>
      </c>
      <c r="Y1730" s="1" t="s">
        <v>161</v>
      </c>
      <c r="Z1730" s="3">
        <v>12573</v>
      </c>
      <c r="AA1730" s="4">
        <f t="shared" si="472"/>
        <v>979</v>
      </c>
      <c r="AB1730" s="4">
        <f t="shared" si="480"/>
        <v>3192.961198</v>
      </c>
      <c r="AC1730" s="4">
        <f t="shared" si="481"/>
        <v>979</v>
      </c>
      <c r="AD1730" s="4">
        <f t="shared" si="473"/>
        <v>3457</v>
      </c>
      <c r="AE1730" s="4">
        <v>979</v>
      </c>
      <c r="AF1730" s="4">
        <v>979</v>
      </c>
      <c r="AG1730" s="4">
        <f t="shared" ref="AG1730:AG1736" si="484">AE1730</f>
        <v>979</v>
      </c>
      <c r="AI1730" t="e">
        <f t="shared" ref="AI1730:AI1793" si="485">INDEX($AE$2:$AE$6811,MATCH(AH1730,$A$2:$A$6811,0))</f>
        <v>#N/A</v>
      </c>
      <c r="AJ1730">
        <v>4869.3999999999996</v>
      </c>
      <c r="AK1730" s="2">
        <v>4869.3999999999996</v>
      </c>
      <c r="AL1730" s="2">
        <f t="shared" ref="AL1730:AL1736" si="486">AJ1730</f>
        <v>4869.3999999999996</v>
      </c>
      <c r="AM1730" s="4"/>
      <c r="AN1730" t="e">
        <f>VLOOKUP([1]!Tabelle13[[#This Row],[Vlookup this ID for freight costs]],$AL$2:$AL$6811,2,FALSE)</f>
        <v>#REF!</v>
      </c>
      <c r="AP1730">
        <v>182.18</v>
      </c>
      <c r="AQ1730">
        <v>182.18</v>
      </c>
      <c r="AR1730" s="4">
        <v>28</v>
      </c>
      <c r="AS1730" s="4">
        <v>9</v>
      </c>
      <c r="AT1730" s="4">
        <v>2012</v>
      </c>
      <c r="AU1730" s="4">
        <v>31</v>
      </c>
      <c r="AV1730" s="4">
        <v>8</v>
      </c>
      <c r="AW1730" s="4">
        <v>2012</v>
      </c>
      <c r="AX1730" t="str">
        <f t="shared" ref="AX1730:AX1793" si="487">IF(DATE(AW1730,AV1730,AU1730)&lt;=DATE(AT1730,AS1730,AR1730),"No Delay","Delay")</f>
        <v>No Delay</v>
      </c>
      <c r="AY1730">
        <f t="shared" ref="AY1730:AY1793" si="488">IF(_xlfn.DAYS(J1730,H1730)&gt;0, _xlfn.DAYS(J1730,H1730),0)</f>
        <v>0</v>
      </c>
    </row>
    <row r="1731" spans="1:51" x14ac:dyDescent="0.2">
      <c r="A1731" s="3">
        <v>11113</v>
      </c>
      <c r="B1731" s="1" t="s">
        <v>317</v>
      </c>
      <c r="C1731" s="1" t="s">
        <v>89</v>
      </c>
      <c r="D1731" s="1" t="s">
        <v>130</v>
      </c>
      <c r="E1731" s="1"/>
      <c r="F1731" s="1" t="s">
        <v>107</v>
      </c>
      <c r="G1731" s="13" t="s">
        <v>782</v>
      </c>
      <c r="H1731" s="12">
        <v>39206</v>
      </c>
      <c r="I1731" s="12" t="s">
        <v>782</v>
      </c>
      <c r="J1731" s="12">
        <v>39206</v>
      </c>
      <c r="K1731" s="4">
        <v>136</v>
      </c>
      <c r="L1731" s="1" t="s">
        <v>146</v>
      </c>
      <c r="M1731" s="1" t="s">
        <v>132</v>
      </c>
      <c r="N1731" s="1" t="s">
        <v>275</v>
      </c>
      <c r="O1731" s="1" t="s">
        <v>93</v>
      </c>
      <c r="P1731">
        <v>60</v>
      </c>
      <c r="Q1731">
        <v>10000</v>
      </c>
      <c r="R1731">
        <v>102500</v>
      </c>
      <c r="S1731">
        <v>10.25</v>
      </c>
      <c r="T1731">
        <v>0.17</v>
      </c>
      <c r="U1731">
        <f t="shared" si="482"/>
        <v>102500</v>
      </c>
      <c r="V1731">
        <f t="shared" si="483"/>
        <v>600000</v>
      </c>
      <c r="W1731" s="1" t="s">
        <v>155</v>
      </c>
      <c r="X1731" s="1" t="s">
        <v>1236</v>
      </c>
      <c r="Y1731" s="1" t="s">
        <v>156</v>
      </c>
      <c r="Z1731" s="3">
        <v>9211</v>
      </c>
      <c r="AA1731" s="4">
        <f t="shared" ref="AA1731:AA1794" si="489">AF1731</f>
        <v>980</v>
      </c>
      <c r="AB1731" s="4">
        <f t="shared" si="480"/>
        <v>3342.218206</v>
      </c>
      <c r="AC1731" s="4">
        <f t="shared" si="481"/>
        <v>980</v>
      </c>
      <c r="AD1731" s="4">
        <f t="shared" si="473"/>
        <v>2327.143150923077</v>
      </c>
      <c r="AE1731" s="4">
        <v>980</v>
      </c>
      <c r="AF1731" s="4">
        <v>980</v>
      </c>
      <c r="AG1731" s="4">
        <f t="shared" si="484"/>
        <v>980</v>
      </c>
      <c r="AH1731" s="4">
        <v>82272</v>
      </c>
      <c r="AI1731">
        <f t="shared" si="485"/>
        <v>105</v>
      </c>
      <c r="AJ1731">
        <v>3179</v>
      </c>
      <c r="AK1731" s="2">
        <v>3179</v>
      </c>
      <c r="AL1731" s="2">
        <f t="shared" si="486"/>
        <v>3179</v>
      </c>
      <c r="AM1731" s="4"/>
      <c r="AN1731" t="e">
        <f>VLOOKUP([1]!Tabelle13[[#This Row],[Vlookup this ID for freight costs]],$AL$2:$AL$6811,2,FALSE)</f>
        <v>#REF!</v>
      </c>
      <c r="AP1731">
        <v>0</v>
      </c>
      <c r="AR1731" s="4">
        <v>4</v>
      </c>
      <c r="AS1731" s="4">
        <v>5</v>
      </c>
      <c r="AT1731" s="4">
        <v>2007</v>
      </c>
      <c r="AU1731" s="4">
        <v>4</v>
      </c>
      <c r="AV1731" s="4">
        <v>5</v>
      </c>
      <c r="AW1731" s="4">
        <v>2007</v>
      </c>
      <c r="AX1731" t="str">
        <f t="shared" si="487"/>
        <v>No Delay</v>
      </c>
      <c r="AY1731">
        <f t="shared" si="488"/>
        <v>0</v>
      </c>
    </row>
    <row r="1732" spans="1:51" x14ac:dyDescent="0.2">
      <c r="A1732" s="3">
        <v>62814</v>
      </c>
      <c r="B1732" s="1" t="s">
        <v>172</v>
      </c>
      <c r="C1732" s="1" t="s">
        <v>114</v>
      </c>
      <c r="D1732" s="1" t="s">
        <v>52</v>
      </c>
      <c r="E1732" s="1" t="s">
        <v>53</v>
      </c>
      <c r="F1732" s="1" t="s">
        <v>53</v>
      </c>
      <c r="G1732" s="13" t="s">
        <v>1622</v>
      </c>
      <c r="H1732" s="12">
        <v>41652</v>
      </c>
      <c r="I1732" s="12" t="s">
        <v>748</v>
      </c>
      <c r="J1732" s="12">
        <v>41669</v>
      </c>
      <c r="K1732" s="4">
        <v>5225</v>
      </c>
      <c r="L1732" s="1" t="s">
        <v>146</v>
      </c>
      <c r="M1732" s="1" t="s">
        <v>170</v>
      </c>
      <c r="N1732" s="1" t="s">
        <v>171</v>
      </c>
      <c r="O1732" s="1" t="s">
        <v>93</v>
      </c>
      <c r="P1732">
        <v>60</v>
      </c>
      <c r="Q1732">
        <v>20000</v>
      </c>
      <c r="R1732">
        <v>43000</v>
      </c>
      <c r="S1732">
        <v>2.15</v>
      </c>
      <c r="T1732">
        <v>0.04</v>
      </c>
      <c r="U1732">
        <f t="shared" si="482"/>
        <v>43000</v>
      </c>
      <c r="V1732">
        <f t="shared" si="483"/>
        <v>1200000</v>
      </c>
      <c r="W1732" s="1" t="s">
        <v>155</v>
      </c>
      <c r="X1732" s="1" t="s">
        <v>1236</v>
      </c>
      <c r="Y1732" s="1" t="s">
        <v>156</v>
      </c>
      <c r="Z1732" s="3">
        <v>6648</v>
      </c>
      <c r="AA1732" s="4">
        <f t="shared" si="489"/>
        <v>980</v>
      </c>
      <c r="AB1732" s="4">
        <f t="shared" si="480"/>
        <v>4439.6962060000005</v>
      </c>
      <c r="AC1732" s="4">
        <f t="shared" si="481"/>
        <v>980</v>
      </c>
      <c r="AD1732" s="4">
        <f t="shared" si="473"/>
        <v>3737.3055555555557</v>
      </c>
      <c r="AE1732" s="4">
        <v>980</v>
      </c>
      <c r="AF1732" s="4">
        <v>980</v>
      </c>
      <c r="AG1732" s="4">
        <f t="shared" si="484"/>
        <v>980</v>
      </c>
      <c r="AI1732" t="e">
        <f t="shared" si="485"/>
        <v>#N/A</v>
      </c>
      <c r="AJ1732">
        <v>6020.81</v>
      </c>
      <c r="AK1732" s="2">
        <v>6020.81</v>
      </c>
      <c r="AL1732" s="2">
        <f t="shared" si="486"/>
        <v>6020.81</v>
      </c>
      <c r="AM1732" s="4"/>
      <c r="AN1732" t="e">
        <f>VLOOKUP([1]!Tabelle13[[#This Row],[Vlookup this ID for freight costs]],$AL$2:$AL$6811,2,FALSE)</f>
        <v>#REF!</v>
      </c>
      <c r="AP1732">
        <v>44.2</v>
      </c>
      <c r="AQ1732">
        <v>44.2</v>
      </c>
      <c r="AR1732" s="4">
        <v>13</v>
      </c>
      <c r="AS1732" s="4">
        <v>1</v>
      </c>
      <c r="AT1732" s="4">
        <v>2014</v>
      </c>
      <c r="AU1732" s="4">
        <v>30</v>
      </c>
      <c r="AV1732" s="4">
        <v>1</v>
      </c>
      <c r="AW1732" s="4">
        <v>2014</v>
      </c>
      <c r="AX1732" t="str">
        <f t="shared" si="487"/>
        <v>Delay</v>
      </c>
      <c r="AY1732">
        <f t="shared" si="488"/>
        <v>17</v>
      </c>
    </row>
    <row r="1733" spans="1:51" x14ac:dyDescent="0.2">
      <c r="A1733" s="3">
        <v>12243</v>
      </c>
      <c r="B1733" s="1" t="s">
        <v>95</v>
      </c>
      <c r="C1733" s="1" t="s">
        <v>65</v>
      </c>
      <c r="D1733" s="1" t="s">
        <v>130</v>
      </c>
      <c r="E1733" s="1" t="s">
        <v>53</v>
      </c>
      <c r="F1733" s="1" t="s">
        <v>53</v>
      </c>
      <c r="G1733" s="13" t="s">
        <v>1503</v>
      </c>
      <c r="H1733" s="12">
        <v>39847</v>
      </c>
      <c r="I1733" s="12" t="s">
        <v>1503</v>
      </c>
      <c r="J1733" s="12">
        <v>39847</v>
      </c>
      <c r="K1733" s="4">
        <v>1342</v>
      </c>
      <c r="L1733" s="1" t="s">
        <v>146</v>
      </c>
      <c r="M1733" s="1" t="s">
        <v>132</v>
      </c>
      <c r="N1733" s="1" t="s">
        <v>167</v>
      </c>
      <c r="O1733" s="1" t="s">
        <v>93</v>
      </c>
      <c r="P1733">
        <v>30</v>
      </c>
      <c r="Q1733">
        <v>11527</v>
      </c>
      <c r="R1733">
        <v>135096.44</v>
      </c>
      <c r="S1733">
        <v>11.72</v>
      </c>
      <c r="T1733">
        <v>0.39</v>
      </c>
      <c r="U1733">
        <f t="shared" si="482"/>
        <v>135096.44</v>
      </c>
      <c r="V1733">
        <f t="shared" si="483"/>
        <v>345810</v>
      </c>
      <c r="W1733" s="1" t="s">
        <v>155</v>
      </c>
      <c r="X1733" s="1" t="s">
        <v>1236</v>
      </c>
      <c r="Y1733" s="1" t="s">
        <v>156</v>
      </c>
      <c r="Z1733" s="3">
        <v>7726</v>
      </c>
      <c r="AA1733" s="4">
        <f t="shared" si="489"/>
        <v>983</v>
      </c>
      <c r="AB1733" s="4">
        <f t="shared" si="480"/>
        <v>3509.8030966000001</v>
      </c>
      <c r="AC1733" s="4">
        <f t="shared" si="481"/>
        <v>983</v>
      </c>
      <c r="AD1733" s="4">
        <f t="shared" si="473"/>
        <v>2855</v>
      </c>
      <c r="AE1733" s="4">
        <v>983</v>
      </c>
      <c r="AF1733" s="4">
        <v>983</v>
      </c>
      <c r="AG1733" s="4">
        <f t="shared" si="484"/>
        <v>983</v>
      </c>
      <c r="AI1733" t="e">
        <f t="shared" si="485"/>
        <v>#N/A</v>
      </c>
      <c r="AJ1733" t="s">
        <v>81</v>
      </c>
      <c r="AK1733" s="2"/>
      <c r="AL1733" s="2" t="str">
        <f t="shared" si="486"/>
        <v>Freight Included in Commodity Cost</v>
      </c>
      <c r="AM1733" s="4"/>
      <c r="AN1733" t="e">
        <f>VLOOKUP([1]!Tabelle13[[#This Row],[Vlookup this ID for freight costs]],$AL$2:$AL$6811,2,FALSE)</f>
        <v>#REF!</v>
      </c>
      <c r="AP1733">
        <v>264.79000000000002</v>
      </c>
      <c r="AQ1733">
        <v>264.79000000000002</v>
      </c>
      <c r="AR1733" s="4">
        <v>3</v>
      </c>
      <c r="AS1733" s="4">
        <v>2</v>
      </c>
      <c r="AT1733" s="4">
        <v>2009</v>
      </c>
      <c r="AU1733" s="4">
        <v>3</v>
      </c>
      <c r="AV1733" s="4">
        <v>2</v>
      </c>
      <c r="AW1733" s="4">
        <v>2009</v>
      </c>
      <c r="AX1733" t="str">
        <f t="shared" si="487"/>
        <v>No Delay</v>
      </c>
      <c r="AY1733">
        <f t="shared" si="488"/>
        <v>0</v>
      </c>
    </row>
    <row r="1734" spans="1:51" x14ac:dyDescent="0.2">
      <c r="A1734" s="3">
        <v>12328</v>
      </c>
      <c r="B1734" s="1" t="s">
        <v>119</v>
      </c>
      <c r="C1734" s="1" t="s">
        <v>114</v>
      </c>
      <c r="D1734" s="1" t="s">
        <v>130</v>
      </c>
      <c r="E1734" s="1" t="s">
        <v>53</v>
      </c>
      <c r="F1734" s="1" t="s">
        <v>53</v>
      </c>
      <c r="G1734" s="13" t="s">
        <v>1244</v>
      </c>
      <c r="H1734" s="12">
        <v>40109</v>
      </c>
      <c r="I1734" s="12" t="s">
        <v>1244</v>
      </c>
      <c r="J1734" s="12">
        <v>40109</v>
      </c>
      <c r="K1734" s="4">
        <v>1956</v>
      </c>
      <c r="L1734" s="1" t="s">
        <v>146</v>
      </c>
      <c r="M1734" s="1" t="s">
        <v>132</v>
      </c>
      <c r="N1734" s="1" t="s">
        <v>167</v>
      </c>
      <c r="O1734" s="1" t="s">
        <v>93</v>
      </c>
      <c r="P1734">
        <v>30</v>
      </c>
      <c r="Q1734">
        <v>13941</v>
      </c>
      <c r="R1734">
        <v>80578.98</v>
      </c>
      <c r="S1734">
        <v>5.78</v>
      </c>
      <c r="T1734">
        <v>0.19</v>
      </c>
      <c r="U1734">
        <f t="shared" si="482"/>
        <v>80578.98000000001</v>
      </c>
      <c r="V1734">
        <f t="shared" si="483"/>
        <v>418230</v>
      </c>
      <c r="W1734" s="1" t="s">
        <v>213</v>
      </c>
      <c r="X1734" s="1" t="s">
        <v>1236</v>
      </c>
      <c r="Y1734" s="1" t="s">
        <v>161</v>
      </c>
      <c r="Z1734" s="3">
        <v>6417</v>
      </c>
      <c r="AA1734" s="4">
        <f t="shared" si="489"/>
        <v>986</v>
      </c>
      <c r="AB1734" s="4">
        <f t="shared" si="480"/>
        <v>3774.7342858000002</v>
      </c>
      <c r="AC1734" s="4">
        <f t="shared" si="481"/>
        <v>986</v>
      </c>
      <c r="AD1734" s="4">
        <f t="shared" si="473"/>
        <v>986</v>
      </c>
      <c r="AE1734" s="4">
        <v>986</v>
      </c>
      <c r="AF1734" s="4">
        <v>986</v>
      </c>
      <c r="AG1734" s="4">
        <f t="shared" si="484"/>
        <v>986</v>
      </c>
      <c r="AI1734" t="e">
        <f t="shared" si="485"/>
        <v>#N/A</v>
      </c>
      <c r="AJ1734">
        <v>5097.09</v>
      </c>
      <c r="AK1734" s="2">
        <v>5097.09</v>
      </c>
      <c r="AL1734" s="2">
        <f t="shared" si="486"/>
        <v>5097.09</v>
      </c>
      <c r="AM1734" s="4"/>
      <c r="AN1734" t="e">
        <f>VLOOKUP([1]!Tabelle13[[#This Row],[Vlookup this ID for freight costs]],$AL$2:$AL$6811,2,FALSE)</f>
        <v>#REF!</v>
      </c>
      <c r="AP1734">
        <v>173.73</v>
      </c>
      <c r="AQ1734">
        <v>173.73</v>
      </c>
      <c r="AR1734" s="4">
        <v>23</v>
      </c>
      <c r="AS1734" s="4">
        <v>10</v>
      </c>
      <c r="AT1734" s="4">
        <v>2009</v>
      </c>
      <c r="AU1734" s="4">
        <v>23</v>
      </c>
      <c r="AV1734" s="4">
        <v>10</v>
      </c>
      <c r="AW1734" s="4">
        <v>2009</v>
      </c>
      <c r="AX1734" t="str">
        <f t="shared" si="487"/>
        <v>No Delay</v>
      </c>
      <c r="AY1734">
        <f t="shared" si="488"/>
        <v>0</v>
      </c>
    </row>
    <row r="1735" spans="1:51" x14ac:dyDescent="0.2">
      <c r="A1735" s="3">
        <v>11994</v>
      </c>
      <c r="B1735" s="1" t="s">
        <v>119</v>
      </c>
      <c r="C1735" s="1" t="s">
        <v>114</v>
      </c>
      <c r="D1735" s="1" t="s">
        <v>130</v>
      </c>
      <c r="E1735" s="1" t="s">
        <v>101</v>
      </c>
      <c r="F1735" s="1" t="s">
        <v>101</v>
      </c>
      <c r="G1735" s="13" t="s">
        <v>1388</v>
      </c>
      <c r="H1735" s="12">
        <v>40060</v>
      </c>
      <c r="I1735" s="12" t="s">
        <v>1388</v>
      </c>
      <c r="J1735" s="12">
        <v>40060</v>
      </c>
      <c r="K1735" s="4">
        <v>1797</v>
      </c>
      <c r="L1735" s="1" t="s">
        <v>146</v>
      </c>
      <c r="M1735" s="1" t="s">
        <v>132</v>
      </c>
      <c r="N1735" s="1" t="s">
        <v>167</v>
      </c>
      <c r="O1735" s="1" t="s">
        <v>93</v>
      </c>
      <c r="P1735">
        <v>30</v>
      </c>
      <c r="Q1735">
        <v>12740</v>
      </c>
      <c r="R1735">
        <v>140140</v>
      </c>
      <c r="S1735">
        <v>11</v>
      </c>
      <c r="T1735">
        <v>0.37</v>
      </c>
      <c r="U1735">
        <f t="shared" si="482"/>
        <v>140140</v>
      </c>
      <c r="V1735">
        <f t="shared" si="483"/>
        <v>382200</v>
      </c>
      <c r="W1735" s="1" t="s">
        <v>179</v>
      </c>
      <c r="X1735" s="1" t="s">
        <v>1236</v>
      </c>
      <c r="Y1735" s="1" t="s">
        <v>156</v>
      </c>
      <c r="Z1735" s="3">
        <v>14240</v>
      </c>
      <c r="AA1735" s="4">
        <f t="shared" si="489"/>
        <v>987</v>
      </c>
      <c r="AB1735" s="4">
        <f t="shared" si="480"/>
        <v>3642.9271779999999</v>
      </c>
      <c r="AC1735" s="4">
        <f t="shared" si="481"/>
        <v>987</v>
      </c>
      <c r="AD1735" s="4">
        <f t="shared" si="473"/>
        <v>987</v>
      </c>
      <c r="AE1735" s="4">
        <v>987</v>
      </c>
      <c r="AF1735" s="4">
        <v>987</v>
      </c>
      <c r="AG1735" s="4">
        <f t="shared" si="484"/>
        <v>987</v>
      </c>
      <c r="AH1735" s="4">
        <v>86029</v>
      </c>
      <c r="AI1735">
        <f t="shared" si="485"/>
        <v>1221</v>
      </c>
      <c r="AJ1735">
        <v>2448.71</v>
      </c>
      <c r="AK1735" s="2">
        <v>2448.71</v>
      </c>
      <c r="AL1735" s="2">
        <f t="shared" si="486"/>
        <v>2448.71</v>
      </c>
      <c r="AM1735" s="4"/>
      <c r="AN1735" t="e">
        <f>VLOOKUP([1]!Tabelle13[[#This Row],[Vlookup this ID for freight costs]],$AL$2:$AL$6811,2,FALSE)</f>
        <v>#REF!</v>
      </c>
      <c r="AP1735">
        <v>274.67</v>
      </c>
      <c r="AQ1735">
        <v>274.67</v>
      </c>
      <c r="AR1735" s="4">
        <v>4</v>
      </c>
      <c r="AS1735" s="4">
        <v>9</v>
      </c>
      <c r="AT1735" s="4">
        <v>2009</v>
      </c>
      <c r="AU1735" s="4">
        <v>4</v>
      </c>
      <c r="AV1735" s="4">
        <v>9</v>
      </c>
      <c r="AW1735" s="4">
        <v>2009</v>
      </c>
      <c r="AX1735" t="str">
        <f t="shared" si="487"/>
        <v>No Delay</v>
      </c>
      <c r="AY1735">
        <f t="shared" si="488"/>
        <v>0</v>
      </c>
    </row>
    <row r="1736" spans="1:51" x14ac:dyDescent="0.2">
      <c r="A1736" s="3">
        <v>11097</v>
      </c>
      <c r="B1736" s="1" t="s">
        <v>144</v>
      </c>
      <c r="C1736" s="1" t="s">
        <v>65</v>
      </c>
      <c r="D1736" s="1" t="s">
        <v>130</v>
      </c>
      <c r="E1736" s="1"/>
      <c r="F1736" s="1" t="s">
        <v>107</v>
      </c>
      <c r="G1736" s="13" t="s">
        <v>1277</v>
      </c>
      <c r="H1736" s="12">
        <v>39189</v>
      </c>
      <c r="I1736" s="12" t="s">
        <v>1277</v>
      </c>
      <c r="J1736" s="12">
        <v>39189</v>
      </c>
      <c r="K1736" s="4">
        <v>99</v>
      </c>
      <c r="L1736" s="1" t="s">
        <v>146</v>
      </c>
      <c r="M1736" s="1" t="s">
        <v>132</v>
      </c>
      <c r="N1736" s="1" t="s">
        <v>221</v>
      </c>
      <c r="O1736" s="1" t="s">
        <v>93</v>
      </c>
      <c r="P1736">
        <v>60</v>
      </c>
      <c r="Q1736">
        <v>1260</v>
      </c>
      <c r="R1736">
        <v>2016</v>
      </c>
      <c r="S1736">
        <v>1.6</v>
      </c>
      <c r="T1736">
        <v>0.03</v>
      </c>
      <c r="U1736">
        <f t="shared" si="482"/>
        <v>2016</v>
      </c>
      <c r="V1736">
        <f t="shared" si="483"/>
        <v>75600</v>
      </c>
      <c r="W1736" s="1" t="s">
        <v>155</v>
      </c>
      <c r="X1736" s="1" t="s">
        <v>1236</v>
      </c>
      <c r="Y1736" s="1" t="s">
        <v>156</v>
      </c>
      <c r="Z1736" s="3">
        <v>7726</v>
      </c>
      <c r="AA1736" s="4">
        <f t="shared" si="489"/>
        <v>988</v>
      </c>
      <c r="AB1736" s="4">
        <f t="shared" si="480"/>
        <v>2383.022434</v>
      </c>
      <c r="AC1736" s="4">
        <f t="shared" si="481"/>
        <v>988</v>
      </c>
      <c r="AD1736" s="4">
        <f t="shared" si="473"/>
        <v>535</v>
      </c>
      <c r="AE1736" s="4">
        <v>988</v>
      </c>
      <c r="AF1736" s="4">
        <v>988</v>
      </c>
      <c r="AG1736" s="4">
        <f t="shared" si="484"/>
        <v>988</v>
      </c>
      <c r="AH1736" s="4">
        <v>82804</v>
      </c>
      <c r="AI1736">
        <f t="shared" si="485"/>
        <v>17769</v>
      </c>
      <c r="AJ1736">
        <v>4251</v>
      </c>
      <c r="AK1736" s="2">
        <v>4251</v>
      </c>
      <c r="AL1736" s="2">
        <f t="shared" si="486"/>
        <v>4251</v>
      </c>
      <c r="AM1736" s="4"/>
      <c r="AN1736" t="e">
        <f>VLOOKUP([1]!Tabelle13[[#This Row],[Vlookup this ID for freight costs]],$AL$2:$AL$6811,2,FALSE)</f>
        <v>#REF!</v>
      </c>
      <c r="AP1736">
        <v>0</v>
      </c>
      <c r="AR1736" s="4">
        <v>17</v>
      </c>
      <c r="AS1736" s="4">
        <v>4</v>
      </c>
      <c r="AT1736" s="4">
        <v>2007</v>
      </c>
      <c r="AU1736" s="4">
        <v>17</v>
      </c>
      <c r="AV1736" s="4">
        <v>4</v>
      </c>
      <c r="AW1736" s="4">
        <v>2007</v>
      </c>
      <c r="AX1736" t="str">
        <f t="shared" si="487"/>
        <v>No Delay</v>
      </c>
      <c r="AY1736">
        <f t="shared" si="488"/>
        <v>0</v>
      </c>
    </row>
    <row r="1737" spans="1:51" x14ac:dyDescent="0.2">
      <c r="A1737" s="3">
        <v>11709</v>
      </c>
      <c r="B1737" s="1" t="s">
        <v>144</v>
      </c>
      <c r="C1737" s="1" t="s">
        <v>65</v>
      </c>
      <c r="D1737" s="1" t="s">
        <v>130</v>
      </c>
      <c r="E1737" s="1"/>
      <c r="F1737" s="1" t="s">
        <v>107</v>
      </c>
      <c r="G1737" s="13" t="s">
        <v>1277</v>
      </c>
      <c r="H1737" s="12">
        <v>39189</v>
      </c>
      <c r="I1737" s="12" t="s">
        <v>1277</v>
      </c>
      <c r="J1737" s="12">
        <v>39189</v>
      </c>
      <c r="K1737" s="4">
        <v>102</v>
      </c>
      <c r="L1737" s="1" t="s">
        <v>146</v>
      </c>
      <c r="M1737" s="1" t="s">
        <v>132</v>
      </c>
      <c r="N1737" s="1" t="s">
        <v>778</v>
      </c>
      <c r="O1737" s="1" t="s">
        <v>93</v>
      </c>
      <c r="P1737">
        <v>240</v>
      </c>
      <c r="Q1737">
        <v>1200</v>
      </c>
      <c r="R1737">
        <v>2640</v>
      </c>
      <c r="S1737">
        <v>2.2000000000000002</v>
      </c>
      <c r="T1737">
        <v>0.01</v>
      </c>
      <c r="U1737">
        <f t="shared" si="482"/>
        <v>2640</v>
      </c>
      <c r="V1737">
        <f t="shared" si="483"/>
        <v>288000</v>
      </c>
      <c r="W1737" s="1" t="s">
        <v>155</v>
      </c>
      <c r="X1737" s="1" t="s">
        <v>1236</v>
      </c>
      <c r="Y1737" s="1" t="s">
        <v>156</v>
      </c>
      <c r="Z1737" s="3">
        <v>7726</v>
      </c>
      <c r="AA1737" s="4">
        <f t="shared" si="489"/>
        <v>988</v>
      </c>
      <c r="AB1737" s="4">
        <f t="shared" si="480"/>
        <v>2376.4375660000001</v>
      </c>
      <c r="AC1737" s="4">
        <f t="shared" si="481"/>
        <v>988</v>
      </c>
      <c r="AD1737" s="4">
        <f t="shared" si="473"/>
        <v>1135.9849761999999</v>
      </c>
      <c r="AE1737" s="3" t="s">
        <v>1623</v>
      </c>
      <c r="AF1737" s="3">
        <v>988</v>
      </c>
      <c r="AG1737" s="4">
        <f>AI1737</f>
        <v>988</v>
      </c>
      <c r="AH1737" s="4">
        <v>11097</v>
      </c>
      <c r="AI1737">
        <f t="shared" si="485"/>
        <v>988</v>
      </c>
      <c r="AJ1737" t="s">
        <v>1623</v>
      </c>
      <c r="AK1737" s="2">
        <v>4251</v>
      </c>
      <c r="AL1737" s="2">
        <f>AN1737</f>
        <v>4251</v>
      </c>
      <c r="AM1737" s="4">
        <v>11097</v>
      </c>
      <c r="AN1737">
        <f>INDEX($AJ$2:$AJ$6811,MATCH(AM1737,$A$2:$A$6811,0))</f>
        <v>4251</v>
      </c>
      <c r="AP1737">
        <v>0</v>
      </c>
      <c r="AR1737" s="4">
        <v>17</v>
      </c>
      <c r="AS1737" s="4">
        <v>4</v>
      </c>
      <c r="AT1737" s="4">
        <v>2007</v>
      </c>
      <c r="AU1737" s="4">
        <v>17</v>
      </c>
      <c r="AV1737" s="4">
        <v>4</v>
      </c>
      <c r="AW1737" s="4">
        <v>2007</v>
      </c>
      <c r="AX1737" t="str">
        <f t="shared" si="487"/>
        <v>No Delay</v>
      </c>
      <c r="AY1737">
        <f t="shared" si="488"/>
        <v>0</v>
      </c>
    </row>
    <row r="1738" spans="1:51" x14ac:dyDescent="0.2">
      <c r="A1738" s="3">
        <v>12031</v>
      </c>
      <c r="B1738" s="1" t="s">
        <v>144</v>
      </c>
      <c r="C1738" s="1" t="s">
        <v>65</v>
      </c>
      <c r="D1738" s="1" t="s">
        <v>130</v>
      </c>
      <c r="E1738" s="1"/>
      <c r="F1738" s="1" t="s">
        <v>107</v>
      </c>
      <c r="G1738" s="13" t="s">
        <v>1277</v>
      </c>
      <c r="H1738" s="12">
        <v>39189</v>
      </c>
      <c r="I1738" s="12" t="s">
        <v>1277</v>
      </c>
      <c r="J1738" s="12">
        <v>39189</v>
      </c>
      <c r="K1738" s="4">
        <v>105</v>
      </c>
      <c r="L1738" s="1" t="s">
        <v>146</v>
      </c>
      <c r="M1738" s="1" t="s">
        <v>132</v>
      </c>
      <c r="N1738" s="1" t="s">
        <v>970</v>
      </c>
      <c r="O1738" s="1" t="s">
        <v>93</v>
      </c>
      <c r="P1738">
        <v>240</v>
      </c>
      <c r="Q1738">
        <v>1200</v>
      </c>
      <c r="R1738">
        <v>2580</v>
      </c>
      <c r="S1738">
        <v>2.15</v>
      </c>
      <c r="T1738">
        <v>0.01</v>
      </c>
      <c r="U1738">
        <f t="shared" si="482"/>
        <v>2580</v>
      </c>
      <c r="V1738">
        <f t="shared" si="483"/>
        <v>288000</v>
      </c>
      <c r="W1738" s="1" t="s">
        <v>155</v>
      </c>
      <c r="X1738" s="1" t="s">
        <v>1236</v>
      </c>
      <c r="Y1738" s="1" t="s">
        <v>156</v>
      </c>
      <c r="Z1738" s="3">
        <v>7726</v>
      </c>
      <c r="AA1738" s="4">
        <f t="shared" si="489"/>
        <v>988</v>
      </c>
      <c r="AB1738" s="4">
        <f t="shared" si="480"/>
        <v>2376.4375660000001</v>
      </c>
      <c r="AC1738" s="4">
        <f t="shared" si="481"/>
        <v>988</v>
      </c>
      <c r="AD1738" s="4">
        <f t="shared" si="473"/>
        <v>1135.9849761999999</v>
      </c>
      <c r="AE1738" s="3" t="s">
        <v>1623</v>
      </c>
      <c r="AF1738" s="3">
        <v>988</v>
      </c>
      <c r="AG1738" s="4">
        <f>AI1738</f>
        <v>988</v>
      </c>
      <c r="AH1738" s="4">
        <v>11097</v>
      </c>
      <c r="AI1738">
        <f t="shared" si="485"/>
        <v>988</v>
      </c>
      <c r="AJ1738" t="s">
        <v>1623</v>
      </c>
      <c r="AK1738" s="2">
        <v>4251</v>
      </c>
      <c r="AL1738" s="2">
        <f>AN1738</f>
        <v>4251</v>
      </c>
      <c r="AM1738" s="4">
        <v>11097</v>
      </c>
      <c r="AN1738">
        <f>INDEX($AJ$2:$AJ$6811,MATCH(AM1738,$A$2:$A$6811,0))</f>
        <v>4251</v>
      </c>
      <c r="AP1738">
        <v>0</v>
      </c>
      <c r="AR1738" s="4">
        <v>17</v>
      </c>
      <c r="AS1738" s="4">
        <v>4</v>
      </c>
      <c r="AT1738" s="4">
        <v>2007</v>
      </c>
      <c r="AU1738" s="4">
        <v>17</v>
      </c>
      <c r="AV1738" s="4">
        <v>4</v>
      </c>
      <c r="AW1738" s="4">
        <v>2007</v>
      </c>
      <c r="AX1738" t="str">
        <f t="shared" si="487"/>
        <v>No Delay</v>
      </c>
      <c r="AY1738">
        <f t="shared" si="488"/>
        <v>0</v>
      </c>
    </row>
    <row r="1739" spans="1:51" x14ac:dyDescent="0.2">
      <c r="A1739" s="3">
        <v>11200</v>
      </c>
      <c r="B1739" s="1" t="s">
        <v>88</v>
      </c>
      <c r="C1739" s="1" t="s">
        <v>89</v>
      </c>
      <c r="D1739" s="1" t="s">
        <v>130</v>
      </c>
      <c r="E1739" s="1" t="s">
        <v>53</v>
      </c>
      <c r="F1739" s="1" t="s">
        <v>53</v>
      </c>
      <c r="G1739" s="13" t="s">
        <v>1624</v>
      </c>
      <c r="H1739" s="12">
        <v>39415</v>
      </c>
      <c r="I1739" s="12" t="s">
        <v>1624</v>
      </c>
      <c r="J1739" s="12">
        <v>39415</v>
      </c>
      <c r="K1739" s="4">
        <v>508</v>
      </c>
      <c r="L1739" s="1" t="s">
        <v>146</v>
      </c>
      <c r="M1739" s="1" t="s">
        <v>132</v>
      </c>
      <c r="N1739" s="1" t="s">
        <v>221</v>
      </c>
      <c r="O1739" s="1" t="s">
        <v>93</v>
      </c>
      <c r="P1739">
        <v>60</v>
      </c>
      <c r="Q1739">
        <v>14000</v>
      </c>
      <c r="R1739">
        <v>24500</v>
      </c>
      <c r="S1739">
        <v>1.75</v>
      </c>
      <c r="T1739">
        <v>0.03</v>
      </c>
      <c r="U1739">
        <f t="shared" si="482"/>
        <v>24500</v>
      </c>
      <c r="V1739">
        <f t="shared" si="483"/>
        <v>840000</v>
      </c>
      <c r="W1739" s="1" t="s">
        <v>197</v>
      </c>
      <c r="X1739" s="1" t="s">
        <v>1236</v>
      </c>
      <c r="Y1739" s="1" t="s">
        <v>3082</v>
      </c>
      <c r="Z1739" s="3">
        <v>8794</v>
      </c>
      <c r="AA1739" s="4">
        <f t="shared" si="489"/>
        <v>989</v>
      </c>
      <c r="AB1739" s="4">
        <f t="shared" si="480"/>
        <v>3781.2094059999999</v>
      </c>
      <c r="AC1739" s="4">
        <f t="shared" si="481"/>
        <v>989</v>
      </c>
      <c r="AD1739" s="4">
        <f t="shared" si="473"/>
        <v>1373.25</v>
      </c>
      <c r="AE1739" s="4">
        <v>989</v>
      </c>
      <c r="AF1739" s="4">
        <v>989</v>
      </c>
      <c r="AG1739" s="4">
        <f>AE1739</f>
        <v>989</v>
      </c>
      <c r="AH1739" s="4">
        <v>82933</v>
      </c>
      <c r="AI1739">
        <f t="shared" si="485"/>
        <v>3629</v>
      </c>
      <c r="AJ1739">
        <v>3452</v>
      </c>
      <c r="AK1739" s="2">
        <v>3452</v>
      </c>
      <c r="AL1739" s="2">
        <f>AJ1739</f>
        <v>3452</v>
      </c>
      <c r="AM1739" s="4"/>
      <c r="AN1739" t="e">
        <f>VLOOKUP([1]!Tabelle13[[#This Row],[Vlookup this ID for freight costs]],$AL$2:$AL$6811,2,FALSE)</f>
        <v>#REF!</v>
      </c>
      <c r="AP1739">
        <v>39.200000000000003</v>
      </c>
      <c r="AQ1739">
        <v>39.200000000000003</v>
      </c>
      <c r="AR1739" s="4">
        <v>29</v>
      </c>
      <c r="AS1739" s="4">
        <v>11</v>
      </c>
      <c r="AT1739" s="4">
        <v>2007</v>
      </c>
      <c r="AU1739" s="4">
        <v>29</v>
      </c>
      <c r="AV1739" s="4">
        <v>11</v>
      </c>
      <c r="AW1739" s="4">
        <v>2007</v>
      </c>
      <c r="AX1739" t="str">
        <f t="shared" si="487"/>
        <v>No Delay</v>
      </c>
      <c r="AY1739">
        <f t="shared" si="488"/>
        <v>0</v>
      </c>
    </row>
    <row r="1740" spans="1:51" x14ac:dyDescent="0.2">
      <c r="A1740" s="3">
        <v>11201</v>
      </c>
      <c r="B1740" s="1" t="s">
        <v>88</v>
      </c>
      <c r="C1740" s="1" t="s">
        <v>89</v>
      </c>
      <c r="D1740" s="1" t="s">
        <v>130</v>
      </c>
      <c r="E1740" s="1" t="s">
        <v>53</v>
      </c>
      <c r="F1740" s="1" t="s">
        <v>53</v>
      </c>
      <c r="G1740" s="13" t="s">
        <v>1624</v>
      </c>
      <c r="H1740" s="12">
        <v>39415</v>
      </c>
      <c r="I1740" s="12" t="s">
        <v>1624</v>
      </c>
      <c r="J1740" s="12">
        <v>39415</v>
      </c>
      <c r="K1740" s="4">
        <v>509</v>
      </c>
      <c r="L1740" s="1" t="s">
        <v>146</v>
      </c>
      <c r="M1740" s="1" t="s">
        <v>132</v>
      </c>
      <c r="N1740" s="1" t="s">
        <v>221</v>
      </c>
      <c r="O1740" s="1" t="s">
        <v>93</v>
      </c>
      <c r="P1740">
        <v>60</v>
      </c>
      <c r="Q1740">
        <v>3996</v>
      </c>
      <c r="R1740">
        <v>6993</v>
      </c>
      <c r="S1740">
        <v>1.75</v>
      </c>
      <c r="T1740">
        <v>0.03</v>
      </c>
      <c r="U1740">
        <f t="shared" si="482"/>
        <v>6993</v>
      </c>
      <c r="V1740">
        <f t="shared" si="483"/>
        <v>239760</v>
      </c>
      <c r="W1740" s="1" t="s">
        <v>155</v>
      </c>
      <c r="X1740" s="1" t="s">
        <v>1236</v>
      </c>
      <c r="Y1740" s="1" t="s">
        <v>156</v>
      </c>
      <c r="Z1740" s="3">
        <v>9211</v>
      </c>
      <c r="AA1740" s="4">
        <f t="shared" si="489"/>
        <v>989</v>
      </c>
      <c r="AB1740" s="4">
        <f t="shared" si="480"/>
        <v>2683.2924148000002</v>
      </c>
      <c r="AC1740" s="4">
        <f t="shared" si="481"/>
        <v>989</v>
      </c>
      <c r="AD1740" s="4">
        <f t="shared" si="473"/>
        <v>989</v>
      </c>
      <c r="AE1740" s="3" t="s">
        <v>1625</v>
      </c>
      <c r="AF1740" s="3">
        <v>989</v>
      </c>
      <c r="AG1740" s="4">
        <f>AI1740</f>
        <v>989</v>
      </c>
      <c r="AH1740" s="4">
        <v>11200</v>
      </c>
      <c r="AI1740">
        <f t="shared" si="485"/>
        <v>989</v>
      </c>
      <c r="AJ1740" t="s">
        <v>1625</v>
      </c>
      <c r="AK1740" s="2">
        <v>3452</v>
      </c>
      <c r="AL1740" s="2">
        <f>AN1740</f>
        <v>3452</v>
      </c>
      <c r="AM1740" s="4">
        <v>11200</v>
      </c>
      <c r="AN1740">
        <f>INDEX($AJ$2:$AJ$6811,MATCH(AM1740,$A$2:$A$6811,0))</f>
        <v>3452</v>
      </c>
      <c r="AP1740">
        <v>11.19</v>
      </c>
      <c r="AQ1740">
        <v>11.19</v>
      </c>
      <c r="AR1740" s="4">
        <v>29</v>
      </c>
      <c r="AS1740" s="4">
        <v>11</v>
      </c>
      <c r="AT1740" s="4">
        <v>2007</v>
      </c>
      <c r="AU1740" s="4">
        <v>29</v>
      </c>
      <c r="AV1740" s="4">
        <v>11</v>
      </c>
      <c r="AW1740" s="4">
        <v>2007</v>
      </c>
      <c r="AX1740" t="str">
        <f t="shared" si="487"/>
        <v>No Delay</v>
      </c>
      <c r="AY1740">
        <f t="shared" si="488"/>
        <v>0</v>
      </c>
    </row>
    <row r="1741" spans="1:51" x14ac:dyDescent="0.2">
      <c r="A1741" s="3">
        <v>85429</v>
      </c>
      <c r="B1741" s="1" t="s">
        <v>215</v>
      </c>
      <c r="C1741" s="1" t="s">
        <v>89</v>
      </c>
      <c r="D1741" s="1" t="s">
        <v>130</v>
      </c>
      <c r="E1741" s="1" t="s">
        <v>53</v>
      </c>
      <c r="F1741" s="1" t="s">
        <v>53</v>
      </c>
      <c r="G1741" s="13" t="s">
        <v>659</v>
      </c>
      <c r="H1741" s="12">
        <v>41656</v>
      </c>
      <c r="I1741" s="12" t="s">
        <v>1626</v>
      </c>
      <c r="J1741" s="12">
        <v>41662</v>
      </c>
      <c r="K1741" s="4">
        <v>5213</v>
      </c>
      <c r="L1741" s="1" t="s">
        <v>146</v>
      </c>
      <c r="M1741" s="1" t="s">
        <v>132</v>
      </c>
      <c r="N1741" s="1" t="s">
        <v>238</v>
      </c>
      <c r="O1741" s="1" t="s">
        <v>93</v>
      </c>
      <c r="P1741">
        <v>30</v>
      </c>
      <c r="Q1741">
        <v>9744</v>
      </c>
      <c r="R1741">
        <v>45796.800000000003</v>
      </c>
      <c r="S1741">
        <v>4.7</v>
      </c>
      <c r="T1741">
        <v>0.16</v>
      </c>
      <c r="U1741">
        <f t="shared" si="482"/>
        <v>45796.800000000003</v>
      </c>
      <c r="V1741">
        <f t="shared" si="483"/>
        <v>292320</v>
      </c>
      <c r="W1741" s="1" t="s">
        <v>1487</v>
      </c>
      <c r="X1741" s="1" t="s">
        <v>1236</v>
      </c>
      <c r="Y1741" s="1" t="s">
        <v>161</v>
      </c>
      <c r="Z1741" s="3">
        <v>8828</v>
      </c>
      <c r="AA1741" s="4">
        <f t="shared" si="489"/>
        <v>989</v>
      </c>
      <c r="AB1741" s="4">
        <f t="shared" si="480"/>
        <v>3314.1227692000002</v>
      </c>
      <c r="AC1741" s="4">
        <f t="shared" si="481"/>
        <v>989</v>
      </c>
      <c r="AD1741" s="4">
        <f t="shared" si="473"/>
        <v>989</v>
      </c>
      <c r="AE1741" s="4">
        <v>989</v>
      </c>
      <c r="AF1741" s="4">
        <v>989</v>
      </c>
      <c r="AG1741" s="4">
        <f t="shared" ref="AG1741:AG1749" si="490">AE1741</f>
        <v>989</v>
      </c>
      <c r="AI1741" t="e">
        <f t="shared" si="485"/>
        <v>#N/A</v>
      </c>
      <c r="AJ1741">
        <v>12924.8</v>
      </c>
      <c r="AK1741" s="2">
        <v>12924.8</v>
      </c>
      <c r="AL1741" s="2">
        <f t="shared" ref="AL1741:AL1749" si="491">AJ1741</f>
        <v>12924.8</v>
      </c>
      <c r="AM1741" s="4"/>
      <c r="AN1741" t="e">
        <f>VLOOKUP([1]!Tabelle13[[#This Row],[Vlookup this ID for freight costs]],$AL$2:$AL$6811,2,FALSE)</f>
        <v>#REF!</v>
      </c>
      <c r="AP1741">
        <v>56.65</v>
      </c>
      <c r="AQ1741">
        <v>56.65</v>
      </c>
      <c r="AR1741" s="4">
        <v>17</v>
      </c>
      <c r="AS1741" s="4">
        <v>1</v>
      </c>
      <c r="AT1741" s="4">
        <v>2014</v>
      </c>
      <c r="AU1741" s="4">
        <v>23</v>
      </c>
      <c r="AV1741" s="4">
        <v>1</v>
      </c>
      <c r="AW1741" s="4">
        <v>2014</v>
      </c>
      <c r="AX1741" t="str">
        <f t="shared" si="487"/>
        <v>Delay</v>
      </c>
      <c r="AY1741">
        <f t="shared" si="488"/>
        <v>6</v>
      </c>
    </row>
    <row r="1742" spans="1:51" x14ac:dyDescent="0.2">
      <c r="A1742" s="3">
        <v>11718</v>
      </c>
      <c r="B1742" s="1" t="s">
        <v>317</v>
      </c>
      <c r="C1742" s="1" t="s">
        <v>89</v>
      </c>
      <c r="D1742" s="1" t="s">
        <v>130</v>
      </c>
      <c r="E1742" s="1"/>
      <c r="F1742" s="1" t="s">
        <v>107</v>
      </c>
      <c r="G1742" s="13" t="s">
        <v>754</v>
      </c>
      <c r="H1742" s="12">
        <v>39202</v>
      </c>
      <c r="I1742" s="12" t="s">
        <v>754</v>
      </c>
      <c r="J1742" s="12">
        <v>39202</v>
      </c>
      <c r="K1742" s="4">
        <v>119</v>
      </c>
      <c r="L1742" s="1" t="s">
        <v>146</v>
      </c>
      <c r="M1742" s="1" t="s">
        <v>132</v>
      </c>
      <c r="N1742" s="1" t="s">
        <v>196</v>
      </c>
      <c r="O1742" s="1" t="s">
        <v>93</v>
      </c>
      <c r="P1742">
        <v>60</v>
      </c>
      <c r="Q1742">
        <v>9000</v>
      </c>
      <c r="R1742">
        <v>67500</v>
      </c>
      <c r="S1742">
        <v>7.5</v>
      </c>
      <c r="T1742">
        <v>0.12</v>
      </c>
      <c r="U1742">
        <f t="shared" si="482"/>
        <v>67500</v>
      </c>
      <c r="V1742">
        <f t="shared" si="483"/>
        <v>540000</v>
      </c>
      <c r="W1742" s="1" t="s">
        <v>204</v>
      </c>
      <c r="X1742" s="1" t="s">
        <v>1236</v>
      </c>
      <c r="Y1742" s="1" t="s">
        <v>205</v>
      </c>
      <c r="Z1742" s="3">
        <v>8859</v>
      </c>
      <c r="AA1742" s="4">
        <f t="shared" si="489"/>
        <v>992</v>
      </c>
      <c r="AB1742" s="4">
        <f t="shared" si="480"/>
        <v>3232.4704059999999</v>
      </c>
      <c r="AC1742" s="4">
        <f t="shared" si="481"/>
        <v>992</v>
      </c>
      <c r="AD1742" s="4">
        <f t="shared" si="473"/>
        <v>981.3</v>
      </c>
      <c r="AE1742" s="4">
        <v>992</v>
      </c>
      <c r="AF1742" s="4">
        <v>992</v>
      </c>
      <c r="AG1742" s="4">
        <f t="shared" si="490"/>
        <v>992</v>
      </c>
      <c r="AH1742" s="4">
        <v>86203</v>
      </c>
      <c r="AI1742">
        <f t="shared" si="485"/>
        <v>26861</v>
      </c>
      <c r="AJ1742">
        <v>3205</v>
      </c>
      <c r="AK1742" s="2">
        <v>3205</v>
      </c>
      <c r="AL1742" s="2">
        <f t="shared" si="491"/>
        <v>3205</v>
      </c>
      <c r="AM1742" s="4"/>
      <c r="AN1742" t="e">
        <f>VLOOKUP([1]!Tabelle13[[#This Row],[Vlookup this ID for freight costs]],$AL$2:$AL$6811,2,FALSE)</f>
        <v>#REF!</v>
      </c>
      <c r="AP1742">
        <v>0</v>
      </c>
      <c r="AR1742" s="4">
        <v>30</v>
      </c>
      <c r="AS1742" s="4">
        <v>4</v>
      </c>
      <c r="AT1742" s="4">
        <v>2007</v>
      </c>
      <c r="AU1742" s="4">
        <v>30</v>
      </c>
      <c r="AV1742" s="4">
        <v>4</v>
      </c>
      <c r="AW1742" s="4">
        <v>2007</v>
      </c>
      <c r="AX1742" t="str">
        <f t="shared" si="487"/>
        <v>No Delay</v>
      </c>
      <c r="AY1742">
        <f t="shared" si="488"/>
        <v>0</v>
      </c>
    </row>
    <row r="1743" spans="1:51" x14ac:dyDescent="0.2">
      <c r="A1743" s="3">
        <v>15142</v>
      </c>
      <c r="B1743" s="1" t="s">
        <v>168</v>
      </c>
      <c r="C1743" s="1" t="s">
        <v>150</v>
      </c>
      <c r="D1743" s="1" t="s">
        <v>100</v>
      </c>
      <c r="E1743" s="1" t="s">
        <v>53</v>
      </c>
      <c r="F1743" s="1" t="s">
        <v>53</v>
      </c>
      <c r="G1743" s="13" t="s">
        <v>274</v>
      </c>
      <c r="H1743" s="12">
        <v>40428</v>
      </c>
      <c r="I1743" s="12" t="s">
        <v>274</v>
      </c>
      <c r="J1743" s="12">
        <v>40428</v>
      </c>
      <c r="K1743" s="4">
        <v>2744</v>
      </c>
      <c r="L1743" s="1" t="s">
        <v>146</v>
      </c>
      <c r="M1743" s="1" t="s">
        <v>170</v>
      </c>
      <c r="N1743" s="1" t="s">
        <v>167</v>
      </c>
      <c r="O1743" s="1" t="s">
        <v>93</v>
      </c>
      <c r="P1743">
        <v>30</v>
      </c>
      <c r="Q1743">
        <v>11510</v>
      </c>
      <c r="R1743">
        <v>53751.7</v>
      </c>
      <c r="S1743">
        <v>4.67</v>
      </c>
      <c r="T1743">
        <v>0.16</v>
      </c>
      <c r="U1743">
        <f t="shared" si="482"/>
        <v>53751.7</v>
      </c>
      <c r="V1743">
        <f t="shared" si="483"/>
        <v>345300</v>
      </c>
      <c r="W1743" s="1" t="s">
        <v>155</v>
      </c>
      <c r="X1743" s="1" t="s">
        <v>1236</v>
      </c>
      <c r="Y1743" s="1" t="s">
        <v>156</v>
      </c>
      <c r="Z1743" s="3">
        <v>8107</v>
      </c>
      <c r="AA1743" s="4">
        <f t="shared" si="489"/>
        <v>993</v>
      </c>
      <c r="AB1743" s="4">
        <f t="shared" si="480"/>
        <v>3507.9373839999998</v>
      </c>
      <c r="AC1743" s="4">
        <f t="shared" si="481"/>
        <v>993</v>
      </c>
      <c r="AD1743" s="4">
        <f t="shared" si="473"/>
        <v>655.5</v>
      </c>
      <c r="AE1743" s="4">
        <v>993</v>
      </c>
      <c r="AF1743" s="4">
        <v>993</v>
      </c>
      <c r="AG1743" s="4">
        <f t="shared" si="490"/>
        <v>993</v>
      </c>
      <c r="AI1743" t="e">
        <f t="shared" si="485"/>
        <v>#N/A</v>
      </c>
      <c r="AJ1743">
        <v>4263.07</v>
      </c>
      <c r="AK1743" s="2">
        <v>4263.07</v>
      </c>
      <c r="AL1743" s="2">
        <f t="shared" si="491"/>
        <v>4263.07</v>
      </c>
      <c r="AM1743" s="4"/>
      <c r="AN1743" t="e">
        <f>VLOOKUP([1]!Tabelle13[[#This Row],[Vlookup this ID for freight costs]],$AL$2:$AL$6811,2,FALSE)</f>
        <v>#REF!</v>
      </c>
      <c r="AP1743">
        <v>115.89</v>
      </c>
      <c r="AQ1743">
        <v>115.89</v>
      </c>
      <c r="AR1743" s="4">
        <v>7</v>
      </c>
      <c r="AS1743" s="4">
        <v>9</v>
      </c>
      <c r="AT1743" s="4">
        <v>2010</v>
      </c>
      <c r="AU1743" s="4">
        <v>7</v>
      </c>
      <c r="AV1743" s="4">
        <v>9</v>
      </c>
      <c r="AW1743" s="4">
        <v>2010</v>
      </c>
      <c r="AX1743" t="str">
        <f t="shared" si="487"/>
        <v>No Delay</v>
      </c>
      <c r="AY1743">
        <f t="shared" si="488"/>
        <v>0</v>
      </c>
    </row>
    <row r="1744" spans="1:51" x14ac:dyDescent="0.2">
      <c r="A1744" s="3">
        <v>11119</v>
      </c>
      <c r="B1744" s="1" t="s">
        <v>88</v>
      </c>
      <c r="C1744" s="1" t="s">
        <v>89</v>
      </c>
      <c r="D1744" s="1" t="s">
        <v>130</v>
      </c>
      <c r="E1744" s="1"/>
      <c r="F1744" s="1" t="s">
        <v>107</v>
      </c>
      <c r="G1744" s="13" t="s">
        <v>1627</v>
      </c>
      <c r="H1744" s="12">
        <v>39254</v>
      </c>
      <c r="I1744" s="12" t="s">
        <v>1627</v>
      </c>
      <c r="J1744" s="12">
        <v>39254</v>
      </c>
      <c r="K1744" s="4">
        <v>206</v>
      </c>
      <c r="L1744" s="1" t="s">
        <v>146</v>
      </c>
      <c r="M1744" s="1" t="s">
        <v>132</v>
      </c>
      <c r="N1744" s="1" t="s">
        <v>304</v>
      </c>
      <c r="O1744" s="1" t="s">
        <v>305</v>
      </c>
      <c r="P1744">
        <v>180</v>
      </c>
      <c r="Q1744">
        <v>4402</v>
      </c>
      <c r="R1744">
        <v>220100</v>
      </c>
      <c r="S1744">
        <v>50</v>
      </c>
      <c r="T1744">
        <v>0.28000000000000003</v>
      </c>
      <c r="U1744">
        <f t="shared" si="482"/>
        <v>220100</v>
      </c>
      <c r="V1744">
        <f t="shared" si="483"/>
        <v>792360</v>
      </c>
      <c r="W1744" s="1" t="s">
        <v>995</v>
      </c>
      <c r="X1744" s="1" t="s">
        <v>71</v>
      </c>
      <c r="Y1744" s="1" t="s">
        <v>996</v>
      </c>
      <c r="Z1744" s="3">
        <v>7880</v>
      </c>
      <c r="AA1744" s="4">
        <f t="shared" si="489"/>
        <v>994</v>
      </c>
      <c r="AB1744" s="4">
        <f t="shared" si="480"/>
        <v>2727.8500216000002</v>
      </c>
      <c r="AC1744" s="4">
        <f t="shared" si="481"/>
        <v>994</v>
      </c>
      <c r="AD1744" s="4">
        <f t="shared" si="473"/>
        <v>994</v>
      </c>
      <c r="AE1744" s="4">
        <v>994</v>
      </c>
      <c r="AF1744" s="4">
        <v>994</v>
      </c>
      <c r="AG1744" s="4">
        <f t="shared" si="490"/>
        <v>994</v>
      </c>
      <c r="AH1744" s="4">
        <v>83975</v>
      </c>
      <c r="AI1744">
        <f t="shared" si="485"/>
        <v>67</v>
      </c>
      <c r="AJ1744">
        <v>3501</v>
      </c>
      <c r="AK1744" s="2">
        <v>3501</v>
      </c>
      <c r="AL1744" s="2">
        <f t="shared" si="491"/>
        <v>3501</v>
      </c>
      <c r="AM1744" s="4"/>
      <c r="AN1744" t="e">
        <f>VLOOKUP([1]!Tabelle13[[#This Row],[Vlookup this ID for freight costs]],$AL$2:$AL$6811,2,FALSE)</f>
        <v>#REF!</v>
      </c>
      <c r="AP1744">
        <v>0</v>
      </c>
      <c r="AR1744" s="4">
        <v>21</v>
      </c>
      <c r="AS1744" s="4">
        <v>6</v>
      </c>
      <c r="AT1744" s="4">
        <v>2007</v>
      </c>
      <c r="AU1744" s="4">
        <v>21</v>
      </c>
      <c r="AV1744" s="4">
        <v>6</v>
      </c>
      <c r="AW1744" s="4">
        <v>2007</v>
      </c>
      <c r="AX1744" t="str">
        <f t="shared" si="487"/>
        <v>No Delay</v>
      </c>
      <c r="AY1744">
        <f t="shared" si="488"/>
        <v>0</v>
      </c>
    </row>
    <row r="1745" spans="1:51" x14ac:dyDescent="0.2">
      <c r="A1745" s="3">
        <v>10653</v>
      </c>
      <c r="B1745" s="1" t="s">
        <v>133</v>
      </c>
      <c r="C1745" s="1" t="s">
        <v>51</v>
      </c>
      <c r="D1745" s="1" t="s">
        <v>130</v>
      </c>
      <c r="E1745" s="1" t="s">
        <v>53</v>
      </c>
      <c r="F1745" s="1" t="s">
        <v>53</v>
      </c>
      <c r="G1745" s="13" t="s">
        <v>1289</v>
      </c>
      <c r="H1745" s="12">
        <v>39556</v>
      </c>
      <c r="I1745" s="12" t="s">
        <v>1289</v>
      </c>
      <c r="J1745" s="12">
        <v>39556</v>
      </c>
      <c r="K1745" s="4">
        <v>766</v>
      </c>
      <c r="L1745" s="1" t="s">
        <v>146</v>
      </c>
      <c r="M1745" s="1" t="s">
        <v>132</v>
      </c>
      <c r="N1745" s="1" t="s">
        <v>778</v>
      </c>
      <c r="O1745" s="1" t="s">
        <v>93</v>
      </c>
      <c r="P1745">
        <v>240</v>
      </c>
      <c r="Q1745">
        <v>2744</v>
      </c>
      <c r="R1745">
        <v>6695.36</v>
      </c>
      <c r="S1745">
        <v>2.44</v>
      </c>
      <c r="T1745">
        <v>0.01</v>
      </c>
      <c r="U1745">
        <f t="shared" si="482"/>
        <v>6695.36</v>
      </c>
      <c r="V1745">
        <f t="shared" si="483"/>
        <v>658560</v>
      </c>
      <c r="W1745" s="1" t="s">
        <v>155</v>
      </c>
      <c r="X1745" s="1" t="s">
        <v>1236</v>
      </c>
      <c r="Y1745" s="1" t="s">
        <v>156</v>
      </c>
      <c r="Z1745" s="3">
        <v>6318</v>
      </c>
      <c r="AA1745" s="4">
        <f t="shared" si="489"/>
        <v>998</v>
      </c>
      <c r="AB1745" s="4">
        <f t="shared" si="480"/>
        <v>2545.8881692</v>
      </c>
      <c r="AC1745" s="4">
        <f t="shared" si="481"/>
        <v>998</v>
      </c>
      <c r="AD1745" s="4">
        <f t="shared" si="473"/>
        <v>3653.6666666666665</v>
      </c>
      <c r="AE1745" s="4">
        <v>998</v>
      </c>
      <c r="AF1745" s="4">
        <v>998</v>
      </c>
      <c r="AG1745" s="4">
        <f t="shared" si="490"/>
        <v>998</v>
      </c>
      <c r="AH1745" s="4">
        <v>82666</v>
      </c>
      <c r="AI1745">
        <f t="shared" si="485"/>
        <v>4919</v>
      </c>
      <c r="AJ1745">
        <v>3894.6</v>
      </c>
      <c r="AK1745" s="2">
        <v>3894.6</v>
      </c>
      <c r="AL1745" s="2">
        <f t="shared" si="491"/>
        <v>3894.6</v>
      </c>
      <c r="AM1745" s="4"/>
      <c r="AN1745" t="e">
        <f>VLOOKUP([1]!Tabelle13[[#This Row],[Vlookup this ID for freight costs]],$AL$2:$AL$6811,2,FALSE)</f>
        <v>#REF!</v>
      </c>
      <c r="AP1745">
        <v>10.71</v>
      </c>
      <c r="AQ1745">
        <v>10.71</v>
      </c>
      <c r="AR1745" s="4">
        <v>18</v>
      </c>
      <c r="AS1745" s="4">
        <v>4</v>
      </c>
      <c r="AT1745" s="4">
        <v>2008</v>
      </c>
      <c r="AU1745" s="4">
        <v>18</v>
      </c>
      <c r="AV1745" s="4">
        <v>4</v>
      </c>
      <c r="AW1745" s="4">
        <v>2008</v>
      </c>
      <c r="AX1745" t="str">
        <f t="shared" si="487"/>
        <v>No Delay</v>
      </c>
      <c r="AY1745">
        <f t="shared" si="488"/>
        <v>0</v>
      </c>
    </row>
    <row r="1746" spans="1:51" x14ac:dyDescent="0.2">
      <c r="A1746" s="3">
        <v>84508</v>
      </c>
      <c r="B1746" s="1" t="s">
        <v>175</v>
      </c>
      <c r="C1746" s="1" t="s">
        <v>165</v>
      </c>
      <c r="D1746" s="1" t="s">
        <v>130</v>
      </c>
      <c r="E1746" s="1" t="s">
        <v>53</v>
      </c>
      <c r="F1746" s="1" t="s">
        <v>53</v>
      </c>
      <c r="G1746" s="13" t="s">
        <v>1123</v>
      </c>
      <c r="H1746" s="12">
        <v>40144</v>
      </c>
      <c r="I1746" s="12" t="s">
        <v>419</v>
      </c>
      <c r="J1746" s="12">
        <v>40149</v>
      </c>
      <c r="K1746" s="4">
        <v>2056</v>
      </c>
      <c r="L1746" s="1" t="s">
        <v>146</v>
      </c>
      <c r="M1746" s="1" t="s">
        <v>132</v>
      </c>
      <c r="N1746" s="1" t="s">
        <v>265</v>
      </c>
      <c r="O1746" s="1" t="s">
        <v>93</v>
      </c>
      <c r="P1746">
        <v>60</v>
      </c>
      <c r="Q1746">
        <v>10453</v>
      </c>
      <c r="R1746">
        <v>30313.7</v>
      </c>
      <c r="S1746">
        <v>2.9</v>
      </c>
      <c r="T1746">
        <v>0.05</v>
      </c>
      <c r="U1746">
        <f t="shared" si="482"/>
        <v>30313.7</v>
      </c>
      <c r="V1746">
        <f t="shared" si="483"/>
        <v>627180</v>
      </c>
      <c r="W1746" s="1" t="s">
        <v>155</v>
      </c>
      <c r="X1746" s="1" t="s">
        <v>1236</v>
      </c>
      <c r="Y1746" s="1" t="s">
        <v>156</v>
      </c>
      <c r="Z1746" s="3">
        <v>5457</v>
      </c>
      <c r="AA1746" s="4">
        <f t="shared" si="489"/>
        <v>1001</v>
      </c>
      <c r="AB1746" s="4">
        <f t="shared" si="480"/>
        <v>3391.9339594000003</v>
      </c>
      <c r="AC1746" s="4">
        <f t="shared" si="481"/>
        <v>1001</v>
      </c>
      <c r="AD1746" s="4">
        <f t="shared" si="473"/>
        <v>1001</v>
      </c>
      <c r="AE1746" s="4">
        <v>1001</v>
      </c>
      <c r="AF1746" s="4">
        <v>1001</v>
      </c>
      <c r="AG1746" s="4">
        <f t="shared" si="490"/>
        <v>1001</v>
      </c>
      <c r="AI1746" t="e">
        <f t="shared" si="485"/>
        <v>#N/A</v>
      </c>
      <c r="AJ1746">
        <v>3228.26</v>
      </c>
      <c r="AK1746" s="2">
        <v>3228.26</v>
      </c>
      <c r="AL1746" s="2">
        <f t="shared" si="491"/>
        <v>3228.26</v>
      </c>
      <c r="AM1746" s="4"/>
      <c r="AN1746" t="e">
        <f>VLOOKUP([1]!Tabelle13[[#This Row],[Vlookup this ID for freight costs]],$AL$2:$AL$6811,2,FALSE)</f>
        <v>#REF!</v>
      </c>
      <c r="AP1746">
        <v>59.41</v>
      </c>
      <c r="AQ1746">
        <v>59.41</v>
      </c>
      <c r="AR1746" s="4">
        <v>27</v>
      </c>
      <c r="AS1746" s="4">
        <v>11</v>
      </c>
      <c r="AT1746" s="4">
        <v>2009</v>
      </c>
      <c r="AU1746" s="4">
        <v>2</v>
      </c>
      <c r="AV1746" s="4">
        <v>12</v>
      </c>
      <c r="AW1746" s="4">
        <v>2009</v>
      </c>
      <c r="AX1746" t="str">
        <f t="shared" si="487"/>
        <v>Delay</v>
      </c>
      <c r="AY1746">
        <f t="shared" si="488"/>
        <v>5</v>
      </c>
    </row>
    <row r="1747" spans="1:51" x14ac:dyDescent="0.2">
      <c r="A1747" s="3">
        <v>11745</v>
      </c>
      <c r="B1747" s="1" t="s">
        <v>119</v>
      </c>
      <c r="C1747" s="1" t="s">
        <v>114</v>
      </c>
      <c r="D1747" s="1" t="s">
        <v>130</v>
      </c>
      <c r="E1747" s="1"/>
      <c r="F1747" s="1" t="s">
        <v>107</v>
      </c>
      <c r="G1747" s="13" t="s">
        <v>818</v>
      </c>
      <c r="H1747" s="12">
        <v>39272</v>
      </c>
      <c r="I1747" s="12" t="s">
        <v>818</v>
      </c>
      <c r="J1747" s="12">
        <v>39272</v>
      </c>
      <c r="K1747" s="4">
        <v>244</v>
      </c>
      <c r="L1747" s="1" t="s">
        <v>146</v>
      </c>
      <c r="M1747" s="1" t="s">
        <v>132</v>
      </c>
      <c r="N1747" s="1" t="s">
        <v>147</v>
      </c>
      <c r="O1747" s="1" t="s">
        <v>148</v>
      </c>
      <c r="P1747">
        <v>30</v>
      </c>
      <c r="Q1747">
        <v>12000</v>
      </c>
      <c r="R1747">
        <v>315000</v>
      </c>
      <c r="S1747">
        <v>26.25</v>
      </c>
      <c r="T1747">
        <v>0.88</v>
      </c>
      <c r="U1747">
        <f t="shared" si="482"/>
        <v>315000</v>
      </c>
      <c r="V1747">
        <f t="shared" si="483"/>
        <v>360000</v>
      </c>
      <c r="W1747" s="1" t="s">
        <v>501</v>
      </c>
      <c r="X1747" s="1" t="s">
        <v>112</v>
      </c>
      <c r="Y1747" s="1" t="s">
        <v>112</v>
      </c>
      <c r="Z1747" s="3">
        <v>7527</v>
      </c>
      <c r="AA1747" s="4">
        <f t="shared" si="489"/>
        <v>1005</v>
      </c>
      <c r="AB1747" s="4">
        <f t="shared" si="480"/>
        <v>3561.7138059999997</v>
      </c>
      <c r="AC1747" s="4">
        <f t="shared" si="481"/>
        <v>1005</v>
      </c>
      <c r="AD1747" s="4">
        <f t="shared" si="473"/>
        <v>2257.4050337499998</v>
      </c>
      <c r="AE1747" s="4">
        <v>1005</v>
      </c>
      <c r="AF1747" s="4">
        <v>1005</v>
      </c>
      <c r="AG1747" s="4">
        <f t="shared" si="490"/>
        <v>1005</v>
      </c>
      <c r="AH1747" s="4">
        <v>86290</v>
      </c>
      <c r="AI1747">
        <f t="shared" si="485"/>
        <v>699</v>
      </c>
      <c r="AJ1747">
        <v>4407.26</v>
      </c>
      <c r="AK1747" s="2">
        <v>4407.26</v>
      </c>
      <c r="AL1747" s="2">
        <f t="shared" si="491"/>
        <v>4407.26</v>
      </c>
      <c r="AM1747" s="4"/>
      <c r="AN1747" t="e">
        <f>VLOOKUP([1]!Tabelle13[[#This Row],[Vlookup this ID for freight costs]],$AL$2:$AL$6811,2,FALSE)</f>
        <v>#REF!</v>
      </c>
      <c r="AP1747">
        <v>504</v>
      </c>
      <c r="AQ1747">
        <v>504</v>
      </c>
      <c r="AR1747" s="4">
        <v>9</v>
      </c>
      <c r="AS1747" s="4">
        <v>7</v>
      </c>
      <c r="AT1747" s="4">
        <v>2007</v>
      </c>
      <c r="AU1747" s="4">
        <v>9</v>
      </c>
      <c r="AV1747" s="4">
        <v>7</v>
      </c>
      <c r="AW1747" s="4">
        <v>2007</v>
      </c>
      <c r="AX1747" t="str">
        <f t="shared" si="487"/>
        <v>No Delay</v>
      </c>
      <c r="AY1747">
        <f t="shared" si="488"/>
        <v>0</v>
      </c>
    </row>
    <row r="1748" spans="1:51" x14ac:dyDescent="0.2">
      <c r="A1748" s="3">
        <v>59867</v>
      </c>
      <c r="B1748" s="1" t="s">
        <v>215</v>
      </c>
      <c r="C1748" s="1" t="s">
        <v>89</v>
      </c>
      <c r="D1748" s="1" t="s">
        <v>74</v>
      </c>
      <c r="E1748" s="1" t="s">
        <v>53</v>
      </c>
      <c r="F1748" s="1" t="s">
        <v>53</v>
      </c>
      <c r="G1748" s="13" t="s">
        <v>532</v>
      </c>
      <c r="H1748" s="12">
        <v>40184</v>
      </c>
      <c r="I1748" s="12" t="s">
        <v>532</v>
      </c>
      <c r="J1748" s="12">
        <v>40184</v>
      </c>
      <c r="K1748" s="4">
        <v>2138</v>
      </c>
      <c r="L1748" s="1" t="s">
        <v>146</v>
      </c>
      <c r="M1748" s="1" t="s">
        <v>248</v>
      </c>
      <c r="N1748" s="1" t="s">
        <v>1221</v>
      </c>
      <c r="O1748" s="1" t="s">
        <v>446</v>
      </c>
      <c r="P1748">
        <v>180</v>
      </c>
      <c r="Q1748">
        <v>3355</v>
      </c>
      <c r="R1748">
        <v>56900.800000000003</v>
      </c>
      <c r="S1748">
        <v>16.96</v>
      </c>
      <c r="T1748">
        <v>0.09</v>
      </c>
      <c r="U1748">
        <f t="shared" si="482"/>
        <v>56900.800000000003</v>
      </c>
      <c r="V1748">
        <f t="shared" si="483"/>
        <v>603900</v>
      </c>
      <c r="W1748" s="1" t="s">
        <v>251</v>
      </c>
      <c r="X1748" s="1" t="s">
        <v>252</v>
      </c>
      <c r="Y1748" s="1" t="s">
        <v>252</v>
      </c>
      <c r="Z1748" s="3">
        <v>5027</v>
      </c>
      <c r="AA1748" s="4">
        <f t="shared" si="489"/>
        <v>1006</v>
      </c>
      <c r="AB1748" s="4">
        <f t="shared" si="480"/>
        <v>2612.9440749999999</v>
      </c>
      <c r="AC1748" s="4">
        <f t="shared" si="481"/>
        <v>1006</v>
      </c>
      <c r="AD1748" s="4">
        <f t="shared" si="473"/>
        <v>1006</v>
      </c>
      <c r="AE1748" s="4">
        <v>1006</v>
      </c>
      <c r="AF1748" s="4">
        <v>1006</v>
      </c>
      <c r="AG1748" s="4">
        <f t="shared" si="490"/>
        <v>1006</v>
      </c>
      <c r="AI1748" t="e">
        <f t="shared" si="485"/>
        <v>#N/A</v>
      </c>
      <c r="AJ1748">
        <v>2530.73</v>
      </c>
      <c r="AK1748" s="2">
        <v>2530.73</v>
      </c>
      <c r="AL1748" s="2">
        <f t="shared" si="491"/>
        <v>2530.73</v>
      </c>
      <c r="AM1748" s="4"/>
      <c r="AN1748" t="e">
        <f>VLOOKUP([1]!Tabelle13[[#This Row],[Vlookup this ID for freight costs]],$AL$2:$AL$6811,2,FALSE)</f>
        <v>#REF!</v>
      </c>
      <c r="AP1748">
        <v>111.53</v>
      </c>
      <c r="AQ1748">
        <v>111.53</v>
      </c>
      <c r="AR1748" s="4">
        <v>6</v>
      </c>
      <c r="AS1748" s="4">
        <v>1</v>
      </c>
      <c r="AT1748" s="4">
        <v>2010</v>
      </c>
      <c r="AU1748" s="4">
        <v>6</v>
      </c>
      <c r="AV1748" s="4">
        <v>1</v>
      </c>
      <c r="AW1748" s="4">
        <v>2010</v>
      </c>
      <c r="AX1748" t="str">
        <f t="shared" si="487"/>
        <v>No Delay</v>
      </c>
      <c r="AY1748">
        <f t="shared" si="488"/>
        <v>0</v>
      </c>
    </row>
    <row r="1749" spans="1:51" x14ac:dyDescent="0.2">
      <c r="A1749" s="3">
        <v>10662</v>
      </c>
      <c r="B1749" s="1" t="s">
        <v>98</v>
      </c>
      <c r="C1749" s="1" t="s">
        <v>99</v>
      </c>
      <c r="D1749" s="1" t="s">
        <v>130</v>
      </c>
      <c r="E1749" s="1" t="s">
        <v>53</v>
      </c>
      <c r="F1749" s="1" t="s">
        <v>53</v>
      </c>
      <c r="G1749" s="13" t="s">
        <v>1628</v>
      </c>
      <c r="H1749" s="12">
        <v>39484</v>
      </c>
      <c r="I1749" s="12" t="s">
        <v>1628</v>
      </c>
      <c r="J1749" s="12">
        <v>39484</v>
      </c>
      <c r="K1749" s="4">
        <v>654</v>
      </c>
      <c r="L1749" s="1" t="s">
        <v>146</v>
      </c>
      <c r="M1749" s="1" t="s">
        <v>132</v>
      </c>
      <c r="N1749" s="1" t="s">
        <v>275</v>
      </c>
      <c r="O1749" s="1" t="s">
        <v>93</v>
      </c>
      <c r="P1749">
        <v>60</v>
      </c>
      <c r="Q1749">
        <v>9476</v>
      </c>
      <c r="R1749">
        <v>90022</v>
      </c>
      <c r="S1749">
        <v>9.5</v>
      </c>
      <c r="T1749">
        <v>0.16</v>
      </c>
      <c r="U1749">
        <f t="shared" si="482"/>
        <v>90022</v>
      </c>
      <c r="V1749">
        <f t="shared" si="483"/>
        <v>568560</v>
      </c>
      <c r="W1749" s="1" t="s">
        <v>155</v>
      </c>
      <c r="X1749" s="1" t="s">
        <v>1236</v>
      </c>
      <c r="Y1749" s="1" t="s">
        <v>156</v>
      </c>
      <c r="Z1749" s="3">
        <v>5565</v>
      </c>
      <c r="AA1749" s="4">
        <f t="shared" si="489"/>
        <v>1008</v>
      </c>
      <c r="AB1749" s="4">
        <f t="shared" si="480"/>
        <v>3284.7103588</v>
      </c>
      <c r="AC1749" s="4">
        <f t="shared" si="481"/>
        <v>1008</v>
      </c>
      <c r="AD1749" s="4">
        <f t="shared" si="473"/>
        <v>1008</v>
      </c>
      <c r="AE1749" s="4">
        <v>1008</v>
      </c>
      <c r="AF1749" s="4">
        <v>1008</v>
      </c>
      <c r="AG1749" s="4">
        <f t="shared" si="490"/>
        <v>1008</v>
      </c>
      <c r="AH1749" s="4">
        <v>82757</v>
      </c>
      <c r="AI1749">
        <f t="shared" si="485"/>
        <v>12408</v>
      </c>
      <c r="AJ1749">
        <v>4207.3999999999996</v>
      </c>
      <c r="AK1749" s="2">
        <v>4207.3999999999996</v>
      </c>
      <c r="AL1749" s="2">
        <f t="shared" si="491"/>
        <v>4207.3999999999996</v>
      </c>
      <c r="AM1749" s="4"/>
      <c r="AN1749" t="e">
        <f>VLOOKUP([1]!Tabelle13[[#This Row],[Vlookup this ID for freight costs]],$AL$2:$AL$6811,2,FALSE)</f>
        <v>#REF!</v>
      </c>
      <c r="AP1749">
        <v>144.04</v>
      </c>
      <c r="AQ1749">
        <v>144.04</v>
      </c>
      <c r="AR1749" s="4">
        <v>6</v>
      </c>
      <c r="AS1749" s="4">
        <v>2</v>
      </c>
      <c r="AT1749" s="4">
        <v>2008</v>
      </c>
      <c r="AU1749" s="4">
        <v>6</v>
      </c>
      <c r="AV1749" s="4">
        <v>2</v>
      </c>
      <c r="AW1749" s="4">
        <v>2008</v>
      </c>
      <c r="AX1749" t="str">
        <f t="shared" si="487"/>
        <v>No Delay</v>
      </c>
      <c r="AY1749">
        <f t="shared" si="488"/>
        <v>0</v>
      </c>
    </row>
    <row r="1750" spans="1:51" x14ac:dyDescent="0.2">
      <c r="A1750" s="3">
        <v>11226</v>
      </c>
      <c r="B1750" s="1" t="s">
        <v>98</v>
      </c>
      <c r="C1750" s="1" t="s">
        <v>99</v>
      </c>
      <c r="D1750" s="1" t="s">
        <v>130</v>
      </c>
      <c r="E1750" s="1" t="s">
        <v>53</v>
      </c>
      <c r="F1750" s="1" t="s">
        <v>53</v>
      </c>
      <c r="G1750" s="13" t="s">
        <v>1628</v>
      </c>
      <c r="H1750" s="12">
        <v>39484</v>
      </c>
      <c r="I1750" s="12" t="s">
        <v>1628</v>
      </c>
      <c r="J1750" s="12">
        <v>39484</v>
      </c>
      <c r="K1750" s="4">
        <v>655</v>
      </c>
      <c r="L1750" s="1" t="s">
        <v>146</v>
      </c>
      <c r="M1750" s="1" t="s">
        <v>132</v>
      </c>
      <c r="N1750" s="1" t="s">
        <v>163</v>
      </c>
      <c r="O1750" s="1" t="s">
        <v>93</v>
      </c>
      <c r="P1750">
        <v>60</v>
      </c>
      <c r="Q1750">
        <v>1128</v>
      </c>
      <c r="R1750">
        <v>31053.84</v>
      </c>
      <c r="S1750">
        <v>27.53</v>
      </c>
      <c r="T1750">
        <v>0.46</v>
      </c>
      <c r="U1750">
        <f t="shared" si="482"/>
        <v>31053.84</v>
      </c>
      <c r="V1750">
        <f t="shared" si="483"/>
        <v>67680</v>
      </c>
      <c r="W1750" s="1" t="s">
        <v>155</v>
      </c>
      <c r="X1750" s="1" t="s">
        <v>1236</v>
      </c>
      <c r="Y1750" s="1" t="s">
        <v>156</v>
      </c>
      <c r="Z1750" s="3">
        <v>5565</v>
      </c>
      <c r="AA1750" s="4">
        <f t="shared" si="489"/>
        <v>1008</v>
      </c>
      <c r="AB1750" s="4">
        <f t="shared" si="480"/>
        <v>2368.5357244000002</v>
      </c>
      <c r="AC1750" s="4">
        <f t="shared" si="481"/>
        <v>1008</v>
      </c>
      <c r="AD1750" s="4">
        <f t="shared" si="473"/>
        <v>1008</v>
      </c>
      <c r="AE1750" s="3" t="s">
        <v>1629</v>
      </c>
      <c r="AF1750" s="3">
        <v>1008</v>
      </c>
      <c r="AG1750" s="4">
        <f>AI1750</f>
        <v>1008</v>
      </c>
      <c r="AH1750" s="4">
        <v>10662</v>
      </c>
      <c r="AI1750">
        <f t="shared" si="485"/>
        <v>1008</v>
      </c>
      <c r="AJ1750" t="s">
        <v>1629</v>
      </c>
      <c r="AK1750" s="2">
        <v>4207.3999999999996</v>
      </c>
      <c r="AL1750" s="2">
        <f>AN1750</f>
        <v>4207.3999999999996</v>
      </c>
      <c r="AM1750" s="4">
        <v>10662</v>
      </c>
      <c r="AN1750">
        <f>INDEX($AJ$2:$AJ$6811,MATCH(AM1750,$A$2:$A$6811,0))</f>
        <v>4207.3999999999996</v>
      </c>
      <c r="AP1750">
        <v>49.69</v>
      </c>
      <c r="AQ1750">
        <v>49.69</v>
      </c>
      <c r="AR1750" s="4">
        <v>6</v>
      </c>
      <c r="AS1750" s="4">
        <v>2</v>
      </c>
      <c r="AT1750" s="4">
        <v>2008</v>
      </c>
      <c r="AU1750" s="4">
        <v>6</v>
      </c>
      <c r="AV1750" s="4">
        <v>2</v>
      </c>
      <c r="AW1750" s="4">
        <v>2008</v>
      </c>
      <c r="AX1750" t="str">
        <f t="shared" si="487"/>
        <v>No Delay</v>
      </c>
      <c r="AY1750">
        <f t="shared" si="488"/>
        <v>0</v>
      </c>
    </row>
    <row r="1751" spans="1:51" x14ac:dyDescent="0.2">
      <c r="A1751" s="3">
        <v>86377</v>
      </c>
      <c r="B1751" s="1" t="s">
        <v>151</v>
      </c>
      <c r="C1751" s="1" t="s">
        <v>65</v>
      </c>
      <c r="D1751" s="1" t="s">
        <v>130</v>
      </c>
      <c r="E1751" s="1" t="s">
        <v>152</v>
      </c>
      <c r="F1751" s="1" t="s">
        <v>152</v>
      </c>
      <c r="G1751" s="13" t="s">
        <v>300</v>
      </c>
      <c r="H1751" s="12">
        <v>40715</v>
      </c>
      <c r="I1751" s="12" t="s">
        <v>1630</v>
      </c>
      <c r="J1751" s="12">
        <v>40673</v>
      </c>
      <c r="K1751" s="4">
        <v>3172</v>
      </c>
      <c r="L1751" s="1" t="s">
        <v>146</v>
      </c>
      <c r="M1751" s="1" t="s">
        <v>132</v>
      </c>
      <c r="N1751" s="1" t="s">
        <v>171</v>
      </c>
      <c r="O1751" s="1" t="s">
        <v>93</v>
      </c>
      <c r="P1751">
        <v>60</v>
      </c>
      <c r="Q1751">
        <v>21200</v>
      </c>
      <c r="R1751">
        <v>49396</v>
      </c>
      <c r="S1751">
        <v>2.33</v>
      </c>
      <c r="T1751">
        <v>0.04</v>
      </c>
      <c r="U1751">
        <f t="shared" si="482"/>
        <v>49396</v>
      </c>
      <c r="V1751">
        <f t="shared" si="483"/>
        <v>1272000</v>
      </c>
      <c r="W1751" s="1" t="s">
        <v>155</v>
      </c>
      <c r="X1751" s="1" t="s">
        <v>1236</v>
      </c>
      <c r="Y1751" s="1" t="s">
        <v>156</v>
      </c>
      <c r="Z1751" s="3">
        <v>7726</v>
      </c>
      <c r="AA1751" s="4">
        <f t="shared" si="489"/>
        <v>1012</v>
      </c>
      <c r="AB1751" s="4">
        <f t="shared" si="480"/>
        <v>4571.3935660000006</v>
      </c>
      <c r="AC1751" s="4">
        <f t="shared" si="481"/>
        <v>1012</v>
      </c>
      <c r="AD1751" s="4">
        <f t="shared" ref="AD1751:AD1814" si="492">AVERAGEIFS($AA$2:$AA$6811,$L$2:$L$6811,L1751,$V$2:$V$6811,"&gt;="&amp;(V1751-100), $V$2:$V$6811,"&lt;="&amp;(V1751+100),$AA$2:$AA$6811,"&gt;"&amp;1)</f>
        <v>1012</v>
      </c>
      <c r="AE1751" s="4">
        <v>1012</v>
      </c>
      <c r="AF1751" s="4">
        <v>1012</v>
      </c>
      <c r="AG1751" s="4">
        <f>AE1751</f>
        <v>1012</v>
      </c>
      <c r="AI1751" t="e">
        <f t="shared" si="485"/>
        <v>#N/A</v>
      </c>
      <c r="AJ1751">
        <v>12601.07</v>
      </c>
      <c r="AK1751" s="2">
        <v>12601.07</v>
      </c>
      <c r="AL1751" s="2">
        <f>AJ1751</f>
        <v>12601.07</v>
      </c>
      <c r="AM1751" s="4"/>
      <c r="AN1751" t="e">
        <f>VLOOKUP([1]!Tabelle13[[#This Row],[Vlookup this ID for freight costs]],$AL$2:$AL$6811,2,FALSE)</f>
        <v>#REF!</v>
      </c>
      <c r="AP1751">
        <v>81.5</v>
      </c>
      <c r="AQ1751">
        <v>81.5</v>
      </c>
      <c r="AR1751" s="4">
        <v>21</v>
      </c>
      <c r="AS1751" s="4">
        <v>6</v>
      </c>
      <c r="AT1751" s="4">
        <v>2011</v>
      </c>
      <c r="AU1751" s="4">
        <v>10</v>
      </c>
      <c r="AV1751" s="4">
        <v>5</v>
      </c>
      <c r="AW1751" s="4">
        <v>2011</v>
      </c>
      <c r="AX1751" t="str">
        <f t="shared" si="487"/>
        <v>No Delay</v>
      </c>
      <c r="AY1751">
        <f t="shared" si="488"/>
        <v>0</v>
      </c>
    </row>
    <row r="1752" spans="1:51" x14ac:dyDescent="0.2">
      <c r="A1752" s="3">
        <v>78419</v>
      </c>
      <c r="B1752" s="1" t="s">
        <v>368</v>
      </c>
      <c r="C1752" s="1" t="s">
        <v>73</v>
      </c>
      <c r="D1752" s="1" t="s">
        <v>266</v>
      </c>
      <c r="E1752" s="1" t="s">
        <v>53</v>
      </c>
      <c r="F1752" s="1" t="s">
        <v>53</v>
      </c>
      <c r="G1752" s="13" t="s">
        <v>1631</v>
      </c>
      <c r="H1752" s="12">
        <v>41314</v>
      </c>
      <c r="I1752" s="12" t="s">
        <v>638</v>
      </c>
      <c r="J1752" s="12">
        <v>41347</v>
      </c>
      <c r="K1752" s="4">
        <v>4516</v>
      </c>
      <c r="L1752" s="1" t="s">
        <v>146</v>
      </c>
      <c r="M1752" s="1" t="s">
        <v>423</v>
      </c>
      <c r="N1752" s="1" t="s">
        <v>550</v>
      </c>
      <c r="O1752" s="1" t="s">
        <v>551</v>
      </c>
      <c r="P1752">
        <v>300</v>
      </c>
      <c r="Q1752">
        <v>1021</v>
      </c>
      <c r="R1752">
        <v>31467.22</v>
      </c>
      <c r="S1752">
        <v>30.82</v>
      </c>
      <c r="T1752">
        <v>0.1</v>
      </c>
      <c r="U1752">
        <f t="shared" si="482"/>
        <v>31467.22</v>
      </c>
      <c r="V1752">
        <f t="shared" si="483"/>
        <v>306300</v>
      </c>
      <c r="W1752" s="1" t="s">
        <v>552</v>
      </c>
      <c r="X1752" s="1" t="s">
        <v>361</v>
      </c>
      <c r="Y1752" s="1" t="s">
        <v>361</v>
      </c>
      <c r="Z1752" s="3">
        <v>8447</v>
      </c>
      <c r="AA1752" s="4">
        <f t="shared" si="489"/>
        <v>1013</v>
      </c>
      <c r="AB1752" s="4">
        <f t="shared" si="480"/>
        <v>2356.7927098</v>
      </c>
      <c r="AC1752" s="4">
        <f t="shared" si="481"/>
        <v>1013</v>
      </c>
      <c r="AD1752" s="4">
        <f t="shared" si="492"/>
        <v>1013</v>
      </c>
      <c r="AE1752" s="4">
        <v>1013</v>
      </c>
      <c r="AF1752" s="4">
        <v>1013</v>
      </c>
      <c r="AG1752" s="4">
        <f>AE1752</f>
        <v>1013</v>
      </c>
      <c r="AI1752" t="e">
        <f t="shared" si="485"/>
        <v>#N/A</v>
      </c>
      <c r="AJ1752">
        <v>13257.79</v>
      </c>
      <c r="AK1752" s="2">
        <v>13257.79</v>
      </c>
      <c r="AL1752" s="2">
        <f>AJ1752</f>
        <v>13257.79</v>
      </c>
      <c r="AM1752" s="4"/>
      <c r="AN1752" t="e">
        <f>VLOOKUP([1]!Tabelle13[[#This Row],[Vlookup this ID for freight costs]],$AL$2:$AL$6811,2,FALSE)</f>
        <v>#REF!</v>
      </c>
      <c r="AP1752">
        <v>44.12</v>
      </c>
      <c r="AQ1752">
        <v>44.12</v>
      </c>
      <c r="AR1752" s="4">
        <v>9</v>
      </c>
      <c r="AS1752" s="4">
        <v>2</v>
      </c>
      <c r="AT1752" s="4">
        <v>2013</v>
      </c>
      <c r="AU1752" s="4">
        <v>14</v>
      </c>
      <c r="AV1752" s="4">
        <v>4</v>
      </c>
      <c r="AW1752" s="4">
        <v>2013</v>
      </c>
      <c r="AX1752" t="str">
        <f t="shared" si="487"/>
        <v>Delay</v>
      </c>
      <c r="AY1752">
        <f t="shared" si="488"/>
        <v>33</v>
      </c>
    </row>
    <row r="1753" spans="1:51" x14ac:dyDescent="0.2">
      <c r="A1753" s="3">
        <v>10645</v>
      </c>
      <c r="B1753" s="1" t="s">
        <v>88</v>
      </c>
      <c r="C1753" s="1" t="s">
        <v>89</v>
      </c>
      <c r="D1753" s="1" t="s">
        <v>130</v>
      </c>
      <c r="E1753" s="1" t="s">
        <v>53</v>
      </c>
      <c r="F1753" s="1" t="s">
        <v>53</v>
      </c>
      <c r="G1753" s="13" t="s">
        <v>980</v>
      </c>
      <c r="H1753" s="12">
        <v>39426</v>
      </c>
      <c r="I1753" s="12" t="s">
        <v>980</v>
      </c>
      <c r="J1753" s="12">
        <v>39426</v>
      </c>
      <c r="K1753" s="4">
        <v>536</v>
      </c>
      <c r="L1753" s="1" t="s">
        <v>146</v>
      </c>
      <c r="M1753" s="1" t="s">
        <v>132</v>
      </c>
      <c r="N1753" s="1" t="s">
        <v>265</v>
      </c>
      <c r="O1753" s="1" t="s">
        <v>93</v>
      </c>
      <c r="P1753">
        <v>60</v>
      </c>
      <c r="Q1753">
        <v>8000</v>
      </c>
      <c r="R1753">
        <v>27200</v>
      </c>
      <c r="S1753">
        <v>3.4</v>
      </c>
      <c r="T1753">
        <v>0.06</v>
      </c>
      <c r="U1753">
        <f t="shared" si="482"/>
        <v>27200</v>
      </c>
      <c r="V1753">
        <f t="shared" si="483"/>
        <v>480000</v>
      </c>
      <c r="W1753" s="1" t="s">
        <v>197</v>
      </c>
      <c r="X1753" s="1" t="s">
        <v>1236</v>
      </c>
      <c r="Y1753" s="1" t="s">
        <v>3082</v>
      </c>
      <c r="Z1753" s="3">
        <v>8794</v>
      </c>
      <c r="AA1753" s="4">
        <f t="shared" si="489"/>
        <v>1013</v>
      </c>
      <c r="AB1753" s="4">
        <f t="shared" si="480"/>
        <v>3122.7226060000003</v>
      </c>
      <c r="AC1753" s="4">
        <f t="shared" si="481"/>
        <v>1013</v>
      </c>
      <c r="AD1753" s="4">
        <f t="shared" si="492"/>
        <v>2448.6967088571432</v>
      </c>
      <c r="AE1753" s="4">
        <v>1013</v>
      </c>
      <c r="AF1753" s="4">
        <v>1013</v>
      </c>
      <c r="AG1753" s="4">
        <f>AE1753</f>
        <v>1013</v>
      </c>
      <c r="AH1753" s="4">
        <v>83198</v>
      </c>
      <c r="AI1753">
        <f t="shared" si="485"/>
        <v>38992</v>
      </c>
      <c r="AJ1753">
        <v>3646</v>
      </c>
      <c r="AK1753" s="2">
        <v>3646</v>
      </c>
      <c r="AL1753" s="2">
        <f>AJ1753</f>
        <v>3646</v>
      </c>
      <c r="AM1753" s="4"/>
      <c r="AN1753" t="e">
        <f>VLOOKUP([1]!Tabelle13[[#This Row],[Vlookup this ID for freight costs]],$AL$2:$AL$6811,2,FALSE)</f>
        <v>#REF!</v>
      </c>
      <c r="AP1753">
        <v>43.52</v>
      </c>
      <c r="AQ1753">
        <v>43.52</v>
      </c>
      <c r="AR1753" s="4">
        <v>10</v>
      </c>
      <c r="AS1753" s="4">
        <v>12</v>
      </c>
      <c r="AT1753" s="4">
        <v>2007</v>
      </c>
      <c r="AU1753" s="4">
        <v>10</v>
      </c>
      <c r="AV1753" s="4">
        <v>12</v>
      </c>
      <c r="AW1753" s="4">
        <v>2007</v>
      </c>
      <c r="AX1753" t="str">
        <f t="shared" si="487"/>
        <v>No Delay</v>
      </c>
      <c r="AY1753">
        <f t="shared" si="488"/>
        <v>0</v>
      </c>
    </row>
    <row r="1754" spans="1:51" x14ac:dyDescent="0.2">
      <c r="A1754" s="3">
        <v>12139</v>
      </c>
      <c r="B1754" s="1" t="s">
        <v>88</v>
      </c>
      <c r="C1754" s="1" t="s">
        <v>89</v>
      </c>
      <c r="D1754" s="1" t="s">
        <v>130</v>
      </c>
      <c r="E1754" s="1" t="s">
        <v>53</v>
      </c>
      <c r="F1754" s="1" t="s">
        <v>53</v>
      </c>
      <c r="G1754" s="13" t="s">
        <v>980</v>
      </c>
      <c r="H1754" s="12">
        <v>39426</v>
      </c>
      <c r="I1754" s="12" t="s">
        <v>980</v>
      </c>
      <c r="J1754" s="12">
        <v>39426</v>
      </c>
      <c r="K1754" s="4">
        <v>540</v>
      </c>
      <c r="L1754" s="1" t="s">
        <v>146</v>
      </c>
      <c r="M1754" s="1" t="s">
        <v>132</v>
      </c>
      <c r="N1754" s="1" t="s">
        <v>304</v>
      </c>
      <c r="O1754" s="1" t="s">
        <v>305</v>
      </c>
      <c r="P1754">
        <v>180</v>
      </c>
      <c r="Q1754">
        <v>2450</v>
      </c>
      <c r="R1754">
        <v>122500</v>
      </c>
      <c r="S1754">
        <v>50</v>
      </c>
      <c r="T1754">
        <v>0.28000000000000003</v>
      </c>
      <c r="U1754">
        <f t="shared" si="482"/>
        <v>122500</v>
      </c>
      <c r="V1754">
        <f t="shared" si="483"/>
        <v>441000</v>
      </c>
      <c r="W1754" s="1" t="s">
        <v>251</v>
      </c>
      <c r="X1754" s="1" t="s">
        <v>252</v>
      </c>
      <c r="Y1754" s="1" t="s">
        <v>252</v>
      </c>
      <c r="Z1754" s="3">
        <v>5027</v>
      </c>
      <c r="AA1754" s="4">
        <f t="shared" si="489"/>
        <v>1013</v>
      </c>
      <c r="AB1754" s="4">
        <f t="shared" si="480"/>
        <v>2513.622316</v>
      </c>
      <c r="AC1754" s="4">
        <f t="shared" si="481"/>
        <v>1013</v>
      </c>
      <c r="AD1754" s="4">
        <f t="shared" si="492"/>
        <v>1013</v>
      </c>
      <c r="AE1754" s="3" t="s">
        <v>1632</v>
      </c>
      <c r="AF1754" s="3">
        <v>1013</v>
      </c>
      <c r="AG1754" s="4">
        <f>AI1754</f>
        <v>1013</v>
      </c>
      <c r="AH1754" s="4">
        <v>10645</v>
      </c>
      <c r="AI1754">
        <f t="shared" si="485"/>
        <v>1013</v>
      </c>
      <c r="AJ1754" t="s">
        <v>1632</v>
      </c>
      <c r="AK1754" s="2">
        <v>3646</v>
      </c>
      <c r="AL1754" s="2">
        <f>AN1754</f>
        <v>3646</v>
      </c>
      <c r="AM1754" s="4">
        <v>10645</v>
      </c>
      <c r="AN1754">
        <f>INDEX($AJ$2:$AJ$6811,MATCH(AM1754,$A$2:$A$6811,0))</f>
        <v>3646</v>
      </c>
      <c r="AP1754">
        <v>196</v>
      </c>
      <c r="AQ1754">
        <v>196</v>
      </c>
      <c r="AR1754" s="4">
        <v>10</v>
      </c>
      <c r="AS1754" s="4">
        <v>12</v>
      </c>
      <c r="AT1754" s="4">
        <v>2007</v>
      </c>
      <c r="AU1754" s="4">
        <v>10</v>
      </c>
      <c r="AV1754" s="4">
        <v>12</v>
      </c>
      <c r="AW1754" s="4">
        <v>2007</v>
      </c>
      <c r="AX1754" t="str">
        <f t="shared" si="487"/>
        <v>No Delay</v>
      </c>
      <c r="AY1754">
        <f t="shared" si="488"/>
        <v>0</v>
      </c>
    </row>
    <row r="1755" spans="1:51" x14ac:dyDescent="0.2">
      <c r="A1755" s="3">
        <v>85807</v>
      </c>
      <c r="B1755" s="1" t="s">
        <v>463</v>
      </c>
      <c r="C1755" s="1" t="s">
        <v>73</v>
      </c>
      <c r="D1755" s="1" t="s">
        <v>130</v>
      </c>
      <c r="E1755" s="1" t="s">
        <v>101</v>
      </c>
      <c r="F1755" s="1" t="s">
        <v>101</v>
      </c>
      <c r="G1755" s="13" t="s">
        <v>1591</v>
      </c>
      <c r="H1755" s="12">
        <v>40891</v>
      </c>
      <c r="I1755" s="12" t="s">
        <v>1633</v>
      </c>
      <c r="J1755" s="12">
        <v>40886</v>
      </c>
      <c r="K1755" s="4">
        <v>3631</v>
      </c>
      <c r="L1755" s="1" t="s">
        <v>146</v>
      </c>
      <c r="M1755" s="1" t="s">
        <v>132</v>
      </c>
      <c r="N1755" s="1" t="s">
        <v>178</v>
      </c>
      <c r="O1755" s="1" t="s">
        <v>93</v>
      </c>
      <c r="P1755">
        <v>60</v>
      </c>
      <c r="Q1755">
        <v>18534</v>
      </c>
      <c r="R1755">
        <v>130108.68</v>
      </c>
      <c r="S1755">
        <v>7.02</v>
      </c>
      <c r="T1755">
        <v>0.12</v>
      </c>
      <c r="U1755">
        <f t="shared" si="482"/>
        <v>130108.68</v>
      </c>
      <c r="V1755">
        <f t="shared" si="483"/>
        <v>1112040</v>
      </c>
      <c r="W1755" s="1" t="s">
        <v>179</v>
      </c>
      <c r="X1755" s="1" t="s">
        <v>1236</v>
      </c>
      <c r="Y1755" s="1" t="s">
        <v>156</v>
      </c>
      <c r="Z1755" s="3">
        <v>14969</v>
      </c>
      <c r="AA1755" s="4">
        <f t="shared" si="489"/>
        <v>1013</v>
      </c>
      <c r="AB1755" s="4">
        <f t="shared" si="480"/>
        <v>4278.8059312000005</v>
      </c>
      <c r="AC1755" s="4">
        <f t="shared" si="481"/>
        <v>1013</v>
      </c>
      <c r="AD1755" s="4">
        <f t="shared" si="492"/>
        <v>1013</v>
      </c>
      <c r="AE1755" s="4">
        <v>1013</v>
      </c>
      <c r="AF1755" s="4">
        <v>1013</v>
      </c>
      <c r="AG1755" s="4">
        <f>AE1755</f>
        <v>1013</v>
      </c>
      <c r="AI1755" t="e">
        <f t="shared" si="485"/>
        <v>#N/A</v>
      </c>
      <c r="AJ1755">
        <v>5216.63</v>
      </c>
      <c r="AK1755" s="2">
        <v>5216.63</v>
      </c>
      <c r="AL1755" s="2">
        <f>AJ1755</f>
        <v>5216.63</v>
      </c>
      <c r="AM1755" s="4"/>
      <c r="AN1755" t="e">
        <f>VLOOKUP([1]!Tabelle13[[#This Row],[Vlookup this ID for freight costs]],$AL$2:$AL$6811,2,FALSE)</f>
        <v>#REF!</v>
      </c>
      <c r="AP1755">
        <v>214.68</v>
      </c>
      <c r="AQ1755">
        <v>214.68</v>
      </c>
      <c r="AR1755" s="4">
        <v>14</v>
      </c>
      <c r="AS1755" s="4">
        <v>12</v>
      </c>
      <c r="AT1755" s="4">
        <v>2011</v>
      </c>
      <c r="AU1755" s="4">
        <v>9</v>
      </c>
      <c r="AV1755" s="4">
        <v>12</v>
      </c>
      <c r="AW1755" s="4">
        <v>2011</v>
      </c>
      <c r="AX1755" t="str">
        <f t="shared" si="487"/>
        <v>No Delay</v>
      </c>
      <c r="AY1755">
        <f t="shared" si="488"/>
        <v>0</v>
      </c>
    </row>
    <row r="1756" spans="1:51" x14ac:dyDescent="0.2">
      <c r="A1756" s="3">
        <v>44577</v>
      </c>
      <c r="B1756" s="1" t="s">
        <v>368</v>
      </c>
      <c r="C1756" s="1" t="s">
        <v>73</v>
      </c>
      <c r="D1756" s="1" t="s">
        <v>266</v>
      </c>
      <c r="E1756" s="1" t="s">
        <v>53</v>
      </c>
      <c r="F1756" s="1" t="s">
        <v>53</v>
      </c>
      <c r="G1756" s="13" t="s">
        <v>1634</v>
      </c>
      <c r="H1756" s="12">
        <v>41256</v>
      </c>
      <c r="I1756" s="12" t="s">
        <v>1634</v>
      </c>
      <c r="J1756" s="12">
        <v>41256</v>
      </c>
      <c r="K1756" s="4">
        <v>4352</v>
      </c>
      <c r="L1756" s="1" t="s">
        <v>146</v>
      </c>
      <c r="M1756" s="1" t="s">
        <v>423</v>
      </c>
      <c r="N1756" s="1" t="s">
        <v>550</v>
      </c>
      <c r="O1756" s="1" t="s">
        <v>551</v>
      </c>
      <c r="P1756">
        <v>300</v>
      </c>
      <c r="Q1756">
        <v>1024</v>
      </c>
      <c r="R1756">
        <v>31559.68</v>
      </c>
      <c r="S1756">
        <v>30.82</v>
      </c>
      <c r="T1756">
        <v>0.1</v>
      </c>
      <c r="U1756">
        <f t="shared" si="482"/>
        <v>31559.68</v>
      </c>
      <c r="V1756">
        <f t="shared" si="483"/>
        <v>307200</v>
      </c>
      <c r="W1756" s="1" t="s">
        <v>552</v>
      </c>
      <c r="X1756" s="1" t="s">
        <v>361</v>
      </c>
      <c r="Y1756" s="1" t="s">
        <v>361</v>
      </c>
      <c r="Z1756" s="3">
        <v>8447</v>
      </c>
      <c r="AA1756" s="4">
        <f t="shared" si="489"/>
        <v>1014</v>
      </c>
      <c r="AB1756" s="4">
        <f t="shared" si="480"/>
        <v>2357.1219532</v>
      </c>
      <c r="AC1756" s="4">
        <f t="shared" si="481"/>
        <v>1014</v>
      </c>
      <c r="AD1756" s="4">
        <f t="shared" si="492"/>
        <v>1014</v>
      </c>
      <c r="AE1756" s="4">
        <v>1014</v>
      </c>
      <c r="AF1756" s="4">
        <v>1014</v>
      </c>
      <c r="AG1756" s="4">
        <f>AE1756</f>
        <v>1014</v>
      </c>
      <c r="AI1756" t="e">
        <f t="shared" si="485"/>
        <v>#N/A</v>
      </c>
      <c r="AJ1756" t="s">
        <v>81</v>
      </c>
      <c r="AK1756" s="2"/>
      <c r="AL1756" s="2" t="str">
        <f>AJ1756</f>
        <v>Freight Included in Commodity Cost</v>
      </c>
      <c r="AM1756" s="4"/>
      <c r="AN1756" t="e">
        <f>VLOOKUP([1]!Tabelle13[[#This Row],[Vlookup this ID for freight costs]],$AL$2:$AL$6811,2,FALSE)</f>
        <v>#REF!</v>
      </c>
      <c r="AP1756">
        <v>44.25</v>
      </c>
      <c r="AQ1756">
        <v>44.25</v>
      </c>
      <c r="AR1756" s="4">
        <v>13</v>
      </c>
      <c r="AS1756" s="4">
        <v>12</v>
      </c>
      <c r="AT1756" s="4">
        <v>2012</v>
      </c>
      <c r="AU1756" s="4">
        <v>13</v>
      </c>
      <c r="AV1756" s="4">
        <v>12</v>
      </c>
      <c r="AW1756" s="4">
        <v>2012</v>
      </c>
      <c r="AX1756" t="str">
        <f t="shared" si="487"/>
        <v>No Delay</v>
      </c>
      <c r="AY1756">
        <f t="shared" si="488"/>
        <v>0</v>
      </c>
    </row>
    <row r="1757" spans="1:51" x14ac:dyDescent="0.2">
      <c r="A1757" s="3">
        <v>44778</v>
      </c>
      <c r="B1757" s="1" t="s">
        <v>215</v>
      </c>
      <c r="C1757" s="1" t="s">
        <v>89</v>
      </c>
      <c r="D1757" s="1" t="s">
        <v>74</v>
      </c>
      <c r="E1757" s="1" t="s">
        <v>53</v>
      </c>
      <c r="F1757" s="1" t="s">
        <v>53</v>
      </c>
      <c r="G1757" s="13" t="s">
        <v>1601</v>
      </c>
      <c r="H1757" s="12">
        <v>40725</v>
      </c>
      <c r="I1757" s="12" t="s">
        <v>1601</v>
      </c>
      <c r="J1757" s="12">
        <v>40725</v>
      </c>
      <c r="K1757" s="4">
        <v>3286</v>
      </c>
      <c r="L1757" s="1" t="s">
        <v>146</v>
      </c>
      <c r="M1757" s="1" t="s">
        <v>248</v>
      </c>
      <c r="N1757" s="1" t="s">
        <v>1221</v>
      </c>
      <c r="O1757" s="1" t="s">
        <v>446</v>
      </c>
      <c r="P1757">
        <v>180</v>
      </c>
      <c r="Q1757">
        <v>3399</v>
      </c>
      <c r="R1757">
        <v>57647.040000000001</v>
      </c>
      <c r="S1757">
        <v>16.96</v>
      </c>
      <c r="T1757">
        <v>0.09</v>
      </c>
      <c r="U1757">
        <f t="shared" si="482"/>
        <v>57647.040000000001</v>
      </c>
      <c r="V1757">
        <f t="shared" si="483"/>
        <v>611820</v>
      </c>
      <c r="W1757" s="1" t="s">
        <v>251</v>
      </c>
      <c r="X1757" s="1" t="s">
        <v>252</v>
      </c>
      <c r="Y1757" s="1" t="s">
        <v>252</v>
      </c>
      <c r="Z1757" s="3">
        <v>5027</v>
      </c>
      <c r="AA1757" s="4">
        <f t="shared" si="489"/>
        <v>1014</v>
      </c>
      <c r="AB1757" s="4">
        <f t="shared" si="480"/>
        <v>2617.7729782000001</v>
      </c>
      <c r="AC1757" s="4">
        <f t="shared" si="481"/>
        <v>1014</v>
      </c>
      <c r="AD1757" s="4">
        <f t="shared" si="492"/>
        <v>1014</v>
      </c>
      <c r="AE1757" s="4">
        <v>1014</v>
      </c>
      <c r="AF1757" s="4">
        <v>1014</v>
      </c>
      <c r="AG1757" s="4">
        <f>AE1757</f>
        <v>1014</v>
      </c>
      <c r="AI1757" t="e">
        <f t="shared" si="485"/>
        <v>#N/A</v>
      </c>
      <c r="AJ1757">
        <v>2093.3200000000002</v>
      </c>
      <c r="AK1757" s="2">
        <v>2093.3200000000002</v>
      </c>
      <c r="AL1757" s="2">
        <f>AJ1757</f>
        <v>2093.3200000000002</v>
      </c>
      <c r="AM1757" s="4"/>
      <c r="AN1757" t="e">
        <f>VLOOKUP([1]!Tabelle13[[#This Row],[Vlookup this ID for freight costs]],$AL$2:$AL$6811,2,FALSE)</f>
        <v>#REF!</v>
      </c>
      <c r="AP1757">
        <v>95.12</v>
      </c>
      <c r="AQ1757">
        <v>95.12</v>
      </c>
      <c r="AR1757" s="4">
        <v>1</v>
      </c>
      <c r="AS1757" s="4">
        <v>7</v>
      </c>
      <c r="AT1757" s="4">
        <v>2011</v>
      </c>
      <c r="AU1757" s="4">
        <v>1</v>
      </c>
      <c r="AV1757" s="4">
        <v>7</v>
      </c>
      <c r="AW1757" s="4">
        <v>2011</v>
      </c>
      <c r="AX1757" t="str">
        <f t="shared" si="487"/>
        <v>No Delay</v>
      </c>
      <c r="AY1757">
        <f t="shared" si="488"/>
        <v>0</v>
      </c>
    </row>
    <row r="1758" spans="1:51" x14ac:dyDescent="0.2">
      <c r="A1758" s="3">
        <v>11118</v>
      </c>
      <c r="B1758" s="1" t="s">
        <v>88</v>
      </c>
      <c r="C1758" s="1" t="s">
        <v>89</v>
      </c>
      <c r="D1758" s="1" t="s">
        <v>130</v>
      </c>
      <c r="E1758" s="1"/>
      <c r="F1758" s="1" t="s">
        <v>107</v>
      </c>
      <c r="G1758" s="13" t="s">
        <v>1049</v>
      </c>
      <c r="H1758" s="12">
        <v>39261</v>
      </c>
      <c r="I1758" s="12" t="s">
        <v>1049</v>
      </c>
      <c r="J1758" s="12">
        <v>39261</v>
      </c>
      <c r="K1758" s="4">
        <v>222</v>
      </c>
      <c r="L1758" s="1" t="s">
        <v>146</v>
      </c>
      <c r="M1758" s="1" t="s">
        <v>132</v>
      </c>
      <c r="N1758" s="1" t="s">
        <v>163</v>
      </c>
      <c r="O1758" s="1" t="s">
        <v>93</v>
      </c>
      <c r="P1758">
        <v>60</v>
      </c>
      <c r="Q1758">
        <v>2000</v>
      </c>
      <c r="R1758">
        <v>71600</v>
      </c>
      <c r="S1758">
        <v>35.799999999999997</v>
      </c>
      <c r="T1758">
        <v>0.6</v>
      </c>
      <c r="U1758">
        <f t="shared" si="482"/>
        <v>71600</v>
      </c>
      <c r="V1758">
        <f t="shared" si="483"/>
        <v>120000</v>
      </c>
      <c r="W1758" s="1" t="s">
        <v>155</v>
      </c>
      <c r="X1758" s="1" t="s">
        <v>1236</v>
      </c>
      <c r="Y1758" s="1" t="s">
        <v>156</v>
      </c>
      <c r="Z1758" s="3">
        <v>9211</v>
      </c>
      <c r="AA1758" s="4">
        <f t="shared" si="489"/>
        <v>1015</v>
      </c>
      <c r="AB1758" s="4">
        <f t="shared" si="480"/>
        <v>2464.2358060000001</v>
      </c>
      <c r="AC1758" s="4">
        <f t="shared" si="481"/>
        <v>1015</v>
      </c>
      <c r="AD1758" s="4">
        <f t="shared" si="492"/>
        <v>3816.4247071666664</v>
      </c>
      <c r="AE1758" s="3" t="s">
        <v>1635</v>
      </c>
      <c r="AF1758" s="3">
        <v>1015</v>
      </c>
      <c r="AG1758" s="4">
        <f>AI1758</f>
        <v>1015</v>
      </c>
      <c r="AH1758" s="4">
        <v>11117</v>
      </c>
      <c r="AI1758">
        <f t="shared" si="485"/>
        <v>1015</v>
      </c>
      <c r="AJ1758" t="s">
        <v>1635</v>
      </c>
      <c r="AK1758" s="2">
        <v>3256</v>
      </c>
      <c r="AL1758" s="2">
        <f>AN1758</f>
        <v>3256</v>
      </c>
      <c r="AM1758" s="4">
        <v>11117</v>
      </c>
      <c r="AN1758">
        <f>INDEX($AJ$2:$AJ$6811,MATCH(AM1758,$A$2:$A$6811,0))</f>
        <v>3256</v>
      </c>
      <c r="AP1758">
        <v>114.56</v>
      </c>
      <c r="AQ1758">
        <v>114.56</v>
      </c>
      <c r="AR1758" s="4">
        <v>28</v>
      </c>
      <c r="AS1758" s="4">
        <v>6</v>
      </c>
      <c r="AT1758" s="4">
        <v>2007</v>
      </c>
      <c r="AU1758" s="4">
        <v>28</v>
      </c>
      <c r="AV1758" s="4">
        <v>6</v>
      </c>
      <c r="AW1758" s="4">
        <v>2007</v>
      </c>
      <c r="AX1758" t="str">
        <f t="shared" si="487"/>
        <v>No Delay</v>
      </c>
      <c r="AY1758">
        <f t="shared" si="488"/>
        <v>0</v>
      </c>
    </row>
    <row r="1759" spans="1:51" x14ac:dyDescent="0.2">
      <c r="A1759" s="3">
        <v>11117</v>
      </c>
      <c r="B1759" s="1" t="s">
        <v>88</v>
      </c>
      <c r="C1759" s="1" t="s">
        <v>89</v>
      </c>
      <c r="D1759" s="1" t="s">
        <v>130</v>
      </c>
      <c r="E1759" s="1"/>
      <c r="F1759" s="1" t="s">
        <v>107</v>
      </c>
      <c r="G1759" s="13" t="s">
        <v>1049</v>
      </c>
      <c r="H1759" s="12">
        <v>39261</v>
      </c>
      <c r="I1759" s="12" t="s">
        <v>1049</v>
      </c>
      <c r="J1759" s="12">
        <v>39261</v>
      </c>
      <c r="K1759" s="4">
        <v>221</v>
      </c>
      <c r="L1759" s="1" t="s">
        <v>146</v>
      </c>
      <c r="M1759" s="1" t="s">
        <v>132</v>
      </c>
      <c r="N1759" s="1" t="s">
        <v>392</v>
      </c>
      <c r="O1759" s="1" t="s">
        <v>393</v>
      </c>
      <c r="P1759">
        <v>120</v>
      </c>
      <c r="Q1759">
        <v>4000</v>
      </c>
      <c r="R1759">
        <v>164400</v>
      </c>
      <c r="S1759">
        <v>41.1</v>
      </c>
      <c r="T1759">
        <v>0.34</v>
      </c>
      <c r="U1759">
        <f t="shared" si="482"/>
        <v>164400</v>
      </c>
      <c r="V1759">
        <f t="shared" si="483"/>
        <v>480000</v>
      </c>
      <c r="W1759" s="1" t="s">
        <v>394</v>
      </c>
      <c r="X1759" s="1" t="s">
        <v>112</v>
      </c>
      <c r="Y1759" s="1" t="s">
        <v>112</v>
      </c>
      <c r="Z1759" s="3">
        <v>5055</v>
      </c>
      <c r="AA1759" s="4">
        <f t="shared" si="489"/>
        <v>1015</v>
      </c>
      <c r="AB1759" s="4">
        <f t="shared" si="480"/>
        <v>2683.7314059999999</v>
      </c>
      <c r="AC1759" s="4">
        <f t="shared" si="481"/>
        <v>1015</v>
      </c>
      <c r="AD1759" s="4">
        <f t="shared" si="492"/>
        <v>2448.6967088571432</v>
      </c>
      <c r="AE1759" s="4">
        <v>1015</v>
      </c>
      <c r="AF1759" s="4">
        <v>1015</v>
      </c>
      <c r="AG1759" s="4">
        <f t="shared" ref="AG1759:AG1764" si="493">AE1759</f>
        <v>1015</v>
      </c>
      <c r="AH1759" s="4">
        <v>84506</v>
      </c>
      <c r="AI1759">
        <f t="shared" si="485"/>
        <v>5340</v>
      </c>
      <c r="AJ1759">
        <v>3256</v>
      </c>
      <c r="AK1759" s="2">
        <v>3256</v>
      </c>
      <c r="AL1759" s="2">
        <f t="shared" ref="AL1759:AL1764" si="494">AJ1759</f>
        <v>3256</v>
      </c>
      <c r="AM1759" s="4"/>
      <c r="AN1759" t="e">
        <f>VLOOKUP([1]!Tabelle13[[#This Row],[Vlookup this ID for freight costs]],$AL$2:$AL$6811,2,FALSE)</f>
        <v>#REF!</v>
      </c>
      <c r="AP1759">
        <v>263.04000000000002</v>
      </c>
      <c r="AQ1759">
        <v>263.04000000000002</v>
      </c>
      <c r="AR1759" s="4">
        <v>28</v>
      </c>
      <c r="AS1759" s="4">
        <v>6</v>
      </c>
      <c r="AT1759" s="4">
        <v>2007</v>
      </c>
      <c r="AU1759" s="4">
        <v>28</v>
      </c>
      <c r="AV1759" s="4">
        <v>6</v>
      </c>
      <c r="AW1759" s="4">
        <v>2007</v>
      </c>
      <c r="AX1759" t="str">
        <f t="shared" si="487"/>
        <v>No Delay</v>
      </c>
      <c r="AY1759">
        <f t="shared" si="488"/>
        <v>0</v>
      </c>
    </row>
    <row r="1760" spans="1:51" x14ac:dyDescent="0.2">
      <c r="A1760" s="3">
        <v>82394</v>
      </c>
      <c r="B1760" s="1" t="s">
        <v>463</v>
      </c>
      <c r="C1760" s="1" t="s">
        <v>73</v>
      </c>
      <c r="D1760" s="1" t="s">
        <v>130</v>
      </c>
      <c r="E1760" s="1" t="s">
        <v>101</v>
      </c>
      <c r="F1760" s="1" t="s">
        <v>101</v>
      </c>
      <c r="G1760" s="13" t="s">
        <v>1382</v>
      </c>
      <c r="H1760" s="12">
        <v>40792</v>
      </c>
      <c r="I1760" s="12" t="s">
        <v>1348</v>
      </c>
      <c r="J1760" s="12">
        <v>40791</v>
      </c>
      <c r="K1760" s="4">
        <v>3411</v>
      </c>
      <c r="L1760" s="1" t="s">
        <v>146</v>
      </c>
      <c r="M1760" s="1" t="s">
        <v>132</v>
      </c>
      <c r="N1760" s="1" t="s">
        <v>238</v>
      </c>
      <c r="O1760" s="1" t="s">
        <v>93</v>
      </c>
      <c r="P1760">
        <v>30</v>
      </c>
      <c r="Q1760">
        <v>10114</v>
      </c>
      <c r="R1760">
        <v>87283.82</v>
      </c>
      <c r="S1760">
        <v>8.6300000000000008</v>
      </c>
      <c r="T1760">
        <v>0.28999999999999998</v>
      </c>
      <c r="U1760">
        <f t="shared" si="482"/>
        <v>87283.82</v>
      </c>
      <c r="V1760">
        <f t="shared" si="483"/>
        <v>303420</v>
      </c>
      <c r="W1760" s="1" t="s">
        <v>160</v>
      </c>
      <c r="X1760" s="1" t="s">
        <v>1236</v>
      </c>
      <c r="Y1760" s="1" t="s">
        <v>161</v>
      </c>
      <c r="Z1760" s="3">
        <v>14451</v>
      </c>
      <c r="AA1760" s="4">
        <f t="shared" si="489"/>
        <v>1019</v>
      </c>
      <c r="AB1760" s="4">
        <f t="shared" si="480"/>
        <v>3354.7294552000003</v>
      </c>
      <c r="AC1760" s="4">
        <f t="shared" si="481"/>
        <v>1019</v>
      </c>
      <c r="AD1760" s="4">
        <f t="shared" si="492"/>
        <v>4317</v>
      </c>
      <c r="AE1760" s="4">
        <v>1019</v>
      </c>
      <c r="AF1760" s="4">
        <v>1019</v>
      </c>
      <c r="AG1760" s="4">
        <f t="shared" si="493"/>
        <v>1019</v>
      </c>
      <c r="AI1760" t="e">
        <f t="shared" si="485"/>
        <v>#N/A</v>
      </c>
      <c r="AJ1760">
        <v>4969.87</v>
      </c>
      <c r="AK1760" s="2">
        <v>4969.87</v>
      </c>
      <c r="AL1760" s="2">
        <f t="shared" si="494"/>
        <v>4969.87</v>
      </c>
      <c r="AM1760" s="4"/>
      <c r="AN1760" t="e">
        <f>VLOOKUP([1]!Tabelle13[[#This Row],[Vlookup this ID for freight costs]],$AL$2:$AL$6811,2,FALSE)</f>
        <v>#REF!</v>
      </c>
      <c r="AP1760">
        <v>188.18</v>
      </c>
      <c r="AQ1760">
        <v>188.18</v>
      </c>
      <c r="AR1760" s="4">
        <v>6</v>
      </c>
      <c r="AS1760" s="4">
        <v>9</v>
      </c>
      <c r="AT1760" s="4">
        <v>2011</v>
      </c>
      <c r="AU1760" s="4">
        <v>5</v>
      </c>
      <c r="AV1760" s="4">
        <v>9</v>
      </c>
      <c r="AW1760" s="4">
        <v>2011</v>
      </c>
      <c r="AX1760" t="str">
        <f t="shared" si="487"/>
        <v>No Delay</v>
      </c>
      <c r="AY1760">
        <f t="shared" si="488"/>
        <v>0</v>
      </c>
    </row>
    <row r="1761" spans="1:51" x14ac:dyDescent="0.2">
      <c r="A1761" s="3">
        <v>11432</v>
      </c>
      <c r="B1761" s="1" t="s">
        <v>133</v>
      </c>
      <c r="C1761" s="1" t="s">
        <v>51</v>
      </c>
      <c r="D1761" s="1" t="s">
        <v>130</v>
      </c>
      <c r="E1761" s="1" t="s">
        <v>53</v>
      </c>
      <c r="F1761" s="1" t="s">
        <v>53</v>
      </c>
      <c r="G1761" s="13" t="s">
        <v>481</v>
      </c>
      <c r="H1761" s="12">
        <v>39329</v>
      </c>
      <c r="I1761" s="12" t="s">
        <v>481</v>
      </c>
      <c r="J1761" s="12">
        <v>39329</v>
      </c>
      <c r="K1761" s="4">
        <v>340</v>
      </c>
      <c r="L1761" s="1" t="s">
        <v>146</v>
      </c>
      <c r="M1761" s="1" t="s">
        <v>132</v>
      </c>
      <c r="N1761" s="1" t="s">
        <v>275</v>
      </c>
      <c r="O1761" s="1" t="s">
        <v>93</v>
      </c>
      <c r="P1761">
        <v>60</v>
      </c>
      <c r="Q1761">
        <v>10800</v>
      </c>
      <c r="R1761">
        <v>102600</v>
      </c>
      <c r="S1761">
        <v>9.5</v>
      </c>
      <c r="T1761">
        <v>0.16</v>
      </c>
      <c r="U1761">
        <f t="shared" si="482"/>
        <v>102600</v>
      </c>
      <c r="V1761">
        <f t="shared" si="483"/>
        <v>648000</v>
      </c>
      <c r="W1761" s="1" t="s">
        <v>155</v>
      </c>
      <c r="X1761" s="1" t="s">
        <v>1236</v>
      </c>
      <c r="Y1761" s="1" t="s">
        <v>156</v>
      </c>
      <c r="Z1761" s="3">
        <v>6318</v>
      </c>
      <c r="AA1761" s="4">
        <f t="shared" si="489"/>
        <v>1020</v>
      </c>
      <c r="AB1761" s="4">
        <f t="shared" si="480"/>
        <v>3430.0164460000001</v>
      </c>
      <c r="AC1761" s="4">
        <f t="shared" si="481"/>
        <v>1020</v>
      </c>
      <c r="AD1761" s="4">
        <f t="shared" si="492"/>
        <v>1020</v>
      </c>
      <c r="AE1761" s="4">
        <v>1020</v>
      </c>
      <c r="AF1761" s="4">
        <v>1020</v>
      </c>
      <c r="AG1761" s="4">
        <f t="shared" si="493"/>
        <v>1020</v>
      </c>
      <c r="AH1761" s="4">
        <v>83460</v>
      </c>
      <c r="AI1761">
        <f t="shared" si="485"/>
        <v>16417</v>
      </c>
      <c r="AJ1761">
        <v>1998.5</v>
      </c>
      <c r="AK1761" s="2">
        <v>1998.5</v>
      </c>
      <c r="AL1761" s="2">
        <f t="shared" si="494"/>
        <v>1998.5</v>
      </c>
      <c r="AM1761" s="4"/>
      <c r="AN1761" t="e">
        <f>VLOOKUP([1]!Tabelle13[[#This Row],[Vlookup this ID for freight costs]],$AL$2:$AL$6811,2,FALSE)</f>
        <v>#REF!</v>
      </c>
      <c r="AP1761">
        <v>164.16</v>
      </c>
      <c r="AQ1761">
        <v>164.16</v>
      </c>
      <c r="AR1761" s="4">
        <v>4</v>
      </c>
      <c r="AS1761" s="4">
        <v>9</v>
      </c>
      <c r="AT1761" s="4">
        <v>2007</v>
      </c>
      <c r="AU1761" s="4">
        <v>4</v>
      </c>
      <c r="AV1761" s="4">
        <v>9</v>
      </c>
      <c r="AW1761" s="4">
        <v>2007</v>
      </c>
      <c r="AX1761" t="str">
        <f t="shared" si="487"/>
        <v>No Delay</v>
      </c>
      <c r="AY1761">
        <f t="shared" si="488"/>
        <v>0</v>
      </c>
    </row>
    <row r="1762" spans="1:51" x14ac:dyDescent="0.2">
      <c r="A1762" s="3">
        <v>82992</v>
      </c>
      <c r="B1762" s="1" t="s">
        <v>463</v>
      </c>
      <c r="C1762" s="1" t="s">
        <v>73</v>
      </c>
      <c r="D1762" s="1" t="s">
        <v>130</v>
      </c>
      <c r="E1762" s="1" t="s">
        <v>101</v>
      </c>
      <c r="F1762" s="1" t="s">
        <v>101</v>
      </c>
      <c r="G1762" s="13" t="s">
        <v>1300</v>
      </c>
      <c r="H1762" s="12">
        <v>40907</v>
      </c>
      <c r="I1762" s="12" t="s">
        <v>1633</v>
      </c>
      <c r="J1762" s="12">
        <v>40886</v>
      </c>
      <c r="K1762" s="4">
        <v>3625</v>
      </c>
      <c r="L1762" s="1" t="s">
        <v>146</v>
      </c>
      <c r="M1762" s="1" t="s">
        <v>132</v>
      </c>
      <c r="N1762" s="1" t="s">
        <v>196</v>
      </c>
      <c r="O1762" s="1" t="s">
        <v>93</v>
      </c>
      <c r="P1762">
        <v>60</v>
      </c>
      <c r="Q1762">
        <v>9493</v>
      </c>
      <c r="R1762">
        <v>52781.08</v>
      </c>
      <c r="S1762">
        <v>5.56</v>
      </c>
      <c r="T1762">
        <v>0.09</v>
      </c>
      <c r="U1762">
        <f t="shared" si="482"/>
        <v>52781.079999999994</v>
      </c>
      <c r="V1762">
        <f t="shared" si="483"/>
        <v>569580</v>
      </c>
      <c r="W1762" s="1" t="s">
        <v>204</v>
      </c>
      <c r="X1762" s="1" t="s">
        <v>1236</v>
      </c>
      <c r="Y1762" s="1" t="s">
        <v>205</v>
      </c>
      <c r="Z1762" s="3">
        <v>15015</v>
      </c>
      <c r="AA1762" s="4">
        <f t="shared" si="489"/>
        <v>1021</v>
      </c>
      <c r="AB1762" s="4">
        <f t="shared" si="480"/>
        <v>3286.5760713999998</v>
      </c>
      <c r="AC1762" s="4">
        <f t="shared" si="481"/>
        <v>1021</v>
      </c>
      <c r="AD1762" s="4">
        <f t="shared" si="492"/>
        <v>1021</v>
      </c>
      <c r="AE1762" s="4">
        <v>1021</v>
      </c>
      <c r="AF1762" s="4">
        <v>1021</v>
      </c>
      <c r="AG1762" s="4">
        <f t="shared" si="493"/>
        <v>1021</v>
      </c>
      <c r="AI1762" t="e">
        <f t="shared" si="485"/>
        <v>#N/A</v>
      </c>
      <c r="AJ1762">
        <v>5216.63</v>
      </c>
      <c r="AK1762" s="2">
        <v>5216.63</v>
      </c>
      <c r="AL1762" s="2">
        <f t="shared" si="494"/>
        <v>5216.63</v>
      </c>
      <c r="AM1762" s="4"/>
      <c r="AN1762" t="e">
        <f>VLOOKUP([1]!Tabelle13[[#This Row],[Vlookup this ID for freight costs]],$AL$2:$AL$6811,2,FALSE)</f>
        <v>#REF!</v>
      </c>
      <c r="AP1762">
        <v>87.09</v>
      </c>
      <c r="AQ1762">
        <v>87.09</v>
      </c>
      <c r="AR1762" s="4">
        <v>30</v>
      </c>
      <c r="AS1762" s="4">
        <v>12</v>
      </c>
      <c r="AT1762" s="4">
        <v>2011</v>
      </c>
      <c r="AU1762" s="4">
        <v>9</v>
      </c>
      <c r="AV1762" s="4">
        <v>12</v>
      </c>
      <c r="AW1762" s="4">
        <v>2011</v>
      </c>
      <c r="AX1762" t="str">
        <f t="shared" si="487"/>
        <v>No Delay</v>
      </c>
      <c r="AY1762">
        <f t="shared" si="488"/>
        <v>0</v>
      </c>
    </row>
    <row r="1763" spans="1:51" x14ac:dyDescent="0.2">
      <c r="A1763" s="3">
        <v>83396</v>
      </c>
      <c r="B1763" s="1" t="s">
        <v>215</v>
      </c>
      <c r="C1763" s="1" t="s">
        <v>89</v>
      </c>
      <c r="D1763" s="1" t="s">
        <v>130</v>
      </c>
      <c r="E1763" s="1" t="s">
        <v>53</v>
      </c>
      <c r="F1763" s="1" t="s">
        <v>53</v>
      </c>
      <c r="G1763" s="13" t="s">
        <v>868</v>
      </c>
      <c r="H1763" s="12">
        <v>40217</v>
      </c>
      <c r="I1763" s="12" t="s">
        <v>869</v>
      </c>
      <c r="J1763" s="12">
        <v>40201</v>
      </c>
      <c r="K1763" s="4">
        <v>2160</v>
      </c>
      <c r="L1763" s="1" t="s">
        <v>146</v>
      </c>
      <c r="M1763" s="1" t="s">
        <v>132</v>
      </c>
      <c r="N1763" s="1" t="s">
        <v>970</v>
      </c>
      <c r="O1763" s="1" t="s">
        <v>93</v>
      </c>
      <c r="P1763">
        <v>240</v>
      </c>
      <c r="Q1763">
        <v>2691</v>
      </c>
      <c r="R1763">
        <v>5651.1</v>
      </c>
      <c r="S1763">
        <v>2.1</v>
      </c>
      <c r="T1763">
        <v>0.01</v>
      </c>
      <c r="U1763">
        <f t="shared" si="482"/>
        <v>5651.1</v>
      </c>
      <c r="V1763">
        <f t="shared" si="483"/>
        <v>645840</v>
      </c>
      <c r="W1763" s="1" t="s">
        <v>155</v>
      </c>
      <c r="X1763" s="1" t="s">
        <v>1236</v>
      </c>
      <c r="Y1763" s="1" t="s">
        <v>156</v>
      </c>
      <c r="Z1763" s="3">
        <v>9211</v>
      </c>
      <c r="AA1763" s="4">
        <f t="shared" si="489"/>
        <v>1021</v>
      </c>
      <c r="AB1763" s="4">
        <f t="shared" si="480"/>
        <v>2540.0715357999998</v>
      </c>
      <c r="AC1763" s="4">
        <f t="shared" si="481"/>
        <v>1021</v>
      </c>
      <c r="AD1763" s="4">
        <f t="shared" si="492"/>
        <v>3818.6666666666665</v>
      </c>
      <c r="AE1763" s="4">
        <v>1021</v>
      </c>
      <c r="AF1763" s="4">
        <v>1021</v>
      </c>
      <c r="AG1763" s="4">
        <f t="shared" si="493"/>
        <v>1021</v>
      </c>
      <c r="AI1763" t="e">
        <f t="shared" si="485"/>
        <v>#N/A</v>
      </c>
      <c r="AJ1763">
        <v>5254.1</v>
      </c>
      <c r="AK1763" s="2">
        <v>5254.1</v>
      </c>
      <c r="AL1763" s="2">
        <f t="shared" si="494"/>
        <v>5254.1</v>
      </c>
      <c r="AM1763" s="4"/>
      <c r="AN1763" t="e">
        <f>VLOOKUP([1]!Tabelle13[[#This Row],[Vlookup this ID for freight costs]],$AL$2:$AL$6811,2,FALSE)</f>
        <v>#REF!</v>
      </c>
      <c r="AP1763">
        <v>11.08</v>
      </c>
      <c r="AQ1763">
        <v>11.08</v>
      </c>
      <c r="AR1763" s="4">
        <v>8</v>
      </c>
      <c r="AS1763" s="4">
        <v>2</v>
      </c>
      <c r="AT1763" s="4">
        <v>2010</v>
      </c>
      <c r="AU1763" s="4">
        <v>23</v>
      </c>
      <c r="AV1763" s="4">
        <v>1</v>
      </c>
      <c r="AW1763" s="4">
        <v>2010</v>
      </c>
      <c r="AX1763" t="str">
        <f t="shared" si="487"/>
        <v>No Delay</v>
      </c>
      <c r="AY1763">
        <f t="shared" si="488"/>
        <v>0</v>
      </c>
    </row>
    <row r="1764" spans="1:51" x14ac:dyDescent="0.2">
      <c r="A1764" s="3">
        <v>83869</v>
      </c>
      <c r="B1764" s="1" t="s">
        <v>215</v>
      </c>
      <c r="C1764" s="1" t="s">
        <v>89</v>
      </c>
      <c r="D1764" s="1" t="s">
        <v>130</v>
      </c>
      <c r="E1764" s="1" t="s">
        <v>101</v>
      </c>
      <c r="F1764" s="1" t="s">
        <v>101</v>
      </c>
      <c r="G1764" s="13" t="s">
        <v>466</v>
      </c>
      <c r="H1764" s="12">
        <v>42034</v>
      </c>
      <c r="I1764" s="12" t="s">
        <v>1280</v>
      </c>
      <c r="J1764" s="12">
        <v>42051</v>
      </c>
      <c r="K1764" s="4">
        <v>6297</v>
      </c>
      <c r="L1764" s="1" t="s">
        <v>146</v>
      </c>
      <c r="M1764" s="1" t="s">
        <v>132</v>
      </c>
      <c r="N1764" s="1" t="s">
        <v>536</v>
      </c>
      <c r="O1764" s="1" t="s">
        <v>93</v>
      </c>
      <c r="P1764">
        <v>60</v>
      </c>
      <c r="Q1764">
        <v>14344</v>
      </c>
      <c r="R1764">
        <v>28544.560000000001</v>
      </c>
      <c r="S1764">
        <v>1.99</v>
      </c>
      <c r="T1764">
        <v>0.03</v>
      </c>
      <c r="U1764">
        <f t="shared" si="482"/>
        <v>28544.560000000001</v>
      </c>
      <c r="V1764">
        <f t="shared" si="483"/>
        <v>860640</v>
      </c>
      <c r="W1764" s="1" t="s">
        <v>1155</v>
      </c>
      <c r="X1764" s="1" t="s">
        <v>1236</v>
      </c>
      <c r="Y1764" s="1" t="s">
        <v>156</v>
      </c>
      <c r="Z1764" s="3">
        <v>13090</v>
      </c>
      <c r="AA1764" s="4">
        <f t="shared" si="489"/>
        <v>1023</v>
      </c>
      <c r="AB1764" s="4">
        <f t="shared" si="480"/>
        <v>3818.9626491999998</v>
      </c>
      <c r="AC1764" s="4">
        <f t="shared" si="481"/>
        <v>1023</v>
      </c>
      <c r="AD1764" s="4">
        <f t="shared" si="492"/>
        <v>2933.5</v>
      </c>
      <c r="AE1764" s="4">
        <v>1023</v>
      </c>
      <c r="AF1764" s="4">
        <v>1023</v>
      </c>
      <c r="AG1764" s="4">
        <f t="shared" si="493"/>
        <v>1023</v>
      </c>
      <c r="AI1764" t="e">
        <f t="shared" si="485"/>
        <v>#N/A</v>
      </c>
      <c r="AJ1764">
        <v>5942.68</v>
      </c>
      <c r="AK1764" s="2">
        <v>5942.68</v>
      </c>
      <c r="AL1764" s="2">
        <f t="shared" si="494"/>
        <v>5942.68</v>
      </c>
      <c r="AM1764" s="4"/>
      <c r="AN1764" t="e">
        <f>VLOOKUP([1]!Tabelle13[[#This Row],[Vlookup this ID for freight costs]],$AL$2:$AL$6811,2,FALSE)</f>
        <v>#REF!</v>
      </c>
      <c r="AP1764">
        <v>29.34</v>
      </c>
      <c r="AQ1764">
        <v>29.34</v>
      </c>
      <c r="AR1764" s="4">
        <v>30</v>
      </c>
      <c r="AS1764" s="4">
        <v>1</v>
      </c>
      <c r="AT1764" s="4">
        <v>2015</v>
      </c>
      <c r="AU1764" s="4">
        <v>16</v>
      </c>
      <c r="AV1764" s="4">
        <v>2</v>
      </c>
      <c r="AW1764" s="4">
        <v>2015</v>
      </c>
      <c r="AX1764" t="str">
        <f t="shared" si="487"/>
        <v>Delay</v>
      </c>
      <c r="AY1764">
        <f t="shared" si="488"/>
        <v>17</v>
      </c>
    </row>
    <row r="1765" spans="1:51" x14ac:dyDescent="0.2">
      <c r="A1765" s="3">
        <v>85547</v>
      </c>
      <c r="B1765" s="1" t="s">
        <v>215</v>
      </c>
      <c r="C1765" s="1" t="s">
        <v>89</v>
      </c>
      <c r="D1765" s="1" t="s">
        <v>130</v>
      </c>
      <c r="E1765" s="1" t="s">
        <v>101</v>
      </c>
      <c r="F1765" s="1" t="s">
        <v>101</v>
      </c>
      <c r="G1765" s="13" t="s">
        <v>466</v>
      </c>
      <c r="H1765" s="12">
        <v>42034</v>
      </c>
      <c r="I1765" s="12" t="s">
        <v>1280</v>
      </c>
      <c r="J1765" s="12">
        <v>42051</v>
      </c>
      <c r="K1765" s="4">
        <v>6302</v>
      </c>
      <c r="L1765" s="1" t="s">
        <v>146</v>
      </c>
      <c r="M1765" s="1" t="s">
        <v>132</v>
      </c>
      <c r="N1765" s="1" t="s">
        <v>280</v>
      </c>
      <c r="O1765" s="1" t="s">
        <v>93</v>
      </c>
      <c r="P1765">
        <v>30</v>
      </c>
      <c r="Q1765">
        <v>2000</v>
      </c>
      <c r="R1765">
        <v>26980</v>
      </c>
      <c r="S1765">
        <v>13.49</v>
      </c>
      <c r="T1765">
        <v>0.45</v>
      </c>
      <c r="U1765">
        <f t="shared" si="482"/>
        <v>26980</v>
      </c>
      <c r="V1765">
        <f t="shared" si="483"/>
        <v>60000</v>
      </c>
      <c r="W1765" s="1" t="s">
        <v>160</v>
      </c>
      <c r="X1765" s="1" t="s">
        <v>1236</v>
      </c>
      <c r="Y1765" s="1" t="s">
        <v>161</v>
      </c>
      <c r="Z1765" s="3">
        <v>12573</v>
      </c>
      <c r="AA1765" s="4">
        <f t="shared" si="489"/>
        <v>1023</v>
      </c>
      <c r="AB1765" s="4">
        <f t="shared" si="480"/>
        <v>2464.2358060000001</v>
      </c>
      <c r="AC1765" s="4">
        <f t="shared" si="481"/>
        <v>1023</v>
      </c>
      <c r="AD1765" s="4">
        <f t="shared" si="492"/>
        <v>3403.4068759411766</v>
      </c>
      <c r="AE1765" s="3" t="s">
        <v>1636</v>
      </c>
      <c r="AF1765" s="3">
        <v>1023</v>
      </c>
      <c r="AG1765" s="4">
        <f>AI1765</f>
        <v>1023</v>
      </c>
      <c r="AH1765" s="4">
        <v>83869</v>
      </c>
      <c r="AI1765">
        <f t="shared" si="485"/>
        <v>1023</v>
      </c>
      <c r="AJ1765" t="s">
        <v>1636</v>
      </c>
      <c r="AK1765" s="2">
        <v>5942.68</v>
      </c>
      <c r="AL1765" s="2">
        <f>AN1765</f>
        <v>5942.68</v>
      </c>
      <c r="AM1765" s="4">
        <v>83869</v>
      </c>
      <c r="AN1765">
        <f>INDEX($AJ$2:$AJ$6811,MATCH(AM1765,$A$2:$A$6811,0))</f>
        <v>5942.68</v>
      </c>
      <c r="AP1765">
        <v>27.74</v>
      </c>
      <c r="AQ1765">
        <v>27.74</v>
      </c>
      <c r="AR1765" s="4">
        <v>30</v>
      </c>
      <c r="AS1765" s="4">
        <v>1</v>
      </c>
      <c r="AT1765" s="4">
        <v>2015</v>
      </c>
      <c r="AU1765" s="4">
        <v>16</v>
      </c>
      <c r="AV1765" s="4">
        <v>2</v>
      </c>
      <c r="AW1765" s="4">
        <v>2015</v>
      </c>
      <c r="AX1765" t="str">
        <f t="shared" si="487"/>
        <v>Delay</v>
      </c>
      <c r="AY1765">
        <f t="shared" si="488"/>
        <v>17</v>
      </c>
    </row>
    <row r="1766" spans="1:51" x14ac:dyDescent="0.2">
      <c r="A1766" s="3">
        <v>85562</v>
      </c>
      <c r="B1766" s="1" t="s">
        <v>151</v>
      </c>
      <c r="C1766" s="1" t="s">
        <v>65</v>
      </c>
      <c r="D1766" s="1" t="s">
        <v>130</v>
      </c>
      <c r="E1766" s="1" t="s">
        <v>152</v>
      </c>
      <c r="F1766" s="1" t="s">
        <v>152</v>
      </c>
      <c r="G1766" s="13" t="s">
        <v>1637</v>
      </c>
      <c r="H1766" s="12">
        <v>42065</v>
      </c>
      <c r="I1766" s="12" t="s">
        <v>82</v>
      </c>
      <c r="J1766" s="12">
        <v>42045</v>
      </c>
      <c r="K1766" s="4">
        <v>6278</v>
      </c>
      <c r="L1766" s="1" t="s">
        <v>146</v>
      </c>
      <c r="M1766" s="1" t="s">
        <v>132</v>
      </c>
      <c r="N1766" s="1" t="s">
        <v>178</v>
      </c>
      <c r="O1766" s="1" t="s">
        <v>93</v>
      </c>
      <c r="P1766">
        <v>60</v>
      </c>
      <c r="Q1766">
        <v>14648</v>
      </c>
      <c r="R1766">
        <v>80564</v>
      </c>
      <c r="S1766">
        <v>5.5</v>
      </c>
      <c r="T1766">
        <v>0.09</v>
      </c>
      <c r="U1766">
        <f t="shared" si="482"/>
        <v>80564</v>
      </c>
      <c r="V1766">
        <f t="shared" si="483"/>
        <v>878880</v>
      </c>
      <c r="W1766" s="1" t="s">
        <v>204</v>
      </c>
      <c r="X1766" s="1" t="s">
        <v>1236</v>
      </c>
      <c r="Y1766" s="1" t="s">
        <v>205</v>
      </c>
      <c r="Z1766" s="3">
        <v>7364</v>
      </c>
      <c r="AA1766" s="4">
        <f t="shared" si="489"/>
        <v>1023</v>
      </c>
      <c r="AB1766" s="4">
        <f t="shared" si="480"/>
        <v>3852.3259803999999</v>
      </c>
      <c r="AC1766" s="4">
        <f t="shared" si="481"/>
        <v>1023</v>
      </c>
      <c r="AD1766" s="4">
        <f t="shared" si="492"/>
        <v>1023</v>
      </c>
      <c r="AE1766" s="4">
        <v>1023</v>
      </c>
      <c r="AF1766" s="4">
        <v>1023</v>
      </c>
      <c r="AG1766" s="4">
        <f>AE1766</f>
        <v>1023</v>
      </c>
      <c r="AI1766" t="e">
        <f t="shared" si="485"/>
        <v>#N/A</v>
      </c>
      <c r="AJ1766">
        <v>2244.1999999999998</v>
      </c>
      <c r="AK1766" s="2">
        <v>2244.1999999999998</v>
      </c>
      <c r="AL1766" s="2">
        <f>AJ1766</f>
        <v>2244.1999999999998</v>
      </c>
      <c r="AM1766" s="4"/>
      <c r="AN1766" t="e">
        <f>VLOOKUP([1]!Tabelle13[[#This Row],[Vlookup this ID for freight costs]],$AL$2:$AL$6811,2,FALSE)</f>
        <v>#REF!</v>
      </c>
      <c r="AP1766">
        <v>82.82</v>
      </c>
      <c r="AQ1766">
        <v>82.82</v>
      </c>
      <c r="AR1766" s="4">
        <v>2</v>
      </c>
      <c r="AS1766" s="4">
        <v>4</v>
      </c>
      <c r="AT1766" s="4">
        <v>2015</v>
      </c>
      <c r="AU1766" s="4">
        <v>10</v>
      </c>
      <c r="AV1766" s="4">
        <v>2</v>
      </c>
      <c r="AW1766" s="4">
        <v>2015</v>
      </c>
      <c r="AX1766" t="str">
        <f t="shared" si="487"/>
        <v>No Delay</v>
      </c>
      <c r="AY1766">
        <f t="shared" si="488"/>
        <v>0</v>
      </c>
    </row>
    <row r="1767" spans="1:51" x14ac:dyDescent="0.2">
      <c r="A1767" s="3">
        <v>86158</v>
      </c>
      <c r="B1767" s="1" t="s">
        <v>215</v>
      </c>
      <c r="C1767" s="1" t="s">
        <v>89</v>
      </c>
      <c r="D1767" s="1" t="s">
        <v>130</v>
      </c>
      <c r="E1767" s="1" t="s">
        <v>101</v>
      </c>
      <c r="F1767" s="1" t="s">
        <v>101</v>
      </c>
      <c r="G1767" s="13" t="s">
        <v>466</v>
      </c>
      <c r="H1767" s="12">
        <v>42034</v>
      </c>
      <c r="I1767" s="12" t="s">
        <v>1280</v>
      </c>
      <c r="J1767" s="12">
        <v>42051</v>
      </c>
      <c r="K1767" s="4">
        <v>6306</v>
      </c>
      <c r="L1767" s="1" t="s">
        <v>146</v>
      </c>
      <c r="M1767" s="1" t="s">
        <v>132</v>
      </c>
      <c r="N1767" s="1" t="s">
        <v>536</v>
      </c>
      <c r="O1767" s="1" t="s">
        <v>93</v>
      </c>
      <c r="P1767">
        <v>60</v>
      </c>
      <c r="Q1767">
        <v>1956</v>
      </c>
      <c r="R1767">
        <v>3892.44</v>
      </c>
      <c r="S1767">
        <v>1.99</v>
      </c>
      <c r="T1767">
        <v>0.03</v>
      </c>
      <c r="U1767">
        <f t="shared" si="482"/>
        <v>3892.44</v>
      </c>
      <c r="V1767">
        <f t="shared" si="483"/>
        <v>117360</v>
      </c>
      <c r="W1767" s="1" t="s">
        <v>204</v>
      </c>
      <c r="X1767" s="1" t="s">
        <v>1236</v>
      </c>
      <c r="Y1767" s="1" t="s">
        <v>205</v>
      </c>
      <c r="Z1767" s="3">
        <v>13184</v>
      </c>
      <c r="AA1767" s="4">
        <f t="shared" si="489"/>
        <v>1023</v>
      </c>
      <c r="AB1767" s="4">
        <f t="shared" si="480"/>
        <v>2459.4069027999999</v>
      </c>
      <c r="AC1767" s="4">
        <f t="shared" si="481"/>
        <v>1023</v>
      </c>
      <c r="AD1767" s="4">
        <f t="shared" si="492"/>
        <v>626.5</v>
      </c>
      <c r="AE1767" s="3" t="s">
        <v>1636</v>
      </c>
      <c r="AF1767" s="3">
        <v>1023</v>
      </c>
      <c r="AG1767" s="4">
        <f>AI1767</f>
        <v>1023</v>
      </c>
      <c r="AH1767" s="4">
        <v>83869</v>
      </c>
      <c r="AI1767">
        <f t="shared" si="485"/>
        <v>1023</v>
      </c>
      <c r="AJ1767" t="s">
        <v>1636</v>
      </c>
      <c r="AK1767" s="2">
        <v>5942.68</v>
      </c>
      <c r="AL1767" s="2">
        <f>AN1767</f>
        <v>5942.68</v>
      </c>
      <c r="AM1767" s="4">
        <v>83869</v>
      </c>
      <c r="AN1767">
        <f>INDEX($AJ$2:$AJ$6811,MATCH(AM1767,$A$2:$A$6811,0))</f>
        <v>5942.68</v>
      </c>
      <c r="AP1767">
        <v>4</v>
      </c>
      <c r="AQ1767">
        <v>4</v>
      </c>
      <c r="AR1767" s="4">
        <v>30</v>
      </c>
      <c r="AS1767" s="4">
        <v>1</v>
      </c>
      <c r="AT1767" s="4">
        <v>2015</v>
      </c>
      <c r="AU1767" s="4">
        <v>16</v>
      </c>
      <c r="AV1767" s="4">
        <v>2</v>
      </c>
      <c r="AW1767" s="4">
        <v>2015</v>
      </c>
      <c r="AX1767" t="str">
        <f t="shared" si="487"/>
        <v>Delay</v>
      </c>
      <c r="AY1767">
        <f t="shared" si="488"/>
        <v>17</v>
      </c>
    </row>
    <row r="1768" spans="1:51" x14ac:dyDescent="0.2">
      <c r="A1768" s="3">
        <v>10953</v>
      </c>
      <c r="B1768" s="1" t="s">
        <v>144</v>
      </c>
      <c r="C1768" s="1" t="s">
        <v>65</v>
      </c>
      <c r="D1768" s="1" t="s">
        <v>130</v>
      </c>
      <c r="E1768" s="1" t="s">
        <v>53</v>
      </c>
      <c r="F1768" s="1" t="s">
        <v>53</v>
      </c>
      <c r="G1768" s="13" t="s">
        <v>1638</v>
      </c>
      <c r="H1768" s="12">
        <v>39618</v>
      </c>
      <c r="I1768" s="12" t="s">
        <v>1638</v>
      </c>
      <c r="J1768" s="12">
        <v>39618</v>
      </c>
      <c r="K1768" s="4">
        <v>897</v>
      </c>
      <c r="L1768" s="1" t="s">
        <v>146</v>
      </c>
      <c r="M1768" s="1" t="s">
        <v>132</v>
      </c>
      <c r="N1768" s="1" t="s">
        <v>304</v>
      </c>
      <c r="O1768" s="1" t="s">
        <v>305</v>
      </c>
      <c r="P1768">
        <v>180</v>
      </c>
      <c r="Q1768">
        <v>20</v>
      </c>
      <c r="R1768">
        <v>1000</v>
      </c>
      <c r="S1768">
        <v>50</v>
      </c>
      <c r="T1768">
        <v>0.28000000000000003</v>
      </c>
      <c r="U1768">
        <f t="shared" si="482"/>
        <v>1000</v>
      </c>
      <c r="V1768">
        <f t="shared" si="483"/>
        <v>3600</v>
      </c>
      <c r="W1768" s="1" t="s">
        <v>251</v>
      </c>
      <c r="X1768" s="1" t="s">
        <v>252</v>
      </c>
      <c r="Y1768" s="1" t="s">
        <v>252</v>
      </c>
      <c r="Z1768" s="3">
        <v>6241</v>
      </c>
      <c r="AA1768" s="4">
        <f t="shared" si="489"/>
        <v>1024</v>
      </c>
      <c r="AB1768" s="4">
        <f t="shared" si="480"/>
        <v>2246.9351619999998</v>
      </c>
      <c r="AC1768" s="4">
        <f t="shared" si="481"/>
        <v>1024</v>
      </c>
      <c r="AD1768" s="4">
        <f t="shared" si="492"/>
        <v>1295.5492318461538</v>
      </c>
      <c r="AE1768" s="4">
        <v>1024</v>
      </c>
      <c r="AF1768" s="4">
        <v>1024</v>
      </c>
      <c r="AG1768" s="4">
        <f>AE1768</f>
        <v>1024</v>
      </c>
      <c r="AH1768" s="4">
        <v>82989</v>
      </c>
      <c r="AI1768">
        <f t="shared" si="485"/>
        <v>2244</v>
      </c>
      <c r="AJ1768">
        <v>5226.6000000000004</v>
      </c>
      <c r="AK1768" s="2">
        <v>5226.6000000000004</v>
      </c>
      <c r="AL1768" s="2">
        <f>AJ1768</f>
        <v>5226.6000000000004</v>
      </c>
      <c r="AM1768" s="4"/>
      <c r="AN1768" t="e">
        <f>VLOOKUP([1]!Tabelle13[[#This Row],[Vlookup this ID for freight costs]],$AL$2:$AL$6811,2,FALSE)</f>
        <v>#REF!</v>
      </c>
      <c r="AP1768">
        <v>1.6</v>
      </c>
      <c r="AQ1768">
        <v>1.6</v>
      </c>
      <c r="AR1768" s="4">
        <v>19</v>
      </c>
      <c r="AS1768" s="4">
        <v>6</v>
      </c>
      <c r="AT1768" s="4">
        <v>2008</v>
      </c>
      <c r="AU1768" s="4">
        <v>19</v>
      </c>
      <c r="AV1768" s="4">
        <v>6</v>
      </c>
      <c r="AW1768" s="4">
        <v>2008</v>
      </c>
      <c r="AX1768" t="str">
        <f t="shared" si="487"/>
        <v>No Delay</v>
      </c>
      <c r="AY1768">
        <f t="shared" si="488"/>
        <v>0</v>
      </c>
    </row>
    <row r="1769" spans="1:51" x14ac:dyDescent="0.2">
      <c r="A1769" s="3">
        <v>11240</v>
      </c>
      <c r="B1769" s="1" t="s">
        <v>144</v>
      </c>
      <c r="C1769" s="1" t="s">
        <v>65</v>
      </c>
      <c r="D1769" s="1" t="s">
        <v>130</v>
      </c>
      <c r="E1769" s="1" t="s">
        <v>53</v>
      </c>
      <c r="F1769" s="1" t="s">
        <v>53</v>
      </c>
      <c r="G1769" s="13" t="s">
        <v>1638</v>
      </c>
      <c r="H1769" s="12">
        <v>39618</v>
      </c>
      <c r="I1769" s="12" t="s">
        <v>1638</v>
      </c>
      <c r="J1769" s="12">
        <v>39618</v>
      </c>
      <c r="K1769" s="4">
        <v>899</v>
      </c>
      <c r="L1769" s="1" t="s">
        <v>146</v>
      </c>
      <c r="M1769" s="1" t="s">
        <v>132</v>
      </c>
      <c r="N1769" s="1" t="s">
        <v>163</v>
      </c>
      <c r="O1769" s="1" t="s">
        <v>93</v>
      </c>
      <c r="P1769">
        <v>60</v>
      </c>
      <c r="Q1769">
        <v>4</v>
      </c>
      <c r="R1769">
        <v>105.2</v>
      </c>
      <c r="S1769">
        <v>26.3</v>
      </c>
      <c r="T1769">
        <v>0.44</v>
      </c>
      <c r="U1769">
        <f t="shared" si="482"/>
        <v>105.2</v>
      </c>
      <c r="V1769">
        <f t="shared" si="483"/>
        <v>240</v>
      </c>
      <c r="W1769" s="1" t="s">
        <v>160</v>
      </c>
      <c r="X1769" s="1" t="s">
        <v>1236</v>
      </c>
      <c r="Y1769" s="1" t="s">
        <v>161</v>
      </c>
      <c r="Z1769" s="3">
        <v>7348</v>
      </c>
      <c r="AA1769" s="4">
        <f t="shared" si="489"/>
        <v>1024</v>
      </c>
      <c r="AB1769" s="4">
        <f t="shared" si="480"/>
        <v>2245.1791972000001</v>
      </c>
      <c r="AC1769" s="4">
        <f t="shared" si="481"/>
        <v>1024</v>
      </c>
      <c r="AD1769" s="4">
        <f t="shared" si="492"/>
        <v>2340.5582873018861</v>
      </c>
      <c r="AE1769" s="3" t="s">
        <v>1639</v>
      </c>
      <c r="AF1769" s="3">
        <v>1024</v>
      </c>
      <c r="AG1769" s="4">
        <f>AI1769</f>
        <v>1024</v>
      </c>
      <c r="AH1769" s="4">
        <v>10953</v>
      </c>
      <c r="AI1769">
        <f t="shared" si="485"/>
        <v>1024</v>
      </c>
      <c r="AJ1769" t="s">
        <v>1639</v>
      </c>
      <c r="AK1769" s="2">
        <v>5226.6000000000004</v>
      </c>
      <c r="AL1769" s="2">
        <f>AN1769</f>
        <v>5226.6000000000004</v>
      </c>
      <c r="AM1769" s="4">
        <v>10953</v>
      </c>
      <c r="AN1769">
        <f>INDEX($AJ$2:$AJ$6811,MATCH(AM1769,$A$2:$A$6811,0))</f>
        <v>5226.6000000000004</v>
      </c>
      <c r="AP1769">
        <v>0.17</v>
      </c>
      <c r="AQ1769">
        <v>0.17</v>
      </c>
      <c r="AR1769" s="4">
        <v>19</v>
      </c>
      <c r="AS1769" s="4">
        <v>6</v>
      </c>
      <c r="AT1769" s="4">
        <v>2008</v>
      </c>
      <c r="AU1769" s="4">
        <v>19</v>
      </c>
      <c r="AV1769" s="4">
        <v>6</v>
      </c>
      <c r="AW1769" s="4">
        <v>2008</v>
      </c>
      <c r="AX1769" t="str">
        <f t="shared" si="487"/>
        <v>No Delay</v>
      </c>
      <c r="AY1769">
        <f t="shared" si="488"/>
        <v>0</v>
      </c>
    </row>
    <row r="1770" spans="1:51" x14ac:dyDescent="0.2">
      <c r="A1770" s="3">
        <v>11536</v>
      </c>
      <c r="B1770" s="1" t="s">
        <v>144</v>
      </c>
      <c r="C1770" s="1" t="s">
        <v>65</v>
      </c>
      <c r="D1770" s="1" t="s">
        <v>130</v>
      </c>
      <c r="E1770" s="1" t="s">
        <v>53</v>
      </c>
      <c r="F1770" s="1" t="s">
        <v>53</v>
      </c>
      <c r="G1770" s="13" t="s">
        <v>1638</v>
      </c>
      <c r="H1770" s="12">
        <v>39618</v>
      </c>
      <c r="I1770" s="12" t="s">
        <v>1638</v>
      </c>
      <c r="J1770" s="12">
        <v>39618</v>
      </c>
      <c r="K1770" s="4">
        <v>901</v>
      </c>
      <c r="L1770" s="1" t="s">
        <v>146</v>
      </c>
      <c r="M1770" s="1" t="s">
        <v>132</v>
      </c>
      <c r="N1770" s="1" t="s">
        <v>221</v>
      </c>
      <c r="O1770" s="1" t="s">
        <v>93</v>
      </c>
      <c r="P1770">
        <v>60</v>
      </c>
      <c r="Q1770">
        <v>154</v>
      </c>
      <c r="R1770">
        <v>238.7</v>
      </c>
      <c r="S1770">
        <v>1.55</v>
      </c>
      <c r="T1770">
        <v>0.03</v>
      </c>
      <c r="U1770">
        <f t="shared" si="482"/>
        <v>238.70000000000002</v>
      </c>
      <c r="V1770">
        <f t="shared" si="483"/>
        <v>9240</v>
      </c>
      <c r="W1770" s="1" t="s">
        <v>155</v>
      </c>
      <c r="X1770" s="1" t="s">
        <v>1236</v>
      </c>
      <c r="Y1770" s="1" t="s">
        <v>156</v>
      </c>
      <c r="Z1770" s="3">
        <v>7726</v>
      </c>
      <c r="AA1770" s="4">
        <f t="shared" si="489"/>
        <v>1024</v>
      </c>
      <c r="AB1770" s="4">
        <f t="shared" si="480"/>
        <v>2261.6413671999999</v>
      </c>
      <c r="AC1770" s="4">
        <f t="shared" si="481"/>
        <v>1024</v>
      </c>
      <c r="AD1770" s="4">
        <f t="shared" si="492"/>
        <v>832.43465649999996</v>
      </c>
      <c r="AE1770" s="3" t="s">
        <v>1639</v>
      </c>
      <c r="AF1770" s="3">
        <v>1024</v>
      </c>
      <c r="AG1770" s="4">
        <f>AI1770</f>
        <v>1024</v>
      </c>
      <c r="AH1770" s="4">
        <v>10953</v>
      </c>
      <c r="AI1770">
        <f t="shared" si="485"/>
        <v>1024</v>
      </c>
      <c r="AJ1770" t="s">
        <v>1639</v>
      </c>
      <c r="AK1770" s="2">
        <v>5226.6000000000004</v>
      </c>
      <c r="AL1770" s="2">
        <f>AN1770</f>
        <v>5226.6000000000004</v>
      </c>
      <c r="AM1770" s="4">
        <v>10953</v>
      </c>
      <c r="AN1770">
        <f>INDEX($AJ$2:$AJ$6811,MATCH(AM1770,$A$2:$A$6811,0))</f>
        <v>5226.6000000000004</v>
      </c>
      <c r="AP1770">
        <v>0.38</v>
      </c>
      <c r="AQ1770">
        <v>0.38</v>
      </c>
      <c r="AR1770" s="4">
        <v>19</v>
      </c>
      <c r="AS1770" s="4">
        <v>6</v>
      </c>
      <c r="AT1770" s="4">
        <v>2008</v>
      </c>
      <c r="AU1770" s="4">
        <v>19</v>
      </c>
      <c r="AV1770" s="4">
        <v>6</v>
      </c>
      <c r="AW1770" s="4">
        <v>2008</v>
      </c>
      <c r="AX1770" t="str">
        <f t="shared" si="487"/>
        <v>No Delay</v>
      </c>
      <c r="AY1770">
        <f t="shared" si="488"/>
        <v>0</v>
      </c>
    </row>
    <row r="1771" spans="1:51" x14ac:dyDescent="0.2">
      <c r="A1771" s="3">
        <v>11875</v>
      </c>
      <c r="B1771" s="1" t="s">
        <v>144</v>
      </c>
      <c r="C1771" s="1" t="s">
        <v>65</v>
      </c>
      <c r="D1771" s="1" t="s">
        <v>130</v>
      </c>
      <c r="E1771" s="1" t="s">
        <v>53</v>
      </c>
      <c r="F1771" s="1" t="s">
        <v>53</v>
      </c>
      <c r="G1771" s="13" t="s">
        <v>1638</v>
      </c>
      <c r="H1771" s="12">
        <v>39618</v>
      </c>
      <c r="I1771" s="12" t="s">
        <v>1638</v>
      </c>
      <c r="J1771" s="12">
        <v>39618</v>
      </c>
      <c r="K1771" s="4">
        <v>902</v>
      </c>
      <c r="L1771" s="1" t="s">
        <v>146</v>
      </c>
      <c r="M1771" s="1" t="s">
        <v>132</v>
      </c>
      <c r="N1771" s="1" t="s">
        <v>196</v>
      </c>
      <c r="O1771" s="1" t="s">
        <v>93</v>
      </c>
      <c r="P1771">
        <v>60</v>
      </c>
      <c r="Q1771">
        <v>9180</v>
      </c>
      <c r="R1771">
        <v>67932</v>
      </c>
      <c r="S1771">
        <v>7.4</v>
      </c>
      <c r="T1771">
        <v>0.12</v>
      </c>
      <c r="U1771">
        <f t="shared" si="482"/>
        <v>67932</v>
      </c>
      <c r="V1771">
        <f t="shared" si="483"/>
        <v>550800</v>
      </c>
      <c r="W1771" s="1" t="s">
        <v>204</v>
      </c>
      <c r="X1771" s="1" t="s">
        <v>1236</v>
      </c>
      <c r="Y1771" s="1" t="s">
        <v>205</v>
      </c>
      <c r="Z1771" s="3">
        <v>7364</v>
      </c>
      <c r="AA1771" s="4">
        <f t="shared" si="489"/>
        <v>1024</v>
      </c>
      <c r="AB1771" s="4">
        <f t="shared" si="480"/>
        <v>3252.2250100000001</v>
      </c>
      <c r="AC1771" s="4">
        <f t="shared" si="481"/>
        <v>1024</v>
      </c>
      <c r="AD1771" s="4">
        <f t="shared" si="492"/>
        <v>1024</v>
      </c>
      <c r="AE1771" s="3" t="s">
        <v>1639</v>
      </c>
      <c r="AF1771" s="3">
        <v>1024</v>
      </c>
      <c r="AG1771" s="4">
        <f>AI1771</f>
        <v>1024</v>
      </c>
      <c r="AH1771" s="4">
        <v>10953</v>
      </c>
      <c r="AI1771">
        <f t="shared" si="485"/>
        <v>1024</v>
      </c>
      <c r="AJ1771" t="s">
        <v>1639</v>
      </c>
      <c r="AK1771" s="2">
        <v>5226.6000000000004</v>
      </c>
      <c r="AL1771" s="2">
        <f>AN1771</f>
        <v>5226.6000000000004</v>
      </c>
      <c r="AM1771" s="4">
        <v>10953</v>
      </c>
      <c r="AN1771">
        <f>INDEX($AJ$2:$AJ$6811,MATCH(AM1771,$A$2:$A$6811,0))</f>
        <v>5226.6000000000004</v>
      </c>
      <c r="AP1771">
        <v>108.69</v>
      </c>
      <c r="AQ1771">
        <v>108.69</v>
      </c>
      <c r="AR1771" s="4">
        <v>19</v>
      </c>
      <c r="AS1771" s="4">
        <v>6</v>
      </c>
      <c r="AT1771" s="4">
        <v>2008</v>
      </c>
      <c r="AU1771" s="4">
        <v>19</v>
      </c>
      <c r="AV1771" s="4">
        <v>6</v>
      </c>
      <c r="AW1771" s="4">
        <v>2008</v>
      </c>
      <c r="AX1771" t="str">
        <f t="shared" si="487"/>
        <v>No Delay</v>
      </c>
      <c r="AY1771">
        <f t="shared" si="488"/>
        <v>0</v>
      </c>
    </row>
    <row r="1772" spans="1:51" x14ac:dyDescent="0.2">
      <c r="A1772" s="3">
        <v>11239</v>
      </c>
      <c r="B1772" s="1" t="s">
        <v>144</v>
      </c>
      <c r="C1772" s="1" t="s">
        <v>65</v>
      </c>
      <c r="D1772" s="1" t="s">
        <v>130</v>
      </c>
      <c r="E1772" s="1" t="s">
        <v>53</v>
      </c>
      <c r="F1772" s="1" t="s">
        <v>53</v>
      </c>
      <c r="G1772" s="13" t="s">
        <v>1638</v>
      </c>
      <c r="H1772" s="12">
        <v>39618</v>
      </c>
      <c r="I1772" s="12" t="s">
        <v>1638</v>
      </c>
      <c r="J1772" s="12">
        <v>39618</v>
      </c>
      <c r="K1772" s="4">
        <v>898</v>
      </c>
      <c r="L1772" s="1" t="s">
        <v>146</v>
      </c>
      <c r="M1772" s="1" t="s">
        <v>132</v>
      </c>
      <c r="N1772" s="1" t="s">
        <v>392</v>
      </c>
      <c r="O1772" s="1" t="s">
        <v>393</v>
      </c>
      <c r="P1772">
        <v>120</v>
      </c>
      <c r="Q1772">
        <v>84</v>
      </c>
      <c r="R1772">
        <v>3452.4</v>
      </c>
      <c r="S1772">
        <v>41.1</v>
      </c>
      <c r="T1772">
        <v>0.34</v>
      </c>
      <c r="U1772">
        <f t="shared" si="482"/>
        <v>3452.4</v>
      </c>
      <c r="V1772">
        <f t="shared" si="483"/>
        <v>10080</v>
      </c>
      <c r="W1772" s="1" t="s">
        <v>394</v>
      </c>
      <c r="X1772" s="1" t="s">
        <v>112</v>
      </c>
      <c r="Y1772" s="1" t="s">
        <v>112</v>
      </c>
      <c r="Z1772" s="3">
        <v>8062</v>
      </c>
      <c r="AA1772" s="4">
        <f t="shared" si="489"/>
        <v>1024</v>
      </c>
      <c r="AB1772" s="4">
        <f t="shared" si="480"/>
        <v>2253.9590211999998</v>
      </c>
      <c r="AC1772" s="4">
        <f t="shared" si="481"/>
        <v>1024</v>
      </c>
      <c r="AD1772" s="4">
        <f t="shared" si="492"/>
        <v>1886.3975186666664</v>
      </c>
      <c r="AE1772" s="3" t="s">
        <v>1639</v>
      </c>
      <c r="AF1772" s="3">
        <v>1024</v>
      </c>
      <c r="AG1772" s="4">
        <f>AI1772</f>
        <v>1024</v>
      </c>
      <c r="AH1772" s="4">
        <v>10953</v>
      </c>
      <c r="AI1772">
        <f t="shared" si="485"/>
        <v>1024</v>
      </c>
      <c r="AJ1772" t="s">
        <v>1639</v>
      </c>
      <c r="AK1772" s="2">
        <v>5226.6000000000004</v>
      </c>
      <c r="AL1772" s="2">
        <f>AN1772</f>
        <v>5226.6000000000004</v>
      </c>
      <c r="AM1772" s="4">
        <v>10953</v>
      </c>
      <c r="AN1772">
        <f>INDEX($AJ$2:$AJ$6811,MATCH(AM1772,$A$2:$A$6811,0))</f>
        <v>5226.6000000000004</v>
      </c>
      <c r="AP1772">
        <v>5.52</v>
      </c>
      <c r="AQ1772">
        <v>5.52</v>
      </c>
      <c r="AR1772" s="4">
        <v>19</v>
      </c>
      <c r="AS1772" s="4">
        <v>6</v>
      </c>
      <c r="AT1772" s="4">
        <v>2008</v>
      </c>
      <c r="AU1772" s="4">
        <v>19</v>
      </c>
      <c r="AV1772" s="4">
        <v>6</v>
      </c>
      <c r="AW1772" s="4">
        <v>2008</v>
      </c>
      <c r="AX1772" t="str">
        <f t="shared" si="487"/>
        <v>No Delay</v>
      </c>
      <c r="AY1772">
        <f t="shared" si="488"/>
        <v>0</v>
      </c>
    </row>
    <row r="1773" spans="1:51" x14ac:dyDescent="0.2">
      <c r="A1773" s="3">
        <v>83824</v>
      </c>
      <c r="B1773" s="1" t="s">
        <v>50</v>
      </c>
      <c r="C1773" s="1" t="s">
        <v>51</v>
      </c>
      <c r="D1773" s="1" t="s">
        <v>130</v>
      </c>
      <c r="E1773" s="1" t="s">
        <v>101</v>
      </c>
      <c r="F1773" s="1" t="s">
        <v>101</v>
      </c>
      <c r="G1773" s="13" t="s">
        <v>1411</v>
      </c>
      <c r="H1773" s="12">
        <v>41880</v>
      </c>
      <c r="I1773" s="12" t="s">
        <v>1412</v>
      </c>
      <c r="J1773" s="12">
        <v>41876</v>
      </c>
      <c r="K1773" s="4">
        <v>5757</v>
      </c>
      <c r="L1773" s="1" t="s">
        <v>146</v>
      </c>
      <c r="M1773" s="1" t="s">
        <v>132</v>
      </c>
      <c r="N1773" s="1" t="s">
        <v>163</v>
      </c>
      <c r="O1773" s="1" t="s">
        <v>93</v>
      </c>
      <c r="P1773">
        <v>60</v>
      </c>
      <c r="Q1773">
        <v>10868</v>
      </c>
      <c r="R1773">
        <v>122047.64</v>
      </c>
      <c r="S1773">
        <v>11.23</v>
      </c>
      <c r="T1773">
        <v>0.19</v>
      </c>
      <c r="U1773">
        <f t="shared" si="482"/>
        <v>122047.64</v>
      </c>
      <c r="V1773">
        <f t="shared" si="483"/>
        <v>652080</v>
      </c>
      <c r="W1773" s="1" t="s">
        <v>160</v>
      </c>
      <c r="X1773" s="1" t="s">
        <v>1236</v>
      </c>
      <c r="Y1773" s="1" t="s">
        <v>161</v>
      </c>
      <c r="Z1773" s="3">
        <v>14186</v>
      </c>
      <c r="AA1773" s="4">
        <f t="shared" si="489"/>
        <v>1026</v>
      </c>
      <c r="AB1773" s="4">
        <f t="shared" si="480"/>
        <v>3437.4792963999998</v>
      </c>
      <c r="AC1773" s="4">
        <f t="shared" si="481"/>
        <v>1026</v>
      </c>
      <c r="AD1773" s="4">
        <f t="shared" si="492"/>
        <v>1026</v>
      </c>
      <c r="AE1773" s="4">
        <v>1026</v>
      </c>
      <c r="AF1773" s="4">
        <v>1026</v>
      </c>
      <c r="AG1773" s="4">
        <f t="shared" ref="AG1773:AG1785" si="495">AE1773</f>
        <v>1026</v>
      </c>
      <c r="AI1773" t="e">
        <f t="shared" si="485"/>
        <v>#N/A</v>
      </c>
      <c r="AJ1773">
        <v>1138.29</v>
      </c>
      <c r="AK1773" s="2">
        <v>1138.29</v>
      </c>
      <c r="AL1773" s="2">
        <f t="shared" ref="AL1773:AL1785" si="496">AJ1773</f>
        <v>1138.29</v>
      </c>
      <c r="AM1773" s="4"/>
      <c r="AN1773" t="e">
        <f>VLOOKUP([1]!Tabelle13[[#This Row],[Vlookup this ID for freight costs]],$AL$2:$AL$6811,2,FALSE)</f>
        <v>#REF!</v>
      </c>
      <c r="AP1773">
        <v>125.46</v>
      </c>
      <c r="AQ1773">
        <v>125.46</v>
      </c>
      <c r="AR1773" s="4">
        <v>29</v>
      </c>
      <c r="AS1773" s="4">
        <v>8</v>
      </c>
      <c r="AT1773" s="4">
        <v>2014</v>
      </c>
      <c r="AU1773" s="4">
        <v>25</v>
      </c>
      <c r="AV1773" s="4">
        <v>8</v>
      </c>
      <c r="AW1773" s="4">
        <v>2014</v>
      </c>
      <c r="AX1773" t="str">
        <f t="shared" si="487"/>
        <v>No Delay</v>
      </c>
      <c r="AY1773">
        <f t="shared" si="488"/>
        <v>0</v>
      </c>
    </row>
    <row r="1774" spans="1:51" x14ac:dyDescent="0.2">
      <c r="A1774" s="3">
        <v>83501</v>
      </c>
      <c r="B1774" s="1" t="s">
        <v>172</v>
      </c>
      <c r="C1774" s="1" t="s">
        <v>114</v>
      </c>
      <c r="D1774" s="1" t="s">
        <v>130</v>
      </c>
      <c r="E1774" s="1" t="s">
        <v>101</v>
      </c>
      <c r="F1774" s="1" t="s">
        <v>101</v>
      </c>
      <c r="G1774" s="13" t="s">
        <v>263</v>
      </c>
      <c r="H1774" s="12">
        <v>40663</v>
      </c>
      <c r="I1774" s="12" t="s">
        <v>264</v>
      </c>
      <c r="J1774" s="12">
        <v>40683</v>
      </c>
      <c r="K1774" s="4">
        <v>3188</v>
      </c>
      <c r="L1774" s="1" t="s">
        <v>146</v>
      </c>
      <c r="M1774" s="1" t="s">
        <v>132</v>
      </c>
      <c r="N1774" s="1" t="s">
        <v>265</v>
      </c>
      <c r="O1774" s="1" t="s">
        <v>93</v>
      </c>
      <c r="P1774">
        <v>60</v>
      </c>
      <c r="Q1774">
        <v>18000</v>
      </c>
      <c r="R1774">
        <v>45180</v>
      </c>
      <c r="S1774">
        <v>2.5099999999999998</v>
      </c>
      <c r="T1774">
        <v>0.04</v>
      </c>
      <c r="U1774">
        <f t="shared" si="482"/>
        <v>45179.999999999993</v>
      </c>
      <c r="V1774">
        <f t="shared" si="483"/>
        <v>1080000</v>
      </c>
      <c r="W1774" s="1" t="s">
        <v>197</v>
      </c>
      <c r="X1774" s="1" t="s">
        <v>1236</v>
      </c>
      <c r="Y1774" s="1" t="s">
        <v>3082</v>
      </c>
      <c r="Z1774" s="3">
        <v>13092</v>
      </c>
      <c r="AA1774" s="4">
        <f t="shared" si="489"/>
        <v>1032</v>
      </c>
      <c r="AB1774" s="4">
        <f t="shared" si="480"/>
        <v>4220.2006060000003</v>
      </c>
      <c r="AC1774" s="4">
        <f t="shared" si="481"/>
        <v>1032</v>
      </c>
      <c r="AD1774" s="4">
        <f t="shared" si="492"/>
        <v>6382.75</v>
      </c>
      <c r="AE1774" s="4">
        <v>1032</v>
      </c>
      <c r="AF1774" s="4">
        <v>1032</v>
      </c>
      <c r="AG1774" s="4">
        <f t="shared" si="495"/>
        <v>1032</v>
      </c>
      <c r="AI1774" t="e">
        <f t="shared" si="485"/>
        <v>#N/A</v>
      </c>
      <c r="AJ1774">
        <v>3402.23</v>
      </c>
      <c r="AK1774" s="2">
        <v>3402.23</v>
      </c>
      <c r="AL1774" s="2">
        <f t="shared" si="496"/>
        <v>3402.23</v>
      </c>
      <c r="AM1774" s="4"/>
      <c r="AN1774" t="e">
        <f>VLOOKUP([1]!Tabelle13[[#This Row],[Vlookup this ID for freight costs]],$AL$2:$AL$6811,2,FALSE)</f>
        <v>#REF!</v>
      </c>
      <c r="AP1774">
        <v>97.41</v>
      </c>
      <c r="AQ1774">
        <v>97.41</v>
      </c>
      <c r="AR1774" s="4">
        <v>30</v>
      </c>
      <c r="AS1774" s="4">
        <v>4</v>
      </c>
      <c r="AT1774" s="4">
        <v>2011</v>
      </c>
      <c r="AU1774" s="4">
        <v>20</v>
      </c>
      <c r="AV1774" s="4">
        <v>5</v>
      </c>
      <c r="AW1774" s="4">
        <v>2011</v>
      </c>
      <c r="AX1774" t="str">
        <f t="shared" si="487"/>
        <v>Delay</v>
      </c>
      <c r="AY1774">
        <f t="shared" si="488"/>
        <v>20</v>
      </c>
    </row>
    <row r="1775" spans="1:51" x14ac:dyDescent="0.2">
      <c r="A1775" s="3">
        <v>85365</v>
      </c>
      <c r="B1775" s="1" t="s">
        <v>50</v>
      </c>
      <c r="C1775" s="1" t="s">
        <v>51</v>
      </c>
      <c r="D1775" s="1" t="s">
        <v>130</v>
      </c>
      <c r="E1775" s="1" t="s">
        <v>101</v>
      </c>
      <c r="F1775" s="1" t="s">
        <v>101</v>
      </c>
      <c r="G1775" s="13" t="s">
        <v>428</v>
      </c>
      <c r="H1775" s="12">
        <v>41547</v>
      </c>
      <c r="I1775" s="12" t="s">
        <v>1640</v>
      </c>
      <c r="J1775" s="12">
        <v>41494</v>
      </c>
      <c r="K1775" s="4">
        <v>4860</v>
      </c>
      <c r="L1775" s="1" t="s">
        <v>146</v>
      </c>
      <c r="M1775" s="1" t="s">
        <v>132</v>
      </c>
      <c r="N1775" s="1" t="s">
        <v>163</v>
      </c>
      <c r="O1775" s="1" t="s">
        <v>93</v>
      </c>
      <c r="P1775">
        <v>60</v>
      </c>
      <c r="Q1775">
        <v>10000</v>
      </c>
      <c r="R1775">
        <v>129600</v>
      </c>
      <c r="S1775">
        <v>12.96</v>
      </c>
      <c r="T1775">
        <v>0.22</v>
      </c>
      <c r="U1775">
        <f t="shared" si="482"/>
        <v>129600.00000000001</v>
      </c>
      <c r="V1775">
        <f t="shared" si="483"/>
        <v>600000</v>
      </c>
      <c r="W1775" s="1" t="s">
        <v>160</v>
      </c>
      <c r="X1775" s="1" t="s">
        <v>1236</v>
      </c>
      <c r="Y1775" s="1" t="s">
        <v>161</v>
      </c>
      <c r="Z1775" s="3">
        <v>14186</v>
      </c>
      <c r="AA1775" s="4">
        <f t="shared" si="489"/>
        <v>1033</v>
      </c>
      <c r="AB1775" s="4">
        <f t="shared" si="480"/>
        <v>3342.218206</v>
      </c>
      <c r="AC1775" s="4">
        <f t="shared" si="481"/>
        <v>1033</v>
      </c>
      <c r="AD1775" s="4">
        <f t="shared" si="492"/>
        <v>2327.143150923077</v>
      </c>
      <c r="AE1775" s="4">
        <v>1033</v>
      </c>
      <c r="AF1775" s="4">
        <v>1033</v>
      </c>
      <c r="AG1775" s="4">
        <f t="shared" si="495"/>
        <v>1033</v>
      </c>
      <c r="AI1775" t="e">
        <f t="shared" si="485"/>
        <v>#N/A</v>
      </c>
      <c r="AJ1775">
        <v>7951.22</v>
      </c>
      <c r="AK1775" s="2">
        <v>7951.22</v>
      </c>
      <c r="AL1775" s="2">
        <f t="shared" si="496"/>
        <v>7951.22</v>
      </c>
      <c r="AM1775" s="4"/>
      <c r="AN1775" t="e">
        <f>VLOOKUP([1]!Tabelle13[[#This Row],[Vlookup this ID for freight costs]],$AL$2:$AL$6811,2,FALSE)</f>
        <v>#REF!</v>
      </c>
      <c r="AP1775">
        <v>160.32</v>
      </c>
      <c r="AQ1775">
        <v>160.32</v>
      </c>
      <c r="AR1775" s="4">
        <v>30</v>
      </c>
      <c r="AS1775" s="4">
        <v>9</v>
      </c>
      <c r="AT1775" s="4">
        <v>2013</v>
      </c>
      <c r="AU1775" s="4">
        <v>8</v>
      </c>
      <c r="AV1775" s="4">
        <v>8</v>
      </c>
      <c r="AW1775" s="4">
        <v>2013</v>
      </c>
      <c r="AX1775" t="str">
        <f t="shared" si="487"/>
        <v>No Delay</v>
      </c>
      <c r="AY1775">
        <f t="shared" si="488"/>
        <v>0</v>
      </c>
    </row>
    <row r="1776" spans="1:51" x14ac:dyDescent="0.2">
      <c r="A1776" s="3">
        <v>84988</v>
      </c>
      <c r="B1776" s="1" t="s">
        <v>368</v>
      </c>
      <c r="C1776" s="1" t="s">
        <v>73</v>
      </c>
      <c r="D1776" s="1" t="s">
        <v>130</v>
      </c>
      <c r="E1776" s="1" t="s">
        <v>101</v>
      </c>
      <c r="F1776" s="1" t="s">
        <v>101</v>
      </c>
      <c r="G1776" s="13" t="s">
        <v>1500</v>
      </c>
      <c r="H1776" s="12">
        <v>41967</v>
      </c>
      <c r="I1776" s="12" t="s">
        <v>407</v>
      </c>
      <c r="J1776" s="12">
        <v>41950</v>
      </c>
      <c r="K1776" s="4">
        <v>6094</v>
      </c>
      <c r="L1776" s="1" t="s">
        <v>146</v>
      </c>
      <c r="M1776" s="1" t="s">
        <v>132</v>
      </c>
      <c r="N1776" s="1" t="s">
        <v>536</v>
      </c>
      <c r="O1776" s="1" t="s">
        <v>93</v>
      </c>
      <c r="P1776">
        <v>60</v>
      </c>
      <c r="Q1776">
        <v>15000</v>
      </c>
      <c r="R1776">
        <v>29850</v>
      </c>
      <c r="S1776">
        <v>1.99</v>
      </c>
      <c r="T1776">
        <v>0.03</v>
      </c>
      <c r="U1776">
        <f t="shared" si="482"/>
        <v>29850</v>
      </c>
      <c r="V1776">
        <f t="shared" si="483"/>
        <v>900000</v>
      </c>
      <c r="W1776" s="1" t="s">
        <v>204</v>
      </c>
      <c r="X1776" s="1" t="s">
        <v>1236</v>
      </c>
      <c r="Y1776" s="1" t="s">
        <v>205</v>
      </c>
      <c r="Z1776" s="3">
        <v>15015</v>
      </c>
      <c r="AA1776" s="4">
        <f t="shared" si="489"/>
        <v>1037</v>
      </c>
      <c r="AB1776" s="4">
        <f t="shared" si="480"/>
        <v>3890.957206</v>
      </c>
      <c r="AC1776" s="4">
        <f t="shared" si="481"/>
        <v>1037</v>
      </c>
      <c r="AD1776" s="4">
        <f t="shared" si="492"/>
        <v>5090.0859971851851</v>
      </c>
      <c r="AE1776" s="4">
        <v>1037</v>
      </c>
      <c r="AF1776" s="4">
        <v>1037</v>
      </c>
      <c r="AG1776" s="4">
        <f t="shared" si="495"/>
        <v>1037</v>
      </c>
      <c r="AI1776" t="e">
        <f t="shared" si="485"/>
        <v>#N/A</v>
      </c>
      <c r="AJ1776">
        <v>891.65</v>
      </c>
      <c r="AK1776" s="2">
        <v>891.65</v>
      </c>
      <c r="AL1776" s="2">
        <f t="shared" si="496"/>
        <v>891.65</v>
      </c>
      <c r="AM1776" s="4"/>
      <c r="AN1776" t="e">
        <f>VLOOKUP([1]!Tabelle13[[#This Row],[Vlookup this ID for freight costs]],$AL$2:$AL$6811,2,FALSE)</f>
        <v>#REF!</v>
      </c>
      <c r="AP1776">
        <v>30.69</v>
      </c>
      <c r="AQ1776">
        <v>30.69</v>
      </c>
      <c r="AR1776" s="4">
        <v>24</v>
      </c>
      <c r="AS1776" s="4">
        <v>11</v>
      </c>
      <c r="AT1776" s="4">
        <v>2014</v>
      </c>
      <c r="AU1776" s="4">
        <v>7</v>
      </c>
      <c r="AV1776" s="4">
        <v>11</v>
      </c>
      <c r="AW1776" s="4">
        <v>2014</v>
      </c>
      <c r="AX1776" t="str">
        <f t="shared" si="487"/>
        <v>No Delay</v>
      </c>
      <c r="AY1776">
        <f t="shared" si="488"/>
        <v>0</v>
      </c>
    </row>
    <row r="1777" spans="1:51" x14ac:dyDescent="0.2">
      <c r="A1777" s="3">
        <v>85131</v>
      </c>
      <c r="B1777" s="1" t="s">
        <v>151</v>
      </c>
      <c r="C1777" s="1" t="s">
        <v>65</v>
      </c>
      <c r="D1777" s="1" t="s">
        <v>130</v>
      </c>
      <c r="E1777" s="1" t="s">
        <v>152</v>
      </c>
      <c r="F1777" s="1" t="s">
        <v>152</v>
      </c>
      <c r="G1777" s="13" t="s">
        <v>189</v>
      </c>
      <c r="H1777" s="12">
        <v>40374</v>
      </c>
      <c r="I1777" s="12" t="s">
        <v>190</v>
      </c>
      <c r="J1777" s="12">
        <v>40357</v>
      </c>
      <c r="K1777" s="4">
        <v>2585</v>
      </c>
      <c r="L1777" s="1" t="s">
        <v>146</v>
      </c>
      <c r="M1777" s="1" t="s">
        <v>132</v>
      </c>
      <c r="N1777" s="1" t="s">
        <v>275</v>
      </c>
      <c r="O1777" s="1" t="s">
        <v>93</v>
      </c>
      <c r="P1777">
        <v>60</v>
      </c>
      <c r="Q1777">
        <v>15000</v>
      </c>
      <c r="R1777">
        <v>131400</v>
      </c>
      <c r="S1777">
        <v>8.76</v>
      </c>
      <c r="T1777">
        <v>0.15</v>
      </c>
      <c r="U1777">
        <f t="shared" si="482"/>
        <v>131400</v>
      </c>
      <c r="V1777">
        <f t="shared" si="483"/>
        <v>900000</v>
      </c>
      <c r="W1777" s="1" t="s">
        <v>155</v>
      </c>
      <c r="X1777" s="1" t="s">
        <v>1236</v>
      </c>
      <c r="Y1777" s="1" t="s">
        <v>156</v>
      </c>
      <c r="Z1777" s="3">
        <v>7726</v>
      </c>
      <c r="AA1777" s="4">
        <f t="shared" si="489"/>
        <v>1040</v>
      </c>
      <c r="AB1777" s="4">
        <f t="shared" si="480"/>
        <v>3890.957206</v>
      </c>
      <c r="AC1777" s="4">
        <f t="shared" si="481"/>
        <v>1040</v>
      </c>
      <c r="AD1777" s="4">
        <f t="shared" si="492"/>
        <v>5090.0859971851851</v>
      </c>
      <c r="AE1777" s="4">
        <v>1040</v>
      </c>
      <c r="AF1777" s="4">
        <v>1040</v>
      </c>
      <c r="AG1777" s="4">
        <f t="shared" si="495"/>
        <v>1040</v>
      </c>
      <c r="AI1777" t="e">
        <f t="shared" si="485"/>
        <v>#N/A</v>
      </c>
      <c r="AJ1777" t="s">
        <v>81</v>
      </c>
      <c r="AK1777" s="2"/>
      <c r="AL1777" s="2" t="str">
        <f t="shared" si="496"/>
        <v>Freight Included in Commodity Cost</v>
      </c>
      <c r="AM1777" s="4"/>
      <c r="AN1777" t="e">
        <f>VLOOKUP([1]!Tabelle13[[#This Row],[Vlookup this ID for freight costs]],$AL$2:$AL$6811,2,FALSE)</f>
        <v>#REF!</v>
      </c>
      <c r="AP1777">
        <v>283.3</v>
      </c>
      <c r="AQ1777">
        <v>283.3</v>
      </c>
      <c r="AR1777" s="4">
        <v>15</v>
      </c>
      <c r="AS1777" s="4">
        <v>7</v>
      </c>
      <c r="AT1777" s="4">
        <v>2010</v>
      </c>
      <c r="AU1777" s="4">
        <v>28</v>
      </c>
      <c r="AV1777" s="4">
        <v>6</v>
      </c>
      <c r="AW1777" s="4">
        <v>2010</v>
      </c>
      <c r="AX1777" t="str">
        <f t="shared" si="487"/>
        <v>No Delay</v>
      </c>
      <c r="AY1777">
        <f t="shared" si="488"/>
        <v>0</v>
      </c>
    </row>
    <row r="1778" spans="1:51" x14ac:dyDescent="0.2">
      <c r="A1778" s="3">
        <v>83791</v>
      </c>
      <c r="B1778" s="1" t="s">
        <v>215</v>
      </c>
      <c r="C1778" s="1" t="s">
        <v>89</v>
      </c>
      <c r="D1778" s="1" t="s">
        <v>130</v>
      </c>
      <c r="E1778" s="1" t="s">
        <v>101</v>
      </c>
      <c r="F1778" s="1" t="s">
        <v>101</v>
      </c>
      <c r="G1778" s="13" t="s">
        <v>893</v>
      </c>
      <c r="H1778" s="12">
        <v>41789</v>
      </c>
      <c r="I1778" s="12" t="s">
        <v>198</v>
      </c>
      <c r="J1778" s="12">
        <v>41820</v>
      </c>
      <c r="K1778" s="4">
        <v>5628</v>
      </c>
      <c r="L1778" s="1" t="s">
        <v>146</v>
      </c>
      <c r="M1778" s="1" t="s">
        <v>132</v>
      </c>
      <c r="N1778" s="1" t="s">
        <v>599</v>
      </c>
      <c r="O1778" s="1" t="s">
        <v>93</v>
      </c>
      <c r="P1778">
        <v>60</v>
      </c>
      <c r="Q1778">
        <v>20000</v>
      </c>
      <c r="R1778">
        <v>75000</v>
      </c>
      <c r="S1778">
        <v>3.75</v>
      </c>
      <c r="T1778">
        <v>0.06</v>
      </c>
      <c r="U1778">
        <f t="shared" si="482"/>
        <v>75000</v>
      </c>
      <c r="V1778">
        <f t="shared" si="483"/>
        <v>1200000</v>
      </c>
      <c r="W1778" s="1" t="s">
        <v>160</v>
      </c>
      <c r="X1778" s="1" t="s">
        <v>1236</v>
      </c>
      <c r="Y1778" s="1" t="s">
        <v>161</v>
      </c>
      <c r="Z1778" s="3">
        <v>12573</v>
      </c>
      <c r="AA1778" s="4">
        <f t="shared" si="489"/>
        <v>1041</v>
      </c>
      <c r="AB1778" s="4">
        <f t="shared" si="480"/>
        <v>4439.6962060000005</v>
      </c>
      <c r="AC1778" s="4">
        <f t="shared" si="481"/>
        <v>1041</v>
      </c>
      <c r="AD1778" s="4">
        <f t="shared" si="492"/>
        <v>3737.3055555555557</v>
      </c>
      <c r="AE1778" s="4">
        <v>1041</v>
      </c>
      <c r="AF1778" s="4">
        <v>1041</v>
      </c>
      <c r="AG1778" s="4">
        <f t="shared" si="495"/>
        <v>1041</v>
      </c>
      <c r="AI1778" t="e">
        <f t="shared" si="485"/>
        <v>#N/A</v>
      </c>
      <c r="AJ1778">
        <v>5156.93</v>
      </c>
      <c r="AK1778" s="2">
        <v>5156.93</v>
      </c>
      <c r="AL1778" s="2">
        <f t="shared" si="496"/>
        <v>5156.93</v>
      </c>
      <c r="AM1778" s="4"/>
      <c r="AN1778" t="e">
        <f>VLOOKUP([1]!Tabelle13[[#This Row],[Vlookup this ID for freight costs]],$AL$2:$AL$6811,2,FALSE)</f>
        <v>#REF!</v>
      </c>
      <c r="AP1778">
        <v>77.099999999999994</v>
      </c>
      <c r="AQ1778">
        <v>77.099999999999994</v>
      </c>
      <c r="AR1778" s="4">
        <v>30</v>
      </c>
      <c r="AS1778" s="4">
        <v>5</v>
      </c>
      <c r="AT1778" s="4">
        <v>2014</v>
      </c>
      <c r="AU1778" s="4">
        <v>30</v>
      </c>
      <c r="AV1778" s="4">
        <v>6</v>
      </c>
      <c r="AW1778" s="4">
        <v>2014</v>
      </c>
      <c r="AX1778" t="str">
        <f t="shared" si="487"/>
        <v>Delay</v>
      </c>
      <c r="AY1778">
        <f t="shared" si="488"/>
        <v>31</v>
      </c>
    </row>
    <row r="1779" spans="1:51" x14ac:dyDescent="0.2">
      <c r="A1779" s="3">
        <v>20690</v>
      </c>
      <c r="B1779" s="1" t="s">
        <v>258</v>
      </c>
      <c r="C1779" s="1" t="s">
        <v>73</v>
      </c>
      <c r="D1779" s="1" t="s">
        <v>266</v>
      </c>
      <c r="E1779" s="1" t="s">
        <v>53</v>
      </c>
      <c r="F1779" s="1" t="s">
        <v>53</v>
      </c>
      <c r="G1779" s="13" t="s">
        <v>288</v>
      </c>
      <c r="H1779" s="12">
        <v>40759</v>
      </c>
      <c r="I1779" s="12" t="s">
        <v>288</v>
      </c>
      <c r="J1779" s="12">
        <v>40759</v>
      </c>
      <c r="K1779" s="4">
        <v>3346</v>
      </c>
      <c r="L1779" s="1" t="s">
        <v>146</v>
      </c>
      <c r="M1779" s="1" t="s">
        <v>423</v>
      </c>
      <c r="N1779" s="1" t="s">
        <v>550</v>
      </c>
      <c r="O1779" s="1" t="s">
        <v>551</v>
      </c>
      <c r="P1779">
        <v>300</v>
      </c>
      <c r="Q1779">
        <v>1083</v>
      </c>
      <c r="R1779">
        <v>39161.279999999999</v>
      </c>
      <c r="S1779">
        <v>36.159999999999997</v>
      </c>
      <c r="T1779">
        <v>0.12</v>
      </c>
      <c r="U1779">
        <f t="shared" si="482"/>
        <v>39161.279999999999</v>
      </c>
      <c r="V1779">
        <f t="shared" si="483"/>
        <v>324900</v>
      </c>
      <c r="W1779" s="1" t="s">
        <v>552</v>
      </c>
      <c r="X1779" s="1" t="s">
        <v>361</v>
      </c>
      <c r="Y1779" s="1" t="s">
        <v>361</v>
      </c>
      <c r="Z1779" s="3">
        <v>8447</v>
      </c>
      <c r="AA1779" s="4">
        <f t="shared" si="489"/>
        <v>1042</v>
      </c>
      <c r="AB1779" s="4">
        <f t="shared" si="480"/>
        <v>2363.5970733999998</v>
      </c>
      <c r="AC1779" s="4">
        <f t="shared" si="481"/>
        <v>1042</v>
      </c>
      <c r="AD1779" s="4">
        <f t="shared" si="492"/>
        <v>1149.5</v>
      </c>
      <c r="AE1779" s="4">
        <v>1042</v>
      </c>
      <c r="AF1779" s="4">
        <v>1042</v>
      </c>
      <c r="AG1779" s="4">
        <f t="shared" si="495"/>
        <v>1042</v>
      </c>
      <c r="AI1779" t="e">
        <f t="shared" si="485"/>
        <v>#N/A</v>
      </c>
      <c r="AJ1779">
        <v>17912.599999999999</v>
      </c>
      <c r="AK1779" s="2">
        <v>17912.599999999999</v>
      </c>
      <c r="AL1779" s="2">
        <f t="shared" si="496"/>
        <v>17912.599999999999</v>
      </c>
      <c r="AM1779" s="4"/>
      <c r="AN1779" t="e">
        <f>VLOOKUP([1]!Tabelle13[[#This Row],[Vlookup this ID for freight costs]],$AL$2:$AL$6811,2,FALSE)</f>
        <v>#REF!</v>
      </c>
      <c r="AP1779">
        <v>84.43</v>
      </c>
      <c r="AQ1779">
        <v>84.43</v>
      </c>
      <c r="AR1779" s="4">
        <v>4</v>
      </c>
      <c r="AS1779" s="4">
        <v>8</v>
      </c>
      <c r="AT1779" s="4">
        <v>2011</v>
      </c>
      <c r="AU1779" s="4">
        <v>4</v>
      </c>
      <c r="AV1779" s="4">
        <v>8</v>
      </c>
      <c r="AW1779" s="4">
        <v>2011</v>
      </c>
      <c r="AX1779" t="str">
        <f t="shared" si="487"/>
        <v>No Delay</v>
      </c>
      <c r="AY1779">
        <f t="shared" si="488"/>
        <v>0</v>
      </c>
    </row>
    <row r="1780" spans="1:51" x14ac:dyDescent="0.2">
      <c r="A1780" s="3">
        <v>84202</v>
      </c>
      <c r="B1780" s="1" t="s">
        <v>368</v>
      </c>
      <c r="C1780" s="1" t="s">
        <v>73</v>
      </c>
      <c r="D1780" s="1" t="s">
        <v>130</v>
      </c>
      <c r="E1780" s="1" t="s">
        <v>101</v>
      </c>
      <c r="F1780" s="1" t="s">
        <v>101</v>
      </c>
      <c r="G1780" s="13" t="s">
        <v>723</v>
      </c>
      <c r="H1780" s="12">
        <v>41257</v>
      </c>
      <c r="I1780" s="12" t="s">
        <v>1634</v>
      </c>
      <c r="J1780" s="12">
        <v>41256</v>
      </c>
      <c r="K1780" s="4">
        <v>4355</v>
      </c>
      <c r="L1780" s="1" t="s">
        <v>146</v>
      </c>
      <c r="M1780" s="1" t="s">
        <v>132</v>
      </c>
      <c r="N1780" s="1" t="s">
        <v>471</v>
      </c>
      <c r="O1780" s="1" t="s">
        <v>93</v>
      </c>
      <c r="P1780">
        <v>60</v>
      </c>
      <c r="Q1780">
        <v>19425</v>
      </c>
      <c r="R1780">
        <v>36907.5</v>
      </c>
      <c r="S1780">
        <v>1.9</v>
      </c>
      <c r="T1780">
        <v>0.03</v>
      </c>
      <c r="U1780">
        <f t="shared" si="482"/>
        <v>36907.5</v>
      </c>
      <c r="V1780">
        <f t="shared" si="483"/>
        <v>1165500</v>
      </c>
      <c r="W1780" s="1" t="s">
        <v>204</v>
      </c>
      <c r="X1780" s="1" t="s">
        <v>1236</v>
      </c>
      <c r="Y1780" s="1" t="s">
        <v>205</v>
      </c>
      <c r="Z1780" s="3">
        <v>15015</v>
      </c>
      <c r="AA1780" s="4">
        <f t="shared" si="489"/>
        <v>1043</v>
      </c>
      <c r="AB1780" s="4">
        <f t="shared" si="480"/>
        <v>4376.5912210000006</v>
      </c>
      <c r="AC1780" s="4">
        <f t="shared" si="481"/>
        <v>1043</v>
      </c>
      <c r="AD1780" s="4">
        <f t="shared" si="492"/>
        <v>1043</v>
      </c>
      <c r="AE1780" s="4">
        <v>1043</v>
      </c>
      <c r="AF1780" s="4">
        <v>1043</v>
      </c>
      <c r="AG1780" s="4">
        <f t="shared" si="495"/>
        <v>1043</v>
      </c>
      <c r="AI1780" t="e">
        <f t="shared" si="485"/>
        <v>#N/A</v>
      </c>
      <c r="AJ1780">
        <v>8043.57</v>
      </c>
      <c r="AK1780" s="2">
        <v>8043.57</v>
      </c>
      <c r="AL1780" s="2">
        <f t="shared" si="496"/>
        <v>8043.57</v>
      </c>
      <c r="AM1780" s="4"/>
      <c r="AN1780" t="e">
        <f>VLOOKUP([1]!Tabelle13[[#This Row],[Vlookup this ID for freight costs]],$AL$2:$AL$6811,2,FALSE)</f>
        <v>#REF!</v>
      </c>
      <c r="AP1780">
        <v>51.74</v>
      </c>
      <c r="AQ1780">
        <v>51.74</v>
      </c>
      <c r="AR1780" s="4">
        <v>14</v>
      </c>
      <c r="AS1780" s="4">
        <v>12</v>
      </c>
      <c r="AT1780" s="4">
        <v>2012</v>
      </c>
      <c r="AU1780" s="4">
        <v>13</v>
      </c>
      <c r="AV1780" s="4">
        <v>12</v>
      </c>
      <c r="AW1780" s="4">
        <v>2012</v>
      </c>
      <c r="AX1780" t="str">
        <f t="shared" si="487"/>
        <v>No Delay</v>
      </c>
      <c r="AY1780">
        <f t="shared" si="488"/>
        <v>0</v>
      </c>
    </row>
    <row r="1781" spans="1:51" x14ac:dyDescent="0.2">
      <c r="A1781" s="3">
        <v>16619</v>
      </c>
      <c r="B1781" s="1" t="s">
        <v>172</v>
      </c>
      <c r="C1781" s="1" t="s">
        <v>114</v>
      </c>
      <c r="D1781" s="1" t="s">
        <v>52</v>
      </c>
      <c r="E1781" s="1" t="s">
        <v>53</v>
      </c>
      <c r="F1781" s="1" t="s">
        <v>53</v>
      </c>
      <c r="G1781" s="13" t="s">
        <v>141</v>
      </c>
      <c r="H1781" s="12">
        <v>41631</v>
      </c>
      <c r="I1781" s="12" t="s">
        <v>682</v>
      </c>
      <c r="J1781" s="12">
        <v>41738</v>
      </c>
      <c r="K1781" s="4">
        <v>5433</v>
      </c>
      <c r="L1781" s="1" t="s">
        <v>146</v>
      </c>
      <c r="M1781" s="1" t="s">
        <v>170</v>
      </c>
      <c r="N1781" s="1" t="s">
        <v>171</v>
      </c>
      <c r="O1781" s="1" t="s">
        <v>93</v>
      </c>
      <c r="P1781">
        <v>60</v>
      </c>
      <c r="Q1781">
        <v>20000</v>
      </c>
      <c r="R1781">
        <v>43000</v>
      </c>
      <c r="S1781">
        <v>2.15</v>
      </c>
      <c r="T1781">
        <v>0.04</v>
      </c>
      <c r="U1781">
        <f t="shared" si="482"/>
        <v>43000</v>
      </c>
      <c r="V1781">
        <f t="shared" si="483"/>
        <v>1200000</v>
      </c>
      <c r="W1781" s="1" t="s">
        <v>155</v>
      </c>
      <c r="X1781" s="1" t="s">
        <v>1236</v>
      </c>
      <c r="Y1781" s="1" t="s">
        <v>156</v>
      </c>
      <c r="Z1781" s="3">
        <v>6648</v>
      </c>
      <c r="AA1781" s="4">
        <f t="shared" si="489"/>
        <v>1044</v>
      </c>
      <c r="AB1781" s="4">
        <f t="shared" si="480"/>
        <v>4439.6962060000005</v>
      </c>
      <c r="AC1781" s="4">
        <f t="shared" si="481"/>
        <v>1044</v>
      </c>
      <c r="AD1781" s="4">
        <f t="shared" si="492"/>
        <v>3737.3055555555557</v>
      </c>
      <c r="AE1781" s="4">
        <v>1044</v>
      </c>
      <c r="AF1781" s="4">
        <v>1044</v>
      </c>
      <c r="AG1781" s="4">
        <f t="shared" si="495"/>
        <v>1044</v>
      </c>
      <c r="AI1781" t="e">
        <f t="shared" si="485"/>
        <v>#N/A</v>
      </c>
      <c r="AJ1781">
        <v>5145.6899999999996</v>
      </c>
      <c r="AK1781" s="2">
        <v>5145.6899999999996</v>
      </c>
      <c r="AL1781" s="2">
        <f t="shared" si="496"/>
        <v>5145.6899999999996</v>
      </c>
      <c r="AM1781" s="4"/>
      <c r="AN1781" t="e">
        <f>VLOOKUP([1]!Tabelle13[[#This Row],[Vlookup this ID for freight costs]],$AL$2:$AL$6811,2,FALSE)</f>
        <v>#REF!</v>
      </c>
      <c r="AP1781">
        <v>44.2</v>
      </c>
      <c r="AQ1781">
        <v>44.2</v>
      </c>
      <c r="AR1781" s="4">
        <v>23</v>
      </c>
      <c r="AS1781" s="4">
        <v>12</v>
      </c>
      <c r="AT1781" s="4">
        <v>2013</v>
      </c>
      <c r="AU1781" s="4">
        <v>9</v>
      </c>
      <c r="AV1781" s="4">
        <v>4</v>
      </c>
      <c r="AW1781" s="4">
        <v>2014</v>
      </c>
      <c r="AX1781" t="str">
        <f t="shared" si="487"/>
        <v>Delay</v>
      </c>
      <c r="AY1781">
        <f t="shared" si="488"/>
        <v>107</v>
      </c>
    </row>
    <row r="1782" spans="1:51" x14ac:dyDescent="0.2">
      <c r="A1782" s="3">
        <v>84980</v>
      </c>
      <c r="B1782" s="1" t="s">
        <v>172</v>
      </c>
      <c r="C1782" s="1" t="s">
        <v>114</v>
      </c>
      <c r="D1782" s="1" t="s">
        <v>130</v>
      </c>
      <c r="E1782" s="1" t="s">
        <v>101</v>
      </c>
      <c r="F1782" s="1" t="s">
        <v>101</v>
      </c>
      <c r="G1782" s="13" t="s">
        <v>534</v>
      </c>
      <c r="H1782" s="12">
        <v>41912</v>
      </c>
      <c r="I1782" s="12" t="s">
        <v>479</v>
      </c>
      <c r="J1782" s="12">
        <v>41934</v>
      </c>
      <c r="K1782" s="4">
        <v>6032</v>
      </c>
      <c r="L1782" s="1" t="s">
        <v>146</v>
      </c>
      <c r="M1782" s="1" t="s">
        <v>132</v>
      </c>
      <c r="N1782" s="1" t="s">
        <v>238</v>
      </c>
      <c r="O1782" s="1" t="s">
        <v>93</v>
      </c>
      <c r="P1782">
        <v>30</v>
      </c>
      <c r="Q1782">
        <v>11536</v>
      </c>
      <c r="R1782">
        <v>54219.199999999997</v>
      </c>
      <c r="S1782">
        <v>4.7</v>
      </c>
      <c r="T1782">
        <v>0.16</v>
      </c>
      <c r="U1782">
        <f t="shared" si="482"/>
        <v>54219.200000000004</v>
      </c>
      <c r="V1782">
        <f t="shared" si="483"/>
        <v>346080</v>
      </c>
      <c r="W1782" s="1" t="s">
        <v>1641</v>
      </c>
      <c r="X1782" s="1" t="s">
        <v>1236</v>
      </c>
      <c r="Y1782" s="1" t="s">
        <v>3085</v>
      </c>
      <c r="Z1782" s="3">
        <v>14773</v>
      </c>
      <c r="AA1782" s="4">
        <f t="shared" si="489"/>
        <v>1046</v>
      </c>
      <c r="AB1782" s="4">
        <f t="shared" si="480"/>
        <v>3510.7908268000001</v>
      </c>
      <c r="AC1782" s="4">
        <f t="shared" si="481"/>
        <v>1046</v>
      </c>
      <c r="AD1782" s="4">
        <f t="shared" si="492"/>
        <v>819</v>
      </c>
      <c r="AE1782" s="4">
        <v>1046</v>
      </c>
      <c r="AF1782" s="4">
        <v>1046</v>
      </c>
      <c r="AG1782" s="4">
        <f t="shared" si="495"/>
        <v>1046</v>
      </c>
      <c r="AI1782" t="e">
        <f t="shared" si="485"/>
        <v>#N/A</v>
      </c>
      <c r="AJ1782">
        <v>1157.78</v>
      </c>
      <c r="AK1782" s="2">
        <v>1157.78</v>
      </c>
      <c r="AL1782" s="2">
        <f t="shared" si="496"/>
        <v>1157.78</v>
      </c>
      <c r="AM1782" s="4"/>
      <c r="AN1782" t="e">
        <f>VLOOKUP([1]!Tabelle13[[#This Row],[Vlookup this ID for freight costs]],$AL$2:$AL$6811,2,FALSE)</f>
        <v>#REF!</v>
      </c>
      <c r="AP1782">
        <v>55.74</v>
      </c>
      <c r="AQ1782">
        <v>55.74</v>
      </c>
      <c r="AR1782" s="4">
        <v>30</v>
      </c>
      <c r="AS1782" s="4">
        <v>9</v>
      </c>
      <c r="AT1782" s="4">
        <v>2014</v>
      </c>
      <c r="AU1782" s="4">
        <v>22</v>
      </c>
      <c r="AV1782" s="4">
        <v>10</v>
      </c>
      <c r="AW1782" s="4">
        <v>2014</v>
      </c>
      <c r="AX1782" t="str">
        <f t="shared" si="487"/>
        <v>Delay</v>
      </c>
      <c r="AY1782">
        <f t="shared" si="488"/>
        <v>22</v>
      </c>
    </row>
    <row r="1783" spans="1:51" x14ac:dyDescent="0.2">
      <c r="A1783" s="3">
        <v>12384</v>
      </c>
      <c r="B1783" s="1" t="s">
        <v>98</v>
      </c>
      <c r="C1783" s="1" t="s">
        <v>99</v>
      </c>
      <c r="D1783" s="1" t="s">
        <v>130</v>
      </c>
      <c r="E1783" s="1" t="s">
        <v>53</v>
      </c>
      <c r="F1783" s="1" t="s">
        <v>53</v>
      </c>
      <c r="G1783" s="13" t="s">
        <v>1086</v>
      </c>
      <c r="H1783" s="12">
        <v>39293</v>
      </c>
      <c r="I1783" s="12" t="s">
        <v>1086</v>
      </c>
      <c r="J1783" s="12">
        <v>39293</v>
      </c>
      <c r="K1783" s="4">
        <v>274</v>
      </c>
      <c r="L1783" s="1" t="s">
        <v>146</v>
      </c>
      <c r="M1783" s="1" t="s">
        <v>132</v>
      </c>
      <c r="N1783" s="1" t="s">
        <v>265</v>
      </c>
      <c r="O1783" s="1" t="s">
        <v>93</v>
      </c>
      <c r="P1783">
        <v>60</v>
      </c>
      <c r="Q1783">
        <v>11807</v>
      </c>
      <c r="R1783">
        <v>42150.99</v>
      </c>
      <c r="S1783">
        <v>3.57</v>
      </c>
      <c r="T1783">
        <v>0.06</v>
      </c>
      <c r="U1783">
        <f t="shared" si="482"/>
        <v>42150.99</v>
      </c>
      <c r="V1783">
        <f t="shared" si="483"/>
        <v>708420</v>
      </c>
      <c r="W1783" s="1" t="s">
        <v>155</v>
      </c>
      <c r="X1783" s="1" t="s">
        <v>1236</v>
      </c>
      <c r="Y1783" s="1" t="s">
        <v>156</v>
      </c>
      <c r="Z1783" s="3">
        <v>5565</v>
      </c>
      <c r="AA1783" s="4">
        <f t="shared" si="489"/>
        <v>1050</v>
      </c>
      <c r="AB1783" s="4">
        <f t="shared" si="480"/>
        <v>3540.5324805999999</v>
      </c>
      <c r="AC1783" s="4">
        <f t="shared" si="481"/>
        <v>1050</v>
      </c>
      <c r="AD1783" s="4">
        <f t="shared" si="492"/>
        <v>1426</v>
      </c>
      <c r="AE1783" s="4">
        <v>1050</v>
      </c>
      <c r="AF1783" s="4">
        <v>1050</v>
      </c>
      <c r="AG1783" s="4">
        <f t="shared" si="495"/>
        <v>1050</v>
      </c>
      <c r="AI1783" t="e">
        <f t="shared" si="485"/>
        <v>#N/A</v>
      </c>
      <c r="AJ1783">
        <v>3291</v>
      </c>
      <c r="AK1783" s="2">
        <v>3291</v>
      </c>
      <c r="AL1783" s="2">
        <f t="shared" si="496"/>
        <v>3291</v>
      </c>
      <c r="AM1783" s="4"/>
      <c r="AN1783" t="e">
        <f>VLOOKUP([1]!Tabelle13[[#This Row],[Vlookup this ID for freight costs]],$AL$2:$AL$6811,2,FALSE)</f>
        <v>#REF!</v>
      </c>
      <c r="AP1783">
        <v>67.44</v>
      </c>
      <c r="AQ1783">
        <v>67.44</v>
      </c>
      <c r="AR1783" s="4">
        <v>30</v>
      </c>
      <c r="AS1783" s="4">
        <v>7</v>
      </c>
      <c r="AT1783" s="4">
        <v>2007</v>
      </c>
      <c r="AU1783" s="4">
        <v>30</v>
      </c>
      <c r="AV1783" s="4">
        <v>7</v>
      </c>
      <c r="AW1783" s="4">
        <v>2007</v>
      </c>
      <c r="AX1783" t="str">
        <f t="shared" si="487"/>
        <v>No Delay</v>
      </c>
      <c r="AY1783">
        <f t="shared" si="488"/>
        <v>0</v>
      </c>
    </row>
    <row r="1784" spans="1:51" x14ac:dyDescent="0.2">
      <c r="A1784" s="3">
        <v>11680</v>
      </c>
      <c r="B1784" s="1" t="s">
        <v>164</v>
      </c>
      <c r="C1784" s="1" t="s">
        <v>165</v>
      </c>
      <c r="D1784" s="1" t="s">
        <v>130</v>
      </c>
      <c r="E1784" s="1" t="s">
        <v>53</v>
      </c>
      <c r="F1784" s="1" t="s">
        <v>53</v>
      </c>
      <c r="G1784" s="13" t="s">
        <v>988</v>
      </c>
      <c r="H1784" s="12">
        <v>40067</v>
      </c>
      <c r="I1784" s="12" t="s">
        <v>988</v>
      </c>
      <c r="J1784" s="12">
        <v>40067</v>
      </c>
      <c r="K1784" s="4">
        <v>1813</v>
      </c>
      <c r="L1784" s="1" t="s">
        <v>146</v>
      </c>
      <c r="M1784" s="1" t="s">
        <v>132</v>
      </c>
      <c r="N1784" s="1" t="s">
        <v>275</v>
      </c>
      <c r="O1784" s="1" t="s">
        <v>93</v>
      </c>
      <c r="P1784">
        <v>60</v>
      </c>
      <c r="Q1784">
        <v>13000</v>
      </c>
      <c r="R1784">
        <v>113880</v>
      </c>
      <c r="S1784">
        <v>8.76</v>
      </c>
      <c r="T1784">
        <v>0.15</v>
      </c>
      <c r="U1784">
        <f t="shared" si="482"/>
        <v>113880</v>
      </c>
      <c r="V1784">
        <f t="shared" si="483"/>
        <v>780000</v>
      </c>
      <c r="W1784" s="1" t="s">
        <v>160</v>
      </c>
      <c r="X1784" s="1" t="s">
        <v>1236</v>
      </c>
      <c r="Y1784" s="1" t="s">
        <v>161</v>
      </c>
      <c r="Z1784" s="3">
        <v>5149</v>
      </c>
      <c r="AA1784" s="4">
        <f t="shared" si="489"/>
        <v>1051</v>
      </c>
      <c r="AB1784" s="4">
        <f t="shared" si="480"/>
        <v>3671.4616059999998</v>
      </c>
      <c r="AC1784" s="4">
        <f t="shared" si="481"/>
        <v>1051</v>
      </c>
      <c r="AD1784" s="4">
        <f t="shared" si="492"/>
        <v>5327.333333333333</v>
      </c>
      <c r="AE1784" s="4">
        <v>1051</v>
      </c>
      <c r="AF1784" s="4">
        <v>1051</v>
      </c>
      <c r="AG1784" s="4">
        <f t="shared" si="495"/>
        <v>1051</v>
      </c>
      <c r="AH1784" s="4">
        <v>85530</v>
      </c>
      <c r="AI1784">
        <f t="shared" si="485"/>
        <v>389</v>
      </c>
      <c r="AJ1784">
        <v>6575.7</v>
      </c>
      <c r="AK1784" s="2">
        <v>6575.7</v>
      </c>
      <c r="AL1784" s="2">
        <f t="shared" si="496"/>
        <v>6575.7</v>
      </c>
      <c r="AM1784" s="4"/>
      <c r="AN1784" t="e">
        <f>VLOOKUP([1]!Tabelle13[[#This Row],[Vlookup this ID for freight costs]],$AL$2:$AL$6811,2,FALSE)</f>
        <v>#REF!</v>
      </c>
      <c r="AP1784">
        <v>223.2</v>
      </c>
      <c r="AQ1784">
        <v>223.2</v>
      </c>
      <c r="AR1784" s="4">
        <v>11</v>
      </c>
      <c r="AS1784" s="4">
        <v>9</v>
      </c>
      <c r="AT1784" s="4">
        <v>2009</v>
      </c>
      <c r="AU1784" s="4">
        <v>11</v>
      </c>
      <c r="AV1784" s="4">
        <v>9</v>
      </c>
      <c r="AW1784" s="4">
        <v>2009</v>
      </c>
      <c r="AX1784" t="str">
        <f t="shared" si="487"/>
        <v>No Delay</v>
      </c>
      <c r="AY1784">
        <f t="shared" si="488"/>
        <v>0</v>
      </c>
    </row>
    <row r="1785" spans="1:51" x14ac:dyDescent="0.2">
      <c r="A1785" s="3">
        <v>84121</v>
      </c>
      <c r="B1785" s="1" t="s">
        <v>175</v>
      </c>
      <c r="C1785" s="1" t="s">
        <v>165</v>
      </c>
      <c r="D1785" s="1" t="s">
        <v>130</v>
      </c>
      <c r="E1785" s="1" t="s">
        <v>101</v>
      </c>
      <c r="F1785" s="1" t="s">
        <v>101</v>
      </c>
      <c r="G1785" s="13" t="s">
        <v>1581</v>
      </c>
      <c r="H1785" s="12">
        <v>40917</v>
      </c>
      <c r="I1785" s="12" t="s">
        <v>1459</v>
      </c>
      <c r="J1785" s="12">
        <v>40878</v>
      </c>
      <c r="K1785" s="4">
        <v>3610</v>
      </c>
      <c r="L1785" s="1" t="s">
        <v>146</v>
      </c>
      <c r="M1785" s="1" t="s">
        <v>132</v>
      </c>
      <c r="N1785" s="1" t="s">
        <v>167</v>
      </c>
      <c r="O1785" s="1" t="s">
        <v>93</v>
      </c>
      <c r="P1785">
        <v>30</v>
      </c>
      <c r="Q1785">
        <v>10000</v>
      </c>
      <c r="R1785">
        <v>41200</v>
      </c>
      <c r="S1785">
        <v>4.12</v>
      </c>
      <c r="T1785">
        <v>0.14000000000000001</v>
      </c>
      <c r="U1785">
        <f t="shared" si="482"/>
        <v>41200</v>
      </c>
      <c r="V1785">
        <f t="shared" si="483"/>
        <v>300000</v>
      </c>
      <c r="W1785" s="1" t="s">
        <v>197</v>
      </c>
      <c r="X1785" s="1" t="s">
        <v>1236</v>
      </c>
      <c r="Y1785" s="1" t="s">
        <v>3082</v>
      </c>
      <c r="Z1785" s="3">
        <v>10265</v>
      </c>
      <c r="AA1785" s="4">
        <f t="shared" si="489"/>
        <v>1051</v>
      </c>
      <c r="AB1785" s="4">
        <f t="shared" si="480"/>
        <v>3342.218206</v>
      </c>
      <c r="AC1785" s="4">
        <f t="shared" si="481"/>
        <v>1051</v>
      </c>
      <c r="AD1785" s="4">
        <f t="shared" si="492"/>
        <v>2609.2959257333337</v>
      </c>
      <c r="AE1785" s="4">
        <v>1051</v>
      </c>
      <c r="AF1785" s="4">
        <v>1051</v>
      </c>
      <c r="AG1785" s="4">
        <f t="shared" si="495"/>
        <v>1051</v>
      </c>
      <c r="AI1785" t="e">
        <f t="shared" si="485"/>
        <v>#N/A</v>
      </c>
      <c r="AJ1785">
        <v>39130.379999999997</v>
      </c>
      <c r="AK1785" s="2">
        <v>39130.379999999997</v>
      </c>
      <c r="AL1785" s="2">
        <f t="shared" si="496"/>
        <v>39130.379999999997</v>
      </c>
      <c r="AM1785" s="4"/>
      <c r="AN1785" t="e">
        <f>VLOOKUP([1]!Tabelle13[[#This Row],[Vlookup this ID for freight costs]],$AL$2:$AL$6811,2,FALSE)</f>
        <v>#REF!</v>
      </c>
      <c r="AP1785">
        <v>67.98</v>
      </c>
      <c r="AQ1785">
        <v>67.98</v>
      </c>
      <c r="AR1785" s="4">
        <v>9</v>
      </c>
      <c r="AS1785" s="4">
        <v>1</v>
      </c>
      <c r="AT1785" s="4">
        <v>2012</v>
      </c>
      <c r="AU1785" s="4">
        <v>1</v>
      </c>
      <c r="AV1785" s="4">
        <v>12</v>
      </c>
      <c r="AW1785" s="4">
        <v>2011</v>
      </c>
      <c r="AX1785" t="str">
        <f t="shared" si="487"/>
        <v>No Delay</v>
      </c>
      <c r="AY1785">
        <f t="shared" si="488"/>
        <v>0</v>
      </c>
    </row>
    <row r="1786" spans="1:51" x14ac:dyDescent="0.2">
      <c r="A1786" s="3">
        <v>84685</v>
      </c>
      <c r="B1786" s="1" t="s">
        <v>175</v>
      </c>
      <c r="C1786" s="1" t="s">
        <v>165</v>
      </c>
      <c r="D1786" s="1" t="s">
        <v>130</v>
      </c>
      <c r="E1786" s="1" t="s">
        <v>101</v>
      </c>
      <c r="F1786" s="1" t="s">
        <v>101</v>
      </c>
      <c r="G1786" s="13" t="s">
        <v>1581</v>
      </c>
      <c r="H1786" s="12">
        <v>40917</v>
      </c>
      <c r="I1786" s="12" t="s">
        <v>1459</v>
      </c>
      <c r="J1786" s="12">
        <v>40878</v>
      </c>
      <c r="K1786" s="4">
        <v>3611</v>
      </c>
      <c r="L1786" s="1" t="s">
        <v>146</v>
      </c>
      <c r="M1786" s="1" t="s">
        <v>132</v>
      </c>
      <c r="N1786" s="1" t="s">
        <v>275</v>
      </c>
      <c r="O1786" s="1" t="s">
        <v>93</v>
      </c>
      <c r="P1786">
        <v>60</v>
      </c>
      <c r="Q1786">
        <v>1529</v>
      </c>
      <c r="R1786">
        <v>12629.54</v>
      </c>
      <c r="S1786">
        <v>8.26</v>
      </c>
      <c r="T1786">
        <v>0.14000000000000001</v>
      </c>
      <c r="U1786">
        <f t="shared" si="482"/>
        <v>12629.539999999999</v>
      </c>
      <c r="V1786">
        <f t="shared" si="483"/>
        <v>91740</v>
      </c>
      <c r="W1786" s="1" t="s">
        <v>155</v>
      </c>
      <c r="X1786" s="1" t="s">
        <v>1236</v>
      </c>
      <c r="Y1786" s="1" t="s">
        <v>156</v>
      </c>
      <c r="Z1786" s="3">
        <v>11413</v>
      </c>
      <c r="AA1786" s="4">
        <f t="shared" si="489"/>
        <v>1051</v>
      </c>
      <c r="AB1786" s="4">
        <f t="shared" si="480"/>
        <v>2412.5445921999999</v>
      </c>
      <c r="AC1786" s="4">
        <f t="shared" si="481"/>
        <v>1051</v>
      </c>
      <c r="AD1786" s="4">
        <f t="shared" si="492"/>
        <v>3288.75</v>
      </c>
      <c r="AE1786" s="3" t="s">
        <v>1642</v>
      </c>
      <c r="AF1786" s="3">
        <v>1051</v>
      </c>
      <c r="AG1786" s="4">
        <f>AI1786</f>
        <v>1051</v>
      </c>
      <c r="AH1786" s="4">
        <v>84121</v>
      </c>
      <c r="AI1786">
        <f t="shared" si="485"/>
        <v>1051</v>
      </c>
      <c r="AJ1786" t="s">
        <v>1642</v>
      </c>
      <c r="AK1786" s="2">
        <v>39130.379999999997</v>
      </c>
      <c r="AL1786" s="2">
        <f>AN1786</f>
        <v>39130.379999999997</v>
      </c>
      <c r="AM1786" s="4">
        <v>84121</v>
      </c>
      <c r="AN1786">
        <f>INDEX($AJ$2:$AJ$6811,MATCH(AM1786,$A$2:$A$6811,0))</f>
        <v>39130.379999999997</v>
      </c>
      <c r="AP1786">
        <v>20.84</v>
      </c>
      <c r="AQ1786">
        <v>20.84</v>
      </c>
      <c r="AR1786" s="4">
        <v>9</v>
      </c>
      <c r="AS1786" s="4">
        <v>1</v>
      </c>
      <c r="AT1786" s="4">
        <v>2012</v>
      </c>
      <c r="AU1786" s="4">
        <v>1</v>
      </c>
      <c r="AV1786" s="4">
        <v>12</v>
      </c>
      <c r="AW1786" s="4">
        <v>2011</v>
      </c>
      <c r="AX1786" t="str">
        <f t="shared" si="487"/>
        <v>No Delay</v>
      </c>
      <c r="AY1786">
        <f t="shared" si="488"/>
        <v>0</v>
      </c>
    </row>
    <row r="1787" spans="1:51" x14ac:dyDescent="0.2">
      <c r="A1787" s="3">
        <v>86424</v>
      </c>
      <c r="B1787" s="1" t="s">
        <v>175</v>
      </c>
      <c r="C1787" s="1" t="s">
        <v>165</v>
      </c>
      <c r="D1787" s="1" t="s">
        <v>130</v>
      </c>
      <c r="E1787" s="1" t="s">
        <v>101</v>
      </c>
      <c r="F1787" s="1" t="s">
        <v>101</v>
      </c>
      <c r="G1787" s="13" t="s">
        <v>1581</v>
      </c>
      <c r="H1787" s="12">
        <v>40917</v>
      </c>
      <c r="I1787" s="12" t="s">
        <v>1459</v>
      </c>
      <c r="J1787" s="12">
        <v>40878</v>
      </c>
      <c r="K1787" s="4">
        <v>3613</v>
      </c>
      <c r="L1787" s="1" t="s">
        <v>146</v>
      </c>
      <c r="M1787" s="1" t="s">
        <v>132</v>
      </c>
      <c r="N1787" s="1" t="s">
        <v>265</v>
      </c>
      <c r="O1787" s="1" t="s">
        <v>93</v>
      </c>
      <c r="P1787">
        <v>60</v>
      </c>
      <c r="Q1787">
        <v>4466</v>
      </c>
      <c r="R1787">
        <v>11522.28</v>
      </c>
      <c r="S1787">
        <v>2.58</v>
      </c>
      <c r="T1787">
        <v>0.04</v>
      </c>
      <c r="U1787">
        <f t="shared" si="482"/>
        <v>11522.28</v>
      </c>
      <c r="V1787">
        <f t="shared" si="483"/>
        <v>267960</v>
      </c>
      <c r="W1787" s="1" t="s">
        <v>197</v>
      </c>
      <c r="X1787" s="1" t="s">
        <v>1236</v>
      </c>
      <c r="Y1787" s="1" t="s">
        <v>3082</v>
      </c>
      <c r="Z1787" s="3">
        <v>10265</v>
      </c>
      <c r="AA1787" s="4">
        <f t="shared" si="489"/>
        <v>1051</v>
      </c>
      <c r="AB1787" s="4">
        <f t="shared" ref="AB1787:AB1800" si="497" xml:space="preserve"> 2244.740206  + 0.1097478*Q1787</f>
        <v>2734.8738807999998</v>
      </c>
      <c r="AC1787" s="4">
        <f t="shared" ref="AC1787:AC1850" si="498">AF1787</f>
        <v>1051</v>
      </c>
      <c r="AD1787" s="4">
        <f t="shared" si="492"/>
        <v>1051</v>
      </c>
      <c r="AE1787" s="3" t="s">
        <v>1642</v>
      </c>
      <c r="AF1787" s="3">
        <v>1051</v>
      </c>
      <c r="AG1787" s="4">
        <f>AI1787</f>
        <v>1051</v>
      </c>
      <c r="AH1787" s="4">
        <v>84121</v>
      </c>
      <c r="AI1787">
        <f t="shared" si="485"/>
        <v>1051</v>
      </c>
      <c r="AJ1787" t="s">
        <v>1642</v>
      </c>
      <c r="AK1787" s="2">
        <v>39130.379999999997</v>
      </c>
      <c r="AL1787" s="2">
        <f>AN1787</f>
        <v>39130.379999999997</v>
      </c>
      <c r="AM1787" s="4">
        <v>84121</v>
      </c>
      <c r="AN1787">
        <f>INDEX($AJ$2:$AJ$6811,MATCH(AM1787,$A$2:$A$6811,0))</f>
        <v>39130.379999999997</v>
      </c>
      <c r="AP1787">
        <v>19.010000000000002</v>
      </c>
      <c r="AQ1787">
        <v>19.010000000000002</v>
      </c>
      <c r="AR1787" s="4">
        <v>9</v>
      </c>
      <c r="AS1787" s="4">
        <v>1</v>
      </c>
      <c r="AT1787" s="4">
        <v>2012</v>
      </c>
      <c r="AU1787" s="4">
        <v>1</v>
      </c>
      <c r="AV1787" s="4">
        <v>12</v>
      </c>
      <c r="AW1787" s="4">
        <v>2011</v>
      </c>
      <c r="AX1787" t="str">
        <f t="shared" si="487"/>
        <v>No Delay</v>
      </c>
      <c r="AY1787">
        <f t="shared" si="488"/>
        <v>0</v>
      </c>
    </row>
    <row r="1788" spans="1:51" x14ac:dyDescent="0.2">
      <c r="A1788" s="3">
        <v>86423</v>
      </c>
      <c r="B1788" s="1" t="s">
        <v>175</v>
      </c>
      <c r="C1788" s="1" t="s">
        <v>165</v>
      </c>
      <c r="D1788" s="1" t="s">
        <v>130</v>
      </c>
      <c r="E1788" s="1" t="s">
        <v>101</v>
      </c>
      <c r="F1788" s="1" t="s">
        <v>101</v>
      </c>
      <c r="G1788" s="13" t="s">
        <v>1581</v>
      </c>
      <c r="H1788" s="12">
        <v>40917</v>
      </c>
      <c r="I1788" s="12" t="s">
        <v>1459</v>
      </c>
      <c r="J1788" s="12">
        <v>40878</v>
      </c>
      <c r="K1788" s="4">
        <v>3612</v>
      </c>
      <c r="L1788" s="1" t="s">
        <v>146</v>
      </c>
      <c r="M1788" s="1" t="s">
        <v>132</v>
      </c>
      <c r="N1788" s="1" t="s">
        <v>154</v>
      </c>
      <c r="O1788" s="1" t="s">
        <v>93</v>
      </c>
      <c r="P1788">
        <v>60</v>
      </c>
      <c r="Q1788">
        <v>35000</v>
      </c>
      <c r="R1788">
        <v>385000</v>
      </c>
      <c r="S1788">
        <v>11</v>
      </c>
      <c r="T1788">
        <v>0.18</v>
      </c>
      <c r="U1788">
        <f t="shared" si="482"/>
        <v>385000</v>
      </c>
      <c r="V1788">
        <f t="shared" si="483"/>
        <v>2100000</v>
      </c>
      <c r="W1788" s="1" t="s">
        <v>160</v>
      </c>
      <c r="X1788" s="1" t="s">
        <v>1236</v>
      </c>
      <c r="Y1788" s="1" t="s">
        <v>161</v>
      </c>
      <c r="Z1788" s="3">
        <v>10896</v>
      </c>
      <c r="AA1788" s="4">
        <f t="shared" si="489"/>
        <v>1051</v>
      </c>
      <c r="AB1788" s="4">
        <f t="shared" si="497"/>
        <v>6085.9132060000002</v>
      </c>
      <c r="AC1788" s="4">
        <f t="shared" si="498"/>
        <v>1051</v>
      </c>
      <c r="AD1788" s="4">
        <f t="shared" si="492"/>
        <v>6977</v>
      </c>
      <c r="AE1788" s="3" t="s">
        <v>1642</v>
      </c>
      <c r="AF1788" s="3">
        <v>1051</v>
      </c>
      <c r="AG1788" s="4">
        <f>AI1788</f>
        <v>1051</v>
      </c>
      <c r="AH1788" s="4">
        <v>84121</v>
      </c>
      <c r="AI1788">
        <f t="shared" si="485"/>
        <v>1051</v>
      </c>
      <c r="AJ1788" t="s">
        <v>1642</v>
      </c>
      <c r="AK1788" s="2">
        <v>39130.379999999997</v>
      </c>
      <c r="AL1788" s="2">
        <f>AN1788</f>
        <v>39130.379999999997</v>
      </c>
      <c r="AM1788" s="4">
        <v>84121</v>
      </c>
      <c r="AN1788">
        <f>INDEX($AJ$2:$AJ$6811,MATCH(AM1788,$A$2:$A$6811,0))</f>
        <v>39130.379999999997</v>
      </c>
      <c r="AP1788">
        <v>635.25</v>
      </c>
      <c r="AQ1788">
        <v>635.25</v>
      </c>
      <c r="AR1788" s="4">
        <v>9</v>
      </c>
      <c r="AS1788" s="4">
        <v>1</v>
      </c>
      <c r="AT1788" s="4">
        <v>2012</v>
      </c>
      <c r="AU1788" s="4">
        <v>1</v>
      </c>
      <c r="AV1788" s="4">
        <v>12</v>
      </c>
      <c r="AW1788" s="4">
        <v>2011</v>
      </c>
      <c r="AX1788" t="str">
        <f t="shared" si="487"/>
        <v>No Delay</v>
      </c>
      <c r="AY1788">
        <f t="shared" si="488"/>
        <v>0</v>
      </c>
    </row>
    <row r="1789" spans="1:51" x14ac:dyDescent="0.2">
      <c r="A1789" s="3">
        <v>12168</v>
      </c>
      <c r="B1789" s="1" t="s">
        <v>144</v>
      </c>
      <c r="C1789" s="1" t="s">
        <v>65</v>
      </c>
      <c r="D1789" s="1" t="s">
        <v>130</v>
      </c>
      <c r="E1789" s="1" t="s">
        <v>53</v>
      </c>
      <c r="F1789" s="1" t="s">
        <v>53</v>
      </c>
      <c r="G1789" s="13" t="s">
        <v>1547</v>
      </c>
      <c r="H1789" s="12">
        <v>39492</v>
      </c>
      <c r="I1789" s="12" t="s">
        <v>1547</v>
      </c>
      <c r="J1789" s="12">
        <v>39492</v>
      </c>
      <c r="K1789" s="4">
        <v>660</v>
      </c>
      <c r="L1789" s="1" t="s">
        <v>146</v>
      </c>
      <c r="M1789" s="1" t="s">
        <v>132</v>
      </c>
      <c r="N1789" s="1" t="s">
        <v>221</v>
      </c>
      <c r="O1789" s="1" t="s">
        <v>93</v>
      </c>
      <c r="P1789">
        <v>60</v>
      </c>
      <c r="Q1789">
        <v>447</v>
      </c>
      <c r="R1789">
        <v>679.44</v>
      </c>
      <c r="S1789">
        <v>1.52</v>
      </c>
      <c r="T1789">
        <v>0.03</v>
      </c>
      <c r="U1789">
        <f t="shared" si="482"/>
        <v>679.44</v>
      </c>
      <c r="V1789">
        <f t="shared" si="483"/>
        <v>26820</v>
      </c>
      <c r="W1789" s="1" t="s">
        <v>155</v>
      </c>
      <c r="X1789" s="1" t="s">
        <v>1236</v>
      </c>
      <c r="Y1789" s="1" t="s">
        <v>156</v>
      </c>
      <c r="Z1789" s="3">
        <v>7726</v>
      </c>
      <c r="AA1789" s="4">
        <f t="shared" si="489"/>
        <v>1054</v>
      </c>
      <c r="AB1789" s="4">
        <f t="shared" si="497"/>
        <v>2293.7974725999998</v>
      </c>
      <c r="AC1789" s="4">
        <f t="shared" si="498"/>
        <v>1054</v>
      </c>
      <c r="AD1789" s="4">
        <f t="shared" si="492"/>
        <v>1420.6375210000001</v>
      </c>
      <c r="AE1789" s="4">
        <v>1054</v>
      </c>
      <c r="AF1789" s="4">
        <v>1054</v>
      </c>
      <c r="AG1789" s="4">
        <f>AE1789</f>
        <v>1054</v>
      </c>
      <c r="AI1789" t="e">
        <f t="shared" si="485"/>
        <v>#N/A</v>
      </c>
      <c r="AJ1789">
        <v>2722.38</v>
      </c>
      <c r="AK1789" s="2">
        <v>2722.38</v>
      </c>
      <c r="AL1789" s="2">
        <f>AJ1789</f>
        <v>2722.38</v>
      </c>
      <c r="AM1789" s="4"/>
      <c r="AN1789" t="e">
        <f>VLOOKUP([1]!Tabelle13[[#This Row],[Vlookup this ID for freight costs]],$AL$2:$AL$6811,2,FALSE)</f>
        <v>#REF!</v>
      </c>
      <c r="AP1789">
        <v>1.0900000000000001</v>
      </c>
      <c r="AQ1789">
        <v>1.0900000000000001</v>
      </c>
      <c r="AR1789" s="4">
        <v>14</v>
      </c>
      <c r="AS1789" s="4">
        <v>2</v>
      </c>
      <c r="AT1789" s="4">
        <v>2008</v>
      </c>
      <c r="AU1789" s="4">
        <v>14</v>
      </c>
      <c r="AV1789" s="4">
        <v>2</v>
      </c>
      <c r="AW1789" s="4">
        <v>2008</v>
      </c>
      <c r="AX1789" t="str">
        <f t="shared" si="487"/>
        <v>No Delay</v>
      </c>
      <c r="AY1789">
        <f t="shared" si="488"/>
        <v>0</v>
      </c>
    </row>
    <row r="1790" spans="1:51" x14ac:dyDescent="0.2">
      <c r="A1790" s="3">
        <v>12487</v>
      </c>
      <c r="B1790" s="1" t="s">
        <v>144</v>
      </c>
      <c r="C1790" s="1" t="s">
        <v>65</v>
      </c>
      <c r="D1790" s="1" t="s">
        <v>130</v>
      </c>
      <c r="E1790" s="1" t="s">
        <v>53</v>
      </c>
      <c r="F1790" s="1" t="s">
        <v>53</v>
      </c>
      <c r="G1790" s="13" t="s">
        <v>1547</v>
      </c>
      <c r="H1790" s="12">
        <v>39492</v>
      </c>
      <c r="I1790" s="12" t="s">
        <v>1547</v>
      </c>
      <c r="J1790" s="12">
        <v>39492</v>
      </c>
      <c r="K1790" s="4">
        <v>661</v>
      </c>
      <c r="L1790" s="1" t="s">
        <v>146</v>
      </c>
      <c r="M1790" s="1" t="s">
        <v>132</v>
      </c>
      <c r="N1790" s="1" t="s">
        <v>154</v>
      </c>
      <c r="O1790" s="1" t="s">
        <v>93</v>
      </c>
      <c r="P1790">
        <v>60</v>
      </c>
      <c r="Q1790">
        <v>8940</v>
      </c>
      <c r="R1790">
        <v>120690</v>
      </c>
      <c r="S1790">
        <v>13.5</v>
      </c>
      <c r="T1790">
        <v>0.22</v>
      </c>
      <c r="U1790">
        <f t="shared" si="482"/>
        <v>120690</v>
      </c>
      <c r="V1790">
        <f t="shared" si="483"/>
        <v>536400</v>
      </c>
      <c r="W1790" s="1" t="s">
        <v>204</v>
      </c>
      <c r="X1790" s="1" t="s">
        <v>1236</v>
      </c>
      <c r="Y1790" s="1" t="s">
        <v>205</v>
      </c>
      <c r="Z1790" s="3">
        <v>7364</v>
      </c>
      <c r="AA1790" s="4">
        <f t="shared" si="489"/>
        <v>1054</v>
      </c>
      <c r="AB1790" s="4">
        <f t="shared" si="497"/>
        <v>3225.885538</v>
      </c>
      <c r="AC1790" s="4">
        <f t="shared" si="498"/>
        <v>1054</v>
      </c>
      <c r="AD1790" s="4">
        <f t="shared" si="492"/>
        <v>1054</v>
      </c>
      <c r="AE1790" s="3" t="s">
        <v>1643</v>
      </c>
      <c r="AF1790" s="3">
        <v>1054</v>
      </c>
      <c r="AG1790" s="4">
        <f>AI1790</f>
        <v>1054</v>
      </c>
      <c r="AH1790" s="4">
        <v>12168</v>
      </c>
      <c r="AI1790">
        <f t="shared" si="485"/>
        <v>1054</v>
      </c>
      <c r="AJ1790" t="s">
        <v>1643</v>
      </c>
      <c r="AK1790" s="2">
        <v>2722.38</v>
      </c>
      <c r="AL1790" s="2">
        <f>AN1790</f>
        <v>2722.38</v>
      </c>
      <c r="AM1790" s="4">
        <v>12168</v>
      </c>
      <c r="AN1790">
        <f>INDEX($AJ$2:$AJ$6811,MATCH(AM1790,$A$2:$A$6811,0))</f>
        <v>2722.38</v>
      </c>
      <c r="AP1790">
        <v>193.1</v>
      </c>
      <c r="AQ1790">
        <v>193.1</v>
      </c>
      <c r="AR1790" s="4">
        <v>14</v>
      </c>
      <c r="AS1790" s="4">
        <v>2</v>
      </c>
      <c r="AT1790" s="4">
        <v>2008</v>
      </c>
      <c r="AU1790" s="4">
        <v>14</v>
      </c>
      <c r="AV1790" s="4">
        <v>2</v>
      </c>
      <c r="AW1790" s="4">
        <v>2008</v>
      </c>
      <c r="AX1790" t="str">
        <f t="shared" si="487"/>
        <v>No Delay</v>
      </c>
      <c r="AY1790">
        <f t="shared" si="488"/>
        <v>0</v>
      </c>
    </row>
    <row r="1791" spans="1:51" x14ac:dyDescent="0.2">
      <c r="A1791" s="3">
        <v>83413</v>
      </c>
      <c r="B1791" s="1" t="s">
        <v>175</v>
      </c>
      <c r="C1791" s="1" t="s">
        <v>165</v>
      </c>
      <c r="D1791" s="1" t="s">
        <v>130</v>
      </c>
      <c r="E1791" s="1" t="s">
        <v>101</v>
      </c>
      <c r="F1791" s="1" t="s">
        <v>101</v>
      </c>
      <c r="G1791" s="13" t="s">
        <v>256</v>
      </c>
      <c r="H1791" s="12">
        <v>40269</v>
      </c>
      <c r="I1791" s="12" t="s">
        <v>922</v>
      </c>
      <c r="J1791" s="12">
        <v>40262</v>
      </c>
      <c r="K1791" s="4">
        <v>2268</v>
      </c>
      <c r="L1791" s="1" t="s">
        <v>146</v>
      </c>
      <c r="M1791" s="1" t="s">
        <v>132</v>
      </c>
      <c r="N1791" s="1" t="s">
        <v>154</v>
      </c>
      <c r="O1791" s="1" t="s">
        <v>93</v>
      </c>
      <c r="P1791">
        <v>60</v>
      </c>
      <c r="Q1791">
        <v>9000</v>
      </c>
      <c r="R1791">
        <v>100980</v>
      </c>
      <c r="S1791">
        <v>11.22</v>
      </c>
      <c r="T1791">
        <v>0.19</v>
      </c>
      <c r="U1791">
        <f t="shared" si="482"/>
        <v>100980</v>
      </c>
      <c r="V1791">
        <f t="shared" si="483"/>
        <v>540000</v>
      </c>
      <c r="W1791" s="1" t="s">
        <v>155</v>
      </c>
      <c r="X1791" s="1" t="s">
        <v>1236</v>
      </c>
      <c r="Y1791" s="1" t="s">
        <v>156</v>
      </c>
      <c r="Z1791" s="3">
        <v>11413</v>
      </c>
      <c r="AA1791" s="4">
        <f t="shared" si="489"/>
        <v>1055</v>
      </c>
      <c r="AB1791" s="4">
        <f t="shared" si="497"/>
        <v>3232.4704059999999</v>
      </c>
      <c r="AC1791" s="4">
        <f t="shared" si="498"/>
        <v>1055</v>
      </c>
      <c r="AD1791" s="4">
        <f t="shared" si="492"/>
        <v>981.3</v>
      </c>
      <c r="AE1791" s="4">
        <v>1055</v>
      </c>
      <c r="AF1791" s="4">
        <v>1055</v>
      </c>
      <c r="AG1791" s="4">
        <f t="shared" ref="AG1791:AG1796" si="499">AE1791</f>
        <v>1055</v>
      </c>
      <c r="AI1791" t="e">
        <f t="shared" si="485"/>
        <v>#N/A</v>
      </c>
      <c r="AJ1791">
        <v>2961</v>
      </c>
      <c r="AK1791" s="2">
        <v>2961</v>
      </c>
      <c r="AL1791" s="2">
        <f t="shared" ref="AL1791:AL1796" si="500">AJ1791</f>
        <v>2961</v>
      </c>
      <c r="AM1791" s="4"/>
      <c r="AN1791" t="e">
        <f>VLOOKUP([1]!Tabelle13[[#This Row],[Vlookup this ID for freight costs]],$AL$2:$AL$6811,2,FALSE)</f>
        <v>#REF!</v>
      </c>
      <c r="AP1791">
        <v>217.71</v>
      </c>
      <c r="AQ1791">
        <v>217.71</v>
      </c>
      <c r="AR1791" s="4">
        <v>1</v>
      </c>
      <c r="AS1791" s="4">
        <v>4</v>
      </c>
      <c r="AT1791" s="4">
        <v>2010</v>
      </c>
      <c r="AU1791" s="4">
        <v>25</v>
      </c>
      <c r="AV1791" s="4">
        <v>4</v>
      </c>
      <c r="AW1791" s="4">
        <v>2010</v>
      </c>
      <c r="AX1791" t="str">
        <f t="shared" si="487"/>
        <v>Delay</v>
      </c>
      <c r="AY1791">
        <f t="shared" si="488"/>
        <v>0</v>
      </c>
    </row>
    <row r="1792" spans="1:51" x14ac:dyDescent="0.2">
      <c r="A1792" s="3">
        <v>12671</v>
      </c>
      <c r="B1792" s="1" t="s">
        <v>88</v>
      </c>
      <c r="C1792" s="1" t="s">
        <v>89</v>
      </c>
      <c r="D1792" s="1" t="s">
        <v>130</v>
      </c>
      <c r="E1792" s="1"/>
      <c r="F1792" s="1" t="s">
        <v>107</v>
      </c>
      <c r="G1792" s="13" t="s">
        <v>1458</v>
      </c>
      <c r="H1792" s="12">
        <v>39297</v>
      </c>
      <c r="I1792" s="12" t="s">
        <v>1458</v>
      </c>
      <c r="J1792" s="12">
        <v>39297</v>
      </c>
      <c r="K1792" s="4">
        <v>281</v>
      </c>
      <c r="L1792" s="1" t="s">
        <v>146</v>
      </c>
      <c r="M1792" s="1" t="s">
        <v>132</v>
      </c>
      <c r="N1792" s="1" t="s">
        <v>171</v>
      </c>
      <c r="O1792" s="1" t="s">
        <v>93</v>
      </c>
      <c r="P1792">
        <v>60</v>
      </c>
      <c r="Q1792">
        <v>22047</v>
      </c>
      <c r="R1792">
        <v>67022.880000000005</v>
      </c>
      <c r="S1792">
        <v>3.04</v>
      </c>
      <c r="T1792">
        <v>0.05</v>
      </c>
      <c r="U1792">
        <f t="shared" si="482"/>
        <v>67022.880000000005</v>
      </c>
      <c r="V1792">
        <f t="shared" si="483"/>
        <v>1322820</v>
      </c>
      <c r="W1792" s="1" t="s">
        <v>439</v>
      </c>
      <c r="X1792" s="1" t="s">
        <v>1236</v>
      </c>
      <c r="Y1792" s="1" t="s">
        <v>440</v>
      </c>
      <c r="Z1792" s="3">
        <v>8859</v>
      </c>
      <c r="AA1792" s="4">
        <f t="shared" si="489"/>
        <v>1057</v>
      </c>
      <c r="AB1792" s="4">
        <f t="shared" si="497"/>
        <v>4664.3499525999996</v>
      </c>
      <c r="AC1792" s="4">
        <f t="shared" si="498"/>
        <v>1057</v>
      </c>
      <c r="AD1792" s="4">
        <f t="shared" si="492"/>
        <v>1057</v>
      </c>
      <c r="AE1792" s="4">
        <v>1057</v>
      </c>
      <c r="AF1792" s="4">
        <v>1057</v>
      </c>
      <c r="AG1792" s="4">
        <f t="shared" si="499"/>
        <v>1057</v>
      </c>
      <c r="AI1792" t="e">
        <f t="shared" si="485"/>
        <v>#N/A</v>
      </c>
      <c r="AJ1792">
        <v>3348</v>
      </c>
      <c r="AK1792" s="2">
        <v>3348</v>
      </c>
      <c r="AL1792" s="2">
        <f t="shared" si="500"/>
        <v>3348</v>
      </c>
      <c r="AM1792" s="4"/>
      <c r="AN1792" t="e">
        <f>VLOOKUP([1]!Tabelle13[[#This Row],[Vlookup this ID for freight costs]],$AL$2:$AL$6811,2,FALSE)</f>
        <v>#REF!</v>
      </c>
      <c r="AP1792">
        <v>107.24</v>
      </c>
      <c r="AQ1792">
        <v>107.24</v>
      </c>
      <c r="AR1792" s="4">
        <v>3</v>
      </c>
      <c r="AS1792" s="4">
        <v>8</v>
      </c>
      <c r="AT1792" s="4">
        <v>2007</v>
      </c>
      <c r="AU1792" s="4">
        <v>3</v>
      </c>
      <c r="AV1792" s="4">
        <v>8</v>
      </c>
      <c r="AW1792" s="4">
        <v>2007</v>
      </c>
      <c r="AX1792" t="str">
        <f t="shared" si="487"/>
        <v>No Delay</v>
      </c>
      <c r="AY1792">
        <f t="shared" si="488"/>
        <v>0</v>
      </c>
    </row>
    <row r="1793" spans="1:51" x14ac:dyDescent="0.2">
      <c r="A1793" s="3">
        <v>40498</v>
      </c>
      <c r="B1793" s="1" t="s">
        <v>215</v>
      </c>
      <c r="C1793" s="1" t="s">
        <v>89</v>
      </c>
      <c r="D1793" s="1" t="s">
        <v>74</v>
      </c>
      <c r="E1793" s="1" t="s">
        <v>53</v>
      </c>
      <c r="F1793" s="1" t="s">
        <v>53</v>
      </c>
      <c r="G1793" s="13" t="s">
        <v>1278</v>
      </c>
      <c r="H1793" s="12">
        <v>40284</v>
      </c>
      <c r="I1793" s="12" t="s">
        <v>1278</v>
      </c>
      <c r="J1793" s="12">
        <v>40284</v>
      </c>
      <c r="K1793" s="4">
        <v>2360</v>
      </c>
      <c r="L1793" s="1" t="s">
        <v>146</v>
      </c>
      <c r="M1793" s="1" t="s">
        <v>248</v>
      </c>
      <c r="N1793" s="1" t="s">
        <v>1221</v>
      </c>
      <c r="O1793" s="1" t="s">
        <v>446</v>
      </c>
      <c r="P1793">
        <v>180</v>
      </c>
      <c r="Q1793">
        <v>3559</v>
      </c>
      <c r="R1793">
        <v>60360.639999999999</v>
      </c>
      <c r="S1793">
        <v>16.96</v>
      </c>
      <c r="T1793">
        <v>0.09</v>
      </c>
      <c r="U1793">
        <f t="shared" si="482"/>
        <v>60360.639999999999</v>
      </c>
      <c r="V1793">
        <f t="shared" si="483"/>
        <v>640620</v>
      </c>
      <c r="W1793" s="1" t="s">
        <v>251</v>
      </c>
      <c r="X1793" s="1" t="s">
        <v>252</v>
      </c>
      <c r="Y1793" s="1" t="s">
        <v>252</v>
      </c>
      <c r="Z1793" s="3">
        <v>5027</v>
      </c>
      <c r="AA1793" s="4">
        <f t="shared" si="489"/>
        <v>1061</v>
      </c>
      <c r="AB1793" s="4">
        <f t="shared" si="497"/>
        <v>2635.3326262</v>
      </c>
      <c r="AC1793" s="4">
        <f t="shared" si="498"/>
        <v>1061</v>
      </c>
      <c r="AD1793" s="4">
        <f t="shared" si="492"/>
        <v>1061</v>
      </c>
      <c r="AE1793" s="4">
        <v>1061</v>
      </c>
      <c r="AF1793" s="4">
        <v>1061</v>
      </c>
      <c r="AG1793" s="4">
        <f t="shared" si="499"/>
        <v>1061</v>
      </c>
      <c r="AI1793" t="e">
        <f t="shared" si="485"/>
        <v>#N/A</v>
      </c>
      <c r="AJ1793">
        <v>2454.9899999999998</v>
      </c>
      <c r="AK1793" s="2">
        <v>2454.9899999999998</v>
      </c>
      <c r="AL1793" s="2">
        <f t="shared" si="500"/>
        <v>2454.9899999999998</v>
      </c>
      <c r="AM1793" s="4"/>
      <c r="AN1793" t="e">
        <f>VLOOKUP([1]!Tabelle13[[#This Row],[Vlookup this ID for freight costs]],$AL$2:$AL$6811,2,FALSE)</f>
        <v>#REF!</v>
      </c>
      <c r="AP1793">
        <v>118.31</v>
      </c>
      <c r="AQ1793">
        <v>118.31</v>
      </c>
      <c r="AR1793" s="4">
        <v>16</v>
      </c>
      <c r="AS1793" s="4">
        <v>4</v>
      </c>
      <c r="AT1793" s="4">
        <v>2010</v>
      </c>
      <c r="AU1793" s="4">
        <v>16</v>
      </c>
      <c r="AV1793" s="4">
        <v>4</v>
      </c>
      <c r="AW1793" s="4">
        <v>2010</v>
      </c>
      <c r="AX1793" t="str">
        <f t="shared" si="487"/>
        <v>No Delay</v>
      </c>
      <c r="AY1793">
        <f t="shared" si="488"/>
        <v>0</v>
      </c>
    </row>
    <row r="1794" spans="1:51" x14ac:dyDescent="0.2">
      <c r="A1794" s="3">
        <v>83695</v>
      </c>
      <c r="B1794" s="1" t="s">
        <v>140</v>
      </c>
      <c r="C1794" s="1" t="s">
        <v>99</v>
      </c>
      <c r="D1794" s="1" t="s">
        <v>130</v>
      </c>
      <c r="E1794" s="1" t="s">
        <v>101</v>
      </c>
      <c r="F1794" s="1" t="s">
        <v>101</v>
      </c>
      <c r="G1794" s="13" t="s">
        <v>1644</v>
      </c>
      <c r="H1794" s="12">
        <v>41509</v>
      </c>
      <c r="I1794" s="12" t="s">
        <v>1446</v>
      </c>
      <c r="J1794" s="12">
        <v>41443</v>
      </c>
      <c r="K1794" s="4">
        <v>4774</v>
      </c>
      <c r="L1794" s="1" t="s">
        <v>146</v>
      </c>
      <c r="M1794" s="1" t="s">
        <v>132</v>
      </c>
      <c r="N1794" s="1" t="s">
        <v>163</v>
      </c>
      <c r="O1794" s="1" t="s">
        <v>93</v>
      </c>
      <c r="P1794">
        <v>60</v>
      </c>
      <c r="Q1794">
        <v>10347</v>
      </c>
      <c r="R1794">
        <v>134097.12</v>
      </c>
      <c r="S1794">
        <v>12.96</v>
      </c>
      <c r="T1794">
        <v>0.22</v>
      </c>
      <c r="U1794">
        <f t="shared" ref="U1794:U1857" si="501">S1794*Q1794</f>
        <v>134097.12</v>
      </c>
      <c r="V1794">
        <f t="shared" ref="V1794:V1857" si="502">Q1794*P1794</f>
        <v>620820</v>
      </c>
      <c r="W1794" s="1" t="s">
        <v>160</v>
      </c>
      <c r="X1794" s="1" t="s">
        <v>1236</v>
      </c>
      <c r="Y1794" s="1" t="s">
        <v>161</v>
      </c>
      <c r="Z1794" s="3">
        <v>11983</v>
      </c>
      <c r="AA1794" s="4">
        <f t="shared" si="489"/>
        <v>1064</v>
      </c>
      <c r="AB1794" s="4">
        <f t="shared" si="497"/>
        <v>3380.3006925999998</v>
      </c>
      <c r="AC1794" s="4">
        <f t="shared" si="498"/>
        <v>1064</v>
      </c>
      <c r="AD1794" s="4">
        <f t="shared" si="492"/>
        <v>1064</v>
      </c>
      <c r="AE1794" s="4">
        <v>1064</v>
      </c>
      <c r="AF1794" s="4">
        <v>1064</v>
      </c>
      <c r="AG1794" s="4">
        <f t="shared" si="499"/>
        <v>1064</v>
      </c>
      <c r="AI1794" t="e">
        <f t="shared" ref="AI1794:AI1857" si="503">INDEX($AE$2:$AE$6811,MATCH(AH1794,$A$2:$A$6811,0))</f>
        <v>#N/A</v>
      </c>
      <c r="AJ1794">
        <v>4203</v>
      </c>
      <c r="AK1794" s="2">
        <v>4203</v>
      </c>
      <c r="AL1794" s="2">
        <f t="shared" si="500"/>
        <v>4203</v>
      </c>
      <c r="AM1794" s="4"/>
      <c r="AN1794" t="e">
        <f>VLOOKUP([1]!Tabelle13[[#This Row],[Vlookup this ID for freight costs]],$AL$2:$AL$6811,2,FALSE)</f>
        <v>#REF!</v>
      </c>
      <c r="AP1794">
        <v>165.88</v>
      </c>
      <c r="AQ1794">
        <v>165.88</v>
      </c>
      <c r="AR1794" s="4">
        <v>23</v>
      </c>
      <c r="AS1794" s="4">
        <v>8</v>
      </c>
      <c r="AT1794" s="4">
        <v>2013</v>
      </c>
      <c r="AU1794" s="4">
        <v>18</v>
      </c>
      <c r="AV1794" s="4">
        <v>6</v>
      </c>
      <c r="AW1794" s="4">
        <v>2013</v>
      </c>
      <c r="AX1794" t="str">
        <f t="shared" ref="AX1794:AX1857" si="504">IF(DATE(AW1794,AV1794,AU1794)&lt;=DATE(AT1794,AS1794,AR1794),"No Delay","Delay")</f>
        <v>No Delay</v>
      </c>
      <c r="AY1794">
        <f t="shared" ref="AY1794:AY1857" si="505">IF(_xlfn.DAYS(J1794,H1794)&gt;0, _xlfn.DAYS(J1794,H1794),0)</f>
        <v>0</v>
      </c>
    </row>
    <row r="1795" spans="1:51" x14ac:dyDescent="0.2">
      <c r="A1795" s="3">
        <v>64369</v>
      </c>
      <c r="B1795" s="1" t="s">
        <v>368</v>
      </c>
      <c r="C1795" s="1" t="s">
        <v>73</v>
      </c>
      <c r="D1795" s="1" t="s">
        <v>266</v>
      </c>
      <c r="E1795" s="1" t="s">
        <v>53</v>
      </c>
      <c r="F1795" s="1" t="s">
        <v>53</v>
      </c>
      <c r="G1795" s="13" t="s">
        <v>1645</v>
      </c>
      <c r="H1795" s="12">
        <v>42016</v>
      </c>
      <c r="I1795" s="12" t="s">
        <v>1645</v>
      </c>
      <c r="J1795" s="12">
        <v>42016</v>
      </c>
      <c r="K1795" s="4">
        <v>6205</v>
      </c>
      <c r="L1795" s="1" t="s">
        <v>146</v>
      </c>
      <c r="M1795" s="1" t="s">
        <v>423</v>
      </c>
      <c r="N1795" s="1" t="s">
        <v>491</v>
      </c>
      <c r="O1795" s="1" t="s">
        <v>93</v>
      </c>
      <c r="P1795">
        <v>60</v>
      </c>
      <c r="Q1795">
        <v>9253</v>
      </c>
      <c r="R1795">
        <v>54962.82</v>
      </c>
      <c r="S1795">
        <v>5.94</v>
      </c>
      <c r="T1795">
        <v>0.1</v>
      </c>
      <c r="U1795">
        <f t="shared" si="501"/>
        <v>54962.820000000007</v>
      </c>
      <c r="V1795">
        <f t="shared" si="502"/>
        <v>555180</v>
      </c>
      <c r="W1795" s="1" t="s">
        <v>394</v>
      </c>
      <c r="X1795" s="1" t="s">
        <v>112</v>
      </c>
      <c r="Y1795" s="1" t="s">
        <v>112</v>
      </c>
      <c r="Z1795" s="3">
        <v>8062</v>
      </c>
      <c r="AA1795" s="4">
        <f t="shared" ref="AA1795:AA1858" si="506">AF1795</f>
        <v>1065</v>
      </c>
      <c r="AB1795" s="4">
        <f t="shared" si="497"/>
        <v>3260.2365994000002</v>
      </c>
      <c r="AC1795" s="4">
        <f t="shared" si="498"/>
        <v>1065</v>
      </c>
      <c r="AD1795" s="4">
        <f t="shared" si="492"/>
        <v>1065</v>
      </c>
      <c r="AE1795" s="4">
        <v>1065</v>
      </c>
      <c r="AF1795" s="4">
        <v>1065</v>
      </c>
      <c r="AG1795" s="4">
        <f t="shared" si="499"/>
        <v>1065</v>
      </c>
      <c r="AI1795" t="e">
        <f t="shared" si="503"/>
        <v>#N/A</v>
      </c>
      <c r="AJ1795">
        <v>11368.84</v>
      </c>
      <c r="AK1795" s="2">
        <v>11368.84</v>
      </c>
      <c r="AL1795" s="2">
        <f t="shared" si="500"/>
        <v>11368.84</v>
      </c>
      <c r="AM1795" s="4"/>
      <c r="AN1795" t="e">
        <f>VLOOKUP([1]!Tabelle13[[#This Row],[Vlookup this ID for freight costs]],$AL$2:$AL$6811,2,FALSE)</f>
        <v>#REF!</v>
      </c>
      <c r="AP1795">
        <v>56.5</v>
      </c>
      <c r="AQ1795">
        <v>56.5</v>
      </c>
      <c r="AR1795" s="4">
        <v>12</v>
      </c>
      <c r="AS1795" s="4">
        <v>1</v>
      </c>
      <c r="AT1795" s="4">
        <v>2015</v>
      </c>
      <c r="AU1795" s="4">
        <v>12</v>
      </c>
      <c r="AV1795" s="4">
        <v>1</v>
      </c>
      <c r="AW1795" s="4">
        <v>2015</v>
      </c>
      <c r="AX1795" t="str">
        <f t="shared" si="504"/>
        <v>No Delay</v>
      </c>
      <c r="AY1795">
        <f t="shared" si="505"/>
        <v>0</v>
      </c>
    </row>
    <row r="1796" spans="1:51" x14ac:dyDescent="0.2">
      <c r="A1796" s="3">
        <v>10798</v>
      </c>
      <c r="B1796" s="1" t="s">
        <v>98</v>
      </c>
      <c r="C1796" s="1" t="s">
        <v>99</v>
      </c>
      <c r="D1796" s="1" t="s">
        <v>130</v>
      </c>
      <c r="E1796" s="1" t="s">
        <v>101</v>
      </c>
      <c r="F1796" s="1" t="s">
        <v>101</v>
      </c>
      <c r="G1796" s="13" t="s">
        <v>367</v>
      </c>
      <c r="H1796" s="12">
        <v>40112</v>
      </c>
      <c r="I1796" s="12" t="s">
        <v>367</v>
      </c>
      <c r="J1796" s="12">
        <v>40112</v>
      </c>
      <c r="K1796" s="4">
        <v>1961</v>
      </c>
      <c r="L1796" s="1" t="s">
        <v>146</v>
      </c>
      <c r="M1796" s="1" t="s">
        <v>132</v>
      </c>
      <c r="N1796" s="1" t="s">
        <v>163</v>
      </c>
      <c r="O1796" s="1" t="s">
        <v>93</v>
      </c>
      <c r="P1796">
        <v>60</v>
      </c>
      <c r="Q1796">
        <v>6915</v>
      </c>
      <c r="R1796">
        <v>175986.75</v>
      </c>
      <c r="S1796">
        <v>25.45</v>
      </c>
      <c r="T1796">
        <v>0.42</v>
      </c>
      <c r="U1796">
        <f t="shared" si="501"/>
        <v>175986.75</v>
      </c>
      <c r="V1796">
        <f t="shared" si="502"/>
        <v>414900</v>
      </c>
      <c r="W1796" s="1" t="s">
        <v>155</v>
      </c>
      <c r="X1796" s="1" t="s">
        <v>1236</v>
      </c>
      <c r="Y1796" s="1" t="s">
        <v>156</v>
      </c>
      <c r="Z1796" s="3">
        <v>12500</v>
      </c>
      <c r="AA1796" s="4">
        <f t="shared" si="506"/>
        <v>1067</v>
      </c>
      <c r="AB1796" s="4">
        <f t="shared" si="497"/>
        <v>3003.6462430000001</v>
      </c>
      <c r="AC1796" s="4">
        <f t="shared" si="498"/>
        <v>1067</v>
      </c>
      <c r="AD1796" s="4">
        <f t="shared" si="492"/>
        <v>1067</v>
      </c>
      <c r="AE1796" s="4">
        <v>1067</v>
      </c>
      <c r="AF1796" s="4">
        <v>1067</v>
      </c>
      <c r="AG1796" s="4">
        <f t="shared" si="499"/>
        <v>1067</v>
      </c>
      <c r="AH1796" s="4">
        <v>83700</v>
      </c>
      <c r="AI1796">
        <f t="shared" si="503"/>
        <v>8057</v>
      </c>
      <c r="AJ1796">
        <v>2217.5</v>
      </c>
      <c r="AK1796" s="2">
        <v>2217.5</v>
      </c>
      <c r="AL1796" s="2">
        <f t="shared" si="500"/>
        <v>2217.5</v>
      </c>
      <c r="AM1796" s="4"/>
      <c r="AN1796" t="e">
        <f>VLOOKUP([1]!Tabelle13[[#This Row],[Vlookup this ID for freight costs]],$AL$2:$AL$6811,2,FALSE)</f>
        <v>#REF!</v>
      </c>
      <c r="AP1796">
        <v>344.93</v>
      </c>
      <c r="AQ1796">
        <v>344.93</v>
      </c>
      <c r="AR1796" s="4">
        <v>26</v>
      </c>
      <c r="AS1796" s="4">
        <v>10</v>
      </c>
      <c r="AT1796" s="4">
        <v>2009</v>
      </c>
      <c r="AU1796" s="4">
        <v>26</v>
      </c>
      <c r="AV1796" s="4">
        <v>10</v>
      </c>
      <c r="AW1796" s="4">
        <v>2009</v>
      </c>
      <c r="AX1796" t="str">
        <f t="shared" si="504"/>
        <v>No Delay</v>
      </c>
      <c r="AY1796">
        <f t="shared" si="505"/>
        <v>0</v>
      </c>
    </row>
    <row r="1797" spans="1:51" x14ac:dyDescent="0.2">
      <c r="A1797" s="3">
        <v>11690</v>
      </c>
      <c r="B1797" s="1" t="s">
        <v>98</v>
      </c>
      <c r="C1797" s="1" t="s">
        <v>99</v>
      </c>
      <c r="D1797" s="1" t="s">
        <v>130</v>
      </c>
      <c r="E1797" s="1" t="s">
        <v>101</v>
      </c>
      <c r="F1797" s="1" t="s">
        <v>101</v>
      </c>
      <c r="G1797" s="13" t="s">
        <v>367</v>
      </c>
      <c r="H1797" s="12">
        <v>40112</v>
      </c>
      <c r="I1797" s="12" t="s">
        <v>367</v>
      </c>
      <c r="J1797" s="12">
        <v>40112</v>
      </c>
      <c r="K1797" s="4">
        <v>1962</v>
      </c>
      <c r="L1797" s="1" t="s">
        <v>146</v>
      </c>
      <c r="M1797" s="1" t="s">
        <v>132</v>
      </c>
      <c r="N1797" s="1" t="s">
        <v>163</v>
      </c>
      <c r="O1797" s="1" t="s">
        <v>93</v>
      </c>
      <c r="P1797">
        <v>60</v>
      </c>
      <c r="Q1797">
        <v>3752</v>
      </c>
      <c r="R1797">
        <v>95488.4</v>
      </c>
      <c r="S1797">
        <v>25.45</v>
      </c>
      <c r="T1797">
        <v>0.42</v>
      </c>
      <c r="U1797">
        <f t="shared" si="501"/>
        <v>95488.4</v>
      </c>
      <c r="V1797">
        <f t="shared" si="502"/>
        <v>225120</v>
      </c>
      <c r="W1797" s="1" t="s">
        <v>155</v>
      </c>
      <c r="X1797" s="1" t="s">
        <v>1236</v>
      </c>
      <c r="Y1797" s="1" t="s">
        <v>156</v>
      </c>
      <c r="Z1797" s="3">
        <v>12500</v>
      </c>
      <c r="AA1797" s="4">
        <f t="shared" si="506"/>
        <v>1067</v>
      </c>
      <c r="AB1797" s="4">
        <f t="shared" si="497"/>
        <v>2656.5139515999999</v>
      </c>
      <c r="AC1797" s="4">
        <f t="shared" si="498"/>
        <v>1067</v>
      </c>
      <c r="AD1797" s="4">
        <f t="shared" si="492"/>
        <v>1067</v>
      </c>
      <c r="AE1797" s="3" t="s">
        <v>1646</v>
      </c>
      <c r="AF1797" s="3">
        <v>1067</v>
      </c>
      <c r="AG1797" s="4">
        <f>AI1797</f>
        <v>1067</v>
      </c>
      <c r="AH1797" s="4">
        <v>10798</v>
      </c>
      <c r="AI1797">
        <f t="shared" si="503"/>
        <v>1067</v>
      </c>
      <c r="AJ1797" t="s">
        <v>1646</v>
      </c>
      <c r="AK1797" s="2">
        <v>2217.5</v>
      </c>
      <c r="AL1797" s="2">
        <f>AN1797</f>
        <v>2217.5</v>
      </c>
      <c r="AM1797" s="4">
        <v>10798</v>
      </c>
      <c r="AN1797">
        <f>INDEX($AJ$2:$AJ$6811,MATCH(AM1797,$A$2:$A$6811,0))</f>
        <v>2217.5</v>
      </c>
      <c r="AP1797">
        <v>187.16</v>
      </c>
      <c r="AQ1797">
        <v>187.16</v>
      </c>
      <c r="AR1797" s="4">
        <v>26</v>
      </c>
      <c r="AS1797" s="4">
        <v>10</v>
      </c>
      <c r="AT1797" s="4">
        <v>2009</v>
      </c>
      <c r="AU1797" s="4">
        <v>26</v>
      </c>
      <c r="AV1797" s="4">
        <v>10</v>
      </c>
      <c r="AW1797" s="4">
        <v>2009</v>
      </c>
      <c r="AX1797" t="str">
        <f t="shared" si="504"/>
        <v>No Delay</v>
      </c>
      <c r="AY1797">
        <f t="shared" si="505"/>
        <v>0</v>
      </c>
    </row>
    <row r="1798" spans="1:51" x14ac:dyDescent="0.2">
      <c r="A1798" s="3">
        <v>84391</v>
      </c>
      <c r="B1798" s="1" t="s">
        <v>368</v>
      </c>
      <c r="C1798" s="1" t="s">
        <v>73</v>
      </c>
      <c r="D1798" s="1" t="s">
        <v>130</v>
      </c>
      <c r="E1798" s="1" t="s">
        <v>101</v>
      </c>
      <c r="F1798" s="1" t="s">
        <v>101</v>
      </c>
      <c r="G1798" s="13" t="s">
        <v>1647</v>
      </c>
      <c r="H1798" s="12">
        <v>41973</v>
      </c>
      <c r="I1798" s="12" t="s">
        <v>1283</v>
      </c>
      <c r="J1798" s="12">
        <v>41855</v>
      </c>
      <c r="K1798" s="4">
        <v>5705</v>
      </c>
      <c r="L1798" s="1" t="s">
        <v>146</v>
      </c>
      <c r="M1798" s="1" t="s">
        <v>132</v>
      </c>
      <c r="N1798" s="1" t="s">
        <v>676</v>
      </c>
      <c r="O1798" s="1" t="s">
        <v>93</v>
      </c>
      <c r="P1798">
        <v>60</v>
      </c>
      <c r="Q1798">
        <v>23999</v>
      </c>
      <c r="R1798">
        <v>47758.01</v>
      </c>
      <c r="S1798">
        <v>1.99</v>
      </c>
      <c r="T1798">
        <v>0.03</v>
      </c>
      <c r="U1798">
        <f t="shared" si="501"/>
        <v>47758.01</v>
      </c>
      <c r="V1798">
        <f t="shared" si="502"/>
        <v>1439940</v>
      </c>
      <c r="W1798" s="1" t="s">
        <v>160</v>
      </c>
      <c r="X1798" s="1" t="s">
        <v>1236</v>
      </c>
      <c r="Y1798" s="1" t="s">
        <v>161</v>
      </c>
      <c r="Z1798" s="3">
        <v>14451</v>
      </c>
      <c r="AA1798" s="4">
        <f t="shared" si="506"/>
        <v>1069</v>
      </c>
      <c r="AB1798" s="4">
        <f t="shared" si="497"/>
        <v>4878.5776581999999</v>
      </c>
      <c r="AC1798" s="4">
        <f t="shared" si="498"/>
        <v>1069</v>
      </c>
      <c r="AD1798" s="4">
        <f t="shared" si="492"/>
        <v>10736</v>
      </c>
      <c r="AE1798" s="4">
        <v>1069</v>
      </c>
      <c r="AF1798" s="4">
        <v>1069</v>
      </c>
      <c r="AG1798" s="4">
        <f t="shared" ref="AG1798:AG1825" si="507">AE1798</f>
        <v>1069</v>
      </c>
      <c r="AI1798" t="e">
        <f t="shared" si="503"/>
        <v>#N/A</v>
      </c>
      <c r="AJ1798">
        <v>7500</v>
      </c>
      <c r="AK1798" s="2">
        <v>7500</v>
      </c>
      <c r="AL1798" s="2">
        <f t="shared" ref="AL1798:AL1825" si="508">AJ1798</f>
        <v>7500</v>
      </c>
      <c r="AM1798" s="4"/>
      <c r="AN1798" t="e">
        <f>VLOOKUP([1]!Tabelle13[[#This Row],[Vlookup this ID for freight costs]],$AL$2:$AL$6811,2,FALSE)</f>
        <v>#REF!</v>
      </c>
      <c r="AP1798">
        <v>49.1</v>
      </c>
      <c r="AQ1798">
        <v>49.1</v>
      </c>
      <c r="AR1798" s="4">
        <v>30</v>
      </c>
      <c r="AS1798" s="4">
        <v>11</v>
      </c>
      <c r="AT1798" s="4">
        <v>2014</v>
      </c>
      <c r="AU1798" s="4">
        <v>4</v>
      </c>
      <c r="AV1798" s="4">
        <v>8</v>
      </c>
      <c r="AW1798" s="4">
        <v>2014</v>
      </c>
      <c r="AX1798" t="str">
        <f t="shared" si="504"/>
        <v>No Delay</v>
      </c>
      <c r="AY1798">
        <f t="shared" si="505"/>
        <v>0</v>
      </c>
    </row>
    <row r="1799" spans="1:51" x14ac:dyDescent="0.2">
      <c r="A1799" s="3">
        <v>2721</v>
      </c>
      <c r="B1799" s="1" t="s">
        <v>119</v>
      </c>
      <c r="C1799" s="1" t="s">
        <v>114</v>
      </c>
      <c r="D1799" s="1" t="s">
        <v>74</v>
      </c>
      <c r="E1799" s="1" t="s">
        <v>53</v>
      </c>
      <c r="F1799" s="1" t="s">
        <v>53</v>
      </c>
      <c r="G1799" s="13" t="s">
        <v>901</v>
      </c>
      <c r="H1799" s="12">
        <v>39239</v>
      </c>
      <c r="I1799" s="12" t="s">
        <v>901</v>
      </c>
      <c r="J1799" s="12">
        <v>39239</v>
      </c>
      <c r="K1799" s="4">
        <v>176</v>
      </c>
      <c r="L1799" s="1" t="s">
        <v>146</v>
      </c>
      <c r="M1799" s="1" t="s">
        <v>182</v>
      </c>
      <c r="N1799" s="1" t="s">
        <v>1648</v>
      </c>
      <c r="O1799" s="1" t="s">
        <v>685</v>
      </c>
      <c r="P1799">
        <v>60</v>
      </c>
      <c r="Q1799">
        <v>5408</v>
      </c>
      <c r="R1799">
        <v>68952</v>
      </c>
      <c r="S1799">
        <v>12.75</v>
      </c>
      <c r="T1799">
        <v>0.21</v>
      </c>
      <c r="U1799">
        <f t="shared" si="501"/>
        <v>68952</v>
      </c>
      <c r="V1799">
        <f t="shared" si="502"/>
        <v>324480</v>
      </c>
      <c r="W1799" s="1" t="s">
        <v>185</v>
      </c>
      <c r="X1799" s="1" t="s">
        <v>186</v>
      </c>
      <c r="Y1799" s="1" t="s">
        <v>186</v>
      </c>
      <c r="Z1799" s="3">
        <v>7128</v>
      </c>
      <c r="AA1799" s="4">
        <f t="shared" si="506"/>
        <v>1072</v>
      </c>
      <c r="AB1799" s="4">
        <f t="shared" si="497"/>
        <v>2838.2563083999999</v>
      </c>
      <c r="AC1799" s="4">
        <f t="shared" si="498"/>
        <v>1072</v>
      </c>
      <c r="AD1799" s="4">
        <f t="shared" si="492"/>
        <v>1072</v>
      </c>
      <c r="AE1799" s="4">
        <v>1072</v>
      </c>
      <c r="AF1799" s="4">
        <v>1072</v>
      </c>
      <c r="AG1799" s="4">
        <f t="shared" si="507"/>
        <v>1072</v>
      </c>
      <c r="AH1799" s="4">
        <v>11332</v>
      </c>
      <c r="AI1799">
        <f t="shared" si="503"/>
        <v>8955</v>
      </c>
      <c r="AJ1799" t="s">
        <v>81</v>
      </c>
      <c r="AK1799" s="2"/>
      <c r="AL1799" s="2" t="str">
        <f t="shared" si="508"/>
        <v>Freight Included in Commodity Cost</v>
      </c>
      <c r="AM1799" s="4"/>
      <c r="AN1799" t="e">
        <f>VLOOKUP([1]!Tabelle13[[#This Row],[Vlookup this ID for freight costs]],$AL$2:$AL$6811,2,FALSE)</f>
        <v>#REF!</v>
      </c>
      <c r="AP1799">
        <v>0</v>
      </c>
      <c r="AR1799" s="4">
        <v>6</v>
      </c>
      <c r="AS1799" s="4">
        <v>6</v>
      </c>
      <c r="AT1799" s="4">
        <v>2007</v>
      </c>
      <c r="AU1799" s="4">
        <v>6</v>
      </c>
      <c r="AV1799" s="4">
        <v>6</v>
      </c>
      <c r="AW1799" s="4">
        <v>2007</v>
      </c>
      <c r="AX1799" t="str">
        <f t="shared" si="504"/>
        <v>No Delay</v>
      </c>
      <c r="AY1799">
        <f t="shared" si="505"/>
        <v>0</v>
      </c>
    </row>
    <row r="1800" spans="1:51" x14ac:dyDescent="0.2">
      <c r="A1800" s="3">
        <v>11278</v>
      </c>
      <c r="B1800" s="1" t="s">
        <v>95</v>
      </c>
      <c r="C1800" s="1" t="s">
        <v>65</v>
      </c>
      <c r="D1800" s="1" t="s">
        <v>130</v>
      </c>
      <c r="E1800" s="1" t="s">
        <v>53</v>
      </c>
      <c r="F1800" s="1" t="s">
        <v>53</v>
      </c>
      <c r="G1800" s="13" t="s">
        <v>1096</v>
      </c>
      <c r="H1800" s="12">
        <v>39778</v>
      </c>
      <c r="I1800" s="12" t="s">
        <v>1096</v>
      </c>
      <c r="J1800" s="12">
        <v>39778</v>
      </c>
      <c r="K1800" s="4">
        <v>1204</v>
      </c>
      <c r="L1800" s="1" t="s">
        <v>146</v>
      </c>
      <c r="M1800" s="1" t="s">
        <v>132</v>
      </c>
      <c r="N1800" s="1" t="s">
        <v>275</v>
      </c>
      <c r="O1800" s="1" t="s">
        <v>93</v>
      </c>
      <c r="P1800">
        <v>60</v>
      </c>
      <c r="Q1800">
        <v>11569</v>
      </c>
      <c r="R1800">
        <v>109327.05</v>
      </c>
      <c r="S1800">
        <v>9.4499999999999993</v>
      </c>
      <c r="T1800">
        <v>0.16</v>
      </c>
      <c r="U1800">
        <f t="shared" si="501"/>
        <v>109327.04999999999</v>
      </c>
      <c r="V1800">
        <f t="shared" si="502"/>
        <v>694140</v>
      </c>
      <c r="W1800" s="1" t="s">
        <v>155</v>
      </c>
      <c r="X1800" s="1" t="s">
        <v>1236</v>
      </c>
      <c r="Y1800" s="1" t="s">
        <v>156</v>
      </c>
      <c r="Z1800" s="3">
        <v>7726</v>
      </c>
      <c r="AA1800" s="4">
        <f t="shared" si="506"/>
        <v>1072</v>
      </c>
      <c r="AB1800" s="4">
        <f t="shared" si="497"/>
        <v>3514.4125042000001</v>
      </c>
      <c r="AC1800" s="4">
        <f t="shared" si="498"/>
        <v>1072</v>
      </c>
      <c r="AD1800" s="4">
        <f t="shared" si="492"/>
        <v>1072</v>
      </c>
      <c r="AE1800" s="4">
        <v>1072</v>
      </c>
      <c r="AF1800" s="4">
        <v>1072</v>
      </c>
      <c r="AG1800" s="4">
        <f t="shared" si="507"/>
        <v>1072</v>
      </c>
      <c r="AH1800" s="4">
        <v>83663</v>
      </c>
      <c r="AI1800">
        <f t="shared" si="503"/>
        <v>1366</v>
      </c>
      <c r="AJ1800">
        <v>8504.7199999999993</v>
      </c>
      <c r="AK1800" s="2">
        <v>8504.7199999999993</v>
      </c>
      <c r="AL1800" s="2">
        <f t="shared" si="508"/>
        <v>8504.7199999999993</v>
      </c>
      <c r="AM1800" s="4"/>
      <c r="AN1800" t="e">
        <f>VLOOKUP([1]!Tabelle13[[#This Row],[Vlookup this ID for freight costs]],$AL$2:$AL$6811,2,FALSE)</f>
        <v>#REF!</v>
      </c>
      <c r="AP1800">
        <v>214.28</v>
      </c>
      <c r="AQ1800">
        <v>214.28</v>
      </c>
      <c r="AR1800" s="4">
        <v>26</v>
      </c>
      <c r="AS1800" s="4">
        <v>11</v>
      </c>
      <c r="AT1800" s="4">
        <v>2008</v>
      </c>
      <c r="AU1800" s="4">
        <v>26</v>
      </c>
      <c r="AV1800" s="4">
        <v>11</v>
      </c>
      <c r="AW1800" s="4">
        <v>2008</v>
      </c>
      <c r="AX1800" t="str">
        <f t="shared" si="504"/>
        <v>No Delay</v>
      </c>
      <c r="AY1800">
        <f t="shared" si="505"/>
        <v>0</v>
      </c>
    </row>
    <row r="1801" spans="1:51" x14ac:dyDescent="0.2">
      <c r="A1801" s="3">
        <v>2539</v>
      </c>
      <c r="B1801" s="1" t="s">
        <v>88</v>
      </c>
      <c r="C1801" s="1" t="s">
        <v>89</v>
      </c>
      <c r="D1801" s="1" t="s">
        <v>52</v>
      </c>
      <c r="E1801" s="1" t="s">
        <v>53</v>
      </c>
      <c r="F1801" s="1" t="s">
        <v>53</v>
      </c>
      <c r="G1801" s="13" t="s">
        <v>1649</v>
      </c>
      <c r="H1801" s="12">
        <v>39974</v>
      </c>
      <c r="I1801" s="12" t="s">
        <v>1650</v>
      </c>
      <c r="J1801" s="12">
        <v>40009</v>
      </c>
      <c r="K1801" s="4">
        <v>1670</v>
      </c>
      <c r="L1801" s="1" t="s">
        <v>56</v>
      </c>
      <c r="M1801" s="1" t="s">
        <v>812</v>
      </c>
      <c r="N1801" s="1" t="s">
        <v>1363</v>
      </c>
      <c r="O1801" s="1" t="s">
        <v>937</v>
      </c>
      <c r="P1801">
        <v>40</v>
      </c>
      <c r="Q1801">
        <v>1000</v>
      </c>
      <c r="R1801">
        <v>110000</v>
      </c>
      <c r="S1801">
        <v>110</v>
      </c>
      <c r="T1801">
        <v>2.75</v>
      </c>
      <c r="U1801">
        <f t="shared" si="501"/>
        <v>110000</v>
      </c>
      <c r="V1801">
        <f t="shared" si="502"/>
        <v>40000</v>
      </c>
      <c r="W1801" s="1" t="s">
        <v>815</v>
      </c>
      <c r="X1801" s="1" t="s">
        <v>71</v>
      </c>
      <c r="Y1801" s="1" t="s">
        <v>71</v>
      </c>
      <c r="Z1801" s="4">
        <v>9697</v>
      </c>
      <c r="AA1801" s="4">
        <f t="shared" si="506"/>
        <v>1073</v>
      </c>
      <c r="AB1801" s="4">
        <f>4.997+0.1387*Q1801-4.826*P1801+0.003501*R1801</f>
        <v>335.76700000000005</v>
      </c>
      <c r="AC1801" s="4">
        <f t="shared" si="498"/>
        <v>1073</v>
      </c>
      <c r="AD1801" s="4">
        <f t="shared" si="492"/>
        <v>885.75</v>
      </c>
      <c r="AE1801" s="4">
        <v>1073</v>
      </c>
      <c r="AF1801" s="4">
        <v>1073</v>
      </c>
      <c r="AG1801" s="4">
        <f t="shared" si="507"/>
        <v>1073</v>
      </c>
      <c r="AH1801" s="4">
        <v>11284</v>
      </c>
      <c r="AI1801">
        <f t="shared" si="503"/>
        <v>8481</v>
      </c>
      <c r="AJ1801">
        <v>8114.11</v>
      </c>
      <c r="AK1801" s="2">
        <v>8114.11</v>
      </c>
      <c r="AL1801" s="2">
        <f t="shared" si="508"/>
        <v>8114.11</v>
      </c>
      <c r="AM1801" s="4"/>
      <c r="AN1801" t="e">
        <f>VLOOKUP([1]!Tabelle13[[#This Row],[Vlookup this ID for freight costs]],$AL$2:$AL$6811,2,FALSE)</f>
        <v>#REF!</v>
      </c>
      <c r="AP1801">
        <v>215.6</v>
      </c>
      <c r="AQ1801">
        <v>215.6</v>
      </c>
      <c r="AR1801" s="4">
        <v>10</v>
      </c>
      <c r="AS1801" s="4">
        <v>6</v>
      </c>
      <c r="AT1801" s="4">
        <v>2009</v>
      </c>
      <c r="AU1801" s="4">
        <v>15</v>
      </c>
      <c r="AV1801" s="4">
        <v>7</v>
      </c>
      <c r="AW1801" s="4">
        <v>2009</v>
      </c>
      <c r="AX1801" t="str">
        <f t="shared" si="504"/>
        <v>Delay</v>
      </c>
      <c r="AY1801">
        <f t="shared" si="505"/>
        <v>35</v>
      </c>
    </row>
    <row r="1802" spans="1:51" x14ac:dyDescent="0.2">
      <c r="A1802" s="3">
        <v>85108</v>
      </c>
      <c r="B1802" s="1" t="s">
        <v>151</v>
      </c>
      <c r="C1802" s="1" t="s">
        <v>65</v>
      </c>
      <c r="D1802" s="1" t="s">
        <v>130</v>
      </c>
      <c r="E1802" s="1" t="s">
        <v>152</v>
      </c>
      <c r="F1802" s="1" t="s">
        <v>152</v>
      </c>
      <c r="G1802" s="13" t="s">
        <v>230</v>
      </c>
      <c r="H1802" s="12">
        <v>40329</v>
      </c>
      <c r="I1802" s="12" t="s">
        <v>377</v>
      </c>
      <c r="J1802" s="12">
        <v>40316</v>
      </c>
      <c r="K1802" s="4">
        <v>2439</v>
      </c>
      <c r="L1802" s="1" t="s">
        <v>146</v>
      </c>
      <c r="M1802" s="1" t="s">
        <v>132</v>
      </c>
      <c r="N1802" s="1" t="s">
        <v>238</v>
      </c>
      <c r="O1802" s="1" t="s">
        <v>93</v>
      </c>
      <c r="P1802">
        <v>30</v>
      </c>
      <c r="Q1802">
        <v>9852</v>
      </c>
      <c r="R1802">
        <v>98520</v>
      </c>
      <c r="S1802">
        <v>10</v>
      </c>
      <c r="T1802">
        <v>0.33</v>
      </c>
      <c r="U1802">
        <f t="shared" si="501"/>
        <v>98520</v>
      </c>
      <c r="V1802">
        <f t="shared" si="502"/>
        <v>295560</v>
      </c>
      <c r="W1802" s="1" t="s">
        <v>160</v>
      </c>
      <c r="X1802" s="1" t="s">
        <v>1236</v>
      </c>
      <c r="Y1802" s="1" t="s">
        <v>161</v>
      </c>
      <c r="Z1802" s="3">
        <v>7348</v>
      </c>
      <c r="AA1802" s="4">
        <f t="shared" si="506"/>
        <v>1078</v>
      </c>
      <c r="AB1802" s="4">
        <f t="shared" ref="AB1802:AB1822" si="509" xml:space="preserve"> 2244.740206  + 0.1097478*Q1802</f>
        <v>3325.9755316000001</v>
      </c>
      <c r="AC1802" s="4">
        <f t="shared" si="498"/>
        <v>1078</v>
      </c>
      <c r="AD1802" s="4">
        <f t="shared" si="492"/>
        <v>1078</v>
      </c>
      <c r="AE1802" s="4">
        <v>1078</v>
      </c>
      <c r="AF1802" s="4">
        <v>1078</v>
      </c>
      <c r="AG1802" s="4">
        <f t="shared" si="507"/>
        <v>1078</v>
      </c>
      <c r="AI1802" t="e">
        <f t="shared" si="503"/>
        <v>#N/A</v>
      </c>
      <c r="AJ1802">
        <v>9736.1</v>
      </c>
      <c r="AK1802" s="2">
        <v>9736.1</v>
      </c>
      <c r="AL1802" s="2">
        <f t="shared" si="508"/>
        <v>9736.1</v>
      </c>
      <c r="AM1802" s="4"/>
      <c r="AN1802" t="e">
        <f>VLOOKUP([1]!Tabelle13[[#This Row],[Vlookup this ID for freight costs]],$AL$2:$AL$6811,2,FALSE)</f>
        <v>#REF!</v>
      </c>
      <c r="AP1802">
        <v>212.41</v>
      </c>
      <c r="AQ1802">
        <v>212.41</v>
      </c>
      <c r="AR1802" s="4">
        <v>31</v>
      </c>
      <c r="AS1802" s="4">
        <v>5</v>
      </c>
      <c r="AT1802" s="4">
        <v>2010</v>
      </c>
      <c r="AU1802" s="4">
        <v>18</v>
      </c>
      <c r="AV1802" s="4">
        <v>5</v>
      </c>
      <c r="AW1802" s="4">
        <v>2010</v>
      </c>
      <c r="AX1802" t="str">
        <f t="shared" si="504"/>
        <v>No Delay</v>
      </c>
      <c r="AY1802">
        <f t="shared" si="505"/>
        <v>0</v>
      </c>
    </row>
    <row r="1803" spans="1:51" x14ac:dyDescent="0.2">
      <c r="A1803" s="3">
        <v>11316</v>
      </c>
      <c r="B1803" s="1" t="s">
        <v>350</v>
      </c>
      <c r="C1803" s="1" t="s">
        <v>65</v>
      </c>
      <c r="D1803" s="1" t="s">
        <v>130</v>
      </c>
      <c r="E1803" s="1" t="s">
        <v>53</v>
      </c>
      <c r="F1803" s="1" t="s">
        <v>53</v>
      </c>
      <c r="G1803" s="13" t="s">
        <v>426</v>
      </c>
      <c r="H1803" s="12">
        <v>39947</v>
      </c>
      <c r="I1803" s="12" t="s">
        <v>426</v>
      </c>
      <c r="J1803" s="12">
        <v>39947</v>
      </c>
      <c r="K1803" s="4">
        <v>1548</v>
      </c>
      <c r="L1803" s="1" t="s">
        <v>146</v>
      </c>
      <c r="M1803" s="1" t="s">
        <v>132</v>
      </c>
      <c r="N1803" s="1" t="s">
        <v>154</v>
      </c>
      <c r="O1803" s="1" t="s">
        <v>93</v>
      </c>
      <c r="P1803">
        <v>60</v>
      </c>
      <c r="Q1803">
        <v>9483</v>
      </c>
      <c r="R1803">
        <v>108106.2</v>
      </c>
      <c r="S1803">
        <v>11.4</v>
      </c>
      <c r="T1803">
        <v>0.19</v>
      </c>
      <c r="U1803">
        <f t="shared" si="501"/>
        <v>108106.2</v>
      </c>
      <c r="V1803">
        <f t="shared" si="502"/>
        <v>568980</v>
      </c>
      <c r="W1803" s="1" t="s">
        <v>155</v>
      </c>
      <c r="X1803" s="1" t="s">
        <v>1236</v>
      </c>
      <c r="Y1803" s="1" t="s">
        <v>156</v>
      </c>
      <c r="Z1803" s="3">
        <v>7726</v>
      </c>
      <c r="AA1803" s="4">
        <f t="shared" si="506"/>
        <v>1079</v>
      </c>
      <c r="AB1803" s="4">
        <f t="shared" si="509"/>
        <v>3285.4785934000001</v>
      </c>
      <c r="AC1803" s="4">
        <f t="shared" si="498"/>
        <v>1079</v>
      </c>
      <c r="AD1803" s="4">
        <f t="shared" si="492"/>
        <v>1079</v>
      </c>
      <c r="AE1803" s="4">
        <v>1079</v>
      </c>
      <c r="AF1803" s="4">
        <v>1079</v>
      </c>
      <c r="AG1803" s="4">
        <f t="shared" si="507"/>
        <v>1079</v>
      </c>
      <c r="AH1803" s="4">
        <v>82626</v>
      </c>
      <c r="AI1803">
        <f t="shared" si="503"/>
        <v>5103</v>
      </c>
      <c r="AJ1803">
        <v>10823.52</v>
      </c>
      <c r="AK1803" s="2">
        <v>10823.52</v>
      </c>
      <c r="AL1803" s="2">
        <f t="shared" si="508"/>
        <v>10823.52</v>
      </c>
      <c r="AM1803" s="4"/>
      <c r="AN1803" t="e">
        <f>VLOOKUP([1]!Tabelle13[[#This Row],[Vlookup this ID for freight costs]],$AL$2:$AL$6811,2,FALSE)</f>
        <v>#REF!</v>
      </c>
      <c r="AP1803">
        <v>211.89</v>
      </c>
      <c r="AQ1803">
        <v>211.89</v>
      </c>
      <c r="AR1803" s="4">
        <v>14</v>
      </c>
      <c r="AS1803" s="4">
        <v>5</v>
      </c>
      <c r="AT1803" s="4">
        <v>2009</v>
      </c>
      <c r="AU1803" s="4">
        <v>14</v>
      </c>
      <c r="AV1803" s="4">
        <v>5</v>
      </c>
      <c r="AW1803" s="4">
        <v>2009</v>
      </c>
      <c r="AX1803" t="str">
        <f t="shared" si="504"/>
        <v>No Delay</v>
      </c>
      <c r="AY1803">
        <f t="shared" si="505"/>
        <v>0</v>
      </c>
    </row>
    <row r="1804" spans="1:51" x14ac:dyDescent="0.2">
      <c r="A1804" s="3">
        <v>14941</v>
      </c>
      <c r="B1804" s="1" t="s">
        <v>140</v>
      </c>
      <c r="C1804" s="1" t="s">
        <v>99</v>
      </c>
      <c r="D1804" s="1" t="s">
        <v>52</v>
      </c>
      <c r="E1804" s="1" t="s">
        <v>53</v>
      </c>
      <c r="F1804" s="1" t="s">
        <v>53</v>
      </c>
      <c r="G1804" s="13" t="s">
        <v>1651</v>
      </c>
      <c r="H1804" s="12">
        <v>40473</v>
      </c>
      <c r="I1804" s="12" t="s">
        <v>1651</v>
      </c>
      <c r="J1804" s="12">
        <v>40473</v>
      </c>
      <c r="K1804" s="4">
        <v>2797</v>
      </c>
      <c r="L1804" s="1" t="s">
        <v>146</v>
      </c>
      <c r="M1804" s="1" t="s">
        <v>414</v>
      </c>
      <c r="N1804" s="1" t="s">
        <v>292</v>
      </c>
      <c r="O1804" s="1" t="s">
        <v>93</v>
      </c>
      <c r="P1804">
        <v>30</v>
      </c>
      <c r="Q1804">
        <v>9000</v>
      </c>
      <c r="R1804">
        <v>179100</v>
      </c>
      <c r="S1804">
        <v>19.899999999999999</v>
      </c>
      <c r="T1804">
        <v>0.66</v>
      </c>
      <c r="U1804">
        <f t="shared" si="501"/>
        <v>179100</v>
      </c>
      <c r="V1804">
        <f t="shared" si="502"/>
        <v>270000</v>
      </c>
      <c r="W1804" s="1" t="s">
        <v>160</v>
      </c>
      <c r="X1804" s="1" t="s">
        <v>1236</v>
      </c>
      <c r="Y1804" s="1" t="s">
        <v>161</v>
      </c>
      <c r="Z1804" s="3">
        <v>5308</v>
      </c>
      <c r="AA1804" s="4">
        <f t="shared" si="506"/>
        <v>1081</v>
      </c>
      <c r="AB1804" s="4">
        <f t="shared" si="509"/>
        <v>3232.4704059999999</v>
      </c>
      <c r="AC1804" s="4">
        <f t="shared" si="498"/>
        <v>1081</v>
      </c>
      <c r="AD1804" s="4">
        <f t="shared" si="492"/>
        <v>1469.6674936666666</v>
      </c>
      <c r="AE1804" s="4">
        <v>1081</v>
      </c>
      <c r="AF1804" s="4">
        <v>1081</v>
      </c>
      <c r="AG1804" s="4">
        <f t="shared" si="507"/>
        <v>1081</v>
      </c>
      <c r="AI1804" t="e">
        <f t="shared" si="503"/>
        <v>#N/A</v>
      </c>
      <c r="AJ1804">
        <v>5834.1</v>
      </c>
      <c r="AK1804" s="2">
        <v>5834.1</v>
      </c>
      <c r="AL1804" s="2">
        <f t="shared" si="508"/>
        <v>5834.1</v>
      </c>
      <c r="AM1804" s="4"/>
      <c r="AN1804" t="e">
        <f>VLOOKUP([1]!Tabelle13[[#This Row],[Vlookup this ID for freight costs]],$AL$2:$AL$6811,2,FALSE)</f>
        <v>#REF!</v>
      </c>
      <c r="AP1804">
        <v>386.14</v>
      </c>
      <c r="AQ1804">
        <v>386.14</v>
      </c>
      <c r="AR1804" s="4">
        <v>22</v>
      </c>
      <c r="AS1804" s="4">
        <v>10</v>
      </c>
      <c r="AT1804" s="4">
        <v>2010</v>
      </c>
      <c r="AU1804" s="4">
        <v>22</v>
      </c>
      <c r="AV1804" s="4">
        <v>10</v>
      </c>
      <c r="AW1804" s="4">
        <v>2010</v>
      </c>
      <c r="AX1804" t="str">
        <f t="shared" si="504"/>
        <v>No Delay</v>
      </c>
      <c r="AY1804">
        <f t="shared" si="505"/>
        <v>0</v>
      </c>
    </row>
    <row r="1805" spans="1:51" x14ac:dyDescent="0.2">
      <c r="A1805" s="3">
        <v>86294</v>
      </c>
      <c r="B1805" s="1" t="s">
        <v>151</v>
      </c>
      <c r="C1805" s="1" t="s">
        <v>65</v>
      </c>
      <c r="D1805" s="1" t="s">
        <v>130</v>
      </c>
      <c r="E1805" s="1" t="s">
        <v>152</v>
      </c>
      <c r="F1805" s="1" t="s">
        <v>152</v>
      </c>
      <c r="G1805" s="13" t="s">
        <v>230</v>
      </c>
      <c r="H1805" s="12">
        <v>40329</v>
      </c>
      <c r="I1805" s="12" t="s">
        <v>377</v>
      </c>
      <c r="J1805" s="12">
        <v>40316</v>
      </c>
      <c r="K1805" s="4">
        <v>2443</v>
      </c>
      <c r="L1805" s="1" t="s">
        <v>146</v>
      </c>
      <c r="M1805" s="1" t="s">
        <v>132</v>
      </c>
      <c r="N1805" s="1" t="s">
        <v>167</v>
      </c>
      <c r="O1805" s="1" t="s">
        <v>93</v>
      </c>
      <c r="P1805">
        <v>30</v>
      </c>
      <c r="Q1805">
        <v>12240</v>
      </c>
      <c r="R1805">
        <v>58140</v>
      </c>
      <c r="S1805">
        <v>4.75</v>
      </c>
      <c r="T1805">
        <v>0.16</v>
      </c>
      <c r="U1805">
        <f t="shared" si="501"/>
        <v>58140</v>
      </c>
      <c r="V1805">
        <f t="shared" si="502"/>
        <v>367200</v>
      </c>
      <c r="W1805" s="1" t="s">
        <v>155</v>
      </c>
      <c r="X1805" s="1" t="s">
        <v>1236</v>
      </c>
      <c r="Y1805" s="1" t="s">
        <v>156</v>
      </c>
      <c r="Z1805" s="3">
        <v>7726</v>
      </c>
      <c r="AA1805" s="4">
        <f t="shared" si="506"/>
        <v>1082</v>
      </c>
      <c r="AB1805" s="4">
        <f t="shared" si="509"/>
        <v>3588.0532780000003</v>
      </c>
      <c r="AC1805" s="4">
        <f t="shared" si="498"/>
        <v>1082</v>
      </c>
      <c r="AD1805" s="4">
        <f t="shared" si="492"/>
        <v>955</v>
      </c>
      <c r="AE1805" s="4">
        <v>1082</v>
      </c>
      <c r="AF1805" s="4">
        <v>1082</v>
      </c>
      <c r="AG1805" s="4">
        <f t="shared" si="507"/>
        <v>1082</v>
      </c>
      <c r="AI1805" t="e">
        <f t="shared" si="503"/>
        <v>#N/A</v>
      </c>
      <c r="AJ1805">
        <v>9736.1</v>
      </c>
      <c r="AK1805" s="2">
        <v>9736.1</v>
      </c>
      <c r="AL1805" s="2">
        <f t="shared" si="508"/>
        <v>9736.1</v>
      </c>
      <c r="AM1805" s="4"/>
      <c r="AN1805" t="e">
        <f>VLOOKUP([1]!Tabelle13[[#This Row],[Vlookup this ID for freight costs]],$AL$2:$AL$6811,2,FALSE)</f>
        <v>#REF!</v>
      </c>
      <c r="AP1805">
        <v>125.35</v>
      </c>
      <c r="AQ1805">
        <v>125.35</v>
      </c>
      <c r="AR1805" s="4">
        <v>31</v>
      </c>
      <c r="AS1805" s="4">
        <v>5</v>
      </c>
      <c r="AT1805" s="4">
        <v>2010</v>
      </c>
      <c r="AU1805" s="4">
        <v>18</v>
      </c>
      <c r="AV1805" s="4">
        <v>5</v>
      </c>
      <c r="AW1805" s="4">
        <v>2010</v>
      </c>
      <c r="AX1805" t="str">
        <f t="shared" si="504"/>
        <v>No Delay</v>
      </c>
      <c r="AY1805">
        <f t="shared" si="505"/>
        <v>0</v>
      </c>
    </row>
    <row r="1806" spans="1:51" x14ac:dyDescent="0.2">
      <c r="A1806" s="3">
        <v>86249</v>
      </c>
      <c r="B1806" s="1" t="s">
        <v>667</v>
      </c>
      <c r="C1806" s="1" t="s">
        <v>65</v>
      </c>
      <c r="D1806" s="1" t="s">
        <v>130</v>
      </c>
      <c r="E1806" s="1" t="s">
        <v>152</v>
      </c>
      <c r="F1806" s="1" t="s">
        <v>152</v>
      </c>
      <c r="G1806" s="13" t="s">
        <v>1652</v>
      </c>
      <c r="H1806" s="12">
        <v>40209</v>
      </c>
      <c r="I1806" s="12" t="s">
        <v>153</v>
      </c>
      <c r="J1806" s="12">
        <v>40165</v>
      </c>
      <c r="K1806" s="4">
        <v>2105</v>
      </c>
      <c r="L1806" s="1" t="s">
        <v>146</v>
      </c>
      <c r="M1806" s="1" t="s">
        <v>132</v>
      </c>
      <c r="N1806" s="1" t="s">
        <v>275</v>
      </c>
      <c r="O1806" s="1" t="s">
        <v>93</v>
      </c>
      <c r="P1806">
        <v>60</v>
      </c>
      <c r="Q1806">
        <v>11949</v>
      </c>
      <c r="R1806">
        <v>104673.24</v>
      </c>
      <c r="S1806">
        <v>8.76</v>
      </c>
      <c r="T1806">
        <v>0.15</v>
      </c>
      <c r="U1806">
        <f t="shared" si="501"/>
        <v>104673.23999999999</v>
      </c>
      <c r="V1806">
        <f t="shared" si="502"/>
        <v>716940</v>
      </c>
      <c r="W1806" s="1" t="s">
        <v>155</v>
      </c>
      <c r="X1806" s="1" t="s">
        <v>1236</v>
      </c>
      <c r="Y1806" s="1" t="s">
        <v>156</v>
      </c>
      <c r="Z1806" s="3">
        <v>7726</v>
      </c>
      <c r="AA1806" s="4">
        <f t="shared" si="506"/>
        <v>1084</v>
      </c>
      <c r="AB1806" s="4">
        <f t="shared" si="509"/>
        <v>3556.1166682000003</v>
      </c>
      <c r="AC1806" s="4">
        <f t="shared" si="498"/>
        <v>1084</v>
      </c>
      <c r="AD1806" s="4">
        <f t="shared" si="492"/>
        <v>1084</v>
      </c>
      <c r="AE1806" s="4">
        <v>1084</v>
      </c>
      <c r="AF1806" s="4">
        <v>1084</v>
      </c>
      <c r="AG1806" s="4">
        <f t="shared" si="507"/>
        <v>1084</v>
      </c>
      <c r="AI1806" t="e">
        <f t="shared" si="503"/>
        <v>#N/A</v>
      </c>
      <c r="AJ1806">
        <v>11637.65</v>
      </c>
      <c r="AK1806" s="2">
        <v>11637.65</v>
      </c>
      <c r="AL1806" s="2">
        <f t="shared" si="508"/>
        <v>11637.65</v>
      </c>
      <c r="AM1806" s="4"/>
      <c r="AN1806" t="e">
        <f>VLOOKUP([1]!Tabelle13[[#This Row],[Vlookup this ID for freight costs]],$AL$2:$AL$6811,2,FALSE)</f>
        <v>#REF!</v>
      </c>
      <c r="AP1806">
        <v>205.16</v>
      </c>
      <c r="AQ1806">
        <v>205.16</v>
      </c>
      <c r="AR1806" s="4">
        <v>31</v>
      </c>
      <c r="AS1806" s="4">
        <v>1</v>
      </c>
      <c r="AT1806" s="4">
        <v>2010</v>
      </c>
      <c r="AU1806" s="4">
        <v>18</v>
      </c>
      <c r="AV1806" s="4">
        <v>12</v>
      </c>
      <c r="AW1806" s="4">
        <v>2009</v>
      </c>
      <c r="AX1806" t="str">
        <f t="shared" si="504"/>
        <v>No Delay</v>
      </c>
      <c r="AY1806">
        <f t="shared" si="505"/>
        <v>0</v>
      </c>
    </row>
    <row r="1807" spans="1:51" x14ac:dyDescent="0.2">
      <c r="A1807" s="3">
        <v>11456</v>
      </c>
      <c r="B1807" s="1" t="s">
        <v>119</v>
      </c>
      <c r="C1807" s="1" t="s">
        <v>114</v>
      </c>
      <c r="D1807" s="1" t="s">
        <v>130</v>
      </c>
      <c r="E1807" s="1"/>
      <c r="F1807" s="1" t="s">
        <v>107</v>
      </c>
      <c r="G1807" s="13" t="s">
        <v>1417</v>
      </c>
      <c r="H1807" s="12">
        <v>39339</v>
      </c>
      <c r="I1807" s="12" t="s">
        <v>1417</v>
      </c>
      <c r="J1807" s="12">
        <v>39339</v>
      </c>
      <c r="K1807" s="4">
        <v>362</v>
      </c>
      <c r="L1807" s="1" t="s">
        <v>146</v>
      </c>
      <c r="M1807" s="1" t="s">
        <v>132</v>
      </c>
      <c r="N1807" s="1" t="s">
        <v>233</v>
      </c>
      <c r="O1807" s="1" t="s">
        <v>93</v>
      </c>
      <c r="P1807">
        <v>200</v>
      </c>
      <c r="Q1807">
        <v>9050</v>
      </c>
      <c r="R1807">
        <v>13122.5</v>
      </c>
      <c r="S1807">
        <v>1.45</v>
      </c>
      <c r="T1807">
        <v>0.01</v>
      </c>
      <c r="U1807">
        <f t="shared" si="501"/>
        <v>13122.5</v>
      </c>
      <c r="V1807">
        <f t="shared" si="502"/>
        <v>1810000</v>
      </c>
      <c r="W1807" s="1" t="s">
        <v>155</v>
      </c>
      <c r="X1807" s="1" t="s">
        <v>1236</v>
      </c>
      <c r="Y1807" s="1" t="s">
        <v>156</v>
      </c>
      <c r="Z1807" s="3">
        <v>6648</v>
      </c>
      <c r="AA1807" s="4">
        <f t="shared" si="506"/>
        <v>1084</v>
      </c>
      <c r="AB1807" s="4">
        <f t="shared" si="509"/>
        <v>3237.9577960000001</v>
      </c>
      <c r="AC1807" s="4">
        <f t="shared" si="498"/>
        <v>1084</v>
      </c>
      <c r="AD1807" s="4">
        <f t="shared" si="492"/>
        <v>1084</v>
      </c>
      <c r="AE1807" s="4">
        <v>1084</v>
      </c>
      <c r="AF1807" s="4">
        <v>1084</v>
      </c>
      <c r="AG1807" s="4">
        <f t="shared" si="507"/>
        <v>1084</v>
      </c>
      <c r="AH1807" s="4">
        <v>83465</v>
      </c>
      <c r="AI1807">
        <f t="shared" si="503"/>
        <v>15358</v>
      </c>
      <c r="AJ1807">
        <v>5181</v>
      </c>
      <c r="AK1807" s="2">
        <v>5181</v>
      </c>
      <c r="AL1807" s="2">
        <f t="shared" si="508"/>
        <v>5181</v>
      </c>
      <c r="AM1807" s="4"/>
      <c r="AN1807" t="e">
        <f>VLOOKUP([1]!Tabelle13[[#This Row],[Vlookup this ID for freight costs]],$AL$2:$AL$6811,2,FALSE)</f>
        <v>#REF!</v>
      </c>
      <c r="AP1807">
        <v>21</v>
      </c>
      <c r="AQ1807">
        <v>21</v>
      </c>
      <c r="AR1807" s="4">
        <v>14</v>
      </c>
      <c r="AS1807" s="4">
        <v>9</v>
      </c>
      <c r="AT1807" s="4">
        <v>2007</v>
      </c>
      <c r="AU1807" s="4">
        <v>14</v>
      </c>
      <c r="AV1807" s="4">
        <v>9</v>
      </c>
      <c r="AW1807" s="4">
        <v>2007</v>
      </c>
      <c r="AX1807" t="str">
        <f t="shared" si="504"/>
        <v>No Delay</v>
      </c>
      <c r="AY1807">
        <f t="shared" si="505"/>
        <v>0</v>
      </c>
    </row>
    <row r="1808" spans="1:51" x14ac:dyDescent="0.2">
      <c r="A1808" s="3">
        <v>83492</v>
      </c>
      <c r="B1808" s="1" t="s">
        <v>172</v>
      </c>
      <c r="C1808" s="1" t="s">
        <v>114</v>
      </c>
      <c r="D1808" s="1" t="s">
        <v>130</v>
      </c>
      <c r="E1808" s="1" t="s">
        <v>101</v>
      </c>
      <c r="F1808" s="1" t="s">
        <v>101</v>
      </c>
      <c r="G1808" s="13" t="s">
        <v>236</v>
      </c>
      <c r="H1808" s="12">
        <v>40633</v>
      </c>
      <c r="I1808" s="12" t="s">
        <v>590</v>
      </c>
      <c r="J1808" s="12">
        <v>40638</v>
      </c>
      <c r="K1808" s="4">
        <v>3127</v>
      </c>
      <c r="L1808" s="1" t="s">
        <v>146</v>
      </c>
      <c r="M1808" s="1" t="s">
        <v>132</v>
      </c>
      <c r="N1808" s="1" t="s">
        <v>171</v>
      </c>
      <c r="O1808" s="1" t="s">
        <v>93</v>
      </c>
      <c r="P1808">
        <v>60</v>
      </c>
      <c r="Q1808">
        <v>21678</v>
      </c>
      <c r="R1808">
        <v>50509.74</v>
      </c>
      <c r="S1808">
        <v>2.33</v>
      </c>
      <c r="T1808">
        <v>0.04</v>
      </c>
      <c r="U1808">
        <f t="shared" si="501"/>
        <v>50509.74</v>
      </c>
      <c r="V1808">
        <f t="shared" si="502"/>
        <v>1300680</v>
      </c>
      <c r="W1808" s="1" t="s">
        <v>155</v>
      </c>
      <c r="X1808" s="1" t="s">
        <v>1236</v>
      </c>
      <c r="Y1808" s="1" t="s">
        <v>156</v>
      </c>
      <c r="Z1808" s="3">
        <v>14240</v>
      </c>
      <c r="AA1808" s="4">
        <f t="shared" si="506"/>
        <v>1084</v>
      </c>
      <c r="AB1808" s="4">
        <f t="shared" si="509"/>
        <v>4623.8530143999997</v>
      </c>
      <c r="AC1808" s="4">
        <f t="shared" si="498"/>
        <v>1084</v>
      </c>
      <c r="AD1808" s="4">
        <f t="shared" si="492"/>
        <v>1084</v>
      </c>
      <c r="AE1808" s="4">
        <v>1084</v>
      </c>
      <c r="AF1808" s="4">
        <v>1084</v>
      </c>
      <c r="AG1808" s="4">
        <f t="shared" si="507"/>
        <v>1084</v>
      </c>
      <c r="AI1808" t="e">
        <f t="shared" si="503"/>
        <v>#N/A</v>
      </c>
      <c r="AJ1808">
        <v>4471.07</v>
      </c>
      <c r="AK1808" s="2">
        <v>4471.07</v>
      </c>
      <c r="AL1808" s="2">
        <f t="shared" si="508"/>
        <v>4471.07</v>
      </c>
      <c r="AM1808" s="4"/>
      <c r="AN1808" t="e">
        <f>VLOOKUP([1]!Tabelle13[[#This Row],[Vlookup this ID for freight costs]],$AL$2:$AL$6811,2,FALSE)</f>
        <v>#REF!</v>
      </c>
      <c r="AP1808">
        <v>108.9</v>
      </c>
      <c r="AQ1808">
        <v>108.9</v>
      </c>
      <c r="AR1808" s="4">
        <v>31</v>
      </c>
      <c r="AS1808" s="4">
        <v>3</v>
      </c>
      <c r="AT1808" s="4">
        <v>2011</v>
      </c>
      <c r="AU1808" s="4">
        <v>5</v>
      </c>
      <c r="AV1808" s="4">
        <v>4</v>
      </c>
      <c r="AW1808" s="4">
        <v>2011</v>
      </c>
      <c r="AX1808" t="str">
        <f t="shared" si="504"/>
        <v>Delay</v>
      </c>
      <c r="AY1808">
        <f t="shared" si="505"/>
        <v>5</v>
      </c>
    </row>
    <row r="1809" spans="1:51" x14ac:dyDescent="0.2">
      <c r="A1809" s="3">
        <v>84686</v>
      </c>
      <c r="B1809" s="1" t="s">
        <v>151</v>
      </c>
      <c r="C1809" s="1" t="s">
        <v>65</v>
      </c>
      <c r="D1809" s="1" t="s">
        <v>130</v>
      </c>
      <c r="E1809" s="1" t="s">
        <v>152</v>
      </c>
      <c r="F1809" s="1" t="s">
        <v>152</v>
      </c>
      <c r="G1809" s="13" t="s">
        <v>508</v>
      </c>
      <c r="H1809" s="12">
        <v>40897</v>
      </c>
      <c r="I1809" s="12" t="s">
        <v>509</v>
      </c>
      <c r="J1809" s="12">
        <v>40895</v>
      </c>
      <c r="K1809" s="4">
        <v>3649</v>
      </c>
      <c r="L1809" s="1" t="s">
        <v>146</v>
      </c>
      <c r="M1809" s="1" t="s">
        <v>132</v>
      </c>
      <c r="N1809" s="1" t="s">
        <v>167</v>
      </c>
      <c r="O1809" s="1" t="s">
        <v>93</v>
      </c>
      <c r="P1809">
        <v>30</v>
      </c>
      <c r="Q1809">
        <v>15802</v>
      </c>
      <c r="R1809">
        <v>66684.44</v>
      </c>
      <c r="S1809">
        <v>4.22</v>
      </c>
      <c r="T1809">
        <v>0.14000000000000001</v>
      </c>
      <c r="U1809">
        <f t="shared" si="501"/>
        <v>66684.44</v>
      </c>
      <c r="V1809">
        <f t="shared" si="502"/>
        <v>474060</v>
      </c>
      <c r="W1809" s="1" t="s">
        <v>197</v>
      </c>
      <c r="X1809" s="1" t="s">
        <v>1236</v>
      </c>
      <c r="Y1809" s="1" t="s">
        <v>3082</v>
      </c>
      <c r="Z1809" s="3">
        <v>7428</v>
      </c>
      <c r="AA1809" s="4">
        <f t="shared" si="506"/>
        <v>1086</v>
      </c>
      <c r="AB1809" s="4">
        <f t="shared" si="509"/>
        <v>3978.9749416</v>
      </c>
      <c r="AC1809" s="4">
        <f t="shared" si="498"/>
        <v>1086</v>
      </c>
      <c r="AD1809" s="4">
        <f t="shared" si="492"/>
        <v>1086</v>
      </c>
      <c r="AE1809" s="4">
        <v>1086</v>
      </c>
      <c r="AF1809" s="4">
        <v>1086</v>
      </c>
      <c r="AG1809" s="4">
        <f t="shared" si="507"/>
        <v>1086</v>
      </c>
      <c r="AI1809" t="e">
        <f t="shared" si="503"/>
        <v>#N/A</v>
      </c>
      <c r="AJ1809">
        <v>15322.73</v>
      </c>
      <c r="AK1809" s="2">
        <v>15322.73</v>
      </c>
      <c r="AL1809" s="2">
        <f t="shared" si="508"/>
        <v>15322.73</v>
      </c>
      <c r="AM1809" s="4"/>
      <c r="AN1809" t="e">
        <f>VLOOKUP([1]!Tabelle13[[#This Row],[Vlookup this ID for freight costs]],$AL$2:$AL$6811,2,FALSE)</f>
        <v>#REF!</v>
      </c>
      <c r="AP1809">
        <v>110.03</v>
      </c>
      <c r="AQ1809">
        <v>110.03</v>
      </c>
      <c r="AR1809" s="4">
        <v>20</v>
      </c>
      <c r="AS1809" s="4">
        <v>12</v>
      </c>
      <c r="AT1809" s="4">
        <v>2011</v>
      </c>
      <c r="AU1809" s="4">
        <v>18</v>
      </c>
      <c r="AV1809" s="4">
        <v>12</v>
      </c>
      <c r="AW1809" s="4">
        <v>2011</v>
      </c>
      <c r="AX1809" t="str">
        <f t="shared" si="504"/>
        <v>No Delay</v>
      </c>
      <c r="AY1809">
        <f t="shared" si="505"/>
        <v>0</v>
      </c>
    </row>
    <row r="1810" spans="1:51" x14ac:dyDescent="0.2">
      <c r="A1810" s="3">
        <v>46942</v>
      </c>
      <c r="B1810" s="1" t="s">
        <v>168</v>
      </c>
      <c r="C1810" s="1" t="s">
        <v>150</v>
      </c>
      <c r="D1810" s="1" t="s">
        <v>100</v>
      </c>
      <c r="E1810" s="1" t="s">
        <v>53</v>
      </c>
      <c r="F1810" s="1" t="s">
        <v>53</v>
      </c>
      <c r="G1810" s="13" t="s">
        <v>1653</v>
      </c>
      <c r="H1810" s="12">
        <v>40464</v>
      </c>
      <c r="I1810" s="12" t="s">
        <v>1653</v>
      </c>
      <c r="J1810" s="12">
        <v>40464</v>
      </c>
      <c r="K1810" s="4">
        <v>2792</v>
      </c>
      <c r="L1810" s="1" t="s">
        <v>146</v>
      </c>
      <c r="M1810" s="1" t="s">
        <v>672</v>
      </c>
      <c r="N1810" s="1" t="s">
        <v>163</v>
      </c>
      <c r="O1810" s="1" t="s">
        <v>93</v>
      </c>
      <c r="P1810">
        <v>60</v>
      </c>
      <c r="Q1810">
        <v>10000</v>
      </c>
      <c r="R1810">
        <v>172800</v>
      </c>
      <c r="S1810">
        <v>17.28</v>
      </c>
      <c r="T1810">
        <v>0.28999999999999998</v>
      </c>
      <c r="U1810">
        <f t="shared" si="501"/>
        <v>172800</v>
      </c>
      <c r="V1810">
        <f t="shared" si="502"/>
        <v>600000</v>
      </c>
      <c r="W1810" s="1" t="s">
        <v>281</v>
      </c>
      <c r="X1810" s="1" t="s">
        <v>1236</v>
      </c>
      <c r="Y1810" s="1" t="s">
        <v>161</v>
      </c>
      <c r="Z1810" s="3">
        <v>7947</v>
      </c>
      <c r="AA1810" s="4">
        <f t="shared" si="506"/>
        <v>1087</v>
      </c>
      <c r="AB1810" s="4">
        <f t="shared" si="509"/>
        <v>3342.218206</v>
      </c>
      <c r="AC1810" s="4">
        <f t="shared" si="498"/>
        <v>1087</v>
      </c>
      <c r="AD1810" s="4">
        <f t="shared" si="492"/>
        <v>2327.143150923077</v>
      </c>
      <c r="AE1810" s="4">
        <v>1087</v>
      </c>
      <c r="AF1810" s="4">
        <v>1087</v>
      </c>
      <c r="AG1810" s="4">
        <f t="shared" si="507"/>
        <v>1087</v>
      </c>
      <c r="AI1810" t="e">
        <f t="shared" si="503"/>
        <v>#N/A</v>
      </c>
      <c r="AJ1810">
        <v>2531.3000000000002</v>
      </c>
      <c r="AK1810" s="2">
        <v>2531.3000000000002</v>
      </c>
      <c r="AL1810" s="2">
        <f t="shared" si="508"/>
        <v>2531.3000000000002</v>
      </c>
      <c r="AM1810" s="4"/>
      <c r="AN1810" t="e">
        <f>VLOOKUP([1]!Tabelle13[[#This Row],[Vlookup this ID for freight costs]],$AL$2:$AL$6811,2,FALSE)</f>
        <v>#REF!</v>
      </c>
      <c r="AP1810">
        <v>372.56</v>
      </c>
      <c r="AQ1810">
        <v>372.56</v>
      </c>
      <c r="AR1810" s="4">
        <v>13</v>
      </c>
      <c r="AS1810" s="4">
        <v>10</v>
      </c>
      <c r="AT1810" s="4">
        <v>2010</v>
      </c>
      <c r="AU1810" s="4">
        <v>13</v>
      </c>
      <c r="AV1810" s="4">
        <v>10</v>
      </c>
      <c r="AW1810" s="4">
        <v>2010</v>
      </c>
      <c r="AX1810" t="str">
        <f t="shared" si="504"/>
        <v>No Delay</v>
      </c>
      <c r="AY1810">
        <f t="shared" si="505"/>
        <v>0</v>
      </c>
    </row>
    <row r="1811" spans="1:51" x14ac:dyDescent="0.2">
      <c r="A1811" s="3">
        <v>10910</v>
      </c>
      <c r="B1811" s="1" t="s">
        <v>88</v>
      </c>
      <c r="C1811" s="1" t="s">
        <v>89</v>
      </c>
      <c r="D1811" s="1" t="s">
        <v>130</v>
      </c>
      <c r="E1811" s="1" t="s">
        <v>53</v>
      </c>
      <c r="F1811" s="1" t="s">
        <v>53</v>
      </c>
      <c r="G1811" s="13" t="s">
        <v>905</v>
      </c>
      <c r="H1811" s="12">
        <v>39471</v>
      </c>
      <c r="I1811" s="12" t="s">
        <v>905</v>
      </c>
      <c r="J1811" s="12">
        <v>39471</v>
      </c>
      <c r="K1811" s="4">
        <v>615</v>
      </c>
      <c r="L1811" s="1" t="s">
        <v>146</v>
      </c>
      <c r="M1811" s="1" t="s">
        <v>132</v>
      </c>
      <c r="N1811" s="1" t="s">
        <v>1654</v>
      </c>
      <c r="O1811" s="1" t="s">
        <v>93</v>
      </c>
      <c r="P1811">
        <v>240</v>
      </c>
      <c r="Q1811">
        <v>3119</v>
      </c>
      <c r="R1811">
        <v>0</v>
      </c>
      <c r="S1811">
        <v>0</v>
      </c>
      <c r="T1811">
        <v>0</v>
      </c>
      <c r="U1811">
        <f t="shared" si="501"/>
        <v>0</v>
      </c>
      <c r="V1811">
        <f t="shared" si="502"/>
        <v>748560</v>
      </c>
      <c r="W1811" s="1" t="s">
        <v>155</v>
      </c>
      <c r="X1811" s="1" t="s">
        <v>1236</v>
      </c>
      <c r="Y1811" s="1" t="s">
        <v>156</v>
      </c>
      <c r="Z1811" s="3">
        <v>9211</v>
      </c>
      <c r="AA1811" s="4">
        <f t="shared" si="506"/>
        <v>1088</v>
      </c>
      <c r="AB1811" s="4">
        <f t="shared" si="509"/>
        <v>2587.0435941999999</v>
      </c>
      <c r="AC1811" s="4">
        <f t="shared" si="498"/>
        <v>1088</v>
      </c>
      <c r="AD1811" s="4">
        <f t="shared" si="492"/>
        <v>1088</v>
      </c>
      <c r="AE1811" s="4">
        <v>1088</v>
      </c>
      <c r="AF1811" s="4">
        <v>1088</v>
      </c>
      <c r="AG1811" s="4">
        <f t="shared" si="507"/>
        <v>1088</v>
      </c>
      <c r="AH1811" s="4">
        <v>82356</v>
      </c>
      <c r="AI1811">
        <f t="shared" si="503"/>
        <v>7889</v>
      </c>
      <c r="AJ1811">
        <v>2951.94</v>
      </c>
      <c r="AK1811" s="2">
        <v>2951.94</v>
      </c>
      <c r="AL1811" s="2">
        <f t="shared" si="508"/>
        <v>2951.94</v>
      </c>
      <c r="AM1811" s="4"/>
      <c r="AN1811" t="e">
        <f>VLOOKUP([1]!Tabelle13[[#This Row],[Vlookup this ID for freight costs]],$AL$2:$AL$6811,2,FALSE)</f>
        <v>#REF!</v>
      </c>
      <c r="AP1811">
        <v>0</v>
      </c>
      <c r="AQ1811">
        <v>0</v>
      </c>
      <c r="AR1811" s="4">
        <v>24</v>
      </c>
      <c r="AS1811" s="4">
        <v>1</v>
      </c>
      <c r="AT1811" s="4">
        <v>2008</v>
      </c>
      <c r="AU1811" s="4">
        <v>24</v>
      </c>
      <c r="AV1811" s="4">
        <v>1</v>
      </c>
      <c r="AW1811" s="4">
        <v>2008</v>
      </c>
      <c r="AX1811" t="str">
        <f t="shared" si="504"/>
        <v>No Delay</v>
      </c>
      <c r="AY1811">
        <f t="shared" si="505"/>
        <v>0</v>
      </c>
    </row>
    <row r="1812" spans="1:51" x14ac:dyDescent="0.2">
      <c r="A1812" s="3">
        <v>83411</v>
      </c>
      <c r="B1812" s="1" t="s">
        <v>463</v>
      </c>
      <c r="C1812" s="1" t="s">
        <v>73</v>
      </c>
      <c r="D1812" s="1" t="s">
        <v>130</v>
      </c>
      <c r="E1812" s="1" t="s">
        <v>53</v>
      </c>
      <c r="F1812" s="1" t="s">
        <v>53</v>
      </c>
      <c r="G1812" s="13" t="s">
        <v>1655</v>
      </c>
      <c r="H1812" s="12">
        <v>40325</v>
      </c>
      <c r="I1812" s="12" t="s">
        <v>195</v>
      </c>
      <c r="J1812" s="12">
        <v>40268</v>
      </c>
      <c r="K1812" s="4">
        <v>2302</v>
      </c>
      <c r="L1812" s="1" t="s">
        <v>146</v>
      </c>
      <c r="M1812" s="1" t="s">
        <v>132</v>
      </c>
      <c r="N1812" s="1" t="s">
        <v>275</v>
      </c>
      <c r="O1812" s="1" t="s">
        <v>93</v>
      </c>
      <c r="P1812">
        <v>60</v>
      </c>
      <c r="Q1812">
        <v>12000</v>
      </c>
      <c r="R1812">
        <v>105120</v>
      </c>
      <c r="S1812">
        <v>8.76</v>
      </c>
      <c r="T1812">
        <v>0.15</v>
      </c>
      <c r="U1812">
        <f t="shared" si="501"/>
        <v>105120</v>
      </c>
      <c r="V1812">
        <f t="shared" si="502"/>
        <v>720000</v>
      </c>
      <c r="W1812" s="1" t="s">
        <v>155</v>
      </c>
      <c r="X1812" s="1" t="s">
        <v>1236</v>
      </c>
      <c r="Y1812" s="1" t="s">
        <v>156</v>
      </c>
      <c r="Z1812" s="3">
        <v>6817</v>
      </c>
      <c r="AA1812" s="4">
        <f t="shared" si="506"/>
        <v>1088</v>
      </c>
      <c r="AB1812" s="4">
        <f t="shared" si="509"/>
        <v>3561.7138059999997</v>
      </c>
      <c r="AC1812" s="4">
        <f t="shared" si="498"/>
        <v>1088</v>
      </c>
      <c r="AD1812" s="4">
        <f t="shared" si="492"/>
        <v>1447.180106888889</v>
      </c>
      <c r="AE1812" s="4">
        <v>1088</v>
      </c>
      <c r="AF1812" s="4">
        <v>1088</v>
      </c>
      <c r="AG1812" s="4">
        <f t="shared" si="507"/>
        <v>1088</v>
      </c>
      <c r="AI1812" t="e">
        <f t="shared" si="503"/>
        <v>#N/A</v>
      </c>
      <c r="AJ1812">
        <v>4170.6499999999996</v>
      </c>
      <c r="AK1812" s="2">
        <v>4170.6499999999996</v>
      </c>
      <c r="AL1812" s="2">
        <f t="shared" si="508"/>
        <v>4170.6499999999996</v>
      </c>
      <c r="AM1812" s="4"/>
      <c r="AN1812" t="e">
        <f>VLOOKUP([1]!Tabelle13[[#This Row],[Vlookup this ID for freight costs]],$AL$2:$AL$6811,2,FALSE)</f>
        <v>#REF!</v>
      </c>
      <c r="AP1812">
        <v>226.64</v>
      </c>
      <c r="AQ1812">
        <v>226.64</v>
      </c>
      <c r="AR1812" s="4">
        <v>27</v>
      </c>
      <c r="AS1812" s="4">
        <v>5</v>
      </c>
      <c r="AT1812" s="4">
        <v>2010</v>
      </c>
      <c r="AU1812" s="4">
        <v>31</v>
      </c>
      <c r="AV1812" s="4">
        <v>3</v>
      </c>
      <c r="AW1812" s="4">
        <v>2010</v>
      </c>
      <c r="AX1812" t="str">
        <f t="shared" si="504"/>
        <v>No Delay</v>
      </c>
      <c r="AY1812">
        <f t="shared" si="505"/>
        <v>0</v>
      </c>
    </row>
    <row r="1813" spans="1:51" x14ac:dyDescent="0.2">
      <c r="A1813" s="3">
        <v>86701</v>
      </c>
      <c r="B1813" s="1" t="s">
        <v>175</v>
      </c>
      <c r="C1813" s="1" t="s">
        <v>165</v>
      </c>
      <c r="D1813" s="1" t="s">
        <v>130</v>
      </c>
      <c r="E1813" s="1" t="s">
        <v>101</v>
      </c>
      <c r="F1813" s="1" t="s">
        <v>101</v>
      </c>
      <c r="G1813" s="13" t="s">
        <v>1350</v>
      </c>
      <c r="H1813" s="12">
        <v>41971</v>
      </c>
      <c r="I1813" s="12" t="s">
        <v>753</v>
      </c>
      <c r="J1813" s="12">
        <v>41877</v>
      </c>
      <c r="K1813" s="4">
        <v>5763</v>
      </c>
      <c r="L1813" s="1" t="s">
        <v>146</v>
      </c>
      <c r="M1813" s="1" t="s">
        <v>132</v>
      </c>
      <c r="N1813" s="1" t="s">
        <v>392</v>
      </c>
      <c r="O1813" s="1" t="s">
        <v>393</v>
      </c>
      <c r="P1813">
        <v>120</v>
      </c>
      <c r="Q1813">
        <v>5337</v>
      </c>
      <c r="R1813">
        <v>100869.3</v>
      </c>
      <c r="S1813">
        <v>18.899999999999999</v>
      </c>
      <c r="T1813">
        <v>0.16</v>
      </c>
      <c r="U1813">
        <f t="shared" si="501"/>
        <v>100869.29999999999</v>
      </c>
      <c r="V1813">
        <f t="shared" si="502"/>
        <v>640440</v>
      </c>
      <c r="W1813" s="1" t="s">
        <v>394</v>
      </c>
      <c r="X1813" s="1" t="s">
        <v>112</v>
      </c>
      <c r="Y1813" s="1" t="s">
        <v>112</v>
      </c>
      <c r="Z1813" s="3">
        <v>9175</v>
      </c>
      <c r="AA1813" s="4">
        <f t="shared" si="506"/>
        <v>1089</v>
      </c>
      <c r="AB1813" s="4">
        <f t="shared" si="509"/>
        <v>2830.4642146000001</v>
      </c>
      <c r="AC1813" s="4">
        <f t="shared" si="498"/>
        <v>1089</v>
      </c>
      <c r="AD1813" s="4">
        <f t="shared" si="492"/>
        <v>1089</v>
      </c>
      <c r="AE1813" s="4">
        <v>1089</v>
      </c>
      <c r="AF1813" s="4">
        <v>1089</v>
      </c>
      <c r="AG1813" s="4">
        <f t="shared" si="507"/>
        <v>1089</v>
      </c>
      <c r="AI1813" t="e">
        <f t="shared" si="503"/>
        <v>#N/A</v>
      </c>
      <c r="AJ1813">
        <v>3730.8</v>
      </c>
      <c r="AK1813" s="2">
        <v>3730.8</v>
      </c>
      <c r="AL1813" s="2">
        <f t="shared" si="508"/>
        <v>3730.8</v>
      </c>
      <c r="AM1813" s="4"/>
      <c r="AN1813" t="e">
        <f>VLOOKUP([1]!Tabelle13[[#This Row],[Vlookup this ID for freight costs]],$AL$2:$AL$6811,2,FALSE)</f>
        <v>#REF!</v>
      </c>
      <c r="AP1813">
        <v>103.69</v>
      </c>
      <c r="AQ1813">
        <v>103.69</v>
      </c>
      <c r="AR1813" s="4">
        <v>28</v>
      </c>
      <c r="AS1813" s="4">
        <v>11</v>
      </c>
      <c r="AT1813" s="4">
        <v>2014</v>
      </c>
      <c r="AU1813" s="4">
        <v>26</v>
      </c>
      <c r="AV1813" s="4">
        <v>8</v>
      </c>
      <c r="AW1813" s="4">
        <v>2014</v>
      </c>
      <c r="AX1813" t="str">
        <f t="shared" si="504"/>
        <v>No Delay</v>
      </c>
      <c r="AY1813">
        <f t="shared" si="505"/>
        <v>0</v>
      </c>
    </row>
    <row r="1814" spans="1:51" x14ac:dyDescent="0.2">
      <c r="A1814" s="3">
        <v>82449</v>
      </c>
      <c r="B1814" s="1" t="s">
        <v>140</v>
      </c>
      <c r="C1814" s="1" t="s">
        <v>99</v>
      </c>
      <c r="D1814" s="1" t="s">
        <v>130</v>
      </c>
      <c r="E1814" s="1" t="s">
        <v>101</v>
      </c>
      <c r="F1814" s="1" t="s">
        <v>101</v>
      </c>
      <c r="G1814" s="13" t="s">
        <v>1542</v>
      </c>
      <c r="H1814" s="12">
        <v>40983</v>
      </c>
      <c r="I1814" s="12" t="s">
        <v>1543</v>
      </c>
      <c r="J1814" s="12">
        <v>40980</v>
      </c>
      <c r="K1814" s="4">
        <v>3806</v>
      </c>
      <c r="L1814" s="1" t="s">
        <v>146</v>
      </c>
      <c r="M1814" s="1" t="s">
        <v>132</v>
      </c>
      <c r="N1814" s="1" t="s">
        <v>284</v>
      </c>
      <c r="O1814" s="1" t="s">
        <v>93</v>
      </c>
      <c r="P1814">
        <v>30</v>
      </c>
      <c r="Q1814">
        <v>18732</v>
      </c>
      <c r="R1814">
        <v>41959.68</v>
      </c>
      <c r="S1814">
        <v>2.2400000000000002</v>
      </c>
      <c r="T1814">
        <v>7.0000000000000007E-2</v>
      </c>
      <c r="U1814">
        <f t="shared" si="501"/>
        <v>41959.680000000008</v>
      </c>
      <c r="V1814">
        <f t="shared" si="502"/>
        <v>561960</v>
      </c>
      <c r="W1814" s="1" t="s">
        <v>155</v>
      </c>
      <c r="X1814" s="1" t="s">
        <v>1236</v>
      </c>
      <c r="Y1814" s="1" t="s">
        <v>156</v>
      </c>
      <c r="Z1814" s="3">
        <v>12500</v>
      </c>
      <c r="AA1814" s="4">
        <f t="shared" si="506"/>
        <v>1090</v>
      </c>
      <c r="AB1814" s="4">
        <f t="shared" si="509"/>
        <v>4300.5359956000002</v>
      </c>
      <c r="AC1814" s="4">
        <f t="shared" si="498"/>
        <v>1090</v>
      </c>
      <c r="AD1814" s="4">
        <f t="shared" si="492"/>
        <v>1522.5</v>
      </c>
      <c r="AE1814" s="4">
        <v>1090</v>
      </c>
      <c r="AF1814" s="4">
        <v>1090</v>
      </c>
      <c r="AG1814" s="4">
        <f t="shared" si="507"/>
        <v>1090</v>
      </c>
      <c r="AI1814" t="e">
        <f t="shared" si="503"/>
        <v>#N/A</v>
      </c>
      <c r="AJ1814">
        <v>1698.83</v>
      </c>
      <c r="AK1814" s="2">
        <v>1698.83</v>
      </c>
      <c r="AL1814" s="2">
        <f t="shared" si="508"/>
        <v>1698.83</v>
      </c>
      <c r="AM1814" s="4"/>
      <c r="AN1814" t="e">
        <f>VLOOKUP([1]!Tabelle13[[#This Row],[Vlookup this ID for freight costs]],$AL$2:$AL$6811,2,FALSE)</f>
        <v>#REF!</v>
      </c>
      <c r="AP1814">
        <v>69.23</v>
      </c>
      <c r="AQ1814">
        <v>69.23</v>
      </c>
      <c r="AR1814" s="4">
        <v>15</v>
      </c>
      <c r="AS1814" s="4">
        <v>4</v>
      </c>
      <c r="AT1814" s="4">
        <v>2012</v>
      </c>
      <c r="AU1814" s="4">
        <v>12</v>
      </c>
      <c r="AV1814" s="4">
        <v>4</v>
      </c>
      <c r="AW1814" s="4">
        <v>2012</v>
      </c>
      <c r="AX1814" t="str">
        <f t="shared" si="504"/>
        <v>No Delay</v>
      </c>
      <c r="AY1814">
        <f t="shared" si="505"/>
        <v>0</v>
      </c>
    </row>
    <row r="1815" spans="1:51" x14ac:dyDescent="0.2">
      <c r="A1815" s="3">
        <v>10563</v>
      </c>
      <c r="B1815" s="1" t="s">
        <v>119</v>
      </c>
      <c r="C1815" s="1" t="s">
        <v>114</v>
      </c>
      <c r="D1815" s="1" t="s">
        <v>130</v>
      </c>
      <c r="E1815" s="1"/>
      <c r="F1815" s="1" t="s">
        <v>107</v>
      </c>
      <c r="G1815" s="13" t="s">
        <v>1656</v>
      </c>
      <c r="H1815" s="12">
        <v>39290</v>
      </c>
      <c r="I1815" s="12" t="s">
        <v>1656</v>
      </c>
      <c r="J1815" s="12">
        <v>39290</v>
      </c>
      <c r="K1815" s="4">
        <v>266</v>
      </c>
      <c r="L1815" s="1" t="s">
        <v>146</v>
      </c>
      <c r="M1815" s="1" t="s">
        <v>132</v>
      </c>
      <c r="N1815" s="1" t="s">
        <v>392</v>
      </c>
      <c r="O1815" s="1" t="s">
        <v>393</v>
      </c>
      <c r="P1815">
        <v>120</v>
      </c>
      <c r="Q1815">
        <v>5019</v>
      </c>
      <c r="R1815">
        <v>206280.9</v>
      </c>
      <c r="S1815">
        <v>41.1</v>
      </c>
      <c r="T1815">
        <v>0.34</v>
      </c>
      <c r="U1815">
        <f t="shared" si="501"/>
        <v>206280.9</v>
      </c>
      <c r="V1815">
        <f t="shared" si="502"/>
        <v>602280</v>
      </c>
      <c r="W1815" s="1" t="s">
        <v>394</v>
      </c>
      <c r="X1815" s="1" t="s">
        <v>112</v>
      </c>
      <c r="Y1815" s="1" t="s">
        <v>112</v>
      </c>
      <c r="Z1815" s="3">
        <v>7527</v>
      </c>
      <c r="AA1815" s="4">
        <f t="shared" si="506"/>
        <v>1092</v>
      </c>
      <c r="AB1815" s="4">
        <f t="shared" si="509"/>
        <v>2795.5644142000001</v>
      </c>
      <c r="AC1815" s="4">
        <f t="shared" si="498"/>
        <v>1092</v>
      </c>
      <c r="AD1815" s="4">
        <f t="shared" ref="AD1815:AD1878" si="510">AVERAGEIFS($AA$2:$AA$6811,$L$2:$L$6811,L1815,$V$2:$V$6811,"&gt;="&amp;(V1815-100), $V$2:$V$6811,"&lt;="&amp;(V1815+100),$AA$2:$AA$6811,"&gt;"&amp;1)</f>
        <v>1157.5</v>
      </c>
      <c r="AE1815" s="4">
        <v>1092</v>
      </c>
      <c r="AF1815" s="4">
        <v>1092</v>
      </c>
      <c r="AG1815" s="4">
        <f t="shared" si="507"/>
        <v>1092</v>
      </c>
      <c r="AH1815" s="4">
        <v>82356</v>
      </c>
      <c r="AI1815">
        <f t="shared" si="503"/>
        <v>7889</v>
      </c>
      <c r="AJ1815">
        <v>4761.51</v>
      </c>
      <c r="AK1815" s="2">
        <v>4761.51</v>
      </c>
      <c r="AL1815" s="2">
        <f t="shared" si="508"/>
        <v>4761.51</v>
      </c>
      <c r="AM1815" s="4"/>
      <c r="AN1815" t="e">
        <f>VLOOKUP([1]!Tabelle13[[#This Row],[Vlookup this ID for freight costs]],$AL$2:$AL$6811,2,FALSE)</f>
        <v>#REF!</v>
      </c>
      <c r="AP1815">
        <v>330.05</v>
      </c>
      <c r="AQ1815">
        <v>330.05</v>
      </c>
      <c r="AR1815" s="4">
        <v>27</v>
      </c>
      <c r="AS1815" s="4">
        <v>7</v>
      </c>
      <c r="AT1815" s="4">
        <v>2007</v>
      </c>
      <c r="AU1815" s="4">
        <v>27</v>
      </c>
      <c r="AV1815" s="4">
        <v>7</v>
      </c>
      <c r="AW1815" s="4">
        <v>2007</v>
      </c>
      <c r="AX1815" t="str">
        <f t="shared" si="504"/>
        <v>No Delay</v>
      </c>
      <c r="AY1815">
        <f t="shared" si="505"/>
        <v>0</v>
      </c>
    </row>
    <row r="1816" spans="1:51" x14ac:dyDescent="0.2">
      <c r="A1816" s="3">
        <v>82052</v>
      </c>
      <c r="B1816" s="1" t="s">
        <v>168</v>
      </c>
      <c r="C1816" s="1" t="s">
        <v>150</v>
      </c>
      <c r="D1816" s="1" t="s">
        <v>100</v>
      </c>
      <c r="E1816" s="1" t="s">
        <v>253</v>
      </c>
      <c r="F1816" s="1" t="s">
        <v>253</v>
      </c>
      <c r="G1816" s="13" t="s">
        <v>1657</v>
      </c>
      <c r="H1816" s="12">
        <v>40532</v>
      </c>
      <c r="I1816" s="12" t="s">
        <v>1190</v>
      </c>
      <c r="J1816" s="12">
        <v>40555</v>
      </c>
      <c r="K1816" s="4">
        <v>2962</v>
      </c>
      <c r="L1816" s="1" t="s">
        <v>146</v>
      </c>
      <c r="M1816" s="1" t="s">
        <v>170</v>
      </c>
      <c r="N1816" s="1" t="s">
        <v>302</v>
      </c>
      <c r="O1816" s="1" t="s">
        <v>93</v>
      </c>
      <c r="P1816">
        <v>30</v>
      </c>
      <c r="Q1816">
        <v>11711</v>
      </c>
      <c r="R1816">
        <v>80923.009999999995</v>
      </c>
      <c r="S1816">
        <v>6.91</v>
      </c>
      <c r="T1816">
        <v>0.23</v>
      </c>
      <c r="U1816">
        <f t="shared" si="501"/>
        <v>80923.009999999995</v>
      </c>
      <c r="V1816">
        <f t="shared" si="502"/>
        <v>351330</v>
      </c>
      <c r="W1816" s="1" t="s">
        <v>155</v>
      </c>
      <c r="X1816" s="1" t="s">
        <v>1236</v>
      </c>
      <c r="Y1816" s="1" t="s">
        <v>156</v>
      </c>
      <c r="Z1816" s="3">
        <v>8107</v>
      </c>
      <c r="AA1816" s="4">
        <f t="shared" si="506"/>
        <v>1093</v>
      </c>
      <c r="AB1816" s="4">
        <f t="shared" si="509"/>
        <v>3529.9966918</v>
      </c>
      <c r="AC1816" s="4">
        <f t="shared" si="498"/>
        <v>1093</v>
      </c>
      <c r="AD1816" s="4">
        <f t="shared" si="510"/>
        <v>1093</v>
      </c>
      <c r="AE1816" s="4">
        <v>1093</v>
      </c>
      <c r="AF1816" s="4">
        <v>1093</v>
      </c>
      <c r="AG1816" s="4">
        <f t="shared" si="507"/>
        <v>1093</v>
      </c>
      <c r="AI1816" t="e">
        <f t="shared" si="503"/>
        <v>#N/A</v>
      </c>
      <c r="AJ1816">
        <v>5460.48</v>
      </c>
      <c r="AK1816" s="2">
        <v>5460.48</v>
      </c>
      <c r="AL1816" s="2">
        <f t="shared" si="508"/>
        <v>5460.48</v>
      </c>
      <c r="AM1816" s="4"/>
      <c r="AN1816" t="e">
        <f>VLOOKUP([1]!Tabelle13[[#This Row],[Vlookup this ID for freight costs]],$AL$2:$AL$6811,2,FALSE)</f>
        <v>#REF!</v>
      </c>
      <c r="AP1816">
        <v>174.47</v>
      </c>
      <c r="AQ1816">
        <v>174.47</v>
      </c>
      <c r="AR1816" s="4">
        <v>20</v>
      </c>
      <c r="AS1816" s="4">
        <v>12</v>
      </c>
      <c r="AT1816" s="4">
        <v>2010</v>
      </c>
      <c r="AU1816" s="4">
        <v>12</v>
      </c>
      <c r="AV1816" s="4">
        <v>1</v>
      </c>
      <c r="AW1816" s="4">
        <v>2011</v>
      </c>
      <c r="AX1816" t="str">
        <f t="shared" si="504"/>
        <v>Delay</v>
      </c>
      <c r="AY1816">
        <f t="shared" si="505"/>
        <v>23</v>
      </c>
    </row>
    <row r="1817" spans="1:51" x14ac:dyDescent="0.2">
      <c r="A1817" s="3">
        <v>84827</v>
      </c>
      <c r="B1817" s="1" t="s">
        <v>151</v>
      </c>
      <c r="C1817" s="1" t="s">
        <v>65</v>
      </c>
      <c r="D1817" s="1" t="s">
        <v>130</v>
      </c>
      <c r="E1817" s="1" t="s">
        <v>152</v>
      </c>
      <c r="F1817" s="1" t="s">
        <v>152</v>
      </c>
      <c r="G1817" s="13" t="s">
        <v>793</v>
      </c>
      <c r="H1817" s="12">
        <v>41425</v>
      </c>
      <c r="I1817" s="12" t="s">
        <v>860</v>
      </c>
      <c r="J1817" s="12">
        <v>41424</v>
      </c>
      <c r="K1817" s="4">
        <v>4743</v>
      </c>
      <c r="L1817" s="1" t="s">
        <v>146</v>
      </c>
      <c r="M1817" s="1" t="s">
        <v>132</v>
      </c>
      <c r="N1817" s="1" t="s">
        <v>408</v>
      </c>
      <c r="O1817" s="1" t="s">
        <v>93</v>
      </c>
      <c r="P1817">
        <v>120</v>
      </c>
      <c r="Q1817">
        <v>3831</v>
      </c>
      <c r="R1817">
        <v>83439.179999999993</v>
      </c>
      <c r="S1817">
        <v>21.78</v>
      </c>
      <c r="T1817">
        <v>0.18</v>
      </c>
      <c r="U1817">
        <f t="shared" si="501"/>
        <v>83439.180000000008</v>
      </c>
      <c r="V1817">
        <f t="shared" si="502"/>
        <v>459720</v>
      </c>
      <c r="W1817" s="1" t="s">
        <v>155</v>
      </c>
      <c r="X1817" s="1" t="s">
        <v>1236</v>
      </c>
      <c r="Y1817" s="1" t="s">
        <v>156</v>
      </c>
      <c r="Z1817" s="3">
        <v>7726</v>
      </c>
      <c r="AA1817" s="4">
        <f t="shared" si="506"/>
        <v>1094</v>
      </c>
      <c r="AB1817" s="4">
        <f t="shared" si="509"/>
        <v>2665.1840278</v>
      </c>
      <c r="AC1817" s="4">
        <f t="shared" si="498"/>
        <v>1094</v>
      </c>
      <c r="AD1817" s="4">
        <f t="shared" si="510"/>
        <v>922</v>
      </c>
      <c r="AE1817" s="4">
        <v>1094</v>
      </c>
      <c r="AF1817" s="4">
        <v>1094</v>
      </c>
      <c r="AG1817" s="4">
        <f t="shared" si="507"/>
        <v>1094</v>
      </c>
      <c r="AI1817" t="e">
        <f t="shared" si="503"/>
        <v>#N/A</v>
      </c>
      <c r="AJ1817">
        <v>20761</v>
      </c>
      <c r="AK1817" s="2">
        <v>20761</v>
      </c>
      <c r="AL1817" s="2">
        <f t="shared" si="508"/>
        <v>20761</v>
      </c>
      <c r="AM1817" s="4"/>
      <c r="AN1817" t="e">
        <f>VLOOKUP([1]!Tabelle13[[#This Row],[Vlookup this ID for freight costs]],$AL$2:$AL$6811,2,FALSE)</f>
        <v>#REF!</v>
      </c>
      <c r="AP1817">
        <v>103.21</v>
      </c>
      <c r="AQ1817">
        <v>103.21</v>
      </c>
      <c r="AR1817" s="4">
        <v>31</v>
      </c>
      <c r="AS1817" s="4">
        <v>5</v>
      </c>
      <c r="AT1817" s="4">
        <v>2013</v>
      </c>
      <c r="AU1817" s="4">
        <v>30</v>
      </c>
      <c r="AV1817" s="4">
        <v>5</v>
      </c>
      <c r="AW1817" s="4">
        <v>2013</v>
      </c>
      <c r="AX1817" t="str">
        <f t="shared" si="504"/>
        <v>No Delay</v>
      </c>
      <c r="AY1817">
        <f t="shared" si="505"/>
        <v>0</v>
      </c>
    </row>
    <row r="1818" spans="1:51" x14ac:dyDescent="0.2">
      <c r="A1818" s="3">
        <v>86454</v>
      </c>
      <c r="B1818" s="1" t="s">
        <v>175</v>
      </c>
      <c r="C1818" s="1" t="s">
        <v>165</v>
      </c>
      <c r="D1818" s="1" t="s">
        <v>130</v>
      </c>
      <c r="E1818" s="1" t="s">
        <v>101</v>
      </c>
      <c r="F1818" s="1" t="s">
        <v>101</v>
      </c>
      <c r="G1818" s="13" t="s">
        <v>1658</v>
      </c>
      <c r="H1818" s="12">
        <v>40987</v>
      </c>
      <c r="I1818" s="12" t="s">
        <v>462</v>
      </c>
      <c r="J1818" s="12">
        <v>40954</v>
      </c>
      <c r="K1818" s="4">
        <v>3736</v>
      </c>
      <c r="L1818" s="1" t="s">
        <v>146</v>
      </c>
      <c r="M1818" s="1" t="s">
        <v>132</v>
      </c>
      <c r="N1818" s="1" t="s">
        <v>265</v>
      </c>
      <c r="O1818" s="1" t="s">
        <v>93</v>
      </c>
      <c r="P1818">
        <v>60</v>
      </c>
      <c r="Q1818">
        <v>19705</v>
      </c>
      <c r="R1818">
        <v>50838.9</v>
      </c>
      <c r="S1818">
        <v>2.58</v>
      </c>
      <c r="T1818">
        <v>0.04</v>
      </c>
      <c r="U1818">
        <f t="shared" si="501"/>
        <v>50838.9</v>
      </c>
      <c r="V1818">
        <f t="shared" si="502"/>
        <v>1182300</v>
      </c>
      <c r="W1818" s="1" t="s">
        <v>197</v>
      </c>
      <c r="X1818" s="1" t="s">
        <v>1236</v>
      </c>
      <c r="Y1818" s="1" t="s">
        <v>3082</v>
      </c>
      <c r="Z1818" s="3">
        <v>10265</v>
      </c>
      <c r="AA1818" s="4">
        <f t="shared" si="506"/>
        <v>1095</v>
      </c>
      <c r="AB1818" s="4">
        <f t="shared" si="509"/>
        <v>4407.3206049999999</v>
      </c>
      <c r="AC1818" s="4">
        <f t="shared" si="498"/>
        <v>1095</v>
      </c>
      <c r="AD1818" s="4">
        <f t="shared" si="510"/>
        <v>1095</v>
      </c>
      <c r="AE1818" s="4">
        <v>1095</v>
      </c>
      <c r="AF1818" s="4">
        <v>1095</v>
      </c>
      <c r="AG1818" s="4">
        <f t="shared" si="507"/>
        <v>1095</v>
      </c>
      <c r="AI1818" t="e">
        <f t="shared" si="503"/>
        <v>#N/A</v>
      </c>
      <c r="AJ1818">
        <v>4405.24</v>
      </c>
      <c r="AK1818" s="2">
        <v>4405.24</v>
      </c>
      <c r="AL1818" s="2">
        <f t="shared" si="508"/>
        <v>4405.24</v>
      </c>
      <c r="AM1818" s="4"/>
      <c r="AN1818" t="e">
        <f>VLOOKUP([1]!Tabelle13[[#This Row],[Vlookup this ID for freight costs]],$AL$2:$AL$6811,2,FALSE)</f>
        <v>#REF!</v>
      </c>
      <c r="AP1818">
        <v>83.88</v>
      </c>
      <c r="AQ1818">
        <v>83.88</v>
      </c>
      <c r="AR1818" s="4">
        <v>19</v>
      </c>
      <c r="AS1818" s="4">
        <v>4</v>
      </c>
      <c r="AT1818" s="4">
        <v>2012</v>
      </c>
      <c r="AU1818" s="4">
        <v>15</v>
      </c>
      <c r="AV1818" s="4">
        <v>2</v>
      </c>
      <c r="AW1818" s="4">
        <v>2012</v>
      </c>
      <c r="AX1818" t="str">
        <f t="shared" si="504"/>
        <v>No Delay</v>
      </c>
      <c r="AY1818">
        <f t="shared" si="505"/>
        <v>0</v>
      </c>
    </row>
    <row r="1819" spans="1:51" x14ac:dyDescent="0.2">
      <c r="A1819" s="3">
        <v>82337</v>
      </c>
      <c r="B1819" s="1" t="s">
        <v>151</v>
      </c>
      <c r="C1819" s="1" t="s">
        <v>65</v>
      </c>
      <c r="D1819" s="1" t="s">
        <v>130</v>
      </c>
      <c r="E1819" s="1" t="s">
        <v>53</v>
      </c>
      <c r="F1819" s="1" t="s">
        <v>53</v>
      </c>
      <c r="G1819" s="13" t="s">
        <v>189</v>
      </c>
      <c r="H1819" s="12">
        <v>40374</v>
      </c>
      <c r="I1819" s="12" t="s">
        <v>190</v>
      </c>
      <c r="J1819" s="12">
        <v>40357</v>
      </c>
      <c r="K1819" s="4">
        <v>2549</v>
      </c>
      <c r="L1819" s="1" t="s">
        <v>146</v>
      </c>
      <c r="M1819" s="1" t="s">
        <v>132</v>
      </c>
      <c r="N1819" s="1" t="s">
        <v>178</v>
      </c>
      <c r="O1819" s="1" t="s">
        <v>93</v>
      </c>
      <c r="P1819">
        <v>60</v>
      </c>
      <c r="Q1819">
        <v>20000</v>
      </c>
      <c r="R1819">
        <v>150000</v>
      </c>
      <c r="S1819">
        <v>7.5</v>
      </c>
      <c r="T1819">
        <v>0.12</v>
      </c>
      <c r="U1819">
        <f t="shared" si="501"/>
        <v>150000</v>
      </c>
      <c r="V1819">
        <f t="shared" si="502"/>
        <v>1200000</v>
      </c>
      <c r="W1819" s="1" t="s">
        <v>155</v>
      </c>
      <c r="X1819" s="1" t="s">
        <v>1236</v>
      </c>
      <c r="Y1819" s="1" t="s">
        <v>156</v>
      </c>
      <c r="Z1819" s="3">
        <v>7726</v>
      </c>
      <c r="AA1819" s="4">
        <f t="shared" si="506"/>
        <v>1096</v>
      </c>
      <c r="AB1819" s="4">
        <f t="shared" si="509"/>
        <v>4439.6962060000005</v>
      </c>
      <c r="AC1819" s="4">
        <f t="shared" si="498"/>
        <v>1096</v>
      </c>
      <c r="AD1819" s="4">
        <f t="shared" si="510"/>
        <v>3737.3055555555557</v>
      </c>
      <c r="AE1819" s="4">
        <v>1096</v>
      </c>
      <c r="AF1819" s="4">
        <v>1096</v>
      </c>
      <c r="AG1819" s="4">
        <f t="shared" si="507"/>
        <v>1096</v>
      </c>
      <c r="AI1819" t="e">
        <f t="shared" si="503"/>
        <v>#N/A</v>
      </c>
      <c r="AJ1819" t="s">
        <v>81</v>
      </c>
      <c r="AK1819" s="2"/>
      <c r="AL1819" s="2" t="str">
        <f t="shared" si="508"/>
        <v>Freight Included in Commodity Cost</v>
      </c>
      <c r="AM1819" s="4"/>
      <c r="AN1819" t="e">
        <f>VLOOKUP([1]!Tabelle13[[#This Row],[Vlookup this ID for freight costs]],$AL$2:$AL$6811,2,FALSE)</f>
        <v>#REF!</v>
      </c>
      <c r="AP1819">
        <v>323.39999999999998</v>
      </c>
      <c r="AQ1819">
        <v>323.39999999999998</v>
      </c>
      <c r="AR1819" s="4">
        <v>15</v>
      </c>
      <c r="AS1819" s="4">
        <v>7</v>
      </c>
      <c r="AT1819" s="4">
        <v>2010</v>
      </c>
      <c r="AU1819" s="4">
        <v>28</v>
      </c>
      <c r="AV1819" s="4">
        <v>6</v>
      </c>
      <c r="AW1819" s="4">
        <v>2010</v>
      </c>
      <c r="AX1819" t="str">
        <f t="shared" si="504"/>
        <v>No Delay</v>
      </c>
      <c r="AY1819">
        <f t="shared" si="505"/>
        <v>0</v>
      </c>
    </row>
    <row r="1820" spans="1:51" x14ac:dyDescent="0.2">
      <c r="A1820" s="3">
        <v>82938</v>
      </c>
      <c r="B1820" s="1" t="s">
        <v>50</v>
      </c>
      <c r="C1820" s="1" t="s">
        <v>51</v>
      </c>
      <c r="D1820" s="1" t="s">
        <v>130</v>
      </c>
      <c r="E1820" s="1" t="s">
        <v>101</v>
      </c>
      <c r="F1820" s="1" t="s">
        <v>101</v>
      </c>
      <c r="G1820" s="13" t="s">
        <v>236</v>
      </c>
      <c r="H1820" s="12">
        <v>40633</v>
      </c>
      <c r="I1820" s="12" t="s">
        <v>752</v>
      </c>
      <c r="J1820" s="12">
        <v>40632</v>
      </c>
      <c r="K1820" s="4">
        <v>3110</v>
      </c>
      <c r="L1820" s="1" t="s">
        <v>146</v>
      </c>
      <c r="M1820" s="1" t="s">
        <v>132</v>
      </c>
      <c r="N1820" s="1" t="s">
        <v>742</v>
      </c>
      <c r="O1820" s="1" t="s">
        <v>93</v>
      </c>
      <c r="P1820">
        <v>240</v>
      </c>
      <c r="Q1820">
        <v>2823</v>
      </c>
      <c r="R1820">
        <v>5928.3</v>
      </c>
      <c r="S1820">
        <v>2.1</v>
      </c>
      <c r="T1820">
        <v>0.01</v>
      </c>
      <c r="U1820">
        <f t="shared" si="501"/>
        <v>5928.3</v>
      </c>
      <c r="V1820">
        <f t="shared" si="502"/>
        <v>677520</v>
      </c>
      <c r="W1820" s="1" t="s">
        <v>155</v>
      </c>
      <c r="X1820" s="1" t="s">
        <v>1236</v>
      </c>
      <c r="Y1820" s="1" t="s">
        <v>156</v>
      </c>
      <c r="Z1820" s="3">
        <v>14703</v>
      </c>
      <c r="AA1820" s="4">
        <f t="shared" si="506"/>
        <v>1098</v>
      </c>
      <c r="AB1820" s="4">
        <f t="shared" si="509"/>
        <v>2554.5582454</v>
      </c>
      <c r="AC1820" s="4">
        <f t="shared" si="498"/>
        <v>1098</v>
      </c>
      <c r="AD1820" s="4">
        <f t="shared" si="510"/>
        <v>1098</v>
      </c>
      <c r="AE1820" s="4">
        <v>1098</v>
      </c>
      <c r="AF1820" s="4">
        <v>1098</v>
      </c>
      <c r="AG1820" s="4">
        <f t="shared" si="507"/>
        <v>1098</v>
      </c>
      <c r="AI1820" t="e">
        <f t="shared" si="503"/>
        <v>#N/A</v>
      </c>
      <c r="AJ1820">
        <v>3567.53</v>
      </c>
      <c r="AK1820" s="2">
        <v>3567.53</v>
      </c>
      <c r="AL1820" s="2">
        <f t="shared" si="508"/>
        <v>3567.53</v>
      </c>
      <c r="AM1820" s="4"/>
      <c r="AN1820" t="e">
        <f>VLOOKUP([1]!Tabelle13[[#This Row],[Vlookup this ID for freight costs]],$AL$2:$AL$6811,2,FALSE)</f>
        <v>#REF!</v>
      </c>
      <c r="AP1820">
        <v>9.7799999999999994</v>
      </c>
      <c r="AQ1820">
        <v>9.7799999999999994</v>
      </c>
      <c r="AR1820" s="4">
        <v>31</v>
      </c>
      <c r="AS1820" s="4">
        <v>3</v>
      </c>
      <c r="AT1820" s="4">
        <v>2011</v>
      </c>
      <c r="AU1820" s="4">
        <v>30</v>
      </c>
      <c r="AV1820" s="4">
        <v>4</v>
      </c>
      <c r="AW1820" s="4">
        <v>2011</v>
      </c>
      <c r="AX1820" t="str">
        <f t="shared" si="504"/>
        <v>Delay</v>
      </c>
      <c r="AY1820">
        <f t="shared" si="505"/>
        <v>0</v>
      </c>
    </row>
    <row r="1821" spans="1:51" x14ac:dyDescent="0.2">
      <c r="A1821" s="3">
        <v>83425</v>
      </c>
      <c r="B1821" s="1" t="s">
        <v>151</v>
      </c>
      <c r="C1821" s="1" t="s">
        <v>65</v>
      </c>
      <c r="D1821" s="1" t="s">
        <v>130</v>
      </c>
      <c r="E1821" s="1" t="s">
        <v>152</v>
      </c>
      <c r="F1821" s="1" t="s">
        <v>152</v>
      </c>
      <c r="G1821" s="13" t="s">
        <v>230</v>
      </c>
      <c r="H1821" s="12">
        <v>40329</v>
      </c>
      <c r="I1821" s="12" t="s">
        <v>377</v>
      </c>
      <c r="J1821" s="12">
        <v>40316</v>
      </c>
      <c r="K1821" s="4">
        <v>2421</v>
      </c>
      <c r="L1821" s="1" t="s">
        <v>146</v>
      </c>
      <c r="M1821" s="1" t="s">
        <v>132</v>
      </c>
      <c r="N1821" s="1" t="s">
        <v>265</v>
      </c>
      <c r="O1821" s="1" t="s">
        <v>93</v>
      </c>
      <c r="P1821">
        <v>60</v>
      </c>
      <c r="Q1821">
        <v>20000</v>
      </c>
      <c r="R1821">
        <v>53200</v>
      </c>
      <c r="S1821">
        <v>2.66</v>
      </c>
      <c r="T1821">
        <v>0.04</v>
      </c>
      <c r="U1821">
        <f t="shared" si="501"/>
        <v>53200</v>
      </c>
      <c r="V1821">
        <f t="shared" si="502"/>
        <v>1200000</v>
      </c>
      <c r="W1821" s="1" t="s">
        <v>197</v>
      </c>
      <c r="X1821" s="1" t="s">
        <v>1236</v>
      </c>
      <c r="Y1821" s="1" t="s">
        <v>3082</v>
      </c>
      <c r="Z1821" s="3">
        <v>7428</v>
      </c>
      <c r="AA1821" s="4">
        <f t="shared" si="506"/>
        <v>1098</v>
      </c>
      <c r="AB1821" s="4">
        <f t="shared" si="509"/>
        <v>4439.6962060000005</v>
      </c>
      <c r="AC1821" s="4">
        <f t="shared" si="498"/>
        <v>1098</v>
      </c>
      <c r="AD1821" s="4">
        <f t="shared" si="510"/>
        <v>3737.3055555555557</v>
      </c>
      <c r="AE1821" s="4">
        <v>1098</v>
      </c>
      <c r="AF1821" s="4">
        <v>1098</v>
      </c>
      <c r="AG1821" s="4">
        <f t="shared" si="507"/>
        <v>1098</v>
      </c>
      <c r="AI1821" t="e">
        <f t="shared" si="503"/>
        <v>#N/A</v>
      </c>
      <c r="AJ1821">
        <v>9736.1</v>
      </c>
      <c r="AK1821" s="2">
        <v>9736.1</v>
      </c>
      <c r="AL1821" s="2">
        <f t="shared" si="508"/>
        <v>9736.1</v>
      </c>
      <c r="AM1821" s="4"/>
      <c r="AN1821" t="e">
        <f>VLOOKUP([1]!Tabelle13[[#This Row],[Vlookup this ID for freight costs]],$AL$2:$AL$6811,2,FALSE)</f>
        <v>#REF!</v>
      </c>
      <c r="AP1821">
        <v>114.7</v>
      </c>
      <c r="AQ1821">
        <v>114.7</v>
      </c>
      <c r="AR1821" s="4">
        <v>31</v>
      </c>
      <c r="AS1821" s="4">
        <v>5</v>
      </c>
      <c r="AT1821" s="4">
        <v>2010</v>
      </c>
      <c r="AU1821" s="4">
        <v>18</v>
      </c>
      <c r="AV1821" s="4">
        <v>5</v>
      </c>
      <c r="AW1821" s="4">
        <v>2010</v>
      </c>
      <c r="AX1821" t="str">
        <f t="shared" si="504"/>
        <v>No Delay</v>
      </c>
      <c r="AY1821">
        <f t="shared" si="505"/>
        <v>0</v>
      </c>
    </row>
    <row r="1822" spans="1:51" x14ac:dyDescent="0.2">
      <c r="A1822" s="3">
        <v>82309</v>
      </c>
      <c r="B1822" s="1" t="s">
        <v>151</v>
      </c>
      <c r="C1822" s="1" t="s">
        <v>65</v>
      </c>
      <c r="D1822" s="1" t="s">
        <v>130</v>
      </c>
      <c r="E1822" s="1" t="s">
        <v>152</v>
      </c>
      <c r="F1822" s="1" t="s">
        <v>152</v>
      </c>
      <c r="G1822" s="13" t="s">
        <v>194</v>
      </c>
      <c r="H1822" s="12">
        <v>40287</v>
      </c>
      <c r="I1822" s="12" t="s">
        <v>195</v>
      </c>
      <c r="J1822" s="12">
        <v>40268</v>
      </c>
      <c r="K1822" s="4">
        <v>2291</v>
      </c>
      <c r="L1822" s="1" t="s">
        <v>146</v>
      </c>
      <c r="M1822" s="1" t="s">
        <v>132</v>
      </c>
      <c r="N1822" s="1" t="s">
        <v>265</v>
      </c>
      <c r="O1822" s="1" t="s">
        <v>93</v>
      </c>
      <c r="P1822">
        <v>60</v>
      </c>
      <c r="Q1822">
        <v>18799</v>
      </c>
      <c r="R1822">
        <v>51321.27</v>
      </c>
      <c r="S1822">
        <v>2.73</v>
      </c>
      <c r="T1822">
        <v>0.05</v>
      </c>
      <c r="U1822">
        <f t="shared" si="501"/>
        <v>51321.27</v>
      </c>
      <c r="V1822">
        <f t="shared" si="502"/>
        <v>1127940</v>
      </c>
      <c r="W1822" s="1" t="s">
        <v>179</v>
      </c>
      <c r="X1822" s="1" t="s">
        <v>1236</v>
      </c>
      <c r="Y1822" s="1" t="s">
        <v>156</v>
      </c>
      <c r="Z1822" s="3">
        <v>7726</v>
      </c>
      <c r="AA1822" s="4">
        <f t="shared" si="506"/>
        <v>1098</v>
      </c>
      <c r="AB1822" s="4">
        <f t="shared" si="509"/>
        <v>4307.8890982000003</v>
      </c>
      <c r="AC1822" s="4">
        <f t="shared" si="498"/>
        <v>1098</v>
      </c>
      <c r="AD1822" s="4">
        <f t="shared" si="510"/>
        <v>950</v>
      </c>
      <c r="AE1822" s="4">
        <v>1098</v>
      </c>
      <c r="AF1822" s="4">
        <v>1098</v>
      </c>
      <c r="AG1822" s="4">
        <f t="shared" si="507"/>
        <v>1098</v>
      </c>
      <c r="AI1822" t="e">
        <f t="shared" si="503"/>
        <v>#N/A</v>
      </c>
      <c r="AJ1822" t="s">
        <v>81</v>
      </c>
      <c r="AK1822" s="2"/>
      <c r="AL1822" s="2" t="str">
        <f t="shared" si="508"/>
        <v>Freight Included in Commodity Cost</v>
      </c>
      <c r="AM1822" s="4"/>
      <c r="AN1822" t="e">
        <f>VLOOKUP([1]!Tabelle13[[#This Row],[Vlookup this ID for freight costs]],$AL$2:$AL$6811,2,FALSE)</f>
        <v>#REF!</v>
      </c>
      <c r="AP1822">
        <v>110.65</v>
      </c>
      <c r="AQ1822">
        <v>110.65</v>
      </c>
      <c r="AR1822" s="4">
        <v>19</v>
      </c>
      <c r="AS1822" s="4">
        <v>4</v>
      </c>
      <c r="AT1822" s="4">
        <v>2010</v>
      </c>
      <c r="AU1822" s="4">
        <v>31</v>
      </c>
      <c r="AV1822" s="4">
        <v>3</v>
      </c>
      <c r="AW1822" s="4">
        <v>2010</v>
      </c>
      <c r="AX1822" t="str">
        <f t="shared" si="504"/>
        <v>No Delay</v>
      </c>
      <c r="AY1822">
        <f t="shared" si="505"/>
        <v>0</v>
      </c>
    </row>
    <row r="1823" spans="1:51" x14ac:dyDescent="0.2">
      <c r="A1823" s="3">
        <v>1162</v>
      </c>
      <c r="B1823" s="1" t="s">
        <v>88</v>
      </c>
      <c r="C1823" s="1" t="s">
        <v>89</v>
      </c>
      <c r="D1823" s="1" t="s">
        <v>52</v>
      </c>
      <c r="E1823" s="1" t="s">
        <v>53</v>
      </c>
      <c r="F1823" s="1" t="s">
        <v>53</v>
      </c>
      <c r="G1823" s="13" t="s">
        <v>1173</v>
      </c>
      <c r="H1823" s="12">
        <v>40071</v>
      </c>
      <c r="I1823" s="12" t="s">
        <v>1173</v>
      </c>
      <c r="J1823" s="12">
        <v>40071</v>
      </c>
      <c r="K1823" s="4">
        <v>1822</v>
      </c>
      <c r="L1823" s="1" t="s">
        <v>56</v>
      </c>
      <c r="M1823" s="1" t="s">
        <v>812</v>
      </c>
      <c r="N1823" s="1" t="s">
        <v>1363</v>
      </c>
      <c r="O1823" s="1" t="s">
        <v>937</v>
      </c>
      <c r="P1823">
        <v>40</v>
      </c>
      <c r="Q1823">
        <v>1000</v>
      </c>
      <c r="R1823">
        <v>110000</v>
      </c>
      <c r="S1823">
        <v>110</v>
      </c>
      <c r="T1823">
        <v>2.75</v>
      </c>
      <c r="U1823">
        <f t="shared" si="501"/>
        <v>110000</v>
      </c>
      <c r="V1823">
        <f t="shared" si="502"/>
        <v>40000</v>
      </c>
      <c r="W1823" s="1" t="s">
        <v>815</v>
      </c>
      <c r="X1823" s="1" t="s">
        <v>71</v>
      </c>
      <c r="Y1823" s="1" t="s">
        <v>71</v>
      </c>
      <c r="Z1823" s="4">
        <v>9697</v>
      </c>
      <c r="AA1823" s="4">
        <f t="shared" si="506"/>
        <v>1101</v>
      </c>
      <c r="AB1823" s="4">
        <f>4.997+0.1387*Q1823-4.826*P1823+0.003501*R1823</f>
        <v>335.76700000000005</v>
      </c>
      <c r="AC1823" s="4">
        <f t="shared" si="498"/>
        <v>1101</v>
      </c>
      <c r="AD1823" s="4">
        <f t="shared" si="510"/>
        <v>885.75</v>
      </c>
      <c r="AE1823" s="4">
        <v>1101</v>
      </c>
      <c r="AF1823" s="4">
        <v>1101</v>
      </c>
      <c r="AG1823" s="4">
        <f t="shared" si="507"/>
        <v>1101</v>
      </c>
      <c r="AH1823" s="4">
        <v>10540</v>
      </c>
      <c r="AI1823">
        <f t="shared" si="503"/>
        <v>909</v>
      </c>
      <c r="AJ1823">
        <v>8074.03</v>
      </c>
      <c r="AK1823" s="2">
        <v>8074.03</v>
      </c>
      <c r="AL1823" s="2">
        <f t="shared" si="508"/>
        <v>8074.03</v>
      </c>
      <c r="AM1823" s="4"/>
      <c r="AN1823" t="e">
        <f>VLOOKUP([1]!Tabelle13[[#This Row],[Vlookup this ID for freight costs]],$AL$2:$AL$6811,2,FALSE)</f>
        <v>#REF!</v>
      </c>
      <c r="AP1823">
        <v>215.6</v>
      </c>
      <c r="AQ1823">
        <v>215.6</v>
      </c>
      <c r="AR1823" s="4">
        <v>15</v>
      </c>
      <c r="AS1823" s="4">
        <v>9</v>
      </c>
      <c r="AT1823" s="4">
        <v>2009</v>
      </c>
      <c r="AU1823" s="4">
        <v>15</v>
      </c>
      <c r="AV1823" s="4">
        <v>9</v>
      </c>
      <c r="AW1823" s="4">
        <v>2009</v>
      </c>
      <c r="AX1823" t="str">
        <f t="shared" si="504"/>
        <v>No Delay</v>
      </c>
      <c r="AY1823">
        <f t="shared" si="505"/>
        <v>0</v>
      </c>
    </row>
    <row r="1824" spans="1:51" x14ac:dyDescent="0.2">
      <c r="A1824" s="3">
        <v>82416</v>
      </c>
      <c r="B1824" s="1" t="s">
        <v>50</v>
      </c>
      <c r="C1824" s="1" t="s">
        <v>51</v>
      </c>
      <c r="D1824" s="1" t="s">
        <v>130</v>
      </c>
      <c r="E1824" s="1" t="s">
        <v>101</v>
      </c>
      <c r="F1824" s="1" t="s">
        <v>101</v>
      </c>
      <c r="G1824" s="13" t="s">
        <v>691</v>
      </c>
      <c r="H1824" s="12">
        <v>40933</v>
      </c>
      <c r="I1824" s="12" t="s">
        <v>691</v>
      </c>
      <c r="J1824" s="12">
        <v>40933</v>
      </c>
      <c r="K1824" s="4">
        <v>3705</v>
      </c>
      <c r="L1824" s="1" t="s">
        <v>146</v>
      </c>
      <c r="M1824" s="1" t="s">
        <v>132</v>
      </c>
      <c r="N1824" s="1" t="s">
        <v>1032</v>
      </c>
      <c r="O1824" s="1" t="s">
        <v>93</v>
      </c>
      <c r="P1824">
        <v>240</v>
      </c>
      <c r="Q1824">
        <v>2930</v>
      </c>
      <c r="R1824">
        <v>5713.5</v>
      </c>
      <c r="S1824">
        <v>1.95</v>
      </c>
      <c r="T1824">
        <v>0.01</v>
      </c>
      <c r="U1824">
        <f t="shared" si="501"/>
        <v>5713.5</v>
      </c>
      <c r="V1824">
        <f t="shared" si="502"/>
        <v>703200</v>
      </c>
      <c r="W1824" s="1" t="s">
        <v>155</v>
      </c>
      <c r="X1824" s="1" t="s">
        <v>1236</v>
      </c>
      <c r="Y1824" s="1" t="s">
        <v>156</v>
      </c>
      <c r="Z1824" s="3">
        <v>14703</v>
      </c>
      <c r="AA1824" s="4">
        <f t="shared" si="506"/>
        <v>1102</v>
      </c>
      <c r="AB1824" s="4">
        <f t="shared" ref="AB1824:AB1887" si="511" xml:space="preserve"> 2244.740206  + 0.1097478*Q1824</f>
        <v>2566.3012600000002</v>
      </c>
      <c r="AC1824" s="4">
        <f t="shared" si="498"/>
        <v>1102</v>
      </c>
      <c r="AD1824" s="4">
        <f t="shared" si="510"/>
        <v>1102</v>
      </c>
      <c r="AE1824" s="4">
        <v>1102</v>
      </c>
      <c r="AF1824" s="4">
        <v>1102</v>
      </c>
      <c r="AG1824" s="4">
        <f t="shared" si="507"/>
        <v>1102</v>
      </c>
      <c r="AI1824" t="e">
        <f t="shared" si="503"/>
        <v>#N/A</v>
      </c>
      <c r="AJ1824">
        <v>2779.53</v>
      </c>
      <c r="AK1824" s="2">
        <v>2779.53</v>
      </c>
      <c r="AL1824" s="2">
        <f t="shared" si="508"/>
        <v>2779.53</v>
      </c>
      <c r="AM1824" s="4"/>
      <c r="AN1824" t="e">
        <f>VLOOKUP([1]!Tabelle13[[#This Row],[Vlookup this ID for freight costs]],$AL$2:$AL$6811,2,FALSE)</f>
        <v>#REF!</v>
      </c>
      <c r="AP1824">
        <v>9.43</v>
      </c>
      <c r="AQ1824">
        <v>9.43</v>
      </c>
      <c r="AR1824" s="4">
        <v>25</v>
      </c>
      <c r="AS1824" s="4">
        <v>1</v>
      </c>
      <c r="AT1824" s="4">
        <v>2012</v>
      </c>
      <c r="AU1824" s="4">
        <v>25</v>
      </c>
      <c r="AV1824" s="4">
        <v>1</v>
      </c>
      <c r="AW1824" s="4">
        <v>2012</v>
      </c>
      <c r="AX1824" t="str">
        <f t="shared" si="504"/>
        <v>No Delay</v>
      </c>
      <c r="AY1824">
        <f t="shared" si="505"/>
        <v>0</v>
      </c>
    </row>
    <row r="1825" spans="1:51" x14ac:dyDescent="0.2">
      <c r="A1825" s="3">
        <v>83748</v>
      </c>
      <c r="B1825" s="1" t="s">
        <v>50</v>
      </c>
      <c r="C1825" s="1" t="s">
        <v>51</v>
      </c>
      <c r="D1825" s="1" t="s">
        <v>130</v>
      </c>
      <c r="E1825" s="1" t="s">
        <v>101</v>
      </c>
      <c r="F1825" s="1" t="s">
        <v>101</v>
      </c>
      <c r="G1825" s="13" t="s">
        <v>374</v>
      </c>
      <c r="H1825" s="12">
        <v>41729</v>
      </c>
      <c r="I1825" s="12" t="s">
        <v>1052</v>
      </c>
      <c r="J1825" s="12">
        <v>41733</v>
      </c>
      <c r="K1825" s="4">
        <v>5416</v>
      </c>
      <c r="L1825" s="1" t="s">
        <v>146</v>
      </c>
      <c r="M1825" s="1" t="s">
        <v>132</v>
      </c>
      <c r="N1825" s="1" t="s">
        <v>389</v>
      </c>
      <c r="O1825" s="1" t="s">
        <v>93</v>
      </c>
      <c r="P1825">
        <v>30</v>
      </c>
      <c r="Q1825">
        <v>4837</v>
      </c>
      <c r="R1825">
        <v>65396.24</v>
      </c>
      <c r="S1825">
        <v>13.52</v>
      </c>
      <c r="T1825">
        <v>0.45</v>
      </c>
      <c r="U1825">
        <f t="shared" si="501"/>
        <v>65396.24</v>
      </c>
      <c r="V1825">
        <f t="shared" si="502"/>
        <v>145110</v>
      </c>
      <c r="W1825" s="1" t="s">
        <v>160</v>
      </c>
      <c r="X1825" s="1" t="s">
        <v>1236</v>
      </c>
      <c r="Y1825" s="1" t="s">
        <v>161</v>
      </c>
      <c r="Z1825" s="3">
        <v>14186</v>
      </c>
      <c r="AA1825" s="4">
        <f t="shared" si="506"/>
        <v>1102</v>
      </c>
      <c r="AB1825" s="4">
        <f t="shared" si="511"/>
        <v>2775.5903146000001</v>
      </c>
      <c r="AC1825" s="4">
        <f t="shared" si="498"/>
        <v>1102</v>
      </c>
      <c r="AD1825" s="4">
        <f t="shared" si="510"/>
        <v>652</v>
      </c>
      <c r="AE1825" s="4">
        <v>1102</v>
      </c>
      <c r="AF1825" s="4">
        <v>1102</v>
      </c>
      <c r="AG1825" s="4">
        <f t="shared" si="507"/>
        <v>1102</v>
      </c>
      <c r="AI1825" t="e">
        <f t="shared" si="503"/>
        <v>#N/A</v>
      </c>
      <c r="AJ1825">
        <v>8406.81</v>
      </c>
      <c r="AK1825" s="2">
        <v>8406.81</v>
      </c>
      <c r="AL1825" s="2">
        <f t="shared" si="508"/>
        <v>8406.81</v>
      </c>
      <c r="AM1825" s="4"/>
      <c r="AN1825" t="e">
        <f>VLOOKUP([1]!Tabelle13[[#This Row],[Vlookup this ID for freight costs]],$AL$2:$AL$6811,2,FALSE)</f>
        <v>#REF!</v>
      </c>
      <c r="AP1825">
        <v>80.900000000000006</v>
      </c>
      <c r="AQ1825">
        <v>80.900000000000006</v>
      </c>
      <c r="AR1825" s="4">
        <v>31</v>
      </c>
      <c r="AS1825" s="4">
        <v>3</v>
      </c>
      <c r="AT1825" s="4">
        <v>2014</v>
      </c>
      <c r="AU1825" s="4">
        <v>4</v>
      </c>
      <c r="AV1825" s="4">
        <v>4</v>
      </c>
      <c r="AW1825" s="4">
        <v>2014</v>
      </c>
      <c r="AX1825" t="str">
        <f t="shared" si="504"/>
        <v>Delay</v>
      </c>
      <c r="AY1825">
        <f t="shared" si="505"/>
        <v>4</v>
      </c>
    </row>
    <row r="1826" spans="1:51" x14ac:dyDescent="0.2">
      <c r="A1826" s="3">
        <v>86635</v>
      </c>
      <c r="B1826" s="1" t="s">
        <v>50</v>
      </c>
      <c r="C1826" s="1" t="s">
        <v>51</v>
      </c>
      <c r="D1826" s="1" t="s">
        <v>130</v>
      </c>
      <c r="E1826" s="1" t="s">
        <v>101</v>
      </c>
      <c r="F1826" s="1" t="s">
        <v>101</v>
      </c>
      <c r="G1826" s="13" t="s">
        <v>374</v>
      </c>
      <c r="H1826" s="12">
        <v>41729</v>
      </c>
      <c r="I1826" s="12" t="s">
        <v>1052</v>
      </c>
      <c r="J1826" s="12">
        <v>41733</v>
      </c>
      <c r="K1826" s="4">
        <v>5429</v>
      </c>
      <c r="L1826" s="1" t="s">
        <v>146</v>
      </c>
      <c r="M1826" s="1" t="s">
        <v>132</v>
      </c>
      <c r="N1826" s="1" t="s">
        <v>196</v>
      </c>
      <c r="O1826" s="1" t="s">
        <v>93</v>
      </c>
      <c r="P1826">
        <v>60</v>
      </c>
      <c r="Q1826">
        <v>12160</v>
      </c>
      <c r="R1826">
        <v>52531.199999999997</v>
      </c>
      <c r="S1826">
        <v>4.32</v>
      </c>
      <c r="T1826">
        <v>7.0000000000000007E-2</v>
      </c>
      <c r="U1826">
        <f t="shared" si="501"/>
        <v>52531.200000000004</v>
      </c>
      <c r="V1826">
        <f t="shared" si="502"/>
        <v>729600</v>
      </c>
      <c r="W1826" s="1" t="s">
        <v>197</v>
      </c>
      <c r="X1826" s="1" t="s">
        <v>1236</v>
      </c>
      <c r="Y1826" s="1" t="s">
        <v>3082</v>
      </c>
      <c r="Z1826" s="3">
        <v>13556</v>
      </c>
      <c r="AA1826" s="4">
        <f t="shared" si="506"/>
        <v>1102</v>
      </c>
      <c r="AB1826" s="4">
        <f t="shared" si="511"/>
        <v>3579.2734540000001</v>
      </c>
      <c r="AC1826" s="4">
        <f t="shared" si="498"/>
        <v>1102</v>
      </c>
      <c r="AD1826" s="4">
        <f t="shared" si="510"/>
        <v>1102</v>
      </c>
      <c r="AE1826" s="3" t="s">
        <v>1659</v>
      </c>
      <c r="AF1826" s="3">
        <v>1102</v>
      </c>
      <c r="AG1826" s="4">
        <f>AI1826</f>
        <v>1102</v>
      </c>
      <c r="AH1826" s="4">
        <v>83748</v>
      </c>
      <c r="AI1826">
        <f t="shared" si="503"/>
        <v>1102</v>
      </c>
      <c r="AJ1826" t="s">
        <v>1659</v>
      </c>
      <c r="AK1826" s="2">
        <v>8406.81</v>
      </c>
      <c r="AL1826" s="2">
        <f>AN1826</f>
        <v>8406.81</v>
      </c>
      <c r="AM1826" s="4">
        <v>83748</v>
      </c>
      <c r="AN1826">
        <f>INDEX($AJ$2:$AJ$6811,MATCH(AM1826,$A$2:$A$6811,0))</f>
        <v>8406.81</v>
      </c>
      <c r="AP1826">
        <v>64.98</v>
      </c>
      <c r="AQ1826">
        <v>64.98</v>
      </c>
      <c r="AR1826" s="4">
        <v>31</v>
      </c>
      <c r="AS1826" s="4">
        <v>3</v>
      </c>
      <c r="AT1826" s="4">
        <v>2014</v>
      </c>
      <c r="AU1826" s="4">
        <v>4</v>
      </c>
      <c r="AV1826" s="4">
        <v>4</v>
      </c>
      <c r="AW1826" s="4">
        <v>2014</v>
      </c>
      <c r="AX1826" t="str">
        <f t="shared" si="504"/>
        <v>Delay</v>
      </c>
      <c r="AY1826">
        <f t="shared" si="505"/>
        <v>4</v>
      </c>
    </row>
    <row r="1827" spans="1:51" x14ac:dyDescent="0.2">
      <c r="A1827" s="3">
        <v>84681</v>
      </c>
      <c r="B1827" s="1" t="s">
        <v>215</v>
      </c>
      <c r="C1827" s="1" t="s">
        <v>89</v>
      </c>
      <c r="D1827" s="1" t="s">
        <v>130</v>
      </c>
      <c r="E1827" s="1" t="s">
        <v>53</v>
      </c>
      <c r="F1827" s="1" t="s">
        <v>53</v>
      </c>
      <c r="G1827" s="13" t="s">
        <v>508</v>
      </c>
      <c r="H1827" s="12">
        <v>40897</v>
      </c>
      <c r="I1827" s="12" t="s">
        <v>930</v>
      </c>
      <c r="J1827" s="12">
        <v>40866</v>
      </c>
      <c r="K1827" s="4">
        <v>3577</v>
      </c>
      <c r="L1827" s="1" t="s">
        <v>146</v>
      </c>
      <c r="M1827" s="1" t="s">
        <v>132</v>
      </c>
      <c r="N1827" s="1" t="s">
        <v>563</v>
      </c>
      <c r="O1827" s="1" t="s">
        <v>93</v>
      </c>
      <c r="P1827">
        <v>60</v>
      </c>
      <c r="Q1827">
        <v>5184</v>
      </c>
      <c r="R1827">
        <v>77760</v>
      </c>
      <c r="S1827">
        <v>15</v>
      </c>
      <c r="T1827">
        <v>0.25</v>
      </c>
      <c r="U1827">
        <f t="shared" si="501"/>
        <v>77760</v>
      </c>
      <c r="V1827">
        <f t="shared" si="502"/>
        <v>311040</v>
      </c>
      <c r="W1827" s="1" t="s">
        <v>155</v>
      </c>
      <c r="X1827" s="1" t="s">
        <v>1236</v>
      </c>
      <c r="Y1827" s="1" t="s">
        <v>156</v>
      </c>
      <c r="Z1827" s="3">
        <v>9211</v>
      </c>
      <c r="AA1827" s="4">
        <f t="shared" si="506"/>
        <v>1103</v>
      </c>
      <c r="AB1827" s="4">
        <f t="shared" si="511"/>
        <v>2813.6728011999999</v>
      </c>
      <c r="AC1827" s="4">
        <f t="shared" si="498"/>
        <v>1103</v>
      </c>
      <c r="AD1827" s="4">
        <f t="shared" si="510"/>
        <v>805</v>
      </c>
      <c r="AE1827" s="4">
        <v>1103</v>
      </c>
      <c r="AF1827" s="4">
        <v>1103</v>
      </c>
      <c r="AG1827" s="4">
        <f t="shared" ref="AG1827:AG1833" si="512">AE1827</f>
        <v>1103</v>
      </c>
      <c r="AI1827" t="e">
        <f t="shared" si="503"/>
        <v>#N/A</v>
      </c>
      <c r="AJ1827">
        <v>3296.34</v>
      </c>
      <c r="AK1827" s="2">
        <v>3296.34</v>
      </c>
      <c r="AL1827" s="2">
        <f t="shared" ref="AL1827:AL1833" si="513">AJ1827</f>
        <v>3296.34</v>
      </c>
      <c r="AM1827" s="4"/>
      <c r="AN1827" t="e">
        <f>VLOOKUP([1]!Tabelle13[[#This Row],[Vlookup this ID for freight costs]],$AL$2:$AL$6811,2,FALSE)</f>
        <v>#REF!</v>
      </c>
      <c r="AP1827">
        <v>128.30000000000001</v>
      </c>
      <c r="AQ1827">
        <v>128.30000000000001</v>
      </c>
      <c r="AR1827" s="4">
        <v>20</v>
      </c>
      <c r="AS1827" s="4">
        <v>12</v>
      </c>
      <c r="AT1827" s="4">
        <v>2011</v>
      </c>
      <c r="AU1827" s="4">
        <v>19</v>
      </c>
      <c r="AV1827" s="4">
        <v>11</v>
      </c>
      <c r="AW1827" s="4">
        <v>2011</v>
      </c>
      <c r="AX1827" t="str">
        <f t="shared" si="504"/>
        <v>No Delay</v>
      </c>
      <c r="AY1827">
        <f t="shared" si="505"/>
        <v>0</v>
      </c>
    </row>
    <row r="1828" spans="1:51" x14ac:dyDescent="0.2">
      <c r="A1828" s="3">
        <v>45977</v>
      </c>
      <c r="B1828" s="1" t="s">
        <v>140</v>
      </c>
      <c r="C1828" s="1" t="s">
        <v>99</v>
      </c>
      <c r="D1828" s="1" t="s">
        <v>52</v>
      </c>
      <c r="E1828" s="1" t="s">
        <v>53</v>
      </c>
      <c r="F1828" s="1" t="s">
        <v>53</v>
      </c>
      <c r="G1828" s="13" t="s">
        <v>421</v>
      </c>
      <c r="H1828" s="12">
        <v>41705</v>
      </c>
      <c r="I1828" s="12" t="s">
        <v>422</v>
      </c>
      <c r="J1828" s="12">
        <v>41713</v>
      </c>
      <c r="K1828" s="4">
        <v>5371</v>
      </c>
      <c r="L1828" s="1" t="s">
        <v>146</v>
      </c>
      <c r="M1828" s="1" t="s">
        <v>170</v>
      </c>
      <c r="N1828" s="1" t="s">
        <v>178</v>
      </c>
      <c r="O1828" s="1" t="s">
        <v>93</v>
      </c>
      <c r="P1828">
        <v>60</v>
      </c>
      <c r="Q1828">
        <v>20172</v>
      </c>
      <c r="R1828">
        <v>109533.96</v>
      </c>
      <c r="S1828">
        <v>5.43</v>
      </c>
      <c r="T1828">
        <v>0.09</v>
      </c>
      <c r="U1828">
        <f t="shared" si="501"/>
        <v>109533.95999999999</v>
      </c>
      <c r="V1828">
        <f t="shared" si="502"/>
        <v>1210320</v>
      </c>
      <c r="W1828" s="1" t="s">
        <v>155</v>
      </c>
      <c r="X1828" s="1" t="s">
        <v>1236</v>
      </c>
      <c r="Y1828" s="1" t="s">
        <v>156</v>
      </c>
      <c r="Z1828" s="3">
        <v>5565</v>
      </c>
      <c r="AA1828" s="4">
        <f t="shared" si="506"/>
        <v>1104</v>
      </c>
      <c r="AB1828" s="4">
        <f t="shared" si="511"/>
        <v>4458.5728276</v>
      </c>
      <c r="AC1828" s="4">
        <f t="shared" si="498"/>
        <v>1104</v>
      </c>
      <c r="AD1828" s="4">
        <f t="shared" si="510"/>
        <v>1104</v>
      </c>
      <c r="AE1828" s="4">
        <v>1104</v>
      </c>
      <c r="AF1828" s="4">
        <v>1104</v>
      </c>
      <c r="AG1828" s="4">
        <f t="shared" si="512"/>
        <v>1104</v>
      </c>
      <c r="AI1828" t="e">
        <f t="shared" si="503"/>
        <v>#N/A</v>
      </c>
      <c r="AJ1828">
        <v>5765.11</v>
      </c>
      <c r="AK1828" s="2">
        <v>5765.11</v>
      </c>
      <c r="AL1828" s="2">
        <f t="shared" si="513"/>
        <v>5765.11</v>
      </c>
      <c r="AM1828" s="4"/>
      <c r="AN1828" t="e">
        <f>VLOOKUP([1]!Tabelle13[[#This Row],[Vlookup this ID for freight costs]],$AL$2:$AL$6811,2,FALSE)</f>
        <v>#REF!</v>
      </c>
      <c r="AP1828">
        <v>135.49</v>
      </c>
      <c r="AQ1828">
        <v>135.49</v>
      </c>
      <c r="AR1828" s="4">
        <v>7</v>
      </c>
      <c r="AS1828" s="4">
        <v>4</v>
      </c>
      <c r="AT1828" s="4">
        <v>2014</v>
      </c>
      <c r="AU1828" s="4">
        <v>15</v>
      </c>
      <c r="AV1828" s="4">
        <v>4</v>
      </c>
      <c r="AW1828" s="4">
        <v>2014</v>
      </c>
      <c r="AX1828" t="str">
        <f t="shared" si="504"/>
        <v>Delay</v>
      </c>
      <c r="AY1828">
        <f t="shared" si="505"/>
        <v>8</v>
      </c>
    </row>
    <row r="1829" spans="1:51" x14ac:dyDescent="0.2">
      <c r="A1829" s="3">
        <v>84091</v>
      </c>
      <c r="B1829" s="1" t="s">
        <v>151</v>
      </c>
      <c r="C1829" s="1" t="s">
        <v>65</v>
      </c>
      <c r="D1829" s="1" t="s">
        <v>130</v>
      </c>
      <c r="E1829" s="1" t="s">
        <v>152</v>
      </c>
      <c r="F1829" s="1" t="s">
        <v>152</v>
      </c>
      <c r="G1829" s="13" t="s">
        <v>927</v>
      </c>
      <c r="H1829" s="12">
        <v>40709</v>
      </c>
      <c r="I1829" s="12" t="s">
        <v>1660</v>
      </c>
      <c r="J1829" s="12">
        <v>40729</v>
      </c>
      <c r="K1829" s="4">
        <v>3293</v>
      </c>
      <c r="L1829" s="1" t="s">
        <v>146</v>
      </c>
      <c r="M1829" s="1" t="s">
        <v>132</v>
      </c>
      <c r="N1829" s="1" t="s">
        <v>265</v>
      </c>
      <c r="O1829" s="1" t="s">
        <v>93</v>
      </c>
      <c r="P1829">
        <v>60</v>
      </c>
      <c r="Q1829">
        <v>15508</v>
      </c>
      <c r="R1829">
        <v>38925.08</v>
      </c>
      <c r="S1829">
        <v>2.5099999999999998</v>
      </c>
      <c r="T1829">
        <v>0.04</v>
      </c>
      <c r="U1829">
        <f t="shared" si="501"/>
        <v>38925.079999999994</v>
      </c>
      <c r="V1829">
        <f t="shared" si="502"/>
        <v>930480</v>
      </c>
      <c r="W1829" s="1" t="s">
        <v>197</v>
      </c>
      <c r="X1829" s="1" t="s">
        <v>1236</v>
      </c>
      <c r="Y1829" s="1" t="s">
        <v>3082</v>
      </c>
      <c r="Z1829" s="3">
        <v>7428</v>
      </c>
      <c r="AA1829" s="4">
        <f t="shared" si="506"/>
        <v>1107</v>
      </c>
      <c r="AB1829" s="4">
        <f t="shared" si="511"/>
        <v>3946.7090883999999</v>
      </c>
      <c r="AC1829" s="4">
        <f t="shared" si="498"/>
        <v>1107</v>
      </c>
      <c r="AD1829" s="4">
        <f t="shared" si="510"/>
        <v>1107</v>
      </c>
      <c r="AE1829" s="4">
        <v>1107</v>
      </c>
      <c r="AF1829" s="4">
        <v>1107</v>
      </c>
      <c r="AG1829" s="4">
        <f t="shared" si="512"/>
        <v>1107</v>
      </c>
      <c r="AI1829" t="e">
        <f t="shared" si="503"/>
        <v>#N/A</v>
      </c>
      <c r="AJ1829">
        <v>13398.06</v>
      </c>
      <c r="AK1829" s="2">
        <v>13398.06</v>
      </c>
      <c r="AL1829" s="2">
        <f t="shared" si="513"/>
        <v>13398.06</v>
      </c>
      <c r="AM1829" s="4"/>
      <c r="AN1829" t="e">
        <f>VLOOKUP([1]!Tabelle13[[#This Row],[Vlookup this ID for freight costs]],$AL$2:$AL$6811,2,FALSE)</f>
        <v>#REF!</v>
      </c>
      <c r="AP1829">
        <v>64.23</v>
      </c>
      <c r="AQ1829">
        <v>64.23</v>
      </c>
      <c r="AR1829" s="4">
        <v>15</v>
      </c>
      <c r="AS1829" s="4">
        <v>6</v>
      </c>
      <c r="AT1829" s="4">
        <v>2011</v>
      </c>
      <c r="AU1829" s="4">
        <v>5</v>
      </c>
      <c r="AV1829" s="4">
        <v>7</v>
      </c>
      <c r="AW1829" s="4">
        <v>2011</v>
      </c>
      <c r="AX1829" t="str">
        <f t="shared" si="504"/>
        <v>Delay</v>
      </c>
      <c r="AY1829">
        <f t="shared" si="505"/>
        <v>20</v>
      </c>
    </row>
    <row r="1830" spans="1:51" x14ac:dyDescent="0.2">
      <c r="A1830" s="3">
        <v>85747</v>
      </c>
      <c r="B1830" s="1" t="s">
        <v>175</v>
      </c>
      <c r="C1830" s="1" t="s">
        <v>165</v>
      </c>
      <c r="D1830" s="1" t="s">
        <v>130</v>
      </c>
      <c r="E1830" s="1" t="s">
        <v>53</v>
      </c>
      <c r="F1830" s="1" t="s">
        <v>53</v>
      </c>
      <c r="G1830" s="13" t="s">
        <v>689</v>
      </c>
      <c r="H1830" s="12">
        <v>40613</v>
      </c>
      <c r="I1830" s="12" t="s">
        <v>1661</v>
      </c>
      <c r="J1830" s="12">
        <v>40624</v>
      </c>
      <c r="K1830" s="4">
        <v>3094</v>
      </c>
      <c r="L1830" s="1" t="s">
        <v>146</v>
      </c>
      <c r="M1830" s="1" t="s">
        <v>132</v>
      </c>
      <c r="N1830" s="1" t="s">
        <v>178</v>
      </c>
      <c r="O1830" s="1" t="s">
        <v>93</v>
      </c>
      <c r="P1830">
        <v>60</v>
      </c>
      <c r="Q1830">
        <v>10000</v>
      </c>
      <c r="R1830">
        <v>72100</v>
      </c>
      <c r="S1830">
        <v>7.21</v>
      </c>
      <c r="T1830">
        <v>0.12</v>
      </c>
      <c r="U1830">
        <f t="shared" si="501"/>
        <v>72100</v>
      </c>
      <c r="V1830">
        <f t="shared" si="502"/>
        <v>600000</v>
      </c>
      <c r="W1830" s="1" t="s">
        <v>155</v>
      </c>
      <c r="X1830" s="1" t="s">
        <v>1236</v>
      </c>
      <c r="Y1830" s="1" t="s">
        <v>156</v>
      </c>
      <c r="Z1830" s="3">
        <v>5457</v>
      </c>
      <c r="AA1830" s="4">
        <f t="shared" si="506"/>
        <v>1108</v>
      </c>
      <c r="AB1830" s="4">
        <f t="shared" si="511"/>
        <v>3342.218206</v>
      </c>
      <c r="AC1830" s="4">
        <f t="shared" si="498"/>
        <v>1108</v>
      </c>
      <c r="AD1830" s="4">
        <f t="shared" si="510"/>
        <v>2327.143150923077</v>
      </c>
      <c r="AE1830" s="4">
        <v>1108</v>
      </c>
      <c r="AF1830" s="4">
        <v>1108</v>
      </c>
      <c r="AG1830" s="4">
        <f t="shared" si="512"/>
        <v>1108</v>
      </c>
      <c r="AI1830" t="e">
        <f t="shared" si="503"/>
        <v>#N/A</v>
      </c>
      <c r="AJ1830">
        <v>10648.62</v>
      </c>
      <c r="AK1830" s="2">
        <v>10648.62</v>
      </c>
      <c r="AL1830" s="2">
        <f t="shared" si="513"/>
        <v>10648.62</v>
      </c>
      <c r="AM1830" s="4"/>
      <c r="AN1830" t="e">
        <f>VLOOKUP([1]!Tabelle13[[#This Row],[Vlookup this ID for freight costs]],$AL$2:$AL$6811,2,FALSE)</f>
        <v>#REF!</v>
      </c>
      <c r="AP1830">
        <v>118.96</v>
      </c>
      <c r="AQ1830">
        <v>118.96</v>
      </c>
      <c r="AR1830" s="4">
        <v>11</v>
      </c>
      <c r="AS1830" s="4">
        <v>4</v>
      </c>
      <c r="AT1830" s="4">
        <v>2011</v>
      </c>
      <c r="AU1830" s="4">
        <v>22</v>
      </c>
      <c r="AV1830" s="4">
        <v>4</v>
      </c>
      <c r="AW1830" s="4">
        <v>2011</v>
      </c>
      <c r="AX1830" t="str">
        <f t="shared" si="504"/>
        <v>Delay</v>
      </c>
      <c r="AY1830">
        <f t="shared" si="505"/>
        <v>11</v>
      </c>
    </row>
    <row r="1831" spans="1:51" x14ac:dyDescent="0.2">
      <c r="A1831" s="3">
        <v>12853</v>
      </c>
      <c r="B1831" s="1" t="s">
        <v>95</v>
      </c>
      <c r="C1831" s="1" t="s">
        <v>65</v>
      </c>
      <c r="D1831" s="1" t="s">
        <v>130</v>
      </c>
      <c r="E1831" s="1" t="s">
        <v>53</v>
      </c>
      <c r="F1831" s="1" t="s">
        <v>53</v>
      </c>
      <c r="G1831" s="13" t="s">
        <v>1662</v>
      </c>
      <c r="H1831" s="12">
        <v>39684</v>
      </c>
      <c r="I1831" s="12" t="s">
        <v>1662</v>
      </c>
      <c r="J1831" s="12">
        <v>39684</v>
      </c>
      <c r="K1831" s="4">
        <v>1034</v>
      </c>
      <c r="L1831" s="1" t="s">
        <v>146</v>
      </c>
      <c r="M1831" s="1" t="s">
        <v>132</v>
      </c>
      <c r="N1831" s="1" t="s">
        <v>147</v>
      </c>
      <c r="O1831" s="1" t="s">
        <v>148</v>
      </c>
      <c r="P1831">
        <v>30</v>
      </c>
      <c r="Q1831">
        <v>12696</v>
      </c>
      <c r="R1831">
        <v>333270</v>
      </c>
      <c r="S1831">
        <v>26.25</v>
      </c>
      <c r="T1831">
        <v>0.88</v>
      </c>
      <c r="U1831">
        <f t="shared" si="501"/>
        <v>333270</v>
      </c>
      <c r="V1831">
        <f t="shared" si="502"/>
        <v>380880</v>
      </c>
      <c r="W1831" s="1" t="s">
        <v>149</v>
      </c>
      <c r="X1831" s="1" t="s">
        <v>150</v>
      </c>
      <c r="Y1831" s="1" t="s">
        <v>150</v>
      </c>
      <c r="Z1831" s="3">
        <v>4785</v>
      </c>
      <c r="AA1831" s="4">
        <f t="shared" si="506"/>
        <v>1114</v>
      </c>
      <c r="AB1831" s="4">
        <f t="shared" si="511"/>
        <v>3638.0982748000001</v>
      </c>
      <c r="AC1831" s="4">
        <f t="shared" si="498"/>
        <v>1114</v>
      </c>
      <c r="AD1831" s="4">
        <f t="shared" si="510"/>
        <v>752.5</v>
      </c>
      <c r="AE1831" s="4">
        <v>1114</v>
      </c>
      <c r="AF1831" s="4">
        <v>1114</v>
      </c>
      <c r="AG1831" s="4">
        <f t="shared" si="512"/>
        <v>1114</v>
      </c>
      <c r="AI1831" t="e">
        <f t="shared" si="503"/>
        <v>#N/A</v>
      </c>
      <c r="AJ1831">
        <v>7641.1</v>
      </c>
      <c r="AK1831" s="2">
        <v>7641.1</v>
      </c>
      <c r="AL1831" s="2">
        <f t="shared" si="513"/>
        <v>7641.1</v>
      </c>
      <c r="AM1831" s="4"/>
      <c r="AN1831" t="e">
        <f>VLOOKUP([1]!Tabelle13[[#This Row],[Vlookup this ID for freight costs]],$AL$2:$AL$6811,2,FALSE)</f>
        <v>#REF!</v>
      </c>
      <c r="AP1831">
        <v>533.23</v>
      </c>
      <c r="AQ1831">
        <v>533.23</v>
      </c>
      <c r="AR1831" s="4">
        <v>24</v>
      </c>
      <c r="AS1831" s="4">
        <v>8</v>
      </c>
      <c r="AT1831" s="4">
        <v>2008</v>
      </c>
      <c r="AU1831" s="4">
        <v>24</v>
      </c>
      <c r="AV1831" s="4">
        <v>8</v>
      </c>
      <c r="AW1831" s="4">
        <v>2008</v>
      </c>
      <c r="AX1831" t="str">
        <f t="shared" si="504"/>
        <v>No Delay</v>
      </c>
      <c r="AY1831">
        <f t="shared" si="505"/>
        <v>0</v>
      </c>
    </row>
    <row r="1832" spans="1:51" x14ac:dyDescent="0.2">
      <c r="A1832" s="3">
        <v>10855</v>
      </c>
      <c r="B1832" s="1" t="s">
        <v>88</v>
      </c>
      <c r="C1832" s="1" t="s">
        <v>89</v>
      </c>
      <c r="D1832" s="1" t="s">
        <v>130</v>
      </c>
      <c r="E1832" s="1"/>
      <c r="F1832" s="1" t="s">
        <v>107</v>
      </c>
      <c r="G1832" s="13" t="s">
        <v>1663</v>
      </c>
      <c r="H1832" s="12">
        <v>39307</v>
      </c>
      <c r="I1832" s="12" t="s">
        <v>1663</v>
      </c>
      <c r="J1832" s="12">
        <v>39307</v>
      </c>
      <c r="K1832" s="4">
        <v>287</v>
      </c>
      <c r="L1832" s="1" t="s">
        <v>146</v>
      </c>
      <c r="M1832" s="1" t="s">
        <v>132</v>
      </c>
      <c r="N1832" s="1" t="s">
        <v>178</v>
      </c>
      <c r="O1832" s="1" t="s">
        <v>93</v>
      </c>
      <c r="P1832">
        <v>60</v>
      </c>
      <c r="Q1832">
        <v>18290</v>
      </c>
      <c r="R1832">
        <v>155830.79999999999</v>
      </c>
      <c r="S1832">
        <v>8.52</v>
      </c>
      <c r="T1832">
        <v>0.14000000000000001</v>
      </c>
      <c r="U1832">
        <f t="shared" si="501"/>
        <v>155830.79999999999</v>
      </c>
      <c r="V1832">
        <f t="shared" si="502"/>
        <v>1097400</v>
      </c>
      <c r="W1832" s="1" t="s">
        <v>155</v>
      </c>
      <c r="X1832" s="1" t="s">
        <v>1236</v>
      </c>
      <c r="Y1832" s="1" t="s">
        <v>156</v>
      </c>
      <c r="Z1832" s="3">
        <v>9211</v>
      </c>
      <c r="AA1832" s="4">
        <f t="shared" si="506"/>
        <v>1114</v>
      </c>
      <c r="AB1832" s="4">
        <f t="shared" si="511"/>
        <v>4252.0274680000002</v>
      </c>
      <c r="AC1832" s="4">
        <f t="shared" si="498"/>
        <v>1114</v>
      </c>
      <c r="AD1832" s="4">
        <f t="shared" si="510"/>
        <v>1114</v>
      </c>
      <c r="AE1832" s="4">
        <v>1114</v>
      </c>
      <c r="AF1832" s="4">
        <v>1114</v>
      </c>
      <c r="AG1832" s="4">
        <f t="shared" si="512"/>
        <v>1114</v>
      </c>
      <c r="AH1832" s="4">
        <v>83326</v>
      </c>
      <c r="AI1832">
        <f t="shared" si="503"/>
        <v>21710</v>
      </c>
      <c r="AJ1832">
        <v>3473</v>
      </c>
      <c r="AK1832" s="2">
        <v>3473</v>
      </c>
      <c r="AL1832" s="2">
        <f t="shared" si="513"/>
        <v>3473</v>
      </c>
      <c r="AM1832" s="4"/>
      <c r="AN1832" t="e">
        <f>VLOOKUP([1]!Tabelle13[[#This Row],[Vlookup this ID for freight costs]],$AL$2:$AL$6811,2,FALSE)</f>
        <v>#REF!</v>
      </c>
      <c r="AP1832">
        <v>249.33</v>
      </c>
      <c r="AQ1832">
        <v>249.33</v>
      </c>
      <c r="AR1832" s="4">
        <v>13</v>
      </c>
      <c r="AS1832" s="4">
        <v>8</v>
      </c>
      <c r="AT1832" s="4">
        <v>2007</v>
      </c>
      <c r="AU1832" s="4">
        <v>13</v>
      </c>
      <c r="AV1832" s="4">
        <v>8</v>
      </c>
      <c r="AW1832" s="4">
        <v>2007</v>
      </c>
      <c r="AX1832" t="str">
        <f t="shared" si="504"/>
        <v>No Delay</v>
      </c>
      <c r="AY1832">
        <f t="shared" si="505"/>
        <v>0</v>
      </c>
    </row>
    <row r="1833" spans="1:51" x14ac:dyDescent="0.2">
      <c r="A1833" s="3">
        <v>10682</v>
      </c>
      <c r="B1833" s="1" t="s">
        <v>88</v>
      </c>
      <c r="C1833" s="1" t="s">
        <v>89</v>
      </c>
      <c r="D1833" s="1" t="s">
        <v>130</v>
      </c>
      <c r="E1833" s="1" t="s">
        <v>53</v>
      </c>
      <c r="F1833" s="1" t="s">
        <v>53</v>
      </c>
      <c r="G1833" s="13" t="s">
        <v>1664</v>
      </c>
      <c r="H1833" s="12">
        <v>39534</v>
      </c>
      <c r="I1833" s="12" t="s">
        <v>1664</v>
      </c>
      <c r="J1833" s="12">
        <v>39534</v>
      </c>
      <c r="K1833" s="4">
        <v>716</v>
      </c>
      <c r="L1833" s="1" t="s">
        <v>146</v>
      </c>
      <c r="M1833" s="1" t="s">
        <v>132</v>
      </c>
      <c r="N1833" s="1" t="s">
        <v>163</v>
      </c>
      <c r="O1833" s="1" t="s">
        <v>93</v>
      </c>
      <c r="P1833">
        <v>60</v>
      </c>
      <c r="Q1833">
        <v>374</v>
      </c>
      <c r="R1833">
        <v>10296.219999999999</v>
      </c>
      <c r="S1833">
        <v>27.53</v>
      </c>
      <c r="T1833">
        <v>0.46</v>
      </c>
      <c r="U1833">
        <f t="shared" si="501"/>
        <v>10296.220000000001</v>
      </c>
      <c r="V1833">
        <f t="shared" si="502"/>
        <v>22440</v>
      </c>
      <c r="W1833" s="1" t="s">
        <v>155</v>
      </c>
      <c r="X1833" s="1" t="s">
        <v>1236</v>
      </c>
      <c r="Y1833" s="1" t="s">
        <v>156</v>
      </c>
      <c r="Z1833" s="3">
        <v>9211</v>
      </c>
      <c r="AA1833" s="4">
        <f t="shared" si="506"/>
        <v>1118</v>
      </c>
      <c r="AB1833" s="4">
        <f t="shared" si="511"/>
        <v>2285.7858832000002</v>
      </c>
      <c r="AC1833" s="4">
        <f t="shared" si="498"/>
        <v>1118</v>
      </c>
      <c r="AD1833" s="4">
        <f t="shared" si="510"/>
        <v>241.16666666666666</v>
      </c>
      <c r="AE1833" s="4">
        <v>1118</v>
      </c>
      <c r="AF1833" s="4">
        <v>1118</v>
      </c>
      <c r="AG1833" s="4">
        <f t="shared" si="512"/>
        <v>1118</v>
      </c>
      <c r="AH1833" s="4">
        <v>83374</v>
      </c>
      <c r="AI1833">
        <f t="shared" si="503"/>
        <v>2889</v>
      </c>
      <c r="AJ1833">
        <v>2810.58</v>
      </c>
      <c r="AK1833" s="2">
        <v>2810.58</v>
      </c>
      <c r="AL1833" s="2">
        <f t="shared" si="513"/>
        <v>2810.58</v>
      </c>
      <c r="AM1833" s="4"/>
      <c r="AN1833" t="e">
        <f>VLOOKUP([1]!Tabelle13[[#This Row],[Vlookup this ID for freight costs]],$AL$2:$AL$6811,2,FALSE)</f>
        <v>#REF!</v>
      </c>
      <c r="AP1833">
        <v>16.47</v>
      </c>
      <c r="AQ1833">
        <v>16.47</v>
      </c>
      <c r="AR1833" s="4">
        <v>27</v>
      </c>
      <c r="AS1833" s="4">
        <v>4</v>
      </c>
      <c r="AT1833" s="4">
        <v>2008</v>
      </c>
      <c r="AU1833" s="4">
        <v>27</v>
      </c>
      <c r="AV1833" s="4">
        <v>4</v>
      </c>
      <c r="AW1833" s="4">
        <v>2008</v>
      </c>
      <c r="AX1833" t="str">
        <f t="shared" si="504"/>
        <v>No Delay</v>
      </c>
      <c r="AY1833">
        <f t="shared" si="505"/>
        <v>0</v>
      </c>
    </row>
    <row r="1834" spans="1:51" x14ac:dyDescent="0.2">
      <c r="A1834" s="3">
        <v>11873</v>
      </c>
      <c r="B1834" s="1" t="s">
        <v>88</v>
      </c>
      <c r="C1834" s="1" t="s">
        <v>89</v>
      </c>
      <c r="D1834" s="1" t="s">
        <v>130</v>
      </c>
      <c r="E1834" s="1" t="s">
        <v>53</v>
      </c>
      <c r="F1834" s="1" t="s">
        <v>53</v>
      </c>
      <c r="G1834" s="13" t="s">
        <v>1664</v>
      </c>
      <c r="H1834" s="12">
        <v>39534</v>
      </c>
      <c r="I1834" s="12" t="s">
        <v>1664</v>
      </c>
      <c r="J1834" s="12">
        <v>39534</v>
      </c>
      <c r="K1834" s="4">
        <v>717</v>
      </c>
      <c r="L1834" s="1" t="s">
        <v>146</v>
      </c>
      <c r="M1834" s="1" t="s">
        <v>132</v>
      </c>
      <c r="N1834" s="1" t="s">
        <v>527</v>
      </c>
      <c r="O1834" s="1" t="s">
        <v>93</v>
      </c>
      <c r="P1834">
        <v>240</v>
      </c>
      <c r="Q1834">
        <v>3008</v>
      </c>
      <c r="R1834">
        <v>5775.36</v>
      </c>
      <c r="S1834">
        <v>1.92</v>
      </c>
      <c r="T1834">
        <v>0.01</v>
      </c>
      <c r="U1834">
        <f t="shared" si="501"/>
        <v>5775.36</v>
      </c>
      <c r="V1834">
        <f t="shared" si="502"/>
        <v>721920</v>
      </c>
      <c r="W1834" s="1" t="s">
        <v>155</v>
      </c>
      <c r="X1834" s="1" t="s">
        <v>1236</v>
      </c>
      <c r="Y1834" s="1" t="s">
        <v>156</v>
      </c>
      <c r="Z1834" s="3">
        <v>9211</v>
      </c>
      <c r="AA1834" s="4">
        <f t="shared" si="506"/>
        <v>1118</v>
      </c>
      <c r="AB1834" s="4">
        <f t="shared" si="511"/>
        <v>2574.8615884000001</v>
      </c>
      <c r="AC1834" s="4">
        <f t="shared" si="498"/>
        <v>1118</v>
      </c>
      <c r="AD1834" s="4">
        <f t="shared" si="510"/>
        <v>1118</v>
      </c>
      <c r="AE1834" s="3" t="s">
        <v>1665</v>
      </c>
      <c r="AF1834" s="3">
        <v>1118</v>
      </c>
      <c r="AG1834" s="4">
        <f>AI1834</f>
        <v>1118</v>
      </c>
      <c r="AH1834" s="4">
        <v>10682</v>
      </c>
      <c r="AI1834">
        <f t="shared" si="503"/>
        <v>1118</v>
      </c>
      <c r="AJ1834" t="s">
        <v>1665</v>
      </c>
      <c r="AK1834" s="2">
        <v>2810.58</v>
      </c>
      <c r="AL1834" s="2">
        <f>AN1834</f>
        <v>2810.58</v>
      </c>
      <c r="AM1834" s="4">
        <v>10682</v>
      </c>
      <c r="AN1834">
        <f>INDEX($AJ$2:$AJ$6811,MATCH(AM1834,$A$2:$A$6811,0))</f>
        <v>2810.58</v>
      </c>
      <c r="AP1834">
        <v>9.24</v>
      </c>
      <c r="AQ1834">
        <v>9.24</v>
      </c>
      <c r="AR1834" s="4">
        <v>27</v>
      </c>
      <c r="AS1834" s="4">
        <v>4</v>
      </c>
      <c r="AT1834" s="4">
        <v>2008</v>
      </c>
      <c r="AU1834" s="4">
        <v>27</v>
      </c>
      <c r="AV1834" s="4">
        <v>4</v>
      </c>
      <c r="AW1834" s="4">
        <v>2008</v>
      </c>
      <c r="AX1834" t="str">
        <f t="shared" si="504"/>
        <v>No Delay</v>
      </c>
      <c r="AY1834">
        <f t="shared" si="505"/>
        <v>0</v>
      </c>
    </row>
    <row r="1835" spans="1:51" x14ac:dyDescent="0.2">
      <c r="A1835" s="3">
        <v>12909</v>
      </c>
      <c r="B1835" s="1" t="s">
        <v>164</v>
      </c>
      <c r="C1835" s="1" t="s">
        <v>165</v>
      </c>
      <c r="D1835" s="1" t="s">
        <v>130</v>
      </c>
      <c r="E1835" s="1" t="s">
        <v>253</v>
      </c>
      <c r="F1835" s="1" t="s">
        <v>253</v>
      </c>
      <c r="G1835" s="13" t="s">
        <v>1173</v>
      </c>
      <c r="H1835" s="12">
        <v>40071</v>
      </c>
      <c r="I1835" s="12" t="s">
        <v>1173</v>
      </c>
      <c r="J1835" s="12">
        <v>40071</v>
      </c>
      <c r="K1835" s="4">
        <v>1829</v>
      </c>
      <c r="L1835" s="1" t="s">
        <v>146</v>
      </c>
      <c r="M1835" s="1" t="s">
        <v>132</v>
      </c>
      <c r="N1835" s="1" t="s">
        <v>154</v>
      </c>
      <c r="O1835" s="1" t="s">
        <v>93</v>
      </c>
      <c r="P1835">
        <v>60</v>
      </c>
      <c r="Q1835">
        <v>8784</v>
      </c>
      <c r="R1835">
        <v>99698.4</v>
      </c>
      <c r="S1835">
        <v>11.35</v>
      </c>
      <c r="T1835">
        <v>0.19</v>
      </c>
      <c r="U1835">
        <f t="shared" si="501"/>
        <v>99698.4</v>
      </c>
      <c r="V1835">
        <f t="shared" si="502"/>
        <v>527040</v>
      </c>
      <c r="W1835" s="1" t="s">
        <v>160</v>
      </c>
      <c r="X1835" s="1" t="s">
        <v>1236</v>
      </c>
      <c r="Y1835" s="1" t="s">
        <v>161</v>
      </c>
      <c r="Z1835" s="3">
        <v>5149</v>
      </c>
      <c r="AA1835" s="4">
        <f t="shared" si="506"/>
        <v>1118</v>
      </c>
      <c r="AB1835" s="4">
        <f t="shared" si="511"/>
        <v>3208.7648811999998</v>
      </c>
      <c r="AC1835" s="4">
        <f t="shared" si="498"/>
        <v>1118</v>
      </c>
      <c r="AD1835" s="4">
        <f t="shared" si="510"/>
        <v>1118</v>
      </c>
      <c r="AE1835" s="4">
        <v>1118</v>
      </c>
      <c r="AF1835" s="4">
        <v>1118</v>
      </c>
      <c r="AG1835" s="4">
        <f>AE1835</f>
        <v>1118</v>
      </c>
      <c r="AI1835" t="e">
        <f t="shared" si="503"/>
        <v>#N/A</v>
      </c>
      <c r="AJ1835">
        <v>7338.54</v>
      </c>
      <c r="AK1835" s="2">
        <v>7338.54</v>
      </c>
      <c r="AL1835" s="2">
        <f>AJ1835</f>
        <v>7338.54</v>
      </c>
      <c r="AM1835" s="4"/>
      <c r="AN1835" t="e">
        <f>VLOOKUP([1]!Tabelle13[[#This Row],[Vlookup this ID for freight costs]],$AL$2:$AL$6811,2,FALSE)</f>
        <v>#REF!</v>
      </c>
      <c r="AP1835">
        <v>195.41</v>
      </c>
      <c r="AQ1835">
        <v>195.41</v>
      </c>
      <c r="AR1835" s="4">
        <v>15</v>
      </c>
      <c r="AS1835" s="4">
        <v>9</v>
      </c>
      <c r="AT1835" s="4">
        <v>2009</v>
      </c>
      <c r="AU1835" s="4">
        <v>15</v>
      </c>
      <c r="AV1835" s="4">
        <v>9</v>
      </c>
      <c r="AW1835" s="4">
        <v>2009</v>
      </c>
      <c r="AX1835" t="str">
        <f t="shared" si="504"/>
        <v>No Delay</v>
      </c>
      <c r="AY1835">
        <f t="shared" si="505"/>
        <v>0</v>
      </c>
    </row>
    <row r="1836" spans="1:51" x14ac:dyDescent="0.2">
      <c r="A1836" s="3">
        <v>84456</v>
      </c>
      <c r="B1836" s="1" t="s">
        <v>368</v>
      </c>
      <c r="C1836" s="1" t="s">
        <v>73</v>
      </c>
      <c r="D1836" s="1" t="s">
        <v>130</v>
      </c>
      <c r="E1836" s="1" t="s">
        <v>101</v>
      </c>
      <c r="F1836" s="1" t="s">
        <v>101</v>
      </c>
      <c r="G1836" s="13" t="s">
        <v>774</v>
      </c>
      <c r="H1836" s="12">
        <v>42094</v>
      </c>
      <c r="I1836" s="12" t="s">
        <v>747</v>
      </c>
      <c r="J1836" s="12">
        <v>42082</v>
      </c>
      <c r="K1836" s="4">
        <v>6401</v>
      </c>
      <c r="L1836" s="1" t="s">
        <v>146</v>
      </c>
      <c r="M1836" s="1" t="s">
        <v>132</v>
      </c>
      <c r="N1836" s="1" t="s">
        <v>434</v>
      </c>
      <c r="O1836" s="1" t="s">
        <v>93</v>
      </c>
      <c r="P1836">
        <v>60</v>
      </c>
      <c r="Q1836">
        <v>6180</v>
      </c>
      <c r="R1836">
        <v>24411</v>
      </c>
      <c r="S1836">
        <v>3.95</v>
      </c>
      <c r="T1836">
        <v>7.0000000000000007E-2</v>
      </c>
      <c r="U1836">
        <f t="shared" si="501"/>
        <v>24411</v>
      </c>
      <c r="V1836">
        <f t="shared" si="502"/>
        <v>370800</v>
      </c>
      <c r="W1836" s="1" t="s">
        <v>155</v>
      </c>
      <c r="X1836" s="1" t="s">
        <v>1236</v>
      </c>
      <c r="Y1836" s="1" t="s">
        <v>156</v>
      </c>
      <c r="Z1836" s="3">
        <v>14969</v>
      </c>
      <c r="AA1836" s="4">
        <f t="shared" si="506"/>
        <v>1119</v>
      </c>
      <c r="AB1836" s="4">
        <f t="shared" si="511"/>
        <v>2922.9816099999998</v>
      </c>
      <c r="AC1836" s="4">
        <f t="shared" si="498"/>
        <v>1119</v>
      </c>
      <c r="AD1836" s="4">
        <f t="shared" si="510"/>
        <v>674</v>
      </c>
      <c r="AE1836" s="3" t="s">
        <v>1666</v>
      </c>
      <c r="AF1836" s="3">
        <v>1119</v>
      </c>
      <c r="AG1836" s="4">
        <f>AI1836</f>
        <v>1119</v>
      </c>
      <c r="AH1836" s="4">
        <v>83316</v>
      </c>
      <c r="AI1836">
        <f t="shared" si="503"/>
        <v>1119</v>
      </c>
      <c r="AJ1836" t="s">
        <v>1666</v>
      </c>
      <c r="AK1836" s="2">
        <v>1417.12</v>
      </c>
      <c r="AL1836" s="2">
        <f>AN1836</f>
        <v>1417.12</v>
      </c>
      <c r="AM1836" s="4">
        <v>83316</v>
      </c>
      <c r="AN1836">
        <f>INDEX($AJ$2:$AJ$6811,MATCH(AM1836,$A$2:$A$6811,0))</f>
        <v>1417.12</v>
      </c>
      <c r="AP1836">
        <v>25.09</v>
      </c>
      <c r="AQ1836">
        <v>25.09</v>
      </c>
      <c r="AR1836" s="4">
        <v>31</v>
      </c>
      <c r="AS1836" s="4">
        <v>3</v>
      </c>
      <c r="AT1836" s="4">
        <v>2015</v>
      </c>
      <c r="AU1836" s="4">
        <v>19</v>
      </c>
      <c r="AV1836" s="4">
        <v>4</v>
      </c>
      <c r="AW1836" s="4">
        <v>2015</v>
      </c>
      <c r="AX1836" t="str">
        <f t="shared" si="504"/>
        <v>Delay</v>
      </c>
      <c r="AY1836">
        <f t="shared" si="505"/>
        <v>0</v>
      </c>
    </row>
    <row r="1837" spans="1:51" x14ac:dyDescent="0.2">
      <c r="A1837" s="3">
        <v>83316</v>
      </c>
      <c r="B1837" s="1" t="s">
        <v>368</v>
      </c>
      <c r="C1837" s="1" t="s">
        <v>73</v>
      </c>
      <c r="D1837" s="1" t="s">
        <v>130</v>
      </c>
      <c r="E1837" s="1" t="s">
        <v>101</v>
      </c>
      <c r="F1837" s="1" t="s">
        <v>101</v>
      </c>
      <c r="G1837" s="13" t="s">
        <v>774</v>
      </c>
      <c r="H1837" s="12">
        <v>42094</v>
      </c>
      <c r="I1837" s="12" t="s">
        <v>747</v>
      </c>
      <c r="J1837" s="12">
        <v>42082</v>
      </c>
      <c r="K1837" s="4">
        <v>6398</v>
      </c>
      <c r="L1837" s="1" t="s">
        <v>146</v>
      </c>
      <c r="M1837" s="1" t="s">
        <v>132</v>
      </c>
      <c r="N1837" s="1" t="s">
        <v>434</v>
      </c>
      <c r="O1837" s="1" t="s">
        <v>93</v>
      </c>
      <c r="P1837">
        <v>60</v>
      </c>
      <c r="Q1837">
        <v>19996</v>
      </c>
      <c r="R1837">
        <v>78984.2</v>
      </c>
      <c r="S1837">
        <v>3.95</v>
      </c>
      <c r="T1837">
        <v>7.0000000000000007E-2</v>
      </c>
      <c r="U1837">
        <f t="shared" si="501"/>
        <v>78984.2</v>
      </c>
      <c r="V1837">
        <f t="shared" si="502"/>
        <v>1199760</v>
      </c>
      <c r="W1837" s="1" t="s">
        <v>160</v>
      </c>
      <c r="X1837" s="1" t="s">
        <v>1236</v>
      </c>
      <c r="Y1837" s="1" t="s">
        <v>161</v>
      </c>
      <c r="Z1837" s="3">
        <v>14451</v>
      </c>
      <c r="AA1837" s="4">
        <f t="shared" si="506"/>
        <v>1119</v>
      </c>
      <c r="AB1837" s="4">
        <f t="shared" si="511"/>
        <v>4439.2572147999999</v>
      </c>
      <c r="AC1837" s="4">
        <f t="shared" si="498"/>
        <v>1119</v>
      </c>
      <c r="AD1837" s="4">
        <f t="shared" si="510"/>
        <v>1119</v>
      </c>
      <c r="AE1837" s="4">
        <v>1119</v>
      </c>
      <c r="AF1837" s="4">
        <v>1119</v>
      </c>
      <c r="AG1837" s="4">
        <f>AE1837</f>
        <v>1119</v>
      </c>
      <c r="AI1837" t="e">
        <f t="shared" si="503"/>
        <v>#N/A</v>
      </c>
      <c r="AJ1837">
        <v>1417.12</v>
      </c>
      <c r="AK1837" s="2">
        <v>1417.12</v>
      </c>
      <c r="AL1837" s="2">
        <f>AJ1837</f>
        <v>1417.12</v>
      </c>
      <c r="AM1837" s="4"/>
      <c r="AN1837" t="e">
        <f>VLOOKUP([1]!Tabelle13[[#This Row],[Vlookup this ID for freight costs]],$AL$2:$AL$6811,2,FALSE)</f>
        <v>#REF!</v>
      </c>
      <c r="AP1837">
        <v>81.2</v>
      </c>
      <c r="AQ1837">
        <v>81.2</v>
      </c>
      <c r="AR1837" s="4">
        <v>31</v>
      </c>
      <c r="AS1837" s="4">
        <v>3</v>
      </c>
      <c r="AT1837" s="4">
        <v>2015</v>
      </c>
      <c r="AU1837" s="4">
        <v>19</v>
      </c>
      <c r="AV1837" s="4">
        <v>4</v>
      </c>
      <c r="AW1837" s="4">
        <v>2015</v>
      </c>
      <c r="AX1837" t="str">
        <f t="shared" si="504"/>
        <v>Delay</v>
      </c>
      <c r="AY1837">
        <f t="shared" si="505"/>
        <v>0</v>
      </c>
    </row>
    <row r="1838" spans="1:51" x14ac:dyDescent="0.2">
      <c r="A1838" s="3">
        <v>10993</v>
      </c>
      <c r="B1838" s="1" t="s">
        <v>119</v>
      </c>
      <c r="C1838" s="1" t="s">
        <v>114</v>
      </c>
      <c r="D1838" s="1" t="s">
        <v>130</v>
      </c>
      <c r="E1838" s="1" t="s">
        <v>53</v>
      </c>
      <c r="F1838" s="1" t="s">
        <v>53</v>
      </c>
      <c r="G1838" s="13" t="s">
        <v>1667</v>
      </c>
      <c r="H1838" s="12">
        <v>39741</v>
      </c>
      <c r="I1838" s="12" t="s">
        <v>1667</v>
      </c>
      <c r="J1838" s="12">
        <v>39741</v>
      </c>
      <c r="K1838" s="4">
        <v>1130</v>
      </c>
      <c r="L1838" s="1" t="s">
        <v>146</v>
      </c>
      <c r="M1838" s="1" t="s">
        <v>132</v>
      </c>
      <c r="N1838" s="1" t="s">
        <v>970</v>
      </c>
      <c r="O1838" s="1" t="s">
        <v>93</v>
      </c>
      <c r="P1838">
        <v>240</v>
      </c>
      <c r="Q1838">
        <v>3200</v>
      </c>
      <c r="R1838">
        <v>6720</v>
      </c>
      <c r="S1838">
        <v>2.1</v>
      </c>
      <c r="T1838">
        <v>0.01</v>
      </c>
      <c r="U1838">
        <f t="shared" si="501"/>
        <v>6720</v>
      </c>
      <c r="V1838">
        <f t="shared" si="502"/>
        <v>768000</v>
      </c>
      <c r="W1838" s="1" t="s">
        <v>155</v>
      </c>
      <c r="X1838" s="1" t="s">
        <v>1236</v>
      </c>
      <c r="Y1838" s="1" t="s">
        <v>156</v>
      </c>
      <c r="Z1838" s="3">
        <v>6648</v>
      </c>
      <c r="AA1838" s="4">
        <f t="shared" si="506"/>
        <v>1120</v>
      </c>
      <c r="AB1838" s="4">
        <f t="shared" si="511"/>
        <v>2595.9331659999998</v>
      </c>
      <c r="AC1838" s="4">
        <f t="shared" si="498"/>
        <v>1120</v>
      </c>
      <c r="AD1838" s="4">
        <f t="shared" si="510"/>
        <v>1120</v>
      </c>
      <c r="AE1838" s="4">
        <v>1120</v>
      </c>
      <c r="AF1838" s="4">
        <v>1120</v>
      </c>
      <c r="AG1838" s="4">
        <f>AE1838</f>
        <v>1120</v>
      </c>
      <c r="AH1838" s="4">
        <v>82537</v>
      </c>
      <c r="AI1838">
        <f t="shared" si="503"/>
        <v>1187</v>
      </c>
      <c r="AJ1838">
        <v>8185.2</v>
      </c>
      <c r="AK1838" s="2">
        <v>8185.2</v>
      </c>
      <c r="AL1838" s="2">
        <f>AJ1838</f>
        <v>8185.2</v>
      </c>
      <c r="AM1838" s="4"/>
      <c r="AN1838" t="e">
        <f>VLOOKUP([1]!Tabelle13[[#This Row],[Vlookup this ID for freight costs]],$AL$2:$AL$6811,2,FALSE)</f>
        <v>#REF!</v>
      </c>
      <c r="AP1838">
        <v>13.17</v>
      </c>
      <c r="AQ1838">
        <v>13.17</v>
      </c>
      <c r="AR1838" s="4">
        <v>20</v>
      </c>
      <c r="AS1838" s="4">
        <v>10</v>
      </c>
      <c r="AT1838" s="4">
        <v>2008</v>
      </c>
      <c r="AU1838" s="4">
        <v>20</v>
      </c>
      <c r="AV1838" s="4">
        <v>10</v>
      </c>
      <c r="AW1838" s="4">
        <v>2008</v>
      </c>
      <c r="AX1838" t="str">
        <f t="shared" si="504"/>
        <v>No Delay</v>
      </c>
      <c r="AY1838">
        <f t="shared" si="505"/>
        <v>0</v>
      </c>
    </row>
    <row r="1839" spans="1:51" x14ac:dyDescent="0.2">
      <c r="A1839" s="3">
        <v>82452</v>
      </c>
      <c r="B1839" s="1" t="s">
        <v>215</v>
      </c>
      <c r="C1839" s="1" t="s">
        <v>89</v>
      </c>
      <c r="D1839" s="1" t="s">
        <v>130</v>
      </c>
      <c r="E1839" s="1" t="s">
        <v>101</v>
      </c>
      <c r="F1839" s="1" t="s">
        <v>101</v>
      </c>
      <c r="G1839" s="13" t="s">
        <v>1102</v>
      </c>
      <c r="H1839" s="12">
        <v>40970</v>
      </c>
      <c r="I1839" s="12" t="s">
        <v>808</v>
      </c>
      <c r="J1839" s="12">
        <v>40963</v>
      </c>
      <c r="K1839" s="4">
        <v>3768</v>
      </c>
      <c r="L1839" s="1" t="s">
        <v>146</v>
      </c>
      <c r="M1839" s="1" t="s">
        <v>132</v>
      </c>
      <c r="N1839" s="1" t="s">
        <v>302</v>
      </c>
      <c r="O1839" s="1" t="s">
        <v>93</v>
      </c>
      <c r="P1839">
        <v>30</v>
      </c>
      <c r="Q1839">
        <v>2160</v>
      </c>
      <c r="R1839">
        <v>11880</v>
      </c>
      <c r="S1839">
        <v>5.5</v>
      </c>
      <c r="T1839">
        <v>0.18</v>
      </c>
      <c r="U1839">
        <f t="shared" si="501"/>
        <v>11880</v>
      </c>
      <c r="V1839">
        <f t="shared" si="502"/>
        <v>64800</v>
      </c>
      <c r="W1839" s="1" t="s">
        <v>160</v>
      </c>
      <c r="X1839" s="1" t="s">
        <v>1236</v>
      </c>
      <c r="Y1839" s="1" t="s">
        <v>161</v>
      </c>
      <c r="Z1839" s="3">
        <v>12573</v>
      </c>
      <c r="AA1839" s="4">
        <f t="shared" si="506"/>
        <v>1122</v>
      </c>
      <c r="AB1839" s="4">
        <f t="shared" si="511"/>
        <v>2481.7954540000001</v>
      </c>
      <c r="AC1839" s="4">
        <f t="shared" si="498"/>
        <v>1122</v>
      </c>
      <c r="AD1839" s="4">
        <f t="shared" si="510"/>
        <v>1736.974954</v>
      </c>
      <c r="AE1839" s="4">
        <v>1122</v>
      </c>
      <c r="AF1839" s="4">
        <v>1122</v>
      </c>
      <c r="AG1839" s="4">
        <f>AE1839</f>
        <v>1122</v>
      </c>
      <c r="AI1839" t="e">
        <f t="shared" si="503"/>
        <v>#N/A</v>
      </c>
      <c r="AJ1839">
        <v>6009.47</v>
      </c>
      <c r="AK1839" s="2">
        <v>6009.47</v>
      </c>
      <c r="AL1839" s="2">
        <f>AJ1839</f>
        <v>6009.47</v>
      </c>
      <c r="AM1839" s="4"/>
      <c r="AN1839" t="e">
        <f>VLOOKUP([1]!Tabelle13[[#This Row],[Vlookup this ID for freight costs]],$AL$2:$AL$6811,2,FALSE)</f>
        <v>#REF!</v>
      </c>
      <c r="AP1839">
        <v>19.600000000000001</v>
      </c>
      <c r="AQ1839">
        <v>19.600000000000001</v>
      </c>
      <c r="AR1839" s="4">
        <v>2</v>
      </c>
      <c r="AS1839" s="4">
        <v>4</v>
      </c>
      <c r="AT1839" s="4">
        <v>2012</v>
      </c>
      <c r="AU1839" s="4">
        <v>24</v>
      </c>
      <c r="AV1839" s="4">
        <v>2</v>
      </c>
      <c r="AW1839" s="4">
        <v>2012</v>
      </c>
      <c r="AX1839" t="str">
        <f t="shared" si="504"/>
        <v>No Delay</v>
      </c>
      <c r="AY1839">
        <f t="shared" si="505"/>
        <v>0</v>
      </c>
    </row>
    <row r="1840" spans="1:51" x14ac:dyDescent="0.2">
      <c r="A1840" s="3">
        <v>84710</v>
      </c>
      <c r="B1840" s="1" t="s">
        <v>215</v>
      </c>
      <c r="C1840" s="1" t="s">
        <v>89</v>
      </c>
      <c r="D1840" s="1" t="s">
        <v>130</v>
      </c>
      <c r="E1840" s="1" t="s">
        <v>101</v>
      </c>
      <c r="F1840" s="1" t="s">
        <v>101</v>
      </c>
      <c r="G1840" s="13" t="s">
        <v>1102</v>
      </c>
      <c r="H1840" s="12">
        <v>40970</v>
      </c>
      <c r="I1840" s="12" t="s">
        <v>808</v>
      </c>
      <c r="J1840" s="12">
        <v>40963</v>
      </c>
      <c r="K1840" s="4">
        <v>3771</v>
      </c>
      <c r="L1840" s="1" t="s">
        <v>146</v>
      </c>
      <c r="M1840" s="1" t="s">
        <v>132</v>
      </c>
      <c r="N1840" s="1" t="s">
        <v>159</v>
      </c>
      <c r="O1840" s="1" t="s">
        <v>93</v>
      </c>
      <c r="P1840">
        <v>30</v>
      </c>
      <c r="Q1840">
        <v>10760</v>
      </c>
      <c r="R1840">
        <v>94150</v>
      </c>
      <c r="S1840">
        <v>8.75</v>
      </c>
      <c r="T1840">
        <v>0.28999999999999998</v>
      </c>
      <c r="U1840">
        <f t="shared" si="501"/>
        <v>94150</v>
      </c>
      <c r="V1840">
        <f t="shared" si="502"/>
        <v>322800</v>
      </c>
      <c r="W1840" s="1" t="s">
        <v>155</v>
      </c>
      <c r="X1840" s="1" t="s">
        <v>1236</v>
      </c>
      <c r="Y1840" s="1" t="s">
        <v>156</v>
      </c>
      <c r="Z1840" s="3">
        <v>13090</v>
      </c>
      <c r="AA1840" s="4">
        <f t="shared" si="506"/>
        <v>1122</v>
      </c>
      <c r="AB1840" s="4">
        <f t="shared" si="511"/>
        <v>3425.626534</v>
      </c>
      <c r="AC1840" s="4">
        <f t="shared" si="498"/>
        <v>1122</v>
      </c>
      <c r="AD1840" s="4">
        <f t="shared" si="510"/>
        <v>1821.5</v>
      </c>
      <c r="AE1840" s="3" t="s">
        <v>1668</v>
      </c>
      <c r="AF1840" s="3">
        <v>1122</v>
      </c>
      <c r="AG1840" s="4">
        <f>AI1840</f>
        <v>1122</v>
      </c>
      <c r="AH1840" s="4">
        <v>82452</v>
      </c>
      <c r="AI1840">
        <f t="shared" si="503"/>
        <v>1122</v>
      </c>
      <c r="AJ1840" t="s">
        <v>1668</v>
      </c>
      <c r="AK1840" s="2">
        <v>6009.47</v>
      </c>
      <c r="AL1840" s="2">
        <f>AN1840</f>
        <v>6009.47</v>
      </c>
      <c r="AM1840" s="4">
        <v>82452</v>
      </c>
      <c r="AN1840">
        <f>INDEX($AJ$2:$AJ$6811,MATCH(AM1840,$A$2:$A$6811,0))</f>
        <v>6009.47</v>
      </c>
      <c r="AP1840">
        <v>155.35</v>
      </c>
      <c r="AQ1840">
        <v>155.35</v>
      </c>
      <c r="AR1840" s="4">
        <v>2</v>
      </c>
      <c r="AS1840" s="4">
        <v>4</v>
      </c>
      <c r="AT1840" s="4">
        <v>2012</v>
      </c>
      <c r="AU1840" s="4">
        <v>24</v>
      </c>
      <c r="AV1840" s="4">
        <v>2</v>
      </c>
      <c r="AW1840" s="4">
        <v>2012</v>
      </c>
      <c r="AX1840" t="str">
        <f t="shared" si="504"/>
        <v>No Delay</v>
      </c>
      <c r="AY1840">
        <f t="shared" si="505"/>
        <v>0</v>
      </c>
    </row>
    <row r="1841" spans="1:51" x14ac:dyDescent="0.2">
      <c r="A1841" s="3">
        <v>86050</v>
      </c>
      <c r="B1841" s="1" t="s">
        <v>215</v>
      </c>
      <c r="C1841" s="1" t="s">
        <v>89</v>
      </c>
      <c r="D1841" s="1" t="s">
        <v>130</v>
      </c>
      <c r="E1841" s="1" t="s">
        <v>101</v>
      </c>
      <c r="F1841" s="1" t="s">
        <v>101</v>
      </c>
      <c r="G1841" s="13" t="s">
        <v>614</v>
      </c>
      <c r="H1841" s="12">
        <v>41697</v>
      </c>
      <c r="I1841" s="12" t="s">
        <v>566</v>
      </c>
      <c r="J1841" s="12">
        <v>41732</v>
      </c>
      <c r="K1841" s="4">
        <v>5415</v>
      </c>
      <c r="L1841" s="1" t="s">
        <v>146</v>
      </c>
      <c r="M1841" s="1" t="s">
        <v>132</v>
      </c>
      <c r="N1841" s="1" t="s">
        <v>742</v>
      </c>
      <c r="O1841" s="1" t="s">
        <v>93</v>
      </c>
      <c r="P1841">
        <v>240</v>
      </c>
      <c r="Q1841">
        <v>2907</v>
      </c>
      <c r="R1841">
        <v>6104.7</v>
      </c>
      <c r="S1841">
        <v>2.1</v>
      </c>
      <c r="T1841">
        <v>0.01</v>
      </c>
      <c r="U1841">
        <f t="shared" si="501"/>
        <v>6104.7</v>
      </c>
      <c r="V1841">
        <f t="shared" si="502"/>
        <v>697680</v>
      </c>
      <c r="W1841" s="1" t="s">
        <v>155</v>
      </c>
      <c r="X1841" s="1" t="s">
        <v>1236</v>
      </c>
      <c r="Y1841" s="1" t="s">
        <v>156</v>
      </c>
      <c r="Z1841" s="3">
        <v>13090</v>
      </c>
      <c r="AA1841" s="4">
        <f t="shared" si="506"/>
        <v>1122</v>
      </c>
      <c r="AB1841" s="4">
        <f t="shared" si="511"/>
        <v>2563.7770605999999</v>
      </c>
      <c r="AC1841" s="4">
        <f t="shared" si="498"/>
        <v>1122</v>
      </c>
      <c r="AD1841" s="4">
        <f t="shared" si="510"/>
        <v>1122</v>
      </c>
      <c r="AE1841" s="4">
        <v>1122</v>
      </c>
      <c r="AF1841" s="4">
        <v>1122</v>
      </c>
      <c r="AG1841" s="4">
        <f t="shared" ref="AG1841:AG1846" si="514">AE1841</f>
        <v>1122</v>
      </c>
      <c r="AI1841" t="e">
        <f t="shared" si="503"/>
        <v>#N/A</v>
      </c>
      <c r="AJ1841">
        <v>5520.83</v>
      </c>
      <c r="AK1841" s="2">
        <v>5520.83</v>
      </c>
      <c r="AL1841" s="2">
        <f t="shared" ref="AL1841:AL1846" si="515">AJ1841</f>
        <v>5520.83</v>
      </c>
      <c r="AM1841" s="4"/>
      <c r="AN1841" t="e">
        <f>VLOOKUP([1]!Tabelle13[[#This Row],[Vlookup this ID for freight costs]],$AL$2:$AL$6811,2,FALSE)</f>
        <v>#REF!</v>
      </c>
      <c r="AP1841">
        <v>6.28</v>
      </c>
      <c r="AQ1841">
        <v>6.28</v>
      </c>
      <c r="AR1841" s="4">
        <v>27</v>
      </c>
      <c r="AS1841" s="4">
        <v>2</v>
      </c>
      <c r="AT1841" s="4">
        <v>2014</v>
      </c>
      <c r="AU1841" s="4">
        <v>3</v>
      </c>
      <c r="AV1841" s="4">
        <v>4</v>
      </c>
      <c r="AW1841" s="4">
        <v>2014</v>
      </c>
      <c r="AX1841" t="str">
        <f t="shared" si="504"/>
        <v>Delay</v>
      </c>
      <c r="AY1841">
        <f t="shared" si="505"/>
        <v>35</v>
      </c>
    </row>
    <row r="1842" spans="1:51" x14ac:dyDescent="0.2">
      <c r="A1842" s="3">
        <v>24123</v>
      </c>
      <c r="B1842" s="1" t="s">
        <v>368</v>
      </c>
      <c r="C1842" s="1" t="s">
        <v>73</v>
      </c>
      <c r="D1842" s="1" t="s">
        <v>266</v>
      </c>
      <c r="E1842" s="1" t="s">
        <v>53</v>
      </c>
      <c r="F1842" s="1" t="s">
        <v>53</v>
      </c>
      <c r="G1842" s="13" t="s">
        <v>1043</v>
      </c>
      <c r="H1842" s="12">
        <v>41814</v>
      </c>
      <c r="I1842" s="12" t="s">
        <v>873</v>
      </c>
      <c r="J1842" s="12">
        <v>41815</v>
      </c>
      <c r="K1842" s="4">
        <v>5593</v>
      </c>
      <c r="L1842" s="1" t="s">
        <v>146</v>
      </c>
      <c r="M1842" s="1" t="s">
        <v>423</v>
      </c>
      <c r="N1842" s="1" t="s">
        <v>491</v>
      </c>
      <c r="O1842" s="1" t="s">
        <v>93</v>
      </c>
      <c r="P1842">
        <v>60</v>
      </c>
      <c r="Q1842">
        <v>9670</v>
      </c>
      <c r="R1842">
        <v>57439.8</v>
      </c>
      <c r="S1842">
        <v>5.94</v>
      </c>
      <c r="T1842">
        <v>0.1</v>
      </c>
      <c r="U1842">
        <f t="shared" si="501"/>
        <v>57439.8</v>
      </c>
      <c r="V1842">
        <f t="shared" si="502"/>
        <v>580200</v>
      </c>
      <c r="W1842" s="1" t="s">
        <v>394</v>
      </c>
      <c r="X1842" s="1" t="s">
        <v>112</v>
      </c>
      <c r="Y1842" s="1" t="s">
        <v>112</v>
      </c>
      <c r="Z1842" s="3">
        <v>8062</v>
      </c>
      <c r="AA1842" s="4">
        <f t="shared" si="506"/>
        <v>1128</v>
      </c>
      <c r="AB1842" s="4">
        <f t="shared" si="511"/>
        <v>3306.001432</v>
      </c>
      <c r="AC1842" s="4">
        <f t="shared" si="498"/>
        <v>1128</v>
      </c>
      <c r="AD1842" s="4">
        <f t="shared" si="510"/>
        <v>1128</v>
      </c>
      <c r="AE1842" s="4">
        <v>1128</v>
      </c>
      <c r="AF1842" s="4">
        <v>1128</v>
      </c>
      <c r="AG1842" s="4">
        <f t="shared" si="514"/>
        <v>1128</v>
      </c>
      <c r="AI1842" t="e">
        <f t="shared" si="503"/>
        <v>#N/A</v>
      </c>
      <c r="AJ1842">
        <v>13330.73</v>
      </c>
      <c r="AK1842" s="2">
        <v>13330.73</v>
      </c>
      <c r="AL1842" s="2">
        <f t="shared" si="515"/>
        <v>13330.73</v>
      </c>
      <c r="AM1842" s="4"/>
      <c r="AN1842" t="e">
        <f>VLOOKUP([1]!Tabelle13[[#This Row],[Vlookup this ID for freight costs]],$AL$2:$AL$6811,2,FALSE)</f>
        <v>#REF!</v>
      </c>
      <c r="AP1842">
        <v>59.05</v>
      </c>
      <c r="AQ1842">
        <v>59.05</v>
      </c>
      <c r="AR1842" s="4">
        <v>24</v>
      </c>
      <c r="AS1842" s="4">
        <v>6</v>
      </c>
      <c r="AT1842" s="4">
        <v>2014</v>
      </c>
      <c r="AU1842" s="4">
        <v>25</v>
      </c>
      <c r="AV1842" s="4">
        <v>6</v>
      </c>
      <c r="AW1842" s="4">
        <v>2014</v>
      </c>
      <c r="AX1842" t="str">
        <f t="shared" si="504"/>
        <v>Delay</v>
      </c>
      <c r="AY1842">
        <f t="shared" si="505"/>
        <v>1</v>
      </c>
    </row>
    <row r="1843" spans="1:51" x14ac:dyDescent="0.2">
      <c r="A1843" s="3">
        <v>84600</v>
      </c>
      <c r="B1843" s="1" t="s">
        <v>151</v>
      </c>
      <c r="C1843" s="1" t="s">
        <v>65</v>
      </c>
      <c r="D1843" s="1" t="s">
        <v>130</v>
      </c>
      <c r="E1843" s="1" t="s">
        <v>152</v>
      </c>
      <c r="F1843" s="1" t="s">
        <v>152</v>
      </c>
      <c r="G1843" s="13" t="s">
        <v>744</v>
      </c>
      <c r="H1843" s="12">
        <v>40500</v>
      </c>
      <c r="I1843" s="12" t="s">
        <v>507</v>
      </c>
      <c r="J1843" s="12">
        <v>40492</v>
      </c>
      <c r="K1843" s="4">
        <v>2831</v>
      </c>
      <c r="L1843" s="1" t="s">
        <v>146</v>
      </c>
      <c r="M1843" s="1" t="s">
        <v>132</v>
      </c>
      <c r="N1843" s="1" t="s">
        <v>265</v>
      </c>
      <c r="O1843" s="1" t="s">
        <v>93</v>
      </c>
      <c r="P1843">
        <v>60</v>
      </c>
      <c r="Q1843">
        <v>10000</v>
      </c>
      <c r="R1843">
        <v>25800</v>
      </c>
      <c r="S1843">
        <v>2.58</v>
      </c>
      <c r="T1843">
        <v>0.04</v>
      </c>
      <c r="U1843">
        <f t="shared" si="501"/>
        <v>25800</v>
      </c>
      <c r="V1843">
        <f t="shared" si="502"/>
        <v>600000</v>
      </c>
      <c r="W1843" s="1" t="s">
        <v>155</v>
      </c>
      <c r="X1843" s="1" t="s">
        <v>1236</v>
      </c>
      <c r="Y1843" s="1" t="s">
        <v>156</v>
      </c>
      <c r="Z1843" s="3">
        <v>7726</v>
      </c>
      <c r="AA1843" s="4">
        <f t="shared" si="506"/>
        <v>1130</v>
      </c>
      <c r="AB1843" s="4">
        <f t="shared" si="511"/>
        <v>3342.218206</v>
      </c>
      <c r="AC1843" s="4">
        <f t="shared" si="498"/>
        <v>1130</v>
      </c>
      <c r="AD1843" s="4">
        <f t="shared" si="510"/>
        <v>2327.143150923077</v>
      </c>
      <c r="AE1843" s="4">
        <v>1130</v>
      </c>
      <c r="AF1843" s="4">
        <v>1130</v>
      </c>
      <c r="AG1843" s="4">
        <f t="shared" si="514"/>
        <v>1130</v>
      </c>
      <c r="AI1843" t="e">
        <f t="shared" si="503"/>
        <v>#N/A</v>
      </c>
      <c r="AJ1843">
        <v>20264.93</v>
      </c>
      <c r="AK1843" s="2">
        <v>20264.93</v>
      </c>
      <c r="AL1843" s="2">
        <f t="shared" si="515"/>
        <v>20264.93</v>
      </c>
      <c r="AM1843" s="4"/>
      <c r="AN1843" t="e">
        <f>VLOOKUP([1]!Tabelle13[[#This Row],[Vlookup this ID for freight costs]],$AL$2:$AL$6811,2,FALSE)</f>
        <v>#REF!</v>
      </c>
      <c r="AP1843">
        <v>55.62</v>
      </c>
      <c r="AQ1843">
        <v>55.62</v>
      </c>
      <c r="AR1843" s="4">
        <v>18</v>
      </c>
      <c r="AS1843" s="4">
        <v>11</v>
      </c>
      <c r="AT1843" s="4">
        <v>2010</v>
      </c>
      <c r="AU1843" s="4">
        <v>10</v>
      </c>
      <c r="AV1843" s="4">
        <v>11</v>
      </c>
      <c r="AW1843" s="4">
        <v>2010</v>
      </c>
      <c r="AX1843" t="str">
        <f t="shared" si="504"/>
        <v>No Delay</v>
      </c>
      <c r="AY1843">
        <f t="shared" si="505"/>
        <v>0</v>
      </c>
    </row>
    <row r="1844" spans="1:51" x14ac:dyDescent="0.2">
      <c r="A1844" s="3">
        <v>82476</v>
      </c>
      <c r="B1844" s="1" t="s">
        <v>172</v>
      </c>
      <c r="C1844" s="1" t="s">
        <v>114</v>
      </c>
      <c r="D1844" s="1" t="s">
        <v>130</v>
      </c>
      <c r="E1844" s="1" t="s">
        <v>101</v>
      </c>
      <c r="F1844" s="1" t="s">
        <v>101</v>
      </c>
      <c r="G1844" s="13" t="s">
        <v>1100</v>
      </c>
      <c r="H1844" s="12">
        <v>41075</v>
      </c>
      <c r="I1844" s="12" t="s">
        <v>1669</v>
      </c>
      <c r="J1844" s="12">
        <v>41057</v>
      </c>
      <c r="K1844" s="4">
        <v>3944</v>
      </c>
      <c r="L1844" s="1" t="s">
        <v>146</v>
      </c>
      <c r="M1844" s="1" t="s">
        <v>132</v>
      </c>
      <c r="N1844" s="1" t="s">
        <v>292</v>
      </c>
      <c r="O1844" s="1" t="s">
        <v>93</v>
      </c>
      <c r="P1844">
        <v>30</v>
      </c>
      <c r="Q1844">
        <v>10000</v>
      </c>
      <c r="R1844">
        <v>167300</v>
      </c>
      <c r="S1844">
        <v>16.73</v>
      </c>
      <c r="T1844">
        <v>0.56000000000000005</v>
      </c>
      <c r="U1844">
        <f t="shared" si="501"/>
        <v>167300</v>
      </c>
      <c r="V1844">
        <f t="shared" si="502"/>
        <v>300000</v>
      </c>
      <c r="W1844" s="1" t="s">
        <v>160</v>
      </c>
      <c r="X1844" s="1" t="s">
        <v>1236</v>
      </c>
      <c r="Y1844" s="1" t="s">
        <v>161</v>
      </c>
      <c r="Z1844" s="3">
        <v>13722</v>
      </c>
      <c r="AA1844" s="4">
        <f t="shared" si="506"/>
        <v>1133</v>
      </c>
      <c r="AB1844" s="4">
        <f t="shared" si="511"/>
        <v>3342.218206</v>
      </c>
      <c r="AC1844" s="4">
        <f t="shared" si="498"/>
        <v>1133</v>
      </c>
      <c r="AD1844" s="4">
        <f t="shared" si="510"/>
        <v>2609.2959257333337</v>
      </c>
      <c r="AE1844" s="4">
        <v>1133</v>
      </c>
      <c r="AF1844" s="4">
        <v>1133</v>
      </c>
      <c r="AG1844" s="4">
        <f t="shared" si="514"/>
        <v>1133</v>
      </c>
      <c r="AI1844" t="e">
        <f t="shared" si="503"/>
        <v>#N/A</v>
      </c>
      <c r="AJ1844">
        <v>6079.27</v>
      </c>
      <c r="AK1844" s="2">
        <v>6079.27</v>
      </c>
      <c r="AL1844" s="2">
        <f t="shared" si="515"/>
        <v>6079.27</v>
      </c>
      <c r="AM1844" s="4"/>
      <c r="AN1844" t="e">
        <f>VLOOKUP([1]!Tabelle13[[#This Row],[Vlookup this ID for freight costs]],$AL$2:$AL$6811,2,FALSE)</f>
        <v>#REF!</v>
      </c>
      <c r="AP1844">
        <v>234.55</v>
      </c>
      <c r="AQ1844">
        <v>234.55</v>
      </c>
      <c r="AR1844" s="4">
        <v>15</v>
      </c>
      <c r="AS1844" s="4">
        <v>6</v>
      </c>
      <c r="AT1844" s="4">
        <v>2012</v>
      </c>
      <c r="AU1844" s="4">
        <v>28</v>
      </c>
      <c r="AV1844" s="4">
        <v>5</v>
      </c>
      <c r="AW1844" s="4">
        <v>2012</v>
      </c>
      <c r="AX1844" t="str">
        <f t="shared" si="504"/>
        <v>No Delay</v>
      </c>
      <c r="AY1844">
        <f t="shared" si="505"/>
        <v>0</v>
      </c>
    </row>
    <row r="1845" spans="1:51" x14ac:dyDescent="0.2">
      <c r="A1845" s="3">
        <v>12459</v>
      </c>
      <c r="B1845" s="1" t="s">
        <v>119</v>
      </c>
      <c r="C1845" s="1" t="s">
        <v>114</v>
      </c>
      <c r="D1845" s="1" t="s">
        <v>130</v>
      </c>
      <c r="E1845" s="1"/>
      <c r="F1845" s="1" t="s">
        <v>107</v>
      </c>
      <c r="G1845" s="13" t="s">
        <v>1214</v>
      </c>
      <c r="H1845" s="12">
        <v>39472</v>
      </c>
      <c r="I1845" s="12" t="s">
        <v>1214</v>
      </c>
      <c r="J1845" s="12">
        <v>39472</v>
      </c>
      <c r="K1845" s="4">
        <v>622</v>
      </c>
      <c r="L1845" s="1" t="s">
        <v>146</v>
      </c>
      <c r="M1845" s="1" t="s">
        <v>132</v>
      </c>
      <c r="N1845" s="1" t="s">
        <v>167</v>
      </c>
      <c r="O1845" s="1" t="s">
        <v>93</v>
      </c>
      <c r="P1845">
        <v>30</v>
      </c>
      <c r="Q1845">
        <v>14465</v>
      </c>
      <c r="R1845">
        <v>179655.3</v>
      </c>
      <c r="S1845">
        <v>12.42</v>
      </c>
      <c r="T1845">
        <v>0.41</v>
      </c>
      <c r="U1845">
        <f t="shared" si="501"/>
        <v>179655.3</v>
      </c>
      <c r="V1845">
        <f t="shared" si="502"/>
        <v>433950</v>
      </c>
      <c r="W1845" s="1" t="s">
        <v>160</v>
      </c>
      <c r="X1845" s="1" t="s">
        <v>1236</v>
      </c>
      <c r="Y1845" s="1" t="s">
        <v>161</v>
      </c>
      <c r="Z1845" s="3">
        <v>6417</v>
      </c>
      <c r="AA1845" s="4">
        <f t="shared" si="506"/>
        <v>1135</v>
      </c>
      <c r="AB1845" s="4">
        <f t="shared" si="511"/>
        <v>3832.2421329999997</v>
      </c>
      <c r="AC1845" s="4">
        <f t="shared" si="498"/>
        <v>1135</v>
      </c>
      <c r="AD1845" s="4">
        <f t="shared" si="510"/>
        <v>1135</v>
      </c>
      <c r="AE1845" s="4">
        <v>1135</v>
      </c>
      <c r="AF1845" s="4">
        <v>1135</v>
      </c>
      <c r="AG1845" s="4">
        <f t="shared" si="514"/>
        <v>1135</v>
      </c>
      <c r="AI1845" t="e">
        <f t="shared" si="503"/>
        <v>#N/A</v>
      </c>
      <c r="AJ1845">
        <v>4428.75</v>
      </c>
      <c r="AK1845" s="2">
        <v>4428.75</v>
      </c>
      <c r="AL1845" s="2">
        <f t="shared" si="515"/>
        <v>4428.75</v>
      </c>
      <c r="AM1845" s="4"/>
      <c r="AN1845" t="e">
        <f>VLOOKUP([1]!Tabelle13[[#This Row],[Vlookup this ID for freight costs]],$AL$2:$AL$6811,2,FALSE)</f>
        <v>#REF!</v>
      </c>
      <c r="AP1845">
        <v>287.45</v>
      </c>
      <c r="AQ1845">
        <v>287.45</v>
      </c>
      <c r="AR1845" s="4">
        <v>25</v>
      </c>
      <c r="AS1845" s="4">
        <v>1</v>
      </c>
      <c r="AT1845" s="4">
        <v>2008</v>
      </c>
      <c r="AU1845" s="4">
        <v>25</v>
      </c>
      <c r="AV1845" s="4">
        <v>1</v>
      </c>
      <c r="AW1845" s="4">
        <v>2008</v>
      </c>
      <c r="AX1845" t="str">
        <f t="shared" si="504"/>
        <v>No Delay</v>
      </c>
      <c r="AY1845">
        <f t="shared" si="505"/>
        <v>0</v>
      </c>
    </row>
    <row r="1846" spans="1:51" x14ac:dyDescent="0.2">
      <c r="A1846" s="3">
        <v>85180</v>
      </c>
      <c r="B1846" s="1" t="s">
        <v>215</v>
      </c>
      <c r="C1846" s="1" t="s">
        <v>89</v>
      </c>
      <c r="D1846" s="1" t="s">
        <v>130</v>
      </c>
      <c r="E1846" s="1" t="s">
        <v>53</v>
      </c>
      <c r="F1846" s="1" t="s">
        <v>53</v>
      </c>
      <c r="G1846" s="13" t="s">
        <v>236</v>
      </c>
      <c r="H1846" s="12">
        <v>40633</v>
      </c>
      <c r="I1846" s="12" t="s">
        <v>307</v>
      </c>
      <c r="J1846" s="12">
        <v>40631</v>
      </c>
      <c r="K1846" s="4">
        <v>3108</v>
      </c>
      <c r="L1846" s="1" t="s">
        <v>146</v>
      </c>
      <c r="M1846" s="1" t="s">
        <v>132</v>
      </c>
      <c r="N1846" s="1" t="s">
        <v>371</v>
      </c>
      <c r="O1846" s="1" t="s">
        <v>93</v>
      </c>
      <c r="P1846">
        <v>240</v>
      </c>
      <c r="Q1846">
        <v>448</v>
      </c>
      <c r="R1846">
        <v>6137.6</v>
      </c>
      <c r="S1846">
        <v>13.7</v>
      </c>
      <c r="T1846">
        <v>0.06</v>
      </c>
      <c r="U1846">
        <f t="shared" si="501"/>
        <v>6137.5999999999995</v>
      </c>
      <c r="V1846">
        <f t="shared" si="502"/>
        <v>107520</v>
      </c>
      <c r="W1846" s="1" t="s">
        <v>155</v>
      </c>
      <c r="X1846" s="1" t="s">
        <v>1236</v>
      </c>
      <c r="Y1846" s="1" t="s">
        <v>156</v>
      </c>
      <c r="Z1846" s="3">
        <v>9211</v>
      </c>
      <c r="AA1846" s="4">
        <f t="shared" si="506"/>
        <v>1135</v>
      </c>
      <c r="AB1846" s="4">
        <f t="shared" si="511"/>
        <v>2293.9072203999999</v>
      </c>
      <c r="AC1846" s="4">
        <f t="shared" si="498"/>
        <v>1135</v>
      </c>
      <c r="AD1846" s="4">
        <f t="shared" si="510"/>
        <v>916.5</v>
      </c>
      <c r="AE1846" s="4">
        <v>1135</v>
      </c>
      <c r="AF1846" s="4">
        <v>1135</v>
      </c>
      <c r="AG1846" s="4">
        <f t="shared" si="514"/>
        <v>1135</v>
      </c>
      <c r="AI1846" t="e">
        <f t="shared" si="503"/>
        <v>#N/A</v>
      </c>
      <c r="AJ1846">
        <v>17941.47</v>
      </c>
      <c r="AK1846" s="2">
        <v>17941.47</v>
      </c>
      <c r="AL1846" s="2">
        <f t="shared" si="515"/>
        <v>17941.47</v>
      </c>
      <c r="AM1846" s="4"/>
      <c r="AN1846" t="e">
        <f>VLOOKUP([1]!Tabelle13[[#This Row],[Vlookup this ID for freight costs]],$AL$2:$AL$6811,2,FALSE)</f>
        <v>#REF!</v>
      </c>
      <c r="AP1846">
        <v>10.130000000000001</v>
      </c>
      <c r="AQ1846">
        <v>10.130000000000001</v>
      </c>
      <c r="AR1846" s="4">
        <v>31</v>
      </c>
      <c r="AS1846" s="4">
        <v>3</v>
      </c>
      <c r="AT1846" s="4">
        <v>2011</v>
      </c>
      <c r="AU1846" s="4">
        <v>29</v>
      </c>
      <c r="AV1846" s="4">
        <v>4</v>
      </c>
      <c r="AW1846" s="4">
        <v>2011</v>
      </c>
      <c r="AX1846" t="str">
        <f t="shared" si="504"/>
        <v>Delay</v>
      </c>
      <c r="AY1846">
        <f t="shared" si="505"/>
        <v>0</v>
      </c>
    </row>
    <row r="1847" spans="1:51" x14ac:dyDescent="0.2">
      <c r="A1847" s="3">
        <v>86371</v>
      </c>
      <c r="B1847" s="1" t="s">
        <v>215</v>
      </c>
      <c r="C1847" s="1" t="s">
        <v>89</v>
      </c>
      <c r="D1847" s="1" t="s">
        <v>130</v>
      </c>
      <c r="E1847" s="1" t="s">
        <v>53</v>
      </c>
      <c r="F1847" s="1" t="s">
        <v>53</v>
      </c>
      <c r="G1847" s="13" t="s">
        <v>236</v>
      </c>
      <c r="H1847" s="12">
        <v>40633</v>
      </c>
      <c r="I1847" s="12" t="s">
        <v>307</v>
      </c>
      <c r="J1847" s="12">
        <v>40631</v>
      </c>
      <c r="K1847" s="4">
        <v>3109</v>
      </c>
      <c r="L1847" s="1" t="s">
        <v>146</v>
      </c>
      <c r="M1847" s="1" t="s">
        <v>132</v>
      </c>
      <c r="N1847" s="1" t="s">
        <v>333</v>
      </c>
      <c r="O1847" s="1" t="s">
        <v>93</v>
      </c>
      <c r="P1847">
        <v>60</v>
      </c>
      <c r="Q1847">
        <v>1059</v>
      </c>
      <c r="R1847">
        <v>1588.5</v>
      </c>
      <c r="S1847">
        <v>1.5</v>
      </c>
      <c r="T1847">
        <v>0.02</v>
      </c>
      <c r="U1847">
        <f t="shared" si="501"/>
        <v>1588.5</v>
      </c>
      <c r="V1847">
        <f t="shared" si="502"/>
        <v>63540</v>
      </c>
      <c r="W1847" s="1" t="s">
        <v>155</v>
      </c>
      <c r="X1847" s="1" t="s">
        <v>1236</v>
      </c>
      <c r="Y1847" s="1" t="s">
        <v>156</v>
      </c>
      <c r="Z1847" s="3">
        <v>9211</v>
      </c>
      <c r="AA1847" s="4">
        <f t="shared" si="506"/>
        <v>1135</v>
      </c>
      <c r="AB1847" s="4">
        <f t="shared" si="511"/>
        <v>2360.9631261999998</v>
      </c>
      <c r="AC1847" s="4">
        <f t="shared" si="498"/>
        <v>1135</v>
      </c>
      <c r="AD1847" s="4">
        <f t="shared" si="510"/>
        <v>595.5</v>
      </c>
      <c r="AE1847" s="3" t="s">
        <v>1670</v>
      </c>
      <c r="AF1847" s="3">
        <v>1135</v>
      </c>
      <c r="AG1847" s="4">
        <f>AI1847</f>
        <v>1135</v>
      </c>
      <c r="AH1847" s="4">
        <v>85180</v>
      </c>
      <c r="AI1847">
        <f t="shared" si="503"/>
        <v>1135</v>
      </c>
      <c r="AJ1847" t="s">
        <v>1670</v>
      </c>
      <c r="AK1847" s="2">
        <v>17941.47</v>
      </c>
      <c r="AL1847" s="2">
        <f>AN1847</f>
        <v>17941.47</v>
      </c>
      <c r="AM1847" s="4">
        <v>85180</v>
      </c>
      <c r="AN1847">
        <f>INDEX($AJ$2:$AJ$6811,MATCH(AM1847,$A$2:$A$6811,0))</f>
        <v>17941.47</v>
      </c>
      <c r="AP1847">
        <v>2.62</v>
      </c>
      <c r="AQ1847">
        <v>2.62</v>
      </c>
      <c r="AR1847" s="4">
        <v>31</v>
      </c>
      <c r="AS1847" s="4">
        <v>3</v>
      </c>
      <c r="AT1847" s="4">
        <v>2011</v>
      </c>
      <c r="AU1847" s="4">
        <v>29</v>
      </c>
      <c r="AV1847" s="4">
        <v>4</v>
      </c>
      <c r="AW1847" s="4">
        <v>2011</v>
      </c>
      <c r="AX1847" t="str">
        <f t="shared" si="504"/>
        <v>Delay</v>
      </c>
      <c r="AY1847">
        <f t="shared" si="505"/>
        <v>0</v>
      </c>
    </row>
    <row r="1848" spans="1:51" x14ac:dyDescent="0.2">
      <c r="A1848" s="3">
        <v>83480</v>
      </c>
      <c r="B1848" s="1" t="s">
        <v>50</v>
      </c>
      <c r="C1848" s="1" t="s">
        <v>51</v>
      </c>
      <c r="D1848" s="1" t="s">
        <v>130</v>
      </c>
      <c r="E1848" s="1" t="s">
        <v>101</v>
      </c>
      <c r="F1848" s="1" t="s">
        <v>101</v>
      </c>
      <c r="G1848" s="13" t="s">
        <v>236</v>
      </c>
      <c r="H1848" s="12">
        <v>40633</v>
      </c>
      <c r="I1848" s="12" t="s">
        <v>1234</v>
      </c>
      <c r="J1848" s="12">
        <v>40611</v>
      </c>
      <c r="K1848" s="4">
        <v>3060</v>
      </c>
      <c r="L1848" s="1" t="s">
        <v>146</v>
      </c>
      <c r="M1848" s="1" t="s">
        <v>132</v>
      </c>
      <c r="N1848" s="1" t="s">
        <v>742</v>
      </c>
      <c r="O1848" s="1" t="s">
        <v>93</v>
      </c>
      <c r="P1848">
        <v>240</v>
      </c>
      <c r="Q1848">
        <v>4000</v>
      </c>
      <c r="R1848">
        <v>8400</v>
      </c>
      <c r="S1848">
        <v>2.1</v>
      </c>
      <c r="T1848">
        <v>0.01</v>
      </c>
      <c r="U1848">
        <f t="shared" si="501"/>
        <v>8400</v>
      </c>
      <c r="V1848">
        <f t="shared" si="502"/>
        <v>960000</v>
      </c>
      <c r="W1848" s="1" t="s">
        <v>155</v>
      </c>
      <c r="X1848" s="1" t="s">
        <v>1236</v>
      </c>
      <c r="Y1848" s="1" t="s">
        <v>156</v>
      </c>
      <c r="Z1848" s="3">
        <v>14703</v>
      </c>
      <c r="AA1848" s="4">
        <f t="shared" si="506"/>
        <v>1137</v>
      </c>
      <c r="AB1848" s="4">
        <f t="shared" si="511"/>
        <v>2683.7314059999999</v>
      </c>
      <c r="AC1848" s="4">
        <f t="shared" si="498"/>
        <v>1137</v>
      </c>
      <c r="AD1848" s="4">
        <f t="shared" si="510"/>
        <v>4097.53486075</v>
      </c>
      <c r="AE1848" s="4">
        <v>1137</v>
      </c>
      <c r="AF1848" s="4">
        <v>1137</v>
      </c>
      <c r="AG1848" s="4">
        <f t="shared" ref="AG1848:AG1859" si="516">AE1848</f>
        <v>1137</v>
      </c>
      <c r="AI1848" t="e">
        <f t="shared" si="503"/>
        <v>#N/A</v>
      </c>
      <c r="AJ1848">
        <v>4711.97</v>
      </c>
      <c r="AK1848" s="2">
        <v>4711.97</v>
      </c>
      <c r="AL1848" s="2">
        <f t="shared" ref="AL1848:AL1859" si="517">AJ1848</f>
        <v>4711.97</v>
      </c>
      <c r="AM1848" s="4"/>
      <c r="AN1848" t="e">
        <f>VLOOKUP([1]!Tabelle13[[#This Row],[Vlookup this ID for freight costs]],$AL$2:$AL$6811,2,FALSE)</f>
        <v>#REF!</v>
      </c>
      <c r="AP1848">
        <v>13.86</v>
      </c>
      <c r="AQ1848">
        <v>13.86</v>
      </c>
      <c r="AR1848" s="4">
        <v>31</v>
      </c>
      <c r="AS1848" s="4">
        <v>3</v>
      </c>
      <c r="AT1848" s="4">
        <v>2011</v>
      </c>
      <c r="AU1848" s="4">
        <v>9</v>
      </c>
      <c r="AV1848" s="4">
        <v>4</v>
      </c>
      <c r="AW1848" s="4">
        <v>2011</v>
      </c>
      <c r="AX1848" t="str">
        <f t="shared" si="504"/>
        <v>Delay</v>
      </c>
      <c r="AY1848">
        <f t="shared" si="505"/>
        <v>0</v>
      </c>
    </row>
    <row r="1849" spans="1:51" x14ac:dyDescent="0.2">
      <c r="A1849" s="3">
        <v>46348</v>
      </c>
      <c r="B1849" s="1" t="s">
        <v>50</v>
      </c>
      <c r="C1849" s="1" t="s">
        <v>51</v>
      </c>
      <c r="D1849" s="1" t="s">
        <v>52</v>
      </c>
      <c r="E1849" s="1" t="s">
        <v>53</v>
      </c>
      <c r="F1849" s="1" t="s">
        <v>53</v>
      </c>
      <c r="G1849" s="13" t="s">
        <v>1556</v>
      </c>
      <c r="H1849" s="12">
        <v>41556</v>
      </c>
      <c r="I1849" s="12" t="s">
        <v>1180</v>
      </c>
      <c r="J1849" s="12">
        <v>41584</v>
      </c>
      <c r="K1849" s="4">
        <v>5006</v>
      </c>
      <c r="L1849" s="1" t="s">
        <v>146</v>
      </c>
      <c r="M1849" s="1" t="s">
        <v>1210</v>
      </c>
      <c r="N1849" s="1" t="s">
        <v>206</v>
      </c>
      <c r="O1849" s="1" t="s">
        <v>93</v>
      </c>
      <c r="P1849">
        <v>60</v>
      </c>
      <c r="Q1849">
        <v>18025</v>
      </c>
      <c r="R1849">
        <v>52633</v>
      </c>
      <c r="S1849">
        <v>2.92</v>
      </c>
      <c r="T1849">
        <v>0.05</v>
      </c>
      <c r="U1849">
        <f t="shared" si="501"/>
        <v>52633</v>
      </c>
      <c r="V1849">
        <f t="shared" si="502"/>
        <v>1081500</v>
      </c>
      <c r="W1849" s="1" t="s">
        <v>197</v>
      </c>
      <c r="X1849" s="1" t="s">
        <v>1236</v>
      </c>
      <c r="Y1849" s="1" t="s">
        <v>3082</v>
      </c>
      <c r="Z1849" s="3">
        <v>7290</v>
      </c>
      <c r="AA1849" s="4">
        <f t="shared" si="506"/>
        <v>1139</v>
      </c>
      <c r="AB1849" s="4">
        <f t="shared" si="511"/>
        <v>4222.9443009999995</v>
      </c>
      <c r="AC1849" s="4">
        <f t="shared" si="498"/>
        <v>1139</v>
      </c>
      <c r="AD1849" s="4">
        <f t="shared" si="510"/>
        <v>1139</v>
      </c>
      <c r="AE1849" s="4">
        <v>1139</v>
      </c>
      <c r="AF1849" s="4">
        <v>1139</v>
      </c>
      <c r="AG1849" s="4">
        <f t="shared" si="516"/>
        <v>1139</v>
      </c>
      <c r="AI1849" t="e">
        <f t="shared" si="503"/>
        <v>#N/A</v>
      </c>
      <c r="AJ1849">
        <v>4683.0200000000004</v>
      </c>
      <c r="AK1849" s="2">
        <v>4683.0200000000004</v>
      </c>
      <c r="AL1849" s="2">
        <f t="shared" si="517"/>
        <v>4683.0200000000004</v>
      </c>
      <c r="AM1849" s="4"/>
      <c r="AN1849" t="e">
        <f>VLOOKUP([1]!Tabelle13[[#This Row],[Vlookup this ID for freight costs]],$AL$2:$AL$6811,2,FALSE)</f>
        <v>#REF!</v>
      </c>
      <c r="AP1849">
        <v>65.11</v>
      </c>
      <c r="AQ1849">
        <v>65.11</v>
      </c>
      <c r="AR1849" s="4">
        <v>9</v>
      </c>
      <c r="AS1849" s="4">
        <v>10</v>
      </c>
      <c r="AT1849" s="4">
        <v>2013</v>
      </c>
      <c r="AU1849" s="4">
        <v>6</v>
      </c>
      <c r="AV1849" s="4">
        <v>11</v>
      </c>
      <c r="AW1849" s="4">
        <v>2013</v>
      </c>
      <c r="AX1849" t="str">
        <f t="shared" si="504"/>
        <v>Delay</v>
      </c>
      <c r="AY1849">
        <f t="shared" si="505"/>
        <v>28</v>
      </c>
    </row>
    <row r="1850" spans="1:51" x14ac:dyDescent="0.2">
      <c r="A1850" s="3">
        <v>85902</v>
      </c>
      <c r="B1850" s="1" t="s">
        <v>215</v>
      </c>
      <c r="C1850" s="1" t="s">
        <v>89</v>
      </c>
      <c r="D1850" s="1" t="s">
        <v>130</v>
      </c>
      <c r="E1850" s="1" t="s">
        <v>101</v>
      </c>
      <c r="F1850" s="1" t="s">
        <v>101</v>
      </c>
      <c r="G1850" s="13" t="s">
        <v>1671</v>
      </c>
      <c r="H1850" s="12">
        <v>41197</v>
      </c>
      <c r="I1850" s="12" t="s">
        <v>497</v>
      </c>
      <c r="J1850" s="12">
        <v>41187</v>
      </c>
      <c r="K1850" s="4">
        <v>4190</v>
      </c>
      <c r="L1850" s="1" t="s">
        <v>146</v>
      </c>
      <c r="M1850" s="1" t="s">
        <v>132</v>
      </c>
      <c r="N1850" s="1" t="s">
        <v>292</v>
      </c>
      <c r="O1850" s="1" t="s">
        <v>93</v>
      </c>
      <c r="P1850">
        <v>30</v>
      </c>
      <c r="Q1850">
        <v>10080</v>
      </c>
      <c r="R1850">
        <v>144950.39999999999</v>
      </c>
      <c r="S1850">
        <v>14.38</v>
      </c>
      <c r="T1850">
        <v>0.48</v>
      </c>
      <c r="U1850">
        <f t="shared" si="501"/>
        <v>144950.39999999999</v>
      </c>
      <c r="V1850">
        <f t="shared" si="502"/>
        <v>302400</v>
      </c>
      <c r="W1850" s="1" t="s">
        <v>160</v>
      </c>
      <c r="X1850" s="1" t="s">
        <v>1236</v>
      </c>
      <c r="Y1850" s="1" t="s">
        <v>161</v>
      </c>
      <c r="Z1850" s="3">
        <v>12573</v>
      </c>
      <c r="AA1850" s="4">
        <f t="shared" si="506"/>
        <v>1143</v>
      </c>
      <c r="AB1850" s="4">
        <f t="shared" si="511"/>
        <v>3350.9980299999997</v>
      </c>
      <c r="AC1850" s="4">
        <f t="shared" si="498"/>
        <v>1143</v>
      </c>
      <c r="AD1850" s="4">
        <f t="shared" si="510"/>
        <v>1504.5</v>
      </c>
      <c r="AE1850" s="4">
        <v>1143</v>
      </c>
      <c r="AF1850" s="4">
        <v>1143</v>
      </c>
      <c r="AG1850" s="4">
        <f t="shared" si="516"/>
        <v>1143</v>
      </c>
      <c r="AI1850" t="e">
        <f t="shared" si="503"/>
        <v>#N/A</v>
      </c>
      <c r="AJ1850">
        <v>8158.93</v>
      </c>
      <c r="AK1850" s="2">
        <v>8158.93</v>
      </c>
      <c r="AL1850" s="2">
        <f t="shared" si="517"/>
        <v>8158.93</v>
      </c>
      <c r="AM1850" s="4"/>
      <c r="AN1850" t="e">
        <f>VLOOKUP([1]!Tabelle13[[#This Row],[Vlookup this ID for freight costs]],$AL$2:$AL$6811,2,FALSE)</f>
        <v>#REF!</v>
      </c>
      <c r="AP1850">
        <v>203.22</v>
      </c>
      <c r="AQ1850">
        <v>203.22</v>
      </c>
      <c r="AR1850" s="4">
        <v>15</v>
      </c>
      <c r="AS1850" s="4">
        <v>10</v>
      </c>
      <c r="AT1850" s="4">
        <v>2012</v>
      </c>
      <c r="AU1850" s="4">
        <v>5</v>
      </c>
      <c r="AV1850" s="4">
        <v>10</v>
      </c>
      <c r="AW1850" s="4">
        <v>2012</v>
      </c>
      <c r="AX1850" t="str">
        <f t="shared" si="504"/>
        <v>No Delay</v>
      </c>
      <c r="AY1850">
        <f t="shared" si="505"/>
        <v>0</v>
      </c>
    </row>
    <row r="1851" spans="1:51" x14ac:dyDescent="0.2">
      <c r="A1851" s="3">
        <v>86068</v>
      </c>
      <c r="B1851" s="1" t="s">
        <v>477</v>
      </c>
      <c r="C1851" s="1" t="s">
        <v>114</v>
      </c>
      <c r="D1851" s="1" t="s">
        <v>130</v>
      </c>
      <c r="E1851" s="1" t="s">
        <v>53</v>
      </c>
      <c r="F1851" s="1" t="s">
        <v>53</v>
      </c>
      <c r="G1851" s="13" t="s">
        <v>1438</v>
      </c>
      <c r="H1851" s="12">
        <v>41778</v>
      </c>
      <c r="I1851" s="12" t="s">
        <v>1204</v>
      </c>
      <c r="J1851" s="12">
        <v>41794</v>
      </c>
      <c r="K1851" s="4">
        <v>5512</v>
      </c>
      <c r="L1851" s="1" t="s">
        <v>146</v>
      </c>
      <c r="M1851" s="1" t="s">
        <v>132</v>
      </c>
      <c r="N1851" s="1" t="s">
        <v>163</v>
      </c>
      <c r="O1851" s="1" t="s">
        <v>93</v>
      </c>
      <c r="P1851">
        <v>60</v>
      </c>
      <c r="Q1851">
        <v>11209</v>
      </c>
      <c r="R1851">
        <v>145268.64000000001</v>
      </c>
      <c r="S1851">
        <v>12.96</v>
      </c>
      <c r="T1851">
        <v>0.22</v>
      </c>
      <c r="U1851">
        <f t="shared" si="501"/>
        <v>145268.64000000001</v>
      </c>
      <c r="V1851">
        <f t="shared" si="502"/>
        <v>672540</v>
      </c>
      <c r="W1851" s="1" t="s">
        <v>160</v>
      </c>
      <c r="X1851" s="1" t="s">
        <v>1236</v>
      </c>
      <c r="Y1851" s="1" t="s">
        <v>161</v>
      </c>
      <c r="Z1851" s="3">
        <v>6417</v>
      </c>
      <c r="AA1851" s="4">
        <f t="shared" si="506"/>
        <v>1143</v>
      </c>
      <c r="AB1851" s="4">
        <f t="shared" si="511"/>
        <v>3474.9032962000001</v>
      </c>
      <c r="AC1851" s="4">
        <f t="shared" ref="AC1851:AC1914" si="518">AF1851</f>
        <v>1143</v>
      </c>
      <c r="AD1851" s="4">
        <f t="shared" si="510"/>
        <v>1143</v>
      </c>
      <c r="AE1851" s="4">
        <v>1143</v>
      </c>
      <c r="AF1851" s="4">
        <v>1143</v>
      </c>
      <c r="AG1851" s="4">
        <f t="shared" si="516"/>
        <v>1143</v>
      </c>
      <c r="AI1851" t="e">
        <f t="shared" si="503"/>
        <v>#N/A</v>
      </c>
      <c r="AJ1851">
        <v>1876.35</v>
      </c>
      <c r="AK1851" s="2">
        <v>1876.35</v>
      </c>
      <c r="AL1851" s="2">
        <f t="shared" si="517"/>
        <v>1876.35</v>
      </c>
      <c r="AM1851" s="4"/>
      <c r="AN1851" t="e">
        <f>VLOOKUP([1]!Tabelle13[[#This Row],[Vlookup this ID for freight costs]],$AL$2:$AL$6811,2,FALSE)</f>
        <v>#REF!</v>
      </c>
      <c r="AP1851">
        <v>179.7</v>
      </c>
      <c r="AQ1851">
        <v>179.7</v>
      </c>
      <c r="AR1851" s="4">
        <v>19</v>
      </c>
      <c r="AS1851" s="4">
        <v>5</v>
      </c>
      <c r="AT1851" s="4">
        <v>2014</v>
      </c>
      <c r="AU1851" s="4">
        <v>4</v>
      </c>
      <c r="AV1851" s="4">
        <v>6</v>
      </c>
      <c r="AW1851" s="4">
        <v>2014</v>
      </c>
      <c r="AX1851" t="str">
        <f t="shared" si="504"/>
        <v>Delay</v>
      </c>
      <c r="AY1851">
        <f t="shared" si="505"/>
        <v>16</v>
      </c>
    </row>
    <row r="1852" spans="1:51" x14ac:dyDescent="0.2">
      <c r="A1852" s="3">
        <v>12260</v>
      </c>
      <c r="B1852" s="1" t="s">
        <v>95</v>
      </c>
      <c r="C1852" s="1" t="s">
        <v>65</v>
      </c>
      <c r="D1852" s="1" t="s">
        <v>130</v>
      </c>
      <c r="E1852" s="1" t="s">
        <v>53</v>
      </c>
      <c r="F1852" s="1" t="s">
        <v>53</v>
      </c>
      <c r="G1852" s="13" t="s">
        <v>745</v>
      </c>
      <c r="H1852" s="12">
        <v>39860</v>
      </c>
      <c r="I1852" s="12" t="s">
        <v>745</v>
      </c>
      <c r="J1852" s="12">
        <v>39860</v>
      </c>
      <c r="K1852" s="4">
        <v>1361</v>
      </c>
      <c r="L1852" s="1" t="s">
        <v>146</v>
      </c>
      <c r="M1852" s="1" t="s">
        <v>132</v>
      </c>
      <c r="N1852" s="1" t="s">
        <v>167</v>
      </c>
      <c r="O1852" s="1" t="s">
        <v>93</v>
      </c>
      <c r="P1852">
        <v>30</v>
      </c>
      <c r="Q1852">
        <v>13473</v>
      </c>
      <c r="R1852">
        <v>148203</v>
      </c>
      <c r="S1852">
        <v>11</v>
      </c>
      <c r="T1852">
        <v>0.37</v>
      </c>
      <c r="U1852">
        <f t="shared" si="501"/>
        <v>148203</v>
      </c>
      <c r="V1852">
        <f t="shared" si="502"/>
        <v>404190</v>
      </c>
      <c r="W1852" s="1" t="s">
        <v>155</v>
      </c>
      <c r="X1852" s="1" t="s">
        <v>1236</v>
      </c>
      <c r="Y1852" s="1" t="s">
        <v>156</v>
      </c>
      <c r="Z1852" s="3">
        <v>7726</v>
      </c>
      <c r="AA1852" s="4">
        <f t="shared" si="506"/>
        <v>1146</v>
      </c>
      <c r="AB1852" s="4">
        <f t="shared" si="511"/>
        <v>3723.3723153999999</v>
      </c>
      <c r="AC1852" s="4">
        <f t="shared" si="518"/>
        <v>1146</v>
      </c>
      <c r="AD1852" s="4">
        <f t="shared" si="510"/>
        <v>1146</v>
      </c>
      <c r="AE1852" s="4">
        <v>1146</v>
      </c>
      <c r="AF1852" s="4">
        <v>1146</v>
      </c>
      <c r="AG1852" s="4">
        <f t="shared" si="516"/>
        <v>1146</v>
      </c>
      <c r="AI1852" t="e">
        <f t="shared" si="503"/>
        <v>#N/A</v>
      </c>
      <c r="AJ1852">
        <v>3680.33</v>
      </c>
      <c r="AK1852" s="2">
        <v>3680.33</v>
      </c>
      <c r="AL1852" s="2">
        <f t="shared" si="517"/>
        <v>3680.33</v>
      </c>
      <c r="AM1852" s="4"/>
      <c r="AN1852" t="e">
        <f>VLOOKUP([1]!Tabelle13[[#This Row],[Vlookup this ID for freight costs]],$AL$2:$AL$6811,2,FALSE)</f>
        <v>#REF!</v>
      </c>
      <c r="AP1852">
        <v>290.48</v>
      </c>
      <c r="AQ1852">
        <v>290.48</v>
      </c>
      <c r="AR1852" s="4">
        <v>16</v>
      </c>
      <c r="AS1852" s="4">
        <v>2</v>
      </c>
      <c r="AT1852" s="4">
        <v>2009</v>
      </c>
      <c r="AU1852" s="4">
        <v>16</v>
      </c>
      <c r="AV1852" s="4">
        <v>2</v>
      </c>
      <c r="AW1852" s="4">
        <v>2009</v>
      </c>
      <c r="AX1852" t="str">
        <f t="shared" si="504"/>
        <v>No Delay</v>
      </c>
      <c r="AY1852">
        <f t="shared" si="505"/>
        <v>0</v>
      </c>
    </row>
    <row r="1853" spans="1:51" x14ac:dyDescent="0.2">
      <c r="A1853" s="3">
        <v>10614</v>
      </c>
      <c r="B1853" s="1" t="s">
        <v>88</v>
      </c>
      <c r="C1853" s="1" t="s">
        <v>89</v>
      </c>
      <c r="D1853" s="1" t="s">
        <v>130</v>
      </c>
      <c r="E1853" s="1"/>
      <c r="F1853" s="1" t="s">
        <v>107</v>
      </c>
      <c r="G1853" s="13" t="s">
        <v>362</v>
      </c>
      <c r="H1853" s="12">
        <v>39346</v>
      </c>
      <c r="I1853" s="12" t="s">
        <v>362</v>
      </c>
      <c r="J1853" s="12">
        <v>39346</v>
      </c>
      <c r="K1853" s="4">
        <v>385</v>
      </c>
      <c r="L1853" s="1" t="s">
        <v>146</v>
      </c>
      <c r="M1853" s="1" t="s">
        <v>132</v>
      </c>
      <c r="N1853" s="1" t="s">
        <v>275</v>
      </c>
      <c r="O1853" s="1" t="s">
        <v>93</v>
      </c>
      <c r="P1853">
        <v>60</v>
      </c>
      <c r="Q1853">
        <v>11803</v>
      </c>
      <c r="R1853">
        <v>126056.04</v>
      </c>
      <c r="S1853">
        <v>10.68</v>
      </c>
      <c r="T1853">
        <v>0.18</v>
      </c>
      <c r="U1853">
        <f t="shared" si="501"/>
        <v>126056.04</v>
      </c>
      <c r="V1853">
        <f t="shared" si="502"/>
        <v>708180</v>
      </c>
      <c r="W1853" s="1" t="s">
        <v>155</v>
      </c>
      <c r="X1853" s="1" t="s">
        <v>1236</v>
      </c>
      <c r="Y1853" s="1" t="s">
        <v>156</v>
      </c>
      <c r="Z1853" s="3">
        <v>9211</v>
      </c>
      <c r="AA1853" s="4">
        <f t="shared" si="506"/>
        <v>1148</v>
      </c>
      <c r="AB1853" s="4">
        <f t="shared" si="511"/>
        <v>3540.0934894000002</v>
      </c>
      <c r="AC1853" s="4">
        <f t="shared" si="518"/>
        <v>1148</v>
      </c>
      <c r="AD1853" s="4">
        <f t="shared" si="510"/>
        <v>1148</v>
      </c>
      <c r="AE1853" s="4">
        <v>1148</v>
      </c>
      <c r="AF1853" s="4">
        <v>1148</v>
      </c>
      <c r="AG1853" s="4">
        <f t="shared" si="516"/>
        <v>1148</v>
      </c>
      <c r="AH1853" s="4">
        <v>82499</v>
      </c>
      <c r="AI1853">
        <f t="shared" si="503"/>
        <v>7191</v>
      </c>
      <c r="AJ1853">
        <v>2762</v>
      </c>
      <c r="AK1853" s="2">
        <v>2762</v>
      </c>
      <c r="AL1853" s="2">
        <f t="shared" si="517"/>
        <v>2762</v>
      </c>
      <c r="AM1853" s="4"/>
      <c r="AN1853" t="e">
        <f>VLOOKUP([1]!Tabelle13[[#This Row],[Vlookup this ID for freight costs]],$AL$2:$AL$6811,2,FALSE)</f>
        <v>#REF!</v>
      </c>
      <c r="AP1853">
        <v>201.69</v>
      </c>
      <c r="AQ1853">
        <v>201.69</v>
      </c>
      <c r="AR1853" s="4">
        <v>21</v>
      </c>
      <c r="AS1853" s="4">
        <v>9</v>
      </c>
      <c r="AT1853" s="4">
        <v>2007</v>
      </c>
      <c r="AU1853" s="4">
        <v>21</v>
      </c>
      <c r="AV1853" s="4">
        <v>9</v>
      </c>
      <c r="AW1853" s="4">
        <v>2007</v>
      </c>
      <c r="AX1853" t="str">
        <f t="shared" si="504"/>
        <v>No Delay</v>
      </c>
      <c r="AY1853">
        <f t="shared" si="505"/>
        <v>0</v>
      </c>
    </row>
    <row r="1854" spans="1:51" x14ac:dyDescent="0.2">
      <c r="A1854" s="3">
        <v>85668</v>
      </c>
      <c r="B1854" s="1" t="s">
        <v>151</v>
      </c>
      <c r="C1854" s="1" t="s">
        <v>65</v>
      </c>
      <c r="D1854" s="1" t="s">
        <v>130</v>
      </c>
      <c r="E1854" s="1" t="s">
        <v>152</v>
      </c>
      <c r="F1854" s="1" t="s">
        <v>152</v>
      </c>
      <c r="G1854" s="13" t="s">
        <v>194</v>
      </c>
      <c r="H1854" s="12">
        <v>40287</v>
      </c>
      <c r="I1854" s="12" t="s">
        <v>195</v>
      </c>
      <c r="J1854" s="12">
        <v>40268</v>
      </c>
      <c r="K1854" s="4">
        <v>2323</v>
      </c>
      <c r="L1854" s="1" t="s">
        <v>146</v>
      </c>
      <c r="M1854" s="1" t="s">
        <v>132</v>
      </c>
      <c r="N1854" s="1" t="s">
        <v>265</v>
      </c>
      <c r="O1854" s="1" t="s">
        <v>93</v>
      </c>
      <c r="P1854">
        <v>60</v>
      </c>
      <c r="Q1854">
        <v>19701</v>
      </c>
      <c r="R1854">
        <v>53783.73</v>
      </c>
      <c r="S1854">
        <v>2.73</v>
      </c>
      <c r="T1854">
        <v>0.05</v>
      </c>
      <c r="U1854">
        <f t="shared" si="501"/>
        <v>53783.73</v>
      </c>
      <c r="V1854">
        <f t="shared" si="502"/>
        <v>1182060</v>
      </c>
      <c r="W1854" s="1" t="s">
        <v>179</v>
      </c>
      <c r="X1854" s="1" t="s">
        <v>1236</v>
      </c>
      <c r="Y1854" s="1" t="s">
        <v>156</v>
      </c>
      <c r="Z1854" s="3">
        <v>7726</v>
      </c>
      <c r="AA1854" s="4">
        <f t="shared" si="506"/>
        <v>1150</v>
      </c>
      <c r="AB1854" s="4">
        <f t="shared" si="511"/>
        <v>4406.8816138000002</v>
      </c>
      <c r="AC1854" s="4">
        <f t="shared" si="518"/>
        <v>1150</v>
      </c>
      <c r="AD1854" s="4">
        <f t="shared" si="510"/>
        <v>1150</v>
      </c>
      <c r="AE1854" s="4">
        <v>1150</v>
      </c>
      <c r="AF1854" s="4">
        <v>1150</v>
      </c>
      <c r="AG1854" s="4">
        <f t="shared" si="516"/>
        <v>1150</v>
      </c>
      <c r="AI1854" t="e">
        <f t="shared" si="503"/>
        <v>#N/A</v>
      </c>
      <c r="AJ1854" t="s">
        <v>81</v>
      </c>
      <c r="AK1854" s="2"/>
      <c r="AL1854" s="2" t="str">
        <f t="shared" si="517"/>
        <v>Freight Included in Commodity Cost</v>
      </c>
      <c r="AM1854" s="4"/>
      <c r="AN1854" t="e">
        <f>VLOOKUP([1]!Tabelle13[[#This Row],[Vlookup this ID for freight costs]],$AL$2:$AL$6811,2,FALSE)</f>
        <v>#REF!</v>
      </c>
      <c r="AP1854">
        <v>115.96</v>
      </c>
      <c r="AQ1854">
        <v>115.96</v>
      </c>
      <c r="AR1854" s="4">
        <v>19</v>
      </c>
      <c r="AS1854" s="4">
        <v>4</v>
      </c>
      <c r="AT1854" s="4">
        <v>2010</v>
      </c>
      <c r="AU1854" s="4">
        <v>31</v>
      </c>
      <c r="AV1854" s="4">
        <v>3</v>
      </c>
      <c r="AW1854" s="4">
        <v>2010</v>
      </c>
      <c r="AX1854" t="str">
        <f t="shared" si="504"/>
        <v>No Delay</v>
      </c>
      <c r="AY1854">
        <f t="shared" si="505"/>
        <v>0</v>
      </c>
    </row>
    <row r="1855" spans="1:51" x14ac:dyDescent="0.2">
      <c r="A1855" s="3">
        <v>86526</v>
      </c>
      <c r="B1855" s="1" t="s">
        <v>215</v>
      </c>
      <c r="C1855" s="1" t="s">
        <v>89</v>
      </c>
      <c r="D1855" s="1" t="s">
        <v>130</v>
      </c>
      <c r="E1855" s="1" t="s">
        <v>101</v>
      </c>
      <c r="F1855" s="1" t="s">
        <v>101</v>
      </c>
      <c r="G1855" s="13" t="s">
        <v>1194</v>
      </c>
      <c r="H1855" s="12">
        <v>41305</v>
      </c>
      <c r="I1855" s="12" t="s">
        <v>1081</v>
      </c>
      <c r="J1855" s="12">
        <v>41206</v>
      </c>
      <c r="K1855" s="4">
        <v>4235</v>
      </c>
      <c r="L1855" s="1" t="s">
        <v>146</v>
      </c>
      <c r="M1855" s="1" t="s">
        <v>132</v>
      </c>
      <c r="N1855" s="1" t="s">
        <v>742</v>
      </c>
      <c r="O1855" s="1" t="s">
        <v>93</v>
      </c>
      <c r="P1855">
        <v>240</v>
      </c>
      <c r="Q1855">
        <v>3000</v>
      </c>
      <c r="R1855">
        <v>6300</v>
      </c>
      <c r="S1855">
        <v>2.1</v>
      </c>
      <c r="T1855">
        <v>0.01</v>
      </c>
      <c r="U1855">
        <f t="shared" si="501"/>
        <v>6300</v>
      </c>
      <c r="V1855">
        <f t="shared" si="502"/>
        <v>720000</v>
      </c>
      <c r="W1855" s="1" t="s">
        <v>155</v>
      </c>
      <c r="X1855" s="1" t="s">
        <v>1236</v>
      </c>
      <c r="Y1855" s="1" t="s">
        <v>156</v>
      </c>
      <c r="Z1855" s="3">
        <v>13090</v>
      </c>
      <c r="AA1855" s="4">
        <f t="shared" si="506"/>
        <v>1152</v>
      </c>
      <c r="AB1855" s="4">
        <f t="shared" si="511"/>
        <v>2573.9836059999998</v>
      </c>
      <c r="AC1855" s="4">
        <f t="shared" si="518"/>
        <v>1152</v>
      </c>
      <c r="AD1855" s="4">
        <f t="shared" si="510"/>
        <v>1447.180106888889</v>
      </c>
      <c r="AE1855" s="4">
        <v>1152</v>
      </c>
      <c r="AF1855" s="4">
        <v>1152</v>
      </c>
      <c r="AG1855" s="4">
        <f t="shared" si="516"/>
        <v>1152</v>
      </c>
      <c r="AI1855" t="e">
        <f t="shared" si="503"/>
        <v>#N/A</v>
      </c>
      <c r="AJ1855">
        <v>5971.13</v>
      </c>
      <c r="AK1855" s="2">
        <v>5971.13</v>
      </c>
      <c r="AL1855" s="2">
        <f t="shared" si="517"/>
        <v>5971.13</v>
      </c>
      <c r="AM1855" s="4"/>
      <c r="AN1855" t="e">
        <f>VLOOKUP([1]!Tabelle13[[#This Row],[Vlookup this ID for freight costs]],$AL$2:$AL$6811,2,FALSE)</f>
        <v>#REF!</v>
      </c>
      <c r="AP1855">
        <v>8.83</v>
      </c>
      <c r="AQ1855">
        <v>8.83</v>
      </c>
      <c r="AR1855" s="4">
        <v>31</v>
      </c>
      <c r="AS1855" s="4">
        <v>1</v>
      </c>
      <c r="AT1855" s="4">
        <v>2013</v>
      </c>
      <c r="AU1855" s="4">
        <v>24</v>
      </c>
      <c r="AV1855" s="4">
        <v>10</v>
      </c>
      <c r="AW1855" s="4">
        <v>2012</v>
      </c>
      <c r="AX1855" t="str">
        <f t="shared" si="504"/>
        <v>No Delay</v>
      </c>
      <c r="AY1855">
        <f t="shared" si="505"/>
        <v>0</v>
      </c>
    </row>
    <row r="1856" spans="1:51" x14ac:dyDescent="0.2">
      <c r="A1856" s="3">
        <v>83849</v>
      </c>
      <c r="B1856" s="1" t="s">
        <v>368</v>
      </c>
      <c r="C1856" s="1" t="s">
        <v>73</v>
      </c>
      <c r="D1856" s="1" t="s">
        <v>130</v>
      </c>
      <c r="E1856" s="1" t="s">
        <v>101</v>
      </c>
      <c r="F1856" s="1" t="s">
        <v>101</v>
      </c>
      <c r="G1856" s="13" t="s">
        <v>406</v>
      </c>
      <c r="H1856" s="12">
        <v>41943</v>
      </c>
      <c r="I1856" s="12" t="s">
        <v>407</v>
      </c>
      <c r="J1856" s="12">
        <v>41950</v>
      </c>
      <c r="K1856" s="4">
        <v>6088</v>
      </c>
      <c r="L1856" s="1" t="s">
        <v>146</v>
      </c>
      <c r="M1856" s="1" t="s">
        <v>132</v>
      </c>
      <c r="N1856" s="1" t="s">
        <v>434</v>
      </c>
      <c r="O1856" s="1" t="s">
        <v>93</v>
      </c>
      <c r="P1856">
        <v>60</v>
      </c>
      <c r="Q1856">
        <v>27847</v>
      </c>
      <c r="R1856">
        <v>109995.65</v>
      </c>
      <c r="S1856">
        <v>3.95</v>
      </c>
      <c r="T1856">
        <v>7.0000000000000007E-2</v>
      </c>
      <c r="U1856">
        <f t="shared" si="501"/>
        <v>109995.65000000001</v>
      </c>
      <c r="V1856">
        <f t="shared" si="502"/>
        <v>1670820</v>
      </c>
      <c r="W1856" s="1" t="s">
        <v>160</v>
      </c>
      <c r="X1856" s="1" t="s">
        <v>1236</v>
      </c>
      <c r="Y1856" s="1" t="s">
        <v>161</v>
      </c>
      <c r="Z1856" s="3">
        <v>14451</v>
      </c>
      <c r="AA1856" s="4">
        <f t="shared" si="506"/>
        <v>1153</v>
      </c>
      <c r="AB1856" s="4">
        <f t="shared" si="511"/>
        <v>5300.8871926000002</v>
      </c>
      <c r="AC1856" s="4">
        <f t="shared" si="518"/>
        <v>1153</v>
      </c>
      <c r="AD1856" s="4">
        <f t="shared" si="510"/>
        <v>1153</v>
      </c>
      <c r="AE1856" s="4">
        <v>1153</v>
      </c>
      <c r="AF1856" s="4">
        <v>1153</v>
      </c>
      <c r="AG1856" s="4">
        <f t="shared" si="516"/>
        <v>1153</v>
      </c>
      <c r="AI1856" t="e">
        <f t="shared" si="503"/>
        <v>#N/A</v>
      </c>
      <c r="AJ1856">
        <v>1489.8</v>
      </c>
      <c r="AK1856" s="2">
        <v>1489.8</v>
      </c>
      <c r="AL1856" s="2">
        <f t="shared" si="517"/>
        <v>1489.8</v>
      </c>
      <c r="AM1856" s="4"/>
      <c r="AN1856" t="e">
        <f>VLOOKUP([1]!Tabelle13[[#This Row],[Vlookup this ID for freight costs]],$AL$2:$AL$6811,2,FALSE)</f>
        <v>#REF!</v>
      </c>
      <c r="AP1856">
        <v>113.08</v>
      </c>
      <c r="AQ1856">
        <v>113.08</v>
      </c>
      <c r="AR1856" s="4">
        <v>31</v>
      </c>
      <c r="AS1856" s="4">
        <v>10</v>
      </c>
      <c r="AT1856" s="4">
        <v>2014</v>
      </c>
      <c r="AU1856" s="4">
        <v>7</v>
      </c>
      <c r="AV1856" s="4">
        <v>11</v>
      </c>
      <c r="AW1856" s="4">
        <v>2014</v>
      </c>
      <c r="AX1856" t="str">
        <f t="shared" si="504"/>
        <v>Delay</v>
      </c>
      <c r="AY1856">
        <f t="shared" si="505"/>
        <v>7</v>
      </c>
    </row>
    <row r="1857" spans="1:51" x14ac:dyDescent="0.2">
      <c r="A1857" s="3">
        <v>10708</v>
      </c>
      <c r="B1857" s="1" t="s">
        <v>98</v>
      </c>
      <c r="C1857" s="1" t="s">
        <v>99</v>
      </c>
      <c r="D1857" s="1" t="s">
        <v>130</v>
      </c>
      <c r="E1857" s="1" t="s">
        <v>53</v>
      </c>
      <c r="F1857" s="1" t="s">
        <v>53</v>
      </c>
      <c r="G1857" s="13" t="s">
        <v>1672</v>
      </c>
      <c r="H1857" s="12">
        <v>39630</v>
      </c>
      <c r="I1857" s="12" t="s">
        <v>1672</v>
      </c>
      <c r="J1857" s="12">
        <v>39630</v>
      </c>
      <c r="K1857" s="4">
        <v>921</v>
      </c>
      <c r="L1857" s="1" t="s">
        <v>146</v>
      </c>
      <c r="M1857" s="1" t="s">
        <v>132</v>
      </c>
      <c r="N1857" s="1" t="s">
        <v>171</v>
      </c>
      <c r="O1857" s="1" t="s">
        <v>93</v>
      </c>
      <c r="P1857">
        <v>60</v>
      </c>
      <c r="Q1857">
        <v>23230</v>
      </c>
      <c r="R1857">
        <v>67599.3</v>
      </c>
      <c r="S1857">
        <v>2.91</v>
      </c>
      <c r="T1857">
        <v>0.05</v>
      </c>
      <c r="U1857">
        <f t="shared" si="501"/>
        <v>67599.3</v>
      </c>
      <c r="V1857">
        <f t="shared" si="502"/>
        <v>1393800</v>
      </c>
      <c r="W1857" s="1" t="s">
        <v>155</v>
      </c>
      <c r="X1857" s="1" t="s">
        <v>1236</v>
      </c>
      <c r="Y1857" s="1" t="s">
        <v>156</v>
      </c>
      <c r="Z1857" s="3">
        <v>5565</v>
      </c>
      <c r="AA1857" s="4">
        <f t="shared" si="506"/>
        <v>1156</v>
      </c>
      <c r="AB1857" s="4">
        <f t="shared" si="511"/>
        <v>4794.1815999999999</v>
      </c>
      <c r="AC1857" s="4">
        <f t="shared" si="518"/>
        <v>1156</v>
      </c>
      <c r="AD1857" s="4">
        <f t="shared" si="510"/>
        <v>1156</v>
      </c>
      <c r="AE1857" s="4">
        <v>1156</v>
      </c>
      <c r="AF1857" s="4">
        <v>1156</v>
      </c>
      <c r="AG1857" s="4">
        <f t="shared" si="516"/>
        <v>1156</v>
      </c>
      <c r="AH1857" s="4">
        <v>82906</v>
      </c>
      <c r="AI1857">
        <f t="shared" si="503"/>
        <v>7268</v>
      </c>
      <c r="AJ1857">
        <v>6308.6</v>
      </c>
      <c r="AK1857" s="2">
        <v>6308.6</v>
      </c>
      <c r="AL1857" s="2">
        <f t="shared" si="517"/>
        <v>6308.6</v>
      </c>
      <c r="AM1857" s="4"/>
      <c r="AN1857" t="e">
        <f>VLOOKUP([1]!Tabelle13[[#This Row],[Vlookup this ID for freight costs]],$AL$2:$AL$6811,2,FALSE)</f>
        <v>#REF!</v>
      </c>
      <c r="AP1857">
        <v>108.16</v>
      </c>
      <c r="AQ1857">
        <v>108.16</v>
      </c>
      <c r="AR1857" s="4">
        <v>1</v>
      </c>
      <c r="AS1857" s="4">
        <v>7</v>
      </c>
      <c r="AT1857" s="4">
        <v>2008</v>
      </c>
      <c r="AU1857" s="4">
        <v>1</v>
      </c>
      <c r="AV1857" s="4">
        <v>7</v>
      </c>
      <c r="AW1857" s="4">
        <v>2008</v>
      </c>
      <c r="AX1857" t="str">
        <f t="shared" si="504"/>
        <v>No Delay</v>
      </c>
      <c r="AY1857">
        <f t="shared" si="505"/>
        <v>0</v>
      </c>
    </row>
    <row r="1858" spans="1:51" x14ac:dyDescent="0.2">
      <c r="A1858" s="3">
        <v>85951</v>
      </c>
      <c r="B1858" s="1" t="s">
        <v>215</v>
      </c>
      <c r="C1858" s="1" t="s">
        <v>89</v>
      </c>
      <c r="D1858" s="1" t="s">
        <v>130</v>
      </c>
      <c r="E1858" s="1" t="s">
        <v>101</v>
      </c>
      <c r="F1858" s="1" t="s">
        <v>101</v>
      </c>
      <c r="G1858" s="13" t="s">
        <v>801</v>
      </c>
      <c r="H1858" s="12">
        <v>41394</v>
      </c>
      <c r="I1858" s="12" t="s">
        <v>572</v>
      </c>
      <c r="J1858" s="12">
        <v>41404</v>
      </c>
      <c r="K1858" s="4">
        <v>4711</v>
      </c>
      <c r="L1858" s="1" t="s">
        <v>146</v>
      </c>
      <c r="M1858" s="1" t="s">
        <v>132</v>
      </c>
      <c r="N1858" s="1" t="s">
        <v>742</v>
      </c>
      <c r="O1858" s="1" t="s">
        <v>93</v>
      </c>
      <c r="P1858">
        <v>240</v>
      </c>
      <c r="Q1858">
        <v>3000</v>
      </c>
      <c r="R1858">
        <v>6300</v>
      </c>
      <c r="S1858">
        <v>2.1</v>
      </c>
      <c r="T1858">
        <v>0.01</v>
      </c>
      <c r="U1858">
        <f t="shared" ref="U1858:U1921" si="519">S1858*Q1858</f>
        <v>6300</v>
      </c>
      <c r="V1858">
        <f t="shared" ref="V1858:V1921" si="520">Q1858*P1858</f>
        <v>720000</v>
      </c>
      <c r="W1858" s="1" t="s">
        <v>155</v>
      </c>
      <c r="X1858" s="1" t="s">
        <v>1236</v>
      </c>
      <c r="Y1858" s="1" t="s">
        <v>156</v>
      </c>
      <c r="Z1858" s="3">
        <v>13090</v>
      </c>
      <c r="AA1858" s="4">
        <f t="shared" si="506"/>
        <v>1159</v>
      </c>
      <c r="AB1858" s="4">
        <f t="shared" si="511"/>
        <v>2573.9836059999998</v>
      </c>
      <c r="AC1858" s="4">
        <f t="shared" si="518"/>
        <v>1159</v>
      </c>
      <c r="AD1858" s="4">
        <f t="shared" si="510"/>
        <v>1447.180106888889</v>
      </c>
      <c r="AE1858" s="4">
        <v>1159</v>
      </c>
      <c r="AF1858" s="4">
        <v>1159</v>
      </c>
      <c r="AG1858" s="4">
        <f t="shared" si="516"/>
        <v>1159</v>
      </c>
      <c r="AI1858" t="e">
        <f t="shared" ref="AI1858:AI1921" si="521">INDEX($AE$2:$AE$6811,MATCH(AH1858,$A$2:$A$6811,0))</f>
        <v>#N/A</v>
      </c>
      <c r="AJ1858">
        <v>5405.25</v>
      </c>
      <c r="AK1858" s="2">
        <v>5405.25</v>
      </c>
      <c r="AL1858" s="2">
        <f t="shared" si="517"/>
        <v>5405.25</v>
      </c>
      <c r="AM1858" s="4"/>
      <c r="AN1858" t="e">
        <f>VLOOKUP([1]!Tabelle13[[#This Row],[Vlookup this ID for freight costs]],$AL$2:$AL$6811,2,FALSE)</f>
        <v>#REF!</v>
      </c>
      <c r="AP1858">
        <v>7.79</v>
      </c>
      <c r="AQ1858">
        <v>7.79</v>
      </c>
      <c r="AR1858" s="4">
        <v>30</v>
      </c>
      <c r="AS1858" s="4">
        <v>4</v>
      </c>
      <c r="AT1858" s="4">
        <v>2013</v>
      </c>
      <c r="AU1858" s="4">
        <v>10</v>
      </c>
      <c r="AV1858" s="4">
        <v>5</v>
      </c>
      <c r="AW1858" s="4">
        <v>2013</v>
      </c>
      <c r="AX1858" t="str">
        <f t="shared" ref="AX1858:AX1921" si="522">IF(DATE(AW1858,AV1858,AU1858)&lt;=DATE(AT1858,AS1858,AR1858),"No Delay","Delay")</f>
        <v>Delay</v>
      </c>
      <c r="AY1858">
        <f t="shared" ref="AY1858:AY1921" si="523">IF(_xlfn.DAYS(J1858,H1858)&gt;0, _xlfn.DAYS(J1858,H1858),0)</f>
        <v>10</v>
      </c>
    </row>
    <row r="1859" spans="1:51" x14ac:dyDescent="0.2">
      <c r="A1859" s="3">
        <v>82927</v>
      </c>
      <c r="B1859" s="1" t="s">
        <v>215</v>
      </c>
      <c r="C1859" s="1" t="s">
        <v>89</v>
      </c>
      <c r="D1859" s="1" t="s">
        <v>130</v>
      </c>
      <c r="E1859" s="1" t="s">
        <v>53</v>
      </c>
      <c r="F1859" s="1" t="s">
        <v>53</v>
      </c>
      <c r="G1859" s="13" t="s">
        <v>1447</v>
      </c>
      <c r="H1859" s="12">
        <v>40512</v>
      </c>
      <c r="I1859" s="12" t="s">
        <v>1673</v>
      </c>
      <c r="J1859" s="12">
        <v>40534</v>
      </c>
      <c r="K1859" s="4">
        <v>2941</v>
      </c>
      <c r="L1859" s="1" t="s">
        <v>146</v>
      </c>
      <c r="M1859" s="1" t="s">
        <v>132</v>
      </c>
      <c r="N1859" s="1" t="s">
        <v>265</v>
      </c>
      <c r="O1859" s="1" t="s">
        <v>93</v>
      </c>
      <c r="P1859">
        <v>60</v>
      </c>
      <c r="Q1859">
        <v>233</v>
      </c>
      <c r="R1859">
        <v>619.78</v>
      </c>
      <c r="S1859">
        <v>2.66</v>
      </c>
      <c r="T1859">
        <v>0.04</v>
      </c>
      <c r="U1859">
        <f t="shared" si="519"/>
        <v>619.78000000000009</v>
      </c>
      <c r="V1859">
        <f t="shared" si="520"/>
        <v>13980</v>
      </c>
      <c r="W1859" s="1" t="s">
        <v>197</v>
      </c>
      <c r="X1859" s="1" t="s">
        <v>1236</v>
      </c>
      <c r="Y1859" s="1" t="s">
        <v>3082</v>
      </c>
      <c r="Z1859" s="3">
        <v>8794</v>
      </c>
      <c r="AA1859" s="4">
        <f t="shared" ref="AA1859:AA1922" si="524">AF1859</f>
        <v>1161</v>
      </c>
      <c r="AB1859" s="4">
        <f t="shared" si="511"/>
        <v>2270.3114433999999</v>
      </c>
      <c r="AC1859" s="4">
        <f t="shared" si="518"/>
        <v>1161</v>
      </c>
      <c r="AD1859" s="4">
        <f t="shared" si="510"/>
        <v>607.5</v>
      </c>
      <c r="AE1859" s="4">
        <v>1161</v>
      </c>
      <c r="AF1859" s="4">
        <v>1161</v>
      </c>
      <c r="AG1859" s="4">
        <f t="shared" si="516"/>
        <v>1161</v>
      </c>
      <c r="AI1859" t="e">
        <f t="shared" si="521"/>
        <v>#N/A</v>
      </c>
      <c r="AJ1859">
        <v>7826.75</v>
      </c>
      <c r="AK1859" s="2">
        <v>7826.75</v>
      </c>
      <c r="AL1859" s="2">
        <f t="shared" si="517"/>
        <v>7826.75</v>
      </c>
      <c r="AM1859" s="4"/>
      <c r="AN1859" t="e">
        <f>VLOOKUP([1]!Tabelle13[[#This Row],[Vlookup this ID for freight costs]],$AL$2:$AL$6811,2,FALSE)</f>
        <v>#REF!</v>
      </c>
      <c r="AP1859">
        <v>1.34</v>
      </c>
      <c r="AQ1859">
        <v>1.34</v>
      </c>
      <c r="AR1859" s="4">
        <v>30</v>
      </c>
      <c r="AS1859" s="4">
        <v>11</v>
      </c>
      <c r="AT1859" s="4">
        <v>2010</v>
      </c>
      <c r="AU1859" s="4">
        <v>22</v>
      </c>
      <c r="AV1859" s="4">
        <v>12</v>
      </c>
      <c r="AW1859" s="4">
        <v>2010</v>
      </c>
      <c r="AX1859" t="str">
        <f t="shared" si="522"/>
        <v>Delay</v>
      </c>
      <c r="AY1859">
        <f t="shared" si="523"/>
        <v>22</v>
      </c>
    </row>
    <row r="1860" spans="1:51" x14ac:dyDescent="0.2">
      <c r="A1860" s="3">
        <v>84054</v>
      </c>
      <c r="B1860" s="1" t="s">
        <v>215</v>
      </c>
      <c r="C1860" s="1" t="s">
        <v>89</v>
      </c>
      <c r="D1860" s="1" t="s">
        <v>130</v>
      </c>
      <c r="E1860" s="1" t="s">
        <v>53</v>
      </c>
      <c r="F1860" s="1" t="s">
        <v>53</v>
      </c>
      <c r="G1860" s="13" t="s">
        <v>1447</v>
      </c>
      <c r="H1860" s="12">
        <v>40512</v>
      </c>
      <c r="I1860" s="12" t="s">
        <v>1673</v>
      </c>
      <c r="J1860" s="12">
        <v>40534</v>
      </c>
      <c r="K1860" s="4">
        <v>2942</v>
      </c>
      <c r="L1860" s="1" t="s">
        <v>146</v>
      </c>
      <c r="M1860" s="1" t="s">
        <v>132</v>
      </c>
      <c r="N1860" s="1" t="s">
        <v>265</v>
      </c>
      <c r="O1860" s="1" t="s">
        <v>93</v>
      </c>
      <c r="P1860">
        <v>60</v>
      </c>
      <c r="Q1860">
        <v>19767</v>
      </c>
      <c r="R1860">
        <v>52580.22</v>
      </c>
      <c r="S1860">
        <v>2.66</v>
      </c>
      <c r="T1860">
        <v>0.04</v>
      </c>
      <c r="U1860">
        <f t="shared" si="519"/>
        <v>52580.22</v>
      </c>
      <c r="V1860">
        <f t="shared" si="520"/>
        <v>1186020</v>
      </c>
      <c r="W1860" s="1" t="s">
        <v>179</v>
      </c>
      <c r="X1860" s="1" t="s">
        <v>1236</v>
      </c>
      <c r="Y1860" s="1" t="s">
        <v>156</v>
      </c>
      <c r="Z1860" s="3">
        <v>9211</v>
      </c>
      <c r="AA1860" s="4">
        <f t="shared" si="524"/>
        <v>1161</v>
      </c>
      <c r="AB1860" s="4">
        <f t="shared" si="511"/>
        <v>4414.1249686000001</v>
      </c>
      <c r="AC1860" s="4">
        <f t="shared" si="518"/>
        <v>1161</v>
      </c>
      <c r="AD1860" s="4">
        <f t="shared" si="510"/>
        <v>1161</v>
      </c>
      <c r="AE1860" s="3" t="s">
        <v>1674</v>
      </c>
      <c r="AF1860" s="3">
        <v>1161</v>
      </c>
      <c r="AG1860" s="4">
        <f>AI1860</f>
        <v>1161</v>
      </c>
      <c r="AH1860" s="4">
        <v>82927</v>
      </c>
      <c r="AI1860">
        <f t="shared" si="521"/>
        <v>1161</v>
      </c>
      <c r="AJ1860" t="s">
        <v>1674</v>
      </c>
      <c r="AK1860" s="2">
        <v>7826.75</v>
      </c>
      <c r="AL1860" s="2">
        <f>AN1860</f>
        <v>7826.75</v>
      </c>
      <c r="AM1860" s="4">
        <v>82927</v>
      </c>
      <c r="AN1860">
        <f>INDEX($AJ$2:$AJ$6811,MATCH(AM1860,$A$2:$A$6811,0))</f>
        <v>7826.75</v>
      </c>
      <c r="AP1860">
        <v>113.36</v>
      </c>
      <c r="AQ1860">
        <v>113.36</v>
      </c>
      <c r="AR1860" s="4">
        <v>30</v>
      </c>
      <c r="AS1860" s="4">
        <v>11</v>
      </c>
      <c r="AT1860" s="4">
        <v>2010</v>
      </c>
      <c r="AU1860" s="4">
        <v>22</v>
      </c>
      <c r="AV1860" s="4">
        <v>12</v>
      </c>
      <c r="AW1860" s="4">
        <v>2010</v>
      </c>
      <c r="AX1860" t="str">
        <f t="shared" si="522"/>
        <v>Delay</v>
      </c>
      <c r="AY1860">
        <f t="shared" si="523"/>
        <v>22</v>
      </c>
    </row>
    <row r="1861" spans="1:51" x14ac:dyDescent="0.2">
      <c r="A1861" s="3">
        <v>12533</v>
      </c>
      <c r="B1861" s="1" t="s">
        <v>119</v>
      </c>
      <c r="C1861" s="1" t="s">
        <v>114</v>
      </c>
      <c r="D1861" s="1" t="s">
        <v>130</v>
      </c>
      <c r="E1861" s="1" t="s">
        <v>101</v>
      </c>
      <c r="F1861" s="1" t="s">
        <v>101</v>
      </c>
      <c r="G1861" s="13" t="s">
        <v>1160</v>
      </c>
      <c r="H1861" s="12">
        <v>39783</v>
      </c>
      <c r="I1861" s="12" t="s">
        <v>1160</v>
      </c>
      <c r="J1861" s="12">
        <v>39783</v>
      </c>
      <c r="K1861" s="4">
        <v>1230</v>
      </c>
      <c r="L1861" s="1" t="s">
        <v>146</v>
      </c>
      <c r="M1861" s="1" t="s">
        <v>132</v>
      </c>
      <c r="N1861" s="1" t="s">
        <v>265</v>
      </c>
      <c r="O1861" s="1" t="s">
        <v>93</v>
      </c>
      <c r="P1861">
        <v>60</v>
      </c>
      <c r="Q1861">
        <v>138</v>
      </c>
      <c r="R1861">
        <v>469.2</v>
      </c>
      <c r="S1861">
        <v>3.4</v>
      </c>
      <c r="T1861">
        <v>0.06</v>
      </c>
      <c r="U1861">
        <f t="shared" si="519"/>
        <v>469.2</v>
      </c>
      <c r="V1861">
        <f t="shared" si="520"/>
        <v>8280</v>
      </c>
      <c r="W1861" s="1" t="s">
        <v>179</v>
      </c>
      <c r="X1861" s="1" t="s">
        <v>1236</v>
      </c>
      <c r="Y1861" s="1" t="s">
        <v>156</v>
      </c>
      <c r="Z1861" s="3">
        <v>14240</v>
      </c>
      <c r="AA1861" s="4">
        <f t="shared" si="524"/>
        <v>1162</v>
      </c>
      <c r="AB1861" s="4">
        <f t="shared" si="511"/>
        <v>2259.8854023999997</v>
      </c>
      <c r="AC1861" s="4">
        <f t="shared" si="518"/>
        <v>1162</v>
      </c>
      <c r="AD1861" s="4">
        <f t="shared" si="510"/>
        <v>1553.0837415999999</v>
      </c>
      <c r="AE1861" s="3" t="s">
        <v>1675</v>
      </c>
      <c r="AF1861" s="3">
        <v>1162</v>
      </c>
      <c r="AG1861" s="4">
        <f>AI1861</f>
        <v>1162</v>
      </c>
      <c r="AH1861" s="4">
        <v>11919</v>
      </c>
      <c r="AI1861">
        <f t="shared" si="521"/>
        <v>1162</v>
      </c>
      <c r="AJ1861" t="s">
        <v>1675</v>
      </c>
      <c r="AK1861" s="2">
        <v>3629.37</v>
      </c>
      <c r="AL1861" s="2">
        <f>AN1861</f>
        <v>3629.37</v>
      </c>
      <c r="AM1861" s="4">
        <v>11919</v>
      </c>
      <c r="AN1861">
        <f>INDEX($AJ$2:$AJ$6811,MATCH(AM1861,$A$2:$A$6811,0))</f>
        <v>3629.37</v>
      </c>
      <c r="AP1861">
        <v>0.92</v>
      </c>
      <c r="AQ1861">
        <v>0.92</v>
      </c>
      <c r="AR1861" s="4">
        <v>1</v>
      </c>
      <c r="AS1861" s="4">
        <v>12</v>
      </c>
      <c r="AT1861" s="4">
        <v>2008</v>
      </c>
      <c r="AU1861" s="4">
        <v>1</v>
      </c>
      <c r="AV1861" s="4">
        <v>12</v>
      </c>
      <c r="AW1861" s="4">
        <v>2008</v>
      </c>
      <c r="AX1861" t="str">
        <f t="shared" si="522"/>
        <v>No Delay</v>
      </c>
      <c r="AY1861">
        <f t="shared" si="523"/>
        <v>0</v>
      </c>
    </row>
    <row r="1862" spans="1:51" x14ac:dyDescent="0.2">
      <c r="A1862" s="3">
        <v>11919</v>
      </c>
      <c r="B1862" s="1" t="s">
        <v>119</v>
      </c>
      <c r="C1862" s="1" t="s">
        <v>114</v>
      </c>
      <c r="D1862" s="1" t="s">
        <v>130</v>
      </c>
      <c r="E1862" s="1" t="s">
        <v>101</v>
      </c>
      <c r="F1862" s="1" t="s">
        <v>101</v>
      </c>
      <c r="G1862" s="13" t="s">
        <v>1160</v>
      </c>
      <c r="H1862" s="12">
        <v>39783</v>
      </c>
      <c r="I1862" s="12" t="s">
        <v>1160</v>
      </c>
      <c r="J1862" s="12">
        <v>39783</v>
      </c>
      <c r="K1862" s="4">
        <v>1227</v>
      </c>
      <c r="L1862" s="1" t="s">
        <v>146</v>
      </c>
      <c r="M1862" s="1" t="s">
        <v>132</v>
      </c>
      <c r="N1862" s="1" t="s">
        <v>265</v>
      </c>
      <c r="O1862" s="1" t="s">
        <v>93</v>
      </c>
      <c r="P1862">
        <v>60</v>
      </c>
      <c r="Q1862">
        <v>20989</v>
      </c>
      <c r="R1862">
        <v>71362.600000000006</v>
      </c>
      <c r="S1862">
        <v>3.4</v>
      </c>
      <c r="T1862">
        <v>0.06</v>
      </c>
      <c r="U1862">
        <f t="shared" si="519"/>
        <v>71362.599999999991</v>
      </c>
      <c r="V1862">
        <f t="shared" si="520"/>
        <v>1259340</v>
      </c>
      <c r="W1862" s="1" t="s">
        <v>179</v>
      </c>
      <c r="X1862" s="1" t="s">
        <v>1236</v>
      </c>
      <c r="Y1862" s="1" t="s">
        <v>156</v>
      </c>
      <c r="Z1862" s="3">
        <v>14240</v>
      </c>
      <c r="AA1862" s="4">
        <f t="shared" si="524"/>
        <v>1162</v>
      </c>
      <c r="AB1862" s="4">
        <f t="shared" si="511"/>
        <v>4548.2367801999999</v>
      </c>
      <c r="AC1862" s="4">
        <f t="shared" si="518"/>
        <v>1162</v>
      </c>
      <c r="AD1862" s="4">
        <f t="shared" si="510"/>
        <v>1162</v>
      </c>
      <c r="AE1862" s="4">
        <v>1162</v>
      </c>
      <c r="AF1862" s="4">
        <v>1162</v>
      </c>
      <c r="AG1862" s="4">
        <f>AE1862</f>
        <v>1162</v>
      </c>
      <c r="AH1862" s="4">
        <v>85307</v>
      </c>
      <c r="AI1862">
        <f t="shared" si="521"/>
        <v>9370</v>
      </c>
      <c r="AJ1862">
        <v>3629.37</v>
      </c>
      <c r="AK1862" s="2">
        <v>3629.37</v>
      </c>
      <c r="AL1862" s="2">
        <f>AJ1862</f>
        <v>3629.37</v>
      </c>
      <c r="AM1862" s="4"/>
      <c r="AN1862" t="e">
        <f>VLOOKUP([1]!Tabelle13[[#This Row],[Vlookup this ID for freight costs]],$AL$2:$AL$6811,2,FALSE)</f>
        <v>#REF!</v>
      </c>
      <c r="AP1862">
        <v>139.87</v>
      </c>
      <c r="AQ1862">
        <v>139.87</v>
      </c>
      <c r="AR1862" s="4">
        <v>1</v>
      </c>
      <c r="AS1862" s="4">
        <v>12</v>
      </c>
      <c r="AT1862" s="4">
        <v>2008</v>
      </c>
      <c r="AU1862" s="4">
        <v>1</v>
      </c>
      <c r="AV1862" s="4">
        <v>12</v>
      </c>
      <c r="AW1862" s="4">
        <v>2008</v>
      </c>
      <c r="AX1862" t="str">
        <f t="shared" si="522"/>
        <v>No Delay</v>
      </c>
      <c r="AY1862">
        <f t="shared" si="523"/>
        <v>0</v>
      </c>
    </row>
    <row r="1863" spans="1:51" x14ac:dyDescent="0.2">
      <c r="A1863" s="3">
        <v>11048</v>
      </c>
      <c r="B1863" s="1" t="s">
        <v>144</v>
      </c>
      <c r="C1863" s="1" t="s">
        <v>65</v>
      </c>
      <c r="D1863" s="1" t="s">
        <v>130</v>
      </c>
      <c r="E1863" s="1" t="s">
        <v>152</v>
      </c>
      <c r="F1863" s="1" t="s">
        <v>152</v>
      </c>
      <c r="G1863" s="13" t="s">
        <v>401</v>
      </c>
      <c r="H1863" s="12">
        <v>39980</v>
      </c>
      <c r="I1863" s="12" t="s">
        <v>401</v>
      </c>
      <c r="J1863" s="12">
        <v>39980</v>
      </c>
      <c r="K1863" s="4">
        <v>1606</v>
      </c>
      <c r="L1863" s="1" t="s">
        <v>146</v>
      </c>
      <c r="M1863" s="1" t="s">
        <v>132</v>
      </c>
      <c r="N1863" s="1" t="s">
        <v>196</v>
      </c>
      <c r="O1863" s="1" t="s">
        <v>93</v>
      </c>
      <c r="P1863">
        <v>60</v>
      </c>
      <c r="Q1863">
        <v>5512</v>
      </c>
      <c r="R1863">
        <v>39245.440000000002</v>
      </c>
      <c r="S1863">
        <v>7.12</v>
      </c>
      <c r="T1863">
        <v>0.12</v>
      </c>
      <c r="U1863">
        <f t="shared" si="519"/>
        <v>39245.440000000002</v>
      </c>
      <c r="V1863">
        <f t="shared" si="520"/>
        <v>330720</v>
      </c>
      <c r="W1863" s="1" t="s">
        <v>204</v>
      </c>
      <c r="X1863" s="1" t="s">
        <v>1236</v>
      </c>
      <c r="Y1863" s="1" t="s">
        <v>205</v>
      </c>
      <c r="Z1863" s="3">
        <v>7364</v>
      </c>
      <c r="AA1863" s="4">
        <f t="shared" si="524"/>
        <v>1165</v>
      </c>
      <c r="AB1863" s="4">
        <f t="shared" si="511"/>
        <v>2849.6700796</v>
      </c>
      <c r="AC1863" s="4">
        <f t="shared" si="518"/>
        <v>1165</v>
      </c>
      <c r="AD1863" s="4">
        <f t="shared" si="510"/>
        <v>1310.3333333333333</v>
      </c>
      <c r="AE1863" s="4">
        <v>1165</v>
      </c>
      <c r="AF1863" s="4">
        <v>1165</v>
      </c>
      <c r="AG1863" s="4">
        <f>AE1863</f>
        <v>1165</v>
      </c>
      <c r="AH1863" s="4">
        <v>82651</v>
      </c>
      <c r="AI1863">
        <f t="shared" si="521"/>
        <v>2699</v>
      </c>
      <c r="AJ1863">
        <v>7329.83</v>
      </c>
      <c r="AK1863" s="2">
        <v>7329.83</v>
      </c>
      <c r="AL1863" s="2">
        <f>AJ1863</f>
        <v>7329.83</v>
      </c>
      <c r="AM1863" s="4"/>
      <c r="AN1863" t="e">
        <f>VLOOKUP([1]!Tabelle13[[#This Row],[Vlookup this ID for freight costs]],$AL$2:$AL$6811,2,FALSE)</f>
        <v>#REF!</v>
      </c>
      <c r="AP1863">
        <v>76.92</v>
      </c>
      <c r="AQ1863">
        <v>76.92</v>
      </c>
      <c r="AR1863" s="4">
        <v>16</v>
      </c>
      <c r="AS1863" s="4">
        <v>6</v>
      </c>
      <c r="AT1863" s="4">
        <v>2009</v>
      </c>
      <c r="AU1863" s="4">
        <v>16</v>
      </c>
      <c r="AV1863" s="4">
        <v>6</v>
      </c>
      <c r="AW1863" s="4">
        <v>2009</v>
      </c>
      <c r="AX1863" t="str">
        <f t="shared" si="522"/>
        <v>No Delay</v>
      </c>
      <c r="AY1863">
        <f t="shared" si="523"/>
        <v>0</v>
      </c>
    </row>
    <row r="1864" spans="1:51" x14ac:dyDescent="0.2">
      <c r="A1864" s="3">
        <v>11980</v>
      </c>
      <c r="B1864" s="1" t="s">
        <v>144</v>
      </c>
      <c r="C1864" s="1" t="s">
        <v>65</v>
      </c>
      <c r="D1864" s="1" t="s">
        <v>130</v>
      </c>
      <c r="E1864" s="1" t="s">
        <v>152</v>
      </c>
      <c r="F1864" s="1" t="s">
        <v>152</v>
      </c>
      <c r="G1864" s="13" t="s">
        <v>401</v>
      </c>
      <c r="H1864" s="12">
        <v>39980</v>
      </c>
      <c r="I1864" s="12" t="s">
        <v>401</v>
      </c>
      <c r="J1864" s="12">
        <v>39980</v>
      </c>
      <c r="K1864" s="4">
        <v>1614</v>
      </c>
      <c r="L1864" s="1" t="s">
        <v>146</v>
      </c>
      <c r="M1864" s="1" t="s">
        <v>132</v>
      </c>
      <c r="N1864" s="1" t="s">
        <v>221</v>
      </c>
      <c r="O1864" s="1" t="s">
        <v>93</v>
      </c>
      <c r="P1864">
        <v>60</v>
      </c>
      <c r="Q1864">
        <v>1002</v>
      </c>
      <c r="R1864">
        <v>1553.1</v>
      </c>
      <c r="S1864">
        <v>1.55</v>
      </c>
      <c r="T1864">
        <v>0.03</v>
      </c>
      <c r="U1864">
        <f t="shared" si="519"/>
        <v>1553.1000000000001</v>
      </c>
      <c r="V1864">
        <f t="shared" si="520"/>
        <v>60120</v>
      </c>
      <c r="W1864" s="1" t="s">
        <v>155</v>
      </c>
      <c r="X1864" s="1" t="s">
        <v>1236</v>
      </c>
      <c r="Y1864" s="1" t="s">
        <v>156</v>
      </c>
      <c r="Z1864" s="3">
        <v>7726</v>
      </c>
      <c r="AA1864" s="4">
        <f t="shared" si="524"/>
        <v>1165</v>
      </c>
      <c r="AB1864" s="4">
        <f t="shared" si="511"/>
        <v>2354.7075015999999</v>
      </c>
      <c r="AC1864" s="4">
        <f t="shared" si="518"/>
        <v>1165</v>
      </c>
      <c r="AD1864" s="4">
        <f t="shared" si="510"/>
        <v>394.75</v>
      </c>
      <c r="AE1864" s="3" t="s">
        <v>1676</v>
      </c>
      <c r="AF1864" s="3">
        <v>1165</v>
      </c>
      <c r="AG1864" s="4">
        <f>AI1864</f>
        <v>1165</v>
      </c>
      <c r="AH1864" s="4">
        <v>11048</v>
      </c>
      <c r="AI1864">
        <f t="shared" si="521"/>
        <v>1165</v>
      </c>
      <c r="AJ1864" t="s">
        <v>1676</v>
      </c>
      <c r="AK1864" s="2">
        <v>7329.83</v>
      </c>
      <c r="AL1864" s="2">
        <f>AN1864</f>
        <v>7329.83</v>
      </c>
      <c r="AM1864" s="4">
        <v>11048</v>
      </c>
      <c r="AN1864">
        <f>INDEX($AJ$2:$AJ$6811,MATCH(AM1864,$A$2:$A$6811,0))</f>
        <v>7329.83</v>
      </c>
      <c r="AP1864">
        <v>3.04</v>
      </c>
      <c r="AQ1864">
        <v>3.04</v>
      </c>
      <c r="AR1864" s="4">
        <v>16</v>
      </c>
      <c r="AS1864" s="4">
        <v>6</v>
      </c>
      <c r="AT1864" s="4">
        <v>2009</v>
      </c>
      <c r="AU1864" s="4">
        <v>16</v>
      </c>
      <c r="AV1864" s="4">
        <v>6</v>
      </c>
      <c r="AW1864" s="4">
        <v>2009</v>
      </c>
      <c r="AX1864" t="str">
        <f t="shared" si="522"/>
        <v>No Delay</v>
      </c>
      <c r="AY1864">
        <f t="shared" si="523"/>
        <v>0</v>
      </c>
    </row>
    <row r="1865" spans="1:51" x14ac:dyDescent="0.2">
      <c r="A1865" s="3">
        <v>12286</v>
      </c>
      <c r="B1865" s="1" t="s">
        <v>144</v>
      </c>
      <c r="C1865" s="1" t="s">
        <v>65</v>
      </c>
      <c r="D1865" s="1" t="s">
        <v>130</v>
      </c>
      <c r="E1865" s="1" t="s">
        <v>152</v>
      </c>
      <c r="F1865" s="1" t="s">
        <v>152</v>
      </c>
      <c r="G1865" s="13" t="s">
        <v>401</v>
      </c>
      <c r="H1865" s="12">
        <v>39980</v>
      </c>
      <c r="I1865" s="12" t="s">
        <v>401</v>
      </c>
      <c r="J1865" s="12">
        <v>39980</v>
      </c>
      <c r="K1865" s="4">
        <v>1616</v>
      </c>
      <c r="L1865" s="1" t="s">
        <v>146</v>
      </c>
      <c r="M1865" s="1" t="s">
        <v>132</v>
      </c>
      <c r="N1865" s="1" t="s">
        <v>171</v>
      </c>
      <c r="O1865" s="1" t="s">
        <v>93</v>
      </c>
      <c r="P1865">
        <v>60</v>
      </c>
      <c r="Q1865">
        <v>1140</v>
      </c>
      <c r="R1865">
        <v>3306</v>
      </c>
      <c r="S1865">
        <v>2.9</v>
      </c>
      <c r="T1865">
        <v>0.05</v>
      </c>
      <c r="U1865">
        <f t="shared" si="519"/>
        <v>3306</v>
      </c>
      <c r="V1865">
        <f t="shared" si="520"/>
        <v>68400</v>
      </c>
      <c r="W1865" s="1" t="s">
        <v>155</v>
      </c>
      <c r="X1865" s="1" t="s">
        <v>1236</v>
      </c>
      <c r="Y1865" s="1" t="s">
        <v>156</v>
      </c>
      <c r="Z1865" s="3">
        <v>7726</v>
      </c>
      <c r="AA1865" s="4">
        <f t="shared" si="524"/>
        <v>1165</v>
      </c>
      <c r="AB1865" s="4">
        <f t="shared" si="511"/>
        <v>2369.8526980000001</v>
      </c>
      <c r="AC1865" s="4">
        <f t="shared" si="518"/>
        <v>1165</v>
      </c>
      <c r="AD1865" s="4">
        <f t="shared" si="510"/>
        <v>1767.6325609999999</v>
      </c>
      <c r="AE1865" s="3" t="s">
        <v>1676</v>
      </c>
      <c r="AF1865" s="3">
        <v>1165</v>
      </c>
      <c r="AG1865" s="4">
        <f>AI1865</f>
        <v>1165</v>
      </c>
      <c r="AH1865" s="4">
        <v>11048</v>
      </c>
      <c r="AI1865">
        <f t="shared" si="521"/>
        <v>1165</v>
      </c>
      <c r="AJ1865" t="s">
        <v>1676</v>
      </c>
      <c r="AK1865" s="2">
        <v>7329.83</v>
      </c>
      <c r="AL1865" s="2">
        <f>AN1865</f>
        <v>7329.83</v>
      </c>
      <c r="AM1865" s="4">
        <v>11048</v>
      </c>
      <c r="AN1865">
        <f>INDEX($AJ$2:$AJ$6811,MATCH(AM1865,$A$2:$A$6811,0))</f>
        <v>7329.83</v>
      </c>
      <c r="AP1865">
        <v>6.48</v>
      </c>
      <c r="AQ1865">
        <v>6.48</v>
      </c>
      <c r="AR1865" s="4">
        <v>16</v>
      </c>
      <c r="AS1865" s="4">
        <v>6</v>
      </c>
      <c r="AT1865" s="4">
        <v>2009</v>
      </c>
      <c r="AU1865" s="4">
        <v>16</v>
      </c>
      <c r="AV1865" s="4">
        <v>6</v>
      </c>
      <c r="AW1865" s="4">
        <v>2009</v>
      </c>
      <c r="AX1865" t="str">
        <f t="shared" si="522"/>
        <v>No Delay</v>
      </c>
      <c r="AY1865">
        <f t="shared" si="523"/>
        <v>0</v>
      </c>
    </row>
    <row r="1866" spans="1:51" x14ac:dyDescent="0.2">
      <c r="A1866" s="3">
        <v>12885</v>
      </c>
      <c r="B1866" s="1" t="s">
        <v>144</v>
      </c>
      <c r="C1866" s="1" t="s">
        <v>65</v>
      </c>
      <c r="D1866" s="1" t="s">
        <v>130</v>
      </c>
      <c r="E1866" s="1" t="s">
        <v>152</v>
      </c>
      <c r="F1866" s="1" t="s">
        <v>152</v>
      </c>
      <c r="G1866" s="13" t="s">
        <v>401</v>
      </c>
      <c r="H1866" s="12">
        <v>39980</v>
      </c>
      <c r="I1866" s="12" t="s">
        <v>401</v>
      </c>
      <c r="J1866" s="12">
        <v>39980</v>
      </c>
      <c r="K1866" s="4">
        <v>1622</v>
      </c>
      <c r="L1866" s="1" t="s">
        <v>146</v>
      </c>
      <c r="M1866" s="1" t="s">
        <v>132</v>
      </c>
      <c r="N1866" s="1" t="s">
        <v>167</v>
      </c>
      <c r="O1866" s="1" t="s">
        <v>93</v>
      </c>
      <c r="P1866">
        <v>30</v>
      </c>
      <c r="Q1866">
        <v>2178</v>
      </c>
      <c r="R1866">
        <v>23522.400000000001</v>
      </c>
      <c r="S1866">
        <v>10.8</v>
      </c>
      <c r="T1866">
        <v>0.36</v>
      </c>
      <c r="U1866">
        <f t="shared" si="519"/>
        <v>23522.400000000001</v>
      </c>
      <c r="V1866">
        <f t="shared" si="520"/>
        <v>65340</v>
      </c>
      <c r="W1866" s="1" t="s">
        <v>155</v>
      </c>
      <c r="X1866" s="1" t="s">
        <v>1236</v>
      </c>
      <c r="Y1866" s="1" t="s">
        <v>156</v>
      </c>
      <c r="Z1866" s="3">
        <v>7726</v>
      </c>
      <c r="AA1866" s="4">
        <f t="shared" si="524"/>
        <v>1165</v>
      </c>
      <c r="AB1866" s="4">
        <f t="shared" si="511"/>
        <v>2483.7709144</v>
      </c>
      <c r="AC1866" s="4">
        <f t="shared" si="518"/>
        <v>1165</v>
      </c>
      <c r="AD1866" s="4">
        <f t="shared" si="510"/>
        <v>1734.5</v>
      </c>
      <c r="AE1866" s="3" t="s">
        <v>1676</v>
      </c>
      <c r="AF1866" s="3">
        <v>1165</v>
      </c>
      <c r="AG1866" s="4">
        <f>AI1866</f>
        <v>1165</v>
      </c>
      <c r="AH1866" s="4">
        <v>11048</v>
      </c>
      <c r="AI1866">
        <f t="shared" si="521"/>
        <v>1165</v>
      </c>
      <c r="AJ1866" t="s">
        <v>1676</v>
      </c>
      <c r="AK1866" s="2">
        <v>7329.83</v>
      </c>
      <c r="AL1866" s="2">
        <f>AN1866</f>
        <v>7329.83</v>
      </c>
      <c r="AM1866" s="4">
        <v>11048</v>
      </c>
      <c r="AN1866">
        <f>INDEX($AJ$2:$AJ$6811,MATCH(AM1866,$A$2:$A$6811,0))</f>
        <v>7329.83</v>
      </c>
      <c r="AP1866">
        <v>46.1</v>
      </c>
      <c r="AQ1866">
        <v>46.1</v>
      </c>
      <c r="AR1866" s="4">
        <v>16</v>
      </c>
      <c r="AS1866" s="4">
        <v>6</v>
      </c>
      <c r="AT1866" s="4">
        <v>2009</v>
      </c>
      <c r="AU1866" s="4">
        <v>16</v>
      </c>
      <c r="AV1866" s="4">
        <v>6</v>
      </c>
      <c r="AW1866" s="4">
        <v>2009</v>
      </c>
      <c r="AX1866" t="str">
        <f t="shared" si="522"/>
        <v>No Delay</v>
      </c>
      <c r="AY1866">
        <f t="shared" si="523"/>
        <v>0</v>
      </c>
    </row>
    <row r="1867" spans="1:51" x14ac:dyDescent="0.2">
      <c r="A1867" s="3">
        <v>12886</v>
      </c>
      <c r="B1867" s="1" t="s">
        <v>144</v>
      </c>
      <c r="C1867" s="1" t="s">
        <v>65</v>
      </c>
      <c r="D1867" s="1" t="s">
        <v>130</v>
      </c>
      <c r="E1867" s="1" t="s">
        <v>152</v>
      </c>
      <c r="F1867" s="1" t="s">
        <v>152</v>
      </c>
      <c r="G1867" s="13" t="s">
        <v>401</v>
      </c>
      <c r="H1867" s="12">
        <v>39980</v>
      </c>
      <c r="I1867" s="12" t="s">
        <v>401</v>
      </c>
      <c r="J1867" s="12">
        <v>39980</v>
      </c>
      <c r="K1867" s="4">
        <v>1623</v>
      </c>
      <c r="L1867" s="1" t="s">
        <v>146</v>
      </c>
      <c r="M1867" s="1" t="s">
        <v>132</v>
      </c>
      <c r="N1867" s="1" t="s">
        <v>778</v>
      </c>
      <c r="O1867" s="1" t="s">
        <v>93</v>
      </c>
      <c r="P1867">
        <v>240</v>
      </c>
      <c r="Q1867">
        <v>806</v>
      </c>
      <c r="R1867">
        <v>1531.4</v>
      </c>
      <c r="S1867">
        <v>1.9</v>
      </c>
      <c r="T1867">
        <v>0.01</v>
      </c>
      <c r="U1867">
        <f t="shared" si="519"/>
        <v>1531.3999999999999</v>
      </c>
      <c r="V1867">
        <f t="shared" si="520"/>
        <v>193440</v>
      </c>
      <c r="W1867" s="1" t="s">
        <v>155</v>
      </c>
      <c r="X1867" s="1" t="s">
        <v>1236</v>
      </c>
      <c r="Y1867" s="1" t="s">
        <v>156</v>
      </c>
      <c r="Z1867" s="3">
        <v>7726</v>
      </c>
      <c r="AA1867" s="4">
        <f t="shared" si="524"/>
        <v>1165</v>
      </c>
      <c r="AB1867" s="4">
        <f t="shared" si="511"/>
        <v>2333.1969328</v>
      </c>
      <c r="AC1867" s="4">
        <f t="shared" si="518"/>
        <v>1165</v>
      </c>
      <c r="AD1867" s="4">
        <f t="shared" si="510"/>
        <v>8791</v>
      </c>
      <c r="AE1867" s="3" t="s">
        <v>1676</v>
      </c>
      <c r="AF1867" s="3">
        <v>1165</v>
      </c>
      <c r="AG1867" s="4">
        <f>AI1867</f>
        <v>1165</v>
      </c>
      <c r="AH1867" s="4">
        <v>11048</v>
      </c>
      <c r="AI1867">
        <f t="shared" si="521"/>
        <v>1165</v>
      </c>
      <c r="AJ1867" t="s">
        <v>1676</v>
      </c>
      <c r="AK1867" s="2">
        <v>7329.83</v>
      </c>
      <c r="AL1867" s="2">
        <f>AN1867</f>
        <v>7329.83</v>
      </c>
      <c r="AM1867" s="4">
        <v>11048</v>
      </c>
      <c r="AN1867">
        <f>INDEX($AJ$2:$AJ$6811,MATCH(AM1867,$A$2:$A$6811,0))</f>
        <v>7329.83</v>
      </c>
      <c r="AP1867">
        <v>3</v>
      </c>
      <c r="AQ1867">
        <v>3</v>
      </c>
      <c r="AR1867" s="4">
        <v>16</v>
      </c>
      <c r="AS1867" s="4">
        <v>6</v>
      </c>
      <c r="AT1867" s="4">
        <v>2009</v>
      </c>
      <c r="AU1867" s="4">
        <v>16</v>
      </c>
      <c r="AV1867" s="4">
        <v>6</v>
      </c>
      <c r="AW1867" s="4">
        <v>2009</v>
      </c>
      <c r="AX1867" t="str">
        <f t="shared" si="522"/>
        <v>No Delay</v>
      </c>
      <c r="AY1867">
        <f t="shared" si="523"/>
        <v>0</v>
      </c>
    </row>
    <row r="1868" spans="1:51" x14ac:dyDescent="0.2">
      <c r="A1868" s="3">
        <v>84084</v>
      </c>
      <c r="B1868" s="1" t="s">
        <v>172</v>
      </c>
      <c r="C1868" s="1" t="s">
        <v>114</v>
      </c>
      <c r="D1868" s="1" t="s">
        <v>130</v>
      </c>
      <c r="E1868" s="1" t="s">
        <v>101</v>
      </c>
      <c r="F1868" s="1" t="s">
        <v>101</v>
      </c>
      <c r="G1868" s="13" t="s">
        <v>1677</v>
      </c>
      <c r="H1868" s="12">
        <v>40644</v>
      </c>
      <c r="I1868" s="12" t="s">
        <v>264</v>
      </c>
      <c r="J1868" s="12">
        <v>40683</v>
      </c>
      <c r="K1868" s="4">
        <v>3193</v>
      </c>
      <c r="L1868" s="1" t="s">
        <v>146</v>
      </c>
      <c r="M1868" s="1" t="s">
        <v>132</v>
      </c>
      <c r="N1868" s="1" t="s">
        <v>265</v>
      </c>
      <c r="O1868" s="1" t="s">
        <v>93</v>
      </c>
      <c r="P1868">
        <v>60</v>
      </c>
      <c r="Q1868">
        <v>7946</v>
      </c>
      <c r="R1868">
        <v>19944.46</v>
      </c>
      <c r="S1868">
        <v>2.5099999999999998</v>
      </c>
      <c r="T1868">
        <v>0.04</v>
      </c>
      <c r="U1868">
        <f t="shared" si="519"/>
        <v>19944.46</v>
      </c>
      <c r="V1868">
        <f t="shared" si="520"/>
        <v>476760</v>
      </c>
      <c r="W1868" s="1" t="s">
        <v>179</v>
      </c>
      <c r="X1868" s="1" t="s">
        <v>1236</v>
      </c>
      <c r="Y1868" s="1" t="s">
        <v>156</v>
      </c>
      <c r="Z1868" s="3">
        <v>14240</v>
      </c>
      <c r="AA1868" s="4">
        <f t="shared" si="524"/>
        <v>1168</v>
      </c>
      <c r="AB1868" s="4">
        <f t="shared" si="511"/>
        <v>3116.7962247999999</v>
      </c>
      <c r="AC1868" s="4">
        <f t="shared" si="518"/>
        <v>1168</v>
      </c>
      <c r="AD1868" s="4">
        <f t="shared" si="510"/>
        <v>1168</v>
      </c>
      <c r="AE1868" s="4">
        <v>1168</v>
      </c>
      <c r="AF1868" s="4">
        <v>1168</v>
      </c>
      <c r="AG1868" s="4">
        <f>AE1868</f>
        <v>1168</v>
      </c>
      <c r="AI1868" t="e">
        <f t="shared" si="521"/>
        <v>#N/A</v>
      </c>
      <c r="AJ1868">
        <v>3402.23</v>
      </c>
      <c r="AK1868" s="2">
        <v>3402.23</v>
      </c>
      <c r="AL1868" s="2">
        <f>AJ1868</f>
        <v>3402.23</v>
      </c>
      <c r="AM1868" s="4"/>
      <c r="AN1868" t="e">
        <f>VLOOKUP([1]!Tabelle13[[#This Row],[Vlookup this ID for freight costs]],$AL$2:$AL$6811,2,FALSE)</f>
        <v>#REF!</v>
      </c>
      <c r="AP1868">
        <v>43</v>
      </c>
      <c r="AQ1868">
        <v>43</v>
      </c>
      <c r="AR1868" s="4">
        <v>11</v>
      </c>
      <c r="AS1868" s="4">
        <v>4</v>
      </c>
      <c r="AT1868" s="4">
        <v>2011</v>
      </c>
      <c r="AU1868" s="4">
        <v>20</v>
      </c>
      <c r="AV1868" s="4">
        <v>5</v>
      </c>
      <c r="AW1868" s="4">
        <v>2011</v>
      </c>
      <c r="AX1868" t="str">
        <f t="shared" si="522"/>
        <v>Delay</v>
      </c>
      <c r="AY1868">
        <f t="shared" si="523"/>
        <v>39</v>
      </c>
    </row>
    <row r="1869" spans="1:51" x14ac:dyDescent="0.2">
      <c r="A1869" s="3">
        <v>86380</v>
      </c>
      <c r="B1869" s="1" t="s">
        <v>172</v>
      </c>
      <c r="C1869" s="1" t="s">
        <v>114</v>
      </c>
      <c r="D1869" s="1" t="s">
        <v>130</v>
      </c>
      <c r="E1869" s="1" t="s">
        <v>101</v>
      </c>
      <c r="F1869" s="1" t="s">
        <v>101</v>
      </c>
      <c r="G1869" s="13" t="s">
        <v>1677</v>
      </c>
      <c r="H1869" s="12">
        <v>40644</v>
      </c>
      <c r="I1869" s="12" t="s">
        <v>264</v>
      </c>
      <c r="J1869" s="12">
        <v>40683</v>
      </c>
      <c r="K1869" s="4">
        <v>3199</v>
      </c>
      <c r="L1869" s="1" t="s">
        <v>146</v>
      </c>
      <c r="M1869" s="1" t="s">
        <v>132</v>
      </c>
      <c r="N1869" s="1" t="s">
        <v>265</v>
      </c>
      <c r="O1869" s="1" t="s">
        <v>93</v>
      </c>
      <c r="P1869">
        <v>60</v>
      </c>
      <c r="Q1869">
        <v>10927</v>
      </c>
      <c r="R1869">
        <v>27426.77</v>
      </c>
      <c r="S1869">
        <v>2.5099999999999998</v>
      </c>
      <c r="T1869">
        <v>0.04</v>
      </c>
      <c r="U1869">
        <f t="shared" si="519"/>
        <v>27426.769999999997</v>
      </c>
      <c r="V1869">
        <f t="shared" si="520"/>
        <v>655620</v>
      </c>
      <c r="W1869" s="1" t="s">
        <v>179</v>
      </c>
      <c r="X1869" s="1" t="s">
        <v>1236</v>
      </c>
      <c r="Y1869" s="1" t="s">
        <v>156</v>
      </c>
      <c r="Z1869" s="3">
        <v>14240</v>
      </c>
      <c r="AA1869" s="4">
        <f t="shared" si="524"/>
        <v>1168</v>
      </c>
      <c r="AB1869" s="4">
        <f t="shared" si="511"/>
        <v>3443.9544166000001</v>
      </c>
      <c r="AC1869" s="4">
        <f t="shared" si="518"/>
        <v>1168</v>
      </c>
      <c r="AD1869" s="4">
        <f t="shared" si="510"/>
        <v>1168</v>
      </c>
      <c r="AE1869" s="3" t="s">
        <v>1678</v>
      </c>
      <c r="AF1869" s="3">
        <v>1168</v>
      </c>
      <c r="AG1869" s="4">
        <f>AI1869</f>
        <v>1168</v>
      </c>
      <c r="AH1869" s="4">
        <v>84084</v>
      </c>
      <c r="AI1869">
        <f t="shared" si="521"/>
        <v>1168</v>
      </c>
      <c r="AJ1869" t="s">
        <v>1678</v>
      </c>
      <c r="AK1869" s="2">
        <v>3402.23</v>
      </c>
      <c r="AL1869" s="2">
        <f>AN1869</f>
        <v>3402.23</v>
      </c>
      <c r="AM1869" s="4">
        <v>84084</v>
      </c>
      <c r="AN1869">
        <f>INDEX($AJ$2:$AJ$6811,MATCH(AM1869,$A$2:$A$6811,0))</f>
        <v>3402.23</v>
      </c>
      <c r="AP1869">
        <v>59.13</v>
      </c>
      <c r="AQ1869">
        <v>59.13</v>
      </c>
      <c r="AR1869" s="4">
        <v>11</v>
      </c>
      <c r="AS1869" s="4">
        <v>4</v>
      </c>
      <c r="AT1869" s="4">
        <v>2011</v>
      </c>
      <c r="AU1869" s="4">
        <v>20</v>
      </c>
      <c r="AV1869" s="4">
        <v>5</v>
      </c>
      <c r="AW1869" s="4">
        <v>2011</v>
      </c>
      <c r="AX1869" t="str">
        <f t="shared" si="522"/>
        <v>Delay</v>
      </c>
      <c r="AY1869">
        <f t="shared" si="523"/>
        <v>39</v>
      </c>
    </row>
    <row r="1870" spans="1:51" x14ac:dyDescent="0.2">
      <c r="A1870" s="3">
        <v>12550</v>
      </c>
      <c r="B1870" s="1" t="s">
        <v>584</v>
      </c>
      <c r="C1870" s="1" t="s">
        <v>65</v>
      </c>
      <c r="D1870" s="1" t="s">
        <v>130</v>
      </c>
      <c r="E1870" s="1" t="s">
        <v>53</v>
      </c>
      <c r="F1870" s="1" t="s">
        <v>53</v>
      </c>
      <c r="G1870" s="13" t="s">
        <v>583</v>
      </c>
      <c r="H1870" s="12">
        <v>39832</v>
      </c>
      <c r="I1870" s="12" t="s">
        <v>583</v>
      </c>
      <c r="J1870" s="12">
        <v>39832</v>
      </c>
      <c r="K1870" s="4">
        <v>1302</v>
      </c>
      <c r="L1870" s="1" t="s">
        <v>146</v>
      </c>
      <c r="M1870" s="1" t="s">
        <v>132</v>
      </c>
      <c r="N1870" s="1" t="s">
        <v>167</v>
      </c>
      <c r="O1870" s="1" t="s">
        <v>93</v>
      </c>
      <c r="P1870">
        <v>30</v>
      </c>
      <c r="Q1870">
        <v>14000</v>
      </c>
      <c r="R1870">
        <v>154000</v>
      </c>
      <c r="S1870">
        <v>11</v>
      </c>
      <c r="T1870">
        <v>0.37</v>
      </c>
      <c r="U1870">
        <f t="shared" si="519"/>
        <v>154000</v>
      </c>
      <c r="V1870">
        <f t="shared" si="520"/>
        <v>420000</v>
      </c>
      <c r="W1870" s="1" t="s">
        <v>155</v>
      </c>
      <c r="X1870" s="1" t="s">
        <v>1236</v>
      </c>
      <c r="Y1870" s="1" t="s">
        <v>156</v>
      </c>
      <c r="Z1870" s="3">
        <v>7726</v>
      </c>
      <c r="AA1870" s="4">
        <f t="shared" si="524"/>
        <v>1169</v>
      </c>
      <c r="AB1870" s="4">
        <f t="shared" si="511"/>
        <v>3781.2094059999999</v>
      </c>
      <c r="AC1870" s="4">
        <f t="shared" si="518"/>
        <v>1169</v>
      </c>
      <c r="AD1870" s="4">
        <f t="shared" si="510"/>
        <v>1427.7709873333333</v>
      </c>
      <c r="AE1870" s="4">
        <v>1169</v>
      </c>
      <c r="AF1870" s="4">
        <v>1169</v>
      </c>
      <c r="AG1870" s="4">
        <f>AE1870</f>
        <v>1169</v>
      </c>
      <c r="AI1870" t="e">
        <f t="shared" si="521"/>
        <v>#N/A</v>
      </c>
      <c r="AJ1870">
        <v>13538.35</v>
      </c>
      <c r="AK1870" s="2">
        <v>13538.35</v>
      </c>
      <c r="AL1870" s="2">
        <f>AJ1870</f>
        <v>13538.35</v>
      </c>
      <c r="AM1870" s="4"/>
      <c r="AN1870" t="e">
        <f>VLOOKUP([1]!Tabelle13[[#This Row],[Vlookup this ID for freight costs]],$AL$2:$AL$6811,2,FALSE)</f>
        <v>#REF!</v>
      </c>
      <c r="AP1870">
        <v>301.83999999999997</v>
      </c>
      <c r="AQ1870">
        <v>301.83999999999997</v>
      </c>
      <c r="AR1870" s="4">
        <v>19</v>
      </c>
      <c r="AS1870" s="4">
        <v>1</v>
      </c>
      <c r="AT1870" s="4">
        <v>2009</v>
      </c>
      <c r="AU1870" s="4">
        <v>19</v>
      </c>
      <c r="AV1870" s="4">
        <v>1</v>
      </c>
      <c r="AW1870" s="4">
        <v>2009</v>
      </c>
      <c r="AX1870" t="str">
        <f t="shared" si="522"/>
        <v>No Delay</v>
      </c>
      <c r="AY1870">
        <f t="shared" si="523"/>
        <v>0</v>
      </c>
    </row>
    <row r="1871" spans="1:51" x14ac:dyDescent="0.2">
      <c r="A1871" s="3">
        <v>85095</v>
      </c>
      <c r="B1871" s="1" t="s">
        <v>151</v>
      </c>
      <c r="C1871" s="1" t="s">
        <v>65</v>
      </c>
      <c r="D1871" s="1" t="s">
        <v>130</v>
      </c>
      <c r="E1871" s="1" t="s">
        <v>152</v>
      </c>
      <c r="F1871" s="1" t="s">
        <v>152</v>
      </c>
      <c r="G1871" s="13" t="s">
        <v>194</v>
      </c>
      <c r="H1871" s="12">
        <v>40287</v>
      </c>
      <c r="I1871" s="12" t="s">
        <v>195</v>
      </c>
      <c r="J1871" s="12">
        <v>40268</v>
      </c>
      <c r="K1871" s="4">
        <v>2311</v>
      </c>
      <c r="L1871" s="1" t="s">
        <v>146</v>
      </c>
      <c r="M1871" s="1" t="s">
        <v>132</v>
      </c>
      <c r="N1871" s="1" t="s">
        <v>154</v>
      </c>
      <c r="O1871" s="1" t="s">
        <v>93</v>
      </c>
      <c r="P1871">
        <v>60</v>
      </c>
      <c r="Q1871">
        <v>10000</v>
      </c>
      <c r="R1871">
        <v>112200</v>
      </c>
      <c r="S1871">
        <v>11.22</v>
      </c>
      <c r="T1871">
        <v>0.19</v>
      </c>
      <c r="U1871">
        <f t="shared" si="519"/>
        <v>112200</v>
      </c>
      <c r="V1871">
        <f t="shared" si="520"/>
        <v>600000</v>
      </c>
      <c r="W1871" s="1" t="s">
        <v>155</v>
      </c>
      <c r="X1871" s="1" t="s">
        <v>1236</v>
      </c>
      <c r="Y1871" s="1" t="s">
        <v>156</v>
      </c>
      <c r="Z1871" s="3">
        <v>7726</v>
      </c>
      <c r="AA1871" s="4">
        <f t="shared" si="524"/>
        <v>1169</v>
      </c>
      <c r="AB1871" s="4">
        <f t="shared" si="511"/>
        <v>3342.218206</v>
      </c>
      <c r="AC1871" s="4">
        <f t="shared" si="518"/>
        <v>1169</v>
      </c>
      <c r="AD1871" s="4">
        <f t="shared" si="510"/>
        <v>2327.143150923077</v>
      </c>
      <c r="AE1871" s="4">
        <v>1169</v>
      </c>
      <c r="AF1871" s="4">
        <v>1169</v>
      </c>
      <c r="AG1871" s="4">
        <f>AE1871</f>
        <v>1169</v>
      </c>
      <c r="AI1871" t="e">
        <f t="shared" si="521"/>
        <v>#N/A</v>
      </c>
      <c r="AJ1871" t="s">
        <v>81</v>
      </c>
      <c r="AK1871" s="2"/>
      <c r="AL1871" s="2" t="str">
        <f>AJ1871</f>
        <v>Freight Included in Commodity Cost</v>
      </c>
      <c r="AM1871" s="4"/>
      <c r="AN1871" t="e">
        <f>VLOOKUP([1]!Tabelle13[[#This Row],[Vlookup this ID for freight costs]],$AL$2:$AL$6811,2,FALSE)</f>
        <v>#REF!</v>
      </c>
      <c r="AP1871">
        <v>241.9</v>
      </c>
      <c r="AQ1871">
        <v>241.9</v>
      </c>
      <c r="AR1871" s="4">
        <v>19</v>
      </c>
      <c r="AS1871" s="4">
        <v>4</v>
      </c>
      <c r="AT1871" s="4">
        <v>2010</v>
      </c>
      <c r="AU1871" s="4">
        <v>31</v>
      </c>
      <c r="AV1871" s="4">
        <v>3</v>
      </c>
      <c r="AW1871" s="4">
        <v>2010</v>
      </c>
      <c r="AX1871" t="str">
        <f t="shared" si="522"/>
        <v>No Delay</v>
      </c>
      <c r="AY1871">
        <f t="shared" si="523"/>
        <v>0</v>
      </c>
    </row>
    <row r="1872" spans="1:51" x14ac:dyDescent="0.2">
      <c r="A1872" s="3">
        <v>84382</v>
      </c>
      <c r="B1872" s="1" t="s">
        <v>151</v>
      </c>
      <c r="C1872" s="1" t="s">
        <v>65</v>
      </c>
      <c r="D1872" s="1" t="s">
        <v>130</v>
      </c>
      <c r="E1872" s="1" t="s">
        <v>152</v>
      </c>
      <c r="F1872" s="1" t="s">
        <v>152</v>
      </c>
      <c r="G1872" s="13" t="s">
        <v>198</v>
      </c>
      <c r="H1872" s="12">
        <v>41820</v>
      </c>
      <c r="I1872" s="12" t="s">
        <v>873</v>
      </c>
      <c r="J1872" s="12">
        <v>41815</v>
      </c>
      <c r="K1872" s="4">
        <v>5615</v>
      </c>
      <c r="L1872" s="1" t="s">
        <v>146</v>
      </c>
      <c r="M1872" s="1" t="s">
        <v>132</v>
      </c>
      <c r="N1872" s="1" t="s">
        <v>434</v>
      </c>
      <c r="O1872" s="1" t="s">
        <v>93</v>
      </c>
      <c r="P1872">
        <v>60</v>
      </c>
      <c r="Q1872">
        <v>27137</v>
      </c>
      <c r="R1872">
        <v>110990.33</v>
      </c>
      <c r="S1872">
        <v>4.09</v>
      </c>
      <c r="T1872">
        <v>7.0000000000000007E-2</v>
      </c>
      <c r="U1872">
        <f t="shared" si="519"/>
        <v>110990.33</v>
      </c>
      <c r="V1872">
        <f t="shared" si="520"/>
        <v>1628220</v>
      </c>
      <c r="W1872" s="1" t="s">
        <v>160</v>
      </c>
      <c r="X1872" s="1" t="s">
        <v>1236</v>
      </c>
      <c r="Y1872" s="1" t="s">
        <v>161</v>
      </c>
      <c r="Z1872" s="3">
        <v>7348</v>
      </c>
      <c r="AA1872" s="4">
        <f t="shared" si="524"/>
        <v>1169</v>
      </c>
      <c r="AB1872" s="4">
        <f t="shared" si="511"/>
        <v>5222.9662546</v>
      </c>
      <c r="AC1872" s="4">
        <f t="shared" si="518"/>
        <v>1169</v>
      </c>
      <c r="AD1872" s="4">
        <f t="shared" si="510"/>
        <v>1169</v>
      </c>
      <c r="AE1872" s="4">
        <v>1169</v>
      </c>
      <c r="AF1872" s="4">
        <v>1169</v>
      </c>
      <c r="AG1872" s="4">
        <f>AE1872</f>
        <v>1169</v>
      </c>
      <c r="AI1872" t="e">
        <f t="shared" si="521"/>
        <v>#N/A</v>
      </c>
      <c r="AJ1872">
        <v>28812.58</v>
      </c>
      <c r="AK1872" s="2">
        <v>28812.58</v>
      </c>
      <c r="AL1872" s="2">
        <f>AJ1872</f>
        <v>28812.58</v>
      </c>
      <c r="AM1872" s="4"/>
      <c r="AN1872" t="e">
        <f>VLOOKUP([1]!Tabelle13[[#This Row],[Vlookup this ID for freight costs]],$AL$2:$AL$6811,2,FALSE)</f>
        <v>#REF!</v>
      </c>
      <c r="AP1872">
        <v>137.30000000000001</v>
      </c>
      <c r="AQ1872">
        <v>137.30000000000001</v>
      </c>
      <c r="AR1872" s="4">
        <v>30</v>
      </c>
      <c r="AS1872" s="4">
        <v>6</v>
      </c>
      <c r="AT1872" s="4">
        <v>2014</v>
      </c>
      <c r="AU1872" s="4">
        <v>25</v>
      </c>
      <c r="AV1872" s="4">
        <v>6</v>
      </c>
      <c r="AW1872" s="4">
        <v>2014</v>
      </c>
      <c r="AX1872" t="str">
        <f t="shared" si="522"/>
        <v>No Delay</v>
      </c>
      <c r="AY1872">
        <f t="shared" si="523"/>
        <v>0</v>
      </c>
    </row>
    <row r="1873" spans="1:51" x14ac:dyDescent="0.2">
      <c r="A1873" s="3">
        <v>3955</v>
      </c>
      <c r="B1873" s="1" t="s">
        <v>164</v>
      </c>
      <c r="C1873" s="1" t="s">
        <v>165</v>
      </c>
      <c r="D1873" s="1" t="s">
        <v>52</v>
      </c>
      <c r="E1873" s="1" t="s">
        <v>53</v>
      </c>
      <c r="F1873" s="1" t="s">
        <v>53</v>
      </c>
      <c r="G1873" s="13" t="s">
        <v>1679</v>
      </c>
      <c r="H1873" s="12">
        <v>39072</v>
      </c>
      <c r="I1873" s="12" t="s">
        <v>1679</v>
      </c>
      <c r="J1873" s="12">
        <v>39072</v>
      </c>
      <c r="K1873" s="4">
        <v>39</v>
      </c>
      <c r="L1873" s="1" t="s">
        <v>146</v>
      </c>
      <c r="M1873" s="1" t="s">
        <v>170</v>
      </c>
      <c r="N1873" s="1" t="s">
        <v>275</v>
      </c>
      <c r="O1873" s="1" t="s">
        <v>93</v>
      </c>
      <c r="P1873">
        <v>60</v>
      </c>
      <c r="Q1873">
        <v>5080</v>
      </c>
      <c r="R1873">
        <v>55880</v>
      </c>
      <c r="S1873">
        <v>11</v>
      </c>
      <c r="T1873">
        <v>0.18</v>
      </c>
      <c r="U1873">
        <f t="shared" si="519"/>
        <v>55880</v>
      </c>
      <c r="V1873">
        <f t="shared" si="520"/>
        <v>304800</v>
      </c>
      <c r="W1873" s="1" t="s">
        <v>155</v>
      </c>
      <c r="X1873" s="1" t="s">
        <v>1236</v>
      </c>
      <c r="Y1873" s="1" t="s">
        <v>1333</v>
      </c>
      <c r="Z1873" s="3">
        <v>5457</v>
      </c>
      <c r="AA1873" s="4">
        <f t="shared" si="524"/>
        <v>1172</v>
      </c>
      <c r="AB1873" s="4">
        <f t="shared" si="511"/>
        <v>2802.2590300000002</v>
      </c>
      <c r="AC1873" s="4">
        <f t="shared" si="518"/>
        <v>1172</v>
      </c>
      <c r="AD1873" s="4">
        <f t="shared" si="510"/>
        <v>1172</v>
      </c>
      <c r="AE1873" s="4">
        <v>1172</v>
      </c>
      <c r="AF1873" s="4">
        <v>1172</v>
      </c>
      <c r="AG1873" s="4">
        <f>AE1873</f>
        <v>1172</v>
      </c>
      <c r="AH1873" s="4">
        <v>11683</v>
      </c>
      <c r="AI1873">
        <f t="shared" si="521"/>
        <v>640</v>
      </c>
      <c r="AJ1873">
        <v>5595.44</v>
      </c>
      <c r="AK1873" s="2">
        <v>5595.44</v>
      </c>
      <c r="AL1873" s="2">
        <f>AJ1873</f>
        <v>5595.44</v>
      </c>
      <c r="AM1873" s="4"/>
      <c r="AN1873" t="e">
        <f>VLOOKUP([1]!Tabelle13[[#This Row],[Vlookup this ID for freight costs]],$AL$2:$AL$6811,2,FALSE)</f>
        <v>#REF!</v>
      </c>
      <c r="AP1873">
        <v>0</v>
      </c>
      <c r="AR1873" s="4">
        <v>21</v>
      </c>
      <c r="AS1873" s="4">
        <v>12</v>
      </c>
      <c r="AT1873" s="4">
        <v>2006</v>
      </c>
      <c r="AU1873" s="4">
        <v>21</v>
      </c>
      <c r="AV1873" s="4">
        <v>12</v>
      </c>
      <c r="AW1873" s="4">
        <v>2006</v>
      </c>
      <c r="AX1873" t="str">
        <f t="shared" si="522"/>
        <v>No Delay</v>
      </c>
      <c r="AY1873">
        <f t="shared" si="523"/>
        <v>0</v>
      </c>
    </row>
    <row r="1874" spans="1:51" x14ac:dyDescent="0.2">
      <c r="A1874" s="3">
        <v>6621</v>
      </c>
      <c r="B1874" s="1" t="s">
        <v>164</v>
      </c>
      <c r="C1874" s="1" t="s">
        <v>165</v>
      </c>
      <c r="D1874" s="1" t="s">
        <v>52</v>
      </c>
      <c r="E1874" s="1" t="s">
        <v>53</v>
      </c>
      <c r="F1874" s="1" t="s">
        <v>53</v>
      </c>
      <c r="G1874" s="13" t="s">
        <v>1679</v>
      </c>
      <c r="H1874" s="12">
        <v>39072</v>
      </c>
      <c r="I1874" s="12" t="s">
        <v>1679</v>
      </c>
      <c r="J1874" s="12">
        <v>39072</v>
      </c>
      <c r="K1874" s="4">
        <v>40</v>
      </c>
      <c r="L1874" s="1" t="s">
        <v>146</v>
      </c>
      <c r="M1874" s="1" t="s">
        <v>170</v>
      </c>
      <c r="N1874" s="1" t="s">
        <v>221</v>
      </c>
      <c r="O1874" s="1" t="s">
        <v>93</v>
      </c>
      <c r="P1874">
        <v>60</v>
      </c>
      <c r="Q1874">
        <v>6349</v>
      </c>
      <c r="R1874">
        <v>12380.55</v>
      </c>
      <c r="S1874">
        <v>1.95</v>
      </c>
      <c r="T1874">
        <v>0.03</v>
      </c>
      <c r="U1874">
        <f t="shared" si="519"/>
        <v>12380.55</v>
      </c>
      <c r="V1874">
        <f t="shared" si="520"/>
        <v>380940</v>
      </c>
      <c r="W1874" s="1" t="s">
        <v>155</v>
      </c>
      <c r="X1874" s="1" t="s">
        <v>1236</v>
      </c>
      <c r="Y1874" s="1" t="s">
        <v>1333</v>
      </c>
      <c r="Z1874" s="3">
        <v>5457</v>
      </c>
      <c r="AA1874" s="4">
        <f t="shared" si="524"/>
        <v>1172</v>
      </c>
      <c r="AB1874" s="4">
        <f t="shared" si="511"/>
        <v>2941.5289881999997</v>
      </c>
      <c r="AC1874" s="4">
        <f t="shared" si="518"/>
        <v>1172</v>
      </c>
      <c r="AD1874" s="4">
        <f t="shared" si="510"/>
        <v>666</v>
      </c>
      <c r="AE1874" s="3" t="s">
        <v>1680</v>
      </c>
      <c r="AF1874" s="3">
        <v>1172</v>
      </c>
      <c r="AG1874" s="4">
        <f>AI1874</f>
        <v>1172</v>
      </c>
      <c r="AH1874" s="4">
        <v>3955</v>
      </c>
      <c r="AI1874">
        <f t="shared" si="521"/>
        <v>1172</v>
      </c>
      <c r="AJ1874" t="s">
        <v>1680</v>
      </c>
      <c r="AK1874" s="2">
        <v>5595.44</v>
      </c>
      <c r="AL1874" s="2">
        <f>AN1874</f>
        <v>5595.44</v>
      </c>
      <c r="AM1874" s="4">
        <v>3955</v>
      </c>
      <c r="AN1874">
        <f>INDEX($AJ$2:$AJ$6811,MATCH(AM1874,$A$2:$A$6811,0))</f>
        <v>5595.44</v>
      </c>
      <c r="AP1874">
        <v>0</v>
      </c>
      <c r="AR1874" s="4">
        <v>21</v>
      </c>
      <c r="AS1874" s="4">
        <v>12</v>
      </c>
      <c r="AT1874" s="4">
        <v>2006</v>
      </c>
      <c r="AU1874" s="4">
        <v>21</v>
      </c>
      <c r="AV1874" s="4">
        <v>12</v>
      </c>
      <c r="AW1874" s="4">
        <v>2006</v>
      </c>
      <c r="AX1874" t="str">
        <f t="shared" si="522"/>
        <v>No Delay</v>
      </c>
      <c r="AY1874">
        <f t="shared" si="523"/>
        <v>0</v>
      </c>
    </row>
    <row r="1875" spans="1:51" x14ac:dyDescent="0.2">
      <c r="A1875" s="3">
        <v>9279</v>
      </c>
      <c r="B1875" s="1" t="s">
        <v>164</v>
      </c>
      <c r="C1875" s="1" t="s">
        <v>165</v>
      </c>
      <c r="D1875" s="1" t="s">
        <v>52</v>
      </c>
      <c r="E1875" s="1" t="s">
        <v>53</v>
      </c>
      <c r="F1875" s="1" t="s">
        <v>53</v>
      </c>
      <c r="G1875" s="13" t="s">
        <v>1679</v>
      </c>
      <c r="H1875" s="12">
        <v>39072</v>
      </c>
      <c r="I1875" s="12" t="s">
        <v>1679</v>
      </c>
      <c r="J1875" s="12">
        <v>39072</v>
      </c>
      <c r="K1875" s="4">
        <v>41</v>
      </c>
      <c r="L1875" s="1" t="s">
        <v>146</v>
      </c>
      <c r="M1875" s="1" t="s">
        <v>170</v>
      </c>
      <c r="N1875" s="1" t="s">
        <v>167</v>
      </c>
      <c r="O1875" s="1" t="s">
        <v>93</v>
      </c>
      <c r="P1875">
        <v>30</v>
      </c>
      <c r="Q1875">
        <v>5080</v>
      </c>
      <c r="R1875">
        <v>85090</v>
      </c>
      <c r="S1875">
        <v>16.75</v>
      </c>
      <c r="T1875">
        <v>0.56000000000000005</v>
      </c>
      <c r="U1875">
        <f t="shared" si="519"/>
        <v>85090</v>
      </c>
      <c r="V1875">
        <f t="shared" si="520"/>
        <v>152400</v>
      </c>
      <c r="W1875" s="1" t="s">
        <v>155</v>
      </c>
      <c r="X1875" s="1" t="s">
        <v>1236</v>
      </c>
      <c r="Y1875" s="1" t="s">
        <v>1333</v>
      </c>
      <c r="Z1875" s="3">
        <v>5457</v>
      </c>
      <c r="AA1875" s="4">
        <f t="shared" si="524"/>
        <v>1172</v>
      </c>
      <c r="AB1875" s="4">
        <f t="shared" si="511"/>
        <v>2802.2590300000002</v>
      </c>
      <c r="AC1875" s="4">
        <f t="shared" si="518"/>
        <v>1172</v>
      </c>
      <c r="AD1875" s="4">
        <f t="shared" si="510"/>
        <v>686.5</v>
      </c>
      <c r="AE1875" s="3" t="s">
        <v>1680</v>
      </c>
      <c r="AF1875" s="3">
        <v>1172</v>
      </c>
      <c r="AG1875" s="4">
        <f>AI1875</f>
        <v>1172</v>
      </c>
      <c r="AH1875" s="4">
        <v>3955</v>
      </c>
      <c r="AI1875">
        <f t="shared" si="521"/>
        <v>1172</v>
      </c>
      <c r="AJ1875" t="s">
        <v>1680</v>
      </c>
      <c r="AK1875" s="2">
        <v>5595.44</v>
      </c>
      <c r="AL1875" s="2">
        <f>AN1875</f>
        <v>5595.44</v>
      </c>
      <c r="AM1875" s="4">
        <v>3955</v>
      </c>
      <c r="AN1875">
        <f>INDEX($AJ$2:$AJ$6811,MATCH(AM1875,$A$2:$A$6811,0))</f>
        <v>5595.44</v>
      </c>
      <c r="AP1875">
        <v>0</v>
      </c>
      <c r="AR1875" s="4">
        <v>21</v>
      </c>
      <c r="AS1875" s="4">
        <v>12</v>
      </c>
      <c r="AT1875" s="4">
        <v>2006</v>
      </c>
      <c r="AU1875" s="4">
        <v>21</v>
      </c>
      <c r="AV1875" s="4">
        <v>12</v>
      </c>
      <c r="AW1875" s="4">
        <v>2006</v>
      </c>
      <c r="AX1875" t="str">
        <f t="shared" si="522"/>
        <v>No Delay</v>
      </c>
      <c r="AY1875">
        <f t="shared" si="523"/>
        <v>0</v>
      </c>
    </row>
    <row r="1876" spans="1:51" x14ac:dyDescent="0.2">
      <c r="A1876" s="3">
        <v>48419</v>
      </c>
      <c r="B1876" s="1" t="s">
        <v>168</v>
      </c>
      <c r="C1876" s="1" t="s">
        <v>150</v>
      </c>
      <c r="D1876" s="1" t="s">
        <v>100</v>
      </c>
      <c r="E1876" s="1" t="s">
        <v>253</v>
      </c>
      <c r="F1876" s="1" t="s">
        <v>253</v>
      </c>
      <c r="G1876" s="13" t="s">
        <v>1440</v>
      </c>
      <c r="H1876" s="12">
        <v>40883</v>
      </c>
      <c r="I1876" s="12" t="s">
        <v>1059</v>
      </c>
      <c r="J1876" s="12">
        <v>40849</v>
      </c>
      <c r="K1876" s="4">
        <v>3551</v>
      </c>
      <c r="L1876" s="1" t="s">
        <v>146</v>
      </c>
      <c r="M1876" s="1" t="s">
        <v>672</v>
      </c>
      <c r="N1876" s="1" t="s">
        <v>265</v>
      </c>
      <c r="O1876" s="1" t="s">
        <v>93</v>
      </c>
      <c r="P1876">
        <v>60</v>
      </c>
      <c r="Q1876">
        <v>10817</v>
      </c>
      <c r="R1876">
        <v>29422.240000000002</v>
      </c>
      <c r="S1876">
        <v>2.72</v>
      </c>
      <c r="T1876">
        <v>0.05</v>
      </c>
      <c r="U1876">
        <f t="shared" si="519"/>
        <v>29422.240000000002</v>
      </c>
      <c r="V1876">
        <f t="shared" si="520"/>
        <v>649020</v>
      </c>
      <c r="W1876" s="1" t="s">
        <v>204</v>
      </c>
      <c r="X1876" s="1" t="s">
        <v>1236</v>
      </c>
      <c r="Y1876" s="1" t="s">
        <v>205</v>
      </c>
      <c r="Z1876" s="3">
        <v>16682</v>
      </c>
      <c r="AA1876" s="4">
        <f t="shared" si="524"/>
        <v>1172</v>
      </c>
      <c r="AB1876" s="4">
        <f t="shared" si="511"/>
        <v>3431.8821585999999</v>
      </c>
      <c r="AC1876" s="4">
        <f t="shared" si="518"/>
        <v>1172</v>
      </c>
      <c r="AD1876" s="4">
        <f t="shared" si="510"/>
        <v>1172</v>
      </c>
      <c r="AE1876" s="4">
        <v>1172</v>
      </c>
      <c r="AF1876" s="4">
        <v>1172</v>
      </c>
      <c r="AG1876" s="4">
        <f>AE1876</f>
        <v>1172</v>
      </c>
      <c r="AI1876" t="e">
        <f t="shared" si="521"/>
        <v>#N/A</v>
      </c>
      <c r="AJ1876">
        <v>19007.72</v>
      </c>
      <c r="AK1876" s="2">
        <v>19007.72</v>
      </c>
      <c r="AL1876" s="2">
        <f>AJ1876</f>
        <v>19007.72</v>
      </c>
      <c r="AM1876" s="4"/>
      <c r="AN1876" t="e">
        <f>VLOOKUP([1]!Tabelle13[[#This Row],[Vlookup this ID for freight costs]],$AL$2:$AL$6811,2,FALSE)</f>
        <v>#REF!</v>
      </c>
      <c r="AP1876">
        <v>48.55</v>
      </c>
      <c r="AQ1876">
        <v>48.55</v>
      </c>
      <c r="AR1876" s="4">
        <v>6</v>
      </c>
      <c r="AS1876" s="4">
        <v>12</v>
      </c>
      <c r="AT1876" s="4">
        <v>2011</v>
      </c>
      <c r="AU1876" s="4">
        <v>2</v>
      </c>
      <c r="AV1876" s="4">
        <v>11</v>
      </c>
      <c r="AW1876" s="4">
        <v>2011</v>
      </c>
      <c r="AX1876" t="str">
        <f t="shared" si="522"/>
        <v>No Delay</v>
      </c>
      <c r="AY1876">
        <f t="shared" si="523"/>
        <v>0</v>
      </c>
    </row>
    <row r="1877" spans="1:51" x14ac:dyDescent="0.2">
      <c r="A1877" s="3">
        <v>83437</v>
      </c>
      <c r="B1877" s="1" t="s">
        <v>151</v>
      </c>
      <c r="C1877" s="1" t="s">
        <v>65</v>
      </c>
      <c r="D1877" s="1" t="s">
        <v>130</v>
      </c>
      <c r="E1877" s="1" t="s">
        <v>53</v>
      </c>
      <c r="F1877" s="1" t="s">
        <v>53</v>
      </c>
      <c r="G1877" s="13" t="s">
        <v>189</v>
      </c>
      <c r="H1877" s="12">
        <v>40374</v>
      </c>
      <c r="I1877" s="12" t="s">
        <v>190</v>
      </c>
      <c r="J1877" s="12">
        <v>40357</v>
      </c>
      <c r="K1877" s="4">
        <v>2561</v>
      </c>
      <c r="L1877" s="1" t="s">
        <v>146</v>
      </c>
      <c r="M1877" s="1" t="s">
        <v>132</v>
      </c>
      <c r="N1877" s="1" t="s">
        <v>154</v>
      </c>
      <c r="O1877" s="1" t="s">
        <v>93</v>
      </c>
      <c r="P1877">
        <v>60</v>
      </c>
      <c r="Q1877">
        <v>10000</v>
      </c>
      <c r="R1877">
        <v>112200</v>
      </c>
      <c r="S1877">
        <v>11.22</v>
      </c>
      <c r="T1877">
        <v>0.19</v>
      </c>
      <c r="U1877">
        <f t="shared" si="519"/>
        <v>112200</v>
      </c>
      <c r="V1877">
        <f t="shared" si="520"/>
        <v>600000</v>
      </c>
      <c r="W1877" s="1" t="s">
        <v>155</v>
      </c>
      <c r="X1877" s="1" t="s">
        <v>1236</v>
      </c>
      <c r="Y1877" s="1" t="s">
        <v>156</v>
      </c>
      <c r="Z1877" s="3">
        <v>7726</v>
      </c>
      <c r="AA1877" s="4">
        <f t="shared" si="524"/>
        <v>1173</v>
      </c>
      <c r="AB1877" s="4">
        <f t="shared" si="511"/>
        <v>3342.218206</v>
      </c>
      <c r="AC1877" s="4">
        <f t="shared" si="518"/>
        <v>1173</v>
      </c>
      <c r="AD1877" s="4">
        <f t="shared" si="510"/>
        <v>2327.143150923077</v>
      </c>
      <c r="AE1877" s="4">
        <v>1173</v>
      </c>
      <c r="AF1877" s="4">
        <v>1173</v>
      </c>
      <c r="AG1877" s="4">
        <f>AE1877</f>
        <v>1173</v>
      </c>
      <c r="AI1877" t="e">
        <f t="shared" si="521"/>
        <v>#N/A</v>
      </c>
      <c r="AJ1877" t="s">
        <v>81</v>
      </c>
      <c r="AK1877" s="2"/>
      <c r="AL1877" s="2" t="str">
        <f>AJ1877</f>
        <v>Freight Included in Commodity Cost</v>
      </c>
      <c r="AM1877" s="4"/>
      <c r="AN1877" t="e">
        <f>VLOOKUP([1]!Tabelle13[[#This Row],[Vlookup this ID for freight costs]],$AL$2:$AL$6811,2,FALSE)</f>
        <v>#REF!</v>
      </c>
      <c r="AP1877">
        <v>241.9</v>
      </c>
      <c r="AQ1877">
        <v>241.9</v>
      </c>
      <c r="AR1877" s="4">
        <v>15</v>
      </c>
      <c r="AS1877" s="4">
        <v>7</v>
      </c>
      <c r="AT1877" s="4">
        <v>2010</v>
      </c>
      <c r="AU1877" s="4">
        <v>28</v>
      </c>
      <c r="AV1877" s="4">
        <v>6</v>
      </c>
      <c r="AW1877" s="4">
        <v>2010</v>
      </c>
      <c r="AX1877" t="str">
        <f t="shared" si="522"/>
        <v>No Delay</v>
      </c>
      <c r="AY1877">
        <f t="shared" si="523"/>
        <v>0</v>
      </c>
    </row>
    <row r="1878" spans="1:51" x14ac:dyDescent="0.2">
      <c r="A1878" s="3">
        <v>10544</v>
      </c>
      <c r="B1878" s="1" t="s">
        <v>144</v>
      </c>
      <c r="C1878" s="1" t="s">
        <v>65</v>
      </c>
      <c r="D1878" s="1" t="s">
        <v>130</v>
      </c>
      <c r="E1878" s="1"/>
      <c r="F1878" s="1" t="s">
        <v>107</v>
      </c>
      <c r="G1878" s="13" t="s">
        <v>1115</v>
      </c>
      <c r="H1878" s="12">
        <v>39135</v>
      </c>
      <c r="I1878" s="12" t="s">
        <v>1115</v>
      </c>
      <c r="J1878" s="12">
        <v>39135</v>
      </c>
      <c r="K1878" s="4">
        <v>68</v>
      </c>
      <c r="L1878" s="1" t="s">
        <v>146</v>
      </c>
      <c r="M1878" s="1" t="s">
        <v>132</v>
      </c>
      <c r="N1878" s="1" t="s">
        <v>778</v>
      </c>
      <c r="O1878" s="1" t="s">
        <v>93</v>
      </c>
      <c r="P1878">
        <v>240</v>
      </c>
      <c r="Q1878">
        <v>1200</v>
      </c>
      <c r="R1878">
        <v>2640</v>
      </c>
      <c r="S1878">
        <v>2.2000000000000002</v>
      </c>
      <c r="T1878">
        <v>0.01</v>
      </c>
      <c r="U1878">
        <f t="shared" si="519"/>
        <v>2640</v>
      </c>
      <c r="V1878">
        <f t="shared" si="520"/>
        <v>288000</v>
      </c>
      <c r="W1878" s="1" t="s">
        <v>155</v>
      </c>
      <c r="X1878" s="1" t="s">
        <v>1236</v>
      </c>
      <c r="Y1878" s="1" t="s">
        <v>156</v>
      </c>
      <c r="Z1878" s="3">
        <v>7726</v>
      </c>
      <c r="AA1878" s="4">
        <f t="shared" si="524"/>
        <v>1178</v>
      </c>
      <c r="AB1878" s="4">
        <f t="shared" si="511"/>
        <v>2376.4375660000001</v>
      </c>
      <c r="AC1878" s="4">
        <f t="shared" si="518"/>
        <v>1178</v>
      </c>
      <c r="AD1878" s="4">
        <f t="shared" si="510"/>
        <v>1135.9849761999999</v>
      </c>
      <c r="AE1878" s="4">
        <v>1178</v>
      </c>
      <c r="AF1878" s="4">
        <v>1178</v>
      </c>
      <c r="AG1878" s="4">
        <f>AE1878</f>
        <v>1178</v>
      </c>
      <c r="AH1878" s="4">
        <v>82311</v>
      </c>
      <c r="AI1878">
        <f t="shared" si="521"/>
        <v>1188</v>
      </c>
      <c r="AJ1878">
        <v>4535</v>
      </c>
      <c r="AK1878" s="2">
        <v>4535</v>
      </c>
      <c r="AL1878" s="2">
        <f>AJ1878</f>
        <v>4535</v>
      </c>
      <c r="AM1878" s="4"/>
      <c r="AN1878" t="e">
        <f>VLOOKUP([1]!Tabelle13[[#This Row],[Vlookup this ID for freight costs]],$AL$2:$AL$6811,2,FALSE)</f>
        <v>#REF!</v>
      </c>
      <c r="AP1878">
        <v>0</v>
      </c>
      <c r="AR1878" s="4">
        <v>22</v>
      </c>
      <c r="AS1878" s="4">
        <v>2</v>
      </c>
      <c r="AT1878" s="4">
        <v>2007</v>
      </c>
      <c r="AU1878" s="4">
        <v>22</v>
      </c>
      <c r="AV1878" s="4">
        <v>2</v>
      </c>
      <c r="AW1878" s="4">
        <v>2007</v>
      </c>
      <c r="AX1878" t="str">
        <f t="shared" si="522"/>
        <v>No Delay</v>
      </c>
      <c r="AY1878">
        <f t="shared" si="523"/>
        <v>0</v>
      </c>
    </row>
    <row r="1879" spans="1:51" x14ac:dyDescent="0.2">
      <c r="A1879" s="3">
        <v>10545</v>
      </c>
      <c r="B1879" s="1" t="s">
        <v>144</v>
      </c>
      <c r="C1879" s="1" t="s">
        <v>65</v>
      </c>
      <c r="D1879" s="1" t="s">
        <v>130</v>
      </c>
      <c r="E1879" s="1"/>
      <c r="F1879" s="1" t="s">
        <v>107</v>
      </c>
      <c r="G1879" s="13" t="s">
        <v>1115</v>
      </c>
      <c r="H1879" s="12">
        <v>39135</v>
      </c>
      <c r="I1879" s="12" t="s">
        <v>1115</v>
      </c>
      <c r="J1879" s="12">
        <v>39135</v>
      </c>
      <c r="K1879" s="4">
        <v>69</v>
      </c>
      <c r="L1879" s="1" t="s">
        <v>146</v>
      </c>
      <c r="M1879" s="1" t="s">
        <v>132</v>
      </c>
      <c r="N1879" s="1" t="s">
        <v>171</v>
      </c>
      <c r="O1879" s="1" t="s">
        <v>93</v>
      </c>
      <c r="P1879">
        <v>60</v>
      </c>
      <c r="Q1879">
        <v>2170</v>
      </c>
      <c r="R1879">
        <v>6727</v>
      </c>
      <c r="S1879">
        <v>3.1</v>
      </c>
      <c r="T1879">
        <v>0.05</v>
      </c>
      <c r="U1879">
        <f t="shared" si="519"/>
        <v>6727</v>
      </c>
      <c r="V1879">
        <f t="shared" si="520"/>
        <v>130200</v>
      </c>
      <c r="W1879" s="1" t="s">
        <v>155</v>
      </c>
      <c r="X1879" s="1" t="s">
        <v>1236</v>
      </c>
      <c r="Y1879" s="1" t="s">
        <v>156</v>
      </c>
      <c r="Z1879" s="3">
        <v>7726</v>
      </c>
      <c r="AA1879" s="4">
        <f t="shared" si="524"/>
        <v>1178</v>
      </c>
      <c r="AB1879" s="4">
        <f t="shared" si="511"/>
        <v>2482.8929319999997</v>
      </c>
      <c r="AC1879" s="4">
        <f t="shared" si="518"/>
        <v>1178</v>
      </c>
      <c r="AD1879" s="4">
        <f t="shared" ref="AD1879:AD1942" si="525">AVERAGEIFS($AA$2:$AA$6811,$L$2:$L$6811,L1879,$V$2:$V$6811,"&gt;="&amp;(V1879-100), $V$2:$V$6811,"&lt;="&amp;(V1879+100),$AA$2:$AA$6811,"&gt;"&amp;1)</f>
        <v>773</v>
      </c>
      <c r="AE1879" s="3" t="s">
        <v>1681</v>
      </c>
      <c r="AF1879" s="3">
        <v>1178</v>
      </c>
      <c r="AG1879" s="4">
        <f>AI1879</f>
        <v>1178</v>
      </c>
      <c r="AH1879" s="4">
        <v>10544</v>
      </c>
      <c r="AI1879">
        <f t="shared" si="521"/>
        <v>1178</v>
      </c>
      <c r="AJ1879" t="s">
        <v>1681</v>
      </c>
      <c r="AK1879" s="2">
        <v>4535</v>
      </c>
      <c r="AL1879" s="2">
        <f>AN1879</f>
        <v>4535</v>
      </c>
      <c r="AM1879" s="4">
        <v>10544</v>
      </c>
      <c r="AN1879">
        <f>INDEX($AJ$2:$AJ$6811,MATCH(AM1879,$A$2:$A$6811,0))</f>
        <v>4535</v>
      </c>
      <c r="AP1879">
        <v>0</v>
      </c>
      <c r="AR1879" s="4">
        <v>22</v>
      </c>
      <c r="AS1879" s="4">
        <v>2</v>
      </c>
      <c r="AT1879" s="4">
        <v>2007</v>
      </c>
      <c r="AU1879" s="4">
        <v>22</v>
      </c>
      <c r="AV1879" s="4">
        <v>2</v>
      </c>
      <c r="AW1879" s="4">
        <v>2007</v>
      </c>
      <c r="AX1879" t="str">
        <f t="shared" si="522"/>
        <v>No Delay</v>
      </c>
      <c r="AY1879">
        <f t="shared" si="523"/>
        <v>0</v>
      </c>
    </row>
    <row r="1880" spans="1:51" x14ac:dyDescent="0.2">
      <c r="A1880" s="3">
        <v>12335</v>
      </c>
      <c r="B1880" s="1" t="s">
        <v>144</v>
      </c>
      <c r="C1880" s="1" t="s">
        <v>65</v>
      </c>
      <c r="D1880" s="1" t="s">
        <v>130</v>
      </c>
      <c r="E1880" s="1"/>
      <c r="F1880" s="1" t="s">
        <v>107</v>
      </c>
      <c r="G1880" s="13" t="s">
        <v>1115</v>
      </c>
      <c r="H1880" s="12">
        <v>39135</v>
      </c>
      <c r="I1880" s="12" t="s">
        <v>1115</v>
      </c>
      <c r="J1880" s="12">
        <v>39135</v>
      </c>
      <c r="K1880" s="4">
        <v>74</v>
      </c>
      <c r="L1880" s="1" t="s">
        <v>146</v>
      </c>
      <c r="M1880" s="1" t="s">
        <v>132</v>
      </c>
      <c r="N1880" s="1" t="s">
        <v>970</v>
      </c>
      <c r="O1880" s="1" t="s">
        <v>93</v>
      </c>
      <c r="P1880">
        <v>240</v>
      </c>
      <c r="Q1880">
        <v>1200</v>
      </c>
      <c r="R1880">
        <v>2580</v>
      </c>
      <c r="S1880">
        <v>2.15</v>
      </c>
      <c r="T1880">
        <v>0.01</v>
      </c>
      <c r="U1880">
        <f t="shared" si="519"/>
        <v>2580</v>
      </c>
      <c r="V1880">
        <f t="shared" si="520"/>
        <v>288000</v>
      </c>
      <c r="W1880" s="1" t="s">
        <v>155</v>
      </c>
      <c r="X1880" s="1" t="s">
        <v>1236</v>
      </c>
      <c r="Y1880" s="1" t="s">
        <v>156</v>
      </c>
      <c r="Z1880" s="3">
        <v>7726</v>
      </c>
      <c r="AA1880" s="4">
        <f t="shared" si="524"/>
        <v>1178</v>
      </c>
      <c r="AB1880" s="4">
        <f t="shared" si="511"/>
        <v>2376.4375660000001</v>
      </c>
      <c r="AC1880" s="4">
        <f t="shared" si="518"/>
        <v>1178</v>
      </c>
      <c r="AD1880" s="4">
        <f t="shared" si="525"/>
        <v>1135.9849761999999</v>
      </c>
      <c r="AE1880" s="3" t="s">
        <v>1681</v>
      </c>
      <c r="AF1880" s="3">
        <v>1178</v>
      </c>
      <c r="AG1880" s="4">
        <f>AI1880</f>
        <v>1178</v>
      </c>
      <c r="AH1880" s="4">
        <v>10544</v>
      </c>
      <c r="AI1880">
        <f t="shared" si="521"/>
        <v>1178</v>
      </c>
      <c r="AJ1880" t="s">
        <v>1681</v>
      </c>
      <c r="AK1880" s="2">
        <v>4535</v>
      </c>
      <c r="AL1880" s="2">
        <f>AN1880</f>
        <v>4535</v>
      </c>
      <c r="AM1880" s="4">
        <v>10544</v>
      </c>
      <c r="AN1880">
        <f>INDEX($AJ$2:$AJ$6811,MATCH(AM1880,$A$2:$A$6811,0))</f>
        <v>4535</v>
      </c>
      <c r="AP1880">
        <v>0</v>
      </c>
      <c r="AR1880" s="4">
        <v>22</v>
      </c>
      <c r="AS1880" s="4">
        <v>2</v>
      </c>
      <c r="AT1880" s="4">
        <v>2007</v>
      </c>
      <c r="AU1880" s="4">
        <v>22</v>
      </c>
      <c r="AV1880" s="4">
        <v>2</v>
      </c>
      <c r="AW1880" s="4">
        <v>2007</v>
      </c>
      <c r="AX1880" t="str">
        <f t="shared" si="522"/>
        <v>No Delay</v>
      </c>
      <c r="AY1880">
        <f t="shared" si="523"/>
        <v>0</v>
      </c>
    </row>
    <row r="1881" spans="1:51" x14ac:dyDescent="0.2">
      <c r="A1881" s="3">
        <v>16708</v>
      </c>
      <c r="B1881" s="1" t="s">
        <v>172</v>
      </c>
      <c r="C1881" s="1" t="s">
        <v>114</v>
      </c>
      <c r="D1881" s="1" t="s">
        <v>52</v>
      </c>
      <c r="E1881" s="1" t="s">
        <v>53</v>
      </c>
      <c r="F1881" s="1" t="s">
        <v>53</v>
      </c>
      <c r="G1881" s="13" t="s">
        <v>750</v>
      </c>
      <c r="H1881" s="12">
        <v>41564</v>
      </c>
      <c r="I1881" s="12" t="s">
        <v>1180</v>
      </c>
      <c r="J1881" s="12">
        <v>41584</v>
      </c>
      <c r="K1881" s="4">
        <v>5005</v>
      </c>
      <c r="L1881" s="1" t="s">
        <v>146</v>
      </c>
      <c r="M1881" s="1" t="s">
        <v>170</v>
      </c>
      <c r="N1881" s="1" t="s">
        <v>159</v>
      </c>
      <c r="O1881" s="1" t="s">
        <v>93</v>
      </c>
      <c r="P1881">
        <v>30</v>
      </c>
      <c r="Q1881">
        <v>11811</v>
      </c>
      <c r="R1881">
        <v>69684.899999999994</v>
      </c>
      <c r="S1881">
        <v>5.9</v>
      </c>
      <c r="T1881">
        <v>0.2</v>
      </c>
      <c r="U1881">
        <f t="shared" si="519"/>
        <v>69684.900000000009</v>
      </c>
      <c r="V1881">
        <f t="shared" si="520"/>
        <v>354330</v>
      </c>
      <c r="W1881" s="1" t="s">
        <v>155</v>
      </c>
      <c r="X1881" s="1" t="s">
        <v>1236</v>
      </c>
      <c r="Y1881" s="1" t="s">
        <v>156</v>
      </c>
      <c r="Z1881" s="3">
        <v>6648</v>
      </c>
      <c r="AA1881" s="4">
        <f t="shared" si="524"/>
        <v>1184</v>
      </c>
      <c r="AB1881" s="4">
        <f t="shared" si="511"/>
        <v>3540.9714718</v>
      </c>
      <c r="AC1881" s="4">
        <f t="shared" si="518"/>
        <v>1184</v>
      </c>
      <c r="AD1881" s="4">
        <f t="shared" si="525"/>
        <v>733.5</v>
      </c>
      <c r="AE1881" s="4">
        <v>1184</v>
      </c>
      <c r="AF1881" s="4">
        <v>1184</v>
      </c>
      <c r="AG1881" s="4">
        <f>AE1881</f>
        <v>1184</v>
      </c>
      <c r="AI1881" t="e">
        <f t="shared" si="521"/>
        <v>#N/A</v>
      </c>
      <c r="AJ1881">
        <v>5904.94</v>
      </c>
      <c r="AK1881" s="2">
        <v>5904.94</v>
      </c>
      <c r="AL1881" s="2">
        <f>AJ1881</f>
        <v>5904.94</v>
      </c>
      <c r="AM1881" s="4"/>
      <c r="AN1881" t="e">
        <f>VLOOKUP([1]!Tabelle13[[#This Row],[Vlookup this ID for freight costs]],$AL$2:$AL$6811,2,FALSE)</f>
        <v>#REF!</v>
      </c>
      <c r="AP1881">
        <v>86.2</v>
      </c>
      <c r="AQ1881">
        <v>86.2</v>
      </c>
      <c r="AR1881" s="4">
        <v>17</v>
      </c>
      <c r="AS1881" s="4">
        <v>10</v>
      </c>
      <c r="AT1881" s="4">
        <v>2013</v>
      </c>
      <c r="AU1881" s="4">
        <v>6</v>
      </c>
      <c r="AV1881" s="4">
        <v>11</v>
      </c>
      <c r="AW1881" s="4">
        <v>2013</v>
      </c>
      <c r="AX1881" t="str">
        <f t="shared" si="522"/>
        <v>Delay</v>
      </c>
      <c r="AY1881">
        <f t="shared" si="523"/>
        <v>20</v>
      </c>
    </row>
    <row r="1882" spans="1:51" x14ac:dyDescent="0.2">
      <c r="A1882" s="3">
        <v>12184</v>
      </c>
      <c r="B1882" s="1" t="s">
        <v>119</v>
      </c>
      <c r="C1882" s="1" t="s">
        <v>114</v>
      </c>
      <c r="D1882" s="1" t="s">
        <v>130</v>
      </c>
      <c r="E1882" s="1"/>
      <c r="F1882" s="1" t="s">
        <v>107</v>
      </c>
      <c r="G1882" s="13" t="s">
        <v>1638</v>
      </c>
      <c r="H1882" s="12">
        <v>39618</v>
      </c>
      <c r="I1882" s="12" t="s">
        <v>1638</v>
      </c>
      <c r="J1882" s="12">
        <v>39618</v>
      </c>
      <c r="K1882" s="4">
        <v>903</v>
      </c>
      <c r="L1882" s="1" t="s">
        <v>146</v>
      </c>
      <c r="M1882" s="1" t="s">
        <v>132</v>
      </c>
      <c r="N1882" s="1" t="s">
        <v>550</v>
      </c>
      <c r="O1882" s="1" t="s">
        <v>551</v>
      </c>
      <c r="P1882">
        <v>300</v>
      </c>
      <c r="Q1882">
        <v>1260</v>
      </c>
      <c r="R1882">
        <v>51786</v>
      </c>
      <c r="S1882">
        <v>41.1</v>
      </c>
      <c r="T1882">
        <v>0.14000000000000001</v>
      </c>
      <c r="U1882">
        <f t="shared" si="519"/>
        <v>51786</v>
      </c>
      <c r="V1882">
        <f t="shared" si="520"/>
        <v>378000</v>
      </c>
      <c r="W1882" s="1" t="s">
        <v>552</v>
      </c>
      <c r="X1882" s="1" t="s">
        <v>361</v>
      </c>
      <c r="Y1882" s="1" t="s">
        <v>361</v>
      </c>
      <c r="Z1882" s="3">
        <v>7912</v>
      </c>
      <c r="AA1882" s="4">
        <f t="shared" si="524"/>
        <v>1185</v>
      </c>
      <c r="AB1882" s="4">
        <f t="shared" si="511"/>
        <v>2383.022434</v>
      </c>
      <c r="AC1882" s="4">
        <f t="shared" si="518"/>
        <v>1185</v>
      </c>
      <c r="AD1882" s="4">
        <f t="shared" si="525"/>
        <v>1185</v>
      </c>
      <c r="AE1882" s="4">
        <v>1185</v>
      </c>
      <c r="AF1882" s="4">
        <v>1185</v>
      </c>
      <c r="AG1882" s="4">
        <f>AE1882</f>
        <v>1185</v>
      </c>
      <c r="AI1882" t="e">
        <f t="shared" si="521"/>
        <v>#N/A</v>
      </c>
      <c r="AJ1882">
        <v>2350.5300000000002</v>
      </c>
      <c r="AK1882" s="2">
        <v>2350.5300000000002</v>
      </c>
      <c r="AL1882" s="2">
        <f>AJ1882</f>
        <v>2350.5300000000002</v>
      </c>
      <c r="AM1882" s="4"/>
      <c r="AN1882" t="e">
        <f>VLOOKUP([1]!Tabelle13[[#This Row],[Vlookup this ID for freight costs]],$AL$2:$AL$6811,2,FALSE)</f>
        <v>#REF!</v>
      </c>
      <c r="AP1882">
        <v>82.86</v>
      </c>
      <c r="AQ1882">
        <v>82.86</v>
      </c>
      <c r="AR1882" s="4">
        <v>19</v>
      </c>
      <c r="AS1882" s="4">
        <v>6</v>
      </c>
      <c r="AT1882" s="4">
        <v>2008</v>
      </c>
      <c r="AU1882" s="4">
        <v>19</v>
      </c>
      <c r="AV1882" s="4">
        <v>6</v>
      </c>
      <c r="AW1882" s="4">
        <v>2008</v>
      </c>
      <c r="AX1882" t="str">
        <f t="shared" si="522"/>
        <v>No Delay</v>
      </c>
      <c r="AY1882">
        <f t="shared" si="523"/>
        <v>0</v>
      </c>
    </row>
    <row r="1883" spans="1:51" x14ac:dyDescent="0.2">
      <c r="A1883" s="3">
        <v>82537</v>
      </c>
      <c r="B1883" s="1" t="s">
        <v>175</v>
      </c>
      <c r="C1883" s="1" t="s">
        <v>165</v>
      </c>
      <c r="D1883" s="1" t="s">
        <v>130</v>
      </c>
      <c r="E1883" s="1" t="s">
        <v>53</v>
      </c>
      <c r="F1883" s="1" t="s">
        <v>53</v>
      </c>
      <c r="G1883" s="13" t="s">
        <v>789</v>
      </c>
      <c r="H1883" s="12">
        <v>41307</v>
      </c>
      <c r="I1883" s="12" t="s">
        <v>789</v>
      </c>
      <c r="J1883" s="12">
        <v>41307</v>
      </c>
      <c r="K1883" s="4">
        <v>4424</v>
      </c>
      <c r="L1883" s="1" t="s">
        <v>146</v>
      </c>
      <c r="M1883" s="1" t="s">
        <v>132</v>
      </c>
      <c r="N1883" s="1" t="s">
        <v>238</v>
      </c>
      <c r="O1883" s="1" t="s">
        <v>93</v>
      </c>
      <c r="P1883">
        <v>30</v>
      </c>
      <c r="Q1883">
        <v>5580</v>
      </c>
      <c r="R1883">
        <v>26839.8</v>
      </c>
      <c r="S1883">
        <v>4.8099999999999996</v>
      </c>
      <c r="T1883">
        <v>0.16</v>
      </c>
      <c r="U1883">
        <f t="shared" si="519"/>
        <v>26839.8</v>
      </c>
      <c r="V1883">
        <f t="shared" si="520"/>
        <v>167400</v>
      </c>
      <c r="W1883" s="1" t="s">
        <v>1487</v>
      </c>
      <c r="X1883" s="1" t="s">
        <v>1236</v>
      </c>
      <c r="Y1883" s="1" t="s">
        <v>161</v>
      </c>
      <c r="Z1883" s="3">
        <v>5149</v>
      </c>
      <c r="AA1883" s="4">
        <f t="shared" si="524"/>
        <v>1187</v>
      </c>
      <c r="AB1883" s="4">
        <f t="shared" si="511"/>
        <v>2857.1329299999998</v>
      </c>
      <c r="AC1883" s="4">
        <f t="shared" si="518"/>
        <v>1187</v>
      </c>
      <c r="AD1883" s="4">
        <f t="shared" si="525"/>
        <v>1187</v>
      </c>
      <c r="AE1883" s="4">
        <v>1187</v>
      </c>
      <c r="AF1883" s="4">
        <v>1187</v>
      </c>
      <c r="AG1883" s="4">
        <f>AE1883</f>
        <v>1187</v>
      </c>
      <c r="AI1883" t="e">
        <f t="shared" si="521"/>
        <v>#N/A</v>
      </c>
      <c r="AJ1883">
        <v>9609.69</v>
      </c>
      <c r="AK1883" s="2">
        <v>9609.69</v>
      </c>
      <c r="AL1883" s="2">
        <f>AJ1883</f>
        <v>9609.69</v>
      </c>
      <c r="AM1883" s="4"/>
      <c r="AN1883" t="e">
        <f>VLOOKUP([1]!Tabelle13[[#This Row],[Vlookup this ID for freight costs]],$AL$2:$AL$6811,2,FALSE)</f>
        <v>#REF!</v>
      </c>
      <c r="AP1883">
        <v>37.630000000000003</v>
      </c>
      <c r="AQ1883">
        <v>37.630000000000003</v>
      </c>
      <c r="AR1883" s="4">
        <v>2</v>
      </c>
      <c r="AS1883" s="4">
        <v>2</v>
      </c>
      <c r="AT1883" s="4">
        <v>2013</v>
      </c>
      <c r="AU1883" s="4">
        <v>2</v>
      </c>
      <c r="AV1883" s="4">
        <v>2</v>
      </c>
      <c r="AW1883" s="4">
        <v>2013</v>
      </c>
      <c r="AX1883" t="str">
        <f t="shared" si="522"/>
        <v>No Delay</v>
      </c>
      <c r="AY1883">
        <f t="shared" si="523"/>
        <v>0</v>
      </c>
    </row>
    <row r="1884" spans="1:51" x14ac:dyDescent="0.2">
      <c r="A1884" s="3">
        <v>83101</v>
      </c>
      <c r="B1884" s="1" t="s">
        <v>175</v>
      </c>
      <c r="C1884" s="1" t="s">
        <v>165</v>
      </c>
      <c r="D1884" s="1" t="s">
        <v>130</v>
      </c>
      <c r="E1884" s="1" t="s">
        <v>53</v>
      </c>
      <c r="F1884" s="1" t="s">
        <v>53</v>
      </c>
      <c r="G1884" s="13" t="s">
        <v>789</v>
      </c>
      <c r="H1884" s="12">
        <v>41307</v>
      </c>
      <c r="I1884" s="12" t="s">
        <v>789</v>
      </c>
      <c r="J1884" s="12">
        <v>41307</v>
      </c>
      <c r="K1884" s="4">
        <v>4425</v>
      </c>
      <c r="L1884" s="1" t="s">
        <v>146</v>
      </c>
      <c r="M1884" s="1" t="s">
        <v>132</v>
      </c>
      <c r="N1884" s="1" t="s">
        <v>238</v>
      </c>
      <c r="O1884" s="1" t="s">
        <v>93</v>
      </c>
      <c r="P1884">
        <v>30</v>
      </c>
      <c r="Q1884">
        <v>1525</v>
      </c>
      <c r="R1884">
        <v>7335.25</v>
      </c>
      <c r="S1884">
        <v>4.8099999999999996</v>
      </c>
      <c r="T1884">
        <v>0.16</v>
      </c>
      <c r="U1884">
        <f t="shared" si="519"/>
        <v>7335.2499999999991</v>
      </c>
      <c r="V1884">
        <f t="shared" si="520"/>
        <v>45750</v>
      </c>
      <c r="W1884" s="1" t="s">
        <v>1487</v>
      </c>
      <c r="X1884" s="1" t="s">
        <v>1236</v>
      </c>
      <c r="Y1884" s="1" t="s">
        <v>161</v>
      </c>
      <c r="Z1884" s="3">
        <v>5149</v>
      </c>
      <c r="AA1884" s="4">
        <f t="shared" si="524"/>
        <v>1187</v>
      </c>
      <c r="AB1884" s="4">
        <f t="shared" si="511"/>
        <v>2412.1056009999998</v>
      </c>
      <c r="AC1884" s="4">
        <f t="shared" si="518"/>
        <v>1187</v>
      </c>
      <c r="AD1884" s="4">
        <f t="shared" si="525"/>
        <v>1169.7060220000001</v>
      </c>
      <c r="AE1884" s="3" t="s">
        <v>1682</v>
      </c>
      <c r="AF1884" s="3">
        <v>1187</v>
      </c>
      <c r="AG1884" s="4">
        <f>AI1884</f>
        <v>1187</v>
      </c>
      <c r="AH1884" s="4">
        <v>82537</v>
      </c>
      <c r="AI1884">
        <f t="shared" si="521"/>
        <v>1187</v>
      </c>
      <c r="AJ1884" t="s">
        <v>1682</v>
      </c>
      <c r="AK1884" s="2">
        <v>9609.69</v>
      </c>
      <c r="AL1884" s="2">
        <f>AN1884</f>
        <v>9609.69</v>
      </c>
      <c r="AM1884" s="4">
        <v>82537</v>
      </c>
      <c r="AN1884">
        <f>INDEX($AJ$2:$AJ$6811,MATCH(AM1884,$A$2:$A$6811,0))</f>
        <v>9609.69</v>
      </c>
      <c r="AP1884">
        <v>10.28</v>
      </c>
      <c r="AQ1884">
        <v>10.28</v>
      </c>
      <c r="AR1884" s="4">
        <v>2</v>
      </c>
      <c r="AS1884" s="4">
        <v>2</v>
      </c>
      <c r="AT1884" s="4">
        <v>2013</v>
      </c>
      <c r="AU1884" s="4">
        <v>2</v>
      </c>
      <c r="AV1884" s="4">
        <v>2</v>
      </c>
      <c r="AW1884" s="4">
        <v>2013</v>
      </c>
      <c r="AX1884" t="str">
        <f t="shared" si="522"/>
        <v>No Delay</v>
      </c>
      <c r="AY1884">
        <f t="shared" si="523"/>
        <v>0</v>
      </c>
    </row>
    <row r="1885" spans="1:51" x14ac:dyDescent="0.2">
      <c r="A1885" s="3">
        <v>84779</v>
      </c>
      <c r="B1885" s="1" t="s">
        <v>175</v>
      </c>
      <c r="C1885" s="1" t="s">
        <v>165</v>
      </c>
      <c r="D1885" s="1" t="s">
        <v>130</v>
      </c>
      <c r="E1885" s="1" t="s">
        <v>53</v>
      </c>
      <c r="F1885" s="1" t="s">
        <v>53</v>
      </c>
      <c r="G1885" s="13" t="s">
        <v>789</v>
      </c>
      <c r="H1885" s="12">
        <v>41307</v>
      </c>
      <c r="I1885" s="12" t="s">
        <v>789</v>
      </c>
      <c r="J1885" s="12">
        <v>41307</v>
      </c>
      <c r="K1885" s="4">
        <v>4426</v>
      </c>
      <c r="L1885" s="1" t="s">
        <v>146</v>
      </c>
      <c r="M1885" s="1" t="s">
        <v>132</v>
      </c>
      <c r="N1885" s="1" t="s">
        <v>275</v>
      </c>
      <c r="O1885" s="1" t="s">
        <v>93</v>
      </c>
      <c r="P1885">
        <v>60</v>
      </c>
      <c r="Q1885">
        <v>1485</v>
      </c>
      <c r="R1885">
        <v>11464.2</v>
      </c>
      <c r="S1885">
        <v>7.72</v>
      </c>
      <c r="T1885">
        <v>0.13</v>
      </c>
      <c r="U1885">
        <f t="shared" si="519"/>
        <v>11464.199999999999</v>
      </c>
      <c r="V1885">
        <f t="shared" si="520"/>
        <v>89100</v>
      </c>
      <c r="W1885" s="1" t="s">
        <v>160</v>
      </c>
      <c r="X1885" s="1" t="s">
        <v>1236</v>
      </c>
      <c r="Y1885" s="1" t="s">
        <v>161</v>
      </c>
      <c r="Z1885" s="3">
        <v>5149</v>
      </c>
      <c r="AA1885" s="4">
        <f t="shared" si="524"/>
        <v>1187</v>
      </c>
      <c r="AB1885" s="4">
        <f t="shared" si="511"/>
        <v>2407.7156890000001</v>
      </c>
      <c r="AC1885" s="4">
        <f t="shared" si="518"/>
        <v>1187</v>
      </c>
      <c r="AD1885" s="4">
        <f t="shared" si="525"/>
        <v>1050.5</v>
      </c>
      <c r="AE1885" s="3" t="s">
        <v>1682</v>
      </c>
      <c r="AF1885" s="3">
        <v>1187</v>
      </c>
      <c r="AG1885" s="4">
        <f>AI1885</f>
        <v>1187</v>
      </c>
      <c r="AH1885" s="4">
        <v>82537</v>
      </c>
      <c r="AI1885">
        <f t="shared" si="521"/>
        <v>1187</v>
      </c>
      <c r="AJ1885" t="s">
        <v>1682</v>
      </c>
      <c r="AK1885" s="2">
        <v>9609.69</v>
      </c>
      <c r="AL1885" s="2">
        <f>AN1885</f>
        <v>9609.69</v>
      </c>
      <c r="AM1885" s="4">
        <v>82537</v>
      </c>
      <c r="AN1885">
        <f>INDEX($AJ$2:$AJ$6811,MATCH(AM1885,$A$2:$A$6811,0))</f>
        <v>9609.69</v>
      </c>
      <c r="AP1885">
        <v>16.07</v>
      </c>
      <c r="AQ1885">
        <v>16.07</v>
      </c>
      <c r="AR1885" s="4">
        <v>2</v>
      </c>
      <c r="AS1885" s="4">
        <v>2</v>
      </c>
      <c r="AT1885" s="4">
        <v>2013</v>
      </c>
      <c r="AU1885" s="4">
        <v>2</v>
      </c>
      <c r="AV1885" s="4">
        <v>2</v>
      </c>
      <c r="AW1885" s="4">
        <v>2013</v>
      </c>
      <c r="AX1885" t="str">
        <f t="shared" si="522"/>
        <v>No Delay</v>
      </c>
      <c r="AY1885">
        <f t="shared" si="523"/>
        <v>0</v>
      </c>
    </row>
    <row r="1886" spans="1:51" x14ac:dyDescent="0.2">
      <c r="A1886" s="3">
        <v>85924</v>
      </c>
      <c r="B1886" s="1" t="s">
        <v>175</v>
      </c>
      <c r="C1886" s="1" t="s">
        <v>165</v>
      </c>
      <c r="D1886" s="1" t="s">
        <v>130</v>
      </c>
      <c r="E1886" s="1" t="s">
        <v>53</v>
      </c>
      <c r="F1886" s="1" t="s">
        <v>53</v>
      </c>
      <c r="G1886" s="13" t="s">
        <v>789</v>
      </c>
      <c r="H1886" s="12">
        <v>41307</v>
      </c>
      <c r="I1886" s="12" t="s">
        <v>789</v>
      </c>
      <c r="J1886" s="12">
        <v>41307</v>
      </c>
      <c r="K1886" s="4">
        <v>4428</v>
      </c>
      <c r="L1886" s="1" t="s">
        <v>146</v>
      </c>
      <c r="M1886" s="1" t="s">
        <v>132</v>
      </c>
      <c r="N1886" s="1" t="s">
        <v>154</v>
      </c>
      <c r="O1886" s="1" t="s">
        <v>93</v>
      </c>
      <c r="P1886">
        <v>60</v>
      </c>
      <c r="Q1886">
        <v>3235</v>
      </c>
      <c r="R1886">
        <v>31120.7</v>
      </c>
      <c r="S1886">
        <v>9.6199999999999992</v>
      </c>
      <c r="T1886">
        <v>0.16</v>
      </c>
      <c r="U1886">
        <f t="shared" si="519"/>
        <v>31120.699999999997</v>
      </c>
      <c r="V1886">
        <f t="shared" si="520"/>
        <v>194100</v>
      </c>
      <c r="W1886" s="1" t="s">
        <v>179</v>
      </c>
      <c r="X1886" s="1" t="s">
        <v>1236</v>
      </c>
      <c r="Y1886" s="1" t="s">
        <v>156</v>
      </c>
      <c r="Z1886" s="3">
        <v>5457</v>
      </c>
      <c r="AA1886" s="4">
        <f t="shared" si="524"/>
        <v>1187</v>
      </c>
      <c r="AB1886" s="4">
        <f t="shared" si="511"/>
        <v>2599.7743390000001</v>
      </c>
      <c r="AC1886" s="4">
        <f t="shared" si="518"/>
        <v>1187</v>
      </c>
      <c r="AD1886" s="4">
        <f t="shared" si="525"/>
        <v>1585.5</v>
      </c>
      <c r="AE1886" s="3" t="s">
        <v>1682</v>
      </c>
      <c r="AF1886" s="3">
        <v>1187</v>
      </c>
      <c r="AG1886" s="4">
        <f>AI1886</f>
        <v>1187</v>
      </c>
      <c r="AH1886" s="4">
        <v>82537</v>
      </c>
      <c r="AI1886">
        <f t="shared" si="521"/>
        <v>1187</v>
      </c>
      <c r="AJ1886" t="s">
        <v>1682</v>
      </c>
      <c r="AK1886" s="2">
        <v>9609.69</v>
      </c>
      <c r="AL1886" s="2">
        <f>AN1886</f>
        <v>9609.69</v>
      </c>
      <c r="AM1886" s="4">
        <v>82537</v>
      </c>
      <c r="AN1886">
        <f>INDEX($AJ$2:$AJ$6811,MATCH(AM1886,$A$2:$A$6811,0))</f>
        <v>9609.69</v>
      </c>
      <c r="AP1886">
        <v>43.63</v>
      </c>
      <c r="AQ1886">
        <v>43.63</v>
      </c>
      <c r="AR1886" s="4">
        <v>2</v>
      </c>
      <c r="AS1886" s="4">
        <v>2</v>
      </c>
      <c r="AT1886" s="4">
        <v>2013</v>
      </c>
      <c r="AU1886" s="4">
        <v>2</v>
      </c>
      <c r="AV1886" s="4">
        <v>2</v>
      </c>
      <c r="AW1886" s="4">
        <v>2013</v>
      </c>
      <c r="AX1886" t="str">
        <f t="shared" si="522"/>
        <v>No Delay</v>
      </c>
      <c r="AY1886">
        <f t="shared" si="523"/>
        <v>0</v>
      </c>
    </row>
    <row r="1887" spans="1:51" x14ac:dyDescent="0.2">
      <c r="A1887" s="3">
        <v>83412</v>
      </c>
      <c r="B1887" s="1" t="s">
        <v>175</v>
      </c>
      <c r="C1887" s="1" t="s">
        <v>165</v>
      </c>
      <c r="D1887" s="1" t="s">
        <v>130</v>
      </c>
      <c r="E1887" s="1" t="s">
        <v>101</v>
      </c>
      <c r="F1887" s="1" t="s">
        <v>101</v>
      </c>
      <c r="G1887" s="13" t="s">
        <v>256</v>
      </c>
      <c r="H1887" s="12">
        <v>40269</v>
      </c>
      <c r="I1887" s="12" t="s">
        <v>922</v>
      </c>
      <c r="J1887" s="12">
        <v>40262</v>
      </c>
      <c r="K1887" s="4">
        <v>2267</v>
      </c>
      <c r="L1887" s="1" t="s">
        <v>146</v>
      </c>
      <c r="M1887" s="1" t="s">
        <v>132</v>
      </c>
      <c r="N1887" s="1" t="s">
        <v>275</v>
      </c>
      <c r="O1887" s="1" t="s">
        <v>93</v>
      </c>
      <c r="P1887">
        <v>60</v>
      </c>
      <c r="Q1887">
        <v>118</v>
      </c>
      <c r="R1887">
        <v>1033.68</v>
      </c>
      <c r="S1887">
        <v>8.76</v>
      </c>
      <c r="T1887">
        <v>0.15</v>
      </c>
      <c r="U1887">
        <f t="shared" si="519"/>
        <v>1033.68</v>
      </c>
      <c r="V1887">
        <f t="shared" si="520"/>
        <v>7080</v>
      </c>
      <c r="W1887" s="1" t="s">
        <v>160</v>
      </c>
      <c r="X1887" s="1" t="s">
        <v>1236</v>
      </c>
      <c r="Y1887" s="1" t="s">
        <v>161</v>
      </c>
      <c r="Z1887" s="3">
        <v>10896</v>
      </c>
      <c r="AA1887" s="4">
        <f t="shared" si="524"/>
        <v>1188</v>
      </c>
      <c r="AB1887" s="4">
        <f t="shared" si="511"/>
        <v>2257.6904463999999</v>
      </c>
      <c r="AC1887" s="4">
        <f t="shared" si="518"/>
        <v>1188</v>
      </c>
      <c r="AD1887" s="4">
        <f t="shared" si="525"/>
        <v>1606.6540108000002</v>
      </c>
      <c r="AE1887" s="3" t="s">
        <v>1683</v>
      </c>
      <c r="AF1887" s="3">
        <v>1188</v>
      </c>
      <c r="AG1887" s="4">
        <f>AI1887</f>
        <v>1188</v>
      </c>
      <c r="AH1887" s="4">
        <v>82311</v>
      </c>
      <c r="AI1887">
        <f t="shared" si="521"/>
        <v>1188</v>
      </c>
      <c r="AJ1887" t="s">
        <v>1683</v>
      </c>
      <c r="AK1887" s="2">
        <v>4097</v>
      </c>
      <c r="AL1887" s="2">
        <f>AN1887</f>
        <v>4097</v>
      </c>
      <c r="AM1887" s="4">
        <v>82311</v>
      </c>
      <c r="AN1887">
        <f>INDEX($AJ$2:$AJ$6811,MATCH(AM1887,$A$2:$A$6811,0))</f>
        <v>4097</v>
      </c>
      <c r="AP1887">
        <v>2.0299999999999998</v>
      </c>
      <c r="AQ1887">
        <v>2.0299999999999998</v>
      </c>
      <c r="AR1887" s="4">
        <v>1</v>
      </c>
      <c r="AS1887" s="4">
        <v>4</v>
      </c>
      <c r="AT1887" s="4">
        <v>2010</v>
      </c>
      <c r="AU1887" s="4">
        <v>25</v>
      </c>
      <c r="AV1887" s="4">
        <v>4</v>
      </c>
      <c r="AW1887" s="4">
        <v>2010</v>
      </c>
      <c r="AX1887" t="str">
        <f t="shared" si="522"/>
        <v>Delay</v>
      </c>
      <c r="AY1887">
        <f t="shared" si="523"/>
        <v>0</v>
      </c>
    </row>
    <row r="1888" spans="1:51" x14ac:dyDescent="0.2">
      <c r="A1888" s="3">
        <v>82311</v>
      </c>
      <c r="B1888" s="1" t="s">
        <v>175</v>
      </c>
      <c r="C1888" s="1" t="s">
        <v>165</v>
      </c>
      <c r="D1888" s="1" t="s">
        <v>130</v>
      </c>
      <c r="E1888" s="1" t="s">
        <v>101</v>
      </c>
      <c r="F1888" s="1" t="s">
        <v>101</v>
      </c>
      <c r="G1888" s="13" t="s">
        <v>256</v>
      </c>
      <c r="H1888" s="12">
        <v>40269</v>
      </c>
      <c r="I1888" s="12" t="s">
        <v>922</v>
      </c>
      <c r="J1888" s="12">
        <v>40262</v>
      </c>
      <c r="K1888" s="4">
        <v>2265</v>
      </c>
      <c r="L1888" s="1" t="s">
        <v>146</v>
      </c>
      <c r="M1888" s="1" t="s">
        <v>132</v>
      </c>
      <c r="N1888" s="1" t="s">
        <v>275</v>
      </c>
      <c r="O1888" s="1" t="s">
        <v>93</v>
      </c>
      <c r="P1888">
        <v>60</v>
      </c>
      <c r="Q1888">
        <v>17896</v>
      </c>
      <c r="R1888">
        <v>156768.95999999999</v>
      </c>
      <c r="S1888">
        <v>8.76</v>
      </c>
      <c r="T1888">
        <v>0.15</v>
      </c>
      <c r="U1888">
        <f t="shared" si="519"/>
        <v>156768.95999999999</v>
      </c>
      <c r="V1888">
        <f t="shared" si="520"/>
        <v>1073760</v>
      </c>
      <c r="W1888" s="1" t="s">
        <v>179</v>
      </c>
      <c r="X1888" s="1" t="s">
        <v>1236</v>
      </c>
      <c r="Y1888" s="1" t="s">
        <v>156</v>
      </c>
      <c r="Z1888" s="3">
        <v>11413</v>
      </c>
      <c r="AA1888" s="4">
        <f t="shared" si="524"/>
        <v>1188</v>
      </c>
      <c r="AB1888" s="4">
        <f t="shared" ref="AB1888:AB1951" si="526" xml:space="preserve"> 2244.740206  + 0.1097478*Q1888</f>
        <v>4208.7868348000002</v>
      </c>
      <c r="AC1888" s="4">
        <f t="shared" si="518"/>
        <v>1188</v>
      </c>
      <c r="AD1888" s="4">
        <f t="shared" si="525"/>
        <v>1188</v>
      </c>
      <c r="AE1888" s="4">
        <v>1188</v>
      </c>
      <c r="AF1888" s="4">
        <v>1188</v>
      </c>
      <c r="AG1888" s="4">
        <f>AE1888</f>
        <v>1188</v>
      </c>
      <c r="AI1888" t="e">
        <f t="shared" si="521"/>
        <v>#N/A</v>
      </c>
      <c r="AJ1888">
        <v>4097</v>
      </c>
      <c r="AK1888" s="2">
        <v>4097</v>
      </c>
      <c r="AL1888" s="2">
        <f>AJ1888</f>
        <v>4097</v>
      </c>
      <c r="AM1888" s="4"/>
      <c r="AN1888" t="e">
        <f>VLOOKUP([1]!Tabelle13[[#This Row],[Vlookup this ID for freight costs]],$AL$2:$AL$6811,2,FALSE)</f>
        <v>#REF!</v>
      </c>
      <c r="AP1888">
        <v>307.27</v>
      </c>
      <c r="AQ1888">
        <v>307.27</v>
      </c>
      <c r="AR1888" s="4">
        <v>1</v>
      </c>
      <c r="AS1888" s="4">
        <v>4</v>
      </c>
      <c r="AT1888" s="4">
        <v>2010</v>
      </c>
      <c r="AU1888" s="4">
        <v>25</v>
      </c>
      <c r="AV1888" s="4">
        <v>4</v>
      </c>
      <c r="AW1888" s="4">
        <v>2010</v>
      </c>
      <c r="AX1888" t="str">
        <f t="shared" si="522"/>
        <v>Delay</v>
      </c>
      <c r="AY1888">
        <f t="shared" si="523"/>
        <v>0</v>
      </c>
    </row>
    <row r="1889" spans="1:51" x14ac:dyDescent="0.2">
      <c r="A1889" s="3">
        <v>82368</v>
      </c>
      <c r="B1889" s="1" t="s">
        <v>215</v>
      </c>
      <c r="C1889" s="1" t="s">
        <v>89</v>
      </c>
      <c r="D1889" s="1" t="s">
        <v>130</v>
      </c>
      <c r="E1889" s="1" t="s">
        <v>53</v>
      </c>
      <c r="F1889" s="1" t="s">
        <v>53</v>
      </c>
      <c r="G1889" s="13" t="s">
        <v>1684</v>
      </c>
      <c r="H1889" s="12">
        <v>40574</v>
      </c>
      <c r="I1889" s="12" t="s">
        <v>1469</v>
      </c>
      <c r="J1889" s="12">
        <v>40596</v>
      </c>
      <c r="K1889" s="4">
        <v>3017</v>
      </c>
      <c r="L1889" s="1" t="s">
        <v>146</v>
      </c>
      <c r="M1889" s="1" t="s">
        <v>132</v>
      </c>
      <c r="N1889" s="1" t="s">
        <v>389</v>
      </c>
      <c r="O1889" s="1" t="s">
        <v>93</v>
      </c>
      <c r="P1889">
        <v>30</v>
      </c>
      <c r="Q1889">
        <v>2610</v>
      </c>
      <c r="R1889">
        <v>58725</v>
      </c>
      <c r="S1889">
        <v>22.5</v>
      </c>
      <c r="T1889">
        <v>0.75</v>
      </c>
      <c r="U1889">
        <f t="shared" si="519"/>
        <v>58725</v>
      </c>
      <c r="V1889">
        <f t="shared" si="520"/>
        <v>78300</v>
      </c>
      <c r="W1889" s="1" t="s">
        <v>160</v>
      </c>
      <c r="X1889" s="1" t="s">
        <v>1236</v>
      </c>
      <c r="Y1889" s="1" t="s">
        <v>161</v>
      </c>
      <c r="Z1889" s="3">
        <v>8828</v>
      </c>
      <c r="AA1889" s="4">
        <f t="shared" si="524"/>
        <v>1195</v>
      </c>
      <c r="AB1889" s="4">
        <f t="shared" si="526"/>
        <v>2531.1819639999999</v>
      </c>
      <c r="AC1889" s="4">
        <f t="shared" si="518"/>
        <v>1195</v>
      </c>
      <c r="AD1889" s="4">
        <f t="shared" si="525"/>
        <v>1195</v>
      </c>
      <c r="AE1889" s="4">
        <v>1195</v>
      </c>
      <c r="AF1889" s="4">
        <v>1195</v>
      </c>
      <c r="AG1889" s="4">
        <f>AE1889</f>
        <v>1195</v>
      </c>
      <c r="AI1889" t="e">
        <f t="shared" si="521"/>
        <v>#N/A</v>
      </c>
      <c r="AJ1889">
        <v>8758.3700000000008</v>
      </c>
      <c r="AK1889" s="2">
        <v>8758.3700000000008</v>
      </c>
      <c r="AL1889" s="2">
        <f>AJ1889</f>
        <v>8758.3700000000008</v>
      </c>
      <c r="AM1889" s="4"/>
      <c r="AN1889" t="e">
        <f>VLOOKUP([1]!Tabelle13[[#This Row],[Vlookup this ID for freight costs]],$AL$2:$AL$6811,2,FALSE)</f>
        <v>#REF!</v>
      </c>
      <c r="AP1889">
        <v>126.61</v>
      </c>
      <c r="AQ1889">
        <v>126.61</v>
      </c>
      <c r="AR1889" s="4">
        <v>31</v>
      </c>
      <c r="AS1889" s="4">
        <v>1</v>
      </c>
      <c r="AT1889" s="4">
        <v>2011</v>
      </c>
      <c r="AU1889" s="4">
        <v>22</v>
      </c>
      <c r="AV1889" s="4">
        <v>2</v>
      </c>
      <c r="AW1889" s="4">
        <v>2011</v>
      </c>
      <c r="AX1889" t="str">
        <f t="shared" si="522"/>
        <v>Delay</v>
      </c>
      <c r="AY1889">
        <f t="shared" si="523"/>
        <v>22</v>
      </c>
    </row>
    <row r="1890" spans="1:51" x14ac:dyDescent="0.2">
      <c r="A1890" s="3">
        <v>82935</v>
      </c>
      <c r="B1890" s="1" t="s">
        <v>215</v>
      </c>
      <c r="C1890" s="1" t="s">
        <v>89</v>
      </c>
      <c r="D1890" s="1" t="s">
        <v>130</v>
      </c>
      <c r="E1890" s="1" t="s">
        <v>53</v>
      </c>
      <c r="F1890" s="1" t="s">
        <v>53</v>
      </c>
      <c r="G1890" s="13" t="s">
        <v>1684</v>
      </c>
      <c r="H1890" s="12">
        <v>40574</v>
      </c>
      <c r="I1890" s="12" t="s">
        <v>1469</v>
      </c>
      <c r="J1890" s="12">
        <v>40596</v>
      </c>
      <c r="K1890" s="4">
        <v>3020</v>
      </c>
      <c r="L1890" s="1" t="s">
        <v>146</v>
      </c>
      <c r="M1890" s="1" t="s">
        <v>132</v>
      </c>
      <c r="N1890" s="1" t="s">
        <v>178</v>
      </c>
      <c r="O1890" s="1" t="s">
        <v>93</v>
      </c>
      <c r="P1890">
        <v>60</v>
      </c>
      <c r="Q1890">
        <v>13362</v>
      </c>
      <c r="R1890">
        <v>96340.02</v>
      </c>
      <c r="S1890">
        <v>7.21</v>
      </c>
      <c r="T1890">
        <v>0.12</v>
      </c>
      <c r="U1890">
        <f t="shared" si="519"/>
        <v>96340.02</v>
      </c>
      <c r="V1890">
        <f t="shared" si="520"/>
        <v>801720</v>
      </c>
      <c r="W1890" s="1" t="s">
        <v>155</v>
      </c>
      <c r="X1890" s="1" t="s">
        <v>1236</v>
      </c>
      <c r="Y1890" s="1" t="s">
        <v>156</v>
      </c>
      <c r="Z1890" s="3">
        <v>9211</v>
      </c>
      <c r="AA1890" s="4">
        <f t="shared" si="524"/>
        <v>1195</v>
      </c>
      <c r="AB1890" s="4">
        <f t="shared" si="526"/>
        <v>3711.1903096000001</v>
      </c>
      <c r="AC1890" s="4">
        <f t="shared" si="518"/>
        <v>1195</v>
      </c>
      <c r="AD1890" s="4">
        <f t="shared" si="525"/>
        <v>1195</v>
      </c>
      <c r="AE1890" s="3" t="s">
        <v>1685</v>
      </c>
      <c r="AF1890" s="3">
        <v>1195</v>
      </c>
      <c r="AG1890" s="4">
        <f>AI1890</f>
        <v>1195</v>
      </c>
      <c r="AH1890" s="4">
        <v>82368</v>
      </c>
      <c r="AI1890">
        <f t="shared" si="521"/>
        <v>1195</v>
      </c>
      <c r="AJ1890" t="s">
        <v>1685</v>
      </c>
      <c r="AK1890" s="2">
        <v>8758.3700000000008</v>
      </c>
      <c r="AL1890" s="2">
        <f>AN1890</f>
        <v>8758.3700000000008</v>
      </c>
      <c r="AM1890" s="4">
        <v>82368</v>
      </c>
      <c r="AN1890">
        <f>INDEX($AJ$2:$AJ$6811,MATCH(AM1890,$A$2:$A$6811,0))</f>
        <v>8758.3700000000008</v>
      </c>
      <c r="AP1890">
        <v>207.71</v>
      </c>
      <c r="AQ1890">
        <v>207.71</v>
      </c>
      <c r="AR1890" s="4">
        <v>31</v>
      </c>
      <c r="AS1890" s="4">
        <v>1</v>
      </c>
      <c r="AT1890" s="4">
        <v>2011</v>
      </c>
      <c r="AU1890" s="4">
        <v>22</v>
      </c>
      <c r="AV1890" s="4">
        <v>2</v>
      </c>
      <c r="AW1890" s="4">
        <v>2011</v>
      </c>
      <c r="AX1890" t="str">
        <f t="shared" si="522"/>
        <v>Delay</v>
      </c>
      <c r="AY1890">
        <f t="shared" si="523"/>
        <v>22</v>
      </c>
    </row>
    <row r="1891" spans="1:51" x14ac:dyDescent="0.2">
      <c r="A1891" s="3">
        <v>85178</v>
      </c>
      <c r="B1891" s="1" t="s">
        <v>215</v>
      </c>
      <c r="C1891" s="1" t="s">
        <v>89</v>
      </c>
      <c r="D1891" s="1" t="s">
        <v>130</v>
      </c>
      <c r="E1891" s="1" t="s">
        <v>53</v>
      </c>
      <c r="F1891" s="1" t="s">
        <v>53</v>
      </c>
      <c r="G1891" s="13" t="s">
        <v>1684</v>
      </c>
      <c r="H1891" s="12">
        <v>40574</v>
      </c>
      <c r="I1891" s="12" t="s">
        <v>1469</v>
      </c>
      <c r="J1891" s="12">
        <v>40596</v>
      </c>
      <c r="K1891" s="4">
        <v>3026</v>
      </c>
      <c r="L1891" s="1" t="s">
        <v>146</v>
      </c>
      <c r="M1891" s="1" t="s">
        <v>132</v>
      </c>
      <c r="N1891" s="1" t="s">
        <v>163</v>
      </c>
      <c r="O1891" s="1" t="s">
        <v>93</v>
      </c>
      <c r="P1891">
        <v>60</v>
      </c>
      <c r="Q1891">
        <v>2436</v>
      </c>
      <c r="R1891">
        <v>37758</v>
      </c>
      <c r="S1891">
        <v>15.5</v>
      </c>
      <c r="T1891">
        <v>0.26</v>
      </c>
      <c r="U1891">
        <f t="shared" si="519"/>
        <v>37758</v>
      </c>
      <c r="V1891">
        <f t="shared" si="520"/>
        <v>146160</v>
      </c>
      <c r="W1891" s="1" t="s">
        <v>160</v>
      </c>
      <c r="X1891" s="1" t="s">
        <v>1236</v>
      </c>
      <c r="Y1891" s="1" t="s">
        <v>161</v>
      </c>
      <c r="Z1891" s="3">
        <v>8828</v>
      </c>
      <c r="AA1891" s="4">
        <f t="shared" si="524"/>
        <v>1195</v>
      </c>
      <c r="AB1891" s="4">
        <f t="shared" si="526"/>
        <v>2512.0858468000001</v>
      </c>
      <c r="AC1891" s="4">
        <f t="shared" si="518"/>
        <v>1195</v>
      </c>
      <c r="AD1891" s="4">
        <f t="shared" si="525"/>
        <v>1195</v>
      </c>
      <c r="AE1891" s="3" t="s">
        <v>1685</v>
      </c>
      <c r="AF1891" s="3">
        <v>1195</v>
      </c>
      <c r="AG1891" s="4">
        <f>AI1891</f>
        <v>1195</v>
      </c>
      <c r="AH1891" s="4">
        <v>82368</v>
      </c>
      <c r="AI1891">
        <f t="shared" si="521"/>
        <v>1195</v>
      </c>
      <c r="AJ1891" t="s">
        <v>1685</v>
      </c>
      <c r="AK1891" s="2">
        <v>8758.3700000000008</v>
      </c>
      <c r="AL1891" s="2">
        <f>AN1891</f>
        <v>8758.3700000000008</v>
      </c>
      <c r="AM1891" s="4">
        <v>82368</v>
      </c>
      <c r="AN1891">
        <f>INDEX($AJ$2:$AJ$6811,MATCH(AM1891,$A$2:$A$6811,0))</f>
        <v>8758.3700000000008</v>
      </c>
      <c r="AP1891">
        <v>81.41</v>
      </c>
      <c r="AQ1891">
        <v>81.41</v>
      </c>
      <c r="AR1891" s="4">
        <v>31</v>
      </c>
      <c r="AS1891" s="4">
        <v>1</v>
      </c>
      <c r="AT1891" s="4">
        <v>2011</v>
      </c>
      <c r="AU1891" s="4">
        <v>22</v>
      </c>
      <c r="AV1891" s="4">
        <v>2</v>
      </c>
      <c r="AW1891" s="4">
        <v>2011</v>
      </c>
      <c r="AX1891" t="str">
        <f t="shared" si="522"/>
        <v>Delay</v>
      </c>
      <c r="AY1891">
        <f t="shared" si="523"/>
        <v>22</v>
      </c>
    </row>
    <row r="1892" spans="1:51" x14ac:dyDescent="0.2">
      <c r="A1892" s="3">
        <v>31936</v>
      </c>
      <c r="B1892" s="1" t="s">
        <v>215</v>
      </c>
      <c r="C1892" s="1" t="s">
        <v>89</v>
      </c>
      <c r="D1892" s="1" t="s">
        <v>266</v>
      </c>
      <c r="E1892" s="1" t="s">
        <v>53</v>
      </c>
      <c r="F1892" s="1" t="s">
        <v>53</v>
      </c>
      <c r="G1892" s="13" t="s">
        <v>331</v>
      </c>
      <c r="H1892" s="12">
        <v>40724</v>
      </c>
      <c r="I1892" s="12" t="s">
        <v>331</v>
      </c>
      <c r="J1892" s="12">
        <v>40724</v>
      </c>
      <c r="K1892" s="4">
        <v>3280</v>
      </c>
      <c r="L1892" s="1" t="s">
        <v>146</v>
      </c>
      <c r="M1892" s="1" t="s">
        <v>423</v>
      </c>
      <c r="N1892" s="1" t="s">
        <v>392</v>
      </c>
      <c r="O1892" s="1" t="s">
        <v>393</v>
      </c>
      <c r="P1892">
        <v>120</v>
      </c>
      <c r="Q1892">
        <v>4809</v>
      </c>
      <c r="R1892">
        <v>162063.29999999999</v>
      </c>
      <c r="S1892">
        <v>33.700000000000003</v>
      </c>
      <c r="T1892">
        <v>0.28000000000000003</v>
      </c>
      <c r="U1892">
        <f t="shared" si="519"/>
        <v>162063.30000000002</v>
      </c>
      <c r="V1892">
        <f t="shared" si="520"/>
        <v>577080</v>
      </c>
      <c r="W1892" s="1" t="s">
        <v>394</v>
      </c>
      <c r="X1892" s="1" t="s">
        <v>112</v>
      </c>
      <c r="Y1892" s="1" t="s">
        <v>112</v>
      </c>
      <c r="Z1892" s="3">
        <v>5055</v>
      </c>
      <c r="AA1892" s="4">
        <f t="shared" si="524"/>
        <v>1196</v>
      </c>
      <c r="AB1892" s="4">
        <f t="shared" si="526"/>
        <v>2772.5173761999999</v>
      </c>
      <c r="AC1892" s="4">
        <f t="shared" si="518"/>
        <v>1196</v>
      </c>
      <c r="AD1892" s="4">
        <f t="shared" si="525"/>
        <v>1196</v>
      </c>
      <c r="AE1892" s="4">
        <v>1196</v>
      </c>
      <c r="AF1892" s="4">
        <v>1196</v>
      </c>
      <c r="AG1892" s="4">
        <f t="shared" ref="AG1892:AG1903" si="527">AE1892</f>
        <v>1196</v>
      </c>
      <c r="AI1892" t="e">
        <f t="shared" si="521"/>
        <v>#N/A</v>
      </c>
      <c r="AJ1892">
        <v>17068.84</v>
      </c>
      <c r="AK1892" s="2">
        <v>17068.84</v>
      </c>
      <c r="AL1892" s="2">
        <f t="shared" ref="AL1892:AL1903" si="528">AJ1892</f>
        <v>17068.84</v>
      </c>
      <c r="AM1892" s="4"/>
      <c r="AN1892" t="e">
        <f>VLOOKUP([1]!Tabelle13[[#This Row],[Vlookup this ID for freight costs]],$AL$2:$AL$6811,2,FALSE)</f>
        <v>#REF!</v>
      </c>
      <c r="AP1892">
        <v>267.39999999999998</v>
      </c>
      <c r="AQ1892">
        <v>267.39999999999998</v>
      </c>
      <c r="AR1892" s="4">
        <v>30</v>
      </c>
      <c r="AS1892" s="4">
        <v>6</v>
      </c>
      <c r="AT1892" s="4">
        <v>2011</v>
      </c>
      <c r="AU1892" s="4">
        <v>30</v>
      </c>
      <c r="AV1892" s="4">
        <v>6</v>
      </c>
      <c r="AW1892" s="4">
        <v>2011</v>
      </c>
      <c r="AX1892" t="str">
        <f t="shared" si="522"/>
        <v>No Delay</v>
      </c>
      <c r="AY1892">
        <f t="shared" si="523"/>
        <v>0</v>
      </c>
    </row>
    <row r="1893" spans="1:51" x14ac:dyDescent="0.2">
      <c r="A1893" s="3">
        <v>47077</v>
      </c>
      <c r="B1893" s="1" t="s">
        <v>175</v>
      </c>
      <c r="C1893" s="1" t="s">
        <v>165</v>
      </c>
      <c r="D1893" s="1" t="s">
        <v>52</v>
      </c>
      <c r="E1893" s="1" t="s">
        <v>53</v>
      </c>
      <c r="F1893" s="1" t="s">
        <v>53</v>
      </c>
      <c r="G1893" s="13" t="s">
        <v>680</v>
      </c>
      <c r="H1893" s="12">
        <v>42170</v>
      </c>
      <c r="I1893" s="12" t="s">
        <v>680</v>
      </c>
      <c r="J1893" s="12">
        <v>42170</v>
      </c>
      <c r="K1893" s="4">
        <v>6606</v>
      </c>
      <c r="L1893" s="1" t="s">
        <v>146</v>
      </c>
      <c r="M1893" s="1" t="s">
        <v>211</v>
      </c>
      <c r="N1893" s="1" t="s">
        <v>415</v>
      </c>
      <c r="O1893" s="1" t="s">
        <v>93</v>
      </c>
      <c r="P1893">
        <v>30</v>
      </c>
      <c r="Q1893">
        <v>9235</v>
      </c>
      <c r="R1893">
        <v>166230</v>
      </c>
      <c r="S1893">
        <v>18</v>
      </c>
      <c r="T1893">
        <v>0.6</v>
      </c>
      <c r="U1893">
        <f t="shared" si="519"/>
        <v>166230</v>
      </c>
      <c r="V1893">
        <f t="shared" si="520"/>
        <v>277050</v>
      </c>
      <c r="W1893" s="1" t="s">
        <v>213</v>
      </c>
      <c r="X1893" s="1" t="s">
        <v>1236</v>
      </c>
      <c r="Y1893" s="1" t="s">
        <v>161</v>
      </c>
      <c r="Z1893" s="3">
        <v>5149</v>
      </c>
      <c r="AA1893" s="4">
        <f t="shared" si="524"/>
        <v>1197</v>
      </c>
      <c r="AB1893" s="4">
        <f t="shared" si="526"/>
        <v>3258.2611390000002</v>
      </c>
      <c r="AC1893" s="4">
        <f t="shared" si="518"/>
        <v>1197</v>
      </c>
      <c r="AD1893" s="4">
        <f t="shared" si="525"/>
        <v>13803</v>
      </c>
      <c r="AE1893" s="4">
        <v>1197</v>
      </c>
      <c r="AF1893" s="4">
        <v>1197</v>
      </c>
      <c r="AG1893" s="4">
        <f t="shared" si="527"/>
        <v>1197</v>
      </c>
      <c r="AI1893" t="e">
        <f t="shared" si="521"/>
        <v>#N/A</v>
      </c>
      <c r="AJ1893">
        <v>5375.13</v>
      </c>
      <c r="AK1893" s="2">
        <v>5375.13</v>
      </c>
      <c r="AL1893" s="2">
        <f t="shared" si="528"/>
        <v>5375.13</v>
      </c>
      <c r="AM1893" s="4"/>
      <c r="AN1893" t="e">
        <f>VLOOKUP([1]!Tabelle13[[#This Row],[Vlookup this ID for freight costs]],$AL$2:$AL$6811,2,FALSE)</f>
        <v>#REF!</v>
      </c>
      <c r="AP1893">
        <v>195.65</v>
      </c>
      <c r="AQ1893">
        <v>195.65</v>
      </c>
      <c r="AR1893" s="4">
        <v>15</v>
      </c>
      <c r="AS1893" s="4">
        <v>6</v>
      </c>
      <c r="AT1893" s="4">
        <v>2015</v>
      </c>
      <c r="AU1893" s="4">
        <v>15</v>
      </c>
      <c r="AV1893" s="4">
        <v>6</v>
      </c>
      <c r="AW1893" s="4">
        <v>2015</v>
      </c>
      <c r="AX1893" t="str">
        <f t="shared" si="522"/>
        <v>No Delay</v>
      </c>
      <c r="AY1893">
        <f t="shared" si="523"/>
        <v>0</v>
      </c>
    </row>
    <row r="1894" spans="1:51" x14ac:dyDescent="0.2">
      <c r="A1894" s="3">
        <v>83062</v>
      </c>
      <c r="B1894" s="1" t="s">
        <v>1686</v>
      </c>
      <c r="C1894" s="1" t="s">
        <v>165</v>
      </c>
      <c r="D1894" s="1" t="s">
        <v>130</v>
      </c>
      <c r="E1894" s="1" t="s">
        <v>53</v>
      </c>
      <c r="F1894" s="1" t="s">
        <v>53</v>
      </c>
      <c r="G1894" s="13" t="s">
        <v>1298</v>
      </c>
      <c r="H1894" s="12">
        <v>41212</v>
      </c>
      <c r="I1894" s="12" t="s">
        <v>1298</v>
      </c>
      <c r="J1894" s="12">
        <v>41212</v>
      </c>
      <c r="K1894" s="4">
        <v>4250</v>
      </c>
      <c r="L1894" s="1" t="s">
        <v>146</v>
      </c>
      <c r="M1894" s="1" t="s">
        <v>132</v>
      </c>
      <c r="N1894" s="1" t="s">
        <v>408</v>
      </c>
      <c r="O1894" s="1" t="s">
        <v>93</v>
      </c>
      <c r="P1894">
        <v>120</v>
      </c>
      <c r="Q1894">
        <v>5000</v>
      </c>
      <c r="R1894">
        <v>148400</v>
      </c>
      <c r="S1894">
        <v>29.68</v>
      </c>
      <c r="T1894">
        <v>0.25</v>
      </c>
      <c r="U1894">
        <f t="shared" si="519"/>
        <v>148400</v>
      </c>
      <c r="V1894">
        <f t="shared" si="520"/>
        <v>600000</v>
      </c>
      <c r="W1894" s="1" t="s">
        <v>155</v>
      </c>
      <c r="X1894" s="1" t="s">
        <v>1236</v>
      </c>
      <c r="Y1894" s="1" t="s">
        <v>156</v>
      </c>
      <c r="Z1894" s="3">
        <v>5457</v>
      </c>
      <c r="AA1894" s="4">
        <f t="shared" si="524"/>
        <v>1199</v>
      </c>
      <c r="AB1894" s="4">
        <f t="shared" si="526"/>
        <v>2793.479206</v>
      </c>
      <c r="AC1894" s="4">
        <f t="shared" si="518"/>
        <v>1199</v>
      </c>
      <c r="AD1894" s="4">
        <f t="shared" si="525"/>
        <v>2327.143150923077</v>
      </c>
      <c r="AE1894" s="4">
        <v>1199</v>
      </c>
      <c r="AF1894" s="4">
        <v>1199</v>
      </c>
      <c r="AG1894" s="4">
        <f t="shared" si="527"/>
        <v>1199</v>
      </c>
      <c r="AI1894" t="e">
        <f t="shared" si="521"/>
        <v>#N/A</v>
      </c>
      <c r="AJ1894">
        <v>7070</v>
      </c>
      <c r="AK1894" s="2">
        <v>7070</v>
      </c>
      <c r="AL1894" s="2">
        <f t="shared" si="528"/>
        <v>7070</v>
      </c>
      <c r="AM1894" s="4"/>
      <c r="AN1894" t="e">
        <f>VLOOKUP([1]!Tabelle13[[#This Row],[Vlookup this ID for freight costs]],$AL$2:$AL$6811,2,FALSE)</f>
        <v>#REF!</v>
      </c>
      <c r="AP1894">
        <v>208.06</v>
      </c>
      <c r="AQ1894">
        <v>208.06</v>
      </c>
      <c r="AR1894" s="4">
        <v>30</v>
      </c>
      <c r="AS1894" s="4">
        <v>10</v>
      </c>
      <c r="AT1894" s="4">
        <v>2012</v>
      </c>
      <c r="AU1894" s="4">
        <v>30</v>
      </c>
      <c r="AV1894" s="4">
        <v>10</v>
      </c>
      <c r="AW1894" s="4">
        <v>2012</v>
      </c>
      <c r="AX1894" t="str">
        <f t="shared" si="522"/>
        <v>No Delay</v>
      </c>
      <c r="AY1894">
        <f t="shared" si="523"/>
        <v>0</v>
      </c>
    </row>
    <row r="1895" spans="1:51" x14ac:dyDescent="0.2">
      <c r="A1895" s="3">
        <v>83082</v>
      </c>
      <c r="B1895" s="1" t="s">
        <v>175</v>
      </c>
      <c r="C1895" s="1" t="s">
        <v>165</v>
      </c>
      <c r="D1895" s="1" t="s">
        <v>130</v>
      </c>
      <c r="E1895" s="1" t="s">
        <v>53</v>
      </c>
      <c r="F1895" s="1" t="s">
        <v>53</v>
      </c>
      <c r="G1895" s="13" t="s">
        <v>1687</v>
      </c>
      <c r="H1895" s="12">
        <v>41209</v>
      </c>
      <c r="I1895" s="12" t="s">
        <v>1687</v>
      </c>
      <c r="J1895" s="12">
        <v>41209</v>
      </c>
      <c r="K1895" s="4">
        <v>4241</v>
      </c>
      <c r="L1895" s="1" t="s">
        <v>146</v>
      </c>
      <c r="M1895" s="1" t="s">
        <v>132</v>
      </c>
      <c r="N1895" s="1" t="s">
        <v>238</v>
      </c>
      <c r="O1895" s="1" t="s">
        <v>93</v>
      </c>
      <c r="P1895">
        <v>30</v>
      </c>
      <c r="Q1895">
        <v>11994</v>
      </c>
      <c r="R1895">
        <v>64287.839999999997</v>
      </c>
      <c r="S1895">
        <v>5.36</v>
      </c>
      <c r="T1895">
        <v>0.18</v>
      </c>
      <c r="U1895">
        <f t="shared" si="519"/>
        <v>64287.840000000004</v>
      </c>
      <c r="V1895">
        <f t="shared" si="520"/>
        <v>359820</v>
      </c>
      <c r="W1895" s="1" t="s">
        <v>1487</v>
      </c>
      <c r="X1895" s="1" t="s">
        <v>1236</v>
      </c>
      <c r="Y1895" s="1" t="s">
        <v>161</v>
      </c>
      <c r="Z1895" s="3">
        <v>5149</v>
      </c>
      <c r="AA1895" s="4">
        <f t="shared" si="524"/>
        <v>1199</v>
      </c>
      <c r="AB1895" s="4">
        <f t="shared" si="526"/>
        <v>3561.0553191999998</v>
      </c>
      <c r="AC1895" s="4">
        <f t="shared" si="518"/>
        <v>1199</v>
      </c>
      <c r="AD1895" s="4">
        <f t="shared" si="525"/>
        <v>1199</v>
      </c>
      <c r="AE1895" s="4">
        <v>1199</v>
      </c>
      <c r="AF1895" s="4">
        <v>1199</v>
      </c>
      <c r="AG1895" s="4">
        <f t="shared" si="527"/>
        <v>1199</v>
      </c>
      <c r="AI1895" t="e">
        <f t="shared" si="521"/>
        <v>#N/A</v>
      </c>
      <c r="AJ1895">
        <v>7918</v>
      </c>
      <c r="AK1895" s="2">
        <v>7918</v>
      </c>
      <c r="AL1895" s="2">
        <f t="shared" si="528"/>
        <v>7918</v>
      </c>
      <c r="AM1895" s="4"/>
      <c r="AN1895" t="e">
        <f>VLOOKUP([1]!Tabelle13[[#This Row],[Vlookup this ID for freight costs]],$AL$2:$AL$6811,2,FALSE)</f>
        <v>#REF!</v>
      </c>
      <c r="AP1895">
        <v>90.13</v>
      </c>
      <c r="AQ1895">
        <v>90.13</v>
      </c>
      <c r="AR1895" s="4">
        <v>27</v>
      </c>
      <c r="AS1895" s="4">
        <v>10</v>
      </c>
      <c r="AT1895" s="4">
        <v>2012</v>
      </c>
      <c r="AU1895" s="4">
        <v>27</v>
      </c>
      <c r="AV1895" s="4">
        <v>10</v>
      </c>
      <c r="AW1895" s="4">
        <v>2012</v>
      </c>
      <c r="AX1895" t="str">
        <f t="shared" si="522"/>
        <v>No Delay</v>
      </c>
      <c r="AY1895">
        <f t="shared" si="523"/>
        <v>0</v>
      </c>
    </row>
    <row r="1896" spans="1:51" x14ac:dyDescent="0.2">
      <c r="A1896" s="3">
        <v>37531</v>
      </c>
      <c r="B1896" s="1" t="s">
        <v>168</v>
      </c>
      <c r="C1896" s="1" t="s">
        <v>150</v>
      </c>
      <c r="D1896" s="1" t="s">
        <v>100</v>
      </c>
      <c r="E1896" s="1" t="s">
        <v>53</v>
      </c>
      <c r="F1896" s="1" t="s">
        <v>53</v>
      </c>
      <c r="G1896" s="13" t="s">
        <v>208</v>
      </c>
      <c r="H1896" s="12">
        <v>40414</v>
      </c>
      <c r="I1896" s="12" t="s">
        <v>208</v>
      </c>
      <c r="J1896" s="12">
        <v>40414</v>
      </c>
      <c r="K1896" s="4">
        <v>2723</v>
      </c>
      <c r="L1896" s="1" t="s">
        <v>146</v>
      </c>
      <c r="M1896" s="1" t="s">
        <v>170</v>
      </c>
      <c r="N1896" s="1" t="s">
        <v>1688</v>
      </c>
      <c r="O1896" s="1" t="s">
        <v>93</v>
      </c>
      <c r="P1896">
        <v>240</v>
      </c>
      <c r="Q1896">
        <v>3184</v>
      </c>
      <c r="R1896">
        <v>9552</v>
      </c>
      <c r="S1896">
        <v>3</v>
      </c>
      <c r="T1896">
        <v>0.01</v>
      </c>
      <c r="U1896">
        <f t="shared" si="519"/>
        <v>9552</v>
      </c>
      <c r="V1896">
        <f t="shared" si="520"/>
        <v>764160</v>
      </c>
      <c r="W1896" s="1" t="s">
        <v>155</v>
      </c>
      <c r="X1896" s="1" t="s">
        <v>1236</v>
      </c>
      <c r="Y1896" s="1" t="s">
        <v>156</v>
      </c>
      <c r="Z1896" s="3">
        <v>8107</v>
      </c>
      <c r="AA1896" s="4">
        <f t="shared" si="524"/>
        <v>1205</v>
      </c>
      <c r="AB1896" s="4">
        <f t="shared" si="526"/>
        <v>2594.1772012000001</v>
      </c>
      <c r="AC1896" s="4">
        <f t="shared" si="518"/>
        <v>1205</v>
      </c>
      <c r="AD1896" s="4">
        <f t="shared" si="525"/>
        <v>1205</v>
      </c>
      <c r="AE1896" s="4">
        <v>1205</v>
      </c>
      <c r="AF1896" s="4">
        <v>1205</v>
      </c>
      <c r="AG1896" s="4">
        <f t="shared" si="527"/>
        <v>1205</v>
      </c>
      <c r="AI1896" t="e">
        <f t="shared" si="521"/>
        <v>#N/A</v>
      </c>
      <c r="AJ1896">
        <v>3283.62</v>
      </c>
      <c r="AK1896" s="2">
        <v>3283.62</v>
      </c>
      <c r="AL1896" s="2">
        <f t="shared" si="528"/>
        <v>3283.62</v>
      </c>
      <c r="AM1896" s="4"/>
      <c r="AN1896" t="e">
        <f>VLOOKUP([1]!Tabelle13[[#This Row],[Vlookup this ID for freight costs]],$AL$2:$AL$6811,2,FALSE)</f>
        <v>#REF!</v>
      </c>
      <c r="AP1896">
        <v>20.59</v>
      </c>
      <c r="AQ1896">
        <v>20.59</v>
      </c>
      <c r="AR1896" s="4">
        <v>24</v>
      </c>
      <c r="AS1896" s="4">
        <v>8</v>
      </c>
      <c r="AT1896" s="4">
        <v>2010</v>
      </c>
      <c r="AU1896" s="4">
        <v>24</v>
      </c>
      <c r="AV1896" s="4">
        <v>8</v>
      </c>
      <c r="AW1896" s="4">
        <v>2010</v>
      </c>
      <c r="AX1896" t="str">
        <f t="shared" si="522"/>
        <v>No Delay</v>
      </c>
      <c r="AY1896">
        <f t="shared" si="523"/>
        <v>0</v>
      </c>
    </row>
    <row r="1897" spans="1:51" x14ac:dyDescent="0.2">
      <c r="A1897" s="3">
        <v>83075</v>
      </c>
      <c r="B1897" s="1" t="s">
        <v>175</v>
      </c>
      <c r="C1897" s="1" t="s">
        <v>165</v>
      </c>
      <c r="D1897" s="1" t="s">
        <v>130</v>
      </c>
      <c r="E1897" s="1" t="s">
        <v>101</v>
      </c>
      <c r="F1897" s="1" t="s">
        <v>101</v>
      </c>
      <c r="G1897" s="13" t="s">
        <v>497</v>
      </c>
      <c r="H1897" s="12">
        <v>41187</v>
      </c>
      <c r="I1897" s="12" t="s">
        <v>1689</v>
      </c>
      <c r="J1897" s="12">
        <v>41188</v>
      </c>
      <c r="K1897" s="4">
        <v>4193</v>
      </c>
      <c r="L1897" s="1" t="s">
        <v>146</v>
      </c>
      <c r="M1897" s="1" t="s">
        <v>132</v>
      </c>
      <c r="N1897" s="1" t="s">
        <v>408</v>
      </c>
      <c r="O1897" s="1" t="s">
        <v>93</v>
      </c>
      <c r="P1897">
        <v>120</v>
      </c>
      <c r="Q1897">
        <v>4968</v>
      </c>
      <c r="R1897">
        <v>145612.07999999999</v>
      </c>
      <c r="S1897">
        <v>29.31</v>
      </c>
      <c r="T1897">
        <v>0.24</v>
      </c>
      <c r="U1897">
        <f t="shared" si="519"/>
        <v>145612.07999999999</v>
      </c>
      <c r="V1897">
        <f t="shared" si="520"/>
        <v>596160</v>
      </c>
      <c r="W1897" s="1" t="s">
        <v>155</v>
      </c>
      <c r="X1897" s="1" t="s">
        <v>1236</v>
      </c>
      <c r="Y1897" s="1" t="s">
        <v>156</v>
      </c>
      <c r="Z1897" s="3">
        <v>11413</v>
      </c>
      <c r="AA1897" s="4">
        <f t="shared" si="524"/>
        <v>1207</v>
      </c>
      <c r="AB1897" s="4">
        <f t="shared" si="526"/>
        <v>2789.9672763999997</v>
      </c>
      <c r="AC1897" s="4">
        <f t="shared" si="518"/>
        <v>1207</v>
      </c>
      <c r="AD1897" s="4">
        <f t="shared" si="525"/>
        <v>1207</v>
      </c>
      <c r="AE1897" s="4">
        <v>1207</v>
      </c>
      <c r="AF1897" s="4">
        <v>1207</v>
      </c>
      <c r="AG1897" s="4">
        <f t="shared" si="527"/>
        <v>1207</v>
      </c>
      <c r="AI1897" t="e">
        <f t="shared" si="521"/>
        <v>#N/A</v>
      </c>
      <c r="AJ1897">
        <v>7238</v>
      </c>
      <c r="AK1897" s="2">
        <v>7238</v>
      </c>
      <c r="AL1897" s="2">
        <f t="shared" si="528"/>
        <v>7238</v>
      </c>
      <c r="AM1897" s="4"/>
      <c r="AN1897" t="e">
        <f>VLOOKUP([1]!Tabelle13[[#This Row],[Vlookup this ID for freight costs]],$AL$2:$AL$6811,2,FALSE)</f>
        <v>#REF!</v>
      </c>
      <c r="AP1897">
        <v>204.15</v>
      </c>
      <c r="AQ1897">
        <v>204.15</v>
      </c>
      <c r="AR1897" s="4">
        <v>5</v>
      </c>
      <c r="AS1897" s="4">
        <v>10</v>
      </c>
      <c r="AT1897" s="4">
        <v>2012</v>
      </c>
      <c r="AU1897" s="4">
        <v>6</v>
      </c>
      <c r="AV1897" s="4">
        <v>10</v>
      </c>
      <c r="AW1897" s="4">
        <v>2012</v>
      </c>
      <c r="AX1897" t="str">
        <f t="shared" si="522"/>
        <v>Delay</v>
      </c>
      <c r="AY1897">
        <f t="shared" si="523"/>
        <v>1</v>
      </c>
    </row>
    <row r="1898" spans="1:51" x14ac:dyDescent="0.2">
      <c r="A1898" s="3">
        <v>84616</v>
      </c>
      <c r="B1898" s="1" t="s">
        <v>172</v>
      </c>
      <c r="C1898" s="1" t="s">
        <v>114</v>
      </c>
      <c r="D1898" s="1" t="s">
        <v>130</v>
      </c>
      <c r="E1898" s="1" t="s">
        <v>101</v>
      </c>
      <c r="F1898" s="1" t="s">
        <v>101</v>
      </c>
      <c r="G1898" s="13" t="s">
        <v>1684</v>
      </c>
      <c r="H1898" s="12">
        <v>40574</v>
      </c>
      <c r="I1898" s="12" t="s">
        <v>1690</v>
      </c>
      <c r="J1898" s="12">
        <v>40561</v>
      </c>
      <c r="K1898" s="4">
        <v>2970</v>
      </c>
      <c r="L1898" s="1" t="s">
        <v>146</v>
      </c>
      <c r="M1898" s="1" t="s">
        <v>132</v>
      </c>
      <c r="N1898" s="1" t="s">
        <v>171</v>
      </c>
      <c r="O1898" s="1" t="s">
        <v>93</v>
      </c>
      <c r="P1898">
        <v>60</v>
      </c>
      <c r="Q1898">
        <v>22242</v>
      </c>
      <c r="R1898">
        <v>51823.86</v>
      </c>
      <c r="S1898">
        <v>2.33</v>
      </c>
      <c r="T1898">
        <v>0.04</v>
      </c>
      <c r="U1898">
        <f t="shared" si="519"/>
        <v>51823.86</v>
      </c>
      <c r="V1898">
        <f t="shared" si="520"/>
        <v>1334520</v>
      </c>
      <c r="W1898" s="1" t="s">
        <v>179</v>
      </c>
      <c r="X1898" s="1" t="s">
        <v>1236</v>
      </c>
      <c r="Y1898" s="1" t="s">
        <v>156</v>
      </c>
      <c r="Z1898" s="3">
        <v>14240</v>
      </c>
      <c r="AA1898" s="4">
        <f t="shared" si="524"/>
        <v>1207</v>
      </c>
      <c r="AB1898" s="4">
        <f t="shared" si="526"/>
        <v>4685.7507736000007</v>
      </c>
      <c r="AC1898" s="4">
        <f t="shared" si="518"/>
        <v>1207</v>
      </c>
      <c r="AD1898" s="4">
        <f t="shared" si="525"/>
        <v>1207</v>
      </c>
      <c r="AE1898" s="4">
        <v>1207</v>
      </c>
      <c r="AF1898" s="4">
        <v>1207</v>
      </c>
      <c r="AG1898" s="4">
        <f t="shared" si="527"/>
        <v>1207</v>
      </c>
      <c r="AI1898" t="e">
        <f t="shared" si="521"/>
        <v>#N/A</v>
      </c>
      <c r="AJ1898">
        <v>7487.51</v>
      </c>
      <c r="AK1898" s="2">
        <v>7487.51</v>
      </c>
      <c r="AL1898" s="2">
        <f t="shared" si="528"/>
        <v>7487.51</v>
      </c>
      <c r="AM1898" s="4"/>
      <c r="AN1898" t="e">
        <f>VLOOKUP([1]!Tabelle13[[#This Row],[Vlookup this ID for freight costs]],$AL$2:$AL$6811,2,FALSE)</f>
        <v>#REF!</v>
      </c>
      <c r="AP1898">
        <v>111.73</v>
      </c>
      <c r="AQ1898">
        <v>111.73</v>
      </c>
      <c r="AR1898" s="4">
        <v>31</v>
      </c>
      <c r="AS1898" s="4">
        <v>1</v>
      </c>
      <c r="AT1898" s="4">
        <v>2011</v>
      </c>
      <c r="AU1898" s="4">
        <v>18</v>
      </c>
      <c r="AV1898" s="4">
        <v>1</v>
      </c>
      <c r="AW1898" s="4">
        <v>2011</v>
      </c>
      <c r="AX1898" t="str">
        <f t="shared" si="522"/>
        <v>No Delay</v>
      </c>
      <c r="AY1898">
        <f t="shared" si="523"/>
        <v>0</v>
      </c>
    </row>
    <row r="1899" spans="1:51" x14ac:dyDescent="0.2">
      <c r="A1899" s="3">
        <v>11657</v>
      </c>
      <c r="B1899" s="1" t="s">
        <v>88</v>
      </c>
      <c r="C1899" s="1" t="s">
        <v>89</v>
      </c>
      <c r="D1899" s="1" t="s">
        <v>130</v>
      </c>
      <c r="E1899" s="1" t="s">
        <v>53</v>
      </c>
      <c r="F1899" s="1" t="s">
        <v>53</v>
      </c>
      <c r="G1899" s="13" t="s">
        <v>1691</v>
      </c>
      <c r="H1899" s="12">
        <v>40002</v>
      </c>
      <c r="I1899" s="12" t="s">
        <v>1691</v>
      </c>
      <c r="J1899" s="12">
        <v>40002</v>
      </c>
      <c r="K1899" s="4">
        <v>1661</v>
      </c>
      <c r="L1899" s="1" t="s">
        <v>146</v>
      </c>
      <c r="M1899" s="1" t="s">
        <v>132</v>
      </c>
      <c r="N1899" s="1" t="s">
        <v>778</v>
      </c>
      <c r="O1899" s="1" t="s">
        <v>93</v>
      </c>
      <c r="P1899">
        <v>240</v>
      </c>
      <c r="Q1899">
        <v>3500</v>
      </c>
      <c r="R1899">
        <v>6650</v>
      </c>
      <c r="S1899">
        <v>1.9</v>
      </c>
      <c r="T1899">
        <v>0.01</v>
      </c>
      <c r="U1899">
        <f t="shared" si="519"/>
        <v>6650</v>
      </c>
      <c r="V1899">
        <f t="shared" si="520"/>
        <v>840000</v>
      </c>
      <c r="W1899" s="1" t="s">
        <v>155</v>
      </c>
      <c r="X1899" s="1" t="s">
        <v>1236</v>
      </c>
      <c r="Y1899" s="1" t="s">
        <v>156</v>
      </c>
      <c r="Z1899" s="3">
        <v>9211</v>
      </c>
      <c r="AA1899" s="4">
        <f t="shared" si="524"/>
        <v>1208</v>
      </c>
      <c r="AB1899" s="4">
        <f t="shared" si="526"/>
        <v>2628.8575059999998</v>
      </c>
      <c r="AC1899" s="4">
        <f t="shared" si="518"/>
        <v>1208</v>
      </c>
      <c r="AD1899" s="4">
        <f t="shared" si="525"/>
        <v>1373.25</v>
      </c>
      <c r="AE1899" s="4">
        <v>1208</v>
      </c>
      <c r="AF1899" s="4">
        <v>1208</v>
      </c>
      <c r="AG1899" s="4">
        <f t="shared" si="527"/>
        <v>1208</v>
      </c>
      <c r="AH1899" s="4">
        <v>82655</v>
      </c>
      <c r="AI1899">
        <f t="shared" si="521"/>
        <v>16851</v>
      </c>
      <c r="AJ1899">
        <v>4329.01</v>
      </c>
      <c r="AK1899" s="2">
        <v>4329.01</v>
      </c>
      <c r="AL1899" s="2">
        <f t="shared" si="528"/>
        <v>4329.01</v>
      </c>
      <c r="AM1899" s="4"/>
      <c r="AN1899" t="e">
        <f>VLOOKUP([1]!Tabelle13[[#This Row],[Vlookup this ID for freight costs]],$AL$2:$AL$6811,2,FALSE)</f>
        <v>#REF!</v>
      </c>
      <c r="AP1899">
        <v>13.03</v>
      </c>
      <c r="AQ1899">
        <v>13.03</v>
      </c>
      <c r="AR1899" s="4">
        <v>8</v>
      </c>
      <c r="AS1899" s="4">
        <v>7</v>
      </c>
      <c r="AT1899" s="4">
        <v>2009</v>
      </c>
      <c r="AU1899" s="4">
        <v>8</v>
      </c>
      <c r="AV1899" s="4">
        <v>7</v>
      </c>
      <c r="AW1899" s="4">
        <v>2009</v>
      </c>
      <c r="AX1899" t="str">
        <f t="shared" si="522"/>
        <v>No Delay</v>
      </c>
      <c r="AY1899">
        <f t="shared" si="523"/>
        <v>0</v>
      </c>
    </row>
    <row r="1900" spans="1:51" x14ac:dyDescent="0.2">
      <c r="A1900" s="3">
        <v>85996</v>
      </c>
      <c r="B1900" s="1" t="s">
        <v>215</v>
      </c>
      <c r="C1900" s="1" t="s">
        <v>89</v>
      </c>
      <c r="D1900" s="1" t="s">
        <v>130</v>
      </c>
      <c r="E1900" s="1" t="s">
        <v>101</v>
      </c>
      <c r="F1900" s="1" t="s">
        <v>101</v>
      </c>
      <c r="G1900" s="13" t="s">
        <v>574</v>
      </c>
      <c r="H1900" s="12">
        <v>41647</v>
      </c>
      <c r="I1900" s="12" t="s">
        <v>1349</v>
      </c>
      <c r="J1900" s="12">
        <v>41530</v>
      </c>
      <c r="K1900" s="4">
        <v>4919</v>
      </c>
      <c r="L1900" s="1" t="s">
        <v>146</v>
      </c>
      <c r="M1900" s="1" t="s">
        <v>132</v>
      </c>
      <c r="N1900" s="1" t="s">
        <v>238</v>
      </c>
      <c r="O1900" s="1" t="s">
        <v>93</v>
      </c>
      <c r="P1900">
        <v>30</v>
      </c>
      <c r="Q1900">
        <v>12180</v>
      </c>
      <c r="R1900">
        <v>57246</v>
      </c>
      <c r="S1900">
        <v>4.7</v>
      </c>
      <c r="T1900">
        <v>0.16</v>
      </c>
      <c r="U1900">
        <f t="shared" si="519"/>
        <v>57246</v>
      </c>
      <c r="V1900">
        <f t="shared" si="520"/>
        <v>365400</v>
      </c>
      <c r="W1900" s="1" t="s">
        <v>861</v>
      </c>
      <c r="X1900" s="1" t="s">
        <v>1236</v>
      </c>
      <c r="Y1900" s="1" t="s">
        <v>156</v>
      </c>
      <c r="Z1900" s="3">
        <v>13090</v>
      </c>
      <c r="AA1900" s="4">
        <f t="shared" si="524"/>
        <v>1208</v>
      </c>
      <c r="AB1900" s="4">
        <f t="shared" si="526"/>
        <v>3581.4684099999999</v>
      </c>
      <c r="AC1900" s="4">
        <f t="shared" si="518"/>
        <v>1208</v>
      </c>
      <c r="AD1900" s="4">
        <f t="shared" si="525"/>
        <v>1208</v>
      </c>
      <c r="AE1900" s="4">
        <v>1208</v>
      </c>
      <c r="AF1900" s="4">
        <v>1208</v>
      </c>
      <c r="AG1900" s="4">
        <f t="shared" si="527"/>
        <v>1208</v>
      </c>
      <c r="AI1900" t="e">
        <f t="shared" si="521"/>
        <v>#N/A</v>
      </c>
      <c r="AJ1900">
        <v>3738.52</v>
      </c>
      <c r="AK1900" s="2">
        <v>3738.52</v>
      </c>
      <c r="AL1900" s="2">
        <f t="shared" si="528"/>
        <v>3738.52</v>
      </c>
      <c r="AM1900" s="4"/>
      <c r="AN1900" t="e">
        <f>VLOOKUP([1]!Tabelle13[[#This Row],[Vlookup this ID for freight costs]],$AL$2:$AL$6811,2,FALSE)</f>
        <v>#REF!</v>
      </c>
      <c r="AP1900">
        <v>70.81</v>
      </c>
      <c r="AQ1900">
        <v>70.81</v>
      </c>
      <c r="AR1900" s="4">
        <v>8</v>
      </c>
      <c r="AS1900" s="4">
        <v>1</v>
      </c>
      <c r="AT1900" s="4">
        <v>2014</v>
      </c>
      <c r="AU1900" s="4">
        <v>13</v>
      </c>
      <c r="AV1900" s="4">
        <v>9</v>
      </c>
      <c r="AW1900" s="4">
        <v>2013</v>
      </c>
      <c r="AX1900" t="str">
        <f t="shared" si="522"/>
        <v>No Delay</v>
      </c>
      <c r="AY1900">
        <f t="shared" si="523"/>
        <v>0</v>
      </c>
    </row>
    <row r="1901" spans="1:51" x14ac:dyDescent="0.2">
      <c r="A1901" s="3">
        <v>56550</v>
      </c>
      <c r="B1901" s="1" t="s">
        <v>140</v>
      </c>
      <c r="C1901" s="1" t="s">
        <v>99</v>
      </c>
      <c r="D1901" s="1" t="s">
        <v>266</v>
      </c>
      <c r="E1901" s="1" t="s">
        <v>53</v>
      </c>
      <c r="F1901" s="1" t="s">
        <v>53</v>
      </c>
      <c r="G1901" s="13" t="s">
        <v>324</v>
      </c>
      <c r="H1901" s="12">
        <v>40134</v>
      </c>
      <c r="I1901" s="12" t="s">
        <v>324</v>
      </c>
      <c r="J1901" s="12">
        <v>40134</v>
      </c>
      <c r="K1901" s="4">
        <v>2019</v>
      </c>
      <c r="L1901" s="1" t="s">
        <v>146</v>
      </c>
      <c r="M1901" s="1" t="s">
        <v>423</v>
      </c>
      <c r="N1901" s="1" t="s">
        <v>556</v>
      </c>
      <c r="O1901" s="1" t="s">
        <v>425</v>
      </c>
      <c r="P1901">
        <v>336</v>
      </c>
      <c r="Q1901">
        <v>645</v>
      </c>
      <c r="R1901">
        <v>24742.2</v>
      </c>
      <c r="S1901">
        <v>38.36</v>
      </c>
      <c r="T1901">
        <v>0.11</v>
      </c>
      <c r="U1901">
        <f t="shared" si="519"/>
        <v>24742.2</v>
      </c>
      <c r="V1901">
        <f t="shared" si="520"/>
        <v>216720</v>
      </c>
      <c r="W1901" s="1" t="s">
        <v>552</v>
      </c>
      <c r="X1901" s="1" t="s">
        <v>361</v>
      </c>
      <c r="Y1901" s="1" t="s">
        <v>361</v>
      </c>
      <c r="Z1901" s="3">
        <v>7298</v>
      </c>
      <c r="AA1901" s="4">
        <f t="shared" si="524"/>
        <v>1210</v>
      </c>
      <c r="AB1901" s="4">
        <f t="shared" si="526"/>
        <v>2315.5275369999999</v>
      </c>
      <c r="AC1901" s="4">
        <f t="shared" si="518"/>
        <v>1210</v>
      </c>
      <c r="AD1901" s="4">
        <f t="shared" si="525"/>
        <v>1210</v>
      </c>
      <c r="AE1901" s="4">
        <v>1210</v>
      </c>
      <c r="AF1901" s="4">
        <v>1210</v>
      </c>
      <c r="AG1901" s="4">
        <f t="shared" si="527"/>
        <v>1210</v>
      </c>
      <c r="AI1901" t="e">
        <f t="shared" si="521"/>
        <v>#N/A</v>
      </c>
      <c r="AJ1901">
        <v>7015.04</v>
      </c>
      <c r="AK1901" s="2">
        <v>7015.04</v>
      </c>
      <c r="AL1901" s="2">
        <f t="shared" si="528"/>
        <v>7015.04</v>
      </c>
      <c r="AM1901" s="4"/>
      <c r="AN1901" t="e">
        <f>VLOOKUP([1]!Tabelle13[[#This Row],[Vlookup this ID for freight costs]],$AL$2:$AL$6811,2,FALSE)</f>
        <v>#REF!</v>
      </c>
      <c r="AP1901">
        <v>48.49</v>
      </c>
      <c r="AQ1901">
        <v>48.49</v>
      </c>
      <c r="AR1901" s="4">
        <v>17</v>
      </c>
      <c r="AS1901" s="4">
        <v>11</v>
      </c>
      <c r="AT1901" s="4">
        <v>2009</v>
      </c>
      <c r="AU1901" s="4">
        <v>17</v>
      </c>
      <c r="AV1901" s="4">
        <v>11</v>
      </c>
      <c r="AW1901" s="4">
        <v>2009</v>
      </c>
      <c r="AX1901" t="str">
        <f t="shared" si="522"/>
        <v>No Delay</v>
      </c>
      <c r="AY1901">
        <f t="shared" si="523"/>
        <v>0</v>
      </c>
    </row>
    <row r="1902" spans="1:51" x14ac:dyDescent="0.2">
      <c r="A1902" s="3">
        <v>86299</v>
      </c>
      <c r="B1902" s="1" t="s">
        <v>151</v>
      </c>
      <c r="C1902" s="1" t="s">
        <v>65</v>
      </c>
      <c r="D1902" s="1" t="s">
        <v>130</v>
      </c>
      <c r="E1902" s="1" t="s">
        <v>152</v>
      </c>
      <c r="F1902" s="1" t="s">
        <v>152</v>
      </c>
      <c r="G1902" s="13" t="s">
        <v>230</v>
      </c>
      <c r="H1902" s="12">
        <v>40329</v>
      </c>
      <c r="I1902" s="12" t="s">
        <v>377</v>
      </c>
      <c r="J1902" s="12">
        <v>40316</v>
      </c>
      <c r="K1902" s="4">
        <v>2446</v>
      </c>
      <c r="L1902" s="1" t="s">
        <v>146</v>
      </c>
      <c r="M1902" s="1" t="s">
        <v>132</v>
      </c>
      <c r="N1902" s="1" t="s">
        <v>292</v>
      </c>
      <c r="O1902" s="1" t="s">
        <v>93</v>
      </c>
      <c r="P1902">
        <v>30</v>
      </c>
      <c r="Q1902">
        <v>11040</v>
      </c>
      <c r="R1902">
        <v>219916.79999999999</v>
      </c>
      <c r="S1902">
        <v>19.920000000000002</v>
      </c>
      <c r="T1902">
        <v>0.66</v>
      </c>
      <c r="U1902">
        <f t="shared" si="519"/>
        <v>219916.80000000002</v>
      </c>
      <c r="V1902">
        <f t="shared" si="520"/>
        <v>331200</v>
      </c>
      <c r="W1902" s="1" t="s">
        <v>160</v>
      </c>
      <c r="X1902" s="1" t="s">
        <v>1236</v>
      </c>
      <c r="Y1902" s="1" t="s">
        <v>161</v>
      </c>
      <c r="Z1902" s="3">
        <v>7348</v>
      </c>
      <c r="AA1902" s="4">
        <f t="shared" si="524"/>
        <v>1210</v>
      </c>
      <c r="AB1902" s="4">
        <f t="shared" si="526"/>
        <v>3456.3559180000002</v>
      </c>
      <c r="AC1902" s="4">
        <f t="shared" si="518"/>
        <v>1210</v>
      </c>
      <c r="AD1902" s="4">
        <f t="shared" si="525"/>
        <v>1210</v>
      </c>
      <c r="AE1902" s="4">
        <v>1210</v>
      </c>
      <c r="AF1902" s="4">
        <v>1210</v>
      </c>
      <c r="AG1902" s="4">
        <f t="shared" si="527"/>
        <v>1210</v>
      </c>
      <c r="AI1902" t="e">
        <f t="shared" si="521"/>
        <v>#N/A</v>
      </c>
      <c r="AJ1902">
        <v>9736.1</v>
      </c>
      <c r="AK1902" s="2">
        <v>9736.1</v>
      </c>
      <c r="AL1902" s="2">
        <f t="shared" si="528"/>
        <v>9736.1</v>
      </c>
      <c r="AM1902" s="4"/>
      <c r="AN1902" t="e">
        <f>VLOOKUP([1]!Tabelle13[[#This Row],[Vlookup this ID for freight costs]],$AL$2:$AL$6811,2,FALSE)</f>
        <v>#REF!</v>
      </c>
      <c r="AP1902">
        <v>474.14</v>
      </c>
      <c r="AQ1902">
        <v>474.14</v>
      </c>
      <c r="AR1902" s="4">
        <v>31</v>
      </c>
      <c r="AS1902" s="4">
        <v>5</v>
      </c>
      <c r="AT1902" s="4">
        <v>2010</v>
      </c>
      <c r="AU1902" s="4">
        <v>18</v>
      </c>
      <c r="AV1902" s="4">
        <v>5</v>
      </c>
      <c r="AW1902" s="4">
        <v>2010</v>
      </c>
      <c r="AX1902" t="str">
        <f t="shared" si="522"/>
        <v>No Delay</v>
      </c>
      <c r="AY1902">
        <f t="shared" si="523"/>
        <v>0</v>
      </c>
    </row>
    <row r="1903" spans="1:51" x14ac:dyDescent="0.2">
      <c r="A1903" s="3">
        <v>86029</v>
      </c>
      <c r="B1903" s="1" t="s">
        <v>140</v>
      </c>
      <c r="C1903" s="1" t="s">
        <v>99</v>
      </c>
      <c r="D1903" s="1" t="s">
        <v>130</v>
      </c>
      <c r="E1903" s="1" t="s">
        <v>101</v>
      </c>
      <c r="F1903" s="1" t="s">
        <v>101</v>
      </c>
      <c r="G1903" s="13" t="s">
        <v>617</v>
      </c>
      <c r="H1903" s="12">
        <v>41670</v>
      </c>
      <c r="I1903" s="12" t="s">
        <v>1692</v>
      </c>
      <c r="J1903" s="12">
        <v>41710</v>
      </c>
      <c r="K1903" s="4">
        <v>5359</v>
      </c>
      <c r="L1903" s="1" t="s">
        <v>146</v>
      </c>
      <c r="M1903" s="1" t="s">
        <v>132</v>
      </c>
      <c r="N1903" s="1" t="s">
        <v>203</v>
      </c>
      <c r="O1903" s="1" t="s">
        <v>93</v>
      </c>
      <c r="P1903">
        <v>60</v>
      </c>
      <c r="Q1903">
        <v>9312</v>
      </c>
      <c r="R1903">
        <v>21417.599999999999</v>
      </c>
      <c r="S1903">
        <v>2.2999999999999998</v>
      </c>
      <c r="T1903">
        <v>0.04</v>
      </c>
      <c r="U1903">
        <f t="shared" si="519"/>
        <v>21417.599999999999</v>
      </c>
      <c r="V1903">
        <f t="shared" si="520"/>
        <v>558720</v>
      </c>
      <c r="W1903" s="1" t="s">
        <v>204</v>
      </c>
      <c r="X1903" s="1" t="s">
        <v>1236</v>
      </c>
      <c r="Y1903" s="1" t="s">
        <v>205</v>
      </c>
      <c r="Z1903" s="3">
        <v>12547</v>
      </c>
      <c r="AA1903" s="4">
        <f t="shared" si="524"/>
        <v>1221</v>
      </c>
      <c r="AB1903" s="4">
        <f t="shared" si="526"/>
        <v>3266.7117195999999</v>
      </c>
      <c r="AC1903" s="4">
        <f t="shared" si="518"/>
        <v>1221</v>
      </c>
      <c r="AD1903" s="4">
        <f t="shared" si="525"/>
        <v>1221</v>
      </c>
      <c r="AE1903" s="4">
        <v>1221</v>
      </c>
      <c r="AF1903" s="4">
        <v>1221</v>
      </c>
      <c r="AG1903" s="4">
        <f t="shared" si="527"/>
        <v>1221</v>
      </c>
      <c r="AI1903" t="e">
        <f t="shared" si="521"/>
        <v>#N/A</v>
      </c>
      <c r="AJ1903">
        <v>4847.8</v>
      </c>
      <c r="AK1903" s="2">
        <v>4847.8</v>
      </c>
      <c r="AL1903" s="2">
        <f t="shared" si="528"/>
        <v>4847.8</v>
      </c>
      <c r="AM1903" s="4"/>
      <c r="AN1903" t="e">
        <f>VLOOKUP([1]!Tabelle13[[#This Row],[Vlookup this ID for freight costs]],$AL$2:$AL$6811,2,FALSE)</f>
        <v>#REF!</v>
      </c>
      <c r="AP1903">
        <v>26.49</v>
      </c>
      <c r="AQ1903">
        <v>26.49</v>
      </c>
      <c r="AR1903" s="4">
        <v>31</v>
      </c>
      <c r="AS1903" s="4">
        <v>1</v>
      </c>
      <c r="AT1903" s="4">
        <v>2014</v>
      </c>
      <c r="AU1903" s="4">
        <v>12</v>
      </c>
      <c r="AV1903" s="4">
        <v>4</v>
      </c>
      <c r="AW1903" s="4">
        <v>2014</v>
      </c>
      <c r="AX1903" t="str">
        <f t="shared" si="522"/>
        <v>Delay</v>
      </c>
      <c r="AY1903">
        <f t="shared" si="523"/>
        <v>40</v>
      </c>
    </row>
    <row r="1904" spans="1:51" x14ac:dyDescent="0.2">
      <c r="A1904" s="3">
        <v>86637</v>
      </c>
      <c r="B1904" s="1" t="s">
        <v>140</v>
      </c>
      <c r="C1904" s="1" t="s">
        <v>99</v>
      </c>
      <c r="D1904" s="1" t="s">
        <v>130</v>
      </c>
      <c r="E1904" s="1" t="s">
        <v>101</v>
      </c>
      <c r="F1904" s="1" t="s">
        <v>101</v>
      </c>
      <c r="G1904" s="13" t="s">
        <v>617</v>
      </c>
      <c r="H1904" s="12">
        <v>41670</v>
      </c>
      <c r="I1904" s="12" t="s">
        <v>1692</v>
      </c>
      <c r="J1904" s="12">
        <v>41710</v>
      </c>
      <c r="K1904" s="4">
        <v>5360</v>
      </c>
      <c r="L1904" s="1" t="s">
        <v>146</v>
      </c>
      <c r="M1904" s="1" t="s">
        <v>132</v>
      </c>
      <c r="N1904" s="1" t="s">
        <v>1024</v>
      </c>
      <c r="O1904" s="1" t="s">
        <v>93</v>
      </c>
      <c r="P1904">
        <v>60</v>
      </c>
      <c r="Q1904">
        <v>3879</v>
      </c>
      <c r="R1904">
        <v>16679.7</v>
      </c>
      <c r="S1904">
        <v>4.3</v>
      </c>
      <c r="T1904">
        <v>7.0000000000000007E-2</v>
      </c>
      <c r="U1904">
        <f t="shared" si="519"/>
        <v>16679.7</v>
      </c>
      <c r="V1904">
        <f t="shared" si="520"/>
        <v>232740</v>
      </c>
      <c r="W1904" s="1" t="s">
        <v>204</v>
      </c>
      <c r="X1904" s="1" t="s">
        <v>1236</v>
      </c>
      <c r="Y1904" s="1" t="s">
        <v>205</v>
      </c>
      <c r="Z1904" s="3">
        <v>12547</v>
      </c>
      <c r="AA1904" s="4">
        <f t="shared" si="524"/>
        <v>1221</v>
      </c>
      <c r="AB1904" s="4">
        <f t="shared" si="526"/>
        <v>2670.4519221999999</v>
      </c>
      <c r="AC1904" s="4">
        <f t="shared" si="518"/>
        <v>1221</v>
      </c>
      <c r="AD1904" s="4">
        <f t="shared" si="525"/>
        <v>1221</v>
      </c>
      <c r="AE1904" s="3" t="s">
        <v>1693</v>
      </c>
      <c r="AF1904" s="3">
        <v>1221</v>
      </c>
      <c r="AG1904" s="4">
        <f>AI1904</f>
        <v>1221</v>
      </c>
      <c r="AH1904" s="4">
        <v>86029</v>
      </c>
      <c r="AI1904">
        <f t="shared" si="521"/>
        <v>1221</v>
      </c>
      <c r="AJ1904" t="s">
        <v>1693</v>
      </c>
      <c r="AK1904" s="2">
        <v>4847.8</v>
      </c>
      <c r="AL1904" s="2">
        <f>AN1904</f>
        <v>4847.8</v>
      </c>
      <c r="AM1904" s="4">
        <v>86029</v>
      </c>
      <c r="AN1904">
        <f>INDEX($AJ$2:$AJ$6811,MATCH(AM1904,$A$2:$A$6811,0))</f>
        <v>4847.8</v>
      </c>
      <c r="AP1904">
        <v>20.63</v>
      </c>
      <c r="AQ1904">
        <v>20.63</v>
      </c>
      <c r="AR1904" s="4">
        <v>31</v>
      </c>
      <c r="AS1904" s="4">
        <v>1</v>
      </c>
      <c r="AT1904" s="4">
        <v>2014</v>
      </c>
      <c r="AU1904" s="4">
        <v>12</v>
      </c>
      <c r="AV1904" s="4">
        <v>4</v>
      </c>
      <c r="AW1904" s="4">
        <v>2014</v>
      </c>
      <c r="AX1904" t="str">
        <f t="shared" si="522"/>
        <v>Delay</v>
      </c>
      <c r="AY1904">
        <f t="shared" si="523"/>
        <v>40</v>
      </c>
    </row>
    <row r="1905" spans="1:51" x14ac:dyDescent="0.2">
      <c r="A1905" s="3">
        <v>86426</v>
      </c>
      <c r="B1905" s="1" t="s">
        <v>215</v>
      </c>
      <c r="C1905" s="1" t="s">
        <v>89</v>
      </c>
      <c r="D1905" s="1" t="s">
        <v>130</v>
      </c>
      <c r="E1905" s="1" t="s">
        <v>101</v>
      </c>
      <c r="F1905" s="1" t="s">
        <v>101</v>
      </c>
      <c r="G1905" s="13" t="s">
        <v>1102</v>
      </c>
      <c r="H1905" s="12">
        <v>40970</v>
      </c>
      <c r="I1905" s="12" t="s">
        <v>1301</v>
      </c>
      <c r="J1905" s="12">
        <v>40882</v>
      </c>
      <c r="K1905" s="4">
        <v>3617</v>
      </c>
      <c r="L1905" s="1" t="s">
        <v>146</v>
      </c>
      <c r="M1905" s="1" t="s">
        <v>132</v>
      </c>
      <c r="N1905" s="1" t="s">
        <v>167</v>
      </c>
      <c r="O1905" s="1" t="s">
        <v>93</v>
      </c>
      <c r="P1905">
        <v>30</v>
      </c>
      <c r="Q1905">
        <v>20076</v>
      </c>
      <c r="R1905">
        <v>84720.72</v>
      </c>
      <c r="S1905">
        <v>4.22</v>
      </c>
      <c r="T1905">
        <v>0.14000000000000001</v>
      </c>
      <c r="U1905">
        <f t="shared" si="519"/>
        <v>84720.72</v>
      </c>
      <c r="V1905">
        <f t="shared" si="520"/>
        <v>602280</v>
      </c>
      <c r="W1905" s="1" t="s">
        <v>197</v>
      </c>
      <c r="X1905" s="1" t="s">
        <v>1236</v>
      </c>
      <c r="Y1905" s="1" t="s">
        <v>3082</v>
      </c>
      <c r="Z1905" s="3">
        <v>11943</v>
      </c>
      <c r="AA1905" s="4">
        <f t="shared" si="524"/>
        <v>1223</v>
      </c>
      <c r="AB1905" s="4">
        <f t="shared" si="526"/>
        <v>4448.0370388000001</v>
      </c>
      <c r="AC1905" s="4">
        <f t="shared" si="518"/>
        <v>1223</v>
      </c>
      <c r="AD1905" s="4">
        <f t="shared" si="525"/>
        <v>1157.5</v>
      </c>
      <c r="AE1905" s="4">
        <v>1223</v>
      </c>
      <c r="AF1905" s="4">
        <v>1223</v>
      </c>
      <c r="AG1905" s="4">
        <f>AE1905</f>
        <v>1223</v>
      </c>
      <c r="AI1905" t="e">
        <f t="shared" si="521"/>
        <v>#N/A</v>
      </c>
      <c r="AJ1905">
        <v>3526.27</v>
      </c>
      <c r="AK1905" s="2">
        <v>3526.27</v>
      </c>
      <c r="AL1905" s="2">
        <f>AJ1905</f>
        <v>3526.27</v>
      </c>
      <c r="AM1905" s="4"/>
      <c r="AN1905" t="e">
        <f>VLOOKUP([1]!Tabelle13[[#This Row],[Vlookup this ID for freight costs]],$AL$2:$AL$6811,2,FALSE)</f>
        <v>#REF!</v>
      </c>
      <c r="AP1905">
        <v>139.79</v>
      </c>
      <c r="AQ1905">
        <v>139.79</v>
      </c>
      <c r="AR1905" s="4">
        <v>2</v>
      </c>
      <c r="AS1905" s="4">
        <v>4</v>
      </c>
      <c r="AT1905" s="4">
        <v>2012</v>
      </c>
      <c r="AU1905" s="4">
        <v>5</v>
      </c>
      <c r="AV1905" s="4">
        <v>12</v>
      </c>
      <c r="AW1905" s="4">
        <v>2011</v>
      </c>
      <c r="AX1905" t="str">
        <f t="shared" si="522"/>
        <v>No Delay</v>
      </c>
      <c r="AY1905">
        <f t="shared" si="523"/>
        <v>0</v>
      </c>
    </row>
    <row r="1906" spans="1:51" x14ac:dyDescent="0.2">
      <c r="A1906" s="3">
        <v>10800</v>
      </c>
      <c r="B1906" s="1" t="s">
        <v>88</v>
      </c>
      <c r="C1906" s="1" t="s">
        <v>89</v>
      </c>
      <c r="D1906" s="1" t="s">
        <v>130</v>
      </c>
      <c r="E1906" s="1" t="s">
        <v>53</v>
      </c>
      <c r="F1906" s="1" t="s">
        <v>53</v>
      </c>
      <c r="G1906" s="13" t="s">
        <v>891</v>
      </c>
      <c r="H1906" s="12">
        <v>40113</v>
      </c>
      <c r="I1906" s="12" t="s">
        <v>891</v>
      </c>
      <c r="J1906" s="12">
        <v>40113</v>
      </c>
      <c r="K1906" s="4">
        <v>1965</v>
      </c>
      <c r="L1906" s="1" t="s">
        <v>146</v>
      </c>
      <c r="M1906" s="1" t="s">
        <v>132</v>
      </c>
      <c r="N1906" s="1" t="s">
        <v>778</v>
      </c>
      <c r="O1906" s="1" t="s">
        <v>93</v>
      </c>
      <c r="P1906">
        <v>240</v>
      </c>
      <c r="Q1906">
        <v>3535</v>
      </c>
      <c r="R1906">
        <v>6716.5</v>
      </c>
      <c r="S1906">
        <v>1.9</v>
      </c>
      <c r="T1906">
        <v>0.01</v>
      </c>
      <c r="U1906">
        <f t="shared" si="519"/>
        <v>6716.5</v>
      </c>
      <c r="V1906">
        <f t="shared" si="520"/>
        <v>848400</v>
      </c>
      <c r="W1906" s="1" t="s">
        <v>155</v>
      </c>
      <c r="X1906" s="1" t="s">
        <v>1236</v>
      </c>
      <c r="Y1906" s="1" t="s">
        <v>156</v>
      </c>
      <c r="Z1906" s="3">
        <v>9211</v>
      </c>
      <c r="AA1906" s="4">
        <f t="shared" si="524"/>
        <v>1224</v>
      </c>
      <c r="AB1906" s="4">
        <f t="shared" si="526"/>
        <v>2632.6986790000001</v>
      </c>
      <c r="AC1906" s="4">
        <f t="shared" si="518"/>
        <v>1224</v>
      </c>
      <c r="AD1906" s="4">
        <f t="shared" si="525"/>
        <v>1224</v>
      </c>
      <c r="AE1906" s="4">
        <v>1224</v>
      </c>
      <c r="AF1906" s="4">
        <v>1224</v>
      </c>
      <c r="AG1906" s="4">
        <f>AE1906</f>
        <v>1224</v>
      </c>
      <c r="AH1906" s="4">
        <v>83165</v>
      </c>
      <c r="AI1906">
        <f t="shared" si="521"/>
        <v>3132</v>
      </c>
      <c r="AJ1906">
        <v>2298.61</v>
      </c>
      <c r="AK1906" s="2">
        <v>2298.61</v>
      </c>
      <c r="AL1906" s="2">
        <f>AJ1906</f>
        <v>2298.61</v>
      </c>
      <c r="AM1906" s="4"/>
      <c r="AN1906" t="e">
        <f>VLOOKUP([1]!Tabelle13[[#This Row],[Vlookup this ID for freight costs]],$AL$2:$AL$6811,2,FALSE)</f>
        <v>#REF!</v>
      </c>
      <c r="AP1906">
        <v>14.48</v>
      </c>
      <c r="AQ1906">
        <v>14.48</v>
      </c>
      <c r="AR1906" s="4">
        <v>27</v>
      </c>
      <c r="AS1906" s="4">
        <v>10</v>
      </c>
      <c r="AT1906" s="4">
        <v>2009</v>
      </c>
      <c r="AU1906" s="4">
        <v>27</v>
      </c>
      <c r="AV1906" s="4">
        <v>10</v>
      </c>
      <c r="AW1906" s="4">
        <v>2009</v>
      </c>
      <c r="AX1906" t="str">
        <f t="shared" si="522"/>
        <v>No Delay</v>
      </c>
      <c r="AY1906">
        <f t="shared" si="523"/>
        <v>0</v>
      </c>
    </row>
    <row r="1907" spans="1:51" x14ac:dyDescent="0.2">
      <c r="A1907" s="3">
        <v>11346</v>
      </c>
      <c r="B1907" s="1" t="s">
        <v>350</v>
      </c>
      <c r="C1907" s="1" t="s">
        <v>65</v>
      </c>
      <c r="D1907" s="1" t="s">
        <v>130</v>
      </c>
      <c r="E1907" s="1" t="s">
        <v>152</v>
      </c>
      <c r="F1907" s="1" t="s">
        <v>152</v>
      </c>
      <c r="G1907" s="13" t="s">
        <v>395</v>
      </c>
      <c r="H1907" s="12">
        <v>40029</v>
      </c>
      <c r="I1907" s="12" t="s">
        <v>395</v>
      </c>
      <c r="J1907" s="12">
        <v>40029</v>
      </c>
      <c r="K1907" s="4">
        <v>1699</v>
      </c>
      <c r="L1907" s="1" t="s">
        <v>146</v>
      </c>
      <c r="M1907" s="1" t="s">
        <v>132</v>
      </c>
      <c r="N1907" s="1" t="s">
        <v>147</v>
      </c>
      <c r="O1907" s="1" t="s">
        <v>148</v>
      </c>
      <c r="P1907">
        <v>30</v>
      </c>
      <c r="Q1907">
        <v>8462</v>
      </c>
      <c r="R1907">
        <v>222127.5</v>
      </c>
      <c r="S1907">
        <v>26.25</v>
      </c>
      <c r="T1907">
        <v>0.88</v>
      </c>
      <c r="U1907">
        <f t="shared" si="519"/>
        <v>222127.5</v>
      </c>
      <c r="V1907">
        <f t="shared" si="520"/>
        <v>253860</v>
      </c>
      <c r="W1907" s="1" t="s">
        <v>149</v>
      </c>
      <c r="X1907" s="1" t="s">
        <v>150</v>
      </c>
      <c r="Y1907" s="1" t="s">
        <v>150</v>
      </c>
      <c r="Z1907" s="3">
        <v>4785</v>
      </c>
      <c r="AA1907" s="4">
        <f t="shared" si="524"/>
        <v>1225</v>
      </c>
      <c r="AB1907" s="4">
        <f t="shared" si="526"/>
        <v>3173.4260896000001</v>
      </c>
      <c r="AC1907" s="4">
        <f t="shared" si="518"/>
        <v>1225</v>
      </c>
      <c r="AD1907" s="4">
        <f t="shared" si="525"/>
        <v>1011.5</v>
      </c>
      <c r="AE1907" s="4">
        <v>1225</v>
      </c>
      <c r="AF1907" s="4">
        <v>1225</v>
      </c>
      <c r="AG1907" s="4">
        <f>AE1907</f>
        <v>1225</v>
      </c>
      <c r="AH1907" s="4">
        <v>82698</v>
      </c>
      <c r="AI1907">
        <f t="shared" si="521"/>
        <v>1447</v>
      </c>
      <c r="AJ1907">
        <v>7445.71</v>
      </c>
      <c r="AK1907" s="2">
        <v>7445.71</v>
      </c>
      <c r="AL1907" s="2">
        <f>AJ1907</f>
        <v>7445.71</v>
      </c>
      <c r="AM1907" s="4"/>
      <c r="AN1907" t="e">
        <f>VLOOKUP([1]!Tabelle13[[#This Row],[Vlookup this ID for freight costs]],$AL$2:$AL$6811,2,FALSE)</f>
        <v>#REF!</v>
      </c>
      <c r="AP1907">
        <v>435.37</v>
      </c>
      <c r="AQ1907">
        <v>435.37</v>
      </c>
      <c r="AR1907" s="4">
        <v>4</v>
      </c>
      <c r="AS1907" s="4">
        <v>8</v>
      </c>
      <c r="AT1907" s="4">
        <v>2009</v>
      </c>
      <c r="AU1907" s="4">
        <v>4</v>
      </c>
      <c r="AV1907" s="4">
        <v>8</v>
      </c>
      <c r="AW1907" s="4">
        <v>2009</v>
      </c>
      <c r="AX1907" t="str">
        <f t="shared" si="522"/>
        <v>No Delay</v>
      </c>
      <c r="AY1907">
        <f t="shared" si="523"/>
        <v>0</v>
      </c>
    </row>
    <row r="1908" spans="1:51" x14ac:dyDescent="0.2">
      <c r="A1908" s="3">
        <v>12304</v>
      </c>
      <c r="B1908" s="1" t="s">
        <v>350</v>
      </c>
      <c r="C1908" s="1" t="s">
        <v>65</v>
      </c>
      <c r="D1908" s="1" t="s">
        <v>130</v>
      </c>
      <c r="E1908" s="1" t="s">
        <v>152</v>
      </c>
      <c r="F1908" s="1" t="s">
        <v>152</v>
      </c>
      <c r="G1908" s="13" t="s">
        <v>395</v>
      </c>
      <c r="H1908" s="12">
        <v>40029</v>
      </c>
      <c r="I1908" s="12" t="s">
        <v>395</v>
      </c>
      <c r="J1908" s="12">
        <v>40029</v>
      </c>
      <c r="K1908" s="4">
        <v>1708</v>
      </c>
      <c r="L1908" s="1" t="s">
        <v>146</v>
      </c>
      <c r="M1908" s="1" t="s">
        <v>132</v>
      </c>
      <c r="N1908" s="1" t="s">
        <v>159</v>
      </c>
      <c r="O1908" s="1" t="s">
        <v>93</v>
      </c>
      <c r="P1908">
        <v>30</v>
      </c>
      <c r="Q1908">
        <v>5794</v>
      </c>
      <c r="R1908">
        <v>68079.5</v>
      </c>
      <c r="S1908">
        <v>11.75</v>
      </c>
      <c r="T1908">
        <v>0.39</v>
      </c>
      <c r="U1908">
        <f t="shared" si="519"/>
        <v>68079.5</v>
      </c>
      <c r="V1908">
        <f t="shared" si="520"/>
        <v>173820</v>
      </c>
      <c r="W1908" s="1" t="s">
        <v>160</v>
      </c>
      <c r="X1908" s="1" t="s">
        <v>1236</v>
      </c>
      <c r="Y1908" s="1" t="s">
        <v>161</v>
      </c>
      <c r="Z1908" s="3">
        <v>7348</v>
      </c>
      <c r="AA1908" s="4">
        <f t="shared" si="524"/>
        <v>1225</v>
      </c>
      <c r="AB1908" s="4">
        <f t="shared" si="526"/>
        <v>2880.6189592000001</v>
      </c>
      <c r="AC1908" s="4">
        <f t="shared" si="518"/>
        <v>1225</v>
      </c>
      <c r="AD1908" s="4">
        <f t="shared" si="525"/>
        <v>1225</v>
      </c>
      <c r="AE1908" s="3" t="s">
        <v>1694</v>
      </c>
      <c r="AF1908" s="3">
        <v>1225</v>
      </c>
      <c r="AG1908" s="4">
        <f>AI1908</f>
        <v>1225</v>
      </c>
      <c r="AH1908" s="4">
        <v>11346</v>
      </c>
      <c r="AI1908">
        <f t="shared" si="521"/>
        <v>1225</v>
      </c>
      <c r="AJ1908" t="s">
        <v>1694</v>
      </c>
      <c r="AK1908" s="2">
        <v>7445.71</v>
      </c>
      <c r="AL1908" s="2">
        <f>AN1908</f>
        <v>7445.71</v>
      </c>
      <c r="AM1908" s="4">
        <v>11346</v>
      </c>
      <c r="AN1908">
        <f>INDEX($AJ$2:$AJ$6811,MATCH(AM1908,$A$2:$A$6811,0))</f>
        <v>7445.71</v>
      </c>
      <c r="AP1908">
        <v>133.44</v>
      </c>
      <c r="AQ1908">
        <v>133.44</v>
      </c>
      <c r="AR1908" s="4">
        <v>4</v>
      </c>
      <c r="AS1908" s="4">
        <v>8</v>
      </c>
      <c r="AT1908" s="4">
        <v>2009</v>
      </c>
      <c r="AU1908" s="4">
        <v>4</v>
      </c>
      <c r="AV1908" s="4">
        <v>8</v>
      </c>
      <c r="AW1908" s="4">
        <v>2009</v>
      </c>
      <c r="AX1908" t="str">
        <f t="shared" si="522"/>
        <v>No Delay</v>
      </c>
      <c r="AY1908">
        <f t="shared" si="523"/>
        <v>0</v>
      </c>
    </row>
    <row r="1909" spans="1:51" x14ac:dyDescent="0.2">
      <c r="A1909" s="3">
        <v>86115</v>
      </c>
      <c r="B1909" s="1" t="s">
        <v>172</v>
      </c>
      <c r="C1909" s="1" t="s">
        <v>114</v>
      </c>
      <c r="D1909" s="1" t="s">
        <v>130</v>
      </c>
      <c r="E1909" s="1" t="s">
        <v>101</v>
      </c>
      <c r="F1909" s="1" t="s">
        <v>101</v>
      </c>
      <c r="G1909" s="13" t="s">
        <v>1695</v>
      </c>
      <c r="H1909" s="12">
        <v>41834</v>
      </c>
      <c r="I1909" s="12" t="s">
        <v>694</v>
      </c>
      <c r="J1909" s="12">
        <v>41918</v>
      </c>
      <c r="K1909" s="4">
        <v>6009</v>
      </c>
      <c r="L1909" s="1" t="s">
        <v>146</v>
      </c>
      <c r="M1909" s="1" t="s">
        <v>132</v>
      </c>
      <c r="N1909" s="1" t="s">
        <v>178</v>
      </c>
      <c r="O1909" s="1" t="s">
        <v>93</v>
      </c>
      <c r="P1909">
        <v>60</v>
      </c>
      <c r="Q1909">
        <v>7130</v>
      </c>
      <c r="R1909">
        <v>38787.199999999997</v>
      </c>
      <c r="S1909">
        <v>5.44</v>
      </c>
      <c r="T1909">
        <v>0.09</v>
      </c>
      <c r="U1909">
        <f t="shared" si="519"/>
        <v>38787.200000000004</v>
      </c>
      <c r="V1909">
        <f t="shared" si="520"/>
        <v>427800</v>
      </c>
      <c r="W1909" s="1" t="s">
        <v>155</v>
      </c>
      <c r="X1909" s="1" t="s">
        <v>1236</v>
      </c>
      <c r="Y1909" s="1" t="s">
        <v>156</v>
      </c>
      <c r="Z1909" s="3">
        <v>14240</v>
      </c>
      <c r="AA1909" s="4">
        <f t="shared" si="524"/>
        <v>1228</v>
      </c>
      <c r="AB1909" s="4">
        <f t="shared" si="526"/>
        <v>3027.2420200000001</v>
      </c>
      <c r="AC1909" s="4">
        <f t="shared" si="518"/>
        <v>1228</v>
      </c>
      <c r="AD1909" s="4">
        <f t="shared" si="525"/>
        <v>1228</v>
      </c>
      <c r="AE1909" s="3" t="s">
        <v>1696</v>
      </c>
      <c r="AF1909" s="3">
        <v>1228</v>
      </c>
      <c r="AG1909" s="4">
        <f>AI1909</f>
        <v>1228</v>
      </c>
      <c r="AH1909" s="4">
        <v>84390</v>
      </c>
      <c r="AI1909">
        <f t="shared" si="521"/>
        <v>1228</v>
      </c>
      <c r="AJ1909" t="s">
        <v>1696</v>
      </c>
      <c r="AK1909" s="2">
        <v>1765.18</v>
      </c>
      <c r="AL1909" s="2">
        <f>AN1909</f>
        <v>1765.18</v>
      </c>
      <c r="AM1909" s="4">
        <v>84390</v>
      </c>
      <c r="AN1909">
        <f>INDEX($AJ$2:$AJ$6811,MATCH(AM1909,$A$2:$A$6811,0))</f>
        <v>1765.18</v>
      </c>
      <c r="AP1909">
        <v>39.869999999999997</v>
      </c>
      <c r="AQ1909">
        <v>39.869999999999997</v>
      </c>
      <c r="AR1909" s="4">
        <v>14</v>
      </c>
      <c r="AS1909" s="4">
        <v>7</v>
      </c>
      <c r="AT1909" s="4">
        <v>2014</v>
      </c>
      <c r="AU1909" s="4">
        <v>6</v>
      </c>
      <c r="AV1909" s="4">
        <v>10</v>
      </c>
      <c r="AW1909" s="4">
        <v>2014</v>
      </c>
      <c r="AX1909" t="str">
        <f t="shared" si="522"/>
        <v>Delay</v>
      </c>
      <c r="AY1909">
        <f t="shared" si="523"/>
        <v>84</v>
      </c>
    </row>
    <row r="1910" spans="1:51" x14ac:dyDescent="0.2">
      <c r="A1910" s="3">
        <v>84390</v>
      </c>
      <c r="B1910" s="1" t="s">
        <v>172</v>
      </c>
      <c r="C1910" s="1" t="s">
        <v>114</v>
      </c>
      <c r="D1910" s="1" t="s">
        <v>130</v>
      </c>
      <c r="E1910" s="1" t="s">
        <v>101</v>
      </c>
      <c r="F1910" s="1" t="s">
        <v>101</v>
      </c>
      <c r="G1910" s="13" t="s">
        <v>1695</v>
      </c>
      <c r="H1910" s="12">
        <v>41834</v>
      </c>
      <c r="I1910" s="12" t="s">
        <v>694</v>
      </c>
      <c r="J1910" s="12">
        <v>41918</v>
      </c>
      <c r="K1910" s="4">
        <v>6002</v>
      </c>
      <c r="L1910" s="1" t="s">
        <v>146</v>
      </c>
      <c r="M1910" s="1" t="s">
        <v>132</v>
      </c>
      <c r="N1910" s="1" t="s">
        <v>434</v>
      </c>
      <c r="O1910" s="1" t="s">
        <v>93</v>
      </c>
      <c r="P1910">
        <v>60</v>
      </c>
      <c r="Q1910">
        <v>18027</v>
      </c>
      <c r="R1910">
        <v>73730.429999999993</v>
      </c>
      <c r="S1910">
        <v>4.09</v>
      </c>
      <c r="T1910">
        <v>7.0000000000000007E-2</v>
      </c>
      <c r="U1910">
        <f t="shared" si="519"/>
        <v>73730.429999999993</v>
      </c>
      <c r="V1910">
        <f t="shared" si="520"/>
        <v>1081620</v>
      </c>
      <c r="W1910" s="1" t="s">
        <v>155</v>
      </c>
      <c r="X1910" s="1" t="s">
        <v>1236</v>
      </c>
      <c r="Y1910" s="1" t="s">
        <v>156</v>
      </c>
      <c r="Z1910" s="3">
        <v>14240</v>
      </c>
      <c r="AA1910" s="4">
        <f t="shared" si="524"/>
        <v>1228</v>
      </c>
      <c r="AB1910" s="4">
        <f t="shared" si="526"/>
        <v>4223.1637965999998</v>
      </c>
      <c r="AC1910" s="4">
        <f t="shared" si="518"/>
        <v>1228</v>
      </c>
      <c r="AD1910" s="4">
        <f t="shared" si="525"/>
        <v>1228</v>
      </c>
      <c r="AE1910" s="4">
        <v>1228</v>
      </c>
      <c r="AF1910" s="4">
        <v>1228</v>
      </c>
      <c r="AG1910" s="4">
        <f t="shared" ref="AG1910:AG1916" si="529">AE1910</f>
        <v>1228</v>
      </c>
      <c r="AI1910" t="e">
        <f t="shared" si="521"/>
        <v>#N/A</v>
      </c>
      <c r="AJ1910">
        <v>1765.18</v>
      </c>
      <c r="AK1910" s="2">
        <v>1765.18</v>
      </c>
      <c r="AL1910" s="2">
        <f t="shared" ref="AL1910:AL1916" si="530">AJ1910</f>
        <v>1765.18</v>
      </c>
      <c r="AM1910" s="4"/>
      <c r="AN1910" t="e">
        <f>VLOOKUP([1]!Tabelle13[[#This Row],[Vlookup this ID for freight costs]],$AL$2:$AL$6811,2,FALSE)</f>
        <v>#REF!</v>
      </c>
      <c r="AP1910">
        <v>75.790000000000006</v>
      </c>
      <c r="AQ1910">
        <v>75.790000000000006</v>
      </c>
      <c r="AR1910" s="4">
        <v>14</v>
      </c>
      <c r="AS1910" s="4">
        <v>7</v>
      </c>
      <c r="AT1910" s="4">
        <v>2014</v>
      </c>
      <c r="AU1910" s="4">
        <v>6</v>
      </c>
      <c r="AV1910" s="4">
        <v>10</v>
      </c>
      <c r="AW1910" s="4">
        <v>2014</v>
      </c>
      <c r="AX1910" t="str">
        <f t="shared" si="522"/>
        <v>Delay</v>
      </c>
      <c r="AY1910">
        <f t="shared" si="523"/>
        <v>84</v>
      </c>
    </row>
    <row r="1911" spans="1:51" x14ac:dyDescent="0.2">
      <c r="A1911" s="3">
        <v>10942</v>
      </c>
      <c r="B1911" s="1" t="s">
        <v>88</v>
      </c>
      <c r="C1911" s="1" t="s">
        <v>89</v>
      </c>
      <c r="D1911" s="1" t="s">
        <v>130</v>
      </c>
      <c r="E1911" s="1" t="s">
        <v>53</v>
      </c>
      <c r="F1911" s="1" t="s">
        <v>53</v>
      </c>
      <c r="G1911" s="13" t="s">
        <v>582</v>
      </c>
      <c r="H1911" s="12">
        <v>39513</v>
      </c>
      <c r="I1911" s="12" t="s">
        <v>105</v>
      </c>
      <c r="J1911" s="12">
        <v>39483</v>
      </c>
      <c r="K1911" s="4">
        <v>649</v>
      </c>
      <c r="L1911" s="1" t="s">
        <v>146</v>
      </c>
      <c r="M1911" s="1" t="s">
        <v>132</v>
      </c>
      <c r="N1911" s="1" t="s">
        <v>304</v>
      </c>
      <c r="O1911" s="1" t="s">
        <v>305</v>
      </c>
      <c r="P1911">
        <v>180</v>
      </c>
      <c r="Q1911">
        <v>5538</v>
      </c>
      <c r="R1911">
        <v>276900</v>
      </c>
      <c r="S1911">
        <v>50</v>
      </c>
      <c r="T1911">
        <v>0.28000000000000003</v>
      </c>
      <c r="U1911">
        <f t="shared" si="519"/>
        <v>276900</v>
      </c>
      <c r="V1911">
        <f t="shared" si="520"/>
        <v>996840</v>
      </c>
      <c r="W1911" s="1" t="s">
        <v>251</v>
      </c>
      <c r="X1911" s="1" t="s">
        <v>252</v>
      </c>
      <c r="Y1911" s="1" t="s">
        <v>252</v>
      </c>
      <c r="Z1911" s="3">
        <v>5027</v>
      </c>
      <c r="AA1911" s="4">
        <f t="shared" si="524"/>
        <v>1230</v>
      </c>
      <c r="AB1911" s="4">
        <f t="shared" si="526"/>
        <v>2852.5235223999998</v>
      </c>
      <c r="AC1911" s="4">
        <f t="shared" si="518"/>
        <v>1230</v>
      </c>
      <c r="AD1911" s="4">
        <f t="shared" si="525"/>
        <v>1230</v>
      </c>
      <c r="AE1911" s="4">
        <v>1230</v>
      </c>
      <c r="AF1911" s="4">
        <v>1230</v>
      </c>
      <c r="AG1911" s="4">
        <f t="shared" si="529"/>
        <v>1230</v>
      </c>
      <c r="AH1911" s="4">
        <v>83490</v>
      </c>
      <c r="AI1911">
        <f t="shared" si="521"/>
        <v>17126</v>
      </c>
      <c r="AJ1911">
        <v>4680.1000000000004</v>
      </c>
      <c r="AK1911" s="2">
        <v>4680.1000000000004</v>
      </c>
      <c r="AL1911" s="2">
        <f t="shared" si="530"/>
        <v>4680.1000000000004</v>
      </c>
      <c r="AM1911" s="4"/>
      <c r="AN1911" t="e">
        <f>VLOOKUP([1]!Tabelle13[[#This Row],[Vlookup this ID for freight costs]],$AL$2:$AL$6811,2,FALSE)</f>
        <v>#REF!</v>
      </c>
      <c r="AP1911">
        <v>443.04</v>
      </c>
      <c r="AQ1911">
        <v>443.04</v>
      </c>
      <c r="AR1911" s="4">
        <v>6</v>
      </c>
      <c r="AS1911" s="4">
        <v>4</v>
      </c>
      <c r="AT1911" s="4">
        <v>2008</v>
      </c>
      <c r="AU1911" s="4">
        <v>5</v>
      </c>
      <c r="AV1911" s="4">
        <v>2</v>
      </c>
      <c r="AW1911" s="4">
        <v>2008</v>
      </c>
      <c r="AX1911" t="str">
        <f t="shared" si="522"/>
        <v>No Delay</v>
      </c>
      <c r="AY1911">
        <f t="shared" si="523"/>
        <v>0</v>
      </c>
    </row>
    <row r="1912" spans="1:51" x14ac:dyDescent="0.2">
      <c r="A1912" s="3">
        <v>84218</v>
      </c>
      <c r="B1912" s="1" t="s">
        <v>172</v>
      </c>
      <c r="C1912" s="1" t="s">
        <v>114</v>
      </c>
      <c r="D1912" s="1" t="s">
        <v>130</v>
      </c>
      <c r="E1912" s="1" t="s">
        <v>101</v>
      </c>
      <c r="F1912" s="1" t="s">
        <v>101</v>
      </c>
      <c r="G1912" s="13" t="s">
        <v>641</v>
      </c>
      <c r="H1912" s="12">
        <v>41348</v>
      </c>
      <c r="I1912" s="12" t="s">
        <v>1619</v>
      </c>
      <c r="J1912" s="12">
        <v>41324</v>
      </c>
      <c r="K1912" s="4">
        <v>4456</v>
      </c>
      <c r="L1912" s="1" t="s">
        <v>146</v>
      </c>
      <c r="M1912" s="1" t="s">
        <v>132</v>
      </c>
      <c r="N1912" s="1" t="s">
        <v>292</v>
      </c>
      <c r="O1912" s="1" t="s">
        <v>93</v>
      </c>
      <c r="P1912">
        <v>30</v>
      </c>
      <c r="Q1912">
        <v>30114</v>
      </c>
      <c r="R1912">
        <v>412260.66</v>
      </c>
      <c r="S1912">
        <v>13.69</v>
      </c>
      <c r="T1912">
        <v>0.46</v>
      </c>
      <c r="U1912">
        <f t="shared" si="519"/>
        <v>412260.66</v>
      </c>
      <c r="V1912">
        <f t="shared" si="520"/>
        <v>903420</v>
      </c>
      <c r="W1912" s="1" t="s">
        <v>160</v>
      </c>
      <c r="X1912" s="1" t="s">
        <v>1236</v>
      </c>
      <c r="Y1912" s="1" t="s">
        <v>161</v>
      </c>
      <c r="Z1912" s="3">
        <v>13722</v>
      </c>
      <c r="AA1912" s="4">
        <f t="shared" si="524"/>
        <v>1230</v>
      </c>
      <c r="AB1912" s="4">
        <f t="shared" si="526"/>
        <v>5549.6854552000004</v>
      </c>
      <c r="AC1912" s="4">
        <f t="shared" si="518"/>
        <v>1230</v>
      </c>
      <c r="AD1912" s="4">
        <f t="shared" si="525"/>
        <v>1230</v>
      </c>
      <c r="AE1912" s="4">
        <v>1230</v>
      </c>
      <c r="AF1912" s="4">
        <v>1230</v>
      </c>
      <c r="AG1912" s="4">
        <f t="shared" si="529"/>
        <v>1230</v>
      </c>
      <c r="AI1912" t="e">
        <f t="shared" si="521"/>
        <v>#N/A</v>
      </c>
      <c r="AJ1912">
        <v>6923.53</v>
      </c>
      <c r="AK1912" s="2">
        <v>6923.53</v>
      </c>
      <c r="AL1912" s="2">
        <f t="shared" si="530"/>
        <v>6923.53</v>
      </c>
      <c r="AM1912" s="4"/>
      <c r="AN1912" t="e">
        <f>VLOOKUP([1]!Tabelle13[[#This Row],[Vlookup this ID for freight costs]],$AL$2:$AL$6811,2,FALSE)</f>
        <v>#REF!</v>
      </c>
      <c r="AP1912">
        <v>577.99</v>
      </c>
      <c r="AQ1912">
        <v>577.99</v>
      </c>
      <c r="AR1912" s="4">
        <v>15</v>
      </c>
      <c r="AS1912" s="4">
        <v>4</v>
      </c>
      <c r="AT1912" s="4">
        <v>2013</v>
      </c>
      <c r="AU1912" s="4">
        <v>19</v>
      </c>
      <c r="AV1912" s="4">
        <v>2</v>
      </c>
      <c r="AW1912" s="4">
        <v>2013</v>
      </c>
      <c r="AX1912" t="str">
        <f t="shared" si="522"/>
        <v>No Delay</v>
      </c>
      <c r="AY1912">
        <f t="shared" si="523"/>
        <v>0</v>
      </c>
    </row>
    <row r="1913" spans="1:51" x14ac:dyDescent="0.2">
      <c r="A1913" s="3">
        <v>6671</v>
      </c>
      <c r="B1913" s="1" t="s">
        <v>88</v>
      </c>
      <c r="C1913" s="1" t="s">
        <v>89</v>
      </c>
      <c r="D1913" s="1" t="s">
        <v>74</v>
      </c>
      <c r="E1913" s="1" t="s">
        <v>53</v>
      </c>
      <c r="F1913" s="1" t="s">
        <v>53</v>
      </c>
      <c r="G1913" s="13" t="s">
        <v>362</v>
      </c>
      <c r="H1913" s="12">
        <v>39346</v>
      </c>
      <c r="I1913" s="12" t="s">
        <v>362</v>
      </c>
      <c r="J1913" s="12">
        <v>39346</v>
      </c>
      <c r="K1913" s="4">
        <v>383</v>
      </c>
      <c r="L1913" s="1" t="s">
        <v>146</v>
      </c>
      <c r="M1913" s="1" t="s">
        <v>182</v>
      </c>
      <c r="N1913" s="1" t="s">
        <v>1697</v>
      </c>
      <c r="O1913" s="1" t="s">
        <v>685</v>
      </c>
      <c r="P1913">
        <v>60</v>
      </c>
      <c r="Q1913">
        <v>5721</v>
      </c>
      <c r="R1913">
        <v>145885.5</v>
      </c>
      <c r="S1913">
        <v>25.5</v>
      </c>
      <c r="T1913">
        <v>0.42</v>
      </c>
      <c r="U1913">
        <f t="shared" si="519"/>
        <v>145885.5</v>
      </c>
      <c r="V1913">
        <f t="shared" si="520"/>
        <v>343260</v>
      </c>
      <c r="W1913" s="1" t="s">
        <v>185</v>
      </c>
      <c r="X1913" s="1" t="s">
        <v>186</v>
      </c>
      <c r="Y1913" s="1" t="s">
        <v>186</v>
      </c>
      <c r="Z1913" s="3">
        <v>4287</v>
      </c>
      <c r="AA1913" s="4">
        <f t="shared" si="524"/>
        <v>1232</v>
      </c>
      <c r="AB1913" s="4">
        <f t="shared" si="526"/>
        <v>2872.6073698</v>
      </c>
      <c r="AC1913" s="4">
        <f t="shared" si="518"/>
        <v>1232</v>
      </c>
      <c r="AD1913" s="4">
        <f t="shared" si="525"/>
        <v>2535.2102360000004</v>
      </c>
      <c r="AE1913" s="4">
        <v>1232</v>
      </c>
      <c r="AF1913" s="4">
        <v>1232</v>
      </c>
      <c r="AG1913" s="4">
        <f t="shared" si="529"/>
        <v>1232</v>
      </c>
      <c r="AH1913" s="4">
        <v>11970</v>
      </c>
      <c r="AI1913">
        <f t="shared" si="521"/>
        <v>3337</v>
      </c>
      <c r="AJ1913" t="s">
        <v>81</v>
      </c>
      <c r="AK1913" s="2"/>
      <c r="AL1913" s="2" t="str">
        <f t="shared" si="530"/>
        <v>Freight Included in Commodity Cost</v>
      </c>
      <c r="AM1913" s="4"/>
      <c r="AN1913" t="e">
        <f>VLOOKUP([1]!Tabelle13[[#This Row],[Vlookup this ID for freight costs]],$AL$2:$AL$6811,2,FALSE)</f>
        <v>#REF!</v>
      </c>
      <c r="AP1913">
        <v>233.42</v>
      </c>
      <c r="AQ1913">
        <v>233.42</v>
      </c>
      <c r="AR1913" s="4">
        <v>21</v>
      </c>
      <c r="AS1913" s="4">
        <v>9</v>
      </c>
      <c r="AT1913" s="4">
        <v>2007</v>
      </c>
      <c r="AU1913" s="4">
        <v>21</v>
      </c>
      <c r="AV1913" s="4">
        <v>9</v>
      </c>
      <c r="AW1913" s="4">
        <v>2007</v>
      </c>
      <c r="AX1913" t="str">
        <f t="shared" si="522"/>
        <v>No Delay</v>
      </c>
      <c r="AY1913">
        <f t="shared" si="523"/>
        <v>0</v>
      </c>
    </row>
    <row r="1914" spans="1:51" x14ac:dyDescent="0.2">
      <c r="A1914" s="3">
        <v>34619</v>
      </c>
      <c r="B1914" s="1" t="s">
        <v>215</v>
      </c>
      <c r="C1914" s="1" t="s">
        <v>89</v>
      </c>
      <c r="D1914" s="1" t="s">
        <v>74</v>
      </c>
      <c r="E1914" s="1" t="s">
        <v>53</v>
      </c>
      <c r="F1914" s="1" t="s">
        <v>53</v>
      </c>
      <c r="G1914" s="13" t="s">
        <v>1698</v>
      </c>
      <c r="H1914" s="12">
        <v>40518</v>
      </c>
      <c r="I1914" s="12" t="s">
        <v>1698</v>
      </c>
      <c r="J1914" s="12">
        <v>40518</v>
      </c>
      <c r="K1914" s="4">
        <v>2896</v>
      </c>
      <c r="L1914" s="1" t="s">
        <v>146</v>
      </c>
      <c r="M1914" s="1" t="s">
        <v>248</v>
      </c>
      <c r="N1914" s="1" t="s">
        <v>1221</v>
      </c>
      <c r="O1914" s="1" t="s">
        <v>446</v>
      </c>
      <c r="P1914">
        <v>180</v>
      </c>
      <c r="Q1914">
        <v>4200</v>
      </c>
      <c r="R1914">
        <v>71232</v>
      </c>
      <c r="S1914">
        <v>16.96</v>
      </c>
      <c r="T1914">
        <v>0.09</v>
      </c>
      <c r="U1914">
        <f t="shared" si="519"/>
        <v>71232</v>
      </c>
      <c r="V1914">
        <f t="shared" si="520"/>
        <v>756000</v>
      </c>
      <c r="W1914" s="1" t="s">
        <v>251</v>
      </c>
      <c r="X1914" s="1" t="s">
        <v>252</v>
      </c>
      <c r="Y1914" s="1" t="s">
        <v>252</v>
      </c>
      <c r="Z1914" s="3">
        <v>5027</v>
      </c>
      <c r="AA1914" s="4">
        <f t="shared" si="524"/>
        <v>1234</v>
      </c>
      <c r="AB1914" s="4">
        <f t="shared" si="526"/>
        <v>2705.6809659999999</v>
      </c>
      <c r="AC1914" s="4">
        <f t="shared" si="518"/>
        <v>1234</v>
      </c>
      <c r="AD1914" s="4">
        <f t="shared" si="525"/>
        <v>1234</v>
      </c>
      <c r="AE1914" s="4">
        <v>1234</v>
      </c>
      <c r="AF1914" s="4">
        <v>1234</v>
      </c>
      <c r="AG1914" s="4">
        <f t="shared" si="529"/>
        <v>1234</v>
      </c>
      <c r="AI1914" t="e">
        <f t="shared" si="521"/>
        <v>#N/A</v>
      </c>
      <c r="AJ1914">
        <v>2786.22</v>
      </c>
      <c r="AK1914" s="2">
        <v>2786.22</v>
      </c>
      <c r="AL1914" s="2">
        <f t="shared" si="530"/>
        <v>2786.22</v>
      </c>
      <c r="AM1914" s="4"/>
      <c r="AN1914" t="e">
        <f>VLOOKUP([1]!Tabelle13[[#This Row],[Vlookup this ID for freight costs]],$AL$2:$AL$6811,2,FALSE)</f>
        <v>#REF!</v>
      </c>
      <c r="AP1914">
        <v>153.58000000000001</v>
      </c>
      <c r="AQ1914">
        <v>153.58000000000001</v>
      </c>
      <c r="AR1914" s="4">
        <v>6</v>
      </c>
      <c r="AS1914" s="4">
        <v>12</v>
      </c>
      <c r="AT1914" s="4">
        <v>2010</v>
      </c>
      <c r="AU1914" s="4">
        <v>6</v>
      </c>
      <c r="AV1914" s="4">
        <v>12</v>
      </c>
      <c r="AW1914" s="4">
        <v>2010</v>
      </c>
      <c r="AX1914" t="str">
        <f t="shared" si="522"/>
        <v>No Delay</v>
      </c>
      <c r="AY1914">
        <f t="shared" si="523"/>
        <v>0</v>
      </c>
    </row>
    <row r="1915" spans="1:51" x14ac:dyDescent="0.2">
      <c r="A1915" s="3">
        <v>86387</v>
      </c>
      <c r="B1915" s="1" t="s">
        <v>151</v>
      </c>
      <c r="C1915" s="1" t="s">
        <v>65</v>
      </c>
      <c r="D1915" s="1" t="s">
        <v>130</v>
      </c>
      <c r="E1915" s="1" t="s">
        <v>152</v>
      </c>
      <c r="F1915" s="1" t="s">
        <v>152</v>
      </c>
      <c r="G1915" s="13" t="s">
        <v>300</v>
      </c>
      <c r="H1915" s="12">
        <v>40715</v>
      </c>
      <c r="I1915" s="12" t="s">
        <v>1660</v>
      </c>
      <c r="J1915" s="12">
        <v>40729</v>
      </c>
      <c r="K1915" s="4">
        <v>3294</v>
      </c>
      <c r="L1915" s="1" t="s">
        <v>146</v>
      </c>
      <c r="M1915" s="1" t="s">
        <v>132</v>
      </c>
      <c r="N1915" s="1" t="s">
        <v>265</v>
      </c>
      <c r="O1915" s="1" t="s">
        <v>93</v>
      </c>
      <c r="P1915">
        <v>60</v>
      </c>
      <c r="Q1915">
        <v>17376</v>
      </c>
      <c r="R1915">
        <v>43613.760000000002</v>
      </c>
      <c r="S1915">
        <v>2.5099999999999998</v>
      </c>
      <c r="T1915">
        <v>0.04</v>
      </c>
      <c r="U1915">
        <f t="shared" si="519"/>
        <v>43613.759999999995</v>
      </c>
      <c r="V1915">
        <f t="shared" si="520"/>
        <v>1042560</v>
      </c>
      <c r="W1915" s="1" t="s">
        <v>197</v>
      </c>
      <c r="X1915" s="1" t="s">
        <v>1236</v>
      </c>
      <c r="Y1915" s="1" t="s">
        <v>3082</v>
      </c>
      <c r="Z1915" s="3">
        <v>7428</v>
      </c>
      <c r="AA1915" s="4">
        <f t="shared" si="524"/>
        <v>1237</v>
      </c>
      <c r="AB1915" s="4">
        <f t="shared" si="526"/>
        <v>4151.7179788000003</v>
      </c>
      <c r="AC1915" s="4">
        <f t="shared" ref="AC1915:AC1978" si="531">AF1915</f>
        <v>1237</v>
      </c>
      <c r="AD1915" s="4">
        <f t="shared" si="525"/>
        <v>1237</v>
      </c>
      <c r="AE1915" s="4">
        <v>1237</v>
      </c>
      <c r="AF1915" s="4">
        <v>1237</v>
      </c>
      <c r="AG1915" s="4">
        <f t="shared" si="529"/>
        <v>1237</v>
      </c>
      <c r="AI1915" t="e">
        <f t="shared" si="521"/>
        <v>#N/A</v>
      </c>
      <c r="AJ1915">
        <v>13398.06</v>
      </c>
      <c r="AK1915" s="2">
        <v>13398.06</v>
      </c>
      <c r="AL1915" s="2">
        <f t="shared" si="530"/>
        <v>13398.06</v>
      </c>
      <c r="AM1915" s="4"/>
      <c r="AN1915" t="e">
        <f>VLOOKUP([1]!Tabelle13[[#This Row],[Vlookup this ID for freight costs]],$AL$2:$AL$6811,2,FALSE)</f>
        <v>#REF!</v>
      </c>
      <c r="AP1915">
        <v>71.959999999999994</v>
      </c>
      <c r="AQ1915">
        <v>71.959999999999994</v>
      </c>
      <c r="AR1915" s="4">
        <v>21</v>
      </c>
      <c r="AS1915" s="4">
        <v>6</v>
      </c>
      <c r="AT1915" s="4">
        <v>2011</v>
      </c>
      <c r="AU1915" s="4">
        <v>5</v>
      </c>
      <c r="AV1915" s="4">
        <v>7</v>
      </c>
      <c r="AW1915" s="4">
        <v>2011</v>
      </c>
      <c r="AX1915" t="str">
        <f t="shared" si="522"/>
        <v>Delay</v>
      </c>
      <c r="AY1915">
        <f t="shared" si="523"/>
        <v>14</v>
      </c>
    </row>
    <row r="1916" spans="1:51" x14ac:dyDescent="0.2">
      <c r="A1916" s="3">
        <v>11105</v>
      </c>
      <c r="B1916" s="1" t="s">
        <v>144</v>
      </c>
      <c r="C1916" s="1" t="s">
        <v>65</v>
      </c>
      <c r="D1916" s="1" t="s">
        <v>130</v>
      </c>
      <c r="E1916" s="1"/>
      <c r="F1916" s="1" t="s">
        <v>107</v>
      </c>
      <c r="G1916" s="13" t="s">
        <v>1699</v>
      </c>
      <c r="H1916" s="12">
        <v>39225</v>
      </c>
      <c r="I1916" s="12" t="s">
        <v>1699</v>
      </c>
      <c r="J1916" s="12">
        <v>39225</v>
      </c>
      <c r="K1916" s="4">
        <v>166</v>
      </c>
      <c r="L1916" s="1" t="s">
        <v>146</v>
      </c>
      <c r="M1916" s="1" t="s">
        <v>132</v>
      </c>
      <c r="N1916" s="1" t="s">
        <v>985</v>
      </c>
      <c r="O1916" s="1" t="s">
        <v>93</v>
      </c>
      <c r="P1916">
        <v>120</v>
      </c>
      <c r="Q1916">
        <v>5709</v>
      </c>
      <c r="R1916">
        <v>117034.5</v>
      </c>
      <c r="S1916">
        <v>20.5</v>
      </c>
      <c r="T1916">
        <v>0.17</v>
      </c>
      <c r="U1916">
        <f t="shared" si="519"/>
        <v>117034.5</v>
      </c>
      <c r="V1916">
        <f t="shared" si="520"/>
        <v>685080</v>
      </c>
      <c r="W1916" s="1" t="s">
        <v>149</v>
      </c>
      <c r="X1916" s="1" t="s">
        <v>150</v>
      </c>
      <c r="Y1916" s="1" t="s">
        <v>150</v>
      </c>
      <c r="Z1916" s="3">
        <v>4785</v>
      </c>
      <c r="AA1916" s="4">
        <f t="shared" si="524"/>
        <v>1238</v>
      </c>
      <c r="AB1916" s="4">
        <f t="shared" si="526"/>
        <v>2871.2903962</v>
      </c>
      <c r="AC1916" s="4">
        <f t="shared" si="531"/>
        <v>1238</v>
      </c>
      <c r="AD1916" s="4">
        <f t="shared" si="525"/>
        <v>1238</v>
      </c>
      <c r="AE1916" s="4">
        <v>1238</v>
      </c>
      <c r="AF1916" s="4">
        <v>1238</v>
      </c>
      <c r="AG1916" s="4">
        <f t="shared" si="529"/>
        <v>1238</v>
      </c>
      <c r="AH1916" s="4">
        <v>82815</v>
      </c>
      <c r="AI1916" t="str">
        <f t="shared" si="521"/>
        <v>Weight Captured Separately</v>
      </c>
      <c r="AJ1916">
        <v>6433.28</v>
      </c>
      <c r="AK1916" s="2">
        <v>6433.28</v>
      </c>
      <c r="AL1916" s="2">
        <f t="shared" si="530"/>
        <v>6433.28</v>
      </c>
      <c r="AM1916" s="4"/>
      <c r="AN1916" t="e">
        <f>VLOOKUP([1]!Tabelle13[[#This Row],[Vlookup this ID for freight costs]],$AL$2:$AL$6811,2,FALSE)</f>
        <v>#REF!</v>
      </c>
      <c r="AP1916">
        <v>0</v>
      </c>
      <c r="AR1916" s="4">
        <v>23</v>
      </c>
      <c r="AS1916" s="4">
        <v>5</v>
      </c>
      <c r="AT1916" s="4">
        <v>2007</v>
      </c>
      <c r="AU1916" s="4">
        <v>23</v>
      </c>
      <c r="AV1916" s="4">
        <v>5</v>
      </c>
      <c r="AW1916" s="4">
        <v>2007</v>
      </c>
      <c r="AX1916" t="str">
        <f t="shared" si="522"/>
        <v>No Delay</v>
      </c>
      <c r="AY1916">
        <f t="shared" si="523"/>
        <v>0</v>
      </c>
    </row>
    <row r="1917" spans="1:51" x14ac:dyDescent="0.2">
      <c r="A1917" s="3">
        <v>11378</v>
      </c>
      <c r="B1917" s="1" t="s">
        <v>144</v>
      </c>
      <c r="C1917" s="1" t="s">
        <v>65</v>
      </c>
      <c r="D1917" s="1" t="s">
        <v>130</v>
      </c>
      <c r="E1917" s="1"/>
      <c r="F1917" s="1" t="s">
        <v>107</v>
      </c>
      <c r="G1917" s="13" t="s">
        <v>1699</v>
      </c>
      <c r="H1917" s="12">
        <v>39225</v>
      </c>
      <c r="I1917" s="12" t="s">
        <v>1699</v>
      </c>
      <c r="J1917" s="12">
        <v>39225</v>
      </c>
      <c r="K1917" s="4">
        <v>167</v>
      </c>
      <c r="L1917" s="1" t="s">
        <v>146</v>
      </c>
      <c r="M1917" s="1" t="s">
        <v>132</v>
      </c>
      <c r="N1917" s="1" t="s">
        <v>527</v>
      </c>
      <c r="O1917" s="1" t="s">
        <v>93</v>
      </c>
      <c r="P1917">
        <v>240</v>
      </c>
      <c r="Q1917">
        <v>1181</v>
      </c>
      <c r="R1917">
        <v>4133.5</v>
      </c>
      <c r="S1917">
        <v>3.5</v>
      </c>
      <c r="T1917">
        <v>0.01</v>
      </c>
      <c r="U1917">
        <f t="shared" si="519"/>
        <v>4133.5</v>
      </c>
      <c r="V1917">
        <f t="shared" si="520"/>
        <v>283440</v>
      </c>
      <c r="W1917" s="1" t="s">
        <v>155</v>
      </c>
      <c r="X1917" s="1" t="s">
        <v>1236</v>
      </c>
      <c r="Y1917" s="1" t="s">
        <v>156</v>
      </c>
      <c r="Z1917" s="3">
        <v>7726</v>
      </c>
      <c r="AA1917" s="4">
        <f t="shared" si="524"/>
        <v>1238</v>
      </c>
      <c r="AB1917" s="4">
        <f t="shared" si="526"/>
        <v>2374.3523577999999</v>
      </c>
      <c r="AC1917" s="4">
        <f t="shared" si="531"/>
        <v>1238</v>
      </c>
      <c r="AD1917" s="4">
        <f t="shared" si="525"/>
        <v>1238</v>
      </c>
      <c r="AE1917" s="3" t="s">
        <v>1700</v>
      </c>
      <c r="AF1917" s="3">
        <v>1238</v>
      </c>
      <c r="AG1917" s="4">
        <f>AI1917</f>
        <v>1238</v>
      </c>
      <c r="AH1917" s="4">
        <v>11105</v>
      </c>
      <c r="AI1917">
        <f t="shared" si="521"/>
        <v>1238</v>
      </c>
      <c r="AJ1917" t="s">
        <v>1700</v>
      </c>
      <c r="AK1917" s="2">
        <v>6433.28</v>
      </c>
      <c r="AL1917" s="2">
        <f>AN1917</f>
        <v>6433.28</v>
      </c>
      <c r="AM1917" s="4">
        <v>11105</v>
      </c>
      <c r="AN1917">
        <f>INDEX($AJ$2:$AJ$6811,MATCH(AM1917,$A$2:$A$6811,0))</f>
        <v>6433.28</v>
      </c>
      <c r="AP1917">
        <v>0</v>
      </c>
      <c r="AR1917" s="4">
        <v>23</v>
      </c>
      <c r="AS1917" s="4">
        <v>5</v>
      </c>
      <c r="AT1917" s="4">
        <v>2007</v>
      </c>
      <c r="AU1917" s="4">
        <v>23</v>
      </c>
      <c r="AV1917" s="4">
        <v>5</v>
      </c>
      <c r="AW1917" s="4">
        <v>2007</v>
      </c>
      <c r="AX1917" t="str">
        <f t="shared" si="522"/>
        <v>No Delay</v>
      </c>
      <c r="AY1917">
        <f t="shared" si="523"/>
        <v>0</v>
      </c>
    </row>
    <row r="1918" spans="1:51" x14ac:dyDescent="0.2">
      <c r="A1918" s="3">
        <v>84939</v>
      </c>
      <c r="B1918" s="1" t="s">
        <v>50</v>
      </c>
      <c r="C1918" s="1" t="s">
        <v>51</v>
      </c>
      <c r="D1918" s="1" t="s">
        <v>130</v>
      </c>
      <c r="E1918" s="1" t="s">
        <v>101</v>
      </c>
      <c r="F1918" s="1" t="s">
        <v>101</v>
      </c>
      <c r="G1918" s="13" t="s">
        <v>693</v>
      </c>
      <c r="H1918" s="12">
        <v>41851</v>
      </c>
      <c r="I1918" s="12" t="s">
        <v>1701</v>
      </c>
      <c r="J1918" s="12">
        <v>41925</v>
      </c>
      <c r="K1918" s="4">
        <v>6014</v>
      </c>
      <c r="L1918" s="1" t="s">
        <v>146</v>
      </c>
      <c r="M1918" s="1" t="s">
        <v>132</v>
      </c>
      <c r="N1918" s="1" t="s">
        <v>167</v>
      </c>
      <c r="O1918" s="1" t="s">
        <v>93</v>
      </c>
      <c r="P1918">
        <v>30</v>
      </c>
      <c r="Q1918">
        <v>20340</v>
      </c>
      <c r="R1918">
        <v>65291.4</v>
      </c>
      <c r="S1918">
        <v>3.21</v>
      </c>
      <c r="T1918">
        <v>0.11</v>
      </c>
      <c r="U1918">
        <f t="shared" si="519"/>
        <v>65291.4</v>
      </c>
      <c r="V1918">
        <f t="shared" si="520"/>
        <v>610200</v>
      </c>
      <c r="W1918" s="1" t="s">
        <v>197</v>
      </c>
      <c r="X1918" s="1" t="s">
        <v>1236</v>
      </c>
      <c r="Y1918" s="1" t="s">
        <v>3082</v>
      </c>
      <c r="Z1918" s="3">
        <v>13556</v>
      </c>
      <c r="AA1918" s="4">
        <f t="shared" si="524"/>
        <v>1242</v>
      </c>
      <c r="AB1918" s="4">
        <f t="shared" si="526"/>
        <v>4477.0104580000007</v>
      </c>
      <c r="AC1918" s="4">
        <f t="shared" si="531"/>
        <v>1242</v>
      </c>
      <c r="AD1918" s="4">
        <f t="shared" si="525"/>
        <v>1242</v>
      </c>
      <c r="AE1918" s="4">
        <v>1242</v>
      </c>
      <c r="AF1918" s="4">
        <v>1242</v>
      </c>
      <c r="AG1918" s="4">
        <f t="shared" ref="AG1918:AG1927" si="532">AE1918</f>
        <v>1242</v>
      </c>
      <c r="AI1918" t="e">
        <f t="shared" si="521"/>
        <v>#N/A</v>
      </c>
      <c r="AJ1918">
        <v>9384</v>
      </c>
      <c r="AK1918" s="2">
        <v>9384</v>
      </c>
      <c r="AL1918" s="2">
        <f t="shared" ref="AL1918:AL1927" si="533">AJ1918</f>
        <v>9384</v>
      </c>
      <c r="AM1918" s="4"/>
      <c r="AN1918" t="e">
        <f>VLOOKUP([1]!Tabelle13[[#This Row],[Vlookup this ID for freight costs]],$AL$2:$AL$6811,2,FALSE)</f>
        <v>#REF!</v>
      </c>
      <c r="AP1918">
        <v>67.12</v>
      </c>
      <c r="AQ1918">
        <v>67.12</v>
      </c>
      <c r="AR1918" s="4">
        <v>31</v>
      </c>
      <c r="AS1918" s="4">
        <v>7</v>
      </c>
      <c r="AT1918" s="4">
        <v>2014</v>
      </c>
      <c r="AU1918" s="4">
        <v>13</v>
      </c>
      <c r="AV1918" s="4">
        <v>10</v>
      </c>
      <c r="AW1918" s="4">
        <v>2014</v>
      </c>
      <c r="AX1918" t="str">
        <f t="shared" si="522"/>
        <v>Delay</v>
      </c>
      <c r="AY1918">
        <f t="shared" si="523"/>
        <v>74</v>
      </c>
    </row>
    <row r="1919" spans="1:51" x14ac:dyDescent="0.2">
      <c r="A1919" s="3">
        <v>83777</v>
      </c>
      <c r="B1919" s="1" t="s">
        <v>175</v>
      </c>
      <c r="C1919" s="1" t="s">
        <v>165</v>
      </c>
      <c r="D1919" s="1" t="s">
        <v>130</v>
      </c>
      <c r="E1919" s="1" t="s">
        <v>101</v>
      </c>
      <c r="F1919" s="1" t="s">
        <v>101</v>
      </c>
      <c r="G1919" s="13" t="s">
        <v>294</v>
      </c>
      <c r="H1919" s="12">
        <v>41759</v>
      </c>
      <c r="I1919" s="12" t="s">
        <v>605</v>
      </c>
      <c r="J1919" s="12">
        <v>41766</v>
      </c>
      <c r="K1919" s="4">
        <v>5487</v>
      </c>
      <c r="L1919" s="1" t="s">
        <v>146</v>
      </c>
      <c r="M1919" s="1" t="s">
        <v>132</v>
      </c>
      <c r="N1919" s="1" t="s">
        <v>265</v>
      </c>
      <c r="O1919" s="1" t="s">
        <v>93</v>
      </c>
      <c r="P1919">
        <v>60</v>
      </c>
      <c r="Q1919">
        <v>12965</v>
      </c>
      <c r="R1919">
        <v>29300.9</v>
      </c>
      <c r="S1919">
        <v>2.2599999999999998</v>
      </c>
      <c r="T1919">
        <v>0.04</v>
      </c>
      <c r="U1919">
        <f t="shared" si="519"/>
        <v>29300.899999999998</v>
      </c>
      <c r="V1919">
        <f t="shared" si="520"/>
        <v>777900</v>
      </c>
      <c r="W1919" s="1" t="s">
        <v>155</v>
      </c>
      <c r="X1919" s="1" t="s">
        <v>1236</v>
      </c>
      <c r="Y1919" s="1" t="s">
        <v>156</v>
      </c>
      <c r="Z1919" s="3">
        <v>11413</v>
      </c>
      <c r="AA1919" s="4">
        <f t="shared" si="524"/>
        <v>1243</v>
      </c>
      <c r="AB1919" s="4">
        <f t="shared" si="526"/>
        <v>3667.620433</v>
      </c>
      <c r="AC1919" s="4">
        <f t="shared" si="531"/>
        <v>1243</v>
      </c>
      <c r="AD1919" s="4">
        <f t="shared" si="525"/>
        <v>1243</v>
      </c>
      <c r="AE1919" s="4">
        <v>1243</v>
      </c>
      <c r="AF1919" s="4">
        <v>1243</v>
      </c>
      <c r="AG1919" s="4">
        <f t="shared" si="532"/>
        <v>1243</v>
      </c>
      <c r="AI1919" t="e">
        <f t="shared" si="521"/>
        <v>#N/A</v>
      </c>
      <c r="AJ1919" t="s">
        <v>81</v>
      </c>
      <c r="AK1919" s="2"/>
      <c r="AL1919" s="2" t="str">
        <f t="shared" si="533"/>
        <v>Freight Included in Commodity Cost</v>
      </c>
      <c r="AM1919" s="4"/>
      <c r="AN1919" t="e">
        <f>VLOOKUP([1]!Tabelle13[[#This Row],[Vlookup this ID for freight costs]],$AL$2:$AL$6811,2,FALSE)</f>
        <v>#REF!</v>
      </c>
      <c r="AP1919">
        <v>30.12</v>
      </c>
      <c r="AQ1919">
        <v>30.12</v>
      </c>
      <c r="AR1919" s="4">
        <v>30</v>
      </c>
      <c r="AS1919" s="4">
        <v>4</v>
      </c>
      <c r="AT1919" s="4">
        <v>2014</v>
      </c>
      <c r="AU1919" s="4">
        <v>7</v>
      </c>
      <c r="AV1919" s="4">
        <v>5</v>
      </c>
      <c r="AW1919" s="4">
        <v>2014</v>
      </c>
      <c r="AX1919" t="str">
        <f t="shared" si="522"/>
        <v>Delay</v>
      </c>
      <c r="AY1919">
        <f t="shared" si="523"/>
        <v>7</v>
      </c>
    </row>
    <row r="1920" spans="1:51" x14ac:dyDescent="0.2">
      <c r="A1920" s="3">
        <v>85169</v>
      </c>
      <c r="B1920" s="1" t="s">
        <v>863</v>
      </c>
      <c r="C1920" s="1" t="s">
        <v>165</v>
      </c>
      <c r="D1920" s="1" t="s">
        <v>130</v>
      </c>
      <c r="E1920" s="1" t="s">
        <v>101</v>
      </c>
      <c r="F1920" s="1" t="s">
        <v>101</v>
      </c>
      <c r="G1920" s="13" t="s">
        <v>1702</v>
      </c>
      <c r="H1920" s="12">
        <v>40557</v>
      </c>
      <c r="I1920" s="12" t="s">
        <v>1702</v>
      </c>
      <c r="J1920" s="12">
        <v>40557</v>
      </c>
      <c r="K1920" s="4">
        <v>2968</v>
      </c>
      <c r="L1920" s="1" t="s">
        <v>146</v>
      </c>
      <c r="M1920" s="1" t="s">
        <v>132</v>
      </c>
      <c r="N1920" s="1" t="s">
        <v>154</v>
      </c>
      <c r="O1920" s="1" t="s">
        <v>93</v>
      </c>
      <c r="P1920">
        <v>60</v>
      </c>
      <c r="Q1920">
        <v>9255</v>
      </c>
      <c r="R1920">
        <v>103841.1</v>
      </c>
      <c r="S1920">
        <v>11.22</v>
      </c>
      <c r="T1920">
        <v>0.19</v>
      </c>
      <c r="U1920">
        <f t="shared" si="519"/>
        <v>103841.1</v>
      </c>
      <c r="V1920">
        <f t="shared" si="520"/>
        <v>555300</v>
      </c>
      <c r="W1920" s="1" t="s">
        <v>155</v>
      </c>
      <c r="X1920" s="1" t="s">
        <v>1236</v>
      </c>
      <c r="Y1920" s="1" t="s">
        <v>156</v>
      </c>
      <c r="Z1920" s="3">
        <v>11413</v>
      </c>
      <c r="AA1920" s="4">
        <f t="shared" si="524"/>
        <v>1243</v>
      </c>
      <c r="AB1920" s="4">
        <f t="shared" si="526"/>
        <v>3260.456095</v>
      </c>
      <c r="AC1920" s="4">
        <f t="shared" si="531"/>
        <v>1243</v>
      </c>
      <c r="AD1920" s="4">
        <f t="shared" si="525"/>
        <v>1243</v>
      </c>
      <c r="AE1920" s="4">
        <v>1243</v>
      </c>
      <c r="AF1920" s="4">
        <v>1243</v>
      </c>
      <c r="AG1920" s="4">
        <f t="shared" si="532"/>
        <v>1243</v>
      </c>
      <c r="AI1920" t="e">
        <f t="shared" si="521"/>
        <v>#N/A</v>
      </c>
      <c r="AJ1920">
        <v>6120.6</v>
      </c>
      <c r="AK1920" s="2">
        <v>6120.6</v>
      </c>
      <c r="AL1920" s="2">
        <f t="shared" si="533"/>
        <v>6120.6</v>
      </c>
      <c r="AM1920" s="4"/>
      <c r="AN1920" t="e">
        <f>VLOOKUP([1]!Tabelle13[[#This Row],[Vlookup this ID for freight costs]],$AL$2:$AL$6811,2,FALSE)</f>
        <v>#REF!</v>
      </c>
      <c r="AP1920">
        <v>223.88</v>
      </c>
      <c r="AQ1920">
        <v>223.88</v>
      </c>
      <c r="AR1920" s="4">
        <v>14</v>
      </c>
      <c r="AS1920" s="4">
        <v>1</v>
      </c>
      <c r="AT1920" s="4">
        <v>2011</v>
      </c>
      <c r="AU1920" s="4">
        <v>14</v>
      </c>
      <c r="AV1920" s="4">
        <v>1</v>
      </c>
      <c r="AW1920" s="4">
        <v>2011</v>
      </c>
      <c r="AX1920" t="str">
        <f t="shared" si="522"/>
        <v>No Delay</v>
      </c>
      <c r="AY1920">
        <f t="shared" si="523"/>
        <v>0</v>
      </c>
    </row>
    <row r="1921" spans="1:51" x14ac:dyDescent="0.2">
      <c r="A1921" s="3">
        <v>6624</v>
      </c>
      <c r="B1921" s="1" t="s">
        <v>119</v>
      </c>
      <c r="C1921" s="1" t="s">
        <v>114</v>
      </c>
      <c r="D1921" s="1" t="s">
        <v>52</v>
      </c>
      <c r="E1921" s="1" t="s">
        <v>53</v>
      </c>
      <c r="F1921" s="1" t="s">
        <v>53</v>
      </c>
      <c r="G1921" s="13" t="s">
        <v>707</v>
      </c>
      <c r="H1921" s="12">
        <v>39091</v>
      </c>
      <c r="I1921" s="12" t="s">
        <v>707</v>
      </c>
      <c r="J1921" s="12">
        <v>39091</v>
      </c>
      <c r="K1921" s="4">
        <v>50</v>
      </c>
      <c r="L1921" s="1" t="s">
        <v>146</v>
      </c>
      <c r="M1921" s="1" t="s">
        <v>1703</v>
      </c>
      <c r="N1921" s="1" t="s">
        <v>147</v>
      </c>
      <c r="O1921" s="1" t="s">
        <v>148</v>
      </c>
      <c r="P1921">
        <v>30</v>
      </c>
      <c r="Q1921">
        <v>14851</v>
      </c>
      <c r="R1921">
        <v>389838.75</v>
      </c>
      <c r="S1921">
        <v>26.25</v>
      </c>
      <c r="T1921">
        <v>0.88</v>
      </c>
      <c r="U1921">
        <f t="shared" si="519"/>
        <v>389838.75</v>
      </c>
      <c r="V1921">
        <f t="shared" si="520"/>
        <v>445530</v>
      </c>
      <c r="W1921" s="1" t="s">
        <v>501</v>
      </c>
      <c r="X1921" s="1" t="s">
        <v>112</v>
      </c>
      <c r="Y1921" s="1" t="s">
        <v>112</v>
      </c>
      <c r="Z1921" s="3">
        <v>7527</v>
      </c>
      <c r="AA1921" s="4">
        <f t="shared" si="524"/>
        <v>1244</v>
      </c>
      <c r="AB1921" s="4">
        <f t="shared" si="526"/>
        <v>3874.6047838</v>
      </c>
      <c r="AC1921" s="4">
        <f t="shared" si="531"/>
        <v>1244</v>
      </c>
      <c r="AD1921" s="4">
        <f t="shared" si="525"/>
        <v>1738.6666666666667</v>
      </c>
      <c r="AE1921" s="4">
        <v>1244</v>
      </c>
      <c r="AF1921" s="4">
        <v>1244</v>
      </c>
      <c r="AG1921" s="4">
        <f t="shared" si="532"/>
        <v>1244</v>
      </c>
      <c r="AH1921" s="4">
        <v>11030</v>
      </c>
      <c r="AI1921" t="str">
        <f t="shared" si="521"/>
        <v>Weight Captured Separately</v>
      </c>
      <c r="AJ1921">
        <v>6546.69</v>
      </c>
      <c r="AK1921" s="2">
        <v>6546.69</v>
      </c>
      <c r="AL1921" s="2">
        <f t="shared" si="533"/>
        <v>6546.69</v>
      </c>
      <c r="AM1921" s="4"/>
      <c r="AN1921" t="e">
        <f>VLOOKUP([1]!Tabelle13[[#This Row],[Vlookup this ID for freight costs]],$AL$2:$AL$6811,2,FALSE)</f>
        <v>#REF!</v>
      </c>
      <c r="AP1921">
        <v>0</v>
      </c>
      <c r="AR1921" s="4">
        <v>9</v>
      </c>
      <c r="AS1921" s="4">
        <v>1</v>
      </c>
      <c r="AT1921" s="4">
        <v>2007</v>
      </c>
      <c r="AU1921" s="4">
        <v>9</v>
      </c>
      <c r="AV1921" s="4">
        <v>1</v>
      </c>
      <c r="AW1921" s="4">
        <v>2007</v>
      </c>
      <c r="AX1921" t="str">
        <f t="shared" si="522"/>
        <v>No Delay</v>
      </c>
      <c r="AY1921">
        <f t="shared" si="523"/>
        <v>0</v>
      </c>
    </row>
    <row r="1922" spans="1:51" x14ac:dyDescent="0.2">
      <c r="A1922" s="3">
        <v>9225</v>
      </c>
      <c r="B1922" s="1" t="s">
        <v>95</v>
      </c>
      <c r="C1922" s="1" t="s">
        <v>65</v>
      </c>
      <c r="D1922" s="1" t="s">
        <v>266</v>
      </c>
      <c r="E1922" s="1" t="s">
        <v>53</v>
      </c>
      <c r="F1922" s="1" t="s">
        <v>53</v>
      </c>
      <c r="G1922" s="13" t="s">
        <v>380</v>
      </c>
      <c r="H1922" s="12">
        <v>40059</v>
      </c>
      <c r="I1922" s="12" t="s">
        <v>380</v>
      </c>
      <c r="J1922" s="12">
        <v>40059</v>
      </c>
      <c r="K1922" s="4">
        <v>1789</v>
      </c>
      <c r="L1922" s="1" t="s">
        <v>146</v>
      </c>
      <c r="M1922" s="1" t="s">
        <v>423</v>
      </c>
      <c r="N1922" s="1" t="s">
        <v>392</v>
      </c>
      <c r="O1922" s="1" t="s">
        <v>393</v>
      </c>
      <c r="P1922">
        <v>120</v>
      </c>
      <c r="Q1922">
        <v>5000</v>
      </c>
      <c r="R1922">
        <v>205500</v>
      </c>
      <c r="S1922">
        <v>41.1</v>
      </c>
      <c r="T1922">
        <v>0.34</v>
      </c>
      <c r="U1922">
        <f t="shared" ref="U1922:U1985" si="534">S1922*Q1922</f>
        <v>205500</v>
      </c>
      <c r="V1922">
        <f t="shared" ref="V1922:V1985" si="535">Q1922*P1922</f>
        <v>600000</v>
      </c>
      <c r="W1922" s="1" t="s">
        <v>394</v>
      </c>
      <c r="X1922" s="1" t="s">
        <v>112</v>
      </c>
      <c r="Y1922" s="1" t="s">
        <v>112</v>
      </c>
      <c r="Z1922" s="3">
        <v>8062</v>
      </c>
      <c r="AA1922" s="4">
        <f t="shared" si="524"/>
        <v>1246</v>
      </c>
      <c r="AB1922" s="4">
        <f t="shared" si="526"/>
        <v>2793.479206</v>
      </c>
      <c r="AC1922" s="4">
        <f t="shared" si="531"/>
        <v>1246</v>
      </c>
      <c r="AD1922" s="4">
        <f t="shared" si="525"/>
        <v>2327.143150923077</v>
      </c>
      <c r="AE1922" s="4">
        <v>1246</v>
      </c>
      <c r="AF1922" s="4">
        <v>1246</v>
      </c>
      <c r="AG1922" s="4">
        <f t="shared" si="532"/>
        <v>1246</v>
      </c>
      <c r="AH1922" s="4">
        <v>82326</v>
      </c>
      <c r="AI1922">
        <f t="shared" ref="AI1922:AI1985" si="536">INDEX($AE$2:$AE$6811,MATCH(AH1922,$A$2:$A$6811,0))</f>
        <v>7701</v>
      </c>
      <c r="AJ1922">
        <v>10490.77</v>
      </c>
      <c r="AK1922" s="2">
        <v>10490.77</v>
      </c>
      <c r="AL1922" s="2">
        <f t="shared" si="533"/>
        <v>10490.77</v>
      </c>
      <c r="AM1922" s="4"/>
      <c r="AN1922" t="e">
        <f>VLOOKUP([1]!Tabelle13[[#This Row],[Vlookup this ID for freight costs]],$AL$2:$AL$6811,2,FALSE)</f>
        <v>#REF!</v>
      </c>
      <c r="AP1922">
        <v>402.78</v>
      </c>
      <c r="AQ1922">
        <v>402.78</v>
      </c>
      <c r="AR1922" s="4">
        <v>3</v>
      </c>
      <c r="AS1922" s="4">
        <v>9</v>
      </c>
      <c r="AT1922" s="4">
        <v>2009</v>
      </c>
      <c r="AU1922" s="4">
        <v>3</v>
      </c>
      <c r="AV1922" s="4">
        <v>9</v>
      </c>
      <c r="AW1922" s="4">
        <v>2009</v>
      </c>
      <c r="AX1922" t="str">
        <f t="shared" ref="AX1922:AX1985" si="537">IF(DATE(AW1922,AV1922,AU1922)&lt;=DATE(AT1922,AS1922,AR1922),"No Delay","Delay")</f>
        <v>No Delay</v>
      </c>
      <c r="AY1922">
        <f t="shared" ref="AY1922:AY1985" si="538">IF(_xlfn.DAYS(J1922,H1922)&gt;0, _xlfn.DAYS(J1922,H1922),0)</f>
        <v>0</v>
      </c>
    </row>
    <row r="1923" spans="1:51" x14ac:dyDescent="0.2">
      <c r="A1923" s="3">
        <v>83122</v>
      </c>
      <c r="B1923" s="1" t="s">
        <v>140</v>
      </c>
      <c r="C1923" s="1" t="s">
        <v>99</v>
      </c>
      <c r="D1923" s="1" t="s">
        <v>130</v>
      </c>
      <c r="E1923" s="1" t="s">
        <v>101</v>
      </c>
      <c r="F1923" s="1" t="s">
        <v>101</v>
      </c>
      <c r="G1923" s="13" t="s">
        <v>1704</v>
      </c>
      <c r="H1923" s="12">
        <v>41364</v>
      </c>
      <c r="I1923" s="12" t="s">
        <v>1705</v>
      </c>
      <c r="J1923" s="12">
        <v>41366</v>
      </c>
      <c r="K1923" s="4">
        <v>4573</v>
      </c>
      <c r="L1923" s="1" t="s">
        <v>146</v>
      </c>
      <c r="M1923" s="1" t="s">
        <v>132</v>
      </c>
      <c r="N1923" s="1" t="s">
        <v>159</v>
      </c>
      <c r="O1923" s="1" t="s">
        <v>93</v>
      </c>
      <c r="P1923">
        <v>30</v>
      </c>
      <c r="Q1923">
        <v>15027</v>
      </c>
      <c r="R1923">
        <v>91213.89</v>
      </c>
      <c r="S1923">
        <v>6.07</v>
      </c>
      <c r="T1923">
        <v>0.2</v>
      </c>
      <c r="U1923">
        <f t="shared" si="534"/>
        <v>91213.89</v>
      </c>
      <c r="V1923">
        <f t="shared" si="535"/>
        <v>450810</v>
      </c>
      <c r="W1923" s="1" t="s">
        <v>160</v>
      </c>
      <c r="X1923" s="1" t="s">
        <v>1236</v>
      </c>
      <c r="Y1923" s="1" t="s">
        <v>161</v>
      </c>
      <c r="Z1923" s="3">
        <v>11983</v>
      </c>
      <c r="AA1923" s="4">
        <f t="shared" ref="AA1923:AA1986" si="539">AF1923</f>
        <v>1248</v>
      </c>
      <c r="AB1923" s="4">
        <f t="shared" si="526"/>
        <v>3893.9203966</v>
      </c>
      <c r="AC1923" s="4">
        <f t="shared" si="531"/>
        <v>1248</v>
      </c>
      <c r="AD1923" s="4">
        <f t="shared" si="525"/>
        <v>1248</v>
      </c>
      <c r="AE1923" s="4">
        <v>1248</v>
      </c>
      <c r="AF1923" s="4">
        <v>1248</v>
      </c>
      <c r="AG1923" s="4">
        <f t="shared" si="532"/>
        <v>1248</v>
      </c>
      <c r="AI1923" t="e">
        <f t="shared" si="536"/>
        <v>#N/A</v>
      </c>
      <c r="AJ1923">
        <v>4529.5</v>
      </c>
      <c r="AK1923" s="2">
        <v>4529.5</v>
      </c>
      <c r="AL1923" s="2">
        <f t="shared" si="533"/>
        <v>4529.5</v>
      </c>
      <c r="AM1923" s="4"/>
      <c r="AN1923" t="e">
        <f>VLOOKUP([1]!Tabelle13[[#This Row],[Vlookup this ID for freight costs]],$AL$2:$AL$6811,2,FALSE)</f>
        <v>#REF!</v>
      </c>
      <c r="AP1923">
        <v>127.88</v>
      </c>
      <c r="AQ1923">
        <v>127.88</v>
      </c>
      <c r="AR1923" s="4">
        <v>31</v>
      </c>
      <c r="AS1923" s="4">
        <v>3</v>
      </c>
      <c r="AT1923" s="4">
        <v>2013</v>
      </c>
      <c r="AU1923" s="4">
        <v>2</v>
      </c>
      <c r="AV1923" s="4">
        <v>4</v>
      </c>
      <c r="AW1923" s="4">
        <v>2013</v>
      </c>
      <c r="AX1923" t="str">
        <f t="shared" si="537"/>
        <v>Delay</v>
      </c>
      <c r="AY1923">
        <f t="shared" si="538"/>
        <v>2</v>
      </c>
    </row>
    <row r="1924" spans="1:51" x14ac:dyDescent="0.2">
      <c r="A1924" s="3">
        <v>85696</v>
      </c>
      <c r="B1924" s="1" t="s">
        <v>151</v>
      </c>
      <c r="C1924" s="1" t="s">
        <v>65</v>
      </c>
      <c r="D1924" s="1" t="s">
        <v>130</v>
      </c>
      <c r="E1924" s="1" t="s">
        <v>53</v>
      </c>
      <c r="F1924" s="1" t="s">
        <v>53</v>
      </c>
      <c r="G1924" s="13" t="s">
        <v>805</v>
      </c>
      <c r="H1924" s="12">
        <v>40421</v>
      </c>
      <c r="I1924" s="12" t="s">
        <v>806</v>
      </c>
      <c r="J1924" s="12">
        <v>40407</v>
      </c>
      <c r="K1924" s="4">
        <v>2684</v>
      </c>
      <c r="L1924" s="1" t="s">
        <v>146</v>
      </c>
      <c r="M1924" s="1" t="s">
        <v>132</v>
      </c>
      <c r="N1924" s="1" t="s">
        <v>154</v>
      </c>
      <c r="O1924" s="1" t="s">
        <v>93</v>
      </c>
      <c r="P1924">
        <v>60</v>
      </c>
      <c r="Q1924">
        <v>10000</v>
      </c>
      <c r="R1924">
        <v>112200</v>
      </c>
      <c r="S1924">
        <v>11.22</v>
      </c>
      <c r="T1924">
        <v>0.19</v>
      </c>
      <c r="U1924">
        <f t="shared" si="534"/>
        <v>112200</v>
      </c>
      <c r="V1924">
        <f t="shared" si="535"/>
        <v>600000</v>
      </c>
      <c r="W1924" s="1" t="s">
        <v>155</v>
      </c>
      <c r="X1924" s="1" t="s">
        <v>1236</v>
      </c>
      <c r="Y1924" s="1" t="s">
        <v>156</v>
      </c>
      <c r="Z1924" s="3">
        <v>7726</v>
      </c>
      <c r="AA1924" s="4">
        <f t="shared" si="539"/>
        <v>1250</v>
      </c>
      <c r="AB1924" s="4">
        <f t="shared" si="526"/>
        <v>3342.218206</v>
      </c>
      <c r="AC1924" s="4">
        <f t="shared" si="531"/>
        <v>1250</v>
      </c>
      <c r="AD1924" s="4">
        <f t="shared" si="525"/>
        <v>2327.143150923077</v>
      </c>
      <c r="AE1924" s="4">
        <v>1250</v>
      </c>
      <c r="AF1924" s="4">
        <v>1250</v>
      </c>
      <c r="AG1924" s="4">
        <f t="shared" si="532"/>
        <v>1250</v>
      </c>
      <c r="AI1924" t="e">
        <f t="shared" si="536"/>
        <v>#N/A</v>
      </c>
      <c r="AJ1924">
        <v>6147.18</v>
      </c>
      <c r="AK1924" s="2">
        <v>6147.18</v>
      </c>
      <c r="AL1924" s="2">
        <f t="shared" si="533"/>
        <v>6147.18</v>
      </c>
      <c r="AM1924" s="4"/>
      <c r="AN1924" t="e">
        <f>VLOOKUP([1]!Tabelle13[[#This Row],[Vlookup this ID for freight costs]],$AL$2:$AL$6811,2,FALSE)</f>
        <v>#REF!</v>
      </c>
      <c r="AP1924">
        <v>241.9</v>
      </c>
      <c r="AQ1924">
        <v>241.9</v>
      </c>
      <c r="AR1924" s="4">
        <v>31</v>
      </c>
      <c r="AS1924" s="4">
        <v>8</v>
      </c>
      <c r="AT1924" s="4">
        <v>2010</v>
      </c>
      <c r="AU1924" s="4">
        <v>17</v>
      </c>
      <c r="AV1924" s="4">
        <v>8</v>
      </c>
      <c r="AW1924" s="4">
        <v>2010</v>
      </c>
      <c r="AX1924" t="str">
        <f t="shared" si="537"/>
        <v>No Delay</v>
      </c>
      <c r="AY1924">
        <f t="shared" si="538"/>
        <v>0</v>
      </c>
    </row>
    <row r="1925" spans="1:51" x14ac:dyDescent="0.2">
      <c r="A1925" s="3">
        <v>84170</v>
      </c>
      <c r="B1925" s="1" t="s">
        <v>172</v>
      </c>
      <c r="C1925" s="1" t="s">
        <v>114</v>
      </c>
      <c r="D1925" s="1" t="s">
        <v>130</v>
      </c>
      <c r="E1925" s="1" t="s">
        <v>101</v>
      </c>
      <c r="F1925" s="1" t="s">
        <v>101</v>
      </c>
      <c r="G1925" s="13" t="s">
        <v>1706</v>
      </c>
      <c r="H1925" s="12">
        <v>41061</v>
      </c>
      <c r="I1925" s="12" t="s">
        <v>1669</v>
      </c>
      <c r="J1925" s="12">
        <v>41057</v>
      </c>
      <c r="K1925" s="4">
        <v>3945</v>
      </c>
      <c r="L1925" s="1" t="s">
        <v>146</v>
      </c>
      <c r="M1925" s="1" t="s">
        <v>132</v>
      </c>
      <c r="N1925" s="1" t="s">
        <v>265</v>
      </c>
      <c r="O1925" s="1" t="s">
        <v>93</v>
      </c>
      <c r="P1925">
        <v>60</v>
      </c>
      <c r="Q1925">
        <v>13127</v>
      </c>
      <c r="R1925">
        <v>32948.769999999997</v>
      </c>
      <c r="S1925">
        <v>2.5099999999999998</v>
      </c>
      <c r="T1925">
        <v>0.04</v>
      </c>
      <c r="U1925">
        <f t="shared" si="534"/>
        <v>32948.769999999997</v>
      </c>
      <c r="V1925">
        <f t="shared" si="535"/>
        <v>787620</v>
      </c>
      <c r="W1925" s="1" t="s">
        <v>155</v>
      </c>
      <c r="X1925" s="1" t="s">
        <v>1236</v>
      </c>
      <c r="Y1925" s="1" t="s">
        <v>156</v>
      </c>
      <c r="Z1925" s="3">
        <v>14240</v>
      </c>
      <c r="AA1925" s="4">
        <f t="shared" si="539"/>
        <v>1252</v>
      </c>
      <c r="AB1925" s="4">
        <f t="shared" si="526"/>
        <v>3685.3995765999998</v>
      </c>
      <c r="AC1925" s="4">
        <f t="shared" si="531"/>
        <v>1252</v>
      </c>
      <c r="AD1925" s="4">
        <f t="shared" si="525"/>
        <v>1252</v>
      </c>
      <c r="AE1925" s="4">
        <v>1252</v>
      </c>
      <c r="AF1925" s="4">
        <v>1252</v>
      </c>
      <c r="AG1925" s="4">
        <f t="shared" si="532"/>
        <v>1252</v>
      </c>
      <c r="AI1925" t="e">
        <f t="shared" si="536"/>
        <v>#N/A</v>
      </c>
      <c r="AJ1925">
        <v>6079.27</v>
      </c>
      <c r="AK1925" s="2">
        <v>6079.27</v>
      </c>
      <c r="AL1925" s="2">
        <f t="shared" si="533"/>
        <v>6079.27</v>
      </c>
      <c r="AM1925" s="4"/>
      <c r="AN1925" t="e">
        <f>VLOOKUP([1]!Tabelle13[[#This Row],[Vlookup this ID for freight costs]],$AL$2:$AL$6811,2,FALSE)</f>
        <v>#REF!</v>
      </c>
      <c r="AP1925">
        <v>46.19</v>
      </c>
      <c r="AQ1925">
        <v>46.19</v>
      </c>
      <c r="AR1925" s="4">
        <v>1</v>
      </c>
      <c r="AS1925" s="4">
        <v>6</v>
      </c>
      <c r="AT1925" s="4">
        <v>2012</v>
      </c>
      <c r="AU1925" s="4">
        <v>28</v>
      </c>
      <c r="AV1925" s="4">
        <v>5</v>
      </c>
      <c r="AW1925" s="4">
        <v>2012</v>
      </c>
      <c r="AX1925" t="str">
        <f t="shared" si="537"/>
        <v>No Delay</v>
      </c>
      <c r="AY1925">
        <f t="shared" si="538"/>
        <v>0</v>
      </c>
    </row>
    <row r="1926" spans="1:51" x14ac:dyDescent="0.2">
      <c r="A1926" s="3">
        <v>51217</v>
      </c>
      <c r="B1926" s="1" t="s">
        <v>258</v>
      </c>
      <c r="C1926" s="1" t="s">
        <v>73</v>
      </c>
      <c r="D1926" s="1" t="s">
        <v>266</v>
      </c>
      <c r="E1926" s="1" t="s">
        <v>53</v>
      </c>
      <c r="F1926" s="1" t="s">
        <v>53</v>
      </c>
      <c r="G1926" s="13" t="s">
        <v>1707</v>
      </c>
      <c r="H1926" s="12">
        <v>41001</v>
      </c>
      <c r="I1926" s="12" t="s">
        <v>1707</v>
      </c>
      <c r="J1926" s="12">
        <v>41001</v>
      </c>
      <c r="K1926" s="4">
        <v>3840</v>
      </c>
      <c r="L1926" s="1" t="s">
        <v>146</v>
      </c>
      <c r="M1926" s="1" t="s">
        <v>423</v>
      </c>
      <c r="N1926" s="1" t="s">
        <v>550</v>
      </c>
      <c r="O1926" s="1" t="s">
        <v>551</v>
      </c>
      <c r="P1926">
        <v>300</v>
      </c>
      <c r="Q1926">
        <v>1251</v>
      </c>
      <c r="R1926">
        <v>38555.82</v>
      </c>
      <c r="S1926">
        <v>30.82</v>
      </c>
      <c r="T1926">
        <v>0.1</v>
      </c>
      <c r="U1926">
        <f t="shared" si="534"/>
        <v>38555.82</v>
      </c>
      <c r="V1926">
        <f t="shared" si="535"/>
        <v>375300</v>
      </c>
      <c r="W1926" s="1" t="s">
        <v>552</v>
      </c>
      <c r="X1926" s="1" t="s">
        <v>361</v>
      </c>
      <c r="Y1926" s="1" t="s">
        <v>361</v>
      </c>
      <c r="Z1926" s="3">
        <v>8447</v>
      </c>
      <c r="AA1926" s="4">
        <f t="shared" si="539"/>
        <v>1254</v>
      </c>
      <c r="AB1926" s="4">
        <f t="shared" si="526"/>
        <v>2382.0347038</v>
      </c>
      <c r="AC1926" s="4">
        <f t="shared" si="531"/>
        <v>1254</v>
      </c>
      <c r="AD1926" s="4">
        <f t="shared" si="525"/>
        <v>1818.2233530000001</v>
      </c>
      <c r="AE1926" s="4">
        <v>1254</v>
      </c>
      <c r="AF1926" s="4">
        <v>1254</v>
      </c>
      <c r="AG1926" s="4">
        <f t="shared" si="532"/>
        <v>1254</v>
      </c>
      <c r="AI1926" t="e">
        <f t="shared" si="536"/>
        <v>#N/A</v>
      </c>
      <c r="AJ1926">
        <v>54424.24</v>
      </c>
      <c r="AK1926" s="2">
        <v>54424.24</v>
      </c>
      <c r="AL1926" s="2">
        <f t="shared" si="533"/>
        <v>54424.24</v>
      </c>
      <c r="AM1926" s="4"/>
      <c r="AN1926" t="e">
        <f>VLOOKUP([1]!Tabelle13[[#This Row],[Vlookup this ID for freight costs]],$AL$2:$AL$6811,2,FALSE)</f>
        <v>#REF!</v>
      </c>
      <c r="AP1926">
        <v>83.13</v>
      </c>
      <c r="AQ1926">
        <v>83.13</v>
      </c>
      <c r="AR1926" s="4">
        <v>2</v>
      </c>
      <c r="AS1926" s="4">
        <v>4</v>
      </c>
      <c r="AT1926" s="4">
        <v>2012</v>
      </c>
      <c r="AU1926" s="4">
        <v>2</v>
      </c>
      <c r="AV1926" s="4">
        <v>4</v>
      </c>
      <c r="AW1926" s="4">
        <v>2012</v>
      </c>
      <c r="AX1926" t="str">
        <f t="shared" si="537"/>
        <v>No Delay</v>
      </c>
      <c r="AY1926">
        <f t="shared" si="538"/>
        <v>0</v>
      </c>
    </row>
    <row r="1927" spans="1:51" x14ac:dyDescent="0.2">
      <c r="A1927" s="3">
        <v>83880</v>
      </c>
      <c r="B1927" s="1" t="s">
        <v>175</v>
      </c>
      <c r="C1927" s="1" t="s">
        <v>165</v>
      </c>
      <c r="D1927" s="1" t="s">
        <v>130</v>
      </c>
      <c r="E1927" s="1" t="s">
        <v>101</v>
      </c>
      <c r="F1927" s="1" t="s">
        <v>101</v>
      </c>
      <c r="G1927" s="13" t="s">
        <v>1708</v>
      </c>
      <c r="H1927" s="12">
        <v>42062</v>
      </c>
      <c r="I1927" s="12" t="s">
        <v>598</v>
      </c>
      <c r="J1927" s="12">
        <v>42059</v>
      </c>
      <c r="K1927" s="4">
        <v>6345</v>
      </c>
      <c r="L1927" s="1" t="s">
        <v>146</v>
      </c>
      <c r="M1927" s="1" t="s">
        <v>132</v>
      </c>
      <c r="N1927" s="1" t="s">
        <v>1524</v>
      </c>
      <c r="O1927" s="1" t="s">
        <v>93</v>
      </c>
      <c r="P1927">
        <v>30</v>
      </c>
      <c r="Q1927">
        <v>2361</v>
      </c>
      <c r="R1927">
        <v>24200.25</v>
      </c>
      <c r="S1927">
        <v>10.25</v>
      </c>
      <c r="T1927">
        <v>0.34</v>
      </c>
      <c r="U1927">
        <f t="shared" si="534"/>
        <v>24200.25</v>
      </c>
      <c r="V1927">
        <f t="shared" si="535"/>
        <v>70830</v>
      </c>
      <c r="W1927" s="1" t="s">
        <v>861</v>
      </c>
      <c r="X1927" s="1" t="s">
        <v>1236</v>
      </c>
      <c r="Y1927" s="1" t="s">
        <v>156</v>
      </c>
      <c r="Z1927" s="3">
        <v>11413</v>
      </c>
      <c r="AA1927" s="4">
        <f t="shared" si="539"/>
        <v>1255</v>
      </c>
      <c r="AB1927" s="4">
        <f t="shared" si="526"/>
        <v>2503.8547617999998</v>
      </c>
      <c r="AC1927" s="4">
        <f t="shared" si="531"/>
        <v>1255</v>
      </c>
      <c r="AD1927" s="4">
        <f t="shared" si="525"/>
        <v>1255</v>
      </c>
      <c r="AE1927" s="4">
        <v>1255</v>
      </c>
      <c r="AF1927" s="4">
        <v>1255</v>
      </c>
      <c r="AG1927" s="4">
        <f t="shared" si="532"/>
        <v>1255</v>
      </c>
      <c r="AI1927" t="e">
        <f t="shared" si="536"/>
        <v>#N/A</v>
      </c>
      <c r="AJ1927">
        <v>4438</v>
      </c>
      <c r="AK1927" s="2">
        <v>4438</v>
      </c>
      <c r="AL1927" s="2">
        <f t="shared" si="533"/>
        <v>4438</v>
      </c>
      <c r="AM1927" s="4"/>
      <c r="AN1927" t="e">
        <f>VLOOKUP([1]!Tabelle13[[#This Row],[Vlookup this ID for freight costs]],$AL$2:$AL$6811,2,FALSE)</f>
        <v>#REF!</v>
      </c>
      <c r="AP1927">
        <v>28.48</v>
      </c>
      <c r="AQ1927">
        <v>28.48</v>
      </c>
      <c r="AR1927" s="4">
        <v>27</v>
      </c>
      <c r="AS1927" s="4">
        <v>2</v>
      </c>
      <c r="AT1927" s="4">
        <v>2015</v>
      </c>
      <c r="AU1927" s="4">
        <v>24</v>
      </c>
      <c r="AV1927" s="4">
        <v>2</v>
      </c>
      <c r="AW1927" s="4">
        <v>2015</v>
      </c>
      <c r="AX1927" t="str">
        <f t="shared" si="537"/>
        <v>No Delay</v>
      </c>
      <c r="AY1927">
        <f t="shared" si="538"/>
        <v>0</v>
      </c>
    </row>
    <row r="1928" spans="1:51" x14ac:dyDescent="0.2">
      <c r="A1928" s="3">
        <v>86162</v>
      </c>
      <c r="B1928" s="1" t="s">
        <v>175</v>
      </c>
      <c r="C1928" s="1" t="s">
        <v>165</v>
      </c>
      <c r="D1928" s="1" t="s">
        <v>130</v>
      </c>
      <c r="E1928" s="1" t="s">
        <v>101</v>
      </c>
      <c r="F1928" s="1" t="s">
        <v>101</v>
      </c>
      <c r="G1928" s="13" t="s">
        <v>1708</v>
      </c>
      <c r="H1928" s="12">
        <v>42062</v>
      </c>
      <c r="I1928" s="12" t="s">
        <v>598</v>
      </c>
      <c r="J1928" s="12">
        <v>42059</v>
      </c>
      <c r="K1928" s="4">
        <v>6346</v>
      </c>
      <c r="L1928" s="1" t="s">
        <v>146</v>
      </c>
      <c r="M1928" s="1" t="s">
        <v>132</v>
      </c>
      <c r="N1928" s="1" t="s">
        <v>280</v>
      </c>
      <c r="O1928" s="1" t="s">
        <v>93</v>
      </c>
      <c r="P1928">
        <v>30</v>
      </c>
      <c r="Q1928">
        <v>10300</v>
      </c>
      <c r="R1928">
        <v>139256</v>
      </c>
      <c r="S1928">
        <v>13.52</v>
      </c>
      <c r="T1928">
        <v>0.45</v>
      </c>
      <c r="U1928">
        <f t="shared" si="534"/>
        <v>139256</v>
      </c>
      <c r="V1928">
        <f t="shared" si="535"/>
        <v>309000</v>
      </c>
      <c r="W1928" s="1" t="s">
        <v>160</v>
      </c>
      <c r="X1928" s="1" t="s">
        <v>1236</v>
      </c>
      <c r="Y1928" s="1" t="s">
        <v>161</v>
      </c>
      <c r="Z1928" s="3">
        <v>10896</v>
      </c>
      <c r="AA1928" s="4">
        <f t="shared" si="539"/>
        <v>1255</v>
      </c>
      <c r="AB1928" s="4">
        <f t="shared" si="526"/>
        <v>3375.142546</v>
      </c>
      <c r="AC1928" s="4">
        <f t="shared" si="531"/>
        <v>1255</v>
      </c>
      <c r="AD1928" s="4">
        <f t="shared" si="525"/>
        <v>1255</v>
      </c>
      <c r="AE1928" s="3" t="s">
        <v>1709</v>
      </c>
      <c r="AF1928" s="3">
        <v>1255</v>
      </c>
      <c r="AG1928" s="4">
        <f>AI1928</f>
        <v>1255</v>
      </c>
      <c r="AH1928" s="4">
        <v>83880</v>
      </c>
      <c r="AI1928">
        <f t="shared" si="536"/>
        <v>1255</v>
      </c>
      <c r="AJ1928" t="s">
        <v>1709</v>
      </c>
      <c r="AK1928" s="2">
        <v>4438</v>
      </c>
      <c r="AL1928" s="2">
        <f>AN1928</f>
        <v>4438</v>
      </c>
      <c r="AM1928" s="4">
        <v>83880</v>
      </c>
      <c r="AN1928">
        <f>INDEX($AJ$2:$AJ$6811,MATCH(AM1928,$A$2:$A$6811,0))</f>
        <v>4438</v>
      </c>
      <c r="AP1928">
        <v>163.9</v>
      </c>
      <c r="AQ1928">
        <v>163.9</v>
      </c>
      <c r="AR1928" s="4">
        <v>27</v>
      </c>
      <c r="AS1928" s="4">
        <v>2</v>
      </c>
      <c r="AT1928" s="4">
        <v>2015</v>
      </c>
      <c r="AU1928" s="4">
        <v>24</v>
      </c>
      <c r="AV1928" s="4">
        <v>2</v>
      </c>
      <c r="AW1928" s="4">
        <v>2015</v>
      </c>
      <c r="AX1928" t="str">
        <f t="shared" si="537"/>
        <v>No Delay</v>
      </c>
      <c r="AY1928">
        <f t="shared" si="538"/>
        <v>0</v>
      </c>
    </row>
    <row r="1929" spans="1:51" x14ac:dyDescent="0.2">
      <c r="A1929" s="3">
        <v>37650</v>
      </c>
      <c r="B1929" s="1" t="s">
        <v>258</v>
      </c>
      <c r="C1929" s="1" t="s">
        <v>73</v>
      </c>
      <c r="D1929" s="1" t="s">
        <v>266</v>
      </c>
      <c r="E1929" s="1" t="s">
        <v>53</v>
      </c>
      <c r="F1929" s="1" t="s">
        <v>53</v>
      </c>
      <c r="G1929" s="13" t="s">
        <v>1710</v>
      </c>
      <c r="H1929" s="12">
        <v>40736</v>
      </c>
      <c r="I1929" s="12" t="s">
        <v>1710</v>
      </c>
      <c r="J1929" s="12">
        <v>40736</v>
      </c>
      <c r="K1929" s="4">
        <v>3316</v>
      </c>
      <c r="L1929" s="1" t="s">
        <v>146</v>
      </c>
      <c r="M1929" s="1" t="s">
        <v>423</v>
      </c>
      <c r="N1929" s="1" t="s">
        <v>550</v>
      </c>
      <c r="O1929" s="1" t="s">
        <v>551</v>
      </c>
      <c r="P1929">
        <v>300</v>
      </c>
      <c r="Q1929">
        <v>1083</v>
      </c>
      <c r="R1929">
        <v>39161.279999999999</v>
      </c>
      <c r="S1929">
        <v>36.159999999999997</v>
      </c>
      <c r="T1929">
        <v>0.12</v>
      </c>
      <c r="U1929">
        <f t="shared" si="534"/>
        <v>39161.279999999999</v>
      </c>
      <c r="V1929">
        <f t="shared" si="535"/>
        <v>324900</v>
      </c>
      <c r="W1929" s="1" t="s">
        <v>552</v>
      </c>
      <c r="X1929" s="1" t="s">
        <v>361</v>
      </c>
      <c r="Y1929" s="1" t="s">
        <v>361</v>
      </c>
      <c r="Z1929" s="3">
        <v>8447</v>
      </c>
      <c r="AA1929" s="4">
        <f t="shared" si="539"/>
        <v>1257</v>
      </c>
      <c r="AB1929" s="4">
        <f t="shared" si="526"/>
        <v>2363.5970733999998</v>
      </c>
      <c r="AC1929" s="4">
        <f t="shared" si="531"/>
        <v>1257</v>
      </c>
      <c r="AD1929" s="4">
        <f t="shared" si="525"/>
        <v>1149.5</v>
      </c>
      <c r="AE1929" s="4">
        <v>1257</v>
      </c>
      <c r="AF1929" s="4">
        <v>1257</v>
      </c>
      <c r="AG1929" s="4">
        <f>AE1929</f>
        <v>1257</v>
      </c>
      <c r="AI1929" t="e">
        <f t="shared" si="536"/>
        <v>#N/A</v>
      </c>
      <c r="AJ1929">
        <v>22837.98</v>
      </c>
      <c r="AK1929" s="2">
        <v>22837.98</v>
      </c>
      <c r="AL1929" s="2">
        <f>AJ1929</f>
        <v>22837.98</v>
      </c>
      <c r="AM1929" s="4"/>
      <c r="AN1929" t="e">
        <f>VLOOKUP([1]!Tabelle13[[#This Row],[Vlookup this ID for freight costs]],$AL$2:$AL$6811,2,FALSE)</f>
        <v>#REF!</v>
      </c>
      <c r="AP1929">
        <v>84.43</v>
      </c>
      <c r="AQ1929">
        <v>84.43</v>
      </c>
      <c r="AR1929" s="4">
        <v>12</v>
      </c>
      <c r="AS1929" s="4">
        <v>7</v>
      </c>
      <c r="AT1929" s="4">
        <v>2011</v>
      </c>
      <c r="AU1929" s="4">
        <v>12</v>
      </c>
      <c r="AV1929" s="4">
        <v>7</v>
      </c>
      <c r="AW1929" s="4">
        <v>2011</v>
      </c>
      <c r="AX1929" t="str">
        <f t="shared" si="537"/>
        <v>No Delay</v>
      </c>
      <c r="AY1929">
        <f t="shared" si="538"/>
        <v>0</v>
      </c>
    </row>
    <row r="1930" spans="1:51" x14ac:dyDescent="0.2">
      <c r="A1930" s="3">
        <v>84515</v>
      </c>
      <c r="B1930" s="1" t="s">
        <v>151</v>
      </c>
      <c r="C1930" s="1" t="s">
        <v>65</v>
      </c>
      <c r="D1930" s="1" t="s">
        <v>130</v>
      </c>
      <c r="E1930" s="1" t="s">
        <v>152</v>
      </c>
      <c r="F1930" s="1" t="s">
        <v>152</v>
      </c>
      <c r="G1930" s="13" t="s">
        <v>153</v>
      </c>
      <c r="H1930" s="12">
        <v>40165</v>
      </c>
      <c r="I1930" s="12" t="s">
        <v>153</v>
      </c>
      <c r="J1930" s="12">
        <v>40165</v>
      </c>
      <c r="K1930" s="4">
        <v>2100</v>
      </c>
      <c r="L1930" s="1" t="s">
        <v>146</v>
      </c>
      <c r="M1930" s="1" t="s">
        <v>132</v>
      </c>
      <c r="N1930" s="1" t="s">
        <v>154</v>
      </c>
      <c r="O1930" s="1" t="s">
        <v>93</v>
      </c>
      <c r="P1930">
        <v>60</v>
      </c>
      <c r="Q1930">
        <v>11242</v>
      </c>
      <c r="R1930">
        <v>127596.7</v>
      </c>
      <c r="S1930">
        <v>11.35</v>
      </c>
      <c r="T1930">
        <v>0.19</v>
      </c>
      <c r="U1930">
        <f t="shared" si="534"/>
        <v>127596.7</v>
      </c>
      <c r="V1930">
        <f t="shared" si="535"/>
        <v>674520</v>
      </c>
      <c r="W1930" s="1" t="s">
        <v>155</v>
      </c>
      <c r="X1930" s="1" t="s">
        <v>1236</v>
      </c>
      <c r="Y1930" s="1" t="s">
        <v>156</v>
      </c>
      <c r="Z1930" s="3">
        <v>7726</v>
      </c>
      <c r="AA1930" s="4">
        <f t="shared" si="539"/>
        <v>1261</v>
      </c>
      <c r="AB1930" s="4">
        <f t="shared" si="526"/>
        <v>3478.5249736000001</v>
      </c>
      <c r="AC1930" s="4">
        <f t="shared" si="531"/>
        <v>1261</v>
      </c>
      <c r="AD1930" s="4">
        <f t="shared" si="525"/>
        <v>1261</v>
      </c>
      <c r="AE1930" s="4">
        <v>1261</v>
      </c>
      <c r="AF1930" s="4">
        <v>1261</v>
      </c>
      <c r="AG1930" s="4">
        <f>AE1930</f>
        <v>1261</v>
      </c>
      <c r="AI1930" t="e">
        <f t="shared" si="536"/>
        <v>#N/A</v>
      </c>
      <c r="AJ1930">
        <v>11637.64</v>
      </c>
      <c r="AK1930" s="2">
        <v>11637.64</v>
      </c>
      <c r="AL1930" s="2">
        <f>AJ1930</f>
        <v>11637.64</v>
      </c>
      <c r="AM1930" s="4"/>
      <c r="AN1930" t="e">
        <f>VLOOKUP([1]!Tabelle13[[#This Row],[Vlookup this ID for freight costs]],$AL$2:$AL$6811,2,FALSE)</f>
        <v>#REF!</v>
      </c>
      <c r="AP1930">
        <v>250.09</v>
      </c>
      <c r="AQ1930">
        <v>250.09</v>
      </c>
      <c r="AR1930" s="4">
        <v>18</v>
      </c>
      <c r="AS1930" s="4">
        <v>12</v>
      </c>
      <c r="AT1930" s="4">
        <v>2009</v>
      </c>
      <c r="AU1930" s="4">
        <v>18</v>
      </c>
      <c r="AV1930" s="4">
        <v>12</v>
      </c>
      <c r="AW1930" s="4">
        <v>2009</v>
      </c>
      <c r="AX1930" t="str">
        <f t="shared" si="537"/>
        <v>No Delay</v>
      </c>
      <c r="AY1930">
        <f t="shared" si="538"/>
        <v>0</v>
      </c>
    </row>
    <row r="1931" spans="1:51" x14ac:dyDescent="0.2">
      <c r="A1931" s="3">
        <v>84075</v>
      </c>
      <c r="B1931" s="1" t="s">
        <v>215</v>
      </c>
      <c r="C1931" s="1" t="s">
        <v>89</v>
      </c>
      <c r="D1931" s="1" t="s">
        <v>130</v>
      </c>
      <c r="E1931" s="1" t="s">
        <v>53</v>
      </c>
      <c r="F1931" s="1" t="s">
        <v>53</v>
      </c>
      <c r="G1931" s="13" t="s">
        <v>1711</v>
      </c>
      <c r="H1931" s="12">
        <v>40626</v>
      </c>
      <c r="I1931" s="12" t="s">
        <v>217</v>
      </c>
      <c r="J1931" s="12">
        <v>40701</v>
      </c>
      <c r="K1931" s="4">
        <v>3226</v>
      </c>
      <c r="L1931" s="1" t="s">
        <v>146</v>
      </c>
      <c r="M1931" s="1" t="s">
        <v>132</v>
      </c>
      <c r="N1931" s="1" t="s">
        <v>292</v>
      </c>
      <c r="O1931" s="1" t="s">
        <v>93</v>
      </c>
      <c r="P1931">
        <v>30</v>
      </c>
      <c r="Q1931">
        <v>11280</v>
      </c>
      <c r="R1931">
        <v>224697.60000000001</v>
      </c>
      <c r="S1931">
        <v>19.920000000000002</v>
      </c>
      <c r="T1931">
        <v>0.66</v>
      </c>
      <c r="U1931">
        <f t="shared" si="534"/>
        <v>224697.60000000001</v>
      </c>
      <c r="V1931">
        <f t="shared" si="535"/>
        <v>338400</v>
      </c>
      <c r="W1931" s="1" t="s">
        <v>160</v>
      </c>
      <c r="X1931" s="1" t="s">
        <v>1236</v>
      </c>
      <c r="Y1931" s="1" t="s">
        <v>161</v>
      </c>
      <c r="Z1931" s="3">
        <v>8828</v>
      </c>
      <c r="AA1931" s="4">
        <f t="shared" si="539"/>
        <v>1264</v>
      </c>
      <c r="AB1931" s="4">
        <f t="shared" si="526"/>
        <v>3482.6953899999999</v>
      </c>
      <c r="AC1931" s="4">
        <f t="shared" si="531"/>
        <v>1264</v>
      </c>
      <c r="AD1931" s="4">
        <f t="shared" si="525"/>
        <v>2365</v>
      </c>
      <c r="AE1931" s="4">
        <v>1264</v>
      </c>
      <c r="AF1931" s="4">
        <v>1264</v>
      </c>
      <c r="AG1931" s="4">
        <f>AE1931</f>
        <v>1264</v>
      </c>
      <c r="AI1931" t="e">
        <f t="shared" si="536"/>
        <v>#N/A</v>
      </c>
      <c r="AJ1931">
        <v>3380.35</v>
      </c>
      <c r="AK1931" s="2">
        <v>3380.35</v>
      </c>
      <c r="AL1931" s="2">
        <f>AJ1931</f>
        <v>3380.35</v>
      </c>
      <c r="AM1931" s="4"/>
      <c r="AN1931" t="e">
        <f>VLOOKUP([1]!Tabelle13[[#This Row],[Vlookup this ID for freight costs]],$AL$2:$AL$6811,2,FALSE)</f>
        <v>#REF!</v>
      </c>
      <c r="AP1931">
        <v>370.75</v>
      </c>
      <c r="AQ1931">
        <v>370.75</v>
      </c>
      <c r="AR1931" s="4">
        <v>24</v>
      </c>
      <c r="AS1931" s="4">
        <v>4</v>
      </c>
      <c r="AT1931" s="4">
        <v>2011</v>
      </c>
      <c r="AU1931" s="4">
        <v>7</v>
      </c>
      <c r="AV1931" s="4">
        <v>6</v>
      </c>
      <c r="AW1931" s="4">
        <v>2011</v>
      </c>
      <c r="AX1931" t="str">
        <f t="shared" si="537"/>
        <v>Delay</v>
      </c>
      <c r="AY1931">
        <f t="shared" si="538"/>
        <v>75</v>
      </c>
    </row>
    <row r="1932" spans="1:51" x14ac:dyDescent="0.2">
      <c r="A1932" s="3">
        <v>85751</v>
      </c>
      <c r="B1932" s="1" t="s">
        <v>215</v>
      </c>
      <c r="C1932" s="1" t="s">
        <v>89</v>
      </c>
      <c r="D1932" s="1" t="s">
        <v>130</v>
      </c>
      <c r="E1932" s="1" t="s">
        <v>53</v>
      </c>
      <c r="F1932" s="1" t="s">
        <v>53</v>
      </c>
      <c r="G1932" s="13" t="s">
        <v>1711</v>
      </c>
      <c r="H1932" s="12">
        <v>40626</v>
      </c>
      <c r="I1932" s="12" t="s">
        <v>217</v>
      </c>
      <c r="J1932" s="12">
        <v>40701</v>
      </c>
      <c r="K1932" s="4">
        <v>3231</v>
      </c>
      <c r="L1932" s="1" t="s">
        <v>146</v>
      </c>
      <c r="M1932" s="1" t="s">
        <v>132</v>
      </c>
      <c r="N1932" s="1" t="s">
        <v>292</v>
      </c>
      <c r="O1932" s="1" t="s">
        <v>93</v>
      </c>
      <c r="P1932">
        <v>30</v>
      </c>
      <c r="Q1932">
        <v>300</v>
      </c>
      <c r="R1932">
        <v>5976</v>
      </c>
      <c r="S1932">
        <v>19.920000000000002</v>
      </c>
      <c r="T1932">
        <v>0.66</v>
      </c>
      <c r="U1932">
        <f t="shared" si="534"/>
        <v>5976.0000000000009</v>
      </c>
      <c r="V1932">
        <f t="shared" si="535"/>
        <v>9000</v>
      </c>
      <c r="W1932" s="1" t="s">
        <v>160</v>
      </c>
      <c r="X1932" s="1" t="s">
        <v>1236</v>
      </c>
      <c r="Y1932" s="1" t="s">
        <v>161</v>
      </c>
      <c r="Z1932" s="3">
        <v>8828</v>
      </c>
      <c r="AA1932" s="4">
        <f t="shared" si="539"/>
        <v>1264</v>
      </c>
      <c r="AB1932" s="4">
        <f t="shared" si="526"/>
        <v>2277.664546</v>
      </c>
      <c r="AC1932" s="4">
        <f t="shared" si="531"/>
        <v>1264</v>
      </c>
      <c r="AD1932" s="4">
        <f t="shared" si="525"/>
        <v>1974.1006043333332</v>
      </c>
      <c r="AE1932" s="3" t="s">
        <v>1712</v>
      </c>
      <c r="AF1932" s="3">
        <v>1264</v>
      </c>
      <c r="AG1932" s="4">
        <f>AI1932</f>
        <v>1264</v>
      </c>
      <c r="AH1932" s="4">
        <v>84075</v>
      </c>
      <c r="AI1932">
        <f t="shared" si="536"/>
        <v>1264</v>
      </c>
      <c r="AJ1932" t="s">
        <v>1712</v>
      </c>
      <c r="AK1932" s="2">
        <v>3380.35</v>
      </c>
      <c r="AL1932" s="2">
        <f>AN1932</f>
        <v>3380.35</v>
      </c>
      <c r="AM1932" s="4">
        <v>84075</v>
      </c>
      <c r="AN1932">
        <f>INDEX($AJ$2:$AJ$6811,MATCH(AM1932,$A$2:$A$6811,0))</f>
        <v>3380.35</v>
      </c>
      <c r="AP1932">
        <v>9.86</v>
      </c>
      <c r="AQ1932">
        <v>9.86</v>
      </c>
      <c r="AR1932" s="4">
        <v>24</v>
      </c>
      <c r="AS1932" s="4">
        <v>4</v>
      </c>
      <c r="AT1932" s="4">
        <v>2011</v>
      </c>
      <c r="AU1932" s="4">
        <v>7</v>
      </c>
      <c r="AV1932" s="4">
        <v>6</v>
      </c>
      <c r="AW1932" s="4">
        <v>2011</v>
      </c>
      <c r="AX1932" t="str">
        <f t="shared" si="537"/>
        <v>Delay</v>
      </c>
      <c r="AY1932">
        <f t="shared" si="538"/>
        <v>75</v>
      </c>
    </row>
    <row r="1933" spans="1:51" x14ac:dyDescent="0.2">
      <c r="A1933" s="3">
        <v>11491</v>
      </c>
      <c r="B1933" s="1" t="s">
        <v>88</v>
      </c>
      <c r="C1933" s="1" t="s">
        <v>89</v>
      </c>
      <c r="D1933" s="1" t="s">
        <v>130</v>
      </c>
      <c r="E1933" s="1" t="s">
        <v>53</v>
      </c>
      <c r="F1933" s="1" t="s">
        <v>53</v>
      </c>
      <c r="G1933" s="13" t="s">
        <v>957</v>
      </c>
      <c r="H1933" s="12">
        <v>39430</v>
      </c>
      <c r="I1933" s="12" t="s">
        <v>957</v>
      </c>
      <c r="J1933" s="12">
        <v>39430</v>
      </c>
      <c r="K1933" s="4">
        <v>544</v>
      </c>
      <c r="L1933" s="1" t="s">
        <v>146</v>
      </c>
      <c r="M1933" s="1" t="s">
        <v>132</v>
      </c>
      <c r="N1933" s="1" t="s">
        <v>265</v>
      </c>
      <c r="O1933" s="1" t="s">
        <v>93</v>
      </c>
      <c r="P1933">
        <v>60</v>
      </c>
      <c r="Q1933">
        <v>13141</v>
      </c>
      <c r="R1933">
        <v>44679.4</v>
      </c>
      <c r="S1933">
        <v>3.4</v>
      </c>
      <c r="T1933">
        <v>0.06</v>
      </c>
      <c r="U1933">
        <f t="shared" si="534"/>
        <v>44679.4</v>
      </c>
      <c r="V1933">
        <f t="shared" si="535"/>
        <v>788460</v>
      </c>
      <c r="W1933" s="1" t="s">
        <v>155</v>
      </c>
      <c r="X1933" s="1" t="s">
        <v>1236</v>
      </c>
      <c r="Y1933" s="1" t="s">
        <v>156</v>
      </c>
      <c r="Z1933" s="3">
        <v>9211</v>
      </c>
      <c r="AA1933" s="4">
        <f t="shared" si="539"/>
        <v>1271</v>
      </c>
      <c r="AB1933" s="4">
        <f t="shared" si="526"/>
        <v>3686.9360458000001</v>
      </c>
      <c r="AC1933" s="4">
        <f t="shared" si="531"/>
        <v>1271</v>
      </c>
      <c r="AD1933" s="4">
        <f t="shared" si="525"/>
        <v>1271</v>
      </c>
      <c r="AE1933" s="4">
        <v>1271</v>
      </c>
      <c r="AF1933" s="4">
        <v>1271</v>
      </c>
      <c r="AG1933" s="4">
        <f>AE1933</f>
        <v>1271</v>
      </c>
      <c r="AH1933" s="4">
        <v>83508</v>
      </c>
      <c r="AI1933">
        <f t="shared" si="536"/>
        <v>2029</v>
      </c>
      <c r="AJ1933">
        <v>10722.75</v>
      </c>
      <c r="AK1933" s="2">
        <v>10722.75</v>
      </c>
      <c r="AL1933" s="2">
        <f>AJ1933</f>
        <v>10722.75</v>
      </c>
      <c r="AM1933" s="4"/>
      <c r="AN1933" t="e">
        <f>VLOOKUP([1]!Tabelle13[[#This Row],[Vlookup this ID for freight costs]],$AL$2:$AL$6811,2,FALSE)</f>
        <v>#REF!</v>
      </c>
      <c r="AP1933">
        <v>71.489999999999995</v>
      </c>
      <c r="AQ1933">
        <v>71.489999999999995</v>
      </c>
      <c r="AR1933" s="4">
        <v>14</v>
      </c>
      <c r="AS1933" s="4">
        <v>12</v>
      </c>
      <c r="AT1933" s="4">
        <v>2007</v>
      </c>
      <c r="AU1933" s="4">
        <v>14</v>
      </c>
      <c r="AV1933" s="4">
        <v>12</v>
      </c>
      <c r="AW1933" s="4">
        <v>2007</v>
      </c>
      <c r="AX1933" t="str">
        <f t="shared" si="537"/>
        <v>No Delay</v>
      </c>
      <c r="AY1933">
        <f t="shared" si="538"/>
        <v>0</v>
      </c>
    </row>
    <row r="1934" spans="1:51" x14ac:dyDescent="0.2">
      <c r="A1934" s="3">
        <v>27881</v>
      </c>
      <c r="B1934" s="1" t="s">
        <v>140</v>
      </c>
      <c r="C1934" s="1" t="s">
        <v>99</v>
      </c>
      <c r="D1934" s="1" t="s">
        <v>266</v>
      </c>
      <c r="E1934" s="1" t="s">
        <v>53</v>
      </c>
      <c r="F1934" s="1" t="s">
        <v>53</v>
      </c>
      <c r="G1934" s="13" t="s">
        <v>1713</v>
      </c>
      <c r="H1934" s="12">
        <v>40738</v>
      </c>
      <c r="I1934" s="12" t="s">
        <v>1713</v>
      </c>
      <c r="J1934" s="12">
        <v>40738</v>
      </c>
      <c r="K1934" s="4">
        <v>3322</v>
      </c>
      <c r="L1934" s="1" t="s">
        <v>146</v>
      </c>
      <c r="M1934" s="1" t="s">
        <v>728</v>
      </c>
      <c r="N1934" s="1" t="s">
        <v>188</v>
      </c>
      <c r="O1934" s="1" t="s">
        <v>184</v>
      </c>
      <c r="P1934">
        <v>30</v>
      </c>
      <c r="Q1934">
        <v>6357</v>
      </c>
      <c r="R1934">
        <v>116587.38</v>
      </c>
      <c r="S1934">
        <v>18.34</v>
      </c>
      <c r="T1934">
        <v>0.61</v>
      </c>
      <c r="U1934">
        <f t="shared" si="534"/>
        <v>116587.38</v>
      </c>
      <c r="V1934">
        <f t="shared" si="535"/>
        <v>190710</v>
      </c>
      <c r="W1934" s="1" t="s">
        <v>730</v>
      </c>
      <c r="X1934" s="1" t="s">
        <v>244</v>
      </c>
      <c r="Y1934" s="1" t="s">
        <v>731</v>
      </c>
      <c r="Z1934" s="3">
        <v>5738</v>
      </c>
      <c r="AA1934" s="4">
        <f t="shared" si="539"/>
        <v>1272</v>
      </c>
      <c r="AB1934" s="4">
        <f t="shared" si="526"/>
        <v>2942.4069706</v>
      </c>
      <c r="AC1934" s="4">
        <f t="shared" si="531"/>
        <v>1272</v>
      </c>
      <c r="AD1934" s="4">
        <f t="shared" si="525"/>
        <v>727</v>
      </c>
      <c r="AE1934" s="4">
        <v>1272</v>
      </c>
      <c r="AF1934" s="4">
        <v>1272</v>
      </c>
      <c r="AG1934" s="4">
        <f>AE1934</f>
        <v>1272</v>
      </c>
      <c r="AI1934" t="e">
        <f t="shared" si="536"/>
        <v>#N/A</v>
      </c>
      <c r="AJ1934">
        <v>10816.49</v>
      </c>
      <c r="AK1934" s="2">
        <v>10816.49</v>
      </c>
      <c r="AL1934" s="2">
        <f>AJ1934</f>
        <v>10816.49</v>
      </c>
      <c r="AM1934" s="4"/>
      <c r="AN1934" t="e">
        <f>VLOOKUP([1]!Tabelle13[[#This Row],[Vlookup this ID for freight costs]],$AL$2:$AL$6811,2,FALSE)</f>
        <v>#REF!</v>
      </c>
      <c r="AP1934">
        <v>192.37</v>
      </c>
      <c r="AQ1934">
        <v>192.37</v>
      </c>
      <c r="AR1934" s="4">
        <v>14</v>
      </c>
      <c r="AS1934" s="4">
        <v>7</v>
      </c>
      <c r="AT1934" s="4">
        <v>2011</v>
      </c>
      <c r="AU1934" s="4">
        <v>14</v>
      </c>
      <c r="AV1934" s="4">
        <v>7</v>
      </c>
      <c r="AW1934" s="4">
        <v>2011</v>
      </c>
      <c r="AX1934" t="str">
        <f t="shared" si="537"/>
        <v>No Delay</v>
      </c>
      <c r="AY1934">
        <f t="shared" si="538"/>
        <v>0</v>
      </c>
    </row>
    <row r="1935" spans="1:51" x14ac:dyDescent="0.2">
      <c r="A1935" s="3">
        <v>46067</v>
      </c>
      <c r="B1935" s="1" t="s">
        <v>140</v>
      </c>
      <c r="C1935" s="1" t="s">
        <v>99</v>
      </c>
      <c r="D1935" s="1" t="s">
        <v>266</v>
      </c>
      <c r="E1935" s="1" t="s">
        <v>53</v>
      </c>
      <c r="F1935" s="1" t="s">
        <v>53</v>
      </c>
      <c r="G1935" s="13" t="s">
        <v>1713</v>
      </c>
      <c r="H1935" s="12">
        <v>40738</v>
      </c>
      <c r="I1935" s="12" t="s">
        <v>1713</v>
      </c>
      <c r="J1935" s="12">
        <v>40738</v>
      </c>
      <c r="K1935" s="4">
        <v>3325</v>
      </c>
      <c r="L1935" s="1" t="s">
        <v>146</v>
      </c>
      <c r="M1935" s="1" t="s">
        <v>728</v>
      </c>
      <c r="N1935" s="1" t="s">
        <v>183</v>
      </c>
      <c r="O1935" s="1" t="s">
        <v>184</v>
      </c>
      <c r="P1935">
        <v>30</v>
      </c>
      <c r="Q1935">
        <v>18311</v>
      </c>
      <c r="R1935">
        <v>433421.37</v>
      </c>
      <c r="S1935">
        <v>23.67</v>
      </c>
      <c r="T1935">
        <v>0.79</v>
      </c>
      <c r="U1935">
        <f t="shared" si="534"/>
        <v>433421.37000000005</v>
      </c>
      <c r="V1935">
        <f t="shared" si="535"/>
        <v>549330</v>
      </c>
      <c r="W1935" s="1" t="s">
        <v>730</v>
      </c>
      <c r="X1935" s="1" t="s">
        <v>244</v>
      </c>
      <c r="Y1935" s="1" t="s">
        <v>731</v>
      </c>
      <c r="Z1935" s="3">
        <v>5738</v>
      </c>
      <c r="AA1935" s="4">
        <f t="shared" si="539"/>
        <v>1272</v>
      </c>
      <c r="AB1935" s="4">
        <f t="shared" si="526"/>
        <v>4254.3321717999997</v>
      </c>
      <c r="AC1935" s="4">
        <f t="shared" si="531"/>
        <v>1272</v>
      </c>
      <c r="AD1935" s="4">
        <f t="shared" si="525"/>
        <v>1272</v>
      </c>
      <c r="AE1935" s="3" t="s">
        <v>1714</v>
      </c>
      <c r="AF1935" s="3">
        <v>1272</v>
      </c>
      <c r="AG1935" s="4">
        <f>AI1935</f>
        <v>1272</v>
      </c>
      <c r="AH1935" s="4">
        <v>27881</v>
      </c>
      <c r="AI1935">
        <f t="shared" si="536"/>
        <v>1272</v>
      </c>
      <c r="AJ1935" t="s">
        <v>1714</v>
      </c>
      <c r="AK1935" s="2">
        <v>10816.49</v>
      </c>
      <c r="AL1935" s="2">
        <f>AN1935</f>
        <v>10816.49</v>
      </c>
      <c r="AM1935" s="4">
        <v>27881</v>
      </c>
      <c r="AN1935">
        <f>INDEX($AJ$2:$AJ$6811,MATCH(AM1935,$A$2:$A$6811,0))</f>
        <v>10816.49</v>
      </c>
      <c r="AP1935">
        <v>715.15</v>
      </c>
      <c r="AQ1935">
        <v>715.15</v>
      </c>
      <c r="AR1935" s="4">
        <v>14</v>
      </c>
      <c r="AS1935" s="4">
        <v>7</v>
      </c>
      <c r="AT1935" s="4">
        <v>2011</v>
      </c>
      <c r="AU1935" s="4">
        <v>14</v>
      </c>
      <c r="AV1935" s="4">
        <v>7</v>
      </c>
      <c r="AW1935" s="4">
        <v>2011</v>
      </c>
      <c r="AX1935" t="str">
        <f t="shared" si="537"/>
        <v>No Delay</v>
      </c>
      <c r="AY1935">
        <f t="shared" si="538"/>
        <v>0</v>
      </c>
    </row>
    <row r="1936" spans="1:51" x14ac:dyDescent="0.2">
      <c r="A1936" s="3">
        <v>11646</v>
      </c>
      <c r="B1936" s="1" t="s">
        <v>164</v>
      </c>
      <c r="C1936" s="1" t="s">
        <v>165</v>
      </c>
      <c r="D1936" s="1" t="s">
        <v>130</v>
      </c>
      <c r="E1936" s="1" t="s">
        <v>53</v>
      </c>
      <c r="F1936" s="1" t="s">
        <v>53</v>
      </c>
      <c r="G1936" s="13" t="s">
        <v>1344</v>
      </c>
      <c r="H1936" s="12">
        <v>39987</v>
      </c>
      <c r="I1936" s="12" t="s">
        <v>1344</v>
      </c>
      <c r="J1936" s="12">
        <v>39987</v>
      </c>
      <c r="K1936" s="4">
        <v>1638</v>
      </c>
      <c r="L1936" s="1" t="s">
        <v>146</v>
      </c>
      <c r="M1936" s="1" t="s">
        <v>132</v>
      </c>
      <c r="N1936" s="1" t="s">
        <v>154</v>
      </c>
      <c r="O1936" s="1" t="s">
        <v>93</v>
      </c>
      <c r="P1936">
        <v>60</v>
      </c>
      <c r="Q1936">
        <v>10371</v>
      </c>
      <c r="R1936">
        <v>117710.85</v>
      </c>
      <c r="S1936">
        <v>11.35</v>
      </c>
      <c r="T1936">
        <v>0.19</v>
      </c>
      <c r="U1936">
        <f t="shared" si="534"/>
        <v>117710.84999999999</v>
      </c>
      <c r="V1936">
        <f t="shared" si="535"/>
        <v>622260</v>
      </c>
      <c r="W1936" s="1" t="s">
        <v>160</v>
      </c>
      <c r="X1936" s="1" t="s">
        <v>1236</v>
      </c>
      <c r="Y1936" s="1" t="s">
        <v>161</v>
      </c>
      <c r="Z1936" s="3">
        <v>5149</v>
      </c>
      <c r="AA1936" s="4">
        <f t="shared" si="539"/>
        <v>1273</v>
      </c>
      <c r="AB1936" s="4">
        <f t="shared" si="526"/>
        <v>3382.9346397999998</v>
      </c>
      <c r="AC1936" s="4">
        <f t="shared" si="531"/>
        <v>1273</v>
      </c>
      <c r="AD1936" s="4">
        <f t="shared" si="525"/>
        <v>1292.5</v>
      </c>
      <c r="AE1936" s="4">
        <v>1273</v>
      </c>
      <c r="AF1936" s="4">
        <v>1273</v>
      </c>
      <c r="AG1936" s="4">
        <f>AE1936</f>
        <v>1273</v>
      </c>
      <c r="AH1936" s="4">
        <v>86041</v>
      </c>
      <c r="AI1936">
        <f t="shared" si="536"/>
        <v>2845</v>
      </c>
      <c r="AJ1936">
        <v>7493.5</v>
      </c>
      <c r="AK1936" s="2">
        <v>7493.5</v>
      </c>
      <c r="AL1936" s="2">
        <f>AJ1936</f>
        <v>7493.5</v>
      </c>
      <c r="AM1936" s="4"/>
      <c r="AN1936" t="e">
        <f>VLOOKUP([1]!Tabelle13[[#This Row],[Vlookup this ID for freight costs]],$AL$2:$AL$6811,2,FALSE)</f>
        <v>#REF!</v>
      </c>
      <c r="AP1936">
        <v>230.71</v>
      </c>
      <c r="AQ1936">
        <v>230.71</v>
      </c>
      <c r="AR1936" s="4">
        <v>23</v>
      </c>
      <c r="AS1936" s="4">
        <v>6</v>
      </c>
      <c r="AT1936" s="4">
        <v>2009</v>
      </c>
      <c r="AU1936" s="4">
        <v>23</v>
      </c>
      <c r="AV1936" s="4">
        <v>6</v>
      </c>
      <c r="AW1936" s="4">
        <v>2009</v>
      </c>
      <c r="AX1936" t="str">
        <f t="shared" si="537"/>
        <v>No Delay</v>
      </c>
      <c r="AY1936">
        <f t="shared" si="538"/>
        <v>0</v>
      </c>
    </row>
    <row r="1937" spans="1:51" x14ac:dyDescent="0.2">
      <c r="A1937" s="3">
        <v>71001</v>
      </c>
      <c r="B1937" s="1" t="s">
        <v>172</v>
      </c>
      <c r="C1937" s="1" t="s">
        <v>114</v>
      </c>
      <c r="D1937" s="1" t="s">
        <v>52</v>
      </c>
      <c r="E1937" s="1" t="s">
        <v>53</v>
      </c>
      <c r="F1937" s="1" t="s">
        <v>53</v>
      </c>
      <c r="G1937" s="13" t="s">
        <v>1715</v>
      </c>
      <c r="H1937" s="12">
        <v>41840</v>
      </c>
      <c r="I1937" s="12" t="s">
        <v>1716</v>
      </c>
      <c r="J1937" s="12">
        <v>41852</v>
      </c>
      <c r="K1937" s="4">
        <v>5696</v>
      </c>
      <c r="L1937" s="1" t="s">
        <v>146</v>
      </c>
      <c r="M1937" s="1" t="s">
        <v>170</v>
      </c>
      <c r="N1937" s="1" t="s">
        <v>265</v>
      </c>
      <c r="O1937" s="1" t="s">
        <v>93</v>
      </c>
      <c r="P1937">
        <v>60</v>
      </c>
      <c r="Q1937">
        <v>12425</v>
      </c>
      <c r="R1937">
        <v>27956.25</v>
      </c>
      <c r="S1937">
        <v>2.25</v>
      </c>
      <c r="T1937">
        <v>0.04</v>
      </c>
      <c r="U1937">
        <f t="shared" si="534"/>
        <v>27956.25</v>
      </c>
      <c r="V1937">
        <f t="shared" si="535"/>
        <v>745500</v>
      </c>
      <c r="W1937" s="1" t="s">
        <v>155</v>
      </c>
      <c r="X1937" s="1" t="s">
        <v>1236</v>
      </c>
      <c r="Y1937" s="1" t="s">
        <v>156</v>
      </c>
      <c r="Z1937" s="3">
        <v>6648</v>
      </c>
      <c r="AA1937" s="4">
        <f t="shared" si="539"/>
        <v>1273</v>
      </c>
      <c r="AB1937" s="4">
        <f t="shared" si="526"/>
        <v>3608.3566209999999</v>
      </c>
      <c r="AC1937" s="4">
        <f t="shared" si="531"/>
        <v>1273</v>
      </c>
      <c r="AD1937" s="4">
        <f t="shared" si="525"/>
        <v>1273</v>
      </c>
      <c r="AE1937" s="4">
        <v>1273</v>
      </c>
      <c r="AF1937" s="4">
        <v>1273</v>
      </c>
      <c r="AG1937" s="4">
        <f>AE1937</f>
        <v>1273</v>
      </c>
      <c r="AI1937" t="e">
        <f t="shared" si="536"/>
        <v>#N/A</v>
      </c>
      <c r="AJ1937">
        <v>6637.36</v>
      </c>
      <c r="AK1937" s="2">
        <v>6637.36</v>
      </c>
      <c r="AL1937" s="2">
        <f>AJ1937</f>
        <v>6637.36</v>
      </c>
      <c r="AM1937" s="4"/>
      <c r="AN1937" t="e">
        <f>VLOOKUP([1]!Tabelle13[[#This Row],[Vlookup this ID for freight costs]],$AL$2:$AL$6811,2,FALSE)</f>
        <v>#REF!</v>
      </c>
      <c r="AP1937">
        <v>28.74</v>
      </c>
      <c r="AQ1937">
        <v>28.74</v>
      </c>
      <c r="AR1937" s="4">
        <v>20</v>
      </c>
      <c r="AS1937" s="4">
        <v>7</v>
      </c>
      <c r="AT1937" s="4">
        <v>2014</v>
      </c>
      <c r="AU1937" s="4">
        <v>1</v>
      </c>
      <c r="AV1937" s="4">
        <v>8</v>
      </c>
      <c r="AW1937" s="4">
        <v>2014</v>
      </c>
      <c r="AX1937" t="str">
        <f t="shared" si="537"/>
        <v>Delay</v>
      </c>
      <c r="AY1937">
        <f t="shared" si="538"/>
        <v>12</v>
      </c>
    </row>
    <row r="1938" spans="1:51" x14ac:dyDescent="0.2">
      <c r="A1938" s="3">
        <v>85490</v>
      </c>
      <c r="B1938" s="1" t="s">
        <v>215</v>
      </c>
      <c r="C1938" s="1" t="s">
        <v>89</v>
      </c>
      <c r="D1938" s="1" t="s">
        <v>130</v>
      </c>
      <c r="E1938" s="1" t="s">
        <v>101</v>
      </c>
      <c r="F1938" s="1" t="s">
        <v>101</v>
      </c>
      <c r="G1938" s="13" t="s">
        <v>534</v>
      </c>
      <c r="H1938" s="12">
        <v>41912</v>
      </c>
      <c r="I1938" s="12" t="s">
        <v>535</v>
      </c>
      <c r="J1938" s="12">
        <v>41901</v>
      </c>
      <c r="K1938" s="4">
        <v>5964</v>
      </c>
      <c r="L1938" s="1" t="s">
        <v>146</v>
      </c>
      <c r="M1938" s="1" t="s">
        <v>132</v>
      </c>
      <c r="N1938" s="1" t="s">
        <v>742</v>
      </c>
      <c r="O1938" s="1" t="s">
        <v>93</v>
      </c>
      <c r="P1938">
        <v>240</v>
      </c>
      <c r="Q1938">
        <v>3393</v>
      </c>
      <c r="R1938">
        <v>7125.3</v>
      </c>
      <c r="S1938">
        <v>2.1</v>
      </c>
      <c r="T1938">
        <v>0.01</v>
      </c>
      <c r="U1938">
        <f t="shared" si="534"/>
        <v>7125.3</v>
      </c>
      <c r="V1938">
        <f t="shared" si="535"/>
        <v>814320</v>
      </c>
      <c r="W1938" s="1" t="s">
        <v>204</v>
      </c>
      <c r="X1938" s="1" t="s">
        <v>1236</v>
      </c>
      <c r="Y1938" s="1" t="s">
        <v>205</v>
      </c>
      <c r="Z1938" s="3">
        <v>13184</v>
      </c>
      <c r="AA1938" s="4">
        <f t="shared" si="539"/>
        <v>1273</v>
      </c>
      <c r="AB1938" s="4">
        <f t="shared" si="526"/>
        <v>2617.1144914000001</v>
      </c>
      <c r="AC1938" s="4">
        <f t="shared" si="531"/>
        <v>1273</v>
      </c>
      <c r="AD1938" s="4">
        <f t="shared" si="525"/>
        <v>1273</v>
      </c>
      <c r="AE1938" s="4">
        <v>1273</v>
      </c>
      <c r="AF1938" s="4">
        <v>1273</v>
      </c>
      <c r="AG1938" s="4">
        <f>AE1938</f>
        <v>1273</v>
      </c>
      <c r="AI1938" t="e">
        <f t="shared" si="536"/>
        <v>#N/A</v>
      </c>
      <c r="AJ1938">
        <v>4783.3599999999997</v>
      </c>
      <c r="AK1938" s="2">
        <v>4783.3599999999997</v>
      </c>
      <c r="AL1938" s="2">
        <f>AJ1938</f>
        <v>4783.3599999999997</v>
      </c>
      <c r="AM1938" s="4"/>
      <c r="AN1938" t="e">
        <f>VLOOKUP([1]!Tabelle13[[#This Row],[Vlookup this ID for freight costs]],$AL$2:$AL$6811,2,FALSE)</f>
        <v>#REF!</v>
      </c>
      <c r="AP1938">
        <v>7.32</v>
      </c>
      <c r="AQ1938">
        <v>7.32</v>
      </c>
      <c r="AR1938" s="4">
        <v>30</v>
      </c>
      <c r="AS1938" s="4">
        <v>9</v>
      </c>
      <c r="AT1938" s="4">
        <v>2014</v>
      </c>
      <c r="AU1938" s="4">
        <v>19</v>
      </c>
      <c r="AV1938" s="4">
        <v>9</v>
      </c>
      <c r="AW1938" s="4">
        <v>2014</v>
      </c>
      <c r="AX1938" t="str">
        <f t="shared" si="537"/>
        <v>No Delay</v>
      </c>
      <c r="AY1938">
        <f t="shared" si="538"/>
        <v>0</v>
      </c>
    </row>
    <row r="1939" spans="1:51" x14ac:dyDescent="0.2">
      <c r="A1939" s="3">
        <v>67476</v>
      </c>
      <c r="B1939" s="1" t="s">
        <v>168</v>
      </c>
      <c r="C1939" s="1" t="s">
        <v>150</v>
      </c>
      <c r="D1939" s="1" t="s">
        <v>100</v>
      </c>
      <c r="E1939" s="1" t="s">
        <v>53</v>
      </c>
      <c r="F1939" s="1" t="s">
        <v>53</v>
      </c>
      <c r="G1939" s="13" t="s">
        <v>1717</v>
      </c>
      <c r="H1939" s="12">
        <v>40353</v>
      </c>
      <c r="I1939" s="12" t="s">
        <v>1717</v>
      </c>
      <c r="J1939" s="12">
        <v>40353</v>
      </c>
      <c r="K1939" s="4">
        <v>2544</v>
      </c>
      <c r="L1939" s="1" t="s">
        <v>146</v>
      </c>
      <c r="M1939" s="1" t="s">
        <v>170</v>
      </c>
      <c r="N1939" s="1" t="s">
        <v>178</v>
      </c>
      <c r="O1939" s="1" t="s">
        <v>93</v>
      </c>
      <c r="P1939">
        <v>60</v>
      </c>
      <c r="Q1939">
        <v>23800</v>
      </c>
      <c r="R1939">
        <v>176834</v>
      </c>
      <c r="S1939">
        <v>7.43</v>
      </c>
      <c r="T1939">
        <v>0.12</v>
      </c>
      <c r="U1939">
        <f t="shared" si="534"/>
        <v>176834</v>
      </c>
      <c r="V1939">
        <f t="shared" si="535"/>
        <v>1428000</v>
      </c>
      <c r="W1939" s="1" t="s">
        <v>155</v>
      </c>
      <c r="X1939" s="1" t="s">
        <v>1236</v>
      </c>
      <c r="Y1939" s="1" t="s">
        <v>156</v>
      </c>
      <c r="Z1939" s="3">
        <v>8107</v>
      </c>
      <c r="AA1939" s="4">
        <f t="shared" si="539"/>
        <v>1273</v>
      </c>
      <c r="AB1939" s="4">
        <f t="shared" si="526"/>
        <v>4856.737846</v>
      </c>
      <c r="AC1939" s="4">
        <f t="shared" si="531"/>
        <v>1273</v>
      </c>
      <c r="AD1939" s="4">
        <f t="shared" si="525"/>
        <v>1273</v>
      </c>
      <c r="AE1939" s="4">
        <v>1273</v>
      </c>
      <c r="AF1939" s="4">
        <v>1273</v>
      </c>
      <c r="AG1939" s="4">
        <f>AE1939</f>
        <v>1273</v>
      </c>
      <c r="AI1939" t="e">
        <f t="shared" si="536"/>
        <v>#N/A</v>
      </c>
      <c r="AJ1939">
        <v>3296.58</v>
      </c>
      <c r="AK1939" s="2">
        <v>3296.58</v>
      </c>
      <c r="AL1939" s="2">
        <f>AJ1939</f>
        <v>3296.58</v>
      </c>
      <c r="AM1939" s="4"/>
      <c r="AN1939" t="e">
        <f>VLOOKUP([1]!Tabelle13[[#This Row],[Vlookup this ID for freight costs]],$AL$2:$AL$6811,2,FALSE)</f>
        <v>#REF!</v>
      </c>
      <c r="AP1939">
        <v>381.25</v>
      </c>
      <c r="AQ1939">
        <v>381.25</v>
      </c>
      <c r="AR1939" s="4">
        <v>24</v>
      </c>
      <c r="AS1939" s="4">
        <v>6</v>
      </c>
      <c r="AT1939" s="4">
        <v>2010</v>
      </c>
      <c r="AU1939" s="4">
        <v>24</v>
      </c>
      <c r="AV1939" s="4">
        <v>6</v>
      </c>
      <c r="AW1939" s="4">
        <v>2010</v>
      </c>
      <c r="AX1939" t="str">
        <f t="shared" si="537"/>
        <v>No Delay</v>
      </c>
      <c r="AY1939">
        <f t="shared" si="538"/>
        <v>0</v>
      </c>
    </row>
    <row r="1940" spans="1:51" x14ac:dyDescent="0.2">
      <c r="A1940" s="3">
        <v>14694</v>
      </c>
      <c r="B1940" s="1" t="s">
        <v>215</v>
      </c>
      <c r="C1940" s="1" t="s">
        <v>89</v>
      </c>
      <c r="D1940" s="1" t="s">
        <v>74</v>
      </c>
      <c r="E1940" s="1" t="s">
        <v>53</v>
      </c>
      <c r="F1940" s="1" t="s">
        <v>53</v>
      </c>
      <c r="G1940" s="13" t="s">
        <v>1403</v>
      </c>
      <c r="H1940" s="12">
        <v>40429</v>
      </c>
      <c r="I1940" s="12" t="s">
        <v>1403</v>
      </c>
      <c r="J1940" s="12">
        <v>40429</v>
      </c>
      <c r="K1940" s="4">
        <v>2746</v>
      </c>
      <c r="L1940" s="1" t="s">
        <v>146</v>
      </c>
      <c r="M1940" s="1" t="s">
        <v>182</v>
      </c>
      <c r="N1940" s="1" t="s">
        <v>684</v>
      </c>
      <c r="O1940" s="1" t="s">
        <v>685</v>
      </c>
      <c r="P1940">
        <v>60</v>
      </c>
      <c r="Q1940">
        <v>6000</v>
      </c>
      <c r="R1940">
        <v>57000</v>
      </c>
      <c r="S1940">
        <v>9.5</v>
      </c>
      <c r="T1940">
        <v>0.16</v>
      </c>
      <c r="U1940">
        <f t="shared" si="534"/>
        <v>57000</v>
      </c>
      <c r="V1940">
        <f t="shared" si="535"/>
        <v>360000</v>
      </c>
      <c r="W1940" s="1" t="s">
        <v>185</v>
      </c>
      <c r="X1940" s="1" t="s">
        <v>186</v>
      </c>
      <c r="Y1940" s="1" t="s">
        <v>186</v>
      </c>
      <c r="Z1940" s="3">
        <v>4287</v>
      </c>
      <c r="AA1940" s="4">
        <f t="shared" si="539"/>
        <v>1278</v>
      </c>
      <c r="AB1940" s="4">
        <f t="shared" si="526"/>
        <v>2903.2270060000001</v>
      </c>
      <c r="AC1940" s="4">
        <f t="shared" si="531"/>
        <v>1278</v>
      </c>
      <c r="AD1940" s="4">
        <f t="shared" si="525"/>
        <v>2257.4050337499998</v>
      </c>
      <c r="AE1940" s="4">
        <v>1278</v>
      </c>
      <c r="AF1940" s="4">
        <v>1278</v>
      </c>
      <c r="AG1940" s="4">
        <f>AE1940</f>
        <v>1278</v>
      </c>
      <c r="AI1940" t="e">
        <f t="shared" si="536"/>
        <v>#N/A</v>
      </c>
      <c r="AJ1940">
        <v>1742.12</v>
      </c>
      <c r="AK1940" s="2">
        <v>1742.12</v>
      </c>
      <c r="AL1940" s="2">
        <f>AJ1940</f>
        <v>1742.12</v>
      </c>
      <c r="AM1940" s="4"/>
      <c r="AN1940" t="e">
        <f>VLOOKUP([1]!Tabelle13[[#This Row],[Vlookup this ID for freight costs]],$AL$2:$AL$6811,2,FALSE)</f>
        <v>#REF!</v>
      </c>
      <c r="AP1940">
        <v>122.89</v>
      </c>
      <c r="AQ1940">
        <v>122.89</v>
      </c>
      <c r="AR1940" s="4">
        <v>8</v>
      </c>
      <c r="AS1940" s="4">
        <v>9</v>
      </c>
      <c r="AT1940" s="4">
        <v>2010</v>
      </c>
      <c r="AU1940" s="4">
        <v>8</v>
      </c>
      <c r="AV1940" s="4">
        <v>9</v>
      </c>
      <c r="AW1940" s="4">
        <v>2010</v>
      </c>
      <c r="AX1940" t="str">
        <f t="shared" si="537"/>
        <v>No Delay</v>
      </c>
      <c r="AY1940">
        <f t="shared" si="538"/>
        <v>0</v>
      </c>
    </row>
    <row r="1941" spans="1:51" x14ac:dyDescent="0.2">
      <c r="A1941" s="3">
        <v>21590</v>
      </c>
      <c r="B1941" s="1" t="s">
        <v>215</v>
      </c>
      <c r="C1941" s="1" t="s">
        <v>89</v>
      </c>
      <c r="D1941" s="1" t="s">
        <v>74</v>
      </c>
      <c r="E1941" s="1" t="s">
        <v>53</v>
      </c>
      <c r="F1941" s="1" t="s">
        <v>53</v>
      </c>
      <c r="G1941" s="13" t="s">
        <v>1403</v>
      </c>
      <c r="H1941" s="12">
        <v>40429</v>
      </c>
      <c r="I1941" s="12" t="s">
        <v>1403</v>
      </c>
      <c r="J1941" s="12">
        <v>40429</v>
      </c>
      <c r="K1941" s="4">
        <v>2748</v>
      </c>
      <c r="L1941" s="1" t="s">
        <v>146</v>
      </c>
      <c r="M1941" s="1" t="s">
        <v>182</v>
      </c>
      <c r="N1941" s="1" t="s">
        <v>729</v>
      </c>
      <c r="O1941" s="1" t="s">
        <v>685</v>
      </c>
      <c r="P1941">
        <v>60</v>
      </c>
      <c r="Q1941">
        <v>415</v>
      </c>
      <c r="R1941">
        <v>2905</v>
      </c>
      <c r="S1941">
        <v>7</v>
      </c>
      <c r="T1941">
        <v>0.12</v>
      </c>
      <c r="U1941">
        <f t="shared" si="534"/>
        <v>2905</v>
      </c>
      <c r="V1941">
        <f t="shared" si="535"/>
        <v>24900</v>
      </c>
      <c r="W1941" s="1" t="s">
        <v>185</v>
      </c>
      <c r="X1941" s="1" t="s">
        <v>186</v>
      </c>
      <c r="Y1941" s="1" t="s">
        <v>186</v>
      </c>
      <c r="Z1941" s="3">
        <v>4287</v>
      </c>
      <c r="AA1941" s="4">
        <f t="shared" si="539"/>
        <v>1278</v>
      </c>
      <c r="AB1941" s="4">
        <f t="shared" si="526"/>
        <v>2290.285543</v>
      </c>
      <c r="AC1941" s="4">
        <f t="shared" si="531"/>
        <v>1278</v>
      </c>
      <c r="AD1941" s="4">
        <f t="shared" si="525"/>
        <v>1213.5669073333333</v>
      </c>
      <c r="AE1941" s="3" t="s">
        <v>1718</v>
      </c>
      <c r="AF1941" s="3">
        <v>1278</v>
      </c>
      <c r="AG1941" s="4">
        <f>AI1941</f>
        <v>1278</v>
      </c>
      <c r="AH1941" s="4">
        <v>14694</v>
      </c>
      <c r="AI1941">
        <f t="shared" si="536"/>
        <v>1278</v>
      </c>
      <c r="AJ1941" t="s">
        <v>1718</v>
      </c>
      <c r="AK1941" s="2">
        <v>1742.12</v>
      </c>
      <c r="AL1941" s="2">
        <f>AN1941</f>
        <v>1742.12</v>
      </c>
      <c r="AM1941" s="4">
        <v>14694</v>
      </c>
      <c r="AN1941">
        <f>INDEX($AJ$2:$AJ$6811,MATCH(AM1941,$A$2:$A$6811,0))</f>
        <v>1742.12</v>
      </c>
      <c r="AP1941">
        <v>6.26</v>
      </c>
      <c r="AQ1941">
        <v>6.26</v>
      </c>
      <c r="AR1941" s="4">
        <v>8</v>
      </c>
      <c r="AS1941" s="4">
        <v>9</v>
      </c>
      <c r="AT1941" s="4">
        <v>2010</v>
      </c>
      <c r="AU1941" s="4">
        <v>8</v>
      </c>
      <c r="AV1941" s="4">
        <v>9</v>
      </c>
      <c r="AW1941" s="4">
        <v>2010</v>
      </c>
      <c r="AX1941" t="str">
        <f t="shared" si="537"/>
        <v>No Delay</v>
      </c>
      <c r="AY1941">
        <f t="shared" si="538"/>
        <v>0</v>
      </c>
    </row>
    <row r="1942" spans="1:51" x14ac:dyDescent="0.2">
      <c r="A1942" s="3">
        <v>71096</v>
      </c>
      <c r="B1942" s="1" t="s">
        <v>168</v>
      </c>
      <c r="C1942" s="1" t="s">
        <v>150</v>
      </c>
      <c r="D1942" s="1" t="s">
        <v>100</v>
      </c>
      <c r="E1942" s="1" t="s">
        <v>253</v>
      </c>
      <c r="F1942" s="1" t="s">
        <v>253</v>
      </c>
      <c r="G1942" s="13" t="s">
        <v>1719</v>
      </c>
      <c r="H1942" s="12">
        <v>40659</v>
      </c>
      <c r="I1942" s="12" t="s">
        <v>1720</v>
      </c>
      <c r="J1942" s="12">
        <v>40702</v>
      </c>
      <c r="K1942" s="4">
        <v>3233</v>
      </c>
      <c r="L1942" s="1" t="s">
        <v>146</v>
      </c>
      <c r="M1942" s="1" t="s">
        <v>170</v>
      </c>
      <c r="N1942" s="1" t="s">
        <v>171</v>
      </c>
      <c r="O1942" s="1" t="s">
        <v>93</v>
      </c>
      <c r="P1942">
        <v>60</v>
      </c>
      <c r="Q1942">
        <v>25342</v>
      </c>
      <c r="R1942">
        <v>60060.54</v>
      </c>
      <c r="S1942">
        <v>2.37</v>
      </c>
      <c r="T1942">
        <v>0.04</v>
      </c>
      <c r="U1942">
        <f t="shared" si="534"/>
        <v>60060.54</v>
      </c>
      <c r="V1942">
        <f t="shared" si="535"/>
        <v>1520520</v>
      </c>
      <c r="W1942" s="1" t="s">
        <v>155</v>
      </c>
      <c r="X1942" s="1" t="s">
        <v>1236</v>
      </c>
      <c r="Y1942" s="1" t="s">
        <v>156</v>
      </c>
      <c r="Z1942" s="3">
        <v>8107</v>
      </c>
      <c r="AA1942" s="4">
        <f t="shared" si="539"/>
        <v>1279</v>
      </c>
      <c r="AB1942" s="4">
        <f t="shared" si="526"/>
        <v>5025.9689536000005</v>
      </c>
      <c r="AC1942" s="4">
        <f t="shared" si="531"/>
        <v>1279</v>
      </c>
      <c r="AD1942" s="4">
        <f t="shared" si="525"/>
        <v>1279</v>
      </c>
      <c r="AE1942" s="4">
        <v>1279</v>
      </c>
      <c r="AF1942" s="4">
        <v>1279</v>
      </c>
      <c r="AG1942" s="4">
        <f>AE1942</f>
        <v>1279</v>
      </c>
      <c r="AI1942" t="e">
        <f t="shared" si="536"/>
        <v>#N/A</v>
      </c>
      <c r="AJ1942">
        <v>11372.22</v>
      </c>
      <c r="AK1942" s="2">
        <v>11372.22</v>
      </c>
      <c r="AL1942" s="2">
        <f>AJ1942</f>
        <v>11372.22</v>
      </c>
      <c r="AM1942" s="4"/>
      <c r="AN1942" t="e">
        <f>VLOOKUP([1]!Tabelle13[[#This Row],[Vlookup this ID for freight costs]],$AL$2:$AL$6811,2,FALSE)</f>
        <v>#REF!</v>
      </c>
      <c r="AP1942">
        <v>129.49</v>
      </c>
      <c r="AQ1942">
        <v>129.49</v>
      </c>
      <c r="AR1942" s="4">
        <v>26</v>
      </c>
      <c r="AS1942" s="4">
        <v>4</v>
      </c>
      <c r="AT1942" s="4">
        <v>2011</v>
      </c>
      <c r="AU1942" s="4">
        <v>8</v>
      </c>
      <c r="AV1942" s="4">
        <v>6</v>
      </c>
      <c r="AW1942" s="4">
        <v>2011</v>
      </c>
      <c r="AX1942" t="str">
        <f t="shared" si="537"/>
        <v>Delay</v>
      </c>
      <c r="AY1942">
        <f t="shared" si="538"/>
        <v>43</v>
      </c>
    </row>
    <row r="1943" spans="1:51" x14ac:dyDescent="0.2">
      <c r="A1943" s="3">
        <v>85302</v>
      </c>
      <c r="B1943" s="1" t="s">
        <v>175</v>
      </c>
      <c r="C1943" s="1" t="s">
        <v>165</v>
      </c>
      <c r="D1943" s="1" t="s">
        <v>130</v>
      </c>
      <c r="E1943" s="1" t="s">
        <v>101</v>
      </c>
      <c r="F1943" s="1" t="s">
        <v>101</v>
      </c>
      <c r="G1943" s="13" t="s">
        <v>1721</v>
      </c>
      <c r="H1943" s="12">
        <v>41194</v>
      </c>
      <c r="I1943" s="12" t="s">
        <v>1722</v>
      </c>
      <c r="J1943" s="12">
        <v>41177</v>
      </c>
      <c r="K1943" s="4">
        <v>4175</v>
      </c>
      <c r="L1943" s="1" t="s">
        <v>146</v>
      </c>
      <c r="M1943" s="1" t="s">
        <v>132</v>
      </c>
      <c r="N1943" s="1" t="s">
        <v>265</v>
      </c>
      <c r="O1943" s="1" t="s">
        <v>93</v>
      </c>
      <c r="P1943">
        <v>60</v>
      </c>
      <c r="Q1943">
        <v>22783</v>
      </c>
      <c r="R1943">
        <v>55134.86</v>
      </c>
      <c r="S1943">
        <v>2.42</v>
      </c>
      <c r="T1943">
        <v>0.04</v>
      </c>
      <c r="U1943">
        <f t="shared" si="534"/>
        <v>55134.86</v>
      </c>
      <c r="V1943">
        <f t="shared" si="535"/>
        <v>1366980</v>
      </c>
      <c r="W1943" s="1" t="s">
        <v>179</v>
      </c>
      <c r="X1943" s="1" t="s">
        <v>1236</v>
      </c>
      <c r="Y1943" s="1" t="s">
        <v>156</v>
      </c>
      <c r="Z1943" s="3">
        <v>11413</v>
      </c>
      <c r="AA1943" s="4">
        <f t="shared" si="539"/>
        <v>1285</v>
      </c>
      <c r="AB1943" s="4">
        <f t="shared" si="526"/>
        <v>4745.1243334000001</v>
      </c>
      <c r="AC1943" s="4">
        <f t="shared" si="531"/>
        <v>1285</v>
      </c>
      <c r="AD1943" s="4">
        <f t="shared" ref="AD1943:AD2006" si="540">AVERAGEIFS($AA$2:$AA$6811,$L$2:$L$6811,L1943,$V$2:$V$6811,"&gt;="&amp;(V1943-100), $V$2:$V$6811,"&lt;="&amp;(V1943+100),$AA$2:$AA$6811,"&gt;"&amp;1)</f>
        <v>1285</v>
      </c>
      <c r="AE1943" s="4">
        <v>1285</v>
      </c>
      <c r="AF1943" s="4">
        <v>1285</v>
      </c>
      <c r="AG1943" s="4">
        <f>AE1943</f>
        <v>1285</v>
      </c>
      <c r="AI1943" t="e">
        <f t="shared" si="536"/>
        <v>#N/A</v>
      </c>
      <c r="AJ1943">
        <v>6265.36</v>
      </c>
      <c r="AK1943" s="2">
        <v>6265.36</v>
      </c>
      <c r="AL1943" s="2">
        <f>AJ1943</f>
        <v>6265.36</v>
      </c>
      <c r="AM1943" s="4"/>
      <c r="AN1943" t="e">
        <f>VLOOKUP([1]!Tabelle13[[#This Row],[Vlookup this ID for freight costs]],$AL$2:$AL$6811,2,FALSE)</f>
        <v>#REF!</v>
      </c>
      <c r="AP1943">
        <v>77.3</v>
      </c>
      <c r="AQ1943">
        <v>77.3</v>
      </c>
      <c r="AR1943" s="4">
        <v>12</v>
      </c>
      <c r="AS1943" s="4">
        <v>10</v>
      </c>
      <c r="AT1943" s="4">
        <v>2012</v>
      </c>
      <c r="AU1943" s="4">
        <v>25</v>
      </c>
      <c r="AV1943" s="4">
        <v>9</v>
      </c>
      <c r="AW1943" s="4">
        <v>2012</v>
      </c>
      <c r="AX1943" t="str">
        <f t="shared" si="537"/>
        <v>No Delay</v>
      </c>
      <c r="AY1943">
        <f t="shared" si="538"/>
        <v>0</v>
      </c>
    </row>
    <row r="1944" spans="1:51" x14ac:dyDescent="0.2">
      <c r="A1944" s="3">
        <v>10588</v>
      </c>
      <c r="B1944" s="1" t="s">
        <v>88</v>
      </c>
      <c r="C1944" s="1" t="s">
        <v>89</v>
      </c>
      <c r="D1944" s="1" t="s">
        <v>130</v>
      </c>
      <c r="E1944" s="1"/>
      <c r="F1944" s="1" t="s">
        <v>107</v>
      </c>
      <c r="G1944" s="13" t="s">
        <v>1417</v>
      </c>
      <c r="H1944" s="12">
        <v>39339</v>
      </c>
      <c r="I1944" s="12" t="s">
        <v>1417</v>
      </c>
      <c r="J1944" s="12">
        <v>39339</v>
      </c>
      <c r="K1944" s="4">
        <v>359</v>
      </c>
      <c r="L1944" s="1" t="s">
        <v>146</v>
      </c>
      <c r="M1944" s="1" t="s">
        <v>132</v>
      </c>
      <c r="N1944" s="1" t="s">
        <v>304</v>
      </c>
      <c r="O1944" s="1" t="s">
        <v>305</v>
      </c>
      <c r="P1944">
        <v>180</v>
      </c>
      <c r="Q1944">
        <v>1076</v>
      </c>
      <c r="R1944">
        <v>53800</v>
      </c>
      <c r="S1944">
        <v>50</v>
      </c>
      <c r="T1944">
        <v>0.28000000000000003</v>
      </c>
      <c r="U1944">
        <f t="shared" si="534"/>
        <v>53800</v>
      </c>
      <c r="V1944">
        <f t="shared" si="535"/>
        <v>193680</v>
      </c>
      <c r="W1944" s="1" t="s">
        <v>995</v>
      </c>
      <c r="X1944" s="1" t="s">
        <v>71</v>
      </c>
      <c r="Y1944" s="1" t="s">
        <v>996</v>
      </c>
      <c r="Z1944" s="3">
        <v>7880</v>
      </c>
      <c r="AA1944" s="4">
        <f t="shared" si="539"/>
        <v>1286</v>
      </c>
      <c r="AB1944" s="4">
        <f t="shared" si="526"/>
        <v>2362.8288388000001</v>
      </c>
      <c r="AC1944" s="4">
        <f t="shared" si="531"/>
        <v>1286</v>
      </c>
      <c r="AD1944" s="4">
        <f t="shared" si="540"/>
        <v>1286</v>
      </c>
      <c r="AE1944" s="4">
        <v>1286</v>
      </c>
      <c r="AF1944" s="4">
        <v>1286</v>
      </c>
      <c r="AG1944" s="4">
        <f>AE1944</f>
        <v>1286</v>
      </c>
      <c r="AH1944" s="4">
        <v>83019</v>
      </c>
      <c r="AI1944">
        <f t="shared" si="536"/>
        <v>26760</v>
      </c>
      <c r="AJ1944">
        <v>7629.94</v>
      </c>
      <c r="AK1944" s="2">
        <v>7629.94</v>
      </c>
      <c r="AL1944" s="2">
        <f>AJ1944</f>
        <v>7629.94</v>
      </c>
      <c r="AM1944" s="4"/>
      <c r="AN1944" t="e">
        <f>VLOOKUP([1]!Tabelle13[[#This Row],[Vlookup this ID for freight costs]],$AL$2:$AL$6811,2,FALSE)</f>
        <v>#REF!</v>
      </c>
      <c r="AP1944">
        <v>86.08</v>
      </c>
      <c r="AQ1944">
        <v>86.08</v>
      </c>
      <c r="AR1944" s="4">
        <v>14</v>
      </c>
      <c r="AS1944" s="4">
        <v>9</v>
      </c>
      <c r="AT1944" s="4">
        <v>2007</v>
      </c>
      <c r="AU1944" s="4">
        <v>14</v>
      </c>
      <c r="AV1944" s="4">
        <v>9</v>
      </c>
      <c r="AW1944" s="4">
        <v>2007</v>
      </c>
      <c r="AX1944" t="str">
        <f t="shared" si="537"/>
        <v>No Delay</v>
      </c>
      <c r="AY1944">
        <f t="shared" si="538"/>
        <v>0</v>
      </c>
    </row>
    <row r="1945" spans="1:51" x14ac:dyDescent="0.2">
      <c r="A1945" s="3">
        <v>10857</v>
      </c>
      <c r="B1945" s="1" t="s">
        <v>88</v>
      </c>
      <c r="C1945" s="1" t="s">
        <v>89</v>
      </c>
      <c r="D1945" s="1" t="s">
        <v>130</v>
      </c>
      <c r="E1945" s="1"/>
      <c r="F1945" s="1" t="s">
        <v>107</v>
      </c>
      <c r="G1945" s="13" t="s">
        <v>1417</v>
      </c>
      <c r="H1945" s="12">
        <v>39339</v>
      </c>
      <c r="I1945" s="12" t="s">
        <v>1417</v>
      </c>
      <c r="J1945" s="12">
        <v>39339</v>
      </c>
      <c r="K1945" s="4">
        <v>360</v>
      </c>
      <c r="L1945" s="1" t="s">
        <v>146</v>
      </c>
      <c r="M1945" s="1" t="s">
        <v>132</v>
      </c>
      <c r="N1945" s="1" t="s">
        <v>221</v>
      </c>
      <c r="O1945" s="1" t="s">
        <v>93</v>
      </c>
      <c r="P1945">
        <v>60</v>
      </c>
      <c r="Q1945">
        <v>3285</v>
      </c>
      <c r="R1945">
        <v>4993.2</v>
      </c>
      <c r="S1945">
        <v>1.52</v>
      </c>
      <c r="T1945">
        <v>0.03</v>
      </c>
      <c r="U1945">
        <f t="shared" si="534"/>
        <v>4993.2</v>
      </c>
      <c r="V1945">
        <f t="shared" si="535"/>
        <v>197100</v>
      </c>
      <c r="W1945" s="1" t="s">
        <v>197</v>
      </c>
      <c r="X1945" s="1" t="s">
        <v>1236</v>
      </c>
      <c r="Y1945" s="1" t="s">
        <v>3082</v>
      </c>
      <c r="Z1945" s="3">
        <v>8794</v>
      </c>
      <c r="AA1945" s="4">
        <f t="shared" si="539"/>
        <v>1286</v>
      </c>
      <c r="AB1945" s="4">
        <f t="shared" si="526"/>
        <v>2605.2617289999998</v>
      </c>
      <c r="AC1945" s="4">
        <f t="shared" si="531"/>
        <v>1286</v>
      </c>
      <c r="AD1945" s="4">
        <f t="shared" si="540"/>
        <v>1286</v>
      </c>
      <c r="AE1945" s="3" t="s">
        <v>1723</v>
      </c>
      <c r="AF1945" s="3">
        <v>1286</v>
      </c>
      <c r="AG1945" s="4">
        <f>AI1945</f>
        <v>1286</v>
      </c>
      <c r="AH1945" s="4">
        <v>10588</v>
      </c>
      <c r="AI1945">
        <f t="shared" si="536"/>
        <v>1286</v>
      </c>
      <c r="AJ1945" t="s">
        <v>1723</v>
      </c>
      <c r="AK1945" s="2">
        <v>7629.94</v>
      </c>
      <c r="AL1945" s="2">
        <f>AN1945</f>
        <v>7629.94</v>
      </c>
      <c r="AM1945" s="4">
        <v>10588</v>
      </c>
      <c r="AN1945">
        <f>INDEX($AJ$2:$AJ$6811,MATCH(AM1945,$A$2:$A$6811,0))</f>
        <v>7629.94</v>
      </c>
      <c r="AP1945">
        <v>7.99</v>
      </c>
      <c r="AQ1945">
        <v>7.99</v>
      </c>
      <c r="AR1945" s="4">
        <v>14</v>
      </c>
      <c r="AS1945" s="4">
        <v>9</v>
      </c>
      <c r="AT1945" s="4">
        <v>2007</v>
      </c>
      <c r="AU1945" s="4">
        <v>14</v>
      </c>
      <c r="AV1945" s="4">
        <v>9</v>
      </c>
      <c r="AW1945" s="4">
        <v>2007</v>
      </c>
      <c r="AX1945" t="str">
        <f t="shared" si="537"/>
        <v>No Delay</v>
      </c>
      <c r="AY1945">
        <f t="shared" si="538"/>
        <v>0</v>
      </c>
    </row>
    <row r="1946" spans="1:51" x14ac:dyDescent="0.2">
      <c r="A1946" s="3">
        <v>12411</v>
      </c>
      <c r="B1946" s="1" t="s">
        <v>88</v>
      </c>
      <c r="C1946" s="1" t="s">
        <v>89</v>
      </c>
      <c r="D1946" s="1" t="s">
        <v>130</v>
      </c>
      <c r="E1946" s="1"/>
      <c r="F1946" s="1" t="s">
        <v>107</v>
      </c>
      <c r="G1946" s="13" t="s">
        <v>1417</v>
      </c>
      <c r="H1946" s="12">
        <v>39339</v>
      </c>
      <c r="I1946" s="12" t="s">
        <v>1417</v>
      </c>
      <c r="J1946" s="12">
        <v>39339</v>
      </c>
      <c r="K1946" s="4">
        <v>363</v>
      </c>
      <c r="L1946" s="1" t="s">
        <v>146</v>
      </c>
      <c r="M1946" s="1" t="s">
        <v>132</v>
      </c>
      <c r="N1946" s="1" t="s">
        <v>1316</v>
      </c>
      <c r="O1946" s="1" t="s">
        <v>93</v>
      </c>
      <c r="P1946">
        <v>60</v>
      </c>
      <c r="Q1946">
        <v>1696</v>
      </c>
      <c r="R1946">
        <v>13144</v>
      </c>
      <c r="S1946">
        <v>7.75</v>
      </c>
      <c r="T1946">
        <v>0.13</v>
      </c>
      <c r="U1946">
        <f t="shared" si="534"/>
        <v>13144</v>
      </c>
      <c r="V1946">
        <f t="shared" si="535"/>
        <v>101760</v>
      </c>
      <c r="W1946" s="1" t="s">
        <v>155</v>
      </c>
      <c r="X1946" s="1" t="s">
        <v>1236</v>
      </c>
      <c r="Y1946" s="1" t="s">
        <v>156</v>
      </c>
      <c r="Z1946" s="3">
        <v>9211</v>
      </c>
      <c r="AA1946" s="4">
        <f t="shared" si="539"/>
        <v>1286</v>
      </c>
      <c r="AB1946" s="4">
        <f t="shared" si="526"/>
        <v>2430.8724748</v>
      </c>
      <c r="AC1946" s="4">
        <f t="shared" si="531"/>
        <v>1286</v>
      </c>
      <c r="AD1946" s="4">
        <f t="shared" si="540"/>
        <v>2769.6666666666665</v>
      </c>
      <c r="AE1946" s="3" t="s">
        <v>1723</v>
      </c>
      <c r="AF1946" s="3">
        <v>1286</v>
      </c>
      <c r="AG1946" s="4">
        <f>AI1946</f>
        <v>1286</v>
      </c>
      <c r="AH1946" s="4">
        <v>10588</v>
      </c>
      <c r="AI1946">
        <f t="shared" si="536"/>
        <v>1286</v>
      </c>
      <c r="AJ1946" t="s">
        <v>1723</v>
      </c>
      <c r="AK1946" s="2">
        <v>7629.94</v>
      </c>
      <c r="AL1946" s="2">
        <f>AN1946</f>
        <v>7629.94</v>
      </c>
      <c r="AM1946" s="4">
        <v>10588</v>
      </c>
      <c r="AN1946">
        <f>INDEX($AJ$2:$AJ$6811,MATCH(AM1946,$A$2:$A$6811,0))</f>
        <v>7629.94</v>
      </c>
      <c r="AP1946">
        <v>21.03</v>
      </c>
      <c r="AQ1946">
        <v>21.03</v>
      </c>
      <c r="AR1946" s="4">
        <v>14</v>
      </c>
      <c r="AS1946" s="4">
        <v>9</v>
      </c>
      <c r="AT1946" s="4">
        <v>2007</v>
      </c>
      <c r="AU1946" s="4">
        <v>14</v>
      </c>
      <c r="AV1946" s="4">
        <v>9</v>
      </c>
      <c r="AW1946" s="4">
        <v>2007</v>
      </c>
      <c r="AX1946" t="str">
        <f t="shared" si="537"/>
        <v>No Delay</v>
      </c>
      <c r="AY1946">
        <f t="shared" si="538"/>
        <v>0</v>
      </c>
    </row>
    <row r="1947" spans="1:51" x14ac:dyDescent="0.2">
      <c r="A1947" s="3">
        <v>12710</v>
      </c>
      <c r="B1947" s="1" t="s">
        <v>88</v>
      </c>
      <c r="C1947" s="1" t="s">
        <v>89</v>
      </c>
      <c r="D1947" s="1" t="s">
        <v>130</v>
      </c>
      <c r="E1947" s="1"/>
      <c r="F1947" s="1" t="s">
        <v>107</v>
      </c>
      <c r="G1947" s="13" t="s">
        <v>1417</v>
      </c>
      <c r="H1947" s="12">
        <v>39339</v>
      </c>
      <c r="I1947" s="12" t="s">
        <v>1417</v>
      </c>
      <c r="J1947" s="12">
        <v>39339</v>
      </c>
      <c r="K1947" s="4">
        <v>364</v>
      </c>
      <c r="L1947" s="1" t="s">
        <v>146</v>
      </c>
      <c r="M1947" s="1" t="s">
        <v>132</v>
      </c>
      <c r="N1947" s="1" t="s">
        <v>648</v>
      </c>
      <c r="O1947" s="1" t="s">
        <v>93</v>
      </c>
      <c r="P1947">
        <v>240</v>
      </c>
      <c r="Q1947">
        <v>1500</v>
      </c>
      <c r="R1947">
        <v>24750</v>
      </c>
      <c r="S1947">
        <v>16.5</v>
      </c>
      <c r="T1947">
        <v>7.0000000000000007E-2</v>
      </c>
      <c r="U1947">
        <f t="shared" si="534"/>
        <v>24750</v>
      </c>
      <c r="V1947">
        <f t="shared" si="535"/>
        <v>360000</v>
      </c>
      <c r="W1947" s="1" t="s">
        <v>155</v>
      </c>
      <c r="X1947" s="1" t="s">
        <v>1236</v>
      </c>
      <c r="Y1947" s="1" t="s">
        <v>156</v>
      </c>
      <c r="Z1947" s="3">
        <v>9211</v>
      </c>
      <c r="AA1947" s="4">
        <f t="shared" si="539"/>
        <v>1286</v>
      </c>
      <c r="AB1947" s="4">
        <f t="shared" si="526"/>
        <v>2409.3619060000001</v>
      </c>
      <c r="AC1947" s="4">
        <f t="shared" si="531"/>
        <v>1286</v>
      </c>
      <c r="AD1947" s="4">
        <f t="shared" si="540"/>
        <v>2257.4050337499998</v>
      </c>
      <c r="AE1947" s="3" t="s">
        <v>1723</v>
      </c>
      <c r="AF1947" s="3">
        <v>1286</v>
      </c>
      <c r="AG1947" s="4">
        <f>AI1947</f>
        <v>1286</v>
      </c>
      <c r="AH1947" s="4">
        <v>10588</v>
      </c>
      <c r="AI1947">
        <f t="shared" si="536"/>
        <v>1286</v>
      </c>
      <c r="AJ1947" t="s">
        <v>1723</v>
      </c>
      <c r="AK1947" s="2">
        <v>7629.94</v>
      </c>
      <c r="AL1947" s="2">
        <f>AN1947</f>
        <v>7629.94</v>
      </c>
      <c r="AM1947" s="4">
        <v>10588</v>
      </c>
      <c r="AN1947">
        <f>INDEX($AJ$2:$AJ$6811,MATCH(AM1947,$A$2:$A$6811,0))</f>
        <v>7629.94</v>
      </c>
      <c r="AP1947">
        <v>39.6</v>
      </c>
      <c r="AQ1947">
        <v>39.6</v>
      </c>
      <c r="AR1947" s="4">
        <v>14</v>
      </c>
      <c r="AS1947" s="4">
        <v>9</v>
      </c>
      <c r="AT1947" s="4">
        <v>2007</v>
      </c>
      <c r="AU1947" s="4">
        <v>14</v>
      </c>
      <c r="AV1947" s="4">
        <v>9</v>
      </c>
      <c r="AW1947" s="4">
        <v>2007</v>
      </c>
      <c r="AX1947" t="str">
        <f t="shared" si="537"/>
        <v>No Delay</v>
      </c>
      <c r="AY1947">
        <f t="shared" si="538"/>
        <v>0</v>
      </c>
    </row>
    <row r="1948" spans="1:51" x14ac:dyDescent="0.2">
      <c r="A1948" s="3">
        <v>82881</v>
      </c>
      <c r="B1948" s="1" t="s">
        <v>151</v>
      </c>
      <c r="C1948" s="1" t="s">
        <v>65</v>
      </c>
      <c r="D1948" s="1" t="s">
        <v>130</v>
      </c>
      <c r="E1948" s="1" t="s">
        <v>152</v>
      </c>
      <c r="F1948" s="1" t="s">
        <v>152</v>
      </c>
      <c r="G1948" s="13" t="s">
        <v>230</v>
      </c>
      <c r="H1948" s="12">
        <v>40329</v>
      </c>
      <c r="I1948" s="12" t="s">
        <v>377</v>
      </c>
      <c r="J1948" s="12">
        <v>40316</v>
      </c>
      <c r="K1948" s="4">
        <v>2414</v>
      </c>
      <c r="L1948" s="1" t="s">
        <v>146</v>
      </c>
      <c r="M1948" s="1" t="s">
        <v>132</v>
      </c>
      <c r="N1948" s="1" t="s">
        <v>167</v>
      </c>
      <c r="O1948" s="1" t="s">
        <v>93</v>
      </c>
      <c r="P1948">
        <v>30</v>
      </c>
      <c r="Q1948">
        <v>14600</v>
      </c>
      <c r="R1948">
        <v>69350</v>
      </c>
      <c r="S1948">
        <v>4.75</v>
      </c>
      <c r="T1948">
        <v>0.16</v>
      </c>
      <c r="U1948">
        <f t="shared" si="534"/>
        <v>69350</v>
      </c>
      <c r="V1948">
        <f t="shared" si="535"/>
        <v>438000</v>
      </c>
      <c r="W1948" s="1" t="s">
        <v>155</v>
      </c>
      <c r="X1948" s="1" t="s">
        <v>1236</v>
      </c>
      <c r="Y1948" s="1" t="s">
        <v>156</v>
      </c>
      <c r="Z1948" s="3">
        <v>7726</v>
      </c>
      <c r="AA1948" s="4">
        <f t="shared" si="539"/>
        <v>1288</v>
      </c>
      <c r="AB1948" s="4">
        <f t="shared" si="526"/>
        <v>3847.058086</v>
      </c>
      <c r="AC1948" s="4">
        <f t="shared" si="531"/>
        <v>1288</v>
      </c>
      <c r="AD1948" s="4">
        <f t="shared" si="540"/>
        <v>2416.5</v>
      </c>
      <c r="AE1948" s="4">
        <v>1288</v>
      </c>
      <c r="AF1948" s="4">
        <v>1288</v>
      </c>
      <c r="AG1948" s="4">
        <f t="shared" ref="AG1948:AG1961" si="541">AE1948</f>
        <v>1288</v>
      </c>
      <c r="AI1948" t="e">
        <f t="shared" si="536"/>
        <v>#N/A</v>
      </c>
      <c r="AJ1948">
        <v>9736.1</v>
      </c>
      <c r="AK1948" s="2">
        <v>9736.1</v>
      </c>
      <c r="AL1948" s="2">
        <f t="shared" ref="AL1948:AL1961" si="542">AJ1948</f>
        <v>9736.1</v>
      </c>
      <c r="AM1948" s="4"/>
      <c r="AN1948" t="e">
        <f>VLOOKUP([1]!Tabelle13[[#This Row],[Vlookup this ID for freight costs]],$AL$2:$AL$6811,2,FALSE)</f>
        <v>#REF!</v>
      </c>
      <c r="AP1948">
        <v>149.52000000000001</v>
      </c>
      <c r="AQ1948">
        <v>149.52000000000001</v>
      </c>
      <c r="AR1948" s="4">
        <v>31</v>
      </c>
      <c r="AS1948" s="4">
        <v>5</v>
      </c>
      <c r="AT1948" s="4">
        <v>2010</v>
      </c>
      <c r="AU1948" s="4">
        <v>18</v>
      </c>
      <c r="AV1948" s="4">
        <v>5</v>
      </c>
      <c r="AW1948" s="4">
        <v>2010</v>
      </c>
      <c r="AX1948" t="str">
        <f t="shared" si="537"/>
        <v>No Delay</v>
      </c>
      <c r="AY1948">
        <f t="shared" si="538"/>
        <v>0</v>
      </c>
    </row>
    <row r="1949" spans="1:51" x14ac:dyDescent="0.2">
      <c r="A1949" s="3">
        <v>78090</v>
      </c>
      <c r="B1949" s="1" t="s">
        <v>168</v>
      </c>
      <c r="C1949" s="1" t="s">
        <v>150</v>
      </c>
      <c r="D1949" s="1" t="s">
        <v>100</v>
      </c>
      <c r="E1949" s="1" t="s">
        <v>253</v>
      </c>
      <c r="F1949" s="1" t="s">
        <v>253</v>
      </c>
      <c r="G1949" s="13" t="s">
        <v>493</v>
      </c>
      <c r="H1949" s="12">
        <v>40543</v>
      </c>
      <c r="I1949" s="12" t="s">
        <v>493</v>
      </c>
      <c r="J1949" s="12">
        <v>40543</v>
      </c>
      <c r="K1949" s="4">
        <v>2952</v>
      </c>
      <c r="L1949" s="1" t="s">
        <v>146</v>
      </c>
      <c r="M1949" s="1" t="s">
        <v>170</v>
      </c>
      <c r="N1949" s="1" t="s">
        <v>284</v>
      </c>
      <c r="O1949" s="1" t="s">
        <v>93</v>
      </c>
      <c r="P1949">
        <v>30</v>
      </c>
      <c r="Q1949">
        <v>22920</v>
      </c>
      <c r="R1949">
        <v>54778.8</v>
      </c>
      <c r="S1949">
        <v>2.39</v>
      </c>
      <c r="T1949">
        <v>0.08</v>
      </c>
      <c r="U1949">
        <f t="shared" si="534"/>
        <v>54778.8</v>
      </c>
      <c r="V1949">
        <f t="shared" si="535"/>
        <v>687600</v>
      </c>
      <c r="W1949" s="1" t="s">
        <v>155</v>
      </c>
      <c r="X1949" s="1" t="s">
        <v>1236</v>
      </c>
      <c r="Y1949" s="1" t="s">
        <v>156</v>
      </c>
      <c r="Z1949" s="3">
        <v>8107</v>
      </c>
      <c r="AA1949" s="4">
        <f t="shared" si="539"/>
        <v>1291</v>
      </c>
      <c r="AB1949" s="4">
        <f t="shared" si="526"/>
        <v>4760.1597820000006</v>
      </c>
      <c r="AC1949" s="4">
        <f t="shared" si="531"/>
        <v>1291</v>
      </c>
      <c r="AD1949" s="4">
        <f t="shared" si="540"/>
        <v>1291</v>
      </c>
      <c r="AE1949" s="4">
        <v>1291</v>
      </c>
      <c r="AF1949" s="4">
        <v>1291</v>
      </c>
      <c r="AG1949" s="4">
        <f t="shared" si="541"/>
        <v>1291</v>
      </c>
      <c r="AI1949" t="e">
        <f t="shared" si="536"/>
        <v>#N/A</v>
      </c>
      <c r="AJ1949">
        <v>4429.37</v>
      </c>
      <c r="AK1949" s="2">
        <v>4429.37</v>
      </c>
      <c r="AL1949" s="2">
        <f t="shared" si="542"/>
        <v>4429.37</v>
      </c>
      <c r="AM1949" s="4"/>
      <c r="AN1949" t="e">
        <f>VLOOKUP([1]!Tabelle13[[#This Row],[Vlookup this ID for freight costs]],$AL$2:$AL$6811,2,FALSE)</f>
        <v>#REF!</v>
      </c>
      <c r="AP1949">
        <v>118.1</v>
      </c>
      <c r="AQ1949">
        <v>118.1</v>
      </c>
      <c r="AR1949" s="4">
        <v>31</v>
      </c>
      <c r="AS1949" s="4">
        <v>12</v>
      </c>
      <c r="AT1949" s="4">
        <v>2010</v>
      </c>
      <c r="AU1949" s="4">
        <v>31</v>
      </c>
      <c r="AV1949" s="4">
        <v>12</v>
      </c>
      <c r="AW1949" s="4">
        <v>2010</v>
      </c>
      <c r="AX1949" t="str">
        <f t="shared" si="537"/>
        <v>No Delay</v>
      </c>
      <c r="AY1949">
        <f t="shared" si="538"/>
        <v>0</v>
      </c>
    </row>
    <row r="1950" spans="1:51" x14ac:dyDescent="0.2">
      <c r="A1950" s="3">
        <v>12608</v>
      </c>
      <c r="B1950" s="1" t="s">
        <v>133</v>
      </c>
      <c r="C1950" s="1" t="s">
        <v>51</v>
      </c>
      <c r="D1950" s="1" t="s">
        <v>130</v>
      </c>
      <c r="E1950" s="1" t="s">
        <v>101</v>
      </c>
      <c r="F1950" s="1" t="s">
        <v>101</v>
      </c>
      <c r="G1950" s="13" t="s">
        <v>530</v>
      </c>
      <c r="H1950" s="12">
        <v>40093</v>
      </c>
      <c r="I1950" s="12" t="s">
        <v>530</v>
      </c>
      <c r="J1950" s="12">
        <v>40093</v>
      </c>
      <c r="K1950" s="4">
        <v>1875</v>
      </c>
      <c r="L1950" s="1" t="s">
        <v>146</v>
      </c>
      <c r="M1950" s="1" t="s">
        <v>132</v>
      </c>
      <c r="N1950" s="1" t="s">
        <v>206</v>
      </c>
      <c r="O1950" s="1" t="s">
        <v>93</v>
      </c>
      <c r="P1950">
        <v>60</v>
      </c>
      <c r="Q1950">
        <v>17500</v>
      </c>
      <c r="R1950">
        <v>68250</v>
      </c>
      <c r="S1950">
        <v>3.9</v>
      </c>
      <c r="T1950">
        <v>0.06</v>
      </c>
      <c r="U1950">
        <f t="shared" si="534"/>
        <v>68250</v>
      </c>
      <c r="V1950">
        <f t="shared" si="535"/>
        <v>1050000</v>
      </c>
      <c r="W1950" s="1" t="s">
        <v>160</v>
      </c>
      <c r="X1950" s="1" t="s">
        <v>1236</v>
      </c>
      <c r="Y1950" s="1" t="s">
        <v>161</v>
      </c>
      <c r="Z1950" s="3">
        <v>14186</v>
      </c>
      <c r="AA1950" s="4">
        <f t="shared" si="539"/>
        <v>1292</v>
      </c>
      <c r="AB1950" s="4">
        <f t="shared" si="526"/>
        <v>4165.3267059999998</v>
      </c>
      <c r="AC1950" s="4">
        <f t="shared" si="531"/>
        <v>1292</v>
      </c>
      <c r="AD1950" s="4">
        <f t="shared" si="540"/>
        <v>4226.2</v>
      </c>
      <c r="AE1950" s="4">
        <v>1292</v>
      </c>
      <c r="AF1950" s="4">
        <v>1292</v>
      </c>
      <c r="AG1950" s="4">
        <f t="shared" si="541"/>
        <v>1292</v>
      </c>
      <c r="AI1950" t="e">
        <f t="shared" si="536"/>
        <v>#N/A</v>
      </c>
      <c r="AJ1950">
        <v>1588.05</v>
      </c>
      <c r="AK1950" s="2">
        <v>1588.05</v>
      </c>
      <c r="AL1950" s="2">
        <f t="shared" si="542"/>
        <v>1588.05</v>
      </c>
      <c r="AM1950" s="4"/>
      <c r="AN1950" t="e">
        <f>VLOOKUP([1]!Tabelle13[[#This Row],[Vlookup this ID for freight costs]],$AL$2:$AL$6811,2,FALSE)</f>
        <v>#REF!</v>
      </c>
      <c r="AP1950">
        <v>133.77000000000001</v>
      </c>
      <c r="AQ1950">
        <v>133.77000000000001</v>
      </c>
      <c r="AR1950" s="4">
        <v>7</v>
      </c>
      <c r="AS1950" s="4">
        <v>10</v>
      </c>
      <c r="AT1950" s="4">
        <v>2009</v>
      </c>
      <c r="AU1950" s="4">
        <v>7</v>
      </c>
      <c r="AV1950" s="4">
        <v>10</v>
      </c>
      <c r="AW1950" s="4">
        <v>2009</v>
      </c>
      <c r="AX1950" t="str">
        <f t="shared" si="537"/>
        <v>No Delay</v>
      </c>
      <c r="AY1950">
        <f t="shared" si="538"/>
        <v>0</v>
      </c>
    </row>
    <row r="1951" spans="1:51" x14ac:dyDescent="0.2">
      <c r="A1951" s="3">
        <v>85011</v>
      </c>
      <c r="B1951" s="1" t="s">
        <v>140</v>
      </c>
      <c r="C1951" s="1" t="s">
        <v>99</v>
      </c>
      <c r="D1951" s="1" t="s">
        <v>130</v>
      </c>
      <c r="E1951" s="1" t="s">
        <v>101</v>
      </c>
      <c r="F1951" s="1" t="s">
        <v>101</v>
      </c>
      <c r="G1951" s="13" t="s">
        <v>1280</v>
      </c>
      <c r="H1951" s="12">
        <v>42051</v>
      </c>
      <c r="I1951" s="12" t="s">
        <v>1250</v>
      </c>
      <c r="J1951" s="12">
        <v>42079</v>
      </c>
      <c r="K1951" s="4">
        <v>6381</v>
      </c>
      <c r="L1951" s="1" t="s">
        <v>146</v>
      </c>
      <c r="M1951" s="1" t="s">
        <v>132</v>
      </c>
      <c r="N1951" s="1" t="s">
        <v>536</v>
      </c>
      <c r="O1951" s="1" t="s">
        <v>93</v>
      </c>
      <c r="P1951">
        <v>60</v>
      </c>
      <c r="Q1951">
        <v>19389</v>
      </c>
      <c r="R1951">
        <v>38778</v>
      </c>
      <c r="S1951">
        <v>2</v>
      </c>
      <c r="T1951">
        <v>0.03</v>
      </c>
      <c r="U1951">
        <f t="shared" si="534"/>
        <v>38778</v>
      </c>
      <c r="V1951">
        <f t="shared" si="535"/>
        <v>1163340</v>
      </c>
      <c r="W1951" s="1" t="s">
        <v>204</v>
      </c>
      <c r="X1951" s="1" t="s">
        <v>1236</v>
      </c>
      <c r="Y1951" s="1" t="s">
        <v>205</v>
      </c>
      <c r="Z1951" s="3">
        <v>12547</v>
      </c>
      <c r="AA1951" s="4">
        <f t="shared" si="539"/>
        <v>1293</v>
      </c>
      <c r="AB1951" s="4">
        <f t="shared" si="526"/>
        <v>4372.6403002000006</v>
      </c>
      <c r="AC1951" s="4">
        <f t="shared" si="531"/>
        <v>1293</v>
      </c>
      <c r="AD1951" s="4">
        <f t="shared" si="540"/>
        <v>1293</v>
      </c>
      <c r="AE1951" s="4">
        <v>1293</v>
      </c>
      <c r="AF1951" s="4">
        <v>1293</v>
      </c>
      <c r="AG1951" s="4">
        <f t="shared" si="541"/>
        <v>1293</v>
      </c>
      <c r="AI1951" t="e">
        <f t="shared" si="536"/>
        <v>#N/A</v>
      </c>
      <c r="AJ1951">
        <v>4916</v>
      </c>
      <c r="AK1951" s="2">
        <v>4916</v>
      </c>
      <c r="AL1951" s="2">
        <f t="shared" si="542"/>
        <v>4916</v>
      </c>
      <c r="AM1951" s="4"/>
      <c r="AN1951" t="e">
        <f>VLOOKUP([1]!Tabelle13[[#This Row],[Vlookup this ID for freight costs]],$AL$2:$AL$6811,2,FALSE)</f>
        <v>#REF!</v>
      </c>
      <c r="AP1951">
        <v>39.86</v>
      </c>
      <c r="AQ1951">
        <v>39.86</v>
      </c>
      <c r="AR1951" s="4">
        <v>16</v>
      </c>
      <c r="AS1951" s="4">
        <v>2</v>
      </c>
      <c r="AT1951" s="4">
        <v>2015</v>
      </c>
      <c r="AU1951" s="4">
        <v>16</v>
      </c>
      <c r="AV1951" s="4">
        <v>4</v>
      </c>
      <c r="AW1951" s="4">
        <v>2015</v>
      </c>
      <c r="AX1951" t="str">
        <f t="shared" si="537"/>
        <v>Delay</v>
      </c>
      <c r="AY1951">
        <f t="shared" si="538"/>
        <v>28</v>
      </c>
    </row>
    <row r="1952" spans="1:51" x14ac:dyDescent="0.2">
      <c r="A1952" s="3">
        <v>82585</v>
      </c>
      <c r="B1952" s="1" t="s">
        <v>151</v>
      </c>
      <c r="C1952" s="1" t="s">
        <v>65</v>
      </c>
      <c r="D1952" s="1" t="s">
        <v>130</v>
      </c>
      <c r="E1952" s="1" t="s">
        <v>152</v>
      </c>
      <c r="F1952" s="1" t="s">
        <v>152</v>
      </c>
      <c r="G1952" s="13" t="s">
        <v>1724</v>
      </c>
      <c r="H1952" s="12">
        <v>41429</v>
      </c>
      <c r="I1952" s="12" t="s">
        <v>1515</v>
      </c>
      <c r="J1952" s="12">
        <v>41423</v>
      </c>
      <c r="K1952" s="4">
        <v>4735</v>
      </c>
      <c r="L1952" s="1" t="s">
        <v>146</v>
      </c>
      <c r="M1952" s="1" t="s">
        <v>132</v>
      </c>
      <c r="N1952" s="1" t="s">
        <v>167</v>
      </c>
      <c r="O1952" s="1" t="s">
        <v>93</v>
      </c>
      <c r="P1952">
        <v>30</v>
      </c>
      <c r="Q1952">
        <v>13481</v>
      </c>
      <c r="R1952">
        <v>44891.73</v>
      </c>
      <c r="S1952">
        <v>3.33</v>
      </c>
      <c r="T1952">
        <v>0.11</v>
      </c>
      <c r="U1952">
        <f t="shared" si="534"/>
        <v>44891.73</v>
      </c>
      <c r="V1952">
        <f t="shared" si="535"/>
        <v>404430</v>
      </c>
      <c r="W1952" s="1" t="s">
        <v>155</v>
      </c>
      <c r="X1952" s="1" t="s">
        <v>1236</v>
      </c>
      <c r="Y1952" s="1" t="s">
        <v>156</v>
      </c>
      <c r="Z1952" s="3">
        <v>7726</v>
      </c>
      <c r="AA1952" s="4">
        <f t="shared" si="539"/>
        <v>1296</v>
      </c>
      <c r="AB1952" s="4">
        <f t="shared" ref="AB1952:AB2015" si="543" xml:space="preserve"> 2244.740206  + 0.1097478*Q1952</f>
        <v>3724.2502978000002</v>
      </c>
      <c r="AC1952" s="4">
        <f t="shared" si="531"/>
        <v>1296</v>
      </c>
      <c r="AD1952" s="4">
        <f t="shared" si="540"/>
        <v>1296</v>
      </c>
      <c r="AE1952" s="4">
        <v>1296</v>
      </c>
      <c r="AF1952" s="4">
        <v>1296</v>
      </c>
      <c r="AG1952" s="4">
        <f t="shared" si="541"/>
        <v>1296</v>
      </c>
      <c r="AI1952" t="e">
        <f t="shared" si="536"/>
        <v>#N/A</v>
      </c>
      <c r="AJ1952">
        <v>20761</v>
      </c>
      <c r="AK1952" s="2">
        <v>20761</v>
      </c>
      <c r="AL1952" s="2">
        <f t="shared" si="542"/>
        <v>20761</v>
      </c>
      <c r="AM1952" s="4"/>
      <c r="AN1952" t="e">
        <f>VLOOKUP([1]!Tabelle13[[#This Row],[Vlookup this ID for freight costs]],$AL$2:$AL$6811,2,FALSE)</f>
        <v>#REF!</v>
      </c>
      <c r="AP1952">
        <v>55.53</v>
      </c>
      <c r="AQ1952">
        <v>55.53</v>
      </c>
      <c r="AR1952" s="4">
        <v>4</v>
      </c>
      <c r="AS1952" s="4">
        <v>6</v>
      </c>
      <c r="AT1952" s="4">
        <v>2013</v>
      </c>
      <c r="AU1952" s="4">
        <v>29</v>
      </c>
      <c r="AV1952" s="4">
        <v>5</v>
      </c>
      <c r="AW1952" s="4">
        <v>2013</v>
      </c>
      <c r="AX1952" t="str">
        <f t="shared" si="537"/>
        <v>No Delay</v>
      </c>
      <c r="AY1952">
        <f t="shared" si="538"/>
        <v>0</v>
      </c>
    </row>
    <row r="1953" spans="1:51" x14ac:dyDescent="0.2">
      <c r="A1953" s="3">
        <v>64588</v>
      </c>
      <c r="B1953" s="1" t="s">
        <v>215</v>
      </c>
      <c r="C1953" s="1" t="s">
        <v>89</v>
      </c>
      <c r="D1953" s="1" t="s">
        <v>266</v>
      </c>
      <c r="E1953" s="1" t="s">
        <v>53</v>
      </c>
      <c r="F1953" s="1" t="s">
        <v>53</v>
      </c>
      <c r="G1953" s="13" t="s">
        <v>1207</v>
      </c>
      <c r="H1953" s="12">
        <v>40275</v>
      </c>
      <c r="I1953" s="12" t="s">
        <v>1207</v>
      </c>
      <c r="J1953" s="12">
        <v>40275</v>
      </c>
      <c r="K1953" s="4">
        <v>2343</v>
      </c>
      <c r="L1953" s="1" t="s">
        <v>146</v>
      </c>
      <c r="M1953" s="1" t="s">
        <v>423</v>
      </c>
      <c r="N1953" s="1" t="s">
        <v>556</v>
      </c>
      <c r="O1953" s="1" t="s">
        <v>425</v>
      </c>
      <c r="P1953">
        <v>336</v>
      </c>
      <c r="Q1953">
        <v>680</v>
      </c>
      <c r="R1953">
        <v>26084.799999999999</v>
      </c>
      <c r="S1953">
        <v>38.36</v>
      </c>
      <c r="T1953">
        <v>0.11</v>
      </c>
      <c r="U1953">
        <f t="shared" si="534"/>
        <v>26084.799999999999</v>
      </c>
      <c r="V1953">
        <f t="shared" si="535"/>
        <v>228480</v>
      </c>
      <c r="W1953" s="1" t="s">
        <v>552</v>
      </c>
      <c r="X1953" s="1" t="s">
        <v>361</v>
      </c>
      <c r="Y1953" s="1" t="s">
        <v>361</v>
      </c>
      <c r="Z1953" s="3">
        <v>4931</v>
      </c>
      <c r="AA1953" s="4">
        <f t="shared" si="539"/>
        <v>1299</v>
      </c>
      <c r="AB1953" s="4">
        <f t="shared" si="543"/>
        <v>2319.3687099999997</v>
      </c>
      <c r="AC1953" s="4">
        <f t="shared" si="531"/>
        <v>1299</v>
      </c>
      <c r="AD1953" s="4">
        <f t="shared" si="540"/>
        <v>1299</v>
      </c>
      <c r="AE1953" s="4">
        <v>1299</v>
      </c>
      <c r="AF1953" s="4">
        <v>1299</v>
      </c>
      <c r="AG1953" s="4">
        <f t="shared" si="541"/>
        <v>1299</v>
      </c>
      <c r="AI1953" t="e">
        <f t="shared" si="536"/>
        <v>#N/A</v>
      </c>
      <c r="AJ1953">
        <v>9689.81</v>
      </c>
      <c r="AK1953" s="2">
        <v>9689.81</v>
      </c>
      <c r="AL1953" s="2">
        <f t="shared" si="542"/>
        <v>9689.81</v>
      </c>
      <c r="AM1953" s="4"/>
      <c r="AN1953" t="e">
        <f>VLOOKUP([1]!Tabelle13[[#This Row],[Vlookup this ID for freight costs]],$AL$2:$AL$6811,2,FALSE)</f>
        <v>#REF!</v>
      </c>
      <c r="AP1953">
        <v>51.13</v>
      </c>
      <c r="AQ1953">
        <v>51.13</v>
      </c>
      <c r="AR1953" s="4">
        <v>7</v>
      </c>
      <c r="AS1953" s="4">
        <v>4</v>
      </c>
      <c r="AT1953" s="4">
        <v>2010</v>
      </c>
      <c r="AU1953" s="4">
        <v>7</v>
      </c>
      <c r="AV1953" s="4">
        <v>4</v>
      </c>
      <c r="AW1953" s="4">
        <v>2010</v>
      </c>
      <c r="AX1953" t="str">
        <f t="shared" si="537"/>
        <v>No Delay</v>
      </c>
      <c r="AY1953">
        <f t="shared" si="538"/>
        <v>0</v>
      </c>
    </row>
    <row r="1954" spans="1:51" x14ac:dyDescent="0.2">
      <c r="A1954" s="3">
        <v>82421</v>
      </c>
      <c r="B1954" s="1" t="s">
        <v>140</v>
      </c>
      <c r="C1954" s="1" t="s">
        <v>99</v>
      </c>
      <c r="D1954" s="1" t="s">
        <v>130</v>
      </c>
      <c r="E1954" s="1" t="s">
        <v>53</v>
      </c>
      <c r="F1954" s="1" t="s">
        <v>53</v>
      </c>
      <c r="G1954" s="13" t="s">
        <v>290</v>
      </c>
      <c r="H1954" s="12">
        <v>40939</v>
      </c>
      <c r="I1954" s="12" t="s">
        <v>1725</v>
      </c>
      <c r="J1954" s="12">
        <v>40899</v>
      </c>
      <c r="K1954" s="4">
        <v>3671</v>
      </c>
      <c r="L1954" s="1" t="s">
        <v>146</v>
      </c>
      <c r="M1954" s="1" t="s">
        <v>132</v>
      </c>
      <c r="N1954" s="1" t="s">
        <v>292</v>
      </c>
      <c r="O1954" s="1" t="s">
        <v>93</v>
      </c>
      <c r="P1954">
        <v>30</v>
      </c>
      <c r="Q1954">
        <v>11723</v>
      </c>
      <c r="R1954">
        <v>233522.16</v>
      </c>
      <c r="S1954">
        <v>19.920000000000002</v>
      </c>
      <c r="T1954">
        <v>0.66</v>
      </c>
      <c r="U1954">
        <f t="shared" si="534"/>
        <v>233522.16000000003</v>
      </c>
      <c r="V1954">
        <f t="shared" si="535"/>
        <v>351690</v>
      </c>
      <c r="W1954" s="1" t="s">
        <v>160</v>
      </c>
      <c r="X1954" s="1" t="s">
        <v>1236</v>
      </c>
      <c r="Y1954" s="1" t="s">
        <v>161</v>
      </c>
      <c r="Z1954" s="3">
        <v>5308</v>
      </c>
      <c r="AA1954" s="4">
        <f t="shared" si="539"/>
        <v>1305</v>
      </c>
      <c r="AB1954" s="4">
        <f t="shared" si="543"/>
        <v>3531.3136654</v>
      </c>
      <c r="AC1954" s="4">
        <f t="shared" si="531"/>
        <v>1305</v>
      </c>
      <c r="AD1954" s="4">
        <f t="shared" si="540"/>
        <v>825</v>
      </c>
      <c r="AE1954" s="4">
        <v>1305</v>
      </c>
      <c r="AF1954" s="4">
        <v>1305</v>
      </c>
      <c r="AG1954" s="4">
        <f t="shared" si="541"/>
        <v>1305</v>
      </c>
      <c r="AI1954" t="e">
        <f t="shared" si="536"/>
        <v>#N/A</v>
      </c>
      <c r="AJ1954" t="s">
        <v>81</v>
      </c>
      <c r="AK1954" s="2"/>
      <c r="AL1954" s="2" t="str">
        <f t="shared" si="542"/>
        <v>Freight Included in Commodity Cost</v>
      </c>
      <c r="AM1954" s="4"/>
      <c r="AN1954" t="e">
        <f>VLOOKUP([1]!Tabelle13[[#This Row],[Vlookup this ID for freight costs]],$AL$2:$AL$6811,2,FALSE)</f>
        <v>#REF!</v>
      </c>
      <c r="AP1954">
        <v>385.31</v>
      </c>
      <c r="AQ1954">
        <v>385.31</v>
      </c>
      <c r="AR1954" s="4">
        <v>31</v>
      </c>
      <c r="AS1954" s="4">
        <v>1</v>
      </c>
      <c r="AT1954" s="4">
        <v>2012</v>
      </c>
      <c r="AU1954" s="4">
        <v>22</v>
      </c>
      <c r="AV1954" s="4">
        <v>12</v>
      </c>
      <c r="AW1954" s="4">
        <v>2011</v>
      </c>
      <c r="AX1954" t="str">
        <f t="shared" si="537"/>
        <v>No Delay</v>
      </c>
      <c r="AY1954">
        <f t="shared" si="538"/>
        <v>0</v>
      </c>
    </row>
    <row r="1955" spans="1:51" x14ac:dyDescent="0.2">
      <c r="A1955" s="3">
        <v>84952</v>
      </c>
      <c r="B1955" s="1" t="s">
        <v>50</v>
      </c>
      <c r="C1955" s="1" t="s">
        <v>51</v>
      </c>
      <c r="D1955" s="1" t="s">
        <v>130</v>
      </c>
      <c r="E1955" s="1" t="s">
        <v>101</v>
      </c>
      <c r="F1955" s="1" t="s">
        <v>101</v>
      </c>
      <c r="G1955" s="13" t="s">
        <v>1411</v>
      </c>
      <c r="H1955" s="12">
        <v>41880</v>
      </c>
      <c r="I1955" s="12" t="s">
        <v>407</v>
      </c>
      <c r="J1955" s="12">
        <v>41950</v>
      </c>
      <c r="K1955" s="4">
        <v>6092</v>
      </c>
      <c r="L1955" s="1" t="s">
        <v>146</v>
      </c>
      <c r="M1955" s="1" t="s">
        <v>132</v>
      </c>
      <c r="N1955" s="1" t="s">
        <v>206</v>
      </c>
      <c r="O1955" s="1" t="s">
        <v>93</v>
      </c>
      <c r="P1955">
        <v>60</v>
      </c>
      <c r="Q1955">
        <v>26700</v>
      </c>
      <c r="R1955">
        <v>66483</v>
      </c>
      <c r="S1955">
        <v>2.4900000000000002</v>
      </c>
      <c r="T1955">
        <v>0.04</v>
      </c>
      <c r="U1955">
        <f t="shared" si="534"/>
        <v>66483</v>
      </c>
      <c r="V1955">
        <f t="shared" si="535"/>
        <v>1602000</v>
      </c>
      <c r="W1955" s="1" t="s">
        <v>197</v>
      </c>
      <c r="X1955" s="1" t="s">
        <v>1236</v>
      </c>
      <c r="Y1955" s="1" t="s">
        <v>3082</v>
      </c>
      <c r="Z1955" s="3">
        <v>13556</v>
      </c>
      <c r="AA1955" s="4">
        <f t="shared" si="539"/>
        <v>1307</v>
      </c>
      <c r="AB1955" s="4">
        <f t="shared" si="543"/>
        <v>5175.0064660000007</v>
      </c>
      <c r="AC1955" s="4">
        <f t="shared" si="531"/>
        <v>1307</v>
      </c>
      <c r="AD1955" s="4">
        <f t="shared" si="540"/>
        <v>1307</v>
      </c>
      <c r="AE1955" s="4">
        <v>1307</v>
      </c>
      <c r="AF1955" s="4">
        <v>1307</v>
      </c>
      <c r="AG1955" s="4">
        <f t="shared" si="541"/>
        <v>1307</v>
      </c>
      <c r="AI1955" t="e">
        <f t="shared" si="536"/>
        <v>#N/A</v>
      </c>
      <c r="AJ1955">
        <v>1482.7</v>
      </c>
      <c r="AK1955" s="2">
        <v>1482.7</v>
      </c>
      <c r="AL1955" s="2">
        <f t="shared" si="542"/>
        <v>1482.7</v>
      </c>
      <c r="AM1955" s="4"/>
      <c r="AN1955" t="e">
        <f>VLOOKUP([1]!Tabelle13[[#This Row],[Vlookup this ID for freight costs]],$AL$2:$AL$6811,2,FALSE)</f>
        <v>#REF!</v>
      </c>
      <c r="AP1955">
        <v>68.34</v>
      </c>
      <c r="AQ1955">
        <v>68.34</v>
      </c>
      <c r="AR1955" s="4">
        <v>29</v>
      </c>
      <c r="AS1955" s="4">
        <v>8</v>
      </c>
      <c r="AT1955" s="4">
        <v>2014</v>
      </c>
      <c r="AU1955" s="4">
        <v>7</v>
      </c>
      <c r="AV1955" s="4">
        <v>11</v>
      </c>
      <c r="AW1955" s="4">
        <v>2014</v>
      </c>
      <c r="AX1955" t="str">
        <f t="shared" si="537"/>
        <v>Delay</v>
      </c>
      <c r="AY1955">
        <f t="shared" si="538"/>
        <v>70</v>
      </c>
    </row>
    <row r="1956" spans="1:51" x14ac:dyDescent="0.2">
      <c r="A1956" s="3">
        <v>77750</v>
      </c>
      <c r="B1956" s="1" t="s">
        <v>368</v>
      </c>
      <c r="C1956" s="1" t="s">
        <v>73</v>
      </c>
      <c r="D1956" s="1" t="s">
        <v>266</v>
      </c>
      <c r="E1956" s="1" t="s">
        <v>53</v>
      </c>
      <c r="F1956" s="1" t="s">
        <v>53</v>
      </c>
      <c r="G1956" s="13" t="s">
        <v>1046</v>
      </c>
      <c r="H1956" s="12">
        <v>41221</v>
      </c>
      <c r="I1956" s="12" t="s">
        <v>1726</v>
      </c>
      <c r="J1956" s="12">
        <v>41235</v>
      </c>
      <c r="K1956" s="4">
        <v>4307</v>
      </c>
      <c r="L1956" s="1" t="s">
        <v>146</v>
      </c>
      <c r="M1956" s="1" t="s">
        <v>423</v>
      </c>
      <c r="N1956" s="1" t="s">
        <v>550</v>
      </c>
      <c r="O1956" s="1" t="s">
        <v>551</v>
      </c>
      <c r="P1956">
        <v>300</v>
      </c>
      <c r="Q1956">
        <v>1364</v>
      </c>
      <c r="R1956">
        <v>42038.48</v>
      </c>
      <c r="S1956">
        <v>30.82</v>
      </c>
      <c r="T1956">
        <v>0.1</v>
      </c>
      <c r="U1956">
        <f t="shared" si="534"/>
        <v>42038.48</v>
      </c>
      <c r="V1956">
        <f t="shared" si="535"/>
        <v>409200</v>
      </c>
      <c r="W1956" s="1" t="s">
        <v>552</v>
      </c>
      <c r="X1956" s="1" t="s">
        <v>361</v>
      </c>
      <c r="Y1956" s="1" t="s">
        <v>361</v>
      </c>
      <c r="Z1956" s="3">
        <v>8447</v>
      </c>
      <c r="AA1956" s="4">
        <f t="shared" si="539"/>
        <v>1309</v>
      </c>
      <c r="AB1956" s="4">
        <f t="shared" si="543"/>
        <v>2394.4362052000001</v>
      </c>
      <c r="AC1956" s="4">
        <f t="shared" si="531"/>
        <v>1309</v>
      </c>
      <c r="AD1956" s="4">
        <f t="shared" si="540"/>
        <v>1309</v>
      </c>
      <c r="AE1956" s="4">
        <v>1309</v>
      </c>
      <c r="AF1956" s="4">
        <v>1309</v>
      </c>
      <c r="AG1956" s="4">
        <f t="shared" si="541"/>
        <v>1309</v>
      </c>
      <c r="AI1956" t="e">
        <f t="shared" si="536"/>
        <v>#N/A</v>
      </c>
      <c r="AJ1956">
        <v>15578.89</v>
      </c>
      <c r="AK1956" s="2">
        <v>15578.89</v>
      </c>
      <c r="AL1956" s="2">
        <f t="shared" si="542"/>
        <v>15578.89</v>
      </c>
      <c r="AM1956" s="4"/>
      <c r="AN1956" t="e">
        <f>VLOOKUP([1]!Tabelle13[[#This Row],[Vlookup this ID for freight costs]],$AL$2:$AL$6811,2,FALSE)</f>
        <v>#REF!</v>
      </c>
      <c r="AP1956">
        <v>58.94</v>
      </c>
      <c r="AQ1956">
        <v>58.94</v>
      </c>
      <c r="AR1956" s="4">
        <v>8</v>
      </c>
      <c r="AS1956" s="4">
        <v>11</v>
      </c>
      <c r="AT1956" s="4">
        <v>2012</v>
      </c>
      <c r="AU1956" s="4">
        <v>22</v>
      </c>
      <c r="AV1956" s="4">
        <v>11</v>
      </c>
      <c r="AW1956" s="4">
        <v>2012</v>
      </c>
      <c r="AX1956" t="str">
        <f t="shared" si="537"/>
        <v>Delay</v>
      </c>
      <c r="AY1956">
        <f t="shared" si="538"/>
        <v>14</v>
      </c>
    </row>
    <row r="1957" spans="1:51" x14ac:dyDescent="0.2">
      <c r="A1957" s="3">
        <v>12531</v>
      </c>
      <c r="B1957" s="1" t="s">
        <v>1727</v>
      </c>
      <c r="C1957" s="1" t="s">
        <v>65</v>
      </c>
      <c r="D1957" s="1" t="s">
        <v>130</v>
      </c>
      <c r="E1957" s="1" t="s">
        <v>53</v>
      </c>
      <c r="F1957" s="1" t="s">
        <v>53</v>
      </c>
      <c r="G1957" s="13" t="s">
        <v>1728</v>
      </c>
      <c r="H1957" s="12">
        <v>39657</v>
      </c>
      <c r="I1957" s="12" t="s">
        <v>1728</v>
      </c>
      <c r="J1957" s="12">
        <v>39657</v>
      </c>
      <c r="K1957" s="4">
        <v>975</v>
      </c>
      <c r="L1957" s="1" t="s">
        <v>146</v>
      </c>
      <c r="M1957" s="1" t="s">
        <v>132</v>
      </c>
      <c r="N1957" s="1" t="s">
        <v>147</v>
      </c>
      <c r="O1957" s="1" t="s">
        <v>148</v>
      </c>
      <c r="P1957">
        <v>30</v>
      </c>
      <c r="Q1957">
        <v>15000</v>
      </c>
      <c r="R1957">
        <v>393750</v>
      </c>
      <c r="S1957">
        <v>26.25</v>
      </c>
      <c r="T1957">
        <v>0.88</v>
      </c>
      <c r="U1957">
        <f t="shared" si="534"/>
        <v>393750</v>
      </c>
      <c r="V1957">
        <f t="shared" si="535"/>
        <v>450000</v>
      </c>
      <c r="W1957" s="1" t="s">
        <v>149</v>
      </c>
      <c r="X1957" s="1" t="s">
        <v>150</v>
      </c>
      <c r="Y1957" s="1" t="s">
        <v>150</v>
      </c>
      <c r="Z1957" s="3">
        <v>4785</v>
      </c>
      <c r="AA1957" s="4">
        <f t="shared" si="539"/>
        <v>1309</v>
      </c>
      <c r="AB1957" s="4">
        <f t="shared" si="543"/>
        <v>3890.957206</v>
      </c>
      <c r="AC1957" s="4">
        <f t="shared" si="531"/>
        <v>1309</v>
      </c>
      <c r="AD1957" s="4">
        <f t="shared" si="540"/>
        <v>1585.0541603333331</v>
      </c>
      <c r="AE1957" s="4">
        <v>1309</v>
      </c>
      <c r="AF1957" s="4">
        <v>1309</v>
      </c>
      <c r="AG1957" s="4">
        <f t="shared" si="541"/>
        <v>1309</v>
      </c>
      <c r="AI1957" t="e">
        <f t="shared" si="536"/>
        <v>#N/A</v>
      </c>
      <c r="AJ1957">
        <v>7463.74</v>
      </c>
      <c r="AK1957" s="2">
        <v>7463.74</v>
      </c>
      <c r="AL1957" s="2">
        <f t="shared" si="542"/>
        <v>7463.74</v>
      </c>
      <c r="AM1957" s="4"/>
      <c r="AN1957" t="e">
        <f>VLOOKUP([1]!Tabelle13[[#This Row],[Vlookup this ID for freight costs]],$AL$2:$AL$6811,2,FALSE)</f>
        <v>#REF!</v>
      </c>
      <c r="AP1957">
        <v>630</v>
      </c>
      <c r="AQ1957">
        <v>630</v>
      </c>
      <c r="AR1957" s="4">
        <v>28</v>
      </c>
      <c r="AS1957" s="4">
        <v>7</v>
      </c>
      <c r="AT1957" s="4">
        <v>2008</v>
      </c>
      <c r="AU1957" s="4">
        <v>28</v>
      </c>
      <c r="AV1957" s="4">
        <v>7</v>
      </c>
      <c r="AW1957" s="4">
        <v>2008</v>
      </c>
      <c r="AX1957" t="str">
        <f t="shared" si="537"/>
        <v>No Delay</v>
      </c>
      <c r="AY1957">
        <f t="shared" si="538"/>
        <v>0</v>
      </c>
    </row>
    <row r="1958" spans="1:51" x14ac:dyDescent="0.2">
      <c r="A1958" s="3">
        <v>85839</v>
      </c>
      <c r="B1958" s="1" t="s">
        <v>140</v>
      </c>
      <c r="C1958" s="1" t="s">
        <v>99</v>
      </c>
      <c r="D1958" s="1" t="s">
        <v>130</v>
      </c>
      <c r="E1958" s="1" t="s">
        <v>101</v>
      </c>
      <c r="F1958" s="1" t="s">
        <v>101</v>
      </c>
      <c r="G1958" s="13" t="s">
        <v>1729</v>
      </c>
      <c r="H1958" s="12">
        <v>41029</v>
      </c>
      <c r="I1958" s="12" t="s">
        <v>799</v>
      </c>
      <c r="J1958" s="12">
        <v>41010</v>
      </c>
      <c r="K1958" s="4">
        <v>3862</v>
      </c>
      <c r="L1958" s="1" t="s">
        <v>146</v>
      </c>
      <c r="M1958" s="1" t="s">
        <v>132</v>
      </c>
      <c r="N1958" s="1" t="s">
        <v>676</v>
      </c>
      <c r="O1958" s="1" t="s">
        <v>93</v>
      </c>
      <c r="P1958">
        <v>60</v>
      </c>
      <c r="Q1958">
        <v>34054</v>
      </c>
      <c r="R1958">
        <v>101821.46</v>
      </c>
      <c r="S1958">
        <v>2.99</v>
      </c>
      <c r="T1958">
        <v>0.05</v>
      </c>
      <c r="U1958">
        <f t="shared" si="534"/>
        <v>101821.46</v>
      </c>
      <c r="V1958">
        <f t="shared" si="535"/>
        <v>2043240</v>
      </c>
      <c r="W1958" s="1" t="s">
        <v>160</v>
      </c>
      <c r="X1958" s="1" t="s">
        <v>1236</v>
      </c>
      <c r="Y1958" s="1" t="s">
        <v>161</v>
      </c>
      <c r="Z1958" s="3">
        <v>11983</v>
      </c>
      <c r="AA1958" s="4">
        <f t="shared" si="539"/>
        <v>1309</v>
      </c>
      <c r="AB1958" s="4">
        <f t="shared" si="543"/>
        <v>5982.0917872</v>
      </c>
      <c r="AC1958" s="4">
        <f t="shared" si="531"/>
        <v>1309</v>
      </c>
      <c r="AD1958" s="4">
        <f t="shared" si="540"/>
        <v>1309</v>
      </c>
      <c r="AE1958" s="4">
        <v>1309</v>
      </c>
      <c r="AF1958" s="4">
        <v>1309</v>
      </c>
      <c r="AG1958" s="4">
        <f t="shared" si="541"/>
        <v>1309</v>
      </c>
      <c r="AI1958" t="e">
        <f t="shared" si="536"/>
        <v>#N/A</v>
      </c>
      <c r="AJ1958">
        <v>3279.25</v>
      </c>
      <c r="AK1958" s="2">
        <v>3279.25</v>
      </c>
      <c r="AL1958" s="2">
        <f t="shared" si="542"/>
        <v>3279.25</v>
      </c>
      <c r="AM1958" s="4"/>
      <c r="AN1958" t="e">
        <f>VLOOKUP([1]!Tabelle13[[#This Row],[Vlookup this ID for freight costs]],$AL$2:$AL$6811,2,FALSE)</f>
        <v>#REF!</v>
      </c>
      <c r="AP1958">
        <v>168.01</v>
      </c>
      <c r="AQ1958">
        <v>168.01</v>
      </c>
      <c r="AR1958" s="4">
        <v>30</v>
      </c>
      <c r="AS1958" s="4">
        <v>4</v>
      </c>
      <c r="AT1958" s="4">
        <v>2012</v>
      </c>
      <c r="AU1958" s="4">
        <v>11</v>
      </c>
      <c r="AV1958" s="4">
        <v>4</v>
      </c>
      <c r="AW1958" s="4">
        <v>2012</v>
      </c>
      <c r="AX1958" t="str">
        <f t="shared" si="537"/>
        <v>No Delay</v>
      </c>
      <c r="AY1958">
        <f t="shared" si="538"/>
        <v>0</v>
      </c>
    </row>
    <row r="1959" spans="1:51" x14ac:dyDescent="0.2">
      <c r="A1959" s="3">
        <v>12265</v>
      </c>
      <c r="B1959" s="1" t="s">
        <v>350</v>
      </c>
      <c r="C1959" s="1" t="s">
        <v>65</v>
      </c>
      <c r="D1959" s="1" t="s">
        <v>130</v>
      </c>
      <c r="E1959" s="1" t="s">
        <v>152</v>
      </c>
      <c r="F1959" s="1" t="s">
        <v>152</v>
      </c>
      <c r="G1959" s="13" t="s">
        <v>166</v>
      </c>
      <c r="H1959" s="12">
        <v>39891</v>
      </c>
      <c r="I1959" s="12" t="s">
        <v>166</v>
      </c>
      <c r="J1959" s="12">
        <v>39891</v>
      </c>
      <c r="K1959" s="4">
        <v>1414</v>
      </c>
      <c r="L1959" s="1" t="s">
        <v>146</v>
      </c>
      <c r="M1959" s="1" t="s">
        <v>132</v>
      </c>
      <c r="N1959" s="1" t="s">
        <v>154</v>
      </c>
      <c r="O1959" s="1" t="s">
        <v>93</v>
      </c>
      <c r="P1959">
        <v>60</v>
      </c>
      <c r="Q1959">
        <v>11661</v>
      </c>
      <c r="R1959">
        <v>132935.4</v>
      </c>
      <c r="S1959">
        <v>11.4</v>
      </c>
      <c r="T1959">
        <v>0.19</v>
      </c>
      <c r="U1959">
        <f t="shared" si="534"/>
        <v>132935.4</v>
      </c>
      <c r="V1959">
        <f t="shared" si="535"/>
        <v>699660</v>
      </c>
      <c r="W1959" s="1" t="s">
        <v>155</v>
      </c>
      <c r="X1959" s="1" t="s">
        <v>1236</v>
      </c>
      <c r="Y1959" s="1" t="s">
        <v>156</v>
      </c>
      <c r="Z1959" s="3">
        <v>7726</v>
      </c>
      <c r="AA1959" s="4">
        <f t="shared" si="539"/>
        <v>1311</v>
      </c>
      <c r="AB1959" s="4">
        <f t="shared" si="543"/>
        <v>3524.5093017999998</v>
      </c>
      <c r="AC1959" s="4">
        <f t="shared" si="531"/>
        <v>1311</v>
      </c>
      <c r="AD1959" s="4">
        <f t="shared" si="540"/>
        <v>1311</v>
      </c>
      <c r="AE1959" s="4">
        <v>1311</v>
      </c>
      <c r="AF1959" s="4">
        <v>1311</v>
      </c>
      <c r="AG1959" s="4">
        <f t="shared" si="541"/>
        <v>1311</v>
      </c>
      <c r="AI1959" t="e">
        <f t="shared" si="536"/>
        <v>#N/A</v>
      </c>
      <c r="AJ1959">
        <v>11492.86</v>
      </c>
      <c r="AK1959" s="2">
        <v>11492.86</v>
      </c>
      <c r="AL1959" s="2">
        <f t="shared" si="542"/>
        <v>11492.86</v>
      </c>
      <c r="AM1959" s="4"/>
      <c r="AN1959" t="e">
        <f>VLOOKUP([1]!Tabelle13[[#This Row],[Vlookup this ID for freight costs]],$AL$2:$AL$6811,2,FALSE)</f>
        <v>#REF!</v>
      </c>
      <c r="AP1959">
        <v>260.55</v>
      </c>
      <c r="AQ1959">
        <v>260.55</v>
      </c>
      <c r="AR1959" s="4">
        <v>19</v>
      </c>
      <c r="AS1959" s="4">
        <v>4</v>
      </c>
      <c r="AT1959" s="4">
        <v>2009</v>
      </c>
      <c r="AU1959" s="4">
        <v>19</v>
      </c>
      <c r="AV1959" s="4">
        <v>4</v>
      </c>
      <c r="AW1959" s="4">
        <v>2009</v>
      </c>
      <c r="AX1959" t="str">
        <f t="shared" si="537"/>
        <v>No Delay</v>
      </c>
      <c r="AY1959">
        <f t="shared" si="538"/>
        <v>0</v>
      </c>
    </row>
    <row r="1960" spans="1:51" x14ac:dyDescent="0.2">
      <c r="A1960" s="3">
        <v>12296</v>
      </c>
      <c r="B1960" s="1" t="s">
        <v>164</v>
      </c>
      <c r="C1960" s="1" t="s">
        <v>165</v>
      </c>
      <c r="D1960" s="1" t="s">
        <v>130</v>
      </c>
      <c r="E1960" s="1" t="s">
        <v>53</v>
      </c>
      <c r="F1960" s="1" t="s">
        <v>53</v>
      </c>
      <c r="G1960" s="13" t="s">
        <v>1730</v>
      </c>
      <c r="H1960" s="12">
        <v>39993</v>
      </c>
      <c r="I1960" s="12" t="s">
        <v>1730</v>
      </c>
      <c r="J1960" s="12">
        <v>39993</v>
      </c>
      <c r="K1960" s="4">
        <v>1654</v>
      </c>
      <c r="L1960" s="1" t="s">
        <v>146</v>
      </c>
      <c r="M1960" s="1" t="s">
        <v>132</v>
      </c>
      <c r="N1960" s="1" t="s">
        <v>154</v>
      </c>
      <c r="O1960" s="1" t="s">
        <v>93</v>
      </c>
      <c r="P1960">
        <v>60</v>
      </c>
      <c r="Q1960">
        <v>10372</v>
      </c>
      <c r="R1960">
        <v>119900.32</v>
      </c>
      <c r="S1960">
        <v>11.56</v>
      </c>
      <c r="T1960">
        <v>0.19</v>
      </c>
      <c r="U1960">
        <f t="shared" si="534"/>
        <v>119900.32</v>
      </c>
      <c r="V1960">
        <f t="shared" si="535"/>
        <v>622320</v>
      </c>
      <c r="W1960" s="1" t="s">
        <v>160</v>
      </c>
      <c r="X1960" s="1" t="s">
        <v>1236</v>
      </c>
      <c r="Y1960" s="1" t="s">
        <v>161</v>
      </c>
      <c r="Z1960" s="3">
        <v>5149</v>
      </c>
      <c r="AA1960" s="4">
        <f t="shared" si="539"/>
        <v>1312</v>
      </c>
      <c r="AB1960" s="4">
        <f t="shared" si="543"/>
        <v>3383.0443875999999</v>
      </c>
      <c r="AC1960" s="4">
        <f t="shared" si="531"/>
        <v>1312</v>
      </c>
      <c r="AD1960" s="4">
        <f t="shared" si="540"/>
        <v>1292.5</v>
      </c>
      <c r="AE1960" s="4">
        <v>1312</v>
      </c>
      <c r="AF1960" s="4">
        <v>1312</v>
      </c>
      <c r="AG1960" s="4">
        <f t="shared" si="541"/>
        <v>1312</v>
      </c>
      <c r="AI1960" t="e">
        <f t="shared" si="536"/>
        <v>#N/A</v>
      </c>
      <c r="AJ1960">
        <v>14569.14</v>
      </c>
      <c r="AK1960" s="2">
        <v>14569.14</v>
      </c>
      <c r="AL1960" s="2">
        <f t="shared" si="542"/>
        <v>14569.14</v>
      </c>
      <c r="AM1960" s="4"/>
      <c r="AN1960" t="e">
        <f>VLOOKUP([1]!Tabelle13[[#This Row],[Vlookup this ID for freight costs]],$AL$2:$AL$6811,2,FALSE)</f>
        <v>#REF!</v>
      </c>
      <c r="AP1960">
        <v>235</v>
      </c>
      <c r="AQ1960">
        <v>235</v>
      </c>
      <c r="AR1960" s="4">
        <v>29</v>
      </c>
      <c r="AS1960" s="4">
        <v>6</v>
      </c>
      <c r="AT1960" s="4">
        <v>2009</v>
      </c>
      <c r="AU1960" s="4">
        <v>29</v>
      </c>
      <c r="AV1960" s="4">
        <v>6</v>
      </c>
      <c r="AW1960" s="4">
        <v>2009</v>
      </c>
      <c r="AX1960" t="str">
        <f t="shared" si="537"/>
        <v>No Delay</v>
      </c>
      <c r="AY1960">
        <f t="shared" si="538"/>
        <v>0</v>
      </c>
    </row>
    <row r="1961" spans="1:51" x14ac:dyDescent="0.2">
      <c r="A1961" s="3">
        <v>11397</v>
      </c>
      <c r="B1961" s="1" t="s">
        <v>88</v>
      </c>
      <c r="C1961" s="1" t="s">
        <v>89</v>
      </c>
      <c r="D1961" s="1" t="s">
        <v>130</v>
      </c>
      <c r="E1961" s="1"/>
      <c r="F1961" s="1" t="s">
        <v>107</v>
      </c>
      <c r="G1961" s="13" t="s">
        <v>647</v>
      </c>
      <c r="H1961" s="12">
        <v>39248</v>
      </c>
      <c r="I1961" s="12" t="s">
        <v>647</v>
      </c>
      <c r="J1961" s="12">
        <v>39248</v>
      </c>
      <c r="K1961" s="4">
        <v>195</v>
      </c>
      <c r="L1961" s="1" t="s">
        <v>146</v>
      </c>
      <c r="M1961" s="1" t="s">
        <v>132</v>
      </c>
      <c r="N1961" s="1" t="s">
        <v>196</v>
      </c>
      <c r="O1961" s="1" t="s">
        <v>93</v>
      </c>
      <c r="P1961">
        <v>60</v>
      </c>
      <c r="Q1961">
        <v>8347</v>
      </c>
      <c r="R1961">
        <v>62602.5</v>
      </c>
      <c r="S1961">
        <v>7.5</v>
      </c>
      <c r="T1961">
        <v>0.12</v>
      </c>
      <c r="U1961">
        <f t="shared" si="534"/>
        <v>62602.5</v>
      </c>
      <c r="V1961">
        <f t="shared" si="535"/>
        <v>500820</v>
      </c>
      <c r="W1961" s="1" t="s">
        <v>204</v>
      </c>
      <c r="X1961" s="1" t="s">
        <v>1236</v>
      </c>
      <c r="Y1961" s="1" t="s">
        <v>205</v>
      </c>
      <c r="Z1961" s="3">
        <v>8859</v>
      </c>
      <c r="AA1961" s="4">
        <f t="shared" si="539"/>
        <v>1313</v>
      </c>
      <c r="AB1961" s="4">
        <f t="shared" si="543"/>
        <v>3160.8050926000001</v>
      </c>
      <c r="AC1961" s="4">
        <f t="shared" si="531"/>
        <v>1313</v>
      </c>
      <c r="AD1961" s="4">
        <f t="shared" si="540"/>
        <v>1313</v>
      </c>
      <c r="AE1961" s="4">
        <v>1313</v>
      </c>
      <c r="AF1961" s="4">
        <v>1313</v>
      </c>
      <c r="AG1961" s="4">
        <f t="shared" si="541"/>
        <v>1313</v>
      </c>
      <c r="AH1961" s="4">
        <v>85076</v>
      </c>
      <c r="AI1961">
        <f t="shared" si="536"/>
        <v>907</v>
      </c>
      <c r="AJ1961">
        <v>3908</v>
      </c>
      <c r="AK1961" s="2">
        <v>3908</v>
      </c>
      <c r="AL1961" s="2">
        <f t="shared" si="542"/>
        <v>3908</v>
      </c>
      <c r="AM1961" s="4"/>
      <c r="AN1961" t="e">
        <f>VLOOKUP([1]!Tabelle13[[#This Row],[Vlookup this ID for freight costs]],$AL$2:$AL$6811,2,FALSE)</f>
        <v>#REF!</v>
      </c>
      <c r="AP1961">
        <v>0</v>
      </c>
      <c r="AR1961" s="4">
        <v>15</v>
      </c>
      <c r="AS1961" s="4">
        <v>6</v>
      </c>
      <c r="AT1961" s="4">
        <v>2007</v>
      </c>
      <c r="AU1961" s="4">
        <v>15</v>
      </c>
      <c r="AV1961" s="4">
        <v>6</v>
      </c>
      <c r="AW1961" s="4">
        <v>2007</v>
      </c>
      <c r="AX1961" t="str">
        <f t="shared" si="537"/>
        <v>No Delay</v>
      </c>
      <c r="AY1961">
        <f t="shared" si="538"/>
        <v>0</v>
      </c>
    </row>
    <row r="1962" spans="1:51" x14ac:dyDescent="0.2">
      <c r="A1962" s="3">
        <v>11398</v>
      </c>
      <c r="B1962" s="1" t="s">
        <v>88</v>
      </c>
      <c r="C1962" s="1" t="s">
        <v>89</v>
      </c>
      <c r="D1962" s="1" t="s">
        <v>130</v>
      </c>
      <c r="E1962" s="1"/>
      <c r="F1962" s="1" t="s">
        <v>107</v>
      </c>
      <c r="G1962" s="13" t="s">
        <v>647</v>
      </c>
      <c r="H1962" s="12">
        <v>39248</v>
      </c>
      <c r="I1962" s="12" t="s">
        <v>647</v>
      </c>
      <c r="J1962" s="12">
        <v>39248</v>
      </c>
      <c r="K1962" s="4">
        <v>196</v>
      </c>
      <c r="L1962" s="1" t="s">
        <v>146</v>
      </c>
      <c r="M1962" s="1" t="s">
        <v>132</v>
      </c>
      <c r="N1962" s="1" t="s">
        <v>269</v>
      </c>
      <c r="O1962" s="1" t="s">
        <v>270</v>
      </c>
      <c r="P1962">
        <v>270</v>
      </c>
      <c r="Q1962">
        <v>638</v>
      </c>
      <c r="R1962">
        <v>50172.32</v>
      </c>
      <c r="S1962">
        <v>78.64</v>
      </c>
      <c r="T1962">
        <v>0.28999999999999998</v>
      </c>
      <c r="U1962">
        <f t="shared" si="534"/>
        <v>50172.32</v>
      </c>
      <c r="V1962">
        <f t="shared" si="535"/>
        <v>172260</v>
      </c>
      <c r="W1962" s="1" t="s">
        <v>271</v>
      </c>
      <c r="X1962" s="1" t="s">
        <v>272</v>
      </c>
      <c r="Y1962" s="1" t="s">
        <v>272</v>
      </c>
      <c r="Z1962" s="3">
        <v>4524</v>
      </c>
      <c r="AA1962" s="4">
        <f t="shared" si="539"/>
        <v>1313</v>
      </c>
      <c r="AB1962" s="4">
        <f t="shared" si="543"/>
        <v>2314.7593023999998</v>
      </c>
      <c r="AC1962" s="4">
        <f t="shared" si="531"/>
        <v>1313</v>
      </c>
      <c r="AD1962" s="4">
        <f t="shared" si="540"/>
        <v>692.66666666666663</v>
      </c>
      <c r="AE1962" s="3" t="s">
        <v>1731</v>
      </c>
      <c r="AF1962" s="3">
        <v>1313</v>
      </c>
      <c r="AG1962" s="4">
        <f>AI1962</f>
        <v>1313</v>
      </c>
      <c r="AH1962" s="4">
        <v>11397</v>
      </c>
      <c r="AI1962">
        <f t="shared" si="536"/>
        <v>1313</v>
      </c>
      <c r="AJ1962" t="s">
        <v>1731</v>
      </c>
      <c r="AK1962" s="2">
        <v>3908</v>
      </c>
      <c r="AL1962" s="2">
        <f>AN1962</f>
        <v>3908</v>
      </c>
      <c r="AM1962" s="4">
        <v>11397</v>
      </c>
      <c r="AN1962">
        <f>INDEX($AJ$2:$AJ$6811,MATCH(AM1962,$A$2:$A$6811,0))</f>
        <v>3908</v>
      </c>
      <c r="AP1962">
        <v>0</v>
      </c>
      <c r="AR1962" s="4">
        <v>15</v>
      </c>
      <c r="AS1962" s="4">
        <v>6</v>
      </c>
      <c r="AT1962" s="4">
        <v>2007</v>
      </c>
      <c r="AU1962" s="4">
        <v>15</v>
      </c>
      <c r="AV1962" s="4">
        <v>6</v>
      </c>
      <c r="AW1962" s="4">
        <v>2007</v>
      </c>
      <c r="AX1962" t="str">
        <f t="shared" si="537"/>
        <v>No Delay</v>
      </c>
      <c r="AY1962">
        <f t="shared" si="538"/>
        <v>0</v>
      </c>
    </row>
    <row r="1963" spans="1:51" x14ac:dyDescent="0.2">
      <c r="A1963" s="3">
        <v>12656</v>
      </c>
      <c r="B1963" s="1" t="s">
        <v>88</v>
      </c>
      <c r="C1963" s="1" t="s">
        <v>89</v>
      </c>
      <c r="D1963" s="1" t="s">
        <v>130</v>
      </c>
      <c r="E1963" s="1"/>
      <c r="F1963" s="1" t="s">
        <v>107</v>
      </c>
      <c r="G1963" s="13" t="s">
        <v>647</v>
      </c>
      <c r="H1963" s="12">
        <v>39248</v>
      </c>
      <c r="I1963" s="12" t="s">
        <v>647</v>
      </c>
      <c r="J1963" s="12">
        <v>39248</v>
      </c>
      <c r="K1963" s="4">
        <v>199</v>
      </c>
      <c r="L1963" s="1" t="s">
        <v>146</v>
      </c>
      <c r="M1963" s="1" t="s">
        <v>132</v>
      </c>
      <c r="N1963" s="1" t="s">
        <v>595</v>
      </c>
      <c r="O1963" s="1" t="s">
        <v>596</v>
      </c>
      <c r="P1963">
        <v>270</v>
      </c>
      <c r="Q1963">
        <v>460</v>
      </c>
      <c r="R1963">
        <v>37453.199999999997</v>
      </c>
      <c r="S1963">
        <v>81.42</v>
      </c>
      <c r="T1963">
        <v>0.3</v>
      </c>
      <c r="U1963">
        <f t="shared" si="534"/>
        <v>37453.200000000004</v>
      </c>
      <c r="V1963">
        <f t="shared" si="535"/>
        <v>124200</v>
      </c>
      <c r="W1963" s="1" t="s">
        <v>385</v>
      </c>
      <c r="X1963" s="1" t="s">
        <v>3087</v>
      </c>
      <c r="Y1963" s="1" t="s">
        <v>3083</v>
      </c>
      <c r="Z1963" s="3">
        <v>3610</v>
      </c>
      <c r="AA1963" s="4">
        <f t="shared" si="539"/>
        <v>1313</v>
      </c>
      <c r="AB1963" s="4">
        <f t="shared" si="543"/>
        <v>2295.2241939999999</v>
      </c>
      <c r="AC1963" s="4">
        <f t="shared" si="531"/>
        <v>1313</v>
      </c>
      <c r="AD1963" s="4">
        <f t="shared" si="540"/>
        <v>744.5</v>
      </c>
      <c r="AE1963" s="3" t="s">
        <v>1731</v>
      </c>
      <c r="AF1963" s="3">
        <v>1313</v>
      </c>
      <c r="AG1963" s="4">
        <f>AI1963</f>
        <v>1313</v>
      </c>
      <c r="AH1963" s="4">
        <v>11397</v>
      </c>
      <c r="AI1963">
        <f t="shared" si="536"/>
        <v>1313</v>
      </c>
      <c r="AJ1963" t="s">
        <v>1731</v>
      </c>
      <c r="AK1963" s="2">
        <v>3908</v>
      </c>
      <c r="AL1963" s="2">
        <f>AN1963</f>
        <v>3908</v>
      </c>
      <c r="AM1963" s="4">
        <v>11397</v>
      </c>
      <c r="AN1963">
        <f>INDEX($AJ$2:$AJ$6811,MATCH(AM1963,$A$2:$A$6811,0))</f>
        <v>3908</v>
      </c>
      <c r="AP1963">
        <v>0</v>
      </c>
      <c r="AR1963" s="4">
        <v>15</v>
      </c>
      <c r="AS1963" s="4">
        <v>6</v>
      </c>
      <c r="AT1963" s="4">
        <v>2007</v>
      </c>
      <c r="AU1963" s="4">
        <v>15</v>
      </c>
      <c r="AV1963" s="4">
        <v>6</v>
      </c>
      <c r="AW1963" s="4">
        <v>2007</v>
      </c>
      <c r="AX1963" t="str">
        <f t="shared" si="537"/>
        <v>No Delay</v>
      </c>
      <c r="AY1963">
        <f t="shared" si="538"/>
        <v>0</v>
      </c>
    </row>
    <row r="1964" spans="1:51" x14ac:dyDescent="0.2">
      <c r="A1964" s="3">
        <v>85763</v>
      </c>
      <c r="B1964" s="1" t="s">
        <v>215</v>
      </c>
      <c r="C1964" s="1" t="s">
        <v>89</v>
      </c>
      <c r="D1964" s="1" t="s">
        <v>130</v>
      </c>
      <c r="E1964" s="1" t="s">
        <v>53</v>
      </c>
      <c r="F1964" s="1" t="s">
        <v>53</v>
      </c>
      <c r="G1964" s="13" t="s">
        <v>1732</v>
      </c>
      <c r="H1964" s="12">
        <v>40679</v>
      </c>
      <c r="I1964" s="12" t="s">
        <v>505</v>
      </c>
      <c r="J1964" s="12">
        <v>40714</v>
      </c>
      <c r="K1964" s="4">
        <v>3268</v>
      </c>
      <c r="L1964" s="1" t="s">
        <v>146</v>
      </c>
      <c r="M1964" s="1" t="s">
        <v>132</v>
      </c>
      <c r="N1964" s="1" t="s">
        <v>1032</v>
      </c>
      <c r="O1964" s="1" t="s">
        <v>93</v>
      </c>
      <c r="P1964">
        <v>240</v>
      </c>
      <c r="Q1964">
        <v>3500</v>
      </c>
      <c r="R1964">
        <v>6825</v>
      </c>
      <c r="S1964">
        <v>1.95</v>
      </c>
      <c r="T1964">
        <v>0.01</v>
      </c>
      <c r="U1964">
        <f t="shared" si="534"/>
        <v>6825</v>
      </c>
      <c r="V1964">
        <f t="shared" si="535"/>
        <v>840000</v>
      </c>
      <c r="W1964" s="1" t="s">
        <v>155</v>
      </c>
      <c r="X1964" s="1" t="s">
        <v>1236</v>
      </c>
      <c r="Y1964" s="1" t="s">
        <v>156</v>
      </c>
      <c r="Z1964" s="3">
        <v>9211</v>
      </c>
      <c r="AA1964" s="4">
        <f t="shared" si="539"/>
        <v>1313</v>
      </c>
      <c r="AB1964" s="4">
        <f t="shared" si="543"/>
        <v>2628.8575059999998</v>
      </c>
      <c r="AC1964" s="4">
        <f t="shared" si="531"/>
        <v>1313</v>
      </c>
      <c r="AD1964" s="4">
        <f t="shared" si="540"/>
        <v>1373.25</v>
      </c>
      <c r="AE1964" s="4">
        <v>1313</v>
      </c>
      <c r="AF1964" s="4">
        <v>1313</v>
      </c>
      <c r="AG1964" s="4">
        <f t="shared" ref="AG1964:AG1970" si="544">AE1964</f>
        <v>1313</v>
      </c>
      <c r="AI1964" t="e">
        <f t="shared" si="536"/>
        <v>#N/A</v>
      </c>
      <c r="AJ1964">
        <v>5597.54</v>
      </c>
      <c r="AK1964" s="2">
        <v>5597.54</v>
      </c>
      <c r="AL1964" s="2">
        <f t="shared" ref="AL1964:AL1970" si="545">AJ1964</f>
        <v>5597.54</v>
      </c>
      <c r="AM1964" s="4"/>
      <c r="AN1964" t="e">
        <f>VLOOKUP([1]!Tabelle13[[#This Row],[Vlookup this ID for freight costs]],$AL$2:$AL$6811,2,FALSE)</f>
        <v>#REF!</v>
      </c>
      <c r="AP1964">
        <v>14.71</v>
      </c>
      <c r="AQ1964">
        <v>14.71</v>
      </c>
      <c r="AR1964" s="4">
        <v>16</v>
      </c>
      <c r="AS1964" s="4">
        <v>5</v>
      </c>
      <c r="AT1964" s="4">
        <v>2011</v>
      </c>
      <c r="AU1964" s="4">
        <v>20</v>
      </c>
      <c r="AV1964" s="4">
        <v>6</v>
      </c>
      <c r="AW1964" s="4">
        <v>2011</v>
      </c>
      <c r="AX1964" t="str">
        <f t="shared" si="537"/>
        <v>Delay</v>
      </c>
      <c r="AY1964">
        <f t="shared" si="538"/>
        <v>35</v>
      </c>
    </row>
    <row r="1965" spans="1:51" x14ac:dyDescent="0.2">
      <c r="A1965" s="3">
        <v>10698</v>
      </c>
      <c r="B1965" s="1" t="s">
        <v>88</v>
      </c>
      <c r="C1965" s="1" t="s">
        <v>89</v>
      </c>
      <c r="D1965" s="1" t="s">
        <v>130</v>
      </c>
      <c r="E1965" s="1" t="s">
        <v>53</v>
      </c>
      <c r="F1965" s="1" t="s">
        <v>53</v>
      </c>
      <c r="G1965" s="13" t="s">
        <v>582</v>
      </c>
      <c r="H1965" s="12">
        <v>39513</v>
      </c>
      <c r="I1965" s="12" t="s">
        <v>582</v>
      </c>
      <c r="J1965" s="12">
        <v>39513</v>
      </c>
      <c r="K1965" s="4">
        <v>697</v>
      </c>
      <c r="L1965" s="1" t="s">
        <v>146</v>
      </c>
      <c r="M1965" s="1" t="s">
        <v>132</v>
      </c>
      <c r="N1965" s="1" t="s">
        <v>196</v>
      </c>
      <c r="O1965" s="1" t="s">
        <v>93</v>
      </c>
      <c r="P1965">
        <v>60</v>
      </c>
      <c r="Q1965">
        <v>12833</v>
      </c>
      <c r="R1965">
        <v>94964.2</v>
      </c>
      <c r="S1965">
        <v>7.4</v>
      </c>
      <c r="T1965">
        <v>0.12</v>
      </c>
      <c r="U1965">
        <f t="shared" si="534"/>
        <v>94964.200000000012</v>
      </c>
      <c r="V1965">
        <f t="shared" si="535"/>
        <v>769980</v>
      </c>
      <c r="W1965" s="1" t="s">
        <v>204</v>
      </c>
      <c r="X1965" s="1" t="s">
        <v>1236</v>
      </c>
      <c r="Y1965" s="1" t="s">
        <v>205</v>
      </c>
      <c r="Z1965" s="3">
        <v>8859</v>
      </c>
      <c r="AA1965" s="4">
        <f t="shared" si="539"/>
        <v>1316</v>
      </c>
      <c r="AB1965" s="4">
        <f t="shared" si="543"/>
        <v>3653.1337234000002</v>
      </c>
      <c r="AC1965" s="4">
        <f t="shared" si="531"/>
        <v>1316</v>
      </c>
      <c r="AD1965" s="4">
        <f t="shared" si="540"/>
        <v>1316</v>
      </c>
      <c r="AE1965" s="4">
        <v>1316</v>
      </c>
      <c r="AF1965" s="4">
        <v>1316</v>
      </c>
      <c r="AG1965" s="4">
        <f t="shared" si="544"/>
        <v>1316</v>
      </c>
      <c r="AH1965" s="4">
        <v>82321</v>
      </c>
      <c r="AI1965">
        <f t="shared" si="536"/>
        <v>20316</v>
      </c>
      <c r="AJ1965">
        <v>3056.96</v>
      </c>
      <c r="AK1965" s="2">
        <v>3056.96</v>
      </c>
      <c r="AL1965" s="2">
        <f t="shared" si="545"/>
        <v>3056.96</v>
      </c>
      <c r="AM1965" s="4"/>
      <c r="AN1965" t="e">
        <f>VLOOKUP([1]!Tabelle13[[#This Row],[Vlookup this ID for freight costs]],$AL$2:$AL$6811,2,FALSE)</f>
        <v>#REF!</v>
      </c>
      <c r="AP1965">
        <v>151.94</v>
      </c>
      <c r="AQ1965">
        <v>151.94</v>
      </c>
      <c r="AR1965" s="4">
        <v>6</v>
      </c>
      <c r="AS1965" s="4">
        <v>4</v>
      </c>
      <c r="AT1965" s="4">
        <v>2008</v>
      </c>
      <c r="AU1965" s="4">
        <v>6</v>
      </c>
      <c r="AV1965" s="4">
        <v>4</v>
      </c>
      <c r="AW1965" s="4">
        <v>2008</v>
      </c>
      <c r="AX1965" t="str">
        <f t="shared" si="537"/>
        <v>No Delay</v>
      </c>
      <c r="AY1965">
        <f t="shared" si="538"/>
        <v>0</v>
      </c>
    </row>
    <row r="1966" spans="1:51" x14ac:dyDescent="0.2">
      <c r="A1966" s="3">
        <v>11613</v>
      </c>
      <c r="B1966" s="1" t="s">
        <v>1727</v>
      </c>
      <c r="C1966" s="1" t="s">
        <v>65</v>
      </c>
      <c r="D1966" s="1" t="s">
        <v>130</v>
      </c>
      <c r="E1966" s="1" t="s">
        <v>53</v>
      </c>
      <c r="F1966" s="1" t="s">
        <v>53</v>
      </c>
      <c r="G1966" s="13" t="s">
        <v>1662</v>
      </c>
      <c r="H1966" s="12">
        <v>39684</v>
      </c>
      <c r="I1966" s="12" t="s">
        <v>1662</v>
      </c>
      <c r="J1966" s="12">
        <v>39684</v>
      </c>
      <c r="K1966" s="4">
        <v>1033</v>
      </c>
      <c r="L1966" s="1" t="s">
        <v>146</v>
      </c>
      <c r="M1966" s="1" t="s">
        <v>132</v>
      </c>
      <c r="N1966" s="1" t="s">
        <v>147</v>
      </c>
      <c r="O1966" s="1" t="s">
        <v>148</v>
      </c>
      <c r="P1966">
        <v>30</v>
      </c>
      <c r="Q1966">
        <v>15000</v>
      </c>
      <c r="R1966">
        <v>393750</v>
      </c>
      <c r="S1966">
        <v>26.25</v>
      </c>
      <c r="T1966">
        <v>0.88</v>
      </c>
      <c r="U1966">
        <f t="shared" si="534"/>
        <v>393750</v>
      </c>
      <c r="V1966">
        <f t="shared" si="535"/>
        <v>450000</v>
      </c>
      <c r="W1966" s="1" t="s">
        <v>149</v>
      </c>
      <c r="X1966" s="1" t="s">
        <v>150</v>
      </c>
      <c r="Y1966" s="1" t="s">
        <v>150</v>
      </c>
      <c r="Z1966" s="3">
        <v>4785</v>
      </c>
      <c r="AA1966" s="4">
        <f t="shared" si="539"/>
        <v>1317</v>
      </c>
      <c r="AB1966" s="4">
        <f t="shared" si="543"/>
        <v>3890.957206</v>
      </c>
      <c r="AC1966" s="4">
        <f t="shared" si="531"/>
        <v>1317</v>
      </c>
      <c r="AD1966" s="4">
        <f t="shared" si="540"/>
        <v>1585.0541603333331</v>
      </c>
      <c r="AE1966" s="4">
        <v>1317</v>
      </c>
      <c r="AF1966" s="4">
        <v>1317</v>
      </c>
      <c r="AG1966" s="4">
        <f t="shared" si="544"/>
        <v>1317</v>
      </c>
      <c r="AH1966" s="4">
        <v>85378</v>
      </c>
      <c r="AI1966">
        <f t="shared" si="536"/>
        <v>3573</v>
      </c>
      <c r="AJ1966">
        <v>8924.98</v>
      </c>
      <c r="AK1966" s="2">
        <v>8924.98</v>
      </c>
      <c r="AL1966" s="2">
        <f t="shared" si="545"/>
        <v>8924.98</v>
      </c>
      <c r="AM1966" s="4"/>
      <c r="AN1966" t="e">
        <f>VLOOKUP([1]!Tabelle13[[#This Row],[Vlookup this ID for freight costs]],$AL$2:$AL$6811,2,FALSE)</f>
        <v>#REF!</v>
      </c>
      <c r="AP1966">
        <v>630</v>
      </c>
      <c r="AQ1966">
        <v>630</v>
      </c>
      <c r="AR1966" s="4">
        <v>24</v>
      </c>
      <c r="AS1966" s="4">
        <v>8</v>
      </c>
      <c r="AT1966" s="4">
        <v>2008</v>
      </c>
      <c r="AU1966" s="4">
        <v>24</v>
      </c>
      <c r="AV1966" s="4">
        <v>8</v>
      </c>
      <c r="AW1966" s="4">
        <v>2008</v>
      </c>
      <c r="AX1966" t="str">
        <f t="shared" si="537"/>
        <v>No Delay</v>
      </c>
      <c r="AY1966">
        <f t="shared" si="538"/>
        <v>0</v>
      </c>
    </row>
    <row r="1967" spans="1:51" x14ac:dyDescent="0.2">
      <c r="A1967" s="3">
        <v>83634</v>
      </c>
      <c r="B1967" s="1" t="s">
        <v>151</v>
      </c>
      <c r="C1967" s="1" t="s">
        <v>65</v>
      </c>
      <c r="D1967" s="1" t="s">
        <v>130</v>
      </c>
      <c r="E1967" s="1" t="s">
        <v>53</v>
      </c>
      <c r="F1967" s="1" t="s">
        <v>53</v>
      </c>
      <c r="G1967" s="13" t="s">
        <v>1239</v>
      </c>
      <c r="H1967" s="12">
        <v>41219</v>
      </c>
      <c r="I1967" s="12" t="s">
        <v>1239</v>
      </c>
      <c r="J1967" s="12">
        <v>41219</v>
      </c>
      <c r="K1967" s="4">
        <v>4272</v>
      </c>
      <c r="L1967" s="1" t="s">
        <v>146</v>
      </c>
      <c r="M1967" s="1" t="s">
        <v>132</v>
      </c>
      <c r="N1967" s="1" t="s">
        <v>163</v>
      </c>
      <c r="O1967" s="1" t="s">
        <v>93</v>
      </c>
      <c r="P1967">
        <v>60</v>
      </c>
      <c r="Q1967">
        <v>11837</v>
      </c>
      <c r="R1967">
        <v>153407.51999999999</v>
      </c>
      <c r="S1967">
        <v>12.96</v>
      </c>
      <c r="T1967">
        <v>0.22</v>
      </c>
      <c r="U1967">
        <f t="shared" si="534"/>
        <v>153407.52000000002</v>
      </c>
      <c r="V1967">
        <f t="shared" si="535"/>
        <v>710220</v>
      </c>
      <c r="W1967" s="1" t="s">
        <v>160</v>
      </c>
      <c r="X1967" s="1" t="s">
        <v>1236</v>
      </c>
      <c r="Y1967" s="1" t="s">
        <v>161</v>
      </c>
      <c r="Z1967" s="3">
        <v>7348</v>
      </c>
      <c r="AA1967" s="4">
        <f t="shared" si="539"/>
        <v>1319</v>
      </c>
      <c r="AB1967" s="4">
        <f t="shared" si="543"/>
        <v>3543.8249145999998</v>
      </c>
      <c r="AC1967" s="4">
        <f t="shared" si="531"/>
        <v>1319</v>
      </c>
      <c r="AD1967" s="4">
        <f t="shared" si="540"/>
        <v>1319</v>
      </c>
      <c r="AE1967" s="4">
        <v>1319</v>
      </c>
      <c r="AF1967" s="4">
        <v>1319</v>
      </c>
      <c r="AG1967" s="4">
        <f t="shared" si="544"/>
        <v>1319</v>
      </c>
      <c r="AI1967" t="e">
        <f t="shared" si="536"/>
        <v>#N/A</v>
      </c>
      <c r="AJ1967">
        <v>15459.09</v>
      </c>
      <c r="AK1967" s="2">
        <v>15459.09</v>
      </c>
      <c r="AL1967" s="2">
        <f t="shared" si="545"/>
        <v>15459.09</v>
      </c>
      <c r="AM1967" s="4"/>
      <c r="AN1967" t="e">
        <f>VLOOKUP([1]!Tabelle13[[#This Row],[Vlookup this ID for freight costs]],$AL$2:$AL$6811,2,FALSE)</f>
        <v>#REF!</v>
      </c>
      <c r="AP1967">
        <v>215.08</v>
      </c>
      <c r="AQ1967">
        <v>215.08</v>
      </c>
      <c r="AR1967" s="4">
        <v>6</v>
      </c>
      <c r="AS1967" s="4">
        <v>11</v>
      </c>
      <c r="AT1967" s="4">
        <v>2012</v>
      </c>
      <c r="AU1967" s="4">
        <v>6</v>
      </c>
      <c r="AV1967" s="4">
        <v>11</v>
      </c>
      <c r="AW1967" s="4">
        <v>2012</v>
      </c>
      <c r="AX1967" t="str">
        <f t="shared" si="537"/>
        <v>No Delay</v>
      </c>
      <c r="AY1967">
        <f t="shared" si="538"/>
        <v>0</v>
      </c>
    </row>
    <row r="1968" spans="1:51" x14ac:dyDescent="0.2">
      <c r="A1968" s="3">
        <v>11964</v>
      </c>
      <c r="B1968" s="1" t="s">
        <v>133</v>
      </c>
      <c r="C1968" s="1" t="s">
        <v>51</v>
      </c>
      <c r="D1968" s="1" t="s">
        <v>130</v>
      </c>
      <c r="E1968" s="1" t="s">
        <v>53</v>
      </c>
      <c r="F1968" s="1" t="s">
        <v>53</v>
      </c>
      <c r="G1968" s="13" t="s">
        <v>1733</v>
      </c>
      <c r="H1968" s="12">
        <v>39972</v>
      </c>
      <c r="I1968" s="12" t="s">
        <v>1733</v>
      </c>
      <c r="J1968" s="12">
        <v>39972</v>
      </c>
      <c r="K1968" s="4">
        <v>1586</v>
      </c>
      <c r="L1968" s="1" t="s">
        <v>146</v>
      </c>
      <c r="M1968" s="1" t="s">
        <v>132</v>
      </c>
      <c r="N1968" s="1" t="s">
        <v>154</v>
      </c>
      <c r="O1968" s="1" t="s">
        <v>93</v>
      </c>
      <c r="P1968">
        <v>60</v>
      </c>
      <c r="Q1968">
        <v>10808</v>
      </c>
      <c r="R1968">
        <v>127534.39999999999</v>
      </c>
      <c r="S1968">
        <v>11.8</v>
      </c>
      <c r="T1968">
        <v>0.2</v>
      </c>
      <c r="U1968">
        <f t="shared" si="534"/>
        <v>127534.40000000001</v>
      </c>
      <c r="V1968">
        <f t="shared" si="535"/>
        <v>648480</v>
      </c>
      <c r="W1968" s="1" t="s">
        <v>160</v>
      </c>
      <c r="X1968" s="1" t="s">
        <v>1236</v>
      </c>
      <c r="Y1968" s="1" t="s">
        <v>161</v>
      </c>
      <c r="Z1968" s="3">
        <v>6136</v>
      </c>
      <c r="AA1968" s="4">
        <f t="shared" si="539"/>
        <v>1320</v>
      </c>
      <c r="AB1968" s="4">
        <f t="shared" si="543"/>
        <v>3430.8944283999999</v>
      </c>
      <c r="AC1968" s="4">
        <f t="shared" si="531"/>
        <v>1320</v>
      </c>
      <c r="AD1968" s="4">
        <f t="shared" si="540"/>
        <v>1320</v>
      </c>
      <c r="AE1968" s="4">
        <v>1320</v>
      </c>
      <c r="AF1968" s="4">
        <v>1320</v>
      </c>
      <c r="AG1968" s="4">
        <f t="shared" si="544"/>
        <v>1320</v>
      </c>
      <c r="AH1968" s="4">
        <v>84271</v>
      </c>
      <c r="AI1968">
        <f t="shared" si="536"/>
        <v>7733</v>
      </c>
      <c r="AJ1968">
        <v>6759.55</v>
      </c>
      <c r="AK1968" s="2">
        <v>6759.55</v>
      </c>
      <c r="AL1968" s="2">
        <f t="shared" si="545"/>
        <v>6759.55</v>
      </c>
      <c r="AM1968" s="4"/>
      <c r="AN1968" t="e">
        <f>VLOOKUP([1]!Tabelle13[[#This Row],[Vlookup this ID for freight costs]],$AL$2:$AL$6811,2,FALSE)</f>
        <v>#REF!</v>
      </c>
      <c r="AP1968">
        <v>249.97</v>
      </c>
      <c r="AQ1968">
        <v>249.97</v>
      </c>
      <c r="AR1968" s="4">
        <v>8</v>
      </c>
      <c r="AS1968" s="4">
        <v>6</v>
      </c>
      <c r="AT1968" s="4">
        <v>2009</v>
      </c>
      <c r="AU1968" s="4">
        <v>8</v>
      </c>
      <c r="AV1968" s="4">
        <v>6</v>
      </c>
      <c r="AW1968" s="4">
        <v>2009</v>
      </c>
      <c r="AX1968" t="str">
        <f t="shared" si="537"/>
        <v>No Delay</v>
      </c>
      <c r="AY1968">
        <f t="shared" si="538"/>
        <v>0</v>
      </c>
    </row>
    <row r="1969" spans="1:51" x14ac:dyDescent="0.2">
      <c r="A1969" s="3">
        <v>36447</v>
      </c>
      <c r="B1969" s="1" t="s">
        <v>168</v>
      </c>
      <c r="C1969" s="1" t="s">
        <v>150</v>
      </c>
      <c r="D1969" s="1" t="s">
        <v>100</v>
      </c>
      <c r="E1969" s="1" t="s">
        <v>253</v>
      </c>
      <c r="F1969" s="1" t="s">
        <v>253</v>
      </c>
      <c r="G1969" s="13" t="s">
        <v>329</v>
      </c>
      <c r="H1969" s="12">
        <v>40821</v>
      </c>
      <c r="I1969" s="12" t="s">
        <v>1734</v>
      </c>
      <c r="J1969" s="12">
        <v>40830</v>
      </c>
      <c r="K1969" s="4">
        <v>3519</v>
      </c>
      <c r="L1969" s="1" t="s">
        <v>146</v>
      </c>
      <c r="M1969" s="1" t="s">
        <v>170</v>
      </c>
      <c r="N1969" s="1" t="s">
        <v>302</v>
      </c>
      <c r="O1969" s="1" t="s">
        <v>93</v>
      </c>
      <c r="P1969">
        <v>30</v>
      </c>
      <c r="Q1969">
        <v>14155</v>
      </c>
      <c r="R1969">
        <v>94130.75</v>
      </c>
      <c r="S1969">
        <v>6.65</v>
      </c>
      <c r="T1969">
        <v>0.22</v>
      </c>
      <c r="U1969">
        <f t="shared" si="534"/>
        <v>94130.75</v>
      </c>
      <c r="V1969">
        <f t="shared" si="535"/>
        <v>424650</v>
      </c>
      <c r="W1969" s="1" t="s">
        <v>155</v>
      </c>
      <c r="X1969" s="1" t="s">
        <v>1236</v>
      </c>
      <c r="Y1969" s="1" t="s">
        <v>156</v>
      </c>
      <c r="Z1969" s="3">
        <v>8107</v>
      </c>
      <c r="AA1969" s="4">
        <f t="shared" si="539"/>
        <v>1321</v>
      </c>
      <c r="AB1969" s="4">
        <f t="shared" si="543"/>
        <v>3798.220315</v>
      </c>
      <c r="AC1969" s="4">
        <f t="shared" si="531"/>
        <v>1321</v>
      </c>
      <c r="AD1969" s="4">
        <f t="shared" si="540"/>
        <v>1321</v>
      </c>
      <c r="AE1969" s="4">
        <v>1321</v>
      </c>
      <c r="AF1969" s="4">
        <v>1321</v>
      </c>
      <c r="AG1969" s="4">
        <f t="shared" si="544"/>
        <v>1321</v>
      </c>
      <c r="AI1969" t="e">
        <f t="shared" si="536"/>
        <v>#N/A</v>
      </c>
      <c r="AJ1969">
        <v>9726.5300000000007</v>
      </c>
      <c r="AK1969" s="2">
        <v>9726.5300000000007</v>
      </c>
      <c r="AL1969" s="2">
        <f t="shared" si="545"/>
        <v>9726.5300000000007</v>
      </c>
      <c r="AM1969" s="4"/>
      <c r="AN1969" t="e">
        <f>VLOOKUP([1]!Tabelle13[[#This Row],[Vlookup this ID for freight costs]],$AL$2:$AL$6811,2,FALSE)</f>
        <v>#REF!</v>
      </c>
      <c r="AP1969">
        <v>155.32</v>
      </c>
      <c r="AQ1969">
        <v>155.32</v>
      </c>
      <c r="AR1969" s="4">
        <v>5</v>
      </c>
      <c r="AS1969" s="4">
        <v>10</v>
      </c>
      <c r="AT1969" s="4">
        <v>2011</v>
      </c>
      <c r="AU1969" s="4">
        <v>14</v>
      </c>
      <c r="AV1969" s="4">
        <v>10</v>
      </c>
      <c r="AW1969" s="4">
        <v>2011</v>
      </c>
      <c r="AX1969" t="str">
        <f t="shared" si="537"/>
        <v>Delay</v>
      </c>
      <c r="AY1969">
        <f t="shared" si="538"/>
        <v>9</v>
      </c>
    </row>
    <row r="1970" spans="1:51" x14ac:dyDescent="0.2">
      <c r="A1970" s="3">
        <v>84570</v>
      </c>
      <c r="B1970" s="1" t="s">
        <v>175</v>
      </c>
      <c r="C1970" s="1" t="s">
        <v>165</v>
      </c>
      <c r="D1970" s="1" t="s">
        <v>130</v>
      </c>
      <c r="E1970" s="1" t="s">
        <v>53</v>
      </c>
      <c r="F1970" s="1" t="s">
        <v>53</v>
      </c>
      <c r="G1970" s="13" t="s">
        <v>771</v>
      </c>
      <c r="H1970" s="12">
        <v>40359</v>
      </c>
      <c r="I1970" s="12" t="s">
        <v>772</v>
      </c>
      <c r="J1970" s="12">
        <v>40351</v>
      </c>
      <c r="K1970" s="4">
        <v>2538</v>
      </c>
      <c r="L1970" s="1" t="s">
        <v>146</v>
      </c>
      <c r="M1970" s="1" t="s">
        <v>132</v>
      </c>
      <c r="N1970" s="1" t="s">
        <v>167</v>
      </c>
      <c r="O1970" s="1" t="s">
        <v>93</v>
      </c>
      <c r="P1970">
        <v>30</v>
      </c>
      <c r="Q1970">
        <v>17550</v>
      </c>
      <c r="R1970">
        <v>83362.5</v>
      </c>
      <c r="S1970">
        <v>4.75</v>
      </c>
      <c r="T1970">
        <v>0.16</v>
      </c>
      <c r="U1970">
        <f t="shared" si="534"/>
        <v>83362.5</v>
      </c>
      <c r="V1970">
        <f t="shared" si="535"/>
        <v>526500</v>
      </c>
      <c r="W1970" s="1" t="s">
        <v>160</v>
      </c>
      <c r="X1970" s="1" t="s">
        <v>1236</v>
      </c>
      <c r="Y1970" s="1" t="s">
        <v>161</v>
      </c>
      <c r="Z1970" s="3">
        <v>5149</v>
      </c>
      <c r="AA1970" s="4">
        <f t="shared" si="539"/>
        <v>1325</v>
      </c>
      <c r="AB1970" s="4">
        <f t="shared" si="543"/>
        <v>4170.8140960000001</v>
      </c>
      <c r="AC1970" s="4">
        <f t="shared" si="531"/>
        <v>1325</v>
      </c>
      <c r="AD1970" s="4">
        <f t="shared" si="540"/>
        <v>1325</v>
      </c>
      <c r="AE1970" s="4">
        <v>1325</v>
      </c>
      <c r="AF1970" s="4">
        <v>1325</v>
      </c>
      <c r="AG1970" s="4">
        <f t="shared" si="544"/>
        <v>1325</v>
      </c>
      <c r="AI1970" t="e">
        <f t="shared" si="536"/>
        <v>#N/A</v>
      </c>
      <c r="AJ1970">
        <v>4600.45</v>
      </c>
      <c r="AK1970" s="2">
        <v>4600.45</v>
      </c>
      <c r="AL1970" s="2">
        <f t="shared" si="545"/>
        <v>4600.45</v>
      </c>
      <c r="AM1970" s="4"/>
      <c r="AN1970" t="e">
        <f>VLOOKUP([1]!Tabelle13[[#This Row],[Vlookup this ID for freight costs]],$AL$2:$AL$6811,2,FALSE)</f>
        <v>#REF!</v>
      </c>
      <c r="AP1970">
        <v>179.73</v>
      </c>
      <c r="AQ1970">
        <v>179.73</v>
      </c>
      <c r="AR1970" s="4">
        <v>30</v>
      </c>
      <c r="AS1970" s="4">
        <v>6</v>
      </c>
      <c r="AT1970" s="4">
        <v>2010</v>
      </c>
      <c r="AU1970" s="4">
        <v>22</v>
      </c>
      <c r="AV1970" s="4">
        <v>6</v>
      </c>
      <c r="AW1970" s="4">
        <v>2010</v>
      </c>
      <c r="AX1970" t="str">
        <f t="shared" si="537"/>
        <v>No Delay</v>
      </c>
      <c r="AY1970">
        <f t="shared" si="538"/>
        <v>0</v>
      </c>
    </row>
    <row r="1971" spans="1:51" x14ac:dyDescent="0.2">
      <c r="A1971" s="3">
        <v>84189</v>
      </c>
      <c r="B1971" s="1" t="s">
        <v>1686</v>
      </c>
      <c r="C1971" s="1" t="s">
        <v>165</v>
      </c>
      <c r="D1971" s="1" t="s">
        <v>130</v>
      </c>
      <c r="E1971" s="1" t="s">
        <v>101</v>
      </c>
      <c r="F1971" s="1" t="s">
        <v>101</v>
      </c>
      <c r="G1971" s="13" t="s">
        <v>1621</v>
      </c>
      <c r="H1971" s="12">
        <v>41180</v>
      </c>
      <c r="I1971" s="12" t="s">
        <v>1689</v>
      </c>
      <c r="J1971" s="12">
        <v>41188</v>
      </c>
      <c r="K1971" s="4">
        <v>4195</v>
      </c>
      <c r="L1971" s="1" t="s">
        <v>146</v>
      </c>
      <c r="M1971" s="1" t="s">
        <v>132</v>
      </c>
      <c r="N1971" s="1" t="s">
        <v>408</v>
      </c>
      <c r="O1971" s="1" t="s">
        <v>93</v>
      </c>
      <c r="P1971">
        <v>120</v>
      </c>
      <c r="Q1971">
        <v>5000</v>
      </c>
      <c r="R1971">
        <v>148400</v>
      </c>
      <c r="S1971">
        <v>29.68</v>
      </c>
      <c r="T1971">
        <v>0.25</v>
      </c>
      <c r="U1971">
        <f t="shared" si="534"/>
        <v>148400</v>
      </c>
      <c r="V1971">
        <f t="shared" si="535"/>
        <v>600000</v>
      </c>
      <c r="W1971" s="1" t="s">
        <v>160</v>
      </c>
      <c r="X1971" s="1" t="s">
        <v>1236</v>
      </c>
      <c r="Y1971" s="1" t="s">
        <v>161</v>
      </c>
      <c r="Z1971" s="3">
        <v>10896</v>
      </c>
      <c r="AA1971" s="4">
        <f t="shared" si="539"/>
        <v>1331</v>
      </c>
      <c r="AB1971" s="4">
        <f t="shared" si="543"/>
        <v>2793.479206</v>
      </c>
      <c r="AC1971" s="4">
        <f t="shared" si="531"/>
        <v>1331</v>
      </c>
      <c r="AD1971" s="4">
        <f t="shared" si="540"/>
        <v>2327.143150923077</v>
      </c>
      <c r="AE1971" s="3" t="s">
        <v>1735</v>
      </c>
      <c r="AF1971" s="3">
        <v>1331</v>
      </c>
      <c r="AG1971" s="4">
        <f>AI1971</f>
        <v>1331</v>
      </c>
      <c r="AH1971" s="4">
        <v>84188</v>
      </c>
      <c r="AI1971">
        <f t="shared" si="536"/>
        <v>1331</v>
      </c>
      <c r="AJ1971" t="s">
        <v>1735</v>
      </c>
      <c r="AK1971" s="2">
        <v>7504</v>
      </c>
      <c r="AL1971" s="2">
        <f>AN1971</f>
        <v>7504</v>
      </c>
      <c r="AM1971" s="4">
        <v>84188</v>
      </c>
      <c r="AN1971">
        <f>INDEX($AJ$2:$AJ$6811,MATCH(AM1971,$A$2:$A$6811,0))</f>
        <v>7504</v>
      </c>
      <c r="AP1971">
        <v>208.06</v>
      </c>
      <c r="AQ1971">
        <v>208.06</v>
      </c>
      <c r="AR1971" s="4">
        <v>28</v>
      </c>
      <c r="AS1971" s="4">
        <v>9</v>
      </c>
      <c r="AT1971" s="4">
        <v>2012</v>
      </c>
      <c r="AU1971" s="4">
        <v>6</v>
      </c>
      <c r="AV1971" s="4">
        <v>10</v>
      </c>
      <c r="AW1971" s="4">
        <v>2012</v>
      </c>
      <c r="AX1971" t="str">
        <f t="shared" si="537"/>
        <v>Delay</v>
      </c>
      <c r="AY1971">
        <f t="shared" si="538"/>
        <v>8</v>
      </c>
    </row>
    <row r="1972" spans="1:51" x14ac:dyDescent="0.2">
      <c r="A1972" s="3">
        <v>84188</v>
      </c>
      <c r="B1972" s="1" t="s">
        <v>1686</v>
      </c>
      <c r="C1972" s="1" t="s">
        <v>165</v>
      </c>
      <c r="D1972" s="1" t="s">
        <v>130</v>
      </c>
      <c r="E1972" s="1" t="s">
        <v>101</v>
      </c>
      <c r="F1972" s="1" t="s">
        <v>101</v>
      </c>
      <c r="G1972" s="13" t="s">
        <v>1621</v>
      </c>
      <c r="H1972" s="12">
        <v>41180</v>
      </c>
      <c r="I1972" s="12" t="s">
        <v>1689</v>
      </c>
      <c r="J1972" s="12">
        <v>41188</v>
      </c>
      <c r="K1972" s="4">
        <v>4194</v>
      </c>
      <c r="L1972" s="1" t="s">
        <v>146</v>
      </c>
      <c r="M1972" s="1" t="s">
        <v>132</v>
      </c>
      <c r="N1972" s="1" t="s">
        <v>265</v>
      </c>
      <c r="O1972" s="1" t="s">
        <v>93</v>
      </c>
      <c r="P1972">
        <v>60</v>
      </c>
      <c r="Q1972">
        <v>18350</v>
      </c>
      <c r="R1972">
        <v>44774</v>
      </c>
      <c r="S1972">
        <v>2.44</v>
      </c>
      <c r="T1972">
        <v>0.04</v>
      </c>
      <c r="U1972">
        <f t="shared" si="534"/>
        <v>44774</v>
      </c>
      <c r="V1972">
        <f t="shared" si="535"/>
        <v>1101000</v>
      </c>
      <c r="W1972" s="1" t="s">
        <v>179</v>
      </c>
      <c r="X1972" s="1" t="s">
        <v>1236</v>
      </c>
      <c r="Y1972" s="1" t="s">
        <v>156</v>
      </c>
      <c r="Z1972" s="3">
        <v>11413</v>
      </c>
      <c r="AA1972" s="4">
        <f t="shared" si="539"/>
        <v>1331</v>
      </c>
      <c r="AB1972" s="4">
        <f t="shared" si="543"/>
        <v>4258.6123360000001</v>
      </c>
      <c r="AC1972" s="4">
        <f t="shared" si="531"/>
        <v>1331</v>
      </c>
      <c r="AD1972" s="4">
        <f t="shared" si="540"/>
        <v>1331</v>
      </c>
      <c r="AE1972" s="4">
        <v>1331</v>
      </c>
      <c r="AF1972" s="4">
        <v>1331</v>
      </c>
      <c r="AG1972" s="4">
        <f t="shared" ref="AG1972:AG1979" si="546">AE1972</f>
        <v>1331</v>
      </c>
      <c r="AI1972" t="e">
        <f t="shared" si="536"/>
        <v>#N/A</v>
      </c>
      <c r="AJ1972">
        <v>7504</v>
      </c>
      <c r="AK1972" s="2">
        <v>7504</v>
      </c>
      <c r="AL1972" s="2">
        <f t="shared" ref="AL1972:AL1979" si="547">AJ1972</f>
        <v>7504</v>
      </c>
      <c r="AM1972" s="4"/>
      <c r="AN1972" t="e">
        <f>VLOOKUP([1]!Tabelle13[[#This Row],[Vlookup this ID for freight costs]],$AL$2:$AL$6811,2,FALSE)</f>
        <v>#REF!</v>
      </c>
      <c r="AP1972">
        <v>62.77</v>
      </c>
      <c r="AQ1972">
        <v>62.77</v>
      </c>
      <c r="AR1972" s="4">
        <v>28</v>
      </c>
      <c r="AS1972" s="4">
        <v>9</v>
      </c>
      <c r="AT1972" s="4">
        <v>2012</v>
      </c>
      <c r="AU1972" s="4">
        <v>6</v>
      </c>
      <c r="AV1972" s="4">
        <v>10</v>
      </c>
      <c r="AW1972" s="4">
        <v>2012</v>
      </c>
      <c r="AX1972" t="str">
        <f t="shared" si="537"/>
        <v>Delay</v>
      </c>
      <c r="AY1972">
        <f t="shared" si="538"/>
        <v>8</v>
      </c>
    </row>
    <row r="1973" spans="1:51" x14ac:dyDescent="0.2">
      <c r="A1973" s="3">
        <v>82431</v>
      </c>
      <c r="B1973" s="1" t="s">
        <v>172</v>
      </c>
      <c r="C1973" s="1" t="s">
        <v>114</v>
      </c>
      <c r="D1973" s="1" t="s">
        <v>130</v>
      </c>
      <c r="E1973" s="1" t="s">
        <v>101</v>
      </c>
      <c r="F1973" s="1" t="s">
        <v>101</v>
      </c>
      <c r="G1973" s="13" t="s">
        <v>1736</v>
      </c>
      <c r="H1973" s="12">
        <v>40938</v>
      </c>
      <c r="I1973" s="12" t="s">
        <v>1737</v>
      </c>
      <c r="J1973" s="12">
        <v>40928</v>
      </c>
      <c r="K1973" s="4">
        <v>3698</v>
      </c>
      <c r="L1973" s="1" t="s">
        <v>146</v>
      </c>
      <c r="M1973" s="1" t="s">
        <v>132</v>
      </c>
      <c r="N1973" s="1" t="s">
        <v>265</v>
      </c>
      <c r="O1973" s="1" t="s">
        <v>93</v>
      </c>
      <c r="P1973">
        <v>60</v>
      </c>
      <c r="Q1973">
        <v>13836</v>
      </c>
      <c r="R1973">
        <v>34728.36</v>
      </c>
      <c r="S1973">
        <v>2.5099999999999998</v>
      </c>
      <c r="T1973">
        <v>0.04</v>
      </c>
      <c r="U1973">
        <f t="shared" si="534"/>
        <v>34728.36</v>
      </c>
      <c r="V1973">
        <f t="shared" si="535"/>
        <v>830160</v>
      </c>
      <c r="W1973" s="1" t="s">
        <v>861</v>
      </c>
      <c r="X1973" s="1" t="s">
        <v>1236</v>
      </c>
      <c r="Y1973" s="1" t="s">
        <v>156</v>
      </c>
      <c r="Z1973" s="3">
        <v>14240</v>
      </c>
      <c r="AA1973" s="4">
        <f t="shared" si="539"/>
        <v>1332</v>
      </c>
      <c r="AB1973" s="4">
        <f t="shared" si="543"/>
        <v>3763.2107667999999</v>
      </c>
      <c r="AC1973" s="4">
        <f t="shared" si="531"/>
        <v>1332</v>
      </c>
      <c r="AD1973" s="4">
        <f t="shared" si="540"/>
        <v>1332</v>
      </c>
      <c r="AE1973" s="4">
        <v>1332</v>
      </c>
      <c r="AF1973" s="4">
        <v>1332</v>
      </c>
      <c r="AG1973" s="4">
        <f t="shared" si="546"/>
        <v>1332</v>
      </c>
      <c r="AI1973" t="e">
        <f t="shared" si="536"/>
        <v>#N/A</v>
      </c>
      <c r="AJ1973">
        <v>6476.7</v>
      </c>
      <c r="AK1973" s="2">
        <v>6476.7</v>
      </c>
      <c r="AL1973" s="2">
        <f t="shared" si="547"/>
        <v>6476.7</v>
      </c>
      <c r="AM1973" s="4"/>
      <c r="AN1973" t="e">
        <f>VLOOKUP([1]!Tabelle13[[#This Row],[Vlookup this ID for freight costs]],$AL$2:$AL$6811,2,FALSE)</f>
        <v>#REF!</v>
      </c>
      <c r="AP1973">
        <v>57.3</v>
      </c>
      <c r="AQ1973">
        <v>57.3</v>
      </c>
      <c r="AR1973" s="4">
        <v>30</v>
      </c>
      <c r="AS1973" s="4">
        <v>1</v>
      </c>
      <c r="AT1973" s="4">
        <v>2012</v>
      </c>
      <c r="AU1973" s="4">
        <v>20</v>
      </c>
      <c r="AV1973" s="4">
        <v>1</v>
      </c>
      <c r="AW1973" s="4">
        <v>2012</v>
      </c>
      <c r="AX1973" t="str">
        <f t="shared" si="537"/>
        <v>No Delay</v>
      </c>
      <c r="AY1973">
        <f t="shared" si="538"/>
        <v>0</v>
      </c>
    </row>
    <row r="1974" spans="1:51" x14ac:dyDescent="0.2">
      <c r="A1974" s="3">
        <v>86644</v>
      </c>
      <c r="B1974" s="1" t="s">
        <v>140</v>
      </c>
      <c r="C1974" s="1" t="s">
        <v>99</v>
      </c>
      <c r="D1974" s="1" t="s">
        <v>130</v>
      </c>
      <c r="E1974" s="1" t="s">
        <v>101</v>
      </c>
      <c r="F1974" s="1" t="s">
        <v>101</v>
      </c>
      <c r="G1974" s="13" t="s">
        <v>617</v>
      </c>
      <c r="H1974" s="12">
        <v>41670</v>
      </c>
      <c r="I1974" s="12" t="s">
        <v>1692</v>
      </c>
      <c r="J1974" s="12">
        <v>41710</v>
      </c>
      <c r="K1974" s="4">
        <v>5361</v>
      </c>
      <c r="L1974" s="1" t="s">
        <v>146</v>
      </c>
      <c r="M1974" s="1" t="s">
        <v>132</v>
      </c>
      <c r="N1974" s="1" t="s">
        <v>200</v>
      </c>
      <c r="O1974" s="1" t="s">
        <v>93</v>
      </c>
      <c r="P1974">
        <v>90</v>
      </c>
      <c r="Q1974">
        <v>21596</v>
      </c>
      <c r="R1974">
        <v>200842.8</v>
      </c>
      <c r="S1974">
        <v>9.3000000000000007</v>
      </c>
      <c r="T1974">
        <v>0.1</v>
      </c>
      <c r="U1974">
        <f t="shared" si="534"/>
        <v>200842.80000000002</v>
      </c>
      <c r="V1974">
        <f t="shared" si="535"/>
        <v>1943640</v>
      </c>
      <c r="W1974" s="1" t="s">
        <v>197</v>
      </c>
      <c r="X1974" s="1" t="s">
        <v>1236</v>
      </c>
      <c r="Y1974" s="1" t="s">
        <v>3082</v>
      </c>
      <c r="Z1974" s="3">
        <v>11353</v>
      </c>
      <c r="AA1974" s="4">
        <f t="shared" si="539"/>
        <v>1336</v>
      </c>
      <c r="AB1974" s="4">
        <f t="shared" si="543"/>
        <v>4614.8536948000001</v>
      </c>
      <c r="AC1974" s="4">
        <f t="shared" si="531"/>
        <v>1336</v>
      </c>
      <c r="AD1974" s="4">
        <f t="shared" si="540"/>
        <v>1336</v>
      </c>
      <c r="AE1974" s="4">
        <v>1336</v>
      </c>
      <c r="AF1974" s="4">
        <v>1336</v>
      </c>
      <c r="AG1974" s="4">
        <f t="shared" si="546"/>
        <v>1336</v>
      </c>
      <c r="AI1974" t="e">
        <f t="shared" si="536"/>
        <v>#N/A</v>
      </c>
      <c r="AJ1974">
        <v>5033.8</v>
      </c>
      <c r="AK1974" s="2">
        <v>5033.8</v>
      </c>
      <c r="AL1974" s="2">
        <f t="shared" si="547"/>
        <v>5033.8</v>
      </c>
      <c r="AM1974" s="4"/>
      <c r="AN1974" t="e">
        <f>VLOOKUP([1]!Tabelle13[[#This Row],[Vlookup this ID for freight costs]],$AL$2:$AL$6811,2,FALSE)</f>
        <v>#REF!</v>
      </c>
      <c r="AP1974">
        <v>248.44</v>
      </c>
      <c r="AQ1974">
        <v>248.44</v>
      </c>
      <c r="AR1974" s="4">
        <v>31</v>
      </c>
      <c r="AS1974" s="4">
        <v>1</v>
      </c>
      <c r="AT1974" s="4">
        <v>2014</v>
      </c>
      <c r="AU1974" s="4">
        <v>12</v>
      </c>
      <c r="AV1974" s="4">
        <v>4</v>
      </c>
      <c r="AW1974" s="4">
        <v>2014</v>
      </c>
      <c r="AX1974" t="str">
        <f t="shared" si="537"/>
        <v>Delay</v>
      </c>
      <c r="AY1974">
        <f t="shared" si="538"/>
        <v>40</v>
      </c>
    </row>
    <row r="1975" spans="1:51" x14ac:dyDescent="0.2">
      <c r="A1975" s="3">
        <v>14384</v>
      </c>
      <c r="B1975" s="1" t="s">
        <v>140</v>
      </c>
      <c r="C1975" s="1" t="s">
        <v>99</v>
      </c>
      <c r="D1975" s="1" t="s">
        <v>52</v>
      </c>
      <c r="E1975" s="1" t="s">
        <v>53</v>
      </c>
      <c r="F1975" s="1" t="s">
        <v>53</v>
      </c>
      <c r="G1975" s="13" t="s">
        <v>1266</v>
      </c>
      <c r="H1975" s="12">
        <v>41720</v>
      </c>
      <c r="I1975" s="12" t="s">
        <v>1266</v>
      </c>
      <c r="J1975" s="12">
        <v>41720</v>
      </c>
      <c r="K1975" s="4">
        <v>5406</v>
      </c>
      <c r="L1975" s="1" t="s">
        <v>146</v>
      </c>
      <c r="M1975" s="1" t="s">
        <v>170</v>
      </c>
      <c r="N1975" s="1" t="s">
        <v>284</v>
      </c>
      <c r="O1975" s="1" t="s">
        <v>93</v>
      </c>
      <c r="P1975">
        <v>30</v>
      </c>
      <c r="Q1975">
        <v>20867</v>
      </c>
      <c r="R1975">
        <v>32552.52</v>
      </c>
      <c r="S1975">
        <v>1.56</v>
      </c>
      <c r="T1975">
        <v>0.05</v>
      </c>
      <c r="U1975">
        <f t="shared" si="534"/>
        <v>32552.52</v>
      </c>
      <c r="V1975">
        <f t="shared" si="535"/>
        <v>626010</v>
      </c>
      <c r="W1975" s="1" t="s">
        <v>155</v>
      </c>
      <c r="X1975" s="1" t="s">
        <v>1236</v>
      </c>
      <c r="Y1975" s="1" t="s">
        <v>156</v>
      </c>
      <c r="Z1975" s="3">
        <v>5565</v>
      </c>
      <c r="AA1975" s="4">
        <f t="shared" si="539"/>
        <v>1337</v>
      </c>
      <c r="AB1975" s="4">
        <f t="shared" si="543"/>
        <v>4534.8475486000007</v>
      </c>
      <c r="AC1975" s="4">
        <f t="shared" si="531"/>
        <v>1337</v>
      </c>
      <c r="AD1975" s="4">
        <f t="shared" si="540"/>
        <v>1337</v>
      </c>
      <c r="AE1975" s="4">
        <v>1337</v>
      </c>
      <c r="AF1975" s="4">
        <v>1337</v>
      </c>
      <c r="AG1975" s="4">
        <f t="shared" si="546"/>
        <v>1337</v>
      </c>
      <c r="AI1975" t="e">
        <f t="shared" si="536"/>
        <v>#N/A</v>
      </c>
      <c r="AJ1975">
        <v>8403.67</v>
      </c>
      <c r="AK1975" s="2">
        <v>8403.67</v>
      </c>
      <c r="AL1975" s="2">
        <f t="shared" si="547"/>
        <v>8403.67</v>
      </c>
      <c r="AM1975" s="4"/>
      <c r="AN1975" t="e">
        <f>VLOOKUP([1]!Tabelle13[[#This Row],[Vlookup this ID for freight costs]],$AL$2:$AL$6811,2,FALSE)</f>
        <v>#REF!</v>
      </c>
      <c r="AP1975">
        <v>40.270000000000003</v>
      </c>
      <c r="AQ1975">
        <v>40.270000000000003</v>
      </c>
      <c r="AR1975" s="4">
        <v>22</v>
      </c>
      <c r="AS1975" s="4">
        <v>4</v>
      </c>
      <c r="AT1975" s="4">
        <v>2014</v>
      </c>
      <c r="AU1975" s="4">
        <v>22</v>
      </c>
      <c r="AV1975" s="4">
        <v>4</v>
      </c>
      <c r="AW1975" s="4">
        <v>2014</v>
      </c>
      <c r="AX1975" t="str">
        <f t="shared" si="537"/>
        <v>No Delay</v>
      </c>
      <c r="AY1975">
        <f t="shared" si="538"/>
        <v>0</v>
      </c>
    </row>
    <row r="1976" spans="1:51" x14ac:dyDescent="0.2">
      <c r="A1976" s="3">
        <v>84288</v>
      </c>
      <c r="B1976" s="1" t="s">
        <v>140</v>
      </c>
      <c r="C1976" s="1" t="s">
        <v>99</v>
      </c>
      <c r="D1976" s="1" t="s">
        <v>130</v>
      </c>
      <c r="E1976" s="1" t="s">
        <v>101</v>
      </c>
      <c r="F1976" s="1" t="s">
        <v>101</v>
      </c>
      <c r="G1976" s="13" t="s">
        <v>410</v>
      </c>
      <c r="H1976" s="12">
        <v>41598</v>
      </c>
      <c r="I1976" s="12" t="s">
        <v>1738</v>
      </c>
      <c r="J1976" s="12">
        <v>41527</v>
      </c>
      <c r="K1976" s="4">
        <v>4900</v>
      </c>
      <c r="L1976" s="1" t="s">
        <v>146</v>
      </c>
      <c r="M1976" s="1" t="s">
        <v>132</v>
      </c>
      <c r="N1976" s="1" t="s">
        <v>163</v>
      </c>
      <c r="O1976" s="1" t="s">
        <v>93</v>
      </c>
      <c r="P1976">
        <v>60</v>
      </c>
      <c r="Q1976">
        <v>13370</v>
      </c>
      <c r="R1976">
        <v>153220.20000000001</v>
      </c>
      <c r="S1976">
        <v>11.46</v>
      </c>
      <c r="T1976">
        <v>0.19</v>
      </c>
      <c r="U1976">
        <f t="shared" si="534"/>
        <v>153220.20000000001</v>
      </c>
      <c r="V1976">
        <f t="shared" si="535"/>
        <v>802200</v>
      </c>
      <c r="W1976" s="1" t="s">
        <v>155</v>
      </c>
      <c r="X1976" s="1" t="s">
        <v>1236</v>
      </c>
      <c r="Y1976" s="1" t="s">
        <v>156</v>
      </c>
      <c r="Z1976" s="3">
        <v>12500</v>
      </c>
      <c r="AA1976" s="4">
        <f t="shared" si="539"/>
        <v>1337</v>
      </c>
      <c r="AB1976" s="4">
        <f t="shared" si="543"/>
        <v>3712.0682919999999</v>
      </c>
      <c r="AC1976" s="4">
        <f t="shared" si="531"/>
        <v>1337</v>
      </c>
      <c r="AD1976" s="4">
        <f t="shared" si="540"/>
        <v>1337</v>
      </c>
      <c r="AE1976" s="4">
        <v>1337</v>
      </c>
      <c r="AF1976" s="4">
        <v>1337</v>
      </c>
      <c r="AG1976" s="4">
        <f t="shared" si="546"/>
        <v>1337</v>
      </c>
      <c r="AI1976" t="e">
        <f t="shared" si="536"/>
        <v>#N/A</v>
      </c>
      <c r="AJ1976">
        <v>10540.22</v>
      </c>
      <c r="AK1976" s="2">
        <v>10540.22</v>
      </c>
      <c r="AL1976" s="2">
        <f t="shared" si="547"/>
        <v>10540.22</v>
      </c>
      <c r="AM1976" s="4"/>
      <c r="AN1976" t="e">
        <f>VLOOKUP([1]!Tabelle13[[#This Row],[Vlookup this ID for freight costs]],$AL$2:$AL$6811,2,FALSE)</f>
        <v>#REF!</v>
      </c>
      <c r="AP1976">
        <v>189.53</v>
      </c>
      <c r="AQ1976">
        <v>189.53</v>
      </c>
      <c r="AR1976" s="4">
        <v>20</v>
      </c>
      <c r="AS1976" s="4">
        <v>11</v>
      </c>
      <c r="AT1976" s="4">
        <v>2013</v>
      </c>
      <c r="AU1976" s="4">
        <v>10</v>
      </c>
      <c r="AV1976" s="4">
        <v>9</v>
      </c>
      <c r="AW1976" s="4">
        <v>2013</v>
      </c>
      <c r="AX1976" t="str">
        <f t="shared" si="537"/>
        <v>No Delay</v>
      </c>
      <c r="AY1976">
        <f t="shared" si="538"/>
        <v>0</v>
      </c>
    </row>
    <row r="1977" spans="1:51" x14ac:dyDescent="0.2">
      <c r="A1977" s="3">
        <v>83048</v>
      </c>
      <c r="B1977" s="1" t="s">
        <v>151</v>
      </c>
      <c r="C1977" s="1" t="s">
        <v>65</v>
      </c>
      <c r="D1977" s="1" t="s">
        <v>130</v>
      </c>
      <c r="E1977" s="1" t="s">
        <v>152</v>
      </c>
      <c r="F1977" s="1" t="s">
        <v>152</v>
      </c>
      <c r="G1977" s="13" t="s">
        <v>1148</v>
      </c>
      <c r="H1977" s="12">
        <v>41123</v>
      </c>
      <c r="I1977" s="12" t="s">
        <v>1149</v>
      </c>
      <c r="J1977" s="12">
        <v>41063</v>
      </c>
      <c r="K1977" s="4">
        <v>3955</v>
      </c>
      <c r="L1977" s="1" t="s">
        <v>146</v>
      </c>
      <c r="M1977" s="1" t="s">
        <v>132</v>
      </c>
      <c r="N1977" s="1" t="s">
        <v>159</v>
      </c>
      <c r="O1977" s="1" t="s">
        <v>93</v>
      </c>
      <c r="P1977">
        <v>30</v>
      </c>
      <c r="Q1977">
        <v>13743</v>
      </c>
      <c r="R1977">
        <v>110493.72</v>
      </c>
      <c r="S1977">
        <v>8.0399999999999991</v>
      </c>
      <c r="T1977">
        <v>0.27</v>
      </c>
      <c r="U1977">
        <f t="shared" si="534"/>
        <v>110493.71999999999</v>
      </c>
      <c r="V1977">
        <f t="shared" si="535"/>
        <v>412290</v>
      </c>
      <c r="W1977" s="1" t="s">
        <v>155</v>
      </c>
      <c r="X1977" s="1" t="s">
        <v>1236</v>
      </c>
      <c r="Y1977" s="1" t="s">
        <v>156</v>
      </c>
      <c r="Z1977" s="3">
        <v>7726</v>
      </c>
      <c r="AA1977" s="4">
        <f t="shared" si="539"/>
        <v>1340</v>
      </c>
      <c r="AB1977" s="4">
        <f t="shared" si="543"/>
        <v>3753.0042214</v>
      </c>
      <c r="AC1977" s="4">
        <f t="shared" si="531"/>
        <v>1340</v>
      </c>
      <c r="AD1977" s="4">
        <f t="shared" si="540"/>
        <v>1340</v>
      </c>
      <c r="AE1977" s="4">
        <v>1340</v>
      </c>
      <c r="AF1977" s="4">
        <v>1340</v>
      </c>
      <c r="AG1977" s="4">
        <f t="shared" si="546"/>
        <v>1340</v>
      </c>
      <c r="AI1977" t="e">
        <f t="shared" si="536"/>
        <v>#N/A</v>
      </c>
      <c r="AJ1977">
        <v>17090</v>
      </c>
      <c r="AK1977" s="2">
        <v>17090</v>
      </c>
      <c r="AL1977" s="2">
        <f t="shared" si="547"/>
        <v>17090</v>
      </c>
      <c r="AM1977" s="4"/>
      <c r="AN1977" t="e">
        <f>VLOOKUP([1]!Tabelle13[[#This Row],[Vlookup this ID for freight costs]],$AL$2:$AL$6811,2,FALSE)</f>
        <v>#REF!</v>
      </c>
      <c r="AP1977">
        <v>154.91</v>
      </c>
      <c r="AQ1977">
        <v>154.91</v>
      </c>
      <c r="AR1977" s="4">
        <v>2</v>
      </c>
      <c r="AS1977" s="4">
        <v>8</v>
      </c>
      <c r="AT1977" s="4">
        <v>2012</v>
      </c>
      <c r="AU1977" s="4">
        <v>3</v>
      </c>
      <c r="AV1977" s="4">
        <v>6</v>
      </c>
      <c r="AW1977" s="4">
        <v>2012</v>
      </c>
      <c r="AX1977" t="str">
        <f t="shared" si="537"/>
        <v>No Delay</v>
      </c>
      <c r="AY1977">
        <f t="shared" si="538"/>
        <v>0</v>
      </c>
    </row>
    <row r="1978" spans="1:51" x14ac:dyDescent="0.2">
      <c r="A1978" s="3">
        <v>84716</v>
      </c>
      <c r="B1978" s="1" t="s">
        <v>175</v>
      </c>
      <c r="C1978" s="1" t="s">
        <v>165</v>
      </c>
      <c r="D1978" s="1" t="s">
        <v>130</v>
      </c>
      <c r="E1978" s="1" t="s">
        <v>53</v>
      </c>
      <c r="F1978" s="1" t="s">
        <v>53</v>
      </c>
      <c r="G1978" s="13" t="s">
        <v>474</v>
      </c>
      <c r="H1978" s="12">
        <v>41081</v>
      </c>
      <c r="I1978" s="12" t="s">
        <v>1739</v>
      </c>
      <c r="J1978" s="12">
        <v>40995</v>
      </c>
      <c r="K1978" s="4">
        <v>3830</v>
      </c>
      <c r="L1978" s="1" t="s">
        <v>146</v>
      </c>
      <c r="M1978" s="1" t="s">
        <v>132</v>
      </c>
      <c r="N1978" s="1" t="s">
        <v>292</v>
      </c>
      <c r="O1978" s="1" t="s">
        <v>93</v>
      </c>
      <c r="P1978">
        <v>30</v>
      </c>
      <c r="Q1978">
        <v>11852</v>
      </c>
      <c r="R1978">
        <v>198283.96</v>
      </c>
      <c r="S1978">
        <v>16.73</v>
      </c>
      <c r="T1978">
        <v>0.56000000000000005</v>
      </c>
      <c r="U1978">
        <f t="shared" si="534"/>
        <v>198283.96</v>
      </c>
      <c r="V1978">
        <f t="shared" si="535"/>
        <v>355560</v>
      </c>
      <c r="W1978" s="1" t="s">
        <v>160</v>
      </c>
      <c r="X1978" s="1" t="s">
        <v>1236</v>
      </c>
      <c r="Y1978" s="1" t="s">
        <v>161</v>
      </c>
      <c r="Z1978" s="3">
        <v>5149</v>
      </c>
      <c r="AA1978" s="4">
        <f t="shared" si="539"/>
        <v>1342</v>
      </c>
      <c r="AB1978" s="4">
        <f t="shared" si="543"/>
        <v>3545.4711316000003</v>
      </c>
      <c r="AC1978" s="4">
        <f t="shared" si="531"/>
        <v>1342</v>
      </c>
      <c r="AD1978" s="4">
        <f t="shared" si="540"/>
        <v>1342</v>
      </c>
      <c r="AE1978" s="4">
        <v>1342</v>
      </c>
      <c r="AF1978" s="4">
        <v>1342</v>
      </c>
      <c r="AG1978" s="4">
        <f t="shared" si="546"/>
        <v>1342</v>
      </c>
      <c r="AI1978" t="e">
        <f t="shared" si="536"/>
        <v>#N/A</v>
      </c>
      <c r="AJ1978">
        <v>6340.2</v>
      </c>
      <c r="AK1978" s="2">
        <v>6340.2</v>
      </c>
      <c r="AL1978" s="2">
        <f t="shared" si="547"/>
        <v>6340.2</v>
      </c>
      <c r="AM1978" s="4"/>
      <c r="AN1978" t="e">
        <f>VLOOKUP([1]!Tabelle13[[#This Row],[Vlookup this ID for freight costs]],$AL$2:$AL$6811,2,FALSE)</f>
        <v>#REF!</v>
      </c>
      <c r="AP1978">
        <v>277.99</v>
      </c>
      <c r="AQ1978">
        <v>277.99</v>
      </c>
      <c r="AR1978" s="4">
        <v>21</v>
      </c>
      <c r="AS1978" s="4">
        <v>6</v>
      </c>
      <c r="AT1978" s="4">
        <v>2012</v>
      </c>
      <c r="AU1978" s="4">
        <v>27</v>
      </c>
      <c r="AV1978" s="4">
        <v>4</v>
      </c>
      <c r="AW1978" s="4">
        <v>2012</v>
      </c>
      <c r="AX1978" t="str">
        <f t="shared" si="537"/>
        <v>No Delay</v>
      </c>
      <c r="AY1978">
        <f t="shared" si="538"/>
        <v>0</v>
      </c>
    </row>
    <row r="1979" spans="1:51" x14ac:dyDescent="0.2">
      <c r="A1979" s="3">
        <v>11674</v>
      </c>
      <c r="B1979" s="1" t="s">
        <v>88</v>
      </c>
      <c r="C1979" s="1" t="s">
        <v>89</v>
      </c>
      <c r="D1979" s="1" t="s">
        <v>130</v>
      </c>
      <c r="E1979" s="1" t="s">
        <v>53</v>
      </c>
      <c r="F1979" s="1" t="s">
        <v>53</v>
      </c>
      <c r="G1979" s="13" t="s">
        <v>1404</v>
      </c>
      <c r="H1979" s="12">
        <v>40050</v>
      </c>
      <c r="I1979" s="12" t="s">
        <v>1404</v>
      </c>
      <c r="J1979" s="12">
        <v>40050</v>
      </c>
      <c r="K1979" s="4">
        <v>1776</v>
      </c>
      <c r="L1979" s="1" t="s">
        <v>146</v>
      </c>
      <c r="M1979" s="1" t="s">
        <v>132</v>
      </c>
      <c r="N1979" s="1" t="s">
        <v>527</v>
      </c>
      <c r="O1979" s="1" t="s">
        <v>93</v>
      </c>
      <c r="P1979">
        <v>240</v>
      </c>
      <c r="Q1979">
        <v>2917</v>
      </c>
      <c r="R1979">
        <v>5600.64</v>
      </c>
      <c r="S1979">
        <v>1.92</v>
      </c>
      <c r="T1979">
        <v>0.01</v>
      </c>
      <c r="U1979">
        <f t="shared" si="534"/>
        <v>5600.6399999999994</v>
      </c>
      <c r="V1979">
        <f t="shared" si="535"/>
        <v>700080</v>
      </c>
      <c r="W1979" s="1" t="s">
        <v>155</v>
      </c>
      <c r="X1979" s="1" t="s">
        <v>1236</v>
      </c>
      <c r="Y1979" s="1" t="s">
        <v>156</v>
      </c>
      <c r="Z1979" s="3">
        <v>9211</v>
      </c>
      <c r="AA1979" s="4">
        <f t="shared" si="539"/>
        <v>1348</v>
      </c>
      <c r="AB1979" s="4">
        <f t="shared" si="543"/>
        <v>2564.8745386000001</v>
      </c>
      <c r="AC1979" s="4">
        <f t="shared" ref="AC1979:AC2042" si="548">AF1979</f>
        <v>1348</v>
      </c>
      <c r="AD1979" s="4">
        <f t="shared" si="540"/>
        <v>1348</v>
      </c>
      <c r="AE1979" s="4">
        <v>1348</v>
      </c>
      <c r="AF1979" s="4">
        <v>1348</v>
      </c>
      <c r="AG1979" s="4">
        <f t="shared" si="546"/>
        <v>1348</v>
      </c>
      <c r="AH1979" s="4">
        <v>84390</v>
      </c>
      <c r="AI1979">
        <f t="shared" si="536"/>
        <v>1228</v>
      </c>
      <c r="AJ1979">
        <v>5233.5200000000004</v>
      </c>
      <c r="AK1979" s="2">
        <v>5233.5200000000004</v>
      </c>
      <c r="AL1979" s="2">
        <f t="shared" si="547"/>
        <v>5233.5200000000004</v>
      </c>
      <c r="AM1979" s="4"/>
      <c r="AN1979" t="e">
        <f>VLOOKUP([1]!Tabelle13[[#This Row],[Vlookup this ID for freight costs]],$AL$2:$AL$6811,2,FALSE)</f>
        <v>#REF!</v>
      </c>
      <c r="AP1979">
        <v>10.98</v>
      </c>
      <c r="AQ1979">
        <v>10.98</v>
      </c>
      <c r="AR1979" s="4">
        <v>25</v>
      </c>
      <c r="AS1979" s="4">
        <v>8</v>
      </c>
      <c r="AT1979" s="4">
        <v>2009</v>
      </c>
      <c r="AU1979" s="4">
        <v>25</v>
      </c>
      <c r="AV1979" s="4">
        <v>8</v>
      </c>
      <c r="AW1979" s="4">
        <v>2009</v>
      </c>
      <c r="AX1979" t="str">
        <f t="shared" si="537"/>
        <v>No Delay</v>
      </c>
      <c r="AY1979">
        <f t="shared" si="538"/>
        <v>0</v>
      </c>
    </row>
    <row r="1980" spans="1:51" x14ac:dyDescent="0.2">
      <c r="A1980" s="3">
        <v>11675</v>
      </c>
      <c r="B1980" s="1" t="s">
        <v>88</v>
      </c>
      <c r="C1980" s="1" t="s">
        <v>89</v>
      </c>
      <c r="D1980" s="1" t="s">
        <v>130</v>
      </c>
      <c r="E1980" s="1" t="s">
        <v>53</v>
      </c>
      <c r="F1980" s="1" t="s">
        <v>53</v>
      </c>
      <c r="G1980" s="13" t="s">
        <v>1404</v>
      </c>
      <c r="H1980" s="12">
        <v>40050</v>
      </c>
      <c r="I1980" s="12" t="s">
        <v>1404</v>
      </c>
      <c r="J1980" s="12">
        <v>40050</v>
      </c>
      <c r="K1980" s="4">
        <v>1777</v>
      </c>
      <c r="L1980" s="1" t="s">
        <v>146</v>
      </c>
      <c r="M1980" s="1" t="s">
        <v>132</v>
      </c>
      <c r="N1980" s="1" t="s">
        <v>420</v>
      </c>
      <c r="O1980" s="1" t="s">
        <v>93</v>
      </c>
      <c r="P1980">
        <v>100</v>
      </c>
      <c r="Q1980">
        <v>3612</v>
      </c>
      <c r="R1980">
        <v>18060</v>
      </c>
      <c r="S1980">
        <v>5</v>
      </c>
      <c r="T1980">
        <v>0.05</v>
      </c>
      <c r="U1980">
        <f t="shared" si="534"/>
        <v>18060</v>
      </c>
      <c r="V1980">
        <f t="shared" si="535"/>
        <v>361200</v>
      </c>
      <c r="W1980" s="1" t="s">
        <v>155</v>
      </c>
      <c r="X1980" s="1" t="s">
        <v>1236</v>
      </c>
      <c r="Y1980" s="1" t="s">
        <v>156</v>
      </c>
      <c r="Z1980" s="3">
        <v>9211</v>
      </c>
      <c r="AA1980" s="4">
        <f t="shared" si="539"/>
        <v>1348</v>
      </c>
      <c r="AB1980" s="4">
        <f t="shared" si="543"/>
        <v>2641.1492595999998</v>
      </c>
      <c r="AC1980" s="4">
        <f t="shared" si="548"/>
        <v>1348</v>
      </c>
      <c r="AD1980" s="4">
        <f t="shared" si="540"/>
        <v>1348</v>
      </c>
      <c r="AE1980" s="3" t="s">
        <v>1740</v>
      </c>
      <c r="AF1980" s="3">
        <v>1348</v>
      </c>
      <c r="AG1980" s="4">
        <f>AI1980</f>
        <v>1348</v>
      </c>
      <c r="AH1980" s="4">
        <v>11674</v>
      </c>
      <c r="AI1980">
        <f t="shared" si="536"/>
        <v>1348</v>
      </c>
      <c r="AJ1980" t="s">
        <v>1740</v>
      </c>
      <c r="AK1980" s="2">
        <v>5233.5200000000004</v>
      </c>
      <c r="AL1980" s="2">
        <f>AN1980</f>
        <v>5233.5200000000004</v>
      </c>
      <c r="AM1980" s="4">
        <v>11674</v>
      </c>
      <c r="AN1980">
        <f>INDEX($AJ$2:$AJ$6811,MATCH(AM1980,$A$2:$A$6811,0))</f>
        <v>5233.5200000000004</v>
      </c>
      <c r="AP1980">
        <v>35.4</v>
      </c>
      <c r="AQ1980">
        <v>35.4</v>
      </c>
      <c r="AR1980" s="4">
        <v>25</v>
      </c>
      <c r="AS1980" s="4">
        <v>8</v>
      </c>
      <c r="AT1980" s="4">
        <v>2009</v>
      </c>
      <c r="AU1980" s="4">
        <v>25</v>
      </c>
      <c r="AV1980" s="4">
        <v>8</v>
      </c>
      <c r="AW1980" s="4">
        <v>2009</v>
      </c>
      <c r="AX1980" t="str">
        <f t="shared" si="537"/>
        <v>No Delay</v>
      </c>
      <c r="AY1980">
        <f t="shared" si="538"/>
        <v>0</v>
      </c>
    </row>
    <row r="1981" spans="1:51" x14ac:dyDescent="0.2">
      <c r="A1981" s="3">
        <v>85026</v>
      </c>
      <c r="B1981" s="1" t="s">
        <v>175</v>
      </c>
      <c r="C1981" s="1" t="s">
        <v>165</v>
      </c>
      <c r="D1981" s="1" t="s">
        <v>130</v>
      </c>
      <c r="E1981" s="1" t="s">
        <v>101</v>
      </c>
      <c r="F1981" s="1" t="s">
        <v>101</v>
      </c>
      <c r="G1981" s="13" t="s">
        <v>746</v>
      </c>
      <c r="H1981" s="12">
        <v>42124</v>
      </c>
      <c r="I1981" s="12" t="s">
        <v>1741</v>
      </c>
      <c r="J1981" s="12">
        <v>42118</v>
      </c>
      <c r="K1981" s="4">
        <v>6461</v>
      </c>
      <c r="L1981" s="1" t="s">
        <v>146</v>
      </c>
      <c r="M1981" s="1" t="s">
        <v>132</v>
      </c>
      <c r="N1981" s="1" t="s">
        <v>238</v>
      </c>
      <c r="O1981" s="1" t="s">
        <v>93</v>
      </c>
      <c r="P1981">
        <v>30</v>
      </c>
      <c r="Q1981">
        <v>13549</v>
      </c>
      <c r="R1981">
        <v>62189.91</v>
      </c>
      <c r="S1981">
        <v>4.59</v>
      </c>
      <c r="T1981">
        <v>0.15</v>
      </c>
      <c r="U1981">
        <f t="shared" si="534"/>
        <v>62189.909999999996</v>
      </c>
      <c r="V1981">
        <f t="shared" si="535"/>
        <v>406470</v>
      </c>
      <c r="W1981" s="1" t="s">
        <v>1487</v>
      </c>
      <c r="X1981" s="1" t="s">
        <v>1236</v>
      </c>
      <c r="Y1981" s="1" t="s">
        <v>161</v>
      </c>
      <c r="Z1981" s="3">
        <v>10896</v>
      </c>
      <c r="AA1981" s="4">
        <f t="shared" si="539"/>
        <v>1354</v>
      </c>
      <c r="AB1981" s="4">
        <f t="shared" si="543"/>
        <v>3731.7131482</v>
      </c>
      <c r="AC1981" s="4">
        <f t="shared" si="548"/>
        <v>1354</v>
      </c>
      <c r="AD1981" s="4">
        <f t="shared" si="540"/>
        <v>1354</v>
      </c>
      <c r="AE1981" s="4">
        <v>1354</v>
      </c>
      <c r="AF1981" s="4">
        <v>1354</v>
      </c>
      <c r="AG1981" s="4">
        <f t="shared" ref="AG1981:AG1986" si="549">AE1981</f>
        <v>1354</v>
      </c>
      <c r="AI1981" t="e">
        <f t="shared" si="536"/>
        <v>#N/A</v>
      </c>
      <c r="AJ1981" t="s">
        <v>81</v>
      </c>
      <c r="AK1981" s="2"/>
      <c r="AL1981" s="2" t="str">
        <f t="shared" ref="AL1981:AL1986" si="550">AJ1981</f>
        <v>Freight Included in Commodity Cost</v>
      </c>
      <c r="AM1981" s="4"/>
      <c r="AN1981" t="e">
        <f>VLOOKUP([1]!Tabelle13[[#This Row],[Vlookup this ID for freight costs]],$AL$2:$AL$6811,2,FALSE)</f>
        <v>#REF!</v>
      </c>
      <c r="AP1981">
        <v>63.93</v>
      </c>
      <c r="AQ1981">
        <v>63.93</v>
      </c>
      <c r="AR1981" s="4">
        <v>30</v>
      </c>
      <c r="AS1981" s="4">
        <v>4</v>
      </c>
      <c r="AT1981" s="4">
        <v>2015</v>
      </c>
      <c r="AU1981" s="4">
        <v>24</v>
      </c>
      <c r="AV1981" s="4">
        <v>4</v>
      </c>
      <c r="AW1981" s="4">
        <v>2015</v>
      </c>
      <c r="AX1981" t="str">
        <f t="shared" si="537"/>
        <v>No Delay</v>
      </c>
      <c r="AY1981">
        <f t="shared" si="538"/>
        <v>0</v>
      </c>
    </row>
    <row r="1982" spans="1:51" x14ac:dyDescent="0.2">
      <c r="A1982" s="3">
        <v>84936</v>
      </c>
      <c r="B1982" s="1" t="s">
        <v>172</v>
      </c>
      <c r="C1982" s="1" t="s">
        <v>114</v>
      </c>
      <c r="D1982" s="1" t="s">
        <v>130</v>
      </c>
      <c r="E1982" s="1" t="s">
        <v>53</v>
      </c>
      <c r="F1982" s="1" t="s">
        <v>53</v>
      </c>
      <c r="G1982" s="13" t="s">
        <v>1303</v>
      </c>
      <c r="H1982" s="12">
        <v>41806</v>
      </c>
      <c r="I1982" s="12" t="s">
        <v>1485</v>
      </c>
      <c r="J1982" s="12">
        <v>41837</v>
      </c>
      <c r="K1982" s="4">
        <v>5680</v>
      </c>
      <c r="L1982" s="1" t="s">
        <v>146</v>
      </c>
      <c r="M1982" s="1" t="s">
        <v>132</v>
      </c>
      <c r="N1982" s="1" t="s">
        <v>1520</v>
      </c>
      <c r="O1982" s="1" t="s">
        <v>93</v>
      </c>
      <c r="P1982">
        <v>100</v>
      </c>
      <c r="Q1982">
        <v>6778</v>
      </c>
      <c r="R1982">
        <v>8811.4</v>
      </c>
      <c r="S1982">
        <v>1.3</v>
      </c>
      <c r="T1982">
        <v>0.01</v>
      </c>
      <c r="U1982">
        <f t="shared" si="534"/>
        <v>8811.4</v>
      </c>
      <c r="V1982">
        <f t="shared" si="535"/>
        <v>677800</v>
      </c>
      <c r="W1982" s="1" t="s">
        <v>155</v>
      </c>
      <c r="X1982" s="1" t="s">
        <v>1236</v>
      </c>
      <c r="Y1982" s="1" t="s">
        <v>156</v>
      </c>
      <c r="Z1982" s="3">
        <v>6648</v>
      </c>
      <c r="AA1982" s="4">
        <f t="shared" si="539"/>
        <v>1358</v>
      </c>
      <c r="AB1982" s="4">
        <f t="shared" si="543"/>
        <v>2988.6107944</v>
      </c>
      <c r="AC1982" s="4">
        <f t="shared" si="548"/>
        <v>1358</v>
      </c>
      <c r="AD1982" s="4">
        <f t="shared" si="540"/>
        <v>1358</v>
      </c>
      <c r="AE1982" s="4">
        <v>1358</v>
      </c>
      <c r="AF1982" s="4">
        <v>1358</v>
      </c>
      <c r="AG1982" s="4">
        <f t="shared" si="549"/>
        <v>1358</v>
      </c>
      <c r="AI1982" t="e">
        <f t="shared" si="536"/>
        <v>#N/A</v>
      </c>
      <c r="AJ1982">
        <v>3150.3</v>
      </c>
      <c r="AK1982" s="2">
        <v>3150.3</v>
      </c>
      <c r="AL1982" s="2">
        <f t="shared" si="550"/>
        <v>3150.3</v>
      </c>
      <c r="AM1982" s="4"/>
      <c r="AN1982" t="e">
        <f>VLOOKUP([1]!Tabelle13[[#This Row],[Vlookup this ID for freight costs]],$AL$2:$AL$6811,2,FALSE)</f>
        <v>#REF!</v>
      </c>
      <c r="AP1982">
        <v>9.06</v>
      </c>
      <c r="AQ1982">
        <v>9.06</v>
      </c>
      <c r="AR1982" s="4">
        <v>16</v>
      </c>
      <c r="AS1982" s="4">
        <v>6</v>
      </c>
      <c r="AT1982" s="4">
        <v>2014</v>
      </c>
      <c r="AU1982" s="4">
        <v>17</v>
      </c>
      <c r="AV1982" s="4">
        <v>7</v>
      </c>
      <c r="AW1982" s="4">
        <v>2014</v>
      </c>
      <c r="AX1982" t="str">
        <f t="shared" si="537"/>
        <v>Delay</v>
      </c>
      <c r="AY1982">
        <f t="shared" si="538"/>
        <v>31</v>
      </c>
    </row>
    <row r="1983" spans="1:51" x14ac:dyDescent="0.2">
      <c r="A1983" s="3">
        <v>16923</v>
      </c>
      <c r="B1983" s="1" t="s">
        <v>151</v>
      </c>
      <c r="C1983" s="1" t="s">
        <v>65</v>
      </c>
      <c r="D1983" s="1" t="s">
        <v>52</v>
      </c>
      <c r="E1983" s="1" t="s">
        <v>53</v>
      </c>
      <c r="F1983" s="1" t="s">
        <v>53</v>
      </c>
      <c r="G1983" s="13" t="s">
        <v>1742</v>
      </c>
      <c r="H1983" s="12">
        <v>41202</v>
      </c>
      <c r="I1983" s="12" t="s">
        <v>1742</v>
      </c>
      <c r="J1983" s="12">
        <v>41202</v>
      </c>
      <c r="K1983" s="4">
        <v>4223</v>
      </c>
      <c r="L1983" s="1" t="s">
        <v>146</v>
      </c>
      <c r="M1983" s="1" t="s">
        <v>414</v>
      </c>
      <c r="N1983" s="1" t="s">
        <v>415</v>
      </c>
      <c r="O1983" s="1" t="s">
        <v>93</v>
      </c>
      <c r="P1983">
        <v>30</v>
      </c>
      <c r="Q1983">
        <v>10150</v>
      </c>
      <c r="R1983">
        <v>228375</v>
      </c>
      <c r="S1983">
        <v>22.5</v>
      </c>
      <c r="T1983">
        <v>0.75</v>
      </c>
      <c r="U1983">
        <f t="shared" si="534"/>
        <v>228375</v>
      </c>
      <c r="V1983">
        <f t="shared" si="535"/>
        <v>304500</v>
      </c>
      <c r="W1983" s="1" t="s">
        <v>160</v>
      </c>
      <c r="X1983" s="1" t="s">
        <v>1236</v>
      </c>
      <c r="Y1983" s="1" t="s">
        <v>161</v>
      </c>
      <c r="Z1983" s="3">
        <v>7348</v>
      </c>
      <c r="AA1983" s="4">
        <f t="shared" si="539"/>
        <v>1360</v>
      </c>
      <c r="AB1983" s="4">
        <f t="shared" si="543"/>
        <v>3358.6803760000003</v>
      </c>
      <c r="AC1983" s="4">
        <f t="shared" si="548"/>
        <v>1360</v>
      </c>
      <c r="AD1983" s="4">
        <f t="shared" si="540"/>
        <v>1360</v>
      </c>
      <c r="AE1983" s="4">
        <v>1360</v>
      </c>
      <c r="AF1983" s="4">
        <v>1360</v>
      </c>
      <c r="AG1983" s="4">
        <f t="shared" si="549"/>
        <v>1360</v>
      </c>
      <c r="AI1983" t="e">
        <f t="shared" si="536"/>
        <v>#N/A</v>
      </c>
      <c r="AJ1983">
        <v>7665.38</v>
      </c>
      <c r="AK1983" s="2">
        <v>7665.38</v>
      </c>
      <c r="AL1983" s="2">
        <f t="shared" si="550"/>
        <v>7665.38</v>
      </c>
      <c r="AM1983" s="4"/>
      <c r="AN1983" t="e">
        <f>VLOOKUP([1]!Tabelle13[[#This Row],[Vlookup this ID for freight costs]],$AL$2:$AL$6811,2,FALSE)</f>
        <v>#REF!</v>
      </c>
      <c r="AP1983">
        <v>320.18</v>
      </c>
      <c r="AQ1983">
        <v>320.18</v>
      </c>
      <c r="AR1983" s="4">
        <v>20</v>
      </c>
      <c r="AS1983" s="4">
        <v>10</v>
      </c>
      <c r="AT1983" s="4">
        <v>2012</v>
      </c>
      <c r="AU1983" s="4">
        <v>20</v>
      </c>
      <c r="AV1983" s="4">
        <v>10</v>
      </c>
      <c r="AW1983" s="4">
        <v>2012</v>
      </c>
      <c r="AX1983" t="str">
        <f t="shared" si="537"/>
        <v>No Delay</v>
      </c>
      <c r="AY1983">
        <f t="shared" si="538"/>
        <v>0</v>
      </c>
    </row>
    <row r="1984" spans="1:51" x14ac:dyDescent="0.2">
      <c r="A1984" s="3">
        <v>12864</v>
      </c>
      <c r="B1984" s="1" t="s">
        <v>584</v>
      </c>
      <c r="C1984" s="1" t="s">
        <v>65</v>
      </c>
      <c r="D1984" s="1" t="s">
        <v>130</v>
      </c>
      <c r="E1984" s="1" t="s">
        <v>152</v>
      </c>
      <c r="F1984" s="1" t="s">
        <v>152</v>
      </c>
      <c r="G1984" s="13" t="s">
        <v>166</v>
      </c>
      <c r="H1984" s="12">
        <v>39891</v>
      </c>
      <c r="I1984" s="12" t="s">
        <v>166</v>
      </c>
      <c r="J1984" s="12">
        <v>39891</v>
      </c>
      <c r="K1984" s="4">
        <v>1418</v>
      </c>
      <c r="L1984" s="1" t="s">
        <v>146</v>
      </c>
      <c r="M1984" s="1" t="s">
        <v>132</v>
      </c>
      <c r="N1984" s="1" t="s">
        <v>167</v>
      </c>
      <c r="O1984" s="1" t="s">
        <v>93</v>
      </c>
      <c r="P1984">
        <v>30</v>
      </c>
      <c r="Q1984">
        <v>16000</v>
      </c>
      <c r="R1984">
        <v>155520</v>
      </c>
      <c r="S1984">
        <v>9.7200000000000006</v>
      </c>
      <c r="T1984">
        <v>0.32</v>
      </c>
      <c r="U1984">
        <f t="shared" si="534"/>
        <v>155520</v>
      </c>
      <c r="V1984">
        <f t="shared" si="535"/>
        <v>480000</v>
      </c>
      <c r="W1984" s="1" t="s">
        <v>155</v>
      </c>
      <c r="X1984" s="1" t="s">
        <v>1236</v>
      </c>
      <c r="Y1984" s="1" t="s">
        <v>156</v>
      </c>
      <c r="Z1984" s="3">
        <v>7726</v>
      </c>
      <c r="AA1984" s="4">
        <f t="shared" si="539"/>
        <v>1364</v>
      </c>
      <c r="AB1984" s="4">
        <f t="shared" si="543"/>
        <v>4000.7050060000001</v>
      </c>
      <c r="AC1984" s="4">
        <f t="shared" si="548"/>
        <v>1364</v>
      </c>
      <c r="AD1984" s="4">
        <f t="shared" si="540"/>
        <v>2448.6967088571432</v>
      </c>
      <c r="AE1984" s="4">
        <v>1364</v>
      </c>
      <c r="AF1984" s="4">
        <v>1364</v>
      </c>
      <c r="AG1984" s="4">
        <f t="shared" si="549"/>
        <v>1364</v>
      </c>
      <c r="AI1984" t="e">
        <f t="shared" si="536"/>
        <v>#N/A</v>
      </c>
      <c r="AJ1984" t="s">
        <v>81</v>
      </c>
      <c r="AK1984" s="2"/>
      <c r="AL1984" s="2" t="str">
        <f t="shared" si="550"/>
        <v>Freight Included in Commodity Cost</v>
      </c>
      <c r="AM1984" s="4"/>
      <c r="AN1984" t="e">
        <f>VLOOKUP([1]!Tabelle13[[#This Row],[Vlookup this ID for freight costs]],$AL$2:$AL$6811,2,FALSE)</f>
        <v>#REF!</v>
      </c>
      <c r="AP1984">
        <v>304.82</v>
      </c>
      <c r="AQ1984">
        <v>304.82</v>
      </c>
      <c r="AR1984" s="4">
        <v>19</v>
      </c>
      <c r="AS1984" s="4">
        <v>4</v>
      </c>
      <c r="AT1984" s="4">
        <v>2009</v>
      </c>
      <c r="AU1984" s="4">
        <v>19</v>
      </c>
      <c r="AV1984" s="4">
        <v>4</v>
      </c>
      <c r="AW1984" s="4">
        <v>2009</v>
      </c>
      <c r="AX1984" t="str">
        <f t="shared" si="537"/>
        <v>No Delay</v>
      </c>
      <c r="AY1984">
        <f t="shared" si="538"/>
        <v>0</v>
      </c>
    </row>
    <row r="1985" spans="1:51" x14ac:dyDescent="0.2">
      <c r="A1985" s="3">
        <v>10965</v>
      </c>
      <c r="B1985" s="1" t="s">
        <v>1727</v>
      </c>
      <c r="C1985" s="1" t="s">
        <v>65</v>
      </c>
      <c r="D1985" s="1" t="s">
        <v>130</v>
      </c>
      <c r="E1985" s="1" t="s">
        <v>53</v>
      </c>
      <c r="F1985" s="1" t="s">
        <v>53</v>
      </c>
      <c r="G1985" s="13" t="s">
        <v>1127</v>
      </c>
      <c r="H1985" s="12">
        <v>39633</v>
      </c>
      <c r="I1985" s="12" t="s">
        <v>1127</v>
      </c>
      <c r="J1985" s="12">
        <v>39633</v>
      </c>
      <c r="K1985" s="4">
        <v>926</v>
      </c>
      <c r="L1985" s="1" t="s">
        <v>146</v>
      </c>
      <c r="M1985" s="1" t="s">
        <v>132</v>
      </c>
      <c r="N1985" s="1" t="s">
        <v>147</v>
      </c>
      <c r="O1985" s="1" t="s">
        <v>148</v>
      </c>
      <c r="P1985">
        <v>30</v>
      </c>
      <c r="Q1985">
        <v>15000</v>
      </c>
      <c r="R1985">
        <v>393750</v>
      </c>
      <c r="S1985">
        <v>26.25</v>
      </c>
      <c r="T1985">
        <v>0.88</v>
      </c>
      <c r="U1985">
        <f t="shared" si="534"/>
        <v>393750</v>
      </c>
      <c r="V1985">
        <f t="shared" si="535"/>
        <v>450000</v>
      </c>
      <c r="W1985" s="1" t="s">
        <v>149</v>
      </c>
      <c r="X1985" s="1" t="s">
        <v>150</v>
      </c>
      <c r="Y1985" s="1" t="s">
        <v>150</v>
      </c>
      <c r="Z1985" s="3">
        <v>4785</v>
      </c>
      <c r="AA1985" s="4">
        <f t="shared" si="539"/>
        <v>1365</v>
      </c>
      <c r="AB1985" s="4">
        <f t="shared" si="543"/>
        <v>3890.957206</v>
      </c>
      <c r="AC1985" s="4">
        <f t="shared" si="548"/>
        <v>1365</v>
      </c>
      <c r="AD1985" s="4">
        <f t="shared" si="540"/>
        <v>1585.0541603333331</v>
      </c>
      <c r="AE1985" s="4">
        <v>1365</v>
      </c>
      <c r="AF1985" s="4">
        <v>1365</v>
      </c>
      <c r="AG1985" s="4">
        <f t="shared" si="549"/>
        <v>1365</v>
      </c>
      <c r="AH1985" s="4">
        <v>82483</v>
      </c>
      <c r="AI1985">
        <f t="shared" si="536"/>
        <v>7114</v>
      </c>
      <c r="AJ1985">
        <v>9904.65</v>
      </c>
      <c r="AK1985" s="2">
        <v>9904.65</v>
      </c>
      <c r="AL1985" s="2">
        <f t="shared" si="550"/>
        <v>9904.65</v>
      </c>
      <c r="AM1985" s="4"/>
      <c r="AN1985" t="e">
        <f>VLOOKUP([1]!Tabelle13[[#This Row],[Vlookup this ID for freight costs]],$AL$2:$AL$6811,2,FALSE)</f>
        <v>#REF!</v>
      </c>
      <c r="AP1985">
        <v>630</v>
      </c>
      <c r="AQ1985">
        <v>630</v>
      </c>
      <c r="AR1985" s="4">
        <v>4</v>
      </c>
      <c r="AS1985" s="4">
        <v>7</v>
      </c>
      <c r="AT1985" s="4">
        <v>2008</v>
      </c>
      <c r="AU1985" s="4">
        <v>4</v>
      </c>
      <c r="AV1985" s="4">
        <v>7</v>
      </c>
      <c r="AW1985" s="4">
        <v>2008</v>
      </c>
      <c r="AX1985" t="str">
        <f t="shared" si="537"/>
        <v>No Delay</v>
      </c>
      <c r="AY1985">
        <f t="shared" si="538"/>
        <v>0</v>
      </c>
    </row>
    <row r="1986" spans="1:51" x14ac:dyDescent="0.2">
      <c r="A1986" s="3">
        <v>83663</v>
      </c>
      <c r="B1986" s="1" t="s">
        <v>175</v>
      </c>
      <c r="C1986" s="1" t="s">
        <v>165</v>
      </c>
      <c r="D1986" s="1" t="s">
        <v>130</v>
      </c>
      <c r="E1986" s="1" t="s">
        <v>53</v>
      </c>
      <c r="F1986" s="1" t="s">
        <v>53</v>
      </c>
      <c r="G1986" s="13" t="s">
        <v>1743</v>
      </c>
      <c r="H1986" s="12">
        <v>41342</v>
      </c>
      <c r="I1986" s="12" t="s">
        <v>1744</v>
      </c>
      <c r="J1986" s="12">
        <v>41340</v>
      </c>
      <c r="K1986" s="4">
        <v>4504</v>
      </c>
      <c r="L1986" s="1" t="s">
        <v>146</v>
      </c>
      <c r="M1986" s="1" t="s">
        <v>132</v>
      </c>
      <c r="N1986" s="1" t="s">
        <v>1524</v>
      </c>
      <c r="O1986" s="1" t="s">
        <v>93</v>
      </c>
      <c r="P1986">
        <v>30</v>
      </c>
      <c r="Q1986">
        <v>5277</v>
      </c>
      <c r="R1986">
        <v>63904.47</v>
      </c>
      <c r="S1986">
        <v>12.11</v>
      </c>
      <c r="T1986">
        <v>0.4</v>
      </c>
      <c r="U1986">
        <f t="shared" ref="U1986:U2049" si="551">S1986*Q1986</f>
        <v>63904.469999999994</v>
      </c>
      <c r="V1986">
        <f t="shared" ref="V1986:V2049" si="552">Q1986*P1986</f>
        <v>158310</v>
      </c>
      <c r="W1986" s="1" t="s">
        <v>160</v>
      </c>
      <c r="X1986" s="1" t="s">
        <v>1236</v>
      </c>
      <c r="Y1986" s="1" t="s">
        <v>161</v>
      </c>
      <c r="Z1986" s="3">
        <v>5149</v>
      </c>
      <c r="AA1986" s="4">
        <f t="shared" si="539"/>
        <v>1366</v>
      </c>
      <c r="AB1986" s="4">
        <f t="shared" si="543"/>
        <v>2823.8793465999997</v>
      </c>
      <c r="AC1986" s="4">
        <f t="shared" si="548"/>
        <v>1366</v>
      </c>
      <c r="AD1986" s="4">
        <f t="shared" si="540"/>
        <v>1366</v>
      </c>
      <c r="AE1986" s="4">
        <v>1366</v>
      </c>
      <c r="AF1986" s="4">
        <v>1366</v>
      </c>
      <c r="AG1986" s="4">
        <f t="shared" si="549"/>
        <v>1366</v>
      </c>
      <c r="AI1986" t="e">
        <f t="shared" ref="AI1986:AI2049" si="553">INDEX($AE$2:$AE$6811,MATCH(AH1986,$A$2:$A$6811,0))</f>
        <v>#N/A</v>
      </c>
      <c r="AJ1986">
        <v>8507.01</v>
      </c>
      <c r="AK1986" s="2">
        <v>8507.01</v>
      </c>
      <c r="AL1986" s="2">
        <f t="shared" si="550"/>
        <v>8507.01</v>
      </c>
      <c r="AM1986" s="4"/>
      <c r="AN1986" t="e">
        <f>VLOOKUP([1]!Tabelle13[[#This Row],[Vlookup this ID for freight costs]],$AL$2:$AL$6811,2,FALSE)</f>
        <v>#REF!</v>
      </c>
      <c r="AP1986">
        <v>79.05</v>
      </c>
      <c r="AQ1986">
        <v>79.05</v>
      </c>
      <c r="AR1986" s="4">
        <v>9</v>
      </c>
      <c r="AS1986" s="4">
        <v>4</v>
      </c>
      <c r="AT1986" s="4">
        <v>2013</v>
      </c>
      <c r="AU1986" s="4">
        <v>7</v>
      </c>
      <c r="AV1986" s="4">
        <v>4</v>
      </c>
      <c r="AW1986" s="4">
        <v>2013</v>
      </c>
      <c r="AX1986" t="str">
        <f t="shared" ref="AX1986:AX2049" si="554">IF(DATE(AW1986,AV1986,AU1986)&lt;=DATE(AT1986,AS1986,AR1986),"No Delay","Delay")</f>
        <v>No Delay</v>
      </c>
      <c r="AY1986">
        <f t="shared" ref="AY1986:AY2049" si="555">IF(_xlfn.DAYS(J1986,H1986)&gt;0, _xlfn.DAYS(J1986,H1986),0)</f>
        <v>0</v>
      </c>
    </row>
    <row r="1987" spans="1:51" x14ac:dyDescent="0.2">
      <c r="A1987" s="3">
        <v>85338</v>
      </c>
      <c r="B1987" s="1" t="s">
        <v>175</v>
      </c>
      <c r="C1987" s="1" t="s">
        <v>165</v>
      </c>
      <c r="D1987" s="1" t="s">
        <v>130</v>
      </c>
      <c r="E1987" s="1" t="s">
        <v>53</v>
      </c>
      <c r="F1987" s="1" t="s">
        <v>53</v>
      </c>
      <c r="G1987" s="13" t="s">
        <v>1743</v>
      </c>
      <c r="H1987" s="12">
        <v>41342</v>
      </c>
      <c r="I1987" s="12" t="s">
        <v>1744</v>
      </c>
      <c r="J1987" s="12">
        <v>41340</v>
      </c>
      <c r="K1987" s="4">
        <v>4508</v>
      </c>
      <c r="L1987" s="1" t="s">
        <v>146</v>
      </c>
      <c r="M1987" s="1" t="s">
        <v>132</v>
      </c>
      <c r="N1987" s="1" t="s">
        <v>265</v>
      </c>
      <c r="O1987" s="1" t="s">
        <v>93</v>
      </c>
      <c r="P1987">
        <v>60</v>
      </c>
      <c r="Q1987">
        <v>7875</v>
      </c>
      <c r="R1987">
        <v>17797.5</v>
      </c>
      <c r="S1987">
        <v>2.2599999999999998</v>
      </c>
      <c r="T1987">
        <v>0.04</v>
      </c>
      <c r="U1987">
        <f t="shared" si="551"/>
        <v>17797.5</v>
      </c>
      <c r="V1987">
        <f t="shared" si="552"/>
        <v>472500</v>
      </c>
      <c r="W1987" s="1" t="s">
        <v>155</v>
      </c>
      <c r="X1987" s="1" t="s">
        <v>1236</v>
      </c>
      <c r="Y1987" s="1" t="s">
        <v>156</v>
      </c>
      <c r="Z1987" s="3">
        <v>5457</v>
      </c>
      <c r="AA1987" s="4">
        <f t="shared" ref="AA1987:AA2050" si="556">AF1987</f>
        <v>1366</v>
      </c>
      <c r="AB1987" s="4">
        <f t="shared" si="543"/>
        <v>3109.0041310000001</v>
      </c>
      <c r="AC1987" s="4">
        <f t="shared" si="548"/>
        <v>1366</v>
      </c>
      <c r="AD1987" s="4">
        <f t="shared" si="540"/>
        <v>2367.25</v>
      </c>
      <c r="AE1987" s="3" t="s">
        <v>1745</v>
      </c>
      <c r="AF1987" s="3">
        <v>1366</v>
      </c>
      <c r="AG1987" s="4">
        <f>AI1987</f>
        <v>1366</v>
      </c>
      <c r="AH1987" s="4">
        <v>83663</v>
      </c>
      <c r="AI1987">
        <f t="shared" si="553"/>
        <v>1366</v>
      </c>
      <c r="AJ1987" t="s">
        <v>1745</v>
      </c>
      <c r="AK1987" s="2">
        <v>8507.01</v>
      </c>
      <c r="AL1987" s="2">
        <f>AN1987</f>
        <v>8507.01</v>
      </c>
      <c r="AM1987" s="4">
        <v>83663</v>
      </c>
      <c r="AN1987">
        <f>INDEX($AJ$2:$AJ$6811,MATCH(AM1987,$A$2:$A$6811,0))</f>
        <v>8507.01</v>
      </c>
      <c r="AP1987">
        <v>22.02</v>
      </c>
      <c r="AQ1987">
        <v>22.02</v>
      </c>
      <c r="AR1987" s="4">
        <v>9</v>
      </c>
      <c r="AS1987" s="4">
        <v>4</v>
      </c>
      <c r="AT1987" s="4">
        <v>2013</v>
      </c>
      <c r="AU1987" s="4">
        <v>7</v>
      </c>
      <c r="AV1987" s="4">
        <v>4</v>
      </c>
      <c r="AW1987" s="4">
        <v>2013</v>
      </c>
      <c r="AX1987" t="str">
        <f t="shared" si="554"/>
        <v>No Delay</v>
      </c>
      <c r="AY1987">
        <f t="shared" si="555"/>
        <v>0</v>
      </c>
    </row>
    <row r="1988" spans="1:51" x14ac:dyDescent="0.2">
      <c r="A1988" s="3">
        <v>85125</v>
      </c>
      <c r="B1988" s="1" t="s">
        <v>151</v>
      </c>
      <c r="C1988" s="1" t="s">
        <v>65</v>
      </c>
      <c r="D1988" s="1" t="s">
        <v>130</v>
      </c>
      <c r="E1988" s="1" t="s">
        <v>53</v>
      </c>
      <c r="F1988" s="1" t="s">
        <v>53</v>
      </c>
      <c r="G1988" s="13" t="s">
        <v>189</v>
      </c>
      <c r="H1988" s="12">
        <v>40374</v>
      </c>
      <c r="I1988" s="12" t="s">
        <v>190</v>
      </c>
      <c r="J1988" s="12">
        <v>40357</v>
      </c>
      <c r="K1988" s="4">
        <v>2580</v>
      </c>
      <c r="L1988" s="1" t="s">
        <v>146</v>
      </c>
      <c r="M1988" s="1" t="s">
        <v>132</v>
      </c>
      <c r="N1988" s="1" t="s">
        <v>265</v>
      </c>
      <c r="O1988" s="1" t="s">
        <v>93</v>
      </c>
      <c r="P1988">
        <v>60</v>
      </c>
      <c r="Q1988">
        <v>20000</v>
      </c>
      <c r="R1988">
        <v>54600</v>
      </c>
      <c r="S1988">
        <v>2.73</v>
      </c>
      <c r="T1988">
        <v>0.05</v>
      </c>
      <c r="U1988">
        <f t="shared" si="551"/>
        <v>54600</v>
      </c>
      <c r="V1988">
        <f t="shared" si="552"/>
        <v>1200000</v>
      </c>
      <c r="W1988" s="1" t="s">
        <v>197</v>
      </c>
      <c r="X1988" s="1" t="s">
        <v>1236</v>
      </c>
      <c r="Y1988" s="1" t="s">
        <v>3082</v>
      </c>
      <c r="Z1988" s="3">
        <v>7428</v>
      </c>
      <c r="AA1988" s="4">
        <f t="shared" si="556"/>
        <v>1370</v>
      </c>
      <c r="AB1988" s="4">
        <f t="shared" si="543"/>
        <v>4439.6962060000005</v>
      </c>
      <c r="AC1988" s="4">
        <f t="shared" si="548"/>
        <v>1370</v>
      </c>
      <c r="AD1988" s="4">
        <f t="shared" si="540"/>
        <v>3737.3055555555557</v>
      </c>
      <c r="AE1988" s="4">
        <v>1370</v>
      </c>
      <c r="AF1988" s="4">
        <v>1370</v>
      </c>
      <c r="AG1988" s="4">
        <f t="shared" ref="AG1988:AG2003" si="557">AE1988</f>
        <v>1370</v>
      </c>
      <c r="AI1988" t="e">
        <f t="shared" si="553"/>
        <v>#N/A</v>
      </c>
      <c r="AJ1988" t="s">
        <v>81</v>
      </c>
      <c r="AK1988" s="2"/>
      <c r="AL1988" s="2" t="str">
        <f t="shared" ref="AL1988:AL2003" si="558">AJ1988</f>
        <v>Freight Included in Commodity Cost</v>
      </c>
      <c r="AM1988" s="4"/>
      <c r="AN1988" t="e">
        <f>VLOOKUP([1]!Tabelle13[[#This Row],[Vlookup this ID for freight costs]],$AL$2:$AL$6811,2,FALSE)</f>
        <v>#REF!</v>
      </c>
      <c r="AP1988">
        <v>117.72</v>
      </c>
      <c r="AQ1988">
        <v>117.72</v>
      </c>
      <c r="AR1988" s="4">
        <v>15</v>
      </c>
      <c r="AS1988" s="4">
        <v>7</v>
      </c>
      <c r="AT1988" s="4">
        <v>2010</v>
      </c>
      <c r="AU1988" s="4">
        <v>28</v>
      </c>
      <c r="AV1988" s="4">
        <v>6</v>
      </c>
      <c r="AW1988" s="4">
        <v>2010</v>
      </c>
      <c r="AX1988" t="str">
        <f t="shared" si="554"/>
        <v>No Delay</v>
      </c>
      <c r="AY1988">
        <f t="shared" si="555"/>
        <v>0</v>
      </c>
    </row>
    <row r="1989" spans="1:51" x14ac:dyDescent="0.2">
      <c r="A1989" s="3">
        <v>84995</v>
      </c>
      <c r="B1989" s="1" t="s">
        <v>140</v>
      </c>
      <c r="C1989" s="1" t="s">
        <v>99</v>
      </c>
      <c r="D1989" s="1" t="s">
        <v>130</v>
      </c>
      <c r="E1989" s="1" t="s">
        <v>101</v>
      </c>
      <c r="F1989" s="1" t="s">
        <v>101</v>
      </c>
      <c r="G1989" s="13" t="s">
        <v>466</v>
      </c>
      <c r="H1989" s="12">
        <v>42034</v>
      </c>
      <c r="I1989" s="12" t="s">
        <v>1746</v>
      </c>
      <c r="J1989" s="12">
        <v>42032</v>
      </c>
      <c r="K1989" s="4">
        <v>6256</v>
      </c>
      <c r="L1989" s="1" t="s">
        <v>146</v>
      </c>
      <c r="M1989" s="1" t="s">
        <v>132</v>
      </c>
      <c r="N1989" s="1" t="s">
        <v>292</v>
      </c>
      <c r="O1989" s="1" t="s">
        <v>93</v>
      </c>
      <c r="P1989">
        <v>30</v>
      </c>
      <c r="Q1989">
        <v>12783</v>
      </c>
      <c r="R1989">
        <v>151989.87</v>
      </c>
      <c r="S1989">
        <v>11.89</v>
      </c>
      <c r="T1989">
        <v>0.4</v>
      </c>
      <c r="U1989">
        <f t="shared" si="551"/>
        <v>151989.87</v>
      </c>
      <c r="V1989">
        <f t="shared" si="552"/>
        <v>383490</v>
      </c>
      <c r="W1989" s="1" t="s">
        <v>160</v>
      </c>
      <c r="X1989" s="1" t="s">
        <v>1236</v>
      </c>
      <c r="Y1989" s="1" t="s">
        <v>161</v>
      </c>
      <c r="Z1989" s="3">
        <v>11983</v>
      </c>
      <c r="AA1989" s="4">
        <f t="shared" si="556"/>
        <v>1371</v>
      </c>
      <c r="AB1989" s="4">
        <f t="shared" si="543"/>
        <v>3647.6463334</v>
      </c>
      <c r="AC1989" s="4">
        <f t="shared" si="548"/>
        <v>1371</v>
      </c>
      <c r="AD1989" s="4">
        <f t="shared" si="540"/>
        <v>1052</v>
      </c>
      <c r="AE1989" s="4">
        <v>1371</v>
      </c>
      <c r="AF1989" s="4">
        <v>1371</v>
      </c>
      <c r="AG1989" s="4">
        <f t="shared" si="557"/>
        <v>1371</v>
      </c>
      <c r="AI1989" t="e">
        <f t="shared" si="553"/>
        <v>#N/A</v>
      </c>
      <c r="AJ1989">
        <v>7585.82</v>
      </c>
      <c r="AK1989" s="2">
        <v>7585.82</v>
      </c>
      <c r="AL1989" s="2">
        <f t="shared" si="558"/>
        <v>7585.82</v>
      </c>
      <c r="AM1989" s="4"/>
      <c r="AN1989" t="e">
        <f>VLOOKUP([1]!Tabelle13[[#This Row],[Vlookup this ID for freight costs]],$AL$2:$AL$6811,2,FALSE)</f>
        <v>#REF!</v>
      </c>
      <c r="AP1989">
        <v>156.25</v>
      </c>
      <c r="AQ1989">
        <v>156.25</v>
      </c>
      <c r="AR1989" s="4">
        <v>30</v>
      </c>
      <c r="AS1989" s="4">
        <v>1</v>
      </c>
      <c r="AT1989" s="4">
        <v>2015</v>
      </c>
      <c r="AU1989" s="4">
        <v>28</v>
      </c>
      <c r="AV1989" s="4">
        <v>1</v>
      </c>
      <c r="AW1989" s="4">
        <v>2015</v>
      </c>
      <c r="AX1989" t="str">
        <f t="shared" si="554"/>
        <v>No Delay</v>
      </c>
      <c r="AY1989">
        <f t="shared" si="555"/>
        <v>0</v>
      </c>
    </row>
    <row r="1990" spans="1:51" x14ac:dyDescent="0.2">
      <c r="A1990" s="3">
        <v>83566</v>
      </c>
      <c r="B1990" s="1" t="s">
        <v>463</v>
      </c>
      <c r="C1990" s="1" t="s">
        <v>73</v>
      </c>
      <c r="D1990" s="1" t="s">
        <v>130</v>
      </c>
      <c r="E1990" s="1" t="s">
        <v>101</v>
      </c>
      <c r="F1990" s="1" t="s">
        <v>101</v>
      </c>
      <c r="G1990" s="13" t="s">
        <v>290</v>
      </c>
      <c r="H1990" s="12">
        <v>40939</v>
      </c>
      <c r="I1990" s="12" t="s">
        <v>961</v>
      </c>
      <c r="J1990" s="12">
        <v>40955</v>
      </c>
      <c r="K1990" s="4">
        <v>3741</v>
      </c>
      <c r="L1990" s="1" t="s">
        <v>146</v>
      </c>
      <c r="M1990" s="1" t="s">
        <v>132</v>
      </c>
      <c r="N1990" s="1" t="s">
        <v>238</v>
      </c>
      <c r="O1990" s="1" t="s">
        <v>93</v>
      </c>
      <c r="P1990">
        <v>30</v>
      </c>
      <c r="Q1990">
        <v>17556</v>
      </c>
      <c r="R1990">
        <v>106740.48</v>
      </c>
      <c r="S1990">
        <v>6.08</v>
      </c>
      <c r="T1990">
        <v>0.2</v>
      </c>
      <c r="U1990">
        <f t="shared" si="551"/>
        <v>106740.48</v>
      </c>
      <c r="V1990">
        <f t="shared" si="552"/>
        <v>526680</v>
      </c>
      <c r="W1990" s="1" t="s">
        <v>160</v>
      </c>
      <c r="X1990" s="1" t="s">
        <v>1236</v>
      </c>
      <c r="Y1990" s="1" t="s">
        <v>161</v>
      </c>
      <c r="Z1990" s="3">
        <v>14451</v>
      </c>
      <c r="AA1990" s="4">
        <f t="shared" si="556"/>
        <v>1373</v>
      </c>
      <c r="AB1990" s="4">
        <f t="shared" si="543"/>
        <v>4171.4725828000001</v>
      </c>
      <c r="AC1990" s="4">
        <f t="shared" si="548"/>
        <v>1373</v>
      </c>
      <c r="AD1990" s="4">
        <f t="shared" si="540"/>
        <v>8098.666666666667</v>
      </c>
      <c r="AE1990" s="4">
        <v>1373</v>
      </c>
      <c r="AF1990" s="4">
        <v>1373</v>
      </c>
      <c r="AG1990" s="4">
        <f t="shared" si="557"/>
        <v>1373</v>
      </c>
      <c r="AI1990" t="e">
        <f t="shared" si="553"/>
        <v>#N/A</v>
      </c>
      <c r="AJ1990">
        <v>4777.08</v>
      </c>
      <c r="AK1990" s="2">
        <v>4777.08</v>
      </c>
      <c r="AL1990" s="2">
        <f t="shared" si="558"/>
        <v>4777.08</v>
      </c>
      <c r="AM1990" s="4"/>
      <c r="AN1990" t="e">
        <f>VLOOKUP([1]!Tabelle13[[#This Row],[Vlookup this ID for freight costs]],$AL$2:$AL$6811,2,FALSE)</f>
        <v>#REF!</v>
      </c>
      <c r="AP1990">
        <v>176.12</v>
      </c>
      <c r="AQ1990">
        <v>176.12</v>
      </c>
      <c r="AR1990" s="4">
        <v>31</v>
      </c>
      <c r="AS1990" s="4">
        <v>1</v>
      </c>
      <c r="AT1990" s="4">
        <v>2012</v>
      </c>
      <c r="AU1990" s="4">
        <v>16</v>
      </c>
      <c r="AV1990" s="4">
        <v>2</v>
      </c>
      <c r="AW1990" s="4">
        <v>2012</v>
      </c>
      <c r="AX1990" t="str">
        <f t="shared" si="554"/>
        <v>Delay</v>
      </c>
      <c r="AY1990">
        <f t="shared" si="555"/>
        <v>16</v>
      </c>
    </row>
    <row r="1991" spans="1:51" x14ac:dyDescent="0.2">
      <c r="A1991" s="3">
        <v>19685</v>
      </c>
      <c r="B1991" s="1" t="s">
        <v>172</v>
      </c>
      <c r="C1991" s="1" t="s">
        <v>114</v>
      </c>
      <c r="D1991" s="1" t="s">
        <v>266</v>
      </c>
      <c r="E1991" s="1" t="s">
        <v>53</v>
      </c>
      <c r="F1991" s="1" t="s">
        <v>53</v>
      </c>
      <c r="G1991" s="13" t="s">
        <v>1521</v>
      </c>
      <c r="H1991" s="12">
        <v>41416</v>
      </c>
      <c r="I1991" s="12" t="s">
        <v>1521</v>
      </c>
      <c r="J1991" s="12">
        <v>41416</v>
      </c>
      <c r="K1991" s="4">
        <v>4724</v>
      </c>
      <c r="L1991" s="1" t="s">
        <v>146</v>
      </c>
      <c r="M1991" s="1" t="s">
        <v>423</v>
      </c>
      <c r="N1991" s="1" t="s">
        <v>550</v>
      </c>
      <c r="O1991" s="1" t="s">
        <v>551</v>
      </c>
      <c r="P1991">
        <v>300</v>
      </c>
      <c r="Q1991">
        <v>1500</v>
      </c>
      <c r="R1991">
        <v>46230</v>
      </c>
      <c r="S1991">
        <v>30.82</v>
      </c>
      <c r="T1991">
        <v>0.1</v>
      </c>
      <c r="U1991">
        <f t="shared" si="551"/>
        <v>46230</v>
      </c>
      <c r="V1991">
        <f t="shared" si="552"/>
        <v>450000</v>
      </c>
      <c r="W1991" s="1" t="s">
        <v>552</v>
      </c>
      <c r="X1991" s="1" t="s">
        <v>361</v>
      </c>
      <c r="Y1991" s="1" t="s">
        <v>361</v>
      </c>
      <c r="Z1991" s="3">
        <v>7912</v>
      </c>
      <c r="AA1991" s="4">
        <f t="shared" si="556"/>
        <v>1374</v>
      </c>
      <c r="AB1991" s="4">
        <f t="shared" si="543"/>
        <v>2409.3619060000001</v>
      </c>
      <c r="AC1991" s="4">
        <f t="shared" si="548"/>
        <v>1374</v>
      </c>
      <c r="AD1991" s="4">
        <f t="shared" si="540"/>
        <v>1585.0541603333331</v>
      </c>
      <c r="AE1991" s="4">
        <v>1374</v>
      </c>
      <c r="AF1991" s="4">
        <v>1374</v>
      </c>
      <c r="AG1991" s="4">
        <f t="shared" si="557"/>
        <v>1374</v>
      </c>
      <c r="AI1991" t="e">
        <f t="shared" si="553"/>
        <v>#N/A</v>
      </c>
      <c r="AJ1991">
        <v>10365.129999999999</v>
      </c>
      <c r="AK1991" s="2">
        <v>10365.129999999999</v>
      </c>
      <c r="AL1991" s="2">
        <f t="shared" si="558"/>
        <v>10365.129999999999</v>
      </c>
      <c r="AM1991" s="4"/>
      <c r="AN1991" t="e">
        <f>VLOOKUP([1]!Tabelle13[[#This Row],[Vlookup this ID for freight costs]],$AL$2:$AL$6811,2,FALSE)</f>
        <v>#REF!</v>
      </c>
      <c r="AP1991">
        <v>57.19</v>
      </c>
      <c r="AQ1991">
        <v>57.19</v>
      </c>
      <c r="AR1991" s="4">
        <v>22</v>
      </c>
      <c r="AS1991" s="4">
        <v>5</v>
      </c>
      <c r="AT1991" s="4">
        <v>2013</v>
      </c>
      <c r="AU1991" s="4">
        <v>22</v>
      </c>
      <c r="AV1991" s="4">
        <v>5</v>
      </c>
      <c r="AW1991" s="4">
        <v>2013</v>
      </c>
      <c r="AX1991" t="str">
        <f t="shared" si="554"/>
        <v>No Delay</v>
      </c>
      <c r="AY1991">
        <f t="shared" si="555"/>
        <v>0</v>
      </c>
    </row>
    <row r="1992" spans="1:51" x14ac:dyDescent="0.2">
      <c r="A1992" s="3">
        <v>37960</v>
      </c>
      <c r="B1992" s="1" t="s">
        <v>368</v>
      </c>
      <c r="C1992" s="1" t="s">
        <v>73</v>
      </c>
      <c r="D1992" s="1" t="s">
        <v>266</v>
      </c>
      <c r="E1992" s="1" t="s">
        <v>53</v>
      </c>
      <c r="F1992" s="1" t="s">
        <v>53</v>
      </c>
      <c r="G1992" s="13" t="s">
        <v>1634</v>
      </c>
      <c r="H1992" s="12">
        <v>41256</v>
      </c>
      <c r="I1992" s="12" t="s">
        <v>1634</v>
      </c>
      <c r="J1992" s="12">
        <v>41256</v>
      </c>
      <c r="K1992" s="4">
        <v>4351</v>
      </c>
      <c r="L1992" s="1" t="s">
        <v>146</v>
      </c>
      <c r="M1992" s="1" t="s">
        <v>423</v>
      </c>
      <c r="N1992" s="1" t="s">
        <v>550</v>
      </c>
      <c r="O1992" s="1" t="s">
        <v>551</v>
      </c>
      <c r="P1992">
        <v>300</v>
      </c>
      <c r="Q1992">
        <v>1500</v>
      </c>
      <c r="R1992">
        <v>46230</v>
      </c>
      <c r="S1992">
        <v>30.82</v>
      </c>
      <c r="T1992">
        <v>0.1</v>
      </c>
      <c r="U1992">
        <f t="shared" si="551"/>
        <v>46230</v>
      </c>
      <c r="V1992">
        <f t="shared" si="552"/>
        <v>450000</v>
      </c>
      <c r="W1992" s="1" t="s">
        <v>552</v>
      </c>
      <c r="X1992" s="1" t="s">
        <v>361</v>
      </c>
      <c r="Y1992" s="1" t="s">
        <v>361</v>
      </c>
      <c r="Z1992" s="3">
        <v>8447</v>
      </c>
      <c r="AA1992" s="4">
        <f t="shared" si="556"/>
        <v>1374</v>
      </c>
      <c r="AB1992" s="4">
        <f t="shared" si="543"/>
        <v>2409.3619060000001</v>
      </c>
      <c r="AC1992" s="4">
        <f t="shared" si="548"/>
        <v>1374</v>
      </c>
      <c r="AD1992" s="4">
        <f t="shared" si="540"/>
        <v>1585.0541603333331</v>
      </c>
      <c r="AE1992" s="4">
        <v>1374</v>
      </c>
      <c r="AF1992" s="4">
        <v>1374</v>
      </c>
      <c r="AG1992" s="4">
        <f t="shared" si="557"/>
        <v>1374</v>
      </c>
      <c r="AI1992" t="e">
        <f t="shared" si="553"/>
        <v>#N/A</v>
      </c>
      <c r="AJ1992">
        <v>21730.49</v>
      </c>
      <c r="AK1992" s="2">
        <v>21730.49</v>
      </c>
      <c r="AL1992" s="2">
        <f t="shared" si="558"/>
        <v>21730.49</v>
      </c>
      <c r="AM1992" s="4"/>
      <c r="AN1992" t="e">
        <f>VLOOKUP([1]!Tabelle13[[#This Row],[Vlookup this ID for freight costs]],$AL$2:$AL$6811,2,FALSE)</f>
        <v>#REF!</v>
      </c>
      <c r="AP1992">
        <v>64.81</v>
      </c>
      <c r="AQ1992">
        <v>64.81</v>
      </c>
      <c r="AR1992" s="4">
        <v>13</v>
      </c>
      <c r="AS1992" s="4">
        <v>12</v>
      </c>
      <c r="AT1992" s="4">
        <v>2012</v>
      </c>
      <c r="AU1992" s="4">
        <v>13</v>
      </c>
      <c r="AV1992" s="4">
        <v>12</v>
      </c>
      <c r="AW1992" s="4">
        <v>2012</v>
      </c>
      <c r="AX1992" t="str">
        <f t="shared" si="554"/>
        <v>No Delay</v>
      </c>
      <c r="AY1992">
        <f t="shared" si="555"/>
        <v>0</v>
      </c>
    </row>
    <row r="1993" spans="1:51" x14ac:dyDescent="0.2">
      <c r="A1993" s="3">
        <v>37979</v>
      </c>
      <c r="B1993" s="1" t="s">
        <v>368</v>
      </c>
      <c r="C1993" s="1" t="s">
        <v>73</v>
      </c>
      <c r="D1993" s="1" t="s">
        <v>266</v>
      </c>
      <c r="E1993" s="1" t="s">
        <v>53</v>
      </c>
      <c r="F1993" s="1" t="s">
        <v>53</v>
      </c>
      <c r="G1993" s="13" t="s">
        <v>1046</v>
      </c>
      <c r="H1993" s="12">
        <v>41221</v>
      </c>
      <c r="I1993" s="12" t="s">
        <v>1046</v>
      </c>
      <c r="J1993" s="12">
        <v>41221</v>
      </c>
      <c r="K1993" s="4">
        <v>4287</v>
      </c>
      <c r="L1993" s="1" t="s">
        <v>146</v>
      </c>
      <c r="M1993" s="1" t="s">
        <v>423</v>
      </c>
      <c r="N1993" s="1" t="s">
        <v>550</v>
      </c>
      <c r="O1993" s="1" t="s">
        <v>551</v>
      </c>
      <c r="P1993">
        <v>300</v>
      </c>
      <c r="Q1993">
        <v>1500</v>
      </c>
      <c r="R1993">
        <v>46230</v>
      </c>
      <c r="S1993">
        <v>30.82</v>
      </c>
      <c r="T1993">
        <v>0.1</v>
      </c>
      <c r="U1993">
        <f t="shared" si="551"/>
        <v>46230</v>
      </c>
      <c r="V1993">
        <f t="shared" si="552"/>
        <v>450000</v>
      </c>
      <c r="W1993" s="1" t="s">
        <v>552</v>
      </c>
      <c r="X1993" s="1" t="s">
        <v>361</v>
      </c>
      <c r="Y1993" s="1" t="s">
        <v>361</v>
      </c>
      <c r="Z1993" s="3">
        <v>8447</v>
      </c>
      <c r="AA1993" s="4">
        <f t="shared" si="556"/>
        <v>1374</v>
      </c>
      <c r="AB1993" s="4">
        <f t="shared" si="543"/>
        <v>2409.3619060000001</v>
      </c>
      <c r="AC1993" s="4">
        <f t="shared" si="548"/>
        <v>1374</v>
      </c>
      <c r="AD1993" s="4">
        <f t="shared" si="540"/>
        <v>1585.0541603333331</v>
      </c>
      <c r="AE1993" s="4">
        <v>1374</v>
      </c>
      <c r="AF1993" s="4">
        <v>1374</v>
      </c>
      <c r="AG1993" s="4">
        <f t="shared" si="557"/>
        <v>1374</v>
      </c>
      <c r="AI1993" t="e">
        <f t="shared" si="553"/>
        <v>#N/A</v>
      </c>
      <c r="AJ1993">
        <v>15593.13</v>
      </c>
      <c r="AK1993" s="2">
        <v>15593.13</v>
      </c>
      <c r="AL1993" s="2">
        <f t="shared" si="558"/>
        <v>15593.13</v>
      </c>
      <c r="AM1993" s="4"/>
      <c r="AN1993" t="e">
        <f>VLOOKUP([1]!Tabelle13[[#This Row],[Vlookup this ID for freight costs]],$AL$2:$AL$6811,2,FALSE)</f>
        <v>#REF!</v>
      </c>
      <c r="AP1993">
        <v>64.81</v>
      </c>
      <c r="AQ1993">
        <v>64.81</v>
      </c>
      <c r="AR1993" s="4">
        <v>8</v>
      </c>
      <c r="AS1993" s="4">
        <v>11</v>
      </c>
      <c r="AT1993" s="4">
        <v>2012</v>
      </c>
      <c r="AU1993" s="4">
        <v>8</v>
      </c>
      <c r="AV1993" s="4">
        <v>11</v>
      </c>
      <c r="AW1993" s="4">
        <v>2012</v>
      </c>
      <c r="AX1993" t="str">
        <f t="shared" si="554"/>
        <v>No Delay</v>
      </c>
      <c r="AY1993">
        <f t="shared" si="555"/>
        <v>0</v>
      </c>
    </row>
    <row r="1994" spans="1:51" x14ac:dyDescent="0.2">
      <c r="A1994" s="3">
        <v>41578</v>
      </c>
      <c r="B1994" s="1" t="s">
        <v>368</v>
      </c>
      <c r="C1994" s="1" t="s">
        <v>73</v>
      </c>
      <c r="D1994" s="1" t="s">
        <v>266</v>
      </c>
      <c r="E1994" s="1" t="s">
        <v>53</v>
      </c>
      <c r="F1994" s="1" t="s">
        <v>53</v>
      </c>
      <c r="G1994" s="13" t="s">
        <v>1631</v>
      </c>
      <c r="H1994" s="12">
        <v>41314</v>
      </c>
      <c r="I1994" s="12" t="s">
        <v>1631</v>
      </c>
      <c r="J1994" s="12">
        <v>41314</v>
      </c>
      <c r="K1994" s="4">
        <v>4435</v>
      </c>
      <c r="L1994" s="1" t="s">
        <v>146</v>
      </c>
      <c r="M1994" s="1" t="s">
        <v>423</v>
      </c>
      <c r="N1994" s="1" t="s">
        <v>550</v>
      </c>
      <c r="O1994" s="1" t="s">
        <v>551</v>
      </c>
      <c r="P1994">
        <v>300</v>
      </c>
      <c r="Q1994">
        <v>1500</v>
      </c>
      <c r="R1994">
        <v>46230</v>
      </c>
      <c r="S1994">
        <v>30.82</v>
      </c>
      <c r="T1994">
        <v>0.1</v>
      </c>
      <c r="U1994">
        <f t="shared" si="551"/>
        <v>46230</v>
      </c>
      <c r="V1994">
        <f t="shared" si="552"/>
        <v>450000</v>
      </c>
      <c r="W1994" s="1" t="s">
        <v>552</v>
      </c>
      <c r="X1994" s="1" t="s">
        <v>361</v>
      </c>
      <c r="Y1994" s="1" t="s">
        <v>361</v>
      </c>
      <c r="Z1994" s="3">
        <v>8447</v>
      </c>
      <c r="AA1994" s="4">
        <f t="shared" si="556"/>
        <v>1374</v>
      </c>
      <c r="AB1994" s="4">
        <f t="shared" si="543"/>
        <v>2409.3619060000001</v>
      </c>
      <c r="AC1994" s="4">
        <f t="shared" si="548"/>
        <v>1374</v>
      </c>
      <c r="AD1994" s="4">
        <f t="shared" si="540"/>
        <v>1585.0541603333331</v>
      </c>
      <c r="AE1994" s="4">
        <v>1374</v>
      </c>
      <c r="AF1994" s="4">
        <v>1374</v>
      </c>
      <c r="AG1994" s="4">
        <f t="shared" si="557"/>
        <v>1374</v>
      </c>
      <c r="AI1994" t="e">
        <f t="shared" si="553"/>
        <v>#N/A</v>
      </c>
      <c r="AJ1994">
        <v>15509.16</v>
      </c>
      <c r="AK1994" s="2">
        <v>15509.16</v>
      </c>
      <c r="AL1994" s="2">
        <f t="shared" si="558"/>
        <v>15509.16</v>
      </c>
      <c r="AM1994" s="4"/>
      <c r="AN1994" t="e">
        <f>VLOOKUP([1]!Tabelle13[[#This Row],[Vlookup this ID for freight costs]],$AL$2:$AL$6811,2,FALSE)</f>
        <v>#REF!</v>
      </c>
      <c r="AP1994">
        <v>64.81</v>
      </c>
      <c r="AQ1994">
        <v>64.81</v>
      </c>
      <c r="AR1994" s="4">
        <v>9</v>
      </c>
      <c r="AS1994" s="4">
        <v>2</v>
      </c>
      <c r="AT1994" s="4">
        <v>2013</v>
      </c>
      <c r="AU1994" s="4">
        <v>9</v>
      </c>
      <c r="AV1994" s="4">
        <v>2</v>
      </c>
      <c r="AW1994" s="4">
        <v>2013</v>
      </c>
      <c r="AX1994" t="str">
        <f t="shared" si="554"/>
        <v>No Delay</v>
      </c>
      <c r="AY1994">
        <f t="shared" si="555"/>
        <v>0</v>
      </c>
    </row>
    <row r="1995" spans="1:51" x14ac:dyDescent="0.2">
      <c r="A1995" s="3">
        <v>65381</v>
      </c>
      <c r="B1995" s="1" t="s">
        <v>368</v>
      </c>
      <c r="C1995" s="1" t="s">
        <v>73</v>
      </c>
      <c r="D1995" s="1" t="s">
        <v>266</v>
      </c>
      <c r="E1995" s="1" t="s">
        <v>53</v>
      </c>
      <c r="F1995" s="1" t="s">
        <v>53</v>
      </c>
      <c r="G1995" s="13" t="s">
        <v>1532</v>
      </c>
      <c r="H1995" s="12">
        <v>41389</v>
      </c>
      <c r="I1995" s="12" t="s">
        <v>1532</v>
      </c>
      <c r="J1995" s="12">
        <v>41389</v>
      </c>
      <c r="K1995" s="4">
        <v>4658</v>
      </c>
      <c r="L1995" s="1" t="s">
        <v>146</v>
      </c>
      <c r="M1995" s="1" t="s">
        <v>423</v>
      </c>
      <c r="N1995" s="1" t="s">
        <v>550</v>
      </c>
      <c r="O1995" s="1" t="s">
        <v>551</v>
      </c>
      <c r="P1995">
        <v>300</v>
      </c>
      <c r="Q1995">
        <v>1500</v>
      </c>
      <c r="R1995">
        <v>46230</v>
      </c>
      <c r="S1995">
        <v>30.82</v>
      </c>
      <c r="T1995">
        <v>0.1</v>
      </c>
      <c r="U1995">
        <f t="shared" si="551"/>
        <v>46230</v>
      </c>
      <c r="V1995">
        <f t="shared" si="552"/>
        <v>450000</v>
      </c>
      <c r="W1995" s="1" t="s">
        <v>552</v>
      </c>
      <c r="X1995" s="1" t="s">
        <v>361</v>
      </c>
      <c r="Y1995" s="1" t="s">
        <v>361</v>
      </c>
      <c r="Z1995" s="3">
        <v>8447</v>
      </c>
      <c r="AA1995" s="4">
        <f t="shared" si="556"/>
        <v>1374</v>
      </c>
      <c r="AB1995" s="4">
        <f t="shared" si="543"/>
        <v>2409.3619060000001</v>
      </c>
      <c r="AC1995" s="4">
        <f t="shared" si="548"/>
        <v>1374</v>
      </c>
      <c r="AD1995" s="4">
        <f t="shared" si="540"/>
        <v>1585.0541603333331</v>
      </c>
      <c r="AE1995" s="4">
        <v>1374</v>
      </c>
      <c r="AF1995" s="4">
        <v>1374</v>
      </c>
      <c r="AG1995" s="4">
        <f t="shared" si="557"/>
        <v>1374</v>
      </c>
      <c r="AI1995" t="e">
        <f t="shared" si="553"/>
        <v>#N/A</v>
      </c>
      <c r="AJ1995">
        <v>9299.26</v>
      </c>
      <c r="AK1995" s="2">
        <v>9299.26</v>
      </c>
      <c r="AL1995" s="2">
        <f t="shared" si="558"/>
        <v>9299.26</v>
      </c>
      <c r="AM1995" s="4"/>
      <c r="AN1995" t="e">
        <f>VLOOKUP([1]!Tabelle13[[#This Row],[Vlookup this ID for freight costs]],$AL$2:$AL$6811,2,FALSE)</f>
        <v>#REF!</v>
      </c>
      <c r="AP1995">
        <v>64.81</v>
      </c>
      <c r="AQ1995">
        <v>64.81</v>
      </c>
      <c r="AR1995" s="4">
        <v>25</v>
      </c>
      <c r="AS1995" s="4">
        <v>4</v>
      </c>
      <c r="AT1995" s="4">
        <v>2013</v>
      </c>
      <c r="AU1995" s="4">
        <v>25</v>
      </c>
      <c r="AV1995" s="4">
        <v>4</v>
      </c>
      <c r="AW1995" s="4">
        <v>2013</v>
      </c>
      <c r="AX1995" t="str">
        <f t="shared" si="554"/>
        <v>No Delay</v>
      </c>
      <c r="AY1995">
        <f t="shared" si="555"/>
        <v>0</v>
      </c>
    </row>
    <row r="1996" spans="1:51" x14ac:dyDescent="0.2">
      <c r="A1996" s="3">
        <v>81358</v>
      </c>
      <c r="B1996" s="1" t="s">
        <v>368</v>
      </c>
      <c r="C1996" s="1" t="s">
        <v>73</v>
      </c>
      <c r="D1996" s="1" t="s">
        <v>266</v>
      </c>
      <c r="E1996" s="1" t="s">
        <v>53</v>
      </c>
      <c r="F1996" s="1" t="s">
        <v>53</v>
      </c>
      <c r="G1996" s="13" t="s">
        <v>1046</v>
      </c>
      <c r="H1996" s="12">
        <v>41221</v>
      </c>
      <c r="I1996" s="12" t="s">
        <v>1046</v>
      </c>
      <c r="J1996" s="12">
        <v>41221</v>
      </c>
      <c r="K1996" s="4">
        <v>4289</v>
      </c>
      <c r="L1996" s="1" t="s">
        <v>146</v>
      </c>
      <c r="M1996" s="1" t="s">
        <v>423</v>
      </c>
      <c r="N1996" s="1" t="s">
        <v>550</v>
      </c>
      <c r="O1996" s="1" t="s">
        <v>551</v>
      </c>
      <c r="P1996">
        <v>300</v>
      </c>
      <c r="Q1996">
        <v>1500</v>
      </c>
      <c r="R1996">
        <v>46230</v>
      </c>
      <c r="S1996">
        <v>30.82</v>
      </c>
      <c r="T1996">
        <v>0.1</v>
      </c>
      <c r="U1996">
        <f t="shared" si="551"/>
        <v>46230</v>
      </c>
      <c r="V1996">
        <f t="shared" si="552"/>
        <v>450000</v>
      </c>
      <c r="W1996" s="1" t="s">
        <v>552</v>
      </c>
      <c r="X1996" s="1" t="s">
        <v>361</v>
      </c>
      <c r="Y1996" s="1" t="s">
        <v>361</v>
      </c>
      <c r="Z1996" s="3">
        <v>8447</v>
      </c>
      <c r="AA1996" s="4">
        <f t="shared" si="556"/>
        <v>1374</v>
      </c>
      <c r="AB1996" s="4">
        <f t="shared" si="543"/>
        <v>2409.3619060000001</v>
      </c>
      <c r="AC1996" s="4">
        <f t="shared" si="548"/>
        <v>1374</v>
      </c>
      <c r="AD1996" s="4">
        <f t="shared" si="540"/>
        <v>1585.0541603333331</v>
      </c>
      <c r="AE1996" s="4">
        <v>1374</v>
      </c>
      <c r="AF1996" s="4">
        <v>1374</v>
      </c>
      <c r="AG1996" s="4">
        <f t="shared" si="557"/>
        <v>1374</v>
      </c>
      <c r="AI1996" t="e">
        <f t="shared" si="553"/>
        <v>#N/A</v>
      </c>
      <c r="AJ1996">
        <v>15504.4</v>
      </c>
      <c r="AK1996" s="2">
        <v>15504.4</v>
      </c>
      <c r="AL1996" s="2">
        <f t="shared" si="558"/>
        <v>15504.4</v>
      </c>
      <c r="AM1996" s="4"/>
      <c r="AN1996" t="e">
        <f>VLOOKUP([1]!Tabelle13[[#This Row],[Vlookup this ID for freight costs]],$AL$2:$AL$6811,2,FALSE)</f>
        <v>#REF!</v>
      </c>
      <c r="AP1996">
        <v>64.81</v>
      </c>
      <c r="AQ1996">
        <v>64.81</v>
      </c>
      <c r="AR1996" s="4">
        <v>8</v>
      </c>
      <c r="AS1996" s="4">
        <v>11</v>
      </c>
      <c r="AT1996" s="4">
        <v>2012</v>
      </c>
      <c r="AU1996" s="4">
        <v>8</v>
      </c>
      <c r="AV1996" s="4">
        <v>11</v>
      </c>
      <c r="AW1996" s="4">
        <v>2012</v>
      </c>
      <c r="AX1996" t="str">
        <f t="shared" si="554"/>
        <v>No Delay</v>
      </c>
      <c r="AY1996">
        <f t="shared" si="555"/>
        <v>0</v>
      </c>
    </row>
    <row r="1997" spans="1:51" x14ac:dyDescent="0.2">
      <c r="A1997" s="3">
        <v>13926</v>
      </c>
      <c r="B1997" s="1" t="s">
        <v>168</v>
      </c>
      <c r="C1997" s="1" t="s">
        <v>150</v>
      </c>
      <c r="D1997" s="1" t="s">
        <v>100</v>
      </c>
      <c r="E1997" s="1" t="s">
        <v>53</v>
      </c>
      <c r="F1997" s="1" t="s">
        <v>53</v>
      </c>
      <c r="G1997" s="13" t="s">
        <v>1653</v>
      </c>
      <c r="H1997" s="12">
        <v>40464</v>
      </c>
      <c r="I1997" s="12" t="s">
        <v>1747</v>
      </c>
      <c r="J1997" s="12">
        <v>40568</v>
      </c>
      <c r="K1997" s="4">
        <v>2973</v>
      </c>
      <c r="L1997" s="1" t="s">
        <v>146</v>
      </c>
      <c r="M1997" s="1" t="s">
        <v>672</v>
      </c>
      <c r="N1997" s="1" t="s">
        <v>302</v>
      </c>
      <c r="O1997" s="1" t="s">
        <v>93</v>
      </c>
      <c r="P1997">
        <v>30</v>
      </c>
      <c r="Q1997">
        <v>19992</v>
      </c>
      <c r="R1997">
        <v>156337.44</v>
      </c>
      <c r="S1997">
        <v>7.82</v>
      </c>
      <c r="T1997">
        <v>0.26</v>
      </c>
      <c r="U1997">
        <f t="shared" si="551"/>
        <v>156337.44</v>
      </c>
      <c r="V1997">
        <f t="shared" si="552"/>
        <v>599760</v>
      </c>
      <c r="W1997" s="1" t="s">
        <v>204</v>
      </c>
      <c r="X1997" s="1" t="s">
        <v>1236</v>
      </c>
      <c r="Y1997" s="1" t="s">
        <v>205</v>
      </c>
      <c r="Z1997" s="3">
        <v>7569</v>
      </c>
      <c r="AA1997" s="4">
        <f t="shared" si="556"/>
        <v>1378</v>
      </c>
      <c r="AB1997" s="4">
        <f t="shared" si="543"/>
        <v>4438.8182236000002</v>
      </c>
      <c r="AC1997" s="4">
        <f t="shared" si="548"/>
        <v>1378</v>
      </c>
      <c r="AD1997" s="4">
        <f t="shared" si="540"/>
        <v>4088</v>
      </c>
      <c r="AE1997" s="4">
        <v>1378</v>
      </c>
      <c r="AF1997" s="4">
        <v>1378</v>
      </c>
      <c r="AG1997" s="4">
        <f t="shared" si="557"/>
        <v>1378</v>
      </c>
      <c r="AI1997" t="e">
        <f t="shared" si="553"/>
        <v>#N/A</v>
      </c>
      <c r="AJ1997">
        <v>3646.1</v>
      </c>
      <c r="AK1997" s="2">
        <v>3646.1</v>
      </c>
      <c r="AL1997" s="2">
        <f t="shared" si="558"/>
        <v>3646.1</v>
      </c>
      <c r="AM1997" s="4"/>
      <c r="AN1997" t="e">
        <f>VLOOKUP([1]!Tabelle13[[#This Row],[Vlookup this ID for freight costs]],$AL$2:$AL$6811,2,FALSE)</f>
        <v>#REF!</v>
      </c>
      <c r="AP1997">
        <v>337.06</v>
      </c>
      <c r="AQ1997">
        <v>337.06</v>
      </c>
      <c r="AR1997" s="4">
        <v>13</v>
      </c>
      <c r="AS1997" s="4">
        <v>10</v>
      </c>
      <c r="AT1997" s="4">
        <v>2010</v>
      </c>
      <c r="AU1997" s="4">
        <v>25</v>
      </c>
      <c r="AV1997" s="4">
        <v>1</v>
      </c>
      <c r="AW1997" s="4">
        <v>2011</v>
      </c>
      <c r="AX1997" t="str">
        <f t="shared" si="554"/>
        <v>Delay</v>
      </c>
      <c r="AY1997">
        <f t="shared" si="555"/>
        <v>104</v>
      </c>
    </row>
    <row r="1998" spans="1:51" x14ac:dyDescent="0.2">
      <c r="A1998" s="3">
        <v>84605</v>
      </c>
      <c r="B1998" s="1" t="s">
        <v>175</v>
      </c>
      <c r="C1998" s="1" t="s">
        <v>165</v>
      </c>
      <c r="D1998" s="1" t="s">
        <v>130</v>
      </c>
      <c r="E1998" s="1" t="s">
        <v>101</v>
      </c>
      <c r="F1998" s="1" t="s">
        <v>101</v>
      </c>
      <c r="G1998" s="13" t="s">
        <v>1013</v>
      </c>
      <c r="H1998" s="12">
        <v>40514</v>
      </c>
      <c r="I1998" s="12" t="s">
        <v>1014</v>
      </c>
      <c r="J1998" s="12">
        <v>40511</v>
      </c>
      <c r="K1998" s="4">
        <v>2880</v>
      </c>
      <c r="L1998" s="1" t="s">
        <v>146</v>
      </c>
      <c r="M1998" s="1" t="s">
        <v>132</v>
      </c>
      <c r="N1998" s="1" t="s">
        <v>265</v>
      </c>
      <c r="O1998" s="1" t="s">
        <v>93</v>
      </c>
      <c r="P1998">
        <v>60</v>
      </c>
      <c r="Q1998">
        <v>23787</v>
      </c>
      <c r="R1998">
        <v>63273.42</v>
      </c>
      <c r="S1998">
        <v>2.66</v>
      </c>
      <c r="T1998">
        <v>0.04</v>
      </c>
      <c r="U1998">
        <f t="shared" si="551"/>
        <v>63273.420000000006</v>
      </c>
      <c r="V1998">
        <f t="shared" si="552"/>
        <v>1427220</v>
      </c>
      <c r="W1998" s="1" t="s">
        <v>179</v>
      </c>
      <c r="X1998" s="1" t="s">
        <v>1236</v>
      </c>
      <c r="Y1998" s="1" t="s">
        <v>156</v>
      </c>
      <c r="Z1998" s="3">
        <v>11413</v>
      </c>
      <c r="AA1998" s="4">
        <f t="shared" si="556"/>
        <v>1378</v>
      </c>
      <c r="AB1998" s="4">
        <f t="shared" si="543"/>
        <v>4855.3111246000008</v>
      </c>
      <c r="AC1998" s="4">
        <f t="shared" si="548"/>
        <v>1378</v>
      </c>
      <c r="AD1998" s="4">
        <f t="shared" si="540"/>
        <v>1378</v>
      </c>
      <c r="AE1998" s="4">
        <v>1378</v>
      </c>
      <c r="AF1998" s="4">
        <v>1378</v>
      </c>
      <c r="AG1998" s="4">
        <f t="shared" si="557"/>
        <v>1378</v>
      </c>
      <c r="AI1998" t="e">
        <f t="shared" si="553"/>
        <v>#N/A</v>
      </c>
      <c r="AJ1998">
        <v>2559.88</v>
      </c>
      <c r="AK1998" s="2">
        <v>2559.88</v>
      </c>
      <c r="AL1998" s="2">
        <f t="shared" si="558"/>
        <v>2559.88</v>
      </c>
      <c r="AM1998" s="4"/>
      <c r="AN1998" t="e">
        <f>VLOOKUP([1]!Tabelle13[[#This Row],[Vlookup this ID for freight costs]],$AL$2:$AL$6811,2,FALSE)</f>
        <v>#REF!</v>
      </c>
      <c r="AP1998">
        <v>136.41999999999999</v>
      </c>
      <c r="AQ1998">
        <v>136.41999999999999</v>
      </c>
      <c r="AR1998" s="4">
        <v>2</v>
      </c>
      <c r="AS1998" s="4">
        <v>12</v>
      </c>
      <c r="AT1998" s="4">
        <v>2010</v>
      </c>
      <c r="AU1998" s="4">
        <v>29</v>
      </c>
      <c r="AV1998" s="4">
        <v>11</v>
      </c>
      <c r="AW1998" s="4">
        <v>2010</v>
      </c>
      <c r="AX1998" t="str">
        <f t="shared" si="554"/>
        <v>No Delay</v>
      </c>
      <c r="AY1998">
        <f t="shared" si="555"/>
        <v>0</v>
      </c>
    </row>
    <row r="1999" spans="1:51" x14ac:dyDescent="0.2">
      <c r="A1999" s="3">
        <v>83586</v>
      </c>
      <c r="B1999" s="1" t="s">
        <v>140</v>
      </c>
      <c r="C1999" s="1" t="s">
        <v>99</v>
      </c>
      <c r="D1999" s="1" t="s">
        <v>130</v>
      </c>
      <c r="E1999" s="1" t="s">
        <v>101</v>
      </c>
      <c r="F1999" s="1" t="s">
        <v>101</v>
      </c>
      <c r="G1999" s="13" t="s">
        <v>1748</v>
      </c>
      <c r="H1999" s="12">
        <v>41060</v>
      </c>
      <c r="I1999" s="12" t="s">
        <v>1749</v>
      </c>
      <c r="J1999" s="12">
        <v>41045</v>
      </c>
      <c r="K1999" s="4">
        <v>3910</v>
      </c>
      <c r="L1999" s="1" t="s">
        <v>146</v>
      </c>
      <c r="M1999" s="1" t="s">
        <v>132</v>
      </c>
      <c r="N1999" s="1" t="s">
        <v>203</v>
      </c>
      <c r="O1999" s="1" t="s">
        <v>93</v>
      </c>
      <c r="P1999">
        <v>60</v>
      </c>
      <c r="Q1999">
        <v>15855</v>
      </c>
      <c r="R1999">
        <v>39478.949999999997</v>
      </c>
      <c r="S1999">
        <v>2.4900000000000002</v>
      </c>
      <c r="T1999">
        <v>0.04</v>
      </c>
      <c r="U1999">
        <f t="shared" si="551"/>
        <v>39478.950000000004</v>
      </c>
      <c r="V1999">
        <f t="shared" si="552"/>
        <v>951300</v>
      </c>
      <c r="W1999" s="1" t="s">
        <v>204</v>
      </c>
      <c r="X1999" s="1" t="s">
        <v>1236</v>
      </c>
      <c r="Y1999" s="1" t="s">
        <v>205</v>
      </c>
      <c r="Z1999" s="3">
        <v>12547</v>
      </c>
      <c r="AA1999" s="4">
        <f t="shared" si="556"/>
        <v>1380</v>
      </c>
      <c r="AB1999" s="4">
        <f t="shared" si="543"/>
        <v>3984.7915750000002</v>
      </c>
      <c r="AC1999" s="4">
        <f t="shared" si="548"/>
        <v>1380</v>
      </c>
      <c r="AD1999" s="4">
        <f t="shared" si="540"/>
        <v>1380</v>
      </c>
      <c r="AE1999" s="4">
        <v>1380</v>
      </c>
      <c r="AF1999" s="4">
        <v>1380</v>
      </c>
      <c r="AG1999" s="4">
        <f t="shared" si="557"/>
        <v>1380</v>
      </c>
      <c r="AI1999" t="e">
        <f t="shared" si="553"/>
        <v>#N/A</v>
      </c>
      <c r="AJ1999">
        <v>4553.1000000000004</v>
      </c>
      <c r="AK1999" s="2">
        <v>4553.1000000000004</v>
      </c>
      <c r="AL1999" s="2">
        <f t="shared" si="558"/>
        <v>4553.1000000000004</v>
      </c>
      <c r="AM1999" s="4"/>
      <c r="AN1999" t="e">
        <f>VLOOKUP([1]!Tabelle13[[#This Row],[Vlookup this ID for freight costs]],$AL$2:$AL$6811,2,FALSE)</f>
        <v>#REF!</v>
      </c>
      <c r="AP1999">
        <v>65.14</v>
      </c>
      <c r="AQ1999">
        <v>65.14</v>
      </c>
      <c r="AR1999" s="4">
        <v>31</v>
      </c>
      <c r="AS1999" s="4">
        <v>5</v>
      </c>
      <c r="AT1999" s="4">
        <v>2012</v>
      </c>
      <c r="AU1999" s="4">
        <v>16</v>
      </c>
      <c r="AV1999" s="4">
        <v>5</v>
      </c>
      <c r="AW1999" s="4">
        <v>2012</v>
      </c>
      <c r="AX1999" t="str">
        <f t="shared" si="554"/>
        <v>No Delay</v>
      </c>
      <c r="AY1999">
        <f t="shared" si="555"/>
        <v>0</v>
      </c>
    </row>
    <row r="2000" spans="1:51" x14ac:dyDescent="0.2">
      <c r="A2000" s="3">
        <v>83603</v>
      </c>
      <c r="B2000" s="1" t="s">
        <v>50</v>
      </c>
      <c r="C2000" s="1" t="s">
        <v>51</v>
      </c>
      <c r="D2000" s="1" t="s">
        <v>130</v>
      </c>
      <c r="E2000" s="1" t="s">
        <v>101</v>
      </c>
      <c r="F2000" s="1" t="s">
        <v>101</v>
      </c>
      <c r="G2000" s="13" t="s">
        <v>1750</v>
      </c>
      <c r="H2000" s="12">
        <v>41184</v>
      </c>
      <c r="I2000" s="12" t="s">
        <v>1751</v>
      </c>
      <c r="J2000" s="12">
        <v>41143</v>
      </c>
      <c r="K2000" s="4">
        <v>4118</v>
      </c>
      <c r="L2000" s="1" t="s">
        <v>146</v>
      </c>
      <c r="M2000" s="1" t="s">
        <v>132</v>
      </c>
      <c r="N2000" s="1" t="s">
        <v>178</v>
      </c>
      <c r="O2000" s="1" t="s">
        <v>93</v>
      </c>
      <c r="P2000">
        <v>60</v>
      </c>
      <c r="Q2000">
        <v>24530</v>
      </c>
      <c r="R2000">
        <v>172200.6</v>
      </c>
      <c r="S2000">
        <v>7.02</v>
      </c>
      <c r="T2000">
        <v>0.12</v>
      </c>
      <c r="U2000">
        <f t="shared" si="551"/>
        <v>172200.59999999998</v>
      </c>
      <c r="V2000">
        <f t="shared" si="552"/>
        <v>1471800</v>
      </c>
      <c r="W2000" s="1" t="s">
        <v>160</v>
      </c>
      <c r="X2000" s="1" t="s">
        <v>1236</v>
      </c>
      <c r="Y2000" s="1" t="s">
        <v>161</v>
      </c>
      <c r="Z2000" s="3">
        <v>14186</v>
      </c>
      <c r="AA2000" s="4">
        <f t="shared" si="556"/>
        <v>1380</v>
      </c>
      <c r="AB2000" s="4">
        <f t="shared" si="543"/>
        <v>4936.8537400000005</v>
      </c>
      <c r="AC2000" s="4">
        <f t="shared" si="548"/>
        <v>1380</v>
      </c>
      <c r="AD2000" s="4">
        <f t="shared" si="540"/>
        <v>1380</v>
      </c>
      <c r="AE2000" s="4">
        <v>1380</v>
      </c>
      <c r="AF2000" s="4">
        <v>1380</v>
      </c>
      <c r="AG2000" s="4">
        <f t="shared" si="557"/>
        <v>1380</v>
      </c>
      <c r="AI2000" t="e">
        <f t="shared" si="553"/>
        <v>#N/A</v>
      </c>
      <c r="AJ2000">
        <v>6483.81</v>
      </c>
      <c r="AK2000" s="2">
        <v>6483.81</v>
      </c>
      <c r="AL2000" s="2">
        <f t="shared" si="558"/>
        <v>6483.81</v>
      </c>
      <c r="AM2000" s="4"/>
      <c r="AN2000" t="e">
        <f>VLOOKUP([1]!Tabelle13[[#This Row],[Vlookup this ID for freight costs]],$AL$2:$AL$6811,2,FALSE)</f>
        <v>#REF!</v>
      </c>
      <c r="AP2000">
        <v>241.43</v>
      </c>
      <c r="AQ2000">
        <v>241.43</v>
      </c>
      <c r="AR2000" s="4">
        <v>2</v>
      </c>
      <c r="AS2000" s="4">
        <v>10</v>
      </c>
      <c r="AT2000" s="4">
        <v>2012</v>
      </c>
      <c r="AU2000" s="4">
        <v>22</v>
      </c>
      <c r="AV2000" s="4">
        <v>8</v>
      </c>
      <c r="AW2000" s="4">
        <v>2012</v>
      </c>
      <c r="AX2000" t="str">
        <f t="shared" si="554"/>
        <v>No Delay</v>
      </c>
      <c r="AY2000">
        <f t="shared" si="555"/>
        <v>0</v>
      </c>
    </row>
    <row r="2001" spans="1:51" x14ac:dyDescent="0.2">
      <c r="A2001" s="3">
        <v>86674</v>
      </c>
      <c r="B2001" s="1" t="s">
        <v>215</v>
      </c>
      <c r="C2001" s="1" t="s">
        <v>89</v>
      </c>
      <c r="D2001" s="1" t="s">
        <v>130</v>
      </c>
      <c r="E2001" s="1" t="s">
        <v>101</v>
      </c>
      <c r="F2001" s="1" t="s">
        <v>101</v>
      </c>
      <c r="G2001" s="13" t="s">
        <v>294</v>
      </c>
      <c r="H2001" s="12">
        <v>41759</v>
      </c>
      <c r="I2001" s="12" t="s">
        <v>500</v>
      </c>
      <c r="J2001" s="12">
        <v>41801</v>
      </c>
      <c r="K2001" s="4">
        <v>5541</v>
      </c>
      <c r="L2001" s="1" t="s">
        <v>146</v>
      </c>
      <c r="M2001" s="1" t="s">
        <v>132</v>
      </c>
      <c r="N2001" s="1" t="s">
        <v>1688</v>
      </c>
      <c r="O2001" s="1" t="s">
        <v>93</v>
      </c>
      <c r="P2001">
        <v>240</v>
      </c>
      <c r="Q2001">
        <v>4157</v>
      </c>
      <c r="R2001">
        <v>5944.51</v>
      </c>
      <c r="S2001">
        <v>1.43</v>
      </c>
      <c r="T2001">
        <v>0.01</v>
      </c>
      <c r="U2001">
        <f t="shared" si="551"/>
        <v>5944.5099999999993</v>
      </c>
      <c r="V2001">
        <f t="shared" si="552"/>
        <v>997680</v>
      </c>
      <c r="W2001" s="1" t="s">
        <v>155</v>
      </c>
      <c r="X2001" s="1" t="s">
        <v>1236</v>
      </c>
      <c r="Y2001" s="1" t="s">
        <v>156</v>
      </c>
      <c r="Z2001" s="3">
        <v>13090</v>
      </c>
      <c r="AA2001" s="4">
        <f t="shared" si="556"/>
        <v>1385</v>
      </c>
      <c r="AB2001" s="4">
        <f t="shared" si="543"/>
        <v>2700.9618105999998</v>
      </c>
      <c r="AC2001" s="4">
        <f t="shared" si="548"/>
        <v>1385</v>
      </c>
      <c r="AD2001" s="4">
        <f t="shared" si="540"/>
        <v>1385</v>
      </c>
      <c r="AE2001" s="4">
        <v>1385</v>
      </c>
      <c r="AF2001" s="4">
        <v>1385</v>
      </c>
      <c r="AG2001" s="4">
        <f t="shared" si="557"/>
        <v>1385</v>
      </c>
      <c r="AI2001" t="e">
        <f t="shared" si="553"/>
        <v>#N/A</v>
      </c>
      <c r="AJ2001">
        <v>6437.76</v>
      </c>
      <c r="AK2001" s="2">
        <v>6437.76</v>
      </c>
      <c r="AL2001" s="2">
        <f t="shared" si="558"/>
        <v>6437.76</v>
      </c>
      <c r="AM2001" s="4"/>
      <c r="AN2001" t="e">
        <f>VLOOKUP([1]!Tabelle13[[#This Row],[Vlookup this ID for freight costs]],$AL$2:$AL$6811,2,FALSE)</f>
        <v>#REF!</v>
      </c>
      <c r="AP2001">
        <v>6.11</v>
      </c>
      <c r="AQ2001">
        <v>6.11</v>
      </c>
      <c r="AR2001" s="4">
        <v>30</v>
      </c>
      <c r="AS2001" s="4">
        <v>4</v>
      </c>
      <c r="AT2001" s="4">
        <v>2014</v>
      </c>
      <c r="AU2001" s="4">
        <v>11</v>
      </c>
      <c r="AV2001" s="4">
        <v>6</v>
      </c>
      <c r="AW2001" s="4">
        <v>2014</v>
      </c>
      <c r="AX2001" t="str">
        <f t="shared" si="554"/>
        <v>Delay</v>
      </c>
      <c r="AY2001">
        <f t="shared" si="555"/>
        <v>42</v>
      </c>
    </row>
    <row r="2002" spans="1:51" x14ac:dyDescent="0.2">
      <c r="A2002" s="3">
        <v>83876</v>
      </c>
      <c r="B2002" s="1" t="s">
        <v>140</v>
      </c>
      <c r="C2002" s="1" t="s">
        <v>99</v>
      </c>
      <c r="D2002" s="1" t="s">
        <v>130</v>
      </c>
      <c r="E2002" s="1" t="s">
        <v>101</v>
      </c>
      <c r="F2002" s="1" t="s">
        <v>101</v>
      </c>
      <c r="G2002" s="13" t="s">
        <v>1752</v>
      </c>
      <c r="H2002" s="12">
        <v>42060</v>
      </c>
      <c r="I2002" s="12" t="s">
        <v>597</v>
      </c>
      <c r="J2002" s="12">
        <v>42038</v>
      </c>
      <c r="K2002" s="4">
        <v>6265</v>
      </c>
      <c r="L2002" s="1" t="s">
        <v>146</v>
      </c>
      <c r="M2002" s="1" t="s">
        <v>132</v>
      </c>
      <c r="N2002" s="1" t="s">
        <v>536</v>
      </c>
      <c r="O2002" s="1" t="s">
        <v>93</v>
      </c>
      <c r="P2002">
        <v>60</v>
      </c>
      <c r="Q2002">
        <v>20000</v>
      </c>
      <c r="R2002">
        <v>40000</v>
      </c>
      <c r="S2002">
        <v>2</v>
      </c>
      <c r="T2002">
        <v>0.03</v>
      </c>
      <c r="U2002">
        <f t="shared" si="551"/>
        <v>40000</v>
      </c>
      <c r="V2002">
        <f t="shared" si="552"/>
        <v>1200000</v>
      </c>
      <c r="W2002" s="1" t="s">
        <v>204</v>
      </c>
      <c r="X2002" s="1" t="s">
        <v>1236</v>
      </c>
      <c r="Y2002" s="1" t="s">
        <v>205</v>
      </c>
      <c r="Z2002" s="3">
        <v>12547</v>
      </c>
      <c r="AA2002" s="4">
        <f t="shared" si="556"/>
        <v>1386</v>
      </c>
      <c r="AB2002" s="4">
        <f t="shared" si="543"/>
        <v>4439.6962060000005</v>
      </c>
      <c r="AC2002" s="4">
        <f t="shared" si="548"/>
        <v>1386</v>
      </c>
      <c r="AD2002" s="4">
        <f t="shared" si="540"/>
        <v>3737.3055555555557</v>
      </c>
      <c r="AE2002" s="4">
        <v>1386</v>
      </c>
      <c r="AF2002" s="4">
        <v>1386</v>
      </c>
      <c r="AG2002" s="4">
        <f t="shared" si="557"/>
        <v>1386</v>
      </c>
      <c r="AI2002" t="e">
        <f t="shared" si="553"/>
        <v>#N/A</v>
      </c>
      <c r="AJ2002">
        <v>7061.2</v>
      </c>
      <c r="AK2002" s="2">
        <v>7061.2</v>
      </c>
      <c r="AL2002" s="2">
        <f t="shared" si="558"/>
        <v>7061.2</v>
      </c>
      <c r="AM2002" s="4"/>
      <c r="AN2002" t="e">
        <f>VLOOKUP([1]!Tabelle13[[#This Row],[Vlookup this ID for freight costs]],$AL$2:$AL$6811,2,FALSE)</f>
        <v>#REF!</v>
      </c>
      <c r="AP2002">
        <v>41.12</v>
      </c>
      <c r="AQ2002">
        <v>41.12</v>
      </c>
      <c r="AR2002" s="4">
        <v>25</v>
      </c>
      <c r="AS2002" s="4">
        <v>2</v>
      </c>
      <c r="AT2002" s="4">
        <v>2015</v>
      </c>
      <c r="AU2002" s="4">
        <v>3</v>
      </c>
      <c r="AV2002" s="4">
        <v>2</v>
      </c>
      <c r="AW2002" s="4">
        <v>2015</v>
      </c>
      <c r="AX2002" t="str">
        <f t="shared" si="554"/>
        <v>No Delay</v>
      </c>
      <c r="AY2002">
        <f t="shared" si="555"/>
        <v>0</v>
      </c>
    </row>
    <row r="2003" spans="1:51" x14ac:dyDescent="0.2">
      <c r="A2003" s="3">
        <v>82544</v>
      </c>
      <c r="B2003" s="1" t="s">
        <v>215</v>
      </c>
      <c r="C2003" s="1" t="s">
        <v>89</v>
      </c>
      <c r="D2003" s="1" t="s">
        <v>130</v>
      </c>
      <c r="E2003" s="1" t="s">
        <v>101</v>
      </c>
      <c r="F2003" s="1" t="s">
        <v>101</v>
      </c>
      <c r="G2003" s="13" t="s">
        <v>528</v>
      </c>
      <c r="H2003" s="12">
        <v>41361</v>
      </c>
      <c r="I2003" s="12" t="s">
        <v>1069</v>
      </c>
      <c r="J2003" s="12">
        <v>41333</v>
      </c>
      <c r="K2003" s="4">
        <v>4482</v>
      </c>
      <c r="L2003" s="1" t="s">
        <v>146</v>
      </c>
      <c r="M2003" s="1" t="s">
        <v>132</v>
      </c>
      <c r="N2003" s="1" t="s">
        <v>238</v>
      </c>
      <c r="O2003" s="1" t="s">
        <v>93</v>
      </c>
      <c r="P2003">
        <v>30</v>
      </c>
      <c r="Q2003">
        <v>10000</v>
      </c>
      <c r="R2003">
        <v>47000</v>
      </c>
      <c r="S2003">
        <v>4.7</v>
      </c>
      <c r="T2003">
        <v>0.16</v>
      </c>
      <c r="U2003">
        <f t="shared" si="551"/>
        <v>47000</v>
      </c>
      <c r="V2003">
        <f t="shared" si="552"/>
        <v>300000</v>
      </c>
      <c r="W2003" s="1" t="s">
        <v>179</v>
      </c>
      <c r="X2003" s="1" t="s">
        <v>1236</v>
      </c>
      <c r="Y2003" s="1" t="s">
        <v>156</v>
      </c>
      <c r="Z2003" s="3">
        <v>13090</v>
      </c>
      <c r="AA2003" s="4">
        <f t="shared" si="556"/>
        <v>1387</v>
      </c>
      <c r="AB2003" s="4">
        <f t="shared" si="543"/>
        <v>3342.218206</v>
      </c>
      <c r="AC2003" s="4">
        <f t="shared" si="548"/>
        <v>1387</v>
      </c>
      <c r="AD2003" s="4">
        <f t="shared" si="540"/>
        <v>2609.2959257333337</v>
      </c>
      <c r="AE2003" s="4">
        <v>1387</v>
      </c>
      <c r="AF2003" s="4">
        <v>1387</v>
      </c>
      <c r="AG2003" s="4">
        <f t="shared" si="557"/>
        <v>1387</v>
      </c>
      <c r="AI2003" t="e">
        <f t="shared" si="553"/>
        <v>#N/A</v>
      </c>
      <c r="AJ2003">
        <v>10680.14</v>
      </c>
      <c r="AK2003" s="2">
        <v>10680.14</v>
      </c>
      <c r="AL2003" s="2">
        <f t="shared" si="558"/>
        <v>10680.14</v>
      </c>
      <c r="AM2003" s="4"/>
      <c r="AN2003" t="e">
        <f>VLOOKUP([1]!Tabelle13[[#This Row],[Vlookup this ID for freight costs]],$AL$2:$AL$6811,2,FALSE)</f>
        <v>#REF!</v>
      </c>
      <c r="AP2003">
        <v>65.89</v>
      </c>
      <c r="AQ2003">
        <v>65.89</v>
      </c>
      <c r="AR2003" s="4">
        <v>28</v>
      </c>
      <c r="AS2003" s="4">
        <v>4</v>
      </c>
      <c r="AT2003" s="4">
        <v>2013</v>
      </c>
      <c r="AU2003" s="4">
        <v>28</v>
      </c>
      <c r="AV2003" s="4">
        <v>2</v>
      </c>
      <c r="AW2003" s="4">
        <v>2013</v>
      </c>
      <c r="AX2003" t="str">
        <f t="shared" si="554"/>
        <v>No Delay</v>
      </c>
      <c r="AY2003">
        <f t="shared" si="555"/>
        <v>0</v>
      </c>
    </row>
    <row r="2004" spans="1:51" x14ac:dyDescent="0.2">
      <c r="A2004" s="3">
        <v>85939</v>
      </c>
      <c r="B2004" s="1" t="s">
        <v>215</v>
      </c>
      <c r="C2004" s="1" t="s">
        <v>89</v>
      </c>
      <c r="D2004" s="1" t="s">
        <v>130</v>
      </c>
      <c r="E2004" s="1" t="s">
        <v>101</v>
      </c>
      <c r="F2004" s="1" t="s">
        <v>101</v>
      </c>
      <c r="G2004" s="13" t="s">
        <v>528</v>
      </c>
      <c r="H2004" s="12">
        <v>41361</v>
      </c>
      <c r="I2004" s="12" t="s">
        <v>1069</v>
      </c>
      <c r="J2004" s="12">
        <v>41333</v>
      </c>
      <c r="K2004" s="4">
        <v>4490</v>
      </c>
      <c r="L2004" s="1" t="s">
        <v>146</v>
      </c>
      <c r="M2004" s="1" t="s">
        <v>132</v>
      </c>
      <c r="N2004" s="1" t="s">
        <v>302</v>
      </c>
      <c r="O2004" s="1" t="s">
        <v>93</v>
      </c>
      <c r="P2004">
        <v>30</v>
      </c>
      <c r="Q2004">
        <v>5800</v>
      </c>
      <c r="R2004">
        <v>23432</v>
      </c>
      <c r="S2004">
        <v>4.04</v>
      </c>
      <c r="T2004">
        <v>0.13</v>
      </c>
      <c r="U2004">
        <f t="shared" si="551"/>
        <v>23432</v>
      </c>
      <c r="V2004">
        <f t="shared" si="552"/>
        <v>174000</v>
      </c>
      <c r="W2004" s="1" t="s">
        <v>160</v>
      </c>
      <c r="X2004" s="1" t="s">
        <v>1236</v>
      </c>
      <c r="Y2004" s="1" t="s">
        <v>161</v>
      </c>
      <c r="Z2004" s="3">
        <v>12573</v>
      </c>
      <c r="AA2004" s="4">
        <f t="shared" si="556"/>
        <v>1387</v>
      </c>
      <c r="AB2004" s="4">
        <f t="shared" si="543"/>
        <v>2881.2774460000001</v>
      </c>
      <c r="AC2004" s="4">
        <f t="shared" si="548"/>
        <v>1387</v>
      </c>
      <c r="AD2004" s="4">
        <f t="shared" si="540"/>
        <v>1400.5</v>
      </c>
      <c r="AE2004" s="3" t="s">
        <v>1753</v>
      </c>
      <c r="AF2004" s="3">
        <v>1387</v>
      </c>
      <c r="AG2004" s="4">
        <f>AI2004</f>
        <v>1387</v>
      </c>
      <c r="AH2004" s="4">
        <v>82544</v>
      </c>
      <c r="AI2004">
        <f t="shared" si="553"/>
        <v>1387</v>
      </c>
      <c r="AJ2004" t="s">
        <v>1753</v>
      </c>
      <c r="AK2004" s="2">
        <v>10680.14</v>
      </c>
      <c r="AL2004" s="2">
        <f>AN2004</f>
        <v>10680.14</v>
      </c>
      <c r="AM2004" s="4">
        <v>82544</v>
      </c>
      <c r="AN2004">
        <f>INDEX($AJ$2:$AJ$6811,MATCH(AM2004,$A$2:$A$6811,0))</f>
        <v>10680.14</v>
      </c>
      <c r="AP2004">
        <v>32.85</v>
      </c>
      <c r="AQ2004">
        <v>32.85</v>
      </c>
      <c r="AR2004" s="4">
        <v>28</v>
      </c>
      <c r="AS2004" s="4">
        <v>4</v>
      </c>
      <c r="AT2004" s="4">
        <v>2013</v>
      </c>
      <c r="AU2004" s="4">
        <v>28</v>
      </c>
      <c r="AV2004" s="4">
        <v>2</v>
      </c>
      <c r="AW2004" s="4">
        <v>2013</v>
      </c>
      <c r="AX2004" t="str">
        <f t="shared" si="554"/>
        <v>No Delay</v>
      </c>
      <c r="AY2004">
        <f t="shared" si="555"/>
        <v>0</v>
      </c>
    </row>
    <row r="2005" spans="1:51" x14ac:dyDescent="0.2">
      <c r="A2005" s="3">
        <v>82294</v>
      </c>
      <c r="B2005" s="1" t="s">
        <v>50</v>
      </c>
      <c r="C2005" s="1" t="s">
        <v>51</v>
      </c>
      <c r="D2005" s="1" t="s">
        <v>130</v>
      </c>
      <c r="E2005" s="1" t="s">
        <v>101</v>
      </c>
      <c r="F2005" s="1" t="s">
        <v>101</v>
      </c>
      <c r="G2005" s="13" t="s">
        <v>194</v>
      </c>
      <c r="H2005" s="12">
        <v>40287</v>
      </c>
      <c r="I2005" s="12" t="s">
        <v>947</v>
      </c>
      <c r="J2005" s="12">
        <v>40282</v>
      </c>
      <c r="K2005" s="4">
        <v>2356</v>
      </c>
      <c r="L2005" s="1" t="s">
        <v>146</v>
      </c>
      <c r="M2005" s="1" t="s">
        <v>132</v>
      </c>
      <c r="N2005" s="1" t="s">
        <v>178</v>
      </c>
      <c r="O2005" s="1" t="s">
        <v>93</v>
      </c>
      <c r="P2005">
        <v>60</v>
      </c>
      <c r="Q2005">
        <v>25020</v>
      </c>
      <c r="R2005">
        <v>188400.6</v>
      </c>
      <c r="S2005">
        <v>7.53</v>
      </c>
      <c r="T2005">
        <v>0.13</v>
      </c>
      <c r="U2005">
        <f t="shared" si="551"/>
        <v>188400.6</v>
      </c>
      <c r="V2005">
        <f t="shared" si="552"/>
        <v>1501200</v>
      </c>
      <c r="W2005" s="1" t="s">
        <v>179</v>
      </c>
      <c r="X2005" s="1" t="s">
        <v>1236</v>
      </c>
      <c r="Y2005" s="1" t="s">
        <v>156</v>
      </c>
      <c r="Z2005" s="3">
        <v>14703</v>
      </c>
      <c r="AA2005" s="4">
        <f t="shared" si="556"/>
        <v>1387</v>
      </c>
      <c r="AB2005" s="4">
        <f t="shared" si="543"/>
        <v>4990.6301619999995</v>
      </c>
      <c r="AC2005" s="4">
        <f t="shared" si="548"/>
        <v>1387</v>
      </c>
      <c r="AD2005" s="4">
        <f t="shared" si="540"/>
        <v>2774</v>
      </c>
      <c r="AE2005" s="4">
        <v>1387</v>
      </c>
      <c r="AF2005" s="4">
        <v>1387</v>
      </c>
      <c r="AG2005" s="4">
        <f>AE2005</f>
        <v>1387</v>
      </c>
      <c r="AI2005" t="e">
        <f t="shared" si="553"/>
        <v>#N/A</v>
      </c>
      <c r="AJ2005" t="s">
        <v>81</v>
      </c>
      <c r="AK2005" s="2"/>
      <c r="AL2005" s="2" t="str">
        <f>AJ2005</f>
        <v>Freight Included in Commodity Cost</v>
      </c>
      <c r="AM2005" s="4"/>
      <c r="AN2005" t="e">
        <f>VLOOKUP([1]!Tabelle13[[#This Row],[Vlookup this ID for freight costs]],$AL$2:$AL$6811,2,FALSE)</f>
        <v>#REF!</v>
      </c>
      <c r="AP2005">
        <v>369.27</v>
      </c>
      <c r="AQ2005">
        <v>369.27</v>
      </c>
      <c r="AR2005" s="4">
        <v>19</v>
      </c>
      <c r="AS2005" s="4">
        <v>4</v>
      </c>
      <c r="AT2005" s="4">
        <v>2010</v>
      </c>
      <c r="AU2005" s="4">
        <v>14</v>
      </c>
      <c r="AV2005" s="4">
        <v>4</v>
      </c>
      <c r="AW2005" s="4">
        <v>2010</v>
      </c>
      <c r="AX2005" t="str">
        <f t="shared" si="554"/>
        <v>No Delay</v>
      </c>
      <c r="AY2005">
        <f t="shared" si="555"/>
        <v>0</v>
      </c>
    </row>
    <row r="2006" spans="1:51" x14ac:dyDescent="0.2">
      <c r="A2006" s="3">
        <v>83511</v>
      </c>
      <c r="B2006" s="1" t="s">
        <v>50</v>
      </c>
      <c r="C2006" s="1" t="s">
        <v>51</v>
      </c>
      <c r="D2006" s="1" t="s">
        <v>130</v>
      </c>
      <c r="E2006" s="1" t="s">
        <v>101</v>
      </c>
      <c r="F2006" s="1" t="s">
        <v>101</v>
      </c>
      <c r="G2006" s="13" t="s">
        <v>486</v>
      </c>
      <c r="H2006" s="12">
        <v>40786</v>
      </c>
      <c r="I2006" s="12" t="s">
        <v>1348</v>
      </c>
      <c r="J2006" s="12">
        <v>40791</v>
      </c>
      <c r="K2006" s="4">
        <v>3413</v>
      </c>
      <c r="L2006" s="1" t="s">
        <v>146</v>
      </c>
      <c r="M2006" s="1" t="s">
        <v>132</v>
      </c>
      <c r="N2006" s="1" t="s">
        <v>275</v>
      </c>
      <c r="O2006" s="1" t="s">
        <v>93</v>
      </c>
      <c r="P2006">
        <v>60</v>
      </c>
      <c r="Q2006">
        <v>15048</v>
      </c>
      <c r="R2006">
        <v>128660.4</v>
      </c>
      <c r="S2006">
        <v>8.5500000000000007</v>
      </c>
      <c r="T2006">
        <v>0.14000000000000001</v>
      </c>
      <c r="U2006">
        <f t="shared" si="551"/>
        <v>128660.40000000001</v>
      </c>
      <c r="V2006">
        <f t="shared" si="552"/>
        <v>902880</v>
      </c>
      <c r="W2006" s="1" t="s">
        <v>155</v>
      </c>
      <c r="X2006" s="1" t="s">
        <v>1236</v>
      </c>
      <c r="Y2006" s="1" t="s">
        <v>156</v>
      </c>
      <c r="Z2006" s="3">
        <v>14703</v>
      </c>
      <c r="AA2006" s="4">
        <f t="shared" si="556"/>
        <v>1391</v>
      </c>
      <c r="AB2006" s="4">
        <f t="shared" si="543"/>
        <v>3896.2251004</v>
      </c>
      <c r="AC2006" s="4">
        <f t="shared" si="548"/>
        <v>1391</v>
      </c>
      <c r="AD2006" s="4">
        <f t="shared" si="540"/>
        <v>1419.5</v>
      </c>
      <c r="AE2006" s="4">
        <v>1391</v>
      </c>
      <c r="AF2006" s="4">
        <v>1391</v>
      </c>
      <c r="AG2006" s="4">
        <f>AE2006</f>
        <v>1391</v>
      </c>
      <c r="AI2006" t="e">
        <f t="shared" si="553"/>
        <v>#N/A</v>
      </c>
      <c r="AJ2006">
        <v>3525.04</v>
      </c>
      <c r="AK2006" s="2">
        <v>3525.04</v>
      </c>
      <c r="AL2006" s="2">
        <f>AJ2006</f>
        <v>3525.04</v>
      </c>
      <c r="AM2006" s="4"/>
      <c r="AN2006" t="e">
        <f>VLOOKUP([1]!Tabelle13[[#This Row],[Vlookup this ID for freight costs]],$AL$2:$AL$6811,2,FALSE)</f>
        <v>#REF!</v>
      </c>
      <c r="AP2006">
        <v>212.29</v>
      </c>
      <c r="AQ2006">
        <v>212.29</v>
      </c>
      <c r="AR2006" s="4">
        <v>31</v>
      </c>
      <c r="AS2006" s="4">
        <v>8</v>
      </c>
      <c r="AT2006" s="4">
        <v>2011</v>
      </c>
      <c r="AU2006" s="4">
        <v>5</v>
      </c>
      <c r="AV2006" s="4">
        <v>9</v>
      </c>
      <c r="AW2006" s="4">
        <v>2011</v>
      </c>
      <c r="AX2006" t="str">
        <f t="shared" si="554"/>
        <v>Delay</v>
      </c>
      <c r="AY2006">
        <f t="shared" si="555"/>
        <v>5</v>
      </c>
    </row>
    <row r="2007" spans="1:51" x14ac:dyDescent="0.2">
      <c r="A2007" s="3">
        <v>86822</v>
      </c>
      <c r="B2007" s="1" t="s">
        <v>258</v>
      </c>
      <c r="C2007" s="1" t="s">
        <v>73</v>
      </c>
      <c r="D2007" s="1" t="s">
        <v>130</v>
      </c>
      <c r="E2007" s="1" t="s">
        <v>101</v>
      </c>
      <c r="F2007" s="1" t="s">
        <v>101</v>
      </c>
      <c r="G2007" s="13" t="s">
        <v>1754</v>
      </c>
      <c r="H2007" s="12">
        <v>42256</v>
      </c>
      <c r="I2007" s="12" t="s">
        <v>721</v>
      </c>
      <c r="J2007" s="12">
        <v>42227</v>
      </c>
      <c r="K2007" s="4">
        <v>6736</v>
      </c>
      <c r="L2007" s="1" t="s">
        <v>146</v>
      </c>
      <c r="M2007" s="1" t="s">
        <v>132</v>
      </c>
      <c r="N2007" s="1" t="s">
        <v>275</v>
      </c>
      <c r="O2007" s="1" t="s">
        <v>93</v>
      </c>
      <c r="P2007">
        <v>60</v>
      </c>
      <c r="Q2007">
        <v>17465</v>
      </c>
      <c r="R2007">
        <v>113871.8</v>
      </c>
      <c r="S2007">
        <v>6.52</v>
      </c>
      <c r="T2007">
        <v>0.11</v>
      </c>
      <c r="U2007">
        <f t="shared" si="551"/>
        <v>113871.79999999999</v>
      </c>
      <c r="V2007">
        <f t="shared" si="552"/>
        <v>1047900</v>
      </c>
      <c r="W2007" s="1" t="s">
        <v>160</v>
      </c>
      <c r="X2007" s="1" t="s">
        <v>1236</v>
      </c>
      <c r="Y2007" s="1" t="s">
        <v>161</v>
      </c>
      <c r="Z2007" s="3">
        <v>14451</v>
      </c>
      <c r="AA2007" s="4">
        <f t="shared" si="556"/>
        <v>1392</v>
      </c>
      <c r="AB2007" s="4">
        <f t="shared" si="543"/>
        <v>4161.485533</v>
      </c>
      <c r="AC2007" s="4">
        <f t="shared" si="548"/>
        <v>1392</v>
      </c>
      <c r="AD2007" s="4">
        <f t="shared" ref="AD2007:AD2070" si="559">AVERAGEIFS($AA$2:$AA$6811,$L$2:$L$6811,L2007,$V$2:$V$6811,"&gt;="&amp;(V2007-100), $V$2:$V$6811,"&lt;="&amp;(V2007+100),$AA$2:$AA$6811,"&gt;"&amp;1)</f>
        <v>1392</v>
      </c>
      <c r="AE2007" s="4">
        <v>1392</v>
      </c>
      <c r="AF2007" s="4">
        <v>1392</v>
      </c>
      <c r="AG2007" s="4">
        <f>AE2007</f>
        <v>1392</v>
      </c>
      <c r="AI2007" t="e">
        <f t="shared" si="553"/>
        <v>#N/A</v>
      </c>
      <c r="AJ2007" t="s">
        <v>81</v>
      </c>
      <c r="AK2007" s="2"/>
      <c r="AL2007" s="2" t="str">
        <f>AJ2007</f>
        <v>Freight Included in Commodity Cost</v>
      </c>
      <c r="AM2007" s="4"/>
      <c r="AN2007" t="e">
        <f>VLOOKUP([1]!Tabelle13[[#This Row],[Vlookup this ID for freight costs]],$AL$2:$AL$6811,2,FALSE)</f>
        <v>#REF!</v>
      </c>
      <c r="AP2007">
        <v>134.03</v>
      </c>
      <c r="AQ2007">
        <v>134.03</v>
      </c>
      <c r="AR2007" s="4">
        <v>9</v>
      </c>
      <c r="AS2007" s="4">
        <v>9</v>
      </c>
      <c r="AT2007" s="4">
        <v>2015</v>
      </c>
      <c r="AU2007" s="4">
        <v>11</v>
      </c>
      <c r="AV2007" s="4">
        <v>8</v>
      </c>
      <c r="AW2007" s="4">
        <v>2015</v>
      </c>
      <c r="AX2007" t="str">
        <f t="shared" si="554"/>
        <v>No Delay</v>
      </c>
      <c r="AY2007">
        <f t="shared" si="555"/>
        <v>0</v>
      </c>
    </row>
    <row r="2008" spans="1:51" x14ac:dyDescent="0.2">
      <c r="A2008" s="3">
        <v>64824</v>
      </c>
      <c r="B2008" s="1" t="s">
        <v>151</v>
      </c>
      <c r="C2008" s="1" t="s">
        <v>65</v>
      </c>
      <c r="D2008" s="1" t="s">
        <v>52</v>
      </c>
      <c r="E2008" s="1" t="s">
        <v>53</v>
      </c>
      <c r="F2008" s="1" t="s">
        <v>53</v>
      </c>
      <c r="G2008" s="13" t="s">
        <v>1529</v>
      </c>
      <c r="H2008" s="12">
        <v>42157</v>
      </c>
      <c r="I2008" s="12" t="s">
        <v>1755</v>
      </c>
      <c r="J2008" s="12">
        <v>42159</v>
      </c>
      <c r="K2008" s="4">
        <v>6602</v>
      </c>
      <c r="L2008" s="1" t="s">
        <v>146</v>
      </c>
      <c r="M2008" s="1" t="s">
        <v>211</v>
      </c>
      <c r="N2008" s="1" t="s">
        <v>415</v>
      </c>
      <c r="O2008" s="1" t="s">
        <v>93</v>
      </c>
      <c r="P2008">
        <v>30</v>
      </c>
      <c r="Q2008">
        <v>10717</v>
      </c>
      <c r="R2008">
        <v>192906</v>
      </c>
      <c r="S2008">
        <v>18</v>
      </c>
      <c r="T2008">
        <v>0.6</v>
      </c>
      <c r="U2008">
        <f t="shared" si="551"/>
        <v>192906</v>
      </c>
      <c r="V2008">
        <f t="shared" si="552"/>
        <v>321510</v>
      </c>
      <c r="W2008" s="1" t="s">
        <v>213</v>
      </c>
      <c r="X2008" s="1" t="s">
        <v>1236</v>
      </c>
      <c r="Y2008" s="1" t="s">
        <v>161</v>
      </c>
      <c r="Z2008" s="3">
        <v>7348</v>
      </c>
      <c r="AA2008" s="4">
        <f t="shared" si="556"/>
        <v>1400</v>
      </c>
      <c r="AB2008" s="4">
        <f t="shared" si="543"/>
        <v>3420.9073785999999</v>
      </c>
      <c r="AC2008" s="4">
        <f t="shared" si="548"/>
        <v>1400</v>
      </c>
      <c r="AD2008" s="4">
        <f t="shared" si="559"/>
        <v>867.33333333333337</v>
      </c>
      <c r="AE2008" s="4">
        <v>1400</v>
      </c>
      <c r="AF2008" s="4">
        <v>1400</v>
      </c>
      <c r="AG2008" s="4">
        <f>AE2008</f>
        <v>1400</v>
      </c>
      <c r="AI2008" t="e">
        <f t="shared" si="553"/>
        <v>#N/A</v>
      </c>
      <c r="AJ2008">
        <v>11732.9</v>
      </c>
      <c r="AK2008" s="2">
        <v>11732.9</v>
      </c>
      <c r="AL2008" s="2">
        <f>AJ2008</f>
        <v>11732.9</v>
      </c>
      <c r="AM2008" s="4"/>
      <c r="AN2008" t="e">
        <f>VLOOKUP([1]!Tabelle13[[#This Row],[Vlookup this ID for freight costs]],$AL$2:$AL$6811,2,FALSE)</f>
        <v>#REF!</v>
      </c>
      <c r="AP2008">
        <v>198.31</v>
      </c>
      <c r="AQ2008">
        <v>198.31</v>
      </c>
      <c r="AR2008" s="4">
        <v>2</v>
      </c>
      <c r="AS2008" s="4">
        <v>6</v>
      </c>
      <c r="AT2008" s="4">
        <v>2015</v>
      </c>
      <c r="AU2008" s="4">
        <v>4</v>
      </c>
      <c r="AV2008" s="4">
        <v>6</v>
      </c>
      <c r="AW2008" s="4">
        <v>2015</v>
      </c>
      <c r="AX2008" t="str">
        <f t="shared" si="554"/>
        <v>Delay</v>
      </c>
      <c r="AY2008">
        <f t="shared" si="555"/>
        <v>2</v>
      </c>
    </row>
    <row r="2009" spans="1:51" x14ac:dyDescent="0.2">
      <c r="A2009" s="3">
        <v>84828</v>
      </c>
      <c r="B2009" s="1" t="s">
        <v>175</v>
      </c>
      <c r="C2009" s="1" t="s">
        <v>165</v>
      </c>
      <c r="D2009" s="1" t="s">
        <v>130</v>
      </c>
      <c r="E2009" s="1" t="s">
        <v>53</v>
      </c>
      <c r="F2009" s="1" t="s">
        <v>53</v>
      </c>
      <c r="G2009" s="13" t="s">
        <v>1113</v>
      </c>
      <c r="H2009" s="12">
        <v>41486</v>
      </c>
      <c r="I2009" s="12" t="s">
        <v>710</v>
      </c>
      <c r="J2009" s="12">
        <v>41473</v>
      </c>
      <c r="K2009" s="4">
        <v>4801</v>
      </c>
      <c r="L2009" s="1" t="s">
        <v>146</v>
      </c>
      <c r="M2009" s="1" t="s">
        <v>132</v>
      </c>
      <c r="N2009" s="1" t="s">
        <v>1524</v>
      </c>
      <c r="O2009" s="1" t="s">
        <v>93</v>
      </c>
      <c r="P2009">
        <v>30</v>
      </c>
      <c r="Q2009">
        <v>10415</v>
      </c>
      <c r="R2009">
        <v>109565.8</v>
      </c>
      <c r="S2009">
        <v>10.52</v>
      </c>
      <c r="T2009">
        <v>0.35</v>
      </c>
      <c r="U2009">
        <f t="shared" si="551"/>
        <v>109565.79999999999</v>
      </c>
      <c r="V2009">
        <f t="shared" si="552"/>
        <v>312450</v>
      </c>
      <c r="W2009" s="1" t="s">
        <v>179</v>
      </c>
      <c r="X2009" s="1" t="s">
        <v>1236</v>
      </c>
      <c r="Y2009" s="1" t="s">
        <v>156</v>
      </c>
      <c r="Z2009" s="3">
        <v>5457</v>
      </c>
      <c r="AA2009" s="4">
        <f t="shared" si="556"/>
        <v>1400</v>
      </c>
      <c r="AB2009" s="4">
        <f t="shared" si="543"/>
        <v>3387.763543</v>
      </c>
      <c r="AC2009" s="4">
        <f t="shared" si="548"/>
        <v>1400</v>
      </c>
      <c r="AD2009" s="4">
        <f t="shared" si="559"/>
        <v>1400</v>
      </c>
      <c r="AE2009" s="4">
        <v>1400</v>
      </c>
      <c r="AF2009" s="4">
        <v>1400</v>
      </c>
      <c r="AG2009" s="4">
        <f>AE2009</f>
        <v>1400</v>
      </c>
      <c r="AI2009" t="e">
        <f t="shared" si="553"/>
        <v>#N/A</v>
      </c>
      <c r="AJ2009">
        <v>5718.69</v>
      </c>
      <c r="AK2009" s="2">
        <v>5718.69</v>
      </c>
      <c r="AL2009" s="2">
        <f>AJ2009</f>
        <v>5718.69</v>
      </c>
      <c r="AM2009" s="4"/>
      <c r="AN2009" t="e">
        <f>VLOOKUP([1]!Tabelle13[[#This Row],[Vlookup this ID for freight costs]],$AL$2:$AL$6811,2,FALSE)</f>
        <v>#REF!</v>
      </c>
      <c r="AP2009">
        <v>135.53</v>
      </c>
      <c r="AQ2009">
        <v>135.53</v>
      </c>
      <c r="AR2009" s="4">
        <v>31</v>
      </c>
      <c r="AS2009" s="4">
        <v>7</v>
      </c>
      <c r="AT2009" s="4">
        <v>2013</v>
      </c>
      <c r="AU2009" s="4">
        <v>18</v>
      </c>
      <c r="AV2009" s="4">
        <v>7</v>
      </c>
      <c r="AW2009" s="4">
        <v>2013</v>
      </c>
      <c r="AX2009" t="str">
        <f t="shared" si="554"/>
        <v>No Delay</v>
      </c>
      <c r="AY2009">
        <f t="shared" si="555"/>
        <v>0</v>
      </c>
    </row>
    <row r="2010" spans="1:51" x14ac:dyDescent="0.2">
      <c r="A2010" s="3">
        <v>86276</v>
      </c>
      <c r="B2010" s="1" t="s">
        <v>50</v>
      </c>
      <c r="C2010" s="1" t="s">
        <v>51</v>
      </c>
      <c r="D2010" s="1" t="s">
        <v>130</v>
      </c>
      <c r="E2010" s="1" t="s">
        <v>101</v>
      </c>
      <c r="F2010" s="1" t="s">
        <v>101</v>
      </c>
      <c r="G2010" s="13" t="s">
        <v>226</v>
      </c>
      <c r="H2010" s="12">
        <v>40296</v>
      </c>
      <c r="I2010" s="12" t="s">
        <v>226</v>
      </c>
      <c r="J2010" s="12">
        <v>40296</v>
      </c>
      <c r="K2010" s="4">
        <v>2376</v>
      </c>
      <c r="L2010" s="1" t="s">
        <v>146</v>
      </c>
      <c r="M2010" s="1" t="s">
        <v>132</v>
      </c>
      <c r="N2010" s="1" t="s">
        <v>206</v>
      </c>
      <c r="O2010" s="1" t="s">
        <v>93</v>
      </c>
      <c r="P2010">
        <v>60</v>
      </c>
      <c r="Q2010">
        <v>1340</v>
      </c>
      <c r="R2010">
        <v>4556</v>
      </c>
      <c r="S2010">
        <v>3.4</v>
      </c>
      <c r="T2010">
        <v>0.06</v>
      </c>
      <c r="U2010">
        <f t="shared" si="551"/>
        <v>4556</v>
      </c>
      <c r="V2010">
        <f t="shared" si="552"/>
        <v>80400</v>
      </c>
      <c r="W2010" s="1" t="s">
        <v>204</v>
      </c>
      <c r="X2010" s="1" t="s">
        <v>1236</v>
      </c>
      <c r="Y2010" s="1" t="s">
        <v>205</v>
      </c>
      <c r="Z2010" s="3">
        <v>14749</v>
      </c>
      <c r="AA2010" s="4">
        <f t="shared" si="556"/>
        <v>1401</v>
      </c>
      <c r="AB2010" s="4">
        <f t="shared" si="543"/>
        <v>2391.8022580000002</v>
      </c>
      <c r="AC2010" s="4">
        <f t="shared" si="548"/>
        <v>1401</v>
      </c>
      <c r="AD2010" s="4">
        <f t="shared" si="559"/>
        <v>1374.6666666666667</v>
      </c>
      <c r="AE2010" s="3" t="s">
        <v>1756</v>
      </c>
      <c r="AF2010" s="3">
        <v>1401</v>
      </c>
      <c r="AG2010" s="4">
        <f>AI2010</f>
        <v>1401</v>
      </c>
      <c r="AH2010" s="4">
        <v>86275</v>
      </c>
      <c r="AI2010">
        <f t="shared" si="553"/>
        <v>1401</v>
      </c>
      <c r="AJ2010" t="s">
        <v>1756</v>
      </c>
      <c r="AK2010" s="2">
        <v>4764.16</v>
      </c>
      <c r="AL2010" s="2">
        <f>AN2010</f>
        <v>4764.16</v>
      </c>
      <c r="AM2010" s="4">
        <v>86275</v>
      </c>
      <c r="AN2010">
        <f>INDEX($AJ$2:$AJ$6811,MATCH(AM2010,$A$2:$A$6811,0))</f>
        <v>4764.16</v>
      </c>
      <c r="AP2010">
        <v>9.82</v>
      </c>
      <c r="AQ2010">
        <v>9.82</v>
      </c>
      <c r="AR2010" s="4">
        <v>28</v>
      </c>
      <c r="AS2010" s="4">
        <v>4</v>
      </c>
      <c r="AT2010" s="4">
        <v>2010</v>
      </c>
      <c r="AU2010" s="4">
        <v>28</v>
      </c>
      <c r="AV2010" s="4">
        <v>4</v>
      </c>
      <c r="AW2010" s="4">
        <v>2010</v>
      </c>
      <c r="AX2010" t="str">
        <f t="shared" si="554"/>
        <v>No Delay</v>
      </c>
      <c r="AY2010">
        <f t="shared" si="555"/>
        <v>0</v>
      </c>
    </row>
    <row r="2011" spans="1:51" x14ac:dyDescent="0.2">
      <c r="A2011" s="3">
        <v>86275</v>
      </c>
      <c r="B2011" s="1" t="s">
        <v>50</v>
      </c>
      <c r="C2011" s="1" t="s">
        <v>51</v>
      </c>
      <c r="D2011" s="1" t="s">
        <v>130</v>
      </c>
      <c r="E2011" s="1" t="s">
        <v>101</v>
      </c>
      <c r="F2011" s="1" t="s">
        <v>101</v>
      </c>
      <c r="G2011" s="13" t="s">
        <v>226</v>
      </c>
      <c r="H2011" s="12">
        <v>40296</v>
      </c>
      <c r="I2011" s="12" t="s">
        <v>226</v>
      </c>
      <c r="J2011" s="12">
        <v>40296</v>
      </c>
      <c r="K2011" s="4">
        <v>2375</v>
      </c>
      <c r="L2011" s="1" t="s">
        <v>146</v>
      </c>
      <c r="M2011" s="1" t="s">
        <v>132</v>
      </c>
      <c r="N2011" s="1" t="s">
        <v>206</v>
      </c>
      <c r="O2011" s="1" t="s">
        <v>93</v>
      </c>
      <c r="P2011">
        <v>60</v>
      </c>
      <c r="Q2011">
        <v>24880</v>
      </c>
      <c r="R2011">
        <v>84592</v>
      </c>
      <c r="S2011">
        <v>3.4</v>
      </c>
      <c r="T2011">
        <v>0.06</v>
      </c>
      <c r="U2011">
        <f t="shared" si="551"/>
        <v>84592</v>
      </c>
      <c r="V2011">
        <f t="shared" si="552"/>
        <v>1492800</v>
      </c>
      <c r="W2011" s="1" t="s">
        <v>197</v>
      </c>
      <c r="X2011" s="1" t="s">
        <v>1236</v>
      </c>
      <c r="Y2011" s="1" t="s">
        <v>3082</v>
      </c>
      <c r="Z2011" s="3">
        <v>13556</v>
      </c>
      <c r="AA2011" s="4">
        <f t="shared" si="556"/>
        <v>1401</v>
      </c>
      <c r="AB2011" s="4">
        <f t="shared" si="543"/>
        <v>4975.2654700000003</v>
      </c>
      <c r="AC2011" s="4">
        <f t="shared" si="548"/>
        <v>1401</v>
      </c>
      <c r="AD2011" s="4">
        <f t="shared" si="559"/>
        <v>3396</v>
      </c>
      <c r="AE2011" s="4">
        <v>1401</v>
      </c>
      <c r="AF2011" s="4">
        <v>1401</v>
      </c>
      <c r="AG2011" s="4">
        <f>AE2011</f>
        <v>1401</v>
      </c>
      <c r="AI2011" t="e">
        <f t="shared" si="553"/>
        <v>#N/A</v>
      </c>
      <c r="AJ2011">
        <v>4764.16</v>
      </c>
      <c r="AK2011" s="2">
        <v>4764.16</v>
      </c>
      <c r="AL2011" s="2">
        <f>AJ2011</f>
        <v>4764.16</v>
      </c>
      <c r="AM2011" s="4"/>
      <c r="AN2011" t="e">
        <f>VLOOKUP([1]!Tabelle13[[#This Row],[Vlookup this ID for freight costs]],$AL$2:$AL$6811,2,FALSE)</f>
        <v>#REF!</v>
      </c>
      <c r="AP2011">
        <v>182.38</v>
      </c>
      <c r="AQ2011">
        <v>182.38</v>
      </c>
      <c r="AR2011" s="4">
        <v>28</v>
      </c>
      <c r="AS2011" s="4">
        <v>4</v>
      </c>
      <c r="AT2011" s="4">
        <v>2010</v>
      </c>
      <c r="AU2011" s="4">
        <v>28</v>
      </c>
      <c r="AV2011" s="4">
        <v>4</v>
      </c>
      <c r="AW2011" s="4">
        <v>2010</v>
      </c>
      <c r="AX2011" t="str">
        <f t="shared" si="554"/>
        <v>No Delay</v>
      </c>
      <c r="AY2011">
        <f t="shared" si="555"/>
        <v>0</v>
      </c>
    </row>
    <row r="2012" spans="1:51" x14ac:dyDescent="0.2">
      <c r="A2012" s="3">
        <v>83057</v>
      </c>
      <c r="B2012" s="1" t="s">
        <v>1686</v>
      </c>
      <c r="C2012" s="1" t="s">
        <v>165</v>
      </c>
      <c r="D2012" s="1" t="s">
        <v>130</v>
      </c>
      <c r="E2012" s="1" t="s">
        <v>53</v>
      </c>
      <c r="F2012" s="1" t="s">
        <v>53</v>
      </c>
      <c r="G2012" s="13" t="s">
        <v>1513</v>
      </c>
      <c r="H2012" s="12">
        <v>41128</v>
      </c>
      <c r="I2012" s="12" t="s">
        <v>1513</v>
      </c>
      <c r="J2012" s="12">
        <v>41128</v>
      </c>
      <c r="K2012" s="4">
        <v>4092</v>
      </c>
      <c r="L2012" s="1" t="s">
        <v>146</v>
      </c>
      <c r="M2012" s="1" t="s">
        <v>132</v>
      </c>
      <c r="N2012" s="1" t="s">
        <v>167</v>
      </c>
      <c r="O2012" s="1" t="s">
        <v>93</v>
      </c>
      <c r="P2012">
        <v>30</v>
      </c>
      <c r="Q2012">
        <v>23000</v>
      </c>
      <c r="R2012">
        <v>89930</v>
      </c>
      <c r="S2012">
        <v>3.91</v>
      </c>
      <c r="T2012">
        <v>0.13</v>
      </c>
      <c r="U2012">
        <f t="shared" si="551"/>
        <v>89930</v>
      </c>
      <c r="V2012">
        <f t="shared" si="552"/>
        <v>690000</v>
      </c>
      <c r="W2012" s="1" t="s">
        <v>197</v>
      </c>
      <c r="X2012" s="1" t="s">
        <v>1236</v>
      </c>
      <c r="Y2012" s="1" t="s">
        <v>3082</v>
      </c>
      <c r="Z2012" s="3">
        <v>5851</v>
      </c>
      <c r="AA2012" s="4">
        <f t="shared" si="556"/>
        <v>1403</v>
      </c>
      <c r="AB2012" s="4">
        <f t="shared" si="543"/>
        <v>4768.9396059999999</v>
      </c>
      <c r="AC2012" s="4">
        <f t="shared" si="548"/>
        <v>1403</v>
      </c>
      <c r="AD2012" s="4">
        <f t="shared" si="559"/>
        <v>1490.6666666666667</v>
      </c>
      <c r="AE2012" s="4">
        <v>1403</v>
      </c>
      <c r="AF2012" s="4">
        <v>1403</v>
      </c>
      <c r="AG2012" s="4">
        <f>AE2012</f>
        <v>1403</v>
      </c>
      <c r="AI2012" t="e">
        <f t="shared" si="553"/>
        <v>#N/A</v>
      </c>
      <c r="AJ2012">
        <v>9800</v>
      </c>
      <c r="AK2012" s="2">
        <v>9800</v>
      </c>
      <c r="AL2012" s="2">
        <f>AJ2012</f>
        <v>9800</v>
      </c>
      <c r="AM2012" s="4"/>
      <c r="AN2012" t="e">
        <f>VLOOKUP([1]!Tabelle13[[#This Row],[Vlookup this ID for freight costs]],$AL$2:$AL$6811,2,FALSE)</f>
        <v>#REF!</v>
      </c>
      <c r="AP2012">
        <v>126.08</v>
      </c>
      <c r="AQ2012">
        <v>126.08</v>
      </c>
      <c r="AR2012" s="4">
        <v>7</v>
      </c>
      <c r="AS2012" s="4">
        <v>8</v>
      </c>
      <c r="AT2012" s="4">
        <v>2012</v>
      </c>
      <c r="AU2012" s="4">
        <v>7</v>
      </c>
      <c r="AV2012" s="4">
        <v>8</v>
      </c>
      <c r="AW2012" s="4">
        <v>2012</v>
      </c>
      <c r="AX2012" t="str">
        <f t="shared" si="554"/>
        <v>No Delay</v>
      </c>
      <c r="AY2012">
        <f t="shared" si="555"/>
        <v>0</v>
      </c>
    </row>
    <row r="2013" spans="1:51" x14ac:dyDescent="0.2">
      <c r="A2013" s="3">
        <v>11350</v>
      </c>
      <c r="B2013" s="1" t="s">
        <v>133</v>
      </c>
      <c r="C2013" s="1" t="s">
        <v>51</v>
      </c>
      <c r="D2013" s="1" t="s">
        <v>130</v>
      </c>
      <c r="E2013" s="1" t="s">
        <v>101</v>
      </c>
      <c r="F2013" s="1" t="s">
        <v>101</v>
      </c>
      <c r="G2013" s="13" t="s">
        <v>530</v>
      </c>
      <c r="H2013" s="12">
        <v>40093</v>
      </c>
      <c r="I2013" s="12" t="s">
        <v>530</v>
      </c>
      <c r="J2013" s="12">
        <v>40093</v>
      </c>
      <c r="K2013" s="4">
        <v>1870</v>
      </c>
      <c r="L2013" s="1" t="s">
        <v>146</v>
      </c>
      <c r="M2013" s="1" t="s">
        <v>132</v>
      </c>
      <c r="N2013" s="1" t="s">
        <v>167</v>
      </c>
      <c r="O2013" s="1" t="s">
        <v>93</v>
      </c>
      <c r="P2013">
        <v>30</v>
      </c>
      <c r="Q2013">
        <v>8438</v>
      </c>
      <c r="R2013">
        <v>82017.36</v>
      </c>
      <c r="S2013">
        <v>9.7200000000000006</v>
      </c>
      <c r="T2013">
        <v>0.32</v>
      </c>
      <c r="U2013">
        <f t="shared" si="551"/>
        <v>82017.36</v>
      </c>
      <c r="V2013">
        <f t="shared" si="552"/>
        <v>253140</v>
      </c>
      <c r="W2013" s="1" t="s">
        <v>155</v>
      </c>
      <c r="X2013" s="1" t="s">
        <v>1236</v>
      </c>
      <c r="Y2013" s="1" t="s">
        <v>156</v>
      </c>
      <c r="Z2013" s="3">
        <v>14703</v>
      </c>
      <c r="AA2013" s="4">
        <f t="shared" si="556"/>
        <v>1404</v>
      </c>
      <c r="AB2013" s="4">
        <f t="shared" si="543"/>
        <v>3170.7921424000001</v>
      </c>
      <c r="AC2013" s="4">
        <f t="shared" si="548"/>
        <v>1404</v>
      </c>
      <c r="AD2013" s="4">
        <f t="shared" si="559"/>
        <v>1404</v>
      </c>
      <c r="AE2013" s="4">
        <v>1404</v>
      </c>
      <c r="AF2013" s="4">
        <v>1404</v>
      </c>
      <c r="AG2013" s="4">
        <f>AE2013</f>
        <v>1404</v>
      </c>
      <c r="AH2013" s="4">
        <v>82702</v>
      </c>
      <c r="AI2013">
        <f t="shared" si="553"/>
        <v>64918</v>
      </c>
      <c r="AJ2013">
        <v>1588.05</v>
      </c>
      <c r="AK2013" s="2">
        <v>1588.05</v>
      </c>
      <c r="AL2013" s="2">
        <f>AJ2013</f>
        <v>1588.05</v>
      </c>
      <c r="AM2013" s="4"/>
      <c r="AN2013" t="e">
        <f>VLOOKUP([1]!Tabelle13[[#This Row],[Vlookup this ID for freight costs]],$AL$2:$AL$6811,2,FALSE)</f>
        <v>#REF!</v>
      </c>
      <c r="AP2013">
        <v>160.75</v>
      </c>
      <c r="AQ2013">
        <v>160.75</v>
      </c>
      <c r="AR2013" s="4">
        <v>7</v>
      </c>
      <c r="AS2013" s="4">
        <v>10</v>
      </c>
      <c r="AT2013" s="4">
        <v>2009</v>
      </c>
      <c r="AU2013" s="4">
        <v>7</v>
      </c>
      <c r="AV2013" s="4">
        <v>10</v>
      </c>
      <c r="AW2013" s="4">
        <v>2009</v>
      </c>
      <c r="AX2013" t="str">
        <f t="shared" si="554"/>
        <v>No Delay</v>
      </c>
      <c r="AY2013">
        <f t="shared" si="555"/>
        <v>0</v>
      </c>
    </row>
    <row r="2014" spans="1:51" x14ac:dyDescent="0.2">
      <c r="A2014" s="3">
        <v>11351</v>
      </c>
      <c r="B2014" s="1" t="s">
        <v>133</v>
      </c>
      <c r="C2014" s="1" t="s">
        <v>51</v>
      </c>
      <c r="D2014" s="1" t="s">
        <v>130</v>
      </c>
      <c r="E2014" s="1" t="s">
        <v>101</v>
      </c>
      <c r="F2014" s="1" t="s">
        <v>101</v>
      </c>
      <c r="G2014" s="13" t="s">
        <v>530</v>
      </c>
      <c r="H2014" s="12">
        <v>40093</v>
      </c>
      <c r="I2014" s="12" t="s">
        <v>530</v>
      </c>
      <c r="J2014" s="12">
        <v>40093</v>
      </c>
      <c r="K2014" s="4">
        <v>1871</v>
      </c>
      <c r="L2014" s="1" t="s">
        <v>146</v>
      </c>
      <c r="M2014" s="1" t="s">
        <v>132</v>
      </c>
      <c r="N2014" s="1" t="s">
        <v>167</v>
      </c>
      <c r="O2014" s="1" t="s">
        <v>93</v>
      </c>
      <c r="P2014">
        <v>30</v>
      </c>
      <c r="Q2014">
        <v>8662</v>
      </c>
      <c r="R2014">
        <v>84194.64</v>
      </c>
      <c r="S2014">
        <v>9.7200000000000006</v>
      </c>
      <c r="T2014">
        <v>0.32</v>
      </c>
      <c r="U2014">
        <f t="shared" si="551"/>
        <v>84194.64</v>
      </c>
      <c r="V2014">
        <f t="shared" si="552"/>
        <v>259860</v>
      </c>
      <c r="W2014" s="1" t="s">
        <v>160</v>
      </c>
      <c r="X2014" s="1" t="s">
        <v>1236</v>
      </c>
      <c r="Y2014" s="1" t="s">
        <v>161</v>
      </c>
      <c r="Z2014" s="3">
        <v>14186</v>
      </c>
      <c r="AA2014" s="4">
        <f t="shared" si="556"/>
        <v>1404</v>
      </c>
      <c r="AB2014" s="4">
        <f t="shared" si="543"/>
        <v>3195.3756496000001</v>
      </c>
      <c r="AC2014" s="4">
        <f t="shared" si="548"/>
        <v>1404</v>
      </c>
      <c r="AD2014" s="4">
        <f t="shared" si="559"/>
        <v>718</v>
      </c>
      <c r="AE2014" s="3" t="s">
        <v>1757</v>
      </c>
      <c r="AF2014" s="3">
        <v>1404</v>
      </c>
      <c r="AG2014" s="4">
        <f>AI2014</f>
        <v>1404</v>
      </c>
      <c r="AH2014" s="4">
        <v>11350</v>
      </c>
      <c r="AI2014">
        <f t="shared" si="553"/>
        <v>1404</v>
      </c>
      <c r="AJ2014" t="s">
        <v>1757</v>
      </c>
      <c r="AK2014" s="2">
        <v>1588.05</v>
      </c>
      <c r="AL2014" s="2">
        <f>AN2014</f>
        <v>1588.05</v>
      </c>
      <c r="AM2014" s="4">
        <v>11350</v>
      </c>
      <c r="AN2014">
        <f>INDEX($AJ$2:$AJ$6811,MATCH(AM2014,$A$2:$A$6811,0))</f>
        <v>1588.05</v>
      </c>
      <c r="AP2014">
        <v>165.02</v>
      </c>
      <c r="AQ2014">
        <v>165.02</v>
      </c>
      <c r="AR2014" s="4">
        <v>7</v>
      </c>
      <c r="AS2014" s="4">
        <v>10</v>
      </c>
      <c r="AT2014" s="4">
        <v>2009</v>
      </c>
      <c r="AU2014" s="4">
        <v>7</v>
      </c>
      <c r="AV2014" s="4">
        <v>10</v>
      </c>
      <c r="AW2014" s="4">
        <v>2009</v>
      </c>
      <c r="AX2014" t="str">
        <f t="shared" si="554"/>
        <v>No Delay</v>
      </c>
      <c r="AY2014">
        <f t="shared" si="555"/>
        <v>0</v>
      </c>
    </row>
    <row r="2015" spans="1:51" x14ac:dyDescent="0.2">
      <c r="A2015" s="3">
        <v>85775</v>
      </c>
      <c r="B2015" s="1" t="s">
        <v>172</v>
      </c>
      <c r="C2015" s="1" t="s">
        <v>114</v>
      </c>
      <c r="D2015" s="1" t="s">
        <v>130</v>
      </c>
      <c r="E2015" s="1" t="s">
        <v>101</v>
      </c>
      <c r="F2015" s="1" t="s">
        <v>101</v>
      </c>
      <c r="G2015" s="13" t="s">
        <v>1758</v>
      </c>
      <c r="H2015" s="12">
        <v>40773</v>
      </c>
      <c r="I2015" s="12" t="s">
        <v>1010</v>
      </c>
      <c r="J2015" s="12">
        <v>40760</v>
      </c>
      <c r="K2015" s="4">
        <v>3357</v>
      </c>
      <c r="L2015" s="1" t="s">
        <v>146</v>
      </c>
      <c r="M2015" s="1" t="s">
        <v>132</v>
      </c>
      <c r="N2015" s="1" t="s">
        <v>178</v>
      </c>
      <c r="O2015" s="1" t="s">
        <v>93</v>
      </c>
      <c r="P2015">
        <v>60</v>
      </c>
      <c r="Q2015">
        <v>26000</v>
      </c>
      <c r="R2015">
        <v>187460</v>
      </c>
      <c r="S2015">
        <v>7.21</v>
      </c>
      <c r="T2015">
        <v>0.12</v>
      </c>
      <c r="U2015">
        <f t="shared" si="551"/>
        <v>187460</v>
      </c>
      <c r="V2015">
        <f t="shared" si="552"/>
        <v>1560000</v>
      </c>
      <c r="W2015" s="1" t="s">
        <v>179</v>
      </c>
      <c r="X2015" s="1" t="s">
        <v>1236</v>
      </c>
      <c r="Y2015" s="1" t="s">
        <v>156</v>
      </c>
      <c r="Z2015" s="3">
        <v>14240</v>
      </c>
      <c r="AA2015" s="4">
        <f t="shared" si="556"/>
        <v>1405</v>
      </c>
      <c r="AB2015" s="4">
        <f t="shared" si="543"/>
        <v>5098.1830060000002</v>
      </c>
      <c r="AC2015" s="4">
        <f t="shared" si="548"/>
        <v>1405</v>
      </c>
      <c r="AD2015" s="4">
        <f t="shared" si="559"/>
        <v>3553</v>
      </c>
      <c r="AE2015" s="4">
        <v>1405</v>
      </c>
      <c r="AF2015" s="4">
        <v>1405</v>
      </c>
      <c r="AG2015" s="4">
        <f>AE2015</f>
        <v>1405</v>
      </c>
      <c r="AI2015" t="e">
        <f t="shared" si="553"/>
        <v>#N/A</v>
      </c>
      <c r="AJ2015">
        <v>3949.19</v>
      </c>
      <c r="AK2015" s="2">
        <v>3949.19</v>
      </c>
      <c r="AL2015" s="2">
        <f>AJ2015</f>
        <v>3949.19</v>
      </c>
      <c r="AM2015" s="4"/>
      <c r="AN2015" t="e">
        <f>VLOOKUP([1]!Tabelle13[[#This Row],[Vlookup this ID for freight costs]],$AL$2:$AL$6811,2,FALSE)</f>
        <v>#REF!</v>
      </c>
      <c r="AP2015">
        <v>309.31</v>
      </c>
      <c r="AQ2015">
        <v>309.31</v>
      </c>
      <c r="AR2015" s="4">
        <v>18</v>
      </c>
      <c r="AS2015" s="4">
        <v>8</v>
      </c>
      <c r="AT2015" s="4">
        <v>2011</v>
      </c>
      <c r="AU2015" s="4">
        <v>5</v>
      </c>
      <c r="AV2015" s="4">
        <v>8</v>
      </c>
      <c r="AW2015" s="4">
        <v>2011</v>
      </c>
      <c r="AX2015" t="str">
        <f t="shared" si="554"/>
        <v>No Delay</v>
      </c>
      <c r="AY2015">
        <f t="shared" si="555"/>
        <v>0</v>
      </c>
    </row>
    <row r="2016" spans="1:51" x14ac:dyDescent="0.2">
      <c r="A2016" s="3">
        <v>83526</v>
      </c>
      <c r="B2016" s="1" t="s">
        <v>463</v>
      </c>
      <c r="C2016" s="1" t="s">
        <v>73</v>
      </c>
      <c r="D2016" s="1" t="s">
        <v>130</v>
      </c>
      <c r="E2016" s="1" t="s">
        <v>101</v>
      </c>
      <c r="F2016" s="1" t="s">
        <v>101</v>
      </c>
      <c r="G2016" s="13" t="s">
        <v>259</v>
      </c>
      <c r="H2016" s="12">
        <v>40816</v>
      </c>
      <c r="I2016" s="12" t="s">
        <v>1759</v>
      </c>
      <c r="J2016" s="12">
        <v>40805</v>
      </c>
      <c r="K2016" s="4">
        <v>3450</v>
      </c>
      <c r="L2016" s="1" t="s">
        <v>146</v>
      </c>
      <c r="M2016" s="1" t="s">
        <v>132</v>
      </c>
      <c r="N2016" s="1" t="s">
        <v>265</v>
      </c>
      <c r="O2016" s="1" t="s">
        <v>93</v>
      </c>
      <c r="P2016">
        <v>60</v>
      </c>
      <c r="Q2016">
        <v>9073</v>
      </c>
      <c r="R2016">
        <v>22228.85</v>
      </c>
      <c r="S2016">
        <v>2.4500000000000002</v>
      </c>
      <c r="T2016">
        <v>0.04</v>
      </c>
      <c r="U2016">
        <f t="shared" si="551"/>
        <v>22228.850000000002</v>
      </c>
      <c r="V2016">
        <f t="shared" si="552"/>
        <v>544380</v>
      </c>
      <c r="W2016" s="1" t="s">
        <v>861</v>
      </c>
      <c r="X2016" s="1" t="s">
        <v>1236</v>
      </c>
      <c r="Y2016" s="1" t="s">
        <v>156</v>
      </c>
      <c r="Z2016" s="3">
        <v>14969</v>
      </c>
      <c r="AA2016" s="4">
        <f t="shared" si="556"/>
        <v>1406</v>
      </c>
      <c r="AB2016" s="4">
        <f t="shared" ref="AB2016:AB2079" si="560" xml:space="preserve"> 2244.740206  + 0.1097478*Q2016</f>
        <v>3240.4819954</v>
      </c>
      <c r="AC2016" s="4">
        <f t="shared" si="548"/>
        <v>1406</v>
      </c>
      <c r="AD2016" s="4">
        <f t="shared" si="559"/>
        <v>1447.4</v>
      </c>
      <c r="AE2016" s="4">
        <v>1406</v>
      </c>
      <c r="AF2016" s="4">
        <v>1406</v>
      </c>
      <c r="AG2016" s="4">
        <f>AE2016</f>
        <v>1406</v>
      </c>
      <c r="AI2016" t="e">
        <f t="shared" si="553"/>
        <v>#N/A</v>
      </c>
      <c r="AJ2016">
        <v>5479.15</v>
      </c>
      <c r="AK2016" s="2">
        <v>5479.15</v>
      </c>
      <c r="AL2016" s="2">
        <f>AJ2016</f>
        <v>5479.15</v>
      </c>
      <c r="AM2016" s="4"/>
      <c r="AN2016" t="e">
        <f>VLOOKUP([1]!Tabelle13[[#This Row],[Vlookup this ID for freight costs]],$AL$2:$AL$6811,2,FALSE)</f>
        <v>#REF!</v>
      </c>
      <c r="AP2016">
        <v>36.68</v>
      </c>
      <c r="AQ2016">
        <v>36.68</v>
      </c>
      <c r="AR2016" s="4">
        <v>30</v>
      </c>
      <c r="AS2016" s="4">
        <v>9</v>
      </c>
      <c r="AT2016" s="4">
        <v>2011</v>
      </c>
      <c r="AU2016" s="4">
        <v>19</v>
      </c>
      <c r="AV2016" s="4">
        <v>9</v>
      </c>
      <c r="AW2016" s="4">
        <v>2011</v>
      </c>
      <c r="AX2016" t="str">
        <f t="shared" si="554"/>
        <v>No Delay</v>
      </c>
      <c r="AY2016">
        <f t="shared" si="555"/>
        <v>0</v>
      </c>
    </row>
    <row r="2017" spans="1:51" x14ac:dyDescent="0.2">
      <c r="A2017" s="3">
        <v>84408</v>
      </c>
      <c r="B2017" s="1" t="s">
        <v>172</v>
      </c>
      <c r="C2017" s="1" t="s">
        <v>114</v>
      </c>
      <c r="D2017" s="1" t="s">
        <v>130</v>
      </c>
      <c r="E2017" s="1" t="s">
        <v>101</v>
      </c>
      <c r="F2017" s="1" t="s">
        <v>101</v>
      </c>
      <c r="G2017" s="13" t="s">
        <v>1411</v>
      </c>
      <c r="H2017" s="12">
        <v>41880</v>
      </c>
      <c r="I2017" s="12" t="s">
        <v>694</v>
      </c>
      <c r="J2017" s="12">
        <v>41918</v>
      </c>
      <c r="K2017" s="4">
        <v>6004</v>
      </c>
      <c r="L2017" s="1" t="s">
        <v>146</v>
      </c>
      <c r="M2017" s="1" t="s">
        <v>132</v>
      </c>
      <c r="N2017" s="1" t="s">
        <v>238</v>
      </c>
      <c r="O2017" s="1" t="s">
        <v>93</v>
      </c>
      <c r="P2017">
        <v>30</v>
      </c>
      <c r="Q2017">
        <v>14055</v>
      </c>
      <c r="R2017">
        <v>65074.65</v>
      </c>
      <c r="S2017">
        <v>4.63</v>
      </c>
      <c r="T2017">
        <v>0.15</v>
      </c>
      <c r="U2017">
        <f t="shared" si="551"/>
        <v>65074.65</v>
      </c>
      <c r="V2017">
        <f t="shared" si="552"/>
        <v>421650</v>
      </c>
      <c r="W2017" s="1" t="s">
        <v>1487</v>
      </c>
      <c r="X2017" s="1" t="s">
        <v>1236</v>
      </c>
      <c r="Y2017" s="1" t="s">
        <v>161</v>
      </c>
      <c r="Z2017" s="3">
        <v>13722</v>
      </c>
      <c r="AA2017" s="4">
        <f t="shared" si="556"/>
        <v>1406</v>
      </c>
      <c r="AB2017" s="4">
        <f t="shared" si="560"/>
        <v>3787.245535</v>
      </c>
      <c r="AC2017" s="4">
        <f t="shared" si="548"/>
        <v>1406</v>
      </c>
      <c r="AD2017" s="4">
        <f t="shared" si="559"/>
        <v>1406</v>
      </c>
      <c r="AE2017" s="4">
        <v>1406</v>
      </c>
      <c r="AF2017" s="4">
        <v>1406</v>
      </c>
      <c r="AG2017" s="4">
        <f>AE2017</f>
        <v>1406</v>
      </c>
      <c r="AI2017" t="e">
        <f t="shared" si="553"/>
        <v>#N/A</v>
      </c>
      <c r="AJ2017">
        <v>1335.02</v>
      </c>
      <c r="AK2017" s="2">
        <v>1335.02</v>
      </c>
      <c r="AL2017" s="2">
        <f>AJ2017</f>
        <v>1335.02</v>
      </c>
      <c r="AM2017" s="4"/>
      <c r="AN2017" t="e">
        <f>VLOOKUP([1]!Tabelle13[[#This Row],[Vlookup this ID for freight costs]],$AL$2:$AL$6811,2,FALSE)</f>
        <v>#REF!</v>
      </c>
      <c r="AP2017">
        <v>66.900000000000006</v>
      </c>
      <c r="AQ2017">
        <v>66.900000000000006</v>
      </c>
      <c r="AR2017" s="4">
        <v>29</v>
      </c>
      <c r="AS2017" s="4">
        <v>8</v>
      </c>
      <c r="AT2017" s="4">
        <v>2014</v>
      </c>
      <c r="AU2017" s="4">
        <v>6</v>
      </c>
      <c r="AV2017" s="4">
        <v>10</v>
      </c>
      <c r="AW2017" s="4">
        <v>2014</v>
      </c>
      <c r="AX2017" t="str">
        <f t="shared" si="554"/>
        <v>Delay</v>
      </c>
      <c r="AY2017">
        <f t="shared" si="555"/>
        <v>38</v>
      </c>
    </row>
    <row r="2018" spans="1:51" x14ac:dyDescent="0.2">
      <c r="A2018" s="3">
        <v>86404</v>
      </c>
      <c r="B2018" s="1" t="s">
        <v>463</v>
      </c>
      <c r="C2018" s="1" t="s">
        <v>73</v>
      </c>
      <c r="D2018" s="1" t="s">
        <v>130</v>
      </c>
      <c r="E2018" s="1" t="s">
        <v>101</v>
      </c>
      <c r="F2018" s="1" t="s">
        <v>101</v>
      </c>
      <c r="G2018" s="13" t="s">
        <v>259</v>
      </c>
      <c r="H2018" s="12">
        <v>40816</v>
      </c>
      <c r="I2018" s="12" t="s">
        <v>1759</v>
      </c>
      <c r="J2018" s="12">
        <v>40805</v>
      </c>
      <c r="K2018" s="4">
        <v>3451</v>
      </c>
      <c r="L2018" s="1" t="s">
        <v>146</v>
      </c>
      <c r="M2018" s="1" t="s">
        <v>132</v>
      </c>
      <c r="N2018" s="1" t="s">
        <v>167</v>
      </c>
      <c r="O2018" s="1" t="s">
        <v>93</v>
      </c>
      <c r="P2018">
        <v>30</v>
      </c>
      <c r="Q2018">
        <v>6392</v>
      </c>
      <c r="R2018">
        <v>26974.240000000002</v>
      </c>
      <c r="S2018">
        <v>4.22</v>
      </c>
      <c r="T2018">
        <v>0.14000000000000001</v>
      </c>
      <c r="U2018">
        <f t="shared" si="551"/>
        <v>26974.239999999998</v>
      </c>
      <c r="V2018">
        <f t="shared" si="552"/>
        <v>191760</v>
      </c>
      <c r="W2018" s="1" t="s">
        <v>179</v>
      </c>
      <c r="X2018" s="1" t="s">
        <v>1236</v>
      </c>
      <c r="Y2018" s="1" t="s">
        <v>156</v>
      </c>
      <c r="Z2018" s="3">
        <v>14969</v>
      </c>
      <c r="AA2018" s="4">
        <f t="shared" si="556"/>
        <v>1406</v>
      </c>
      <c r="AB2018" s="4">
        <f t="shared" si="560"/>
        <v>2946.2481435999998</v>
      </c>
      <c r="AC2018" s="4">
        <f t="shared" si="548"/>
        <v>1406</v>
      </c>
      <c r="AD2018" s="4">
        <f t="shared" si="559"/>
        <v>4589.333333333333</v>
      </c>
      <c r="AE2018" s="3" t="s">
        <v>1760</v>
      </c>
      <c r="AF2018" s="3">
        <v>1406</v>
      </c>
      <c r="AG2018" s="4">
        <f>AI2018</f>
        <v>1406</v>
      </c>
      <c r="AH2018" s="4">
        <v>83526</v>
      </c>
      <c r="AI2018">
        <f t="shared" si="553"/>
        <v>1406</v>
      </c>
      <c r="AJ2018" t="s">
        <v>1760</v>
      </c>
      <c r="AK2018" s="2">
        <v>5479.15</v>
      </c>
      <c r="AL2018" s="2">
        <f>AN2018</f>
        <v>5479.15</v>
      </c>
      <c r="AM2018" s="4">
        <v>83526</v>
      </c>
      <c r="AN2018">
        <f>INDEX($AJ$2:$AJ$6811,MATCH(AM2018,$A$2:$A$6811,0))</f>
        <v>5479.15</v>
      </c>
      <c r="AP2018">
        <v>44.51</v>
      </c>
      <c r="AQ2018">
        <v>44.51</v>
      </c>
      <c r="AR2018" s="4">
        <v>30</v>
      </c>
      <c r="AS2018" s="4">
        <v>9</v>
      </c>
      <c r="AT2018" s="4">
        <v>2011</v>
      </c>
      <c r="AU2018" s="4">
        <v>19</v>
      </c>
      <c r="AV2018" s="4">
        <v>9</v>
      </c>
      <c r="AW2018" s="4">
        <v>2011</v>
      </c>
      <c r="AX2018" t="str">
        <f t="shared" si="554"/>
        <v>No Delay</v>
      </c>
      <c r="AY2018">
        <f t="shared" si="555"/>
        <v>0</v>
      </c>
    </row>
    <row r="2019" spans="1:51" x14ac:dyDescent="0.2">
      <c r="A2019" s="3">
        <v>82393</v>
      </c>
      <c r="B2019" s="1" t="s">
        <v>175</v>
      </c>
      <c r="C2019" s="1" t="s">
        <v>165</v>
      </c>
      <c r="D2019" s="1" t="s">
        <v>130</v>
      </c>
      <c r="E2019" s="1" t="s">
        <v>101</v>
      </c>
      <c r="F2019" s="1" t="s">
        <v>101</v>
      </c>
      <c r="G2019" s="13" t="s">
        <v>1761</v>
      </c>
      <c r="H2019" s="12">
        <v>40753</v>
      </c>
      <c r="I2019" s="12" t="s">
        <v>1762</v>
      </c>
      <c r="J2019" s="12">
        <v>40757</v>
      </c>
      <c r="K2019" s="4">
        <v>3344</v>
      </c>
      <c r="L2019" s="1" t="s">
        <v>146</v>
      </c>
      <c r="M2019" s="1" t="s">
        <v>132</v>
      </c>
      <c r="N2019" s="1" t="s">
        <v>275</v>
      </c>
      <c r="O2019" s="1" t="s">
        <v>93</v>
      </c>
      <c r="P2019">
        <v>60</v>
      </c>
      <c r="Q2019">
        <v>15107</v>
      </c>
      <c r="R2019">
        <v>124783.82</v>
      </c>
      <c r="S2019">
        <v>8.26</v>
      </c>
      <c r="T2019">
        <v>0.14000000000000001</v>
      </c>
      <c r="U2019">
        <f t="shared" si="551"/>
        <v>124783.81999999999</v>
      </c>
      <c r="V2019">
        <f t="shared" si="552"/>
        <v>906420</v>
      </c>
      <c r="W2019" s="1" t="s">
        <v>155</v>
      </c>
      <c r="X2019" s="1" t="s">
        <v>1236</v>
      </c>
      <c r="Y2019" s="1" t="s">
        <v>156</v>
      </c>
      <c r="Z2019" s="3">
        <v>11413</v>
      </c>
      <c r="AA2019" s="4">
        <f t="shared" si="556"/>
        <v>1409</v>
      </c>
      <c r="AB2019" s="4">
        <f t="shared" si="560"/>
        <v>3902.7002205999997</v>
      </c>
      <c r="AC2019" s="4">
        <f t="shared" si="548"/>
        <v>1409</v>
      </c>
      <c r="AD2019" s="4">
        <f t="shared" si="559"/>
        <v>1409</v>
      </c>
      <c r="AE2019" s="4">
        <v>1409</v>
      </c>
      <c r="AF2019" s="4">
        <v>1409</v>
      </c>
      <c r="AG2019" s="4">
        <f t="shared" ref="AG2019:AG2024" si="561">AE2019</f>
        <v>1409</v>
      </c>
      <c r="AI2019" t="e">
        <f t="shared" si="553"/>
        <v>#N/A</v>
      </c>
      <c r="AJ2019">
        <v>10928.52</v>
      </c>
      <c r="AK2019" s="2">
        <v>10928.52</v>
      </c>
      <c r="AL2019" s="2">
        <f t="shared" ref="AL2019:AL2024" si="562">AJ2019</f>
        <v>10928.52</v>
      </c>
      <c r="AM2019" s="4"/>
      <c r="AN2019" t="e">
        <f>VLOOKUP([1]!Tabelle13[[#This Row],[Vlookup this ID for freight costs]],$AL$2:$AL$6811,2,FALSE)</f>
        <v>#REF!</v>
      </c>
      <c r="AP2019">
        <v>205.89</v>
      </c>
      <c r="AQ2019">
        <v>205.89</v>
      </c>
      <c r="AR2019" s="4">
        <v>29</v>
      </c>
      <c r="AS2019" s="4">
        <v>7</v>
      </c>
      <c r="AT2019" s="4">
        <v>2011</v>
      </c>
      <c r="AU2019" s="4">
        <v>2</v>
      </c>
      <c r="AV2019" s="4">
        <v>8</v>
      </c>
      <c r="AW2019" s="4">
        <v>2011</v>
      </c>
      <c r="AX2019" t="str">
        <f t="shared" si="554"/>
        <v>Delay</v>
      </c>
      <c r="AY2019">
        <f t="shared" si="555"/>
        <v>4</v>
      </c>
    </row>
    <row r="2020" spans="1:51" x14ac:dyDescent="0.2">
      <c r="A2020" s="3">
        <v>84756</v>
      </c>
      <c r="B2020" s="1" t="s">
        <v>50</v>
      </c>
      <c r="C2020" s="1" t="s">
        <v>51</v>
      </c>
      <c r="D2020" s="1" t="s">
        <v>130</v>
      </c>
      <c r="E2020" s="1" t="s">
        <v>101</v>
      </c>
      <c r="F2020" s="1" t="s">
        <v>101</v>
      </c>
      <c r="G2020" s="13" t="s">
        <v>369</v>
      </c>
      <c r="H2020" s="12">
        <v>41243</v>
      </c>
      <c r="I2020" s="12" t="s">
        <v>1526</v>
      </c>
      <c r="J2020" s="12">
        <v>41192</v>
      </c>
      <c r="K2020" s="4">
        <v>4203</v>
      </c>
      <c r="L2020" s="1" t="s">
        <v>146</v>
      </c>
      <c r="M2020" s="1" t="s">
        <v>132</v>
      </c>
      <c r="N2020" s="1" t="s">
        <v>167</v>
      </c>
      <c r="O2020" s="1" t="s">
        <v>93</v>
      </c>
      <c r="P2020">
        <v>30</v>
      </c>
      <c r="Q2020">
        <v>22122</v>
      </c>
      <c r="R2020">
        <v>84284.82</v>
      </c>
      <c r="S2020">
        <v>3.81</v>
      </c>
      <c r="T2020">
        <v>0.13</v>
      </c>
      <c r="U2020">
        <f t="shared" si="551"/>
        <v>84284.82</v>
      </c>
      <c r="V2020">
        <f t="shared" si="552"/>
        <v>663660</v>
      </c>
      <c r="W2020" s="1" t="s">
        <v>197</v>
      </c>
      <c r="X2020" s="1" t="s">
        <v>1236</v>
      </c>
      <c r="Y2020" s="1" t="s">
        <v>3082</v>
      </c>
      <c r="Z2020" s="3">
        <v>13556</v>
      </c>
      <c r="AA2020" s="4">
        <f t="shared" si="556"/>
        <v>1409</v>
      </c>
      <c r="AB2020" s="4">
        <f t="shared" si="560"/>
        <v>4672.5810375999999</v>
      </c>
      <c r="AC2020" s="4">
        <f t="shared" si="548"/>
        <v>1409</v>
      </c>
      <c r="AD2020" s="4">
        <f t="shared" si="559"/>
        <v>5540.666666666667</v>
      </c>
      <c r="AE2020" s="4">
        <v>1409</v>
      </c>
      <c r="AF2020" s="4">
        <v>1409</v>
      </c>
      <c r="AG2020" s="4">
        <f t="shared" si="561"/>
        <v>1409</v>
      </c>
      <c r="AI2020" t="e">
        <f t="shared" si="553"/>
        <v>#N/A</v>
      </c>
      <c r="AJ2020">
        <v>3855.95</v>
      </c>
      <c r="AK2020" s="2">
        <v>3855.95</v>
      </c>
      <c r="AL2020" s="2">
        <f t="shared" si="562"/>
        <v>3855.95</v>
      </c>
      <c r="AM2020" s="4"/>
      <c r="AN2020" t="e">
        <f>VLOOKUP([1]!Tabelle13[[#This Row],[Vlookup this ID for freight costs]],$AL$2:$AL$6811,2,FALSE)</f>
        <v>#REF!</v>
      </c>
      <c r="AP2020">
        <v>118.17</v>
      </c>
      <c r="AQ2020">
        <v>118.17</v>
      </c>
      <c r="AR2020" s="4">
        <v>30</v>
      </c>
      <c r="AS2020" s="4">
        <v>11</v>
      </c>
      <c r="AT2020" s="4">
        <v>2012</v>
      </c>
      <c r="AU2020" s="4">
        <v>10</v>
      </c>
      <c r="AV2020" s="4">
        <v>10</v>
      </c>
      <c r="AW2020" s="4">
        <v>2012</v>
      </c>
      <c r="AX2020" t="str">
        <f t="shared" si="554"/>
        <v>No Delay</v>
      </c>
      <c r="AY2020">
        <f t="shared" si="555"/>
        <v>0</v>
      </c>
    </row>
    <row r="2021" spans="1:51" x14ac:dyDescent="0.2">
      <c r="A2021" s="3">
        <v>25587</v>
      </c>
      <c r="B2021" s="1" t="s">
        <v>175</v>
      </c>
      <c r="C2021" s="1" t="s">
        <v>165</v>
      </c>
      <c r="D2021" s="1" t="s">
        <v>52</v>
      </c>
      <c r="E2021" s="1" t="s">
        <v>53</v>
      </c>
      <c r="F2021" s="1" t="s">
        <v>53</v>
      </c>
      <c r="G2021" s="13" t="s">
        <v>1399</v>
      </c>
      <c r="H2021" s="12">
        <v>41719</v>
      </c>
      <c r="I2021" s="12" t="s">
        <v>1399</v>
      </c>
      <c r="J2021" s="12">
        <v>41719</v>
      </c>
      <c r="K2021" s="4">
        <v>5404</v>
      </c>
      <c r="L2021" s="1" t="s">
        <v>146</v>
      </c>
      <c r="M2021" s="1" t="s">
        <v>672</v>
      </c>
      <c r="N2021" s="1" t="s">
        <v>599</v>
      </c>
      <c r="O2021" s="1" t="s">
        <v>93</v>
      </c>
      <c r="P2021">
        <v>60</v>
      </c>
      <c r="Q2021">
        <v>15021</v>
      </c>
      <c r="R2021">
        <v>60084</v>
      </c>
      <c r="S2021">
        <v>4</v>
      </c>
      <c r="T2021">
        <v>7.0000000000000007E-2</v>
      </c>
      <c r="U2021">
        <f t="shared" si="551"/>
        <v>60084</v>
      </c>
      <c r="V2021">
        <f t="shared" si="552"/>
        <v>901260</v>
      </c>
      <c r="W2021" s="1" t="s">
        <v>204</v>
      </c>
      <c r="X2021" s="1" t="s">
        <v>1236</v>
      </c>
      <c r="Y2021" s="1" t="s">
        <v>205</v>
      </c>
      <c r="Z2021" s="3">
        <v>4988</v>
      </c>
      <c r="AA2021" s="4">
        <f t="shared" si="556"/>
        <v>1411</v>
      </c>
      <c r="AB2021" s="4">
        <f t="shared" si="560"/>
        <v>3893.2619098</v>
      </c>
      <c r="AC2021" s="4">
        <f t="shared" si="548"/>
        <v>1411</v>
      </c>
      <c r="AD2021" s="4">
        <f t="shared" si="559"/>
        <v>1411</v>
      </c>
      <c r="AE2021" s="4">
        <v>1411</v>
      </c>
      <c r="AF2021" s="4">
        <v>1411</v>
      </c>
      <c r="AG2021" s="4">
        <f t="shared" si="561"/>
        <v>1411</v>
      </c>
      <c r="AI2021" t="e">
        <f t="shared" si="553"/>
        <v>#N/A</v>
      </c>
      <c r="AJ2021">
        <v>13983.98</v>
      </c>
      <c r="AK2021" s="2">
        <v>13983.98</v>
      </c>
      <c r="AL2021" s="2">
        <f t="shared" si="562"/>
        <v>13983.98</v>
      </c>
      <c r="AM2021" s="4"/>
      <c r="AN2021" t="e">
        <f>VLOOKUP([1]!Tabelle13[[#This Row],[Vlookup this ID for freight costs]],$AL$2:$AL$6811,2,FALSE)</f>
        <v>#REF!</v>
      </c>
      <c r="AP2021">
        <v>61.77</v>
      </c>
      <c r="AQ2021">
        <v>61.77</v>
      </c>
      <c r="AR2021" s="4">
        <v>21</v>
      </c>
      <c r="AS2021" s="4">
        <v>4</v>
      </c>
      <c r="AT2021" s="4">
        <v>2014</v>
      </c>
      <c r="AU2021" s="4">
        <v>21</v>
      </c>
      <c r="AV2021" s="4">
        <v>4</v>
      </c>
      <c r="AW2021" s="4">
        <v>2014</v>
      </c>
      <c r="AX2021" t="str">
        <f t="shared" si="554"/>
        <v>No Delay</v>
      </c>
      <c r="AY2021">
        <f t="shared" si="555"/>
        <v>0</v>
      </c>
    </row>
    <row r="2022" spans="1:51" x14ac:dyDescent="0.2">
      <c r="A2022" s="3">
        <v>68572</v>
      </c>
      <c r="B2022" s="1" t="s">
        <v>140</v>
      </c>
      <c r="C2022" s="1" t="s">
        <v>99</v>
      </c>
      <c r="D2022" s="1" t="s">
        <v>52</v>
      </c>
      <c r="E2022" s="1" t="s">
        <v>53</v>
      </c>
      <c r="F2022" s="1" t="s">
        <v>53</v>
      </c>
      <c r="G2022" s="13" t="s">
        <v>589</v>
      </c>
      <c r="H2022" s="12">
        <v>41786</v>
      </c>
      <c r="I2022" s="12" t="s">
        <v>1763</v>
      </c>
      <c r="J2022" s="12">
        <v>41787</v>
      </c>
      <c r="K2022" s="4">
        <v>5507</v>
      </c>
      <c r="L2022" s="1" t="s">
        <v>146</v>
      </c>
      <c r="M2022" s="1" t="s">
        <v>414</v>
      </c>
      <c r="N2022" s="1" t="s">
        <v>415</v>
      </c>
      <c r="O2022" s="1" t="s">
        <v>93</v>
      </c>
      <c r="P2022">
        <v>30</v>
      </c>
      <c r="Q2022">
        <v>10565</v>
      </c>
      <c r="R2022">
        <v>211300</v>
      </c>
      <c r="S2022">
        <v>20</v>
      </c>
      <c r="T2022">
        <v>0.67</v>
      </c>
      <c r="U2022">
        <f t="shared" si="551"/>
        <v>211300</v>
      </c>
      <c r="V2022">
        <f t="shared" si="552"/>
        <v>316950</v>
      </c>
      <c r="W2022" s="1" t="s">
        <v>160</v>
      </c>
      <c r="X2022" s="1" t="s">
        <v>1236</v>
      </c>
      <c r="Y2022" s="1" t="s">
        <v>161</v>
      </c>
      <c r="Z2022" s="3">
        <v>5308</v>
      </c>
      <c r="AA2022" s="4">
        <f t="shared" si="556"/>
        <v>1412</v>
      </c>
      <c r="AB2022" s="4">
        <f t="shared" si="560"/>
        <v>3404.2257129999998</v>
      </c>
      <c r="AC2022" s="4">
        <f t="shared" si="548"/>
        <v>1412</v>
      </c>
      <c r="AD2022" s="4">
        <f t="shared" si="559"/>
        <v>862</v>
      </c>
      <c r="AE2022" s="4">
        <v>1412</v>
      </c>
      <c r="AF2022" s="4">
        <v>1412</v>
      </c>
      <c r="AG2022" s="4">
        <f t="shared" si="561"/>
        <v>1412</v>
      </c>
      <c r="AI2022" t="e">
        <f t="shared" si="553"/>
        <v>#N/A</v>
      </c>
      <c r="AJ2022">
        <v>6758.01</v>
      </c>
      <c r="AK2022" s="2">
        <v>6758.01</v>
      </c>
      <c r="AL2022" s="2">
        <f t="shared" si="562"/>
        <v>6758.01</v>
      </c>
      <c r="AM2022" s="4"/>
      <c r="AN2022" t="e">
        <f>VLOOKUP([1]!Tabelle13[[#This Row],[Vlookup this ID for freight costs]],$AL$2:$AL$6811,2,FALSE)</f>
        <v>#REF!</v>
      </c>
      <c r="AP2022">
        <v>217.22</v>
      </c>
      <c r="AQ2022">
        <v>217.22</v>
      </c>
      <c r="AR2022" s="4">
        <v>27</v>
      </c>
      <c r="AS2022" s="4">
        <v>5</v>
      </c>
      <c r="AT2022" s="4">
        <v>2014</v>
      </c>
      <c r="AU2022" s="4">
        <v>28</v>
      </c>
      <c r="AV2022" s="4">
        <v>5</v>
      </c>
      <c r="AW2022" s="4">
        <v>2014</v>
      </c>
      <c r="AX2022" t="str">
        <f t="shared" si="554"/>
        <v>Delay</v>
      </c>
      <c r="AY2022">
        <f t="shared" si="555"/>
        <v>1</v>
      </c>
    </row>
    <row r="2023" spans="1:51" x14ac:dyDescent="0.2">
      <c r="A2023" s="3">
        <v>86711</v>
      </c>
      <c r="B2023" s="1" t="s">
        <v>172</v>
      </c>
      <c r="C2023" s="1" t="s">
        <v>114</v>
      </c>
      <c r="D2023" s="1" t="s">
        <v>130</v>
      </c>
      <c r="E2023" s="1" t="s">
        <v>101</v>
      </c>
      <c r="F2023" s="1" t="s">
        <v>101</v>
      </c>
      <c r="G2023" s="13" t="s">
        <v>1095</v>
      </c>
      <c r="H2023" s="12">
        <v>41886</v>
      </c>
      <c r="I2023" s="12" t="s">
        <v>693</v>
      </c>
      <c r="J2023" s="12">
        <v>41851</v>
      </c>
      <c r="K2023" s="4">
        <v>5693</v>
      </c>
      <c r="L2023" s="1" t="s">
        <v>146</v>
      </c>
      <c r="M2023" s="1" t="s">
        <v>132</v>
      </c>
      <c r="N2023" s="1" t="s">
        <v>275</v>
      </c>
      <c r="O2023" s="1" t="s">
        <v>93</v>
      </c>
      <c r="P2023">
        <v>60</v>
      </c>
      <c r="Q2023">
        <v>14653</v>
      </c>
      <c r="R2023">
        <v>96709.8</v>
      </c>
      <c r="S2023">
        <v>6.6</v>
      </c>
      <c r="T2023">
        <v>0.11</v>
      </c>
      <c r="U2023">
        <f t="shared" si="551"/>
        <v>96709.799999999988</v>
      </c>
      <c r="V2023">
        <f t="shared" si="552"/>
        <v>879180</v>
      </c>
      <c r="W2023" s="1" t="s">
        <v>155</v>
      </c>
      <c r="X2023" s="1" t="s">
        <v>1236</v>
      </c>
      <c r="Y2023" s="1" t="s">
        <v>156</v>
      </c>
      <c r="Z2023" s="3">
        <v>14240</v>
      </c>
      <c r="AA2023" s="4">
        <f t="shared" si="556"/>
        <v>1413</v>
      </c>
      <c r="AB2023" s="4">
        <f t="shared" si="560"/>
        <v>3852.8747193999998</v>
      </c>
      <c r="AC2023" s="4">
        <f t="shared" si="548"/>
        <v>1413</v>
      </c>
      <c r="AD2023" s="4">
        <f t="shared" si="559"/>
        <v>1413</v>
      </c>
      <c r="AE2023" s="4">
        <v>1413</v>
      </c>
      <c r="AF2023" s="4">
        <v>1413</v>
      </c>
      <c r="AG2023" s="4">
        <f t="shared" si="561"/>
        <v>1413</v>
      </c>
      <c r="AI2023" t="e">
        <f t="shared" si="553"/>
        <v>#N/A</v>
      </c>
      <c r="AJ2023">
        <v>1325.68</v>
      </c>
      <c r="AK2023" s="2">
        <v>1325.68</v>
      </c>
      <c r="AL2023" s="2">
        <f t="shared" si="562"/>
        <v>1325.68</v>
      </c>
      <c r="AM2023" s="4"/>
      <c r="AN2023" t="e">
        <f>VLOOKUP([1]!Tabelle13[[#This Row],[Vlookup this ID for freight costs]],$AL$2:$AL$6811,2,FALSE)</f>
        <v>#REF!</v>
      </c>
      <c r="AP2023">
        <v>99.42</v>
      </c>
      <c r="AQ2023">
        <v>99.42</v>
      </c>
      <c r="AR2023" s="4">
        <v>4</v>
      </c>
      <c r="AS2023" s="4">
        <v>9</v>
      </c>
      <c r="AT2023" s="4">
        <v>2014</v>
      </c>
      <c r="AU2023" s="4">
        <v>31</v>
      </c>
      <c r="AV2023" s="4">
        <v>7</v>
      </c>
      <c r="AW2023" s="4">
        <v>2014</v>
      </c>
      <c r="AX2023" t="str">
        <f t="shared" si="554"/>
        <v>No Delay</v>
      </c>
      <c r="AY2023">
        <f t="shared" si="555"/>
        <v>0</v>
      </c>
    </row>
    <row r="2024" spans="1:51" x14ac:dyDescent="0.2">
      <c r="A2024" s="3">
        <v>82462</v>
      </c>
      <c r="B2024" s="1" t="s">
        <v>175</v>
      </c>
      <c r="C2024" s="1" t="s">
        <v>165</v>
      </c>
      <c r="D2024" s="1" t="s">
        <v>130</v>
      </c>
      <c r="E2024" s="1" t="s">
        <v>101</v>
      </c>
      <c r="F2024" s="1" t="s">
        <v>101</v>
      </c>
      <c r="G2024" s="13" t="s">
        <v>650</v>
      </c>
      <c r="H2024" s="12">
        <v>41023</v>
      </c>
      <c r="I2024" s="12" t="s">
        <v>1033</v>
      </c>
      <c r="J2024" s="12">
        <v>40966</v>
      </c>
      <c r="K2024" s="4">
        <v>3776</v>
      </c>
      <c r="L2024" s="1" t="s">
        <v>146</v>
      </c>
      <c r="M2024" s="1" t="s">
        <v>132</v>
      </c>
      <c r="N2024" s="1" t="s">
        <v>154</v>
      </c>
      <c r="O2024" s="1" t="s">
        <v>93</v>
      </c>
      <c r="P2024">
        <v>60</v>
      </c>
      <c r="Q2024">
        <v>5525</v>
      </c>
      <c r="R2024">
        <v>60775</v>
      </c>
      <c r="S2024">
        <v>11</v>
      </c>
      <c r="T2024">
        <v>0.18</v>
      </c>
      <c r="U2024">
        <f t="shared" si="551"/>
        <v>60775</v>
      </c>
      <c r="V2024">
        <f t="shared" si="552"/>
        <v>331500</v>
      </c>
      <c r="W2024" s="1" t="s">
        <v>160</v>
      </c>
      <c r="X2024" s="1" t="s">
        <v>1236</v>
      </c>
      <c r="Y2024" s="1" t="s">
        <v>161</v>
      </c>
      <c r="Z2024" s="3">
        <v>10896</v>
      </c>
      <c r="AA2024" s="4">
        <f t="shared" si="556"/>
        <v>1414</v>
      </c>
      <c r="AB2024" s="4">
        <f t="shared" si="560"/>
        <v>2851.0968010000001</v>
      </c>
      <c r="AC2024" s="4">
        <f t="shared" si="548"/>
        <v>1414</v>
      </c>
      <c r="AD2024" s="4">
        <f t="shared" si="559"/>
        <v>1414</v>
      </c>
      <c r="AE2024" s="4">
        <v>1414</v>
      </c>
      <c r="AF2024" s="4">
        <v>1414</v>
      </c>
      <c r="AG2024" s="4">
        <f t="shared" si="561"/>
        <v>1414</v>
      </c>
      <c r="AI2024" t="e">
        <f t="shared" si="553"/>
        <v>#N/A</v>
      </c>
      <c r="AJ2024">
        <v>4054.19</v>
      </c>
      <c r="AK2024" s="2">
        <v>4054.19</v>
      </c>
      <c r="AL2024" s="2">
        <f t="shared" si="562"/>
        <v>4054.19</v>
      </c>
      <c r="AM2024" s="4"/>
      <c r="AN2024" t="e">
        <f>VLOOKUP([1]!Tabelle13[[#This Row],[Vlookup this ID for freight costs]],$AL$2:$AL$6811,2,FALSE)</f>
        <v>#REF!</v>
      </c>
      <c r="AP2024">
        <v>85.21</v>
      </c>
      <c r="AQ2024">
        <v>85.21</v>
      </c>
      <c r="AR2024" s="4">
        <v>24</v>
      </c>
      <c r="AS2024" s="4">
        <v>4</v>
      </c>
      <c r="AT2024" s="4">
        <v>2012</v>
      </c>
      <c r="AU2024" s="4">
        <v>27</v>
      </c>
      <c r="AV2024" s="4">
        <v>2</v>
      </c>
      <c r="AW2024" s="4">
        <v>2012</v>
      </c>
      <c r="AX2024" t="str">
        <f t="shared" si="554"/>
        <v>No Delay</v>
      </c>
      <c r="AY2024">
        <f t="shared" si="555"/>
        <v>0</v>
      </c>
    </row>
    <row r="2025" spans="1:51" x14ac:dyDescent="0.2">
      <c r="A2025" s="3">
        <v>82463</v>
      </c>
      <c r="B2025" s="1" t="s">
        <v>175</v>
      </c>
      <c r="C2025" s="1" t="s">
        <v>165</v>
      </c>
      <c r="D2025" s="1" t="s">
        <v>130</v>
      </c>
      <c r="E2025" s="1" t="s">
        <v>101</v>
      </c>
      <c r="F2025" s="1" t="s">
        <v>101</v>
      </c>
      <c r="G2025" s="13" t="s">
        <v>650</v>
      </c>
      <c r="H2025" s="12">
        <v>41023</v>
      </c>
      <c r="I2025" s="12" t="s">
        <v>1033</v>
      </c>
      <c r="J2025" s="12">
        <v>40966</v>
      </c>
      <c r="K2025" s="4">
        <v>3777</v>
      </c>
      <c r="L2025" s="1" t="s">
        <v>146</v>
      </c>
      <c r="M2025" s="1" t="s">
        <v>132</v>
      </c>
      <c r="N2025" s="1" t="s">
        <v>238</v>
      </c>
      <c r="O2025" s="1" t="s">
        <v>93</v>
      </c>
      <c r="P2025">
        <v>30</v>
      </c>
      <c r="Q2025">
        <v>3900</v>
      </c>
      <c r="R2025">
        <v>23712</v>
      </c>
      <c r="S2025">
        <v>6.08</v>
      </c>
      <c r="T2025">
        <v>0.2</v>
      </c>
      <c r="U2025">
        <f t="shared" si="551"/>
        <v>23712</v>
      </c>
      <c r="V2025">
        <f t="shared" si="552"/>
        <v>117000</v>
      </c>
      <c r="W2025" s="1" t="s">
        <v>160</v>
      </c>
      <c r="X2025" s="1" t="s">
        <v>1236</v>
      </c>
      <c r="Y2025" s="1" t="s">
        <v>161</v>
      </c>
      <c r="Z2025" s="3">
        <v>10896</v>
      </c>
      <c r="AA2025" s="4">
        <f t="shared" si="556"/>
        <v>1414</v>
      </c>
      <c r="AB2025" s="4">
        <f t="shared" si="560"/>
        <v>2672.7566259999999</v>
      </c>
      <c r="AC2025" s="4">
        <f t="shared" si="548"/>
        <v>1414</v>
      </c>
      <c r="AD2025" s="4">
        <f t="shared" si="559"/>
        <v>1414</v>
      </c>
      <c r="AE2025" s="3" t="s">
        <v>1764</v>
      </c>
      <c r="AF2025" s="3">
        <v>1414</v>
      </c>
      <c r="AG2025" s="4">
        <f>AI2025</f>
        <v>1414</v>
      </c>
      <c r="AH2025" s="4">
        <v>82462</v>
      </c>
      <c r="AI2025">
        <f t="shared" si="553"/>
        <v>1414</v>
      </c>
      <c r="AJ2025" t="s">
        <v>1764</v>
      </c>
      <c r="AK2025" s="2">
        <v>4054.19</v>
      </c>
      <c r="AL2025" s="2">
        <f>AN2025</f>
        <v>4054.19</v>
      </c>
      <c r="AM2025" s="4">
        <v>82462</v>
      </c>
      <c r="AN2025">
        <f>INDEX($AJ$2:$AJ$6811,MATCH(AM2025,$A$2:$A$6811,0))</f>
        <v>4054.19</v>
      </c>
      <c r="AP2025">
        <v>33.24</v>
      </c>
      <c r="AQ2025">
        <v>33.24</v>
      </c>
      <c r="AR2025" s="4">
        <v>24</v>
      </c>
      <c r="AS2025" s="4">
        <v>4</v>
      </c>
      <c r="AT2025" s="4">
        <v>2012</v>
      </c>
      <c r="AU2025" s="4">
        <v>27</v>
      </c>
      <c r="AV2025" s="4">
        <v>2</v>
      </c>
      <c r="AW2025" s="4">
        <v>2012</v>
      </c>
      <c r="AX2025" t="str">
        <f t="shared" si="554"/>
        <v>No Delay</v>
      </c>
      <c r="AY2025">
        <f t="shared" si="555"/>
        <v>0</v>
      </c>
    </row>
    <row r="2026" spans="1:51" x14ac:dyDescent="0.2">
      <c r="A2026" s="3">
        <v>82464</v>
      </c>
      <c r="B2026" s="1" t="s">
        <v>175</v>
      </c>
      <c r="C2026" s="1" t="s">
        <v>165</v>
      </c>
      <c r="D2026" s="1" t="s">
        <v>130</v>
      </c>
      <c r="E2026" s="1" t="s">
        <v>101</v>
      </c>
      <c r="F2026" s="1" t="s">
        <v>101</v>
      </c>
      <c r="G2026" s="13" t="s">
        <v>650</v>
      </c>
      <c r="H2026" s="12">
        <v>41023</v>
      </c>
      <c r="I2026" s="12" t="s">
        <v>1033</v>
      </c>
      <c r="J2026" s="12">
        <v>40966</v>
      </c>
      <c r="K2026" s="4">
        <v>3778</v>
      </c>
      <c r="L2026" s="1" t="s">
        <v>146</v>
      </c>
      <c r="M2026" s="1" t="s">
        <v>132</v>
      </c>
      <c r="N2026" s="1" t="s">
        <v>265</v>
      </c>
      <c r="O2026" s="1" t="s">
        <v>93</v>
      </c>
      <c r="P2026">
        <v>60</v>
      </c>
      <c r="Q2026">
        <v>1700</v>
      </c>
      <c r="R2026">
        <v>4267</v>
      </c>
      <c r="S2026">
        <v>2.5099999999999998</v>
      </c>
      <c r="T2026">
        <v>0.04</v>
      </c>
      <c r="U2026">
        <f t="shared" si="551"/>
        <v>4267</v>
      </c>
      <c r="V2026">
        <f t="shared" si="552"/>
        <v>102000</v>
      </c>
      <c r="W2026" s="1" t="s">
        <v>197</v>
      </c>
      <c r="X2026" s="1" t="s">
        <v>1236</v>
      </c>
      <c r="Y2026" s="1" t="s">
        <v>3082</v>
      </c>
      <c r="Z2026" s="3">
        <v>10265</v>
      </c>
      <c r="AA2026" s="4">
        <f t="shared" si="556"/>
        <v>1414</v>
      </c>
      <c r="AB2026" s="4">
        <f t="shared" si="560"/>
        <v>2431.3114660000001</v>
      </c>
      <c r="AC2026" s="4">
        <f t="shared" si="548"/>
        <v>1414</v>
      </c>
      <c r="AD2026" s="4">
        <f t="shared" si="559"/>
        <v>705.75</v>
      </c>
      <c r="AE2026" s="3" t="s">
        <v>1764</v>
      </c>
      <c r="AF2026" s="3">
        <v>1414</v>
      </c>
      <c r="AG2026" s="4">
        <f>AI2026</f>
        <v>1414</v>
      </c>
      <c r="AH2026" s="4">
        <v>82462</v>
      </c>
      <c r="AI2026">
        <f t="shared" si="553"/>
        <v>1414</v>
      </c>
      <c r="AJ2026" t="s">
        <v>1764</v>
      </c>
      <c r="AK2026" s="2">
        <v>4054.19</v>
      </c>
      <c r="AL2026" s="2">
        <f>AN2026</f>
        <v>4054.19</v>
      </c>
      <c r="AM2026" s="4">
        <v>82462</v>
      </c>
      <c r="AN2026">
        <f>INDEX($AJ$2:$AJ$6811,MATCH(AM2026,$A$2:$A$6811,0))</f>
        <v>4054.19</v>
      </c>
      <c r="AP2026">
        <v>5.98</v>
      </c>
      <c r="AQ2026">
        <v>5.98</v>
      </c>
      <c r="AR2026" s="4">
        <v>24</v>
      </c>
      <c r="AS2026" s="4">
        <v>4</v>
      </c>
      <c r="AT2026" s="4">
        <v>2012</v>
      </c>
      <c r="AU2026" s="4">
        <v>27</v>
      </c>
      <c r="AV2026" s="4">
        <v>2</v>
      </c>
      <c r="AW2026" s="4">
        <v>2012</v>
      </c>
      <c r="AX2026" t="str">
        <f t="shared" si="554"/>
        <v>No Delay</v>
      </c>
      <c r="AY2026">
        <f t="shared" si="555"/>
        <v>0</v>
      </c>
    </row>
    <row r="2027" spans="1:51" x14ac:dyDescent="0.2">
      <c r="A2027" s="3">
        <v>85245</v>
      </c>
      <c r="B2027" s="1" t="s">
        <v>175</v>
      </c>
      <c r="C2027" s="1" t="s">
        <v>165</v>
      </c>
      <c r="D2027" s="1" t="s">
        <v>130</v>
      </c>
      <c r="E2027" s="1" t="s">
        <v>101</v>
      </c>
      <c r="F2027" s="1" t="s">
        <v>101</v>
      </c>
      <c r="G2027" s="13" t="s">
        <v>650</v>
      </c>
      <c r="H2027" s="12">
        <v>41023</v>
      </c>
      <c r="I2027" s="12" t="s">
        <v>1033</v>
      </c>
      <c r="J2027" s="12">
        <v>40966</v>
      </c>
      <c r="K2027" s="4">
        <v>3781</v>
      </c>
      <c r="L2027" s="1" t="s">
        <v>146</v>
      </c>
      <c r="M2027" s="1" t="s">
        <v>132</v>
      </c>
      <c r="N2027" s="1" t="s">
        <v>275</v>
      </c>
      <c r="O2027" s="1" t="s">
        <v>93</v>
      </c>
      <c r="P2027">
        <v>60</v>
      </c>
      <c r="Q2027">
        <v>2900</v>
      </c>
      <c r="R2027">
        <v>23200</v>
      </c>
      <c r="S2027">
        <v>8</v>
      </c>
      <c r="T2027">
        <v>0.13</v>
      </c>
      <c r="U2027">
        <f t="shared" si="551"/>
        <v>23200</v>
      </c>
      <c r="V2027">
        <f t="shared" si="552"/>
        <v>174000</v>
      </c>
      <c r="W2027" s="1" t="s">
        <v>155</v>
      </c>
      <c r="X2027" s="1" t="s">
        <v>1236</v>
      </c>
      <c r="Y2027" s="1" t="s">
        <v>156</v>
      </c>
      <c r="Z2027" s="3">
        <v>11413</v>
      </c>
      <c r="AA2027" s="4">
        <f t="shared" si="556"/>
        <v>1414</v>
      </c>
      <c r="AB2027" s="4">
        <f t="shared" si="560"/>
        <v>2563.0088259999998</v>
      </c>
      <c r="AC2027" s="4">
        <f t="shared" si="548"/>
        <v>1414</v>
      </c>
      <c r="AD2027" s="4">
        <f t="shared" si="559"/>
        <v>1400.5</v>
      </c>
      <c r="AE2027" s="3" t="s">
        <v>1764</v>
      </c>
      <c r="AF2027" s="3">
        <v>1414</v>
      </c>
      <c r="AG2027" s="4">
        <f>AI2027</f>
        <v>1414</v>
      </c>
      <c r="AH2027" s="4">
        <v>82462</v>
      </c>
      <c r="AI2027">
        <f t="shared" si="553"/>
        <v>1414</v>
      </c>
      <c r="AJ2027" t="s">
        <v>1764</v>
      </c>
      <c r="AK2027" s="2">
        <v>4054.19</v>
      </c>
      <c r="AL2027" s="2">
        <f>AN2027</f>
        <v>4054.19</v>
      </c>
      <c r="AM2027" s="4">
        <v>82462</v>
      </c>
      <c r="AN2027">
        <f>INDEX($AJ$2:$AJ$6811,MATCH(AM2027,$A$2:$A$6811,0))</f>
        <v>4054.19</v>
      </c>
      <c r="AP2027">
        <v>32.53</v>
      </c>
      <c r="AQ2027">
        <v>32.53</v>
      </c>
      <c r="AR2027" s="4">
        <v>24</v>
      </c>
      <c r="AS2027" s="4">
        <v>4</v>
      </c>
      <c r="AT2027" s="4">
        <v>2012</v>
      </c>
      <c r="AU2027" s="4">
        <v>27</v>
      </c>
      <c r="AV2027" s="4">
        <v>2</v>
      </c>
      <c r="AW2027" s="4">
        <v>2012</v>
      </c>
      <c r="AX2027" t="str">
        <f t="shared" si="554"/>
        <v>No Delay</v>
      </c>
      <c r="AY2027">
        <f t="shared" si="555"/>
        <v>0</v>
      </c>
    </row>
    <row r="2028" spans="1:51" x14ac:dyDescent="0.2">
      <c r="A2028" s="3">
        <v>10643</v>
      </c>
      <c r="B2028" s="1" t="s">
        <v>119</v>
      </c>
      <c r="C2028" s="1" t="s">
        <v>114</v>
      </c>
      <c r="D2028" s="1" t="s">
        <v>130</v>
      </c>
      <c r="E2028" s="1"/>
      <c r="F2028" s="1" t="s">
        <v>107</v>
      </c>
      <c r="G2028" s="13" t="s">
        <v>870</v>
      </c>
      <c r="H2028" s="12">
        <v>39423</v>
      </c>
      <c r="I2028" s="12" t="s">
        <v>870</v>
      </c>
      <c r="J2028" s="12">
        <v>39423</v>
      </c>
      <c r="K2028" s="4">
        <v>534</v>
      </c>
      <c r="L2028" s="1" t="s">
        <v>146</v>
      </c>
      <c r="M2028" s="1" t="s">
        <v>132</v>
      </c>
      <c r="N2028" s="1" t="s">
        <v>196</v>
      </c>
      <c r="O2028" s="1" t="s">
        <v>93</v>
      </c>
      <c r="P2028">
        <v>60</v>
      </c>
      <c r="Q2028">
        <v>14052</v>
      </c>
      <c r="R2028">
        <v>103984.8</v>
      </c>
      <c r="S2028">
        <v>7.4</v>
      </c>
      <c r="T2028">
        <v>0.12</v>
      </c>
      <c r="U2028">
        <f t="shared" si="551"/>
        <v>103984.8</v>
      </c>
      <c r="V2028">
        <f t="shared" si="552"/>
        <v>843120</v>
      </c>
      <c r="W2028" s="1" t="s">
        <v>204</v>
      </c>
      <c r="X2028" s="1" t="s">
        <v>1236</v>
      </c>
      <c r="Y2028" s="1" t="s">
        <v>205</v>
      </c>
      <c r="Z2028" s="3">
        <v>6125</v>
      </c>
      <c r="AA2028" s="4">
        <f t="shared" si="556"/>
        <v>1420</v>
      </c>
      <c r="AB2028" s="4">
        <f t="shared" si="560"/>
        <v>3786.9162916</v>
      </c>
      <c r="AC2028" s="4">
        <f t="shared" si="548"/>
        <v>1420</v>
      </c>
      <c r="AD2028" s="4">
        <f t="shared" si="559"/>
        <v>1420</v>
      </c>
      <c r="AE2028" s="4">
        <v>1420</v>
      </c>
      <c r="AF2028" s="4">
        <v>1420</v>
      </c>
      <c r="AG2028" s="4">
        <f>AE2028</f>
        <v>1420</v>
      </c>
      <c r="AH2028" s="4">
        <v>83186</v>
      </c>
      <c r="AI2028">
        <f t="shared" si="553"/>
        <v>4395</v>
      </c>
      <c r="AJ2028">
        <v>5780.2</v>
      </c>
      <c r="AK2028" s="2">
        <v>5780.2</v>
      </c>
      <c r="AL2028" s="2">
        <f>AJ2028</f>
        <v>5780.2</v>
      </c>
      <c r="AM2028" s="4"/>
      <c r="AN2028" t="e">
        <f>VLOOKUP([1]!Tabelle13[[#This Row],[Vlookup this ID for freight costs]],$AL$2:$AL$6811,2,FALSE)</f>
        <v>#REF!</v>
      </c>
      <c r="AP2028">
        <v>166.38</v>
      </c>
      <c r="AQ2028">
        <v>166.38</v>
      </c>
      <c r="AR2028" s="4">
        <v>7</v>
      </c>
      <c r="AS2028" s="4">
        <v>12</v>
      </c>
      <c r="AT2028" s="4">
        <v>2007</v>
      </c>
      <c r="AU2028" s="4">
        <v>7</v>
      </c>
      <c r="AV2028" s="4">
        <v>12</v>
      </c>
      <c r="AW2028" s="4">
        <v>2007</v>
      </c>
      <c r="AX2028" t="str">
        <f t="shared" si="554"/>
        <v>No Delay</v>
      </c>
      <c r="AY2028">
        <f t="shared" si="555"/>
        <v>0</v>
      </c>
    </row>
    <row r="2029" spans="1:51" x14ac:dyDescent="0.2">
      <c r="A2029" s="3">
        <v>83023</v>
      </c>
      <c r="B2029" s="1" t="s">
        <v>175</v>
      </c>
      <c r="C2029" s="1" t="s">
        <v>165</v>
      </c>
      <c r="D2029" s="1" t="s">
        <v>130</v>
      </c>
      <c r="E2029" s="1" t="s">
        <v>53</v>
      </c>
      <c r="F2029" s="1" t="s">
        <v>53</v>
      </c>
      <c r="G2029" s="13" t="s">
        <v>1765</v>
      </c>
      <c r="H2029" s="12">
        <v>41032</v>
      </c>
      <c r="I2029" s="12" t="s">
        <v>1739</v>
      </c>
      <c r="J2029" s="12">
        <v>40995</v>
      </c>
      <c r="K2029" s="4">
        <v>3827</v>
      </c>
      <c r="L2029" s="1" t="s">
        <v>146</v>
      </c>
      <c r="M2029" s="1" t="s">
        <v>132</v>
      </c>
      <c r="N2029" s="1" t="s">
        <v>265</v>
      </c>
      <c r="O2029" s="1" t="s">
        <v>93</v>
      </c>
      <c r="P2029">
        <v>60</v>
      </c>
      <c r="Q2029">
        <v>5924</v>
      </c>
      <c r="R2029">
        <v>14869.24</v>
      </c>
      <c r="S2029">
        <v>2.5099999999999998</v>
      </c>
      <c r="T2029">
        <v>0.04</v>
      </c>
      <c r="U2029">
        <f t="shared" si="551"/>
        <v>14869.239999999998</v>
      </c>
      <c r="V2029">
        <f t="shared" si="552"/>
        <v>355440</v>
      </c>
      <c r="W2029" s="1" t="s">
        <v>197</v>
      </c>
      <c r="X2029" s="1" t="s">
        <v>1236</v>
      </c>
      <c r="Y2029" s="1" t="s">
        <v>3082</v>
      </c>
      <c r="Z2029" s="3">
        <v>5851</v>
      </c>
      <c r="AA2029" s="4">
        <f t="shared" si="556"/>
        <v>1421</v>
      </c>
      <c r="AB2029" s="4">
        <f t="shared" si="560"/>
        <v>2894.8861732</v>
      </c>
      <c r="AC2029" s="4">
        <f t="shared" si="548"/>
        <v>1421</v>
      </c>
      <c r="AD2029" s="4">
        <f t="shared" si="559"/>
        <v>1421</v>
      </c>
      <c r="AE2029" s="4">
        <v>1421</v>
      </c>
      <c r="AF2029" s="4">
        <v>1421</v>
      </c>
      <c r="AG2029" s="4">
        <f>AE2029</f>
        <v>1421</v>
      </c>
      <c r="AI2029" t="e">
        <f t="shared" si="553"/>
        <v>#N/A</v>
      </c>
      <c r="AJ2029">
        <v>4322.6000000000004</v>
      </c>
      <c r="AK2029" s="2">
        <v>4322.6000000000004</v>
      </c>
      <c r="AL2029" s="2">
        <f>AJ2029</f>
        <v>4322.6000000000004</v>
      </c>
      <c r="AM2029" s="4"/>
      <c r="AN2029" t="e">
        <f>VLOOKUP([1]!Tabelle13[[#This Row],[Vlookup this ID for freight costs]],$AL$2:$AL$6811,2,FALSE)</f>
        <v>#REF!</v>
      </c>
      <c r="AP2029">
        <v>20.85</v>
      </c>
      <c r="AQ2029">
        <v>20.85</v>
      </c>
      <c r="AR2029" s="4">
        <v>3</v>
      </c>
      <c r="AS2029" s="4">
        <v>5</v>
      </c>
      <c r="AT2029" s="4">
        <v>2012</v>
      </c>
      <c r="AU2029" s="4">
        <v>27</v>
      </c>
      <c r="AV2029" s="4">
        <v>4</v>
      </c>
      <c r="AW2029" s="4">
        <v>2012</v>
      </c>
      <c r="AX2029" t="str">
        <f t="shared" si="554"/>
        <v>No Delay</v>
      </c>
      <c r="AY2029">
        <f t="shared" si="555"/>
        <v>0</v>
      </c>
    </row>
    <row r="2030" spans="1:51" x14ac:dyDescent="0.2">
      <c r="A2030" s="3">
        <v>85847</v>
      </c>
      <c r="B2030" s="1" t="s">
        <v>175</v>
      </c>
      <c r="C2030" s="1" t="s">
        <v>165</v>
      </c>
      <c r="D2030" s="1" t="s">
        <v>130</v>
      </c>
      <c r="E2030" s="1" t="s">
        <v>53</v>
      </c>
      <c r="F2030" s="1" t="s">
        <v>53</v>
      </c>
      <c r="G2030" s="13" t="s">
        <v>1765</v>
      </c>
      <c r="H2030" s="12">
        <v>41032</v>
      </c>
      <c r="I2030" s="12" t="s">
        <v>1739</v>
      </c>
      <c r="J2030" s="12">
        <v>40995</v>
      </c>
      <c r="K2030" s="4">
        <v>3832</v>
      </c>
      <c r="L2030" s="1" t="s">
        <v>146</v>
      </c>
      <c r="M2030" s="1" t="s">
        <v>132</v>
      </c>
      <c r="N2030" s="1" t="s">
        <v>238</v>
      </c>
      <c r="O2030" s="1" t="s">
        <v>93</v>
      </c>
      <c r="P2030">
        <v>30</v>
      </c>
      <c r="Q2030">
        <v>12959</v>
      </c>
      <c r="R2030">
        <v>78790.720000000001</v>
      </c>
      <c r="S2030">
        <v>6.08</v>
      </c>
      <c r="T2030">
        <v>0.2</v>
      </c>
      <c r="U2030">
        <f t="shared" si="551"/>
        <v>78790.720000000001</v>
      </c>
      <c r="V2030">
        <f t="shared" si="552"/>
        <v>388770</v>
      </c>
      <c r="W2030" s="1" t="s">
        <v>160</v>
      </c>
      <c r="X2030" s="1" t="s">
        <v>1236</v>
      </c>
      <c r="Y2030" s="1" t="s">
        <v>161</v>
      </c>
      <c r="Z2030" s="3">
        <v>5149</v>
      </c>
      <c r="AA2030" s="4">
        <f t="shared" si="556"/>
        <v>1421</v>
      </c>
      <c r="AB2030" s="4">
        <f t="shared" si="560"/>
        <v>3666.9619462000001</v>
      </c>
      <c r="AC2030" s="4">
        <f t="shared" si="548"/>
        <v>1421</v>
      </c>
      <c r="AD2030" s="4">
        <f t="shared" si="559"/>
        <v>984</v>
      </c>
      <c r="AE2030" s="3" t="s">
        <v>1766</v>
      </c>
      <c r="AF2030" s="3">
        <v>1421</v>
      </c>
      <c r="AG2030" s="4">
        <f>AI2030</f>
        <v>1421</v>
      </c>
      <c r="AH2030" s="4">
        <v>83023</v>
      </c>
      <c r="AI2030">
        <f t="shared" si="553"/>
        <v>1421</v>
      </c>
      <c r="AJ2030" t="s">
        <v>1766</v>
      </c>
      <c r="AK2030" s="2">
        <v>4322.6000000000004</v>
      </c>
      <c r="AL2030" s="2">
        <f>AN2030</f>
        <v>4322.6000000000004</v>
      </c>
      <c r="AM2030" s="4">
        <v>83023</v>
      </c>
      <c r="AN2030">
        <f>INDEX($AJ$2:$AJ$6811,MATCH(AM2030,$A$2:$A$6811,0))</f>
        <v>4322.6000000000004</v>
      </c>
      <c r="AP2030">
        <v>110.46</v>
      </c>
      <c r="AQ2030">
        <v>110.46</v>
      </c>
      <c r="AR2030" s="4">
        <v>3</v>
      </c>
      <c r="AS2030" s="4">
        <v>5</v>
      </c>
      <c r="AT2030" s="4">
        <v>2012</v>
      </c>
      <c r="AU2030" s="4">
        <v>27</v>
      </c>
      <c r="AV2030" s="4">
        <v>4</v>
      </c>
      <c r="AW2030" s="4">
        <v>2012</v>
      </c>
      <c r="AX2030" t="str">
        <f t="shared" si="554"/>
        <v>No Delay</v>
      </c>
      <c r="AY2030">
        <f t="shared" si="555"/>
        <v>0</v>
      </c>
    </row>
    <row r="2031" spans="1:51" x14ac:dyDescent="0.2">
      <c r="A2031" s="3">
        <v>86463</v>
      </c>
      <c r="B2031" s="1" t="s">
        <v>175</v>
      </c>
      <c r="C2031" s="1" t="s">
        <v>165</v>
      </c>
      <c r="D2031" s="1" t="s">
        <v>130</v>
      </c>
      <c r="E2031" s="1" t="s">
        <v>53</v>
      </c>
      <c r="F2031" s="1" t="s">
        <v>53</v>
      </c>
      <c r="G2031" s="13" t="s">
        <v>1765</v>
      </c>
      <c r="H2031" s="12">
        <v>41032</v>
      </c>
      <c r="I2031" s="12" t="s">
        <v>1739</v>
      </c>
      <c r="J2031" s="12">
        <v>40995</v>
      </c>
      <c r="K2031" s="4">
        <v>3834</v>
      </c>
      <c r="L2031" s="1" t="s">
        <v>146</v>
      </c>
      <c r="M2031" s="1" t="s">
        <v>132</v>
      </c>
      <c r="N2031" s="1" t="s">
        <v>171</v>
      </c>
      <c r="O2031" s="1" t="s">
        <v>93</v>
      </c>
      <c r="P2031">
        <v>60</v>
      </c>
      <c r="Q2031">
        <v>1614</v>
      </c>
      <c r="R2031">
        <v>3760.62</v>
      </c>
      <c r="S2031">
        <v>2.33</v>
      </c>
      <c r="T2031">
        <v>0.04</v>
      </c>
      <c r="U2031">
        <f t="shared" si="551"/>
        <v>3760.62</v>
      </c>
      <c r="V2031">
        <f t="shared" si="552"/>
        <v>96840</v>
      </c>
      <c r="W2031" s="1" t="s">
        <v>1561</v>
      </c>
      <c r="X2031" s="1" t="s">
        <v>1236</v>
      </c>
      <c r="Y2031" s="1" t="s">
        <v>1562</v>
      </c>
      <c r="Z2031" s="3">
        <v>4877</v>
      </c>
      <c r="AA2031" s="4">
        <f t="shared" si="556"/>
        <v>1421</v>
      </c>
      <c r="AB2031" s="4">
        <f t="shared" si="560"/>
        <v>2421.8731551999999</v>
      </c>
      <c r="AC2031" s="4">
        <f t="shared" si="548"/>
        <v>1421</v>
      </c>
      <c r="AD2031" s="4">
        <f t="shared" si="559"/>
        <v>770</v>
      </c>
      <c r="AE2031" s="3" t="s">
        <v>1766</v>
      </c>
      <c r="AF2031" s="3">
        <v>1421</v>
      </c>
      <c r="AG2031" s="4">
        <f>AI2031</f>
        <v>1421</v>
      </c>
      <c r="AH2031" s="4">
        <v>83023</v>
      </c>
      <c r="AI2031">
        <f t="shared" si="553"/>
        <v>1421</v>
      </c>
      <c r="AJ2031" t="s">
        <v>1766</v>
      </c>
      <c r="AK2031" s="2">
        <v>4322.6000000000004</v>
      </c>
      <c r="AL2031" s="2">
        <f>AN2031</f>
        <v>4322.6000000000004</v>
      </c>
      <c r="AM2031" s="4">
        <v>83023</v>
      </c>
      <c r="AN2031">
        <f>INDEX($AJ$2:$AJ$6811,MATCH(AM2031,$A$2:$A$6811,0))</f>
        <v>4322.6000000000004</v>
      </c>
      <c r="AP2031">
        <v>5.27</v>
      </c>
      <c r="AQ2031">
        <v>5.27</v>
      </c>
      <c r="AR2031" s="4">
        <v>3</v>
      </c>
      <c r="AS2031" s="4">
        <v>5</v>
      </c>
      <c r="AT2031" s="4">
        <v>2012</v>
      </c>
      <c r="AU2031" s="4">
        <v>27</v>
      </c>
      <c r="AV2031" s="4">
        <v>4</v>
      </c>
      <c r="AW2031" s="4">
        <v>2012</v>
      </c>
      <c r="AX2031" t="str">
        <f t="shared" si="554"/>
        <v>No Delay</v>
      </c>
      <c r="AY2031">
        <f t="shared" si="555"/>
        <v>0</v>
      </c>
    </row>
    <row r="2032" spans="1:51" x14ac:dyDescent="0.2">
      <c r="A2032" s="3">
        <v>12372</v>
      </c>
      <c r="B2032" s="1" t="s">
        <v>98</v>
      </c>
      <c r="C2032" s="1" t="s">
        <v>99</v>
      </c>
      <c r="D2032" s="1" t="s">
        <v>130</v>
      </c>
      <c r="E2032" s="1" t="s">
        <v>53</v>
      </c>
      <c r="F2032" s="1" t="s">
        <v>53</v>
      </c>
      <c r="G2032" s="13" t="s">
        <v>1663</v>
      </c>
      <c r="H2032" s="12">
        <v>39307</v>
      </c>
      <c r="I2032" s="12" t="s">
        <v>1663</v>
      </c>
      <c r="J2032" s="12">
        <v>39307</v>
      </c>
      <c r="K2032" s="4">
        <v>289</v>
      </c>
      <c r="L2032" s="1" t="s">
        <v>146</v>
      </c>
      <c r="M2032" s="1" t="s">
        <v>132</v>
      </c>
      <c r="N2032" s="1" t="s">
        <v>163</v>
      </c>
      <c r="O2032" s="1" t="s">
        <v>93</v>
      </c>
      <c r="P2032">
        <v>60</v>
      </c>
      <c r="Q2032">
        <v>4776</v>
      </c>
      <c r="R2032">
        <v>170980.8</v>
      </c>
      <c r="S2032">
        <v>35.799999999999997</v>
      </c>
      <c r="T2032">
        <v>0.6</v>
      </c>
      <c r="U2032">
        <f t="shared" si="551"/>
        <v>170980.8</v>
      </c>
      <c r="V2032">
        <f t="shared" si="552"/>
        <v>286560</v>
      </c>
      <c r="W2032" s="1" t="s">
        <v>155</v>
      </c>
      <c r="X2032" s="1" t="s">
        <v>1236</v>
      </c>
      <c r="Y2032" s="1" t="s">
        <v>156</v>
      </c>
      <c r="Z2032" s="3">
        <v>5565</v>
      </c>
      <c r="AA2032" s="4">
        <f t="shared" si="556"/>
        <v>1422</v>
      </c>
      <c r="AB2032" s="4">
        <f t="shared" si="560"/>
        <v>2768.8956988</v>
      </c>
      <c r="AC2032" s="4">
        <f t="shared" si="548"/>
        <v>1422</v>
      </c>
      <c r="AD2032" s="4">
        <f t="shared" si="559"/>
        <v>1422</v>
      </c>
      <c r="AE2032" s="3" t="s">
        <v>1767</v>
      </c>
      <c r="AF2032" s="3">
        <v>1422</v>
      </c>
      <c r="AG2032" s="4">
        <f>AI2032</f>
        <v>1422</v>
      </c>
      <c r="AH2032" s="4">
        <v>11138</v>
      </c>
      <c r="AI2032">
        <f t="shared" si="553"/>
        <v>1422</v>
      </c>
      <c r="AJ2032" t="s">
        <v>1767</v>
      </c>
      <c r="AK2032" s="2">
        <v>4198</v>
      </c>
      <c r="AL2032" s="2">
        <f>AN2032</f>
        <v>4198</v>
      </c>
      <c r="AM2032" s="4">
        <v>11138</v>
      </c>
      <c r="AN2032">
        <f>INDEX($AJ$2:$AJ$6811,MATCH(AM2032,$A$2:$A$6811,0))</f>
        <v>4198</v>
      </c>
      <c r="AP2032">
        <v>273.57</v>
      </c>
      <c r="AQ2032">
        <v>273.57</v>
      </c>
      <c r="AR2032" s="4">
        <v>13</v>
      </c>
      <c r="AS2032" s="4">
        <v>8</v>
      </c>
      <c r="AT2032" s="4">
        <v>2007</v>
      </c>
      <c r="AU2032" s="4">
        <v>13</v>
      </c>
      <c r="AV2032" s="4">
        <v>8</v>
      </c>
      <c r="AW2032" s="4">
        <v>2007</v>
      </c>
      <c r="AX2032" t="str">
        <f t="shared" si="554"/>
        <v>No Delay</v>
      </c>
      <c r="AY2032">
        <f t="shared" si="555"/>
        <v>0</v>
      </c>
    </row>
    <row r="2033" spans="1:51" x14ac:dyDescent="0.2">
      <c r="A2033" s="3">
        <v>12664</v>
      </c>
      <c r="B2033" s="1" t="s">
        <v>98</v>
      </c>
      <c r="C2033" s="1" t="s">
        <v>99</v>
      </c>
      <c r="D2033" s="1" t="s">
        <v>130</v>
      </c>
      <c r="E2033" s="1" t="s">
        <v>53</v>
      </c>
      <c r="F2033" s="1" t="s">
        <v>53</v>
      </c>
      <c r="G2033" s="13" t="s">
        <v>1663</v>
      </c>
      <c r="H2033" s="12">
        <v>39307</v>
      </c>
      <c r="I2033" s="12" t="s">
        <v>1663</v>
      </c>
      <c r="J2033" s="12">
        <v>39307</v>
      </c>
      <c r="K2033" s="4">
        <v>290</v>
      </c>
      <c r="L2033" s="1" t="s">
        <v>146</v>
      </c>
      <c r="M2033" s="1" t="s">
        <v>132</v>
      </c>
      <c r="N2033" s="1" t="s">
        <v>167</v>
      </c>
      <c r="O2033" s="1" t="s">
        <v>93</v>
      </c>
      <c r="P2033">
        <v>30</v>
      </c>
      <c r="Q2033">
        <v>3149</v>
      </c>
      <c r="R2033">
        <v>51202.74</v>
      </c>
      <c r="S2033">
        <v>16.260000000000002</v>
      </c>
      <c r="T2033">
        <v>0.54</v>
      </c>
      <c r="U2033">
        <f t="shared" si="551"/>
        <v>51202.740000000005</v>
      </c>
      <c r="V2033">
        <f t="shared" si="552"/>
        <v>94470</v>
      </c>
      <c r="W2033" s="1" t="s">
        <v>155</v>
      </c>
      <c r="X2033" s="1" t="s">
        <v>1236</v>
      </c>
      <c r="Y2033" s="1" t="s">
        <v>156</v>
      </c>
      <c r="Z2033" s="3">
        <v>5565</v>
      </c>
      <c r="AA2033" s="4">
        <f t="shared" si="556"/>
        <v>1422</v>
      </c>
      <c r="AB2033" s="4">
        <f t="shared" si="560"/>
        <v>2590.3360281999999</v>
      </c>
      <c r="AC2033" s="4">
        <f t="shared" si="548"/>
        <v>1422</v>
      </c>
      <c r="AD2033" s="4">
        <f t="shared" si="559"/>
        <v>24626.585099333333</v>
      </c>
      <c r="AE2033" s="3" t="s">
        <v>1767</v>
      </c>
      <c r="AF2033" s="3">
        <v>1422</v>
      </c>
      <c r="AG2033" s="4">
        <f>AI2033</f>
        <v>1422</v>
      </c>
      <c r="AH2033" s="4">
        <v>11138</v>
      </c>
      <c r="AI2033">
        <f t="shared" si="553"/>
        <v>1422</v>
      </c>
      <c r="AJ2033" t="s">
        <v>1767</v>
      </c>
      <c r="AK2033" s="2">
        <v>4198</v>
      </c>
      <c r="AL2033" s="2">
        <f>AN2033</f>
        <v>4198</v>
      </c>
      <c r="AM2033" s="4">
        <v>11138</v>
      </c>
      <c r="AN2033">
        <f>INDEX($AJ$2:$AJ$6811,MATCH(AM2033,$A$2:$A$6811,0))</f>
        <v>4198</v>
      </c>
      <c r="AP2033">
        <v>81.92</v>
      </c>
      <c r="AQ2033">
        <v>81.92</v>
      </c>
      <c r="AR2033" s="4">
        <v>13</v>
      </c>
      <c r="AS2033" s="4">
        <v>8</v>
      </c>
      <c r="AT2033" s="4">
        <v>2007</v>
      </c>
      <c r="AU2033" s="4">
        <v>13</v>
      </c>
      <c r="AV2033" s="4">
        <v>8</v>
      </c>
      <c r="AW2033" s="4">
        <v>2007</v>
      </c>
      <c r="AX2033" t="str">
        <f t="shared" si="554"/>
        <v>No Delay</v>
      </c>
      <c r="AY2033">
        <f t="shared" si="555"/>
        <v>0</v>
      </c>
    </row>
    <row r="2034" spans="1:51" x14ac:dyDescent="0.2">
      <c r="A2034" s="3">
        <v>11138</v>
      </c>
      <c r="B2034" s="1" t="s">
        <v>98</v>
      </c>
      <c r="C2034" s="1" t="s">
        <v>99</v>
      </c>
      <c r="D2034" s="1" t="s">
        <v>130</v>
      </c>
      <c r="E2034" s="1" t="s">
        <v>53</v>
      </c>
      <c r="F2034" s="1" t="s">
        <v>53</v>
      </c>
      <c r="G2034" s="13" t="s">
        <v>1663</v>
      </c>
      <c r="H2034" s="12">
        <v>39307</v>
      </c>
      <c r="I2034" s="12" t="s">
        <v>1663</v>
      </c>
      <c r="J2034" s="12">
        <v>39307</v>
      </c>
      <c r="K2034" s="4">
        <v>288</v>
      </c>
      <c r="L2034" s="1" t="s">
        <v>146</v>
      </c>
      <c r="M2034" s="1" t="s">
        <v>132</v>
      </c>
      <c r="N2034" s="1" t="s">
        <v>392</v>
      </c>
      <c r="O2034" s="1" t="s">
        <v>393</v>
      </c>
      <c r="P2034">
        <v>120</v>
      </c>
      <c r="Q2034">
        <v>3000</v>
      </c>
      <c r="R2034">
        <v>123300</v>
      </c>
      <c r="S2034">
        <v>41.1</v>
      </c>
      <c r="T2034">
        <v>0.34</v>
      </c>
      <c r="U2034">
        <f t="shared" si="551"/>
        <v>123300</v>
      </c>
      <c r="V2034">
        <f t="shared" si="552"/>
        <v>360000</v>
      </c>
      <c r="W2034" s="1" t="s">
        <v>394</v>
      </c>
      <c r="X2034" s="1" t="s">
        <v>112</v>
      </c>
      <c r="Y2034" s="1" t="s">
        <v>112</v>
      </c>
      <c r="Z2034" s="3">
        <v>6808</v>
      </c>
      <c r="AA2034" s="4">
        <f t="shared" si="556"/>
        <v>1422</v>
      </c>
      <c r="AB2034" s="4">
        <f t="shared" si="560"/>
        <v>2573.9836059999998</v>
      </c>
      <c r="AC2034" s="4">
        <f t="shared" si="548"/>
        <v>1422</v>
      </c>
      <c r="AD2034" s="4">
        <f t="shared" si="559"/>
        <v>2257.4050337499998</v>
      </c>
      <c r="AE2034" s="4">
        <v>1422</v>
      </c>
      <c r="AF2034" s="4">
        <v>1422</v>
      </c>
      <c r="AG2034" s="4">
        <f t="shared" ref="AG2034:AG2042" si="563">AE2034</f>
        <v>1422</v>
      </c>
      <c r="AH2034" s="4">
        <v>84560</v>
      </c>
      <c r="AI2034">
        <f t="shared" si="553"/>
        <v>9863</v>
      </c>
      <c r="AJ2034">
        <v>4198</v>
      </c>
      <c r="AK2034" s="2">
        <v>4198</v>
      </c>
      <c r="AL2034" s="2">
        <f t="shared" ref="AL2034:AL2042" si="564">AJ2034</f>
        <v>4198</v>
      </c>
      <c r="AM2034" s="4"/>
      <c r="AN2034" t="e">
        <f>VLOOKUP([1]!Tabelle13[[#This Row],[Vlookup this ID for freight costs]],$AL$2:$AL$6811,2,FALSE)</f>
        <v>#REF!</v>
      </c>
      <c r="AP2034">
        <v>197.28</v>
      </c>
      <c r="AQ2034">
        <v>197.28</v>
      </c>
      <c r="AR2034" s="4">
        <v>13</v>
      </c>
      <c r="AS2034" s="4">
        <v>8</v>
      </c>
      <c r="AT2034" s="4">
        <v>2007</v>
      </c>
      <c r="AU2034" s="4">
        <v>13</v>
      </c>
      <c r="AV2034" s="4">
        <v>8</v>
      </c>
      <c r="AW2034" s="4">
        <v>2007</v>
      </c>
      <c r="AX2034" t="str">
        <f t="shared" si="554"/>
        <v>No Delay</v>
      </c>
      <c r="AY2034">
        <f t="shared" si="555"/>
        <v>0</v>
      </c>
    </row>
    <row r="2035" spans="1:51" x14ac:dyDescent="0.2">
      <c r="A2035" s="3">
        <v>83534</v>
      </c>
      <c r="B2035" s="1" t="s">
        <v>463</v>
      </c>
      <c r="C2035" s="1" t="s">
        <v>73</v>
      </c>
      <c r="D2035" s="1" t="s">
        <v>130</v>
      </c>
      <c r="E2035" s="1" t="s">
        <v>101</v>
      </c>
      <c r="F2035" s="1" t="s">
        <v>101</v>
      </c>
      <c r="G2035" s="13" t="s">
        <v>255</v>
      </c>
      <c r="H2035" s="12">
        <v>40841</v>
      </c>
      <c r="I2035" s="12" t="s">
        <v>1003</v>
      </c>
      <c r="J2035" s="12">
        <v>40837</v>
      </c>
      <c r="K2035" s="4">
        <v>3534</v>
      </c>
      <c r="L2035" s="1" t="s">
        <v>146</v>
      </c>
      <c r="M2035" s="1" t="s">
        <v>132</v>
      </c>
      <c r="N2035" s="1" t="s">
        <v>238</v>
      </c>
      <c r="O2035" s="1" t="s">
        <v>93</v>
      </c>
      <c r="P2035">
        <v>30</v>
      </c>
      <c r="Q2035">
        <v>42444</v>
      </c>
      <c r="R2035">
        <v>366291.72</v>
      </c>
      <c r="S2035">
        <v>8.6300000000000008</v>
      </c>
      <c r="T2035">
        <v>0.28999999999999998</v>
      </c>
      <c r="U2035">
        <f t="shared" si="551"/>
        <v>366291.72000000003</v>
      </c>
      <c r="V2035">
        <f t="shared" si="552"/>
        <v>1273320</v>
      </c>
      <c r="W2035" s="1" t="s">
        <v>160</v>
      </c>
      <c r="X2035" s="1" t="s">
        <v>1236</v>
      </c>
      <c r="Y2035" s="1" t="s">
        <v>161</v>
      </c>
      <c r="Z2035" s="3">
        <v>14451</v>
      </c>
      <c r="AA2035" s="4">
        <f t="shared" si="556"/>
        <v>1423</v>
      </c>
      <c r="AB2035" s="4">
        <f t="shared" si="560"/>
        <v>6902.8758292000002</v>
      </c>
      <c r="AC2035" s="4">
        <f t="shared" si="548"/>
        <v>1423</v>
      </c>
      <c r="AD2035" s="4">
        <f t="shared" si="559"/>
        <v>1423</v>
      </c>
      <c r="AE2035" s="4">
        <v>1423</v>
      </c>
      <c r="AF2035" s="4">
        <v>1423</v>
      </c>
      <c r="AG2035" s="4">
        <f t="shared" si="563"/>
        <v>1423</v>
      </c>
      <c r="AI2035" t="e">
        <f t="shared" si="553"/>
        <v>#N/A</v>
      </c>
      <c r="AJ2035">
        <v>6623.46</v>
      </c>
      <c r="AK2035" s="2">
        <v>6623.46</v>
      </c>
      <c r="AL2035" s="2">
        <f t="shared" si="564"/>
        <v>6623.46</v>
      </c>
      <c r="AM2035" s="4"/>
      <c r="AN2035" t="e">
        <f>VLOOKUP([1]!Tabelle13[[#This Row],[Vlookup this ID for freight costs]],$AL$2:$AL$6811,2,FALSE)</f>
        <v>#REF!</v>
      </c>
      <c r="AP2035">
        <v>604.38</v>
      </c>
      <c r="AQ2035">
        <v>604.38</v>
      </c>
      <c r="AR2035" s="4">
        <v>25</v>
      </c>
      <c r="AS2035" s="4">
        <v>10</v>
      </c>
      <c r="AT2035" s="4">
        <v>2011</v>
      </c>
      <c r="AU2035" s="4">
        <v>21</v>
      </c>
      <c r="AV2035" s="4">
        <v>10</v>
      </c>
      <c r="AW2035" s="4">
        <v>2011</v>
      </c>
      <c r="AX2035" t="str">
        <f t="shared" si="554"/>
        <v>No Delay</v>
      </c>
      <c r="AY2035">
        <f t="shared" si="555"/>
        <v>0</v>
      </c>
    </row>
    <row r="2036" spans="1:51" x14ac:dyDescent="0.2">
      <c r="A2036" s="3">
        <v>56320</v>
      </c>
      <c r="B2036" s="1" t="s">
        <v>168</v>
      </c>
      <c r="C2036" s="1" t="s">
        <v>150</v>
      </c>
      <c r="D2036" s="1" t="s">
        <v>100</v>
      </c>
      <c r="E2036" s="1" t="s">
        <v>53</v>
      </c>
      <c r="F2036" s="1" t="s">
        <v>53</v>
      </c>
      <c r="G2036" s="13" t="s">
        <v>1768</v>
      </c>
      <c r="H2036" s="12">
        <v>40337</v>
      </c>
      <c r="I2036" s="12" t="s">
        <v>1768</v>
      </c>
      <c r="J2036" s="12">
        <v>40337</v>
      </c>
      <c r="K2036" s="4">
        <v>2500</v>
      </c>
      <c r="L2036" s="1" t="s">
        <v>146</v>
      </c>
      <c r="M2036" s="1" t="s">
        <v>170</v>
      </c>
      <c r="N2036" s="1" t="s">
        <v>178</v>
      </c>
      <c r="O2036" s="1" t="s">
        <v>93</v>
      </c>
      <c r="P2036">
        <v>60</v>
      </c>
      <c r="Q2036">
        <v>26540</v>
      </c>
      <c r="R2036">
        <v>197192.2</v>
      </c>
      <c r="S2036">
        <v>7.43</v>
      </c>
      <c r="T2036">
        <v>0.12</v>
      </c>
      <c r="U2036">
        <f t="shared" si="551"/>
        <v>197192.19999999998</v>
      </c>
      <c r="V2036">
        <f t="shared" si="552"/>
        <v>1592400</v>
      </c>
      <c r="W2036" s="1" t="s">
        <v>155</v>
      </c>
      <c r="X2036" s="1" t="s">
        <v>1236</v>
      </c>
      <c r="Y2036" s="1" t="s">
        <v>156</v>
      </c>
      <c r="Z2036" s="3">
        <v>8107</v>
      </c>
      <c r="AA2036" s="4">
        <f t="shared" si="556"/>
        <v>1431</v>
      </c>
      <c r="AB2036" s="4">
        <f t="shared" si="560"/>
        <v>5157.4468180000003</v>
      </c>
      <c r="AC2036" s="4">
        <f t="shared" si="548"/>
        <v>1431</v>
      </c>
      <c r="AD2036" s="4">
        <f t="shared" si="559"/>
        <v>1431</v>
      </c>
      <c r="AE2036" s="4">
        <v>1431</v>
      </c>
      <c r="AF2036" s="4">
        <v>1431</v>
      </c>
      <c r="AG2036" s="4">
        <f t="shared" si="563"/>
        <v>1431</v>
      </c>
      <c r="AI2036" t="e">
        <f t="shared" si="553"/>
        <v>#N/A</v>
      </c>
      <c r="AJ2036">
        <v>4885.21</v>
      </c>
      <c r="AK2036" s="2">
        <v>4885.21</v>
      </c>
      <c r="AL2036" s="2">
        <f t="shared" si="564"/>
        <v>4885.21</v>
      </c>
      <c r="AM2036" s="4"/>
      <c r="AN2036" t="e">
        <f>VLOOKUP([1]!Tabelle13[[#This Row],[Vlookup this ID for freight costs]],$AL$2:$AL$6811,2,FALSE)</f>
        <v>#REF!</v>
      </c>
      <c r="AP2036">
        <v>425.15</v>
      </c>
      <c r="AQ2036">
        <v>425.15</v>
      </c>
      <c r="AR2036" s="4">
        <v>8</v>
      </c>
      <c r="AS2036" s="4">
        <v>6</v>
      </c>
      <c r="AT2036" s="4">
        <v>2010</v>
      </c>
      <c r="AU2036" s="4">
        <v>8</v>
      </c>
      <c r="AV2036" s="4">
        <v>6</v>
      </c>
      <c r="AW2036" s="4">
        <v>2010</v>
      </c>
      <c r="AX2036" t="str">
        <f t="shared" si="554"/>
        <v>No Delay</v>
      </c>
      <c r="AY2036">
        <f t="shared" si="555"/>
        <v>0</v>
      </c>
    </row>
    <row r="2037" spans="1:51" x14ac:dyDescent="0.2">
      <c r="A2037" s="3">
        <v>11192</v>
      </c>
      <c r="B2037" s="1" t="s">
        <v>133</v>
      </c>
      <c r="C2037" s="1" t="s">
        <v>51</v>
      </c>
      <c r="D2037" s="1" t="s">
        <v>130</v>
      </c>
      <c r="E2037" s="1" t="s">
        <v>53</v>
      </c>
      <c r="F2037" s="1" t="s">
        <v>53</v>
      </c>
      <c r="G2037" s="13" t="s">
        <v>956</v>
      </c>
      <c r="H2037" s="12">
        <v>39408</v>
      </c>
      <c r="I2037" s="12" t="s">
        <v>956</v>
      </c>
      <c r="J2037" s="12">
        <v>39408</v>
      </c>
      <c r="K2037" s="4">
        <v>488</v>
      </c>
      <c r="L2037" s="1" t="s">
        <v>146</v>
      </c>
      <c r="M2037" s="1" t="s">
        <v>132</v>
      </c>
      <c r="N2037" s="1" t="s">
        <v>612</v>
      </c>
      <c r="O2037" s="1" t="s">
        <v>93</v>
      </c>
      <c r="P2037">
        <v>30</v>
      </c>
      <c r="Q2037">
        <v>24140</v>
      </c>
      <c r="R2037">
        <v>48280</v>
      </c>
      <c r="S2037">
        <v>2</v>
      </c>
      <c r="T2037">
        <v>7.0000000000000007E-2</v>
      </c>
      <c r="U2037">
        <f t="shared" si="551"/>
        <v>48280</v>
      </c>
      <c r="V2037">
        <f t="shared" si="552"/>
        <v>724200</v>
      </c>
      <c r="W2037" s="1" t="s">
        <v>204</v>
      </c>
      <c r="X2037" s="1" t="s">
        <v>1236</v>
      </c>
      <c r="Y2037" s="1" t="s">
        <v>205</v>
      </c>
      <c r="Z2037" s="3">
        <v>5782</v>
      </c>
      <c r="AA2037" s="4">
        <f t="shared" si="556"/>
        <v>1434</v>
      </c>
      <c r="AB2037" s="4">
        <f t="shared" si="560"/>
        <v>4894.0520980000001</v>
      </c>
      <c r="AC2037" s="4">
        <f t="shared" si="548"/>
        <v>1434</v>
      </c>
      <c r="AD2037" s="4">
        <f t="shared" si="559"/>
        <v>1434</v>
      </c>
      <c r="AE2037" s="4">
        <v>1434</v>
      </c>
      <c r="AF2037" s="4">
        <v>1434</v>
      </c>
      <c r="AG2037" s="4">
        <f t="shared" si="563"/>
        <v>1434</v>
      </c>
      <c r="AH2037" s="4">
        <v>82356</v>
      </c>
      <c r="AI2037">
        <f t="shared" si="553"/>
        <v>7889</v>
      </c>
      <c r="AJ2037">
        <v>3682.34</v>
      </c>
      <c r="AK2037" s="2">
        <v>3682.34</v>
      </c>
      <c r="AL2037" s="2">
        <f t="shared" si="564"/>
        <v>3682.34</v>
      </c>
      <c r="AM2037" s="4"/>
      <c r="AN2037" t="e">
        <f>VLOOKUP([1]!Tabelle13[[#This Row],[Vlookup this ID for freight costs]],$AL$2:$AL$6811,2,FALSE)</f>
        <v>#REF!</v>
      </c>
      <c r="AP2037">
        <v>77.25</v>
      </c>
      <c r="AQ2037">
        <v>77.25</v>
      </c>
      <c r="AR2037" s="4">
        <v>22</v>
      </c>
      <c r="AS2037" s="4">
        <v>11</v>
      </c>
      <c r="AT2037" s="4">
        <v>2007</v>
      </c>
      <c r="AU2037" s="4">
        <v>22</v>
      </c>
      <c r="AV2037" s="4">
        <v>11</v>
      </c>
      <c r="AW2037" s="4">
        <v>2007</v>
      </c>
      <c r="AX2037" t="str">
        <f t="shared" si="554"/>
        <v>No Delay</v>
      </c>
      <c r="AY2037">
        <f t="shared" si="555"/>
        <v>0</v>
      </c>
    </row>
    <row r="2038" spans="1:51" x14ac:dyDescent="0.2">
      <c r="A2038" s="3">
        <v>11431</v>
      </c>
      <c r="B2038" s="1" t="s">
        <v>88</v>
      </c>
      <c r="C2038" s="1" t="s">
        <v>89</v>
      </c>
      <c r="D2038" s="1" t="s">
        <v>130</v>
      </c>
      <c r="E2038" s="1"/>
      <c r="F2038" s="1" t="s">
        <v>107</v>
      </c>
      <c r="G2038" s="13" t="s">
        <v>645</v>
      </c>
      <c r="H2038" s="12">
        <v>39311</v>
      </c>
      <c r="I2038" s="12" t="s">
        <v>645</v>
      </c>
      <c r="J2038" s="12">
        <v>39311</v>
      </c>
      <c r="K2038" s="4">
        <v>301</v>
      </c>
      <c r="L2038" s="1" t="s">
        <v>146</v>
      </c>
      <c r="M2038" s="1" t="s">
        <v>132</v>
      </c>
      <c r="N2038" s="1" t="s">
        <v>556</v>
      </c>
      <c r="O2038" s="1" t="s">
        <v>425</v>
      </c>
      <c r="P2038">
        <v>336</v>
      </c>
      <c r="Q2038">
        <v>1025</v>
      </c>
      <c r="R2038">
        <v>39319</v>
      </c>
      <c r="S2038">
        <v>38.36</v>
      </c>
      <c r="T2038">
        <v>0.11</v>
      </c>
      <c r="U2038">
        <f t="shared" si="551"/>
        <v>39319</v>
      </c>
      <c r="V2038">
        <f t="shared" si="552"/>
        <v>344400</v>
      </c>
      <c r="W2038" s="1" t="s">
        <v>826</v>
      </c>
      <c r="X2038" s="1" t="s">
        <v>186</v>
      </c>
      <c r="Y2038" s="1" t="s">
        <v>186</v>
      </c>
      <c r="Z2038" s="3">
        <v>4287</v>
      </c>
      <c r="AA2038" s="4">
        <f t="shared" si="556"/>
        <v>1436</v>
      </c>
      <c r="AB2038" s="4">
        <f t="shared" si="560"/>
        <v>2357.2317010000002</v>
      </c>
      <c r="AC2038" s="4">
        <f t="shared" si="548"/>
        <v>1436</v>
      </c>
      <c r="AD2038" s="4">
        <f t="shared" si="559"/>
        <v>1436</v>
      </c>
      <c r="AE2038" s="4">
        <v>1436</v>
      </c>
      <c r="AF2038" s="4">
        <v>1436</v>
      </c>
      <c r="AG2038" s="4">
        <f t="shared" si="563"/>
        <v>1436</v>
      </c>
      <c r="AH2038" s="4">
        <v>82919</v>
      </c>
      <c r="AI2038">
        <f t="shared" si="553"/>
        <v>18105</v>
      </c>
      <c r="AJ2038">
        <v>5911.5</v>
      </c>
      <c r="AK2038" s="2">
        <v>5911.5</v>
      </c>
      <c r="AL2038" s="2">
        <f t="shared" si="564"/>
        <v>5911.5</v>
      </c>
      <c r="AM2038" s="4"/>
      <c r="AN2038" t="e">
        <f>VLOOKUP([1]!Tabelle13[[#This Row],[Vlookup this ID for freight costs]],$AL$2:$AL$6811,2,FALSE)</f>
        <v>#REF!</v>
      </c>
      <c r="AP2038">
        <v>62.91</v>
      </c>
      <c r="AQ2038">
        <v>62.91</v>
      </c>
      <c r="AR2038" s="4">
        <v>17</v>
      </c>
      <c r="AS2038" s="4">
        <v>8</v>
      </c>
      <c r="AT2038" s="4">
        <v>2007</v>
      </c>
      <c r="AU2038" s="4">
        <v>17</v>
      </c>
      <c r="AV2038" s="4">
        <v>8</v>
      </c>
      <c r="AW2038" s="4">
        <v>2007</v>
      </c>
      <c r="AX2038" t="str">
        <f t="shared" si="554"/>
        <v>No Delay</v>
      </c>
      <c r="AY2038">
        <f t="shared" si="555"/>
        <v>0</v>
      </c>
    </row>
    <row r="2039" spans="1:51" x14ac:dyDescent="0.2">
      <c r="A2039" s="3">
        <v>83012</v>
      </c>
      <c r="B2039" s="1" t="s">
        <v>140</v>
      </c>
      <c r="C2039" s="1" t="s">
        <v>99</v>
      </c>
      <c r="D2039" s="1" t="s">
        <v>130</v>
      </c>
      <c r="E2039" s="1" t="s">
        <v>101</v>
      </c>
      <c r="F2039" s="1" t="s">
        <v>101</v>
      </c>
      <c r="G2039" s="13" t="s">
        <v>807</v>
      </c>
      <c r="H2039" s="12">
        <v>40998</v>
      </c>
      <c r="I2039" s="12" t="s">
        <v>1543</v>
      </c>
      <c r="J2039" s="12">
        <v>40980</v>
      </c>
      <c r="K2039" s="4">
        <v>3808</v>
      </c>
      <c r="L2039" s="1" t="s">
        <v>146</v>
      </c>
      <c r="M2039" s="1" t="s">
        <v>132</v>
      </c>
      <c r="N2039" s="1" t="s">
        <v>284</v>
      </c>
      <c r="O2039" s="1" t="s">
        <v>93</v>
      </c>
      <c r="P2039">
        <v>30</v>
      </c>
      <c r="Q2039">
        <v>24747</v>
      </c>
      <c r="R2039">
        <v>55433.279999999999</v>
      </c>
      <c r="S2039">
        <v>2.2400000000000002</v>
      </c>
      <c r="T2039">
        <v>7.0000000000000007E-2</v>
      </c>
      <c r="U2039">
        <f t="shared" si="551"/>
        <v>55433.280000000006</v>
      </c>
      <c r="V2039">
        <f t="shared" si="552"/>
        <v>742410</v>
      </c>
      <c r="W2039" s="1" t="s">
        <v>155</v>
      </c>
      <c r="X2039" s="1" t="s">
        <v>1236</v>
      </c>
      <c r="Y2039" s="1" t="s">
        <v>156</v>
      </c>
      <c r="Z2039" s="3">
        <v>12500</v>
      </c>
      <c r="AA2039" s="4">
        <f t="shared" si="556"/>
        <v>1437</v>
      </c>
      <c r="AB2039" s="4">
        <f t="shared" si="560"/>
        <v>4960.6690126000003</v>
      </c>
      <c r="AC2039" s="4">
        <f t="shared" si="548"/>
        <v>1437</v>
      </c>
      <c r="AD2039" s="4">
        <f t="shared" si="559"/>
        <v>1437</v>
      </c>
      <c r="AE2039" s="4">
        <v>1437</v>
      </c>
      <c r="AF2039" s="4">
        <v>1437</v>
      </c>
      <c r="AG2039" s="4">
        <f t="shared" si="563"/>
        <v>1437</v>
      </c>
      <c r="AI2039" t="e">
        <f t="shared" si="553"/>
        <v>#N/A</v>
      </c>
      <c r="AJ2039">
        <v>1698.83</v>
      </c>
      <c r="AK2039" s="2">
        <v>1698.83</v>
      </c>
      <c r="AL2039" s="2">
        <f t="shared" si="564"/>
        <v>1698.83</v>
      </c>
      <c r="AM2039" s="4"/>
      <c r="AN2039" t="e">
        <f>VLOOKUP([1]!Tabelle13[[#This Row],[Vlookup this ID for freight costs]],$AL$2:$AL$6811,2,FALSE)</f>
        <v>#REF!</v>
      </c>
      <c r="AP2039">
        <v>91.46</v>
      </c>
      <c r="AQ2039">
        <v>91.46</v>
      </c>
      <c r="AR2039" s="4">
        <v>30</v>
      </c>
      <c r="AS2039" s="4">
        <v>4</v>
      </c>
      <c r="AT2039" s="4">
        <v>2012</v>
      </c>
      <c r="AU2039" s="4">
        <v>12</v>
      </c>
      <c r="AV2039" s="4">
        <v>4</v>
      </c>
      <c r="AW2039" s="4">
        <v>2012</v>
      </c>
      <c r="AX2039" t="str">
        <f t="shared" si="554"/>
        <v>No Delay</v>
      </c>
      <c r="AY2039">
        <f t="shared" si="555"/>
        <v>0</v>
      </c>
    </row>
    <row r="2040" spans="1:51" x14ac:dyDescent="0.2">
      <c r="A2040" s="3">
        <v>82332</v>
      </c>
      <c r="B2040" s="1" t="s">
        <v>215</v>
      </c>
      <c r="C2040" s="1" t="s">
        <v>89</v>
      </c>
      <c r="D2040" s="1" t="s">
        <v>130</v>
      </c>
      <c r="E2040" s="1" t="s">
        <v>53</v>
      </c>
      <c r="F2040" s="1" t="s">
        <v>53</v>
      </c>
      <c r="G2040" s="13" t="s">
        <v>768</v>
      </c>
      <c r="H2040" s="12">
        <v>40368</v>
      </c>
      <c r="I2040" s="12" t="s">
        <v>769</v>
      </c>
      <c r="J2040" s="12">
        <v>40364</v>
      </c>
      <c r="K2040" s="4">
        <v>2613</v>
      </c>
      <c r="L2040" s="1" t="s">
        <v>146</v>
      </c>
      <c r="M2040" s="1" t="s">
        <v>132</v>
      </c>
      <c r="N2040" s="1" t="s">
        <v>527</v>
      </c>
      <c r="O2040" s="1" t="s">
        <v>93</v>
      </c>
      <c r="P2040">
        <v>240</v>
      </c>
      <c r="Q2040">
        <v>3872</v>
      </c>
      <c r="R2040">
        <v>7085.76</v>
      </c>
      <c r="S2040">
        <v>1.83</v>
      </c>
      <c r="T2040">
        <v>0.01</v>
      </c>
      <c r="U2040">
        <f t="shared" si="551"/>
        <v>7085.76</v>
      </c>
      <c r="V2040">
        <f t="shared" si="552"/>
        <v>929280</v>
      </c>
      <c r="W2040" s="1" t="s">
        <v>155</v>
      </c>
      <c r="X2040" s="1" t="s">
        <v>1236</v>
      </c>
      <c r="Y2040" s="1" t="s">
        <v>156</v>
      </c>
      <c r="Z2040" s="3">
        <v>9211</v>
      </c>
      <c r="AA2040" s="4">
        <f t="shared" si="556"/>
        <v>1438</v>
      </c>
      <c r="AB2040" s="4">
        <f t="shared" si="560"/>
        <v>2669.6836875999998</v>
      </c>
      <c r="AC2040" s="4">
        <f t="shared" si="548"/>
        <v>1438</v>
      </c>
      <c r="AD2040" s="4">
        <f t="shared" si="559"/>
        <v>1444.5</v>
      </c>
      <c r="AE2040" s="4">
        <v>1438</v>
      </c>
      <c r="AF2040" s="4">
        <v>1438</v>
      </c>
      <c r="AG2040" s="4">
        <f t="shared" si="563"/>
        <v>1438</v>
      </c>
      <c r="AI2040" t="e">
        <f t="shared" si="553"/>
        <v>#N/A</v>
      </c>
      <c r="AJ2040">
        <v>5121.68</v>
      </c>
      <c r="AK2040" s="2">
        <v>5121.68</v>
      </c>
      <c r="AL2040" s="2">
        <f t="shared" si="564"/>
        <v>5121.68</v>
      </c>
      <c r="AM2040" s="4"/>
      <c r="AN2040" t="e">
        <f>VLOOKUP([1]!Tabelle13[[#This Row],[Vlookup this ID for freight costs]],$AL$2:$AL$6811,2,FALSE)</f>
        <v>#REF!</v>
      </c>
      <c r="AP2040">
        <v>15.28</v>
      </c>
      <c r="AQ2040">
        <v>15.28</v>
      </c>
      <c r="AR2040" s="4">
        <v>9</v>
      </c>
      <c r="AS2040" s="4">
        <v>7</v>
      </c>
      <c r="AT2040" s="4">
        <v>2010</v>
      </c>
      <c r="AU2040" s="4">
        <v>5</v>
      </c>
      <c r="AV2040" s="4">
        <v>7</v>
      </c>
      <c r="AW2040" s="4">
        <v>2010</v>
      </c>
      <c r="AX2040" t="str">
        <f t="shared" si="554"/>
        <v>No Delay</v>
      </c>
      <c r="AY2040">
        <f t="shared" si="555"/>
        <v>0</v>
      </c>
    </row>
    <row r="2041" spans="1:51" x14ac:dyDescent="0.2">
      <c r="A2041" s="3">
        <v>83416</v>
      </c>
      <c r="B2041" s="1" t="s">
        <v>151</v>
      </c>
      <c r="C2041" s="1" t="s">
        <v>65</v>
      </c>
      <c r="D2041" s="1" t="s">
        <v>130</v>
      </c>
      <c r="E2041" s="1" t="s">
        <v>53</v>
      </c>
      <c r="F2041" s="1" t="s">
        <v>53</v>
      </c>
      <c r="G2041" s="13" t="s">
        <v>194</v>
      </c>
      <c r="H2041" s="12">
        <v>40287</v>
      </c>
      <c r="I2041" s="12" t="s">
        <v>195</v>
      </c>
      <c r="J2041" s="12">
        <v>40268</v>
      </c>
      <c r="K2041" s="4">
        <v>2303</v>
      </c>
      <c r="L2041" s="1" t="s">
        <v>146</v>
      </c>
      <c r="M2041" s="1" t="s">
        <v>132</v>
      </c>
      <c r="N2041" s="1" t="s">
        <v>265</v>
      </c>
      <c r="O2041" s="1" t="s">
        <v>93</v>
      </c>
      <c r="P2041">
        <v>60</v>
      </c>
      <c r="Q2041">
        <v>15000</v>
      </c>
      <c r="R2041">
        <v>40950</v>
      </c>
      <c r="S2041">
        <v>2.73</v>
      </c>
      <c r="T2041">
        <v>0.05</v>
      </c>
      <c r="U2041">
        <f t="shared" si="551"/>
        <v>40950</v>
      </c>
      <c r="V2041">
        <f t="shared" si="552"/>
        <v>900000</v>
      </c>
      <c r="W2041" s="1" t="s">
        <v>155</v>
      </c>
      <c r="X2041" s="1" t="s">
        <v>1236</v>
      </c>
      <c r="Y2041" s="1" t="s">
        <v>156</v>
      </c>
      <c r="Z2041" s="3">
        <v>7726</v>
      </c>
      <c r="AA2041" s="4">
        <f t="shared" si="556"/>
        <v>1444</v>
      </c>
      <c r="AB2041" s="4">
        <f t="shared" si="560"/>
        <v>3890.957206</v>
      </c>
      <c r="AC2041" s="4">
        <f t="shared" si="548"/>
        <v>1444</v>
      </c>
      <c r="AD2041" s="4">
        <f t="shared" si="559"/>
        <v>5090.0859971851851</v>
      </c>
      <c r="AE2041" s="4">
        <v>1444</v>
      </c>
      <c r="AF2041" s="4">
        <v>1444</v>
      </c>
      <c r="AG2041" s="4">
        <f t="shared" si="563"/>
        <v>1444</v>
      </c>
      <c r="AI2041" t="e">
        <f t="shared" si="553"/>
        <v>#N/A</v>
      </c>
      <c r="AJ2041">
        <v>124350.84</v>
      </c>
      <c r="AK2041" s="2">
        <v>124350.84</v>
      </c>
      <c r="AL2041" s="2">
        <f t="shared" si="564"/>
        <v>124350.84</v>
      </c>
      <c r="AM2041" s="4"/>
      <c r="AN2041" t="e">
        <f>VLOOKUP([1]!Tabelle13[[#This Row],[Vlookup this ID for freight costs]],$AL$2:$AL$6811,2,FALSE)</f>
        <v>#REF!</v>
      </c>
      <c r="AP2041">
        <v>88.29</v>
      </c>
      <c r="AQ2041">
        <v>88.29</v>
      </c>
      <c r="AR2041" s="4">
        <v>19</v>
      </c>
      <c r="AS2041" s="4">
        <v>4</v>
      </c>
      <c r="AT2041" s="4">
        <v>2010</v>
      </c>
      <c r="AU2041" s="4">
        <v>31</v>
      </c>
      <c r="AV2041" s="4">
        <v>3</v>
      </c>
      <c r="AW2041" s="4">
        <v>2010</v>
      </c>
      <c r="AX2041" t="str">
        <f t="shared" si="554"/>
        <v>No Delay</v>
      </c>
      <c r="AY2041">
        <f t="shared" si="555"/>
        <v>0</v>
      </c>
    </row>
    <row r="2042" spans="1:51" x14ac:dyDescent="0.2">
      <c r="A2042" s="3">
        <v>82698</v>
      </c>
      <c r="B2042" s="1" t="s">
        <v>151</v>
      </c>
      <c r="C2042" s="1" t="s">
        <v>65</v>
      </c>
      <c r="D2042" s="1" t="s">
        <v>130</v>
      </c>
      <c r="E2042" s="1" t="s">
        <v>152</v>
      </c>
      <c r="F2042" s="1" t="s">
        <v>152</v>
      </c>
      <c r="G2042" s="13" t="s">
        <v>406</v>
      </c>
      <c r="H2042" s="12">
        <v>41943</v>
      </c>
      <c r="I2042" s="12" t="s">
        <v>873</v>
      </c>
      <c r="J2042" s="12">
        <v>41815</v>
      </c>
      <c r="K2042" s="4">
        <v>5612</v>
      </c>
      <c r="L2042" s="1" t="s">
        <v>146</v>
      </c>
      <c r="M2042" s="1" t="s">
        <v>132</v>
      </c>
      <c r="N2042" s="1" t="s">
        <v>238</v>
      </c>
      <c r="O2042" s="1" t="s">
        <v>93</v>
      </c>
      <c r="P2042">
        <v>30</v>
      </c>
      <c r="Q2042">
        <v>5000</v>
      </c>
      <c r="R2042">
        <v>23200</v>
      </c>
      <c r="S2042">
        <v>4.6399999999999997</v>
      </c>
      <c r="T2042">
        <v>0.15</v>
      </c>
      <c r="U2042">
        <f t="shared" si="551"/>
        <v>23200</v>
      </c>
      <c r="V2042">
        <f t="shared" si="552"/>
        <v>150000</v>
      </c>
      <c r="W2042" s="1" t="s">
        <v>1487</v>
      </c>
      <c r="X2042" s="1" t="s">
        <v>1236</v>
      </c>
      <c r="Y2042" s="1" t="s">
        <v>161</v>
      </c>
      <c r="Z2042" s="3">
        <v>7348</v>
      </c>
      <c r="AA2042" s="4">
        <f t="shared" si="556"/>
        <v>1447</v>
      </c>
      <c r="AB2042" s="4">
        <f t="shared" si="560"/>
        <v>2793.479206</v>
      </c>
      <c r="AC2042" s="4">
        <f t="shared" si="548"/>
        <v>1447</v>
      </c>
      <c r="AD2042" s="4">
        <f t="shared" si="559"/>
        <v>1384.9052944347827</v>
      </c>
      <c r="AE2042" s="4">
        <v>1447</v>
      </c>
      <c r="AF2042" s="4">
        <v>1447</v>
      </c>
      <c r="AG2042" s="4">
        <f t="shared" si="563"/>
        <v>1447</v>
      </c>
      <c r="AI2042" t="e">
        <f t="shared" si="553"/>
        <v>#N/A</v>
      </c>
      <c r="AJ2042">
        <v>28812.57</v>
      </c>
      <c r="AK2042" s="2">
        <v>28812.57</v>
      </c>
      <c r="AL2042" s="2">
        <f t="shared" si="564"/>
        <v>28812.57</v>
      </c>
      <c r="AM2042" s="4"/>
      <c r="AN2042" t="e">
        <f>VLOOKUP([1]!Tabelle13[[#This Row],[Vlookup this ID for freight costs]],$AL$2:$AL$6811,2,FALSE)</f>
        <v>#REF!</v>
      </c>
      <c r="AP2042">
        <v>23.85</v>
      </c>
      <c r="AQ2042">
        <v>23.85</v>
      </c>
      <c r="AR2042" s="4">
        <v>31</v>
      </c>
      <c r="AS2042" s="4">
        <v>10</v>
      </c>
      <c r="AT2042" s="4">
        <v>2014</v>
      </c>
      <c r="AU2042" s="4">
        <v>25</v>
      </c>
      <c r="AV2042" s="4">
        <v>6</v>
      </c>
      <c r="AW2042" s="4">
        <v>2014</v>
      </c>
      <c r="AX2042" t="str">
        <f t="shared" si="554"/>
        <v>No Delay</v>
      </c>
      <c r="AY2042">
        <f t="shared" si="555"/>
        <v>0</v>
      </c>
    </row>
    <row r="2043" spans="1:51" x14ac:dyDescent="0.2">
      <c r="A2043" s="3">
        <v>85502</v>
      </c>
      <c r="B2043" s="1" t="s">
        <v>151</v>
      </c>
      <c r="C2043" s="1" t="s">
        <v>65</v>
      </c>
      <c r="D2043" s="1" t="s">
        <v>130</v>
      </c>
      <c r="E2043" s="1" t="s">
        <v>152</v>
      </c>
      <c r="F2043" s="1" t="s">
        <v>152</v>
      </c>
      <c r="G2043" s="13" t="s">
        <v>406</v>
      </c>
      <c r="H2043" s="12">
        <v>41943</v>
      </c>
      <c r="I2043" s="12" t="s">
        <v>873</v>
      </c>
      <c r="J2043" s="12">
        <v>41815</v>
      </c>
      <c r="K2043" s="4">
        <v>5618</v>
      </c>
      <c r="L2043" s="1" t="s">
        <v>146</v>
      </c>
      <c r="M2043" s="1" t="s">
        <v>132</v>
      </c>
      <c r="N2043" s="1" t="s">
        <v>238</v>
      </c>
      <c r="O2043" s="1" t="s">
        <v>93</v>
      </c>
      <c r="P2043">
        <v>30</v>
      </c>
      <c r="Q2043">
        <v>7354</v>
      </c>
      <c r="R2043">
        <v>34122.559999999998</v>
      </c>
      <c r="S2043">
        <v>4.6399999999999997</v>
      </c>
      <c r="T2043">
        <v>0.15</v>
      </c>
      <c r="U2043">
        <f t="shared" si="551"/>
        <v>34122.559999999998</v>
      </c>
      <c r="V2043">
        <f t="shared" si="552"/>
        <v>220620</v>
      </c>
      <c r="W2043" s="1" t="s">
        <v>179</v>
      </c>
      <c r="X2043" s="1" t="s">
        <v>1236</v>
      </c>
      <c r="Y2043" s="1" t="s">
        <v>156</v>
      </c>
      <c r="Z2043" s="3">
        <v>7726</v>
      </c>
      <c r="AA2043" s="4">
        <f t="shared" si="556"/>
        <v>1447</v>
      </c>
      <c r="AB2043" s="4">
        <f t="shared" si="560"/>
        <v>3051.8255272000001</v>
      </c>
      <c r="AC2043" s="4">
        <f t="shared" ref="AC2043:AC2088" si="565">AF2043</f>
        <v>1447</v>
      </c>
      <c r="AD2043" s="4">
        <f t="shared" si="559"/>
        <v>1447</v>
      </c>
      <c r="AE2043" s="3" t="s">
        <v>1769</v>
      </c>
      <c r="AF2043" s="3">
        <v>1447</v>
      </c>
      <c r="AG2043" s="4">
        <f>AI2043</f>
        <v>1447</v>
      </c>
      <c r="AH2043" s="4">
        <v>82698</v>
      </c>
      <c r="AI2043">
        <f t="shared" si="553"/>
        <v>1447</v>
      </c>
      <c r="AJ2043" t="s">
        <v>1769</v>
      </c>
      <c r="AK2043" s="2">
        <v>28812.57</v>
      </c>
      <c r="AL2043" s="2">
        <f>AN2043</f>
        <v>28812.57</v>
      </c>
      <c r="AM2043" s="4">
        <v>82698</v>
      </c>
      <c r="AN2043">
        <f>INDEX($AJ$2:$AJ$6811,MATCH(AM2043,$A$2:$A$6811,0))</f>
        <v>28812.57</v>
      </c>
      <c r="AP2043">
        <v>35.08</v>
      </c>
      <c r="AQ2043">
        <v>35.08</v>
      </c>
      <c r="AR2043" s="4">
        <v>31</v>
      </c>
      <c r="AS2043" s="4">
        <v>10</v>
      </c>
      <c r="AT2043" s="4">
        <v>2014</v>
      </c>
      <c r="AU2043" s="4">
        <v>25</v>
      </c>
      <c r="AV2043" s="4">
        <v>6</v>
      </c>
      <c r="AW2043" s="4">
        <v>2014</v>
      </c>
      <c r="AX2043" t="str">
        <f t="shared" si="554"/>
        <v>No Delay</v>
      </c>
      <c r="AY2043">
        <f t="shared" si="555"/>
        <v>0</v>
      </c>
    </row>
    <row r="2044" spans="1:51" x14ac:dyDescent="0.2">
      <c r="A2044" s="3">
        <v>85438</v>
      </c>
      <c r="B2044" s="1" t="s">
        <v>175</v>
      </c>
      <c r="C2044" s="1" t="s">
        <v>165</v>
      </c>
      <c r="D2044" s="1" t="s">
        <v>130</v>
      </c>
      <c r="E2044" s="1" t="s">
        <v>53</v>
      </c>
      <c r="F2044" s="1" t="s">
        <v>53</v>
      </c>
      <c r="G2044" s="13" t="s">
        <v>565</v>
      </c>
      <c r="H2044" s="12">
        <v>41698</v>
      </c>
      <c r="I2044" s="12" t="s">
        <v>1052</v>
      </c>
      <c r="J2044" s="12">
        <v>41733</v>
      </c>
      <c r="K2044" s="4">
        <v>5425</v>
      </c>
      <c r="L2044" s="1" t="s">
        <v>146</v>
      </c>
      <c r="M2044" s="1" t="s">
        <v>132</v>
      </c>
      <c r="N2044" s="1" t="s">
        <v>265</v>
      </c>
      <c r="O2044" s="1" t="s">
        <v>93</v>
      </c>
      <c r="P2044">
        <v>60</v>
      </c>
      <c r="Q2044">
        <v>23819</v>
      </c>
      <c r="R2044">
        <v>53830.94</v>
      </c>
      <c r="S2044">
        <v>2.2599999999999998</v>
      </c>
      <c r="T2044">
        <v>0.04</v>
      </c>
      <c r="U2044">
        <f t="shared" si="551"/>
        <v>53830.939999999995</v>
      </c>
      <c r="V2044">
        <f t="shared" si="552"/>
        <v>1429140</v>
      </c>
      <c r="W2044" s="1" t="s">
        <v>197</v>
      </c>
      <c r="X2044" s="1" t="s">
        <v>1236</v>
      </c>
      <c r="Y2044" s="1" t="s">
        <v>3082</v>
      </c>
      <c r="Z2044" s="3">
        <v>5851</v>
      </c>
      <c r="AA2044" s="4">
        <f t="shared" si="556"/>
        <v>1447</v>
      </c>
      <c r="AB2044" s="4">
        <f t="shared" si="560"/>
        <v>4858.8230542000001</v>
      </c>
      <c r="AC2044" s="4">
        <f t="shared" si="565"/>
        <v>1447</v>
      </c>
      <c r="AD2044" s="4">
        <f t="shared" si="559"/>
        <v>1447</v>
      </c>
      <c r="AE2044" s="4">
        <v>1447</v>
      </c>
      <c r="AF2044" s="4">
        <v>1447</v>
      </c>
      <c r="AG2044" s="4">
        <f>AE2044</f>
        <v>1447</v>
      </c>
      <c r="AI2044" t="e">
        <f t="shared" si="553"/>
        <v>#N/A</v>
      </c>
      <c r="AJ2044">
        <v>8854.24</v>
      </c>
      <c r="AK2044" s="2">
        <v>8854.24</v>
      </c>
      <c r="AL2044" s="2">
        <f>AJ2044</f>
        <v>8854.24</v>
      </c>
      <c r="AM2044" s="4"/>
      <c r="AN2044" t="e">
        <f>VLOOKUP([1]!Tabelle13[[#This Row],[Vlookup this ID for freight costs]],$AL$2:$AL$6811,2,FALSE)</f>
        <v>#REF!</v>
      </c>
      <c r="AP2044">
        <v>55.34</v>
      </c>
      <c r="AQ2044">
        <v>55.34</v>
      </c>
      <c r="AR2044" s="4">
        <v>28</v>
      </c>
      <c r="AS2044" s="4">
        <v>2</v>
      </c>
      <c r="AT2044" s="4">
        <v>2014</v>
      </c>
      <c r="AU2044" s="4">
        <v>4</v>
      </c>
      <c r="AV2044" s="4">
        <v>4</v>
      </c>
      <c r="AW2044" s="4">
        <v>2014</v>
      </c>
      <c r="AX2044" t="str">
        <f t="shared" si="554"/>
        <v>Delay</v>
      </c>
      <c r="AY2044">
        <f t="shared" si="555"/>
        <v>35</v>
      </c>
    </row>
    <row r="2045" spans="1:51" x14ac:dyDescent="0.2">
      <c r="A2045" s="3">
        <v>10984</v>
      </c>
      <c r="B2045" s="1" t="s">
        <v>133</v>
      </c>
      <c r="C2045" s="1" t="s">
        <v>51</v>
      </c>
      <c r="D2045" s="1" t="s">
        <v>130</v>
      </c>
      <c r="E2045" s="1" t="s">
        <v>53</v>
      </c>
      <c r="F2045" s="1" t="s">
        <v>53</v>
      </c>
      <c r="G2045" s="13" t="s">
        <v>162</v>
      </c>
      <c r="H2045" s="12">
        <v>39853</v>
      </c>
      <c r="I2045" s="12" t="s">
        <v>162</v>
      </c>
      <c r="J2045" s="12">
        <v>39853</v>
      </c>
      <c r="K2045" s="4">
        <v>1346</v>
      </c>
      <c r="L2045" s="1" t="s">
        <v>146</v>
      </c>
      <c r="M2045" s="1" t="s">
        <v>132</v>
      </c>
      <c r="N2045" s="1" t="s">
        <v>275</v>
      </c>
      <c r="O2045" s="1" t="s">
        <v>93</v>
      </c>
      <c r="P2045">
        <v>60</v>
      </c>
      <c r="Q2045">
        <v>15048</v>
      </c>
      <c r="R2045">
        <v>140698.79999999999</v>
      </c>
      <c r="S2045">
        <v>9.35</v>
      </c>
      <c r="T2045">
        <v>0.16</v>
      </c>
      <c r="U2045">
        <f t="shared" si="551"/>
        <v>140698.79999999999</v>
      </c>
      <c r="V2045">
        <f t="shared" si="552"/>
        <v>902880</v>
      </c>
      <c r="W2045" s="1" t="s">
        <v>155</v>
      </c>
      <c r="X2045" s="1" t="s">
        <v>1236</v>
      </c>
      <c r="Y2045" s="1" t="s">
        <v>156</v>
      </c>
      <c r="Z2045" s="3">
        <v>6318</v>
      </c>
      <c r="AA2045" s="4">
        <f t="shared" si="556"/>
        <v>1448</v>
      </c>
      <c r="AB2045" s="4">
        <f t="shared" si="560"/>
        <v>3896.2251004</v>
      </c>
      <c r="AC2045" s="4">
        <f t="shared" si="565"/>
        <v>1448</v>
      </c>
      <c r="AD2045" s="4">
        <f t="shared" si="559"/>
        <v>1419.5</v>
      </c>
      <c r="AE2045" s="4">
        <v>1448</v>
      </c>
      <c r="AF2045" s="4">
        <v>1448</v>
      </c>
      <c r="AG2045" s="4">
        <f>AE2045</f>
        <v>1448</v>
      </c>
      <c r="AH2045" s="4">
        <v>83631</v>
      </c>
      <c r="AI2045">
        <f t="shared" si="553"/>
        <v>466</v>
      </c>
      <c r="AJ2045">
        <v>3613.31</v>
      </c>
      <c r="AK2045" s="2">
        <v>3613.31</v>
      </c>
      <c r="AL2045" s="2">
        <f>AJ2045</f>
        <v>3613.31</v>
      </c>
      <c r="AM2045" s="4"/>
      <c r="AN2045" t="e">
        <f>VLOOKUP([1]!Tabelle13[[#This Row],[Vlookup this ID for freight costs]],$AL$2:$AL$6811,2,FALSE)</f>
        <v>#REF!</v>
      </c>
      <c r="AP2045">
        <v>275.77</v>
      </c>
      <c r="AQ2045">
        <v>275.77</v>
      </c>
      <c r="AR2045" s="4">
        <v>9</v>
      </c>
      <c r="AS2045" s="4">
        <v>2</v>
      </c>
      <c r="AT2045" s="4">
        <v>2009</v>
      </c>
      <c r="AU2045" s="4">
        <v>9</v>
      </c>
      <c r="AV2045" s="4">
        <v>2</v>
      </c>
      <c r="AW2045" s="4">
        <v>2009</v>
      </c>
      <c r="AX2045" t="str">
        <f t="shared" si="554"/>
        <v>No Delay</v>
      </c>
      <c r="AY2045">
        <f t="shared" si="555"/>
        <v>0</v>
      </c>
    </row>
    <row r="2046" spans="1:51" x14ac:dyDescent="0.2">
      <c r="A2046" s="3">
        <v>12521</v>
      </c>
      <c r="B2046" s="1" t="s">
        <v>133</v>
      </c>
      <c r="C2046" s="1" t="s">
        <v>51</v>
      </c>
      <c r="D2046" s="1" t="s">
        <v>130</v>
      </c>
      <c r="E2046" s="1" t="s">
        <v>53</v>
      </c>
      <c r="F2046" s="1" t="s">
        <v>53</v>
      </c>
      <c r="G2046" s="13" t="s">
        <v>162</v>
      </c>
      <c r="H2046" s="12">
        <v>39853</v>
      </c>
      <c r="I2046" s="12" t="s">
        <v>162</v>
      </c>
      <c r="J2046" s="12">
        <v>39853</v>
      </c>
      <c r="K2046" s="4">
        <v>1348</v>
      </c>
      <c r="L2046" s="1" t="s">
        <v>146</v>
      </c>
      <c r="M2046" s="1" t="s">
        <v>132</v>
      </c>
      <c r="N2046" s="1" t="s">
        <v>218</v>
      </c>
      <c r="O2046" s="1" t="s">
        <v>93</v>
      </c>
      <c r="P2046">
        <v>90</v>
      </c>
      <c r="Q2046">
        <v>560</v>
      </c>
      <c r="R2046">
        <v>8545.6</v>
      </c>
      <c r="S2046">
        <v>15.26</v>
      </c>
      <c r="T2046">
        <v>0.17</v>
      </c>
      <c r="U2046">
        <f t="shared" si="551"/>
        <v>8545.6</v>
      </c>
      <c r="V2046">
        <f t="shared" si="552"/>
        <v>50400</v>
      </c>
      <c r="W2046" s="1" t="s">
        <v>155</v>
      </c>
      <c r="X2046" s="1" t="s">
        <v>1236</v>
      </c>
      <c r="Y2046" s="1" t="s">
        <v>156</v>
      </c>
      <c r="Z2046" s="3">
        <v>6318</v>
      </c>
      <c r="AA2046" s="4">
        <f t="shared" si="556"/>
        <v>1448</v>
      </c>
      <c r="AB2046" s="4">
        <f t="shared" si="560"/>
        <v>2306.1989739999999</v>
      </c>
      <c r="AC2046" s="4">
        <f t="shared" si="565"/>
        <v>1448</v>
      </c>
      <c r="AD2046" s="4">
        <f t="shared" si="559"/>
        <v>1263.067734</v>
      </c>
      <c r="AE2046" s="3" t="s">
        <v>1770</v>
      </c>
      <c r="AF2046" s="3">
        <v>1448</v>
      </c>
      <c r="AG2046" s="4">
        <f>AI2046</f>
        <v>1448</v>
      </c>
      <c r="AH2046" s="4">
        <v>10984</v>
      </c>
      <c r="AI2046">
        <f t="shared" si="553"/>
        <v>1448</v>
      </c>
      <c r="AJ2046" t="s">
        <v>1770</v>
      </c>
      <c r="AK2046" s="2">
        <v>3613.31</v>
      </c>
      <c r="AL2046" s="2">
        <f>AN2046</f>
        <v>3613.31</v>
      </c>
      <c r="AM2046" s="4">
        <v>10984</v>
      </c>
      <c r="AN2046">
        <f>INDEX($AJ$2:$AJ$6811,MATCH(AM2046,$A$2:$A$6811,0))</f>
        <v>3613.31</v>
      </c>
      <c r="AP2046">
        <v>16.75</v>
      </c>
      <c r="AQ2046">
        <v>16.75</v>
      </c>
      <c r="AR2046" s="4">
        <v>9</v>
      </c>
      <c r="AS2046" s="4">
        <v>2</v>
      </c>
      <c r="AT2046" s="4">
        <v>2009</v>
      </c>
      <c r="AU2046" s="4">
        <v>9</v>
      </c>
      <c r="AV2046" s="4">
        <v>2</v>
      </c>
      <c r="AW2046" s="4">
        <v>2009</v>
      </c>
      <c r="AX2046" t="str">
        <f t="shared" si="554"/>
        <v>No Delay</v>
      </c>
      <c r="AY2046">
        <f t="shared" si="555"/>
        <v>0</v>
      </c>
    </row>
    <row r="2047" spans="1:51" x14ac:dyDescent="0.2">
      <c r="A2047" s="3">
        <v>84034</v>
      </c>
      <c r="B2047" s="1" t="s">
        <v>151</v>
      </c>
      <c r="C2047" s="1" t="s">
        <v>65</v>
      </c>
      <c r="D2047" s="1" t="s">
        <v>130</v>
      </c>
      <c r="E2047" s="1" t="s">
        <v>152</v>
      </c>
      <c r="F2047" s="1" t="s">
        <v>152</v>
      </c>
      <c r="G2047" s="13" t="s">
        <v>1247</v>
      </c>
      <c r="H2047" s="12">
        <v>40402</v>
      </c>
      <c r="I2047" s="12" t="s">
        <v>806</v>
      </c>
      <c r="J2047" s="12">
        <v>40407</v>
      </c>
      <c r="K2047" s="4">
        <v>2676</v>
      </c>
      <c r="L2047" s="1" t="s">
        <v>146</v>
      </c>
      <c r="M2047" s="1" t="s">
        <v>132</v>
      </c>
      <c r="N2047" s="1" t="s">
        <v>265</v>
      </c>
      <c r="O2047" s="1" t="s">
        <v>93</v>
      </c>
      <c r="P2047">
        <v>60</v>
      </c>
      <c r="Q2047">
        <v>13104</v>
      </c>
      <c r="R2047">
        <v>35773.919999999998</v>
      </c>
      <c r="S2047">
        <v>2.73</v>
      </c>
      <c r="T2047">
        <v>0.05</v>
      </c>
      <c r="U2047">
        <f t="shared" si="551"/>
        <v>35773.919999999998</v>
      </c>
      <c r="V2047">
        <f t="shared" si="552"/>
        <v>786240</v>
      </c>
      <c r="W2047" s="1" t="s">
        <v>155</v>
      </c>
      <c r="X2047" s="1" t="s">
        <v>1236</v>
      </c>
      <c r="Y2047" s="1" t="s">
        <v>156</v>
      </c>
      <c r="Z2047" s="3">
        <v>7726</v>
      </c>
      <c r="AA2047" s="4">
        <f t="shared" si="556"/>
        <v>1448</v>
      </c>
      <c r="AB2047" s="4">
        <f t="shared" si="560"/>
        <v>3682.8753772</v>
      </c>
      <c r="AC2047" s="4">
        <f t="shared" si="565"/>
        <v>1448</v>
      </c>
      <c r="AD2047" s="4">
        <f t="shared" si="559"/>
        <v>1448</v>
      </c>
      <c r="AE2047" s="4">
        <v>1448</v>
      </c>
      <c r="AF2047" s="4">
        <v>1448</v>
      </c>
      <c r="AG2047" s="4">
        <f>AE2047</f>
        <v>1448</v>
      </c>
      <c r="AI2047" t="e">
        <f t="shared" si="553"/>
        <v>#N/A</v>
      </c>
      <c r="AJ2047">
        <v>6147.18</v>
      </c>
      <c r="AK2047" s="2">
        <v>6147.18</v>
      </c>
      <c r="AL2047" s="2">
        <f>AJ2047</f>
        <v>6147.18</v>
      </c>
      <c r="AM2047" s="4"/>
      <c r="AN2047" t="e">
        <f>VLOOKUP([1]!Tabelle13[[#This Row],[Vlookup this ID for freight costs]],$AL$2:$AL$6811,2,FALSE)</f>
        <v>#REF!</v>
      </c>
      <c r="AP2047">
        <v>77.13</v>
      </c>
      <c r="AQ2047">
        <v>77.13</v>
      </c>
      <c r="AR2047" s="4">
        <v>12</v>
      </c>
      <c r="AS2047" s="4">
        <v>8</v>
      </c>
      <c r="AT2047" s="4">
        <v>2010</v>
      </c>
      <c r="AU2047" s="4">
        <v>17</v>
      </c>
      <c r="AV2047" s="4">
        <v>8</v>
      </c>
      <c r="AW2047" s="4">
        <v>2010</v>
      </c>
      <c r="AX2047" t="str">
        <f t="shared" si="554"/>
        <v>Delay</v>
      </c>
      <c r="AY2047">
        <f t="shared" si="555"/>
        <v>5</v>
      </c>
    </row>
    <row r="2048" spans="1:51" x14ac:dyDescent="0.2">
      <c r="A2048" s="3">
        <v>82333</v>
      </c>
      <c r="B2048" s="1" t="s">
        <v>215</v>
      </c>
      <c r="C2048" s="1" t="s">
        <v>89</v>
      </c>
      <c r="D2048" s="1" t="s">
        <v>130</v>
      </c>
      <c r="E2048" s="1" t="s">
        <v>53</v>
      </c>
      <c r="F2048" s="1" t="s">
        <v>53</v>
      </c>
      <c r="G2048" s="13" t="s">
        <v>768</v>
      </c>
      <c r="H2048" s="12">
        <v>40368</v>
      </c>
      <c r="I2048" s="12" t="s">
        <v>769</v>
      </c>
      <c r="J2048" s="12">
        <v>40364</v>
      </c>
      <c r="K2048" s="4">
        <v>2614</v>
      </c>
      <c r="L2048" s="1" t="s">
        <v>146</v>
      </c>
      <c r="M2048" s="1" t="s">
        <v>132</v>
      </c>
      <c r="N2048" s="1" t="s">
        <v>527</v>
      </c>
      <c r="O2048" s="1" t="s">
        <v>93</v>
      </c>
      <c r="P2048">
        <v>240</v>
      </c>
      <c r="Q2048">
        <v>3872</v>
      </c>
      <c r="R2048">
        <v>7085.76</v>
      </c>
      <c r="S2048">
        <v>1.83</v>
      </c>
      <c r="T2048">
        <v>0.01</v>
      </c>
      <c r="U2048">
        <f t="shared" si="551"/>
        <v>7085.76</v>
      </c>
      <c r="V2048">
        <f t="shared" si="552"/>
        <v>929280</v>
      </c>
      <c r="W2048" s="1" t="s">
        <v>155</v>
      </c>
      <c r="X2048" s="1" t="s">
        <v>1236</v>
      </c>
      <c r="Y2048" s="1" t="s">
        <v>156</v>
      </c>
      <c r="Z2048" s="3">
        <v>9211</v>
      </c>
      <c r="AA2048" s="4">
        <f t="shared" si="556"/>
        <v>1451</v>
      </c>
      <c r="AB2048" s="4">
        <f t="shared" si="560"/>
        <v>2669.6836875999998</v>
      </c>
      <c r="AC2048" s="4">
        <f t="shared" si="565"/>
        <v>1451</v>
      </c>
      <c r="AD2048" s="4">
        <f t="shared" si="559"/>
        <v>1444.5</v>
      </c>
      <c r="AE2048" s="4">
        <v>1451</v>
      </c>
      <c r="AF2048" s="4">
        <v>1451</v>
      </c>
      <c r="AG2048" s="4">
        <f>AE2048</f>
        <v>1451</v>
      </c>
      <c r="AI2048" t="e">
        <f t="shared" si="553"/>
        <v>#N/A</v>
      </c>
      <c r="AJ2048">
        <v>5121.68</v>
      </c>
      <c r="AK2048" s="2">
        <v>5121.68</v>
      </c>
      <c r="AL2048" s="2">
        <f>AJ2048</f>
        <v>5121.68</v>
      </c>
      <c r="AM2048" s="4"/>
      <c r="AN2048" t="e">
        <f>VLOOKUP([1]!Tabelle13[[#This Row],[Vlookup this ID for freight costs]],$AL$2:$AL$6811,2,FALSE)</f>
        <v>#REF!</v>
      </c>
      <c r="AP2048">
        <v>15.28</v>
      </c>
      <c r="AQ2048">
        <v>15.28</v>
      </c>
      <c r="AR2048" s="4">
        <v>9</v>
      </c>
      <c r="AS2048" s="4">
        <v>7</v>
      </c>
      <c r="AT2048" s="4">
        <v>2010</v>
      </c>
      <c r="AU2048" s="4">
        <v>5</v>
      </c>
      <c r="AV2048" s="4">
        <v>7</v>
      </c>
      <c r="AW2048" s="4">
        <v>2010</v>
      </c>
      <c r="AX2048" t="str">
        <f t="shared" si="554"/>
        <v>No Delay</v>
      </c>
      <c r="AY2048">
        <f t="shared" si="555"/>
        <v>0</v>
      </c>
    </row>
    <row r="2049" spans="1:51" x14ac:dyDescent="0.2">
      <c r="A2049" s="3">
        <v>12215</v>
      </c>
      <c r="B2049" s="1" t="s">
        <v>88</v>
      </c>
      <c r="C2049" s="1" t="s">
        <v>89</v>
      </c>
      <c r="D2049" s="1" t="s">
        <v>130</v>
      </c>
      <c r="E2049" s="1" t="s">
        <v>53</v>
      </c>
      <c r="F2049" s="1" t="s">
        <v>53</v>
      </c>
      <c r="G2049" s="13" t="s">
        <v>583</v>
      </c>
      <c r="H2049" s="12">
        <v>39832</v>
      </c>
      <c r="I2049" s="12" t="s">
        <v>583</v>
      </c>
      <c r="J2049" s="12">
        <v>39832</v>
      </c>
      <c r="K2049" s="4">
        <v>1300</v>
      </c>
      <c r="L2049" s="1" t="s">
        <v>146</v>
      </c>
      <c r="M2049" s="1" t="s">
        <v>132</v>
      </c>
      <c r="N2049" s="1" t="s">
        <v>154</v>
      </c>
      <c r="O2049" s="1" t="s">
        <v>93</v>
      </c>
      <c r="P2049">
        <v>60</v>
      </c>
      <c r="Q2049">
        <v>10000</v>
      </c>
      <c r="R2049">
        <v>118000</v>
      </c>
      <c r="S2049">
        <v>11.8</v>
      </c>
      <c r="T2049">
        <v>0.2</v>
      </c>
      <c r="U2049">
        <f t="shared" si="551"/>
        <v>118000</v>
      </c>
      <c r="V2049">
        <f t="shared" si="552"/>
        <v>600000</v>
      </c>
      <c r="W2049" s="1" t="s">
        <v>155</v>
      </c>
      <c r="X2049" s="1" t="s">
        <v>1236</v>
      </c>
      <c r="Y2049" s="1" t="s">
        <v>156</v>
      </c>
      <c r="Z2049" s="3">
        <v>9211</v>
      </c>
      <c r="AA2049" s="4">
        <f t="shared" si="556"/>
        <v>1456</v>
      </c>
      <c r="AB2049" s="4">
        <f t="shared" si="560"/>
        <v>3342.218206</v>
      </c>
      <c r="AC2049" s="4">
        <f t="shared" si="565"/>
        <v>1456</v>
      </c>
      <c r="AD2049" s="4">
        <f t="shared" si="559"/>
        <v>2327.143150923077</v>
      </c>
      <c r="AE2049" s="4">
        <v>1456</v>
      </c>
      <c r="AF2049" s="4">
        <v>1456</v>
      </c>
      <c r="AG2049" s="4">
        <f>AE2049</f>
        <v>1456</v>
      </c>
      <c r="AI2049" t="e">
        <f t="shared" si="553"/>
        <v>#N/A</v>
      </c>
      <c r="AJ2049">
        <v>5048.32</v>
      </c>
      <c r="AK2049" s="2">
        <v>5048.32</v>
      </c>
      <c r="AL2049" s="2">
        <f>AJ2049</f>
        <v>5048.32</v>
      </c>
      <c r="AM2049" s="4"/>
      <c r="AN2049" t="e">
        <f>VLOOKUP([1]!Tabelle13[[#This Row],[Vlookup this ID for freight costs]],$AL$2:$AL$6811,2,FALSE)</f>
        <v>#REF!</v>
      </c>
      <c r="AP2049">
        <v>231.28</v>
      </c>
      <c r="AQ2049">
        <v>231.28</v>
      </c>
      <c r="AR2049" s="4">
        <v>19</v>
      </c>
      <c r="AS2049" s="4">
        <v>1</v>
      </c>
      <c r="AT2049" s="4">
        <v>2009</v>
      </c>
      <c r="AU2049" s="4">
        <v>19</v>
      </c>
      <c r="AV2049" s="4">
        <v>1</v>
      </c>
      <c r="AW2049" s="4">
        <v>2009</v>
      </c>
      <c r="AX2049" t="str">
        <f t="shared" si="554"/>
        <v>No Delay</v>
      </c>
      <c r="AY2049">
        <f t="shared" si="555"/>
        <v>0</v>
      </c>
    </row>
    <row r="2050" spans="1:51" x14ac:dyDescent="0.2">
      <c r="A2050" s="3">
        <v>12817</v>
      </c>
      <c r="B2050" s="1" t="s">
        <v>88</v>
      </c>
      <c r="C2050" s="1" t="s">
        <v>89</v>
      </c>
      <c r="D2050" s="1" t="s">
        <v>130</v>
      </c>
      <c r="E2050" s="1" t="s">
        <v>53</v>
      </c>
      <c r="F2050" s="1" t="s">
        <v>53</v>
      </c>
      <c r="G2050" s="13" t="s">
        <v>583</v>
      </c>
      <c r="H2050" s="12">
        <v>39832</v>
      </c>
      <c r="I2050" s="12" t="s">
        <v>583</v>
      </c>
      <c r="J2050" s="12">
        <v>39832</v>
      </c>
      <c r="K2050" s="4">
        <v>1303</v>
      </c>
      <c r="L2050" s="1" t="s">
        <v>146</v>
      </c>
      <c r="M2050" s="1" t="s">
        <v>132</v>
      </c>
      <c r="N2050" s="1" t="s">
        <v>265</v>
      </c>
      <c r="O2050" s="1" t="s">
        <v>93</v>
      </c>
      <c r="P2050">
        <v>60</v>
      </c>
      <c r="Q2050">
        <v>4100</v>
      </c>
      <c r="R2050">
        <v>13120</v>
      </c>
      <c r="S2050">
        <v>3.2</v>
      </c>
      <c r="T2050">
        <v>0.05</v>
      </c>
      <c r="U2050">
        <f t="shared" ref="U2050:U2113" si="566">S2050*Q2050</f>
        <v>13120</v>
      </c>
      <c r="V2050">
        <f t="shared" ref="V2050:V2113" si="567">Q2050*P2050</f>
        <v>246000</v>
      </c>
      <c r="W2050" s="1" t="s">
        <v>155</v>
      </c>
      <c r="X2050" s="1" t="s">
        <v>1236</v>
      </c>
      <c r="Y2050" s="1" t="s">
        <v>156</v>
      </c>
      <c r="Z2050" s="3">
        <v>9211</v>
      </c>
      <c r="AA2050" s="4">
        <f t="shared" si="556"/>
        <v>1456</v>
      </c>
      <c r="AB2050" s="4">
        <f t="shared" si="560"/>
        <v>2694.7061859999999</v>
      </c>
      <c r="AC2050" s="4">
        <f t="shared" si="565"/>
        <v>1456</v>
      </c>
      <c r="AD2050" s="4">
        <f t="shared" si="559"/>
        <v>11611.333333333334</v>
      </c>
      <c r="AE2050" s="3" t="s">
        <v>1771</v>
      </c>
      <c r="AF2050" s="3">
        <v>1456</v>
      </c>
      <c r="AG2050" s="4">
        <f>AI2050</f>
        <v>1456</v>
      </c>
      <c r="AH2050" s="4">
        <v>12215</v>
      </c>
      <c r="AI2050">
        <f t="shared" ref="AI2050:AI2113" si="568">INDEX($AE$2:$AE$6811,MATCH(AH2050,$A$2:$A$6811,0))</f>
        <v>1456</v>
      </c>
      <c r="AJ2050" t="s">
        <v>1771</v>
      </c>
      <c r="AK2050" s="2">
        <v>5048.32</v>
      </c>
      <c r="AL2050" s="2">
        <f>AN2050</f>
        <v>5048.32</v>
      </c>
      <c r="AM2050" s="4">
        <v>12215</v>
      </c>
      <c r="AN2050">
        <f>INDEX($AJ$2:$AJ$6811,MATCH(AM2050,$A$2:$A$6811,0))</f>
        <v>5048.32</v>
      </c>
      <c r="AP2050">
        <v>25.72</v>
      </c>
      <c r="AQ2050">
        <v>25.72</v>
      </c>
      <c r="AR2050" s="4">
        <v>19</v>
      </c>
      <c r="AS2050" s="4">
        <v>1</v>
      </c>
      <c r="AT2050" s="4">
        <v>2009</v>
      </c>
      <c r="AU2050" s="4">
        <v>19</v>
      </c>
      <c r="AV2050" s="4">
        <v>1</v>
      </c>
      <c r="AW2050" s="4">
        <v>2009</v>
      </c>
      <c r="AX2050" t="str">
        <f t="shared" ref="AX2050:AX2113" si="569">IF(DATE(AW2050,AV2050,AU2050)&lt;=DATE(AT2050,AS2050,AR2050),"No Delay","Delay")</f>
        <v>No Delay</v>
      </c>
      <c r="AY2050">
        <f t="shared" ref="AY2050:AY2113" si="570">IF(_xlfn.DAYS(J2050,H2050)&gt;0, _xlfn.DAYS(J2050,H2050),0)</f>
        <v>0</v>
      </c>
    </row>
    <row r="2051" spans="1:51" x14ac:dyDescent="0.2">
      <c r="A2051" s="3">
        <v>84110</v>
      </c>
      <c r="B2051" s="1" t="s">
        <v>172</v>
      </c>
      <c r="C2051" s="1" t="s">
        <v>114</v>
      </c>
      <c r="D2051" s="1" t="s">
        <v>130</v>
      </c>
      <c r="E2051" s="1" t="s">
        <v>101</v>
      </c>
      <c r="F2051" s="1" t="s">
        <v>101</v>
      </c>
      <c r="G2051" s="13" t="s">
        <v>354</v>
      </c>
      <c r="H2051" s="12">
        <v>40647</v>
      </c>
      <c r="I2051" s="12" t="s">
        <v>1010</v>
      </c>
      <c r="J2051" s="12">
        <v>40760</v>
      </c>
      <c r="K2051" s="4">
        <v>3355</v>
      </c>
      <c r="L2051" s="1" t="s">
        <v>146</v>
      </c>
      <c r="M2051" s="1" t="s">
        <v>132</v>
      </c>
      <c r="N2051" s="1" t="s">
        <v>292</v>
      </c>
      <c r="O2051" s="1" t="s">
        <v>93</v>
      </c>
      <c r="P2051">
        <v>30</v>
      </c>
      <c r="Q2051">
        <v>13154</v>
      </c>
      <c r="R2051">
        <v>262027.68</v>
      </c>
      <c r="S2051">
        <v>19.920000000000002</v>
      </c>
      <c r="T2051">
        <v>0.66</v>
      </c>
      <c r="U2051">
        <f t="shared" si="566"/>
        <v>262027.68000000002</v>
      </c>
      <c r="V2051">
        <f t="shared" si="567"/>
        <v>394620</v>
      </c>
      <c r="W2051" s="1" t="s">
        <v>160</v>
      </c>
      <c r="X2051" s="1" t="s">
        <v>1236</v>
      </c>
      <c r="Y2051" s="1" t="s">
        <v>161</v>
      </c>
      <c r="Z2051" s="3">
        <v>13722</v>
      </c>
      <c r="AA2051" s="4">
        <f t="shared" ref="AA2051:AA2114" si="571">AF2051</f>
        <v>1456</v>
      </c>
      <c r="AB2051" s="4">
        <f t="shared" si="560"/>
        <v>3688.3627672000002</v>
      </c>
      <c r="AC2051" s="4">
        <f t="shared" si="565"/>
        <v>1456</v>
      </c>
      <c r="AD2051" s="4">
        <f t="shared" si="559"/>
        <v>1456</v>
      </c>
      <c r="AE2051" s="4">
        <v>1456</v>
      </c>
      <c r="AF2051" s="4">
        <v>1456</v>
      </c>
      <c r="AG2051" s="4">
        <f>AE2051</f>
        <v>1456</v>
      </c>
      <c r="AI2051" t="e">
        <f t="shared" si="568"/>
        <v>#N/A</v>
      </c>
      <c r="AJ2051">
        <v>3949.18</v>
      </c>
      <c r="AK2051" s="2">
        <v>3949.18</v>
      </c>
      <c r="AL2051" s="2">
        <f>AJ2051</f>
        <v>3949.18</v>
      </c>
      <c r="AM2051" s="4"/>
      <c r="AN2051" t="e">
        <f>VLOOKUP([1]!Tabelle13[[#This Row],[Vlookup this ID for freight costs]],$AL$2:$AL$6811,2,FALSE)</f>
        <v>#REF!</v>
      </c>
      <c r="AP2051">
        <v>564.92999999999995</v>
      </c>
      <c r="AQ2051">
        <v>564.92999999999995</v>
      </c>
      <c r="AR2051" s="4">
        <v>14</v>
      </c>
      <c r="AS2051" s="4">
        <v>4</v>
      </c>
      <c r="AT2051" s="4">
        <v>2011</v>
      </c>
      <c r="AU2051" s="4">
        <v>5</v>
      </c>
      <c r="AV2051" s="4">
        <v>8</v>
      </c>
      <c r="AW2051" s="4">
        <v>2011</v>
      </c>
      <c r="AX2051" t="str">
        <f t="shared" si="569"/>
        <v>Delay</v>
      </c>
      <c r="AY2051">
        <f t="shared" si="570"/>
        <v>113</v>
      </c>
    </row>
    <row r="2052" spans="1:51" x14ac:dyDescent="0.2">
      <c r="A2052" s="3">
        <v>85203</v>
      </c>
      <c r="B2052" s="1" t="s">
        <v>258</v>
      </c>
      <c r="C2052" s="1" t="s">
        <v>73</v>
      </c>
      <c r="D2052" s="1" t="s">
        <v>130</v>
      </c>
      <c r="E2052" s="1" t="s">
        <v>101</v>
      </c>
      <c r="F2052" s="1" t="s">
        <v>101</v>
      </c>
      <c r="G2052" s="13" t="s">
        <v>1734</v>
      </c>
      <c r="H2052" s="12">
        <v>40830</v>
      </c>
      <c r="I2052" s="12" t="s">
        <v>1003</v>
      </c>
      <c r="J2052" s="12">
        <v>40837</v>
      </c>
      <c r="K2052" s="4">
        <v>3536</v>
      </c>
      <c r="L2052" s="1" t="s">
        <v>146</v>
      </c>
      <c r="M2052" s="1" t="s">
        <v>132</v>
      </c>
      <c r="N2052" s="1" t="s">
        <v>599</v>
      </c>
      <c r="O2052" s="1" t="s">
        <v>93</v>
      </c>
      <c r="P2052">
        <v>60</v>
      </c>
      <c r="Q2052">
        <v>24940</v>
      </c>
      <c r="R2052">
        <v>105995</v>
      </c>
      <c r="S2052">
        <v>4.25</v>
      </c>
      <c r="T2052">
        <v>7.0000000000000007E-2</v>
      </c>
      <c r="U2052">
        <f t="shared" si="566"/>
        <v>105995</v>
      </c>
      <c r="V2052">
        <f t="shared" si="567"/>
        <v>1496400</v>
      </c>
      <c r="W2052" s="1" t="s">
        <v>160</v>
      </c>
      <c r="X2052" s="1" t="s">
        <v>1236</v>
      </c>
      <c r="Y2052" s="1" t="s">
        <v>161</v>
      </c>
      <c r="Z2052" s="3">
        <v>14451</v>
      </c>
      <c r="AA2052" s="4">
        <f t="shared" si="571"/>
        <v>1456</v>
      </c>
      <c r="AB2052" s="4">
        <f t="shared" si="560"/>
        <v>4981.8503380000002</v>
      </c>
      <c r="AC2052" s="4">
        <f t="shared" si="565"/>
        <v>1456</v>
      </c>
      <c r="AD2052" s="4">
        <f t="shared" si="559"/>
        <v>1456</v>
      </c>
      <c r="AE2052" s="4">
        <v>1456</v>
      </c>
      <c r="AF2052" s="4">
        <v>1456</v>
      </c>
      <c r="AG2052" s="4">
        <f>AE2052</f>
        <v>1456</v>
      </c>
      <c r="AI2052" t="e">
        <f t="shared" si="568"/>
        <v>#N/A</v>
      </c>
      <c r="AJ2052">
        <v>2326.77</v>
      </c>
      <c r="AK2052" s="2">
        <v>2326.77</v>
      </c>
      <c r="AL2052" s="2">
        <f>AJ2052</f>
        <v>2326.77</v>
      </c>
      <c r="AM2052" s="4"/>
      <c r="AN2052" t="e">
        <f>VLOOKUP([1]!Tabelle13[[#This Row],[Vlookup this ID for freight costs]],$AL$2:$AL$6811,2,FALSE)</f>
        <v>#REF!</v>
      </c>
      <c r="AP2052">
        <v>228.53</v>
      </c>
      <c r="AQ2052">
        <v>228.53</v>
      </c>
      <c r="AR2052" s="4">
        <v>14</v>
      </c>
      <c r="AS2052" s="4">
        <v>10</v>
      </c>
      <c r="AT2052" s="4">
        <v>2011</v>
      </c>
      <c r="AU2052" s="4">
        <v>21</v>
      </c>
      <c r="AV2052" s="4">
        <v>10</v>
      </c>
      <c r="AW2052" s="4">
        <v>2011</v>
      </c>
      <c r="AX2052" t="str">
        <f t="shared" si="569"/>
        <v>Delay</v>
      </c>
      <c r="AY2052">
        <f t="shared" si="570"/>
        <v>7</v>
      </c>
    </row>
    <row r="2053" spans="1:51" x14ac:dyDescent="0.2">
      <c r="A2053" s="3">
        <v>85318</v>
      </c>
      <c r="B2053" s="1" t="s">
        <v>386</v>
      </c>
      <c r="C2053" s="1" t="s">
        <v>73</v>
      </c>
      <c r="D2053" s="1" t="s">
        <v>130</v>
      </c>
      <c r="E2053" s="1" t="s">
        <v>101</v>
      </c>
      <c r="F2053" s="1" t="s">
        <v>101</v>
      </c>
      <c r="G2053" s="13" t="s">
        <v>1634</v>
      </c>
      <c r="H2053" s="12">
        <v>41256</v>
      </c>
      <c r="I2053" s="12" t="s">
        <v>1634</v>
      </c>
      <c r="J2053" s="12">
        <v>41256</v>
      </c>
      <c r="K2053" s="4">
        <v>4357</v>
      </c>
      <c r="L2053" s="1" t="s">
        <v>146</v>
      </c>
      <c r="M2053" s="1" t="s">
        <v>132</v>
      </c>
      <c r="N2053" s="1" t="s">
        <v>275</v>
      </c>
      <c r="O2053" s="1" t="s">
        <v>93</v>
      </c>
      <c r="P2053">
        <v>60</v>
      </c>
      <c r="Q2053">
        <v>16971</v>
      </c>
      <c r="R2053">
        <v>131016.12</v>
      </c>
      <c r="S2053">
        <v>7.72</v>
      </c>
      <c r="T2053">
        <v>0.13</v>
      </c>
      <c r="U2053">
        <f t="shared" si="566"/>
        <v>131016.12</v>
      </c>
      <c r="V2053">
        <f t="shared" si="567"/>
        <v>1018260</v>
      </c>
      <c r="W2053" s="1" t="s">
        <v>179</v>
      </c>
      <c r="X2053" s="1" t="s">
        <v>1236</v>
      </c>
      <c r="Y2053" s="1" t="s">
        <v>156</v>
      </c>
      <c r="Z2053" s="3">
        <v>14969</v>
      </c>
      <c r="AA2053" s="4">
        <f t="shared" si="571"/>
        <v>1464</v>
      </c>
      <c r="AB2053" s="4">
        <f t="shared" si="560"/>
        <v>4107.2701197999995</v>
      </c>
      <c r="AC2053" s="4">
        <f t="shared" si="565"/>
        <v>1464</v>
      </c>
      <c r="AD2053" s="4">
        <f t="shared" si="559"/>
        <v>1474.5</v>
      </c>
      <c r="AE2053" s="4">
        <v>1464</v>
      </c>
      <c r="AF2053" s="4">
        <v>1464</v>
      </c>
      <c r="AG2053" s="4">
        <f>AE2053</f>
        <v>1464</v>
      </c>
      <c r="AI2053" t="e">
        <f t="shared" si="568"/>
        <v>#N/A</v>
      </c>
      <c r="AJ2053">
        <v>8000.72</v>
      </c>
      <c r="AK2053" s="2">
        <v>8000.72</v>
      </c>
      <c r="AL2053" s="2">
        <f>AJ2053</f>
        <v>8000.72</v>
      </c>
      <c r="AM2053" s="4"/>
      <c r="AN2053" t="e">
        <f>VLOOKUP([1]!Tabelle13[[#This Row],[Vlookup this ID for freight costs]],$AL$2:$AL$6811,2,FALSE)</f>
        <v>#REF!</v>
      </c>
      <c r="AP2053">
        <v>183.68</v>
      </c>
      <c r="AQ2053">
        <v>183.68</v>
      </c>
      <c r="AR2053" s="4">
        <v>13</v>
      </c>
      <c r="AS2053" s="4">
        <v>12</v>
      </c>
      <c r="AT2053" s="4">
        <v>2012</v>
      </c>
      <c r="AU2053" s="4">
        <v>13</v>
      </c>
      <c r="AV2053" s="4">
        <v>12</v>
      </c>
      <c r="AW2053" s="4">
        <v>2012</v>
      </c>
      <c r="AX2053" t="str">
        <f t="shared" si="569"/>
        <v>No Delay</v>
      </c>
      <c r="AY2053">
        <f t="shared" si="570"/>
        <v>0</v>
      </c>
    </row>
    <row r="2054" spans="1:51" x14ac:dyDescent="0.2">
      <c r="A2054" s="3">
        <v>83868</v>
      </c>
      <c r="B2054" s="1" t="s">
        <v>175</v>
      </c>
      <c r="C2054" s="1" t="s">
        <v>165</v>
      </c>
      <c r="D2054" s="1" t="s">
        <v>130</v>
      </c>
      <c r="E2054" s="1" t="s">
        <v>101</v>
      </c>
      <c r="F2054" s="1" t="s">
        <v>101</v>
      </c>
      <c r="G2054" s="13" t="s">
        <v>1135</v>
      </c>
      <c r="H2054" s="12">
        <v>42037</v>
      </c>
      <c r="I2054" s="12" t="s">
        <v>1772</v>
      </c>
      <c r="J2054" s="12">
        <v>42031</v>
      </c>
      <c r="K2054" s="4">
        <v>6252</v>
      </c>
      <c r="L2054" s="1" t="s">
        <v>146</v>
      </c>
      <c r="M2054" s="1" t="s">
        <v>132</v>
      </c>
      <c r="N2054" s="1" t="s">
        <v>238</v>
      </c>
      <c r="O2054" s="1" t="s">
        <v>93</v>
      </c>
      <c r="P2054">
        <v>30</v>
      </c>
      <c r="Q2054">
        <v>14420</v>
      </c>
      <c r="R2054">
        <v>66764.600000000006</v>
      </c>
      <c r="S2054">
        <v>4.63</v>
      </c>
      <c r="T2054">
        <v>0.15</v>
      </c>
      <c r="U2054">
        <f t="shared" si="566"/>
        <v>66764.599999999991</v>
      </c>
      <c r="V2054">
        <f t="shared" si="567"/>
        <v>432600</v>
      </c>
      <c r="W2054" s="1" t="s">
        <v>1487</v>
      </c>
      <c r="X2054" s="1" t="s">
        <v>1236</v>
      </c>
      <c r="Y2054" s="1" t="s">
        <v>161</v>
      </c>
      <c r="Z2054" s="3">
        <v>10896</v>
      </c>
      <c r="AA2054" s="4">
        <f t="shared" si="571"/>
        <v>1467</v>
      </c>
      <c r="AB2054" s="4">
        <f t="shared" si="560"/>
        <v>3827.3034820000003</v>
      </c>
      <c r="AC2054" s="4">
        <f t="shared" si="565"/>
        <v>1467</v>
      </c>
      <c r="AD2054" s="4">
        <f t="shared" si="559"/>
        <v>1467</v>
      </c>
      <c r="AE2054" s="4">
        <v>1467</v>
      </c>
      <c r="AF2054" s="4">
        <v>1467</v>
      </c>
      <c r="AG2054" s="4">
        <f>AE2054</f>
        <v>1467</v>
      </c>
      <c r="AI2054" t="e">
        <f t="shared" si="568"/>
        <v>#N/A</v>
      </c>
      <c r="AJ2054">
        <v>1319.21</v>
      </c>
      <c r="AK2054" s="2">
        <v>1319.21</v>
      </c>
      <c r="AL2054" s="2">
        <f>AJ2054</f>
        <v>1319.21</v>
      </c>
      <c r="AM2054" s="4"/>
      <c r="AN2054" t="e">
        <f>VLOOKUP([1]!Tabelle13[[#This Row],[Vlookup this ID for freight costs]],$AL$2:$AL$6811,2,FALSE)</f>
        <v>#REF!</v>
      </c>
      <c r="AP2054">
        <v>68.63</v>
      </c>
      <c r="AQ2054">
        <v>68.63</v>
      </c>
      <c r="AR2054" s="4">
        <v>2</v>
      </c>
      <c r="AS2054" s="4">
        <v>2</v>
      </c>
      <c r="AT2054" s="4">
        <v>2015</v>
      </c>
      <c r="AU2054" s="4">
        <v>27</v>
      </c>
      <c r="AV2054" s="4">
        <v>1</v>
      </c>
      <c r="AW2054" s="4">
        <v>2015</v>
      </c>
      <c r="AX2054" t="str">
        <f t="shared" si="569"/>
        <v>No Delay</v>
      </c>
      <c r="AY2054">
        <f t="shared" si="570"/>
        <v>0</v>
      </c>
    </row>
    <row r="2055" spans="1:51" x14ac:dyDescent="0.2">
      <c r="A2055" s="3">
        <v>10610</v>
      </c>
      <c r="B2055" s="1" t="s">
        <v>88</v>
      </c>
      <c r="C2055" s="1" t="s">
        <v>89</v>
      </c>
      <c r="D2055" s="1" t="s">
        <v>130</v>
      </c>
      <c r="E2055" s="1"/>
      <c r="F2055" s="1" t="s">
        <v>107</v>
      </c>
      <c r="G2055" s="13" t="s">
        <v>1545</v>
      </c>
      <c r="H2055" s="12">
        <v>39325</v>
      </c>
      <c r="I2055" s="12" t="s">
        <v>1545</v>
      </c>
      <c r="J2055" s="12">
        <v>39325</v>
      </c>
      <c r="K2055" s="4">
        <v>334</v>
      </c>
      <c r="L2055" s="1" t="s">
        <v>146</v>
      </c>
      <c r="M2055" s="1" t="s">
        <v>132</v>
      </c>
      <c r="N2055" s="1" t="s">
        <v>556</v>
      </c>
      <c r="O2055" s="1" t="s">
        <v>425</v>
      </c>
      <c r="P2055">
        <v>336</v>
      </c>
      <c r="Q2055">
        <v>245</v>
      </c>
      <c r="R2055">
        <v>9398.2000000000007</v>
      </c>
      <c r="S2055">
        <v>38.36</v>
      </c>
      <c r="T2055">
        <v>0.11</v>
      </c>
      <c r="U2055">
        <f t="shared" si="566"/>
        <v>9398.2000000000007</v>
      </c>
      <c r="V2055">
        <f t="shared" si="567"/>
        <v>82320</v>
      </c>
      <c r="W2055" s="1" t="s">
        <v>826</v>
      </c>
      <c r="X2055" s="1" t="s">
        <v>186</v>
      </c>
      <c r="Y2055" s="1" t="s">
        <v>186</v>
      </c>
      <c r="Z2055" s="3">
        <v>4287</v>
      </c>
      <c r="AA2055" s="4">
        <f t="shared" si="571"/>
        <v>1468</v>
      </c>
      <c r="AB2055" s="4">
        <f t="shared" si="560"/>
        <v>2271.6284169999999</v>
      </c>
      <c r="AC2055" s="4">
        <f t="shared" si="565"/>
        <v>1468</v>
      </c>
      <c r="AD2055" s="4">
        <f t="shared" si="559"/>
        <v>1468</v>
      </c>
      <c r="AE2055" s="4">
        <v>1468</v>
      </c>
      <c r="AF2055" s="4">
        <v>1468</v>
      </c>
      <c r="AG2055" s="4">
        <f>AE2055</f>
        <v>1468</v>
      </c>
      <c r="AH2055" s="4">
        <v>83061</v>
      </c>
      <c r="AI2055">
        <f t="shared" si="568"/>
        <v>8996</v>
      </c>
      <c r="AJ2055">
        <v>4602.3999999999996</v>
      </c>
      <c r="AK2055" s="2">
        <v>4602.3999999999996</v>
      </c>
      <c r="AL2055" s="2">
        <f>AJ2055</f>
        <v>4602.3999999999996</v>
      </c>
      <c r="AM2055" s="4"/>
      <c r="AN2055" t="e">
        <f>VLOOKUP([1]!Tabelle13[[#This Row],[Vlookup this ID for freight costs]],$AL$2:$AL$6811,2,FALSE)</f>
        <v>#REF!</v>
      </c>
      <c r="AP2055">
        <v>15.04</v>
      </c>
      <c r="AQ2055">
        <v>15.04</v>
      </c>
      <c r="AR2055" s="4">
        <v>31</v>
      </c>
      <c r="AS2055" s="4">
        <v>8</v>
      </c>
      <c r="AT2055" s="4">
        <v>2007</v>
      </c>
      <c r="AU2055" s="4">
        <v>31</v>
      </c>
      <c r="AV2055" s="4">
        <v>8</v>
      </c>
      <c r="AW2055" s="4">
        <v>2007</v>
      </c>
      <c r="AX2055" t="str">
        <f t="shared" si="569"/>
        <v>No Delay</v>
      </c>
      <c r="AY2055">
        <f t="shared" si="570"/>
        <v>0</v>
      </c>
    </row>
    <row r="2056" spans="1:51" x14ac:dyDescent="0.2">
      <c r="A2056" s="3">
        <v>11780</v>
      </c>
      <c r="B2056" s="1" t="s">
        <v>88</v>
      </c>
      <c r="C2056" s="1" t="s">
        <v>89</v>
      </c>
      <c r="D2056" s="1" t="s">
        <v>130</v>
      </c>
      <c r="E2056" s="1"/>
      <c r="F2056" s="1" t="s">
        <v>107</v>
      </c>
      <c r="G2056" s="13" t="s">
        <v>1545</v>
      </c>
      <c r="H2056" s="12">
        <v>39325</v>
      </c>
      <c r="I2056" s="12" t="s">
        <v>1545</v>
      </c>
      <c r="J2056" s="12">
        <v>39325</v>
      </c>
      <c r="K2056" s="4">
        <v>336</v>
      </c>
      <c r="L2056" s="1" t="s">
        <v>146</v>
      </c>
      <c r="M2056" s="1" t="s">
        <v>132</v>
      </c>
      <c r="N2056" s="1" t="s">
        <v>527</v>
      </c>
      <c r="O2056" s="1" t="s">
        <v>93</v>
      </c>
      <c r="P2056">
        <v>240</v>
      </c>
      <c r="Q2056">
        <v>2938</v>
      </c>
      <c r="R2056">
        <v>5640.96</v>
      </c>
      <c r="S2056">
        <v>1.92</v>
      </c>
      <c r="T2056">
        <v>0.01</v>
      </c>
      <c r="U2056">
        <f t="shared" si="566"/>
        <v>5640.96</v>
      </c>
      <c r="V2056">
        <f t="shared" si="567"/>
        <v>705120</v>
      </c>
      <c r="W2056" s="1" t="s">
        <v>155</v>
      </c>
      <c r="X2056" s="1" t="s">
        <v>1236</v>
      </c>
      <c r="Y2056" s="1" t="s">
        <v>156</v>
      </c>
      <c r="Z2056" s="3">
        <v>9211</v>
      </c>
      <c r="AA2056" s="4">
        <f t="shared" si="571"/>
        <v>1468</v>
      </c>
      <c r="AB2056" s="4">
        <f t="shared" si="560"/>
        <v>2567.1792424</v>
      </c>
      <c r="AC2056" s="4">
        <f t="shared" si="565"/>
        <v>1468</v>
      </c>
      <c r="AD2056" s="4">
        <f t="shared" si="559"/>
        <v>1468</v>
      </c>
      <c r="AE2056" s="3" t="s">
        <v>1773</v>
      </c>
      <c r="AF2056" s="3">
        <v>1468</v>
      </c>
      <c r="AG2056" s="4">
        <f>AI2056</f>
        <v>1468</v>
      </c>
      <c r="AH2056" s="4">
        <v>10610</v>
      </c>
      <c r="AI2056">
        <f t="shared" si="568"/>
        <v>1468</v>
      </c>
      <c r="AJ2056" t="s">
        <v>1773</v>
      </c>
      <c r="AK2056" s="2">
        <v>4602.3999999999996</v>
      </c>
      <c r="AL2056" s="2">
        <f>AN2056</f>
        <v>4602.3999999999996</v>
      </c>
      <c r="AM2056" s="4">
        <v>10610</v>
      </c>
      <c r="AN2056">
        <f>INDEX($AJ$2:$AJ$6811,MATCH(AM2056,$A$2:$A$6811,0))</f>
        <v>4602.3999999999996</v>
      </c>
      <c r="AP2056">
        <v>9.0299999999999994</v>
      </c>
      <c r="AQ2056">
        <v>9.0299999999999994</v>
      </c>
      <c r="AR2056" s="4">
        <v>31</v>
      </c>
      <c r="AS2056" s="4">
        <v>8</v>
      </c>
      <c r="AT2056" s="4">
        <v>2007</v>
      </c>
      <c r="AU2056" s="4">
        <v>31</v>
      </c>
      <c r="AV2056" s="4">
        <v>8</v>
      </c>
      <c r="AW2056" s="4">
        <v>2007</v>
      </c>
      <c r="AX2056" t="str">
        <f t="shared" si="569"/>
        <v>No Delay</v>
      </c>
      <c r="AY2056">
        <f t="shared" si="570"/>
        <v>0</v>
      </c>
    </row>
    <row r="2057" spans="1:51" x14ac:dyDescent="0.2">
      <c r="A2057" s="3">
        <v>69086</v>
      </c>
      <c r="B2057" s="1" t="s">
        <v>463</v>
      </c>
      <c r="C2057" s="1" t="s">
        <v>73</v>
      </c>
      <c r="D2057" s="1" t="s">
        <v>52</v>
      </c>
      <c r="E2057" s="1" t="s">
        <v>152</v>
      </c>
      <c r="F2057" s="1" t="s">
        <v>152</v>
      </c>
      <c r="G2057" s="13" t="s">
        <v>1774</v>
      </c>
      <c r="H2057" s="12">
        <v>41899</v>
      </c>
      <c r="I2057" s="12" t="s">
        <v>535</v>
      </c>
      <c r="J2057" s="12">
        <v>41901</v>
      </c>
      <c r="K2057" s="4">
        <v>5959</v>
      </c>
      <c r="L2057" s="1" t="s">
        <v>146</v>
      </c>
      <c r="M2057" s="1" t="s">
        <v>1775</v>
      </c>
      <c r="N2057" s="1" t="s">
        <v>238</v>
      </c>
      <c r="O2057" s="1" t="s">
        <v>93</v>
      </c>
      <c r="P2057">
        <v>30</v>
      </c>
      <c r="Q2057">
        <v>16013</v>
      </c>
      <c r="R2057">
        <v>73980.06</v>
      </c>
      <c r="S2057">
        <v>4.62</v>
      </c>
      <c r="T2057">
        <v>0.15</v>
      </c>
      <c r="U2057">
        <f t="shared" si="566"/>
        <v>73980.06</v>
      </c>
      <c r="V2057">
        <f t="shared" si="567"/>
        <v>480390</v>
      </c>
      <c r="W2057" s="1" t="s">
        <v>179</v>
      </c>
      <c r="X2057" s="1" t="s">
        <v>1236</v>
      </c>
      <c r="Y2057" s="1" t="s">
        <v>156</v>
      </c>
      <c r="Z2057" s="3">
        <v>6817</v>
      </c>
      <c r="AA2057" s="4">
        <f t="shared" si="571"/>
        <v>1468</v>
      </c>
      <c r="AB2057" s="4">
        <f t="shared" si="560"/>
        <v>4002.1317274000003</v>
      </c>
      <c r="AC2057" s="4">
        <f t="shared" si="565"/>
        <v>1468</v>
      </c>
      <c r="AD2057" s="4">
        <f t="shared" si="559"/>
        <v>1468</v>
      </c>
      <c r="AE2057" s="4">
        <v>1468</v>
      </c>
      <c r="AF2057" s="4">
        <v>1468</v>
      </c>
      <c r="AG2057" s="4">
        <f>AE2057</f>
        <v>1468</v>
      </c>
      <c r="AI2057" t="e">
        <f t="shared" si="568"/>
        <v>#N/A</v>
      </c>
      <c r="AJ2057">
        <v>12091.91</v>
      </c>
      <c r="AK2057" s="2">
        <v>12091.91</v>
      </c>
      <c r="AL2057" s="2">
        <f>AJ2057</f>
        <v>12091.91</v>
      </c>
      <c r="AM2057" s="4"/>
      <c r="AN2057" t="e">
        <f>VLOOKUP([1]!Tabelle13[[#This Row],[Vlookup this ID for freight costs]],$AL$2:$AL$6811,2,FALSE)</f>
        <v>#REF!</v>
      </c>
      <c r="AP2057">
        <v>76.05</v>
      </c>
      <c r="AQ2057">
        <v>76.05</v>
      </c>
      <c r="AR2057" s="4">
        <v>17</v>
      </c>
      <c r="AS2057" s="4">
        <v>9</v>
      </c>
      <c r="AT2057" s="4">
        <v>2014</v>
      </c>
      <c r="AU2057" s="4">
        <v>19</v>
      </c>
      <c r="AV2057" s="4">
        <v>9</v>
      </c>
      <c r="AW2057" s="4">
        <v>2014</v>
      </c>
      <c r="AX2057" t="str">
        <f t="shared" si="569"/>
        <v>Delay</v>
      </c>
      <c r="AY2057">
        <f t="shared" si="570"/>
        <v>2</v>
      </c>
    </row>
    <row r="2058" spans="1:51" x14ac:dyDescent="0.2">
      <c r="A2058" s="3">
        <v>21606</v>
      </c>
      <c r="B2058" s="1" t="s">
        <v>168</v>
      </c>
      <c r="C2058" s="1" t="s">
        <v>150</v>
      </c>
      <c r="D2058" s="1" t="s">
        <v>100</v>
      </c>
      <c r="E2058" s="1" t="s">
        <v>253</v>
      </c>
      <c r="F2058" s="1" t="s">
        <v>253</v>
      </c>
      <c r="G2058" s="13" t="s">
        <v>313</v>
      </c>
      <c r="H2058" s="12">
        <v>40637</v>
      </c>
      <c r="I2058" s="12" t="s">
        <v>313</v>
      </c>
      <c r="J2058" s="12">
        <v>40637</v>
      </c>
      <c r="K2058" s="4">
        <v>3118</v>
      </c>
      <c r="L2058" s="1" t="s">
        <v>146</v>
      </c>
      <c r="M2058" s="1" t="s">
        <v>170</v>
      </c>
      <c r="N2058" s="1" t="s">
        <v>1032</v>
      </c>
      <c r="O2058" s="1" t="s">
        <v>93</v>
      </c>
      <c r="P2058">
        <v>240</v>
      </c>
      <c r="Q2058">
        <v>3971</v>
      </c>
      <c r="R2058">
        <v>8418.52</v>
      </c>
      <c r="S2058">
        <v>2.12</v>
      </c>
      <c r="T2058">
        <v>0.01</v>
      </c>
      <c r="U2058">
        <f t="shared" si="566"/>
        <v>8418.52</v>
      </c>
      <c r="V2058">
        <f t="shared" si="567"/>
        <v>953040</v>
      </c>
      <c r="W2058" s="1" t="s">
        <v>155</v>
      </c>
      <c r="X2058" s="1" t="s">
        <v>1236</v>
      </c>
      <c r="Y2058" s="1" t="s">
        <v>156</v>
      </c>
      <c r="Z2058" s="3">
        <v>8107</v>
      </c>
      <c r="AA2058" s="4">
        <f t="shared" si="571"/>
        <v>1472</v>
      </c>
      <c r="AB2058" s="4">
        <f t="shared" si="560"/>
        <v>2680.5487198000001</v>
      </c>
      <c r="AC2058" s="4">
        <f t="shared" si="565"/>
        <v>1472</v>
      </c>
      <c r="AD2058" s="4">
        <f t="shared" si="559"/>
        <v>1472</v>
      </c>
      <c r="AE2058" s="4">
        <v>1472</v>
      </c>
      <c r="AF2058" s="4">
        <v>1472</v>
      </c>
      <c r="AG2058" s="4">
        <f>AE2058</f>
        <v>1472</v>
      </c>
      <c r="AI2058" t="e">
        <f t="shared" si="568"/>
        <v>#N/A</v>
      </c>
      <c r="AJ2058">
        <v>3524.95</v>
      </c>
      <c r="AK2058" s="2">
        <v>3524.95</v>
      </c>
      <c r="AL2058" s="2">
        <f>AJ2058</f>
        <v>3524.95</v>
      </c>
      <c r="AM2058" s="4"/>
      <c r="AN2058" t="e">
        <f>VLOOKUP([1]!Tabelle13[[#This Row],[Vlookup this ID for freight costs]],$AL$2:$AL$6811,2,FALSE)</f>
        <v>#REF!</v>
      </c>
      <c r="AP2058">
        <v>13.89</v>
      </c>
      <c r="AQ2058">
        <v>13.89</v>
      </c>
      <c r="AR2058" s="4">
        <v>4</v>
      </c>
      <c r="AS2058" s="4">
        <v>4</v>
      </c>
      <c r="AT2058" s="4">
        <v>2011</v>
      </c>
      <c r="AU2058" s="4">
        <v>4</v>
      </c>
      <c r="AV2058" s="4">
        <v>4</v>
      </c>
      <c r="AW2058" s="4">
        <v>2011</v>
      </c>
      <c r="AX2058" t="str">
        <f t="shared" si="569"/>
        <v>No Delay</v>
      </c>
      <c r="AY2058">
        <f t="shared" si="570"/>
        <v>0</v>
      </c>
    </row>
    <row r="2059" spans="1:51" x14ac:dyDescent="0.2">
      <c r="A2059" s="3">
        <v>16097</v>
      </c>
      <c r="B2059" s="1" t="s">
        <v>140</v>
      </c>
      <c r="C2059" s="1" t="s">
        <v>99</v>
      </c>
      <c r="D2059" s="1" t="s">
        <v>74</v>
      </c>
      <c r="E2059" s="1" t="s">
        <v>53</v>
      </c>
      <c r="F2059" s="1" t="s">
        <v>53</v>
      </c>
      <c r="G2059" s="13" t="s">
        <v>1123</v>
      </c>
      <c r="H2059" s="12">
        <v>40144</v>
      </c>
      <c r="I2059" s="12" t="s">
        <v>1123</v>
      </c>
      <c r="J2059" s="12">
        <v>40144</v>
      </c>
      <c r="K2059" s="4">
        <v>2039</v>
      </c>
      <c r="L2059" s="1" t="s">
        <v>146</v>
      </c>
      <c r="M2059" s="1" t="s">
        <v>182</v>
      </c>
      <c r="N2059" s="1" t="s">
        <v>188</v>
      </c>
      <c r="O2059" s="1" t="s">
        <v>184</v>
      </c>
      <c r="P2059">
        <v>30</v>
      </c>
      <c r="Q2059">
        <v>18544</v>
      </c>
      <c r="R2059">
        <v>340096.96</v>
      </c>
      <c r="S2059">
        <v>18.34</v>
      </c>
      <c r="T2059">
        <v>0.61</v>
      </c>
      <c r="U2059">
        <f t="shared" si="566"/>
        <v>340096.96</v>
      </c>
      <c r="V2059">
        <f t="shared" si="567"/>
        <v>556320</v>
      </c>
      <c r="W2059" s="1" t="s">
        <v>185</v>
      </c>
      <c r="X2059" s="1" t="s">
        <v>186</v>
      </c>
      <c r="Y2059" s="1" t="s">
        <v>186</v>
      </c>
      <c r="Z2059" s="3">
        <v>6642</v>
      </c>
      <c r="AA2059" s="4">
        <f t="shared" si="571"/>
        <v>1478</v>
      </c>
      <c r="AB2059" s="4">
        <f t="shared" si="560"/>
        <v>4279.9034092000002</v>
      </c>
      <c r="AC2059" s="4">
        <f t="shared" si="565"/>
        <v>1478</v>
      </c>
      <c r="AD2059" s="4">
        <f t="shared" si="559"/>
        <v>1478</v>
      </c>
      <c r="AE2059" s="4">
        <v>1478</v>
      </c>
      <c r="AF2059" s="4">
        <v>1478</v>
      </c>
      <c r="AG2059" s="4">
        <f>AE2059</f>
        <v>1478</v>
      </c>
      <c r="AI2059" t="e">
        <f t="shared" si="568"/>
        <v>#N/A</v>
      </c>
      <c r="AJ2059">
        <v>1312.2</v>
      </c>
      <c r="AK2059" s="2">
        <v>1312.2</v>
      </c>
      <c r="AL2059" s="2">
        <f>AJ2059</f>
        <v>1312.2</v>
      </c>
      <c r="AM2059" s="4"/>
      <c r="AN2059" t="e">
        <f>VLOOKUP([1]!Tabelle13[[#This Row],[Vlookup this ID for freight costs]],$AL$2:$AL$6811,2,FALSE)</f>
        <v>#REF!</v>
      </c>
      <c r="AP2059">
        <v>666.59</v>
      </c>
      <c r="AQ2059">
        <v>666.59</v>
      </c>
      <c r="AR2059" s="4">
        <v>27</v>
      </c>
      <c r="AS2059" s="4">
        <v>11</v>
      </c>
      <c r="AT2059" s="4">
        <v>2009</v>
      </c>
      <c r="AU2059" s="4">
        <v>27</v>
      </c>
      <c r="AV2059" s="4">
        <v>11</v>
      </c>
      <c r="AW2059" s="4">
        <v>2009</v>
      </c>
      <c r="AX2059" t="str">
        <f t="shared" si="569"/>
        <v>No Delay</v>
      </c>
      <c r="AY2059">
        <f t="shared" si="570"/>
        <v>0</v>
      </c>
    </row>
    <row r="2060" spans="1:51" x14ac:dyDescent="0.2">
      <c r="A2060" s="3">
        <v>32471</v>
      </c>
      <c r="B2060" s="1" t="s">
        <v>140</v>
      </c>
      <c r="C2060" s="1" t="s">
        <v>99</v>
      </c>
      <c r="D2060" s="1" t="s">
        <v>74</v>
      </c>
      <c r="E2060" s="1" t="s">
        <v>53</v>
      </c>
      <c r="F2060" s="1" t="s">
        <v>53</v>
      </c>
      <c r="G2060" s="13" t="s">
        <v>1123</v>
      </c>
      <c r="H2060" s="12">
        <v>40144</v>
      </c>
      <c r="I2060" s="12" t="s">
        <v>1123</v>
      </c>
      <c r="J2060" s="12">
        <v>40144</v>
      </c>
      <c r="K2060" s="4">
        <v>2040</v>
      </c>
      <c r="L2060" s="1" t="s">
        <v>146</v>
      </c>
      <c r="M2060" s="1" t="s">
        <v>182</v>
      </c>
      <c r="N2060" s="1" t="s">
        <v>183</v>
      </c>
      <c r="O2060" s="1" t="s">
        <v>184</v>
      </c>
      <c r="P2060">
        <v>30</v>
      </c>
      <c r="Q2060">
        <v>15619</v>
      </c>
      <c r="R2060">
        <v>369701.73</v>
      </c>
      <c r="S2060">
        <v>23.67</v>
      </c>
      <c r="T2060">
        <v>0.79</v>
      </c>
      <c r="U2060">
        <f t="shared" si="566"/>
        <v>369701.73000000004</v>
      </c>
      <c r="V2060">
        <f t="shared" si="567"/>
        <v>468570</v>
      </c>
      <c r="W2060" s="1" t="s">
        <v>185</v>
      </c>
      <c r="X2060" s="1" t="s">
        <v>186</v>
      </c>
      <c r="Y2060" s="1" t="s">
        <v>186</v>
      </c>
      <c r="Z2060" s="3">
        <v>6642</v>
      </c>
      <c r="AA2060" s="4">
        <f t="shared" si="571"/>
        <v>1478</v>
      </c>
      <c r="AB2060" s="4">
        <f t="shared" si="560"/>
        <v>3958.8910942000002</v>
      </c>
      <c r="AC2060" s="4">
        <f t="shared" si="565"/>
        <v>1478</v>
      </c>
      <c r="AD2060" s="4">
        <f t="shared" si="559"/>
        <v>1478</v>
      </c>
      <c r="AE2060" s="3" t="s">
        <v>1776</v>
      </c>
      <c r="AF2060" s="3">
        <v>1478</v>
      </c>
      <c r="AG2060" s="4">
        <f>AI2060</f>
        <v>1478</v>
      </c>
      <c r="AH2060" s="4">
        <v>16097</v>
      </c>
      <c r="AI2060">
        <f t="shared" si="568"/>
        <v>1478</v>
      </c>
      <c r="AJ2060" t="s">
        <v>1776</v>
      </c>
      <c r="AK2060" s="2">
        <v>1312.2</v>
      </c>
      <c r="AL2060" s="2">
        <f>AN2060</f>
        <v>1312.2</v>
      </c>
      <c r="AM2060" s="4">
        <v>16097</v>
      </c>
      <c r="AN2060">
        <f>INDEX($AJ$2:$AJ$6811,MATCH(AM2060,$A$2:$A$6811,0))</f>
        <v>1312.2</v>
      </c>
      <c r="AP2060">
        <v>724.62</v>
      </c>
      <c r="AQ2060">
        <v>724.62</v>
      </c>
      <c r="AR2060" s="4">
        <v>27</v>
      </c>
      <c r="AS2060" s="4">
        <v>11</v>
      </c>
      <c r="AT2060" s="4">
        <v>2009</v>
      </c>
      <c r="AU2060" s="4">
        <v>27</v>
      </c>
      <c r="AV2060" s="4">
        <v>11</v>
      </c>
      <c r="AW2060" s="4">
        <v>2009</v>
      </c>
      <c r="AX2060" t="str">
        <f t="shared" si="569"/>
        <v>No Delay</v>
      </c>
      <c r="AY2060">
        <f t="shared" si="570"/>
        <v>0</v>
      </c>
    </row>
    <row r="2061" spans="1:51" x14ac:dyDescent="0.2">
      <c r="A2061" s="3">
        <v>45</v>
      </c>
      <c r="B2061" s="1" t="s">
        <v>98</v>
      </c>
      <c r="C2061" s="1" t="s">
        <v>99</v>
      </c>
      <c r="D2061" s="1" t="s">
        <v>52</v>
      </c>
      <c r="E2061" s="1" t="s">
        <v>53</v>
      </c>
      <c r="F2061" s="1" t="s">
        <v>53</v>
      </c>
      <c r="G2061" s="13" t="s">
        <v>1777</v>
      </c>
      <c r="H2061" s="12">
        <v>39045</v>
      </c>
      <c r="I2061" s="12" t="s">
        <v>1777</v>
      </c>
      <c r="J2061" s="12">
        <v>39045</v>
      </c>
      <c r="K2061" s="4">
        <v>28</v>
      </c>
      <c r="L2061" s="1" t="s">
        <v>146</v>
      </c>
      <c r="M2061" s="1" t="s">
        <v>170</v>
      </c>
      <c r="N2061" s="1" t="s">
        <v>265</v>
      </c>
      <c r="O2061" s="1" t="s">
        <v>93</v>
      </c>
      <c r="P2061">
        <v>60</v>
      </c>
      <c r="Q2061">
        <v>16667</v>
      </c>
      <c r="R2061">
        <v>60834.55</v>
      </c>
      <c r="S2061">
        <v>3.65</v>
      </c>
      <c r="T2061">
        <v>0.06</v>
      </c>
      <c r="U2061">
        <f t="shared" si="566"/>
        <v>60834.549999999996</v>
      </c>
      <c r="V2061">
        <f t="shared" si="567"/>
        <v>1000020</v>
      </c>
      <c r="W2061" s="1" t="s">
        <v>155</v>
      </c>
      <c r="X2061" s="1" t="s">
        <v>1236</v>
      </c>
      <c r="Y2061" s="1" t="s">
        <v>1333</v>
      </c>
      <c r="Z2061" s="3">
        <v>5565</v>
      </c>
      <c r="AA2061" s="4">
        <f t="shared" si="571"/>
        <v>1478</v>
      </c>
      <c r="AB2061" s="4">
        <f t="shared" si="560"/>
        <v>4073.9067886000003</v>
      </c>
      <c r="AC2061" s="4">
        <f t="shared" si="565"/>
        <v>1478</v>
      </c>
      <c r="AD2061" s="4">
        <f t="shared" si="559"/>
        <v>1478</v>
      </c>
      <c r="AE2061" s="4">
        <v>1478</v>
      </c>
      <c r="AF2061" s="4">
        <v>1478</v>
      </c>
      <c r="AG2061" s="4">
        <f>AE2061</f>
        <v>1478</v>
      </c>
      <c r="AI2061" t="e">
        <f t="shared" si="568"/>
        <v>#N/A</v>
      </c>
      <c r="AJ2061">
        <v>6212.41</v>
      </c>
      <c r="AK2061" s="2">
        <v>6212.41</v>
      </c>
      <c r="AL2061" s="2">
        <f>AJ2061</f>
        <v>6212.41</v>
      </c>
      <c r="AM2061" s="4"/>
      <c r="AN2061" t="e">
        <f>VLOOKUP([1]!Tabelle13[[#This Row],[Vlookup this ID for freight costs]],$AL$2:$AL$6811,2,FALSE)</f>
        <v>#REF!</v>
      </c>
      <c r="AP2061">
        <v>0</v>
      </c>
      <c r="AR2061" s="4">
        <v>24</v>
      </c>
      <c r="AS2061" s="4">
        <v>11</v>
      </c>
      <c r="AT2061" s="4">
        <v>2006</v>
      </c>
      <c r="AU2061" s="4">
        <v>24</v>
      </c>
      <c r="AV2061" s="4">
        <v>11</v>
      </c>
      <c r="AW2061" s="4">
        <v>2006</v>
      </c>
      <c r="AX2061" t="str">
        <f t="shared" si="569"/>
        <v>No Delay</v>
      </c>
      <c r="AY2061">
        <f t="shared" si="570"/>
        <v>0</v>
      </c>
    </row>
    <row r="2062" spans="1:51" x14ac:dyDescent="0.2">
      <c r="A2062" s="3">
        <v>10747</v>
      </c>
      <c r="B2062" s="1" t="s">
        <v>350</v>
      </c>
      <c r="C2062" s="1" t="s">
        <v>65</v>
      </c>
      <c r="D2062" s="1" t="s">
        <v>130</v>
      </c>
      <c r="E2062" s="1" t="s">
        <v>53</v>
      </c>
      <c r="F2062" s="1" t="s">
        <v>53</v>
      </c>
      <c r="G2062" s="13" t="s">
        <v>1778</v>
      </c>
      <c r="H2062" s="12">
        <v>39932</v>
      </c>
      <c r="I2062" s="12" t="s">
        <v>1778</v>
      </c>
      <c r="J2062" s="12">
        <v>39932</v>
      </c>
      <c r="K2062" s="4">
        <v>1511</v>
      </c>
      <c r="L2062" s="1" t="s">
        <v>146</v>
      </c>
      <c r="M2062" s="1" t="s">
        <v>132</v>
      </c>
      <c r="N2062" s="1" t="s">
        <v>147</v>
      </c>
      <c r="O2062" s="1" t="s">
        <v>148</v>
      </c>
      <c r="P2062">
        <v>30</v>
      </c>
      <c r="Q2062">
        <v>17067</v>
      </c>
      <c r="R2062">
        <v>448008.75</v>
      </c>
      <c r="S2062">
        <v>26.25</v>
      </c>
      <c r="T2062">
        <v>0.88</v>
      </c>
      <c r="U2062">
        <f t="shared" si="566"/>
        <v>448008.75</v>
      </c>
      <c r="V2062">
        <f t="shared" si="567"/>
        <v>512010</v>
      </c>
      <c r="W2062" s="1" t="s">
        <v>149</v>
      </c>
      <c r="X2062" s="1" t="s">
        <v>150</v>
      </c>
      <c r="Y2062" s="1" t="s">
        <v>150</v>
      </c>
      <c r="Z2062" s="3">
        <v>4785</v>
      </c>
      <c r="AA2062" s="4">
        <f t="shared" si="571"/>
        <v>1481</v>
      </c>
      <c r="AB2062" s="4">
        <f t="shared" si="560"/>
        <v>4117.8059086000003</v>
      </c>
      <c r="AC2062" s="4">
        <f t="shared" si="565"/>
        <v>1481</v>
      </c>
      <c r="AD2062" s="4">
        <f t="shared" si="559"/>
        <v>1632.5</v>
      </c>
      <c r="AE2062" s="4">
        <v>1481</v>
      </c>
      <c r="AF2062" s="4">
        <v>1481</v>
      </c>
      <c r="AG2062" s="4">
        <f>AE2062</f>
        <v>1481</v>
      </c>
      <c r="AH2062" s="4">
        <v>82471</v>
      </c>
      <c r="AI2062">
        <f t="shared" si="568"/>
        <v>729</v>
      </c>
      <c r="AJ2062">
        <v>14974.4</v>
      </c>
      <c r="AK2062" s="2">
        <v>14974.4</v>
      </c>
      <c r="AL2062" s="2">
        <f>AJ2062</f>
        <v>14974.4</v>
      </c>
      <c r="AM2062" s="4"/>
      <c r="AN2062" t="e">
        <f>VLOOKUP([1]!Tabelle13[[#This Row],[Vlookup this ID for freight costs]],$AL$2:$AL$6811,2,FALSE)</f>
        <v>#REF!</v>
      </c>
      <c r="AP2062">
        <v>878.1</v>
      </c>
      <c r="AQ2062">
        <v>878.1</v>
      </c>
      <c r="AR2062" s="4">
        <v>29</v>
      </c>
      <c r="AS2062" s="4">
        <v>4</v>
      </c>
      <c r="AT2062" s="4">
        <v>2009</v>
      </c>
      <c r="AU2062" s="4">
        <v>29</v>
      </c>
      <c r="AV2062" s="4">
        <v>4</v>
      </c>
      <c r="AW2062" s="4">
        <v>2009</v>
      </c>
      <c r="AX2062" t="str">
        <f t="shared" si="569"/>
        <v>No Delay</v>
      </c>
      <c r="AY2062">
        <f t="shared" si="570"/>
        <v>0</v>
      </c>
    </row>
    <row r="2063" spans="1:51" x14ac:dyDescent="0.2">
      <c r="A2063" s="3">
        <v>82601</v>
      </c>
      <c r="B2063" s="1" t="s">
        <v>140</v>
      </c>
      <c r="C2063" s="1" t="s">
        <v>99</v>
      </c>
      <c r="D2063" s="1" t="s">
        <v>130</v>
      </c>
      <c r="E2063" s="1" t="s">
        <v>101</v>
      </c>
      <c r="F2063" s="1" t="s">
        <v>101</v>
      </c>
      <c r="G2063" s="13" t="s">
        <v>1779</v>
      </c>
      <c r="H2063" s="12">
        <v>41572</v>
      </c>
      <c r="I2063" s="12" t="s">
        <v>1556</v>
      </c>
      <c r="J2063" s="12">
        <v>41556</v>
      </c>
      <c r="K2063" s="4">
        <v>4975</v>
      </c>
      <c r="L2063" s="1" t="s">
        <v>146</v>
      </c>
      <c r="M2063" s="1" t="s">
        <v>132</v>
      </c>
      <c r="N2063" s="1" t="s">
        <v>292</v>
      </c>
      <c r="O2063" s="1" t="s">
        <v>93</v>
      </c>
      <c r="P2063">
        <v>30</v>
      </c>
      <c r="Q2063">
        <v>12567</v>
      </c>
      <c r="R2063">
        <v>154574.1</v>
      </c>
      <c r="S2063">
        <v>12.3</v>
      </c>
      <c r="T2063">
        <v>0.41</v>
      </c>
      <c r="U2063">
        <f t="shared" si="566"/>
        <v>154574.1</v>
      </c>
      <c r="V2063">
        <f t="shared" si="567"/>
        <v>377010</v>
      </c>
      <c r="W2063" s="1" t="s">
        <v>861</v>
      </c>
      <c r="X2063" s="1" t="s">
        <v>1236</v>
      </c>
      <c r="Y2063" s="1" t="s">
        <v>156</v>
      </c>
      <c r="Z2063" s="3">
        <v>12500</v>
      </c>
      <c r="AA2063" s="4">
        <f t="shared" si="571"/>
        <v>1482</v>
      </c>
      <c r="AB2063" s="4">
        <f t="shared" si="560"/>
        <v>3623.9408086000003</v>
      </c>
      <c r="AC2063" s="4">
        <f t="shared" si="565"/>
        <v>1482</v>
      </c>
      <c r="AD2063" s="4">
        <f t="shared" si="559"/>
        <v>1482</v>
      </c>
      <c r="AE2063" s="4">
        <v>1482</v>
      </c>
      <c r="AF2063" s="4">
        <v>1482</v>
      </c>
      <c r="AG2063" s="4">
        <f>AE2063</f>
        <v>1482</v>
      </c>
      <c r="AI2063" t="e">
        <f t="shared" si="568"/>
        <v>#N/A</v>
      </c>
      <c r="AJ2063">
        <v>5474</v>
      </c>
      <c r="AK2063" s="2">
        <v>5474</v>
      </c>
      <c r="AL2063" s="2">
        <f>AJ2063</f>
        <v>5474</v>
      </c>
      <c r="AM2063" s="4"/>
      <c r="AN2063" t="e">
        <f>VLOOKUP([1]!Tabelle13[[#This Row],[Vlookup this ID for freight costs]],$AL$2:$AL$6811,2,FALSE)</f>
        <v>#REF!</v>
      </c>
      <c r="AP2063">
        <v>191.21</v>
      </c>
      <c r="AQ2063">
        <v>191.21</v>
      </c>
      <c r="AR2063" s="4">
        <v>25</v>
      </c>
      <c r="AS2063" s="4">
        <v>10</v>
      </c>
      <c r="AT2063" s="4">
        <v>2013</v>
      </c>
      <c r="AU2063" s="4">
        <v>9</v>
      </c>
      <c r="AV2063" s="4">
        <v>10</v>
      </c>
      <c r="AW2063" s="4">
        <v>2013</v>
      </c>
      <c r="AX2063" t="str">
        <f t="shared" si="569"/>
        <v>No Delay</v>
      </c>
      <c r="AY2063">
        <f t="shared" si="570"/>
        <v>0</v>
      </c>
    </row>
    <row r="2064" spans="1:51" x14ac:dyDescent="0.2">
      <c r="A2064" s="3">
        <v>85994</v>
      </c>
      <c r="B2064" s="1" t="s">
        <v>140</v>
      </c>
      <c r="C2064" s="1" t="s">
        <v>99</v>
      </c>
      <c r="D2064" s="1" t="s">
        <v>130</v>
      </c>
      <c r="E2064" s="1" t="s">
        <v>101</v>
      </c>
      <c r="F2064" s="1" t="s">
        <v>101</v>
      </c>
      <c r="G2064" s="13" t="s">
        <v>1779</v>
      </c>
      <c r="H2064" s="12">
        <v>41572</v>
      </c>
      <c r="I2064" s="12" t="s">
        <v>1556</v>
      </c>
      <c r="J2064" s="12">
        <v>41556</v>
      </c>
      <c r="K2064" s="4">
        <v>4976</v>
      </c>
      <c r="L2064" s="1" t="s">
        <v>146</v>
      </c>
      <c r="M2064" s="1" t="s">
        <v>132</v>
      </c>
      <c r="N2064" s="1" t="s">
        <v>471</v>
      </c>
      <c r="O2064" s="1" t="s">
        <v>93</v>
      </c>
      <c r="P2064">
        <v>60</v>
      </c>
      <c r="Q2064">
        <v>926</v>
      </c>
      <c r="R2064">
        <v>1759.4</v>
      </c>
      <c r="S2064">
        <v>1.9</v>
      </c>
      <c r="T2064">
        <v>0.03</v>
      </c>
      <c r="U2064">
        <f t="shared" si="566"/>
        <v>1759.3999999999999</v>
      </c>
      <c r="V2064">
        <f t="shared" si="567"/>
        <v>55560</v>
      </c>
      <c r="W2064" s="1" t="s">
        <v>204</v>
      </c>
      <c r="X2064" s="1" t="s">
        <v>1236</v>
      </c>
      <c r="Y2064" s="1" t="s">
        <v>205</v>
      </c>
      <c r="Z2064" s="3">
        <v>12547</v>
      </c>
      <c r="AA2064" s="4">
        <f t="shared" si="571"/>
        <v>1482</v>
      </c>
      <c r="AB2064" s="4">
        <f t="shared" si="560"/>
        <v>2346.3666687999998</v>
      </c>
      <c r="AC2064" s="4">
        <f t="shared" si="565"/>
        <v>1482</v>
      </c>
      <c r="AD2064" s="4">
        <f t="shared" si="559"/>
        <v>1482</v>
      </c>
      <c r="AE2064" s="3" t="s">
        <v>1780</v>
      </c>
      <c r="AF2064" s="3">
        <v>1482</v>
      </c>
      <c r="AG2064" s="4">
        <f>AI2064</f>
        <v>1482</v>
      </c>
      <c r="AH2064" s="4">
        <v>82601</v>
      </c>
      <c r="AI2064">
        <f t="shared" si="568"/>
        <v>1482</v>
      </c>
      <c r="AJ2064" t="s">
        <v>1780</v>
      </c>
      <c r="AK2064" s="2">
        <v>5474</v>
      </c>
      <c r="AL2064" s="2">
        <f>AN2064</f>
        <v>5474</v>
      </c>
      <c r="AM2064" s="4">
        <v>82601</v>
      </c>
      <c r="AN2064">
        <f>INDEX($AJ$2:$AJ$6811,MATCH(AM2064,$A$2:$A$6811,0))</f>
        <v>5474</v>
      </c>
      <c r="AP2064">
        <v>2.1800000000000002</v>
      </c>
      <c r="AQ2064">
        <v>2.1800000000000002</v>
      </c>
      <c r="AR2064" s="4">
        <v>25</v>
      </c>
      <c r="AS2064" s="4">
        <v>10</v>
      </c>
      <c r="AT2064" s="4">
        <v>2013</v>
      </c>
      <c r="AU2064" s="4">
        <v>9</v>
      </c>
      <c r="AV2064" s="4">
        <v>10</v>
      </c>
      <c r="AW2064" s="4">
        <v>2013</v>
      </c>
      <c r="AX2064" t="str">
        <f t="shared" si="569"/>
        <v>No Delay</v>
      </c>
      <c r="AY2064">
        <f t="shared" si="570"/>
        <v>0</v>
      </c>
    </row>
    <row r="2065" spans="1:51" x14ac:dyDescent="0.2">
      <c r="A2065" s="3">
        <v>85851</v>
      </c>
      <c r="B2065" s="1" t="s">
        <v>172</v>
      </c>
      <c r="C2065" s="1" t="s">
        <v>114</v>
      </c>
      <c r="D2065" s="1" t="s">
        <v>130</v>
      </c>
      <c r="E2065" s="1" t="s">
        <v>101</v>
      </c>
      <c r="F2065" s="1" t="s">
        <v>101</v>
      </c>
      <c r="G2065" s="13" t="s">
        <v>1455</v>
      </c>
      <c r="H2065" s="12">
        <v>41026</v>
      </c>
      <c r="I2065" s="12" t="s">
        <v>798</v>
      </c>
      <c r="J2065" s="12">
        <v>41015</v>
      </c>
      <c r="K2065" s="4">
        <v>3868</v>
      </c>
      <c r="L2065" s="1" t="s">
        <v>146</v>
      </c>
      <c r="M2065" s="1" t="s">
        <v>132</v>
      </c>
      <c r="N2065" s="1" t="s">
        <v>163</v>
      </c>
      <c r="O2065" s="1" t="s">
        <v>93</v>
      </c>
      <c r="P2065">
        <v>60</v>
      </c>
      <c r="Q2065">
        <v>15000</v>
      </c>
      <c r="R2065">
        <v>219450</v>
      </c>
      <c r="S2065">
        <v>14.63</v>
      </c>
      <c r="T2065">
        <v>0.24</v>
      </c>
      <c r="U2065">
        <f t="shared" si="566"/>
        <v>219450</v>
      </c>
      <c r="V2065">
        <f t="shared" si="567"/>
        <v>900000</v>
      </c>
      <c r="W2065" s="1" t="s">
        <v>155</v>
      </c>
      <c r="X2065" s="1" t="s">
        <v>1236</v>
      </c>
      <c r="Y2065" s="1" t="s">
        <v>156</v>
      </c>
      <c r="Z2065" s="3">
        <v>14240</v>
      </c>
      <c r="AA2065" s="4">
        <f t="shared" si="571"/>
        <v>1485</v>
      </c>
      <c r="AB2065" s="4">
        <f t="shared" si="560"/>
        <v>3890.957206</v>
      </c>
      <c r="AC2065" s="4">
        <f t="shared" si="565"/>
        <v>1485</v>
      </c>
      <c r="AD2065" s="4">
        <f t="shared" si="559"/>
        <v>5090.0859971851851</v>
      </c>
      <c r="AE2065" s="4">
        <v>1485</v>
      </c>
      <c r="AF2065" s="4">
        <v>1485</v>
      </c>
      <c r="AG2065" s="4">
        <f>AE2065</f>
        <v>1485</v>
      </c>
      <c r="AI2065" t="e">
        <f t="shared" si="568"/>
        <v>#N/A</v>
      </c>
      <c r="AJ2065">
        <v>8510.82</v>
      </c>
      <c r="AK2065" s="2">
        <v>8510.82</v>
      </c>
      <c r="AL2065" s="2">
        <f>AJ2065</f>
        <v>8510.82</v>
      </c>
      <c r="AM2065" s="4"/>
      <c r="AN2065" t="e">
        <f>VLOOKUP([1]!Tabelle13[[#This Row],[Vlookup this ID for freight costs]],$AL$2:$AL$6811,2,FALSE)</f>
        <v>#REF!</v>
      </c>
      <c r="AP2065">
        <v>307.67</v>
      </c>
      <c r="AQ2065">
        <v>307.67</v>
      </c>
      <c r="AR2065" s="4">
        <v>27</v>
      </c>
      <c r="AS2065" s="4">
        <v>4</v>
      </c>
      <c r="AT2065" s="4">
        <v>2012</v>
      </c>
      <c r="AU2065" s="4">
        <v>16</v>
      </c>
      <c r="AV2065" s="4">
        <v>4</v>
      </c>
      <c r="AW2065" s="4">
        <v>2012</v>
      </c>
      <c r="AX2065" t="str">
        <f t="shared" si="569"/>
        <v>No Delay</v>
      </c>
      <c r="AY2065">
        <f t="shared" si="570"/>
        <v>0</v>
      </c>
    </row>
    <row r="2066" spans="1:51" x14ac:dyDescent="0.2">
      <c r="A2066" s="3">
        <v>83250</v>
      </c>
      <c r="B2066" s="1" t="s">
        <v>215</v>
      </c>
      <c r="C2066" s="1" t="s">
        <v>89</v>
      </c>
      <c r="D2066" s="1" t="s">
        <v>130</v>
      </c>
      <c r="E2066" s="1" t="s">
        <v>101</v>
      </c>
      <c r="F2066" s="1" t="s">
        <v>101</v>
      </c>
      <c r="G2066" s="13" t="s">
        <v>1303</v>
      </c>
      <c r="H2066" s="12">
        <v>41806</v>
      </c>
      <c r="I2066" s="12" t="s">
        <v>1205</v>
      </c>
      <c r="J2066" s="12">
        <v>41830</v>
      </c>
      <c r="K2066" s="4">
        <v>5661</v>
      </c>
      <c r="L2066" s="1" t="s">
        <v>146</v>
      </c>
      <c r="M2066" s="1" t="s">
        <v>132</v>
      </c>
      <c r="N2066" s="1" t="s">
        <v>1688</v>
      </c>
      <c r="O2066" s="1" t="s">
        <v>93</v>
      </c>
      <c r="P2066">
        <v>240</v>
      </c>
      <c r="Q2066">
        <v>4243</v>
      </c>
      <c r="R2066">
        <v>6067.49</v>
      </c>
      <c r="S2066">
        <v>1.43</v>
      </c>
      <c r="T2066">
        <v>0.01</v>
      </c>
      <c r="U2066">
        <f t="shared" si="566"/>
        <v>6067.49</v>
      </c>
      <c r="V2066">
        <f t="shared" si="567"/>
        <v>1018320</v>
      </c>
      <c r="W2066" s="1" t="s">
        <v>155</v>
      </c>
      <c r="X2066" s="1" t="s">
        <v>1236</v>
      </c>
      <c r="Y2066" s="1" t="s">
        <v>156</v>
      </c>
      <c r="Z2066" s="3">
        <v>13090</v>
      </c>
      <c r="AA2066" s="4">
        <f t="shared" si="571"/>
        <v>1485</v>
      </c>
      <c r="AB2066" s="4">
        <f t="shared" si="560"/>
        <v>2710.4001214</v>
      </c>
      <c r="AC2066" s="4">
        <f t="shared" si="565"/>
        <v>1485</v>
      </c>
      <c r="AD2066" s="4">
        <f t="shared" si="559"/>
        <v>1474.5</v>
      </c>
      <c r="AE2066" s="4">
        <v>1485</v>
      </c>
      <c r="AF2066" s="4">
        <v>1485</v>
      </c>
      <c r="AG2066" s="4">
        <f>AE2066</f>
        <v>1485</v>
      </c>
      <c r="AI2066" t="e">
        <f t="shared" si="568"/>
        <v>#N/A</v>
      </c>
      <c r="AJ2066">
        <v>6819.73</v>
      </c>
      <c r="AK2066" s="2">
        <v>6819.73</v>
      </c>
      <c r="AL2066" s="2">
        <f>AJ2066</f>
        <v>6819.73</v>
      </c>
      <c r="AM2066" s="4"/>
      <c r="AN2066" t="e">
        <f>VLOOKUP([1]!Tabelle13[[#This Row],[Vlookup this ID for freight costs]],$AL$2:$AL$6811,2,FALSE)</f>
        <v>#REF!</v>
      </c>
      <c r="AP2066">
        <v>6.24</v>
      </c>
      <c r="AQ2066">
        <v>6.24</v>
      </c>
      <c r="AR2066" s="4">
        <v>16</v>
      </c>
      <c r="AS2066" s="4">
        <v>6</v>
      </c>
      <c r="AT2066" s="4">
        <v>2014</v>
      </c>
      <c r="AU2066" s="4">
        <v>10</v>
      </c>
      <c r="AV2066" s="4">
        <v>7</v>
      </c>
      <c r="AW2066" s="4">
        <v>2014</v>
      </c>
      <c r="AX2066" t="str">
        <f t="shared" si="569"/>
        <v>Delay</v>
      </c>
      <c r="AY2066">
        <f t="shared" si="570"/>
        <v>24</v>
      </c>
    </row>
    <row r="2067" spans="1:51" x14ac:dyDescent="0.2">
      <c r="A2067" s="3">
        <v>83015</v>
      </c>
      <c r="B2067" s="1" t="s">
        <v>172</v>
      </c>
      <c r="C2067" s="1" t="s">
        <v>114</v>
      </c>
      <c r="D2067" s="1" t="s">
        <v>130</v>
      </c>
      <c r="E2067" s="1" t="s">
        <v>253</v>
      </c>
      <c r="F2067" s="1" t="s">
        <v>253</v>
      </c>
      <c r="G2067" s="13" t="s">
        <v>807</v>
      </c>
      <c r="H2067" s="12">
        <v>40998</v>
      </c>
      <c r="I2067" s="12" t="s">
        <v>1033</v>
      </c>
      <c r="J2067" s="12">
        <v>40966</v>
      </c>
      <c r="K2067" s="4">
        <v>3779</v>
      </c>
      <c r="L2067" s="1" t="s">
        <v>146</v>
      </c>
      <c r="M2067" s="1" t="s">
        <v>132</v>
      </c>
      <c r="N2067" s="1" t="s">
        <v>1032</v>
      </c>
      <c r="O2067" s="1" t="s">
        <v>93</v>
      </c>
      <c r="P2067">
        <v>240</v>
      </c>
      <c r="Q2067">
        <v>4013</v>
      </c>
      <c r="R2067">
        <v>7825.35</v>
      </c>
      <c r="S2067">
        <v>1.95</v>
      </c>
      <c r="T2067">
        <v>0.01</v>
      </c>
      <c r="U2067">
        <f t="shared" si="566"/>
        <v>7825.3499999999995</v>
      </c>
      <c r="V2067">
        <f t="shared" si="567"/>
        <v>963120</v>
      </c>
      <c r="W2067" s="1" t="s">
        <v>155</v>
      </c>
      <c r="X2067" s="1" t="s">
        <v>1236</v>
      </c>
      <c r="Y2067" s="1" t="s">
        <v>156</v>
      </c>
      <c r="Z2067" s="3">
        <v>6648</v>
      </c>
      <c r="AA2067" s="4">
        <f t="shared" si="571"/>
        <v>1487</v>
      </c>
      <c r="AB2067" s="4">
        <f t="shared" si="560"/>
        <v>2685.1581274</v>
      </c>
      <c r="AC2067" s="4">
        <f t="shared" si="565"/>
        <v>1487</v>
      </c>
      <c r="AD2067" s="4">
        <f t="shared" si="559"/>
        <v>1487</v>
      </c>
      <c r="AE2067" s="4">
        <v>1487</v>
      </c>
      <c r="AF2067" s="4">
        <v>1487</v>
      </c>
      <c r="AG2067" s="4">
        <f>AE2067</f>
        <v>1487</v>
      </c>
      <c r="AI2067" t="e">
        <f t="shared" si="568"/>
        <v>#N/A</v>
      </c>
      <c r="AJ2067">
        <v>5447.21</v>
      </c>
      <c r="AK2067" s="2">
        <v>5447.21</v>
      </c>
      <c r="AL2067" s="2">
        <f>AJ2067</f>
        <v>5447.21</v>
      </c>
      <c r="AM2067" s="4"/>
      <c r="AN2067" t="e">
        <f>VLOOKUP([1]!Tabelle13[[#This Row],[Vlookup this ID for freight costs]],$AL$2:$AL$6811,2,FALSE)</f>
        <v>#REF!</v>
      </c>
      <c r="AP2067">
        <v>12.91</v>
      </c>
      <c r="AQ2067">
        <v>12.91</v>
      </c>
      <c r="AR2067" s="4">
        <v>30</v>
      </c>
      <c r="AS2067" s="4">
        <v>4</v>
      </c>
      <c r="AT2067" s="4">
        <v>2012</v>
      </c>
      <c r="AU2067" s="4">
        <v>27</v>
      </c>
      <c r="AV2067" s="4">
        <v>2</v>
      </c>
      <c r="AW2067" s="4">
        <v>2012</v>
      </c>
      <c r="AX2067" t="str">
        <f t="shared" si="569"/>
        <v>No Delay</v>
      </c>
      <c r="AY2067">
        <f t="shared" si="570"/>
        <v>0</v>
      </c>
    </row>
    <row r="2068" spans="1:51" x14ac:dyDescent="0.2">
      <c r="A2068" s="3">
        <v>11688</v>
      </c>
      <c r="B2068" s="1" t="s">
        <v>133</v>
      </c>
      <c r="C2068" s="1" t="s">
        <v>51</v>
      </c>
      <c r="D2068" s="1" t="s">
        <v>130</v>
      </c>
      <c r="E2068" s="1" t="s">
        <v>53</v>
      </c>
      <c r="F2068" s="1" t="s">
        <v>53</v>
      </c>
      <c r="G2068" s="13" t="s">
        <v>1781</v>
      </c>
      <c r="H2068" s="12">
        <v>40124</v>
      </c>
      <c r="I2068" s="12" t="s">
        <v>1781</v>
      </c>
      <c r="J2068" s="12">
        <v>40124</v>
      </c>
      <c r="K2068" s="4">
        <v>1999</v>
      </c>
      <c r="L2068" s="1" t="s">
        <v>146</v>
      </c>
      <c r="M2068" s="1" t="s">
        <v>132</v>
      </c>
      <c r="N2068" s="1" t="s">
        <v>275</v>
      </c>
      <c r="O2068" s="1" t="s">
        <v>93</v>
      </c>
      <c r="P2068">
        <v>60</v>
      </c>
      <c r="Q2068">
        <v>16524</v>
      </c>
      <c r="R2068">
        <v>144750.24</v>
      </c>
      <c r="S2068">
        <v>8.76</v>
      </c>
      <c r="T2068">
        <v>0.15</v>
      </c>
      <c r="U2068">
        <f t="shared" si="566"/>
        <v>144750.24</v>
      </c>
      <c r="V2068">
        <f t="shared" si="567"/>
        <v>991440</v>
      </c>
      <c r="W2068" s="1" t="s">
        <v>155</v>
      </c>
      <c r="X2068" s="1" t="s">
        <v>1236</v>
      </c>
      <c r="Y2068" s="1" t="s">
        <v>156</v>
      </c>
      <c r="Z2068" s="3">
        <v>6318</v>
      </c>
      <c r="AA2068" s="4">
        <f t="shared" si="571"/>
        <v>1488</v>
      </c>
      <c r="AB2068" s="4">
        <f t="shared" si="560"/>
        <v>4058.2128532000002</v>
      </c>
      <c r="AC2068" s="4">
        <f t="shared" si="565"/>
        <v>1488</v>
      </c>
      <c r="AD2068" s="4">
        <f t="shared" si="559"/>
        <v>1488</v>
      </c>
      <c r="AE2068" s="4">
        <v>1488</v>
      </c>
      <c r="AF2068" s="4">
        <v>1488</v>
      </c>
      <c r="AG2068" s="4">
        <f>AE2068</f>
        <v>1488</v>
      </c>
      <c r="AH2068" s="4">
        <v>83880</v>
      </c>
      <c r="AI2068">
        <f t="shared" si="568"/>
        <v>1255</v>
      </c>
      <c r="AJ2068">
        <v>4764.16</v>
      </c>
      <c r="AK2068" s="2">
        <v>4764.16</v>
      </c>
      <c r="AL2068" s="2">
        <f>AJ2068</f>
        <v>4764.16</v>
      </c>
      <c r="AM2068" s="4"/>
      <c r="AN2068" t="e">
        <f>VLOOKUP([1]!Tabelle13[[#This Row],[Vlookup this ID for freight costs]],$AL$2:$AL$6811,2,FALSE)</f>
        <v>#REF!</v>
      </c>
      <c r="AP2068">
        <v>283.70999999999998</v>
      </c>
      <c r="AQ2068">
        <v>283.70999999999998</v>
      </c>
      <c r="AR2068" s="4">
        <v>7</v>
      </c>
      <c r="AS2068" s="4">
        <v>11</v>
      </c>
      <c r="AT2068" s="4">
        <v>2009</v>
      </c>
      <c r="AU2068" s="4">
        <v>7</v>
      </c>
      <c r="AV2068" s="4">
        <v>11</v>
      </c>
      <c r="AW2068" s="4">
        <v>2009</v>
      </c>
      <c r="AX2068" t="str">
        <f t="shared" si="569"/>
        <v>No Delay</v>
      </c>
      <c r="AY2068">
        <f t="shared" si="570"/>
        <v>0</v>
      </c>
    </row>
    <row r="2069" spans="1:51" x14ac:dyDescent="0.2">
      <c r="A2069" s="3">
        <v>62113</v>
      </c>
      <c r="B2069" s="1" t="s">
        <v>215</v>
      </c>
      <c r="C2069" s="1" t="s">
        <v>89</v>
      </c>
      <c r="D2069" s="1" t="s">
        <v>74</v>
      </c>
      <c r="E2069" s="1" t="s">
        <v>53</v>
      </c>
      <c r="F2069" s="1" t="s">
        <v>53</v>
      </c>
      <c r="G2069" s="13" t="s">
        <v>1601</v>
      </c>
      <c r="H2069" s="12">
        <v>40725</v>
      </c>
      <c r="I2069" s="12" t="s">
        <v>1601</v>
      </c>
      <c r="J2069" s="12">
        <v>40725</v>
      </c>
      <c r="K2069" s="4">
        <v>3288</v>
      </c>
      <c r="L2069" s="1" t="s">
        <v>146</v>
      </c>
      <c r="M2069" s="1" t="s">
        <v>248</v>
      </c>
      <c r="N2069" s="1" t="s">
        <v>1221</v>
      </c>
      <c r="O2069" s="1" t="s">
        <v>446</v>
      </c>
      <c r="P2069">
        <v>180</v>
      </c>
      <c r="Q2069">
        <v>5196</v>
      </c>
      <c r="R2069">
        <v>88124.160000000003</v>
      </c>
      <c r="S2069">
        <v>16.96</v>
      </c>
      <c r="T2069">
        <v>0.09</v>
      </c>
      <c r="U2069">
        <f t="shared" si="566"/>
        <v>88124.160000000003</v>
      </c>
      <c r="V2069">
        <f t="shared" si="567"/>
        <v>935280</v>
      </c>
      <c r="W2069" s="1" t="s">
        <v>251</v>
      </c>
      <c r="X2069" s="1" t="s">
        <v>252</v>
      </c>
      <c r="Y2069" s="1" t="s">
        <v>252</v>
      </c>
      <c r="Z2069" s="3">
        <v>5027</v>
      </c>
      <c r="AA2069" s="4">
        <f t="shared" si="571"/>
        <v>1489</v>
      </c>
      <c r="AB2069" s="4">
        <f t="shared" si="560"/>
        <v>2814.9897747999999</v>
      </c>
      <c r="AC2069" s="4">
        <f t="shared" si="565"/>
        <v>1489</v>
      </c>
      <c r="AD2069" s="4">
        <f t="shared" si="559"/>
        <v>1489</v>
      </c>
      <c r="AE2069" s="4">
        <v>1489</v>
      </c>
      <c r="AF2069" s="4">
        <v>1489</v>
      </c>
      <c r="AG2069" s="4">
        <f>AE2069</f>
        <v>1489</v>
      </c>
      <c r="AI2069" t="e">
        <f t="shared" si="568"/>
        <v>#N/A</v>
      </c>
      <c r="AJ2069">
        <v>2093.31</v>
      </c>
      <c r="AK2069" s="2">
        <v>2093.31</v>
      </c>
      <c r="AL2069" s="2">
        <f>AJ2069</f>
        <v>2093.31</v>
      </c>
      <c r="AM2069" s="4"/>
      <c r="AN2069" t="e">
        <f>VLOOKUP([1]!Tabelle13[[#This Row],[Vlookup this ID for freight costs]],$AL$2:$AL$6811,2,FALSE)</f>
        <v>#REF!</v>
      </c>
      <c r="AP2069">
        <v>190</v>
      </c>
      <c r="AQ2069">
        <v>190</v>
      </c>
      <c r="AR2069" s="4">
        <v>1</v>
      </c>
      <c r="AS2069" s="4">
        <v>7</v>
      </c>
      <c r="AT2069" s="4">
        <v>2011</v>
      </c>
      <c r="AU2069" s="4">
        <v>1</v>
      </c>
      <c r="AV2069" s="4">
        <v>7</v>
      </c>
      <c r="AW2069" s="4">
        <v>2011</v>
      </c>
      <c r="AX2069" t="str">
        <f t="shared" si="569"/>
        <v>No Delay</v>
      </c>
      <c r="AY2069">
        <f t="shared" si="570"/>
        <v>0</v>
      </c>
    </row>
    <row r="2070" spans="1:51" x14ac:dyDescent="0.2">
      <c r="A2070" s="3">
        <v>5261</v>
      </c>
      <c r="B2070" s="1" t="s">
        <v>88</v>
      </c>
      <c r="C2070" s="1" t="s">
        <v>89</v>
      </c>
      <c r="D2070" s="1" t="s">
        <v>52</v>
      </c>
      <c r="E2070" s="1" t="s">
        <v>53</v>
      </c>
      <c r="F2070" s="1" t="s">
        <v>53</v>
      </c>
      <c r="G2070" s="13" t="s">
        <v>1782</v>
      </c>
      <c r="H2070" s="12">
        <v>38966</v>
      </c>
      <c r="I2070" s="12" t="s">
        <v>1782</v>
      </c>
      <c r="J2070" s="12">
        <v>38966</v>
      </c>
      <c r="K2070" s="4">
        <v>13</v>
      </c>
      <c r="L2070" s="1" t="s">
        <v>146</v>
      </c>
      <c r="M2070" s="1" t="s">
        <v>170</v>
      </c>
      <c r="N2070" s="1" t="s">
        <v>221</v>
      </c>
      <c r="O2070" s="1" t="s">
        <v>93</v>
      </c>
      <c r="P2070">
        <v>60</v>
      </c>
      <c r="Q2070">
        <v>9321</v>
      </c>
      <c r="R2070">
        <v>29361.15</v>
      </c>
      <c r="S2070">
        <v>3.15</v>
      </c>
      <c r="T2070">
        <v>0.05</v>
      </c>
      <c r="U2070">
        <f t="shared" si="566"/>
        <v>29361.149999999998</v>
      </c>
      <c r="V2070">
        <f t="shared" si="567"/>
        <v>559260</v>
      </c>
      <c r="W2070" s="1" t="s">
        <v>155</v>
      </c>
      <c r="X2070" s="1" t="s">
        <v>1236</v>
      </c>
      <c r="Y2070" s="1" t="s">
        <v>1333</v>
      </c>
      <c r="Z2070" s="3">
        <v>9211</v>
      </c>
      <c r="AA2070" s="4">
        <f t="shared" si="571"/>
        <v>1498</v>
      </c>
      <c r="AB2070" s="4">
        <f t="shared" si="560"/>
        <v>3267.6994497999999</v>
      </c>
      <c r="AC2070" s="4">
        <f t="shared" si="565"/>
        <v>1498</v>
      </c>
      <c r="AD2070" s="4">
        <f t="shared" si="559"/>
        <v>1498</v>
      </c>
      <c r="AE2070" s="3" t="s">
        <v>1783</v>
      </c>
      <c r="AF2070" s="3">
        <v>1498</v>
      </c>
      <c r="AG2070" s="4">
        <f>AI2070</f>
        <v>1498</v>
      </c>
      <c r="AH2070" s="4">
        <v>5260</v>
      </c>
      <c r="AI2070">
        <f t="shared" si="568"/>
        <v>1498</v>
      </c>
      <c r="AJ2070" t="s">
        <v>1783</v>
      </c>
      <c r="AK2070" s="2">
        <v>20257.080000000002</v>
      </c>
      <c r="AL2070" s="2">
        <f>AN2070</f>
        <v>20257.080000000002</v>
      </c>
      <c r="AM2070" s="4">
        <v>5260</v>
      </c>
      <c r="AN2070">
        <f>INDEX($AJ$2:$AJ$6811,MATCH(AM2070,$A$2:$A$6811,0))</f>
        <v>20257.080000000002</v>
      </c>
      <c r="AP2070">
        <v>0</v>
      </c>
      <c r="AR2070" s="4">
        <v>6</v>
      </c>
      <c r="AS2070" s="4">
        <v>9</v>
      </c>
      <c r="AT2070" s="4">
        <v>2006</v>
      </c>
      <c r="AU2070" s="4">
        <v>6</v>
      </c>
      <c r="AV2070" s="4">
        <v>9</v>
      </c>
      <c r="AW2070" s="4">
        <v>2006</v>
      </c>
      <c r="AX2070" t="str">
        <f t="shared" si="569"/>
        <v>No Delay</v>
      </c>
      <c r="AY2070">
        <f t="shared" si="570"/>
        <v>0</v>
      </c>
    </row>
    <row r="2071" spans="1:51" x14ac:dyDescent="0.2">
      <c r="A2071" s="3">
        <v>5260</v>
      </c>
      <c r="B2071" s="1" t="s">
        <v>88</v>
      </c>
      <c r="C2071" s="1" t="s">
        <v>89</v>
      </c>
      <c r="D2071" s="1" t="s">
        <v>52</v>
      </c>
      <c r="E2071" s="1" t="s">
        <v>53</v>
      </c>
      <c r="F2071" s="1" t="s">
        <v>53</v>
      </c>
      <c r="G2071" s="13" t="s">
        <v>1782</v>
      </c>
      <c r="H2071" s="12">
        <v>38966</v>
      </c>
      <c r="I2071" s="12" t="s">
        <v>1782</v>
      </c>
      <c r="J2071" s="12">
        <v>38966</v>
      </c>
      <c r="K2071" s="4">
        <v>12</v>
      </c>
      <c r="L2071" s="1" t="s">
        <v>146</v>
      </c>
      <c r="M2071" s="1" t="s">
        <v>170</v>
      </c>
      <c r="N2071" s="1" t="s">
        <v>171</v>
      </c>
      <c r="O2071" s="1" t="s">
        <v>93</v>
      </c>
      <c r="P2071">
        <v>60</v>
      </c>
      <c r="Q2071">
        <v>16683</v>
      </c>
      <c r="R2071">
        <v>65897.850000000006</v>
      </c>
      <c r="S2071">
        <v>3.95</v>
      </c>
      <c r="T2071">
        <v>7.0000000000000007E-2</v>
      </c>
      <c r="U2071">
        <f t="shared" si="566"/>
        <v>65897.850000000006</v>
      </c>
      <c r="V2071">
        <f t="shared" si="567"/>
        <v>1000980</v>
      </c>
      <c r="W2071" s="1" t="s">
        <v>155</v>
      </c>
      <c r="X2071" s="1" t="s">
        <v>1236</v>
      </c>
      <c r="Y2071" s="1" t="s">
        <v>1333</v>
      </c>
      <c r="Z2071" s="3">
        <v>9211</v>
      </c>
      <c r="AA2071" s="4">
        <f t="shared" si="571"/>
        <v>1498</v>
      </c>
      <c r="AB2071" s="4">
        <f t="shared" si="560"/>
        <v>4075.6627533999999</v>
      </c>
      <c r="AC2071" s="4">
        <f t="shared" si="565"/>
        <v>1498</v>
      </c>
      <c r="AD2071" s="4">
        <f t="shared" ref="AD2071:AD2134" si="572">AVERAGEIFS($AA$2:$AA$6811,$L$2:$L$6811,L2071,$V$2:$V$6811,"&gt;="&amp;(V2071-100), $V$2:$V$6811,"&lt;="&amp;(V2071+100),$AA$2:$AA$6811,"&gt;"&amp;1)</f>
        <v>1498</v>
      </c>
      <c r="AE2071" s="4">
        <v>1498</v>
      </c>
      <c r="AF2071" s="4">
        <v>1498</v>
      </c>
      <c r="AG2071" s="4">
        <f t="shared" ref="AG2071:AG2085" si="573">AE2071</f>
        <v>1498</v>
      </c>
      <c r="AH2071" s="4">
        <v>11030</v>
      </c>
      <c r="AI2071" t="str">
        <f t="shared" si="568"/>
        <v>Weight Captured Separately</v>
      </c>
      <c r="AJ2071">
        <v>20257.080000000002</v>
      </c>
      <c r="AK2071" s="2">
        <v>20257.080000000002</v>
      </c>
      <c r="AL2071" s="2">
        <f t="shared" ref="AL2071:AL2085" si="574">AJ2071</f>
        <v>20257.080000000002</v>
      </c>
      <c r="AM2071" s="4"/>
      <c r="AN2071" t="e">
        <f>VLOOKUP([1]!Tabelle13[[#This Row],[Vlookup this ID for freight costs]],$AL$2:$AL$6811,2,FALSE)</f>
        <v>#REF!</v>
      </c>
      <c r="AP2071">
        <v>0</v>
      </c>
      <c r="AR2071" s="4">
        <v>6</v>
      </c>
      <c r="AS2071" s="4">
        <v>9</v>
      </c>
      <c r="AT2071" s="4">
        <v>2006</v>
      </c>
      <c r="AU2071" s="4">
        <v>6</v>
      </c>
      <c r="AV2071" s="4">
        <v>9</v>
      </c>
      <c r="AW2071" s="4">
        <v>2006</v>
      </c>
      <c r="AX2071" t="str">
        <f t="shared" si="569"/>
        <v>No Delay</v>
      </c>
      <c r="AY2071">
        <f t="shared" si="570"/>
        <v>0</v>
      </c>
    </row>
    <row r="2072" spans="1:51" x14ac:dyDescent="0.2">
      <c r="A2072" s="3">
        <v>85303</v>
      </c>
      <c r="B2072" s="1" t="s">
        <v>175</v>
      </c>
      <c r="C2072" s="1" t="s">
        <v>165</v>
      </c>
      <c r="D2072" s="1" t="s">
        <v>130</v>
      </c>
      <c r="E2072" s="1" t="s">
        <v>101</v>
      </c>
      <c r="F2072" s="1" t="s">
        <v>101</v>
      </c>
      <c r="G2072" s="13" t="s">
        <v>1671</v>
      </c>
      <c r="H2072" s="12">
        <v>41197</v>
      </c>
      <c r="I2072" s="12" t="s">
        <v>1721</v>
      </c>
      <c r="J2072" s="12">
        <v>41194</v>
      </c>
      <c r="K2072" s="4">
        <v>4209</v>
      </c>
      <c r="L2072" s="1" t="s">
        <v>146</v>
      </c>
      <c r="M2072" s="1" t="s">
        <v>132</v>
      </c>
      <c r="N2072" s="1" t="s">
        <v>265</v>
      </c>
      <c r="O2072" s="1" t="s">
        <v>93</v>
      </c>
      <c r="P2072">
        <v>60</v>
      </c>
      <c r="Q2072">
        <v>26432</v>
      </c>
      <c r="R2072">
        <v>63965.440000000002</v>
      </c>
      <c r="S2072">
        <v>2.42</v>
      </c>
      <c r="T2072">
        <v>0.04</v>
      </c>
      <c r="U2072">
        <f t="shared" si="566"/>
        <v>63965.439999999995</v>
      </c>
      <c r="V2072">
        <f t="shared" si="567"/>
        <v>1585920</v>
      </c>
      <c r="W2072" s="1" t="s">
        <v>179</v>
      </c>
      <c r="X2072" s="1" t="s">
        <v>1236</v>
      </c>
      <c r="Y2072" s="1" t="s">
        <v>156</v>
      </c>
      <c r="Z2072" s="3">
        <v>11413</v>
      </c>
      <c r="AA2072" s="4">
        <f t="shared" si="571"/>
        <v>1499</v>
      </c>
      <c r="AB2072" s="4">
        <f t="shared" si="560"/>
        <v>5145.5940556000005</v>
      </c>
      <c r="AC2072" s="4">
        <f t="shared" si="565"/>
        <v>1499</v>
      </c>
      <c r="AD2072" s="4">
        <f t="shared" si="572"/>
        <v>1499</v>
      </c>
      <c r="AE2072" s="4">
        <v>1499</v>
      </c>
      <c r="AF2072" s="4">
        <v>1499</v>
      </c>
      <c r="AG2072" s="4">
        <f t="shared" si="573"/>
        <v>1499</v>
      </c>
      <c r="AI2072" t="e">
        <f t="shared" si="568"/>
        <v>#N/A</v>
      </c>
      <c r="AJ2072">
        <v>10915.97</v>
      </c>
      <c r="AK2072" s="2">
        <v>10915.97</v>
      </c>
      <c r="AL2072" s="2">
        <f t="shared" si="574"/>
        <v>10915.97</v>
      </c>
      <c r="AM2072" s="4"/>
      <c r="AN2072" t="e">
        <f>VLOOKUP([1]!Tabelle13[[#This Row],[Vlookup this ID for freight costs]],$AL$2:$AL$6811,2,FALSE)</f>
        <v>#REF!</v>
      </c>
      <c r="AP2072">
        <v>89.68</v>
      </c>
      <c r="AQ2072">
        <v>89.68</v>
      </c>
      <c r="AR2072" s="4">
        <v>15</v>
      </c>
      <c r="AS2072" s="4">
        <v>10</v>
      </c>
      <c r="AT2072" s="4">
        <v>2012</v>
      </c>
      <c r="AU2072" s="4">
        <v>12</v>
      </c>
      <c r="AV2072" s="4">
        <v>10</v>
      </c>
      <c r="AW2072" s="4">
        <v>2012</v>
      </c>
      <c r="AX2072" t="str">
        <f t="shared" si="569"/>
        <v>No Delay</v>
      </c>
      <c r="AY2072">
        <f t="shared" si="570"/>
        <v>0</v>
      </c>
    </row>
    <row r="2073" spans="1:51" x14ac:dyDescent="0.2">
      <c r="A2073" s="3">
        <v>86567</v>
      </c>
      <c r="B2073" s="1" t="s">
        <v>172</v>
      </c>
      <c r="C2073" s="1" t="s">
        <v>114</v>
      </c>
      <c r="D2073" s="1" t="s">
        <v>130</v>
      </c>
      <c r="E2073" s="1" t="s">
        <v>53</v>
      </c>
      <c r="F2073" s="1" t="s">
        <v>53</v>
      </c>
      <c r="G2073" s="13" t="s">
        <v>809</v>
      </c>
      <c r="H2073" s="12">
        <v>41453</v>
      </c>
      <c r="I2073" s="12" t="s">
        <v>1784</v>
      </c>
      <c r="J2073" s="12">
        <v>41408</v>
      </c>
      <c r="K2073" s="4">
        <v>4722</v>
      </c>
      <c r="L2073" s="1" t="s">
        <v>146</v>
      </c>
      <c r="M2073" s="1" t="s">
        <v>132</v>
      </c>
      <c r="N2073" s="1" t="s">
        <v>159</v>
      </c>
      <c r="O2073" s="1" t="s">
        <v>93</v>
      </c>
      <c r="P2073">
        <v>30</v>
      </c>
      <c r="Q2073">
        <v>18216</v>
      </c>
      <c r="R2073">
        <v>110571.12</v>
      </c>
      <c r="S2073">
        <v>6.07</v>
      </c>
      <c r="T2073">
        <v>0.2</v>
      </c>
      <c r="U2073">
        <f t="shared" si="566"/>
        <v>110571.12000000001</v>
      </c>
      <c r="V2073">
        <f t="shared" si="567"/>
        <v>546480</v>
      </c>
      <c r="W2073" s="1" t="s">
        <v>160</v>
      </c>
      <c r="X2073" s="1" t="s">
        <v>1236</v>
      </c>
      <c r="Y2073" s="1" t="s">
        <v>161</v>
      </c>
      <c r="Z2073" s="3">
        <v>6417</v>
      </c>
      <c r="AA2073" s="4">
        <f t="shared" si="571"/>
        <v>1500</v>
      </c>
      <c r="AB2073" s="4">
        <f t="shared" si="560"/>
        <v>4243.9061308</v>
      </c>
      <c r="AC2073" s="4">
        <f t="shared" si="565"/>
        <v>1500</v>
      </c>
      <c r="AD2073" s="4">
        <f t="shared" si="572"/>
        <v>1500</v>
      </c>
      <c r="AE2073" s="4">
        <v>1500</v>
      </c>
      <c r="AF2073" s="4">
        <v>1500</v>
      </c>
      <c r="AG2073" s="4">
        <f t="shared" si="573"/>
        <v>1500</v>
      </c>
      <c r="AI2073" t="e">
        <f t="shared" si="568"/>
        <v>#N/A</v>
      </c>
      <c r="AJ2073">
        <v>7513.5</v>
      </c>
      <c r="AK2073" s="2">
        <v>7513.5</v>
      </c>
      <c r="AL2073" s="2">
        <f t="shared" si="574"/>
        <v>7513.5</v>
      </c>
      <c r="AM2073" s="4"/>
      <c r="AN2073" t="e">
        <f>VLOOKUP([1]!Tabelle13[[#This Row],[Vlookup this ID for freight costs]],$AL$2:$AL$6811,2,FALSE)</f>
        <v>#REF!</v>
      </c>
      <c r="AP2073">
        <v>136.78</v>
      </c>
      <c r="AQ2073">
        <v>136.78</v>
      </c>
      <c r="AR2073" s="4">
        <v>28</v>
      </c>
      <c r="AS2073" s="4">
        <v>6</v>
      </c>
      <c r="AT2073" s="4">
        <v>2013</v>
      </c>
      <c r="AU2073" s="4">
        <v>14</v>
      </c>
      <c r="AV2073" s="4">
        <v>5</v>
      </c>
      <c r="AW2073" s="4">
        <v>2013</v>
      </c>
      <c r="AX2073" t="str">
        <f t="shared" si="569"/>
        <v>No Delay</v>
      </c>
      <c r="AY2073">
        <f t="shared" si="570"/>
        <v>0</v>
      </c>
    </row>
    <row r="2074" spans="1:51" x14ac:dyDescent="0.2">
      <c r="A2074" s="3">
        <v>84690</v>
      </c>
      <c r="B2074" s="1" t="s">
        <v>140</v>
      </c>
      <c r="C2074" s="1" t="s">
        <v>99</v>
      </c>
      <c r="D2074" s="1" t="s">
        <v>130</v>
      </c>
      <c r="E2074" s="1" t="s">
        <v>101</v>
      </c>
      <c r="F2074" s="1" t="s">
        <v>101</v>
      </c>
      <c r="G2074" s="13" t="s">
        <v>1543</v>
      </c>
      <c r="H2074" s="12">
        <v>40980</v>
      </c>
      <c r="I2074" s="12" t="s">
        <v>1543</v>
      </c>
      <c r="J2074" s="12">
        <v>40980</v>
      </c>
      <c r="K2074" s="4">
        <v>3814</v>
      </c>
      <c r="L2074" s="1" t="s">
        <v>146</v>
      </c>
      <c r="M2074" s="1" t="s">
        <v>132</v>
      </c>
      <c r="N2074" s="1" t="s">
        <v>163</v>
      </c>
      <c r="O2074" s="1" t="s">
        <v>93</v>
      </c>
      <c r="P2074">
        <v>60</v>
      </c>
      <c r="Q2074">
        <v>23940</v>
      </c>
      <c r="R2074">
        <v>350242.2</v>
      </c>
      <c r="S2074">
        <v>14.63</v>
      </c>
      <c r="T2074">
        <v>0.24</v>
      </c>
      <c r="U2074">
        <f t="shared" si="566"/>
        <v>350242.2</v>
      </c>
      <c r="V2074">
        <f t="shared" si="567"/>
        <v>1436400</v>
      </c>
      <c r="W2074" s="1" t="s">
        <v>160</v>
      </c>
      <c r="X2074" s="1" t="s">
        <v>1236</v>
      </c>
      <c r="Y2074" s="1" t="s">
        <v>161</v>
      </c>
      <c r="Z2074" s="3">
        <v>11983</v>
      </c>
      <c r="AA2074" s="4">
        <f t="shared" si="571"/>
        <v>1500</v>
      </c>
      <c r="AB2074" s="4">
        <f t="shared" si="560"/>
        <v>4872.1025380000001</v>
      </c>
      <c r="AC2074" s="4">
        <f t="shared" si="565"/>
        <v>1500</v>
      </c>
      <c r="AD2074" s="4">
        <f t="shared" si="572"/>
        <v>1500</v>
      </c>
      <c r="AE2074" s="4">
        <v>1500</v>
      </c>
      <c r="AF2074" s="4">
        <v>1500</v>
      </c>
      <c r="AG2074" s="4">
        <f t="shared" si="573"/>
        <v>1500</v>
      </c>
      <c r="AI2074" t="e">
        <f t="shared" si="568"/>
        <v>#N/A</v>
      </c>
      <c r="AJ2074">
        <v>1698.83</v>
      </c>
      <c r="AK2074" s="2">
        <v>1698.83</v>
      </c>
      <c r="AL2074" s="2">
        <f t="shared" si="574"/>
        <v>1698.83</v>
      </c>
      <c r="AM2074" s="4"/>
      <c r="AN2074" t="e">
        <f>VLOOKUP([1]!Tabelle13[[#This Row],[Vlookup this ID for freight costs]],$AL$2:$AL$6811,2,FALSE)</f>
        <v>#REF!</v>
      </c>
      <c r="AP2074">
        <v>577.9</v>
      </c>
      <c r="AQ2074">
        <v>577.9</v>
      </c>
      <c r="AR2074" s="4">
        <v>12</v>
      </c>
      <c r="AS2074" s="4">
        <v>4</v>
      </c>
      <c r="AT2074" s="4">
        <v>2012</v>
      </c>
      <c r="AU2074" s="4">
        <v>12</v>
      </c>
      <c r="AV2074" s="4">
        <v>4</v>
      </c>
      <c r="AW2074" s="4">
        <v>2012</v>
      </c>
      <c r="AX2074" t="str">
        <f t="shared" si="569"/>
        <v>No Delay</v>
      </c>
      <c r="AY2074">
        <f t="shared" si="570"/>
        <v>0</v>
      </c>
    </row>
    <row r="2075" spans="1:51" x14ac:dyDescent="0.2">
      <c r="A2075" s="3">
        <v>85283</v>
      </c>
      <c r="B2075" s="1" t="s">
        <v>140</v>
      </c>
      <c r="C2075" s="1" t="s">
        <v>99</v>
      </c>
      <c r="D2075" s="1" t="s">
        <v>130</v>
      </c>
      <c r="E2075" s="1" t="s">
        <v>101</v>
      </c>
      <c r="F2075" s="1" t="s">
        <v>101</v>
      </c>
      <c r="G2075" s="13" t="s">
        <v>1040</v>
      </c>
      <c r="H2075" s="12">
        <v>41156</v>
      </c>
      <c r="I2075" s="12" t="s">
        <v>1751</v>
      </c>
      <c r="J2075" s="12">
        <v>41143</v>
      </c>
      <c r="K2075" s="4">
        <v>4120</v>
      </c>
      <c r="L2075" s="1" t="s">
        <v>146</v>
      </c>
      <c r="M2075" s="1" t="s">
        <v>132</v>
      </c>
      <c r="N2075" s="1" t="s">
        <v>676</v>
      </c>
      <c r="O2075" s="1" t="s">
        <v>93</v>
      </c>
      <c r="P2075">
        <v>60</v>
      </c>
      <c r="Q2075">
        <v>38347</v>
      </c>
      <c r="R2075">
        <v>105837.72</v>
      </c>
      <c r="S2075">
        <v>2.76</v>
      </c>
      <c r="T2075">
        <v>0.05</v>
      </c>
      <c r="U2075">
        <f t="shared" si="566"/>
        <v>105837.71999999999</v>
      </c>
      <c r="V2075">
        <f t="shared" si="567"/>
        <v>2300820</v>
      </c>
      <c r="W2075" s="1" t="s">
        <v>160</v>
      </c>
      <c r="X2075" s="1" t="s">
        <v>1236</v>
      </c>
      <c r="Y2075" s="1" t="s">
        <v>161</v>
      </c>
      <c r="Z2075" s="3">
        <v>11983</v>
      </c>
      <c r="AA2075" s="4">
        <f t="shared" si="571"/>
        <v>1502</v>
      </c>
      <c r="AB2075" s="4">
        <f t="shared" si="560"/>
        <v>6453.2390926000007</v>
      </c>
      <c r="AC2075" s="4">
        <f t="shared" si="565"/>
        <v>1502</v>
      </c>
      <c r="AD2075" s="4">
        <f t="shared" si="572"/>
        <v>1502</v>
      </c>
      <c r="AE2075" s="4">
        <v>1502</v>
      </c>
      <c r="AF2075" s="4">
        <v>1502</v>
      </c>
      <c r="AG2075" s="4">
        <f t="shared" si="573"/>
        <v>1502</v>
      </c>
      <c r="AI2075" t="e">
        <f t="shared" si="568"/>
        <v>#N/A</v>
      </c>
      <c r="AJ2075">
        <v>6900.62</v>
      </c>
      <c r="AK2075" s="2">
        <v>6900.62</v>
      </c>
      <c r="AL2075" s="2">
        <f t="shared" si="574"/>
        <v>6900.62</v>
      </c>
      <c r="AM2075" s="4"/>
      <c r="AN2075" t="e">
        <f>VLOOKUP([1]!Tabelle13[[#This Row],[Vlookup this ID for freight costs]],$AL$2:$AL$6811,2,FALSE)</f>
        <v>#REF!</v>
      </c>
      <c r="AP2075">
        <v>148.38</v>
      </c>
      <c r="AQ2075">
        <v>148.38</v>
      </c>
      <c r="AR2075" s="4">
        <v>4</v>
      </c>
      <c r="AS2075" s="4">
        <v>9</v>
      </c>
      <c r="AT2075" s="4">
        <v>2012</v>
      </c>
      <c r="AU2075" s="4">
        <v>22</v>
      </c>
      <c r="AV2075" s="4">
        <v>8</v>
      </c>
      <c r="AW2075" s="4">
        <v>2012</v>
      </c>
      <c r="AX2075" t="str">
        <f t="shared" si="569"/>
        <v>No Delay</v>
      </c>
      <c r="AY2075">
        <f t="shared" si="570"/>
        <v>0</v>
      </c>
    </row>
    <row r="2076" spans="1:51" x14ac:dyDescent="0.2">
      <c r="A2076" s="3">
        <v>86803</v>
      </c>
      <c r="B2076" s="1" t="s">
        <v>50</v>
      </c>
      <c r="C2076" s="1" t="s">
        <v>51</v>
      </c>
      <c r="D2076" s="1" t="s">
        <v>130</v>
      </c>
      <c r="E2076" s="1" t="s">
        <v>101</v>
      </c>
      <c r="F2076" s="1" t="s">
        <v>101</v>
      </c>
      <c r="G2076" s="13" t="s">
        <v>679</v>
      </c>
      <c r="H2076" s="12">
        <v>42153</v>
      </c>
      <c r="I2076" s="12" t="s">
        <v>680</v>
      </c>
      <c r="J2076" s="12">
        <v>42170</v>
      </c>
      <c r="K2076" s="4">
        <v>6616</v>
      </c>
      <c r="L2076" s="1" t="s">
        <v>146</v>
      </c>
      <c r="M2076" s="1" t="s">
        <v>132</v>
      </c>
      <c r="N2076" s="1" t="s">
        <v>238</v>
      </c>
      <c r="O2076" s="1" t="s">
        <v>93</v>
      </c>
      <c r="P2076">
        <v>30</v>
      </c>
      <c r="Q2076">
        <v>16006</v>
      </c>
      <c r="R2076">
        <v>73467.539999999994</v>
      </c>
      <c r="S2076">
        <v>4.59</v>
      </c>
      <c r="T2076">
        <v>0.15</v>
      </c>
      <c r="U2076">
        <f t="shared" si="566"/>
        <v>73467.539999999994</v>
      </c>
      <c r="V2076">
        <f t="shared" si="567"/>
        <v>480180</v>
      </c>
      <c r="W2076" s="1" t="s">
        <v>1273</v>
      </c>
      <c r="X2076" s="1" t="s">
        <v>1236</v>
      </c>
      <c r="Y2076" s="1" t="s">
        <v>156</v>
      </c>
      <c r="Z2076" s="3">
        <v>14703</v>
      </c>
      <c r="AA2076" s="4">
        <f t="shared" si="571"/>
        <v>1504</v>
      </c>
      <c r="AB2076" s="4">
        <f t="shared" si="560"/>
        <v>4001.3634928000001</v>
      </c>
      <c r="AC2076" s="4">
        <f t="shared" si="565"/>
        <v>1504</v>
      </c>
      <c r="AD2076" s="4">
        <f t="shared" si="572"/>
        <v>1238</v>
      </c>
      <c r="AE2076" s="4">
        <v>1504</v>
      </c>
      <c r="AF2076" s="4">
        <v>1504</v>
      </c>
      <c r="AG2076" s="4">
        <f t="shared" si="573"/>
        <v>1504</v>
      </c>
      <c r="AI2076" t="e">
        <f t="shared" si="568"/>
        <v>#N/A</v>
      </c>
      <c r="AJ2076">
        <v>1653.9</v>
      </c>
      <c r="AK2076" s="2">
        <v>1653.9</v>
      </c>
      <c r="AL2076" s="2">
        <f t="shared" si="574"/>
        <v>1653.9</v>
      </c>
      <c r="AM2076" s="4"/>
      <c r="AN2076" t="e">
        <f>VLOOKUP([1]!Tabelle13[[#This Row],[Vlookup this ID for freight costs]],$AL$2:$AL$6811,2,FALSE)</f>
        <v>#REF!</v>
      </c>
      <c r="AP2076">
        <v>75.52</v>
      </c>
      <c r="AQ2076">
        <v>75.52</v>
      </c>
      <c r="AR2076" s="4">
        <v>29</v>
      </c>
      <c r="AS2076" s="4">
        <v>5</v>
      </c>
      <c r="AT2076" s="4">
        <v>2015</v>
      </c>
      <c r="AU2076" s="4">
        <v>15</v>
      </c>
      <c r="AV2076" s="4">
        <v>6</v>
      </c>
      <c r="AW2076" s="4">
        <v>2015</v>
      </c>
      <c r="AX2076" t="str">
        <f t="shared" si="569"/>
        <v>Delay</v>
      </c>
      <c r="AY2076">
        <f t="shared" si="570"/>
        <v>17</v>
      </c>
    </row>
    <row r="2077" spans="1:51" x14ac:dyDescent="0.2">
      <c r="A2077" s="3">
        <v>82727</v>
      </c>
      <c r="B2077" s="1" t="s">
        <v>151</v>
      </c>
      <c r="C2077" s="1" t="s">
        <v>65</v>
      </c>
      <c r="D2077" s="1" t="s">
        <v>130</v>
      </c>
      <c r="E2077" s="1" t="s">
        <v>152</v>
      </c>
      <c r="F2077" s="1" t="s">
        <v>152</v>
      </c>
      <c r="G2077" s="13" t="s">
        <v>534</v>
      </c>
      <c r="H2077" s="12">
        <v>41912</v>
      </c>
      <c r="I2077" s="12" t="s">
        <v>627</v>
      </c>
      <c r="J2077" s="12">
        <v>41887</v>
      </c>
      <c r="K2077" s="4">
        <v>5923</v>
      </c>
      <c r="L2077" s="1" t="s">
        <v>146</v>
      </c>
      <c r="M2077" s="1" t="s">
        <v>132</v>
      </c>
      <c r="N2077" s="1" t="s">
        <v>218</v>
      </c>
      <c r="O2077" s="1" t="s">
        <v>93</v>
      </c>
      <c r="P2077">
        <v>90</v>
      </c>
      <c r="Q2077">
        <v>10230</v>
      </c>
      <c r="R2077">
        <v>56265</v>
      </c>
      <c r="S2077">
        <v>5.5</v>
      </c>
      <c r="T2077">
        <v>0.06</v>
      </c>
      <c r="U2077">
        <f t="shared" si="566"/>
        <v>56265</v>
      </c>
      <c r="V2077">
        <f t="shared" si="567"/>
        <v>920700</v>
      </c>
      <c r="W2077" s="1" t="s">
        <v>155</v>
      </c>
      <c r="X2077" s="1" t="s">
        <v>1236</v>
      </c>
      <c r="Y2077" s="1" t="s">
        <v>156</v>
      </c>
      <c r="Z2077" s="3">
        <v>7726</v>
      </c>
      <c r="AA2077" s="4">
        <f t="shared" si="571"/>
        <v>1505</v>
      </c>
      <c r="AB2077" s="4">
        <f t="shared" si="560"/>
        <v>3367.4602</v>
      </c>
      <c r="AC2077" s="4">
        <f t="shared" si="565"/>
        <v>1505</v>
      </c>
      <c r="AD2077" s="4">
        <f t="shared" si="572"/>
        <v>1505</v>
      </c>
      <c r="AE2077" s="4">
        <v>1505</v>
      </c>
      <c r="AF2077" s="4">
        <v>1505</v>
      </c>
      <c r="AG2077" s="4">
        <f t="shared" si="573"/>
        <v>1505</v>
      </c>
      <c r="AI2077" t="e">
        <f t="shared" si="568"/>
        <v>#N/A</v>
      </c>
      <c r="AJ2077">
        <v>10060</v>
      </c>
      <c r="AK2077" s="2">
        <v>10060</v>
      </c>
      <c r="AL2077" s="2">
        <f t="shared" si="574"/>
        <v>10060</v>
      </c>
      <c r="AM2077" s="4"/>
      <c r="AN2077" t="e">
        <f>VLOOKUP([1]!Tabelle13[[#This Row],[Vlookup this ID for freight costs]],$AL$2:$AL$6811,2,FALSE)</f>
        <v>#REF!</v>
      </c>
      <c r="AP2077">
        <v>57.84</v>
      </c>
      <c r="AQ2077">
        <v>57.84</v>
      </c>
      <c r="AR2077" s="4">
        <v>30</v>
      </c>
      <c r="AS2077" s="4">
        <v>9</v>
      </c>
      <c r="AT2077" s="4">
        <v>2014</v>
      </c>
      <c r="AU2077" s="4">
        <v>5</v>
      </c>
      <c r="AV2077" s="4">
        <v>9</v>
      </c>
      <c r="AW2077" s="4">
        <v>2014</v>
      </c>
      <c r="AX2077" t="str">
        <f t="shared" si="569"/>
        <v>No Delay</v>
      </c>
      <c r="AY2077">
        <f t="shared" si="570"/>
        <v>0</v>
      </c>
    </row>
    <row r="2078" spans="1:51" x14ac:dyDescent="0.2">
      <c r="A2078" s="3">
        <v>84715</v>
      </c>
      <c r="B2078" s="1" t="s">
        <v>175</v>
      </c>
      <c r="C2078" s="1" t="s">
        <v>165</v>
      </c>
      <c r="D2078" s="1" t="s">
        <v>130</v>
      </c>
      <c r="E2078" s="1" t="s">
        <v>101</v>
      </c>
      <c r="F2078" s="1" t="s">
        <v>101</v>
      </c>
      <c r="G2078" s="13" t="s">
        <v>798</v>
      </c>
      <c r="H2078" s="12">
        <v>41015</v>
      </c>
      <c r="I2078" s="12" t="s">
        <v>1739</v>
      </c>
      <c r="J2078" s="12">
        <v>40995</v>
      </c>
      <c r="K2078" s="4">
        <v>3829</v>
      </c>
      <c r="L2078" s="1" t="s">
        <v>146</v>
      </c>
      <c r="M2078" s="1" t="s">
        <v>132</v>
      </c>
      <c r="N2078" s="1" t="s">
        <v>167</v>
      </c>
      <c r="O2078" s="1" t="s">
        <v>93</v>
      </c>
      <c r="P2078">
        <v>30</v>
      </c>
      <c r="Q2078">
        <v>24657</v>
      </c>
      <c r="R2078">
        <v>101586.84</v>
      </c>
      <c r="S2078">
        <v>4.12</v>
      </c>
      <c r="T2078">
        <v>0.14000000000000001</v>
      </c>
      <c r="U2078">
        <f t="shared" si="566"/>
        <v>101586.84</v>
      </c>
      <c r="V2078">
        <f t="shared" si="567"/>
        <v>739710</v>
      </c>
      <c r="W2078" s="1" t="s">
        <v>197</v>
      </c>
      <c r="X2078" s="1" t="s">
        <v>1236</v>
      </c>
      <c r="Y2078" s="1" t="s">
        <v>3082</v>
      </c>
      <c r="Z2078" s="3">
        <v>10265</v>
      </c>
      <c r="AA2078" s="4">
        <f t="shared" si="571"/>
        <v>1511</v>
      </c>
      <c r="AB2078" s="4">
        <f t="shared" si="560"/>
        <v>4950.7917106000004</v>
      </c>
      <c r="AC2078" s="4">
        <f t="shared" si="565"/>
        <v>1511</v>
      </c>
      <c r="AD2078" s="4">
        <f t="shared" si="572"/>
        <v>1511</v>
      </c>
      <c r="AE2078" s="4">
        <v>1511</v>
      </c>
      <c r="AF2078" s="4">
        <v>1511</v>
      </c>
      <c r="AG2078" s="4">
        <f t="shared" si="573"/>
        <v>1511</v>
      </c>
      <c r="AI2078" t="e">
        <f t="shared" si="568"/>
        <v>#N/A</v>
      </c>
      <c r="AJ2078">
        <v>7403.01</v>
      </c>
      <c r="AK2078" s="2">
        <v>7403.01</v>
      </c>
      <c r="AL2078" s="2">
        <f t="shared" si="574"/>
        <v>7403.01</v>
      </c>
      <c r="AM2078" s="4"/>
      <c r="AN2078" t="e">
        <f>VLOOKUP([1]!Tabelle13[[#This Row],[Vlookup this ID for freight costs]],$AL$2:$AL$6811,2,FALSE)</f>
        <v>#REF!</v>
      </c>
      <c r="AP2078">
        <v>167.62</v>
      </c>
      <c r="AQ2078">
        <v>167.62</v>
      </c>
      <c r="AR2078" s="4">
        <v>16</v>
      </c>
      <c r="AS2078" s="4">
        <v>4</v>
      </c>
      <c r="AT2078" s="4">
        <v>2012</v>
      </c>
      <c r="AU2078" s="4">
        <v>27</v>
      </c>
      <c r="AV2078" s="4">
        <v>4</v>
      </c>
      <c r="AW2078" s="4">
        <v>2012</v>
      </c>
      <c r="AX2078" t="str">
        <f t="shared" si="569"/>
        <v>Delay</v>
      </c>
      <c r="AY2078">
        <f t="shared" si="570"/>
        <v>0</v>
      </c>
    </row>
    <row r="2079" spans="1:51" x14ac:dyDescent="0.2">
      <c r="A2079" s="3">
        <v>83527</v>
      </c>
      <c r="B2079" s="1" t="s">
        <v>175</v>
      </c>
      <c r="C2079" s="1" t="s">
        <v>165</v>
      </c>
      <c r="D2079" s="1" t="s">
        <v>130</v>
      </c>
      <c r="E2079" s="1" t="s">
        <v>101</v>
      </c>
      <c r="F2079" s="1" t="s">
        <v>101</v>
      </c>
      <c r="G2079" s="13" t="s">
        <v>1348</v>
      </c>
      <c r="H2079" s="12">
        <v>40791</v>
      </c>
      <c r="I2079" s="12" t="s">
        <v>1785</v>
      </c>
      <c r="J2079" s="12">
        <v>40778</v>
      </c>
      <c r="K2079" s="4">
        <v>3374</v>
      </c>
      <c r="L2079" s="1" t="s">
        <v>146</v>
      </c>
      <c r="M2079" s="1" t="s">
        <v>132</v>
      </c>
      <c r="N2079" s="1" t="s">
        <v>154</v>
      </c>
      <c r="O2079" s="1" t="s">
        <v>93</v>
      </c>
      <c r="P2079">
        <v>60</v>
      </c>
      <c r="Q2079">
        <v>6139</v>
      </c>
      <c r="R2079">
        <v>68879.58</v>
      </c>
      <c r="S2079">
        <v>11.22</v>
      </c>
      <c r="T2079">
        <v>0.19</v>
      </c>
      <c r="U2079">
        <f t="shared" si="566"/>
        <v>68879.58</v>
      </c>
      <c r="V2079">
        <f t="shared" si="567"/>
        <v>368340</v>
      </c>
      <c r="W2079" s="1" t="s">
        <v>160</v>
      </c>
      <c r="X2079" s="1" t="s">
        <v>1236</v>
      </c>
      <c r="Y2079" s="1" t="s">
        <v>161</v>
      </c>
      <c r="Z2079" s="3">
        <v>10896</v>
      </c>
      <c r="AA2079" s="4">
        <f t="shared" si="571"/>
        <v>1518</v>
      </c>
      <c r="AB2079" s="4">
        <f t="shared" si="560"/>
        <v>2918.4819502</v>
      </c>
      <c r="AC2079" s="4">
        <f t="shared" si="565"/>
        <v>1518</v>
      </c>
      <c r="AD2079" s="4">
        <f t="shared" si="572"/>
        <v>1518</v>
      </c>
      <c r="AE2079" s="4">
        <v>1518</v>
      </c>
      <c r="AF2079" s="4">
        <v>1518</v>
      </c>
      <c r="AG2079" s="4">
        <f t="shared" si="573"/>
        <v>1518</v>
      </c>
      <c r="AI2079" t="e">
        <f t="shared" si="568"/>
        <v>#N/A</v>
      </c>
      <c r="AJ2079">
        <v>6561.51</v>
      </c>
      <c r="AK2079" s="2">
        <v>6561.51</v>
      </c>
      <c r="AL2079" s="2">
        <f t="shared" si="574"/>
        <v>6561.51</v>
      </c>
      <c r="AM2079" s="4"/>
      <c r="AN2079" t="e">
        <f>VLOOKUP([1]!Tabelle13[[#This Row],[Vlookup this ID for freight costs]],$AL$2:$AL$6811,2,FALSE)</f>
        <v>#REF!</v>
      </c>
      <c r="AP2079">
        <v>113.65</v>
      </c>
      <c r="AQ2079">
        <v>113.65</v>
      </c>
      <c r="AR2079" s="4">
        <v>5</v>
      </c>
      <c r="AS2079" s="4">
        <v>9</v>
      </c>
      <c r="AT2079" s="4">
        <v>2011</v>
      </c>
      <c r="AU2079" s="4">
        <v>23</v>
      </c>
      <c r="AV2079" s="4">
        <v>8</v>
      </c>
      <c r="AW2079" s="4">
        <v>2011</v>
      </c>
      <c r="AX2079" t="str">
        <f t="shared" si="569"/>
        <v>No Delay</v>
      </c>
      <c r="AY2079">
        <f t="shared" si="570"/>
        <v>0</v>
      </c>
    </row>
    <row r="2080" spans="1:51" x14ac:dyDescent="0.2">
      <c r="A2080" s="3">
        <v>82774</v>
      </c>
      <c r="B2080" s="1" t="s">
        <v>50</v>
      </c>
      <c r="C2080" s="1" t="s">
        <v>51</v>
      </c>
      <c r="D2080" s="1" t="s">
        <v>130</v>
      </c>
      <c r="E2080" s="1" t="s">
        <v>101</v>
      </c>
      <c r="F2080" s="1" t="s">
        <v>101</v>
      </c>
      <c r="G2080" s="13" t="s">
        <v>1708</v>
      </c>
      <c r="H2080" s="12">
        <v>42062</v>
      </c>
      <c r="I2080" s="12" t="s">
        <v>775</v>
      </c>
      <c r="J2080" s="12">
        <v>42093</v>
      </c>
      <c r="K2080" s="4">
        <v>6413</v>
      </c>
      <c r="L2080" s="1" t="s">
        <v>146</v>
      </c>
      <c r="M2080" s="1" t="s">
        <v>132</v>
      </c>
      <c r="N2080" s="1" t="s">
        <v>275</v>
      </c>
      <c r="O2080" s="1" t="s">
        <v>93</v>
      </c>
      <c r="P2080">
        <v>60</v>
      </c>
      <c r="Q2080">
        <v>17246</v>
      </c>
      <c r="R2080">
        <v>116065.58</v>
      </c>
      <c r="S2080">
        <v>6.73</v>
      </c>
      <c r="T2080">
        <v>0.11</v>
      </c>
      <c r="U2080">
        <f t="shared" si="566"/>
        <v>116065.58</v>
      </c>
      <c r="V2080">
        <f t="shared" si="567"/>
        <v>1034760</v>
      </c>
      <c r="W2080" s="1" t="s">
        <v>179</v>
      </c>
      <c r="X2080" s="1" t="s">
        <v>1236</v>
      </c>
      <c r="Y2080" s="1" t="s">
        <v>156</v>
      </c>
      <c r="Z2080" s="3">
        <v>14703</v>
      </c>
      <c r="AA2080" s="4">
        <f t="shared" si="571"/>
        <v>1519</v>
      </c>
      <c r="AB2080" s="4">
        <f t="shared" ref="AB2080:AB2088" si="575" xml:space="preserve"> 2244.740206  + 0.1097478*Q2080</f>
        <v>4137.4507647999999</v>
      </c>
      <c r="AC2080" s="4">
        <f t="shared" si="565"/>
        <v>1519</v>
      </c>
      <c r="AD2080" s="4">
        <f t="shared" si="572"/>
        <v>1519</v>
      </c>
      <c r="AE2080" s="4">
        <v>1519</v>
      </c>
      <c r="AF2080" s="4">
        <v>1519</v>
      </c>
      <c r="AG2080" s="4">
        <f t="shared" si="573"/>
        <v>1519</v>
      </c>
      <c r="AI2080" t="e">
        <f t="shared" si="568"/>
        <v>#N/A</v>
      </c>
      <c r="AJ2080">
        <v>1932.67</v>
      </c>
      <c r="AK2080" s="2">
        <v>1932.67</v>
      </c>
      <c r="AL2080" s="2">
        <f t="shared" si="574"/>
        <v>1932.67</v>
      </c>
      <c r="AM2080" s="4"/>
      <c r="AN2080" t="e">
        <f>VLOOKUP([1]!Tabelle13[[#This Row],[Vlookup this ID for freight costs]],$AL$2:$AL$6811,2,FALSE)</f>
        <v>#REF!</v>
      </c>
      <c r="AP2080">
        <v>119.32</v>
      </c>
      <c r="AQ2080">
        <v>119.32</v>
      </c>
      <c r="AR2080" s="4">
        <v>27</v>
      </c>
      <c r="AS2080" s="4">
        <v>2</v>
      </c>
      <c r="AT2080" s="4">
        <v>2015</v>
      </c>
      <c r="AU2080" s="4">
        <v>30</v>
      </c>
      <c r="AV2080" s="4">
        <v>4</v>
      </c>
      <c r="AW2080" s="4">
        <v>2015</v>
      </c>
      <c r="AX2080" t="str">
        <f t="shared" si="569"/>
        <v>Delay</v>
      </c>
      <c r="AY2080">
        <f t="shared" si="570"/>
        <v>31</v>
      </c>
    </row>
    <row r="2081" spans="1:51" x14ac:dyDescent="0.2">
      <c r="A2081" s="3">
        <v>80860</v>
      </c>
      <c r="B2081" s="1" t="s">
        <v>215</v>
      </c>
      <c r="C2081" s="1" t="s">
        <v>89</v>
      </c>
      <c r="D2081" s="1" t="s">
        <v>266</v>
      </c>
      <c r="E2081" s="1" t="s">
        <v>53</v>
      </c>
      <c r="F2081" s="1" t="s">
        <v>53</v>
      </c>
      <c r="G2081" s="13" t="s">
        <v>868</v>
      </c>
      <c r="H2081" s="12">
        <v>40217</v>
      </c>
      <c r="I2081" s="12" t="s">
        <v>868</v>
      </c>
      <c r="J2081" s="12">
        <v>40217</v>
      </c>
      <c r="K2081" s="4">
        <v>2185</v>
      </c>
      <c r="L2081" s="1" t="s">
        <v>146</v>
      </c>
      <c r="M2081" s="1" t="s">
        <v>423</v>
      </c>
      <c r="N2081" s="1" t="s">
        <v>392</v>
      </c>
      <c r="O2081" s="1" t="s">
        <v>393</v>
      </c>
      <c r="P2081">
        <v>120</v>
      </c>
      <c r="Q2081">
        <v>6000</v>
      </c>
      <c r="R2081">
        <v>216960</v>
      </c>
      <c r="S2081">
        <v>36.159999999999997</v>
      </c>
      <c r="T2081">
        <v>0.3</v>
      </c>
      <c r="U2081">
        <f t="shared" si="566"/>
        <v>216959.99999999997</v>
      </c>
      <c r="V2081">
        <f t="shared" si="567"/>
        <v>720000</v>
      </c>
      <c r="W2081" s="1" t="s">
        <v>394</v>
      </c>
      <c r="X2081" s="1" t="s">
        <v>112</v>
      </c>
      <c r="Y2081" s="1" t="s">
        <v>112</v>
      </c>
      <c r="Z2081" s="3">
        <v>5055</v>
      </c>
      <c r="AA2081" s="4">
        <f t="shared" si="571"/>
        <v>1523</v>
      </c>
      <c r="AB2081" s="4">
        <f t="shared" si="575"/>
        <v>2903.2270060000001</v>
      </c>
      <c r="AC2081" s="4">
        <f t="shared" si="565"/>
        <v>1523</v>
      </c>
      <c r="AD2081" s="4">
        <f t="shared" si="572"/>
        <v>1447.180106888889</v>
      </c>
      <c r="AE2081" s="4">
        <v>1523</v>
      </c>
      <c r="AF2081" s="4">
        <v>1523</v>
      </c>
      <c r="AG2081" s="4">
        <f t="shared" si="573"/>
        <v>1523</v>
      </c>
      <c r="AI2081" t="e">
        <f t="shared" si="568"/>
        <v>#N/A</v>
      </c>
      <c r="AJ2081">
        <v>10051.89</v>
      </c>
      <c r="AK2081" s="2">
        <v>10051.89</v>
      </c>
      <c r="AL2081" s="2">
        <f t="shared" si="574"/>
        <v>10051.89</v>
      </c>
      <c r="AM2081" s="4"/>
      <c r="AN2081" t="e">
        <f>VLOOKUP([1]!Tabelle13[[#This Row],[Vlookup this ID for freight costs]],$AL$2:$AL$6811,2,FALSE)</f>
        <v>#REF!</v>
      </c>
      <c r="AP2081">
        <v>425.24</v>
      </c>
      <c r="AQ2081">
        <v>425.24</v>
      </c>
      <c r="AR2081" s="4">
        <v>8</v>
      </c>
      <c r="AS2081" s="4">
        <v>2</v>
      </c>
      <c r="AT2081" s="4">
        <v>2010</v>
      </c>
      <c r="AU2081" s="4">
        <v>8</v>
      </c>
      <c r="AV2081" s="4">
        <v>2</v>
      </c>
      <c r="AW2081" s="4">
        <v>2010</v>
      </c>
      <c r="AX2081" t="str">
        <f t="shared" si="569"/>
        <v>No Delay</v>
      </c>
      <c r="AY2081">
        <f t="shared" si="570"/>
        <v>0</v>
      </c>
    </row>
    <row r="2082" spans="1:51" x14ac:dyDescent="0.2">
      <c r="A2082" s="3">
        <v>86815</v>
      </c>
      <c r="B2082" s="1" t="s">
        <v>151</v>
      </c>
      <c r="C2082" s="1" t="s">
        <v>65</v>
      </c>
      <c r="D2082" s="1" t="s">
        <v>130</v>
      </c>
      <c r="E2082" s="1" t="s">
        <v>152</v>
      </c>
      <c r="F2082" s="1" t="s">
        <v>152</v>
      </c>
      <c r="G2082" s="13" t="s">
        <v>1529</v>
      </c>
      <c r="H2082" s="12">
        <v>42157</v>
      </c>
      <c r="I2082" s="12" t="s">
        <v>1786</v>
      </c>
      <c r="J2082" s="12">
        <v>42146</v>
      </c>
      <c r="K2082" s="4">
        <v>6583</v>
      </c>
      <c r="L2082" s="1" t="s">
        <v>146</v>
      </c>
      <c r="M2082" s="1" t="s">
        <v>132</v>
      </c>
      <c r="N2082" s="1" t="s">
        <v>275</v>
      </c>
      <c r="O2082" s="1" t="s">
        <v>93</v>
      </c>
      <c r="P2082">
        <v>60</v>
      </c>
      <c r="Q2082">
        <v>15000</v>
      </c>
      <c r="R2082">
        <v>97800</v>
      </c>
      <c r="S2082">
        <v>6.52</v>
      </c>
      <c r="T2082">
        <v>0.11</v>
      </c>
      <c r="U2082">
        <f t="shared" si="566"/>
        <v>97800</v>
      </c>
      <c r="V2082">
        <f t="shared" si="567"/>
        <v>900000</v>
      </c>
      <c r="W2082" s="1" t="s">
        <v>155</v>
      </c>
      <c r="X2082" s="1" t="s">
        <v>1236</v>
      </c>
      <c r="Y2082" s="1" t="s">
        <v>156</v>
      </c>
      <c r="Z2082" s="3">
        <v>7726</v>
      </c>
      <c r="AA2082" s="4">
        <f t="shared" si="571"/>
        <v>1547</v>
      </c>
      <c r="AB2082" s="4">
        <f t="shared" si="575"/>
        <v>3890.957206</v>
      </c>
      <c r="AC2082" s="4">
        <f t="shared" si="565"/>
        <v>1547</v>
      </c>
      <c r="AD2082" s="4">
        <f t="shared" si="572"/>
        <v>5090.0859971851851</v>
      </c>
      <c r="AE2082" s="4">
        <v>1547</v>
      </c>
      <c r="AF2082" s="4">
        <v>1547</v>
      </c>
      <c r="AG2082" s="4">
        <f t="shared" si="573"/>
        <v>1547</v>
      </c>
      <c r="AI2082" t="e">
        <f t="shared" si="568"/>
        <v>#N/A</v>
      </c>
      <c r="AJ2082">
        <v>3410</v>
      </c>
      <c r="AK2082" s="2">
        <v>3410</v>
      </c>
      <c r="AL2082" s="2">
        <f t="shared" si="574"/>
        <v>3410</v>
      </c>
      <c r="AM2082" s="4"/>
      <c r="AN2082" t="e">
        <f>VLOOKUP([1]!Tabelle13[[#This Row],[Vlookup this ID for freight costs]],$AL$2:$AL$6811,2,FALSE)</f>
        <v>#REF!</v>
      </c>
      <c r="AP2082">
        <v>115.11</v>
      </c>
      <c r="AQ2082">
        <v>115.11</v>
      </c>
      <c r="AR2082" s="4">
        <v>2</v>
      </c>
      <c r="AS2082" s="4">
        <v>6</v>
      </c>
      <c r="AT2082" s="4">
        <v>2015</v>
      </c>
      <c r="AU2082" s="4">
        <v>22</v>
      </c>
      <c r="AV2082" s="4">
        <v>5</v>
      </c>
      <c r="AW2082" s="4">
        <v>2015</v>
      </c>
      <c r="AX2082" t="str">
        <f t="shared" si="569"/>
        <v>No Delay</v>
      </c>
      <c r="AY2082">
        <f t="shared" si="570"/>
        <v>0</v>
      </c>
    </row>
    <row r="2083" spans="1:51" x14ac:dyDescent="0.2">
      <c r="A2083" s="3">
        <v>66094</v>
      </c>
      <c r="B2083" s="1" t="s">
        <v>151</v>
      </c>
      <c r="C2083" s="1" t="s">
        <v>65</v>
      </c>
      <c r="D2083" s="1" t="s">
        <v>52</v>
      </c>
      <c r="E2083" s="1" t="s">
        <v>53</v>
      </c>
      <c r="F2083" s="1" t="s">
        <v>53</v>
      </c>
      <c r="G2083" s="13" t="s">
        <v>1787</v>
      </c>
      <c r="H2083" s="12">
        <v>41743</v>
      </c>
      <c r="I2083" s="12" t="s">
        <v>1788</v>
      </c>
      <c r="J2083" s="12">
        <v>41744</v>
      </c>
      <c r="K2083" s="4">
        <v>5437</v>
      </c>
      <c r="L2083" s="1" t="s">
        <v>146</v>
      </c>
      <c r="M2083" s="1" t="s">
        <v>170</v>
      </c>
      <c r="N2083" s="1" t="s">
        <v>178</v>
      </c>
      <c r="O2083" s="1" t="s">
        <v>93</v>
      </c>
      <c r="P2083">
        <v>60</v>
      </c>
      <c r="Q2083">
        <v>25932</v>
      </c>
      <c r="R2083">
        <v>140810.76</v>
      </c>
      <c r="S2083">
        <v>5.43</v>
      </c>
      <c r="T2083">
        <v>0.09</v>
      </c>
      <c r="U2083">
        <f t="shared" si="566"/>
        <v>140810.75999999998</v>
      </c>
      <c r="V2083">
        <f t="shared" si="567"/>
        <v>1555920</v>
      </c>
      <c r="W2083" s="1" t="s">
        <v>155</v>
      </c>
      <c r="X2083" s="1" t="s">
        <v>1236</v>
      </c>
      <c r="Y2083" s="1" t="s">
        <v>156</v>
      </c>
      <c r="Z2083" s="3">
        <v>7726</v>
      </c>
      <c r="AA2083" s="4">
        <f t="shared" si="571"/>
        <v>1548</v>
      </c>
      <c r="AB2083" s="4">
        <f t="shared" si="575"/>
        <v>5090.7201556</v>
      </c>
      <c r="AC2083" s="4">
        <f t="shared" si="565"/>
        <v>1548</v>
      </c>
      <c r="AD2083" s="4">
        <f t="shared" si="572"/>
        <v>1548</v>
      </c>
      <c r="AE2083" s="4">
        <v>1548</v>
      </c>
      <c r="AF2083" s="4">
        <v>1548</v>
      </c>
      <c r="AG2083" s="4">
        <f t="shared" si="573"/>
        <v>1548</v>
      </c>
      <c r="AI2083" t="e">
        <f t="shared" si="568"/>
        <v>#N/A</v>
      </c>
      <c r="AJ2083">
        <v>11663.16</v>
      </c>
      <c r="AK2083" s="2">
        <v>11663.16</v>
      </c>
      <c r="AL2083" s="2">
        <f t="shared" si="574"/>
        <v>11663.16</v>
      </c>
      <c r="AM2083" s="4"/>
      <c r="AN2083" t="e">
        <f>VLOOKUP([1]!Tabelle13[[#This Row],[Vlookup this ID for freight costs]],$AL$2:$AL$6811,2,FALSE)</f>
        <v>#REF!</v>
      </c>
      <c r="AP2083">
        <v>144.75</v>
      </c>
      <c r="AQ2083">
        <v>144.75</v>
      </c>
      <c r="AR2083" s="4">
        <v>14</v>
      </c>
      <c r="AS2083" s="4">
        <v>4</v>
      </c>
      <c r="AT2083" s="4">
        <v>2014</v>
      </c>
      <c r="AU2083" s="4">
        <v>15</v>
      </c>
      <c r="AV2083" s="4">
        <v>4</v>
      </c>
      <c r="AW2083" s="4">
        <v>2014</v>
      </c>
      <c r="AX2083" t="str">
        <f t="shared" si="569"/>
        <v>Delay</v>
      </c>
      <c r="AY2083">
        <f t="shared" si="570"/>
        <v>1</v>
      </c>
    </row>
    <row r="2084" spans="1:51" x14ac:dyDescent="0.2">
      <c r="A2084" s="3">
        <v>51803</v>
      </c>
      <c r="B2084" s="1" t="s">
        <v>168</v>
      </c>
      <c r="C2084" s="1" t="s">
        <v>150</v>
      </c>
      <c r="D2084" s="1" t="s">
        <v>100</v>
      </c>
      <c r="E2084" s="1" t="s">
        <v>253</v>
      </c>
      <c r="F2084" s="1" t="s">
        <v>253</v>
      </c>
      <c r="G2084" s="13" t="s">
        <v>1789</v>
      </c>
      <c r="H2084" s="12">
        <v>40463</v>
      </c>
      <c r="I2084" s="12" t="s">
        <v>1789</v>
      </c>
      <c r="J2084" s="12">
        <v>40463</v>
      </c>
      <c r="K2084" s="4">
        <v>2787</v>
      </c>
      <c r="L2084" s="1" t="s">
        <v>146</v>
      </c>
      <c r="M2084" s="1" t="s">
        <v>170</v>
      </c>
      <c r="N2084" s="1" t="s">
        <v>167</v>
      </c>
      <c r="O2084" s="1" t="s">
        <v>93</v>
      </c>
      <c r="P2084">
        <v>30</v>
      </c>
      <c r="Q2084">
        <v>17701</v>
      </c>
      <c r="R2084">
        <v>79831.509999999995</v>
      </c>
      <c r="S2084">
        <v>4.51</v>
      </c>
      <c r="T2084">
        <v>0.15</v>
      </c>
      <c r="U2084">
        <f t="shared" si="566"/>
        <v>79831.509999999995</v>
      </c>
      <c r="V2084">
        <f t="shared" si="567"/>
        <v>531030</v>
      </c>
      <c r="W2084" s="1" t="s">
        <v>155</v>
      </c>
      <c r="X2084" s="1" t="s">
        <v>1236</v>
      </c>
      <c r="Y2084" s="1" t="s">
        <v>156</v>
      </c>
      <c r="Z2084" s="3">
        <v>8107</v>
      </c>
      <c r="AA2084" s="4">
        <f t="shared" si="571"/>
        <v>1552</v>
      </c>
      <c r="AB2084" s="4">
        <f t="shared" si="575"/>
        <v>4187.3860138</v>
      </c>
      <c r="AC2084" s="4">
        <f t="shared" si="565"/>
        <v>1552</v>
      </c>
      <c r="AD2084" s="4">
        <f t="shared" si="572"/>
        <v>1552</v>
      </c>
      <c r="AE2084" s="4">
        <v>1552</v>
      </c>
      <c r="AF2084" s="4">
        <v>1552</v>
      </c>
      <c r="AG2084" s="4">
        <f t="shared" si="573"/>
        <v>1552</v>
      </c>
      <c r="AI2084" t="e">
        <f t="shared" si="568"/>
        <v>#N/A</v>
      </c>
      <c r="AJ2084">
        <v>18114.34</v>
      </c>
      <c r="AK2084" s="2">
        <v>18114.34</v>
      </c>
      <c r="AL2084" s="2">
        <f t="shared" si="574"/>
        <v>18114.34</v>
      </c>
      <c r="AM2084" s="4"/>
      <c r="AN2084" t="e">
        <f>VLOOKUP([1]!Tabelle13[[#This Row],[Vlookup this ID for freight costs]],$AL$2:$AL$6811,2,FALSE)</f>
        <v>#REF!</v>
      </c>
      <c r="AP2084">
        <v>172.12</v>
      </c>
      <c r="AQ2084">
        <v>172.12</v>
      </c>
      <c r="AR2084" s="4">
        <v>12</v>
      </c>
      <c r="AS2084" s="4">
        <v>10</v>
      </c>
      <c r="AT2084" s="4">
        <v>2010</v>
      </c>
      <c r="AU2084" s="4">
        <v>12</v>
      </c>
      <c r="AV2084" s="4">
        <v>10</v>
      </c>
      <c r="AW2084" s="4">
        <v>2010</v>
      </c>
      <c r="AX2084" t="str">
        <f t="shared" si="569"/>
        <v>No Delay</v>
      </c>
      <c r="AY2084">
        <f t="shared" si="570"/>
        <v>0</v>
      </c>
    </row>
    <row r="2085" spans="1:51" x14ac:dyDescent="0.2">
      <c r="A2085" s="3">
        <v>11202</v>
      </c>
      <c r="B2085" s="1" t="s">
        <v>88</v>
      </c>
      <c r="C2085" s="1" t="s">
        <v>89</v>
      </c>
      <c r="D2085" s="1" t="s">
        <v>130</v>
      </c>
      <c r="E2085" s="1" t="s">
        <v>53</v>
      </c>
      <c r="F2085" s="1" t="s">
        <v>53</v>
      </c>
      <c r="G2085" s="13" t="s">
        <v>956</v>
      </c>
      <c r="H2085" s="12">
        <v>39408</v>
      </c>
      <c r="I2085" s="12" t="s">
        <v>956</v>
      </c>
      <c r="J2085" s="12">
        <v>39408</v>
      </c>
      <c r="K2085" s="4">
        <v>489</v>
      </c>
      <c r="L2085" s="1" t="s">
        <v>146</v>
      </c>
      <c r="M2085" s="1" t="s">
        <v>132</v>
      </c>
      <c r="N2085" s="1" t="s">
        <v>1221</v>
      </c>
      <c r="O2085" s="1" t="s">
        <v>446</v>
      </c>
      <c r="P2085">
        <v>180</v>
      </c>
      <c r="Q2085">
        <v>4077</v>
      </c>
      <c r="R2085">
        <v>69186.69</v>
      </c>
      <c r="S2085">
        <v>16.97</v>
      </c>
      <c r="T2085">
        <v>0.09</v>
      </c>
      <c r="U2085">
        <f t="shared" si="566"/>
        <v>69186.69</v>
      </c>
      <c r="V2085">
        <f t="shared" si="567"/>
        <v>733860</v>
      </c>
      <c r="W2085" s="1" t="s">
        <v>251</v>
      </c>
      <c r="X2085" s="1" t="s">
        <v>252</v>
      </c>
      <c r="Y2085" s="1" t="s">
        <v>252</v>
      </c>
      <c r="Z2085" s="3">
        <v>5027</v>
      </c>
      <c r="AA2085" s="4">
        <f t="shared" si="571"/>
        <v>1554</v>
      </c>
      <c r="AB2085" s="4">
        <f t="shared" si="575"/>
        <v>2692.1819866000001</v>
      </c>
      <c r="AC2085" s="4">
        <f t="shared" si="565"/>
        <v>1554</v>
      </c>
      <c r="AD2085" s="4">
        <f t="shared" si="572"/>
        <v>1554</v>
      </c>
      <c r="AE2085" s="4">
        <v>1554</v>
      </c>
      <c r="AF2085" s="4">
        <v>1554</v>
      </c>
      <c r="AG2085" s="4">
        <f t="shared" si="573"/>
        <v>1554</v>
      </c>
      <c r="AH2085" s="4">
        <v>82370</v>
      </c>
      <c r="AI2085">
        <f t="shared" si="568"/>
        <v>17496</v>
      </c>
      <c r="AJ2085">
        <v>4963</v>
      </c>
      <c r="AK2085" s="2">
        <v>4963</v>
      </c>
      <c r="AL2085" s="2">
        <f t="shared" si="574"/>
        <v>4963</v>
      </c>
      <c r="AM2085" s="4"/>
      <c r="AN2085" t="e">
        <f>VLOOKUP([1]!Tabelle13[[#This Row],[Vlookup this ID for freight costs]],$AL$2:$AL$6811,2,FALSE)</f>
        <v>#REF!</v>
      </c>
      <c r="AP2085">
        <v>110.7</v>
      </c>
      <c r="AQ2085">
        <v>110.7</v>
      </c>
      <c r="AR2085" s="4">
        <v>22</v>
      </c>
      <c r="AS2085" s="4">
        <v>11</v>
      </c>
      <c r="AT2085" s="4">
        <v>2007</v>
      </c>
      <c r="AU2085" s="4">
        <v>22</v>
      </c>
      <c r="AV2085" s="4">
        <v>11</v>
      </c>
      <c r="AW2085" s="4">
        <v>2007</v>
      </c>
      <c r="AX2085" t="str">
        <f t="shared" si="569"/>
        <v>No Delay</v>
      </c>
      <c r="AY2085">
        <f t="shared" si="570"/>
        <v>0</v>
      </c>
    </row>
    <row r="2086" spans="1:51" x14ac:dyDescent="0.2">
      <c r="A2086" s="3">
        <v>12127</v>
      </c>
      <c r="B2086" s="1" t="s">
        <v>88</v>
      </c>
      <c r="C2086" s="1" t="s">
        <v>89</v>
      </c>
      <c r="D2086" s="1" t="s">
        <v>130</v>
      </c>
      <c r="E2086" s="1" t="s">
        <v>53</v>
      </c>
      <c r="F2086" s="1" t="s">
        <v>53</v>
      </c>
      <c r="G2086" s="13" t="s">
        <v>956</v>
      </c>
      <c r="H2086" s="12">
        <v>39408</v>
      </c>
      <c r="I2086" s="12" t="s">
        <v>956</v>
      </c>
      <c r="J2086" s="12">
        <v>39408</v>
      </c>
      <c r="K2086" s="4">
        <v>496</v>
      </c>
      <c r="L2086" s="1" t="s">
        <v>146</v>
      </c>
      <c r="M2086" s="1" t="s">
        <v>132</v>
      </c>
      <c r="N2086" s="1" t="s">
        <v>163</v>
      </c>
      <c r="O2086" s="1" t="s">
        <v>93</v>
      </c>
      <c r="P2086">
        <v>60</v>
      </c>
      <c r="Q2086">
        <v>3260</v>
      </c>
      <c r="R2086">
        <v>228200</v>
      </c>
      <c r="S2086">
        <v>70</v>
      </c>
      <c r="T2086">
        <v>1.17</v>
      </c>
      <c r="U2086">
        <f t="shared" si="566"/>
        <v>228200</v>
      </c>
      <c r="V2086">
        <f t="shared" si="567"/>
        <v>195600</v>
      </c>
      <c r="W2086" s="1" t="s">
        <v>155</v>
      </c>
      <c r="X2086" s="1" t="s">
        <v>1236</v>
      </c>
      <c r="Y2086" s="1" t="s">
        <v>156</v>
      </c>
      <c r="Z2086" s="3">
        <v>9211</v>
      </c>
      <c r="AA2086" s="4">
        <f t="shared" si="571"/>
        <v>1554</v>
      </c>
      <c r="AB2086" s="4">
        <f t="shared" si="575"/>
        <v>2602.5180339999997</v>
      </c>
      <c r="AC2086" s="4">
        <f t="shared" si="565"/>
        <v>1554</v>
      </c>
      <c r="AD2086" s="4">
        <f t="shared" si="572"/>
        <v>1135</v>
      </c>
      <c r="AE2086" s="3" t="s">
        <v>1790</v>
      </c>
      <c r="AF2086" s="3">
        <v>1554</v>
      </c>
      <c r="AG2086" s="4">
        <f>AI2086</f>
        <v>1554</v>
      </c>
      <c r="AH2086" s="4">
        <v>11202</v>
      </c>
      <c r="AI2086">
        <f t="shared" si="568"/>
        <v>1554</v>
      </c>
      <c r="AJ2086" t="s">
        <v>1790</v>
      </c>
      <c r="AK2086" s="2">
        <v>4963</v>
      </c>
      <c r="AL2086" s="2">
        <f>AN2086</f>
        <v>4963</v>
      </c>
      <c r="AM2086" s="4">
        <v>11202</v>
      </c>
      <c r="AN2086">
        <f>INDEX($AJ$2:$AJ$6811,MATCH(AM2086,$A$2:$A$6811,0))</f>
        <v>4963</v>
      </c>
      <c r="AP2086">
        <v>365.12</v>
      </c>
      <c r="AQ2086">
        <v>365.12</v>
      </c>
      <c r="AR2086" s="4">
        <v>22</v>
      </c>
      <c r="AS2086" s="4">
        <v>11</v>
      </c>
      <c r="AT2086" s="4">
        <v>2007</v>
      </c>
      <c r="AU2086" s="4">
        <v>22</v>
      </c>
      <c r="AV2086" s="4">
        <v>11</v>
      </c>
      <c r="AW2086" s="4">
        <v>2007</v>
      </c>
      <c r="AX2086" t="str">
        <f t="shared" si="569"/>
        <v>No Delay</v>
      </c>
      <c r="AY2086">
        <f t="shared" si="570"/>
        <v>0</v>
      </c>
    </row>
    <row r="2087" spans="1:51" x14ac:dyDescent="0.2">
      <c r="A2087" s="3">
        <v>86192</v>
      </c>
      <c r="B2087" s="1" t="s">
        <v>151</v>
      </c>
      <c r="C2087" s="1" t="s">
        <v>65</v>
      </c>
      <c r="D2087" s="1" t="s">
        <v>130</v>
      </c>
      <c r="E2087" s="1" t="s">
        <v>152</v>
      </c>
      <c r="F2087" s="1" t="s">
        <v>152</v>
      </c>
      <c r="G2087" s="13" t="s">
        <v>746</v>
      </c>
      <c r="H2087" s="12">
        <v>42124</v>
      </c>
      <c r="I2087" s="12" t="s">
        <v>655</v>
      </c>
      <c r="J2087" s="12">
        <v>42114</v>
      </c>
      <c r="K2087" s="4">
        <v>6449</v>
      </c>
      <c r="L2087" s="1" t="s">
        <v>146</v>
      </c>
      <c r="M2087" s="1" t="s">
        <v>132</v>
      </c>
      <c r="N2087" s="1" t="s">
        <v>178</v>
      </c>
      <c r="O2087" s="1" t="s">
        <v>93</v>
      </c>
      <c r="P2087">
        <v>60</v>
      </c>
      <c r="Q2087">
        <v>793</v>
      </c>
      <c r="R2087">
        <v>4226.6899999999996</v>
      </c>
      <c r="S2087">
        <v>5.33</v>
      </c>
      <c r="T2087">
        <v>0.09</v>
      </c>
      <c r="U2087">
        <f t="shared" si="566"/>
        <v>4226.6900000000005</v>
      </c>
      <c r="V2087">
        <f t="shared" si="567"/>
        <v>47580</v>
      </c>
      <c r="W2087" s="1" t="s">
        <v>155</v>
      </c>
      <c r="X2087" s="1" t="s">
        <v>1236</v>
      </c>
      <c r="Y2087" s="1" t="s">
        <v>156</v>
      </c>
      <c r="Z2087" s="3">
        <v>7726</v>
      </c>
      <c r="AA2087" s="4">
        <f t="shared" si="571"/>
        <v>1554</v>
      </c>
      <c r="AB2087" s="4">
        <f t="shared" si="575"/>
        <v>2331.7702113999999</v>
      </c>
      <c r="AC2087" s="4">
        <f t="shared" si="565"/>
        <v>1554</v>
      </c>
      <c r="AD2087" s="4">
        <f t="shared" si="572"/>
        <v>1554</v>
      </c>
      <c r="AE2087" s="3" t="s">
        <v>1791</v>
      </c>
      <c r="AF2087" s="3">
        <v>1554</v>
      </c>
      <c r="AG2087" s="4">
        <f>AI2087</f>
        <v>1554</v>
      </c>
      <c r="AH2087" s="4">
        <v>82795</v>
      </c>
      <c r="AI2087">
        <f t="shared" si="568"/>
        <v>1554</v>
      </c>
      <c r="AJ2087" t="s">
        <v>1791</v>
      </c>
      <c r="AK2087" s="2">
        <v>3583</v>
      </c>
      <c r="AL2087" s="2">
        <f>AN2087</f>
        <v>3583</v>
      </c>
      <c r="AM2087" s="4">
        <v>82795</v>
      </c>
      <c r="AN2087">
        <f>INDEX($AJ$2:$AJ$6811,MATCH(AM2087,$A$2:$A$6811,0))</f>
        <v>3583</v>
      </c>
      <c r="AP2087">
        <v>4.3499999999999996</v>
      </c>
      <c r="AQ2087">
        <v>4.3499999999999996</v>
      </c>
      <c r="AR2087" s="4">
        <v>30</v>
      </c>
      <c r="AS2087" s="4">
        <v>4</v>
      </c>
      <c r="AT2087" s="4">
        <v>2015</v>
      </c>
      <c r="AU2087" s="4">
        <v>20</v>
      </c>
      <c r="AV2087" s="4">
        <v>4</v>
      </c>
      <c r="AW2087" s="4">
        <v>2015</v>
      </c>
      <c r="AX2087" t="str">
        <f t="shared" si="569"/>
        <v>No Delay</v>
      </c>
      <c r="AY2087">
        <f t="shared" si="570"/>
        <v>0</v>
      </c>
    </row>
    <row r="2088" spans="1:51" x14ac:dyDescent="0.2">
      <c r="A2088" s="3">
        <v>82795</v>
      </c>
      <c r="B2088" s="1" t="s">
        <v>151</v>
      </c>
      <c r="C2088" s="1" t="s">
        <v>65</v>
      </c>
      <c r="D2088" s="1" t="s">
        <v>130</v>
      </c>
      <c r="E2088" s="1" t="s">
        <v>152</v>
      </c>
      <c r="F2088" s="1" t="s">
        <v>152</v>
      </c>
      <c r="G2088" s="13" t="s">
        <v>746</v>
      </c>
      <c r="H2088" s="12">
        <v>42124</v>
      </c>
      <c r="I2088" s="12" t="s">
        <v>655</v>
      </c>
      <c r="J2088" s="12">
        <v>42114</v>
      </c>
      <c r="K2088" s="4">
        <v>6439</v>
      </c>
      <c r="L2088" s="1" t="s">
        <v>146</v>
      </c>
      <c r="M2088" s="1" t="s">
        <v>132</v>
      </c>
      <c r="N2088" s="1" t="s">
        <v>178</v>
      </c>
      <c r="O2088" s="1" t="s">
        <v>93</v>
      </c>
      <c r="P2088">
        <v>60</v>
      </c>
      <c r="Q2088">
        <v>21347</v>
      </c>
      <c r="R2088">
        <v>113779.51</v>
      </c>
      <c r="S2088">
        <v>5.33</v>
      </c>
      <c r="T2088">
        <v>0.09</v>
      </c>
      <c r="U2088">
        <f t="shared" si="566"/>
        <v>113779.51</v>
      </c>
      <c r="V2088">
        <f t="shared" si="567"/>
        <v>1280820</v>
      </c>
      <c r="W2088" s="1" t="s">
        <v>204</v>
      </c>
      <c r="X2088" s="1" t="s">
        <v>1236</v>
      </c>
      <c r="Y2088" s="1" t="s">
        <v>205</v>
      </c>
      <c r="Z2088" s="3">
        <v>7364</v>
      </c>
      <c r="AA2088" s="4">
        <f t="shared" si="571"/>
        <v>1554</v>
      </c>
      <c r="AB2088" s="4">
        <f t="shared" si="575"/>
        <v>4587.5264926</v>
      </c>
      <c r="AC2088" s="4">
        <f t="shared" si="565"/>
        <v>1554</v>
      </c>
      <c r="AD2088" s="4">
        <f t="shared" si="572"/>
        <v>1554</v>
      </c>
      <c r="AE2088" s="4">
        <v>1554</v>
      </c>
      <c r="AF2088" s="4">
        <v>1554</v>
      </c>
      <c r="AG2088" s="4">
        <f>AE2088</f>
        <v>1554</v>
      </c>
      <c r="AI2088" t="e">
        <f t="shared" si="568"/>
        <v>#N/A</v>
      </c>
      <c r="AJ2088">
        <v>3583</v>
      </c>
      <c r="AK2088" s="2">
        <v>3583</v>
      </c>
      <c r="AL2088" s="2">
        <f>AJ2088</f>
        <v>3583</v>
      </c>
      <c r="AM2088" s="4"/>
      <c r="AN2088" t="e">
        <f>VLOOKUP([1]!Tabelle13[[#This Row],[Vlookup this ID for freight costs]],$AL$2:$AL$6811,2,FALSE)</f>
        <v>#REF!</v>
      </c>
      <c r="AP2088">
        <v>116.97</v>
      </c>
      <c r="AQ2088">
        <v>116.97</v>
      </c>
      <c r="AR2088" s="4">
        <v>30</v>
      </c>
      <c r="AS2088" s="4">
        <v>4</v>
      </c>
      <c r="AT2088" s="4">
        <v>2015</v>
      </c>
      <c r="AU2088" s="4">
        <v>20</v>
      </c>
      <c r="AV2088" s="4">
        <v>4</v>
      </c>
      <c r="AW2088" s="4">
        <v>2015</v>
      </c>
      <c r="AX2088" t="str">
        <f t="shared" si="569"/>
        <v>No Delay</v>
      </c>
      <c r="AY2088">
        <f t="shared" si="570"/>
        <v>0</v>
      </c>
    </row>
    <row r="2089" spans="1:51" x14ac:dyDescent="0.2">
      <c r="A2089" s="3">
        <v>10819</v>
      </c>
      <c r="B2089" s="1" t="s">
        <v>98</v>
      </c>
      <c r="C2089" s="1" t="s">
        <v>99</v>
      </c>
      <c r="D2089" s="1" t="s">
        <v>130</v>
      </c>
      <c r="E2089" s="1" t="s">
        <v>53</v>
      </c>
      <c r="F2089" s="1" t="s">
        <v>53</v>
      </c>
      <c r="G2089" s="13" t="s">
        <v>1792</v>
      </c>
      <c r="H2089" s="12">
        <v>39233</v>
      </c>
      <c r="I2089" s="12" t="s">
        <v>1792</v>
      </c>
      <c r="J2089" s="12">
        <v>39233</v>
      </c>
      <c r="K2089" s="4">
        <v>170</v>
      </c>
      <c r="L2089" s="1" t="s">
        <v>56</v>
      </c>
      <c r="M2089" s="1" t="s">
        <v>132</v>
      </c>
      <c r="N2089" s="1" t="s">
        <v>136</v>
      </c>
      <c r="O2089" s="1" t="s">
        <v>137</v>
      </c>
      <c r="P2089">
        <v>25</v>
      </c>
      <c r="Q2089">
        <v>8009</v>
      </c>
      <c r="R2089">
        <v>160180</v>
      </c>
      <c r="S2089">
        <v>20</v>
      </c>
      <c r="T2089">
        <v>0.8</v>
      </c>
      <c r="U2089">
        <f t="shared" si="566"/>
        <v>160180</v>
      </c>
      <c r="V2089">
        <f t="shared" si="567"/>
        <v>200225</v>
      </c>
      <c r="W2089" s="1" t="s">
        <v>138</v>
      </c>
      <c r="X2089" s="1" t="s">
        <v>139</v>
      </c>
      <c r="Y2089" s="1" t="s">
        <v>139</v>
      </c>
      <c r="Z2089" s="3">
        <v>10652</v>
      </c>
      <c r="AA2089" s="4">
        <f>AB2089</f>
        <v>2050.4337901569997</v>
      </c>
      <c r="AB2089" s="2">
        <f xml:space="preserve"> 499.719501971+0.138671589*Q2089-4.826180831*P2089+0.003500737*R2089</f>
        <v>2050.4337901569997</v>
      </c>
      <c r="AC2089" s="4">
        <f>AD2089</f>
        <v>2050.4337901569997</v>
      </c>
      <c r="AD2089" s="4">
        <f t="shared" si="572"/>
        <v>2050.4337901569997</v>
      </c>
      <c r="AE2089" s="4" t="s">
        <v>62</v>
      </c>
      <c r="AG2089" s="4" t="str">
        <f>AE2089</f>
        <v>Weight Captured Separately</v>
      </c>
      <c r="AH2089" s="4">
        <v>83772</v>
      </c>
      <c r="AI2089">
        <f t="shared" si="568"/>
        <v>28696</v>
      </c>
      <c r="AJ2089">
        <v>12740.42</v>
      </c>
      <c r="AK2089" s="2">
        <v>12740.42</v>
      </c>
      <c r="AL2089" s="2">
        <f>AJ2089</f>
        <v>12740.42</v>
      </c>
      <c r="AM2089" s="4"/>
      <c r="AN2089" t="e">
        <f>VLOOKUP([1]!Tabelle13[[#This Row],[Vlookup this ID for freight costs]],$AL$2:$AL$6811,2,FALSE)</f>
        <v>#REF!</v>
      </c>
      <c r="AO2089">
        <f>IF(AK:AK="",AC:AC*6.242+1.383 -2.844 + 3.145 -2.265  -2.026,AK:AK)</f>
        <v>12740.42</v>
      </c>
      <c r="AP2089">
        <v>0</v>
      </c>
      <c r="AR2089" s="4">
        <v>31</v>
      </c>
      <c r="AS2089" s="4">
        <v>5</v>
      </c>
      <c r="AT2089" s="4">
        <v>2007</v>
      </c>
      <c r="AU2089" s="4">
        <v>31</v>
      </c>
      <c r="AV2089" s="4">
        <v>5</v>
      </c>
      <c r="AW2089" s="4">
        <v>2007</v>
      </c>
      <c r="AX2089" t="str">
        <f t="shared" si="569"/>
        <v>No Delay</v>
      </c>
      <c r="AY2089">
        <f t="shared" si="570"/>
        <v>0</v>
      </c>
    </row>
    <row r="2090" spans="1:51" x14ac:dyDescent="0.2">
      <c r="A2090" s="3">
        <v>83981</v>
      </c>
      <c r="B2090" s="1" t="s">
        <v>215</v>
      </c>
      <c r="C2090" s="1" t="s">
        <v>89</v>
      </c>
      <c r="D2090" s="1" t="s">
        <v>130</v>
      </c>
      <c r="E2090" s="1" t="s">
        <v>53</v>
      </c>
      <c r="F2090" s="1" t="s">
        <v>53</v>
      </c>
      <c r="G2090" s="13" t="s">
        <v>504</v>
      </c>
      <c r="H2090" s="12">
        <v>40246</v>
      </c>
      <c r="I2090" s="12" t="s">
        <v>573</v>
      </c>
      <c r="J2090" s="12">
        <v>40238</v>
      </c>
      <c r="K2090" s="4">
        <v>2203</v>
      </c>
      <c r="L2090" s="1" t="s">
        <v>146</v>
      </c>
      <c r="M2090" s="1" t="s">
        <v>132</v>
      </c>
      <c r="N2090" s="1" t="s">
        <v>218</v>
      </c>
      <c r="O2090" s="1" t="s">
        <v>93</v>
      </c>
      <c r="P2090">
        <v>90</v>
      </c>
      <c r="Q2090">
        <v>2066</v>
      </c>
      <c r="R2090">
        <v>20804.62</v>
      </c>
      <c r="S2090">
        <v>10.07</v>
      </c>
      <c r="T2090">
        <v>0.11</v>
      </c>
      <c r="U2090">
        <f t="shared" si="566"/>
        <v>20804.62</v>
      </c>
      <c r="V2090">
        <f t="shared" si="567"/>
        <v>185940</v>
      </c>
      <c r="W2090" s="1" t="s">
        <v>155</v>
      </c>
      <c r="X2090" s="1" t="s">
        <v>1236</v>
      </c>
      <c r="Y2090" s="1" t="s">
        <v>156</v>
      </c>
      <c r="Z2090" s="3">
        <v>9211</v>
      </c>
      <c r="AA2090" s="4">
        <f t="shared" si="571"/>
        <v>1560</v>
      </c>
      <c r="AB2090" s="4">
        <f t="shared" ref="AB2090:AB2108" si="576" xml:space="preserve"> 2244.740206  + 0.1097478*Q2090</f>
        <v>2471.4791608</v>
      </c>
      <c r="AC2090" s="4">
        <f t="shared" ref="AC2090:AC2108" si="577">AF2090</f>
        <v>1560</v>
      </c>
      <c r="AD2090" s="4">
        <f t="shared" si="572"/>
        <v>701</v>
      </c>
      <c r="AE2090" s="4">
        <v>1560</v>
      </c>
      <c r="AF2090" s="4">
        <v>1560</v>
      </c>
      <c r="AG2090" s="4">
        <f>AE2090</f>
        <v>1560</v>
      </c>
      <c r="AI2090" t="e">
        <f t="shared" si="568"/>
        <v>#N/A</v>
      </c>
      <c r="AJ2090">
        <v>3688.33</v>
      </c>
      <c r="AK2090" s="2">
        <v>3688.33</v>
      </c>
      <c r="AL2090" s="2">
        <f>AJ2090</f>
        <v>3688.33</v>
      </c>
      <c r="AM2090" s="4"/>
      <c r="AN2090" t="e">
        <f>VLOOKUP([1]!Tabelle13[[#This Row],[Vlookup this ID for freight costs]],$AL$2:$AL$6811,2,FALSE)</f>
        <v>#REF!</v>
      </c>
      <c r="AP2090">
        <v>40.78</v>
      </c>
      <c r="AQ2090">
        <v>40.78</v>
      </c>
      <c r="AR2090" s="4">
        <v>9</v>
      </c>
      <c r="AS2090" s="4">
        <v>4</v>
      </c>
      <c r="AT2090" s="4">
        <v>2010</v>
      </c>
      <c r="AU2090" s="4">
        <v>1</v>
      </c>
      <c r="AV2090" s="4">
        <v>4</v>
      </c>
      <c r="AW2090" s="4">
        <v>2010</v>
      </c>
      <c r="AX2090" t="str">
        <f t="shared" si="569"/>
        <v>No Delay</v>
      </c>
      <c r="AY2090">
        <f t="shared" si="570"/>
        <v>0</v>
      </c>
    </row>
    <row r="2091" spans="1:51" x14ac:dyDescent="0.2">
      <c r="A2091" s="3">
        <v>84528</v>
      </c>
      <c r="B2091" s="1" t="s">
        <v>215</v>
      </c>
      <c r="C2091" s="1" t="s">
        <v>89</v>
      </c>
      <c r="D2091" s="1" t="s">
        <v>130</v>
      </c>
      <c r="E2091" s="1" t="s">
        <v>53</v>
      </c>
      <c r="F2091" s="1" t="s">
        <v>53</v>
      </c>
      <c r="G2091" s="13" t="s">
        <v>504</v>
      </c>
      <c r="H2091" s="12">
        <v>40246</v>
      </c>
      <c r="I2091" s="12" t="s">
        <v>573</v>
      </c>
      <c r="J2091" s="12">
        <v>40238</v>
      </c>
      <c r="K2091" s="4">
        <v>2204</v>
      </c>
      <c r="L2091" s="1" t="s">
        <v>146</v>
      </c>
      <c r="M2091" s="1" t="s">
        <v>132</v>
      </c>
      <c r="N2091" s="1" t="s">
        <v>420</v>
      </c>
      <c r="O2091" s="1" t="s">
        <v>93</v>
      </c>
      <c r="P2091">
        <v>100</v>
      </c>
      <c r="Q2091">
        <v>2152</v>
      </c>
      <c r="R2091">
        <v>10760</v>
      </c>
      <c r="S2091">
        <v>5</v>
      </c>
      <c r="T2091">
        <v>0.05</v>
      </c>
      <c r="U2091">
        <f t="shared" si="566"/>
        <v>10760</v>
      </c>
      <c r="V2091">
        <f t="shared" si="567"/>
        <v>215200</v>
      </c>
      <c r="W2091" s="1" t="s">
        <v>155</v>
      </c>
      <c r="X2091" s="1" t="s">
        <v>1236</v>
      </c>
      <c r="Y2091" s="1" t="s">
        <v>156</v>
      </c>
      <c r="Z2091" s="3">
        <v>9211</v>
      </c>
      <c r="AA2091" s="4">
        <f t="shared" si="571"/>
        <v>1560</v>
      </c>
      <c r="AB2091" s="4">
        <f t="shared" si="576"/>
        <v>2480.9174715999998</v>
      </c>
      <c r="AC2091" s="4">
        <f t="shared" si="577"/>
        <v>1560</v>
      </c>
      <c r="AD2091" s="4">
        <f t="shared" si="572"/>
        <v>1560</v>
      </c>
      <c r="AE2091" s="3" t="s">
        <v>1793</v>
      </c>
      <c r="AF2091" s="3">
        <v>1560</v>
      </c>
      <c r="AG2091" s="4">
        <f>AI2091</f>
        <v>1560</v>
      </c>
      <c r="AH2091" s="4">
        <v>83981</v>
      </c>
      <c r="AI2091">
        <f t="shared" si="568"/>
        <v>1560</v>
      </c>
      <c r="AJ2091" t="s">
        <v>1793</v>
      </c>
      <c r="AK2091" s="2">
        <v>3688.33</v>
      </c>
      <c r="AL2091" s="2">
        <f>AN2091</f>
        <v>3688.33</v>
      </c>
      <c r="AM2091" s="4">
        <v>83981</v>
      </c>
      <c r="AN2091">
        <f>INDEX($AJ$2:$AJ$6811,MATCH(AM2091,$A$2:$A$6811,0))</f>
        <v>3688.33</v>
      </c>
      <c r="AP2091">
        <v>21.09</v>
      </c>
      <c r="AQ2091">
        <v>21.09</v>
      </c>
      <c r="AR2091" s="4">
        <v>9</v>
      </c>
      <c r="AS2091" s="4">
        <v>4</v>
      </c>
      <c r="AT2091" s="4">
        <v>2010</v>
      </c>
      <c r="AU2091" s="4">
        <v>1</v>
      </c>
      <c r="AV2091" s="4">
        <v>4</v>
      </c>
      <c r="AW2091" s="4">
        <v>2010</v>
      </c>
      <c r="AX2091" t="str">
        <f t="shared" si="569"/>
        <v>No Delay</v>
      </c>
      <c r="AY2091">
        <f t="shared" si="570"/>
        <v>0</v>
      </c>
    </row>
    <row r="2092" spans="1:51" x14ac:dyDescent="0.2">
      <c r="A2092" s="3">
        <v>84530</v>
      </c>
      <c r="B2092" s="1" t="s">
        <v>215</v>
      </c>
      <c r="C2092" s="1" t="s">
        <v>89</v>
      </c>
      <c r="D2092" s="1" t="s">
        <v>130</v>
      </c>
      <c r="E2092" s="1" t="s">
        <v>53</v>
      </c>
      <c r="F2092" s="1" t="s">
        <v>53</v>
      </c>
      <c r="G2092" s="13" t="s">
        <v>504</v>
      </c>
      <c r="H2092" s="12">
        <v>40246</v>
      </c>
      <c r="I2092" s="12" t="s">
        <v>573</v>
      </c>
      <c r="J2092" s="12">
        <v>40238</v>
      </c>
      <c r="K2092" s="4">
        <v>2205</v>
      </c>
      <c r="L2092" s="1" t="s">
        <v>146</v>
      </c>
      <c r="M2092" s="1" t="s">
        <v>132</v>
      </c>
      <c r="N2092" s="1" t="s">
        <v>284</v>
      </c>
      <c r="O2092" s="1" t="s">
        <v>93</v>
      </c>
      <c r="P2092">
        <v>30</v>
      </c>
      <c r="Q2092">
        <v>1596</v>
      </c>
      <c r="R2092">
        <v>3575.04</v>
      </c>
      <c r="S2092">
        <v>2.2400000000000002</v>
      </c>
      <c r="T2092">
        <v>7.0000000000000007E-2</v>
      </c>
      <c r="U2092">
        <f t="shared" si="566"/>
        <v>3575.0400000000004</v>
      </c>
      <c r="V2092">
        <f t="shared" si="567"/>
        <v>47880</v>
      </c>
      <c r="W2092" s="1" t="s">
        <v>155</v>
      </c>
      <c r="X2092" s="1" t="s">
        <v>1236</v>
      </c>
      <c r="Y2092" s="1" t="s">
        <v>156</v>
      </c>
      <c r="Z2092" s="3">
        <v>9211</v>
      </c>
      <c r="AA2092" s="4">
        <f t="shared" si="571"/>
        <v>1560</v>
      </c>
      <c r="AB2092" s="4">
        <f t="shared" si="576"/>
        <v>2419.8976948</v>
      </c>
      <c r="AC2092" s="4">
        <f t="shared" si="577"/>
        <v>1560</v>
      </c>
      <c r="AD2092" s="4">
        <f t="shared" si="572"/>
        <v>3778.5</v>
      </c>
      <c r="AE2092" s="3" t="s">
        <v>1793</v>
      </c>
      <c r="AF2092" s="3">
        <v>1560</v>
      </c>
      <c r="AG2092" s="4">
        <f>AI2092</f>
        <v>1560</v>
      </c>
      <c r="AH2092" s="4">
        <v>83981</v>
      </c>
      <c r="AI2092">
        <f t="shared" si="568"/>
        <v>1560</v>
      </c>
      <c r="AJ2092" t="s">
        <v>1793</v>
      </c>
      <c r="AK2092" s="2">
        <v>3688.33</v>
      </c>
      <c r="AL2092" s="2">
        <f>AN2092</f>
        <v>3688.33</v>
      </c>
      <c r="AM2092" s="4">
        <v>83981</v>
      </c>
      <c r="AN2092">
        <f>INDEX($AJ$2:$AJ$6811,MATCH(AM2092,$A$2:$A$6811,0))</f>
        <v>3688.33</v>
      </c>
      <c r="AP2092">
        <v>7.01</v>
      </c>
      <c r="AQ2092">
        <v>7.01</v>
      </c>
      <c r="AR2092" s="4">
        <v>9</v>
      </c>
      <c r="AS2092" s="4">
        <v>4</v>
      </c>
      <c r="AT2092" s="4">
        <v>2010</v>
      </c>
      <c r="AU2092" s="4">
        <v>1</v>
      </c>
      <c r="AV2092" s="4">
        <v>4</v>
      </c>
      <c r="AW2092" s="4">
        <v>2010</v>
      </c>
      <c r="AX2092" t="str">
        <f t="shared" si="569"/>
        <v>No Delay</v>
      </c>
      <c r="AY2092">
        <f t="shared" si="570"/>
        <v>0</v>
      </c>
    </row>
    <row r="2093" spans="1:51" x14ac:dyDescent="0.2">
      <c r="A2093" s="3">
        <v>84531</v>
      </c>
      <c r="B2093" s="1" t="s">
        <v>215</v>
      </c>
      <c r="C2093" s="1" t="s">
        <v>89</v>
      </c>
      <c r="D2093" s="1" t="s">
        <v>130</v>
      </c>
      <c r="E2093" s="1" t="s">
        <v>53</v>
      </c>
      <c r="F2093" s="1" t="s">
        <v>53</v>
      </c>
      <c r="G2093" s="13" t="s">
        <v>504</v>
      </c>
      <c r="H2093" s="12">
        <v>40246</v>
      </c>
      <c r="I2093" s="12" t="s">
        <v>573</v>
      </c>
      <c r="J2093" s="12">
        <v>40238</v>
      </c>
      <c r="K2093" s="4">
        <v>2206</v>
      </c>
      <c r="L2093" s="1" t="s">
        <v>146</v>
      </c>
      <c r="M2093" s="1" t="s">
        <v>132</v>
      </c>
      <c r="N2093" s="1" t="s">
        <v>275</v>
      </c>
      <c r="O2093" s="1" t="s">
        <v>93</v>
      </c>
      <c r="P2093">
        <v>60</v>
      </c>
      <c r="Q2093">
        <v>6584</v>
      </c>
      <c r="R2093">
        <v>57675.839999999997</v>
      </c>
      <c r="S2093">
        <v>8.76</v>
      </c>
      <c r="T2093">
        <v>0.15</v>
      </c>
      <c r="U2093">
        <f t="shared" si="566"/>
        <v>57675.839999999997</v>
      </c>
      <c r="V2093">
        <f t="shared" si="567"/>
        <v>395040</v>
      </c>
      <c r="W2093" s="1" t="s">
        <v>160</v>
      </c>
      <c r="X2093" s="1" t="s">
        <v>1236</v>
      </c>
      <c r="Y2093" s="1" t="s">
        <v>161</v>
      </c>
      <c r="Z2093" s="3">
        <v>8828</v>
      </c>
      <c r="AA2093" s="4">
        <f t="shared" si="571"/>
        <v>1560</v>
      </c>
      <c r="AB2093" s="4">
        <f t="shared" si="576"/>
        <v>2967.3197212</v>
      </c>
      <c r="AC2093" s="4">
        <f t="shared" si="577"/>
        <v>1560</v>
      </c>
      <c r="AD2093" s="4">
        <f t="shared" si="572"/>
        <v>1560</v>
      </c>
      <c r="AE2093" s="3" t="s">
        <v>1793</v>
      </c>
      <c r="AF2093" s="3">
        <v>1560</v>
      </c>
      <c r="AG2093" s="4">
        <f>AI2093</f>
        <v>1560</v>
      </c>
      <c r="AH2093" s="4">
        <v>83981</v>
      </c>
      <c r="AI2093">
        <f t="shared" si="568"/>
        <v>1560</v>
      </c>
      <c r="AJ2093" t="s">
        <v>1793</v>
      </c>
      <c r="AK2093" s="2">
        <v>3688.33</v>
      </c>
      <c r="AL2093" s="2">
        <f>AN2093</f>
        <v>3688.33</v>
      </c>
      <c r="AM2093" s="4">
        <v>83981</v>
      </c>
      <c r="AN2093">
        <f>INDEX($AJ$2:$AJ$6811,MATCH(AM2093,$A$2:$A$6811,0))</f>
        <v>3688.33</v>
      </c>
      <c r="AP2093">
        <v>113.04</v>
      </c>
      <c r="AQ2093">
        <v>113.04</v>
      </c>
      <c r="AR2093" s="4">
        <v>9</v>
      </c>
      <c r="AS2093" s="4">
        <v>4</v>
      </c>
      <c r="AT2093" s="4">
        <v>2010</v>
      </c>
      <c r="AU2093" s="4">
        <v>1</v>
      </c>
      <c r="AV2093" s="4">
        <v>4</v>
      </c>
      <c r="AW2093" s="4">
        <v>2010</v>
      </c>
      <c r="AX2093" t="str">
        <f t="shared" si="569"/>
        <v>No Delay</v>
      </c>
      <c r="AY2093">
        <f t="shared" si="570"/>
        <v>0</v>
      </c>
    </row>
    <row r="2094" spans="1:51" x14ac:dyDescent="0.2">
      <c r="A2094" s="3">
        <v>84532</v>
      </c>
      <c r="B2094" s="1" t="s">
        <v>215</v>
      </c>
      <c r="C2094" s="1" t="s">
        <v>89</v>
      </c>
      <c r="D2094" s="1" t="s">
        <v>130</v>
      </c>
      <c r="E2094" s="1" t="s">
        <v>53</v>
      </c>
      <c r="F2094" s="1" t="s">
        <v>53</v>
      </c>
      <c r="G2094" s="13" t="s">
        <v>504</v>
      </c>
      <c r="H2094" s="12">
        <v>40246</v>
      </c>
      <c r="I2094" s="12" t="s">
        <v>573</v>
      </c>
      <c r="J2094" s="12">
        <v>40238</v>
      </c>
      <c r="K2094" s="4">
        <v>2207</v>
      </c>
      <c r="L2094" s="1" t="s">
        <v>146</v>
      </c>
      <c r="M2094" s="1" t="s">
        <v>132</v>
      </c>
      <c r="N2094" s="1" t="s">
        <v>527</v>
      </c>
      <c r="O2094" s="1" t="s">
        <v>93</v>
      </c>
      <c r="P2094">
        <v>240</v>
      </c>
      <c r="Q2094">
        <v>1431</v>
      </c>
      <c r="R2094">
        <v>2747.52</v>
      </c>
      <c r="S2094">
        <v>1.92</v>
      </c>
      <c r="T2094">
        <v>0.01</v>
      </c>
      <c r="U2094">
        <f t="shared" si="566"/>
        <v>2747.52</v>
      </c>
      <c r="V2094">
        <f t="shared" si="567"/>
        <v>343440</v>
      </c>
      <c r="W2094" s="1" t="s">
        <v>155</v>
      </c>
      <c r="X2094" s="1" t="s">
        <v>1236</v>
      </c>
      <c r="Y2094" s="1" t="s">
        <v>156</v>
      </c>
      <c r="Z2094" s="3">
        <v>9211</v>
      </c>
      <c r="AA2094" s="4">
        <f t="shared" si="571"/>
        <v>1560</v>
      </c>
      <c r="AB2094" s="4">
        <f t="shared" si="576"/>
        <v>2401.7893077999997</v>
      </c>
      <c r="AC2094" s="4">
        <f t="shared" si="577"/>
        <v>1560</v>
      </c>
      <c r="AD2094" s="4">
        <f t="shared" si="572"/>
        <v>1560</v>
      </c>
      <c r="AE2094" s="3" t="s">
        <v>1793</v>
      </c>
      <c r="AF2094" s="3">
        <v>1560</v>
      </c>
      <c r="AG2094" s="4">
        <f>AI2094</f>
        <v>1560</v>
      </c>
      <c r="AH2094" s="4">
        <v>83981</v>
      </c>
      <c r="AI2094">
        <f t="shared" si="568"/>
        <v>1560</v>
      </c>
      <c r="AJ2094" t="s">
        <v>1793</v>
      </c>
      <c r="AK2094" s="2">
        <v>3688.33</v>
      </c>
      <c r="AL2094" s="2">
        <f>AN2094</f>
        <v>3688.33</v>
      </c>
      <c r="AM2094" s="4">
        <v>83981</v>
      </c>
      <c r="AN2094">
        <f>INDEX($AJ$2:$AJ$6811,MATCH(AM2094,$A$2:$A$6811,0))</f>
        <v>3688.33</v>
      </c>
      <c r="AP2094">
        <v>5.39</v>
      </c>
      <c r="AQ2094">
        <v>5.39</v>
      </c>
      <c r="AR2094" s="4">
        <v>9</v>
      </c>
      <c r="AS2094" s="4">
        <v>4</v>
      </c>
      <c r="AT2094" s="4">
        <v>2010</v>
      </c>
      <c r="AU2094" s="4">
        <v>1</v>
      </c>
      <c r="AV2094" s="4">
        <v>4</v>
      </c>
      <c r="AW2094" s="4">
        <v>2010</v>
      </c>
      <c r="AX2094" t="str">
        <f t="shared" si="569"/>
        <v>No Delay</v>
      </c>
      <c r="AY2094">
        <f t="shared" si="570"/>
        <v>0</v>
      </c>
    </row>
    <row r="2095" spans="1:51" x14ac:dyDescent="0.2">
      <c r="A2095" s="3">
        <v>12570</v>
      </c>
      <c r="B2095" s="1" t="s">
        <v>350</v>
      </c>
      <c r="C2095" s="1" t="s">
        <v>65</v>
      </c>
      <c r="D2095" s="1" t="s">
        <v>130</v>
      </c>
      <c r="E2095" s="1" t="s">
        <v>53</v>
      </c>
      <c r="F2095" s="1" t="s">
        <v>53</v>
      </c>
      <c r="G2095" s="13" t="s">
        <v>1778</v>
      </c>
      <c r="H2095" s="12">
        <v>39932</v>
      </c>
      <c r="I2095" s="12" t="s">
        <v>1778</v>
      </c>
      <c r="J2095" s="12">
        <v>39932</v>
      </c>
      <c r="K2095" s="4">
        <v>1512</v>
      </c>
      <c r="L2095" s="1" t="s">
        <v>146</v>
      </c>
      <c r="M2095" s="1" t="s">
        <v>132</v>
      </c>
      <c r="N2095" s="1" t="s">
        <v>147</v>
      </c>
      <c r="O2095" s="1" t="s">
        <v>148</v>
      </c>
      <c r="P2095">
        <v>30</v>
      </c>
      <c r="Q2095">
        <v>17933</v>
      </c>
      <c r="R2095">
        <v>470741.25</v>
      </c>
      <c r="S2095">
        <v>26.25</v>
      </c>
      <c r="T2095">
        <v>0.88</v>
      </c>
      <c r="U2095">
        <f t="shared" si="566"/>
        <v>470741.25</v>
      </c>
      <c r="V2095">
        <f t="shared" si="567"/>
        <v>537990</v>
      </c>
      <c r="W2095" s="1" t="s">
        <v>149</v>
      </c>
      <c r="X2095" s="1" t="s">
        <v>150</v>
      </c>
      <c r="Y2095" s="1" t="s">
        <v>150</v>
      </c>
      <c r="Z2095" s="3">
        <v>4785</v>
      </c>
      <c r="AA2095" s="4">
        <f t="shared" si="571"/>
        <v>1564</v>
      </c>
      <c r="AB2095" s="4">
        <f t="shared" si="576"/>
        <v>4212.8475034000003</v>
      </c>
      <c r="AC2095" s="4">
        <f t="shared" si="577"/>
        <v>1564</v>
      </c>
      <c r="AD2095" s="4">
        <f t="shared" si="572"/>
        <v>1564</v>
      </c>
      <c r="AE2095" s="4">
        <v>1564</v>
      </c>
      <c r="AF2095" s="4">
        <v>1564</v>
      </c>
      <c r="AG2095" s="4">
        <f>AE2095</f>
        <v>1564</v>
      </c>
      <c r="AI2095" t="e">
        <f t="shared" si="568"/>
        <v>#N/A</v>
      </c>
      <c r="AJ2095">
        <v>16864.580000000002</v>
      </c>
      <c r="AK2095" s="2">
        <v>16864.580000000002</v>
      </c>
      <c r="AL2095" s="2">
        <f>AJ2095</f>
        <v>16864.580000000002</v>
      </c>
      <c r="AM2095" s="4"/>
      <c r="AN2095" t="e">
        <f>VLOOKUP([1]!Tabelle13[[#This Row],[Vlookup this ID for freight costs]],$AL$2:$AL$6811,2,FALSE)</f>
        <v>#REF!</v>
      </c>
      <c r="AP2095">
        <v>922.65</v>
      </c>
      <c r="AQ2095">
        <v>922.65</v>
      </c>
      <c r="AR2095" s="4">
        <v>29</v>
      </c>
      <c r="AS2095" s="4">
        <v>4</v>
      </c>
      <c r="AT2095" s="4">
        <v>2009</v>
      </c>
      <c r="AU2095" s="4">
        <v>29</v>
      </c>
      <c r="AV2095" s="4">
        <v>4</v>
      </c>
      <c r="AW2095" s="4">
        <v>2009</v>
      </c>
      <c r="AX2095" t="str">
        <f t="shared" si="569"/>
        <v>No Delay</v>
      </c>
      <c r="AY2095">
        <f t="shared" si="570"/>
        <v>0</v>
      </c>
    </row>
    <row r="2096" spans="1:51" x14ac:dyDescent="0.2">
      <c r="A2096" s="3">
        <v>10722</v>
      </c>
      <c r="B2096" s="1" t="s">
        <v>584</v>
      </c>
      <c r="C2096" s="1" t="s">
        <v>65</v>
      </c>
      <c r="D2096" s="1" t="s">
        <v>130</v>
      </c>
      <c r="E2096" s="1" t="s">
        <v>53</v>
      </c>
      <c r="F2096" s="1" t="s">
        <v>53</v>
      </c>
      <c r="G2096" s="13" t="s">
        <v>325</v>
      </c>
      <c r="H2096" s="12">
        <v>39701</v>
      </c>
      <c r="I2096" s="12" t="s">
        <v>325</v>
      </c>
      <c r="J2096" s="12">
        <v>39701</v>
      </c>
      <c r="K2096" s="4">
        <v>1057</v>
      </c>
      <c r="L2096" s="1" t="s">
        <v>146</v>
      </c>
      <c r="M2096" s="1" t="s">
        <v>132</v>
      </c>
      <c r="N2096" s="1" t="s">
        <v>147</v>
      </c>
      <c r="O2096" s="1" t="s">
        <v>148</v>
      </c>
      <c r="P2096">
        <v>30</v>
      </c>
      <c r="Q2096">
        <v>6000</v>
      </c>
      <c r="R2096">
        <v>157500</v>
      </c>
      <c r="S2096">
        <v>26.25</v>
      </c>
      <c r="T2096">
        <v>0.88</v>
      </c>
      <c r="U2096">
        <f t="shared" si="566"/>
        <v>157500</v>
      </c>
      <c r="V2096">
        <f t="shared" si="567"/>
        <v>180000</v>
      </c>
      <c r="W2096" s="1" t="s">
        <v>149</v>
      </c>
      <c r="X2096" s="1" t="s">
        <v>150</v>
      </c>
      <c r="Y2096" s="1" t="s">
        <v>150</v>
      </c>
      <c r="Z2096" s="3">
        <v>4785</v>
      </c>
      <c r="AA2096" s="4">
        <f t="shared" si="571"/>
        <v>1566</v>
      </c>
      <c r="AB2096" s="4">
        <f t="shared" si="576"/>
        <v>2903.2270060000001</v>
      </c>
      <c r="AC2096" s="4">
        <f t="shared" si="577"/>
        <v>1566</v>
      </c>
      <c r="AD2096" s="4">
        <f t="shared" si="572"/>
        <v>1134.1992506285715</v>
      </c>
      <c r="AE2096" s="4">
        <v>1566</v>
      </c>
      <c r="AF2096" s="4">
        <v>1566</v>
      </c>
      <c r="AG2096" s="4">
        <f>AE2096</f>
        <v>1566</v>
      </c>
      <c r="AH2096" s="4">
        <v>82374</v>
      </c>
      <c r="AI2096">
        <f t="shared" si="568"/>
        <v>12232</v>
      </c>
      <c r="AJ2096">
        <v>10624.04</v>
      </c>
      <c r="AK2096" s="2">
        <v>10624.04</v>
      </c>
      <c r="AL2096" s="2">
        <f>AJ2096</f>
        <v>10624.04</v>
      </c>
      <c r="AM2096" s="4"/>
      <c r="AN2096" t="e">
        <f>VLOOKUP([1]!Tabelle13[[#This Row],[Vlookup this ID for freight costs]],$AL$2:$AL$6811,2,FALSE)</f>
        <v>#REF!</v>
      </c>
      <c r="AP2096">
        <v>252</v>
      </c>
      <c r="AQ2096">
        <v>252</v>
      </c>
      <c r="AR2096" s="4">
        <v>10</v>
      </c>
      <c r="AS2096" s="4">
        <v>9</v>
      </c>
      <c r="AT2096" s="4">
        <v>2008</v>
      </c>
      <c r="AU2096" s="4">
        <v>10</v>
      </c>
      <c r="AV2096" s="4">
        <v>9</v>
      </c>
      <c r="AW2096" s="4">
        <v>2008</v>
      </c>
      <c r="AX2096" t="str">
        <f t="shared" si="569"/>
        <v>No Delay</v>
      </c>
      <c r="AY2096">
        <f t="shared" si="570"/>
        <v>0</v>
      </c>
    </row>
    <row r="2097" spans="1:51" x14ac:dyDescent="0.2">
      <c r="A2097" s="3">
        <v>11283</v>
      </c>
      <c r="B2097" s="1" t="s">
        <v>584</v>
      </c>
      <c r="C2097" s="1" t="s">
        <v>65</v>
      </c>
      <c r="D2097" s="1" t="s">
        <v>130</v>
      </c>
      <c r="E2097" s="1" t="s">
        <v>53</v>
      </c>
      <c r="F2097" s="1" t="s">
        <v>53</v>
      </c>
      <c r="G2097" s="13" t="s">
        <v>325</v>
      </c>
      <c r="H2097" s="12">
        <v>39701</v>
      </c>
      <c r="I2097" s="12" t="s">
        <v>325</v>
      </c>
      <c r="J2097" s="12">
        <v>39701</v>
      </c>
      <c r="K2097" s="4">
        <v>1058</v>
      </c>
      <c r="L2097" s="1" t="s">
        <v>146</v>
      </c>
      <c r="M2097" s="1" t="s">
        <v>132</v>
      </c>
      <c r="N2097" s="1" t="s">
        <v>167</v>
      </c>
      <c r="O2097" s="1" t="s">
        <v>93</v>
      </c>
      <c r="P2097">
        <v>30</v>
      </c>
      <c r="Q2097">
        <v>12000</v>
      </c>
      <c r="R2097">
        <v>140640</v>
      </c>
      <c r="S2097">
        <v>11.72</v>
      </c>
      <c r="T2097">
        <v>0.39</v>
      </c>
      <c r="U2097">
        <f t="shared" si="566"/>
        <v>140640</v>
      </c>
      <c r="V2097">
        <f t="shared" si="567"/>
        <v>360000</v>
      </c>
      <c r="W2097" s="1" t="s">
        <v>155</v>
      </c>
      <c r="X2097" s="1" t="s">
        <v>1236</v>
      </c>
      <c r="Y2097" s="1" t="s">
        <v>156</v>
      </c>
      <c r="Z2097" s="3">
        <v>7726</v>
      </c>
      <c r="AA2097" s="4">
        <f t="shared" si="571"/>
        <v>1566</v>
      </c>
      <c r="AB2097" s="4">
        <f t="shared" si="576"/>
        <v>3561.7138059999997</v>
      </c>
      <c r="AC2097" s="4">
        <f t="shared" si="577"/>
        <v>1566</v>
      </c>
      <c r="AD2097" s="4">
        <f t="shared" si="572"/>
        <v>2257.4050337499998</v>
      </c>
      <c r="AE2097" s="3" t="s">
        <v>1794</v>
      </c>
      <c r="AF2097" s="3">
        <v>1566</v>
      </c>
      <c r="AG2097" s="4">
        <f>AI2097</f>
        <v>1566</v>
      </c>
      <c r="AH2097" s="4">
        <v>10722</v>
      </c>
      <c r="AI2097">
        <f t="shared" si="568"/>
        <v>1566</v>
      </c>
      <c r="AJ2097" t="s">
        <v>1794</v>
      </c>
      <c r="AK2097" s="2">
        <v>10624.04</v>
      </c>
      <c r="AL2097" s="2">
        <f>AN2097</f>
        <v>10624.04</v>
      </c>
      <c r="AM2097" s="4">
        <v>10722</v>
      </c>
      <c r="AN2097">
        <f>INDEX($AJ$2:$AJ$6811,MATCH(AM2097,$A$2:$A$6811,0))</f>
        <v>10624.04</v>
      </c>
      <c r="AP2097">
        <v>225.02</v>
      </c>
      <c r="AQ2097">
        <v>225.02</v>
      </c>
      <c r="AR2097" s="4">
        <v>10</v>
      </c>
      <c r="AS2097" s="4">
        <v>9</v>
      </c>
      <c r="AT2097" s="4">
        <v>2008</v>
      </c>
      <c r="AU2097" s="4">
        <v>10</v>
      </c>
      <c r="AV2097" s="4">
        <v>9</v>
      </c>
      <c r="AW2097" s="4">
        <v>2008</v>
      </c>
      <c r="AX2097" t="str">
        <f t="shared" si="569"/>
        <v>No Delay</v>
      </c>
      <c r="AY2097">
        <f t="shared" si="570"/>
        <v>0</v>
      </c>
    </row>
    <row r="2098" spans="1:51" x14ac:dyDescent="0.2">
      <c r="A2098" s="3">
        <v>12214</v>
      </c>
      <c r="B2098" s="1" t="s">
        <v>88</v>
      </c>
      <c r="C2098" s="1" t="s">
        <v>89</v>
      </c>
      <c r="D2098" s="1" t="s">
        <v>130</v>
      </c>
      <c r="E2098" s="1" t="s">
        <v>53</v>
      </c>
      <c r="F2098" s="1" t="s">
        <v>53</v>
      </c>
      <c r="G2098" s="13" t="s">
        <v>1795</v>
      </c>
      <c r="H2098" s="12">
        <v>39854</v>
      </c>
      <c r="I2098" s="12" t="s">
        <v>1795</v>
      </c>
      <c r="J2098" s="12">
        <v>39854</v>
      </c>
      <c r="K2098" s="4">
        <v>1349</v>
      </c>
      <c r="L2098" s="1" t="s">
        <v>146</v>
      </c>
      <c r="M2098" s="1" t="s">
        <v>132</v>
      </c>
      <c r="N2098" s="1" t="s">
        <v>206</v>
      </c>
      <c r="O2098" s="1" t="s">
        <v>93</v>
      </c>
      <c r="P2098">
        <v>60</v>
      </c>
      <c r="Q2098">
        <v>21360</v>
      </c>
      <c r="R2098">
        <v>83304</v>
      </c>
      <c r="S2098">
        <v>3.9</v>
      </c>
      <c r="T2098">
        <v>0.06</v>
      </c>
      <c r="U2098">
        <f t="shared" si="566"/>
        <v>83304</v>
      </c>
      <c r="V2098">
        <f t="shared" si="567"/>
        <v>1281600</v>
      </c>
      <c r="W2098" s="1" t="s">
        <v>160</v>
      </c>
      <c r="X2098" s="1" t="s">
        <v>1236</v>
      </c>
      <c r="Y2098" s="1" t="s">
        <v>161</v>
      </c>
      <c r="Z2098" s="3">
        <v>8828</v>
      </c>
      <c r="AA2098" s="4">
        <f t="shared" si="571"/>
        <v>1567</v>
      </c>
      <c r="AB2098" s="4">
        <f t="shared" si="576"/>
        <v>4588.9532140000001</v>
      </c>
      <c r="AC2098" s="4">
        <f t="shared" si="577"/>
        <v>1567</v>
      </c>
      <c r="AD2098" s="4">
        <f t="shared" si="572"/>
        <v>2145.5</v>
      </c>
      <c r="AE2098" s="4">
        <v>1567</v>
      </c>
      <c r="AF2098" s="4">
        <v>1567</v>
      </c>
      <c r="AG2098" s="4">
        <f>AE2098</f>
        <v>1567</v>
      </c>
      <c r="AI2098" t="e">
        <f t="shared" si="568"/>
        <v>#N/A</v>
      </c>
      <c r="AJ2098">
        <v>21821.95</v>
      </c>
      <c r="AK2098" s="2">
        <v>21821.95</v>
      </c>
      <c r="AL2098" s="2">
        <f>AJ2098</f>
        <v>21821.95</v>
      </c>
      <c r="AM2098" s="4"/>
      <c r="AN2098" t="e">
        <f>VLOOKUP([1]!Tabelle13[[#This Row],[Vlookup this ID for freight costs]],$AL$2:$AL$6811,2,FALSE)</f>
        <v>#REF!</v>
      </c>
      <c r="AP2098">
        <v>163.28</v>
      </c>
      <c r="AQ2098">
        <v>163.28</v>
      </c>
      <c r="AR2098" s="4">
        <v>10</v>
      </c>
      <c r="AS2098" s="4">
        <v>2</v>
      </c>
      <c r="AT2098" s="4">
        <v>2009</v>
      </c>
      <c r="AU2098" s="4">
        <v>10</v>
      </c>
      <c r="AV2098" s="4">
        <v>2</v>
      </c>
      <c r="AW2098" s="4">
        <v>2009</v>
      </c>
      <c r="AX2098" t="str">
        <f t="shared" si="569"/>
        <v>No Delay</v>
      </c>
      <c r="AY2098">
        <f t="shared" si="570"/>
        <v>0</v>
      </c>
    </row>
    <row r="2099" spans="1:51" x14ac:dyDescent="0.2">
      <c r="A2099" s="3">
        <v>38762</v>
      </c>
      <c r="B2099" s="1" t="s">
        <v>151</v>
      </c>
      <c r="C2099" s="1" t="s">
        <v>65</v>
      </c>
      <c r="D2099" s="1" t="s">
        <v>52</v>
      </c>
      <c r="E2099" s="1" t="s">
        <v>53</v>
      </c>
      <c r="F2099" s="1" t="s">
        <v>53</v>
      </c>
      <c r="G2099" s="13" t="s">
        <v>1796</v>
      </c>
      <c r="H2099" s="12">
        <v>40651</v>
      </c>
      <c r="I2099" s="12" t="s">
        <v>1796</v>
      </c>
      <c r="J2099" s="12">
        <v>40651</v>
      </c>
      <c r="K2099" s="4">
        <v>3145</v>
      </c>
      <c r="L2099" s="1" t="s">
        <v>146</v>
      </c>
      <c r="M2099" s="1" t="s">
        <v>170</v>
      </c>
      <c r="N2099" s="1" t="s">
        <v>1032</v>
      </c>
      <c r="O2099" s="1" t="s">
        <v>93</v>
      </c>
      <c r="P2099">
        <v>240</v>
      </c>
      <c r="Q2099">
        <v>4000</v>
      </c>
      <c r="R2099">
        <v>7800</v>
      </c>
      <c r="S2099">
        <v>1.95</v>
      </c>
      <c r="T2099">
        <v>0.01</v>
      </c>
      <c r="U2099">
        <f t="shared" si="566"/>
        <v>7800</v>
      </c>
      <c r="V2099">
        <f t="shared" si="567"/>
        <v>960000</v>
      </c>
      <c r="W2099" s="1" t="s">
        <v>155</v>
      </c>
      <c r="X2099" s="1" t="s">
        <v>1236</v>
      </c>
      <c r="Y2099" s="1" t="s">
        <v>156</v>
      </c>
      <c r="Z2099" s="3">
        <v>7726</v>
      </c>
      <c r="AA2099" s="4">
        <f t="shared" si="571"/>
        <v>1573</v>
      </c>
      <c r="AB2099" s="4">
        <f t="shared" si="576"/>
        <v>2683.7314059999999</v>
      </c>
      <c r="AC2099" s="4">
        <f t="shared" si="577"/>
        <v>1573</v>
      </c>
      <c r="AD2099" s="4">
        <f t="shared" si="572"/>
        <v>4097.53486075</v>
      </c>
      <c r="AE2099" s="4">
        <v>1573</v>
      </c>
      <c r="AF2099" s="4">
        <v>1573</v>
      </c>
      <c r="AG2099" s="4">
        <f>AE2099</f>
        <v>1573</v>
      </c>
      <c r="AI2099" t="e">
        <f t="shared" si="568"/>
        <v>#N/A</v>
      </c>
      <c r="AJ2099">
        <v>9316.91</v>
      </c>
      <c r="AK2099" s="2">
        <v>9316.91</v>
      </c>
      <c r="AL2099" s="2">
        <f>AJ2099</f>
        <v>9316.91</v>
      </c>
      <c r="AM2099" s="4"/>
      <c r="AN2099" t="e">
        <f>VLOOKUP([1]!Tabelle13[[#This Row],[Vlookup this ID for freight costs]],$AL$2:$AL$6811,2,FALSE)</f>
        <v>#REF!</v>
      </c>
      <c r="AP2099">
        <v>12.87</v>
      </c>
      <c r="AQ2099">
        <v>12.87</v>
      </c>
      <c r="AR2099" s="4">
        <v>18</v>
      </c>
      <c r="AS2099" s="4">
        <v>4</v>
      </c>
      <c r="AT2099" s="4">
        <v>2011</v>
      </c>
      <c r="AU2099" s="4">
        <v>18</v>
      </c>
      <c r="AV2099" s="4">
        <v>4</v>
      </c>
      <c r="AW2099" s="4">
        <v>2011</v>
      </c>
      <c r="AX2099" t="str">
        <f t="shared" si="569"/>
        <v>No Delay</v>
      </c>
      <c r="AY2099">
        <f t="shared" si="570"/>
        <v>0</v>
      </c>
    </row>
    <row r="2100" spans="1:51" x14ac:dyDescent="0.2">
      <c r="A2100" s="3">
        <v>32358</v>
      </c>
      <c r="B2100" s="1" t="s">
        <v>168</v>
      </c>
      <c r="C2100" s="1" t="s">
        <v>150</v>
      </c>
      <c r="D2100" s="1" t="s">
        <v>100</v>
      </c>
      <c r="E2100" s="1" t="s">
        <v>53</v>
      </c>
      <c r="F2100" s="1" t="s">
        <v>53</v>
      </c>
      <c r="G2100" s="13" t="s">
        <v>819</v>
      </c>
      <c r="H2100" s="12">
        <v>40441</v>
      </c>
      <c r="I2100" s="12" t="s">
        <v>819</v>
      </c>
      <c r="J2100" s="12">
        <v>40441</v>
      </c>
      <c r="K2100" s="4">
        <v>2756</v>
      </c>
      <c r="L2100" s="1" t="s">
        <v>146</v>
      </c>
      <c r="M2100" s="1" t="s">
        <v>170</v>
      </c>
      <c r="N2100" s="1" t="s">
        <v>178</v>
      </c>
      <c r="O2100" s="1" t="s">
        <v>93</v>
      </c>
      <c r="P2100">
        <v>60</v>
      </c>
      <c r="Q2100">
        <v>29402</v>
      </c>
      <c r="R2100">
        <v>218456.86</v>
      </c>
      <c r="S2100">
        <v>7.43</v>
      </c>
      <c r="T2100">
        <v>0.12</v>
      </c>
      <c r="U2100">
        <f t="shared" si="566"/>
        <v>218456.86</v>
      </c>
      <c r="V2100">
        <f t="shared" si="567"/>
        <v>1764120</v>
      </c>
      <c r="W2100" s="1" t="s">
        <v>155</v>
      </c>
      <c r="X2100" s="1" t="s">
        <v>1236</v>
      </c>
      <c r="Y2100" s="1" t="s">
        <v>156</v>
      </c>
      <c r="Z2100" s="3">
        <v>8107</v>
      </c>
      <c r="AA2100" s="4">
        <f t="shared" si="571"/>
        <v>1577</v>
      </c>
      <c r="AB2100" s="4">
        <f t="shared" si="576"/>
        <v>5471.5450215999999</v>
      </c>
      <c r="AC2100" s="4">
        <f t="shared" si="577"/>
        <v>1577</v>
      </c>
      <c r="AD2100" s="4">
        <f t="shared" si="572"/>
        <v>1577</v>
      </c>
      <c r="AE2100" s="4">
        <v>1577</v>
      </c>
      <c r="AF2100" s="4">
        <v>1577</v>
      </c>
      <c r="AG2100" s="4">
        <f>AE2100</f>
        <v>1577</v>
      </c>
      <c r="AI2100" t="e">
        <f t="shared" si="568"/>
        <v>#N/A</v>
      </c>
      <c r="AJ2100">
        <v>1697.9</v>
      </c>
      <c r="AK2100" s="2">
        <v>1697.9</v>
      </c>
      <c r="AL2100" s="2">
        <f>AJ2100</f>
        <v>1697.9</v>
      </c>
      <c r="AM2100" s="4"/>
      <c r="AN2100" t="e">
        <f>VLOOKUP([1]!Tabelle13[[#This Row],[Vlookup this ID for freight costs]],$AL$2:$AL$6811,2,FALSE)</f>
        <v>#REF!</v>
      </c>
      <c r="AP2100">
        <v>470.99</v>
      </c>
      <c r="AQ2100">
        <v>470.99</v>
      </c>
      <c r="AR2100" s="4">
        <v>20</v>
      </c>
      <c r="AS2100" s="4">
        <v>9</v>
      </c>
      <c r="AT2100" s="4">
        <v>2010</v>
      </c>
      <c r="AU2100" s="4">
        <v>20</v>
      </c>
      <c r="AV2100" s="4">
        <v>9</v>
      </c>
      <c r="AW2100" s="4">
        <v>2010</v>
      </c>
      <c r="AX2100" t="str">
        <f t="shared" si="569"/>
        <v>No Delay</v>
      </c>
      <c r="AY2100">
        <f t="shared" si="570"/>
        <v>0</v>
      </c>
    </row>
    <row r="2101" spans="1:51" x14ac:dyDescent="0.2">
      <c r="A2101" s="3">
        <v>11765</v>
      </c>
      <c r="B2101" s="1" t="s">
        <v>119</v>
      </c>
      <c r="C2101" s="1" t="s">
        <v>114</v>
      </c>
      <c r="D2101" s="1" t="s">
        <v>130</v>
      </c>
      <c r="E2101" s="1" t="s">
        <v>53</v>
      </c>
      <c r="F2101" s="1" t="s">
        <v>53</v>
      </c>
      <c r="G2101" s="13" t="s">
        <v>1797</v>
      </c>
      <c r="H2101" s="12">
        <v>39323</v>
      </c>
      <c r="I2101" s="12" t="s">
        <v>1797</v>
      </c>
      <c r="J2101" s="12">
        <v>39323</v>
      </c>
      <c r="K2101" s="4">
        <v>323</v>
      </c>
      <c r="L2101" s="1" t="s">
        <v>146</v>
      </c>
      <c r="M2101" s="1" t="s">
        <v>132</v>
      </c>
      <c r="N2101" s="1" t="s">
        <v>231</v>
      </c>
      <c r="O2101" s="1" t="s">
        <v>93</v>
      </c>
      <c r="P2101">
        <v>60</v>
      </c>
      <c r="Q2101">
        <v>1119</v>
      </c>
      <c r="R2101">
        <v>1958.25</v>
      </c>
      <c r="S2101">
        <v>1.75</v>
      </c>
      <c r="T2101">
        <v>0.03</v>
      </c>
      <c r="U2101">
        <f t="shared" si="566"/>
        <v>1958.25</v>
      </c>
      <c r="V2101">
        <f t="shared" si="567"/>
        <v>67140</v>
      </c>
      <c r="W2101" s="1" t="s">
        <v>155</v>
      </c>
      <c r="X2101" s="1" t="s">
        <v>1236</v>
      </c>
      <c r="Y2101" s="1" t="s">
        <v>156</v>
      </c>
      <c r="Z2101" s="3">
        <v>6648</v>
      </c>
      <c r="AA2101" s="4">
        <f t="shared" si="571"/>
        <v>1581</v>
      </c>
      <c r="AB2101" s="4">
        <f t="shared" si="576"/>
        <v>2367.5479942000002</v>
      </c>
      <c r="AC2101" s="4">
        <f t="shared" si="577"/>
        <v>1581</v>
      </c>
      <c r="AD2101" s="4">
        <f t="shared" si="572"/>
        <v>2779.6666666666665</v>
      </c>
      <c r="AE2101" s="4">
        <v>1581</v>
      </c>
      <c r="AF2101" s="4">
        <v>1581</v>
      </c>
      <c r="AG2101" s="4">
        <f>AE2101</f>
        <v>1581</v>
      </c>
      <c r="AH2101" s="4">
        <v>84038</v>
      </c>
      <c r="AI2101">
        <f t="shared" si="568"/>
        <v>4729</v>
      </c>
      <c r="AJ2101">
        <v>5663</v>
      </c>
      <c r="AK2101" s="2">
        <v>5663</v>
      </c>
      <c r="AL2101" s="2">
        <f>AJ2101</f>
        <v>5663</v>
      </c>
      <c r="AM2101" s="4"/>
      <c r="AN2101" t="e">
        <f>VLOOKUP([1]!Tabelle13[[#This Row],[Vlookup this ID for freight costs]],$AL$2:$AL$6811,2,FALSE)</f>
        <v>#REF!</v>
      </c>
      <c r="AP2101">
        <v>3.13</v>
      </c>
      <c r="AQ2101">
        <v>3.13</v>
      </c>
      <c r="AR2101" s="4">
        <v>29</v>
      </c>
      <c r="AS2101" s="4">
        <v>8</v>
      </c>
      <c r="AT2101" s="4">
        <v>2007</v>
      </c>
      <c r="AU2101" s="4">
        <v>29</v>
      </c>
      <c r="AV2101" s="4">
        <v>8</v>
      </c>
      <c r="AW2101" s="4">
        <v>2007</v>
      </c>
      <c r="AX2101" t="str">
        <f t="shared" si="569"/>
        <v>No Delay</v>
      </c>
      <c r="AY2101">
        <f t="shared" si="570"/>
        <v>0</v>
      </c>
    </row>
    <row r="2102" spans="1:51" x14ac:dyDescent="0.2">
      <c r="A2102" s="3">
        <v>12400</v>
      </c>
      <c r="B2102" s="1" t="s">
        <v>119</v>
      </c>
      <c r="C2102" s="1" t="s">
        <v>114</v>
      </c>
      <c r="D2102" s="1" t="s">
        <v>130</v>
      </c>
      <c r="E2102" s="1" t="s">
        <v>53</v>
      </c>
      <c r="F2102" s="1" t="s">
        <v>53</v>
      </c>
      <c r="G2102" s="13" t="s">
        <v>1797</v>
      </c>
      <c r="H2102" s="12">
        <v>39323</v>
      </c>
      <c r="I2102" s="12" t="s">
        <v>1797</v>
      </c>
      <c r="J2102" s="12">
        <v>39323</v>
      </c>
      <c r="K2102" s="4">
        <v>325</v>
      </c>
      <c r="L2102" s="1" t="s">
        <v>146</v>
      </c>
      <c r="M2102" s="1" t="s">
        <v>132</v>
      </c>
      <c r="N2102" s="1" t="s">
        <v>171</v>
      </c>
      <c r="O2102" s="1" t="s">
        <v>93</v>
      </c>
      <c r="P2102">
        <v>60</v>
      </c>
      <c r="Q2102">
        <v>30000</v>
      </c>
      <c r="R2102">
        <v>91200</v>
      </c>
      <c r="S2102">
        <v>3.04</v>
      </c>
      <c r="T2102">
        <v>0.05</v>
      </c>
      <c r="U2102">
        <f t="shared" si="566"/>
        <v>91200</v>
      </c>
      <c r="V2102">
        <f t="shared" si="567"/>
        <v>1800000</v>
      </c>
      <c r="W2102" s="1" t="s">
        <v>155</v>
      </c>
      <c r="X2102" s="1" t="s">
        <v>1236</v>
      </c>
      <c r="Y2102" s="1" t="s">
        <v>156</v>
      </c>
      <c r="Z2102" s="3">
        <v>6648</v>
      </c>
      <c r="AA2102" s="4">
        <f t="shared" si="571"/>
        <v>1581</v>
      </c>
      <c r="AB2102" s="4">
        <f t="shared" si="576"/>
        <v>5537.1742059999997</v>
      </c>
      <c r="AC2102" s="4">
        <f t="shared" si="577"/>
        <v>1581</v>
      </c>
      <c r="AD2102" s="4">
        <f t="shared" si="572"/>
        <v>7954.676925857143</v>
      </c>
      <c r="AE2102" s="3" t="s">
        <v>1798</v>
      </c>
      <c r="AF2102" s="3">
        <v>1581</v>
      </c>
      <c r="AG2102" s="4">
        <f>AI2102</f>
        <v>1581</v>
      </c>
      <c r="AH2102" s="4">
        <v>11765</v>
      </c>
      <c r="AI2102">
        <f t="shared" si="568"/>
        <v>1581</v>
      </c>
      <c r="AJ2102" t="s">
        <v>1798</v>
      </c>
      <c r="AK2102" s="2">
        <v>5663</v>
      </c>
      <c r="AL2102" s="2">
        <f>AN2102</f>
        <v>5663</v>
      </c>
      <c r="AM2102" s="4">
        <v>11765</v>
      </c>
      <c r="AN2102">
        <f>INDEX($AJ$2:$AJ$6811,MATCH(AM2102,$A$2:$A$6811,0))</f>
        <v>5663</v>
      </c>
      <c r="AP2102">
        <v>145.91999999999999</v>
      </c>
      <c r="AQ2102">
        <v>145.91999999999999</v>
      </c>
      <c r="AR2102" s="4">
        <v>29</v>
      </c>
      <c r="AS2102" s="4">
        <v>8</v>
      </c>
      <c r="AT2102" s="4">
        <v>2007</v>
      </c>
      <c r="AU2102" s="4">
        <v>29</v>
      </c>
      <c r="AV2102" s="4">
        <v>8</v>
      </c>
      <c r="AW2102" s="4">
        <v>2007</v>
      </c>
      <c r="AX2102" t="str">
        <f t="shared" si="569"/>
        <v>No Delay</v>
      </c>
      <c r="AY2102">
        <f t="shared" si="570"/>
        <v>0</v>
      </c>
    </row>
    <row r="2103" spans="1:51" x14ac:dyDescent="0.2">
      <c r="A2103" s="3">
        <v>11679</v>
      </c>
      <c r="B2103" s="1" t="s">
        <v>88</v>
      </c>
      <c r="C2103" s="1" t="s">
        <v>89</v>
      </c>
      <c r="D2103" s="1" t="s">
        <v>130</v>
      </c>
      <c r="E2103" s="1" t="s">
        <v>53</v>
      </c>
      <c r="F2103" s="1" t="s">
        <v>53</v>
      </c>
      <c r="G2103" s="13" t="s">
        <v>1313</v>
      </c>
      <c r="H2103" s="12">
        <v>40064</v>
      </c>
      <c r="I2103" s="12" t="s">
        <v>1313</v>
      </c>
      <c r="J2103" s="12">
        <v>40064</v>
      </c>
      <c r="K2103" s="4">
        <v>1805</v>
      </c>
      <c r="L2103" s="1" t="s">
        <v>146</v>
      </c>
      <c r="M2103" s="1" t="s">
        <v>132</v>
      </c>
      <c r="N2103" s="1" t="s">
        <v>167</v>
      </c>
      <c r="O2103" s="1" t="s">
        <v>93</v>
      </c>
      <c r="P2103">
        <v>30</v>
      </c>
      <c r="Q2103">
        <v>15000</v>
      </c>
      <c r="R2103">
        <v>102750</v>
      </c>
      <c r="S2103">
        <v>6.85</v>
      </c>
      <c r="T2103">
        <v>0.23</v>
      </c>
      <c r="U2103">
        <f t="shared" si="566"/>
        <v>102750</v>
      </c>
      <c r="V2103">
        <f t="shared" si="567"/>
        <v>450000</v>
      </c>
      <c r="W2103" s="1" t="s">
        <v>155</v>
      </c>
      <c r="X2103" s="1" t="s">
        <v>1236</v>
      </c>
      <c r="Y2103" s="1" t="s">
        <v>156</v>
      </c>
      <c r="Z2103" s="3">
        <v>9211</v>
      </c>
      <c r="AA2103" s="4">
        <f t="shared" si="571"/>
        <v>1582</v>
      </c>
      <c r="AB2103" s="4">
        <f t="shared" si="576"/>
        <v>3890.957206</v>
      </c>
      <c r="AC2103" s="4">
        <f t="shared" si="577"/>
        <v>1582</v>
      </c>
      <c r="AD2103" s="4">
        <f t="shared" si="572"/>
        <v>1585.0541603333331</v>
      </c>
      <c r="AE2103" s="4">
        <v>1582</v>
      </c>
      <c r="AF2103" s="4">
        <v>1582</v>
      </c>
      <c r="AG2103" s="4">
        <f>AE2103</f>
        <v>1582</v>
      </c>
      <c r="AH2103" s="4">
        <v>82723</v>
      </c>
      <c r="AI2103">
        <f t="shared" si="568"/>
        <v>6342</v>
      </c>
      <c r="AJ2103">
        <v>6037.19</v>
      </c>
      <c r="AK2103" s="2">
        <v>6037.19</v>
      </c>
      <c r="AL2103" s="2">
        <f>AJ2103</f>
        <v>6037.19</v>
      </c>
      <c r="AM2103" s="4"/>
      <c r="AN2103" t="e">
        <f>VLOOKUP([1]!Tabelle13[[#This Row],[Vlookup this ID for freight costs]],$AL$2:$AL$6811,2,FALSE)</f>
        <v>#REF!</v>
      </c>
      <c r="AP2103">
        <v>201.39</v>
      </c>
      <c r="AQ2103">
        <v>201.39</v>
      </c>
      <c r="AR2103" s="4">
        <v>8</v>
      </c>
      <c r="AS2103" s="4">
        <v>9</v>
      </c>
      <c r="AT2103" s="4">
        <v>2009</v>
      </c>
      <c r="AU2103" s="4">
        <v>8</v>
      </c>
      <c r="AV2103" s="4">
        <v>9</v>
      </c>
      <c r="AW2103" s="4">
        <v>2009</v>
      </c>
      <c r="AX2103" t="str">
        <f t="shared" si="569"/>
        <v>No Delay</v>
      </c>
      <c r="AY2103">
        <f t="shared" si="570"/>
        <v>0</v>
      </c>
    </row>
    <row r="2104" spans="1:51" x14ac:dyDescent="0.2">
      <c r="A2104" s="3">
        <v>12003</v>
      </c>
      <c r="B2104" s="1" t="s">
        <v>88</v>
      </c>
      <c r="C2104" s="1" t="s">
        <v>89</v>
      </c>
      <c r="D2104" s="1" t="s">
        <v>130</v>
      </c>
      <c r="E2104" s="1" t="s">
        <v>53</v>
      </c>
      <c r="F2104" s="1" t="s">
        <v>53</v>
      </c>
      <c r="G2104" s="13" t="s">
        <v>1313</v>
      </c>
      <c r="H2104" s="12">
        <v>40064</v>
      </c>
      <c r="I2104" s="12" t="s">
        <v>1313</v>
      </c>
      <c r="J2104" s="12">
        <v>40064</v>
      </c>
      <c r="K2104" s="4">
        <v>1806</v>
      </c>
      <c r="L2104" s="1" t="s">
        <v>146</v>
      </c>
      <c r="M2104" s="1" t="s">
        <v>132</v>
      </c>
      <c r="N2104" s="1" t="s">
        <v>218</v>
      </c>
      <c r="O2104" s="1" t="s">
        <v>93</v>
      </c>
      <c r="P2104">
        <v>90</v>
      </c>
      <c r="Q2104">
        <v>2520</v>
      </c>
      <c r="R2104">
        <v>32079.599999999999</v>
      </c>
      <c r="S2104">
        <v>12.73</v>
      </c>
      <c r="T2104">
        <v>0.14000000000000001</v>
      </c>
      <c r="U2104">
        <f t="shared" si="566"/>
        <v>32079.600000000002</v>
      </c>
      <c r="V2104">
        <f t="shared" si="567"/>
        <v>226800</v>
      </c>
      <c r="W2104" s="1" t="s">
        <v>155</v>
      </c>
      <c r="X2104" s="1" t="s">
        <v>1236</v>
      </c>
      <c r="Y2104" s="1" t="s">
        <v>156</v>
      </c>
      <c r="Z2104" s="3">
        <v>9211</v>
      </c>
      <c r="AA2104" s="4">
        <f t="shared" si="571"/>
        <v>1582</v>
      </c>
      <c r="AB2104" s="4">
        <f t="shared" si="576"/>
        <v>2521.304662</v>
      </c>
      <c r="AC2104" s="4">
        <f t="shared" si="577"/>
        <v>1582</v>
      </c>
      <c r="AD2104" s="4">
        <f t="shared" si="572"/>
        <v>1582</v>
      </c>
      <c r="AE2104" s="3" t="s">
        <v>1799</v>
      </c>
      <c r="AF2104" s="3">
        <v>1582</v>
      </c>
      <c r="AG2104" s="4">
        <f>AI2104</f>
        <v>1582</v>
      </c>
      <c r="AH2104" s="4">
        <v>11679</v>
      </c>
      <c r="AI2104">
        <f t="shared" si="568"/>
        <v>1582</v>
      </c>
      <c r="AJ2104" t="s">
        <v>1799</v>
      </c>
      <c r="AK2104" s="2">
        <v>6037.19</v>
      </c>
      <c r="AL2104" s="2">
        <f>AN2104</f>
        <v>6037.19</v>
      </c>
      <c r="AM2104" s="4">
        <v>11679</v>
      </c>
      <c r="AN2104">
        <f>INDEX($AJ$2:$AJ$6811,MATCH(AM2104,$A$2:$A$6811,0))</f>
        <v>6037.19</v>
      </c>
      <c r="AP2104">
        <v>62.88</v>
      </c>
      <c r="AQ2104">
        <v>62.88</v>
      </c>
      <c r="AR2104" s="4">
        <v>8</v>
      </c>
      <c r="AS2104" s="4">
        <v>9</v>
      </c>
      <c r="AT2104" s="4">
        <v>2009</v>
      </c>
      <c r="AU2104" s="4">
        <v>8</v>
      </c>
      <c r="AV2104" s="4">
        <v>9</v>
      </c>
      <c r="AW2104" s="4">
        <v>2009</v>
      </c>
      <c r="AX2104" t="str">
        <f t="shared" si="569"/>
        <v>No Delay</v>
      </c>
      <c r="AY2104">
        <f t="shared" si="570"/>
        <v>0</v>
      </c>
    </row>
    <row r="2105" spans="1:51" x14ac:dyDescent="0.2">
      <c r="A2105" s="3">
        <v>86366</v>
      </c>
      <c r="B2105" s="1" t="s">
        <v>172</v>
      </c>
      <c r="C2105" s="1" t="s">
        <v>114</v>
      </c>
      <c r="D2105" s="1" t="s">
        <v>130</v>
      </c>
      <c r="E2105" s="1" t="s">
        <v>53</v>
      </c>
      <c r="F2105" s="1" t="s">
        <v>53</v>
      </c>
      <c r="G2105" s="13" t="s">
        <v>939</v>
      </c>
      <c r="H2105" s="12">
        <v>40602</v>
      </c>
      <c r="I2105" s="12" t="s">
        <v>1800</v>
      </c>
      <c r="J2105" s="12">
        <v>40618</v>
      </c>
      <c r="K2105" s="4">
        <v>3077</v>
      </c>
      <c r="L2105" s="1" t="s">
        <v>146</v>
      </c>
      <c r="M2105" s="1" t="s">
        <v>132</v>
      </c>
      <c r="N2105" s="1" t="s">
        <v>163</v>
      </c>
      <c r="O2105" s="1" t="s">
        <v>93</v>
      </c>
      <c r="P2105">
        <v>60</v>
      </c>
      <c r="Q2105">
        <v>16200</v>
      </c>
      <c r="R2105">
        <v>251100</v>
      </c>
      <c r="S2105">
        <v>15.5</v>
      </c>
      <c r="T2105">
        <v>0.26</v>
      </c>
      <c r="U2105">
        <f t="shared" si="566"/>
        <v>251100</v>
      </c>
      <c r="V2105">
        <f t="shared" si="567"/>
        <v>972000</v>
      </c>
      <c r="W2105" s="1" t="s">
        <v>160</v>
      </c>
      <c r="X2105" s="1" t="s">
        <v>1236</v>
      </c>
      <c r="Y2105" s="1" t="s">
        <v>161</v>
      </c>
      <c r="Z2105" s="3">
        <v>6417</v>
      </c>
      <c r="AA2105" s="4">
        <f t="shared" si="571"/>
        <v>1583</v>
      </c>
      <c r="AB2105" s="4">
        <f t="shared" si="576"/>
        <v>4022.6545660000002</v>
      </c>
      <c r="AC2105" s="4">
        <f t="shared" si="577"/>
        <v>1583</v>
      </c>
      <c r="AD2105" s="4">
        <f t="shared" si="572"/>
        <v>1798.5</v>
      </c>
      <c r="AE2105" s="4">
        <v>1583</v>
      </c>
      <c r="AF2105" s="4">
        <v>1583</v>
      </c>
      <c r="AG2105" s="4">
        <f>AE2105</f>
        <v>1583</v>
      </c>
      <c r="AI2105" t="e">
        <f t="shared" si="568"/>
        <v>#N/A</v>
      </c>
      <c r="AJ2105">
        <v>8098.12</v>
      </c>
      <c r="AK2105" s="2">
        <v>8098.12</v>
      </c>
      <c r="AL2105" s="2">
        <f>AJ2105</f>
        <v>8098.12</v>
      </c>
      <c r="AM2105" s="4"/>
      <c r="AN2105" t="e">
        <f>VLOOKUP([1]!Tabelle13[[#This Row],[Vlookup this ID for freight costs]],$AL$2:$AL$6811,2,FALSE)</f>
        <v>#REF!</v>
      </c>
      <c r="AP2105">
        <v>541.37</v>
      </c>
      <c r="AQ2105">
        <v>541.37</v>
      </c>
      <c r="AR2105" s="4">
        <v>28</v>
      </c>
      <c r="AS2105" s="4">
        <v>2</v>
      </c>
      <c r="AT2105" s="4">
        <v>2011</v>
      </c>
      <c r="AU2105" s="4">
        <v>16</v>
      </c>
      <c r="AV2105" s="4">
        <v>4</v>
      </c>
      <c r="AW2105" s="4">
        <v>2011</v>
      </c>
      <c r="AX2105" t="str">
        <f t="shared" si="569"/>
        <v>Delay</v>
      </c>
      <c r="AY2105">
        <f t="shared" si="570"/>
        <v>16</v>
      </c>
    </row>
    <row r="2106" spans="1:51" x14ac:dyDescent="0.2">
      <c r="A2106" s="3">
        <v>11601</v>
      </c>
      <c r="B2106" s="1" t="s">
        <v>88</v>
      </c>
      <c r="C2106" s="1" t="s">
        <v>89</v>
      </c>
      <c r="D2106" s="1" t="s">
        <v>130</v>
      </c>
      <c r="E2106" s="1" t="s">
        <v>53</v>
      </c>
      <c r="F2106" s="1" t="s">
        <v>53</v>
      </c>
      <c r="G2106" s="13" t="s">
        <v>1160</v>
      </c>
      <c r="H2106" s="12">
        <v>39783</v>
      </c>
      <c r="I2106" s="12" t="s">
        <v>1160</v>
      </c>
      <c r="J2106" s="12">
        <v>39783</v>
      </c>
      <c r="K2106" s="4">
        <v>1226</v>
      </c>
      <c r="L2106" s="1" t="s">
        <v>146</v>
      </c>
      <c r="M2106" s="1" t="s">
        <v>132</v>
      </c>
      <c r="N2106" s="1" t="s">
        <v>206</v>
      </c>
      <c r="O2106" s="1" t="s">
        <v>93</v>
      </c>
      <c r="P2106">
        <v>60</v>
      </c>
      <c r="Q2106">
        <v>21542</v>
      </c>
      <c r="R2106">
        <v>84013.8</v>
      </c>
      <c r="S2106">
        <v>3.9</v>
      </c>
      <c r="T2106">
        <v>0.06</v>
      </c>
      <c r="U2106">
        <f t="shared" si="566"/>
        <v>84013.8</v>
      </c>
      <c r="V2106">
        <f t="shared" si="567"/>
        <v>1292520</v>
      </c>
      <c r="W2106" s="1" t="s">
        <v>160</v>
      </c>
      <c r="X2106" s="1" t="s">
        <v>1236</v>
      </c>
      <c r="Y2106" s="1" t="s">
        <v>161</v>
      </c>
      <c r="Z2106" s="3">
        <v>8828</v>
      </c>
      <c r="AA2106" s="4">
        <f t="shared" si="571"/>
        <v>1583</v>
      </c>
      <c r="AB2106" s="4">
        <f t="shared" si="576"/>
        <v>4608.9273136000002</v>
      </c>
      <c r="AC2106" s="4">
        <f t="shared" si="577"/>
        <v>1583</v>
      </c>
      <c r="AD2106" s="4">
        <f t="shared" si="572"/>
        <v>1583</v>
      </c>
      <c r="AE2106" s="4">
        <v>1583</v>
      </c>
      <c r="AF2106" s="4">
        <v>1583</v>
      </c>
      <c r="AG2106" s="4">
        <f>AE2106</f>
        <v>1583</v>
      </c>
      <c r="AH2106" s="4">
        <v>84809</v>
      </c>
      <c r="AI2106">
        <f t="shared" si="568"/>
        <v>36920</v>
      </c>
      <c r="AJ2106">
        <v>6381.87</v>
      </c>
      <c r="AK2106" s="2">
        <v>6381.87</v>
      </c>
      <c r="AL2106" s="2">
        <f>AJ2106</f>
        <v>6381.87</v>
      </c>
      <c r="AM2106" s="4"/>
      <c r="AN2106" t="e">
        <f>VLOOKUP([1]!Tabelle13[[#This Row],[Vlookup this ID for freight costs]],$AL$2:$AL$6811,2,FALSE)</f>
        <v>#REF!</v>
      </c>
      <c r="AP2106">
        <v>164.67</v>
      </c>
      <c r="AQ2106">
        <v>164.67</v>
      </c>
      <c r="AR2106" s="4">
        <v>1</v>
      </c>
      <c r="AS2106" s="4">
        <v>12</v>
      </c>
      <c r="AT2106" s="4">
        <v>2008</v>
      </c>
      <c r="AU2106" s="4">
        <v>1</v>
      </c>
      <c r="AV2106" s="4">
        <v>12</v>
      </c>
      <c r="AW2106" s="4">
        <v>2008</v>
      </c>
      <c r="AX2106" t="str">
        <f t="shared" si="569"/>
        <v>No Delay</v>
      </c>
      <c r="AY2106">
        <f t="shared" si="570"/>
        <v>0</v>
      </c>
    </row>
    <row r="2107" spans="1:51" x14ac:dyDescent="0.2">
      <c r="A2107" s="3">
        <v>11661</v>
      </c>
      <c r="B2107" s="1" t="s">
        <v>164</v>
      </c>
      <c r="C2107" s="1" t="s">
        <v>165</v>
      </c>
      <c r="D2107" s="1" t="s">
        <v>130</v>
      </c>
      <c r="E2107" s="1" t="s">
        <v>53</v>
      </c>
      <c r="F2107" s="1" t="s">
        <v>53</v>
      </c>
      <c r="G2107" s="13" t="s">
        <v>800</v>
      </c>
      <c r="H2107" s="12">
        <v>40039</v>
      </c>
      <c r="I2107" s="12" t="s">
        <v>800</v>
      </c>
      <c r="J2107" s="12">
        <v>40039</v>
      </c>
      <c r="K2107" s="4">
        <v>1750</v>
      </c>
      <c r="L2107" s="1" t="s">
        <v>146</v>
      </c>
      <c r="M2107" s="1" t="s">
        <v>132</v>
      </c>
      <c r="N2107" s="1" t="s">
        <v>265</v>
      </c>
      <c r="O2107" s="1" t="s">
        <v>93</v>
      </c>
      <c r="P2107">
        <v>60</v>
      </c>
      <c r="Q2107">
        <v>2844</v>
      </c>
      <c r="R2107">
        <v>8247.6</v>
      </c>
      <c r="S2107">
        <v>2.9</v>
      </c>
      <c r="T2107">
        <v>0.05</v>
      </c>
      <c r="U2107">
        <f t="shared" si="566"/>
        <v>8247.6</v>
      </c>
      <c r="V2107">
        <f t="shared" si="567"/>
        <v>170640</v>
      </c>
      <c r="W2107" s="1" t="s">
        <v>155</v>
      </c>
      <c r="X2107" s="1" t="s">
        <v>1236</v>
      </c>
      <c r="Y2107" s="1" t="s">
        <v>156</v>
      </c>
      <c r="Z2107" s="3">
        <v>5457</v>
      </c>
      <c r="AA2107" s="4">
        <f t="shared" si="571"/>
        <v>1587</v>
      </c>
      <c r="AB2107" s="4">
        <f t="shared" si="576"/>
        <v>2556.8629492</v>
      </c>
      <c r="AC2107" s="4">
        <f t="shared" si="577"/>
        <v>1587</v>
      </c>
      <c r="AD2107" s="4">
        <f t="shared" si="572"/>
        <v>1587</v>
      </c>
      <c r="AE2107" s="4">
        <v>1587</v>
      </c>
      <c r="AF2107" s="4">
        <v>1587</v>
      </c>
      <c r="AG2107" s="4">
        <f>AE2107</f>
        <v>1587</v>
      </c>
      <c r="AH2107" s="4">
        <v>85453</v>
      </c>
      <c r="AI2107">
        <f t="shared" si="568"/>
        <v>141</v>
      </c>
      <c r="AJ2107">
        <v>11206.84</v>
      </c>
      <c r="AK2107" s="2">
        <v>11206.84</v>
      </c>
      <c r="AL2107" s="2">
        <f>AJ2107</f>
        <v>11206.84</v>
      </c>
      <c r="AM2107" s="4"/>
      <c r="AN2107" t="e">
        <f>VLOOKUP([1]!Tabelle13[[#This Row],[Vlookup this ID for freight costs]],$AL$2:$AL$6811,2,FALSE)</f>
        <v>#REF!</v>
      </c>
      <c r="AP2107">
        <v>16.170000000000002</v>
      </c>
      <c r="AQ2107">
        <v>16.170000000000002</v>
      </c>
      <c r="AR2107" s="4">
        <v>14</v>
      </c>
      <c r="AS2107" s="4">
        <v>8</v>
      </c>
      <c r="AT2107" s="4">
        <v>2009</v>
      </c>
      <c r="AU2107" s="4">
        <v>14</v>
      </c>
      <c r="AV2107" s="4">
        <v>8</v>
      </c>
      <c r="AW2107" s="4">
        <v>2009</v>
      </c>
      <c r="AX2107" t="str">
        <f t="shared" si="569"/>
        <v>No Delay</v>
      </c>
      <c r="AY2107">
        <f t="shared" si="570"/>
        <v>0</v>
      </c>
    </row>
    <row r="2108" spans="1:51" x14ac:dyDescent="0.2">
      <c r="A2108" s="3">
        <v>11991</v>
      </c>
      <c r="B2108" s="1" t="s">
        <v>164</v>
      </c>
      <c r="C2108" s="1" t="s">
        <v>165</v>
      </c>
      <c r="D2108" s="1" t="s">
        <v>130</v>
      </c>
      <c r="E2108" s="1" t="s">
        <v>53</v>
      </c>
      <c r="F2108" s="1" t="s">
        <v>53</v>
      </c>
      <c r="G2108" s="13" t="s">
        <v>800</v>
      </c>
      <c r="H2108" s="12">
        <v>40039</v>
      </c>
      <c r="I2108" s="12" t="s">
        <v>800</v>
      </c>
      <c r="J2108" s="12">
        <v>40039</v>
      </c>
      <c r="K2108" s="4">
        <v>1751</v>
      </c>
      <c r="L2108" s="1" t="s">
        <v>146</v>
      </c>
      <c r="M2108" s="1" t="s">
        <v>132</v>
      </c>
      <c r="N2108" s="1" t="s">
        <v>275</v>
      </c>
      <c r="O2108" s="1" t="s">
        <v>93</v>
      </c>
      <c r="P2108">
        <v>60</v>
      </c>
      <c r="Q2108">
        <v>14479</v>
      </c>
      <c r="R2108">
        <v>97878.04</v>
      </c>
      <c r="S2108">
        <v>6.76</v>
      </c>
      <c r="T2108">
        <v>0.11</v>
      </c>
      <c r="U2108">
        <f t="shared" si="566"/>
        <v>97878.04</v>
      </c>
      <c r="V2108">
        <f t="shared" si="567"/>
        <v>868740</v>
      </c>
      <c r="W2108" s="1" t="s">
        <v>155</v>
      </c>
      <c r="X2108" s="1" t="s">
        <v>1236</v>
      </c>
      <c r="Y2108" s="1" t="s">
        <v>156</v>
      </c>
      <c r="Z2108" s="3">
        <v>5457</v>
      </c>
      <c r="AA2108" s="4">
        <f t="shared" si="571"/>
        <v>1587</v>
      </c>
      <c r="AB2108" s="4">
        <f t="shared" si="576"/>
        <v>3833.7786022</v>
      </c>
      <c r="AC2108" s="4">
        <f t="shared" si="577"/>
        <v>1587</v>
      </c>
      <c r="AD2108" s="4">
        <f t="shared" si="572"/>
        <v>1587</v>
      </c>
      <c r="AE2108" s="3" t="s">
        <v>1801</v>
      </c>
      <c r="AF2108" s="3">
        <v>1587</v>
      </c>
      <c r="AG2108" s="4">
        <f>AI2108</f>
        <v>1587</v>
      </c>
      <c r="AH2108" s="4">
        <v>11661</v>
      </c>
      <c r="AI2108">
        <f t="shared" si="568"/>
        <v>1587</v>
      </c>
      <c r="AJ2108" t="s">
        <v>1801</v>
      </c>
      <c r="AK2108" s="2">
        <v>11206.84</v>
      </c>
      <c r="AL2108" s="2">
        <f>AN2108</f>
        <v>11206.84</v>
      </c>
      <c r="AM2108" s="4">
        <v>11661</v>
      </c>
      <c r="AN2108">
        <f>INDEX($AJ$2:$AJ$6811,MATCH(AM2108,$A$2:$A$6811,0))</f>
        <v>11206.84</v>
      </c>
      <c r="AP2108">
        <v>191.84</v>
      </c>
      <c r="AQ2108">
        <v>191.84</v>
      </c>
      <c r="AR2108" s="4">
        <v>14</v>
      </c>
      <c r="AS2108" s="4">
        <v>8</v>
      </c>
      <c r="AT2108" s="4">
        <v>2009</v>
      </c>
      <c r="AU2108" s="4">
        <v>14</v>
      </c>
      <c r="AV2108" s="4">
        <v>8</v>
      </c>
      <c r="AW2108" s="4">
        <v>2009</v>
      </c>
      <c r="AX2108" t="str">
        <f t="shared" si="569"/>
        <v>No Delay</v>
      </c>
      <c r="AY2108">
        <f t="shared" si="570"/>
        <v>0</v>
      </c>
    </row>
    <row r="2109" spans="1:51" x14ac:dyDescent="0.2">
      <c r="A2109" s="3">
        <v>73567</v>
      </c>
      <c r="B2109" s="1" t="s">
        <v>1138</v>
      </c>
      <c r="C2109" s="1" t="s">
        <v>65</v>
      </c>
      <c r="D2109" s="1" t="s">
        <v>52</v>
      </c>
      <c r="E2109" s="1" t="s">
        <v>53</v>
      </c>
      <c r="F2109" s="1" t="s">
        <v>53</v>
      </c>
      <c r="G2109" s="13" t="s">
        <v>1802</v>
      </c>
      <c r="H2109" s="12">
        <v>42116</v>
      </c>
      <c r="I2109" s="12" t="s">
        <v>1802</v>
      </c>
      <c r="J2109" s="12">
        <v>42116</v>
      </c>
      <c r="K2109" s="4">
        <v>6454</v>
      </c>
      <c r="L2109" s="1" t="s">
        <v>56</v>
      </c>
      <c r="M2109" s="1" t="s">
        <v>126</v>
      </c>
      <c r="N2109" s="1" t="s">
        <v>127</v>
      </c>
      <c r="O2109" s="1" t="s">
        <v>128</v>
      </c>
      <c r="P2109">
        <v>20</v>
      </c>
      <c r="Q2109">
        <v>6705</v>
      </c>
      <c r="R2109">
        <v>214560</v>
      </c>
      <c r="S2109">
        <v>32</v>
      </c>
      <c r="T2109">
        <v>1.6</v>
      </c>
      <c r="U2109">
        <f t="shared" si="566"/>
        <v>214560</v>
      </c>
      <c r="V2109">
        <f t="shared" si="567"/>
        <v>134100</v>
      </c>
      <c r="W2109" s="1" t="s">
        <v>126</v>
      </c>
      <c r="X2109" s="1" t="s">
        <v>129</v>
      </c>
      <c r="Y2109" s="1" t="s">
        <v>129</v>
      </c>
      <c r="Z2109" s="3">
        <v>4993</v>
      </c>
      <c r="AA2109" s="4">
        <f>AB2109</f>
        <v>2084.1070203159998</v>
      </c>
      <c r="AB2109" s="2">
        <f xml:space="preserve"> 499.719501971+0.138671589*Q2109-4.826180831*P2109+0.003500737*R2109</f>
        <v>2084.1070203159998</v>
      </c>
      <c r="AC2109" s="4">
        <f>AD2109</f>
        <v>2109.0535101579999</v>
      </c>
      <c r="AD2109" s="4">
        <f t="shared" si="572"/>
        <v>2109.0535101579999</v>
      </c>
      <c r="AE2109" s="4" t="s">
        <v>62</v>
      </c>
      <c r="AG2109" s="4" t="str">
        <f>AE2109</f>
        <v>Weight Captured Separately</v>
      </c>
      <c r="AI2109" t="e">
        <f t="shared" si="568"/>
        <v>#N/A</v>
      </c>
      <c r="AJ2109" t="s">
        <v>63</v>
      </c>
      <c r="AK2109" s="2"/>
      <c r="AL2109" s="2" t="str">
        <f>AJ2109</f>
        <v>Invoiced Separately</v>
      </c>
      <c r="AM2109" s="4"/>
      <c r="AN2109" t="e">
        <f>VLOOKUP([1]!Tabelle13[[#This Row],[Vlookup this ID for freight costs]],$AL$2:$AL$6811,2,FALSE)</f>
        <v>#REF!</v>
      </c>
      <c r="AO2109">
        <f>IF(AK:AK="",AC:AC*6.242+1.383 -2.844 + 3.145 -2.265  -2.026,AK:AK)</f>
        <v>13162.105010406238</v>
      </c>
      <c r="AP2109">
        <v>252.54</v>
      </c>
      <c r="AQ2109">
        <v>252.54</v>
      </c>
      <c r="AR2109" s="4">
        <v>22</v>
      </c>
      <c r="AS2109" s="4">
        <v>4</v>
      </c>
      <c r="AT2109" s="4">
        <v>2015</v>
      </c>
      <c r="AU2109" s="4">
        <v>22</v>
      </c>
      <c r="AV2109" s="4">
        <v>4</v>
      </c>
      <c r="AW2109" s="4">
        <v>2015</v>
      </c>
      <c r="AX2109" t="str">
        <f t="shared" si="569"/>
        <v>No Delay</v>
      </c>
      <c r="AY2109">
        <f t="shared" si="570"/>
        <v>0</v>
      </c>
    </row>
    <row r="2110" spans="1:51" x14ac:dyDescent="0.2">
      <c r="A2110" s="3">
        <v>11293</v>
      </c>
      <c r="B2110" s="1" t="s">
        <v>98</v>
      </c>
      <c r="C2110" s="1" t="s">
        <v>99</v>
      </c>
      <c r="D2110" s="1" t="s">
        <v>130</v>
      </c>
      <c r="E2110" s="1" t="s">
        <v>101</v>
      </c>
      <c r="F2110" s="1" t="s">
        <v>101</v>
      </c>
      <c r="G2110" s="13" t="s">
        <v>1803</v>
      </c>
      <c r="H2110" s="12">
        <v>39878</v>
      </c>
      <c r="I2110" s="12" t="s">
        <v>1803</v>
      </c>
      <c r="J2110" s="12">
        <v>39878</v>
      </c>
      <c r="K2110" s="4">
        <v>1394</v>
      </c>
      <c r="L2110" s="1" t="s">
        <v>146</v>
      </c>
      <c r="M2110" s="1" t="s">
        <v>132</v>
      </c>
      <c r="N2110" s="1" t="s">
        <v>648</v>
      </c>
      <c r="O2110" s="1" t="s">
        <v>93</v>
      </c>
      <c r="P2110">
        <v>240</v>
      </c>
      <c r="Q2110">
        <v>4439</v>
      </c>
      <c r="R2110">
        <v>71689.850000000006</v>
      </c>
      <c r="S2110">
        <v>16.149999999999999</v>
      </c>
      <c r="T2110">
        <v>7.0000000000000007E-2</v>
      </c>
      <c r="U2110">
        <f t="shared" si="566"/>
        <v>71689.849999999991</v>
      </c>
      <c r="V2110">
        <f t="shared" si="567"/>
        <v>1065360</v>
      </c>
      <c r="W2110" s="1" t="s">
        <v>155</v>
      </c>
      <c r="X2110" s="1" t="s">
        <v>1236</v>
      </c>
      <c r="Y2110" s="1" t="s">
        <v>156</v>
      </c>
      <c r="Z2110" s="3">
        <v>12500</v>
      </c>
      <c r="AA2110" s="4">
        <f t="shared" si="571"/>
        <v>1592</v>
      </c>
      <c r="AB2110" s="4">
        <f t="shared" ref="AB2110:AB2130" si="578" xml:space="preserve"> 2244.740206  + 0.1097478*Q2110</f>
        <v>2731.9106901999999</v>
      </c>
      <c r="AC2110" s="4">
        <f t="shared" ref="AC2110:AC2130" si="579">AF2110</f>
        <v>1592</v>
      </c>
      <c r="AD2110" s="4">
        <f t="shared" si="572"/>
        <v>1592</v>
      </c>
      <c r="AE2110" s="4">
        <v>1592</v>
      </c>
      <c r="AF2110" s="4">
        <v>1592</v>
      </c>
      <c r="AG2110" s="4">
        <f>AE2110</f>
        <v>1592</v>
      </c>
      <c r="AH2110" s="4">
        <v>84270</v>
      </c>
      <c r="AI2110">
        <f t="shared" si="568"/>
        <v>16966</v>
      </c>
      <c r="AJ2110">
        <v>6708.25</v>
      </c>
      <c r="AK2110" s="2">
        <v>6708.25</v>
      </c>
      <c r="AL2110" s="2">
        <f>AJ2110</f>
        <v>6708.25</v>
      </c>
      <c r="AM2110" s="4"/>
      <c r="AN2110" t="e">
        <f>VLOOKUP([1]!Tabelle13[[#This Row],[Vlookup this ID for freight costs]],$AL$2:$AL$6811,2,FALSE)</f>
        <v>#REF!</v>
      </c>
      <c r="AP2110">
        <v>140.51</v>
      </c>
      <c r="AQ2110">
        <v>140.51</v>
      </c>
      <c r="AR2110" s="4">
        <v>6</v>
      </c>
      <c r="AS2110" s="4">
        <v>4</v>
      </c>
      <c r="AT2110" s="4">
        <v>2009</v>
      </c>
      <c r="AU2110" s="4">
        <v>6</v>
      </c>
      <c r="AV2110" s="4">
        <v>4</v>
      </c>
      <c r="AW2110" s="4">
        <v>2009</v>
      </c>
      <c r="AX2110" t="str">
        <f t="shared" si="569"/>
        <v>No Delay</v>
      </c>
      <c r="AY2110">
        <f t="shared" si="570"/>
        <v>0</v>
      </c>
    </row>
    <row r="2111" spans="1:51" x14ac:dyDescent="0.2">
      <c r="A2111" s="3">
        <v>10799</v>
      </c>
      <c r="B2111" s="1" t="s">
        <v>164</v>
      </c>
      <c r="C2111" s="1" t="s">
        <v>165</v>
      </c>
      <c r="D2111" s="1" t="s">
        <v>130</v>
      </c>
      <c r="E2111" s="1" t="s">
        <v>101</v>
      </c>
      <c r="F2111" s="1" t="s">
        <v>101</v>
      </c>
      <c r="G2111" s="13" t="s">
        <v>522</v>
      </c>
      <c r="H2111" s="12">
        <v>40098</v>
      </c>
      <c r="I2111" s="12" t="s">
        <v>522</v>
      </c>
      <c r="J2111" s="12">
        <v>40098</v>
      </c>
      <c r="K2111" s="4">
        <v>1894</v>
      </c>
      <c r="L2111" s="1" t="s">
        <v>146</v>
      </c>
      <c r="M2111" s="1" t="s">
        <v>132</v>
      </c>
      <c r="N2111" s="1" t="s">
        <v>154</v>
      </c>
      <c r="O2111" s="1" t="s">
        <v>93</v>
      </c>
      <c r="P2111">
        <v>60</v>
      </c>
      <c r="Q2111">
        <v>14066</v>
      </c>
      <c r="R2111">
        <v>159649.1</v>
      </c>
      <c r="S2111">
        <v>11.35</v>
      </c>
      <c r="T2111">
        <v>0.19</v>
      </c>
      <c r="U2111">
        <f t="shared" si="566"/>
        <v>159649.1</v>
      </c>
      <c r="V2111">
        <f t="shared" si="567"/>
        <v>843960</v>
      </c>
      <c r="W2111" s="1" t="s">
        <v>155</v>
      </c>
      <c r="X2111" s="1" t="s">
        <v>1236</v>
      </c>
      <c r="Y2111" s="1" t="s">
        <v>156</v>
      </c>
      <c r="Z2111" s="3">
        <v>11413</v>
      </c>
      <c r="AA2111" s="4">
        <f t="shared" si="571"/>
        <v>1593</v>
      </c>
      <c r="AB2111" s="4">
        <f t="shared" si="578"/>
        <v>3788.4527607999999</v>
      </c>
      <c r="AC2111" s="4">
        <f t="shared" si="579"/>
        <v>1593</v>
      </c>
      <c r="AD2111" s="4">
        <f t="shared" si="572"/>
        <v>1593</v>
      </c>
      <c r="AE2111" s="4">
        <v>1593</v>
      </c>
      <c r="AF2111" s="4">
        <v>1593</v>
      </c>
      <c r="AG2111" s="4">
        <f>AE2111</f>
        <v>1593</v>
      </c>
      <c r="AH2111" s="4">
        <v>83716</v>
      </c>
      <c r="AI2111">
        <f t="shared" si="568"/>
        <v>12264</v>
      </c>
      <c r="AJ2111">
        <v>9547.7000000000007</v>
      </c>
      <c r="AK2111" s="2">
        <v>9547.7000000000007</v>
      </c>
      <c r="AL2111" s="2">
        <f>AJ2111</f>
        <v>9547.7000000000007</v>
      </c>
      <c r="AM2111" s="4"/>
      <c r="AN2111" t="e">
        <f>VLOOKUP([1]!Tabelle13[[#This Row],[Vlookup this ID for freight costs]],$AL$2:$AL$6811,2,FALSE)</f>
        <v>#REF!</v>
      </c>
      <c r="AP2111">
        <v>312.91000000000003</v>
      </c>
      <c r="AQ2111">
        <v>312.91000000000003</v>
      </c>
      <c r="AR2111" s="4">
        <v>12</v>
      </c>
      <c r="AS2111" s="4">
        <v>10</v>
      </c>
      <c r="AT2111" s="4">
        <v>2009</v>
      </c>
      <c r="AU2111" s="4">
        <v>12</v>
      </c>
      <c r="AV2111" s="4">
        <v>10</v>
      </c>
      <c r="AW2111" s="4">
        <v>2009</v>
      </c>
      <c r="AX2111" t="str">
        <f t="shared" si="569"/>
        <v>No Delay</v>
      </c>
      <c r="AY2111">
        <f t="shared" si="570"/>
        <v>0</v>
      </c>
    </row>
    <row r="2112" spans="1:51" x14ac:dyDescent="0.2">
      <c r="A2112" s="3">
        <v>11510</v>
      </c>
      <c r="B2112" s="1" t="s">
        <v>119</v>
      </c>
      <c r="C2112" s="1" t="s">
        <v>114</v>
      </c>
      <c r="D2112" s="1" t="s">
        <v>130</v>
      </c>
      <c r="E2112" s="1" t="s">
        <v>53</v>
      </c>
      <c r="F2112" s="1" t="s">
        <v>53</v>
      </c>
      <c r="G2112" s="13" t="s">
        <v>1804</v>
      </c>
      <c r="H2112" s="12">
        <v>39440</v>
      </c>
      <c r="I2112" s="12" t="s">
        <v>1804</v>
      </c>
      <c r="J2112" s="12">
        <v>39440</v>
      </c>
      <c r="K2112" s="4">
        <v>552</v>
      </c>
      <c r="L2112" s="1" t="s">
        <v>146</v>
      </c>
      <c r="M2112" s="1" t="s">
        <v>132</v>
      </c>
      <c r="N2112" s="1" t="s">
        <v>147</v>
      </c>
      <c r="O2112" s="1" t="s">
        <v>148</v>
      </c>
      <c r="P2112">
        <v>30</v>
      </c>
      <c r="Q2112">
        <v>17706</v>
      </c>
      <c r="R2112">
        <v>464782.5</v>
      </c>
      <c r="S2112">
        <v>26.25</v>
      </c>
      <c r="T2112">
        <v>0.88</v>
      </c>
      <c r="U2112">
        <f t="shared" si="566"/>
        <v>464782.5</v>
      </c>
      <c r="V2112">
        <f t="shared" si="567"/>
        <v>531180</v>
      </c>
      <c r="W2112" s="1" t="s">
        <v>149</v>
      </c>
      <c r="X2112" s="1" t="s">
        <v>150</v>
      </c>
      <c r="Y2112" s="1" t="s">
        <v>150</v>
      </c>
      <c r="Z2112" s="3">
        <v>1892</v>
      </c>
      <c r="AA2112" s="4">
        <f t="shared" si="571"/>
        <v>1594</v>
      </c>
      <c r="AB2112" s="4">
        <f t="shared" si="578"/>
        <v>4187.9347527999998</v>
      </c>
      <c r="AC2112" s="4">
        <f t="shared" si="579"/>
        <v>1594</v>
      </c>
      <c r="AD2112" s="4">
        <f t="shared" si="572"/>
        <v>1594</v>
      </c>
      <c r="AE2112" s="4">
        <v>1594</v>
      </c>
      <c r="AF2112" s="4">
        <v>1594</v>
      </c>
      <c r="AG2112" s="4">
        <f>AE2112</f>
        <v>1594</v>
      </c>
      <c r="AH2112" s="4">
        <v>84678</v>
      </c>
      <c r="AI2112">
        <f t="shared" si="568"/>
        <v>248</v>
      </c>
      <c r="AJ2112">
        <v>6035.4</v>
      </c>
      <c r="AK2112" s="2">
        <v>6035.4</v>
      </c>
      <c r="AL2112" s="2">
        <f>AJ2112</f>
        <v>6035.4</v>
      </c>
      <c r="AM2112" s="4"/>
      <c r="AN2112" t="e">
        <f>VLOOKUP([1]!Tabelle13[[#This Row],[Vlookup this ID for freight costs]],$AL$2:$AL$6811,2,FALSE)</f>
        <v>#REF!</v>
      </c>
      <c r="AP2112">
        <v>743.65</v>
      </c>
      <c r="AQ2112">
        <v>743.65</v>
      </c>
      <c r="AR2112" s="4">
        <v>24</v>
      </c>
      <c r="AS2112" s="4">
        <v>12</v>
      </c>
      <c r="AT2112" s="4">
        <v>2007</v>
      </c>
      <c r="AU2112" s="4">
        <v>24</v>
      </c>
      <c r="AV2112" s="4">
        <v>12</v>
      </c>
      <c r="AW2112" s="4">
        <v>2007</v>
      </c>
      <c r="AX2112" t="str">
        <f t="shared" si="569"/>
        <v>No Delay</v>
      </c>
      <c r="AY2112">
        <f t="shared" si="570"/>
        <v>0</v>
      </c>
    </row>
    <row r="2113" spans="1:51" x14ac:dyDescent="0.2">
      <c r="A2113" s="3">
        <v>16173</v>
      </c>
      <c r="B2113" s="1" t="s">
        <v>140</v>
      </c>
      <c r="C2113" s="1" t="s">
        <v>99</v>
      </c>
      <c r="D2113" s="1" t="s">
        <v>266</v>
      </c>
      <c r="E2113" s="1" t="s">
        <v>53</v>
      </c>
      <c r="F2113" s="1" t="s">
        <v>53</v>
      </c>
      <c r="G2113" s="13" t="s">
        <v>1805</v>
      </c>
      <c r="H2113" s="12">
        <v>40997</v>
      </c>
      <c r="I2113" s="12" t="s">
        <v>1805</v>
      </c>
      <c r="J2113" s="12">
        <v>40997</v>
      </c>
      <c r="K2113" s="4">
        <v>3837</v>
      </c>
      <c r="L2113" s="1" t="s">
        <v>146</v>
      </c>
      <c r="M2113" s="1" t="s">
        <v>728</v>
      </c>
      <c r="N2113" s="1" t="s">
        <v>1648</v>
      </c>
      <c r="O2113" s="1" t="s">
        <v>685</v>
      </c>
      <c r="P2113">
        <v>60</v>
      </c>
      <c r="Q2113">
        <v>4132</v>
      </c>
      <c r="R2113">
        <v>52683</v>
      </c>
      <c r="S2113">
        <v>12.75</v>
      </c>
      <c r="T2113">
        <v>0.21</v>
      </c>
      <c r="U2113">
        <f t="shared" si="566"/>
        <v>52683</v>
      </c>
      <c r="V2113">
        <f t="shared" si="567"/>
        <v>247920</v>
      </c>
      <c r="W2113" s="1" t="s">
        <v>730</v>
      </c>
      <c r="X2113" s="1" t="s">
        <v>244</v>
      </c>
      <c r="Y2113" s="1" t="s">
        <v>731</v>
      </c>
      <c r="Z2113" s="3">
        <v>5738</v>
      </c>
      <c r="AA2113" s="4">
        <f t="shared" si="571"/>
        <v>1598</v>
      </c>
      <c r="AB2113" s="4">
        <f t="shared" si="578"/>
        <v>2698.2181156000001</v>
      </c>
      <c r="AC2113" s="4">
        <f t="shared" si="579"/>
        <v>1598</v>
      </c>
      <c r="AD2113" s="4">
        <f t="shared" si="572"/>
        <v>1598</v>
      </c>
      <c r="AE2113" s="4">
        <v>1598</v>
      </c>
      <c r="AF2113" s="4">
        <v>1598</v>
      </c>
      <c r="AG2113" s="4">
        <f>AE2113</f>
        <v>1598</v>
      </c>
      <c r="AI2113" t="e">
        <f t="shared" si="568"/>
        <v>#N/A</v>
      </c>
      <c r="AJ2113">
        <v>12689.71</v>
      </c>
      <c r="AK2113" s="2">
        <v>12689.71</v>
      </c>
      <c r="AL2113" s="2">
        <f>AJ2113</f>
        <v>12689.71</v>
      </c>
      <c r="AM2113" s="4"/>
      <c r="AN2113" t="e">
        <f>VLOOKUP([1]!Tabelle13[[#This Row],[Vlookup this ID for freight costs]],$AL$2:$AL$6811,2,FALSE)</f>
        <v>#REF!</v>
      </c>
      <c r="AP2113">
        <v>86.93</v>
      </c>
      <c r="AQ2113">
        <v>86.93</v>
      </c>
      <c r="AR2113" s="4">
        <v>29</v>
      </c>
      <c r="AS2113" s="4">
        <v>4</v>
      </c>
      <c r="AT2113" s="4">
        <v>2012</v>
      </c>
      <c r="AU2113" s="4">
        <v>29</v>
      </c>
      <c r="AV2113" s="4">
        <v>4</v>
      </c>
      <c r="AW2113" s="4">
        <v>2012</v>
      </c>
      <c r="AX2113" t="str">
        <f t="shared" si="569"/>
        <v>No Delay</v>
      </c>
      <c r="AY2113">
        <f t="shared" si="570"/>
        <v>0</v>
      </c>
    </row>
    <row r="2114" spans="1:51" x14ac:dyDescent="0.2">
      <c r="A2114" s="3">
        <v>50383</v>
      </c>
      <c r="B2114" s="1" t="s">
        <v>140</v>
      </c>
      <c r="C2114" s="1" t="s">
        <v>99</v>
      </c>
      <c r="D2114" s="1" t="s">
        <v>266</v>
      </c>
      <c r="E2114" s="1" t="s">
        <v>53</v>
      </c>
      <c r="F2114" s="1" t="s">
        <v>53</v>
      </c>
      <c r="G2114" s="13" t="s">
        <v>1805</v>
      </c>
      <c r="H2114" s="12">
        <v>40997</v>
      </c>
      <c r="I2114" s="12" t="s">
        <v>1805</v>
      </c>
      <c r="J2114" s="12">
        <v>40997</v>
      </c>
      <c r="K2114" s="4">
        <v>3838</v>
      </c>
      <c r="L2114" s="1" t="s">
        <v>146</v>
      </c>
      <c r="M2114" s="1" t="s">
        <v>728</v>
      </c>
      <c r="N2114" s="1" t="s">
        <v>729</v>
      </c>
      <c r="O2114" s="1" t="s">
        <v>685</v>
      </c>
      <c r="P2114">
        <v>60</v>
      </c>
      <c r="Q2114">
        <v>3000</v>
      </c>
      <c r="R2114">
        <v>21000</v>
      </c>
      <c r="S2114">
        <v>7</v>
      </c>
      <c r="T2114">
        <v>0.12</v>
      </c>
      <c r="U2114">
        <f t="shared" ref="U2114:U2177" si="580">S2114*Q2114</f>
        <v>21000</v>
      </c>
      <c r="V2114">
        <f t="shared" ref="V2114:V2177" si="581">Q2114*P2114</f>
        <v>180000</v>
      </c>
      <c r="W2114" s="1" t="s">
        <v>730</v>
      </c>
      <c r="X2114" s="1" t="s">
        <v>244</v>
      </c>
      <c r="Y2114" s="1" t="s">
        <v>731</v>
      </c>
      <c r="Z2114" s="3">
        <v>5738</v>
      </c>
      <c r="AA2114" s="4">
        <f t="shared" si="571"/>
        <v>1598</v>
      </c>
      <c r="AB2114" s="4">
        <f t="shared" si="578"/>
        <v>2573.9836059999998</v>
      </c>
      <c r="AC2114" s="4">
        <f t="shared" si="579"/>
        <v>1598</v>
      </c>
      <c r="AD2114" s="4">
        <f t="shared" si="572"/>
        <v>1134.1992506285715</v>
      </c>
      <c r="AE2114" s="3" t="s">
        <v>1806</v>
      </c>
      <c r="AF2114" s="3">
        <v>1598</v>
      </c>
      <c r="AG2114" s="4">
        <f>AI2114</f>
        <v>1598</v>
      </c>
      <c r="AH2114" s="4">
        <v>16173</v>
      </c>
      <c r="AI2114">
        <f t="shared" ref="AI2114:AI2177" si="582">INDEX($AE$2:$AE$6811,MATCH(AH2114,$A$2:$A$6811,0))</f>
        <v>1598</v>
      </c>
      <c r="AJ2114" t="s">
        <v>1806</v>
      </c>
      <c r="AK2114" s="2">
        <v>12689.71</v>
      </c>
      <c r="AL2114" s="2">
        <f>AN2114</f>
        <v>12689.71</v>
      </c>
      <c r="AM2114" s="4">
        <v>16173</v>
      </c>
      <c r="AN2114">
        <f>INDEX($AJ$2:$AJ$6811,MATCH(AM2114,$A$2:$A$6811,0))</f>
        <v>12689.71</v>
      </c>
      <c r="AP2114">
        <v>34.65</v>
      </c>
      <c r="AQ2114">
        <v>34.65</v>
      </c>
      <c r="AR2114" s="4">
        <v>29</v>
      </c>
      <c r="AS2114" s="4">
        <v>4</v>
      </c>
      <c r="AT2114" s="4">
        <v>2012</v>
      </c>
      <c r="AU2114" s="4">
        <v>29</v>
      </c>
      <c r="AV2114" s="4">
        <v>4</v>
      </c>
      <c r="AW2114" s="4">
        <v>2012</v>
      </c>
      <c r="AX2114" t="str">
        <f t="shared" ref="AX2114:AX2177" si="583">IF(DATE(AW2114,AV2114,AU2114)&lt;=DATE(AT2114,AS2114,AR2114),"No Delay","Delay")</f>
        <v>No Delay</v>
      </c>
      <c r="AY2114">
        <f t="shared" ref="AY2114:AY2177" si="584">IF(_xlfn.DAYS(J2114,H2114)&gt;0, _xlfn.DAYS(J2114,H2114),0)</f>
        <v>0</v>
      </c>
    </row>
    <row r="2115" spans="1:51" x14ac:dyDescent="0.2">
      <c r="A2115" s="3">
        <v>83124</v>
      </c>
      <c r="B2115" s="1" t="s">
        <v>175</v>
      </c>
      <c r="C2115" s="1" t="s">
        <v>165</v>
      </c>
      <c r="D2115" s="1" t="s">
        <v>130</v>
      </c>
      <c r="E2115" s="1" t="s">
        <v>53</v>
      </c>
      <c r="F2115" s="1" t="s">
        <v>53</v>
      </c>
      <c r="G2115" s="13" t="s">
        <v>1532</v>
      </c>
      <c r="H2115" s="12">
        <v>41389</v>
      </c>
      <c r="I2115" s="12" t="s">
        <v>1532</v>
      </c>
      <c r="J2115" s="12">
        <v>41389</v>
      </c>
      <c r="K2115" s="4">
        <v>4659</v>
      </c>
      <c r="L2115" s="1" t="s">
        <v>146</v>
      </c>
      <c r="M2115" s="1" t="s">
        <v>132</v>
      </c>
      <c r="N2115" s="1" t="s">
        <v>265</v>
      </c>
      <c r="O2115" s="1" t="s">
        <v>93</v>
      </c>
      <c r="P2115">
        <v>60</v>
      </c>
      <c r="Q2115">
        <v>8834</v>
      </c>
      <c r="R2115">
        <v>19964.84</v>
      </c>
      <c r="S2115">
        <v>2.2599999999999998</v>
      </c>
      <c r="T2115">
        <v>0.04</v>
      </c>
      <c r="U2115">
        <f t="shared" si="580"/>
        <v>19964.839999999997</v>
      </c>
      <c r="V2115">
        <f t="shared" si="581"/>
        <v>530040</v>
      </c>
      <c r="W2115" s="1" t="s">
        <v>155</v>
      </c>
      <c r="X2115" s="1" t="s">
        <v>1236</v>
      </c>
      <c r="Y2115" s="1" t="s">
        <v>156</v>
      </c>
      <c r="Z2115" s="3">
        <v>5457</v>
      </c>
      <c r="AA2115" s="4">
        <f t="shared" ref="AA2115:AA2178" si="585">AF2115</f>
        <v>1600</v>
      </c>
      <c r="AB2115" s="4">
        <f t="shared" si="578"/>
        <v>3214.2522712</v>
      </c>
      <c r="AC2115" s="4">
        <f t="shared" si="579"/>
        <v>1600</v>
      </c>
      <c r="AD2115" s="4">
        <f t="shared" si="572"/>
        <v>1600</v>
      </c>
      <c r="AE2115" s="4">
        <v>1600</v>
      </c>
      <c r="AF2115" s="4">
        <v>1600</v>
      </c>
      <c r="AG2115" s="4">
        <f>AE2115</f>
        <v>1600</v>
      </c>
      <c r="AI2115" t="e">
        <f t="shared" si="582"/>
        <v>#N/A</v>
      </c>
      <c r="AJ2115">
        <v>8699.7999999999993</v>
      </c>
      <c r="AK2115" s="2">
        <v>8699.7999999999993</v>
      </c>
      <c r="AL2115" s="2">
        <f>AJ2115</f>
        <v>8699.7999999999993</v>
      </c>
      <c r="AM2115" s="4"/>
      <c r="AN2115" t="e">
        <f>VLOOKUP([1]!Tabelle13[[#This Row],[Vlookup this ID for freight costs]],$AL$2:$AL$6811,2,FALSE)</f>
        <v>#REF!</v>
      </c>
      <c r="AP2115">
        <v>24.7</v>
      </c>
      <c r="AQ2115">
        <v>24.7</v>
      </c>
      <c r="AR2115" s="4">
        <v>25</v>
      </c>
      <c r="AS2115" s="4">
        <v>4</v>
      </c>
      <c r="AT2115" s="4">
        <v>2013</v>
      </c>
      <c r="AU2115" s="4">
        <v>25</v>
      </c>
      <c r="AV2115" s="4">
        <v>4</v>
      </c>
      <c r="AW2115" s="4">
        <v>2013</v>
      </c>
      <c r="AX2115" t="str">
        <f t="shared" si="583"/>
        <v>No Delay</v>
      </c>
      <c r="AY2115">
        <f t="shared" si="584"/>
        <v>0</v>
      </c>
    </row>
    <row r="2116" spans="1:51" x14ac:dyDescent="0.2">
      <c r="A2116" s="3">
        <v>84241</v>
      </c>
      <c r="B2116" s="1" t="s">
        <v>175</v>
      </c>
      <c r="C2116" s="1" t="s">
        <v>165</v>
      </c>
      <c r="D2116" s="1" t="s">
        <v>130</v>
      </c>
      <c r="E2116" s="1" t="s">
        <v>53</v>
      </c>
      <c r="F2116" s="1" t="s">
        <v>53</v>
      </c>
      <c r="G2116" s="13" t="s">
        <v>1532</v>
      </c>
      <c r="H2116" s="12">
        <v>41389</v>
      </c>
      <c r="I2116" s="12" t="s">
        <v>1532</v>
      </c>
      <c r="J2116" s="12">
        <v>41389</v>
      </c>
      <c r="K2116" s="4">
        <v>4660</v>
      </c>
      <c r="L2116" s="1" t="s">
        <v>146</v>
      </c>
      <c r="M2116" s="1" t="s">
        <v>132</v>
      </c>
      <c r="N2116" s="1" t="s">
        <v>389</v>
      </c>
      <c r="O2116" s="1" t="s">
        <v>93</v>
      </c>
      <c r="P2116">
        <v>30</v>
      </c>
      <c r="Q2116">
        <v>7051</v>
      </c>
      <c r="R2116">
        <v>98431.96</v>
      </c>
      <c r="S2116">
        <v>13.96</v>
      </c>
      <c r="T2116">
        <v>0.47</v>
      </c>
      <c r="U2116">
        <f t="shared" si="580"/>
        <v>98431.96</v>
      </c>
      <c r="V2116">
        <f t="shared" si="581"/>
        <v>211530</v>
      </c>
      <c r="W2116" s="1" t="s">
        <v>160</v>
      </c>
      <c r="X2116" s="1" t="s">
        <v>1236</v>
      </c>
      <c r="Y2116" s="1" t="s">
        <v>161</v>
      </c>
      <c r="Z2116" s="3">
        <v>5149</v>
      </c>
      <c r="AA2116" s="4">
        <f t="shared" si="585"/>
        <v>1600</v>
      </c>
      <c r="AB2116" s="4">
        <f t="shared" si="578"/>
        <v>3018.5719438000001</v>
      </c>
      <c r="AC2116" s="4">
        <f t="shared" si="579"/>
        <v>1600</v>
      </c>
      <c r="AD2116" s="4">
        <f t="shared" si="572"/>
        <v>1600</v>
      </c>
      <c r="AE2116" s="3" t="s">
        <v>1807</v>
      </c>
      <c r="AF2116" s="3">
        <v>1600</v>
      </c>
      <c r="AG2116" s="4">
        <f>AI2116</f>
        <v>1600</v>
      </c>
      <c r="AH2116" s="4">
        <v>83124</v>
      </c>
      <c r="AI2116">
        <f t="shared" si="582"/>
        <v>1600</v>
      </c>
      <c r="AJ2116" t="s">
        <v>1807</v>
      </c>
      <c r="AK2116" s="2">
        <v>8699.7999999999993</v>
      </c>
      <c r="AL2116" s="2">
        <f>AN2116</f>
        <v>8699.7999999999993</v>
      </c>
      <c r="AM2116" s="4">
        <v>83124</v>
      </c>
      <c r="AN2116">
        <f>INDEX($AJ$2:$AJ$6811,MATCH(AM2116,$A$2:$A$6811,0))</f>
        <v>8699.7999999999993</v>
      </c>
      <c r="AP2116">
        <v>121.76</v>
      </c>
      <c r="AQ2116">
        <v>121.76</v>
      </c>
      <c r="AR2116" s="4">
        <v>25</v>
      </c>
      <c r="AS2116" s="4">
        <v>4</v>
      </c>
      <c r="AT2116" s="4">
        <v>2013</v>
      </c>
      <c r="AU2116" s="4">
        <v>25</v>
      </c>
      <c r="AV2116" s="4">
        <v>4</v>
      </c>
      <c r="AW2116" s="4">
        <v>2013</v>
      </c>
      <c r="AX2116" t="str">
        <f t="shared" si="583"/>
        <v>No Delay</v>
      </c>
      <c r="AY2116">
        <f t="shared" si="584"/>
        <v>0</v>
      </c>
    </row>
    <row r="2117" spans="1:51" x14ac:dyDescent="0.2">
      <c r="A2117" s="3">
        <v>84800</v>
      </c>
      <c r="B2117" s="1" t="s">
        <v>175</v>
      </c>
      <c r="C2117" s="1" t="s">
        <v>165</v>
      </c>
      <c r="D2117" s="1" t="s">
        <v>130</v>
      </c>
      <c r="E2117" s="1" t="s">
        <v>53</v>
      </c>
      <c r="F2117" s="1" t="s">
        <v>53</v>
      </c>
      <c r="G2117" s="13" t="s">
        <v>1532</v>
      </c>
      <c r="H2117" s="12">
        <v>41389</v>
      </c>
      <c r="I2117" s="12" t="s">
        <v>1532</v>
      </c>
      <c r="J2117" s="12">
        <v>41389</v>
      </c>
      <c r="K2117" s="4">
        <v>4661</v>
      </c>
      <c r="L2117" s="1" t="s">
        <v>146</v>
      </c>
      <c r="M2117" s="1" t="s">
        <v>132</v>
      </c>
      <c r="N2117" s="1" t="s">
        <v>265</v>
      </c>
      <c r="O2117" s="1" t="s">
        <v>93</v>
      </c>
      <c r="P2117">
        <v>60</v>
      </c>
      <c r="Q2117">
        <v>1276</v>
      </c>
      <c r="R2117">
        <v>2883.76</v>
      </c>
      <c r="S2117">
        <v>2.2599999999999998</v>
      </c>
      <c r="T2117">
        <v>0.04</v>
      </c>
      <c r="U2117">
        <f t="shared" si="580"/>
        <v>2883.7599999999998</v>
      </c>
      <c r="V2117">
        <f t="shared" si="581"/>
        <v>76560</v>
      </c>
      <c r="W2117" s="1" t="s">
        <v>179</v>
      </c>
      <c r="X2117" s="1" t="s">
        <v>1236</v>
      </c>
      <c r="Y2117" s="1" t="s">
        <v>156</v>
      </c>
      <c r="Z2117" s="3">
        <v>5457</v>
      </c>
      <c r="AA2117" s="4">
        <f t="shared" si="585"/>
        <v>1600</v>
      </c>
      <c r="AB2117" s="4">
        <f t="shared" si="578"/>
        <v>2384.7783988000001</v>
      </c>
      <c r="AC2117" s="4">
        <f t="shared" si="579"/>
        <v>1600</v>
      </c>
      <c r="AD2117" s="4">
        <f t="shared" si="572"/>
        <v>598.75</v>
      </c>
      <c r="AE2117" s="3" t="s">
        <v>1807</v>
      </c>
      <c r="AF2117" s="3">
        <v>1600</v>
      </c>
      <c r="AG2117" s="4">
        <f>AI2117</f>
        <v>1600</v>
      </c>
      <c r="AH2117" s="4">
        <v>83124</v>
      </c>
      <c r="AI2117">
        <f t="shared" si="582"/>
        <v>1600</v>
      </c>
      <c r="AJ2117" t="s">
        <v>1807</v>
      </c>
      <c r="AK2117" s="2">
        <v>8699.7999999999993</v>
      </c>
      <c r="AL2117" s="2">
        <f>AN2117</f>
        <v>8699.7999999999993</v>
      </c>
      <c r="AM2117" s="4">
        <v>83124</v>
      </c>
      <c r="AN2117">
        <f>INDEX($AJ$2:$AJ$6811,MATCH(AM2117,$A$2:$A$6811,0))</f>
        <v>8699.7999999999993</v>
      </c>
      <c r="AP2117">
        <v>3.57</v>
      </c>
      <c r="AQ2117">
        <v>3.57</v>
      </c>
      <c r="AR2117" s="4">
        <v>25</v>
      </c>
      <c r="AS2117" s="4">
        <v>4</v>
      </c>
      <c r="AT2117" s="4">
        <v>2013</v>
      </c>
      <c r="AU2117" s="4">
        <v>25</v>
      </c>
      <c r="AV2117" s="4">
        <v>4</v>
      </c>
      <c r="AW2117" s="4">
        <v>2013</v>
      </c>
      <c r="AX2117" t="str">
        <f t="shared" si="583"/>
        <v>No Delay</v>
      </c>
      <c r="AY2117">
        <f t="shared" si="584"/>
        <v>0</v>
      </c>
    </row>
    <row r="2118" spans="1:51" x14ac:dyDescent="0.2">
      <c r="A2118" s="3">
        <v>10964</v>
      </c>
      <c r="B2118" s="1" t="s">
        <v>164</v>
      </c>
      <c r="C2118" s="1" t="s">
        <v>165</v>
      </c>
      <c r="D2118" s="1" t="s">
        <v>130</v>
      </c>
      <c r="E2118" s="1" t="s">
        <v>53</v>
      </c>
      <c r="F2118" s="1" t="s">
        <v>53</v>
      </c>
      <c r="G2118" s="13" t="s">
        <v>759</v>
      </c>
      <c r="H2118" s="12">
        <v>39640</v>
      </c>
      <c r="I2118" s="12" t="s">
        <v>759</v>
      </c>
      <c r="J2118" s="12">
        <v>39640</v>
      </c>
      <c r="K2118" s="4">
        <v>944</v>
      </c>
      <c r="L2118" s="1" t="s">
        <v>146</v>
      </c>
      <c r="M2118" s="1" t="s">
        <v>132</v>
      </c>
      <c r="N2118" s="1" t="s">
        <v>970</v>
      </c>
      <c r="O2118" s="1" t="s">
        <v>93</v>
      </c>
      <c r="P2118">
        <v>240</v>
      </c>
      <c r="Q2118">
        <v>4296</v>
      </c>
      <c r="R2118">
        <v>9021.6</v>
      </c>
      <c r="S2118">
        <v>2.1</v>
      </c>
      <c r="T2118">
        <v>0.01</v>
      </c>
      <c r="U2118">
        <f t="shared" si="580"/>
        <v>9021.6</v>
      </c>
      <c r="V2118">
        <f t="shared" si="581"/>
        <v>1031040</v>
      </c>
      <c r="W2118" s="1" t="s">
        <v>155</v>
      </c>
      <c r="X2118" s="1" t="s">
        <v>1236</v>
      </c>
      <c r="Y2118" s="1" t="s">
        <v>156</v>
      </c>
      <c r="Z2118" s="3">
        <v>5457</v>
      </c>
      <c r="AA2118" s="4">
        <f t="shared" si="585"/>
        <v>1600</v>
      </c>
      <c r="AB2118" s="4">
        <f t="shared" si="578"/>
        <v>2716.2167547999998</v>
      </c>
      <c r="AC2118" s="4">
        <f t="shared" si="579"/>
        <v>1600</v>
      </c>
      <c r="AD2118" s="4">
        <f t="shared" si="572"/>
        <v>1600</v>
      </c>
      <c r="AE2118" s="4">
        <v>1600</v>
      </c>
      <c r="AF2118" s="4">
        <v>1600</v>
      </c>
      <c r="AG2118" s="4">
        <f t="shared" ref="AG2118:AG2133" si="586">AE2118</f>
        <v>1600</v>
      </c>
      <c r="AH2118" s="4">
        <v>83038</v>
      </c>
      <c r="AI2118">
        <f t="shared" si="582"/>
        <v>2501</v>
      </c>
      <c r="AJ2118">
        <v>10314.280000000001</v>
      </c>
      <c r="AK2118" s="2">
        <v>10314.280000000001</v>
      </c>
      <c r="AL2118" s="2">
        <f t="shared" ref="AL2118:AL2133" si="587">AJ2118</f>
        <v>10314.280000000001</v>
      </c>
      <c r="AM2118" s="4"/>
      <c r="AN2118" t="e">
        <f>VLOOKUP([1]!Tabelle13[[#This Row],[Vlookup this ID for freight costs]],$AL$2:$AL$6811,2,FALSE)</f>
        <v>#REF!</v>
      </c>
      <c r="AP2118">
        <v>14.43</v>
      </c>
      <c r="AQ2118">
        <v>14.43</v>
      </c>
      <c r="AR2118" s="4">
        <v>11</v>
      </c>
      <c r="AS2118" s="4">
        <v>7</v>
      </c>
      <c r="AT2118" s="4">
        <v>2008</v>
      </c>
      <c r="AU2118" s="4">
        <v>11</v>
      </c>
      <c r="AV2118" s="4">
        <v>7</v>
      </c>
      <c r="AW2118" s="4">
        <v>2008</v>
      </c>
      <c r="AX2118" t="str">
        <f t="shared" si="583"/>
        <v>No Delay</v>
      </c>
      <c r="AY2118">
        <f t="shared" si="584"/>
        <v>0</v>
      </c>
    </row>
    <row r="2119" spans="1:51" x14ac:dyDescent="0.2">
      <c r="A2119" s="3">
        <v>11953</v>
      </c>
      <c r="B2119" s="1" t="s">
        <v>119</v>
      </c>
      <c r="C2119" s="1" t="s">
        <v>114</v>
      </c>
      <c r="D2119" s="1" t="s">
        <v>130</v>
      </c>
      <c r="E2119" s="1"/>
      <c r="F2119" s="1" t="s">
        <v>107</v>
      </c>
      <c r="G2119" s="13" t="s">
        <v>1808</v>
      </c>
      <c r="H2119" s="12">
        <v>39727</v>
      </c>
      <c r="I2119" s="12" t="s">
        <v>1808</v>
      </c>
      <c r="J2119" s="12">
        <v>39727</v>
      </c>
      <c r="K2119" s="4">
        <v>1104</v>
      </c>
      <c r="L2119" s="1" t="s">
        <v>146</v>
      </c>
      <c r="M2119" s="1" t="s">
        <v>132</v>
      </c>
      <c r="N2119" s="1" t="s">
        <v>167</v>
      </c>
      <c r="O2119" s="1" t="s">
        <v>93</v>
      </c>
      <c r="P2119">
        <v>30</v>
      </c>
      <c r="Q2119">
        <v>20880</v>
      </c>
      <c r="R2119">
        <v>250768.8</v>
      </c>
      <c r="S2119">
        <v>12.01</v>
      </c>
      <c r="T2119">
        <v>0.4</v>
      </c>
      <c r="U2119">
        <f t="shared" si="580"/>
        <v>250768.8</v>
      </c>
      <c r="V2119">
        <f t="shared" si="581"/>
        <v>626400</v>
      </c>
      <c r="W2119" s="1" t="s">
        <v>160</v>
      </c>
      <c r="X2119" s="1" t="s">
        <v>1236</v>
      </c>
      <c r="Y2119" s="1" t="s">
        <v>161</v>
      </c>
      <c r="Z2119" s="3">
        <v>6417</v>
      </c>
      <c r="AA2119" s="4">
        <f t="shared" si="585"/>
        <v>1603</v>
      </c>
      <c r="AB2119" s="4">
        <f t="shared" si="578"/>
        <v>4536.2742699999999</v>
      </c>
      <c r="AC2119" s="4">
        <f t="shared" si="579"/>
        <v>1603</v>
      </c>
      <c r="AD2119" s="4">
        <f t="shared" si="572"/>
        <v>6174.5</v>
      </c>
      <c r="AE2119" s="4">
        <v>1603</v>
      </c>
      <c r="AF2119" s="4">
        <v>1603</v>
      </c>
      <c r="AG2119" s="4">
        <f t="shared" si="586"/>
        <v>1603</v>
      </c>
      <c r="AH2119" s="4">
        <v>86551</v>
      </c>
      <c r="AI2119">
        <f t="shared" si="582"/>
        <v>12046</v>
      </c>
      <c r="AJ2119">
        <v>8539.26</v>
      </c>
      <c r="AK2119" s="2">
        <v>8539.26</v>
      </c>
      <c r="AL2119" s="2">
        <f t="shared" si="587"/>
        <v>8539.26</v>
      </c>
      <c r="AM2119" s="4"/>
      <c r="AN2119" t="e">
        <f>VLOOKUP([1]!Tabelle13[[#This Row],[Vlookup this ID for freight costs]],$AL$2:$AL$6811,2,FALSE)</f>
        <v>#REF!</v>
      </c>
      <c r="AP2119">
        <v>401.23</v>
      </c>
      <c r="AQ2119">
        <v>401.23</v>
      </c>
      <c r="AR2119" s="4">
        <v>6</v>
      </c>
      <c r="AS2119" s="4">
        <v>10</v>
      </c>
      <c r="AT2119" s="4">
        <v>2008</v>
      </c>
      <c r="AU2119" s="4">
        <v>6</v>
      </c>
      <c r="AV2119" s="4">
        <v>10</v>
      </c>
      <c r="AW2119" s="4">
        <v>2008</v>
      </c>
      <c r="AX2119" t="str">
        <f t="shared" si="583"/>
        <v>No Delay</v>
      </c>
      <c r="AY2119">
        <f t="shared" si="584"/>
        <v>0</v>
      </c>
    </row>
    <row r="2120" spans="1:51" x14ac:dyDescent="0.2">
      <c r="A2120" s="3">
        <v>72158</v>
      </c>
      <c r="B2120" s="1" t="s">
        <v>140</v>
      </c>
      <c r="C2120" s="1" t="s">
        <v>99</v>
      </c>
      <c r="D2120" s="1" t="s">
        <v>266</v>
      </c>
      <c r="E2120" s="1" t="s">
        <v>53</v>
      </c>
      <c r="F2120" s="1" t="s">
        <v>53</v>
      </c>
      <c r="G2120" s="13" t="s">
        <v>169</v>
      </c>
      <c r="H2120" s="12">
        <v>40340</v>
      </c>
      <c r="I2120" s="12" t="s">
        <v>169</v>
      </c>
      <c r="J2120" s="12">
        <v>40340</v>
      </c>
      <c r="K2120" s="4">
        <v>2517</v>
      </c>
      <c r="L2120" s="1" t="s">
        <v>146</v>
      </c>
      <c r="M2120" s="1" t="s">
        <v>423</v>
      </c>
      <c r="N2120" s="1" t="s">
        <v>392</v>
      </c>
      <c r="O2120" s="1" t="s">
        <v>393</v>
      </c>
      <c r="P2120">
        <v>120</v>
      </c>
      <c r="Q2120">
        <v>7145</v>
      </c>
      <c r="R2120">
        <v>258363.2</v>
      </c>
      <c r="S2120">
        <v>36.159999999999997</v>
      </c>
      <c r="T2120">
        <v>0.3</v>
      </c>
      <c r="U2120">
        <f t="shared" si="580"/>
        <v>258363.19999999998</v>
      </c>
      <c r="V2120">
        <f t="shared" si="581"/>
        <v>857400</v>
      </c>
      <c r="W2120" s="1" t="s">
        <v>394</v>
      </c>
      <c r="X2120" s="1" t="s">
        <v>112</v>
      </c>
      <c r="Y2120" s="1" t="s">
        <v>112</v>
      </c>
      <c r="Z2120" s="3">
        <v>6808</v>
      </c>
      <c r="AA2120" s="4">
        <f t="shared" si="585"/>
        <v>1604</v>
      </c>
      <c r="AB2120" s="4">
        <f t="shared" si="578"/>
        <v>3028.8882370000001</v>
      </c>
      <c r="AC2120" s="4">
        <f t="shared" si="579"/>
        <v>1604</v>
      </c>
      <c r="AD2120" s="4">
        <f t="shared" si="572"/>
        <v>1604</v>
      </c>
      <c r="AE2120" s="4">
        <v>1604</v>
      </c>
      <c r="AF2120" s="4">
        <v>1604</v>
      </c>
      <c r="AG2120" s="4">
        <f t="shared" si="586"/>
        <v>1604</v>
      </c>
      <c r="AI2120" t="e">
        <f t="shared" si="582"/>
        <v>#N/A</v>
      </c>
      <c r="AJ2120">
        <v>9915.56</v>
      </c>
      <c r="AK2120" s="2">
        <v>9915.56</v>
      </c>
      <c r="AL2120" s="2">
        <f t="shared" si="587"/>
        <v>9915.56</v>
      </c>
      <c r="AM2120" s="4"/>
      <c r="AN2120" t="e">
        <f>VLOOKUP([1]!Tabelle13[[#This Row],[Vlookup this ID for freight costs]],$AL$2:$AL$6811,2,FALSE)</f>
        <v>#REF!</v>
      </c>
      <c r="AP2120">
        <v>557.03</v>
      </c>
      <c r="AQ2120">
        <v>557.03</v>
      </c>
      <c r="AR2120" s="4">
        <v>11</v>
      </c>
      <c r="AS2120" s="4">
        <v>6</v>
      </c>
      <c r="AT2120" s="4">
        <v>2010</v>
      </c>
      <c r="AU2120" s="4">
        <v>11</v>
      </c>
      <c r="AV2120" s="4">
        <v>6</v>
      </c>
      <c r="AW2120" s="4">
        <v>2010</v>
      </c>
      <c r="AX2120" t="str">
        <f t="shared" si="583"/>
        <v>No Delay</v>
      </c>
      <c r="AY2120">
        <f t="shared" si="584"/>
        <v>0</v>
      </c>
    </row>
    <row r="2121" spans="1:51" x14ac:dyDescent="0.2">
      <c r="A2121" s="3">
        <v>12819</v>
      </c>
      <c r="B2121" s="1" t="s">
        <v>98</v>
      </c>
      <c r="C2121" s="1" t="s">
        <v>99</v>
      </c>
      <c r="D2121" s="1" t="s">
        <v>130</v>
      </c>
      <c r="E2121" s="1" t="s">
        <v>101</v>
      </c>
      <c r="F2121" s="1" t="s">
        <v>101</v>
      </c>
      <c r="G2121" s="13" t="s">
        <v>1809</v>
      </c>
      <c r="H2121" s="12">
        <v>39682</v>
      </c>
      <c r="I2121" s="12" t="s">
        <v>1809</v>
      </c>
      <c r="J2121" s="12">
        <v>39682</v>
      </c>
      <c r="K2121" s="4">
        <v>1031</v>
      </c>
      <c r="L2121" s="1" t="s">
        <v>146</v>
      </c>
      <c r="M2121" s="1" t="s">
        <v>132</v>
      </c>
      <c r="N2121" s="1" t="s">
        <v>171</v>
      </c>
      <c r="O2121" s="1" t="s">
        <v>93</v>
      </c>
      <c r="P2121">
        <v>60</v>
      </c>
      <c r="Q2121">
        <v>32544</v>
      </c>
      <c r="R2121">
        <v>94703.039999999994</v>
      </c>
      <c r="S2121">
        <v>2.91</v>
      </c>
      <c r="T2121">
        <v>0.05</v>
      </c>
      <c r="U2121">
        <f t="shared" si="580"/>
        <v>94703.040000000008</v>
      </c>
      <c r="V2121">
        <f t="shared" si="581"/>
        <v>1952640</v>
      </c>
      <c r="W2121" s="1" t="s">
        <v>155</v>
      </c>
      <c r="X2121" s="1" t="s">
        <v>1236</v>
      </c>
      <c r="Y2121" s="1" t="s">
        <v>156</v>
      </c>
      <c r="Z2121" s="3">
        <v>12500</v>
      </c>
      <c r="AA2121" s="4">
        <f t="shared" si="585"/>
        <v>1608</v>
      </c>
      <c r="AB2121" s="4">
        <f t="shared" si="578"/>
        <v>5816.3726091999997</v>
      </c>
      <c r="AC2121" s="4">
        <f t="shared" si="579"/>
        <v>1608</v>
      </c>
      <c r="AD2121" s="4">
        <f t="shared" si="572"/>
        <v>1608</v>
      </c>
      <c r="AE2121" s="4">
        <v>1608</v>
      </c>
      <c r="AF2121" s="4">
        <v>1608</v>
      </c>
      <c r="AG2121" s="4">
        <f t="shared" si="586"/>
        <v>1608</v>
      </c>
      <c r="AI2121" t="e">
        <f t="shared" si="582"/>
        <v>#N/A</v>
      </c>
      <c r="AJ2121">
        <v>1700.32</v>
      </c>
      <c r="AK2121" s="2">
        <v>1700.32</v>
      </c>
      <c r="AL2121" s="2">
        <f t="shared" si="587"/>
        <v>1700.32</v>
      </c>
      <c r="AM2121" s="4"/>
      <c r="AN2121" t="e">
        <f>VLOOKUP([1]!Tabelle13[[#This Row],[Vlookup this ID for freight costs]],$AL$2:$AL$6811,2,FALSE)</f>
        <v>#REF!</v>
      </c>
      <c r="AP2121">
        <v>151.52000000000001</v>
      </c>
      <c r="AQ2121">
        <v>151.52000000000001</v>
      </c>
      <c r="AR2121" s="4">
        <v>22</v>
      </c>
      <c r="AS2121" s="4">
        <v>8</v>
      </c>
      <c r="AT2121" s="4">
        <v>2008</v>
      </c>
      <c r="AU2121" s="4">
        <v>22</v>
      </c>
      <c r="AV2121" s="4">
        <v>8</v>
      </c>
      <c r="AW2121" s="4">
        <v>2008</v>
      </c>
      <c r="AX2121" t="str">
        <f t="shared" si="583"/>
        <v>No Delay</v>
      </c>
      <c r="AY2121">
        <f t="shared" si="584"/>
        <v>0</v>
      </c>
    </row>
    <row r="2122" spans="1:51" x14ac:dyDescent="0.2">
      <c r="A2122" s="3">
        <v>83578</v>
      </c>
      <c r="B2122" s="1" t="s">
        <v>463</v>
      </c>
      <c r="C2122" s="1" t="s">
        <v>73</v>
      </c>
      <c r="D2122" s="1" t="s">
        <v>130</v>
      </c>
      <c r="E2122" s="1" t="s">
        <v>101</v>
      </c>
      <c r="F2122" s="1" t="s">
        <v>101</v>
      </c>
      <c r="G2122" s="13" t="s">
        <v>1810</v>
      </c>
      <c r="H2122" s="12">
        <v>41017</v>
      </c>
      <c r="I2122" s="12" t="s">
        <v>1418</v>
      </c>
      <c r="J2122" s="12">
        <v>41009</v>
      </c>
      <c r="K2122" s="4">
        <v>3846</v>
      </c>
      <c r="L2122" s="1" t="s">
        <v>146</v>
      </c>
      <c r="M2122" s="1" t="s">
        <v>132</v>
      </c>
      <c r="N2122" s="1" t="s">
        <v>178</v>
      </c>
      <c r="O2122" s="1" t="s">
        <v>93</v>
      </c>
      <c r="P2122">
        <v>60</v>
      </c>
      <c r="Q2122">
        <v>31263</v>
      </c>
      <c r="R2122">
        <v>219466.26</v>
      </c>
      <c r="S2122">
        <v>7.02</v>
      </c>
      <c r="T2122">
        <v>0.12</v>
      </c>
      <c r="U2122">
        <f t="shared" si="580"/>
        <v>219466.25999999998</v>
      </c>
      <c r="V2122">
        <f t="shared" si="581"/>
        <v>1875780</v>
      </c>
      <c r="W2122" s="1" t="s">
        <v>179</v>
      </c>
      <c r="X2122" s="1" t="s">
        <v>1236</v>
      </c>
      <c r="Y2122" s="1" t="s">
        <v>156</v>
      </c>
      <c r="Z2122" s="3">
        <v>14969</v>
      </c>
      <c r="AA2122" s="4">
        <f t="shared" si="585"/>
        <v>1616</v>
      </c>
      <c r="AB2122" s="4">
        <f t="shared" si="578"/>
        <v>5675.7856774000002</v>
      </c>
      <c r="AC2122" s="4">
        <f t="shared" si="579"/>
        <v>1616</v>
      </c>
      <c r="AD2122" s="4">
        <f t="shared" si="572"/>
        <v>1616</v>
      </c>
      <c r="AE2122" s="4">
        <v>1616</v>
      </c>
      <c r="AF2122" s="4">
        <v>1616</v>
      </c>
      <c r="AG2122" s="4">
        <f t="shared" si="586"/>
        <v>1616</v>
      </c>
      <c r="AI2122" t="e">
        <f t="shared" si="582"/>
        <v>#N/A</v>
      </c>
      <c r="AJ2122">
        <v>3489.53</v>
      </c>
      <c r="AK2122" s="2">
        <v>3489.53</v>
      </c>
      <c r="AL2122" s="2">
        <f t="shared" si="587"/>
        <v>3489.53</v>
      </c>
      <c r="AM2122" s="4"/>
      <c r="AN2122" t="e">
        <f>VLOOKUP([1]!Tabelle13[[#This Row],[Vlookup this ID for freight costs]],$AL$2:$AL$6811,2,FALSE)</f>
        <v>#REF!</v>
      </c>
      <c r="AP2122">
        <v>362.12</v>
      </c>
      <c r="AQ2122">
        <v>362.12</v>
      </c>
      <c r="AR2122" s="4">
        <v>18</v>
      </c>
      <c r="AS2122" s="4">
        <v>4</v>
      </c>
      <c r="AT2122" s="4">
        <v>2012</v>
      </c>
      <c r="AU2122" s="4">
        <v>10</v>
      </c>
      <c r="AV2122" s="4">
        <v>4</v>
      </c>
      <c r="AW2122" s="4">
        <v>2012</v>
      </c>
      <c r="AX2122" t="str">
        <f t="shared" si="583"/>
        <v>No Delay</v>
      </c>
      <c r="AY2122">
        <f t="shared" si="584"/>
        <v>0</v>
      </c>
    </row>
    <row r="2123" spans="1:51" x14ac:dyDescent="0.2">
      <c r="A2123" s="3">
        <v>11485</v>
      </c>
      <c r="B2123" s="1" t="s">
        <v>119</v>
      </c>
      <c r="C2123" s="1" t="s">
        <v>114</v>
      </c>
      <c r="D2123" s="1" t="s">
        <v>130</v>
      </c>
      <c r="E2123" s="1"/>
      <c r="F2123" s="1" t="s">
        <v>107</v>
      </c>
      <c r="G2123" s="13" t="s">
        <v>1811</v>
      </c>
      <c r="H2123" s="12">
        <v>39412</v>
      </c>
      <c r="I2123" s="12" t="s">
        <v>1811</v>
      </c>
      <c r="J2123" s="12">
        <v>39412</v>
      </c>
      <c r="K2123" s="4">
        <v>504</v>
      </c>
      <c r="L2123" s="1" t="s">
        <v>146</v>
      </c>
      <c r="M2123" s="1" t="s">
        <v>132</v>
      </c>
      <c r="N2123" s="1" t="s">
        <v>147</v>
      </c>
      <c r="O2123" s="1" t="s">
        <v>148</v>
      </c>
      <c r="P2123">
        <v>30</v>
      </c>
      <c r="Q2123">
        <v>17994</v>
      </c>
      <c r="R2123">
        <v>472342.5</v>
      </c>
      <c r="S2123">
        <v>26.25</v>
      </c>
      <c r="T2123">
        <v>0.88</v>
      </c>
      <c r="U2123">
        <f t="shared" si="580"/>
        <v>472342.5</v>
      </c>
      <c r="V2123">
        <f t="shared" si="581"/>
        <v>539820</v>
      </c>
      <c r="W2123" s="1" t="s">
        <v>149</v>
      </c>
      <c r="X2123" s="1" t="s">
        <v>150</v>
      </c>
      <c r="Y2123" s="1" t="s">
        <v>150</v>
      </c>
      <c r="Z2123" s="3">
        <v>1892</v>
      </c>
      <c r="AA2123" s="4">
        <f t="shared" si="585"/>
        <v>1620</v>
      </c>
      <c r="AB2123" s="4">
        <f t="shared" si="578"/>
        <v>4219.5421192000003</v>
      </c>
      <c r="AC2123" s="4">
        <f t="shared" si="579"/>
        <v>1620</v>
      </c>
      <c r="AD2123" s="4">
        <f t="shared" si="572"/>
        <v>1620</v>
      </c>
      <c r="AE2123" s="4">
        <v>1620</v>
      </c>
      <c r="AF2123" s="4">
        <v>1620</v>
      </c>
      <c r="AG2123" s="4">
        <f t="shared" si="586"/>
        <v>1620</v>
      </c>
      <c r="AH2123" s="4">
        <v>84075</v>
      </c>
      <c r="AI2123">
        <f t="shared" si="582"/>
        <v>1264</v>
      </c>
      <c r="AJ2123">
        <v>6785.1</v>
      </c>
      <c r="AK2123" s="2">
        <v>6785.1</v>
      </c>
      <c r="AL2123" s="2">
        <f t="shared" si="587"/>
        <v>6785.1</v>
      </c>
      <c r="AM2123" s="4"/>
      <c r="AN2123" t="e">
        <f>VLOOKUP([1]!Tabelle13[[#This Row],[Vlookup this ID for freight costs]],$AL$2:$AL$6811,2,FALSE)</f>
        <v>#REF!</v>
      </c>
      <c r="AP2123">
        <v>755.75</v>
      </c>
      <c r="AQ2123">
        <v>755.75</v>
      </c>
      <c r="AR2123" s="4">
        <v>26</v>
      </c>
      <c r="AS2123" s="4">
        <v>11</v>
      </c>
      <c r="AT2123" s="4">
        <v>2007</v>
      </c>
      <c r="AU2123" s="4">
        <v>26</v>
      </c>
      <c r="AV2123" s="4">
        <v>11</v>
      </c>
      <c r="AW2123" s="4">
        <v>2007</v>
      </c>
      <c r="AX2123" t="str">
        <f t="shared" si="583"/>
        <v>No Delay</v>
      </c>
      <c r="AY2123">
        <f t="shared" si="584"/>
        <v>0</v>
      </c>
    </row>
    <row r="2124" spans="1:51" x14ac:dyDescent="0.2">
      <c r="A2124" s="3">
        <v>12576</v>
      </c>
      <c r="B2124" s="1" t="s">
        <v>350</v>
      </c>
      <c r="C2124" s="1" t="s">
        <v>65</v>
      </c>
      <c r="D2124" s="1" t="s">
        <v>130</v>
      </c>
      <c r="E2124" s="1" t="s">
        <v>253</v>
      </c>
      <c r="F2124" s="1" t="s">
        <v>253</v>
      </c>
      <c r="G2124" s="13" t="s">
        <v>430</v>
      </c>
      <c r="H2124" s="12">
        <v>39933</v>
      </c>
      <c r="I2124" s="12" t="s">
        <v>430</v>
      </c>
      <c r="J2124" s="12">
        <v>39933</v>
      </c>
      <c r="K2124" s="4">
        <v>1518</v>
      </c>
      <c r="L2124" s="1" t="s">
        <v>146</v>
      </c>
      <c r="M2124" s="1" t="s">
        <v>132</v>
      </c>
      <c r="N2124" s="1" t="s">
        <v>154</v>
      </c>
      <c r="O2124" s="1" t="s">
        <v>93</v>
      </c>
      <c r="P2124">
        <v>60</v>
      </c>
      <c r="Q2124">
        <v>13334</v>
      </c>
      <c r="R2124">
        <v>152007.6</v>
      </c>
      <c r="S2124">
        <v>11.4</v>
      </c>
      <c r="T2124">
        <v>0.19</v>
      </c>
      <c r="U2124">
        <f t="shared" si="580"/>
        <v>152007.6</v>
      </c>
      <c r="V2124">
        <f t="shared" si="581"/>
        <v>800040</v>
      </c>
      <c r="W2124" s="1" t="s">
        <v>160</v>
      </c>
      <c r="X2124" s="1" t="s">
        <v>1236</v>
      </c>
      <c r="Y2124" s="1" t="s">
        <v>161</v>
      </c>
      <c r="Z2124" s="3">
        <v>12074</v>
      </c>
      <c r="AA2124" s="4">
        <f t="shared" si="585"/>
        <v>1626</v>
      </c>
      <c r="AB2124" s="4">
        <f t="shared" si="578"/>
        <v>3708.1173712</v>
      </c>
      <c r="AC2124" s="4">
        <f t="shared" si="579"/>
        <v>1626</v>
      </c>
      <c r="AD2124" s="4">
        <f t="shared" si="572"/>
        <v>1626</v>
      </c>
      <c r="AE2124" s="4">
        <v>1626</v>
      </c>
      <c r="AF2124" s="4">
        <v>1626</v>
      </c>
      <c r="AG2124" s="4">
        <f t="shared" si="586"/>
        <v>1626</v>
      </c>
      <c r="AI2124" t="e">
        <f t="shared" si="582"/>
        <v>#N/A</v>
      </c>
      <c r="AJ2124">
        <v>17096.240000000002</v>
      </c>
      <c r="AK2124" s="2">
        <v>17096.240000000002</v>
      </c>
      <c r="AL2124" s="2">
        <f t="shared" si="587"/>
        <v>17096.240000000002</v>
      </c>
      <c r="AM2124" s="4"/>
      <c r="AN2124" t="e">
        <f>VLOOKUP([1]!Tabelle13[[#This Row],[Vlookup this ID for freight costs]],$AL$2:$AL$6811,2,FALSE)</f>
        <v>#REF!</v>
      </c>
      <c r="AP2124">
        <v>297.93</v>
      </c>
      <c r="AQ2124">
        <v>297.93</v>
      </c>
      <c r="AR2124" s="4">
        <v>30</v>
      </c>
      <c r="AS2124" s="4">
        <v>4</v>
      </c>
      <c r="AT2124" s="4">
        <v>2009</v>
      </c>
      <c r="AU2124" s="4">
        <v>30</v>
      </c>
      <c r="AV2124" s="4">
        <v>4</v>
      </c>
      <c r="AW2124" s="4">
        <v>2009</v>
      </c>
      <c r="AX2124" t="str">
        <f t="shared" si="583"/>
        <v>No Delay</v>
      </c>
      <c r="AY2124">
        <f t="shared" si="584"/>
        <v>0</v>
      </c>
    </row>
    <row r="2125" spans="1:51" x14ac:dyDescent="0.2">
      <c r="A2125" s="3">
        <v>83193</v>
      </c>
      <c r="B2125" s="1" t="s">
        <v>172</v>
      </c>
      <c r="C2125" s="1" t="s">
        <v>114</v>
      </c>
      <c r="D2125" s="1" t="s">
        <v>130</v>
      </c>
      <c r="E2125" s="1" t="s">
        <v>101</v>
      </c>
      <c r="F2125" s="1" t="s">
        <v>101</v>
      </c>
      <c r="G2125" s="13" t="s">
        <v>1423</v>
      </c>
      <c r="H2125" s="12">
        <v>41723</v>
      </c>
      <c r="I2125" s="12" t="s">
        <v>1812</v>
      </c>
      <c r="J2125" s="12">
        <v>41731</v>
      </c>
      <c r="K2125" s="4">
        <v>5412</v>
      </c>
      <c r="L2125" s="1" t="s">
        <v>146</v>
      </c>
      <c r="M2125" s="1" t="s">
        <v>132</v>
      </c>
      <c r="N2125" s="1" t="s">
        <v>599</v>
      </c>
      <c r="O2125" s="1" t="s">
        <v>93</v>
      </c>
      <c r="P2125">
        <v>60</v>
      </c>
      <c r="Q2125">
        <v>37979</v>
      </c>
      <c r="R2125">
        <v>147738.31</v>
      </c>
      <c r="S2125">
        <v>3.89</v>
      </c>
      <c r="T2125">
        <v>0.06</v>
      </c>
      <c r="U2125">
        <f t="shared" si="580"/>
        <v>147738.31</v>
      </c>
      <c r="V2125">
        <f t="shared" si="581"/>
        <v>2278740</v>
      </c>
      <c r="W2125" s="1" t="s">
        <v>197</v>
      </c>
      <c r="X2125" s="1" t="s">
        <v>1236</v>
      </c>
      <c r="Y2125" s="1" t="s">
        <v>3082</v>
      </c>
      <c r="Z2125" s="3">
        <v>13092</v>
      </c>
      <c r="AA2125" s="4">
        <f t="shared" si="585"/>
        <v>1628</v>
      </c>
      <c r="AB2125" s="4">
        <f t="shared" si="578"/>
        <v>6412.8519022</v>
      </c>
      <c r="AC2125" s="4">
        <f t="shared" si="579"/>
        <v>1628</v>
      </c>
      <c r="AD2125" s="4">
        <f t="shared" si="572"/>
        <v>1628</v>
      </c>
      <c r="AE2125" s="4">
        <v>1628</v>
      </c>
      <c r="AF2125" s="4">
        <v>1628</v>
      </c>
      <c r="AG2125" s="4">
        <f t="shared" si="586"/>
        <v>1628</v>
      </c>
      <c r="AI2125" t="e">
        <f t="shared" si="582"/>
        <v>#N/A</v>
      </c>
      <c r="AJ2125">
        <v>3526.69</v>
      </c>
      <c r="AK2125" s="2">
        <v>3526.69</v>
      </c>
      <c r="AL2125" s="2">
        <f t="shared" si="587"/>
        <v>3526.69</v>
      </c>
      <c r="AM2125" s="4"/>
      <c r="AN2125" t="e">
        <f>VLOOKUP([1]!Tabelle13[[#This Row],[Vlookup this ID for freight costs]],$AL$2:$AL$6811,2,FALSE)</f>
        <v>#REF!</v>
      </c>
      <c r="AP2125">
        <v>182.75</v>
      </c>
      <c r="AQ2125">
        <v>182.75</v>
      </c>
      <c r="AR2125" s="4">
        <v>25</v>
      </c>
      <c r="AS2125" s="4">
        <v>4</v>
      </c>
      <c r="AT2125" s="4">
        <v>2014</v>
      </c>
      <c r="AU2125" s="4">
        <v>2</v>
      </c>
      <c r="AV2125" s="4">
        <v>4</v>
      </c>
      <c r="AW2125" s="4">
        <v>2014</v>
      </c>
      <c r="AX2125" t="str">
        <f t="shared" si="583"/>
        <v>No Delay</v>
      </c>
      <c r="AY2125">
        <f t="shared" si="584"/>
        <v>8</v>
      </c>
    </row>
    <row r="2126" spans="1:51" x14ac:dyDescent="0.2">
      <c r="A2126" s="3">
        <v>12614</v>
      </c>
      <c r="B2126" s="1" t="s">
        <v>98</v>
      </c>
      <c r="C2126" s="1" t="s">
        <v>99</v>
      </c>
      <c r="D2126" s="1" t="s">
        <v>130</v>
      </c>
      <c r="E2126" s="1" t="s">
        <v>101</v>
      </c>
      <c r="F2126" s="1" t="s">
        <v>101</v>
      </c>
      <c r="G2126" s="13" t="s">
        <v>367</v>
      </c>
      <c r="H2126" s="12">
        <v>40112</v>
      </c>
      <c r="I2126" s="12" t="s">
        <v>367</v>
      </c>
      <c r="J2126" s="12">
        <v>40112</v>
      </c>
      <c r="K2126" s="4">
        <v>1963</v>
      </c>
      <c r="L2126" s="1" t="s">
        <v>146</v>
      </c>
      <c r="M2126" s="1" t="s">
        <v>132</v>
      </c>
      <c r="N2126" s="1" t="s">
        <v>163</v>
      </c>
      <c r="O2126" s="1" t="s">
        <v>93</v>
      </c>
      <c r="P2126">
        <v>60</v>
      </c>
      <c r="Q2126">
        <v>15900</v>
      </c>
      <c r="R2126">
        <v>404655</v>
      </c>
      <c r="S2126">
        <v>25.45</v>
      </c>
      <c r="T2126">
        <v>0.42</v>
      </c>
      <c r="U2126">
        <f t="shared" si="580"/>
        <v>404655</v>
      </c>
      <c r="V2126">
        <f t="shared" si="581"/>
        <v>954000</v>
      </c>
      <c r="W2126" s="1" t="s">
        <v>160</v>
      </c>
      <c r="X2126" s="1" t="s">
        <v>1236</v>
      </c>
      <c r="Y2126" s="1" t="s">
        <v>161</v>
      </c>
      <c r="Z2126" s="3">
        <v>11983</v>
      </c>
      <c r="AA2126" s="4">
        <f t="shared" si="585"/>
        <v>1630</v>
      </c>
      <c r="AB2126" s="4">
        <f t="shared" si="578"/>
        <v>3989.7302260000001</v>
      </c>
      <c r="AC2126" s="4">
        <f t="shared" si="579"/>
        <v>1630</v>
      </c>
      <c r="AD2126" s="4">
        <f t="shared" si="572"/>
        <v>1630</v>
      </c>
      <c r="AE2126" s="4">
        <v>1630</v>
      </c>
      <c r="AF2126" s="4">
        <v>1630</v>
      </c>
      <c r="AG2126" s="4">
        <f t="shared" si="586"/>
        <v>1630</v>
      </c>
      <c r="AI2126" t="e">
        <f t="shared" si="582"/>
        <v>#N/A</v>
      </c>
      <c r="AJ2126">
        <v>2217.5</v>
      </c>
      <c r="AK2126" s="2">
        <v>2217.5</v>
      </c>
      <c r="AL2126" s="2">
        <f t="shared" si="587"/>
        <v>2217.5</v>
      </c>
      <c r="AM2126" s="4"/>
      <c r="AN2126" t="e">
        <f>VLOOKUP([1]!Tabelle13[[#This Row],[Vlookup this ID for freight costs]],$AL$2:$AL$6811,2,FALSE)</f>
        <v>#REF!</v>
      </c>
      <c r="AP2126">
        <v>793.12</v>
      </c>
      <c r="AQ2126">
        <v>793.12</v>
      </c>
      <c r="AR2126" s="4">
        <v>26</v>
      </c>
      <c r="AS2126" s="4">
        <v>10</v>
      </c>
      <c r="AT2126" s="4">
        <v>2009</v>
      </c>
      <c r="AU2126" s="4">
        <v>26</v>
      </c>
      <c r="AV2126" s="4">
        <v>10</v>
      </c>
      <c r="AW2126" s="4">
        <v>2009</v>
      </c>
      <c r="AX2126" t="str">
        <f t="shared" si="583"/>
        <v>No Delay</v>
      </c>
      <c r="AY2126">
        <f t="shared" si="584"/>
        <v>0</v>
      </c>
    </row>
    <row r="2127" spans="1:51" x14ac:dyDescent="0.2">
      <c r="A2127" s="3">
        <v>82895</v>
      </c>
      <c r="B2127" s="1" t="s">
        <v>215</v>
      </c>
      <c r="C2127" s="1" t="s">
        <v>89</v>
      </c>
      <c r="D2127" s="1" t="s">
        <v>130</v>
      </c>
      <c r="E2127" s="1" t="s">
        <v>53</v>
      </c>
      <c r="F2127" s="1" t="s">
        <v>53</v>
      </c>
      <c r="G2127" s="13" t="s">
        <v>1813</v>
      </c>
      <c r="H2127" s="12">
        <v>40371</v>
      </c>
      <c r="I2127" s="12" t="s">
        <v>769</v>
      </c>
      <c r="J2127" s="12">
        <v>40364</v>
      </c>
      <c r="K2127" s="4">
        <v>2616</v>
      </c>
      <c r="L2127" s="1" t="s">
        <v>146</v>
      </c>
      <c r="M2127" s="1" t="s">
        <v>132</v>
      </c>
      <c r="N2127" s="1" t="s">
        <v>778</v>
      </c>
      <c r="O2127" s="1" t="s">
        <v>93</v>
      </c>
      <c r="P2127">
        <v>240</v>
      </c>
      <c r="Q2127">
        <v>4340</v>
      </c>
      <c r="R2127">
        <v>8246</v>
      </c>
      <c r="S2127">
        <v>1.9</v>
      </c>
      <c r="T2127">
        <v>0.01</v>
      </c>
      <c r="U2127">
        <f t="shared" si="580"/>
        <v>8246</v>
      </c>
      <c r="V2127">
        <f t="shared" si="581"/>
        <v>1041600</v>
      </c>
      <c r="W2127" s="1" t="s">
        <v>204</v>
      </c>
      <c r="X2127" s="1" t="s">
        <v>1236</v>
      </c>
      <c r="Y2127" s="1" t="s">
        <v>205</v>
      </c>
      <c r="Z2127" s="3">
        <v>8859</v>
      </c>
      <c r="AA2127" s="4">
        <f t="shared" si="585"/>
        <v>1632</v>
      </c>
      <c r="AB2127" s="4">
        <f t="shared" si="578"/>
        <v>2721.045658</v>
      </c>
      <c r="AC2127" s="4">
        <f t="shared" si="579"/>
        <v>1632</v>
      </c>
      <c r="AD2127" s="4">
        <f t="shared" si="572"/>
        <v>4657.666666666667</v>
      </c>
      <c r="AE2127" s="4">
        <v>1632</v>
      </c>
      <c r="AF2127" s="4">
        <v>1632</v>
      </c>
      <c r="AG2127" s="4">
        <f t="shared" si="586"/>
        <v>1632</v>
      </c>
      <c r="AI2127" t="e">
        <f t="shared" si="582"/>
        <v>#N/A</v>
      </c>
      <c r="AJ2127">
        <v>5121.68</v>
      </c>
      <c r="AK2127" s="2">
        <v>5121.68</v>
      </c>
      <c r="AL2127" s="2">
        <f t="shared" si="587"/>
        <v>5121.68</v>
      </c>
      <c r="AM2127" s="4"/>
      <c r="AN2127" t="e">
        <f>VLOOKUP([1]!Tabelle13[[#This Row],[Vlookup this ID for freight costs]],$AL$2:$AL$6811,2,FALSE)</f>
        <v>#REF!</v>
      </c>
      <c r="AP2127">
        <v>17.78</v>
      </c>
      <c r="AQ2127">
        <v>17.78</v>
      </c>
      <c r="AR2127" s="4">
        <v>12</v>
      </c>
      <c r="AS2127" s="4">
        <v>7</v>
      </c>
      <c r="AT2127" s="4">
        <v>2010</v>
      </c>
      <c r="AU2127" s="4">
        <v>5</v>
      </c>
      <c r="AV2127" s="4">
        <v>7</v>
      </c>
      <c r="AW2127" s="4">
        <v>2010</v>
      </c>
      <c r="AX2127" t="str">
        <f t="shared" si="583"/>
        <v>No Delay</v>
      </c>
      <c r="AY2127">
        <f t="shared" si="584"/>
        <v>0</v>
      </c>
    </row>
    <row r="2128" spans="1:51" x14ac:dyDescent="0.2">
      <c r="A2128" s="3">
        <v>84890</v>
      </c>
      <c r="B2128" s="1" t="s">
        <v>140</v>
      </c>
      <c r="C2128" s="1" t="s">
        <v>99</v>
      </c>
      <c r="D2128" s="1" t="s">
        <v>130</v>
      </c>
      <c r="E2128" s="1" t="s">
        <v>101</v>
      </c>
      <c r="F2128" s="1" t="s">
        <v>101</v>
      </c>
      <c r="G2128" s="13" t="s">
        <v>657</v>
      </c>
      <c r="H2128" s="12">
        <v>41684</v>
      </c>
      <c r="I2128" s="12" t="s">
        <v>421</v>
      </c>
      <c r="J2128" s="12">
        <v>41705</v>
      </c>
      <c r="K2128" s="4">
        <v>5355</v>
      </c>
      <c r="L2128" s="1" t="s">
        <v>146</v>
      </c>
      <c r="M2128" s="1" t="s">
        <v>132</v>
      </c>
      <c r="N2128" s="1" t="s">
        <v>163</v>
      </c>
      <c r="O2128" s="1" t="s">
        <v>93</v>
      </c>
      <c r="P2128">
        <v>60</v>
      </c>
      <c r="Q2128">
        <v>16357</v>
      </c>
      <c r="R2128">
        <v>185815.52</v>
      </c>
      <c r="S2128">
        <v>11.36</v>
      </c>
      <c r="T2128">
        <v>0.19</v>
      </c>
      <c r="U2128">
        <f t="shared" si="580"/>
        <v>185815.52</v>
      </c>
      <c r="V2128">
        <f t="shared" si="581"/>
        <v>981420</v>
      </c>
      <c r="W2128" s="1" t="s">
        <v>155</v>
      </c>
      <c r="X2128" s="1" t="s">
        <v>1236</v>
      </c>
      <c r="Y2128" s="1" t="s">
        <v>156</v>
      </c>
      <c r="Z2128" s="3">
        <v>12500</v>
      </c>
      <c r="AA2128" s="4">
        <f t="shared" si="585"/>
        <v>1635</v>
      </c>
      <c r="AB2128" s="4">
        <f t="shared" si="578"/>
        <v>4039.8849706000001</v>
      </c>
      <c r="AC2128" s="4">
        <f t="shared" si="579"/>
        <v>1635</v>
      </c>
      <c r="AD2128" s="4">
        <f t="shared" si="572"/>
        <v>1635</v>
      </c>
      <c r="AE2128" s="4">
        <v>1635</v>
      </c>
      <c r="AF2128" s="4">
        <v>1635</v>
      </c>
      <c r="AG2128" s="4">
        <f t="shared" si="586"/>
        <v>1635</v>
      </c>
      <c r="AI2128" t="e">
        <f t="shared" si="582"/>
        <v>#N/A</v>
      </c>
      <c r="AJ2128">
        <v>6007.2</v>
      </c>
      <c r="AK2128" s="2">
        <v>6007.2</v>
      </c>
      <c r="AL2128" s="2">
        <f t="shared" si="587"/>
        <v>6007.2</v>
      </c>
      <c r="AM2128" s="4"/>
      <c r="AN2128" t="e">
        <f>VLOOKUP([1]!Tabelle13[[#This Row],[Vlookup this ID for freight costs]],$AL$2:$AL$6811,2,FALSE)</f>
        <v>#REF!</v>
      </c>
      <c r="AP2128">
        <v>229.85</v>
      </c>
      <c r="AQ2128">
        <v>229.85</v>
      </c>
      <c r="AR2128" s="4">
        <v>14</v>
      </c>
      <c r="AS2128" s="4">
        <v>2</v>
      </c>
      <c r="AT2128" s="4">
        <v>2014</v>
      </c>
      <c r="AU2128" s="4">
        <v>7</v>
      </c>
      <c r="AV2128" s="4">
        <v>4</v>
      </c>
      <c r="AW2128" s="4">
        <v>2014</v>
      </c>
      <c r="AX2128" t="str">
        <f t="shared" si="583"/>
        <v>Delay</v>
      </c>
      <c r="AY2128">
        <f t="shared" si="584"/>
        <v>21</v>
      </c>
    </row>
    <row r="2129" spans="1:51" x14ac:dyDescent="0.2">
      <c r="A2129" s="3">
        <v>11892</v>
      </c>
      <c r="B2129" s="1" t="s">
        <v>98</v>
      </c>
      <c r="C2129" s="1" t="s">
        <v>99</v>
      </c>
      <c r="D2129" s="1" t="s">
        <v>130</v>
      </c>
      <c r="E2129" s="1" t="s">
        <v>53</v>
      </c>
      <c r="F2129" s="1" t="s">
        <v>53</v>
      </c>
      <c r="G2129" s="13" t="s">
        <v>1814</v>
      </c>
      <c r="H2129" s="12">
        <v>39561</v>
      </c>
      <c r="I2129" s="12" t="s">
        <v>1814</v>
      </c>
      <c r="J2129" s="12">
        <v>39561</v>
      </c>
      <c r="K2129" s="4">
        <v>788</v>
      </c>
      <c r="L2129" s="1" t="s">
        <v>146</v>
      </c>
      <c r="M2129" s="1" t="s">
        <v>132</v>
      </c>
      <c r="N2129" s="1" t="s">
        <v>167</v>
      </c>
      <c r="O2129" s="1" t="s">
        <v>93</v>
      </c>
      <c r="P2129">
        <v>30</v>
      </c>
      <c r="Q2129">
        <v>18451</v>
      </c>
      <c r="R2129">
        <v>229161.42</v>
      </c>
      <c r="S2129">
        <v>12.42</v>
      </c>
      <c r="T2129">
        <v>0.41</v>
      </c>
      <c r="U2129">
        <f t="shared" si="580"/>
        <v>229161.42</v>
      </c>
      <c r="V2129">
        <f t="shared" si="581"/>
        <v>553530</v>
      </c>
      <c r="W2129" s="1" t="s">
        <v>155</v>
      </c>
      <c r="X2129" s="1" t="s">
        <v>1236</v>
      </c>
      <c r="Y2129" s="1" t="s">
        <v>156</v>
      </c>
      <c r="Z2129" s="3">
        <v>5565</v>
      </c>
      <c r="AA2129" s="4">
        <f t="shared" si="585"/>
        <v>1636</v>
      </c>
      <c r="AB2129" s="4">
        <f t="shared" si="578"/>
        <v>4269.6968637999998</v>
      </c>
      <c r="AC2129" s="4">
        <f t="shared" si="579"/>
        <v>1636</v>
      </c>
      <c r="AD2129" s="4">
        <f t="shared" si="572"/>
        <v>3349.25495</v>
      </c>
      <c r="AE2129" s="4">
        <v>1636</v>
      </c>
      <c r="AF2129" s="4">
        <v>1636</v>
      </c>
      <c r="AG2129" s="4">
        <f t="shared" si="586"/>
        <v>1636</v>
      </c>
      <c r="AH2129" s="4">
        <v>85875</v>
      </c>
      <c r="AI2129">
        <f t="shared" si="582"/>
        <v>22479</v>
      </c>
      <c r="AJ2129">
        <v>6195.24</v>
      </c>
      <c r="AK2129" s="2">
        <v>6195.24</v>
      </c>
      <c r="AL2129" s="2">
        <f t="shared" si="587"/>
        <v>6195.24</v>
      </c>
      <c r="AM2129" s="4"/>
      <c r="AN2129" t="e">
        <f>VLOOKUP([1]!Tabelle13[[#This Row],[Vlookup this ID for freight costs]],$AL$2:$AL$6811,2,FALSE)</f>
        <v>#REF!</v>
      </c>
      <c r="AP2129">
        <v>366.66</v>
      </c>
      <c r="AQ2129">
        <v>366.66</v>
      </c>
      <c r="AR2129" s="4">
        <v>23</v>
      </c>
      <c r="AS2129" s="4">
        <v>4</v>
      </c>
      <c r="AT2129" s="4">
        <v>2008</v>
      </c>
      <c r="AU2129" s="4">
        <v>23</v>
      </c>
      <c r="AV2129" s="4">
        <v>4</v>
      </c>
      <c r="AW2129" s="4">
        <v>2008</v>
      </c>
      <c r="AX2129" t="str">
        <f t="shared" si="583"/>
        <v>No Delay</v>
      </c>
      <c r="AY2129">
        <f t="shared" si="584"/>
        <v>0</v>
      </c>
    </row>
    <row r="2130" spans="1:51" x14ac:dyDescent="0.2">
      <c r="A2130" s="3">
        <v>83341</v>
      </c>
      <c r="B2130" s="1" t="s">
        <v>151</v>
      </c>
      <c r="C2130" s="1" t="s">
        <v>65</v>
      </c>
      <c r="D2130" s="1" t="s">
        <v>130</v>
      </c>
      <c r="E2130" s="1" t="s">
        <v>152</v>
      </c>
      <c r="F2130" s="1" t="s">
        <v>152</v>
      </c>
      <c r="G2130" s="13" t="s">
        <v>654</v>
      </c>
      <c r="H2130" s="12">
        <v>42185</v>
      </c>
      <c r="I2130" s="12" t="s">
        <v>1815</v>
      </c>
      <c r="J2130" s="12">
        <v>42172</v>
      </c>
      <c r="K2130" s="4">
        <v>6621</v>
      </c>
      <c r="L2130" s="1" t="s">
        <v>146</v>
      </c>
      <c r="M2130" s="1" t="s">
        <v>132</v>
      </c>
      <c r="N2130" s="1" t="s">
        <v>599</v>
      </c>
      <c r="O2130" s="1" t="s">
        <v>93</v>
      </c>
      <c r="P2130">
        <v>60</v>
      </c>
      <c r="Q2130">
        <v>16495</v>
      </c>
      <c r="R2130">
        <v>59382</v>
      </c>
      <c r="S2130">
        <v>3.6</v>
      </c>
      <c r="T2130">
        <v>0.06</v>
      </c>
      <c r="U2130">
        <f t="shared" si="580"/>
        <v>59382</v>
      </c>
      <c r="V2130">
        <f t="shared" si="581"/>
        <v>989700</v>
      </c>
      <c r="W2130" s="1" t="s">
        <v>204</v>
      </c>
      <c r="X2130" s="1" t="s">
        <v>1236</v>
      </c>
      <c r="Y2130" s="1" t="s">
        <v>205</v>
      </c>
      <c r="Z2130" s="3">
        <v>7364</v>
      </c>
      <c r="AA2130" s="4">
        <f t="shared" si="585"/>
        <v>1636</v>
      </c>
      <c r="AB2130" s="4">
        <f t="shared" si="578"/>
        <v>4055.0301669999999</v>
      </c>
      <c r="AC2130" s="4">
        <f t="shared" si="579"/>
        <v>1636</v>
      </c>
      <c r="AD2130" s="4">
        <f t="shared" si="572"/>
        <v>1636</v>
      </c>
      <c r="AE2130" s="4">
        <v>1636</v>
      </c>
      <c r="AF2130" s="4">
        <v>1636</v>
      </c>
      <c r="AG2130" s="4">
        <f t="shared" si="586"/>
        <v>1636</v>
      </c>
      <c r="AI2130" t="e">
        <f t="shared" si="582"/>
        <v>#N/A</v>
      </c>
      <c r="AJ2130">
        <v>5852.71</v>
      </c>
      <c r="AK2130" s="2">
        <v>5852.71</v>
      </c>
      <c r="AL2130" s="2">
        <f t="shared" si="587"/>
        <v>5852.71</v>
      </c>
      <c r="AM2130" s="4"/>
      <c r="AN2130" t="e">
        <f>VLOOKUP([1]!Tabelle13[[#This Row],[Vlookup this ID for freight costs]],$AL$2:$AL$6811,2,FALSE)</f>
        <v>#REF!</v>
      </c>
      <c r="AP2130">
        <v>61.04</v>
      </c>
      <c r="AQ2130">
        <v>61.04</v>
      </c>
      <c r="AR2130" s="4">
        <v>30</v>
      </c>
      <c r="AS2130" s="4">
        <v>6</v>
      </c>
      <c r="AT2130" s="4">
        <v>2015</v>
      </c>
      <c r="AU2130" s="4">
        <v>17</v>
      </c>
      <c r="AV2130" s="4">
        <v>6</v>
      </c>
      <c r="AW2130" s="4">
        <v>2015</v>
      </c>
      <c r="AX2130" t="str">
        <f t="shared" si="583"/>
        <v>No Delay</v>
      </c>
      <c r="AY2130">
        <f t="shared" si="584"/>
        <v>0</v>
      </c>
    </row>
    <row r="2131" spans="1:51" x14ac:dyDescent="0.2">
      <c r="A2131" s="3">
        <v>41992</v>
      </c>
      <c r="B2131" s="1" t="s">
        <v>1138</v>
      </c>
      <c r="C2131" s="1" t="s">
        <v>65</v>
      </c>
      <c r="D2131" s="1" t="s">
        <v>52</v>
      </c>
      <c r="E2131" s="1" t="s">
        <v>53</v>
      </c>
      <c r="F2131" s="1" t="s">
        <v>53</v>
      </c>
      <c r="G2131" s="13" t="s">
        <v>654</v>
      </c>
      <c r="H2131" s="12">
        <v>42185</v>
      </c>
      <c r="I2131" s="12" t="s">
        <v>1816</v>
      </c>
      <c r="J2131" s="12">
        <v>42193</v>
      </c>
      <c r="K2131" s="4">
        <v>6653</v>
      </c>
      <c r="L2131" s="1" t="s">
        <v>56</v>
      </c>
      <c r="M2131" s="1" t="s">
        <v>57</v>
      </c>
      <c r="N2131" s="1" t="s">
        <v>104</v>
      </c>
      <c r="O2131" s="1" t="s">
        <v>59</v>
      </c>
      <c r="P2131">
        <v>100</v>
      </c>
      <c r="Q2131">
        <v>4697</v>
      </c>
      <c r="R2131">
        <v>418033</v>
      </c>
      <c r="S2131">
        <v>89</v>
      </c>
      <c r="T2131">
        <v>0.89</v>
      </c>
      <c r="U2131">
        <f t="shared" si="580"/>
        <v>418033</v>
      </c>
      <c r="V2131">
        <f t="shared" si="581"/>
        <v>469700</v>
      </c>
      <c r="W2131" s="1" t="s">
        <v>85</v>
      </c>
      <c r="X2131" s="1" t="s">
        <v>1236</v>
      </c>
      <c r="Y2131" s="1" t="s">
        <v>86</v>
      </c>
      <c r="Z2131" s="4">
        <v>7373</v>
      </c>
      <c r="AA2131" s="4">
        <f>AB2131</f>
        <v>2131.8654627249998</v>
      </c>
      <c r="AB2131" s="2">
        <f xml:space="preserve"> 499.719501971+0.138671589*Q2131-4.826180831*P2131+0.003500737*R2131</f>
        <v>2131.8654627249998</v>
      </c>
      <c r="AC2131" s="4">
        <f>AD2131</f>
        <v>2131.8654627249998</v>
      </c>
      <c r="AD2131" s="4">
        <f t="shared" si="572"/>
        <v>2131.8654627249998</v>
      </c>
      <c r="AE2131" s="4" t="s">
        <v>62</v>
      </c>
      <c r="AG2131" s="4" t="str">
        <f t="shared" si="586"/>
        <v>Weight Captured Separately</v>
      </c>
      <c r="AI2131" t="e">
        <f t="shared" si="582"/>
        <v>#N/A</v>
      </c>
      <c r="AJ2131" t="s">
        <v>63</v>
      </c>
      <c r="AK2131" s="2"/>
      <c r="AL2131" s="2" t="str">
        <f t="shared" si="587"/>
        <v>Invoiced Separately</v>
      </c>
      <c r="AM2131" s="4"/>
      <c r="AN2131" t="e">
        <f>VLOOKUP([1]!Tabelle13[[#This Row],[Vlookup this ID for freight costs]],$AL$2:$AL$6811,2,FALSE)</f>
        <v>#REF!</v>
      </c>
      <c r="AO2131">
        <f>IF(AK:AK="",AC:AC*6.242+1.383 -2.844 + 3.145 -2.265  -2.026,AK:AK)</f>
        <v>13304.49721832945</v>
      </c>
      <c r="AP2131">
        <v>492.02</v>
      </c>
      <c r="AQ2131">
        <v>492.02</v>
      </c>
      <c r="AR2131" s="4">
        <v>30</v>
      </c>
      <c r="AS2131" s="4">
        <v>6</v>
      </c>
      <c r="AT2131" s="4">
        <v>2015</v>
      </c>
      <c r="AU2131" s="4">
        <v>8</v>
      </c>
      <c r="AV2131" s="4">
        <v>7</v>
      </c>
      <c r="AW2131" s="4">
        <v>2015</v>
      </c>
      <c r="AX2131" t="str">
        <f t="shared" si="583"/>
        <v>Delay</v>
      </c>
      <c r="AY2131">
        <f t="shared" si="584"/>
        <v>8</v>
      </c>
    </row>
    <row r="2132" spans="1:51" x14ac:dyDescent="0.2">
      <c r="A2132" s="3">
        <v>83653</v>
      </c>
      <c r="B2132" s="1" t="s">
        <v>215</v>
      </c>
      <c r="C2132" s="1" t="s">
        <v>89</v>
      </c>
      <c r="D2132" s="1" t="s">
        <v>130</v>
      </c>
      <c r="E2132" s="1" t="s">
        <v>101</v>
      </c>
      <c r="F2132" s="1" t="s">
        <v>101</v>
      </c>
      <c r="G2132" s="13" t="s">
        <v>1069</v>
      </c>
      <c r="H2132" s="12">
        <v>41333</v>
      </c>
      <c r="I2132" s="12" t="s">
        <v>1206</v>
      </c>
      <c r="J2132" s="12">
        <v>41331</v>
      </c>
      <c r="K2132" s="4">
        <v>4479</v>
      </c>
      <c r="L2132" s="1" t="s">
        <v>146</v>
      </c>
      <c r="M2132" s="1" t="s">
        <v>132</v>
      </c>
      <c r="N2132" s="1" t="s">
        <v>1524</v>
      </c>
      <c r="O2132" s="1" t="s">
        <v>93</v>
      </c>
      <c r="P2132">
        <v>30</v>
      </c>
      <c r="Q2132">
        <v>14406</v>
      </c>
      <c r="R2132">
        <v>174456.66</v>
      </c>
      <c r="S2132">
        <v>12.11</v>
      </c>
      <c r="T2132">
        <v>0.4</v>
      </c>
      <c r="U2132">
        <f t="shared" si="580"/>
        <v>174456.66</v>
      </c>
      <c r="V2132">
        <f t="shared" si="581"/>
        <v>432180</v>
      </c>
      <c r="W2132" s="1" t="s">
        <v>160</v>
      </c>
      <c r="X2132" s="1" t="s">
        <v>1236</v>
      </c>
      <c r="Y2132" s="1" t="s">
        <v>161</v>
      </c>
      <c r="Z2132" s="3">
        <v>12573</v>
      </c>
      <c r="AA2132" s="4">
        <f t="shared" si="585"/>
        <v>1639</v>
      </c>
      <c r="AB2132" s="4">
        <f t="shared" ref="AB2132:AB2163" si="588" xml:space="preserve"> 2244.740206  + 0.1097478*Q2132</f>
        <v>3825.7670128</v>
      </c>
      <c r="AC2132" s="4">
        <f t="shared" ref="AC2132:AC2163" si="589">AF2132</f>
        <v>1639</v>
      </c>
      <c r="AD2132" s="4">
        <f t="shared" si="572"/>
        <v>1639</v>
      </c>
      <c r="AE2132" s="4">
        <v>1639</v>
      </c>
      <c r="AF2132" s="4">
        <v>1639</v>
      </c>
      <c r="AG2132" s="4">
        <f t="shared" si="586"/>
        <v>1639</v>
      </c>
      <c r="AI2132" t="e">
        <f t="shared" si="582"/>
        <v>#N/A</v>
      </c>
      <c r="AJ2132">
        <v>7690.06</v>
      </c>
      <c r="AK2132" s="2">
        <v>7690.06</v>
      </c>
      <c r="AL2132" s="2">
        <f t="shared" si="587"/>
        <v>7690.06</v>
      </c>
      <c r="AM2132" s="4"/>
      <c r="AN2132" t="e">
        <f>VLOOKUP([1]!Tabelle13[[#This Row],[Vlookup this ID for freight costs]],$AL$2:$AL$6811,2,FALSE)</f>
        <v>#REF!</v>
      </c>
      <c r="AP2132">
        <v>244.59</v>
      </c>
      <c r="AQ2132">
        <v>244.59</v>
      </c>
      <c r="AR2132" s="4">
        <v>28</v>
      </c>
      <c r="AS2132" s="4">
        <v>2</v>
      </c>
      <c r="AT2132" s="4">
        <v>2013</v>
      </c>
      <c r="AU2132" s="4">
        <v>26</v>
      </c>
      <c r="AV2132" s="4">
        <v>2</v>
      </c>
      <c r="AW2132" s="4">
        <v>2013</v>
      </c>
      <c r="AX2132" t="str">
        <f t="shared" si="583"/>
        <v>No Delay</v>
      </c>
      <c r="AY2132">
        <f t="shared" si="584"/>
        <v>0</v>
      </c>
    </row>
    <row r="2133" spans="1:51" x14ac:dyDescent="0.2">
      <c r="A2133" s="3">
        <v>83444</v>
      </c>
      <c r="B2133" s="1" t="s">
        <v>175</v>
      </c>
      <c r="C2133" s="1" t="s">
        <v>165</v>
      </c>
      <c r="D2133" s="1" t="s">
        <v>130</v>
      </c>
      <c r="E2133" s="1" t="s">
        <v>53</v>
      </c>
      <c r="F2133" s="1" t="s">
        <v>53</v>
      </c>
      <c r="G2133" s="13" t="s">
        <v>1141</v>
      </c>
      <c r="H2133" s="12">
        <v>40394</v>
      </c>
      <c r="I2133" s="12" t="s">
        <v>776</v>
      </c>
      <c r="J2133" s="12">
        <v>40392</v>
      </c>
      <c r="K2133" s="4">
        <v>2651</v>
      </c>
      <c r="L2133" s="1" t="s">
        <v>146</v>
      </c>
      <c r="M2133" s="1" t="s">
        <v>132</v>
      </c>
      <c r="N2133" s="1" t="s">
        <v>154</v>
      </c>
      <c r="O2133" s="1" t="s">
        <v>93</v>
      </c>
      <c r="P2133">
        <v>60</v>
      </c>
      <c r="Q2133">
        <v>8000</v>
      </c>
      <c r="R2133">
        <v>89760</v>
      </c>
      <c r="S2133">
        <v>11.22</v>
      </c>
      <c r="T2133">
        <v>0.19</v>
      </c>
      <c r="U2133">
        <f t="shared" si="580"/>
        <v>89760</v>
      </c>
      <c r="V2133">
        <f t="shared" si="581"/>
        <v>480000</v>
      </c>
      <c r="W2133" s="1" t="s">
        <v>160</v>
      </c>
      <c r="X2133" s="1" t="s">
        <v>1236</v>
      </c>
      <c r="Y2133" s="1" t="s">
        <v>161</v>
      </c>
      <c r="Z2133" s="3">
        <v>5149</v>
      </c>
      <c r="AA2133" s="4">
        <f t="shared" si="585"/>
        <v>1642</v>
      </c>
      <c r="AB2133" s="4">
        <f t="shared" si="588"/>
        <v>3122.7226060000003</v>
      </c>
      <c r="AC2133" s="4">
        <f t="shared" si="589"/>
        <v>1642</v>
      </c>
      <c r="AD2133" s="4">
        <f t="shared" si="572"/>
        <v>2448.6967088571432</v>
      </c>
      <c r="AE2133" s="4">
        <v>1642</v>
      </c>
      <c r="AF2133" s="4">
        <v>1642</v>
      </c>
      <c r="AG2133" s="4">
        <f t="shared" si="586"/>
        <v>1642</v>
      </c>
      <c r="AI2133" t="e">
        <f t="shared" si="582"/>
        <v>#N/A</v>
      </c>
      <c r="AJ2133">
        <v>15347.04</v>
      </c>
      <c r="AK2133" s="2">
        <v>15347.04</v>
      </c>
      <c r="AL2133" s="2">
        <f t="shared" si="587"/>
        <v>15347.04</v>
      </c>
      <c r="AM2133" s="4"/>
      <c r="AN2133" t="e">
        <f>VLOOKUP([1]!Tabelle13[[#This Row],[Vlookup this ID for freight costs]],$AL$2:$AL$6811,2,FALSE)</f>
        <v>#REF!</v>
      </c>
      <c r="AP2133">
        <v>193.52</v>
      </c>
      <c r="AQ2133">
        <v>193.52</v>
      </c>
      <c r="AR2133" s="4">
        <v>4</v>
      </c>
      <c r="AS2133" s="4">
        <v>8</v>
      </c>
      <c r="AT2133" s="4">
        <v>2010</v>
      </c>
      <c r="AU2133" s="4">
        <v>2</v>
      </c>
      <c r="AV2133" s="4">
        <v>8</v>
      </c>
      <c r="AW2133" s="4">
        <v>2010</v>
      </c>
      <c r="AX2133" t="str">
        <f t="shared" si="583"/>
        <v>No Delay</v>
      </c>
      <c r="AY2133">
        <f t="shared" si="584"/>
        <v>0</v>
      </c>
    </row>
    <row r="2134" spans="1:51" x14ac:dyDescent="0.2">
      <c r="A2134" s="3">
        <v>85133</v>
      </c>
      <c r="B2134" s="1" t="s">
        <v>175</v>
      </c>
      <c r="C2134" s="1" t="s">
        <v>165</v>
      </c>
      <c r="D2134" s="1" t="s">
        <v>130</v>
      </c>
      <c r="E2134" s="1" t="s">
        <v>53</v>
      </c>
      <c r="F2134" s="1" t="s">
        <v>53</v>
      </c>
      <c r="G2134" s="13" t="s">
        <v>1141</v>
      </c>
      <c r="H2134" s="12">
        <v>40394</v>
      </c>
      <c r="I2134" s="12" t="s">
        <v>776</v>
      </c>
      <c r="J2134" s="12">
        <v>40392</v>
      </c>
      <c r="K2134" s="4">
        <v>2652</v>
      </c>
      <c r="L2134" s="1" t="s">
        <v>146</v>
      </c>
      <c r="M2134" s="1" t="s">
        <v>132</v>
      </c>
      <c r="N2134" s="1" t="s">
        <v>167</v>
      </c>
      <c r="O2134" s="1" t="s">
        <v>93</v>
      </c>
      <c r="P2134">
        <v>30</v>
      </c>
      <c r="Q2134">
        <v>3000</v>
      </c>
      <c r="R2134">
        <v>13350</v>
      </c>
      <c r="S2134">
        <v>4.45</v>
      </c>
      <c r="T2134">
        <v>0.15</v>
      </c>
      <c r="U2134">
        <f t="shared" si="580"/>
        <v>13350</v>
      </c>
      <c r="V2134">
        <f t="shared" si="581"/>
        <v>90000</v>
      </c>
      <c r="W2134" s="1" t="s">
        <v>197</v>
      </c>
      <c r="X2134" s="1" t="s">
        <v>1236</v>
      </c>
      <c r="Y2134" s="1" t="s">
        <v>3082</v>
      </c>
      <c r="Z2134" s="3">
        <v>5851</v>
      </c>
      <c r="AA2134" s="4">
        <f t="shared" si="585"/>
        <v>1642</v>
      </c>
      <c r="AB2134" s="4">
        <f t="shared" si="588"/>
        <v>2573.9836059999998</v>
      </c>
      <c r="AC2134" s="4">
        <f t="shared" si="589"/>
        <v>1642</v>
      </c>
      <c r="AD2134" s="4">
        <f t="shared" si="572"/>
        <v>910.94131323809518</v>
      </c>
      <c r="AE2134" s="3" t="s">
        <v>1817</v>
      </c>
      <c r="AF2134" s="3">
        <v>1642</v>
      </c>
      <c r="AG2134" s="4">
        <f>AI2134</f>
        <v>1642</v>
      </c>
      <c r="AH2134" s="4">
        <v>83444</v>
      </c>
      <c r="AI2134">
        <f t="shared" si="582"/>
        <v>1642</v>
      </c>
      <c r="AJ2134" t="s">
        <v>1817</v>
      </c>
      <c r="AK2134" s="2">
        <v>15347.04</v>
      </c>
      <c r="AL2134" s="2">
        <f>AN2134</f>
        <v>15347.04</v>
      </c>
      <c r="AM2134" s="4">
        <v>83444</v>
      </c>
      <c r="AN2134">
        <f>INDEX($AJ$2:$AJ$6811,MATCH(AM2134,$A$2:$A$6811,0))</f>
        <v>15347.04</v>
      </c>
      <c r="AP2134">
        <v>28.78</v>
      </c>
      <c r="AQ2134">
        <v>28.78</v>
      </c>
      <c r="AR2134" s="4">
        <v>4</v>
      </c>
      <c r="AS2134" s="4">
        <v>8</v>
      </c>
      <c r="AT2134" s="4">
        <v>2010</v>
      </c>
      <c r="AU2134" s="4">
        <v>2</v>
      </c>
      <c r="AV2134" s="4">
        <v>8</v>
      </c>
      <c r="AW2134" s="4">
        <v>2010</v>
      </c>
      <c r="AX2134" t="str">
        <f t="shared" si="583"/>
        <v>No Delay</v>
      </c>
      <c r="AY2134">
        <f t="shared" si="584"/>
        <v>0</v>
      </c>
    </row>
    <row r="2135" spans="1:51" x14ac:dyDescent="0.2">
      <c r="A2135" s="3">
        <v>85134</v>
      </c>
      <c r="B2135" s="1" t="s">
        <v>175</v>
      </c>
      <c r="C2135" s="1" t="s">
        <v>165</v>
      </c>
      <c r="D2135" s="1" t="s">
        <v>130</v>
      </c>
      <c r="E2135" s="1" t="s">
        <v>53</v>
      </c>
      <c r="F2135" s="1" t="s">
        <v>53</v>
      </c>
      <c r="G2135" s="13" t="s">
        <v>1141</v>
      </c>
      <c r="H2135" s="12">
        <v>40394</v>
      </c>
      <c r="I2135" s="12" t="s">
        <v>776</v>
      </c>
      <c r="J2135" s="12">
        <v>40392</v>
      </c>
      <c r="K2135" s="4">
        <v>2653</v>
      </c>
      <c r="L2135" s="1" t="s">
        <v>146</v>
      </c>
      <c r="M2135" s="1" t="s">
        <v>132</v>
      </c>
      <c r="N2135" s="1" t="s">
        <v>265</v>
      </c>
      <c r="O2135" s="1" t="s">
        <v>93</v>
      </c>
      <c r="P2135">
        <v>60</v>
      </c>
      <c r="Q2135">
        <v>3000</v>
      </c>
      <c r="R2135">
        <v>8190</v>
      </c>
      <c r="S2135">
        <v>2.73</v>
      </c>
      <c r="T2135">
        <v>0.05</v>
      </c>
      <c r="U2135">
        <f t="shared" si="580"/>
        <v>8190</v>
      </c>
      <c r="V2135">
        <f t="shared" si="581"/>
        <v>180000</v>
      </c>
      <c r="W2135" s="1" t="s">
        <v>204</v>
      </c>
      <c r="X2135" s="1" t="s">
        <v>1236</v>
      </c>
      <c r="Y2135" s="1" t="s">
        <v>205</v>
      </c>
      <c r="Z2135" s="3">
        <v>4988</v>
      </c>
      <c r="AA2135" s="4">
        <f t="shared" si="585"/>
        <v>1642</v>
      </c>
      <c r="AB2135" s="4">
        <f t="shared" si="588"/>
        <v>2573.9836059999998</v>
      </c>
      <c r="AC2135" s="4">
        <f t="shared" si="589"/>
        <v>1642</v>
      </c>
      <c r="AD2135" s="4">
        <f t="shared" ref="AD2135:AD2198" si="590">AVERAGEIFS($AA$2:$AA$6811,$L$2:$L$6811,L2135,$V$2:$V$6811,"&gt;="&amp;(V2135-100), $V$2:$V$6811,"&lt;="&amp;(V2135+100),$AA$2:$AA$6811,"&gt;"&amp;1)</f>
        <v>1134.1992506285715</v>
      </c>
      <c r="AE2135" s="3" t="s">
        <v>1817</v>
      </c>
      <c r="AF2135" s="3">
        <v>1642</v>
      </c>
      <c r="AG2135" s="4">
        <f>AI2135</f>
        <v>1642</v>
      </c>
      <c r="AH2135" s="4">
        <v>83444</v>
      </c>
      <c r="AI2135">
        <f t="shared" si="582"/>
        <v>1642</v>
      </c>
      <c r="AJ2135" t="s">
        <v>1817</v>
      </c>
      <c r="AK2135" s="2">
        <v>15347.04</v>
      </c>
      <c r="AL2135" s="2">
        <f>AN2135</f>
        <v>15347.04</v>
      </c>
      <c r="AM2135" s="4">
        <v>83444</v>
      </c>
      <c r="AN2135">
        <f>INDEX($AJ$2:$AJ$6811,MATCH(AM2135,$A$2:$A$6811,0))</f>
        <v>15347.04</v>
      </c>
      <c r="AP2135">
        <v>17.66</v>
      </c>
      <c r="AQ2135">
        <v>17.66</v>
      </c>
      <c r="AR2135" s="4">
        <v>4</v>
      </c>
      <c r="AS2135" s="4">
        <v>8</v>
      </c>
      <c r="AT2135" s="4">
        <v>2010</v>
      </c>
      <c r="AU2135" s="4">
        <v>2</v>
      </c>
      <c r="AV2135" s="4">
        <v>8</v>
      </c>
      <c r="AW2135" s="4">
        <v>2010</v>
      </c>
      <c r="AX2135" t="str">
        <f t="shared" si="583"/>
        <v>No Delay</v>
      </c>
      <c r="AY2135">
        <f t="shared" si="584"/>
        <v>0</v>
      </c>
    </row>
    <row r="2136" spans="1:51" x14ac:dyDescent="0.2">
      <c r="A2136" s="3">
        <v>85693</v>
      </c>
      <c r="B2136" s="1" t="s">
        <v>175</v>
      </c>
      <c r="C2136" s="1" t="s">
        <v>165</v>
      </c>
      <c r="D2136" s="1" t="s">
        <v>130</v>
      </c>
      <c r="E2136" s="1" t="s">
        <v>53</v>
      </c>
      <c r="F2136" s="1" t="s">
        <v>53</v>
      </c>
      <c r="G2136" s="13" t="s">
        <v>1141</v>
      </c>
      <c r="H2136" s="12">
        <v>40394</v>
      </c>
      <c r="I2136" s="12" t="s">
        <v>776</v>
      </c>
      <c r="J2136" s="12">
        <v>40392</v>
      </c>
      <c r="K2136" s="4">
        <v>2654</v>
      </c>
      <c r="L2136" s="1" t="s">
        <v>146</v>
      </c>
      <c r="M2136" s="1" t="s">
        <v>132</v>
      </c>
      <c r="N2136" s="1" t="s">
        <v>275</v>
      </c>
      <c r="O2136" s="1" t="s">
        <v>93</v>
      </c>
      <c r="P2136">
        <v>60</v>
      </c>
      <c r="Q2136">
        <v>3000</v>
      </c>
      <c r="R2136">
        <v>26280</v>
      </c>
      <c r="S2136">
        <v>8.76</v>
      </c>
      <c r="T2136">
        <v>0.15</v>
      </c>
      <c r="U2136">
        <f t="shared" si="580"/>
        <v>26280</v>
      </c>
      <c r="V2136">
        <f t="shared" si="581"/>
        <v>180000</v>
      </c>
      <c r="W2136" s="1" t="s">
        <v>155</v>
      </c>
      <c r="X2136" s="1" t="s">
        <v>1236</v>
      </c>
      <c r="Y2136" s="1" t="s">
        <v>156</v>
      </c>
      <c r="Z2136" s="3">
        <v>5457</v>
      </c>
      <c r="AA2136" s="4">
        <f t="shared" si="585"/>
        <v>1642</v>
      </c>
      <c r="AB2136" s="4">
        <f t="shared" si="588"/>
        <v>2573.9836059999998</v>
      </c>
      <c r="AC2136" s="4">
        <f t="shared" si="589"/>
        <v>1642</v>
      </c>
      <c r="AD2136" s="4">
        <f t="shared" si="590"/>
        <v>1134.1992506285715</v>
      </c>
      <c r="AE2136" s="3" t="s">
        <v>1817</v>
      </c>
      <c r="AF2136" s="3">
        <v>1642</v>
      </c>
      <c r="AG2136" s="4">
        <f>AI2136</f>
        <v>1642</v>
      </c>
      <c r="AH2136" s="4">
        <v>83444</v>
      </c>
      <c r="AI2136">
        <f t="shared" si="582"/>
        <v>1642</v>
      </c>
      <c r="AJ2136" t="s">
        <v>1817</v>
      </c>
      <c r="AK2136" s="2">
        <v>15347.04</v>
      </c>
      <c r="AL2136" s="2">
        <f>AN2136</f>
        <v>15347.04</v>
      </c>
      <c r="AM2136" s="4">
        <v>83444</v>
      </c>
      <c r="AN2136">
        <f>INDEX($AJ$2:$AJ$6811,MATCH(AM2136,$A$2:$A$6811,0))</f>
        <v>15347.04</v>
      </c>
      <c r="AP2136">
        <v>56.66</v>
      </c>
      <c r="AQ2136">
        <v>56.66</v>
      </c>
      <c r="AR2136" s="4">
        <v>4</v>
      </c>
      <c r="AS2136" s="4">
        <v>8</v>
      </c>
      <c r="AT2136" s="4">
        <v>2010</v>
      </c>
      <c r="AU2136" s="4">
        <v>2</v>
      </c>
      <c r="AV2136" s="4">
        <v>8</v>
      </c>
      <c r="AW2136" s="4">
        <v>2010</v>
      </c>
      <c r="AX2136" t="str">
        <f t="shared" si="583"/>
        <v>No Delay</v>
      </c>
      <c r="AY2136">
        <f t="shared" si="584"/>
        <v>0</v>
      </c>
    </row>
    <row r="2137" spans="1:51" x14ac:dyDescent="0.2">
      <c r="A2137" s="3">
        <v>82997</v>
      </c>
      <c r="B2137" s="1" t="s">
        <v>140</v>
      </c>
      <c r="C2137" s="1" t="s">
        <v>99</v>
      </c>
      <c r="D2137" s="1" t="s">
        <v>130</v>
      </c>
      <c r="E2137" s="1" t="s">
        <v>101</v>
      </c>
      <c r="F2137" s="1" t="s">
        <v>101</v>
      </c>
      <c r="G2137" s="13" t="s">
        <v>462</v>
      </c>
      <c r="H2137" s="12">
        <v>40954</v>
      </c>
      <c r="I2137" s="12" t="s">
        <v>1818</v>
      </c>
      <c r="J2137" s="12">
        <v>40944</v>
      </c>
      <c r="K2137" s="4">
        <v>3719</v>
      </c>
      <c r="L2137" s="1" t="s">
        <v>146</v>
      </c>
      <c r="M2137" s="1" t="s">
        <v>132</v>
      </c>
      <c r="N2137" s="1" t="s">
        <v>1524</v>
      </c>
      <c r="O2137" s="1" t="s">
        <v>93</v>
      </c>
      <c r="P2137">
        <v>30</v>
      </c>
      <c r="Q2137">
        <v>51763</v>
      </c>
      <c r="R2137">
        <v>884112.04</v>
      </c>
      <c r="S2137">
        <v>17.079999999999998</v>
      </c>
      <c r="T2137">
        <v>0.56999999999999995</v>
      </c>
      <c r="U2137">
        <f t="shared" si="580"/>
        <v>884112.03999999992</v>
      </c>
      <c r="V2137">
        <f t="shared" si="581"/>
        <v>1552890</v>
      </c>
      <c r="W2137" s="1" t="s">
        <v>160</v>
      </c>
      <c r="X2137" s="1" t="s">
        <v>1236</v>
      </c>
      <c r="Y2137" s="1" t="s">
        <v>161</v>
      </c>
      <c r="Z2137" s="3">
        <v>11983</v>
      </c>
      <c r="AA2137" s="4">
        <f t="shared" si="585"/>
        <v>1645</v>
      </c>
      <c r="AB2137" s="4">
        <f t="shared" si="588"/>
        <v>7925.6155773999999</v>
      </c>
      <c r="AC2137" s="4">
        <f t="shared" si="589"/>
        <v>1645</v>
      </c>
      <c r="AD2137" s="4">
        <f t="shared" si="590"/>
        <v>1645</v>
      </c>
      <c r="AE2137" s="4">
        <v>1645</v>
      </c>
      <c r="AF2137" s="4">
        <v>1645</v>
      </c>
      <c r="AG2137" s="4">
        <f>AE2137</f>
        <v>1645</v>
      </c>
      <c r="AI2137" t="e">
        <f t="shared" si="582"/>
        <v>#N/A</v>
      </c>
      <c r="AJ2137" t="s">
        <v>81</v>
      </c>
      <c r="AK2137" s="2"/>
      <c r="AL2137" s="2" t="str">
        <f>AJ2137</f>
        <v>Freight Included in Commodity Cost</v>
      </c>
      <c r="AM2137" s="4"/>
      <c r="AN2137" t="e">
        <f>VLOOKUP([1]!Tabelle13[[#This Row],[Vlookup this ID for freight costs]],$AL$2:$AL$6811,2,FALSE)</f>
        <v>#REF!</v>
      </c>
      <c r="AP2137">
        <v>1458.78</v>
      </c>
      <c r="AQ2137">
        <v>1458.78</v>
      </c>
      <c r="AR2137" s="4">
        <v>15</v>
      </c>
      <c r="AS2137" s="4">
        <v>2</v>
      </c>
      <c r="AT2137" s="4">
        <v>2012</v>
      </c>
      <c r="AU2137" s="4">
        <v>5</v>
      </c>
      <c r="AV2137" s="4">
        <v>2</v>
      </c>
      <c r="AW2137" s="4">
        <v>2012</v>
      </c>
      <c r="AX2137" t="str">
        <f t="shared" si="583"/>
        <v>No Delay</v>
      </c>
      <c r="AY2137">
        <f t="shared" si="584"/>
        <v>0</v>
      </c>
    </row>
    <row r="2138" spans="1:51" x14ac:dyDescent="0.2">
      <c r="A2138" s="3">
        <v>12506</v>
      </c>
      <c r="B2138" s="1" t="s">
        <v>88</v>
      </c>
      <c r="C2138" s="1" t="s">
        <v>89</v>
      </c>
      <c r="D2138" s="1" t="s">
        <v>130</v>
      </c>
      <c r="E2138" s="1" t="s">
        <v>53</v>
      </c>
      <c r="F2138" s="1" t="s">
        <v>53</v>
      </c>
      <c r="G2138" s="13" t="s">
        <v>1819</v>
      </c>
      <c r="H2138" s="12">
        <v>39505</v>
      </c>
      <c r="I2138" s="12" t="s">
        <v>1819</v>
      </c>
      <c r="J2138" s="12">
        <v>39505</v>
      </c>
      <c r="K2138" s="4">
        <v>679</v>
      </c>
      <c r="L2138" s="1" t="s">
        <v>146</v>
      </c>
      <c r="M2138" s="1" t="s">
        <v>132</v>
      </c>
      <c r="N2138" s="1" t="s">
        <v>265</v>
      </c>
      <c r="O2138" s="1" t="s">
        <v>93</v>
      </c>
      <c r="P2138">
        <v>60</v>
      </c>
      <c r="Q2138">
        <v>17621</v>
      </c>
      <c r="R2138">
        <v>59911.4</v>
      </c>
      <c r="S2138">
        <v>3.4</v>
      </c>
      <c r="T2138">
        <v>0.06</v>
      </c>
      <c r="U2138">
        <f t="shared" si="580"/>
        <v>59911.4</v>
      </c>
      <c r="V2138">
        <f t="shared" si="581"/>
        <v>1057260</v>
      </c>
      <c r="W2138" s="1" t="s">
        <v>155</v>
      </c>
      <c r="X2138" s="1" t="s">
        <v>1236</v>
      </c>
      <c r="Y2138" s="1" t="s">
        <v>156</v>
      </c>
      <c r="Z2138" s="3">
        <v>9211</v>
      </c>
      <c r="AA2138" s="4">
        <f t="shared" si="585"/>
        <v>1650</v>
      </c>
      <c r="AB2138" s="4">
        <f t="shared" si="588"/>
        <v>4178.6061897999998</v>
      </c>
      <c r="AC2138" s="4">
        <f t="shared" si="589"/>
        <v>1650</v>
      </c>
      <c r="AD2138" s="4">
        <f t="shared" si="590"/>
        <v>1650</v>
      </c>
      <c r="AE2138" s="4">
        <v>1650</v>
      </c>
      <c r="AF2138" s="4">
        <v>1650</v>
      </c>
      <c r="AG2138" s="4">
        <f>AE2138</f>
        <v>1650</v>
      </c>
      <c r="AI2138" t="e">
        <f t="shared" si="582"/>
        <v>#N/A</v>
      </c>
      <c r="AJ2138">
        <v>3428.5</v>
      </c>
      <c r="AK2138" s="2">
        <v>3428.5</v>
      </c>
      <c r="AL2138" s="2">
        <f>AJ2138</f>
        <v>3428.5</v>
      </c>
      <c r="AM2138" s="4"/>
      <c r="AN2138" t="e">
        <f>VLOOKUP([1]!Tabelle13[[#This Row],[Vlookup this ID for freight costs]],$AL$2:$AL$6811,2,FALSE)</f>
        <v>#REF!</v>
      </c>
      <c r="AP2138">
        <v>95.86</v>
      </c>
      <c r="AQ2138">
        <v>95.86</v>
      </c>
      <c r="AR2138" s="4">
        <v>27</v>
      </c>
      <c r="AS2138" s="4">
        <v>2</v>
      </c>
      <c r="AT2138" s="4">
        <v>2008</v>
      </c>
      <c r="AU2138" s="4">
        <v>27</v>
      </c>
      <c r="AV2138" s="4">
        <v>2</v>
      </c>
      <c r="AW2138" s="4">
        <v>2008</v>
      </c>
      <c r="AX2138" t="str">
        <f t="shared" si="583"/>
        <v>No Delay</v>
      </c>
      <c r="AY2138">
        <f t="shared" si="584"/>
        <v>0</v>
      </c>
    </row>
    <row r="2139" spans="1:51" x14ac:dyDescent="0.2">
      <c r="A2139" s="3">
        <v>38111</v>
      </c>
      <c r="B2139" s="1" t="s">
        <v>175</v>
      </c>
      <c r="C2139" s="1" t="s">
        <v>165</v>
      </c>
      <c r="D2139" s="1" t="s">
        <v>52</v>
      </c>
      <c r="E2139" s="1" t="s">
        <v>53</v>
      </c>
      <c r="F2139" s="1" t="s">
        <v>53</v>
      </c>
      <c r="G2139" s="13" t="s">
        <v>1820</v>
      </c>
      <c r="H2139" s="12">
        <v>42175</v>
      </c>
      <c r="I2139" s="12" t="s">
        <v>1821</v>
      </c>
      <c r="J2139" s="12">
        <v>42178</v>
      </c>
      <c r="K2139" s="4">
        <v>6642</v>
      </c>
      <c r="L2139" s="1" t="s">
        <v>146</v>
      </c>
      <c r="M2139" s="1" t="s">
        <v>414</v>
      </c>
      <c r="N2139" s="1" t="s">
        <v>415</v>
      </c>
      <c r="O2139" s="1" t="s">
        <v>93</v>
      </c>
      <c r="P2139">
        <v>30</v>
      </c>
      <c r="Q2139">
        <v>12370</v>
      </c>
      <c r="R2139">
        <v>241215</v>
      </c>
      <c r="S2139">
        <v>19.5</v>
      </c>
      <c r="T2139">
        <v>0.65</v>
      </c>
      <c r="U2139">
        <f t="shared" si="580"/>
        <v>241215</v>
      </c>
      <c r="V2139">
        <f t="shared" si="581"/>
        <v>371100</v>
      </c>
      <c r="W2139" s="1" t="s">
        <v>160</v>
      </c>
      <c r="X2139" s="1" t="s">
        <v>1236</v>
      </c>
      <c r="Y2139" s="1" t="s">
        <v>161</v>
      </c>
      <c r="Z2139" s="3">
        <v>5149</v>
      </c>
      <c r="AA2139" s="4">
        <f t="shared" si="585"/>
        <v>1652</v>
      </c>
      <c r="AB2139" s="4">
        <f t="shared" si="588"/>
        <v>3602.3204919999998</v>
      </c>
      <c r="AC2139" s="4">
        <f t="shared" si="589"/>
        <v>1652</v>
      </c>
      <c r="AD2139" s="4">
        <f t="shared" si="590"/>
        <v>1652</v>
      </c>
      <c r="AE2139" s="4">
        <v>1652</v>
      </c>
      <c r="AF2139" s="4">
        <v>1652</v>
      </c>
      <c r="AG2139" s="4">
        <f>AE2139</f>
        <v>1652</v>
      </c>
      <c r="AI2139" t="e">
        <f t="shared" si="582"/>
        <v>#N/A</v>
      </c>
      <c r="AJ2139">
        <v>7172.9</v>
      </c>
      <c r="AK2139" s="2">
        <v>7172.9</v>
      </c>
      <c r="AL2139" s="2">
        <f>AJ2139</f>
        <v>7172.9</v>
      </c>
      <c r="AM2139" s="4"/>
      <c r="AN2139" t="e">
        <f>VLOOKUP([1]!Tabelle13[[#This Row],[Vlookup this ID for freight costs]],$AL$2:$AL$6811,2,FALSE)</f>
        <v>#REF!</v>
      </c>
      <c r="AP2139">
        <v>283.91000000000003</v>
      </c>
      <c r="AQ2139">
        <v>283.91000000000003</v>
      </c>
      <c r="AR2139" s="4">
        <v>20</v>
      </c>
      <c r="AS2139" s="4">
        <v>6</v>
      </c>
      <c r="AT2139" s="4">
        <v>2015</v>
      </c>
      <c r="AU2139" s="4">
        <v>23</v>
      </c>
      <c r="AV2139" s="4">
        <v>6</v>
      </c>
      <c r="AW2139" s="4">
        <v>2015</v>
      </c>
      <c r="AX2139" t="str">
        <f t="shared" si="583"/>
        <v>Delay</v>
      </c>
      <c r="AY2139">
        <f t="shared" si="584"/>
        <v>3</v>
      </c>
    </row>
    <row r="2140" spans="1:51" x14ac:dyDescent="0.2">
      <c r="A2140" s="3">
        <v>85072</v>
      </c>
      <c r="B2140" s="1" t="s">
        <v>215</v>
      </c>
      <c r="C2140" s="1" t="s">
        <v>89</v>
      </c>
      <c r="D2140" s="1" t="s">
        <v>130</v>
      </c>
      <c r="E2140" s="1" t="s">
        <v>53</v>
      </c>
      <c r="F2140" s="1" t="s">
        <v>53</v>
      </c>
      <c r="G2140" s="13" t="s">
        <v>418</v>
      </c>
      <c r="H2140" s="12">
        <v>40151</v>
      </c>
      <c r="I2140" s="12" t="s">
        <v>419</v>
      </c>
      <c r="J2140" s="12">
        <v>40149</v>
      </c>
      <c r="K2140" s="4">
        <v>2062</v>
      </c>
      <c r="L2140" s="1" t="s">
        <v>146</v>
      </c>
      <c r="M2140" s="1" t="s">
        <v>132</v>
      </c>
      <c r="N2140" s="1" t="s">
        <v>527</v>
      </c>
      <c r="O2140" s="1" t="s">
        <v>93</v>
      </c>
      <c r="P2140">
        <v>240</v>
      </c>
      <c r="Q2140">
        <v>4464</v>
      </c>
      <c r="R2140">
        <v>8570.8799999999992</v>
      </c>
      <c r="S2140">
        <v>1.92</v>
      </c>
      <c r="T2140">
        <v>0.01</v>
      </c>
      <c r="U2140">
        <f t="shared" si="580"/>
        <v>8570.8799999999992</v>
      </c>
      <c r="V2140">
        <f t="shared" si="581"/>
        <v>1071360</v>
      </c>
      <c r="W2140" s="1" t="s">
        <v>155</v>
      </c>
      <c r="X2140" s="1" t="s">
        <v>1236</v>
      </c>
      <c r="Y2140" s="1" t="s">
        <v>156</v>
      </c>
      <c r="Z2140" s="3">
        <v>9211</v>
      </c>
      <c r="AA2140" s="4">
        <f t="shared" si="585"/>
        <v>1655</v>
      </c>
      <c r="AB2140" s="4">
        <f t="shared" si="588"/>
        <v>2734.6543852</v>
      </c>
      <c r="AC2140" s="4">
        <f t="shared" si="589"/>
        <v>1655</v>
      </c>
      <c r="AD2140" s="4">
        <f t="shared" si="590"/>
        <v>1655</v>
      </c>
      <c r="AE2140" s="4">
        <v>1655</v>
      </c>
      <c r="AF2140" s="4">
        <v>1655</v>
      </c>
      <c r="AG2140" s="4">
        <f>AE2140</f>
        <v>1655</v>
      </c>
      <c r="AI2140" t="e">
        <f t="shared" si="582"/>
        <v>#N/A</v>
      </c>
      <c r="AJ2140">
        <v>1211.48</v>
      </c>
      <c r="AK2140" s="2">
        <v>1211.48</v>
      </c>
      <c r="AL2140" s="2">
        <f>AJ2140</f>
        <v>1211.48</v>
      </c>
      <c r="AM2140" s="4"/>
      <c r="AN2140" t="e">
        <f>VLOOKUP([1]!Tabelle13[[#This Row],[Vlookup this ID for freight costs]],$AL$2:$AL$6811,2,FALSE)</f>
        <v>#REF!</v>
      </c>
      <c r="AP2140">
        <v>16.8</v>
      </c>
      <c r="AQ2140">
        <v>16.8</v>
      </c>
      <c r="AR2140" s="4">
        <v>4</v>
      </c>
      <c r="AS2140" s="4">
        <v>12</v>
      </c>
      <c r="AT2140" s="4">
        <v>2009</v>
      </c>
      <c r="AU2140" s="4">
        <v>2</v>
      </c>
      <c r="AV2140" s="4">
        <v>12</v>
      </c>
      <c r="AW2140" s="4">
        <v>2009</v>
      </c>
      <c r="AX2140" t="str">
        <f t="shared" si="583"/>
        <v>No Delay</v>
      </c>
      <c r="AY2140">
        <f t="shared" si="584"/>
        <v>0</v>
      </c>
    </row>
    <row r="2141" spans="1:51" x14ac:dyDescent="0.2">
      <c r="A2141" s="3">
        <v>11136</v>
      </c>
      <c r="B2141" s="1" t="s">
        <v>144</v>
      </c>
      <c r="C2141" s="1" t="s">
        <v>65</v>
      </c>
      <c r="D2141" s="1" t="s">
        <v>130</v>
      </c>
      <c r="E2141" s="1"/>
      <c r="F2141" s="1" t="s">
        <v>107</v>
      </c>
      <c r="G2141" s="13" t="s">
        <v>1822</v>
      </c>
      <c r="H2141" s="12">
        <v>39266</v>
      </c>
      <c r="I2141" s="12" t="s">
        <v>1822</v>
      </c>
      <c r="J2141" s="12">
        <v>39266</v>
      </c>
      <c r="K2141" s="4">
        <v>225</v>
      </c>
      <c r="L2141" s="1" t="s">
        <v>146</v>
      </c>
      <c r="M2141" s="1" t="s">
        <v>132</v>
      </c>
      <c r="N2141" s="1" t="s">
        <v>196</v>
      </c>
      <c r="O2141" s="1" t="s">
        <v>93</v>
      </c>
      <c r="P2141">
        <v>60</v>
      </c>
      <c r="Q2141">
        <v>1319</v>
      </c>
      <c r="R2141">
        <v>9892.5</v>
      </c>
      <c r="S2141">
        <v>7.5</v>
      </c>
      <c r="T2141">
        <v>0.12</v>
      </c>
      <c r="U2141">
        <f t="shared" si="580"/>
        <v>9892.5</v>
      </c>
      <c r="V2141">
        <f t="shared" si="581"/>
        <v>79140</v>
      </c>
      <c r="W2141" s="1" t="s">
        <v>204</v>
      </c>
      <c r="X2141" s="1" t="s">
        <v>1236</v>
      </c>
      <c r="Y2141" s="1" t="s">
        <v>205</v>
      </c>
      <c r="Z2141" s="3">
        <v>7364</v>
      </c>
      <c r="AA2141" s="4">
        <f t="shared" si="585"/>
        <v>1656</v>
      </c>
      <c r="AB2141" s="4">
        <f t="shared" si="588"/>
        <v>2389.4975541999997</v>
      </c>
      <c r="AC2141" s="4">
        <f t="shared" si="589"/>
        <v>1656</v>
      </c>
      <c r="AD2141" s="4">
        <f t="shared" si="590"/>
        <v>673.66666666666663</v>
      </c>
      <c r="AE2141" s="4">
        <v>1656</v>
      </c>
      <c r="AF2141" s="4">
        <v>1656</v>
      </c>
      <c r="AG2141" s="4">
        <f>AE2141</f>
        <v>1656</v>
      </c>
      <c r="AH2141" s="4">
        <v>82312</v>
      </c>
      <c r="AI2141">
        <f t="shared" si="582"/>
        <v>17</v>
      </c>
      <c r="AJ2141">
        <v>8331.36</v>
      </c>
      <c r="AK2141" s="2">
        <v>8331.36</v>
      </c>
      <c r="AL2141" s="2">
        <f>AJ2141</f>
        <v>8331.36</v>
      </c>
      <c r="AM2141" s="4"/>
      <c r="AN2141" t="e">
        <f>VLOOKUP([1]!Tabelle13[[#This Row],[Vlookup this ID for freight costs]],$AL$2:$AL$6811,2,FALSE)</f>
        <v>#REF!</v>
      </c>
      <c r="AP2141">
        <v>15.83</v>
      </c>
      <c r="AQ2141">
        <v>15.83</v>
      </c>
      <c r="AR2141" s="4">
        <v>3</v>
      </c>
      <c r="AS2141" s="4">
        <v>7</v>
      </c>
      <c r="AT2141" s="4">
        <v>2007</v>
      </c>
      <c r="AU2141" s="4">
        <v>3</v>
      </c>
      <c r="AV2141" s="4">
        <v>7</v>
      </c>
      <c r="AW2141" s="4">
        <v>2007</v>
      </c>
      <c r="AX2141" t="str">
        <f t="shared" si="583"/>
        <v>No Delay</v>
      </c>
      <c r="AY2141">
        <f t="shared" si="584"/>
        <v>0</v>
      </c>
    </row>
    <row r="2142" spans="1:51" x14ac:dyDescent="0.2">
      <c r="A2142" s="3">
        <v>11137</v>
      </c>
      <c r="B2142" s="1" t="s">
        <v>144</v>
      </c>
      <c r="C2142" s="1" t="s">
        <v>65</v>
      </c>
      <c r="D2142" s="1" t="s">
        <v>130</v>
      </c>
      <c r="E2142" s="1"/>
      <c r="F2142" s="1" t="s">
        <v>107</v>
      </c>
      <c r="G2142" s="13" t="s">
        <v>1822</v>
      </c>
      <c r="H2142" s="12">
        <v>39266</v>
      </c>
      <c r="I2142" s="12" t="s">
        <v>1822</v>
      </c>
      <c r="J2142" s="12">
        <v>39266</v>
      </c>
      <c r="K2142" s="4">
        <v>226</v>
      </c>
      <c r="L2142" s="1" t="s">
        <v>146</v>
      </c>
      <c r="M2142" s="1" t="s">
        <v>132</v>
      </c>
      <c r="N2142" s="1" t="s">
        <v>575</v>
      </c>
      <c r="O2142" s="1" t="s">
        <v>93</v>
      </c>
      <c r="P2142">
        <v>60</v>
      </c>
      <c r="Q2142">
        <v>1018</v>
      </c>
      <c r="R2142">
        <v>7838.6</v>
      </c>
      <c r="S2142">
        <v>7.7</v>
      </c>
      <c r="T2142">
        <v>0.13</v>
      </c>
      <c r="U2142">
        <f t="shared" si="580"/>
        <v>7838.6</v>
      </c>
      <c r="V2142">
        <f t="shared" si="581"/>
        <v>61080</v>
      </c>
      <c r="W2142" s="1" t="s">
        <v>204</v>
      </c>
      <c r="X2142" s="1" t="s">
        <v>1236</v>
      </c>
      <c r="Y2142" s="1" t="s">
        <v>205</v>
      </c>
      <c r="Z2142" s="3">
        <v>7364</v>
      </c>
      <c r="AA2142" s="4">
        <f t="shared" si="585"/>
        <v>1656</v>
      </c>
      <c r="AB2142" s="4">
        <f t="shared" si="588"/>
        <v>2356.4634664</v>
      </c>
      <c r="AC2142" s="4">
        <f t="shared" si="589"/>
        <v>1656</v>
      </c>
      <c r="AD2142" s="4">
        <f t="shared" si="590"/>
        <v>895.33333333333337</v>
      </c>
      <c r="AE2142" s="3" t="s">
        <v>1823</v>
      </c>
      <c r="AF2142" s="3">
        <v>1656</v>
      </c>
      <c r="AG2142" s="4">
        <f t="shared" ref="AG2142:AG2147" si="591">AI2142</f>
        <v>1656</v>
      </c>
      <c r="AH2142" s="4">
        <v>11136</v>
      </c>
      <c r="AI2142">
        <f t="shared" si="582"/>
        <v>1656</v>
      </c>
      <c r="AJ2142" t="s">
        <v>1823</v>
      </c>
      <c r="AK2142" s="2">
        <v>8331.36</v>
      </c>
      <c r="AL2142" s="2">
        <f t="shared" ref="AL2142:AL2147" si="592">AN2142</f>
        <v>8331.36</v>
      </c>
      <c r="AM2142" s="4">
        <v>11136</v>
      </c>
      <c r="AN2142">
        <f t="shared" ref="AN2142:AN2147" si="593">INDEX($AJ$2:$AJ$6811,MATCH(AM2142,$A$2:$A$6811,0))</f>
        <v>8331.36</v>
      </c>
      <c r="AP2142">
        <v>12.54</v>
      </c>
      <c r="AQ2142">
        <v>12.54</v>
      </c>
      <c r="AR2142" s="4">
        <v>3</v>
      </c>
      <c r="AS2142" s="4">
        <v>7</v>
      </c>
      <c r="AT2142" s="4">
        <v>2007</v>
      </c>
      <c r="AU2142" s="4">
        <v>3</v>
      </c>
      <c r="AV2142" s="4">
        <v>7</v>
      </c>
      <c r="AW2142" s="4">
        <v>2007</v>
      </c>
      <c r="AX2142" t="str">
        <f t="shared" si="583"/>
        <v>No Delay</v>
      </c>
      <c r="AY2142">
        <f t="shared" si="584"/>
        <v>0</v>
      </c>
    </row>
    <row r="2143" spans="1:51" x14ac:dyDescent="0.2">
      <c r="A2143" s="3">
        <v>12050</v>
      </c>
      <c r="B2143" s="1" t="s">
        <v>144</v>
      </c>
      <c r="C2143" s="1" t="s">
        <v>65</v>
      </c>
      <c r="D2143" s="1" t="s">
        <v>130</v>
      </c>
      <c r="E2143" s="1"/>
      <c r="F2143" s="1" t="s">
        <v>107</v>
      </c>
      <c r="G2143" s="13" t="s">
        <v>1822</v>
      </c>
      <c r="H2143" s="12">
        <v>39266</v>
      </c>
      <c r="I2143" s="12" t="s">
        <v>1822</v>
      </c>
      <c r="J2143" s="12">
        <v>39266</v>
      </c>
      <c r="K2143" s="4">
        <v>227</v>
      </c>
      <c r="L2143" s="1" t="s">
        <v>146</v>
      </c>
      <c r="M2143" s="1" t="s">
        <v>132</v>
      </c>
      <c r="N2143" s="1" t="s">
        <v>171</v>
      </c>
      <c r="O2143" s="1" t="s">
        <v>93</v>
      </c>
      <c r="P2143">
        <v>60</v>
      </c>
      <c r="Q2143">
        <v>552</v>
      </c>
      <c r="R2143">
        <v>1827.12</v>
      </c>
      <c r="S2143">
        <v>3.31</v>
      </c>
      <c r="T2143">
        <v>0.06</v>
      </c>
      <c r="U2143">
        <f t="shared" si="580"/>
        <v>1827.1200000000001</v>
      </c>
      <c r="V2143">
        <f t="shared" si="581"/>
        <v>33120</v>
      </c>
      <c r="W2143" s="1" t="s">
        <v>439</v>
      </c>
      <c r="X2143" s="1" t="s">
        <v>1236</v>
      </c>
      <c r="Y2143" s="1" t="s">
        <v>440</v>
      </c>
      <c r="Z2143" s="3">
        <v>7471</v>
      </c>
      <c r="AA2143" s="4">
        <f t="shared" si="585"/>
        <v>1656</v>
      </c>
      <c r="AB2143" s="4">
        <f t="shared" si="588"/>
        <v>2305.3209916000001</v>
      </c>
      <c r="AC2143" s="4">
        <f t="shared" si="589"/>
        <v>1656</v>
      </c>
      <c r="AD2143" s="4">
        <f t="shared" si="590"/>
        <v>1656</v>
      </c>
      <c r="AE2143" s="3" t="s">
        <v>1823</v>
      </c>
      <c r="AF2143" s="3">
        <v>1656</v>
      </c>
      <c r="AG2143" s="4">
        <f t="shared" si="591"/>
        <v>1656</v>
      </c>
      <c r="AH2143" s="4">
        <v>11136</v>
      </c>
      <c r="AI2143">
        <f t="shared" si="582"/>
        <v>1656</v>
      </c>
      <c r="AJ2143" t="s">
        <v>1823</v>
      </c>
      <c r="AK2143" s="2">
        <v>8331.36</v>
      </c>
      <c r="AL2143" s="2">
        <f t="shared" si="592"/>
        <v>8331.36</v>
      </c>
      <c r="AM2143" s="4">
        <v>11136</v>
      </c>
      <c r="AN2143">
        <f t="shared" si="593"/>
        <v>8331.36</v>
      </c>
      <c r="AP2143">
        <v>2.92</v>
      </c>
      <c r="AQ2143">
        <v>2.92</v>
      </c>
      <c r="AR2143" s="4">
        <v>3</v>
      </c>
      <c r="AS2143" s="4">
        <v>7</v>
      </c>
      <c r="AT2143" s="4">
        <v>2007</v>
      </c>
      <c r="AU2143" s="4">
        <v>3</v>
      </c>
      <c r="AV2143" s="4">
        <v>7</v>
      </c>
      <c r="AW2143" s="4">
        <v>2007</v>
      </c>
      <c r="AX2143" t="str">
        <f t="shared" si="583"/>
        <v>No Delay</v>
      </c>
      <c r="AY2143">
        <f t="shared" si="584"/>
        <v>0</v>
      </c>
    </row>
    <row r="2144" spans="1:51" x14ac:dyDescent="0.2">
      <c r="A2144" s="3">
        <v>12056</v>
      </c>
      <c r="B2144" s="1" t="s">
        <v>144</v>
      </c>
      <c r="C2144" s="1" t="s">
        <v>65</v>
      </c>
      <c r="D2144" s="1" t="s">
        <v>130</v>
      </c>
      <c r="E2144" s="1"/>
      <c r="F2144" s="1" t="s">
        <v>107</v>
      </c>
      <c r="G2144" s="13" t="s">
        <v>1822</v>
      </c>
      <c r="H2144" s="12">
        <v>39266</v>
      </c>
      <c r="I2144" s="12" t="s">
        <v>1822</v>
      </c>
      <c r="J2144" s="12">
        <v>39266</v>
      </c>
      <c r="K2144" s="4">
        <v>228</v>
      </c>
      <c r="L2144" s="1" t="s">
        <v>146</v>
      </c>
      <c r="M2144" s="1" t="s">
        <v>132</v>
      </c>
      <c r="N2144" s="1" t="s">
        <v>527</v>
      </c>
      <c r="O2144" s="1" t="s">
        <v>93</v>
      </c>
      <c r="P2144">
        <v>240</v>
      </c>
      <c r="Q2144">
        <v>313</v>
      </c>
      <c r="R2144">
        <v>1940.6</v>
      </c>
      <c r="S2144">
        <v>6.2</v>
      </c>
      <c r="T2144">
        <v>0.03</v>
      </c>
      <c r="U2144">
        <f t="shared" si="580"/>
        <v>1940.6000000000001</v>
      </c>
      <c r="V2144">
        <f t="shared" si="581"/>
        <v>75120</v>
      </c>
      <c r="W2144" s="1" t="s">
        <v>155</v>
      </c>
      <c r="X2144" s="1" t="s">
        <v>1236</v>
      </c>
      <c r="Y2144" s="1" t="s">
        <v>156</v>
      </c>
      <c r="Z2144" s="3">
        <v>7726</v>
      </c>
      <c r="AA2144" s="4">
        <f t="shared" si="585"/>
        <v>1656</v>
      </c>
      <c r="AB2144" s="4">
        <f t="shared" si="588"/>
        <v>2279.0912674000001</v>
      </c>
      <c r="AC2144" s="4">
        <f t="shared" si="589"/>
        <v>1656</v>
      </c>
      <c r="AD2144" s="4">
        <f t="shared" si="590"/>
        <v>1656</v>
      </c>
      <c r="AE2144" s="3" t="s">
        <v>1823</v>
      </c>
      <c r="AF2144" s="3">
        <v>1656</v>
      </c>
      <c r="AG2144" s="4">
        <f t="shared" si="591"/>
        <v>1656</v>
      </c>
      <c r="AH2144" s="4">
        <v>11136</v>
      </c>
      <c r="AI2144">
        <f t="shared" si="582"/>
        <v>1656</v>
      </c>
      <c r="AJ2144" t="s">
        <v>1823</v>
      </c>
      <c r="AK2144" s="2">
        <v>8331.36</v>
      </c>
      <c r="AL2144" s="2">
        <f t="shared" si="592"/>
        <v>8331.36</v>
      </c>
      <c r="AM2144" s="4">
        <v>11136</v>
      </c>
      <c r="AN2144">
        <f t="shared" si="593"/>
        <v>8331.36</v>
      </c>
      <c r="AP2144">
        <v>3.1</v>
      </c>
      <c r="AQ2144">
        <v>3.1</v>
      </c>
      <c r="AR2144" s="4">
        <v>3</v>
      </c>
      <c r="AS2144" s="4">
        <v>7</v>
      </c>
      <c r="AT2144" s="4">
        <v>2007</v>
      </c>
      <c r="AU2144" s="4">
        <v>3</v>
      </c>
      <c r="AV2144" s="4">
        <v>7</v>
      </c>
      <c r="AW2144" s="4">
        <v>2007</v>
      </c>
      <c r="AX2144" t="str">
        <f t="shared" si="583"/>
        <v>No Delay</v>
      </c>
      <c r="AY2144">
        <f t="shared" si="584"/>
        <v>0</v>
      </c>
    </row>
    <row r="2145" spans="1:51" x14ac:dyDescent="0.2">
      <c r="A2145" s="3">
        <v>12354</v>
      </c>
      <c r="B2145" s="1" t="s">
        <v>144</v>
      </c>
      <c r="C2145" s="1" t="s">
        <v>65</v>
      </c>
      <c r="D2145" s="1" t="s">
        <v>130</v>
      </c>
      <c r="E2145" s="1"/>
      <c r="F2145" s="1" t="s">
        <v>107</v>
      </c>
      <c r="G2145" s="13" t="s">
        <v>1822</v>
      </c>
      <c r="H2145" s="12">
        <v>39266</v>
      </c>
      <c r="I2145" s="12" t="s">
        <v>1822</v>
      </c>
      <c r="J2145" s="12">
        <v>39266</v>
      </c>
      <c r="K2145" s="4">
        <v>230</v>
      </c>
      <c r="L2145" s="1" t="s">
        <v>146</v>
      </c>
      <c r="M2145" s="1" t="s">
        <v>132</v>
      </c>
      <c r="N2145" s="1" t="s">
        <v>265</v>
      </c>
      <c r="O2145" s="1" t="s">
        <v>93</v>
      </c>
      <c r="P2145">
        <v>60</v>
      </c>
      <c r="Q2145">
        <v>538</v>
      </c>
      <c r="R2145">
        <v>1920.66</v>
      </c>
      <c r="S2145">
        <v>3.57</v>
      </c>
      <c r="T2145">
        <v>0.06</v>
      </c>
      <c r="U2145">
        <f t="shared" si="580"/>
        <v>1920.6599999999999</v>
      </c>
      <c r="V2145">
        <f t="shared" si="581"/>
        <v>32280</v>
      </c>
      <c r="W2145" s="1" t="s">
        <v>155</v>
      </c>
      <c r="X2145" s="1" t="s">
        <v>1236</v>
      </c>
      <c r="Y2145" s="1" t="s">
        <v>156</v>
      </c>
      <c r="Z2145" s="3">
        <v>7726</v>
      </c>
      <c r="AA2145" s="4">
        <f t="shared" si="585"/>
        <v>1656</v>
      </c>
      <c r="AB2145" s="4">
        <f t="shared" si="588"/>
        <v>2303.7845223999998</v>
      </c>
      <c r="AC2145" s="4">
        <f t="shared" si="589"/>
        <v>1656</v>
      </c>
      <c r="AD2145" s="4">
        <f t="shared" si="590"/>
        <v>1334.3631633333332</v>
      </c>
      <c r="AE2145" s="3" t="s">
        <v>1823</v>
      </c>
      <c r="AF2145" s="3">
        <v>1656</v>
      </c>
      <c r="AG2145" s="4">
        <f t="shared" si="591"/>
        <v>1656</v>
      </c>
      <c r="AH2145" s="4">
        <v>11136</v>
      </c>
      <c r="AI2145">
        <f t="shared" si="582"/>
        <v>1656</v>
      </c>
      <c r="AJ2145" t="s">
        <v>1823</v>
      </c>
      <c r="AK2145" s="2">
        <v>8331.36</v>
      </c>
      <c r="AL2145" s="2">
        <f t="shared" si="592"/>
        <v>8331.36</v>
      </c>
      <c r="AM2145" s="4">
        <v>11136</v>
      </c>
      <c r="AN2145">
        <f t="shared" si="593"/>
        <v>8331.36</v>
      </c>
      <c r="AP2145">
        <v>3.07</v>
      </c>
      <c r="AQ2145">
        <v>3.07</v>
      </c>
      <c r="AR2145" s="4">
        <v>3</v>
      </c>
      <c r="AS2145" s="4">
        <v>7</v>
      </c>
      <c r="AT2145" s="4">
        <v>2007</v>
      </c>
      <c r="AU2145" s="4">
        <v>3</v>
      </c>
      <c r="AV2145" s="4">
        <v>7</v>
      </c>
      <c r="AW2145" s="4">
        <v>2007</v>
      </c>
      <c r="AX2145" t="str">
        <f t="shared" si="583"/>
        <v>No Delay</v>
      </c>
      <c r="AY2145">
        <f t="shared" si="584"/>
        <v>0</v>
      </c>
    </row>
    <row r="2146" spans="1:51" x14ac:dyDescent="0.2">
      <c r="A2146" s="3">
        <v>12365</v>
      </c>
      <c r="B2146" s="1" t="s">
        <v>144</v>
      </c>
      <c r="C2146" s="1" t="s">
        <v>65</v>
      </c>
      <c r="D2146" s="1" t="s">
        <v>130</v>
      </c>
      <c r="E2146" s="1"/>
      <c r="F2146" s="1" t="s">
        <v>107</v>
      </c>
      <c r="G2146" s="13" t="s">
        <v>1822</v>
      </c>
      <c r="H2146" s="12">
        <v>39266</v>
      </c>
      <c r="I2146" s="12" t="s">
        <v>1822</v>
      </c>
      <c r="J2146" s="12">
        <v>39266</v>
      </c>
      <c r="K2146" s="4">
        <v>231</v>
      </c>
      <c r="L2146" s="1" t="s">
        <v>146</v>
      </c>
      <c r="M2146" s="1" t="s">
        <v>132</v>
      </c>
      <c r="N2146" s="1" t="s">
        <v>970</v>
      </c>
      <c r="O2146" s="1" t="s">
        <v>93</v>
      </c>
      <c r="P2146">
        <v>240</v>
      </c>
      <c r="Q2146">
        <v>278</v>
      </c>
      <c r="R2146">
        <v>1098.0999999999999</v>
      </c>
      <c r="S2146">
        <v>3.95</v>
      </c>
      <c r="T2146">
        <v>0.02</v>
      </c>
      <c r="U2146">
        <f t="shared" si="580"/>
        <v>1098.1000000000001</v>
      </c>
      <c r="V2146">
        <f t="shared" si="581"/>
        <v>66720</v>
      </c>
      <c r="W2146" s="1" t="s">
        <v>155</v>
      </c>
      <c r="X2146" s="1" t="s">
        <v>1236</v>
      </c>
      <c r="Y2146" s="1" t="s">
        <v>156</v>
      </c>
      <c r="Z2146" s="3">
        <v>7726</v>
      </c>
      <c r="AA2146" s="4">
        <f t="shared" si="585"/>
        <v>1656</v>
      </c>
      <c r="AB2146" s="4">
        <f t="shared" si="588"/>
        <v>2275.2500943999999</v>
      </c>
      <c r="AC2146" s="4">
        <f t="shared" si="589"/>
        <v>1656</v>
      </c>
      <c r="AD2146" s="4">
        <f t="shared" si="590"/>
        <v>1656</v>
      </c>
      <c r="AE2146" s="3" t="s">
        <v>1823</v>
      </c>
      <c r="AF2146" s="3">
        <v>1656</v>
      </c>
      <c r="AG2146" s="4">
        <f t="shared" si="591"/>
        <v>1656</v>
      </c>
      <c r="AH2146" s="4">
        <v>11136</v>
      </c>
      <c r="AI2146">
        <f t="shared" si="582"/>
        <v>1656</v>
      </c>
      <c r="AJ2146" t="s">
        <v>1823</v>
      </c>
      <c r="AK2146" s="2">
        <v>8331.36</v>
      </c>
      <c r="AL2146" s="2">
        <f t="shared" si="592"/>
        <v>8331.36</v>
      </c>
      <c r="AM2146" s="4">
        <v>11136</v>
      </c>
      <c r="AN2146">
        <f t="shared" si="593"/>
        <v>8331.36</v>
      </c>
      <c r="AP2146">
        <v>1.76</v>
      </c>
      <c r="AQ2146">
        <v>1.76</v>
      </c>
      <c r="AR2146" s="4">
        <v>3</v>
      </c>
      <c r="AS2146" s="4">
        <v>7</v>
      </c>
      <c r="AT2146" s="4">
        <v>2007</v>
      </c>
      <c r="AU2146" s="4">
        <v>3</v>
      </c>
      <c r="AV2146" s="4">
        <v>7</v>
      </c>
      <c r="AW2146" s="4">
        <v>2007</v>
      </c>
      <c r="AX2146" t="str">
        <f t="shared" si="583"/>
        <v>No Delay</v>
      </c>
      <c r="AY2146">
        <f t="shared" si="584"/>
        <v>0</v>
      </c>
    </row>
    <row r="2147" spans="1:51" x14ac:dyDescent="0.2">
      <c r="A2147" s="3">
        <v>12072</v>
      </c>
      <c r="B2147" s="1" t="s">
        <v>144</v>
      </c>
      <c r="C2147" s="1" t="s">
        <v>65</v>
      </c>
      <c r="D2147" s="1" t="s">
        <v>130</v>
      </c>
      <c r="E2147" s="1"/>
      <c r="F2147" s="1" t="s">
        <v>107</v>
      </c>
      <c r="G2147" s="13" t="s">
        <v>1822</v>
      </c>
      <c r="H2147" s="12">
        <v>39266</v>
      </c>
      <c r="I2147" s="12" t="s">
        <v>1822</v>
      </c>
      <c r="J2147" s="12">
        <v>39266</v>
      </c>
      <c r="K2147" s="4">
        <v>229</v>
      </c>
      <c r="L2147" s="1" t="s">
        <v>146</v>
      </c>
      <c r="M2147" s="1" t="s">
        <v>132</v>
      </c>
      <c r="N2147" s="1" t="s">
        <v>985</v>
      </c>
      <c r="O2147" s="1" t="s">
        <v>93</v>
      </c>
      <c r="P2147">
        <v>120</v>
      </c>
      <c r="Q2147">
        <v>10020</v>
      </c>
      <c r="R2147">
        <v>205410</v>
      </c>
      <c r="S2147">
        <v>20.5</v>
      </c>
      <c r="T2147">
        <v>0.17</v>
      </c>
      <c r="U2147">
        <f t="shared" si="580"/>
        <v>205410</v>
      </c>
      <c r="V2147">
        <f t="shared" si="581"/>
        <v>1202400</v>
      </c>
      <c r="W2147" s="1" t="s">
        <v>149</v>
      </c>
      <c r="X2147" s="1" t="s">
        <v>150</v>
      </c>
      <c r="Y2147" s="1" t="s">
        <v>150</v>
      </c>
      <c r="Z2147" s="3">
        <v>4785</v>
      </c>
      <c r="AA2147" s="4">
        <f t="shared" si="585"/>
        <v>1656</v>
      </c>
      <c r="AB2147" s="4">
        <f t="shared" si="588"/>
        <v>3344.4131619999998</v>
      </c>
      <c r="AC2147" s="4">
        <f t="shared" si="589"/>
        <v>1656</v>
      </c>
      <c r="AD2147" s="4">
        <f t="shared" si="590"/>
        <v>1656</v>
      </c>
      <c r="AE2147" s="3" t="s">
        <v>1823</v>
      </c>
      <c r="AF2147" s="3">
        <v>1656</v>
      </c>
      <c r="AG2147" s="4">
        <f t="shared" si="591"/>
        <v>1656</v>
      </c>
      <c r="AH2147" s="4">
        <v>11136</v>
      </c>
      <c r="AI2147">
        <f t="shared" si="582"/>
        <v>1656</v>
      </c>
      <c r="AJ2147" t="s">
        <v>1823</v>
      </c>
      <c r="AK2147" s="2">
        <v>8331.36</v>
      </c>
      <c r="AL2147" s="2">
        <f t="shared" si="592"/>
        <v>8331.36</v>
      </c>
      <c r="AM2147" s="4">
        <v>11136</v>
      </c>
      <c r="AN2147">
        <f t="shared" si="593"/>
        <v>8331.36</v>
      </c>
      <c r="AP2147">
        <v>328.66</v>
      </c>
      <c r="AQ2147">
        <v>328.66</v>
      </c>
      <c r="AR2147" s="4">
        <v>3</v>
      </c>
      <c r="AS2147" s="4">
        <v>7</v>
      </c>
      <c r="AT2147" s="4">
        <v>2007</v>
      </c>
      <c r="AU2147" s="4">
        <v>3</v>
      </c>
      <c r="AV2147" s="4">
        <v>7</v>
      </c>
      <c r="AW2147" s="4">
        <v>2007</v>
      </c>
      <c r="AX2147" t="str">
        <f t="shared" si="583"/>
        <v>No Delay</v>
      </c>
      <c r="AY2147">
        <f t="shared" si="584"/>
        <v>0</v>
      </c>
    </row>
    <row r="2148" spans="1:51" x14ac:dyDescent="0.2">
      <c r="A2148" s="3">
        <v>12842</v>
      </c>
      <c r="B2148" s="1" t="s">
        <v>164</v>
      </c>
      <c r="C2148" s="1" t="s">
        <v>165</v>
      </c>
      <c r="D2148" s="1" t="s">
        <v>130</v>
      </c>
      <c r="E2148" s="1" t="s">
        <v>53</v>
      </c>
      <c r="F2148" s="1" t="s">
        <v>53</v>
      </c>
      <c r="G2148" s="13" t="s">
        <v>883</v>
      </c>
      <c r="H2148" s="12">
        <v>39863</v>
      </c>
      <c r="I2148" s="12" t="s">
        <v>883</v>
      </c>
      <c r="J2148" s="12">
        <v>39863</v>
      </c>
      <c r="K2148" s="4">
        <v>1366</v>
      </c>
      <c r="L2148" s="1" t="s">
        <v>146</v>
      </c>
      <c r="M2148" s="1" t="s">
        <v>132</v>
      </c>
      <c r="N2148" s="1" t="s">
        <v>154</v>
      </c>
      <c r="O2148" s="1" t="s">
        <v>93</v>
      </c>
      <c r="P2148">
        <v>60</v>
      </c>
      <c r="Q2148">
        <v>14600</v>
      </c>
      <c r="R2148">
        <v>172280</v>
      </c>
      <c r="S2148">
        <v>11.8</v>
      </c>
      <c r="T2148">
        <v>0.2</v>
      </c>
      <c r="U2148">
        <f t="shared" si="580"/>
        <v>172280</v>
      </c>
      <c r="V2148">
        <f t="shared" si="581"/>
        <v>876000</v>
      </c>
      <c r="W2148" s="1" t="s">
        <v>155</v>
      </c>
      <c r="X2148" s="1" t="s">
        <v>1236</v>
      </c>
      <c r="Y2148" s="1" t="s">
        <v>156</v>
      </c>
      <c r="Z2148" s="3">
        <v>5457</v>
      </c>
      <c r="AA2148" s="4">
        <f t="shared" si="585"/>
        <v>1657</v>
      </c>
      <c r="AB2148" s="4">
        <f t="shared" si="588"/>
        <v>3847.058086</v>
      </c>
      <c r="AC2148" s="4">
        <f t="shared" si="589"/>
        <v>1657</v>
      </c>
      <c r="AD2148" s="4">
        <f t="shared" si="590"/>
        <v>1657</v>
      </c>
      <c r="AE2148" s="4">
        <v>1657</v>
      </c>
      <c r="AF2148" s="4">
        <v>1657</v>
      </c>
      <c r="AG2148" s="4">
        <f>AE2148</f>
        <v>1657</v>
      </c>
      <c r="AI2148" t="e">
        <f t="shared" si="582"/>
        <v>#N/A</v>
      </c>
      <c r="AJ2148">
        <v>9995.5499999999993</v>
      </c>
      <c r="AK2148" s="2">
        <v>9995.5499999999993</v>
      </c>
      <c r="AL2148" s="2">
        <f>AJ2148</f>
        <v>9995.5499999999993</v>
      </c>
      <c r="AM2148" s="4"/>
      <c r="AN2148" t="e">
        <f>VLOOKUP([1]!Tabelle13[[#This Row],[Vlookup this ID for freight costs]],$AL$2:$AL$6811,2,FALSE)</f>
        <v>#REF!</v>
      </c>
      <c r="AP2148">
        <v>337.67</v>
      </c>
      <c r="AQ2148">
        <v>337.67</v>
      </c>
      <c r="AR2148" s="4">
        <v>19</v>
      </c>
      <c r="AS2148" s="4">
        <v>2</v>
      </c>
      <c r="AT2148" s="4">
        <v>2009</v>
      </c>
      <c r="AU2148" s="4">
        <v>19</v>
      </c>
      <c r="AV2148" s="4">
        <v>2</v>
      </c>
      <c r="AW2148" s="4">
        <v>2009</v>
      </c>
      <c r="AX2148" t="str">
        <f t="shared" si="583"/>
        <v>No Delay</v>
      </c>
      <c r="AY2148">
        <f t="shared" si="584"/>
        <v>0</v>
      </c>
    </row>
    <row r="2149" spans="1:51" x14ac:dyDescent="0.2">
      <c r="A2149" s="3">
        <v>83568</v>
      </c>
      <c r="B2149" s="1" t="s">
        <v>215</v>
      </c>
      <c r="C2149" s="1" t="s">
        <v>89</v>
      </c>
      <c r="D2149" s="1" t="s">
        <v>130</v>
      </c>
      <c r="E2149" s="1" t="s">
        <v>101</v>
      </c>
      <c r="F2149" s="1" t="s">
        <v>101</v>
      </c>
      <c r="G2149" s="13" t="s">
        <v>1357</v>
      </c>
      <c r="H2149" s="12">
        <v>40969</v>
      </c>
      <c r="I2149" s="12" t="s">
        <v>1357</v>
      </c>
      <c r="J2149" s="12">
        <v>40969</v>
      </c>
      <c r="K2149" s="4">
        <v>3787</v>
      </c>
      <c r="L2149" s="1" t="s">
        <v>146</v>
      </c>
      <c r="M2149" s="1" t="s">
        <v>132</v>
      </c>
      <c r="N2149" s="1" t="s">
        <v>1032</v>
      </c>
      <c r="O2149" s="1" t="s">
        <v>93</v>
      </c>
      <c r="P2149">
        <v>240</v>
      </c>
      <c r="Q2149">
        <v>4448</v>
      </c>
      <c r="R2149">
        <v>8673.6</v>
      </c>
      <c r="S2149">
        <v>1.95</v>
      </c>
      <c r="T2149">
        <v>0.01</v>
      </c>
      <c r="U2149">
        <f t="shared" si="580"/>
        <v>8673.6</v>
      </c>
      <c r="V2149">
        <f t="shared" si="581"/>
        <v>1067520</v>
      </c>
      <c r="W2149" s="1" t="s">
        <v>155</v>
      </c>
      <c r="X2149" s="1" t="s">
        <v>1236</v>
      </c>
      <c r="Y2149" s="1" t="s">
        <v>156</v>
      </c>
      <c r="Z2149" s="3">
        <v>13090</v>
      </c>
      <c r="AA2149" s="4">
        <f t="shared" si="585"/>
        <v>1663</v>
      </c>
      <c r="AB2149" s="4">
        <f t="shared" si="588"/>
        <v>2732.8984203999998</v>
      </c>
      <c r="AC2149" s="4">
        <f t="shared" si="589"/>
        <v>1663</v>
      </c>
      <c r="AD2149" s="4">
        <f t="shared" si="590"/>
        <v>1663</v>
      </c>
      <c r="AE2149" s="4">
        <v>1663</v>
      </c>
      <c r="AF2149" s="4">
        <v>1663</v>
      </c>
      <c r="AG2149" s="4">
        <f>AE2149</f>
        <v>1663</v>
      </c>
      <c r="AI2149" t="e">
        <f t="shared" si="582"/>
        <v>#N/A</v>
      </c>
      <c r="AJ2149">
        <v>1102.3</v>
      </c>
      <c r="AK2149" s="2">
        <v>1102.3</v>
      </c>
      <c r="AL2149" s="2">
        <f>AJ2149</f>
        <v>1102.3</v>
      </c>
      <c r="AM2149" s="4"/>
      <c r="AN2149" t="e">
        <f>VLOOKUP([1]!Tabelle13[[#This Row],[Vlookup this ID for freight costs]],$AL$2:$AL$6811,2,FALSE)</f>
        <v>#REF!</v>
      </c>
      <c r="AP2149">
        <v>14.31</v>
      </c>
      <c r="AQ2149">
        <v>14.31</v>
      </c>
      <c r="AR2149" s="4">
        <v>1</v>
      </c>
      <c r="AS2149" s="4">
        <v>4</v>
      </c>
      <c r="AT2149" s="4">
        <v>2012</v>
      </c>
      <c r="AU2149" s="4">
        <v>1</v>
      </c>
      <c r="AV2149" s="4">
        <v>4</v>
      </c>
      <c r="AW2149" s="4">
        <v>2012</v>
      </c>
      <c r="AX2149" t="str">
        <f t="shared" si="583"/>
        <v>No Delay</v>
      </c>
      <c r="AY2149">
        <f t="shared" si="584"/>
        <v>0</v>
      </c>
    </row>
    <row r="2150" spans="1:51" x14ac:dyDescent="0.2">
      <c r="A2150" s="3">
        <v>84376</v>
      </c>
      <c r="B2150" s="1" t="s">
        <v>172</v>
      </c>
      <c r="C2150" s="1" t="s">
        <v>114</v>
      </c>
      <c r="D2150" s="1" t="s">
        <v>130</v>
      </c>
      <c r="E2150" s="1" t="s">
        <v>101</v>
      </c>
      <c r="F2150" s="1" t="s">
        <v>101</v>
      </c>
      <c r="G2150" s="13" t="s">
        <v>1411</v>
      </c>
      <c r="H2150" s="12">
        <v>41880</v>
      </c>
      <c r="I2150" s="12" t="s">
        <v>1609</v>
      </c>
      <c r="J2150" s="12">
        <v>41929</v>
      </c>
      <c r="K2150" s="4">
        <v>6021</v>
      </c>
      <c r="L2150" s="1" t="s">
        <v>146</v>
      </c>
      <c r="M2150" s="1" t="s">
        <v>132</v>
      </c>
      <c r="N2150" s="1" t="s">
        <v>238</v>
      </c>
      <c r="O2150" s="1" t="s">
        <v>93</v>
      </c>
      <c r="P2150">
        <v>30</v>
      </c>
      <c r="Q2150">
        <v>17801</v>
      </c>
      <c r="R2150">
        <v>82418.63</v>
      </c>
      <c r="S2150">
        <v>4.63</v>
      </c>
      <c r="T2150">
        <v>0.15</v>
      </c>
      <c r="U2150">
        <f t="shared" si="580"/>
        <v>82418.63</v>
      </c>
      <c r="V2150">
        <f t="shared" si="581"/>
        <v>534030</v>
      </c>
      <c r="W2150" s="1" t="s">
        <v>861</v>
      </c>
      <c r="X2150" s="1" t="s">
        <v>1236</v>
      </c>
      <c r="Y2150" s="1" t="s">
        <v>156</v>
      </c>
      <c r="Z2150" s="3">
        <v>14240</v>
      </c>
      <c r="AA2150" s="4">
        <f t="shared" si="585"/>
        <v>1667</v>
      </c>
      <c r="AB2150" s="4">
        <f t="shared" si="588"/>
        <v>4198.3607938000005</v>
      </c>
      <c r="AC2150" s="4">
        <f t="shared" si="589"/>
        <v>1667</v>
      </c>
      <c r="AD2150" s="4">
        <f t="shared" si="590"/>
        <v>1667</v>
      </c>
      <c r="AE2150" s="4">
        <v>1667</v>
      </c>
      <c r="AF2150" s="4">
        <v>1667</v>
      </c>
      <c r="AG2150" s="4">
        <f>AE2150</f>
        <v>1667</v>
      </c>
      <c r="AI2150" t="e">
        <f t="shared" si="582"/>
        <v>#N/A</v>
      </c>
      <c r="AJ2150">
        <v>1966.09</v>
      </c>
      <c r="AK2150" s="2">
        <v>1966.09</v>
      </c>
      <c r="AL2150" s="2">
        <f>AJ2150</f>
        <v>1966.09</v>
      </c>
      <c r="AM2150" s="4"/>
      <c r="AN2150" t="e">
        <f>VLOOKUP([1]!Tabelle13[[#This Row],[Vlookup this ID for freight costs]],$AL$2:$AL$6811,2,FALSE)</f>
        <v>#REF!</v>
      </c>
      <c r="AP2150">
        <v>84.73</v>
      </c>
      <c r="AQ2150">
        <v>84.73</v>
      </c>
      <c r="AR2150" s="4">
        <v>29</v>
      </c>
      <c r="AS2150" s="4">
        <v>8</v>
      </c>
      <c r="AT2150" s="4">
        <v>2014</v>
      </c>
      <c r="AU2150" s="4">
        <v>17</v>
      </c>
      <c r="AV2150" s="4">
        <v>10</v>
      </c>
      <c r="AW2150" s="4">
        <v>2014</v>
      </c>
      <c r="AX2150" t="str">
        <f t="shared" si="583"/>
        <v>Delay</v>
      </c>
      <c r="AY2150">
        <f t="shared" si="584"/>
        <v>49</v>
      </c>
    </row>
    <row r="2151" spans="1:51" x14ac:dyDescent="0.2">
      <c r="A2151" s="3">
        <v>82339</v>
      </c>
      <c r="B2151" s="1" t="s">
        <v>151</v>
      </c>
      <c r="C2151" s="1" t="s">
        <v>65</v>
      </c>
      <c r="D2151" s="1" t="s">
        <v>130</v>
      </c>
      <c r="E2151" s="1" t="s">
        <v>53</v>
      </c>
      <c r="F2151" s="1" t="s">
        <v>53</v>
      </c>
      <c r="G2151" s="13" t="s">
        <v>189</v>
      </c>
      <c r="H2151" s="12">
        <v>40374</v>
      </c>
      <c r="I2151" s="12" t="s">
        <v>190</v>
      </c>
      <c r="J2151" s="12">
        <v>40357</v>
      </c>
      <c r="K2151" s="4">
        <v>2551</v>
      </c>
      <c r="L2151" s="1" t="s">
        <v>146</v>
      </c>
      <c r="M2151" s="1" t="s">
        <v>132</v>
      </c>
      <c r="N2151" s="1" t="s">
        <v>238</v>
      </c>
      <c r="O2151" s="1" t="s">
        <v>93</v>
      </c>
      <c r="P2151">
        <v>30</v>
      </c>
      <c r="Q2151">
        <v>18522</v>
      </c>
      <c r="R2151">
        <v>185220</v>
      </c>
      <c r="S2151">
        <v>10</v>
      </c>
      <c r="T2151">
        <v>0.33</v>
      </c>
      <c r="U2151">
        <f t="shared" si="580"/>
        <v>185220</v>
      </c>
      <c r="V2151">
        <f t="shared" si="581"/>
        <v>555660</v>
      </c>
      <c r="W2151" s="1" t="s">
        <v>160</v>
      </c>
      <c r="X2151" s="1" t="s">
        <v>1236</v>
      </c>
      <c r="Y2151" s="1" t="s">
        <v>161</v>
      </c>
      <c r="Z2151" s="3">
        <v>7348</v>
      </c>
      <c r="AA2151" s="4">
        <f t="shared" si="585"/>
        <v>1668</v>
      </c>
      <c r="AB2151" s="4">
        <f t="shared" si="588"/>
        <v>4277.4889576000005</v>
      </c>
      <c r="AC2151" s="4">
        <f t="shared" si="589"/>
        <v>1668</v>
      </c>
      <c r="AD2151" s="4">
        <f t="shared" si="590"/>
        <v>13774</v>
      </c>
      <c r="AE2151" s="4">
        <v>1668</v>
      </c>
      <c r="AF2151" s="4">
        <v>1668</v>
      </c>
      <c r="AG2151" s="4">
        <f>AE2151</f>
        <v>1668</v>
      </c>
      <c r="AI2151" t="e">
        <f t="shared" si="582"/>
        <v>#N/A</v>
      </c>
      <c r="AJ2151" t="s">
        <v>81</v>
      </c>
      <c r="AK2151" s="2"/>
      <c r="AL2151" s="2" t="str">
        <f>AJ2151</f>
        <v>Freight Included in Commodity Cost</v>
      </c>
      <c r="AM2151" s="4"/>
      <c r="AN2151" t="e">
        <f>VLOOKUP([1]!Tabelle13[[#This Row],[Vlookup this ID for freight costs]],$AL$2:$AL$6811,2,FALSE)</f>
        <v>#REF!</v>
      </c>
      <c r="AP2151">
        <v>399.33</v>
      </c>
      <c r="AQ2151">
        <v>399.33</v>
      </c>
      <c r="AR2151" s="4">
        <v>15</v>
      </c>
      <c r="AS2151" s="4">
        <v>7</v>
      </c>
      <c r="AT2151" s="4">
        <v>2010</v>
      </c>
      <c r="AU2151" s="4">
        <v>28</v>
      </c>
      <c r="AV2151" s="4">
        <v>6</v>
      </c>
      <c r="AW2151" s="4">
        <v>2010</v>
      </c>
      <c r="AX2151" t="str">
        <f t="shared" si="583"/>
        <v>No Delay</v>
      </c>
      <c r="AY2151">
        <f t="shared" si="584"/>
        <v>0</v>
      </c>
    </row>
    <row r="2152" spans="1:51" x14ac:dyDescent="0.2">
      <c r="A2152" s="3">
        <v>10535</v>
      </c>
      <c r="B2152" s="1" t="s">
        <v>133</v>
      </c>
      <c r="C2152" s="1" t="s">
        <v>51</v>
      </c>
      <c r="D2152" s="1" t="s">
        <v>130</v>
      </c>
      <c r="E2152" s="1" t="s">
        <v>53</v>
      </c>
      <c r="F2152" s="1" t="s">
        <v>53</v>
      </c>
      <c r="G2152" s="13" t="s">
        <v>1175</v>
      </c>
      <c r="H2152" s="12">
        <v>39090</v>
      </c>
      <c r="I2152" s="12" t="s">
        <v>1175</v>
      </c>
      <c r="J2152" s="12">
        <v>39090</v>
      </c>
      <c r="K2152" s="4">
        <v>48</v>
      </c>
      <c r="L2152" s="1" t="s">
        <v>146</v>
      </c>
      <c r="M2152" s="1" t="s">
        <v>132</v>
      </c>
      <c r="N2152" s="1" t="s">
        <v>595</v>
      </c>
      <c r="O2152" s="1" t="s">
        <v>596</v>
      </c>
      <c r="P2152">
        <v>270</v>
      </c>
      <c r="Q2152">
        <v>764</v>
      </c>
      <c r="R2152">
        <v>60814.400000000001</v>
      </c>
      <c r="S2152">
        <v>79.599999999999994</v>
      </c>
      <c r="T2152">
        <v>0.28999999999999998</v>
      </c>
      <c r="U2152">
        <f t="shared" si="580"/>
        <v>60814.399999999994</v>
      </c>
      <c r="V2152">
        <f t="shared" si="581"/>
        <v>206280</v>
      </c>
      <c r="W2152" s="1" t="s">
        <v>385</v>
      </c>
      <c r="X2152" s="1" t="s">
        <v>3087</v>
      </c>
      <c r="Y2152" s="1" t="s">
        <v>3083</v>
      </c>
      <c r="Z2152" s="3">
        <v>7655</v>
      </c>
      <c r="AA2152" s="4">
        <f t="shared" si="585"/>
        <v>1669</v>
      </c>
      <c r="AB2152" s="4">
        <f t="shared" si="588"/>
        <v>2328.5875252000001</v>
      </c>
      <c r="AC2152" s="4">
        <f t="shared" si="589"/>
        <v>1669</v>
      </c>
      <c r="AD2152" s="4">
        <f t="shared" si="590"/>
        <v>2334.4880969999999</v>
      </c>
      <c r="AE2152" s="4">
        <v>1669</v>
      </c>
      <c r="AF2152" s="4">
        <v>1669</v>
      </c>
      <c r="AG2152" s="4">
        <f>AE2152</f>
        <v>1669</v>
      </c>
      <c r="AH2152" s="4">
        <v>82837</v>
      </c>
      <c r="AI2152">
        <f t="shared" si="582"/>
        <v>112</v>
      </c>
      <c r="AJ2152">
        <v>859.14</v>
      </c>
      <c r="AK2152" s="2">
        <v>859.14</v>
      </c>
      <c r="AL2152" s="2">
        <f>AJ2152</f>
        <v>859.14</v>
      </c>
      <c r="AM2152" s="4"/>
      <c r="AN2152" t="e">
        <f>VLOOKUP([1]!Tabelle13[[#This Row],[Vlookup this ID for freight costs]],$AL$2:$AL$6811,2,FALSE)</f>
        <v>#REF!</v>
      </c>
      <c r="AP2152">
        <v>0</v>
      </c>
      <c r="AR2152" s="4">
        <v>8</v>
      </c>
      <c r="AS2152" s="4">
        <v>1</v>
      </c>
      <c r="AT2152" s="4">
        <v>2007</v>
      </c>
      <c r="AU2152" s="4">
        <v>8</v>
      </c>
      <c r="AV2152" s="4">
        <v>1</v>
      </c>
      <c r="AW2152" s="4">
        <v>2007</v>
      </c>
      <c r="AX2152" t="str">
        <f t="shared" si="583"/>
        <v>No Delay</v>
      </c>
      <c r="AY2152">
        <f t="shared" si="584"/>
        <v>0</v>
      </c>
    </row>
    <row r="2153" spans="1:51" x14ac:dyDescent="0.2">
      <c r="A2153" s="3">
        <v>10536</v>
      </c>
      <c r="B2153" s="1" t="s">
        <v>133</v>
      </c>
      <c r="C2153" s="1" t="s">
        <v>51</v>
      </c>
      <c r="D2153" s="1" t="s">
        <v>130</v>
      </c>
      <c r="E2153" s="1" t="s">
        <v>53</v>
      </c>
      <c r="F2153" s="1" t="s">
        <v>53</v>
      </c>
      <c r="G2153" s="13" t="s">
        <v>1175</v>
      </c>
      <c r="H2153" s="12">
        <v>39090</v>
      </c>
      <c r="I2153" s="12" t="s">
        <v>1175</v>
      </c>
      <c r="J2153" s="12">
        <v>39090</v>
      </c>
      <c r="K2153" s="4">
        <v>49</v>
      </c>
      <c r="L2153" s="1" t="s">
        <v>146</v>
      </c>
      <c r="M2153" s="1" t="s">
        <v>132</v>
      </c>
      <c r="N2153" s="1" t="s">
        <v>445</v>
      </c>
      <c r="O2153" s="1" t="s">
        <v>446</v>
      </c>
      <c r="P2153">
        <v>30</v>
      </c>
      <c r="Q2153">
        <v>341</v>
      </c>
      <c r="R2153">
        <v>1166.22</v>
      </c>
      <c r="S2153">
        <v>3.42</v>
      </c>
      <c r="T2153">
        <v>0.11</v>
      </c>
      <c r="U2153">
        <f t="shared" si="580"/>
        <v>1166.22</v>
      </c>
      <c r="V2153">
        <f t="shared" si="581"/>
        <v>10230</v>
      </c>
      <c r="W2153" s="1" t="s">
        <v>447</v>
      </c>
      <c r="X2153" s="1" t="s">
        <v>448</v>
      </c>
      <c r="Y2153" s="1" t="s">
        <v>448</v>
      </c>
      <c r="Z2153" s="3">
        <v>11813</v>
      </c>
      <c r="AA2153" s="4">
        <f t="shared" si="585"/>
        <v>1669</v>
      </c>
      <c r="AB2153" s="4">
        <f t="shared" si="588"/>
        <v>2282.1642057999998</v>
      </c>
      <c r="AC2153" s="4">
        <f t="shared" si="589"/>
        <v>1669</v>
      </c>
      <c r="AD2153" s="4">
        <f t="shared" si="590"/>
        <v>2056.2506360000002</v>
      </c>
      <c r="AE2153" s="3" t="s">
        <v>1824</v>
      </c>
      <c r="AF2153" s="3">
        <v>1669</v>
      </c>
      <c r="AG2153" s="4">
        <f>AI2153</f>
        <v>1669</v>
      </c>
      <c r="AH2153" s="4">
        <v>10535</v>
      </c>
      <c r="AI2153">
        <f t="shared" si="582"/>
        <v>1669</v>
      </c>
      <c r="AJ2153" t="s">
        <v>1824</v>
      </c>
      <c r="AK2153" s="2">
        <v>859.14</v>
      </c>
      <c r="AL2153" s="2">
        <f>AN2153</f>
        <v>859.14</v>
      </c>
      <c r="AM2153" s="4">
        <v>10535</v>
      </c>
      <c r="AN2153">
        <f>INDEX($AJ$2:$AJ$6811,MATCH(AM2153,$A$2:$A$6811,0))</f>
        <v>859.14</v>
      </c>
      <c r="AP2153">
        <v>0</v>
      </c>
      <c r="AR2153" s="4">
        <v>8</v>
      </c>
      <c r="AS2153" s="4">
        <v>1</v>
      </c>
      <c r="AT2153" s="4">
        <v>2007</v>
      </c>
      <c r="AU2153" s="4">
        <v>8</v>
      </c>
      <c r="AV2153" s="4">
        <v>1</v>
      </c>
      <c r="AW2153" s="4">
        <v>2007</v>
      </c>
      <c r="AX2153" t="str">
        <f t="shared" si="583"/>
        <v>No Delay</v>
      </c>
      <c r="AY2153">
        <f t="shared" si="584"/>
        <v>0</v>
      </c>
    </row>
    <row r="2154" spans="1:51" x14ac:dyDescent="0.2">
      <c r="A2154" s="3">
        <v>82949</v>
      </c>
      <c r="B2154" s="1" t="s">
        <v>258</v>
      </c>
      <c r="C2154" s="1" t="s">
        <v>73</v>
      </c>
      <c r="D2154" s="1" t="s">
        <v>130</v>
      </c>
      <c r="E2154" s="1" t="s">
        <v>101</v>
      </c>
      <c r="F2154" s="1" t="s">
        <v>101</v>
      </c>
      <c r="G2154" s="13" t="s">
        <v>322</v>
      </c>
      <c r="H2154" s="12">
        <v>40694</v>
      </c>
      <c r="I2154" s="12" t="s">
        <v>323</v>
      </c>
      <c r="J2154" s="12">
        <v>40707</v>
      </c>
      <c r="K2154" s="4">
        <v>3253</v>
      </c>
      <c r="L2154" s="1" t="s">
        <v>146</v>
      </c>
      <c r="M2154" s="1" t="s">
        <v>132</v>
      </c>
      <c r="N2154" s="1" t="s">
        <v>676</v>
      </c>
      <c r="O2154" s="1" t="s">
        <v>93</v>
      </c>
      <c r="P2154">
        <v>60</v>
      </c>
      <c r="Q2154">
        <v>1988</v>
      </c>
      <c r="R2154">
        <v>6461</v>
      </c>
      <c r="S2154">
        <v>3.25</v>
      </c>
      <c r="T2154">
        <v>0.05</v>
      </c>
      <c r="U2154">
        <f t="shared" si="580"/>
        <v>6461</v>
      </c>
      <c r="V2154">
        <f t="shared" si="581"/>
        <v>119280</v>
      </c>
      <c r="W2154" s="1" t="s">
        <v>155</v>
      </c>
      <c r="X2154" s="1" t="s">
        <v>1236</v>
      </c>
      <c r="Y2154" s="1" t="s">
        <v>156</v>
      </c>
      <c r="Z2154" s="3">
        <v>14969</v>
      </c>
      <c r="AA2154" s="4">
        <f t="shared" si="585"/>
        <v>1671</v>
      </c>
      <c r="AB2154" s="4">
        <f t="shared" si="588"/>
        <v>2462.9188324000002</v>
      </c>
      <c r="AC2154" s="4">
        <f t="shared" si="589"/>
        <v>1671</v>
      </c>
      <c r="AD2154" s="4">
        <f t="shared" si="590"/>
        <v>1671</v>
      </c>
      <c r="AE2154" s="4">
        <v>1671</v>
      </c>
      <c r="AF2154" s="4">
        <v>1671</v>
      </c>
      <c r="AG2154" s="4">
        <f>AE2154</f>
        <v>1671</v>
      </c>
      <c r="AI2154" t="e">
        <f t="shared" si="582"/>
        <v>#N/A</v>
      </c>
      <c r="AJ2154">
        <v>5346.74</v>
      </c>
      <c r="AK2154" s="2">
        <v>5346.74</v>
      </c>
      <c r="AL2154" s="2">
        <f>AJ2154</f>
        <v>5346.74</v>
      </c>
      <c r="AM2154" s="4"/>
      <c r="AN2154" t="e">
        <f>VLOOKUP([1]!Tabelle13[[#This Row],[Vlookup this ID for freight costs]],$AL$2:$AL$6811,2,FALSE)</f>
        <v>#REF!</v>
      </c>
      <c r="AP2154">
        <v>13.93</v>
      </c>
      <c r="AQ2154">
        <v>13.93</v>
      </c>
      <c r="AR2154" s="4">
        <v>31</v>
      </c>
      <c r="AS2154" s="4">
        <v>5</v>
      </c>
      <c r="AT2154" s="4">
        <v>2011</v>
      </c>
      <c r="AU2154" s="4">
        <v>13</v>
      </c>
      <c r="AV2154" s="4">
        <v>6</v>
      </c>
      <c r="AW2154" s="4">
        <v>2011</v>
      </c>
      <c r="AX2154" t="str">
        <f t="shared" si="583"/>
        <v>Delay</v>
      </c>
      <c r="AY2154">
        <f t="shared" si="584"/>
        <v>13</v>
      </c>
    </row>
    <row r="2155" spans="1:51" x14ac:dyDescent="0.2">
      <c r="A2155" s="3">
        <v>83502</v>
      </c>
      <c r="B2155" s="1" t="s">
        <v>258</v>
      </c>
      <c r="C2155" s="1" t="s">
        <v>73</v>
      </c>
      <c r="D2155" s="1" t="s">
        <v>130</v>
      </c>
      <c r="E2155" s="1" t="s">
        <v>101</v>
      </c>
      <c r="F2155" s="1" t="s">
        <v>101</v>
      </c>
      <c r="G2155" s="13" t="s">
        <v>322</v>
      </c>
      <c r="H2155" s="12">
        <v>40694</v>
      </c>
      <c r="I2155" s="12" t="s">
        <v>323</v>
      </c>
      <c r="J2155" s="12">
        <v>40707</v>
      </c>
      <c r="K2155" s="4">
        <v>3254</v>
      </c>
      <c r="L2155" s="1" t="s">
        <v>146</v>
      </c>
      <c r="M2155" s="1" t="s">
        <v>132</v>
      </c>
      <c r="N2155" s="1" t="s">
        <v>218</v>
      </c>
      <c r="O2155" s="1" t="s">
        <v>93</v>
      </c>
      <c r="P2155">
        <v>90</v>
      </c>
      <c r="Q2155">
        <v>1152</v>
      </c>
      <c r="R2155">
        <v>11185.92</v>
      </c>
      <c r="S2155">
        <v>9.7100000000000009</v>
      </c>
      <c r="T2155">
        <v>0.11</v>
      </c>
      <c r="U2155">
        <f t="shared" si="580"/>
        <v>11185.920000000002</v>
      </c>
      <c r="V2155">
        <f t="shared" si="581"/>
        <v>103680</v>
      </c>
      <c r="W2155" s="1" t="s">
        <v>155</v>
      </c>
      <c r="X2155" s="1" t="s">
        <v>1236</v>
      </c>
      <c r="Y2155" s="1" t="s">
        <v>156</v>
      </c>
      <c r="Z2155" s="3">
        <v>14969</v>
      </c>
      <c r="AA2155" s="4">
        <f t="shared" si="585"/>
        <v>1671</v>
      </c>
      <c r="AB2155" s="4">
        <f t="shared" si="588"/>
        <v>2371.1696716000001</v>
      </c>
      <c r="AC2155" s="4">
        <f t="shared" si="589"/>
        <v>1671</v>
      </c>
      <c r="AD2155" s="4">
        <f t="shared" si="590"/>
        <v>1661.3333333333333</v>
      </c>
      <c r="AE2155" s="3" t="s">
        <v>1825</v>
      </c>
      <c r="AF2155" s="3">
        <v>1671</v>
      </c>
      <c r="AG2155" s="4">
        <f>AI2155</f>
        <v>1671</v>
      </c>
      <c r="AH2155" s="4">
        <v>82949</v>
      </c>
      <c r="AI2155">
        <f t="shared" si="582"/>
        <v>1671</v>
      </c>
      <c r="AJ2155" t="s">
        <v>1825</v>
      </c>
      <c r="AK2155" s="2">
        <v>5346.74</v>
      </c>
      <c r="AL2155" s="2">
        <f>AN2155</f>
        <v>5346.74</v>
      </c>
      <c r="AM2155" s="4">
        <v>82949</v>
      </c>
      <c r="AN2155">
        <f>INDEX($AJ$2:$AJ$6811,MATCH(AM2155,$A$2:$A$6811,0))</f>
        <v>5346.74</v>
      </c>
      <c r="AP2155">
        <v>24.12</v>
      </c>
      <c r="AQ2155">
        <v>24.12</v>
      </c>
      <c r="AR2155" s="4">
        <v>31</v>
      </c>
      <c r="AS2155" s="4">
        <v>5</v>
      </c>
      <c r="AT2155" s="4">
        <v>2011</v>
      </c>
      <c r="AU2155" s="4">
        <v>13</v>
      </c>
      <c r="AV2155" s="4">
        <v>6</v>
      </c>
      <c r="AW2155" s="4">
        <v>2011</v>
      </c>
      <c r="AX2155" t="str">
        <f t="shared" si="583"/>
        <v>Delay</v>
      </c>
      <c r="AY2155">
        <f t="shared" si="584"/>
        <v>13</v>
      </c>
    </row>
    <row r="2156" spans="1:51" x14ac:dyDescent="0.2">
      <c r="A2156" s="3">
        <v>84645</v>
      </c>
      <c r="B2156" s="1" t="s">
        <v>258</v>
      </c>
      <c r="C2156" s="1" t="s">
        <v>73</v>
      </c>
      <c r="D2156" s="1" t="s">
        <v>130</v>
      </c>
      <c r="E2156" s="1" t="s">
        <v>101</v>
      </c>
      <c r="F2156" s="1" t="s">
        <v>101</v>
      </c>
      <c r="G2156" s="13" t="s">
        <v>322</v>
      </c>
      <c r="H2156" s="12">
        <v>40694</v>
      </c>
      <c r="I2156" s="12" t="s">
        <v>323</v>
      </c>
      <c r="J2156" s="12">
        <v>40707</v>
      </c>
      <c r="K2156" s="4">
        <v>3255</v>
      </c>
      <c r="L2156" s="1" t="s">
        <v>146</v>
      </c>
      <c r="M2156" s="1" t="s">
        <v>132</v>
      </c>
      <c r="N2156" s="1" t="s">
        <v>284</v>
      </c>
      <c r="O2156" s="1" t="s">
        <v>93</v>
      </c>
      <c r="P2156">
        <v>30</v>
      </c>
      <c r="Q2156">
        <v>4250</v>
      </c>
      <c r="R2156">
        <v>9520</v>
      </c>
      <c r="S2156">
        <v>2.2400000000000002</v>
      </c>
      <c r="T2156">
        <v>7.0000000000000007E-2</v>
      </c>
      <c r="U2156">
        <f t="shared" si="580"/>
        <v>9520</v>
      </c>
      <c r="V2156">
        <f t="shared" si="581"/>
        <v>127500</v>
      </c>
      <c r="W2156" s="1" t="s">
        <v>155</v>
      </c>
      <c r="X2156" s="1" t="s">
        <v>1236</v>
      </c>
      <c r="Y2156" s="1" t="s">
        <v>156</v>
      </c>
      <c r="Z2156" s="3">
        <v>14969</v>
      </c>
      <c r="AA2156" s="4">
        <f t="shared" si="585"/>
        <v>1671</v>
      </c>
      <c r="AB2156" s="4">
        <f t="shared" si="588"/>
        <v>2711.1683560000001</v>
      </c>
      <c r="AC2156" s="4">
        <f t="shared" si="589"/>
        <v>1671</v>
      </c>
      <c r="AD2156" s="4">
        <f t="shared" si="590"/>
        <v>1140.5</v>
      </c>
      <c r="AE2156" s="3" t="s">
        <v>1825</v>
      </c>
      <c r="AF2156" s="3">
        <v>1671</v>
      </c>
      <c r="AG2156" s="4">
        <f>AI2156</f>
        <v>1671</v>
      </c>
      <c r="AH2156" s="4">
        <v>82949</v>
      </c>
      <c r="AI2156">
        <f t="shared" si="582"/>
        <v>1671</v>
      </c>
      <c r="AJ2156" t="s">
        <v>1825</v>
      </c>
      <c r="AK2156" s="2">
        <v>5346.74</v>
      </c>
      <c r="AL2156" s="2">
        <f>AN2156</f>
        <v>5346.74</v>
      </c>
      <c r="AM2156" s="4">
        <v>82949</v>
      </c>
      <c r="AN2156">
        <f>INDEX($AJ$2:$AJ$6811,MATCH(AM2156,$A$2:$A$6811,0))</f>
        <v>5346.74</v>
      </c>
      <c r="AP2156">
        <v>20.53</v>
      </c>
      <c r="AQ2156">
        <v>20.53</v>
      </c>
      <c r="AR2156" s="4">
        <v>31</v>
      </c>
      <c r="AS2156" s="4">
        <v>5</v>
      </c>
      <c r="AT2156" s="4">
        <v>2011</v>
      </c>
      <c r="AU2156" s="4">
        <v>13</v>
      </c>
      <c r="AV2156" s="4">
        <v>6</v>
      </c>
      <c r="AW2156" s="4">
        <v>2011</v>
      </c>
      <c r="AX2156" t="str">
        <f t="shared" si="583"/>
        <v>Delay</v>
      </c>
      <c r="AY2156">
        <f t="shared" si="584"/>
        <v>13</v>
      </c>
    </row>
    <row r="2157" spans="1:51" x14ac:dyDescent="0.2">
      <c r="A2157" s="3">
        <v>86384</v>
      </c>
      <c r="B2157" s="1" t="s">
        <v>258</v>
      </c>
      <c r="C2157" s="1" t="s">
        <v>73</v>
      </c>
      <c r="D2157" s="1" t="s">
        <v>130</v>
      </c>
      <c r="E2157" s="1" t="s">
        <v>101</v>
      </c>
      <c r="F2157" s="1" t="s">
        <v>101</v>
      </c>
      <c r="G2157" s="13" t="s">
        <v>322</v>
      </c>
      <c r="H2157" s="12">
        <v>40694</v>
      </c>
      <c r="I2157" s="12" t="s">
        <v>323</v>
      </c>
      <c r="J2157" s="12">
        <v>40707</v>
      </c>
      <c r="K2157" s="4">
        <v>3257</v>
      </c>
      <c r="L2157" s="1" t="s">
        <v>146</v>
      </c>
      <c r="M2157" s="1" t="s">
        <v>132</v>
      </c>
      <c r="N2157" s="1" t="s">
        <v>599</v>
      </c>
      <c r="O2157" s="1" t="s">
        <v>93</v>
      </c>
      <c r="P2157">
        <v>60</v>
      </c>
      <c r="Q2157">
        <v>20000</v>
      </c>
      <c r="R2157">
        <v>85000</v>
      </c>
      <c r="S2157">
        <v>4.25</v>
      </c>
      <c r="T2157">
        <v>7.0000000000000007E-2</v>
      </c>
      <c r="U2157">
        <f t="shared" si="580"/>
        <v>85000</v>
      </c>
      <c r="V2157">
        <f t="shared" si="581"/>
        <v>1200000</v>
      </c>
      <c r="W2157" s="1" t="s">
        <v>160</v>
      </c>
      <c r="X2157" s="1" t="s">
        <v>1236</v>
      </c>
      <c r="Y2157" s="1" t="s">
        <v>161</v>
      </c>
      <c r="Z2157" s="3">
        <v>14451</v>
      </c>
      <c r="AA2157" s="4">
        <f t="shared" si="585"/>
        <v>1671</v>
      </c>
      <c r="AB2157" s="4">
        <f t="shared" si="588"/>
        <v>4439.6962060000005</v>
      </c>
      <c r="AC2157" s="4">
        <f t="shared" si="589"/>
        <v>1671</v>
      </c>
      <c r="AD2157" s="4">
        <f t="shared" si="590"/>
        <v>3737.3055555555557</v>
      </c>
      <c r="AE2157" s="3" t="s">
        <v>1825</v>
      </c>
      <c r="AF2157" s="3">
        <v>1671</v>
      </c>
      <c r="AG2157" s="4">
        <f>AI2157</f>
        <v>1671</v>
      </c>
      <c r="AH2157" s="4">
        <v>82949</v>
      </c>
      <c r="AI2157">
        <f t="shared" si="582"/>
        <v>1671</v>
      </c>
      <c r="AJ2157" t="s">
        <v>1825</v>
      </c>
      <c r="AK2157" s="2">
        <v>5346.74</v>
      </c>
      <c r="AL2157" s="2">
        <f>AN2157</f>
        <v>5346.74</v>
      </c>
      <c r="AM2157" s="4">
        <v>82949</v>
      </c>
      <c r="AN2157">
        <f>INDEX($AJ$2:$AJ$6811,MATCH(AM2157,$A$2:$A$6811,0))</f>
        <v>5346.74</v>
      </c>
      <c r="AP2157">
        <v>183.26</v>
      </c>
      <c r="AQ2157">
        <v>183.26</v>
      </c>
      <c r="AR2157" s="4">
        <v>31</v>
      </c>
      <c r="AS2157" s="4">
        <v>5</v>
      </c>
      <c r="AT2157" s="4">
        <v>2011</v>
      </c>
      <c r="AU2157" s="4">
        <v>13</v>
      </c>
      <c r="AV2157" s="4">
        <v>6</v>
      </c>
      <c r="AW2157" s="4">
        <v>2011</v>
      </c>
      <c r="AX2157" t="str">
        <f t="shared" si="583"/>
        <v>Delay</v>
      </c>
      <c r="AY2157">
        <f t="shared" si="584"/>
        <v>13</v>
      </c>
    </row>
    <row r="2158" spans="1:51" x14ac:dyDescent="0.2">
      <c r="A2158" s="3">
        <v>83278</v>
      </c>
      <c r="B2158" s="1" t="s">
        <v>140</v>
      </c>
      <c r="C2158" s="1" t="s">
        <v>99</v>
      </c>
      <c r="D2158" s="1" t="s">
        <v>130</v>
      </c>
      <c r="E2158" s="1" t="s">
        <v>101</v>
      </c>
      <c r="F2158" s="1" t="s">
        <v>101</v>
      </c>
      <c r="G2158" s="13" t="s">
        <v>406</v>
      </c>
      <c r="H2158" s="12">
        <v>41943</v>
      </c>
      <c r="I2158" s="12" t="s">
        <v>1826</v>
      </c>
      <c r="J2158" s="12">
        <v>41947</v>
      </c>
      <c r="K2158" s="4">
        <v>6054</v>
      </c>
      <c r="L2158" s="1" t="s">
        <v>146</v>
      </c>
      <c r="M2158" s="1" t="s">
        <v>132</v>
      </c>
      <c r="N2158" s="1" t="s">
        <v>536</v>
      </c>
      <c r="O2158" s="1" t="s">
        <v>93</v>
      </c>
      <c r="P2158">
        <v>60</v>
      </c>
      <c r="Q2158">
        <v>11688</v>
      </c>
      <c r="R2158">
        <v>25129.200000000001</v>
      </c>
      <c r="S2158">
        <v>2.15</v>
      </c>
      <c r="T2158">
        <v>0.04</v>
      </c>
      <c r="U2158">
        <f t="shared" si="580"/>
        <v>25129.200000000001</v>
      </c>
      <c r="V2158">
        <f t="shared" si="581"/>
        <v>701280</v>
      </c>
      <c r="W2158" s="1" t="s">
        <v>204</v>
      </c>
      <c r="X2158" s="1" t="s">
        <v>1236</v>
      </c>
      <c r="Y2158" s="1" t="s">
        <v>205</v>
      </c>
      <c r="Z2158" s="3">
        <v>12547</v>
      </c>
      <c r="AA2158" s="4">
        <f t="shared" si="585"/>
        <v>1673</v>
      </c>
      <c r="AB2158" s="4">
        <f t="shared" si="588"/>
        <v>3527.4724924000002</v>
      </c>
      <c r="AC2158" s="4">
        <f t="shared" si="589"/>
        <v>1673</v>
      </c>
      <c r="AD2158" s="4">
        <f t="shared" si="590"/>
        <v>1673</v>
      </c>
      <c r="AE2158" s="4">
        <v>1673</v>
      </c>
      <c r="AF2158" s="4">
        <v>1673</v>
      </c>
      <c r="AG2158" s="4">
        <f>AE2158</f>
        <v>1673</v>
      </c>
      <c r="AI2158" t="e">
        <f t="shared" si="582"/>
        <v>#N/A</v>
      </c>
      <c r="AJ2158">
        <v>5364.61</v>
      </c>
      <c r="AK2158" s="2">
        <v>5364.61</v>
      </c>
      <c r="AL2158" s="2">
        <f>AJ2158</f>
        <v>5364.61</v>
      </c>
      <c r="AM2158" s="4"/>
      <c r="AN2158" t="e">
        <f>VLOOKUP([1]!Tabelle13[[#This Row],[Vlookup this ID for freight costs]],$AL$2:$AL$6811,2,FALSE)</f>
        <v>#REF!</v>
      </c>
      <c r="AP2158">
        <v>25.83</v>
      </c>
      <c r="AQ2158">
        <v>25.83</v>
      </c>
      <c r="AR2158" s="4">
        <v>31</v>
      </c>
      <c r="AS2158" s="4">
        <v>10</v>
      </c>
      <c r="AT2158" s="4">
        <v>2014</v>
      </c>
      <c r="AU2158" s="4">
        <v>4</v>
      </c>
      <c r="AV2158" s="4">
        <v>11</v>
      </c>
      <c r="AW2158" s="4">
        <v>2014</v>
      </c>
      <c r="AX2158" t="str">
        <f t="shared" si="583"/>
        <v>Delay</v>
      </c>
      <c r="AY2158">
        <f t="shared" si="584"/>
        <v>4</v>
      </c>
    </row>
    <row r="2159" spans="1:51" x14ac:dyDescent="0.2">
      <c r="A2159" s="3">
        <v>82498</v>
      </c>
      <c r="B2159" s="1" t="s">
        <v>215</v>
      </c>
      <c r="C2159" s="1" t="s">
        <v>89</v>
      </c>
      <c r="D2159" s="1" t="s">
        <v>130</v>
      </c>
      <c r="E2159" s="1" t="s">
        <v>53</v>
      </c>
      <c r="F2159" s="1" t="s">
        <v>53</v>
      </c>
      <c r="G2159" s="13" t="s">
        <v>1617</v>
      </c>
      <c r="H2159" s="12">
        <v>41141</v>
      </c>
      <c r="I2159" s="12" t="s">
        <v>1618</v>
      </c>
      <c r="J2159" s="12">
        <v>41139</v>
      </c>
      <c r="K2159" s="4">
        <v>4115</v>
      </c>
      <c r="L2159" s="1" t="s">
        <v>146</v>
      </c>
      <c r="M2159" s="1" t="s">
        <v>132</v>
      </c>
      <c r="N2159" s="1" t="s">
        <v>292</v>
      </c>
      <c r="O2159" s="1" t="s">
        <v>93</v>
      </c>
      <c r="P2159">
        <v>30</v>
      </c>
      <c r="Q2159">
        <v>14880</v>
      </c>
      <c r="R2159">
        <v>223795.20000000001</v>
      </c>
      <c r="S2159">
        <v>15.04</v>
      </c>
      <c r="T2159">
        <v>0.5</v>
      </c>
      <c r="U2159">
        <f t="shared" si="580"/>
        <v>223795.19999999998</v>
      </c>
      <c r="V2159">
        <f t="shared" si="581"/>
        <v>446400</v>
      </c>
      <c r="W2159" s="1" t="s">
        <v>160</v>
      </c>
      <c r="X2159" s="1" t="s">
        <v>1236</v>
      </c>
      <c r="Y2159" s="1" t="s">
        <v>161</v>
      </c>
      <c r="Z2159" s="3">
        <v>8828</v>
      </c>
      <c r="AA2159" s="4">
        <f t="shared" si="585"/>
        <v>1674</v>
      </c>
      <c r="AB2159" s="4">
        <f t="shared" si="588"/>
        <v>3877.7874700000002</v>
      </c>
      <c r="AC2159" s="4">
        <f t="shared" si="589"/>
        <v>1674</v>
      </c>
      <c r="AD2159" s="4">
        <f t="shared" si="590"/>
        <v>1674</v>
      </c>
      <c r="AE2159" s="4">
        <v>1674</v>
      </c>
      <c r="AF2159" s="4">
        <v>1674</v>
      </c>
      <c r="AG2159" s="4">
        <f>AE2159</f>
        <v>1674</v>
      </c>
      <c r="AI2159" t="e">
        <f t="shared" si="582"/>
        <v>#N/A</v>
      </c>
      <c r="AJ2159">
        <v>4754.53</v>
      </c>
      <c r="AK2159" s="2">
        <v>4754.53</v>
      </c>
      <c r="AL2159" s="2">
        <f>AJ2159</f>
        <v>4754.53</v>
      </c>
      <c r="AM2159" s="4"/>
      <c r="AN2159" t="e">
        <f>VLOOKUP([1]!Tabelle13[[#This Row],[Vlookup this ID for freight costs]],$AL$2:$AL$6811,2,FALSE)</f>
        <v>#REF!</v>
      </c>
      <c r="AP2159">
        <v>313.76</v>
      </c>
      <c r="AQ2159">
        <v>313.76</v>
      </c>
      <c r="AR2159" s="4">
        <v>20</v>
      </c>
      <c r="AS2159" s="4">
        <v>8</v>
      </c>
      <c r="AT2159" s="4">
        <v>2012</v>
      </c>
      <c r="AU2159" s="4">
        <v>18</v>
      </c>
      <c r="AV2159" s="4">
        <v>8</v>
      </c>
      <c r="AW2159" s="4">
        <v>2012</v>
      </c>
      <c r="AX2159" t="str">
        <f t="shared" si="583"/>
        <v>No Delay</v>
      </c>
      <c r="AY2159">
        <f t="shared" si="584"/>
        <v>0</v>
      </c>
    </row>
    <row r="2160" spans="1:51" x14ac:dyDescent="0.2">
      <c r="A2160" s="3">
        <v>85250</v>
      </c>
      <c r="B2160" s="1" t="s">
        <v>172</v>
      </c>
      <c r="C2160" s="1" t="s">
        <v>114</v>
      </c>
      <c r="D2160" s="1" t="s">
        <v>130</v>
      </c>
      <c r="E2160" s="1" t="s">
        <v>101</v>
      </c>
      <c r="F2160" s="1" t="s">
        <v>101</v>
      </c>
      <c r="G2160" s="13" t="s">
        <v>1455</v>
      </c>
      <c r="H2160" s="12">
        <v>41026</v>
      </c>
      <c r="I2160" s="12" t="s">
        <v>798</v>
      </c>
      <c r="J2160" s="12">
        <v>41015</v>
      </c>
      <c r="K2160" s="4">
        <v>3866</v>
      </c>
      <c r="L2160" s="1" t="s">
        <v>146</v>
      </c>
      <c r="M2160" s="1" t="s">
        <v>132</v>
      </c>
      <c r="N2160" s="1" t="s">
        <v>163</v>
      </c>
      <c r="O2160" s="1" t="s">
        <v>93</v>
      </c>
      <c r="P2160">
        <v>60</v>
      </c>
      <c r="Q2160">
        <v>15000</v>
      </c>
      <c r="R2160">
        <v>219450</v>
      </c>
      <c r="S2160">
        <v>14.63</v>
      </c>
      <c r="T2160">
        <v>0.24</v>
      </c>
      <c r="U2160">
        <f t="shared" si="580"/>
        <v>219450</v>
      </c>
      <c r="V2160">
        <f t="shared" si="581"/>
        <v>900000</v>
      </c>
      <c r="W2160" s="1" t="s">
        <v>160</v>
      </c>
      <c r="X2160" s="1" t="s">
        <v>1236</v>
      </c>
      <c r="Y2160" s="1" t="s">
        <v>161</v>
      </c>
      <c r="Z2160" s="3">
        <v>13722</v>
      </c>
      <c r="AA2160" s="4">
        <f t="shared" si="585"/>
        <v>1677</v>
      </c>
      <c r="AB2160" s="4">
        <f t="shared" si="588"/>
        <v>3890.957206</v>
      </c>
      <c r="AC2160" s="4">
        <f t="shared" si="589"/>
        <v>1677</v>
      </c>
      <c r="AD2160" s="4">
        <f t="shared" si="590"/>
        <v>5090.0859971851851</v>
      </c>
      <c r="AE2160" s="4">
        <v>1677</v>
      </c>
      <c r="AF2160" s="4">
        <v>1677</v>
      </c>
      <c r="AG2160" s="4">
        <f>AE2160</f>
        <v>1677</v>
      </c>
      <c r="AI2160" t="e">
        <f t="shared" si="582"/>
        <v>#N/A</v>
      </c>
      <c r="AJ2160">
        <v>8510.81</v>
      </c>
      <c r="AK2160" s="2">
        <v>8510.81</v>
      </c>
      <c r="AL2160" s="2">
        <f>AJ2160</f>
        <v>8510.81</v>
      </c>
      <c r="AM2160" s="4"/>
      <c r="AN2160" t="e">
        <f>VLOOKUP([1]!Tabelle13[[#This Row],[Vlookup this ID for freight costs]],$AL$2:$AL$6811,2,FALSE)</f>
        <v>#REF!</v>
      </c>
      <c r="AP2160">
        <v>307.67</v>
      </c>
      <c r="AQ2160">
        <v>307.67</v>
      </c>
      <c r="AR2160" s="4">
        <v>27</v>
      </c>
      <c r="AS2160" s="4">
        <v>4</v>
      </c>
      <c r="AT2160" s="4">
        <v>2012</v>
      </c>
      <c r="AU2160" s="4">
        <v>16</v>
      </c>
      <c r="AV2160" s="4">
        <v>4</v>
      </c>
      <c r="AW2160" s="4">
        <v>2012</v>
      </c>
      <c r="AX2160" t="str">
        <f t="shared" si="583"/>
        <v>No Delay</v>
      </c>
      <c r="AY2160">
        <f t="shared" si="584"/>
        <v>0</v>
      </c>
    </row>
    <row r="2161" spans="1:51" x14ac:dyDescent="0.2">
      <c r="A2161" s="3">
        <v>21276</v>
      </c>
      <c r="B2161" s="1" t="s">
        <v>168</v>
      </c>
      <c r="C2161" s="1" t="s">
        <v>150</v>
      </c>
      <c r="D2161" s="1" t="s">
        <v>100</v>
      </c>
      <c r="E2161" s="1" t="s">
        <v>253</v>
      </c>
      <c r="F2161" s="1" t="s">
        <v>253</v>
      </c>
      <c r="G2161" s="13" t="s">
        <v>313</v>
      </c>
      <c r="H2161" s="12">
        <v>40637</v>
      </c>
      <c r="I2161" s="12" t="s">
        <v>1827</v>
      </c>
      <c r="J2161" s="12">
        <v>40690</v>
      </c>
      <c r="K2161" s="4">
        <v>3212</v>
      </c>
      <c r="L2161" s="1" t="s">
        <v>146</v>
      </c>
      <c r="M2161" s="1" t="s">
        <v>170</v>
      </c>
      <c r="N2161" s="1" t="s">
        <v>1032</v>
      </c>
      <c r="O2161" s="1" t="s">
        <v>93</v>
      </c>
      <c r="P2161">
        <v>240</v>
      </c>
      <c r="Q2161">
        <v>4529</v>
      </c>
      <c r="R2161">
        <v>9601.48</v>
      </c>
      <c r="S2161">
        <v>2.12</v>
      </c>
      <c r="T2161">
        <v>0.01</v>
      </c>
      <c r="U2161">
        <f t="shared" si="580"/>
        <v>9601.4800000000014</v>
      </c>
      <c r="V2161">
        <f t="shared" si="581"/>
        <v>1086960</v>
      </c>
      <c r="W2161" s="1" t="s">
        <v>155</v>
      </c>
      <c r="X2161" s="1" t="s">
        <v>1236</v>
      </c>
      <c r="Y2161" s="1" t="s">
        <v>156</v>
      </c>
      <c r="Z2161" s="3">
        <v>8107</v>
      </c>
      <c r="AA2161" s="4">
        <f t="shared" si="585"/>
        <v>1679</v>
      </c>
      <c r="AB2161" s="4">
        <f t="shared" si="588"/>
        <v>2741.7879922000002</v>
      </c>
      <c r="AC2161" s="4">
        <f t="shared" si="589"/>
        <v>1679</v>
      </c>
      <c r="AD2161" s="4">
        <f t="shared" si="590"/>
        <v>1679</v>
      </c>
      <c r="AE2161" s="4">
        <v>1679</v>
      </c>
      <c r="AF2161" s="4">
        <v>1679</v>
      </c>
      <c r="AG2161" s="4">
        <f>AE2161</f>
        <v>1679</v>
      </c>
      <c r="AI2161" t="e">
        <f t="shared" si="582"/>
        <v>#N/A</v>
      </c>
      <c r="AJ2161">
        <v>3524.93</v>
      </c>
      <c r="AK2161" s="2">
        <v>3524.93</v>
      </c>
      <c r="AL2161" s="2">
        <f>AJ2161</f>
        <v>3524.93</v>
      </c>
      <c r="AM2161" s="4"/>
      <c r="AN2161" t="e">
        <f>VLOOKUP([1]!Tabelle13[[#This Row],[Vlookup this ID for freight costs]],$AL$2:$AL$6811,2,FALSE)</f>
        <v>#REF!</v>
      </c>
      <c r="AP2161">
        <v>15.84</v>
      </c>
      <c r="AQ2161">
        <v>15.84</v>
      </c>
      <c r="AR2161" s="4">
        <v>4</v>
      </c>
      <c r="AS2161" s="4">
        <v>4</v>
      </c>
      <c r="AT2161" s="4">
        <v>2011</v>
      </c>
      <c r="AU2161" s="4">
        <v>27</v>
      </c>
      <c r="AV2161" s="4">
        <v>5</v>
      </c>
      <c r="AW2161" s="4">
        <v>2011</v>
      </c>
      <c r="AX2161" t="str">
        <f t="shared" si="583"/>
        <v>Delay</v>
      </c>
      <c r="AY2161">
        <f t="shared" si="584"/>
        <v>53</v>
      </c>
    </row>
    <row r="2162" spans="1:51" x14ac:dyDescent="0.2">
      <c r="A2162" s="3">
        <v>84450</v>
      </c>
      <c r="B2162" s="1" t="s">
        <v>215</v>
      </c>
      <c r="C2162" s="1" t="s">
        <v>89</v>
      </c>
      <c r="D2162" s="1" t="s">
        <v>130</v>
      </c>
      <c r="E2162" s="1" t="s">
        <v>101</v>
      </c>
      <c r="F2162" s="1" t="s">
        <v>101</v>
      </c>
      <c r="G2162" s="13" t="s">
        <v>1708</v>
      </c>
      <c r="H2162" s="12">
        <v>42062</v>
      </c>
      <c r="I2162" s="12" t="s">
        <v>775</v>
      </c>
      <c r="J2162" s="12">
        <v>42093</v>
      </c>
      <c r="K2162" s="4">
        <v>6418</v>
      </c>
      <c r="L2162" s="1" t="s">
        <v>146</v>
      </c>
      <c r="M2162" s="1" t="s">
        <v>132</v>
      </c>
      <c r="N2162" s="1" t="s">
        <v>275</v>
      </c>
      <c r="O2162" s="1" t="s">
        <v>93</v>
      </c>
      <c r="P2162">
        <v>60</v>
      </c>
      <c r="Q2162">
        <v>5</v>
      </c>
      <c r="R2162">
        <v>32.6</v>
      </c>
      <c r="S2162">
        <v>6.52</v>
      </c>
      <c r="T2162">
        <v>0.11</v>
      </c>
      <c r="U2162">
        <f t="shared" si="580"/>
        <v>32.599999999999994</v>
      </c>
      <c r="V2162">
        <f t="shared" si="581"/>
        <v>300</v>
      </c>
      <c r="W2162" s="1" t="s">
        <v>155</v>
      </c>
      <c r="X2162" s="1" t="s">
        <v>1236</v>
      </c>
      <c r="Y2162" s="1" t="s">
        <v>156</v>
      </c>
      <c r="Z2162" s="3">
        <v>13090</v>
      </c>
      <c r="AA2162" s="4">
        <f t="shared" si="585"/>
        <v>1683</v>
      </c>
      <c r="AB2162" s="4">
        <f t="shared" si="588"/>
        <v>2245.2889449999998</v>
      </c>
      <c r="AC2162" s="4">
        <f t="shared" si="589"/>
        <v>1683</v>
      </c>
      <c r="AD2162" s="4">
        <f t="shared" si="590"/>
        <v>2255.8017047272738</v>
      </c>
      <c r="AE2162" s="4">
        <v>1683</v>
      </c>
      <c r="AF2162" s="4">
        <v>1683</v>
      </c>
      <c r="AG2162" s="4">
        <f>AE2162</f>
        <v>1683</v>
      </c>
      <c r="AI2162" t="e">
        <f t="shared" si="582"/>
        <v>#N/A</v>
      </c>
      <c r="AJ2162">
        <v>6443.5</v>
      </c>
      <c r="AK2162" s="2">
        <v>6443.5</v>
      </c>
      <c r="AL2162" s="2">
        <f>AJ2162</f>
        <v>6443.5</v>
      </c>
      <c r="AM2162" s="4"/>
      <c r="AN2162" t="e">
        <f>VLOOKUP([1]!Tabelle13[[#This Row],[Vlookup this ID for freight costs]],$AL$2:$AL$6811,2,FALSE)</f>
        <v>#REF!</v>
      </c>
      <c r="AP2162">
        <v>0.03</v>
      </c>
      <c r="AQ2162">
        <v>0.03</v>
      </c>
      <c r="AR2162" s="4">
        <v>27</v>
      </c>
      <c r="AS2162" s="4">
        <v>2</v>
      </c>
      <c r="AT2162" s="4">
        <v>2015</v>
      </c>
      <c r="AU2162" s="4">
        <v>30</v>
      </c>
      <c r="AV2162" s="4">
        <v>4</v>
      </c>
      <c r="AW2162" s="4">
        <v>2015</v>
      </c>
      <c r="AX2162" t="str">
        <f t="shared" si="583"/>
        <v>Delay</v>
      </c>
      <c r="AY2162">
        <f t="shared" si="584"/>
        <v>31</v>
      </c>
    </row>
    <row r="2163" spans="1:51" x14ac:dyDescent="0.2">
      <c r="A2163" s="3">
        <v>86167</v>
      </c>
      <c r="B2163" s="1" t="s">
        <v>215</v>
      </c>
      <c r="C2163" s="1" t="s">
        <v>89</v>
      </c>
      <c r="D2163" s="1" t="s">
        <v>130</v>
      </c>
      <c r="E2163" s="1" t="s">
        <v>101</v>
      </c>
      <c r="F2163" s="1" t="s">
        <v>101</v>
      </c>
      <c r="G2163" s="13" t="s">
        <v>1708</v>
      </c>
      <c r="H2163" s="12">
        <v>42062</v>
      </c>
      <c r="I2163" s="12" t="s">
        <v>775</v>
      </c>
      <c r="J2163" s="12">
        <v>42093</v>
      </c>
      <c r="K2163" s="4">
        <v>6422</v>
      </c>
      <c r="L2163" s="1" t="s">
        <v>146</v>
      </c>
      <c r="M2163" s="1" t="s">
        <v>132</v>
      </c>
      <c r="N2163" s="1" t="s">
        <v>275</v>
      </c>
      <c r="O2163" s="1" t="s">
        <v>93</v>
      </c>
      <c r="P2163">
        <v>60</v>
      </c>
      <c r="Q2163">
        <v>19000</v>
      </c>
      <c r="R2163">
        <v>123880</v>
      </c>
      <c r="S2163">
        <v>6.52</v>
      </c>
      <c r="T2163">
        <v>0.11</v>
      </c>
      <c r="U2163">
        <f t="shared" si="580"/>
        <v>123879.99999999999</v>
      </c>
      <c r="V2163">
        <f t="shared" si="581"/>
        <v>1140000</v>
      </c>
      <c r="W2163" s="1" t="s">
        <v>179</v>
      </c>
      <c r="X2163" s="1" t="s">
        <v>1236</v>
      </c>
      <c r="Y2163" s="1" t="s">
        <v>156</v>
      </c>
      <c r="Z2163" s="3">
        <v>13090</v>
      </c>
      <c r="AA2163" s="4">
        <f t="shared" si="585"/>
        <v>1683</v>
      </c>
      <c r="AB2163" s="4">
        <f t="shared" si="588"/>
        <v>4329.9484059999995</v>
      </c>
      <c r="AC2163" s="4">
        <f t="shared" si="589"/>
        <v>1683</v>
      </c>
      <c r="AD2163" s="4">
        <f t="shared" si="590"/>
        <v>2439.6</v>
      </c>
      <c r="AE2163" s="3" t="s">
        <v>1828</v>
      </c>
      <c r="AF2163" s="3">
        <v>1683</v>
      </c>
      <c r="AG2163" s="4">
        <f>AI2163</f>
        <v>1683</v>
      </c>
      <c r="AH2163" s="4">
        <v>84450</v>
      </c>
      <c r="AI2163">
        <f t="shared" si="582"/>
        <v>1683</v>
      </c>
      <c r="AJ2163" t="s">
        <v>1828</v>
      </c>
      <c r="AK2163" s="2">
        <v>6443.5</v>
      </c>
      <c r="AL2163" s="2">
        <f>AN2163</f>
        <v>6443.5</v>
      </c>
      <c r="AM2163" s="4">
        <v>84450</v>
      </c>
      <c r="AN2163">
        <f>INDEX($AJ$2:$AJ$6811,MATCH(AM2163,$A$2:$A$6811,0))</f>
        <v>6443.5</v>
      </c>
      <c r="AP2163">
        <v>127.35</v>
      </c>
      <c r="AQ2163">
        <v>127.35</v>
      </c>
      <c r="AR2163" s="4">
        <v>27</v>
      </c>
      <c r="AS2163" s="4">
        <v>2</v>
      </c>
      <c r="AT2163" s="4">
        <v>2015</v>
      </c>
      <c r="AU2163" s="4">
        <v>30</v>
      </c>
      <c r="AV2163" s="4">
        <v>4</v>
      </c>
      <c r="AW2163" s="4">
        <v>2015</v>
      </c>
      <c r="AX2163" t="str">
        <f t="shared" si="583"/>
        <v>Delay</v>
      </c>
      <c r="AY2163">
        <f t="shared" si="584"/>
        <v>31</v>
      </c>
    </row>
    <row r="2164" spans="1:51" x14ac:dyDescent="0.2">
      <c r="A2164" s="3">
        <v>86587</v>
      </c>
      <c r="B2164" s="1" t="s">
        <v>151</v>
      </c>
      <c r="C2164" s="1" t="s">
        <v>65</v>
      </c>
      <c r="D2164" s="1" t="s">
        <v>130</v>
      </c>
      <c r="E2164" s="1" t="s">
        <v>152</v>
      </c>
      <c r="F2164" s="1" t="s">
        <v>152</v>
      </c>
      <c r="G2164" s="13" t="s">
        <v>755</v>
      </c>
      <c r="H2164" s="12">
        <v>41521</v>
      </c>
      <c r="I2164" s="12" t="s">
        <v>904</v>
      </c>
      <c r="J2164" s="12">
        <v>41478</v>
      </c>
      <c r="K2164" s="4">
        <v>4817</v>
      </c>
      <c r="L2164" s="1" t="s">
        <v>146</v>
      </c>
      <c r="M2164" s="1" t="s">
        <v>132</v>
      </c>
      <c r="N2164" s="1" t="s">
        <v>599</v>
      </c>
      <c r="O2164" s="1" t="s">
        <v>93</v>
      </c>
      <c r="P2164">
        <v>60</v>
      </c>
      <c r="Q2164">
        <v>28029</v>
      </c>
      <c r="R2164">
        <v>116320.35</v>
      </c>
      <c r="S2164">
        <v>4.1500000000000004</v>
      </c>
      <c r="T2164">
        <v>7.0000000000000007E-2</v>
      </c>
      <c r="U2164">
        <f t="shared" si="580"/>
        <v>116320.35</v>
      </c>
      <c r="V2164">
        <f t="shared" si="581"/>
        <v>1681740</v>
      </c>
      <c r="W2164" s="1" t="s">
        <v>160</v>
      </c>
      <c r="X2164" s="1" t="s">
        <v>1236</v>
      </c>
      <c r="Y2164" s="1" t="s">
        <v>161</v>
      </c>
      <c r="Z2164" s="3">
        <v>7348</v>
      </c>
      <c r="AA2164" s="4">
        <f t="shared" si="585"/>
        <v>1698</v>
      </c>
      <c r="AB2164" s="4">
        <f t="shared" ref="AB2164:AB2195" si="594" xml:space="preserve"> 2244.740206  + 0.1097478*Q2164</f>
        <v>5320.8612922000002</v>
      </c>
      <c r="AC2164" s="4">
        <f t="shared" ref="AC2164:AC2195" si="595">AF2164</f>
        <v>1698</v>
      </c>
      <c r="AD2164" s="4">
        <f t="shared" si="590"/>
        <v>1698</v>
      </c>
      <c r="AE2164" s="4">
        <v>1698</v>
      </c>
      <c r="AF2164" s="4">
        <v>1698</v>
      </c>
      <c r="AG2164" s="4">
        <f t="shared" ref="AG2164:AG2169" si="596">AE2164</f>
        <v>1698</v>
      </c>
      <c r="AI2164" t="e">
        <f t="shared" si="582"/>
        <v>#N/A</v>
      </c>
      <c r="AJ2164" t="s">
        <v>81</v>
      </c>
      <c r="AK2164" s="2"/>
      <c r="AL2164" s="2" t="str">
        <f t="shared" ref="AL2164:AL2169" si="597">AJ2164</f>
        <v>Freight Included in Commodity Cost</v>
      </c>
      <c r="AM2164" s="4"/>
      <c r="AN2164" t="e">
        <f>VLOOKUP([1]!Tabelle13[[#This Row],[Vlookup this ID for freight costs]],$AL$2:$AL$6811,2,FALSE)</f>
        <v>#REF!</v>
      </c>
      <c r="AP2164">
        <v>143.88999999999999</v>
      </c>
      <c r="AQ2164">
        <v>143.88999999999999</v>
      </c>
      <c r="AR2164" s="4">
        <v>4</v>
      </c>
      <c r="AS2164" s="4">
        <v>9</v>
      </c>
      <c r="AT2164" s="4">
        <v>2013</v>
      </c>
      <c r="AU2164" s="4">
        <v>23</v>
      </c>
      <c r="AV2164" s="4">
        <v>7</v>
      </c>
      <c r="AW2164" s="4">
        <v>2013</v>
      </c>
      <c r="AX2164" t="str">
        <f t="shared" si="583"/>
        <v>No Delay</v>
      </c>
      <c r="AY2164">
        <f t="shared" si="584"/>
        <v>0</v>
      </c>
    </row>
    <row r="2165" spans="1:51" x14ac:dyDescent="0.2">
      <c r="A2165" s="3">
        <v>79646</v>
      </c>
      <c r="B2165" s="1" t="s">
        <v>140</v>
      </c>
      <c r="C2165" s="1" t="s">
        <v>99</v>
      </c>
      <c r="D2165" s="1" t="s">
        <v>52</v>
      </c>
      <c r="E2165" s="1" t="s">
        <v>53</v>
      </c>
      <c r="F2165" s="1" t="s">
        <v>53</v>
      </c>
      <c r="G2165" s="13" t="s">
        <v>496</v>
      </c>
      <c r="H2165" s="12">
        <v>41387</v>
      </c>
      <c r="I2165" s="12" t="s">
        <v>496</v>
      </c>
      <c r="J2165" s="12">
        <v>41387</v>
      </c>
      <c r="K2165" s="4">
        <v>4655</v>
      </c>
      <c r="L2165" s="1" t="s">
        <v>146</v>
      </c>
      <c r="M2165" s="1" t="s">
        <v>414</v>
      </c>
      <c r="N2165" s="1" t="s">
        <v>415</v>
      </c>
      <c r="O2165" s="1" t="s">
        <v>93</v>
      </c>
      <c r="P2165">
        <v>30</v>
      </c>
      <c r="Q2165">
        <v>12830</v>
      </c>
      <c r="R2165">
        <v>288675</v>
      </c>
      <c r="S2165">
        <v>22.5</v>
      </c>
      <c r="T2165">
        <v>0.75</v>
      </c>
      <c r="U2165">
        <f t="shared" si="580"/>
        <v>288675</v>
      </c>
      <c r="V2165">
        <f t="shared" si="581"/>
        <v>384900</v>
      </c>
      <c r="W2165" s="1" t="s">
        <v>160</v>
      </c>
      <c r="X2165" s="1" t="s">
        <v>1236</v>
      </c>
      <c r="Y2165" s="1" t="s">
        <v>161</v>
      </c>
      <c r="Z2165" s="3">
        <v>5308</v>
      </c>
      <c r="AA2165" s="4">
        <f t="shared" si="585"/>
        <v>1710</v>
      </c>
      <c r="AB2165" s="4">
        <f t="shared" si="594"/>
        <v>3652.8044799999998</v>
      </c>
      <c r="AC2165" s="4">
        <f t="shared" si="595"/>
        <v>1710</v>
      </c>
      <c r="AD2165" s="4">
        <f t="shared" si="590"/>
        <v>1710</v>
      </c>
      <c r="AE2165" s="4">
        <v>1710</v>
      </c>
      <c r="AF2165" s="4">
        <v>1710</v>
      </c>
      <c r="AG2165" s="4">
        <f t="shared" si="596"/>
        <v>1710</v>
      </c>
      <c r="AI2165" t="e">
        <f t="shared" si="582"/>
        <v>#N/A</v>
      </c>
      <c r="AJ2165">
        <v>8344.86</v>
      </c>
      <c r="AK2165" s="2">
        <v>8344.86</v>
      </c>
      <c r="AL2165" s="2">
        <f t="shared" si="597"/>
        <v>8344.86</v>
      </c>
      <c r="AM2165" s="4"/>
      <c r="AN2165" t="e">
        <f>VLOOKUP([1]!Tabelle13[[#This Row],[Vlookup this ID for freight costs]],$AL$2:$AL$6811,2,FALSE)</f>
        <v>#REF!</v>
      </c>
      <c r="AP2165">
        <v>357.09</v>
      </c>
      <c r="AQ2165">
        <v>357.09</v>
      </c>
      <c r="AR2165" s="4">
        <v>23</v>
      </c>
      <c r="AS2165" s="4">
        <v>4</v>
      </c>
      <c r="AT2165" s="4">
        <v>2013</v>
      </c>
      <c r="AU2165" s="4">
        <v>23</v>
      </c>
      <c r="AV2165" s="4">
        <v>4</v>
      </c>
      <c r="AW2165" s="4">
        <v>2013</v>
      </c>
      <c r="AX2165" t="str">
        <f t="shared" si="583"/>
        <v>No Delay</v>
      </c>
      <c r="AY2165">
        <f t="shared" si="584"/>
        <v>0</v>
      </c>
    </row>
    <row r="2166" spans="1:51" x14ac:dyDescent="0.2">
      <c r="A2166" s="3">
        <v>86005</v>
      </c>
      <c r="B2166" s="1" t="s">
        <v>175</v>
      </c>
      <c r="C2166" s="1" t="s">
        <v>165</v>
      </c>
      <c r="D2166" s="1" t="s">
        <v>130</v>
      </c>
      <c r="E2166" s="1" t="s">
        <v>101</v>
      </c>
      <c r="F2166" s="1" t="s">
        <v>101</v>
      </c>
      <c r="G2166" s="13" t="s">
        <v>1829</v>
      </c>
      <c r="H2166" s="12">
        <v>41568</v>
      </c>
      <c r="I2166" s="12" t="s">
        <v>548</v>
      </c>
      <c r="J2166" s="12">
        <v>41605</v>
      </c>
      <c r="K2166" s="4">
        <v>5079</v>
      </c>
      <c r="L2166" s="1" t="s">
        <v>146</v>
      </c>
      <c r="M2166" s="1" t="s">
        <v>132</v>
      </c>
      <c r="N2166" s="1" t="s">
        <v>238</v>
      </c>
      <c r="O2166" s="1" t="s">
        <v>93</v>
      </c>
      <c r="P2166">
        <v>30</v>
      </c>
      <c r="Q2166">
        <v>21709</v>
      </c>
      <c r="R2166">
        <v>102032.3</v>
      </c>
      <c r="S2166">
        <v>4.7</v>
      </c>
      <c r="T2166">
        <v>0.16</v>
      </c>
      <c r="U2166">
        <f t="shared" si="580"/>
        <v>102032.3</v>
      </c>
      <c r="V2166">
        <f t="shared" si="581"/>
        <v>651270</v>
      </c>
      <c r="W2166" s="1" t="s">
        <v>160</v>
      </c>
      <c r="X2166" s="1" t="s">
        <v>1236</v>
      </c>
      <c r="Y2166" s="1" t="s">
        <v>161</v>
      </c>
      <c r="Z2166" s="3">
        <v>10896</v>
      </c>
      <c r="AA2166" s="4">
        <f t="shared" si="585"/>
        <v>1713</v>
      </c>
      <c r="AB2166" s="4">
        <f t="shared" si="594"/>
        <v>4627.2551961999998</v>
      </c>
      <c r="AC2166" s="4">
        <f t="shared" si="595"/>
        <v>1713</v>
      </c>
      <c r="AD2166" s="4">
        <f t="shared" si="590"/>
        <v>1713</v>
      </c>
      <c r="AE2166" s="4">
        <v>1713</v>
      </c>
      <c r="AF2166" s="4">
        <v>1713</v>
      </c>
      <c r="AG2166" s="4">
        <f t="shared" si="596"/>
        <v>1713</v>
      </c>
      <c r="AI2166" t="e">
        <f t="shared" si="582"/>
        <v>#N/A</v>
      </c>
      <c r="AJ2166">
        <v>5591.3</v>
      </c>
      <c r="AK2166" s="2">
        <v>5591.3</v>
      </c>
      <c r="AL2166" s="2">
        <f t="shared" si="597"/>
        <v>5591.3</v>
      </c>
      <c r="AM2166" s="4"/>
      <c r="AN2166" t="e">
        <f>VLOOKUP([1]!Tabelle13[[#This Row],[Vlookup this ID for freight costs]],$AL$2:$AL$6811,2,FALSE)</f>
        <v>#REF!</v>
      </c>
      <c r="AP2166">
        <v>126.21</v>
      </c>
      <c r="AQ2166">
        <v>126.21</v>
      </c>
      <c r="AR2166" s="4">
        <v>21</v>
      </c>
      <c r="AS2166" s="4">
        <v>10</v>
      </c>
      <c r="AT2166" s="4">
        <v>2013</v>
      </c>
      <c r="AU2166" s="4">
        <v>27</v>
      </c>
      <c r="AV2166" s="4">
        <v>11</v>
      </c>
      <c r="AW2166" s="4">
        <v>2013</v>
      </c>
      <c r="AX2166" t="str">
        <f t="shared" si="583"/>
        <v>Delay</v>
      </c>
      <c r="AY2166">
        <f t="shared" si="584"/>
        <v>37</v>
      </c>
    </row>
    <row r="2167" spans="1:51" x14ac:dyDescent="0.2">
      <c r="A2167" s="3">
        <v>86433</v>
      </c>
      <c r="B2167" s="1" t="s">
        <v>175</v>
      </c>
      <c r="C2167" s="1" t="s">
        <v>165</v>
      </c>
      <c r="D2167" s="1" t="s">
        <v>130</v>
      </c>
      <c r="E2167" s="1" t="s">
        <v>101</v>
      </c>
      <c r="F2167" s="1" t="s">
        <v>101</v>
      </c>
      <c r="G2167" s="13" t="s">
        <v>961</v>
      </c>
      <c r="H2167" s="12">
        <v>40955</v>
      </c>
      <c r="I2167" s="12" t="s">
        <v>1830</v>
      </c>
      <c r="J2167" s="12">
        <v>40942</v>
      </c>
      <c r="K2167" s="4">
        <v>3717</v>
      </c>
      <c r="L2167" s="1" t="s">
        <v>146</v>
      </c>
      <c r="M2167" s="1" t="s">
        <v>132</v>
      </c>
      <c r="N2167" s="1" t="s">
        <v>275</v>
      </c>
      <c r="O2167" s="1" t="s">
        <v>93</v>
      </c>
      <c r="P2167">
        <v>60</v>
      </c>
      <c r="Q2167">
        <v>18528</v>
      </c>
      <c r="R2167">
        <v>153041.28</v>
      </c>
      <c r="S2167">
        <v>8.26</v>
      </c>
      <c r="T2167">
        <v>0.14000000000000001</v>
      </c>
      <c r="U2167">
        <f t="shared" si="580"/>
        <v>153041.28</v>
      </c>
      <c r="V2167">
        <f t="shared" si="581"/>
        <v>1111680</v>
      </c>
      <c r="W2167" s="1" t="s">
        <v>155</v>
      </c>
      <c r="X2167" s="1" t="s">
        <v>1236</v>
      </c>
      <c r="Y2167" s="1" t="s">
        <v>156</v>
      </c>
      <c r="Z2167" s="3">
        <v>11413</v>
      </c>
      <c r="AA2167" s="4">
        <f t="shared" si="585"/>
        <v>1713</v>
      </c>
      <c r="AB2167" s="4">
        <f t="shared" si="594"/>
        <v>4278.1474443999996</v>
      </c>
      <c r="AC2167" s="4">
        <f t="shared" si="595"/>
        <v>1713</v>
      </c>
      <c r="AD2167" s="4">
        <f t="shared" si="590"/>
        <v>2294.5</v>
      </c>
      <c r="AE2167" s="4">
        <v>1713</v>
      </c>
      <c r="AF2167" s="4">
        <v>1713</v>
      </c>
      <c r="AG2167" s="4">
        <f t="shared" si="596"/>
        <v>1713</v>
      </c>
      <c r="AI2167" t="e">
        <f t="shared" si="582"/>
        <v>#N/A</v>
      </c>
      <c r="AJ2167">
        <v>15672.8</v>
      </c>
      <c r="AK2167" s="2">
        <v>15672.8</v>
      </c>
      <c r="AL2167" s="2">
        <f t="shared" si="597"/>
        <v>15672.8</v>
      </c>
      <c r="AM2167" s="4"/>
      <c r="AN2167" t="e">
        <f>VLOOKUP([1]!Tabelle13[[#This Row],[Vlookup this ID for freight costs]],$AL$2:$AL$6811,2,FALSE)</f>
        <v>#REF!</v>
      </c>
      <c r="AP2167">
        <v>252.52</v>
      </c>
      <c r="AQ2167">
        <v>252.52</v>
      </c>
      <c r="AR2167" s="4">
        <v>16</v>
      </c>
      <c r="AS2167" s="4">
        <v>2</v>
      </c>
      <c r="AT2167" s="4">
        <v>2012</v>
      </c>
      <c r="AU2167" s="4">
        <v>3</v>
      </c>
      <c r="AV2167" s="4">
        <v>2</v>
      </c>
      <c r="AW2167" s="4">
        <v>2012</v>
      </c>
      <c r="AX2167" t="str">
        <f t="shared" si="583"/>
        <v>No Delay</v>
      </c>
      <c r="AY2167">
        <f t="shared" si="584"/>
        <v>0</v>
      </c>
    </row>
    <row r="2168" spans="1:51" x14ac:dyDescent="0.2">
      <c r="A2168" s="3">
        <v>10537</v>
      </c>
      <c r="B2168" s="1" t="s">
        <v>133</v>
      </c>
      <c r="C2168" s="1" t="s">
        <v>51</v>
      </c>
      <c r="D2168" s="1" t="s">
        <v>130</v>
      </c>
      <c r="E2168" s="1" t="s">
        <v>53</v>
      </c>
      <c r="F2168" s="1" t="s">
        <v>53</v>
      </c>
      <c r="G2168" s="13" t="s">
        <v>707</v>
      </c>
      <c r="H2168" s="12">
        <v>39091</v>
      </c>
      <c r="I2168" s="12" t="s">
        <v>707</v>
      </c>
      <c r="J2168" s="12">
        <v>39091</v>
      </c>
      <c r="K2168" s="4">
        <v>51</v>
      </c>
      <c r="L2168" s="1" t="s">
        <v>146</v>
      </c>
      <c r="M2168" s="1" t="s">
        <v>132</v>
      </c>
      <c r="N2168" s="1" t="s">
        <v>167</v>
      </c>
      <c r="O2168" s="1" t="s">
        <v>93</v>
      </c>
      <c r="P2168">
        <v>30</v>
      </c>
      <c r="Q2168">
        <v>10403</v>
      </c>
      <c r="R2168">
        <v>174250.25</v>
      </c>
      <c r="S2168">
        <v>16.75</v>
      </c>
      <c r="T2168">
        <v>0.56000000000000005</v>
      </c>
      <c r="U2168">
        <f t="shared" si="580"/>
        <v>174250.25</v>
      </c>
      <c r="V2168">
        <f t="shared" si="581"/>
        <v>312090</v>
      </c>
      <c r="W2168" s="1" t="s">
        <v>155</v>
      </c>
      <c r="X2168" s="1" t="s">
        <v>1236</v>
      </c>
      <c r="Y2168" s="1" t="s">
        <v>156</v>
      </c>
      <c r="Z2168" s="3">
        <v>6318</v>
      </c>
      <c r="AA2168" s="4">
        <f t="shared" si="585"/>
        <v>1717</v>
      </c>
      <c r="AB2168" s="4">
        <f t="shared" si="594"/>
        <v>3386.4465694</v>
      </c>
      <c r="AC2168" s="4">
        <f t="shared" si="595"/>
        <v>1717</v>
      </c>
      <c r="AD2168" s="4">
        <f t="shared" si="590"/>
        <v>1717</v>
      </c>
      <c r="AE2168" s="4">
        <v>1717</v>
      </c>
      <c r="AF2168" s="4">
        <v>1717</v>
      </c>
      <c r="AG2168" s="4">
        <f t="shared" si="596"/>
        <v>1717</v>
      </c>
      <c r="AH2168" s="4">
        <v>82272</v>
      </c>
      <c r="AI2168">
        <f t="shared" si="582"/>
        <v>105</v>
      </c>
      <c r="AJ2168">
        <v>1893.82</v>
      </c>
      <c r="AK2168" s="2">
        <v>1893.82</v>
      </c>
      <c r="AL2168" s="2">
        <f t="shared" si="597"/>
        <v>1893.82</v>
      </c>
      <c r="AM2168" s="4"/>
      <c r="AN2168" t="e">
        <f>VLOOKUP([1]!Tabelle13[[#This Row],[Vlookup this ID for freight costs]],$AL$2:$AL$6811,2,FALSE)</f>
        <v>#REF!</v>
      </c>
      <c r="AP2168">
        <v>0</v>
      </c>
      <c r="AR2168" s="4">
        <v>9</v>
      </c>
      <c r="AS2168" s="4">
        <v>1</v>
      </c>
      <c r="AT2168" s="4">
        <v>2007</v>
      </c>
      <c r="AU2168" s="4">
        <v>9</v>
      </c>
      <c r="AV2168" s="4">
        <v>1</v>
      </c>
      <c r="AW2168" s="4">
        <v>2007</v>
      </c>
      <c r="AX2168" t="str">
        <f t="shared" si="583"/>
        <v>No Delay</v>
      </c>
      <c r="AY2168">
        <f t="shared" si="584"/>
        <v>0</v>
      </c>
    </row>
    <row r="2169" spans="1:51" x14ac:dyDescent="0.2">
      <c r="A2169" s="3">
        <v>77103</v>
      </c>
      <c r="B2169" s="1" t="s">
        <v>168</v>
      </c>
      <c r="C2169" s="1" t="s">
        <v>150</v>
      </c>
      <c r="D2169" s="1" t="s">
        <v>100</v>
      </c>
      <c r="E2169" s="1" t="s">
        <v>253</v>
      </c>
      <c r="F2169" s="1" t="s">
        <v>253</v>
      </c>
      <c r="G2169" s="13" t="s">
        <v>502</v>
      </c>
      <c r="H2169" s="12">
        <v>40788</v>
      </c>
      <c r="I2169" s="12" t="s">
        <v>502</v>
      </c>
      <c r="J2169" s="12">
        <v>40788</v>
      </c>
      <c r="K2169" s="4">
        <v>3406</v>
      </c>
      <c r="L2169" s="1" t="s">
        <v>146</v>
      </c>
      <c r="M2169" s="1" t="s">
        <v>170</v>
      </c>
      <c r="N2169" s="1" t="s">
        <v>178</v>
      </c>
      <c r="O2169" s="1" t="s">
        <v>93</v>
      </c>
      <c r="P2169">
        <v>60</v>
      </c>
      <c r="Q2169">
        <v>33207</v>
      </c>
      <c r="R2169">
        <v>242411.1</v>
      </c>
      <c r="S2169">
        <v>7.3</v>
      </c>
      <c r="T2169">
        <v>0.12</v>
      </c>
      <c r="U2169">
        <f t="shared" si="580"/>
        <v>242411.1</v>
      </c>
      <c r="V2169">
        <f t="shared" si="581"/>
        <v>1992420</v>
      </c>
      <c r="W2169" s="1" t="s">
        <v>155</v>
      </c>
      <c r="X2169" s="1" t="s">
        <v>1236</v>
      </c>
      <c r="Y2169" s="1" t="s">
        <v>156</v>
      </c>
      <c r="Z2169" s="3">
        <v>8107</v>
      </c>
      <c r="AA2169" s="4">
        <f t="shared" si="585"/>
        <v>1720</v>
      </c>
      <c r="AB2169" s="4">
        <f t="shared" si="594"/>
        <v>5889.1354006000001</v>
      </c>
      <c r="AC2169" s="4">
        <f t="shared" si="595"/>
        <v>1720</v>
      </c>
      <c r="AD2169" s="4">
        <f t="shared" si="590"/>
        <v>1720</v>
      </c>
      <c r="AE2169" s="4">
        <v>1720</v>
      </c>
      <c r="AF2169" s="4">
        <v>1720</v>
      </c>
      <c r="AG2169" s="4">
        <f t="shared" si="596"/>
        <v>1720</v>
      </c>
      <c r="AI2169" t="e">
        <f t="shared" si="582"/>
        <v>#N/A</v>
      </c>
      <c r="AJ2169">
        <v>3787.71</v>
      </c>
      <c r="AK2169" s="2">
        <v>3787.71</v>
      </c>
      <c r="AL2169" s="2">
        <f t="shared" si="597"/>
        <v>3787.71</v>
      </c>
      <c r="AM2169" s="4"/>
      <c r="AN2169" t="e">
        <f>VLOOKUP([1]!Tabelle13[[#This Row],[Vlookup this ID for freight costs]],$AL$2:$AL$6811,2,FALSE)</f>
        <v>#REF!</v>
      </c>
      <c r="AP2169">
        <v>399.98</v>
      </c>
      <c r="AQ2169">
        <v>399.98</v>
      </c>
      <c r="AR2169" s="4">
        <v>2</v>
      </c>
      <c r="AS2169" s="4">
        <v>9</v>
      </c>
      <c r="AT2169" s="4">
        <v>2011</v>
      </c>
      <c r="AU2169" s="4">
        <v>2</v>
      </c>
      <c r="AV2169" s="4">
        <v>9</v>
      </c>
      <c r="AW2169" s="4">
        <v>2011</v>
      </c>
      <c r="AX2169" t="str">
        <f t="shared" si="583"/>
        <v>No Delay</v>
      </c>
      <c r="AY2169">
        <f t="shared" si="584"/>
        <v>0</v>
      </c>
    </row>
    <row r="2170" spans="1:51" x14ac:dyDescent="0.2">
      <c r="A2170" s="3">
        <v>84617</v>
      </c>
      <c r="B2170" s="1" t="s">
        <v>215</v>
      </c>
      <c r="C2170" s="1" t="s">
        <v>89</v>
      </c>
      <c r="D2170" s="1" t="s">
        <v>130</v>
      </c>
      <c r="E2170" s="1" t="s">
        <v>101</v>
      </c>
      <c r="F2170" s="1" t="s">
        <v>101</v>
      </c>
      <c r="G2170" s="13" t="s">
        <v>1684</v>
      </c>
      <c r="H2170" s="12">
        <v>40574</v>
      </c>
      <c r="I2170" s="12" t="s">
        <v>1469</v>
      </c>
      <c r="J2170" s="12">
        <v>40596</v>
      </c>
      <c r="K2170" s="4">
        <v>3024</v>
      </c>
      <c r="L2170" s="1" t="s">
        <v>146</v>
      </c>
      <c r="M2170" s="1" t="s">
        <v>132</v>
      </c>
      <c r="N2170" s="1" t="s">
        <v>159</v>
      </c>
      <c r="O2170" s="1" t="s">
        <v>93</v>
      </c>
      <c r="P2170">
        <v>30</v>
      </c>
      <c r="Q2170">
        <v>9920</v>
      </c>
      <c r="R2170">
        <v>108326.39999999999</v>
      </c>
      <c r="S2170">
        <v>10.92</v>
      </c>
      <c r="T2170">
        <v>0.36</v>
      </c>
      <c r="U2170">
        <f t="shared" si="580"/>
        <v>108326.39999999999</v>
      </c>
      <c r="V2170">
        <f t="shared" si="581"/>
        <v>297600</v>
      </c>
      <c r="W2170" s="1" t="s">
        <v>160</v>
      </c>
      <c r="X2170" s="1" t="s">
        <v>1236</v>
      </c>
      <c r="Y2170" s="1" t="s">
        <v>161</v>
      </c>
      <c r="Z2170" s="3">
        <v>12573</v>
      </c>
      <c r="AA2170" s="4">
        <f t="shared" si="585"/>
        <v>1721</v>
      </c>
      <c r="AB2170" s="4">
        <f t="shared" si="594"/>
        <v>3333.4383820000003</v>
      </c>
      <c r="AC2170" s="4">
        <f t="shared" si="595"/>
        <v>1721</v>
      </c>
      <c r="AD2170" s="4">
        <f t="shared" si="590"/>
        <v>1721</v>
      </c>
      <c r="AE2170" s="3" t="s">
        <v>1831</v>
      </c>
      <c r="AF2170" s="3">
        <v>1721</v>
      </c>
      <c r="AG2170" s="4">
        <f>AI2170</f>
        <v>1721</v>
      </c>
      <c r="AH2170" s="4">
        <v>83482</v>
      </c>
      <c r="AI2170">
        <f t="shared" si="582"/>
        <v>1721</v>
      </c>
      <c r="AJ2170" t="s">
        <v>1831</v>
      </c>
      <c r="AK2170" s="2">
        <v>8758.3700000000008</v>
      </c>
      <c r="AL2170" s="2">
        <f>AN2170</f>
        <v>8758.3700000000008</v>
      </c>
      <c r="AM2170" s="4">
        <v>83482</v>
      </c>
      <c r="AN2170">
        <f>INDEX($AJ$2:$AJ$6811,MATCH(AM2170,$A$2:$A$6811,0))</f>
        <v>8758.3700000000008</v>
      </c>
      <c r="AP2170">
        <v>233.55</v>
      </c>
      <c r="AQ2170">
        <v>233.55</v>
      </c>
      <c r="AR2170" s="4">
        <v>31</v>
      </c>
      <c r="AS2170" s="4">
        <v>1</v>
      </c>
      <c r="AT2170" s="4">
        <v>2011</v>
      </c>
      <c r="AU2170" s="4">
        <v>22</v>
      </c>
      <c r="AV2170" s="4">
        <v>2</v>
      </c>
      <c r="AW2170" s="4">
        <v>2011</v>
      </c>
      <c r="AX2170" t="str">
        <f t="shared" si="583"/>
        <v>Delay</v>
      </c>
      <c r="AY2170">
        <f t="shared" si="584"/>
        <v>22</v>
      </c>
    </row>
    <row r="2171" spans="1:51" x14ac:dyDescent="0.2">
      <c r="A2171" s="3">
        <v>83482</v>
      </c>
      <c r="B2171" s="1" t="s">
        <v>215</v>
      </c>
      <c r="C2171" s="1" t="s">
        <v>89</v>
      </c>
      <c r="D2171" s="1" t="s">
        <v>130</v>
      </c>
      <c r="E2171" s="1" t="s">
        <v>101</v>
      </c>
      <c r="F2171" s="1" t="s">
        <v>101</v>
      </c>
      <c r="G2171" s="13" t="s">
        <v>1684</v>
      </c>
      <c r="H2171" s="12">
        <v>40574</v>
      </c>
      <c r="I2171" s="12" t="s">
        <v>1469</v>
      </c>
      <c r="J2171" s="12">
        <v>40596</v>
      </c>
      <c r="K2171" s="4">
        <v>3021</v>
      </c>
      <c r="L2171" s="1" t="s">
        <v>146</v>
      </c>
      <c r="M2171" s="1" t="s">
        <v>132</v>
      </c>
      <c r="N2171" s="1" t="s">
        <v>171</v>
      </c>
      <c r="O2171" s="1" t="s">
        <v>93</v>
      </c>
      <c r="P2171">
        <v>60</v>
      </c>
      <c r="Q2171">
        <v>17320</v>
      </c>
      <c r="R2171">
        <v>40355.599999999999</v>
      </c>
      <c r="S2171">
        <v>2.33</v>
      </c>
      <c r="T2171">
        <v>0.04</v>
      </c>
      <c r="U2171">
        <f t="shared" si="580"/>
        <v>40355.599999999999</v>
      </c>
      <c r="V2171">
        <f t="shared" si="581"/>
        <v>1039200</v>
      </c>
      <c r="W2171" s="1" t="s">
        <v>155</v>
      </c>
      <c r="X2171" s="1" t="s">
        <v>1236</v>
      </c>
      <c r="Y2171" s="1" t="s">
        <v>156</v>
      </c>
      <c r="Z2171" s="3">
        <v>13090</v>
      </c>
      <c r="AA2171" s="4">
        <f t="shared" si="585"/>
        <v>1721</v>
      </c>
      <c r="AB2171" s="4">
        <f t="shared" si="594"/>
        <v>4145.5721020000001</v>
      </c>
      <c r="AC2171" s="4">
        <f t="shared" si="595"/>
        <v>1721</v>
      </c>
      <c r="AD2171" s="4">
        <f t="shared" si="590"/>
        <v>1721</v>
      </c>
      <c r="AE2171" s="4">
        <v>1721</v>
      </c>
      <c r="AF2171" s="4">
        <v>1721</v>
      </c>
      <c r="AG2171" s="4">
        <f>AE2171</f>
        <v>1721</v>
      </c>
      <c r="AI2171" t="e">
        <f t="shared" si="582"/>
        <v>#N/A</v>
      </c>
      <c r="AJ2171">
        <v>8758.3700000000008</v>
      </c>
      <c r="AK2171" s="2">
        <v>8758.3700000000008</v>
      </c>
      <c r="AL2171" s="2">
        <f>AJ2171</f>
        <v>8758.3700000000008</v>
      </c>
      <c r="AM2171" s="4"/>
      <c r="AN2171" t="e">
        <f>VLOOKUP([1]!Tabelle13[[#This Row],[Vlookup this ID for freight costs]],$AL$2:$AL$6811,2,FALSE)</f>
        <v>#REF!</v>
      </c>
      <c r="AP2171">
        <v>87.01</v>
      </c>
      <c r="AQ2171">
        <v>87.01</v>
      </c>
      <c r="AR2171" s="4">
        <v>31</v>
      </c>
      <c r="AS2171" s="4">
        <v>1</v>
      </c>
      <c r="AT2171" s="4">
        <v>2011</v>
      </c>
      <c r="AU2171" s="4">
        <v>22</v>
      </c>
      <c r="AV2171" s="4">
        <v>2</v>
      </c>
      <c r="AW2171" s="4">
        <v>2011</v>
      </c>
      <c r="AX2171" t="str">
        <f t="shared" si="583"/>
        <v>Delay</v>
      </c>
      <c r="AY2171">
        <f t="shared" si="584"/>
        <v>22</v>
      </c>
    </row>
    <row r="2172" spans="1:51" x14ac:dyDescent="0.2">
      <c r="A2172" s="3">
        <v>83718</v>
      </c>
      <c r="B2172" s="1" t="s">
        <v>50</v>
      </c>
      <c r="C2172" s="1" t="s">
        <v>51</v>
      </c>
      <c r="D2172" s="1" t="s">
        <v>130</v>
      </c>
      <c r="E2172" s="1" t="s">
        <v>101</v>
      </c>
      <c r="F2172" s="1" t="s">
        <v>101</v>
      </c>
      <c r="G2172" s="13" t="s">
        <v>734</v>
      </c>
      <c r="H2172" s="12">
        <v>41578</v>
      </c>
      <c r="I2172" s="12" t="s">
        <v>1259</v>
      </c>
      <c r="J2172" s="12">
        <v>41610</v>
      </c>
      <c r="K2172" s="4">
        <v>5086</v>
      </c>
      <c r="L2172" s="1" t="s">
        <v>146</v>
      </c>
      <c r="M2172" s="1" t="s">
        <v>132</v>
      </c>
      <c r="N2172" s="1" t="s">
        <v>275</v>
      </c>
      <c r="O2172" s="1" t="s">
        <v>93</v>
      </c>
      <c r="P2172">
        <v>60</v>
      </c>
      <c r="Q2172">
        <v>3035</v>
      </c>
      <c r="R2172">
        <v>22064.45</v>
      </c>
      <c r="S2172">
        <v>7.27</v>
      </c>
      <c r="T2172">
        <v>0.12</v>
      </c>
      <c r="U2172">
        <f t="shared" si="580"/>
        <v>22064.449999999997</v>
      </c>
      <c r="V2172">
        <f t="shared" si="581"/>
        <v>182100</v>
      </c>
      <c r="W2172" s="1" t="s">
        <v>204</v>
      </c>
      <c r="X2172" s="1" t="s">
        <v>1236</v>
      </c>
      <c r="Y2172" s="1" t="s">
        <v>205</v>
      </c>
      <c r="Z2172" s="3">
        <v>14749</v>
      </c>
      <c r="AA2172" s="4">
        <f t="shared" si="585"/>
        <v>1722</v>
      </c>
      <c r="AB2172" s="4">
        <f t="shared" si="594"/>
        <v>2577.824779</v>
      </c>
      <c r="AC2172" s="4">
        <f t="shared" si="595"/>
        <v>1722</v>
      </c>
      <c r="AD2172" s="4">
        <f t="shared" si="590"/>
        <v>1722</v>
      </c>
      <c r="AE2172" s="4">
        <v>1722</v>
      </c>
      <c r="AF2172" s="4">
        <v>1722</v>
      </c>
      <c r="AG2172" s="4">
        <f>AE2172</f>
        <v>1722</v>
      </c>
      <c r="AI2172" t="e">
        <f t="shared" si="582"/>
        <v>#N/A</v>
      </c>
      <c r="AJ2172">
        <v>5950.17</v>
      </c>
      <c r="AK2172" s="2">
        <v>5950.17</v>
      </c>
      <c r="AL2172" s="2">
        <f>AJ2172</f>
        <v>5950.17</v>
      </c>
      <c r="AM2172" s="4"/>
      <c r="AN2172" t="e">
        <f>VLOOKUP([1]!Tabelle13[[#This Row],[Vlookup this ID for freight costs]],$AL$2:$AL$6811,2,FALSE)</f>
        <v>#REF!</v>
      </c>
      <c r="AP2172">
        <v>27.29</v>
      </c>
      <c r="AQ2172">
        <v>27.29</v>
      </c>
      <c r="AR2172" s="4">
        <v>31</v>
      </c>
      <c r="AS2172" s="4">
        <v>10</v>
      </c>
      <c r="AT2172" s="4">
        <v>2013</v>
      </c>
      <c r="AU2172" s="4">
        <v>2</v>
      </c>
      <c r="AV2172" s="4">
        <v>12</v>
      </c>
      <c r="AW2172" s="4">
        <v>2013</v>
      </c>
      <c r="AX2172" t="str">
        <f t="shared" si="583"/>
        <v>Delay</v>
      </c>
      <c r="AY2172">
        <f t="shared" si="584"/>
        <v>32</v>
      </c>
    </row>
    <row r="2173" spans="1:51" x14ac:dyDescent="0.2">
      <c r="A2173" s="3">
        <v>85797</v>
      </c>
      <c r="B2173" s="1" t="s">
        <v>151</v>
      </c>
      <c r="C2173" s="1" t="s">
        <v>65</v>
      </c>
      <c r="D2173" s="1" t="s">
        <v>130</v>
      </c>
      <c r="E2173" s="1" t="s">
        <v>152</v>
      </c>
      <c r="F2173" s="1" t="s">
        <v>152</v>
      </c>
      <c r="G2173" s="13" t="s">
        <v>1301</v>
      </c>
      <c r="H2173" s="12">
        <v>40882</v>
      </c>
      <c r="I2173" s="12" t="s">
        <v>1832</v>
      </c>
      <c r="J2173" s="12">
        <v>40833</v>
      </c>
      <c r="K2173" s="4">
        <v>3526</v>
      </c>
      <c r="L2173" s="1" t="s">
        <v>146</v>
      </c>
      <c r="M2173" s="1" t="s">
        <v>132</v>
      </c>
      <c r="N2173" s="1" t="s">
        <v>159</v>
      </c>
      <c r="O2173" s="1" t="s">
        <v>93</v>
      </c>
      <c r="P2173">
        <v>30</v>
      </c>
      <c r="Q2173">
        <v>17038</v>
      </c>
      <c r="R2173">
        <v>152830.85999999999</v>
      </c>
      <c r="S2173">
        <v>8.9700000000000006</v>
      </c>
      <c r="T2173">
        <v>0.3</v>
      </c>
      <c r="U2173">
        <f t="shared" si="580"/>
        <v>152830.86000000002</v>
      </c>
      <c r="V2173">
        <f t="shared" si="581"/>
        <v>511140</v>
      </c>
      <c r="W2173" s="1" t="s">
        <v>155</v>
      </c>
      <c r="X2173" s="1" t="s">
        <v>1236</v>
      </c>
      <c r="Y2173" s="1" t="s">
        <v>156</v>
      </c>
      <c r="Z2173" s="3">
        <v>7726</v>
      </c>
      <c r="AA2173" s="4">
        <f t="shared" si="585"/>
        <v>1722</v>
      </c>
      <c r="AB2173" s="4">
        <f t="shared" si="594"/>
        <v>4114.6232223999996</v>
      </c>
      <c r="AC2173" s="4">
        <f t="shared" si="595"/>
        <v>1722</v>
      </c>
      <c r="AD2173" s="4">
        <f t="shared" si="590"/>
        <v>1736</v>
      </c>
      <c r="AE2173" s="4">
        <v>1722</v>
      </c>
      <c r="AF2173" s="4">
        <v>1722</v>
      </c>
      <c r="AG2173" s="4">
        <f>AE2173</f>
        <v>1722</v>
      </c>
      <c r="AI2173" t="e">
        <f t="shared" si="582"/>
        <v>#N/A</v>
      </c>
      <c r="AJ2173">
        <v>21326.73</v>
      </c>
      <c r="AK2173" s="2">
        <v>21326.73</v>
      </c>
      <c r="AL2173" s="2">
        <f>AJ2173</f>
        <v>21326.73</v>
      </c>
      <c r="AM2173" s="4"/>
      <c r="AN2173" t="e">
        <f>VLOOKUP([1]!Tabelle13[[#This Row],[Vlookup this ID for freight costs]],$AL$2:$AL$6811,2,FALSE)</f>
        <v>#REF!</v>
      </c>
      <c r="AP2173">
        <v>252.17</v>
      </c>
      <c r="AQ2173">
        <v>252.17</v>
      </c>
      <c r="AR2173" s="4">
        <v>5</v>
      </c>
      <c r="AS2173" s="4">
        <v>12</v>
      </c>
      <c r="AT2173" s="4">
        <v>2011</v>
      </c>
      <c r="AU2173" s="4">
        <v>17</v>
      </c>
      <c r="AV2173" s="4">
        <v>10</v>
      </c>
      <c r="AW2173" s="4">
        <v>2011</v>
      </c>
      <c r="AX2173" t="str">
        <f t="shared" si="583"/>
        <v>No Delay</v>
      </c>
      <c r="AY2173">
        <f t="shared" si="584"/>
        <v>0</v>
      </c>
    </row>
    <row r="2174" spans="1:51" x14ac:dyDescent="0.2">
      <c r="A2174" s="3">
        <v>84858</v>
      </c>
      <c r="B2174" s="1" t="s">
        <v>50</v>
      </c>
      <c r="C2174" s="1" t="s">
        <v>51</v>
      </c>
      <c r="D2174" s="1" t="s">
        <v>130</v>
      </c>
      <c r="E2174" s="1" t="s">
        <v>101</v>
      </c>
      <c r="F2174" s="1" t="s">
        <v>101</v>
      </c>
      <c r="G2174" s="13" t="s">
        <v>734</v>
      </c>
      <c r="H2174" s="12">
        <v>41578</v>
      </c>
      <c r="I2174" s="12" t="s">
        <v>1259</v>
      </c>
      <c r="J2174" s="12">
        <v>41610</v>
      </c>
      <c r="K2174" s="4">
        <v>5088</v>
      </c>
      <c r="L2174" s="1" t="s">
        <v>146</v>
      </c>
      <c r="M2174" s="1" t="s">
        <v>132</v>
      </c>
      <c r="N2174" s="1" t="s">
        <v>275</v>
      </c>
      <c r="O2174" s="1" t="s">
        <v>93</v>
      </c>
      <c r="P2174">
        <v>60</v>
      </c>
      <c r="Q2174">
        <v>21984</v>
      </c>
      <c r="R2174">
        <v>159823.67999999999</v>
      </c>
      <c r="S2174">
        <v>7.27</v>
      </c>
      <c r="T2174">
        <v>0.12</v>
      </c>
      <c r="U2174">
        <f t="shared" si="580"/>
        <v>159823.67999999999</v>
      </c>
      <c r="V2174">
        <f t="shared" si="581"/>
        <v>1319040</v>
      </c>
      <c r="W2174" s="1" t="s">
        <v>155</v>
      </c>
      <c r="X2174" s="1" t="s">
        <v>1236</v>
      </c>
      <c r="Y2174" s="1" t="s">
        <v>156</v>
      </c>
      <c r="Z2174" s="3">
        <v>14703</v>
      </c>
      <c r="AA2174" s="4">
        <f t="shared" si="585"/>
        <v>1722</v>
      </c>
      <c r="AB2174" s="4">
        <f t="shared" si="594"/>
        <v>4657.4358412000001</v>
      </c>
      <c r="AC2174" s="4">
        <f t="shared" si="595"/>
        <v>1722</v>
      </c>
      <c r="AD2174" s="4">
        <f t="shared" si="590"/>
        <v>3976</v>
      </c>
      <c r="AE2174" s="3" t="s">
        <v>1833</v>
      </c>
      <c r="AF2174" s="3">
        <v>1722</v>
      </c>
      <c r="AG2174" s="4">
        <f>AI2174</f>
        <v>1722</v>
      </c>
      <c r="AH2174" s="4">
        <v>83718</v>
      </c>
      <c r="AI2174">
        <f t="shared" si="582"/>
        <v>1722</v>
      </c>
      <c r="AJ2174" t="s">
        <v>1833</v>
      </c>
      <c r="AK2174" s="2">
        <v>5950.17</v>
      </c>
      <c r="AL2174" s="2">
        <f>AN2174</f>
        <v>5950.17</v>
      </c>
      <c r="AM2174" s="4">
        <v>83718</v>
      </c>
      <c r="AN2174">
        <f>INDEX($AJ$2:$AJ$6811,MATCH(AM2174,$A$2:$A$6811,0))</f>
        <v>5950.17</v>
      </c>
      <c r="AP2174">
        <v>197.7</v>
      </c>
      <c r="AQ2174">
        <v>197.7</v>
      </c>
      <c r="AR2174" s="4">
        <v>31</v>
      </c>
      <c r="AS2174" s="4">
        <v>10</v>
      </c>
      <c r="AT2174" s="4">
        <v>2013</v>
      </c>
      <c r="AU2174" s="4">
        <v>2</v>
      </c>
      <c r="AV2174" s="4">
        <v>12</v>
      </c>
      <c r="AW2174" s="4">
        <v>2013</v>
      </c>
      <c r="AX2174" t="str">
        <f t="shared" si="583"/>
        <v>Delay</v>
      </c>
      <c r="AY2174">
        <f t="shared" si="584"/>
        <v>32</v>
      </c>
    </row>
    <row r="2175" spans="1:51" x14ac:dyDescent="0.2">
      <c r="A2175" s="3">
        <v>86607</v>
      </c>
      <c r="B2175" s="1" t="s">
        <v>50</v>
      </c>
      <c r="C2175" s="1" t="s">
        <v>51</v>
      </c>
      <c r="D2175" s="1" t="s">
        <v>130</v>
      </c>
      <c r="E2175" s="1" t="s">
        <v>101</v>
      </c>
      <c r="F2175" s="1" t="s">
        <v>101</v>
      </c>
      <c r="G2175" s="13" t="s">
        <v>734</v>
      </c>
      <c r="H2175" s="12">
        <v>41578</v>
      </c>
      <c r="I2175" s="12" t="s">
        <v>1259</v>
      </c>
      <c r="J2175" s="12">
        <v>41610</v>
      </c>
      <c r="K2175" s="4">
        <v>5092</v>
      </c>
      <c r="L2175" s="1" t="s">
        <v>146</v>
      </c>
      <c r="M2175" s="1" t="s">
        <v>132</v>
      </c>
      <c r="N2175" s="1" t="s">
        <v>275</v>
      </c>
      <c r="O2175" s="1" t="s">
        <v>93</v>
      </c>
      <c r="P2175">
        <v>60</v>
      </c>
      <c r="Q2175">
        <v>39997</v>
      </c>
      <c r="R2175">
        <v>290778.19</v>
      </c>
      <c r="S2175">
        <v>7.27</v>
      </c>
      <c r="T2175">
        <v>0.12</v>
      </c>
      <c r="U2175">
        <f t="shared" si="580"/>
        <v>290778.19</v>
      </c>
      <c r="V2175">
        <f t="shared" si="581"/>
        <v>2399820</v>
      </c>
      <c r="W2175" s="1" t="s">
        <v>160</v>
      </c>
      <c r="X2175" s="1" t="s">
        <v>1236</v>
      </c>
      <c r="Y2175" s="1" t="s">
        <v>161</v>
      </c>
      <c r="Z2175" s="3">
        <v>14186</v>
      </c>
      <c r="AA2175" s="4">
        <f t="shared" si="585"/>
        <v>1722</v>
      </c>
      <c r="AB2175" s="4">
        <f t="shared" si="594"/>
        <v>6634.3229625999993</v>
      </c>
      <c r="AC2175" s="4">
        <f t="shared" si="595"/>
        <v>1722</v>
      </c>
      <c r="AD2175" s="4">
        <f t="shared" si="590"/>
        <v>1722</v>
      </c>
      <c r="AE2175" s="3" t="s">
        <v>1833</v>
      </c>
      <c r="AF2175" s="3">
        <v>1722</v>
      </c>
      <c r="AG2175" s="4">
        <f>AI2175</f>
        <v>1722</v>
      </c>
      <c r="AH2175" s="4">
        <v>83718</v>
      </c>
      <c r="AI2175">
        <f t="shared" si="582"/>
        <v>1722</v>
      </c>
      <c r="AJ2175" t="s">
        <v>1833</v>
      </c>
      <c r="AK2175" s="2">
        <v>5950.17</v>
      </c>
      <c r="AL2175" s="2">
        <f>AN2175</f>
        <v>5950.17</v>
      </c>
      <c r="AM2175" s="4">
        <v>83718</v>
      </c>
      <c r="AN2175">
        <f>INDEX($AJ$2:$AJ$6811,MATCH(AM2175,$A$2:$A$6811,0))</f>
        <v>5950.17</v>
      </c>
      <c r="AP2175">
        <v>359.69</v>
      </c>
      <c r="AQ2175">
        <v>359.69</v>
      </c>
      <c r="AR2175" s="4">
        <v>31</v>
      </c>
      <c r="AS2175" s="4">
        <v>10</v>
      </c>
      <c r="AT2175" s="4">
        <v>2013</v>
      </c>
      <c r="AU2175" s="4">
        <v>2</v>
      </c>
      <c r="AV2175" s="4">
        <v>12</v>
      </c>
      <c r="AW2175" s="4">
        <v>2013</v>
      </c>
      <c r="AX2175" t="str">
        <f t="shared" si="583"/>
        <v>Delay</v>
      </c>
      <c r="AY2175">
        <f t="shared" si="584"/>
        <v>32</v>
      </c>
    </row>
    <row r="2176" spans="1:51" x14ac:dyDescent="0.2">
      <c r="A2176" s="3">
        <v>39029</v>
      </c>
      <c r="B2176" s="1" t="s">
        <v>168</v>
      </c>
      <c r="C2176" s="1" t="s">
        <v>150</v>
      </c>
      <c r="D2176" s="1" t="s">
        <v>100</v>
      </c>
      <c r="E2176" s="1" t="s">
        <v>253</v>
      </c>
      <c r="F2176" s="1" t="s">
        <v>253</v>
      </c>
      <c r="G2176" s="13" t="s">
        <v>1719</v>
      </c>
      <c r="H2176" s="12">
        <v>40659</v>
      </c>
      <c r="I2176" s="12" t="s">
        <v>1720</v>
      </c>
      <c r="J2176" s="12">
        <v>40702</v>
      </c>
      <c r="K2176" s="4">
        <v>3232</v>
      </c>
      <c r="L2176" s="1" t="s">
        <v>146</v>
      </c>
      <c r="M2176" s="1" t="s">
        <v>170</v>
      </c>
      <c r="N2176" s="1" t="s">
        <v>167</v>
      </c>
      <c r="O2176" s="1" t="s">
        <v>93</v>
      </c>
      <c r="P2176">
        <v>30</v>
      </c>
      <c r="Q2176">
        <v>20060</v>
      </c>
      <c r="R2176">
        <v>90871.8</v>
      </c>
      <c r="S2176">
        <v>4.53</v>
      </c>
      <c r="T2176">
        <v>0.15</v>
      </c>
      <c r="U2176">
        <f t="shared" si="580"/>
        <v>90871.8</v>
      </c>
      <c r="V2176">
        <f t="shared" si="581"/>
        <v>601800</v>
      </c>
      <c r="W2176" s="1" t="s">
        <v>155</v>
      </c>
      <c r="X2176" s="1" t="s">
        <v>1236</v>
      </c>
      <c r="Y2176" s="1" t="s">
        <v>156</v>
      </c>
      <c r="Z2176" s="3">
        <v>8107</v>
      </c>
      <c r="AA2176" s="4">
        <f t="shared" si="585"/>
        <v>1726</v>
      </c>
      <c r="AB2176" s="4">
        <f t="shared" si="594"/>
        <v>4446.2810740000004</v>
      </c>
      <c r="AC2176" s="4">
        <f t="shared" si="595"/>
        <v>1726</v>
      </c>
      <c r="AD2176" s="4">
        <f t="shared" si="590"/>
        <v>1726</v>
      </c>
      <c r="AE2176" s="4">
        <v>1726</v>
      </c>
      <c r="AF2176" s="4">
        <v>1726</v>
      </c>
      <c r="AG2176" s="4">
        <f>AE2176</f>
        <v>1726</v>
      </c>
      <c r="AI2176" t="e">
        <f t="shared" si="582"/>
        <v>#N/A</v>
      </c>
      <c r="AJ2176">
        <v>35753.93</v>
      </c>
      <c r="AK2176" s="2">
        <v>35753.93</v>
      </c>
      <c r="AL2176" s="2">
        <f>AJ2176</f>
        <v>35753.93</v>
      </c>
      <c r="AM2176" s="4"/>
      <c r="AN2176" t="e">
        <f>VLOOKUP([1]!Tabelle13[[#This Row],[Vlookup this ID for freight costs]],$AL$2:$AL$6811,2,FALSE)</f>
        <v>#REF!</v>
      </c>
      <c r="AP2176">
        <v>195.92</v>
      </c>
      <c r="AQ2176">
        <v>195.92</v>
      </c>
      <c r="AR2176" s="4">
        <v>26</v>
      </c>
      <c r="AS2176" s="4">
        <v>4</v>
      </c>
      <c r="AT2176" s="4">
        <v>2011</v>
      </c>
      <c r="AU2176" s="4">
        <v>8</v>
      </c>
      <c r="AV2176" s="4">
        <v>6</v>
      </c>
      <c r="AW2176" s="4">
        <v>2011</v>
      </c>
      <c r="AX2176" t="str">
        <f t="shared" si="583"/>
        <v>Delay</v>
      </c>
      <c r="AY2176">
        <f t="shared" si="584"/>
        <v>43</v>
      </c>
    </row>
    <row r="2177" spans="1:51" x14ac:dyDescent="0.2">
      <c r="A2177" s="3">
        <v>48746</v>
      </c>
      <c r="B2177" s="1" t="s">
        <v>168</v>
      </c>
      <c r="C2177" s="1" t="s">
        <v>150</v>
      </c>
      <c r="D2177" s="1" t="s">
        <v>100</v>
      </c>
      <c r="E2177" s="1" t="s">
        <v>53</v>
      </c>
      <c r="F2177" s="1" t="s">
        <v>53</v>
      </c>
      <c r="G2177" s="13" t="s">
        <v>208</v>
      </c>
      <c r="H2177" s="12">
        <v>40414</v>
      </c>
      <c r="I2177" s="12" t="s">
        <v>208</v>
      </c>
      <c r="J2177" s="12">
        <v>40414</v>
      </c>
      <c r="K2177" s="4">
        <v>2725</v>
      </c>
      <c r="L2177" s="1" t="s">
        <v>146</v>
      </c>
      <c r="M2177" s="1" t="s">
        <v>170</v>
      </c>
      <c r="N2177" s="1" t="s">
        <v>171</v>
      </c>
      <c r="O2177" s="1" t="s">
        <v>93</v>
      </c>
      <c r="P2177">
        <v>60</v>
      </c>
      <c r="Q2177">
        <v>32070</v>
      </c>
      <c r="R2177">
        <v>81137.100000000006</v>
      </c>
      <c r="S2177">
        <v>2.5299999999999998</v>
      </c>
      <c r="T2177">
        <v>0.04</v>
      </c>
      <c r="U2177">
        <f t="shared" si="580"/>
        <v>81137.099999999991</v>
      </c>
      <c r="V2177">
        <f t="shared" si="581"/>
        <v>1924200</v>
      </c>
      <c r="W2177" s="1" t="s">
        <v>155</v>
      </c>
      <c r="X2177" s="1" t="s">
        <v>1236</v>
      </c>
      <c r="Y2177" s="1" t="s">
        <v>156</v>
      </c>
      <c r="Z2177" s="3">
        <v>8107</v>
      </c>
      <c r="AA2177" s="4">
        <f t="shared" si="585"/>
        <v>1727</v>
      </c>
      <c r="AB2177" s="4">
        <f t="shared" si="594"/>
        <v>5764.3521519999995</v>
      </c>
      <c r="AC2177" s="4">
        <f t="shared" si="595"/>
        <v>1727</v>
      </c>
      <c r="AD2177" s="4">
        <f t="shared" si="590"/>
        <v>1727</v>
      </c>
      <c r="AE2177" s="4">
        <v>1727</v>
      </c>
      <c r="AF2177" s="4">
        <v>1727</v>
      </c>
      <c r="AG2177" s="4">
        <f>AE2177</f>
        <v>1727</v>
      </c>
      <c r="AI2177" t="e">
        <f t="shared" si="582"/>
        <v>#N/A</v>
      </c>
      <c r="AJ2177">
        <v>1791.42</v>
      </c>
      <c r="AK2177" s="2">
        <v>1791.42</v>
      </c>
      <c r="AL2177" s="2">
        <f>AJ2177</f>
        <v>1791.42</v>
      </c>
      <c r="AM2177" s="4"/>
      <c r="AN2177" t="e">
        <f>VLOOKUP([1]!Tabelle13[[#This Row],[Vlookup this ID for freight costs]],$AL$2:$AL$6811,2,FALSE)</f>
        <v>#REF!</v>
      </c>
      <c r="AP2177">
        <v>174.93</v>
      </c>
      <c r="AQ2177">
        <v>174.93</v>
      </c>
      <c r="AR2177" s="4">
        <v>24</v>
      </c>
      <c r="AS2177" s="4">
        <v>8</v>
      </c>
      <c r="AT2177" s="4">
        <v>2010</v>
      </c>
      <c r="AU2177" s="4">
        <v>24</v>
      </c>
      <c r="AV2177" s="4">
        <v>8</v>
      </c>
      <c r="AW2177" s="4">
        <v>2010</v>
      </c>
      <c r="AX2177" t="str">
        <f t="shared" si="583"/>
        <v>No Delay</v>
      </c>
      <c r="AY2177">
        <f t="shared" si="584"/>
        <v>0</v>
      </c>
    </row>
    <row r="2178" spans="1:51" x14ac:dyDescent="0.2">
      <c r="A2178" s="3">
        <v>12407</v>
      </c>
      <c r="B2178" s="1" t="s">
        <v>119</v>
      </c>
      <c r="C2178" s="1" t="s">
        <v>114</v>
      </c>
      <c r="D2178" s="1" t="s">
        <v>130</v>
      </c>
      <c r="E2178" s="1"/>
      <c r="F2178" s="1" t="s">
        <v>107</v>
      </c>
      <c r="G2178" s="13" t="s">
        <v>1834</v>
      </c>
      <c r="H2178" s="12">
        <v>39353</v>
      </c>
      <c r="I2178" s="12" t="s">
        <v>1834</v>
      </c>
      <c r="J2178" s="12">
        <v>39353</v>
      </c>
      <c r="K2178" s="4">
        <v>411</v>
      </c>
      <c r="L2178" s="1" t="s">
        <v>146</v>
      </c>
      <c r="M2178" s="1" t="s">
        <v>132</v>
      </c>
      <c r="N2178" s="1" t="s">
        <v>196</v>
      </c>
      <c r="O2178" s="1" t="s">
        <v>93</v>
      </c>
      <c r="P2178">
        <v>60</v>
      </c>
      <c r="Q2178">
        <v>16974</v>
      </c>
      <c r="R2178">
        <v>125607.6</v>
      </c>
      <c r="S2178">
        <v>7.4</v>
      </c>
      <c r="T2178">
        <v>0.12</v>
      </c>
      <c r="U2178">
        <f t="shared" ref="U2178:U2241" si="598">S2178*Q2178</f>
        <v>125607.6</v>
      </c>
      <c r="V2178">
        <f t="shared" ref="V2178:V2241" si="599">Q2178*P2178</f>
        <v>1018440</v>
      </c>
      <c r="W2178" s="1" t="s">
        <v>204</v>
      </c>
      <c r="X2178" s="1" t="s">
        <v>1236</v>
      </c>
      <c r="Y2178" s="1" t="s">
        <v>205</v>
      </c>
      <c r="Z2178" s="3">
        <v>6125</v>
      </c>
      <c r="AA2178" s="4">
        <f t="shared" si="585"/>
        <v>1732</v>
      </c>
      <c r="AB2178" s="4">
        <f t="shared" si="594"/>
        <v>4107.5993632</v>
      </c>
      <c r="AC2178" s="4">
        <f t="shared" si="595"/>
        <v>1732</v>
      </c>
      <c r="AD2178" s="4">
        <f t="shared" si="590"/>
        <v>1732</v>
      </c>
      <c r="AE2178" s="4">
        <v>1732</v>
      </c>
      <c r="AF2178" s="4">
        <v>1732</v>
      </c>
      <c r="AG2178" s="4">
        <f>AE2178</f>
        <v>1732</v>
      </c>
      <c r="AI2178" t="e">
        <f t="shared" ref="AI2178:AI2241" si="600">INDEX($AE$2:$AE$6811,MATCH(AH2178,$A$2:$A$6811,0))</f>
        <v>#N/A</v>
      </c>
      <c r="AJ2178">
        <v>7927.55</v>
      </c>
      <c r="AK2178" s="2">
        <v>7927.55</v>
      </c>
      <c r="AL2178" s="2">
        <f>AJ2178</f>
        <v>7927.55</v>
      </c>
      <c r="AM2178" s="4"/>
      <c r="AN2178" t="e">
        <f>VLOOKUP([1]!Tabelle13[[#This Row],[Vlookup this ID for freight costs]],$AL$2:$AL$6811,2,FALSE)</f>
        <v>#REF!</v>
      </c>
      <c r="AP2178">
        <v>200.97</v>
      </c>
      <c r="AQ2178">
        <v>200.97</v>
      </c>
      <c r="AR2178" s="4">
        <v>28</v>
      </c>
      <c r="AS2178" s="4">
        <v>9</v>
      </c>
      <c r="AT2178" s="4">
        <v>2007</v>
      </c>
      <c r="AU2178" s="4">
        <v>28</v>
      </c>
      <c r="AV2178" s="4">
        <v>9</v>
      </c>
      <c r="AW2178" s="4">
        <v>2007</v>
      </c>
      <c r="AX2178" t="str">
        <f t="shared" ref="AX2178:AX2241" si="601">IF(DATE(AW2178,AV2178,AU2178)&lt;=DATE(AT2178,AS2178,AR2178),"No Delay","Delay")</f>
        <v>No Delay</v>
      </c>
      <c r="AY2178">
        <f t="shared" ref="AY2178:AY2241" si="602">IF(_xlfn.DAYS(J2178,H2178)&gt;0, _xlfn.DAYS(J2178,H2178),0)</f>
        <v>0</v>
      </c>
    </row>
    <row r="2179" spans="1:51" x14ac:dyDescent="0.2">
      <c r="A2179" s="3">
        <v>10883</v>
      </c>
      <c r="B2179" s="1" t="s">
        <v>88</v>
      </c>
      <c r="C2179" s="1" t="s">
        <v>89</v>
      </c>
      <c r="D2179" s="1" t="s">
        <v>130</v>
      </c>
      <c r="E2179" s="1"/>
      <c r="F2179" s="1" t="s">
        <v>107</v>
      </c>
      <c r="G2179" s="13" t="s">
        <v>1835</v>
      </c>
      <c r="H2179" s="12">
        <v>39335</v>
      </c>
      <c r="I2179" s="12" t="s">
        <v>1835</v>
      </c>
      <c r="J2179" s="12">
        <v>39335</v>
      </c>
      <c r="K2179" s="4">
        <v>347</v>
      </c>
      <c r="L2179" s="1" t="s">
        <v>146</v>
      </c>
      <c r="M2179" s="1" t="s">
        <v>132</v>
      </c>
      <c r="N2179" s="1" t="s">
        <v>269</v>
      </c>
      <c r="O2179" s="1" t="s">
        <v>270</v>
      </c>
      <c r="P2179">
        <v>270</v>
      </c>
      <c r="Q2179">
        <v>252</v>
      </c>
      <c r="R2179">
        <v>19817.28</v>
      </c>
      <c r="S2179">
        <v>78.64</v>
      </c>
      <c r="T2179">
        <v>0.28999999999999998</v>
      </c>
      <c r="U2179">
        <f t="shared" si="598"/>
        <v>19817.28</v>
      </c>
      <c r="V2179">
        <f t="shared" si="599"/>
        <v>68040</v>
      </c>
      <c r="W2179" s="1" t="s">
        <v>271</v>
      </c>
      <c r="X2179" s="1" t="s">
        <v>272</v>
      </c>
      <c r="Y2179" s="1" t="s">
        <v>272</v>
      </c>
      <c r="Z2179" s="3">
        <v>4524</v>
      </c>
      <c r="AA2179" s="4">
        <f t="shared" ref="AA2179:AA2242" si="603">AF2179</f>
        <v>1736</v>
      </c>
      <c r="AB2179" s="4">
        <f t="shared" si="594"/>
        <v>2272.3966516</v>
      </c>
      <c r="AC2179" s="4">
        <f t="shared" si="595"/>
        <v>1736</v>
      </c>
      <c r="AD2179" s="4">
        <f t="shared" si="590"/>
        <v>919.5</v>
      </c>
      <c r="AE2179" s="4">
        <v>1736</v>
      </c>
      <c r="AF2179" s="4">
        <v>1736</v>
      </c>
      <c r="AG2179" s="4">
        <f>AE2179</f>
        <v>1736</v>
      </c>
      <c r="AH2179" s="4">
        <v>83981</v>
      </c>
      <c r="AI2179">
        <f t="shared" si="600"/>
        <v>1560</v>
      </c>
      <c r="AJ2179">
        <v>14182.54</v>
      </c>
      <c r="AK2179" s="2">
        <v>14182.54</v>
      </c>
      <c r="AL2179" s="2">
        <f>AJ2179</f>
        <v>14182.54</v>
      </c>
      <c r="AM2179" s="4"/>
      <c r="AN2179" t="e">
        <f>VLOOKUP([1]!Tabelle13[[#This Row],[Vlookup this ID for freight costs]],$AL$2:$AL$6811,2,FALSE)</f>
        <v>#REF!</v>
      </c>
      <c r="AP2179">
        <v>31.71</v>
      </c>
      <c r="AQ2179">
        <v>31.71</v>
      </c>
      <c r="AR2179" s="4">
        <v>10</v>
      </c>
      <c r="AS2179" s="4">
        <v>9</v>
      </c>
      <c r="AT2179" s="4">
        <v>2007</v>
      </c>
      <c r="AU2179" s="4">
        <v>10</v>
      </c>
      <c r="AV2179" s="4">
        <v>9</v>
      </c>
      <c r="AW2179" s="4">
        <v>2007</v>
      </c>
      <c r="AX2179" t="str">
        <f t="shared" si="601"/>
        <v>No Delay</v>
      </c>
      <c r="AY2179">
        <f t="shared" si="602"/>
        <v>0</v>
      </c>
    </row>
    <row r="2180" spans="1:51" x14ac:dyDescent="0.2">
      <c r="A2180" s="3">
        <v>11175</v>
      </c>
      <c r="B2180" s="1" t="s">
        <v>88</v>
      </c>
      <c r="C2180" s="1" t="s">
        <v>89</v>
      </c>
      <c r="D2180" s="1" t="s">
        <v>130</v>
      </c>
      <c r="E2180" s="1"/>
      <c r="F2180" s="1" t="s">
        <v>107</v>
      </c>
      <c r="G2180" s="13" t="s">
        <v>1835</v>
      </c>
      <c r="H2180" s="12">
        <v>39335</v>
      </c>
      <c r="I2180" s="12" t="s">
        <v>1835</v>
      </c>
      <c r="J2180" s="12">
        <v>39335</v>
      </c>
      <c r="K2180" s="4">
        <v>349</v>
      </c>
      <c r="L2180" s="1" t="s">
        <v>146</v>
      </c>
      <c r="M2180" s="1" t="s">
        <v>132</v>
      </c>
      <c r="N2180" s="1" t="s">
        <v>970</v>
      </c>
      <c r="O2180" s="1" t="s">
        <v>93</v>
      </c>
      <c r="P2180">
        <v>240</v>
      </c>
      <c r="Q2180">
        <v>4286</v>
      </c>
      <c r="R2180">
        <v>9214.9</v>
      </c>
      <c r="S2180">
        <v>2.15</v>
      </c>
      <c r="T2180">
        <v>0.01</v>
      </c>
      <c r="U2180">
        <f t="shared" si="598"/>
        <v>9214.9</v>
      </c>
      <c r="V2180">
        <f t="shared" si="599"/>
        <v>1028640</v>
      </c>
      <c r="W2180" s="1" t="s">
        <v>155</v>
      </c>
      <c r="X2180" s="1" t="s">
        <v>1236</v>
      </c>
      <c r="Y2180" s="1" t="s">
        <v>156</v>
      </c>
      <c r="Z2180" s="3">
        <v>9211</v>
      </c>
      <c r="AA2180" s="4">
        <f t="shared" si="603"/>
        <v>1736</v>
      </c>
      <c r="AB2180" s="4">
        <f t="shared" si="594"/>
        <v>2715.1192768000001</v>
      </c>
      <c r="AC2180" s="4">
        <f t="shared" si="595"/>
        <v>1736</v>
      </c>
      <c r="AD2180" s="4">
        <f t="shared" si="590"/>
        <v>1736</v>
      </c>
      <c r="AE2180" s="3" t="s">
        <v>1836</v>
      </c>
      <c r="AF2180" s="3">
        <v>1736</v>
      </c>
      <c r="AG2180" s="4">
        <f>AI2180</f>
        <v>1736</v>
      </c>
      <c r="AH2180" s="4">
        <v>10883</v>
      </c>
      <c r="AI2180">
        <f t="shared" si="600"/>
        <v>1736</v>
      </c>
      <c r="AJ2180" t="s">
        <v>1836</v>
      </c>
      <c r="AK2180" s="2">
        <v>14182.54</v>
      </c>
      <c r="AL2180" s="2">
        <f>AN2180</f>
        <v>14182.54</v>
      </c>
      <c r="AM2180" s="4">
        <v>10883</v>
      </c>
      <c r="AN2180">
        <f>INDEX($AJ$2:$AJ$6811,MATCH(AM2180,$A$2:$A$6811,0))</f>
        <v>14182.54</v>
      </c>
      <c r="AP2180">
        <v>14.74</v>
      </c>
      <c r="AQ2180">
        <v>14.74</v>
      </c>
      <c r="AR2180" s="4">
        <v>10</v>
      </c>
      <c r="AS2180" s="4">
        <v>9</v>
      </c>
      <c r="AT2180" s="4">
        <v>2007</v>
      </c>
      <c r="AU2180" s="4">
        <v>10</v>
      </c>
      <c r="AV2180" s="4">
        <v>9</v>
      </c>
      <c r="AW2180" s="4">
        <v>2007</v>
      </c>
      <c r="AX2180" t="str">
        <f t="shared" si="601"/>
        <v>No Delay</v>
      </c>
      <c r="AY2180">
        <f t="shared" si="602"/>
        <v>0</v>
      </c>
    </row>
    <row r="2181" spans="1:51" x14ac:dyDescent="0.2">
      <c r="A2181" s="3">
        <v>83848</v>
      </c>
      <c r="B2181" s="1" t="s">
        <v>140</v>
      </c>
      <c r="C2181" s="1" t="s">
        <v>99</v>
      </c>
      <c r="D2181" s="1" t="s">
        <v>130</v>
      </c>
      <c r="E2181" s="1" t="s">
        <v>53</v>
      </c>
      <c r="F2181" s="1" t="s">
        <v>53</v>
      </c>
      <c r="G2181" s="13" t="s">
        <v>466</v>
      </c>
      <c r="H2181" s="12">
        <v>42034</v>
      </c>
      <c r="I2181" s="12" t="s">
        <v>1837</v>
      </c>
      <c r="J2181" s="12">
        <v>41991</v>
      </c>
      <c r="K2181" s="4">
        <v>6193</v>
      </c>
      <c r="L2181" s="1" t="s">
        <v>146</v>
      </c>
      <c r="M2181" s="1" t="s">
        <v>132</v>
      </c>
      <c r="N2181" s="1" t="s">
        <v>599</v>
      </c>
      <c r="O2181" s="1" t="s">
        <v>93</v>
      </c>
      <c r="P2181">
        <v>60</v>
      </c>
      <c r="Q2181">
        <v>31153</v>
      </c>
      <c r="R2181">
        <v>116823.75</v>
      </c>
      <c r="S2181">
        <v>3.75</v>
      </c>
      <c r="T2181">
        <v>0.06</v>
      </c>
      <c r="U2181">
        <f t="shared" si="598"/>
        <v>116823.75</v>
      </c>
      <c r="V2181">
        <f t="shared" si="599"/>
        <v>1869180</v>
      </c>
      <c r="W2181" s="1" t="s">
        <v>160</v>
      </c>
      <c r="X2181" s="1" t="s">
        <v>1236</v>
      </c>
      <c r="Y2181" s="1" t="s">
        <v>161</v>
      </c>
      <c r="Z2181" s="3">
        <v>5308</v>
      </c>
      <c r="AA2181" s="4">
        <f t="shared" si="603"/>
        <v>1739</v>
      </c>
      <c r="AB2181" s="4">
        <f t="shared" si="594"/>
        <v>5663.7134194</v>
      </c>
      <c r="AC2181" s="4">
        <f t="shared" si="595"/>
        <v>1739</v>
      </c>
      <c r="AD2181" s="4">
        <f t="shared" si="590"/>
        <v>1739</v>
      </c>
      <c r="AE2181" s="4">
        <v>1739</v>
      </c>
      <c r="AF2181" s="4">
        <v>1739</v>
      </c>
      <c r="AG2181" s="4">
        <f>AE2181</f>
        <v>1739</v>
      </c>
      <c r="AI2181" t="e">
        <f t="shared" si="600"/>
        <v>#N/A</v>
      </c>
      <c r="AJ2181">
        <v>10506.44</v>
      </c>
      <c r="AK2181" s="2">
        <v>10506.44</v>
      </c>
      <c r="AL2181" s="2">
        <f>AJ2181</f>
        <v>10506.44</v>
      </c>
      <c r="AM2181" s="4"/>
      <c r="AN2181" t="e">
        <f>VLOOKUP([1]!Tabelle13[[#This Row],[Vlookup this ID for freight costs]],$AL$2:$AL$6811,2,FALSE)</f>
        <v>#REF!</v>
      </c>
      <c r="AP2181">
        <v>120.09</v>
      </c>
      <c r="AQ2181">
        <v>120.09</v>
      </c>
      <c r="AR2181" s="4">
        <v>30</v>
      </c>
      <c r="AS2181" s="4">
        <v>1</v>
      </c>
      <c r="AT2181" s="4">
        <v>2015</v>
      </c>
      <c r="AU2181" s="4">
        <v>18</v>
      </c>
      <c r="AV2181" s="4">
        <v>12</v>
      </c>
      <c r="AW2181" s="4">
        <v>2014</v>
      </c>
      <c r="AX2181" t="str">
        <f t="shared" si="601"/>
        <v>No Delay</v>
      </c>
      <c r="AY2181">
        <f t="shared" si="602"/>
        <v>0</v>
      </c>
    </row>
    <row r="2182" spans="1:51" x14ac:dyDescent="0.2">
      <c r="A2182" s="3">
        <v>12535</v>
      </c>
      <c r="B2182" s="1" t="s">
        <v>95</v>
      </c>
      <c r="C2182" s="1" t="s">
        <v>65</v>
      </c>
      <c r="D2182" s="1" t="s">
        <v>130</v>
      </c>
      <c r="E2182" s="1" t="s">
        <v>53</v>
      </c>
      <c r="F2182" s="1" t="s">
        <v>53</v>
      </c>
      <c r="G2182" s="13" t="s">
        <v>1838</v>
      </c>
      <c r="H2182" s="12">
        <v>39660</v>
      </c>
      <c r="I2182" s="12" t="s">
        <v>1838</v>
      </c>
      <c r="J2182" s="12">
        <v>39660</v>
      </c>
      <c r="K2182" s="4">
        <v>989</v>
      </c>
      <c r="L2182" s="1" t="s">
        <v>146</v>
      </c>
      <c r="M2182" s="1" t="s">
        <v>132</v>
      </c>
      <c r="N2182" s="1" t="s">
        <v>147</v>
      </c>
      <c r="O2182" s="1" t="s">
        <v>148</v>
      </c>
      <c r="P2182">
        <v>30</v>
      </c>
      <c r="Q2182">
        <v>20000</v>
      </c>
      <c r="R2182">
        <v>525000</v>
      </c>
      <c r="S2182">
        <v>26.25</v>
      </c>
      <c r="T2182">
        <v>0.88</v>
      </c>
      <c r="U2182">
        <f t="shared" si="598"/>
        <v>525000</v>
      </c>
      <c r="V2182">
        <f t="shared" si="599"/>
        <v>600000</v>
      </c>
      <c r="W2182" s="1" t="s">
        <v>149</v>
      </c>
      <c r="X2182" s="1" t="s">
        <v>150</v>
      </c>
      <c r="Y2182" s="1" t="s">
        <v>150</v>
      </c>
      <c r="Z2182" s="3">
        <v>4785</v>
      </c>
      <c r="AA2182" s="4">
        <f t="shared" si="603"/>
        <v>1741</v>
      </c>
      <c r="AB2182" s="4">
        <f t="shared" si="594"/>
        <v>4439.6962060000005</v>
      </c>
      <c r="AC2182" s="4">
        <f t="shared" si="595"/>
        <v>1741</v>
      </c>
      <c r="AD2182" s="4">
        <f t="shared" si="590"/>
        <v>2327.143150923077</v>
      </c>
      <c r="AE2182" s="4">
        <v>1741</v>
      </c>
      <c r="AF2182" s="4">
        <v>1741</v>
      </c>
      <c r="AG2182" s="4">
        <f>AE2182</f>
        <v>1741</v>
      </c>
      <c r="AI2182" t="e">
        <f t="shared" si="600"/>
        <v>#N/A</v>
      </c>
      <c r="AJ2182">
        <v>10665.71</v>
      </c>
      <c r="AK2182" s="2">
        <v>10665.71</v>
      </c>
      <c r="AL2182" s="2">
        <f>AJ2182</f>
        <v>10665.71</v>
      </c>
      <c r="AM2182" s="4"/>
      <c r="AN2182" t="e">
        <f>VLOOKUP([1]!Tabelle13[[#This Row],[Vlookup this ID for freight costs]],$AL$2:$AL$6811,2,FALSE)</f>
        <v>#REF!</v>
      </c>
      <c r="AP2182">
        <v>840</v>
      </c>
      <c r="AQ2182">
        <v>840</v>
      </c>
      <c r="AR2182" s="4">
        <v>31</v>
      </c>
      <c r="AS2182" s="4">
        <v>7</v>
      </c>
      <c r="AT2182" s="4">
        <v>2008</v>
      </c>
      <c r="AU2182" s="4">
        <v>31</v>
      </c>
      <c r="AV2182" s="4">
        <v>7</v>
      </c>
      <c r="AW2182" s="4">
        <v>2008</v>
      </c>
      <c r="AX2182" t="str">
        <f t="shared" si="601"/>
        <v>No Delay</v>
      </c>
      <c r="AY2182">
        <f t="shared" si="602"/>
        <v>0</v>
      </c>
    </row>
    <row r="2183" spans="1:51" x14ac:dyDescent="0.2">
      <c r="A2183" s="3">
        <v>83731</v>
      </c>
      <c r="B2183" s="1" t="s">
        <v>151</v>
      </c>
      <c r="C2183" s="1" t="s">
        <v>65</v>
      </c>
      <c r="D2183" s="1" t="s">
        <v>130</v>
      </c>
      <c r="E2183" s="1" t="s">
        <v>152</v>
      </c>
      <c r="F2183" s="1" t="s">
        <v>152</v>
      </c>
      <c r="G2183" s="13" t="s">
        <v>734</v>
      </c>
      <c r="H2183" s="12">
        <v>41578</v>
      </c>
      <c r="I2183" s="12" t="s">
        <v>925</v>
      </c>
      <c r="J2183" s="12">
        <v>41571</v>
      </c>
      <c r="K2183" s="4">
        <v>4990</v>
      </c>
      <c r="L2183" s="1" t="s">
        <v>146</v>
      </c>
      <c r="M2183" s="1" t="s">
        <v>132</v>
      </c>
      <c r="N2183" s="1" t="s">
        <v>154</v>
      </c>
      <c r="O2183" s="1" t="s">
        <v>93</v>
      </c>
      <c r="P2183">
        <v>60</v>
      </c>
      <c r="Q2183">
        <v>12000</v>
      </c>
      <c r="R2183">
        <v>102960</v>
      </c>
      <c r="S2183">
        <v>8.58</v>
      </c>
      <c r="T2183">
        <v>0.14000000000000001</v>
      </c>
      <c r="U2183">
        <f t="shared" si="598"/>
        <v>102960</v>
      </c>
      <c r="V2183">
        <f t="shared" si="599"/>
        <v>720000</v>
      </c>
      <c r="W2183" s="1" t="s">
        <v>204</v>
      </c>
      <c r="X2183" s="1" t="s">
        <v>1236</v>
      </c>
      <c r="Y2183" s="1" t="s">
        <v>205</v>
      </c>
      <c r="Z2183" s="3">
        <v>7364</v>
      </c>
      <c r="AA2183" s="4">
        <f t="shared" si="603"/>
        <v>1749</v>
      </c>
      <c r="AB2183" s="4">
        <f t="shared" si="594"/>
        <v>3561.7138059999997</v>
      </c>
      <c r="AC2183" s="4">
        <f t="shared" si="595"/>
        <v>1749</v>
      </c>
      <c r="AD2183" s="4">
        <f t="shared" si="590"/>
        <v>1447.180106888889</v>
      </c>
      <c r="AE2183" s="4">
        <v>1749</v>
      </c>
      <c r="AF2183" s="4">
        <v>1749</v>
      </c>
      <c r="AG2183" s="4">
        <f>AE2183</f>
        <v>1749</v>
      </c>
      <c r="AI2183" t="e">
        <f t="shared" si="600"/>
        <v>#N/A</v>
      </c>
      <c r="AJ2183">
        <v>20225.07</v>
      </c>
      <c r="AK2183" s="2">
        <v>20225.07</v>
      </c>
      <c r="AL2183" s="2">
        <f>AJ2183</f>
        <v>20225.07</v>
      </c>
      <c r="AM2183" s="4"/>
      <c r="AN2183" t="e">
        <f>VLOOKUP([1]!Tabelle13[[#This Row],[Vlookup this ID for freight costs]],$AL$2:$AL$6811,2,FALSE)</f>
        <v>#REF!</v>
      </c>
      <c r="AP2183">
        <v>127.36</v>
      </c>
      <c r="AQ2183">
        <v>127.36</v>
      </c>
      <c r="AR2183" s="4">
        <v>31</v>
      </c>
      <c r="AS2183" s="4">
        <v>10</v>
      </c>
      <c r="AT2183" s="4">
        <v>2013</v>
      </c>
      <c r="AU2183" s="4">
        <v>24</v>
      </c>
      <c r="AV2183" s="4">
        <v>10</v>
      </c>
      <c r="AW2183" s="4">
        <v>2013</v>
      </c>
      <c r="AX2183" t="str">
        <f t="shared" si="601"/>
        <v>No Delay</v>
      </c>
      <c r="AY2183">
        <f t="shared" si="602"/>
        <v>0</v>
      </c>
    </row>
    <row r="2184" spans="1:51" x14ac:dyDescent="0.2">
      <c r="A2184" s="3">
        <v>82568</v>
      </c>
      <c r="B2184" s="1" t="s">
        <v>50</v>
      </c>
      <c r="C2184" s="1" t="s">
        <v>51</v>
      </c>
      <c r="D2184" s="1" t="s">
        <v>130</v>
      </c>
      <c r="E2184" s="1" t="s">
        <v>53</v>
      </c>
      <c r="F2184" s="1" t="s">
        <v>53</v>
      </c>
      <c r="G2184" s="13" t="s">
        <v>766</v>
      </c>
      <c r="H2184" s="12">
        <v>41459</v>
      </c>
      <c r="I2184" s="12" t="s">
        <v>766</v>
      </c>
      <c r="J2184" s="12">
        <v>41459</v>
      </c>
      <c r="K2184" s="4">
        <v>4786</v>
      </c>
      <c r="L2184" s="1" t="s">
        <v>146</v>
      </c>
      <c r="M2184" s="1" t="s">
        <v>132</v>
      </c>
      <c r="N2184" s="1" t="s">
        <v>167</v>
      </c>
      <c r="O2184" s="1" t="s">
        <v>93</v>
      </c>
      <c r="P2184">
        <v>30</v>
      </c>
      <c r="Q2184">
        <v>17037</v>
      </c>
      <c r="R2184">
        <v>56733.21</v>
      </c>
      <c r="S2184">
        <v>3.33</v>
      </c>
      <c r="T2184">
        <v>0.11</v>
      </c>
      <c r="U2184">
        <f t="shared" si="598"/>
        <v>56733.21</v>
      </c>
      <c r="V2184">
        <f t="shared" si="599"/>
        <v>511110</v>
      </c>
      <c r="W2184" s="1" t="s">
        <v>197</v>
      </c>
      <c r="X2184" s="1" t="s">
        <v>1236</v>
      </c>
      <c r="Y2184" s="1" t="s">
        <v>3082</v>
      </c>
      <c r="Z2184" s="3">
        <v>7290</v>
      </c>
      <c r="AA2184" s="4">
        <f t="shared" si="603"/>
        <v>1750</v>
      </c>
      <c r="AB2184" s="4">
        <f t="shared" si="594"/>
        <v>4114.5134746000003</v>
      </c>
      <c r="AC2184" s="4">
        <f t="shared" si="595"/>
        <v>1750</v>
      </c>
      <c r="AD2184" s="4">
        <f t="shared" si="590"/>
        <v>1736</v>
      </c>
      <c r="AE2184" s="4">
        <v>1750</v>
      </c>
      <c r="AF2184" s="4">
        <v>1750</v>
      </c>
      <c r="AG2184" s="4">
        <f>AE2184</f>
        <v>1750</v>
      </c>
      <c r="AI2184" t="e">
        <f t="shared" si="600"/>
        <v>#N/A</v>
      </c>
      <c r="AJ2184">
        <v>9758.5</v>
      </c>
      <c r="AK2184" s="2">
        <v>9758.5</v>
      </c>
      <c r="AL2184" s="2">
        <f>AJ2184</f>
        <v>9758.5</v>
      </c>
      <c r="AM2184" s="4"/>
      <c r="AN2184" t="e">
        <f>VLOOKUP([1]!Tabelle13[[#This Row],[Vlookup this ID for freight costs]],$AL$2:$AL$6811,2,FALSE)</f>
        <v>#REF!</v>
      </c>
      <c r="AP2184">
        <v>70.180000000000007</v>
      </c>
      <c r="AQ2184">
        <v>70.180000000000007</v>
      </c>
      <c r="AR2184" s="4">
        <v>4</v>
      </c>
      <c r="AS2184" s="4">
        <v>7</v>
      </c>
      <c r="AT2184" s="4">
        <v>2013</v>
      </c>
      <c r="AU2184" s="4">
        <v>4</v>
      </c>
      <c r="AV2184" s="4">
        <v>7</v>
      </c>
      <c r="AW2184" s="4">
        <v>2013</v>
      </c>
      <c r="AX2184" t="str">
        <f t="shared" si="601"/>
        <v>No Delay</v>
      </c>
      <c r="AY2184">
        <f t="shared" si="602"/>
        <v>0</v>
      </c>
    </row>
    <row r="2185" spans="1:51" x14ac:dyDescent="0.2">
      <c r="A2185" s="3">
        <v>84808</v>
      </c>
      <c r="B2185" s="1" t="s">
        <v>50</v>
      </c>
      <c r="C2185" s="1" t="s">
        <v>51</v>
      </c>
      <c r="D2185" s="1" t="s">
        <v>130</v>
      </c>
      <c r="E2185" s="1" t="s">
        <v>53</v>
      </c>
      <c r="F2185" s="1" t="s">
        <v>53</v>
      </c>
      <c r="G2185" s="13" t="s">
        <v>766</v>
      </c>
      <c r="H2185" s="12">
        <v>41459</v>
      </c>
      <c r="I2185" s="12" t="s">
        <v>766</v>
      </c>
      <c r="J2185" s="12">
        <v>41459</v>
      </c>
      <c r="K2185" s="4">
        <v>4788</v>
      </c>
      <c r="L2185" s="1" t="s">
        <v>146</v>
      </c>
      <c r="M2185" s="1" t="s">
        <v>132</v>
      </c>
      <c r="N2185" s="1" t="s">
        <v>206</v>
      </c>
      <c r="O2185" s="1" t="s">
        <v>93</v>
      </c>
      <c r="P2185">
        <v>60</v>
      </c>
      <c r="Q2185">
        <v>8807</v>
      </c>
      <c r="R2185">
        <v>22898.2</v>
      </c>
      <c r="S2185">
        <v>2.6</v>
      </c>
      <c r="T2185">
        <v>0.04</v>
      </c>
      <c r="U2185">
        <f t="shared" si="598"/>
        <v>22898.2</v>
      </c>
      <c r="V2185">
        <f t="shared" si="599"/>
        <v>528420</v>
      </c>
      <c r="W2185" s="1" t="s">
        <v>179</v>
      </c>
      <c r="X2185" s="1" t="s">
        <v>1236</v>
      </c>
      <c r="Y2185" s="1" t="s">
        <v>156</v>
      </c>
      <c r="Z2185" s="3">
        <v>6318</v>
      </c>
      <c r="AA2185" s="4">
        <f t="shared" si="603"/>
        <v>1750</v>
      </c>
      <c r="AB2185" s="4">
        <f t="shared" si="594"/>
        <v>3211.2890806</v>
      </c>
      <c r="AC2185" s="4">
        <f t="shared" si="595"/>
        <v>1750</v>
      </c>
      <c r="AD2185" s="4">
        <f t="shared" si="590"/>
        <v>1750</v>
      </c>
      <c r="AE2185" s="3" t="s">
        <v>1839</v>
      </c>
      <c r="AF2185" s="3">
        <v>1750</v>
      </c>
      <c r="AG2185" s="4">
        <f>AI2185</f>
        <v>1750</v>
      </c>
      <c r="AH2185" s="4">
        <v>82568</v>
      </c>
      <c r="AI2185">
        <f t="shared" si="600"/>
        <v>1750</v>
      </c>
      <c r="AJ2185" t="s">
        <v>1839</v>
      </c>
      <c r="AK2185" s="2">
        <v>9758.5</v>
      </c>
      <c r="AL2185" s="2">
        <f>AN2185</f>
        <v>9758.5</v>
      </c>
      <c r="AM2185" s="4">
        <v>82568</v>
      </c>
      <c r="AN2185">
        <f>INDEX($AJ$2:$AJ$6811,MATCH(AM2185,$A$2:$A$6811,0))</f>
        <v>9758.5</v>
      </c>
      <c r="AP2185">
        <v>28.33</v>
      </c>
      <c r="AQ2185">
        <v>28.33</v>
      </c>
      <c r="AR2185" s="4">
        <v>4</v>
      </c>
      <c r="AS2185" s="4">
        <v>7</v>
      </c>
      <c r="AT2185" s="4">
        <v>2013</v>
      </c>
      <c r="AU2185" s="4">
        <v>4</v>
      </c>
      <c r="AV2185" s="4">
        <v>7</v>
      </c>
      <c r="AW2185" s="4">
        <v>2013</v>
      </c>
      <c r="AX2185" t="str">
        <f t="shared" si="601"/>
        <v>No Delay</v>
      </c>
      <c r="AY2185">
        <f t="shared" si="602"/>
        <v>0</v>
      </c>
    </row>
    <row r="2186" spans="1:51" x14ac:dyDescent="0.2">
      <c r="A2186" s="3">
        <v>84680</v>
      </c>
      <c r="B2186" s="1" t="s">
        <v>258</v>
      </c>
      <c r="C2186" s="1" t="s">
        <v>73</v>
      </c>
      <c r="D2186" s="1" t="s">
        <v>130</v>
      </c>
      <c r="E2186" s="1" t="s">
        <v>101</v>
      </c>
      <c r="F2186" s="1" t="s">
        <v>101</v>
      </c>
      <c r="G2186" s="13" t="s">
        <v>55</v>
      </c>
      <c r="H2186" s="12">
        <v>40877</v>
      </c>
      <c r="I2186" s="12" t="s">
        <v>976</v>
      </c>
      <c r="J2186" s="12">
        <v>40868</v>
      </c>
      <c r="K2186" s="4">
        <v>3583</v>
      </c>
      <c r="L2186" s="1" t="s">
        <v>146</v>
      </c>
      <c r="M2186" s="1" t="s">
        <v>132</v>
      </c>
      <c r="N2186" s="1" t="s">
        <v>599</v>
      </c>
      <c r="O2186" s="1" t="s">
        <v>93</v>
      </c>
      <c r="P2186">
        <v>60</v>
      </c>
      <c r="Q2186">
        <v>30060</v>
      </c>
      <c r="R2186">
        <v>127755</v>
      </c>
      <c r="S2186">
        <v>4.25</v>
      </c>
      <c r="T2186">
        <v>7.0000000000000007E-2</v>
      </c>
      <c r="U2186">
        <f t="shared" si="598"/>
        <v>127755</v>
      </c>
      <c r="V2186">
        <f t="shared" si="599"/>
        <v>1803600</v>
      </c>
      <c r="W2186" s="1" t="s">
        <v>160</v>
      </c>
      <c r="X2186" s="1" t="s">
        <v>1236</v>
      </c>
      <c r="Y2186" s="1" t="s">
        <v>161</v>
      </c>
      <c r="Z2186" s="3">
        <v>14451</v>
      </c>
      <c r="AA2186" s="4">
        <f t="shared" si="603"/>
        <v>1754</v>
      </c>
      <c r="AB2186" s="4">
        <f t="shared" si="594"/>
        <v>5543.7590739999996</v>
      </c>
      <c r="AC2186" s="4">
        <f t="shared" si="595"/>
        <v>1754</v>
      </c>
      <c r="AD2186" s="4">
        <f t="shared" si="590"/>
        <v>2631</v>
      </c>
      <c r="AE2186" s="4">
        <v>1754</v>
      </c>
      <c r="AF2186" s="4">
        <v>1754</v>
      </c>
      <c r="AG2186" s="4">
        <f t="shared" ref="AG2186:AG2191" si="604">AE2186</f>
        <v>1754</v>
      </c>
      <c r="AI2186" t="e">
        <f t="shared" si="600"/>
        <v>#N/A</v>
      </c>
      <c r="AJ2186">
        <v>3537.26</v>
      </c>
      <c r="AK2186" s="2">
        <v>3537.26</v>
      </c>
      <c r="AL2186" s="2">
        <f t="shared" ref="AL2186:AL2191" si="605">AJ2186</f>
        <v>3537.26</v>
      </c>
      <c r="AM2186" s="4"/>
      <c r="AN2186" t="e">
        <f>VLOOKUP([1]!Tabelle13[[#This Row],[Vlookup this ID for freight costs]],$AL$2:$AL$6811,2,FALSE)</f>
        <v>#REF!</v>
      </c>
      <c r="AP2186">
        <v>275.44</v>
      </c>
      <c r="AQ2186">
        <v>275.44</v>
      </c>
      <c r="AR2186" s="4">
        <v>30</v>
      </c>
      <c r="AS2186" s="4">
        <v>11</v>
      </c>
      <c r="AT2186" s="4">
        <v>2011</v>
      </c>
      <c r="AU2186" s="4">
        <v>21</v>
      </c>
      <c r="AV2186" s="4">
        <v>11</v>
      </c>
      <c r="AW2186" s="4">
        <v>2011</v>
      </c>
      <c r="AX2186" t="str">
        <f t="shared" si="601"/>
        <v>No Delay</v>
      </c>
      <c r="AY2186">
        <f t="shared" si="602"/>
        <v>0</v>
      </c>
    </row>
    <row r="2187" spans="1:51" x14ac:dyDescent="0.2">
      <c r="A2187" s="3">
        <v>50261</v>
      </c>
      <c r="B2187" s="1" t="s">
        <v>463</v>
      </c>
      <c r="C2187" s="1" t="s">
        <v>73</v>
      </c>
      <c r="D2187" s="1" t="s">
        <v>52</v>
      </c>
      <c r="E2187" s="1" t="s">
        <v>152</v>
      </c>
      <c r="F2187" s="1" t="s">
        <v>152</v>
      </c>
      <c r="G2187" s="13" t="s">
        <v>1840</v>
      </c>
      <c r="H2187" s="12">
        <v>41843</v>
      </c>
      <c r="I2187" s="12" t="s">
        <v>1552</v>
      </c>
      <c r="J2187" s="12">
        <v>41849</v>
      </c>
      <c r="K2187" s="4">
        <v>5684</v>
      </c>
      <c r="L2187" s="1" t="s">
        <v>146</v>
      </c>
      <c r="M2187" s="1" t="s">
        <v>170</v>
      </c>
      <c r="N2187" s="1" t="s">
        <v>238</v>
      </c>
      <c r="O2187" s="1" t="s">
        <v>93</v>
      </c>
      <c r="P2187">
        <v>30</v>
      </c>
      <c r="Q2187">
        <v>18000</v>
      </c>
      <c r="R2187">
        <v>83700</v>
      </c>
      <c r="S2187">
        <v>4.6500000000000004</v>
      </c>
      <c r="T2187">
        <v>0.16</v>
      </c>
      <c r="U2187">
        <f t="shared" si="598"/>
        <v>83700</v>
      </c>
      <c r="V2187">
        <f t="shared" si="599"/>
        <v>540000</v>
      </c>
      <c r="W2187" s="1" t="s">
        <v>861</v>
      </c>
      <c r="X2187" s="1" t="s">
        <v>1236</v>
      </c>
      <c r="Y2187" s="1" t="s">
        <v>156</v>
      </c>
      <c r="Z2187" s="3">
        <v>6817</v>
      </c>
      <c r="AA2187" s="4">
        <f t="shared" si="603"/>
        <v>1764</v>
      </c>
      <c r="AB2187" s="4">
        <f t="shared" si="594"/>
        <v>4220.2006060000003</v>
      </c>
      <c r="AC2187" s="4">
        <f t="shared" si="595"/>
        <v>1764</v>
      </c>
      <c r="AD2187" s="4">
        <f t="shared" si="590"/>
        <v>981.3</v>
      </c>
      <c r="AE2187" s="4">
        <v>1764</v>
      </c>
      <c r="AF2187" s="4">
        <v>1764</v>
      </c>
      <c r="AG2187" s="4">
        <f t="shared" si="604"/>
        <v>1764</v>
      </c>
      <c r="AI2187" t="e">
        <f t="shared" si="600"/>
        <v>#N/A</v>
      </c>
      <c r="AJ2187">
        <v>13959.22</v>
      </c>
      <c r="AK2187" s="2">
        <v>13959.22</v>
      </c>
      <c r="AL2187" s="2">
        <f t="shared" si="605"/>
        <v>13959.22</v>
      </c>
      <c r="AM2187" s="4"/>
      <c r="AN2187" t="e">
        <f>VLOOKUP([1]!Tabelle13[[#This Row],[Vlookup this ID for freight costs]],$AL$2:$AL$6811,2,FALSE)</f>
        <v>#REF!</v>
      </c>
      <c r="AP2187">
        <v>86.04</v>
      </c>
      <c r="AQ2187">
        <v>86.04</v>
      </c>
      <c r="AR2187" s="4">
        <v>23</v>
      </c>
      <c r="AS2187" s="4">
        <v>7</v>
      </c>
      <c r="AT2187" s="4">
        <v>2014</v>
      </c>
      <c r="AU2187" s="4">
        <v>29</v>
      </c>
      <c r="AV2187" s="4">
        <v>7</v>
      </c>
      <c r="AW2187" s="4">
        <v>2014</v>
      </c>
      <c r="AX2187" t="str">
        <f t="shared" si="601"/>
        <v>Delay</v>
      </c>
      <c r="AY2187">
        <f t="shared" si="602"/>
        <v>6</v>
      </c>
    </row>
    <row r="2188" spans="1:51" x14ac:dyDescent="0.2">
      <c r="A2188" s="3">
        <v>83832</v>
      </c>
      <c r="B2188" s="1" t="s">
        <v>215</v>
      </c>
      <c r="C2188" s="1" t="s">
        <v>89</v>
      </c>
      <c r="D2188" s="1" t="s">
        <v>130</v>
      </c>
      <c r="E2188" s="1" t="s">
        <v>101</v>
      </c>
      <c r="F2188" s="1" t="s">
        <v>101</v>
      </c>
      <c r="G2188" s="13" t="s">
        <v>1411</v>
      </c>
      <c r="H2188" s="12">
        <v>41880</v>
      </c>
      <c r="I2188" s="12" t="s">
        <v>627</v>
      </c>
      <c r="J2188" s="12">
        <v>41887</v>
      </c>
      <c r="K2188" s="4">
        <v>5925</v>
      </c>
      <c r="L2188" s="1" t="s">
        <v>146</v>
      </c>
      <c r="M2188" s="1" t="s">
        <v>132</v>
      </c>
      <c r="N2188" s="1" t="s">
        <v>167</v>
      </c>
      <c r="O2188" s="1" t="s">
        <v>93</v>
      </c>
      <c r="P2188">
        <v>30</v>
      </c>
      <c r="Q2188">
        <v>29804</v>
      </c>
      <c r="R2188">
        <v>95670.84</v>
      </c>
      <c r="S2188">
        <v>3.21</v>
      </c>
      <c r="T2188">
        <v>0.11</v>
      </c>
      <c r="U2188">
        <f t="shared" si="598"/>
        <v>95670.84</v>
      </c>
      <c r="V2188">
        <f t="shared" si="599"/>
        <v>894120</v>
      </c>
      <c r="W2188" s="1" t="s">
        <v>197</v>
      </c>
      <c r="X2188" s="1" t="s">
        <v>1236</v>
      </c>
      <c r="Y2188" s="1" t="s">
        <v>3082</v>
      </c>
      <c r="Z2188" s="3">
        <v>11943</v>
      </c>
      <c r="AA2188" s="4">
        <f t="shared" si="603"/>
        <v>1766</v>
      </c>
      <c r="AB2188" s="4">
        <f t="shared" si="594"/>
        <v>5515.6636372000003</v>
      </c>
      <c r="AC2188" s="4">
        <f t="shared" si="595"/>
        <v>1766</v>
      </c>
      <c r="AD2188" s="4">
        <f t="shared" si="590"/>
        <v>1766</v>
      </c>
      <c r="AE2188" s="4">
        <v>1766</v>
      </c>
      <c r="AF2188" s="4">
        <v>1766</v>
      </c>
      <c r="AG2188" s="4">
        <f t="shared" si="604"/>
        <v>1766</v>
      </c>
      <c r="AI2188" t="e">
        <f t="shared" si="600"/>
        <v>#N/A</v>
      </c>
      <c r="AJ2188">
        <v>7481.81</v>
      </c>
      <c r="AK2188" s="2">
        <v>7481.81</v>
      </c>
      <c r="AL2188" s="2">
        <f t="shared" si="605"/>
        <v>7481.81</v>
      </c>
      <c r="AM2188" s="4"/>
      <c r="AN2188" t="e">
        <f>VLOOKUP([1]!Tabelle13[[#This Row],[Vlookup this ID for freight costs]],$AL$2:$AL$6811,2,FALSE)</f>
        <v>#REF!</v>
      </c>
      <c r="AP2188">
        <v>134.13</v>
      </c>
      <c r="AQ2188">
        <v>134.13</v>
      </c>
      <c r="AR2188" s="4">
        <v>29</v>
      </c>
      <c r="AS2188" s="4">
        <v>8</v>
      </c>
      <c r="AT2188" s="4">
        <v>2014</v>
      </c>
      <c r="AU2188" s="4">
        <v>5</v>
      </c>
      <c r="AV2188" s="4">
        <v>9</v>
      </c>
      <c r="AW2188" s="4">
        <v>2014</v>
      </c>
      <c r="AX2188" t="str">
        <f t="shared" si="601"/>
        <v>Delay</v>
      </c>
      <c r="AY2188">
        <f t="shared" si="602"/>
        <v>7</v>
      </c>
    </row>
    <row r="2189" spans="1:51" x14ac:dyDescent="0.2">
      <c r="A2189" s="3">
        <v>56416</v>
      </c>
      <c r="B2189" s="1" t="s">
        <v>1686</v>
      </c>
      <c r="C2189" s="1" t="s">
        <v>165</v>
      </c>
      <c r="D2189" s="1" t="s">
        <v>52</v>
      </c>
      <c r="E2189" s="1" t="s">
        <v>53</v>
      </c>
      <c r="F2189" s="1" t="s">
        <v>53</v>
      </c>
      <c r="G2189" s="13" t="s">
        <v>1841</v>
      </c>
      <c r="H2189" s="12">
        <v>41113</v>
      </c>
      <c r="I2189" s="12" t="s">
        <v>1841</v>
      </c>
      <c r="J2189" s="12">
        <v>41113</v>
      </c>
      <c r="K2189" s="4">
        <v>4037</v>
      </c>
      <c r="L2189" s="1" t="s">
        <v>146</v>
      </c>
      <c r="M2189" s="1" t="s">
        <v>170</v>
      </c>
      <c r="N2189" s="1" t="s">
        <v>167</v>
      </c>
      <c r="O2189" s="1" t="s">
        <v>93</v>
      </c>
      <c r="P2189">
        <v>30</v>
      </c>
      <c r="Q2189">
        <v>20617</v>
      </c>
      <c r="R2189">
        <v>70097.8</v>
      </c>
      <c r="S2189">
        <v>3.4</v>
      </c>
      <c r="T2189">
        <v>0.11</v>
      </c>
      <c r="U2189">
        <f t="shared" si="598"/>
        <v>70097.8</v>
      </c>
      <c r="V2189">
        <f t="shared" si="599"/>
        <v>618510</v>
      </c>
      <c r="W2189" s="1" t="s">
        <v>155</v>
      </c>
      <c r="X2189" s="1" t="s">
        <v>1236</v>
      </c>
      <c r="Y2189" s="1" t="s">
        <v>156</v>
      </c>
      <c r="Z2189" s="3">
        <v>5457</v>
      </c>
      <c r="AA2189" s="4">
        <f t="shared" si="603"/>
        <v>1770</v>
      </c>
      <c r="AB2189" s="4">
        <f t="shared" si="594"/>
        <v>4507.4105985999995</v>
      </c>
      <c r="AC2189" s="4">
        <f t="shared" si="595"/>
        <v>1770</v>
      </c>
      <c r="AD2189" s="4">
        <f t="shared" si="590"/>
        <v>1770</v>
      </c>
      <c r="AE2189" s="4">
        <v>1770</v>
      </c>
      <c r="AF2189" s="4">
        <v>1770</v>
      </c>
      <c r="AG2189" s="4">
        <f t="shared" si="604"/>
        <v>1770</v>
      </c>
      <c r="AI2189" t="e">
        <f t="shared" si="600"/>
        <v>#N/A</v>
      </c>
      <c r="AJ2189">
        <v>7651.56</v>
      </c>
      <c r="AK2189" s="2">
        <v>7651.56</v>
      </c>
      <c r="AL2189" s="2">
        <f t="shared" si="605"/>
        <v>7651.56</v>
      </c>
      <c r="AM2189" s="4"/>
      <c r="AN2189" t="e">
        <f>VLOOKUP([1]!Tabelle13[[#This Row],[Vlookup this ID for freight costs]],$AL$2:$AL$6811,2,FALSE)</f>
        <v>#REF!</v>
      </c>
      <c r="AP2189">
        <v>98.28</v>
      </c>
      <c r="AQ2189">
        <v>98.28</v>
      </c>
      <c r="AR2189" s="4">
        <v>23</v>
      </c>
      <c r="AS2189" s="4">
        <v>7</v>
      </c>
      <c r="AT2189" s="4">
        <v>2012</v>
      </c>
      <c r="AU2189" s="4">
        <v>23</v>
      </c>
      <c r="AV2189" s="4">
        <v>7</v>
      </c>
      <c r="AW2189" s="4">
        <v>2012</v>
      </c>
      <c r="AX2189" t="str">
        <f t="shared" si="601"/>
        <v>No Delay</v>
      </c>
      <c r="AY2189">
        <f t="shared" si="602"/>
        <v>0</v>
      </c>
    </row>
    <row r="2190" spans="1:51" x14ac:dyDescent="0.2">
      <c r="A2190" s="3">
        <v>85671</v>
      </c>
      <c r="B2190" s="1" t="s">
        <v>151</v>
      </c>
      <c r="C2190" s="1" t="s">
        <v>65</v>
      </c>
      <c r="D2190" s="1" t="s">
        <v>130</v>
      </c>
      <c r="E2190" s="1" t="s">
        <v>152</v>
      </c>
      <c r="F2190" s="1" t="s">
        <v>152</v>
      </c>
      <c r="G2190" s="13" t="s">
        <v>230</v>
      </c>
      <c r="H2190" s="12">
        <v>40329</v>
      </c>
      <c r="I2190" s="12" t="s">
        <v>377</v>
      </c>
      <c r="J2190" s="12">
        <v>40316</v>
      </c>
      <c r="K2190" s="4">
        <v>2442</v>
      </c>
      <c r="L2190" s="1" t="s">
        <v>146</v>
      </c>
      <c r="M2190" s="1" t="s">
        <v>132</v>
      </c>
      <c r="N2190" s="1" t="s">
        <v>275</v>
      </c>
      <c r="O2190" s="1" t="s">
        <v>93</v>
      </c>
      <c r="P2190">
        <v>60</v>
      </c>
      <c r="Q2190">
        <v>20579</v>
      </c>
      <c r="R2190">
        <v>180272.04</v>
      </c>
      <c r="S2190">
        <v>8.76</v>
      </c>
      <c r="T2190">
        <v>0.15</v>
      </c>
      <c r="U2190">
        <f t="shared" si="598"/>
        <v>180272.04</v>
      </c>
      <c r="V2190">
        <f t="shared" si="599"/>
        <v>1234740</v>
      </c>
      <c r="W2190" s="1" t="s">
        <v>179</v>
      </c>
      <c r="X2190" s="1" t="s">
        <v>1236</v>
      </c>
      <c r="Y2190" s="1" t="s">
        <v>156</v>
      </c>
      <c r="Z2190" s="3">
        <v>7726</v>
      </c>
      <c r="AA2190" s="4">
        <f t="shared" si="603"/>
        <v>1773</v>
      </c>
      <c r="AB2190" s="4">
        <f t="shared" si="594"/>
        <v>4503.2401822000002</v>
      </c>
      <c r="AC2190" s="4">
        <f t="shared" si="595"/>
        <v>1773</v>
      </c>
      <c r="AD2190" s="4">
        <f t="shared" si="590"/>
        <v>1773</v>
      </c>
      <c r="AE2190" s="4">
        <v>1773</v>
      </c>
      <c r="AF2190" s="4">
        <v>1773</v>
      </c>
      <c r="AG2190" s="4">
        <f t="shared" si="604"/>
        <v>1773</v>
      </c>
      <c r="AI2190" t="e">
        <f t="shared" si="600"/>
        <v>#N/A</v>
      </c>
      <c r="AJ2190">
        <v>9736.1</v>
      </c>
      <c r="AK2190" s="2">
        <v>9736.1</v>
      </c>
      <c r="AL2190" s="2">
        <f t="shared" si="605"/>
        <v>9736.1</v>
      </c>
      <c r="AM2190" s="4"/>
      <c r="AN2190" t="e">
        <f>VLOOKUP([1]!Tabelle13[[#This Row],[Vlookup this ID for freight costs]],$AL$2:$AL$6811,2,FALSE)</f>
        <v>#REF!</v>
      </c>
      <c r="AP2190">
        <v>388.67</v>
      </c>
      <c r="AQ2190">
        <v>388.67</v>
      </c>
      <c r="AR2190" s="4">
        <v>31</v>
      </c>
      <c r="AS2190" s="4">
        <v>5</v>
      </c>
      <c r="AT2190" s="4">
        <v>2010</v>
      </c>
      <c r="AU2190" s="4">
        <v>18</v>
      </c>
      <c r="AV2190" s="4">
        <v>5</v>
      </c>
      <c r="AW2190" s="4">
        <v>2010</v>
      </c>
      <c r="AX2190" t="str">
        <f t="shared" si="601"/>
        <v>No Delay</v>
      </c>
      <c r="AY2190">
        <f t="shared" si="602"/>
        <v>0</v>
      </c>
    </row>
    <row r="2191" spans="1:51" x14ac:dyDescent="0.2">
      <c r="A2191" s="3">
        <v>84751</v>
      </c>
      <c r="B2191" s="1" t="s">
        <v>175</v>
      </c>
      <c r="C2191" s="1" t="s">
        <v>165</v>
      </c>
      <c r="D2191" s="1" t="s">
        <v>130</v>
      </c>
      <c r="E2191" s="1" t="s">
        <v>53</v>
      </c>
      <c r="F2191" s="1" t="s">
        <v>53</v>
      </c>
      <c r="G2191" s="13" t="s">
        <v>1842</v>
      </c>
      <c r="H2191" s="12">
        <v>41200</v>
      </c>
      <c r="I2191" s="12" t="s">
        <v>1842</v>
      </c>
      <c r="J2191" s="12">
        <v>41200</v>
      </c>
      <c r="K2191" s="4">
        <v>4214</v>
      </c>
      <c r="L2191" s="1" t="s">
        <v>146</v>
      </c>
      <c r="M2191" s="1" t="s">
        <v>132</v>
      </c>
      <c r="N2191" s="1" t="s">
        <v>265</v>
      </c>
      <c r="O2191" s="1" t="s">
        <v>93</v>
      </c>
      <c r="P2191">
        <v>60</v>
      </c>
      <c r="Q2191">
        <v>635</v>
      </c>
      <c r="R2191">
        <v>1549.4</v>
      </c>
      <c r="S2191">
        <v>2.44</v>
      </c>
      <c r="T2191">
        <v>0.04</v>
      </c>
      <c r="U2191">
        <f t="shared" si="598"/>
        <v>1549.3999999999999</v>
      </c>
      <c r="V2191">
        <f t="shared" si="599"/>
        <v>38100</v>
      </c>
      <c r="W2191" s="1" t="s">
        <v>197</v>
      </c>
      <c r="X2191" s="1" t="s">
        <v>1236</v>
      </c>
      <c r="Y2191" s="1" t="s">
        <v>3082</v>
      </c>
      <c r="Z2191" s="3">
        <v>5851</v>
      </c>
      <c r="AA2191" s="4">
        <f t="shared" si="603"/>
        <v>1779</v>
      </c>
      <c r="AB2191" s="4">
        <f t="shared" si="594"/>
        <v>2314.4300589999998</v>
      </c>
      <c r="AC2191" s="4">
        <f t="shared" si="595"/>
        <v>1779</v>
      </c>
      <c r="AD2191" s="4">
        <f t="shared" si="590"/>
        <v>1071.5</v>
      </c>
      <c r="AE2191" s="4">
        <v>1779</v>
      </c>
      <c r="AF2191" s="4">
        <v>1779</v>
      </c>
      <c r="AG2191" s="4">
        <f t="shared" si="604"/>
        <v>1779</v>
      </c>
      <c r="AI2191" t="e">
        <f t="shared" si="600"/>
        <v>#N/A</v>
      </c>
      <c r="AJ2191">
        <v>9325.16</v>
      </c>
      <c r="AK2191" s="2">
        <v>9325.16</v>
      </c>
      <c r="AL2191" s="2">
        <f t="shared" si="605"/>
        <v>9325.16</v>
      </c>
      <c r="AM2191" s="4"/>
      <c r="AN2191" t="e">
        <f>VLOOKUP([1]!Tabelle13[[#This Row],[Vlookup this ID for freight costs]],$AL$2:$AL$6811,2,FALSE)</f>
        <v>#REF!</v>
      </c>
      <c r="AP2191">
        <v>2.17</v>
      </c>
      <c r="AQ2191">
        <v>2.17</v>
      </c>
      <c r="AR2191" s="4">
        <v>18</v>
      </c>
      <c r="AS2191" s="4">
        <v>10</v>
      </c>
      <c r="AT2191" s="4">
        <v>2012</v>
      </c>
      <c r="AU2191" s="4">
        <v>18</v>
      </c>
      <c r="AV2191" s="4">
        <v>10</v>
      </c>
      <c r="AW2191" s="4">
        <v>2012</v>
      </c>
      <c r="AX2191" t="str">
        <f t="shared" si="601"/>
        <v>No Delay</v>
      </c>
      <c r="AY2191">
        <f t="shared" si="602"/>
        <v>0</v>
      </c>
    </row>
    <row r="2192" spans="1:51" x14ac:dyDescent="0.2">
      <c r="A2192" s="3">
        <v>85897</v>
      </c>
      <c r="B2192" s="1" t="s">
        <v>175</v>
      </c>
      <c r="C2192" s="1" t="s">
        <v>165</v>
      </c>
      <c r="D2192" s="1" t="s">
        <v>130</v>
      </c>
      <c r="E2192" s="1" t="s">
        <v>53</v>
      </c>
      <c r="F2192" s="1" t="s">
        <v>53</v>
      </c>
      <c r="G2192" s="13" t="s">
        <v>1842</v>
      </c>
      <c r="H2192" s="12">
        <v>41200</v>
      </c>
      <c r="I2192" s="12" t="s">
        <v>1842</v>
      </c>
      <c r="J2192" s="12">
        <v>41200</v>
      </c>
      <c r="K2192" s="4">
        <v>4215</v>
      </c>
      <c r="L2192" s="1" t="s">
        <v>146</v>
      </c>
      <c r="M2192" s="1" t="s">
        <v>132</v>
      </c>
      <c r="N2192" s="1" t="s">
        <v>265</v>
      </c>
      <c r="O2192" s="1" t="s">
        <v>93</v>
      </c>
      <c r="P2192">
        <v>60</v>
      </c>
      <c r="Q2192">
        <v>30348</v>
      </c>
      <c r="R2192">
        <v>74049.119999999995</v>
      </c>
      <c r="S2192">
        <v>2.44</v>
      </c>
      <c r="T2192">
        <v>0.04</v>
      </c>
      <c r="U2192">
        <f t="shared" si="598"/>
        <v>74049.119999999995</v>
      </c>
      <c r="V2192">
        <f t="shared" si="599"/>
        <v>1820880</v>
      </c>
      <c r="W2192" s="1" t="s">
        <v>179</v>
      </c>
      <c r="X2192" s="1" t="s">
        <v>1236</v>
      </c>
      <c r="Y2192" s="1" t="s">
        <v>156</v>
      </c>
      <c r="Z2192" s="3">
        <v>5457</v>
      </c>
      <c r="AA2192" s="4">
        <f t="shared" si="603"/>
        <v>1779</v>
      </c>
      <c r="AB2192" s="4">
        <f t="shared" si="594"/>
        <v>5575.3664404000001</v>
      </c>
      <c r="AC2192" s="4">
        <f t="shared" si="595"/>
        <v>1779</v>
      </c>
      <c r="AD2192" s="4">
        <f t="shared" si="590"/>
        <v>1779</v>
      </c>
      <c r="AE2192" s="3" t="s">
        <v>1843</v>
      </c>
      <c r="AF2192" s="3">
        <v>1779</v>
      </c>
      <c r="AG2192" s="4">
        <f>AI2192</f>
        <v>1779</v>
      </c>
      <c r="AH2192" s="4">
        <v>84751</v>
      </c>
      <c r="AI2192">
        <f t="shared" si="600"/>
        <v>1779</v>
      </c>
      <c r="AJ2192" t="s">
        <v>1843</v>
      </c>
      <c r="AK2192" s="2">
        <v>9325.16</v>
      </c>
      <c r="AL2192" s="2">
        <f>AN2192</f>
        <v>9325.16</v>
      </c>
      <c r="AM2192" s="4">
        <v>84751</v>
      </c>
      <c r="AN2192">
        <f>INDEX($AJ$2:$AJ$6811,MATCH(AM2192,$A$2:$A$6811,0))</f>
        <v>9325.16</v>
      </c>
      <c r="AP2192">
        <v>103.82</v>
      </c>
      <c r="AQ2192">
        <v>103.82</v>
      </c>
      <c r="AR2192" s="4">
        <v>18</v>
      </c>
      <c r="AS2192" s="4">
        <v>10</v>
      </c>
      <c r="AT2192" s="4">
        <v>2012</v>
      </c>
      <c r="AU2192" s="4">
        <v>18</v>
      </c>
      <c r="AV2192" s="4">
        <v>10</v>
      </c>
      <c r="AW2192" s="4">
        <v>2012</v>
      </c>
      <c r="AX2192" t="str">
        <f t="shared" si="601"/>
        <v>No Delay</v>
      </c>
      <c r="AY2192">
        <f t="shared" si="602"/>
        <v>0</v>
      </c>
    </row>
    <row r="2193" spans="1:51" x14ac:dyDescent="0.2">
      <c r="A2193" s="3">
        <v>83182</v>
      </c>
      <c r="B2193" s="1" t="s">
        <v>215</v>
      </c>
      <c r="C2193" s="1" t="s">
        <v>89</v>
      </c>
      <c r="D2193" s="1" t="s">
        <v>130</v>
      </c>
      <c r="E2193" s="1" t="s">
        <v>53</v>
      </c>
      <c r="F2193" s="1" t="s">
        <v>53</v>
      </c>
      <c r="G2193" s="13" t="s">
        <v>727</v>
      </c>
      <c r="H2193" s="12">
        <v>41624</v>
      </c>
      <c r="I2193" s="12" t="s">
        <v>666</v>
      </c>
      <c r="J2193" s="12">
        <v>41628</v>
      </c>
      <c r="K2193" s="4">
        <v>5135</v>
      </c>
      <c r="L2193" s="1" t="s">
        <v>146</v>
      </c>
      <c r="M2193" s="1" t="s">
        <v>132</v>
      </c>
      <c r="N2193" s="1" t="s">
        <v>742</v>
      </c>
      <c r="O2193" s="1" t="s">
        <v>93</v>
      </c>
      <c r="P2193">
        <v>240</v>
      </c>
      <c r="Q2193">
        <v>2133</v>
      </c>
      <c r="R2193">
        <v>4479.3</v>
      </c>
      <c r="S2193">
        <v>2.1</v>
      </c>
      <c r="T2193">
        <v>0.01</v>
      </c>
      <c r="U2193">
        <f t="shared" si="598"/>
        <v>4479.3</v>
      </c>
      <c r="V2193">
        <f t="shared" si="599"/>
        <v>511920</v>
      </c>
      <c r="W2193" s="1" t="s">
        <v>155</v>
      </c>
      <c r="X2193" s="1" t="s">
        <v>1236</v>
      </c>
      <c r="Y2193" s="1" t="s">
        <v>156</v>
      </c>
      <c r="Z2193" s="3">
        <v>9211</v>
      </c>
      <c r="AA2193" s="4">
        <f t="shared" si="603"/>
        <v>1784</v>
      </c>
      <c r="AB2193" s="4">
        <f t="shared" si="594"/>
        <v>2478.8322634000001</v>
      </c>
      <c r="AC2193" s="4">
        <f t="shared" si="595"/>
        <v>1784</v>
      </c>
      <c r="AD2193" s="4">
        <f t="shared" si="590"/>
        <v>1856.3333333333333</v>
      </c>
      <c r="AE2193" s="4">
        <v>1784</v>
      </c>
      <c r="AF2193" s="4">
        <v>1784</v>
      </c>
      <c r="AG2193" s="4">
        <f>AE2193</f>
        <v>1784</v>
      </c>
      <c r="AI2193" t="e">
        <f t="shared" si="600"/>
        <v>#N/A</v>
      </c>
      <c r="AJ2193">
        <v>4017.69</v>
      </c>
      <c r="AK2193" s="2">
        <v>4017.69</v>
      </c>
      <c r="AL2193" s="2">
        <f>AJ2193</f>
        <v>4017.69</v>
      </c>
      <c r="AM2193" s="4"/>
      <c r="AN2193" t="e">
        <f>VLOOKUP([1]!Tabelle13[[#This Row],[Vlookup this ID for freight costs]],$AL$2:$AL$6811,2,FALSE)</f>
        <v>#REF!</v>
      </c>
      <c r="AP2193">
        <v>5.54</v>
      </c>
      <c r="AQ2193">
        <v>5.54</v>
      </c>
      <c r="AR2193" s="4">
        <v>16</v>
      </c>
      <c r="AS2193" s="4">
        <v>12</v>
      </c>
      <c r="AT2193" s="4">
        <v>2013</v>
      </c>
      <c r="AU2193" s="4">
        <v>20</v>
      </c>
      <c r="AV2193" s="4">
        <v>12</v>
      </c>
      <c r="AW2193" s="4">
        <v>2013</v>
      </c>
      <c r="AX2193" t="str">
        <f t="shared" si="601"/>
        <v>Delay</v>
      </c>
      <c r="AY2193">
        <f t="shared" si="602"/>
        <v>4</v>
      </c>
    </row>
    <row r="2194" spans="1:51" x14ac:dyDescent="0.2">
      <c r="A2194" s="3">
        <v>84305</v>
      </c>
      <c r="B2194" s="1" t="s">
        <v>215</v>
      </c>
      <c r="C2194" s="1" t="s">
        <v>89</v>
      </c>
      <c r="D2194" s="1" t="s">
        <v>130</v>
      </c>
      <c r="E2194" s="1" t="s">
        <v>53</v>
      </c>
      <c r="F2194" s="1" t="s">
        <v>53</v>
      </c>
      <c r="G2194" s="13" t="s">
        <v>727</v>
      </c>
      <c r="H2194" s="12">
        <v>41624</v>
      </c>
      <c r="I2194" s="12" t="s">
        <v>666</v>
      </c>
      <c r="J2194" s="12">
        <v>41628</v>
      </c>
      <c r="K2194" s="4">
        <v>5137</v>
      </c>
      <c r="L2194" s="1" t="s">
        <v>146</v>
      </c>
      <c r="M2194" s="1" t="s">
        <v>132</v>
      </c>
      <c r="N2194" s="1" t="s">
        <v>163</v>
      </c>
      <c r="O2194" s="1" t="s">
        <v>93</v>
      </c>
      <c r="P2194">
        <v>60</v>
      </c>
      <c r="Q2194">
        <v>9300</v>
      </c>
      <c r="R2194">
        <v>106578</v>
      </c>
      <c r="S2194">
        <v>11.46</v>
      </c>
      <c r="T2194">
        <v>0.19</v>
      </c>
      <c r="U2194">
        <f t="shared" si="598"/>
        <v>106578.00000000001</v>
      </c>
      <c r="V2194">
        <f t="shared" si="599"/>
        <v>558000</v>
      </c>
      <c r="W2194" s="1" t="s">
        <v>155</v>
      </c>
      <c r="X2194" s="1" t="s">
        <v>1236</v>
      </c>
      <c r="Y2194" s="1" t="s">
        <v>156</v>
      </c>
      <c r="Z2194" s="3">
        <v>9211</v>
      </c>
      <c r="AA2194" s="4">
        <f t="shared" si="603"/>
        <v>1784</v>
      </c>
      <c r="AB2194" s="4">
        <f t="shared" si="594"/>
        <v>3265.3947459999999</v>
      </c>
      <c r="AC2194" s="4">
        <f t="shared" si="595"/>
        <v>1784</v>
      </c>
      <c r="AD2194" s="4">
        <f t="shared" si="590"/>
        <v>2044</v>
      </c>
      <c r="AE2194" s="3" t="s">
        <v>1844</v>
      </c>
      <c r="AF2194" s="3">
        <v>1784</v>
      </c>
      <c r="AG2194" s="4">
        <f>AI2194</f>
        <v>1784</v>
      </c>
      <c r="AH2194" s="4">
        <v>83182</v>
      </c>
      <c r="AI2194">
        <f t="shared" si="600"/>
        <v>1784</v>
      </c>
      <c r="AJ2194" t="s">
        <v>1844</v>
      </c>
      <c r="AK2194" s="2">
        <v>4017.69</v>
      </c>
      <c r="AL2194" s="2">
        <f>AN2194</f>
        <v>4017.69</v>
      </c>
      <c r="AM2194" s="4">
        <v>83182</v>
      </c>
      <c r="AN2194">
        <f>INDEX($AJ$2:$AJ$6811,MATCH(AM2194,$A$2:$A$6811,0))</f>
        <v>4017.69</v>
      </c>
      <c r="AP2194">
        <v>131.84</v>
      </c>
      <c r="AQ2194">
        <v>131.84</v>
      </c>
      <c r="AR2194" s="4">
        <v>16</v>
      </c>
      <c r="AS2194" s="4">
        <v>12</v>
      </c>
      <c r="AT2194" s="4">
        <v>2013</v>
      </c>
      <c r="AU2194" s="4">
        <v>20</v>
      </c>
      <c r="AV2194" s="4">
        <v>12</v>
      </c>
      <c r="AW2194" s="4">
        <v>2013</v>
      </c>
      <c r="AX2194" t="str">
        <f t="shared" si="601"/>
        <v>Delay</v>
      </c>
      <c r="AY2194">
        <f t="shared" si="602"/>
        <v>4</v>
      </c>
    </row>
    <row r="2195" spans="1:51" x14ac:dyDescent="0.2">
      <c r="A2195" s="3">
        <v>86392</v>
      </c>
      <c r="B2195" s="1" t="s">
        <v>215</v>
      </c>
      <c r="C2195" s="1" t="s">
        <v>89</v>
      </c>
      <c r="D2195" s="1" t="s">
        <v>130</v>
      </c>
      <c r="E2195" s="1" t="s">
        <v>53</v>
      </c>
      <c r="F2195" s="1" t="s">
        <v>53</v>
      </c>
      <c r="G2195" s="13" t="s">
        <v>331</v>
      </c>
      <c r="H2195" s="12">
        <v>40724</v>
      </c>
      <c r="I2195" s="12" t="s">
        <v>332</v>
      </c>
      <c r="J2195" s="12">
        <v>40720</v>
      </c>
      <c r="K2195" s="4">
        <v>3274</v>
      </c>
      <c r="L2195" s="1" t="s">
        <v>146</v>
      </c>
      <c r="M2195" s="1" t="s">
        <v>132</v>
      </c>
      <c r="N2195" s="1" t="s">
        <v>742</v>
      </c>
      <c r="O2195" s="1" t="s">
        <v>93</v>
      </c>
      <c r="P2195">
        <v>240</v>
      </c>
      <c r="Q2195">
        <v>4965</v>
      </c>
      <c r="R2195">
        <v>10426.5</v>
      </c>
      <c r="S2195">
        <v>2.1</v>
      </c>
      <c r="T2195">
        <v>0.01</v>
      </c>
      <c r="U2195">
        <f t="shared" si="598"/>
        <v>10426.5</v>
      </c>
      <c r="V2195">
        <f t="shared" si="599"/>
        <v>1191600</v>
      </c>
      <c r="W2195" s="1" t="s">
        <v>155</v>
      </c>
      <c r="X2195" s="1" t="s">
        <v>1236</v>
      </c>
      <c r="Y2195" s="1" t="s">
        <v>156</v>
      </c>
      <c r="Z2195" s="3">
        <v>9211</v>
      </c>
      <c r="AA2195" s="4">
        <f t="shared" si="603"/>
        <v>1784</v>
      </c>
      <c r="AB2195" s="4">
        <f t="shared" si="594"/>
        <v>2789.6380330000002</v>
      </c>
      <c r="AC2195" s="4">
        <f t="shared" si="595"/>
        <v>1784</v>
      </c>
      <c r="AD2195" s="4">
        <f t="shared" si="590"/>
        <v>1784</v>
      </c>
      <c r="AE2195" s="4">
        <v>1784</v>
      </c>
      <c r="AF2195" s="4">
        <v>1784</v>
      </c>
      <c r="AG2195" s="4">
        <f t="shared" ref="AG2195:AG2219" si="606">AE2195</f>
        <v>1784</v>
      </c>
      <c r="AI2195" t="e">
        <f t="shared" si="600"/>
        <v>#N/A</v>
      </c>
      <c r="AJ2195">
        <v>2503.33</v>
      </c>
      <c r="AK2195" s="2">
        <v>2503.33</v>
      </c>
      <c r="AL2195" s="2">
        <f t="shared" ref="AL2195:AL2219" si="607">AJ2195</f>
        <v>2503.33</v>
      </c>
      <c r="AM2195" s="4"/>
      <c r="AN2195" t="e">
        <f>VLOOKUP([1]!Tabelle13[[#This Row],[Vlookup this ID for freight costs]],$AL$2:$AL$6811,2,FALSE)</f>
        <v>#REF!</v>
      </c>
      <c r="AP2195">
        <v>17.2</v>
      </c>
      <c r="AQ2195">
        <v>17.2</v>
      </c>
      <c r="AR2195" s="4">
        <v>30</v>
      </c>
      <c r="AS2195" s="4">
        <v>6</v>
      </c>
      <c r="AT2195" s="4">
        <v>2011</v>
      </c>
      <c r="AU2195" s="4">
        <v>26</v>
      </c>
      <c r="AV2195" s="4">
        <v>6</v>
      </c>
      <c r="AW2195" s="4">
        <v>2011</v>
      </c>
      <c r="AX2195" t="str">
        <f t="shared" si="601"/>
        <v>No Delay</v>
      </c>
      <c r="AY2195">
        <f t="shared" si="602"/>
        <v>0</v>
      </c>
    </row>
    <row r="2196" spans="1:51" x14ac:dyDescent="0.2">
      <c r="A2196" s="3">
        <v>86391</v>
      </c>
      <c r="B2196" s="1" t="s">
        <v>172</v>
      </c>
      <c r="C2196" s="1" t="s">
        <v>114</v>
      </c>
      <c r="D2196" s="1" t="s">
        <v>130</v>
      </c>
      <c r="E2196" s="1" t="s">
        <v>101</v>
      </c>
      <c r="F2196" s="1" t="s">
        <v>101</v>
      </c>
      <c r="G2196" s="13" t="s">
        <v>263</v>
      </c>
      <c r="H2196" s="12">
        <v>40663</v>
      </c>
      <c r="I2196" s="12" t="s">
        <v>505</v>
      </c>
      <c r="J2196" s="12">
        <v>40714</v>
      </c>
      <c r="K2196" s="4">
        <v>3269</v>
      </c>
      <c r="L2196" s="1" t="s">
        <v>146</v>
      </c>
      <c r="M2196" s="1" t="s">
        <v>132</v>
      </c>
      <c r="N2196" s="1" t="s">
        <v>265</v>
      </c>
      <c r="O2196" s="1" t="s">
        <v>93</v>
      </c>
      <c r="P2196">
        <v>60</v>
      </c>
      <c r="Q2196">
        <v>31043</v>
      </c>
      <c r="R2196">
        <v>77917.929999999993</v>
      </c>
      <c r="S2196">
        <v>2.5099999999999998</v>
      </c>
      <c r="T2196">
        <v>0.04</v>
      </c>
      <c r="U2196">
        <f t="shared" si="598"/>
        <v>77917.929999999993</v>
      </c>
      <c r="V2196">
        <f t="shared" si="599"/>
        <v>1862580</v>
      </c>
      <c r="W2196" s="1" t="s">
        <v>179</v>
      </c>
      <c r="X2196" s="1" t="s">
        <v>1236</v>
      </c>
      <c r="Y2196" s="1" t="s">
        <v>156</v>
      </c>
      <c r="Z2196" s="3">
        <v>14240</v>
      </c>
      <c r="AA2196" s="4">
        <f t="shared" si="603"/>
        <v>1785</v>
      </c>
      <c r="AB2196" s="4">
        <f t="shared" ref="AB2196:AB2201" si="608" xml:space="preserve"> 2244.740206  + 0.1097478*Q2196</f>
        <v>5651.6411614000008</v>
      </c>
      <c r="AC2196" s="4">
        <f t="shared" ref="AC2196:AC2201" si="609">AF2196</f>
        <v>1785</v>
      </c>
      <c r="AD2196" s="4">
        <f t="shared" si="590"/>
        <v>1785</v>
      </c>
      <c r="AE2196" s="4">
        <v>1785</v>
      </c>
      <c r="AF2196" s="4">
        <v>1785</v>
      </c>
      <c r="AG2196" s="4">
        <f t="shared" si="606"/>
        <v>1785</v>
      </c>
      <c r="AI2196" t="e">
        <f t="shared" si="600"/>
        <v>#N/A</v>
      </c>
      <c r="AJ2196">
        <v>7962.25</v>
      </c>
      <c r="AK2196" s="2">
        <v>7962.25</v>
      </c>
      <c r="AL2196" s="2">
        <f t="shared" si="607"/>
        <v>7962.25</v>
      </c>
      <c r="AM2196" s="4"/>
      <c r="AN2196" t="e">
        <f>VLOOKUP([1]!Tabelle13[[#This Row],[Vlookup this ID for freight costs]],$AL$2:$AL$6811,2,FALSE)</f>
        <v>#REF!</v>
      </c>
      <c r="AP2196">
        <v>167.99</v>
      </c>
      <c r="AQ2196">
        <v>167.99</v>
      </c>
      <c r="AR2196" s="4">
        <v>30</v>
      </c>
      <c r="AS2196" s="4">
        <v>4</v>
      </c>
      <c r="AT2196" s="4">
        <v>2011</v>
      </c>
      <c r="AU2196" s="4">
        <v>20</v>
      </c>
      <c r="AV2196" s="4">
        <v>6</v>
      </c>
      <c r="AW2196" s="4">
        <v>2011</v>
      </c>
      <c r="AX2196" t="str">
        <f t="shared" si="601"/>
        <v>Delay</v>
      </c>
      <c r="AY2196">
        <f t="shared" si="602"/>
        <v>51</v>
      </c>
    </row>
    <row r="2197" spans="1:51" x14ac:dyDescent="0.2">
      <c r="A2197" s="3">
        <v>86173</v>
      </c>
      <c r="B2197" s="1" t="s">
        <v>386</v>
      </c>
      <c r="C2197" s="1" t="s">
        <v>73</v>
      </c>
      <c r="D2197" s="1" t="s">
        <v>130</v>
      </c>
      <c r="E2197" s="1" t="s">
        <v>101</v>
      </c>
      <c r="F2197" s="1" t="s">
        <v>101</v>
      </c>
      <c r="G2197" s="13" t="s">
        <v>1250</v>
      </c>
      <c r="H2197" s="12">
        <v>42079</v>
      </c>
      <c r="I2197" s="12" t="s">
        <v>747</v>
      </c>
      <c r="J2197" s="12">
        <v>42082</v>
      </c>
      <c r="K2197" s="4">
        <v>6402</v>
      </c>
      <c r="L2197" s="1" t="s">
        <v>146</v>
      </c>
      <c r="M2197" s="1" t="s">
        <v>132</v>
      </c>
      <c r="N2197" s="1" t="s">
        <v>275</v>
      </c>
      <c r="O2197" s="1" t="s">
        <v>93</v>
      </c>
      <c r="P2197">
        <v>60</v>
      </c>
      <c r="Q2197">
        <v>20000</v>
      </c>
      <c r="R2197">
        <v>130400</v>
      </c>
      <c r="S2197">
        <v>6.52</v>
      </c>
      <c r="T2197">
        <v>0.11</v>
      </c>
      <c r="U2197">
        <f t="shared" si="598"/>
        <v>130399.99999999999</v>
      </c>
      <c r="V2197">
        <f t="shared" si="599"/>
        <v>1200000</v>
      </c>
      <c r="W2197" s="1" t="s">
        <v>1273</v>
      </c>
      <c r="X2197" s="1" t="s">
        <v>1236</v>
      </c>
      <c r="Y2197" s="1" t="s">
        <v>156</v>
      </c>
      <c r="Z2197" s="3">
        <v>14969</v>
      </c>
      <c r="AA2197" s="4">
        <f t="shared" si="603"/>
        <v>1790</v>
      </c>
      <c r="AB2197" s="4">
        <f t="shared" si="608"/>
        <v>4439.6962060000005</v>
      </c>
      <c r="AC2197" s="4">
        <f t="shared" si="609"/>
        <v>1790</v>
      </c>
      <c r="AD2197" s="4">
        <f t="shared" si="590"/>
        <v>3737.3055555555557</v>
      </c>
      <c r="AE2197" s="4">
        <v>1790</v>
      </c>
      <c r="AF2197" s="4">
        <v>1790</v>
      </c>
      <c r="AG2197" s="4">
        <f t="shared" si="606"/>
        <v>1790</v>
      </c>
      <c r="AI2197" t="e">
        <f t="shared" si="600"/>
        <v>#N/A</v>
      </c>
      <c r="AJ2197">
        <v>2042.6</v>
      </c>
      <c r="AK2197" s="2">
        <v>2042.6</v>
      </c>
      <c r="AL2197" s="2">
        <f t="shared" si="607"/>
        <v>2042.6</v>
      </c>
      <c r="AM2197" s="4"/>
      <c r="AN2197" t="e">
        <f>VLOOKUP([1]!Tabelle13[[#This Row],[Vlookup this ID for freight costs]],$AL$2:$AL$6811,2,FALSE)</f>
        <v>#REF!</v>
      </c>
      <c r="AP2197">
        <v>153.47999999999999</v>
      </c>
      <c r="AQ2197">
        <v>153.47999999999999</v>
      </c>
      <c r="AR2197" s="4">
        <v>16</v>
      </c>
      <c r="AS2197" s="4">
        <v>4</v>
      </c>
      <c r="AT2197" s="4">
        <v>2015</v>
      </c>
      <c r="AU2197" s="4">
        <v>19</v>
      </c>
      <c r="AV2197" s="4">
        <v>4</v>
      </c>
      <c r="AW2197" s="4">
        <v>2015</v>
      </c>
      <c r="AX2197" t="str">
        <f t="shared" si="601"/>
        <v>Delay</v>
      </c>
      <c r="AY2197">
        <f t="shared" si="602"/>
        <v>3</v>
      </c>
    </row>
    <row r="2198" spans="1:51" x14ac:dyDescent="0.2">
      <c r="A2198" s="3">
        <v>19013</v>
      </c>
      <c r="B2198" s="1" t="s">
        <v>168</v>
      </c>
      <c r="C2198" s="1" t="s">
        <v>150</v>
      </c>
      <c r="D2198" s="1" t="s">
        <v>100</v>
      </c>
      <c r="E2198" s="1" t="s">
        <v>53</v>
      </c>
      <c r="F2198" s="1" t="s">
        <v>53</v>
      </c>
      <c r="G2198" s="13" t="s">
        <v>208</v>
      </c>
      <c r="H2198" s="12">
        <v>40414</v>
      </c>
      <c r="I2198" s="12" t="s">
        <v>819</v>
      </c>
      <c r="J2198" s="12">
        <v>40441</v>
      </c>
      <c r="K2198" s="4">
        <v>2754</v>
      </c>
      <c r="L2198" s="1" t="s">
        <v>146</v>
      </c>
      <c r="M2198" s="1" t="s">
        <v>170</v>
      </c>
      <c r="N2198" s="1" t="s">
        <v>171</v>
      </c>
      <c r="O2198" s="1" t="s">
        <v>93</v>
      </c>
      <c r="P2198">
        <v>60</v>
      </c>
      <c r="Q2198">
        <v>33338</v>
      </c>
      <c r="R2198">
        <v>84345.14</v>
      </c>
      <c r="S2198">
        <v>2.5299999999999998</v>
      </c>
      <c r="T2198">
        <v>0.04</v>
      </c>
      <c r="U2198">
        <f t="shared" si="598"/>
        <v>84345.14</v>
      </c>
      <c r="V2198">
        <f t="shared" si="599"/>
        <v>2000280</v>
      </c>
      <c r="W2198" s="1" t="s">
        <v>155</v>
      </c>
      <c r="X2198" s="1" t="s">
        <v>1236</v>
      </c>
      <c r="Y2198" s="1" t="s">
        <v>156</v>
      </c>
      <c r="Z2198" s="3">
        <v>8107</v>
      </c>
      <c r="AA2198" s="4">
        <f t="shared" si="603"/>
        <v>1791</v>
      </c>
      <c r="AB2198" s="4">
        <f t="shared" si="608"/>
        <v>5903.5123624000007</v>
      </c>
      <c r="AC2198" s="4">
        <f t="shared" si="609"/>
        <v>1791</v>
      </c>
      <c r="AD2198" s="4">
        <f t="shared" si="590"/>
        <v>1791</v>
      </c>
      <c r="AE2198" s="4">
        <v>1791</v>
      </c>
      <c r="AF2198" s="4">
        <v>1791</v>
      </c>
      <c r="AG2198" s="4">
        <f t="shared" si="606"/>
        <v>1791</v>
      </c>
      <c r="AI2198" t="e">
        <f t="shared" si="600"/>
        <v>#N/A</v>
      </c>
      <c r="AJ2198">
        <v>1791.42</v>
      </c>
      <c r="AK2198" s="2">
        <v>1791.42</v>
      </c>
      <c r="AL2198" s="2">
        <f t="shared" si="607"/>
        <v>1791.42</v>
      </c>
      <c r="AM2198" s="4"/>
      <c r="AN2198" t="e">
        <f>VLOOKUP([1]!Tabelle13[[#This Row],[Vlookup this ID for freight costs]],$AL$2:$AL$6811,2,FALSE)</f>
        <v>#REF!</v>
      </c>
      <c r="AP2198">
        <v>181.85</v>
      </c>
      <c r="AQ2198">
        <v>181.85</v>
      </c>
      <c r="AR2198" s="4">
        <v>24</v>
      </c>
      <c r="AS2198" s="4">
        <v>8</v>
      </c>
      <c r="AT2198" s="4">
        <v>2010</v>
      </c>
      <c r="AU2198" s="4">
        <v>20</v>
      </c>
      <c r="AV2198" s="4">
        <v>9</v>
      </c>
      <c r="AW2198" s="4">
        <v>2010</v>
      </c>
      <c r="AX2198" t="str">
        <f t="shared" si="601"/>
        <v>Delay</v>
      </c>
      <c r="AY2198">
        <f t="shared" si="602"/>
        <v>27</v>
      </c>
    </row>
    <row r="2199" spans="1:51" x14ac:dyDescent="0.2">
      <c r="A2199" s="3">
        <v>84557</v>
      </c>
      <c r="B2199" s="1" t="s">
        <v>151</v>
      </c>
      <c r="C2199" s="1" t="s">
        <v>65</v>
      </c>
      <c r="D2199" s="1" t="s">
        <v>130</v>
      </c>
      <c r="E2199" s="1" t="s">
        <v>152</v>
      </c>
      <c r="F2199" s="1" t="s">
        <v>152</v>
      </c>
      <c r="G2199" s="13" t="s">
        <v>230</v>
      </c>
      <c r="H2199" s="12">
        <v>40329</v>
      </c>
      <c r="I2199" s="12" t="s">
        <v>377</v>
      </c>
      <c r="J2199" s="12">
        <v>40316</v>
      </c>
      <c r="K2199" s="4">
        <v>2433</v>
      </c>
      <c r="L2199" s="1" t="s">
        <v>146</v>
      </c>
      <c r="M2199" s="1" t="s">
        <v>132</v>
      </c>
      <c r="N2199" s="1" t="s">
        <v>265</v>
      </c>
      <c r="O2199" s="1" t="s">
        <v>93</v>
      </c>
      <c r="P2199">
        <v>60</v>
      </c>
      <c r="Q2199">
        <v>15299</v>
      </c>
      <c r="R2199">
        <v>40695.339999999997</v>
      </c>
      <c r="S2199">
        <v>2.66</v>
      </c>
      <c r="T2199">
        <v>0.04</v>
      </c>
      <c r="U2199">
        <f t="shared" si="598"/>
        <v>40695.340000000004</v>
      </c>
      <c r="V2199">
        <f t="shared" si="599"/>
        <v>917940</v>
      </c>
      <c r="W2199" s="1" t="s">
        <v>155</v>
      </c>
      <c r="X2199" s="1" t="s">
        <v>1236</v>
      </c>
      <c r="Y2199" s="1" t="s">
        <v>156</v>
      </c>
      <c r="Z2199" s="3">
        <v>7726</v>
      </c>
      <c r="AA2199" s="4">
        <f t="shared" si="603"/>
        <v>1792</v>
      </c>
      <c r="AB2199" s="4">
        <f t="shared" si="608"/>
        <v>3923.7717982000004</v>
      </c>
      <c r="AC2199" s="4">
        <f t="shared" si="609"/>
        <v>1792</v>
      </c>
      <c r="AD2199" s="4">
        <f t="shared" ref="AD2199:AD2262" si="610">AVERAGEIFS($AA$2:$AA$6811,$L$2:$L$6811,L2199,$V$2:$V$6811,"&gt;="&amp;(V2199-100), $V$2:$V$6811,"&lt;="&amp;(V2199+100),$AA$2:$AA$6811,"&gt;"&amp;1)</f>
        <v>2714.5</v>
      </c>
      <c r="AE2199" s="4">
        <v>1792</v>
      </c>
      <c r="AF2199" s="4">
        <v>1792</v>
      </c>
      <c r="AG2199" s="4">
        <f t="shared" si="606"/>
        <v>1792</v>
      </c>
      <c r="AI2199" t="e">
        <f t="shared" si="600"/>
        <v>#N/A</v>
      </c>
      <c r="AJ2199">
        <v>9736.1</v>
      </c>
      <c r="AK2199" s="2">
        <v>9736.1</v>
      </c>
      <c r="AL2199" s="2">
        <f t="shared" si="607"/>
        <v>9736.1</v>
      </c>
      <c r="AM2199" s="4"/>
      <c r="AN2199" t="e">
        <f>VLOOKUP([1]!Tabelle13[[#This Row],[Vlookup this ID for freight costs]],$AL$2:$AL$6811,2,FALSE)</f>
        <v>#REF!</v>
      </c>
      <c r="AP2199">
        <v>87.74</v>
      </c>
      <c r="AQ2199">
        <v>87.74</v>
      </c>
      <c r="AR2199" s="4">
        <v>31</v>
      </c>
      <c r="AS2199" s="4">
        <v>5</v>
      </c>
      <c r="AT2199" s="4">
        <v>2010</v>
      </c>
      <c r="AU2199" s="4">
        <v>18</v>
      </c>
      <c r="AV2199" s="4">
        <v>5</v>
      </c>
      <c r="AW2199" s="4">
        <v>2010</v>
      </c>
      <c r="AX2199" t="str">
        <f t="shared" si="601"/>
        <v>No Delay</v>
      </c>
      <c r="AY2199">
        <f t="shared" si="602"/>
        <v>0</v>
      </c>
    </row>
    <row r="2200" spans="1:51" x14ac:dyDescent="0.2">
      <c r="A2200" s="3">
        <v>12558</v>
      </c>
      <c r="B2200" s="1" t="s">
        <v>350</v>
      </c>
      <c r="C2200" s="1" t="s">
        <v>65</v>
      </c>
      <c r="D2200" s="1" t="s">
        <v>130</v>
      </c>
      <c r="E2200" s="1" t="s">
        <v>152</v>
      </c>
      <c r="F2200" s="1" t="s">
        <v>152</v>
      </c>
      <c r="G2200" s="13" t="s">
        <v>166</v>
      </c>
      <c r="H2200" s="12">
        <v>39891</v>
      </c>
      <c r="I2200" s="12" t="s">
        <v>166</v>
      </c>
      <c r="J2200" s="12">
        <v>39891</v>
      </c>
      <c r="K2200" s="4">
        <v>1417</v>
      </c>
      <c r="L2200" s="1" t="s">
        <v>146</v>
      </c>
      <c r="M2200" s="1" t="s">
        <v>132</v>
      </c>
      <c r="N2200" s="1" t="s">
        <v>154</v>
      </c>
      <c r="O2200" s="1" t="s">
        <v>93</v>
      </c>
      <c r="P2200">
        <v>60</v>
      </c>
      <c r="Q2200">
        <v>15944</v>
      </c>
      <c r="R2200">
        <v>181761.6</v>
      </c>
      <c r="S2200">
        <v>11.4</v>
      </c>
      <c r="T2200">
        <v>0.19</v>
      </c>
      <c r="U2200">
        <f t="shared" si="598"/>
        <v>181761.6</v>
      </c>
      <c r="V2200">
        <f t="shared" si="599"/>
        <v>956640</v>
      </c>
      <c r="W2200" s="1" t="s">
        <v>155</v>
      </c>
      <c r="X2200" s="1" t="s">
        <v>1236</v>
      </c>
      <c r="Y2200" s="1" t="s">
        <v>156</v>
      </c>
      <c r="Z2200" s="3">
        <v>7726</v>
      </c>
      <c r="AA2200" s="4">
        <f t="shared" si="603"/>
        <v>1793</v>
      </c>
      <c r="AB2200" s="4">
        <f t="shared" si="608"/>
        <v>3994.5591291999999</v>
      </c>
      <c r="AC2200" s="4">
        <f t="shared" si="609"/>
        <v>1793</v>
      </c>
      <c r="AD2200" s="4">
        <f t="shared" si="610"/>
        <v>1793</v>
      </c>
      <c r="AE2200" s="4">
        <v>1793</v>
      </c>
      <c r="AF2200" s="4">
        <v>1793</v>
      </c>
      <c r="AG2200" s="4">
        <f t="shared" si="606"/>
        <v>1793</v>
      </c>
      <c r="AI2200" t="e">
        <f t="shared" si="600"/>
        <v>#N/A</v>
      </c>
      <c r="AJ2200">
        <v>11492.86</v>
      </c>
      <c r="AK2200" s="2">
        <v>11492.86</v>
      </c>
      <c r="AL2200" s="2">
        <f t="shared" si="607"/>
        <v>11492.86</v>
      </c>
      <c r="AM2200" s="4"/>
      <c r="AN2200" t="e">
        <f>VLOOKUP([1]!Tabelle13[[#This Row],[Vlookup this ID for freight costs]],$AL$2:$AL$6811,2,FALSE)</f>
        <v>#REF!</v>
      </c>
      <c r="AP2200">
        <v>356.25</v>
      </c>
      <c r="AQ2200">
        <v>356.25</v>
      </c>
      <c r="AR2200" s="4">
        <v>19</v>
      </c>
      <c r="AS2200" s="4">
        <v>4</v>
      </c>
      <c r="AT2200" s="4">
        <v>2009</v>
      </c>
      <c r="AU2200" s="4">
        <v>19</v>
      </c>
      <c r="AV2200" s="4">
        <v>4</v>
      </c>
      <c r="AW2200" s="4">
        <v>2009</v>
      </c>
      <c r="AX2200" t="str">
        <f t="shared" si="601"/>
        <v>No Delay</v>
      </c>
      <c r="AY2200">
        <f t="shared" si="602"/>
        <v>0</v>
      </c>
    </row>
    <row r="2201" spans="1:51" x14ac:dyDescent="0.2">
      <c r="A2201" s="3">
        <v>84679</v>
      </c>
      <c r="B2201" s="1" t="s">
        <v>151</v>
      </c>
      <c r="C2201" s="1" t="s">
        <v>65</v>
      </c>
      <c r="D2201" s="1" t="s">
        <v>130</v>
      </c>
      <c r="E2201" s="1" t="s">
        <v>152</v>
      </c>
      <c r="F2201" s="1" t="s">
        <v>152</v>
      </c>
      <c r="G2201" s="13" t="s">
        <v>1845</v>
      </c>
      <c r="H2201" s="12">
        <v>40984</v>
      </c>
      <c r="I2201" s="12" t="s">
        <v>1846</v>
      </c>
      <c r="J2201" s="12">
        <v>40829</v>
      </c>
      <c r="K2201" s="4">
        <v>3518</v>
      </c>
      <c r="L2201" s="1" t="s">
        <v>146</v>
      </c>
      <c r="M2201" s="1" t="s">
        <v>132</v>
      </c>
      <c r="N2201" s="1" t="s">
        <v>238</v>
      </c>
      <c r="O2201" s="1" t="s">
        <v>93</v>
      </c>
      <c r="P2201">
        <v>30</v>
      </c>
      <c r="Q2201">
        <v>18354</v>
      </c>
      <c r="R2201">
        <v>151053.42000000001</v>
      </c>
      <c r="S2201">
        <v>8.23</v>
      </c>
      <c r="T2201">
        <v>0.27</v>
      </c>
      <c r="U2201">
        <f t="shared" si="598"/>
        <v>151053.42000000001</v>
      </c>
      <c r="V2201">
        <f t="shared" si="599"/>
        <v>550620</v>
      </c>
      <c r="W2201" s="1" t="s">
        <v>160</v>
      </c>
      <c r="X2201" s="1" t="s">
        <v>1236</v>
      </c>
      <c r="Y2201" s="1" t="s">
        <v>161</v>
      </c>
      <c r="Z2201" s="3">
        <v>7348</v>
      </c>
      <c r="AA2201" s="4">
        <f t="shared" si="603"/>
        <v>1794</v>
      </c>
      <c r="AB2201" s="4">
        <f t="shared" si="608"/>
        <v>4259.0513271999998</v>
      </c>
      <c r="AC2201" s="4">
        <f t="shared" si="609"/>
        <v>1794</v>
      </c>
      <c r="AD2201" s="4">
        <f t="shared" si="610"/>
        <v>1794</v>
      </c>
      <c r="AE2201" s="4">
        <v>1794</v>
      </c>
      <c r="AF2201" s="4">
        <v>1794</v>
      </c>
      <c r="AG2201" s="4">
        <f t="shared" si="606"/>
        <v>1794</v>
      </c>
      <c r="AI2201" t="e">
        <f t="shared" si="600"/>
        <v>#N/A</v>
      </c>
      <c r="AJ2201">
        <v>21326.7</v>
      </c>
      <c r="AK2201" s="2">
        <v>21326.7</v>
      </c>
      <c r="AL2201" s="2">
        <f t="shared" si="607"/>
        <v>21326.7</v>
      </c>
      <c r="AM2201" s="4"/>
      <c r="AN2201" t="e">
        <f>VLOOKUP([1]!Tabelle13[[#This Row],[Vlookup this ID for freight costs]],$AL$2:$AL$6811,2,FALSE)</f>
        <v>#REF!</v>
      </c>
      <c r="AP2201">
        <v>249.24</v>
      </c>
      <c r="AQ2201">
        <v>249.24</v>
      </c>
      <c r="AR2201" s="4">
        <v>16</v>
      </c>
      <c r="AS2201" s="4">
        <v>4</v>
      </c>
      <c r="AT2201" s="4">
        <v>2012</v>
      </c>
      <c r="AU2201" s="4">
        <v>13</v>
      </c>
      <c r="AV2201" s="4">
        <v>10</v>
      </c>
      <c r="AW2201" s="4">
        <v>2011</v>
      </c>
      <c r="AX2201" t="str">
        <f t="shared" si="601"/>
        <v>No Delay</v>
      </c>
      <c r="AY2201">
        <f t="shared" si="602"/>
        <v>0</v>
      </c>
    </row>
    <row r="2202" spans="1:51" x14ac:dyDescent="0.2">
      <c r="A2202" s="3">
        <v>28333</v>
      </c>
      <c r="B2202" s="1" t="s">
        <v>1138</v>
      </c>
      <c r="C2202" s="1" t="s">
        <v>65</v>
      </c>
      <c r="D2202" s="1" t="s">
        <v>100</v>
      </c>
      <c r="E2202" s="1" t="s">
        <v>53</v>
      </c>
      <c r="F2202" s="1" t="s">
        <v>53</v>
      </c>
      <c r="G2202" s="13" t="s">
        <v>1847</v>
      </c>
      <c r="H2202" s="12">
        <v>42149</v>
      </c>
      <c r="I2202" s="12" t="s">
        <v>834</v>
      </c>
      <c r="J2202" s="12">
        <v>42150</v>
      </c>
      <c r="K2202" s="4">
        <v>6584</v>
      </c>
      <c r="L2202" s="1" t="s">
        <v>56</v>
      </c>
      <c r="M2202" s="1" t="s">
        <v>110</v>
      </c>
      <c r="N2202" s="1" t="s">
        <v>58</v>
      </c>
      <c r="O2202" s="1" t="s">
        <v>59</v>
      </c>
      <c r="P2202">
        <v>100</v>
      </c>
      <c r="Q2202">
        <v>6107</v>
      </c>
      <c r="R2202">
        <v>407642.25</v>
      </c>
      <c r="S2202">
        <v>66.75</v>
      </c>
      <c r="T2202">
        <v>0.67</v>
      </c>
      <c r="U2202">
        <f t="shared" si="598"/>
        <v>407642.25</v>
      </c>
      <c r="V2202">
        <f t="shared" si="599"/>
        <v>610700</v>
      </c>
      <c r="W2202" s="1" t="s">
        <v>85</v>
      </c>
      <c r="X2202" s="1" t="s">
        <v>1236</v>
      </c>
      <c r="Y2202" s="1" t="s">
        <v>86</v>
      </c>
      <c r="Z2202" s="4">
        <v>7373</v>
      </c>
      <c r="AA2202" s="4">
        <f>AB2202</f>
        <v>2291.0171202322499</v>
      </c>
      <c r="AB2202" s="2">
        <f xml:space="preserve"> 499.719501971+0.138671589*Q2202-4.826180831*P2202+0.003500737*R2202</f>
        <v>2291.0171202322499</v>
      </c>
      <c r="AC2202" s="4">
        <f>AD2202</f>
        <v>2291.0171202322499</v>
      </c>
      <c r="AD2202" s="4">
        <f t="shared" si="610"/>
        <v>2291.0171202322499</v>
      </c>
      <c r="AE2202" s="4" t="s">
        <v>62</v>
      </c>
      <c r="AG2202" s="4" t="str">
        <f t="shared" si="606"/>
        <v>Weight Captured Separately</v>
      </c>
      <c r="AI2202" t="e">
        <f t="shared" si="600"/>
        <v>#N/A</v>
      </c>
      <c r="AJ2202" t="s">
        <v>81</v>
      </c>
      <c r="AK2202" s="2"/>
      <c r="AL2202" s="2" t="str">
        <f t="shared" si="607"/>
        <v>Freight Included in Commodity Cost</v>
      </c>
      <c r="AM2202" s="4"/>
      <c r="AN2202" t="e">
        <f>VLOOKUP([1]!Tabelle13[[#This Row],[Vlookup this ID for freight costs]],$AL$2:$AL$6811,2,FALSE)</f>
        <v>#REF!</v>
      </c>
      <c r="AO2202">
        <f>IF(AK:AK="",AC:AC*6.242+1.383 -2.844 + 3.145 -2.265  -2.026,AK:AK)</f>
        <v>14297.921864489706</v>
      </c>
      <c r="AP2202">
        <v>479.79</v>
      </c>
      <c r="AQ2202">
        <v>479.79</v>
      </c>
      <c r="AR2202" s="4">
        <v>25</v>
      </c>
      <c r="AS2202" s="4">
        <v>5</v>
      </c>
      <c r="AT2202" s="4">
        <v>2015</v>
      </c>
      <c r="AU2202" s="4">
        <v>26</v>
      </c>
      <c r="AV2202" s="4">
        <v>5</v>
      </c>
      <c r="AW2202" s="4">
        <v>2015</v>
      </c>
      <c r="AX2202" t="str">
        <f t="shared" si="601"/>
        <v>Delay</v>
      </c>
      <c r="AY2202">
        <f t="shared" si="602"/>
        <v>1</v>
      </c>
    </row>
    <row r="2203" spans="1:51" x14ac:dyDescent="0.2">
      <c r="A2203" s="3">
        <v>83178</v>
      </c>
      <c r="B2203" s="1" t="s">
        <v>175</v>
      </c>
      <c r="C2203" s="1" t="s">
        <v>165</v>
      </c>
      <c r="D2203" s="1" t="s">
        <v>130</v>
      </c>
      <c r="E2203" s="1" t="s">
        <v>101</v>
      </c>
      <c r="F2203" s="1" t="s">
        <v>101</v>
      </c>
      <c r="G2203" s="13" t="s">
        <v>628</v>
      </c>
      <c r="H2203" s="12">
        <v>41593</v>
      </c>
      <c r="I2203" s="12" t="s">
        <v>696</v>
      </c>
      <c r="J2203" s="12">
        <v>41659</v>
      </c>
      <c r="K2203" s="4">
        <v>5201</v>
      </c>
      <c r="L2203" s="1" t="s">
        <v>146</v>
      </c>
      <c r="M2203" s="1" t="s">
        <v>132</v>
      </c>
      <c r="N2203" s="1" t="s">
        <v>392</v>
      </c>
      <c r="O2203" s="1" t="s">
        <v>393</v>
      </c>
      <c r="P2203">
        <v>120</v>
      </c>
      <c r="Q2203">
        <v>8760</v>
      </c>
      <c r="R2203">
        <v>177127.2</v>
      </c>
      <c r="S2203">
        <v>20.22</v>
      </c>
      <c r="T2203">
        <v>0.17</v>
      </c>
      <c r="U2203">
        <f t="shared" si="598"/>
        <v>177127.19999999998</v>
      </c>
      <c r="V2203">
        <f t="shared" si="599"/>
        <v>1051200</v>
      </c>
      <c r="W2203" s="1" t="s">
        <v>394</v>
      </c>
      <c r="X2203" s="1" t="s">
        <v>112</v>
      </c>
      <c r="Y2203" s="1" t="s">
        <v>112</v>
      </c>
      <c r="Z2203" s="3">
        <v>9175</v>
      </c>
      <c r="AA2203" s="4">
        <f t="shared" si="603"/>
        <v>1798</v>
      </c>
      <c r="AB2203" s="4">
        <f t="shared" ref="AB2203:AB2234" si="611" xml:space="preserve"> 2244.740206  + 0.1097478*Q2203</f>
        <v>3206.1309339999998</v>
      </c>
      <c r="AC2203" s="4">
        <f t="shared" ref="AC2203:AC2234" si="612">AF2203</f>
        <v>1798</v>
      </c>
      <c r="AD2203" s="4">
        <f t="shared" si="610"/>
        <v>5584</v>
      </c>
      <c r="AE2203" s="4">
        <v>1798</v>
      </c>
      <c r="AF2203" s="4">
        <v>1798</v>
      </c>
      <c r="AG2203" s="4">
        <f t="shared" si="606"/>
        <v>1798</v>
      </c>
      <c r="AI2203" t="e">
        <f t="shared" si="600"/>
        <v>#N/A</v>
      </c>
      <c r="AJ2203">
        <v>5856.65</v>
      </c>
      <c r="AK2203" s="2">
        <v>5856.65</v>
      </c>
      <c r="AL2203" s="2">
        <f t="shared" si="607"/>
        <v>5856.65</v>
      </c>
      <c r="AM2203" s="4"/>
      <c r="AN2203" t="e">
        <f>VLOOKUP([1]!Tabelle13[[#This Row],[Vlookup this ID for freight costs]],$AL$2:$AL$6811,2,FALSE)</f>
        <v>#REF!</v>
      </c>
      <c r="AP2203">
        <v>219.11</v>
      </c>
      <c r="AQ2203">
        <v>219.11</v>
      </c>
      <c r="AR2203" s="4">
        <v>15</v>
      </c>
      <c r="AS2203" s="4">
        <v>11</v>
      </c>
      <c r="AT2203" s="4">
        <v>2013</v>
      </c>
      <c r="AU2203" s="4">
        <v>20</v>
      </c>
      <c r="AV2203" s="4">
        <v>1</v>
      </c>
      <c r="AW2203" s="4">
        <v>2014</v>
      </c>
      <c r="AX2203" t="str">
        <f t="shared" si="601"/>
        <v>Delay</v>
      </c>
      <c r="AY2203">
        <f t="shared" si="602"/>
        <v>66</v>
      </c>
    </row>
    <row r="2204" spans="1:51" x14ac:dyDescent="0.2">
      <c r="A2204" s="3">
        <v>85129</v>
      </c>
      <c r="B2204" s="1" t="s">
        <v>151</v>
      </c>
      <c r="C2204" s="1" t="s">
        <v>65</v>
      </c>
      <c r="D2204" s="1" t="s">
        <v>130</v>
      </c>
      <c r="E2204" s="1" t="s">
        <v>53</v>
      </c>
      <c r="F2204" s="1" t="s">
        <v>53</v>
      </c>
      <c r="G2204" s="13" t="s">
        <v>189</v>
      </c>
      <c r="H2204" s="12">
        <v>40374</v>
      </c>
      <c r="I2204" s="12" t="s">
        <v>190</v>
      </c>
      <c r="J2204" s="12">
        <v>40357</v>
      </c>
      <c r="K2204" s="4">
        <v>2584</v>
      </c>
      <c r="L2204" s="1" t="s">
        <v>146</v>
      </c>
      <c r="M2204" s="1" t="s">
        <v>132</v>
      </c>
      <c r="N2204" s="1" t="s">
        <v>238</v>
      </c>
      <c r="O2204" s="1" t="s">
        <v>93</v>
      </c>
      <c r="P2204">
        <v>30</v>
      </c>
      <c r="Q2204">
        <v>20000</v>
      </c>
      <c r="R2204">
        <v>200000</v>
      </c>
      <c r="S2204">
        <v>10</v>
      </c>
      <c r="T2204">
        <v>0.33</v>
      </c>
      <c r="U2204">
        <f t="shared" si="598"/>
        <v>200000</v>
      </c>
      <c r="V2204">
        <f t="shared" si="599"/>
        <v>600000</v>
      </c>
      <c r="W2204" s="1" t="s">
        <v>160</v>
      </c>
      <c r="X2204" s="1" t="s">
        <v>1236</v>
      </c>
      <c r="Y2204" s="1" t="s">
        <v>161</v>
      </c>
      <c r="Z2204" s="3">
        <v>7348</v>
      </c>
      <c r="AA2204" s="4">
        <f t="shared" si="603"/>
        <v>1801</v>
      </c>
      <c r="AB2204" s="4">
        <f t="shared" si="611"/>
        <v>4439.6962060000005</v>
      </c>
      <c r="AC2204" s="4">
        <f t="shared" si="612"/>
        <v>1801</v>
      </c>
      <c r="AD2204" s="4">
        <f t="shared" si="610"/>
        <v>2327.143150923077</v>
      </c>
      <c r="AE2204" s="4">
        <v>1801</v>
      </c>
      <c r="AF2204" s="4">
        <v>1801</v>
      </c>
      <c r="AG2204" s="4">
        <f t="shared" si="606"/>
        <v>1801</v>
      </c>
      <c r="AI2204" t="e">
        <f t="shared" si="600"/>
        <v>#N/A</v>
      </c>
      <c r="AJ2204" t="s">
        <v>81</v>
      </c>
      <c r="AK2204" s="2"/>
      <c r="AL2204" s="2" t="str">
        <f t="shared" si="607"/>
        <v>Freight Included in Commodity Cost</v>
      </c>
      <c r="AM2204" s="4"/>
      <c r="AN2204" t="e">
        <f>VLOOKUP([1]!Tabelle13[[#This Row],[Vlookup this ID for freight costs]],$AL$2:$AL$6811,2,FALSE)</f>
        <v>#REF!</v>
      </c>
      <c r="AP2204">
        <v>431.2</v>
      </c>
      <c r="AQ2204">
        <v>431.2</v>
      </c>
      <c r="AR2204" s="4">
        <v>15</v>
      </c>
      <c r="AS2204" s="4">
        <v>7</v>
      </c>
      <c r="AT2204" s="4">
        <v>2010</v>
      </c>
      <c r="AU2204" s="4">
        <v>28</v>
      </c>
      <c r="AV2204" s="4">
        <v>6</v>
      </c>
      <c r="AW2204" s="4">
        <v>2010</v>
      </c>
      <c r="AX2204" t="str">
        <f t="shared" si="601"/>
        <v>No Delay</v>
      </c>
      <c r="AY2204">
        <f t="shared" si="602"/>
        <v>0</v>
      </c>
    </row>
    <row r="2205" spans="1:51" x14ac:dyDescent="0.2">
      <c r="A2205" s="3">
        <v>11741</v>
      </c>
      <c r="B2205" s="1" t="s">
        <v>98</v>
      </c>
      <c r="C2205" s="1" t="s">
        <v>99</v>
      </c>
      <c r="D2205" s="1" t="s">
        <v>130</v>
      </c>
      <c r="E2205" s="1" t="s">
        <v>53</v>
      </c>
      <c r="F2205" s="1" t="s">
        <v>53</v>
      </c>
      <c r="G2205" s="13" t="s">
        <v>482</v>
      </c>
      <c r="H2205" s="12">
        <v>39316</v>
      </c>
      <c r="I2205" s="12" t="s">
        <v>482</v>
      </c>
      <c r="J2205" s="12">
        <v>39316</v>
      </c>
      <c r="K2205" s="4">
        <v>309</v>
      </c>
      <c r="L2205" s="1" t="s">
        <v>146</v>
      </c>
      <c r="M2205" s="1" t="s">
        <v>132</v>
      </c>
      <c r="N2205" s="1" t="s">
        <v>265</v>
      </c>
      <c r="O2205" s="1" t="s">
        <v>93</v>
      </c>
      <c r="P2205">
        <v>60</v>
      </c>
      <c r="Q2205">
        <v>11807</v>
      </c>
      <c r="R2205">
        <v>42150.99</v>
      </c>
      <c r="S2205">
        <v>3.57</v>
      </c>
      <c r="T2205">
        <v>0.06</v>
      </c>
      <c r="U2205">
        <f t="shared" si="598"/>
        <v>42150.99</v>
      </c>
      <c r="V2205">
        <f t="shared" si="599"/>
        <v>708420</v>
      </c>
      <c r="W2205" s="1" t="s">
        <v>155</v>
      </c>
      <c r="X2205" s="1" t="s">
        <v>1236</v>
      </c>
      <c r="Y2205" s="1" t="s">
        <v>156</v>
      </c>
      <c r="Z2205" s="3">
        <v>5565</v>
      </c>
      <c r="AA2205" s="4">
        <f t="shared" si="603"/>
        <v>1802</v>
      </c>
      <c r="AB2205" s="4">
        <f t="shared" si="611"/>
        <v>3540.5324805999999</v>
      </c>
      <c r="AC2205" s="4">
        <f t="shared" si="612"/>
        <v>1802</v>
      </c>
      <c r="AD2205" s="4">
        <f t="shared" si="610"/>
        <v>1426</v>
      </c>
      <c r="AE2205" s="4">
        <v>1802</v>
      </c>
      <c r="AF2205" s="4">
        <v>1802</v>
      </c>
      <c r="AG2205" s="4">
        <f t="shared" si="606"/>
        <v>1802</v>
      </c>
      <c r="AH2205" s="4">
        <v>84526</v>
      </c>
      <c r="AI2205">
        <f t="shared" si="600"/>
        <v>5134</v>
      </c>
      <c r="AJ2205">
        <v>3267</v>
      </c>
      <c r="AK2205" s="2">
        <v>3267</v>
      </c>
      <c r="AL2205" s="2">
        <f t="shared" si="607"/>
        <v>3267</v>
      </c>
      <c r="AM2205" s="4"/>
      <c r="AN2205" t="e">
        <f>VLOOKUP([1]!Tabelle13[[#This Row],[Vlookup this ID for freight costs]],$AL$2:$AL$6811,2,FALSE)</f>
        <v>#REF!</v>
      </c>
      <c r="AP2205">
        <v>67.44</v>
      </c>
      <c r="AQ2205">
        <v>67.44</v>
      </c>
      <c r="AR2205" s="4">
        <v>22</v>
      </c>
      <c r="AS2205" s="4">
        <v>8</v>
      </c>
      <c r="AT2205" s="4">
        <v>2007</v>
      </c>
      <c r="AU2205" s="4">
        <v>22</v>
      </c>
      <c r="AV2205" s="4">
        <v>8</v>
      </c>
      <c r="AW2205" s="4">
        <v>2007</v>
      </c>
      <c r="AX2205" t="str">
        <f t="shared" si="601"/>
        <v>No Delay</v>
      </c>
      <c r="AY2205">
        <f t="shared" si="602"/>
        <v>0</v>
      </c>
    </row>
    <row r="2206" spans="1:51" x14ac:dyDescent="0.2">
      <c r="A2206" s="3">
        <v>84057</v>
      </c>
      <c r="B2206" s="1" t="s">
        <v>50</v>
      </c>
      <c r="C2206" s="1" t="s">
        <v>51</v>
      </c>
      <c r="D2206" s="1" t="s">
        <v>130</v>
      </c>
      <c r="E2206" s="1" t="s">
        <v>101</v>
      </c>
      <c r="F2206" s="1" t="s">
        <v>101</v>
      </c>
      <c r="G2206" s="13" t="s">
        <v>455</v>
      </c>
      <c r="H2206" s="12">
        <v>40612</v>
      </c>
      <c r="I2206" s="12" t="s">
        <v>1019</v>
      </c>
      <c r="J2206" s="12">
        <v>40604</v>
      </c>
      <c r="K2206" s="4">
        <v>3041</v>
      </c>
      <c r="L2206" s="1" t="s">
        <v>146</v>
      </c>
      <c r="M2206" s="1" t="s">
        <v>132</v>
      </c>
      <c r="N2206" s="1" t="s">
        <v>206</v>
      </c>
      <c r="O2206" s="1" t="s">
        <v>93</v>
      </c>
      <c r="P2206">
        <v>60</v>
      </c>
      <c r="Q2206">
        <v>23448</v>
      </c>
      <c r="R2206">
        <v>76909.440000000002</v>
      </c>
      <c r="S2206">
        <v>3.28</v>
      </c>
      <c r="T2206">
        <v>0.05</v>
      </c>
      <c r="U2206">
        <f t="shared" si="598"/>
        <v>76909.440000000002</v>
      </c>
      <c r="V2206">
        <f t="shared" si="599"/>
        <v>1406880</v>
      </c>
      <c r="W2206" s="1" t="s">
        <v>204</v>
      </c>
      <c r="X2206" s="1" t="s">
        <v>1236</v>
      </c>
      <c r="Y2206" s="1" t="s">
        <v>205</v>
      </c>
      <c r="Z2206" s="3">
        <v>14749</v>
      </c>
      <c r="AA2206" s="4">
        <f t="shared" si="603"/>
        <v>1804</v>
      </c>
      <c r="AB2206" s="4">
        <f t="shared" si="611"/>
        <v>4818.1066203999999</v>
      </c>
      <c r="AC2206" s="4">
        <f t="shared" si="612"/>
        <v>1804</v>
      </c>
      <c r="AD2206" s="4">
        <f t="shared" si="610"/>
        <v>1804</v>
      </c>
      <c r="AE2206" s="4">
        <v>1804</v>
      </c>
      <c r="AF2206" s="4">
        <v>1804</v>
      </c>
      <c r="AG2206" s="4">
        <f t="shared" si="606"/>
        <v>1804</v>
      </c>
      <c r="AI2206" t="e">
        <f t="shared" si="600"/>
        <v>#N/A</v>
      </c>
      <c r="AJ2206">
        <v>4815.8</v>
      </c>
      <c r="AK2206" s="2">
        <v>4815.8</v>
      </c>
      <c r="AL2206" s="2">
        <f t="shared" si="607"/>
        <v>4815.8</v>
      </c>
      <c r="AM2206" s="4"/>
      <c r="AN2206" t="e">
        <f>VLOOKUP([1]!Tabelle13[[#This Row],[Vlookup this ID for freight costs]],$AL$2:$AL$6811,2,FALSE)</f>
        <v>#REF!</v>
      </c>
      <c r="AP2206">
        <v>165.82</v>
      </c>
      <c r="AQ2206">
        <v>165.82</v>
      </c>
      <c r="AR2206" s="4">
        <v>10</v>
      </c>
      <c r="AS2206" s="4">
        <v>4</v>
      </c>
      <c r="AT2206" s="4">
        <v>2011</v>
      </c>
      <c r="AU2206" s="4">
        <v>2</v>
      </c>
      <c r="AV2206" s="4">
        <v>4</v>
      </c>
      <c r="AW2206" s="4">
        <v>2011</v>
      </c>
      <c r="AX2206" t="str">
        <f t="shared" si="601"/>
        <v>No Delay</v>
      </c>
      <c r="AY2206">
        <f t="shared" si="602"/>
        <v>0</v>
      </c>
    </row>
    <row r="2207" spans="1:51" x14ac:dyDescent="0.2">
      <c r="A2207" s="3">
        <v>82873</v>
      </c>
      <c r="B2207" s="1" t="s">
        <v>215</v>
      </c>
      <c r="C2207" s="1" t="s">
        <v>89</v>
      </c>
      <c r="D2207" s="1" t="s">
        <v>130</v>
      </c>
      <c r="E2207" s="1" t="s">
        <v>53</v>
      </c>
      <c r="F2207" s="1" t="s">
        <v>53</v>
      </c>
      <c r="G2207" s="13" t="s">
        <v>229</v>
      </c>
      <c r="H2207" s="12">
        <v>40280</v>
      </c>
      <c r="I2207" s="12" t="s">
        <v>312</v>
      </c>
      <c r="J2207" s="12">
        <v>40276</v>
      </c>
      <c r="K2207" s="4">
        <v>2345</v>
      </c>
      <c r="L2207" s="1" t="s">
        <v>146</v>
      </c>
      <c r="M2207" s="1" t="s">
        <v>132</v>
      </c>
      <c r="N2207" s="1" t="s">
        <v>275</v>
      </c>
      <c r="O2207" s="1" t="s">
        <v>93</v>
      </c>
      <c r="P2207">
        <v>60</v>
      </c>
      <c r="Q2207">
        <v>20000</v>
      </c>
      <c r="R2207">
        <v>175200</v>
      </c>
      <c r="S2207">
        <v>8.76</v>
      </c>
      <c r="T2207">
        <v>0.15</v>
      </c>
      <c r="U2207">
        <f t="shared" si="598"/>
        <v>175200</v>
      </c>
      <c r="V2207">
        <f t="shared" si="599"/>
        <v>1200000</v>
      </c>
      <c r="W2207" s="1" t="s">
        <v>155</v>
      </c>
      <c r="X2207" s="1" t="s">
        <v>1236</v>
      </c>
      <c r="Y2207" s="1" t="s">
        <v>156</v>
      </c>
      <c r="Z2207" s="3">
        <v>9211</v>
      </c>
      <c r="AA2207" s="4">
        <f t="shared" si="603"/>
        <v>1807</v>
      </c>
      <c r="AB2207" s="4">
        <f t="shared" si="611"/>
        <v>4439.6962060000005</v>
      </c>
      <c r="AC2207" s="4">
        <f t="shared" si="612"/>
        <v>1807</v>
      </c>
      <c r="AD2207" s="4">
        <f t="shared" si="610"/>
        <v>3737.3055555555557</v>
      </c>
      <c r="AE2207" s="4">
        <v>1807</v>
      </c>
      <c r="AF2207" s="4">
        <v>1807</v>
      </c>
      <c r="AG2207" s="4">
        <f t="shared" si="606"/>
        <v>1807</v>
      </c>
      <c r="AI2207" t="e">
        <f t="shared" si="600"/>
        <v>#N/A</v>
      </c>
      <c r="AJ2207">
        <v>21347.200000000001</v>
      </c>
      <c r="AK2207" s="2">
        <v>21347.200000000001</v>
      </c>
      <c r="AL2207" s="2">
        <f t="shared" si="607"/>
        <v>21347.200000000001</v>
      </c>
      <c r="AM2207" s="4"/>
      <c r="AN2207" t="e">
        <f>VLOOKUP([1]!Tabelle13[[#This Row],[Vlookup this ID for freight costs]],$AL$2:$AL$6811,2,FALSE)</f>
        <v>#REF!</v>
      </c>
      <c r="AP2207">
        <v>343.39</v>
      </c>
      <c r="AQ2207">
        <v>343.39</v>
      </c>
      <c r="AR2207" s="4">
        <v>12</v>
      </c>
      <c r="AS2207" s="4">
        <v>4</v>
      </c>
      <c r="AT2207" s="4">
        <v>2010</v>
      </c>
      <c r="AU2207" s="4">
        <v>8</v>
      </c>
      <c r="AV2207" s="4">
        <v>4</v>
      </c>
      <c r="AW2207" s="4">
        <v>2010</v>
      </c>
      <c r="AX2207" t="str">
        <f t="shared" si="601"/>
        <v>No Delay</v>
      </c>
      <c r="AY2207">
        <f t="shared" si="602"/>
        <v>0</v>
      </c>
    </row>
    <row r="2208" spans="1:51" x14ac:dyDescent="0.2">
      <c r="A2208" s="3">
        <v>52871</v>
      </c>
      <c r="B2208" s="1" t="s">
        <v>168</v>
      </c>
      <c r="C2208" s="1" t="s">
        <v>150</v>
      </c>
      <c r="D2208" s="1" t="s">
        <v>100</v>
      </c>
      <c r="E2208" s="1" t="s">
        <v>53</v>
      </c>
      <c r="F2208" s="1" t="s">
        <v>53</v>
      </c>
      <c r="G2208" s="13" t="s">
        <v>208</v>
      </c>
      <c r="H2208" s="12">
        <v>40414</v>
      </c>
      <c r="I2208" s="12" t="s">
        <v>819</v>
      </c>
      <c r="J2208" s="12">
        <v>40441</v>
      </c>
      <c r="K2208" s="4">
        <v>2757</v>
      </c>
      <c r="L2208" s="1" t="s">
        <v>146</v>
      </c>
      <c r="M2208" s="1" t="s">
        <v>170</v>
      </c>
      <c r="N2208" s="1" t="s">
        <v>171</v>
      </c>
      <c r="O2208" s="1" t="s">
        <v>93</v>
      </c>
      <c r="P2208">
        <v>60</v>
      </c>
      <c r="Q2208">
        <v>33711</v>
      </c>
      <c r="R2208">
        <v>85288.83</v>
      </c>
      <c r="S2208">
        <v>2.5299999999999998</v>
      </c>
      <c r="T2208">
        <v>0.04</v>
      </c>
      <c r="U2208">
        <f t="shared" si="598"/>
        <v>85288.829999999987</v>
      </c>
      <c r="V2208">
        <f t="shared" si="599"/>
        <v>2022660</v>
      </c>
      <c r="W2208" s="1" t="s">
        <v>155</v>
      </c>
      <c r="X2208" s="1" t="s">
        <v>1236</v>
      </c>
      <c r="Y2208" s="1" t="s">
        <v>156</v>
      </c>
      <c r="Z2208" s="3">
        <v>8107</v>
      </c>
      <c r="AA2208" s="4">
        <f t="shared" si="603"/>
        <v>1810</v>
      </c>
      <c r="AB2208" s="4">
        <f t="shared" si="611"/>
        <v>5944.4482918000003</v>
      </c>
      <c r="AC2208" s="4">
        <f t="shared" si="612"/>
        <v>1810</v>
      </c>
      <c r="AD2208" s="4">
        <f t="shared" si="610"/>
        <v>1810</v>
      </c>
      <c r="AE2208" s="4">
        <v>1810</v>
      </c>
      <c r="AF2208" s="4">
        <v>1810</v>
      </c>
      <c r="AG2208" s="4">
        <f t="shared" si="606"/>
        <v>1810</v>
      </c>
      <c r="AI2208" t="e">
        <f t="shared" si="600"/>
        <v>#N/A</v>
      </c>
      <c r="AJ2208">
        <v>2016.42</v>
      </c>
      <c r="AK2208" s="2">
        <v>2016.42</v>
      </c>
      <c r="AL2208" s="2">
        <f t="shared" si="607"/>
        <v>2016.42</v>
      </c>
      <c r="AM2208" s="4"/>
      <c r="AN2208" t="e">
        <f>VLOOKUP([1]!Tabelle13[[#This Row],[Vlookup this ID for freight costs]],$AL$2:$AL$6811,2,FALSE)</f>
        <v>#REF!</v>
      </c>
      <c r="AP2208">
        <v>183.88</v>
      </c>
      <c r="AQ2208">
        <v>183.88</v>
      </c>
      <c r="AR2208" s="4">
        <v>24</v>
      </c>
      <c r="AS2208" s="4">
        <v>8</v>
      </c>
      <c r="AT2208" s="4">
        <v>2010</v>
      </c>
      <c r="AU2208" s="4">
        <v>20</v>
      </c>
      <c r="AV2208" s="4">
        <v>9</v>
      </c>
      <c r="AW2208" s="4">
        <v>2010</v>
      </c>
      <c r="AX2208" t="str">
        <f t="shared" si="601"/>
        <v>Delay</v>
      </c>
      <c r="AY2208">
        <f t="shared" si="602"/>
        <v>27</v>
      </c>
    </row>
    <row r="2209" spans="1:51" x14ac:dyDescent="0.2">
      <c r="A2209" s="3">
        <v>46170</v>
      </c>
      <c r="B2209" s="1" t="s">
        <v>328</v>
      </c>
      <c r="C2209" s="1" t="s">
        <v>150</v>
      </c>
      <c r="D2209" s="1" t="s">
        <v>100</v>
      </c>
      <c r="E2209" s="1" t="s">
        <v>253</v>
      </c>
      <c r="F2209" s="1" t="s">
        <v>253</v>
      </c>
      <c r="G2209" s="13" t="s">
        <v>1848</v>
      </c>
      <c r="H2209" s="12">
        <v>40800</v>
      </c>
      <c r="I2209" s="12" t="s">
        <v>1848</v>
      </c>
      <c r="J2209" s="12">
        <v>40800</v>
      </c>
      <c r="K2209" s="4">
        <v>3435</v>
      </c>
      <c r="L2209" s="1" t="s">
        <v>146</v>
      </c>
      <c r="M2209" s="1" t="s">
        <v>170</v>
      </c>
      <c r="N2209" s="1" t="s">
        <v>275</v>
      </c>
      <c r="O2209" s="1" t="s">
        <v>93</v>
      </c>
      <c r="P2209">
        <v>60</v>
      </c>
      <c r="Q2209">
        <v>19836</v>
      </c>
      <c r="R2209">
        <v>167019.12</v>
      </c>
      <c r="S2209">
        <v>8.42</v>
      </c>
      <c r="T2209">
        <v>0.14000000000000001</v>
      </c>
      <c r="U2209">
        <f t="shared" si="598"/>
        <v>167019.12</v>
      </c>
      <c r="V2209">
        <f t="shared" si="599"/>
        <v>1190160</v>
      </c>
      <c r="W2209" s="1" t="s">
        <v>155</v>
      </c>
      <c r="X2209" s="1" t="s">
        <v>1236</v>
      </c>
      <c r="Y2209" s="1" t="s">
        <v>156</v>
      </c>
      <c r="Z2209" s="3">
        <v>8107</v>
      </c>
      <c r="AA2209" s="4">
        <f t="shared" si="603"/>
        <v>1820</v>
      </c>
      <c r="AB2209" s="4">
        <f t="shared" si="611"/>
        <v>4421.6975667999995</v>
      </c>
      <c r="AC2209" s="4">
        <f t="shared" si="612"/>
        <v>1820</v>
      </c>
      <c r="AD2209" s="4">
        <f t="shared" si="610"/>
        <v>1820</v>
      </c>
      <c r="AE2209" s="4">
        <v>1820</v>
      </c>
      <c r="AF2209" s="4">
        <v>1820</v>
      </c>
      <c r="AG2209" s="4">
        <f t="shared" si="606"/>
        <v>1820</v>
      </c>
      <c r="AI2209" t="e">
        <f t="shared" si="600"/>
        <v>#N/A</v>
      </c>
      <c r="AJ2209">
        <v>698</v>
      </c>
      <c r="AK2209" s="2">
        <v>698</v>
      </c>
      <c r="AL2209" s="2">
        <f t="shared" si="607"/>
        <v>698</v>
      </c>
      <c r="AM2209" s="4"/>
      <c r="AN2209" t="e">
        <f>VLOOKUP([1]!Tabelle13[[#This Row],[Vlookup this ID for freight costs]],$AL$2:$AL$6811,2,FALSE)</f>
        <v>#REF!</v>
      </c>
      <c r="AP2209">
        <v>275.58</v>
      </c>
      <c r="AQ2209">
        <v>275.58</v>
      </c>
      <c r="AR2209" s="4">
        <v>14</v>
      </c>
      <c r="AS2209" s="4">
        <v>9</v>
      </c>
      <c r="AT2209" s="4">
        <v>2011</v>
      </c>
      <c r="AU2209" s="4">
        <v>14</v>
      </c>
      <c r="AV2209" s="4">
        <v>9</v>
      </c>
      <c r="AW2209" s="4">
        <v>2011</v>
      </c>
      <c r="AX2209" t="str">
        <f t="shared" si="601"/>
        <v>No Delay</v>
      </c>
      <c r="AY2209">
        <f t="shared" si="602"/>
        <v>0</v>
      </c>
    </row>
    <row r="2210" spans="1:51" x14ac:dyDescent="0.2">
      <c r="A2210" s="3">
        <v>44964</v>
      </c>
      <c r="B2210" s="1" t="s">
        <v>168</v>
      </c>
      <c r="C2210" s="1" t="s">
        <v>150</v>
      </c>
      <c r="D2210" s="1" t="s">
        <v>100</v>
      </c>
      <c r="E2210" s="1" t="s">
        <v>53</v>
      </c>
      <c r="F2210" s="1" t="s">
        <v>53</v>
      </c>
      <c r="G2210" s="13" t="s">
        <v>208</v>
      </c>
      <c r="H2210" s="12">
        <v>40414</v>
      </c>
      <c r="I2210" s="12" t="s">
        <v>1849</v>
      </c>
      <c r="J2210" s="12">
        <v>40401</v>
      </c>
      <c r="K2210" s="4">
        <v>2664</v>
      </c>
      <c r="L2210" s="1" t="s">
        <v>146</v>
      </c>
      <c r="M2210" s="1" t="s">
        <v>170</v>
      </c>
      <c r="N2210" s="1" t="s">
        <v>171</v>
      </c>
      <c r="O2210" s="1" t="s">
        <v>93</v>
      </c>
      <c r="P2210">
        <v>60</v>
      </c>
      <c r="Q2210">
        <v>33972</v>
      </c>
      <c r="R2210">
        <v>85949.16</v>
      </c>
      <c r="S2210">
        <v>2.5299999999999998</v>
      </c>
      <c r="T2210">
        <v>0.04</v>
      </c>
      <c r="U2210">
        <f t="shared" si="598"/>
        <v>85949.159999999989</v>
      </c>
      <c r="V2210">
        <f t="shared" si="599"/>
        <v>2038320</v>
      </c>
      <c r="W2210" s="1" t="s">
        <v>155</v>
      </c>
      <c r="X2210" s="1" t="s">
        <v>1236</v>
      </c>
      <c r="Y2210" s="1" t="s">
        <v>156</v>
      </c>
      <c r="Z2210" s="3">
        <v>8107</v>
      </c>
      <c r="AA2210" s="4">
        <f t="shared" si="603"/>
        <v>1823</v>
      </c>
      <c r="AB2210" s="4">
        <f t="shared" si="611"/>
        <v>5973.0924675999995</v>
      </c>
      <c r="AC2210" s="4">
        <f t="shared" si="612"/>
        <v>1823</v>
      </c>
      <c r="AD2210" s="4">
        <f t="shared" si="610"/>
        <v>1823</v>
      </c>
      <c r="AE2210" s="4">
        <v>1823</v>
      </c>
      <c r="AF2210" s="4">
        <v>1823</v>
      </c>
      <c r="AG2210" s="4">
        <f t="shared" si="606"/>
        <v>1823</v>
      </c>
      <c r="AI2210" t="e">
        <f t="shared" si="600"/>
        <v>#N/A</v>
      </c>
      <c r="AJ2210">
        <v>1791.42</v>
      </c>
      <c r="AK2210" s="2">
        <v>1791.42</v>
      </c>
      <c r="AL2210" s="2">
        <f t="shared" si="607"/>
        <v>1791.42</v>
      </c>
      <c r="AM2210" s="4"/>
      <c r="AN2210" t="e">
        <f>VLOOKUP([1]!Tabelle13[[#This Row],[Vlookup this ID for freight costs]],$AL$2:$AL$6811,2,FALSE)</f>
        <v>#REF!</v>
      </c>
      <c r="AP2210">
        <v>185.31</v>
      </c>
      <c r="AQ2210">
        <v>185.31</v>
      </c>
      <c r="AR2210" s="4">
        <v>24</v>
      </c>
      <c r="AS2210" s="4">
        <v>8</v>
      </c>
      <c r="AT2210" s="4">
        <v>2010</v>
      </c>
      <c r="AU2210" s="4">
        <v>11</v>
      </c>
      <c r="AV2210" s="4">
        <v>8</v>
      </c>
      <c r="AW2210" s="4">
        <v>2010</v>
      </c>
      <c r="AX2210" t="str">
        <f t="shared" si="601"/>
        <v>No Delay</v>
      </c>
      <c r="AY2210">
        <f t="shared" si="602"/>
        <v>0</v>
      </c>
    </row>
    <row r="2211" spans="1:51" x14ac:dyDescent="0.2">
      <c r="A2211" s="3">
        <v>85555</v>
      </c>
      <c r="B2211" s="1" t="s">
        <v>386</v>
      </c>
      <c r="C2211" s="1" t="s">
        <v>73</v>
      </c>
      <c r="D2211" s="1" t="s">
        <v>130</v>
      </c>
      <c r="E2211" s="1" t="s">
        <v>101</v>
      </c>
      <c r="F2211" s="1" t="s">
        <v>101</v>
      </c>
      <c r="G2211" s="13" t="s">
        <v>1280</v>
      </c>
      <c r="H2211" s="12">
        <v>42051</v>
      </c>
      <c r="I2211" s="12" t="s">
        <v>1280</v>
      </c>
      <c r="J2211" s="12">
        <v>42051</v>
      </c>
      <c r="K2211" s="4">
        <v>6303</v>
      </c>
      <c r="L2211" s="1" t="s">
        <v>146</v>
      </c>
      <c r="M2211" s="1" t="s">
        <v>132</v>
      </c>
      <c r="N2211" s="1" t="s">
        <v>280</v>
      </c>
      <c r="O2211" s="1" t="s">
        <v>93</v>
      </c>
      <c r="P2211">
        <v>30</v>
      </c>
      <c r="Q2211">
        <v>19913</v>
      </c>
      <c r="R2211">
        <v>268626.37</v>
      </c>
      <c r="S2211">
        <v>13.49</v>
      </c>
      <c r="T2211">
        <v>0.45</v>
      </c>
      <c r="U2211">
        <f t="shared" si="598"/>
        <v>268626.37</v>
      </c>
      <c r="V2211">
        <f t="shared" si="599"/>
        <v>597390</v>
      </c>
      <c r="W2211" s="1" t="s">
        <v>281</v>
      </c>
      <c r="X2211" s="1" t="s">
        <v>1236</v>
      </c>
      <c r="Y2211" s="1" t="s">
        <v>161</v>
      </c>
      <c r="Z2211" s="3">
        <v>14451</v>
      </c>
      <c r="AA2211" s="4">
        <f t="shared" si="603"/>
        <v>1828</v>
      </c>
      <c r="AB2211" s="4">
        <f t="shared" si="611"/>
        <v>4430.1481474000002</v>
      </c>
      <c r="AC2211" s="4">
        <f t="shared" si="612"/>
        <v>1828</v>
      </c>
      <c r="AD2211" s="4">
        <f t="shared" si="610"/>
        <v>1828</v>
      </c>
      <c r="AE2211" s="4">
        <v>1828</v>
      </c>
      <c r="AF2211" s="4">
        <v>1828</v>
      </c>
      <c r="AG2211" s="4">
        <f t="shared" si="606"/>
        <v>1828</v>
      </c>
      <c r="AI2211" t="e">
        <f t="shared" si="600"/>
        <v>#N/A</v>
      </c>
      <c r="AJ2211">
        <v>1955.17</v>
      </c>
      <c r="AK2211" s="2">
        <v>1955.17</v>
      </c>
      <c r="AL2211" s="2">
        <f t="shared" si="607"/>
        <v>1955.17</v>
      </c>
      <c r="AM2211" s="4"/>
      <c r="AN2211" t="e">
        <f>VLOOKUP([1]!Tabelle13[[#This Row],[Vlookup this ID for freight costs]],$AL$2:$AL$6811,2,FALSE)</f>
        <v>#REF!</v>
      </c>
      <c r="AP2211">
        <v>276.14999999999998</v>
      </c>
      <c r="AQ2211">
        <v>276.14999999999998</v>
      </c>
      <c r="AR2211" s="4">
        <v>16</v>
      </c>
      <c r="AS2211" s="4">
        <v>2</v>
      </c>
      <c r="AT2211" s="4">
        <v>2015</v>
      </c>
      <c r="AU2211" s="4">
        <v>16</v>
      </c>
      <c r="AV2211" s="4">
        <v>2</v>
      </c>
      <c r="AW2211" s="4">
        <v>2015</v>
      </c>
      <c r="AX2211" t="str">
        <f t="shared" si="601"/>
        <v>No Delay</v>
      </c>
      <c r="AY2211">
        <f t="shared" si="602"/>
        <v>0</v>
      </c>
    </row>
    <row r="2212" spans="1:51" x14ac:dyDescent="0.2">
      <c r="A2212" s="3">
        <v>24270</v>
      </c>
      <c r="B2212" s="1" t="s">
        <v>168</v>
      </c>
      <c r="C2212" s="1" t="s">
        <v>150</v>
      </c>
      <c r="D2212" s="1" t="s">
        <v>100</v>
      </c>
      <c r="E2212" s="1" t="s">
        <v>53</v>
      </c>
      <c r="F2212" s="1" t="s">
        <v>53</v>
      </c>
      <c r="G2212" s="13" t="s">
        <v>208</v>
      </c>
      <c r="H2212" s="12">
        <v>40414</v>
      </c>
      <c r="I2212" s="12" t="s">
        <v>819</v>
      </c>
      <c r="J2212" s="12">
        <v>40441</v>
      </c>
      <c r="K2212" s="4">
        <v>2755</v>
      </c>
      <c r="L2212" s="1" t="s">
        <v>146</v>
      </c>
      <c r="M2212" s="1" t="s">
        <v>170</v>
      </c>
      <c r="N2212" s="1" t="s">
        <v>171</v>
      </c>
      <c r="O2212" s="1" t="s">
        <v>93</v>
      </c>
      <c r="P2212">
        <v>60</v>
      </c>
      <c r="Q2212">
        <v>34067</v>
      </c>
      <c r="R2212">
        <v>86189.51</v>
      </c>
      <c r="S2212">
        <v>2.5299999999999998</v>
      </c>
      <c r="T2212">
        <v>0.04</v>
      </c>
      <c r="U2212">
        <f t="shared" si="598"/>
        <v>86189.51</v>
      </c>
      <c r="V2212">
        <f t="shared" si="599"/>
        <v>2044020</v>
      </c>
      <c r="W2212" s="1" t="s">
        <v>155</v>
      </c>
      <c r="X2212" s="1" t="s">
        <v>1236</v>
      </c>
      <c r="Y2212" s="1" t="s">
        <v>156</v>
      </c>
      <c r="Z2212" s="3">
        <v>8107</v>
      </c>
      <c r="AA2212" s="4">
        <f t="shared" si="603"/>
        <v>1828</v>
      </c>
      <c r="AB2212" s="4">
        <f t="shared" si="611"/>
        <v>5983.5185086000001</v>
      </c>
      <c r="AC2212" s="4">
        <f t="shared" si="612"/>
        <v>1828</v>
      </c>
      <c r="AD2212" s="4">
        <f t="shared" si="610"/>
        <v>1828</v>
      </c>
      <c r="AE2212" s="4">
        <v>1828</v>
      </c>
      <c r="AF2212" s="4">
        <v>1828</v>
      </c>
      <c r="AG2212" s="4">
        <f t="shared" si="606"/>
        <v>1828</v>
      </c>
      <c r="AI2212" t="e">
        <f t="shared" si="600"/>
        <v>#N/A</v>
      </c>
      <c r="AJ2212">
        <v>1791.42</v>
      </c>
      <c r="AK2212" s="2">
        <v>1791.42</v>
      </c>
      <c r="AL2212" s="2">
        <f t="shared" si="607"/>
        <v>1791.42</v>
      </c>
      <c r="AM2212" s="4"/>
      <c r="AN2212" t="e">
        <f>VLOOKUP([1]!Tabelle13[[#This Row],[Vlookup this ID for freight costs]],$AL$2:$AL$6811,2,FALSE)</f>
        <v>#REF!</v>
      </c>
      <c r="AP2212">
        <v>185.82</v>
      </c>
      <c r="AQ2212">
        <v>185.82</v>
      </c>
      <c r="AR2212" s="4">
        <v>24</v>
      </c>
      <c r="AS2212" s="4">
        <v>8</v>
      </c>
      <c r="AT2212" s="4">
        <v>2010</v>
      </c>
      <c r="AU2212" s="4">
        <v>20</v>
      </c>
      <c r="AV2212" s="4">
        <v>9</v>
      </c>
      <c r="AW2212" s="4">
        <v>2010</v>
      </c>
      <c r="AX2212" t="str">
        <f t="shared" si="601"/>
        <v>Delay</v>
      </c>
      <c r="AY2212">
        <f t="shared" si="602"/>
        <v>27</v>
      </c>
    </row>
    <row r="2213" spans="1:51" x14ac:dyDescent="0.2">
      <c r="A2213" s="3">
        <v>11865</v>
      </c>
      <c r="B2213" s="1" t="s">
        <v>584</v>
      </c>
      <c r="C2213" s="1" t="s">
        <v>65</v>
      </c>
      <c r="D2213" s="1" t="s">
        <v>130</v>
      </c>
      <c r="E2213" s="1" t="s">
        <v>53</v>
      </c>
      <c r="F2213" s="1" t="s">
        <v>53</v>
      </c>
      <c r="G2213" s="13" t="s">
        <v>1850</v>
      </c>
      <c r="H2213" s="12">
        <v>39595</v>
      </c>
      <c r="I2213" s="12" t="s">
        <v>1850</v>
      </c>
      <c r="J2213" s="12">
        <v>39595</v>
      </c>
      <c r="K2213" s="4">
        <v>862</v>
      </c>
      <c r="L2213" s="1" t="s">
        <v>146</v>
      </c>
      <c r="M2213" s="1" t="s">
        <v>132</v>
      </c>
      <c r="N2213" s="1" t="s">
        <v>154</v>
      </c>
      <c r="O2213" s="1" t="s">
        <v>93</v>
      </c>
      <c r="P2213">
        <v>60</v>
      </c>
      <c r="Q2213">
        <v>16610</v>
      </c>
      <c r="R2213">
        <v>220580.8</v>
      </c>
      <c r="S2213">
        <v>13.28</v>
      </c>
      <c r="T2213">
        <v>0.22</v>
      </c>
      <c r="U2213">
        <f t="shared" si="598"/>
        <v>220580.8</v>
      </c>
      <c r="V2213">
        <f t="shared" si="599"/>
        <v>996600</v>
      </c>
      <c r="W2213" s="1" t="s">
        <v>155</v>
      </c>
      <c r="X2213" s="1" t="s">
        <v>1236</v>
      </c>
      <c r="Y2213" s="1" t="s">
        <v>156</v>
      </c>
      <c r="Z2213" s="3">
        <v>7726</v>
      </c>
      <c r="AA2213" s="4">
        <f t="shared" si="603"/>
        <v>1832</v>
      </c>
      <c r="AB2213" s="4">
        <f t="shared" si="611"/>
        <v>4067.6511639999999</v>
      </c>
      <c r="AC2213" s="4">
        <f t="shared" si="612"/>
        <v>1832</v>
      </c>
      <c r="AD2213" s="4">
        <f t="shared" si="610"/>
        <v>2075</v>
      </c>
      <c r="AE2213" s="4">
        <v>1832</v>
      </c>
      <c r="AF2213" s="4">
        <v>1832</v>
      </c>
      <c r="AG2213" s="4">
        <f t="shared" si="606"/>
        <v>1832</v>
      </c>
      <c r="AH2213" s="4">
        <v>82455</v>
      </c>
      <c r="AI2213">
        <f t="shared" si="600"/>
        <v>18672</v>
      </c>
      <c r="AJ2213">
        <v>11815.12</v>
      </c>
      <c r="AK2213" s="2">
        <v>11815.12</v>
      </c>
      <c r="AL2213" s="2">
        <f t="shared" si="607"/>
        <v>11815.12</v>
      </c>
      <c r="AM2213" s="4"/>
      <c r="AN2213" t="e">
        <f>VLOOKUP([1]!Tabelle13[[#This Row],[Vlookup this ID for freight costs]],$AL$2:$AL$6811,2,FALSE)</f>
        <v>#REF!</v>
      </c>
      <c r="AP2213">
        <v>352.93</v>
      </c>
      <c r="AQ2213">
        <v>352.93</v>
      </c>
      <c r="AR2213" s="4">
        <v>27</v>
      </c>
      <c r="AS2213" s="4">
        <v>5</v>
      </c>
      <c r="AT2213" s="4">
        <v>2008</v>
      </c>
      <c r="AU2213" s="4">
        <v>27</v>
      </c>
      <c r="AV2213" s="4">
        <v>5</v>
      </c>
      <c r="AW2213" s="4">
        <v>2008</v>
      </c>
      <c r="AX2213" t="str">
        <f t="shared" si="601"/>
        <v>No Delay</v>
      </c>
      <c r="AY2213">
        <f t="shared" si="602"/>
        <v>0</v>
      </c>
    </row>
    <row r="2214" spans="1:51" x14ac:dyDescent="0.2">
      <c r="A2214" s="3">
        <v>19620</v>
      </c>
      <c r="B2214" s="1" t="s">
        <v>215</v>
      </c>
      <c r="C2214" s="1" t="s">
        <v>89</v>
      </c>
      <c r="D2214" s="1" t="s">
        <v>266</v>
      </c>
      <c r="E2214" s="1" t="s">
        <v>53</v>
      </c>
      <c r="F2214" s="1" t="s">
        <v>53</v>
      </c>
      <c r="G2214" s="13" t="s">
        <v>1702</v>
      </c>
      <c r="H2214" s="12">
        <v>40557</v>
      </c>
      <c r="I2214" s="12" t="s">
        <v>1702</v>
      </c>
      <c r="J2214" s="12">
        <v>40557</v>
      </c>
      <c r="K2214" s="4">
        <v>2965</v>
      </c>
      <c r="L2214" s="1" t="s">
        <v>146</v>
      </c>
      <c r="M2214" s="1" t="s">
        <v>423</v>
      </c>
      <c r="N2214" s="1" t="s">
        <v>392</v>
      </c>
      <c r="O2214" s="1" t="s">
        <v>393</v>
      </c>
      <c r="P2214">
        <v>120</v>
      </c>
      <c r="Q2214">
        <v>7320</v>
      </c>
      <c r="R2214">
        <v>264691.20000000001</v>
      </c>
      <c r="S2214">
        <v>36.159999999999997</v>
      </c>
      <c r="T2214">
        <v>0.3</v>
      </c>
      <c r="U2214">
        <f t="shared" si="598"/>
        <v>264691.19999999995</v>
      </c>
      <c r="V2214">
        <f t="shared" si="599"/>
        <v>878400</v>
      </c>
      <c r="W2214" s="1" t="s">
        <v>394</v>
      </c>
      <c r="X2214" s="1" t="s">
        <v>112</v>
      </c>
      <c r="Y2214" s="1" t="s">
        <v>112</v>
      </c>
      <c r="Z2214" s="3">
        <v>5055</v>
      </c>
      <c r="AA2214" s="4">
        <f t="shared" si="603"/>
        <v>1838</v>
      </c>
      <c r="AB2214" s="4">
        <f t="shared" si="611"/>
        <v>3048.094102</v>
      </c>
      <c r="AC2214" s="4">
        <f t="shared" si="612"/>
        <v>1838</v>
      </c>
      <c r="AD2214" s="4">
        <f t="shared" si="610"/>
        <v>2733.5</v>
      </c>
      <c r="AE2214" s="4">
        <v>1838</v>
      </c>
      <c r="AF2214" s="4">
        <v>1838</v>
      </c>
      <c r="AG2214" s="4">
        <f t="shared" si="606"/>
        <v>1838</v>
      </c>
      <c r="AI2214" t="e">
        <f t="shared" si="600"/>
        <v>#N/A</v>
      </c>
      <c r="AJ2214">
        <v>13562.36</v>
      </c>
      <c r="AK2214" s="2">
        <v>13562.36</v>
      </c>
      <c r="AL2214" s="2">
        <f t="shared" si="607"/>
        <v>13562.36</v>
      </c>
      <c r="AM2214" s="4"/>
      <c r="AN2214" t="e">
        <f>VLOOKUP([1]!Tabelle13[[#This Row],[Vlookup this ID for freight costs]],$AL$2:$AL$6811,2,FALSE)</f>
        <v>#REF!</v>
      </c>
      <c r="AP2214">
        <v>436.74</v>
      </c>
      <c r="AQ2214">
        <v>436.74</v>
      </c>
      <c r="AR2214" s="4">
        <v>14</v>
      </c>
      <c r="AS2214" s="4">
        <v>1</v>
      </c>
      <c r="AT2214" s="4">
        <v>2011</v>
      </c>
      <c r="AU2214" s="4">
        <v>14</v>
      </c>
      <c r="AV2214" s="4">
        <v>1</v>
      </c>
      <c r="AW2214" s="4">
        <v>2011</v>
      </c>
      <c r="AX2214" t="str">
        <f t="shared" si="601"/>
        <v>No Delay</v>
      </c>
      <c r="AY2214">
        <f t="shared" si="602"/>
        <v>0</v>
      </c>
    </row>
    <row r="2215" spans="1:51" x14ac:dyDescent="0.2">
      <c r="A2215" s="3">
        <v>86479</v>
      </c>
      <c r="B2215" s="1" t="s">
        <v>463</v>
      </c>
      <c r="C2215" s="1" t="s">
        <v>73</v>
      </c>
      <c r="D2215" s="1" t="s">
        <v>130</v>
      </c>
      <c r="E2215" s="1" t="s">
        <v>101</v>
      </c>
      <c r="F2215" s="1" t="s">
        <v>101</v>
      </c>
      <c r="G2215" s="13" t="s">
        <v>1851</v>
      </c>
      <c r="H2215" s="12">
        <v>41135</v>
      </c>
      <c r="I2215" s="12" t="s">
        <v>1852</v>
      </c>
      <c r="J2215" s="12">
        <v>41087</v>
      </c>
      <c r="K2215" s="4">
        <v>3998</v>
      </c>
      <c r="L2215" s="1" t="s">
        <v>146</v>
      </c>
      <c r="M2215" s="1" t="s">
        <v>132</v>
      </c>
      <c r="N2215" s="1" t="s">
        <v>196</v>
      </c>
      <c r="O2215" s="1" t="s">
        <v>93</v>
      </c>
      <c r="P2215">
        <v>60</v>
      </c>
      <c r="Q2215">
        <v>66980</v>
      </c>
      <c r="R2215">
        <v>314806</v>
      </c>
      <c r="S2215">
        <v>4.7</v>
      </c>
      <c r="T2215">
        <v>0.08</v>
      </c>
      <c r="U2215">
        <f t="shared" si="598"/>
        <v>314806</v>
      </c>
      <c r="V2215">
        <f t="shared" si="599"/>
        <v>4018800</v>
      </c>
      <c r="W2215" s="1" t="s">
        <v>197</v>
      </c>
      <c r="X2215" s="1" t="s">
        <v>1236</v>
      </c>
      <c r="Y2215" s="1" t="s">
        <v>3082</v>
      </c>
      <c r="Z2215" s="3">
        <v>13821</v>
      </c>
      <c r="AA2215" s="4">
        <f t="shared" si="603"/>
        <v>1838</v>
      </c>
      <c r="AB2215" s="4">
        <f t="shared" si="611"/>
        <v>9595.6478500000012</v>
      </c>
      <c r="AC2215" s="4">
        <f t="shared" si="612"/>
        <v>1838</v>
      </c>
      <c r="AD2215" s="4">
        <f t="shared" si="610"/>
        <v>1838</v>
      </c>
      <c r="AE2215" s="4">
        <v>1838</v>
      </c>
      <c r="AF2215" s="4">
        <v>1838</v>
      </c>
      <c r="AG2215" s="4">
        <f t="shared" si="606"/>
        <v>1838</v>
      </c>
      <c r="AI2215" t="e">
        <f t="shared" si="600"/>
        <v>#N/A</v>
      </c>
      <c r="AJ2215">
        <v>5530.11</v>
      </c>
      <c r="AK2215" s="2">
        <v>5530.11</v>
      </c>
      <c r="AL2215" s="2">
        <f t="shared" si="607"/>
        <v>5530.11</v>
      </c>
      <c r="AM2215" s="4"/>
      <c r="AN2215" t="e">
        <f>VLOOKUP([1]!Tabelle13[[#This Row],[Vlookup this ID for freight costs]],$AL$2:$AL$6811,2,FALSE)</f>
        <v>#REF!</v>
      </c>
      <c r="AP2215">
        <v>519.42999999999995</v>
      </c>
      <c r="AQ2215">
        <v>519.42999999999995</v>
      </c>
      <c r="AR2215" s="4">
        <v>14</v>
      </c>
      <c r="AS2215" s="4">
        <v>8</v>
      </c>
      <c r="AT2215" s="4">
        <v>2012</v>
      </c>
      <c r="AU2215" s="4">
        <v>27</v>
      </c>
      <c r="AV2215" s="4">
        <v>6</v>
      </c>
      <c r="AW2215" s="4">
        <v>2012</v>
      </c>
      <c r="AX2215" t="str">
        <f t="shared" si="601"/>
        <v>No Delay</v>
      </c>
      <c r="AY2215">
        <f t="shared" si="602"/>
        <v>0</v>
      </c>
    </row>
    <row r="2216" spans="1:51" x14ac:dyDescent="0.2">
      <c r="A2216" s="3">
        <v>85748</v>
      </c>
      <c r="B2216" s="1" t="s">
        <v>215</v>
      </c>
      <c r="C2216" s="1" t="s">
        <v>89</v>
      </c>
      <c r="D2216" s="1" t="s">
        <v>130</v>
      </c>
      <c r="E2216" s="1" t="s">
        <v>53</v>
      </c>
      <c r="F2216" s="1" t="s">
        <v>53</v>
      </c>
      <c r="G2216" s="13" t="s">
        <v>236</v>
      </c>
      <c r="H2216" s="12">
        <v>40633</v>
      </c>
      <c r="I2216" s="12" t="s">
        <v>1304</v>
      </c>
      <c r="J2216" s="12">
        <v>40662</v>
      </c>
      <c r="K2216" s="4">
        <v>3158</v>
      </c>
      <c r="L2216" s="1" t="s">
        <v>146</v>
      </c>
      <c r="M2216" s="1" t="s">
        <v>132</v>
      </c>
      <c r="N2216" s="1" t="s">
        <v>742</v>
      </c>
      <c r="O2216" s="1" t="s">
        <v>93</v>
      </c>
      <c r="P2216">
        <v>240</v>
      </c>
      <c r="Q2216">
        <v>5000</v>
      </c>
      <c r="R2216">
        <v>10500</v>
      </c>
      <c r="S2216">
        <v>2.1</v>
      </c>
      <c r="T2216">
        <v>0.01</v>
      </c>
      <c r="U2216">
        <f t="shared" si="598"/>
        <v>10500</v>
      </c>
      <c r="V2216">
        <f t="shared" si="599"/>
        <v>1200000</v>
      </c>
      <c r="W2216" s="1" t="s">
        <v>155</v>
      </c>
      <c r="X2216" s="1" t="s">
        <v>1236</v>
      </c>
      <c r="Y2216" s="1" t="s">
        <v>156</v>
      </c>
      <c r="Z2216" s="3">
        <v>9211</v>
      </c>
      <c r="AA2216" s="4">
        <f t="shared" si="603"/>
        <v>1841</v>
      </c>
      <c r="AB2216" s="4">
        <f t="shared" si="611"/>
        <v>2793.479206</v>
      </c>
      <c r="AC2216" s="4">
        <f t="shared" si="612"/>
        <v>1841</v>
      </c>
      <c r="AD2216" s="4">
        <f t="shared" si="610"/>
        <v>3737.3055555555557</v>
      </c>
      <c r="AE2216" s="4">
        <v>1841</v>
      </c>
      <c r="AF2216" s="4">
        <v>1841</v>
      </c>
      <c r="AG2216" s="4">
        <f t="shared" si="606"/>
        <v>1841</v>
      </c>
      <c r="AI2216" t="e">
        <f t="shared" si="600"/>
        <v>#N/A</v>
      </c>
      <c r="AJ2216">
        <v>9447.08</v>
      </c>
      <c r="AK2216" s="2">
        <v>9447.08</v>
      </c>
      <c r="AL2216" s="2">
        <f t="shared" si="607"/>
        <v>9447.08</v>
      </c>
      <c r="AM2216" s="4"/>
      <c r="AN2216" t="e">
        <f>VLOOKUP([1]!Tabelle13[[#This Row],[Vlookup this ID for freight costs]],$AL$2:$AL$6811,2,FALSE)</f>
        <v>#REF!</v>
      </c>
      <c r="AP2216">
        <v>22.64</v>
      </c>
      <c r="AQ2216">
        <v>22.64</v>
      </c>
      <c r="AR2216" s="4">
        <v>31</v>
      </c>
      <c r="AS2216" s="4">
        <v>3</v>
      </c>
      <c r="AT2216" s="4">
        <v>2011</v>
      </c>
      <c r="AU2216" s="4">
        <v>29</v>
      </c>
      <c r="AV2216" s="4">
        <v>4</v>
      </c>
      <c r="AW2216" s="4">
        <v>2011</v>
      </c>
      <c r="AX2216" t="str">
        <f t="shared" si="601"/>
        <v>Delay</v>
      </c>
      <c r="AY2216">
        <f t="shared" si="602"/>
        <v>29</v>
      </c>
    </row>
    <row r="2217" spans="1:51" x14ac:dyDescent="0.2">
      <c r="A2217" s="3">
        <v>18053</v>
      </c>
      <c r="B2217" s="1" t="s">
        <v>168</v>
      </c>
      <c r="C2217" s="1" t="s">
        <v>150</v>
      </c>
      <c r="D2217" s="1" t="s">
        <v>100</v>
      </c>
      <c r="E2217" s="1" t="s">
        <v>53</v>
      </c>
      <c r="F2217" s="1" t="s">
        <v>53</v>
      </c>
      <c r="G2217" s="13" t="s">
        <v>310</v>
      </c>
      <c r="H2217" s="12">
        <v>40422</v>
      </c>
      <c r="I2217" s="12" t="s">
        <v>310</v>
      </c>
      <c r="J2217" s="12">
        <v>40422</v>
      </c>
      <c r="K2217" s="4">
        <v>2733</v>
      </c>
      <c r="L2217" s="1" t="s">
        <v>146</v>
      </c>
      <c r="M2217" s="1" t="s">
        <v>672</v>
      </c>
      <c r="N2217" s="1" t="s">
        <v>302</v>
      </c>
      <c r="O2217" s="1" t="s">
        <v>93</v>
      </c>
      <c r="P2217">
        <v>30</v>
      </c>
      <c r="Q2217">
        <v>26991</v>
      </c>
      <c r="R2217">
        <v>211069.62</v>
      </c>
      <c r="S2217">
        <v>7.82</v>
      </c>
      <c r="T2217">
        <v>0.26</v>
      </c>
      <c r="U2217">
        <f t="shared" si="598"/>
        <v>211069.62</v>
      </c>
      <c r="V2217">
        <f t="shared" si="599"/>
        <v>809730</v>
      </c>
      <c r="W2217" s="1" t="s">
        <v>204</v>
      </c>
      <c r="X2217" s="1" t="s">
        <v>1236</v>
      </c>
      <c r="Y2217" s="1" t="s">
        <v>205</v>
      </c>
      <c r="Z2217" s="3">
        <v>7569</v>
      </c>
      <c r="AA2217" s="4">
        <f t="shared" si="603"/>
        <v>1842</v>
      </c>
      <c r="AB2217" s="4">
        <f t="shared" si="611"/>
        <v>5206.9430757999999</v>
      </c>
      <c r="AC2217" s="4">
        <f t="shared" si="612"/>
        <v>1842</v>
      </c>
      <c r="AD2217" s="4">
        <f t="shared" si="610"/>
        <v>1842</v>
      </c>
      <c r="AE2217" s="4">
        <v>1842</v>
      </c>
      <c r="AF2217" s="4">
        <v>1842</v>
      </c>
      <c r="AG2217" s="4">
        <f t="shared" si="606"/>
        <v>1842</v>
      </c>
      <c r="AI2217" t="e">
        <f t="shared" si="600"/>
        <v>#N/A</v>
      </c>
      <c r="AJ2217">
        <v>5298.03</v>
      </c>
      <c r="AK2217" s="2">
        <v>5298.03</v>
      </c>
      <c r="AL2217" s="2">
        <f t="shared" si="607"/>
        <v>5298.03</v>
      </c>
      <c r="AM2217" s="4"/>
      <c r="AN2217" t="e">
        <f>VLOOKUP([1]!Tabelle13[[#This Row],[Vlookup this ID for freight costs]],$AL$2:$AL$6811,2,FALSE)</f>
        <v>#REF!</v>
      </c>
      <c r="AP2217">
        <v>455.07</v>
      </c>
      <c r="AQ2217">
        <v>455.07</v>
      </c>
      <c r="AR2217" s="4">
        <v>1</v>
      </c>
      <c r="AS2217" s="4">
        <v>9</v>
      </c>
      <c r="AT2217" s="4">
        <v>2010</v>
      </c>
      <c r="AU2217" s="4">
        <v>1</v>
      </c>
      <c r="AV2217" s="4">
        <v>9</v>
      </c>
      <c r="AW2217" s="4">
        <v>2010</v>
      </c>
      <c r="AX2217" t="str">
        <f t="shared" si="601"/>
        <v>No Delay</v>
      </c>
      <c r="AY2217">
        <f t="shared" si="602"/>
        <v>0</v>
      </c>
    </row>
    <row r="2218" spans="1:51" x14ac:dyDescent="0.2">
      <c r="A2218" s="3">
        <v>71167</v>
      </c>
      <c r="B2218" s="1" t="s">
        <v>151</v>
      </c>
      <c r="C2218" s="1" t="s">
        <v>65</v>
      </c>
      <c r="D2218" s="1" t="s">
        <v>266</v>
      </c>
      <c r="E2218" s="1" t="s">
        <v>53</v>
      </c>
      <c r="F2218" s="1" t="s">
        <v>53</v>
      </c>
      <c r="G2218" s="13" t="s">
        <v>1361</v>
      </c>
      <c r="H2218" s="12">
        <v>41649</v>
      </c>
      <c r="I2218" s="12" t="s">
        <v>1361</v>
      </c>
      <c r="J2218" s="12">
        <v>41649</v>
      </c>
      <c r="K2218" s="4">
        <v>5158</v>
      </c>
      <c r="L2218" s="1" t="s">
        <v>146</v>
      </c>
      <c r="M2218" s="1" t="s">
        <v>423</v>
      </c>
      <c r="N2218" s="1" t="s">
        <v>550</v>
      </c>
      <c r="O2218" s="1" t="s">
        <v>551</v>
      </c>
      <c r="P2218">
        <v>300</v>
      </c>
      <c r="Q2218">
        <v>1943</v>
      </c>
      <c r="R2218">
        <v>59883.26</v>
      </c>
      <c r="S2218">
        <v>30.82</v>
      </c>
      <c r="T2218">
        <v>0.1</v>
      </c>
      <c r="U2218">
        <f t="shared" si="598"/>
        <v>59883.26</v>
      </c>
      <c r="V2218">
        <f t="shared" si="599"/>
        <v>582900</v>
      </c>
      <c r="W2218" s="1" t="s">
        <v>552</v>
      </c>
      <c r="X2218" s="1" t="s">
        <v>361</v>
      </c>
      <c r="Y2218" s="1" t="s">
        <v>361</v>
      </c>
      <c r="Z2218" s="3">
        <v>4755</v>
      </c>
      <c r="AA2218" s="4">
        <f t="shared" si="603"/>
        <v>1848</v>
      </c>
      <c r="AB2218" s="4">
        <f t="shared" si="611"/>
        <v>2457.9801813999998</v>
      </c>
      <c r="AC2218" s="4">
        <f t="shared" si="612"/>
        <v>1848</v>
      </c>
      <c r="AD2218" s="4">
        <f t="shared" si="610"/>
        <v>1848</v>
      </c>
      <c r="AE2218" s="4">
        <v>1848</v>
      </c>
      <c r="AF2218" s="4">
        <v>1848</v>
      </c>
      <c r="AG2218" s="4">
        <f t="shared" si="606"/>
        <v>1848</v>
      </c>
      <c r="AI2218" t="e">
        <f t="shared" si="600"/>
        <v>#N/A</v>
      </c>
      <c r="AJ2218">
        <v>17654.939999999999</v>
      </c>
      <c r="AK2218" s="2">
        <v>17654.939999999999</v>
      </c>
      <c r="AL2218" s="2">
        <f t="shared" si="607"/>
        <v>17654.939999999999</v>
      </c>
      <c r="AM2218" s="4"/>
      <c r="AN2218" t="e">
        <f>VLOOKUP([1]!Tabelle13[[#This Row],[Vlookup this ID for freight costs]],$AL$2:$AL$6811,2,FALSE)</f>
        <v>#REF!</v>
      </c>
      <c r="AP2218">
        <v>74.08</v>
      </c>
      <c r="AQ2218">
        <v>74.08</v>
      </c>
      <c r="AR2218" s="4">
        <v>10</v>
      </c>
      <c r="AS2218" s="4">
        <v>1</v>
      </c>
      <c r="AT2218" s="4">
        <v>2014</v>
      </c>
      <c r="AU2218" s="4">
        <v>10</v>
      </c>
      <c r="AV2218" s="4">
        <v>1</v>
      </c>
      <c r="AW2218" s="4">
        <v>2014</v>
      </c>
      <c r="AX2218" t="str">
        <f t="shared" si="601"/>
        <v>No Delay</v>
      </c>
      <c r="AY2218">
        <f t="shared" si="602"/>
        <v>0</v>
      </c>
    </row>
    <row r="2219" spans="1:51" x14ac:dyDescent="0.2">
      <c r="A2219" s="3">
        <v>82473</v>
      </c>
      <c r="B2219" s="1" t="s">
        <v>175</v>
      </c>
      <c r="C2219" s="1" t="s">
        <v>165</v>
      </c>
      <c r="D2219" s="1" t="s">
        <v>130</v>
      </c>
      <c r="E2219" s="1" t="s">
        <v>101</v>
      </c>
      <c r="F2219" s="1" t="s">
        <v>101</v>
      </c>
      <c r="G2219" s="13" t="s">
        <v>965</v>
      </c>
      <c r="H2219" s="12">
        <v>41089</v>
      </c>
      <c r="I2219" s="12" t="s">
        <v>1036</v>
      </c>
      <c r="J2219" s="12">
        <v>41051</v>
      </c>
      <c r="K2219" s="4">
        <v>3922</v>
      </c>
      <c r="L2219" s="1" t="s">
        <v>146</v>
      </c>
      <c r="M2219" s="1" t="s">
        <v>132</v>
      </c>
      <c r="N2219" s="1" t="s">
        <v>408</v>
      </c>
      <c r="O2219" s="1" t="s">
        <v>93</v>
      </c>
      <c r="P2219">
        <v>120</v>
      </c>
      <c r="Q2219">
        <v>6899</v>
      </c>
      <c r="R2219">
        <v>204762.32</v>
      </c>
      <c r="S2219">
        <v>29.68</v>
      </c>
      <c r="T2219">
        <v>0.25</v>
      </c>
      <c r="U2219">
        <f t="shared" si="598"/>
        <v>204762.32</v>
      </c>
      <c r="V2219">
        <f t="shared" si="599"/>
        <v>827880</v>
      </c>
      <c r="W2219" s="1" t="s">
        <v>155</v>
      </c>
      <c r="X2219" s="1" t="s">
        <v>1236</v>
      </c>
      <c r="Y2219" s="1" t="s">
        <v>156</v>
      </c>
      <c r="Z2219" s="3">
        <v>11413</v>
      </c>
      <c r="AA2219" s="4">
        <f t="shared" si="603"/>
        <v>1859</v>
      </c>
      <c r="AB2219" s="4">
        <f t="shared" si="611"/>
        <v>3001.8902782</v>
      </c>
      <c r="AC2219" s="4">
        <f t="shared" si="612"/>
        <v>1859</v>
      </c>
      <c r="AD2219" s="4">
        <f t="shared" si="610"/>
        <v>1859</v>
      </c>
      <c r="AE2219" s="4">
        <v>1859</v>
      </c>
      <c r="AF2219" s="4">
        <v>1859</v>
      </c>
      <c r="AG2219" s="4">
        <f t="shared" si="606"/>
        <v>1859</v>
      </c>
      <c r="AI2219" t="e">
        <f t="shared" si="600"/>
        <v>#N/A</v>
      </c>
      <c r="AJ2219">
        <v>10611</v>
      </c>
      <c r="AK2219" s="2">
        <v>10611</v>
      </c>
      <c r="AL2219" s="2">
        <f t="shared" si="607"/>
        <v>10611</v>
      </c>
      <c r="AM2219" s="4"/>
      <c r="AN2219" t="e">
        <f>VLOOKUP([1]!Tabelle13[[#This Row],[Vlookup this ID for freight costs]],$AL$2:$AL$6811,2,FALSE)</f>
        <v>#REF!</v>
      </c>
      <c r="AP2219">
        <v>287.08</v>
      </c>
      <c r="AQ2219">
        <v>287.08</v>
      </c>
      <c r="AR2219" s="4">
        <v>29</v>
      </c>
      <c r="AS2219" s="4">
        <v>6</v>
      </c>
      <c r="AT2219" s="4">
        <v>2012</v>
      </c>
      <c r="AU2219" s="4">
        <v>22</v>
      </c>
      <c r="AV2219" s="4">
        <v>5</v>
      </c>
      <c r="AW2219" s="4">
        <v>2012</v>
      </c>
      <c r="AX2219" t="str">
        <f t="shared" si="601"/>
        <v>No Delay</v>
      </c>
      <c r="AY2219">
        <f t="shared" si="602"/>
        <v>0</v>
      </c>
    </row>
    <row r="2220" spans="1:51" x14ac:dyDescent="0.2">
      <c r="A2220" s="3">
        <v>85857</v>
      </c>
      <c r="B2220" s="1" t="s">
        <v>175</v>
      </c>
      <c r="C2220" s="1" t="s">
        <v>165</v>
      </c>
      <c r="D2220" s="1" t="s">
        <v>130</v>
      </c>
      <c r="E2220" s="1" t="s">
        <v>101</v>
      </c>
      <c r="F2220" s="1" t="s">
        <v>101</v>
      </c>
      <c r="G2220" s="13" t="s">
        <v>965</v>
      </c>
      <c r="H2220" s="12">
        <v>41089</v>
      </c>
      <c r="I2220" s="12" t="s">
        <v>1036</v>
      </c>
      <c r="J2220" s="12">
        <v>41051</v>
      </c>
      <c r="K2220" s="4">
        <v>3923</v>
      </c>
      <c r="L2220" s="1" t="s">
        <v>146</v>
      </c>
      <c r="M2220" s="1" t="s">
        <v>132</v>
      </c>
      <c r="N2220" s="1" t="s">
        <v>392</v>
      </c>
      <c r="O2220" s="1" t="s">
        <v>393</v>
      </c>
      <c r="P2220">
        <v>120</v>
      </c>
      <c r="Q2220">
        <v>917</v>
      </c>
      <c r="R2220">
        <v>28261.94</v>
      </c>
      <c r="S2220">
        <v>30.82</v>
      </c>
      <c r="T2220">
        <v>0.26</v>
      </c>
      <c r="U2220">
        <f t="shared" si="598"/>
        <v>28261.94</v>
      </c>
      <c r="V2220">
        <f t="shared" si="599"/>
        <v>110040</v>
      </c>
      <c r="W2220" s="1" t="s">
        <v>394</v>
      </c>
      <c r="X2220" s="1" t="s">
        <v>112</v>
      </c>
      <c r="Y2220" s="1" t="s">
        <v>112</v>
      </c>
      <c r="Z2220" s="3">
        <v>9175</v>
      </c>
      <c r="AA2220" s="4">
        <f t="shared" si="603"/>
        <v>1859</v>
      </c>
      <c r="AB2220" s="4">
        <f t="shared" si="611"/>
        <v>2345.3789385999999</v>
      </c>
      <c r="AC2220" s="4">
        <f t="shared" si="612"/>
        <v>1859</v>
      </c>
      <c r="AD2220" s="4">
        <f t="shared" si="610"/>
        <v>775</v>
      </c>
      <c r="AE2220" s="3" t="s">
        <v>1853</v>
      </c>
      <c r="AF2220" s="3">
        <v>1859</v>
      </c>
      <c r="AG2220" s="4">
        <f>AI2220</f>
        <v>1859</v>
      </c>
      <c r="AH2220" s="4">
        <v>82473</v>
      </c>
      <c r="AI2220">
        <f t="shared" si="600"/>
        <v>1859</v>
      </c>
      <c r="AJ2220" t="s">
        <v>1853</v>
      </c>
      <c r="AK2220" s="2">
        <v>10611</v>
      </c>
      <c r="AL2220" s="2">
        <f>AN2220</f>
        <v>10611</v>
      </c>
      <c r="AM2220" s="4">
        <v>82473</v>
      </c>
      <c r="AN2220">
        <f>INDEX($AJ$2:$AJ$6811,MATCH(AM2220,$A$2:$A$6811,0))</f>
        <v>10611</v>
      </c>
      <c r="AP2220">
        <v>39.619999999999997</v>
      </c>
      <c r="AQ2220">
        <v>39.619999999999997</v>
      </c>
      <c r="AR2220" s="4">
        <v>29</v>
      </c>
      <c r="AS2220" s="4">
        <v>6</v>
      </c>
      <c r="AT2220" s="4">
        <v>2012</v>
      </c>
      <c r="AU2220" s="4">
        <v>22</v>
      </c>
      <c r="AV2220" s="4">
        <v>5</v>
      </c>
      <c r="AW2220" s="4">
        <v>2012</v>
      </c>
      <c r="AX2220" t="str">
        <f t="shared" si="601"/>
        <v>No Delay</v>
      </c>
      <c r="AY2220">
        <f t="shared" si="602"/>
        <v>0</v>
      </c>
    </row>
    <row r="2221" spans="1:51" x14ac:dyDescent="0.2">
      <c r="A2221" s="3">
        <v>60112</v>
      </c>
      <c r="B2221" s="1" t="s">
        <v>175</v>
      </c>
      <c r="C2221" s="1" t="s">
        <v>165</v>
      </c>
      <c r="D2221" s="1" t="s">
        <v>52</v>
      </c>
      <c r="E2221" s="1" t="s">
        <v>53</v>
      </c>
      <c r="F2221" s="1" t="s">
        <v>53</v>
      </c>
      <c r="G2221" s="13" t="s">
        <v>1854</v>
      </c>
      <c r="H2221" s="12">
        <v>41692</v>
      </c>
      <c r="I2221" s="12" t="s">
        <v>1855</v>
      </c>
      <c r="J2221" s="12">
        <v>41722</v>
      </c>
      <c r="K2221" s="4">
        <v>5407</v>
      </c>
      <c r="L2221" s="1" t="s">
        <v>146</v>
      </c>
      <c r="M2221" s="1" t="s">
        <v>170</v>
      </c>
      <c r="N2221" s="1" t="s">
        <v>265</v>
      </c>
      <c r="O2221" s="1" t="s">
        <v>93</v>
      </c>
      <c r="P2221">
        <v>60</v>
      </c>
      <c r="Q2221">
        <v>18216</v>
      </c>
      <c r="R2221">
        <v>40986</v>
      </c>
      <c r="S2221">
        <v>2.25</v>
      </c>
      <c r="T2221">
        <v>0.04</v>
      </c>
      <c r="U2221">
        <f t="shared" si="598"/>
        <v>40986</v>
      </c>
      <c r="V2221">
        <f t="shared" si="599"/>
        <v>1092960</v>
      </c>
      <c r="W2221" s="1" t="s">
        <v>155</v>
      </c>
      <c r="X2221" s="1" t="s">
        <v>1236</v>
      </c>
      <c r="Y2221" s="1" t="s">
        <v>156</v>
      </c>
      <c r="Z2221" s="3">
        <v>5457</v>
      </c>
      <c r="AA2221" s="4">
        <f t="shared" si="603"/>
        <v>1863</v>
      </c>
      <c r="AB2221" s="4">
        <f t="shared" si="611"/>
        <v>4243.9061308</v>
      </c>
      <c r="AC2221" s="4">
        <f t="shared" si="612"/>
        <v>1863</v>
      </c>
      <c r="AD2221" s="4">
        <f t="shared" si="610"/>
        <v>1863</v>
      </c>
      <c r="AE2221" s="4">
        <v>1863</v>
      </c>
      <c r="AF2221" s="4">
        <v>1863</v>
      </c>
      <c r="AG2221" s="4">
        <f>AE2221</f>
        <v>1863</v>
      </c>
      <c r="AI2221" t="e">
        <f t="shared" si="600"/>
        <v>#N/A</v>
      </c>
      <c r="AJ2221">
        <v>6757.18</v>
      </c>
      <c r="AK2221" s="2">
        <v>6757.18</v>
      </c>
      <c r="AL2221" s="2">
        <f>AJ2221</f>
        <v>6757.18</v>
      </c>
      <c r="AM2221" s="4"/>
      <c r="AN2221" t="e">
        <f>VLOOKUP([1]!Tabelle13[[#This Row],[Vlookup this ID for freight costs]],$AL$2:$AL$6811,2,FALSE)</f>
        <v>#REF!</v>
      </c>
      <c r="AP2221">
        <v>42.13</v>
      </c>
      <c r="AQ2221">
        <v>42.13</v>
      </c>
      <c r="AR2221" s="4">
        <v>22</v>
      </c>
      <c r="AS2221" s="4">
        <v>2</v>
      </c>
      <c r="AT2221" s="4">
        <v>2014</v>
      </c>
      <c r="AU2221" s="4">
        <v>24</v>
      </c>
      <c r="AV2221" s="4">
        <v>4</v>
      </c>
      <c r="AW2221" s="4">
        <v>2014</v>
      </c>
      <c r="AX2221" t="str">
        <f t="shared" si="601"/>
        <v>Delay</v>
      </c>
      <c r="AY2221">
        <f t="shared" si="602"/>
        <v>30</v>
      </c>
    </row>
    <row r="2222" spans="1:51" x14ac:dyDescent="0.2">
      <c r="A2222" s="3">
        <v>83394</v>
      </c>
      <c r="B2222" s="1" t="s">
        <v>175</v>
      </c>
      <c r="C2222" s="1" t="s">
        <v>165</v>
      </c>
      <c r="D2222" s="1" t="s">
        <v>130</v>
      </c>
      <c r="E2222" s="1" t="s">
        <v>53</v>
      </c>
      <c r="F2222" s="1" t="s">
        <v>53</v>
      </c>
      <c r="G2222" s="13" t="s">
        <v>173</v>
      </c>
      <c r="H2222" s="12">
        <v>40193</v>
      </c>
      <c r="I2222" s="12" t="s">
        <v>1856</v>
      </c>
      <c r="J2222" s="12">
        <v>40189</v>
      </c>
      <c r="K2222" s="4">
        <v>2142</v>
      </c>
      <c r="L2222" s="1" t="s">
        <v>146</v>
      </c>
      <c r="M2222" s="1" t="s">
        <v>132</v>
      </c>
      <c r="N2222" s="1" t="s">
        <v>167</v>
      </c>
      <c r="O2222" s="1" t="s">
        <v>93</v>
      </c>
      <c r="P2222">
        <v>30</v>
      </c>
      <c r="Q2222">
        <v>21563</v>
      </c>
      <c r="R2222">
        <v>124634.14</v>
      </c>
      <c r="S2222">
        <v>5.78</v>
      </c>
      <c r="T2222">
        <v>0.19</v>
      </c>
      <c r="U2222">
        <f t="shared" si="598"/>
        <v>124634.14</v>
      </c>
      <c r="V2222">
        <f t="shared" si="599"/>
        <v>646890</v>
      </c>
      <c r="W2222" s="1" t="s">
        <v>155</v>
      </c>
      <c r="X2222" s="1" t="s">
        <v>1236</v>
      </c>
      <c r="Y2222" s="1" t="s">
        <v>156</v>
      </c>
      <c r="Z2222" s="3">
        <v>5457</v>
      </c>
      <c r="AA2222" s="4">
        <f t="shared" si="603"/>
        <v>1864</v>
      </c>
      <c r="AB2222" s="4">
        <f t="shared" si="611"/>
        <v>4611.2320173999997</v>
      </c>
      <c r="AC2222" s="4">
        <f t="shared" si="612"/>
        <v>1864</v>
      </c>
      <c r="AD2222" s="4">
        <f t="shared" si="610"/>
        <v>1864</v>
      </c>
      <c r="AE2222" s="4">
        <v>1864</v>
      </c>
      <c r="AF2222" s="4">
        <v>1864</v>
      </c>
      <c r="AG2222" s="4">
        <f>AE2222</f>
        <v>1864</v>
      </c>
      <c r="AI2222" t="e">
        <f t="shared" si="600"/>
        <v>#N/A</v>
      </c>
      <c r="AJ2222">
        <v>8485</v>
      </c>
      <c r="AK2222" s="2">
        <v>8485</v>
      </c>
      <c r="AL2222" s="2">
        <f>AJ2222</f>
        <v>8485</v>
      </c>
      <c r="AM2222" s="4"/>
      <c r="AN2222" t="e">
        <f>VLOOKUP([1]!Tabelle13[[#This Row],[Vlookup this ID for freight costs]],$AL$2:$AL$6811,2,FALSE)</f>
        <v>#REF!</v>
      </c>
      <c r="AP2222">
        <v>244.28</v>
      </c>
      <c r="AQ2222">
        <v>244.28</v>
      </c>
      <c r="AR2222" s="4">
        <v>15</v>
      </c>
      <c r="AS2222" s="4">
        <v>1</v>
      </c>
      <c r="AT2222" s="4">
        <v>2010</v>
      </c>
      <c r="AU2222" s="4">
        <v>11</v>
      </c>
      <c r="AV2222" s="4">
        <v>1</v>
      </c>
      <c r="AW2222" s="4">
        <v>2010</v>
      </c>
      <c r="AX2222" t="str">
        <f t="shared" si="601"/>
        <v>No Delay</v>
      </c>
      <c r="AY2222">
        <f t="shared" si="602"/>
        <v>0</v>
      </c>
    </row>
    <row r="2223" spans="1:51" x14ac:dyDescent="0.2">
      <c r="A2223" s="3">
        <v>11990</v>
      </c>
      <c r="B2223" s="1" t="s">
        <v>88</v>
      </c>
      <c r="C2223" s="1" t="s">
        <v>89</v>
      </c>
      <c r="D2223" s="1" t="s">
        <v>130</v>
      </c>
      <c r="E2223" s="1" t="s">
        <v>53</v>
      </c>
      <c r="F2223" s="1" t="s">
        <v>53</v>
      </c>
      <c r="G2223" s="13" t="s">
        <v>1150</v>
      </c>
      <c r="H2223" s="12">
        <v>40008</v>
      </c>
      <c r="I2223" s="12" t="s">
        <v>1150</v>
      </c>
      <c r="J2223" s="12">
        <v>40008</v>
      </c>
      <c r="K2223" s="4">
        <v>1669</v>
      </c>
      <c r="L2223" s="1" t="s">
        <v>146</v>
      </c>
      <c r="M2223" s="1" t="s">
        <v>132</v>
      </c>
      <c r="N2223" s="1" t="s">
        <v>167</v>
      </c>
      <c r="O2223" s="1" t="s">
        <v>93</v>
      </c>
      <c r="P2223">
        <v>30</v>
      </c>
      <c r="Q2223">
        <v>26710</v>
      </c>
      <c r="R2223">
        <v>259621.2</v>
      </c>
      <c r="S2223">
        <v>9.7200000000000006</v>
      </c>
      <c r="T2223">
        <v>0.32</v>
      </c>
      <c r="U2223">
        <f t="shared" si="598"/>
        <v>259621.2</v>
      </c>
      <c r="V2223">
        <f t="shared" si="599"/>
        <v>801300</v>
      </c>
      <c r="W2223" s="1" t="s">
        <v>213</v>
      </c>
      <c r="X2223" s="1" t="s">
        <v>1236</v>
      </c>
      <c r="Y2223" s="1" t="s">
        <v>161</v>
      </c>
      <c r="Z2223" s="3">
        <v>8828</v>
      </c>
      <c r="AA2223" s="4">
        <f t="shared" si="603"/>
        <v>1866</v>
      </c>
      <c r="AB2223" s="4">
        <f t="shared" si="611"/>
        <v>5176.1039440000004</v>
      </c>
      <c r="AC2223" s="4">
        <f t="shared" si="612"/>
        <v>1866</v>
      </c>
      <c r="AD2223" s="4">
        <f t="shared" si="610"/>
        <v>1866</v>
      </c>
      <c r="AE2223" s="4">
        <v>1866</v>
      </c>
      <c r="AF2223" s="4">
        <v>1866</v>
      </c>
      <c r="AG2223" s="4">
        <f>AE2223</f>
        <v>1866</v>
      </c>
      <c r="AH2223" s="4">
        <v>84302</v>
      </c>
      <c r="AI2223">
        <f t="shared" si="600"/>
        <v>22534</v>
      </c>
      <c r="AJ2223">
        <v>6111.2</v>
      </c>
      <c r="AK2223" s="2">
        <v>6111.2</v>
      </c>
      <c r="AL2223" s="2">
        <f>AJ2223</f>
        <v>6111.2</v>
      </c>
      <c r="AM2223" s="4"/>
      <c r="AN2223" t="e">
        <f>VLOOKUP([1]!Tabelle13[[#This Row],[Vlookup this ID for freight costs]],$AL$2:$AL$6811,2,FALSE)</f>
        <v>#REF!</v>
      </c>
      <c r="AP2223">
        <v>508.86</v>
      </c>
      <c r="AQ2223">
        <v>508.86</v>
      </c>
      <c r="AR2223" s="4">
        <v>14</v>
      </c>
      <c r="AS2223" s="4">
        <v>7</v>
      </c>
      <c r="AT2223" s="4">
        <v>2009</v>
      </c>
      <c r="AU2223" s="4">
        <v>14</v>
      </c>
      <c r="AV2223" s="4">
        <v>7</v>
      </c>
      <c r="AW2223" s="4">
        <v>2009</v>
      </c>
      <c r="AX2223" t="str">
        <f t="shared" si="601"/>
        <v>No Delay</v>
      </c>
      <c r="AY2223">
        <f t="shared" si="602"/>
        <v>0</v>
      </c>
    </row>
    <row r="2224" spans="1:51" x14ac:dyDescent="0.2">
      <c r="A2224" s="3">
        <v>82315</v>
      </c>
      <c r="B2224" s="1" t="s">
        <v>50</v>
      </c>
      <c r="C2224" s="1" t="s">
        <v>51</v>
      </c>
      <c r="D2224" s="1" t="s">
        <v>130</v>
      </c>
      <c r="E2224" s="1" t="s">
        <v>101</v>
      </c>
      <c r="F2224" s="1" t="s">
        <v>101</v>
      </c>
      <c r="G2224" s="13" t="s">
        <v>683</v>
      </c>
      <c r="H2224" s="12">
        <v>40350</v>
      </c>
      <c r="I2224" s="12" t="s">
        <v>1857</v>
      </c>
      <c r="J2224" s="12">
        <v>40343</v>
      </c>
      <c r="K2224" s="4">
        <v>2519</v>
      </c>
      <c r="L2224" s="1" t="s">
        <v>146</v>
      </c>
      <c r="M2224" s="1" t="s">
        <v>132</v>
      </c>
      <c r="N2224" s="1" t="s">
        <v>167</v>
      </c>
      <c r="O2224" s="1" t="s">
        <v>93</v>
      </c>
      <c r="P2224">
        <v>30</v>
      </c>
      <c r="Q2224">
        <v>12250</v>
      </c>
      <c r="R2224">
        <v>58187.5</v>
      </c>
      <c r="S2224">
        <v>4.75</v>
      </c>
      <c r="T2224">
        <v>0.16</v>
      </c>
      <c r="U2224">
        <f t="shared" si="598"/>
        <v>58187.5</v>
      </c>
      <c r="V2224">
        <f t="shared" si="599"/>
        <v>367500</v>
      </c>
      <c r="W2224" s="1" t="s">
        <v>160</v>
      </c>
      <c r="X2224" s="1" t="s">
        <v>1236</v>
      </c>
      <c r="Y2224" s="1" t="s">
        <v>161</v>
      </c>
      <c r="Z2224" s="3">
        <v>14186</v>
      </c>
      <c r="AA2224" s="4">
        <f t="shared" si="603"/>
        <v>1866</v>
      </c>
      <c r="AB2224" s="4">
        <f t="shared" si="611"/>
        <v>3589.150756</v>
      </c>
      <c r="AC2224" s="4">
        <f t="shared" si="612"/>
        <v>1866</v>
      </c>
      <c r="AD2224" s="4">
        <f t="shared" si="610"/>
        <v>1866</v>
      </c>
      <c r="AE2224" s="4">
        <v>1866</v>
      </c>
      <c r="AF2224" s="4">
        <v>1866</v>
      </c>
      <c r="AG2224" s="4">
        <f>AE2224</f>
        <v>1866</v>
      </c>
      <c r="AI2224" t="e">
        <f t="shared" si="600"/>
        <v>#N/A</v>
      </c>
      <c r="AJ2224">
        <v>10959.63</v>
      </c>
      <c r="AK2224" s="2">
        <v>10959.63</v>
      </c>
      <c r="AL2224" s="2">
        <f>AJ2224</f>
        <v>10959.63</v>
      </c>
      <c r="AM2224" s="4"/>
      <c r="AN2224" t="e">
        <f>VLOOKUP([1]!Tabelle13[[#This Row],[Vlookup this ID for freight costs]],$AL$2:$AL$6811,2,FALSE)</f>
        <v>#REF!</v>
      </c>
      <c r="AP2224">
        <v>125.45</v>
      </c>
      <c r="AQ2224">
        <v>125.45</v>
      </c>
      <c r="AR2224" s="4">
        <v>21</v>
      </c>
      <c r="AS2224" s="4">
        <v>6</v>
      </c>
      <c r="AT2224" s="4">
        <v>2010</v>
      </c>
      <c r="AU2224" s="4">
        <v>14</v>
      </c>
      <c r="AV2224" s="4">
        <v>6</v>
      </c>
      <c r="AW2224" s="4">
        <v>2010</v>
      </c>
      <c r="AX2224" t="str">
        <f t="shared" si="601"/>
        <v>No Delay</v>
      </c>
      <c r="AY2224">
        <f t="shared" si="602"/>
        <v>0</v>
      </c>
    </row>
    <row r="2225" spans="1:51" x14ac:dyDescent="0.2">
      <c r="A2225" s="3">
        <v>86296</v>
      </c>
      <c r="B2225" s="1" t="s">
        <v>50</v>
      </c>
      <c r="C2225" s="1" t="s">
        <v>51</v>
      </c>
      <c r="D2225" s="1" t="s">
        <v>130</v>
      </c>
      <c r="E2225" s="1" t="s">
        <v>101</v>
      </c>
      <c r="F2225" s="1" t="s">
        <v>101</v>
      </c>
      <c r="G2225" s="13" t="s">
        <v>683</v>
      </c>
      <c r="H2225" s="12">
        <v>40350</v>
      </c>
      <c r="I2225" s="12" t="s">
        <v>1857</v>
      </c>
      <c r="J2225" s="12">
        <v>40343</v>
      </c>
      <c r="K2225" s="4">
        <v>2522</v>
      </c>
      <c r="L2225" s="1" t="s">
        <v>146</v>
      </c>
      <c r="M2225" s="1" t="s">
        <v>132</v>
      </c>
      <c r="N2225" s="1" t="s">
        <v>206</v>
      </c>
      <c r="O2225" s="1" t="s">
        <v>93</v>
      </c>
      <c r="P2225">
        <v>60</v>
      </c>
      <c r="Q2225">
        <v>8670</v>
      </c>
      <c r="R2225">
        <v>29478</v>
      </c>
      <c r="S2225">
        <v>3.4</v>
      </c>
      <c r="T2225">
        <v>0.06</v>
      </c>
      <c r="U2225">
        <f t="shared" si="598"/>
        <v>29478</v>
      </c>
      <c r="V2225">
        <f t="shared" si="599"/>
        <v>520200</v>
      </c>
      <c r="W2225" s="1" t="s">
        <v>204</v>
      </c>
      <c r="X2225" s="1" t="s">
        <v>1236</v>
      </c>
      <c r="Y2225" s="1" t="s">
        <v>205</v>
      </c>
      <c r="Z2225" s="3">
        <v>14749</v>
      </c>
      <c r="AA2225" s="4">
        <f t="shared" si="603"/>
        <v>1866</v>
      </c>
      <c r="AB2225" s="4">
        <f t="shared" si="611"/>
        <v>3196.2536319999999</v>
      </c>
      <c r="AC2225" s="4">
        <f t="shared" si="612"/>
        <v>1866</v>
      </c>
      <c r="AD2225" s="4">
        <f t="shared" si="610"/>
        <v>1866</v>
      </c>
      <c r="AE2225" s="3" t="s">
        <v>1858</v>
      </c>
      <c r="AF2225" s="3">
        <v>1866</v>
      </c>
      <c r="AG2225" s="4">
        <f>AI2225</f>
        <v>1866</v>
      </c>
      <c r="AH2225" s="4">
        <v>82315</v>
      </c>
      <c r="AI2225">
        <f t="shared" si="600"/>
        <v>1866</v>
      </c>
      <c r="AJ2225" t="s">
        <v>1858</v>
      </c>
      <c r="AK2225" s="2">
        <v>10959.63</v>
      </c>
      <c r="AL2225" s="2">
        <f>AN2225</f>
        <v>10959.63</v>
      </c>
      <c r="AM2225" s="4">
        <v>82315</v>
      </c>
      <c r="AN2225">
        <f>INDEX($AJ$2:$AJ$6811,MATCH(AM2225,$A$2:$A$6811,0))</f>
        <v>10959.63</v>
      </c>
      <c r="AP2225">
        <v>63.55</v>
      </c>
      <c r="AQ2225">
        <v>63.55</v>
      </c>
      <c r="AR2225" s="4">
        <v>21</v>
      </c>
      <c r="AS2225" s="4">
        <v>6</v>
      </c>
      <c r="AT2225" s="4">
        <v>2010</v>
      </c>
      <c r="AU2225" s="4">
        <v>14</v>
      </c>
      <c r="AV2225" s="4">
        <v>6</v>
      </c>
      <c r="AW2225" s="4">
        <v>2010</v>
      </c>
      <c r="AX2225" t="str">
        <f t="shared" si="601"/>
        <v>No Delay</v>
      </c>
      <c r="AY2225">
        <f t="shared" si="602"/>
        <v>0</v>
      </c>
    </row>
    <row r="2226" spans="1:51" x14ac:dyDescent="0.2">
      <c r="A2226" s="3">
        <v>86297</v>
      </c>
      <c r="B2226" s="1" t="s">
        <v>50</v>
      </c>
      <c r="C2226" s="1" t="s">
        <v>51</v>
      </c>
      <c r="D2226" s="1" t="s">
        <v>130</v>
      </c>
      <c r="E2226" s="1" t="s">
        <v>101</v>
      </c>
      <c r="F2226" s="1" t="s">
        <v>101</v>
      </c>
      <c r="G2226" s="13" t="s">
        <v>683</v>
      </c>
      <c r="H2226" s="12">
        <v>40350</v>
      </c>
      <c r="I2226" s="12" t="s">
        <v>1857</v>
      </c>
      <c r="J2226" s="12">
        <v>40343</v>
      </c>
      <c r="K2226" s="4">
        <v>2523</v>
      </c>
      <c r="L2226" s="1" t="s">
        <v>146</v>
      </c>
      <c r="M2226" s="1" t="s">
        <v>132</v>
      </c>
      <c r="N2226" s="1" t="s">
        <v>178</v>
      </c>
      <c r="O2226" s="1" t="s">
        <v>93</v>
      </c>
      <c r="P2226">
        <v>60</v>
      </c>
      <c r="Q2226">
        <v>5040</v>
      </c>
      <c r="R2226">
        <v>36338.400000000001</v>
      </c>
      <c r="S2226">
        <v>7.21</v>
      </c>
      <c r="T2226">
        <v>0.12</v>
      </c>
      <c r="U2226">
        <f t="shared" si="598"/>
        <v>36338.400000000001</v>
      </c>
      <c r="V2226">
        <f t="shared" si="599"/>
        <v>302400</v>
      </c>
      <c r="W2226" s="1" t="s">
        <v>179</v>
      </c>
      <c r="X2226" s="1" t="s">
        <v>1236</v>
      </c>
      <c r="Y2226" s="1" t="s">
        <v>156</v>
      </c>
      <c r="Z2226" s="3">
        <v>14703</v>
      </c>
      <c r="AA2226" s="4">
        <f t="shared" si="603"/>
        <v>1866</v>
      </c>
      <c r="AB2226" s="4">
        <f t="shared" si="611"/>
        <v>2797.8691180000001</v>
      </c>
      <c r="AC2226" s="4">
        <f t="shared" si="612"/>
        <v>1866</v>
      </c>
      <c r="AD2226" s="4">
        <f t="shared" si="610"/>
        <v>1504.5</v>
      </c>
      <c r="AE2226" s="3" t="s">
        <v>1858</v>
      </c>
      <c r="AF2226" s="3">
        <v>1866</v>
      </c>
      <c r="AG2226" s="4">
        <f>AI2226</f>
        <v>1866</v>
      </c>
      <c r="AH2226" s="4">
        <v>82315</v>
      </c>
      <c r="AI2226">
        <f t="shared" si="600"/>
        <v>1866</v>
      </c>
      <c r="AJ2226" t="s">
        <v>1858</v>
      </c>
      <c r="AK2226" s="2">
        <v>10959.63</v>
      </c>
      <c r="AL2226" s="2">
        <f>AN2226</f>
        <v>10959.63</v>
      </c>
      <c r="AM2226" s="4">
        <v>82315</v>
      </c>
      <c r="AN2226">
        <f>INDEX($AJ$2:$AJ$6811,MATCH(AM2226,$A$2:$A$6811,0))</f>
        <v>10959.63</v>
      </c>
      <c r="AP2226">
        <v>78.349999999999994</v>
      </c>
      <c r="AQ2226">
        <v>78.349999999999994</v>
      </c>
      <c r="AR2226" s="4">
        <v>21</v>
      </c>
      <c r="AS2226" s="4">
        <v>6</v>
      </c>
      <c r="AT2226" s="4">
        <v>2010</v>
      </c>
      <c r="AU2226" s="4">
        <v>14</v>
      </c>
      <c r="AV2226" s="4">
        <v>6</v>
      </c>
      <c r="AW2226" s="4">
        <v>2010</v>
      </c>
      <c r="AX2226" t="str">
        <f t="shared" si="601"/>
        <v>No Delay</v>
      </c>
      <c r="AY2226">
        <f t="shared" si="602"/>
        <v>0</v>
      </c>
    </row>
    <row r="2227" spans="1:51" x14ac:dyDescent="0.2">
      <c r="A2227" s="3">
        <v>11620</v>
      </c>
      <c r="B2227" s="1" t="s">
        <v>144</v>
      </c>
      <c r="C2227" s="1" t="s">
        <v>65</v>
      </c>
      <c r="D2227" s="1" t="s">
        <v>130</v>
      </c>
      <c r="E2227" s="1" t="s">
        <v>152</v>
      </c>
      <c r="F2227" s="1" t="s">
        <v>152</v>
      </c>
      <c r="G2227" s="13" t="s">
        <v>166</v>
      </c>
      <c r="H2227" s="12">
        <v>39891</v>
      </c>
      <c r="I2227" s="12" t="s">
        <v>166</v>
      </c>
      <c r="J2227" s="12">
        <v>39891</v>
      </c>
      <c r="K2227" s="4">
        <v>1409</v>
      </c>
      <c r="L2227" s="1" t="s">
        <v>146</v>
      </c>
      <c r="M2227" s="1" t="s">
        <v>132</v>
      </c>
      <c r="N2227" s="1" t="s">
        <v>196</v>
      </c>
      <c r="O2227" s="1" t="s">
        <v>93</v>
      </c>
      <c r="P2227">
        <v>60</v>
      </c>
      <c r="Q2227">
        <v>11608</v>
      </c>
      <c r="R2227">
        <v>82648.960000000006</v>
      </c>
      <c r="S2227">
        <v>7.12</v>
      </c>
      <c r="T2227">
        <v>0.12</v>
      </c>
      <c r="U2227">
        <f t="shared" si="598"/>
        <v>82648.960000000006</v>
      </c>
      <c r="V2227">
        <f t="shared" si="599"/>
        <v>696480</v>
      </c>
      <c r="W2227" s="1" t="s">
        <v>204</v>
      </c>
      <c r="X2227" s="1" t="s">
        <v>1236</v>
      </c>
      <c r="Y2227" s="1" t="s">
        <v>205</v>
      </c>
      <c r="Z2227" s="3">
        <v>7364</v>
      </c>
      <c r="AA2227" s="4">
        <f t="shared" si="603"/>
        <v>1871</v>
      </c>
      <c r="AB2227" s="4">
        <f t="shared" si="611"/>
        <v>3518.6926684</v>
      </c>
      <c r="AC2227" s="4">
        <f t="shared" si="612"/>
        <v>1871</v>
      </c>
      <c r="AD2227" s="4">
        <f t="shared" si="610"/>
        <v>1871</v>
      </c>
      <c r="AE2227" s="4">
        <v>1871</v>
      </c>
      <c r="AF2227" s="4">
        <v>1871</v>
      </c>
      <c r="AG2227" s="4">
        <f>AE2227</f>
        <v>1871</v>
      </c>
      <c r="AH2227" s="4">
        <v>84844</v>
      </c>
      <c r="AI2227">
        <f t="shared" si="600"/>
        <v>6535</v>
      </c>
      <c r="AJ2227">
        <v>11492.86</v>
      </c>
      <c r="AK2227" s="2">
        <v>11492.86</v>
      </c>
      <c r="AL2227" s="2">
        <f>AJ2227</f>
        <v>11492.86</v>
      </c>
      <c r="AM2227" s="4"/>
      <c r="AN2227" t="e">
        <f>VLOOKUP([1]!Tabelle13[[#This Row],[Vlookup this ID for freight costs]],$AL$2:$AL$6811,2,FALSE)</f>
        <v>#REF!</v>
      </c>
      <c r="AP2227">
        <v>161.99</v>
      </c>
      <c r="AQ2227">
        <v>161.99</v>
      </c>
      <c r="AR2227" s="4">
        <v>19</v>
      </c>
      <c r="AS2227" s="4">
        <v>4</v>
      </c>
      <c r="AT2227" s="4">
        <v>2009</v>
      </c>
      <c r="AU2227" s="4">
        <v>19</v>
      </c>
      <c r="AV2227" s="4">
        <v>4</v>
      </c>
      <c r="AW2227" s="4">
        <v>2009</v>
      </c>
      <c r="AX2227" t="str">
        <f t="shared" si="601"/>
        <v>No Delay</v>
      </c>
      <c r="AY2227">
        <f t="shared" si="602"/>
        <v>0</v>
      </c>
    </row>
    <row r="2228" spans="1:51" x14ac:dyDescent="0.2">
      <c r="A2228" s="3">
        <v>11949</v>
      </c>
      <c r="B2228" s="1" t="s">
        <v>144</v>
      </c>
      <c r="C2228" s="1" t="s">
        <v>65</v>
      </c>
      <c r="D2228" s="1" t="s">
        <v>130</v>
      </c>
      <c r="E2228" s="1" t="s">
        <v>152</v>
      </c>
      <c r="F2228" s="1" t="s">
        <v>152</v>
      </c>
      <c r="G2228" s="13" t="s">
        <v>166</v>
      </c>
      <c r="H2228" s="12">
        <v>39891</v>
      </c>
      <c r="I2228" s="12" t="s">
        <v>166</v>
      </c>
      <c r="J2228" s="12">
        <v>39891</v>
      </c>
      <c r="K2228" s="4">
        <v>1410</v>
      </c>
      <c r="L2228" s="1" t="s">
        <v>146</v>
      </c>
      <c r="M2228" s="1" t="s">
        <v>132</v>
      </c>
      <c r="N2228" s="1" t="s">
        <v>778</v>
      </c>
      <c r="O2228" s="1" t="s">
        <v>93</v>
      </c>
      <c r="P2228">
        <v>240</v>
      </c>
      <c r="Q2228">
        <v>833</v>
      </c>
      <c r="R2228">
        <v>1582.7</v>
      </c>
      <c r="S2228">
        <v>1.9</v>
      </c>
      <c r="T2228">
        <v>0.01</v>
      </c>
      <c r="U2228">
        <f t="shared" si="598"/>
        <v>1582.6999999999998</v>
      </c>
      <c r="V2228">
        <f t="shared" si="599"/>
        <v>199920</v>
      </c>
      <c r="W2228" s="1" t="s">
        <v>155</v>
      </c>
      <c r="X2228" s="1" t="s">
        <v>1236</v>
      </c>
      <c r="Y2228" s="1" t="s">
        <v>156</v>
      </c>
      <c r="Z2228" s="3">
        <v>7726</v>
      </c>
      <c r="AA2228" s="4">
        <f t="shared" si="603"/>
        <v>1871</v>
      </c>
      <c r="AB2228" s="4">
        <f t="shared" si="611"/>
        <v>2336.1601234</v>
      </c>
      <c r="AC2228" s="4">
        <f t="shared" si="612"/>
        <v>1871</v>
      </c>
      <c r="AD2228" s="4">
        <f t="shared" si="610"/>
        <v>1348</v>
      </c>
      <c r="AE2228" s="3" t="s">
        <v>1859</v>
      </c>
      <c r="AF2228" s="3">
        <v>1871</v>
      </c>
      <c r="AG2228" s="4">
        <f>AI2228</f>
        <v>1871</v>
      </c>
      <c r="AH2228" s="4">
        <v>11620</v>
      </c>
      <c r="AI2228">
        <f t="shared" si="600"/>
        <v>1871</v>
      </c>
      <c r="AJ2228" t="s">
        <v>1859</v>
      </c>
      <c r="AK2228" s="2">
        <v>11492.86</v>
      </c>
      <c r="AL2228" s="2">
        <f>AN2228</f>
        <v>11492.86</v>
      </c>
      <c r="AM2228" s="4">
        <v>11620</v>
      </c>
      <c r="AN2228">
        <f>INDEX($AJ$2:$AJ$6811,MATCH(AM2228,$A$2:$A$6811,0))</f>
        <v>11492.86</v>
      </c>
      <c r="AP2228">
        <v>3.1</v>
      </c>
      <c r="AQ2228">
        <v>3.1</v>
      </c>
      <c r="AR2228" s="4">
        <v>19</v>
      </c>
      <c r="AS2228" s="4">
        <v>4</v>
      </c>
      <c r="AT2228" s="4">
        <v>2009</v>
      </c>
      <c r="AU2228" s="4">
        <v>19</v>
      </c>
      <c r="AV2228" s="4">
        <v>4</v>
      </c>
      <c r="AW2228" s="4">
        <v>2009</v>
      </c>
      <c r="AX2228" t="str">
        <f t="shared" si="601"/>
        <v>No Delay</v>
      </c>
      <c r="AY2228">
        <f t="shared" si="602"/>
        <v>0</v>
      </c>
    </row>
    <row r="2229" spans="1:51" x14ac:dyDescent="0.2">
      <c r="A2229" s="3">
        <v>12261</v>
      </c>
      <c r="B2229" s="1" t="s">
        <v>144</v>
      </c>
      <c r="C2229" s="1" t="s">
        <v>65</v>
      </c>
      <c r="D2229" s="1" t="s">
        <v>130</v>
      </c>
      <c r="E2229" s="1" t="s">
        <v>152</v>
      </c>
      <c r="F2229" s="1" t="s">
        <v>152</v>
      </c>
      <c r="G2229" s="13" t="s">
        <v>166</v>
      </c>
      <c r="H2229" s="12">
        <v>39891</v>
      </c>
      <c r="I2229" s="12" t="s">
        <v>166</v>
      </c>
      <c r="J2229" s="12">
        <v>39891</v>
      </c>
      <c r="K2229" s="4">
        <v>1413</v>
      </c>
      <c r="L2229" s="1" t="s">
        <v>146</v>
      </c>
      <c r="M2229" s="1" t="s">
        <v>132</v>
      </c>
      <c r="N2229" s="1" t="s">
        <v>221</v>
      </c>
      <c r="O2229" s="1" t="s">
        <v>93</v>
      </c>
      <c r="P2229">
        <v>60</v>
      </c>
      <c r="Q2229">
        <v>1033</v>
      </c>
      <c r="R2229">
        <v>1601.15</v>
      </c>
      <c r="S2229">
        <v>1.55</v>
      </c>
      <c r="T2229">
        <v>0.03</v>
      </c>
      <c r="U2229">
        <f t="shared" si="598"/>
        <v>1601.15</v>
      </c>
      <c r="V2229">
        <f t="shared" si="599"/>
        <v>61980</v>
      </c>
      <c r="W2229" s="1" t="s">
        <v>155</v>
      </c>
      <c r="X2229" s="1" t="s">
        <v>1236</v>
      </c>
      <c r="Y2229" s="1" t="s">
        <v>156</v>
      </c>
      <c r="Z2229" s="3">
        <v>7726</v>
      </c>
      <c r="AA2229" s="4">
        <f t="shared" si="603"/>
        <v>1871</v>
      </c>
      <c r="AB2229" s="4">
        <f t="shared" si="611"/>
        <v>2358.1096834</v>
      </c>
      <c r="AC2229" s="4">
        <f t="shared" si="612"/>
        <v>1871</v>
      </c>
      <c r="AD2229" s="4">
        <f t="shared" si="610"/>
        <v>921.49418279999986</v>
      </c>
      <c r="AE2229" s="3" t="s">
        <v>1859</v>
      </c>
      <c r="AF2229" s="3">
        <v>1871</v>
      </c>
      <c r="AG2229" s="4">
        <f>AI2229</f>
        <v>1871</v>
      </c>
      <c r="AH2229" s="4">
        <v>11620</v>
      </c>
      <c r="AI2229">
        <f t="shared" si="600"/>
        <v>1871</v>
      </c>
      <c r="AJ2229" t="s">
        <v>1859</v>
      </c>
      <c r="AK2229" s="2">
        <v>11492.86</v>
      </c>
      <c r="AL2229" s="2">
        <f>AN2229</f>
        <v>11492.86</v>
      </c>
      <c r="AM2229" s="4">
        <v>11620</v>
      </c>
      <c r="AN2229">
        <f>INDEX($AJ$2:$AJ$6811,MATCH(AM2229,$A$2:$A$6811,0))</f>
        <v>11492.86</v>
      </c>
      <c r="AP2229">
        <v>3.14</v>
      </c>
      <c r="AQ2229">
        <v>3.14</v>
      </c>
      <c r="AR2229" s="4">
        <v>19</v>
      </c>
      <c r="AS2229" s="4">
        <v>4</v>
      </c>
      <c r="AT2229" s="4">
        <v>2009</v>
      </c>
      <c r="AU2229" s="4">
        <v>19</v>
      </c>
      <c r="AV2229" s="4">
        <v>4</v>
      </c>
      <c r="AW2229" s="4">
        <v>2009</v>
      </c>
      <c r="AX2229" t="str">
        <f t="shared" si="601"/>
        <v>No Delay</v>
      </c>
      <c r="AY2229">
        <f t="shared" si="602"/>
        <v>0</v>
      </c>
    </row>
    <row r="2230" spans="1:51" x14ac:dyDescent="0.2">
      <c r="A2230" s="3">
        <v>12865</v>
      </c>
      <c r="B2230" s="1" t="s">
        <v>144</v>
      </c>
      <c r="C2230" s="1" t="s">
        <v>65</v>
      </c>
      <c r="D2230" s="1" t="s">
        <v>130</v>
      </c>
      <c r="E2230" s="1" t="s">
        <v>152</v>
      </c>
      <c r="F2230" s="1" t="s">
        <v>152</v>
      </c>
      <c r="G2230" s="13" t="s">
        <v>166</v>
      </c>
      <c r="H2230" s="12">
        <v>39891</v>
      </c>
      <c r="I2230" s="12" t="s">
        <v>166</v>
      </c>
      <c r="J2230" s="12">
        <v>39891</v>
      </c>
      <c r="K2230" s="4">
        <v>1419</v>
      </c>
      <c r="L2230" s="1" t="s">
        <v>146</v>
      </c>
      <c r="M2230" s="1" t="s">
        <v>132</v>
      </c>
      <c r="N2230" s="1" t="s">
        <v>275</v>
      </c>
      <c r="O2230" s="1" t="s">
        <v>93</v>
      </c>
      <c r="P2230">
        <v>60</v>
      </c>
      <c r="Q2230">
        <v>3231</v>
      </c>
      <c r="R2230">
        <v>28303.56</v>
      </c>
      <c r="S2230">
        <v>8.76</v>
      </c>
      <c r="T2230">
        <v>0.15</v>
      </c>
      <c r="U2230">
        <f t="shared" si="598"/>
        <v>28303.559999999998</v>
      </c>
      <c r="V2230">
        <f t="shared" si="599"/>
        <v>193860</v>
      </c>
      <c r="W2230" s="1" t="s">
        <v>155</v>
      </c>
      <c r="X2230" s="1" t="s">
        <v>1236</v>
      </c>
      <c r="Y2230" s="1" t="s">
        <v>156</v>
      </c>
      <c r="Z2230" s="3">
        <v>7726</v>
      </c>
      <c r="AA2230" s="4">
        <f t="shared" si="603"/>
        <v>1871</v>
      </c>
      <c r="AB2230" s="4">
        <f t="shared" si="611"/>
        <v>2599.3353477999999</v>
      </c>
      <c r="AC2230" s="4">
        <f t="shared" si="612"/>
        <v>1871</v>
      </c>
      <c r="AD2230" s="4">
        <f t="shared" si="610"/>
        <v>913.33333333333337</v>
      </c>
      <c r="AE2230" s="3" t="s">
        <v>1859</v>
      </c>
      <c r="AF2230" s="3">
        <v>1871</v>
      </c>
      <c r="AG2230" s="4">
        <f>AI2230</f>
        <v>1871</v>
      </c>
      <c r="AH2230" s="4">
        <v>11620</v>
      </c>
      <c r="AI2230">
        <f t="shared" si="600"/>
        <v>1871</v>
      </c>
      <c r="AJ2230" t="s">
        <v>1859</v>
      </c>
      <c r="AK2230" s="2">
        <v>11492.86</v>
      </c>
      <c r="AL2230" s="2">
        <f>AN2230</f>
        <v>11492.86</v>
      </c>
      <c r="AM2230" s="4">
        <v>11620</v>
      </c>
      <c r="AN2230">
        <f>INDEX($AJ$2:$AJ$6811,MATCH(AM2230,$A$2:$A$6811,0))</f>
        <v>11492.86</v>
      </c>
      <c r="AP2230">
        <v>55.47</v>
      </c>
      <c r="AQ2230">
        <v>55.47</v>
      </c>
      <c r="AR2230" s="4">
        <v>19</v>
      </c>
      <c r="AS2230" s="4">
        <v>4</v>
      </c>
      <c r="AT2230" s="4">
        <v>2009</v>
      </c>
      <c r="AU2230" s="4">
        <v>19</v>
      </c>
      <c r="AV2230" s="4">
        <v>4</v>
      </c>
      <c r="AW2230" s="4">
        <v>2009</v>
      </c>
      <c r="AX2230" t="str">
        <f t="shared" si="601"/>
        <v>No Delay</v>
      </c>
      <c r="AY2230">
        <f t="shared" si="602"/>
        <v>0</v>
      </c>
    </row>
    <row r="2231" spans="1:51" x14ac:dyDescent="0.2">
      <c r="A2231" s="3">
        <v>56940</v>
      </c>
      <c r="B2231" s="1" t="s">
        <v>175</v>
      </c>
      <c r="C2231" s="1" t="s">
        <v>165</v>
      </c>
      <c r="D2231" s="1" t="s">
        <v>52</v>
      </c>
      <c r="E2231" s="1" t="s">
        <v>53</v>
      </c>
      <c r="F2231" s="1" t="s">
        <v>53</v>
      </c>
      <c r="G2231" s="13" t="s">
        <v>1860</v>
      </c>
      <c r="H2231" s="12">
        <v>41577</v>
      </c>
      <c r="I2231" s="12" t="s">
        <v>1860</v>
      </c>
      <c r="J2231" s="12">
        <v>41577</v>
      </c>
      <c r="K2231" s="4">
        <v>4999</v>
      </c>
      <c r="L2231" s="1" t="s">
        <v>146</v>
      </c>
      <c r="M2231" s="1" t="s">
        <v>672</v>
      </c>
      <c r="N2231" s="1" t="s">
        <v>238</v>
      </c>
      <c r="O2231" s="1" t="s">
        <v>93</v>
      </c>
      <c r="P2231">
        <v>30</v>
      </c>
      <c r="Q2231">
        <v>16716</v>
      </c>
      <c r="R2231">
        <v>76893.600000000006</v>
      </c>
      <c r="S2231">
        <v>4.5999999999999996</v>
      </c>
      <c r="T2231">
        <v>0.15</v>
      </c>
      <c r="U2231">
        <f t="shared" si="598"/>
        <v>76893.599999999991</v>
      </c>
      <c r="V2231">
        <f t="shared" si="599"/>
        <v>501480</v>
      </c>
      <c r="W2231" s="1" t="s">
        <v>1487</v>
      </c>
      <c r="X2231" s="1" t="s">
        <v>1236</v>
      </c>
      <c r="Y2231" s="1" t="s">
        <v>161</v>
      </c>
      <c r="Z2231" s="3">
        <v>5149</v>
      </c>
      <c r="AA2231" s="4">
        <f t="shared" si="603"/>
        <v>1874</v>
      </c>
      <c r="AB2231" s="4">
        <f t="shared" si="611"/>
        <v>4079.2844308000003</v>
      </c>
      <c r="AC2231" s="4">
        <f t="shared" si="612"/>
        <v>1874</v>
      </c>
      <c r="AD2231" s="4">
        <f t="shared" si="610"/>
        <v>1874</v>
      </c>
      <c r="AE2231" s="4">
        <v>1874</v>
      </c>
      <c r="AF2231" s="4">
        <v>1874</v>
      </c>
      <c r="AG2231" s="4">
        <f>AE2231</f>
        <v>1874</v>
      </c>
      <c r="AI2231" t="e">
        <f t="shared" si="600"/>
        <v>#N/A</v>
      </c>
      <c r="AJ2231">
        <v>7487.81</v>
      </c>
      <c r="AK2231" s="2">
        <v>7487.81</v>
      </c>
      <c r="AL2231" s="2">
        <f>AJ2231</f>
        <v>7487.81</v>
      </c>
      <c r="AM2231" s="4"/>
      <c r="AN2231" t="e">
        <f>VLOOKUP([1]!Tabelle13[[#This Row],[Vlookup this ID for freight costs]],$AL$2:$AL$6811,2,FALSE)</f>
        <v>#REF!</v>
      </c>
      <c r="AP2231">
        <v>95.12</v>
      </c>
      <c r="AQ2231">
        <v>95.12</v>
      </c>
      <c r="AR2231" s="4">
        <v>30</v>
      </c>
      <c r="AS2231" s="4">
        <v>10</v>
      </c>
      <c r="AT2231" s="4">
        <v>2013</v>
      </c>
      <c r="AU2231" s="4">
        <v>30</v>
      </c>
      <c r="AV2231" s="4">
        <v>10</v>
      </c>
      <c r="AW2231" s="4">
        <v>2013</v>
      </c>
      <c r="AX2231" t="str">
        <f t="shared" si="601"/>
        <v>No Delay</v>
      </c>
      <c r="AY2231">
        <f t="shared" si="602"/>
        <v>0</v>
      </c>
    </row>
    <row r="2232" spans="1:51" x14ac:dyDescent="0.2">
      <c r="A2232" s="3">
        <v>83089</v>
      </c>
      <c r="B2232" s="1" t="s">
        <v>368</v>
      </c>
      <c r="C2232" s="1" t="s">
        <v>73</v>
      </c>
      <c r="D2232" s="1" t="s">
        <v>130</v>
      </c>
      <c r="E2232" s="1" t="s">
        <v>101</v>
      </c>
      <c r="F2232" s="1" t="s">
        <v>101</v>
      </c>
      <c r="G2232" s="13" t="s">
        <v>1861</v>
      </c>
      <c r="H2232" s="12">
        <v>41232</v>
      </c>
      <c r="I2232" s="12" t="s">
        <v>1861</v>
      </c>
      <c r="J2232" s="12">
        <v>41232</v>
      </c>
      <c r="K2232" s="4">
        <v>4300</v>
      </c>
      <c r="L2232" s="1" t="s">
        <v>146</v>
      </c>
      <c r="M2232" s="1" t="s">
        <v>132</v>
      </c>
      <c r="N2232" s="1" t="s">
        <v>676</v>
      </c>
      <c r="O2232" s="1" t="s">
        <v>93</v>
      </c>
      <c r="P2232">
        <v>60</v>
      </c>
      <c r="Q2232">
        <v>26267</v>
      </c>
      <c r="R2232">
        <v>72496.92</v>
      </c>
      <c r="S2232">
        <v>2.76</v>
      </c>
      <c r="T2232">
        <v>0.05</v>
      </c>
      <c r="U2232">
        <f t="shared" si="598"/>
        <v>72496.92</v>
      </c>
      <c r="V2232">
        <f t="shared" si="599"/>
        <v>1576020</v>
      </c>
      <c r="W2232" s="1" t="s">
        <v>160</v>
      </c>
      <c r="X2232" s="1" t="s">
        <v>1236</v>
      </c>
      <c r="Y2232" s="1" t="s">
        <v>161</v>
      </c>
      <c r="Z2232" s="3">
        <v>14451</v>
      </c>
      <c r="AA2232" s="4">
        <f t="shared" si="603"/>
        <v>1875</v>
      </c>
      <c r="AB2232" s="4">
        <f t="shared" si="611"/>
        <v>5127.4856686000003</v>
      </c>
      <c r="AC2232" s="4">
        <f t="shared" si="612"/>
        <v>1875</v>
      </c>
      <c r="AD2232" s="4">
        <f t="shared" si="610"/>
        <v>1875</v>
      </c>
      <c r="AE2232" s="4">
        <v>1875</v>
      </c>
      <c r="AF2232" s="4">
        <v>1875</v>
      </c>
      <c r="AG2232" s="4">
        <f>AE2232</f>
        <v>1875</v>
      </c>
      <c r="AI2232" t="e">
        <f t="shared" si="600"/>
        <v>#N/A</v>
      </c>
      <c r="AJ2232">
        <v>6933.75</v>
      </c>
      <c r="AK2232" s="2">
        <v>6933.75</v>
      </c>
      <c r="AL2232" s="2">
        <f>AJ2232</f>
        <v>6933.75</v>
      </c>
      <c r="AM2232" s="4"/>
      <c r="AN2232" t="e">
        <f>VLOOKUP([1]!Tabelle13[[#This Row],[Vlookup this ID for freight costs]],$AL$2:$AL$6811,2,FALSE)</f>
        <v>#REF!</v>
      </c>
      <c r="AP2232">
        <v>101.64</v>
      </c>
      <c r="AQ2232">
        <v>101.64</v>
      </c>
      <c r="AR2232" s="4">
        <v>19</v>
      </c>
      <c r="AS2232" s="4">
        <v>11</v>
      </c>
      <c r="AT2232" s="4">
        <v>2012</v>
      </c>
      <c r="AU2232" s="4">
        <v>19</v>
      </c>
      <c r="AV2232" s="4">
        <v>11</v>
      </c>
      <c r="AW2232" s="4">
        <v>2012</v>
      </c>
      <c r="AX2232" t="str">
        <f t="shared" si="601"/>
        <v>No Delay</v>
      </c>
      <c r="AY2232">
        <f t="shared" si="602"/>
        <v>0</v>
      </c>
    </row>
    <row r="2233" spans="1:51" x14ac:dyDescent="0.2">
      <c r="A2233" s="3">
        <v>83635</v>
      </c>
      <c r="B2233" s="1" t="s">
        <v>368</v>
      </c>
      <c r="C2233" s="1" t="s">
        <v>73</v>
      </c>
      <c r="D2233" s="1" t="s">
        <v>130</v>
      </c>
      <c r="E2233" s="1" t="s">
        <v>101</v>
      </c>
      <c r="F2233" s="1" t="s">
        <v>101</v>
      </c>
      <c r="G2233" s="13" t="s">
        <v>1861</v>
      </c>
      <c r="H2233" s="12">
        <v>41232</v>
      </c>
      <c r="I2233" s="12" t="s">
        <v>1861</v>
      </c>
      <c r="J2233" s="12">
        <v>41232</v>
      </c>
      <c r="K2233" s="4">
        <v>4301</v>
      </c>
      <c r="L2233" s="1" t="s">
        <v>146</v>
      </c>
      <c r="M2233" s="1" t="s">
        <v>132</v>
      </c>
      <c r="N2233" s="1" t="s">
        <v>676</v>
      </c>
      <c r="O2233" s="1" t="s">
        <v>93</v>
      </c>
      <c r="P2233">
        <v>60</v>
      </c>
      <c r="Q2233">
        <v>19733</v>
      </c>
      <c r="R2233">
        <v>54463.08</v>
      </c>
      <c r="S2233">
        <v>2.76</v>
      </c>
      <c r="T2233">
        <v>0.05</v>
      </c>
      <c r="U2233">
        <f t="shared" si="598"/>
        <v>54463.079999999994</v>
      </c>
      <c r="V2233">
        <f t="shared" si="599"/>
        <v>1183980</v>
      </c>
      <c r="W2233" s="1" t="s">
        <v>155</v>
      </c>
      <c r="X2233" s="1" t="s">
        <v>1236</v>
      </c>
      <c r="Y2233" s="1" t="s">
        <v>156</v>
      </c>
      <c r="Z2233" s="3">
        <v>14969</v>
      </c>
      <c r="AA2233" s="4">
        <f t="shared" si="603"/>
        <v>1875</v>
      </c>
      <c r="AB2233" s="4">
        <f t="shared" si="611"/>
        <v>4410.3935433999995</v>
      </c>
      <c r="AC2233" s="4">
        <f t="shared" si="612"/>
        <v>1875</v>
      </c>
      <c r="AD2233" s="4">
        <f t="shared" si="610"/>
        <v>1875</v>
      </c>
      <c r="AE2233" s="3" t="s">
        <v>1862</v>
      </c>
      <c r="AF2233" s="3">
        <v>1875</v>
      </c>
      <c r="AG2233" s="4">
        <f>AI2233</f>
        <v>1875</v>
      </c>
      <c r="AH2233" s="4">
        <v>83089</v>
      </c>
      <c r="AI2233">
        <f t="shared" si="600"/>
        <v>1875</v>
      </c>
      <c r="AJ2233" t="s">
        <v>1862</v>
      </c>
      <c r="AK2233" s="2">
        <v>6933.75</v>
      </c>
      <c r="AL2233" s="2">
        <f>AN2233</f>
        <v>6933.75</v>
      </c>
      <c r="AM2233" s="4">
        <v>83089</v>
      </c>
      <c r="AN2233">
        <f>INDEX($AJ$2:$AJ$6811,MATCH(AM2233,$A$2:$A$6811,0))</f>
        <v>6933.75</v>
      </c>
      <c r="AP2233">
        <v>76.36</v>
      </c>
      <c r="AQ2233">
        <v>76.36</v>
      </c>
      <c r="AR2233" s="4">
        <v>19</v>
      </c>
      <c r="AS2233" s="4">
        <v>11</v>
      </c>
      <c r="AT2233" s="4">
        <v>2012</v>
      </c>
      <c r="AU2233" s="4">
        <v>19</v>
      </c>
      <c r="AV2233" s="4">
        <v>11</v>
      </c>
      <c r="AW2233" s="4">
        <v>2012</v>
      </c>
      <c r="AX2233" t="str">
        <f t="shared" si="601"/>
        <v>No Delay</v>
      </c>
      <c r="AY2233">
        <f t="shared" si="602"/>
        <v>0</v>
      </c>
    </row>
    <row r="2234" spans="1:51" x14ac:dyDescent="0.2">
      <c r="A2234" s="3">
        <v>83112</v>
      </c>
      <c r="B2234" s="1" t="s">
        <v>175</v>
      </c>
      <c r="C2234" s="1" t="s">
        <v>165</v>
      </c>
      <c r="D2234" s="1" t="s">
        <v>130</v>
      </c>
      <c r="E2234" s="1" t="s">
        <v>53</v>
      </c>
      <c r="F2234" s="1" t="s">
        <v>53</v>
      </c>
      <c r="G2234" s="13" t="s">
        <v>1863</v>
      </c>
      <c r="H2234" s="12">
        <v>41351</v>
      </c>
      <c r="I2234" s="12" t="s">
        <v>1744</v>
      </c>
      <c r="J2234" s="12">
        <v>41340</v>
      </c>
      <c r="K2234" s="4">
        <v>4503</v>
      </c>
      <c r="L2234" s="1" t="s">
        <v>146</v>
      </c>
      <c r="M2234" s="1" t="s">
        <v>132</v>
      </c>
      <c r="N2234" s="1" t="s">
        <v>275</v>
      </c>
      <c r="O2234" s="1" t="s">
        <v>93</v>
      </c>
      <c r="P2234">
        <v>60</v>
      </c>
      <c r="Q2234">
        <v>10125</v>
      </c>
      <c r="R2234">
        <v>73608.75</v>
      </c>
      <c r="S2234">
        <v>7.27</v>
      </c>
      <c r="T2234">
        <v>0.12</v>
      </c>
      <c r="U2234">
        <f t="shared" si="598"/>
        <v>73608.75</v>
      </c>
      <c r="V2234">
        <f t="shared" si="599"/>
        <v>607500</v>
      </c>
      <c r="W2234" s="1" t="s">
        <v>204</v>
      </c>
      <c r="X2234" s="1" t="s">
        <v>1236</v>
      </c>
      <c r="Y2234" s="1" t="s">
        <v>205</v>
      </c>
      <c r="Z2234" s="3">
        <v>4988</v>
      </c>
      <c r="AA2234" s="4">
        <f t="shared" si="603"/>
        <v>1887</v>
      </c>
      <c r="AB2234" s="4">
        <f t="shared" si="611"/>
        <v>3355.9366810000001</v>
      </c>
      <c r="AC2234" s="4">
        <f t="shared" si="612"/>
        <v>1887</v>
      </c>
      <c r="AD2234" s="4">
        <f t="shared" si="610"/>
        <v>1894.5</v>
      </c>
      <c r="AE2234" s="4">
        <v>1887</v>
      </c>
      <c r="AF2234" s="4">
        <v>1887</v>
      </c>
      <c r="AG2234" s="4">
        <f>AE2234</f>
        <v>1887</v>
      </c>
      <c r="AI2234" t="e">
        <f t="shared" si="600"/>
        <v>#N/A</v>
      </c>
      <c r="AJ2234">
        <v>12736.25</v>
      </c>
      <c r="AK2234" s="2">
        <v>12736.25</v>
      </c>
      <c r="AL2234" s="2">
        <f>AJ2234</f>
        <v>12736.25</v>
      </c>
      <c r="AM2234" s="4"/>
      <c r="AN2234" t="e">
        <f>VLOOKUP([1]!Tabelle13[[#This Row],[Vlookup this ID for freight costs]],$AL$2:$AL$6811,2,FALSE)</f>
        <v>#REF!</v>
      </c>
      <c r="AP2234">
        <v>103.2</v>
      </c>
      <c r="AQ2234">
        <v>103.2</v>
      </c>
      <c r="AR2234" s="4">
        <v>18</v>
      </c>
      <c r="AS2234" s="4">
        <v>4</v>
      </c>
      <c r="AT2234" s="4">
        <v>2013</v>
      </c>
      <c r="AU2234" s="4">
        <v>7</v>
      </c>
      <c r="AV2234" s="4">
        <v>4</v>
      </c>
      <c r="AW2234" s="4">
        <v>2013</v>
      </c>
      <c r="AX2234" t="str">
        <f t="shared" si="601"/>
        <v>No Delay</v>
      </c>
      <c r="AY2234">
        <f t="shared" si="602"/>
        <v>0</v>
      </c>
    </row>
    <row r="2235" spans="1:51" x14ac:dyDescent="0.2">
      <c r="A2235" s="3">
        <v>84228</v>
      </c>
      <c r="B2235" s="1" t="s">
        <v>175</v>
      </c>
      <c r="C2235" s="1" t="s">
        <v>165</v>
      </c>
      <c r="D2235" s="1" t="s">
        <v>130</v>
      </c>
      <c r="E2235" s="1" t="s">
        <v>53</v>
      </c>
      <c r="F2235" s="1" t="s">
        <v>53</v>
      </c>
      <c r="G2235" s="13" t="s">
        <v>1863</v>
      </c>
      <c r="H2235" s="12">
        <v>41351</v>
      </c>
      <c r="I2235" s="12" t="s">
        <v>1744</v>
      </c>
      <c r="J2235" s="12">
        <v>41340</v>
      </c>
      <c r="K2235" s="4">
        <v>4505</v>
      </c>
      <c r="L2235" s="1" t="s">
        <v>146</v>
      </c>
      <c r="M2235" s="1" t="s">
        <v>132</v>
      </c>
      <c r="N2235" s="1" t="s">
        <v>154</v>
      </c>
      <c r="O2235" s="1" t="s">
        <v>93</v>
      </c>
      <c r="P2235">
        <v>60</v>
      </c>
      <c r="Q2235">
        <v>7253</v>
      </c>
      <c r="R2235">
        <v>62230.74</v>
      </c>
      <c r="S2235">
        <v>8.58</v>
      </c>
      <c r="T2235">
        <v>0.14000000000000001</v>
      </c>
      <c r="U2235">
        <f t="shared" si="598"/>
        <v>62230.74</v>
      </c>
      <c r="V2235">
        <f t="shared" si="599"/>
        <v>435180</v>
      </c>
      <c r="W2235" s="1" t="s">
        <v>204</v>
      </c>
      <c r="X2235" s="1" t="s">
        <v>1236</v>
      </c>
      <c r="Y2235" s="1" t="s">
        <v>205</v>
      </c>
      <c r="Z2235" s="3">
        <v>4988</v>
      </c>
      <c r="AA2235" s="4">
        <f t="shared" si="603"/>
        <v>1887</v>
      </c>
      <c r="AB2235" s="4">
        <f t="shared" ref="AB2235:AB2266" si="613" xml:space="preserve"> 2244.740206  + 0.1097478*Q2235</f>
        <v>3040.7409994</v>
      </c>
      <c r="AC2235" s="4">
        <f t="shared" ref="AC2235:AC2266" si="614">AF2235</f>
        <v>1887</v>
      </c>
      <c r="AD2235" s="4">
        <f t="shared" si="610"/>
        <v>1887</v>
      </c>
      <c r="AE2235" s="3" t="s">
        <v>1864</v>
      </c>
      <c r="AF2235" s="3">
        <v>1887</v>
      </c>
      <c r="AG2235" s="4">
        <f>AI2235</f>
        <v>1887</v>
      </c>
      <c r="AH2235" s="4">
        <v>83112</v>
      </c>
      <c r="AI2235">
        <f t="shared" si="600"/>
        <v>1887</v>
      </c>
      <c r="AJ2235" t="s">
        <v>1864</v>
      </c>
      <c r="AK2235" s="2">
        <v>12736.25</v>
      </c>
      <c r="AL2235" s="2">
        <f>AN2235</f>
        <v>12736.25</v>
      </c>
      <c r="AM2235" s="4">
        <v>83112</v>
      </c>
      <c r="AN2235">
        <f>INDEX($AJ$2:$AJ$6811,MATCH(AM2235,$A$2:$A$6811,0))</f>
        <v>12736.25</v>
      </c>
      <c r="AP2235">
        <v>87.25</v>
      </c>
      <c r="AQ2235">
        <v>87.25</v>
      </c>
      <c r="AR2235" s="4">
        <v>18</v>
      </c>
      <c r="AS2235" s="4">
        <v>4</v>
      </c>
      <c r="AT2235" s="4">
        <v>2013</v>
      </c>
      <c r="AU2235" s="4">
        <v>7</v>
      </c>
      <c r="AV2235" s="4">
        <v>4</v>
      </c>
      <c r="AW2235" s="4">
        <v>2013</v>
      </c>
      <c r="AX2235" t="str">
        <f t="shared" si="601"/>
        <v>No Delay</v>
      </c>
      <c r="AY2235">
        <f t="shared" si="602"/>
        <v>0</v>
      </c>
    </row>
    <row r="2236" spans="1:51" x14ac:dyDescent="0.2">
      <c r="A2236" s="3">
        <v>11055</v>
      </c>
      <c r="B2236" s="1" t="s">
        <v>164</v>
      </c>
      <c r="C2236" s="1" t="s">
        <v>165</v>
      </c>
      <c r="D2236" s="1" t="s">
        <v>130</v>
      </c>
      <c r="E2236" s="1" t="s">
        <v>53</v>
      </c>
      <c r="F2236" s="1" t="s">
        <v>53</v>
      </c>
      <c r="G2236" s="13" t="s">
        <v>1865</v>
      </c>
      <c r="H2236" s="12">
        <v>39986</v>
      </c>
      <c r="I2236" s="12" t="s">
        <v>1865</v>
      </c>
      <c r="J2236" s="12">
        <v>39986</v>
      </c>
      <c r="K2236" s="4">
        <v>1633</v>
      </c>
      <c r="L2236" s="1" t="s">
        <v>146</v>
      </c>
      <c r="M2236" s="1" t="s">
        <v>132</v>
      </c>
      <c r="N2236" s="1" t="s">
        <v>154</v>
      </c>
      <c r="O2236" s="1" t="s">
        <v>93</v>
      </c>
      <c r="P2236">
        <v>60</v>
      </c>
      <c r="Q2236">
        <v>11216</v>
      </c>
      <c r="R2236">
        <v>127301.6</v>
      </c>
      <c r="S2236">
        <v>11.35</v>
      </c>
      <c r="T2236">
        <v>0.19</v>
      </c>
      <c r="U2236">
        <f t="shared" si="598"/>
        <v>127301.59999999999</v>
      </c>
      <c r="V2236">
        <f t="shared" si="599"/>
        <v>672960</v>
      </c>
      <c r="W2236" s="1" t="s">
        <v>155</v>
      </c>
      <c r="X2236" s="1" t="s">
        <v>1236</v>
      </c>
      <c r="Y2236" s="1" t="s">
        <v>156</v>
      </c>
      <c r="Z2236" s="3">
        <v>5457</v>
      </c>
      <c r="AA2236" s="4">
        <f t="shared" si="603"/>
        <v>1894</v>
      </c>
      <c r="AB2236" s="4">
        <f t="shared" si="613"/>
        <v>3475.6715308000003</v>
      </c>
      <c r="AC2236" s="4">
        <f t="shared" si="614"/>
        <v>1894</v>
      </c>
      <c r="AD2236" s="4">
        <f t="shared" si="610"/>
        <v>1894</v>
      </c>
      <c r="AE2236" s="4">
        <v>1894</v>
      </c>
      <c r="AF2236" s="4">
        <v>1894</v>
      </c>
      <c r="AG2236" s="4">
        <f>AE2236</f>
        <v>1894</v>
      </c>
      <c r="AH2236" s="4">
        <v>82657</v>
      </c>
      <c r="AI2236">
        <f t="shared" si="600"/>
        <v>6909</v>
      </c>
      <c r="AJ2236">
        <v>13293.41</v>
      </c>
      <c r="AK2236" s="2">
        <v>13293.41</v>
      </c>
      <c r="AL2236" s="2">
        <f>AJ2236</f>
        <v>13293.41</v>
      </c>
      <c r="AM2236" s="4"/>
      <c r="AN2236" t="e">
        <f>VLOOKUP([1]!Tabelle13[[#This Row],[Vlookup this ID for freight costs]],$AL$2:$AL$6811,2,FALSE)</f>
        <v>#REF!</v>
      </c>
      <c r="AP2236">
        <v>249.51</v>
      </c>
      <c r="AQ2236">
        <v>249.51</v>
      </c>
      <c r="AR2236" s="4">
        <v>22</v>
      </c>
      <c r="AS2236" s="4">
        <v>6</v>
      </c>
      <c r="AT2236" s="4">
        <v>2009</v>
      </c>
      <c r="AU2236" s="4">
        <v>22</v>
      </c>
      <c r="AV2236" s="4">
        <v>6</v>
      </c>
      <c r="AW2236" s="4">
        <v>2009</v>
      </c>
      <c r="AX2236" t="str">
        <f t="shared" si="601"/>
        <v>No Delay</v>
      </c>
      <c r="AY2236">
        <f t="shared" si="602"/>
        <v>0</v>
      </c>
    </row>
    <row r="2237" spans="1:51" x14ac:dyDescent="0.2">
      <c r="A2237" s="3">
        <v>11655</v>
      </c>
      <c r="B2237" s="1" t="s">
        <v>164</v>
      </c>
      <c r="C2237" s="1" t="s">
        <v>165</v>
      </c>
      <c r="D2237" s="1" t="s">
        <v>130</v>
      </c>
      <c r="E2237" s="1" t="s">
        <v>53</v>
      </c>
      <c r="F2237" s="1" t="s">
        <v>53</v>
      </c>
      <c r="G2237" s="13" t="s">
        <v>1865</v>
      </c>
      <c r="H2237" s="12">
        <v>39986</v>
      </c>
      <c r="I2237" s="12" t="s">
        <v>1865</v>
      </c>
      <c r="J2237" s="12">
        <v>39986</v>
      </c>
      <c r="K2237" s="4">
        <v>1635</v>
      </c>
      <c r="L2237" s="1" t="s">
        <v>146</v>
      </c>
      <c r="M2237" s="1" t="s">
        <v>132</v>
      </c>
      <c r="N2237" s="1" t="s">
        <v>167</v>
      </c>
      <c r="O2237" s="1" t="s">
        <v>93</v>
      </c>
      <c r="P2237">
        <v>30</v>
      </c>
      <c r="Q2237">
        <v>7300</v>
      </c>
      <c r="R2237">
        <v>50005</v>
      </c>
      <c r="S2237">
        <v>6.85</v>
      </c>
      <c r="T2237">
        <v>0.23</v>
      </c>
      <c r="U2237">
        <f t="shared" si="598"/>
        <v>50005</v>
      </c>
      <c r="V2237">
        <f t="shared" si="599"/>
        <v>219000</v>
      </c>
      <c r="W2237" s="1" t="s">
        <v>155</v>
      </c>
      <c r="X2237" s="1" t="s">
        <v>1236</v>
      </c>
      <c r="Y2237" s="1" t="s">
        <v>156</v>
      </c>
      <c r="Z2237" s="3">
        <v>5457</v>
      </c>
      <c r="AA2237" s="4">
        <f t="shared" si="603"/>
        <v>1894</v>
      </c>
      <c r="AB2237" s="4">
        <f t="shared" si="613"/>
        <v>3045.8991459999997</v>
      </c>
      <c r="AC2237" s="4">
        <f t="shared" si="614"/>
        <v>1894</v>
      </c>
      <c r="AD2237" s="4">
        <f t="shared" si="610"/>
        <v>1894</v>
      </c>
      <c r="AE2237" s="3" t="s">
        <v>1866</v>
      </c>
      <c r="AF2237" s="3">
        <v>1894</v>
      </c>
      <c r="AG2237" s="4">
        <f>AI2237</f>
        <v>1894</v>
      </c>
      <c r="AH2237" s="4">
        <v>11055</v>
      </c>
      <c r="AI2237">
        <f t="shared" si="600"/>
        <v>1894</v>
      </c>
      <c r="AJ2237" t="s">
        <v>1866</v>
      </c>
      <c r="AK2237" s="2">
        <v>13293.41</v>
      </c>
      <c r="AL2237" s="2">
        <f>AN2237</f>
        <v>13293.41</v>
      </c>
      <c r="AM2237" s="4">
        <v>11055</v>
      </c>
      <c r="AN2237">
        <f>INDEX($AJ$2:$AJ$6811,MATCH(AM2237,$A$2:$A$6811,0))</f>
        <v>13293.41</v>
      </c>
      <c r="AP2237">
        <v>98.01</v>
      </c>
      <c r="AQ2237">
        <v>98.01</v>
      </c>
      <c r="AR2237" s="4">
        <v>22</v>
      </c>
      <c r="AS2237" s="4">
        <v>6</v>
      </c>
      <c r="AT2237" s="4">
        <v>2009</v>
      </c>
      <c r="AU2237" s="4">
        <v>22</v>
      </c>
      <c r="AV2237" s="4">
        <v>6</v>
      </c>
      <c r="AW2237" s="4">
        <v>2009</v>
      </c>
      <c r="AX2237" t="str">
        <f t="shared" si="601"/>
        <v>No Delay</v>
      </c>
      <c r="AY2237">
        <f t="shared" si="602"/>
        <v>0</v>
      </c>
    </row>
    <row r="2238" spans="1:51" x14ac:dyDescent="0.2">
      <c r="A2238" s="3">
        <v>10700</v>
      </c>
      <c r="B2238" s="1" t="s">
        <v>88</v>
      </c>
      <c r="C2238" s="1" t="s">
        <v>89</v>
      </c>
      <c r="D2238" s="1" t="s">
        <v>130</v>
      </c>
      <c r="E2238" s="1" t="s">
        <v>53</v>
      </c>
      <c r="F2238" s="1" t="s">
        <v>53</v>
      </c>
      <c r="G2238" s="13" t="s">
        <v>1867</v>
      </c>
      <c r="H2238" s="12">
        <v>39497</v>
      </c>
      <c r="I2238" s="12" t="s">
        <v>1867</v>
      </c>
      <c r="J2238" s="12">
        <v>39497</v>
      </c>
      <c r="K2238" s="4">
        <v>663</v>
      </c>
      <c r="L2238" s="1" t="s">
        <v>146</v>
      </c>
      <c r="M2238" s="1" t="s">
        <v>132</v>
      </c>
      <c r="N2238" s="1" t="s">
        <v>275</v>
      </c>
      <c r="O2238" s="1" t="s">
        <v>93</v>
      </c>
      <c r="P2238">
        <v>60</v>
      </c>
      <c r="Q2238">
        <v>20284</v>
      </c>
      <c r="R2238">
        <v>192698</v>
      </c>
      <c r="S2238">
        <v>9.5</v>
      </c>
      <c r="T2238">
        <v>0.16</v>
      </c>
      <c r="U2238">
        <f t="shared" si="598"/>
        <v>192698</v>
      </c>
      <c r="V2238">
        <f t="shared" si="599"/>
        <v>1217040</v>
      </c>
      <c r="W2238" s="1" t="s">
        <v>155</v>
      </c>
      <c r="X2238" s="1" t="s">
        <v>1236</v>
      </c>
      <c r="Y2238" s="1" t="s">
        <v>156</v>
      </c>
      <c r="Z2238" s="3">
        <v>9211</v>
      </c>
      <c r="AA2238" s="4">
        <f t="shared" si="603"/>
        <v>1897</v>
      </c>
      <c r="AB2238" s="4">
        <f t="shared" si="613"/>
        <v>4470.8645811999995</v>
      </c>
      <c r="AC2238" s="4">
        <f t="shared" si="614"/>
        <v>1897</v>
      </c>
      <c r="AD2238" s="4">
        <f t="shared" si="610"/>
        <v>1897</v>
      </c>
      <c r="AE2238" s="4">
        <v>1897</v>
      </c>
      <c r="AF2238" s="4">
        <v>1897</v>
      </c>
      <c r="AG2238" s="4">
        <f>AE2238</f>
        <v>1897</v>
      </c>
      <c r="AH2238" s="4">
        <v>82330</v>
      </c>
      <c r="AI2238">
        <f t="shared" si="600"/>
        <v>10313</v>
      </c>
      <c r="AJ2238">
        <v>3826.17</v>
      </c>
      <c r="AK2238" s="2">
        <v>3826.17</v>
      </c>
      <c r="AL2238" s="2">
        <f>AJ2238</f>
        <v>3826.17</v>
      </c>
      <c r="AM2238" s="4"/>
      <c r="AN2238" t="e">
        <f>VLOOKUP([1]!Tabelle13[[#This Row],[Vlookup this ID for freight costs]],$AL$2:$AL$6811,2,FALSE)</f>
        <v>#REF!</v>
      </c>
      <c r="AP2238">
        <v>308.32</v>
      </c>
      <c r="AQ2238">
        <v>308.32</v>
      </c>
      <c r="AR2238" s="4">
        <v>19</v>
      </c>
      <c r="AS2238" s="4">
        <v>2</v>
      </c>
      <c r="AT2238" s="4">
        <v>2008</v>
      </c>
      <c r="AU2238" s="4">
        <v>19</v>
      </c>
      <c r="AV2238" s="4">
        <v>2</v>
      </c>
      <c r="AW2238" s="4">
        <v>2008</v>
      </c>
      <c r="AX2238" t="str">
        <f t="shared" si="601"/>
        <v>No Delay</v>
      </c>
      <c r="AY2238">
        <f t="shared" si="602"/>
        <v>0</v>
      </c>
    </row>
    <row r="2239" spans="1:51" x14ac:dyDescent="0.2">
      <c r="A2239" s="3">
        <v>44209</v>
      </c>
      <c r="B2239" s="1" t="s">
        <v>140</v>
      </c>
      <c r="C2239" s="1" t="s">
        <v>99</v>
      </c>
      <c r="D2239" s="1" t="s">
        <v>52</v>
      </c>
      <c r="E2239" s="1" t="s">
        <v>53</v>
      </c>
      <c r="F2239" s="1" t="s">
        <v>53</v>
      </c>
      <c r="G2239" s="13" t="s">
        <v>1868</v>
      </c>
      <c r="H2239" s="12">
        <v>41740</v>
      </c>
      <c r="I2239" s="12" t="s">
        <v>1868</v>
      </c>
      <c r="J2239" s="12">
        <v>41740</v>
      </c>
      <c r="K2239" s="4">
        <v>5434</v>
      </c>
      <c r="L2239" s="1" t="s">
        <v>146</v>
      </c>
      <c r="M2239" s="1" t="s">
        <v>170</v>
      </c>
      <c r="N2239" s="1" t="s">
        <v>178</v>
      </c>
      <c r="O2239" s="1" t="s">
        <v>93</v>
      </c>
      <c r="P2239">
        <v>60</v>
      </c>
      <c r="Q2239">
        <v>31528</v>
      </c>
      <c r="R2239">
        <v>171197.04</v>
      </c>
      <c r="S2239">
        <v>5.43</v>
      </c>
      <c r="T2239">
        <v>0.09</v>
      </c>
      <c r="U2239">
        <f t="shared" si="598"/>
        <v>171197.03999999998</v>
      </c>
      <c r="V2239">
        <f t="shared" si="599"/>
        <v>1891680</v>
      </c>
      <c r="W2239" s="1" t="s">
        <v>155</v>
      </c>
      <c r="X2239" s="1" t="s">
        <v>1236</v>
      </c>
      <c r="Y2239" s="1" t="s">
        <v>156</v>
      </c>
      <c r="Z2239" s="3">
        <v>5565</v>
      </c>
      <c r="AA2239" s="4">
        <f t="shared" si="603"/>
        <v>1899</v>
      </c>
      <c r="AB2239" s="4">
        <f t="shared" si="613"/>
        <v>5704.8688443999999</v>
      </c>
      <c r="AC2239" s="4">
        <f t="shared" si="614"/>
        <v>1899</v>
      </c>
      <c r="AD2239" s="4">
        <f t="shared" si="610"/>
        <v>1899</v>
      </c>
      <c r="AE2239" s="4">
        <v>1899</v>
      </c>
      <c r="AF2239" s="4">
        <v>1899</v>
      </c>
      <c r="AG2239" s="4">
        <f>AE2239</f>
        <v>1899</v>
      </c>
      <c r="AI2239" t="e">
        <f t="shared" si="600"/>
        <v>#N/A</v>
      </c>
      <c r="AJ2239">
        <v>10879.44</v>
      </c>
      <c r="AK2239" s="2">
        <v>10879.44</v>
      </c>
      <c r="AL2239" s="2">
        <f>AJ2239</f>
        <v>10879.44</v>
      </c>
      <c r="AM2239" s="4"/>
      <c r="AN2239" t="e">
        <f>VLOOKUP([1]!Tabelle13[[#This Row],[Vlookup this ID for freight costs]],$AL$2:$AL$6811,2,FALSE)</f>
        <v>#REF!</v>
      </c>
      <c r="AP2239">
        <v>211.77</v>
      </c>
      <c r="AQ2239">
        <v>211.77</v>
      </c>
      <c r="AR2239" s="4">
        <v>11</v>
      </c>
      <c r="AS2239" s="4">
        <v>4</v>
      </c>
      <c r="AT2239" s="4">
        <v>2014</v>
      </c>
      <c r="AU2239" s="4">
        <v>11</v>
      </c>
      <c r="AV2239" s="4">
        <v>4</v>
      </c>
      <c r="AW2239" s="4">
        <v>2014</v>
      </c>
      <c r="AX2239" t="str">
        <f t="shared" si="601"/>
        <v>No Delay</v>
      </c>
      <c r="AY2239">
        <f t="shared" si="602"/>
        <v>0</v>
      </c>
    </row>
    <row r="2240" spans="1:51" x14ac:dyDescent="0.2">
      <c r="A2240" s="3">
        <v>12012</v>
      </c>
      <c r="B2240" s="1" t="s">
        <v>119</v>
      </c>
      <c r="C2240" s="1" t="s">
        <v>114</v>
      </c>
      <c r="D2240" s="1" t="s">
        <v>130</v>
      </c>
      <c r="E2240" s="1" t="s">
        <v>101</v>
      </c>
      <c r="F2240" s="1" t="s">
        <v>101</v>
      </c>
      <c r="G2240" s="13" t="s">
        <v>1869</v>
      </c>
      <c r="H2240" s="12">
        <v>40099</v>
      </c>
      <c r="I2240" s="12" t="s">
        <v>1869</v>
      </c>
      <c r="J2240" s="12">
        <v>40099</v>
      </c>
      <c r="K2240" s="4">
        <v>1897</v>
      </c>
      <c r="L2240" s="1" t="s">
        <v>146</v>
      </c>
      <c r="M2240" s="1" t="s">
        <v>132</v>
      </c>
      <c r="N2240" s="1" t="s">
        <v>167</v>
      </c>
      <c r="O2240" s="1" t="s">
        <v>93</v>
      </c>
      <c r="P2240">
        <v>30</v>
      </c>
      <c r="Q2240">
        <v>4000</v>
      </c>
      <c r="R2240">
        <v>24880</v>
      </c>
      <c r="S2240">
        <v>6.22</v>
      </c>
      <c r="T2240">
        <v>0.21</v>
      </c>
      <c r="U2240">
        <f t="shared" si="598"/>
        <v>24880</v>
      </c>
      <c r="V2240">
        <f t="shared" si="599"/>
        <v>120000</v>
      </c>
      <c r="W2240" s="1" t="s">
        <v>155</v>
      </c>
      <c r="X2240" s="1" t="s">
        <v>1236</v>
      </c>
      <c r="Y2240" s="1" t="s">
        <v>156</v>
      </c>
      <c r="Z2240" s="3">
        <v>14240</v>
      </c>
      <c r="AA2240" s="4">
        <f t="shared" si="603"/>
        <v>1900</v>
      </c>
      <c r="AB2240" s="4">
        <f t="shared" si="613"/>
        <v>2683.7314059999999</v>
      </c>
      <c r="AC2240" s="4">
        <f t="shared" si="614"/>
        <v>1900</v>
      </c>
      <c r="AD2240" s="4">
        <f t="shared" si="610"/>
        <v>3816.4247071666664</v>
      </c>
      <c r="AE2240" s="4">
        <v>1900</v>
      </c>
      <c r="AF2240" s="4">
        <v>1900</v>
      </c>
      <c r="AG2240" s="4">
        <f>AE2240</f>
        <v>1900</v>
      </c>
      <c r="AH2240" s="4">
        <v>85463</v>
      </c>
      <c r="AI2240">
        <f t="shared" si="600"/>
        <v>48109</v>
      </c>
      <c r="AJ2240">
        <v>4997.46</v>
      </c>
      <c r="AK2240" s="2">
        <v>4997.46</v>
      </c>
      <c r="AL2240" s="2">
        <f>AJ2240</f>
        <v>4997.46</v>
      </c>
      <c r="AM2240" s="4"/>
      <c r="AN2240" t="e">
        <f>VLOOKUP([1]!Tabelle13[[#This Row],[Vlookup this ID for freight costs]],$AL$2:$AL$6811,2,FALSE)</f>
        <v>#REF!</v>
      </c>
      <c r="AP2240">
        <v>48.76</v>
      </c>
      <c r="AQ2240">
        <v>48.76</v>
      </c>
      <c r="AR2240" s="4">
        <v>13</v>
      </c>
      <c r="AS2240" s="4">
        <v>10</v>
      </c>
      <c r="AT2240" s="4">
        <v>2009</v>
      </c>
      <c r="AU2240" s="4">
        <v>13</v>
      </c>
      <c r="AV2240" s="4">
        <v>10</v>
      </c>
      <c r="AW2240" s="4">
        <v>2009</v>
      </c>
      <c r="AX2240" t="str">
        <f t="shared" si="601"/>
        <v>No Delay</v>
      </c>
      <c r="AY2240">
        <f t="shared" si="602"/>
        <v>0</v>
      </c>
    </row>
    <row r="2241" spans="1:51" x14ac:dyDescent="0.2">
      <c r="A2241" s="3">
        <v>12919</v>
      </c>
      <c r="B2241" s="1" t="s">
        <v>119</v>
      </c>
      <c r="C2241" s="1" t="s">
        <v>114</v>
      </c>
      <c r="D2241" s="1" t="s">
        <v>130</v>
      </c>
      <c r="E2241" s="1" t="s">
        <v>101</v>
      </c>
      <c r="F2241" s="1" t="s">
        <v>101</v>
      </c>
      <c r="G2241" s="13" t="s">
        <v>1869</v>
      </c>
      <c r="H2241" s="12">
        <v>40099</v>
      </c>
      <c r="I2241" s="12" t="s">
        <v>1869</v>
      </c>
      <c r="J2241" s="12">
        <v>40099</v>
      </c>
      <c r="K2241" s="4">
        <v>1898</v>
      </c>
      <c r="L2241" s="1" t="s">
        <v>146</v>
      </c>
      <c r="M2241" s="1" t="s">
        <v>132</v>
      </c>
      <c r="N2241" s="1" t="s">
        <v>167</v>
      </c>
      <c r="O2241" s="1" t="s">
        <v>93</v>
      </c>
      <c r="P2241">
        <v>30</v>
      </c>
      <c r="Q2241">
        <v>22059</v>
      </c>
      <c r="R2241">
        <v>137206.98000000001</v>
      </c>
      <c r="S2241">
        <v>6.22</v>
      </c>
      <c r="T2241">
        <v>0.21</v>
      </c>
      <c r="U2241">
        <f t="shared" si="598"/>
        <v>137206.97999999998</v>
      </c>
      <c r="V2241">
        <f t="shared" si="599"/>
        <v>661770</v>
      </c>
      <c r="W2241" s="1" t="s">
        <v>213</v>
      </c>
      <c r="X2241" s="1" t="s">
        <v>1236</v>
      </c>
      <c r="Y2241" s="1" t="s">
        <v>161</v>
      </c>
      <c r="Z2241" s="3">
        <v>13722</v>
      </c>
      <c r="AA2241" s="4">
        <f t="shared" si="603"/>
        <v>1900</v>
      </c>
      <c r="AB2241" s="4">
        <f t="shared" si="613"/>
        <v>4665.6669261999996</v>
      </c>
      <c r="AC2241" s="4">
        <f t="shared" si="614"/>
        <v>1900</v>
      </c>
      <c r="AD2241" s="4">
        <f t="shared" si="610"/>
        <v>1900</v>
      </c>
      <c r="AE2241" s="3" t="s">
        <v>1870</v>
      </c>
      <c r="AF2241" s="3">
        <v>1900</v>
      </c>
      <c r="AG2241" s="4">
        <f>AI2241</f>
        <v>1900</v>
      </c>
      <c r="AH2241" s="4">
        <v>12012</v>
      </c>
      <c r="AI2241">
        <f t="shared" si="600"/>
        <v>1900</v>
      </c>
      <c r="AJ2241" t="s">
        <v>1870</v>
      </c>
      <c r="AK2241" s="2">
        <v>4997.46</v>
      </c>
      <c r="AL2241" s="2">
        <f>AN2241</f>
        <v>4997.46</v>
      </c>
      <c r="AM2241" s="4">
        <v>12012</v>
      </c>
      <c r="AN2241">
        <f>INDEX($AJ$2:$AJ$6811,MATCH(AM2241,$A$2:$A$6811,0))</f>
        <v>4997.46</v>
      </c>
      <c r="AP2241">
        <v>268.93</v>
      </c>
      <c r="AQ2241">
        <v>268.93</v>
      </c>
      <c r="AR2241" s="4">
        <v>13</v>
      </c>
      <c r="AS2241" s="4">
        <v>10</v>
      </c>
      <c r="AT2241" s="4">
        <v>2009</v>
      </c>
      <c r="AU2241" s="4">
        <v>13</v>
      </c>
      <c r="AV2241" s="4">
        <v>10</v>
      </c>
      <c r="AW2241" s="4">
        <v>2009</v>
      </c>
      <c r="AX2241" t="str">
        <f t="shared" si="601"/>
        <v>No Delay</v>
      </c>
      <c r="AY2241">
        <f t="shared" si="602"/>
        <v>0</v>
      </c>
    </row>
    <row r="2242" spans="1:51" x14ac:dyDescent="0.2">
      <c r="A2242" s="3">
        <v>11315</v>
      </c>
      <c r="B2242" s="1" t="s">
        <v>350</v>
      </c>
      <c r="C2242" s="1" t="s">
        <v>65</v>
      </c>
      <c r="D2242" s="1" t="s">
        <v>130</v>
      </c>
      <c r="E2242" s="1" t="s">
        <v>53</v>
      </c>
      <c r="F2242" s="1" t="s">
        <v>53</v>
      </c>
      <c r="G2242" s="13" t="s">
        <v>426</v>
      </c>
      <c r="H2242" s="12">
        <v>39947</v>
      </c>
      <c r="I2242" s="12" t="s">
        <v>426</v>
      </c>
      <c r="J2242" s="12">
        <v>39947</v>
      </c>
      <c r="K2242" s="4">
        <v>1547</v>
      </c>
      <c r="L2242" s="1" t="s">
        <v>146</v>
      </c>
      <c r="M2242" s="1" t="s">
        <v>132</v>
      </c>
      <c r="N2242" s="1" t="s">
        <v>154</v>
      </c>
      <c r="O2242" s="1" t="s">
        <v>93</v>
      </c>
      <c r="P2242">
        <v>60</v>
      </c>
      <c r="Q2242">
        <v>16698</v>
      </c>
      <c r="R2242">
        <v>190357.2</v>
      </c>
      <c r="S2242">
        <v>11.4</v>
      </c>
      <c r="T2242">
        <v>0.19</v>
      </c>
      <c r="U2242">
        <f t="shared" ref="U2242:U2305" si="615">S2242*Q2242</f>
        <v>190357.2</v>
      </c>
      <c r="V2242">
        <f t="shared" ref="V2242:V2305" si="616">Q2242*P2242</f>
        <v>1001880</v>
      </c>
      <c r="W2242" s="1" t="s">
        <v>155</v>
      </c>
      <c r="X2242" s="1" t="s">
        <v>1236</v>
      </c>
      <c r="Y2242" s="1" t="s">
        <v>156</v>
      </c>
      <c r="Z2242" s="3">
        <v>7726</v>
      </c>
      <c r="AA2242" s="4">
        <f t="shared" si="603"/>
        <v>1901</v>
      </c>
      <c r="AB2242" s="4">
        <f t="shared" si="613"/>
        <v>4077.3089704000004</v>
      </c>
      <c r="AC2242" s="4">
        <f t="shared" si="614"/>
        <v>1901</v>
      </c>
      <c r="AD2242" s="4">
        <f t="shared" si="610"/>
        <v>1901</v>
      </c>
      <c r="AE2242" s="4">
        <v>1901</v>
      </c>
      <c r="AF2242" s="4">
        <v>1901</v>
      </c>
      <c r="AG2242" s="4">
        <f t="shared" ref="AG2242:AG2251" si="617">AE2242</f>
        <v>1901</v>
      </c>
      <c r="AH2242" s="4">
        <v>83194</v>
      </c>
      <c r="AI2242">
        <f t="shared" ref="AI2242:AI2305" si="618">INDEX($AE$2:$AE$6811,MATCH(AH2242,$A$2:$A$6811,0))</f>
        <v>8456</v>
      </c>
      <c r="AJ2242">
        <v>18638.84</v>
      </c>
      <c r="AK2242" s="2">
        <v>18638.84</v>
      </c>
      <c r="AL2242" s="2">
        <f t="shared" ref="AL2242:AL2251" si="619">AJ2242</f>
        <v>18638.84</v>
      </c>
      <c r="AM2242" s="4"/>
      <c r="AN2242" t="e">
        <f>VLOOKUP([1]!Tabelle13[[#This Row],[Vlookup this ID for freight costs]],$AL$2:$AL$6811,2,FALSE)</f>
        <v>#REF!</v>
      </c>
      <c r="AP2242">
        <v>373.1</v>
      </c>
      <c r="AQ2242">
        <v>373.1</v>
      </c>
      <c r="AR2242" s="4">
        <v>14</v>
      </c>
      <c r="AS2242" s="4">
        <v>5</v>
      </c>
      <c r="AT2242" s="4">
        <v>2009</v>
      </c>
      <c r="AU2242" s="4">
        <v>14</v>
      </c>
      <c r="AV2242" s="4">
        <v>5</v>
      </c>
      <c r="AW2242" s="4">
        <v>2009</v>
      </c>
      <c r="AX2242" t="str">
        <f t="shared" ref="AX2242:AX2305" si="620">IF(DATE(AW2242,AV2242,AU2242)&lt;=DATE(AT2242,AS2242,AR2242),"No Delay","Delay")</f>
        <v>No Delay</v>
      </c>
      <c r="AY2242">
        <f t="shared" ref="AY2242:AY2305" si="621">IF(_xlfn.DAYS(J2242,H2242)&gt;0, _xlfn.DAYS(J2242,H2242),0)</f>
        <v>0</v>
      </c>
    </row>
    <row r="2243" spans="1:51" x14ac:dyDescent="0.2">
      <c r="A2243" s="3">
        <v>19359</v>
      </c>
      <c r="B2243" s="1" t="s">
        <v>368</v>
      </c>
      <c r="C2243" s="1" t="s">
        <v>73</v>
      </c>
      <c r="D2243" s="1" t="s">
        <v>52</v>
      </c>
      <c r="E2243" s="1" t="s">
        <v>53</v>
      </c>
      <c r="F2243" s="1" t="s">
        <v>53</v>
      </c>
      <c r="G2243" s="13" t="s">
        <v>478</v>
      </c>
      <c r="H2243" s="12">
        <v>41900</v>
      </c>
      <c r="I2243" s="12" t="s">
        <v>535</v>
      </c>
      <c r="J2243" s="12">
        <v>41901</v>
      </c>
      <c r="K2243" s="4">
        <v>5953</v>
      </c>
      <c r="L2243" s="1" t="s">
        <v>146</v>
      </c>
      <c r="M2243" s="1" t="s">
        <v>423</v>
      </c>
      <c r="N2243" s="1" t="s">
        <v>550</v>
      </c>
      <c r="O2243" s="1" t="s">
        <v>551</v>
      </c>
      <c r="P2243">
        <v>300</v>
      </c>
      <c r="Q2243">
        <v>2025</v>
      </c>
      <c r="R2243">
        <v>62410.5</v>
      </c>
      <c r="S2243">
        <v>30.82</v>
      </c>
      <c r="T2243">
        <v>0.1</v>
      </c>
      <c r="U2243">
        <f t="shared" si="615"/>
        <v>62410.5</v>
      </c>
      <c r="V2243">
        <f t="shared" si="616"/>
        <v>607500</v>
      </c>
      <c r="W2243" s="1" t="s">
        <v>552</v>
      </c>
      <c r="X2243" s="1" t="s">
        <v>361</v>
      </c>
      <c r="Y2243" s="1" t="s">
        <v>361</v>
      </c>
      <c r="Z2243" s="3">
        <v>8447</v>
      </c>
      <c r="AA2243" s="4">
        <f t="shared" ref="AA2243:AA2306" si="622">AF2243</f>
        <v>1902</v>
      </c>
      <c r="AB2243" s="4">
        <f t="shared" si="613"/>
        <v>2466.9795009999998</v>
      </c>
      <c r="AC2243" s="4">
        <f t="shared" si="614"/>
        <v>1902</v>
      </c>
      <c r="AD2243" s="4">
        <f t="shared" si="610"/>
        <v>1894.5</v>
      </c>
      <c r="AE2243" s="4">
        <v>1902</v>
      </c>
      <c r="AF2243" s="4">
        <v>1902</v>
      </c>
      <c r="AG2243" s="4">
        <f t="shared" si="617"/>
        <v>1902</v>
      </c>
      <c r="AI2243" t="e">
        <f t="shared" si="618"/>
        <v>#N/A</v>
      </c>
      <c r="AJ2243">
        <v>16777.240000000002</v>
      </c>
      <c r="AK2243" s="2">
        <v>16777.240000000002</v>
      </c>
      <c r="AL2243" s="2">
        <f t="shared" si="619"/>
        <v>16777.240000000002</v>
      </c>
      <c r="AM2243" s="4"/>
      <c r="AN2243" t="e">
        <f>VLOOKUP([1]!Tabelle13[[#This Row],[Vlookup this ID for freight costs]],$AL$2:$AL$6811,2,FALSE)</f>
        <v>#REF!</v>
      </c>
      <c r="AP2243">
        <v>64.16</v>
      </c>
      <c r="AQ2243">
        <v>64.16</v>
      </c>
      <c r="AR2243" s="4">
        <v>18</v>
      </c>
      <c r="AS2243" s="4">
        <v>9</v>
      </c>
      <c r="AT2243" s="4">
        <v>2014</v>
      </c>
      <c r="AU2243" s="4">
        <v>19</v>
      </c>
      <c r="AV2243" s="4">
        <v>9</v>
      </c>
      <c r="AW2243" s="4">
        <v>2014</v>
      </c>
      <c r="AX2243" t="str">
        <f t="shared" si="620"/>
        <v>Delay</v>
      </c>
      <c r="AY2243">
        <f t="shared" si="621"/>
        <v>1</v>
      </c>
    </row>
    <row r="2244" spans="1:51" x14ac:dyDescent="0.2">
      <c r="A2244" s="3">
        <v>12918</v>
      </c>
      <c r="B2244" s="1" t="s">
        <v>350</v>
      </c>
      <c r="C2244" s="1" t="s">
        <v>65</v>
      </c>
      <c r="D2244" s="1" t="s">
        <v>130</v>
      </c>
      <c r="E2244" s="1" t="s">
        <v>152</v>
      </c>
      <c r="F2244" s="1" t="s">
        <v>152</v>
      </c>
      <c r="G2244" s="13" t="s">
        <v>409</v>
      </c>
      <c r="H2244" s="12">
        <v>40106</v>
      </c>
      <c r="I2244" s="12" t="s">
        <v>409</v>
      </c>
      <c r="J2244" s="12">
        <v>40106</v>
      </c>
      <c r="K2244" s="4">
        <v>1931</v>
      </c>
      <c r="L2244" s="1" t="s">
        <v>146</v>
      </c>
      <c r="M2244" s="1" t="s">
        <v>132</v>
      </c>
      <c r="N2244" s="1" t="s">
        <v>154</v>
      </c>
      <c r="O2244" s="1" t="s">
        <v>93</v>
      </c>
      <c r="P2244">
        <v>60</v>
      </c>
      <c r="Q2244">
        <v>16912</v>
      </c>
      <c r="R2244">
        <v>192796.79999999999</v>
      </c>
      <c r="S2244">
        <v>11.4</v>
      </c>
      <c r="T2244">
        <v>0.19</v>
      </c>
      <c r="U2244">
        <f t="shared" si="615"/>
        <v>192796.80000000002</v>
      </c>
      <c r="V2244">
        <f t="shared" si="616"/>
        <v>1014720</v>
      </c>
      <c r="W2244" s="1" t="s">
        <v>155</v>
      </c>
      <c r="X2244" s="1" t="s">
        <v>1236</v>
      </c>
      <c r="Y2244" s="1" t="s">
        <v>156</v>
      </c>
      <c r="Z2244" s="3">
        <v>7726</v>
      </c>
      <c r="AA2244" s="4">
        <f t="shared" si="622"/>
        <v>1905</v>
      </c>
      <c r="AB2244" s="4">
        <f t="shared" si="613"/>
        <v>4100.7949995999998</v>
      </c>
      <c r="AC2244" s="4">
        <f t="shared" si="614"/>
        <v>1905</v>
      </c>
      <c r="AD2244" s="4">
        <f t="shared" si="610"/>
        <v>1905</v>
      </c>
      <c r="AE2244" s="4">
        <v>1905</v>
      </c>
      <c r="AF2244" s="4">
        <v>1905</v>
      </c>
      <c r="AG2244" s="4">
        <f t="shared" si="617"/>
        <v>1905</v>
      </c>
      <c r="AI2244" t="e">
        <f t="shared" si="618"/>
        <v>#N/A</v>
      </c>
      <c r="AJ2244">
        <v>9341.49</v>
      </c>
      <c r="AK2244" s="2">
        <v>9341.49</v>
      </c>
      <c r="AL2244" s="2">
        <f t="shared" si="619"/>
        <v>9341.49</v>
      </c>
      <c r="AM2244" s="4"/>
      <c r="AN2244" t="e">
        <f>VLOOKUP([1]!Tabelle13[[#This Row],[Vlookup this ID for freight costs]],$AL$2:$AL$6811,2,FALSE)</f>
        <v>#REF!</v>
      </c>
      <c r="AP2244">
        <v>377.88</v>
      </c>
      <c r="AQ2244">
        <v>377.88</v>
      </c>
      <c r="AR2244" s="4">
        <v>20</v>
      </c>
      <c r="AS2244" s="4">
        <v>10</v>
      </c>
      <c r="AT2244" s="4">
        <v>2009</v>
      </c>
      <c r="AU2244" s="4">
        <v>20</v>
      </c>
      <c r="AV2244" s="4">
        <v>10</v>
      </c>
      <c r="AW2244" s="4">
        <v>2009</v>
      </c>
      <c r="AX2244" t="str">
        <f t="shared" si="620"/>
        <v>No Delay</v>
      </c>
      <c r="AY2244">
        <f t="shared" si="621"/>
        <v>0</v>
      </c>
    </row>
    <row r="2245" spans="1:51" x14ac:dyDescent="0.2">
      <c r="A2245" s="3">
        <v>86756</v>
      </c>
      <c r="B2245" s="1" t="s">
        <v>172</v>
      </c>
      <c r="C2245" s="1" t="s">
        <v>114</v>
      </c>
      <c r="D2245" s="1" t="s">
        <v>130</v>
      </c>
      <c r="E2245" s="1" t="s">
        <v>101</v>
      </c>
      <c r="F2245" s="1" t="s">
        <v>101</v>
      </c>
      <c r="G2245" s="13" t="s">
        <v>466</v>
      </c>
      <c r="H2245" s="12">
        <v>42034</v>
      </c>
      <c r="I2245" s="12" t="s">
        <v>1153</v>
      </c>
      <c r="J2245" s="12">
        <v>42055</v>
      </c>
      <c r="K2245" s="4">
        <v>6341</v>
      </c>
      <c r="L2245" s="1" t="s">
        <v>146</v>
      </c>
      <c r="M2245" s="1" t="s">
        <v>132</v>
      </c>
      <c r="N2245" s="1" t="s">
        <v>238</v>
      </c>
      <c r="O2245" s="1" t="s">
        <v>93</v>
      </c>
      <c r="P2245">
        <v>30</v>
      </c>
      <c r="Q2245">
        <v>18447</v>
      </c>
      <c r="R2245">
        <v>85225.14</v>
      </c>
      <c r="S2245">
        <v>4.62</v>
      </c>
      <c r="T2245">
        <v>0.15</v>
      </c>
      <c r="U2245">
        <f t="shared" si="615"/>
        <v>85225.14</v>
      </c>
      <c r="V2245">
        <f t="shared" si="616"/>
        <v>553410</v>
      </c>
      <c r="W2245" s="1" t="s">
        <v>179</v>
      </c>
      <c r="X2245" s="1" t="s">
        <v>1236</v>
      </c>
      <c r="Y2245" s="1" t="s">
        <v>156</v>
      </c>
      <c r="Z2245" s="3">
        <v>14240</v>
      </c>
      <c r="AA2245" s="4">
        <f t="shared" si="622"/>
        <v>1906</v>
      </c>
      <c r="AB2245" s="4">
        <f t="shared" si="613"/>
        <v>4269.2578726000002</v>
      </c>
      <c r="AC2245" s="4">
        <f t="shared" si="614"/>
        <v>1906</v>
      </c>
      <c r="AD2245" s="4">
        <f t="shared" si="610"/>
        <v>1906</v>
      </c>
      <c r="AE2245" s="4">
        <v>1906</v>
      </c>
      <c r="AF2245" s="4">
        <v>1906</v>
      </c>
      <c r="AG2245" s="4">
        <f t="shared" si="617"/>
        <v>1906</v>
      </c>
      <c r="AI2245" t="e">
        <f t="shared" si="618"/>
        <v>#N/A</v>
      </c>
      <c r="AJ2245">
        <v>2201.7399999999998</v>
      </c>
      <c r="AK2245" s="2">
        <v>2201.7399999999998</v>
      </c>
      <c r="AL2245" s="2">
        <f t="shared" si="619"/>
        <v>2201.7399999999998</v>
      </c>
      <c r="AM2245" s="4"/>
      <c r="AN2245" t="e">
        <f>VLOOKUP([1]!Tabelle13[[#This Row],[Vlookup this ID for freight costs]],$AL$2:$AL$6811,2,FALSE)</f>
        <v>#REF!</v>
      </c>
      <c r="AP2245">
        <v>87.61</v>
      </c>
      <c r="AQ2245">
        <v>87.61</v>
      </c>
      <c r="AR2245" s="4">
        <v>30</v>
      </c>
      <c r="AS2245" s="4">
        <v>1</v>
      </c>
      <c r="AT2245" s="4">
        <v>2015</v>
      </c>
      <c r="AU2245" s="4">
        <v>20</v>
      </c>
      <c r="AV2245" s="4">
        <v>2</v>
      </c>
      <c r="AW2245" s="4">
        <v>2015</v>
      </c>
      <c r="AX2245" t="str">
        <f t="shared" si="620"/>
        <v>Delay</v>
      </c>
      <c r="AY2245">
        <f t="shared" si="621"/>
        <v>21</v>
      </c>
    </row>
    <row r="2246" spans="1:51" x14ac:dyDescent="0.2">
      <c r="A2246" s="3">
        <v>53556</v>
      </c>
      <c r="B2246" s="1" t="s">
        <v>140</v>
      </c>
      <c r="C2246" s="1" t="s">
        <v>99</v>
      </c>
      <c r="D2246" s="1" t="s">
        <v>52</v>
      </c>
      <c r="E2246" s="1" t="s">
        <v>53</v>
      </c>
      <c r="F2246" s="1" t="s">
        <v>53</v>
      </c>
      <c r="G2246" s="13" t="s">
        <v>411</v>
      </c>
      <c r="H2246" s="12">
        <v>41599</v>
      </c>
      <c r="I2246" s="12" t="s">
        <v>411</v>
      </c>
      <c r="J2246" s="12">
        <v>41599</v>
      </c>
      <c r="K2246" s="4">
        <v>5069</v>
      </c>
      <c r="L2246" s="1" t="s">
        <v>146</v>
      </c>
      <c r="M2246" s="1" t="s">
        <v>170</v>
      </c>
      <c r="N2246" s="1" t="s">
        <v>163</v>
      </c>
      <c r="O2246" s="1" t="s">
        <v>93</v>
      </c>
      <c r="P2246">
        <v>60</v>
      </c>
      <c r="Q2246">
        <v>19000</v>
      </c>
      <c r="R2246">
        <v>216600</v>
      </c>
      <c r="S2246">
        <v>11.4</v>
      </c>
      <c r="T2246">
        <v>0.19</v>
      </c>
      <c r="U2246">
        <f t="shared" si="615"/>
        <v>216600</v>
      </c>
      <c r="V2246">
        <f t="shared" si="616"/>
        <v>1140000</v>
      </c>
      <c r="W2246" s="1" t="s">
        <v>155</v>
      </c>
      <c r="X2246" s="1" t="s">
        <v>1236</v>
      </c>
      <c r="Y2246" s="1" t="s">
        <v>156</v>
      </c>
      <c r="Z2246" s="3">
        <v>5565</v>
      </c>
      <c r="AA2246" s="4">
        <f t="shared" si="622"/>
        <v>1909</v>
      </c>
      <c r="AB2246" s="4">
        <f t="shared" si="613"/>
        <v>4329.9484059999995</v>
      </c>
      <c r="AC2246" s="4">
        <f t="shared" si="614"/>
        <v>1909</v>
      </c>
      <c r="AD2246" s="4">
        <f t="shared" si="610"/>
        <v>2439.6</v>
      </c>
      <c r="AE2246" s="4">
        <v>1909</v>
      </c>
      <c r="AF2246" s="4">
        <v>1909</v>
      </c>
      <c r="AG2246" s="4">
        <f t="shared" si="617"/>
        <v>1909</v>
      </c>
      <c r="AI2246" t="e">
        <f t="shared" si="618"/>
        <v>#N/A</v>
      </c>
      <c r="AJ2246">
        <v>9612.49</v>
      </c>
      <c r="AK2246" s="2">
        <v>9612.49</v>
      </c>
      <c r="AL2246" s="2">
        <f t="shared" si="619"/>
        <v>9612.49</v>
      </c>
      <c r="AM2246" s="4"/>
      <c r="AN2246" t="e">
        <f>VLOOKUP([1]!Tabelle13[[#This Row],[Vlookup this ID for freight costs]],$AL$2:$AL$6811,2,FALSE)</f>
        <v>#REF!</v>
      </c>
      <c r="AP2246">
        <v>267.93</v>
      </c>
      <c r="AQ2246">
        <v>267.93</v>
      </c>
      <c r="AR2246" s="4">
        <v>21</v>
      </c>
      <c r="AS2246" s="4">
        <v>11</v>
      </c>
      <c r="AT2246" s="4">
        <v>2013</v>
      </c>
      <c r="AU2246" s="4">
        <v>21</v>
      </c>
      <c r="AV2246" s="4">
        <v>11</v>
      </c>
      <c r="AW2246" s="4">
        <v>2013</v>
      </c>
      <c r="AX2246" t="str">
        <f t="shared" si="620"/>
        <v>No Delay</v>
      </c>
      <c r="AY2246">
        <f t="shared" si="621"/>
        <v>0</v>
      </c>
    </row>
    <row r="2247" spans="1:51" x14ac:dyDescent="0.2">
      <c r="A2247" s="3">
        <v>12914</v>
      </c>
      <c r="B2247" s="1" t="s">
        <v>350</v>
      </c>
      <c r="C2247" s="1" t="s">
        <v>65</v>
      </c>
      <c r="D2247" s="1" t="s">
        <v>130</v>
      </c>
      <c r="E2247" s="1" t="s">
        <v>152</v>
      </c>
      <c r="F2247" s="1" t="s">
        <v>152</v>
      </c>
      <c r="G2247" s="13" t="s">
        <v>409</v>
      </c>
      <c r="H2247" s="12">
        <v>40106</v>
      </c>
      <c r="I2247" s="12" t="s">
        <v>409</v>
      </c>
      <c r="J2247" s="12">
        <v>40106</v>
      </c>
      <c r="K2247" s="4">
        <v>1927</v>
      </c>
      <c r="L2247" s="1" t="s">
        <v>146</v>
      </c>
      <c r="M2247" s="1" t="s">
        <v>132</v>
      </c>
      <c r="N2247" s="1" t="s">
        <v>154</v>
      </c>
      <c r="O2247" s="1" t="s">
        <v>93</v>
      </c>
      <c r="P2247">
        <v>60</v>
      </c>
      <c r="Q2247">
        <v>17000</v>
      </c>
      <c r="R2247">
        <v>193800</v>
      </c>
      <c r="S2247">
        <v>11.4</v>
      </c>
      <c r="T2247">
        <v>0.19</v>
      </c>
      <c r="U2247">
        <f t="shared" si="615"/>
        <v>193800</v>
      </c>
      <c r="V2247">
        <f t="shared" si="616"/>
        <v>1020000</v>
      </c>
      <c r="W2247" s="1" t="s">
        <v>155</v>
      </c>
      <c r="X2247" s="1" t="s">
        <v>1236</v>
      </c>
      <c r="Y2247" s="1" t="s">
        <v>156</v>
      </c>
      <c r="Z2247" s="3">
        <v>7726</v>
      </c>
      <c r="AA2247" s="4">
        <f t="shared" si="622"/>
        <v>1914</v>
      </c>
      <c r="AB2247" s="4">
        <f t="shared" si="613"/>
        <v>4110.4528060000002</v>
      </c>
      <c r="AC2247" s="4">
        <f t="shared" si="614"/>
        <v>1914</v>
      </c>
      <c r="AD2247" s="4">
        <f t="shared" si="610"/>
        <v>2057.4</v>
      </c>
      <c r="AE2247" s="4">
        <v>1914</v>
      </c>
      <c r="AF2247" s="4">
        <v>1914</v>
      </c>
      <c r="AG2247" s="4">
        <f t="shared" si="617"/>
        <v>1914</v>
      </c>
      <c r="AI2247" t="e">
        <f t="shared" si="618"/>
        <v>#N/A</v>
      </c>
      <c r="AJ2247">
        <v>9341.49</v>
      </c>
      <c r="AK2247" s="2">
        <v>9341.49</v>
      </c>
      <c r="AL2247" s="2">
        <f t="shared" si="619"/>
        <v>9341.49</v>
      </c>
      <c r="AM2247" s="4"/>
      <c r="AN2247" t="e">
        <f>VLOOKUP([1]!Tabelle13[[#This Row],[Vlookup this ID for freight costs]],$AL$2:$AL$6811,2,FALSE)</f>
        <v>#REF!</v>
      </c>
      <c r="AP2247">
        <v>379.85</v>
      </c>
      <c r="AQ2247">
        <v>379.85</v>
      </c>
      <c r="AR2247" s="4">
        <v>20</v>
      </c>
      <c r="AS2247" s="4">
        <v>10</v>
      </c>
      <c r="AT2247" s="4">
        <v>2009</v>
      </c>
      <c r="AU2247" s="4">
        <v>20</v>
      </c>
      <c r="AV2247" s="4">
        <v>10</v>
      </c>
      <c r="AW2247" s="4">
        <v>2009</v>
      </c>
      <c r="AX2247" t="str">
        <f t="shared" si="620"/>
        <v>No Delay</v>
      </c>
      <c r="AY2247">
        <f t="shared" si="621"/>
        <v>0</v>
      </c>
    </row>
    <row r="2248" spans="1:51" x14ac:dyDescent="0.2">
      <c r="A2248" s="3">
        <v>84020</v>
      </c>
      <c r="B2248" s="1" t="s">
        <v>151</v>
      </c>
      <c r="C2248" s="1" t="s">
        <v>65</v>
      </c>
      <c r="D2248" s="1" t="s">
        <v>130</v>
      </c>
      <c r="E2248" s="1" t="s">
        <v>53</v>
      </c>
      <c r="F2248" s="1" t="s">
        <v>53</v>
      </c>
      <c r="G2248" s="13" t="s">
        <v>189</v>
      </c>
      <c r="H2248" s="12">
        <v>40374</v>
      </c>
      <c r="I2248" s="12" t="s">
        <v>190</v>
      </c>
      <c r="J2248" s="12">
        <v>40357</v>
      </c>
      <c r="K2248" s="4">
        <v>2571</v>
      </c>
      <c r="L2248" s="1" t="s">
        <v>146</v>
      </c>
      <c r="M2248" s="1" t="s">
        <v>132</v>
      </c>
      <c r="N2248" s="1" t="s">
        <v>275</v>
      </c>
      <c r="O2248" s="1" t="s">
        <v>93</v>
      </c>
      <c r="P2248">
        <v>60</v>
      </c>
      <c r="Q2248">
        <v>23856</v>
      </c>
      <c r="R2248">
        <v>208978.56</v>
      </c>
      <c r="S2248">
        <v>8.76</v>
      </c>
      <c r="T2248">
        <v>0.15</v>
      </c>
      <c r="U2248">
        <f t="shared" si="615"/>
        <v>208978.56</v>
      </c>
      <c r="V2248">
        <f t="shared" si="616"/>
        <v>1431360</v>
      </c>
      <c r="W2248" s="1" t="s">
        <v>160</v>
      </c>
      <c r="X2248" s="1" t="s">
        <v>1236</v>
      </c>
      <c r="Y2248" s="1" t="s">
        <v>161</v>
      </c>
      <c r="Z2248" s="3">
        <v>7348</v>
      </c>
      <c r="AA2248" s="4">
        <f t="shared" si="622"/>
        <v>1918</v>
      </c>
      <c r="AB2248" s="4">
        <f t="shared" si="613"/>
        <v>4862.8837228000002</v>
      </c>
      <c r="AC2248" s="4">
        <f t="shared" si="614"/>
        <v>1918</v>
      </c>
      <c r="AD2248" s="4">
        <f t="shared" si="610"/>
        <v>1918</v>
      </c>
      <c r="AE2248" s="4">
        <v>1918</v>
      </c>
      <c r="AF2248" s="4">
        <v>1918</v>
      </c>
      <c r="AG2248" s="4">
        <f t="shared" si="617"/>
        <v>1918</v>
      </c>
      <c r="AI2248" t="e">
        <f t="shared" si="618"/>
        <v>#N/A</v>
      </c>
      <c r="AJ2248" t="s">
        <v>81</v>
      </c>
      <c r="AK2248" s="2"/>
      <c r="AL2248" s="2" t="str">
        <f t="shared" si="619"/>
        <v>Freight Included in Commodity Cost</v>
      </c>
      <c r="AM2248" s="4"/>
      <c r="AN2248" t="e">
        <f>VLOOKUP([1]!Tabelle13[[#This Row],[Vlookup this ID for freight costs]],$AL$2:$AL$6811,2,FALSE)</f>
        <v>#REF!</v>
      </c>
      <c r="AP2248">
        <v>450.56</v>
      </c>
      <c r="AQ2248">
        <v>450.56</v>
      </c>
      <c r="AR2248" s="4">
        <v>15</v>
      </c>
      <c r="AS2248" s="4">
        <v>7</v>
      </c>
      <c r="AT2248" s="4">
        <v>2010</v>
      </c>
      <c r="AU2248" s="4">
        <v>28</v>
      </c>
      <c r="AV2248" s="4">
        <v>6</v>
      </c>
      <c r="AW2248" s="4">
        <v>2010</v>
      </c>
      <c r="AX2248" t="str">
        <f t="shared" si="620"/>
        <v>No Delay</v>
      </c>
      <c r="AY2248">
        <f t="shared" si="621"/>
        <v>0</v>
      </c>
    </row>
    <row r="2249" spans="1:51" x14ac:dyDescent="0.2">
      <c r="A2249" s="3">
        <v>86148</v>
      </c>
      <c r="B2249" s="1" t="s">
        <v>368</v>
      </c>
      <c r="C2249" s="1" t="s">
        <v>73</v>
      </c>
      <c r="D2249" s="1" t="s">
        <v>130</v>
      </c>
      <c r="E2249" s="1" t="s">
        <v>53</v>
      </c>
      <c r="F2249" s="1" t="s">
        <v>53</v>
      </c>
      <c r="G2249" s="13" t="s">
        <v>466</v>
      </c>
      <c r="H2249" s="12">
        <v>42034</v>
      </c>
      <c r="I2249" s="12" t="s">
        <v>1871</v>
      </c>
      <c r="J2249" s="12">
        <v>42013</v>
      </c>
      <c r="K2249" s="4">
        <v>6204</v>
      </c>
      <c r="L2249" s="1" t="s">
        <v>146</v>
      </c>
      <c r="M2249" s="1" t="s">
        <v>132</v>
      </c>
      <c r="N2249" s="1" t="s">
        <v>599</v>
      </c>
      <c r="O2249" s="1" t="s">
        <v>93</v>
      </c>
      <c r="P2249">
        <v>60</v>
      </c>
      <c r="Q2249">
        <v>20000</v>
      </c>
      <c r="R2249">
        <v>75000</v>
      </c>
      <c r="S2249">
        <v>3.75</v>
      </c>
      <c r="T2249">
        <v>0.06</v>
      </c>
      <c r="U2249">
        <f t="shared" si="615"/>
        <v>75000</v>
      </c>
      <c r="V2249">
        <f t="shared" si="616"/>
        <v>1200000</v>
      </c>
      <c r="W2249" s="1" t="s">
        <v>197</v>
      </c>
      <c r="X2249" s="1" t="s">
        <v>1236</v>
      </c>
      <c r="Y2249" s="1" t="s">
        <v>3082</v>
      </c>
      <c r="Z2249" s="3">
        <v>7702</v>
      </c>
      <c r="AA2249" s="4">
        <f t="shared" si="622"/>
        <v>1920</v>
      </c>
      <c r="AB2249" s="4">
        <f t="shared" si="613"/>
        <v>4439.6962060000005</v>
      </c>
      <c r="AC2249" s="4">
        <f t="shared" si="614"/>
        <v>1920</v>
      </c>
      <c r="AD2249" s="4">
        <f t="shared" si="610"/>
        <v>3737.3055555555557</v>
      </c>
      <c r="AE2249" s="4">
        <v>1920</v>
      </c>
      <c r="AF2249" s="4">
        <v>1920</v>
      </c>
      <c r="AG2249" s="4">
        <f t="shared" si="617"/>
        <v>1920</v>
      </c>
      <c r="AI2249" t="e">
        <f t="shared" si="618"/>
        <v>#N/A</v>
      </c>
      <c r="AJ2249">
        <v>5055.8</v>
      </c>
      <c r="AK2249" s="2">
        <v>5055.8</v>
      </c>
      <c r="AL2249" s="2">
        <f t="shared" si="619"/>
        <v>5055.8</v>
      </c>
      <c r="AM2249" s="4"/>
      <c r="AN2249" t="e">
        <f>VLOOKUP([1]!Tabelle13[[#This Row],[Vlookup this ID for freight costs]],$AL$2:$AL$6811,2,FALSE)</f>
        <v>#REF!</v>
      </c>
      <c r="AP2249">
        <v>77.099999999999994</v>
      </c>
      <c r="AQ2249">
        <v>77.099999999999994</v>
      </c>
      <c r="AR2249" s="4">
        <v>30</v>
      </c>
      <c r="AS2249" s="4">
        <v>1</v>
      </c>
      <c r="AT2249" s="4">
        <v>2015</v>
      </c>
      <c r="AU2249" s="4">
        <v>9</v>
      </c>
      <c r="AV2249" s="4">
        <v>1</v>
      </c>
      <c r="AW2249" s="4">
        <v>2015</v>
      </c>
      <c r="AX2249" t="str">
        <f t="shared" si="620"/>
        <v>No Delay</v>
      </c>
      <c r="AY2249">
        <f t="shared" si="621"/>
        <v>0</v>
      </c>
    </row>
    <row r="2250" spans="1:51" x14ac:dyDescent="0.2">
      <c r="A2250" s="3">
        <v>12897</v>
      </c>
      <c r="B2250" s="1" t="s">
        <v>119</v>
      </c>
      <c r="C2250" s="1" t="s">
        <v>114</v>
      </c>
      <c r="D2250" s="1" t="s">
        <v>130</v>
      </c>
      <c r="E2250" s="1" t="s">
        <v>53</v>
      </c>
      <c r="F2250" s="1" t="s">
        <v>53</v>
      </c>
      <c r="G2250" s="13" t="s">
        <v>1388</v>
      </c>
      <c r="H2250" s="12">
        <v>40060</v>
      </c>
      <c r="I2250" s="12" t="s">
        <v>1388</v>
      </c>
      <c r="J2250" s="12">
        <v>40060</v>
      </c>
      <c r="K2250" s="4">
        <v>1800</v>
      </c>
      <c r="L2250" s="1" t="s">
        <v>146</v>
      </c>
      <c r="M2250" s="1" t="s">
        <v>132</v>
      </c>
      <c r="N2250" s="1" t="s">
        <v>167</v>
      </c>
      <c r="O2250" s="1" t="s">
        <v>93</v>
      </c>
      <c r="P2250">
        <v>30</v>
      </c>
      <c r="Q2250">
        <v>22260</v>
      </c>
      <c r="R2250">
        <v>244860</v>
      </c>
      <c r="S2250">
        <v>11</v>
      </c>
      <c r="T2250">
        <v>0.37</v>
      </c>
      <c r="U2250">
        <f t="shared" si="615"/>
        <v>244860</v>
      </c>
      <c r="V2250">
        <f t="shared" si="616"/>
        <v>667800</v>
      </c>
      <c r="W2250" s="1" t="s">
        <v>155</v>
      </c>
      <c r="X2250" s="1" t="s">
        <v>1236</v>
      </c>
      <c r="Y2250" s="1" t="s">
        <v>156</v>
      </c>
      <c r="Z2250" s="3">
        <v>6648</v>
      </c>
      <c r="AA2250" s="4">
        <f t="shared" si="622"/>
        <v>1921</v>
      </c>
      <c r="AB2250" s="4">
        <f t="shared" si="613"/>
        <v>4687.7262339999997</v>
      </c>
      <c r="AC2250" s="4">
        <f t="shared" si="614"/>
        <v>1921</v>
      </c>
      <c r="AD2250" s="4">
        <f t="shared" si="610"/>
        <v>1921</v>
      </c>
      <c r="AE2250" s="4">
        <v>1921</v>
      </c>
      <c r="AF2250" s="4">
        <v>1921</v>
      </c>
      <c r="AG2250" s="4">
        <f t="shared" si="617"/>
        <v>1921</v>
      </c>
      <c r="AI2250" t="e">
        <f t="shared" si="618"/>
        <v>#N/A</v>
      </c>
      <c r="AJ2250">
        <v>2448.71</v>
      </c>
      <c r="AK2250" s="2">
        <v>2448.71</v>
      </c>
      <c r="AL2250" s="2">
        <f t="shared" si="619"/>
        <v>2448.71</v>
      </c>
      <c r="AM2250" s="4"/>
      <c r="AN2250" t="e">
        <f>VLOOKUP([1]!Tabelle13[[#This Row],[Vlookup this ID for freight costs]],$AL$2:$AL$6811,2,FALSE)</f>
        <v>#REF!</v>
      </c>
      <c r="AP2250">
        <v>479.93</v>
      </c>
      <c r="AQ2250">
        <v>479.93</v>
      </c>
      <c r="AR2250" s="4">
        <v>4</v>
      </c>
      <c r="AS2250" s="4">
        <v>9</v>
      </c>
      <c r="AT2250" s="4">
        <v>2009</v>
      </c>
      <c r="AU2250" s="4">
        <v>4</v>
      </c>
      <c r="AV2250" s="4">
        <v>9</v>
      </c>
      <c r="AW2250" s="4">
        <v>2009</v>
      </c>
      <c r="AX2250" t="str">
        <f t="shared" si="620"/>
        <v>No Delay</v>
      </c>
      <c r="AY2250">
        <f t="shared" si="621"/>
        <v>0</v>
      </c>
    </row>
    <row r="2251" spans="1:51" x14ac:dyDescent="0.2">
      <c r="A2251" s="3">
        <v>84884</v>
      </c>
      <c r="B2251" s="1" t="s">
        <v>215</v>
      </c>
      <c r="C2251" s="1" t="s">
        <v>89</v>
      </c>
      <c r="D2251" s="1" t="s">
        <v>130</v>
      </c>
      <c r="E2251" s="1" t="s">
        <v>53</v>
      </c>
      <c r="F2251" s="1" t="s">
        <v>53</v>
      </c>
      <c r="G2251" s="13" t="s">
        <v>617</v>
      </c>
      <c r="H2251" s="12">
        <v>41670</v>
      </c>
      <c r="I2251" s="12" t="s">
        <v>375</v>
      </c>
      <c r="J2251" s="12">
        <v>41702</v>
      </c>
      <c r="K2251" s="4">
        <v>5341</v>
      </c>
      <c r="L2251" s="1" t="s">
        <v>146</v>
      </c>
      <c r="M2251" s="1" t="s">
        <v>132</v>
      </c>
      <c r="N2251" s="1" t="s">
        <v>1032</v>
      </c>
      <c r="O2251" s="1" t="s">
        <v>93</v>
      </c>
      <c r="P2251">
        <v>240</v>
      </c>
      <c r="Q2251">
        <v>4000</v>
      </c>
      <c r="R2251">
        <v>7440</v>
      </c>
      <c r="S2251">
        <v>1.86</v>
      </c>
      <c r="T2251">
        <v>0.01</v>
      </c>
      <c r="U2251">
        <f t="shared" si="615"/>
        <v>7440</v>
      </c>
      <c r="V2251">
        <f t="shared" si="616"/>
        <v>960000</v>
      </c>
      <c r="W2251" s="1" t="s">
        <v>155</v>
      </c>
      <c r="X2251" s="1" t="s">
        <v>1236</v>
      </c>
      <c r="Y2251" s="1" t="s">
        <v>156</v>
      </c>
      <c r="Z2251" s="3">
        <v>9211</v>
      </c>
      <c r="AA2251" s="4">
        <f t="shared" si="622"/>
        <v>1928</v>
      </c>
      <c r="AB2251" s="4">
        <f t="shared" si="613"/>
        <v>2683.7314059999999</v>
      </c>
      <c r="AC2251" s="4">
        <f t="shared" si="614"/>
        <v>1928</v>
      </c>
      <c r="AD2251" s="4">
        <f t="shared" si="610"/>
        <v>4097.53486075</v>
      </c>
      <c r="AE2251" s="4">
        <v>1928</v>
      </c>
      <c r="AF2251" s="4">
        <v>1928</v>
      </c>
      <c r="AG2251" s="4">
        <f t="shared" si="617"/>
        <v>1928</v>
      </c>
      <c r="AI2251" t="e">
        <f t="shared" si="618"/>
        <v>#N/A</v>
      </c>
      <c r="AJ2251">
        <v>8050.55</v>
      </c>
      <c r="AK2251" s="2">
        <v>8050.55</v>
      </c>
      <c r="AL2251" s="2">
        <f t="shared" si="619"/>
        <v>8050.55</v>
      </c>
      <c r="AM2251" s="4"/>
      <c r="AN2251" t="e">
        <f>VLOOKUP([1]!Tabelle13[[#This Row],[Vlookup this ID for freight costs]],$AL$2:$AL$6811,2,FALSE)</f>
        <v>#REF!</v>
      </c>
      <c r="AP2251">
        <v>9.1999999999999993</v>
      </c>
      <c r="AQ2251">
        <v>9.1999999999999993</v>
      </c>
      <c r="AR2251" s="4">
        <v>31</v>
      </c>
      <c r="AS2251" s="4">
        <v>1</v>
      </c>
      <c r="AT2251" s="4">
        <v>2014</v>
      </c>
      <c r="AU2251" s="4">
        <v>4</v>
      </c>
      <c r="AV2251" s="4">
        <v>4</v>
      </c>
      <c r="AW2251" s="4">
        <v>2014</v>
      </c>
      <c r="AX2251" t="str">
        <f t="shared" si="620"/>
        <v>Delay</v>
      </c>
      <c r="AY2251">
        <f t="shared" si="621"/>
        <v>32</v>
      </c>
    </row>
    <row r="2252" spans="1:51" x14ac:dyDescent="0.2">
      <c r="A2252" s="3">
        <v>86032</v>
      </c>
      <c r="B2252" s="1" t="s">
        <v>215</v>
      </c>
      <c r="C2252" s="1" t="s">
        <v>89</v>
      </c>
      <c r="D2252" s="1" t="s">
        <v>130</v>
      </c>
      <c r="E2252" s="1" t="s">
        <v>53</v>
      </c>
      <c r="F2252" s="1" t="s">
        <v>53</v>
      </c>
      <c r="G2252" s="13" t="s">
        <v>617</v>
      </c>
      <c r="H2252" s="12">
        <v>41670</v>
      </c>
      <c r="I2252" s="12" t="s">
        <v>375</v>
      </c>
      <c r="J2252" s="12">
        <v>41702</v>
      </c>
      <c r="K2252" s="4">
        <v>5346</v>
      </c>
      <c r="L2252" s="1" t="s">
        <v>146</v>
      </c>
      <c r="M2252" s="1" t="s">
        <v>132</v>
      </c>
      <c r="N2252" s="1" t="s">
        <v>676</v>
      </c>
      <c r="O2252" s="1" t="s">
        <v>93</v>
      </c>
      <c r="P2252">
        <v>60</v>
      </c>
      <c r="Q2252">
        <v>12000</v>
      </c>
      <c r="R2252">
        <v>27120</v>
      </c>
      <c r="S2252">
        <v>2.2599999999999998</v>
      </c>
      <c r="T2252">
        <v>0.04</v>
      </c>
      <c r="U2252">
        <f t="shared" si="615"/>
        <v>27119.999999999996</v>
      </c>
      <c r="V2252">
        <f t="shared" si="616"/>
        <v>720000</v>
      </c>
      <c r="W2252" s="1" t="s">
        <v>160</v>
      </c>
      <c r="X2252" s="1" t="s">
        <v>1236</v>
      </c>
      <c r="Y2252" s="1" t="s">
        <v>161</v>
      </c>
      <c r="Z2252" s="3">
        <v>8828</v>
      </c>
      <c r="AA2252" s="4">
        <f t="shared" si="622"/>
        <v>1928</v>
      </c>
      <c r="AB2252" s="4">
        <f t="shared" si="613"/>
        <v>3561.7138059999997</v>
      </c>
      <c r="AC2252" s="4">
        <f t="shared" si="614"/>
        <v>1928</v>
      </c>
      <c r="AD2252" s="4">
        <f t="shared" si="610"/>
        <v>1447.180106888889</v>
      </c>
      <c r="AE2252" s="3" t="s">
        <v>1872</v>
      </c>
      <c r="AF2252" s="3">
        <v>1928</v>
      </c>
      <c r="AG2252" s="4">
        <f>AI2252</f>
        <v>1928</v>
      </c>
      <c r="AH2252" s="4">
        <v>84884</v>
      </c>
      <c r="AI2252">
        <f t="shared" si="618"/>
        <v>1928</v>
      </c>
      <c r="AJ2252" t="s">
        <v>1872</v>
      </c>
      <c r="AK2252" s="2">
        <v>8050.55</v>
      </c>
      <c r="AL2252" s="2">
        <f>AN2252</f>
        <v>8050.55</v>
      </c>
      <c r="AM2252" s="4">
        <v>84884</v>
      </c>
      <c r="AN2252">
        <f>INDEX($AJ$2:$AJ$6811,MATCH(AM2252,$A$2:$A$6811,0))</f>
        <v>8050.55</v>
      </c>
      <c r="AP2252">
        <v>33.549999999999997</v>
      </c>
      <c r="AQ2252">
        <v>33.549999999999997</v>
      </c>
      <c r="AR2252" s="4">
        <v>31</v>
      </c>
      <c r="AS2252" s="4">
        <v>1</v>
      </c>
      <c r="AT2252" s="4">
        <v>2014</v>
      </c>
      <c r="AU2252" s="4">
        <v>4</v>
      </c>
      <c r="AV2252" s="4">
        <v>4</v>
      </c>
      <c r="AW2252" s="4">
        <v>2014</v>
      </c>
      <c r="AX2252" t="str">
        <f t="shared" si="620"/>
        <v>Delay</v>
      </c>
      <c r="AY2252">
        <f t="shared" si="621"/>
        <v>32</v>
      </c>
    </row>
    <row r="2253" spans="1:51" x14ac:dyDescent="0.2">
      <c r="A2253" s="3">
        <v>12740</v>
      </c>
      <c r="B2253" s="1" t="s">
        <v>119</v>
      </c>
      <c r="C2253" s="1" t="s">
        <v>114</v>
      </c>
      <c r="D2253" s="1" t="s">
        <v>130</v>
      </c>
      <c r="E2253" s="1"/>
      <c r="F2253" s="1" t="s">
        <v>107</v>
      </c>
      <c r="G2253" s="13" t="s">
        <v>1873</v>
      </c>
      <c r="H2253" s="12">
        <v>39407</v>
      </c>
      <c r="I2253" s="12" t="s">
        <v>1873</v>
      </c>
      <c r="J2253" s="12">
        <v>39407</v>
      </c>
      <c r="K2253" s="4">
        <v>483</v>
      </c>
      <c r="L2253" s="1" t="s">
        <v>146</v>
      </c>
      <c r="M2253" s="1" t="s">
        <v>132</v>
      </c>
      <c r="N2253" s="1" t="s">
        <v>196</v>
      </c>
      <c r="O2253" s="1" t="s">
        <v>93</v>
      </c>
      <c r="P2253">
        <v>60</v>
      </c>
      <c r="Q2253">
        <v>18974</v>
      </c>
      <c r="R2253">
        <v>140407.6</v>
      </c>
      <c r="S2253">
        <v>7.4</v>
      </c>
      <c r="T2253">
        <v>0.12</v>
      </c>
      <c r="U2253">
        <f t="shared" si="615"/>
        <v>140407.6</v>
      </c>
      <c r="V2253">
        <f t="shared" si="616"/>
        <v>1138440</v>
      </c>
      <c r="W2253" s="1" t="s">
        <v>204</v>
      </c>
      <c r="X2253" s="1" t="s">
        <v>1236</v>
      </c>
      <c r="Y2253" s="1" t="s">
        <v>205</v>
      </c>
      <c r="Z2253" s="3">
        <v>6125</v>
      </c>
      <c r="AA2253" s="4">
        <f t="shared" si="622"/>
        <v>1928</v>
      </c>
      <c r="AB2253" s="4">
        <f t="shared" si="613"/>
        <v>4327.0949632000002</v>
      </c>
      <c r="AC2253" s="4">
        <f t="shared" si="614"/>
        <v>1928</v>
      </c>
      <c r="AD2253" s="4">
        <f t="shared" si="610"/>
        <v>1928</v>
      </c>
      <c r="AE2253" s="4">
        <v>1928</v>
      </c>
      <c r="AF2253" s="4">
        <v>1928</v>
      </c>
      <c r="AG2253" s="4">
        <f>AE2253</f>
        <v>1928</v>
      </c>
      <c r="AI2253" t="e">
        <f t="shared" si="618"/>
        <v>#N/A</v>
      </c>
      <c r="AJ2253">
        <v>7194.3</v>
      </c>
      <c r="AK2253" s="2">
        <v>7194.3</v>
      </c>
      <c r="AL2253" s="2">
        <f>AJ2253</f>
        <v>7194.3</v>
      </c>
      <c r="AM2253" s="4"/>
      <c r="AN2253" t="e">
        <f>VLOOKUP([1]!Tabelle13[[#This Row],[Vlookup this ID for freight costs]],$AL$2:$AL$6811,2,FALSE)</f>
        <v>#REF!</v>
      </c>
      <c r="AP2253">
        <v>224.65</v>
      </c>
      <c r="AQ2253">
        <v>224.65</v>
      </c>
      <c r="AR2253" s="4">
        <v>21</v>
      </c>
      <c r="AS2253" s="4">
        <v>11</v>
      </c>
      <c r="AT2253" s="4">
        <v>2007</v>
      </c>
      <c r="AU2253" s="4">
        <v>21</v>
      </c>
      <c r="AV2253" s="4">
        <v>11</v>
      </c>
      <c r="AW2253" s="4">
        <v>2007</v>
      </c>
      <c r="AX2253" t="str">
        <f t="shared" si="620"/>
        <v>No Delay</v>
      </c>
      <c r="AY2253">
        <f t="shared" si="621"/>
        <v>0</v>
      </c>
    </row>
    <row r="2254" spans="1:51" x14ac:dyDescent="0.2">
      <c r="A2254" s="3">
        <v>82325</v>
      </c>
      <c r="B2254" s="1" t="s">
        <v>172</v>
      </c>
      <c r="C2254" s="1" t="s">
        <v>114</v>
      </c>
      <c r="D2254" s="1" t="s">
        <v>130</v>
      </c>
      <c r="E2254" s="1" t="s">
        <v>101</v>
      </c>
      <c r="F2254" s="1" t="s">
        <v>101</v>
      </c>
      <c r="G2254" s="13" t="s">
        <v>771</v>
      </c>
      <c r="H2254" s="12">
        <v>40359</v>
      </c>
      <c r="I2254" s="12" t="s">
        <v>1874</v>
      </c>
      <c r="J2254" s="12">
        <v>40358</v>
      </c>
      <c r="K2254" s="4">
        <v>2604</v>
      </c>
      <c r="L2254" s="1" t="s">
        <v>146</v>
      </c>
      <c r="M2254" s="1" t="s">
        <v>132</v>
      </c>
      <c r="N2254" s="1" t="s">
        <v>275</v>
      </c>
      <c r="O2254" s="1" t="s">
        <v>93</v>
      </c>
      <c r="P2254">
        <v>60</v>
      </c>
      <c r="Q2254">
        <v>22560</v>
      </c>
      <c r="R2254">
        <v>197625.60000000001</v>
      </c>
      <c r="S2254">
        <v>8.76</v>
      </c>
      <c r="T2254">
        <v>0.15</v>
      </c>
      <c r="U2254">
        <f t="shared" si="615"/>
        <v>197625.60000000001</v>
      </c>
      <c r="V2254">
        <f t="shared" si="616"/>
        <v>1353600</v>
      </c>
      <c r="W2254" s="1" t="s">
        <v>179</v>
      </c>
      <c r="X2254" s="1" t="s">
        <v>1236</v>
      </c>
      <c r="Y2254" s="1" t="s">
        <v>156</v>
      </c>
      <c r="Z2254" s="3">
        <v>14240</v>
      </c>
      <c r="AA2254" s="4">
        <f t="shared" si="622"/>
        <v>1928</v>
      </c>
      <c r="AB2254" s="4">
        <f t="shared" si="613"/>
        <v>4720.6505740000002</v>
      </c>
      <c r="AC2254" s="4">
        <f t="shared" si="614"/>
        <v>1928</v>
      </c>
      <c r="AD2254" s="4">
        <f t="shared" si="610"/>
        <v>1438.5</v>
      </c>
      <c r="AE2254" s="4">
        <v>1928</v>
      </c>
      <c r="AF2254" s="4">
        <v>1928</v>
      </c>
      <c r="AG2254" s="4">
        <f>AE2254</f>
        <v>1928</v>
      </c>
      <c r="AI2254" t="e">
        <f t="shared" si="618"/>
        <v>#N/A</v>
      </c>
      <c r="AJ2254">
        <v>11054.56</v>
      </c>
      <c r="AK2254" s="2">
        <v>11054.56</v>
      </c>
      <c r="AL2254" s="2">
        <f>AJ2254</f>
        <v>11054.56</v>
      </c>
      <c r="AM2254" s="4"/>
      <c r="AN2254" t="e">
        <f>VLOOKUP([1]!Tabelle13[[#This Row],[Vlookup this ID for freight costs]],$AL$2:$AL$6811,2,FALSE)</f>
        <v>#REF!</v>
      </c>
      <c r="AP2254">
        <v>387.35</v>
      </c>
      <c r="AQ2254">
        <v>387.35</v>
      </c>
      <c r="AR2254" s="4">
        <v>30</v>
      </c>
      <c r="AS2254" s="4">
        <v>6</v>
      </c>
      <c r="AT2254" s="4">
        <v>2010</v>
      </c>
      <c r="AU2254" s="4">
        <v>29</v>
      </c>
      <c r="AV2254" s="4">
        <v>6</v>
      </c>
      <c r="AW2254" s="4">
        <v>2010</v>
      </c>
      <c r="AX2254" t="str">
        <f t="shared" si="620"/>
        <v>No Delay</v>
      </c>
      <c r="AY2254">
        <f t="shared" si="621"/>
        <v>0</v>
      </c>
    </row>
    <row r="2255" spans="1:51" x14ac:dyDescent="0.2">
      <c r="A2255" s="3">
        <v>62047</v>
      </c>
      <c r="B2255" s="1" t="s">
        <v>168</v>
      </c>
      <c r="C2255" s="1" t="s">
        <v>150</v>
      </c>
      <c r="D2255" s="1" t="s">
        <v>100</v>
      </c>
      <c r="E2255" s="1" t="s">
        <v>53</v>
      </c>
      <c r="F2255" s="1" t="s">
        <v>53</v>
      </c>
      <c r="G2255" s="13" t="s">
        <v>1314</v>
      </c>
      <c r="H2255" s="12">
        <v>40520</v>
      </c>
      <c r="I2255" s="12" t="s">
        <v>1314</v>
      </c>
      <c r="J2255" s="12">
        <v>40520</v>
      </c>
      <c r="K2255" s="4">
        <v>2904</v>
      </c>
      <c r="L2255" s="1" t="s">
        <v>146</v>
      </c>
      <c r="M2255" s="1" t="s">
        <v>170</v>
      </c>
      <c r="N2255" s="1" t="s">
        <v>265</v>
      </c>
      <c r="O2255" s="1" t="s">
        <v>93</v>
      </c>
      <c r="P2255">
        <v>60</v>
      </c>
      <c r="Q2255">
        <v>16383</v>
      </c>
      <c r="R2255">
        <v>47838.36</v>
      </c>
      <c r="S2255">
        <v>2.92</v>
      </c>
      <c r="T2255">
        <v>0.05</v>
      </c>
      <c r="U2255">
        <f t="shared" si="615"/>
        <v>47838.36</v>
      </c>
      <c r="V2255">
        <f t="shared" si="616"/>
        <v>982980</v>
      </c>
      <c r="W2255" s="1" t="s">
        <v>155</v>
      </c>
      <c r="X2255" s="1" t="s">
        <v>1236</v>
      </c>
      <c r="Y2255" s="1" t="s">
        <v>156</v>
      </c>
      <c r="Z2255" s="3">
        <v>8107</v>
      </c>
      <c r="AA2255" s="4">
        <f t="shared" si="622"/>
        <v>1935</v>
      </c>
      <c r="AB2255" s="4">
        <f t="shared" si="613"/>
        <v>4042.7384134000004</v>
      </c>
      <c r="AC2255" s="4">
        <f t="shared" si="614"/>
        <v>1935</v>
      </c>
      <c r="AD2255" s="4">
        <f t="shared" si="610"/>
        <v>1935</v>
      </c>
      <c r="AE2255" s="4">
        <v>1935</v>
      </c>
      <c r="AF2255" s="4">
        <v>1935</v>
      </c>
      <c r="AG2255" s="4">
        <f>AE2255</f>
        <v>1935</v>
      </c>
      <c r="AI2255" t="e">
        <f t="shared" si="618"/>
        <v>#N/A</v>
      </c>
      <c r="AJ2255">
        <v>5159.33</v>
      </c>
      <c r="AK2255" s="2">
        <v>5159.33</v>
      </c>
      <c r="AL2255" s="2">
        <f>AJ2255</f>
        <v>5159.33</v>
      </c>
      <c r="AM2255" s="4"/>
      <c r="AN2255" t="e">
        <f>VLOOKUP([1]!Tabelle13[[#This Row],[Vlookup this ID for freight costs]],$AL$2:$AL$6811,2,FALSE)</f>
        <v>#REF!</v>
      </c>
      <c r="AP2255">
        <v>103.14</v>
      </c>
      <c r="AQ2255">
        <v>103.14</v>
      </c>
      <c r="AR2255" s="4">
        <v>8</v>
      </c>
      <c r="AS2255" s="4">
        <v>12</v>
      </c>
      <c r="AT2255" s="4">
        <v>2010</v>
      </c>
      <c r="AU2255" s="4">
        <v>8</v>
      </c>
      <c r="AV2255" s="4">
        <v>12</v>
      </c>
      <c r="AW2255" s="4">
        <v>2010</v>
      </c>
      <c r="AX2255" t="str">
        <f t="shared" si="620"/>
        <v>No Delay</v>
      </c>
      <c r="AY2255">
        <f t="shared" si="621"/>
        <v>0</v>
      </c>
    </row>
    <row r="2256" spans="1:51" x14ac:dyDescent="0.2">
      <c r="A2256" s="3">
        <v>84119</v>
      </c>
      <c r="B2256" s="1" t="s">
        <v>172</v>
      </c>
      <c r="C2256" s="1" t="s">
        <v>114</v>
      </c>
      <c r="D2256" s="1" t="s">
        <v>130</v>
      </c>
      <c r="E2256" s="1" t="s">
        <v>101</v>
      </c>
      <c r="F2256" s="1" t="s">
        <v>101</v>
      </c>
      <c r="G2256" s="13" t="s">
        <v>1875</v>
      </c>
      <c r="H2256" s="12">
        <v>40887</v>
      </c>
      <c r="I2256" s="12" t="s">
        <v>1633</v>
      </c>
      <c r="J2256" s="12">
        <v>40886</v>
      </c>
      <c r="K2256" s="4">
        <v>3628</v>
      </c>
      <c r="L2256" s="1" t="s">
        <v>146</v>
      </c>
      <c r="M2256" s="1" t="s">
        <v>132</v>
      </c>
      <c r="N2256" s="1" t="s">
        <v>265</v>
      </c>
      <c r="O2256" s="1" t="s">
        <v>93</v>
      </c>
      <c r="P2256">
        <v>60</v>
      </c>
      <c r="Q2256">
        <v>108</v>
      </c>
      <c r="R2256">
        <v>271.08</v>
      </c>
      <c r="S2256">
        <v>2.5099999999999998</v>
      </c>
      <c r="T2256">
        <v>0.04</v>
      </c>
      <c r="U2256">
        <f t="shared" si="615"/>
        <v>271.08</v>
      </c>
      <c r="V2256">
        <f t="shared" si="616"/>
        <v>6480</v>
      </c>
      <c r="W2256" s="1" t="s">
        <v>179</v>
      </c>
      <c r="X2256" s="1" t="s">
        <v>1236</v>
      </c>
      <c r="Y2256" s="1" t="s">
        <v>156</v>
      </c>
      <c r="Z2256" s="3">
        <v>14240</v>
      </c>
      <c r="AA2256" s="4">
        <f t="shared" si="622"/>
        <v>1936</v>
      </c>
      <c r="AB2256" s="4">
        <f t="shared" si="613"/>
        <v>2256.5929683999998</v>
      </c>
      <c r="AC2256" s="4">
        <f t="shared" si="614"/>
        <v>1936</v>
      </c>
      <c r="AD2256" s="4">
        <f t="shared" si="610"/>
        <v>1067.2800124999999</v>
      </c>
      <c r="AE2256" s="3" t="s">
        <v>1876</v>
      </c>
      <c r="AF2256" s="3">
        <v>1936</v>
      </c>
      <c r="AG2256" s="4">
        <f>AI2256</f>
        <v>1936</v>
      </c>
      <c r="AH2256" s="4">
        <v>84117</v>
      </c>
      <c r="AI2256">
        <f t="shared" si="618"/>
        <v>1936</v>
      </c>
      <c r="AJ2256" t="s">
        <v>1876</v>
      </c>
      <c r="AK2256" s="2">
        <v>9421.76</v>
      </c>
      <c r="AL2256" s="2">
        <f>AN2256</f>
        <v>9421.76</v>
      </c>
      <c r="AM2256" s="4">
        <v>84117</v>
      </c>
      <c r="AN2256">
        <f>INDEX($AJ$2:$AJ$6811,MATCH(AM2256,$A$2:$A$6811,0))</f>
        <v>9421.76</v>
      </c>
      <c r="AP2256">
        <v>0.45</v>
      </c>
      <c r="AQ2256">
        <v>0.45</v>
      </c>
      <c r="AR2256" s="4">
        <v>10</v>
      </c>
      <c r="AS2256" s="4">
        <v>12</v>
      </c>
      <c r="AT2256" s="4">
        <v>2011</v>
      </c>
      <c r="AU2256" s="4">
        <v>9</v>
      </c>
      <c r="AV2256" s="4">
        <v>12</v>
      </c>
      <c r="AW2256" s="4">
        <v>2011</v>
      </c>
      <c r="AX2256" t="str">
        <f t="shared" si="620"/>
        <v>No Delay</v>
      </c>
      <c r="AY2256">
        <f t="shared" si="621"/>
        <v>0</v>
      </c>
    </row>
    <row r="2257" spans="1:51" x14ac:dyDescent="0.2">
      <c r="A2257" s="3">
        <v>84117</v>
      </c>
      <c r="B2257" s="1" t="s">
        <v>172</v>
      </c>
      <c r="C2257" s="1" t="s">
        <v>114</v>
      </c>
      <c r="D2257" s="1" t="s">
        <v>130</v>
      </c>
      <c r="E2257" s="1" t="s">
        <v>101</v>
      </c>
      <c r="F2257" s="1" t="s">
        <v>101</v>
      </c>
      <c r="G2257" s="13" t="s">
        <v>1875</v>
      </c>
      <c r="H2257" s="12">
        <v>40887</v>
      </c>
      <c r="I2257" s="12" t="s">
        <v>1633</v>
      </c>
      <c r="J2257" s="12">
        <v>40886</v>
      </c>
      <c r="K2257" s="4">
        <v>3627</v>
      </c>
      <c r="L2257" s="1" t="s">
        <v>146</v>
      </c>
      <c r="M2257" s="1" t="s">
        <v>132</v>
      </c>
      <c r="N2257" s="1" t="s">
        <v>265</v>
      </c>
      <c r="O2257" s="1" t="s">
        <v>93</v>
      </c>
      <c r="P2257">
        <v>60</v>
      </c>
      <c r="Q2257">
        <v>19200</v>
      </c>
      <c r="R2257">
        <v>48192</v>
      </c>
      <c r="S2257">
        <v>2.5099999999999998</v>
      </c>
      <c r="T2257">
        <v>0.04</v>
      </c>
      <c r="U2257">
        <f t="shared" si="615"/>
        <v>48191.999999999993</v>
      </c>
      <c r="V2257">
        <f t="shared" si="616"/>
        <v>1152000</v>
      </c>
      <c r="W2257" s="1" t="s">
        <v>160</v>
      </c>
      <c r="X2257" s="1" t="s">
        <v>1236</v>
      </c>
      <c r="Y2257" s="1" t="s">
        <v>161</v>
      </c>
      <c r="Z2257" s="3">
        <v>13722</v>
      </c>
      <c r="AA2257" s="4">
        <f t="shared" si="622"/>
        <v>1936</v>
      </c>
      <c r="AB2257" s="4">
        <f t="shared" si="613"/>
        <v>4351.8979660000005</v>
      </c>
      <c r="AC2257" s="4">
        <f t="shared" si="614"/>
        <v>1936</v>
      </c>
      <c r="AD2257" s="4">
        <f t="shared" si="610"/>
        <v>1936</v>
      </c>
      <c r="AE2257" s="4">
        <v>1936</v>
      </c>
      <c r="AF2257" s="4">
        <v>1936</v>
      </c>
      <c r="AG2257" s="4">
        <f t="shared" ref="AG2257:AG2271" si="623">AE2257</f>
        <v>1936</v>
      </c>
      <c r="AI2257" t="e">
        <f t="shared" si="618"/>
        <v>#N/A</v>
      </c>
      <c r="AJ2257">
        <v>9421.76</v>
      </c>
      <c r="AK2257" s="2">
        <v>9421.76</v>
      </c>
      <c r="AL2257" s="2">
        <f t="shared" ref="AL2257:AL2271" si="624">AJ2257</f>
        <v>9421.76</v>
      </c>
      <c r="AM2257" s="4"/>
      <c r="AN2257" t="e">
        <f>VLOOKUP([1]!Tabelle13[[#This Row],[Vlookup this ID for freight costs]],$AL$2:$AL$6811,2,FALSE)</f>
        <v>#REF!</v>
      </c>
      <c r="AP2257">
        <v>79.52</v>
      </c>
      <c r="AQ2257">
        <v>79.52</v>
      </c>
      <c r="AR2257" s="4">
        <v>10</v>
      </c>
      <c r="AS2257" s="4">
        <v>12</v>
      </c>
      <c r="AT2257" s="4">
        <v>2011</v>
      </c>
      <c r="AU2257" s="4">
        <v>9</v>
      </c>
      <c r="AV2257" s="4">
        <v>12</v>
      </c>
      <c r="AW2257" s="4">
        <v>2011</v>
      </c>
      <c r="AX2257" t="str">
        <f t="shared" si="620"/>
        <v>No Delay</v>
      </c>
      <c r="AY2257">
        <f t="shared" si="621"/>
        <v>0</v>
      </c>
    </row>
    <row r="2258" spans="1:51" x14ac:dyDescent="0.2">
      <c r="A2258" s="3">
        <v>84148</v>
      </c>
      <c r="B2258" s="1" t="s">
        <v>151</v>
      </c>
      <c r="C2258" s="1" t="s">
        <v>65</v>
      </c>
      <c r="D2258" s="1" t="s">
        <v>130</v>
      </c>
      <c r="E2258" s="1" t="s">
        <v>152</v>
      </c>
      <c r="F2258" s="1" t="s">
        <v>152</v>
      </c>
      <c r="G2258" s="13" t="s">
        <v>1845</v>
      </c>
      <c r="H2258" s="12">
        <v>40984</v>
      </c>
      <c r="I2258" s="12" t="s">
        <v>961</v>
      </c>
      <c r="J2258" s="12">
        <v>40955</v>
      </c>
      <c r="K2258" s="4">
        <v>3746</v>
      </c>
      <c r="L2258" s="1" t="s">
        <v>146</v>
      </c>
      <c r="M2258" s="1" t="s">
        <v>132</v>
      </c>
      <c r="N2258" s="1" t="s">
        <v>238</v>
      </c>
      <c r="O2258" s="1" t="s">
        <v>93</v>
      </c>
      <c r="P2258">
        <v>30</v>
      </c>
      <c r="Q2258">
        <v>22426</v>
      </c>
      <c r="R2258">
        <v>136350.07999999999</v>
      </c>
      <c r="S2258">
        <v>6.08</v>
      </c>
      <c r="T2258">
        <v>0.2</v>
      </c>
      <c r="U2258">
        <f t="shared" si="615"/>
        <v>136350.07999999999</v>
      </c>
      <c r="V2258">
        <f t="shared" si="616"/>
        <v>672780</v>
      </c>
      <c r="W2258" s="1" t="s">
        <v>160</v>
      </c>
      <c r="X2258" s="1" t="s">
        <v>1236</v>
      </c>
      <c r="Y2258" s="1" t="s">
        <v>161</v>
      </c>
      <c r="Z2258" s="3">
        <v>7348</v>
      </c>
      <c r="AA2258" s="4">
        <f t="shared" si="622"/>
        <v>1942</v>
      </c>
      <c r="AB2258" s="4">
        <f t="shared" si="613"/>
        <v>4705.9443688000001</v>
      </c>
      <c r="AC2258" s="4">
        <f t="shared" si="614"/>
        <v>1942</v>
      </c>
      <c r="AD2258" s="4">
        <f t="shared" si="610"/>
        <v>1942</v>
      </c>
      <c r="AE2258" s="4">
        <v>1942</v>
      </c>
      <c r="AF2258" s="4">
        <v>1942</v>
      </c>
      <c r="AG2258" s="4">
        <f t="shared" si="623"/>
        <v>1942</v>
      </c>
      <c r="AI2258" t="e">
        <f t="shared" si="618"/>
        <v>#N/A</v>
      </c>
      <c r="AJ2258">
        <v>25231.96</v>
      </c>
      <c r="AK2258" s="2">
        <v>25231.96</v>
      </c>
      <c r="AL2258" s="2">
        <f t="shared" si="624"/>
        <v>25231.96</v>
      </c>
      <c r="AM2258" s="4"/>
      <c r="AN2258" t="e">
        <f>VLOOKUP([1]!Tabelle13[[#This Row],[Vlookup this ID for freight costs]],$AL$2:$AL$6811,2,FALSE)</f>
        <v>#REF!</v>
      </c>
      <c r="AP2258">
        <v>224.98</v>
      </c>
      <c r="AQ2258">
        <v>224.98</v>
      </c>
      <c r="AR2258" s="4">
        <v>16</v>
      </c>
      <c r="AS2258" s="4">
        <v>4</v>
      </c>
      <c r="AT2258" s="4">
        <v>2012</v>
      </c>
      <c r="AU2258" s="4">
        <v>16</v>
      </c>
      <c r="AV2258" s="4">
        <v>2</v>
      </c>
      <c r="AW2258" s="4">
        <v>2012</v>
      </c>
      <c r="AX2258" t="str">
        <f t="shared" si="620"/>
        <v>No Delay</v>
      </c>
      <c r="AY2258">
        <f t="shared" si="621"/>
        <v>0</v>
      </c>
    </row>
    <row r="2259" spans="1:51" x14ac:dyDescent="0.2">
      <c r="A2259" s="3">
        <v>83434</v>
      </c>
      <c r="B2259" s="1" t="s">
        <v>175</v>
      </c>
      <c r="C2259" s="1" t="s">
        <v>165</v>
      </c>
      <c r="D2259" s="1" t="s">
        <v>130</v>
      </c>
      <c r="E2259" s="1" t="s">
        <v>53</v>
      </c>
      <c r="F2259" s="1" t="s">
        <v>53</v>
      </c>
      <c r="G2259" s="13" t="s">
        <v>771</v>
      </c>
      <c r="H2259" s="12">
        <v>40359</v>
      </c>
      <c r="I2259" s="12" t="s">
        <v>772</v>
      </c>
      <c r="J2259" s="12">
        <v>40351</v>
      </c>
      <c r="K2259" s="4">
        <v>2536</v>
      </c>
      <c r="L2259" s="1" t="s">
        <v>146</v>
      </c>
      <c r="M2259" s="1" t="s">
        <v>132</v>
      </c>
      <c r="N2259" s="1" t="s">
        <v>154</v>
      </c>
      <c r="O2259" s="1" t="s">
        <v>93</v>
      </c>
      <c r="P2259">
        <v>60</v>
      </c>
      <c r="Q2259">
        <v>15000</v>
      </c>
      <c r="R2259">
        <v>168300</v>
      </c>
      <c r="S2259">
        <v>11.22</v>
      </c>
      <c r="T2259">
        <v>0.19</v>
      </c>
      <c r="U2259">
        <f t="shared" si="615"/>
        <v>168300</v>
      </c>
      <c r="V2259">
        <f t="shared" si="616"/>
        <v>900000</v>
      </c>
      <c r="W2259" s="1" t="s">
        <v>160</v>
      </c>
      <c r="X2259" s="1" t="s">
        <v>1236</v>
      </c>
      <c r="Y2259" s="1" t="s">
        <v>161</v>
      </c>
      <c r="Z2259" s="3">
        <v>5149</v>
      </c>
      <c r="AA2259" s="4">
        <f t="shared" si="622"/>
        <v>1943</v>
      </c>
      <c r="AB2259" s="4">
        <f t="shared" si="613"/>
        <v>3890.957206</v>
      </c>
      <c r="AC2259" s="4">
        <f t="shared" si="614"/>
        <v>1943</v>
      </c>
      <c r="AD2259" s="4">
        <f t="shared" si="610"/>
        <v>5090.0859971851851</v>
      </c>
      <c r="AE2259" s="4">
        <v>1943</v>
      </c>
      <c r="AF2259" s="4">
        <v>1943</v>
      </c>
      <c r="AG2259" s="4">
        <f t="shared" si="623"/>
        <v>1943</v>
      </c>
      <c r="AI2259" t="e">
        <f t="shared" si="618"/>
        <v>#N/A</v>
      </c>
      <c r="AJ2259">
        <v>6299.45</v>
      </c>
      <c r="AK2259" s="2">
        <v>6299.45</v>
      </c>
      <c r="AL2259" s="2">
        <f t="shared" si="624"/>
        <v>6299.45</v>
      </c>
      <c r="AM2259" s="4"/>
      <c r="AN2259" t="e">
        <f>VLOOKUP([1]!Tabelle13[[#This Row],[Vlookup this ID for freight costs]],$AL$2:$AL$6811,2,FALSE)</f>
        <v>#REF!</v>
      </c>
      <c r="AP2259">
        <v>362.85</v>
      </c>
      <c r="AQ2259">
        <v>362.85</v>
      </c>
      <c r="AR2259" s="4">
        <v>30</v>
      </c>
      <c r="AS2259" s="4">
        <v>6</v>
      </c>
      <c r="AT2259" s="4">
        <v>2010</v>
      </c>
      <c r="AU2259" s="4">
        <v>22</v>
      </c>
      <c r="AV2259" s="4">
        <v>6</v>
      </c>
      <c r="AW2259" s="4">
        <v>2010</v>
      </c>
      <c r="AX2259" t="str">
        <f t="shared" si="620"/>
        <v>No Delay</v>
      </c>
      <c r="AY2259">
        <f t="shared" si="621"/>
        <v>0</v>
      </c>
    </row>
    <row r="2260" spans="1:51" x14ac:dyDescent="0.2">
      <c r="A2260" s="3">
        <v>86573</v>
      </c>
      <c r="B2260" s="1" t="s">
        <v>140</v>
      </c>
      <c r="C2260" s="1" t="s">
        <v>99</v>
      </c>
      <c r="D2260" s="1" t="s">
        <v>130</v>
      </c>
      <c r="E2260" s="1" t="s">
        <v>101</v>
      </c>
      <c r="F2260" s="1" t="s">
        <v>101</v>
      </c>
      <c r="G2260" s="13" t="s">
        <v>793</v>
      </c>
      <c r="H2260" s="12">
        <v>41425</v>
      </c>
      <c r="I2260" s="12" t="s">
        <v>1446</v>
      </c>
      <c r="J2260" s="12">
        <v>41443</v>
      </c>
      <c r="K2260" s="4">
        <v>4775</v>
      </c>
      <c r="L2260" s="1" t="s">
        <v>146</v>
      </c>
      <c r="M2260" s="1" t="s">
        <v>132</v>
      </c>
      <c r="N2260" s="1" t="s">
        <v>408</v>
      </c>
      <c r="O2260" s="1" t="s">
        <v>93</v>
      </c>
      <c r="P2260">
        <v>120</v>
      </c>
      <c r="Q2260">
        <v>7995</v>
      </c>
      <c r="R2260">
        <v>174131.1</v>
      </c>
      <c r="S2260">
        <v>21.78</v>
      </c>
      <c r="T2260">
        <v>0.18</v>
      </c>
      <c r="U2260">
        <f t="shared" si="615"/>
        <v>174131.1</v>
      </c>
      <c r="V2260">
        <f t="shared" si="616"/>
        <v>959400</v>
      </c>
      <c r="W2260" s="1" t="s">
        <v>155</v>
      </c>
      <c r="X2260" s="1" t="s">
        <v>1236</v>
      </c>
      <c r="Y2260" s="1" t="s">
        <v>156</v>
      </c>
      <c r="Z2260" s="3">
        <v>12500</v>
      </c>
      <c r="AA2260" s="4">
        <f t="shared" si="622"/>
        <v>1946</v>
      </c>
      <c r="AB2260" s="4">
        <f t="shared" si="613"/>
        <v>3122.173867</v>
      </c>
      <c r="AC2260" s="4">
        <f t="shared" si="614"/>
        <v>1946</v>
      </c>
      <c r="AD2260" s="4">
        <f t="shared" si="610"/>
        <v>1946</v>
      </c>
      <c r="AE2260" s="4">
        <v>1946</v>
      </c>
      <c r="AF2260" s="4">
        <v>1946</v>
      </c>
      <c r="AG2260" s="4">
        <f t="shared" si="623"/>
        <v>1946</v>
      </c>
      <c r="AI2260" t="e">
        <f t="shared" si="618"/>
        <v>#N/A</v>
      </c>
      <c r="AJ2260">
        <v>12382</v>
      </c>
      <c r="AK2260" s="2">
        <v>12382</v>
      </c>
      <c r="AL2260" s="2">
        <f t="shared" si="624"/>
        <v>12382</v>
      </c>
      <c r="AM2260" s="4"/>
      <c r="AN2260" t="e">
        <f>VLOOKUP([1]!Tabelle13[[#This Row],[Vlookup this ID for freight costs]],$AL$2:$AL$6811,2,FALSE)</f>
        <v>#REF!</v>
      </c>
      <c r="AP2260">
        <v>215.4</v>
      </c>
      <c r="AQ2260">
        <v>215.4</v>
      </c>
      <c r="AR2260" s="4">
        <v>31</v>
      </c>
      <c r="AS2260" s="4">
        <v>5</v>
      </c>
      <c r="AT2260" s="4">
        <v>2013</v>
      </c>
      <c r="AU2260" s="4">
        <v>18</v>
      </c>
      <c r="AV2260" s="4">
        <v>6</v>
      </c>
      <c r="AW2260" s="4">
        <v>2013</v>
      </c>
      <c r="AX2260" t="str">
        <f t="shared" si="620"/>
        <v>Delay</v>
      </c>
      <c r="AY2260">
        <f t="shared" si="621"/>
        <v>18</v>
      </c>
    </row>
    <row r="2261" spans="1:51" x14ac:dyDescent="0.2">
      <c r="A2261" s="3">
        <v>83399</v>
      </c>
      <c r="B2261" s="1" t="s">
        <v>172</v>
      </c>
      <c r="C2261" s="1" t="s">
        <v>114</v>
      </c>
      <c r="D2261" s="1" t="s">
        <v>130</v>
      </c>
      <c r="E2261" s="1" t="s">
        <v>101</v>
      </c>
      <c r="F2261" s="1" t="s">
        <v>101</v>
      </c>
      <c r="G2261" s="13" t="s">
        <v>1116</v>
      </c>
      <c r="H2261" s="12">
        <v>40239</v>
      </c>
      <c r="I2261" s="12" t="s">
        <v>1108</v>
      </c>
      <c r="J2261" s="12">
        <v>40242</v>
      </c>
      <c r="K2261" s="4">
        <v>2218</v>
      </c>
      <c r="L2261" s="1" t="s">
        <v>146</v>
      </c>
      <c r="M2261" s="1" t="s">
        <v>132</v>
      </c>
      <c r="N2261" s="1" t="s">
        <v>265</v>
      </c>
      <c r="O2261" s="1" t="s">
        <v>93</v>
      </c>
      <c r="P2261">
        <v>60</v>
      </c>
      <c r="Q2261">
        <v>20000</v>
      </c>
      <c r="R2261">
        <v>54600</v>
      </c>
      <c r="S2261">
        <v>2.73</v>
      </c>
      <c r="T2261">
        <v>0.05</v>
      </c>
      <c r="U2261">
        <f t="shared" si="615"/>
        <v>54600</v>
      </c>
      <c r="V2261">
        <f t="shared" si="616"/>
        <v>1200000</v>
      </c>
      <c r="W2261" s="1" t="s">
        <v>155</v>
      </c>
      <c r="X2261" s="1" t="s">
        <v>1236</v>
      </c>
      <c r="Y2261" s="1" t="s">
        <v>156</v>
      </c>
      <c r="Z2261" s="3">
        <v>14240</v>
      </c>
      <c r="AA2261" s="4">
        <f t="shared" si="622"/>
        <v>1946</v>
      </c>
      <c r="AB2261" s="4">
        <f t="shared" si="613"/>
        <v>4439.6962060000005</v>
      </c>
      <c r="AC2261" s="4">
        <f t="shared" si="614"/>
        <v>1946</v>
      </c>
      <c r="AD2261" s="4">
        <f t="shared" si="610"/>
        <v>3737.3055555555557</v>
      </c>
      <c r="AE2261" s="4">
        <v>1946</v>
      </c>
      <c r="AF2261" s="4">
        <v>1946</v>
      </c>
      <c r="AG2261" s="4">
        <f t="shared" si="623"/>
        <v>1946</v>
      </c>
      <c r="AI2261" t="e">
        <f t="shared" si="618"/>
        <v>#N/A</v>
      </c>
      <c r="AJ2261">
        <v>3379.64</v>
      </c>
      <c r="AK2261" s="2">
        <v>3379.64</v>
      </c>
      <c r="AL2261" s="2">
        <f t="shared" si="624"/>
        <v>3379.64</v>
      </c>
      <c r="AM2261" s="4"/>
      <c r="AN2261" t="e">
        <f>VLOOKUP([1]!Tabelle13[[#This Row],[Vlookup this ID for freight costs]],$AL$2:$AL$6811,2,FALSE)</f>
        <v>#REF!</v>
      </c>
      <c r="AP2261">
        <v>107.02</v>
      </c>
      <c r="AQ2261">
        <v>107.02</v>
      </c>
      <c r="AR2261" s="4">
        <v>2</v>
      </c>
      <c r="AS2261" s="4">
        <v>4</v>
      </c>
      <c r="AT2261" s="4">
        <v>2010</v>
      </c>
      <c r="AU2261" s="4">
        <v>5</v>
      </c>
      <c r="AV2261" s="4">
        <v>4</v>
      </c>
      <c r="AW2261" s="4">
        <v>2010</v>
      </c>
      <c r="AX2261" t="str">
        <f t="shared" si="620"/>
        <v>Delay</v>
      </c>
      <c r="AY2261">
        <f t="shared" si="621"/>
        <v>3</v>
      </c>
    </row>
    <row r="2262" spans="1:51" x14ac:dyDescent="0.2">
      <c r="A2262" s="3">
        <v>85496</v>
      </c>
      <c r="B2262" s="1" t="s">
        <v>151</v>
      </c>
      <c r="C2262" s="1" t="s">
        <v>65</v>
      </c>
      <c r="D2262" s="1" t="s">
        <v>130</v>
      </c>
      <c r="E2262" s="1" t="s">
        <v>152</v>
      </c>
      <c r="F2262" s="1" t="s">
        <v>152</v>
      </c>
      <c r="G2262" s="13" t="s">
        <v>198</v>
      </c>
      <c r="H2262" s="12">
        <v>41820</v>
      </c>
      <c r="I2262" s="12" t="s">
        <v>873</v>
      </c>
      <c r="J2262" s="12">
        <v>41815</v>
      </c>
      <c r="K2262" s="4">
        <v>5616</v>
      </c>
      <c r="L2262" s="1" t="s">
        <v>146</v>
      </c>
      <c r="M2262" s="1" t="s">
        <v>132</v>
      </c>
      <c r="N2262" s="1" t="s">
        <v>280</v>
      </c>
      <c r="O2262" s="1" t="s">
        <v>93</v>
      </c>
      <c r="P2262">
        <v>30</v>
      </c>
      <c r="Q2262">
        <v>19573</v>
      </c>
      <c r="R2262">
        <v>264626.96000000002</v>
      </c>
      <c r="S2262">
        <v>13.52</v>
      </c>
      <c r="T2262">
        <v>0.45</v>
      </c>
      <c r="U2262">
        <f t="shared" si="615"/>
        <v>264626.95999999996</v>
      </c>
      <c r="V2262">
        <f t="shared" si="616"/>
        <v>587190</v>
      </c>
      <c r="W2262" s="1" t="s">
        <v>281</v>
      </c>
      <c r="X2262" s="1" t="s">
        <v>1236</v>
      </c>
      <c r="Y2262" s="1" t="s">
        <v>161</v>
      </c>
      <c r="Z2262" s="3">
        <v>7348</v>
      </c>
      <c r="AA2262" s="4">
        <f t="shared" si="622"/>
        <v>1947</v>
      </c>
      <c r="AB2262" s="4">
        <f t="shared" si="613"/>
        <v>4392.8338954000001</v>
      </c>
      <c r="AC2262" s="4">
        <f t="shared" si="614"/>
        <v>1947</v>
      </c>
      <c r="AD2262" s="4">
        <f t="shared" si="610"/>
        <v>1947</v>
      </c>
      <c r="AE2262" s="4">
        <v>1947</v>
      </c>
      <c r="AF2262" s="4">
        <v>1947</v>
      </c>
      <c r="AG2262" s="4">
        <f t="shared" si="623"/>
        <v>1947</v>
      </c>
      <c r="AI2262" t="e">
        <f t="shared" si="618"/>
        <v>#N/A</v>
      </c>
      <c r="AJ2262">
        <v>28812.57</v>
      </c>
      <c r="AK2262" s="2">
        <v>28812.57</v>
      </c>
      <c r="AL2262" s="2">
        <f t="shared" si="624"/>
        <v>28812.57</v>
      </c>
      <c r="AM2262" s="4"/>
      <c r="AN2262" t="e">
        <f>VLOOKUP([1]!Tabelle13[[#This Row],[Vlookup this ID for freight costs]],$AL$2:$AL$6811,2,FALSE)</f>
        <v>#REF!</v>
      </c>
      <c r="AP2262">
        <v>272.04000000000002</v>
      </c>
      <c r="AQ2262">
        <v>272.04000000000002</v>
      </c>
      <c r="AR2262" s="4">
        <v>30</v>
      </c>
      <c r="AS2262" s="4">
        <v>6</v>
      </c>
      <c r="AT2262" s="4">
        <v>2014</v>
      </c>
      <c r="AU2262" s="4">
        <v>25</v>
      </c>
      <c r="AV2262" s="4">
        <v>6</v>
      </c>
      <c r="AW2262" s="4">
        <v>2014</v>
      </c>
      <c r="AX2262" t="str">
        <f t="shared" si="620"/>
        <v>No Delay</v>
      </c>
      <c r="AY2262">
        <f t="shared" si="621"/>
        <v>0</v>
      </c>
    </row>
    <row r="2263" spans="1:51" x14ac:dyDescent="0.2">
      <c r="A2263" s="3">
        <v>11545</v>
      </c>
      <c r="B2263" s="1" t="s">
        <v>98</v>
      </c>
      <c r="C2263" s="1" t="s">
        <v>99</v>
      </c>
      <c r="D2263" s="1" t="s">
        <v>130</v>
      </c>
      <c r="E2263" s="1" t="s">
        <v>53</v>
      </c>
      <c r="F2263" s="1" t="s">
        <v>53</v>
      </c>
      <c r="G2263" s="13" t="s">
        <v>1877</v>
      </c>
      <c r="H2263" s="12">
        <v>39539</v>
      </c>
      <c r="I2263" s="12" t="s">
        <v>1877</v>
      </c>
      <c r="J2263" s="12">
        <v>39539</v>
      </c>
      <c r="K2263" s="4">
        <v>732</v>
      </c>
      <c r="L2263" s="1" t="s">
        <v>146</v>
      </c>
      <c r="M2263" s="1" t="s">
        <v>132</v>
      </c>
      <c r="N2263" s="1" t="s">
        <v>1316</v>
      </c>
      <c r="O2263" s="1" t="s">
        <v>93</v>
      </c>
      <c r="P2263">
        <v>60</v>
      </c>
      <c r="Q2263">
        <v>9367</v>
      </c>
      <c r="R2263">
        <v>72594.25</v>
      </c>
      <c r="S2263">
        <v>7.75</v>
      </c>
      <c r="T2263">
        <v>0.13</v>
      </c>
      <c r="U2263">
        <f t="shared" si="615"/>
        <v>72594.25</v>
      </c>
      <c r="V2263">
        <f t="shared" si="616"/>
        <v>562020</v>
      </c>
      <c r="W2263" s="1" t="s">
        <v>155</v>
      </c>
      <c r="X2263" s="1" t="s">
        <v>1236</v>
      </c>
      <c r="Y2263" s="1" t="s">
        <v>156</v>
      </c>
      <c r="Z2263" s="3">
        <v>5565</v>
      </c>
      <c r="AA2263" s="4">
        <f t="shared" si="622"/>
        <v>1955</v>
      </c>
      <c r="AB2263" s="4">
        <f t="shared" si="613"/>
        <v>3272.7478486</v>
      </c>
      <c r="AC2263" s="4">
        <f t="shared" si="614"/>
        <v>1955</v>
      </c>
      <c r="AD2263" s="4">
        <f t="shared" ref="AD2263:AD2326" si="625">AVERAGEIFS($AA$2:$AA$6811,$L$2:$L$6811,L2263,$V$2:$V$6811,"&gt;="&amp;(V2263-100), $V$2:$V$6811,"&lt;="&amp;(V2263+100),$AA$2:$AA$6811,"&gt;"&amp;1)</f>
        <v>1522.5</v>
      </c>
      <c r="AE2263" s="4">
        <v>1955</v>
      </c>
      <c r="AF2263" s="4">
        <v>1955</v>
      </c>
      <c r="AG2263" s="4">
        <f t="shared" si="623"/>
        <v>1955</v>
      </c>
      <c r="AH2263" s="4">
        <v>83598</v>
      </c>
      <c r="AI2263">
        <f t="shared" si="618"/>
        <v>741</v>
      </c>
      <c r="AJ2263">
        <v>6923.3</v>
      </c>
      <c r="AK2263" s="2">
        <v>6923.3</v>
      </c>
      <c r="AL2263" s="2">
        <f t="shared" si="624"/>
        <v>6923.3</v>
      </c>
      <c r="AM2263" s="4"/>
      <c r="AN2263" t="e">
        <f>VLOOKUP([1]!Tabelle13[[#This Row],[Vlookup this ID for freight costs]],$AL$2:$AL$6811,2,FALSE)</f>
        <v>#REF!</v>
      </c>
      <c r="AP2263">
        <v>116.15</v>
      </c>
      <c r="AQ2263">
        <v>116.15</v>
      </c>
      <c r="AR2263" s="4">
        <v>1</v>
      </c>
      <c r="AS2263" s="4">
        <v>4</v>
      </c>
      <c r="AT2263" s="4">
        <v>2008</v>
      </c>
      <c r="AU2263" s="4">
        <v>1</v>
      </c>
      <c r="AV2263" s="4">
        <v>4</v>
      </c>
      <c r="AW2263" s="4">
        <v>2008</v>
      </c>
      <c r="AX2263" t="str">
        <f t="shared" si="620"/>
        <v>No Delay</v>
      </c>
      <c r="AY2263">
        <f t="shared" si="621"/>
        <v>0</v>
      </c>
    </row>
    <row r="2264" spans="1:51" x14ac:dyDescent="0.2">
      <c r="A2264" s="3">
        <v>84736</v>
      </c>
      <c r="B2264" s="1" t="s">
        <v>172</v>
      </c>
      <c r="C2264" s="1" t="s">
        <v>114</v>
      </c>
      <c r="D2264" s="1" t="s">
        <v>130</v>
      </c>
      <c r="E2264" s="1" t="s">
        <v>101</v>
      </c>
      <c r="F2264" s="1" t="s">
        <v>101</v>
      </c>
      <c r="G2264" s="13" t="s">
        <v>452</v>
      </c>
      <c r="H2264" s="12">
        <v>41121</v>
      </c>
      <c r="I2264" s="12" t="s">
        <v>1439</v>
      </c>
      <c r="J2264" s="12">
        <v>41120</v>
      </c>
      <c r="K2264" s="4">
        <v>4074</v>
      </c>
      <c r="L2264" s="1" t="s">
        <v>146</v>
      </c>
      <c r="M2264" s="1" t="s">
        <v>132</v>
      </c>
      <c r="N2264" s="1" t="s">
        <v>265</v>
      </c>
      <c r="O2264" s="1" t="s">
        <v>93</v>
      </c>
      <c r="P2264">
        <v>60</v>
      </c>
      <c r="Q2264">
        <v>16947</v>
      </c>
      <c r="R2264">
        <v>41011.74</v>
      </c>
      <c r="S2264">
        <v>2.42</v>
      </c>
      <c r="T2264">
        <v>0.04</v>
      </c>
      <c r="U2264">
        <f t="shared" si="615"/>
        <v>41011.74</v>
      </c>
      <c r="V2264">
        <f t="shared" si="616"/>
        <v>1016820</v>
      </c>
      <c r="W2264" s="1" t="s">
        <v>160</v>
      </c>
      <c r="X2264" s="1" t="s">
        <v>1236</v>
      </c>
      <c r="Y2264" s="1" t="s">
        <v>161</v>
      </c>
      <c r="Z2264" s="3">
        <v>13722</v>
      </c>
      <c r="AA2264" s="4">
        <f t="shared" si="622"/>
        <v>1956</v>
      </c>
      <c r="AB2264" s="4">
        <f t="shared" si="613"/>
        <v>4104.6361725999996</v>
      </c>
      <c r="AC2264" s="4">
        <f t="shared" si="614"/>
        <v>1956</v>
      </c>
      <c r="AD2264" s="4">
        <f t="shared" si="625"/>
        <v>1956</v>
      </c>
      <c r="AE2264" s="4">
        <v>1956</v>
      </c>
      <c r="AF2264" s="4">
        <v>1956</v>
      </c>
      <c r="AG2264" s="4">
        <f t="shared" si="623"/>
        <v>1956</v>
      </c>
      <c r="AI2264" t="e">
        <f t="shared" si="618"/>
        <v>#N/A</v>
      </c>
      <c r="AJ2264">
        <v>8709</v>
      </c>
      <c r="AK2264" s="2">
        <v>8709</v>
      </c>
      <c r="AL2264" s="2">
        <f t="shared" si="624"/>
        <v>8709</v>
      </c>
      <c r="AM2264" s="4"/>
      <c r="AN2264" t="e">
        <f>VLOOKUP([1]!Tabelle13[[#This Row],[Vlookup this ID for freight costs]],$AL$2:$AL$6811,2,FALSE)</f>
        <v>#REF!</v>
      </c>
      <c r="AP2264">
        <v>57.5</v>
      </c>
      <c r="AQ2264">
        <v>57.5</v>
      </c>
      <c r="AR2264" s="4">
        <v>31</v>
      </c>
      <c r="AS2264" s="4">
        <v>7</v>
      </c>
      <c r="AT2264" s="4">
        <v>2012</v>
      </c>
      <c r="AU2264" s="4">
        <v>30</v>
      </c>
      <c r="AV2264" s="4">
        <v>7</v>
      </c>
      <c r="AW2264" s="4">
        <v>2012</v>
      </c>
      <c r="AX2264" t="str">
        <f t="shared" si="620"/>
        <v>No Delay</v>
      </c>
      <c r="AY2264">
        <f t="shared" si="621"/>
        <v>0</v>
      </c>
    </row>
    <row r="2265" spans="1:51" x14ac:dyDescent="0.2">
      <c r="A2265" s="3">
        <v>82750</v>
      </c>
      <c r="B2265" s="1" t="s">
        <v>151</v>
      </c>
      <c r="C2265" s="1" t="s">
        <v>65</v>
      </c>
      <c r="D2265" s="1" t="s">
        <v>130</v>
      </c>
      <c r="E2265" s="1" t="s">
        <v>152</v>
      </c>
      <c r="F2265" s="1" t="s">
        <v>152</v>
      </c>
      <c r="G2265" s="13" t="s">
        <v>406</v>
      </c>
      <c r="H2265" s="12">
        <v>41943</v>
      </c>
      <c r="I2265" s="12" t="s">
        <v>1042</v>
      </c>
      <c r="J2265" s="12">
        <v>41946</v>
      </c>
      <c r="K2265" s="4">
        <v>6045</v>
      </c>
      <c r="L2265" s="1" t="s">
        <v>146</v>
      </c>
      <c r="M2265" s="1" t="s">
        <v>132</v>
      </c>
      <c r="N2265" s="1" t="s">
        <v>280</v>
      </c>
      <c r="O2265" s="1" t="s">
        <v>93</v>
      </c>
      <c r="P2265">
        <v>30</v>
      </c>
      <c r="Q2265">
        <v>19356</v>
      </c>
      <c r="R2265">
        <v>261112.44</v>
      </c>
      <c r="S2265">
        <v>13.49</v>
      </c>
      <c r="T2265">
        <v>0.45</v>
      </c>
      <c r="U2265">
        <f t="shared" si="615"/>
        <v>261112.44</v>
      </c>
      <c r="V2265">
        <f t="shared" si="616"/>
        <v>580680</v>
      </c>
      <c r="W2265" s="1" t="s">
        <v>160</v>
      </c>
      <c r="X2265" s="1" t="s">
        <v>1236</v>
      </c>
      <c r="Y2265" s="1" t="s">
        <v>161</v>
      </c>
      <c r="Z2265" s="3">
        <v>7348</v>
      </c>
      <c r="AA2265" s="4">
        <f t="shared" si="622"/>
        <v>1960</v>
      </c>
      <c r="AB2265" s="4">
        <f t="shared" si="613"/>
        <v>4369.0186228000002</v>
      </c>
      <c r="AC2265" s="4">
        <f t="shared" si="614"/>
        <v>1960</v>
      </c>
      <c r="AD2265" s="4">
        <f t="shared" si="625"/>
        <v>1960</v>
      </c>
      <c r="AE2265" s="4">
        <v>1960</v>
      </c>
      <c r="AF2265" s="4">
        <v>1960</v>
      </c>
      <c r="AG2265" s="4">
        <f t="shared" si="623"/>
        <v>1960</v>
      </c>
      <c r="AI2265" t="e">
        <f t="shared" si="618"/>
        <v>#N/A</v>
      </c>
      <c r="AJ2265">
        <v>7009</v>
      </c>
      <c r="AK2265" s="2">
        <v>7009</v>
      </c>
      <c r="AL2265" s="2">
        <f t="shared" si="624"/>
        <v>7009</v>
      </c>
      <c r="AM2265" s="4"/>
      <c r="AN2265" t="e">
        <f>VLOOKUP([1]!Tabelle13[[#This Row],[Vlookup this ID for freight costs]],$AL$2:$AL$6811,2,FALSE)</f>
        <v>#REF!</v>
      </c>
      <c r="AP2265">
        <v>268.42</v>
      </c>
      <c r="AQ2265">
        <v>268.42</v>
      </c>
      <c r="AR2265" s="4">
        <v>31</v>
      </c>
      <c r="AS2265" s="4">
        <v>10</v>
      </c>
      <c r="AT2265" s="4">
        <v>2014</v>
      </c>
      <c r="AU2265" s="4">
        <v>3</v>
      </c>
      <c r="AV2265" s="4">
        <v>11</v>
      </c>
      <c r="AW2265" s="4">
        <v>2014</v>
      </c>
      <c r="AX2265" t="str">
        <f t="shared" si="620"/>
        <v>Delay</v>
      </c>
      <c r="AY2265">
        <f t="shared" si="621"/>
        <v>3</v>
      </c>
    </row>
    <row r="2266" spans="1:51" x14ac:dyDescent="0.2">
      <c r="A2266" s="3">
        <v>12900</v>
      </c>
      <c r="B2266" s="1" t="s">
        <v>119</v>
      </c>
      <c r="C2266" s="1" t="s">
        <v>114</v>
      </c>
      <c r="D2266" s="1" t="s">
        <v>130</v>
      </c>
      <c r="E2266" s="1" t="s">
        <v>101</v>
      </c>
      <c r="F2266" s="1" t="s">
        <v>101</v>
      </c>
      <c r="G2266" s="13" t="s">
        <v>1878</v>
      </c>
      <c r="H2266" s="12">
        <v>40085</v>
      </c>
      <c r="I2266" s="12" t="s">
        <v>1878</v>
      </c>
      <c r="J2266" s="12">
        <v>40085</v>
      </c>
      <c r="K2266" s="4">
        <v>1860</v>
      </c>
      <c r="L2266" s="1" t="s">
        <v>146</v>
      </c>
      <c r="M2266" s="1" t="s">
        <v>132</v>
      </c>
      <c r="N2266" s="1" t="s">
        <v>167</v>
      </c>
      <c r="O2266" s="1" t="s">
        <v>93</v>
      </c>
      <c r="P2266">
        <v>30</v>
      </c>
      <c r="Q2266">
        <v>27941</v>
      </c>
      <c r="R2266">
        <v>307351</v>
      </c>
      <c r="S2266">
        <v>11</v>
      </c>
      <c r="T2266">
        <v>0.37</v>
      </c>
      <c r="U2266">
        <f t="shared" si="615"/>
        <v>307351</v>
      </c>
      <c r="V2266">
        <f t="shared" si="616"/>
        <v>838230</v>
      </c>
      <c r="W2266" s="1" t="s">
        <v>213</v>
      </c>
      <c r="X2266" s="1" t="s">
        <v>1236</v>
      </c>
      <c r="Y2266" s="1" t="s">
        <v>161</v>
      </c>
      <c r="Z2266" s="3">
        <v>13722</v>
      </c>
      <c r="AA2266" s="4">
        <f t="shared" si="622"/>
        <v>1970</v>
      </c>
      <c r="AB2266" s="4">
        <f t="shared" si="613"/>
        <v>5311.2034858000006</v>
      </c>
      <c r="AC2266" s="4">
        <f t="shared" si="614"/>
        <v>1970</v>
      </c>
      <c r="AD2266" s="4">
        <f t="shared" si="625"/>
        <v>1970</v>
      </c>
      <c r="AE2266" s="4">
        <v>1970</v>
      </c>
      <c r="AF2266" s="4">
        <v>1970</v>
      </c>
      <c r="AG2266" s="4">
        <f t="shared" si="623"/>
        <v>1970</v>
      </c>
      <c r="AI2266" t="e">
        <f t="shared" si="618"/>
        <v>#N/A</v>
      </c>
      <c r="AJ2266">
        <v>6759.28</v>
      </c>
      <c r="AK2266" s="2">
        <v>6759.28</v>
      </c>
      <c r="AL2266" s="2">
        <f t="shared" si="624"/>
        <v>6759.28</v>
      </c>
      <c r="AM2266" s="4"/>
      <c r="AN2266" t="e">
        <f>VLOOKUP([1]!Tabelle13[[#This Row],[Vlookup this ID for freight costs]],$AL$2:$AL$6811,2,FALSE)</f>
        <v>#REF!</v>
      </c>
      <c r="AP2266">
        <v>602.41</v>
      </c>
      <c r="AQ2266">
        <v>602.41</v>
      </c>
      <c r="AR2266" s="4">
        <v>29</v>
      </c>
      <c r="AS2266" s="4">
        <v>9</v>
      </c>
      <c r="AT2266" s="4">
        <v>2009</v>
      </c>
      <c r="AU2266" s="4">
        <v>29</v>
      </c>
      <c r="AV2266" s="4">
        <v>9</v>
      </c>
      <c r="AW2266" s="4">
        <v>2009</v>
      </c>
      <c r="AX2266" t="str">
        <f t="shared" si="620"/>
        <v>No Delay</v>
      </c>
      <c r="AY2266">
        <f t="shared" si="621"/>
        <v>0</v>
      </c>
    </row>
    <row r="2267" spans="1:51" x14ac:dyDescent="0.2">
      <c r="A2267" s="3">
        <v>34960</v>
      </c>
      <c r="B2267" s="1" t="s">
        <v>140</v>
      </c>
      <c r="C2267" s="1" t="s">
        <v>99</v>
      </c>
      <c r="D2267" s="1" t="s">
        <v>52</v>
      </c>
      <c r="E2267" s="1" t="s">
        <v>53</v>
      </c>
      <c r="F2267" s="1" t="s">
        <v>53</v>
      </c>
      <c r="G2267" s="13" t="s">
        <v>703</v>
      </c>
      <c r="H2267" s="12">
        <v>40815</v>
      </c>
      <c r="I2267" s="12" t="s">
        <v>515</v>
      </c>
      <c r="J2267" s="12">
        <v>40806</v>
      </c>
      <c r="K2267" s="4">
        <v>3452</v>
      </c>
      <c r="L2267" s="1" t="s">
        <v>56</v>
      </c>
      <c r="M2267" s="1" t="s">
        <v>319</v>
      </c>
      <c r="N2267" s="1" t="s">
        <v>136</v>
      </c>
      <c r="O2267" s="1" t="s">
        <v>137</v>
      </c>
      <c r="P2267">
        <v>25</v>
      </c>
      <c r="Q2267">
        <v>10000</v>
      </c>
      <c r="R2267">
        <v>200000</v>
      </c>
      <c r="S2267">
        <v>20</v>
      </c>
      <c r="T2267">
        <v>0.8</v>
      </c>
      <c r="U2267">
        <f t="shared" si="615"/>
        <v>200000</v>
      </c>
      <c r="V2267">
        <f t="shared" si="616"/>
        <v>250000</v>
      </c>
      <c r="W2267" s="1" t="s">
        <v>138</v>
      </c>
      <c r="X2267" s="1" t="s">
        <v>139</v>
      </c>
      <c r="Y2267" s="1" t="s">
        <v>139</v>
      </c>
      <c r="Z2267" s="3">
        <v>10652</v>
      </c>
      <c r="AA2267" s="4">
        <f>AB2267</f>
        <v>2465.928271196</v>
      </c>
      <c r="AB2267" s="2">
        <f xml:space="preserve"> 499.719501971+0.138671589*Q2267-4.826180831*P2267+0.003500737*R2267</f>
        <v>2465.928271196</v>
      </c>
      <c r="AC2267" s="4">
        <f>AD2267</f>
        <v>31357.130942373198</v>
      </c>
      <c r="AD2267" s="4">
        <f t="shared" si="625"/>
        <v>31357.130942373198</v>
      </c>
      <c r="AE2267" s="4" t="s">
        <v>62</v>
      </c>
      <c r="AG2267" s="4" t="str">
        <f t="shared" si="623"/>
        <v>Weight Captured Separately</v>
      </c>
      <c r="AI2267" t="e">
        <f t="shared" si="618"/>
        <v>#N/A</v>
      </c>
      <c r="AJ2267" t="s">
        <v>63</v>
      </c>
      <c r="AK2267" s="2"/>
      <c r="AL2267" s="2" t="str">
        <f t="shared" si="624"/>
        <v>Invoiced Separately</v>
      </c>
      <c r="AM2267" s="4"/>
      <c r="AN2267" t="e">
        <f>VLOOKUP([1]!Tabelle13[[#This Row],[Vlookup this ID for freight costs]],$AL$2:$AL$6811,2,FALSE)</f>
        <v>#REF!</v>
      </c>
      <c r="AO2267">
        <f>IF(AK:AK="",AC:AC*6.242+1.383 -2.844 + 3.145 -2.265  -2.026,AK:AK)</f>
        <v>195728.60434229346</v>
      </c>
      <c r="AP2267">
        <v>330</v>
      </c>
      <c r="AQ2267">
        <v>330</v>
      </c>
      <c r="AR2267" s="4">
        <v>29</v>
      </c>
      <c r="AS2267" s="4">
        <v>9</v>
      </c>
      <c r="AT2267" s="4">
        <v>2011</v>
      </c>
      <c r="AU2267" s="4">
        <v>20</v>
      </c>
      <c r="AV2267" s="4">
        <v>9</v>
      </c>
      <c r="AW2267" s="4">
        <v>2011</v>
      </c>
      <c r="AX2267" t="str">
        <f t="shared" si="620"/>
        <v>No Delay</v>
      </c>
      <c r="AY2267">
        <f t="shared" si="621"/>
        <v>0</v>
      </c>
    </row>
    <row r="2268" spans="1:51" x14ac:dyDescent="0.2">
      <c r="A2268" s="3">
        <v>85698</v>
      </c>
      <c r="B2268" s="1" t="s">
        <v>151</v>
      </c>
      <c r="C2268" s="1" t="s">
        <v>65</v>
      </c>
      <c r="D2268" s="1" t="s">
        <v>130</v>
      </c>
      <c r="E2268" s="1" t="s">
        <v>152</v>
      </c>
      <c r="F2268" s="1" t="s">
        <v>152</v>
      </c>
      <c r="G2268" s="13" t="s">
        <v>805</v>
      </c>
      <c r="H2268" s="12">
        <v>40421</v>
      </c>
      <c r="I2268" s="12" t="s">
        <v>806</v>
      </c>
      <c r="J2268" s="12">
        <v>40407</v>
      </c>
      <c r="K2268" s="4">
        <v>2686</v>
      </c>
      <c r="L2268" s="1" t="s">
        <v>146</v>
      </c>
      <c r="M2268" s="1" t="s">
        <v>132</v>
      </c>
      <c r="N2268" s="1" t="s">
        <v>154</v>
      </c>
      <c r="O2268" s="1" t="s">
        <v>93</v>
      </c>
      <c r="P2268">
        <v>60</v>
      </c>
      <c r="Q2268">
        <v>15000</v>
      </c>
      <c r="R2268">
        <v>168300</v>
      </c>
      <c r="S2268">
        <v>11.22</v>
      </c>
      <c r="T2268">
        <v>0.19</v>
      </c>
      <c r="U2268">
        <f t="shared" si="615"/>
        <v>168300</v>
      </c>
      <c r="V2268">
        <f t="shared" si="616"/>
        <v>900000</v>
      </c>
      <c r="W2268" s="1" t="s">
        <v>155</v>
      </c>
      <c r="X2268" s="1" t="s">
        <v>1236</v>
      </c>
      <c r="Y2268" s="1" t="s">
        <v>156</v>
      </c>
      <c r="Z2268" s="3">
        <v>7726</v>
      </c>
      <c r="AA2268" s="4">
        <f t="shared" si="622"/>
        <v>1972</v>
      </c>
      <c r="AB2268" s="4">
        <f t="shared" ref="AB2268:AB2299" si="626" xml:space="preserve"> 2244.740206  + 0.1097478*Q2268</f>
        <v>3890.957206</v>
      </c>
      <c r="AC2268" s="4">
        <f t="shared" ref="AC2268:AC2299" si="627">AF2268</f>
        <v>1972</v>
      </c>
      <c r="AD2268" s="4">
        <f t="shared" si="625"/>
        <v>5090.0859971851851</v>
      </c>
      <c r="AE2268" s="4">
        <v>1972</v>
      </c>
      <c r="AF2268" s="4">
        <v>1972</v>
      </c>
      <c r="AG2268" s="4">
        <f t="shared" si="623"/>
        <v>1972</v>
      </c>
      <c r="AI2268" t="e">
        <f t="shared" si="618"/>
        <v>#N/A</v>
      </c>
      <c r="AJ2268">
        <v>6147.18</v>
      </c>
      <c r="AK2268" s="2">
        <v>6147.18</v>
      </c>
      <c r="AL2268" s="2">
        <f t="shared" si="624"/>
        <v>6147.18</v>
      </c>
      <c r="AM2268" s="4"/>
      <c r="AN2268" t="e">
        <f>VLOOKUP([1]!Tabelle13[[#This Row],[Vlookup this ID for freight costs]],$AL$2:$AL$6811,2,FALSE)</f>
        <v>#REF!</v>
      </c>
      <c r="AP2268">
        <v>362.85</v>
      </c>
      <c r="AQ2268">
        <v>362.85</v>
      </c>
      <c r="AR2268" s="4">
        <v>31</v>
      </c>
      <c r="AS2268" s="4">
        <v>8</v>
      </c>
      <c r="AT2268" s="4">
        <v>2010</v>
      </c>
      <c r="AU2268" s="4">
        <v>17</v>
      </c>
      <c r="AV2268" s="4">
        <v>8</v>
      </c>
      <c r="AW2268" s="4">
        <v>2010</v>
      </c>
      <c r="AX2268" t="str">
        <f t="shared" si="620"/>
        <v>No Delay</v>
      </c>
      <c r="AY2268">
        <f t="shared" si="621"/>
        <v>0</v>
      </c>
    </row>
    <row r="2269" spans="1:51" x14ac:dyDescent="0.2">
      <c r="A2269" s="3">
        <v>12429</v>
      </c>
      <c r="B2269" s="1" t="s">
        <v>119</v>
      </c>
      <c r="C2269" s="1" t="s">
        <v>114</v>
      </c>
      <c r="D2269" s="1" t="s">
        <v>130</v>
      </c>
      <c r="E2269" s="1" t="s">
        <v>53</v>
      </c>
      <c r="F2269" s="1" t="s">
        <v>53</v>
      </c>
      <c r="G2269" s="13" t="s">
        <v>1879</v>
      </c>
      <c r="H2269" s="12">
        <v>39548</v>
      </c>
      <c r="I2269" s="12" t="s">
        <v>1879</v>
      </c>
      <c r="J2269" s="12">
        <v>39548</v>
      </c>
      <c r="K2269" s="4">
        <v>761</v>
      </c>
      <c r="L2269" s="1" t="s">
        <v>146</v>
      </c>
      <c r="M2269" s="1" t="s">
        <v>132</v>
      </c>
      <c r="N2269" s="1" t="s">
        <v>167</v>
      </c>
      <c r="O2269" s="1" t="s">
        <v>93</v>
      </c>
      <c r="P2269">
        <v>30</v>
      </c>
      <c r="Q2269">
        <v>25338</v>
      </c>
      <c r="R2269">
        <v>314697.96000000002</v>
      </c>
      <c r="S2269">
        <v>12.42</v>
      </c>
      <c r="T2269">
        <v>0.41</v>
      </c>
      <c r="U2269">
        <f t="shared" si="615"/>
        <v>314697.96000000002</v>
      </c>
      <c r="V2269">
        <f t="shared" si="616"/>
        <v>760140</v>
      </c>
      <c r="W2269" s="1" t="s">
        <v>160</v>
      </c>
      <c r="X2269" s="1" t="s">
        <v>1236</v>
      </c>
      <c r="Y2269" s="1" t="s">
        <v>161</v>
      </c>
      <c r="Z2269" s="3">
        <v>6417</v>
      </c>
      <c r="AA2269" s="4">
        <f t="shared" si="622"/>
        <v>1974</v>
      </c>
      <c r="AB2269" s="4">
        <f t="shared" si="626"/>
        <v>5025.5299623999999</v>
      </c>
      <c r="AC2269" s="4">
        <f t="shared" si="627"/>
        <v>1974</v>
      </c>
      <c r="AD2269" s="4">
        <f t="shared" si="625"/>
        <v>1974</v>
      </c>
      <c r="AE2269" s="4">
        <v>1974</v>
      </c>
      <c r="AF2269" s="4">
        <v>1974</v>
      </c>
      <c r="AG2269" s="4">
        <f t="shared" si="623"/>
        <v>1974</v>
      </c>
      <c r="AI2269" t="e">
        <f t="shared" si="618"/>
        <v>#N/A</v>
      </c>
      <c r="AJ2269">
        <v>7836.6</v>
      </c>
      <c r="AK2269" s="2">
        <v>7836.6</v>
      </c>
      <c r="AL2269" s="2">
        <f t="shared" si="624"/>
        <v>7836.6</v>
      </c>
      <c r="AM2269" s="4"/>
      <c r="AN2269" t="e">
        <f>VLOOKUP([1]!Tabelle13[[#This Row],[Vlookup this ID for freight costs]],$AL$2:$AL$6811,2,FALSE)</f>
        <v>#REF!</v>
      </c>
      <c r="AP2269">
        <v>503.52</v>
      </c>
      <c r="AQ2269">
        <v>503.52</v>
      </c>
      <c r="AR2269" s="4">
        <v>10</v>
      </c>
      <c r="AS2269" s="4">
        <v>4</v>
      </c>
      <c r="AT2269" s="4">
        <v>2008</v>
      </c>
      <c r="AU2269" s="4">
        <v>10</v>
      </c>
      <c r="AV2269" s="4">
        <v>4</v>
      </c>
      <c r="AW2269" s="4">
        <v>2008</v>
      </c>
      <c r="AX2269" t="str">
        <f t="shared" si="620"/>
        <v>No Delay</v>
      </c>
      <c r="AY2269">
        <f t="shared" si="621"/>
        <v>0</v>
      </c>
    </row>
    <row r="2270" spans="1:51" x14ac:dyDescent="0.2">
      <c r="A2270" s="3">
        <v>12302</v>
      </c>
      <c r="B2270" s="1" t="s">
        <v>350</v>
      </c>
      <c r="C2270" s="1" t="s">
        <v>65</v>
      </c>
      <c r="D2270" s="1" t="s">
        <v>130</v>
      </c>
      <c r="E2270" s="1" t="s">
        <v>152</v>
      </c>
      <c r="F2270" s="1" t="s">
        <v>152</v>
      </c>
      <c r="G2270" s="13" t="s">
        <v>395</v>
      </c>
      <c r="H2270" s="12">
        <v>40029</v>
      </c>
      <c r="I2270" s="12" t="s">
        <v>395</v>
      </c>
      <c r="J2270" s="12">
        <v>40029</v>
      </c>
      <c r="K2270" s="4">
        <v>1707</v>
      </c>
      <c r="L2270" s="1" t="s">
        <v>146</v>
      </c>
      <c r="M2270" s="1" t="s">
        <v>132</v>
      </c>
      <c r="N2270" s="1" t="s">
        <v>147</v>
      </c>
      <c r="O2270" s="1" t="s">
        <v>148</v>
      </c>
      <c r="P2270">
        <v>30</v>
      </c>
      <c r="Q2270">
        <v>22730</v>
      </c>
      <c r="R2270">
        <v>596662.5</v>
      </c>
      <c r="S2270">
        <v>26.25</v>
      </c>
      <c r="T2270">
        <v>0.88</v>
      </c>
      <c r="U2270">
        <f t="shared" si="615"/>
        <v>596662.5</v>
      </c>
      <c r="V2270">
        <f t="shared" si="616"/>
        <v>681900</v>
      </c>
      <c r="W2270" s="1" t="s">
        <v>149</v>
      </c>
      <c r="X2270" s="1" t="s">
        <v>150</v>
      </c>
      <c r="Y2270" s="1" t="s">
        <v>150</v>
      </c>
      <c r="Z2270" s="3">
        <v>4785</v>
      </c>
      <c r="AA2270" s="4">
        <f t="shared" si="622"/>
        <v>1977</v>
      </c>
      <c r="AB2270" s="4">
        <f t="shared" si="626"/>
        <v>4739.3077000000003</v>
      </c>
      <c r="AC2270" s="4">
        <f t="shared" si="627"/>
        <v>1977</v>
      </c>
      <c r="AD2270" s="4">
        <f t="shared" si="625"/>
        <v>1977</v>
      </c>
      <c r="AE2270" s="4">
        <v>1977</v>
      </c>
      <c r="AF2270" s="4">
        <v>1977</v>
      </c>
      <c r="AG2270" s="4">
        <f t="shared" si="623"/>
        <v>1977</v>
      </c>
      <c r="AI2270" t="e">
        <f t="shared" si="618"/>
        <v>#N/A</v>
      </c>
      <c r="AJ2270">
        <v>7445.8</v>
      </c>
      <c r="AK2270" s="2">
        <v>7445.8</v>
      </c>
      <c r="AL2270" s="2">
        <f t="shared" si="624"/>
        <v>7445.8</v>
      </c>
      <c r="AM2270" s="4"/>
      <c r="AN2270" t="e">
        <f>VLOOKUP([1]!Tabelle13[[#This Row],[Vlookup this ID for freight costs]],$AL$2:$AL$6811,2,FALSE)</f>
        <v>#REF!</v>
      </c>
      <c r="AP2270">
        <v>1169.46</v>
      </c>
      <c r="AQ2270">
        <v>1169.46</v>
      </c>
      <c r="AR2270" s="4">
        <v>4</v>
      </c>
      <c r="AS2270" s="4">
        <v>8</v>
      </c>
      <c r="AT2270" s="4">
        <v>2009</v>
      </c>
      <c r="AU2270" s="4">
        <v>4</v>
      </c>
      <c r="AV2270" s="4">
        <v>8</v>
      </c>
      <c r="AW2270" s="4">
        <v>2009</v>
      </c>
      <c r="AX2270" t="str">
        <f t="shared" si="620"/>
        <v>No Delay</v>
      </c>
      <c r="AY2270">
        <f t="shared" si="621"/>
        <v>0</v>
      </c>
    </row>
    <row r="2271" spans="1:51" x14ac:dyDescent="0.2">
      <c r="A2271" s="3">
        <v>82575</v>
      </c>
      <c r="B2271" s="1" t="s">
        <v>175</v>
      </c>
      <c r="C2271" s="1" t="s">
        <v>165</v>
      </c>
      <c r="D2271" s="1" t="s">
        <v>130</v>
      </c>
      <c r="E2271" s="1" t="s">
        <v>101</v>
      </c>
      <c r="F2271" s="1" t="s">
        <v>101</v>
      </c>
      <c r="G2271" s="13" t="s">
        <v>809</v>
      </c>
      <c r="H2271" s="12">
        <v>41453</v>
      </c>
      <c r="I2271" s="12" t="s">
        <v>1293</v>
      </c>
      <c r="J2271" s="12">
        <v>41432</v>
      </c>
      <c r="K2271" s="4">
        <v>4755</v>
      </c>
      <c r="L2271" s="1" t="s">
        <v>146</v>
      </c>
      <c r="M2271" s="1" t="s">
        <v>132</v>
      </c>
      <c r="N2271" s="1" t="s">
        <v>203</v>
      </c>
      <c r="O2271" s="1" t="s">
        <v>93</v>
      </c>
      <c r="P2271">
        <v>60</v>
      </c>
      <c r="Q2271">
        <v>475</v>
      </c>
      <c r="R2271">
        <v>1092.5</v>
      </c>
      <c r="S2271">
        <v>2.2999999999999998</v>
      </c>
      <c r="T2271">
        <v>0.04</v>
      </c>
      <c r="U2271">
        <f t="shared" si="615"/>
        <v>1092.5</v>
      </c>
      <c r="V2271">
        <f t="shared" si="616"/>
        <v>28500</v>
      </c>
      <c r="W2271" s="1" t="s">
        <v>204</v>
      </c>
      <c r="X2271" s="1" t="s">
        <v>1236</v>
      </c>
      <c r="Y2271" s="1" t="s">
        <v>205</v>
      </c>
      <c r="Z2271" s="3">
        <v>11459</v>
      </c>
      <c r="AA2271" s="4">
        <f t="shared" si="622"/>
        <v>1982</v>
      </c>
      <c r="AB2271" s="4">
        <f t="shared" si="626"/>
        <v>2296.8704109999999</v>
      </c>
      <c r="AC2271" s="4">
        <f t="shared" si="627"/>
        <v>1982</v>
      </c>
      <c r="AD2271" s="4">
        <f t="shared" si="625"/>
        <v>533.5</v>
      </c>
      <c r="AE2271" s="4">
        <v>1982</v>
      </c>
      <c r="AF2271" s="4">
        <v>1982</v>
      </c>
      <c r="AG2271" s="4">
        <f t="shared" si="623"/>
        <v>1982</v>
      </c>
      <c r="AI2271" t="e">
        <f t="shared" si="618"/>
        <v>#N/A</v>
      </c>
      <c r="AJ2271">
        <v>8163.74</v>
      </c>
      <c r="AK2271" s="2">
        <v>8163.74</v>
      </c>
      <c r="AL2271" s="2">
        <f t="shared" si="624"/>
        <v>8163.74</v>
      </c>
      <c r="AM2271" s="4"/>
      <c r="AN2271" t="e">
        <f>VLOOKUP([1]!Tabelle13[[#This Row],[Vlookup this ID for freight costs]],$AL$2:$AL$6811,2,FALSE)</f>
        <v>#REF!</v>
      </c>
      <c r="AP2271">
        <v>1.35</v>
      </c>
      <c r="AQ2271">
        <v>1.35</v>
      </c>
      <c r="AR2271" s="4">
        <v>28</v>
      </c>
      <c r="AS2271" s="4">
        <v>6</v>
      </c>
      <c r="AT2271" s="4">
        <v>2013</v>
      </c>
      <c r="AU2271" s="4">
        <v>7</v>
      </c>
      <c r="AV2271" s="4">
        <v>6</v>
      </c>
      <c r="AW2271" s="4">
        <v>2013</v>
      </c>
      <c r="AX2271" t="str">
        <f t="shared" si="620"/>
        <v>No Delay</v>
      </c>
      <c r="AY2271">
        <f t="shared" si="621"/>
        <v>0</v>
      </c>
    </row>
    <row r="2272" spans="1:51" x14ac:dyDescent="0.2">
      <c r="A2272" s="3">
        <v>84816</v>
      </c>
      <c r="B2272" s="1" t="s">
        <v>175</v>
      </c>
      <c r="C2272" s="1" t="s">
        <v>165</v>
      </c>
      <c r="D2272" s="1" t="s">
        <v>130</v>
      </c>
      <c r="E2272" s="1" t="s">
        <v>101</v>
      </c>
      <c r="F2272" s="1" t="s">
        <v>101</v>
      </c>
      <c r="G2272" s="13" t="s">
        <v>809</v>
      </c>
      <c r="H2272" s="12">
        <v>41453</v>
      </c>
      <c r="I2272" s="12" t="s">
        <v>1293</v>
      </c>
      <c r="J2272" s="12">
        <v>41432</v>
      </c>
      <c r="K2272" s="4">
        <v>4760</v>
      </c>
      <c r="L2272" s="1" t="s">
        <v>146</v>
      </c>
      <c r="M2272" s="1" t="s">
        <v>132</v>
      </c>
      <c r="N2272" s="1" t="s">
        <v>275</v>
      </c>
      <c r="O2272" s="1" t="s">
        <v>93</v>
      </c>
      <c r="P2272">
        <v>60</v>
      </c>
      <c r="Q2272">
        <v>3173</v>
      </c>
      <c r="R2272">
        <v>22211</v>
      </c>
      <c r="S2272">
        <v>7</v>
      </c>
      <c r="T2272">
        <v>0.12</v>
      </c>
      <c r="U2272">
        <f t="shared" si="615"/>
        <v>22211</v>
      </c>
      <c r="V2272">
        <f t="shared" si="616"/>
        <v>190380</v>
      </c>
      <c r="W2272" s="1" t="s">
        <v>204</v>
      </c>
      <c r="X2272" s="1" t="s">
        <v>1236</v>
      </c>
      <c r="Y2272" s="1" t="s">
        <v>205</v>
      </c>
      <c r="Z2272" s="3">
        <v>11459</v>
      </c>
      <c r="AA2272" s="4">
        <f t="shared" si="622"/>
        <v>1982</v>
      </c>
      <c r="AB2272" s="4">
        <f t="shared" si="626"/>
        <v>2592.9699753999998</v>
      </c>
      <c r="AC2272" s="4">
        <f t="shared" si="627"/>
        <v>1982</v>
      </c>
      <c r="AD2272" s="4">
        <f t="shared" si="625"/>
        <v>1076</v>
      </c>
      <c r="AE2272" s="3" t="s">
        <v>1880</v>
      </c>
      <c r="AF2272" s="3">
        <v>1982</v>
      </c>
      <c r="AG2272" s="4">
        <f>AI2272</f>
        <v>1982</v>
      </c>
      <c r="AH2272" s="4">
        <v>82575</v>
      </c>
      <c r="AI2272">
        <f t="shared" si="618"/>
        <v>1982</v>
      </c>
      <c r="AJ2272" t="s">
        <v>1880</v>
      </c>
      <c r="AK2272" s="2">
        <v>8163.74</v>
      </c>
      <c r="AL2272" s="2">
        <f>AN2272</f>
        <v>8163.74</v>
      </c>
      <c r="AM2272" s="4">
        <v>82575</v>
      </c>
      <c r="AN2272">
        <f>INDEX($AJ$2:$AJ$6811,MATCH(AM2272,$A$2:$A$6811,0))</f>
        <v>8163.74</v>
      </c>
      <c r="AP2272">
        <v>27.48</v>
      </c>
      <c r="AQ2272">
        <v>27.48</v>
      </c>
      <c r="AR2272" s="4">
        <v>28</v>
      </c>
      <c r="AS2272" s="4">
        <v>6</v>
      </c>
      <c r="AT2272" s="4">
        <v>2013</v>
      </c>
      <c r="AU2272" s="4">
        <v>7</v>
      </c>
      <c r="AV2272" s="4">
        <v>6</v>
      </c>
      <c r="AW2272" s="4">
        <v>2013</v>
      </c>
      <c r="AX2272" t="str">
        <f t="shared" si="620"/>
        <v>No Delay</v>
      </c>
      <c r="AY2272">
        <f t="shared" si="621"/>
        <v>0</v>
      </c>
    </row>
    <row r="2273" spans="1:51" x14ac:dyDescent="0.2">
      <c r="A2273" s="3">
        <v>83140</v>
      </c>
      <c r="B2273" s="1" t="s">
        <v>175</v>
      </c>
      <c r="C2273" s="1" t="s">
        <v>165</v>
      </c>
      <c r="D2273" s="1" t="s">
        <v>130</v>
      </c>
      <c r="E2273" s="1" t="s">
        <v>101</v>
      </c>
      <c r="F2273" s="1" t="s">
        <v>101</v>
      </c>
      <c r="G2273" s="13" t="s">
        <v>809</v>
      </c>
      <c r="H2273" s="12">
        <v>41453</v>
      </c>
      <c r="I2273" s="12" t="s">
        <v>1293</v>
      </c>
      <c r="J2273" s="12">
        <v>41432</v>
      </c>
      <c r="K2273" s="4">
        <v>4757</v>
      </c>
      <c r="L2273" s="1" t="s">
        <v>146</v>
      </c>
      <c r="M2273" s="1" t="s">
        <v>132</v>
      </c>
      <c r="N2273" s="1" t="s">
        <v>275</v>
      </c>
      <c r="O2273" s="1" t="s">
        <v>93</v>
      </c>
      <c r="P2273">
        <v>60</v>
      </c>
      <c r="Q2273">
        <v>18547</v>
      </c>
      <c r="R2273">
        <v>129829</v>
      </c>
      <c r="S2273">
        <v>7</v>
      </c>
      <c r="T2273">
        <v>0.12</v>
      </c>
      <c r="U2273">
        <f t="shared" si="615"/>
        <v>129829</v>
      </c>
      <c r="V2273">
        <f t="shared" si="616"/>
        <v>1112820</v>
      </c>
      <c r="W2273" s="1" t="s">
        <v>179</v>
      </c>
      <c r="X2273" s="1" t="s">
        <v>1236</v>
      </c>
      <c r="Y2273" s="1" t="s">
        <v>156</v>
      </c>
      <c r="Z2273" s="3">
        <v>11413</v>
      </c>
      <c r="AA2273" s="4">
        <f t="shared" si="622"/>
        <v>1982</v>
      </c>
      <c r="AB2273" s="4">
        <f t="shared" si="626"/>
        <v>4280.2326525999997</v>
      </c>
      <c r="AC2273" s="4">
        <f t="shared" si="627"/>
        <v>1982</v>
      </c>
      <c r="AD2273" s="4">
        <f t="shared" si="625"/>
        <v>1982</v>
      </c>
      <c r="AE2273" s="3" t="s">
        <v>1880</v>
      </c>
      <c r="AF2273" s="3">
        <v>1982</v>
      </c>
      <c r="AG2273" s="4">
        <f>AI2273</f>
        <v>1982</v>
      </c>
      <c r="AH2273" s="4">
        <v>82575</v>
      </c>
      <c r="AI2273">
        <f t="shared" si="618"/>
        <v>1982</v>
      </c>
      <c r="AJ2273" t="s">
        <v>1880</v>
      </c>
      <c r="AK2273" s="2">
        <v>8163.74</v>
      </c>
      <c r="AL2273" s="2">
        <f>AN2273</f>
        <v>8163.74</v>
      </c>
      <c r="AM2273" s="4">
        <v>82575</v>
      </c>
      <c r="AN2273">
        <f>INDEX($AJ$2:$AJ$6811,MATCH(AM2273,$A$2:$A$6811,0))</f>
        <v>8163.74</v>
      </c>
      <c r="AP2273">
        <v>160.6</v>
      </c>
      <c r="AQ2273">
        <v>160.6</v>
      </c>
      <c r="AR2273" s="4">
        <v>28</v>
      </c>
      <c r="AS2273" s="4">
        <v>6</v>
      </c>
      <c r="AT2273" s="4">
        <v>2013</v>
      </c>
      <c r="AU2273" s="4">
        <v>7</v>
      </c>
      <c r="AV2273" s="4">
        <v>6</v>
      </c>
      <c r="AW2273" s="4">
        <v>2013</v>
      </c>
      <c r="AX2273" t="str">
        <f t="shared" si="620"/>
        <v>No Delay</v>
      </c>
      <c r="AY2273">
        <f t="shared" si="621"/>
        <v>0</v>
      </c>
    </row>
    <row r="2274" spans="1:51" x14ac:dyDescent="0.2">
      <c r="A2274" s="3">
        <v>84474</v>
      </c>
      <c r="B2274" s="1" t="s">
        <v>151</v>
      </c>
      <c r="C2274" s="1" t="s">
        <v>65</v>
      </c>
      <c r="D2274" s="1" t="s">
        <v>130</v>
      </c>
      <c r="E2274" s="1" t="s">
        <v>152</v>
      </c>
      <c r="F2274" s="1" t="s">
        <v>152</v>
      </c>
      <c r="G2274" s="13" t="s">
        <v>654</v>
      </c>
      <c r="H2274" s="12">
        <v>42185</v>
      </c>
      <c r="I2274" s="12" t="s">
        <v>1786</v>
      </c>
      <c r="J2274" s="12">
        <v>42146</v>
      </c>
      <c r="K2274" s="4">
        <v>6577</v>
      </c>
      <c r="L2274" s="1" t="s">
        <v>146</v>
      </c>
      <c r="M2274" s="1" t="s">
        <v>132</v>
      </c>
      <c r="N2274" s="1" t="s">
        <v>154</v>
      </c>
      <c r="O2274" s="1" t="s">
        <v>93</v>
      </c>
      <c r="P2274">
        <v>60</v>
      </c>
      <c r="Q2274">
        <v>14000</v>
      </c>
      <c r="R2274">
        <v>108080</v>
      </c>
      <c r="S2274">
        <v>7.72</v>
      </c>
      <c r="T2274">
        <v>0.13</v>
      </c>
      <c r="U2274">
        <f t="shared" si="615"/>
        <v>108080</v>
      </c>
      <c r="V2274">
        <f t="shared" si="616"/>
        <v>840000</v>
      </c>
      <c r="W2274" s="1" t="s">
        <v>204</v>
      </c>
      <c r="X2274" s="1" t="s">
        <v>1236</v>
      </c>
      <c r="Y2274" s="1" t="s">
        <v>205</v>
      </c>
      <c r="Z2274" s="3">
        <v>7364</v>
      </c>
      <c r="AA2274" s="4">
        <f t="shared" si="622"/>
        <v>1983</v>
      </c>
      <c r="AB2274" s="4">
        <f t="shared" si="626"/>
        <v>3781.2094059999999</v>
      </c>
      <c r="AC2274" s="4">
        <f t="shared" si="627"/>
        <v>1983</v>
      </c>
      <c r="AD2274" s="4">
        <f t="shared" si="625"/>
        <v>1373.25</v>
      </c>
      <c r="AE2274" s="4">
        <v>1983</v>
      </c>
      <c r="AF2274" s="4">
        <v>1983</v>
      </c>
      <c r="AG2274" s="4">
        <f>AE2274</f>
        <v>1983</v>
      </c>
      <c r="AI2274" t="e">
        <f t="shared" si="618"/>
        <v>#N/A</v>
      </c>
      <c r="AJ2274">
        <v>4065</v>
      </c>
      <c r="AK2274" s="2">
        <v>4065</v>
      </c>
      <c r="AL2274" s="2">
        <f>AJ2274</f>
        <v>4065</v>
      </c>
      <c r="AM2274" s="4"/>
      <c r="AN2274" t="e">
        <f>VLOOKUP([1]!Tabelle13[[#This Row],[Vlookup this ID for freight costs]],$AL$2:$AL$6811,2,FALSE)</f>
        <v>#REF!</v>
      </c>
      <c r="AP2274">
        <v>111.11</v>
      </c>
      <c r="AQ2274">
        <v>111.11</v>
      </c>
      <c r="AR2274" s="4">
        <v>30</v>
      </c>
      <c r="AS2274" s="4">
        <v>6</v>
      </c>
      <c r="AT2274" s="4">
        <v>2015</v>
      </c>
      <c r="AU2274" s="4">
        <v>22</v>
      </c>
      <c r="AV2274" s="4">
        <v>5</v>
      </c>
      <c r="AW2274" s="4">
        <v>2015</v>
      </c>
      <c r="AX2274" t="str">
        <f t="shared" si="620"/>
        <v>No Delay</v>
      </c>
      <c r="AY2274">
        <f t="shared" si="621"/>
        <v>0</v>
      </c>
    </row>
    <row r="2275" spans="1:51" x14ac:dyDescent="0.2">
      <c r="A2275" s="3">
        <v>12290</v>
      </c>
      <c r="B2275" s="1" t="s">
        <v>95</v>
      </c>
      <c r="C2275" s="1" t="s">
        <v>65</v>
      </c>
      <c r="D2275" s="1" t="s">
        <v>130</v>
      </c>
      <c r="E2275" s="1" t="s">
        <v>152</v>
      </c>
      <c r="F2275" s="1" t="s">
        <v>152</v>
      </c>
      <c r="G2275" s="13" t="s">
        <v>401</v>
      </c>
      <c r="H2275" s="12">
        <v>39980</v>
      </c>
      <c r="I2275" s="12" t="s">
        <v>401</v>
      </c>
      <c r="J2275" s="12">
        <v>39980</v>
      </c>
      <c r="K2275" s="4">
        <v>1617</v>
      </c>
      <c r="L2275" s="1" t="s">
        <v>146</v>
      </c>
      <c r="M2275" s="1" t="s">
        <v>132</v>
      </c>
      <c r="N2275" s="1" t="s">
        <v>196</v>
      </c>
      <c r="O2275" s="1" t="s">
        <v>93</v>
      </c>
      <c r="P2275">
        <v>60</v>
      </c>
      <c r="Q2275">
        <v>3235</v>
      </c>
      <c r="R2275">
        <v>23033.200000000001</v>
      </c>
      <c r="S2275">
        <v>7.12</v>
      </c>
      <c r="T2275">
        <v>0.12</v>
      </c>
      <c r="U2275">
        <f t="shared" si="615"/>
        <v>23033.200000000001</v>
      </c>
      <c r="V2275">
        <f t="shared" si="616"/>
        <v>194100</v>
      </c>
      <c r="W2275" s="1" t="s">
        <v>204</v>
      </c>
      <c r="X2275" s="1" t="s">
        <v>1236</v>
      </c>
      <c r="Y2275" s="1" t="s">
        <v>205</v>
      </c>
      <c r="Z2275" s="3">
        <v>7364</v>
      </c>
      <c r="AA2275" s="4">
        <f t="shared" si="622"/>
        <v>1984</v>
      </c>
      <c r="AB2275" s="4">
        <f t="shared" si="626"/>
        <v>2599.7743390000001</v>
      </c>
      <c r="AC2275" s="4">
        <f t="shared" si="627"/>
        <v>1984</v>
      </c>
      <c r="AD2275" s="4">
        <f t="shared" si="625"/>
        <v>1585.5</v>
      </c>
      <c r="AE2275" s="3" t="s">
        <v>1881</v>
      </c>
      <c r="AF2275" s="3">
        <v>1984</v>
      </c>
      <c r="AG2275" s="4">
        <f>AI2275</f>
        <v>1984</v>
      </c>
      <c r="AH2275" s="4">
        <v>11053</v>
      </c>
      <c r="AI2275">
        <f t="shared" si="618"/>
        <v>1984</v>
      </c>
      <c r="AJ2275" t="s">
        <v>1881</v>
      </c>
      <c r="AK2275" s="2">
        <v>7329.83</v>
      </c>
      <c r="AL2275" s="2">
        <f>AN2275</f>
        <v>7329.83</v>
      </c>
      <c r="AM2275" s="4">
        <v>11053</v>
      </c>
      <c r="AN2275">
        <f>INDEX($AJ$2:$AJ$6811,MATCH(AM2275,$A$2:$A$6811,0))</f>
        <v>7329.83</v>
      </c>
      <c r="AP2275">
        <v>45.15</v>
      </c>
      <c r="AQ2275">
        <v>45.15</v>
      </c>
      <c r="AR2275" s="4">
        <v>16</v>
      </c>
      <c r="AS2275" s="4">
        <v>6</v>
      </c>
      <c r="AT2275" s="4">
        <v>2009</v>
      </c>
      <c r="AU2275" s="4">
        <v>16</v>
      </c>
      <c r="AV2275" s="4">
        <v>6</v>
      </c>
      <c r="AW2275" s="4">
        <v>2009</v>
      </c>
      <c r="AX2275" t="str">
        <f t="shared" si="620"/>
        <v>No Delay</v>
      </c>
      <c r="AY2275">
        <f t="shared" si="621"/>
        <v>0</v>
      </c>
    </row>
    <row r="2276" spans="1:51" x14ac:dyDescent="0.2">
      <c r="A2276" s="3">
        <v>11053</v>
      </c>
      <c r="B2276" s="1" t="s">
        <v>95</v>
      </c>
      <c r="C2276" s="1" t="s">
        <v>65</v>
      </c>
      <c r="D2276" s="1" t="s">
        <v>130</v>
      </c>
      <c r="E2276" s="1" t="s">
        <v>152</v>
      </c>
      <c r="F2276" s="1" t="s">
        <v>152</v>
      </c>
      <c r="G2276" s="13" t="s">
        <v>401</v>
      </c>
      <c r="H2276" s="12">
        <v>39980</v>
      </c>
      <c r="I2276" s="12" t="s">
        <v>401</v>
      </c>
      <c r="J2276" s="12">
        <v>39980</v>
      </c>
      <c r="K2276" s="4">
        <v>1607</v>
      </c>
      <c r="L2276" s="1" t="s">
        <v>146</v>
      </c>
      <c r="M2276" s="1" t="s">
        <v>132</v>
      </c>
      <c r="N2276" s="1" t="s">
        <v>196</v>
      </c>
      <c r="O2276" s="1" t="s">
        <v>93</v>
      </c>
      <c r="P2276">
        <v>60</v>
      </c>
      <c r="Q2276">
        <v>21765</v>
      </c>
      <c r="R2276">
        <v>154966.79999999999</v>
      </c>
      <c r="S2276">
        <v>7.12</v>
      </c>
      <c r="T2276">
        <v>0.12</v>
      </c>
      <c r="U2276">
        <f t="shared" si="615"/>
        <v>154966.79999999999</v>
      </c>
      <c r="V2276">
        <f t="shared" si="616"/>
        <v>1305900</v>
      </c>
      <c r="W2276" s="1" t="s">
        <v>197</v>
      </c>
      <c r="X2276" s="1" t="s">
        <v>1236</v>
      </c>
      <c r="Y2276" s="1" t="s">
        <v>3082</v>
      </c>
      <c r="Z2276" s="3">
        <v>7428</v>
      </c>
      <c r="AA2276" s="4">
        <f t="shared" si="622"/>
        <v>1984</v>
      </c>
      <c r="AB2276" s="4">
        <f t="shared" si="626"/>
        <v>4633.401073</v>
      </c>
      <c r="AC2276" s="4">
        <f t="shared" si="627"/>
        <v>1984</v>
      </c>
      <c r="AD2276" s="4">
        <f t="shared" si="625"/>
        <v>2037.5</v>
      </c>
      <c r="AE2276" s="4">
        <v>1984</v>
      </c>
      <c r="AF2276" s="4">
        <v>1984</v>
      </c>
      <c r="AG2276" s="4">
        <f>AE2276</f>
        <v>1984</v>
      </c>
      <c r="AH2276" s="4">
        <v>84342</v>
      </c>
      <c r="AI2276">
        <f t="shared" si="618"/>
        <v>5752</v>
      </c>
      <c r="AJ2276">
        <v>7329.83</v>
      </c>
      <c r="AK2276" s="2">
        <v>7329.83</v>
      </c>
      <c r="AL2276" s="2">
        <f>AJ2276</f>
        <v>7329.83</v>
      </c>
      <c r="AM2276" s="4"/>
      <c r="AN2276" t="e">
        <f>VLOOKUP([1]!Tabelle13[[#This Row],[Vlookup this ID for freight costs]],$AL$2:$AL$6811,2,FALSE)</f>
        <v>#REF!</v>
      </c>
      <c r="AP2276">
        <v>303.73</v>
      </c>
      <c r="AQ2276">
        <v>303.73</v>
      </c>
      <c r="AR2276" s="4">
        <v>16</v>
      </c>
      <c r="AS2276" s="4">
        <v>6</v>
      </c>
      <c r="AT2276" s="4">
        <v>2009</v>
      </c>
      <c r="AU2276" s="4">
        <v>16</v>
      </c>
      <c r="AV2276" s="4">
        <v>6</v>
      </c>
      <c r="AW2276" s="4">
        <v>2009</v>
      </c>
      <c r="AX2276" t="str">
        <f t="shared" si="620"/>
        <v>No Delay</v>
      </c>
      <c r="AY2276">
        <f t="shared" si="621"/>
        <v>0</v>
      </c>
    </row>
    <row r="2277" spans="1:51" x14ac:dyDescent="0.2">
      <c r="A2277" s="3">
        <v>10989</v>
      </c>
      <c r="B2277" s="1" t="s">
        <v>625</v>
      </c>
      <c r="C2277" s="1" t="s">
        <v>65</v>
      </c>
      <c r="D2277" s="1" t="s">
        <v>130</v>
      </c>
      <c r="E2277" s="1" t="s">
        <v>53</v>
      </c>
      <c r="F2277" s="1" t="s">
        <v>53</v>
      </c>
      <c r="G2277" s="13" t="s">
        <v>1882</v>
      </c>
      <c r="H2277" s="12">
        <v>39685</v>
      </c>
      <c r="I2277" s="12" t="s">
        <v>1882</v>
      </c>
      <c r="J2277" s="12">
        <v>39685</v>
      </c>
      <c r="K2277" s="4">
        <v>1035</v>
      </c>
      <c r="L2277" s="1" t="s">
        <v>146</v>
      </c>
      <c r="M2277" s="1" t="s">
        <v>132</v>
      </c>
      <c r="N2277" s="1" t="s">
        <v>265</v>
      </c>
      <c r="O2277" s="1" t="s">
        <v>93</v>
      </c>
      <c r="P2277">
        <v>60</v>
      </c>
      <c r="Q2277">
        <v>35400</v>
      </c>
      <c r="R2277">
        <v>120360</v>
      </c>
      <c r="S2277">
        <v>3.4</v>
      </c>
      <c r="T2277">
        <v>0.06</v>
      </c>
      <c r="U2277">
        <f t="shared" si="615"/>
        <v>120360</v>
      </c>
      <c r="V2277">
        <f t="shared" si="616"/>
        <v>2124000</v>
      </c>
      <c r="W2277" s="1" t="s">
        <v>179</v>
      </c>
      <c r="X2277" s="1" t="s">
        <v>1236</v>
      </c>
      <c r="Y2277" s="1" t="s">
        <v>156</v>
      </c>
      <c r="Z2277" s="3">
        <v>7726</v>
      </c>
      <c r="AA2277" s="4">
        <f t="shared" si="622"/>
        <v>1987</v>
      </c>
      <c r="AB2277" s="4">
        <f t="shared" si="626"/>
        <v>6129.8123260000002</v>
      </c>
      <c r="AC2277" s="4">
        <f t="shared" si="627"/>
        <v>1987</v>
      </c>
      <c r="AD2277" s="4">
        <f t="shared" si="625"/>
        <v>1987</v>
      </c>
      <c r="AE2277" s="4">
        <v>1987</v>
      </c>
      <c r="AF2277" s="4">
        <v>1987</v>
      </c>
      <c r="AG2277" s="4">
        <f>AE2277</f>
        <v>1987</v>
      </c>
      <c r="AH2277" s="4">
        <v>82532</v>
      </c>
      <c r="AI2277">
        <f t="shared" si="618"/>
        <v>2400</v>
      </c>
      <c r="AJ2277">
        <v>14931.8</v>
      </c>
      <c r="AK2277" s="2">
        <v>14931.8</v>
      </c>
      <c r="AL2277" s="2">
        <f>AJ2277</f>
        <v>14931.8</v>
      </c>
      <c r="AM2277" s="4"/>
      <c r="AN2277" t="e">
        <f>VLOOKUP([1]!Tabelle13[[#This Row],[Vlookup this ID for freight costs]],$AL$2:$AL$6811,2,FALSE)</f>
        <v>#REF!</v>
      </c>
      <c r="AP2277">
        <v>192.58</v>
      </c>
      <c r="AQ2277">
        <v>192.58</v>
      </c>
      <c r="AR2277" s="4">
        <v>25</v>
      </c>
      <c r="AS2277" s="4">
        <v>8</v>
      </c>
      <c r="AT2277" s="4">
        <v>2008</v>
      </c>
      <c r="AU2277" s="4">
        <v>25</v>
      </c>
      <c r="AV2277" s="4">
        <v>8</v>
      </c>
      <c r="AW2277" s="4">
        <v>2008</v>
      </c>
      <c r="AX2277" t="str">
        <f t="shared" si="620"/>
        <v>No Delay</v>
      </c>
      <c r="AY2277">
        <f t="shared" si="621"/>
        <v>0</v>
      </c>
    </row>
    <row r="2278" spans="1:51" x14ac:dyDescent="0.2">
      <c r="A2278" s="3">
        <v>11843</v>
      </c>
      <c r="B2278" s="1" t="s">
        <v>88</v>
      </c>
      <c r="C2278" s="1" t="s">
        <v>89</v>
      </c>
      <c r="D2278" s="1" t="s">
        <v>130</v>
      </c>
      <c r="E2278" s="1" t="s">
        <v>53</v>
      </c>
      <c r="F2278" s="1" t="s">
        <v>53</v>
      </c>
      <c r="G2278" s="13" t="s">
        <v>701</v>
      </c>
      <c r="H2278" s="12">
        <v>39444</v>
      </c>
      <c r="I2278" s="12" t="s">
        <v>1053</v>
      </c>
      <c r="J2278" s="12">
        <v>39462</v>
      </c>
      <c r="K2278" s="4">
        <v>593</v>
      </c>
      <c r="L2278" s="1" t="s">
        <v>146</v>
      </c>
      <c r="M2278" s="1" t="s">
        <v>132</v>
      </c>
      <c r="N2278" s="1" t="s">
        <v>527</v>
      </c>
      <c r="O2278" s="1" t="s">
        <v>93</v>
      </c>
      <c r="P2278">
        <v>240</v>
      </c>
      <c r="Q2278">
        <v>5581</v>
      </c>
      <c r="R2278">
        <v>10715.52</v>
      </c>
      <c r="S2278">
        <v>1.92</v>
      </c>
      <c r="T2278">
        <v>0.01</v>
      </c>
      <c r="U2278">
        <f t="shared" si="615"/>
        <v>10715.52</v>
      </c>
      <c r="V2278">
        <f t="shared" si="616"/>
        <v>1339440</v>
      </c>
      <c r="W2278" s="1" t="s">
        <v>155</v>
      </c>
      <c r="X2278" s="1" t="s">
        <v>1236</v>
      </c>
      <c r="Y2278" s="1" t="s">
        <v>156</v>
      </c>
      <c r="Z2278" s="3">
        <v>9211</v>
      </c>
      <c r="AA2278" s="4">
        <f t="shared" si="622"/>
        <v>1988</v>
      </c>
      <c r="AB2278" s="4">
        <f t="shared" si="626"/>
        <v>2857.2426777999999</v>
      </c>
      <c r="AC2278" s="4">
        <f t="shared" si="627"/>
        <v>1988</v>
      </c>
      <c r="AD2278" s="4">
        <f t="shared" si="625"/>
        <v>1988</v>
      </c>
      <c r="AE2278" s="4">
        <v>1988</v>
      </c>
      <c r="AF2278" s="4">
        <v>1988</v>
      </c>
      <c r="AG2278" s="4">
        <f>AE2278</f>
        <v>1988</v>
      </c>
      <c r="AH2278" s="4">
        <v>82967</v>
      </c>
      <c r="AI2278">
        <f t="shared" si="618"/>
        <v>4988</v>
      </c>
      <c r="AJ2278">
        <v>6146</v>
      </c>
      <c r="AK2278" s="2">
        <v>6146</v>
      </c>
      <c r="AL2278" s="2">
        <f>AJ2278</f>
        <v>6146</v>
      </c>
      <c r="AM2278" s="4"/>
      <c r="AN2278" t="e">
        <f>VLOOKUP([1]!Tabelle13[[#This Row],[Vlookup this ID for freight costs]],$AL$2:$AL$6811,2,FALSE)</f>
        <v>#REF!</v>
      </c>
      <c r="AP2278">
        <v>17.14</v>
      </c>
      <c r="AQ2278">
        <v>17.14</v>
      </c>
      <c r="AR2278" s="4">
        <v>28</v>
      </c>
      <c r="AS2278" s="4">
        <v>12</v>
      </c>
      <c r="AT2278" s="4">
        <v>2007</v>
      </c>
      <c r="AU2278" s="4">
        <v>15</v>
      </c>
      <c r="AV2278" s="4">
        <v>1</v>
      </c>
      <c r="AW2278" s="4">
        <v>2008</v>
      </c>
      <c r="AX2278" t="str">
        <f t="shared" si="620"/>
        <v>Delay</v>
      </c>
      <c r="AY2278">
        <f t="shared" si="621"/>
        <v>18</v>
      </c>
    </row>
    <row r="2279" spans="1:51" x14ac:dyDescent="0.2">
      <c r="A2279" s="3">
        <v>10686</v>
      </c>
      <c r="B2279" s="1" t="s">
        <v>95</v>
      </c>
      <c r="C2279" s="1" t="s">
        <v>65</v>
      </c>
      <c r="D2279" s="1" t="s">
        <v>130</v>
      </c>
      <c r="E2279" s="1" t="s">
        <v>53</v>
      </c>
      <c r="F2279" s="1" t="s">
        <v>53</v>
      </c>
      <c r="G2279" s="13" t="s">
        <v>885</v>
      </c>
      <c r="H2279" s="12">
        <v>39645</v>
      </c>
      <c r="I2279" s="12" t="s">
        <v>885</v>
      </c>
      <c r="J2279" s="12">
        <v>39645</v>
      </c>
      <c r="K2279" s="4">
        <v>950</v>
      </c>
      <c r="L2279" s="1" t="s">
        <v>146</v>
      </c>
      <c r="M2279" s="1" t="s">
        <v>132</v>
      </c>
      <c r="N2279" s="1" t="s">
        <v>167</v>
      </c>
      <c r="O2279" s="1" t="s">
        <v>93</v>
      </c>
      <c r="P2279">
        <v>30</v>
      </c>
      <c r="Q2279">
        <v>11527</v>
      </c>
      <c r="R2279">
        <v>138439.26999999999</v>
      </c>
      <c r="S2279">
        <v>12.01</v>
      </c>
      <c r="T2279">
        <v>0.4</v>
      </c>
      <c r="U2279">
        <f t="shared" si="615"/>
        <v>138439.26999999999</v>
      </c>
      <c r="V2279">
        <f t="shared" si="616"/>
        <v>345810</v>
      </c>
      <c r="W2279" s="1" t="s">
        <v>155</v>
      </c>
      <c r="X2279" s="1" t="s">
        <v>1236</v>
      </c>
      <c r="Y2279" s="1" t="s">
        <v>156</v>
      </c>
      <c r="Z2279" s="3">
        <v>7726</v>
      </c>
      <c r="AA2279" s="4">
        <f t="shared" si="622"/>
        <v>1994</v>
      </c>
      <c r="AB2279" s="4">
        <f t="shared" si="626"/>
        <v>3509.8030966000001</v>
      </c>
      <c r="AC2279" s="4">
        <f t="shared" si="627"/>
        <v>1994</v>
      </c>
      <c r="AD2279" s="4">
        <f t="shared" si="625"/>
        <v>2855</v>
      </c>
      <c r="AE2279" s="4">
        <v>1994</v>
      </c>
      <c r="AF2279" s="4">
        <v>1994</v>
      </c>
      <c r="AG2279" s="4">
        <f>AE2279</f>
        <v>1994</v>
      </c>
      <c r="AH2279" s="4">
        <v>83374</v>
      </c>
      <c r="AI2279">
        <f t="shared" si="618"/>
        <v>2889</v>
      </c>
      <c r="AJ2279">
        <v>10231.84</v>
      </c>
      <c r="AK2279" s="2">
        <v>10231.84</v>
      </c>
      <c r="AL2279" s="2">
        <f>AJ2279</f>
        <v>10231.84</v>
      </c>
      <c r="AM2279" s="4"/>
      <c r="AN2279" t="e">
        <f>VLOOKUP([1]!Tabelle13[[#This Row],[Vlookup this ID for freight costs]],$AL$2:$AL$6811,2,FALSE)</f>
        <v>#REF!</v>
      </c>
      <c r="AP2279">
        <v>221.5</v>
      </c>
      <c r="AQ2279">
        <v>221.5</v>
      </c>
      <c r="AR2279" s="4">
        <v>16</v>
      </c>
      <c r="AS2279" s="4">
        <v>7</v>
      </c>
      <c r="AT2279" s="4">
        <v>2008</v>
      </c>
      <c r="AU2279" s="4">
        <v>16</v>
      </c>
      <c r="AV2279" s="4">
        <v>7</v>
      </c>
      <c r="AW2279" s="4">
        <v>2008</v>
      </c>
      <c r="AX2279" t="str">
        <f t="shared" si="620"/>
        <v>No Delay</v>
      </c>
      <c r="AY2279">
        <f t="shared" si="621"/>
        <v>0</v>
      </c>
    </row>
    <row r="2280" spans="1:51" x14ac:dyDescent="0.2">
      <c r="A2280" s="3">
        <v>11879</v>
      </c>
      <c r="B2280" s="1" t="s">
        <v>95</v>
      </c>
      <c r="C2280" s="1" t="s">
        <v>65</v>
      </c>
      <c r="D2280" s="1" t="s">
        <v>130</v>
      </c>
      <c r="E2280" s="1" t="s">
        <v>53</v>
      </c>
      <c r="F2280" s="1" t="s">
        <v>53</v>
      </c>
      <c r="G2280" s="13" t="s">
        <v>885</v>
      </c>
      <c r="H2280" s="12">
        <v>39645</v>
      </c>
      <c r="I2280" s="12" t="s">
        <v>885</v>
      </c>
      <c r="J2280" s="12">
        <v>39645</v>
      </c>
      <c r="K2280" s="4">
        <v>952</v>
      </c>
      <c r="L2280" s="1" t="s">
        <v>146</v>
      </c>
      <c r="M2280" s="1" t="s">
        <v>132</v>
      </c>
      <c r="N2280" s="1" t="s">
        <v>178</v>
      </c>
      <c r="O2280" s="1" t="s">
        <v>93</v>
      </c>
      <c r="P2280">
        <v>60</v>
      </c>
      <c r="Q2280">
        <v>5641</v>
      </c>
      <c r="R2280">
        <v>45974.15</v>
      </c>
      <c r="S2280">
        <v>8.15</v>
      </c>
      <c r="T2280">
        <v>0.14000000000000001</v>
      </c>
      <c r="U2280">
        <f t="shared" si="615"/>
        <v>45974.15</v>
      </c>
      <c r="V2280">
        <f t="shared" si="616"/>
        <v>338460</v>
      </c>
      <c r="W2280" s="1" t="s">
        <v>155</v>
      </c>
      <c r="X2280" s="1" t="s">
        <v>1236</v>
      </c>
      <c r="Y2280" s="1" t="s">
        <v>156</v>
      </c>
      <c r="Z2280" s="3">
        <v>7726</v>
      </c>
      <c r="AA2280" s="4">
        <f t="shared" si="622"/>
        <v>1994</v>
      </c>
      <c r="AB2280" s="4">
        <f t="shared" si="626"/>
        <v>2863.8275457999998</v>
      </c>
      <c r="AC2280" s="4">
        <f t="shared" si="627"/>
        <v>1994</v>
      </c>
      <c r="AD2280" s="4">
        <f t="shared" si="625"/>
        <v>2365</v>
      </c>
      <c r="AE2280" s="3" t="s">
        <v>1883</v>
      </c>
      <c r="AF2280" s="3">
        <v>1994</v>
      </c>
      <c r="AG2280" s="4">
        <f>AI2280</f>
        <v>1994</v>
      </c>
      <c r="AH2280" s="4">
        <v>10686</v>
      </c>
      <c r="AI2280">
        <f t="shared" si="618"/>
        <v>1994</v>
      </c>
      <c r="AJ2280" t="s">
        <v>1883</v>
      </c>
      <c r="AK2280" s="2">
        <v>10231.84</v>
      </c>
      <c r="AL2280" s="2">
        <f>AN2280</f>
        <v>10231.84</v>
      </c>
      <c r="AM2280" s="4">
        <v>10686</v>
      </c>
      <c r="AN2280">
        <f>INDEX($AJ$2:$AJ$6811,MATCH(AM2280,$A$2:$A$6811,0))</f>
        <v>10231.84</v>
      </c>
      <c r="AP2280">
        <v>73.56</v>
      </c>
      <c r="AQ2280">
        <v>73.56</v>
      </c>
      <c r="AR2280" s="4">
        <v>16</v>
      </c>
      <c r="AS2280" s="4">
        <v>7</v>
      </c>
      <c r="AT2280" s="4">
        <v>2008</v>
      </c>
      <c r="AU2280" s="4">
        <v>16</v>
      </c>
      <c r="AV2280" s="4">
        <v>7</v>
      </c>
      <c r="AW2280" s="4">
        <v>2008</v>
      </c>
      <c r="AX2280" t="str">
        <f t="shared" si="620"/>
        <v>No Delay</v>
      </c>
      <c r="AY2280">
        <f t="shared" si="621"/>
        <v>0</v>
      </c>
    </row>
    <row r="2281" spans="1:51" x14ac:dyDescent="0.2">
      <c r="A2281" s="3">
        <v>12175</v>
      </c>
      <c r="B2281" s="1" t="s">
        <v>95</v>
      </c>
      <c r="C2281" s="1" t="s">
        <v>65</v>
      </c>
      <c r="D2281" s="1" t="s">
        <v>130</v>
      </c>
      <c r="E2281" s="1" t="s">
        <v>53</v>
      </c>
      <c r="F2281" s="1" t="s">
        <v>53</v>
      </c>
      <c r="G2281" s="13" t="s">
        <v>885</v>
      </c>
      <c r="H2281" s="12">
        <v>39645</v>
      </c>
      <c r="I2281" s="12" t="s">
        <v>885</v>
      </c>
      <c r="J2281" s="12">
        <v>39645</v>
      </c>
      <c r="K2281" s="4">
        <v>954</v>
      </c>
      <c r="L2281" s="1" t="s">
        <v>146</v>
      </c>
      <c r="M2281" s="1" t="s">
        <v>132</v>
      </c>
      <c r="N2281" s="1" t="s">
        <v>221</v>
      </c>
      <c r="O2281" s="1" t="s">
        <v>93</v>
      </c>
      <c r="P2281">
        <v>60</v>
      </c>
      <c r="Q2281">
        <v>7876</v>
      </c>
      <c r="R2281">
        <v>11971.52</v>
      </c>
      <c r="S2281">
        <v>1.52</v>
      </c>
      <c r="T2281">
        <v>0.03</v>
      </c>
      <c r="U2281">
        <f t="shared" si="615"/>
        <v>11971.52</v>
      </c>
      <c r="V2281">
        <f t="shared" si="616"/>
        <v>472560</v>
      </c>
      <c r="W2281" s="1" t="s">
        <v>155</v>
      </c>
      <c r="X2281" s="1" t="s">
        <v>1236</v>
      </c>
      <c r="Y2281" s="1" t="s">
        <v>156</v>
      </c>
      <c r="Z2281" s="3">
        <v>7726</v>
      </c>
      <c r="AA2281" s="4">
        <f t="shared" si="622"/>
        <v>1994</v>
      </c>
      <c r="AB2281" s="4">
        <f t="shared" si="626"/>
        <v>3109.1138787999998</v>
      </c>
      <c r="AC2281" s="4">
        <f t="shared" si="627"/>
        <v>1994</v>
      </c>
      <c r="AD2281" s="4">
        <f t="shared" si="625"/>
        <v>2367.25</v>
      </c>
      <c r="AE2281" s="3" t="s">
        <v>1883</v>
      </c>
      <c r="AF2281" s="3">
        <v>1994</v>
      </c>
      <c r="AG2281" s="4">
        <f>AI2281</f>
        <v>1994</v>
      </c>
      <c r="AH2281" s="4">
        <v>10686</v>
      </c>
      <c r="AI2281">
        <f t="shared" si="618"/>
        <v>1994</v>
      </c>
      <c r="AJ2281" t="s">
        <v>1883</v>
      </c>
      <c r="AK2281" s="2">
        <v>10231.84</v>
      </c>
      <c r="AL2281" s="2">
        <f>AN2281</f>
        <v>10231.84</v>
      </c>
      <c r="AM2281" s="4">
        <v>10686</v>
      </c>
      <c r="AN2281">
        <f>INDEX($AJ$2:$AJ$6811,MATCH(AM2281,$A$2:$A$6811,0))</f>
        <v>10231.84</v>
      </c>
      <c r="AP2281">
        <v>19.149999999999999</v>
      </c>
      <c r="AQ2281">
        <v>19.149999999999999</v>
      </c>
      <c r="AR2281" s="4">
        <v>16</v>
      </c>
      <c r="AS2281" s="4">
        <v>7</v>
      </c>
      <c r="AT2281" s="4">
        <v>2008</v>
      </c>
      <c r="AU2281" s="4">
        <v>16</v>
      </c>
      <c r="AV2281" s="4">
        <v>7</v>
      </c>
      <c r="AW2281" s="4">
        <v>2008</v>
      </c>
      <c r="AX2281" t="str">
        <f t="shared" si="620"/>
        <v>No Delay</v>
      </c>
      <c r="AY2281">
        <f t="shared" si="621"/>
        <v>0</v>
      </c>
    </row>
    <row r="2282" spans="1:51" x14ac:dyDescent="0.2">
      <c r="A2282" s="3">
        <v>83302</v>
      </c>
      <c r="B2282" s="1" t="s">
        <v>215</v>
      </c>
      <c r="C2282" s="1" t="s">
        <v>89</v>
      </c>
      <c r="D2282" s="1" t="s">
        <v>130</v>
      </c>
      <c r="E2282" s="1" t="s">
        <v>101</v>
      </c>
      <c r="F2282" s="1" t="s">
        <v>101</v>
      </c>
      <c r="G2282" s="13" t="s">
        <v>466</v>
      </c>
      <c r="H2282" s="12">
        <v>42034</v>
      </c>
      <c r="I2282" s="12" t="s">
        <v>1884</v>
      </c>
      <c r="J2282" s="12">
        <v>42076</v>
      </c>
      <c r="K2282" s="4">
        <v>6378</v>
      </c>
      <c r="L2282" s="1" t="s">
        <v>146</v>
      </c>
      <c r="M2282" s="1" t="s">
        <v>132</v>
      </c>
      <c r="N2282" s="1" t="s">
        <v>238</v>
      </c>
      <c r="O2282" s="1" t="s">
        <v>93</v>
      </c>
      <c r="P2282">
        <v>30</v>
      </c>
      <c r="Q2282">
        <v>20000</v>
      </c>
      <c r="R2282">
        <v>92600</v>
      </c>
      <c r="S2282">
        <v>4.63</v>
      </c>
      <c r="T2282">
        <v>0.15</v>
      </c>
      <c r="U2282">
        <f t="shared" si="615"/>
        <v>92600</v>
      </c>
      <c r="V2282">
        <f t="shared" si="616"/>
        <v>600000</v>
      </c>
      <c r="W2282" s="1" t="s">
        <v>1487</v>
      </c>
      <c r="X2282" s="1" t="s">
        <v>1236</v>
      </c>
      <c r="Y2282" s="1" t="s">
        <v>161</v>
      </c>
      <c r="Z2282" s="3">
        <v>12573</v>
      </c>
      <c r="AA2282" s="4">
        <f t="shared" si="622"/>
        <v>2000</v>
      </c>
      <c r="AB2282" s="4">
        <f t="shared" si="626"/>
        <v>4439.6962060000005</v>
      </c>
      <c r="AC2282" s="4">
        <f t="shared" si="627"/>
        <v>2000</v>
      </c>
      <c r="AD2282" s="4">
        <f t="shared" si="625"/>
        <v>2327.143150923077</v>
      </c>
      <c r="AE2282" s="4">
        <v>2000</v>
      </c>
      <c r="AF2282" s="4">
        <v>2000</v>
      </c>
      <c r="AG2282" s="4">
        <f>AE2282</f>
        <v>2000</v>
      </c>
      <c r="AI2282" t="e">
        <f t="shared" si="618"/>
        <v>#N/A</v>
      </c>
      <c r="AJ2282">
        <v>8499.16</v>
      </c>
      <c r="AK2282" s="2">
        <v>8499.16</v>
      </c>
      <c r="AL2282" s="2">
        <f>AJ2282</f>
        <v>8499.16</v>
      </c>
      <c r="AM2282" s="4"/>
      <c r="AN2282" t="e">
        <f>VLOOKUP([1]!Tabelle13[[#This Row],[Vlookup this ID for freight costs]],$AL$2:$AL$6811,2,FALSE)</f>
        <v>#REF!</v>
      </c>
      <c r="AP2282">
        <v>95.19</v>
      </c>
      <c r="AQ2282">
        <v>95.19</v>
      </c>
      <c r="AR2282" s="4">
        <v>30</v>
      </c>
      <c r="AS2282" s="4">
        <v>1</v>
      </c>
      <c r="AT2282" s="4">
        <v>2015</v>
      </c>
      <c r="AU2282" s="4">
        <v>13</v>
      </c>
      <c r="AV2282" s="4">
        <v>4</v>
      </c>
      <c r="AW2282" s="4">
        <v>2015</v>
      </c>
      <c r="AX2282" t="str">
        <f t="shared" si="620"/>
        <v>Delay</v>
      </c>
      <c r="AY2282">
        <f t="shared" si="621"/>
        <v>42</v>
      </c>
    </row>
    <row r="2283" spans="1:51" x14ac:dyDescent="0.2">
      <c r="A2283" s="3">
        <v>82699</v>
      </c>
      <c r="B2283" s="1" t="s">
        <v>140</v>
      </c>
      <c r="C2283" s="1" t="s">
        <v>99</v>
      </c>
      <c r="D2283" s="1" t="s">
        <v>130</v>
      </c>
      <c r="E2283" s="1" t="s">
        <v>101</v>
      </c>
      <c r="F2283" s="1" t="s">
        <v>101</v>
      </c>
      <c r="G2283" s="13" t="s">
        <v>478</v>
      </c>
      <c r="H2283" s="12">
        <v>41900</v>
      </c>
      <c r="I2283" s="12" t="s">
        <v>407</v>
      </c>
      <c r="J2283" s="12">
        <v>41950</v>
      </c>
      <c r="K2283" s="4">
        <v>6077</v>
      </c>
      <c r="L2283" s="1" t="s">
        <v>146</v>
      </c>
      <c r="M2283" s="1" t="s">
        <v>132</v>
      </c>
      <c r="N2283" s="1" t="s">
        <v>159</v>
      </c>
      <c r="O2283" s="1" t="s">
        <v>93</v>
      </c>
      <c r="P2283">
        <v>30</v>
      </c>
      <c r="Q2283">
        <v>22002</v>
      </c>
      <c r="R2283">
        <v>126291.48</v>
      </c>
      <c r="S2283">
        <v>5.74</v>
      </c>
      <c r="T2283">
        <v>0.19</v>
      </c>
      <c r="U2283">
        <f t="shared" si="615"/>
        <v>126291.48000000001</v>
      </c>
      <c r="V2283">
        <f t="shared" si="616"/>
        <v>660060</v>
      </c>
      <c r="W2283" s="1" t="s">
        <v>155</v>
      </c>
      <c r="X2283" s="1" t="s">
        <v>1236</v>
      </c>
      <c r="Y2283" s="1" t="s">
        <v>156</v>
      </c>
      <c r="Z2283" s="3">
        <v>12500</v>
      </c>
      <c r="AA2283" s="4">
        <f t="shared" si="622"/>
        <v>2003</v>
      </c>
      <c r="AB2283" s="4">
        <f t="shared" si="626"/>
        <v>4659.4113016000001</v>
      </c>
      <c r="AC2283" s="4">
        <f t="shared" si="627"/>
        <v>2003</v>
      </c>
      <c r="AD2283" s="4">
        <f t="shared" si="625"/>
        <v>4528.666666666667</v>
      </c>
      <c r="AE2283" s="4">
        <v>2003</v>
      </c>
      <c r="AF2283" s="4">
        <v>2003</v>
      </c>
      <c r="AG2283" s="4">
        <f>AE2283</f>
        <v>2003</v>
      </c>
      <c r="AI2283" t="e">
        <f t="shared" si="618"/>
        <v>#N/A</v>
      </c>
      <c r="AJ2283">
        <v>10010.15</v>
      </c>
      <c r="AK2283" s="2">
        <v>10010.15</v>
      </c>
      <c r="AL2283" s="2">
        <f>AJ2283</f>
        <v>10010.15</v>
      </c>
      <c r="AM2283" s="4"/>
      <c r="AN2283" t="e">
        <f>VLOOKUP([1]!Tabelle13[[#This Row],[Vlookup this ID for freight costs]],$AL$2:$AL$6811,2,FALSE)</f>
        <v>#REF!</v>
      </c>
      <c r="AP2283">
        <v>156.22</v>
      </c>
      <c r="AQ2283">
        <v>156.22</v>
      </c>
      <c r="AR2283" s="4">
        <v>18</v>
      </c>
      <c r="AS2283" s="4">
        <v>9</v>
      </c>
      <c r="AT2283" s="4">
        <v>2014</v>
      </c>
      <c r="AU2283" s="4">
        <v>7</v>
      </c>
      <c r="AV2283" s="4">
        <v>11</v>
      </c>
      <c r="AW2283" s="4">
        <v>2014</v>
      </c>
      <c r="AX2283" t="str">
        <f t="shared" si="620"/>
        <v>Delay</v>
      </c>
      <c r="AY2283">
        <f t="shared" si="621"/>
        <v>50</v>
      </c>
    </row>
    <row r="2284" spans="1:51" x14ac:dyDescent="0.2">
      <c r="A2284" s="3">
        <v>84284</v>
      </c>
      <c r="B2284" s="1" t="s">
        <v>172</v>
      </c>
      <c r="C2284" s="1" t="s">
        <v>114</v>
      </c>
      <c r="D2284" s="1" t="s">
        <v>130</v>
      </c>
      <c r="E2284" s="1" t="s">
        <v>101</v>
      </c>
      <c r="F2284" s="1" t="s">
        <v>101</v>
      </c>
      <c r="G2284" s="13" t="s">
        <v>1885</v>
      </c>
      <c r="H2284" s="12">
        <v>41569</v>
      </c>
      <c r="I2284" s="12" t="s">
        <v>1886</v>
      </c>
      <c r="J2284" s="12">
        <v>41589</v>
      </c>
      <c r="K2284" s="4">
        <v>5016</v>
      </c>
      <c r="L2284" s="1" t="s">
        <v>146</v>
      </c>
      <c r="M2284" s="1" t="s">
        <v>132</v>
      </c>
      <c r="N2284" s="1" t="s">
        <v>292</v>
      </c>
      <c r="O2284" s="1" t="s">
        <v>93</v>
      </c>
      <c r="P2284">
        <v>30</v>
      </c>
      <c r="Q2284">
        <v>16099</v>
      </c>
      <c r="R2284">
        <v>198017.7</v>
      </c>
      <c r="S2284">
        <v>12.3</v>
      </c>
      <c r="T2284">
        <v>0.41</v>
      </c>
      <c r="U2284">
        <f t="shared" si="615"/>
        <v>198017.7</v>
      </c>
      <c r="V2284">
        <f t="shared" si="616"/>
        <v>482970</v>
      </c>
      <c r="W2284" s="1" t="s">
        <v>160</v>
      </c>
      <c r="X2284" s="1" t="s">
        <v>1236</v>
      </c>
      <c r="Y2284" s="1" t="s">
        <v>161</v>
      </c>
      <c r="Z2284" s="3">
        <v>13722</v>
      </c>
      <c r="AA2284" s="4">
        <f t="shared" si="622"/>
        <v>2004</v>
      </c>
      <c r="AB2284" s="4">
        <f t="shared" si="626"/>
        <v>4011.5700382</v>
      </c>
      <c r="AC2284" s="4">
        <f t="shared" si="627"/>
        <v>2004</v>
      </c>
      <c r="AD2284" s="4">
        <f t="shared" si="625"/>
        <v>2004</v>
      </c>
      <c r="AE2284" s="4">
        <v>2004</v>
      </c>
      <c r="AF2284" s="4">
        <v>2004</v>
      </c>
      <c r="AG2284" s="4">
        <f>AE2284</f>
        <v>2004</v>
      </c>
      <c r="AI2284" t="e">
        <f t="shared" si="618"/>
        <v>#N/A</v>
      </c>
      <c r="AJ2284">
        <v>4356.75</v>
      </c>
      <c r="AK2284" s="2">
        <v>4356.75</v>
      </c>
      <c r="AL2284" s="2">
        <f>AJ2284</f>
        <v>4356.75</v>
      </c>
      <c r="AM2284" s="4"/>
      <c r="AN2284" t="e">
        <f>VLOOKUP([1]!Tabelle13[[#This Row],[Vlookup this ID for freight costs]],$AL$2:$AL$6811,2,FALSE)</f>
        <v>#REF!</v>
      </c>
      <c r="AP2284">
        <v>277.62</v>
      </c>
      <c r="AQ2284">
        <v>277.62</v>
      </c>
      <c r="AR2284" s="4">
        <v>22</v>
      </c>
      <c r="AS2284" s="4">
        <v>10</v>
      </c>
      <c r="AT2284" s="4">
        <v>2013</v>
      </c>
      <c r="AU2284" s="4">
        <v>11</v>
      </c>
      <c r="AV2284" s="4">
        <v>11</v>
      </c>
      <c r="AW2284" s="4">
        <v>2013</v>
      </c>
      <c r="AX2284" t="str">
        <f t="shared" si="620"/>
        <v>Delay</v>
      </c>
      <c r="AY2284">
        <f t="shared" si="621"/>
        <v>20</v>
      </c>
    </row>
    <row r="2285" spans="1:51" x14ac:dyDescent="0.2">
      <c r="A2285" s="3">
        <v>83673</v>
      </c>
      <c r="B2285" s="1" t="s">
        <v>140</v>
      </c>
      <c r="C2285" s="1" t="s">
        <v>99</v>
      </c>
      <c r="D2285" s="1" t="s">
        <v>130</v>
      </c>
      <c r="E2285" s="1" t="s">
        <v>101</v>
      </c>
      <c r="F2285" s="1" t="s">
        <v>101</v>
      </c>
      <c r="G2285" s="13" t="s">
        <v>793</v>
      </c>
      <c r="H2285" s="12">
        <v>41425</v>
      </c>
      <c r="I2285" s="12" t="s">
        <v>553</v>
      </c>
      <c r="J2285" s="12">
        <v>41386</v>
      </c>
      <c r="K2285" s="4">
        <v>4652</v>
      </c>
      <c r="L2285" s="1" t="s">
        <v>146</v>
      </c>
      <c r="M2285" s="1" t="s">
        <v>132</v>
      </c>
      <c r="N2285" s="1" t="s">
        <v>159</v>
      </c>
      <c r="O2285" s="1" t="s">
        <v>93</v>
      </c>
      <c r="P2285">
        <v>30</v>
      </c>
      <c r="Q2285">
        <v>24042</v>
      </c>
      <c r="R2285">
        <v>145934.94</v>
      </c>
      <c r="S2285">
        <v>6.07</v>
      </c>
      <c r="T2285">
        <v>0.2</v>
      </c>
      <c r="U2285">
        <f t="shared" si="615"/>
        <v>145934.94</v>
      </c>
      <c r="V2285">
        <f t="shared" si="616"/>
        <v>721260</v>
      </c>
      <c r="W2285" s="1" t="s">
        <v>160</v>
      </c>
      <c r="X2285" s="1" t="s">
        <v>1236</v>
      </c>
      <c r="Y2285" s="1" t="s">
        <v>161</v>
      </c>
      <c r="Z2285" s="3">
        <v>11983</v>
      </c>
      <c r="AA2285" s="4">
        <f t="shared" si="622"/>
        <v>2006</v>
      </c>
      <c r="AB2285" s="4">
        <f t="shared" si="626"/>
        <v>4883.2968136</v>
      </c>
      <c r="AC2285" s="4">
        <f t="shared" si="627"/>
        <v>2006</v>
      </c>
      <c r="AD2285" s="4">
        <f t="shared" si="625"/>
        <v>2006</v>
      </c>
      <c r="AE2285" s="4">
        <v>2006</v>
      </c>
      <c r="AF2285" s="4">
        <v>2006</v>
      </c>
      <c r="AG2285" s="4">
        <f>AE2285</f>
        <v>2006</v>
      </c>
      <c r="AI2285" t="e">
        <f t="shared" si="618"/>
        <v>#N/A</v>
      </c>
      <c r="AJ2285">
        <v>3300.95</v>
      </c>
      <c r="AK2285" s="2">
        <v>3300.95</v>
      </c>
      <c r="AL2285" s="2">
        <f>AJ2285</f>
        <v>3300.95</v>
      </c>
      <c r="AM2285" s="4"/>
      <c r="AN2285" t="e">
        <f>VLOOKUP([1]!Tabelle13[[#This Row],[Vlookup this ID for freight costs]],$AL$2:$AL$6811,2,FALSE)</f>
        <v>#REF!</v>
      </c>
      <c r="AP2285">
        <v>204.6</v>
      </c>
      <c r="AQ2285">
        <v>204.6</v>
      </c>
      <c r="AR2285" s="4">
        <v>31</v>
      </c>
      <c r="AS2285" s="4">
        <v>5</v>
      </c>
      <c r="AT2285" s="4">
        <v>2013</v>
      </c>
      <c r="AU2285" s="4">
        <v>22</v>
      </c>
      <c r="AV2285" s="4">
        <v>4</v>
      </c>
      <c r="AW2285" s="4">
        <v>2013</v>
      </c>
      <c r="AX2285" t="str">
        <f t="shared" si="620"/>
        <v>No Delay</v>
      </c>
      <c r="AY2285">
        <f t="shared" si="621"/>
        <v>0</v>
      </c>
    </row>
    <row r="2286" spans="1:51" x14ac:dyDescent="0.2">
      <c r="A2286" s="3">
        <v>84996</v>
      </c>
      <c r="B2286" s="1" t="s">
        <v>215</v>
      </c>
      <c r="C2286" s="1" t="s">
        <v>89</v>
      </c>
      <c r="D2286" s="1" t="s">
        <v>130</v>
      </c>
      <c r="E2286" s="1" t="s">
        <v>101</v>
      </c>
      <c r="F2286" s="1" t="s">
        <v>101</v>
      </c>
      <c r="G2286" s="13" t="s">
        <v>1350</v>
      </c>
      <c r="H2286" s="12">
        <v>41971</v>
      </c>
      <c r="I2286" s="12" t="s">
        <v>1199</v>
      </c>
      <c r="J2286" s="12">
        <v>41981</v>
      </c>
      <c r="K2286" s="4">
        <v>6167</v>
      </c>
      <c r="L2286" s="1" t="s">
        <v>146</v>
      </c>
      <c r="M2286" s="1" t="s">
        <v>132</v>
      </c>
      <c r="N2286" s="1" t="s">
        <v>1565</v>
      </c>
      <c r="O2286" s="1" t="s">
        <v>93</v>
      </c>
      <c r="P2286">
        <v>60</v>
      </c>
      <c r="Q2286">
        <v>137</v>
      </c>
      <c r="R2286">
        <v>697.33</v>
      </c>
      <c r="S2286">
        <v>5.09</v>
      </c>
      <c r="T2286">
        <v>0.08</v>
      </c>
      <c r="U2286">
        <f t="shared" si="615"/>
        <v>697.32999999999993</v>
      </c>
      <c r="V2286">
        <f t="shared" si="616"/>
        <v>8220</v>
      </c>
      <c r="W2286" s="1" t="s">
        <v>281</v>
      </c>
      <c r="X2286" s="1" t="s">
        <v>1236</v>
      </c>
      <c r="Y2286" s="1" t="s">
        <v>161</v>
      </c>
      <c r="Z2286" s="3">
        <v>12573</v>
      </c>
      <c r="AA2286" s="4">
        <f t="shared" si="622"/>
        <v>2014</v>
      </c>
      <c r="AB2286" s="4">
        <f t="shared" si="626"/>
        <v>2259.7756546000001</v>
      </c>
      <c r="AC2286" s="4">
        <f t="shared" si="627"/>
        <v>2014</v>
      </c>
      <c r="AD2286" s="4">
        <f t="shared" si="625"/>
        <v>1669.0511610000001</v>
      </c>
      <c r="AE2286" s="4">
        <v>2014</v>
      </c>
      <c r="AF2286" s="4">
        <v>2014</v>
      </c>
      <c r="AG2286" s="4">
        <f>AE2286</f>
        <v>2014</v>
      </c>
      <c r="AI2286" t="e">
        <f t="shared" si="618"/>
        <v>#N/A</v>
      </c>
      <c r="AJ2286">
        <v>7726.12</v>
      </c>
      <c r="AK2286" s="2">
        <v>7726.12</v>
      </c>
      <c r="AL2286" s="2">
        <f>AJ2286</f>
        <v>7726.12</v>
      </c>
      <c r="AM2286" s="4"/>
      <c r="AN2286" t="e">
        <f>VLOOKUP([1]!Tabelle13[[#This Row],[Vlookup this ID for freight costs]],$AL$2:$AL$6811,2,FALSE)</f>
        <v>#REF!</v>
      </c>
      <c r="AP2286">
        <v>0.72</v>
      </c>
      <c r="AQ2286">
        <v>0.72</v>
      </c>
      <c r="AR2286" s="4">
        <v>28</v>
      </c>
      <c r="AS2286" s="4">
        <v>11</v>
      </c>
      <c r="AT2286" s="4">
        <v>2014</v>
      </c>
      <c r="AU2286" s="4">
        <v>8</v>
      </c>
      <c r="AV2286" s="4">
        <v>12</v>
      </c>
      <c r="AW2286" s="4">
        <v>2014</v>
      </c>
      <c r="AX2286" t="str">
        <f t="shared" si="620"/>
        <v>Delay</v>
      </c>
      <c r="AY2286">
        <f t="shared" si="621"/>
        <v>10</v>
      </c>
    </row>
    <row r="2287" spans="1:51" x14ac:dyDescent="0.2">
      <c r="A2287" s="3">
        <v>86750</v>
      </c>
      <c r="B2287" s="1" t="s">
        <v>215</v>
      </c>
      <c r="C2287" s="1" t="s">
        <v>89</v>
      </c>
      <c r="D2287" s="1" t="s">
        <v>130</v>
      </c>
      <c r="E2287" s="1" t="s">
        <v>101</v>
      </c>
      <c r="F2287" s="1" t="s">
        <v>101</v>
      </c>
      <c r="G2287" s="13" t="s">
        <v>1350</v>
      </c>
      <c r="H2287" s="12">
        <v>41971</v>
      </c>
      <c r="I2287" s="12" t="s">
        <v>1199</v>
      </c>
      <c r="J2287" s="12">
        <v>41981</v>
      </c>
      <c r="K2287" s="4">
        <v>6170</v>
      </c>
      <c r="L2287" s="1" t="s">
        <v>146</v>
      </c>
      <c r="M2287" s="1" t="s">
        <v>132</v>
      </c>
      <c r="N2287" s="1" t="s">
        <v>167</v>
      </c>
      <c r="O2287" s="1" t="s">
        <v>93</v>
      </c>
      <c r="P2287">
        <v>30</v>
      </c>
      <c r="Q2287">
        <v>32400</v>
      </c>
      <c r="R2287">
        <v>107892</v>
      </c>
      <c r="S2287">
        <v>3.33</v>
      </c>
      <c r="T2287">
        <v>0.11</v>
      </c>
      <c r="U2287">
        <f t="shared" si="615"/>
        <v>107892</v>
      </c>
      <c r="V2287">
        <f t="shared" si="616"/>
        <v>972000</v>
      </c>
      <c r="W2287" s="1" t="s">
        <v>197</v>
      </c>
      <c r="X2287" s="1" t="s">
        <v>1236</v>
      </c>
      <c r="Y2287" s="1" t="s">
        <v>3082</v>
      </c>
      <c r="Z2287" s="3">
        <v>11943</v>
      </c>
      <c r="AA2287" s="4">
        <f t="shared" si="622"/>
        <v>2014</v>
      </c>
      <c r="AB2287" s="4">
        <f t="shared" si="626"/>
        <v>5800.5689259999999</v>
      </c>
      <c r="AC2287" s="4">
        <f t="shared" si="627"/>
        <v>2014</v>
      </c>
      <c r="AD2287" s="4">
        <f t="shared" si="625"/>
        <v>1798.5</v>
      </c>
      <c r="AE2287" s="3" t="s">
        <v>1887</v>
      </c>
      <c r="AF2287" s="3">
        <v>2014</v>
      </c>
      <c r="AG2287" s="4">
        <f>AI2287</f>
        <v>2014</v>
      </c>
      <c r="AH2287" s="4">
        <v>84996</v>
      </c>
      <c r="AI2287">
        <f t="shared" si="618"/>
        <v>2014</v>
      </c>
      <c r="AJ2287" t="s">
        <v>1887</v>
      </c>
      <c r="AK2287" s="2">
        <v>7726.12</v>
      </c>
      <c r="AL2287" s="2">
        <f>AN2287</f>
        <v>7726.12</v>
      </c>
      <c r="AM2287" s="4">
        <v>84996</v>
      </c>
      <c r="AN2287">
        <f>INDEX($AJ$2:$AJ$6811,MATCH(AM2287,$A$2:$A$6811,0))</f>
        <v>7726.12</v>
      </c>
      <c r="AP2287">
        <v>110.91</v>
      </c>
      <c r="AQ2287">
        <v>110.91</v>
      </c>
      <c r="AR2287" s="4">
        <v>28</v>
      </c>
      <c r="AS2287" s="4">
        <v>11</v>
      </c>
      <c r="AT2287" s="4">
        <v>2014</v>
      </c>
      <c r="AU2287" s="4">
        <v>8</v>
      </c>
      <c r="AV2287" s="4">
        <v>12</v>
      </c>
      <c r="AW2287" s="4">
        <v>2014</v>
      </c>
      <c r="AX2287" t="str">
        <f t="shared" si="620"/>
        <v>Delay</v>
      </c>
      <c r="AY2287">
        <f t="shared" si="621"/>
        <v>10</v>
      </c>
    </row>
    <row r="2288" spans="1:51" x14ac:dyDescent="0.2">
      <c r="A2288" s="3">
        <v>65579</v>
      </c>
      <c r="B2288" s="1" t="s">
        <v>140</v>
      </c>
      <c r="C2288" s="1" t="s">
        <v>99</v>
      </c>
      <c r="D2288" s="1" t="s">
        <v>266</v>
      </c>
      <c r="E2288" s="1" t="s">
        <v>53</v>
      </c>
      <c r="F2288" s="1" t="s">
        <v>53</v>
      </c>
      <c r="G2288" s="13" t="s">
        <v>677</v>
      </c>
      <c r="H2288" s="12">
        <v>40387</v>
      </c>
      <c r="I2288" s="12" t="s">
        <v>677</v>
      </c>
      <c r="J2288" s="12">
        <v>40387</v>
      </c>
      <c r="K2288" s="4">
        <v>2647</v>
      </c>
      <c r="L2288" s="1" t="s">
        <v>146</v>
      </c>
      <c r="M2288" s="1" t="s">
        <v>423</v>
      </c>
      <c r="N2288" s="1" t="s">
        <v>392</v>
      </c>
      <c r="O2288" s="1" t="s">
        <v>393</v>
      </c>
      <c r="P2288">
        <v>120</v>
      </c>
      <c r="Q2288">
        <v>9007</v>
      </c>
      <c r="R2288">
        <v>325693.12</v>
      </c>
      <c r="S2288">
        <v>36.159999999999997</v>
      </c>
      <c r="T2288">
        <v>0.3</v>
      </c>
      <c r="U2288">
        <f t="shared" si="615"/>
        <v>325693.12</v>
      </c>
      <c r="V2288">
        <f t="shared" si="616"/>
        <v>1080840</v>
      </c>
      <c r="W2288" s="1" t="s">
        <v>394</v>
      </c>
      <c r="X2288" s="1" t="s">
        <v>112</v>
      </c>
      <c r="Y2288" s="1" t="s">
        <v>112</v>
      </c>
      <c r="Z2288" s="3">
        <v>6808</v>
      </c>
      <c r="AA2288" s="4">
        <f t="shared" si="622"/>
        <v>2020</v>
      </c>
      <c r="AB2288" s="4">
        <f t="shared" si="626"/>
        <v>3233.2386406000001</v>
      </c>
      <c r="AC2288" s="4">
        <f t="shared" si="627"/>
        <v>2020</v>
      </c>
      <c r="AD2288" s="4">
        <f t="shared" si="625"/>
        <v>2020</v>
      </c>
      <c r="AE2288" s="4">
        <v>2020</v>
      </c>
      <c r="AF2288" s="4">
        <v>2020</v>
      </c>
      <c r="AG2288" s="4">
        <f>AE2288</f>
        <v>2020</v>
      </c>
      <c r="AI2288" t="e">
        <f t="shared" si="618"/>
        <v>#N/A</v>
      </c>
      <c r="AJ2288">
        <v>9169.6299999999992</v>
      </c>
      <c r="AK2288" s="2">
        <v>9169.6299999999992</v>
      </c>
      <c r="AL2288" s="2">
        <f>AJ2288</f>
        <v>9169.6299999999992</v>
      </c>
      <c r="AM2288" s="4"/>
      <c r="AN2288" t="e">
        <f>VLOOKUP([1]!Tabelle13[[#This Row],[Vlookup this ID for freight costs]],$AL$2:$AL$6811,2,FALSE)</f>
        <v>#REF!</v>
      </c>
      <c r="AP2288">
        <v>702.19</v>
      </c>
      <c r="AQ2288">
        <v>702.19</v>
      </c>
      <c r="AR2288" s="4">
        <v>28</v>
      </c>
      <c r="AS2288" s="4">
        <v>7</v>
      </c>
      <c r="AT2288" s="4">
        <v>2010</v>
      </c>
      <c r="AU2288" s="4">
        <v>28</v>
      </c>
      <c r="AV2288" s="4">
        <v>7</v>
      </c>
      <c r="AW2288" s="4">
        <v>2010</v>
      </c>
      <c r="AX2288" t="str">
        <f t="shared" si="620"/>
        <v>No Delay</v>
      </c>
      <c r="AY2288">
        <f t="shared" si="621"/>
        <v>0</v>
      </c>
    </row>
    <row r="2289" spans="1:51" x14ac:dyDescent="0.2">
      <c r="A2289" s="3">
        <v>11354</v>
      </c>
      <c r="B2289" s="1" t="s">
        <v>350</v>
      </c>
      <c r="C2289" s="1" t="s">
        <v>65</v>
      </c>
      <c r="D2289" s="1" t="s">
        <v>130</v>
      </c>
      <c r="E2289" s="1" t="s">
        <v>152</v>
      </c>
      <c r="F2289" s="1" t="s">
        <v>152</v>
      </c>
      <c r="G2289" s="13" t="s">
        <v>409</v>
      </c>
      <c r="H2289" s="12">
        <v>40106</v>
      </c>
      <c r="I2289" s="12" t="s">
        <v>409</v>
      </c>
      <c r="J2289" s="12">
        <v>40106</v>
      </c>
      <c r="K2289" s="4">
        <v>1920</v>
      </c>
      <c r="L2289" s="1" t="s">
        <v>146</v>
      </c>
      <c r="M2289" s="1" t="s">
        <v>132</v>
      </c>
      <c r="N2289" s="1" t="s">
        <v>159</v>
      </c>
      <c r="O2289" s="1" t="s">
        <v>93</v>
      </c>
      <c r="P2289">
        <v>30</v>
      </c>
      <c r="Q2289">
        <v>25000</v>
      </c>
      <c r="R2289">
        <v>293750</v>
      </c>
      <c r="S2289">
        <v>11.75</v>
      </c>
      <c r="T2289">
        <v>0.39</v>
      </c>
      <c r="U2289">
        <f t="shared" si="615"/>
        <v>293750</v>
      </c>
      <c r="V2289">
        <f t="shared" si="616"/>
        <v>750000</v>
      </c>
      <c r="W2289" s="1" t="s">
        <v>160</v>
      </c>
      <c r="X2289" s="1" t="s">
        <v>1236</v>
      </c>
      <c r="Y2289" s="1" t="s">
        <v>161</v>
      </c>
      <c r="Z2289" s="3">
        <v>7348</v>
      </c>
      <c r="AA2289" s="4">
        <f t="shared" si="622"/>
        <v>2023</v>
      </c>
      <c r="AB2289" s="4">
        <f t="shared" si="626"/>
        <v>4988.4352060000001</v>
      </c>
      <c r="AC2289" s="4">
        <f t="shared" si="627"/>
        <v>2023</v>
      </c>
      <c r="AD2289" s="4">
        <f t="shared" si="625"/>
        <v>3323.3333333333335</v>
      </c>
      <c r="AE2289" s="4">
        <v>2023</v>
      </c>
      <c r="AF2289" s="4">
        <v>2023</v>
      </c>
      <c r="AG2289" s="4">
        <f>AE2289</f>
        <v>2023</v>
      </c>
      <c r="AH2289" s="4">
        <v>82745</v>
      </c>
      <c r="AI2289">
        <f t="shared" si="618"/>
        <v>21570</v>
      </c>
      <c r="AJ2289">
        <v>9341.49</v>
      </c>
      <c r="AK2289" s="2">
        <v>9341.49</v>
      </c>
      <c r="AL2289" s="2">
        <f>AJ2289</f>
        <v>9341.49</v>
      </c>
      <c r="AM2289" s="4"/>
      <c r="AN2289" t="e">
        <f>VLOOKUP([1]!Tabelle13[[#This Row],[Vlookup this ID for freight costs]],$AL$2:$AL$6811,2,FALSE)</f>
        <v>#REF!</v>
      </c>
      <c r="AP2289">
        <v>575.75</v>
      </c>
      <c r="AQ2289">
        <v>575.75</v>
      </c>
      <c r="AR2289" s="4">
        <v>20</v>
      </c>
      <c r="AS2289" s="4">
        <v>10</v>
      </c>
      <c r="AT2289" s="4">
        <v>2009</v>
      </c>
      <c r="AU2289" s="4">
        <v>20</v>
      </c>
      <c r="AV2289" s="4">
        <v>10</v>
      </c>
      <c r="AW2289" s="4">
        <v>2009</v>
      </c>
      <c r="AX2289" t="str">
        <f t="shared" si="620"/>
        <v>No Delay</v>
      </c>
      <c r="AY2289">
        <f t="shared" si="621"/>
        <v>0</v>
      </c>
    </row>
    <row r="2290" spans="1:51" x14ac:dyDescent="0.2">
      <c r="A2290" s="3">
        <v>84750</v>
      </c>
      <c r="B2290" s="1" t="s">
        <v>1686</v>
      </c>
      <c r="C2290" s="1" t="s">
        <v>165</v>
      </c>
      <c r="D2290" s="1" t="s">
        <v>130</v>
      </c>
      <c r="E2290" s="1" t="s">
        <v>53</v>
      </c>
      <c r="F2290" s="1" t="s">
        <v>53</v>
      </c>
      <c r="G2290" s="13" t="s">
        <v>1298</v>
      </c>
      <c r="H2290" s="12">
        <v>41212</v>
      </c>
      <c r="I2290" s="12" t="s">
        <v>1298</v>
      </c>
      <c r="J2290" s="12">
        <v>41212</v>
      </c>
      <c r="K2290" s="4">
        <v>4253</v>
      </c>
      <c r="L2290" s="1" t="s">
        <v>146</v>
      </c>
      <c r="M2290" s="1" t="s">
        <v>132</v>
      </c>
      <c r="N2290" s="1" t="s">
        <v>265</v>
      </c>
      <c r="O2290" s="1" t="s">
        <v>93</v>
      </c>
      <c r="P2290">
        <v>60</v>
      </c>
      <c r="Q2290">
        <v>36000</v>
      </c>
      <c r="R2290">
        <v>87840</v>
      </c>
      <c r="S2290">
        <v>2.44</v>
      </c>
      <c r="T2290">
        <v>0.04</v>
      </c>
      <c r="U2290">
        <f t="shared" si="615"/>
        <v>87840</v>
      </c>
      <c r="V2290">
        <f t="shared" si="616"/>
        <v>2160000</v>
      </c>
      <c r="W2290" s="1" t="s">
        <v>197</v>
      </c>
      <c r="X2290" s="1" t="s">
        <v>1236</v>
      </c>
      <c r="Y2290" s="1" t="s">
        <v>3082</v>
      </c>
      <c r="Z2290" s="3">
        <v>5851</v>
      </c>
      <c r="AA2290" s="4">
        <f t="shared" si="622"/>
        <v>2026</v>
      </c>
      <c r="AB2290" s="4">
        <f t="shared" si="626"/>
        <v>6195.6610060000003</v>
      </c>
      <c r="AC2290" s="4">
        <f t="shared" si="627"/>
        <v>2026</v>
      </c>
      <c r="AD2290" s="4">
        <f t="shared" si="625"/>
        <v>4422.5</v>
      </c>
      <c r="AE2290" s="4">
        <v>2026</v>
      </c>
      <c r="AF2290" s="4">
        <v>2026</v>
      </c>
      <c r="AG2290" s="4">
        <f>AE2290</f>
        <v>2026</v>
      </c>
      <c r="AI2290" t="e">
        <f t="shared" si="618"/>
        <v>#N/A</v>
      </c>
      <c r="AJ2290">
        <v>10095.9</v>
      </c>
      <c r="AK2290" s="2">
        <v>10095.9</v>
      </c>
      <c r="AL2290" s="2">
        <f>AJ2290</f>
        <v>10095.9</v>
      </c>
      <c r="AM2290" s="4"/>
      <c r="AN2290" t="e">
        <f>VLOOKUP([1]!Tabelle13[[#This Row],[Vlookup this ID for freight costs]],$AL$2:$AL$6811,2,FALSE)</f>
        <v>#REF!</v>
      </c>
      <c r="AP2290">
        <v>123.15</v>
      </c>
      <c r="AQ2290">
        <v>123.15</v>
      </c>
      <c r="AR2290" s="4">
        <v>30</v>
      </c>
      <c r="AS2290" s="4">
        <v>10</v>
      </c>
      <c r="AT2290" s="4">
        <v>2012</v>
      </c>
      <c r="AU2290" s="4">
        <v>30</v>
      </c>
      <c r="AV2290" s="4">
        <v>10</v>
      </c>
      <c r="AW2290" s="4">
        <v>2012</v>
      </c>
      <c r="AX2290" t="str">
        <f t="shared" si="620"/>
        <v>No Delay</v>
      </c>
      <c r="AY2290">
        <f t="shared" si="621"/>
        <v>0</v>
      </c>
    </row>
    <row r="2291" spans="1:51" x14ac:dyDescent="0.2">
      <c r="A2291" s="3">
        <v>83508</v>
      </c>
      <c r="B2291" s="1" t="s">
        <v>172</v>
      </c>
      <c r="C2291" s="1" t="s">
        <v>114</v>
      </c>
      <c r="D2291" s="1" t="s">
        <v>130</v>
      </c>
      <c r="E2291" s="1" t="s">
        <v>101</v>
      </c>
      <c r="F2291" s="1" t="s">
        <v>101</v>
      </c>
      <c r="G2291" s="13" t="s">
        <v>1888</v>
      </c>
      <c r="H2291" s="12">
        <v>40739</v>
      </c>
      <c r="I2291" s="12" t="s">
        <v>1889</v>
      </c>
      <c r="J2291" s="12">
        <v>40735</v>
      </c>
      <c r="K2291" s="4">
        <v>3312</v>
      </c>
      <c r="L2291" s="1" t="s">
        <v>146</v>
      </c>
      <c r="M2291" s="1" t="s">
        <v>132</v>
      </c>
      <c r="N2291" s="1" t="s">
        <v>171</v>
      </c>
      <c r="O2291" s="1" t="s">
        <v>93</v>
      </c>
      <c r="P2291">
        <v>60</v>
      </c>
      <c r="Q2291">
        <v>18579</v>
      </c>
      <c r="R2291">
        <v>43289.07</v>
      </c>
      <c r="S2291">
        <v>2.33</v>
      </c>
      <c r="T2291">
        <v>0.04</v>
      </c>
      <c r="U2291">
        <f t="shared" si="615"/>
        <v>43289.07</v>
      </c>
      <c r="V2291">
        <f t="shared" si="616"/>
        <v>1114740</v>
      </c>
      <c r="W2291" s="1" t="s">
        <v>179</v>
      </c>
      <c r="X2291" s="1" t="s">
        <v>1236</v>
      </c>
      <c r="Y2291" s="1" t="s">
        <v>156</v>
      </c>
      <c r="Z2291" s="3">
        <v>14240</v>
      </c>
      <c r="AA2291" s="4">
        <f t="shared" si="622"/>
        <v>2029</v>
      </c>
      <c r="AB2291" s="4">
        <f t="shared" si="626"/>
        <v>4283.7445822</v>
      </c>
      <c r="AC2291" s="4">
        <f t="shared" si="627"/>
        <v>2029</v>
      </c>
      <c r="AD2291" s="4">
        <f t="shared" si="625"/>
        <v>2029</v>
      </c>
      <c r="AE2291" s="4">
        <v>2029</v>
      </c>
      <c r="AF2291" s="4">
        <v>2029</v>
      </c>
      <c r="AG2291" s="4">
        <f>AE2291</f>
        <v>2029</v>
      </c>
      <c r="AI2291" t="e">
        <f t="shared" si="618"/>
        <v>#N/A</v>
      </c>
      <c r="AJ2291">
        <v>6801.72</v>
      </c>
      <c r="AK2291" s="2">
        <v>6801.72</v>
      </c>
      <c r="AL2291" s="2">
        <f>AJ2291</f>
        <v>6801.72</v>
      </c>
      <c r="AM2291" s="4"/>
      <c r="AN2291" t="e">
        <f>VLOOKUP([1]!Tabelle13[[#This Row],[Vlookup this ID for freight costs]],$AL$2:$AL$6811,2,FALSE)</f>
        <v>#REF!</v>
      </c>
      <c r="AP2291">
        <v>71.430000000000007</v>
      </c>
      <c r="AQ2291">
        <v>71.430000000000007</v>
      </c>
      <c r="AR2291" s="4">
        <v>15</v>
      </c>
      <c r="AS2291" s="4">
        <v>7</v>
      </c>
      <c r="AT2291" s="4">
        <v>2011</v>
      </c>
      <c r="AU2291" s="4">
        <v>11</v>
      </c>
      <c r="AV2291" s="4">
        <v>7</v>
      </c>
      <c r="AW2291" s="4">
        <v>2011</v>
      </c>
      <c r="AX2291" t="str">
        <f t="shared" si="620"/>
        <v>No Delay</v>
      </c>
      <c r="AY2291">
        <f t="shared" si="621"/>
        <v>0</v>
      </c>
    </row>
    <row r="2292" spans="1:51" x14ac:dyDescent="0.2">
      <c r="A2292" s="3">
        <v>85767</v>
      </c>
      <c r="B2292" s="1" t="s">
        <v>172</v>
      </c>
      <c r="C2292" s="1" t="s">
        <v>114</v>
      </c>
      <c r="D2292" s="1" t="s">
        <v>130</v>
      </c>
      <c r="E2292" s="1" t="s">
        <v>101</v>
      </c>
      <c r="F2292" s="1" t="s">
        <v>101</v>
      </c>
      <c r="G2292" s="13" t="s">
        <v>1888</v>
      </c>
      <c r="H2292" s="12">
        <v>40739</v>
      </c>
      <c r="I2292" s="12" t="s">
        <v>1889</v>
      </c>
      <c r="J2292" s="12">
        <v>40735</v>
      </c>
      <c r="K2292" s="4">
        <v>3314</v>
      </c>
      <c r="L2292" s="1" t="s">
        <v>146</v>
      </c>
      <c r="M2292" s="1" t="s">
        <v>132</v>
      </c>
      <c r="N2292" s="1" t="s">
        <v>171</v>
      </c>
      <c r="O2292" s="1" t="s">
        <v>93</v>
      </c>
      <c r="P2292">
        <v>60</v>
      </c>
      <c r="Q2292">
        <v>21621</v>
      </c>
      <c r="R2292">
        <v>50376.93</v>
      </c>
      <c r="S2292">
        <v>2.33</v>
      </c>
      <c r="T2292">
        <v>0.04</v>
      </c>
      <c r="U2292">
        <f t="shared" si="615"/>
        <v>50376.93</v>
      </c>
      <c r="V2292">
        <f t="shared" si="616"/>
        <v>1297260</v>
      </c>
      <c r="W2292" s="1" t="s">
        <v>155</v>
      </c>
      <c r="X2292" s="1" t="s">
        <v>1236</v>
      </c>
      <c r="Y2292" s="1" t="s">
        <v>156</v>
      </c>
      <c r="Z2292" s="3">
        <v>14240</v>
      </c>
      <c r="AA2292" s="4">
        <f t="shared" si="622"/>
        <v>2029</v>
      </c>
      <c r="AB2292" s="4">
        <f t="shared" si="626"/>
        <v>4617.5973898000002</v>
      </c>
      <c r="AC2292" s="4">
        <f t="shared" si="627"/>
        <v>2029</v>
      </c>
      <c r="AD2292" s="4">
        <f t="shared" si="625"/>
        <v>2029</v>
      </c>
      <c r="AE2292" s="3" t="s">
        <v>1890</v>
      </c>
      <c r="AF2292" s="3">
        <v>2029</v>
      </c>
      <c r="AG2292" s="4">
        <f>AI2292</f>
        <v>2029</v>
      </c>
      <c r="AH2292" s="4">
        <v>83508</v>
      </c>
      <c r="AI2292">
        <f t="shared" si="618"/>
        <v>2029</v>
      </c>
      <c r="AJ2292" t="s">
        <v>1890</v>
      </c>
      <c r="AK2292" s="2">
        <v>6801.72</v>
      </c>
      <c r="AL2292" s="2">
        <f>AN2292</f>
        <v>6801.72</v>
      </c>
      <c r="AM2292" s="4">
        <v>83508</v>
      </c>
      <c r="AN2292">
        <f>INDEX($AJ$2:$AJ$6811,MATCH(AM2292,$A$2:$A$6811,0))</f>
        <v>6801.72</v>
      </c>
      <c r="AP2292">
        <v>83.12</v>
      </c>
      <c r="AQ2292">
        <v>83.12</v>
      </c>
      <c r="AR2292" s="4">
        <v>15</v>
      </c>
      <c r="AS2292" s="4">
        <v>7</v>
      </c>
      <c r="AT2292" s="4">
        <v>2011</v>
      </c>
      <c r="AU2292" s="4">
        <v>11</v>
      </c>
      <c r="AV2292" s="4">
        <v>7</v>
      </c>
      <c r="AW2292" s="4">
        <v>2011</v>
      </c>
      <c r="AX2292" t="str">
        <f t="shared" si="620"/>
        <v>No Delay</v>
      </c>
      <c r="AY2292">
        <f t="shared" si="621"/>
        <v>0</v>
      </c>
    </row>
    <row r="2293" spans="1:51" x14ac:dyDescent="0.2">
      <c r="A2293" s="3">
        <v>86512</v>
      </c>
      <c r="B2293" s="1" t="s">
        <v>175</v>
      </c>
      <c r="C2293" s="1" t="s">
        <v>165</v>
      </c>
      <c r="D2293" s="1" t="s">
        <v>130</v>
      </c>
      <c r="E2293" s="1" t="s">
        <v>101</v>
      </c>
      <c r="F2293" s="1" t="s">
        <v>101</v>
      </c>
      <c r="G2293" s="13" t="s">
        <v>739</v>
      </c>
      <c r="H2293" s="12">
        <v>41213</v>
      </c>
      <c r="I2293" s="12" t="s">
        <v>739</v>
      </c>
      <c r="J2293" s="12">
        <v>41213</v>
      </c>
      <c r="K2293" s="4">
        <v>4260</v>
      </c>
      <c r="L2293" s="1" t="s">
        <v>146</v>
      </c>
      <c r="M2293" s="1" t="s">
        <v>132</v>
      </c>
      <c r="N2293" s="1" t="s">
        <v>238</v>
      </c>
      <c r="O2293" s="1" t="s">
        <v>93</v>
      </c>
      <c r="P2293">
        <v>30</v>
      </c>
      <c r="Q2293">
        <v>19078</v>
      </c>
      <c r="R2293">
        <v>105692.12</v>
      </c>
      <c r="S2293">
        <v>5.54</v>
      </c>
      <c r="T2293">
        <v>0.18</v>
      </c>
      <c r="U2293">
        <f t="shared" si="615"/>
        <v>105692.12</v>
      </c>
      <c r="V2293">
        <f t="shared" si="616"/>
        <v>572340</v>
      </c>
      <c r="W2293" s="1" t="s">
        <v>179</v>
      </c>
      <c r="X2293" s="1" t="s">
        <v>1236</v>
      </c>
      <c r="Y2293" s="1" t="s">
        <v>156</v>
      </c>
      <c r="Z2293" s="3">
        <v>11413</v>
      </c>
      <c r="AA2293" s="4">
        <f t="shared" si="622"/>
        <v>2030</v>
      </c>
      <c r="AB2293" s="4">
        <f t="shared" si="626"/>
        <v>4338.5087344000003</v>
      </c>
      <c r="AC2293" s="4">
        <f t="shared" si="627"/>
        <v>2030</v>
      </c>
      <c r="AD2293" s="4">
        <f t="shared" si="625"/>
        <v>2030</v>
      </c>
      <c r="AE2293" s="4">
        <v>2030</v>
      </c>
      <c r="AF2293" s="4">
        <v>2030</v>
      </c>
      <c r="AG2293" s="4">
        <f>AE2293</f>
        <v>2030</v>
      </c>
      <c r="AI2293" t="e">
        <f t="shared" si="618"/>
        <v>#N/A</v>
      </c>
      <c r="AJ2293">
        <v>11846.85</v>
      </c>
      <c r="AK2293" s="2">
        <v>11846.85</v>
      </c>
      <c r="AL2293" s="2">
        <f>AJ2293</f>
        <v>11846.85</v>
      </c>
      <c r="AM2293" s="4"/>
      <c r="AN2293" t="e">
        <f>VLOOKUP([1]!Tabelle13[[#This Row],[Vlookup this ID for freight costs]],$AL$2:$AL$6811,2,FALSE)</f>
        <v>#REF!</v>
      </c>
      <c r="AP2293">
        <v>148.18</v>
      </c>
      <c r="AQ2293">
        <v>148.18</v>
      </c>
      <c r="AR2293" s="4">
        <v>31</v>
      </c>
      <c r="AS2293" s="4">
        <v>10</v>
      </c>
      <c r="AT2293" s="4">
        <v>2012</v>
      </c>
      <c r="AU2293" s="4">
        <v>31</v>
      </c>
      <c r="AV2293" s="4">
        <v>10</v>
      </c>
      <c r="AW2293" s="4">
        <v>2012</v>
      </c>
      <c r="AX2293" t="str">
        <f t="shared" si="620"/>
        <v>No Delay</v>
      </c>
      <c r="AY2293">
        <f t="shared" si="621"/>
        <v>0</v>
      </c>
    </row>
    <row r="2294" spans="1:51" x14ac:dyDescent="0.2">
      <c r="A2294" s="3">
        <v>82384</v>
      </c>
      <c r="B2294" s="1" t="s">
        <v>258</v>
      </c>
      <c r="C2294" s="1" t="s">
        <v>73</v>
      </c>
      <c r="D2294" s="1" t="s">
        <v>130</v>
      </c>
      <c r="E2294" s="1" t="s">
        <v>101</v>
      </c>
      <c r="F2294" s="1" t="s">
        <v>101</v>
      </c>
      <c r="G2294" s="13" t="s">
        <v>322</v>
      </c>
      <c r="H2294" s="12">
        <v>40694</v>
      </c>
      <c r="I2294" s="12" t="s">
        <v>331</v>
      </c>
      <c r="J2294" s="12">
        <v>40724</v>
      </c>
      <c r="K2294" s="4">
        <v>3284</v>
      </c>
      <c r="L2294" s="1" t="s">
        <v>146</v>
      </c>
      <c r="M2294" s="1" t="s">
        <v>132</v>
      </c>
      <c r="N2294" s="1" t="s">
        <v>599</v>
      </c>
      <c r="O2294" s="1" t="s">
        <v>93</v>
      </c>
      <c r="P2294">
        <v>60</v>
      </c>
      <c r="Q2294">
        <v>35000</v>
      </c>
      <c r="R2294">
        <v>148750</v>
      </c>
      <c r="S2294">
        <v>4.25</v>
      </c>
      <c r="T2294">
        <v>7.0000000000000007E-2</v>
      </c>
      <c r="U2294">
        <f t="shared" si="615"/>
        <v>148750</v>
      </c>
      <c r="V2294">
        <f t="shared" si="616"/>
        <v>2100000</v>
      </c>
      <c r="W2294" s="1" t="s">
        <v>160</v>
      </c>
      <c r="X2294" s="1" t="s">
        <v>1236</v>
      </c>
      <c r="Y2294" s="1" t="s">
        <v>161</v>
      </c>
      <c r="Z2294" s="3">
        <v>14451</v>
      </c>
      <c r="AA2294" s="4">
        <f t="shared" si="622"/>
        <v>2032</v>
      </c>
      <c r="AB2294" s="4">
        <f t="shared" si="626"/>
        <v>6085.9132060000002</v>
      </c>
      <c r="AC2294" s="4">
        <f t="shared" si="627"/>
        <v>2032</v>
      </c>
      <c r="AD2294" s="4">
        <f t="shared" si="625"/>
        <v>6977</v>
      </c>
      <c r="AE2294" s="4">
        <v>2032</v>
      </c>
      <c r="AF2294" s="4">
        <v>2032</v>
      </c>
      <c r="AG2294" s="4">
        <f>AE2294</f>
        <v>2032</v>
      </c>
      <c r="AI2294" t="e">
        <f t="shared" si="618"/>
        <v>#N/A</v>
      </c>
      <c r="AJ2294">
        <v>4428.0600000000004</v>
      </c>
      <c r="AK2294" s="2">
        <v>4428.0600000000004</v>
      </c>
      <c r="AL2294" s="2">
        <f>AJ2294</f>
        <v>4428.0600000000004</v>
      </c>
      <c r="AM2294" s="4"/>
      <c r="AN2294" t="e">
        <f>VLOOKUP([1]!Tabelle13[[#This Row],[Vlookup this ID for freight costs]],$AL$2:$AL$6811,2,FALSE)</f>
        <v>#REF!</v>
      </c>
      <c r="AP2294">
        <v>320.7</v>
      </c>
      <c r="AQ2294">
        <v>320.7</v>
      </c>
      <c r="AR2294" s="4">
        <v>31</v>
      </c>
      <c r="AS2294" s="4">
        <v>5</v>
      </c>
      <c r="AT2294" s="4">
        <v>2011</v>
      </c>
      <c r="AU2294" s="4">
        <v>30</v>
      </c>
      <c r="AV2294" s="4">
        <v>6</v>
      </c>
      <c r="AW2294" s="4">
        <v>2011</v>
      </c>
      <c r="AX2294" t="str">
        <f t="shared" si="620"/>
        <v>Delay</v>
      </c>
      <c r="AY2294">
        <f t="shared" si="621"/>
        <v>30</v>
      </c>
    </row>
    <row r="2295" spans="1:51" x14ac:dyDescent="0.2">
      <c r="A2295" s="3">
        <v>11244</v>
      </c>
      <c r="B2295" s="1" t="s">
        <v>95</v>
      </c>
      <c r="C2295" s="1" t="s">
        <v>65</v>
      </c>
      <c r="D2295" s="1" t="s">
        <v>130</v>
      </c>
      <c r="E2295" s="1" t="s">
        <v>53</v>
      </c>
      <c r="F2295" s="1" t="s">
        <v>53</v>
      </c>
      <c r="G2295" s="13" t="s">
        <v>1838</v>
      </c>
      <c r="H2295" s="12">
        <v>39660</v>
      </c>
      <c r="I2295" s="12" t="s">
        <v>1838</v>
      </c>
      <c r="J2295" s="12">
        <v>39660</v>
      </c>
      <c r="K2295" s="4">
        <v>986</v>
      </c>
      <c r="L2295" s="1" t="s">
        <v>146</v>
      </c>
      <c r="M2295" s="1" t="s">
        <v>132</v>
      </c>
      <c r="N2295" s="1" t="s">
        <v>275</v>
      </c>
      <c r="O2295" s="1" t="s">
        <v>93</v>
      </c>
      <c r="P2295">
        <v>60</v>
      </c>
      <c r="Q2295">
        <v>14277</v>
      </c>
      <c r="R2295">
        <v>134917.65</v>
      </c>
      <c r="S2295">
        <v>9.4499999999999993</v>
      </c>
      <c r="T2295">
        <v>0.16</v>
      </c>
      <c r="U2295">
        <f t="shared" si="615"/>
        <v>134917.65</v>
      </c>
      <c r="V2295">
        <f t="shared" si="616"/>
        <v>856620</v>
      </c>
      <c r="W2295" s="1" t="s">
        <v>155</v>
      </c>
      <c r="X2295" s="1" t="s">
        <v>1236</v>
      </c>
      <c r="Y2295" s="1" t="s">
        <v>156</v>
      </c>
      <c r="Z2295" s="3">
        <v>7726</v>
      </c>
      <c r="AA2295" s="4">
        <f t="shared" si="622"/>
        <v>2033</v>
      </c>
      <c r="AB2295" s="4">
        <f t="shared" si="626"/>
        <v>3811.6095465999997</v>
      </c>
      <c r="AC2295" s="4">
        <f t="shared" si="627"/>
        <v>2033</v>
      </c>
      <c r="AD2295" s="4">
        <f t="shared" si="625"/>
        <v>2033</v>
      </c>
      <c r="AE2295" s="4">
        <v>2033</v>
      </c>
      <c r="AF2295" s="4">
        <v>2033</v>
      </c>
      <c r="AG2295" s="4">
        <f>AE2295</f>
        <v>2033</v>
      </c>
      <c r="AH2295" s="4">
        <v>82481</v>
      </c>
      <c r="AI2295">
        <f t="shared" si="618"/>
        <v>7095</v>
      </c>
      <c r="AJ2295">
        <v>15307.62</v>
      </c>
      <c r="AK2295" s="2">
        <v>15307.62</v>
      </c>
      <c r="AL2295" s="2">
        <f>AJ2295</f>
        <v>15307.62</v>
      </c>
      <c r="AM2295" s="4"/>
      <c r="AN2295" t="e">
        <f>VLOOKUP([1]!Tabelle13[[#This Row],[Vlookup this ID for freight costs]],$AL$2:$AL$6811,2,FALSE)</f>
        <v>#REF!</v>
      </c>
      <c r="AP2295">
        <v>215.87</v>
      </c>
      <c r="AQ2295">
        <v>215.87</v>
      </c>
      <c r="AR2295" s="4">
        <v>31</v>
      </c>
      <c r="AS2295" s="4">
        <v>7</v>
      </c>
      <c r="AT2295" s="4">
        <v>2008</v>
      </c>
      <c r="AU2295" s="4">
        <v>31</v>
      </c>
      <c r="AV2295" s="4">
        <v>7</v>
      </c>
      <c r="AW2295" s="4">
        <v>2008</v>
      </c>
      <c r="AX2295" t="str">
        <f t="shared" si="620"/>
        <v>No Delay</v>
      </c>
      <c r="AY2295">
        <f t="shared" si="621"/>
        <v>0</v>
      </c>
    </row>
    <row r="2296" spans="1:51" x14ac:dyDescent="0.2">
      <c r="A2296" s="3">
        <v>11539</v>
      </c>
      <c r="B2296" s="1" t="s">
        <v>95</v>
      </c>
      <c r="C2296" s="1" t="s">
        <v>65</v>
      </c>
      <c r="D2296" s="1" t="s">
        <v>130</v>
      </c>
      <c r="E2296" s="1" t="s">
        <v>53</v>
      </c>
      <c r="F2296" s="1" t="s">
        <v>53</v>
      </c>
      <c r="G2296" s="13" t="s">
        <v>1838</v>
      </c>
      <c r="H2296" s="12">
        <v>39660</v>
      </c>
      <c r="I2296" s="12" t="s">
        <v>1838</v>
      </c>
      <c r="J2296" s="12">
        <v>39660</v>
      </c>
      <c r="K2296" s="4">
        <v>987</v>
      </c>
      <c r="L2296" s="1" t="s">
        <v>146</v>
      </c>
      <c r="M2296" s="1" t="s">
        <v>132</v>
      </c>
      <c r="N2296" s="1" t="s">
        <v>265</v>
      </c>
      <c r="O2296" s="1" t="s">
        <v>93</v>
      </c>
      <c r="P2296">
        <v>60</v>
      </c>
      <c r="Q2296">
        <v>6002</v>
      </c>
      <c r="R2296">
        <v>20406.8</v>
      </c>
      <c r="S2296">
        <v>3.4</v>
      </c>
      <c r="T2296">
        <v>0.06</v>
      </c>
      <c r="U2296">
        <f t="shared" si="615"/>
        <v>20406.8</v>
      </c>
      <c r="V2296">
        <f t="shared" si="616"/>
        <v>360120</v>
      </c>
      <c r="W2296" s="1" t="s">
        <v>155</v>
      </c>
      <c r="X2296" s="1" t="s">
        <v>1236</v>
      </c>
      <c r="Y2296" s="1" t="s">
        <v>156</v>
      </c>
      <c r="Z2296" s="3">
        <v>7726</v>
      </c>
      <c r="AA2296" s="4">
        <f t="shared" si="622"/>
        <v>2033</v>
      </c>
      <c r="AB2296" s="4">
        <f t="shared" si="626"/>
        <v>2903.4465015999999</v>
      </c>
      <c r="AC2296" s="4">
        <f t="shared" si="627"/>
        <v>2033</v>
      </c>
      <c r="AD2296" s="4">
        <f t="shared" si="625"/>
        <v>3810.5</v>
      </c>
      <c r="AE2296" s="3" t="s">
        <v>1891</v>
      </c>
      <c r="AF2296" s="3">
        <v>2033</v>
      </c>
      <c r="AG2296" s="4">
        <f>AI2296</f>
        <v>2033</v>
      </c>
      <c r="AH2296" s="4">
        <v>11244</v>
      </c>
      <c r="AI2296">
        <f t="shared" si="618"/>
        <v>2033</v>
      </c>
      <c r="AJ2296" t="s">
        <v>1891</v>
      </c>
      <c r="AK2296" s="2">
        <v>15307.62</v>
      </c>
      <c r="AL2296" s="2">
        <f>AN2296</f>
        <v>15307.62</v>
      </c>
      <c r="AM2296" s="4">
        <v>11244</v>
      </c>
      <c r="AN2296">
        <f>INDEX($AJ$2:$AJ$6811,MATCH(AM2296,$A$2:$A$6811,0))</f>
        <v>15307.62</v>
      </c>
      <c r="AP2296">
        <v>32.65</v>
      </c>
      <c r="AQ2296">
        <v>32.65</v>
      </c>
      <c r="AR2296" s="4">
        <v>31</v>
      </c>
      <c r="AS2296" s="4">
        <v>7</v>
      </c>
      <c r="AT2296" s="4">
        <v>2008</v>
      </c>
      <c r="AU2296" s="4">
        <v>31</v>
      </c>
      <c r="AV2296" s="4">
        <v>7</v>
      </c>
      <c r="AW2296" s="4">
        <v>2008</v>
      </c>
      <c r="AX2296" t="str">
        <f t="shared" si="620"/>
        <v>No Delay</v>
      </c>
      <c r="AY2296">
        <f t="shared" si="621"/>
        <v>0</v>
      </c>
    </row>
    <row r="2297" spans="1:51" x14ac:dyDescent="0.2">
      <c r="A2297" s="3">
        <v>12496</v>
      </c>
      <c r="B2297" s="1" t="s">
        <v>95</v>
      </c>
      <c r="C2297" s="1" t="s">
        <v>65</v>
      </c>
      <c r="D2297" s="1" t="s">
        <v>130</v>
      </c>
      <c r="E2297" s="1" t="s">
        <v>53</v>
      </c>
      <c r="F2297" s="1" t="s">
        <v>53</v>
      </c>
      <c r="G2297" s="13" t="s">
        <v>1838</v>
      </c>
      <c r="H2297" s="12">
        <v>39660</v>
      </c>
      <c r="I2297" s="12" t="s">
        <v>1838</v>
      </c>
      <c r="J2297" s="12">
        <v>39660</v>
      </c>
      <c r="K2297" s="4">
        <v>988</v>
      </c>
      <c r="L2297" s="1" t="s">
        <v>146</v>
      </c>
      <c r="M2297" s="1" t="s">
        <v>132</v>
      </c>
      <c r="N2297" s="1" t="s">
        <v>218</v>
      </c>
      <c r="O2297" s="1" t="s">
        <v>93</v>
      </c>
      <c r="P2297">
        <v>90</v>
      </c>
      <c r="Q2297">
        <v>1132</v>
      </c>
      <c r="R2297">
        <v>18112</v>
      </c>
      <c r="S2297">
        <v>16</v>
      </c>
      <c r="T2297">
        <v>0.18</v>
      </c>
      <c r="U2297">
        <f t="shared" si="615"/>
        <v>18112</v>
      </c>
      <c r="V2297">
        <f t="shared" si="616"/>
        <v>101880</v>
      </c>
      <c r="W2297" s="1" t="s">
        <v>155</v>
      </c>
      <c r="X2297" s="1" t="s">
        <v>1236</v>
      </c>
      <c r="Y2297" s="1" t="s">
        <v>156</v>
      </c>
      <c r="Z2297" s="3">
        <v>7726</v>
      </c>
      <c r="AA2297" s="4">
        <f t="shared" si="622"/>
        <v>2033</v>
      </c>
      <c r="AB2297" s="4">
        <f t="shared" si="626"/>
        <v>2368.9747155999999</v>
      </c>
      <c r="AC2297" s="4">
        <f t="shared" si="627"/>
        <v>2033</v>
      </c>
      <c r="AD2297" s="4">
        <f t="shared" si="625"/>
        <v>4153.25</v>
      </c>
      <c r="AE2297" s="3" t="s">
        <v>1891</v>
      </c>
      <c r="AF2297" s="3">
        <v>2033</v>
      </c>
      <c r="AG2297" s="4">
        <f>AI2297</f>
        <v>2033</v>
      </c>
      <c r="AH2297" s="4">
        <v>11244</v>
      </c>
      <c r="AI2297">
        <f t="shared" si="618"/>
        <v>2033</v>
      </c>
      <c r="AJ2297" t="s">
        <v>1891</v>
      </c>
      <c r="AK2297" s="2">
        <v>15307.62</v>
      </c>
      <c r="AL2297" s="2">
        <f>AN2297</f>
        <v>15307.62</v>
      </c>
      <c r="AM2297" s="4">
        <v>11244</v>
      </c>
      <c r="AN2297">
        <f>INDEX($AJ$2:$AJ$6811,MATCH(AM2297,$A$2:$A$6811,0))</f>
        <v>15307.62</v>
      </c>
      <c r="AP2297">
        <v>28.98</v>
      </c>
      <c r="AQ2297">
        <v>28.98</v>
      </c>
      <c r="AR2297" s="4">
        <v>31</v>
      </c>
      <c r="AS2297" s="4">
        <v>7</v>
      </c>
      <c r="AT2297" s="4">
        <v>2008</v>
      </c>
      <c r="AU2297" s="4">
        <v>31</v>
      </c>
      <c r="AV2297" s="4">
        <v>7</v>
      </c>
      <c r="AW2297" s="4">
        <v>2008</v>
      </c>
      <c r="AX2297" t="str">
        <f t="shared" si="620"/>
        <v>No Delay</v>
      </c>
      <c r="AY2297">
        <f t="shared" si="621"/>
        <v>0</v>
      </c>
    </row>
    <row r="2298" spans="1:51" x14ac:dyDescent="0.2">
      <c r="A2298" s="3">
        <v>83305</v>
      </c>
      <c r="B2298" s="1" t="s">
        <v>175</v>
      </c>
      <c r="C2298" s="1" t="s">
        <v>165</v>
      </c>
      <c r="D2298" s="1" t="s">
        <v>130</v>
      </c>
      <c r="E2298" s="1" t="s">
        <v>101</v>
      </c>
      <c r="F2298" s="1" t="s">
        <v>101</v>
      </c>
      <c r="G2298" s="13" t="s">
        <v>1708</v>
      </c>
      <c r="H2298" s="12">
        <v>42062</v>
      </c>
      <c r="I2298" s="12" t="s">
        <v>1892</v>
      </c>
      <c r="J2298" s="12">
        <v>42068</v>
      </c>
      <c r="K2298" s="4">
        <v>6350</v>
      </c>
      <c r="L2298" s="1" t="s">
        <v>146</v>
      </c>
      <c r="M2298" s="1" t="s">
        <v>132</v>
      </c>
      <c r="N2298" s="1" t="s">
        <v>392</v>
      </c>
      <c r="O2298" s="1" t="s">
        <v>393</v>
      </c>
      <c r="P2298">
        <v>120</v>
      </c>
      <c r="Q2298">
        <v>9833</v>
      </c>
      <c r="R2298">
        <v>185843.7</v>
      </c>
      <c r="S2298">
        <v>18.899999999999999</v>
      </c>
      <c r="T2298">
        <v>0.16</v>
      </c>
      <c r="U2298">
        <f t="shared" si="615"/>
        <v>185843.69999999998</v>
      </c>
      <c r="V2298">
        <f t="shared" si="616"/>
        <v>1179960</v>
      </c>
      <c r="W2298" s="1" t="s">
        <v>394</v>
      </c>
      <c r="X2298" s="1" t="s">
        <v>112</v>
      </c>
      <c r="Y2298" s="1" t="s">
        <v>112</v>
      </c>
      <c r="Z2298" s="3">
        <v>9175</v>
      </c>
      <c r="AA2298" s="4">
        <f t="shared" si="622"/>
        <v>2033</v>
      </c>
      <c r="AB2298" s="4">
        <f t="shared" si="626"/>
        <v>3323.8903233999999</v>
      </c>
      <c r="AC2298" s="4">
        <f t="shared" si="627"/>
        <v>2033</v>
      </c>
      <c r="AD2298" s="4">
        <f t="shared" si="625"/>
        <v>2063</v>
      </c>
      <c r="AE2298" s="4">
        <v>2033</v>
      </c>
      <c r="AF2298" s="4">
        <v>2033</v>
      </c>
      <c r="AG2298" s="4">
        <f>AE2298</f>
        <v>2033</v>
      </c>
      <c r="AI2298" t="e">
        <f t="shared" si="618"/>
        <v>#N/A</v>
      </c>
      <c r="AJ2298">
        <v>9482.19</v>
      </c>
      <c r="AK2298" s="2">
        <v>9482.19</v>
      </c>
      <c r="AL2298" s="2">
        <f>AJ2298</f>
        <v>9482.19</v>
      </c>
      <c r="AM2298" s="4"/>
      <c r="AN2298" t="e">
        <f>VLOOKUP([1]!Tabelle13[[#This Row],[Vlookup this ID for freight costs]],$AL$2:$AL$6811,2,FALSE)</f>
        <v>#REF!</v>
      </c>
      <c r="AP2298">
        <v>218.74</v>
      </c>
      <c r="AQ2298">
        <v>218.74</v>
      </c>
      <c r="AR2298" s="4">
        <v>27</v>
      </c>
      <c r="AS2298" s="4">
        <v>2</v>
      </c>
      <c r="AT2298" s="4">
        <v>2015</v>
      </c>
      <c r="AU2298" s="4">
        <v>5</v>
      </c>
      <c r="AV2298" s="4">
        <v>4</v>
      </c>
      <c r="AW2298" s="4">
        <v>2015</v>
      </c>
      <c r="AX2298" t="str">
        <f t="shared" si="620"/>
        <v>Delay</v>
      </c>
      <c r="AY2298">
        <f t="shared" si="621"/>
        <v>6</v>
      </c>
    </row>
    <row r="2299" spans="1:51" x14ac:dyDescent="0.2">
      <c r="A2299" s="3">
        <v>86530</v>
      </c>
      <c r="B2299" s="1" t="s">
        <v>175</v>
      </c>
      <c r="C2299" s="1" t="s">
        <v>165</v>
      </c>
      <c r="D2299" s="1" t="s">
        <v>130</v>
      </c>
      <c r="E2299" s="1" t="s">
        <v>53</v>
      </c>
      <c r="F2299" s="1" t="s">
        <v>53</v>
      </c>
      <c r="G2299" s="13" t="s">
        <v>1893</v>
      </c>
      <c r="H2299" s="12">
        <v>41250</v>
      </c>
      <c r="I2299" s="12" t="s">
        <v>1028</v>
      </c>
      <c r="J2299" s="12">
        <v>41241</v>
      </c>
      <c r="K2299" s="4">
        <v>4316</v>
      </c>
      <c r="L2299" s="1" t="s">
        <v>146</v>
      </c>
      <c r="M2299" s="1" t="s">
        <v>132</v>
      </c>
      <c r="N2299" s="1" t="s">
        <v>408</v>
      </c>
      <c r="O2299" s="1" t="s">
        <v>93</v>
      </c>
      <c r="P2299">
        <v>120</v>
      </c>
      <c r="Q2299">
        <v>8335</v>
      </c>
      <c r="R2299">
        <v>222544.5</v>
      </c>
      <c r="S2299">
        <v>26.7</v>
      </c>
      <c r="T2299">
        <v>0.22</v>
      </c>
      <c r="U2299">
        <f t="shared" si="615"/>
        <v>222544.5</v>
      </c>
      <c r="V2299">
        <f t="shared" si="616"/>
        <v>1000200</v>
      </c>
      <c r="W2299" s="1" t="s">
        <v>155</v>
      </c>
      <c r="X2299" s="1" t="s">
        <v>1236</v>
      </c>
      <c r="Y2299" s="1" t="s">
        <v>156</v>
      </c>
      <c r="Z2299" s="3">
        <v>5457</v>
      </c>
      <c r="AA2299" s="4">
        <f t="shared" si="622"/>
        <v>2034</v>
      </c>
      <c r="AB2299" s="4">
        <f t="shared" si="626"/>
        <v>3159.4881190000001</v>
      </c>
      <c r="AC2299" s="4">
        <f t="shared" si="627"/>
        <v>2034</v>
      </c>
      <c r="AD2299" s="4">
        <f t="shared" si="625"/>
        <v>2034</v>
      </c>
      <c r="AE2299" s="4">
        <v>2034</v>
      </c>
      <c r="AF2299" s="4">
        <v>2034</v>
      </c>
      <c r="AG2299" s="4">
        <f>AE2299</f>
        <v>2034</v>
      </c>
      <c r="AI2299" t="e">
        <f t="shared" si="618"/>
        <v>#N/A</v>
      </c>
      <c r="AJ2299">
        <v>10977.65</v>
      </c>
      <c r="AK2299" s="2">
        <v>10977.65</v>
      </c>
      <c r="AL2299" s="2">
        <f>AJ2299</f>
        <v>10977.65</v>
      </c>
      <c r="AM2299" s="4"/>
      <c r="AN2299" t="e">
        <f>VLOOKUP([1]!Tabelle13[[#This Row],[Vlookup this ID for freight costs]],$AL$2:$AL$6811,2,FALSE)</f>
        <v>#REF!</v>
      </c>
      <c r="AP2299">
        <v>275.29000000000002</v>
      </c>
      <c r="AQ2299">
        <v>275.29000000000002</v>
      </c>
      <c r="AR2299" s="4">
        <v>7</v>
      </c>
      <c r="AS2299" s="4">
        <v>12</v>
      </c>
      <c r="AT2299" s="4">
        <v>2012</v>
      </c>
      <c r="AU2299" s="4">
        <v>28</v>
      </c>
      <c r="AV2299" s="4">
        <v>11</v>
      </c>
      <c r="AW2299" s="4">
        <v>2012</v>
      </c>
      <c r="AX2299" t="str">
        <f t="shared" si="620"/>
        <v>No Delay</v>
      </c>
      <c r="AY2299">
        <f t="shared" si="621"/>
        <v>0</v>
      </c>
    </row>
    <row r="2300" spans="1:51" x14ac:dyDescent="0.2">
      <c r="A2300" s="3">
        <v>82482</v>
      </c>
      <c r="B2300" s="1" t="s">
        <v>463</v>
      </c>
      <c r="C2300" s="1" t="s">
        <v>73</v>
      </c>
      <c r="D2300" s="1" t="s">
        <v>130</v>
      </c>
      <c r="E2300" s="1" t="s">
        <v>101</v>
      </c>
      <c r="F2300" s="1" t="s">
        <v>101</v>
      </c>
      <c r="G2300" s="13" t="s">
        <v>452</v>
      </c>
      <c r="H2300" s="12">
        <v>41121</v>
      </c>
      <c r="I2300" s="12" t="s">
        <v>1852</v>
      </c>
      <c r="J2300" s="12">
        <v>41087</v>
      </c>
      <c r="K2300" s="4">
        <v>3989</v>
      </c>
      <c r="L2300" s="1" t="s">
        <v>146</v>
      </c>
      <c r="M2300" s="1" t="s">
        <v>132</v>
      </c>
      <c r="N2300" s="1" t="s">
        <v>178</v>
      </c>
      <c r="O2300" s="1" t="s">
        <v>93</v>
      </c>
      <c r="P2300">
        <v>60</v>
      </c>
      <c r="Q2300">
        <v>36192</v>
      </c>
      <c r="R2300">
        <v>254067.84</v>
      </c>
      <c r="S2300">
        <v>7.02</v>
      </c>
      <c r="T2300">
        <v>0.12</v>
      </c>
      <c r="U2300">
        <f t="shared" si="615"/>
        <v>254067.84</v>
      </c>
      <c r="V2300">
        <f t="shared" si="616"/>
        <v>2171520</v>
      </c>
      <c r="W2300" s="1" t="s">
        <v>160</v>
      </c>
      <c r="X2300" s="1" t="s">
        <v>1236</v>
      </c>
      <c r="Y2300" s="1" t="s">
        <v>161</v>
      </c>
      <c r="Z2300" s="3">
        <v>14451</v>
      </c>
      <c r="AA2300" s="4">
        <f t="shared" si="622"/>
        <v>2036</v>
      </c>
      <c r="AB2300" s="4">
        <f t="shared" ref="AB2300:AB2331" si="628" xml:space="preserve"> 2244.740206  + 0.1097478*Q2300</f>
        <v>6216.7325836</v>
      </c>
      <c r="AC2300" s="4">
        <f t="shared" ref="AC2300:AC2331" si="629">AF2300</f>
        <v>2036</v>
      </c>
      <c r="AD2300" s="4">
        <f t="shared" si="625"/>
        <v>2036</v>
      </c>
      <c r="AE2300" s="4">
        <v>2036</v>
      </c>
      <c r="AF2300" s="4">
        <v>2036</v>
      </c>
      <c r="AG2300" s="4">
        <f>AE2300</f>
        <v>2036</v>
      </c>
      <c r="AI2300" t="e">
        <f t="shared" si="618"/>
        <v>#N/A</v>
      </c>
      <c r="AJ2300">
        <v>5530.12</v>
      </c>
      <c r="AK2300" s="2">
        <v>5530.12</v>
      </c>
      <c r="AL2300" s="2">
        <f>AJ2300</f>
        <v>5530.12</v>
      </c>
      <c r="AM2300" s="4"/>
      <c r="AN2300" t="e">
        <f>VLOOKUP([1]!Tabelle13[[#This Row],[Vlookup this ID for freight costs]],$AL$2:$AL$6811,2,FALSE)</f>
        <v>#REF!</v>
      </c>
      <c r="AP2300">
        <v>419.21</v>
      </c>
      <c r="AQ2300">
        <v>419.21</v>
      </c>
      <c r="AR2300" s="4">
        <v>31</v>
      </c>
      <c r="AS2300" s="4">
        <v>7</v>
      </c>
      <c r="AT2300" s="4">
        <v>2012</v>
      </c>
      <c r="AU2300" s="4">
        <v>27</v>
      </c>
      <c r="AV2300" s="4">
        <v>6</v>
      </c>
      <c r="AW2300" s="4">
        <v>2012</v>
      </c>
      <c r="AX2300" t="str">
        <f t="shared" si="620"/>
        <v>No Delay</v>
      </c>
      <c r="AY2300">
        <f t="shared" si="621"/>
        <v>0</v>
      </c>
    </row>
    <row r="2301" spans="1:51" x14ac:dyDescent="0.2">
      <c r="A2301" s="3">
        <v>60778</v>
      </c>
      <c r="B2301" s="1" t="s">
        <v>140</v>
      </c>
      <c r="C2301" s="1" t="s">
        <v>99</v>
      </c>
      <c r="D2301" s="1" t="s">
        <v>52</v>
      </c>
      <c r="E2301" s="1" t="s">
        <v>53</v>
      </c>
      <c r="F2301" s="1" t="s">
        <v>53</v>
      </c>
      <c r="G2301" s="13" t="s">
        <v>1536</v>
      </c>
      <c r="H2301" s="12">
        <v>41667</v>
      </c>
      <c r="I2301" s="12" t="s">
        <v>1536</v>
      </c>
      <c r="J2301" s="12">
        <v>41667</v>
      </c>
      <c r="K2301" s="4">
        <v>5217</v>
      </c>
      <c r="L2301" s="1" t="s">
        <v>146</v>
      </c>
      <c r="M2301" s="1" t="s">
        <v>414</v>
      </c>
      <c r="N2301" s="1" t="s">
        <v>163</v>
      </c>
      <c r="O2301" s="1" t="s">
        <v>93</v>
      </c>
      <c r="P2301">
        <v>60</v>
      </c>
      <c r="Q2301">
        <v>20000</v>
      </c>
      <c r="R2301">
        <v>223800</v>
      </c>
      <c r="S2301">
        <v>11.19</v>
      </c>
      <c r="T2301">
        <v>0.19</v>
      </c>
      <c r="U2301">
        <f t="shared" si="615"/>
        <v>223800</v>
      </c>
      <c r="V2301">
        <f t="shared" si="616"/>
        <v>1200000</v>
      </c>
      <c r="W2301" s="1" t="s">
        <v>160</v>
      </c>
      <c r="X2301" s="1" t="s">
        <v>1236</v>
      </c>
      <c r="Y2301" s="1" t="s">
        <v>161</v>
      </c>
      <c r="Z2301" s="3">
        <v>5308</v>
      </c>
      <c r="AA2301" s="4">
        <f t="shared" si="622"/>
        <v>2039</v>
      </c>
      <c r="AB2301" s="4">
        <f t="shared" si="628"/>
        <v>4439.6962060000005</v>
      </c>
      <c r="AC2301" s="4">
        <f t="shared" si="629"/>
        <v>2039</v>
      </c>
      <c r="AD2301" s="4">
        <f t="shared" si="625"/>
        <v>3737.3055555555557</v>
      </c>
      <c r="AE2301" s="4">
        <v>2039</v>
      </c>
      <c r="AF2301" s="4">
        <v>2039</v>
      </c>
      <c r="AG2301" s="4">
        <f>AE2301</f>
        <v>2039</v>
      </c>
      <c r="AI2301" t="e">
        <f t="shared" si="618"/>
        <v>#N/A</v>
      </c>
      <c r="AJ2301">
        <v>9182.4500000000007</v>
      </c>
      <c r="AK2301" s="2">
        <v>9182.4500000000007</v>
      </c>
      <c r="AL2301" s="2">
        <f>AJ2301</f>
        <v>9182.4500000000007</v>
      </c>
      <c r="AM2301" s="4"/>
      <c r="AN2301" t="e">
        <f>VLOOKUP([1]!Tabelle13[[#This Row],[Vlookup this ID for freight costs]],$AL$2:$AL$6811,2,FALSE)</f>
        <v>#REF!</v>
      </c>
      <c r="AP2301">
        <v>276.83999999999997</v>
      </c>
      <c r="AQ2301">
        <v>276.83999999999997</v>
      </c>
      <c r="AR2301" s="4">
        <v>28</v>
      </c>
      <c r="AS2301" s="4">
        <v>1</v>
      </c>
      <c r="AT2301" s="4">
        <v>2014</v>
      </c>
      <c r="AU2301" s="4">
        <v>28</v>
      </c>
      <c r="AV2301" s="4">
        <v>1</v>
      </c>
      <c r="AW2301" s="4">
        <v>2014</v>
      </c>
      <c r="AX2301" t="str">
        <f t="shared" si="620"/>
        <v>No Delay</v>
      </c>
      <c r="AY2301">
        <f t="shared" si="621"/>
        <v>0</v>
      </c>
    </row>
    <row r="2302" spans="1:51" x14ac:dyDescent="0.2">
      <c r="A2302" s="3">
        <v>72420</v>
      </c>
      <c r="B2302" s="1" t="s">
        <v>168</v>
      </c>
      <c r="C2302" s="1" t="s">
        <v>150</v>
      </c>
      <c r="D2302" s="1" t="s">
        <v>100</v>
      </c>
      <c r="E2302" s="1" t="s">
        <v>253</v>
      </c>
      <c r="F2302" s="1" t="s">
        <v>253</v>
      </c>
      <c r="G2302" s="13" t="s">
        <v>323</v>
      </c>
      <c r="H2302" s="12">
        <v>40707</v>
      </c>
      <c r="I2302" s="12" t="s">
        <v>323</v>
      </c>
      <c r="J2302" s="12">
        <v>40707</v>
      </c>
      <c r="K2302" s="4">
        <v>3251</v>
      </c>
      <c r="L2302" s="1" t="s">
        <v>146</v>
      </c>
      <c r="M2302" s="1" t="s">
        <v>170</v>
      </c>
      <c r="N2302" s="1" t="s">
        <v>302</v>
      </c>
      <c r="O2302" s="1" t="s">
        <v>93</v>
      </c>
      <c r="P2302">
        <v>30</v>
      </c>
      <c r="Q2302">
        <v>21896</v>
      </c>
      <c r="R2302">
        <v>145608.4</v>
      </c>
      <c r="S2302">
        <v>6.65</v>
      </c>
      <c r="T2302">
        <v>0.22</v>
      </c>
      <c r="U2302">
        <f t="shared" si="615"/>
        <v>145608.4</v>
      </c>
      <c r="V2302">
        <f t="shared" si="616"/>
        <v>656880</v>
      </c>
      <c r="W2302" s="1" t="s">
        <v>155</v>
      </c>
      <c r="X2302" s="1" t="s">
        <v>1236</v>
      </c>
      <c r="Y2302" s="1" t="s">
        <v>156</v>
      </c>
      <c r="Z2302" s="3">
        <v>8107</v>
      </c>
      <c r="AA2302" s="4">
        <f t="shared" si="622"/>
        <v>2044</v>
      </c>
      <c r="AB2302" s="4">
        <f t="shared" si="628"/>
        <v>4647.7780347999997</v>
      </c>
      <c r="AC2302" s="4">
        <f t="shared" si="629"/>
        <v>2044</v>
      </c>
      <c r="AD2302" s="4">
        <f t="shared" si="625"/>
        <v>2044</v>
      </c>
      <c r="AE2302" s="4">
        <v>2044</v>
      </c>
      <c r="AF2302" s="4">
        <v>2044</v>
      </c>
      <c r="AG2302" s="4">
        <f>AE2302</f>
        <v>2044</v>
      </c>
      <c r="AI2302" t="e">
        <f t="shared" si="618"/>
        <v>#N/A</v>
      </c>
      <c r="AJ2302">
        <v>5768.66</v>
      </c>
      <c r="AK2302" s="2">
        <v>5768.66</v>
      </c>
      <c r="AL2302" s="2">
        <f>AJ2302</f>
        <v>5768.66</v>
      </c>
      <c r="AM2302" s="4"/>
      <c r="AN2302" t="e">
        <f>VLOOKUP([1]!Tabelle13[[#This Row],[Vlookup this ID for freight costs]],$AL$2:$AL$6811,2,FALSE)</f>
        <v>#REF!</v>
      </c>
      <c r="AP2302">
        <v>240.25</v>
      </c>
      <c r="AQ2302">
        <v>240.25</v>
      </c>
      <c r="AR2302" s="4">
        <v>13</v>
      </c>
      <c r="AS2302" s="4">
        <v>6</v>
      </c>
      <c r="AT2302" s="4">
        <v>2011</v>
      </c>
      <c r="AU2302" s="4">
        <v>13</v>
      </c>
      <c r="AV2302" s="4">
        <v>6</v>
      </c>
      <c r="AW2302" s="4">
        <v>2011</v>
      </c>
      <c r="AX2302" t="str">
        <f t="shared" si="620"/>
        <v>No Delay</v>
      </c>
      <c r="AY2302">
        <f t="shared" si="621"/>
        <v>0</v>
      </c>
    </row>
    <row r="2303" spans="1:51" x14ac:dyDescent="0.2">
      <c r="A2303" s="3">
        <v>85834</v>
      </c>
      <c r="B2303" s="1" t="s">
        <v>151</v>
      </c>
      <c r="C2303" s="1" t="s">
        <v>65</v>
      </c>
      <c r="D2303" s="1" t="s">
        <v>130</v>
      </c>
      <c r="E2303" s="1" t="s">
        <v>152</v>
      </c>
      <c r="F2303" s="1" t="s">
        <v>152</v>
      </c>
      <c r="G2303" s="13" t="s">
        <v>960</v>
      </c>
      <c r="H2303" s="12">
        <v>41080</v>
      </c>
      <c r="I2303" s="12" t="s">
        <v>961</v>
      </c>
      <c r="J2303" s="12">
        <v>40955</v>
      </c>
      <c r="K2303" s="4">
        <v>3754</v>
      </c>
      <c r="L2303" s="1" t="s">
        <v>146</v>
      </c>
      <c r="M2303" s="1" t="s">
        <v>132</v>
      </c>
      <c r="N2303" s="1" t="s">
        <v>171</v>
      </c>
      <c r="O2303" s="1" t="s">
        <v>93</v>
      </c>
      <c r="P2303">
        <v>60</v>
      </c>
      <c r="Q2303">
        <v>7736</v>
      </c>
      <c r="R2303">
        <v>18024.88</v>
      </c>
      <c r="S2303">
        <v>2.33</v>
      </c>
      <c r="T2303">
        <v>0.04</v>
      </c>
      <c r="U2303">
        <f t="shared" si="615"/>
        <v>18024.88</v>
      </c>
      <c r="V2303">
        <f t="shared" si="616"/>
        <v>464160</v>
      </c>
      <c r="W2303" s="1" t="s">
        <v>155</v>
      </c>
      <c r="X2303" s="1" t="s">
        <v>1236</v>
      </c>
      <c r="Y2303" s="1" t="s">
        <v>156</v>
      </c>
      <c r="Z2303" s="3">
        <v>7726</v>
      </c>
      <c r="AA2303" s="4">
        <f t="shared" si="622"/>
        <v>2046</v>
      </c>
      <c r="AB2303" s="4">
        <f t="shared" si="628"/>
        <v>3093.7491867999997</v>
      </c>
      <c r="AC2303" s="4">
        <f t="shared" si="629"/>
        <v>2046</v>
      </c>
      <c r="AD2303" s="4">
        <f t="shared" si="625"/>
        <v>2046</v>
      </c>
      <c r="AE2303" s="3" t="s">
        <v>1894</v>
      </c>
      <c r="AF2303" s="3">
        <v>2046</v>
      </c>
      <c r="AG2303" s="4">
        <f>AI2303</f>
        <v>2046</v>
      </c>
      <c r="AH2303" s="4">
        <v>85241</v>
      </c>
      <c r="AI2303">
        <f t="shared" si="618"/>
        <v>2046</v>
      </c>
      <c r="AJ2303" t="s">
        <v>1894</v>
      </c>
      <c r="AK2303" s="2">
        <v>25231.96</v>
      </c>
      <c r="AL2303" s="2">
        <f>AN2303</f>
        <v>25231.96</v>
      </c>
      <c r="AM2303" s="4">
        <v>85241</v>
      </c>
      <c r="AN2303">
        <f>INDEX($AJ$2:$AJ$6811,MATCH(AM2303,$A$2:$A$6811,0))</f>
        <v>25231.96</v>
      </c>
      <c r="AP2303">
        <v>25.27</v>
      </c>
      <c r="AQ2303">
        <v>25.27</v>
      </c>
      <c r="AR2303" s="4">
        <v>20</v>
      </c>
      <c r="AS2303" s="4">
        <v>6</v>
      </c>
      <c r="AT2303" s="4">
        <v>2012</v>
      </c>
      <c r="AU2303" s="4">
        <v>16</v>
      </c>
      <c r="AV2303" s="4">
        <v>2</v>
      </c>
      <c r="AW2303" s="4">
        <v>2012</v>
      </c>
      <c r="AX2303" t="str">
        <f t="shared" si="620"/>
        <v>No Delay</v>
      </c>
      <c r="AY2303">
        <f t="shared" si="621"/>
        <v>0</v>
      </c>
    </row>
    <row r="2304" spans="1:51" x14ac:dyDescent="0.2">
      <c r="A2304" s="3">
        <v>85241</v>
      </c>
      <c r="B2304" s="1" t="s">
        <v>151</v>
      </c>
      <c r="C2304" s="1" t="s">
        <v>65</v>
      </c>
      <c r="D2304" s="1" t="s">
        <v>130</v>
      </c>
      <c r="E2304" s="1" t="s">
        <v>152</v>
      </c>
      <c r="F2304" s="1" t="s">
        <v>152</v>
      </c>
      <c r="G2304" s="13" t="s">
        <v>960</v>
      </c>
      <c r="H2304" s="12">
        <v>41080</v>
      </c>
      <c r="I2304" s="12" t="s">
        <v>961</v>
      </c>
      <c r="J2304" s="12">
        <v>40955</v>
      </c>
      <c r="K2304" s="4">
        <v>3750</v>
      </c>
      <c r="L2304" s="1" t="s">
        <v>146</v>
      </c>
      <c r="M2304" s="1" t="s">
        <v>132</v>
      </c>
      <c r="N2304" s="1" t="s">
        <v>171</v>
      </c>
      <c r="O2304" s="1" t="s">
        <v>93</v>
      </c>
      <c r="P2304">
        <v>60</v>
      </c>
      <c r="Q2304">
        <v>19501</v>
      </c>
      <c r="R2304">
        <v>45437.33</v>
      </c>
      <c r="S2304">
        <v>2.33</v>
      </c>
      <c r="T2304">
        <v>0.04</v>
      </c>
      <c r="U2304">
        <f t="shared" si="615"/>
        <v>45437.33</v>
      </c>
      <c r="V2304">
        <f t="shared" si="616"/>
        <v>1170060</v>
      </c>
      <c r="W2304" s="1" t="s">
        <v>179</v>
      </c>
      <c r="X2304" s="1" t="s">
        <v>1236</v>
      </c>
      <c r="Y2304" s="1" t="s">
        <v>156</v>
      </c>
      <c r="Z2304" s="3">
        <v>7726</v>
      </c>
      <c r="AA2304" s="4">
        <f t="shared" si="622"/>
        <v>2046</v>
      </c>
      <c r="AB2304" s="4">
        <f t="shared" si="628"/>
        <v>4384.9320538000002</v>
      </c>
      <c r="AC2304" s="4">
        <f t="shared" si="629"/>
        <v>2046</v>
      </c>
      <c r="AD2304" s="4">
        <f t="shared" si="625"/>
        <v>2046</v>
      </c>
      <c r="AE2304" s="4">
        <v>2046</v>
      </c>
      <c r="AF2304" s="4">
        <v>2046</v>
      </c>
      <c r="AG2304" s="4">
        <f t="shared" ref="AG2304:AG2310" si="630">AE2304</f>
        <v>2046</v>
      </c>
      <c r="AI2304" t="e">
        <f t="shared" si="618"/>
        <v>#N/A</v>
      </c>
      <c r="AJ2304">
        <v>25231.96</v>
      </c>
      <c r="AK2304" s="2">
        <v>25231.96</v>
      </c>
      <c r="AL2304" s="2">
        <f t="shared" ref="AL2304:AL2310" si="631">AJ2304</f>
        <v>25231.96</v>
      </c>
      <c r="AM2304" s="4"/>
      <c r="AN2304" t="e">
        <f>VLOOKUP([1]!Tabelle13[[#This Row],[Vlookup this ID for freight costs]],$AL$2:$AL$6811,2,FALSE)</f>
        <v>#REF!</v>
      </c>
      <c r="AP2304">
        <v>63.7</v>
      </c>
      <c r="AQ2304">
        <v>63.7</v>
      </c>
      <c r="AR2304" s="4">
        <v>20</v>
      </c>
      <c r="AS2304" s="4">
        <v>6</v>
      </c>
      <c r="AT2304" s="4">
        <v>2012</v>
      </c>
      <c r="AU2304" s="4">
        <v>16</v>
      </c>
      <c r="AV2304" s="4">
        <v>2</v>
      </c>
      <c r="AW2304" s="4">
        <v>2012</v>
      </c>
      <c r="AX2304" t="str">
        <f t="shared" si="620"/>
        <v>No Delay</v>
      </c>
      <c r="AY2304">
        <f t="shared" si="621"/>
        <v>0</v>
      </c>
    </row>
    <row r="2305" spans="1:51" x14ac:dyDescent="0.2">
      <c r="A2305" s="3">
        <v>12905</v>
      </c>
      <c r="B2305" s="1" t="s">
        <v>88</v>
      </c>
      <c r="C2305" s="1" t="s">
        <v>89</v>
      </c>
      <c r="D2305" s="1" t="s">
        <v>130</v>
      </c>
      <c r="E2305" s="1" t="s">
        <v>53</v>
      </c>
      <c r="F2305" s="1" t="s">
        <v>53</v>
      </c>
      <c r="G2305" s="13" t="s">
        <v>1088</v>
      </c>
      <c r="H2305" s="12">
        <v>40046</v>
      </c>
      <c r="I2305" s="12" t="s">
        <v>1088</v>
      </c>
      <c r="J2305" s="12">
        <v>40046</v>
      </c>
      <c r="K2305" s="4">
        <v>1765</v>
      </c>
      <c r="L2305" s="1" t="s">
        <v>146</v>
      </c>
      <c r="M2305" s="1" t="s">
        <v>132</v>
      </c>
      <c r="N2305" s="1" t="s">
        <v>154</v>
      </c>
      <c r="O2305" s="1" t="s">
        <v>93</v>
      </c>
      <c r="P2305">
        <v>60</v>
      </c>
      <c r="Q2305">
        <v>18180</v>
      </c>
      <c r="R2305">
        <v>206343</v>
      </c>
      <c r="S2305">
        <v>11.35</v>
      </c>
      <c r="T2305">
        <v>0.19</v>
      </c>
      <c r="U2305">
        <f t="shared" si="615"/>
        <v>206343</v>
      </c>
      <c r="V2305">
        <f t="shared" si="616"/>
        <v>1090800</v>
      </c>
      <c r="W2305" s="1" t="s">
        <v>155</v>
      </c>
      <c r="X2305" s="1" t="s">
        <v>1236</v>
      </c>
      <c r="Y2305" s="1" t="s">
        <v>156</v>
      </c>
      <c r="Z2305" s="3">
        <v>9211</v>
      </c>
      <c r="AA2305" s="4">
        <f t="shared" si="622"/>
        <v>2047</v>
      </c>
      <c r="AB2305" s="4">
        <f t="shared" si="628"/>
        <v>4239.9552100000001</v>
      </c>
      <c r="AC2305" s="4">
        <f t="shared" si="629"/>
        <v>2047</v>
      </c>
      <c r="AD2305" s="4">
        <f t="shared" si="625"/>
        <v>2047</v>
      </c>
      <c r="AE2305" s="4">
        <v>2047</v>
      </c>
      <c r="AF2305" s="4">
        <v>2047</v>
      </c>
      <c r="AG2305" s="4">
        <f t="shared" si="630"/>
        <v>2047</v>
      </c>
      <c r="AI2305" t="e">
        <f t="shared" si="618"/>
        <v>#N/A</v>
      </c>
      <c r="AJ2305">
        <v>6739.08</v>
      </c>
      <c r="AK2305" s="2">
        <v>6739.08</v>
      </c>
      <c r="AL2305" s="2">
        <f t="shared" si="631"/>
        <v>6739.08</v>
      </c>
      <c r="AM2305" s="4"/>
      <c r="AN2305" t="e">
        <f>VLOOKUP([1]!Tabelle13[[#This Row],[Vlookup this ID for freight costs]],$AL$2:$AL$6811,2,FALSE)</f>
        <v>#REF!</v>
      </c>
      <c r="AP2305">
        <v>404.43</v>
      </c>
      <c r="AQ2305">
        <v>404.43</v>
      </c>
      <c r="AR2305" s="4">
        <v>21</v>
      </c>
      <c r="AS2305" s="4">
        <v>8</v>
      </c>
      <c r="AT2305" s="4">
        <v>2009</v>
      </c>
      <c r="AU2305" s="4">
        <v>21</v>
      </c>
      <c r="AV2305" s="4">
        <v>8</v>
      </c>
      <c r="AW2305" s="4">
        <v>2009</v>
      </c>
      <c r="AX2305" t="str">
        <f t="shared" si="620"/>
        <v>No Delay</v>
      </c>
      <c r="AY2305">
        <f t="shared" si="621"/>
        <v>0</v>
      </c>
    </row>
    <row r="2306" spans="1:51" x14ac:dyDescent="0.2">
      <c r="A2306" s="3">
        <v>2305</v>
      </c>
      <c r="B2306" s="1" t="s">
        <v>584</v>
      </c>
      <c r="C2306" s="1" t="s">
        <v>65</v>
      </c>
      <c r="D2306" s="1" t="s">
        <v>74</v>
      </c>
      <c r="E2306" s="1" t="s">
        <v>53</v>
      </c>
      <c r="F2306" s="1" t="s">
        <v>53</v>
      </c>
      <c r="G2306" s="13" t="s">
        <v>1128</v>
      </c>
      <c r="H2306" s="12">
        <v>39911</v>
      </c>
      <c r="I2306" s="12" t="s">
        <v>1128</v>
      </c>
      <c r="J2306" s="12">
        <v>39911</v>
      </c>
      <c r="K2306" s="4">
        <v>1453</v>
      </c>
      <c r="L2306" s="1" t="s">
        <v>146</v>
      </c>
      <c r="M2306" s="1" t="s">
        <v>248</v>
      </c>
      <c r="N2306" s="1" t="s">
        <v>764</v>
      </c>
      <c r="O2306" s="1" t="s">
        <v>765</v>
      </c>
      <c r="P2306">
        <v>30</v>
      </c>
      <c r="Q2306">
        <v>25000</v>
      </c>
      <c r="R2306">
        <v>1260000</v>
      </c>
      <c r="S2306">
        <v>50.4</v>
      </c>
      <c r="T2306">
        <v>1.68</v>
      </c>
      <c r="U2306">
        <f t="shared" ref="U2306:U2369" si="632">S2306*Q2306</f>
        <v>1260000</v>
      </c>
      <c r="V2306">
        <f t="shared" ref="V2306:V2369" si="633">Q2306*P2306</f>
        <v>750000</v>
      </c>
      <c r="W2306" s="1" t="s">
        <v>251</v>
      </c>
      <c r="X2306" s="1" t="s">
        <v>252</v>
      </c>
      <c r="Y2306" s="1" t="s">
        <v>252</v>
      </c>
      <c r="Z2306" s="3">
        <v>6241</v>
      </c>
      <c r="AA2306" s="4">
        <f t="shared" si="622"/>
        <v>2067</v>
      </c>
      <c r="AB2306" s="4">
        <f t="shared" si="628"/>
        <v>4988.4352060000001</v>
      </c>
      <c r="AC2306" s="4">
        <f t="shared" si="629"/>
        <v>2067</v>
      </c>
      <c r="AD2306" s="4">
        <f t="shared" si="625"/>
        <v>3323.3333333333335</v>
      </c>
      <c r="AE2306" s="4">
        <v>2067</v>
      </c>
      <c r="AF2306" s="4">
        <v>2067</v>
      </c>
      <c r="AG2306" s="4">
        <f t="shared" si="630"/>
        <v>2067</v>
      </c>
      <c r="AH2306" s="4">
        <v>10633</v>
      </c>
      <c r="AI2306">
        <f t="shared" ref="AI2306:AI2369" si="634">INDEX($AE$2:$AE$6811,MATCH(AH2306,$A$2:$A$6811,0))</f>
        <v>7341</v>
      </c>
      <c r="AJ2306">
        <v>7933.38</v>
      </c>
      <c r="AK2306" s="2">
        <v>7933.38</v>
      </c>
      <c r="AL2306" s="2">
        <f t="shared" si="631"/>
        <v>7933.38</v>
      </c>
      <c r="AM2306" s="4"/>
      <c r="AN2306" t="e">
        <f>VLOOKUP([1]!Tabelle13[[#This Row],[Vlookup this ID for freight costs]],$AL$2:$AL$6811,2,FALSE)</f>
        <v>#REF!</v>
      </c>
      <c r="AP2306">
        <v>2469.6</v>
      </c>
      <c r="AQ2306">
        <v>2469.6</v>
      </c>
      <c r="AR2306" s="4">
        <v>8</v>
      </c>
      <c r="AS2306" s="4">
        <v>4</v>
      </c>
      <c r="AT2306" s="4">
        <v>2009</v>
      </c>
      <c r="AU2306" s="4">
        <v>8</v>
      </c>
      <c r="AV2306" s="4">
        <v>4</v>
      </c>
      <c r="AW2306" s="4">
        <v>2009</v>
      </c>
      <c r="AX2306" t="str">
        <f t="shared" ref="AX2306:AX2369" si="635">IF(DATE(AW2306,AV2306,AU2306)&lt;=DATE(AT2306,AS2306,AR2306),"No Delay","Delay")</f>
        <v>No Delay</v>
      </c>
      <c r="AY2306">
        <f t="shared" ref="AY2306:AY2369" si="636">IF(_xlfn.DAYS(J2306,H2306)&gt;0, _xlfn.DAYS(J2306,H2306),0)</f>
        <v>0</v>
      </c>
    </row>
    <row r="2307" spans="1:51" x14ac:dyDescent="0.2">
      <c r="A2307" s="3">
        <v>86379</v>
      </c>
      <c r="B2307" s="1" t="s">
        <v>50</v>
      </c>
      <c r="C2307" s="1" t="s">
        <v>51</v>
      </c>
      <c r="D2307" s="1" t="s">
        <v>130</v>
      </c>
      <c r="E2307" s="1" t="s">
        <v>101</v>
      </c>
      <c r="F2307" s="1" t="s">
        <v>101</v>
      </c>
      <c r="G2307" s="13" t="s">
        <v>322</v>
      </c>
      <c r="H2307" s="12">
        <v>40694</v>
      </c>
      <c r="I2307" s="12" t="s">
        <v>1895</v>
      </c>
      <c r="J2307" s="12">
        <v>40688</v>
      </c>
      <c r="K2307" s="4">
        <v>3209</v>
      </c>
      <c r="L2307" s="1" t="s">
        <v>146</v>
      </c>
      <c r="M2307" s="1" t="s">
        <v>132</v>
      </c>
      <c r="N2307" s="1" t="s">
        <v>167</v>
      </c>
      <c r="O2307" s="1" t="s">
        <v>93</v>
      </c>
      <c r="P2307">
        <v>30</v>
      </c>
      <c r="Q2307">
        <v>23450</v>
      </c>
      <c r="R2307">
        <v>101304</v>
      </c>
      <c r="S2307">
        <v>4.32</v>
      </c>
      <c r="T2307">
        <v>0.14000000000000001</v>
      </c>
      <c r="U2307">
        <f t="shared" si="632"/>
        <v>101304</v>
      </c>
      <c r="V2307">
        <f t="shared" si="633"/>
        <v>703500</v>
      </c>
      <c r="W2307" s="1" t="s">
        <v>155</v>
      </c>
      <c r="X2307" s="1" t="s">
        <v>1236</v>
      </c>
      <c r="Y2307" s="1" t="s">
        <v>156</v>
      </c>
      <c r="Z2307" s="3">
        <v>14703</v>
      </c>
      <c r="AA2307" s="4">
        <f t="shared" ref="AA2307:AA2370" si="637">AF2307</f>
        <v>2068</v>
      </c>
      <c r="AB2307" s="4">
        <f t="shared" si="628"/>
        <v>4818.3261160000002</v>
      </c>
      <c r="AC2307" s="4">
        <f t="shared" si="629"/>
        <v>2068</v>
      </c>
      <c r="AD2307" s="4">
        <f t="shared" si="625"/>
        <v>2068</v>
      </c>
      <c r="AE2307" s="4">
        <v>2068</v>
      </c>
      <c r="AF2307" s="4">
        <v>2068</v>
      </c>
      <c r="AG2307" s="4">
        <f t="shared" si="630"/>
        <v>2068</v>
      </c>
      <c r="AI2307" t="e">
        <f t="shared" si="634"/>
        <v>#N/A</v>
      </c>
      <c r="AJ2307">
        <v>3936.86</v>
      </c>
      <c r="AK2307" s="2">
        <v>3936.86</v>
      </c>
      <c r="AL2307" s="2">
        <f t="shared" si="631"/>
        <v>3936.86</v>
      </c>
      <c r="AM2307" s="4"/>
      <c r="AN2307" t="e">
        <f>VLOOKUP([1]!Tabelle13[[#This Row],[Vlookup this ID for freight costs]],$AL$2:$AL$6811,2,FALSE)</f>
        <v>#REF!</v>
      </c>
      <c r="AP2307">
        <v>167.15</v>
      </c>
      <c r="AQ2307">
        <v>167.15</v>
      </c>
      <c r="AR2307" s="4">
        <v>31</v>
      </c>
      <c r="AS2307" s="4">
        <v>5</v>
      </c>
      <c r="AT2307" s="4">
        <v>2011</v>
      </c>
      <c r="AU2307" s="4">
        <v>25</v>
      </c>
      <c r="AV2307" s="4">
        <v>5</v>
      </c>
      <c r="AW2307" s="4">
        <v>2011</v>
      </c>
      <c r="AX2307" t="str">
        <f t="shared" si="635"/>
        <v>No Delay</v>
      </c>
      <c r="AY2307">
        <f t="shared" si="636"/>
        <v>0</v>
      </c>
    </row>
    <row r="2308" spans="1:51" x14ac:dyDescent="0.2">
      <c r="A2308" s="3">
        <v>59704</v>
      </c>
      <c r="B2308" s="1" t="s">
        <v>168</v>
      </c>
      <c r="C2308" s="1" t="s">
        <v>150</v>
      </c>
      <c r="D2308" s="1" t="s">
        <v>100</v>
      </c>
      <c r="E2308" s="1" t="s">
        <v>253</v>
      </c>
      <c r="F2308" s="1" t="s">
        <v>253</v>
      </c>
      <c r="G2308" s="13" t="s">
        <v>313</v>
      </c>
      <c r="H2308" s="12">
        <v>40637</v>
      </c>
      <c r="I2308" s="12" t="s">
        <v>313</v>
      </c>
      <c r="J2308" s="12">
        <v>40637</v>
      </c>
      <c r="K2308" s="4">
        <v>3121</v>
      </c>
      <c r="L2308" s="1" t="s">
        <v>146</v>
      </c>
      <c r="M2308" s="1" t="s">
        <v>170</v>
      </c>
      <c r="N2308" s="1" t="s">
        <v>1032</v>
      </c>
      <c r="O2308" s="1" t="s">
        <v>93</v>
      </c>
      <c r="P2308">
        <v>240</v>
      </c>
      <c r="Q2308">
        <v>5590</v>
      </c>
      <c r="R2308">
        <v>11850.8</v>
      </c>
      <c r="S2308">
        <v>2.12</v>
      </c>
      <c r="T2308">
        <v>0.01</v>
      </c>
      <c r="U2308">
        <f t="shared" si="632"/>
        <v>11850.800000000001</v>
      </c>
      <c r="V2308">
        <f t="shared" si="633"/>
        <v>1341600</v>
      </c>
      <c r="W2308" s="1" t="s">
        <v>155</v>
      </c>
      <c r="X2308" s="1" t="s">
        <v>1236</v>
      </c>
      <c r="Y2308" s="1" t="s">
        <v>156</v>
      </c>
      <c r="Z2308" s="3">
        <v>8107</v>
      </c>
      <c r="AA2308" s="4">
        <f t="shared" si="637"/>
        <v>2068</v>
      </c>
      <c r="AB2308" s="4">
        <f t="shared" si="628"/>
        <v>2858.2304079999999</v>
      </c>
      <c r="AC2308" s="4">
        <f t="shared" si="629"/>
        <v>2068</v>
      </c>
      <c r="AD2308" s="4">
        <f t="shared" si="625"/>
        <v>2569.5</v>
      </c>
      <c r="AE2308" s="4">
        <v>2068</v>
      </c>
      <c r="AF2308" s="4">
        <v>2068</v>
      </c>
      <c r="AG2308" s="4">
        <f t="shared" si="630"/>
        <v>2068</v>
      </c>
      <c r="AI2308" t="e">
        <f t="shared" si="634"/>
        <v>#N/A</v>
      </c>
      <c r="AJ2308">
        <v>3961.69</v>
      </c>
      <c r="AK2308" s="2">
        <v>3961.69</v>
      </c>
      <c r="AL2308" s="2">
        <f t="shared" si="631"/>
        <v>3961.69</v>
      </c>
      <c r="AM2308" s="4"/>
      <c r="AN2308" t="e">
        <f>VLOOKUP([1]!Tabelle13[[#This Row],[Vlookup this ID for freight costs]],$AL$2:$AL$6811,2,FALSE)</f>
        <v>#REF!</v>
      </c>
      <c r="AP2308">
        <v>19.55</v>
      </c>
      <c r="AQ2308">
        <v>19.55</v>
      </c>
      <c r="AR2308" s="4">
        <v>4</v>
      </c>
      <c r="AS2308" s="4">
        <v>4</v>
      </c>
      <c r="AT2308" s="4">
        <v>2011</v>
      </c>
      <c r="AU2308" s="4">
        <v>4</v>
      </c>
      <c r="AV2308" s="4">
        <v>4</v>
      </c>
      <c r="AW2308" s="4">
        <v>2011</v>
      </c>
      <c r="AX2308" t="str">
        <f t="shared" si="635"/>
        <v>No Delay</v>
      </c>
      <c r="AY2308">
        <f t="shared" si="636"/>
        <v>0</v>
      </c>
    </row>
    <row r="2309" spans="1:51" x14ac:dyDescent="0.2">
      <c r="A2309" s="3">
        <v>65675</v>
      </c>
      <c r="B2309" s="1" t="s">
        <v>140</v>
      </c>
      <c r="C2309" s="1" t="s">
        <v>99</v>
      </c>
      <c r="D2309" s="1" t="s">
        <v>52</v>
      </c>
      <c r="E2309" s="1" t="s">
        <v>53</v>
      </c>
      <c r="F2309" s="1" t="s">
        <v>53</v>
      </c>
      <c r="G2309" s="13" t="s">
        <v>1043</v>
      </c>
      <c r="H2309" s="12">
        <v>41814</v>
      </c>
      <c r="I2309" s="12" t="s">
        <v>1043</v>
      </c>
      <c r="J2309" s="12">
        <v>41814</v>
      </c>
      <c r="K2309" s="4">
        <v>5587</v>
      </c>
      <c r="L2309" s="1" t="s">
        <v>146</v>
      </c>
      <c r="M2309" s="1" t="s">
        <v>414</v>
      </c>
      <c r="N2309" s="1" t="s">
        <v>163</v>
      </c>
      <c r="O2309" s="1" t="s">
        <v>93</v>
      </c>
      <c r="P2309">
        <v>60</v>
      </c>
      <c r="Q2309">
        <v>20000</v>
      </c>
      <c r="R2309">
        <v>221800</v>
      </c>
      <c r="S2309">
        <v>11.09</v>
      </c>
      <c r="T2309">
        <v>0.18</v>
      </c>
      <c r="U2309">
        <f t="shared" si="632"/>
        <v>221800</v>
      </c>
      <c r="V2309">
        <f t="shared" si="633"/>
        <v>1200000</v>
      </c>
      <c r="W2309" s="1" t="s">
        <v>160</v>
      </c>
      <c r="X2309" s="1" t="s">
        <v>1236</v>
      </c>
      <c r="Y2309" s="1" t="s">
        <v>161</v>
      </c>
      <c r="Z2309" s="3">
        <v>5308</v>
      </c>
      <c r="AA2309" s="4">
        <f t="shared" si="637"/>
        <v>2069</v>
      </c>
      <c r="AB2309" s="4">
        <f t="shared" si="628"/>
        <v>4439.6962060000005</v>
      </c>
      <c r="AC2309" s="4">
        <f t="shared" si="629"/>
        <v>2069</v>
      </c>
      <c r="AD2309" s="4">
        <f t="shared" si="625"/>
        <v>3737.3055555555557</v>
      </c>
      <c r="AE2309" s="4">
        <v>2069</v>
      </c>
      <c r="AF2309" s="4">
        <v>2069</v>
      </c>
      <c r="AG2309" s="4">
        <f t="shared" si="630"/>
        <v>2069</v>
      </c>
      <c r="AI2309" t="e">
        <f t="shared" si="634"/>
        <v>#N/A</v>
      </c>
      <c r="AJ2309">
        <v>9716.76</v>
      </c>
      <c r="AK2309" s="2">
        <v>9716.76</v>
      </c>
      <c r="AL2309" s="2">
        <f t="shared" si="631"/>
        <v>9716.76</v>
      </c>
      <c r="AM2309" s="4"/>
      <c r="AN2309" t="e">
        <f>VLOOKUP([1]!Tabelle13[[#This Row],[Vlookup this ID for freight costs]],$AL$2:$AL$6811,2,FALSE)</f>
        <v>#REF!</v>
      </c>
      <c r="AP2309">
        <v>228.01</v>
      </c>
      <c r="AQ2309">
        <v>228.01</v>
      </c>
      <c r="AR2309" s="4">
        <v>24</v>
      </c>
      <c r="AS2309" s="4">
        <v>6</v>
      </c>
      <c r="AT2309" s="4">
        <v>2014</v>
      </c>
      <c r="AU2309" s="4">
        <v>24</v>
      </c>
      <c r="AV2309" s="4">
        <v>6</v>
      </c>
      <c r="AW2309" s="4">
        <v>2014</v>
      </c>
      <c r="AX2309" t="str">
        <f t="shared" si="635"/>
        <v>No Delay</v>
      </c>
      <c r="AY2309">
        <f t="shared" si="636"/>
        <v>0</v>
      </c>
    </row>
    <row r="2310" spans="1:51" x14ac:dyDescent="0.2">
      <c r="A2310" s="3">
        <v>11663</v>
      </c>
      <c r="B2310" s="1" t="s">
        <v>133</v>
      </c>
      <c r="C2310" s="1" t="s">
        <v>51</v>
      </c>
      <c r="D2310" s="1" t="s">
        <v>130</v>
      </c>
      <c r="E2310" s="1" t="s">
        <v>101</v>
      </c>
      <c r="F2310" s="1" t="s">
        <v>101</v>
      </c>
      <c r="G2310" s="13" t="s">
        <v>378</v>
      </c>
      <c r="H2310" s="12">
        <v>40052</v>
      </c>
      <c r="I2310" s="12" t="s">
        <v>378</v>
      </c>
      <c r="J2310" s="12">
        <v>40052</v>
      </c>
      <c r="K2310" s="4">
        <v>1779</v>
      </c>
      <c r="L2310" s="1" t="s">
        <v>146</v>
      </c>
      <c r="M2310" s="1" t="s">
        <v>132</v>
      </c>
      <c r="N2310" s="1" t="s">
        <v>275</v>
      </c>
      <c r="O2310" s="1" t="s">
        <v>93</v>
      </c>
      <c r="P2310">
        <v>60</v>
      </c>
      <c r="Q2310">
        <v>2484</v>
      </c>
      <c r="R2310">
        <v>21759.84</v>
      </c>
      <c r="S2310">
        <v>8.76</v>
      </c>
      <c r="T2310">
        <v>0.15</v>
      </c>
      <c r="U2310">
        <f t="shared" si="632"/>
        <v>21759.84</v>
      </c>
      <c r="V2310">
        <f t="shared" si="633"/>
        <v>149040</v>
      </c>
      <c r="W2310" s="1" t="s">
        <v>155</v>
      </c>
      <c r="X2310" s="1" t="s">
        <v>1236</v>
      </c>
      <c r="Y2310" s="1" t="s">
        <v>156</v>
      </c>
      <c r="Z2310" s="3">
        <v>14703</v>
      </c>
      <c r="AA2310" s="4">
        <f t="shared" si="637"/>
        <v>2078</v>
      </c>
      <c r="AB2310" s="4">
        <f t="shared" si="628"/>
        <v>2517.3537412000001</v>
      </c>
      <c r="AC2310" s="4">
        <f t="shared" si="629"/>
        <v>2078</v>
      </c>
      <c r="AD2310" s="4">
        <f t="shared" si="625"/>
        <v>2954</v>
      </c>
      <c r="AE2310" s="4">
        <v>2078</v>
      </c>
      <c r="AF2310" s="4">
        <v>2078</v>
      </c>
      <c r="AG2310" s="4">
        <f t="shared" si="630"/>
        <v>2078</v>
      </c>
      <c r="AH2310" s="4">
        <v>83237</v>
      </c>
      <c r="AI2310">
        <f t="shared" si="634"/>
        <v>12199</v>
      </c>
      <c r="AJ2310">
        <v>2400.25</v>
      </c>
      <c r="AK2310" s="2">
        <v>2400.25</v>
      </c>
      <c r="AL2310" s="2">
        <f t="shared" si="631"/>
        <v>2400.25</v>
      </c>
      <c r="AM2310" s="4"/>
      <c r="AN2310" t="e">
        <f>VLOOKUP([1]!Tabelle13[[#This Row],[Vlookup this ID for freight costs]],$AL$2:$AL$6811,2,FALSE)</f>
        <v>#REF!</v>
      </c>
      <c r="AP2310">
        <v>42.65</v>
      </c>
      <c r="AQ2310">
        <v>42.65</v>
      </c>
      <c r="AR2310" s="4">
        <v>27</v>
      </c>
      <c r="AS2310" s="4">
        <v>8</v>
      </c>
      <c r="AT2310" s="4">
        <v>2009</v>
      </c>
      <c r="AU2310" s="4">
        <v>27</v>
      </c>
      <c r="AV2310" s="4">
        <v>8</v>
      </c>
      <c r="AW2310" s="4">
        <v>2009</v>
      </c>
      <c r="AX2310" t="str">
        <f t="shared" si="635"/>
        <v>No Delay</v>
      </c>
      <c r="AY2310">
        <f t="shared" si="636"/>
        <v>0</v>
      </c>
    </row>
    <row r="2311" spans="1:51" x14ac:dyDescent="0.2">
      <c r="A2311" s="3">
        <v>12898</v>
      </c>
      <c r="B2311" s="1" t="s">
        <v>133</v>
      </c>
      <c r="C2311" s="1" t="s">
        <v>51</v>
      </c>
      <c r="D2311" s="1" t="s">
        <v>130</v>
      </c>
      <c r="E2311" s="1" t="s">
        <v>101</v>
      </c>
      <c r="F2311" s="1" t="s">
        <v>101</v>
      </c>
      <c r="G2311" s="13" t="s">
        <v>378</v>
      </c>
      <c r="H2311" s="12">
        <v>40052</v>
      </c>
      <c r="I2311" s="12" t="s">
        <v>378</v>
      </c>
      <c r="J2311" s="12">
        <v>40052</v>
      </c>
      <c r="K2311" s="4">
        <v>1782</v>
      </c>
      <c r="L2311" s="1" t="s">
        <v>146</v>
      </c>
      <c r="M2311" s="1" t="s">
        <v>132</v>
      </c>
      <c r="N2311" s="1" t="s">
        <v>171</v>
      </c>
      <c r="O2311" s="1" t="s">
        <v>93</v>
      </c>
      <c r="P2311">
        <v>60</v>
      </c>
      <c r="Q2311">
        <v>1894</v>
      </c>
      <c r="R2311">
        <v>4621.3599999999997</v>
      </c>
      <c r="S2311">
        <v>2.44</v>
      </c>
      <c r="T2311">
        <v>0.04</v>
      </c>
      <c r="U2311">
        <f t="shared" si="632"/>
        <v>4621.3599999999997</v>
      </c>
      <c r="V2311">
        <f t="shared" si="633"/>
        <v>113640</v>
      </c>
      <c r="W2311" s="1" t="s">
        <v>155</v>
      </c>
      <c r="X2311" s="1" t="s">
        <v>1236</v>
      </c>
      <c r="Y2311" s="1" t="s">
        <v>156</v>
      </c>
      <c r="Z2311" s="3">
        <v>14703</v>
      </c>
      <c r="AA2311" s="4">
        <f t="shared" si="637"/>
        <v>2078</v>
      </c>
      <c r="AB2311" s="4">
        <f t="shared" si="628"/>
        <v>2452.6025392000001</v>
      </c>
      <c r="AC2311" s="4">
        <f t="shared" si="629"/>
        <v>2078</v>
      </c>
      <c r="AD2311" s="4">
        <f t="shared" si="625"/>
        <v>1672.5</v>
      </c>
      <c r="AE2311" s="3" t="s">
        <v>1896</v>
      </c>
      <c r="AF2311" s="3">
        <v>2078</v>
      </c>
      <c r="AG2311" s="4">
        <f>AI2311</f>
        <v>2078</v>
      </c>
      <c r="AH2311" s="4">
        <v>11663</v>
      </c>
      <c r="AI2311">
        <f t="shared" si="634"/>
        <v>2078</v>
      </c>
      <c r="AJ2311" t="s">
        <v>1896</v>
      </c>
      <c r="AK2311" s="2">
        <v>2400.25</v>
      </c>
      <c r="AL2311" s="2">
        <f>AN2311</f>
        <v>2400.25</v>
      </c>
      <c r="AM2311" s="4">
        <v>11663</v>
      </c>
      <c r="AN2311">
        <f>INDEX($AJ$2:$AJ$6811,MATCH(AM2311,$A$2:$A$6811,0))</f>
        <v>2400.25</v>
      </c>
      <c r="AP2311">
        <v>9.06</v>
      </c>
      <c r="AQ2311">
        <v>9.06</v>
      </c>
      <c r="AR2311" s="4">
        <v>27</v>
      </c>
      <c r="AS2311" s="4">
        <v>8</v>
      </c>
      <c r="AT2311" s="4">
        <v>2009</v>
      </c>
      <c r="AU2311" s="4">
        <v>27</v>
      </c>
      <c r="AV2311" s="4">
        <v>8</v>
      </c>
      <c r="AW2311" s="4">
        <v>2009</v>
      </c>
      <c r="AX2311" t="str">
        <f t="shared" si="635"/>
        <v>No Delay</v>
      </c>
      <c r="AY2311">
        <f t="shared" si="636"/>
        <v>0</v>
      </c>
    </row>
    <row r="2312" spans="1:51" x14ac:dyDescent="0.2">
      <c r="A2312" s="3">
        <v>12300</v>
      </c>
      <c r="B2312" s="1" t="s">
        <v>133</v>
      </c>
      <c r="C2312" s="1" t="s">
        <v>51</v>
      </c>
      <c r="D2312" s="1" t="s">
        <v>130</v>
      </c>
      <c r="E2312" s="1" t="s">
        <v>101</v>
      </c>
      <c r="F2312" s="1" t="s">
        <v>101</v>
      </c>
      <c r="G2312" s="13" t="s">
        <v>378</v>
      </c>
      <c r="H2312" s="12">
        <v>40052</v>
      </c>
      <c r="I2312" s="12" t="s">
        <v>378</v>
      </c>
      <c r="J2312" s="12">
        <v>40052</v>
      </c>
      <c r="K2312" s="4">
        <v>1780</v>
      </c>
      <c r="L2312" s="1" t="s">
        <v>146</v>
      </c>
      <c r="M2312" s="1" t="s">
        <v>132</v>
      </c>
      <c r="N2312" s="1" t="s">
        <v>206</v>
      </c>
      <c r="O2312" s="1" t="s">
        <v>93</v>
      </c>
      <c r="P2312">
        <v>60</v>
      </c>
      <c r="Q2312">
        <v>23100</v>
      </c>
      <c r="R2312">
        <v>87780</v>
      </c>
      <c r="S2312">
        <v>3.8</v>
      </c>
      <c r="T2312">
        <v>0.06</v>
      </c>
      <c r="U2312">
        <f t="shared" si="632"/>
        <v>87780</v>
      </c>
      <c r="V2312">
        <f t="shared" si="633"/>
        <v>1386000</v>
      </c>
      <c r="W2312" s="1" t="s">
        <v>204</v>
      </c>
      <c r="X2312" s="1" t="s">
        <v>1236</v>
      </c>
      <c r="Y2312" s="1" t="s">
        <v>205</v>
      </c>
      <c r="Z2312" s="3">
        <v>14749</v>
      </c>
      <c r="AA2312" s="4">
        <f t="shared" si="637"/>
        <v>2078</v>
      </c>
      <c r="AB2312" s="4">
        <f t="shared" si="628"/>
        <v>4779.9143860000004</v>
      </c>
      <c r="AC2312" s="4">
        <f t="shared" si="629"/>
        <v>2078</v>
      </c>
      <c r="AD2312" s="4">
        <f t="shared" si="625"/>
        <v>2078</v>
      </c>
      <c r="AE2312" s="3" t="s">
        <v>1896</v>
      </c>
      <c r="AF2312" s="3">
        <v>2078</v>
      </c>
      <c r="AG2312" s="4">
        <f>AI2312</f>
        <v>2078</v>
      </c>
      <c r="AH2312" s="4">
        <v>11663</v>
      </c>
      <c r="AI2312">
        <f t="shared" si="634"/>
        <v>2078</v>
      </c>
      <c r="AJ2312" t="s">
        <v>1896</v>
      </c>
      <c r="AK2312" s="2">
        <v>2400.25</v>
      </c>
      <c r="AL2312" s="2">
        <f>AN2312</f>
        <v>2400.25</v>
      </c>
      <c r="AM2312" s="4">
        <v>11663</v>
      </c>
      <c r="AN2312">
        <f>INDEX($AJ$2:$AJ$6811,MATCH(AM2312,$A$2:$A$6811,0))</f>
        <v>2400.25</v>
      </c>
      <c r="AP2312">
        <v>172.05</v>
      </c>
      <c r="AQ2312">
        <v>172.05</v>
      </c>
      <c r="AR2312" s="4">
        <v>27</v>
      </c>
      <c r="AS2312" s="4">
        <v>8</v>
      </c>
      <c r="AT2312" s="4">
        <v>2009</v>
      </c>
      <c r="AU2312" s="4">
        <v>27</v>
      </c>
      <c r="AV2312" s="4">
        <v>8</v>
      </c>
      <c r="AW2312" s="4">
        <v>2009</v>
      </c>
      <c r="AX2312" t="str">
        <f t="shared" si="635"/>
        <v>No Delay</v>
      </c>
      <c r="AY2312">
        <f t="shared" si="636"/>
        <v>0</v>
      </c>
    </row>
    <row r="2313" spans="1:51" x14ac:dyDescent="0.2">
      <c r="A2313" s="3">
        <v>83076</v>
      </c>
      <c r="B2313" s="1" t="s">
        <v>175</v>
      </c>
      <c r="C2313" s="1" t="s">
        <v>165</v>
      </c>
      <c r="D2313" s="1" t="s">
        <v>130</v>
      </c>
      <c r="E2313" s="1" t="s">
        <v>101</v>
      </c>
      <c r="F2313" s="1" t="s">
        <v>101</v>
      </c>
      <c r="G2313" s="13" t="s">
        <v>1621</v>
      </c>
      <c r="H2313" s="12">
        <v>41180</v>
      </c>
      <c r="I2313" s="12" t="s">
        <v>767</v>
      </c>
      <c r="J2313" s="12">
        <v>41176</v>
      </c>
      <c r="K2313" s="4">
        <v>4172</v>
      </c>
      <c r="L2313" s="1" t="s">
        <v>146</v>
      </c>
      <c r="M2313" s="1" t="s">
        <v>132</v>
      </c>
      <c r="N2313" s="1" t="s">
        <v>408</v>
      </c>
      <c r="O2313" s="1" t="s">
        <v>93</v>
      </c>
      <c r="P2313">
        <v>120</v>
      </c>
      <c r="Q2313">
        <v>8517</v>
      </c>
      <c r="R2313">
        <v>252784.56</v>
      </c>
      <c r="S2313">
        <v>29.68</v>
      </c>
      <c r="T2313">
        <v>0.25</v>
      </c>
      <c r="U2313">
        <f t="shared" si="632"/>
        <v>252784.56</v>
      </c>
      <c r="V2313">
        <f t="shared" si="633"/>
        <v>1022040</v>
      </c>
      <c r="W2313" s="1" t="s">
        <v>155</v>
      </c>
      <c r="X2313" s="1" t="s">
        <v>1236</v>
      </c>
      <c r="Y2313" s="1" t="s">
        <v>156</v>
      </c>
      <c r="Z2313" s="3">
        <v>11413</v>
      </c>
      <c r="AA2313" s="4">
        <f t="shared" si="637"/>
        <v>2078</v>
      </c>
      <c r="AB2313" s="4">
        <f t="shared" si="628"/>
        <v>3179.4622186000001</v>
      </c>
      <c r="AC2313" s="4">
        <f t="shared" si="629"/>
        <v>2078</v>
      </c>
      <c r="AD2313" s="4">
        <f t="shared" si="625"/>
        <v>2078</v>
      </c>
      <c r="AE2313" s="4">
        <v>2078</v>
      </c>
      <c r="AF2313" s="4">
        <v>2078</v>
      </c>
      <c r="AG2313" s="4">
        <f>AE2313</f>
        <v>2078</v>
      </c>
      <c r="AI2313" t="e">
        <f t="shared" si="634"/>
        <v>#N/A</v>
      </c>
      <c r="AJ2313">
        <v>15761.76</v>
      </c>
      <c r="AK2313" s="2">
        <v>15761.76</v>
      </c>
      <c r="AL2313" s="2">
        <f>AJ2313</f>
        <v>15761.76</v>
      </c>
      <c r="AM2313" s="4"/>
      <c r="AN2313" t="e">
        <f>VLOOKUP([1]!Tabelle13[[#This Row],[Vlookup this ID for freight costs]],$AL$2:$AL$6811,2,FALSE)</f>
        <v>#REF!</v>
      </c>
      <c r="AP2313">
        <v>354.4</v>
      </c>
      <c r="AQ2313">
        <v>354.4</v>
      </c>
      <c r="AR2313" s="4">
        <v>28</v>
      </c>
      <c r="AS2313" s="4">
        <v>9</v>
      </c>
      <c r="AT2313" s="4">
        <v>2012</v>
      </c>
      <c r="AU2313" s="4">
        <v>24</v>
      </c>
      <c r="AV2313" s="4">
        <v>9</v>
      </c>
      <c r="AW2313" s="4">
        <v>2012</v>
      </c>
      <c r="AX2313" t="str">
        <f t="shared" si="635"/>
        <v>No Delay</v>
      </c>
      <c r="AY2313">
        <f t="shared" si="636"/>
        <v>0</v>
      </c>
    </row>
    <row r="2314" spans="1:51" x14ac:dyDescent="0.2">
      <c r="A2314" s="3">
        <v>83400</v>
      </c>
      <c r="B2314" s="1" t="s">
        <v>172</v>
      </c>
      <c r="C2314" s="1" t="s">
        <v>114</v>
      </c>
      <c r="D2314" s="1" t="s">
        <v>130</v>
      </c>
      <c r="E2314" s="1" t="s">
        <v>101</v>
      </c>
      <c r="F2314" s="1" t="s">
        <v>101</v>
      </c>
      <c r="G2314" s="13" t="s">
        <v>1108</v>
      </c>
      <c r="H2314" s="12">
        <v>40242</v>
      </c>
      <c r="I2314" s="12" t="s">
        <v>1108</v>
      </c>
      <c r="J2314" s="12">
        <v>40242</v>
      </c>
      <c r="K2314" s="4">
        <v>2219</v>
      </c>
      <c r="L2314" s="1" t="s">
        <v>146</v>
      </c>
      <c r="M2314" s="1" t="s">
        <v>132</v>
      </c>
      <c r="N2314" s="1" t="s">
        <v>1316</v>
      </c>
      <c r="O2314" s="1" t="s">
        <v>93</v>
      </c>
      <c r="P2314">
        <v>60</v>
      </c>
      <c r="Q2314">
        <v>10000</v>
      </c>
      <c r="R2314">
        <v>77200</v>
      </c>
      <c r="S2314">
        <v>7.72</v>
      </c>
      <c r="T2314">
        <v>0.13</v>
      </c>
      <c r="U2314">
        <f t="shared" si="632"/>
        <v>77200</v>
      </c>
      <c r="V2314">
        <f t="shared" si="633"/>
        <v>600000</v>
      </c>
      <c r="W2314" s="1" t="s">
        <v>155</v>
      </c>
      <c r="X2314" s="1" t="s">
        <v>1236</v>
      </c>
      <c r="Y2314" s="1" t="s">
        <v>156</v>
      </c>
      <c r="Z2314" s="3">
        <v>14240</v>
      </c>
      <c r="AA2314" s="4">
        <f t="shared" si="637"/>
        <v>2085</v>
      </c>
      <c r="AB2314" s="4">
        <f t="shared" si="628"/>
        <v>3342.218206</v>
      </c>
      <c r="AC2314" s="4">
        <f t="shared" si="629"/>
        <v>2085</v>
      </c>
      <c r="AD2314" s="4">
        <f t="shared" si="625"/>
        <v>2327.143150923077</v>
      </c>
      <c r="AE2314" s="4">
        <v>2085</v>
      </c>
      <c r="AF2314" s="4">
        <v>2085</v>
      </c>
      <c r="AG2314" s="4">
        <f>AE2314</f>
        <v>2085</v>
      </c>
      <c r="AI2314" t="e">
        <f t="shared" si="634"/>
        <v>#N/A</v>
      </c>
      <c r="AJ2314">
        <v>3379.64</v>
      </c>
      <c r="AK2314" s="2">
        <v>3379.64</v>
      </c>
      <c r="AL2314" s="2">
        <f>AJ2314</f>
        <v>3379.64</v>
      </c>
      <c r="AM2314" s="4"/>
      <c r="AN2314" t="e">
        <f>VLOOKUP([1]!Tabelle13[[#This Row],[Vlookup this ID for freight costs]],$AL$2:$AL$6811,2,FALSE)</f>
        <v>#REF!</v>
      </c>
      <c r="AP2314">
        <v>151.31</v>
      </c>
      <c r="AQ2314">
        <v>151.31</v>
      </c>
      <c r="AR2314" s="4">
        <v>5</v>
      </c>
      <c r="AS2314" s="4">
        <v>4</v>
      </c>
      <c r="AT2314" s="4">
        <v>2010</v>
      </c>
      <c r="AU2314" s="4">
        <v>5</v>
      </c>
      <c r="AV2314" s="4">
        <v>4</v>
      </c>
      <c r="AW2314" s="4">
        <v>2010</v>
      </c>
      <c r="AX2314" t="str">
        <f t="shared" si="635"/>
        <v>No Delay</v>
      </c>
      <c r="AY2314">
        <f t="shared" si="636"/>
        <v>0</v>
      </c>
    </row>
    <row r="2315" spans="1:51" x14ac:dyDescent="0.2">
      <c r="A2315" s="3">
        <v>85936</v>
      </c>
      <c r="B2315" s="1" t="s">
        <v>175</v>
      </c>
      <c r="C2315" s="1" t="s">
        <v>165</v>
      </c>
      <c r="D2315" s="1" t="s">
        <v>130</v>
      </c>
      <c r="E2315" s="1" t="s">
        <v>53</v>
      </c>
      <c r="F2315" s="1" t="s">
        <v>53</v>
      </c>
      <c r="G2315" s="13" t="s">
        <v>1897</v>
      </c>
      <c r="H2315" s="12">
        <v>41337</v>
      </c>
      <c r="I2315" s="12" t="s">
        <v>1897</v>
      </c>
      <c r="J2315" s="12">
        <v>41337</v>
      </c>
      <c r="K2315" s="4">
        <v>4497</v>
      </c>
      <c r="L2315" s="1" t="s">
        <v>146</v>
      </c>
      <c r="M2315" s="1" t="s">
        <v>132</v>
      </c>
      <c r="N2315" s="1" t="s">
        <v>408</v>
      </c>
      <c r="O2315" s="1" t="s">
        <v>93</v>
      </c>
      <c r="P2315">
        <v>120</v>
      </c>
      <c r="Q2315">
        <v>8494</v>
      </c>
      <c r="R2315">
        <v>210311.44</v>
      </c>
      <c r="S2315">
        <v>24.76</v>
      </c>
      <c r="T2315">
        <v>0.21</v>
      </c>
      <c r="U2315">
        <f t="shared" si="632"/>
        <v>210311.44</v>
      </c>
      <c r="V2315">
        <f t="shared" si="633"/>
        <v>1019280</v>
      </c>
      <c r="W2315" s="1" t="s">
        <v>155</v>
      </c>
      <c r="X2315" s="1" t="s">
        <v>1236</v>
      </c>
      <c r="Y2315" s="1" t="s">
        <v>156</v>
      </c>
      <c r="Z2315" s="3">
        <v>5457</v>
      </c>
      <c r="AA2315" s="4">
        <f t="shared" si="637"/>
        <v>2089</v>
      </c>
      <c r="AB2315" s="4">
        <f t="shared" si="628"/>
        <v>3176.9380191999999</v>
      </c>
      <c r="AC2315" s="4">
        <f t="shared" si="629"/>
        <v>2089</v>
      </c>
      <c r="AD2315" s="4">
        <f t="shared" si="625"/>
        <v>2089</v>
      </c>
      <c r="AE2315" s="4">
        <v>2089</v>
      </c>
      <c r="AF2315" s="4">
        <v>2089</v>
      </c>
      <c r="AG2315" s="4">
        <f>AE2315</f>
        <v>2089</v>
      </c>
      <c r="AI2315" t="e">
        <f t="shared" si="634"/>
        <v>#N/A</v>
      </c>
      <c r="AJ2315">
        <v>17032.59</v>
      </c>
      <c r="AK2315" s="2">
        <v>17032.59</v>
      </c>
      <c r="AL2315" s="2">
        <f>AJ2315</f>
        <v>17032.59</v>
      </c>
      <c r="AM2315" s="4"/>
      <c r="AN2315" t="e">
        <f>VLOOKUP([1]!Tabelle13[[#This Row],[Vlookup this ID for freight costs]],$AL$2:$AL$6811,2,FALSE)</f>
        <v>#REF!</v>
      </c>
      <c r="AP2315">
        <v>260.16000000000003</v>
      </c>
      <c r="AQ2315">
        <v>260.16000000000003</v>
      </c>
      <c r="AR2315" s="4">
        <v>4</v>
      </c>
      <c r="AS2315" s="4">
        <v>4</v>
      </c>
      <c r="AT2315" s="4">
        <v>2013</v>
      </c>
      <c r="AU2315" s="4">
        <v>4</v>
      </c>
      <c r="AV2315" s="4">
        <v>4</v>
      </c>
      <c r="AW2315" s="4">
        <v>2013</v>
      </c>
      <c r="AX2315" t="str">
        <f t="shared" si="635"/>
        <v>No Delay</v>
      </c>
      <c r="AY2315">
        <f t="shared" si="636"/>
        <v>0</v>
      </c>
    </row>
    <row r="2316" spans="1:51" x14ac:dyDescent="0.2">
      <c r="A2316" s="3">
        <v>84183</v>
      </c>
      <c r="B2316" s="1" t="s">
        <v>151</v>
      </c>
      <c r="C2316" s="1" t="s">
        <v>65</v>
      </c>
      <c r="D2316" s="1" t="s">
        <v>130</v>
      </c>
      <c r="E2316" s="1" t="s">
        <v>152</v>
      </c>
      <c r="F2316" s="1" t="s">
        <v>152</v>
      </c>
      <c r="G2316" s="13" t="s">
        <v>1148</v>
      </c>
      <c r="H2316" s="12">
        <v>41123</v>
      </c>
      <c r="I2316" s="12" t="s">
        <v>1445</v>
      </c>
      <c r="J2316" s="12">
        <v>41114</v>
      </c>
      <c r="K2316" s="4">
        <v>4051</v>
      </c>
      <c r="L2316" s="1" t="s">
        <v>146</v>
      </c>
      <c r="M2316" s="1" t="s">
        <v>132</v>
      </c>
      <c r="N2316" s="1" t="s">
        <v>292</v>
      </c>
      <c r="O2316" s="1" t="s">
        <v>93</v>
      </c>
      <c r="P2316">
        <v>30</v>
      </c>
      <c r="Q2316">
        <v>17124</v>
      </c>
      <c r="R2316">
        <v>257544.95999999999</v>
      </c>
      <c r="S2316">
        <v>15.04</v>
      </c>
      <c r="T2316">
        <v>0.5</v>
      </c>
      <c r="U2316">
        <f t="shared" si="632"/>
        <v>257544.95999999999</v>
      </c>
      <c r="V2316">
        <f t="shared" si="633"/>
        <v>513720</v>
      </c>
      <c r="W2316" s="1" t="s">
        <v>160</v>
      </c>
      <c r="X2316" s="1" t="s">
        <v>1236</v>
      </c>
      <c r="Y2316" s="1" t="s">
        <v>161</v>
      </c>
      <c r="Z2316" s="3">
        <v>7348</v>
      </c>
      <c r="AA2316" s="4">
        <f t="shared" si="637"/>
        <v>2091</v>
      </c>
      <c r="AB2316" s="4">
        <f t="shared" si="628"/>
        <v>4124.0615331999998</v>
      </c>
      <c r="AC2316" s="4">
        <f t="shared" si="629"/>
        <v>2091</v>
      </c>
      <c r="AD2316" s="4">
        <f t="shared" si="625"/>
        <v>9608</v>
      </c>
      <c r="AE2316" s="4">
        <v>2091</v>
      </c>
      <c r="AF2316" s="4">
        <v>2091</v>
      </c>
      <c r="AG2316" s="4">
        <f>AE2316</f>
        <v>2091</v>
      </c>
      <c r="AI2316" t="e">
        <f t="shared" si="634"/>
        <v>#N/A</v>
      </c>
      <c r="AJ2316">
        <v>16532.5</v>
      </c>
      <c r="AK2316" s="2">
        <v>16532.5</v>
      </c>
      <c r="AL2316" s="2">
        <f>AJ2316</f>
        <v>16532.5</v>
      </c>
      <c r="AM2316" s="4"/>
      <c r="AN2316" t="e">
        <f>VLOOKUP([1]!Tabelle13[[#This Row],[Vlookup this ID for freight costs]],$AL$2:$AL$6811,2,FALSE)</f>
        <v>#REF!</v>
      </c>
      <c r="AP2316">
        <v>361.08</v>
      </c>
      <c r="AQ2316">
        <v>361.08</v>
      </c>
      <c r="AR2316" s="4">
        <v>2</v>
      </c>
      <c r="AS2316" s="4">
        <v>8</v>
      </c>
      <c r="AT2316" s="4">
        <v>2012</v>
      </c>
      <c r="AU2316" s="4">
        <v>24</v>
      </c>
      <c r="AV2316" s="4">
        <v>7</v>
      </c>
      <c r="AW2316" s="4">
        <v>2012</v>
      </c>
      <c r="AX2316" t="str">
        <f t="shared" si="635"/>
        <v>No Delay</v>
      </c>
      <c r="AY2316">
        <f t="shared" si="636"/>
        <v>0</v>
      </c>
    </row>
    <row r="2317" spans="1:51" x14ac:dyDescent="0.2">
      <c r="A2317" s="3">
        <v>82662</v>
      </c>
      <c r="B2317" s="1" t="s">
        <v>175</v>
      </c>
      <c r="C2317" s="1" t="s">
        <v>165</v>
      </c>
      <c r="D2317" s="1" t="s">
        <v>130</v>
      </c>
      <c r="E2317" s="1" t="s">
        <v>101</v>
      </c>
      <c r="F2317" s="1" t="s">
        <v>101</v>
      </c>
      <c r="G2317" s="13" t="s">
        <v>374</v>
      </c>
      <c r="H2317" s="12">
        <v>41729</v>
      </c>
      <c r="I2317" s="12" t="s">
        <v>605</v>
      </c>
      <c r="J2317" s="12">
        <v>41766</v>
      </c>
      <c r="K2317" s="4">
        <v>5485</v>
      </c>
      <c r="L2317" s="1" t="s">
        <v>146</v>
      </c>
      <c r="M2317" s="1" t="s">
        <v>132</v>
      </c>
      <c r="N2317" s="1" t="s">
        <v>265</v>
      </c>
      <c r="O2317" s="1" t="s">
        <v>93</v>
      </c>
      <c r="P2317">
        <v>60</v>
      </c>
      <c r="Q2317">
        <v>21764</v>
      </c>
      <c r="R2317">
        <v>49186.64</v>
      </c>
      <c r="S2317">
        <v>2.2599999999999998</v>
      </c>
      <c r="T2317">
        <v>0.04</v>
      </c>
      <c r="U2317">
        <f t="shared" si="632"/>
        <v>49186.639999999992</v>
      </c>
      <c r="V2317">
        <f t="shared" si="633"/>
        <v>1305840</v>
      </c>
      <c r="W2317" s="1" t="s">
        <v>155</v>
      </c>
      <c r="X2317" s="1" t="s">
        <v>1236</v>
      </c>
      <c r="Y2317" s="1" t="s">
        <v>156</v>
      </c>
      <c r="Z2317" s="3">
        <v>11413</v>
      </c>
      <c r="AA2317" s="4">
        <f t="shared" si="637"/>
        <v>2091</v>
      </c>
      <c r="AB2317" s="4">
        <f t="shared" si="628"/>
        <v>4633.2913251999998</v>
      </c>
      <c r="AC2317" s="4">
        <f t="shared" si="629"/>
        <v>2091</v>
      </c>
      <c r="AD2317" s="4">
        <f t="shared" si="625"/>
        <v>2037.5</v>
      </c>
      <c r="AE2317" s="4">
        <v>2091</v>
      </c>
      <c r="AF2317" s="4">
        <v>2091</v>
      </c>
      <c r="AG2317" s="4">
        <f>AE2317</f>
        <v>2091</v>
      </c>
      <c r="AI2317" t="e">
        <f t="shared" si="634"/>
        <v>#N/A</v>
      </c>
      <c r="AJ2317" t="s">
        <v>81</v>
      </c>
      <c r="AK2317" s="2"/>
      <c r="AL2317" s="2" t="str">
        <f>AJ2317</f>
        <v>Freight Included in Commodity Cost</v>
      </c>
      <c r="AM2317" s="4"/>
      <c r="AN2317" t="e">
        <f>VLOOKUP([1]!Tabelle13[[#This Row],[Vlookup this ID for freight costs]],$AL$2:$AL$6811,2,FALSE)</f>
        <v>#REF!</v>
      </c>
      <c r="AP2317">
        <v>50.56</v>
      </c>
      <c r="AQ2317">
        <v>50.56</v>
      </c>
      <c r="AR2317" s="4">
        <v>31</v>
      </c>
      <c r="AS2317" s="4">
        <v>3</v>
      </c>
      <c r="AT2317" s="4">
        <v>2014</v>
      </c>
      <c r="AU2317" s="4">
        <v>7</v>
      </c>
      <c r="AV2317" s="4">
        <v>5</v>
      </c>
      <c r="AW2317" s="4">
        <v>2014</v>
      </c>
      <c r="AX2317" t="str">
        <f t="shared" si="635"/>
        <v>Delay</v>
      </c>
      <c r="AY2317">
        <f t="shared" si="636"/>
        <v>37</v>
      </c>
    </row>
    <row r="2318" spans="1:51" x14ac:dyDescent="0.2">
      <c r="A2318" s="3">
        <v>11852</v>
      </c>
      <c r="B2318" s="1" t="s">
        <v>88</v>
      </c>
      <c r="C2318" s="1" t="s">
        <v>89</v>
      </c>
      <c r="D2318" s="1" t="s">
        <v>130</v>
      </c>
      <c r="E2318" s="1" t="s">
        <v>53</v>
      </c>
      <c r="F2318" s="1" t="s">
        <v>53</v>
      </c>
      <c r="G2318" s="13" t="s">
        <v>105</v>
      </c>
      <c r="H2318" s="12">
        <v>39483</v>
      </c>
      <c r="I2318" s="12" t="s">
        <v>105</v>
      </c>
      <c r="J2318" s="12">
        <v>39483</v>
      </c>
      <c r="K2318" s="4">
        <v>652</v>
      </c>
      <c r="L2318" s="1" t="s">
        <v>146</v>
      </c>
      <c r="M2318" s="1" t="s">
        <v>132</v>
      </c>
      <c r="N2318" s="1" t="s">
        <v>527</v>
      </c>
      <c r="O2318" s="1" t="s">
        <v>93</v>
      </c>
      <c r="P2318">
        <v>240</v>
      </c>
      <c r="Q2318">
        <v>2712</v>
      </c>
      <c r="R2318">
        <v>5207.04</v>
      </c>
      <c r="S2318">
        <v>1.92</v>
      </c>
      <c r="T2318">
        <v>0.01</v>
      </c>
      <c r="U2318">
        <f t="shared" si="632"/>
        <v>5207.04</v>
      </c>
      <c r="V2318">
        <f t="shared" si="633"/>
        <v>650880</v>
      </c>
      <c r="W2318" s="1" t="s">
        <v>155</v>
      </c>
      <c r="X2318" s="1" t="s">
        <v>1236</v>
      </c>
      <c r="Y2318" s="1" t="s">
        <v>156</v>
      </c>
      <c r="Z2318" s="3">
        <v>9211</v>
      </c>
      <c r="AA2318" s="4">
        <f t="shared" si="637"/>
        <v>2093</v>
      </c>
      <c r="AB2318" s="4">
        <f t="shared" si="628"/>
        <v>2542.3762396000002</v>
      </c>
      <c r="AC2318" s="4">
        <f t="shared" si="629"/>
        <v>2093</v>
      </c>
      <c r="AD2318" s="4">
        <f t="shared" si="625"/>
        <v>2093</v>
      </c>
      <c r="AE2318" s="3" t="s">
        <v>1898</v>
      </c>
      <c r="AF2318" s="3">
        <v>2093</v>
      </c>
      <c r="AG2318" s="4">
        <f>AI2318</f>
        <v>2093</v>
      </c>
      <c r="AH2318" s="4">
        <v>10667</v>
      </c>
      <c r="AI2318">
        <f t="shared" si="634"/>
        <v>2093</v>
      </c>
      <c r="AJ2318" t="s">
        <v>1898</v>
      </c>
      <c r="AK2318" s="2">
        <v>5962.31</v>
      </c>
      <c r="AL2318" s="2">
        <f>AN2318</f>
        <v>5962.31</v>
      </c>
      <c r="AM2318" s="4">
        <v>10667</v>
      </c>
      <c r="AN2318">
        <f>INDEX($AJ$2:$AJ$6811,MATCH(AM2318,$A$2:$A$6811,0))</f>
        <v>5962.31</v>
      </c>
      <c r="AP2318">
        <v>8.33</v>
      </c>
      <c r="AQ2318">
        <v>8.33</v>
      </c>
      <c r="AR2318" s="4">
        <v>5</v>
      </c>
      <c r="AS2318" s="4">
        <v>2</v>
      </c>
      <c r="AT2318" s="4">
        <v>2008</v>
      </c>
      <c r="AU2318" s="4">
        <v>5</v>
      </c>
      <c r="AV2318" s="4">
        <v>2</v>
      </c>
      <c r="AW2318" s="4">
        <v>2008</v>
      </c>
      <c r="AX2318" t="str">
        <f t="shared" si="635"/>
        <v>No Delay</v>
      </c>
      <c r="AY2318">
        <f t="shared" si="636"/>
        <v>0</v>
      </c>
    </row>
    <row r="2319" spans="1:51" x14ac:dyDescent="0.2">
      <c r="A2319" s="3">
        <v>12772</v>
      </c>
      <c r="B2319" s="1" t="s">
        <v>88</v>
      </c>
      <c r="C2319" s="1" t="s">
        <v>89</v>
      </c>
      <c r="D2319" s="1" t="s">
        <v>130</v>
      </c>
      <c r="E2319" s="1" t="s">
        <v>53</v>
      </c>
      <c r="F2319" s="1" t="s">
        <v>53</v>
      </c>
      <c r="G2319" s="13" t="s">
        <v>105</v>
      </c>
      <c r="H2319" s="12">
        <v>39483</v>
      </c>
      <c r="I2319" s="12" t="s">
        <v>105</v>
      </c>
      <c r="J2319" s="12">
        <v>39483</v>
      </c>
      <c r="K2319" s="4">
        <v>653</v>
      </c>
      <c r="L2319" s="1" t="s">
        <v>146</v>
      </c>
      <c r="M2319" s="1" t="s">
        <v>132</v>
      </c>
      <c r="N2319" s="1" t="s">
        <v>163</v>
      </c>
      <c r="O2319" s="1" t="s">
        <v>93</v>
      </c>
      <c r="P2319">
        <v>60</v>
      </c>
      <c r="Q2319">
        <v>5836</v>
      </c>
      <c r="R2319">
        <v>160665.07999999999</v>
      </c>
      <c r="S2319">
        <v>27.53</v>
      </c>
      <c r="T2319">
        <v>0.46</v>
      </c>
      <c r="U2319">
        <f t="shared" si="632"/>
        <v>160665.08000000002</v>
      </c>
      <c r="V2319">
        <f t="shared" si="633"/>
        <v>350160</v>
      </c>
      <c r="W2319" s="1" t="s">
        <v>155</v>
      </c>
      <c r="X2319" s="1" t="s">
        <v>1236</v>
      </c>
      <c r="Y2319" s="1" t="s">
        <v>156</v>
      </c>
      <c r="Z2319" s="3">
        <v>9211</v>
      </c>
      <c r="AA2319" s="4">
        <f t="shared" si="637"/>
        <v>2093</v>
      </c>
      <c r="AB2319" s="4">
        <f t="shared" si="628"/>
        <v>2885.2283668</v>
      </c>
      <c r="AC2319" s="4">
        <f t="shared" si="629"/>
        <v>2093</v>
      </c>
      <c r="AD2319" s="4">
        <f t="shared" si="625"/>
        <v>2093</v>
      </c>
      <c r="AE2319" s="3" t="s">
        <v>1898</v>
      </c>
      <c r="AF2319" s="3">
        <v>2093</v>
      </c>
      <c r="AG2319" s="4">
        <f>AI2319</f>
        <v>2093</v>
      </c>
      <c r="AH2319" s="4">
        <v>10667</v>
      </c>
      <c r="AI2319">
        <f t="shared" si="634"/>
        <v>2093</v>
      </c>
      <c r="AJ2319" t="s">
        <v>1898</v>
      </c>
      <c r="AK2319" s="2">
        <v>5962.31</v>
      </c>
      <c r="AL2319" s="2">
        <f>AN2319</f>
        <v>5962.31</v>
      </c>
      <c r="AM2319" s="4">
        <v>10667</v>
      </c>
      <c r="AN2319">
        <f>INDEX($AJ$2:$AJ$6811,MATCH(AM2319,$A$2:$A$6811,0))</f>
        <v>5962.31</v>
      </c>
      <c r="AP2319">
        <v>257.06</v>
      </c>
      <c r="AQ2319">
        <v>257.06</v>
      </c>
      <c r="AR2319" s="4">
        <v>5</v>
      </c>
      <c r="AS2319" s="4">
        <v>2</v>
      </c>
      <c r="AT2319" s="4">
        <v>2008</v>
      </c>
      <c r="AU2319" s="4">
        <v>5</v>
      </c>
      <c r="AV2319" s="4">
        <v>2</v>
      </c>
      <c r="AW2319" s="4">
        <v>2008</v>
      </c>
      <c r="AX2319" t="str">
        <f t="shared" si="635"/>
        <v>No Delay</v>
      </c>
      <c r="AY2319">
        <f t="shared" si="636"/>
        <v>0</v>
      </c>
    </row>
    <row r="2320" spans="1:51" x14ac:dyDescent="0.2">
      <c r="A2320" s="3">
        <v>10667</v>
      </c>
      <c r="B2320" s="1" t="s">
        <v>88</v>
      </c>
      <c r="C2320" s="1" t="s">
        <v>89</v>
      </c>
      <c r="D2320" s="1" t="s">
        <v>130</v>
      </c>
      <c r="E2320" s="1" t="s">
        <v>53</v>
      </c>
      <c r="F2320" s="1" t="s">
        <v>53</v>
      </c>
      <c r="G2320" s="13" t="s">
        <v>105</v>
      </c>
      <c r="H2320" s="12">
        <v>39483</v>
      </c>
      <c r="I2320" s="12" t="s">
        <v>105</v>
      </c>
      <c r="J2320" s="12">
        <v>39483</v>
      </c>
      <c r="K2320" s="4">
        <v>647</v>
      </c>
      <c r="L2320" s="1" t="s">
        <v>146</v>
      </c>
      <c r="M2320" s="1" t="s">
        <v>132</v>
      </c>
      <c r="N2320" s="1" t="s">
        <v>233</v>
      </c>
      <c r="O2320" s="1" t="s">
        <v>93</v>
      </c>
      <c r="P2320">
        <v>200</v>
      </c>
      <c r="Q2320">
        <v>5900</v>
      </c>
      <c r="R2320">
        <v>8260</v>
      </c>
      <c r="S2320">
        <v>1.4</v>
      </c>
      <c r="T2320">
        <v>0.01</v>
      </c>
      <c r="U2320">
        <f t="shared" si="632"/>
        <v>8260</v>
      </c>
      <c r="V2320">
        <f t="shared" si="633"/>
        <v>1180000</v>
      </c>
      <c r="W2320" s="1" t="s">
        <v>155</v>
      </c>
      <c r="X2320" s="1" t="s">
        <v>1236</v>
      </c>
      <c r="Y2320" s="1" t="s">
        <v>156</v>
      </c>
      <c r="Z2320" s="3">
        <v>9211</v>
      </c>
      <c r="AA2320" s="4">
        <f t="shared" si="637"/>
        <v>2093</v>
      </c>
      <c r="AB2320" s="4">
        <f t="shared" si="628"/>
        <v>2892.2522260000001</v>
      </c>
      <c r="AC2320" s="4">
        <f t="shared" si="629"/>
        <v>2093</v>
      </c>
      <c r="AD2320" s="4">
        <f t="shared" si="625"/>
        <v>2063</v>
      </c>
      <c r="AE2320" s="4">
        <v>2093</v>
      </c>
      <c r="AF2320" s="4">
        <v>2093</v>
      </c>
      <c r="AG2320" s="4">
        <f>AE2320</f>
        <v>2093</v>
      </c>
      <c r="AH2320" s="4">
        <v>82773</v>
      </c>
      <c r="AI2320">
        <f t="shared" si="634"/>
        <v>2389</v>
      </c>
      <c r="AJ2320">
        <v>5962.31</v>
      </c>
      <c r="AK2320" s="2">
        <v>5962.31</v>
      </c>
      <c r="AL2320" s="2">
        <f>AJ2320</f>
        <v>5962.31</v>
      </c>
      <c r="AM2320" s="4"/>
      <c r="AN2320" t="e">
        <f>VLOOKUP([1]!Tabelle13[[#This Row],[Vlookup this ID for freight costs]],$AL$2:$AL$6811,2,FALSE)</f>
        <v>#REF!</v>
      </c>
      <c r="AP2320">
        <v>13.22</v>
      </c>
      <c r="AQ2320">
        <v>13.22</v>
      </c>
      <c r="AR2320" s="4">
        <v>5</v>
      </c>
      <c r="AS2320" s="4">
        <v>2</v>
      </c>
      <c r="AT2320" s="4">
        <v>2008</v>
      </c>
      <c r="AU2320" s="4">
        <v>5</v>
      </c>
      <c r="AV2320" s="4">
        <v>2</v>
      </c>
      <c r="AW2320" s="4">
        <v>2008</v>
      </c>
      <c r="AX2320" t="str">
        <f t="shared" si="635"/>
        <v>No Delay</v>
      </c>
      <c r="AY2320">
        <f t="shared" si="636"/>
        <v>0</v>
      </c>
    </row>
    <row r="2321" spans="1:51" x14ac:dyDescent="0.2">
      <c r="A2321" s="3">
        <v>12295</v>
      </c>
      <c r="B2321" s="1" t="s">
        <v>350</v>
      </c>
      <c r="C2321" s="1" t="s">
        <v>65</v>
      </c>
      <c r="D2321" s="1" t="s">
        <v>130</v>
      </c>
      <c r="E2321" s="1" t="s">
        <v>152</v>
      </c>
      <c r="F2321" s="1" t="s">
        <v>152</v>
      </c>
      <c r="G2321" s="13" t="s">
        <v>401</v>
      </c>
      <c r="H2321" s="12">
        <v>39980</v>
      </c>
      <c r="I2321" s="12" t="s">
        <v>401</v>
      </c>
      <c r="J2321" s="12">
        <v>39980</v>
      </c>
      <c r="K2321" s="4">
        <v>1618</v>
      </c>
      <c r="L2321" s="1" t="s">
        <v>146</v>
      </c>
      <c r="M2321" s="1" t="s">
        <v>132</v>
      </c>
      <c r="N2321" s="1" t="s">
        <v>147</v>
      </c>
      <c r="O2321" s="1" t="s">
        <v>148</v>
      </c>
      <c r="P2321">
        <v>30</v>
      </c>
      <c r="Q2321">
        <v>24269</v>
      </c>
      <c r="R2321">
        <v>637061.25</v>
      </c>
      <c r="S2321">
        <v>26.25</v>
      </c>
      <c r="T2321">
        <v>0.88</v>
      </c>
      <c r="U2321">
        <f t="shared" si="632"/>
        <v>637061.25</v>
      </c>
      <c r="V2321">
        <f t="shared" si="633"/>
        <v>728070</v>
      </c>
      <c r="W2321" s="1" t="s">
        <v>149</v>
      </c>
      <c r="X2321" s="1" t="s">
        <v>150</v>
      </c>
      <c r="Y2321" s="1" t="s">
        <v>150</v>
      </c>
      <c r="Z2321" s="3">
        <v>4785</v>
      </c>
      <c r="AA2321" s="4">
        <f t="shared" si="637"/>
        <v>2094</v>
      </c>
      <c r="AB2321" s="4">
        <f t="shared" si="628"/>
        <v>4908.2095642000004</v>
      </c>
      <c r="AC2321" s="4">
        <f t="shared" si="629"/>
        <v>2094</v>
      </c>
      <c r="AD2321" s="4">
        <f t="shared" si="625"/>
        <v>2094</v>
      </c>
      <c r="AE2321" s="4">
        <v>2094</v>
      </c>
      <c r="AF2321" s="4">
        <v>2094</v>
      </c>
      <c r="AG2321" s="4">
        <f>AE2321</f>
        <v>2094</v>
      </c>
      <c r="AI2321" t="e">
        <f t="shared" si="634"/>
        <v>#N/A</v>
      </c>
      <c r="AJ2321">
        <v>7329.83</v>
      </c>
      <c r="AK2321" s="2">
        <v>7329.83</v>
      </c>
      <c r="AL2321" s="2">
        <f>AJ2321</f>
        <v>7329.83</v>
      </c>
      <c r="AM2321" s="4"/>
      <c r="AN2321" t="e">
        <f>VLOOKUP([1]!Tabelle13[[#This Row],[Vlookup this ID for freight costs]],$AL$2:$AL$6811,2,FALSE)</f>
        <v>#REF!</v>
      </c>
      <c r="AP2321">
        <v>1248.6400000000001</v>
      </c>
      <c r="AQ2321">
        <v>1248.6400000000001</v>
      </c>
      <c r="AR2321" s="4">
        <v>16</v>
      </c>
      <c r="AS2321" s="4">
        <v>6</v>
      </c>
      <c r="AT2321" s="4">
        <v>2009</v>
      </c>
      <c r="AU2321" s="4">
        <v>16</v>
      </c>
      <c r="AV2321" s="4">
        <v>6</v>
      </c>
      <c r="AW2321" s="4">
        <v>2009</v>
      </c>
      <c r="AX2321" t="str">
        <f t="shared" si="635"/>
        <v>No Delay</v>
      </c>
      <c r="AY2321">
        <f t="shared" si="636"/>
        <v>0</v>
      </c>
    </row>
    <row r="2322" spans="1:51" x14ac:dyDescent="0.2">
      <c r="A2322" s="3">
        <v>11533</v>
      </c>
      <c r="B2322" s="1" t="s">
        <v>584</v>
      </c>
      <c r="C2322" s="1" t="s">
        <v>65</v>
      </c>
      <c r="D2322" s="1" t="s">
        <v>130</v>
      </c>
      <c r="E2322" s="1" t="s">
        <v>53</v>
      </c>
      <c r="F2322" s="1" t="s">
        <v>53</v>
      </c>
      <c r="G2322" s="13" t="s">
        <v>1137</v>
      </c>
      <c r="H2322" s="12">
        <v>39582</v>
      </c>
      <c r="I2322" s="12" t="s">
        <v>1137</v>
      </c>
      <c r="J2322" s="12">
        <v>39582</v>
      </c>
      <c r="K2322" s="4">
        <v>846</v>
      </c>
      <c r="L2322" s="1" t="s">
        <v>146</v>
      </c>
      <c r="M2322" s="1" t="s">
        <v>132</v>
      </c>
      <c r="N2322" s="1" t="s">
        <v>154</v>
      </c>
      <c r="O2322" s="1" t="s">
        <v>93</v>
      </c>
      <c r="P2322">
        <v>60</v>
      </c>
      <c r="Q2322">
        <v>164</v>
      </c>
      <c r="R2322">
        <v>2177.92</v>
      </c>
      <c r="S2322">
        <v>13.28</v>
      </c>
      <c r="T2322">
        <v>0.22</v>
      </c>
      <c r="U2322">
        <f t="shared" si="632"/>
        <v>2177.92</v>
      </c>
      <c r="V2322">
        <f t="shared" si="633"/>
        <v>9840</v>
      </c>
      <c r="W2322" s="1" t="s">
        <v>155</v>
      </c>
      <c r="X2322" s="1" t="s">
        <v>1236</v>
      </c>
      <c r="Y2322" s="1" t="s">
        <v>156</v>
      </c>
      <c r="Z2322" s="3">
        <v>7726</v>
      </c>
      <c r="AA2322" s="4">
        <f t="shared" si="637"/>
        <v>2095</v>
      </c>
      <c r="AB2322" s="4">
        <f t="shared" si="628"/>
        <v>2262.7388452</v>
      </c>
      <c r="AC2322" s="4">
        <f t="shared" si="629"/>
        <v>2095</v>
      </c>
      <c r="AD2322" s="4">
        <f t="shared" si="625"/>
        <v>1393.0615944000001</v>
      </c>
      <c r="AE2322" s="4">
        <v>2095</v>
      </c>
      <c r="AF2322" s="4">
        <v>2095</v>
      </c>
      <c r="AG2322" s="4">
        <f>AE2322</f>
        <v>2095</v>
      </c>
      <c r="AH2322" s="4">
        <v>83584</v>
      </c>
      <c r="AI2322">
        <f t="shared" si="634"/>
        <v>28103</v>
      </c>
      <c r="AJ2322">
        <v>10098.25</v>
      </c>
      <c r="AK2322" s="2">
        <v>10098.25</v>
      </c>
      <c r="AL2322" s="2">
        <f>AJ2322</f>
        <v>10098.25</v>
      </c>
      <c r="AM2322" s="4"/>
      <c r="AN2322" t="e">
        <f>VLOOKUP([1]!Tabelle13[[#This Row],[Vlookup this ID for freight costs]],$AL$2:$AL$6811,2,FALSE)</f>
        <v>#REF!</v>
      </c>
      <c r="AP2322">
        <v>3.48</v>
      </c>
      <c r="AQ2322">
        <v>3.48</v>
      </c>
      <c r="AR2322" s="4">
        <v>14</v>
      </c>
      <c r="AS2322" s="4">
        <v>5</v>
      </c>
      <c r="AT2322" s="4">
        <v>2008</v>
      </c>
      <c r="AU2322" s="4">
        <v>14</v>
      </c>
      <c r="AV2322" s="4">
        <v>5</v>
      </c>
      <c r="AW2322" s="4">
        <v>2008</v>
      </c>
      <c r="AX2322" t="str">
        <f t="shared" si="635"/>
        <v>No Delay</v>
      </c>
      <c r="AY2322">
        <f t="shared" si="636"/>
        <v>0</v>
      </c>
    </row>
    <row r="2323" spans="1:51" x14ac:dyDescent="0.2">
      <c r="A2323" s="3">
        <v>11861</v>
      </c>
      <c r="B2323" s="1" t="s">
        <v>584</v>
      </c>
      <c r="C2323" s="1" t="s">
        <v>65</v>
      </c>
      <c r="D2323" s="1" t="s">
        <v>130</v>
      </c>
      <c r="E2323" s="1" t="s">
        <v>53</v>
      </c>
      <c r="F2323" s="1" t="s">
        <v>53</v>
      </c>
      <c r="G2323" s="13" t="s">
        <v>1137</v>
      </c>
      <c r="H2323" s="12">
        <v>39582</v>
      </c>
      <c r="I2323" s="12" t="s">
        <v>1137</v>
      </c>
      <c r="J2323" s="12">
        <v>39582</v>
      </c>
      <c r="K2323" s="4">
        <v>847</v>
      </c>
      <c r="L2323" s="1" t="s">
        <v>146</v>
      </c>
      <c r="M2323" s="1" t="s">
        <v>132</v>
      </c>
      <c r="N2323" s="1" t="s">
        <v>178</v>
      </c>
      <c r="O2323" s="1" t="s">
        <v>93</v>
      </c>
      <c r="P2323">
        <v>60</v>
      </c>
      <c r="Q2323">
        <v>3075</v>
      </c>
      <c r="R2323">
        <v>24600</v>
      </c>
      <c r="S2323">
        <v>8</v>
      </c>
      <c r="T2323">
        <v>0.13</v>
      </c>
      <c r="U2323">
        <f t="shared" si="632"/>
        <v>24600</v>
      </c>
      <c r="V2323">
        <f t="shared" si="633"/>
        <v>184500</v>
      </c>
      <c r="W2323" s="1" t="s">
        <v>155</v>
      </c>
      <c r="X2323" s="1" t="s">
        <v>1236</v>
      </c>
      <c r="Y2323" s="1" t="s">
        <v>156</v>
      </c>
      <c r="Z2323" s="3">
        <v>7726</v>
      </c>
      <c r="AA2323" s="4">
        <f t="shared" si="637"/>
        <v>2095</v>
      </c>
      <c r="AB2323" s="4">
        <f t="shared" si="628"/>
        <v>2582.2146910000001</v>
      </c>
      <c r="AC2323" s="4">
        <f t="shared" si="629"/>
        <v>2095</v>
      </c>
      <c r="AD2323" s="4">
        <f t="shared" si="625"/>
        <v>1465.5</v>
      </c>
      <c r="AE2323" s="3" t="s">
        <v>1899</v>
      </c>
      <c r="AF2323" s="3">
        <v>2095</v>
      </c>
      <c r="AG2323" s="4">
        <f>AI2323</f>
        <v>2095</v>
      </c>
      <c r="AH2323" s="4">
        <v>11533</v>
      </c>
      <c r="AI2323">
        <f t="shared" si="634"/>
        <v>2095</v>
      </c>
      <c r="AJ2323" t="s">
        <v>1899</v>
      </c>
      <c r="AK2323" s="2">
        <v>10098.25</v>
      </c>
      <c r="AL2323" s="2">
        <f>AN2323</f>
        <v>10098.25</v>
      </c>
      <c r="AM2323" s="4">
        <v>11533</v>
      </c>
      <c r="AN2323">
        <f>INDEX($AJ$2:$AJ$6811,MATCH(AM2323,$A$2:$A$6811,0))</f>
        <v>10098.25</v>
      </c>
      <c r="AP2323">
        <v>39.36</v>
      </c>
      <c r="AQ2323">
        <v>39.36</v>
      </c>
      <c r="AR2323" s="4">
        <v>14</v>
      </c>
      <c r="AS2323" s="4">
        <v>5</v>
      </c>
      <c r="AT2323" s="4">
        <v>2008</v>
      </c>
      <c r="AU2323" s="4">
        <v>14</v>
      </c>
      <c r="AV2323" s="4">
        <v>5</v>
      </c>
      <c r="AW2323" s="4">
        <v>2008</v>
      </c>
      <c r="AX2323" t="str">
        <f t="shared" si="635"/>
        <v>No Delay</v>
      </c>
      <c r="AY2323">
        <f t="shared" si="636"/>
        <v>0</v>
      </c>
    </row>
    <row r="2324" spans="1:51" x14ac:dyDescent="0.2">
      <c r="A2324" s="3">
        <v>12780</v>
      </c>
      <c r="B2324" s="1" t="s">
        <v>584</v>
      </c>
      <c r="C2324" s="1" t="s">
        <v>65</v>
      </c>
      <c r="D2324" s="1" t="s">
        <v>130</v>
      </c>
      <c r="E2324" s="1" t="s">
        <v>53</v>
      </c>
      <c r="F2324" s="1" t="s">
        <v>53</v>
      </c>
      <c r="G2324" s="13" t="s">
        <v>1137</v>
      </c>
      <c r="H2324" s="12">
        <v>39582</v>
      </c>
      <c r="I2324" s="12" t="s">
        <v>1137</v>
      </c>
      <c r="J2324" s="12">
        <v>39582</v>
      </c>
      <c r="K2324" s="4">
        <v>850</v>
      </c>
      <c r="L2324" s="1" t="s">
        <v>146</v>
      </c>
      <c r="M2324" s="1" t="s">
        <v>132</v>
      </c>
      <c r="N2324" s="1" t="s">
        <v>154</v>
      </c>
      <c r="O2324" s="1" t="s">
        <v>93</v>
      </c>
      <c r="P2324">
        <v>60</v>
      </c>
      <c r="Q2324">
        <v>16610</v>
      </c>
      <c r="R2324">
        <v>220580.8</v>
      </c>
      <c r="S2324">
        <v>13.28</v>
      </c>
      <c r="T2324">
        <v>0.22</v>
      </c>
      <c r="U2324">
        <f t="shared" si="632"/>
        <v>220580.8</v>
      </c>
      <c r="V2324">
        <f t="shared" si="633"/>
        <v>996600</v>
      </c>
      <c r="W2324" s="1" t="s">
        <v>204</v>
      </c>
      <c r="X2324" s="1" t="s">
        <v>1236</v>
      </c>
      <c r="Y2324" s="1" t="s">
        <v>205</v>
      </c>
      <c r="Z2324" s="3">
        <v>7364</v>
      </c>
      <c r="AA2324" s="4">
        <f t="shared" si="637"/>
        <v>2095</v>
      </c>
      <c r="AB2324" s="4">
        <f t="shared" si="628"/>
        <v>4067.6511639999999</v>
      </c>
      <c r="AC2324" s="4">
        <f t="shared" si="629"/>
        <v>2095</v>
      </c>
      <c r="AD2324" s="4">
        <f t="shared" si="625"/>
        <v>2075</v>
      </c>
      <c r="AE2324" s="3" t="s">
        <v>1899</v>
      </c>
      <c r="AF2324" s="3">
        <v>2095</v>
      </c>
      <c r="AG2324" s="4">
        <f>AI2324</f>
        <v>2095</v>
      </c>
      <c r="AH2324" s="4">
        <v>11533</v>
      </c>
      <c r="AI2324">
        <f t="shared" si="634"/>
        <v>2095</v>
      </c>
      <c r="AJ2324" t="s">
        <v>1899</v>
      </c>
      <c r="AK2324" s="2">
        <v>10098.25</v>
      </c>
      <c r="AL2324" s="2">
        <f>AN2324</f>
        <v>10098.25</v>
      </c>
      <c r="AM2324" s="4">
        <v>11533</v>
      </c>
      <c r="AN2324">
        <f>INDEX($AJ$2:$AJ$6811,MATCH(AM2324,$A$2:$A$6811,0))</f>
        <v>10098.25</v>
      </c>
      <c r="AP2324">
        <v>352.93</v>
      </c>
      <c r="AQ2324">
        <v>352.93</v>
      </c>
      <c r="AR2324" s="4">
        <v>14</v>
      </c>
      <c r="AS2324" s="4">
        <v>5</v>
      </c>
      <c r="AT2324" s="4">
        <v>2008</v>
      </c>
      <c r="AU2324" s="4">
        <v>14</v>
      </c>
      <c r="AV2324" s="4">
        <v>5</v>
      </c>
      <c r="AW2324" s="4">
        <v>2008</v>
      </c>
      <c r="AX2324" t="str">
        <f t="shared" si="635"/>
        <v>No Delay</v>
      </c>
      <c r="AY2324">
        <f t="shared" si="636"/>
        <v>0</v>
      </c>
    </row>
    <row r="2325" spans="1:51" x14ac:dyDescent="0.2">
      <c r="A2325" s="3">
        <v>12573</v>
      </c>
      <c r="B2325" s="1" t="s">
        <v>625</v>
      </c>
      <c r="C2325" s="1" t="s">
        <v>65</v>
      </c>
      <c r="D2325" s="1" t="s">
        <v>130</v>
      </c>
      <c r="E2325" s="1" t="s">
        <v>152</v>
      </c>
      <c r="F2325" s="1" t="s">
        <v>152</v>
      </c>
      <c r="G2325" s="13" t="s">
        <v>1048</v>
      </c>
      <c r="H2325" s="12">
        <v>39941</v>
      </c>
      <c r="I2325" s="12" t="s">
        <v>1048</v>
      </c>
      <c r="J2325" s="12">
        <v>39941</v>
      </c>
      <c r="K2325" s="4">
        <v>1537</v>
      </c>
      <c r="L2325" s="1" t="s">
        <v>146</v>
      </c>
      <c r="M2325" s="1" t="s">
        <v>132</v>
      </c>
      <c r="N2325" s="1" t="s">
        <v>238</v>
      </c>
      <c r="O2325" s="1" t="s">
        <v>93</v>
      </c>
      <c r="P2325">
        <v>30</v>
      </c>
      <c r="Q2325">
        <v>23991</v>
      </c>
      <c r="R2325">
        <v>275896.5</v>
      </c>
      <c r="S2325">
        <v>11.5</v>
      </c>
      <c r="T2325">
        <v>0.38</v>
      </c>
      <c r="U2325">
        <f t="shared" si="632"/>
        <v>275896.5</v>
      </c>
      <c r="V2325">
        <f t="shared" si="633"/>
        <v>719730</v>
      </c>
      <c r="W2325" s="1" t="s">
        <v>160</v>
      </c>
      <c r="X2325" s="1" t="s">
        <v>1236</v>
      </c>
      <c r="Y2325" s="1" t="s">
        <v>161</v>
      </c>
      <c r="Z2325" s="3">
        <v>7348</v>
      </c>
      <c r="AA2325" s="4">
        <f t="shared" si="637"/>
        <v>2096</v>
      </c>
      <c r="AB2325" s="4">
        <f t="shared" si="628"/>
        <v>4877.6996758000005</v>
      </c>
      <c r="AC2325" s="4">
        <f t="shared" si="629"/>
        <v>2096</v>
      </c>
      <c r="AD2325" s="4">
        <f t="shared" si="625"/>
        <v>2649</v>
      </c>
      <c r="AE2325" s="4">
        <v>2096</v>
      </c>
      <c r="AF2325" s="4">
        <v>2096</v>
      </c>
      <c r="AG2325" s="4">
        <f>AE2325</f>
        <v>2096</v>
      </c>
      <c r="AI2325" t="e">
        <f t="shared" si="634"/>
        <v>#N/A</v>
      </c>
      <c r="AJ2325">
        <v>15128.37</v>
      </c>
      <c r="AK2325" s="2">
        <v>15128.37</v>
      </c>
      <c r="AL2325" s="2">
        <f>AJ2325</f>
        <v>15128.37</v>
      </c>
      <c r="AM2325" s="4"/>
      <c r="AN2325" t="e">
        <f>VLOOKUP([1]!Tabelle13[[#This Row],[Vlookup this ID for freight costs]],$AL$2:$AL$6811,2,FALSE)</f>
        <v>#REF!</v>
      </c>
      <c r="AP2325">
        <v>540.76</v>
      </c>
      <c r="AQ2325">
        <v>540.76</v>
      </c>
      <c r="AR2325" s="4">
        <v>8</v>
      </c>
      <c r="AS2325" s="4">
        <v>5</v>
      </c>
      <c r="AT2325" s="4">
        <v>2009</v>
      </c>
      <c r="AU2325" s="4">
        <v>8</v>
      </c>
      <c r="AV2325" s="4">
        <v>5</v>
      </c>
      <c r="AW2325" s="4">
        <v>2009</v>
      </c>
      <c r="AX2325" t="str">
        <f t="shared" si="635"/>
        <v>No Delay</v>
      </c>
      <c r="AY2325">
        <f t="shared" si="636"/>
        <v>0</v>
      </c>
    </row>
    <row r="2326" spans="1:51" x14ac:dyDescent="0.2">
      <c r="A2326" s="3">
        <v>11950</v>
      </c>
      <c r="B2326" s="1" t="s">
        <v>88</v>
      </c>
      <c r="C2326" s="1" t="s">
        <v>89</v>
      </c>
      <c r="D2326" s="1" t="s">
        <v>130</v>
      </c>
      <c r="E2326" s="1" t="s">
        <v>53</v>
      </c>
      <c r="F2326" s="1" t="s">
        <v>53</v>
      </c>
      <c r="G2326" s="13" t="s">
        <v>1900</v>
      </c>
      <c r="H2326" s="12">
        <v>39818</v>
      </c>
      <c r="I2326" s="12" t="s">
        <v>1900</v>
      </c>
      <c r="J2326" s="12">
        <v>39818</v>
      </c>
      <c r="K2326" s="4">
        <v>1283</v>
      </c>
      <c r="L2326" s="1" t="s">
        <v>146</v>
      </c>
      <c r="M2326" s="1" t="s">
        <v>132</v>
      </c>
      <c r="N2326" s="1" t="s">
        <v>196</v>
      </c>
      <c r="O2326" s="1" t="s">
        <v>93</v>
      </c>
      <c r="P2326">
        <v>60</v>
      </c>
      <c r="Q2326">
        <v>19290</v>
      </c>
      <c r="R2326">
        <v>138888</v>
      </c>
      <c r="S2326">
        <v>7.2</v>
      </c>
      <c r="T2326">
        <v>0.12</v>
      </c>
      <c r="U2326">
        <f t="shared" si="632"/>
        <v>138888</v>
      </c>
      <c r="V2326">
        <f t="shared" si="633"/>
        <v>1157400</v>
      </c>
      <c r="W2326" s="1" t="s">
        <v>204</v>
      </c>
      <c r="X2326" s="1" t="s">
        <v>1236</v>
      </c>
      <c r="Y2326" s="1" t="s">
        <v>205</v>
      </c>
      <c r="Z2326" s="3">
        <v>8859</v>
      </c>
      <c r="AA2326" s="4">
        <f t="shared" si="637"/>
        <v>2096</v>
      </c>
      <c r="AB2326" s="4">
        <f t="shared" si="628"/>
        <v>4361.7752679999994</v>
      </c>
      <c r="AC2326" s="4">
        <f t="shared" si="629"/>
        <v>2096</v>
      </c>
      <c r="AD2326" s="4">
        <f t="shared" si="625"/>
        <v>2096</v>
      </c>
      <c r="AE2326" s="4">
        <v>2096</v>
      </c>
      <c r="AF2326" s="4">
        <v>2096</v>
      </c>
      <c r="AG2326" s="4">
        <f>AE2326</f>
        <v>2096</v>
      </c>
      <c r="AH2326" s="4">
        <v>82542</v>
      </c>
      <c r="AI2326">
        <f t="shared" si="634"/>
        <v>2261</v>
      </c>
      <c r="AJ2326">
        <v>19495.73</v>
      </c>
      <c r="AK2326" s="2">
        <v>19495.73</v>
      </c>
      <c r="AL2326" s="2">
        <f>AJ2326</f>
        <v>19495.73</v>
      </c>
      <c r="AM2326" s="4"/>
      <c r="AN2326" t="e">
        <f>VLOOKUP([1]!Tabelle13[[#This Row],[Vlookup this ID for freight costs]],$AL$2:$AL$6811,2,FALSE)</f>
        <v>#REF!</v>
      </c>
      <c r="AP2326">
        <v>272.22000000000003</v>
      </c>
      <c r="AQ2326">
        <v>272.22000000000003</v>
      </c>
      <c r="AR2326" s="4">
        <v>5</v>
      </c>
      <c r="AS2326" s="4">
        <v>1</v>
      </c>
      <c r="AT2326" s="4">
        <v>2009</v>
      </c>
      <c r="AU2326" s="4">
        <v>5</v>
      </c>
      <c r="AV2326" s="4">
        <v>1</v>
      </c>
      <c r="AW2326" s="4">
        <v>2009</v>
      </c>
      <c r="AX2326" t="str">
        <f t="shared" si="635"/>
        <v>No Delay</v>
      </c>
      <c r="AY2326">
        <f t="shared" si="636"/>
        <v>0</v>
      </c>
    </row>
    <row r="2327" spans="1:51" x14ac:dyDescent="0.2">
      <c r="A2327" s="3">
        <v>82912</v>
      </c>
      <c r="B2327" s="1" t="s">
        <v>175</v>
      </c>
      <c r="C2327" s="1" t="s">
        <v>165</v>
      </c>
      <c r="D2327" s="1" t="s">
        <v>130</v>
      </c>
      <c r="E2327" s="1" t="s">
        <v>53</v>
      </c>
      <c r="F2327" s="1" t="s">
        <v>53</v>
      </c>
      <c r="G2327" s="13" t="s">
        <v>1901</v>
      </c>
      <c r="H2327" s="12">
        <v>40420</v>
      </c>
      <c r="I2327" s="12" t="s">
        <v>1106</v>
      </c>
      <c r="J2327" s="12">
        <v>40413</v>
      </c>
      <c r="K2327" s="4">
        <v>2701</v>
      </c>
      <c r="L2327" s="1" t="s">
        <v>146</v>
      </c>
      <c r="M2327" s="1" t="s">
        <v>132</v>
      </c>
      <c r="N2327" s="1" t="s">
        <v>154</v>
      </c>
      <c r="O2327" s="1" t="s">
        <v>93</v>
      </c>
      <c r="P2327">
        <v>60</v>
      </c>
      <c r="Q2327">
        <v>16347</v>
      </c>
      <c r="R2327">
        <v>183413.34</v>
      </c>
      <c r="S2327">
        <v>11.22</v>
      </c>
      <c r="T2327">
        <v>0.19</v>
      </c>
      <c r="U2327">
        <f t="shared" si="632"/>
        <v>183413.34</v>
      </c>
      <c r="V2327">
        <f t="shared" si="633"/>
        <v>980820</v>
      </c>
      <c r="W2327" s="1" t="s">
        <v>160</v>
      </c>
      <c r="X2327" s="1" t="s">
        <v>1236</v>
      </c>
      <c r="Y2327" s="1" t="s">
        <v>161</v>
      </c>
      <c r="Z2327" s="3">
        <v>5149</v>
      </c>
      <c r="AA2327" s="4">
        <f t="shared" si="637"/>
        <v>2098</v>
      </c>
      <c r="AB2327" s="4">
        <f t="shared" si="628"/>
        <v>4038.7874926</v>
      </c>
      <c r="AC2327" s="4">
        <f t="shared" si="629"/>
        <v>2098</v>
      </c>
      <c r="AD2327" s="4">
        <f t="shared" ref="AD2327:AD2390" si="638">AVERAGEIFS($AA$2:$AA$6811,$L$2:$L$6811,L2327,$V$2:$V$6811,"&gt;="&amp;(V2327-100), $V$2:$V$6811,"&lt;="&amp;(V2327+100),$AA$2:$AA$6811,"&gt;"&amp;1)</f>
        <v>3519.6666666666665</v>
      </c>
      <c r="AE2327" s="4">
        <v>2098</v>
      </c>
      <c r="AF2327" s="4">
        <v>2098</v>
      </c>
      <c r="AG2327" s="4">
        <f>AE2327</f>
        <v>2098</v>
      </c>
      <c r="AI2327" t="e">
        <f t="shared" si="634"/>
        <v>#N/A</v>
      </c>
      <c r="AJ2327">
        <v>10620</v>
      </c>
      <c r="AK2327" s="2">
        <v>10620</v>
      </c>
      <c r="AL2327" s="2">
        <f>AJ2327</f>
        <v>10620</v>
      </c>
      <c r="AM2327" s="4"/>
      <c r="AN2327" t="e">
        <f>VLOOKUP([1]!Tabelle13[[#This Row],[Vlookup this ID for freight costs]],$AL$2:$AL$6811,2,FALSE)</f>
        <v>#REF!</v>
      </c>
      <c r="AP2327">
        <v>395.44</v>
      </c>
      <c r="AQ2327">
        <v>395.44</v>
      </c>
      <c r="AR2327" s="4">
        <v>30</v>
      </c>
      <c r="AS2327" s="4">
        <v>8</v>
      </c>
      <c r="AT2327" s="4">
        <v>2010</v>
      </c>
      <c r="AU2327" s="4">
        <v>23</v>
      </c>
      <c r="AV2327" s="4">
        <v>8</v>
      </c>
      <c r="AW2327" s="4">
        <v>2010</v>
      </c>
      <c r="AX2327" t="str">
        <f t="shared" si="635"/>
        <v>No Delay</v>
      </c>
      <c r="AY2327">
        <f t="shared" si="636"/>
        <v>0</v>
      </c>
    </row>
    <row r="2328" spans="1:51" x14ac:dyDescent="0.2">
      <c r="A2328" s="3">
        <v>11153</v>
      </c>
      <c r="B2328" s="1" t="s">
        <v>98</v>
      </c>
      <c r="C2328" s="1" t="s">
        <v>99</v>
      </c>
      <c r="D2328" s="1" t="s">
        <v>130</v>
      </c>
      <c r="E2328" s="1" t="s">
        <v>53</v>
      </c>
      <c r="F2328" s="1" t="s">
        <v>53</v>
      </c>
      <c r="G2328" s="13" t="s">
        <v>1797</v>
      </c>
      <c r="H2328" s="12">
        <v>39323</v>
      </c>
      <c r="I2328" s="12" t="s">
        <v>1797</v>
      </c>
      <c r="J2328" s="12">
        <v>39323</v>
      </c>
      <c r="K2328" s="4">
        <v>322</v>
      </c>
      <c r="L2328" s="1" t="s">
        <v>146</v>
      </c>
      <c r="M2328" s="1" t="s">
        <v>132</v>
      </c>
      <c r="N2328" s="1" t="s">
        <v>167</v>
      </c>
      <c r="O2328" s="1" t="s">
        <v>93</v>
      </c>
      <c r="P2328">
        <v>30</v>
      </c>
      <c r="Q2328">
        <v>23814</v>
      </c>
      <c r="R2328">
        <v>387215.64</v>
      </c>
      <c r="S2328">
        <v>16.260000000000002</v>
      </c>
      <c r="T2328">
        <v>0.54</v>
      </c>
      <c r="U2328">
        <f t="shared" si="632"/>
        <v>387215.64</v>
      </c>
      <c r="V2328">
        <f t="shared" si="633"/>
        <v>714420</v>
      </c>
      <c r="W2328" s="1" t="s">
        <v>155</v>
      </c>
      <c r="X2328" s="1" t="s">
        <v>1236</v>
      </c>
      <c r="Y2328" s="1" t="s">
        <v>156</v>
      </c>
      <c r="Z2328" s="3">
        <v>5565</v>
      </c>
      <c r="AA2328" s="4">
        <f t="shared" si="637"/>
        <v>2102</v>
      </c>
      <c r="AB2328" s="4">
        <f t="shared" si="628"/>
        <v>4858.2743152000003</v>
      </c>
      <c r="AC2328" s="4">
        <f t="shared" si="629"/>
        <v>2102</v>
      </c>
      <c r="AD2328" s="4">
        <f t="shared" si="638"/>
        <v>2102</v>
      </c>
      <c r="AE2328" s="4">
        <v>2102</v>
      </c>
      <c r="AF2328" s="4">
        <v>2102</v>
      </c>
      <c r="AG2328" s="4">
        <f>AE2328</f>
        <v>2102</v>
      </c>
      <c r="AH2328" s="4">
        <v>83444</v>
      </c>
      <c r="AI2328">
        <f t="shared" si="634"/>
        <v>1642</v>
      </c>
      <c r="AJ2328">
        <v>5834</v>
      </c>
      <c r="AK2328" s="2">
        <v>5834</v>
      </c>
      <c r="AL2328" s="2">
        <f>AJ2328</f>
        <v>5834</v>
      </c>
      <c r="AM2328" s="4"/>
      <c r="AN2328" t="e">
        <f>VLOOKUP([1]!Tabelle13[[#This Row],[Vlookup this ID for freight costs]],$AL$2:$AL$6811,2,FALSE)</f>
        <v>#REF!</v>
      </c>
      <c r="AP2328">
        <v>619.54999999999995</v>
      </c>
      <c r="AQ2328">
        <v>619.54999999999995</v>
      </c>
      <c r="AR2328" s="4">
        <v>29</v>
      </c>
      <c r="AS2328" s="4">
        <v>8</v>
      </c>
      <c r="AT2328" s="4">
        <v>2007</v>
      </c>
      <c r="AU2328" s="4">
        <v>29</v>
      </c>
      <c r="AV2328" s="4">
        <v>8</v>
      </c>
      <c r="AW2328" s="4">
        <v>2007</v>
      </c>
      <c r="AX2328" t="str">
        <f t="shared" si="635"/>
        <v>No Delay</v>
      </c>
      <c r="AY2328">
        <f t="shared" si="636"/>
        <v>0</v>
      </c>
    </row>
    <row r="2329" spans="1:51" x14ac:dyDescent="0.2">
      <c r="A2329" s="3">
        <v>84624</v>
      </c>
      <c r="B2329" s="1" t="s">
        <v>463</v>
      </c>
      <c r="C2329" s="1" t="s">
        <v>73</v>
      </c>
      <c r="D2329" s="1" t="s">
        <v>130</v>
      </c>
      <c r="E2329" s="1" t="s">
        <v>101</v>
      </c>
      <c r="F2329" s="1" t="s">
        <v>101</v>
      </c>
      <c r="G2329" s="13" t="s">
        <v>236</v>
      </c>
      <c r="H2329" s="12">
        <v>40633</v>
      </c>
      <c r="I2329" s="12" t="s">
        <v>1902</v>
      </c>
      <c r="J2329" s="12">
        <v>40620</v>
      </c>
      <c r="K2329" s="4">
        <v>3087</v>
      </c>
      <c r="L2329" s="1" t="s">
        <v>146</v>
      </c>
      <c r="M2329" s="1" t="s">
        <v>132</v>
      </c>
      <c r="N2329" s="1" t="s">
        <v>265</v>
      </c>
      <c r="O2329" s="1" t="s">
        <v>93</v>
      </c>
      <c r="P2329">
        <v>60</v>
      </c>
      <c r="Q2329">
        <v>9073</v>
      </c>
      <c r="R2329">
        <v>22773.23</v>
      </c>
      <c r="S2329">
        <v>2.5099999999999998</v>
      </c>
      <c r="T2329">
        <v>0.04</v>
      </c>
      <c r="U2329">
        <f t="shared" si="632"/>
        <v>22773.23</v>
      </c>
      <c r="V2329">
        <f t="shared" si="633"/>
        <v>544380</v>
      </c>
      <c r="W2329" s="1" t="s">
        <v>179</v>
      </c>
      <c r="X2329" s="1" t="s">
        <v>1236</v>
      </c>
      <c r="Y2329" s="1" t="s">
        <v>156</v>
      </c>
      <c r="Z2329" s="3">
        <v>14969</v>
      </c>
      <c r="AA2329" s="4">
        <f t="shared" si="637"/>
        <v>2102</v>
      </c>
      <c r="AB2329" s="4">
        <f t="shared" si="628"/>
        <v>3240.4819954</v>
      </c>
      <c r="AC2329" s="4">
        <f t="shared" si="629"/>
        <v>2102</v>
      </c>
      <c r="AD2329" s="4">
        <f t="shared" si="638"/>
        <v>1447.4</v>
      </c>
      <c r="AE2329" s="4">
        <v>2102</v>
      </c>
      <c r="AF2329" s="4">
        <v>2102</v>
      </c>
      <c r="AG2329" s="4">
        <f>AE2329</f>
        <v>2102</v>
      </c>
      <c r="AI2329" t="e">
        <f t="shared" si="634"/>
        <v>#N/A</v>
      </c>
      <c r="AJ2329">
        <v>7765.17</v>
      </c>
      <c r="AK2329" s="2">
        <v>7765.17</v>
      </c>
      <c r="AL2329" s="2">
        <f>AJ2329</f>
        <v>7765.17</v>
      </c>
      <c r="AM2329" s="4"/>
      <c r="AN2329" t="e">
        <f>VLOOKUP([1]!Tabelle13[[#This Row],[Vlookup this ID for freight costs]],$AL$2:$AL$6811,2,FALSE)</f>
        <v>#REF!</v>
      </c>
      <c r="AP2329">
        <v>49.1</v>
      </c>
      <c r="AQ2329">
        <v>49.1</v>
      </c>
      <c r="AR2329" s="4">
        <v>31</v>
      </c>
      <c r="AS2329" s="4">
        <v>3</v>
      </c>
      <c r="AT2329" s="4">
        <v>2011</v>
      </c>
      <c r="AU2329" s="4">
        <v>18</v>
      </c>
      <c r="AV2329" s="4">
        <v>4</v>
      </c>
      <c r="AW2329" s="4">
        <v>2011</v>
      </c>
      <c r="AX2329" t="str">
        <f t="shared" si="635"/>
        <v>Delay</v>
      </c>
      <c r="AY2329">
        <f t="shared" si="636"/>
        <v>0</v>
      </c>
    </row>
    <row r="2330" spans="1:51" x14ac:dyDescent="0.2">
      <c r="A2330" s="3">
        <v>84625</v>
      </c>
      <c r="B2330" s="1" t="s">
        <v>463</v>
      </c>
      <c r="C2330" s="1" t="s">
        <v>73</v>
      </c>
      <c r="D2330" s="1" t="s">
        <v>130</v>
      </c>
      <c r="E2330" s="1" t="s">
        <v>101</v>
      </c>
      <c r="F2330" s="1" t="s">
        <v>101</v>
      </c>
      <c r="G2330" s="13" t="s">
        <v>236</v>
      </c>
      <c r="H2330" s="12">
        <v>40633</v>
      </c>
      <c r="I2330" s="12" t="s">
        <v>1902</v>
      </c>
      <c r="J2330" s="12">
        <v>40620</v>
      </c>
      <c r="K2330" s="4">
        <v>3088</v>
      </c>
      <c r="L2330" s="1" t="s">
        <v>146</v>
      </c>
      <c r="M2330" s="1" t="s">
        <v>132</v>
      </c>
      <c r="N2330" s="1" t="s">
        <v>206</v>
      </c>
      <c r="O2330" s="1" t="s">
        <v>93</v>
      </c>
      <c r="P2330">
        <v>60</v>
      </c>
      <c r="Q2330">
        <v>1883</v>
      </c>
      <c r="R2330">
        <v>6025.6</v>
      </c>
      <c r="S2330">
        <v>3.2</v>
      </c>
      <c r="T2330">
        <v>0.05</v>
      </c>
      <c r="U2330">
        <f t="shared" si="632"/>
        <v>6025.6</v>
      </c>
      <c r="V2330">
        <f t="shared" si="633"/>
        <v>112980</v>
      </c>
      <c r="W2330" s="1" t="s">
        <v>204</v>
      </c>
      <c r="X2330" s="1" t="s">
        <v>1236</v>
      </c>
      <c r="Y2330" s="1" t="s">
        <v>205</v>
      </c>
      <c r="Z2330" s="3">
        <v>15015</v>
      </c>
      <c r="AA2330" s="4">
        <f t="shared" si="637"/>
        <v>2102</v>
      </c>
      <c r="AB2330" s="4">
        <f t="shared" si="628"/>
        <v>2451.3953133999998</v>
      </c>
      <c r="AC2330" s="4">
        <f t="shared" si="629"/>
        <v>2102</v>
      </c>
      <c r="AD2330" s="4">
        <f t="shared" si="638"/>
        <v>2702.6666666666665</v>
      </c>
      <c r="AE2330" s="3" t="s">
        <v>1903</v>
      </c>
      <c r="AF2330" s="3">
        <v>2102</v>
      </c>
      <c r="AG2330" s="4">
        <f>AI2330</f>
        <v>2102</v>
      </c>
      <c r="AH2330" s="4">
        <v>84624</v>
      </c>
      <c r="AI2330">
        <f t="shared" si="634"/>
        <v>2102</v>
      </c>
      <c r="AJ2330" t="s">
        <v>1903</v>
      </c>
      <c r="AK2330" s="2">
        <v>7765.17</v>
      </c>
      <c r="AL2330" s="2">
        <f>AN2330</f>
        <v>7765.17</v>
      </c>
      <c r="AM2330" s="4">
        <v>84624</v>
      </c>
      <c r="AN2330">
        <f>INDEX($AJ$2:$AJ$6811,MATCH(AM2330,$A$2:$A$6811,0))</f>
        <v>7765.17</v>
      </c>
      <c r="AP2330">
        <v>12.99</v>
      </c>
      <c r="AQ2330">
        <v>12.99</v>
      </c>
      <c r="AR2330" s="4">
        <v>31</v>
      </c>
      <c r="AS2330" s="4">
        <v>3</v>
      </c>
      <c r="AT2330" s="4">
        <v>2011</v>
      </c>
      <c r="AU2330" s="4">
        <v>18</v>
      </c>
      <c r="AV2330" s="4">
        <v>4</v>
      </c>
      <c r="AW2330" s="4">
        <v>2011</v>
      </c>
      <c r="AX2330" t="str">
        <f t="shared" si="635"/>
        <v>Delay</v>
      </c>
      <c r="AY2330">
        <f t="shared" si="636"/>
        <v>0</v>
      </c>
    </row>
    <row r="2331" spans="1:51" x14ac:dyDescent="0.2">
      <c r="A2331" s="3">
        <v>85744</v>
      </c>
      <c r="B2331" s="1" t="s">
        <v>463</v>
      </c>
      <c r="C2331" s="1" t="s">
        <v>73</v>
      </c>
      <c r="D2331" s="1" t="s">
        <v>130</v>
      </c>
      <c r="E2331" s="1" t="s">
        <v>101</v>
      </c>
      <c r="F2331" s="1" t="s">
        <v>101</v>
      </c>
      <c r="G2331" s="13" t="s">
        <v>236</v>
      </c>
      <c r="H2331" s="12">
        <v>40633</v>
      </c>
      <c r="I2331" s="12" t="s">
        <v>1902</v>
      </c>
      <c r="J2331" s="12">
        <v>40620</v>
      </c>
      <c r="K2331" s="4">
        <v>3089</v>
      </c>
      <c r="L2331" s="1" t="s">
        <v>146</v>
      </c>
      <c r="M2331" s="1" t="s">
        <v>132</v>
      </c>
      <c r="N2331" s="1" t="s">
        <v>167</v>
      </c>
      <c r="O2331" s="1" t="s">
        <v>93</v>
      </c>
      <c r="P2331">
        <v>30</v>
      </c>
      <c r="Q2331">
        <v>6392</v>
      </c>
      <c r="R2331">
        <v>27741.279999999999</v>
      </c>
      <c r="S2331">
        <v>4.34</v>
      </c>
      <c r="T2331">
        <v>0.14000000000000001</v>
      </c>
      <c r="U2331">
        <f t="shared" si="632"/>
        <v>27741.279999999999</v>
      </c>
      <c r="V2331">
        <f t="shared" si="633"/>
        <v>191760</v>
      </c>
      <c r="W2331" s="1" t="s">
        <v>160</v>
      </c>
      <c r="X2331" s="1" t="s">
        <v>1236</v>
      </c>
      <c r="Y2331" s="1" t="s">
        <v>161</v>
      </c>
      <c r="Z2331" s="3">
        <v>14451</v>
      </c>
      <c r="AA2331" s="4">
        <f t="shared" si="637"/>
        <v>2102</v>
      </c>
      <c r="AB2331" s="4">
        <f t="shared" si="628"/>
        <v>2946.2481435999998</v>
      </c>
      <c r="AC2331" s="4">
        <f t="shared" si="629"/>
        <v>2102</v>
      </c>
      <c r="AD2331" s="4">
        <f t="shared" si="638"/>
        <v>4589.333333333333</v>
      </c>
      <c r="AE2331" s="3" t="s">
        <v>1903</v>
      </c>
      <c r="AF2331" s="3">
        <v>2102</v>
      </c>
      <c r="AG2331" s="4">
        <f>AI2331</f>
        <v>2102</v>
      </c>
      <c r="AH2331" s="4">
        <v>84624</v>
      </c>
      <c r="AI2331">
        <f t="shared" si="634"/>
        <v>2102</v>
      </c>
      <c r="AJ2331" t="s">
        <v>1903</v>
      </c>
      <c r="AK2331" s="2">
        <v>7765.17</v>
      </c>
      <c r="AL2331" s="2">
        <f>AN2331</f>
        <v>7765.17</v>
      </c>
      <c r="AM2331" s="4">
        <v>84624</v>
      </c>
      <c r="AN2331">
        <f>INDEX($AJ$2:$AJ$6811,MATCH(AM2331,$A$2:$A$6811,0))</f>
        <v>7765.17</v>
      </c>
      <c r="AP2331">
        <v>59.81</v>
      </c>
      <c r="AQ2331">
        <v>59.81</v>
      </c>
      <c r="AR2331" s="4">
        <v>31</v>
      </c>
      <c r="AS2331" s="4">
        <v>3</v>
      </c>
      <c r="AT2331" s="4">
        <v>2011</v>
      </c>
      <c r="AU2331" s="4">
        <v>18</v>
      </c>
      <c r="AV2331" s="4">
        <v>4</v>
      </c>
      <c r="AW2331" s="4">
        <v>2011</v>
      </c>
      <c r="AX2331" t="str">
        <f t="shared" si="635"/>
        <v>Delay</v>
      </c>
      <c r="AY2331">
        <f t="shared" si="636"/>
        <v>0</v>
      </c>
    </row>
    <row r="2332" spans="1:51" x14ac:dyDescent="0.2">
      <c r="A2332" s="3">
        <v>85745</v>
      </c>
      <c r="B2332" s="1" t="s">
        <v>463</v>
      </c>
      <c r="C2332" s="1" t="s">
        <v>73</v>
      </c>
      <c r="D2332" s="1" t="s">
        <v>130</v>
      </c>
      <c r="E2332" s="1" t="s">
        <v>101</v>
      </c>
      <c r="F2332" s="1" t="s">
        <v>101</v>
      </c>
      <c r="G2332" s="13" t="s">
        <v>236</v>
      </c>
      <c r="H2332" s="12">
        <v>40633</v>
      </c>
      <c r="I2332" s="12" t="s">
        <v>1902</v>
      </c>
      <c r="J2332" s="12">
        <v>40620</v>
      </c>
      <c r="K2332" s="4">
        <v>3090</v>
      </c>
      <c r="L2332" s="1" t="s">
        <v>146</v>
      </c>
      <c r="M2332" s="1" t="s">
        <v>132</v>
      </c>
      <c r="N2332" s="1" t="s">
        <v>238</v>
      </c>
      <c r="O2332" s="1" t="s">
        <v>93</v>
      </c>
      <c r="P2332">
        <v>30</v>
      </c>
      <c r="Q2332">
        <v>10114</v>
      </c>
      <c r="R2332">
        <v>89205.48</v>
      </c>
      <c r="S2332">
        <v>8.82</v>
      </c>
      <c r="T2332">
        <v>0.28999999999999998</v>
      </c>
      <c r="U2332">
        <f t="shared" si="632"/>
        <v>89205.48</v>
      </c>
      <c r="V2332">
        <f t="shared" si="633"/>
        <v>303420</v>
      </c>
      <c r="W2332" s="1" t="s">
        <v>160</v>
      </c>
      <c r="X2332" s="1" t="s">
        <v>1236</v>
      </c>
      <c r="Y2332" s="1" t="s">
        <v>161</v>
      </c>
      <c r="Z2332" s="3">
        <v>14451</v>
      </c>
      <c r="AA2332" s="4">
        <f t="shared" si="637"/>
        <v>2102</v>
      </c>
      <c r="AB2332" s="4">
        <f t="shared" ref="AB2332:AB2363" si="639" xml:space="preserve"> 2244.740206  + 0.1097478*Q2332</f>
        <v>3354.7294552000003</v>
      </c>
      <c r="AC2332" s="4">
        <f t="shared" ref="AC2332:AC2363" si="640">AF2332</f>
        <v>2102</v>
      </c>
      <c r="AD2332" s="4">
        <f t="shared" si="638"/>
        <v>4317</v>
      </c>
      <c r="AE2332" s="3" t="s">
        <v>1903</v>
      </c>
      <c r="AF2332" s="3">
        <v>2102</v>
      </c>
      <c r="AG2332" s="4">
        <f>AI2332</f>
        <v>2102</v>
      </c>
      <c r="AH2332" s="4">
        <v>84624</v>
      </c>
      <c r="AI2332">
        <f t="shared" si="634"/>
        <v>2102</v>
      </c>
      <c r="AJ2332" t="s">
        <v>1903</v>
      </c>
      <c r="AK2332" s="2">
        <v>7765.17</v>
      </c>
      <c r="AL2332" s="2">
        <f>AN2332</f>
        <v>7765.17</v>
      </c>
      <c r="AM2332" s="4">
        <v>84624</v>
      </c>
      <c r="AN2332">
        <f>INDEX($AJ$2:$AJ$6811,MATCH(AM2332,$A$2:$A$6811,0))</f>
        <v>7765.17</v>
      </c>
      <c r="AP2332">
        <v>192.33</v>
      </c>
      <c r="AQ2332">
        <v>192.33</v>
      </c>
      <c r="AR2332" s="4">
        <v>31</v>
      </c>
      <c r="AS2332" s="4">
        <v>3</v>
      </c>
      <c r="AT2332" s="4">
        <v>2011</v>
      </c>
      <c r="AU2332" s="4">
        <v>18</v>
      </c>
      <c r="AV2332" s="4">
        <v>4</v>
      </c>
      <c r="AW2332" s="4">
        <v>2011</v>
      </c>
      <c r="AX2332" t="str">
        <f t="shared" si="635"/>
        <v>Delay</v>
      </c>
      <c r="AY2332">
        <f t="shared" si="636"/>
        <v>0</v>
      </c>
    </row>
    <row r="2333" spans="1:51" x14ac:dyDescent="0.2">
      <c r="A2333" s="3">
        <v>12541</v>
      </c>
      <c r="B2333" s="1" t="s">
        <v>88</v>
      </c>
      <c r="C2333" s="1" t="s">
        <v>89</v>
      </c>
      <c r="D2333" s="1" t="s">
        <v>130</v>
      </c>
      <c r="E2333" s="1" t="s">
        <v>53</v>
      </c>
      <c r="F2333" s="1" t="s">
        <v>53</v>
      </c>
      <c r="G2333" s="13" t="s">
        <v>783</v>
      </c>
      <c r="H2333" s="12">
        <v>39874</v>
      </c>
      <c r="I2333" s="12" t="s">
        <v>783</v>
      </c>
      <c r="J2333" s="12">
        <v>39874</v>
      </c>
      <c r="K2333" s="4">
        <v>1385</v>
      </c>
      <c r="L2333" s="1" t="s">
        <v>146</v>
      </c>
      <c r="M2333" s="1" t="s">
        <v>132</v>
      </c>
      <c r="N2333" s="1" t="s">
        <v>265</v>
      </c>
      <c r="O2333" s="1" t="s">
        <v>93</v>
      </c>
      <c r="P2333">
        <v>60</v>
      </c>
      <c r="Q2333">
        <v>22566</v>
      </c>
      <c r="R2333">
        <v>67698</v>
      </c>
      <c r="S2333">
        <v>3</v>
      </c>
      <c r="T2333">
        <v>0.05</v>
      </c>
      <c r="U2333">
        <f t="shared" si="632"/>
        <v>67698</v>
      </c>
      <c r="V2333">
        <f t="shared" si="633"/>
        <v>1353960</v>
      </c>
      <c r="W2333" s="1" t="s">
        <v>155</v>
      </c>
      <c r="X2333" s="1" t="s">
        <v>1236</v>
      </c>
      <c r="Y2333" s="1" t="s">
        <v>156</v>
      </c>
      <c r="Z2333" s="3">
        <v>9211</v>
      </c>
      <c r="AA2333" s="4">
        <f t="shared" si="637"/>
        <v>2113</v>
      </c>
      <c r="AB2333" s="4">
        <f t="shared" si="639"/>
        <v>4721.3090608000002</v>
      </c>
      <c r="AC2333" s="4">
        <f t="shared" si="640"/>
        <v>2113</v>
      </c>
      <c r="AD2333" s="4">
        <f t="shared" si="638"/>
        <v>2113</v>
      </c>
      <c r="AE2333" s="4">
        <v>2113</v>
      </c>
      <c r="AF2333" s="4">
        <v>2113</v>
      </c>
      <c r="AG2333" s="4">
        <f>AE2333</f>
        <v>2113</v>
      </c>
      <c r="AI2333" t="e">
        <f t="shared" si="634"/>
        <v>#N/A</v>
      </c>
      <c r="AJ2333">
        <v>5574.06</v>
      </c>
      <c r="AK2333" s="2">
        <v>5574.06</v>
      </c>
      <c r="AL2333" s="2">
        <f>AJ2333</f>
        <v>5574.06</v>
      </c>
      <c r="AM2333" s="4"/>
      <c r="AN2333" t="e">
        <f>VLOOKUP([1]!Tabelle13[[#This Row],[Vlookup this ID for freight costs]],$AL$2:$AL$6811,2,FALSE)</f>
        <v>#REF!</v>
      </c>
      <c r="AP2333">
        <v>132.69</v>
      </c>
      <c r="AQ2333">
        <v>132.69</v>
      </c>
      <c r="AR2333" s="4">
        <v>2</v>
      </c>
      <c r="AS2333" s="4">
        <v>4</v>
      </c>
      <c r="AT2333" s="4">
        <v>2009</v>
      </c>
      <c r="AU2333" s="4">
        <v>2</v>
      </c>
      <c r="AV2333" s="4">
        <v>4</v>
      </c>
      <c r="AW2333" s="4">
        <v>2009</v>
      </c>
      <c r="AX2333" t="str">
        <f t="shared" si="635"/>
        <v>No Delay</v>
      </c>
      <c r="AY2333">
        <f t="shared" si="636"/>
        <v>0</v>
      </c>
    </row>
    <row r="2334" spans="1:51" x14ac:dyDescent="0.2">
      <c r="A2334" s="3">
        <v>10678</v>
      </c>
      <c r="B2334" s="1" t="s">
        <v>119</v>
      </c>
      <c r="C2334" s="1" t="s">
        <v>114</v>
      </c>
      <c r="D2334" s="1" t="s">
        <v>130</v>
      </c>
      <c r="E2334" s="1" t="s">
        <v>101</v>
      </c>
      <c r="F2334" s="1" t="s">
        <v>101</v>
      </c>
      <c r="G2334" s="13" t="s">
        <v>1489</v>
      </c>
      <c r="H2334" s="12">
        <v>39658</v>
      </c>
      <c r="I2334" s="12" t="s">
        <v>1489</v>
      </c>
      <c r="J2334" s="12">
        <v>39658</v>
      </c>
      <c r="K2334" s="4">
        <v>978</v>
      </c>
      <c r="L2334" s="1" t="s">
        <v>146</v>
      </c>
      <c r="M2334" s="1" t="s">
        <v>132</v>
      </c>
      <c r="N2334" s="1" t="s">
        <v>275</v>
      </c>
      <c r="O2334" s="1" t="s">
        <v>93</v>
      </c>
      <c r="P2334">
        <v>60</v>
      </c>
      <c r="Q2334">
        <v>14124</v>
      </c>
      <c r="R2334">
        <v>133471.79999999999</v>
      </c>
      <c r="S2334">
        <v>9.4499999999999993</v>
      </c>
      <c r="T2334">
        <v>0.16</v>
      </c>
      <c r="U2334">
        <f t="shared" si="632"/>
        <v>133471.79999999999</v>
      </c>
      <c r="V2334">
        <f t="shared" si="633"/>
        <v>847440</v>
      </c>
      <c r="W2334" s="1" t="s">
        <v>204</v>
      </c>
      <c r="X2334" s="1" t="s">
        <v>1236</v>
      </c>
      <c r="Y2334" s="1" t="s">
        <v>205</v>
      </c>
      <c r="Z2334" s="3">
        <v>14286</v>
      </c>
      <c r="AA2334" s="4">
        <f t="shared" si="637"/>
        <v>2115</v>
      </c>
      <c r="AB2334" s="4">
        <f t="shared" si="639"/>
        <v>3794.8181332000004</v>
      </c>
      <c r="AC2334" s="4">
        <f t="shared" si="640"/>
        <v>2115</v>
      </c>
      <c r="AD2334" s="4">
        <f t="shared" si="638"/>
        <v>14437.5</v>
      </c>
      <c r="AE2334" s="4">
        <v>2115</v>
      </c>
      <c r="AF2334" s="4">
        <v>2115</v>
      </c>
      <c r="AG2334" s="4">
        <f>AE2334</f>
        <v>2115</v>
      </c>
      <c r="AH2334" s="4">
        <v>82272</v>
      </c>
      <c r="AI2334">
        <f t="shared" si="634"/>
        <v>105</v>
      </c>
      <c r="AJ2334">
        <v>2882.85</v>
      </c>
      <c r="AK2334" s="2">
        <v>2882.85</v>
      </c>
      <c r="AL2334" s="2">
        <f>AJ2334</f>
        <v>2882.85</v>
      </c>
      <c r="AM2334" s="4"/>
      <c r="AN2334" t="e">
        <f>VLOOKUP([1]!Tabelle13[[#This Row],[Vlookup this ID for freight costs]],$AL$2:$AL$6811,2,FALSE)</f>
        <v>#REF!</v>
      </c>
      <c r="AP2334">
        <v>213.55</v>
      </c>
      <c r="AQ2334">
        <v>213.55</v>
      </c>
      <c r="AR2334" s="4">
        <v>29</v>
      </c>
      <c r="AS2334" s="4">
        <v>7</v>
      </c>
      <c r="AT2334" s="4">
        <v>2008</v>
      </c>
      <c r="AU2334" s="4">
        <v>29</v>
      </c>
      <c r="AV2334" s="4">
        <v>7</v>
      </c>
      <c r="AW2334" s="4">
        <v>2008</v>
      </c>
      <c r="AX2334" t="str">
        <f t="shared" si="635"/>
        <v>No Delay</v>
      </c>
      <c r="AY2334">
        <f t="shared" si="636"/>
        <v>0</v>
      </c>
    </row>
    <row r="2335" spans="1:51" x14ac:dyDescent="0.2">
      <c r="A2335" s="3">
        <v>12785</v>
      </c>
      <c r="B2335" s="1" t="s">
        <v>119</v>
      </c>
      <c r="C2335" s="1" t="s">
        <v>114</v>
      </c>
      <c r="D2335" s="1" t="s">
        <v>130</v>
      </c>
      <c r="E2335" s="1" t="s">
        <v>101</v>
      </c>
      <c r="F2335" s="1" t="s">
        <v>101</v>
      </c>
      <c r="G2335" s="13" t="s">
        <v>1489</v>
      </c>
      <c r="H2335" s="12">
        <v>39658</v>
      </c>
      <c r="I2335" s="12" t="s">
        <v>1489</v>
      </c>
      <c r="J2335" s="12">
        <v>39658</v>
      </c>
      <c r="K2335" s="4">
        <v>984</v>
      </c>
      <c r="L2335" s="1" t="s">
        <v>146</v>
      </c>
      <c r="M2335" s="1" t="s">
        <v>132</v>
      </c>
      <c r="N2335" s="1" t="s">
        <v>275</v>
      </c>
      <c r="O2335" s="1" t="s">
        <v>93</v>
      </c>
      <c r="P2335">
        <v>60</v>
      </c>
      <c r="Q2335">
        <v>9474</v>
      </c>
      <c r="R2335">
        <v>89529.3</v>
      </c>
      <c r="S2335">
        <v>9.4499999999999993</v>
      </c>
      <c r="T2335">
        <v>0.16</v>
      </c>
      <c r="U2335">
        <f t="shared" si="632"/>
        <v>89529.299999999988</v>
      </c>
      <c r="V2335">
        <f t="shared" si="633"/>
        <v>568440</v>
      </c>
      <c r="W2335" s="1" t="s">
        <v>155</v>
      </c>
      <c r="X2335" s="1" t="s">
        <v>1236</v>
      </c>
      <c r="Y2335" s="1" t="s">
        <v>156</v>
      </c>
      <c r="Z2335" s="3">
        <v>14240</v>
      </c>
      <c r="AA2335" s="4">
        <f t="shared" si="637"/>
        <v>2115</v>
      </c>
      <c r="AB2335" s="4">
        <f t="shared" si="639"/>
        <v>3284.4908631999997</v>
      </c>
      <c r="AC2335" s="4">
        <f t="shared" si="640"/>
        <v>2115</v>
      </c>
      <c r="AD2335" s="4">
        <f t="shared" si="638"/>
        <v>2115</v>
      </c>
      <c r="AE2335" s="3" t="s">
        <v>1904</v>
      </c>
      <c r="AF2335" s="3">
        <v>2115</v>
      </c>
      <c r="AG2335" s="4">
        <f>AI2335</f>
        <v>2115</v>
      </c>
      <c r="AH2335" s="4">
        <v>10678</v>
      </c>
      <c r="AI2335">
        <f t="shared" si="634"/>
        <v>2115</v>
      </c>
      <c r="AJ2335" t="s">
        <v>1904</v>
      </c>
      <c r="AK2335" s="2">
        <v>2882.85</v>
      </c>
      <c r="AL2335" s="2">
        <f>AN2335</f>
        <v>2882.85</v>
      </c>
      <c r="AM2335" s="4">
        <v>10678</v>
      </c>
      <c r="AN2335">
        <f>INDEX($AJ$2:$AJ$6811,MATCH(AM2335,$A$2:$A$6811,0))</f>
        <v>2882.85</v>
      </c>
      <c r="AP2335">
        <v>143.25</v>
      </c>
      <c r="AQ2335">
        <v>143.25</v>
      </c>
      <c r="AR2335" s="4">
        <v>29</v>
      </c>
      <c r="AS2335" s="4">
        <v>7</v>
      </c>
      <c r="AT2335" s="4">
        <v>2008</v>
      </c>
      <c r="AU2335" s="4">
        <v>29</v>
      </c>
      <c r="AV2335" s="4">
        <v>7</v>
      </c>
      <c r="AW2335" s="4">
        <v>2008</v>
      </c>
      <c r="AX2335" t="str">
        <f t="shared" si="635"/>
        <v>No Delay</v>
      </c>
      <c r="AY2335">
        <f t="shared" si="636"/>
        <v>0</v>
      </c>
    </row>
    <row r="2336" spans="1:51" x14ac:dyDescent="0.2">
      <c r="A2336" s="3">
        <v>85529</v>
      </c>
      <c r="B2336" s="1" t="s">
        <v>140</v>
      </c>
      <c r="C2336" s="1" t="s">
        <v>99</v>
      </c>
      <c r="D2336" s="1" t="s">
        <v>130</v>
      </c>
      <c r="E2336" s="1" t="s">
        <v>101</v>
      </c>
      <c r="F2336" s="1" t="s">
        <v>101</v>
      </c>
      <c r="G2336" s="13" t="s">
        <v>1042</v>
      </c>
      <c r="H2336" s="12">
        <v>41946</v>
      </c>
      <c r="I2336" s="12" t="s">
        <v>407</v>
      </c>
      <c r="J2336" s="12">
        <v>41950</v>
      </c>
      <c r="K2336" s="4">
        <v>6101</v>
      </c>
      <c r="L2336" s="1" t="s">
        <v>146</v>
      </c>
      <c r="M2336" s="1" t="s">
        <v>132</v>
      </c>
      <c r="N2336" s="1" t="s">
        <v>292</v>
      </c>
      <c r="O2336" s="1" t="s">
        <v>93</v>
      </c>
      <c r="P2336">
        <v>30</v>
      </c>
      <c r="Q2336">
        <v>17851</v>
      </c>
      <c r="R2336">
        <v>212248.39</v>
      </c>
      <c r="S2336">
        <v>11.89</v>
      </c>
      <c r="T2336">
        <v>0.4</v>
      </c>
      <c r="U2336">
        <f t="shared" si="632"/>
        <v>212248.39</v>
      </c>
      <c r="V2336">
        <f t="shared" si="633"/>
        <v>535530</v>
      </c>
      <c r="W2336" s="1" t="s">
        <v>204</v>
      </c>
      <c r="X2336" s="1" t="s">
        <v>1236</v>
      </c>
      <c r="Y2336" s="1" t="s">
        <v>205</v>
      </c>
      <c r="Z2336" s="3">
        <v>12547</v>
      </c>
      <c r="AA2336" s="4">
        <f t="shared" si="637"/>
        <v>2117</v>
      </c>
      <c r="AB2336" s="4">
        <f t="shared" si="639"/>
        <v>4203.8481837999998</v>
      </c>
      <c r="AC2336" s="4">
        <f t="shared" si="640"/>
        <v>2117</v>
      </c>
      <c r="AD2336" s="4">
        <f t="shared" si="638"/>
        <v>2117</v>
      </c>
      <c r="AE2336" s="4">
        <v>2117</v>
      </c>
      <c r="AF2336" s="4">
        <v>2117</v>
      </c>
      <c r="AG2336" s="4">
        <f>AE2336</f>
        <v>2117</v>
      </c>
      <c r="AI2336" t="e">
        <f t="shared" si="634"/>
        <v>#N/A</v>
      </c>
      <c r="AJ2336">
        <v>1663.18</v>
      </c>
      <c r="AK2336" s="2">
        <v>1663.18</v>
      </c>
      <c r="AL2336" s="2">
        <f>AJ2336</f>
        <v>1663.18</v>
      </c>
      <c r="AM2336" s="4"/>
      <c r="AN2336" t="e">
        <f>VLOOKUP([1]!Tabelle13[[#This Row],[Vlookup this ID for freight costs]],$AL$2:$AL$6811,2,FALSE)</f>
        <v>#REF!</v>
      </c>
      <c r="AP2336">
        <v>218.19</v>
      </c>
      <c r="AQ2336">
        <v>218.19</v>
      </c>
      <c r="AR2336" s="4">
        <v>3</v>
      </c>
      <c r="AS2336" s="4">
        <v>11</v>
      </c>
      <c r="AT2336" s="4">
        <v>2014</v>
      </c>
      <c r="AU2336" s="4">
        <v>7</v>
      </c>
      <c r="AV2336" s="4">
        <v>11</v>
      </c>
      <c r="AW2336" s="4">
        <v>2014</v>
      </c>
      <c r="AX2336" t="str">
        <f t="shared" si="635"/>
        <v>Delay</v>
      </c>
      <c r="AY2336">
        <f t="shared" si="636"/>
        <v>4</v>
      </c>
    </row>
    <row r="2337" spans="1:51" x14ac:dyDescent="0.2">
      <c r="A2337" s="3">
        <v>108</v>
      </c>
      <c r="B2337" s="1" t="s">
        <v>88</v>
      </c>
      <c r="C2337" s="1" t="s">
        <v>89</v>
      </c>
      <c r="D2337" s="1" t="s">
        <v>74</v>
      </c>
      <c r="E2337" s="1" t="s">
        <v>53</v>
      </c>
      <c r="F2337" s="1" t="s">
        <v>53</v>
      </c>
      <c r="G2337" s="13" t="s">
        <v>656</v>
      </c>
      <c r="H2337" s="12">
        <v>39357</v>
      </c>
      <c r="I2337" s="12" t="s">
        <v>656</v>
      </c>
      <c r="J2337" s="12">
        <v>39357</v>
      </c>
      <c r="K2337" s="4">
        <v>412</v>
      </c>
      <c r="L2337" s="1" t="s">
        <v>146</v>
      </c>
      <c r="M2337" s="1" t="s">
        <v>182</v>
      </c>
      <c r="N2337" s="1" t="s">
        <v>1697</v>
      </c>
      <c r="O2337" s="1" t="s">
        <v>685</v>
      </c>
      <c r="P2337">
        <v>60</v>
      </c>
      <c r="Q2337">
        <v>5513</v>
      </c>
      <c r="R2337">
        <v>140581.5</v>
      </c>
      <c r="S2337">
        <v>25.5</v>
      </c>
      <c r="T2337">
        <v>0.42</v>
      </c>
      <c r="U2337">
        <f t="shared" si="632"/>
        <v>140581.5</v>
      </c>
      <c r="V2337">
        <f t="shared" si="633"/>
        <v>330780</v>
      </c>
      <c r="W2337" s="1" t="s">
        <v>185</v>
      </c>
      <c r="X2337" s="1" t="s">
        <v>186</v>
      </c>
      <c r="Y2337" s="1" t="s">
        <v>186</v>
      </c>
      <c r="Z2337" s="3">
        <v>4287</v>
      </c>
      <c r="AA2337" s="4">
        <f t="shared" si="637"/>
        <v>2126</v>
      </c>
      <c r="AB2337" s="4">
        <f t="shared" si="639"/>
        <v>2849.7798273999997</v>
      </c>
      <c r="AC2337" s="4">
        <f t="shared" si="640"/>
        <v>2126</v>
      </c>
      <c r="AD2337" s="4">
        <f t="shared" si="638"/>
        <v>1310.3333333333333</v>
      </c>
      <c r="AE2337" s="4">
        <v>2126</v>
      </c>
      <c r="AF2337" s="4">
        <v>2126</v>
      </c>
      <c r="AG2337" s="4">
        <f>AE2337</f>
        <v>2126</v>
      </c>
      <c r="AH2337" s="4">
        <v>1115</v>
      </c>
      <c r="AI2337" t="str">
        <f t="shared" si="634"/>
        <v>Weight Captured Separately</v>
      </c>
      <c r="AJ2337" t="s">
        <v>81</v>
      </c>
      <c r="AK2337" s="2"/>
      <c r="AL2337" s="2" t="str">
        <f>AJ2337</f>
        <v>Freight Included in Commodity Cost</v>
      </c>
      <c r="AM2337" s="4"/>
      <c r="AN2337" t="e">
        <f>VLOOKUP([1]!Tabelle13[[#This Row],[Vlookup this ID for freight costs]],$AL$2:$AL$6811,2,FALSE)</f>
        <v>#REF!</v>
      </c>
      <c r="AP2337">
        <v>224.93</v>
      </c>
      <c r="AQ2337">
        <v>224.93</v>
      </c>
      <c r="AR2337" s="4">
        <v>2</v>
      </c>
      <c r="AS2337" s="4">
        <v>10</v>
      </c>
      <c r="AT2337" s="4">
        <v>2007</v>
      </c>
      <c r="AU2337" s="4">
        <v>2</v>
      </c>
      <c r="AV2337" s="4">
        <v>10</v>
      </c>
      <c r="AW2337" s="4">
        <v>2007</v>
      </c>
      <c r="AX2337" t="str">
        <f t="shared" si="635"/>
        <v>No Delay</v>
      </c>
      <c r="AY2337">
        <f t="shared" si="636"/>
        <v>0</v>
      </c>
    </row>
    <row r="2338" spans="1:51" x14ac:dyDescent="0.2">
      <c r="A2338" s="3">
        <v>24905</v>
      </c>
      <c r="B2338" s="1" t="s">
        <v>175</v>
      </c>
      <c r="C2338" s="1" t="s">
        <v>165</v>
      </c>
      <c r="D2338" s="1" t="s">
        <v>52</v>
      </c>
      <c r="E2338" s="1" t="s">
        <v>53</v>
      </c>
      <c r="F2338" s="1" t="s">
        <v>53</v>
      </c>
      <c r="G2338" s="13" t="s">
        <v>1905</v>
      </c>
      <c r="H2338" s="12">
        <v>41618</v>
      </c>
      <c r="I2338" s="12" t="s">
        <v>1905</v>
      </c>
      <c r="J2338" s="12">
        <v>41618</v>
      </c>
      <c r="K2338" s="4">
        <v>5106</v>
      </c>
      <c r="L2338" s="1" t="s">
        <v>146</v>
      </c>
      <c r="M2338" s="1" t="s">
        <v>170</v>
      </c>
      <c r="N2338" s="1" t="s">
        <v>1520</v>
      </c>
      <c r="O2338" s="1" t="s">
        <v>93</v>
      </c>
      <c r="P2338">
        <v>100</v>
      </c>
      <c r="Q2338">
        <v>10368</v>
      </c>
      <c r="R2338">
        <v>13478.4</v>
      </c>
      <c r="S2338">
        <v>1.3</v>
      </c>
      <c r="T2338">
        <v>0.01</v>
      </c>
      <c r="U2338">
        <f t="shared" si="632"/>
        <v>13478.4</v>
      </c>
      <c r="V2338">
        <f t="shared" si="633"/>
        <v>1036800</v>
      </c>
      <c r="W2338" s="1" t="s">
        <v>155</v>
      </c>
      <c r="X2338" s="1" t="s">
        <v>1236</v>
      </c>
      <c r="Y2338" s="1" t="s">
        <v>156</v>
      </c>
      <c r="Z2338" s="3">
        <v>5457</v>
      </c>
      <c r="AA2338" s="4">
        <f t="shared" si="637"/>
        <v>2127</v>
      </c>
      <c r="AB2338" s="4">
        <f t="shared" si="639"/>
        <v>3382.6053964000002</v>
      </c>
      <c r="AC2338" s="4">
        <f t="shared" si="640"/>
        <v>2127</v>
      </c>
      <c r="AD2338" s="4">
        <f t="shared" si="638"/>
        <v>2916.660918</v>
      </c>
      <c r="AE2338" s="4">
        <v>2127</v>
      </c>
      <c r="AF2338" s="4">
        <v>2127</v>
      </c>
      <c r="AG2338" s="4">
        <f>AE2338</f>
        <v>2127</v>
      </c>
      <c r="AI2338" t="e">
        <f t="shared" si="634"/>
        <v>#N/A</v>
      </c>
      <c r="AJ2338">
        <v>10898.13</v>
      </c>
      <c r="AK2338" s="2">
        <v>10898.13</v>
      </c>
      <c r="AL2338" s="2">
        <f>AJ2338</f>
        <v>10898.13</v>
      </c>
      <c r="AM2338" s="4"/>
      <c r="AN2338" t="e">
        <f>VLOOKUP([1]!Tabelle13[[#This Row],[Vlookup this ID for freight costs]],$AL$2:$AL$6811,2,FALSE)</f>
        <v>#REF!</v>
      </c>
      <c r="AP2338">
        <v>16.670000000000002</v>
      </c>
      <c r="AQ2338">
        <v>16.670000000000002</v>
      </c>
      <c r="AR2338" s="4">
        <v>10</v>
      </c>
      <c r="AS2338" s="4">
        <v>12</v>
      </c>
      <c r="AT2338" s="4">
        <v>2013</v>
      </c>
      <c r="AU2338" s="4">
        <v>10</v>
      </c>
      <c r="AV2338" s="4">
        <v>12</v>
      </c>
      <c r="AW2338" s="4">
        <v>2013</v>
      </c>
      <c r="AX2338" t="str">
        <f t="shared" si="635"/>
        <v>No Delay</v>
      </c>
      <c r="AY2338">
        <f t="shared" si="636"/>
        <v>0</v>
      </c>
    </row>
    <row r="2339" spans="1:51" x14ac:dyDescent="0.2">
      <c r="A2339" s="3">
        <v>86141</v>
      </c>
      <c r="B2339" s="1" t="s">
        <v>172</v>
      </c>
      <c r="C2339" s="1" t="s">
        <v>114</v>
      </c>
      <c r="D2339" s="1" t="s">
        <v>130</v>
      </c>
      <c r="E2339" s="1" t="s">
        <v>101</v>
      </c>
      <c r="F2339" s="1" t="s">
        <v>101</v>
      </c>
      <c r="G2339" s="13" t="s">
        <v>406</v>
      </c>
      <c r="H2339" s="12">
        <v>41943</v>
      </c>
      <c r="I2339" s="12" t="s">
        <v>1500</v>
      </c>
      <c r="J2339" s="12">
        <v>41967</v>
      </c>
      <c r="K2339" s="4">
        <v>6143</v>
      </c>
      <c r="L2339" s="1" t="s">
        <v>146</v>
      </c>
      <c r="M2339" s="1" t="s">
        <v>132</v>
      </c>
      <c r="N2339" s="1" t="s">
        <v>238</v>
      </c>
      <c r="O2339" s="1" t="s">
        <v>93</v>
      </c>
      <c r="P2339">
        <v>30</v>
      </c>
      <c r="Q2339">
        <v>20327</v>
      </c>
      <c r="R2339">
        <v>93910.74</v>
      </c>
      <c r="S2339">
        <v>4.62</v>
      </c>
      <c r="T2339">
        <v>0.15</v>
      </c>
      <c r="U2339">
        <f t="shared" si="632"/>
        <v>93910.74</v>
      </c>
      <c r="V2339">
        <f t="shared" si="633"/>
        <v>609810</v>
      </c>
      <c r="W2339" s="1" t="s">
        <v>179</v>
      </c>
      <c r="X2339" s="1" t="s">
        <v>1236</v>
      </c>
      <c r="Y2339" s="1" t="s">
        <v>156</v>
      </c>
      <c r="Z2339" s="3">
        <v>14240</v>
      </c>
      <c r="AA2339" s="4">
        <f t="shared" si="637"/>
        <v>2130</v>
      </c>
      <c r="AB2339" s="4">
        <f t="shared" si="639"/>
        <v>4475.5837365999996</v>
      </c>
      <c r="AC2339" s="4">
        <f t="shared" si="640"/>
        <v>2130</v>
      </c>
      <c r="AD2339" s="4">
        <f t="shared" si="638"/>
        <v>2130</v>
      </c>
      <c r="AE2339" s="4">
        <v>2130</v>
      </c>
      <c r="AF2339" s="4">
        <v>2130</v>
      </c>
      <c r="AG2339" s="4">
        <f>AE2339</f>
        <v>2130</v>
      </c>
      <c r="AI2339" t="e">
        <f t="shared" si="634"/>
        <v>#N/A</v>
      </c>
      <c r="AJ2339">
        <v>6700.42</v>
      </c>
      <c r="AK2339" s="2">
        <v>6700.42</v>
      </c>
      <c r="AL2339" s="2">
        <f>AJ2339</f>
        <v>6700.42</v>
      </c>
      <c r="AM2339" s="4"/>
      <c r="AN2339" t="e">
        <f>VLOOKUP([1]!Tabelle13[[#This Row],[Vlookup this ID for freight costs]],$AL$2:$AL$6811,2,FALSE)</f>
        <v>#REF!</v>
      </c>
      <c r="AP2339">
        <v>96.54</v>
      </c>
      <c r="AQ2339">
        <v>96.54</v>
      </c>
      <c r="AR2339" s="4">
        <v>31</v>
      </c>
      <c r="AS2339" s="4">
        <v>10</v>
      </c>
      <c r="AT2339" s="4">
        <v>2014</v>
      </c>
      <c r="AU2339" s="4">
        <v>24</v>
      </c>
      <c r="AV2339" s="4">
        <v>11</v>
      </c>
      <c r="AW2339" s="4">
        <v>2014</v>
      </c>
      <c r="AX2339" t="str">
        <f t="shared" si="635"/>
        <v>Delay</v>
      </c>
      <c r="AY2339">
        <f t="shared" si="636"/>
        <v>24</v>
      </c>
    </row>
    <row r="2340" spans="1:51" x14ac:dyDescent="0.2">
      <c r="A2340" s="3">
        <v>37925</v>
      </c>
      <c r="B2340" s="1" t="s">
        <v>168</v>
      </c>
      <c r="C2340" s="1" t="s">
        <v>150</v>
      </c>
      <c r="D2340" s="1" t="s">
        <v>100</v>
      </c>
      <c r="E2340" s="1" t="s">
        <v>53</v>
      </c>
      <c r="F2340" s="1" t="s">
        <v>53</v>
      </c>
      <c r="G2340" s="13" t="s">
        <v>208</v>
      </c>
      <c r="H2340" s="12">
        <v>40414</v>
      </c>
      <c r="I2340" s="12" t="s">
        <v>1141</v>
      </c>
      <c r="J2340" s="12">
        <v>40394</v>
      </c>
      <c r="K2340" s="4">
        <v>2657</v>
      </c>
      <c r="L2340" s="1" t="s">
        <v>146</v>
      </c>
      <c r="M2340" s="1" t="s">
        <v>170</v>
      </c>
      <c r="N2340" s="1" t="s">
        <v>167</v>
      </c>
      <c r="O2340" s="1" t="s">
        <v>93</v>
      </c>
      <c r="P2340">
        <v>30</v>
      </c>
      <c r="Q2340">
        <v>25190</v>
      </c>
      <c r="R2340">
        <v>117637.3</v>
      </c>
      <c r="S2340">
        <v>4.67</v>
      </c>
      <c r="T2340">
        <v>0.16</v>
      </c>
      <c r="U2340">
        <f t="shared" si="632"/>
        <v>117637.3</v>
      </c>
      <c r="V2340">
        <f t="shared" si="633"/>
        <v>755700</v>
      </c>
      <c r="W2340" s="1" t="s">
        <v>155</v>
      </c>
      <c r="X2340" s="1" t="s">
        <v>1236</v>
      </c>
      <c r="Y2340" s="1" t="s">
        <v>156</v>
      </c>
      <c r="Z2340" s="3">
        <v>8107</v>
      </c>
      <c r="AA2340" s="4">
        <f t="shared" si="637"/>
        <v>2131</v>
      </c>
      <c r="AB2340" s="4">
        <f t="shared" si="639"/>
        <v>5009.2872879999995</v>
      </c>
      <c r="AC2340" s="4">
        <f t="shared" si="640"/>
        <v>2131</v>
      </c>
      <c r="AD2340" s="4">
        <f t="shared" si="638"/>
        <v>2131</v>
      </c>
      <c r="AE2340" s="4">
        <v>2131</v>
      </c>
      <c r="AF2340" s="4">
        <v>2131</v>
      </c>
      <c r="AG2340" s="4">
        <f>AE2340</f>
        <v>2131</v>
      </c>
      <c r="AI2340" t="e">
        <f t="shared" si="634"/>
        <v>#N/A</v>
      </c>
      <c r="AJ2340">
        <v>5886.9</v>
      </c>
      <c r="AK2340" s="2">
        <v>5886.9</v>
      </c>
      <c r="AL2340" s="2">
        <f>AJ2340</f>
        <v>5886.9</v>
      </c>
      <c r="AM2340" s="4"/>
      <c r="AN2340" t="e">
        <f>VLOOKUP([1]!Tabelle13[[#This Row],[Vlookup this ID for freight costs]],$AL$2:$AL$6811,2,FALSE)</f>
        <v>#REF!</v>
      </c>
      <c r="AP2340">
        <v>253.63</v>
      </c>
      <c r="AQ2340">
        <v>253.63</v>
      </c>
      <c r="AR2340" s="4">
        <v>24</v>
      </c>
      <c r="AS2340" s="4">
        <v>8</v>
      </c>
      <c r="AT2340" s="4">
        <v>2010</v>
      </c>
      <c r="AU2340" s="4">
        <v>4</v>
      </c>
      <c r="AV2340" s="4">
        <v>8</v>
      </c>
      <c r="AW2340" s="4">
        <v>2010</v>
      </c>
      <c r="AX2340" t="str">
        <f t="shared" si="635"/>
        <v>No Delay</v>
      </c>
      <c r="AY2340">
        <f t="shared" si="636"/>
        <v>0</v>
      </c>
    </row>
    <row r="2341" spans="1:51" x14ac:dyDescent="0.2">
      <c r="A2341" s="3">
        <v>12122</v>
      </c>
      <c r="B2341" s="1" t="s">
        <v>88</v>
      </c>
      <c r="C2341" s="1" t="s">
        <v>89</v>
      </c>
      <c r="D2341" s="1" t="s">
        <v>130</v>
      </c>
      <c r="E2341" s="1" t="s">
        <v>53</v>
      </c>
      <c r="F2341" s="1" t="s">
        <v>53</v>
      </c>
      <c r="G2341" s="13" t="s">
        <v>1120</v>
      </c>
      <c r="H2341" s="12">
        <v>39399</v>
      </c>
      <c r="I2341" s="12" t="s">
        <v>1120</v>
      </c>
      <c r="J2341" s="12">
        <v>39399</v>
      </c>
      <c r="K2341" s="4">
        <v>473</v>
      </c>
      <c r="L2341" s="1" t="s">
        <v>146</v>
      </c>
      <c r="M2341" s="1" t="s">
        <v>132</v>
      </c>
      <c r="N2341" s="1" t="s">
        <v>556</v>
      </c>
      <c r="O2341" s="1" t="s">
        <v>425</v>
      </c>
      <c r="P2341">
        <v>336</v>
      </c>
      <c r="Q2341">
        <v>1200</v>
      </c>
      <c r="R2341">
        <v>46032</v>
      </c>
      <c r="S2341">
        <v>38.36</v>
      </c>
      <c r="T2341">
        <v>0.11</v>
      </c>
      <c r="U2341">
        <f t="shared" si="632"/>
        <v>46032</v>
      </c>
      <c r="V2341">
        <f t="shared" si="633"/>
        <v>403200</v>
      </c>
      <c r="W2341" s="1" t="s">
        <v>826</v>
      </c>
      <c r="X2341" s="1" t="s">
        <v>186</v>
      </c>
      <c r="Y2341" s="1" t="s">
        <v>186</v>
      </c>
      <c r="Z2341" s="3">
        <v>4287</v>
      </c>
      <c r="AA2341" s="4">
        <f t="shared" si="637"/>
        <v>2143</v>
      </c>
      <c r="AB2341" s="4">
        <f t="shared" si="639"/>
        <v>2376.4375660000001</v>
      </c>
      <c r="AC2341" s="4">
        <f t="shared" si="640"/>
        <v>2143</v>
      </c>
      <c r="AD2341" s="4">
        <f t="shared" si="638"/>
        <v>2143</v>
      </c>
      <c r="AE2341" s="3" t="s">
        <v>1906</v>
      </c>
      <c r="AF2341" s="3">
        <v>2143</v>
      </c>
      <c r="AG2341" s="4">
        <f>AI2341</f>
        <v>2143</v>
      </c>
      <c r="AH2341" s="4">
        <v>11194</v>
      </c>
      <c r="AI2341">
        <f t="shared" si="634"/>
        <v>2143</v>
      </c>
      <c r="AJ2341" t="s">
        <v>1906</v>
      </c>
      <c r="AK2341" s="2">
        <v>10137.040000000001</v>
      </c>
      <c r="AL2341" s="2">
        <f>AN2341</f>
        <v>10137.040000000001</v>
      </c>
      <c r="AM2341" s="4">
        <v>11194</v>
      </c>
      <c r="AN2341">
        <f>INDEX($AJ$2:$AJ$6811,MATCH(AM2341,$A$2:$A$6811,0))</f>
        <v>10137.040000000001</v>
      </c>
      <c r="AP2341">
        <v>73.650000000000006</v>
      </c>
      <c r="AQ2341">
        <v>73.650000000000006</v>
      </c>
      <c r="AR2341" s="4">
        <v>13</v>
      </c>
      <c r="AS2341" s="4">
        <v>11</v>
      </c>
      <c r="AT2341" s="4">
        <v>2007</v>
      </c>
      <c r="AU2341" s="4">
        <v>13</v>
      </c>
      <c r="AV2341" s="4">
        <v>11</v>
      </c>
      <c r="AW2341" s="4">
        <v>2007</v>
      </c>
      <c r="AX2341" t="str">
        <f t="shared" si="635"/>
        <v>No Delay</v>
      </c>
      <c r="AY2341">
        <f t="shared" si="636"/>
        <v>0</v>
      </c>
    </row>
    <row r="2342" spans="1:51" x14ac:dyDescent="0.2">
      <c r="A2342" s="3">
        <v>11194</v>
      </c>
      <c r="B2342" s="1" t="s">
        <v>88</v>
      </c>
      <c r="C2342" s="1" t="s">
        <v>89</v>
      </c>
      <c r="D2342" s="1" t="s">
        <v>130</v>
      </c>
      <c r="E2342" s="1" t="s">
        <v>53</v>
      </c>
      <c r="F2342" s="1" t="s">
        <v>53</v>
      </c>
      <c r="G2342" s="13" t="s">
        <v>1120</v>
      </c>
      <c r="H2342" s="12">
        <v>39399</v>
      </c>
      <c r="I2342" s="12" t="s">
        <v>1120</v>
      </c>
      <c r="J2342" s="12">
        <v>39399</v>
      </c>
      <c r="K2342" s="4">
        <v>471</v>
      </c>
      <c r="L2342" s="1" t="s">
        <v>146</v>
      </c>
      <c r="M2342" s="1" t="s">
        <v>132</v>
      </c>
      <c r="N2342" s="1" t="s">
        <v>849</v>
      </c>
      <c r="O2342" s="1" t="s">
        <v>850</v>
      </c>
      <c r="P2342">
        <v>60</v>
      </c>
      <c r="Q2342">
        <v>3300</v>
      </c>
      <c r="R2342">
        <v>146850</v>
      </c>
      <c r="S2342">
        <v>44.5</v>
      </c>
      <c r="T2342">
        <v>0.74</v>
      </c>
      <c r="U2342">
        <f t="shared" si="632"/>
        <v>146850</v>
      </c>
      <c r="V2342">
        <f t="shared" si="633"/>
        <v>198000</v>
      </c>
      <c r="W2342" s="1" t="s">
        <v>851</v>
      </c>
      <c r="X2342" s="1" t="s">
        <v>361</v>
      </c>
      <c r="Y2342" s="1" t="s">
        <v>361</v>
      </c>
      <c r="Z2342" s="3">
        <v>4931</v>
      </c>
      <c r="AA2342" s="4">
        <f t="shared" si="637"/>
        <v>2143</v>
      </c>
      <c r="AB2342" s="4">
        <f t="shared" si="639"/>
        <v>2606.9079459999998</v>
      </c>
      <c r="AC2342" s="4">
        <f t="shared" si="640"/>
        <v>2143</v>
      </c>
      <c r="AD2342" s="4">
        <f t="shared" si="638"/>
        <v>3068.3333333333335</v>
      </c>
      <c r="AE2342" s="4">
        <v>2143</v>
      </c>
      <c r="AF2342" s="4">
        <v>2143</v>
      </c>
      <c r="AG2342" s="4">
        <f>AE2342</f>
        <v>2143</v>
      </c>
      <c r="AH2342" s="4">
        <v>82922</v>
      </c>
      <c r="AI2342">
        <f t="shared" si="634"/>
        <v>11468</v>
      </c>
      <c r="AJ2342">
        <v>10137.040000000001</v>
      </c>
      <c r="AK2342" s="2">
        <v>10137.040000000001</v>
      </c>
      <c r="AL2342" s="2">
        <f>AJ2342</f>
        <v>10137.040000000001</v>
      </c>
      <c r="AM2342" s="4"/>
      <c r="AN2342" t="e">
        <f>VLOOKUP([1]!Tabelle13[[#This Row],[Vlookup this ID for freight costs]],$AL$2:$AL$6811,2,FALSE)</f>
        <v>#REF!</v>
      </c>
      <c r="AP2342">
        <v>234.96</v>
      </c>
      <c r="AQ2342">
        <v>234.96</v>
      </c>
      <c r="AR2342" s="4">
        <v>13</v>
      </c>
      <c r="AS2342" s="4">
        <v>11</v>
      </c>
      <c r="AT2342" s="4">
        <v>2007</v>
      </c>
      <c r="AU2342" s="4">
        <v>13</v>
      </c>
      <c r="AV2342" s="4">
        <v>11</v>
      </c>
      <c r="AW2342" s="4">
        <v>2007</v>
      </c>
      <c r="AX2342" t="str">
        <f t="shared" si="635"/>
        <v>No Delay</v>
      </c>
      <c r="AY2342">
        <f t="shared" si="636"/>
        <v>0</v>
      </c>
    </row>
    <row r="2343" spans="1:51" x14ac:dyDescent="0.2">
      <c r="A2343" s="3">
        <v>12428</v>
      </c>
      <c r="B2343" s="1" t="s">
        <v>88</v>
      </c>
      <c r="C2343" s="1" t="s">
        <v>89</v>
      </c>
      <c r="D2343" s="1" t="s">
        <v>130</v>
      </c>
      <c r="E2343" s="1" t="s">
        <v>53</v>
      </c>
      <c r="F2343" s="1" t="s">
        <v>53</v>
      </c>
      <c r="G2343" s="13" t="s">
        <v>1120</v>
      </c>
      <c r="H2343" s="12">
        <v>39399</v>
      </c>
      <c r="I2343" s="12" t="s">
        <v>1120</v>
      </c>
      <c r="J2343" s="12">
        <v>39399</v>
      </c>
      <c r="K2343" s="4">
        <v>474</v>
      </c>
      <c r="L2343" s="1" t="s">
        <v>146</v>
      </c>
      <c r="M2343" s="1" t="s">
        <v>132</v>
      </c>
      <c r="N2343" s="1" t="s">
        <v>269</v>
      </c>
      <c r="O2343" s="1" t="s">
        <v>270</v>
      </c>
      <c r="P2343">
        <v>270</v>
      </c>
      <c r="Q2343">
        <v>23</v>
      </c>
      <c r="R2343">
        <v>1808.72</v>
      </c>
      <c r="S2343">
        <v>78.64</v>
      </c>
      <c r="T2343">
        <v>0.28999999999999998</v>
      </c>
      <c r="U2343">
        <f t="shared" si="632"/>
        <v>1808.72</v>
      </c>
      <c r="V2343">
        <f t="shared" si="633"/>
        <v>6210</v>
      </c>
      <c r="W2343" s="1" t="s">
        <v>271</v>
      </c>
      <c r="X2343" s="1" t="s">
        <v>272</v>
      </c>
      <c r="Y2343" s="1" t="s">
        <v>272</v>
      </c>
      <c r="Z2343" s="3">
        <v>4524</v>
      </c>
      <c r="AA2343" s="4">
        <f t="shared" si="637"/>
        <v>2143</v>
      </c>
      <c r="AB2343" s="4">
        <f t="shared" si="639"/>
        <v>2247.2644053999998</v>
      </c>
      <c r="AC2343" s="4">
        <f t="shared" si="640"/>
        <v>2143</v>
      </c>
      <c r="AD2343" s="4">
        <f t="shared" si="638"/>
        <v>1490.0574783333334</v>
      </c>
      <c r="AE2343" s="3" t="s">
        <v>1906</v>
      </c>
      <c r="AF2343" s="3">
        <v>2143</v>
      </c>
      <c r="AG2343" s="4">
        <f>AI2343</f>
        <v>2143</v>
      </c>
      <c r="AH2343" s="4">
        <v>11194</v>
      </c>
      <c r="AI2343">
        <f t="shared" si="634"/>
        <v>2143</v>
      </c>
      <c r="AJ2343" t="s">
        <v>1906</v>
      </c>
      <c r="AK2343" s="2">
        <v>10137.040000000001</v>
      </c>
      <c r="AL2343" s="2">
        <f>AN2343</f>
        <v>10137.040000000001</v>
      </c>
      <c r="AM2343" s="4">
        <v>11194</v>
      </c>
      <c r="AN2343">
        <f>INDEX($AJ$2:$AJ$6811,MATCH(AM2343,$A$2:$A$6811,0))</f>
        <v>10137.040000000001</v>
      </c>
      <c r="AP2343">
        <v>2.89</v>
      </c>
      <c r="AQ2343">
        <v>2.89</v>
      </c>
      <c r="AR2343" s="4">
        <v>13</v>
      </c>
      <c r="AS2343" s="4">
        <v>11</v>
      </c>
      <c r="AT2343" s="4">
        <v>2007</v>
      </c>
      <c r="AU2343" s="4">
        <v>13</v>
      </c>
      <c r="AV2343" s="4">
        <v>11</v>
      </c>
      <c r="AW2343" s="4">
        <v>2007</v>
      </c>
      <c r="AX2343" t="str">
        <f t="shared" si="635"/>
        <v>No Delay</v>
      </c>
      <c r="AY2343">
        <f t="shared" si="636"/>
        <v>0</v>
      </c>
    </row>
    <row r="2344" spans="1:51" x14ac:dyDescent="0.2">
      <c r="A2344" s="3">
        <v>12734</v>
      </c>
      <c r="B2344" s="1" t="s">
        <v>88</v>
      </c>
      <c r="C2344" s="1" t="s">
        <v>89</v>
      </c>
      <c r="D2344" s="1" t="s">
        <v>130</v>
      </c>
      <c r="E2344" s="1" t="s">
        <v>53</v>
      </c>
      <c r="F2344" s="1" t="s">
        <v>53</v>
      </c>
      <c r="G2344" s="13" t="s">
        <v>1120</v>
      </c>
      <c r="H2344" s="12">
        <v>39399</v>
      </c>
      <c r="I2344" s="12" t="s">
        <v>1120</v>
      </c>
      <c r="J2344" s="12">
        <v>39399</v>
      </c>
      <c r="K2344" s="4">
        <v>475</v>
      </c>
      <c r="L2344" s="1" t="s">
        <v>146</v>
      </c>
      <c r="M2344" s="1" t="s">
        <v>132</v>
      </c>
      <c r="N2344" s="1" t="s">
        <v>178</v>
      </c>
      <c r="O2344" s="1" t="s">
        <v>93</v>
      </c>
      <c r="P2344">
        <v>60</v>
      </c>
      <c r="Q2344">
        <v>6</v>
      </c>
      <c r="R2344">
        <v>48.9</v>
      </c>
      <c r="S2344">
        <v>8.15</v>
      </c>
      <c r="T2344">
        <v>0.14000000000000001</v>
      </c>
      <c r="U2344">
        <f t="shared" si="632"/>
        <v>48.900000000000006</v>
      </c>
      <c r="V2344">
        <f t="shared" si="633"/>
        <v>360</v>
      </c>
      <c r="W2344" s="1" t="s">
        <v>155</v>
      </c>
      <c r="X2344" s="1" t="s">
        <v>1236</v>
      </c>
      <c r="Y2344" s="1" t="s">
        <v>156</v>
      </c>
      <c r="Z2344" s="3">
        <v>9211</v>
      </c>
      <c r="AA2344" s="4">
        <f t="shared" si="637"/>
        <v>2143</v>
      </c>
      <c r="AB2344" s="4">
        <f t="shared" si="639"/>
        <v>2245.3986927999999</v>
      </c>
      <c r="AC2344" s="4">
        <f t="shared" si="640"/>
        <v>2143</v>
      </c>
      <c r="AD2344" s="4">
        <f t="shared" si="638"/>
        <v>2810.442103891894</v>
      </c>
      <c r="AE2344" s="3" t="s">
        <v>1906</v>
      </c>
      <c r="AF2344" s="3">
        <v>2143</v>
      </c>
      <c r="AG2344" s="4">
        <f>AI2344</f>
        <v>2143</v>
      </c>
      <c r="AH2344" s="4">
        <v>11194</v>
      </c>
      <c r="AI2344">
        <f t="shared" si="634"/>
        <v>2143</v>
      </c>
      <c r="AJ2344" t="s">
        <v>1906</v>
      </c>
      <c r="AK2344" s="2">
        <v>10137.040000000001</v>
      </c>
      <c r="AL2344" s="2">
        <f>AN2344</f>
        <v>10137.040000000001</v>
      </c>
      <c r="AM2344" s="4">
        <v>11194</v>
      </c>
      <c r="AN2344">
        <f>INDEX($AJ$2:$AJ$6811,MATCH(AM2344,$A$2:$A$6811,0))</f>
        <v>10137.040000000001</v>
      </c>
      <c r="AP2344">
        <v>0.08</v>
      </c>
      <c r="AQ2344">
        <v>0.08</v>
      </c>
      <c r="AR2344" s="4">
        <v>13</v>
      </c>
      <c r="AS2344" s="4">
        <v>11</v>
      </c>
      <c r="AT2344" s="4">
        <v>2007</v>
      </c>
      <c r="AU2344" s="4">
        <v>13</v>
      </c>
      <c r="AV2344" s="4">
        <v>11</v>
      </c>
      <c r="AW2344" s="4">
        <v>2007</v>
      </c>
      <c r="AX2344" t="str">
        <f t="shared" si="635"/>
        <v>No Delay</v>
      </c>
      <c r="AY2344">
        <f t="shared" si="636"/>
        <v>0</v>
      </c>
    </row>
    <row r="2345" spans="1:51" x14ac:dyDescent="0.2">
      <c r="A2345" s="3">
        <v>85911</v>
      </c>
      <c r="B2345" s="1" t="s">
        <v>50</v>
      </c>
      <c r="C2345" s="1" t="s">
        <v>51</v>
      </c>
      <c r="D2345" s="1" t="s">
        <v>130</v>
      </c>
      <c r="E2345" s="1" t="s">
        <v>101</v>
      </c>
      <c r="F2345" s="1" t="s">
        <v>101</v>
      </c>
      <c r="G2345" s="13" t="s">
        <v>369</v>
      </c>
      <c r="H2345" s="12">
        <v>41243</v>
      </c>
      <c r="I2345" s="12" t="s">
        <v>370</v>
      </c>
      <c r="J2345" s="12">
        <v>41227</v>
      </c>
      <c r="K2345" s="4">
        <v>4296</v>
      </c>
      <c r="L2345" s="1" t="s">
        <v>146</v>
      </c>
      <c r="M2345" s="1" t="s">
        <v>132</v>
      </c>
      <c r="N2345" s="1" t="s">
        <v>275</v>
      </c>
      <c r="O2345" s="1" t="s">
        <v>93</v>
      </c>
      <c r="P2345">
        <v>60</v>
      </c>
      <c r="Q2345">
        <v>24732</v>
      </c>
      <c r="R2345">
        <v>190931.04</v>
      </c>
      <c r="S2345">
        <v>7.72</v>
      </c>
      <c r="T2345">
        <v>0.13</v>
      </c>
      <c r="U2345">
        <f t="shared" si="632"/>
        <v>190931.04</v>
      </c>
      <c r="V2345">
        <f t="shared" si="633"/>
        <v>1483920</v>
      </c>
      <c r="W2345" s="1" t="s">
        <v>179</v>
      </c>
      <c r="X2345" s="1" t="s">
        <v>1236</v>
      </c>
      <c r="Y2345" s="1" t="s">
        <v>156</v>
      </c>
      <c r="Z2345" s="3">
        <v>14703</v>
      </c>
      <c r="AA2345" s="4">
        <f t="shared" si="637"/>
        <v>2143</v>
      </c>
      <c r="AB2345" s="4">
        <f t="shared" si="639"/>
        <v>4959.0227955999999</v>
      </c>
      <c r="AC2345" s="4">
        <f t="shared" si="640"/>
        <v>2143</v>
      </c>
      <c r="AD2345" s="4">
        <f t="shared" si="638"/>
        <v>5379</v>
      </c>
      <c r="AE2345" s="4">
        <v>2143</v>
      </c>
      <c r="AF2345" s="4">
        <v>2143</v>
      </c>
      <c r="AG2345" s="4">
        <f>AE2345</f>
        <v>2143</v>
      </c>
      <c r="AI2345" t="e">
        <f t="shared" si="634"/>
        <v>#N/A</v>
      </c>
      <c r="AJ2345">
        <v>6323.1</v>
      </c>
      <c r="AK2345" s="2">
        <v>6323.1</v>
      </c>
      <c r="AL2345" s="2">
        <f>AJ2345</f>
        <v>6323.1</v>
      </c>
      <c r="AM2345" s="4"/>
      <c r="AN2345" t="e">
        <f>VLOOKUP([1]!Tabelle13[[#This Row],[Vlookup this ID for freight costs]],$AL$2:$AL$6811,2,FALSE)</f>
        <v>#REF!</v>
      </c>
      <c r="AP2345">
        <v>267.69</v>
      </c>
      <c r="AQ2345">
        <v>267.69</v>
      </c>
      <c r="AR2345" s="4">
        <v>30</v>
      </c>
      <c r="AS2345" s="4">
        <v>11</v>
      </c>
      <c r="AT2345" s="4">
        <v>2012</v>
      </c>
      <c r="AU2345" s="4">
        <v>14</v>
      </c>
      <c r="AV2345" s="4">
        <v>11</v>
      </c>
      <c r="AW2345" s="4">
        <v>2012</v>
      </c>
      <c r="AX2345" t="str">
        <f t="shared" si="635"/>
        <v>No Delay</v>
      </c>
      <c r="AY2345">
        <f t="shared" si="636"/>
        <v>0</v>
      </c>
    </row>
    <row r="2346" spans="1:51" x14ac:dyDescent="0.2">
      <c r="A2346" s="3">
        <v>72049</v>
      </c>
      <c r="B2346" s="1" t="s">
        <v>1686</v>
      </c>
      <c r="C2346" s="1" t="s">
        <v>165</v>
      </c>
      <c r="D2346" s="1" t="s">
        <v>52</v>
      </c>
      <c r="E2346" s="1" t="s">
        <v>53</v>
      </c>
      <c r="F2346" s="1" t="s">
        <v>53</v>
      </c>
      <c r="G2346" s="13" t="s">
        <v>1907</v>
      </c>
      <c r="H2346" s="12">
        <v>41102</v>
      </c>
      <c r="I2346" s="12" t="s">
        <v>1907</v>
      </c>
      <c r="J2346" s="12">
        <v>41102</v>
      </c>
      <c r="K2346" s="4">
        <v>4028</v>
      </c>
      <c r="L2346" s="1" t="s">
        <v>146</v>
      </c>
      <c r="M2346" s="1" t="s">
        <v>170</v>
      </c>
      <c r="N2346" s="1" t="s">
        <v>265</v>
      </c>
      <c r="O2346" s="1" t="s">
        <v>93</v>
      </c>
      <c r="P2346">
        <v>60</v>
      </c>
      <c r="Q2346">
        <v>22500</v>
      </c>
      <c r="R2346">
        <v>52875</v>
      </c>
      <c r="S2346">
        <v>2.35</v>
      </c>
      <c r="T2346">
        <v>0.04</v>
      </c>
      <c r="U2346">
        <f t="shared" si="632"/>
        <v>52875</v>
      </c>
      <c r="V2346">
        <f t="shared" si="633"/>
        <v>1350000</v>
      </c>
      <c r="W2346" s="1" t="s">
        <v>155</v>
      </c>
      <c r="X2346" s="1" t="s">
        <v>1236</v>
      </c>
      <c r="Y2346" s="1" t="s">
        <v>156</v>
      </c>
      <c r="Z2346" s="3">
        <v>5457</v>
      </c>
      <c r="AA2346" s="4">
        <f t="shared" si="637"/>
        <v>2145</v>
      </c>
      <c r="AB2346" s="4">
        <f t="shared" si="639"/>
        <v>4714.0657059999994</v>
      </c>
      <c r="AC2346" s="4">
        <f t="shared" si="640"/>
        <v>2145</v>
      </c>
      <c r="AD2346" s="4">
        <f t="shared" si="638"/>
        <v>5698.909090909091</v>
      </c>
      <c r="AE2346" s="4">
        <v>2145</v>
      </c>
      <c r="AF2346" s="4">
        <v>2145</v>
      </c>
      <c r="AG2346" s="4">
        <f>AE2346</f>
        <v>2145</v>
      </c>
      <c r="AI2346" t="e">
        <f t="shared" si="634"/>
        <v>#N/A</v>
      </c>
      <c r="AJ2346">
        <v>8143.97</v>
      </c>
      <c r="AK2346" s="2">
        <v>8143.97</v>
      </c>
      <c r="AL2346" s="2">
        <f>AJ2346</f>
        <v>8143.97</v>
      </c>
      <c r="AM2346" s="4"/>
      <c r="AN2346" t="e">
        <f>VLOOKUP([1]!Tabelle13[[#This Row],[Vlookup this ID for freight costs]],$AL$2:$AL$6811,2,FALSE)</f>
        <v>#REF!</v>
      </c>
      <c r="AP2346">
        <v>74.13</v>
      </c>
      <c r="AQ2346">
        <v>74.13</v>
      </c>
      <c r="AR2346" s="4">
        <v>12</v>
      </c>
      <c r="AS2346" s="4">
        <v>7</v>
      </c>
      <c r="AT2346" s="4">
        <v>2012</v>
      </c>
      <c r="AU2346" s="4">
        <v>12</v>
      </c>
      <c r="AV2346" s="4">
        <v>7</v>
      </c>
      <c r="AW2346" s="4">
        <v>2012</v>
      </c>
      <c r="AX2346" t="str">
        <f t="shared" si="635"/>
        <v>No Delay</v>
      </c>
      <c r="AY2346">
        <f t="shared" si="636"/>
        <v>0</v>
      </c>
    </row>
    <row r="2347" spans="1:51" x14ac:dyDescent="0.2">
      <c r="A2347" s="3">
        <v>82524</v>
      </c>
      <c r="B2347" s="1" t="s">
        <v>215</v>
      </c>
      <c r="C2347" s="1" t="s">
        <v>89</v>
      </c>
      <c r="D2347" s="1" t="s">
        <v>130</v>
      </c>
      <c r="E2347" s="1" t="s">
        <v>101</v>
      </c>
      <c r="F2347" s="1" t="s">
        <v>101</v>
      </c>
      <c r="G2347" s="13" t="s">
        <v>723</v>
      </c>
      <c r="H2347" s="12">
        <v>41257</v>
      </c>
      <c r="I2347" s="12" t="s">
        <v>1081</v>
      </c>
      <c r="J2347" s="12">
        <v>41206</v>
      </c>
      <c r="K2347" s="4">
        <v>4229</v>
      </c>
      <c r="L2347" s="1" t="s">
        <v>146</v>
      </c>
      <c r="M2347" s="1" t="s">
        <v>132</v>
      </c>
      <c r="N2347" s="1" t="s">
        <v>389</v>
      </c>
      <c r="O2347" s="1" t="s">
        <v>93</v>
      </c>
      <c r="P2347">
        <v>30</v>
      </c>
      <c r="Q2347">
        <v>2500</v>
      </c>
      <c r="R2347">
        <v>56250</v>
      </c>
      <c r="S2347">
        <v>22.5</v>
      </c>
      <c r="T2347">
        <v>0.75</v>
      </c>
      <c r="U2347">
        <f t="shared" si="632"/>
        <v>56250</v>
      </c>
      <c r="V2347">
        <f t="shared" si="633"/>
        <v>75000</v>
      </c>
      <c r="W2347" s="1" t="s">
        <v>155</v>
      </c>
      <c r="X2347" s="1" t="s">
        <v>1236</v>
      </c>
      <c r="Y2347" s="1" t="s">
        <v>156</v>
      </c>
      <c r="Z2347" s="3">
        <v>13090</v>
      </c>
      <c r="AA2347" s="4">
        <f t="shared" si="637"/>
        <v>2147</v>
      </c>
      <c r="AB2347" s="4">
        <f t="shared" si="639"/>
        <v>2519.1097060000002</v>
      </c>
      <c r="AC2347" s="4">
        <f t="shared" si="640"/>
        <v>2147</v>
      </c>
      <c r="AD2347" s="4">
        <f t="shared" si="638"/>
        <v>3016.2550885999999</v>
      </c>
      <c r="AE2347" s="4">
        <v>2147</v>
      </c>
      <c r="AF2347" s="4">
        <v>2147</v>
      </c>
      <c r="AG2347" s="4">
        <f>AE2347</f>
        <v>2147</v>
      </c>
      <c r="AI2347" t="e">
        <f t="shared" si="634"/>
        <v>#N/A</v>
      </c>
      <c r="AJ2347">
        <v>8211.0300000000007</v>
      </c>
      <c r="AK2347" s="2">
        <v>8211.0300000000007</v>
      </c>
      <c r="AL2347" s="2">
        <f>AJ2347</f>
        <v>8211.0300000000007</v>
      </c>
      <c r="AM2347" s="4"/>
      <c r="AN2347" t="e">
        <f>VLOOKUP([1]!Tabelle13[[#This Row],[Vlookup this ID for freight costs]],$AL$2:$AL$6811,2,FALSE)</f>
        <v>#REF!</v>
      </c>
      <c r="AP2347">
        <v>78.86</v>
      </c>
      <c r="AQ2347">
        <v>78.86</v>
      </c>
      <c r="AR2347" s="4">
        <v>14</v>
      </c>
      <c r="AS2347" s="4">
        <v>12</v>
      </c>
      <c r="AT2347" s="4">
        <v>2012</v>
      </c>
      <c r="AU2347" s="4">
        <v>24</v>
      </c>
      <c r="AV2347" s="4">
        <v>10</v>
      </c>
      <c r="AW2347" s="4">
        <v>2012</v>
      </c>
      <c r="AX2347" t="str">
        <f t="shared" si="635"/>
        <v>No Delay</v>
      </c>
      <c r="AY2347">
        <f t="shared" si="636"/>
        <v>0</v>
      </c>
    </row>
    <row r="2348" spans="1:51" x14ac:dyDescent="0.2">
      <c r="A2348" s="3">
        <v>84197</v>
      </c>
      <c r="B2348" s="1" t="s">
        <v>215</v>
      </c>
      <c r="C2348" s="1" t="s">
        <v>89</v>
      </c>
      <c r="D2348" s="1" t="s">
        <v>130</v>
      </c>
      <c r="E2348" s="1" t="s">
        <v>101</v>
      </c>
      <c r="F2348" s="1" t="s">
        <v>101</v>
      </c>
      <c r="G2348" s="13" t="s">
        <v>723</v>
      </c>
      <c r="H2348" s="12">
        <v>41257</v>
      </c>
      <c r="I2348" s="12" t="s">
        <v>1081</v>
      </c>
      <c r="J2348" s="12">
        <v>41206</v>
      </c>
      <c r="K2348" s="4">
        <v>4230</v>
      </c>
      <c r="L2348" s="1" t="s">
        <v>146</v>
      </c>
      <c r="M2348" s="1" t="s">
        <v>132</v>
      </c>
      <c r="N2348" s="1" t="s">
        <v>742</v>
      </c>
      <c r="O2348" s="1" t="s">
        <v>93</v>
      </c>
      <c r="P2348">
        <v>240</v>
      </c>
      <c r="Q2348">
        <v>5000</v>
      </c>
      <c r="R2348">
        <v>10500</v>
      </c>
      <c r="S2348">
        <v>2.1</v>
      </c>
      <c r="T2348">
        <v>0.01</v>
      </c>
      <c r="U2348">
        <f t="shared" si="632"/>
        <v>10500</v>
      </c>
      <c r="V2348">
        <f t="shared" si="633"/>
        <v>1200000</v>
      </c>
      <c r="W2348" s="1" t="s">
        <v>155</v>
      </c>
      <c r="X2348" s="1" t="s">
        <v>1236</v>
      </c>
      <c r="Y2348" s="1" t="s">
        <v>156</v>
      </c>
      <c r="Z2348" s="3">
        <v>13090</v>
      </c>
      <c r="AA2348" s="4">
        <f t="shared" si="637"/>
        <v>2147</v>
      </c>
      <c r="AB2348" s="4">
        <f t="shared" si="639"/>
        <v>2793.479206</v>
      </c>
      <c r="AC2348" s="4">
        <f t="shared" si="640"/>
        <v>2147</v>
      </c>
      <c r="AD2348" s="4">
        <f t="shared" si="638"/>
        <v>3737.3055555555557</v>
      </c>
      <c r="AE2348" s="3" t="s">
        <v>1908</v>
      </c>
      <c r="AF2348" s="3">
        <v>2147</v>
      </c>
      <c r="AG2348" s="4">
        <f>AI2348</f>
        <v>2147</v>
      </c>
      <c r="AH2348" s="4">
        <v>82524</v>
      </c>
      <c r="AI2348">
        <f t="shared" si="634"/>
        <v>2147</v>
      </c>
      <c r="AJ2348" t="s">
        <v>1908</v>
      </c>
      <c r="AK2348" s="2">
        <v>8211.0300000000007</v>
      </c>
      <c r="AL2348" s="2">
        <f>AN2348</f>
        <v>8211.0300000000007</v>
      </c>
      <c r="AM2348" s="4">
        <v>82524</v>
      </c>
      <c r="AN2348">
        <f>INDEX($AJ$2:$AJ$6811,MATCH(AM2348,$A$2:$A$6811,0))</f>
        <v>8211.0300000000007</v>
      </c>
      <c r="AP2348">
        <v>14.72</v>
      </c>
      <c r="AQ2348">
        <v>14.72</v>
      </c>
      <c r="AR2348" s="4">
        <v>14</v>
      </c>
      <c r="AS2348" s="4">
        <v>12</v>
      </c>
      <c r="AT2348" s="4">
        <v>2012</v>
      </c>
      <c r="AU2348" s="4">
        <v>24</v>
      </c>
      <c r="AV2348" s="4">
        <v>10</v>
      </c>
      <c r="AW2348" s="4">
        <v>2012</v>
      </c>
      <c r="AX2348" t="str">
        <f t="shared" si="635"/>
        <v>No Delay</v>
      </c>
      <c r="AY2348">
        <f t="shared" si="636"/>
        <v>0</v>
      </c>
    </row>
    <row r="2349" spans="1:51" x14ac:dyDescent="0.2">
      <c r="A2349" s="3">
        <v>82731</v>
      </c>
      <c r="B2349" s="1" t="s">
        <v>140</v>
      </c>
      <c r="C2349" s="1" t="s">
        <v>99</v>
      </c>
      <c r="D2349" s="1" t="s">
        <v>130</v>
      </c>
      <c r="E2349" s="1" t="s">
        <v>101</v>
      </c>
      <c r="F2349" s="1" t="s">
        <v>101</v>
      </c>
      <c r="G2349" s="13" t="s">
        <v>1909</v>
      </c>
      <c r="H2349" s="12">
        <v>41942</v>
      </c>
      <c r="I2349" s="12" t="s">
        <v>407</v>
      </c>
      <c r="J2349" s="12">
        <v>41950</v>
      </c>
      <c r="K2349" s="4">
        <v>6081</v>
      </c>
      <c r="L2349" s="1" t="s">
        <v>146</v>
      </c>
      <c r="M2349" s="1" t="s">
        <v>132</v>
      </c>
      <c r="N2349" s="1" t="s">
        <v>536</v>
      </c>
      <c r="O2349" s="1" t="s">
        <v>93</v>
      </c>
      <c r="P2349">
        <v>60</v>
      </c>
      <c r="Q2349">
        <v>17980</v>
      </c>
      <c r="R2349">
        <v>38657</v>
      </c>
      <c r="S2349">
        <v>2.15</v>
      </c>
      <c r="T2349">
        <v>0.04</v>
      </c>
      <c r="U2349">
        <f t="shared" si="632"/>
        <v>38657</v>
      </c>
      <c r="V2349">
        <f t="shared" si="633"/>
        <v>1078800</v>
      </c>
      <c r="W2349" s="1" t="s">
        <v>204</v>
      </c>
      <c r="X2349" s="1" t="s">
        <v>1236</v>
      </c>
      <c r="Y2349" s="1" t="s">
        <v>205</v>
      </c>
      <c r="Z2349" s="3">
        <v>12547</v>
      </c>
      <c r="AA2349" s="4">
        <f t="shared" si="637"/>
        <v>2152</v>
      </c>
      <c r="AB2349" s="4">
        <f t="shared" si="639"/>
        <v>4218.0056500000001</v>
      </c>
      <c r="AC2349" s="4">
        <f t="shared" si="640"/>
        <v>2152</v>
      </c>
      <c r="AD2349" s="4">
        <f t="shared" si="638"/>
        <v>2152</v>
      </c>
      <c r="AE2349" s="4">
        <v>2152</v>
      </c>
      <c r="AF2349" s="4">
        <v>2152</v>
      </c>
      <c r="AG2349" s="4">
        <f>AE2349</f>
        <v>2152</v>
      </c>
      <c r="AI2349" t="e">
        <f t="shared" si="634"/>
        <v>#N/A</v>
      </c>
      <c r="AJ2349">
        <v>837.59</v>
      </c>
      <c r="AK2349" s="2">
        <v>837.59</v>
      </c>
      <c r="AL2349" s="2">
        <f>AJ2349</f>
        <v>837.59</v>
      </c>
      <c r="AM2349" s="4"/>
      <c r="AN2349" t="e">
        <f>VLOOKUP([1]!Tabelle13[[#This Row],[Vlookup this ID for freight costs]],$AL$2:$AL$6811,2,FALSE)</f>
        <v>#REF!</v>
      </c>
      <c r="AP2349">
        <v>47.82</v>
      </c>
      <c r="AQ2349">
        <v>47.82</v>
      </c>
      <c r="AR2349" s="4">
        <v>30</v>
      </c>
      <c r="AS2349" s="4">
        <v>10</v>
      </c>
      <c r="AT2349" s="4">
        <v>2014</v>
      </c>
      <c r="AU2349" s="4">
        <v>7</v>
      </c>
      <c r="AV2349" s="4">
        <v>11</v>
      </c>
      <c r="AW2349" s="4">
        <v>2014</v>
      </c>
      <c r="AX2349" t="str">
        <f t="shared" si="635"/>
        <v>Delay</v>
      </c>
      <c r="AY2349">
        <f t="shared" si="636"/>
        <v>8</v>
      </c>
    </row>
    <row r="2350" spans="1:51" x14ac:dyDescent="0.2">
      <c r="A2350" s="3">
        <v>82291</v>
      </c>
      <c r="B2350" s="1" t="s">
        <v>50</v>
      </c>
      <c r="C2350" s="1" t="s">
        <v>51</v>
      </c>
      <c r="D2350" s="1" t="s">
        <v>130</v>
      </c>
      <c r="E2350" s="1" t="s">
        <v>53</v>
      </c>
      <c r="F2350" s="1" t="s">
        <v>53</v>
      </c>
      <c r="G2350" s="13" t="s">
        <v>947</v>
      </c>
      <c r="H2350" s="12">
        <v>40282</v>
      </c>
      <c r="I2350" s="12" t="s">
        <v>947</v>
      </c>
      <c r="J2350" s="12">
        <v>40282</v>
      </c>
      <c r="K2350" s="4">
        <v>2354</v>
      </c>
      <c r="L2350" s="1" t="s">
        <v>146</v>
      </c>
      <c r="M2350" s="1" t="s">
        <v>132</v>
      </c>
      <c r="N2350" s="1" t="s">
        <v>167</v>
      </c>
      <c r="O2350" s="1" t="s">
        <v>93</v>
      </c>
      <c r="P2350">
        <v>30</v>
      </c>
      <c r="Q2350">
        <v>10000</v>
      </c>
      <c r="R2350">
        <v>57800</v>
      </c>
      <c r="S2350">
        <v>5.78</v>
      </c>
      <c r="T2350">
        <v>0.19</v>
      </c>
      <c r="U2350">
        <f t="shared" si="632"/>
        <v>57800</v>
      </c>
      <c r="V2350">
        <f t="shared" si="633"/>
        <v>300000</v>
      </c>
      <c r="W2350" s="1" t="s">
        <v>155</v>
      </c>
      <c r="X2350" s="1" t="s">
        <v>1236</v>
      </c>
      <c r="Y2350" s="1" t="s">
        <v>156</v>
      </c>
      <c r="Z2350" s="3">
        <v>6318</v>
      </c>
      <c r="AA2350" s="4">
        <f t="shared" si="637"/>
        <v>2156</v>
      </c>
      <c r="AB2350" s="4">
        <f t="shared" si="639"/>
        <v>3342.218206</v>
      </c>
      <c r="AC2350" s="4">
        <f t="shared" si="640"/>
        <v>2156</v>
      </c>
      <c r="AD2350" s="4">
        <f t="shared" si="638"/>
        <v>2609.2959257333337</v>
      </c>
      <c r="AE2350" s="4">
        <v>2156</v>
      </c>
      <c r="AF2350" s="4">
        <v>2156</v>
      </c>
      <c r="AG2350" s="4">
        <f>AE2350</f>
        <v>2156</v>
      </c>
      <c r="AI2350" t="e">
        <f t="shared" si="634"/>
        <v>#N/A</v>
      </c>
      <c r="AJ2350">
        <v>3423.25</v>
      </c>
      <c r="AK2350" s="2">
        <v>3423.25</v>
      </c>
      <c r="AL2350" s="2">
        <f>AJ2350</f>
        <v>3423.25</v>
      </c>
      <c r="AM2350" s="4"/>
      <c r="AN2350" t="e">
        <f>VLOOKUP([1]!Tabelle13[[#This Row],[Vlookup this ID for freight costs]],$AL$2:$AL$6811,2,FALSE)</f>
        <v>#REF!</v>
      </c>
      <c r="AP2350">
        <v>113.29</v>
      </c>
      <c r="AQ2350">
        <v>113.29</v>
      </c>
      <c r="AR2350" s="4">
        <v>14</v>
      </c>
      <c r="AS2350" s="4">
        <v>4</v>
      </c>
      <c r="AT2350" s="4">
        <v>2010</v>
      </c>
      <c r="AU2350" s="4">
        <v>14</v>
      </c>
      <c r="AV2350" s="4">
        <v>4</v>
      </c>
      <c r="AW2350" s="4">
        <v>2010</v>
      </c>
      <c r="AX2350" t="str">
        <f t="shared" si="635"/>
        <v>No Delay</v>
      </c>
      <c r="AY2350">
        <f t="shared" si="636"/>
        <v>0</v>
      </c>
    </row>
    <row r="2351" spans="1:51" x14ac:dyDescent="0.2">
      <c r="A2351" s="3">
        <v>82292</v>
      </c>
      <c r="B2351" s="1" t="s">
        <v>50</v>
      </c>
      <c r="C2351" s="1" t="s">
        <v>51</v>
      </c>
      <c r="D2351" s="1" t="s">
        <v>130</v>
      </c>
      <c r="E2351" s="1" t="s">
        <v>53</v>
      </c>
      <c r="F2351" s="1" t="s">
        <v>53</v>
      </c>
      <c r="G2351" s="13" t="s">
        <v>947</v>
      </c>
      <c r="H2351" s="12">
        <v>40282</v>
      </c>
      <c r="I2351" s="12" t="s">
        <v>947</v>
      </c>
      <c r="J2351" s="12">
        <v>40282</v>
      </c>
      <c r="K2351" s="4">
        <v>2355</v>
      </c>
      <c r="L2351" s="1" t="s">
        <v>146</v>
      </c>
      <c r="M2351" s="1" t="s">
        <v>132</v>
      </c>
      <c r="N2351" s="1" t="s">
        <v>171</v>
      </c>
      <c r="O2351" s="1" t="s">
        <v>93</v>
      </c>
      <c r="P2351">
        <v>60</v>
      </c>
      <c r="Q2351">
        <v>1939</v>
      </c>
      <c r="R2351">
        <v>4731.16</v>
      </c>
      <c r="S2351">
        <v>2.44</v>
      </c>
      <c r="T2351">
        <v>0.04</v>
      </c>
      <c r="U2351">
        <f t="shared" si="632"/>
        <v>4731.16</v>
      </c>
      <c r="V2351">
        <f t="shared" si="633"/>
        <v>116340</v>
      </c>
      <c r="W2351" s="1" t="s">
        <v>155</v>
      </c>
      <c r="X2351" s="1" t="s">
        <v>1236</v>
      </c>
      <c r="Y2351" s="1" t="s">
        <v>156</v>
      </c>
      <c r="Z2351" s="3">
        <v>6318</v>
      </c>
      <c r="AA2351" s="4">
        <f t="shared" si="637"/>
        <v>2156</v>
      </c>
      <c r="AB2351" s="4">
        <f t="shared" si="639"/>
        <v>2457.5411902000001</v>
      </c>
      <c r="AC2351" s="4">
        <f t="shared" si="640"/>
        <v>2156</v>
      </c>
      <c r="AD2351" s="4">
        <f t="shared" si="638"/>
        <v>2156</v>
      </c>
      <c r="AE2351" s="3" t="s">
        <v>1910</v>
      </c>
      <c r="AF2351" s="3">
        <v>2156</v>
      </c>
      <c r="AG2351" s="4">
        <f>AI2351</f>
        <v>2156</v>
      </c>
      <c r="AH2351" s="4">
        <v>82291</v>
      </c>
      <c r="AI2351">
        <f t="shared" si="634"/>
        <v>2156</v>
      </c>
      <c r="AJ2351" t="s">
        <v>1910</v>
      </c>
      <c r="AK2351" s="2">
        <v>3423.25</v>
      </c>
      <c r="AL2351" s="2">
        <f>AN2351</f>
        <v>3423.25</v>
      </c>
      <c r="AM2351" s="4">
        <v>82291</v>
      </c>
      <c r="AN2351">
        <f>INDEX($AJ$2:$AJ$6811,MATCH(AM2351,$A$2:$A$6811,0))</f>
        <v>3423.25</v>
      </c>
      <c r="AP2351">
        <v>9.27</v>
      </c>
      <c r="AQ2351">
        <v>9.27</v>
      </c>
      <c r="AR2351" s="4">
        <v>14</v>
      </c>
      <c r="AS2351" s="4">
        <v>4</v>
      </c>
      <c r="AT2351" s="4">
        <v>2010</v>
      </c>
      <c r="AU2351" s="4">
        <v>14</v>
      </c>
      <c r="AV2351" s="4">
        <v>4</v>
      </c>
      <c r="AW2351" s="4">
        <v>2010</v>
      </c>
      <c r="AX2351" t="str">
        <f t="shared" si="635"/>
        <v>No Delay</v>
      </c>
      <c r="AY2351">
        <f t="shared" si="636"/>
        <v>0</v>
      </c>
    </row>
    <row r="2352" spans="1:51" x14ac:dyDescent="0.2">
      <c r="A2352" s="3">
        <v>85650</v>
      </c>
      <c r="B2352" s="1" t="s">
        <v>50</v>
      </c>
      <c r="C2352" s="1" t="s">
        <v>51</v>
      </c>
      <c r="D2352" s="1" t="s">
        <v>130</v>
      </c>
      <c r="E2352" s="1" t="s">
        <v>53</v>
      </c>
      <c r="F2352" s="1" t="s">
        <v>53</v>
      </c>
      <c r="G2352" s="13" t="s">
        <v>947</v>
      </c>
      <c r="H2352" s="12">
        <v>40282</v>
      </c>
      <c r="I2352" s="12" t="s">
        <v>947</v>
      </c>
      <c r="J2352" s="12">
        <v>40282</v>
      </c>
      <c r="K2352" s="4">
        <v>2358</v>
      </c>
      <c r="L2352" s="1" t="s">
        <v>146</v>
      </c>
      <c r="M2352" s="1" t="s">
        <v>132</v>
      </c>
      <c r="N2352" s="1" t="s">
        <v>154</v>
      </c>
      <c r="O2352" s="1" t="s">
        <v>93</v>
      </c>
      <c r="P2352">
        <v>60</v>
      </c>
      <c r="Q2352">
        <v>69685</v>
      </c>
      <c r="R2352">
        <v>781865.7</v>
      </c>
      <c r="S2352">
        <v>11.22</v>
      </c>
      <c r="T2352">
        <v>0.19</v>
      </c>
      <c r="U2352">
        <f t="shared" si="632"/>
        <v>781865.70000000007</v>
      </c>
      <c r="V2352">
        <f t="shared" si="633"/>
        <v>4181100</v>
      </c>
      <c r="W2352" s="1" t="s">
        <v>160</v>
      </c>
      <c r="X2352" s="1" t="s">
        <v>1236</v>
      </c>
      <c r="Y2352" s="1" t="s">
        <v>161</v>
      </c>
      <c r="Z2352" s="3">
        <v>6136</v>
      </c>
      <c r="AA2352" s="4">
        <f t="shared" si="637"/>
        <v>2156</v>
      </c>
      <c r="AB2352" s="4">
        <f t="shared" si="639"/>
        <v>9892.5156490000008</v>
      </c>
      <c r="AC2352" s="4">
        <f t="shared" si="640"/>
        <v>2156</v>
      </c>
      <c r="AD2352" s="4">
        <f t="shared" si="638"/>
        <v>4477</v>
      </c>
      <c r="AE2352" s="3" t="s">
        <v>1910</v>
      </c>
      <c r="AF2352" s="3">
        <v>2156</v>
      </c>
      <c r="AG2352" s="4">
        <f>AI2352</f>
        <v>2156</v>
      </c>
      <c r="AH2352" s="4">
        <v>82291</v>
      </c>
      <c r="AI2352">
        <f t="shared" si="634"/>
        <v>2156</v>
      </c>
      <c r="AJ2352" t="s">
        <v>1910</v>
      </c>
      <c r="AK2352" s="2">
        <v>3423.25</v>
      </c>
      <c r="AL2352" s="2">
        <f>AN2352</f>
        <v>3423.25</v>
      </c>
      <c r="AM2352" s="4">
        <v>82291</v>
      </c>
      <c r="AN2352">
        <f>INDEX($AJ$2:$AJ$6811,MATCH(AM2352,$A$2:$A$6811,0))</f>
        <v>3423.25</v>
      </c>
      <c r="AP2352">
        <v>1532.46</v>
      </c>
      <c r="AQ2352">
        <v>1532.46</v>
      </c>
      <c r="AR2352" s="4">
        <v>14</v>
      </c>
      <c r="AS2352" s="4">
        <v>4</v>
      </c>
      <c r="AT2352" s="4">
        <v>2010</v>
      </c>
      <c r="AU2352" s="4">
        <v>14</v>
      </c>
      <c r="AV2352" s="4">
        <v>4</v>
      </c>
      <c r="AW2352" s="4">
        <v>2010</v>
      </c>
      <c r="AX2352" t="str">
        <f t="shared" si="635"/>
        <v>No Delay</v>
      </c>
      <c r="AY2352">
        <f t="shared" si="636"/>
        <v>0</v>
      </c>
    </row>
    <row r="2353" spans="1:51" x14ac:dyDescent="0.2">
      <c r="A2353" s="3">
        <v>85110</v>
      </c>
      <c r="B2353" s="1" t="s">
        <v>175</v>
      </c>
      <c r="C2353" s="1" t="s">
        <v>165</v>
      </c>
      <c r="D2353" s="1" t="s">
        <v>130</v>
      </c>
      <c r="E2353" s="1" t="s">
        <v>53</v>
      </c>
      <c r="F2353" s="1" t="s">
        <v>53</v>
      </c>
      <c r="G2353" s="13" t="s">
        <v>1061</v>
      </c>
      <c r="H2353" s="12">
        <v>40301</v>
      </c>
      <c r="I2353" s="12" t="s">
        <v>1061</v>
      </c>
      <c r="J2353" s="12">
        <v>40301</v>
      </c>
      <c r="K2353" s="4">
        <v>2386</v>
      </c>
      <c r="L2353" s="1" t="s">
        <v>146</v>
      </c>
      <c r="M2353" s="1" t="s">
        <v>132</v>
      </c>
      <c r="N2353" s="1" t="s">
        <v>154</v>
      </c>
      <c r="O2353" s="1" t="s">
        <v>93</v>
      </c>
      <c r="P2353">
        <v>60</v>
      </c>
      <c r="Q2353">
        <v>17000</v>
      </c>
      <c r="R2353">
        <v>190740</v>
      </c>
      <c r="S2353">
        <v>11.22</v>
      </c>
      <c r="T2353">
        <v>0.19</v>
      </c>
      <c r="U2353">
        <f t="shared" si="632"/>
        <v>190740</v>
      </c>
      <c r="V2353">
        <f t="shared" si="633"/>
        <v>1020000</v>
      </c>
      <c r="W2353" s="1" t="s">
        <v>160</v>
      </c>
      <c r="X2353" s="1" t="s">
        <v>1236</v>
      </c>
      <c r="Y2353" s="1" t="s">
        <v>161</v>
      </c>
      <c r="Z2353" s="3">
        <v>5149</v>
      </c>
      <c r="AA2353" s="4">
        <f t="shared" si="637"/>
        <v>2156</v>
      </c>
      <c r="AB2353" s="4">
        <f t="shared" si="639"/>
        <v>4110.4528060000002</v>
      </c>
      <c r="AC2353" s="4">
        <f t="shared" si="640"/>
        <v>2156</v>
      </c>
      <c r="AD2353" s="4">
        <f t="shared" si="638"/>
        <v>2057.4</v>
      </c>
      <c r="AE2353" s="4">
        <v>2156</v>
      </c>
      <c r="AF2353" s="4">
        <v>2156</v>
      </c>
      <c r="AG2353" s="4">
        <f t="shared" ref="AG2353:AG2365" si="641">AE2353</f>
        <v>2156</v>
      </c>
      <c r="AI2353" t="e">
        <f t="shared" si="634"/>
        <v>#N/A</v>
      </c>
      <c r="AJ2353">
        <v>14467.75</v>
      </c>
      <c r="AK2353" s="2">
        <v>14467.75</v>
      </c>
      <c r="AL2353" s="2">
        <f t="shared" ref="AL2353:AL2365" si="642">AJ2353</f>
        <v>14467.75</v>
      </c>
      <c r="AM2353" s="4"/>
      <c r="AN2353" t="e">
        <f>VLOOKUP([1]!Tabelle13[[#This Row],[Vlookup this ID for freight costs]],$AL$2:$AL$6811,2,FALSE)</f>
        <v>#REF!</v>
      </c>
      <c r="AP2353">
        <v>411.24</v>
      </c>
      <c r="AQ2353">
        <v>411.24</v>
      </c>
      <c r="AR2353" s="4">
        <v>3</v>
      </c>
      <c r="AS2353" s="4">
        <v>5</v>
      </c>
      <c r="AT2353" s="4">
        <v>2010</v>
      </c>
      <c r="AU2353" s="4">
        <v>3</v>
      </c>
      <c r="AV2353" s="4">
        <v>5</v>
      </c>
      <c r="AW2353" s="4">
        <v>2010</v>
      </c>
      <c r="AX2353" t="str">
        <f t="shared" si="635"/>
        <v>No Delay</v>
      </c>
      <c r="AY2353">
        <f t="shared" si="636"/>
        <v>0</v>
      </c>
    </row>
    <row r="2354" spans="1:51" x14ac:dyDescent="0.2">
      <c r="A2354" s="3">
        <v>82970</v>
      </c>
      <c r="B2354" s="1" t="s">
        <v>50</v>
      </c>
      <c r="C2354" s="1" t="s">
        <v>51</v>
      </c>
      <c r="D2354" s="1" t="s">
        <v>130</v>
      </c>
      <c r="E2354" s="1" t="s">
        <v>101</v>
      </c>
      <c r="F2354" s="1" t="s">
        <v>101</v>
      </c>
      <c r="G2354" s="13" t="s">
        <v>1238</v>
      </c>
      <c r="H2354" s="12">
        <v>40767</v>
      </c>
      <c r="I2354" s="12" t="s">
        <v>953</v>
      </c>
      <c r="J2354" s="12">
        <v>40801</v>
      </c>
      <c r="K2354" s="4">
        <v>3444</v>
      </c>
      <c r="L2354" s="1" t="s">
        <v>146</v>
      </c>
      <c r="M2354" s="1" t="s">
        <v>132</v>
      </c>
      <c r="N2354" s="1" t="s">
        <v>742</v>
      </c>
      <c r="O2354" s="1" t="s">
        <v>93</v>
      </c>
      <c r="P2354">
        <v>240</v>
      </c>
      <c r="Q2354">
        <v>5625</v>
      </c>
      <c r="R2354">
        <v>11362.5</v>
      </c>
      <c r="S2354">
        <v>2.02</v>
      </c>
      <c r="T2354">
        <v>0.01</v>
      </c>
      <c r="U2354">
        <f t="shared" si="632"/>
        <v>11362.5</v>
      </c>
      <c r="V2354">
        <f t="shared" si="633"/>
        <v>1350000</v>
      </c>
      <c r="W2354" s="1" t="s">
        <v>155</v>
      </c>
      <c r="X2354" s="1" t="s">
        <v>1236</v>
      </c>
      <c r="Y2354" s="1" t="s">
        <v>156</v>
      </c>
      <c r="Z2354" s="3">
        <v>14703</v>
      </c>
      <c r="AA2354" s="4">
        <f t="shared" si="637"/>
        <v>2157</v>
      </c>
      <c r="AB2354" s="4">
        <f t="shared" si="639"/>
        <v>2862.0715810000002</v>
      </c>
      <c r="AC2354" s="4">
        <f t="shared" si="640"/>
        <v>2157</v>
      </c>
      <c r="AD2354" s="4">
        <f t="shared" si="638"/>
        <v>5698.909090909091</v>
      </c>
      <c r="AE2354" s="4">
        <v>2157</v>
      </c>
      <c r="AF2354" s="4">
        <v>2157</v>
      </c>
      <c r="AG2354" s="4">
        <f t="shared" si="641"/>
        <v>2157</v>
      </c>
      <c r="AI2354" t="e">
        <f t="shared" si="634"/>
        <v>#N/A</v>
      </c>
      <c r="AJ2354">
        <v>2166.21</v>
      </c>
      <c r="AK2354" s="2">
        <v>2166.21</v>
      </c>
      <c r="AL2354" s="2">
        <f t="shared" si="642"/>
        <v>2166.21</v>
      </c>
      <c r="AM2354" s="4"/>
      <c r="AN2354" t="e">
        <f>VLOOKUP([1]!Tabelle13[[#This Row],[Vlookup this ID for freight costs]],$AL$2:$AL$6811,2,FALSE)</f>
        <v>#REF!</v>
      </c>
      <c r="AP2354">
        <v>18.75</v>
      </c>
      <c r="AQ2354">
        <v>18.75</v>
      </c>
      <c r="AR2354" s="4">
        <v>12</v>
      </c>
      <c r="AS2354" s="4">
        <v>8</v>
      </c>
      <c r="AT2354" s="4">
        <v>2011</v>
      </c>
      <c r="AU2354" s="4">
        <v>15</v>
      </c>
      <c r="AV2354" s="4">
        <v>9</v>
      </c>
      <c r="AW2354" s="4">
        <v>2011</v>
      </c>
      <c r="AX2354" t="str">
        <f t="shared" si="635"/>
        <v>Delay</v>
      </c>
      <c r="AY2354">
        <f t="shared" si="636"/>
        <v>34</v>
      </c>
    </row>
    <row r="2355" spans="1:51" x14ac:dyDescent="0.2">
      <c r="A2355" s="3">
        <v>85183</v>
      </c>
      <c r="B2355" s="1" t="s">
        <v>151</v>
      </c>
      <c r="C2355" s="1" t="s">
        <v>65</v>
      </c>
      <c r="D2355" s="1" t="s">
        <v>130</v>
      </c>
      <c r="E2355" s="1" t="s">
        <v>152</v>
      </c>
      <c r="F2355" s="1" t="s">
        <v>152</v>
      </c>
      <c r="G2355" s="13" t="s">
        <v>752</v>
      </c>
      <c r="H2355" s="12">
        <v>40632</v>
      </c>
      <c r="I2355" s="12" t="s">
        <v>301</v>
      </c>
      <c r="J2355" s="12">
        <v>40674</v>
      </c>
      <c r="K2355" s="4">
        <v>3179</v>
      </c>
      <c r="L2355" s="1" t="s">
        <v>146</v>
      </c>
      <c r="M2355" s="1" t="s">
        <v>132</v>
      </c>
      <c r="N2355" s="1" t="s">
        <v>292</v>
      </c>
      <c r="O2355" s="1" t="s">
        <v>93</v>
      </c>
      <c r="P2355">
        <v>30</v>
      </c>
      <c r="Q2355">
        <v>19836</v>
      </c>
      <c r="R2355">
        <v>395133.12</v>
      </c>
      <c r="S2355">
        <v>19.920000000000002</v>
      </c>
      <c r="T2355">
        <v>0.66</v>
      </c>
      <c r="U2355">
        <f t="shared" si="632"/>
        <v>395133.12000000005</v>
      </c>
      <c r="V2355">
        <f t="shared" si="633"/>
        <v>595080</v>
      </c>
      <c r="W2355" s="1" t="s">
        <v>160</v>
      </c>
      <c r="X2355" s="1" t="s">
        <v>1236</v>
      </c>
      <c r="Y2355" s="1" t="s">
        <v>161</v>
      </c>
      <c r="Z2355" s="3">
        <v>7348</v>
      </c>
      <c r="AA2355" s="4">
        <f t="shared" si="637"/>
        <v>2164</v>
      </c>
      <c r="AB2355" s="4">
        <f t="shared" si="639"/>
        <v>4421.6975667999995</v>
      </c>
      <c r="AC2355" s="4">
        <f t="shared" si="640"/>
        <v>2164</v>
      </c>
      <c r="AD2355" s="4">
        <f t="shared" si="638"/>
        <v>2164</v>
      </c>
      <c r="AE2355" s="4">
        <v>2164</v>
      </c>
      <c r="AF2355" s="4">
        <v>2164</v>
      </c>
      <c r="AG2355" s="4">
        <f t="shared" si="641"/>
        <v>2164</v>
      </c>
      <c r="AI2355" t="e">
        <f t="shared" si="634"/>
        <v>#N/A</v>
      </c>
      <c r="AJ2355">
        <v>12601.06</v>
      </c>
      <c r="AK2355" s="2">
        <v>12601.06</v>
      </c>
      <c r="AL2355" s="2">
        <f t="shared" si="642"/>
        <v>12601.06</v>
      </c>
      <c r="AM2355" s="4"/>
      <c r="AN2355" t="e">
        <f>VLOOKUP([1]!Tabelle13[[#This Row],[Vlookup this ID for freight costs]],$AL$2:$AL$6811,2,FALSE)</f>
        <v>#REF!</v>
      </c>
      <c r="AP2355">
        <v>851.91</v>
      </c>
      <c r="AQ2355">
        <v>851.91</v>
      </c>
      <c r="AR2355" s="4">
        <v>30</v>
      </c>
      <c r="AS2355" s="4">
        <v>4</v>
      </c>
      <c r="AT2355" s="4">
        <v>2011</v>
      </c>
      <c r="AU2355" s="4">
        <v>11</v>
      </c>
      <c r="AV2355" s="4">
        <v>5</v>
      </c>
      <c r="AW2355" s="4">
        <v>2011</v>
      </c>
      <c r="AX2355" t="str">
        <f t="shared" si="635"/>
        <v>Delay</v>
      </c>
      <c r="AY2355">
        <f t="shared" si="636"/>
        <v>42</v>
      </c>
    </row>
    <row r="2356" spans="1:51" x14ac:dyDescent="0.2">
      <c r="A2356" s="3">
        <v>81018</v>
      </c>
      <c r="B2356" s="1" t="s">
        <v>368</v>
      </c>
      <c r="C2356" s="1" t="s">
        <v>73</v>
      </c>
      <c r="D2356" s="1" t="s">
        <v>266</v>
      </c>
      <c r="E2356" s="1" t="s">
        <v>53</v>
      </c>
      <c r="F2356" s="1" t="s">
        <v>53</v>
      </c>
      <c r="G2356" s="13" t="s">
        <v>1911</v>
      </c>
      <c r="H2356" s="12">
        <v>41444</v>
      </c>
      <c r="I2356" s="12" t="s">
        <v>1911</v>
      </c>
      <c r="J2356" s="12">
        <v>41444</v>
      </c>
      <c r="K2356" s="4">
        <v>4776</v>
      </c>
      <c r="L2356" s="1" t="s">
        <v>146</v>
      </c>
      <c r="M2356" s="1" t="s">
        <v>423</v>
      </c>
      <c r="N2356" s="1" t="s">
        <v>550</v>
      </c>
      <c r="O2356" s="1" t="s">
        <v>551</v>
      </c>
      <c r="P2356">
        <v>300</v>
      </c>
      <c r="Q2356">
        <v>2346</v>
      </c>
      <c r="R2356">
        <v>72303.72</v>
      </c>
      <c r="S2356">
        <v>30.82</v>
      </c>
      <c r="T2356">
        <v>0.1</v>
      </c>
      <c r="U2356">
        <f t="shared" si="632"/>
        <v>72303.72</v>
      </c>
      <c r="V2356">
        <f t="shared" si="633"/>
        <v>703800</v>
      </c>
      <c r="W2356" s="1" t="s">
        <v>552</v>
      </c>
      <c r="X2356" s="1" t="s">
        <v>361</v>
      </c>
      <c r="Y2356" s="1" t="s">
        <v>361</v>
      </c>
      <c r="Z2356" s="3">
        <v>8447</v>
      </c>
      <c r="AA2356" s="4">
        <f t="shared" si="637"/>
        <v>2172</v>
      </c>
      <c r="AB2356" s="4">
        <f t="shared" si="639"/>
        <v>2502.2085447999998</v>
      </c>
      <c r="AC2356" s="4">
        <f t="shared" si="640"/>
        <v>2172</v>
      </c>
      <c r="AD2356" s="4">
        <f t="shared" si="638"/>
        <v>2172</v>
      </c>
      <c r="AE2356" s="4">
        <v>2172</v>
      </c>
      <c r="AF2356" s="4">
        <v>2172</v>
      </c>
      <c r="AG2356" s="4">
        <f t="shared" si="641"/>
        <v>2172</v>
      </c>
      <c r="AI2356" t="e">
        <f t="shared" si="634"/>
        <v>#N/A</v>
      </c>
      <c r="AJ2356">
        <v>31073.95</v>
      </c>
      <c r="AK2356" s="2">
        <v>31073.95</v>
      </c>
      <c r="AL2356" s="2">
        <f t="shared" si="642"/>
        <v>31073.95</v>
      </c>
      <c r="AM2356" s="4"/>
      <c r="AN2356" t="e">
        <f>VLOOKUP([1]!Tabelle13[[#This Row],[Vlookup this ID for freight costs]],$AL$2:$AL$6811,2,FALSE)</f>
        <v>#REF!</v>
      </c>
      <c r="AP2356">
        <v>101.37</v>
      </c>
      <c r="AQ2356">
        <v>101.37</v>
      </c>
      <c r="AR2356" s="4">
        <v>19</v>
      </c>
      <c r="AS2356" s="4">
        <v>6</v>
      </c>
      <c r="AT2356" s="4">
        <v>2013</v>
      </c>
      <c r="AU2356" s="4">
        <v>19</v>
      </c>
      <c r="AV2356" s="4">
        <v>6</v>
      </c>
      <c r="AW2356" s="4">
        <v>2013</v>
      </c>
      <c r="AX2356" t="str">
        <f t="shared" si="635"/>
        <v>No Delay</v>
      </c>
      <c r="AY2356">
        <f t="shared" si="636"/>
        <v>0</v>
      </c>
    </row>
    <row r="2357" spans="1:51" x14ac:dyDescent="0.2">
      <c r="A2357" s="3">
        <v>11877</v>
      </c>
      <c r="B2357" s="1" t="s">
        <v>1727</v>
      </c>
      <c r="C2357" s="1" t="s">
        <v>65</v>
      </c>
      <c r="D2357" s="1" t="s">
        <v>130</v>
      </c>
      <c r="E2357" s="1" t="s">
        <v>53</v>
      </c>
      <c r="F2357" s="1" t="s">
        <v>53</v>
      </c>
      <c r="G2357" s="13" t="s">
        <v>1326</v>
      </c>
      <c r="H2357" s="12">
        <v>39626</v>
      </c>
      <c r="I2357" s="12" t="s">
        <v>1326</v>
      </c>
      <c r="J2357" s="12">
        <v>39626</v>
      </c>
      <c r="K2357" s="4">
        <v>913</v>
      </c>
      <c r="L2357" s="1" t="s">
        <v>146</v>
      </c>
      <c r="M2357" s="1" t="s">
        <v>132</v>
      </c>
      <c r="N2357" s="1" t="s">
        <v>167</v>
      </c>
      <c r="O2357" s="1" t="s">
        <v>93</v>
      </c>
      <c r="P2357">
        <v>30</v>
      </c>
      <c r="Q2357">
        <v>25000</v>
      </c>
      <c r="R2357">
        <v>300250</v>
      </c>
      <c r="S2357">
        <v>12.01</v>
      </c>
      <c r="T2357">
        <v>0.4</v>
      </c>
      <c r="U2357">
        <f t="shared" si="632"/>
        <v>300250</v>
      </c>
      <c r="V2357">
        <f t="shared" si="633"/>
        <v>750000</v>
      </c>
      <c r="W2357" s="1" t="s">
        <v>155</v>
      </c>
      <c r="X2357" s="1" t="s">
        <v>1236</v>
      </c>
      <c r="Y2357" s="1" t="s">
        <v>156</v>
      </c>
      <c r="Z2357" s="3">
        <v>7726</v>
      </c>
      <c r="AA2357" s="4">
        <f t="shared" si="637"/>
        <v>2173</v>
      </c>
      <c r="AB2357" s="4">
        <f t="shared" si="639"/>
        <v>4988.4352060000001</v>
      </c>
      <c r="AC2357" s="4">
        <f t="shared" si="640"/>
        <v>2173</v>
      </c>
      <c r="AD2357" s="4">
        <f t="shared" si="638"/>
        <v>3323.3333333333335</v>
      </c>
      <c r="AE2357" s="4">
        <v>2173</v>
      </c>
      <c r="AF2357" s="4">
        <v>2173</v>
      </c>
      <c r="AG2357" s="4">
        <f t="shared" si="641"/>
        <v>2173</v>
      </c>
      <c r="AH2357" s="4">
        <v>83032</v>
      </c>
      <c r="AI2357">
        <f t="shared" si="634"/>
        <v>14314</v>
      </c>
      <c r="AJ2357">
        <v>9906.6299999999992</v>
      </c>
      <c r="AK2357" s="2">
        <v>9906.6299999999992</v>
      </c>
      <c r="AL2357" s="2">
        <f t="shared" si="642"/>
        <v>9906.6299999999992</v>
      </c>
      <c r="AM2357" s="4"/>
      <c r="AN2357" t="e">
        <f>VLOOKUP([1]!Tabelle13[[#This Row],[Vlookup this ID for freight costs]],$AL$2:$AL$6811,2,FALSE)</f>
        <v>#REF!</v>
      </c>
      <c r="AP2357">
        <v>480.4</v>
      </c>
      <c r="AQ2357">
        <v>480.4</v>
      </c>
      <c r="AR2357" s="4">
        <v>27</v>
      </c>
      <c r="AS2357" s="4">
        <v>6</v>
      </c>
      <c r="AT2357" s="4">
        <v>2008</v>
      </c>
      <c r="AU2357" s="4">
        <v>27</v>
      </c>
      <c r="AV2357" s="4">
        <v>6</v>
      </c>
      <c r="AW2357" s="4">
        <v>2008</v>
      </c>
      <c r="AX2357" t="str">
        <f t="shared" si="635"/>
        <v>No Delay</v>
      </c>
      <c r="AY2357">
        <f t="shared" si="636"/>
        <v>0</v>
      </c>
    </row>
    <row r="2358" spans="1:51" x14ac:dyDescent="0.2">
      <c r="A2358" s="3">
        <v>11107</v>
      </c>
      <c r="B2358" s="1" t="s">
        <v>133</v>
      </c>
      <c r="C2358" s="1" t="s">
        <v>51</v>
      </c>
      <c r="D2358" s="1" t="s">
        <v>130</v>
      </c>
      <c r="E2358" s="1" t="s">
        <v>53</v>
      </c>
      <c r="F2358" s="1" t="s">
        <v>53</v>
      </c>
      <c r="G2358" s="13" t="s">
        <v>969</v>
      </c>
      <c r="H2358" s="12">
        <v>39234</v>
      </c>
      <c r="I2358" s="12" t="s">
        <v>969</v>
      </c>
      <c r="J2358" s="12">
        <v>39234</v>
      </c>
      <c r="K2358" s="4">
        <v>171</v>
      </c>
      <c r="L2358" s="1" t="s">
        <v>146</v>
      </c>
      <c r="M2358" s="1" t="s">
        <v>132</v>
      </c>
      <c r="N2358" s="1" t="s">
        <v>167</v>
      </c>
      <c r="O2358" s="1" t="s">
        <v>93</v>
      </c>
      <c r="P2358">
        <v>30</v>
      </c>
      <c r="Q2358">
        <v>25003</v>
      </c>
      <c r="R2358">
        <v>418800.25</v>
      </c>
      <c r="S2358">
        <v>16.75</v>
      </c>
      <c r="T2358">
        <v>0.56000000000000005</v>
      </c>
      <c r="U2358">
        <f t="shared" si="632"/>
        <v>418800.25</v>
      </c>
      <c r="V2358">
        <f t="shared" si="633"/>
        <v>750090</v>
      </c>
      <c r="W2358" s="1" t="s">
        <v>155</v>
      </c>
      <c r="X2358" s="1" t="s">
        <v>1236</v>
      </c>
      <c r="Y2358" s="1" t="s">
        <v>156</v>
      </c>
      <c r="Z2358" s="3">
        <v>6318</v>
      </c>
      <c r="AA2358" s="4">
        <f t="shared" si="637"/>
        <v>2177</v>
      </c>
      <c r="AB2358" s="4">
        <f t="shared" si="639"/>
        <v>4988.7644493999996</v>
      </c>
      <c r="AC2358" s="4">
        <f t="shared" si="640"/>
        <v>2177</v>
      </c>
      <c r="AD2358" s="4">
        <f t="shared" si="638"/>
        <v>3323.3333333333335</v>
      </c>
      <c r="AE2358" s="4">
        <v>2177</v>
      </c>
      <c r="AF2358" s="4">
        <v>2177</v>
      </c>
      <c r="AG2358" s="4">
        <f t="shared" si="641"/>
        <v>2177</v>
      </c>
      <c r="AH2358" s="4">
        <v>83371</v>
      </c>
      <c r="AI2358">
        <f t="shared" si="634"/>
        <v>54</v>
      </c>
      <c r="AJ2358">
        <v>2912.01</v>
      </c>
      <c r="AK2358" s="2">
        <v>2912.01</v>
      </c>
      <c r="AL2358" s="2">
        <f t="shared" si="642"/>
        <v>2912.01</v>
      </c>
      <c r="AM2358" s="4"/>
      <c r="AN2358" t="e">
        <f>VLOOKUP([1]!Tabelle13[[#This Row],[Vlookup this ID for freight costs]],$AL$2:$AL$6811,2,FALSE)</f>
        <v>#REF!</v>
      </c>
      <c r="AP2358">
        <v>0</v>
      </c>
      <c r="AR2358" s="4">
        <v>1</v>
      </c>
      <c r="AS2358" s="4">
        <v>6</v>
      </c>
      <c r="AT2358" s="4">
        <v>2007</v>
      </c>
      <c r="AU2358" s="4">
        <v>1</v>
      </c>
      <c r="AV2358" s="4">
        <v>6</v>
      </c>
      <c r="AW2358" s="4">
        <v>2007</v>
      </c>
      <c r="AX2358" t="str">
        <f t="shared" si="635"/>
        <v>No Delay</v>
      </c>
      <c r="AY2358">
        <f t="shared" si="636"/>
        <v>0</v>
      </c>
    </row>
    <row r="2359" spans="1:51" x14ac:dyDescent="0.2">
      <c r="A2359" s="3">
        <v>11307</v>
      </c>
      <c r="B2359" s="1" t="s">
        <v>88</v>
      </c>
      <c r="C2359" s="1" t="s">
        <v>89</v>
      </c>
      <c r="D2359" s="1" t="s">
        <v>130</v>
      </c>
      <c r="E2359" s="1" t="s">
        <v>53</v>
      </c>
      <c r="F2359" s="1" t="s">
        <v>53</v>
      </c>
      <c r="G2359" s="13" t="s">
        <v>1087</v>
      </c>
      <c r="H2359" s="12">
        <v>39779</v>
      </c>
      <c r="I2359" s="12" t="s">
        <v>1087</v>
      </c>
      <c r="J2359" s="12">
        <v>39779</v>
      </c>
      <c r="K2359" s="4">
        <v>1211</v>
      </c>
      <c r="L2359" s="1" t="s">
        <v>146</v>
      </c>
      <c r="M2359" s="1" t="s">
        <v>132</v>
      </c>
      <c r="N2359" s="1" t="s">
        <v>970</v>
      </c>
      <c r="O2359" s="1" t="s">
        <v>93</v>
      </c>
      <c r="P2359">
        <v>240</v>
      </c>
      <c r="Q2359">
        <v>5800</v>
      </c>
      <c r="R2359">
        <v>12180</v>
      </c>
      <c r="S2359">
        <v>2.1</v>
      </c>
      <c r="T2359">
        <v>0.01</v>
      </c>
      <c r="U2359">
        <f t="shared" si="632"/>
        <v>12180</v>
      </c>
      <c r="V2359">
        <f t="shared" si="633"/>
        <v>1392000</v>
      </c>
      <c r="W2359" s="1" t="s">
        <v>155</v>
      </c>
      <c r="X2359" s="1" t="s">
        <v>1236</v>
      </c>
      <c r="Y2359" s="1" t="s">
        <v>156</v>
      </c>
      <c r="Z2359" s="3">
        <v>9211</v>
      </c>
      <c r="AA2359" s="4">
        <f t="shared" si="637"/>
        <v>2177</v>
      </c>
      <c r="AB2359" s="4">
        <f t="shared" si="639"/>
        <v>2881.2774460000001</v>
      </c>
      <c r="AC2359" s="4">
        <f t="shared" si="640"/>
        <v>2177</v>
      </c>
      <c r="AD2359" s="4">
        <f t="shared" si="638"/>
        <v>2177</v>
      </c>
      <c r="AE2359" s="4">
        <v>2177</v>
      </c>
      <c r="AF2359" s="4">
        <v>2177</v>
      </c>
      <c r="AG2359" s="4">
        <f t="shared" si="641"/>
        <v>2177</v>
      </c>
      <c r="AH2359" s="4">
        <v>82602</v>
      </c>
      <c r="AI2359">
        <f t="shared" si="634"/>
        <v>3653</v>
      </c>
      <c r="AJ2359">
        <v>5127.91</v>
      </c>
      <c r="AK2359" s="2">
        <v>5127.91</v>
      </c>
      <c r="AL2359" s="2">
        <f t="shared" si="642"/>
        <v>5127.91</v>
      </c>
      <c r="AM2359" s="4"/>
      <c r="AN2359" t="e">
        <f>VLOOKUP([1]!Tabelle13[[#This Row],[Vlookup this ID for freight costs]],$AL$2:$AL$6811,2,FALSE)</f>
        <v>#REF!</v>
      </c>
      <c r="AP2359">
        <v>23.87</v>
      </c>
      <c r="AQ2359">
        <v>23.87</v>
      </c>
      <c r="AR2359" s="4">
        <v>27</v>
      </c>
      <c r="AS2359" s="4">
        <v>11</v>
      </c>
      <c r="AT2359" s="4">
        <v>2008</v>
      </c>
      <c r="AU2359" s="4">
        <v>27</v>
      </c>
      <c r="AV2359" s="4">
        <v>11</v>
      </c>
      <c r="AW2359" s="4">
        <v>2008</v>
      </c>
      <c r="AX2359" t="str">
        <f t="shared" si="635"/>
        <v>No Delay</v>
      </c>
      <c r="AY2359">
        <f t="shared" si="636"/>
        <v>0</v>
      </c>
    </row>
    <row r="2360" spans="1:51" x14ac:dyDescent="0.2">
      <c r="A2360" s="3">
        <v>36416</v>
      </c>
      <c r="B2360" s="1" t="s">
        <v>463</v>
      </c>
      <c r="C2360" s="1" t="s">
        <v>73</v>
      </c>
      <c r="D2360" s="1" t="s">
        <v>52</v>
      </c>
      <c r="E2360" s="1" t="s">
        <v>53</v>
      </c>
      <c r="F2360" s="1" t="s">
        <v>53</v>
      </c>
      <c r="G2360" s="13" t="s">
        <v>797</v>
      </c>
      <c r="H2360" s="12">
        <v>41838</v>
      </c>
      <c r="I2360" s="12" t="s">
        <v>797</v>
      </c>
      <c r="J2360" s="12">
        <v>41838</v>
      </c>
      <c r="K2360" s="4">
        <v>5681</v>
      </c>
      <c r="L2360" s="1" t="s">
        <v>146</v>
      </c>
      <c r="M2360" s="1" t="s">
        <v>1210</v>
      </c>
      <c r="N2360" s="1" t="s">
        <v>265</v>
      </c>
      <c r="O2360" s="1" t="s">
        <v>93</v>
      </c>
      <c r="P2360">
        <v>60</v>
      </c>
      <c r="Q2360">
        <v>35000</v>
      </c>
      <c r="R2360">
        <v>77000</v>
      </c>
      <c r="S2360">
        <v>2.2000000000000002</v>
      </c>
      <c r="T2360">
        <v>0.04</v>
      </c>
      <c r="U2360">
        <f t="shared" si="632"/>
        <v>77000</v>
      </c>
      <c r="V2360">
        <f t="shared" si="633"/>
        <v>2100000</v>
      </c>
      <c r="W2360" s="1" t="s">
        <v>197</v>
      </c>
      <c r="X2360" s="1" t="s">
        <v>1236</v>
      </c>
      <c r="Y2360" s="1" t="s">
        <v>3082</v>
      </c>
      <c r="Z2360" s="3">
        <v>7702</v>
      </c>
      <c r="AA2360" s="4">
        <f t="shared" si="637"/>
        <v>2180</v>
      </c>
      <c r="AB2360" s="4">
        <f t="shared" si="639"/>
        <v>6085.9132060000002</v>
      </c>
      <c r="AC2360" s="4">
        <f t="shared" si="640"/>
        <v>2180</v>
      </c>
      <c r="AD2360" s="4">
        <f t="shared" si="638"/>
        <v>6977</v>
      </c>
      <c r="AE2360" s="4">
        <v>2180</v>
      </c>
      <c r="AF2360" s="4">
        <v>2180</v>
      </c>
      <c r="AG2360" s="4">
        <f t="shared" si="641"/>
        <v>2180</v>
      </c>
      <c r="AI2360" t="e">
        <f t="shared" si="634"/>
        <v>#N/A</v>
      </c>
      <c r="AJ2360">
        <v>19328.2</v>
      </c>
      <c r="AK2360" s="2">
        <v>19328.2</v>
      </c>
      <c r="AL2360" s="2">
        <f t="shared" si="642"/>
        <v>19328.2</v>
      </c>
      <c r="AM2360" s="4"/>
      <c r="AN2360" t="e">
        <f>VLOOKUP([1]!Tabelle13[[#This Row],[Vlookup this ID for freight costs]],$AL$2:$AL$6811,2,FALSE)</f>
        <v>#REF!</v>
      </c>
      <c r="AP2360">
        <v>79.16</v>
      </c>
      <c r="AQ2360">
        <v>79.16</v>
      </c>
      <c r="AR2360" s="4">
        <v>18</v>
      </c>
      <c r="AS2360" s="4">
        <v>7</v>
      </c>
      <c r="AT2360" s="4">
        <v>2014</v>
      </c>
      <c r="AU2360" s="4">
        <v>18</v>
      </c>
      <c r="AV2360" s="4">
        <v>7</v>
      </c>
      <c r="AW2360" s="4">
        <v>2014</v>
      </c>
      <c r="AX2360" t="str">
        <f t="shared" si="635"/>
        <v>No Delay</v>
      </c>
      <c r="AY2360">
        <f t="shared" si="636"/>
        <v>0</v>
      </c>
    </row>
    <row r="2361" spans="1:51" x14ac:dyDescent="0.2">
      <c r="A2361" s="3">
        <v>82923</v>
      </c>
      <c r="B2361" s="1" t="s">
        <v>151</v>
      </c>
      <c r="C2361" s="1" t="s">
        <v>65</v>
      </c>
      <c r="D2361" s="1" t="s">
        <v>130</v>
      </c>
      <c r="E2361" s="1" t="s">
        <v>152</v>
      </c>
      <c r="F2361" s="1" t="s">
        <v>152</v>
      </c>
      <c r="G2361" s="13" t="s">
        <v>744</v>
      </c>
      <c r="H2361" s="12">
        <v>40500</v>
      </c>
      <c r="I2361" s="12" t="s">
        <v>507</v>
      </c>
      <c r="J2361" s="12">
        <v>40492</v>
      </c>
      <c r="K2361" s="4">
        <v>2826</v>
      </c>
      <c r="L2361" s="1" t="s">
        <v>146</v>
      </c>
      <c r="M2361" s="1" t="s">
        <v>132</v>
      </c>
      <c r="N2361" s="1" t="s">
        <v>292</v>
      </c>
      <c r="O2361" s="1" t="s">
        <v>93</v>
      </c>
      <c r="P2361">
        <v>30</v>
      </c>
      <c r="Q2361">
        <v>20000</v>
      </c>
      <c r="R2361">
        <v>398400</v>
      </c>
      <c r="S2361">
        <v>19.920000000000002</v>
      </c>
      <c r="T2361">
        <v>0.66</v>
      </c>
      <c r="U2361">
        <f t="shared" si="632"/>
        <v>398400.00000000006</v>
      </c>
      <c r="V2361">
        <f t="shared" si="633"/>
        <v>600000</v>
      </c>
      <c r="W2361" s="1" t="s">
        <v>160</v>
      </c>
      <c r="X2361" s="1" t="s">
        <v>1236</v>
      </c>
      <c r="Y2361" s="1" t="s">
        <v>161</v>
      </c>
      <c r="Z2361" s="3">
        <v>7348</v>
      </c>
      <c r="AA2361" s="4">
        <f t="shared" si="637"/>
        <v>2181</v>
      </c>
      <c r="AB2361" s="4">
        <f t="shared" si="639"/>
        <v>4439.6962060000005</v>
      </c>
      <c r="AC2361" s="4">
        <f t="shared" si="640"/>
        <v>2181</v>
      </c>
      <c r="AD2361" s="4">
        <f t="shared" si="638"/>
        <v>2327.143150923077</v>
      </c>
      <c r="AE2361" s="4">
        <v>2181</v>
      </c>
      <c r="AF2361" s="4">
        <v>2181</v>
      </c>
      <c r="AG2361" s="4">
        <f t="shared" si="641"/>
        <v>2181</v>
      </c>
      <c r="AI2361" t="e">
        <f t="shared" si="634"/>
        <v>#N/A</v>
      </c>
      <c r="AJ2361">
        <v>20264.93</v>
      </c>
      <c r="AK2361" s="2">
        <v>20264.93</v>
      </c>
      <c r="AL2361" s="2">
        <f t="shared" si="642"/>
        <v>20264.93</v>
      </c>
      <c r="AM2361" s="4"/>
      <c r="AN2361" t="e">
        <f>VLOOKUP([1]!Tabelle13[[#This Row],[Vlookup this ID for freight costs]],$AL$2:$AL$6811,2,FALSE)</f>
        <v>#REF!</v>
      </c>
      <c r="AP2361">
        <v>858.95</v>
      </c>
      <c r="AQ2361">
        <v>858.95</v>
      </c>
      <c r="AR2361" s="4">
        <v>18</v>
      </c>
      <c r="AS2361" s="4">
        <v>11</v>
      </c>
      <c r="AT2361" s="4">
        <v>2010</v>
      </c>
      <c r="AU2361" s="4">
        <v>10</v>
      </c>
      <c r="AV2361" s="4">
        <v>11</v>
      </c>
      <c r="AW2361" s="4">
        <v>2010</v>
      </c>
      <c r="AX2361" t="str">
        <f t="shared" si="635"/>
        <v>No Delay</v>
      </c>
      <c r="AY2361">
        <f t="shared" si="636"/>
        <v>0</v>
      </c>
    </row>
    <row r="2362" spans="1:51" x14ac:dyDescent="0.2">
      <c r="A2362" s="3">
        <v>21217</v>
      </c>
      <c r="B2362" s="1" t="s">
        <v>140</v>
      </c>
      <c r="C2362" s="1" t="s">
        <v>99</v>
      </c>
      <c r="D2362" s="1" t="s">
        <v>52</v>
      </c>
      <c r="E2362" s="1" t="s">
        <v>53</v>
      </c>
      <c r="F2362" s="1" t="s">
        <v>53</v>
      </c>
      <c r="G2362" s="13" t="s">
        <v>1043</v>
      </c>
      <c r="H2362" s="12">
        <v>41814</v>
      </c>
      <c r="I2362" s="12" t="s">
        <v>1043</v>
      </c>
      <c r="J2362" s="12">
        <v>41814</v>
      </c>
      <c r="K2362" s="4">
        <v>5585</v>
      </c>
      <c r="L2362" s="1" t="s">
        <v>146</v>
      </c>
      <c r="M2362" s="1" t="s">
        <v>414</v>
      </c>
      <c r="N2362" s="1" t="s">
        <v>599</v>
      </c>
      <c r="O2362" s="1" t="s">
        <v>93</v>
      </c>
      <c r="P2362">
        <v>60</v>
      </c>
      <c r="Q2362">
        <v>36000</v>
      </c>
      <c r="R2362">
        <v>129600</v>
      </c>
      <c r="S2362">
        <v>3.6</v>
      </c>
      <c r="T2362">
        <v>0.06</v>
      </c>
      <c r="U2362">
        <f t="shared" si="632"/>
        <v>129600</v>
      </c>
      <c r="V2362">
        <f t="shared" si="633"/>
        <v>2160000</v>
      </c>
      <c r="W2362" s="1" t="s">
        <v>160</v>
      </c>
      <c r="X2362" s="1" t="s">
        <v>1236</v>
      </c>
      <c r="Y2362" s="1" t="s">
        <v>161</v>
      </c>
      <c r="Z2362" s="3">
        <v>5308</v>
      </c>
      <c r="AA2362" s="4">
        <f t="shared" si="637"/>
        <v>2205</v>
      </c>
      <c r="AB2362" s="4">
        <f t="shared" si="639"/>
        <v>6195.6610060000003</v>
      </c>
      <c r="AC2362" s="4">
        <f t="shared" si="640"/>
        <v>2205</v>
      </c>
      <c r="AD2362" s="4">
        <f t="shared" si="638"/>
        <v>4422.5</v>
      </c>
      <c r="AE2362" s="4">
        <v>2205</v>
      </c>
      <c r="AF2362" s="4">
        <v>2205</v>
      </c>
      <c r="AG2362" s="4">
        <f t="shared" si="641"/>
        <v>2205</v>
      </c>
      <c r="AI2362" t="e">
        <f t="shared" si="634"/>
        <v>#N/A</v>
      </c>
      <c r="AJ2362">
        <v>9815.52</v>
      </c>
      <c r="AK2362" s="2">
        <v>9815.52</v>
      </c>
      <c r="AL2362" s="2">
        <f t="shared" si="642"/>
        <v>9815.52</v>
      </c>
      <c r="AM2362" s="4"/>
      <c r="AN2362" t="e">
        <f>VLOOKUP([1]!Tabelle13[[#This Row],[Vlookup this ID for freight costs]],$AL$2:$AL$6811,2,FALSE)</f>
        <v>#REF!</v>
      </c>
      <c r="AP2362">
        <v>133.22999999999999</v>
      </c>
      <c r="AQ2362">
        <v>133.22999999999999</v>
      </c>
      <c r="AR2362" s="4">
        <v>24</v>
      </c>
      <c r="AS2362" s="4">
        <v>6</v>
      </c>
      <c r="AT2362" s="4">
        <v>2014</v>
      </c>
      <c r="AU2362" s="4">
        <v>24</v>
      </c>
      <c r="AV2362" s="4">
        <v>6</v>
      </c>
      <c r="AW2362" s="4">
        <v>2014</v>
      </c>
      <c r="AX2362" t="str">
        <f t="shared" si="635"/>
        <v>No Delay</v>
      </c>
      <c r="AY2362">
        <f t="shared" si="636"/>
        <v>0</v>
      </c>
    </row>
    <row r="2363" spans="1:51" x14ac:dyDescent="0.2">
      <c r="A2363" s="3">
        <v>83249</v>
      </c>
      <c r="B2363" s="1" t="s">
        <v>140</v>
      </c>
      <c r="C2363" s="1" t="s">
        <v>99</v>
      </c>
      <c r="D2363" s="1" t="s">
        <v>130</v>
      </c>
      <c r="E2363" s="1" t="s">
        <v>101</v>
      </c>
      <c r="F2363" s="1" t="s">
        <v>101</v>
      </c>
      <c r="G2363" s="13" t="s">
        <v>198</v>
      </c>
      <c r="H2363" s="12">
        <v>41820</v>
      </c>
      <c r="I2363" s="12" t="s">
        <v>1101</v>
      </c>
      <c r="J2363" s="12">
        <v>41821</v>
      </c>
      <c r="K2363" s="4">
        <v>5636</v>
      </c>
      <c r="L2363" s="1" t="s">
        <v>146</v>
      </c>
      <c r="M2363" s="1" t="s">
        <v>132</v>
      </c>
      <c r="N2363" s="1" t="s">
        <v>392</v>
      </c>
      <c r="O2363" s="1" t="s">
        <v>393</v>
      </c>
      <c r="P2363">
        <v>120</v>
      </c>
      <c r="Q2363">
        <v>10724</v>
      </c>
      <c r="R2363">
        <v>202683.6</v>
      </c>
      <c r="S2363">
        <v>18.899999999999999</v>
      </c>
      <c r="T2363">
        <v>0.16</v>
      </c>
      <c r="U2363">
        <f t="shared" si="632"/>
        <v>202683.59999999998</v>
      </c>
      <c r="V2363">
        <f t="shared" si="633"/>
        <v>1286880</v>
      </c>
      <c r="W2363" s="1" t="s">
        <v>394</v>
      </c>
      <c r="X2363" s="1" t="s">
        <v>112</v>
      </c>
      <c r="Y2363" s="1" t="s">
        <v>112</v>
      </c>
      <c r="Z2363" s="3">
        <v>10263</v>
      </c>
      <c r="AA2363" s="4">
        <f t="shared" si="637"/>
        <v>2209</v>
      </c>
      <c r="AB2363" s="4">
        <f t="shared" si="639"/>
        <v>3421.6756132</v>
      </c>
      <c r="AC2363" s="4">
        <f t="shared" si="640"/>
        <v>2209</v>
      </c>
      <c r="AD2363" s="4">
        <f t="shared" si="638"/>
        <v>2209</v>
      </c>
      <c r="AE2363" s="4">
        <v>2209</v>
      </c>
      <c r="AF2363" s="4">
        <v>2209</v>
      </c>
      <c r="AG2363" s="4">
        <f t="shared" si="641"/>
        <v>2209</v>
      </c>
      <c r="AI2363" t="e">
        <f t="shared" si="634"/>
        <v>#N/A</v>
      </c>
      <c r="AJ2363">
        <v>2994.63</v>
      </c>
      <c r="AK2363" s="2">
        <v>2994.63</v>
      </c>
      <c r="AL2363" s="2">
        <f t="shared" si="642"/>
        <v>2994.63</v>
      </c>
      <c r="AM2363" s="4"/>
      <c r="AN2363" t="e">
        <f>VLOOKUP([1]!Tabelle13[[#This Row],[Vlookup this ID for freight costs]],$AL$2:$AL$6811,2,FALSE)</f>
        <v>#REF!</v>
      </c>
      <c r="AP2363">
        <v>250.72</v>
      </c>
      <c r="AQ2363">
        <v>250.72</v>
      </c>
      <c r="AR2363" s="4">
        <v>30</v>
      </c>
      <c r="AS2363" s="4">
        <v>6</v>
      </c>
      <c r="AT2363" s="4">
        <v>2014</v>
      </c>
      <c r="AU2363" s="4">
        <v>1</v>
      </c>
      <c r="AV2363" s="4">
        <v>7</v>
      </c>
      <c r="AW2363" s="4">
        <v>2014</v>
      </c>
      <c r="AX2363" t="str">
        <f t="shared" si="635"/>
        <v>Delay</v>
      </c>
      <c r="AY2363">
        <f t="shared" si="636"/>
        <v>1</v>
      </c>
    </row>
    <row r="2364" spans="1:51" x14ac:dyDescent="0.2">
      <c r="A2364" s="3">
        <v>28418</v>
      </c>
      <c r="B2364" s="1" t="s">
        <v>1912</v>
      </c>
      <c r="C2364" s="1" t="s">
        <v>99</v>
      </c>
      <c r="D2364" s="1" t="s">
        <v>52</v>
      </c>
      <c r="E2364" s="1" t="s">
        <v>53</v>
      </c>
      <c r="F2364" s="1" t="s">
        <v>53</v>
      </c>
      <c r="G2364" s="13" t="s">
        <v>1913</v>
      </c>
      <c r="H2364" s="12">
        <v>41191</v>
      </c>
      <c r="I2364" s="12" t="s">
        <v>1721</v>
      </c>
      <c r="J2364" s="12">
        <v>41194</v>
      </c>
      <c r="K2364" s="4">
        <v>4208</v>
      </c>
      <c r="L2364" s="1" t="s">
        <v>146</v>
      </c>
      <c r="M2364" s="1" t="s">
        <v>170</v>
      </c>
      <c r="N2364" s="1" t="s">
        <v>167</v>
      </c>
      <c r="O2364" s="1" t="s">
        <v>93</v>
      </c>
      <c r="P2364">
        <v>30</v>
      </c>
      <c r="Q2364">
        <v>25741</v>
      </c>
      <c r="R2364">
        <v>84945.3</v>
      </c>
      <c r="S2364">
        <v>3.3</v>
      </c>
      <c r="T2364">
        <v>0.11</v>
      </c>
      <c r="U2364">
        <f t="shared" si="632"/>
        <v>84945.299999999988</v>
      </c>
      <c r="V2364">
        <f t="shared" si="633"/>
        <v>772230</v>
      </c>
      <c r="W2364" s="1" t="s">
        <v>155</v>
      </c>
      <c r="X2364" s="1" t="s">
        <v>1236</v>
      </c>
      <c r="Y2364" s="1" t="s">
        <v>156</v>
      </c>
      <c r="Z2364" s="3">
        <v>5565</v>
      </c>
      <c r="AA2364" s="4">
        <f t="shared" si="637"/>
        <v>2210</v>
      </c>
      <c r="AB2364" s="4">
        <f t="shared" ref="AB2364:AB2375" si="643" xml:space="preserve"> 2244.740206  + 0.1097478*Q2364</f>
        <v>5069.7583257999995</v>
      </c>
      <c r="AC2364" s="4">
        <f t="shared" ref="AC2364:AC2375" si="644">AF2364</f>
        <v>2210</v>
      </c>
      <c r="AD2364" s="4">
        <f t="shared" si="638"/>
        <v>2210</v>
      </c>
      <c r="AE2364" s="4">
        <v>2210</v>
      </c>
      <c r="AF2364" s="4">
        <v>2210</v>
      </c>
      <c r="AG2364" s="4">
        <f t="shared" si="641"/>
        <v>2210</v>
      </c>
      <c r="AI2364" t="e">
        <f t="shared" si="634"/>
        <v>#N/A</v>
      </c>
      <c r="AJ2364">
        <v>9452.02</v>
      </c>
      <c r="AK2364" s="2">
        <v>9452.02</v>
      </c>
      <c r="AL2364" s="2">
        <f t="shared" si="642"/>
        <v>9452.02</v>
      </c>
      <c r="AM2364" s="4"/>
      <c r="AN2364" t="e">
        <f>VLOOKUP([1]!Tabelle13[[#This Row],[Vlookup this ID for freight costs]],$AL$2:$AL$6811,2,FALSE)</f>
        <v>#REF!</v>
      </c>
      <c r="AP2364">
        <v>119.09</v>
      </c>
      <c r="AQ2364">
        <v>119.09</v>
      </c>
      <c r="AR2364" s="4">
        <v>9</v>
      </c>
      <c r="AS2364" s="4">
        <v>10</v>
      </c>
      <c r="AT2364" s="4">
        <v>2012</v>
      </c>
      <c r="AU2364" s="4">
        <v>12</v>
      </c>
      <c r="AV2364" s="4">
        <v>10</v>
      </c>
      <c r="AW2364" s="4">
        <v>2012</v>
      </c>
      <c r="AX2364" t="str">
        <f t="shared" si="635"/>
        <v>Delay</v>
      </c>
      <c r="AY2364">
        <f t="shared" si="636"/>
        <v>3</v>
      </c>
    </row>
    <row r="2365" spans="1:51" x14ac:dyDescent="0.2">
      <c r="A2365" s="3">
        <v>11151</v>
      </c>
      <c r="B2365" s="1" t="s">
        <v>88</v>
      </c>
      <c r="C2365" s="1" t="s">
        <v>89</v>
      </c>
      <c r="D2365" s="1" t="s">
        <v>130</v>
      </c>
      <c r="E2365" s="1"/>
      <c r="F2365" s="1" t="s">
        <v>107</v>
      </c>
      <c r="G2365" s="13" t="s">
        <v>1835</v>
      </c>
      <c r="H2365" s="12">
        <v>39335</v>
      </c>
      <c r="I2365" s="12" t="s">
        <v>1835</v>
      </c>
      <c r="J2365" s="12">
        <v>39335</v>
      </c>
      <c r="K2365" s="4">
        <v>348</v>
      </c>
      <c r="L2365" s="1" t="s">
        <v>146</v>
      </c>
      <c r="M2365" s="1" t="s">
        <v>132</v>
      </c>
      <c r="N2365" s="1" t="s">
        <v>167</v>
      </c>
      <c r="O2365" s="1" t="s">
        <v>93</v>
      </c>
      <c r="P2365">
        <v>30</v>
      </c>
      <c r="Q2365">
        <v>25037</v>
      </c>
      <c r="R2365">
        <v>407101.62</v>
      </c>
      <c r="S2365">
        <v>16.260000000000002</v>
      </c>
      <c r="T2365">
        <v>0.54</v>
      </c>
      <c r="U2365">
        <f t="shared" si="632"/>
        <v>407101.62000000005</v>
      </c>
      <c r="V2365">
        <f t="shared" si="633"/>
        <v>751110</v>
      </c>
      <c r="W2365" s="1" t="s">
        <v>155</v>
      </c>
      <c r="X2365" s="1" t="s">
        <v>1236</v>
      </c>
      <c r="Y2365" s="1" t="s">
        <v>156</v>
      </c>
      <c r="Z2365" s="3">
        <v>9211</v>
      </c>
      <c r="AA2365" s="4">
        <f t="shared" si="637"/>
        <v>2213</v>
      </c>
      <c r="AB2365" s="4">
        <f t="shared" si="643"/>
        <v>4992.4958746000002</v>
      </c>
      <c r="AC2365" s="4">
        <f t="shared" si="644"/>
        <v>2213</v>
      </c>
      <c r="AD2365" s="4">
        <f t="shared" si="638"/>
        <v>2213</v>
      </c>
      <c r="AE2365" s="4">
        <v>2213</v>
      </c>
      <c r="AF2365" s="4">
        <v>2213</v>
      </c>
      <c r="AG2365" s="4">
        <f t="shared" si="641"/>
        <v>2213</v>
      </c>
      <c r="AH2365" s="4">
        <v>83444</v>
      </c>
      <c r="AI2365">
        <f t="shared" si="634"/>
        <v>1642</v>
      </c>
      <c r="AJ2365">
        <v>18101.32</v>
      </c>
      <c r="AK2365" s="2">
        <v>18101.32</v>
      </c>
      <c r="AL2365" s="2">
        <f t="shared" si="642"/>
        <v>18101.32</v>
      </c>
      <c r="AM2365" s="4"/>
      <c r="AN2365" t="e">
        <f>VLOOKUP([1]!Tabelle13[[#This Row],[Vlookup this ID for freight costs]],$AL$2:$AL$6811,2,FALSE)</f>
        <v>#REF!</v>
      </c>
      <c r="AP2365">
        <v>651.36</v>
      </c>
      <c r="AQ2365">
        <v>651.36</v>
      </c>
      <c r="AR2365" s="4">
        <v>10</v>
      </c>
      <c r="AS2365" s="4">
        <v>9</v>
      </c>
      <c r="AT2365" s="4">
        <v>2007</v>
      </c>
      <c r="AU2365" s="4">
        <v>10</v>
      </c>
      <c r="AV2365" s="4">
        <v>9</v>
      </c>
      <c r="AW2365" s="4">
        <v>2007</v>
      </c>
      <c r="AX2365" t="str">
        <f t="shared" si="635"/>
        <v>No Delay</v>
      </c>
      <c r="AY2365">
        <f t="shared" si="636"/>
        <v>0</v>
      </c>
    </row>
    <row r="2366" spans="1:51" x14ac:dyDescent="0.2">
      <c r="A2366" s="3">
        <v>85915</v>
      </c>
      <c r="B2366" s="1" t="s">
        <v>368</v>
      </c>
      <c r="C2366" s="1" t="s">
        <v>73</v>
      </c>
      <c r="D2366" s="1" t="s">
        <v>130</v>
      </c>
      <c r="E2366" s="1" t="s">
        <v>101</v>
      </c>
      <c r="F2366" s="1" t="s">
        <v>101</v>
      </c>
      <c r="G2366" s="13" t="s">
        <v>1861</v>
      </c>
      <c r="H2366" s="12">
        <v>41232</v>
      </c>
      <c r="I2366" s="12" t="s">
        <v>1861</v>
      </c>
      <c r="J2366" s="12">
        <v>41232</v>
      </c>
      <c r="K2366" s="4">
        <v>4304</v>
      </c>
      <c r="L2366" s="1" t="s">
        <v>146</v>
      </c>
      <c r="M2366" s="1" t="s">
        <v>132</v>
      </c>
      <c r="N2366" s="1" t="s">
        <v>676</v>
      </c>
      <c r="O2366" s="1" t="s">
        <v>93</v>
      </c>
      <c r="P2366">
        <v>60</v>
      </c>
      <c r="Q2366">
        <v>2267</v>
      </c>
      <c r="R2366">
        <v>6256.92</v>
      </c>
      <c r="S2366">
        <v>2.76</v>
      </c>
      <c r="T2366">
        <v>0.05</v>
      </c>
      <c r="U2366">
        <f t="shared" si="632"/>
        <v>6256.9199999999992</v>
      </c>
      <c r="V2366">
        <f t="shared" si="633"/>
        <v>136020</v>
      </c>
      <c r="W2366" s="1" t="s">
        <v>155</v>
      </c>
      <c r="X2366" s="1" t="s">
        <v>1236</v>
      </c>
      <c r="Y2366" s="1" t="s">
        <v>156</v>
      </c>
      <c r="Z2366" s="3">
        <v>14969</v>
      </c>
      <c r="AA2366" s="4">
        <f t="shared" si="637"/>
        <v>2232</v>
      </c>
      <c r="AB2366" s="4">
        <f t="shared" si="643"/>
        <v>2493.5384685999998</v>
      </c>
      <c r="AC2366" s="4">
        <f t="shared" si="644"/>
        <v>2232</v>
      </c>
      <c r="AD2366" s="4">
        <f t="shared" si="638"/>
        <v>1027.3333333333333</v>
      </c>
      <c r="AE2366" s="3" t="s">
        <v>1914</v>
      </c>
      <c r="AF2366" s="3">
        <v>2232</v>
      </c>
      <c r="AG2366" s="4">
        <f>AI2366</f>
        <v>2232</v>
      </c>
      <c r="AH2366" s="4">
        <v>84764</v>
      </c>
      <c r="AI2366">
        <f t="shared" si="634"/>
        <v>2232</v>
      </c>
      <c r="AJ2366" t="s">
        <v>1914</v>
      </c>
      <c r="AK2366" s="2">
        <v>6933.76</v>
      </c>
      <c r="AL2366" s="2">
        <f>AN2366</f>
        <v>6933.76</v>
      </c>
      <c r="AM2366" s="4">
        <v>84764</v>
      </c>
      <c r="AN2366">
        <f>INDEX($AJ$2:$AJ$6811,MATCH(AM2366,$A$2:$A$6811,0))</f>
        <v>6933.76</v>
      </c>
      <c r="AP2366">
        <v>8.77</v>
      </c>
      <c r="AQ2366">
        <v>8.77</v>
      </c>
      <c r="AR2366" s="4">
        <v>19</v>
      </c>
      <c r="AS2366" s="4">
        <v>11</v>
      </c>
      <c r="AT2366" s="4">
        <v>2012</v>
      </c>
      <c r="AU2366" s="4">
        <v>19</v>
      </c>
      <c r="AV2366" s="4">
        <v>11</v>
      </c>
      <c r="AW2366" s="4">
        <v>2012</v>
      </c>
      <c r="AX2366" t="str">
        <f t="shared" si="635"/>
        <v>No Delay</v>
      </c>
      <c r="AY2366">
        <f t="shared" si="636"/>
        <v>0</v>
      </c>
    </row>
    <row r="2367" spans="1:51" x14ac:dyDescent="0.2">
      <c r="A2367" s="3">
        <v>84764</v>
      </c>
      <c r="B2367" s="1" t="s">
        <v>368</v>
      </c>
      <c r="C2367" s="1" t="s">
        <v>73</v>
      </c>
      <c r="D2367" s="1" t="s">
        <v>130</v>
      </c>
      <c r="E2367" s="1" t="s">
        <v>101</v>
      </c>
      <c r="F2367" s="1" t="s">
        <v>101</v>
      </c>
      <c r="G2367" s="13" t="s">
        <v>1861</v>
      </c>
      <c r="H2367" s="12">
        <v>41232</v>
      </c>
      <c r="I2367" s="12" t="s">
        <v>1861</v>
      </c>
      <c r="J2367" s="12">
        <v>41232</v>
      </c>
      <c r="K2367" s="4">
        <v>4302</v>
      </c>
      <c r="L2367" s="1" t="s">
        <v>146</v>
      </c>
      <c r="M2367" s="1" t="s">
        <v>132</v>
      </c>
      <c r="N2367" s="1" t="s">
        <v>676</v>
      </c>
      <c r="O2367" s="1" t="s">
        <v>93</v>
      </c>
      <c r="P2367">
        <v>60</v>
      </c>
      <c r="Q2367">
        <v>53733</v>
      </c>
      <c r="R2367">
        <v>148303.07999999999</v>
      </c>
      <c r="S2367">
        <v>2.76</v>
      </c>
      <c r="T2367">
        <v>0.05</v>
      </c>
      <c r="U2367">
        <f t="shared" si="632"/>
        <v>148303.07999999999</v>
      </c>
      <c r="V2367">
        <f t="shared" si="633"/>
        <v>3223980</v>
      </c>
      <c r="W2367" s="1" t="s">
        <v>160</v>
      </c>
      <c r="X2367" s="1" t="s">
        <v>1236</v>
      </c>
      <c r="Y2367" s="1" t="s">
        <v>161</v>
      </c>
      <c r="Z2367" s="3">
        <v>14451</v>
      </c>
      <c r="AA2367" s="4">
        <f t="shared" si="637"/>
        <v>2232</v>
      </c>
      <c r="AB2367" s="4">
        <f t="shared" si="643"/>
        <v>8141.818743400001</v>
      </c>
      <c r="AC2367" s="4">
        <f t="shared" si="644"/>
        <v>2232</v>
      </c>
      <c r="AD2367" s="4">
        <f t="shared" si="638"/>
        <v>2232</v>
      </c>
      <c r="AE2367" s="4">
        <v>2232</v>
      </c>
      <c r="AF2367" s="4">
        <v>2232</v>
      </c>
      <c r="AG2367" s="4">
        <f>AE2367</f>
        <v>2232</v>
      </c>
      <c r="AI2367" t="e">
        <f t="shared" si="634"/>
        <v>#N/A</v>
      </c>
      <c r="AJ2367">
        <v>6933.76</v>
      </c>
      <c r="AK2367" s="2">
        <v>6933.76</v>
      </c>
      <c r="AL2367" s="2">
        <f>AJ2367</f>
        <v>6933.76</v>
      </c>
      <c r="AM2367" s="4"/>
      <c r="AN2367" t="e">
        <f>VLOOKUP([1]!Tabelle13[[#This Row],[Vlookup this ID for freight costs]],$AL$2:$AL$6811,2,FALSE)</f>
        <v>#REF!</v>
      </c>
      <c r="AP2367">
        <v>207.92</v>
      </c>
      <c r="AQ2367">
        <v>207.92</v>
      </c>
      <c r="AR2367" s="4">
        <v>19</v>
      </c>
      <c r="AS2367" s="4">
        <v>11</v>
      </c>
      <c r="AT2367" s="4">
        <v>2012</v>
      </c>
      <c r="AU2367" s="4">
        <v>19</v>
      </c>
      <c r="AV2367" s="4">
        <v>11</v>
      </c>
      <c r="AW2367" s="4">
        <v>2012</v>
      </c>
      <c r="AX2367" t="str">
        <f t="shared" si="635"/>
        <v>No Delay</v>
      </c>
      <c r="AY2367">
        <f t="shared" si="636"/>
        <v>0</v>
      </c>
    </row>
    <row r="2368" spans="1:51" x14ac:dyDescent="0.2">
      <c r="A2368" s="3">
        <v>83674</v>
      </c>
      <c r="B2368" s="1" t="s">
        <v>175</v>
      </c>
      <c r="C2368" s="1" t="s">
        <v>165</v>
      </c>
      <c r="D2368" s="1" t="s">
        <v>130</v>
      </c>
      <c r="E2368" s="1" t="s">
        <v>101</v>
      </c>
      <c r="F2368" s="1" t="s">
        <v>101</v>
      </c>
      <c r="G2368" s="13" t="s">
        <v>298</v>
      </c>
      <c r="H2368" s="12">
        <v>41402</v>
      </c>
      <c r="I2368" s="12" t="s">
        <v>825</v>
      </c>
      <c r="J2368" s="12">
        <v>41403</v>
      </c>
      <c r="K2368" s="4">
        <v>4699</v>
      </c>
      <c r="L2368" s="1" t="s">
        <v>146</v>
      </c>
      <c r="M2368" s="1" t="s">
        <v>132</v>
      </c>
      <c r="N2368" s="1" t="s">
        <v>154</v>
      </c>
      <c r="O2368" s="1" t="s">
        <v>93</v>
      </c>
      <c r="P2368">
        <v>60</v>
      </c>
      <c r="Q2368">
        <v>15795</v>
      </c>
      <c r="R2368">
        <v>135521.1</v>
      </c>
      <c r="S2368">
        <v>8.58</v>
      </c>
      <c r="T2368">
        <v>0.14000000000000001</v>
      </c>
      <c r="U2368">
        <f t="shared" si="632"/>
        <v>135521.1</v>
      </c>
      <c r="V2368">
        <f t="shared" si="633"/>
        <v>947700</v>
      </c>
      <c r="W2368" s="1" t="s">
        <v>179</v>
      </c>
      <c r="X2368" s="1" t="s">
        <v>1236</v>
      </c>
      <c r="Y2368" s="1" t="s">
        <v>156</v>
      </c>
      <c r="Z2368" s="3">
        <v>11413</v>
      </c>
      <c r="AA2368" s="4">
        <f t="shared" si="637"/>
        <v>2234</v>
      </c>
      <c r="AB2368" s="4">
        <f t="shared" si="643"/>
        <v>3978.2067070000003</v>
      </c>
      <c r="AC2368" s="4">
        <f t="shared" si="644"/>
        <v>2234</v>
      </c>
      <c r="AD2368" s="4">
        <f t="shared" si="638"/>
        <v>2234</v>
      </c>
      <c r="AE2368" s="4">
        <v>2234</v>
      </c>
      <c r="AF2368" s="4">
        <v>2234</v>
      </c>
      <c r="AG2368" s="4">
        <f>AE2368</f>
        <v>2234</v>
      </c>
      <c r="AI2368" t="e">
        <f t="shared" si="634"/>
        <v>#N/A</v>
      </c>
      <c r="AJ2368">
        <v>6582.95</v>
      </c>
      <c r="AK2368" s="2">
        <v>6582.95</v>
      </c>
      <c r="AL2368" s="2">
        <f>AJ2368</f>
        <v>6582.95</v>
      </c>
      <c r="AM2368" s="4"/>
      <c r="AN2368" t="e">
        <f>VLOOKUP([1]!Tabelle13[[#This Row],[Vlookup this ID for freight costs]],$AL$2:$AL$6811,2,FALSE)</f>
        <v>#REF!</v>
      </c>
      <c r="AP2368">
        <v>167.64</v>
      </c>
      <c r="AQ2368">
        <v>167.64</v>
      </c>
      <c r="AR2368" s="4">
        <v>8</v>
      </c>
      <c r="AS2368" s="4">
        <v>5</v>
      </c>
      <c r="AT2368" s="4">
        <v>2013</v>
      </c>
      <c r="AU2368" s="4">
        <v>9</v>
      </c>
      <c r="AV2368" s="4">
        <v>5</v>
      </c>
      <c r="AW2368" s="4">
        <v>2013</v>
      </c>
      <c r="AX2368" t="str">
        <f t="shared" si="635"/>
        <v>Delay</v>
      </c>
      <c r="AY2368">
        <f t="shared" si="636"/>
        <v>1</v>
      </c>
    </row>
    <row r="2369" spans="1:51" x14ac:dyDescent="0.2">
      <c r="A2369" s="3">
        <v>85243</v>
      </c>
      <c r="B2369" s="1" t="s">
        <v>172</v>
      </c>
      <c r="C2369" s="1" t="s">
        <v>114</v>
      </c>
      <c r="D2369" s="1" t="s">
        <v>130</v>
      </c>
      <c r="E2369" s="1" t="s">
        <v>101</v>
      </c>
      <c r="F2369" s="1" t="s">
        <v>101</v>
      </c>
      <c r="G2369" s="13" t="s">
        <v>1915</v>
      </c>
      <c r="H2369" s="12">
        <v>41044</v>
      </c>
      <c r="I2369" s="12" t="s">
        <v>1033</v>
      </c>
      <c r="J2369" s="12">
        <v>40966</v>
      </c>
      <c r="K2369" s="4">
        <v>3780</v>
      </c>
      <c r="L2369" s="1" t="s">
        <v>146</v>
      </c>
      <c r="M2369" s="1" t="s">
        <v>132</v>
      </c>
      <c r="N2369" s="1" t="s">
        <v>159</v>
      </c>
      <c r="O2369" s="1" t="s">
        <v>93</v>
      </c>
      <c r="P2369">
        <v>30</v>
      </c>
      <c r="Q2369">
        <v>54850</v>
      </c>
      <c r="R2369">
        <v>492004.5</v>
      </c>
      <c r="S2369">
        <v>8.9700000000000006</v>
      </c>
      <c r="T2369">
        <v>0.3</v>
      </c>
      <c r="U2369">
        <f t="shared" si="632"/>
        <v>492004.50000000006</v>
      </c>
      <c r="V2369">
        <f t="shared" si="633"/>
        <v>1645500</v>
      </c>
      <c r="W2369" s="1" t="s">
        <v>160</v>
      </c>
      <c r="X2369" s="1" t="s">
        <v>1236</v>
      </c>
      <c r="Y2369" s="1" t="s">
        <v>161</v>
      </c>
      <c r="Z2369" s="3">
        <v>13722</v>
      </c>
      <c r="AA2369" s="4">
        <f t="shared" si="637"/>
        <v>2236</v>
      </c>
      <c r="AB2369" s="4">
        <f t="shared" si="643"/>
        <v>8264.4070360000005</v>
      </c>
      <c r="AC2369" s="4">
        <f t="shared" si="644"/>
        <v>2236</v>
      </c>
      <c r="AD2369" s="4">
        <f t="shared" si="638"/>
        <v>2236</v>
      </c>
      <c r="AE2369" s="4">
        <v>2236</v>
      </c>
      <c r="AF2369" s="4">
        <v>2236</v>
      </c>
      <c r="AG2369" s="4">
        <f>AE2369</f>
        <v>2236</v>
      </c>
      <c r="AI2369" t="e">
        <f t="shared" si="634"/>
        <v>#N/A</v>
      </c>
      <c r="AJ2369">
        <v>5447.21</v>
      </c>
      <c r="AK2369" s="2">
        <v>5447.21</v>
      </c>
      <c r="AL2369" s="2">
        <f>AJ2369</f>
        <v>5447.21</v>
      </c>
      <c r="AM2369" s="4"/>
      <c r="AN2369" t="e">
        <f>VLOOKUP([1]!Tabelle13[[#This Row],[Vlookup this ID for freight costs]],$AL$2:$AL$6811,2,FALSE)</f>
        <v>#REF!</v>
      </c>
      <c r="AP2369">
        <v>811.81</v>
      </c>
      <c r="AQ2369">
        <v>811.81</v>
      </c>
      <c r="AR2369" s="4">
        <v>15</v>
      </c>
      <c r="AS2369" s="4">
        <v>5</v>
      </c>
      <c r="AT2369" s="4">
        <v>2012</v>
      </c>
      <c r="AU2369" s="4">
        <v>27</v>
      </c>
      <c r="AV2369" s="4">
        <v>2</v>
      </c>
      <c r="AW2369" s="4">
        <v>2012</v>
      </c>
      <c r="AX2369" t="str">
        <f t="shared" si="635"/>
        <v>No Delay</v>
      </c>
      <c r="AY2369">
        <f t="shared" si="636"/>
        <v>0</v>
      </c>
    </row>
    <row r="2370" spans="1:51" x14ac:dyDescent="0.2">
      <c r="A2370" s="3">
        <v>12004</v>
      </c>
      <c r="B2370" s="1" t="s">
        <v>164</v>
      </c>
      <c r="C2370" s="1" t="s">
        <v>165</v>
      </c>
      <c r="D2370" s="1" t="s">
        <v>130</v>
      </c>
      <c r="E2370" s="1" t="s">
        <v>53</v>
      </c>
      <c r="F2370" s="1" t="s">
        <v>53</v>
      </c>
      <c r="G2370" s="13" t="s">
        <v>1172</v>
      </c>
      <c r="H2370" s="12">
        <v>40065</v>
      </c>
      <c r="I2370" s="12" t="s">
        <v>1172</v>
      </c>
      <c r="J2370" s="12">
        <v>40065</v>
      </c>
      <c r="K2370" s="4">
        <v>1810</v>
      </c>
      <c r="L2370" s="1" t="s">
        <v>146</v>
      </c>
      <c r="M2370" s="1" t="s">
        <v>132</v>
      </c>
      <c r="N2370" s="1" t="s">
        <v>154</v>
      </c>
      <c r="O2370" s="1" t="s">
        <v>93</v>
      </c>
      <c r="P2370">
        <v>60</v>
      </c>
      <c r="Q2370">
        <v>19650</v>
      </c>
      <c r="R2370">
        <v>223027.5</v>
      </c>
      <c r="S2370">
        <v>11.35</v>
      </c>
      <c r="T2370">
        <v>0.19</v>
      </c>
      <c r="U2370">
        <f t="shared" ref="U2370:U2433" si="645">S2370*Q2370</f>
        <v>223027.5</v>
      </c>
      <c r="V2370">
        <f t="shared" ref="V2370:V2433" si="646">Q2370*P2370</f>
        <v>1179000</v>
      </c>
      <c r="W2370" s="1" t="s">
        <v>155</v>
      </c>
      <c r="X2370" s="1" t="s">
        <v>1236</v>
      </c>
      <c r="Y2370" s="1" t="s">
        <v>156</v>
      </c>
      <c r="Z2370" s="3">
        <v>5457</v>
      </c>
      <c r="AA2370" s="4">
        <f t="shared" si="637"/>
        <v>2237</v>
      </c>
      <c r="AB2370" s="4">
        <f t="shared" si="643"/>
        <v>4401.2844760000007</v>
      </c>
      <c r="AC2370" s="4">
        <f t="shared" si="644"/>
        <v>2237</v>
      </c>
      <c r="AD2370" s="4">
        <f t="shared" si="638"/>
        <v>2237</v>
      </c>
      <c r="AE2370" s="4">
        <v>2237</v>
      </c>
      <c r="AF2370" s="4">
        <v>2237</v>
      </c>
      <c r="AG2370" s="4">
        <f>AE2370</f>
        <v>2237</v>
      </c>
      <c r="AH2370" s="4">
        <v>84351</v>
      </c>
      <c r="AI2370">
        <f t="shared" ref="AI2370:AI2433" si="647">INDEX($AE$2:$AE$6811,MATCH(AH2370,$A$2:$A$6811,0))</f>
        <v>11043</v>
      </c>
      <c r="AJ2370">
        <v>15250.99</v>
      </c>
      <c r="AK2370" s="2">
        <v>15250.99</v>
      </c>
      <c r="AL2370" s="2">
        <f>AJ2370</f>
        <v>15250.99</v>
      </c>
      <c r="AM2370" s="4"/>
      <c r="AN2370" t="e">
        <f>VLOOKUP([1]!Tabelle13[[#This Row],[Vlookup this ID for freight costs]],$AL$2:$AL$6811,2,FALSE)</f>
        <v>#REF!</v>
      </c>
      <c r="AP2370">
        <v>437.13</v>
      </c>
      <c r="AQ2370">
        <v>437.13</v>
      </c>
      <c r="AR2370" s="4">
        <v>9</v>
      </c>
      <c r="AS2370" s="4">
        <v>9</v>
      </c>
      <c r="AT2370" s="4">
        <v>2009</v>
      </c>
      <c r="AU2370" s="4">
        <v>9</v>
      </c>
      <c r="AV2370" s="4">
        <v>9</v>
      </c>
      <c r="AW2370" s="4">
        <v>2009</v>
      </c>
      <c r="AX2370" t="str">
        <f t="shared" ref="AX2370:AX2433" si="648">IF(DATE(AW2370,AV2370,AU2370)&lt;=DATE(AT2370,AS2370,AR2370),"No Delay","Delay")</f>
        <v>No Delay</v>
      </c>
      <c r="AY2370">
        <f t="shared" ref="AY2370:AY2433" si="649">IF(_xlfn.DAYS(J2370,H2370)&gt;0, _xlfn.DAYS(J2370,H2370),0)</f>
        <v>0</v>
      </c>
    </row>
    <row r="2371" spans="1:51" x14ac:dyDescent="0.2">
      <c r="A2371" s="3">
        <v>85272</v>
      </c>
      <c r="B2371" s="1" t="s">
        <v>151</v>
      </c>
      <c r="C2371" s="1" t="s">
        <v>65</v>
      </c>
      <c r="D2371" s="1" t="s">
        <v>130</v>
      </c>
      <c r="E2371" s="1" t="s">
        <v>152</v>
      </c>
      <c r="F2371" s="1" t="s">
        <v>152</v>
      </c>
      <c r="G2371" s="13" t="s">
        <v>960</v>
      </c>
      <c r="H2371" s="12">
        <v>41080</v>
      </c>
      <c r="I2371" s="12" t="s">
        <v>1149</v>
      </c>
      <c r="J2371" s="12">
        <v>41063</v>
      </c>
      <c r="K2371" s="4">
        <v>3960</v>
      </c>
      <c r="L2371" s="1" t="s">
        <v>146</v>
      </c>
      <c r="M2371" s="1" t="s">
        <v>132</v>
      </c>
      <c r="N2371" s="1" t="s">
        <v>171</v>
      </c>
      <c r="O2371" s="1" t="s">
        <v>93</v>
      </c>
      <c r="P2371">
        <v>60</v>
      </c>
      <c r="Q2371">
        <v>20000</v>
      </c>
      <c r="R2371">
        <v>46600</v>
      </c>
      <c r="S2371">
        <v>2.33</v>
      </c>
      <c r="T2371">
        <v>0.04</v>
      </c>
      <c r="U2371">
        <f t="shared" si="645"/>
        <v>46600</v>
      </c>
      <c r="V2371">
        <f t="shared" si="646"/>
        <v>1200000</v>
      </c>
      <c r="W2371" s="1" t="s">
        <v>155</v>
      </c>
      <c r="X2371" s="1" t="s">
        <v>1236</v>
      </c>
      <c r="Y2371" s="1" t="s">
        <v>156</v>
      </c>
      <c r="Z2371" s="3">
        <v>7726</v>
      </c>
      <c r="AA2371" s="4">
        <f t="shared" ref="AA2371:AA2375" si="650">AF2371</f>
        <v>2238</v>
      </c>
      <c r="AB2371" s="4">
        <f t="shared" si="643"/>
        <v>4439.6962060000005</v>
      </c>
      <c r="AC2371" s="4">
        <f t="shared" si="644"/>
        <v>2238</v>
      </c>
      <c r="AD2371" s="4">
        <f t="shared" si="638"/>
        <v>3737.3055555555557</v>
      </c>
      <c r="AE2371" s="4">
        <v>2238</v>
      </c>
      <c r="AF2371" s="4">
        <v>2238</v>
      </c>
      <c r="AG2371" s="4">
        <f>AE2371</f>
        <v>2238</v>
      </c>
      <c r="AI2371" t="e">
        <f t="shared" si="647"/>
        <v>#N/A</v>
      </c>
      <c r="AJ2371">
        <v>17090</v>
      </c>
      <c r="AK2371" s="2">
        <v>17090</v>
      </c>
      <c r="AL2371" s="2">
        <f>AJ2371</f>
        <v>17090</v>
      </c>
      <c r="AM2371" s="4"/>
      <c r="AN2371" t="e">
        <f>VLOOKUP([1]!Tabelle13[[#This Row],[Vlookup this ID for freight costs]],$AL$2:$AL$6811,2,FALSE)</f>
        <v>#REF!</v>
      </c>
      <c r="AP2371">
        <v>65.33</v>
      </c>
      <c r="AQ2371">
        <v>65.33</v>
      </c>
      <c r="AR2371" s="4">
        <v>20</v>
      </c>
      <c r="AS2371" s="4">
        <v>6</v>
      </c>
      <c r="AT2371" s="4">
        <v>2012</v>
      </c>
      <c r="AU2371" s="4">
        <v>3</v>
      </c>
      <c r="AV2371" s="4">
        <v>6</v>
      </c>
      <c r="AW2371" s="4">
        <v>2012</v>
      </c>
      <c r="AX2371" t="str">
        <f t="shared" si="648"/>
        <v>No Delay</v>
      </c>
      <c r="AY2371">
        <f t="shared" si="649"/>
        <v>0</v>
      </c>
    </row>
    <row r="2372" spans="1:51" x14ac:dyDescent="0.2">
      <c r="A2372" s="3">
        <v>85870</v>
      </c>
      <c r="B2372" s="1" t="s">
        <v>151</v>
      </c>
      <c r="C2372" s="1" t="s">
        <v>65</v>
      </c>
      <c r="D2372" s="1" t="s">
        <v>130</v>
      </c>
      <c r="E2372" s="1" t="s">
        <v>152</v>
      </c>
      <c r="F2372" s="1" t="s">
        <v>152</v>
      </c>
      <c r="G2372" s="13" t="s">
        <v>960</v>
      </c>
      <c r="H2372" s="12">
        <v>41080</v>
      </c>
      <c r="I2372" s="12" t="s">
        <v>1149</v>
      </c>
      <c r="J2372" s="12">
        <v>41063</v>
      </c>
      <c r="K2372" s="4">
        <v>3965</v>
      </c>
      <c r="L2372" s="1" t="s">
        <v>146</v>
      </c>
      <c r="M2372" s="1" t="s">
        <v>132</v>
      </c>
      <c r="N2372" s="1" t="s">
        <v>171</v>
      </c>
      <c r="O2372" s="1" t="s">
        <v>93</v>
      </c>
      <c r="P2372">
        <v>60</v>
      </c>
      <c r="Q2372">
        <v>22100</v>
      </c>
      <c r="R2372">
        <v>51493</v>
      </c>
      <c r="S2372">
        <v>2.33</v>
      </c>
      <c r="T2372">
        <v>0.04</v>
      </c>
      <c r="U2372">
        <f t="shared" si="645"/>
        <v>51493</v>
      </c>
      <c r="V2372">
        <f t="shared" si="646"/>
        <v>1326000</v>
      </c>
      <c r="W2372" s="1" t="s">
        <v>197</v>
      </c>
      <c r="X2372" s="1" t="s">
        <v>1236</v>
      </c>
      <c r="Y2372" s="1" t="s">
        <v>3082</v>
      </c>
      <c r="Z2372" s="3">
        <v>7428</v>
      </c>
      <c r="AA2372" s="4">
        <f t="shared" si="650"/>
        <v>2238</v>
      </c>
      <c r="AB2372" s="4">
        <f t="shared" si="643"/>
        <v>4670.1665860000003</v>
      </c>
      <c r="AC2372" s="4">
        <f t="shared" si="644"/>
        <v>2238</v>
      </c>
      <c r="AD2372" s="4">
        <f t="shared" si="638"/>
        <v>2238</v>
      </c>
      <c r="AE2372" s="3" t="s">
        <v>1916</v>
      </c>
      <c r="AF2372" s="3">
        <v>2238</v>
      </c>
      <c r="AG2372" s="4">
        <f>AI2372</f>
        <v>2238</v>
      </c>
      <c r="AH2372" s="4">
        <v>85272</v>
      </c>
      <c r="AI2372">
        <f t="shared" si="647"/>
        <v>2238</v>
      </c>
      <c r="AJ2372" t="s">
        <v>1916</v>
      </c>
      <c r="AK2372" s="2">
        <v>17090</v>
      </c>
      <c r="AL2372" s="2">
        <f>AN2372</f>
        <v>17090</v>
      </c>
      <c r="AM2372" s="4">
        <v>85272</v>
      </c>
      <c r="AN2372">
        <f>INDEX($AJ$2:$AJ$6811,MATCH(AM2372,$A$2:$A$6811,0))</f>
        <v>17090</v>
      </c>
      <c r="AP2372">
        <v>72.19</v>
      </c>
      <c r="AQ2372">
        <v>72.19</v>
      </c>
      <c r="AR2372" s="4">
        <v>20</v>
      </c>
      <c r="AS2372" s="4">
        <v>6</v>
      </c>
      <c r="AT2372" s="4">
        <v>2012</v>
      </c>
      <c r="AU2372" s="4">
        <v>3</v>
      </c>
      <c r="AV2372" s="4">
        <v>6</v>
      </c>
      <c r="AW2372" s="4">
        <v>2012</v>
      </c>
      <c r="AX2372" t="str">
        <f t="shared" si="648"/>
        <v>No Delay</v>
      </c>
      <c r="AY2372">
        <f t="shared" si="649"/>
        <v>0</v>
      </c>
    </row>
    <row r="2373" spans="1:51" x14ac:dyDescent="0.2">
      <c r="A2373" s="3">
        <v>82989</v>
      </c>
      <c r="B2373" s="1" t="s">
        <v>215</v>
      </c>
      <c r="C2373" s="1" t="s">
        <v>89</v>
      </c>
      <c r="D2373" s="1" t="s">
        <v>130</v>
      </c>
      <c r="E2373" s="1" t="s">
        <v>101</v>
      </c>
      <c r="F2373" s="1" t="s">
        <v>101</v>
      </c>
      <c r="G2373" s="13" t="s">
        <v>1633</v>
      </c>
      <c r="H2373" s="12">
        <v>40886</v>
      </c>
      <c r="I2373" s="12" t="s">
        <v>930</v>
      </c>
      <c r="J2373" s="12">
        <v>40866</v>
      </c>
      <c r="K2373" s="4">
        <v>3575</v>
      </c>
      <c r="L2373" s="1" t="s">
        <v>146</v>
      </c>
      <c r="M2373" s="1" t="s">
        <v>132</v>
      </c>
      <c r="N2373" s="1" t="s">
        <v>292</v>
      </c>
      <c r="O2373" s="1" t="s">
        <v>93</v>
      </c>
      <c r="P2373">
        <v>30</v>
      </c>
      <c r="Q2373">
        <v>6678</v>
      </c>
      <c r="R2373">
        <v>133025.76</v>
      </c>
      <c r="S2373">
        <v>19.920000000000002</v>
      </c>
      <c r="T2373">
        <v>0.66</v>
      </c>
      <c r="U2373">
        <f t="shared" si="645"/>
        <v>133025.76</v>
      </c>
      <c r="V2373">
        <f t="shared" si="646"/>
        <v>200340</v>
      </c>
      <c r="W2373" s="1" t="s">
        <v>160</v>
      </c>
      <c r="X2373" s="1" t="s">
        <v>1236</v>
      </c>
      <c r="Y2373" s="1" t="s">
        <v>161</v>
      </c>
      <c r="Z2373" s="3">
        <v>12573</v>
      </c>
      <c r="AA2373" s="4">
        <f t="shared" si="650"/>
        <v>2244</v>
      </c>
      <c r="AB2373" s="4">
        <f t="shared" si="643"/>
        <v>2977.6360144</v>
      </c>
      <c r="AC2373" s="4">
        <f t="shared" si="644"/>
        <v>2244</v>
      </c>
      <c r="AD2373" s="4">
        <f t="shared" si="638"/>
        <v>2244</v>
      </c>
      <c r="AE2373" s="4">
        <v>2244</v>
      </c>
      <c r="AF2373" s="4">
        <v>2244</v>
      </c>
      <c r="AG2373" s="4">
        <f>AE2373</f>
        <v>2244</v>
      </c>
      <c r="AI2373" t="e">
        <f t="shared" si="647"/>
        <v>#N/A</v>
      </c>
      <c r="AJ2373">
        <v>3296.34</v>
      </c>
      <c r="AK2373" s="2">
        <v>3296.34</v>
      </c>
      <c r="AL2373" s="2">
        <f>AJ2373</f>
        <v>3296.34</v>
      </c>
      <c r="AM2373" s="4"/>
      <c r="AN2373" t="e">
        <f>VLOOKUP([1]!Tabelle13[[#This Row],[Vlookup this ID for freight costs]],$AL$2:$AL$6811,2,FALSE)</f>
        <v>#REF!</v>
      </c>
      <c r="AP2373">
        <v>219.49</v>
      </c>
      <c r="AQ2373">
        <v>219.49</v>
      </c>
      <c r="AR2373" s="4">
        <v>9</v>
      </c>
      <c r="AS2373" s="4">
        <v>12</v>
      </c>
      <c r="AT2373" s="4">
        <v>2011</v>
      </c>
      <c r="AU2373" s="4">
        <v>19</v>
      </c>
      <c r="AV2373" s="4">
        <v>11</v>
      </c>
      <c r="AW2373" s="4">
        <v>2011</v>
      </c>
      <c r="AX2373" t="str">
        <f t="shared" si="648"/>
        <v>No Delay</v>
      </c>
      <c r="AY2373">
        <f t="shared" si="649"/>
        <v>0</v>
      </c>
    </row>
    <row r="2374" spans="1:51" x14ac:dyDescent="0.2">
      <c r="A2374" s="3">
        <v>84682</v>
      </c>
      <c r="B2374" s="1" t="s">
        <v>215</v>
      </c>
      <c r="C2374" s="1" t="s">
        <v>89</v>
      </c>
      <c r="D2374" s="1" t="s">
        <v>130</v>
      </c>
      <c r="E2374" s="1" t="s">
        <v>101</v>
      </c>
      <c r="F2374" s="1" t="s">
        <v>101</v>
      </c>
      <c r="G2374" s="13" t="s">
        <v>1633</v>
      </c>
      <c r="H2374" s="12">
        <v>40886</v>
      </c>
      <c r="I2374" s="12" t="s">
        <v>930</v>
      </c>
      <c r="J2374" s="12">
        <v>40866</v>
      </c>
      <c r="K2374" s="4">
        <v>3578</v>
      </c>
      <c r="L2374" s="1" t="s">
        <v>146</v>
      </c>
      <c r="M2374" s="1" t="s">
        <v>132</v>
      </c>
      <c r="N2374" s="1" t="s">
        <v>302</v>
      </c>
      <c r="O2374" s="1" t="s">
        <v>93</v>
      </c>
      <c r="P2374">
        <v>30</v>
      </c>
      <c r="Q2374">
        <v>3040</v>
      </c>
      <c r="R2374">
        <v>19516.8</v>
      </c>
      <c r="S2374">
        <v>6.42</v>
      </c>
      <c r="T2374">
        <v>0.21</v>
      </c>
      <c r="U2374">
        <f t="shared" si="645"/>
        <v>19516.8</v>
      </c>
      <c r="V2374">
        <f t="shared" si="646"/>
        <v>91200</v>
      </c>
      <c r="W2374" s="1" t="s">
        <v>160</v>
      </c>
      <c r="X2374" s="1" t="s">
        <v>1236</v>
      </c>
      <c r="Y2374" s="1" t="s">
        <v>161</v>
      </c>
      <c r="Z2374" s="3">
        <v>12573</v>
      </c>
      <c r="AA2374" s="4">
        <f t="shared" si="650"/>
        <v>2244</v>
      </c>
      <c r="AB2374" s="4">
        <f t="shared" si="643"/>
        <v>2578.3735179999999</v>
      </c>
      <c r="AC2374" s="4">
        <f t="shared" si="644"/>
        <v>2244</v>
      </c>
      <c r="AD2374" s="4">
        <f t="shared" si="638"/>
        <v>776.75</v>
      </c>
      <c r="AE2374" s="3" t="s">
        <v>1917</v>
      </c>
      <c r="AF2374" s="3">
        <v>2244</v>
      </c>
      <c r="AG2374" s="4">
        <f>AI2374</f>
        <v>2244</v>
      </c>
      <c r="AH2374" s="4">
        <v>82989</v>
      </c>
      <c r="AI2374">
        <f t="shared" si="647"/>
        <v>2244</v>
      </c>
      <c r="AJ2374" t="s">
        <v>1917</v>
      </c>
      <c r="AK2374" s="2">
        <v>3296.34</v>
      </c>
      <c r="AL2374" s="2">
        <f>AN2374</f>
        <v>3296.34</v>
      </c>
      <c r="AM2374" s="4">
        <v>82989</v>
      </c>
      <c r="AN2374">
        <f>INDEX($AJ$2:$AJ$6811,MATCH(AM2374,$A$2:$A$6811,0))</f>
        <v>3296.34</v>
      </c>
      <c r="AP2374">
        <v>32.200000000000003</v>
      </c>
      <c r="AQ2374">
        <v>32.200000000000003</v>
      </c>
      <c r="AR2374" s="4">
        <v>9</v>
      </c>
      <c r="AS2374" s="4">
        <v>12</v>
      </c>
      <c r="AT2374" s="4">
        <v>2011</v>
      </c>
      <c r="AU2374" s="4">
        <v>19</v>
      </c>
      <c r="AV2374" s="4">
        <v>11</v>
      </c>
      <c r="AW2374" s="4">
        <v>2011</v>
      </c>
      <c r="AX2374" t="str">
        <f t="shared" si="648"/>
        <v>No Delay</v>
      </c>
      <c r="AY2374">
        <f t="shared" si="649"/>
        <v>0</v>
      </c>
    </row>
    <row r="2375" spans="1:51" x14ac:dyDescent="0.2">
      <c r="A2375" s="3">
        <v>85803</v>
      </c>
      <c r="B2375" s="1" t="s">
        <v>215</v>
      </c>
      <c r="C2375" s="1" t="s">
        <v>89</v>
      </c>
      <c r="D2375" s="1" t="s">
        <v>130</v>
      </c>
      <c r="E2375" s="1" t="s">
        <v>101</v>
      </c>
      <c r="F2375" s="1" t="s">
        <v>101</v>
      </c>
      <c r="G2375" s="13" t="s">
        <v>1633</v>
      </c>
      <c r="H2375" s="12">
        <v>40886</v>
      </c>
      <c r="I2375" s="12" t="s">
        <v>930</v>
      </c>
      <c r="J2375" s="12">
        <v>40866</v>
      </c>
      <c r="K2375" s="4">
        <v>3579</v>
      </c>
      <c r="L2375" s="1" t="s">
        <v>146</v>
      </c>
      <c r="M2375" s="1" t="s">
        <v>132</v>
      </c>
      <c r="N2375" s="1" t="s">
        <v>159</v>
      </c>
      <c r="O2375" s="1" t="s">
        <v>93</v>
      </c>
      <c r="P2375">
        <v>30</v>
      </c>
      <c r="Q2375">
        <v>14480</v>
      </c>
      <c r="R2375">
        <v>129885.6</v>
      </c>
      <c r="S2375">
        <v>8.9700000000000006</v>
      </c>
      <c r="T2375">
        <v>0.3</v>
      </c>
      <c r="U2375">
        <f t="shared" si="645"/>
        <v>129885.6</v>
      </c>
      <c r="V2375">
        <f t="shared" si="646"/>
        <v>434400</v>
      </c>
      <c r="W2375" s="1" t="s">
        <v>155</v>
      </c>
      <c r="X2375" s="1" t="s">
        <v>1236</v>
      </c>
      <c r="Y2375" s="1" t="s">
        <v>156</v>
      </c>
      <c r="Z2375" s="3">
        <v>13090</v>
      </c>
      <c r="AA2375" s="4">
        <f t="shared" si="650"/>
        <v>2244</v>
      </c>
      <c r="AB2375" s="4">
        <f t="shared" si="643"/>
        <v>3833.8883500000002</v>
      </c>
      <c r="AC2375" s="4">
        <f t="shared" si="644"/>
        <v>2244</v>
      </c>
      <c r="AD2375" s="4">
        <f t="shared" si="638"/>
        <v>2244</v>
      </c>
      <c r="AE2375" s="3" t="s">
        <v>1917</v>
      </c>
      <c r="AF2375" s="3">
        <v>2244</v>
      </c>
      <c r="AG2375" s="4">
        <f>AI2375</f>
        <v>2244</v>
      </c>
      <c r="AH2375" s="4">
        <v>82989</v>
      </c>
      <c r="AI2375">
        <f t="shared" si="647"/>
        <v>2244</v>
      </c>
      <c r="AJ2375" t="s">
        <v>1917</v>
      </c>
      <c r="AK2375" s="2">
        <v>3296.34</v>
      </c>
      <c r="AL2375" s="2">
        <f>AN2375</f>
        <v>3296.34</v>
      </c>
      <c r="AM2375" s="4">
        <v>82989</v>
      </c>
      <c r="AN2375">
        <f>INDEX($AJ$2:$AJ$6811,MATCH(AM2375,$A$2:$A$6811,0))</f>
        <v>3296.34</v>
      </c>
      <c r="AP2375">
        <v>214.31</v>
      </c>
      <c r="AQ2375">
        <v>214.31</v>
      </c>
      <c r="AR2375" s="4">
        <v>9</v>
      </c>
      <c r="AS2375" s="4">
        <v>12</v>
      </c>
      <c r="AT2375" s="4">
        <v>2011</v>
      </c>
      <c r="AU2375" s="4">
        <v>19</v>
      </c>
      <c r="AV2375" s="4">
        <v>11</v>
      </c>
      <c r="AW2375" s="4">
        <v>2011</v>
      </c>
      <c r="AX2375" t="str">
        <f t="shared" si="648"/>
        <v>No Delay</v>
      </c>
      <c r="AY2375">
        <f t="shared" si="649"/>
        <v>0</v>
      </c>
    </row>
    <row r="2376" spans="1:51" x14ac:dyDescent="0.2">
      <c r="A2376" s="3">
        <v>5048</v>
      </c>
      <c r="B2376" s="1" t="s">
        <v>1918</v>
      </c>
      <c r="C2376" s="1" t="s">
        <v>150</v>
      </c>
      <c r="D2376" s="1" t="s">
        <v>100</v>
      </c>
      <c r="E2376" s="1" t="s">
        <v>53</v>
      </c>
      <c r="F2376" s="1" t="s">
        <v>53</v>
      </c>
      <c r="G2376" s="13" t="s">
        <v>1919</v>
      </c>
      <c r="H2376" s="12">
        <v>39904</v>
      </c>
      <c r="I2376" s="12" t="s">
        <v>954</v>
      </c>
      <c r="J2376" s="12">
        <v>39773</v>
      </c>
      <c r="K2376" s="4">
        <v>1192</v>
      </c>
      <c r="L2376" s="1" t="s">
        <v>146</v>
      </c>
      <c r="M2376" s="1" t="s">
        <v>1920</v>
      </c>
      <c r="N2376" s="1" t="s">
        <v>1921</v>
      </c>
      <c r="O2376" s="1" t="s">
        <v>425</v>
      </c>
      <c r="P2376">
        <v>90</v>
      </c>
      <c r="Q2376">
        <v>1</v>
      </c>
      <c r="R2376">
        <v>5.97</v>
      </c>
      <c r="S2376">
        <v>5.97</v>
      </c>
      <c r="T2376">
        <v>7.0000000000000007E-2</v>
      </c>
      <c r="U2376">
        <f t="shared" si="645"/>
        <v>5.97</v>
      </c>
      <c r="V2376">
        <f t="shared" si="646"/>
        <v>90</v>
      </c>
      <c r="W2376" s="1" t="s">
        <v>826</v>
      </c>
      <c r="X2376" s="1" t="s">
        <v>186</v>
      </c>
      <c r="Y2376" s="1" t="s">
        <v>186</v>
      </c>
      <c r="Z2376" s="3">
        <v>8773</v>
      </c>
      <c r="AA2376" s="4">
        <f t="shared" ref="AA2376:AA2439" si="651">AB2376</f>
        <v>2245.2667059999999</v>
      </c>
      <c r="AB2376" s="2">
        <f>2245.156962+0.109744*Q2376</f>
        <v>2245.2667059999999</v>
      </c>
      <c r="AC2376" s="4">
        <f t="shared" ref="AC2376:AC2439" si="652">AD2376</f>
        <v>3373.9791747628851</v>
      </c>
      <c r="AD2376" s="4">
        <f t="shared" si="638"/>
        <v>3373.9791747628851</v>
      </c>
      <c r="AE2376" s="4" t="s">
        <v>62</v>
      </c>
      <c r="AG2376" s="4" t="str">
        <f t="shared" ref="AG2376:AG2439" si="653">AE2376</f>
        <v>Weight Captured Separately</v>
      </c>
      <c r="AH2376" s="4">
        <v>11257</v>
      </c>
      <c r="AI2376">
        <f t="shared" si="647"/>
        <v>2298</v>
      </c>
      <c r="AJ2376" t="s">
        <v>81</v>
      </c>
      <c r="AK2376" s="2"/>
      <c r="AL2376" s="2" t="str">
        <f t="shared" ref="AL2376:AL2439" si="654">AJ2376</f>
        <v>Freight Included in Commodity Cost</v>
      </c>
      <c r="AM2376" s="4"/>
      <c r="AN2376" t="e">
        <f>VLOOKUP([1]!Tabelle13[[#This Row],[Vlookup this ID for freight costs]],$AL$2:$AL$6811,2,FALSE)</f>
        <v>#REF!</v>
      </c>
      <c r="AO2376">
        <f t="shared" ref="AO2376:AO2439" si="655">IF(AK:AK="",AC:AC*6.242+1.383 -2.844 + 3.145 -2.265  -2.026,AK:AK)</f>
        <v>21057.771008869928</v>
      </c>
      <c r="AP2376">
        <v>0.01</v>
      </c>
      <c r="AQ2376">
        <v>0.01</v>
      </c>
      <c r="AR2376" s="4">
        <v>1</v>
      </c>
      <c r="AS2376" s="4">
        <v>4</v>
      </c>
      <c r="AT2376" s="4">
        <v>2009</v>
      </c>
      <c r="AU2376" s="4">
        <v>21</v>
      </c>
      <c r="AV2376" s="4">
        <v>11</v>
      </c>
      <c r="AW2376" s="4">
        <v>2008</v>
      </c>
      <c r="AX2376" t="str">
        <f t="shared" si="648"/>
        <v>No Delay</v>
      </c>
      <c r="AY2376">
        <f t="shared" si="649"/>
        <v>0</v>
      </c>
    </row>
    <row r="2377" spans="1:51" x14ac:dyDescent="0.2">
      <c r="A2377" s="3">
        <v>31847</v>
      </c>
      <c r="B2377" s="1" t="s">
        <v>328</v>
      </c>
      <c r="C2377" s="1" t="s">
        <v>150</v>
      </c>
      <c r="D2377" s="1" t="s">
        <v>100</v>
      </c>
      <c r="E2377" s="1" t="s">
        <v>101</v>
      </c>
      <c r="F2377" s="1" t="s">
        <v>101</v>
      </c>
      <c r="G2377" s="13" t="s">
        <v>1922</v>
      </c>
      <c r="H2377" s="12">
        <v>42151</v>
      </c>
      <c r="I2377" s="12" t="s">
        <v>1922</v>
      </c>
      <c r="J2377" s="12">
        <v>42151</v>
      </c>
      <c r="K2377" s="4">
        <v>6586</v>
      </c>
      <c r="L2377" s="1" t="s">
        <v>146</v>
      </c>
      <c r="M2377" s="1" t="s">
        <v>1923</v>
      </c>
      <c r="N2377" s="1" t="s">
        <v>1921</v>
      </c>
      <c r="O2377" s="1" t="s">
        <v>425</v>
      </c>
      <c r="P2377">
        <v>90</v>
      </c>
      <c r="Q2377">
        <v>1</v>
      </c>
      <c r="R2377">
        <v>4.97</v>
      </c>
      <c r="S2377">
        <v>4.97</v>
      </c>
      <c r="T2377">
        <v>0.06</v>
      </c>
      <c r="U2377">
        <f t="shared" si="645"/>
        <v>4.97</v>
      </c>
      <c r="V2377">
        <f t="shared" si="646"/>
        <v>90</v>
      </c>
      <c r="W2377" s="1" t="s">
        <v>826</v>
      </c>
      <c r="X2377" s="1" t="s">
        <v>186</v>
      </c>
      <c r="Y2377" s="1" t="s">
        <v>186</v>
      </c>
      <c r="Z2377" s="3">
        <v>11869</v>
      </c>
      <c r="AA2377" s="4">
        <f t="shared" si="651"/>
        <v>2245.2667059999999</v>
      </c>
      <c r="AB2377" s="2">
        <f t="shared" ref="AB2377:AB2440" si="656">2245.156962+0.109744*Q2377</f>
        <v>2245.2667059999999</v>
      </c>
      <c r="AC2377" s="4">
        <f t="shared" si="652"/>
        <v>3373.9791747628851</v>
      </c>
      <c r="AD2377" s="4">
        <f t="shared" si="638"/>
        <v>3373.9791747628851</v>
      </c>
      <c r="AE2377" s="4" t="s">
        <v>62</v>
      </c>
      <c r="AG2377" s="4" t="str">
        <f t="shared" si="653"/>
        <v>Weight Captured Separately</v>
      </c>
      <c r="AI2377" t="e">
        <f t="shared" si="647"/>
        <v>#N/A</v>
      </c>
      <c r="AJ2377" t="s">
        <v>81</v>
      </c>
      <c r="AK2377" s="2"/>
      <c r="AL2377" s="2" t="str">
        <f t="shared" si="654"/>
        <v>Freight Included in Commodity Cost</v>
      </c>
      <c r="AM2377" s="4"/>
      <c r="AN2377" t="e">
        <f>VLOOKUP([1]!Tabelle13[[#This Row],[Vlookup this ID for freight costs]],$AL$2:$AL$6811,2,FALSE)</f>
        <v>#REF!</v>
      </c>
      <c r="AO2377">
        <f t="shared" si="655"/>
        <v>21057.771008869928</v>
      </c>
      <c r="AP2377">
        <v>0.01</v>
      </c>
      <c r="AQ2377">
        <v>0.01</v>
      </c>
      <c r="AR2377" s="4">
        <v>27</v>
      </c>
      <c r="AS2377" s="4">
        <v>5</v>
      </c>
      <c r="AT2377" s="4">
        <v>2015</v>
      </c>
      <c r="AU2377" s="4">
        <v>27</v>
      </c>
      <c r="AV2377" s="4">
        <v>5</v>
      </c>
      <c r="AW2377" s="4">
        <v>2015</v>
      </c>
      <c r="AX2377" t="str">
        <f t="shared" si="648"/>
        <v>No Delay</v>
      </c>
      <c r="AY2377">
        <f t="shared" si="649"/>
        <v>0</v>
      </c>
    </row>
    <row r="2378" spans="1:51" x14ac:dyDescent="0.2">
      <c r="A2378" s="3">
        <v>35637</v>
      </c>
      <c r="B2378" s="1" t="s">
        <v>328</v>
      </c>
      <c r="C2378" s="1" t="s">
        <v>150</v>
      </c>
      <c r="D2378" s="1" t="s">
        <v>100</v>
      </c>
      <c r="E2378" s="1" t="s">
        <v>101</v>
      </c>
      <c r="F2378" s="1" t="s">
        <v>101</v>
      </c>
      <c r="G2378" s="13" t="s">
        <v>1924</v>
      </c>
      <c r="H2378" s="12">
        <v>41856</v>
      </c>
      <c r="I2378" s="12" t="s">
        <v>1924</v>
      </c>
      <c r="J2378" s="12">
        <v>41856</v>
      </c>
      <c r="K2378" s="4">
        <v>5717</v>
      </c>
      <c r="L2378" s="1" t="s">
        <v>146</v>
      </c>
      <c r="M2378" s="1" t="s">
        <v>1923</v>
      </c>
      <c r="N2378" s="1" t="s">
        <v>606</v>
      </c>
      <c r="O2378" s="1" t="s">
        <v>93</v>
      </c>
      <c r="P2378">
        <v>30</v>
      </c>
      <c r="Q2378">
        <v>1</v>
      </c>
      <c r="R2378">
        <v>19.68</v>
      </c>
      <c r="S2378">
        <v>19.68</v>
      </c>
      <c r="T2378">
        <v>0.66</v>
      </c>
      <c r="U2378">
        <f t="shared" si="645"/>
        <v>19.68</v>
      </c>
      <c r="V2378">
        <f t="shared" si="646"/>
        <v>30</v>
      </c>
      <c r="W2378" s="1" t="s">
        <v>155</v>
      </c>
      <c r="X2378" s="1" t="s">
        <v>1236</v>
      </c>
      <c r="Y2378" s="1" t="s">
        <v>156</v>
      </c>
      <c r="Z2378" s="3">
        <v>16635</v>
      </c>
      <c r="AA2378" s="4">
        <f t="shared" si="651"/>
        <v>2245.2667059999999</v>
      </c>
      <c r="AB2378" s="2">
        <f t="shared" si="656"/>
        <v>2245.2667059999999</v>
      </c>
      <c r="AC2378" s="4">
        <f t="shared" si="652"/>
        <v>3922.8008180363631</v>
      </c>
      <c r="AD2378" s="4">
        <f t="shared" si="638"/>
        <v>3922.8008180363631</v>
      </c>
      <c r="AE2378" s="4" t="s">
        <v>62</v>
      </c>
      <c r="AG2378" s="4" t="str">
        <f t="shared" si="653"/>
        <v>Weight Captured Separately</v>
      </c>
      <c r="AI2378" t="e">
        <f t="shared" si="647"/>
        <v>#N/A</v>
      </c>
      <c r="AJ2378" t="s">
        <v>81</v>
      </c>
      <c r="AK2378" s="2"/>
      <c r="AL2378" s="2" t="str">
        <f t="shared" si="654"/>
        <v>Freight Included in Commodity Cost</v>
      </c>
      <c r="AM2378" s="4"/>
      <c r="AN2378" t="e">
        <f>VLOOKUP([1]!Tabelle13[[#This Row],[Vlookup this ID for freight costs]],$AL$2:$AL$6811,2,FALSE)</f>
        <v>#REF!</v>
      </c>
      <c r="AO2378">
        <f t="shared" si="655"/>
        <v>24483.515706182978</v>
      </c>
      <c r="AP2378">
        <v>0.02</v>
      </c>
      <c r="AQ2378">
        <v>0.02</v>
      </c>
      <c r="AR2378" s="4">
        <v>5</v>
      </c>
      <c r="AS2378" s="4">
        <v>8</v>
      </c>
      <c r="AT2378" s="4">
        <v>2014</v>
      </c>
      <c r="AU2378" s="4">
        <v>5</v>
      </c>
      <c r="AV2378" s="4">
        <v>8</v>
      </c>
      <c r="AW2378" s="4">
        <v>2014</v>
      </c>
      <c r="AX2378" t="str">
        <f t="shared" si="648"/>
        <v>No Delay</v>
      </c>
      <c r="AY2378">
        <f t="shared" si="649"/>
        <v>0</v>
      </c>
    </row>
    <row r="2379" spans="1:51" x14ac:dyDescent="0.2">
      <c r="A2379" s="3">
        <v>20975</v>
      </c>
      <c r="B2379" s="1" t="s">
        <v>328</v>
      </c>
      <c r="C2379" s="1" t="s">
        <v>150</v>
      </c>
      <c r="D2379" s="1" t="s">
        <v>100</v>
      </c>
      <c r="E2379" s="1" t="s">
        <v>101</v>
      </c>
      <c r="F2379" s="1" t="s">
        <v>101</v>
      </c>
      <c r="G2379" s="13" t="s">
        <v>1925</v>
      </c>
      <c r="H2379" s="12">
        <v>41878</v>
      </c>
      <c r="I2379" s="12" t="s">
        <v>1925</v>
      </c>
      <c r="J2379" s="12">
        <v>41878</v>
      </c>
      <c r="K2379" s="4">
        <v>5770</v>
      </c>
      <c r="L2379" s="1" t="s">
        <v>146</v>
      </c>
      <c r="M2379" s="1" t="s">
        <v>1920</v>
      </c>
      <c r="N2379" s="1" t="s">
        <v>302</v>
      </c>
      <c r="O2379" s="1" t="s">
        <v>93</v>
      </c>
      <c r="P2379">
        <v>30</v>
      </c>
      <c r="Q2379">
        <v>1</v>
      </c>
      <c r="R2379">
        <v>22.6</v>
      </c>
      <c r="S2379">
        <v>22.6</v>
      </c>
      <c r="T2379">
        <v>0.75</v>
      </c>
      <c r="U2379">
        <f t="shared" si="645"/>
        <v>22.6</v>
      </c>
      <c r="V2379">
        <f t="shared" si="646"/>
        <v>30</v>
      </c>
      <c r="W2379" s="1" t="s">
        <v>155</v>
      </c>
      <c r="X2379" s="1" t="s">
        <v>1236</v>
      </c>
      <c r="Y2379" s="1" t="s">
        <v>156</v>
      </c>
      <c r="Z2379" s="3">
        <v>16635</v>
      </c>
      <c r="AA2379" s="4">
        <f t="shared" si="651"/>
        <v>2245.2667059999999</v>
      </c>
      <c r="AB2379" s="2">
        <f t="shared" si="656"/>
        <v>2245.2667059999999</v>
      </c>
      <c r="AC2379" s="4">
        <f t="shared" si="652"/>
        <v>3922.8008180363631</v>
      </c>
      <c r="AD2379" s="4">
        <f t="shared" si="638"/>
        <v>3922.8008180363631</v>
      </c>
      <c r="AE2379" s="4" t="s">
        <v>62</v>
      </c>
      <c r="AG2379" s="4" t="str">
        <f t="shared" si="653"/>
        <v>Weight Captured Separately</v>
      </c>
      <c r="AI2379" t="e">
        <f t="shared" si="647"/>
        <v>#N/A</v>
      </c>
      <c r="AJ2379" t="s">
        <v>81</v>
      </c>
      <c r="AK2379" s="2"/>
      <c r="AL2379" s="2" t="str">
        <f t="shared" si="654"/>
        <v>Freight Included in Commodity Cost</v>
      </c>
      <c r="AM2379" s="4"/>
      <c r="AN2379" t="e">
        <f>VLOOKUP([1]!Tabelle13[[#This Row],[Vlookup this ID for freight costs]],$AL$2:$AL$6811,2,FALSE)</f>
        <v>#REF!</v>
      </c>
      <c r="AO2379">
        <f t="shared" si="655"/>
        <v>24483.515706182978</v>
      </c>
      <c r="AP2379">
        <v>0.03</v>
      </c>
      <c r="AQ2379">
        <v>0.03</v>
      </c>
      <c r="AR2379" s="4">
        <v>27</v>
      </c>
      <c r="AS2379" s="4">
        <v>8</v>
      </c>
      <c r="AT2379" s="4">
        <v>2014</v>
      </c>
      <c r="AU2379" s="4">
        <v>27</v>
      </c>
      <c r="AV2379" s="4">
        <v>8</v>
      </c>
      <c r="AW2379" s="4">
        <v>2014</v>
      </c>
      <c r="AX2379" t="str">
        <f t="shared" si="648"/>
        <v>No Delay</v>
      </c>
      <c r="AY2379">
        <f t="shared" si="649"/>
        <v>0</v>
      </c>
    </row>
    <row r="2380" spans="1:51" x14ac:dyDescent="0.2">
      <c r="A2380" s="3">
        <v>72047</v>
      </c>
      <c r="B2380" s="1" t="s">
        <v>328</v>
      </c>
      <c r="C2380" s="1" t="s">
        <v>150</v>
      </c>
      <c r="D2380" s="1" t="s">
        <v>100</v>
      </c>
      <c r="E2380" s="1" t="s">
        <v>101</v>
      </c>
      <c r="F2380" s="1" t="s">
        <v>101</v>
      </c>
      <c r="G2380" s="13" t="s">
        <v>1925</v>
      </c>
      <c r="H2380" s="12">
        <v>41878</v>
      </c>
      <c r="I2380" s="12" t="s">
        <v>1925</v>
      </c>
      <c r="J2380" s="12">
        <v>41878</v>
      </c>
      <c r="K2380" s="4">
        <v>5817</v>
      </c>
      <c r="L2380" s="1" t="s">
        <v>146</v>
      </c>
      <c r="M2380" s="1" t="s">
        <v>1920</v>
      </c>
      <c r="N2380" s="1" t="s">
        <v>167</v>
      </c>
      <c r="O2380" s="1" t="s">
        <v>93</v>
      </c>
      <c r="P2380">
        <v>30</v>
      </c>
      <c r="Q2380">
        <v>1</v>
      </c>
      <c r="R2380">
        <v>16.73</v>
      </c>
      <c r="S2380">
        <v>16.73</v>
      </c>
      <c r="T2380">
        <v>0.56000000000000005</v>
      </c>
      <c r="U2380">
        <f t="shared" si="645"/>
        <v>16.73</v>
      </c>
      <c r="V2380">
        <f t="shared" si="646"/>
        <v>30</v>
      </c>
      <c r="W2380" s="1" t="s">
        <v>179</v>
      </c>
      <c r="X2380" s="1" t="s">
        <v>1236</v>
      </c>
      <c r="Y2380" s="1" t="s">
        <v>156</v>
      </c>
      <c r="Z2380" s="3">
        <v>16635</v>
      </c>
      <c r="AA2380" s="4">
        <f t="shared" si="651"/>
        <v>2245.2667059999999</v>
      </c>
      <c r="AB2380" s="2">
        <f t="shared" si="656"/>
        <v>2245.2667059999999</v>
      </c>
      <c r="AC2380" s="4">
        <f t="shared" si="652"/>
        <v>3922.8008180363631</v>
      </c>
      <c r="AD2380" s="4">
        <f t="shared" si="638"/>
        <v>3922.8008180363631</v>
      </c>
      <c r="AE2380" s="4" t="s">
        <v>62</v>
      </c>
      <c r="AG2380" s="4" t="str">
        <f t="shared" si="653"/>
        <v>Weight Captured Separately</v>
      </c>
      <c r="AI2380" t="e">
        <f t="shared" si="647"/>
        <v>#N/A</v>
      </c>
      <c r="AJ2380" t="s">
        <v>81</v>
      </c>
      <c r="AK2380" s="2"/>
      <c r="AL2380" s="2" t="str">
        <f t="shared" si="654"/>
        <v>Freight Included in Commodity Cost</v>
      </c>
      <c r="AM2380" s="4"/>
      <c r="AN2380" t="e">
        <f>VLOOKUP([1]!Tabelle13[[#This Row],[Vlookup this ID for freight costs]],$AL$2:$AL$6811,2,FALSE)</f>
        <v>#REF!</v>
      </c>
      <c r="AO2380">
        <f t="shared" si="655"/>
        <v>24483.515706182978</v>
      </c>
      <c r="AP2380">
        <v>0.02</v>
      </c>
      <c r="AQ2380">
        <v>0.02</v>
      </c>
      <c r="AR2380" s="4">
        <v>27</v>
      </c>
      <c r="AS2380" s="4">
        <v>8</v>
      </c>
      <c r="AT2380" s="4">
        <v>2014</v>
      </c>
      <c r="AU2380" s="4">
        <v>27</v>
      </c>
      <c r="AV2380" s="4">
        <v>8</v>
      </c>
      <c r="AW2380" s="4">
        <v>2014</v>
      </c>
      <c r="AX2380" t="str">
        <f t="shared" si="648"/>
        <v>No Delay</v>
      </c>
      <c r="AY2380">
        <f t="shared" si="649"/>
        <v>0</v>
      </c>
    </row>
    <row r="2381" spans="1:51" x14ac:dyDescent="0.2">
      <c r="A2381" s="3">
        <v>24285</v>
      </c>
      <c r="B2381" s="1" t="s">
        <v>328</v>
      </c>
      <c r="C2381" s="1" t="s">
        <v>150</v>
      </c>
      <c r="D2381" s="1" t="s">
        <v>100</v>
      </c>
      <c r="E2381" s="1" t="s">
        <v>101</v>
      </c>
      <c r="F2381" s="1" t="s">
        <v>101</v>
      </c>
      <c r="G2381" s="13" t="s">
        <v>1466</v>
      </c>
      <c r="H2381" s="12">
        <v>41915</v>
      </c>
      <c r="I2381" s="12" t="s">
        <v>1466</v>
      </c>
      <c r="J2381" s="12">
        <v>41915</v>
      </c>
      <c r="K2381" s="4">
        <v>5981</v>
      </c>
      <c r="L2381" s="1" t="s">
        <v>146</v>
      </c>
      <c r="M2381" s="1" t="s">
        <v>1923</v>
      </c>
      <c r="N2381" s="1" t="s">
        <v>227</v>
      </c>
      <c r="O2381" s="1" t="s">
        <v>93</v>
      </c>
      <c r="P2381">
        <v>30</v>
      </c>
      <c r="Q2381">
        <v>1</v>
      </c>
      <c r="R2381">
        <v>15.25</v>
      </c>
      <c r="S2381">
        <v>15.25</v>
      </c>
      <c r="T2381">
        <v>0.51</v>
      </c>
      <c r="U2381">
        <f t="shared" si="645"/>
        <v>15.25</v>
      </c>
      <c r="V2381">
        <f t="shared" si="646"/>
        <v>30</v>
      </c>
      <c r="W2381" s="1" t="s">
        <v>155</v>
      </c>
      <c r="X2381" s="1" t="s">
        <v>1236</v>
      </c>
      <c r="Y2381" s="1" t="s">
        <v>156</v>
      </c>
      <c r="Z2381" s="3">
        <v>16635</v>
      </c>
      <c r="AA2381" s="4">
        <f t="shared" si="651"/>
        <v>2245.2667059999999</v>
      </c>
      <c r="AB2381" s="2">
        <f t="shared" si="656"/>
        <v>2245.2667059999999</v>
      </c>
      <c r="AC2381" s="4">
        <f t="shared" si="652"/>
        <v>3922.8008180363631</v>
      </c>
      <c r="AD2381" s="4">
        <f t="shared" si="638"/>
        <v>3922.8008180363631</v>
      </c>
      <c r="AE2381" s="4" t="s">
        <v>62</v>
      </c>
      <c r="AG2381" s="4" t="str">
        <f t="shared" si="653"/>
        <v>Weight Captured Separately</v>
      </c>
      <c r="AI2381" t="e">
        <f t="shared" si="647"/>
        <v>#N/A</v>
      </c>
      <c r="AJ2381" t="s">
        <v>81</v>
      </c>
      <c r="AK2381" s="2"/>
      <c r="AL2381" s="2" t="str">
        <f t="shared" si="654"/>
        <v>Freight Included in Commodity Cost</v>
      </c>
      <c r="AM2381" s="4"/>
      <c r="AN2381" t="e">
        <f>VLOOKUP([1]!Tabelle13[[#This Row],[Vlookup this ID for freight costs]],$AL$2:$AL$6811,2,FALSE)</f>
        <v>#REF!</v>
      </c>
      <c r="AO2381">
        <f t="shared" si="655"/>
        <v>24483.515706182978</v>
      </c>
      <c r="AP2381">
        <v>0.02</v>
      </c>
      <c r="AQ2381">
        <v>0.02</v>
      </c>
      <c r="AR2381" s="4">
        <v>3</v>
      </c>
      <c r="AS2381" s="4">
        <v>10</v>
      </c>
      <c r="AT2381" s="4">
        <v>2014</v>
      </c>
      <c r="AU2381" s="4">
        <v>3</v>
      </c>
      <c r="AV2381" s="4">
        <v>10</v>
      </c>
      <c r="AW2381" s="4">
        <v>2014</v>
      </c>
      <c r="AX2381" t="str">
        <f t="shared" si="648"/>
        <v>No Delay</v>
      </c>
      <c r="AY2381">
        <f t="shared" si="649"/>
        <v>0</v>
      </c>
    </row>
    <row r="2382" spans="1:51" x14ac:dyDescent="0.2">
      <c r="A2382" s="3">
        <v>16084</v>
      </c>
      <c r="B2382" s="1" t="s">
        <v>328</v>
      </c>
      <c r="C2382" s="1" t="s">
        <v>150</v>
      </c>
      <c r="D2382" s="1" t="s">
        <v>100</v>
      </c>
      <c r="E2382" s="1" t="s">
        <v>101</v>
      </c>
      <c r="F2382" s="1" t="s">
        <v>101</v>
      </c>
      <c r="G2382" s="13" t="s">
        <v>1926</v>
      </c>
      <c r="H2382" s="12">
        <v>42072</v>
      </c>
      <c r="I2382" s="12" t="s">
        <v>1926</v>
      </c>
      <c r="J2382" s="12">
        <v>42072</v>
      </c>
      <c r="K2382" s="4">
        <v>6354</v>
      </c>
      <c r="L2382" s="1" t="s">
        <v>146</v>
      </c>
      <c r="M2382" s="1" t="s">
        <v>1923</v>
      </c>
      <c r="N2382" s="1" t="s">
        <v>227</v>
      </c>
      <c r="O2382" s="1" t="s">
        <v>93</v>
      </c>
      <c r="P2382">
        <v>30</v>
      </c>
      <c r="Q2382">
        <v>1</v>
      </c>
      <c r="R2382">
        <v>11.02</v>
      </c>
      <c r="S2382">
        <v>11.02</v>
      </c>
      <c r="T2382">
        <v>0.37</v>
      </c>
      <c r="U2382">
        <f t="shared" si="645"/>
        <v>11.02</v>
      </c>
      <c r="V2382">
        <f t="shared" si="646"/>
        <v>30</v>
      </c>
      <c r="W2382" s="1" t="s">
        <v>155</v>
      </c>
      <c r="X2382" s="1" t="s">
        <v>1236</v>
      </c>
      <c r="Y2382" s="1" t="s">
        <v>156</v>
      </c>
      <c r="Z2382" s="3">
        <v>16635</v>
      </c>
      <c r="AA2382" s="4">
        <f t="shared" si="651"/>
        <v>2245.2667059999999</v>
      </c>
      <c r="AB2382" s="2">
        <f t="shared" si="656"/>
        <v>2245.2667059999999</v>
      </c>
      <c r="AC2382" s="4">
        <f t="shared" si="652"/>
        <v>3922.8008180363631</v>
      </c>
      <c r="AD2382" s="4">
        <f t="shared" si="638"/>
        <v>3922.8008180363631</v>
      </c>
      <c r="AE2382" s="4" t="s">
        <v>62</v>
      </c>
      <c r="AG2382" s="4" t="str">
        <f t="shared" si="653"/>
        <v>Weight Captured Separately</v>
      </c>
      <c r="AI2382" t="e">
        <f t="shared" si="647"/>
        <v>#N/A</v>
      </c>
      <c r="AJ2382" t="s">
        <v>81</v>
      </c>
      <c r="AK2382" s="2"/>
      <c r="AL2382" s="2" t="str">
        <f t="shared" si="654"/>
        <v>Freight Included in Commodity Cost</v>
      </c>
      <c r="AM2382" s="4"/>
      <c r="AN2382" t="e">
        <f>VLOOKUP([1]!Tabelle13[[#This Row],[Vlookup this ID for freight costs]],$AL$2:$AL$6811,2,FALSE)</f>
        <v>#REF!</v>
      </c>
      <c r="AO2382">
        <f t="shared" si="655"/>
        <v>24483.515706182978</v>
      </c>
      <c r="AP2382">
        <v>0.01</v>
      </c>
      <c r="AQ2382">
        <v>0.01</v>
      </c>
      <c r="AR2382" s="4">
        <v>9</v>
      </c>
      <c r="AS2382" s="4">
        <v>4</v>
      </c>
      <c r="AT2382" s="4">
        <v>2015</v>
      </c>
      <c r="AU2382" s="4">
        <v>9</v>
      </c>
      <c r="AV2382" s="4">
        <v>4</v>
      </c>
      <c r="AW2382" s="4">
        <v>2015</v>
      </c>
      <c r="AX2382" t="str">
        <f t="shared" si="648"/>
        <v>No Delay</v>
      </c>
      <c r="AY2382">
        <f t="shared" si="649"/>
        <v>0</v>
      </c>
    </row>
    <row r="2383" spans="1:51" x14ac:dyDescent="0.2">
      <c r="A2383" s="3">
        <v>55765</v>
      </c>
      <c r="B2383" s="1" t="s">
        <v>328</v>
      </c>
      <c r="C2383" s="1" t="s">
        <v>150</v>
      </c>
      <c r="D2383" s="1" t="s">
        <v>100</v>
      </c>
      <c r="E2383" s="1" t="s">
        <v>101</v>
      </c>
      <c r="F2383" s="1" t="s">
        <v>101</v>
      </c>
      <c r="G2383" s="13" t="s">
        <v>1927</v>
      </c>
      <c r="H2383" s="12">
        <v>41831</v>
      </c>
      <c r="I2383" s="12" t="s">
        <v>1927</v>
      </c>
      <c r="J2383" s="12">
        <v>41831</v>
      </c>
      <c r="K2383" s="4">
        <v>5667</v>
      </c>
      <c r="L2383" s="1" t="s">
        <v>146</v>
      </c>
      <c r="M2383" s="1" t="s">
        <v>1920</v>
      </c>
      <c r="N2383" s="1" t="s">
        <v>1928</v>
      </c>
      <c r="O2383" s="1" t="s">
        <v>1929</v>
      </c>
      <c r="P2383">
        <v>60</v>
      </c>
      <c r="Q2383">
        <v>1</v>
      </c>
      <c r="R2383">
        <v>25.69</v>
      </c>
      <c r="S2383">
        <v>25.69</v>
      </c>
      <c r="T2383">
        <v>0.43</v>
      </c>
      <c r="U2383">
        <f t="shared" si="645"/>
        <v>25.69</v>
      </c>
      <c r="V2383">
        <f t="shared" si="646"/>
        <v>60</v>
      </c>
      <c r="W2383" s="1" t="s">
        <v>1930</v>
      </c>
      <c r="X2383" s="1" t="s">
        <v>71</v>
      </c>
      <c r="Y2383" s="1" t="s">
        <v>1931</v>
      </c>
      <c r="Z2383" s="3">
        <v>13673</v>
      </c>
      <c r="AA2383" s="4">
        <f t="shared" si="651"/>
        <v>2245.2667059999999</v>
      </c>
      <c r="AB2383" s="2">
        <f t="shared" si="656"/>
        <v>2245.2667059999999</v>
      </c>
      <c r="AC2383" s="4">
        <f t="shared" si="652"/>
        <v>3783.0428900333336</v>
      </c>
      <c r="AD2383" s="4">
        <f t="shared" si="638"/>
        <v>3783.0428900333336</v>
      </c>
      <c r="AE2383" s="4" t="s">
        <v>62</v>
      </c>
      <c r="AG2383" s="4" t="str">
        <f t="shared" si="653"/>
        <v>Weight Captured Separately</v>
      </c>
      <c r="AI2383" t="e">
        <f t="shared" si="647"/>
        <v>#N/A</v>
      </c>
      <c r="AJ2383" t="s">
        <v>81</v>
      </c>
      <c r="AK2383" s="2"/>
      <c r="AL2383" s="2" t="str">
        <f t="shared" si="654"/>
        <v>Freight Included in Commodity Cost</v>
      </c>
      <c r="AM2383" s="4"/>
      <c r="AN2383" t="e">
        <f>VLOOKUP([1]!Tabelle13[[#This Row],[Vlookup this ID for freight costs]],$AL$2:$AL$6811,2,FALSE)</f>
        <v>#REF!</v>
      </c>
      <c r="AO2383">
        <f t="shared" si="655"/>
        <v>23611.146719588069</v>
      </c>
      <c r="AP2383">
        <v>0.03</v>
      </c>
      <c r="AQ2383">
        <v>0.03</v>
      </c>
      <c r="AR2383" s="4">
        <v>11</v>
      </c>
      <c r="AS2383" s="4">
        <v>7</v>
      </c>
      <c r="AT2383" s="4">
        <v>2014</v>
      </c>
      <c r="AU2383" s="4">
        <v>11</v>
      </c>
      <c r="AV2383" s="4">
        <v>7</v>
      </c>
      <c r="AW2383" s="4">
        <v>2014</v>
      </c>
      <c r="AX2383" t="str">
        <f t="shared" si="648"/>
        <v>No Delay</v>
      </c>
      <c r="AY2383">
        <f t="shared" si="649"/>
        <v>0</v>
      </c>
    </row>
    <row r="2384" spans="1:51" x14ac:dyDescent="0.2">
      <c r="A2384" s="3">
        <v>59500</v>
      </c>
      <c r="B2384" s="1" t="s">
        <v>328</v>
      </c>
      <c r="C2384" s="1" t="s">
        <v>150</v>
      </c>
      <c r="D2384" s="1" t="s">
        <v>100</v>
      </c>
      <c r="E2384" s="1" t="s">
        <v>101</v>
      </c>
      <c r="F2384" s="1" t="s">
        <v>101</v>
      </c>
      <c r="G2384" s="13" t="s">
        <v>1924</v>
      </c>
      <c r="H2384" s="12">
        <v>41856</v>
      </c>
      <c r="I2384" s="12" t="s">
        <v>1924</v>
      </c>
      <c r="J2384" s="12">
        <v>41856</v>
      </c>
      <c r="K2384" s="4">
        <v>5724</v>
      </c>
      <c r="L2384" s="1" t="s">
        <v>146</v>
      </c>
      <c r="M2384" s="1" t="s">
        <v>1923</v>
      </c>
      <c r="N2384" s="1" t="s">
        <v>178</v>
      </c>
      <c r="O2384" s="1" t="s">
        <v>93</v>
      </c>
      <c r="P2384">
        <v>60</v>
      </c>
      <c r="Q2384">
        <v>1</v>
      </c>
      <c r="R2384">
        <v>24.95</v>
      </c>
      <c r="S2384">
        <v>24.95</v>
      </c>
      <c r="T2384">
        <v>0.42</v>
      </c>
      <c r="U2384">
        <f t="shared" si="645"/>
        <v>24.95</v>
      </c>
      <c r="V2384">
        <f t="shared" si="646"/>
        <v>60</v>
      </c>
      <c r="W2384" s="1" t="s">
        <v>155</v>
      </c>
      <c r="X2384" s="1" t="s">
        <v>1236</v>
      </c>
      <c r="Y2384" s="1" t="s">
        <v>156</v>
      </c>
      <c r="Z2384" s="3">
        <v>16635</v>
      </c>
      <c r="AA2384" s="4">
        <f t="shared" si="651"/>
        <v>2245.2667059999999</v>
      </c>
      <c r="AB2384" s="2">
        <f t="shared" si="656"/>
        <v>2245.2667059999999</v>
      </c>
      <c r="AC2384" s="4">
        <f t="shared" si="652"/>
        <v>3783.0428900333336</v>
      </c>
      <c r="AD2384" s="4">
        <f t="shared" si="638"/>
        <v>3783.0428900333336</v>
      </c>
      <c r="AE2384" s="4" t="s">
        <v>62</v>
      </c>
      <c r="AG2384" s="4" t="str">
        <f t="shared" si="653"/>
        <v>Weight Captured Separately</v>
      </c>
      <c r="AI2384" t="e">
        <f t="shared" si="647"/>
        <v>#N/A</v>
      </c>
      <c r="AJ2384" t="s">
        <v>81</v>
      </c>
      <c r="AK2384" s="2"/>
      <c r="AL2384" s="2" t="str">
        <f t="shared" si="654"/>
        <v>Freight Included in Commodity Cost</v>
      </c>
      <c r="AM2384" s="4"/>
      <c r="AN2384" t="e">
        <f>VLOOKUP([1]!Tabelle13[[#This Row],[Vlookup this ID for freight costs]],$AL$2:$AL$6811,2,FALSE)</f>
        <v>#REF!</v>
      </c>
      <c r="AO2384">
        <f t="shared" si="655"/>
        <v>23611.146719588069</v>
      </c>
      <c r="AP2384">
        <v>0.03</v>
      </c>
      <c r="AQ2384">
        <v>0.03</v>
      </c>
      <c r="AR2384" s="4">
        <v>5</v>
      </c>
      <c r="AS2384" s="4">
        <v>8</v>
      </c>
      <c r="AT2384" s="4">
        <v>2014</v>
      </c>
      <c r="AU2384" s="4">
        <v>5</v>
      </c>
      <c r="AV2384" s="4">
        <v>8</v>
      </c>
      <c r="AW2384" s="4">
        <v>2014</v>
      </c>
      <c r="AX2384" t="str">
        <f t="shared" si="648"/>
        <v>No Delay</v>
      </c>
      <c r="AY2384">
        <f t="shared" si="649"/>
        <v>0</v>
      </c>
    </row>
    <row r="2385" spans="1:51" x14ac:dyDescent="0.2">
      <c r="A2385" s="3">
        <v>79271</v>
      </c>
      <c r="B2385" s="1" t="s">
        <v>328</v>
      </c>
      <c r="C2385" s="1" t="s">
        <v>150</v>
      </c>
      <c r="D2385" s="1" t="s">
        <v>100</v>
      </c>
      <c r="E2385" s="1" t="s">
        <v>101</v>
      </c>
      <c r="F2385" s="1" t="s">
        <v>101</v>
      </c>
      <c r="G2385" s="13" t="s">
        <v>1925</v>
      </c>
      <c r="H2385" s="12">
        <v>41878</v>
      </c>
      <c r="I2385" s="12" t="s">
        <v>1925</v>
      </c>
      <c r="J2385" s="12">
        <v>41878</v>
      </c>
      <c r="K2385" s="4">
        <v>5823</v>
      </c>
      <c r="L2385" s="1" t="s">
        <v>146</v>
      </c>
      <c r="M2385" s="1" t="s">
        <v>1920</v>
      </c>
      <c r="N2385" s="1" t="s">
        <v>171</v>
      </c>
      <c r="O2385" s="1" t="s">
        <v>93</v>
      </c>
      <c r="P2385">
        <v>60</v>
      </c>
      <c r="Q2385">
        <v>1</v>
      </c>
      <c r="R2385">
        <v>9.85</v>
      </c>
      <c r="S2385">
        <v>9.85</v>
      </c>
      <c r="T2385">
        <v>0.16</v>
      </c>
      <c r="U2385">
        <f t="shared" si="645"/>
        <v>9.85</v>
      </c>
      <c r="V2385">
        <f t="shared" si="646"/>
        <v>60</v>
      </c>
      <c r="W2385" s="1" t="s">
        <v>179</v>
      </c>
      <c r="X2385" s="1" t="s">
        <v>1236</v>
      </c>
      <c r="Y2385" s="1" t="s">
        <v>156</v>
      </c>
      <c r="Z2385" s="3">
        <v>16635</v>
      </c>
      <c r="AA2385" s="4">
        <f t="shared" si="651"/>
        <v>2245.2667059999999</v>
      </c>
      <c r="AB2385" s="2">
        <f t="shared" si="656"/>
        <v>2245.2667059999999</v>
      </c>
      <c r="AC2385" s="4">
        <f t="shared" si="652"/>
        <v>3783.0428900333336</v>
      </c>
      <c r="AD2385" s="4">
        <f t="shared" si="638"/>
        <v>3783.0428900333336</v>
      </c>
      <c r="AE2385" s="4" t="s">
        <v>62</v>
      </c>
      <c r="AG2385" s="4" t="str">
        <f t="shared" si="653"/>
        <v>Weight Captured Separately</v>
      </c>
      <c r="AI2385" t="e">
        <f t="shared" si="647"/>
        <v>#N/A</v>
      </c>
      <c r="AJ2385" t="s">
        <v>81</v>
      </c>
      <c r="AK2385" s="2"/>
      <c r="AL2385" s="2" t="str">
        <f t="shared" si="654"/>
        <v>Freight Included in Commodity Cost</v>
      </c>
      <c r="AM2385" s="4"/>
      <c r="AN2385" t="e">
        <f>VLOOKUP([1]!Tabelle13[[#This Row],[Vlookup this ID for freight costs]],$AL$2:$AL$6811,2,FALSE)</f>
        <v>#REF!</v>
      </c>
      <c r="AO2385">
        <f t="shared" si="655"/>
        <v>23611.146719588069</v>
      </c>
      <c r="AP2385">
        <v>0.01</v>
      </c>
      <c r="AQ2385">
        <v>0.01</v>
      </c>
      <c r="AR2385" s="4">
        <v>27</v>
      </c>
      <c r="AS2385" s="4">
        <v>8</v>
      </c>
      <c r="AT2385" s="4">
        <v>2014</v>
      </c>
      <c r="AU2385" s="4">
        <v>27</v>
      </c>
      <c r="AV2385" s="4">
        <v>8</v>
      </c>
      <c r="AW2385" s="4">
        <v>2014</v>
      </c>
      <c r="AX2385" t="str">
        <f t="shared" si="648"/>
        <v>No Delay</v>
      </c>
      <c r="AY2385">
        <f t="shared" si="649"/>
        <v>0</v>
      </c>
    </row>
    <row r="2386" spans="1:51" x14ac:dyDescent="0.2">
      <c r="A2386" s="3">
        <v>27936</v>
      </c>
      <c r="B2386" s="1" t="s">
        <v>328</v>
      </c>
      <c r="C2386" s="1" t="s">
        <v>150</v>
      </c>
      <c r="D2386" s="1" t="s">
        <v>100</v>
      </c>
      <c r="E2386" s="1" t="s">
        <v>101</v>
      </c>
      <c r="F2386" s="1" t="s">
        <v>101</v>
      </c>
      <c r="G2386" s="13" t="s">
        <v>1932</v>
      </c>
      <c r="H2386" s="12">
        <v>42136</v>
      </c>
      <c r="I2386" s="12" t="s">
        <v>1932</v>
      </c>
      <c r="J2386" s="12">
        <v>42136</v>
      </c>
      <c r="K2386" s="4">
        <v>6508</v>
      </c>
      <c r="L2386" s="1" t="s">
        <v>146</v>
      </c>
      <c r="M2386" s="1" t="s">
        <v>1923</v>
      </c>
      <c r="N2386" s="1" t="s">
        <v>249</v>
      </c>
      <c r="O2386" s="1" t="s">
        <v>250</v>
      </c>
      <c r="P2386">
        <v>60</v>
      </c>
      <c r="Q2386">
        <v>1</v>
      </c>
      <c r="R2386">
        <v>61.16</v>
      </c>
      <c r="S2386">
        <v>61.16</v>
      </c>
      <c r="T2386">
        <v>1.02</v>
      </c>
      <c r="U2386">
        <f t="shared" si="645"/>
        <v>61.16</v>
      </c>
      <c r="V2386">
        <f t="shared" si="646"/>
        <v>60</v>
      </c>
      <c r="W2386" s="1" t="s">
        <v>251</v>
      </c>
      <c r="X2386" s="1" t="s">
        <v>252</v>
      </c>
      <c r="Y2386" s="1" t="s">
        <v>252</v>
      </c>
      <c r="Z2386" s="3">
        <v>14819</v>
      </c>
      <c r="AA2386" s="4">
        <f t="shared" si="651"/>
        <v>2245.2667059999999</v>
      </c>
      <c r="AB2386" s="2">
        <f t="shared" si="656"/>
        <v>2245.2667059999999</v>
      </c>
      <c r="AC2386" s="4">
        <f t="shared" si="652"/>
        <v>3783.0428900333336</v>
      </c>
      <c r="AD2386" s="4">
        <f t="shared" si="638"/>
        <v>3783.0428900333336</v>
      </c>
      <c r="AE2386" s="4" t="s">
        <v>62</v>
      </c>
      <c r="AG2386" s="4" t="str">
        <f t="shared" si="653"/>
        <v>Weight Captured Separately</v>
      </c>
      <c r="AI2386" t="e">
        <f t="shared" si="647"/>
        <v>#N/A</v>
      </c>
      <c r="AJ2386" t="s">
        <v>81</v>
      </c>
      <c r="AK2386" s="2"/>
      <c r="AL2386" s="2" t="str">
        <f t="shared" si="654"/>
        <v>Freight Included in Commodity Cost</v>
      </c>
      <c r="AM2386" s="4"/>
      <c r="AN2386" t="e">
        <f>VLOOKUP([1]!Tabelle13[[#This Row],[Vlookup this ID for freight costs]],$AL$2:$AL$6811,2,FALSE)</f>
        <v>#REF!</v>
      </c>
      <c r="AO2386">
        <f t="shared" si="655"/>
        <v>23611.146719588069</v>
      </c>
      <c r="AP2386">
        <v>0.06</v>
      </c>
      <c r="AQ2386">
        <v>0.06</v>
      </c>
      <c r="AR2386" s="4">
        <v>12</v>
      </c>
      <c r="AS2386" s="4">
        <v>5</v>
      </c>
      <c r="AT2386" s="4">
        <v>2015</v>
      </c>
      <c r="AU2386" s="4">
        <v>12</v>
      </c>
      <c r="AV2386" s="4">
        <v>5</v>
      </c>
      <c r="AW2386" s="4">
        <v>2015</v>
      </c>
      <c r="AX2386" t="str">
        <f t="shared" si="648"/>
        <v>No Delay</v>
      </c>
      <c r="AY2386">
        <f t="shared" si="649"/>
        <v>0</v>
      </c>
    </row>
    <row r="2387" spans="1:51" x14ac:dyDescent="0.2">
      <c r="A2387" s="3">
        <v>62603</v>
      </c>
      <c r="B2387" s="1" t="s">
        <v>328</v>
      </c>
      <c r="C2387" s="1" t="s">
        <v>150</v>
      </c>
      <c r="D2387" s="1" t="s">
        <v>100</v>
      </c>
      <c r="E2387" s="1" t="s">
        <v>101</v>
      </c>
      <c r="F2387" s="1" t="s">
        <v>101</v>
      </c>
      <c r="G2387" s="13" t="s">
        <v>1932</v>
      </c>
      <c r="H2387" s="12">
        <v>42136</v>
      </c>
      <c r="I2387" s="12" t="s">
        <v>1932</v>
      </c>
      <c r="J2387" s="12">
        <v>42136</v>
      </c>
      <c r="K2387" s="4">
        <v>6531</v>
      </c>
      <c r="L2387" s="1" t="s">
        <v>146</v>
      </c>
      <c r="M2387" s="1" t="s">
        <v>1923</v>
      </c>
      <c r="N2387" s="1" t="s">
        <v>343</v>
      </c>
      <c r="O2387" s="1" t="s">
        <v>344</v>
      </c>
      <c r="P2387">
        <v>60</v>
      </c>
      <c r="Q2387">
        <v>1</v>
      </c>
      <c r="R2387">
        <v>47.13</v>
      </c>
      <c r="S2387">
        <v>47.13</v>
      </c>
      <c r="T2387">
        <v>0.79</v>
      </c>
      <c r="U2387">
        <f t="shared" si="645"/>
        <v>47.13</v>
      </c>
      <c r="V2387">
        <f t="shared" si="646"/>
        <v>60</v>
      </c>
      <c r="W2387" s="1" t="s">
        <v>243</v>
      </c>
      <c r="X2387" s="1" t="s">
        <v>244</v>
      </c>
      <c r="Y2387" s="1" t="s">
        <v>244</v>
      </c>
      <c r="Z2387" s="3">
        <v>14311</v>
      </c>
      <c r="AA2387" s="4">
        <f t="shared" si="651"/>
        <v>2245.2667059999999</v>
      </c>
      <c r="AB2387" s="2">
        <f t="shared" si="656"/>
        <v>2245.2667059999999</v>
      </c>
      <c r="AC2387" s="4">
        <f t="shared" si="652"/>
        <v>3783.0428900333336</v>
      </c>
      <c r="AD2387" s="4">
        <f t="shared" si="638"/>
        <v>3783.0428900333336</v>
      </c>
      <c r="AE2387" s="4" t="s">
        <v>62</v>
      </c>
      <c r="AG2387" s="4" t="str">
        <f t="shared" si="653"/>
        <v>Weight Captured Separately</v>
      </c>
      <c r="AI2387" t="e">
        <f t="shared" si="647"/>
        <v>#N/A</v>
      </c>
      <c r="AJ2387" t="s">
        <v>81</v>
      </c>
      <c r="AK2387" s="2"/>
      <c r="AL2387" s="2" t="str">
        <f t="shared" si="654"/>
        <v>Freight Included in Commodity Cost</v>
      </c>
      <c r="AM2387" s="4"/>
      <c r="AN2387" t="e">
        <f>VLOOKUP([1]!Tabelle13[[#This Row],[Vlookup this ID for freight costs]],$AL$2:$AL$6811,2,FALSE)</f>
        <v>#REF!</v>
      </c>
      <c r="AO2387">
        <f t="shared" si="655"/>
        <v>23611.146719588069</v>
      </c>
      <c r="AP2387">
        <v>0.05</v>
      </c>
      <c r="AQ2387">
        <v>0.05</v>
      </c>
      <c r="AR2387" s="4">
        <v>12</v>
      </c>
      <c r="AS2387" s="4">
        <v>5</v>
      </c>
      <c r="AT2387" s="4">
        <v>2015</v>
      </c>
      <c r="AU2387" s="4">
        <v>12</v>
      </c>
      <c r="AV2387" s="4">
        <v>5</v>
      </c>
      <c r="AW2387" s="4">
        <v>2015</v>
      </c>
      <c r="AX2387" t="str">
        <f t="shared" si="648"/>
        <v>No Delay</v>
      </c>
      <c r="AY2387">
        <f t="shared" si="649"/>
        <v>0</v>
      </c>
    </row>
    <row r="2388" spans="1:51" x14ac:dyDescent="0.2">
      <c r="A2388" s="3">
        <v>23096</v>
      </c>
      <c r="B2388" s="1" t="s">
        <v>328</v>
      </c>
      <c r="C2388" s="1" t="s">
        <v>150</v>
      </c>
      <c r="D2388" s="1" t="s">
        <v>100</v>
      </c>
      <c r="E2388" s="1" t="s">
        <v>101</v>
      </c>
      <c r="F2388" s="1" t="s">
        <v>101</v>
      </c>
      <c r="G2388" s="13" t="s">
        <v>296</v>
      </c>
      <c r="H2388" s="12">
        <v>42240</v>
      </c>
      <c r="I2388" s="12" t="s">
        <v>296</v>
      </c>
      <c r="J2388" s="12">
        <v>42240</v>
      </c>
      <c r="K2388" s="4">
        <v>6746</v>
      </c>
      <c r="L2388" s="1" t="s">
        <v>146</v>
      </c>
      <c r="M2388" s="1" t="s">
        <v>1923</v>
      </c>
      <c r="N2388" s="1" t="s">
        <v>249</v>
      </c>
      <c r="O2388" s="1" t="s">
        <v>250</v>
      </c>
      <c r="P2388">
        <v>60</v>
      </c>
      <c r="Q2388">
        <v>1</v>
      </c>
      <c r="R2388">
        <v>65.75</v>
      </c>
      <c r="S2388">
        <v>65.75</v>
      </c>
      <c r="T2388">
        <v>1.1000000000000001</v>
      </c>
      <c r="U2388">
        <f t="shared" si="645"/>
        <v>65.75</v>
      </c>
      <c r="V2388">
        <f t="shared" si="646"/>
        <v>60</v>
      </c>
      <c r="W2388" s="1" t="s">
        <v>251</v>
      </c>
      <c r="X2388" s="1" t="s">
        <v>252</v>
      </c>
      <c r="Y2388" s="1" t="s">
        <v>252</v>
      </c>
      <c r="Z2388" s="3">
        <v>14819</v>
      </c>
      <c r="AA2388" s="4">
        <f t="shared" si="651"/>
        <v>2245.2667059999999</v>
      </c>
      <c r="AB2388" s="2">
        <f t="shared" si="656"/>
        <v>2245.2667059999999</v>
      </c>
      <c r="AC2388" s="4">
        <f t="shared" si="652"/>
        <v>3783.0428900333336</v>
      </c>
      <c r="AD2388" s="4">
        <f t="shared" si="638"/>
        <v>3783.0428900333336</v>
      </c>
      <c r="AE2388" s="4" t="s">
        <v>62</v>
      </c>
      <c r="AG2388" s="4" t="str">
        <f t="shared" si="653"/>
        <v>Weight Captured Separately</v>
      </c>
      <c r="AI2388" t="e">
        <f t="shared" si="647"/>
        <v>#N/A</v>
      </c>
      <c r="AJ2388" t="s">
        <v>81</v>
      </c>
      <c r="AK2388" s="2"/>
      <c r="AL2388" s="2" t="str">
        <f t="shared" si="654"/>
        <v>Freight Included in Commodity Cost</v>
      </c>
      <c r="AM2388" s="4"/>
      <c r="AN2388" t="e">
        <f>VLOOKUP([1]!Tabelle13[[#This Row],[Vlookup this ID for freight costs]],$AL$2:$AL$6811,2,FALSE)</f>
        <v>#REF!</v>
      </c>
      <c r="AO2388">
        <f t="shared" si="655"/>
        <v>23611.146719588069</v>
      </c>
      <c r="AP2388">
        <v>7.0000000000000007E-2</v>
      </c>
      <c r="AQ2388">
        <v>7.0000000000000007E-2</v>
      </c>
      <c r="AR2388" s="4">
        <v>24</v>
      </c>
      <c r="AS2388" s="4">
        <v>8</v>
      </c>
      <c r="AT2388" s="4">
        <v>2015</v>
      </c>
      <c r="AU2388" s="4">
        <v>24</v>
      </c>
      <c r="AV2388" s="4">
        <v>8</v>
      </c>
      <c r="AW2388" s="4">
        <v>2015</v>
      </c>
      <c r="AX2388" t="str">
        <f t="shared" si="648"/>
        <v>No Delay</v>
      </c>
      <c r="AY2388">
        <f t="shared" si="649"/>
        <v>0</v>
      </c>
    </row>
    <row r="2389" spans="1:51" x14ac:dyDescent="0.2">
      <c r="A2389" s="3">
        <v>68675</v>
      </c>
      <c r="B2389" s="1" t="s">
        <v>328</v>
      </c>
      <c r="C2389" s="1" t="s">
        <v>150</v>
      </c>
      <c r="D2389" s="1" t="s">
        <v>100</v>
      </c>
      <c r="E2389" s="1" t="s">
        <v>101</v>
      </c>
      <c r="F2389" s="1" t="s">
        <v>101</v>
      </c>
      <c r="G2389" s="13" t="s">
        <v>296</v>
      </c>
      <c r="H2389" s="12">
        <v>42240</v>
      </c>
      <c r="I2389" s="12" t="s">
        <v>296</v>
      </c>
      <c r="J2389" s="12">
        <v>42240</v>
      </c>
      <c r="K2389" s="4">
        <v>6782</v>
      </c>
      <c r="L2389" s="1" t="s">
        <v>146</v>
      </c>
      <c r="M2389" s="1" t="s">
        <v>1923</v>
      </c>
      <c r="N2389" s="1" t="s">
        <v>343</v>
      </c>
      <c r="O2389" s="1" t="s">
        <v>344</v>
      </c>
      <c r="P2389">
        <v>60</v>
      </c>
      <c r="Q2389">
        <v>1</v>
      </c>
      <c r="R2389">
        <v>50.66</v>
      </c>
      <c r="S2389">
        <v>50.66</v>
      </c>
      <c r="T2389">
        <v>0.84</v>
      </c>
      <c r="U2389">
        <f t="shared" si="645"/>
        <v>50.66</v>
      </c>
      <c r="V2389">
        <f t="shared" si="646"/>
        <v>60</v>
      </c>
      <c r="W2389" s="1" t="s">
        <v>243</v>
      </c>
      <c r="X2389" s="1" t="s">
        <v>244</v>
      </c>
      <c r="Y2389" s="1" t="s">
        <v>244</v>
      </c>
      <c r="Z2389" s="3">
        <v>14311</v>
      </c>
      <c r="AA2389" s="4">
        <f t="shared" si="651"/>
        <v>2245.2667059999999</v>
      </c>
      <c r="AB2389" s="2">
        <f t="shared" si="656"/>
        <v>2245.2667059999999</v>
      </c>
      <c r="AC2389" s="4">
        <f t="shared" si="652"/>
        <v>3783.0428900333336</v>
      </c>
      <c r="AD2389" s="4">
        <f t="shared" si="638"/>
        <v>3783.0428900333336</v>
      </c>
      <c r="AE2389" s="4" t="s">
        <v>62</v>
      </c>
      <c r="AG2389" s="4" t="str">
        <f t="shared" si="653"/>
        <v>Weight Captured Separately</v>
      </c>
      <c r="AI2389" t="e">
        <f t="shared" si="647"/>
        <v>#N/A</v>
      </c>
      <c r="AJ2389" t="s">
        <v>81</v>
      </c>
      <c r="AK2389" s="2"/>
      <c r="AL2389" s="2" t="str">
        <f t="shared" si="654"/>
        <v>Freight Included in Commodity Cost</v>
      </c>
      <c r="AM2389" s="4"/>
      <c r="AN2389" t="e">
        <f>VLOOKUP([1]!Tabelle13[[#This Row],[Vlookup this ID for freight costs]],$AL$2:$AL$6811,2,FALSE)</f>
        <v>#REF!</v>
      </c>
      <c r="AO2389">
        <f t="shared" si="655"/>
        <v>23611.146719588069</v>
      </c>
      <c r="AP2389">
        <v>0.05</v>
      </c>
      <c r="AQ2389">
        <v>0.05</v>
      </c>
      <c r="AR2389" s="4">
        <v>24</v>
      </c>
      <c r="AS2389" s="4">
        <v>8</v>
      </c>
      <c r="AT2389" s="4">
        <v>2015</v>
      </c>
      <c r="AU2389" s="4">
        <v>24</v>
      </c>
      <c r="AV2389" s="4">
        <v>8</v>
      </c>
      <c r="AW2389" s="4">
        <v>2015</v>
      </c>
      <c r="AX2389" t="str">
        <f t="shared" si="648"/>
        <v>No Delay</v>
      </c>
      <c r="AY2389">
        <f t="shared" si="649"/>
        <v>0</v>
      </c>
    </row>
    <row r="2390" spans="1:51" ht="16" x14ac:dyDescent="0.2">
      <c r="A2390" s="3">
        <v>58425</v>
      </c>
      <c r="B2390" s="1" t="s">
        <v>328</v>
      </c>
      <c r="C2390" s="1" t="s">
        <v>150</v>
      </c>
      <c r="D2390" s="1" t="s">
        <v>100</v>
      </c>
      <c r="E2390" s="1" t="s">
        <v>101</v>
      </c>
      <c r="F2390" s="1" t="s">
        <v>101</v>
      </c>
      <c r="G2390" s="13" t="s">
        <v>1933</v>
      </c>
      <c r="H2390" s="12">
        <v>40136</v>
      </c>
      <c r="I2390" s="12" t="s">
        <v>1933</v>
      </c>
      <c r="J2390" s="12">
        <v>40136</v>
      </c>
      <c r="K2390" s="4">
        <v>2022</v>
      </c>
      <c r="L2390" s="1" t="s">
        <v>146</v>
      </c>
      <c r="M2390" s="1" t="s">
        <v>1920</v>
      </c>
      <c r="N2390" s="1" t="s">
        <v>621</v>
      </c>
      <c r="O2390" s="1" t="s">
        <v>622</v>
      </c>
      <c r="P2390">
        <v>240</v>
      </c>
      <c r="Q2390">
        <v>1</v>
      </c>
      <c r="R2390">
        <v>19.97</v>
      </c>
      <c r="S2390">
        <v>19.97</v>
      </c>
      <c r="T2390">
        <v>0.08</v>
      </c>
      <c r="U2390">
        <f t="shared" si="645"/>
        <v>19.97</v>
      </c>
      <c r="V2390">
        <f t="shared" si="646"/>
        <v>240</v>
      </c>
      <c r="W2390" s="1" t="s">
        <v>623</v>
      </c>
      <c r="X2390" s="6" t="s">
        <v>1508</v>
      </c>
      <c r="Y2390" s="1" t="s">
        <v>624</v>
      </c>
      <c r="Z2390" s="3">
        <v>13360</v>
      </c>
      <c r="AA2390" s="4">
        <f t="shared" si="651"/>
        <v>2245.2667059999999</v>
      </c>
      <c r="AB2390" s="2">
        <f t="shared" si="656"/>
        <v>2245.2667059999999</v>
      </c>
      <c r="AC2390" s="4">
        <f t="shared" si="652"/>
        <v>2340.5582873018861</v>
      </c>
      <c r="AD2390" s="4">
        <f t="shared" si="638"/>
        <v>2340.5582873018861</v>
      </c>
      <c r="AE2390" s="4" t="s">
        <v>62</v>
      </c>
      <c r="AG2390" s="4" t="str">
        <f t="shared" si="653"/>
        <v>Weight Captured Separately</v>
      </c>
      <c r="AI2390" t="e">
        <f t="shared" si="647"/>
        <v>#N/A</v>
      </c>
      <c r="AJ2390" t="s">
        <v>81</v>
      </c>
      <c r="AK2390" s="2"/>
      <c r="AL2390" s="2" t="str">
        <f t="shared" si="654"/>
        <v>Freight Included in Commodity Cost</v>
      </c>
      <c r="AM2390" s="4"/>
      <c r="AN2390" t="e">
        <f>VLOOKUP([1]!Tabelle13[[#This Row],[Vlookup this ID for freight costs]],$AL$2:$AL$6811,2,FALSE)</f>
        <v>#REF!</v>
      </c>
      <c r="AO2390">
        <f t="shared" si="655"/>
        <v>14607.157829338375</v>
      </c>
      <c r="AP2390">
        <v>0.04</v>
      </c>
      <c r="AQ2390">
        <v>0.04</v>
      </c>
      <c r="AR2390" s="4">
        <v>19</v>
      </c>
      <c r="AS2390" s="4">
        <v>11</v>
      </c>
      <c r="AT2390" s="4">
        <v>2009</v>
      </c>
      <c r="AU2390" s="4">
        <v>19</v>
      </c>
      <c r="AV2390" s="4">
        <v>11</v>
      </c>
      <c r="AW2390" s="4">
        <v>2009</v>
      </c>
      <c r="AX2390" t="str">
        <f t="shared" si="648"/>
        <v>No Delay</v>
      </c>
      <c r="AY2390">
        <f t="shared" si="649"/>
        <v>0</v>
      </c>
    </row>
    <row r="2391" spans="1:51" x14ac:dyDescent="0.2">
      <c r="A2391" s="3">
        <v>48729</v>
      </c>
      <c r="B2391" s="1" t="s">
        <v>328</v>
      </c>
      <c r="C2391" s="1" t="s">
        <v>150</v>
      </c>
      <c r="D2391" s="1" t="s">
        <v>100</v>
      </c>
      <c r="E2391" s="1" t="s">
        <v>101</v>
      </c>
      <c r="F2391" s="1" t="s">
        <v>101</v>
      </c>
      <c r="G2391" s="13" t="s">
        <v>1529</v>
      </c>
      <c r="H2391" s="12">
        <v>42157</v>
      </c>
      <c r="I2391" s="12" t="s">
        <v>1529</v>
      </c>
      <c r="J2391" s="12">
        <v>42157</v>
      </c>
      <c r="K2391" s="4">
        <v>6593</v>
      </c>
      <c r="L2391" s="1" t="s">
        <v>146</v>
      </c>
      <c r="M2391" s="1" t="s">
        <v>1923</v>
      </c>
      <c r="N2391" s="1" t="s">
        <v>241</v>
      </c>
      <c r="O2391" s="1" t="s">
        <v>242</v>
      </c>
      <c r="P2391">
        <v>120</v>
      </c>
      <c r="Q2391">
        <v>1</v>
      </c>
      <c r="R2391">
        <v>25.59</v>
      </c>
      <c r="S2391">
        <v>25.59</v>
      </c>
      <c r="T2391">
        <v>0.21</v>
      </c>
      <c r="U2391">
        <f t="shared" si="645"/>
        <v>25.59</v>
      </c>
      <c r="V2391">
        <f t="shared" si="646"/>
        <v>120</v>
      </c>
      <c r="W2391" s="1" t="s">
        <v>243</v>
      </c>
      <c r="X2391" s="1" t="s">
        <v>244</v>
      </c>
      <c r="Y2391" s="1" t="s">
        <v>244</v>
      </c>
      <c r="Z2391" s="3">
        <v>14311</v>
      </c>
      <c r="AA2391" s="4">
        <f t="shared" si="651"/>
        <v>2245.2667059999999</v>
      </c>
      <c r="AB2391" s="2">
        <f t="shared" si="656"/>
        <v>2245.2667059999999</v>
      </c>
      <c r="AC2391" s="4">
        <f t="shared" si="652"/>
        <v>3288.0322029714275</v>
      </c>
      <c r="AD2391" s="4">
        <f t="shared" ref="AD2391:AD2454" si="657">AVERAGEIFS($AA$2:$AA$6811,$L$2:$L$6811,L2391,$V$2:$V$6811,"&gt;="&amp;(V2391-100), $V$2:$V$6811,"&lt;="&amp;(V2391+100),$AA$2:$AA$6811,"&gt;"&amp;1)</f>
        <v>3288.0322029714275</v>
      </c>
      <c r="AE2391" s="4" t="s">
        <v>62</v>
      </c>
      <c r="AG2391" s="4" t="str">
        <f t="shared" si="653"/>
        <v>Weight Captured Separately</v>
      </c>
      <c r="AI2391" t="e">
        <f t="shared" si="647"/>
        <v>#N/A</v>
      </c>
      <c r="AJ2391" t="s">
        <v>81</v>
      </c>
      <c r="AK2391" s="2"/>
      <c r="AL2391" s="2" t="str">
        <f t="shared" si="654"/>
        <v>Freight Included in Commodity Cost</v>
      </c>
      <c r="AM2391" s="4"/>
      <c r="AN2391" t="e">
        <f>VLOOKUP([1]!Tabelle13[[#This Row],[Vlookup this ID for freight costs]],$AL$2:$AL$6811,2,FALSE)</f>
        <v>#REF!</v>
      </c>
      <c r="AO2391">
        <f t="shared" si="655"/>
        <v>20521.29001094765</v>
      </c>
      <c r="AP2391">
        <v>0.03</v>
      </c>
      <c r="AQ2391">
        <v>0.03</v>
      </c>
      <c r="AR2391" s="4">
        <v>2</v>
      </c>
      <c r="AS2391" s="4">
        <v>6</v>
      </c>
      <c r="AT2391" s="4">
        <v>2015</v>
      </c>
      <c r="AU2391" s="4">
        <v>2</v>
      </c>
      <c r="AV2391" s="4">
        <v>6</v>
      </c>
      <c r="AW2391" s="4">
        <v>2015</v>
      </c>
      <c r="AX2391" t="str">
        <f t="shared" si="648"/>
        <v>No Delay</v>
      </c>
      <c r="AY2391">
        <f t="shared" si="649"/>
        <v>0</v>
      </c>
    </row>
    <row r="2392" spans="1:51" x14ac:dyDescent="0.2">
      <c r="A2392" s="3">
        <v>34119</v>
      </c>
      <c r="B2392" s="1" t="s">
        <v>328</v>
      </c>
      <c r="C2392" s="1" t="s">
        <v>150</v>
      </c>
      <c r="D2392" s="1" t="s">
        <v>100</v>
      </c>
      <c r="E2392" s="1" t="s">
        <v>101</v>
      </c>
      <c r="F2392" s="1" t="s">
        <v>101</v>
      </c>
      <c r="G2392" s="13" t="s">
        <v>1934</v>
      </c>
      <c r="H2392" s="12">
        <v>42209</v>
      </c>
      <c r="I2392" s="12" t="s">
        <v>1934</v>
      </c>
      <c r="J2392" s="12">
        <v>42209</v>
      </c>
      <c r="K2392" s="4">
        <v>6697</v>
      </c>
      <c r="L2392" s="1" t="s">
        <v>146</v>
      </c>
      <c r="M2392" s="1" t="s">
        <v>1923</v>
      </c>
      <c r="N2392" s="1" t="s">
        <v>241</v>
      </c>
      <c r="O2392" s="1" t="s">
        <v>242</v>
      </c>
      <c r="P2392">
        <v>120</v>
      </c>
      <c r="Q2392">
        <v>1</v>
      </c>
      <c r="R2392">
        <v>27.51</v>
      </c>
      <c r="S2392">
        <v>27.51</v>
      </c>
      <c r="T2392">
        <v>0.23</v>
      </c>
      <c r="U2392">
        <f t="shared" si="645"/>
        <v>27.51</v>
      </c>
      <c r="V2392">
        <f t="shared" si="646"/>
        <v>120</v>
      </c>
      <c r="W2392" s="1" t="s">
        <v>243</v>
      </c>
      <c r="X2392" s="1" t="s">
        <v>244</v>
      </c>
      <c r="Y2392" s="1" t="s">
        <v>244</v>
      </c>
      <c r="Z2392" s="3">
        <v>14311</v>
      </c>
      <c r="AA2392" s="4">
        <f t="shared" si="651"/>
        <v>2245.2667059999999</v>
      </c>
      <c r="AB2392" s="2">
        <f t="shared" si="656"/>
        <v>2245.2667059999999</v>
      </c>
      <c r="AC2392" s="4">
        <f t="shared" si="652"/>
        <v>3288.0322029714275</v>
      </c>
      <c r="AD2392" s="4">
        <f t="shared" si="657"/>
        <v>3288.0322029714275</v>
      </c>
      <c r="AE2392" s="4" t="s">
        <v>62</v>
      </c>
      <c r="AG2392" s="4" t="str">
        <f t="shared" si="653"/>
        <v>Weight Captured Separately</v>
      </c>
      <c r="AI2392" t="e">
        <f t="shared" si="647"/>
        <v>#N/A</v>
      </c>
      <c r="AJ2392" t="s">
        <v>81</v>
      </c>
      <c r="AK2392" s="2"/>
      <c r="AL2392" s="2" t="str">
        <f t="shared" si="654"/>
        <v>Freight Included in Commodity Cost</v>
      </c>
      <c r="AM2392" s="4"/>
      <c r="AN2392" t="e">
        <f>VLOOKUP([1]!Tabelle13[[#This Row],[Vlookup this ID for freight costs]],$AL$2:$AL$6811,2,FALSE)</f>
        <v>#REF!</v>
      </c>
      <c r="AO2392">
        <f t="shared" si="655"/>
        <v>20521.29001094765</v>
      </c>
      <c r="AP2392">
        <v>0.03</v>
      </c>
      <c r="AQ2392">
        <v>0.03</v>
      </c>
      <c r="AR2392" s="4">
        <v>24</v>
      </c>
      <c r="AS2392" s="4">
        <v>7</v>
      </c>
      <c r="AT2392" s="4">
        <v>2015</v>
      </c>
      <c r="AU2392" s="4">
        <v>24</v>
      </c>
      <c r="AV2392" s="4">
        <v>7</v>
      </c>
      <c r="AW2392" s="4">
        <v>2015</v>
      </c>
      <c r="AX2392" t="str">
        <f t="shared" si="648"/>
        <v>No Delay</v>
      </c>
      <c r="AY2392">
        <f t="shared" si="649"/>
        <v>0</v>
      </c>
    </row>
    <row r="2393" spans="1:51" x14ac:dyDescent="0.2">
      <c r="A2393" s="3">
        <v>62594</v>
      </c>
      <c r="B2393" s="1" t="s">
        <v>328</v>
      </c>
      <c r="C2393" s="1" t="s">
        <v>150</v>
      </c>
      <c r="D2393" s="1" t="s">
        <v>100</v>
      </c>
      <c r="E2393" s="1" t="s">
        <v>101</v>
      </c>
      <c r="F2393" s="1" t="s">
        <v>101</v>
      </c>
      <c r="G2393" s="13" t="s">
        <v>321</v>
      </c>
      <c r="H2393" s="12">
        <v>40070</v>
      </c>
      <c r="I2393" s="12" t="s">
        <v>321</v>
      </c>
      <c r="J2393" s="12">
        <v>40070</v>
      </c>
      <c r="K2393" s="4">
        <v>1818</v>
      </c>
      <c r="L2393" s="1" t="s">
        <v>146</v>
      </c>
      <c r="M2393" s="1" t="s">
        <v>1920</v>
      </c>
      <c r="N2393" s="1" t="s">
        <v>167</v>
      </c>
      <c r="O2393" s="1" t="s">
        <v>93</v>
      </c>
      <c r="P2393">
        <v>30</v>
      </c>
      <c r="Q2393">
        <v>1</v>
      </c>
      <c r="R2393">
        <v>19.05</v>
      </c>
      <c r="S2393">
        <v>19.05</v>
      </c>
      <c r="T2393">
        <v>0.64</v>
      </c>
      <c r="U2393">
        <f t="shared" si="645"/>
        <v>19.05</v>
      </c>
      <c r="V2393">
        <f t="shared" si="646"/>
        <v>30</v>
      </c>
      <c r="W2393" s="1" t="s">
        <v>204</v>
      </c>
      <c r="X2393" s="1" t="s">
        <v>1236</v>
      </c>
      <c r="Y2393" s="1" t="s">
        <v>205</v>
      </c>
      <c r="Z2393" s="3">
        <v>16682</v>
      </c>
      <c r="AA2393" s="4">
        <f t="shared" si="651"/>
        <v>2245.2667059999999</v>
      </c>
      <c r="AB2393" s="2">
        <f t="shared" si="656"/>
        <v>2245.2667059999999</v>
      </c>
      <c r="AC2393" s="4">
        <f t="shared" si="652"/>
        <v>3922.8008180363631</v>
      </c>
      <c r="AD2393" s="4">
        <f t="shared" si="657"/>
        <v>3922.8008180363631</v>
      </c>
      <c r="AE2393" s="4" t="s">
        <v>62</v>
      </c>
      <c r="AG2393" s="4" t="str">
        <f t="shared" si="653"/>
        <v>Weight Captured Separately</v>
      </c>
      <c r="AI2393" t="e">
        <f t="shared" si="647"/>
        <v>#N/A</v>
      </c>
      <c r="AJ2393" t="s">
        <v>81</v>
      </c>
      <c r="AK2393" s="2"/>
      <c r="AL2393" s="2" t="str">
        <f t="shared" si="654"/>
        <v>Freight Included in Commodity Cost</v>
      </c>
      <c r="AM2393" s="4"/>
      <c r="AN2393" t="e">
        <f>VLOOKUP([1]!Tabelle13[[#This Row],[Vlookup this ID for freight costs]],$AL$2:$AL$6811,2,FALSE)</f>
        <v>#REF!</v>
      </c>
      <c r="AO2393">
        <f t="shared" si="655"/>
        <v>24483.515706182978</v>
      </c>
      <c r="AP2393">
        <v>0.04</v>
      </c>
      <c r="AQ2393">
        <v>0.04</v>
      </c>
      <c r="AR2393" s="4">
        <v>14</v>
      </c>
      <c r="AS2393" s="4">
        <v>9</v>
      </c>
      <c r="AT2393" s="4">
        <v>2009</v>
      </c>
      <c r="AU2393" s="4">
        <v>14</v>
      </c>
      <c r="AV2393" s="4">
        <v>9</v>
      </c>
      <c r="AW2393" s="4">
        <v>2009</v>
      </c>
      <c r="AX2393" t="str">
        <f t="shared" si="648"/>
        <v>No Delay</v>
      </c>
      <c r="AY2393">
        <f t="shared" si="649"/>
        <v>0</v>
      </c>
    </row>
    <row r="2394" spans="1:51" x14ac:dyDescent="0.2">
      <c r="A2394" s="3">
        <v>32938</v>
      </c>
      <c r="B2394" s="1" t="s">
        <v>328</v>
      </c>
      <c r="C2394" s="1" t="s">
        <v>150</v>
      </c>
      <c r="D2394" s="1" t="s">
        <v>100</v>
      </c>
      <c r="E2394" s="1" t="s">
        <v>101</v>
      </c>
      <c r="F2394" s="1" t="s">
        <v>101</v>
      </c>
      <c r="G2394" s="13" t="s">
        <v>296</v>
      </c>
      <c r="H2394" s="12">
        <v>42240</v>
      </c>
      <c r="I2394" s="12" t="s">
        <v>296</v>
      </c>
      <c r="J2394" s="12">
        <v>42240</v>
      </c>
      <c r="K2394" s="4">
        <v>6753</v>
      </c>
      <c r="L2394" s="1" t="s">
        <v>146</v>
      </c>
      <c r="M2394" s="1" t="s">
        <v>1923</v>
      </c>
      <c r="N2394" s="1" t="s">
        <v>269</v>
      </c>
      <c r="O2394" s="1" t="s">
        <v>270</v>
      </c>
      <c r="P2394">
        <v>270</v>
      </c>
      <c r="Q2394">
        <v>1</v>
      </c>
      <c r="R2394">
        <v>59.67</v>
      </c>
      <c r="S2394">
        <v>59.67</v>
      </c>
      <c r="T2394">
        <v>0.22</v>
      </c>
      <c r="U2394">
        <f t="shared" si="645"/>
        <v>59.67</v>
      </c>
      <c r="V2394">
        <f t="shared" si="646"/>
        <v>270</v>
      </c>
      <c r="W2394" s="1" t="s">
        <v>385</v>
      </c>
      <c r="X2394" s="1" t="s">
        <v>3087</v>
      </c>
      <c r="Y2394" s="1" t="s">
        <v>3083</v>
      </c>
      <c r="Z2394" s="3">
        <v>11140</v>
      </c>
      <c r="AA2394" s="4">
        <f t="shared" si="651"/>
        <v>2245.2667059999999</v>
      </c>
      <c r="AB2394" s="2">
        <f t="shared" si="656"/>
        <v>2245.2667059999999</v>
      </c>
      <c r="AC2394" s="4">
        <f t="shared" si="652"/>
        <v>2392.7706446991847</v>
      </c>
      <c r="AD2394" s="4">
        <f t="shared" si="657"/>
        <v>2392.7706446991847</v>
      </c>
      <c r="AE2394" s="4" t="s">
        <v>62</v>
      </c>
      <c r="AG2394" s="4" t="str">
        <f t="shared" si="653"/>
        <v>Weight Captured Separately</v>
      </c>
      <c r="AI2394" t="e">
        <f t="shared" si="647"/>
        <v>#N/A</v>
      </c>
      <c r="AJ2394" t="s">
        <v>81</v>
      </c>
      <c r="AK2394" s="2"/>
      <c r="AL2394" s="2" t="str">
        <f t="shared" si="654"/>
        <v>Freight Included in Commodity Cost</v>
      </c>
      <c r="AM2394" s="4"/>
      <c r="AN2394" t="e">
        <f>VLOOKUP([1]!Tabelle13[[#This Row],[Vlookup this ID for freight costs]],$AL$2:$AL$6811,2,FALSE)</f>
        <v>#REF!</v>
      </c>
      <c r="AO2394">
        <f t="shared" si="655"/>
        <v>14933.067364212313</v>
      </c>
      <c r="AP2394">
        <v>0.06</v>
      </c>
      <c r="AQ2394">
        <v>0.06</v>
      </c>
      <c r="AR2394" s="4">
        <v>24</v>
      </c>
      <c r="AS2394" s="4">
        <v>8</v>
      </c>
      <c r="AT2394" s="4">
        <v>2015</v>
      </c>
      <c r="AU2394" s="4">
        <v>24</v>
      </c>
      <c r="AV2394" s="4">
        <v>8</v>
      </c>
      <c r="AW2394" s="4">
        <v>2015</v>
      </c>
      <c r="AX2394" t="str">
        <f t="shared" si="648"/>
        <v>No Delay</v>
      </c>
      <c r="AY2394">
        <f t="shared" si="649"/>
        <v>0</v>
      </c>
    </row>
    <row r="2395" spans="1:51" x14ac:dyDescent="0.2">
      <c r="A2395" s="3">
        <v>80019</v>
      </c>
      <c r="B2395" s="1" t="s">
        <v>328</v>
      </c>
      <c r="C2395" s="1" t="s">
        <v>150</v>
      </c>
      <c r="D2395" s="1" t="s">
        <v>100</v>
      </c>
      <c r="E2395" s="1" t="s">
        <v>101</v>
      </c>
      <c r="F2395" s="1" t="s">
        <v>101</v>
      </c>
      <c r="G2395" s="13" t="s">
        <v>169</v>
      </c>
      <c r="H2395" s="12">
        <v>40340</v>
      </c>
      <c r="I2395" s="12" t="s">
        <v>169</v>
      </c>
      <c r="J2395" s="12">
        <v>40340</v>
      </c>
      <c r="K2395" s="4">
        <v>2518</v>
      </c>
      <c r="L2395" s="1" t="s">
        <v>146</v>
      </c>
      <c r="M2395" s="1" t="s">
        <v>1920</v>
      </c>
      <c r="N2395" s="1" t="s">
        <v>1921</v>
      </c>
      <c r="O2395" s="1" t="s">
        <v>425</v>
      </c>
      <c r="P2395">
        <v>90</v>
      </c>
      <c r="Q2395">
        <v>2</v>
      </c>
      <c r="R2395">
        <v>28.33</v>
      </c>
      <c r="S2395">
        <v>14.16</v>
      </c>
      <c r="T2395">
        <v>0.16</v>
      </c>
      <c r="U2395">
        <f t="shared" si="645"/>
        <v>28.32</v>
      </c>
      <c r="V2395">
        <f t="shared" si="646"/>
        <v>180</v>
      </c>
      <c r="W2395" s="1" t="s">
        <v>826</v>
      </c>
      <c r="X2395" s="1" t="s">
        <v>186</v>
      </c>
      <c r="Y2395" s="1" t="s">
        <v>186</v>
      </c>
      <c r="Z2395" s="3">
        <v>11869</v>
      </c>
      <c r="AA2395" s="4">
        <f t="shared" si="651"/>
        <v>2245.3764500000002</v>
      </c>
      <c r="AB2395" s="2">
        <f t="shared" si="656"/>
        <v>2245.3764500000002</v>
      </c>
      <c r="AC2395" s="4">
        <f t="shared" si="652"/>
        <v>2580.8497180991722</v>
      </c>
      <c r="AD2395" s="4">
        <f t="shared" si="657"/>
        <v>2580.8497180991722</v>
      </c>
      <c r="AE2395" s="4" t="s">
        <v>62</v>
      </c>
      <c r="AG2395" s="4" t="str">
        <f t="shared" si="653"/>
        <v>Weight Captured Separately</v>
      </c>
      <c r="AI2395" t="e">
        <f t="shared" si="647"/>
        <v>#N/A</v>
      </c>
      <c r="AJ2395" t="s">
        <v>81</v>
      </c>
      <c r="AK2395" s="2"/>
      <c r="AL2395" s="2" t="str">
        <f t="shared" si="654"/>
        <v>Freight Included in Commodity Cost</v>
      </c>
      <c r="AM2395" s="4"/>
      <c r="AN2395" t="e">
        <f>VLOOKUP([1]!Tabelle13[[#This Row],[Vlookup this ID for freight costs]],$AL$2:$AL$6811,2,FALSE)</f>
        <v>#REF!</v>
      </c>
      <c r="AO2395">
        <f t="shared" si="655"/>
        <v>16107.056940375034</v>
      </c>
      <c r="AP2395">
        <v>0.06</v>
      </c>
      <c r="AQ2395">
        <v>0.06</v>
      </c>
      <c r="AR2395" s="4">
        <v>11</v>
      </c>
      <c r="AS2395" s="4">
        <v>6</v>
      </c>
      <c r="AT2395" s="4">
        <v>2010</v>
      </c>
      <c r="AU2395" s="4">
        <v>11</v>
      </c>
      <c r="AV2395" s="4">
        <v>6</v>
      </c>
      <c r="AW2395" s="4">
        <v>2010</v>
      </c>
      <c r="AX2395" t="str">
        <f t="shared" si="648"/>
        <v>No Delay</v>
      </c>
      <c r="AY2395">
        <f t="shared" si="649"/>
        <v>0</v>
      </c>
    </row>
    <row r="2396" spans="1:51" x14ac:dyDescent="0.2">
      <c r="A2396" s="3">
        <v>31963</v>
      </c>
      <c r="B2396" s="1" t="s">
        <v>328</v>
      </c>
      <c r="C2396" s="1" t="s">
        <v>150</v>
      </c>
      <c r="D2396" s="1" t="s">
        <v>100</v>
      </c>
      <c r="E2396" s="1" t="s">
        <v>101</v>
      </c>
      <c r="F2396" s="1" t="s">
        <v>101</v>
      </c>
      <c r="G2396" s="13" t="s">
        <v>919</v>
      </c>
      <c r="H2396" s="12">
        <v>41380</v>
      </c>
      <c r="I2396" s="12" t="s">
        <v>919</v>
      </c>
      <c r="J2396" s="12">
        <v>41380</v>
      </c>
      <c r="K2396" s="4">
        <v>4600</v>
      </c>
      <c r="L2396" s="1" t="s">
        <v>146</v>
      </c>
      <c r="M2396" s="1" t="s">
        <v>1920</v>
      </c>
      <c r="N2396" s="1" t="s">
        <v>227</v>
      </c>
      <c r="O2396" s="1" t="s">
        <v>93</v>
      </c>
      <c r="P2396">
        <v>30</v>
      </c>
      <c r="Q2396">
        <v>2</v>
      </c>
      <c r="R2396">
        <v>30.85</v>
      </c>
      <c r="S2396">
        <v>15.42</v>
      </c>
      <c r="T2396">
        <v>0.51</v>
      </c>
      <c r="U2396">
        <f t="shared" si="645"/>
        <v>30.84</v>
      </c>
      <c r="V2396">
        <f t="shared" si="646"/>
        <v>60</v>
      </c>
      <c r="W2396" s="1" t="s">
        <v>155</v>
      </c>
      <c r="X2396" s="1" t="s">
        <v>1236</v>
      </c>
      <c r="Y2396" s="1" t="s">
        <v>156</v>
      </c>
      <c r="Z2396" s="3">
        <v>16635</v>
      </c>
      <c r="AA2396" s="4">
        <f t="shared" si="651"/>
        <v>2245.3764500000002</v>
      </c>
      <c r="AB2396" s="2">
        <f t="shared" si="656"/>
        <v>2245.3764500000002</v>
      </c>
      <c r="AC2396" s="4">
        <f t="shared" si="652"/>
        <v>3783.0428900333336</v>
      </c>
      <c r="AD2396" s="4">
        <f t="shared" si="657"/>
        <v>3783.0428900333336</v>
      </c>
      <c r="AE2396" s="4" t="s">
        <v>62</v>
      </c>
      <c r="AG2396" s="4" t="str">
        <f t="shared" si="653"/>
        <v>Weight Captured Separately</v>
      </c>
      <c r="AI2396" t="e">
        <f t="shared" si="647"/>
        <v>#N/A</v>
      </c>
      <c r="AJ2396" t="s">
        <v>81</v>
      </c>
      <c r="AK2396" s="2"/>
      <c r="AL2396" s="2" t="str">
        <f t="shared" si="654"/>
        <v>Freight Included in Commodity Cost</v>
      </c>
      <c r="AM2396" s="4"/>
      <c r="AN2396" t="e">
        <f>VLOOKUP([1]!Tabelle13[[#This Row],[Vlookup this ID for freight costs]],$AL$2:$AL$6811,2,FALSE)</f>
        <v>#REF!</v>
      </c>
      <c r="AO2396">
        <f t="shared" si="655"/>
        <v>23611.146719588069</v>
      </c>
      <c r="AP2396">
        <v>0.04</v>
      </c>
      <c r="AQ2396">
        <v>0.04</v>
      </c>
      <c r="AR2396" s="4">
        <v>16</v>
      </c>
      <c r="AS2396" s="4">
        <v>4</v>
      </c>
      <c r="AT2396" s="4">
        <v>2013</v>
      </c>
      <c r="AU2396" s="4">
        <v>16</v>
      </c>
      <c r="AV2396" s="4">
        <v>4</v>
      </c>
      <c r="AW2396" s="4">
        <v>2013</v>
      </c>
      <c r="AX2396" t="str">
        <f t="shared" si="648"/>
        <v>No Delay</v>
      </c>
      <c r="AY2396">
        <f t="shared" si="649"/>
        <v>0</v>
      </c>
    </row>
    <row r="2397" spans="1:51" x14ac:dyDescent="0.2">
      <c r="A2397" s="3">
        <v>25539</v>
      </c>
      <c r="B2397" s="1" t="s">
        <v>328</v>
      </c>
      <c r="C2397" s="1" t="s">
        <v>150</v>
      </c>
      <c r="D2397" s="1" t="s">
        <v>100</v>
      </c>
      <c r="E2397" s="1" t="s">
        <v>101</v>
      </c>
      <c r="F2397" s="1" t="s">
        <v>101</v>
      </c>
      <c r="G2397" s="13" t="s">
        <v>834</v>
      </c>
      <c r="H2397" s="12">
        <v>42150</v>
      </c>
      <c r="I2397" s="12" t="s">
        <v>834</v>
      </c>
      <c r="J2397" s="12">
        <v>42150</v>
      </c>
      <c r="K2397" s="4">
        <v>6585</v>
      </c>
      <c r="L2397" s="1" t="s">
        <v>146</v>
      </c>
      <c r="M2397" s="1" t="s">
        <v>1923</v>
      </c>
      <c r="N2397" s="1" t="s">
        <v>1921</v>
      </c>
      <c r="O2397" s="1" t="s">
        <v>425</v>
      </c>
      <c r="P2397">
        <v>90</v>
      </c>
      <c r="Q2397">
        <v>2</v>
      </c>
      <c r="R2397">
        <v>9.24</v>
      </c>
      <c r="S2397">
        <v>4.62</v>
      </c>
      <c r="T2397">
        <v>0.05</v>
      </c>
      <c r="U2397">
        <f t="shared" si="645"/>
        <v>9.24</v>
      </c>
      <c r="V2397">
        <f t="shared" si="646"/>
        <v>180</v>
      </c>
      <c r="W2397" s="1" t="s">
        <v>826</v>
      </c>
      <c r="X2397" s="1" t="s">
        <v>186</v>
      </c>
      <c r="Y2397" s="1" t="s">
        <v>186</v>
      </c>
      <c r="Z2397" s="3">
        <v>11869</v>
      </c>
      <c r="AA2397" s="4">
        <f t="shared" si="651"/>
        <v>2245.3764500000002</v>
      </c>
      <c r="AB2397" s="2">
        <f t="shared" si="656"/>
        <v>2245.3764500000002</v>
      </c>
      <c r="AC2397" s="4">
        <f t="shared" si="652"/>
        <v>2580.8497180991722</v>
      </c>
      <c r="AD2397" s="4">
        <f t="shared" si="657"/>
        <v>2580.8497180991722</v>
      </c>
      <c r="AE2397" s="4" t="s">
        <v>62</v>
      </c>
      <c r="AG2397" s="4" t="str">
        <f t="shared" si="653"/>
        <v>Weight Captured Separately</v>
      </c>
      <c r="AI2397" t="e">
        <f t="shared" si="647"/>
        <v>#N/A</v>
      </c>
      <c r="AJ2397" t="s">
        <v>81</v>
      </c>
      <c r="AK2397" s="2"/>
      <c r="AL2397" s="2" t="str">
        <f t="shared" si="654"/>
        <v>Freight Included in Commodity Cost</v>
      </c>
      <c r="AM2397" s="4"/>
      <c r="AN2397" t="e">
        <f>VLOOKUP([1]!Tabelle13[[#This Row],[Vlookup this ID for freight costs]],$AL$2:$AL$6811,2,FALSE)</f>
        <v>#REF!</v>
      </c>
      <c r="AO2397">
        <f t="shared" si="655"/>
        <v>16107.056940375034</v>
      </c>
      <c r="AP2397">
        <v>0.01</v>
      </c>
      <c r="AQ2397">
        <v>0.01</v>
      </c>
      <c r="AR2397" s="4">
        <v>26</v>
      </c>
      <c r="AS2397" s="4">
        <v>5</v>
      </c>
      <c r="AT2397" s="4">
        <v>2015</v>
      </c>
      <c r="AU2397" s="4">
        <v>26</v>
      </c>
      <c r="AV2397" s="4">
        <v>5</v>
      </c>
      <c r="AW2397" s="4">
        <v>2015</v>
      </c>
      <c r="AX2397" t="str">
        <f t="shared" si="648"/>
        <v>No Delay</v>
      </c>
      <c r="AY2397">
        <f t="shared" si="649"/>
        <v>0</v>
      </c>
    </row>
    <row r="2398" spans="1:51" x14ac:dyDescent="0.2">
      <c r="A2398" s="3">
        <v>77092</v>
      </c>
      <c r="B2398" s="1" t="s">
        <v>328</v>
      </c>
      <c r="C2398" s="1" t="s">
        <v>150</v>
      </c>
      <c r="D2398" s="1" t="s">
        <v>100</v>
      </c>
      <c r="E2398" s="1" t="s">
        <v>101</v>
      </c>
      <c r="F2398" s="1" t="s">
        <v>101</v>
      </c>
      <c r="G2398" s="13" t="s">
        <v>1935</v>
      </c>
      <c r="H2398" s="12">
        <v>41376</v>
      </c>
      <c r="I2398" s="12" t="s">
        <v>1935</v>
      </c>
      <c r="J2398" s="12">
        <v>41376</v>
      </c>
      <c r="K2398" s="4">
        <v>4587</v>
      </c>
      <c r="L2398" s="1" t="s">
        <v>146</v>
      </c>
      <c r="M2398" s="1" t="s">
        <v>1920</v>
      </c>
      <c r="N2398" s="1" t="s">
        <v>550</v>
      </c>
      <c r="O2398" s="1" t="s">
        <v>551</v>
      </c>
      <c r="P2398">
        <v>300</v>
      </c>
      <c r="Q2398">
        <v>2</v>
      </c>
      <c r="R2398">
        <v>49.99</v>
      </c>
      <c r="S2398">
        <v>25</v>
      </c>
      <c r="T2398">
        <v>0.08</v>
      </c>
      <c r="U2398">
        <f t="shared" si="645"/>
        <v>50</v>
      </c>
      <c r="V2398">
        <f t="shared" si="646"/>
        <v>600</v>
      </c>
      <c r="W2398" s="1" t="s">
        <v>552</v>
      </c>
      <c r="X2398" s="1" t="s">
        <v>361</v>
      </c>
      <c r="Y2398" s="1" t="s">
        <v>361</v>
      </c>
      <c r="Z2398" s="3">
        <v>12821</v>
      </c>
      <c r="AA2398" s="4">
        <f t="shared" si="651"/>
        <v>2245.3764500000002</v>
      </c>
      <c r="AB2398" s="2">
        <f t="shared" si="656"/>
        <v>2245.3764500000002</v>
      </c>
      <c r="AC2398" s="4">
        <f t="shared" si="652"/>
        <v>2170.8459278260871</v>
      </c>
      <c r="AD2398" s="4">
        <f t="shared" si="657"/>
        <v>2170.8459278260871</v>
      </c>
      <c r="AE2398" s="4" t="s">
        <v>62</v>
      </c>
      <c r="AG2398" s="4" t="str">
        <f t="shared" si="653"/>
        <v>Weight Captured Separately</v>
      </c>
      <c r="AI2398" t="e">
        <f t="shared" si="647"/>
        <v>#N/A</v>
      </c>
      <c r="AJ2398" t="s">
        <v>81</v>
      </c>
      <c r="AK2398" s="2"/>
      <c r="AL2398" s="2" t="str">
        <f t="shared" si="654"/>
        <v>Freight Included in Commodity Cost</v>
      </c>
      <c r="AM2398" s="4"/>
      <c r="AN2398" t="e">
        <f>VLOOKUP([1]!Tabelle13[[#This Row],[Vlookup this ID for freight costs]],$AL$2:$AL$6811,2,FALSE)</f>
        <v>#REF!</v>
      </c>
      <c r="AO2398">
        <f t="shared" si="655"/>
        <v>13547.813281490437</v>
      </c>
      <c r="AP2398">
        <v>0.06</v>
      </c>
      <c r="AQ2398">
        <v>0.06</v>
      </c>
      <c r="AR2398" s="4">
        <v>12</v>
      </c>
      <c r="AS2398" s="4">
        <v>4</v>
      </c>
      <c r="AT2398" s="4">
        <v>2013</v>
      </c>
      <c r="AU2398" s="4">
        <v>12</v>
      </c>
      <c r="AV2398" s="4">
        <v>4</v>
      </c>
      <c r="AW2398" s="4">
        <v>2013</v>
      </c>
      <c r="AX2398" t="str">
        <f t="shared" si="648"/>
        <v>No Delay</v>
      </c>
      <c r="AY2398">
        <f t="shared" si="649"/>
        <v>0</v>
      </c>
    </row>
    <row r="2399" spans="1:51" x14ac:dyDescent="0.2">
      <c r="A2399" s="3">
        <v>45640</v>
      </c>
      <c r="B2399" s="1" t="s">
        <v>328</v>
      </c>
      <c r="C2399" s="1" t="s">
        <v>150</v>
      </c>
      <c r="D2399" s="1" t="s">
        <v>100</v>
      </c>
      <c r="E2399" s="1" t="s">
        <v>101</v>
      </c>
      <c r="F2399" s="1" t="s">
        <v>101</v>
      </c>
      <c r="G2399" s="13" t="s">
        <v>1371</v>
      </c>
      <c r="H2399" s="12">
        <v>41680</v>
      </c>
      <c r="I2399" s="12" t="s">
        <v>1371</v>
      </c>
      <c r="J2399" s="12">
        <v>41680</v>
      </c>
      <c r="K2399" s="4">
        <v>5293</v>
      </c>
      <c r="L2399" s="1" t="s">
        <v>146</v>
      </c>
      <c r="M2399" s="1" t="s">
        <v>1936</v>
      </c>
      <c r="N2399" s="1" t="s">
        <v>550</v>
      </c>
      <c r="O2399" s="1" t="s">
        <v>551</v>
      </c>
      <c r="P2399">
        <v>300</v>
      </c>
      <c r="Q2399">
        <v>2</v>
      </c>
      <c r="R2399">
        <v>46.9</v>
      </c>
      <c r="S2399">
        <v>23.45</v>
      </c>
      <c r="T2399">
        <v>0.08</v>
      </c>
      <c r="U2399">
        <f t="shared" si="645"/>
        <v>46.9</v>
      </c>
      <c r="V2399">
        <f t="shared" si="646"/>
        <v>600</v>
      </c>
      <c r="W2399" s="1" t="s">
        <v>552</v>
      </c>
      <c r="X2399" s="1" t="s">
        <v>361</v>
      </c>
      <c r="Y2399" s="1" t="s">
        <v>361</v>
      </c>
      <c r="Z2399" s="3">
        <v>12821</v>
      </c>
      <c r="AA2399" s="4">
        <f t="shared" si="651"/>
        <v>2245.3764500000002</v>
      </c>
      <c r="AB2399" s="2">
        <f t="shared" si="656"/>
        <v>2245.3764500000002</v>
      </c>
      <c r="AC2399" s="4">
        <f t="shared" si="652"/>
        <v>2170.8459278260871</v>
      </c>
      <c r="AD2399" s="4">
        <f t="shared" si="657"/>
        <v>2170.8459278260871</v>
      </c>
      <c r="AE2399" s="4" t="s">
        <v>62</v>
      </c>
      <c r="AG2399" s="4" t="str">
        <f t="shared" si="653"/>
        <v>Weight Captured Separately</v>
      </c>
      <c r="AI2399" t="e">
        <f t="shared" si="647"/>
        <v>#N/A</v>
      </c>
      <c r="AJ2399" t="s">
        <v>81</v>
      </c>
      <c r="AK2399" s="2"/>
      <c r="AL2399" s="2" t="str">
        <f t="shared" si="654"/>
        <v>Freight Included in Commodity Cost</v>
      </c>
      <c r="AM2399" s="4"/>
      <c r="AN2399" t="e">
        <f>VLOOKUP([1]!Tabelle13[[#This Row],[Vlookup this ID for freight costs]],$AL$2:$AL$6811,2,FALSE)</f>
        <v>#REF!</v>
      </c>
      <c r="AO2399">
        <f t="shared" si="655"/>
        <v>13547.813281490437</v>
      </c>
      <c r="AP2399">
        <v>0.06</v>
      </c>
      <c r="AQ2399">
        <v>0.06</v>
      </c>
      <c r="AR2399" s="4">
        <v>10</v>
      </c>
      <c r="AS2399" s="4">
        <v>2</v>
      </c>
      <c r="AT2399" s="4">
        <v>2014</v>
      </c>
      <c r="AU2399" s="4">
        <v>10</v>
      </c>
      <c r="AV2399" s="4">
        <v>2</v>
      </c>
      <c r="AW2399" s="4">
        <v>2014</v>
      </c>
      <c r="AX2399" t="str">
        <f t="shared" si="648"/>
        <v>No Delay</v>
      </c>
      <c r="AY2399">
        <f t="shared" si="649"/>
        <v>0</v>
      </c>
    </row>
    <row r="2400" spans="1:51" x14ac:dyDescent="0.2">
      <c r="A2400" s="3">
        <v>52710</v>
      </c>
      <c r="B2400" s="1" t="s">
        <v>328</v>
      </c>
      <c r="C2400" s="1" t="s">
        <v>150</v>
      </c>
      <c r="D2400" s="1" t="s">
        <v>100</v>
      </c>
      <c r="E2400" s="1" t="s">
        <v>101</v>
      </c>
      <c r="F2400" s="1" t="s">
        <v>101</v>
      </c>
      <c r="G2400" s="13" t="s">
        <v>873</v>
      </c>
      <c r="H2400" s="12">
        <v>41815</v>
      </c>
      <c r="I2400" s="12" t="s">
        <v>873</v>
      </c>
      <c r="J2400" s="12">
        <v>41815</v>
      </c>
      <c r="K2400" s="4">
        <v>5599</v>
      </c>
      <c r="L2400" s="1" t="s">
        <v>146</v>
      </c>
      <c r="M2400" s="1" t="s">
        <v>1923</v>
      </c>
      <c r="N2400" s="1" t="s">
        <v>550</v>
      </c>
      <c r="O2400" s="1" t="s">
        <v>551</v>
      </c>
      <c r="P2400">
        <v>300</v>
      </c>
      <c r="Q2400">
        <v>2</v>
      </c>
      <c r="R2400">
        <v>44.13</v>
      </c>
      <c r="S2400">
        <v>22.06</v>
      </c>
      <c r="T2400">
        <v>7.0000000000000007E-2</v>
      </c>
      <c r="U2400">
        <f t="shared" si="645"/>
        <v>44.12</v>
      </c>
      <c r="V2400">
        <f t="shared" si="646"/>
        <v>600</v>
      </c>
      <c r="W2400" s="1" t="s">
        <v>552</v>
      </c>
      <c r="X2400" s="1" t="s">
        <v>361</v>
      </c>
      <c r="Y2400" s="1" t="s">
        <v>361</v>
      </c>
      <c r="Z2400" s="3">
        <v>12821</v>
      </c>
      <c r="AA2400" s="4">
        <f t="shared" si="651"/>
        <v>2245.3764500000002</v>
      </c>
      <c r="AB2400" s="2">
        <f t="shared" si="656"/>
        <v>2245.3764500000002</v>
      </c>
      <c r="AC2400" s="4">
        <f t="shared" si="652"/>
        <v>2170.8459278260871</v>
      </c>
      <c r="AD2400" s="4">
        <f t="shared" si="657"/>
        <v>2170.8459278260871</v>
      </c>
      <c r="AE2400" s="4" t="s">
        <v>62</v>
      </c>
      <c r="AG2400" s="4" t="str">
        <f t="shared" si="653"/>
        <v>Weight Captured Separately</v>
      </c>
      <c r="AI2400" t="e">
        <f t="shared" si="647"/>
        <v>#N/A</v>
      </c>
      <c r="AJ2400" t="s">
        <v>81</v>
      </c>
      <c r="AK2400" s="2"/>
      <c r="AL2400" s="2" t="str">
        <f t="shared" si="654"/>
        <v>Freight Included in Commodity Cost</v>
      </c>
      <c r="AM2400" s="4"/>
      <c r="AN2400" t="e">
        <f>VLOOKUP([1]!Tabelle13[[#This Row],[Vlookup this ID for freight costs]],$AL$2:$AL$6811,2,FALSE)</f>
        <v>#REF!</v>
      </c>
      <c r="AO2400">
        <f t="shared" si="655"/>
        <v>13547.813281490437</v>
      </c>
      <c r="AP2400">
        <v>0.05</v>
      </c>
      <c r="AQ2400">
        <v>0.05</v>
      </c>
      <c r="AR2400" s="4">
        <v>25</v>
      </c>
      <c r="AS2400" s="4">
        <v>6</v>
      </c>
      <c r="AT2400" s="4">
        <v>2014</v>
      </c>
      <c r="AU2400" s="4">
        <v>25</v>
      </c>
      <c r="AV2400" s="4">
        <v>6</v>
      </c>
      <c r="AW2400" s="4">
        <v>2014</v>
      </c>
      <c r="AX2400" t="str">
        <f t="shared" si="648"/>
        <v>No Delay</v>
      </c>
      <c r="AY2400">
        <f t="shared" si="649"/>
        <v>0</v>
      </c>
    </row>
    <row r="2401" spans="1:51" x14ac:dyDescent="0.2">
      <c r="A2401" s="3">
        <v>17865</v>
      </c>
      <c r="B2401" s="1" t="s">
        <v>328</v>
      </c>
      <c r="C2401" s="1" t="s">
        <v>150</v>
      </c>
      <c r="D2401" s="1" t="s">
        <v>100</v>
      </c>
      <c r="E2401" s="1" t="s">
        <v>101</v>
      </c>
      <c r="F2401" s="1" t="s">
        <v>101</v>
      </c>
      <c r="G2401" s="13" t="s">
        <v>1937</v>
      </c>
      <c r="H2401" s="12">
        <v>41864</v>
      </c>
      <c r="I2401" s="12" t="s">
        <v>1937</v>
      </c>
      <c r="J2401" s="12">
        <v>41864</v>
      </c>
      <c r="K2401" s="4">
        <v>5748</v>
      </c>
      <c r="L2401" s="1" t="s">
        <v>146</v>
      </c>
      <c r="M2401" s="1" t="s">
        <v>1920</v>
      </c>
      <c r="N2401" s="1" t="s">
        <v>550</v>
      </c>
      <c r="O2401" s="1" t="s">
        <v>551</v>
      </c>
      <c r="P2401">
        <v>300</v>
      </c>
      <c r="Q2401">
        <v>2</v>
      </c>
      <c r="R2401">
        <v>46.9</v>
      </c>
      <c r="S2401">
        <v>23.45</v>
      </c>
      <c r="T2401">
        <v>0.08</v>
      </c>
      <c r="U2401">
        <f t="shared" si="645"/>
        <v>46.9</v>
      </c>
      <c r="V2401">
        <f t="shared" si="646"/>
        <v>600</v>
      </c>
      <c r="W2401" s="1" t="s">
        <v>552</v>
      </c>
      <c r="X2401" s="1" t="s">
        <v>361</v>
      </c>
      <c r="Y2401" s="1" t="s">
        <v>361</v>
      </c>
      <c r="Z2401" s="3">
        <v>12821</v>
      </c>
      <c r="AA2401" s="4">
        <f t="shared" si="651"/>
        <v>2245.3764500000002</v>
      </c>
      <c r="AB2401" s="2">
        <f t="shared" si="656"/>
        <v>2245.3764500000002</v>
      </c>
      <c r="AC2401" s="4">
        <f t="shared" si="652"/>
        <v>2170.8459278260871</v>
      </c>
      <c r="AD2401" s="4">
        <f t="shared" si="657"/>
        <v>2170.8459278260871</v>
      </c>
      <c r="AE2401" s="4" t="s">
        <v>62</v>
      </c>
      <c r="AG2401" s="4" t="str">
        <f t="shared" si="653"/>
        <v>Weight Captured Separately</v>
      </c>
      <c r="AI2401" t="e">
        <f t="shared" si="647"/>
        <v>#N/A</v>
      </c>
      <c r="AJ2401" t="s">
        <v>81</v>
      </c>
      <c r="AK2401" s="2"/>
      <c r="AL2401" s="2" t="str">
        <f t="shared" si="654"/>
        <v>Freight Included in Commodity Cost</v>
      </c>
      <c r="AM2401" s="4"/>
      <c r="AN2401" t="e">
        <f>VLOOKUP([1]!Tabelle13[[#This Row],[Vlookup this ID for freight costs]],$AL$2:$AL$6811,2,FALSE)</f>
        <v>#REF!</v>
      </c>
      <c r="AO2401">
        <f t="shared" si="655"/>
        <v>13547.813281490437</v>
      </c>
      <c r="AP2401">
        <v>0.06</v>
      </c>
      <c r="AQ2401">
        <v>0.06</v>
      </c>
      <c r="AR2401" s="4">
        <v>13</v>
      </c>
      <c r="AS2401" s="4">
        <v>8</v>
      </c>
      <c r="AT2401" s="4">
        <v>2014</v>
      </c>
      <c r="AU2401" s="4">
        <v>13</v>
      </c>
      <c r="AV2401" s="4">
        <v>8</v>
      </c>
      <c r="AW2401" s="4">
        <v>2014</v>
      </c>
      <c r="AX2401" t="str">
        <f t="shared" si="648"/>
        <v>No Delay</v>
      </c>
      <c r="AY2401">
        <f t="shared" si="649"/>
        <v>0</v>
      </c>
    </row>
    <row r="2402" spans="1:51" x14ac:dyDescent="0.2">
      <c r="A2402" s="3">
        <v>24440</v>
      </c>
      <c r="B2402" s="1" t="s">
        <v>328</v>
      </c>
      <c r="C2402" s="1" t="s">
        <v>150</v>
      </c>
      <c r="D2402" s="1" t="s">
        <v>100</v>
      </c>
      <c r="E2402" s="1" t="s">
        <v>101</v>
      </c>
      <c r="F2402" s="1" t="s">
        <v>101</v>
      </c>
      <c r="G2402" s="13" t="s">
        <v>1937</v>
      </c>
      <c r="H2402" s="12">
        <v>41864</v>
      </c>
      <c r="I2402" s="12" t="s">
        <v>1937</v>
      </c>
      <c r="J2402" s="12">
        <v>41864</v>
      </c>
      <c r="K2402" s="4">
        <v>5749</v>
      </c>
      <c r="L2402" s="1" t="s">
        <v>146</v>
      </c>
      <c r="M2402" s="1" t="s">
        <v>1920</v>
      </c>
      <c r="N2402" s="1" t="s">
        <v>550</v>
      </c>
      <c r="O2402" s="1" t="s">
        <v>551</v>
      </c>
      <c r="P2402">
        <v>300</v>
      </c>
      <c r="Q2402">
        <v>2</v>
      </c>
      <c r="R2402">
        <v>46.9</v>
      </c>
      <c r="S2402">
        <v>23.45</v>
      </c>
      <c r="T2402">
        <v>0.08</v>
      </c>
      <c r="U2402">
        <f t="shared" si="645"/>
        <v>46.9</v>
      </c>
      <c r="V2402">
        <f t="shared" si="646"/>
        <v>600</v>
      </c>
      <c r="W2402" s="1" t="s">
        <v>552</v>
      </c>
      <c r="X2402" s="1" t="s">
        <v>361</v>
      </c>
      <c r="Y2402" s="1" t="s">
        <v>361</v>
      </c>
      <c r="Z2402" s="3">
        <v>12821</v>
      </c>
      <c r="AA2402" s="4">
        <f t="shared" si="651"/>
        <v>2245.3764500000002</v>
      </c>
      <c r="AB2402" s="2">
        <f t="shared" si="656"/>
        <v>2245.3764500000002</v>
      </c>
      <c r="AC2402" s="4">
        <f t="shared" si="652"/>
        <v>2170.8459278260871</v>
      </c>
      <c r="AD2402" s="4">
        <f t="shared" si="657"/>
        <v>2170.8459278260871</v>
      </c>
      <c r="AE2402" s="4" t="s">
        <v>62</v>
      </c>
      <c r="AG2402" s="4" t="str">
        <f t="shared" si="653"/>
        <v>Weight Captured Separately</v>
      </c>
      <c r="AI2402" t="e">
        <f t="shared" si="647"/>
        <v>#N/A</v>
      </c>
      <c r="AJ2402" t="s">
        <v>81</v>
      </c>
      <c r="AK2402" s="2"/>
      <c r="AL2402" s="2" t="str">
        <f t="shared" si="654"/>
        <v>Freight Included in Commodity Cost</v>
      </c>
      <c r="AM2402" s="4"/>
      <c r="AN2402" t="e">
        <f>VLOOKUP([1]!Tabelle13[[#This Row],[Vlookup this ID for freight costs]],$AL$2:$AL$6811,2,FALSE)</f>
        <v>#REF!</v>
      </c>
      <c r="AO2402">
        <f t="shared" si="655"/>
        <v>13547.813281490437</v>
      </c>
      <c r="AP2402">
        <v>0.06</v>
      </c>
      <c r="AQ2402">
        <v>0.06</v>
      </c>
      <c r="AR2402" s="4">
        <v>13</v>
      </c>
      <c r="AS2402" s="4">
        <v>8</v>
      </c>
      <c r="AT2402" s="4">
        <v>2014</v>
      </c>
      <c r="AU2402" s="4">
        <v>13</v>
      </c>
      <c r="AV2402" s="4">
        <v>8</v>
      </c>
      <c r="AW2402" s="4">
        <v>2014</v>
      </c>
      <c r="AX2402" t="str">
        <f t="shared" si="648"/>
        <v>No Delay</v>
      </c>
      <c r="AY2402">
        <f t="shared" si="649"/>
        <v>0</v>
      </c>
    </row>
    <row r="2403" spans="1:51" x14ac:dyDescent="0.2">
      <c r="A2403" s="3">
        <v>56679</v>
      </c>
      <c r="B2403" s="1" t="s">
        <v>328</v>
      </c>
      <c r="C2403" s="1" t="s">
        <v>150</v>
      </c>
      <c r="D2403" s="1" t="s">
        <v>100</v>
      </c>
      <c r="E2403" s="1" t="s">
        <v>101</v>
      </c>
      <c r="F2403" s="1" t="s">
        <v>101</v>
      </c>
      <c r="G2403" s="13" t="s">
        <v>1937</v>
      </c>
      <c r="H2403" s="12">
        <v>41864</v>
      </c>
      <c r="I2403" s="12" t="s">
        <v>1937</v>
      </c>
      <c r="J2403" s="12">
        <v>41864</v>
      </c>
      <c r="K2403" s="4">
        <v>5750</v>
      </c>
      <c r="L2403" s="1" t="s">
        <v>146</v>
      </c>
      <c r="M2403" s="1" t="s">
        <v>1920</v>
      </c>
      <c r="N2403" s="1" t="s">
        <v>550</v>
      </c>
      <c r="O2403" s="1" t="s">
        <v>551</v>
      </c>
      <c r="P2403">
        <v>300</v>
      </c>
      <c r="Q2403">
        <v>2</v>
      </c>
      <c r="R2403">
        <v>46.9</v>
      </c>
      <c r="S2403">
        <v>23.45</v>
      </c>
      <c r="T2403">
        <v>0.08</v>
      </c>
      <c r="U2403">
        <f t="shared" si="645"/>
        <v>46.9</v>
      </c>
      <c r="V2403">
        <f t="shared" si="646"/>
        <v>600</v>
      </c>
      <c r="W2403" s="1" t="s">
        <v>552</v>
      </c>
      <c r="X2403" s="1" t="s">
        <v>361</v>
      </c>
      <c r="Y2403" s="1" t="s">
        <v>361</v>
      </c>
      <c r="Z2403" s="3">
        <v>12821</v>
      </c>
      <c r="AA2403" s="4">
        <f t="shared" si="651"/>
        <v>2245.3764500000002</v>
      </c>
      <c r="AB2403" s="2">
        <f t="shared" si="656"/>
        <v>2245.3764500000002</v>
      </c>
      <c r="AC2403" s="4">
        <f t="shared" si="652"/>
        <v>2170.8459278260871</v>
      </c>
      <c r="AD2403" s="4">
        <f t="shared" si="657"/>
        <v>2170.8459278260871</v>
      </c>
      <c r="AE2403" s="4" t="s">
        <v>62</v>
      </c>
      <c r="AG2403" s="4" t="str">
        <f t="shared" si="653"/>
        <v>Weight Captured Separately</v>
      </c>
      <c r="AI2403" t="e">
        <f t="shared" si="647"/>
        <v>#N/A</v>
      </c>
      <c r="AJ2403" t="s">
        <v>81</v>
      </c>
      <c r="AK2403" s="2"/>
      <c r="AL2403" s="2" t="str">
        <f t="shared" si="654"/>
        <v>Freight Included in Commodity Cost</v>
      </c>
      <c r="AM2403" s="4"/>
      <c r="AN2403" t="e">
        <f>VLOOKUP([1]!Tabelle13[[#This Row],[Vlookup this ID for freight costs]],$AL$2:$AL$6811,2,FALSE)</f>
        <v>#REF!</v>
      </c>
      <c r="AO2403">
        <f t="shared" si="655"/>
        <v>13547.813281490437</v>
      </c>
      <c r="AP2403">
        <v>0.06</v>
      </c>
      <c r="AQ2403">
        <v>0.06</v>
      </c>
      <c r="AR2403" s="4">
        <v>13</v>
      </c>
      <c r="AS2403" s="4">
        <v>8</v>
      </c>
      <c r="AT2403" s="4">
        <v>2014</v>
      </c>
      <c r="AU2403" s="4">
        <v>13</v>
      </c>
      <c r="AV2403" s="4">
        <v>8</v>
      </c>
      <c r="AW2403" s="4">
        <v>2014</v>
      </c>
      <c r="AX2403" t="str">
        <f t="shared" si="648"/>
        <v>No Delay</v>
      </c>
      <c r="AY2403">
        <f t="shared" si="649"/>
        <v>0</v>
      </c>
    </row>
    <row r="2404" spans="1:51" x14ac:dyDescent="0.2">
      <c r="A2404" s="3">
        <v>65314</v>
      </c>
      <c r="B2404" s="1" t="s">
        <v>328</v>
      </c>
      <c r="C2404" s="1" t="s">
        <v>150</v>
      </c>
      <c r="D2404" s="1" t="s">
        <v>100</v>
      </c>
      <c r="E2404" s="1" t="s">
        <v>101</v>
      </c>
      <c r="F2404" s="1" t="s">
        <v>101</v>
      </c>
      <c r="G2404" s="13" t="s">
        <v>1937</v>
      </c>
      <c r="H2404" s="12">
        <v>41864</v>
      </c>
      <c r="I2404" s="12" t="s">
        <v>1937</v>
      </c>
      <c r="J2404" s="12">
        <v>41864</v>
      </c>
      <c r="K2404" s="4">
        <v>5751</v>
      </c>
      <c r="L2404" s="1" t="s">
        <v>146</v>
      </c>
      <c r="M2404" s="1" t="s">
        <v>1920</v>
      </c>
      <c r="N2404" s="1" t="s">
        <v>550</v>
      </c>
      <c r="O2404" s="1" t="s">
        <v>551</v>
      </c>
      <c r="P2404">
        <v>300</v>
      </c>
      <c r="Q2404">
        <v>2</v>
      </c>
      <c r="R2404">
        <v>46.9</v>
      </c>
      <c r="S2404">
        <v>23.45</v>
      </c>
      <c r="T2404">
        <v>0.08</v>
      </c>
      <c r="U2404">
        <f t="shared" si="645"/>
        <v>46.9</v>
      </c>
      <c r="V2404">
        <f t="shared" si="646"/>
        <v>600</v>
      </c>
      <c r="W2404" s="1" t="s">
        <v>552</v>
      </c>
      <c r="X2404" s="1" t="s">
        <v>361</v>
      </c>
      <c r="Y2404" s="1" t="s">
        <v>361</v>
      </c>
      <c r="Z2404" s="3">
        <v>12821</v>
      </c>
      <c r="AA2404" s="4">
        <f t="shared" si="651"/>
        <v>2245.3764500000002</v>
      </c>
      <c r="AB2404" s="2">
        <f t="shared" si="656"/>
        <v>2245.3764500000002</v>
      </c>
      <c r="AC2404" s="4">
        <f t="shared" si="652"/>
        <v>2170.8459278260871</v>
      </c>
      <c r="AD2404" s="4">
        <f t="shared" si="657"/>
        <v>2170.8459278260871</v>
      </c>
      <c r="AE2404" s="4" t="s">
        <v>62</v>
      </c>
      <c r="AG2404" s="4" t="str">
        <f t="shared" si="653"/>
        <v>Weight Captured Separately</v>
      </c>
      <c r="AI2404" t="e">
        <f t="shared" si="647"/>
        <v>#N/A</v>
      </c>
      <c r="AJ2404" t="s">
        <v>81</v>
      </c>
      <c r="AK2404" s="2"/>
      <c r="AL2404" s="2" t="str">
        <f t="shared" si="654"/>
        <v>Freight Included in Commodity Cost</v>
      </c>
      <c r="AM2404" s="4"/>
      <c r="AN2404" t="e">
        <f>VLOOKUP([1]!Tabelle13[[#This Row],[Vlookup this ID for freight costs]],$AL$2:$AL$6811,2,FALSE)</f>
        <v>#REF!</v>
      </c>
      <c r="AO2404">
        <f t="shared" si="655"/>
        <v>13547.813281490437</v>
      </c>
      <c r="AP2404">
        <v>0.06</v>
      </c>
      <c r="AQ2404">
        <v>0.06</v>
      </c>
      <c r="AR2404" s="4">
        <v>13</v>
      </c>
      <c r="AS2404" s="4">
        <v>8</v>
      </c>
      <c r="AT2404" s="4">
        <v>2014</v>
      </c>
      <c r="AU2404" s="4">
        <v>13</v>
      </c>
      <c r="AV2404" s="4">
        <v>8</v>
      </c>
      <c r="AW2404" s="4">
        <v>2014</v>
      </c>
      <c r="AX2404" t="str">
        <f t="shared" si="648"/>
        <v>No Delay</v>
      </c>
      <c r="AY2404">
        <f t="shared" si="649"/>
        <v>0</v>
      </c>
    </row>
    <row r="2405" spans="1:51" x14ac:dyDescent="0.2">
      <c r="A2405" s="3">
        <v>37416</v>
      </c>
      <c r="B2405" s="1" t="s">
        <v>328</v>
      </c>
      <c r="C2405" s="1" t="s">
        <v>150</v>
      </c>
      <c r="D2405" s="1" t="s">
        <v>100</v>
      </c>
      <c r="E2405" s="1" t="s">
        <v>101</v>
      </c>
      <c r="F2405" s="1" t="s">
        <v>101</v>
      </c>
      <c r="G2405" s="13" t="s">
        <v>1938</v>
      </c>
      <c r="H2405" s="12">
        <v>42033</v>
      </c>
      <c r="I2405" s="12" t="s">
        <v>1938</v>
      </c>
      <c r="J2405" s="12">
        <v>42033</v>
      </c>
      <c r="K2405" s="4">
        <v>6257</v>
      </c>
      <c r="L2405" s="1" t="s">
        <v>146</v>
      </c>
      <c r="M2405" s="1" t="s">
        <v>1923</v>
      </c>
      <c r="N2405" s="1" t="s">
        <v>550</v>
      </c>
      <c r="O2405" s="1" t="s">
        <v>551</v>
      </c>
      <c r="P2405">
        <v>300</v>
      </c>
      <c r="Q2405">
        <v>2</v>
      </c>
      <c r="R2405">
        <v>31.89</v>
      </c>
      <c r="S2405">
        <v>15.94</v>
      </c>
      <c r="T2405">
        <v>0.05</v>
      </c>
      <c r="U2405">
        <f t="shared" si="645"/>
        <v>31.88</v>
      </c>
      <c r="V2405">
        <f t="shared" si="646"/>
        <v>600</v>
      </c>
      <c r="W2405" s="1" t="s">
        <v>552</v>
      </c>
      <c r="X2405" s="1" t="s">
        <v>361</v>
      </c>
      <c r="Y2405" s="1" t="s">
        <v>361</v>
      </c>
      <c r="Z2405" s="3">
        <v>12821</v>
      </c>
      <c r="AA2405" s="4">
        <f t="shared" si="651"/>
        <v>2245.3764500000002</v>
      </c>
      <c r="AB2405" s="2">
        <f t="shared" si="656"/>
        <v>2245.3764500000002</v>
      </c>
      <c r="AC2405" s="4">
        <f t="shared" si="652"/>
        <v>2170.8459278260871</v>
      </c>
      <c r="AD2405" s="4">
        <f t="shared" si="657"/>
        <v>2170.8459278260871</v>
      </c>
      <c r="AE2405" s="4" t="s">
        <v>62</v>
      </c>
      <c r="AG2405" s="4" t="str">
        <f t="shared" si="653"/>
        <v>Weight Captured Separately</v>
      </c>
      <c r="AI2405" t="e">
        <f t="shared" si="647"/>
        <v>#N/A</v>
      </c>
      <c r="AJ2405" t="s">
        <v>81</v>
      </c>
      <c r="AK2405" s="2"/>
      <c r="AL2405" s="2" t="str">
        <f t="shared" si="654"/>
        <v>Freight Included in Commodity Cost</v>
      </c>
      <c r="AM2405" s="4"/>
      <c r="AN2405" t="e">
        <f>VLOOKUP([1]!Tabelle13[[#This Row],[Vlookup this ID for freight costs]],$AL$2:$AL$6811,2,FALSE)</f>
        <v>#REF!</v>
      </c>
      <c r="AO2405">
        <f t="shared" si="655"/>
        <v>13547.813281490437</v>
      </c>
      <c r="AP2405">
        <v>0.03</v>
      </c>
      <c r="AQ2405">
        <v>0.03</v>
      </c>
      <c r="AR2405" s="4">
        <v>29</v>
      </c>
      <c r="AS2405" s="4">
        <v>1</v>
      </c>
      <c r="AT2405" s="4">
        <v>2015</v>
      </c>
      <c r="AU2405" s="4">
        <v>29</v>
      </c>
      <c r="AV2405" s="4">
        <v>1</v>
      </c>
      <c r="AW2405" s="4">
        <v>2015</v>
      </c>
      <c r="AX2405" t="str">
        <f t="shared" si="648"/>
        <v>No Delay</v>
      </c>
      <c r="AY2405">
        <f t="shared" si="649"/>
        <v>0</v>
      </c>
    </row>
    <row r="2406" spans="1:51" x14ac:dyDescent="0.2">
      <c r="A2406" s="3">
        <v>45536</v>
      </c>
      <c r="B2406" s="1" t="s">
        <v>328</v>
      </c>
      <c r="C2406" s="1" t="s">
        <v>150</v>
      </c>
      <c r="D2406" s="1" t="s">
        <v>100</v>
      </c>
      <c r="E2406" s="1" t="s">
        <v>101</v>
      </c>
      <c r="F2406" s="1" t="s">
        <v>101</v>
      </c>
      <c r="G2406" s="13" t="s">
        <v>919</v>
      </c>
      <c r="H2406" s="12">
        <v>41380</v>
      </c>
      <c r="I2406" s="12" t="s">
        <v>919</v>
      </c>
      <c r="J2406" s="12">
        <v>41380</v>
      </c>
      <c r="K2406" s="4">
        <v>4609</v>
      </c>
      <c r="L2406" s="1" t="s">
        <v>146</v>
      </c>
      <c r="M2406" s="1" t="s">
        <v>1920</v>
      </c>
      <c r="N2406" s="1" t="s">
        <v>1939</v>
      </c>
      <c r="O2406" s="1" t="s">
        <v>1940</v>
      </c>
      <c r="P2406">
        <v>60</v>
      </c>
      <c r="Q2406">
        <v>2</v>
      </c>
      <c r="R2406">
        <v>36.18</v>
      </c>
      <c r="S2406">
        <v>18.09</v>
      </c>
      <c r="T2406">
        <v>0.3</v>
      </c>
      <c r="U2406">
        <f t="shared" si="645"/>
        <v>36.18</v>
      </c>
      <c r="V2406">
        <f t="shared" si="646"/>
        <v>120</v>
      </c>
      <c r="W2406" s="1" t="s">
        <v>1941</v>
      </c>
      <c r="X2406" s="1" t="s">
        <v>1942</v>
      </c>
      <c r="Y2406" s="1" t="s">
        <v>1942</v>
      </c>
      <c r="Z2406" s="3">
        <v>12993</v>
      </c>
      <c r="AA2406" s="4">
        <f t="shared" si="651"/>
        <v>2245.3764500000002</v>
      </c>
      <c r="AB2406" s="2">
        <f t="shared" si="656"/>
        <v>2245.3764500000002</v>
      </c>
      <c r="AC2406" s="4">
        <f t="shared" si="652"/>
        <v>3288.0322029714275</v>
      </c>
      <c r="AD2406" s="4">
        <f t="shared" si="657"/>
        <v>3288.0322029714275</v>
      </c>
      <c r="AE2406" s="4" t="s">
        <v>62</v>
      </c>
      <c r="AG2406" s="4" t="str">
        <f t="shared" si="653"/>
        <v>Weight Captured Separately</v>
      </c>
      <c r="AI2406" t="e">
        <f t="shared" si="647"/>
        <v>#N/A</v>
      </c>
      <c r="AJ2406" t="s">
        <v>81</v>
      </c>
      <c r="AK2406" s="2"/>
      <c r="AL2406" s="2" t="str">
        <f t="shared" si="654"/>
        <v>Freight Included in Commodity Cost</v>
      </c>
      <c r="AM2406" s="4"/>
      <c r="AN2406" t="e">
        <f>VLOOKUP([1]!Tabelle13[[#This Row],[Vlookup this ID for freight costs]],$AL$2:$AL$6811,2,FALSE)</f>
        <v>#REF!</v>
      </c>
      <c r="AO2406">
        <f t="shared" si="655"/>
        <v>20521.29001094765</v>
      </c>
      <c r="AP2406">
        <v>0.04</v>
      </c>
      <c r="AQ2406">
        <v>0.04</v>
      </c>
      <c r="AR2406" s="4">
        <v>16</v>
      </c>
      <c r="AS2406" s="4">
        <v>4</v>
      </c>
      <c r="AT2406" s="4">
        <v>2013</v>
      </c>
      <c r="AU2406" s="4">
        <v>16</v>
      </c>
      <c r="AV2406" s="4">
        <v>4</v>
      </c>
      <c r="AW2406" s="4">
        <v>2013</v>
      </c>
      <c r="AX2406" t="str">
        <f t="shared" si="648"/>
        <v>No Delay</v>
      </c>
      <c r="AY2406">
        <f t="shared" si="649"/>
        <v>0</v>
      </c>
    </row>
    <row r="2407" spans="1:51" x14ac:dyDescent="0.2">
      <c r="A2407" s="3">
        <v>50706</v>
      </c>
      <c r="B2407" s="1" t="s">
        <v>328</v>
      </c>
      <c r="C2407" s="1" t="s">
        <v>150</v>
      </c>
      <c r="D2407" s="1" t="s">
        <v>100</v>
      </c>
      <c r="E2407" s="1" t="s">
        <v>101</v>
      </c>
      <c r="F2407" s="1" t="s">
        <v>101</v>
      </c>
      <c r="G2407" s="13" t="s">
        <v>919</v>
      </c>
      <c r="H2407" s="12">
        <v>41380</v>
      </c>
      <c r="I2407" s="12" t="s">
        <v>919</v>
      </c>
      <c r="J2407" s="12">
        <v>41380</v>
      </c>
      <c r="K2407" s="4">
        <v>4617</v>
      </c>
      <c r="L2407" s="1" t="s">
        <v>146</v>
      </c>
      <c r="M2407" s="1" t="s">
        <v>1920</v>
      </c>
      <c r="N2407" s="1" t="s">
        <v>1943</v>
      </c>
      <c r="O2407" s="1" t="s">
        <v>897</v>
      </c>
      <c r="P2407">
        <v>60</v>
      </c>
      <c r="Q2407">
        <v>2</v>
      </c>
      <c r="R2407">
        <v>31.73</v>
      </c>
      <c r="S2407">
        <v>15.86</v>
      </c>
      <c r="T2407">
        <v>0.26</v>
      </c>
      <c r="U2407">
        <f t="shared" si="645"/>
        <v>31.72</v>
      </c>
      <c r="V2407">
        <f t="shared" si="646"/>
        <v>120</v>
      </c>
      <c r="W2407" s="1" t="s">
        <v>1944</v>
      </c>
      <c r="X2407" s="1" t="s">
        <v>3087</v>
      </c>
      <c r="Y2407" s="1" t="s">
        <v>1945</v>
      </c>
      <c r="Z2407" s="3">
        <v>11372</v>
      </c>
      <c r="AA2407" s="4">
        <f t="shared" si="651"/>
        <v>2245.3764500000002</v>
      </c>
      <c r="AB2407" s="2">
        <f t="shared" si="656"/>
        <v>2245.3764500000002</v>
      </c>
      <c r="AC2407" s="4">
        <f t="shared" si="652"/>
        <v>3288.0322029714275</v>
      </c>
      <c r="AD2407" s="4">
        <f t="shared" si="657"/>
        <v>3288.0322029714275</v>
      </c>
      <c r="AE2407" s="4" t="s">
        <v>62</v>
      </c>
      <c r="AG2407" s="4" t="str">
        <f t="shared" si="653"/>
        <v>Weight Captured Separately</v>
      </c>
      <c r="AI2407" t="e">
        <f t="shared" si="647"/>
        <v>#N/A</v>
      </c>
      <c r="AJ2407" t="s">
        <v>81</v>
      </c>
      <c r="AK2407" s="2"/>
      <c r="AL2407" s="2" t="str">
        <f t="shared" si="654"/>
        <v>Freight Included in Commodity Cost</v>
      </c>
      <c r="AM2407" s="4"/>
      <c r="AN2407" t="e">
        <f>VLOOKUP([1]!Tabelle13[[#This Row],[Vlookup this ID for freight costs]],$AL$2:$AL$6811,2,FALSE)</f>
        <v>#REF!</v>
      </c>
      <c r="AO2407">
        <f t="shared" si="655"/>
        <v>20521.29001094765</v>
      </c>
      <c r="AP2407">
        <v>0.04</v>
      </c>
      <c r="AQ2407">
        <v>0.04</v>
      </c>
      <c r="AR2407" s="4">
        <v>16</v>
      </c>
      <c r="AS2407" s="4">
        <v>4</v>
      </c>
      <c r="AT2407" s="4">
        <v>2013</v>
      </c>
      <c r="AU2407" s="4">
        <v>16</v>
      </c>
      <c r="AV2407" s="4">
        <v>4</v>
      </c>
      <c r="AW2407" s="4">
        <v>2013</v>
      </c>
      <c r="AX2407" t="str">
        <f t="shared" si="648"/>
        <v>No Delay</v>
      </c>
      <c r="AY2407">
        <f t="shared" si="649"/>
        <v>0</v>
      </c>
    </row>
    <row r="2408" spans="1:51" x14ac:dyDescent="0.2">
      <c r="A2408" s="3">
        <v>70014</v>
      </c>
      <c r="B2408" s="1" t="s">
        <v>328</v>
      </c>
      <c r="C2408" s="1" t="s">
        <v>150</v>
      </c>
      <c r="D2408" s="1" t="s">
        <v>100</v>
      </c>
      <c r="E2408" s="1" t="s">
        <v>101</v>
      </c>
      <c r="F2408" s="1" t="s">
        <v>101</v>
      </c>
      <c r="G2408" s="13" t="s">
        <v>919</v>
      </c>
      <c r="H2408" s="12">
        <v>41380</v>
      </c>
      <c r="I2408" s="12" t="s">
        <v>919</v>
      </c>
      <c r="J2408" s="12">
        <v>41380</v>
      </c>
      <c r="K2408" s="4">
        <v>4635</v>
      </c>
      <c r="L2408" s="1" t="s">
        <v>146</v>
      </c>
      <c r="M2408" s="1" t="s">
        <v>1920</v>
      </c>
      <c r="N2408" s="1" t="s">
        <v>1946</v>
      </c>
      <c r="O2408" s="1" t="s">
        <v>1947</v>
      </c>
      <c r="P2408">
        <v>60</v>
      </c>
      <c r="Q2408">
        <v>2</v>
      </c>
      <c r="R2408">
        <v>71.349999999999994</v>
      </c>
      <c r="S2408">
        <v>35.67</v>
      </c>
      <c r="T2408">
        <v>0.59</v>
      </c>
      <c r="U2408">
        <f t="shared" si="645"/>
        <v>71.34</v>
      </c>
      <c r="V2408">
        <f t="shared" si="646"/>
        <v>120</v>
      </c>
      <c r="W2408" s="1" t="s">
        <v>1948</v>
      </c>
      <c r="X2408" s="1" t="s">
        <v>1949</v>
      </c>
      <c r="Y2408" s="1" t="s">
        <v>1949</v>
      </c>
      <c r="Z2408" s="3">
        <v>14286</v>
      </c>
      <c r="AA2408" s="4">
        <f t="shared" si="651"/>
        <v>2245.3764500000002</v>
      </c>
      <c r="AB2408" s="2">
        <f t="shared" si="656"/>
        <v>2245.3764500000002</v>
      </c>
      <c r="AC2408" s="4">
        <f t="shared" si="652"/>
        <v>3288.0322029714275</v>
      </c>
      <c r="AD2408" s="4">
        <f t="shared" si="657"/>
        <v>3288.0322029714275</v>
      </c>
      <c r="AE2408" s="4" t="s">
        <v>62</v>
      </c>
      <c r="AG2408" s="4" t="str">
        <f t="shared" si="653"/>
        <v>Weight Captured Separately</v>
      </c>
      <c r="AI2408" t="e">
        <f t="shared" si="647"/>
        <v>#N/A</v>
      </c>
      <c r="AJ2408" t="s">
        <v>81</v>
      </c>
      <c r="AK2408" s="2"/>
      <c r="AL2408" s="2" t="str">
        <f t="shared" si="654"/>
        <v>Freight Included in Commodity Cost</v>
      </c>
      <c r="AM2408" s="4"/>
      <c r="AN2408" t="e">
        <f>VLOOKUP([1]!Tabelle13[[#This Row],[Vlookup this ID for freight costs]],$AL$2:$AL$6811,2,FALSE)</f>
        <v>#REF!</v>
      </c>
      <c r="AO2408">
        <f t="shared" si="655"/>
        <v>20521.29001094765</v>
      </c>
      <c r="AP2408">
        <v>0.09</v>
      </c>
      <c r="AQ2408">
        <v>0.09</v>
      </c>
      <c r="AR2408" s="4">
        <v>16</v>
      </c>
      <c r="AS2408" s="4">
        <v>4</v>
      </c>
      <c r="AT2408" s="4">
        <v>2013</v>
      </c>
      <c r="AU2408" s="4">
        <v>16</v>
      </c>
      <c r="AV2408" s="4">
        <v>4</v>
      </c>
      <c r="AW2408" s="4">
        <v>2013</v>
      </c>
      <c r="AX2408" t="str">
        <f t="shared" si="648"/>
        <v>No Delay</v>
      </c>
      <c r="AY2408">
        <f t="shared" si="649"/>
        <v>0</v>
      </c>
    </row>
    <row r="2409" spans="1:51" x14ac:dyDescent="0.2">
      <c r="A2409" s="3">
        <v>61658</v>
      </c>
      <c r="B2409" s="1" t="s">
        <v>328</v>
      </c>
      <c r="C2409" s="1" t="s">
        <v>150</v>
      </c>
      <c r="D2409" s="1" t="s">
        <v>100</v>
      </c>
      <c r="E2409" s="1" t="s">
        <v>101</v>
      </c>
      <c r="F2409" s="1" t="s">
        <v>101</v>
      </c>
      <c r="G2409" s="13" t="s">
        <v>1576</v>
      </c>
      <c r="H2409" s="12">
        <v>41983</v>
      </c>
      <c r="I2409" s="12" t="s">
        <v>1576</v>
      </c>
      <c r="J2409" s="12">
        <v>41983</v>
      </c>
      <c r="K2409" s="4">
        <v>6188</v>
      </c>
      <c r="L2409" s="1" t="s">
        <v>146</v>
      </c>
      <c r="M2409" s="1" t="s">
        <v>1920</v>
      </c>
      <c r="N2409" s="1" t="s">
        <v>159</v>
      </c>
      <c r="O2409" s="1" t="s">
        <v>93</v>
      </c>
      <c r="P2409">
        <v>30</v>
      </c>
      <c r="Q2409">
        <v>2</v>
      </c>
      <c r="R2409">
        <v>53.51</v>
      </c>
      <c r="S2409">
        <v>26.76</v>
      </c>
      <c r="T2409">
        <v>0.89</v>
      </c>
      <c r="U2409">
        <f t="shared" si="645"/>
        <v>53.52</v>
      </c>
      <c r="V2409">
        <f t="shared" si="646"/>
        <v>60</v>
      </c>
      <c r="W2409" s="1" t="s">
        <v>155</v>
      </c>
      <c r="X2409" s="1" t="s">
        <v>1236</v>
      </c>
      <c r="Y2409" s="1" t="s">
        <v>156</v>
      </c>
      <c r="Z2409" s="3">
        <v>16635</v>
      </c>
      <c r="AA2409" s="4">
        <f t="shared" si="651"/>
        <v>2245.3764500000002</v>
      </c>
      <c r="AB2409" s="2">
        <f t="shared" si="656"/>
        <v>2245.3764500000002</v>
      </c>
      <c r="AC2409" s="4">
        <f t="shared" si="652"/>
        <v>3783.0428900333336</v>
      </c>
      <c r="AD2409" s="4">
        <f t="shared" si="657"/>
        <v>3783.0428900333336</v>
      </c>
      <c r="AE2409" s="4" t="s">
        <v>62</v>
      </c>
      <c r="AG2409" s="4" t="str">
        <f t="shared" si="653"/>
        <v>Weight Captured Separately</v>
      </c>
      <c r="AI2409" t="e">
        <f t="shared" si="647"/>
        <v>#N/A</v>
      </c>
      <c r="AJ2409" t="s">
        <v>81</v>
      </c>
      <c r="AK2409" s="2"/>
      <c r="AL2409" s="2" t="str">
        <f t="shared" si="654"/>
        <v>Freight Included in Commodity Cost</v>
      </c>
      <c r="AM2409" s="4"/>
      <c r="AN2409" t="e">
        <f>VLOOKUP([1]!Tabelle13[[#This Row],[Vlookup this ID for freight costs]],$AL$2:$AL$6811,2,FALSE)</f>
        <v>#REF!</v>
      </c>
      <c r="AO2409">
        <f t="shared" si="655"/>
        <v>23611.146719588069</v>
      </c>
      <c r="AP2409">
        <v>0.06</v>
      </c>
      <c r="AQ2409">
        <v>0.06</v>
      </c>
      <c r="AR2409" s="4">
        <v>10</v>
      </c>
      <c r="AS2409" s="4">
        <v>12</v>
      </c>
      <c r="AT2409" s="4">
        <v>2014</v>
      </c>
      <c r="AU2409" s="4">
        <v>10</v>
      </c>
      <c r="AV2409" s="4">
        <v>12</v>
      </c>
      <c r="AW2409" s="4">
        <v>2014</v>
      </c>
      <c r="AX2409" t="str">
        <f t="shared" si="648"/>
        <v>No Delay</v>
      </c>
      <c r="AY2409">
        <f t="shared" si="649"/>
        <v>0</v>
      </c>
    </row>
    <row r="2410" spans="1:51" x14ac:dyDescent="0.2">
      <c r="A2410" s="3">
        <v>72425</v>
      </c>
      <c r="B2410" s="1" t="s">
        <v>328</v>
      </c>
      <c r="C2410" s="1" t="s">
        <v>150</v>
      </c>
      <c r="D2410" s="1" t="s">
        <v>100</v>
      </c>
      <c r="E2410" s="1" t="s">
        <v>101</v>
      </c>
      <c r="F2410" s="1" t="s">
        <v>101</v>
      </c>
      <c r="G2410" s="13" t="s">
        <v>469</v>
      </c>
      <c r="H2410" s="12">
        <v>42122</v>
      </c>
      <c r="I2410" s="12" t="s">
        <v>469</v>
      </c>
      <c r="J2410" s="12">
        <v>42122</v>
      </c>
      <c r="K2410" s="4">
        <v>6478</v>
      </c>
      <c r="L2410" s="1" t="s">
        <v>146</v>
      </c>
      <c r="M2410" s="1" t="s">
        <v>1923</v>
      </c>
      <c r="N2410" s="1" t="s">
        <v>159</v>
      </c>
      <c r="O2410" s="1" t="s">
        <v>93</v>
      </c>
      <c r="P2410">
        <v>30</v>
      </c>
      <c r="Q2410">
        <v>2</v>
      </c>
      <c r="R2410">
        <v>60.42</v>
      </c>
      <c r="S2410">
        <v>30.21</v>
      </c>
      <c r="T2410">
        <v>1.01</v>
      </c>
      <c r="U2410">
        <f t="shared" si="645"/>
        <v>60.42</v>
      </c>
      <c r="V2410">
        <f t="shared" si="646"/>
        <v>60</v>
      </c>
      <c r="W2410" s="1" t="s">
        <v>155</v>
      </c>
      <c r="X2410" s="1" t="s">
        <v>1236</v>
      </c>
      <c r="Y2410" s="1" t="s">
        <v>156</v>
      </c>
      <c r="Z2410" s="3">
        <v>16635</v>
      </c>
      <c r="AA2410" s="4">
        <f t="shared" si="651"/>
        <v>2245.3764500000002</v>
      </c>
      <c r="AB2410" s="2">
        <f t="shared" si="656"/>
        <v>2245.3764500000002</v>
      </c>
      <c r="AC2410" s="4">
        <f t="shared" si="652"/>
        <v>3783.0428900333336</v>
      </c>
      <c r="AD2410" s="4">
        <f t="shared" si="657"/>
        <v>3783.0428900333336</v>
      </c>
      <c r="AE2410" s="4" t="s">
        <v>62</v>
      </c>
      <c r="AG2410" s="4" t="str">
        <f t="shared" si="653"/>
        <v>Weight Captured Separately</v>
      </c>
      <c r="AI2410" t="e">
        <f t="shared" si="647"/>
        <v>#N/A</v>
      </c>
      <c r="AJ2410" t="s">
        <v>81</v>
      </c>
      <c r="AK2410" s="2"/>
      <c r="AL2410" s="2" t="str">
        <f t="shared" si="654"/>
        <v>Freight Included in Commodity Cost</v>
      </c>
      <c r="AM2410" s="4"/>
      <c r="AN2410" t="e">
        <f>VLOOKUP([1]!Tabelle13[[#This Row],[Vlookup this ID for freight costs]],$AL$2:$AL$6811,2,FALSE)</f>
        <v>#REF!</v>
      </c>
      <c r="AO2410">
        <f t="shared" si="655"/>
        <v>23611.146719588069</v>
      </c>
      <c r="AP2410">
        <v>0.06</v>
      </c>
      <c r="AQ2410">
        <v>0.06</v>
      </c>
      <c r="AR2410" s="4">
        <v>28</v>
      </c>
      <c r="AS2410" s="4">
        <v>4</v>
      </c>
      <c r="AT2410" s="4">
        <v>2015</v>
      </c>
      <c r="AU2410" s="4">
        <v>28</v>
      </c>
      <c r="AV2410" s="4">
        <v>4</v>
      </c>
      <c r="AW2410" s="4">
        <v>2015</v>
      </c>
      <c r="AX2410" t="str">
        <f t="shared" si="648"/>
        <v>No Delay</v>
      </c>
      <c r="AY2410">
        <f t="shared" si="649"/>
        <v>0</v>
      </c>
    </row>
    <row r="2411" spans="1:51" x14ac:dyDescent="0.2">
      <c r="A2411" s="3">
        <v>23223</v>
      </c>
      <c r="B2411" s="1" t="s">
        <v>328</v>
      </c>
      <c r="C2411" s="1" t="s">
        <v>150</v>
      </c>
      <c r="D2411" s="1" t="s">
        <v>100</v>
      </c>
      <c r="E2411" s="1" t="s">
        <v>101</v>
      </c>
      <c r="F2411" s="1" t="s">
        <v>101</v>
      </c>
      <c r="G2411" s="13" t="s">
        <v>1927</v>
      </c>
      <c r="H2411" s="12">
        <v>41831</v>
      </c>
      <c r="I2411" s="12" t="s">
        <v>1927</v>
      </c>
      <c r="J2411" s="12">
        <v>41831</v>
      </c>
      <c r="K2411" s="4">
        <v>5665</v>
      </c>
      <c r="L2411" s="1" t="s">
        <v>146</v>
      </c>
      <c r="M2411" s="1" t="s">
        <v>1920</v>
      </c>
      <c r="N2411" s="1" t="s">
        <v>1928</v>
      </c>
      <c r="O2411" s="1" t="s">
        <v>1929</v>
      </c>
      <c r="P2411">
        <v>60</v>
      </c>
      <c r="Q2411">
        <v>2</v>
      </c>
      <c r="R2411">
        <v>51.37</v>
      </c>
      <c r="S2411">
        <v>25.68</v>
      </c>
      <c r="T2411">
        <v>0.43</v>
      </c>
      <c r="U2411">
        <f t="shared" si="645"/>
        <v>51.36</v>
      </c>
      <c r="V2411">
        <f t="shared" si="646"/>
        <v>120</v>
      </c>
      <c r="W2411" s="1" t="s">
        <v>1930</v>
      </c>
      <c r="X2411" s="1" t="s">
        <v>71</v>
      </c>
      <c r="Y2411" s="1" t="s">
        <v>1931</v>
      </c>
      <c r="Z2411" s="3">
        <v>13673</v>
      </c>
      <c r="AA2411" s="4">
        <f t="shared" si="651"/>
        <v>2245.3764500000002</v>
      </c>
      <c r="AB2411" s="2">
        <f t="shared" si="656"/>
        <v>2245.3764500000002</v>
      </c>
      <c r="AC2411" s="4">
        <f t="shared" si="652"/>
        <v>3288.0322029714275</v>
      </c>
      <c r="AD2411" s="4">
        <f t="shared" si="657"/>
        <v>3288.0322029714275</v>
      </c>
      <c r="AE2411" s="4" t="s">
        <v>62</v>
      </c>
      <c r="AG2411" s="4" t="str">
        <f t="shared" si="653"/>
        <v>Weight Captured Separately</v>
      </c>
      <c r="AI2411" t="e">
        <f t="shared" si="647"/>
        <v>#N/A</v>
      </c>
      <c r="AJ2411" t="s">
        <v>81</v>
      </c>
      <c r="AK2411" s="2"/>
      <c r="AL2411" s="2" t="str">
        <f t="shared" si="654"/>
        <v>Freight Included in Commodity Cost</v>
      </c>
      <c r="AM2411" s="4"/>
      <c r="AN2411" t="e">
        <f>VLOOKUP([1]!Tabelle13[[#This Row],[Vlookup this ID for freight costs]],$AL$2:$AL$6811,2,FALSE)</f>
        <v>#REF!</v>
      </c>
      <c r="AO2411">
        <f t="shared" si="655"/>
        <v>20521.29001094765</v>
      </c>
      <c r="AP2411">
        <v>0.06</v>
      </c>
      <c r="AQ2411">
        <v>0.06</v>
      </c>
      <c r="AR2411" s="4">
        <v>11</v>
      </c>
      <c r="AS2411" s="4">
        <v>7</v>
      </c>
      <c r="AT2411" s="4">
        <v>2014</v>
      </c>
      <c r="AU2411" s="4">
        <v>11</v>
      </c>
      <c r="AV2411" s="4">
        <v>7</v>
      </c>
      <c r="AW2411" s="4">
        <v>2014</v>
      </c>
      <c r="AX2411" t="str">
        <f t="shared" si="648"/>
        <v>No Delay</v>
      </c>
      <c r="AY2411">
        <f t="shared" si="649"/>
        <v>0</v>
      </c>
    </row>
    <row r="2412" spans="1:51" x14ac:dyDescent="0.2">
      <c r="A2412" s="3">
        <v>34380</v>
      </c>
      <c r="B2412" s="1" t="s">
        <v>328</v>
      </c>
      <c r="C2412" s="1" t="s">
        <v>150</v>
      </c>
      <c r="D2412" s="1" t="s">
        <v>100</v>
      </c>
      <c r="E2412" s="1" t="s">
        <v>101</v>
      </c>
      <c r="F2412" s="1" t="s">
        <v>101</v>
      </c>
      <c r="G2412" s="13" t="s">
        <v>1927</v>
      </c>
      <c r="H2412" s="12">
        <v>41831</v>
      </c>
      <c r="I2412" s="12" t="s">
        <v>1927</v>
      </c>
      <c r="J2412" s="12">
        <v>41831</v>
      </c>
      <c r="K2412" s="4">
        <v>5666</v>
      </c>
      <c r="L2412" s="1" t="s">
        <v>146</v>
      </c>
      <c r="M2412" s="1" t="s">
        <v>1920</v>
      </c>
      <c r="N2412" s="1" t="s">
        <v>1928</v>
      </c>
      <c r="O2412" s="1" t="s">
        <v>1929</v>
      </c>
      <c r="P2412">
        <v>60</v>
      </c>
      <c r="Q2412">
        <v>2</v>
      </c>
      <c r="R2412">
        <v>51.37</v>
      </c>
      <c r="S2412">
        <v>25.68</v>
      </c>
      <c r="T2412">
        <v>0.43</v>
      </c>
      <c r="U2412">
        <f t="shared" si="645"/>
        <v>51.36</v>
      </c>
      <c r="V2412">
        <f t="shared" si="646"/>
        <v>120</v>
      </c>
      <c r="W2412" s="1" t="s">
        <v>1930</v>
      </c>
      <c r="X2412" s="1" t="s">
        <v>71</v>
      </c>
      <c r="Y2412" s="1" t="s">
        <v>1931</v>
      </c>
      <c r="Z2412" s="3">
        <v>13673</v>
      </c>
      <c r="AA2412" s="4">
        <f t="shared" si="651"/>
        <v>2245.3764500000002</v>
      </c>
      <c r="AB2412" s="2">
        <f t="shared" si="656"/>
        <v>2245.3764500000002</v>
      </c>
      <c r="AC2412" s="4">
        <f t="shared" si="652"/>
        <v>3288.0322029714275</v>
      </c>
      <c r="AD2412" s="4">
        <f t="shared" si="657"/>
        <v>3288.0322029714275</v>
      </c>
      <c r="AE2412" s="4" t="s">
        <v>62</v>
      </c>
      <c r="AG2412" s="4" t="str">
        <f t="shared" si="653"/>
        <v>Weight Captured Separately</v>
      </c>
      <c r="AI2412" t="e">
        <f t="shared" si="647"/>
        <v>#N/A</v>
      </c>
      <c r="AJ2412" t="s">
        <v>81</v>
      </c>
      <c r="AK2412" s="2"/>
      <c r="AL2412" s="2" t="str">
        <f t="shared" si="654"/>
        <v>Freight Included in Commodity Cost</v>
      </c>
      <c r="AM2412" s="4"/>
      <c r="AN2412" t="e">
        <f>VLOOKUP([1]!Tabelle13[[#This Row],[Vlookup this ID for freight costs]],$AL$2:$AL$6811,2,FALSE)</f>
        <v>#REF!</v>
      </c>
      <c r="AO2412">
        <f t="shared" si="655"/>
        <v>20521.29001094765</v>
      </c>
      <c r="AP2412">
        <v>0.06</v>
      </c>
      <c r="AQ2412">
        <v>0.06</v>
      </c>
      <c r="AR2412" s="4">
        <v>11</v>
      </c>
      <c r="AS2412" s="4">
        <v>7</v>
      </c>
      <c r="AT2412" s="4">
        <v>2014</v>
      </c>
      <c r="AU2412" s="4">
        <v>11</v>
      </c>
      <c r="AV2412" s="4">
        <v>7</v>
      </c>
      <c r="AW2412" s="4">
        <v>2014</v>
      </c>
      <c r="AX2412" t="str">
        <f t="shared" si="648"/>
        <v>No Delay</v>
      </c>
      <c r="AY2412">
        <f t="shared" si="649"/>
        <v>0</v>
      </c>
    </row>
    <row r="2413" spans="1:51" x14ac:dyDescent="0.2">
      <c r="A2413" s="3">
        <v>74753</v>
      </c>
      <c r="B2413" s="1" t="s">
        <v>328</v>
      </c>
      <c r="C2413" s="1" t="s">
        <v>150</v>
      </c>
      <c r="D2413" s="1" t="s">
        <v>100</v>
      </c>
      <c r="E2413" s="1" t="s">
        <v>101</v>
      </c>
      <c r="F2413" s="1" t="s">
        <v>101</v>
      </c>
      <c r="G2413" s="13" t="s">
        <v>1927</v>
      </c>
      <c r="H2413" s="12">
        <v>41831</v>
      </c>
      <c r="I2413" s="12" t="s">
        <v>1927</v>
      </c>
      <c r="J2413" s="12">
        <v>41831</v>
      </c>
      <c r="K2413" s="4">
        <v>5668</v>
      </c>
      <c r="L2413" s="1" t="s">
        <v>146</v>
      </c>
      <c r="M2413" s="1" t="s">
        <v>1920</v>
      </c>
      <c r="N2413" s="1" t="s">
        <v>1928</v>
      </c>
      <c r="O2413" s="1" t="s">
        <v>1929</v>
      </c>
      <c r="P2413">
        <v>60</v>
      </c>
      <c r="Q2413">
        <v>2</v>
      </c>
      <c r="R2413">
        <v>51.37</v>
      </c>
      <c r="S2413">
        <v>25.68</v>
      </c>
      <c r="T2413">
        <v>0.43</v>
      </c>
      <c r="U2413">
        <f t="shared" si="645"/>
        <v>51.36</v>
      </c>
      <c r="V2413">
        <f t="shared" si="646"/>
        <v>120</v>
      </c>
      <c r="W2413" s="1" t="s">
        <v>1930</v>
      </c>
      <c r="X2413" s="1" t="s">
        <v>71</v>
      </c>
      <c r="Y2413" s="1" t="s">
        <v>1931</v>
      </c>
      <c r="Z2413" s="3">
        <v>13673</v>
      </c>
      <c r="AA2413" s="4">
        <f t="shared" si="651"/>
        <v>2245.3764500000002</v>
      </c>
      <c r="AB2413" s="2">
        <f t="shared" si="656"/>
        <v>2245.3764500000002</v>
      </c>
      <c r="AC2413" s="4">
        <f t="shared" si="652"/>
        <v>3288.0322029714275</v>
      </c>
      <c r="AD2413" s="4">
        <f t="shared" si="657"/>
        <v>3288.0322029714275</v>
      </c>
      <c r="AE2413" s="4" t="s">
        <v>62</v>
      </c>
      <c r="AG2413" s="4" t="str">
        <f t="shared" si="653"/>
        <v>Weight Captured Separately</v>
      </c>
      <c r="AI2413" t="e">
        <f t="shared" si="647"/>
        <v>#N/A</v>
      </c>
      <c r="AJ2413" t="s">
        <v>81</v>
      </c>
      <c r="AK2413" s="2"/>
      <c r="AL2413" s="2" t="str">
        <f t="shared" si="654"/>
        <v>Freight Included in Commodity Cost</v>
      </c>
      <c r="AM2413" s="4"/>
      <c r="AN2413" t="e">
        <f>VLOOKUP([1]!Tabelle13[[#This Row],[Vlookup this ID for freight costs]],$AL$2:$AL$6811,2,FALSE)</f>
        <v>#REF!</v>
      </c>
      <c r="AO2413">
        <f t="shared" si="655"/>
        <v>20521.29001094765</v>
      </c>
      <c r="AP2413">
        <v>0.06</v>
      </c>
      <c r="AQ2413">
        <v>0.06</v>
      </c>
      <c r="AR2413" s="4">
        <v>11</v>
      </c>
      <c r="AS2413" s="4">
        <v>7</v>
      </c>
      <c r="AT2413" s="4">
        <v>2014</v>
      </c>
      <c r="AU2413" s="4">
        <v>11</v>
      </c>
      <c r="AV2413" s="4">
        <v>7</v>
      </c>
      <c r="AW2413" s="4">
        <v>2014</v>
      </c>
      <c r="AX2413" t="str">
        <f t="shared" si="648"/>
        <v>No Delay</v>
      </c>
      <c r="AY2413">
        <f t="shared" si="649"/>
        <v>0</v>
      </c>
    </row>
    <row r="2414" spans="1:51" x14ac:dyDescent="0.2">
      <c r="A2414" s="3">
        <v>3753</v>
      </c>
      <c r="B2414" s="1" t="s">
        <v>1918</v>
      </c>
      <c r="C2414" s="1" t="s">
        <v>150</v>
      </c>
      <c r="D2414" s="1" t="s">
        <v>100</v>
      </c>
      <c r="E2414" s="1" t="s">
        <v>53</v>
      </c>
      <c r="F2414" s="1" t="s">
        <v>53</v>
      </c>
      <c r="G2414" s="13" t="s">
        <v>1950</v>
      </c>
      <c r="H2414" s="12">
        <v>39902</v>
      </c>
      <c r="I2414" s="12" t="s">
        <v>1951</v>
      </c>
      <c r="J2414" s="12">
        <v>39836</v>
      </c>
      <c r="K2414" s="4">
        <v>1328</v>
      </c>
      <c r="L2414" s="1" t="s">
        <v>146</v>
      </c>
      <c r="M2414" s="1" t="s">
        <v>1920</v>
      </c>
      <c r="N2414" s="1" t="s">
        <v>269</v>
      </c>
      <c r="O2414" s="1" t="s">
        <v>270</v>
      </c>
      <c r="P2414">
        <v>270</v>
      </c>
      <c r="Q2414">
        <v>2</v>
      </c>
      <c r="R2414">
        <v>114.9</v>
      </c>
      <c r="S2414">
        <v>57.45</v>
      </c>
      <c r="T2414">
        <v>0.21</v>
      </c>
      <c r="U2414">
        <f t="shared" si="645"/>
        <v>114.9</v>
      </c>
      <c r="V2414">
        <f t="shared" si="646"/>
        <v>540</v>
      </c>
      <c r="W2414" s="1" t="s">
        <v>271</v>
      </c>
      <c r="X2414" s="1" t="s">
        <v>272</v>
      </c>
      <c r="Y2414" s="1" t="s">
        <v>272</v>
      </c>
      <c r="Z2414" s="3">
        <v>8755</v>
      </c>
      <c r="AA2414" s="4">
        <f t="shared" si="651"/>
        <v>2245.3764500000002</v>
      </c>
      <c r="AB2414" s="2">
        <f t="shared" si="656"/>
        <v>2245.3764500000002</v>
      </c>
      <c r="AC2414" s="4">
        <f t="shared" si="652"/>
        <v>2169.2215388800009</v>
      </c>
      <c r="AD2414" s="4">
        <f t="shared" si="657"/>
        <v>2169.2215388800009</v>
      </c>
      <c r="AE2414" s="4" t="s">
        <v>62</v>
      </c>
      <c r="AG2414" s="4" t="str">
        <f t="shared" si="653"/>
        <v>Weight Captured Separately</v>
      </c>
      <c r="AH2414" s="4">
        <v>10745</v>
      </c>
      <c r="AI2414">
        <f t="shared" si="647"/>
        <v>892</v>
      </c>
      <c r="AJ2414" t="s">
        <v>81</v>
      </c>
      <c r="AK2414" s="2"/>
      <c r="AL2414" s="2" t="str">
        <f t="shared" si="654"/>
        <v>Freight Included in Commodity Cost</v>
      </c>
      <c r="AM2414" s="4"/>
      <c r="AN2414" t="e">
        <f>VLOOKUP([1]!Tabelle13[[#This Row],[Vlookup this ID for freight costs]],$AL$2:$AL$6811,2,FALSE)</f>
        <v>#REF!</v>
      </c>
      <c r="AO2414">
        <f t="shared" si="655"/>
        <v>13537.673845688967</v>
      </c>
      <c r="AP2414">
        <v>0.23</v>
      </c>
      <c r="AQ2414">
        <v>0.23</v>
      </c>
      <c r="AR2414" s="4">
        <v>30</v>
      </c>
      <c r="AS2414" s="4">
        <v>4</v>
      </c>
      <c r="AT2414" s="4">
        <v>2009</v>
      </c>
      <c r="AU2414" s="4">
        <v>23</v>
      </c>
      <c r="AV2414" s="4">
        <v>1</v>
      </c>
      <c r="AW2414" s="4">
        <v>2009</v>
      </c>
      <c r="AX2414" t="str">
        <f t="shared" si="648"/>
        <v>No Delay</v>
      </c>
      <c r="AY2414">
        <f t="shared" si="649"/>
        <v>0</v>
      </c>
    </row>
    <row r="2415" spans="1:51" x14ac:dyDescent="0.2">
      <c r="A2415" s="3">
        <v>41301</v>
      </c>
      <c r="B2415" s="1" t="s">
        <v>328</v>
      </c>
      <c r="C2415" s="1" t="s">
        <v>150</v>
      </c>
      <c r="D2415" s="1" t="s">
        <v>100</v>
      </c>
      <c r="E2415" s="1" t="s">
        <v>101</v>
      </c>
      <c r="F2415" s="1" t="s">
        <v>101</v>
      </c>
      <c r="G2415" s="13" t="s">
        <v>1952</v>
      </c>
      <c r="H2415" s="12">
        <v>42047</v>
      </c>
      <c r="I2415" s="12" t="s">
        <v>1952</v>
      </c>
      <c r="J2415" s="12">
        <v>42047</v>
      </c>
      <c r="K2415" s="4">
        <v>6286</v>
      </c>
      <c r="L2415" s="1" t="s">
        <v>146</v>
      </c>
      <c r="M2415" s="1" t="s">
        <v>1923</v>
      </c>
      <c r="N2415" s="1" t="s">
        <v>241</v>
      </c>
      <c r="O2415" s="1" t="s">
        <v>242</v>
      </c>
      <c r="P2415">
        <v>120</v>
      </c>
      <c r="Q2415">
        <v>2</v>
      </c>
      <c r="R2415">
        <v>51.19</v>
      </c>
      <c r="S2415">
        <v>25.6</v>
      </c>
      <c r="T2415">
        <v>0.21</v>
      </c>
      <c r="U2415">
        <f t="shared" si="645"/>
        <v>51.2</v>
      </c>
      <c r="V2415">
        <f t="shared" si="646"/>
        <v>240</v>
      </c>
      <c r="W2415" s="1" t="s">
        <v>243</v>
      </c>
      <c r="X2415" s="1" t="s">
        <v>244</v>
      </c>
      <c r="Y2415" s="1" t="s">
        <v>244</v>
      </c>
      <c r="Z2415" s="3">
        <v>14311</v>
      </c>
      <c r="AA2415" s="4">
        <f t="shared" si="651"/>
        <v>2245.3764500000002</v>
      </c>
      <c r="AB2415" s="2">
        <f t="shared" si="656"/>
        <v>2245.3764500000002</v>
      </c>
      <c r="AC2415" s="4">
        <f t="shared" si="652"/>
        <v>2340.5582873018861</v>
      </c>
      <c r="AD2415" s="4">
        <f t="shared" si="657"/>
        <v>2340.5582873018861</v>
      </c>
      <c r="AE2415" s="4" t="s">
        <v>62</v>
      </c>
      <c r="AG2415" s="4" t="str">
        <f t="shared" si="653"/>
        <v>Weight Captured Separately</v>
      </c>
      <c r="AI2415" t="e">
        <f t="shared" si="647"/>
        <v>#N/A</v>
      </c>
      <c r="AJ2415" t="s">
        <v>81</v>
      </c>
      <c r="AK2415" s="2"/>
      <c r="AL2415" s="2" t="str">
        <f t="shared" si="654"/>
        <v>Freight Included in Commodity Cost</v>
      </c>
      <c r="AM2415" s="4"/>
      <c r="AN2415" t="e">
        <f>VLOOKUP([1]!Tabelle13[[#This Row],[Vlookup this ID for freight costs]],$AL$2:$AL$6811,2,FALSE)</f>
        <v>#REF!</v>
      </c>
      <c r="AO2415">
        <f t="shared" si="655"/>
        <v>14607.157829338375</v>
      </c>
      <c r="AP2415">
        <v>0.05</v>
      </c>
      <c r="AQ2415">
        <v>0.05</v>
      </c>
      <c r="AR2415" s="4">
        <v>12</v>
      </c>
      <c r="AS2415" s="4">
        <v>2</v>
      </c>
      <c r="AT2415" s="4">
        <v>2015</v>
      </c>
      <c r="AU2415" s="4">
        <v>12</v>
      </c>
      <c r="AV2415" s="4">
        <v>2</v>
      </c>
      <c r="AW2415" s="4">
        <v>2015</v>
      </c>
      <c r="AX2415" t="str">
        <f t="shared" si="648"/>
        <v>No Delay</v>
      </c>
      <c r="AY2415">
        <f t="shared" si="649"/>
        <v>0</v>
      </c>
    </row>
    <row r="2416" spans="1:51" x14ac:dyDescent="0.2">
      <c r="A2416" s="3">
        <v>41957</v>
      </c>
      <c r="B2416" s="1" t="s">
        <v>328</v>
      </c>
      <c r="C2416" s="1" t="s">
        <v>150</v>
      </c>
      <c r="D2416" s="1" t="s">
        <v>100</v>
      </c>
      <c r="E2416" s="1" t="s">
        <v>101</v>
      </c>
      <c r="F2416" s="1" t="s">
        <v>101</v>
      </c>
      <c r="G2416" s="13" t="s">
        <v>1932</v>
      </c>
      <c r="H2416" s="12">
        <v>42136</v>
      </c>
      <c r="I2416" s="12" t="s">
        <v>1932</v>
      </c>
      <c r="J2416" s="12">
        <v>42136</v>
      </c>
      <c r="K2416" s="4">
        <v>6517</v>
      </c>
      <c r="L2416" s="1" t="s">
        <v>146</v>
      </c>
      <c r="M2416" s="1" t="s">
        <v>1923</v>
      </c>
      <c r="N2416" s="1" t="s">
        <v>241</v>
      </c>
      <c r="O2416" s="1" t="s">
        <v>242</v>
      </c>
      <c r="P2416">
        <v>120</v>
      </c>
      <c r="Q2416">
        <v>2</v>
      </c>
      <c r="R2416">
        <v>51.19</v>
      </c>
      <c r="S2416">
        <v>25.6</v>
      </c>
      <c r="T2416">
        <v>0.21</v>
      </c>
      <c r="U2416">
        <f t="shared" si="645"/>
        <v>51.2</v>
      </c>
      <c r="V2416">
        <f t="shared" si="646"/>
        <v>240</v>
      </c>
      <c r="W2416" s="1" t="s">
        <v>243</v>
      </c>
      <c r="X2416" s="1" t="s">
        <v>244</v>
      </c>
      <c r="Y2416" s="1" t="s">
        <v>244</v>
      </c>
      <c r="Z2416" s="3">
        <v>14311</v>
      </c>
      <c r="AA2416" s="4">
        <f t="shared" si="651"/>
        <v>2245.3764500000002</v>
      </c>
      <c r="AB2416" s="2">
        <f t="shared" si="656"/>
        <v>2245.3764500000002</v>
      </c>
      <c r="AC2416" s="4">
        <f t="shared" si="652"/>
        <v>2340.5582873018861</v>
      </c>
      <c r="AD2416" s="4">
        <f t="shared" si="657"/>
        <v>2340.5582873018861</v>
      </c>
      <c r="AE2416" s="4" t="s">
        <v>62</v>
      </c>
      <c r="AG2416" s="4" t="str">
        <f t="shared" si="653"/>
        <v>Weight Captured Separately</v>
      </c>
      <c r="AI2416" t="e">
        <f t="shared" si="647"/>
        <v>#N/A</v>
      </c>
      <c r="AJ2416" t="s">
        <v>81</v>
      </c>
      <c r="AK2416" s="2"/>
      <c r="AL2416" s="2" t="str">
        <f t="shared" si="654"/>
        <v>Freight Included in Commodity Cost</v>
      </c>
      <c r="AM2416" s="4"/>
      <c r="AN2416" t="e">
        <f>VLOOKUP([1]!Tabelle13[[#This Row],[Vlookup this ID for freight costs]],$AL$2:$AL$6811,2,FALSE)</f>
        <v>#REF!</v>
      </c>
      <c r="AO2416">
        <f t="shared" si="655"/>
        <v>14607.157829338375</v>
      </c>
      <c r="AP2416">
        <v>0.05</v>
      </c>
      <c r="AQ2416">
        <v>0.05</v>
      </c>
      <c r="AR2416" s="4">
        <v>12</v>
      </c>
      <c r="AS2416" s="4">
        <v>5</v>
      </c>
      <c r="AT2416" s="4">
        <v>2015</v>
      </c>
      <c r="AU2416" s="4">
        <v>12</v>
      </c>
      <c r="AV2416" s="4">
        <v>5</v>
      </c>
      <c r="AW2416" s="4">
        <v>2015</v>
      </c>
      <c r="AX2416" t="str">
        <f t="shared" si="648"/>
        <v>No Delay</v>
      </c>
      <c r="AY2416">
        <f t="shared" si="649"/>
        <v>0</v>
      </c>
    </row>
    <row r="2417" spans="1:51" x14ac:dyDescent="0.2">
      <c r="A2417" s="3">
        <v>46556</v>
      </c>
      <c r="B2417" s="1" t="s">
        <v>328</v>
      </c>
      <c r="C2417" s="1" t="s">
        <v>150</v>
      </c>
      <c r="D2417" s="1" t="s">
        <v>100</v>
      </c>
      <c r="E2417" s="1" t="s">
        <v>101</v>
      </c>
      <c r="F2417" s="1" t="s">
        <v>101</v>
      </c>
      <c r="G2417" s="13" t="s">
        <v>1576</v>
      </c>
      <c r="H2417" s="12">
        <v>41983</v>
      </c>
      <c r="I2417" s="12" t="s">
        <v>1576</v>
      </c>
      <c r="J2417" s="12">
        <v>41983</v>
      </c>
      <c r="K2417" s="4">
        <v>6180</v>
      </c>
      <c r="L2417" s="1" t="s">
        <v>146</v>
      </c>
      <c r="M2417" s="1" t="s">
        <v>1920</v>
      </c>
      <c r="N2417" s="1" t="s">
        <v>491</v>
      </c>
      <c r="O2417" s="1" t="s">
        <v>93</v>
      </c>
      <c r="P2417">
        <v>60</v>
      </c>
      <c r="Q2417">
        <v>2</v>
      </c>
      <c r="R2417">
        <v>10.34</v>
      </c>
      <c r="S2417">
        <v>5.17</v>
      </c>
      <c r="T2417">
        <v>0.09</v>
      </c>
      <c r="U2417">
        <f t="shared" si="645"/>
        <v>10.34</v>
      </c>
      <c r="V2417">
        <f t="shared" si="646"/>
        <v>120</v>
      </c>
      <c r="W2417" s="1" t="s">
        <v>394</v>
      </c>
      <c r="X2417" s="1" t="s">
        <v>112</v>
      </c>
      <c r="Y2417" s="1" t="s">
        <v>112</v>
      </c>
      <c r="Z2417" s="3">
        <v>14398</v>
      </c>
      <c r="AA2417" s="4">
        <f t="shared" si="651"/>
        <v>2245.3764500000002</v>
      </c>
      <c r="AB2417" s="2">
        <f t="shared" si="656"/>
        <v>2245.3764500000002</v>
      </c>
      <c r="AC2417" s="4">
        <f t="shared" si="652"/>
        <v>3288.0322029714275</v>
      </c>
      <c r="AD2417" s="4">
        <f t="shared" si="657"/>
        <v>3288.0322029714275</v>
      </c>
      <c r="AE2417" s="4" t="s">
        <v>62</v>
      </c>
      <c r="AG2417" s="4" t="str">
        <f t="shared" si="653"/>
        <v>Weight Captured Separately</v>
      </c>
      <c r="AI2417" t="e">
        <f t="shared" si="647"/>
        <v>#N/A</v>
      </c>
      <c r="AJ2417" t="s">
        <v>81</v>
      </c>
      <c r="AK2417" s="2"/>
      <c r="AL2417" s="2" t="str">
        <f t="shared" si="654"/>
        <v>Freight Included in Commodity Cost</v>
      </c>
      <c r="AM2417" s="4"/>
      <c r="AN2417" t="e">
        <f>VLOOKUP([1]!Tabelle13[[#This Row],[Vlookup this ID for freight costs]],$AL$2:$AL$6811,2,FALSE)</f>
        <v>#REF!</v>
      </c>
      <c r="AO2417">
        <f t="shared" si="655"/>
        <v>20521.29001094765</v>
      </c>
      <c r="AP2417">
        <v>0.01</v>
      </c>
      <c r="AQ2417">
        <v>0.01</v>
      </c>
      <c r="AR2417" s="4">
        <v>10</v>
      </c>
      <c r="AS2417" s="4">
        <v>12</v>
      </c>
      <c r="AT2417" s="4">
        <v>2014</v>
      </c>
      <c r="AU2417" s="4">
        <v>10</v>
      </c>
      <c r="AV2417" s="4">
        <v>12</v>
      </c>
      <c r="AW2417" s="4">
        <v>2014</v>
      </c>
      <c r="AX2417" t="str">
        <f t="shared" si="648"/>
        <v>No Delay</v>
      </c>
      <c r="AY2417">
        <f t="shared" si="649"/>
        <v>0</v>
      </c>
    </row>
    <row r="2418" spans="1:51" x14ac:dyDescent="0.2">
      <c r="A2418" s="3">
        <v>5508</v>
      </c>
      <c r="B2418" s="1" t="s">
        <v>1918</v>
      </c>
      <c r="C2418" s="1" t="s">
        <v>150</v>
      </c>
      <c r="D2418" s="1" t="s">
        <v>100</v>
      </c>
      <c r="E2418" s="1"/>
      <c r="F2418" s="1" t="s">
        <v>107</v>
      </c>
      <c r="G2418" s="13" t="s">
        <v>1953</v>
      </c>
      <c r="H2418" s="12">
        <v>39476</v>
      </c>
      <c r="I2418" s="12" t="s">
        <v>1953</v>
      </c>
      <c r="J2418" s="12">
        <v>39476</v>
      </c>
      <c r="K2418" s="4">
        <v>631</v>
      </c>
      <c r="L2418" s="1" t="s">
        <v>146</v>
      </c>
      <c r="M2418" s="1" t="s">
        <v>1954</v>
      </c>
      <c r="N2418" s="1" t="s">
        <v>1921</v>
      </c>
      <c r="O2418" s="1" t="s">
        <v>425</v>
      </c>
      <c r="P2418">
        <v>90</v>
      </c>
      <c r="Q2418">
        <v>3</v>
      </c>
      <c r="R2418">
        <v>28.95</v>
      </c>
      <c r="S2418">
        <v>9.65</v>
      </c>
      <c r="T2418">
        <v>0.11</v>
      </c>
      <c r="U2418">
        <f t="shared" si="645"/>
        <v>28.950000000000003</v>
      </c>
      <c r="V2418">
        <f t="shared" si="646"/>
        <v>270</v>
      </c>
      <c r="W2418" s="1" t="s">
        <v>826</v>
      </c>
      <c r="X2418" s="1" t="s">
        <v>186</v>
      </c>
      <c r="Y2418" s="1" t="s">
        <v>186</v>
      </c>
      <c r="Z2418" s="3">
        <v>8773</v>
      </c>
      <c r="AA2418" s="4">
        <f t="shared" si="651"/>
        <v>2245.4861940000001</v>
      </c>
      <c r="AB2418" s="2">
        <f t="shared" si="656"/>
        <v>2245.4861940000001</v>
      </c>
      <c r="AC2418" s="4">
        <f t="shared" si="652"/>
        <v>2392.7706446991847</v>
      </c>
      <c r="AD2418" s="4">
        <f t="shared" si="657"/>
        <v>2392.7706446991847</v>
      </c>
      <c r="AE2418" s="4" t="s">
        <v>62</v>
      </c>
      <c r="AG2418" s="4" t="str">
        <f t="shared" si="653"/>
        <v>Weight Captured Separately</v>
      </c>
      <c r="AH2418" s="4">
        <v>12311</v>
      </c>
      <c r="AI2418">
        <f t="shared" si="647"/>
        <v>5748</v>
      </c>
      <c r="AJ2418" t="s">
        <v>81</v>
      </c>
      <c r="AK2418" s="2"/>
      <c r="AL2418" s="2" t="str">
        <f t="shared" si="654"/>
        <v>Freight Included in Commodity Cost</v>
      </c>
      <c r="AM2418" s="4"/>
      <c r="AN2418" t="e">
        <f>VLOOKUP([1]!Tabelle13[[#This Row],[Vlookup this ID for freight costs]],$AL$2:$AL$6811,2,FALSE)</f>
        <v>#REF!</v>
      </c>
      <c r="AO2418">
        <f t="shared" si="655"/>
        <v>14933.067364212313</v>
      </c>
      <c r="AP2418">
        <v>0.05</v>
      </c>
      <c r="AQ2418">
        <v>0.05</v>
      </c>
      <c r="AR2418" s="4">
        <v>29</v>
      </c>
      <c r="AS2418" s="4">
        <v>1</v>
      </c>
      <c r="AT2418" s="4">
        <v>2008</v>
      </c>
      <c r="AU2418" s="4">
        <v>29</v>
      </c>
      <c r="AV2418" s="4">
        <v>1</v>
      </c>
      <c r="AW2418" s="4">
        <v>2008</v>
      </c>
      <c r="AX2418" t="str">
        <f t="shared" si="648"/>
        <v>No Delay</v>
      </c>
      <c r="AY2418">
        <f t="shared" si="649"/>
        <v>0</v>
      </c>
    </row>
    <row r="2419" spans="1:51" x14ac:dyDescent="0.2">
      <c r="A2419" s="3">
        <v>6913</v>
      </c>
      <c r="B2419" s="1" t="s">
        <v>1918</v>
      </c>
      <c r="C2419" s="1" t="s">
        <v>150</v>
      </c>
      <c r="D2419" s="1" t="s">
        <v>100</v>
      </c>
      <c r="E2419" s="1"/>
      <c r="F2419" s="1" t="s">
        <v>107</v>
      </c>
      <c r="G2419" s="13" t="s">
        <v>1955</v>
      </c>
      <c r="H2419" s="12">
        <v>39468</v>
      </c>
      <c r="I2419" s="12" t="s">
        <v>1956</v>
      </c>
      <c r="J2419" s="12">
        <v>39451</v>
      </c>
      <c r="K2419" s="4">
        <v>570</v>
      </c>
      <c r="L2419" s="1" t="s">
        <v>146</v>
      </c>
      <c r="M2419" s="1" t="s">
        <v>1954</v>
      </c>
      <c r="N2419" s="1" t="s">
        <v>1921</v>
      </c>
      <c r="O2419" s="1" t="s">
        <v>425</v>
      </c>
      <c r="P2419">
        <v>90</v>
      </c>
      <c r="Q2419">
        <v>3</v>
      </c>
      <c r="R2419">
        <v>27.69</v>
      </c>
      <c r="S2419">
        <v>9.23</v>
      </c>
      <c r="T2419">
        <v>0.1</v>
      </c>
      <c r="U2419">
        <f t="shared" si="645"/>
        <v>27.69</v>
      </c>
      <c r="V2419">
        <f t="shared" si="646"/>
        <v>270</v>
      </c>
      <c r="W2419" s="1" t="s">
        <v>826</v>
      </c>
      <c r="X2419" s="1" t="s">
        <v>186</v>
      </c>
      <c r="Y2419" s="1" t="s">
        <v>186</v>
      </c>
      <c r="Z2419" s="3">
        <v>8773</v>
      </c>
      <c r="AA2419" s="4">
        <f t="shared" si="651"/>
        <v>2245.4861940000001</v>
      </c>
      <c r="AB2419" s="2">
        <f t="shared" si="656"/>
        <v>2245.4861940000001</v>
      </c>
      <c r="AC2419" s="4">
        <f t="shared" si="652"/>
        <v>2392.7706446991847</v>
      </c>
      <c r="AD2419" s="4">
        <f t="shared" si="657"/>
        <v>2392.7706446991847</v>
      </c>
      <c r="AE2419" s="4" t="s">
        <v>62</v>
      </c>
      <c r="AG2419" s="4" t="str">
        <f t="shared" si="653"/>
        <v>Weight Captured Separately</v>
      </c>
      <c r="AH2419" s="4">
        <v>10818</v>
      </c>
      <c r="AI2419">
        <f t="shared" si="647"/>
        <v>8169</v>
      </c>
      <c r="AJ2419" t="s">
        <v>81</v>
      </c>
      <c r="AK2419" s="2"/>
      <c r="AL2419" s="2" t="str">
        <f t="shared" si="654"/>
        <v>Freight Included in Commodity Cost</v>
      </c>
      <c r="AM2419" s="4"/>
      <c r="AN2419" t="e">
        <f>VLOOKUP([1]!Tabelle13[[#This Row],[Vlookup this ID for freight costs]],$AL$2:$AL$6811,2,FALSE)</f>
        <v>#REF!</v>
      </c>
      <c r="AO2419">
        <f t="shared" si="655"/>
        <v>14933.067364212313</v>
      </c>
      <c r="AP2419">
        <v>0.04</v>
      </c>
      <c r="AQ2419">
        <v>0.04</v>
      </c>
      <c r="AR2419" s="4">
        <v>21</v>
      </c>
      <c r="AS2419" s="4">
        <v>1</v>
      </c>
      <c r="AT2419" s="4">
        <v>2008</v>
      </c>
      <c r="AU2419" s="4">
        <v>4</v>
      </c>
      <c r="AV2419" s="4">
        <v>1</v>
      </c>
      <c r="AW2419" s="4">
        <v>2008</v>
      </c>
      <c r="AX2419" t="str">
        <f t="shared" si="648"/>
        <v>No Delay</v>
      </c>
      <c r="AY2419">
        <f t="shared" si="649"/>
        <v>0</v>
      </c>
    </row>
    <row r="2420" spans="1:51" x14ac:dyDescent="0.2">
      <c r="A2420" s="3">
        <v>45652</v>
      </c>
      <c r="B2420" s="1" t="s">
        <v>328</v>
      </c>
      <c r="C2420" s="1" t="s">
        <v>150</v>
      </c>
      <c r="D2420" s="1" t="s">
        <v>100</v>
      </c>
      <c r="E2420" s="1" t="s">
        <v>101</v>
      </c>
      <c r="F2420" s="1" t="s">
        <v>101</v>
      </c>
      <c r="G2420" s="13" t="s">
        <v>919</v>
      </c>
      <c r="H2420" s="12">
        <v>41380</v>
      </c>
      <c r="I2420" s="12" t="s">
        <v>919</v>
      </c>
      <c r="J2420" s="12">
        <v>41380</v>
      </c>
      <c r="K2420" s="4">
        <v>4610</v>
      </c>
      <c r="L2420" s="1" t="s">
        <v>146</v>
      </c>
      <c r="M2420" s="1" t="s">
        <v>1920</v>
      </c>
      <c r="N2420" s="1" t="s">
        <v>159</v>
      </c>
      <c r="O2420" s="1" t="s">
        <v>93</v>
      </c>
      <c r="P2420">
        <v>30</v>
      </c>
      <c r="Q2420">
        <v>3</v>
      </c>
      <c r="R2420">
        <v>91.69</v>
      </c>
      <c r="S2420">
        <v>30.56</v>
      </c>
      <c r="T2420">
        <v>1.02</v>
      </c>
      <c r="U2420">
        <f t="shared" si="645"/>
        <v>91.679999999999993</v>
      </c>
      <c r="V2420">
        <f t="shared" si="646"/>
        <v>90</v>
      </c>
      <c r="W2420" s="1" t="s">
        <v>155</v>
      </c>
      <c r="X2420" s="1" t="s">
        <v>1236</v>
      </c>
      <c r="Y2420" s="1" t="s">
        <v>156</v>
      </c>
      <c r="Z2420" s="3">
        <v>16635</v>
      </c>
      <c r="AA2420" s="4">
        <f t="shared" si="651"/>
        <v>2245.4861940000001</v>
      </c>
      <c r="AB2420" s="2">
        <f t="shared" si="656"/>
        <v>2245.4861940000001</v>
      </c>
      <c r="AC2420" s="4">
        <f t="shared" si="652"/>
        <v>3373.9791747628851</v>
      </c>
      <c r="AD2420" s="4">
        <f t="shared" si="657"/>
        <v>3373.9791747628851</v>
      </c>
      <c r="AE2420" s="4" t="s">
        <v>62</v>
      </c>
      <c r="AG2420" s="4" t="str">
        <f t="shared" si="653"/>
        <v>Weight Captured Separately</v>
      </c>
      <c r="AI2420" t="e">
        <f t="shared" si="647"/>
        <v>#N/A</v>
      </c>
      <c r="AJ2420" t="s">
        <v>81</v>
      </c>
      <c r="AK2420" s="2"/>
      <c r="AL2420" s="2" t="str">
        <f t="shared" si="654"/>
        <v>Freight Included in Commodity Cost</v>
      </c>
      <c r="AM2420" s="4"/>
      <c r="AN2420" t="e">
        <f>VLOOKUP([1]!Tabelle13[[#This Row],[Vlookup this ID for freight costs]],$AL$2:$AL$6811,2,FALSE)</f>
        <v>#REF!</v>
      </c>
      <c r="AO2420">
        <f t="shared" si="655"/>
        <v>21057.771008869928</v>
      </c>
      <c r="AP2420">
        <v>0.11</v>
      </c>
      <c r="AQ2420">
        <v>0.11</v>
      </c>
      <c r="AR2420" s="4">
        <v>16</v>
      </c>
      <c r="AS2420" s="4">
        <v>4</v>
      </c>
      <c r="AT2420" s="4">
        <v>2013</v>
      </c>
      <c r="AU2420" s="4">
        <v>16</v>
      </c>
      <c r="AV2420" s="4">
        <v>4</v>
      </c>
      <c r="AW2420" s="4">
        <v>2013</v>
      </c>
      <c r="AX2420" t="str">
        <f t="shared" si="648"/>
        <v>No Delay</v>
      </c>
      <c r="AY2420">
        <f t="shared" si="649"/>
        <v>0</v>
      </c>
    </row>
    <row r="2421" spans="1:51" x14ac:dyDescent="0.2">
      <c r="A2421" s="3">
        <v>68647</v>
      </c>
      <c r="B2421" s="1" t="s">
        <v>328</v>
      </c>
      <c r="C2421" s="1" t="s">
        <v>150</v>
      </c>
      <c r="D2421" s="1" t="s">
        <v>100</v>
      </c>
      <c r="E2421" s="1" t="s">
        <v>101</v>
      </c>
      <c r="F2421" s="1" t="s">
        <v>101</v>
      </c>
      <c r="G2421" s="13" t="s">
        <v>1957</v>
      </c>
      <c r="H2421" s="12">
        <v>42208</v>
      </c>
      <c r="I2421" s="12" t="s">
        <v>1957</v>
      </c>
      <c r="J2421" s="12">
        <v>42208</v>
      </c>
      <c r="K2421" s="4">
        <v>6676</v>
      </c>
      <c r="L2421" s="1" t="s">
        <v>146</v>
      </c>
      <c r="M2421" s="1" t="s">
        <v>1923</v>
      </c>
      <c r="N2421" s="1" t="s">
        <v>1921</v>
      </c>
      <c r="O2421" s="1" t="s">
        <v>425</v>
      </c>
      <c r="P2421">
        <v>90</v>
      </c>
      <c r="Q2421">
        <v>3</v>
      </c>
      <c r="R2421">
        <v>14.91</v>
      </c>
      <c r="S2421">
        <v>4.97</v>
      </c>
      <c r="T2421">
        <v>0.06</v>
      </c>
      <c r="U2421">
        <f t="shared" si="645"/>
        <v>14.91</v>
      </c>
      <c r="V2421">
        <f t="shared" si="646"/>
        <v>270</v>
      </c>
      <c r="W2421" s="1" t="s">
        <v>826</v>
      </c>
      <c r="X2421" s="1" t="s">
        <v>186</v>
      </c>
      <c r="Y2421" s="1" t="s">
        <v>186</v>
      </c>
      <c r="Z2421" s="3">
        <v>11869</v>
      </c>
      <c r="AA2421" s="4">
        <f t="shared" si="651"/>
        <v>2245.4861940000001</v>
      </c>
      <c r="AB2421" s="2">
        <f t="shared" si="656"/>
        <v>2245.4861940000001</v>
      </c>
      <c r="AC2421" s="4">
        <f t="shared" si="652"/>
        <v>2392.7706446991847</v>
      </c>
      <c r="AD2421" s="4">
        <f t="shared" si="657"/>
        <v>2392.7706446991847</v>
      </c>
      <c r="AE2421" s="4" t="s">
        <v>62</v>
      </c>
      <c r="AG2421" s="4" t="str">
        <f t="shared" si="653"/>
        <v>Weight Captured Separately</v>
      </c>
      <c r="AI2421" t="e">
        <f t="shared" si="647"/>
        <v>#N/A</v>
      </c>
      <c r="AJ2421" t="s">
        <v>81</v>
      </c>
      <c r="AK2421" s="2"/>
      <c r="AL2421" s="2" t="str">
        <f t="shared" si="654"/>
        <v>Freight Included in Commodity Cost</v>
      </c>
      <c r="AM2421" s="4"/>
      <c r="AN2421" t="e">
        <f>VLOOKUP([1]!Tabelle13[[#This Row],[Vlookup this ID for freight costs]],$AL$2:$AL$6811,2,FALSE)</f>
        <v>#REF!</v>
      </c>
      <c r="AO2421">
        <f t="shared" si="655"/>
        <v>14933.067364212313</v>
      </c>
      <c r="AP2421">
        <v>0.02</v>
      </c>
      <c r="AQ2421">
        <v>0.02</v>
      </c>
      <c r="AR2421" s="4">
        <v>23</v>
      </c>
      <c r="AS2421" s="4">
        <v>7</v>
      </c>
      <c r="AT2421" s="4">
        <v>2015</v>
      </c>
      <c r="AU2421" s="4">
        <v>23</v>
      </c>
      <c r="AV2421" s="4">
        <v>7</v>
      </c>
      <c r="AW2421" s="4">
        <v>2015</v>
      </c>
      <c r="AX2421" t="str">
        <f t="shared" si="648"/>
        <v>No Delay</v>
      </c>
      <c r="AY2421">
        <f t="shared" si="649"/>
        <v>0</v>
      </c>
    </row>
    <row r="2422" spans="1:51" x14ac:dyDescent="0.2">
      <c r="A2422" s="3">
        <v>2996</v>
      </c>
      <c r="B2422" s="1" t="s">
        <v>1918</v>
      </c>
      <c r="C2422" s="1" t="s">
        <v>150</v>
      </c>
      <c r="D2422" s="1" t="s">
        <v>100</v>
      </c>
      <c r="E2422" s="1"/>
      <c r="F2422" s="1" t="s">
        <v>107</v>
      </c>
      <c r="G2422" s="13" t="s">
        <v>1955</v>
      </c>
      <c r="H2422" s="12">
        <v>39468</v>
      </c>
      <c r="I2422" s="12" t="s">
        <v>1956</v>
      </c>
      <c r="J2422" s="12">
        <v>39451</v>
      </c>
      <c r="K2422" s="4">
        <v>565</v>
      </c>
      <c r="L2422" s="1" t="s">
        <v>146</v>
      </c>
      <c r="M2422" s="1" t="s">
        <v>1954</v>
      </c>
      <c r="N2422" s="1" t="s">
        <v>609</v>
      </c>
      <c r="O2422" s="1" t="s">
        <v>425</v>
      </c>
      <c r="P2422">
        <v>84</v>
      </c>
      <c r="Q2422">
        <v>3</v>
      </c>
      <c r="R2422">
        <v>32.31</v>
      </c>
      <c r="S2422">
        <v>10.77</v>
      </c>
      <c r="T2422">
        <v>0.13</v>
      </c>
      <c r="U2422">
        <f t="shared" si="645"/>
        <v>32.31</v>
      </c>
      <c r="V2422">
        <f t="shared" si="646"/>
        <v>252</v>
      </c>
      <c r="W2422" s="1" t="s">
        <v>552</v>
      </c>
      <c r="X2422" s="1" t="s">
        <v>361</v>
      </c>
      <c r="Y2422" s="1" t="s">
        <v>361</v>
      </c>
      <c r="Z2422" s="3">
        <v>9485</v>
      </c>
      <c r="AA2422" s="4">
        <f t="shared" si="651"/>
        <v>2245.4861940000001</v>
      </c>
      <c r="AB2422" s="2">
        <f t="shared" si="656"/>
        <v>2245.4861940000001</v>
      </c>
      <c r="AC2422" s="4">
        <f t="shared" si="652"/>
        <v>2345.2539608316829</v>
      </c>
      <c r="AD2422" s="4">
        <f t="shared" si="657"/>
        <v>2345.2539608316829</v>
      </c>
      <c r="AE2422" s="4" t="s">
        <v>62</v>
      </c>
      <c r="AG2422" s="4" t="str">
        <f t="shared" si="653"/>
        <v>Weight Captured Separately</v>
      </c>
      <c r="AH2422" s="4">
        <v>11425</v>
      </c>
      <c r="AI2422">
        <f t="shared" si="647"/>
        <v>514</v>
      </c>
      <c r="AJ2422" t="s">
        <v>81</v>
      </c>
      <c r="AK2422" s="2"/>
      <c r="AL2422" s="2" t="str">
        <f t="shared" si="654"/>
        <v>Freight Included in Commodity Cost</v>
      </c>
      <c r="AM2422" s="4"/>
      <c r="AN2422" t="e">
        <f>VLOOKUP([1]!Tabelle13[[#This Row],[Vlookup this ID for freight costs]],$AL$2:$AL$6811,2,FALSE)</f>
        <v>#REF!</v>
      </c>
      <c r="AO2422">
        <f t="shared" si="655"/>
        <v>14636.468223511367</v>
      </c>
      <c r="AP2422">
        <v>0.05</v>
      </c>
      <c r="AQ2422">
        <v>0.05</v>
      </c>
      <c r="AR2422" s="4">
        <v>21</v>
      </c>
      <c r="AS2422" s="4">
        <v>1</v>
      </c>
      <c r="AT2422" s="4">
        <v>2008</v>
      </c>
      <c r="AU2422" s="4">
        <v>4</v>
      </c>
      <c r="AV2422" s="4">
        <v>1</v>
      </c>
      <c r="AW2422" s="4">
        <v>2008</v>
      </c>
      <c r="AX2422" t="str">
        <f t="shared" si="648"/>
        <v>No Delay</v>
      </c>
      <c r="AY2422">
        <f t="shared" si="649"/>
        <v>0</v>
      </c>
    </row>
    <row r="2423" spans="1:51" x14ac:dyDescent="0.2">
      <c r="A2423" s="3">
        <v>41132</v>
      </c>
      <c r="B2423" s="1" t="s">
        <v>328</v>
      </c>
      <c r="C2423" s="1" t="s">
        <v>150</v>
      </c>
      <c r="D2423" s="1" t="s">
        <v>100</v>
      </c>
      <c r="E2423" s="1" t="s">
        <v>101</v>
      </c>
      <c r="F2423" s="1" t="s">
        <v>101</v>
      </c>
      <c r="G2423" s="13" t="s">
        <v>450</v>
      </c>
      <c r="H2423" s="12">
        <v>41824</v>
      </c>
      <c r="I2423" s="12" t="s">
        <v>450</v>
      </c>
      <c r="J2423" s="12">
        <v>41824</v>
      </c>
      <c r="K2423" s="4">
        <v>5642</v>
      </c>
      <c r="L2423" s="1" t="s">
        <v>146</v>
      </c>
      <c r="M2423" s="1" t="s">
        <v>1920</v>
      </c>
      <c r="N2423" s="1" t="s">
        <v>609</v>
      </c>
      <c r="O2423" s="1" t="s">
        <v>425</v>
      </c>
      <c r="P2423">
        <v>84</v>
      </c>
      <c r="Q2423">
        <v>3</v>
      </c>
      <c r="R2423">
        <v>19.05</v>
      </c>
      <c r="S2423">
        <v>6.35</v>
      </c>
      <c r="T2423">
        <v>0.08</v>
      </c>
      <c r="U2423">
        <f t="shared" si="645"/>
        <v>19.049999999999997</v>
      </c>
      <c r="V2423">
        <f t="shared" si="646"/>
        <v>252</v>
      </c>
      <c r="W2423" s="1" t="s">
        <v>552</v>
      </c>
      <c r="X2423" s="1" t="s">
        <v>361</v>
      </c>
      <c r="Y2423" s="1" t="s">
        <v>361</v>
      </c>
      <c r="Z2423" s="3">
        <v>12821</v>
      </c>
      <c r="AA2423" s="4">
        <f t="shared" si="651"/>
        <v>2245.4861940000001</v>
      </c>
      <c r="AB2423" s="2">
        <f t="shared" si="656"/>
        <v>2245.4861940000001</v>
      </c>
      <c r="AC2423" s="4">
        <f t="shared" si="652"/>
        <v>2345.2539608316829</v>
      </c>
      <c r="AD2423" s="4">
        <f t="shared" si="657"/>
        <v>2345.2539608316829</v>
      </c>
      <c r="AE2423" s="4" t="s">
        <v>62</v>
      </c>
      <c r="AG2423" s="4" t="str">
        <f t="shared" si="653"/>
        <v>Weight Captured Separately</v>
      </c>
      <c r="AI2423" t="e">
        <f t="shared" si="647"/>
        <v>#N/A</v>
      </c>
      <c r="AJ2423" t="s">
        <v>81</v>
      </c>
      <c r="AK2423" s="2"/>
      <c r="AL2423" s="2" t="str">
        <f t="shared" si="654"/>
        <v>Freight Included in Commodity Cost</v>
      </c>
      <c r="AM2423" s="4"/>
      <c r="AN2423" t="e">
        <f>VLOOKUP([1]!Tabelle13[[#This Row],[Vlookup this ID for freight costs]],$AL$2:$AL$6811,2,FALSE)</f>
        <v>#REF!</v>
      </c>
      <c r="AO2423">
        <f t="shared" si="655"/>
        <v>14636.468223511367</v>
      </c>
      <c r="AP2423">
        <v>0.02</v>
      </c>
      <c r="AQ2423">
        <v>0.02</v>
      </c>
      <c r="AR2423" s="4">
        <v>4</v>
      </c>
      <c r="AS2423" s="4">
        <v>7</v>
      </c>
      <c r="AT2423" s="4">
        <v>2014</v>
      </c>
      <c r="AU2423" s="4">
        <v>4</v>
      </c>
      <c r="AV2423" s="4">
        <v>7</v>
      </c>
      <c r="AW2423" s="4">
        <v>2014</v>
      </c>
      <c r="AX2423" t="str">
        <f t="shared" si="648"/>
        <v>No Delay</v>
      </c>
      <c r="AY2423">
        <f t="shared" si="649"/>
        <v>0</v>
      </c>
    </row>
    <row r="2424" spans="1:51" x14ac:dyDescent="0.2">
      <c r="A2424" s="3">
        <v>73275</v>
      </c>
      <c r="B2424" s="1" t="s">
        <v>328</v>
      </c>
      <c r="C2424" s="1" t="s">
        <v>150</v>
      </c>
      <c r="D2424" s="1" t="s">
        <v>100</v>
      </c>
      <c r="E2424" s="1" t="s">
        <v>101</v>
      </c>
      <c r="F2424" s="1" t="s">
        <v>101</v>
      </c>
      <c r="G2424" s="13" t="s">
        <v>1205</v>
      </c>
      <c r="H2424" s="12">
        <v>41830</v>
      </c>
      <c r="I2424" s="12" t="s">
        <v>1205</v>
      </c>
      <c r="J2424" s="12">
        <v>41830</v>
      </c>
      <c r="K2424" s="4">
        <v>5656</v>
      </c>
      <c r="L2424" s="1" t="s">
        <v>146</v>
      </c>
      <c r="M2424" s="1" t="s">
        <v>1920</v>
      </c>
      <c r="N2424" s="1" t="s">
        <v>550</v>
      </c>
      <c r="O2424" s="1" t="s">
        <v>551</v>
      </c>
      <c r="P2424">
        <v>300</v>
      </c>
      <c r="Q2424">
        <v>3</v>
      </c>
      <c r="R2424">
        <v>70.349999999999994</v>
      </c>
      <c r="S2424">
        <v>23.45</v>
      </c>
      <c r="T2424">
        <v>0.08</v>
      </c>
      <c r="U2424">
        <f t="shared" si="645"/>
        <v>70.349999999999994</v>
      </c>
      <c r="V2424">
        <f t="shared" si="646"/>
        <v>900</v>
      </c>
      <c r="W2424" s="1" t="s">
        <v>552</v>
      </c>
      <c r="X2424" s="1" t="s">
        <v>361</v>
      </c>
      <c r="Y2424" s="1" t="s">
        <v>361</v>
      </c>
      <c r="Z2424" s="3">
        <v>12821</v>
      </c>
      <c r="AA2424" s="4">
        <f t="shared" si="651"/>
        <v>2245.4861940000001</v>
      </c>
      <c r="AB2424" s="2">
        <f t="shared" si="656"/>
        <v>2245.4861940000001</v>
      </c>
      <c r="AC2424" s="4">
        <f t="shared" si="652"/>
        <v>2173.9150559999998</v>
      </c>
      <c r="AD2424" s="4">
        <f t="shared" si="657"/>
        <v>2173.9150559999998</v>
      </c>
      <c r="AE2424" s="4" t="s">
        <v>62</v>
      </c>
      <c r="AG2424" s="4" t="str">
        <f t="shared" si="653"/>
        <v>Weight Captured Separately</v>
      </c>
      <c r="AI2424" t="e">
        <f t="shared" si="647"/>
        <v>#N/A</v>
      </c>
      <c r="AJ2424" t="s">
        <v>81</v>
      </c>
      <c r="AK2424" s="2"/>
      <c r="AL2424" s="2" t="str">
        <f t="shared" si="654"/>
        <v>Freight Included in Commodity Cost</v>
      </c>
      <c r="AM2424" s="4"/>
      <c r="AN2424" t="e">
        <f>VLOOKUP([1]!Tabelle13[[#This Row],[Vlookup this ID for freight costs]],$AL$2:$AL$6811,2,FALSE)</f>
        <v>#REF!</v>
      </c>
      <c r="AO2424">
        <f t="shared" si="655"/>
        <v>13566.970779552001</v>
      </c>
      <c r="AP2424">
        <v>0.09</v>
      </c>
      <c r="AQ2424">
        <v>0.09</v>
      </c>
      <c r="AR2424" s="4">
        <v>10</v>
      </c>
      <c r="AS2424" s="4">
        <v>7</v>
      </c>
      <c r="AT2424" s="4">
        <v>2014</v>
      </c>
      <c r="AU2424" s="4">
        <v>10</v>
      </c>
      <c r="AV2424" s="4">
        <v>7</v>
      </c>
      <c r="AW2424" s="4">
        <v>2014</v>
      </c>
      <c r="AX2424" t="str">
        <f t="shared" si="648"/>
        <v>No Delay</v>
      </c>
      <c r="AY2424">
        <f t="shared" si="649"/>
        <v>0</v>
      </c>
    </row>
    <row r="2425" spans="1:51" x14ac:dyDescent="0.2">
      <c r="A2425" s="3">
        <v>28268</v>
      </c>
      <c r="B2425" s="1" t="s">
        <v>328</v>
      </c>
      <c r="C2425" s="1" t="s">
        <v>150</v>
      </c>
      <c r="D2425" s="1" t="s">
        <v>100</v>
      </c>
      <c r="E2425" s="1" t="s">
        <v>101</v>
      </c>
      <c r="F2425" s="1" t="s">
        <v>101</v>
      </c>
      <c r="G2425" s="13" t="s">
        <v>1576</v>
      </c>
      <c r="H2425" s="12">
        <v>41983</v>
      </c>
      <c r="I2425" s="12" t="s">
        <v>1576</v>
      </c>
      <c r="J2425" s="12">
        <v>41983</v>
      </c>
      <c r="K2425" s="4">
        <v>6175</v>
      </c>
      <c r="L2425" s="1" t="s">
        <v>146</v>
      </c>
      <c r="M2425" s="1" t="s">
        <v>1920</v>
      </c>
      <c r="N2425" s="1" t="s">
        <v>550</v>
      </c>
      <c r="O2425" s="1" t="s">
        <v>551</v>
      </c>
      <c r="P2425">
        <v>300</v>
      </c>
      <c r="Q2425">
        <v>3</v>
      </c>
      <c r="R2425">
        <v>62.04</v>
      </c>
      <c r="S2425">
        <v>20.68</v>
      </c>
      <c r="T2425">
        <v>7.0000000000000007E-2</v>
      </c>
      <c r="U2425">
        <f t="shared" si="645"/>
        <v>62.04</v>
      </c>
      <c r="V2425">
        <f t="shared" si="646"/>
        <v>900</v>
      </c>
      <c r="W2425" s="1" t="s">
        <v>552</v>
      </c>
      <c r="X2425" s="1" t="s">
        <v>361</v>
      </c>
      <c r="Y2425" s="1" t="s">
        <v>361</v>
      </c>
      <c r="Z2425" s="3">
        <v>12821</v>
      </c>
      <c r="AA2425" s="4">
        <f t="shared" si="651"/>
        <v>2245.4861940000001</v>
      </c>
      <c r="AB2425" s="2">
        <f t="shared" si="656"/>
        <v>2245.4861940000001</v>
      </c>
      <c r="AC2425" s="4">
        <f t="shared" si="652"/>
        <v>2173.9150559999998</v>
      </c>
      <c r="AD2425" s="4">
        <f t="shared" si="657"/>
        <v>2173.9150559999998</v>
      </c>
      <c r="AE2425" s="4" t="s">
        <v>62</v>
      </c>
      <c r="AG2425" s="4" t="str">
        <f t="shared" si="653"/>
        <v>Weight Captured Separately</v>
      </c>
      <c r="AI2425" t="e">
        <f t="shared" si="647"/>
        <v>#N/A</v>
      </c>
      <c r="AJ2425" t="s">
        <v>81</v>
      </c>
      <c r="AK2425" s="2"/>
      <c r="AL2425" s="2" t="str">
        <f t="shared" si="654"/>
        <v>Freight Included in Commodity Cost</v>
      </c>
      <c r="AM2425" s="4"/>
      <c r="AN2425" t="e">
        <f>VLOOKUP([1]!Tabelle13[[#This Row],[Vlookup this ID for freight costs]],$AL$2:$AL$6811,2,FALSE)</f>
        <v>#REF!</v>
      </c>
      <c r="AO2425">
        <f t="shared" si="655"/>
        <v>13566.970779552001</v>
      </c>
      <c r="AP2425">
        <v>7.0000000000000007E-2</v>
      </c>
      <c r="AQ2425">
        <v>7.0000000000000007E-2</v>
      </c>
      <c r="AR2425" s="4">
        <v>10</v>
      </c>
      <c r="AS2425" s="4">
        <v>12</v>
      </c>
      <c r="AT2425" s="4">
        <v>2014</v>
      </c>
      <c r="AU2425" s="4">
        <v>10</v>
      </c>
      <c r="AV2425" s="4">
        <v>12</v>
      </c>
      <c r="AW2425" s="4">
        <v>2014</v>
      </c>
      <c r="AX2425" t="str">
        <f t="shared" si="648"/>
        <v>No Delay</v>
      </c>
      <c r="AY2425">
        <f t="shared" si="649"/>
        <v>0</v>
      </c>
    </row>
    <row r="2426" spans="1:51" x14ac:dyDescent="0.2">
      <c r="A2426" s="3">
        <v>28309</v>
      </c>
      <c r="B2426" s="1" t="s">
        <v>328</v>
      </c>
      <c r="C2426" s="1" t="s">
        <v>150</v>
      </c>
      <c r="D2426" s="1" t="s">
        <v>100</v>
      </c>
      <c r="E2426" s="1" t="s">
        <v>101</v>
      </c>
      <c r="F2426" s="1" t="s">
        <v>101</v>
      </c>
      <c r="G2426" s="13" t="s">
        <v>1280</v>
      </c>
      <c r="H2426" s="12">
        <v>42051</v>
      </c>
      <c r="I2426" s="12" t="s">
        <v>1280</v>
      </c>
      <c r="J2426" s="12">
        <v>42051</v>
      </c>
      <c r="K2426" s="4">
        <v>6295</v>
      </c>
      <c r="L2426" s="1" t="s">
        <v>146</v>
      </c>
      <c r="M2426" s="1" t="s">
        <v>1923</v>
      </c>
      <c r="N2426" s="1" t="s">
        <v>550</v>
      </c>
      <c r="O2426" s="1" t="s">
        <v>551</v>
      </c>
      <c r="P2426">
        <v>300</v>
      </c>
      <c r="Q2426">
        <v>3</v>
      </c>
      <c r="R2426">
        <v>66.2</v>
      </c>
      <c r="S2426">
        <v>22.07</v>
      </c>
      <c r="T2426">
        <v>7.0000000000000007E-2</v>
      </c>
      <c r="U2426">
        <f t="shared" si="645"/>
        <v>66.210000000000008</v>
      </c>
      <c r="V2426">
        <f t="shared" si="646"/>
        <v>900</v>
      </c>
      <c r="W2426" s="1" t="s">
        <v>552</v>
      </c>
      <c r="X2426" s="1" t="s">
        <v>361</v>
      </c>
      <c r="Y2426" s="1" t="s">
        <v>361</v>
      </c>
      <c r="Z2426" s="3">
        <v>12821</v>
      </c>
      <c r="AA2426" s="4">
        <f t="shared" si="651"/>
        <v>2245.4861940000001</v>
      </c>
      <c r="AB2426" s="2">
        <f t="shared" si="656"/>
        <v>2245.4861940000001</v>
      </c>
      <c r="AC2426" s="4">
        <f t="shared" si="652"/>
        <v>2173.9150559999998</v>
      </c>
      <c r="AD2426" s="4">
        <f t="shared" si="657"/>
        <v>2173.9150559999998</v>
      </c>
      <c r="AE2426" s="4" t="s">
        <v>62</v>
      </c>
      <c r="AG2426" s="4" t="str">
        <f t="shared" si="653"/>
        <v>Weight Captured Separately</v>
      </c>
      <c r="AI2426" t="e">
        <f t="shared" si="647"/>
        <v>#N/A</v>
      </c>
      <c r="AJ2426" t="s">
        <v>81</v>
      </c>
      <c r="AK2426" s="2"/>
      <c r="AL2426" s="2" t="str">
        <f t="shared" si="654"/>
        <v>Freight Included in Commodity Cost</v>
      </c>
      <c r="AM2426" s="4"/>
      <c r="AN2426" t="e">
        <f>VLOOKUP([1]!Tabelle13[[#This Row],[Vlookup this ID for freight costs]],$AL$2:$AL$6811,2,FALSE)</f>
        <v>#REF!</v>
      </c>
      <c r="AO2426">
        <f t="shared" si="655"/>
        <v>13566.970779552001</v>
      </c>
      <c r="AP2426">
        <v>7.0000000000000007E-2</v>
      </c>
      <c r="AQ2426">
        <v>7.0000000000000007E-2</v>
      </c>
      <c r="AR2426" s="4">
        <v>16</v>
      </c>
      <c r="AS2426" s="4">
        <v>2</v>
      </c>
      <c r="AT2426" s="4">
        <v>2015</v>
      </c>
      <c r="AU2426" s="4">
        <v>16</v>
      </c>
      <c r="AV2426" s="4">
        <v>2</v>
      </c>
      <c r="AW2426" s="4">
        <v>2015</v>
      </c>
      <c r="AX2426" t="str">
        <f t="shared" si="648"/>
        <v>No Delay</v>
      </c>
      <c r="AY2426">
        <f t="shared" si="649"/>
        <v>0</v>
      </c>
    </row>
    <row r="2427" spans="1:51" x14ac:dyDescent="0.2">
      <c r="A2427" s="3">
        <v>14437</v>
      </c>
      <c r="B2427" s="1" t="s">
        <v>328</v>
      </c>
      <c r="C2427" s="1" t="s">
        <v>150</v>
      </c>
      <c r="D2427" s="1" t="s">
        <v>100</v>
      </c>
      <c r="E2427" s="1" t="s">
        <v>101</v>
      </c>
      <c r="F2427" s="1" t="s">
        <v>101</v>
      </c>
      <c r="G2427" s="13" t="s">
        <v>1958</v>
      </c>
      <c r="H2427" s="12">
        <v>42199</v>
      </c>
      <c r="I2427" s="12" t="s">
        <v>1958</v>
      </c>
      <c r="J2427" s="12">
        <v>42199</v>
      </c>
      <c r="K2427" s="4">
        <v>6660</v>
      </c>
      <c r="L2427" s="1" t="s">
        <v>146</v>
      </c>
      <c r="M2427" s="1" t="s">
        <v>1923</v>
      </c>
      <c r="N2427" s="1" t="s">
        <v>550</v>
      </c>
      <c r="O2427" s="1" t="s">
        <v>551</v>
      </c>
      <c r="P2427">
        <v>300</v>
      </c>
      <c r="Q2427">
        <v>3</v>
      </c>
      <c r="R2427">
        <v>51.42</v>
      </c>
      <c r="S2427">
        <v>17.14</v>
      </c>
      <c r="T2427">
        <v>0.06</v>
      </c>
      <c r="U2427">
        <f t="shared" si="645"/>
        <v>51.42</v>
      </c>
      <c r="V2427">
        <f t="shared" si="646"/>
        <v>900</v>
      </c>
      <c r="W2427" s="1" t="s">
        <v>552</v>
      </c>
      <c r="X2427" s="1" t="s">
        <v>361</v>
      </c>
      <c r="Y2427" s="1" t="s">
        <v>361</v>
      </c>
      <c r="Z2427" s="3">
        <v>12821</v>
      </c>
      <c r="AA2427" s="4">
        <f t="shared" si="651"/>
        <v>2245.4861940000001</v>
      </c>
      <c r="AB2427" s="2">
        <f t="shared" si="656"/>
        <v>2245.4861940000001</v>
      </c>
      <c r="AC2427" s="4">
        <f t="shared" si="652"/>
        <v>2173.9150559999998</v>
      </c>
      <c r="AD2427" s="4">
        <f t="shared" si="657"/>
        <v>2173.9150559999998</v>
      </c>
      <c r="AE2427" s="4" t="s">
        <v>62</v>
      </c>
      <c r="AG2427" s="4" t="str">
        <f t="shared" si="653"/>
        <v>Weight Captured Separately</v>
      </c>
      <c r="AI2427" t="e">
        <f t="shared" si="647"/>
        <v>#N/A</v>
      </c>
      <c r="AJ2427" t="s">
        <v>81</v>
      </c>
      <c r="AK2427" s="2"/>
      <c r="AL2427" s="2" t="str">
        <f t="shared" si="654"/>
        <v>Freight Included in Commodity Cost</v>
      </c>
      <c r="AM2427" s="4"/>
      <c r="AN2427" t="e">
        <f>VLOOKUP([1]!Tabelle13[[#This Row],[Vlookup this ID for freight costs]],$AL$2:$AL$6811,2,FALSE)</f>
        <v>#REF!</v>
      </c>
      <c r="AO2427">
        <f t="shared" si="655"/>
        <v>13566.970779552001</v>
      </c>
      <c r="AP2427">
        <v>0.05</v>
      </c>
      <c r="AQ2427">
        <v>0.05</v>
      </c>
      <c r="AR2427" s="4">
        <v>14</v>
      </c>
      <c r="AS2427" s="4">
        <v>7</v>
      </c>
      <c r="AT2427" s="4">
        <v>2015</v>
      </c>
      <c r="AU2427" s="4">
        <v>14</v>
      </c>
      <c r="AV2427" s="4">
        <v>7</v>
      </c>
      <c r="AW2427" s="4">
        <v>2015</v>
      </c>
      <c r="AX2427" t="str">
        <f t="shared" si="648"/>
        <v>No Delay</v>
      </c>
      <c r="AY2427">
        <f t="shared" si="649"/>
        <v>0</v>
      </c>
    </row>
    <row r="2428" spans="1:51" x14ac:dyDescent="0.2">
      <c r="A2428" s="3">
        <v>21988</v>
      </c>
      <c r="B2428" s="1" t="s">
        <v>328</v>
      </c>
      <c r="C2428" s="1" t="s">
        <v>150</v>
      </c>
      <c r="D2428" s="1" t="s">
        <v>100</v>
      </c>
      <c r="E2428" s="1" t="s">
        <v>101</v>
      </c>
      <c r="F2428" s="1" t="s">
        <v>101</v>
      </c>
      <c r="G2428" s="13" t="s">
        <v>721</v>
      </c>
      <c r="H2428" s="12">
        <v>42227</v>
      </c>
      <c r="I2428" s="12" t="s">
        <v>721</v>
      </c>
      <c r="J2428" s="12">
        <v>42227</v>
      </c>
      <c r="K2428" s="4">
        <v>6733</v>
      </c>
      <c r="L2428" s="1" t="s">
        <v>146</v>
      </c>
      <c r="M2428" s="1" t="s">
        <v>1923</v>
      </c>
      <c r="N2428" s="1" t="s">
        <v>550</v>
      </c>
      <c r="O2428" s="1" t="s">
        <v>551</v>
      </c>
      <c r="P2428">
        <v>300</v>
      </c>
      <c r="Q2428">
        <v>3</v>
      </c>
      <c r="R2428">
        <v>51.42</v>
      </c>
      <c r="S2428">
        <v>17.14</v>
      </c>
      <c r="T2428">
        <v>0.06</v>
      </c>
      <c r="U2428">
        <f t="shared" si="645"/>
        <v>51.42</v>
      </c>
      <c r="V2428">
        <f t="shared" si="646"/>
        <v>900</v>
      </c>
      <c r="W2428" s="1" t="s">
        <v>552</v>
      </c>
      <c r="X2428" s="1" t="s">
        <v>361</v>
      </c>
      <c r="Y2428" s="1" t="s">
        <v>361</v>
      </c>
      <c r="Z2428" s="3">
        <v>12821</v>
      </c>
      <c r="AA2428" s="4">
        <f t="shared" si="651"/>
        <v>2245.4861940000001</v>
      </c>
      <c r="AB2428" s="2">
        <f t="shared" si="656"/>
        <v>2245.4861940000001</v>
      </c>
      <c r="AC2428" s="4">
        <f t="shared" si="652"/>
        <v>2173.9150559999998</v>
      </c>
      <c r="AD2428" s="4">
        <f t="shared" si="657"/>
        <v>2173.9150559999998</v>
      </c>
      <c r="AE2428" s="4" t="s">
        <v>62</v>
      </c>
      <c r="AG2428" s="4" t="str">
        <f t="shared" si="653"/>
        <v>Weight Captured Separately</v>
      </c>
      <c r="AI2428" t="e">
        <f t="shared" si="647"/>
        <v>#N/A</v>
      </c>
      <c r="AJ2428" t="s">
        <v>81</v>
      </c>
      <c r="AK2428" s="2"/>
      <c r="AL2428" s="2" t="str">
        <f t="shared" si="654"/>
        <v>Freight Included in Commodity Cost</v>
      </c>
      <c r="AM2428" s="4"/>
      <c r="AN2428" t="e">
        <f>VLOOKUP([1]!Tabelle13[[#This Row],[Vlookup this ID for freight costs]],$AL$2:$AL$6811,2,FALSE)</f>
        <v>#REF!</v>
      </c>
      <c r="AO2428">
        <f t="shared" si="655"/>
        <v>13566.970779552001</v>
      </c>
      <c r="AP2428">
        <v>0.05</v>
      </c>
      <c r="AQ2428">
        <v>0.05</v>
      </c>
      <c r="AR2428" s="4">
        <v>11</v>
      </c>
      <c r="AS2428" s="4">
        <v>8</v>
      </c>
      <c r="AT2428" s="4">
        <v>2015</v>
      </c>
      <c r="AU2428" s="4">
        <v>11</v>
      </c>
      <c r="AV2428" s="4">
        <v>8</v>
      </c>
      <c r="AW2428" s="4">
        <v>2015</v>
      </c>
      <c r="AX2428" t="str">
        <f t="shared" si="648"/>
        <v>No Delay</v>
      </c>
      <c r="AY2428">
        <f t="shared" si="649"/>
        <v>0</v>
      </c>
    </row>
    <row r="2429" spans="1:51" x14ac:dyDescent="0.2">
      <c r="A2429" s="3">
        <v>82062</v>
      </c>
      <c r="B2429" s="1" t="s">
        <v>328</v>
      </c>
      <c r="C2429" s="1" t="s">
        <v>150</v>
      </c>
      <c r="D2429" s="1" t="s">
        <v>100</v>
      </c>
      <c r="E2429" s="1" t="s">
        <v>101</v>
      </c>
      <c r="F2429" s="1" t="s">
        <v>101</v>
      </c>
      <c r="G2429" s="13" t="s">
        <v>1622</v>
      </c>
      <c r="H2429" s="12">
        <v>41652</v>
      </c>
      <c r="I2429" s="12" t="s">
        <v>1622</v>
      </c>
      <c r="J2429" s="12">
        <v>41652</v>
      </c>
      <c r="K2429" s="4">
        <v>5186</v>
      </c>
      <c r="L2429" s="1" t="s">
        <v>146</v>
      </c>
      <c r="M2429" s="1" t="s">
        <v>1920</v>
      </c>
      <c r="N2429" s="1" t="s">
        <v>163</v>
      </c>
      <c r="O2429" s="1" t="s">
        <v>93</v>
      </c>
      <c r="P2429">
        <v>60</v>
      </c>
      <c r="Q2429">
        <v>3</v>
      </c>
      <c r="R2429">
        <v>193.74</v>
      </c>
      <c r="S2429">
        <v>64.58</v>
      </c>
      <c r="T2429">
        <v>1.08</v>
      </c>
      <c r="U2429">
        <f t="shared" si="645"/>
        <v>193.74</v>
      </c>
      <c r="V2429">
        <f t="shared" si="646"/>
        <v>180</v>
      </c>
      <c r="W2429" s="1" t="s">
        <v>155</v>
      </c>
      <c r="X2429" s="1" t="s">
        <v>1236</v>
      </c>
      <c r="Y2429" s="1" t="s">
        <v>156</v>
      </c>
      <c r="Z2429" s="3">
        <v>16635</v>
      </c>
      <c r="AA2429" s="4">
        <f t="shared" si="651"/>
        <v>2245.4861940000001</v>
      </c>
      <c r="AB2429" s="2">
        <f t="shared" si="656"/>
        <v>2245.4861940000001</v>
      </c>
      <c r="AC2429" s="4">
        <f t="shared" si="652"/>
        <v>2580.8497180991722</v>
      </c>
      <c r="AD2429" s="4">
        <f t="shared" si="657"/>
        <v>2580.8497180991722</v>
      </c>
      <c r="AE2429" s="4" t="s">
        <v>62</v>
      </c>
      <c r="AG2429" s="4" t="str">
        <f t="shared" si="653"/>
        <v>Weight Captured Separately</v>
      </c>
      <c r="AI2429" t="e">
        <f t="shared" si="647"/>
        <v>#N/A</v>
      </c>
      <c r="AJ2429" t="s">
        <v>81</v>
      </c>
      <c r="AK2429" s="2"/>
      <c r="AL2429" s="2" t="str">
        <f t="shared" si="654"/>
        <v>Freight Included in Commodity Cost</v>
      </c>
      <c r="AM2429" s="4"/>
      <c r="AN2429" t="e">
        <f>VLOOKUP([1]!Tabelle13[[#This Row],[Vlookup this ID for freight costs]],$AL$2:$AL$6811,2,FALSE)</f>
        <v>#REF!</v>
      </c>
      <c r="AO2429">
        <f t="shared" si="655"/>
        <v>16107.056940375034</v>
      </c>
      <c r="AP2429">
        <v>0.2</v>
      </c>
      <c r="AQ2429">
        <v>0.2</v>
      </c>
      <c r="AR2429" s="4">
        <v>13</v>
      </c>
      <c r="AS2429" s="4">
        <v>1</v>
      </c>
      <c r="AT2429" s="4">
        <v>2014</v>
      </c>
      <c r="AU2429" s="4">
        <v>13</v>
      </c>
      <c r="AV2429" s="4">
        <v>1</v>
      </c>
      <c r="AW2429" s="4">
        <v>2014</v>
      </c>
      <c r="AX2429" t="str">
        <f t="shared" si="648"/>
        <v>No Delay</v>
      </c>
      <c r="AY2429">
        <f t="shared" si="649"/>
        <v>0</v>
      </c>
    </row>
    <row r="2430" spans="1:51" x14ac:dyDescent="0.2">
      <c r="A2430" s="3">
        <v>29983</v>
      </c>
      <c r="B2430" s="1" t="s">
        <v>328</v>
      </c>
      <c r="C2430" s="1" t="s">
        <v>150</v>
      </c>
      <c r="D2430" s="1" t="s">
        <v>100</v>
      </c>
      <c r="E2430" s="1" t="s">
        <v>101</v>
      </c>
      <c r="F2430" s="1" t="s">
        <v>101</v>
      </c>
      <c r="G2430" s="13" t="s">
        <v>1959</v>
      </c>
      <c r="H2430" s="12">
        <v>42054</v>
      </c>
      <c r="I2430" s="12" t="s">
        <v>1959</v>
      </c>
      <c r="J2430" s="12">
        <v>42054</v>
      </c>
      <c r="K2430" s="4">
        <v>6312</v>
      </c>
      <c r="L2430" s="1" t="s">
        <v>146</v>
      </c>
      <c r="M2430" s="1" t="s">
        <v>1923</v>
      </c>
      <c r="N2430" s="1" t="s">
        <v>159</v>
      </c>
      <c r="O2430" s="1" t="s">
        <v>93</v>
      </c>
      <c r="P2430">
        <v>30</v>
      </c>
      <c r="Q2430">
        <v>3</v>
      </c>
      <c r="R2430">
        <v>90.63</v>
      </c>
      <c r="S2430">
        <v>30.21</v>
      </c>
      <c r="T2430">
        <v>1.01</v>
      </c>
      <c r="U2430">
        <f t="shared" si="645"/>
        <v>90.63</v>
      </c>
      <c r="V2430">
        <f t="shared" si="646"/>
        <v>90</v>
      </c>
      <c r="W2430" s="1" t="s">
        <v>155</v>
      </c>
      <c r="X2430" s="1" t="s">
        <v>1236</v>
      </c>
      <c r="Y2430" s="1" t="s">
        <v>156</v>
      </c>
      <c r="Z2430" s="3">
        <v>16635</v>
      </c>
      <c r="AA2430" s="4">
        <f t="shared" si="651"/>
        <v>2245.4861940000001</v>
      </c>
      <c r="AB2430" s="2">
        <f t="shared" si="656"/>
        <v>2245.4861940000001</v>
      </c>
      <c r="AC2430" s="4">
        <f t="shared" si="652"/>
        <v>3373.9791747628851</v>
      </c>
      <c r="AD2430" s="4">
        <f t="shared" si="657"/>
        <v>3373.9791747628851</v>
      </c>
      <c r="AE2430" s="4" t="s">
        <v>62</v>
      </c>
      <c r="AG2430" s="4" t="str">
        <f t="shared" si="653"/>
        <v>Weight Captured Separately</v>
      </c>
      <c r="AI2430" t="e">
        <f t="shared" si="647"/>
        <v>#N/A</v>
      </c>
      <c r="AJ2430" t="s">
        <v>81</v>
      </c>
      <c r="AK2430" s="2"/>
      <c r="AL2430" s="2" t="str">
        <f t="shared" si="654"/>
        <v>Freight Included in Commodity Cost</v>
      </c>
      <c r="AM2430" s="4"/>
      <c r="AN2430" t="e">
        <f>VLOOKUP([1]!Tabelle13[[#This Row],[Vlookup this ID for freight costs]],$AL$2:$AL$6811,2,FALSE)</f>
        <v>#REF!</v>
      </c>
      <c r="AO2430">
        <f t="shared" si="655"/>
        <v>21057.771008869928</v>
      </c>
      <c r="AP2430">
        <v>0.09</v>
      </c>
      <c r="AQ2430">
        <v>0.09</v>
      </c>
      <c r="AR2430" s="4">
        <v>19</v>
      </c>
      <c r="AS2430" s="4">
        <v>2</v>
      </c>
      <c r="AT2430" s="4">
        <v>2015</v>
      </c>
      <c r="AU2430" s="4">
        <v>19</v>
      </c>
      <c r="AV2430" s="4">
        <v>2</v>
      </c>
      <c r="AW2430" s="4">
        <v>2015</v>
      </c>
      <c r="AX2430" t="str">
        <f t="shared" si="648"/>
        <v>No Delay</v>
      </c>
      <c r="AY2430">
        <f t="shared" si="649"/>
        <v>0</v>
      </c>
    </row>
    <row r="2431" spans="1:51" x14ac:dyDescent="0.2">
      <c r="A2431" s="3">
        <v>33861</v>
      </c>
      <c r="B2431" s="1" t="s">
        <v>328</v>
      </c>
      <c r="C2431" s="1" t="s">
        <v>150</v>
      </c>
      <c r="D2431" s="1" t="s">
        <v>100</v>
      </c>
      <c r="E2431" s="1" t="s">
        <v>101</v>
      </c>
      <c r="F2431" s="1" t="s">
        <v>101</v>
      </c>
      <c r="G2431" s="13" t="s">
        <v>1959</v>
      </c>
      <c r="H2431" s="12">
        <v>42054</v>
      </c>
      <c r="I2431" s="12" t="s">
        <v>1959</v>
      </c>
      <c r="J2431" s="12">
        <v>42054</v>
      </c>
      <c r="K2431" s="4">
        <v>6313</v>
      </c>
      <c r="L2431" s="1" t="s">
        <v>146</v>
      </c>
      <c r="M2431" s="1" t="s">
        <v>1923</v>
      </c>
      <c r="N2431" s="1" t="s">
        <v>606</v>
      </c>
      <c r="O2431" s="1" t="s">
        <v>93</v>
      </c>
      <c r="P2431">
        <v>30</v>
      </c>
      <c r="Q2431">
        <v>3</v>
      </c>
      <c r="R2431">
        <v>59.03</v>
      </c>
      <c r="S2431">
        <v>19.68</v>
      </c>
      <c r="T2431">
        <v>0.66</v>
      </c>
      <c r="U2431">
        <f t="shared" si="645"/>
        <v>59.04</v>
      </c>
      <c r="V2431">
        <f t="shared" si="646"/>
        <v>90</v>
      </c>
      <c r="W2431" s="1" t="s">
        <v>155</v>
      </c>
      <c r="X2431" s="1" t="s">
        <v>1236</v>
      </c>
      <c r="Y2431" s="1" t="s">
        <v>156</v>
      </c>
      <c r="Z2431" s="3">
        <v>16635</v>
      </c>
      <c r="AA2431" s="4">
        <f t="shared" si="651"/>
        <v>2245.4861940000001</v>
      </c>
      <c r="AB2431" s="2">
        <f t="shared" si="656"/>
        <v>2245.4861940000001</v>
      </c>
      <c r="AC2431" s="4">
        <f t="shared" si="652"/>
        <v>3373.9791747628851</v>
      </c>
      <c r="AD2431" s="4">
        <f t="shared" si="657"/>
        <v>3373.9791747628851</v>
      </c>
      <c r="AE2431" s="4" t="s">
        <v>62</v>
      </c>
      <c r="AG2431" s="4" t="str">
        <f t="shared" si="653"/>
        <v>Weight Captured Separately</v>
      </c>
      <c r="AI2431" t="e">
        <f t="shared" si="647"/>
        <v>#N/A</v>
      </c>
      <c r="AJ2431" t="s">
        <v>81</v>
      </c>
      <c r="AK2431" s="2"/>
      <c r="AL2431" s="2" t="str">
        <f t="shared" si="654"/>
        <v>Freight Included in Commodity Cost</v>
      </c>
      <c r="AM2431" s="4"/>
      <c r="AN2431" t="e">
        <f>VLOOKUP([1]!Tabelle13[[#This Row],[Vlookup this ID for freight costs]],$AL$2:$AL$6811,2,FALSE)</f>
        <v>#REF!</v>
      </c>
      <c r="AO2431">
        <f t="shared" si="655"/>
        <v>21057.771008869928</v>
      </c>
      <c r="AP2431">
        <v>0.06</v>
      </c>
      <c r="AQ2431">
        <v>0.06</v>
      </c>
      <c r="AR2431" s="4">
        <v>19</v>
      </c>
      <c r="AS2431" s="4">
        <v>2</v>
      </c>
      <c r="AT2431" s="4">
        <v>2015</v>
      </c>
      <c r="AU2431" s="4">
        <v>19</v>
      </c>
      <c r="AV2431" s="4">
        <v>2</v>
      </c>
      <c r="AW2431" s="4">
        <v>2015</v>
      </c>
      <c r="AX2431" t="str">
        <f t="shared" si="648"/>
        <v>No Delay</v>
      </c>
      <c r="AY2431">
        <f t="shared" si="649"/>
        <v>0</v>
      </c>
    </row>
    <row r="2432" spans="1:51" x14ac:dyDescent="0.2">
      <c r="A2432" s="3">
        <v>34336</v>
      </c>
      <c r="B2432" s="1" t="s">
        <v>328</v>
      </c>
      <c r="C2432" s="1" t="s">
        <v>150</v>
      </c>
      <c r="D2432" s="1" t="s">
        <v>100</v>
      </c>
      <c r="E2432" s="1" t="s">
        <v>101</v>
      </c>
      <c r="F2432" s="1" t="s">
        <v>101</v>
      </c>
      <c r="G2432" s="13" t="s">
        <v>1959</v>
      </c>
      <c r="H2432" s="12">
        <v>42054</v>
      </c>
      <c r="I2432" s="12" t="s">
        <v>1959</v>
      </c>
      <c r="J2432" s="12">
        <v>42054</v>
      </c>
      <c r="K2432" s="4">
        <v>6314</v>
      </c>
      <c r="L2432" s="1" t="s">
        <v>146</v>
      </c>
      <c r="M2432" s="1" t="s">
        <v>1923</v>
      </c>
      <c r="N2432" s="1" t="s">
        <v>302</v>
      </c>
      <c r="O2432" s="1" t="s">
        <v>93</v>
      </c>
      <c r="P2432">
        <v>30</v>
      </c>
      <c r="Q2432">
        <v>3</v>
      </c>
      <c r="R2432">
        <v>57.36</v>
      </c>
      <c r="S2432">
        <v>19.12</v>
      </c>
      <c r="T2432">
        <v>0.64</v>
      </c>
      <c r="U2432">
        <f t="shared" si="645"/>
        <v>57.36</v>
      </c>
      <c r="V2432">
        <f t="shared" si="646"/>
        <v>90</v>
      </c>
      <c r="W2432" s="1" t="s">
        <v>160</v>
      </c>
      <c r="X2432" s="1" t="s">
        <v>1236</v>
      </c>
      <c r="Y2432" s="1" t="s">
        <v>161</v>
      </c>
      <c r="Z2432" s="3">
        <v>16118</v>
      </c>
      <c r="AA2432" s="4">
        <f t="shared" si="651"/>
        <v>2245.4861940000001</v>
      </c>
      <c r="AB2432" s="2">
        <f t="shared" si="656"/>
        <v>2245.4861940000001</v>
      </c>
      <c r="AC2432" s="4">
        <f t="shared" si="652"/>
        <v>3373.9791747628851</v>
      </c>
      <c r="AD2432" s="4">
        <f t="shared" si="657"/>
        <v>3373.9791747628851</v>
      </c>
      <c r="AE2432" s="4" t="s">
        <v>62</v>
      </c>
      <c r="AG2432" s="4" t="str">
        <f t="shared" si="653"/>
        <v>Weight Captured Separately</v>
      </c>
      <c r="AI2432" t="e">
        <f t="shared" si="647"/>
        <v>#N/A</v>
      </c>
      <c r="AJ2432" t="s">
        <v>81</v>
      </c>
      <c r="AK2432" s="2"/>
      <c r="AL2432" s="2" t="str">
        <f t="shared" si="654"/>
        <v>Freight Included in Commodity Cost</v>
      </c>
      <c r="AM2432" s="4"/>
      <c r="AN2432" t="e">
        <f>VLOOKUP([1]!Tabelle13[[#This Row],[Vlookup this ID for freight costs]],$AL$2:$AL$6811,2,FALSE)</f>
        <v>#REF!</v>
      </c>
      <c r="AO2432">
        <f t="shared" si="655"/>
        <v>21057.771008869928</v>
      </c>
      <c r="AP2432">
        <v>0.06</v>
      </c>
      <c r="AQ2432">
        <v>0.06</v>
      </c>
      <c r="AR2432" s="4">
        <v>19</v>
      </c>
      <c r="AS2432" s="4">
        <v>2</v>
      </c>
      <c r="AT2432" s="4">
        <v>2015</v>
      </c>
      <c r="AU2432" s="4">
        <v>19</v>
      </c>
      <c r="AV2432" s="4">
        <v>2</v>
      </c>
      <c r="AW2432" s="4">
        <v>2015</v>
      </c>
      <c r="AX2432" t="str">
        <f t="shared" si="648"/>
        <v>No Delay</v>
      </c>
      <c r="AY2432">
        <f t="shared" si="649"/>
        <v>0</v>
      </c>
    </row>
    <row r="2433" spans="1:51" x14ac:dyDescent="0.2">
      <c r="A2433" s="3">
        <v>57909</v>
      </c>
      <c r="B2433" s="1" t="s">
        <v>328</v>
      </c>
      <c r="C2433" s="1" t="s">
        <v>150</v>
      </c>
      <c r="D2433" s="1" t="s">
        <v>100</v>
      </c>
      <c r="E2433" s="1" t="s">
        <v>101</v>
      </c>
      <c r="F2433" s="1" t="s">
        <v>101</v>
      </c>
      <c r="G2433" s="13" t="s">
        <v>1959</v>
      </c>
      <c r="H2433" s="12">
        <v>42054</v>
      </c>
      <c r="I2433" s="12" t="s">
        <v>1959</v>
      </c>
      <c r="J2433" s="12">
        <v>42054</v>
      </c>
      <c r="K2433" s="4">
        <v>6320</v>
      </c>
      <c r="L2433" s="1" t="s">
        <v>146</v>
      </c>
      <c r="M2433" s="1" t="s">
        <v>1923</v>
      </c>
      <c r="N2433" s="1" t="s">
        <v>167</v>
      </c>
      <c r="O2433" s="1" t="s">
        <v>93</v>
      </c>
      <c r="P2433">
        <v>30</v>
      </c>
      <c r="Q2433">
        <v>3</v>
      </c>
      <c r="R2433">
        <v>46.79</v>
      </c>
      <c r="S2433">
        <v>15.6</v>
      </c>
      <c r="T2433">
        <v>0.52</v>
      </c>
      <c r="U2433">
        <f t="shared" si="645"/>
        <v>46.8</v>
      </c>
      <c r="V2433">
        <f t="shared" si="646"/>
        <v>90</v>
      </c>
      <c r="W2433" s="1" t="s">
        <v>155</v>
      </c>
      <c r="X2433" s="1" t="s">
        <v>1236</v>
      </c>
      <c r="Y2433" s="1" t="s">
        <v>156</v>
      </c>
      <c r="Z2433" s="3">
        <v>16635</v>
      </c>
      <c r="AA2433" s="4">
        <f t="shared" si="651"/>
        <v>2245.4861940000001</v>
      </c>
      <c r="AB2433" s="2">
        <f t="shared" si="656"/>
        <v>2245.4861940000001</v>
      </c>
      <c r="AC2433" s="4">
        <f t="shared" si="652"/>
        <v>3373.9791747628851</v>
      </c>
      <c r="AD2433" s="4">
        <f t="shared" si="657"/>
        <v>3373.9791747628851</v>
      </c>
      <c r="AE2433" s="4" t="s">
        <v>62</v>
      </c>
      <c r="AG2433" s="4" t="str">
        <f t="shared" si="653"/>
        <v>Weight Captured Separately</v>
      </c>
      <c r="AI2433" t="e">
        <f t="shared" si="647"/>
        <v>#N/A</v>
      </c>
      <c r="AJ2433" t="s">
        <v>81</v>
      </c>
      <c r="AK2433" s="2"/>
      <c r="AL2433" s="2" t="str">
        <f t="shared" si="654"/>
        <v>Freight Included in Commodity Cost</v>
      </c>
      <c r="AM2433" s="4"/>
      <c r="AN2433" t="e">
        <f>VLOOKUP([1]!Tabelle13[[#This Row],[Vlookup this ID for freight costs]],$AL$2:$AL$6811,2,FALSE)</f>
        <v>#REF!</v>
      </c>
      <c r="AO2433">
        <f t="shared" si="655"/>
        <v>21057.771008869928</v>
      </c>
      <c r="AP2433">
        <v>0.05</v>
      </c>
      <c r="AQ2433">
        <v>0.05</v>
      </c>
      <c r="AR2433" s="4">
        <v>19</v>
      </c>
      <c r="AS2433" s="4">
        <v>2</v>
      </c>
      <c r="AT2433" s="4">
        <v>2015</v>
      </c>
      <c r="AU2433" s="4">
        <v>19</v>
      </c>
      <c r="AV2433" s="4">
        <v>2</v>
      </c>
      <c r="AW2433" s="4">
        <v>2015</v>
      </c>
      <c r="AX2433" t="str">
        <f t="shared" si="648"/>
        <v>No Delay</v>
      </c>
      <c r="AY2433">
        <f t="shared" si="649"/>
        <v>0</v>
      </c>
    </row>
    <row r="2434" spans="1:51" x14ac:dyDescent="0.2">
      <c r="A2434" s="3">
        <v>58440</v>
      </c>
      <c r="B2434" s="1" t="s">
        <v>328</v>
      </c>
      <c r="C2434" s="1" t="s">
        <v>150</v>
      </c>
      <c r="D2434" s="1" t="s">
        <v>100</v>
      </c>
      <c r="E2434" s="1" t="s">
        <v>101</v>
      </c>
      <c r="F2434" s="1" t="s">
        <v>101</v>
      </c>
      <c r="G2434" s="13" t="s">
        <v>1959</v>
      </c>
      <c r="H2434" s="12">
        <v>42054</v>
      </c>
      <c r="I2434" s="12" t="s">
        <v>1959</v>
      </c>
      <c r="J2434" s="12">
        <v>42054</v>
      </c>
      <c r="K2434" s="4">
        <v>6321</v>
      </c>
      <c r="L2434" s="1" t="s">
        <v>146</v>
      </c>
      <c r="M2434" s="1" t="s">
        <v>1923</v>
      </c>
      <c r="N2434" s="1" t="s">
        <v>284</v>
      </c>
      <c r="O2434" s="1" t="s">
        <v>93</v>
      </c>
      <c r="P2434">
        <v>30</v>
      </c>
      <c r="Q2434">
        <v>3</v>
      </c>
      <c r="R2434">
        <v>8.99</v>
      </c>
      <c r="S2434">
        <v>3</v>
      </c>
      <c r="T2434">
        <v>0.1</v>
      </c>
      <c r="U2434">
        <f t="shared" ref="U2434:U2497" si="658">S2434*Q2434</f>
        <v>9</v>
      </c>
      <c r="V2434">
        <f t="shared" ref="V2434:V2497" si="659">Q2434*P2434</f>
        <v>90</v>
      </c>
      <c r="W2434" s="1" t="s">
        <v>155</v>
      </c>
      <c r="X2434" s="1" t="s">
        <v>1236</v>
      </c>
      <c r="Y2434" s="1" t="s">
        <v>156</v>
      </c>
      <c r="Z2434" s="3">
        <v>16635</v>
      </c>
      <c r="AA2434" s="4">
        <f t="shared" si="651"/>
        <v>2245.4861940000001</v>
      </c>
      <c r="AB2434" s="2">
        <f t="shared" si="656"/>
        <v>2245.4861940000001</v>
      </c>
      <c r="AC2434" s="4">
        <f t="shared" si="652"/>
        <v>3373.9791747628851</v>
      </c>
      <c r="AD2434" s="4">
        <f t="shared" si="657"/>
        <v>3373.9791747628851</v>
      </c>
      <c r="AE2434" s="4" t="s">
        <v>62</v>
      </c>
      <c r="AG2434" s="4" t="str">
        <f t="shared" si="653"/>
        <v>Weight Captured Separately</v>
      </c>
      <c r="AI2434" t="e">
        <f t="shared" ref="AI2434:AI2497" si="660">INDEX($AE$2:$AE$6811,MATCH(AH2434,$A$2:$A$6811,0))</f>
        <v>#N/A</v>
      </c>
      <c r="AJ2434" t="s">
        <v>81</v>
      </c>
      <c r="AK2434" s="2"/>
      <c r="AL2434" s="2" t="str">
        <f t="shared" si="654"/>
        <v>Freight Included in Commodity Cost</v>
      </c>
      <c r="AM2434" s="4"/>
      <c r="AN2434" t="e">
        <f>VLOOKUP([1]!Tabelle13[[#This Row],[Vlookup this ID for freight costs]],$AL$2:$AL$6811,2,FALSE)</f>
        <v>#REF!</v>
      </c>
      <c r="AO2434">
        <f t="shared" si="655"/>
        <v>21057.771008869928</v>
      </c>
      <c r="AP2434">
        <v>0.01</v>
      </c>
      <c r="AQ2434">
        <v>0.01</v>
      </c>
      <c r="AR2434" s="4">
        <v>19</v>
      </c>
      <c r="AS2434" s="4">
        <v>2</v>
      </c>
      <c r="AT2434" s="4">
        <v>2015</v>
      </c>
      <c r="AU2434" s="4">
        <v>19</v>
      </c>
      <c r="AV2434" s="4">
        <v>2</v>
      </c>
      <c r="AW2434" s="4">
        <v>2015</v>
      </c>
      <c r="AX2434" t="str">
        <f t="shared" ref="AX2434:AX2497" si="661">IF(DATE(AW2434,AV2434,AU2434)&lt;=DATE(AT2434,AS2434,AR2434),"No Delay","Delay")</f>
        <v>No Delay</v>
      </c>
      <c r="AY2434">
        <f t="shared" ref="AY2434:AY2497" si="662">IF(_xlfn.DAYS(J2434,H2434)&gt;0, _xlfn.DAYS(J2434,H2434),0)</f>
        <v>0</v>
      </c>
    </row>
    <row r="2435" spans="1:51" x14ac:dyDescent="0.2">
      <c r="A2435" s="3">
        <v>64371</v>
      </c>
      <c r="B2435" s="1" t="s">
        <v>328</v>
      </c>
      <c r="C2435" s="1" t="s">
        <v>150</v>
      </c>
      <c r="D2435" s="1" t="s">
        <v>100</v>
      </c>
      <c r="E2435" s="1" t="s">
        <v>101</v>
      </c>
      <c r="F2435" s="1" t="s">
        <v>101</v>
      </c>
      <c r="G2435" s="13" t="s">
        <v>1959</v>
      </c>
      <c r="H2435" s="12">
        <v>42054</v>
      </c>
      <c r="I2435" s="12" t="s">
        <v>1959</v>
      </c>
      <c r="J2435" s="12">
        <v>42054</v>
      </c>
      <c r="K2435" s="4">
        <v>6324</v>
      </c>
      <c r="L2435" s="1" t="s">
        <v>146</v>
      </c>
      <c r="M2435" s="1" t="s">
        <v>1923</v>
      </c>
      <c r="N2435" s="1" t="s">
        <v>227</v>
      </c>
      <c r="O2435" s="1" t="s">
        <v>93</v>
      </c>
      <c r="P2435">
        <v>30</v>
      </c>
      <c r="Q2435">
        <v>3</v>
      </c>
      <c r="R2435">
        <v>45.74</v>
      </c>
      <c r="S2435">
        <v>15.25</v>
      </c>
      <c r="T2435">
        <v>0.51</v>
      </c>
      <c r="U2435">
        <f t="shared" si="658"/>
        <v>45.75</v>
      </c>
      <c r="V2435">
        <f t="shared" si="659"/>
        <v>90</v>
      </c>
      <c r="W2435" s="1" t="s">
        <v>155</v>
      </c>
      <c r="X2435" s="1" t="s">
        <v>1236</v>
      </c>
      <c r="Y2435" s="1" t="s">
        <v>156</v>
      </c>
      <c r="Z2435" s="3">
        <v>16635</v>
      </c>
      <c r="AA2435" s="4">
        <f t="shared" si="651"/>
        <v>2245.4861940000001</v>
      </c>
      <c r="AB2435" s="2">
        <f t="shared" si="656"/>
        <v>2245.4861940000001</v>
      </c>
      <c r="AC2435" s="4">
        <f t="shared" si="652"/>
        <v>3373.9791747628851</v>
      </c>
      <c r="AD2435" s="4">
        <f t="shared" si="657"/>
        <v>3373.9791747628851</v>
      </c>
      <c r="AE2435" s="4" t="s">
        <v>62</v>
      </c>
      <c r="AG2435" s="4" t="str">
        <f t="shared" si="653"/>
        <v>Weight Captured Separately</v>
      </c>
      <c r="AI2435" t="e">
        <f t="shared" si="660"/>
        <v>#N/A</v>
      </c>
      <c r="AJ2435" t="s">
        <v>81</v>
      </c>
      <c r="AK2435" s="2"/>
      <c r="AL2435" s="2" t="str">
        <f t="shared" si="654"/>
        <v>Freight Included in Commodity Cost</v>
      </c>
      <c r="AM2435" s="4"/>
      <c r="AN2435" t="e">
        <f>VLOOKUP([1]!Tabelle13[[#This Row],[Vlookup this ID for freight costs]],$AL$2:$AL$6811,2,FALSE)</f>
        <v>#REF!</v>
      </c>
      <c r="AO2435">
        <f t="shared" si="655"/>
        <v>21057.771008869928</v>
      </c>
      <c r="AP2435">
        <v>0.05</v>
      </c>
      <c r="AQ2435">
        <v>0.05</v>
      </c>
      <c r="AR2435" s="4">
        <v>19</v>
      </c>
      <c r="AS2435" s="4">
        <v>2</v>
      </c>
      <c r="AT2435" s="4">
        <v>2015</v>
      </c>
      <c r="AU2435" s="4">
        <v>19</v>
      </c>
      <c r="AV2435" s="4">
        <v>2</v>
      </c>
      <c r="AW2435" s="4">
        <v>2015</v>
      </c>
      <c r="AX2435" t="str">
        <f t="shared" si="661"/>
        <v>No Delay</v>
      </c>
      <c r="AY2435">
        <f t="shared" si="662"/>
        <v>0</v>
      </c>
    </row>
    <row r="2436" spans="1:51" x14ac:dyDescent="0.2">
      <c r="A2436" s="3">
        <v>17844</v>
      </c>
      <c r="B2436" s="1" t="s">
        <v>328</v>
      </c>
      <c r="C2436" s="1" t="s">
        <v>150</v>
      </c>
      <c r="D2436" s="1" t="s">
        <v>100</v>
      </c>
      <c r="E2436" s="1" t="s">
        <v>101</v>
      </c>
      <c r="F2436" s="1" t="s">
        <v>101</v>
      </c>
      <c r="G2436" s="13" t="s">
        <v>1932</v>
      </c>
      <c r="H2436" s="12">
        <v>42136</v>
      </c>
      <c r="I2436" s="12" t="s">
        <v>1932</v>
      </c>
      <c r="J2436" s="12">
        <v>42136</v>
      </c>
      <c r="K2436" s="4">
        <v>6503</v>
      </c>
      <c r="L2436" s="1" t="s">
        <v>146</v>
      </c>
      <c r="M2436" s="1" t="s">
        <v>1923</v>
      </c>
      <c r="N2436" s="1" t="s">
        <v>606</v>
      </c>
      <c r="O2436" s="1" t="s">
        <v>93</v>
      </c>
      <c r="P2436">
        <v>30</v>
      </c>
      <c r="Q2436">
        <v>3</v>
      </c>
      <c r="R2436">
        <v>42.65</v>
      </c>
      <c r="S2436">
        <v>14.22</v>
      </c>
      <c r="T2436">
        <v>0.47</v>
      </c>
      <c r="U2436">
        <f t="shared" si="658"/>
        <v>42.660000000000004</v>
      </c>
      <c r="V2436">
        <f t="shared" si="659"/>
        <v>90</v>
      </c>
      <c r="W2436" s="1" t="s">
        <v>155</v>
      </c>
      <c r="X2436" s="1" t="s">
        <v>1236</v>
      </c>
      <c r="Y2436" s="1" t="s">
        <v>156</v>
      </c>
      <c r="Z2436" s="3">
        <v>16635</v>
      </c>
      <c r="AA2436" s="4">
        <f t="shared" si="651"/>
        <v>2245.4861940000001</v>
      </c>
      <c r="AB2436" s="2">
        <f t="shared" si="656"/>
        <v>2245.4861940000001</v>
      </c>
      <c r="AC2436" s="4">
        <f t="shared" si="652"/>
        <v>3373.9791747628851</v>
      </c>
      <c r="AD2436" s="4">
        <f t="shared" si="657"/>
        <v>3373.9791747628851</v>
      </c>
      <c r="AE2436" s="4" t="s">
        <v>62</v>
      </c>
      <c r="AG2436" s="4" t="str">
        <f t="shared" si="653"/>
        <v>Weight Captured Separately</v>
      </c>
      <c r="AI2436" t="e">
        <f t="shared" si="660"/>
        <v>#N/A</v>
      </c>
      <c r="AJ2436" t="s">
        <v>81</v>
      </c>
      <c r="AK2436" s="2"/>
      <c r="AL2436" s="2" t="str">
        <f t="shared" si="654"/>
        <v>Freight Included in Commodity Cost</v>
      </c>
      <c r="AM2436" s="4"/>
      <c r="AN2436" t="e">
        <f>VLOOKUP([1]!Tabelle13[[#This Row],[Vlookup this ID for freight costs]],$AL$2:$AL$6811,2,FALSE)</f>
        <v>#REF!</v>
      </c>
      <c r="AO2436">
        <f t="shared" si="655"/>
        <v>21057.771008869928</v>
      </c>
      <c r="AP2436">
        <v>0.04</v>
      </c>
      <c r="AQ2436">
        <v>0.04</v>
      </c>
      <c r="AR2436" s="4">
        <v>12</v>
      </c>
      <c r="AS2436" s="4">
        <v>5</v>
      </c>
      <c r="AT2436" s="4">
        <v>2015</v>
      </c>
      <c r="AU2436" s="4">
        <v>12</v>
      </c>
      <c r="AV2436" s="4">
        <v>5</v>
      </c>
      <c r="AW2436" s="4">
        <v>2015</v>
      </c>
      <c r="AX2436" t="str">
        <f t="shared" si="661"/>
        <v>No Delay</v>
      </c>
      <c r="AY2436">
        <f t="shared" si="662"/>
        <v>0</v>
      </c>
    </row>
    <row r="2437" spans="1:51" x14ac:dyDescent="0.2">
      <c r="A2437" s="3">
        <v>27430</v>
      </c>
      <c r="B2437" s="1" t="s">
        <v>328</v>
      </c>
      <c r="C2437" s="1" t="s">
        <v>150</v>
      </c>
      <c r="D2437" s="1" t="s">
        <v>100</v>
      </c>
      <c r="E2437" s="1" t="s">
        <v>101</v>
      </c>
      <c r="F2437" s="1" t="s">
        <v>101</v>
      </c>
      <c r="G2437" s="13" t="s">
        <v>1932</v>
      </c>
      <c r="H2437" s="12">
        <v>42136</v>
      </c>
      <c r="I2437" s="12" t="s">
        <v>1932</v>
      </c>
      <c r="J2437" s="12">
        <v>42136</v>
      </c>
      <c r="K2437" s="4">
        <v>6507</v>
      </c>
      <c r="L2437" s="1" t="s">
        <v>146</v>
      </c>
      <c r="M2437" s="1" t="s">
        <v>1923</v>
      </c>
      <c r="N2437" s="1" t="s">
        <v>227</v>
      </c>
      <c r="O2437" s="1" t="s">
        <v>93</v>
      </c>
      <c r="P2437">
        <v>30</v>
      </c>
      <c r="Q2437">
        <v>3</v>
      </c>
      <c r="R2437">
        <v>33.049999999999997</v>
      </c>
      <c r="S2437">
        <v>11.02</v>
      </c>
      <c r="T2437">
        <v>0.37</v>
      </c>
      <c r="U2437">
        <f t="shared" si="658"/>
        <v>33.06</v>
      </c>
      <c r="V2437">
        <f t="shared" si="659"/>
        <v>90</v>
      </c>
      <c r="W2437" s="1" t="s">
        <v>155</v>
      </c>
      <c r="X2437" s="1" t="s">
        <v>1236</v>
      </c>
      <c r="Y2437" s="1" t="s">
        <v>156</v>
      </c>
      <c r="Z2437" s="3">
        <v>16635</v>
      </c>
      <c r="AA2437" s="4">
        <f t="shared" si="651"/>
        <v>2245.4861940000001</v>
      </c>
      <c r="AB2437" s="2">
        <f t="shared" si="656"/>
        <v>2245.4861940000001</v>
      </c>
      <c r="AC2437" s="4">
        <f t="shared" si="652"/>
        <v>3373.9791747628851</v>
      </c>
      <c r="AD2437" s="4">
        <f t="shared" si="657"/>
        <v>3373.9791747628851</v>
      </c>
      <c r="AE2437" s="4" t="s">
        <v>62</v>
      </c>
      <c r="AG2437" s="4" t="str">
        <f t="shared" si="653"/>
        <v>Weight Captured Separately</v>
      </c>
      <c r="AI2437" t="e">
        <f t="shared" si="660"/>
        <v>#N/A</v>
      </c>
      <c r="AJ2437" t="s">
        <v>81</v>
      </c>
      <c r="AK2437" s="2"/>
      <c r="AL2437" s="2" t="str">
        <f t="shared" si="654"/>
        <v>Freight Included in Commodity Cost</v>
      </c>
      <c r="AM2437" s="4"/>
      <c r="AN2437" t="e">
        <f>VLOOKUP([1]!Tabelle13[[#This Row],[Vlookup this ID for freight costs]],$AL$2:$AL$6811,2,FALSE)</f>
        <v>#REF!</v>
      </c>
      <c r="AO2437">
        <f t="shared" si="655"/>
        <v>21057.771008869928</v>
      </c>
      <c r="AP2437">
        <v>0.03</v>
      </c>
      <c r="AQ2437">
        <v>0.03</v>
      </c>
      <c r="AR2437" s="4">
        <v>12</v>
      </c>
      <c r="AS2437" s="4">
        <v>5</v>
      </c>
      <c r="AT2437" s="4">
        <v>2015</v>
      </c>
      <c r="AU2437" s="4">
        <v>12</v>
      </c>
      <c r="AV2437" s="4">
        <v>5</v>
      </c>
      <c r="AW2437" s="4">
        <v>2015</v>
      </c>
      <c r="AX2437" t="str">
        <f t="shared" si="661"/>
        <v>No Delay</v>
      </c>
      <c r="AY2437">
        <f t="shared" si="662"/>
        <v>0</v>
      </c>
    </row>
    <row r="2438" spans="1:51" x14ac:dyDescent="0.2">
      <c r="A2438" s="3">
        <v>54827</v>
      </c>
      <c r="B2438" s="1" t="s">
        <v>328</v>
      </c>
      <c r="C2438" s="1" t="s">
        <v>150</v>
      </c>
      <c r="D2438" s="1" t="s">
        <v>100</v>
      </c>
      <c r="E2438" s="1" t="s">
        <v>101</v>
      </c>
      <c r="F2438" s="1" t="s">
        <v>101</v>
      </c>
      <c r="G2438" s="13" t="s">
        <v>1932</v>
      </c>
      <c r="H2438" s="12">
        <v>42136</v>
      </c>
      <c r="I2438" s="12" t="s">
        <v>1932</v>
      </c>
      <c r="J2438" s="12">
        <v>42136</v>
      </c>
      <c r="K2438" s="4">
        <v>6523</v>
      </c>
      <c r="L2438" s="1" t="s">
        <v>146</v>
      </c>
      <c r="M2438" s="1" t="s">
        <v>1923</v>
      </c>
      <c r="N2438" s="1" t="s">
        <v>284</v>
      </c>
      <c r="O2438" s="1" t="s">
        <v>93</v>
      </c>
      <c r="P2438">
        <v>30</v>
      </c>
      <c r="Q2438">
        <v>3</v>
      </c>
      <c r="R2438">
        <v>6.49</v>
      </c>
      <c r="S2438">
        <v>2.16</v>
      </c>
      <c r="T2438">
        <v>7.0000000000000007E-2</v>
      </c>
      <c r="U2438">
        <f t="shared" si="658"/>
        <v>6.48</v>
      </c>
      <c r="V2438">
        <f t="shared" si="659"/>
        <v>90</v>
      </c>
      <c r="W2438" s="1" t="s">
        <v>155</v>
      </c>
      <c r="X2438" s="1" t="s">
        <v>1236</v>
      </c>
      <c r="Y2438" s="1" t="s">
        <v>156</v>
      </c>
      <c r="Z2438" s="3">
        <v>16635</v>
      </c>
      <c r="AA2438" s="4">
        <f t="shared" si="651"/>
        <v>2245.4861940000001</v>
      </c>
      <c r="AB2438" s="2">
        <f t="shared" si="656"/>
        <v>2245.4861940000001</v>
      </c>
      <c r="AC2438" s="4">
        <f t="shared" si="652"/>
        <v>3373.9791747628851</v>
      </c>
      <c r="AD2438" s="4">
        <f t="shared" si="657"/>
        <v>3373.9791747628851</v>
      </c>
      <c r="AE2438" s="4" t="s">
        <v>62</v>
      </c>
      <c r="AG2438" s="4" t="str">
        <f t="shared" si="653"/>
        <v>Weight Captured Separately</v>
      </c>
      <c r="AI2438" t="e">
        <f t="shared" si="660"/>
        <v>#N/A</v>
      </c>
      <c r="AJ2438" t="s">
        <v>81</v>
      </c>
      <c r="AK2438" s="2"/>
      <c r="AL2438" s="2" t="str">
        <f t="shared" si="654"/>
        <v>Freight Included in Commodity Cost</v>
      </c>
      <c r="AM2438" s="4"/>
      <c r="AN2438" t="e">
        <f>VLOOKUP([1]!Tabelle13[[#This Row],[Vlookup this ID for freight costs]],$AL$2:$AL$6811,2,FALSE)</f>
        <v>#REF!</v>
      </c>
      <c r="AO2438">
        <f t="shared" si="655"/>
        <v>21057.771008869928</v>
      </c>
      <c r="AP2438">
        <v>0.01</v>
      </c>
      <c r="AQ2438">
        <v>0.01</v>
      </c>
      <c r="AR2438" s="4">
        <v>12</v>
      </c>
      <c r="AS2438" s="4">
        <v>5</v>
      </c>
      <c r="AT2438" s="4">
        <v>2015</v>
      </c>
      <c r="AU2438" s="4">
        <v>12</v>
      </c>
      <c r="AV2438" s="4">
        <v>5</v>
      </c>
      <c r="AW2438" s="4">
        <v>2015</v>
      </c>
      <c r="AX2438" t="str">
        <f t="shared" si="661"/>
        <v>No Delay</v>
      </c>
      <c r="AY2438">
        <f t="shared" si="662"/>
        <v>0</v>
      </c>
    </row>
    <row r="2439" spans="1:51" x14ac:dyDescent="0.2">
      <c r="A2439" s="3">
        <v>60105</v>
      </c>
      <c r="B2439" s="1" t="s">
        <v>328</v>
      </c>
      <c r="C2439" s="1" t="s">
        <v>150</v>
      </c>
      <c r="D2439" s="1" t="s">
        <v>100</v>
      </c>
      <c r="E2439" s="1" t="s">
        <v>101</v>
      </c>
      <c r="F2439" s="1" t="s">
        <v>101</v>
      </c>
      <c r="G2439" s="13" t="s">
        <v>1932</v>
      </c>
      <c r="H2439" s="12">
        <v>42136</v>
      </c>
      <c r="I2439" s="12" t="s">
        <v>1932</v>
      </c>
      <c r="J2439" s="12">
        <v>42136</v>
      </c>
      <c r="K2439" s="4">
        <v>6526</v>
      </c>
      <c r="L2439" s="1" t="s">
        <v>146</v>
      </c>
      <c r="M2439" s="1" t="s">
        <v>1923</v>
      </c>
      <c r="N2439" s="1" t="s">
        <v>159</v>
      </c>
      <c r="O2439" s="1" t="s">
        <v>93</v>
      </c>
      <c r="P2439">
        <v>30</v>
      </c>
      <c r="Q2439">
        <v>3</v>
      </c>
      <c r="R2439">
        <v>65.489999999999995</v>
      </c>
      <c r="S2439">
        <v>21.83</v>
      </c>
      <c r="T2439">
        <v>0.73</v>
      </c>
      <c r="U2439">
        <f t="shared" si="658"/>
        <v>65.489999999999995</v>
      </c>
      <c r="V2439">
        <f t="shared" si="659"/>
        <v>90</v>
      </c>
      <c r="W2439" s="1" t="s">
        <v>155</v>
      </c>
      <c r="X2439" s="1" t="s">
        <v>1236</v>
      </c>
      <c r="Y2439" s="1" t="s">
        <v>156</v>
      </c>
      <c r="Z2439" s="3">
        <v>16635</v>
      </c>
      <c r="AA2439" s="4">
        <f t="shared" si="651"/>
        <v>2245.4861940000001</v>
      </c>
      <c r="AB2439" s="2">
        <f t="shared" si="656"/>
        <v>2245.4861940000001</v>
      </c>
      <c r="AC2439" s="4">
        <f t="shared" si="652"/>
        <v>3373.9791747628851</v>
      </c>
      <c r="AD2439" s="4">
        <f t="shared" si="657"/>
        <v>3373.9791747628851</v>
      </c>
      <c r="AE2439" s="4" t="s">
        <v>62</v>
      </c>
      <c r="AG2439" s="4" t="str">
        <f t="shared" si="653"/>
        <v>Weight Captured Separately</v>
      </c>
      <c r="AI2439" t="e">
        <f t="shared" si="660"/>
        <v>#N/A</v>
      </c>
      <c r="AJ2439" t="s">
        <v>81</v>
      </c>
      <c r="AK2439" s="2"/>
      <c r="AL2439" s="2" t="str">
        <f t="shared" si="654"/>
        <v>Freight Included in Commodity Cost</v>
      </c>
      <c r="AM2439" s="4"/>
      <c r="AN2439" t="e">
        <f>VLOOKUP([1]!Tabelle13[[#This Row],[Vlookup this ID for freight costs]],$AL$2:$AL$6811,2,FALSE)</f>
        <v>#REF!</v>
      </c>
      <c r="AO2439">
        <f t="shared" si="655"/>
        <v>21057.771008869928</v>
      </c>
      <c r="AP2439">
        <v>7.0000000000000007E-2</v>
      </c>
      <c r="AQ2439">
        <v>7.0000000000000007E-2</v>
      </c>
      <c r="AR2439" s="4">
        <v>12</v>
      </c>
      <c r="AS2439" s="4">
        <v>5</v>
      </c>
      <c r="AT2439" s="4">
        <v>2015</v>
      </c>
      <c r="AU2439" s="4">
        <v>12</v>
      </c>
      <c r="AV2439" s="4">
        <v>5</v>
      </c>
      <c r="AW2439" s="4">
        <v>2015</v>
      </c>
      <c r="AX2439" t="str">
        <f t="shared" si="661"/>
        <v>No Delay</v>
      </c>
      <c r="AY2439">
        <f t="shared" si="662"/>
        <v>0</v>
      </c>
    </row>
    <row r="2440" spans="1:51" x14ac:dyDescent="0.2">
      <c r="A2440" s="3">
        <v>62168</v>
      </c>
      <c r="B2440" s="1" t="s">
        <v>328</v>
      </c>
      <c r="C2440" s="1" t="s">
        <v>150</v>
      </c>
      <c r="D2440" s="1" t="s">
        <v>100</v>
      </c>
      <c r="E2440" s="1" t="s">
        <v>101</v>
      </c>
      <c r="F2440" s="1" t="s">
        <v>101</v>
      </c>
      <c r="G2440" s="13" t="s">
        <v>1932</v>
      </c>
      <c r="H2440" s="12">
        <v>42136</v>
      </c>
      <c r="I2440" s="12" t="s">
        <v>1932</v>
      </c>
      <c r="J2440" s="12">
        <v>42136</v>
      </c>
      <c r="K2440" s="4">
        <v>6530</v>
      </c>
      <c r="L2440" s="1" t="s">
        <v>146</v>
      </c>
      <c r="M2440" s="1" t="s">
        <v>1923</v>
      </c>
      <c r="N2440" s="1" t="s">
        <v>302</v>
      </c>
      <c r="O2440" s="1" t="s">
        <v>93</v>
      </c>
      <c r="P2440">
        <v>30</v>
      </c>
      <c r="Q2440">
        <v>3</v>
      </c>
      <c r="R2440">
        <v>41.45</v>
      </c>
      <c r="S2440">
        <v>13.82</v>
      </c>
      <c r="T2440">
        <v>0.46</v>
      </c>
      <c r="U2440">
        <f t="shared" si="658"/>
        <v>41.46</v>
      </c>
      <c r="V2440">
        <f t="shared" si="659"/>
        <v>90</v>
      </c>
      <c r="W2440" s="1" t="s">
        <v>160</v>
      </c>
      <c r="X2440" s="1" t="s">
        <v>1236</v>
      </c>
      <c r="Y2440" s="1" t="s">
        <v>161</v>
      </c>
      <c r="Z2440" s="3">
        <v>16118</v>
      </c>
      <c r="AA2440" s="4">
        <f t="shared" ref="AA2440:AA2503" si="663">AB2440</f>
        <v>2245.4861940000001</v>
      </c>
      <c r="AB2440" s="2">
        <f t="shared" si="656"/>
        <v>2245.4861940000001</v>
      </c>
      <c r="AC2440" s="4">
        <f t="shared" ref="AC2440:AC2503" si="664">AD2440</f>
        <v>3373.9791747628851</v>
      </c>
      <c r="AD2440" s="4">
        <f t="shared" si="657"/>
        <v>3373.9791747628851</v>
      </c>
      <c r="AE2440" s="4" t="s">
        <v>62</v>
      </c>
      <c r="AG2440" s="4" t="str">
        <f t="shared" ref="AG2440:AG2503" si="665">AE2440</f>
        <v>Weight Captured Separately</v>
      </c>
      <c r="AI2440" t="e">
        <f t="shared" si="660"/>
        <v>#N/A</v>
      </c>
      <c r="AJ2440" t="s">
        <v>81</v>
      </c>
      <c r="AK2440" s="2"/>
      <c r="AL2440" s="2" t="str">
        <f t="shared" ref="AL2440:AL2503" si="666">AJ2440</f>
        <v>Freight Included in Commodity Cost</v>
      </c>
      <c r="AM2440" s="4"/>
      <c r="AN2440" t="e">
        <f>VLOOKUP([1]!Tabelle13[[#This Row],[Vlookup this ID for freight costs]],$AL$2:$AL$6811,2,FALSE)</f>
        <v>#REF!</v>
      </c>
      <c r="AO2440">
        <f t="shared" ref="AO2440:AO2503" si="667">IF(AK:AK="",AC:AC*6.242+1.383 -2.844 + 3.145 -2.265  -2.026,AK:AK)</f>
        <v>21057.771008869928</v>
      </c>
      <c r="AP2440">
        <v>0.04</v>
      </c>
      <c r="AQ2440">
        <v>0.04</v>
      </c>
      <c r="AR2440" s="4">
        <v>12</v>
      </c>
      <c r="AS2440" s="4">
        <v>5</v>
      </c>
      <c r="AT2440" s="4">
        <v>2015</v>
      </c>
      <c r="AU2440" s="4">
        <v>12</v>
      </c>
      <c r="AV2440" s="4">
        <v>5</v>
      </c>
      <c r="AW2440" s="4">
        <v>2015</v>
      </c>
      <c r="AX2440" t="str">
        <f t="shared" si="661"/>
        <v>No Delay</v>
      </c>
      <c r="AY2440">
        <f t="shared" si="662"/>
        <v>0</v>
      </c>
    </row>
    <row r="2441" spans="1:51" x14ac:dyDescent="0.2">
      <c r="A2441" s="3">
        <v>77659</v>
      </c>
      <c r="B2441" s="1" t="s">
        <v>328</v>
      </c>
      <c r="C2441" s="1" t="s">
        <v>150</v>
      </c>
      <c r="D2441" s="1" t="s">
        <v>100</v>
      </c>
      <c r="E2441" s="1" t="s">
        <v>101</v>
      </c>
      <c r="F2441" s="1" t="s">
        <v>101</v>
      </c>
      <c r="G2441" s="13" t="s">
        <v>1932</v>
      </c>
      <c r="H2441" s="12">
        <v>42136</v>
      </c>
      <c r="I2441" s="12" t="s">
        <v>1932</v>
      </c>
      <c r="J2441" s="12">
        <v>42136</v>
      </c>
      <c r="K2441" s="4">
        <v>6537</v>
      </c>
      <c r="L2441" s="1" t="s">
        <v>146</v>
      </c>
      <c r="M2441" s="1" t="s">
        <v>1923</v>
      </c>
      <c r="N2441" s="1" t="s">
        <v>167</v>
      </c>
      <c r="O2441" s="1" t="s">
        <v>93</v>
      </c>
      <c r="P2441">
        <v>30</v>
      </c>
      <c r="Q2441">
        <v>3</v>
      </c>
      <c r="R2441">
        <v>33.81</v>
      </c>
      <c r="S2441">
        <v>11.27</v>
      </c>
      <c r="T2441">
        <v>0.38</v>
      </c>
      <c r="U2441">
        <f t="shared" si="658"/>
        <v>33.81</v>
      </c>
      <c r="V2441">
        <f t="shared" si="659"/>
        <v>90</v>
      </c>
      <c r="W2441" s="1" t="s">
        <v>155</v>
      </c>
      <c r="X2441" s="1" t="s">
        <v>1236</v>
      </c>
      <c r="Y2441" s="1" t="s">
        <v>156</v>
      </c>
      <c r="Z2441" s="3">
        <v>16635</v>
      </c>
      <c r="AA2441" s="4">
        <f t="shared" si="663"/>
        <v>2245.4861940000001</v>
      </c>
      <c r="AB2441" s="2">
        <f t="shared" ref="AB2441:AB2504" si="668">2245.156962+0.109744*Q2441</f>
        <v>2245.4861940000001</v>
      </c>
      <c r="AC2441" s="4">
        <f t="shared" si="664"/>
        <v>3373.9791747628851</v>
      </c>
      <c r="AD2441" s="4">
        <f t="shared" si="657"/>
        <v>3373.9791747628851</v>
      </c>
      <c r="AE2441" s="4" t="s">
        <v>62</v>
      </c>
      <c r="AG2441" s="4" t="str">
        <f t="shared" si="665"/>
        <v>Weight Captured Separately</v>
      </c>
      <c r="AI2441" t="e">
        <f t="shared" si="660"/>
        <v>#N/A</v>
      </c>
      <c r="AJ2441" t="s">
        <v>81</v>
      </c>
      <c r="AK2441" s="2"/>
      <c r="AL2441" s="2" t="str">
        <f t="shared" si="666"/>
        <v>Freight Included in Commodity Cost</v>
      </c>
      <c r="AM2441" s="4"/>
      <c r="AN2441" t="e">
        <f>VLOOKUP([1]!Tabelle13[[#This Row],[Vlookup this ID for freight costs]],$AL$2:$AL$6811,2,FALSE)</f>
        <v>#REF!</v>
      </c>
      <c r="AO2441">
        <f t="shared" si="667"/>
        <v>21057.771008869928</v>
      </c>
      <c r="AP2441">
        <v>0.03</v>
      </c>
      <c r="AQ2441">
        <v>0.03</v>
      </c>
      <c r="AR2441" s="4">
        <v>12</v>
      </c>
      <c r="AS2441" s="4">
        <v>5</v>
      </c>
      <c r="AT2441" s="4">
        <v>2015</v>
      </c>
      <c r="AU2441" s="4">
        <v>12</v>
      </c>
      <c r="AV2441" s="4">
        <v>5</v>
      </c>
      <c r="AW2441" s="4">
        <v>2015</v>
      </c>
      <c r="AX2441" t="str">
        <f t="shared" si="661"/>
        <v>No Delay</v>
      </c>
      <c r="AY2441">
        <f t="shared" si="662"/>
        <v>0</v>
      </c>
    </row>
    <row r="2442" spans="1:51" x14ac:dyDescent="0.2">
      <c r="A2442" s="3">
        <v>13091</v>
      </c>
      <c r="B2442" s="1" t="s">
        <v>328</v>
      </c>
      <c r="C2442" s="1" t="s">
        <v>150</v>
      </c>
      <c r="D2442" s="1" t="s">
        <v>100</v>
      </c>
      <c r="E2442" s="1" t="s">
        <v>101</v>
      </c>
      <c r="F2442" s="1" t="s">
        <v>101</v>
      </c>
      <c r="G2442" s="13" t="s">
        <v>1959</v>
      </c>
      <c r="H2442" s="12">
        <v>42054</v>
      </c>
      <c r="I2442" s="12" t="s">
        <v>1959</v>
      </c>
      <c r="J2442" s="12">
        <v>42054</v>
      </c>
      <c r="K2442" s="4">
        <v>6311</v>
      </c>
      <c r="L2442" s="1" t="s">
        <v>146</v>
      </c>
      <c r="M2442" s="1" t="s">
        <v>1923</v>
      </c>
      <c r="N2442" s="1" t="s">
        <v>163</v>
      </c>
      <c r="O2442" s="1" t="s">
        <v>93</v>
      </c>
      <c r="P2442">
        <v>60</v>
      </c>
      <c r="Q2442">
        <v>3</v>
      </c>
      <c r="R2442">
        <v>206.97</v>
      </c>
      <c r="S2442">
        <v>68.989999999999995</v>
      </c>
      <c r="T2442">
        <v>1.1499999999999999</v>
      </c>
      <c r="U2442">
        <f t="shared" si="658"/>
        <v>206.96999999999997</v>
      </c>
      <c r="V2442">
        <f t="shared" si="659"/>
        <v>180</v>
      </c>
      <c r="W2442" s="1" t="s">
        <v>155</v>
      </c>
      <c r="X2442" s="1" t="s">
        <v>1236</v>
      </c>
      <c r="Y2442" s="1" t="s">
        <v>156</v>
      </c>
      <c r="Z2442" s="3">
        <v>16635</v>
      </c>
      <c r="AA2442" s="4">
        <f t="shared" si="663"/>
        <v>2245.4861940000001</v>
      </c>
      <c r="AB2442" s="2">
        <f t="shared" si="668"/>
        <v>2245.4861940000001</v>
      </c>
      <c r="AC2442" s="4">
        <f t="shared" si="664"/>
        <v>2580.8497180991722</v>
      </c>
      <c r="AD2442" s="4">
        <f t="shared" si="657"/>
        <v>2580.8497180991722</v>
      </c>
      <c r="AE2442" s="4" t="s">
        <v>62</v>
      </c>
      <c r="AG2442" s="4" t="str">
        <f t="shared" si="665"/>
        <v>Weight Captured Separately</v>
      </c>
      <c r="AI2442" t="e">
        <f t="shared" si="660"/>
        <v>#N/A</v>
      </c>
      <c r="AJ2442" t="s">
        <v>81</v>
      </c>
      <c r="AK2442" s="2"/>
      <c r="AL2442" s="2" t="str">
        <f t="shared" si="666"/>
        <v>Freight Included in Commodity Cost</v>
      </c>
      <c r="AM2442" s="4"/>
      <c r="AN2442" t="e">
        <f>VLOOKUP([1]!Tabelle13[[#This Row],[Vlookup this ID for freight costs]],$AL$2:$AL$6811,2,FALSE)</f>
        <v>#REF!</v>
      </c>
      <c r="AO2442">
        <f t="shared" si="667"/>
        <v>16107.056940375034</v>
      </c>
      <c r="AP2442">
        <v>0.21</v>
      </c>
      <c r="AQ2442">
        <v>0.21</v>
      </c>
      <c r="AR2442" s="4">
        <v>19</v>
      </c>
      <c r="AS2442" s="4">
        <v>2</v>
      </c>
      <c r="AT2442" s="4">
        <v>2015</v>
      </c>
      <c r="AU2442" s="4">
        <v>19</v>
      </c>
      <c r="AV2442" s="4">
        <v>2</v>
      </c>
      <c r="AW2442" s="4">
        <v>2015</v>
      </c>
      <c r="AX2442" t="str">
        <f t="shared" si="661"/>
        <v>No Delay</v>
      </c>
      <c r="AY2442">
        <f t="shared" si="662"/>
        <v>0</v>
      </c>
    </row>
    <row r="2443" spans="1:51" x14ac:dyDescent="0.2">
      <c r="A2443" s="3">
        <v>55009</v>
      </c>
      <c r="B2443" s="1" t="s">
        <v>328</v>
      </c>
      <c r="C2443" s="1" t="s">
        <v>150</v>
      </c>
      <c r="D2443" s="1" t="s">
        <v>100</v>
      </c>
      <c r="E2443" s="1" t="s">
        <v>101</v>
      </c>
      <c r="F2443" s="1" t="s">
        <v>101</v>
      </c>
      <c r="G2443" s="13" t="s">
        <v>1959</v>
      </c>
      <c r="H2443" s="12">
        <v>42054</v>
      </c>
      <c r="I2443" s="12" t="s">
        <v>1959</v>
      </c>
      <c r="J2443" s="12">
        <v>42054</v>
      </c>
      <c r="K2443" s="4">
        <v>6318</v>
      </c>
      <c r="L2443" s="1" t="s">
        <v>146</v>
      </c>
      <c r="M2443" s="1" t="s">
        <v>1923</v>
      </c>
      <c r="N2443" s="1" t="s">
        <v>275</v>
      </c>
      <c r="O2443" s="1" t="s">
        <v>93</v>
      </c>
      <c r="P2443">
        <v>60</v>
      </c>
      <c r="Q2443">
        <v>3</v>
      </c>
      <c r="R2443">
        <v>93.57</v>
      </c>
      <c r="S2443">
        <v>31.19</v>
      </c>
      <c r="T2443">
        <v>0.52</v>
      </c>
      <c r="U2443">
        <f t="shared" si="658"/>
        <v>93.570000000000007</v>
      </c>
      <c r="V2443">
        <f t="shared" si="659"/>
        <v>180</v>
      </c>
      <c r="W2443" s="1" t="s">
        <v>155</v>
      </c>
      <c r="X2443" s="1" t="s">
        <v>1236</v>
      </c>
      <c r="Y2443" s="1" t="s">
        <v>156</v>
      </c>
      <c r="Z2443" s="3">
        <v>16635</v>
      </c>
      <c r="AA2443" s="4">
        <f t="shared" si="663"/>
        <v>2245.4861940000001</v>
      </c>
      <c r="AB2443" s="2">
        <f t="shared" si="668"/>
        <v>2245.4861940000001</v>
      </c>
      <c r="AC2443" s="4">
        <f t="shared" si="664"/>
        <v>2580.8497180991722</v>
      </c>
      <c r="AD2443" s="4">
        <f t="shared" si="657"/>
        <v>2580.8497180991722</v>
      </c>
      <c r="AE2443" s="4" t="s">
        <v>62</v>
      </c>
      <c r="AG2443" s="4" t="str">
        <f t="shared" si="665"/>
        <v>Weight Captured Separately</v>
      </c>
      <c r="AI2443" t="e">
        <f t="shared" si="660"/>
        <v>#N/A</v>
      </c>
      <c r="AJ2443" t="s">
        <v>81</v>
      </c>
      <c r="AK2443" s="2"/>
      <c r="AL2443" s="2" t="str">
        <f t="shared" si="666"/>
        <v>Freight Included in Commodity Cost</v>
      </c>
      <c r="AM2443" s="4"/>
      <c r="AN2443" t="e">
        <f>VLOOKUP([1]!Tabelle13[[#This Row],[Vlookup this ID for freight costs]],$AL$2:$AL$6811,2,FALSE)</f>
        <v>#REF!</v>
      </c>
      <c r="AO2443">
        <f t="shared" si="667"/>
        <v>16107.056940375034</v>
      </c>
      <c r="AP2443">
        <v>0.1</v>
      </c>
      <c r="AQ2443">
        <v>0.1</v>
      </c>
      <c r="AR2443" s="4">
        <v>19</v>
      </c>
      <c r="AS2443" s="4">
        <v>2</v>
      </c>
      <c r="AT2443" s="4">
        <v>2015</v>
      </c>
      <c r="AU2443" s="4">
        <v>19</v>
      </c>
      <c r="AV2443" s="4">
        <v>2</v>
      </c>
      <c r="AW2443" s="4">
        <v>2015</v>
      </c>
      <c r="AX2443" t="str">
        <f t="shared" si="661"/>
        <v>No Delay</v>
      </c>
      <c r="AY2443">
        <f t="shared" si="662"/>
        <v>0</v>
      </c>
    </row>
    <row r="2444" spans="1:51" x14ac:dyDescent="0.2">
      <c r="A2444" s="3">
        <v>56870</v>
      </c>
      <c r="B2444" s="1" t="s">
        <v>328</v>
      </c>
      <c r="C2444" s="1" t="s">
        <v>150</v>
      </c>
      <c r="D2444" s="1" t="s">
        <v>100</v>
      </c>
      <c r="E2444" s="1" t="s">
        <v>101</v>
      </c>
      <c r="F2444" s="1" t="s">
        <v>101</v>
      </c>
      <c r="G2444" s="13" t="s">
        <v>1959</v>
      </c>
      <c r="H2444" s="12">
        <v>42054</v>
      </c>
      <c r="I2444" s="12" t="s">
        <v>1959</v>
      </c>
      <c r="J2444" s="12">
        <v>42054</v>
      </c>
      <c r="K2444" s="4">
        <v>6319</v>
      </c>
      <c r="L2444" s="1" t="s">
        <v>146</v>
      </c>
      <c r="M2444" s="1" t="s">
        <v>1923</v>
      </c>
      <c r="N2444" s="1" t="s">
        <v>265</v>
      </c>
      <c r="O2444" s="1" t="s">
        <v>93</v>
      </c>
      <c r="P2444">
        <v>60</v>
      </c>
      <c r="Q2444">
        <v>3</v>
      </c>
      <c r="R2444">
        <v>53.24</v>
      </c>
      <c r="S2444">
        <v>17.75</v>
      </c>
      <c r="T2444">
        <v>0.3</v>
      </c>
      <c r="U2444">
        <f t="shared" si="658"/>
        <v>53.25</v>
      </c>
      <c r="V2444">
        <f t="shared" si="659"/>
        <v>180</v>
      </c>
      <c r="W2444" s="1" t="s">
        <v>155</v>
      </c>
      <c r="X2444" s="1" t="s">
        <v>1236</v>
      </c>
      <c r="Y2444" s="1" t="s">
        <v>156</v>
      </c>
      <c r="Z2444" s="3">
        <v>16635</v>
      </c>
      <c r="AA2444" s="4">
        <f t="shared" si="663"/>
        <v>2245.4861940000001</v>
      </c>
      <c r="AB2444" s="2">
        <f t="shared" si="668"/>
        <v>2245.4861940000001</v>
      </c>
      <c r="AC2444" s="4">
        <f t="shared" si="664"/>
        <v>2580.8497180991722</v>
      </c>
      <c r="AD2444" s="4">
        <f t="shared" si="657"/>
        <v>2580.8497180991722</v>
      </c>
      <c r="AE2444" s="4" t="s">
        <v>62</v>
      </c>
      <c r="AG2444" s="4" t="str">
        <f t="shared" si="665"/>
        <v>Weight Captured Separately</v>
      </c>
      <c r="AI2444" t="e">
        <f t="shared" si="660"/>
        <v>#N/A</v>
      </c>
      <c r="AJ2444" t="s">
        <v>81</v>
      </c>
      <c r="AK2444" s="2"/>
      <c r="AL2444" s="2" t="str">
        <f t="shared" si="666"/>
        <v>Freight Included in Commodity Cost</v>
      </c>
      <c r="AM2444" s="4"/>
      <c r="AN2444" t="e">
        <f>VLOOKUP([1]!Tabelle13[[#This Row],[Vlookup this ID for freight costs]],$AL$2:$AL$6811,2,FALSE)</f>
        <v>#REF!</v>
      </c>
      <c r="AO2444">
        <f t="shared" si="667"/>
        <v>16107.056940375034</v>
      </c>
      <c r="AP2444">
        <v>0.05</v>
      </c>
      <c r="AQ2444">
        <v>0.05</v>
      </c>
      <c r="AR2444" s="4">
        <v>19</v>
      </c>
      <c r="AS2444" s="4">
        <v>2</v>
      </c>
      <c r="AT2444" s="4">
        <v>2015</v>
      </c>
      <c r="AU2444" s="4">
        <v>19</v>
      </c>
      <c r="AV2444" s="4">
        <v>2</v>
      </c>
      <c r="AW2444" s="4">
        <v>2015</v>
      </c>
      <c r="AX2444" t="str">
        <f t="shared" si="661"/>
        <v>No Delay</v>
      </c>
      <c r="AY2444">
        <f t="shared" si="662"/>
        <v>0</v>
      </c>
    </row>
    <row r="2445" spans="1:51" x14ac:dyDescent="0.2">
      <c r="A2445" s="3">
        <v>63228</v>
      </c>
      <c r="B2445" s="1" t="s">
        <v>328</v>
      </c>
      <c r="C2445" s="1" t="s">
        <v>150</v>
      </c>
      <c r="D2445" s="1" t="s">
        <v>100</v>
      </c>
      <c r="E2445" s="1" t="s">
        <v>101</v>
      </c>
      <c r="F2445" s="1" t="s">
        <v>101</v>
      </c>
      <c r="G2445" s="13" t="s">
        <v>1959</v>
      </c>
      <c r="H2445" s="12">
        <v>42054</v>
      </c>
      <c r="I2445" s="12" t="s">
        <v>1959</v>
      </c>
      <c r="J2445" s="12">
        <v>42054</v>
      </c>
      <c r="K2445" s="4">
        <v>6323</v>
      </c>
      <c r="L2445" s="1" t="s">
        <v>146</v>
      </c>
      <c r="M2445" s="1" t="s">
        <v>1923</v>
      </c>
      <c r="N2445" s="1" t="s">
        <v>178</v>
      </c>
      <c r="O2445" s="1" t="s">
        <v>93</v>
      </c>
      <c r="P2445">
        <v>60</v>
      </c>
      <c r="Q2445">
        <v>3</v>
      </c>
      <c r="R2445">
        <v>74.86</v>
      </c>
      <c r="S2445">
        <v>24.95</v>
      </c>
      <c r="T2445">
        <v>0.42</v>
      </c>
      <c r="U2445">
        <f t="shared" si="658"/>
        <v>74.849999999999994</v>
      </c>
      <c r="V2445">
        <f t="shared" si="659"/>
        <v>180</v>
      </c>
      <c r="W2445" s="1" t="s">
        <v>155</v>
      </c>
      <c r="X2445" s="1" t="s">
        <v>1236</v>
      </c>
      <c r="Y2445" s="1" t="s">
        <v>156</v>
      </c>
      <c r="Z2445" s="3">
        <v>16635</v>
      </c>
      <c r="AA2445" s="4">
        <f t="shared" si="663"/>
        <v>2245.4861940000001</v>
      </c>
      <c r="AB2445" s="2">
        <f t="shared" si="668"/>
        <v>2245.4861940000001</v>
      </c>
      <c r="AC2445" s="4">
        <f t="shared" si="664"/>
        <v>2580.8497180991722</v>
      </c>
      <c r="AD2445" s="4">
        <f t="shared" si="657"/>
        <v>2580.8497180991722</v>
      </c>
      <c r="AE2445" s="4" t="s">
        <v>62</v>
      </c>
      <c r="AG2445" s="4" t="str">
        <f t="shared" si="665"/>
        <v>Weight Captured Separately</v>
      </c>
      <c r="AI2445" t="e">
        <f t="shared" si="660"/>
        <v>#N/A</v>
      </c>
      <c r="AJ2445" t="s">
        <v>81</v>
      </c>
      <c r="AK2445" s="2"/>
      <c r="AL2445" s="2" t="str">
        <f t="shared" si="666"/>
        <v>Freight Included in Commodity Cost</v>
      </c>
      <c r="AM2445" s="4"/>
      <c r="AN2445" t="e">
        <f>VLOOKUP([1]!Tabelle13[[#This Row],[Vlookup this ID for freight costs]],$AL$2:$AL$6811,2,FALSE)</f>
        <v>#REF!</v>
      </c>
      <c r="AO2445">
        <f t="shared" si="667"/>
        <v>16107.056940375034</v>
      </c>
      <c r="AP2445">
        <v>0.08</v>
      </c>
      <c r="AQ2445">
        <v>0.08</v>
      </c>
      <c r="AR2445" s="4">
        <v>19</v>
      </c>
      <c r="AS2445" s="4">
        <v>2</v>
      </c>
      <c r="AT2445" s="4">
        <v>2015</v>
      </c>
      <c r="AU2445" s="4">
        <v>19</v>
      </c>
      <c r="AV2445" s="4">
        <v>2</v>
      </c>
      <c r="AW2445" s="4">
        <v>2015</v>
      </c>
      <c r="AX2445" t="str">
        <f t="shared" si="661"/>
        <v>No Delay</v>
      </c>
      <c r="AY2445">
        <f t="shared" si="662"/>
        <v>0</v>
      </c>
    </row>
    <row r="2446" spans="1:51" x14ac:dyDescent="0.2">
      <c r="A2446" s="3">
        <v>71076</v>
      </c>
      <c r="B2446" s="1" t="s">
        <v>328</v>
      </c>
      <c r="C2446" s="1" t="s">
        <v>150</v>
      </c>
      <c r="D2446" s="1" t="s">
        <v>100</v>
      </c>
      <c r="E2446" s="1" t="s">
        <v>101</v>
      </c>
      <c r="F2446" s="1" t="s">
        <v>101</v>
      </c>
      <c r="G2446" s="13" t="s">
        <v>1959</v>
      </c>
      <c r="H2446" s="12">
        <v>42054</v>
      </c>
      <c r="I2446" s="12" t="s">
        <v>1959</v>
      </c>
      <c r="J2446" s="12">
        <v>42054</v>
      </c>
      <c r="K2446" s="4">
        <v>6325</v>
      </c>
      <c r="L2446" s="1" t="s">
        <v>146</v>
      </c>
      <c r="M2446" s="1" t="s">
        <v>1923</v>
      </c>
      <c r="N2446" s="1" t="s">
        <v>249</v>
      </c>
      <c r="O2446" s="1" t="s">
        <v>250</v>
      </c>
      <c r="P2446">
        <v>60</v>
      </c>
      <c r="Q2446">
        <v>3</v>
      </c>
      <c r="R2446">
        <v>253.94</v>
      </c>
      <c r="S2446">
        <v>84.65</v>
      </c>
      <c r="T2446">
        <v>1.41</v>
      </c>
      <c r="U2446">
        <f t="shared" si="658"/>
        <v>253.95000000000002</v>
      </c>
      <c r="V2446">
        <f t="shared" si="659"/>
        <v>180</v>
      </c>
      <c r="W2446" s="1" t="s">
        <v>251</v>
      </c>
      <c r="X2446" s="1" t="s">
        <v>252</v>
      </c>
      <c r="Y2446" s="1" t="s">
        <v>252</v>
      </c>
      <c r="Z2446" s="3">
        <v>14819</v>
      </c>
      <c r="AA2446" s="4">
        <f t="shared" si="663"/>
        <v>2245.4861940000001</v>
      </c>
      <c r="AB2446" s="2">
        <f t="shared" si="668"/>
        <v>2245.4861940000001</v>
      </c>
      <c r="AC2446" s="4">
        <f t="shared" si="664"/>
        <v>2580.8497180991722</v>
      </c>
      <c r="AD2446" s="4">
        <f t="shared" si="657"/>
        <v>2580.8497180991722</v>
      </c>
      <c r="AE2446" s="4" t="s">
        <v>62</v>
      </c>
      <c r="AG2446" s="4" t="str">
        <f t="shared" si="665"/>
        <v>Weight Captured Separately</v>
      </c>
      <c r="AI2446" t="e">
        <f t="shared" si="660"/>
        <v>#N/A</v>
      </c>
      <c r="AJ2446" t="s">
        <v>81</v>
      </c>
      <c r="AK2446" s="2"/>
      <c r="AL2446" s="2" t="str">
        <f t="shared" si="666"/>
        <v>Freight Included in Commodity Cost</v>
      </c>
      <c r="AM2446" s="4"/>
      <c r="AN2446" t="e">
        <f>VLOOKUP([1]!Tabelle13[[#This Row],[Vlookup this ID for freight costs]],$AL$2:$AL$6811,2,FALSE)</f>
        <v>#REF!</v>
      </c>
      <c r="AO2446">
        <f t="shared" si="667"/>
        <v>16107.056940375034</v>
      </c>
      <c r="AP2446">
        <v>0.26</v>
      </c>
      <c r="AQ2446">
        <v>0.26</v>
      </c>
      <c r="AR2446" s="4">
        <v>19</v>
      </c>
      <c r="AS2446" s="4">
        <v>2</v>
      </c>
      <c r="AT2446" s="4">
        <v>2015</v>
      </c>
      <c r="AU2446" s="4">
        <v>19</v>
      </c>
      <c r="AV2446" s="4">
        <v>2</v>
      </c>
      <c r="AW2446" s="4">
        <v>2015</v>
      </c>
      <c r="AX2446" t="str">
        <f t="shared" si="661"/>
        <v>No Delay</v>
      </c>
      <c r="AY2446">
        <f t="shared" si="662"/>
        <v>0</v>
      </c>
    </row>
    <row r="2447" spans="1:51" x14ac:dyDescent="0.2">
      <c r="A2447" s="3">
        <v>74722</v>
      </c>
      <c r="B2447" s="1" t="s">
        <v>328</v>
      </c>
      <c r="C2447" s="1" t="s">
        <v>150</v>
      </c>
      <c r="D2447" s="1" t="s">
        <v>100</v>
      </c>
      <c r="E2447" s="1" t="s">
        <v>101</v>
      </c>
      <c r="F2447" s="1" t="s">
        <v>101</v>
      </c>
      <c r="G2447" s="13" t="s">
        <v>1959</v>
      </c>
      <c r="H2447" s="12">
        <v>42054</v>
      </c>
      <c r="I2447" s="12" t="s">
        <v>1959</v>
      </c>
      <c r="J2447" s="12">
        <v>42054</v>
      </c>
      <c r="K2447" s="4">
        <v>6327</v>
      </c>
      <c r="L2447" s="1" t="s">
        <v>146</v>
      </c>
      <c r="M2447" s="1" t="s">
        <v>1923</v>
      </c>
      <c r="N2447" s="1" t="s">
        <v>1928</v>
      </c>
      <c r="O2447" s="1" t="s">
        <v>1929</v>
      </c>
      <c r="P2447">
        <v>60</v>
      </c>
      <c r="Q2447">
        <v>3</v>
      </c>
      <c r="R2447">
        <v>58.13</v>
      </c>
      <c r="S2447">
        <v>19.38</v>
      </c>
      <c r="T2447">
        <v>0.32</v>
      </c>
      <c r="U2447">
        <f t="shared" si="658"/>
        <v>58.14</v>
      </c>
      <c r="V2447">
        <f t="shared" si="659"/>
        <v>180</v>
      </c>
      <c r="W2447" s="1" t="s">
        <v>1930</v>
      </c>
      <c r="X2447" s="1" t="s">
        <v>71</v>
      </c>
      <c r="Y2447" s="1" t="s">
        <v>1931</v>
      </c>
      <c r="Z2447" s="3">
        <v>13673</v>
      </c>
      <c r="AA2447" s="4">
        <f t="shared" si="663"/>
        <v>2245.4861940000001</v>
      </c>
      <c r="AB2447" s="2">
        <f t="shared" si="668"/>
        <v>2245.4861940000001</v>
      </c>
      <c r="AC2447" s="4">
        <f t="shared" si="664"/>
        <v>2580.8497180991722</v>
      </c>
      <c r="AD2447" s="4">
        <f t="shared" si="657"/>
        <v>2580.8497180991722</v>
      </c>
      <c r="AE2447" s="4" t="s">
        <v>62</v>
      </c>
      <c r="AG2447" s="4" t="str">
        <f t="shared" si="665"/>
        <v>Weight Captured Separately</v>
      </c>
      <c r="AI2447" t="e">
        <f t="shared" si="660"/>
        <v>#N/A</v>
      </c>
      <c r="AJ2447" t="s">
        <v>81</v>
      </c>
      <c r="AK2447" s="2"/>
      <c r="AL2447" s="2" t="str">
        <f t="shared" si="666"/>
        <v>Freight Included in Commodity Cost</v>
      </c>
      <c r="AM2447" s="4"/>
      <c r="AN2447" t="e">
        <f>VLOOKUP([1]!Tabelle13[[#This Row],[Vlookup this ID for freight costs]],$AL$2:$AL$6811,2,FALSE)</f>
        <v>#REF!</v>
      </c>
      <c r="AO2447">
        <f t="shared" si="667"/>
        <v>16107.056940375034</v>
      </c>
      <c r="AP2447">
        <v>0.06</v>
      </c>
      <c r="AQ2447">
        <v>0.06</v>
      </c>
      <c r="AR2447" s="4">
        <v>19</v>
      </c>
      <c r="AS2447" s="4">
        <v>2</v>
      </c>
      <c r="AT2447" s="4">
        <v>2015</v>
      </c>
      <c r="AU2447" s="4">
        <v>19</v>
      </c>
      <c r="AV2447" s="4">
        <v>2</v>
      </c>
      <c r="AW2447" s="4">
        <v>2015</v>
      </c>
      <c r="AX2447" t="str">
        <f t="shared" si="661"/>
        <v>No Delay</v>
      </c>
      <c r="AY2447">
        <f t="shared" si="662"/>
        <v>0</v>
      </c>
    </row>
    <row r="2448" spans="1:51" x14ac:dyDescent="0.2">
      <c r="A2448" s="3">
        <v>21942</v>
      </c>
      <c r="B2448" s="1" t="s">
        <v>328</v>
      </c>
      <c r="C2448" s="1" t="s">
        <v>150</v>
      </c>
      <c r="D2448" s="1" t="s">
        <v>100</v>
      </c>
      <c r="E2448" s="1" t="s">
        <v>101</v>
      </c>
      <c r="F2448" s="1" t="s">
        <v>101</v>
      </c>
      <c r="G2448" s="13" t="s">
        <v>1932</v>
      </c>
      <c r="H2448" s="12">
        <v>42136</v>
      </c>
      <c r="I2448" s="12" t="s">
        <v>1932</v>
      </c>
      <c r="J2448" s="12">
        <v>42136</v>
      </c>
      <c r="K2448" s="4">
        <v>6505</v>
      </c>
      <c r="L2448" s="1" t="s">
        <v>146</v>
      </c>
      <c r="M2448" s="1" t="s">
        <v>1923</v>
      </c>
      <c r="N2448" s="1" t="s">
        <v>265</v>
      </c>
      <c r="O2448" s="1" t="s">
        <v>93</v>
      </c>
      <c r="P2448">
        <v>60</v>
      </c>
      <c r="Q2448">
        <v>3</v>
      </c>
      <c r="R2448">
        <v>38.47</v>
      </c>
      <c r="S2448">
        <v>12.82</v>
      </c>
      <c r="T2448">
        <v>0.21</v>
      </c>
      <c r="U2448">
        <f t="shared" si="658"/>
        <v>38.46</v>
      </c>
      <c r="V2448">
        <f t="shared" si="659"/>
        <v>180</v>
      </c>
      <c r="W2448" s="1" t="s">
        <v>155</v>
      </c>
      <c r="X2448" s="1" t="s">
        <v>1236</v>
      </c>
      <c r="Y2448" s="1" t="s">
        <v>156</v>
      </c>
      <c r="Z2448" s="3">
        <v>16635</v>
      </c>
      <c r="AA2448" s="4">
        <f t="shared" si="663"/>
        <v>2245.4861940000001</v>
      </c>
      <c r="AB2448" s="2">
        <f t="shared" si="668"/>
        <v>2245.4861940000001</v>
      </c>
      <c r="AC2448" s="4">
        <f t="shared" si="664"/>
        <v>2580.8497180991722</v>
      </c>
      <c r="AD2448" s="4">
        <f t="shared" si="657"/>
        <v>2580.8497180991722</v>
      </c>
      <c r="AE2448" s="4" t="s">
        <v>62</v>
      </c>
      <c r="AG2448" s="4" t="str">
        <f t="shared" si="665"/>
        <v>Weight Captured Separately</v>
      </c>
      <c r="AI2448" t="e">
        <f t="shared" si="660"/>
        <v>#N/A</v>
      </c>
      <c r="AJ2448" t="s">
        <v>81</v>
      </c>
      <c r="AK2448" s="2"/>
      <c r="AL2448" s="2" t="str">
        <f t="shared" si="666"/>
        <v>Freight Included in Commodity Cost</v>
      </c>
      <c r="AM2448" s="4"/>
      <c r="AN2448" t="e">
        <f>VLOOKUP([1]!Tabelle13[[#This Row],[Vlookup this ID for freight costs]],$AL$2:$AL$6811,2,FALSE)</f>
        <v>#REF!</v>
      </c>
      <c r="AO2448">
        <f t="shared" si="667"/>
        <v>16107.056940375034</v>
      </c>
      <c r="AP2448">
        <v>0.04</v>
      </c>
      <c r="AQ2448">
        <v>0.04</v>
      </c>
      <c r="AR2448" s="4">
        <v>12</v>
      </c>
      <c r="AS2448" s="4">
        <v>5</v>
      </c>
      <c r="AT2448" s="4">
        <v>2015</v>
      </c>
      <c r="AU2448" s="4">
        <v>12</v>
      </c>
      <c r="AV2448" s="4">
        <v>5</v>
      </c>
      <c r="AW2448" s="4">
        <v>2015</v>
      </c>
      <c r="AX2448" t="str">
        <f t="shared" si="661"/>
        <v>No Delay</v>
      </c>
      <c r="AY2448">
        <f t="shared" si="662"/>
        <v>0</v>
      </c>
    </row>
    <row r="2449" spans="1:51" x14ac:dyDescent="0.2">
      <c r="A2449" s="3">
        <v>33190</v>
      </c>
      <c r="B2449" s="1" t="s">
        <v>328</v>
      </c>
      <c r="C2449" s="1" t="s">
        <v>150</v>
      </c>
      <c r="D2449" s="1" t="s">
        <v>100</v>
      </c>
      <c r="E2449" s="1" t="s">
        <v>101</v>
      </c>
      <c r="F2449" s="1" t="s">
        <v>101</v>
      </c>
      <c r="G2449" s="13" t="s">
        <v>1932</v>
      </c>
      <c r="H2449" s="12">
        <v>42136</v>
      </c>
      <c r="I2449" s="12" t="s">
        <v>1932</v>
      </c>
      <c r="J2449" s="12">
        <v>42136</v>
      </c>
      <c r="K2449" s="4">
        <v>6509</v>
      </c>
      <c r="L2449" s="1" t="s">
        <v>146</v>
      </c>
      <c r="M2449" s="1" t="s">
        <v>1923</v>
      </c>
      <c r="N2449" s="1" t="s">
        <v>171</v>
      </c>
      <c r="O2449" s="1" t="s">
        <v>93</v>
      </c>
      <c r="P2449">
        <v>60</v>
      </c>
      <c r="Q2449">
        <v>3</v>
      </c>
      <c r="R2449">
        <v>19.82</v>
      </c>
      <c r="S2449">
        <v>6.61</v>
      </c>
      <c r="T2449">
        <v>0.11</v>
      </c>
      <c r="U2449">
        <f t="shared" si="658"/>
        <v>19.830000000000002</v>
      </c>
      <c r="V2449">
        <f t="shared" si="659"/>
        <v>180</v>
      </c>
      <c r="W2449" s="1" t="s">
        <v>155</v>
      </c>
      <c r="X2449" s="1" t="s">
        <v>1236</v>
      </c>
      <c r="Y2449" s="1" t="s">
        <v>156</v>
      </c>
      <c r="Z2449" s="3">
        <v>16635</v>
      </c>
      <c r="AA2449" s="4">
        <f t="shared" si="663"/>
        <v>2245.4861940000001</v>
      </c>
      <c r="AB2449" s="2">
        <f t="shared" si="668"/>
        <v>2245.4861940000001</v>
      </c>
      <c r="AC2449" s="4">
        <f t="shared" si="664"/>
        <v>2580.8497180991722</v>
      </c>
      <c r="AD2449" s="4">
        <f t="shared" si="657"/>
        <v>2580.8497180991722</v>
      </c>
      <c r="AE2449" s="4" t="s">
        <v>62</v>
      </c>
      <c r="AG2449" s="4" t="str">
        <f t="shared" si="665"/>
        <v>Weight Captured Separately</v>
      </c>
      <c r="AI2449" t="e">
        <f t="shared" si="660"/>
        <v>#N/A</v>
      </c>
      <c r="AJ2449" t="s">
        <v>81</v>
      </c>
      <c r="AK2449" s="2"/>
      <c r="AL2449" s="2" t="str">
        <f t="shared" si="666"/>
        <v>Freight Included in Commodity Cost</v>
      </c>
      <c r="AM2449" s="4"/>
      <c r="AN2449" t="e">
        <f>VLOOKUP([1]!Tabelle13[[#This Row],[Vlookup this ID for freight costs]],$AL$2:$AL$6811,2,FALSE)</f>
        <v>#REF!</v>
      </c>
      <c r="AO2449">
        <f t="shared" si="667"/>
        <v>16107.056940375034</v>
      </c>
      <c r="AP2449">
        <v>0.02</v>
      </c>
      <c r="AQ2449">
        <v>0.02</v>
      </c>
      <c r="AR2449" s="4">
        <v>12</v>
      </c>
      <c r="AS2449" s="4">
        <v>5</v>
      </c>
      <c r="AT2449" s="4">
        <v>2015</v>
      </c>
      <c r="AU2449" s="4">
        <v>12</v>
      </c>
      <c r="AV2449" s="4">
        <v>5</v>
      </c>
      <c r="AW2449" s="4">
        <v>2015</v>
      </c>
      <c r="AX2449" t="str">
        <f t="shared" si="661"/>
        <v>No Delay</v>
      </c>
      <c r="AY2449">
        <f t="shared" si="662"/>
        <v>0</v>
      </c>
    </row>
    <row r="2450" spans="1:51" x14ac:dyDescent="0.2">
      <c r="A2450" s="3">
        <v>36411</v>
      </c>
      <c r="B2450" s="1" t="s">
        <v>328</v>
      </c>
      <c r="C2450" s="1" t="s">
        <v>150</v>
      </c>
      <c r="D2450" s="1" t="s">
        <v>100</v>
      </c>
      <c r="E2450" s="1" t="s">
        <v>101</v>
      </c>
      <c r="F2450" s="1" t="s">
        <v>101</v>
      </c>
      <c r="G2450" s="13" t="s">
        <v>1932</v>
      </c>
      <c r="H2450" s="12">
        <v>42136</v>
      </c>
      <c r="I2450" s="12" t="s">
        <v>1932</v>
      </c>
      <c r="J2450" s="12">
        <v>42136</v>
      </c>
      <c r="K2450" s="4">
        <v>6514</v>
      </c>
      <c r="L2450" s="1" t="s">
        <v>146</v>
      </c>
      <c r="M2450" s="1" t="s">
        <v>1923</v>
      </c>
      <c r="N2450" s="1" t="s">
        <v>163</v>
      </c>
      <c r="O2450" s="1" t="s">
        <v>93</v>
      </c>
      <c r="P2450">
        <v>60</v>
      </c>
      <c r="Q2450">
        <v>3</v>
      </c>
      <c r="R2450">
        <v>149.56</v>
      </c>
      <c r="S2450">
        <v>49.85</v>
      </c>
      <c r="T2450">
        <v>0.83</v>
      </c>
      <c r="U2450">
        <f t="shared" si="658"/>
        <v>149.55000000000001</v>
      </c>
      <c r="V2450">
        <f t="shared" si="659"/>
        <v>180</v>
      </c>
      <c r="W2450" s="1" t="s">
        <v>155</v>
      </c>
      <c r="X2450" s="1" t="s">
        <v>1236</v>
      </c>
      <c r="Y2450" s="1" t="s">
        <v>156</v>
      </c>
      <c r="Z2450" s="3">
        <v>16635</v>
      </c>
      <c r="AA2450" s="4">
        <f t="shared" si="663"/>
        <v>2245.4861940000001</v>
      </c>
      <c r="AB2450" s="2">
        <f t="shared" si="668"/>
        <v>2245.4861940000001</v>
      </c>
      <c r="AC2450" s="4">
        <f t="shared" si="664"/>
        <v>2580.8497180991722</v>
      </c>
      <c r="AD2450" s="4">
        <f t="shared" si="657"/>
        <v>2580.8497180991722</v>
      </c>
      <c r="AE2450" s="4" t="s">
        <v>62</v>
      </c>
      <c r="AG2450" s="4" t="str">
        <f t="shared" si="665"/>
        <v>Weight Captured Separately</v>
      </c>
      <c r="AI2450" t="e">
        <f t="shared" si="660"/>
        <v>#N/A</v>
      </c>
      <c r="AJ2450" t="s">
        <v>81</v>
      </c>
      <c r="AK2450" s="2"/>
      <c r="AL2450" s="2" t="str">
        <f t="shared" si="666"/>
        <v>Freight Included in Commodity Cost</v>
      </c>
      <c r="AM2450" s="4"/>
      <c r="AN2450" t="e">
        <f>VLOOKUP([1]!Tabelle13[[#This Row],[Vlookup this ID for freight costs]],$AL$2:$AL$6811,2,FALSE)</f>
        <v>#REF!</v>
      </c>
      <c r="AO2450">
        <f t="shared" si="667"/>
        <v>16107.056940375034</v>
      </c>
      <c r="AP2450">
        <v>0.15</v>
      </c>
      <c r="AQ2450">
        <v>0.15</v>
      </c>
      <c r="AR2450" s="4">
        <v>12</v>
      </c>
      <c r="AS2450" s="4">
        <v>5</v>
      </c>
      <c r="AT2450" s="4">
        <v>2015</v>
      </c>
      <c r="AU2450" s="4">
        <v>12</v>
      </c>
      <c r="AV2450" s="4">
        <v>5</v>
      </c>
      <c r="AW2450" s="4">
        <v>2015</v>
      </c>
      <c r="AX2450" t="str">
        <f t="shared" si="661"/>
        <v>No Delay</v>
      </c>
      <c r="AY2450">
        <f t="shared" si="662"/>
        <v>0</v>
      </c>
    </row>
    <row r="2451" spans="1:51" x14ac:dyDescent="0.2">
      <c r="A2451" s="3">
        <v>45460</v>
      </c>
      <c r="B2451" s="1" t="s">
        <v>328</v>
      </c>
      <c r="C2451" s="1" t="s">
        <v>150</v>
      </c>
      <c r="D2451" s="1" t="s">
        <v>100</v>
      </c>
      <c r="E2451" s="1" t="s">
        <v>101</v>
      </c>
      <c r="F2451" s="1" t="s">
        <v>101</v>
      </c>
      <c r="G2451" s="13" t="s">
        <v>1932</v>
      </c>
      <c r="H2451" s="12">
        <v>42136</v>
      </c>
      <c r="I2451" s="12" t="s">
        <v>1932</v>
      </c>
      <c r="J2451" s="12">
        <v>42136</v>
      </c>
      <c r="K2451" s="4">
        <v>6519</v>
      </c>
      <c r="L2451" s="1" t="s">
        <v>146</v>
      </c>
      <c r="M2451" s="1" t="s">
        <v>1923</v>
      </c>
      <c r="N2451" s="1" t="s">
        <v>275</v>
      </c>
      <c r="O2451" s="1" t="s">
        <v>93</v>
      </c>
      <c r="P2451">
        <v>60</v>
      </c>
      <c r="Q2451">
        <v>3</v>
      </c>
      <c r="R2451">
        <v>64.23</v>
      </c>
      <c r="S2451">
        <v>21.41</v>
      </c>
      <c r="T2451">
        <v>0.36</v>
      </c>
      <c r="U2451">
        <f t="shared" si="658"/>
        <v>64.23</v>
      </c>
      <c r="V2451">
        <f t="shared" si="659"/>
        <v>180</v>
      </c>
      <c r="W2451" s="1" t="s">
        <v>155</v>
      </c>
      <c r="X2451" s="1" t="s">
        <v>1236</v>
      </c>
      <c r="Y2451" s="1" t="s">
        <v>156</v>
      </c>
      <c r="Z2451" s="3">
        <v>16635</v>
      </c>
      <c r="AA2451" s="4">
        <f t="shared" si="663"/>
        <v>2245.4861940000001</v>
      </c>
      <c r="AB2451" s="2">
        <f t="shared" si="668"/>
        <v>2245.4861940000001</v>
      </c>
      <c r="AC2451" s="4">
        <f t="shared" si="664"/>
        <v>2580.8497180991722</v>
      </c>
      <c r="AD2451" s="4">
        <f t="shared" si="657"/>
        <v>2580.8497180991722</v>
      </c>
      <c r="AE2451" s="4" t="s">
        <v>62</v>
      </c>
      <c r="AG2451" s="4" t="str">
        <f t="shared" si="665"/>
        <v>Weight Captured Separately</v>
      </c>
      <c r="AI2451" t="e">
        <f t="shared" si="660"/>
        <v>#N/A</v>
      </c>
      <c r="AJ2451" t="s">
        <v>81</v>
      </c>
      <c r="AK2451" s="2"/>
      <c r="AL2451" s="2" t="str">
        <f t="shared" si="666"/>
        <v>Freight Included in Commodity Cost</v>
      </c>
      <c r="AM2451" s="4"/>
      <c r="AN2451" t="e">
        <f>VLOOKUP([1]!Tabelle13[[#This Row],[Vlookup this ID for freight costs]],$AL$2:$AL$6811,2,FALSE)</f>
        <v>#REF!</v>
      </c>
      <c r="AO2451">
        <f t="shared" si="667"/>
        <v>16107.056940375034</v>
      </c>
      <c r="AP2451">
        <v>7.0000000000000007E-2</v>
      </c>
      <c r="AQ2451">
        <v>7.0000000000000007E-2</v>
      </c>
      <c r="AR2451" s="4">
        <v>12</v>
      </c>
      <c r="AS2451" s="4">
        <v>5</v>
      </c>
      <c r="AT2451" s="4">
        <v>2015</v>
      </c>
      <c r="AU2451" s="4">
        <v>12</v>
      </c>
      <c r="AV2451" s="4">
        <v>5</v>
      </c>
      <c r="AW2451" s="4">
        <v>2015</v>
      </c>
      <c r="AX2451" t="str">
        <f t="shared" si="661"/>
        <v>No Delay</v>
      </c>
      <c r="AY2451">
        <f t="shared" si="662"/>
        <v>0</v>
      </c>
    </row>
    <row r="2452" spans="1:51" x14ac:dyDescent="0.2">
      <c r="A2452" s="3">
        <v>49071</v>
      </c>
      <c r="B2452" s="1" t="s">
        <v>328</v>
      </c>
      <c r="C2452" s="1" t="s">
        <v>150</v>
      </c>
      <c r="D2452" s="1" t="s">
        <v>100</v>
      </c>
      <c r="E2452" s="1" t="s">
        <v>101</v>
      </c>
      <c r="F2452" s="1" t="s">
        <v>101</v>
      </c>
      <c r="G2452" s="13" t="s">
        <v>1932</v>
      </c>
      <c r="H2452" s="12">
        <v>42136</v>
      </c>
      <c r="I2452" s="12" t="s">
        <v>1932</v>
      </c>
      <c r="J2452" s="12">
        <v>42136</v>
      </c>
      <c r="K2452" s="4">
        <v>6521</v>
      </c>
      <c r="L2452" s="1" t="s">
        <v>146</v>
      </c>
      <c r="M2452" s="1" t="s">
        <v>1923</v>
      </c>
      <c r="N2452" s="1" t="s">
        <v>1928</v>
      </c>
      <c r="O2452" s="1" t="s">
        <v>1929</v>
      </c>
      <c r="P2452">
        <v>60</v>
      </c>
      <c r="Q2452">
        <v>3</v>
      </c>
      <c r="R2452">
        <v>47.7</v>
      </c>
      <c r="S2452">
        <v>15.9</v>
      </c>
      <c r="T2452">
        <v>0.26</v>
      </c>
      <c r="U2452">
        <f t="shared" si="658"/>
        <v>47.7</v>
      </c>
      <c r="V2452">
        <f t="shared" si="659"/>
        <v>180</v>
      </c>
      <c r="W2452" s="1" t="s">
        <v>1930</v>
      </c>
      <c r="X2452" s="1" t="s">
        <v>71</v>
      </c>
      <c r="Y2452" s="1" t="s">
        <v>1931</v>
      </c>
      <c r="Z2452" s="3">
        <v>13673</v>
      </c>
      <c r="AA2452" s="4">
        <f t="shared" si="663"/>
        <v>2245.4861940000001</v>
      </c>
      <c r="AB2452" s="2">
        <f t="shared" si="668"/>
        <v>2245.4861940000001</v>
      </c>
      <c r="AC2452" s="4">
        <f t="shared" si="664"/>
        <v>2580.8497180991722</v>
      </c>
      <c r="AD2452" s="4">
        <f t="shared" si="657"/>
        <v>2580.8497180991722</v>
      </c>
      <c r="AE2452" s="4" t="s">
        <v>62</v>
      </c>
      <c r="AG2452" s="4" t="str">
        <f t="shared" si="665"/>
        <v>Weight Captured Separately</v>
      </c>
      <c r="AI2452" t="e">
        <f t="shared" si="660"/>
        <v>#N/A</v>
      </c>
      <c r="AJ2452" t="s">
        <v>81</v>
      </c>
      <c r="AK2452" s="2"/>
      <c r="AL2452" s="2" t="str">
        <f t="shared" si="666"/>
        <v>Freight Included in Commodity Cost</v>
      </c>
      <c r="AM2452" s="4"/>
      <c r="AN2452" t="e">
        <f>VLOOKUP([1]!Tabelle13[[#This Row],[Vlookup this ID for freight costs]],$AL$2:$AL$6811,2,FALSE)</f>
        <v>#REF!</v>
      </c>
      <c r="AO2452">
        <f t="shared" si="667"/>
        <v>16107.056940375034</v>
      </c>
      <c r="AP2452">
        <v>0.05</v>
      </c>
      <c r="AQ2452">
        <v>0.05</v>
      </c>
      <c r="AR2452" s="4">
        <v>12</v>
      </c>
      <c r="AS2452" s="4">
        <v>5</v>
      </c>
      <c r="AT2452" s="4">
        <v>2015</v>
      </c>
      <c r="AU2452" s="4">
        <v>12</v>
      </c>
      <c r="AV2452" s="4">
        <v>5</v>
      </c>
      <c r="AW2452" s="4">
        <v>2015</v>
      </c>
      <c r="AX2452" t="str">
        <f t="shared" si="661"/>
        <v>No Delay</v>
      </c>
      <c r="AY2452">
        <f t="shared" si="662"/>
        <v>0</v>
      </c>
    </row>
    <row r="2453" spans="1:51" x14ac:dyDescent="0.2">
      <c r="A2453" s="3">
        <v>60816</v>
      </c>
      <c r="B2453" s="1" t="s">
        <v>328</v>
      </c>
      <c r="C2453" s="1" t="s">
        <v>150</v>
      </c>
      <c r="D2453" s="1" t="s">
        <v>100</v>
      </c>
      <c r="E2453" s="1" t="s">
        <v>101</v>
      </c>
      <c r="F2453" s="1" t="s">
        <v>101</v>
      </c>
      <c r="G2453" s="13" t="s">
        <v>1932</v>
      </c>
      <c r="H2453" s="12">
        <v>42136</v>
      </c>
      <c r="I2453" s="12" t="s">
        <v>1932</v>
      </c>
      <c r="J2453" s="12">
        <v>42136</v>
      </c>
      <c r="K2453" s="4">
        <v>6527</v>
      </c>
      <c r="L2453" s="1" t="s">
        <v>146</v>
      </c>
      <c r="M2453" s="1" t="s">
        <v>1923</v>
      </c>
      <c r="N2453" s="1" t="s">
        <v>343</v>
      </c>
      <c r="O2453" s="1" t="s">
        <v>344</v>
      </c>
      <c r="P2453">
        <v>60</v>
      </c>
      <c r="Q2453">
        <v>3</v>
      </c>
      <c r="R2453">
        <v>141.38999999999999</v>
      </c>
      <c r="S2453">
        <v>47.13</v>
      </c>
      <c r="T2453">
        <v>0.79</v>
      </c>
      <c r="U2453">
        <f t="shared" si="658"/>
        <v>141.39000000000001</v>
      </c>
      <c r="V2453">
        <f t="shared" si="659"/>
        <v>180</v>
      </c>
      <c r="W2453" s="1" t="s">
        <v>243</v>
      </c>
      <c r="X2453" s="1" t="s">
        <v>244</v>
      </c>
      <c r="Y2453" s="1" t="s">
        <v>244</v>
      </c>
      <c r="Z2453" s="3">
        <v>14311</v>
      </c>
      <c r="AA2453" s="4">
        <f t="shared" si="663"/>
        <v>2245.4861940000001</v>
      </c>
      <c r="AB2453" s="2">
        <f t="shared" si="668"/>
        <v>2245.4861940000001</v>
      </c>
      <c r="AC2453" s="4">
        <f t="shared" si="664"/>
        <v>2580.8497180991722</v>
      </c>
      <c r="AD2453" s="4">
        <f t="shared" si="657"/>
        <v>2580.8497180991722</v>
      </c>
      <c r="AE2453" s="4" t="s">
        <v>62</v>
      </c>
      <c r="AG2453" s="4" t="str">
        <f t="shared" si="665"/>
        <v>Weight Captured Separately</v>
      </c>
      <c r="AI2453" t="e">
        <f t="shared" si="660"/>
        <v>#N/A</v>
      </c>
      <c r="AJ2453" t="s">
        <v>81</v>
      </c>
      <c r="AK2453" s="2"/>
      <c r="AL2453" s="2" t="str">
        <f t="shared" si="666"/>
        <v>Freight Included in Commodity Cost</v>
      </c>
      <c r="AM2453" s="4"/>
      <c r="AN2453" t="e">
        <f>VLOOKUP([1]!Tabelle13[[#This Row],[Vlookup this ID for freight costs]],$AL$2:$AL$6811,2,FALSE)</f>
        <v>#REF!</v>
      </c>
      <c r="AO2453">
        <f t="shared" si="667"/>
        <v>16107.056940375034</v>
      </c>
      <c r="AP2453">
        <v>0.15</v>
      </c>
      <c r="AQ2453">
        <v>0.15</v>
      </c>
      <c r="AR2453" s="4">
        <v>12</v>
      </c>
      <c r="AS2453" s="4">
        <v>5</v>
      </c>
      <c r="AT2453" s="4">
        <v>2015</v>
      </c>
      <c r="AU2453" s="4">
        <v>12</v>
      </c>
      <c r="AV2453" s="4">
        <v>5</v>
      </c>
      <c r="AW2453" s="4">
        <v>2015</v>
      </c>
      <c r="AX2453" t="str">
        <f t="shared" si="661"/>
        <v>No Delay</v>
      </c>
      <c r="AY2453">
        <f t="shared" si="662"/>
        <v>0</v>
      </c>
    </row>
    <row r="2454" spans="1:51" x14ac:dyDescent="0.2">
      <c r="A2454" s="3">
        <v>61274</v>
      </c>
      <c r="B2454" s="1" t="s">
        <v>328</v>
      </c>
      <c r="C2454" s="1" t="s">
        <v>150</v>
      </c>
      <c r="D2454" s="1" t="s">
        <v>100</v>
      </c>
      <c r="E2454" s="1" t="s">
        <v>101</v>
      </c>
      <c r="F2454" s="1" t="s">
        <v>101</v>
      </c>
      <c r="G2454" s="13" t="s">
        <v>1932</v>
      </c>
      <c r="H2454" s="12">
        <v>42136</v>
      </c>
      <c r="I2454" s="12" t="s">
        <v>1932</v>
      </c>
      <c r="J2454" s="12">
        <v>42136</v>
      </c>
      <c r="K2454" s="4">
        <v>6528</v>
      </c>
      <c r="L2454" s="1" t="s">
        <v>146</v>
      </c>
      <c r="M2454" s="1" t="s">
        <v>1923</v>
      </c>
      <c r="N2454" s="1" t="s">
        <v>178</v>
      </c>
      <c r="O2454" s="1" t="s">
        <v>93</v>
      </c>
      <c r="P2454">
        <v>60</v>
      </c>
      <c r="Q2454">
        <v>3</v>
      </c>
      <c r="R2454">
        <v>54.1</v>
      </c>
      <c r="S2454">
        <v>18.03</v>
      </c>
      <c r="T2454">
        <v>0.3</v>
      </c>
      <c r="U2454">
        <f t="shared" si="658"/>
        <v>54.09</v>
      </c>
      <c r="V2454">
        <f t="shared" si="659"/>
        <v>180</v>
      </c>
      <c r="W2454" s="1" t="s">
        <v>155</v>
      </c>
      <c r="X2454" s="1" t="s">
        <v>1236</v>
      </c>
      <c r="Y2454" s="1" t="s">
        <v>156</v>
      </c>
      <c r="Z2454" s="3">
        <v>16635</v>
      </c>
      <c r="AA2454" s="4">
        <f t="shared" si="663"/>
        <v>2245.4861940000001</v>
      </c>
      <c r="AB2454" s="2">
        <f t="shared" si="668"/>
        <v>2245.4861940000001</v>
      </c>
      <c r="AC2454" s="4">
        <f t="shared" si="664"/>
        <v>2580.8497180991722</v>
      </c>
      <c r="AD2454" s="4">
        <f t="shared" si="657"/>
        <v>2580.8497180991722</v>
      </c>
      <c r="AE2454" s="4" t="s">
        <v>62</v>
      </c>
      <c r="AG2454" s="4" t="str">
        <f t="shared" si="665"/>
        <v>Weight Captured Separately</v>
      </c>
      <c r="AI2454" t="e">
        <f t="shared" si="660"/>
        <v>#N/A</v>
      </c>
      <c r="AJ2454" t="s">
        <v>81</v>
      </c>
      <c r="AK2454" s="2"/>
      <c r="AL2454" s="2" t="str">
        <f t="shared" si="666"/>
        <v>Freight Included in Commodity Cost</v>
      </c>
      <c r="AM2454" s="4"/>
      <c r="AN2454" t="e">
        <f>VLOOKUP([1]!Tabelle13[[#This Row],[Vlookup this ID for freight costs]],$AL$2:$AL$6811,2,FALSE)</f>
        <v>#REF!</v>
      </c>
      <c r="AO2454">
        <f t="shared" si="667"/>
        <v>16107.056940375034</v>
      </c>
      <c r="AP2454">
        <v>0.06</v>
      </c>
      <c r="AQ2454">
        <v>0.06</v>
      </c>
      <c r="AR2454" s="4">
        <v>12</v>
      </c>
      <c r="AS2454" s="4">
        <v>5</v>
      </c>
      <c r="AT2454" s="4">
        <v>2015</v>
      </c>
      <c r="AU2454" s="4">
        <v>12</v>
      </c>
      <c r="AV2454" s="4">
        <v>5</v>
      </c>
      <c r="AW2454" s="4">
        <v>2015</v>
      </c>
      <c r="AX2454" t="str">
        <f t="shared" si="661"/>
        <v>No Delay</v>
      </c>
      <c r="AY2454">
        <f t="shared" si="662"/>
        <v>0</v>
      </c>
    </row>
    <row r="2455" spans="1:51" x14ac:dyDescent="0.2">
      <c r="A2455" s="3">
        <v>70329</v>
      </c>
      <c r="B2455" s="1" t="s">
        <v>328</v>
      </c>
      <c r="C2455" s="1" t="s">
        <v>150</v>
      </c>
      <c r="D2455" s="1" t="s">
        <v>100</v>
      </c>
      <c r="E2455" s="1" t="s">
        <v>101</v>
      </c>
      <c r="F2455" s="1" t="s">
        <v>101</v>
      </c>
      <c r="G2455" s="13" t="s">
        <v>1932</v>
      </c>
      <c r="H2455" s="12">
        <v>42136</v>
      </c>
      <c r="I2455" s="12" t="s">
        <v>1932</v>
      </c>
      <c r="J2455" s="12">
        <v>42136</v>
      </c>
      <c r="K2455" s="4">
        <v>6534</v>
      </c>
      <c r="L2455" s="1" t="s">
        <v>146</v>
      </c>
      <c r="M2455" s="1" t="s">
        <v>1923</v>
      </c>
      <c r="N2455" s="1" t="s">
        <v>249</v>
      </c>
      <c r="O2455" s="1" t="s">
        <v>250</v>
      </c>
      <c r="P2455">
        <v>60</v>
      </c>
      <c r="Q2455">
        <v>3</v>
      </c>
      <c r="R2455">
        <v>183.49</v>
      </c>
      <c r="S2455">
        <v>61.16</v>
      </c>
      <c r="T2455">
        <v>1.02</v>
      </c>
      <c r="U2455">
        <f t="shared" si="658"/>
        <v>183.48</v>
      </c>
      <c r="V2455">
        <f t="shared" si="659"/>
        <v>180</v>
      </c>
      <c r="W2455" s="1" t="s">
        <v>251</v>
      </c>
      <c r="X2455" s="1" t="s">
        <v>252</v>
      </c>
      <c r="Y2455" s="1" t="s">
        <v>252</v>
      </c>
      <c r="Z2455" s="3">
        <v>14819</v>
      </c>
      <c r="AA2455" s="4">
        <f t="shared" si="663"/>
        <v>2245.4861940000001</v>
      </c>
      <c r="AB2455" s="2">
        <f t="shared" si="668"/>
        <v>2245.4861940000001</v>
      </c>
      <c r="AC2455" s="4">
        <f t="shared" si="664"/>
        <v>2580.8497180991722</v>
      </c>
      <c r="AD2455" s="4">
        <f t="shared" ref="AD2455:AD2518" si="669">AVERAGEIFS($AA$2:$AA$6811,$L$2:$L$6811,L2455,$V$2:$V$6811,"&gt;="&amp;(V2455-100), $V$2:$V$6811,"&lt;="&amp;(V2455+100),$AA$2:$AA$6811,"&gt;"&amp;1)</f>
        <v>2580.8497180991722</v>
      </c>
      <c r="AE2455" s="4" t="s">
        <v>62</v>
      </c>
      <c r="AG2455" s="4" t="str">
        <f t="shared" si="665"/>
        <v>Weight Captured Separately</v>
      </c>
      <c r="AI2455" t="e">
        <f t="shared" si="660"/>
        <v>#N/A</v>
      </c>
      <c r="AJ2455" t="s">
        <v>81</v>
      </c>
      <c r="AK2455" s="2"/>
      <c r="AL2455" s="2" t="str">
        <f t="shared" si="666"/>
        <v>Freight Included in Commodity Cost</v>
      </c>
      <c r="AM2455" s="4"/>
      <c r="AN2455" t="e">
        <f>VLOOKUP([1]!Tabelle13[[#This Row],[Vlookup this ID for freight costs]],$AL$2:$AL$6811,2,FALSE)</f>
        <v>#REF!</v>
      </c>
      <c r="AO2455">
        <f t="shared" si="667"/>
        <v>16107.056940375034</v>
      </c>
      <c r="AP2455">
        <v>0.19</v>
      </c>
      <c r="AQ2455">
        <v>0.19</v>
      </c>
      <c r="AR2455" s="4">
        <v>12</v>
      </c>
      <c r="AS2455" s="4">
        <v>5</v>
      </c>
      <c r="AT2455" s="4">
        <v>2015</v>
      </c>
      <c r="AU2455" s="4">
        <v>12</v>
      </c>
      <c r="AV2455" s="4">
        <v>5</v>
      </c>
      <c r="AW2455" s="4">
        <v>2015</v>
      </c>
      <c r="AX2455" t="str">
        <f t="shared" si="661"/>
        <v>No Delay</v>
      </c>
      <c r="AY2455">
        <f t="shared" si="662"/>
        <v>0</v>
      </c>
    </row>
    <row r="2456" spans="1:51" x14ac:dyDescent="0.2">
      <c r="A2456" s="3">
        <v>39658</v>
      </c>
      <c r="B2456" s="1" t="s">
        <v>328</v>
      </c>
      <c r="C2456" s="1" t="s">
        <v>150</v>
      </c>
      <c r="D2456" s="1" t="s">
        <v>100</v>
      </c>
      <c r="E2456" s="1" t="s">
        <v>101</v>
      </c>
      <c r="F2456" s="1" t="s">
        <v>101</v>
      </c>
      <c r="G2456" s="13" t="s">
        <v>296</v>
      </c>
      <c r="H2456" s="12">
        <v>42240</v>
      </c>
      <c r="I2456" s="12" t="s">
        <v>296</v>
      </c>
      <c r="J2456" s="12">
        <v>42240</v>
      </c>
      <c r="K2456" s="4">
        <v>6757</v>
      </c>
      <c r="L2456" s="1" t="s">
        <v>146</v>
      </c>
      <c r="M2456" s="1" t="s">
        <v>1923</v>
      </c>
      <c r="N2456" s="1" t="s">
        <v>343</v>
      </c>
      <c r="O2456" s="1" t="s">
        <v>344</v>
      </c>
      <c r="P2456">
        <v>60</v>
      </c>
      <c r="Q2456">
        <v>3</v>
      </c>
      <c r="R2456">
        <v>151.99</v>
      </c>
      <c r="S2456">
        <v>50.66</v>
      </c>
      <c r="T2456">
        <v>0.84</v>
      </c>
      <c r="U2456">
        <f t="shared" si="658"/>
        <v>151.97999999999999</v>
      </c>
      <c r="V2456">
        <f t="shared" si="659"/>
        <v>180</v>
      </c>
      <c r="W2456" s="1" t="s">
        <v>243</v>
      </c>
      <c r="X2456" s="1" t="s">
        <v>244</v>
      </c>
      <c r="Y2456" s="1" t="s">
        <v>244</v>
      </c>
      <c r="Z2456" s="3">
        <v>14311</v>
      </c>
      <c r="AA2456" s="4">
        <f t="shared" si="663"/>
        <v>2245.4861940000001</v>
      </c>
      <c r="AB2456" s="2">
        <f t="shared" si="668"/>
        <v>2245.4861940000001</v>
      </c>
      <c r="AC2456" s="4">
        <f t="shared" si="664"/>
        <v>2580.8497180991722</v>
      </c>
      <c r="AD2456" s="4">
        <f t="shared" si="669"/>
        <v>2580.8497180991722</v>
      </c>
      <c r="AE2456" s="4" t="s">
        <v>62</v>
      </c>
      <c r="AG2456" s="4" t="str">
        <f t="shared" si="665"/>
        <v>Weight Captured Separately</v>
      </c>
      <c r="AI2456" t="e">
        <f t="shared" si="660"/>
        <v>#N/A</v>
      </c>
      <c r="AJ2456" t="s">
        <v>81</v>
      </c>
      <c r="AK2456" s="2"/>
      <c r="AL2456" s="2" t="str">
        <f t="shared" si="666"/>
        <v>Freight Included in Commodity Cost</v>
      </c>
      <c r="AM2456" s="4"/>
      <c r="AN2456" t="e">
        <f>VLOOKUP([1]!Tabelle13[[#This Row],[Vlookup this ID for freight costs]],$AL$2:$AL$6811,2,FALSE)</f>
        <v>#REF!</v>
      </c>
      <c r="AO2456">
        <f t="shared" si="667"/>
        <v>16107.056940375034</v>
      </c>
      <c r="AP2456">
        <v>0.16</v>
      </c>
      <c r="AQ2456">
        <v>0.16</v>
      </c>
      <c r="AR2456" s="4">
        <v>24</v>
      </c>
      <c r="AS2456" s="4">
        <v>8</v>
      </c>
      <c r="AT2456" s="4">
        <v>2015</v>
      </c>
      <c r="AU2456" s="4">
        <v>24</v>
      </c>
      <c r="AV2456" s="4">
        <v>8</v>
      </c>
      <c r="AW2456" s="4">
        <v>2015</v>
      </c>
      <c r="AX2456" t="str">
        <f t="shared" si="661"/>
        <v>No Delay</v>
      </c>
      <c r="AY2456">
        <f t="shared" si="662"/>
        <v>0</v>
      </c>
    </row>
    <row r="2457" spans="1:51" x14ac:dyDescent="0.2">
      <c r="A2457" s="3">
        <v>41279</v>
      </c>
      <c r="B2457" s="1" t="s">
        <v>328</v>
      </c>
      <c r="C2457" s="1" t="s">
        <v>150</v>
      </c>
      <c r="D2457" s="1" t="s">
        <v>100</v>
      </c>
      <c r="E2457" s="1" t="s">
        <v>101</v>
      </c>
      <c r="F2457" s="1" t="s">
        <v>101</v>
      </c>
      <c r="G2457" s="13" t="s">
        <v>296</v>
      </c>
      <c r="H2457" s="12">
        <v>42240</v>
      </c>
      <c r="I2457" s="12" t="s">
        <v>296</v>
      </c>
      <c r="J2457" s="12">
        <v>42240</v>
      </c>
      <c r="K2457" s="4">
        <v>6758</v>
      </c>
      <c r="L2457" s="1" t="s">
        <v>146</v>
      </c>
      <c r="M2457" s="1" t="s">
        <v>1923</v>
      </c>
      <c r="N2457" s="1" t="s">
        <v>1928</v>
      </c>
      <c r="O2457" s="1" t="s">
        <v>1929</v>
      </c>
      <c r="P2457">
        <v>60</v>
      </c>
      <c r="Q2457">
        <v>3</v>
      </c>
      <c r="R2457">
        <v>47.7</v>
      </c>
      <c r="S2457">
        <v>15.9</v>
      </c>
      <c r="T2457">
        <v>0.26</v>
      </c>
      <c r="U2457">
        <f t="shared" si="658"/>
        <v>47.7</v>
      </c>
      <c r="V2457">
        <f t="shared" si="659"/>
        <v>180</v>
      </c>
      <c r="W2457" s="1" t="s">
        <v>1930</v>
      </c>
      <c r="X2457" s="1" t="s">
        <v>71</v>
      </c>
      <c r="Y2457" s="1" t="s">
        <v>1931</v>
      </c>
      <c r="Z2457" s="3">
        <v>13673</v>
      </c>
      <c r="AA2457" s="4">
        <f t="shared" si="663"/>
        <v>2245.4861940000001</v>
      </c>
      <c r="AB2457" s="2">
        <f t="shared" si="668"/>
        <v>2245.4861940000001</v>
      </c>
      <c r="AC2457" s="4">
        <f t="shared" si="664"/>
        <v>2580.8497180991722</v>
      </c>
      <c r="AD2457" s="4">
        <f t="shared" si="669"/>
        <v>2580.8497180991722</v>
      </c>
      <c r="AE2457" s="4" t="s">
        <v>62</v>
      </c>
      <c r="AG2457" s="4" t="str">
        <f t="shared" si="665"/>
        <v>Weight Captured Separately</v>
      </c>
      <c r="AI2457" t="e">
        <f t="shared" si="660"/>
        <v>#N/A</v>
      </c>
      <c r="AJ2457" t="s">
        <v>81</v>
      </c>
      <c r="AK2457" s="2"/>
      <c r="AL2457" s="2" t="str">
        <f t="shared" si="666"/>
        <v>Freight Included in Commodity Cost</v>
      </c>
      <c r="AM2457" s="4"/>
      <c r="AN2457" t="e">
        <f>VLOOKUP([1]!Tabelle13[[#This Row],[Vlookup this ID for freight costs]],$AL$2:$AL$6811,2,FALSE)</f>
        <v>#REF!</v>
      </c>
      <c r="AO2457">
        <f t="shared" si="667"/>
        <v>16107.056940375034</v>
      </c>
      <c r="AP2457">
        <v>0.05</v>
      </c>
      <c r="AQ2457">
        <v>0.05</v>
      </c>
      <c r="AR2457" s="4">
        <v>24</v>
      </c>
      <c r="AS2457" s="4">
        <v>8</v>
      </c>
      <c r="AT2457" s="4">
        <v>2015</v>
      </c>
      <c r="AU2457" s="4">
        <v>24</v>
      </c>
      <c r="AV2457" s="4">
        <v>8</v>
      </c>
      <c r="AW2457" s="4">
        <v>2015</v>
      </c>
      <c r="AX2457" t="str">
        <f t="shared" si="661"/>
        <v>No Delay</v>
      </c>
      <c r="AY2457">
        <f t="shared" si="662"/>
        <v>0</v>
      </c>
    </row>
    <row r="2458" spans="1:51" x14ac:dyDescent="0.2">
      <c r="A2458" s="3">
        <v>66145</v>
      </c>
      <c r="B2458" s="1" t="s">
        <v>328</v>
      </c>
      <c r="C2458" s="1" t="s">
        <v>150</v>
      </c>
      <c r="D2458" s="1" t="s">
        <v>100</v>
      </c>
      <c r="E2458" s="1" t="s">
        <v>101</v>
      </c>
      <c r="F2458" s="1" t="s">
        <v>101</v>
      </c>
      <c r="G2458" s="13" t="s">
        <v>296</v>
      </c>
      <c r="H2458" s="12">
        <v>42240</v>
      </c>
      <c r="I2458" s="12" t="s">
        <v>296</v>
      </c>
      <c r="J2458" s="12">
        <v>42240</v>
      </c>
      <c r="K2458" s="4">
        <v>6779</v>
      </c>
      <c r="L2458" s="1" t="s">
        <v>146</v>
      </c>
      <c r="M2458" s="1" t="s">
        <v>1923</v>
      </c>
      <c r="N2458" s="1" t="s">
        <v>249</v>
      </c>
      <c r="O2458" s="1" t="s">
        <v>250</v>
      </c>
      <c r="P2458">
        <v>60</v>
      </c>
      <c r="Q2458">
        <v>3</v>
      </c>
      <c r="R2458">
        <v>197.26</v>
      </c>
      <c r="S2458">
        <v>65.75</v>
      </c>
      <c r="T2458">
        <v>1.1000000000000001</v>
      </c>
      <c r="U2458">
        <f t="shared" si="658"/>
        <v>197.25</v>
      </c>
      <c r="V2458">
        <f t="shared" si="659"/>
        <v>180</v>
      </c>
      <c r="W2458" s="1" t="s">
        <v>251</v>
      </c>
      <c r="X2458" s="1" t="s">
        <v>252</v>
      </c>
      <c r="Y2458" s="1" t="s">
        <v>252</v>
      </c>
      <c r="Z2458" s="3">
        <v>14819</v>
      </c>
      <c r="AA2458" s="4">
        <f t="shared" si="663"/>
        <v>2245.4861940000001</v>
      </c>
      <c r="AB2458" s="2">
        <f t="shared" si="668"/>
        <v>2245.4861940000001</v>
      </c>
      <c r="AC2458" s="4">
        <f t="shared" si="664"/>
        <v>2580.8497180991722</v>
      </c>
      <c r="AD2458" s="4">
        <f t="shared" si="669"/>
        <v>2580.8497180991722</v>
      </c>
      <c r="AE2458" s="4" t="s">
        <v>62</v>
      </c>
      <c r="AG2458" s="4" t="str">
        <f t="shared" si="665"/>
        <v>Weight Captured Separately</v>
      </c>
      <c r="AI2458" t="e">
        <f t="shared" si="660"/>
        <v>#N/A</v>
      </c>
      <c r="AJ2458" t="s">
        <v>81</v>
      </c>
      <c r="AK2458" s="2"/>
      <c r="AL2458" s="2" t="str">
        <f t="shared" si="666"/>
        <v>Freight Included in Commodity Cost</v>
      </c>
      <c r="AM2458" s="4"/>
      <c r="AN2458" t="e">
        <f>VLOOKUP([1]!Tabelle13[[#This Row],[Vlookup this ID for freight costs]],$AL$2:$AL$6811,2,FALSE)</f>
        <v>#REF!</v>
      </c>
      <c r="AO2458">
        <f t="shared" si="667"/>
        <v>16107.056940375034</v>
      </c>
      <c r="AP2458">
        <v>0.2</v>
      </c>
      <c r="AQ2458">
        <v>0.2</v>
      </c>
      <c r="AR2458" s="4">
        <v>24</v>
      </c>
      <c r="AS2458" s="4">
        <v>8</v>
      </c>
      <c r="AT2458" s="4">
        <v>2015</v>
      </c>
      <c r="AU2458" s="4">
        <v>24</v>
      </c>
      <c r="AV2458" s="4">
        <v>8</v>
      </c>
      <c r="AW2458" s="4">
        <v>2015</v>
      </c>
      <c r="AX2458" t="str">
        <f t="shared" si="661"/>
        <v>No Delay</v>
      </c>
      <c r="AY2458">
        <f t="shared" si="662"/>
        <v>0</v>
      </c>
    </row>
    <row r="2459" spans="1:51" x14ac:dyDescent="0.2">
      <c r="A2459" s="3">
        <v>43918</v>
      </c>
      <c r="B2459" s="1" t="s">
        <v>328</v>
      </c>
      <c r="C2459" s="1" t="s">
        <v>150</v>
      </c>
      <c r="D2459" s="1" t="s">
        <v>100</v>
      </c>
      <c r="E2459" s="1" t="s">
        <v>101</v>
      </c>
      <c r="F2459" s="1" t="s">
        <v>101</v>
      </c>
      <c r="G2459" s="13" t="s">
        <v>1959</v>
      </c>
      <c r="H2459" s="12">
        <v>42054</v>
      </c>
      <c r="I2459" s="12" t="s">
        <v>1959</v>
      </c>
      <c r="J2459" s="12">
        <v>42054</v>
      </c>
      <c r="K2459" s="4">
        <v>6317</v>
      </c>
      <c r="L2459" s="1" t="s">
        <v>146</v>
      </c>
      <c r="M2459" s="1" t="s">
        <v>1923</v>
      </c>
      <c r="N2459" s="1" t="s">
        <v>218</v>
      </c>
      <c r="O2459" s="1" t="s">
        <v>93</v>
      </c>
      <c r="P2459">
        <v>90</v>
      </c>
      <c r="Q2459">
        <v>3</v>
      </c>
      <c r="R2459">
        <v>70.760000000000005</v>
      </c>
      <c r="S2459">
        <v>23.59</v>
      </c>
      <c r="T2459">
        <v>0.26</v>
      </c>
      <c r="U2459">
        <f t="shared" si="658"/>
        <v>70.77</v>
      </c>
      <c r="V2459">
        <f t="shared" si="659"/>
        <v>270</v>
      </c>
      <c r="W2459" s="1" t="s">
        <v>155</v>
      </c>
      <c r="X2459" s="1" t="s">
        <v>1236</v>
      </c>
      <c r="Y2459" s="1" t="s">
        <v>156</v>
      </c>
      <c r="Z2459" s="3">
        <v>16635</v>
      </c>
      <c r="AA2459" s="4">
        <f t="shared" si="663"/>
        <v>2245.4861940000001</v>
      </c>
      <c r="AB2459" s="2">
        <f t="shared" si="668"/>
        <v>2245.4861940000001</v>
      </c>
      <c r="AC2459" s="4">
        <f t="shared" si="664"/>
        <v>2392.7706446991847</v>
      </c>
      <c r="AD2459" s="4">
        <f t="shared" si="669"/>
        <v>2392.7706446991847</v>
      </c>
      <c r="AE2459" s="4" t="s">
        <v>62</v>
      </c>
      <c r="AG2459" s="4" t="str">
        <f t="shared" si="665"/>
        <v>Weight Captured Separately</v>
      </c>
      <c r="AI2459" t="e">
        <f t="shared" si="660"/>
        <v>#N/A</v>
      </c>
      <c r="AJ2459" t="s">
        <v>81</v>
      </c>
      <c r="AK2459" s="2"/>
      <c r="AL2459" s="2" t="str">
        <f t="shared" si="666"/>
        <v>Freight Included in Commodity Cost</v>
      </c>
      <c r="AM2459" s="4"/>
      <c r="AN2459" t="e">
        <f>VLOOKUP([1]!Tabelle13[[#This Row],[Vlookup this ID for freight costs]],$AL$2:$AL$6811,2,FALSE)</f>
        <v>#REF!</v>
      </c>
      <c r="AO2459">
        <f t="shared" si="667"/>
        <v>14933.067364212313</v>
      </c>
      <c r="AP2459">
        <v>7.0000000000000007E-2</v>
      </c>
      <c r="AQ2459">
        <v>7.0000000000000007E-2</v>
      </c>
      <c r="AR2459" s="4">
        <v>19</v>
      </c>
      <c r="AS2459" s="4">
        <v>2</v>
      </c>
      <c r="AT2459" s="4">
        <v>2015</v>
      </c>
      <c r="AU2459" s="4">
        <v>19</v>
      </c>
      <c r="AV2459" s="4">
        <v>2</v>
      </c>
      <c r="AW2459" s="4">
        <v>2015</v>
      </c>
      <c r="AX2459" t="str">
        <f t="shared" si="661"/>
        <v>No Delay</v>
      </c>
      <c r="AY2459">
        <f t="shared" si="662"/>
        <v>0</v>
      </c>
    </row>
    <row r="2460" spans="1:51" x14ac:dyDescent="0.2">
      <c r="A2460" s="3">
        <v>74694</v>
      </c>
      <c r="B2460" s="1" t="s">
        <v>328</v>
      </c>
      <c r="C2460" s="1" t="s">
        <v>150</v>
      </c>
      <c r="D2460" s="1" t="s">
        <v>100</v>
      </c>
      <c r="E2460" s="1" t="s">
        <v>101</v>
      </c>
      <c r="F2460" s="1" t="s">
        <v>101</v>
      </c>
      <c r="G2460" s="13" t="s">
        <v>1926</v>
      </c>
      <c r="H2460" s="12">
        <v>42072</v>
      </c>
      <c r="I2460" s="12" t="s">
        <v>1926</v>
      </c>
      <c r="J2460" s="12">
        <v>42072</v>
      </c>
      <c r="K2460" s="4">
        <v>6367</v>
      </c>
      <c r="L2460" s="1" t="s">
        <v>146</v>
      </c>
      <c r="M2460" s="1" t="s">
        <v>1923</v>
      </c>
      <c r="N2460" s="1" t="s">
        <v>218</v>
      </c>
      <c r="O2460" s="1" t="s">
        <v>93</v>
      </c>
      <c r="P2460">
        <v>90</v>
      </c>
      <c r="Q2460">
        <v>3</v>
      </c>
      <c r="R2460">
        <v>51.12</v>
      </c>
      <c r="S2460">
        <v>17.04</v>
      </c>
      <c r="T2460">
        <v>0.19</v>
      </c>
      <c r="U2460">
        <f t="shared" si="658"/>
        <v>51.12</v>
      </c>
      <c r="V2460">
        <f t="shared" si="659"/>
        <v>270</v>
      </c>
      <c r="W2460" s="1" t="s">
        <v>155</v>
      </c>
      <c r="X2460" s="1" t="s">
        <v>1236</v>
      </c>
      <c r="Y2460" s="1" t="s">
        <v>156</v>
      </c>
      <c r="Z2460" s="3">
        <v>16635</v>
      </c>
      <c r="AA2460" s="4">
        <f t="shared" si="663"/>
        <v>2245.4861940000001</v>
      </c>
      <c r="AB2460" s="2">
        <f t="shared" si="668"/>
        <v>2245.4861940000001</v>
      </c>
      <c r="AC2460" s="4">
        <f t="shared" si="664"/>
        <v>2392.7706446991847</v>
      </c>
      <c r="AD2460" s="4">
        <f t="shared" si="669"/>
        <v>2392.7706446991847</v>
      </c>
      <c r="AE2460" s="4" t="s">
        <v>62</v>
      </c>
      <c r="AG2460" s="4" t="str">
        <f t="shared" si="665"/>
        <v>Weight Captured Separately</v>
      </c>
      <c r="AI2460" t="e">
        <f t="shared" si="660"/>
        <v>#N/A</v>
      </c>
      <c r="AJ2460" t="s">
        <v>81</v>
      </c>
      <c r="AK2460" s="2"/>
      <c r="AL2460" s="2" t="str">
        <f t="shared" si="666"/>
        <v>Freight Included in Commodity Cost</v>
      </c>
      <c r="AM2460" s="4"/>
      <c r="AN2460" t="e">
        <f>VLOOKUP([1]!Tabelle13[[#This Row],[Vlookup this ID for freight costs]],$AL$2:$AL$6811,2,FALSE)</f>
        <v>#REF!</v>
      </c>
      <c r="AO2460">
        <f t="shared" si="667"/>
        <v>14933.067364212313</v>
      </c>
      <c r="AP2460">
        <v>0.05</v>
      </c>
      <c r="AQ2460">
        <v>0.05</v>
      </c>
      <c r="AR2460" s="4">
        <v>9</v>
      </c>
      <c r="AS2460" s="4">
        <v>4</v>
      </c>
      <c r="AT2460" s="4">
        <v>2015</v>
      </c>
      <c r="AU2460" s="4">
        <v>9</v>
      </c>
      <c r="AV2460" s="4">
        <v>4</v>
      </c>
      <c r="AW2460" s="4">
        <v>2015</v>
      </c>
      <c r="AX2460" t="str">
        <f t="shared" si="661"/>
        <v>No Delay</v>
      </c>
      <c r="AY2460">
        <f t="shared" si="662"/>
        <v>0</v>
      </c>
    </row>
    <row r="2461" spans="1:51" x14ac:dyDescent="0.2">
      <c r="A2461" s="3">
        <v>71606</v>
      </c>
      <c r="B2461" s="1" t="s">
        <v>328</v>
      </c>
      <c r="C2461" s="1" t="s">
        <v>150</v>
      </c>
      <c r="D2461" s="1" t="s">
        <v>100</v>
      </c>
      <c r="E2461" s="1" t="s">
        <v>101</v>
      </c>
      <c r="F2461" s="1" t="s">
        <v>101</v>
      </c>
      <c r="G2461" s="13" t="s">
        <v>1932</v>
      </c>
      <c r="H2461" s="12">
        <v>42136</v>
      </c>
      <c r="I2461" s="12" t="s">
        <v>1932</v>
      </c>
      <c r="J2461" s="12">
        <v>42136</v>
      </c>
      <c r="K2461" s="4">
        <v>6536</v>
      </c>
      <c r="L2461" s="1" t="s">
        <v>146</v>
      </c>
      <c r="M2461" s="1" t="s">
        <v>1923</v>
      </c>
      <c r="N2461" s="1" t="s">
        <v>218</v>
      </c>
      <c r="O2461" s="1" t="s">
        <v>93</v>
      </c>
      <c r="P2461">
        <v>90</v>
      </c>
      <c r="Q2461">
        <v>3</v>
      </c>
      <c r="R2461">
        <v>51.13</v>
      </c>
      <c r="S2461">
        <v>17.04</v>
      </c>
      <c r="T2461">
        <v>0.19</v>
      </c>
      <c r="U2461">
        <f t="shared" si="658"/>
        <v>51.12</v>
      </c>
      <c r="V2461">
        <f t="shared" si="659"/>
        <v>270</v>
      </c>
      <c r="W2461" s="1" t="s">
        <v>155</v>
      </c>
      <c r="X2461" s="1" t="s">
        <v>1236</v>
      </c>
      <c r="Y2461" s="1" t="s">
        <v>156</v>
      </c>
      <c r="Z2461" s="3">
        <v>16635</v>
      </c>
      <c r="AA2461" s="4">
        <f t="shared" si="663"/>
        <v>2245.4861940000001</v>
      </c>
      <c r="AB2461" s="2">
        <f t="shared" si="668"/>
        <v>2245.4861940000001</v>
      </c>
      <c r="AC2461" s="4">
        <f t="shared" si="664"/>
        <v>2392.7706446991847</v>
      </c>
      <c r="AD2461" s="4">
        <f t="shared" si="669"/>
        <v>2392.7706446991847</v>
      </c>
      <c r="AE2461" s="4" t="s">
        <v>62</v>
      </c>
      <c r="AG2461" s="4" t="str">
        <f t="shared" si="665"/>
        <v>Weight Captured Separately</v>
      </c>
      <c r="AI2461" t="e">
        <f t="shared" si="660"/>
        <v>#N/A</v>
      </c>
      <c r="AJ2461" t="s">
        <v>81</v>
      </c>
      <c r="AK2461" s="2"/>
      <c r="AL2461" s="2" t="str">
        <f t="shared" si="666"/>
        <v>Freight Included in Commodity Cost</v>
      </c>
      <c r="AM2461" s="4"/>
      <c r="AN2461" t="e">
        <f>VLOOKUP([1]!Tabelle13[[#This Row],[Vlookup this ID for freight costs]],$AL$2:$AL$6811,2,FALSE)</f>
        <v>#REF!</v>
      </c>
      <c r="AO2461">
        <f t="shared" si="667"/>
        <v>14933.067364212313</v>
      </c>
      <c r="AP2461">
        <v>0.05</v>
      </c>
      <c r="AQ2461">
        <v>0.05</v>
      </c>
      <c r="AR2461" s="4">
        <v>12</v>
      </c>
      <c r="AS2461" s="4">
        <v>5</v>
      </c>
      <c r="AT2461" s="4">
        <v>2015</v>
      </c>
      <c r="AU2461" s="4">
        <v>12</v>
      </c>
      <c r="AV2461" s="4">
        <v>5</v>
      </c>
      <c r="AW2461" s="4">
        <v>2015</v>
      </c>
      <c r="AX2461" t="str">
        <f t="shared" si="661"/>
        <v>No Delay</v>
      </c>
      <c r="AY2461">
        <f t="shared" si="662"/>
        <v>0</v>
      </c>
    </row>
    <row r="2462" spans="1:51" x14ac:dyDescent="0.2">
      <c r="A2462" s="3">
        <v>62988</v>
      </c>
      <c r="B2462" s="1" t="s">
        <v>328</v>
      </c>
      <c r="C2462" s="1" t="s">
        <v>150</v>
      </c>
      <c r="D2462" s="1" t="s">
        <v>100</v>
      </c>
      <c r="E2462" s="1" t="s">
        <v>101</v>
      </c>
      <c r="F2462" s="1" t="s">
        <v>101</v>
      </c>
      <c r="G2462" s="13" t="s">
        <v>1959</v>
      </c>
      <c r="H2462" s="12">
        <v>42054</v>
      </c>
      <c r="I2462" s="12" t="s">
        <v>1959</v>
      </c>
      <c r="J2462" s="12">
        <v>42054</v>
      </c>
      <c r="K2462" s="4">
        <v>6322</v>
      </c>
      <c r="L2462" s="1" t="s">
        <v>146</v>
      </c>
      <c r="M2462" s="1" t="s">
        <v>1923</v>
      </c>
      <c r="N2462" s="1" t="s">
        <v>241</v>
      </c>
      <c r="O2462" s="1" t="s">
        <v>242</v>
      </c>
      <c r="P2462">
        <v>120</v>
      </c>
      <c r="Q2462">
        <v>3</v>
      </c>
      <c r="R2462">
        <v>106.26</v>
      </c>
      <c r="S2462">
        <v>35.42</v>
      </c>
      <c r="T2462">
        <v>0.3</v>
      </c>
      <c r="U2462">
        <f t="shared" si="658"/>
        <v>106.26</v>
      </c>
      <c r="V2462">
        <f t="shared" si="659"/>
        <v>360</v>
      </c>
      <c r="W2462" s="1" t="s">
        <v>243</v>
      </c>
      <c r="X2462" s="1" t="s">
        <v>244</v>
      </c>
      <c r="Y2462" s="1" t="s">
        <v>244</v>
      </c>
      <c r="Z2462" s="3">
        <v>14311</v>
      </c>
      <c r="AA2462" s="4">
        <f t="shared" si="663"/>
        <v>2245.4861940000001</v>
      </c>
      <c r="AB2462" s="2">
        <f t="shared" si="668"/>
        <v>2245.4861940000001</v>
      </c>
      <c r="AC2462" s="4">
        <f t="shared" si="664"/>
        <v>2810.442103891894</v>
      </c>
      <c r="AD2462" s="4">
        <f t="shared" si="669"/>
        <v>2810.442103891894</v>
      </c>
      <c r="AE2462" s="4" t="s">
        <v>62</v>
      </c>
      <c r="AG2462" s="4" t="str">
        <f t="shared" si="665"/>
        <v>Weight Captured Separately</v>
      </c>
      <c r="AI2462" t="e">
        <f t="shared" si="660"/>
        <v>#N/A</v>
      </c>
      <c r="AJ2462" t="s">
        <v>81</v>
      </c>
      <c r="AK2462" s="2"/>
      <c r="AL2462" s="2" t="str">
        <f t="shared" si="666"/>
        <v>Freight Included in Commodity Cost</v>
      </c>
      <c r="AM2462" s="4"/>
      <c r="AN2462" t="e">
        <f>VLOOKUP([1]!Tabelle13[[#This Row],[Vlookup this ID for freight costs]],$AL$2:$AL$6811,2,FALSE)</f>
        <v>#REF!</v>
      </c>
      <c r="AO2462">
        <f t="shared" si="667"/>
        <v>17540.172612493203</v>
      </c>
      <c r="AP2462">
        <v>0.11</v>
      </c>
      <c r="AQ2462">
        <v>0.11</v>
      </c>
      <c r="AR2462" s="4">
        <v>19</v>
      </c>
      <c r="AS2462" s="4">
        <v>2</v>
      </c>
      <c r="AT2462" s="4">
        <v>2015</v>
      </c>
      <c r="AU2462" s="4">
        <v>19</v>
      </c>
      <c r="AV2462" s="4">
        <v>2</v>
      </c>
      <c r="AW2462" s="4">
        <v>2015</v>
      </c>
      <c r="AX2462" t="str">
        <f t="shared" si="661"/>
        <v>No Delay</v>
      </c>
      <c r="AY2462">
        <f t="shared" si="662"/>
        <v>0</v>
      </c>
    </row>
    <row r="2463" spans="1:51" x14ac:dyDescent="0.2">
      <c r="A2463" s="3">
        <v>73287</v>
      </c>
      <c r="B2463" s="1" t="s">
        <v>328</v>
      </c>
      <c r="C2463" s="1" t="s">
        <v>150</v>
      </c>
      <c r="D2463" s="1" t="s">
        <v>100</v>
      </c>
      <c r="E2463" s="1" t="s">
        <v>101</v>
      </c>
      <c r="F2463" s="1" t="s">
        <v>101</v>
      </c>
      <c r="G2463" s="13" t="s">
        <v>1959</v>
      </c>
      <c r="H2463" s="12">
        <v>42054</v>
      </c>
      <c r="I2463" s="12" t="s">
        <v>1959</v>
      </c>
      <c r="J2463" s="12">
        <v>42054</v>
      </c>
      <c r="K2463" s="4">
        <v>6326</v>
      </c>
      <c r="L2463" s="1" t="s">
        <v>146</v>
      </c>
      <c r="M2463" s="1" t="s">
        <v>1923</v>
      </c>
      <c r="N2463" s="1" t="s">
        <v>352</v>
      </c>
      <c r="O2463" s="1" t="s">
        <v>344</v>
      </c>
      <c r="P2463">
        <v>120</v>
      </c>
      <c r="Q2463">
        <v>3</v>
      </c>
      <c r="R2463">
        <v>209.13</v>
      </c>
      <c r="S2463">
        <v>69.709999999999994</v>
      </c>
      <c r="T2463">
        <v>0.57999999999999996</v>
      </c>
      <c r="U2463">
        <f t="shared" si="658"/>
        <v>209.13</v>
      </c>
      <c r="V2463">
        <f t="shared" si="659"/>
        <v>360</v>
      </c>
      <c r="W2463" s="1" t="s">
        <v>243</v>
      </c>
      <c r="X2463" s="1" t="s">
        <v>244</v>
      </c>
      <c r="Y2463" s="1" t="s">
        <v>244</v>
      </c>
      <c r="Z2463" s="3">
        <v>14311</v>
      </c>
      <c r="AA2463" s="4">
        <f t="shared" si="663"/>
        <v>2245.4861940000001</v>
      </c>
      <c r="AB2463" s="2">
        <f t="shared" si="668"/>
        <v>2245.4861940000001</v>
      </c>
      <c r="AC2463" s="4">
        <f t="shared" si="664"/>
        <v>2810.442103891894</v>
      </c>
      <c r="AD2463" s="4">
        <f t="shared" si="669"/>
        <v>2810.442103891894</v>
      </c>
      <c r="AE2463" s="4" t="s">
        <v>62</v>
      </c>
      <c r="AG2463" s="4" t="str">
        <f t="shared" si="665"/>
        <v>Weight Captured Separately</v>
      </c>
      <c r="AI2463" t="e">
        <f t="shared" si="660"/>
        <v>#N/A</v>
      </c>
      <c r="AJ2463" t="s">
        <v>81</v>
      </c>
      <c r="AK2463" s="2"/>
      <c r="AL2463" s="2" t="str">
        <f t="shared" si="666"/>
        <v>Freight Included in Commodity Cost</v>
      </c>
      <c r="AM2463" s="4"/>
      <c r="AN2463" t="e">
        <f>VLOOKUP([1]!Tabelle13[[#This Row],[Vlookup this ID for freight costs]],$AL$2:$AL$6811,2,FALSE)</f>
        <v>#REF!</v>
      </c>
      <c r="AO2463">
        <f t="shared" si="667"/>
        <v>17540.172612493203</v>
      </c>
      <c r="AP2463">
        <v>0.21</v>
      </c>
      <c r="AQ2463">
        <v>0.21</v>
      </c>
      <c r="AR2463" s="4">
        <v>19</v>
      </c>
      <c r="AS2463" s="4">
        <v>2</v>
      </c>
      <c r="AT2463" s="4">
        <v>2015</v>
      </c>
      <c r="AU2463" s="4">
        <v>19</v>
      </c>
      <c r="AV2463" s="4">
        <v>2</v>
      </c>
      <c r="AW2463" s="4">
        <v>2015</v>
      </c>
      <c r="AX2463" t="str">
        <f t="shared" si="661"/>
        <v>No Delay</v>
      </c>
      <c r="AY2463">
        <f t="shared" si="662"/>
        <v>0</v>
      </c>
    </row>
    <row r="2464" spans="1:51" x14ac:dyDescent="0.2">
      <c r="A2464" s="3">
        <v>24581</v>
      </c>
      <c r="B2464" s="1" t="s">
        <v>328</v>
      </c>
      <c r="C2464" s="1" t="s">
        <v>150</v>
      </c>
      <c r="D2464" s="1" t="s">
        <v>100</v>
      </c>
      <c r="E2464" s="1" t="s">
        <v>101</v>
      </c>
      <c r="F2464" s="1" t="s">
        <v>101</v>
      </c>
      <c r="G2464" s="13" t="s">
        <v>1932</v>
      </c>
      <c r="H2464" s="12">
        <v>42136</v>
      </c>
      <c r="I2464" s="12" t="s">
        <v>1932</v>
      </c>
      <c r="J2464" s="12">
        <v>42136</v>
      </c>
      <c r="K2464" s="4">
        <v>6506</v>
      </c>
      <c r="L2464" s="1" t="s">
        <v>146</v>
      </c>
      <c r="M2464" s="1" t="s">
        <v>1923</v>
      </c>
      <c r="N2464" s="1" t="s">
        <v>241</v>
      </c>
      <c r="O2464" s="1" t="s">
        <v>242</v>
      </c>
      <c r="P2464">
        <v>120</v>
      </c>
      <c r="Q2464">
        <v>3</v>
      </c>
      <c r="R2464">
        <v>76.78</v>
      </c>
      <c r="S2464">
        <v>25.59</v>
      </c>
      <c r="T2464">
        <v>0.21</v>
      </c>
      <c r="U2464">
        <f t="shared" si="658"/>
        <v>76.77</v>
      </c>
      <c r="V2464">
        <f t="shared" si="659"/>
        <v>360</v>
      </c>
      <c r="W2464" s="1" t="s">
        <v>243</v>
      </c>
      <c r="X2464" s="1" t="s">
        <v>244</v>
      </c>
      <c r="Y2464" s="1" t="s">
        <v>244</v>
      </c>
      <c r="Z2464" s="3">
        <v>14311</v>
      </c>
      <c r="AA2464" s="4">
        <f t="shared" si="663"/>
        <v>2245.4861940000001</v>
      </c>
      <c r="AB2464" s="2">
        <f t="shared" si="668"/>
        <v>2245.4861940000001</v>
      </c>
      <c r="AC2464" s="4">
        <f t="shared" si="664"/>
        <v>2810.442103891894</v>
      </c>
      <c r="AD2464" s="4">
        <f t="shared" si="669"/>
        <v>2810.442103891894</v>
      </c>
      <c r="AE2464" s="4" t="s">
        <v>62</v>
      </c>
      <c r="AG2464" s="4" t="str">
        <f t="shared" si="665"/>
        <v>Weight Captured Separately</v>
      </c>
      <c r="AI2464" t="e">
        <f t="shared" si="660"/>
        <v>#N/A</v>
      </c>
      <c r="AJ2464" t="s">
        <v>81</v>
      </c>
      <c r="AK2464" s="2"/>
      <c r="AL2464" s="2" t="str">
        <f t="shared" si="666"/>
        <v>Freight Included in Commodity Cost</v>
      </c>
      <c r="AM2464" s="4"/>
      <c r="AN2464" t="e">
        <f>VLOOKUP([1]!Tabelle13[[#This Row],[Vlookup this ID for freight costs]],$AL$2:$AL$6811,2,FALSE)</f>
        <v>#REF!</v>
      </c>
      <c r="AO2464">
        <f t="shared" si="667"/>
        <v>17540.172612493203</v>
      </c>
      <c r="AP2464">
        <v>0.08</v>
      </c>
      <c r="AQ2464">
        <v>0.08</v>
      </c>
      <c r="AR2464" s="4">
        <v>12</v>
      </c>
      <c r="AS2464" s="4">
        <v>5</v>
      </c>
      <c r="AT2464" s="4">
        <v>2015</v>
      </c>
      <c r="AU2464" s="4">
        <v>12</v>
      </c>
      <c r="AV2464" s="4">
        <v>5</v>
      </c>
      <c r="AW2464" s="4">
        <v>2015</v>
      </c>
      <c r="AX2464" t="str">
        <f t="shared" si="661"/>
        <v>No Delay</v>
      </c>
      <c r="AY2464">
        <f t="shared" si="662"/>
        <v>0</v>
      </c>
    </row>
    <row r="2465" spans="1:51" x14ac:dyDescent="0.2">
      <c r="A2465" s="3">
        <v>40379</v>
      </c>
      <c r="B2465" s="1" t="s">
        <v>328</v>
      </c>
      <c r="C2465" s="1" t="s">
        <v>150</v>
      </c>
      <c r="D2465" s="1" t="s">
        <v>100</v>
      </c>
      <c r="E2465" s="1" t="s">
        <v>101</v>
      </c>
      <c r="F2465" s="1" t="s">
        <v>101</v>
      </c>
      <c r="G2465" s="13" t="s">
        <v>1959</v>
      </c>
      <c r="H2465" s="12">
        <v>42054</v>
      </c>
      <c r="I2465" s="12" t="s">
        <v>1959</v>
      </c>
      <c r="J2465" s="12">
        <v>42054</v>
      </c>
      <c r="K2465" s="4">
        <v>6315</v>
      </c>
      <c r="L2465" s="1" t="s">
        <v>146</v>
      </c>
      <c r="M2465" s="1" t="s">
        <v>1923</v>
      </c>
      <c r="N2465" s="1" t="s">
        <v>648</v>
      </c>
      <c r="O2465" s="1" t="s">
        <v>93</v>
      </c>
      <c r="P2465">
        <v>240</v>
      </c>
      <c r="Q2465">
        <v>3</v>
      </c>
      <c r="R2465">
        <v>73.53</v>
      </c>
      <c r="S2465">
        <v>24.51</v>
      </c>
      <c r="T2465">
        <v>0.1</v>
      </c>
      <c r="U2465">
        <f t="shared" si="658"/>
        <v>73.53</v>
      </c>
      <c r="V2465">
        <f t="shared" si="659"/>
        <v>720</v>
      </c>
      <c r="W2465" s="1" t="s">
        <v>155</v>
      </c>
      <c r="X2465" s="1" t="s">
        <v>1236</v>
      </c>
      <c r="Y2465" s="1" t="s">
        <v>156</v>
      </c>
      <c r="Z2465" s="3">
        <v>16635</v>
      </c>
      <c r="AA2465" s="4">
        <f t="shared" si="663"/>
        <v>2245.4861940000001</v>
      </c>
      <c r="AB2465" s="2">
        <f t="shared" si="668"/>
        <v>2245.4861940000001</v>
      </c>
      <c r="AC2465" s="4">
        <f t="shared" si="664"/>
        <v>2134.4783208387103</v>
      </c>
      <c r="AD2465" s="4">
        <f t="shared" si="669"/>
        <v>2134.4783208387103</v>
      </c>
      <c r="AE2465" s="4" t="s">
        <v>62</v>
      </c>
      <c r="AG2465" s="4" t="str">
        <f t="shared" si="665"/>
        <v>Weight Captured Separately</v>
      </c>
      <c r="AI2465" t="e">
        <f t="shared" si="660"/>
        <v>#N/A</v>
      </c>
      <c r="AJ2465" t="s">
        <v>81</v>
      </c>
      <c r="AK2465" s="2"/>
      <c r="AL2465" s="2" t="str">
        <f t="shared" si="666"/>
        <v>Freight Included in Commodity Cost</v>
      </c>
      <c r="AM2465" s="4"/>
      <c r="AN2465" t="e">
        <f>VLOOKUP([1]!Tabelle13[[#This Row],[Vlookup this ID for freight costs]],$AL$2:$AL$6811,2,FALSE)</f>
        <v>#REF!</v>
      </c>
      <c r="AO2465">
        <f t="shared" si="667"/>
        <v>13320.806678675232</v>
      </c>
      <c r="AP2465">
        <v>0.08</v>
      </c>
      <c r="AQ2465">
        <v>0.08</v>
      </c>
      <c r="AR2465" s="4">
        <v>19</v>
      </c>
      <c r="AS2465" s="4">
        <v>2</v>
      </c>
      <c r="AT2465" s="4">
        <v>2015</v>
      </c>
      <c r="AU2465" s="4">
        <v>19</v>
      </c>
      <c r="AV2465" s="4">
        <v>2</v>
      </c>
      <c r="AW2465" s="4">
        <v>2015</v>
      </c>
      <c r="AX2465" t="str">
        <f t="shared" si="661"/>
        <v>No Delay</v>
      </c>
      <c r="AY2465">
        <f t="shared" si="662"/>
        <v>0</v>
      </c>
    </row>
    <row r="2466" spans="1:51" x14ac:dyDescent="0.2">
      <c r="A2466" s="3">
        <v>42186</v>
      </c>
      <c r="B2466" s="1" t="s">
        <v>328</v>
      </c>
      <c r="C2466" s="1" t="s">
        <v>150</v>
      </c>
      <c r="D2466" s="1" t="s">
        <v>100</v>
      </c>
      <c r="E2466" s="1" t="s">
        <v>101</v>
      </c>
      <c r="F2466" s="1" t="s">
        <v>101</v>
      </c>
      <c r="G2466" s="13" t="s">
        <v>1959</v>
      </c>
      <c r="H2466" s="12">
        <v>42054</v>
      </c>
      <c r="I2466" s="12" t="s">
        <v>1959</v>
      </c>
      <c r="J2466" s="12">
        <v>42054</v>
      </c>
      <c r="K2466" s="4">
        <v>6316</v>
      </c>
      <c r="L2466" s="1" t="s">
        <v>146</v>
      </c>
      <c r="M2466" s="1" t="s">
        <v>1923</v>
      </c>
      <c r="N2466" s="1" t="s">
        <v>778</v>
      </c>
      <c r="O2466" s="1" t="s">
        <v>93</v>
      </c>
      <c r="P2466">
        <v>240</v>
      </c>
      <c r="Q2466">
        <v>3</v>
      </c>
      <c r="R2466">
        <v>21.46</v>
      </c>
      <c r="S2466">
        <v>7.15</v>
      </c>
      <c r="T2466">
        <v>0.03</v>
      </c>
      <c r="U2466">
        <f t="shared" si="658"/>
        <v>21.450000000000003</v>
      </c>
      <c r="V2466">
        <f t="shared" si="659"/>
        <v>720</v>
      </c>
      <c r="W2466" s="1" t="s">
        <v>155</v>
      </c>
      <c r="X2466" s="1" t="s">
        <v>1236</v>
      </c>
      <c r="Y2466" s="1" t="s">
        <v>156</v>
      </c>
      <c r="Z2466" s="3">
        <v>16635</v>
      </c>
      <c r="AA2466" s="4">
        <f t="shared" si="663"/>
        <v>2245.4861940000001</v>
      </c>
      <c r="AB2466" s="2">
        <f t="shared" si="668"/>
        <v>2245.4861940000001</v>
      </c>
      <c r="AC2466" s="4">
        <f t="shared" si="664"/>
        <v>2134.4783208387103</v>
      </c>
      <c r="AD2466" s="4">
        <f t="shared" si="669"/>
        <v>2134.4783208387103</v>
      </c>
      <c r="AE2466" s="4" t="s">
        <v>62</v>
      </c>
      <c r="AG2466" s="4" t="str">
        <f t="shared" si="665"/>
        <v>Weight Captured Separately</v>
      </c>
      <c r="AI2466" t="e">
        <f t="shared" si="660"/>
        <v>#N/A</v>
      </c>
      <c r="AJ2466" t="s">
        <v>81</v>
      </c>
      <c r="AK2466" s="2"/>
      <c r="AL2466" s="2" t="str">
        <f t="shared" si="666"/>
        <v>Freight Included in Commodity Cost</v>
      </c>
      <c r="AM2466" s="4"/>
      <c r="AN2466" t="e">
        <f>VLOOKUP([1]!Tabelle13[[#This Row],[Vlookup this ID for freight costs]],$AL$2:$AL$6811,2,FALSE)</f>
        <v>#REF!</v>
      </c>
      <c r="AO2466">
        <f t="shared" si="667"/>
        <v>13320.806678675232</v>
      </c>
      <c r="AP2466">
        <v>0.02</v>
      </c>
      <c r="AQ2466">
        <v>0.02</v>
      </c>
      <c r="AR2466" s="4">
        <v>19</v>
      </c>
      <c r="AS2466" s="4">
        <v>2</v>
      </c>
      <c r="AT2466" s="4">
        <v>2015</v>
      </c>
      <c r="AU2466" s="4">
        <v>19</v>
      </c>
      <c r="AV2466" s="4">
        <v>2</v>
      </c>
      <c r="AW2466" s="4">
        <v>2015</v>
      </c>
      <c r="AX2466" t="str">
        <f t="shared" si="661"/>
        <v>No Delay</v>
      </c>
      <c r="AY2466">
        <f t="shared" si="662"/>
        <v>0</v>
      </c>
    </row>
    <row r="2467" spans="1:51" x14ac:dyDescent="0.2">
      <c r="A2467" s="3">
        <v>33812</v>
      </c>
      <c r="B2467" s="1" t="s">
        <v>328</v>
      </c>
      <c r="C2467" s="1" t="s">
        <v>150</v>
      </c>
      <c r="D2467" s="1" t="s">
        <v>100</v>
      </c>
      <c r="E2467" s="1" t="s">
        <v>101</v>
      </c>
      <c r="F2467" s="1" t="s">
        <v>101</v>
      </c>
      <c r="G2467" s="13" t="s">
        <v>1932</v>
      </c>
      <c r="H2467" s="12">
        <v>42136</v>
      </c>
      <c r="I2467" s="12" t="s">
        <v>1932</v>
      </c>
      <c r="J2467" s="12">
        <v>42136</v>
      </c>
      <c r="K2467" s="4">
        <v>6510</v>
      </c>
      <c r="L2467" s="1" t="s">
        <v>146</v>
      </c>
      <c r="M2467" s="1" t="s">
        <v>1923</v>
      </c>
      <c r="N2467" s="1" t="s">
        <v>778</v>
      </c>
      <c r="O2467" s="1" t="s">
        <v>93</v>
      </c>
      <c r="P2467">
        <v>240</v>
      </c>
      <c r="Q2467">
        <v>3</v>
      </c>
      <c r="R2467">
        <v>15.5</v>
      </c>
      <c r="S2467">
        <v>5.17</v>
      </c>
      <c r="T2467">
        <v>0.02</v>
      </c>
      <c r="U2467">
        <f t="shared" si="658"/>
        <v>15.51</v>
      </c>
      <c r="V2467">
        <f t="shared" si="659"/>
        <v>720</v>
      </c>
      <c r="W2467" s="1" t="s">
        <v>155</v>
      </c>
      <c r="X2467" s="1" t="s">
        <v>1236</v>
      </c>
      <c r="Y2467" s="1" t="s">
        <v>156</v>
      </c>
      <c r="Z2467" s="3">
        <v>16635</v>
      </c>
      <c r="AA2467" s="4">
        <f t="shared" si="663"/>
        <v>2245.4861940000001</v>
      </c>
      <c r="AB2467" s="2">
        <f t="shared" si="668"/>
        <v>2245.4861940000001</v>
      </c>
      <c r="AC2467" s="4">
        <f t="shared" si="664"/>
        <v>2134.4783208387103</v>
      </c>
      <c r="AD2467" s="4">
        <f t="shared" si="669"/>
        <v>2134.4783208387103</v>
      </c>
      <c r="AE2467" s="4" t="s">
        <v>62</v>
      </c>
      <c r="AG2467" s="4" t="str">
        <f t="shared" si="665"/>
        <v>Weight Captured Separately</v>
      </c>
      <c r="AI2467" t="e">
        <f t="shared" si="660"/>
        <v>#N/A</v>
      </c>
      <c r="AJ2467" t="s">
        <v>81</v>
      </c>
      <c r="AK2467" s="2"/>
      <c r="AL2467" s="2" t="str">
        <f t="shared" si="666"/>
        <v>Freight Included in Commodity Cost</v>
      </c>
      <c r="AM2467" s="4"/>
      <c r="AN2467" t="e">
        <f>VLOOKUP([1]!Tabelle13[[#This Row],[Vlookup this ID for freight costs]],$AL$2:$AL$6811,2,FALSE)</f>
        <v>#REF!</v>
      </c>
      <c r="AO2467">
        <f t="shared" si="667"/>
        <v>13320.806678675232</v>
      </c>
      <c r="AP2467">
        <v>0.02</v>
      </c>
      <c r="AQ2467">
        <v>0.02</v>
      </c>
      <c r="AR2467" s="4">
        <v>12</v>
      </c>
      <c r="AS2467" s="4">
        <v>5</v>
      </c>
      <c r="AT2467" s="4">
        <v>2015</v>
      </c>
      <c r="AU2467" s="4">
        <v>12</v>
      </c>
      <c r="AV2467" s="4">
        <v>5</v>
      </c>
      <c r="AW2467" s="4">
        <v>2015</v>
      </c>
      <c r="AX2467" t="str">
        <f t="shared" si="661"/>
        <v>No Delay</v>
      </c>
      <c r="AY2467">
        <f t="shared" si="662"/>
        <v>0</v>
      </c>
    </row>
    <row r="2468" spans="1:51" x14ac:dyDescent="0.2">
      <c r="A2468" s="3">
        <v>59917</v>
      </c>
      <c r="B2468" s="1" t="s">
        <v>328</v>
      </c>
      <c r="C2468" s="1" t="s">
        <v>150</v>
      </c>
      <c r="D2468" s="1" t="s">
        <v>100</v>
      </c>
      <c r="E2468" s="1" t="s">
        <v>101</v>
      </c>
      <c r="F2468" s="1" t="s">
        <v>101</v>
      </c>
      <c r="G2468" s="13" t="s">
        <v>1932</v>
      </c>
      <c r="H2468" s="12">
        <v>42136</v>
      </c>
      <c r="I2468" s="12" t="s">
        <v>1932</v>
      </c>
      <c r="J2468" s="12">
        <v>42136</v>
      </c>
      <c r="K2468" s="4">
        <v>6525</v>
      </c>
      <c r="L2468" s="1" t="s">
        <v>146</v>
      </c>
      <c r="M2468" s="1" t="s">
        <v>1923</v>
      </c>
      <c r="N2468" s="1" t="s">
        <v>648</v>
      </c>
      <c r="O2468" s="1" t="s">
        <v>93</v>
      </c>
      <c r="P2468">
        <v>240</v>
      </c>
      <c r="Q2468">
        <v>3</v>
      </c>
      <c r="R2468">
        <v>53.13</v>
      </c>
      <c r="S2468">
        <v>17.71</v>
      </c>
      <c r="T2468">
        <v>7.0000000000000007E-2</v>
      </c>
      <c r="U2468">
        <f t="shared" si="658"/>
        <v>53.13</v>
      </c>
      <c r="V2468">
        <f t="shared" si="659"/>
        <v>720</v>
      </c>
      <c r="W2468" s="1" t="s">
        <v>155</v>
      </c>
      <c r="X2468" s="1" t="s">
        <v>1236</v>
      </c>
      <c r="Y2468" s="1" t="s">
        <v>156</v>
      </c>
      <c r="Z2468" s="3">
        <v>16635</v>
      </c>
      <c r="AA2468" s="4">
        <f t="shared" si="663"/>
        <v>2245.4861940000001</v>
      </c>
      <c r="AB2468" s="2">
        <f t="shared" si="668"/>
        <v>2245.4861940000001</v>
      </c>
      <c r="AC2468" s="4">
        <f t="shared" si="664"/>
        <v>2134.4783208387103</v>
      </c>
      <c r="AD2468" s="4">
        <f t="shared" si="669"/>
        <v>2134.4783208387103</v>
      </c>
      <c r="AE2468" s="4" t="s">
        <v>62</v>
      </c>
      <c r="AG2468" s="4" t="str">
        <f t="shared" si="665"/>
        <v>Weight Captured Separately</v>
      </c>
      <c r="AI2468" t="e">
        <f t="shared" si="660"/>
        <v>#N/A</v>
      </c>
      <c r="AJ2468" t="s">
        <v>81</v>
      </c>
      <c r="AK2468" s="2"/>
      <c r="AL2468" s="2" t="str">
        <f t="shared" si="666"/>
        <v>Freight Included in Commodity Cost</v>
      </c>
      <c r="AM2468" s="4"/>
      <c r="AN2468" t="e">
        <f>VLOOKUP([1]!Tabelle13[[#This Row],[Vlookup this ID for freight costs]],$AL$2:$AL$6811,2,FALSE)</f>
        <v>#REF!</v>
      </c>
      <c r="AO2468">
        <f t="shared" si="667"/>
        <v>13320.806678675232</v>
      </c>
      <c r="AP2468">
        <v>0.05</v>
      </c>
      <c r="AQ2468">
        <v>0.05</v>
      </c>
      <c r="AR2468" s="4">
        <v>12</v>
      </c>
      <c r="AS2468" s="4">
        <v>5</v>
      </c>
      <c r="AT2468" s="4">
        <v>2015</v>
      </c>
      <c r="AU2468" s="4">
        <v>12</v>
      </c>
      <c r="AV2468" s="4">
        <v>5</v>
      </c>
      <c r="AW2468" s="4">
        <v>2015</v>
      </c>
      <c r="AX2468" t="str">
        <f t="shared" si="661"/>
        <v>No Delay</v>
      </c>
      <c r="AY2468">
        <f t="shared" si="662"/>
        <v>0</v>
      </c>
    </row>
    <row r="2469" spans="1:51" x14ac:dyDescent="0.2">
      <c r="A2469" s="3">
        <v>17359</v>
      </c>
      <c r="B2469" s="1" t="s">
        <v>328</v>
      </c>
      <c r="C2469" s="1" t="s">
        <v>150</v>
      </c>
      <c r="D2469" s="1" t="s">
        <v>100</v>
      </c>
      <c r="E2469" s="1" t="s">
        <v>101</v>
      </c>
      <c r="F2469" s="1" t="s">
        <v>101</v>
      </c>
      <c r="G2469" s="13" t="s">
        <v>1932</v>
      </c>
      <c r="H2469" s="12">
        <v>42136</v>
      </c>
      <c r="I2469" s="12" t="s">
        <v>1932</v>
      </c>
      <c r="J2469" s="12">
        <v>42136</v>
      </c>
      <c r="K2469" s="4">
        <v>6502</v>
      </c>
      <c r="L2469" s="1" t="s">
        <v>146</v>
      </c>
      <c r="M2469" s="1" t="s">
        <v>1923</v>
      </c>
      <c r="N2469" s="1" t="s">
        <v>269</v>
      </c>
      <c r="O2469" s="1" t="s">
        <v>270</v>
      </c>
      <c r="P2469">
        <v>270</v>
      </c>
      <c r="Q2469">
        <v>3</v>
      </c>
      <c r="R2469">
        <v>166.54</v>
      </c>
      <c r="S2469">
        <v>55.51</v>
      </c>
      <c r="T2469">
        <v>0.21</v>
      </c>
      <c r="U2469">
        <f t="shared" si="658"/>
        <v>166.53</v>
      </c>
      <c r="V2469">
        <f t="shared" si="659"/>
        <v>810</v>
      </c>
      <c r="W2469" s="1" t="s">
        <v>385</v>
      </c>
      <c r="X2469" s="1" t="s">
        <v>3087</v>
      </c>
      <c r="Y2469" s="1" t="s">
        <v>3083</v>
      </c>
      <c r="Z2469" s="3">
        <v>11140</v>
      </c>
      <c r="AA2469" s="4">
        <f t="shared" si="663"/>
        <v>2245.4861940000001</v>
      </c>
      <c r="AB2469" s="2">
        <f t="shared" si="668"/>
        <v>2245.4861940000001</v>
      </c>
      <c r="AC2469" s="4">
        <f t="shared" si="664"/>
        <v>2274.4681759591831</v>
      </c>
      <c r="AD2469" s="4">
        <f t="shared" si="669"/>
        <v>2274.4681759591831</v>
      </c>
      <c r="AE2469" s="4" t="s">
        <v>62</v>
      </c>
      <c r="AG2469" s="4" t="str">
        <f t="shared" si="665"/>
        <v>Weight Captured Separately</v>
      </c>
      <c r="AI2469" t="e">
        <f t="shared" si="660"/>
        <v>#N/A</v>
      </c>
      <c r="AJ2469" t="s">
        <v>81</v>
      </c>
      <c r="AK2469" s="2"/>
      <c r="AL2469" s="2" t="str">
        <f t="shared" si="666"/>
        <v>Freight Included in Commodity Cost</v>
      </c>
      <c r="AM2469" s="4"/>
      <c r="AN2469" t="e">
        <f>VLOOKUP([1]!Tabelle13[[#This Row],[Vlookup this ID for freight costs]],$AL$2:$AL$6811,2,FALSE)</f>
        <v>#REF!</v>
      </c>
      <c r="AO2469">
        <f t="shared" si="667"/>
        <v>14194.623354337224</v>
      </c>
      <c r="AP2469">
        <v>0.17</v>
      </c>
      <c r="AQ2469">
        <v>0.17</v>
      </c>
      <c r="AR2469" s="4">
        <v>12</v>
      </c>
      <c r="AS2469" s="4">
        <v>5</v>
      </c>
      <c r="AT2469" s="4">
        <v>2015</v>
      </c>
      <c r="AU2469" s="4">
        <v>12</v>
      </c>
      <c r="AV2469" s="4">
        <v>5</v>
      </c>
      <c r="AW2469" s="4">
        <v>2015</v>
      </c>
      <c r="AX2469" t="str">
        <f t="shared" si="661"/>
        <v>No Delay</v>
      </c>
      <c r="AY2469">
        <f t="shared" si="662"/>
        <v>0</v>
      </c>
    </row>
    <row r="2470" spans="1:51" x14ac:dyDescent="0.2">
      <c r="A2470" s="3">
        <v>76263</v>
      </c>
      <c r="B2470" s="1" t="s">
        <v>328</v>
      </c>
      <c r="C2470" s="1" t="s">
        <v>150</v>
      </c>
      <c r="D2470" s="1" t="s">
        <v>100</v>
      </c>
      <c r="E2470" s="1" t="s">
        <v>101</v>
      </c>
      <c r="F2470" s="1" t="s">
        <v>101</v>
      </c>
      <c r="G2470" s="13" t="s">
        <v>1411</v>
      </c>
      <c r="H2470" s="12">
        <v>41880</v>
      </c>
      <c r="I2470" s="12" t="s">
        <v>1411</v>
      </c>
      <c r="J2470" s="12">
        <v>41880</v>
      </c>
      <c r="K2470" s="4">
        <v>5907</v>
      </c>
      <c r="L2470" s="1" t="s">
        <v>146</v>
      </c>
      <c r="M2470" s="1" t="s">
        <v>1920</v>
      </c>
      <c r="N2470" s="1" t="s">
        <v>491</v>
      </c>
      <c r="O2470" s="1" t="s">
        <v>93</v>
      </c>
      <c r="P2470">
        <v>60</v>
      </c>
      <c r="Q2470">
        <v>3</v>
      </c>
      <c r="R2470">
        <v>19.32</v>
      </c>
      <c r="S2470">
        <v>6.44</v>
      </c>
      <c r="T2470">
        <v>0.11</v>
      </c>
      <c r="U2470">
        <f t="shared" si="658"/>
        <v>19.32</v>
      </c>
      <c r="V2470">
        <f t="shared" si="659"/>
        <v>180</v>
      </c>
      <c r="W2470" s="1" t="s">
        <v>394</v>
      </c>
      <c r="X2470" s="1" t="s">
        <v>112</v>
      </c>
      <c r="Y2470" s="1" t="s">
        <v>112</v>
      </c>
      <c r="Z2470" s="3">
        <v>14398</v>
      </c>
      <c r="AA2470" s="4">
        <f t="shared" si="663"/>
        <v>2245.4861940000001</v>
      </c>
      <c r="AB2470" s="2">
        <f t="shared" si="668"/>
        <v>2245.4861940000001</v>
      </c>
      <c r="AC2470" s="4">
        <f t="shared" si="664"/>
        <v>2580.8497180991722</v>
      </c>
      <c r="AD2470" s="4">
        <f t="shared" si="669"/>
        <v>2580.8497180991722</v>
      </c>
      <c r="AE2470" s="4" t="s">
        <v>62</v>
      </c>
      <c r="AG2470" s="4" t="str">
        <f t="shared" si="665"/>
        <v>Weight Captured Separately</v>
      </c>
      <c r="AI2470" t="e">
        <f t="shared" si="660"/>
        <v>#N/A</v>
      </c>
      <c r="AJ2470" t="s">
        <v>81</v>
      </c>
      <c r="AK2470" s="2"/>
      <c r="AL2470" s="2" t="str">
        <f t="shared" si="666"/>
        <v>Freight Included in Commodity Cost</v>
      </c>
      <c r="AM2470" s="4"/>
      <c r="AN2470" t="e">
        <f>VLOOKUP([1]!Tabelle13[[#This Row],[Vlookup this ID for freight costs]],$AL$2:$AL$6811,2,FALSE)</f>
        <v>#REF!</v>
      </c>
      <c r="AO2470">
        <f t="shared" si="667"/>
        <v>16107.056940375034</v>
      </c>
      <c r="AP2470">
        <v>0.02</v>
      </c>
      <c r="AQ2470">
        <v>0.02</v>
      </c>
      <c r="AR2470" s="4">
        <v>29</v>
      </c>
      <c r="AS2470" s="4">
        <v>8</v>
      </c>
      <c r="AT2470" s="4">
        <v>2014</v>
      </c>
      <c r="AU2470" s="4">
        <v>29</v>
      </c>
      <c r="AV2470" s="4">
        <v>8</v>
      </c>
      <c r="AW2470" s="4">
        <v>2014</v>
      </c>
      <c r="AX2470" t="str">
        <f t="shared" si="661"/>
        <v>No Delay</v>
      </c>
      <c r="AY2470">
        <f t="shared" si="662"/>
        <v>0</v>
      </c>
    </row>
    <row r="2471" spans="1:51" x14ac:dyDescent="0.2">
      <c r="A2471" s="3">
        <v>3191</v>
      </c>
      <c r="B2471" s="1" t="s">
        <v>1918</v>
      </c>
      <c r="C2471" s="1" t="s">
        <v>150</v>
      </c>
      <c r="D2471" s="1" t="s">
        <v>100</v>
      </c>
      <c r="E2471" s="1" t="s">
        <v>101</v>
      </c>
      <c r="F2471" s="1" t="s">
        <v>101</v>
      </c>
      <c r="G2471" s="13" t="s">
        <v>1519</v>
      </c>
      <c r="H2471" s="12">
        <v>39680</v>
      </c>
      <c r="I2471" s="12" t="s">
        <v>1137</v>
      </c>
      <c r="J2471" s="12">
        <v>39582</v>
      </c>
      <c r="K2471" s="4">
        <v>840</v>
      </c>
      <c r="L2471" s="1" t="s">
        <v>146</v>
      </c>
      <c r="M2471" s="1" t="s">
        <v>1920</v>
      </c>
      <c r="N2471" s="1" t="s">
        <v>609</v>
      </c>
      <c r="O2471" s="1" t="s">
        <v>425</v>
      </c>
      <c r="P2471">
        <v>84</v>
      </c>
      <c r="Q2471">
        <v>4</v>
      </c>
      <c r="R2471">
        <v>38.880000000000003</v>
      </c>
      <c r="S2471">
        <v>9.7200000000000006</v>
      </c>
      <c r="T2471">
        <v>0.12</v>
      </c>
      <c r="U2471">
        <f t="shared" si="658"/>
        <v>38.880000000000003</v>
      </c>
      <c r="V2471">
        <f t="shared" si="659"/>
        <v>336</v>
      </c>
      <c r="W2471" s="1" t="s">
        <v>552</v>
      </c>
      <c r="X2471" s="1" t="s">
        <v>361</v>
      </c>
      <c r="Y2471" s="1" t="s">
        <v>361</v>
      </c>
      <c r="Z2471" s="3">
        <v>12821</v>
      </c>
      <c r="AA2471" s="4">
        <f t="shared" si="663"/>
        <v>2245.5959379999999</v>
      </c>
      <c r="AB2471" s="2">
        <f t="shared" si="668"/>
        <v>2245.5959379999999</v>
      </c>
      <c r="AC2471" s="4">
        <f t="shared" si="664"/>
        <v>2645.5637167608706</v>
      </c>
      <c r="AD2471" s="4">
        <f t="shared" si="669"/>
        <v>2645.5637167608706</v>
      </c>
      <c r="AE2471" s="4" t="s">
        <v>62</v>
      </c>
      <c r="AG2471" s="4" t="str">
        <f t="shared" si="665"/>
        <v>Weight Captured Separately</v>
      </c>
      <c r="AH2471" s="4">
        <v>10634</v>
      </c>
      <c r="AI2471">
        <f t="shared" si="660"/>
        <v>962</v>
      </c>
      <c r="AJ2471" t="s">
        <v>81</v>
      </c>
      <c r="AK2471" s="2"/>
      <c r="AL2471" s="2" t="str">
        <f t="shared" si="666"/>
        <v>Freight Included in Commodity Cost</v>
      </c>
      <c r="AM2471" s="4"/>
      <c r="AN2471" t="e">
        <f>VLOOKUP([1]!Tabelle13[[#This Row],[Vlookup this ID for freight costs]],$AL$2:$AL$6811,2,FALSE)</f>
        <v>#REF!</v>
      </c>
      <c r="AO2471">
        <f t="shared" si="667"/>
        <v>16511.001720021355</v>
      </c>
      <c r="AP2471">
        <v>0.06</v>
      </c>
      <c r="AQ2471">
        <v>0.06</v>
      </c>
      <c r="AR2471" s="4">
        <v>20</v>
      </c>
      <c r="AS2471" s="4">
        <v>8</v>
      </c>
      <c r="AT2471" s="4">
        <v>2008</v>
      </c>
      <c r="AU2471" s="4">
        <v>14</v>
      </c>
      <c r="AV2471" s="4">
        <v>5</v>
      </c>
      <c r="AW2471" s="4">
        <v>2008</v>
      </c>
      <c r="AX2471" t="str">
        <f t="shared" si="661"/>
        <v>No Delay</v>
      </c>
      <c r="AY2471">
        <f t="shared" si="662"/>
        <v>0</v>
      </c>
    </row>
    <row r="2472" spans="1:51" x14ac:dyDescent="0.2">
      <c r="A2472" s="3">
        <v>69461</v>
      </c>
      <c r="B2472" s="1" t="s">
        <v>328</v>
      </c>
      <c r="C2472" s="1" t="s">
        <v>150</v>
      </c>
      <c r="D2472" s="1" t="s">
        <v>100</v>
      </c>
      <c r="E2472" s="1" t="s">
        <v>101</v>
      </c>
      <c r="F2472" s="1" t="s">
        <v>101</v>
      </c>
      <c r="G2472" s="13" t="s">
        <v>1960</v>
      </c>
      <c r="H2472" s="12">
        <v>41676</v>
      </c>
      <c r="I2472" s="12" t="s">
        <v>1960</v>
      </c>
      <c r="J2472" s="12">
        <v>41676</v>
      </c>
      <c r="K2472" s="4">
        <v>5267</v>
      </c>
      <c r="L2472" s="1" t="s">
        <v>146</v>
      </c>
      <c r="M2472" s="1" t="s">
        <v>1920</v>
      </c>
      <c r="N2472" s="1" t="s">
        <v>159</v>
      </c>
      <c r="O2472" s="1" t="s">
        <v>93</v>
      </c>
      <c r="P2472">
        <v>30</v>
      </c>
      <c r="Q2472">
        <v>4</v>
      </c>
      <c r="R2472">
        <v>119.68</v>
      </c>
      <c r="S2472">
        <v>29.92</v>
      </c>
      <c r="T2472">
        <v>1</v>
      </c>
      <c r="U2472">
        <f t="shared" si="658"/>
        <v>119.68</v>
      </c>
      <c r="V2472">
        <f t="shared" si="659"/>
        <v>120</v>
      </c>
      <c r="W2472" s="1" t="s">
        <v>155</v>
      </c>
      <c r="X2472" s="1" t="s">
        <v>1236</v>
      </c>
      <c r="Y2472" s="1" t="s">
        <v>156</v>
      </c>
      <c r="Z2472" s="3">
        <v>16635</v>
      </c>
      <c r="AA2472" s="4">
        <f t="shared" si="663"/>
        <v>2245.5959379999999</v>
      </c>
      <c r="AB2472" s="2">
        <f t="shared" si="668"/>
        <v>2245.5959379999999</v>
      </c>
      <c r="AC2472" s="4">
        <f t="shared" si="664"/>
        <v>3288.0322029714275</v>
      </c>
      <c r="AD2472" s="4">
        <f t="shared" si="669"/>
        <v>3288.0322029714275</v>
      </c>
      <c r="AE2472" s="4" t="s">
        <v>62</v>
      </c>
      <c r="AG2472" s="4" t="str">
        <f t="shared" si="665"/>
        <v>Weight Captured Separately</v>
      </c>
      <c r="AI2472" t="e">
        <f t="shared" si="660"/>
        <v>#N/A</v>
      </c>
      <c r="AJ2472" t="s">
        <v>81</v>
      </c>
      <c r="AK2472" s="2"/>
      <c r="AL2472" s="2" t="str">
        <f t="shared" si="666"/>
        <v>Freight Included in Commodity Cost</v>
      </c>
      <c r="AM2472" s="4"/>
      <c r="AN2472" t="e">
        <f>VLOOKUP([1]!Tabelle13[[#This Row],[Vlookup this ID for freight costs]],$AL$2:$AL$6811,2,FALSE)</f>
        <v>#REF!</v>
      </c>
      <c r="AO2472">
        <f t="shared" si="667"/>
        <v>20521.29001094765</v>
      </c>
      <c r="AP2472">
        <v>0.15</v>
      </c>
      <c r="AQ2472">
        <v>0.15</v>
      </c>
      <c r="AR2472" s="4">
        <v>6</v>
      </c>
      <c r="AS2472" s="4">
        <v>2</v>
      </c>
      <c r="AT2472" s="4">
        <v>2014</v>
      </c>
      <c r="AU2472" s="4">
        <v>6</v>
      </c>
      <c r="AV2472" s="4">
        <v>2</v>
      </c>
      <c r="AW2472" s="4">
        <v>2014</v>
      </c>
      <c r="AX2472" t="str">
        <f t="shared" si="661"/>
        <v>No Delay</v>
      </c>
      <c r="AY2472">
        <f t="shared" si="662"/>
        <v>0</v>
      </c>
    </row>
    <row r="2473" spans="1:51" x14ac:dyDescent="0.2">
      <c r="A2473" s="3">
        <v>46395</v>
      </c>
      <c r="B2473" s="1" t="s">
        <v>328</v>
      </c>
      <c r="C2473" s="1" t="s">
        <v>150</v>
      </c>
      <c r="D2473" s="1" t="s">
        <v>100</v>
      </c>
      <c r="E2473" s="1" t="s">
        <v>101</v>
      </c>
      <c r="F2473" s="1" t="s">
        <v>101</v>
      </c>
      <c r="G2473" s="13" t="s">
        <v>1961</v>
      </c>
      <c r="H2473" s="12">
        <v>41617</v>
      </c>
      <c r="I2473" s="12" t="s">
        <v>666</v>
      </c>
      <c r="J2473" s="12">
        <v>41628</v>
      </c>
      <c r="K2473" s="4">
        <v>5131</v>
      </c>
      <c r="L2473" s="1" t="s">
        <v>146</v>
      </c>
      <c r="M2473" s="1" t="s">
        <v>1920</v>
      </c>
      <c r="N2473" s="1" t="s">
        <v>550</v>
      </c>
      <c r="O2473" s="1" t="s">
        <v>551</v>
      </c>
      <c r="P2473">
        <v>300</v>
      </c>
      <c r="Q2473">
        <v>4</v>
      </c>
      <c r="R2473">
        <v>92.5</v>
      </c>
      <c r="S2473">
        <v>23.12</v>
      </c>
      <c r="T2473">
        <v>0.08</v>
      </c>
      <c r="U2473">
        <f t="shared" si="658"/>
        <v>92.48</v>
      </c>
      <c r="V2473">
        <f t="shared" si="659"/>
        <v>1200</v>
      </c>
      <c r="W2473" s="1" t="s">
        <v>552</v>
      </c>
      <c r="X2473" s="1" t="s">
        <v>361</v>
      </c>
      <c r="Y2473" s="1" t="s">
        <v>361</v>
      </c>
      <c r="Z2473" s="3">
        <v>12821</v>
      </c>
      <c r="AA2473" s="4">
        <f t="shared" si="663"/>
        <v>2245.5959379999999</v>
      </c>
      <c r="AB2473" s="2">
        <f t="shared" si="668"/>
        <v>2245.5959379999999</v>
      </c>
      <c r="AC2473" s="4">
        <f t="shared" si="664"/>
        <v>2141.3304360000006</v>
      </c>
      <c r="AD2473" s="4">
        <f t="shared" si="669"/>
        <v>2141.3304360000006</v>
      </c>
      <c r="AE2473" s="4" t="s">
        <v>62</v>
      </c>
      <c r="AG2473" s="4" t="str">
        <f t="shared" si="665"/>
        <v>Weight Captured Separately</v>
      </c>
      <c r="AI2473" t="e">
        <f t="shared" si="660"/>
        <v>#N/A</v>
      </c>
      <c r="AJ2473" t="s">
        <v>81</v>
      </c>
      <c r="AK2473" s="2"/>
      <c r="AL2473" s="2" t="str">
        <f t="shared" si="666"/>
        <v>Freight Included in Commodity Cost</v>
      </c>
      <c r="AM2473" s="4"/>
      <c r="AN2473" t="e">
        <f>VLOOKUP([1]!Tabelle13[[#This Row],[Vlookup this ID for freight costs]],$AL$2:$AL$6811,2,FALSE)</f>
        <v>#REF!</v>
      </c>
      <c r="AO2473">
        <f t="shared" si="667"/>
        <v>13363.577581512005</v>
      </c>
      <c r="AP2473">
        <v>0.1</v>
      </c>
      <c r="AQ2473">
        <v>0.1</v>
      </c>
      <c r="AR2473" s="4">
        <v>9</v>
      </c>
      <c r="AS2473" s="4">
        <v>12</v>
      </c>
      <c r="AT2473" s="4">
        <v>2013</v>
      </c>
      <c r="AU2473" s="4">
        <v>20</v>
      </c>
      <c r="AV2473" s="4">
        <v>12</v>
      </c>
      <c r="AW2473" s="4">
        <v>2013</v>
      </c>
      <c r="AX2473" t="str">
        <f t="shared" si="661"/>
        <v>Delay</v>
      </c>
      <c r="AY2473">
        <f t="shared" si="662"/>
        <v>11</v>
      </c>
    </row>
    <row r="2474" spans="1:51" x14ac:dyDescent="0.2">
      <c r="A2474" s="3">
        <v>48842</v>
      </c>
      <c r="B2474" s="1" t="s">
        <v>328</v>
      </c>
      <c r="C2474" s="1" t="s">
        <v>150</v>
      </c>
      <c r="D2474" s="1" t="s">
        <v>100</v>
      </c>
      <c r="E2474" s="1" t="s">
        <v>101</v>
      </c>
      <c r="F2474" s="1" t="s">
        <v>101</v>
      </c>
      <c r="G2474" s="13" t="s">
        <v>1205</v>
      </c>
      <c r="H2474" s="12">
        <v>41830</v>
      </c>
      <c r="I2474" s="12" t="s">
        <v>1205</v>
      </c>
      <c r="J2474" s="12">
        <v>41830</v>
      </c>
      <c r="K2474" s="4">
        <v>5654</v>
      </c>
      <c r="L2474" s="1" t="s">
        <v>146</v>
      </c>
      <c r="M2474" s="1" t="s">
        <v>1920</v>
      </c>
      <c r="N2474" s="1" t="s">
        <v>550</v>
      </c>
      <c r="O2474" s="1" t="s">
        <v>551</v>
      </c>
      <c r="P2474">
        <v>300</v>
      </c>
      <c r="Q2474">
        <v>4</v>
      </c>
      <c r="R2474">
        <v>93.81</v>
      </c>
      <c r="S2474">
        <v>23.45</v>
      </c>
      <c r="T2474">
        <v>0.08</v>
      </c>
      <c r="U2474">
        <f t="shared" si="658"/>
        <v>93.8</v>
      </c>
      <c r="V2474">
        <f t="shared" si="659"/>
        <v>1200</v>
      </c>
      <c r="W2474" s="1" t="s">
        <v>552</v>
      </c>
      <c r="X2474" s="1" t="s">
        <v>361</v>
      </c>
      <c r="Y2474" s="1" t="s">
        <v>361</v>
      </c>
      <c r="Z2474" s="3">
        <v>12821</v>
      </c>
      <c r="AA2474" s="4">
        <f t="shared" si="663"/>
        <v>2245.5959379999999</v>
      </c>
      <c r="AB2474" s="2">
        <f t="shared" si="668"/>
        <v>2245.5959379999999</v>
      </c>
      <c r="AC2474" s="4">
        <f t="shared" si="664"/>
        <v>2141.3304360000006</v>
      </c>
      <c r="AD2474" s="4">
        <f t="shared" si="669"/>
        <v>2141.3304360000006</v>
      </c>
      <c r="AE2474" s="4" t="s">
        <v>62</v>
      </c>
      <c r="AG2474" s="4" t="str">
        <f t="shared" si="665"/>
        <v>Weight Captured Separately</v>
      </c>
      <c r="AI2474" t="e">
        <f t="shared" si="660"/>
        <v>#N/A</v>
      </c>
      <c r="AJ2474" t="s">
        <v>81</v>
      </c>
      <c r="AK2474" s="2"/>
      <c r="AL2474" s="2" t="str">
        <f t="shared" si="666"/>
        <v>Freight Included in Commodity Cost</v>
      </c>
      <c r="AM2474" s="4"/>
      <c r="AN2474" t="e">
        <f>VLOOKUP([1]!Tabelle13[[#This Row],[Vlookup this ID for freight costs]],$AL$2:$AL$6811,2,FALSE)</f>
        <v>#REF!</v>
      </c>
      <c r="AO2474">
        <f t="shared" si="667"/>
        <v>13363.577581512005</v>
      </c>
      <c r="AP2474">
        <v>0.12</v>
      </c>
      <c r="AQ2474">
        <v>0.12</v>
      </c>
      <c r="AR2474" s="4">
        <v>10</v>
      </c>
      <c r="AS2474" s="4">
        <v>7</v>
      </c>
      <c r="AT2474" s="4">
        <v>2014</v>
      </c>
      <c r="AU2474" s="4">
        <v>10</v>
      </c>
      <c r="AV2474" s="4">
        <v>7</v>
      </c>
      <c r="AW2474" s="4">
        <v>2014</v>
      </c>
      <c r="AX2474" t="str">
        <f t="shared" si="661"/>
        <v>No Delay</v>
      </c>
      <c r="AY2474">
        <f t="shared" si="662"/>
        <v>0</v>
      </c>
    </row>
    <row r="2475" spans="1:51" x14ac:dyDescent="0.2">
      <c r="A2475" s="3">
        <v>75177</v>
      </c>
      <c r="B2475" s="1" t="s">
        <v>328</v>
      </c>
      <c r="C2475" s="1" t="s">
        <v>150</v>
      </c>
      <c r="D2475" s="1" t="s">
        <v>100</v>
      </c>
      <c r="E2475" s="1" t="s">
        <v>101</v>
      </c>
      <c r="F2475" s="1" t="s">
        <v>101</v>
      </c>
      <c r="G2475" s="13" t="s">
        <v>1205</v>
      </c>
      <c r="H2475" s="12">
        <v>41830</v>
      </c>
      <c r="I2475" s="12" t="s">
        <v>1205</v>
      </c>
      <c r="J2475" s="12">
        <v>41830</v>
      </c>
      <c r="K2475" s="4">
        <v>5657</v>
      </c>
      <c r="L2475" s="1" t="s">
        <v>146</v>
      </c>
      <c r="M2475" s="1" t="s">
        <v>1920</v>
      </c>
      <c r="N2475" s="1" t="s">
        <v>550</v>
      </c>
      <c r="O2475" s="1" t="s">
        <v>551</v>
      </c>
      <c r="P2475">
        <v>300</v>
      </c>
      <c r="Q2475">
        <v>4</v>
      </c>
      <c r="R2475">
        <v>93.81</v>
      </c>
      <c r="S2475">
        <v>23.45</v>
      </c>
      <c r="T2475">
        <v>0.08</v>
      </c>
      <c r="U2475">
        <f t="shared" si="658"/>
        <v>93.8</v>
      </c>
      <c r="V2475">
        <f t="shared" si="659"/>
        <v>1200</v>
      </c>
      <c r="W2475" s="1" t="s">
        <v>552</v>
      </c>
      <c r="X2475" s="1" t="s">
        <v>361</v>
      </c>
      <c r="Y2475" s="1" t="s">
        <v>361</v>
      </c>
      <c r="Z2475" s="3">
        <v>12821</v>
      </c>
      <c r="AA2475" s="4">
        <f t="shared" si="663"/>
        <v>2245.5959379999999</v>
      </c>
      <c r="AB2475" s="2">
        <f t="shared" si="668"/>
        <v>2245.5959379999999</v>
      </c>
      <c r="AC2475" s="4">
        <f t="shared" si="664"/>
        <v>2141.3304360000006</v>
      </c>
      <c r="AD2475" s="4">
        <f t="shared" si="669"/>
        <v>2141.3304360000006</v>
      </c>
      <c r="AE2475" s="4" t="s">
        <v>62</v>
      </c>
      <c r="AG2475" s="4" t="str">
        <f t="shared" si="665"/>
        <v>Weight Captured Separately</v>
      </c>
      <c r="AI2475" t="e">
        <f t="shared" si="660"/>
        <v>#N/A</v>
      </c>
      <c r="AJ2475" t="s">
        <v>81</v>
      </c>
      <c r="AK2475" s="2"/>
      <c r="AL2475" s="2" t="str">
        <f t="shared" si="666"/>
        <v>Freight Included in Commodity Cost</v>
      </c>
      <c r="AM2475" s="4"/>
      <c r="AN2475" t="e">
        <f>VLOOKUP([1]!Tabelle13[[#This Row],[Vlookup this ID for freight costs]],$AL$2:$AL$6811,2,FALSE)</f>
        <v>#REF!</v>
      </c>
      <c r="AO2475">
        <f t="shared" si="667"/>
        <v>13363.577581512005</v>
      </c>
      <c r="AP2475">
        <v>0.12</v>
      </c>
      <c r="AQ2475">
        <v>0.12</v>
      </c>
      <c r="AR2475" s="4">
        <v>10</v>
      </c>
      <c r="AS2475" s="4">
        <v>7</v>
      </c>
      <c r="AT2475" s="4">
        <v>2014</v>
      </c>
      <c r="AU2475" s="4">
        <v>10</v>
      </c>
      <c r="AV2475" s="4">
        <v>7</v>
      </c>
      <c r="AW2475" s="4">
        <v>2014</v>
      </c>
      <c r="AX2475" t="str">
        <f t="shared" si="661"/>
        <v>No Delay</v>
      </c>
      <c r="AY2475">
        <f t="shared" si="662"/>
        <v>0</v>
      </c>
    </row>
    <row r="2476" spans="1:51" x14ac:dyDescent="0.2">
      <c r="A2476" s="3">
        <v>65630</v>
      </c>
      <c r="B2476" s="1" t="s">
        <v>328</v>
      </c>
      <c r="C2476" s="1" t="s">
        <v>150</v>
      </c>
      <c r="D2476" s="1" t="s">
        <v>100</v>
      </c>
      <c r="E2476" s="1" t="s">
        <v>101</v>
      </c>
      <c r="F2476" s="1" t="s">
        <v>101</v>
      </c>
      <c r="G2476" s="13" t="s">
        <v>753</v>
      </c>
      <c r="H2476" s="12">
        <v>41877</v>
      </c>
      <c r="I2476" s="12" t="s">
        <v>753</v>
      </c>
      <c r="J2476" s="12">
        <v>41877</v>
      </c>
      <c r="K2476" s="4">
        <v>5762</v>
      </c>
      <c r="L2476" s="1" t="s">
        <v>146</v>
      </c>
      <c r="M2476" s="1" t="s">
        <v>1923</v>
      </c>
      <c r="N2476" s="1" t="s">
        <v>550</v>
      </c>
      <c r="O2476" s="1" t="s">
        <v>551</v>
      </c>
      <c r="P2476">
        <v>300</v>
      </c>
      <c r="Q2476">
        <v>4</v>
      </c>
      <c r="R2476">
        <v>88.27</v>
      </c>
      <c r="S2476">
        <v>22.07</v>
      </c>
      <c r="T2476">
        <v>7.0000000000000007E-2</v>
      </c>
      <c r="U2476">
        <f t="shared" si="658"/>
        <v>88.28</v>
      </c>
      <c r="V2476">
        <f t="shared" si="659"/>
        <v>1200</v>
      </c>
      <c r="W2476" s="1" t="s">
        <v>552</v>
      </c>
      <c r="X2476" s="1" t="s">
        <v>361</v>
      </c>
      <c r="Y2476" s="1" t="s">
        <v>361</v>
      </c>
      <c r="Z2476" s="3">
        <v>12821</v>
      </c>
      <c r="AA2476" s="4">
        <f t="shared" si="663"/>
        <v>2245.5959379999999</v>
      </c>
      <c r="AB2476" s="2">
        <f t="shared" si="668"/>
        <v>2245.5959379999999</v>
      </c>
      <c r="AC2476" s="4">
        <f t="shared" si="664"/>
        <v>2141.3304360000006</v>
      </c>
      <c r="AD2476" s="4">
        <f t="shared" si="669"/>
        <v>2141.3304360000006</v>
      </c>
      <c r="AE2476" s="4" t="s">
        <v>62</v>
      </c>
      <c r="AG2476" s="4" t="str">
        <f t="shared" si="665"/>
        <v>Weight Captured Separately</v>
      </c>
      <c r="AI2476" t="e">
        <f t="shared" si="660"/>
        <v>#N/A</v>
      </c>
      <c r="AJ2476" t="s">
        <v>81</v>
      </c>
      <c r="AK2476" s="2"/>
      <c r="AL2476" s="2" t="str">
        <f t="shared" si="666"/>
        <v>Freight Included in Commodity Cost</v>
      </c>
      <c r="AM2476" s="4"/>
      <c r="AN2476" t="e">
        <f>VLOOKUP([1]!Tabelle13[[#This Row],[Vlookup this ID for freight costs]],$AL$2:$AL$6811,2,FALSE)</f>
        <v>#REF!</v>
      </c>
      <c r="AO2476">
        <f t="shared" si="667"/>
        <v>13363.577581512005</v>
      </c>
      <c r="AP2476">
        <v>0.09</v>
      </c>
      <c r="AQ2476">
        <v>0.09</v>
      </c>
      <c r="AR2476" s="4">
        <v>26</v>
      </c>
      <c r="AS2476" s="4">
        <v>8</v>
      </c>
      <c r="AT2476" s="4">
        <v>2014</v>
      </c>
      <c r="AU2476" s="4">
        <v>26</v>
      </c>
      <c r="AV2476" s="4">
        <v>8</v>
      </c>
      <c r="AW2476" s="4">
        <v>2014</v>
      </c>
      <c r="AX2476" t="str">
        <f t="shared" si="661"/>
        <v>No Delay</v>
      </c>
      <c r="AY2476">
        <f t="shared" si="662"/>
        <v>0</v>
      </c>
    </row>
    <row r="2477" spans="1:51" x14ac:dyDescent="0.2">
      <c r="A2477" s="3">
        <v>51225</v>
      </c>
      <c r="B2477" s="1" t="s">
        <v>328</v>
      </c>
      <c r="C2477" s="1" t="s">
        <v>150</v>
      </c>
      <c r="D2477" s="1" t="s">
        <v>100</v>
      </c>
      <c r="E2477" s="1" t="s">
        <v>101</v>
      </c>
      <c r="F2477" s="1" t="s">
        <v>101</v>
      </c>
      <c r="G2477" s="13" t="s">
        <v>660</v>
      </c>
      <c r="H2477" s="12">
        <v>41941</v>
      </c>
      <c r="I2477" s="12" t="s">
        <v>660</v>
      </c>
      <c r="J2477" s="12">
        <v>41941</v>
      </c>
      <c r="K2477" s="4">
        <v>6037</v>
      </c>
      <c r="L2477" s="1" t="s">
        <v>146</v>
      </c>
      <c r="M2477" s="1" t="s">
        <v>1923</v>
      </c>
      <c r="N2477" s="1" t="s">
        <v>550</v>
      </c>
      <c r="O2477" s="1" t="s">
        <v>551</v>
      </c>
      <c r="P2477">
        <v>300</v>
      </c>
      <c r="Q2477">
        <v>4</v>
      </c>
      <c r="R2477">
        <v>88.27</v>
      </c>
      <c r="S2477">
        <v>22.07</v>
      </c>
      <c r="T2477">
        <v>7.0000000000000007E-2</v>
      </c>
      <c r="U2477">
        <f t="shared" si="658"/>
        <v>88.28</v>
      </c>
      <c r="V2477">
        <f t="shared" si="659"/>
        <v>1200</v>
      </c>
      <c r="W2477" s="1" t="s">
        <v>552</v>
      </c>
      <c r="X2477" s="1" t="s">
        <v>361</v>
      </c>
      <c r="Y2477" s="1" t="s">
        <v>361</v>
      </c>
      <c r="Z2477" s="3">
        <v>12821</v>
      </c>
      <c r="AA2477" s="4">
        <f t="shared" si="663"/>
        <v>2245.5959379999999</v>
      </c>
      <c r="AB2477" s="2">
        <f t="shared" si="668"/>
        <v>2245.5959379999999</v>
      </c>
      <c r="AC2477" s="4">
        <f t="shared" si="664"/>
        <v>2141.3304360000006</v>
      </c>
      <c r="AD2477" s="4">
        <f t="shared" si="669"/>
        <v>2141.3304360000006</v>
      </c>
      <c r="AE2477" s="4" t="s">
        <v>62</v>
      </c>
      <c r="AG2477" s="4" t="str">
        <f t="shared" si="665"/>
        <v>Weight Captured Separately</v>
      </c>
      <c r="AI2477" t="e">
        <f t="shared" si="660"/>
        <v>#N/A</v>
      </c>
      <c r="AJ2477" t="s">
        <v>81</v>
      </c>
      <c r="AK2477" s="2"/>
      <c r="AL2477" s="2" t="str">
        <f t="shared" si="666"/>
        <v>Freight Included in Commodity Cost</v>
      </c>
      <c r="AM2477" s="4"/>
      <c r="AN2477" t="e">
        <f>VLOOKUP([1]!Tabelle13[[#This Row],[Vlookup this ID for freight costs]],$AL$2:$AL$6811,2,FALSE)</f>
        <v>#REF!</v>
      </c>
      <c r="AO2477">
        <f t="shared" si="667"/>
        <v>13363.577581512005</v>
      </c>
      <c r="AP2477">
        <v>0.09</v>
      </c>
      <c r="AQ2477">
        <v>0.09</v>
      </c>
      <c r="AR2477" s="4">
        <v>29</v>
      </c>
      <c r="AS2477" s="4">
        <v>10</v>
      </c>
      <c r="AT2477" s="4">
        <v>2014</v>
      </c>
      <c r="AU2477" s="4">
        <v>29</v>
      </c>
      <c r="AV2477" s="4">
        <v>10</v>
      </c>
      <c r="AW2477" s="4">
        <v>2014</v>
      </c>
      <c r="AX2477" t="str">
        <f t="shared" si="661"/>
        <v>No Delay</v>
      </c>
      <c r="AY2477">
        <f t="shared" si="662"/>
        <v>0</v>
      </c>
    </row>
    <row r="2478" spans="1:51" x14ac:dyDescent="0.2">
      <c r="A2478" s="3">
        <v>59894</v>
      </c>
      <c r="B2478" s="1" t="s">
        <v>328</v>
      </c>
      <c r="C2478" s="1" t="s">
        <v>150</v>
      </c>
      <c r="D2478" s="1" t="s">
        <v>100</v>
      </c>
      <c r="E2478" s="1" t="s">
        <v>101</v>
      </c>
      <c r="F2478" s="1" t="s">
        <v>101</v>
      </c>
      <c r="G2478" s="13" t="s">
        <v>1962</v>
      </c>
      <c r="H2478" s="12">
        <v>42018</v>
      </c>
      <c r="I2478" s="12" t="s">
        <v>1962</v>
      </c>
      <c r="J2478" s="12">
        <v>42018</v>
      </c>
      <c r="K2478" s="4">
        <v>6206</v>
      </c>
      <c r="L2478" s="1" t="s">
        <v>146</v>
      </c>
      <c r="M2478" s="1" t="s">
        <v>1923</v>
      </c>
      <c r="N2478" s="1" t="s">
        <v>550</v>
      </c>
      <c r="O2478" s="1" t="s">
        <v>551</v>
      </c>
      <c r="P2478">
        <v>300</v>
      </c>
      <c r="Q2478">
        <v>4</v>
      </c>
      <c r="R2478">
        <v>63.78</v>
      </c>
      <c r="S2478">
        <v>15.94</v>
      </c>
      <c r="T2478">
        <v>0.05</v>
      </c>
      <c r="U2478">
        <f t="shared" si="658"/>
        <v>63.76</v>
      </c>
      <c r="V2478">
        <f t="shared" si="659"/>
        <v>1200</v>
      </c>
      <c r="W2478" s="1" t="s">
        <v>552</v>
      </c>
      <c r="X2478" s="1" t="s">
        <v>361</v>
      </c>
      <c r="Y2478" s="1" t="s">
        <v>361</v>
      </c>
      <c r="Z2478" s="3">
        <v>12821</v>
      </c>
      <c r="AA2478" s="4">
        <f t="shared" si="663"/>
        <v>2245.5959379999999</v>
      </c>
      <c r="AB2478" s="2">
        <f t="shared" si="668"/>
        <v>2245.5959379999999</v>
      </c>
      <c r="AC2478" s="4">
        <f t="shared" si="664"/>
        <v>2141.3304360000006</v>
      </c>
      <c r="AD2478" s="4">
        <f t="shared" si="669"/>
        <v>2141.3304360000006</v>
      </c>
      <c r="AE2478" s="4" t="s">
        <v>62</v>
      </c>
      <c r="AG2478" s="4" t="str">
        <f t="shared" si="665"/>
        <v>Weight Captured Separately</v>
      </c>
      <c r="AI2478" t="e">
        <f t="shared" si="660"/>
        <v>#N/A</v>
      </c>
      <c r="AJ2478" t="s">
        <v>81</v>
      </c>
      <c r="AK2478" s="2"/>
      <c r="AL2478" s="2" t="str">
        <f t="shared" si="666"/>
        <v>Freight Included in Commodity Cost</v>
      </c>
      <c r="AM2478" s="4"/>
      <c r="AN2478" t="e">
        <f>VLOOKUP([1]!Tabelle13[[#This Row],[Vlookup this ID for freight costs]],$AL$2:$AL$6811,2,FALSE)</f>
        <v>#REF!</v>
      </c>
      <c r="AO2478">
        <f t="shared" si="667"/>
        <v>13363.577581512005</v>
      </c>
      <c r="AP2478">
        <v>7.0000000000000007E-2</v>
      </c>
      <c r="AQ2478">
        <v>7.0000000000000007E-2</v>
      </c>
      <c r="AR2478" s="4">
        <v>14</v>
      </c>
      <c r="AS2478" s="4">
        <v>1</v>
      </c>
      <c r="AT2478" s="4">
        <v>2015</v>
      </c>
      <c r="AU2478" s="4">
        <v>14</v>
      </c>
      <c r="AV2478" s="4">
        <v>1</v>
      </c>
      <c r="AW2478" s="4">
        <v>2015</v>
      </c>
      <c r="AX2478" t="str">
        <f t="shared" si="661"/>
        <v>No Delay</v>
      </c>
      <c r="AY2478">
        <f t="shared" si="662"/>
        <v>0</v>
      </c>
    </row>
    <row r="2479" spans="1:51" x14ac:dyDescent="0.2">
      <c r="A2479" s="3">
        <v>28160</v>
      </c>
      <c r="B2479" s="1" t="s">
        <v>328</v>
      </c>
      <c r="C2479" s="1" t="s">
        <v>150</v>
      </c>
      <c r="D2479" s="1" t="s">
        <v>100</v>
      </c>
      <c r="E2479" s="1" t="s">
        <v>101</v>
      </c>
      <c r="F2479" s="1" t="s">
        <v>101</v>
      </c>
      <c r="G2479" s="13" t="s">
        <v>1958</v>
      </c>
      <c r="H2479" s="12">
        <v>42199</v>
      </c>
      <c r="I2479" s="12" t="s">
        <v>1958</v>
      </c>
      <c r="J2479" s="12">
        <v>42199</v>
      </c>
      <c r="K2479" s="4">
        <v>6661</v>
      </c>
      <c r="L2479" s="1" t="s">
        <v>146</v>
      </c>
      <c r="M2479" s="1" t="s">
        <v>1923</v>
      </c>
      <c r="N2479" s="1" t="s">
        <v>550</v>
      </c>
      <c r="O2479" s="1" t="s">
        <v>551</v>
      </c>
      <c r="P2479">
        <v>300</v>
      </c>
      <c r="Q2479">
        <v>4</v>
      </c>
      <c r="R2479">
        <v>68.56</v>
      </c>
      <c r="S2479">
        <v>17.14</v>
      </c>
      <c r="T2479">
        <v>0.06</v>
      </c>
      <c r="U2479">
        <f t="shared" si="658"/>
        <v>68.56</v>
      </c>
      <c r="V2479">
        <f t="shared" si="659"/>
        <v>1200</v>
      </c>
      <c r="W2479" s="1" t="s">
        <v>552</v>
      </c>
      <c r="X2479" s="1" t="s">
        <v>361</v>
      </c>
      <c r="Y2479" s="1" t="s">
        <v>361</v>
      </c>
      <c r="Z2479" s="3">
        <v>12821</v>
      </c>
      <c r="AA2479" s="4">
        <f t="shared" si="663"/>
        <v>2245.5959379999999</v>
      </c>
      <c r="AB2479" s="2">
        <f t="shared" si="668"/>
        <v>2245.5959379999999</v>
      </c>
      <c r="AC2479" s="4">
        <f t="shared" si="664"/>
        <v>2141.3304360000006</v>
      </c>
      <c r="AD2479" s="4">
        <f t="shared" si="669"/>
        <v>2141.3304360000006</v>
      </c>
      <c r="AE2479" s="4" t="s">
        <v>62</v>
      </c>
      <c r="AG2479" s="4" t="str">
        <f t="shared" si="665"/>
        <v>Weight Captured Separately</v>
      </c>
      <c r="AI2479" t="e">
        <f t="shared" si="660"/>
        <v>#N/A</v>
      </c>
      <c r="AJ2479" t="s">
        <v>81</v>
      </c>
      <c r="AK2479" s="2"/>
      <c r="AL2479" s="2" t="str">
        <f t="shared" si="666"/>
        <v>Freight Included in Commodity Cost</v>
      </c>
      <c r="AM2479" s="4"/>
      <c r="AN2479" t="e">
        <f>VLOOKUP([1]!Tabelle13[[#This Row],[Vlookup this ID for freight costs]],$AL$2:$AL$6811,2,FALSE)</f>
        <v>#REF!</v>
      </c>
      <c r="AO2479">
        <f t="shared" si="667"/>
        <v>13363.577581512005</v>
      </c>
      <c r="AP2479">
        <v>7.0000000000000007E-2</v>
      </c>
      <c r="AQ2479">
        <v>7.0000000000000007E-2</v>
      </c>
      <c r="AR2479" s="4">
        <v>14</v>
      </c>
      <c r="AS2479" s="4">
        <v>7</v>
      </c>
      <c r="AT2479" s="4">
        <v>2015</v>
      </c>
      <c r="AU2479" s="4">
        <v>14</v>
      </c>
      <c r="AV2479" s="4">
        <v>7</v>
      </c>
      <c r="AW2479" s="4">
        <v>2015</v>
      </c>
      <c r="AX2479" t="str">
        <f t="shared" si="661"/>
        <v>No Delay</v>
      </c>
      <c r="AY2479">
        <f t="shared" si="662"/>
        <v>0</v>
      </c>
    </row>
    <row r="2480" spans="1:51" x14ac:dyDescent="0.2">
      <c r="A2480" s="3">
        <v>67248</v>
      </c>
      <c r="B2480" s="1" t="s">
        <v>328</v>
      </c>
      <c r="C2480" s="1" t="s">
        <v>150</v>
      </c>
      <c r="D2480" s="1" t="s">
        <v>100</v>
      </c>
      <c r="E2480" s="1" t="s">
        <v>101</v>
      </c>
      <c r="F2480" s="1" t="s">
        <v>101</v>
      </c>
      <c r="G2480" s="13" t="s">
        <v>1958</v>
      </c>
      <c r="H2480" s="12">
        <v>42199</v>
      </c>
      <c r="I2480" s="12" t="s">
        <v>1958</v>
      </c>
      <c r="J2480" s="12">
        <v>42199</v>
      </c>
      <c r="K2480" s="4">
        <v>6662</v>
      </c>
      <c r="L2480" s="1" t="s">
        <v>146</v>
      </c>
      <c r="M2480" s="1" t="s">
        <v>1923</v>
      </c>
      <c r="N2480" s="1" t="s">
        <v>550</v>
      </c>
      <c r="O2480" s="1" t="s">
        <v>551</v>
      </c>
      <c r="P2480">
        <v>300</v>
      </c>
      <c r="Q2480">
        <v>4</v>
      </c>
      <c r="R2480">
        <v>68.56</v>
      </c>
      <c r="S2480">
        <v>17.14</v>
      </c>
      <c r="T2480">
        <v>0.06</v>
      </c>
      <c r="U2480">
        <f t="shared" si="658"/>
        <v>68.56</v>
      </c>
      <c r="V2480">
        <f t="shared" si="659"/>
        <v>1200</v>
      </c>
      <c r="W2480" s="1" t="s">
        <v>552</v>
      </c>
      <c r="X2480" s="1" t="s">
        <v>361</v>
      </c>
      <c r="Y2480" s="1" t="s">
        <v>361</v>
      </c>
      <c r="Z2480" s="3">
        <v>12821</v>
      </c>
      <c r="AA2480" s="4">
        <f t="shared" si="663"/>
        <v>2245.5959379999999</v>
      </c>
      <c r="AB2480" s="2">
        <f t="shared" si="668"/>
        <v>2245.5959379999999</v>
      </c>
      <c r="AC2480" s="4">
        <f t="shared" si="664"/>
        <v>2141.3304360000006</v>
      </c>
      <c r="AD2480" s="4">
        <f t="shared" si="669"/>
        <v>2141.3304360000006</v>
      </c>
      <c r="AE2480" s="4" t="s">
        <v>62</v>
      </c>
      <c r="AG2480" s="4" t="str">
        <f t="shared" si="665"/>
        <v>Weight Captured Separately</v>
      </c>
      <c r="AI2480" t="e">
        <f t="shared" si="660"/>
        <v>#N/A</v>
      </c>
      <c r="AJ2480" t="s">
        <v>81</v>
      </c>
      <c r="AK2480" s="2"/>
      <c r="AL2480" s="2" t="str">
        <f t="shared" si="666"/>
        <v>Freight Included in Commodity Cost</v>
      </c>
      <c r="AM2480" s="4"/>
      <c r="AN2480" t="e">
        <f>VLOOKUP([1]!Tabelle13[[#This Row],[Vlookup this ID for freight costs]],$AL$2:$AL$6811,2,FALSE)</f>
        <v>#REF!</v>
      </c>
      <c r="AO2480">
        <f t="shared" si="667"/>
        <v>13363.577581512005</v>
      </c>
      <c r="AP2480">
        <v>7.0000000000000007E-2</v>
      </c>
      <c r="AQ2480">
        <v>7.0000000000000007E-2</v>
      </c>
      <c r="AR2480" s="4">
        <v>14</v>
      </c>
      <c r="AS2480" s="4">
        <v>7</v>
      </c>
      <c r="AT2480" s="4">
        <v>2015</v>
      </c>
      <c r="AU2480" s="4">
        <v>14</v>
      </c>
      <c r="AV2480" s="4">
        <v>7</v>
      </c>
      <c r="AW2480" s="4">
        <v>2015</v>
      </c>
      <c r="AX2480" t="str">
        <f t="shared" si="661"/>
        <v>No Delay</v>
      </c>
      <c r="AY2480">
        <f t="shared" si="662"/>
        <v>0</v>
      </c>
    </row>
    <row r="2481" spans="1:51" x14ac:dyDescent="0.2">
      <c r="A2481" s="3">
        <v>5800</v>
      </c>
      <c r="B2481" s="1" t="s">
        <v>1918</v>
      </c>
      <c r="C2481" s="1" t="s">
        <v>150</v>
      </c>
      <c r="D2481" s="1" t="s">
        <v>100</v>
      </c>
      <c r="E2481" s="1" t="s">
        <v>101</v>
      </c>
      <c r="F2481" s="1" t="s">
        <v>101</v>
      </c>
      <c r="G2481" s="13" t="s">
        <v>1519</v>
      </c>
      <c r="H2481" s="12">
        <v>39680</v>
      </c>
      <c r="I2481" s="12" t="s">
        <v>96</v>
      </c>
      <c r="J2481" s="12">
        <v>39576</v>
      </c>
      <c r="K2481" s="4">
        <v>817</v>
      </c>
      <c r="L2481" s="1" t="s">
        <v>146</v>
      </c>
      <c r="M2481" s="1" t="s">
        <v>1920</v>
      </c>
      <c r="N2481" s="1" t="s">
        <v>1648</v>
      </c>
      <c r="O2481" s="1" t="s">
        <v>685</v>
      </c>
      <c r="P2481">
        <v>60</v>
      </c>
      <c r="Q2481">
        <v>4</v>
      </c>
      <c r="R2481">
        <v>56.16</v>
      </c>
      <c r="S2481">
        <v>14.04</v>
      </c>
      <c r="T2481">
        <v>0.23</v>
      </c>
      <c r="U2481">
        <f t="shared" si="658"/>
        <v>56.16</v>
      </c>
      <c r="V2481">
        <f t="shared" si="659"/>
        <v>240</v>
      </c>
      <c r="W2481" s="1" t="s">
        <v>185</v>
      </c>
      <c r="X2481" s="1" t="s">
        <v>186</v>
      </c>
      <c r="Y2481" s="1" t="s">
        <v>186</v>
      </c>
      <c r="Z2481" s="3">
        <v>11869</v>
      </c>
      <c r="AA2481" s="4">
        <f t="shared" si="663"/>
        <v>2245.5959379999999</v>
      </c>
      <c r="AB2481" s="2">
        <f t="shared" si="668"/>
        <v>2245.5959379999999</v>
      </c>
      <c r="AC2481" s="4">
        <f t="shared" si="664"/>
        <v>2340.5582873018861</v>
      </c>
      <c r="AD2481" s="4">
        <f t="shared" si="669"/>
        <v>2340.5582873018861</v>
      </c>
      <c r="AE2481" s="4" t="s">
        <v>62</v>
      </c>
      <c r="AG2481" s="4" t="str">
        <f t="shared" si="665"/>
        <v>Weight Captured Separately</v>
      </c>
      <c r="AH2481" s="4">
        <v>10589</v>
      </c>
      <c r="AI2481">
        <f t="shared" si="660"/>
        <v>9006</v>
      </c>
      <c r="AJ2481" t="s">
        <v>81</v>
      </c>
      <c r="AK2481" s="2"/>
      <c r="AL2481" s="2" t="str">
        <f t="shared" si="666"/>
        <v>Freight Included in Commodity Cost</v>
      </c>
      <c r="AM2481" s="4"/>
      <c r="AN2481" t="e">
        <f>VLOOKUP([1]!Tabelle13[[#This Row],[Vlookup this ID for freight costs]],$AL$2:$AL$6811,2,FALSE)</f>
        <v>#REF!</v>
      </c>
      <c r="AO2481">
        <f t="shared" si="667"/>
        <v>14607.157829338375</v>
      </c>
      <c r="AP2481">
        <v>0.09</v>
      </c>
      <c r="AQ2481">
        <v>0.09</v>
      </c>
      <c r="AR2481" s="4">
        <v>20</v>
      </c>
      <c r="AS2481" s="4">
        <v>8</v>
      </c>
      <c r="AT2481" s="4">
        <v>2008</v>
      </c>
      <c r="AU2481" s="4">
        <v>8</v>
      </c>
      <c r="AV2481" s="4">
        <v>5</v>
      </c>
      <c r="AW2481" s="4">
        <v>2008</v>
      </c>
      <c r="AX2481" t="str">
        <f t="shared" si="661"/>
        <v>No Delay</v>
      </c>
      <c r="AY2481">
        <f t="shared" si="662"/>
        <v>0</v>
      </c>
    </row>
    <row r="2482" spans="1:51" x14ac:dyDescent="0.2">
      <c r="A2482" s="3">
        <v>4461</v>
      </c>
      <c r="B2482" s="1" t="s">
        <v>1918</v>
      </c>
      <c r="C2482" s="1" t="s">
        <v>150</v>
      </c>
      <c r="D2482" s="1" t="s">
        <v>100</v>
      </c>
      <c r="E2482" s="1" t="s">
        <v>101</v>
      </c>
      <c r="F2482" s="1" t="s">
        <v>101</v>
      </c>
      <c r="G2482" s="13" t="s">
        <v>1519</v>
      </c>
      <c r="H2482" s="12">
        <v>39680</v>
      </c>
      <c r="I2482" s="12" t="s">
        <v>96</v>
      </c>
      <c r="J2482" s="12">
        <v>39576</v>
      </c>
      <c r="K2482" s="4">
        <v>816</v>
      </c>
      <c r="L2482" s="1" t="s">
        <v>146</v>
      </c>
      <c r="M2482" s="1" t="s">
        <v>1920</v>
      </c>
      <c r="N2482" s="1" t="s">
        <v>729</v>
      </c>
      <c r="O2482" s="1" t="s">
        <v>685</v>
      </c>
      <c r="P2482">
        <v>60</v>
      </c>
      <c r="Q2482">
        <v>4</v>
      </c>
      <c r="R2482">
        <v>52.96</v>
      </c>
      <c r="S2482">
        <v>13.24</v>
      </c>
      <c r="T2482">
        <v>0.22</v>
      </c>
      <c r="U2482">
        <f t="shared" si="658"/>
        <v>52.96</v>
      </c>
      <c r="V2482">
        <f t="shared" si="659"/>
        <v>240</v>
      </c>
      <c r="W2482" s="1" t="s">
        <v>185</v>
      </c>
      <c r="X2482" s="1" t="s">
        <v>186</v>
      </c>
      <c r="Y2482" s="1" t="s">
        <v>186</v>
      </c>
      <c r="Z2482" s="3">
        <v>11869</v>
      </c>
      <c r="AA2482" s="4">
        <f t="shared" si="663"/>
        <v>2245.5959379999999</v>
      </c>
      <c r="AB2482" s="2">
        <f t="shared" si="668"/>
        <v>2245.5959379999999</v>
      </c>
      <c r="AC2482" s="4">
        <f t="shared" si="664"/>
        <v>2340.5582873018861</v>
      </c>
      <c r="AD2482" s="4">
        <f t="shared" si="669"/>
        <v>2340.5582873018861</v>
      </c>
      <c r="AE2482" s="4" t="s">
        <v>62</v>
      </c>
      <c r="AG2482" s="4" t="str">
        <f t="shared" si="665"/>
        <v>Weight Captured Separately</v>
      </c>
      <c r="AH2482" s="4">
        <v>10589</v>
      </c>
      <c r="AI2482">
        <f t="shared" si="660"/>
        <v>9006</v>
      </c>
      <c r="AJ2482" t="s">
        <v>81</v>
      </c>
      <c r="AK2482" s="2"/>
      <c r="AL2482" s="2" t="str">
        <f t="shared" si="666"/>
        <v>Freight Included in Commodity Cost</v>
      </c>
      <c r="AM2482" s="4"/>
      <c r="AN2482" t="e">
        <f>VLOOKUP([1]!Tabelle13[[#This Row],[Vlookup this ID for freight costs]],$AL$2:$AL$6811,2,FALSE)</f>
        <v>#REF!</v>
      </c>
      <c r="AO2482">
        <f t="shared" si="667"/>
        <v>14607.157829338375</v>
      </c>
      <c r="AP2482">
        <v>0.08</v>
      </c>
      <c r="AQ2482">
        <v>0.08</v>
      </c>
      <c r="AR2482" s="4">
        <v>20</v>
      </c>
      <c r="AS2482" s="4">
        <v>8</v>
      </c>
      <c r="AT2482" s="4">
        <v>2008</v>
      </c>
      <c r="AU2482" s="4">
        <v>8</v>
      </c>
      <c r="AV2482" s="4">
        <v>5</v>
      </c>
      <c r="AW2482" s="4">
        <v>2008</v>
      </c>
      <c r="AX2482" t="str">
        <f t="shared" si="661"/>
        <v>No Delay</v>
      </c>
      <c r="AY2482">
        <f t="shared" si="662"/>
        <v>0</v>
      </c>
    </row>
    <row r="2483" spans="1:51" x14ac:dyDescent="0.2">
      <c r="A2483" s="3">
        <v>29848</v>
      </c>
      <c r="B2483" s="1" t="s">
        <v>328</v>
      </c>
      <c r="C2483" s="1" t="s">
        <v>150</v>
      </c>
      <c r="D2483" s="1" t="s">
        <v>100</v>
      </c>
      <c r="E2483" s="1" t="s">
        <v>101</v>
      </c>
      <c r="F2483" s="1" t="s">
        <v>101</v>
      </c>
      <c r="G2483" s="13" t="s">
        <v>919</v>
      </c>
      <c r="H2483" s="12">
        <v>41380</v>
      </c>
      <c r="I2483" s="12" t="s">
        <v>919</v>
      </c>
      <c r="J2483" s="12">
        <v>41380</v>
      </c>
      <c r="K2483" s="4">
        <v>4598</v>
      </c>
      <c r="L2483" s="1" t="s">
        <v>146</v>
      </c>
      <c r="M2483" s="1" t="s">
        <v>1920</v>
      </c>
      <c r="N2483" s="1" t="s">
        <v>1963</v>
      </c>
      <c r="O2483" s="1" t="s">
        <v>1964</v>
      </c>
      <c r="P2483">
        <v>60</v>
      </c>
      <c r="Q2483">
        <v>4</v>
      </c>
      <c r="R2483">
        <v>20.72</v>
      </c>
      <c r="S2483">
        <v>5.18</v>
      </c>
      <c r="T2483">
        <v>0.09</v>
      </c>
      <c r="U2483">
        <f t="shared" si="658"/>
        <v>20.72</v>
      </c>
      <c r="V2483">
        <f t="shared" si="659"/>
        <v>240</v>
      </c>
      <c r="W2483" s="1" t="s">
        <v>730</v>
      </c>
      <c r="X2483" s="1" t="s">
        <v>244</v>
      </c>
      <c r="Y2483" s="1" t="s">
        <v>731</v>
      </c>
      <c r="Z2483" s="3">
        <v>8090</v>
      </c>
      <c r="AA2483" s="4">
        <f t="shared" si="663"/>
        <v>2245.5959379999999</v>
      </c>
      <c r="AB2483" s="2">
        <f t="shared" si="668"/>
        <v>2245.5959379999999</v>
      </c>
      <c r="AC2483" s="4">
        <f t="shared" si="664"/>
        <v>2340.5582873018861</v>
      </c>
      <c r="AD2483" s="4">
        <f t="shared" si="669"/>
        <v>2340.5582873018861</v>
      </c>
      <c r="AE2483" s="4" t="s">
        <v>62</v>
      </c>
      <c r="AG2483" s="4" t="str">
        <f t="shared" si="665"/>
        <v>Weight Captured Separately</v>
      </c>
      <c r="AI2483" t="e">
        <f t="shared" si="660"/>
        <v>#N/A</v>
      </c>
      <c r="AJ2483" t="s">
        <v>81</v>
      </c>
      <c r="AK2483" s="2"/>
      <c r="AL2483" s="2" t="str">
        <f t="shared" si="666"/>
        <v>Freight Included in Commodity Cost</v>
      </c>
      <c r="AM2483" s="4"/>
      <c r="AN2483" t="e">
        <f>VLOOKUP([1]!Tabelle13[[#This Row],[Vlookup this ID for freight costs]],$AL$2:$AL$6811,2,FALSE)</f>
        <v>#REF!</v>
      </c>
      <c r="AO2483">
        <f t="shared" si="667"/>
        <v>14607.157829338375</v>
      </c>
      <c r="AP2483">
        <v>0.03</v>
      </c>
      <c r="AQ2483">
        <v>0.03</v>
      </c>
      <c r="AR2483" s="4">
        <v>16</v>
      </c>
      <c r="AS2483" s="4">
        <v>4</v>
      </c>
      <c r="AT2483" s="4">
        <v>2013</v>
      </c>
      <c r="AU2483" s="4">
        <v>16</v>
      </c>
      <c r="AV2483" s="4">
        <v>4</v>
      </c>
      <c r="AW2483" s="4">
        <v>2013</v>
      </c>
      <c r="AX2483" t="str">
        <f t="shared" si="661"/>
        <v>No Delay</v>
      </c>
      <c r="AY2483">
        <f t="shared" si="662"/>
        <v>0</v>
      </c>
    </row>
    <row r="2484" spans="1:51" x14ac:dyDescent="0.2">
      <c r="A2484" s="3">
        <v>9564</v>
      </c>
      <c r="B2484" s="1" t="s">
        <v>1918</v>
      </c>
      <c r="C2484" s="1" t="s">
        <v>150</v>
      </c>
      <c r="D2484" s="1" t="s">
        <v>100</v>
      </c>
      <c r="E2484" s="1"/>
      <c r="F2484" s="1" t="s">
        <v>107</v>
      </c>
      <c r="G2484" s="13" t="s">
        <v>1955</v>
      </c>
      <c r="H2484" s="12">
        <v>39468</v>
      </c>
      <c r="I2484" s="12" t="s">
        <v>1965</v>
      </c>
      <c r="J2484" s="12">
        <v>39563</v>
      </c>
      <c r="K2484" s="4">
        <v>807</v>
      </c>
      <c r="L2484" s="1" t="s">
        <v>146</v>
      </c>
      <c r="M2484" s="1" t="s">
        <v>1954</v>
      </c>
      <c r="N2484" s="1" t="s">
        <v>902</v>
      </c>
      <c r="O2484" s="1" t="s">
        <v>685</v>
      </c>
      <c r="P2484">
        <v>200</v>
      </c>
      <c r="Q2484">
        <v>4</v>
      </c>
      <c r="R2484">
        <v>57.92</v>
      </c>
      <c r="S2484">
        <v>14.48</v>
      </c>
      <c r="T2484">
        <v>7.0000000000000007E-2</v>
      </c>
      <c r="U2484">
        <f t="shared" si="658"/>
        <v>57.92</v>
      </c>
      <c r="V2484">
        <f t="shared" si="659"/>
        <v>800</v>
      </c>
      <c r="W2484" s="1" t="s">
        <v>185</v>
      </c>
      <c r="X2484" s="1" t="s">
        <v>186</v>
      </c>
      <c r="Y2484" s="1" t="s">
        <v>186</v>
      </c>
      <c r="Z2484" s="3">
        <v>8773</v>
      </c>
      <c r="AA2484" s="4">
        <f t="shared" si="663"/>
        <v>2245.5959379999999</v>
      </c>
      <c r="AB2484" s="2">
        <f t="shared" si="668"/>
        <v>2245.5959379999999</v>
      </c>
      <c r="AC2484" s="4">
        <f t="shared" si="664"/>
        <v>2274.4681759591831</v>
      </c>
      <c r="AD2484" s="4">
        <f t="shared" si="669"/>
        <v>2274.4681759591831</v>
      </c>
      <c r="AE2484" s="4" t="s">
        <v>62</v>
      </c>
      <c r="AG2484" s="4" t="str">
        <f t="shared" si="665"/>
        <v>Weight Captured Separately</v>
      </c>
      <c r="AH2484" s="4">
        <v>82694</v>
      </c>
      <c r="AI2484">
        <f t="shared" si="660"/>
        <v>51698</v>
      </c>
      <c r="AJ2484" t="s">
        <v>81</v>
      </c>
      <c r="AK2484" s="2"/>
      <c r="AL2484" s="2" t="str">
        <f t="shared" si="666"/>
        <v>Freight Included in Commodity Cost</v>
      </c>
      <c r="AM2484" s="4"/>
      <c r="AN2484" t="e">
        <f>VLOOKUP([1]!Tabelle13[[#This Row],[Vlookup this ID for freight costs]],$AL$2:$AL$6811,2,FALSE)</f>
        <v>#REF!</v>
      </c>
      <c r="AO2484">
        <f t="shared" si="667"/>
        <v>14194.623354337224</v>
      </c>
      <c r="AP2484">
        <v>0.09</v>
      </c>
      <c r="AQ2484">
        <v>0.09</v>
      </c>
      <c r="AR2484" s="4">
        <v>21</v>
      </c>
      <c r="AS2484" s="4">
        <v>1</v>
      </c>
      <c r="AT2484" s="4">
        <v>2008</v>
      </c>
      <c r="AU2484" s="4">
        <v>25</v>
      </c>
      <c r="AV2484" s="4">
        <v>4</v>
      </c>
      <c r="AW2484" s="4">
        <v>2008</v>
      </c>
      <c r="AX2484" t="str">
        <f t="shared" si="661"/>
        <v>Delay</v>
      </c>
      <c r="AY2484">
        <f t="shared" si="662"/>
        <v>95</v>
      </c>
    </row>
    <row r="2485" spans="1:51" x14ac:dyDescent="0.2">
      <c r="A2485" s="3">
        <v>56902</v>
      </c>
      <c r="B2485" s="1" t="s">
        <v>328</v>
      </c>
      <c r="C2485" s="1" t="s">
        <v>150</v>
      </c>
      <c r="D2485" s="1" t="s">
        <v>100</v>
      </c>
      <c r="E2485" s="1" t="s">
        <v>101</v>
      </c>
      <c r="F2485" s="1" t="s">
        <v>101</v>
      </c>
      <c r="G2485" s="13" t="s">
        <v>1966</v>
      </c>
      <c r="H2485" s="12">
        <v>41879</v>
      </c>
      <c r="I2485" s="12" t="s">
        <v>1966</v>
      </c>
      <c r="J2485" s="12">
        <v>41879</v>
      </c>
      <c r="K2485" s="4">
        <v>5835</v>
      </c>
      <c r="L2485" s="1" t="s">
        <v>146</v>
      </c>
      <c r="M2485" s="1" t="s">
        <v>1923</v>
      </c>
      <c r="N2485" s="1" t="s">
        <v>227</v>
      </c>
      <c r="O2485" s="1" t="s">
        <v>93</v>
      </c>
      <c r="P2485">
        <v>30</v>
      </c>
      <c r="Q2485">
        <v>4</v>
      </c>
      <c r="R2485">
        <v>60.99</v>
      </c>
      <c r="S2485">
        <v>15.25</v>
      </c>
      <c r="T2485">
        <v>0.51</v>
      </c>
      <c r="U2485">
        <f t="shared" si="658"/>
        <v>61</v>
      </c>
      <c r="V2485">
        <f t="shared" si="659"/>
        <v>120</v>
      </c>
      <c r="W2485" s="1" t="s">
        <v>155</v>
      </c>
      <c r="X2485" s="1" t="s">
        <v>1236</v>
      </c>
      <c r="Y2485" s="1" t="s">
        <v>156</v>
      </c>
      <c r="Z2485" s="3">
        <v>16635</v>
      </c>
      <c r="AA2485" s="4">
        <f t="shared" si="663"/>
        <v>2245.5959379999999</v>
      </c>
      <c r="AB2485" s="2">
        <f t="shared" si="668"/>
        <v>2245.5959379999999</v>
      </c>
      <c r="AC2485" s="4">
        <f t="shared" si="664"/>
        <v>3288.0322029714275</v>
      </c>
      <c r="AD2485" s="4">
        <f t="shared" si="669"/>
        <v>3288.0322029714275</v>
      </c>
      <c r="AE2485" s="4" t="s">
        <v>62</v>
      </c>
      <c r="AG2485" s="4" t="str">
        <f t="shared" si="665"/>
        <v>Weight Captured Separately</v>
      </c>
      <c r="AI2485" t="e">
        <f t="shared" si="660"/>
        <v>#N/A</v>
      </c>
      <c r="AJ2485" t="s">
        <v>81</v>
      </c>
      <c r="AK2485" s="2"/>
      <c r="AL2485" s="2" t="str">
        <f t="shared" si="666"/>
        <v>Freight Included in Commodity Cost</v>
      </c>
      <c r="AM2485" s="4"/>
      <c r="AN2485" t="e">
        <f>VLOOKUP([1]!Tabelle13[[#This Row],[Vlookup this ID for freight costs]],$AL$2:$AL$6811,2,FALSE)</f>
        <v>#REF!</v>
      </c>
      <c r="AO2485">
        <f t="shared" si="667"/>
        <v>20521.29001094765</v>
      </c>
      <c r="AP2485">
        <v>0.06</v>
      </c>
      <c r="AQ2485">
        <v>0.06</v>
      </c>
      <c r="AR2485" s="4">
        <v>28</v>
      </c>
      <c r="AS2485" s="4">
        <v>8</v>
      </c>
      <c r="AT2485" s="4">
        <v>2014</v>
      </c>
      <c r="AU2485" s="4">
        <v>28</v>
      </c>
      <c r="AV2485" s="4">
        <v>8</v>
      </c>
      <c r="AW2485" s="4">
        <v>2014</v>
      </c>
      <c r="AX2485" t="str">
        <f t="shared" si="661"/>
        <v>No Delay</v>
      </c>
      <c r="AY2485">
        <f t="shared" si="662"/>
        <v>0</v>
      </c>
    </row>
    <row r="2486" spans="1:51" x14ac:dyDescent="0.2">
      <c r="A2486" s="3">
        <v>76319</v>
      </c>
      <c r="B2486" s="1" t="s">
        <v>328</v>
      </c>
      <c r="C2486" s="1" t="s">
        <v>150</v>
      </c>
      <c r="D2486" s="1" t="s">
        <v>100</v>
      </c>
      <c r="E2486" s="1" t="s">
        <v>101</v>
      </c>
      <c r="F2486" s="1" t="s">
        <v>101</v>
      </c>
      <c r="G2486" s="13" t="s">
        <v>1466</v>
      </c>
      <c r="H2486" s="12">
        <v>41915</v>
      </c>
      <c r="I2486" s="12" t="s">
        <v>1466</v>
      </c>
      <c r="J2486" s="12">
        <v>41915</v>
      </c>
      <c r="K2486" s="4">
        <v>5993</v>
      </c>
      <c r="L2486" s="1" t="s">
        <v>146</v>
      </c>
      <c r="M2486" s="1" t="s">
        <v>1923</v>
      </c>
      <c r="N2486" s="1" t="s">
        <v>606</v>
      </c>
      <c r="O2486" s="1" t="s">
        <v>93</v>
      </c>
      <c r="P2486">
        <v>30</v>
      </c>
      <c r="Q2486">
        <v>4</v>
      </c>
      <c r="R2486">
        <v>78.7</v>
      </c>
      <c r="S2486">
        <v>19.68</v>
      </c>
      <c r="T2486">
        <v>0.66</v>
      </c>
      <c r="U2486">
        <f t="shared" si="658"/>
        <v>78.72</v>
      </c>
      <c r="V2486">
        <f t="shared" si="659"/>
        <v>120</v>
      </c>
      <c r="W2486" s="1" t="s">
        <v>155</v>
      </c>
      <c r="X2486" s="1" t="s">
        <v>1236</v>
      </c>
      <c r="Y2486" s="1" t="s">
        <v>156</v>
      </c>
      <c r="Z2486" s="3">
        <v>16635</v>
      </c>
      <c r="AA2486" s="4">
        <f t="shared" si="663"/>
        <v>2245.5959379999999</v>
      </c>
      <c r="AB2486" s="2">
        <f t="shared" si="668"/>
        <v>2245.5959379999999</v>
      </c>
      <c r="AC2486" s="4">
        <f t="shared" si="664"/>
        <v>3288.0322029714275</v>
      </c>
      <c r="AD2486" s="4">
        <f t="shared" si="669"/>
        <v>3288.0322029714275</v>
      </c>
      <c r="AE2486" s="4" t="s">
        <v>62</v>
      </c>
      <c r="AG2486" s="4" t="str">
        <f t="shared" si="665"/>
        <v>Weight Captured Separately</v>
      </c>
      <c r="AI2486" t="e">
        <f t="shared" si="660"/>
        <v>#N/A</v>
      </c>
      <c r="AJ2486" t="s">
        <v>81</v>
      </c>
      <c r="AK2486" s="2"/>
      <c r="AL2486" s="2" t="str">
        <f t="shared" si="666"/>
        <v>Freight Included in Commodity Cost</v>
      </c>
      <c r="AM2486" s="4"/>
      <c r="AN2486" t="e">
        <f>VLOOKUP([1]!Tabelle13[[#This Row],[Vlookup this ID for freight costs]],$AL$2:$AL$6811,2,FALSE)</f>
        <v>#REF!</v>
      </c>
      <c r="AO2486">
        <f t="shared" si="667"/>
        <v>20521.29001094765</v>
      </c>
      <c r="AP2486">
        <v>0.08</v>
      </c>
      <c r="AQ2486">
        <v>0.08</v>
      </c>
      <c r="AR2486" s="4">
        <v>3</v>
      </c>
      <c r="AS2486" s="4">
        <v>10</v>
      </c>
      <c r="AT2486" s="4">
        <v>2014</v>
      </c>
      <c r="AU2486" s="4">
        <v>3</v>
      </c>
      <c r="AV2486" s="4">
        <v>10</v>
      </c>
      <c r="AW2486" s="4">
        <v>2014</v>
      </c>
      <c r="AX2486" t="str">
        <f t="shared" si="661"/>
        <v>No Delay</v>
      </c>
      <c r="AY2486">
        <f t="shared" si="662"/>
        <v>0</v>
      </c>
    </row>
    <row r="2487" spans="1:51" x14ac:dyDescent="0.2">
      <c r="A2487" s="3">
        <v>54960</v>
      </c>
      <c r="B2487" s="1" t="s">
        <v>328</v>
      </c>
      <c r="C2487" s="1" t="s">
        <v>150</v>
      </c>
      <c r="D2487" s="1" t="s">
        <v>100</v>
      </c>
      <c r="E2487" s="1" t="s">
        <v>101</v>
      </c>
      <c r="F2487" s="1" t="s">
        <v>101</v>
      </c>
      <c r="G2487" s="13" t="s">
        <v>1370</v>
      </c>
      <c r="H2487" s="12">
        <v>41677</v>
      </c>
      <c r="I2487" s="12" t="s">
        <v>1370</v>
      </c>
      <c r="J2487" s="12">
        <v>41677</v>
      </c>
      <c r="K2487" s="4">
        <v>5281</v>
      </c>
      <c r="L2487" s="1" t="s">
        <v>146</v>
      </c>
      <c r="M2487" s="1" t="s">
        <v>1920</v>
      </c>
      <c r="N2487" s="1" t="s">
        <v>196</v>
      </c>
      <c r="O2487" s="1" t="s">
        <v>93</v>
      </c>
      <c r="P2487">
        <v>60</v>
      </c>
      <c r="Q2487">
        <v>4</v>
      </c>
      <c r="R2487">
        <v>120.98</v>
      </c>
      <c r="S2487">
        <v>30.24</v>
      </c>
      <c r="T2487">
        <v>0.5</v>
      </c>
      <c r="U2487">
        <f t="shared" si="658"/>
        <v>120.96</v>
      </c>
      <c r="V2487">
        <f t="shared" si="659"/>
        <v>240</v>
      </c>
      <c r="W2487" s="1" t="s">
        <v>204</v>
      </c>
      <c r="X2487" s="1" t="s">
        <v>1236</v>
      </c>
      <c r="Y2487" s="1" t="s">
        <v>205</v>
      </c>
      <c r="Z2487" s="3">
        <v>16682</v>
      </c>
      <c r="AA2487" s="4">
        <f t="shared" si="663"/>
        <v>2245.5959379999999</v>
      </c>
      <c r="AB2487" s="2">
        <f t="shared" si="668"/>
        <v>2245.5959379999999</v>
      </c>
      <c r="AC2487" s="4">
        <f t="shared" si="664"/>
        <v>2340.5582873018861</v>
      </c>
      <c r="AD2487" s="4">
        <f t="shared" si="669"/>
        <v>2340.5582873018861</v>
      </c>
      <c r="AE2487" s="4" t="s">
        <v>62</v>
      </c>
      <c r="AG2487" s="4" t="str">
        <f t="shared" si="665"/>
        <v>Weight Captured Separately</v>
      </c>
      <c r="AI2487" t="e">
        <f t="shared" si="660"/>
        <v>#N/A</v>
      </c>
      <c r="AJ2487" t="s">
        <v>81</v>
      </c>
      <c r="AK2487" s="2"/>
      <c r="AL2487" s="2" t="str">
        <f t="shared" si="666"/>
        <v>Freight Included in Commodity Cost</v>
      </c>
      <c r="AM2487" s="4"/>
      <c r="AN2487" t="e">
        <f>VLOOKUP([1]!Tabelle13[[#This Row],[Vlookup this ID for freight costs]],$AL$2:$AL$6811,2,FALSE)</f>
        <v>#REF!</v>
      </c>
      <c r="AO2487">
        <f t="shared" si="667"/>
        <v>14607.157829338375</v>
      </c>
      <c r="AP2487">
        <v>0.15</v>
      </c>
      <c r="AQ2487">
        <v>0.15</v>
      </c>
      <c r="AR2487" s="4">
        <v>7</v>
      </c>
      <c r="AS2487" s="4">
        <v>2</v>
      </c>
      <c r="AT2487" s="4">
        <v>2014</v>
      </c>
      <c r="AU2487" s="4">
        <v>7</v>
      </c>
      <c r="AV2487" s="4">
        <v>2</v>
      </c>
      <c r="AW2487" s="4">
        <v>2014</v>
      </c>
      <c r="AX2487" t="str">
        <f t="shared" si="661"/>
        <v>No Delay</v>
      </c>
      <c r="AY2487">
        <f t="shared" si="662"/>
        <v>0</v>
      </c>
    </row>
    <row r="2488" spans="1:51" x14ac:dyDescent="0.2">
      <c r="A2488" s="3">
        <v>55083</v>
      </c>
      <c r="B2488" s="1" t="s">
        <v>328</v>
      </c>
      <c r="C2488" s="1" t="s">
        <v>150</v>
      </c>
      <c r="D2488" s="1" t="s">
        <v>100</v>
      </c>
      <c r="E2488" s="1" t="s">
        <v>101</v>
      </c>
      <c r="F2488" s="1" t="s">
        <v>101</v>
      </c>
      <c r="G2488" s="13" t="s">
        <v>1576</v>
      </c>
      <c r="H2488" s="12">
        <v>41983</v>
      </c>
      <c r="I2488" s="12" t="s">
        <v>1576</v>
      </c>
      <c r="J2488" s="12">
        <v>41983</v>
      </c>
      <c r="K2488" s="4">
        <v>6187</v>
      </c>
      <c r="L2488" s="1" t="s">
        <v>146</v>
      </c>
      <c r="M2488" s="1" t="s">
        <v>1920</v>
      </c>
      <c r="N2488" s="1" t="s">
        <v>227</v>
      </c>
      <c r="O2488" s="1" t="s">
        <v>93</v>
      </c>
      <c r="P2488">
        <v>30</v>
      </c>
      <c r="Q2488">
        <v>4</v>
      </c>
      <c r="R2488">
        <v>54.01</v>
      </c>
      <c r="S2488">
        <v>13.5</v>
      </c>
      <c r="T2488">
        <v>0.45</v>
      </c>
      <c r="U2488">
        <f t="shared" si="658"/>
        <v>54</v>
      </c>
      <c r="V2488">
        <f t="shared" si="659"/>
        <v>120</v>
      </c>
      <c r="W2488" s="1" t="s">
        <v>155</v>
      </c>
      <c r="X2488" s="1" t="s">
        <v>1236</v>
      </c>
      <c r="Y2488" s="1" t="s">
        <v>156</v>
      </c>
      <c r="Z2488" s="3">
        <v>16635</v>
      </c>
      <c r="AA2488" s="4">
        <f t="shared" si="663"/>
        <v>2245.5959379999999</v>
      </c>
      <c r="AB2488" s="2">
        <f t="shared" si="668"/>
        <v>2245.5959379999999</v>
      </c>
      <c r="AC2488" s="4">
        <f t="shared" si="664"/>
        <v>3288.0322029714275</v>
      </c>
      <c r="AD2488" s="4">
        <f t="shared" si="669"/>
        <v>3288.0322029714275</v>
      </c>
      <c r="AE2488" s="4" t="s">
        <v>62</v>
      </c>
      <c r="AG2488" s="4" t="str">
        <f t="shared" si="665"/>
        <v>Weight Captured Separately</v>
      </c>
      <c r="AI2488" t="e">
        <f t="shared" si="660"/>
        <v>#N/A</v>
      </c>
      <c r="AJ2488" t="s">
        <v>81</v>
      </c>
      <c r="AK2488" s="2"/>
      <c r="AL2488" s="2" t="str">
        <f t="shared" si="666"/>
        <v>Freight Included in Commodity Cost</v>
      </c>
      <c r="AM2488" s="4"/>
      <c r="AN2488" t="e">
        <f>VLOOKUP([1]!Tabelle13[[#This Row],[Vlookup this ID for freight costs]],$AL$2:$AL$6811,2,FALSE)</f>
        <v>#REF!</v>
      </c>
      <c r="AO2488">
        <f t="shared" si="667"/>
        <v>20521.29001094765</v>
      </c>
      <c r="AP2488">
        <v>0.06</v>
      </c>
      <c r="AQ2488">
        <v>0.06</v>
      </c>
      <c r="AR2488" s="4">
        <v>10</v>
      </c>
      <c r="AS2488" s="4">
        <v>12</v>
      </c>
      <c r="AT2488" s="4">
        <v>2014</v>
      </c>
      <c r="AU2488" s="4">
        <v>10</v>
      </c>
      <c r="AV2488" s="4">
        <v>12</v>
      </c>
      <c r="AW2488" s="4">
        <v>2014</v>
      </c>
      <c r="AX2488" t="str">
        <f t="shared" si="661"/>
        <v>No Delay</v>
      </c>
      <c r="AY2488">
        <f t="shared" si="662"/>
        <v>0</v>
      </c>
    </row>
    <row r="2489" spans="1:51" x14ac:dyDescent="0.2">
      <c r="A2489" s="3">
        <v>20952</v>
      </c>
      <c r="B2489" s="1" t="s">
        <v>328</v>
      </c>
      <c r="C2489" s="1" t="s">
        <v>150</v>
      </c>
      <c r="D2489" s="1" t="s">
        <v>100</v>
      </c>
      <c r="E2489" s="1" t="s">
        <v>101</v>
      </c>
      <c r="F2489" s="1" t="s">
        <v>101</v>
      </c>
      <c r="G2489" s="13" t="s">
        <v>469</v>
      </c>
      <c r="H2489" s="12">
        <v>42122</v>
      </c>
      <c r="I2489" s="12" t="s">
        <v>469</v>
      </c>
      <c r="J2489" s="12">
        <v>42122</v>
      </c>
      <c r="K2489" s="4">
        <v>6467</v>
      </c>
      <c r="L2489" s="1" t="s">
        <v>146</v>
      </c>
      <c r="M2489" s="1" t="s">
        <v>1923</v>
      </c>
      <c r="N2489" s="1" t="s">
        <v>606</v>
      </c>
      <c r="O2489" s="1" t="s">
        <v>93</v>
      </c>
      <c r="P2489">
        <v>30</v>
      </c>
      <c r="Q2489">
        <v>4</v>
      </c>
      <c r="R2489">
        <v>78.7</v>
      </c>
      <c r="S2489">
        <v>19.68</v>
      </c>
      <c r="T2489">
        <v>0.66</v>
      </c>
      <c r="U2489">
        <f t="shared" si="658"/>
        <v>78.72</v>
      </c>
      <c r="V2489">
        <f t="shared" si="659"/>
        <v>120</v>
      </c>
      <c r="W2489" s="1" t="s">
        <v>155</v>
      </c>
      <c r="X2489" s="1" t="s">
        <v>1236</v>
      </c>
      <c r="Y2489" s="1" t="s">
        <v>156</v>
      </c>
      <c r="Z2489" s="3">
        <v>16635</v>
      </c>
      <c r="AA2489" s="4">
        <f t="shared" si="663"/>
        <v>2245.5959379999999</v>
      </c>
      <c r="AB2489" s="2">
        <f t="shared" si="668"/>
        <v>2245.5959379999999</v>
      </c>
      <c r="AC2489" s="4">
        <f t="shared" si="664"/>
        <v>3288.0322029714275</v>
      </c>
      <c r="AD2489" s="4">
        <f t="shared" si="669"/>
        <v>3288.0322029714275</v>
      </c>
      <c r="AE2489" s="4" t="s">
        <v>62</v>
      </c>
      <c r="AG2489" s="4" t="str">
        <f t="shared" si="665"/>
        <v>Weight Captured Separately</v>
      </c>
      <c r="AI2489" t="e">
        <f t="shared" si="660"/>
        <v>#N/A</v>
      </c>
      <c r="AJ2489" t="s">
        <v>81</v>
      </c>
      <c r="AK2489" s="2"/>
      <c r="AL2489" s="2" t="str">
        <f t="shared" si="666"/>
        <v>Freight Included in Commodity Cost</v>
      </c>
      <c r="AM2489" s="4"/>
      <c r="AN2489" t="e">
        <f>VLOOKUP([1]!Tabelle13[[#This Row],[Vlookup this ID for freight costs]],$AL$2:$AL$6811,2,FALSE)</f>
        <v>#REF!</v>
      </c>
      <c r="AO2489">
        <f t="shared" si="667"/>
        <v>20521.29001094765</v>
      </c>
      <c r="AP2489">
        <v>0.08</v>
      </c>
      <c r="AQ2489">
        <v>0.08</v>
      </c>
      <c r="AR2489" s="4">
        <v>28</v>
      </c>
      <c r="AS2489" s="4">
        <v>4</v>
      </c>
      <c r="AT2489" s="4">
        <v>2015</v>
      </c>
      <c r="AU2489" s="4">
        <v>28</v>
      </c>
      <c r="AV2489" s="4">
        <v>4</v>
      </c>
      <c r="AW2489" s="4">
        <v>2015</v>
      </c>
      <c r="AX2489" t="str">
        <f t="shared" si="661"/>
        <v>No Delay</v>
      </c>
      <c r="AY2489">
        <f t="shared" si="662"/>
        <v>0</v>
      </c>
    </row>
    <row r="2490" spans="1:51" x14ac:dyDescent="0.2">
      <c r="A2490" s="3">
        <v>25189</v>
      </c>
      <c r="B2490" s="1" t="s">
        <v>328</v>
      </c>
      <c r="C2490" s="1" t="s">
        <v>150</v>
      </c>
      <c r="D2490" s="1" t="s">
        <v>100</v>
      </c>
      <c r="E2490" s="1" t="s">
        <v>101</v>
      </c>
      <c r="F2490" s="1" t="s">
        <v>101</v>
      </c>
      <c r="G2490" s="13" t="s">
        <v>469</v>
      </c>
      <c r="H2490" s="12">
        <v>42122</v>
      </c>
      <c r="I2490" s="12" t="s">
        <v>469</v>
      </c>
      <c r="J2490" s="12">
        <v>42122</v>
      </c>
      <c r="K2490" s="4">
        <v>6469</v>
      </c>
      <c r="L2490" s="1" t="s">
        <v>146</v>
      </c>
      <c r="M2490" s="1" t="s">
        <v>1923</v>
      </c>
      <c r="N2490" s="1" t="s">
        <v>227</v>
      </c>
      <c r="O2490" s="1" t="s">
        <v>93</v>
      </c>
      <c r="P2490">
        <v>30</v>
      </c>
      <c r="Q2490">
        <v>4</v>
      </c>
      <c r="R2490">
        <v>60.98</v>
      </c>
      <c r="S2490">
        <v>15.24</v>
      </c>
      <c r="T2490">
        <v>0.51</v>
      </c>
      <c r="U2490">
        <f t="shared" si="658"/>
        <v>60.96</v>
      </c>
      <c r="V2490">
        <f t="shared" si="659"/>
        <v>120</v>
      </c>
      <c r="W2490" s="1" t="s">
        <v>155</v>
      </c>
      <c r="X2490" s="1" t="s">
        <v>1236</v>
      </c>
      <c r="Y2490" s="1" t="s">
        <v>156</v>
      </c>
      <c r="Z2490" s="3">
        <v>16635</v>
      </c>
      <c r="AA2490" s="4">
        <f t="shared" si="663"/>
        <v>2245.5959379999999</v>
      </c>
      <c r="AB2490" s="2">
        <f t="shared" si="668"/>
        <v>2245.5959379999999</v>
      </c>
      <c r="AC2490" s="4">
        <f t="shared" si="664"/>
        <v>3288.0322029714275</v>
      </c>
      <c r="AD2490" s="4">
        <f t="shared" si="669"/>
        <v>3288.0322029714275</v>
      </c>
      <c r="AE2490" s="4" t="s">
        <v>62</v>
      </c>
      <c r="AG2490" s="4" t="str">
        <f t="shared" si="665"/>
        <v>Weight Captured Separately</v>
      </c>
      <c r="AI2490" t="e">
        <f t="shared" si="660"/>
        <v>#N/A</v>
      </c>
      <c r="AJ2490" t="s">
        <v>81</v>
      </c>
      <c r="AK2490" s="2"/>
      <c r="AL2490" s="2" t="str">
        <f t="shared" si="666"/>
        <v>Freight Included in Commodity Cost</v>
      </c>
      <c r="AM2490" s="4"/>
      <c r="AN2490" t="e">
        <f>VLOOKUP([1]!Tabelle13[[#This Row],[Vlookup this ID for freight costs]],$AL$2:$AL$6811,2,FALSE)</f>
        <v>#REF!</v>
      </c>
      <c r="AO2490">
        <f t="shared" si="667"/>
        <v>20521.29001094765</v>
      </c>
      <c r="AP2490">
        <v>0.06</v>
      </c>
      <c r="AQ2490">
        <v>0.06</v>
      </c>
      <c r="AR2490" s="4">
        <v>28</v>
      </c>
      <c r="AS2490" s="4">
        <v>4</v>
      </c>
      <c r="AT2490" s="4">
        <v>2015</v>
      </c>
      <c r="AU2490" s="4">
        <v>28</v>
      </c>
      <c r="AV2490" s="4">
        <v>4</v>
      </c>
      <c r="AW2490" s="4">
        <v>2015</v>
      </c>
      <c r="AX2490" t="str">
        <f t="shared" si="661"/>
        <v>No Delay</v>
      </c>
      <c r="AY2490">
        <f t="shared" si="662"/>
        <v>0</v>
      </c>
    </row>
    <row r="2491" spans="1:51" x14ac:dyDescent="0.2">
      <c r="A2491" s="3">
        <v>18538</v>
      </c>
      <c r="B2491" s="1" t="s">
        <v>328</v>
      </c>
      <c r="C2491" s="1" t="s">
        <v>150</v>
      </c>
      <c r="D2491" s="1" t="s">
        <v>100</v>
      </c>
      <c r="E2491" s="1" t="s">
        <v>101</v>
      </c>
      <c r="F2491" s="1" t="s">
        <v>101</v>
      </c>
      <c r="G2491" s="13" t="s">
        <v>1529</v>
      </c>
      <c r="H2491" s="12">
        <v>42157</v>
      </c>
      <c r="I2491" s="12" t="s">
        <v>1529</v>
      </c>
      <c r="J2491" s="12">
        <v>42157</v>
      </c>
      <c r="K2491" s="4">
        <v>6588</v>
      </c>
      <c r="L2491" s="1" t="s">
        <v>146</v>
      </c>
      <c r="M2491" s="1" t="s">
        <v>1923</v>
      </c>
      <c r="N2491" s="1" t="s">
        <v>227</v>
      </c>
      <c r="O2491" s="1" t="s">
        <v>93</v>
      </c>
      <c r="P2491">
        <v>30</v>
      </c>
      <c r="Q2491">
        <v>4</v>
      </c>
      <c r="R2491">
        <v>44.07</v>
      </c>
      <c r="S2491">
        <v>11.02</v>
      </c>
      <c r="T2491">
        <v>0.37</v>
      </c>
      <c r="U2491">
        <f t="shared" si="658"/>
        <v>44.08</v>
      </c>
      <c r="V2491">
        <f t="shared" si="659"/>
        <v>120</v>
      </c>
      <c r="W2491" s="1" t="s">
        <v>155</v>
      </c>
      <c r="X2491" s="1" t="s">
        <v>1236</v>
      </c>
      <c r="Y2491" s="1" t="s">
        <v>156</v>
      </c>
      <c r="Z2491" s="3">
        <v>16635</v>
      </c>
      <c r="AA2491" s="4">
        <f t="shared" si="663"/>
        <v>2245.5959379999999</v>
      </c>
      <c r="AB2491" s="2">
        <f t="shared" si="668"/>
        <v>2245.5959379999999</v>
      </c>
      <c r="AC2491" s="4">
        <f t="shared" si="664"/>
        <v>3288.0322029714275</v>
      </c>
      <c r="AD2491" s="4">
        <f t="shared" si="669"/>
        <v>3288.0322029714275</v>
      </c>
      <c r="AE2491" s="4" t="s">
        <v>62</v>
      </c>
      <c r="AG2491" s="4" t="str">
        <f t="shared" si="665"/>
        <v>Weight Captured Separately</v>
      </c>
      <c r="AI2491" t="e">
        <f t="shared" si="660"/>
        <v>#N/A</v>
      </c>
      <c r="AJ2491" t="s">
        <v>81</v>
      </c>
      <c r="AK2491" s="2"/>
      <c r="AL2491" s="2" t="str">
        <f t="shared" si="666"/>
        <v>Freight Included in Commodity Cost</v>
      </c>
      <c r="AM2491" s="4"/>
      <c r="AN2491" t="e">
        <f>VLOOKUP([1]!Tabelle13[[#This Row],[Vlookup this ID for freight costs]],$AL$2:$AL$6811,2,FALSE)</f>
        <v>#REF!</v>
      </c>
      <c r="AO2491">
        <f t="shared" si="667"/>
        <v>20521.29001094765</v>
      </c>
      <c r="AP2491">
        <v>0.05</v>
      </c>
      <c r="AQ2491">
        <v>0.05</v>
      </c>
      <c r="AR2491" s="4">
        <v>2</v>
      </c>
      <c r="AS2491" s="4">
        <v>6</v>
      </c>
      <c r="AT2491" s="4">
        <v>2015</v>
      </c>
      <c r="AU2491" s="4">
        <v>2</v>
      </c>
      <c r="AV2491" s="4">
        <v>6</v>
      </c>
      <c r="AW2491" s="4">
        <v>2015</v>
      </c>
      <c r="AX2491" t="str">
        <f t="shared" si="661"/>
        <v>No Delay</v>
      </c>
      <c r="AY2491">
        <f t="shared" si="662"/>
        <v>0</v>
      </c>
    </row>
    <row r="2492" spans="1:51" x14ac:dyDescent="0.2">
      <c r="A2492" s="3">
        <v>9753</v>
      </c>
      <c r="B2492" s="1" t="s">
        <v>1918</v>
      </c>
      <c r="C2492" s="1" t="s">
        <v>150</v>
      </c>
      <c r="D2492" s="1" t="s">
        <v>100</v>
      </c>
      <c r="E2492" s="1" t="s">
        <v>101</v>
      </c>
      <c r="F2492" s="1" t="s">
        <v>101</v>
      </c>
      <c r="G2492" s="13" t="s">
        <v>1519</v>
      </c>
      <c r="H2492" s="12">
        <v>39680</v>
      </c>
      <c r="I2492" s="12" t="s">
        <v>1137</v>
      </c>
      <c r="J2492" s="12">
        <v>39582</v>
      </c>
      <c r="K2492" s="4">
        <v>845</v>
      </c>
      <c r="L2492" s="1" t="s">
        <v>146</v>
      </c>
      <c r="M2492" s="1" t="s">
        <v>1920</v>
      </c>
      <c r="N2492" s="1" t="s">
        <v>269</v>
      </c>
      <c r="O2492" s="1" t="s">
        <v>270</v>
      </c>
      <c r="P2492">
        <v>270</v>
      </c>
      <c r="Q2492">
        <v>4</v>
      </c>
      <c r="R2492">
        <v>285.52</v>
      </c>
      <c r="S2492">
        <v>71.38</v>
      </c>
      <c r="T2492">
        <v>0.26</v>
      </c>
      <c r="U2492">
        <f t="shared" si="658"/>
        <v>285.52</v>
      </c>
      <c r="V2492">
        <f t="shared" si="659"/>
        <v>1080</v>
      </c>
      <c r="W2492" s="1" t="s">
        <v>271</v>
      </c>
      <c r="X2492" s="1" t="s">
        <v>272</v>
      </c>
      <c r="Y2492" s="1" t="s">
        <v>272</v>
      </c>
      <c r="Z2492" s="3">
        <v>14382</v>
      </c>
      <c r="AA2492" s="4">
        <f t="shared" si="663"/>
        <v>2245.5959379999999</v>
      </c>
      <c r="AB2492" s="2">
        <f t="shared" si="668"/>
        <v>2245.5959379999999</v>
      </c>
      <c r="AC2492" s="4">
        <f t="shared" si="664"/>
        <v>2177.5530914375004</v>
      </c>
      <c r="AD2492" s="4">
        <f t="shared" si="669"/>
        <v>2177.5530914375004</v>
      </c>
      <c r="AE2492" s="4" t="s">
        <v>62</v>
      </c>
      <c r="AG2492" s="4" t="str">
        <f t="shared" si="665"/>
        <v>Weight Captured Separately</v>
      </c>
      <c r="AH2492" s="4">
        <v>82368</v>
      </c>
      <c r="AI2492">
        <f t="shared" si="660"/>
        <v>1195</v>
      </c>
      <c r="AJ2492" t="s">
        <v>81</v>
      </c>
      <c r="AK2492" s="2"/>
      <c r="AL2492" s="2" t="str">
        <f t="shared" si="666"/>
        <v>Freight Included in Commodity Cost</v>
      </c>
      <c r="AM2492" s="4"/>
      <c r="AN2492" t="e">
        <f>VLOOKUP([1]!Tabelle13[[#This Row],[Vlookup this ID for freight costs]],$AL$2:$AL$6811,2,FALSE)</f>
        <v>#REF!</v>
      </c>
      <c r="AO2492">
        <f t="shared" si="667"/>
        <v>13589.679396752879</v>
      </c>
      <c r="AP2492">
        <v>0.46</v>
      </c>
      <c r="AQ2492">
        <v>0.46</v>
      </c>
      <c r="AR2492" s="4">
        <v>20</v>
      </c>
      <c r="AS2492" s="4">
        <v>8</v>
      </c>
      <c r="AT2492" s="4">
        <v>2008</v>
      </c>
      <c r="AU2492" s="4">
        <v>14</v>
      </c>
      <c r="AV2492" s="4">
        <v>5</v>
      </c>
      <c r="AW2492" s="4">
        <v>2008</v>
      </c>
      <c r="AX2492" t="str">
        <f t="shared" si="661"/>
        <v>No Delay</v>
      </c>
      <c r="AY2492">
        <f t="shared" si="662"/>
        <v>0</v>
      </c>
    </row>
    <row r="2493" spans="1:51" x14ac:dyDescent="0.2">
      <c r="A2493" s="3">
        <v>58713</v>
      </c>
      <c r="B2493" s="1" t="s">
        <v>328</v>
      </c>
      <c r="C2493" s="1" t="s">
        <v>150</v>
      </c>
      <c r="D2493" s="1" t="s">
        <v>100</v>
      </c>
      <c r="E2493" s="1" t="s">
        <v>101</v>
      </c>
      <c r="F2493" s="1" t="s">
        <v>101</v>
      </c>
      <c r="G2493" s="13" t="s">
        <v>1934</v>
      </c>
      <c r="H2493" s="12">
        <v>42209</v>
      </c>
      <c r="I2493" s="12" t="s">
        <v>1934</v>
      </c>
      <c r="J2493" s="12">
        <v>42209</v>
      </c>
      <c r="K2493" s="4">
        <v>6708</v>
      </c>
      <c r="L2493" s="1" t="s">
        <v>146</v>
      </c>
      <c r="M2493" s="1" t="s">
        <v>1923</v>
      </c>
      <c r="N2493" s="1" t="s">
        <v>241</v>
      </c>
      <c r="O2493" s="1" t="s">
        <v>242</v>
      </c>
      <c r="P2493">
        <v>120</v>
      </c>
      <c r="Q2493">
        <v>4</v>
      </c>
      <c r="R2493">
        <v>110.05</v>
      </c>
      <c r="S2493">
        <v>27.51</v>
      </c>
      <c r="T2493">
        <v>0.23</v>
      </c>
      <c r="U2493">
        <f t="shared" si="658"/>
        <v>110.04</v>
      </c>
      <c r="V2493">
        <f t="shared" si="659"/>
        <v>480</v>
      </c>
      <c r="W2493" s="1" t="s">
        <v>243</v>
      </c>
      <c r="X2493" s="1" t="s">
        <v>244</v>
      </c>
      <c r="Y2493" s="1" t="s">
        <v>244</v>
      </c>
      <c r="Z2493" s="3">
        <v>14311</v>
      </c>
      <c r="AA2493" s="4">
        <f t="shared" si="663"/>
        <v>2245.5959379999999</v>
      </c>
      <c r="AB2493" s="2">
        <f t="shared" si="668"/>
        <v>2245.5959379999999</v>
      </c>
      <c r="AC2493" s="4">
        <f t="shared" si="664"/>
        <v>3027.7670192195119</v>
      </c>
      <c r="AD2493" s="4">
        <f t="shared" si="669"/>
        <v>3027.7670192195119</v>
      </c>
      <c r="AE2493" s="4" t="s">
        <v>62</v>
      </c>
      <c r="AG2493" s="4" t="str">
        <f t="shared" si="665"/>
        <v>Weight Captured Separately</v>
      </c>
      <c r="AI2493" t="e">
        <f t="shared" si="660"/>
        <v>#N/A</v>
      </c>
      <c r="AJ2493" t="s">
        <v>81</v>
      </c>
      <c r="AK2493" s="2"/>
      <c r="AL2493" s="2" t="str">
        <f t="shared" si="666"/>
        <v>Freight Included in Commodity Cost</v>
      </c>
      <c r="AM2493" s="4"/>
      <c r="AN2493" t="e">
        <f>VLOOKUP([1]!Tabelle13[[#This Row],[Vlookup this ID for freight costs]],$AL$2:$AL$6811,2,FALSE)</f>
        <v>#REF!</v>
      </c>
      <c r="AO2493">
        <f t="shared" si="667"/>
        <v>18896.714733968194</v>
      </c>
      <c r="AP2493">
        <v>0.11</v>
      </c>
      <c r="AQ2493">
        <v>0.11</v>
      </c>
      <c r="AR2493" s="4">
        <v>24</v>
      </c>
      <c r="AS2493" s="4">
        <v>7</v>
      </c>
      <c r="AT2493" s="4">
        <v>2015</v>
      </c>
      <c r="AU2493" s="4">
        <v>24</v>
      </c>
      <c r="AV2493" s="4">
        <v>7</v>
      </c>
      <c r="AW2493" s="4">
        <v>2015</v>
      </c>
      <c r="AX2493" t="str">
        <f t="shared" si="661"/>
        <v>No Delay</v>
      </c>
      <c r="AY2493">
        <f t="shared" si="662"/>
        <v>0</v>
      </c>
    </row>
    <row r="2494" spans="1:51" x14ac:dyDescent="0.2">
      <c r="A2494" s="3">
        <v>56310</v>
      </c>
      <c r="B2494" s="1" t="s">
        <v>328</v>
      </c>
      <c r="C2494" s="1" t="s">
        <v>150</v>
      </c>
      <c r="D2494" s="1" t="s">
        <v>100</v>
      </c>
      <c r="E2494" s="1" t="s">
        <v>101</v>
      </c>
      <c r="F2494" s="1" t="s">
        <v>101</v>
      </c>
      <c r="G2494" s="13" t="s">
        <v>1622</v>
      </c>
      <c r="H2494" s="12">
        <v>41652</v>
      </c>
      <c r="I2494" s="12" t="s">
        <v>1622</v>
      </c>
      <c r="J2494" s="12">
        <v>41652</v>
      </c>
      <c r="K2494" s="4">
        <v>5176</v>
      </c>
      <c r="L2494" s="1" t="s">
        <v>146</v>
      </c>
      <c r="M2494" s="1" t="s">
        <v>1920</v>
      </c>
      <c r="N2494" s="1" t="s">
        <v>1688</v>
      </c>
      <c r="O2494" s="1" t="s">
        <v>93</v>
      </c>
      <c r="P2494">
        <v>240</v>
      </c>
      <c r="Q2494">
        <v>4</v>
      </c>
      <c r="R2494">
        <v>26.78</v>
      </c>
      <c r="S2494">
        <v>6.7</v>
      </c>
      <c r="T2494">
        <v>0.03</v>
      </c>
      <c r="U2494">
        <f t="shared" si="658"/>
        <v>26.8</v>
      </c>
      <c r="V2494">
        <f t="shared" si="659"/>
        <v>960</v>
      </c>
      <c r="W2494" s="1" t="s">
        <v>155</v>
      </c>
      <c r="X2494" s="1" t="s">
        <v>1236</v>
      </c>
      <c r="Y2494" s="1" t="s">
        <v>156</v>
      </c>
      <c r="Z2494" s="3">
        <v>16635</v>
      </c>
      <c r="AA2494" s="4">
        <f t="shared" si="663"/>
        <v>2245.5959379999999</v>
      </c>
      <c r="AB2494" s="2">
        <f t="shared" si="668"/>
        <v>2245.5959379999999</v>
      </c>
      <c r="AC2494" s="4">
        <f t="shared" si="664"/>
        <v>2155.9278202068972</v>
      </c>
      <c r="AD2494" s="4">
        <f t="shared" si="669"/>
        <v>2155.9278202068972</v>
      </c>
      <c r="AE2494" s="4" t="s">
        <v>62</v>
      </c>
      <c r="AG2494" s="4" t="str">
        <f t="shared" si="665"/>
        <v>Weight Captured Separately</v>
      </c>
      <c r="AI2494" t="e">
        <f t="shared" si="660"/>
        <v>#N/A</v>
      </c>
      <c r="AJ2494" t="s">
        <v>81</v>
      </c>
      <c r="AK2494" s="2"/>
      <c r="AL2494" s="2" t="str">
        <f t="shared" si="666"/>
        <v>Freight Included in Commodity Cost</v>
      </c>
      <c r="AM2494" s="4"/>
      <c r="AN2494" t="e">
        <f>VLOOKUP([1]!Tabelle13[[#This Row],[Vlookup this ID for freight costs]],$AL$2:$AL$6811,2,FALSE)</f>
        <v>#REF!</v>
      </c>
      <c r="AO2494">
        <f t="shared" si="667"/>
        <v>13454.694453731454</v>
      </c>
      <c r="AP2494">
        <v>0.03</v>
      </c>
      <c r="AQ2494">
        <v>0.03</v>
      </c>
      <c r="AR2494" s="4">
        <v>13</v>
      </c>
      <c r="AS2494" s="4">
        <v>1</v>
      </c>
      <c r="AT2494" s="4">
        <v>2014</v>
      </c>
      <c r="AU2494" s="4">
        <v>13</v>
      </c>
      <c r="AV2494" s="4">
        <v>1</v>
      </c>
      <c r="AW2494" s="4">
        <v>2014</v>
      </c>
      <c r="AX2494" t="str">
        <f t="shared" si="661"/>
        <v>No Delay</v>
      </c>
      <c r="AY2494">
        <f t="shared" si="662"/>
        <v>0</v>
      </c>
    </row>
    <row r="2495" spans="1:51" x14ac:dyDescent="0.2">
      <c r="A2495" s="3">
        <v>31363</v>
      </c>
      <c r="B2495" s="1" t="s">
        <v>328</v>
      </c>
      <c r="C2495" s="1" t="s">
        <v>150</v>
      </c>
      <c r="D2495" s="1" t="s">
        <v>100</v>
      </c>
      <c r="E2495" s="1" t="s">
        <v>101</v>
      </c>
      <c r="F2495" s="1" t="s">
        <v>101</v>
      </c>
      <c r="G2495" s="13" t="s">
        <v>1960</v>
      </c>
      <c r="H2495" s="12">
        <v>41676</v>
      </c>
      <c r="I2495" s="12" t="s">
        <v>1960</v>
      </c>
      <c r="J2495" s="12">
        <v>41676</v>
      </c>
      <c r="K2495" s="4">
        <v>5244</v>
      </c>
      <c r="L2495" s="1" t="s">
        <v>146</v>
      </c>
      <c r="M2495" s="1" t="s">
        <v>1920</v>
      </c>
      <c r="N2495" s="1" t="s">
        <v>778</v>
      </c>
      <c r="O2495" s="1" t="s">
        <v>93</v>
      </c>
      <c r="P2495">
        <v>240</v>
      </c>
      <c r="Q2495">
        <v>4</v>
      </c>
      <c r="R2495">
        <v>27.35</v>
      </c>
      <c r="S2495">
        <v>6.84</v>
      </c>
      <c r="T2495">
        <v>0.03</v>
      </c>
      <c r="U2495">
        <f t="shared" si="658"/>
        <v>27.36</v>
      </c>
      <c r="V2495">
        <f t="shared" si="659"/>
        <v>960</v>
      </c>
      <c r="W2495" s="1" t="s">
        <v>204</v>
      </c>
      <c r="X2495" s="1" t="s">
        <v>1236</v>
      </c>
      <c r="Y2495" s="1" t="s">
        <v>205</v>
      </c>
      <c r="Z2495" s="3">
        <v>16682</v>
      </c>
      <c r="AA2495" s="4">
        <f t="shared" si="663"/>
        <v>2245.5959379999999</v>
      </c>
      <c r="AB2495" s="2">
        <f t="shared" si="668"/>
        <v>2245.5959379999999</v>
      </c>
      <c r="AC2495" s="4">
        <f t="shared" si="664"/>
        <v>2155.9278202068972</v>
      </c>
      <c r="AD2495" s="4">
        <f t="shared" si="669"/>
        <v>2155.9278202068972</v>
      </c>
      <c r="AE2495" s="4" t="s">
        <v>62</v>
      </c>
      <c r="AG2495" s="4" t="str">
        <f t="shared" si="665"/>
        <v>Weight Captured Separately</v>
      </c>
      <c r="AI2495" t="e">
        <f t="shared" si="660"/>
        <v>#N/A</v>
      </c>
      <c r="AJ2495" t="s">
        <v>81</v>
      </c>
      <c r="AK2495" s="2"/>
      <c r="AL2495" s="2" t="str">
        <f t="shared" si="666"/>
        <v>Freight Included in Commodity Cost</v>
      </c>
      <c r="AM2495" s="4"/>
      <c r="AN2495" t="e">
        <f>VLOOKUP([1]!Tabelle13[[#This Row],[Vlookup this ID for freight costs]],$AL$2:$AL$6811,2,FALSE)</f>
        <v>#REF!</v>
      </c>
      <c r="AO2495">
        <f t="shared" si="667"/>
        <v>13454.694453731454</v>
      </c>
      <c r="AP2495">
        <v>0.03</v>
      </c>
      <c r="AQ2495">
        <v>0.03</v>
      </c>
      <c r="AR2495" s="4">
        <v>6</v>
      </c>
      <c r="AS2495" s="4">
        <v>2</v>
      </c>
      <c r="AT2495" s="4">
        <v>2014</v>
      </c>
      <c r="AU2495" s="4">
        <v>6</v>
      </c>
      <c r="AV2495" s="4">
        <v>2</v>
      </c>
      <c r="AW2495" s="4">
        <v>2014</v>
      </c>
      <c r="AX2495" t="str">
        <f t="shared" si="661"/>
        <v>No Delay</v>
      </c>
      <c r="AY2495">
        <f t="shared" si="662"/>
        <v>0</v>
      </c>
    </row>
    <row r="2496" spans="1:51" x14ac:dyDescent="0.2">
      <c r="A2496" s="3">
        <v>52803</v>
      </c>
      <c r="B2496" s="1" t="s">
        <v>328</v>
      </c>
      <c r="C2496" s="1" t="s">
        <v>150</v>
      </c>
      <c r="D2496" s="1" t="s">
        <v>100</v>
      </c>
      <c r="E2496" s="1" t="s">
        <v>101</v>
      </c>
      <c r="F2496" s="1" t="s">
        <v>101</v>
      </c>
      <c r="G2496" s="13" t="s">
        <v>1926</v>
      </c>
      <c r="H2496" s="12">
        <v>42072</v>
      </c>
      <c r="I2496" s="12" t="s">
        <v>1926</v>
      </c>
      <c r="J2496" s="12">
        <v>42072</v>
      </c>
      <c r="K2496" s="4">
        <v>6362</v>
      </c>
      <c r="L2496" s="1" t="s">
        <v>146</v>
      </c>
      <c r="M2496" s="1" t="s">
        <v>1923</v>
      </c>
      <c r="N2496" s="1" t="s">
        <v>778</v>
      </c>
      <c r="O2496" s="1" t="s">
        <v>93</v>
      </c>
      <c r="P2496">
        <v>240</v>
      </c>
      <c r="Q2496">
        <v>4</v>
      </c>
      <c r="R2496">
        <v>20.67</v>
      </c>
      <c r="S2496">
        <v>5.17</v>
      </c>
      <c r="T2496">
        <v>0.02</v>
      </c>
      <c r="U2496">
        <f t="shared" si="658"/>
        <v>20.68</v>
      </c>
      <c r="V2496">
        <f t="shared" si="659"/>
        <v>960</v>
      </c>
      <c r="W2496" s="1" t="s">
        <v>155</v>
      </c>
      <c r="X2496" s="1" t="s">
        <v>1236</v>
      </c>
      <c r="Y2496" s="1" t="s">
        <v>156</v>
      </c>
      <c r="Z2496" s="3">
        <v>16635</v>
      </c>
      <c r="AA2496" s="4">
        <f t="shared" si="663"/>
        <v>2245.5959379999999</v>
      </c>
      <c r="AB2496" s="2">
        <f t="shared" si="668"/>
        <v>2245.5959379999999</v>
      </c>
      <c r="AC2496" s="4">
        <f t="shared" si="664"/>
        <v>2155.9278202068972</v>
      </c>
      <c r="AD2496" s="4">
        <f t="shared" si="669"/>
        <v>2155.9278202068972</v>
      </c>
      <c r="AE2496" s="4" t="s">
        <v>62</v>
      </c>
      <c r="AG2496" s="4" t="str">
        <f t="shared" si="665"/>
        <v>Weight Captured Separately</v>
      </c>
      <c r="AI2496" t="e">
        <f t="shared" si="660"/>
        <v>#N/A</v>
      </c>
      <c r="AJ2496" t="s">
        <v>81</v>
      </c>
      <c r="AK2496" s="2"/>
      <c r="AL2496" s="2" t="str">
        <f t="shared" si="666"/>
        <v>Freight Included in Commodity Cost</v>
      </c>
      <c r="AM2496" s="4"/>
      <c r="AN2496" t="e">
        <f>VLOOKUP([1]!Tabelle13[[#This Row],[Vlookup this ID for freight costs]],$AL$2:$AL$6811,2,FALSE)</f>
        <v>#REF!</v>
      </c>
      <c r="AO2496">
        <f t="shared" si="667"/>
        <v>13454.694453731454</v>
      </c>
      <c r="AP2496">
        <v>0.02</v>
      </c>
      <c r="AQ2496">
        <v>0.02</v>
      </c>
      <c r="AR2496" s="4">
        <v>9</v>
      </c>
      <c r="AS2496" s="4">
        <v>4</v>
      </c>
      <c r="AT2496" s="4">
        <v>2015</v>
      </c>
      <c r="AU2496" s="4">
        <v>9</v>
      </c>
      <c r="AV2496" s="4">
        <v>4</v>
      </c>
      <c r="AW2496" s="4">
        <v>2015</v>
      </c>
      <c r="AX2496" t="str">
        <f t="shared" si="661"/>
        <v>No Delay</v>
      </c>
      <c r="AY2496">
        <f t="shared" si="662"/>
        <v>0</v>
      </c>
    </row>
    <row r="2497" spans="1:51" x14ac:dyDescent="0.2">
      <c r="A2497" s="3">
        <v>66218</v>
      </c>
      <c r="B2497" s="1" t="s">
        <v>328</v>
      </c>
      <c r="C2497" s="1" t="s">
        <v>150</v>
      </c>
      <c r="D2497" s="1" t="s">
        <v>100</v>
      </c>
      <c r="E2497" s="1" t="s">
        <v>101</v>
      </c>
      <c r="F2497" s="1" t="s">
        <v>101</v>
      </c>
      <c r="G2497" s="13" t="s">
        <v>1967</v>
      </c>
      <c r="H2497" s="12">
        <v>40176</v>
      </c>
      <c r="I2497" s="12" t="s">
        <v>1967</v>
      </c>
      <c r="J2497" s="12">
        <v>40176</v>
      </c>
      <c r="K2497" s="4">
        <v>2131</v>
      </c>
      <c r="L2497" s="1" t="s">
        <v>146</v>
      </c>
      <c r="M2497" s="1" t="s">
        <v>1920</v>
      </c>
      <c r="N2497" s="1" t="s">
        <v>1921</v>
      </c>
      <c r="O2497" s="1" t="s">
        <v>425</v>
      </c>
      <c r="P2497">
        <v>90</v>
      </c>
      <c r="Q2497">
        <v>5</v>
      </c>
      <c r="R2497">
        <v>46.16</v>
      </c>
      <c r="S2497">
        <v>9.23</v>
      </c>
      <c r="T2497">
        <v>0.1</v>
      </c>
      <c r="U2497">
        <f t="shared" si="658"/>
        <v>46.150000000000006</v>
      </c>
      <c r="V2497">
        <f t="shared" si="659"/>
        <v>450</v>
      </c>
      <c r="W2497" s="1" t="s">
        <v>826</v>
      </c>
      <c r="X2497" s="1" t="s">
        <v>186</v>
      </c>
      <c r="Y2497" s="1" t="s">
        <v>186</v>
      </c>
      <c r="Z2497" s="3">
        <v>11869</v>
      </c>
      <c r="AA2497" s="4">
        <f t="shared" si="663"/>
        <v>2245.7056819999998</v>
      </c>
      <c r="AB2497" s="2">
        <f t="shared" si="668"/>
        <v>2245.7056819999998</v>
      </c>
      <c r="AC2497" s="4">
        <f t="shared" si="664"/>
        <v>2892.441047483871</v>
      </c>
      <c r="AD2497" s="4">
        <f t="shared" si="669"/>
        <v>2892.441047483871</v>
      </c>
      <c r="AE2497" s="4" t="s">
        <v>62</v>
      </c>
      <c r="AG2497" s="4" t="str">
        <f t="shared" si="665"/>
        <v>Weight Captured Separately</v>
      </c>
      <c r="AI2497" t="e">
        <f t="shared" si="660"/>
        <v>#N/A</v>
      </c>
      <c r="AJ2497" t="s">
        <v>81</v>
      </c>
      <c r="AK2497" s="2"/>
      <c r="AL2497" s="2" t="str">
        <f t="shared" si="666"/>
        <v>Freight Included in Commodity Cost</v>
      </c>
      <c r="AM2497" s="4"/>
      <c r="AN2497" t="e">
        <f>VLOOKUP([1]!Tabelle13[[#This Row],[Vlookup this ID for freight costs]],$AL$2:$AL$6811,2,FALSE)</f>
        <v>#REF!</v>
      </c>
      <c r="AO2497">
        <f t="shared" si="667"/>
        <v>18052.010018394321</v>
      </c>
      <c r="AP2497">
        <v>0.1</v>
      </c>
      <c r="AQ2497">
        <v>0.1</v>
      </c>
      <c r="AR2497" s="4">
        <v>29</v>
      </c>
      <c r="AS2497" s="4">
        <v>12</v>
      </c>
      <c r="AT2497" s="4">
        <v>2009</v>
      </c>
      <c r="AU2497" s="4">
        <v>29</v>
      </c>
      <c r="AV2497" s="4">
        <v>12</v>
      </c>
      <c r="AW2497" s="4">
        <v>2009</v>
      </c>
      <c r="AX2497" t="str">
        <f t="shared" si="661"/>
        <v>No Delay</v>
      </c>
      <c r="AY2497">
        <f t="shared" si="662"/>
        <v>0</v>
      </c>
    </row>
    <row r="2498" spans="1:51" x14ac:dyDescent="0.2">
      <c r="A2498" s="3">
        <v>59624</v>
      </c>
      <c r="B2498" s="1" t="s">
        <v>328</v>
      </c>
      <c r="C2498" s="1" t="s">
        <v>150</v>
      </c>
      <c r="D2498" s="1" t="s">
        <v>100</v>
      </c>
      <c r="E2498" s="1" t="s">
        <v>101</v>
      </c>
      <c r="F2498" s="1" t="s">
        <v>101</v>
      </c>
      <c r="G2498" s="13" t="s">
        <v>1370</v>
      </c>
      <c r="H2498" s="12">
        <v>41677</v>
      </c>
      <c r="I2498" s="12" t="s">
        <v>1370</v>
      </c>
      <c r="J2498" s="12">
        <v>41677</v>
      </c>
      <c r="K2498" s="4">
        <v>5283</v>
      </c>
      <c r="L2498" s="1" t="s">
        <v>146</v>
      </c>
      <c r="M2498" s="1" t="s">
        <v>1920</v>
      </c>
      <c r="N2498" s="1" t="s">
        <v>227</v>
      </c>
      <c r="O2498" s="1" t="s">
        <v>93</v>
      </c>
      <c r="P2498">
        <v>30</v>
      </c>
      <c r="Q2498">
        <v>5</v>
      </c>
      <c r="R2498">
        <v>84.1</v>
      </c>
      <c r="S2498">
        <v>16.82</v>
      </c>
      <c r="T2498">
        <v>0.56000000000000005</v>
      </c>
      <c r="U2498">
        <f t="shared" ref="U2498:U2561" si="670">S2498*Q2498</f>
        <v>84.1</v>
      </c>
      <c r="V2498">
        <f t="shared" ref="V2498:V2561" si="671">Q2498*P2498</f>
        <v>150</v>
      </c>
      <c r="W2498" s="1" t="s">
        <v>155</v>
      </c>
      <c r="X2498" s="1" t="s">
        <v>1236</v>
      </c>
      <c r="Y2498" s="1" t="s">
        <v>156</v>
      </c>
      <c r="Z2498" s="3">
        <v>16635</v>
      </c>
      <c r="AA2498" s="4">
        <f t="shared" si="663"/>
        <v>2245.7056819999998</v>
      </c>
      <c r="AB2498" s="2">
        <f t="shared" si="668"/>
        <v>2245.7056819999998</v>
      </c>
      <c r="AC2498" s="4">
        <f t="shared" si="664"/>
        <v>3164.9091702241367</v>
      </c>
      <c r="AD2498" s="4">
        <f t="shared" si="669"/>
        <v>3164.9091702241367</v>
      </c>
      <c r="AE2498" s="4" t="s">
        <v>62</v>
      </c>
      <c r="AG2498" s="4" t="str">
        <f t="shared" si="665"/>
        <v>Weight Captured Separately</v>
      </c>
      <c r="AI2498" t="e">
        <f t="shared" ref="AI2498:AI2561" si="672">INDEX($AE$2:$AE$6811,MATCH(AH2498,$A$2:$A$6811,0))</f>
        <v>#N/A</v>
      </c>
      <c r="AJ2498" t="s">
        <v>81</v>
      </c>
      <c r="AK2498" s="2"/>
      <c r="AL2498" s="2" t="str">
        <f t="shared" si="666"/>
        <v>Freight Included in Commodity Cost</v>
      </c>
      <c r="AM2498" s="4"/>
      <c r="AN2498" t="e">
        <f>VLOOKUP([1]!Tabelle13[[#This Row],[Vlookup this ID for freight costs]],$AL$2:$AL$6811,2,FALSE)</f>
        <v>#REF!</v>
      </c>
      <c r="AO2498">
        <f t="shared" si="667"/>
        <v>19752.756040539061</v>
      </c>
      <c r="AP2498">
        <v>0.1</v>
      </c>
      <c r="AQ2498">
        <v>0.1</v>
      </c>
      <c r="AR2498" s="4">
        <v>7</v>
      </c>
      <c r="AS2498" s="4">
        <v>2</v>
      </c>
      <c r="AT2498" s="4">
        <v>2014</v>
      </c>
      <c r="AU2498" s="4">
        <v>7</v>
      </c>
      <c r="AV2498" s="4">
        <v>2</v>
      </c>
      <c r="AW2498" s="4">
        <v>2014</v>
      </c>
      <c r="AX2498" t="str">
        <f t="shared" ref="AX2498:AX2561" si="673">IF(DATE(AW2498,AV2498,AU2498)&lt;=DATE(AT2498,AS2498,AR2498),"No Delay","Delay")</f>
        <v>No Delay</v>
      </c>
      <c r="AY2498">
        <f t="shared" ref="AY2498:AY2561" si="674">IF(_xlfn.DAYS(J2498,H2498)&gt;0, _xlfn.DAYS(J2498,H2498),0)</f>
        <v>0</v>
      </c>
    </row>
    <row r="2499" spans="1:51" x14ac:dyDescent="0.2">
      <c r="A2499" s="3">
        <v>39105</v>
      </c>
      <c r="B2499" s="1" t="s">
        <v>328</v>
      </c>
      <c r="C2499" s="1" t="s">
        <v>150</v>
      </c>
      <c r="D2499" s="1" t="s">
        <v>100</v>
      </c>
      <c r="E2499" s="1" t="s">
        <v>101</v>
      </c>
      <c r="F2499" s="1" t="s">
        <v>101</v>
      </c>
      <c r="G2499" s="13" t="s">
        <v>1205</v>
      </c>
      <c r="H2499" s="12">
        <v>41830</v>
      </c>
      <c r="I2499" s="12" t="s">
        <v>1205</v>
      </c>
      <c r="J2499" s="12">
        <v>41830</v>
      </c>
      <c r="K2499" s="4">
        <v>5652</v>
      </c>
      <c r="L2499" s="1" t="s">
        <v>146</v>
      </c>
      <c r="M2499" s="1" t="s">
        <v>1920</v>
      </c>
      <c r="N2499" s="1" t="s">
        <v>550</v>
      </c>
      <c r="O2499" s="1" t="s">
        <v>551</v>
      </c>
      <c r="P2499">
        <v>300</v>
      </c>
      <c r="Q2499">
        <v>5</v>
      </c>
      <c r="R2499">
        <v>117.26</v>
      </c>
      <c r="S2499">
        <v>23.45</v>
      </c>
      <c r="T2499">
        <v>0.08</v>
      </c>
      <c r="U2499">
        <f t="shared" si="670"/>
        <v>117.25</v>
      </c>
      <c r="V2499">
        <f t="shared" si="671"/>
        <v>1500</v>
      </c>
      <c r="W2499" s="1" t="s">
        <v>552</v>
      </c>
      <c r="X2499" s="1" t="s">
        <v>361</v>
      </c>
      <c r="Y2499" s="1" t="s">
        <v>361</v>
      </c>
      <c r="Z2499" s="3">
        <v>12821</v>
      </c>
      <c r="AA2499" s="4">
        <f t="shared" si="663"/>
        <v>2245.7056819999998</v>
      </c>
      <c r="AB2499" s="2">
        <f t="shared" si="668"/>
        <v>2245.7056819999998</v>
      </c>
      <c r="AC2499" s="4">
        <f t="shared" si="664"/>
        <v>2728.3474585185186</v>
      </c>
      <c r="AD2499" s="4">
        <f t="shared" si="669"/>
        <v>2728.3474585185186</v>
      </c>
      <c r="AE2499" s="4" t="s">
        <v>62</v>
      </c>
      <c r="AG2499" s="4" t="str">
        <f t="shared" si="665"/>
        <v>Weight Captured Separately</v>
      </c>
      <c r="AI2499" t="e">
        <f t="shared" si="672"/>
        <v>#N/A</v>
      </c>
      <c r="AJ2499" t="s">
        <v>81</v>
      </c>
      <c r="AK2499" s="2"/>
      <c r="AL2499" s="2" t="str">
        <f t="shared" si="666"/>
        <v>Freight Included in Commodity Cost</v>
      </c>
      <c r="AM2499" s="4"/>
      <c r="AN2499" t="e">
        <f>VLOOKUP([1]!Tabelle13[[#This Row],[Vlookup this ID for freight costs]],$AL$2:$AL$6811,2,FALSE)</f>
        <v>#REF!</v>
      </c>
      <c r="AO2499">
        <f t="shared" si="667"/>
        <v>17027.737836072592</v>
      </c>
      <c r="AP2499">
        <v>0.15</v>
      </c>
      <c r="AQ2499">
        <v>0.15</v>
      </c>
      <c r="AR2499" s="4">
        <v>10</v>
      </c>
      <c r="AS2499" s="4">
        <v>7</v>
      </c>
      <c r="AT2499" s="4">
        <v>2014</v>
      </c>
      <c r="AU2499" s="4">
        <v>10</v>
      </c>
      <c r="AV2499" s="4">
        <v>7</v>
      </c>
      <c r="AW2499" s="4">
        <v>2014</v>
      </c>
      <c r="AX2499" t="str">
        <f t="shared" si="673"/>
        <v>No Delay</v>
      </c>
      <c r="AY2499">
        <f t="shared" si="674"/>
        <v>0</v>
      </c>
    </row>
    <row r="2500" spans="1:51" x14ac:dyDescent="0.2">
      <c r="A2500" s="3">
        <v>38095</v>
      </c>
      <c r="B2500" s="1" t="s">
        <v>328</v>
      </c>
      <c r="C2500" s="1" t="s">
        <v>150</v>
      </c>
      <c r="D2500" s="1" t="s">
        <v>100</v>
      </c>
      <c r="E2500" s="1" t="s">
        <v>101</v>
      </c>
      <c r="F2500" s="1" t="s">
        <v>101</v>
      </c>
      <c r="G2500" s="13" t="s">
        <v>873</v>
      </c>
      <c r="H2500" s="12">
        <v>41815</v>
      </c>
      <c r="I2500" s="12" t="s">
        <v>873</v>
      </c>
      <c r="J2500" s="12">
        <v>41815</v>
      </c>
      <c r="K2500" s="4">
        <v>5596</v>
      </c>
      <c r="L2500" s="1" t="s">
        <v>146</v>
      </c>
      <c r="M2500" s="1" t="s">
        <v>1923</v>
      </c>
      <c r="N2500" s="1" t="s">
        <v>227</v>
      </c>
      <c r="O2500" s="1" t="s">
        <v>93</v>
      </c>
      <c r="P2500">
        <v>30</v>
      </c>
      <c r="Q2500">
        <v>5</v>
      </c>
      <c r="R2500">
        <v>76.23</v>
      </c>
      <c r="S2500">
        <v>15.25</v>
      </c>
      <c r="T2500">
        <v>0.51</v>
      </c>
      <c r="U2500">
        <f t="shared" si="670"/>
        <v>76.25</v>
      </c>
      <c r="V2500">
        <f t="shared" si="671"/>
        <v>150</v>
      </c>
      <c r="W2500" s="1" t="s">
        <v>155</v>
      </c>
      <c r="X2500" s="1" t="s">
        <v>1236</v>
      </c>
      <c r="Y2500" s="1" t="s">
        <v>156</v>
      </c>
      <c r="Z2500" s="3">
        <v>16635</v>
      </c>
      <c r="AA2500" s="4">
        <f t="shared" si="663"/>
        <v>2245.7056819999998</v>
      </c>
      <c r="AB2500" s="2">
        <f t="shared" si="668"/>
        <v>2245.7056819999998</v>
      </c>
      <c r="AC2500" s="4">
        <f t="shared" si="664"/>
        <v>3164.9091702241367</v>
      </c>
      <c r="AD2500" s="4">
        <f t="shared" si="669"/>
        <v>3164.9091702241367</v>
      </c>
      <c r="AE2500" s="4" t="s">
        <v>62</v>
      </c>
      <c r="AG2500" s="4" t="str">
        <f t="shared" si="665"/>
        <v>Weight Captured Separately</v>
      </c>
      <c r="AI2500" t="e">
        <f t="shared" si="672"/>
        <v>#N/A</v>
      </c>
      <c r="AJ2500" t="s">
        <v>81</v>
      </c>
      <c r="AK2500" s="2"/>
      <c r="AL2500" s="2" t="str">
        <f t="shared" si="666"/>
        <v>Freight Included in Commodity Cost</v>
      </c>
      <c r="AM2500" s="4"/>
      <c r="AN2500" t="e">
        <f>VLOOKUP([1]!Tabelle13[[#This Row],[Vlookup this ID for freight costs]],$AL$2:$AL$6811,2,FALSE)</f>
        <v>#REF!</v>
      </c>
      <c r="AO2500">
        <f t="shared" si="667"/>
        <v>19752.756040539061</v>
      </c>
      <c r="AP2500">
        <v>0.08</v>
      </c>
      <c r="AQ2500">
        <v>0.08</v>
      </c>
      <c r="AR2500" s="4">
        <v>25</v>
      </c>
      <c r="AS2500" s="4">
        <v>6</v>
      </c>
      <c r="AT2500" s="4">
        <v>2014</v>
      </c>
      <c r="AU2500" s="4">
        <v>25</v>
      </c>
      <c r="AV2500" s="4">
        <v>6</v>
      </c>
      <c r="AW2500" s="4">
        <v>2014</v>
      </c>
      <c r="AX2500" t="str">
        <f t="shared" si="673"/>
        <v>No Delay</v>
      </c>
      <c r="AY2500">
        <f t="shared" si="674"/>
        <v>0</v>
      </c>
    </row>
    <row r="2501" spans="1:51" x14ac:dyDescent="0.2">
      <c r="A2501" s="3">
        <v>68281</v>
      </c>
      <c r="B2501" s="1" t="s">
        <v>328</v>
      </c>
      <c r="C2501" s="1" t="s">
        <v>150</v>
      </c>
      <c r="D2501" s="1" t="s">
        <v>100</v>
      </c>
      <c r="E2501" s="1" t="s">
        <v>101</v>
      </c>
      <c r="F2501" s="1" t="s">
        <v>101</v>
      </c>
      <c r="G2501" s="13" t="s">
        <v>1932</v>
      </c>
      <c r="H2501" s="12">
        <v>42136</v>
      </c>
      <c r="I2501" s="12" t="s">
        <v>1932</v>
      </c>
      <c r="J2501" s="12">
        <v>42136</v>
      </c>
      <c r="K2501" s="4">
        <v>6533</v>
      </c>
      <c r="L2501" s="1" t="s">
        <v>146</v>
      </c>
      <c r="M2501" s="1" t="s">
        <v>1923</v>
      </c>
      <c r="N2501" s="1" t="s">
        <v>227</v>
      </c>
      <c r="O2501" s="1" t="s">
        <v>93</v>
      </c>
      <c r="P2501">
        <v>30</v>
      </c>
      <c r="Q2501">
        <v>5</v>
      </c>
      <c r="R2501">
        <v>55.08</v>
      </c>
      <c r="S2501">
        <v>11.02</v>
      </c>
      <c r="T2501">
        <v>0.37</v>
      </c>
      <c r="U2501">
        <f t="shared" si="670"/>
        <v>55.099999999999994</v>
      </c>
      <c r="V2501">
        <f t="shared" si="671"/>
        <v>150</v>
      </c>
      <c r="W2501" s="1" t="s">
        <v>155</v>
      </c>
      <c r="X2501" s="1" t="s">
        <v>1236</v>
      </c>
      <c r="Y2501" s="1" t="s">
        <v>156</v>
      </c>
      <c r="Z2501" s="3">
        <v>16635</v>
      </c>
      <c r="AA2501" s="4">
        <f t="shared" si="663"/>
        <v>2245.7056819999998</v>
      </c>
      <c r="AB2501" s="2">
        <f t="shared" si="668"/>
        <v>2245.7056819999998</v>
      </c>
      <c r="AC2501" s="4">
        <f t="shared" si="664"/>
        <v>3164.9091702241367</v>
      </c>
      <c r="AD2501" s="4">
        <f t="shared" si="669"/>
        <v>3164.9091702241367</v>
      </c>
      <c r="AE2501" s="4" t="s">
        <v>62</v>
      </c>
      <c r="AG2501" s="4" t="str">
        <f t="shared" si="665"/>
        <v>Weight Captured Separately</v>
      </c>
      <c r="AI2501" t="e">
        <f t="shared" si="672"/>
        <v>#N/A</v>
      </c>
      <c r="AJ2501" t="s">
        <v>81</v>
      </c>
      <c r="AK2501" s="2"/>
      <c r="AL2501" s="2" t="str">
        <f t="shared" si="666"/>
        <v>Freight Included in Commodity Cost</v>
      </c>
      <c r="AM2501" s="4"/>
      <c r="AN2501" t="e">
        <f>VLOOKUP([1]!Tabelle13[[#This Row],[Vlookup this ID for freight costs]],$AL$2:$AL$6811,2,FALSE)</f>
        <v>#REF!</v>
      </c>
      <c r="AO2501">
        <f t="shared" si="667"/>
        <v>19752.756040539061</v>
      </c>
      <c r="AP2501">
        <v>0.06</v>
      </c>
      <c r="AQ2501">
        <v>0.06</v>
      </c>
      <c r="AR2501" s="4">
        <v>12</v>
      </c>
      <c r="AS2501" s="4">
        <v>5</v>
      </c>
      <c r="AT2501" s="4">
        <v>2015</v>
      </c>
      <c r="AU2501" s="4">
        <v>12</v>
      </c>
      <c r="AV2501" s="4">
        <v>5</v>
      </c>
      <c r="AW2501" s="4">
        <v>2015</v>
      </c>
      <c r="AX2501" t="str">
        <f t="shared" si="673"/>
        <v>No Delay</v>
      </c>
      <c r="AY2501">
        <f t="shared" si="674"/>
        <v>0</v>
      </c>
    </row>
    <row r="2502" spans="1:51" x14ac:dyDescent="0.2">
      <c r="A2502" s="3">
        <v>25676</v>
      </c>
      <c r="B2502" s="1" t="s">
        <v>328</v>
      </c>
      <c r="C2502" s="1" t="s">
        <v>150</v>
      </c>
      <c r="D2502" s="1" t="s">
        <v>100</v>
      </c>
      <c r="E2502" s="1" t="s">
        <v>101</v>
      </c>
      <c r="F2502" s="1" t="s">
        <v>101</v>
      </c>
      <c r="G2502" s="13" t="s">
        <v>1934</v>
      </c>
      <c r="H2502" s="12">
        <v>42209</v>
      </c>
      <c r="I2502" s="12" t="s">
        <v>1934</v>
      </c>
      <c r="J2502" s="12">
        <v>42209</v>
      </c>
      <c r="K2502" s="4">
        <v>6691</v>
      </c>
      <c r="L2502" s="1" t="s">
        <v>146</v>
      </c>
      <c r="M2502" s="1" t="s">
        <v>1923</v>
      </c>
      <c r="N2502" s="1" t="s">
        <v>227</v>
      </c>
      <c r="O2502" s="1" t="s">
        <v>93</v>
      </c>
      <c r="P2502">
        <v>30</v>
      </c>
      <c r="Q2502">
        <v>5</v>
      </c>
      <c r="R2502">
        <v>55.08</v>
      </c>
      <c r="S2502">
        <v>11.02</v>
      </c>
      <c r="T2502">
        <v>0.37</v>
      </c>
      <c r="U2502">
        <f t="shared" si="670"/>
        <v>55.099999999999994</v>
      </c>
      <c r="V2502">
        <f t="shared" si="671"/>
        <v>150</v>
      </c>
      <c r="W2502" s="1" t="s">
        <v>155</v>
      </c>
      <c r="X2502" s="1" t="s">
        <v>1236</v>
      </c>
      <c r="Y2502" s="1" t="s">
        <v>156</v>
      </c>
      <c r="Z2502" s="3">
        <v>16635</v>
      </c>
      <c r="AA2502" s="4">
        <f t="shared" si="663"/>
        <v>2245.7056819999998</v>
      </c>
      <c r="AB2502" s="2">
        <f t="shared" si="668"/>
        <v>2245.7056819999998</v>
      </c>
      <c r="AC2502" s="4">
        <f t="shared" si="664"/>
        <v>3164.9091702241367</v>
      </c>
      <c r="AD2502" s="4">
        <f t="shared" si="669"/>
        <v>3164.9091702241367</v>
      </c>
      <c r="AE2502" s="4" t="s">
        <v>62</v>
      </c>
      <c r="AG2502" s="4" t="str">
        <f t="shared" si="665"/>
        <v>Weight Captured Separately</v>
      </c>
      <c r="AI2502" t="e">
        <f t="shared" si="672"/>
        <v>#N/A</v>
      </c>
      <c r="AJ2502" t="s">
        <v>81</v>
      </c>
      <c r="AK2502" s="2"/>
      <c r="AL2502" s="2" t="str">
        <f t="shared" si="666"/>
        <v>Freight Included in Commodity Cost</v>
      </c>
      <c r="AM2502" s="4"/>
      <c r="AN2502" t="e">
        <f>VLOOKUP([1]!Tabelle13[[#This Row],[Vlookup this ID for freight costs]],$AL$2:$AL$6811,2,FALSE)</f>
        <v>#REF!</v>
      </c>
      <c r="AO2502">
        <f t="shared" si="667"/>
        <v>19752.756040539061</v>
      </c>
      <c r="AP2502">
        <v>0.06</v>
      </c>
      <c r="AQ2502">
        <v>0.06</v>
      </c>
      <c r="AR2502" s="4">
        <v>24</v>
      </c>
      <c r="AS2502" s="4">
        <v>7</v>
      </c>
      <c r="AT2502" s="4">
        <v>2015</v>
      </c>
      <c r="AU2502" s="4">
        <v>24</v>
      </c>
      <c r="AV2502" s="4">
        <v>7</v>
      </c>
      <c r="AW2502" s="4">
        <v>2015</v>
      </c>
      <c r="AX2502" t="str">
        <f t="shared" si="673"/>
        <v>No Delay</v>
      </c>
      <c r="AY2502">
        <f t="shared" si="674"/>
        <v>0</v>
      </c>
    </row>
    <row r="2503" spans="1:51" x14ac:dyDescent="0.2">
      <c r="A2503" s="3">
        <v>58504</v>
      </c>
      <c r="B2503" s="1" t="s">
        <v>328</v>
      </c>
      <c r="C2503" s="1" t="s">
        <v>150</v>
      </c>
      <c r="D2503" s="1" t="s">
        <v>100</v>
      </c>
      <c r="E2503" s="1" t="s">
        <v>101</v>
      </c>
      <c r="F2503" s="1" t="s">
        <v>101</v>
      </c>
      <c r="G2503" s="13" t="s">
        <v>1934</v>
      </c>
      <c r="H2503" s="12">
        <v>42209</v>
      </c>
      <c r="I2503" s="12" t="s">
        <v>1934</v>
      </c>
      <c r="J2503" s="12">
        <v>42209</v>
      </c>
      <c r="K2503" s="4">
        <v>6707</v>
      </c>
      <c r="L2503" s="1" t="s">
        <v>146</v>
      </c>
      <c r="M2503" s="1" t="s">
        <v>1923</v>
      </c>
      <c r="N2503" s="1" t="s">
        <v>606</v>
      </c>
      <c r="O2503" s="1" t="s">
        <v>93</v>
      </c>
      <c r="P2503">
        <v>30</v>
      </c>
      <c r="Q2503">
        <v>5</v>
      </c>
      <c r="R2503">
        <v>71.09</v>
      </c>
      <c r="S2503">
        <v>14.22</v>
      </c>
      <c r="T2503">
        <v>0.47</v>
      </c>
      <c r="U2503">
        <f t="shared" si="670"/>
        <v>71.100000000000009</v>
      </c>
      <c r="V2503">
        <f t="shared" si="671"/>
        <v>150</v>
      </c>
      <c r="W2503" s="1" t="s">
        <v>155</v>
      </c>
      <c r="X2503" s="1" t="s">
        <v>1236</v>
      </c>
      <c r="Y2503" s="1" t="s">
        <v>156</v>
      </c>
      <c r="Z2503" s="3">
        <v>16635</v>
      </c>
      <c r="AA2503" s="4">
        <f t="shared" si="663"/>
        <v>2245.7056819999998</v>
      </c>
      <c r="AB2503" s="2">
        <f t="shared" si="668"/>
        <v>2245.7056819999998</v>
      </c>
      <c r="AC2503" s="4">
        <f t="shared" si="664"/>
        <v>3164.9091702241367</v>
      </c>
      <c r="AD2503" s="4">
        <f t="shared" si="669"/>
        <v>3164.9091702241367</v>
      </c>
      <c r="AE2503" s="4" t="s">
        <v>62</v>
      </c>
      <c r="AG2503" s="4" t="str">
        <f t="shared" si="665"/>
        <v>Weight Captured Separately</v>
      </c>
      <c r="AI2503" t="e">
        <f t="shared" si="672"/>
        <v>#N/A</v>
      </c>
      <c r="AJ2503" t="s">
        <v>81</v>
      </c>
      <c r="AK2503" s="2"/>
      <c r="AL2503" s="2" t="str">
        <f t="shared" si="666"/>
        <v>Freight Included in Commodity Cost</v>
      </c>
      <c r="AM2503" s="4"/>
      <c r="AN2503" t="e">
        <f>VLOOKUP([1]!Tabelle13[[#This Row],[Vlookup this ID for freight costs]],$AL$2:$AL$6811,2,FALSE)</f>
        <v>#REF!</v>
      </c>
      <c r="AO2503">
        <f t="shared" si="667"/>
        <v>19752.756040539061</v>
      </c>
      <c r="AP2503">
        <v>7.0000000000000007E-2</v>
      </c>
      <c r="AQ2503">
        <v>7.0000000000000007E-2</v>
      </c>
      <c r="AR2503" s="4">
        <v>24</v>
      </c>
      <c r="AS2503" s="4">
        <v>7</v>
      </c>
      <c r="AT2503" s="4">
        <v>2015</v>
      </c>
      <c r="AU2503" s="4">
        <v>24</v>
      </c>
      <c r="AV2503" s="4">
        <v>7</v>
      </c>
      <c r="AW2503" s="4">
        <v>2015</v>
      </c>
      <c r="AX2503" t="str">
        <f t="shared" si="673"/>
        <v>No Delay</v>
      </c>
      <c r="AY2503">
        <f t="shared" si="674"/>
        <v>0</v>
      </c>
    </row>
    <row r="2504" spans="1:51" x14ac:dyDescent="0.2">
      <c r="A2504" s="3">
        <v>56022</v>
      </c>
      <c r="B2504" s="1" t="s">
        <v>328</v>
      </c>
      <c r="C2504" s="1" t="s">
        <v>150</v>
      </c>
      <c r="D2504" s="1" t="s">
        <v>100</v>
      </c>
      <c r="E2504" s="1" t="s">
        <v>101</v>
      </c>
      <c r="F2504" s="1" t="s">
        <v>101</v>
      </c>
      <c r="G2504" s="13" t="s">
        <v>1466</v>
      </c>
      <c r="H2504" s="12">
        <v>41915</v>
      </c>
      <c r="I2504" s="12" t="s">
        <v>1466</v>
      </c>
      <c r="J2504" s="12">
        <v>41915</v>
      </c>
      <c r="K2504" s="4">
        <v>5987</v>
      </c>
      <c r="L2504" s="1" t="s">
        <v>146</v>
      </c>
      <c r="M2504" s="1" t="s">
        <v>1923</v>
      </c>
      <c r="N2504" s="1" t="s">
        <v>178</v>
      </c>
      <c r="O2504" s="1" t="s">
        <v>93</v>
      </c>
      <c r="P2504">
        <v>60</v>
      </c>
      <c r="Q2504">
        <v>5</v>
      </c>
      <c r="R2504">
        <v>124.77</v>
      </c>
      <c r="S2504">
        <v>24.95</v>
      </c>
      <c r="T2504">
        <v>0.42</v>
      </c>
      <c r="U2504">
        <f t="shared" si="670"/>
        <v>124.75</v>
      </c>
      <c r="V2504">
        <f t="shared" si="671"/>
        <v>300</v>
      </c>
      <c r="W2504" s="1" t="s">
        <v>155</v>
      </c>
      <c r="X2504" s="1" t="s">
        <v>1236</v>
      </c>
      <c r="Y2504" s="1" t="s">
        <v>156</v>
      </c>
      <c r="Z2504" s="3">
        <v>16635</v>
      </c>
      <c r="AA2504" s="4">
        <f t="shared" ref="AA2504:AA2567" si="675">AB2504</f>
        <v>2245.7056819999998</v>
      </c>
      <c r="AB2504" s="2">
        <f t="shared" si="668"/>
        <v>2245.7056819999998</v>
      </c>
      <c r="AC2504" s="4">
        <f t="shared" ref="AC2504:AC2567" si="676">AD2504</f>
        <v>2255.8017047272738</v>
      </c>
      <c r="AD2504" s="4">
        <f t="shared" si="669"/>
        <v>2255.8017047272738</v>
      </c>
      <c r="AE2504" s="4" t="s">
        <v>62</v>
      </c>
      <c r="AG2504" s="4" t="str">
        <f t="shared" ref="AG2504:AG2567" si="677">AE2504</f>
        <v>Weight Captured Separately</v>
      </c>
      <c r="AI2504" t="e">
        <f t="shared" si="672"/>
        <v>#N/A</v>
      </c>
      <c r="AJ2504" t="s">
        <v>81</v>
      </c>
      <c r="AK2504" s="2"/>
      <c r="AL2504" s="2" t="str">
        <f t="shared" ref="AL2504:AL2567" si="678">AJ2504</f>
        <v>Freight Included in Commodity Cost</v>
      </c>
      <c r="AM2504" s="4"/>
      <c r="AN2504" t="e">
        <f>VLOOKUP([1]!Tabelle13[[#This Row],[Vlookup this ID for freight costs]],$AL$2:$AL$6811,2,FALSE)</f>
        <v>#REF!</v>
      </c>
      <c r="AO2504">
        <f t="shared" ref="AO2504:AO2567" si="679">IF(AK:AK="",AC:AC*6.242+1.383 -2.844 + 3.145 -2.265  -2.026,AK:AK)</f>
        <v>14078.107240907644</v>
      </c>
      <c r="AP2504">
        <v>0.13</v>
      </c>
      <c r="AQ2504">
        <v>0.13</v>
      </c>
      <c r="AR2504" s="4">
        <v>3</v>
      </c>
      <c r="AS2504" s="4">
        <v>10</v>
      </c>
      <c r="AT2504" s="4">
        <v>2014</v>
      </c>
      <c r="AU2504" s="4">
        <v>3</v>
      </c>
      <c r="AV2504" s="4">
        <v>10</v>
      </c>
      <c r="AW2504" s="4">
        <v>2014</v>
      </c>
      <c r="AX2504" t="str">
        <f t="shared" si="673"/>
        <v>No Delay</v>
      </c>
      <c r="AY2504">
        <f t="shared" si="674"/>
        <v>0</v>
      </c>
    </row>
    <row r="2505" spans="1:51" x14ac:dyDescent="0.2">
      <c r="A2505" s="3">
        <v>39226</v>
      </c>
      <c r="B2505" s="1" t="s">
        <v>328</v>
      </c>
      <c r="C2505" s="1" t="s">
        <v>150</v>
      </c>
      <c r="D2505" s="1" t="s">
        <v>100</v>
      </c>
      <c r="E2505" s="1" t="s">
        <v>101</v>
      </c>
      <c r="F2505" s="1" t="s">
        <v>101</v>
      </c>
      <c r="G2505" s="13" t="s">
        <v>1926</v>
      </c>
      <c r="H2505" s="12">
        <v>42072</v>
      </c>
      <c r="I2505" s="12" t="s">
        <v>1926</v>
      </c>
      <c r="J2505" s="12">
        <v>42072</v>
      </c>
      <c r="K2505" s="4">
        <v>6358</v>
      </c>
      <c r="L2505" s="1" t="s">
        <v>146</v>
      </c>
      <c r="M2505" s="1" t="s">
        <v>1923</v>
      </c>
      <c r="N2505" s="1" t="s">
        <v>163</v>
      </c>
      <c r="O2505" s="1" t="s">
        <v>93</v>
      </c>
      <c r="P2505">
        <v>60</v>
      </c>
      <c r="Q2505">
        <v>5</v>
      </c>
      <c r="R2505">
        <v>249.26</v>
      </c>
      <c r="S2505">
        <v>49.85</v>
      </c>
      <c r="T2505">
        <v>0.83</v>
      </c>
      <c r="U2505">
        <f t="shared" si="670"/>
        <v>249.25</v>
      </c>
      <c r="V2505">
        <f t="shared" si="671"/>
        <v>300</v>
      </c>
      <c r="W2505" s="1" t="s">
        <v>155</v>
      </c>
      <c r="X2505" s="1" t="s">
        <v>1236</v>
      </c>
      <c r="Y2505" s="1" t="s">
        <v>156</v>
      </c>
      <c r="Z2505" s="3">
        <v>16635</v>
      </c>
      <c r="AA2505" s="4">
        <f t="shared" si="675"/>
        <v>2245.7056819999998</v>
      </c>
      <c r="AB2505" s="2">
        <f t="shared" ref="AB2505:AB2568" si="680">2245.156962+0.109744*Q2505</f>
        <v>2245.7056819999998</v>
      </c>
      <c r="AC2505" s="4">
        <f t="shared" si="676"/>
        <v>2255.8017047272738</v>
      </c>
      <c r="AD2505" s="4">
        <f t="shared" si="669"/>
        <v>2255.8017047272738</v>
      </c>
      <c r="AE2505" s="4" t="s">
        <v>62</v>
      </c>
      <c r="AG2505" s="4" t="str">
        <f t="shared" si="677"/>
        <v>Weight Captured Separately</v>
      </c>
      <c r="AI2505" t="e">
        <f t="shared" si="672"/>
        <v>#N/A</v>
      </c>
      <c r="AJ2505" t="s">
        <v>81</v>
      </c>
      <c r="AK2505" s="2"/>
      <c r="AL2505" s="2" t="str">
        <f t="shared" si="678"/>
        <v>Freight Included in Commodity Cost</v>
      </c>
      <c r="AM2505" s="4"/>
      <c r="AN2505" t="e">
        <f>VLOOKUP([1]!Tabelle13[[#This Row],[Vlookup this ID for freight costs]],$AL$2:$AL$6811,2,FALSE)</f>
        <v>#REF!</v>
      </c>
      <c r="AO2505">
        <f t="shared" si="679"/>
        <v>14078.107240907644</v>
      </c>
      <c r="AP2505">
        <v>0.26</v>
      </c>
      <c r="AQ2505">
        <v>0.26</v>
      </c>
      <c r="AR2505" s="4">
        <v>9</v>
      </c>
      <c r="AS2505" s="4">
        <v>4</v>
      </c>
      <c r="AT2505" s="4">
        <v>2015</v>
      </c>
      <c r="AU2505" s="4">
        <v>9</v>
      </c>
      <c r="AV2505" s="4">
        <v>4</v>
      </c>
      <c r="AW2505" s="4">
        <v>2015</v>
      </c>
      <c r="AX2505" t="str">
        <f t="shared" si="673"/>
        <v>No Delay</v>
      </c>
      <c r="AY2505">
        <f t="shared" si="674"/>
        <v>0</v>
      </c>
    </row>
    <row r="2506" spans="1:51" x14ac:dyDescent="0.2">
      <c r="A2506" s="3">
        <v>86267</v>
      </c>
      <c r="B2506" s="1" t="s">
        <v>175</v>
      </c>
      <c r="C2506" s="1" t="s">
        <v>165</v>
      </c>
      <c r="D2506" s="1" t="s">
        <v>130</v>
      </c>
      <c r="E2506" s="1" t="s">
        <v>53</v>
      </c>
      <c r="F2506" s="1" t="s">
        <v>53</v>
      </c>
      <c r="G2506" s="13" t="s">
        <v>1533</v>
      </c>
      <c r="H2506" s="12">
        <v>40318</v>
      </c>
      <c r="I2506" s="12" t="s">
        <v>277</v>
      </c>
      <c r="J2506" s="12">
        <v>40170</v>
      </c>
      <c r="K2506" s="4">
        <v>2112</v>
      </c>
      <c r="L2506" s="1" t="s">
        <v>146</v>
      </c>
      <c r="M2506" s="1" t="s">
        <v>132</v>
      </c>
      <c r="N2506" s="1" t="s">
        <v>178</v>
      </c>
      <c r="O2506" s="1" t="s">
        <v>93</v>
      </c>
      <c r="P2506">
        <v>60</v>
      </c>
      <c r="Q2506">
        <v>6</v>
      </c>
      <c r="R2506">
        <v>45.18</v>
      </c>
      <c r="S2506">
        <v>7.53</v>
      </c>
      <c r="T2506">
        <v>0.13</v>
      </c>
      <c r="U2506">
        <f t="shared" si="670"/>
        <v>45.18</v>
      </c>
      <c r="V2506">
        <f t="shared" si="671"/>
        <v>360</v>
      </c>
      <c r="W2506" s="1" t="s">
        <v>155</v>
      </c>
      <c r="X2506" s="1" t="s">
        <v>1236</v>
      </c>
      <c r="Y2506" s="1" t="s">
        <v>156</v>
      </c>
      <c r="Z2506" s="3">
        <v>5457</v>
      </c>
      <c r="AA2506" s="4">
        <f t="shared" si="675"/>
        <v>2245.8154260000001</v>
      </c>
      <c r="AB2506" s="2">
        <f t="shared" si="680"/>
        <v>2245.8154260000001</v>
      </c>
      <c r="AC2506" s="4">
        <f t="shared" si="676"/>
        <v>2810.442103891894</v>
      </c>
      <c r="AD2506" s="4">
        <f t="shared" si="669"/>
        <v>2810.442103891894</v>
      </c>
      <c r="AE2506" s="4" t="s">
        <v>62</v>
      </c>
      <c r="AG2506" s="4" t="str">
        <f t="shared" si="677"/>
        <v>Weight Captured Separately</v>
      </c>
      <c r="AI2506" t="e">
        <f t="shared" si="672"/>
        <v>#N/A</v>
      </c>
      <c r="AJ2506" t="s">
        <v>63</v>
      </c>
      <c r="AK2506" s="2"/>
      <c r="AL2506" s="2" t="str">
        <f t="shared" si="678"/>
        <v>Invoiced Separately</v>
      </c>
      <c r="AM2506" s="4"/>
      <c r="AN2506" t="e">
        <f>VLOOKUP([1]!Tabelle13[[#This Row],[Vlookup this ID for freight costs]],$AL$2:$AL$6811,2,FALSE)</f>
        <v>#REF!</v>
      </c>
      <c r="AO2506">
        <f t="shared" si="679"/>
        <v>17540.172612493203</v>
      </c>
      <c r="AP2506">
        <v>0.1</v>
      </c>
      <c r="AQ2506">
        <v>0.1</v>
      </c>
      <c r="AR2506" s="4">
        <v>20</v>
      </c>
      <c r="AS2506" s="4">
        <v>5</v>
      </c>
      <c r="AT2506" s="4">
        <v>2010</v>
      </c>
      <c r="AU2506" s="4">
        <v>23</v>
      </c>
      <c r="AV2506" s="4">
        <v>12</v>
      </c>
      <c r="AW2506" s="4">
        <v>2009</v>
      </c>
      <c r="AX2506" t="str">
        <f t="shared" si="673"/>
        <v>No Delay</v>
      </c>
      <c r="AY2506">
        <f t="shared" si="674"/>
        <v>0</v>
      </c>
    </row>
    <row r="2507" spans="1:51" x14ac:dyDescent="0.2">
      <c r="A2507" s="3">
        <v>2475</v>
      </c>
      <c r="B2507" s="1" t="s">
        <v>1918</v>
      </c>
      <c r="C2507" s="1" t="s">
        <v>150</v>
      </c>
      <c r="D2507" s="1" t="s">
        <v>100</v>
      </c>
      <c r="E2507" s="1" t="s">
        <v>101</v>
      </c>
      <c r="F2507" s="1" t="s">
        <v>101</v>
      </c>
      <c r="G2507" s="13" t="s">
        <v>1968</v>
      </c>
      <c r="H2507" s="12">
        <v>40025</v>
      </c>
      <c r="I2507" s="12" t="s">
        <v>1055</v>
      </c>
      <c r="J2507" s="12">
        <v>39937</v>
      </c>
      <c r="K2507" s="4">
        <v>1525</v>
      </c>
      <c r="L2507" s="1" t="s">
        <v>146</v>
      </c>
      <c r="M2507" s="1" t="s">
        <v>1920</v>
      </c>
      <c r="N2507" s="1" t="s">
        <v>1921</v>
      </c>
      <c r="O2507" s="1" t="s">
        <v>425</v>
      </c>
      <c r="P2507">
        <v>90</v>
      </c>
      <c r="Q2507">
        <v>6</v>
      </c>
      <c r="R2507">
        <v>43.2</v>
      </c>
      <c r="S2507">
        <v>7.2</v>
      </c>
      <c r="T2507">
        <v>0.08</v>
      </c>
      <c r="U2507">
        <f t="shared" si="670"/>
        <v>43.2</v>
      </c>
      <c r="V2507">
        <f t="shared" si="671"/>
        <v>540</v>
      </c>
      <c r="W2507" s="1" t="s">
        <v>826</v>
      </c>
      <c r="X2507" s="1" t="s">
        <v>186</v>
      </c>
      <c r="Y2507" s="1" t="s">
        <v>186</v>
      </c>
      <c r="Z2507" s="3">
        <v>11869</v>
      </c>
      <c r="AA2507" s="4">
        <f t="shared" si="675"/>
        <v>2245.8154260000001</v>
      </c>
      <c r="AB2507" s="2">
        <f t="shared" si="680"/>
        <v>2245.8154260000001</v>
      </c>
      <c r="AC2507" s="4">
        <f t="shared" si="676"/>
        <v>2169.2215388800009</v>
      </c>
      <c r="AD2507" s="4">
        <f t="shared" si="669"/>
        <v>2169.2215388800009</v>
      </c>
      <c r="AE2507" s="4" t="s">
        <v>62</v>
      </c>
      <c r="AG2507" s="4" t="str">
        <f t="shared" si="677"/>
        <v>Weight Captured Separately</v>
      </c>
      <c r="AH2507" s="4">
        <v>10968</v>
      </c>
      <c r="AI2507">
        <f t="shared" si="672"/>
        <v>199</v>
      </c>
      <c r="AJ2507" t="s">
        <v>81</v>
      </c>
      <c r="AK2507" s="2"/>
      <c r="AL2507" s="2" t="str">
        <f t="shared" si="678"/>
        <v>Freight Included in Commodity Cost</v>
      </c>
      <c r="AM2507" s="4"/>
      <c r="AN2507" t="e">
        <f>VLOOKUP([1]!Tabelle13[[#This Row],[Vlookup this ID for freight costs]],$AL$2:$AL$6811,2,FALSE)</f>
        <v>#REF!</v>
      </c>
      <c r="AO2507">
        <f t="shared" si="679"/>
        <v>13537.673845688967</v>
      </c>
      <c r="AP2507">
        <v>0.08</v>
      </c>
      <c r="AQ2507">
        <v>0.08</v>
      </c>
      <c r="AR2507" s="4">
        <v>31</v>
      </c>
      <c r="AS2507" s="4">
        <v>7</v>
      </c>
      <c r="AT2507" s="4">
        <v>2009</v>
      </c>
      <c r="AU2507" s="4">
        <v>4</v>
      </c>
      <c r="AV2507" s="4">
        <v>5</v>
      </c>
      <c r="AW2507" s="4">
        <v>2009</v>
      </c>
      <c r="AX2507" t="str">
        <f t="shared" si="673"/>
        <v>No Delay</v>
      </c>
      <c r="AY2507">
        <f t="shared" si="674"/>
        <v>0</v>
      </c>
    </row>
    <row r="2508" spans="1:51" x14ac:dyDescent="0.2">
      <c r="A2508" s="3">
        <v>2476</v>
      </c>
      <c r="B2508" s="1" t="s">
        <v>1918</v>
      </c>
      <c r="C2508" s="1" t="s">
        <v>150</v>
      </c>
      <c r="D2508" s="1" t="s">
        <v>100</v>
      </c>
      <c r="E2508" s="1" t="s">
        <v>101</v>
      </c>
      <c r="F2508" s="1" t="s">
        <v>101</v>
      </c>
      <c r="G2508" s="13" t="s">
        <v>1968</v>
      </c>
      <c r="H2508" s="12">
        <v>40025</v>
      </c>
      <c r="I2508" s="12" t="s">
        <v>1733</v>
      </c>
      <c r="J2508" s="12">
        <v>39972</v>
      </c>
      <c r="K2508" s="4">
        <v>1581</v>
      </c>
      <c r="L2508" s="1" t="s">
        <v>146</v>
      </c>
      <c r="M2508" s="1" t="s">
        <v>1920</v>
      </c>
      <c r="N2508" s="1" t="s">
        <v>1921</v>
      </c>
      <c r="O2508" s="1" t="s">
        <v>425</v>
      </c>
      <c r="P2508">
        <v>90</v>
      </c>
      <c r="Q2508">
        <v>6</v>
      </c>
      <c r="R2508">
        <v>43.2</v>
      </c>
      <c r="S2508">
        <v>7.2</v>
      </c>
      <c r="T2508">
        <v>0.08</v>
      </c>
      <c r="U2508">
        <f t="shared" si="670"/>
        <v>43.2</v>
      </c>
      <c r="V2508">
        <f t="shared" si="671"/>
        <v>540</v>
      </c>
      <c r="W2508" s="1" t="s">
        <v>826</v>
      </c>
      <c r="X2508" s="1" t="s">
        <v>186</v>
      </c>
      <c r="Y2508" s="1" t="s">
        <v>186</v>
      </c>
      <c r="Z2508" s="3">
        <v>11869</v>
      </c>
      <c r="AA2508" s="4">
        <f t="shared" si="675"/>
        <v>2245.8154260000001</v>
      </c>
      <c r="AB2508" s="2">
        <f t="shared" si="680"/>
        <v>2245.8154260000001</v>
      </c>
      <c r="AC2508" s="4">
        <f t="shared" si="676"/>
        <v>2169.2215388800009</v>
      </c>
      <c r="AD2508" s="4">
        <f t="shared" si="669"/>
        <v>2169.2215388800009</v>
      </c>
      <c r="AE2508" s="4" t="s">
        <v>62</v>
      </c>
      <c r="AG2508" s="4" t="str">
        <f t="shared" si="677"/>
        <v>Weight Captured Separately</v>
      </c>
      <c r="AH2508" s="4">
        <v>10979</v>
      </c>
      <c r="AI2508">
        <f t="shared" si="672"/>
        <v>6606</v>
      </c>
      <c r="AJ2508" t="s">
        <v>81</v>
      </c>
      <c r="AK2508" s="2"/>
      <c r="AL2508" s="2" t="str">
        <f t="shared" si="678"/>
        <v>Freight Included in Commodity Cost</v>
      </c>
      <c r="AM2508" s="4"/>
      <c r="AN2508" t="e">
        <f>VLOOKUP([1]!Tabelle13[[#This Row],[Vlookup this ID for freight costs]],$AL$2:$AL$6811,2,FALSE)</f>
        <v>#REF!</v>
      </c>
      <c r="AO2508">
        <f t="shared" si="679"/>
        <v>13537.673845688967</v>
      </c>
      <c r="AP2508">
        <v>0.08</v>
      </c>
      <c r="AQ2508">
        <v>0.08</v>
      </c>
      <c r="AR2508" s="4">
        <v>31</v>
      </c>
      <c r="AS2508" s="4">
        <v>7</v>
      </c>
      <c r="AT2508" s="4">
        <v>2009</v>
      </c>
      <c r="AU2508" s="4">
        <v>8</v>
      </c>
      <c r="AV2508" s="4">
        <v>6</v>
      </c>
      <c r="AW2508" s="4">
        <v>2009</v>
      </c>
      <c r="AX2508" t="str">
        <f t="shared" si="673"/>
        <v>No Delay</v>
      </c>
      <c r="AY2508">
        <f t="shared" si="674"/>
        <v>0</v>
      </c>
    </row>
    <row r="2509" spans="1:51" x14ac:dyDescent="0.2">
      <c r="A2509" s="3">
        <v>82058</v>
      </c>
      <c r="B2509" s="1" t="s">
        <v>328</v>
      </c>
      <c r="C2509" s="1" t="s">
        <v>150</v>
      </c>
      <c r="D2509" s="1" t="s">
        <v>100</v>
      </c>
      <c r="E2509" s="1" t="s">
        <v>101</v>
      </c>
      <c r="F2509" s="1" t="s">
        <v>101</v>
      </c>
      <c r="G2509" s="13" t="s">
        <v>1181</v>
      </c>
      <c r="H2509" s="12">
        <v>40107</v>
      </c>
      <c r="I2509" s="12" t="s">
        <v>1181</v>
      </c>
      <c r="J2509" s="12">
        <v>40107</v>
      </c>
      <c r="K2509" s="4">
        <v>1955</v>
      </c>
      <c r="L2509" s="1" t="s">
        <v>146</v>
      </c>
      <c r="M2509" s="1" t="s">
        <v>1920</v>
      </c>
      <c r="N2509" s="1" t="s">
        <v>1921</v>
      </c>
      <c r="O2509" s="1" t="s">
        <v>425</v>
      </c>
      <c r="P2509">
        <v>90</v>
      </c>
      <c r="Q2509">
        <v>6</v>
      </c>
      <c r="R2509">
        <v>58.03</v>
      </c>
      <c r="S2509">
        <v>9.67</v>
      </c>
      <c r="T2509">
        <v>0.11</v>
      </c>
      <c r="U2509">
        <f t="shared" si="670"/>
        <v>58.019999999999996</v>
      </c>
      <c r="V2509">
        <f t="shared" si="671"/>
        <v>540</v>
      </c>
      <c r="W2509" s="1" t="s">
        <v>826</v>
      </c>
      <c r="X2509" s="1" t="s">
        <v>186</v>
      </c>
      <c r="Y2509" s="1" t="s">
        <v>186</v>
      </c>
      <c r="Z2509" s="3">
        <v>11869</v>
      </c>
      <c r="AA2509" s="4">
        <f t="shared" si="675"/>
        <v>2245.8154260000001</v>
      </c>
      <c r="AB2509" s="2">
        <f t="shared" si="680"/>
        <v>2245.8154260000001</v>
      </c>
      <c r="AC2509" s="4">
        <f t="shared" si="676"/>
        <v>2169.2215388800009</v>
      </c>
      <c r="AD2509" s="4">
        <f t="shared" si="669"/>
        <v>2169.2215388800009</v>
      </c>
      <c r="AE2509" s="4" t="s">
        <v>62</v>
      </c>
      <c r="AG2509" s="4" t="str">
        <f t="shared" si="677"/>
        <v>Weight Captured Separately</v>
      </c>
      <c r="AI2509" t="e">
        <f t="shared" si="672"/>
        <v>#N/A</v>
      </c>
      <c r="AJ2509" t="s">
        <v>81</v>
      </c>
      <c r="AK2509" s="2"/>
      <c r="AL2509" s="2" t="str">
        <f t="shared" si="678"/>
        <v>Freight Included in Commodity Cost</v>
      </c>
      <c r="AM2509" s="4"/>
      <c r="AN2509" t="e">
        <f>VLOOKUP([1]!Tabelle13[[#This Row],[Vlookup this ID for freight costs]],$AL$2:$AL$6811,2,FALSE)</f>
        <v>#REF!</v>
      </c>
      <c r="AO2509">
        <f t="shared" si="679"/>
        <v>13537.673845688967</v>
      </c>
      <c r="AP2509">
        <v>0.11</v>
      </c>
      <c r="AQ2509">
        <v>0.11</v>
      </c>
      <c r="AR2509" s="4">
        <v>21</v>
      </c>
      <c r="AS2509" s="4">
        <v>10</v>
      </c>
      <c r="AT2509" s="4">
        <v>2009</v>
      </c>
      <c r="AU2509" s="4">
        <v>21</v>
      </c>
      <c r="AV2509" s="4">
        <v>10</v>
      </c>
      <c r="AW2509" s="4">
        <v>2009</v>
      </c>
      <c r="AX2509" t="str">
        <f t="shared" si="673"/>
        <v>No Delay</v>
      </c>
      <c r="AY2509">
        <f t="shared" si="674"/>
        <v>0</v>
      </c>
    </row>
    <row r="2510" spans="1:51" x14ac:dyDescent="0.2">
      <c r="A2510" s="3">
        <v>1674</v>
      </c>
      <c r="B2510" s="1" t="s">
        <v>1918</v>
      </c>
      <c r="C2510" s="1" t="s">
        <v>150</v>
      </c>
      <c r="D2510" s="1" t="s">
        <v>100</v>
      </c>
      <c r="E2510" s="1" t="s">
        <v>101</v>
      </c>
      <c r="F2510" s="1" t="s">
        <v>101</v>
      </c>
      <c r="G2510" s="13" t="s">
        <v>1969</v>
      </c>
      <c r="H2510" s="12">
        <v>39562</v>
      </c>
      <c r="I2510" s="12" t="s">
        <v>1969</v>
      </c>
      <c r="J2510" s="12">
        <v>39562</v>
      </c>
      <c r="K2510" s="4">
        <v>792</v>
      </c>
      <c r="L2510" s="1" t="s">
        <v>146</v>
      </c>
      <c r="M2510" s="1" t="s">
        <v>1920</v>
      </c>
      <c r="N2510" s="1" t="s">
        <v>1921</v>
      </c>
      <c r="O2510" s="1" t="s">
        <v>425</v>
      </c>
      <c r="P2510">
        <v>90</v>
      </c>
      <c r="Q2510">
        <v>6</v>
      </c>
      <c r="R2510">
        <v>47.28</v>
      </c>
      <c r="S2510">
        <v>7.88</v>
      </c>
      <c r="T2510">
        <v>0.09</v>
      </c>
      <c r="U2510">
        <f t="shared" si="670"/>
        <v>47.28</v>
      </c>
      <c r="V2510">
        <f t="shared" si="671"/>
        <v>540</v>
      </c>
      <c r="W2510" s="1" t="s">
        <v>826</v>
      </c>
      <c r="X2510" s="1" t="s">
        <v>186</v>
      </c>
      <c r="Y2510" s="1" t="s">
        <v>186</v>
      </c>
      <c r="Z2510" s="3">
        <v>11869</v>
      </c>
      <c r="AA2510" s="4">
        <f t="shared" si="675"/>
        <v>2245.8154260000001</v>
      </c>
      <c r="AB2510" s="2">
        <f t="shared" si="680"/>
        <v>2245.8154260000001</v>
      </c>
      <c r="AC2510" s="4">
        <f t="shared" si="676"/>
        <v>2169.2215388800009</v>
      </c>
      <c r="AD2510" s="4">
        <f t="shared" si="669"/>
        <v>2169.2215388800009</v>
      </c>
      <c r="AE2510" s="4" t="s">
        <v>62</v>
      </c>
      <c r="AG2510" s="4" t="str">
        <f t="shared" si="677"/>
        <v>Weight Captured Separately</v>
      </c>
      <c r="AH2510" s="4">
        <v>11001</v>
      </c>
      <c r="AI2510">
        <f t="shared" si="672"/>
        <v>123</v>
      </c>
      <c r="AJ2510" t="s">
        <v>81</v>
      </c>
      <c r="AK2510" s="2"/>
      <c r="AL2510" s="2" t="str">
        <f t="shared" si="678"/>
        <v>Freight Included in Commodity Cost</v>
      </c>
      <c r="AM2510" s="4"/>
      <c r="AN2510" t="e">
        <f>VLOOKUP([1]!Tabelle13[[#This Row],[Vlookup this ID for freight costs]],$AL$2:$AL$6811,2,FALSE)</f>
        <v>#REF!</v>
      </c>
      <c r="AO2510">
        <f t="shared" si="679"/>
        <v>13537.673845688967</v>
      </c>
      <c r="AP2510">
        <v>0.08</v>
      </c>
      <c r="AQ2510">
        <v>0.08</v>
      </c>
      <c r="AR2510" s="4">
        <v>24</v>
      </c>
      <c r="AS2510" s="4">
        <v>4</v>
      </c>
      <c r="AT2510" s="4">
        <v>2008</v>
      </c>
      <c r="AU2510" s="4">
        <v>24</v>
      </c>
      <c r="AV2510" s="4">
        <v>4</v>
      </c>
      <c r="AW2510" s="4">
        <v>2008</v>
      </c>
      <c r="AX2510" t="str">
        <f t="shared" si="673"/>
        <v>No Delay</v>
      </c>
      <c r="AY2510">
        <f t="shared" si="674"/>
        <v>0</v>
      </c>
    </row>
    <row r="2511" spans="1:51" x14ac:dyDescent="0.2">
      <c r="A2511" s="3">
        <v>459</v>
      </c>
      <c r="B2511" s="1" t="s">
        <v>1918</v>
      </c>
      <c r="C2511" s="1" t="s">
        <v>150</v>
      </c>
      <c r="D2511" s="1" t="s">
        <v>100</v>
      </c>
      <c r="E2511" s="1"/>
      <c r="F2511" s="1" t="s">
        <v>107</v>
      </c>
      <c r="G2511" s="13" t="s">
        <v>1965</v>
      </c>
      <c r="H2511" s="12">
        <v>39563</v>
      </c>
      <c r="I2511" s="12" t="s">
        <v>97</v>
      </c>
      <c r="J2511" s="12">
        <v>39545</v>
      </c>
      <c r="K2511" s="4">
        <v>745</v>
      </c>
      <c r="L2511" s="1" t="s">
        <v>146</v>
      </c>
      <c r="M2511" s="1" t="s">
        <v>1920</v>
      </c>
      <c r="N2511" s="1" t="s">
        <v>729</v>
      </c>
      <c r="O2511" s="1" t="s">
        <v>685</v>
      </c>
      <c r="P2511">
        <v>60</v>
      </c>
      <c r="Q2511">
        <v>6</v>
      </c>
      <c r="R2511">
        <v>77.099999999999994</v>
      </c>
      <c r="S2511">
        <v>12.85</v>
      </c>
      <c r="T2511">
        <v>0.21</v>
      </c>
      <c r="U2511">
        <f t="shared" si="670"/>
        <v>77.099999999999994</v>
      </c>
      <c r="V2511">
        <f t="shared" si="671"/>
        <v>360</v>
      </c>
      <c r="W2511" s="1" t="s">
        <v>185</v>
      </c>
      <c r="X2511" s="1" t="s">
        <v>186</v>
      </c>
      <c r="Y2511" s="1" t="s">
        <v>186</v>
      </c>
      <c r="Z2511" s="3">
        <v>8773</v>
      </c>
      <c r="AA2511" s="4">
        <f t="shared" si="675"/>
        <v>2245.8154260000001</v>
      </c>
      <c r="AB2511" s="2">
        <f t="shared" si="680"/>
        <v>2245.8154260000001</v>
      </c>
      <c r="AC2511" s="4">
        <f t="shared" si="676"/>
        <v>2810.442103891894</v>
      </c>
      <c r="AD2511" s="4">
        <f t="shared" si="669"/>
        <v>2810.442103891894</v>
      </c>
      <c r="AE2511" s="4" t="s">
        <v>62</v>
      </c>
      <c r="AG2511" s="4" t="str">
        <f t="shared" si="677"/>
        <v>Weight Captured Separately</v>
      </c>
      <c r="AH2511" s="4">
        <v>4824</v>
      </c>
      <c r="AI2511">
        <f t="shared" si="672"/>
        <v>2462</v>
      </c>
      <c r="AJ2511" t="s">
        <v>81</v>
      </c>
      <c r="AK2511" s="2"/>
      <c r="AL2511" s="2" t="str">
        <f t="shared" si="678"/>
        <v>Freight Included in Commodity Cost</v>
      </c>
      <c r="AM2511" s="4"/>
      <c r="AN2511" t="e">
        <f>VLOOKUP([1]!Tabelle13[[#This Row],[Vlookup this ID for freight costs]],$AL$2:$AL$6811,2,FALSE)</f>
        <v>#REF!</v>
      </c>
      <c r="AO2511">
        <f t="shared" si="679"/>
        <v>17540.172612493203</v>
      </c>
      <c r="AP2511">
        <v>0.12</v>
      </c>
      <c r="AQ2511">
        <v>0.12</v>
      </c>
      <c r="AR2511" s="4">
        <v>25</v>
      </c>
      <c r="AS2511" s="4">
        <v>4</v>
      </c>
      <c r="AT2511" s="4">
        <v>2008</v>
      </c>
      <c r="AU2511" s="4">
        <v>7</v>
      </c>
      <c r="AV2511" s="4">
        <v>4</v>
      </c>
      <c r="AW2511" s="4">
        <v>2008</v>
      </c>
      <c r="AX2511" t="str">
        <f t="shared" si="673"/>
        <v>No Delay</v>
      </c>
      <c r="AY2511">
        <f t="shared" si="674"/>
        <v>0</v>
      </c>
    </row>
    <row r="2512" spans="1:51" x14ac:dyDescent="0.2">
      <c r="A2512" s="3">
        <v>7055</v>
      </c>
      <c r="B2512" s="1" t="s">
        <v>1918</v>
      </c>
      <c r="C2512" s="1" t="s">
        <v>150</v>
      </c>
      <c r="D2512" s="1" t="s">
        <v>100</v>
      </c>
      <c r="E2512" s="1"/>
      <c r="F2512" s="1" t="s">
        <v>107</v>
      </c>
      <c r="G2512" s="13" t="s">
        <v>1965</v>
      </c>
      <c r="H2512" s="12">
        <v>39563</v>
      </c>
      <c r="I2512" s="12" t="s">
        <v>97</v>
      </c>
      <c r="J2512" s="12">
        <v>39545</v>
      </c>
      <c r="K2512" s="4">
        <v>750</v>
      </c>
      <c r="L2512" s="1" t="s">
        <v>146</v>
      </c>
      <c r="M2512" s="1" t="s">
        <v>1920</v>
      </c>
      <c r="N2512" s="1" t="s">
        <v>1648</v>
      </c>
      <c r="O2512" s="1" t="s">
        <v>685</v>
      </c>
      <c r="P2512">
        <v>60</v>
      </c>
      <c r="Q2512">
        <v>6</v>
      </c>
      <c r="R2512">
        <v>81.66</v>
      </c>
      <c r="S2512">
        <v>13.61</v>
      </c>
      <c r="T2512">
        <v>0.23</v>
      </c>
      <c r="U2512">
        <f t="shared" si="670"/>
        <v>81.66</v>
      </c>
      <c r="V2512">
        <f t="shared" si="671"/>
        <v>360</v>
      </c>
      <c r="W2512" s="1" t="s">
        <v>185</v>
      </c>
      <c r="X2512" s="1" t="s">
        <v>186</v>
      </c>
      <c r="Y2512" s="1" t="s">
        <v>186</v>
      </c>
      <c r="Z2512" s="3">
        <v>8773</v>
      </c>
      <c r="AA2512" s="4">
        <f t="shared" si="675"/>
        <v>2245.8154260000001</v>
      </c>
      <c r="AB2512" s="2">
        <f t="shared" si="680"/>
        <v>2245.8154260000001</v>
      </c>
      <c r="AC2512" s="4">
        <f t="shared" si="676"/>
        <v>2810.442103891894</v>
      </c>
      <c r="AD2512" s="4">
        <f t="shared" si="669"/>
        <v>2810.442103891894</v>
      </c>
      <c r="AE2512" s="4" t="s">
        <v>62</v>
      </c>
      <c r="AG2512" s="4" t="str">
        <f t="shared" si="677"/>
        <v>Weight Captured Separately</v>
      </c>
      <c r="AH2512" s="4">
        <v>10859</v>
      </c>
      <c r="AI2512">
        <f t="shared" si="672"/>
        <v>3369</v>
      </c>
      <c r="AJ2512" t="s">
        <v>81</v>
      </c>
      <c r="AK2512" s="2"/>
      <c r="AL2512" s="2" t="str">
        <f t="shared" si="678"/>
        <v>Freight Included in Commodity Cost</v>
      </c>
      <c r="AM2512" s="4"/>
      <c r="AN2512" t="e">
        <f>VLOOKUP([1]!Tabelle13[[#This Row],[Vlookup this ID for freight costs]],$AL$2:$AL$6811,2,FALSE)</f>
        <v>#REF!</v>
      </c>
      <c r="AO2512">
        <f t="shared" si="679"/>
        <v>17540.172612493203</v>
      </c>
      <c r="AP2512">
        <v>0.13</v>
      </c>
      <c r="AQ2512">
        <v>0.13</v>
      </c>
      <c r="AR2512" s="4">
        <v>25</v>
      </c>
      <c r="AS2512" s="4">
        <v>4</v>
      </c>
      <c r="AT2512" s="4">
        <v>2008</v>
      </c>
      <c r="AU2512" s="4">
        <v>7</v>
      </c>
      <c r="AV2512" s="4">
        <v>4</v>
      </c>
      <c r="AW2512" s="4">
        <v>2008</v>
      </c>
      <c r="AX2512" t="str">
        <f t="shared" si="673"/>
        <v>No Delay</v>
      </c>
      <c r="AY2512">
        <f t="shared" si="674"/>
        <v>0</v>
      </c>
    </row>
    <row r="2513" spans="1:51" x14ac:dyDescent="0.2">
      <c r="A2513" s="3">
        <v>5802</v>
      </c>
      <c r="B2513" s="1" t="s">
        <v>1918</v>
      </c>
      <c r="C2513" s="1" t="s">
        <v>150</v>
      </c>
      <c r="D2513" s="1" t="s">
        <v>100</v>
      </c>
      <c r="E2513" s="1" t="s">
        <v>101</v>
      </c>
      <c r="F2513" s="1" t="s">
        <v>101</v>
      </c>
      <c r="G2513" s="13" t="s">
        <v>1519</v>
      </c>
      <c r="H2513" s="12">
        <v>39680</v>
      </c>
      <c r="I2513" s="12" t="s">
        <v>96</v>
      </c>
      <c r="J2513" s="12">
        <v>39576</v>
      </c>
      <c r="K2513" s="4">
        <v>819</v>
      </c>
      <c r="L2513" s="1" t="s">
        <v>146</v>
      </c>
      <c r="M2513" s="1" t="s">
        <v>1920</v>
      </c>
      <c r="N2513" s="1" t="s">
        <v>902</v>
      </c>
      <c r="O2513" s="1" t="s">
        <v>685</v>
      </c>
      <c r="P2513">
        <v>200</v>
      </c>
      <c r="Q2513">
        <v>6</v>
      </c>
      <c r="R2513">
        <v>78.48</v>
      </c>
      <c r="S2513">
        <v>13.08</v>
      </c>
      <c r="T2513">
        <v>7.0000000000000007E-2</v>
      </c>
      <c r="U2513">
        <f t="shared" si="670"/>
        <v>78.48</v>
      </c>
      <c r="V2513">
        <f t="shared" si="671"/>
        <v>1200</v>
      </c>
      <c r="W2513" s="1" t="s">
        <v>185</v>
      </c>
      <c r="X2513" s="1" t="s">
        <v>186</v>
      </c>
      <c r="Y2513" s="1" t="s">
        <v>186</v>
      </c>
      <c r="Z2513" s="3">
        <v>11869</v>
      </c>
      <c r="AA2513" s="4">
        <f t="shared" si="675"/>
        <v>2245.8154260000001</v>
      </c>
      <c r="AB2513" s="2">
        <f t="shared" si="680"/>
        <v>2245.8154260000001</v>
      </c>
      <c r="AC2513" s="4">
        <f t="shared" si="676"/>
        <v>2141.3304360000006</v>
      </c>
      <c r="AD2513" s="4">
        <f t="shared" si="669"/>
        <v>2141.3304360000006</v>
      </c>
      <c r="AE2513" s="4" t="s">
        <v>62</v>
      </c>
      <c r="AG2513" s="4" t="str">
        <f t="shared" si="677"/>
        <v>Weight Captured Separately</v>
      </c>
      <c r="AH2513" s="4">
        <v>11757</v>
      </c>
      <c r="AI2513">
        <f t="shared" si="672"/>
        <v>285</v>
      </c>
      <c r="AJ2513" t="s">
        <v>81</v>
      </c>
      <c r="AK2513" s="2"/>
      <c r="AL2513" s="2" t="str">
        <f t="shared" si="678"/>
        <v>Freight Included in Commodity Cost</v>
      </c>
      <c r="AM2513" s="4"/>
      <c r="AN2513" t="e">
        <f>VLOOKUP([1]!Tabelle13[[#This Row],[Vlookup this ID for freight costs]],$AL$2:$AL$6811,2,FALSE)</f>
        <v>#REF!</v>
      </c>
      <c r="AO2513">
        <f t="shared" si="679"/>
        <v>13363.577581512005</v>
      </c>
      <c r="AP2513">
        <v>0.13</v>
      </c>
      <c r="AQ2513">
        <v>0.13</v>
      </c>
      <c r="AR2513" s="4">
        <v>20</v>
      </c>
      <c r="AS2513" s="4">
        <v>8</v>
      </c>
      <c r="AT2513" s="4">
        <v>2008</v>
      </c>
      <c r="AU2513" s="4">
        <v>8</v>
      </c>
      <c r="AV2513" s="4">
        <v>5</v>
      </c>
      <c r="AW2513" s="4">
        <v>2008</v>
      </c>
      <c r="AX2513" t="str">
        <f t="shared" si="673"/>
        <v>No Delay</v>
      </c>
      <c r="AY2513">
        <f t="shared" si="674"/>
        <v>0</v>
      </c>
    </row>
    <row r="2514" spans="1:51" x14ac:dyDescent="0.2">
      <c r="A2514" s="3">
        <v>31761</v>
      </c>
      <c r="B2514" s="1" t="s">
        <v>328</v>
      </c>
      <c r="C2514" s="1" t="s">
        <v>150</v>
      </c>
      <c r="D2514" s="1" t="s">
        <v>100</v>
      </c>
      <c r="E2514" s="1" t="s">
        <v>101</v>
      </c>
      <c r="F2514" s="1" t="s">
        <v>101</v>
      </c>
      <c r="G2514" s="13" t="s">
        <v>1925</v>
      </c>
      <c r="H2514" s="12">
        <v>41878</v>
      </c>
      <c r="I2514" s="12" t="s">
        <v>1925</v>
      </c>
      <c r="J2514" s="12">
        <v>41878</v>
      </c>
      <c r="K2514" s="4">
        <v>5780</v>
      </c>
      <c r="L2514" s="1" t="s">
        <v>146</v>
      </c>
      <c r="M2514" s="1" t="s">
        <v>1920</v>
      </c>
      <c r="N2514" s="1" t="s">
        <v>227</v>
      </c>
      <c r="O2514" s="1" t="s">
        <v>93</v>
      </c>
      <c r="P2514">
        <v>30</v>
      </c>
      <c r="Q2514">
        <v>6</v>
      </c>
      <c r="R2514">
        <v>102.14</v>
      </c>
      <c r="S2514">
        <v>17.02</v>
      </c>
      <c r="T2514">
        <v>0.56999999999999995</v>
      </c>
      <c r="U2514">
        <f t="shared" si="670"/>
        <v>102.12</v>
      </c>
      <c r="V2514">
        <f t="shared" si="671"/>
        <v>180</v>
      </c>
      <c r="W2514" s="1" t="s">
        <v>155</v>
      </c>
      <c r="X2514" s="1" t="s">
        <v>1236</v>
      </c>
      <c r="Y2514" s="1" t="s">
        <v>156</v>
      </c>
      <c r="Z2514" s="3">
        <v>16635</v>
      </c>
      <c r="AA2514" s="4">
        <f t="shared" si="675"/>
        <v>2245.8154260000001</v>
      </c>
      <c r="AB2514" s="2">
        <f t="shared" si="680"/>
        <v>2245.8154260000001</v>
      </c>
      <c r="AC2514" s="4">
        <f t="shared" si="676"/>
        <v>2580.8497180991722</v>
      </c>
      <c r="AD2514" s="4">
        <f t="shared" si="669"/>
        <v>2580.8497180991722</v>
      </c>
      <c r="AE2514" s="4" t="s">
        <v>62</v>
      </c>
      <c r="AG2514" s="4" t="str">
        <f t="shared" si="677"/>
        <v>Weight Captured Separately</v>
      </c>
      <c r="AI2514" t="e">
        <f t="shared" si="672"/>
        <v>#N/A</v>
      </c>
      <c r="AJ2514" t="s">
        <v>81</v>
      </c>
      <c r="AK2514" s="2"/>
      <c r="AL2514" s="2" t="str">
        <f t="shared" si="678"/>
        <v>Freight Included in Commodity Cost</v>
      </c>
      <c r="AM2514" s="4"/>
      <c r="AN2514" t="e">
        <f>VLOOKUP([1]!Tabelle13[[#This Row],[Vlookup this ID for freight costs]],$AL$2:$AL$6811,2,FALSE)</f>
        <v>#REF!</v>
      </c>
      <c r="AO2514">
        <f t="shared" si="679"/>
        <v>16107.056940375034</v>
      </c>
      <c r="AP2514">
        <v>0.13</v>
      </c>
      <c r="AQ2514">
        <v>0.13</v>
      </c>
      <c r="AR2514" s="4">
        <v>27</v>
      </c>
      <c r="AS2514" s="4">
        <v>8</v>
      </c>
      <c r="AT2514" s="4">
        <v>2014</v>
      </c>
      <c r="AU2514" s="4">
        <v>27</v>
      </c>
      <c r="AV2514" s="4">
        <v>8</v>
      </c>
      <c r="AW2514" s="4">
        <v>2014</v>
      </c>
      <c r="AX2514" t="str">
        <f t="shared" si="673"/>
        <v>No Delay</v>
      </c>
      <c r="AY2514">
        <f t="shared" si="674"/>
        <v>0</v>
      </c>
    </row>
    <row r="2515" spans="1:51" x14ac:dyDescent="0.2">
      <c r="A2515" s="3">
        <v>58800</v>
      </c>
      <c r="B2515" s="1" t="s">
        <v>328</v>
      </c>
      <c r="C2515" s="1" t="s">
        <v>150</v>
      </c>
      <c r="D2515" s="1" t="s">
        <v>100</v>
      </c>
      <c r="E2515" s="1" t="s">
        <v>101</v>
      </c>
      <c r="F2515" s="1" t="s">
        <v>101</v>
      </c>
      <c r="G2515" s="13" t="s">
        <v>1411</v>
      </c>
      <c r="H2515" s="12">
        <v>41880</v>
      </c>
      <c r="I2515" s="12" t="s">
        <v>1411</v>
      </c>
      <c r="J2515" s="12">
        <v>41880</v>
      </c>
      <c r="K2515" s="4">
        <v>5895</v>
      </c>
      <c r="L2515" s="1" t="s">
        <v>146</v>
      </c>
      <c r="M2515" s="1" t="s">
        <v>1920</v>
      </c>
      <c r="N2515" s="1" t="s">
        <v>227</v>
      </c>
      <c r="O2515" s="1" t="s">
        <v>93</v>
      </c>
      <c r="P2515">
        <v>30</v>
      </c>
      <c r="Q2515">
        <v>6</v>
      </c>
      <c r="R2515">
        <v>100.91</v>
      </c>
      <c r="S2515">
        <v>16.82</v>
      </c>
      <c r="T2515">
        <v>0.56000000000000005</v>
      </c>
      <c r="U2515">
        <f t="shared" si="670"/>
        <v>100.92</v>
      </c>
      <c r="V2515">
        <f t="shared" si="671"/>
        <v>180</v>
      </c>
      <c r="W2515" s="1" t="s">
        <v>155</v>
      </c>
      <c r="X2515" s="1" t="s">
        <v>1236</v>
      </c>
      <c r="Y2515" s="1" t="s">
        <v>156</v>
      </c>
      <c r="Z2515" s="3">
        <v>16635</v>
      </c>
      <c r="AA2515" s="4">
        <f t="shared" si="675"/>
        <v>2245.8154260000001</v>
      </c>
      <c r="AB2515" s="2">
        <f t="shared" si="680"/>
        <v>2245.8154260000001</v>
      </c>
      <c r="AC2515" s="4">
        <f t="shared" si="676"/>
        <v>2580.8497180991722</v>
      </c>
      <c r="AD2515" s="4">
        <f t="shared" si="669"/>
        <v>2580.8497180991722</v>
      </c>
      <c r="AE2515" s="4" t="s">
        <v>62</v>
      </c>
      <c r="AG2515" s="4" t="str">
        <f t="shared" si="677"/>
        <v>Weight Captured Separately</v>
      </c>
      <c r="AI2515" t="e">
        <f t="shared" si="672"/>
        <v>#N/A</v>
      </c>
      <c r="AJ2515" t="s">
        <v>81</v>
      </c>
      <c r="AK2515" s="2"/>
      <c r="AL2515" s="2" t="str">
        <f t="shared" si="678"/>
        <v>Freight Included in Commodity Cost</v>
      </c>
      <c r="AM2515" s="4"/>
      <c r="AN2515" t="e">
        <f>VLOOKUP([1]!Tabelle13[[#This Row],[Vlookup this ID for freight costs]],$AL$2:$AL$6811,2,FALSE)</f>
        <v>#REF!</v>
      </c>
      <c r="AO2515">
        <f t="shared" si="679"/>
        <v>16107.056940375034</v>
      </c>
      <c r="AP2515">
        <v>0.12</v>
      </c>
      <c r="AQ2515">
        <v>0.12</v>
      </c>
      <c r="AR2515" s="4">
        <v>29</v>
      </c>
      <c r="AS2515" s="4">
        <v>8</v>
      </c>
      <c r="AT2515" s="4">
        <v>2014</v>
      </c>
      <c r="AU2515" s="4">
        <v>29</v>
      </c>
      <c r="AV2515" s="4">
        <v>8</v>
      </c>
      <c r="AW2515" s="4">
        <v>2014</v>
      </c>
      <c r="AX2515" t="str">
        <f t="shared" si="673"/>
        <v>No Delay</v>
      </c>
      <c r="AY2515">
        <f t="shared" si="674"/>
        <v>0</v>
      </c>
    </row>
    <row r="2516" spans="1:51" x14ac:dyDescent="0.2">
      <c r="A2516" s="3">
        <v>49760</v>
      </c>
      <c r="B2516" s="1" t="s">
        <v>328</v>
      </c>
      <c r="C2516" s="1" t="s">
        <v>150</v>
      </c>
      <c r="D2516" s="1" t="s">
        <v>100</v>
      </c>
      <c r="E2516" s="1" t="s">
        <v>101</v>
      </c>
      <c r="F2516" s="1" t="s">
        <v>101</v>
      </c>
      <c r="G2516" s="13" t="s">
        <v>1970</v>
      </c>
      <c r="H2516" s="12">
        <v>41948</v>
      </c>
      <c r="I2516" s="12" t="s">
        <v>1970</v>
      </c>
      <c r="J2516" s="12">
        <v>41948</v>
      </c>
      <c r="K2516" s="4">
        <v>6063</v>
      </c>
      <c r="L2516" s="1" t="s">
        <v>146</v>
      </c>
      <c r="M2516" s="1" t="s">
        <v>1923</v>
      </c>
      <c r="N2516" s="1" t="s">
        <v>227</v>
      </c>
      <c r="O2516" s="1" t="s">
        <v>93</v>
      </c>
      <c r="P2516">
        <v>30</v>
      </c>
      <c r="Q2516">
        <v>6</v>
      </c>
      <c r="R2516">
        <v>91.48</v>
      </c>
      <c r="S2516">
        <v>15.25</v>
      </c>
      <c r="T2516">
        <v>0.51</v>
      </c>
      <c r="U2516">
        <f t="shared" si="670"/>
        <v>91.5</v>
      </c>
      <c r="V2516">
        <f t="shared" si="671"/>
        <v>180</v>
      </c>
      <c r="W2516" s="1" t="s">
        <v>155</v>
      </c>
      <c r="X2516" s="1" t="s">
        <v>1236</v>
      </c>
      <c r="Y2516" s="1" t="s">
        <v>156</v>
      </c>
      <c r="Z2516" s="3">
        <v>16635</v>
      </c>
      <c r="AA2516" s="4">
        <f t="shared" si="675"/>
        <v>2245.8154260000001</v>
      </c>
      <c r="AB2516" s="2">
        <f t="shared" si="680"/>
        <v>2245.8154260000001</v>
      </c>
      <c r="AC2516" s="4">
        <f t="shared" si="676"/>
        <v>2580.8497180991722</v>
      </c>
      <c r="AD2516" s="4">
        <f t="shared" si="669"/>
        <v>2580.8497180991722</v>
      </c>
      <c r="AE2516" s="4" t="s">
        <v>62</v>
      </c>
      <c r="AG2516" s="4" t="str">
        <f t="shared" si="677"/>
        <v>Weight Captured Separately</v>
      </c>
      <c r="AI2516" t="e">
        <f t="shared" si="672"/>
        <v>#N/A</v>
      </c>
      <c r="AJ2516" t="s">
        <v>81</v>
      </c>
      <c r="AK2516" s="2"/>
      <c r="AL2516" s="2" t="str">
        <f t="shared" si="678"/>
        <v>Freight Included in Commodity Cost</v>
      </c>
      <c r="AM2516" s="4"/>
      <c r="AN2516" t="e">
        <f>VLOOKUP([1]!Tabelle13[[#This Row],[Vlookup this ID for freight costs]],$AL$2:$AL$6811,2,FALSE)</f>
        <v>#REF!</v>
      </c>
      <c r="AO2516">
        <f t="shared" si="679"/>
        <v>16107.056940375034</v>
      </c>
      <c r="AP2516">
        <v>0.09</v>
      </c>
      <c r="AQ2516">
        <v>0.09</v>
      </c>
      <c r="AR2516" s="4">
        <v>5</v>
      </c>
      <c r="AS2516" s="4">
        <v>11</v>
      </c>
      <c r="AT2516" s="4">
        <v>2014</v>
      </c>
      <c r="AU2516" s="4">
        <v>5</v>
      </c>
      <c r="AV2516" s="4">
        <v>11</v>
      </c>
      <c r="AW2516" s="4">
        <v>2014</v>
      </c>
      <c r="AX2516" t="str">
        <f t="shared" si="673"/>
        <v>No Delay</v>
      </c>
      <c r="AY2516">
        <f t="shared" si="674"/>
        <v>0</v>
      </c>
    </row>
    <row r="2517" spans="1:51" x14ac:dyDescent="0.2">
      <c r="A2517" s="3">
        <v>73806</v>
      </c>
      <c r="B2517" s="1" t="s">
        <v>328</v>
      </c>
      <c r="C2517" s="1" t="s">
        <v>150</v>
      </c>
      <c r="D2517" s="1" t="s">
        <v>100</v>
      </c>
      <c r="E2517" s="1" t="s">
        <v>101</v>
      </c>
      <c r="F2517" s="1" t="s">
        <v>101</v>
      </c>
      <c r="G2517" s="13" t="s">
        <v>1350</v>
      </c>
      <c r="H2517" s="12">
        <v>41971</v>
      </c>
      <c r="I2517" s="12" t="s">
        <v>1350</v>
      </c>
      <c r="J2517" s="12">
        <v>41971</v>
      </c>
      <c r="K2517" s="4">
        <v>6156</v>
      </c>
      <c r="L2517" s="1" t="s">
        <v>146</v>
      </c>
      <c r="M2517" s="1" t="s">
        <v>1923</v>
      </c>
      <c r="N2517" s="1" t="s">
        <v>227</v>
      </c>
      <c r="O2517" s="1" t="s">
        <v>93</v>
      </c>
      <c r="P2517">
        <v>30</v>
      </c>
      <c r="Q2517">
        <v>6</v>
      </c>
      <c r="R2517">
        <v>66.099999999999994</v>
      </c>
      <c r="S2517">
        <v>11.02</v>
      </c>
      <c r="T2517">
        <v>0.37</v>
      </c>
      <c r="U2517">
        <f t="shared" si="670"/>
        <v>66.12</v>
      </c>
      <c r="V2517">
        <f t="shared" si="671"/>
        <v>180</v>
      </c>
      <c r="W2517" s="1" t="s">
        <v>155</v>
      </c>
      <c r="X2517" s="1" t="s">
        <v>1236</v>
      </c>
      <c r="Y2517" s="1" t="s">
        <v>156</v>
      </c>
      <c r="Z2517" s="3">
        <v>16635</v>
      </c>
      <c r="AA2517" s="4">
        <f t="shared" si="675"/>
        <v>2245.8154260000001</v>
      </c>
      <c r="AB2517" s="2">
        <f t="shared" si="680"/>
        <v>2245.8154260000001</v>
      </c>
      <c r="AC2517" s="4">
        <f t="shared" si="676"/>
        <v>2580.8497180991722</v>
      </c>
      <c r="AD2517" s="4">
        <f t="shared" si="669"/>
        <v>2580.8497180991722</v>
      </c>
      <c r="AE2517" s="4" t="s">
        <v>62</v>
      </c>
      <c r="AG2517" s="4" t="str">
        <f t="shared" si="677"/>
        <v>Weight Captured Separately</v>
      </c>
      <c r="AI2517" t="e">
        <f t="shared" si="672"/>
        <v>#N/A</v>
      </c>
      <c r="AJ2517" t="s">
        <v>81</v>
      </c>
      <c r="AK2517" s="2"/>
      <c r="AL2517" s="2" t="str">
        <f t="shared" si="678"/>
        <v>Freight Included in Commodity Cost</v>
      </c>
      <c r="AM2517" s="4"/>
      <c r="AN2517" t="e">
        <f>VLOOKUP([1]!Tabelle13[[#This Row],[Vlookup this ID for freight costs]],$AL$2:$AL$6811,2,FALSE)</f>
        <v>#REF!</v>
      </c>
      <c r="AO2517">
        <f t="shared" si="679"/>
        <v>16107.056940375034</v>
      </c>
      <c r="AP2517">
        <v>7.0000000000000007E-2</v>
      </c>
      <c r="AQ2517">
        <v>7.0000000000000007E-2</v>
      </c>
      <c r="AR2517" s="4">
        <v>28</v>
      </c>
      <c r="AS2517" s="4">
        <v>11</v>
      </c>
      <c r="AT2517" s="4">
        <v>2014</v>
      </c>
      <c r="AU2517" s="4">
        <v>28</v>
      </c>
      <c r="AV2517" s="4">
        <v>11</v>
      </c>
      <c r="AW2517" s="4">
        <v>2014</v>
      </c>
      <c r="AX2517" t="str">
        <f t="shared" si="673"/>
        <v>No Delay</v>
      </c>
      <c r="AY2517">
        <f t="shared" si="674"/>
        <v>0</v>
      </c>
    </row>
    <row r="2518" spans="1:51" x14ac:dyDescent="0.2">
      <c r="A2518" s="3">
        <v>61417</v>
      </c>
      <c r="B2518" s="1" t="s">
        <v>328</v>
      </c>
      <c r="C2518" s="1" t="s">
        <v>150</v>
      </c>
      <c r="D2518" s="1" t="s">
        <v>100</v>
      </c>
      <c r="E2518" s="1" t="s">
        <v>101</v>
      </c>
      <c r="F2518" s="1" t="s">
        <v>101</v>
      </c>
      <c r="G2518" s="13" t="s">
        <v>542</v>
      </c>
      <c r="H2518" s="12">
        <v>42030</v>
      </c>
      <c r="I2518" s="12" t="s">
        <v>542</v>
      </c>
      <c r="J2518" s="12">
        <v>42030</v>
      </c>
      <c r="K2518" s="4">
        <v>6243</v>
      </c>
      <c r="L2518" s="1" t="s">
        <v>146</v>
      </c>
      <c r="M2518" s="1" t="s">
        <v>1923</v>
      </c>
      <c r="N2518" s="1" t="s">
        <v>227</v>
      </c>
      <c r="O2518" s="1" t="s">
        <v>93</v>
      </c>
      <c r="P2518">
        <v>30</v>
      </c>
      <c r="Q2518">
        <v>6</v>
      </c>
      <c r="R2518">
        <v>66.099999999999994</v>
      </c>
      <c r="S2518">
        <v>11.02</v>
      </c>
      <c r="T2518">
        <v>0.37</v>
      </c>
      <c r="U2518">
        <f t="shared" si="670"/>
        <v>66.12</v>
      </c>
      <c r="V2518">
        <f t="shared" si="671"/>
        <v>180</v>
      </c>
      <c r="W2518" s="1" t="s">
        <v>155</v>
      </c>
      <c r="X2518" s="1" t="s">
        <v>1236</v>
      </c>
      <c r="Y2518" s="1" t="s">
        <v>156</v>
      </c>
      <c r="Z2518" s="3">
        <v>16635</v>
      </c>
      <c r="AA2518" s="4">
        <f t="shared" si="675"/>
        <v>2245.8154260000001</v>
      </c>
      <c r="AB2518" s="2">
        <f t="shared" si="680"/>
        <v>2245.8154260000001</v>
      </c>
      <c r="AC2518" s="4">
        <f t="shared" si="676"/>
        <v>2580.8497180991722</v>
      </c>
      <c r="AD2518" s="4">
        <f t="shared" si="669"/>
        <v>2580.8497180991722</v>
      </c>
      <c r="AE2518" s="4" t="s">
        <v>62</v>
      </c>
      <c r="AG2518" s="4" t="str">
        <f t="shared" si="677"/>
        <v>Weight Captured Separately</v>
      </c>
      <c r="AI2518" t="e">
        <f t="shared" si="672"/>
        <v>#N/A</v>
      </c>
      <c r="AJ2518" t="s">
        <v>81</v>
      </c>
      <c r="AK2518" s="2"/>
      <c r="AL2518" s="2" t="str">
        <f t="shared" si="678"/>
        <v>Freight Included in Commodity Cost</v>
      </c>
      <c r="AM2518" s="4"/>
      <c r="AN2518" t="e">
        <f>VLOOKUP([1]!Tabelle13[[#This Row],[Vlookup this ID for freight costs]],$AL$2:$AL$6811,2,FALSE)</f>
        <v>#REF!</v>
      </c>
      <c r="AO2518">
        <f t="shared" si="679"/>
        <v>16107.056940375034</v>
      </c>
      <c r="AP2518">
        <v>7.0000000000000007E-2</v>
      </c>
      <c r="AQ2518">
        <v>7.0000000000000007E-2</v>
      </c>
      <c r="AR2518" s="4">
        <v>26</v>
      </c>
      <c r="AS2518" s="4">
        <v>1</v>
      </c>
      <c r="AT2518" s="4">
        <v>2015</v>
      </c>
      <c r="AU2518" s="4">
        <v>26</v>
      </c>
      <c r="AV2518" s="4">
        <v>1</v>
      </c>
      <c r="AW2518" s="4">
        <v>2015</v>
      </c>
      <c r="AX2518" t="str">
        <f t="shared" si="673"/>
        <v>No Delay</v>
      </c>
      <c r="AY2518">
        <f t="shared" si="674"/>
        <v>0</v>
      </c>
    </row>
    <row r="2519" spans="1:51" x14ac:dyDescent="0.2">
      <c r="A2519" s="3">
        <v>50438</v>
      </c>
      <c r="B2519" s="1" t="s">
        <v>328</v>
      </c>
      <c r="C2519" s="1" t="s">
        <v>150</v>
      </c>
      <c r="D2519" s="1" t="s">
        <v>100</v>
      </c>
      <c r="E2519" s="1" t="s">
        <v>101</v>
      </c>
      <c r="F2519" s="1" t="s">
        <v>101</v>
      </c>
      <c r="G2519" s="13" t="s">
        <v>1952</v>
      </c>
      <c r="H2519" s="12">
        <v>42047</v>
      </c>
      <c r="I2519" s="12" t="s">
        <v>1952</v>
      </c>
      <c r="J2519" s="12">
        <v>42047</v>
      </c>
      <c r="K2519" s="4">
        <v>6289</v>
      </c>
      <c r="L2519" s="1" t="s">
        <v>146</v>
      </c>
      <c r="M2519" s="1" t="s">
        <v>1923</v>
      </c>
      <c r="N2519" s="1" t="s">
        <v>606</v>
      </c>
      <c r="O2519" s="1" t="s">
        <v>93</v>
      </c>
      <c r="P2519">
        <v>30</v>
      </c>
      <c r="Q2519">
        <v>6</v>
      </c>
      <c r="R2519">
        <v>85.3</v>
      </c>
      <c r="S2519">
        <v>14.22</v>
      </c>
      <c r="T2519">
        <v>0.47</v>
      </c>
      <c r="U2519">
        <f t="shared" si="670"/>
        <v>85.320000000000007</v>
      </c>
      <c r="V2519">
        <f t="shared" si="671"/>
        <v>180</v>
      </c>
      <c r="W2519" s="1" t="s">
        <v>155</v>
      </c>
      <c r="X2519" s="1" t="s">
        <v>1236</v>
      </c>
      <c r="Y2519" s="1" t="s">
        <v>156</v>
      </c>
      <c r="Z2519" s="3">
        <v>16635</v>
      </c>
      <c r="AA2519" s="4">
        <f t="shared" si="675"/>
        <v>2245.8154260000001</v>
      </c>
      <c r="AB2519" s="2">
        <f t="shared" si="680"/>
        <v>2245.8154260000001</v>
      </c>
      <c r="AC2519" s="4">
        <f t="shared" si="676"/>
        <v>2580.8497180991722</v>
      </c>
      <c r="AD2519" s="4">
        <f t="shared" ref="AD2519:AD2582" si="681">AVERAGEIFS($AA$2:$AA$6811,$L$2:$L$6811,L2519,$V$2:$V$6811,"&gt;="&amp;(V2519-100), $V$2:$V$6811,"&lt;="&amp;(V2519+100),$AA$2:$AA$6811,"&gt;"&amp;1)</f>
        <v>2580.8497180991722</v>
      </c>
      <c r="AE2519" s="4" t="s">
        <v>62</v>
      </c>
      <c r="AG2519" s="4" t="str">
        <f t="shared" si="677"/>
        <v>Weight Captured Separately</v>
      </c>
      <c r="AI2519" t="e">
        <f t="shared" si="672"/>
        <v>#N/A</v>
      </c>
      <c r="AJ2519" t="s">
        <v>81</v>
      </c>
      <c r="AK2519" s="2"/>
      <c r="AL2519" s="2" t="str">
        <f t="shared" si="678"/>
        <v>Freight Included in Commodity Cost</v>
      </c>
      <c r="AM2519" s="4"/>
      <c r="AN2519" t="e">
        <f>VLOOKUP([1]!Tabelle13[[#This Row],[Vlookup this ID for freight costs]],$AL$2:$AL$6811,2,FALSE)</f>
        <v>#REF!</v>
      </c>
      <c r="AO2519">
        <f t="shared" si="679"/>
        <v>16107.056940375034</v>
      </c>
      <c r="AP2519">
        <v>0.09</v>
      </c>
      <c r="AQ2519">
        <v>0.09</v>
      </c>
      <c r="AR2519" s="4">
        <v>12</v>
      </c>
      <c r="AS2519" s="4">
        <v>2</v>
      </c>
      <c r="AT2519" s="4">
        <v>2015</v>
      </c>
      <c r="AU2519" s="4">
        <v>12</v>
      </c>
      <c r="AV2519" s="4">
        <v>2</v>
      </c>
      <c r="AW2519" s="4">
        <v>2015</v>
      </c>
      <c r="AX2519" t="str">
        <f t="shared" si="673"/>
        <v>No Delay</v>
      </c>
      <c r="AY2519">
        <f t="shared" si="674"/>
        <v>0</v>
      </c>
    </row>
    <row r="2520" spans="1:51" x14ac:dyDescent="0.2">
      <c r="A2520" s="3">
        <v>59314</v>
      </c>
      <c r="B2520" s="1" t="s">
        <v>328</v>
      </c>
      <c r="C2520" s="1" t="s">
        <v>150</v>
      </c>
      <c r="D2520" s="1" t="s">
        <v>100</v>
      </c>
      <c r="E2520" s="1" t="s">
        <v>101</v>
      </c>
      <c r="F2520" s="1" t="s">
        <v>101</v>
      </c>
      <c r="G2520" s="13" t="s">
        <v>1952</v>
      </c>
      <c r="H2520" s="12">
        <v>42047</v>
      </c>
      <c r="I2520" s="12" t="s">
        <v>1952</v>
      </c>
      <c r="J2520" s="12">
        <v>42047</v>
      </c>
      <c r="K2520" s="4">
        <v>6290</v>
      </c>
      <c r="L2520" s="1" t="s">
        <v>146</v>
      </c>
      <c r="M2520" s="1" t="s">
        <v>1923</v>
      </c>
      <c r="N2520" s="1" t="s">
        <v>227</v>
      </c>
      <c r="O2520" s="1" t="s">
        <v>93</v>
      </c>
      <c r="P2520">
        <v>30</v>
      </c>
      <c r="Q2520">
        <v>6</v>
      </c>
      <c r="R2520">
        <v>66.099999999999994</v>
      </c>
      <c r="S2520">
        <v>11.02</v>
      </c>
      <c r="T2520">
        <v>0.37</v>
      </c>
      <c r="U2520">
        <f t="shared" si="670"/>
        <v>66.12</v>
      </c>
      <c r="V2520">
        <f t="shared" si="671"/>
        <v>180</v>
      </c>
      <c r="W2520" s="1" t="s">
        <v>155</v>
      </c>
      <c r="X2520" s="1" t="s">
        <v>1236</v>
      </c>
      <c r="Y2520" s="1" t="s">
        <v>156</v>
      </c>
      <c r="Z2520" s="3">
        <v>16635</v>
      </c>
      <c r="AA2520" s="4">
        <f t="shared" si="675"/>
        <v>2245.8154260000001</v>
      </c>
      <c r="AB2520" s="2">
        <f t="shared" si="680"/>
        <v>2245.8154260000001</v>
      </c>
      <c r="AC2520" s="4">
        <f t="shared" si="676"/>
        <v>2580.8497180991722</v>
      </c>
      <c r="AD2520" s="4">
        <f t="shared" si="681"/>
        <v>2580.8497180991722</v>
      </c>
      <c r="AE2520" s="4" t="s">
        <v>62</v>
      </c>
      <c r="AG2520" s="4" t="str">
        <f t="shared" si="677"/>
        <v>Weight Captured Separately</v>
      </c>
      <c r="AI2520" t="e">
        <f t="shared" si="672"/>
        <v>#N/A</v>
      </c>
      <c r="AJ2520" t="s">
        <v>81</v>
      </c>
      <c r="AK2520" s="2"/>
      <c r="AL2520" s="2" t="str">
        <f t="shared" si="678"/>
        <v>Freight Included in Commodity Cost</v>
      </c>
      <c r="AM2520" s="4"/>
      <c r="AN2520" t="e">
        <f>VLOOKUP([1]!Tabelle13[[#This Row],[Vlookup this ID for freight costs]],$AL$2:$AL$6811,2,FALSE)</f>
        <v>#REF!</v>
      </c>
      <c r="AO2520">
        <f t="shared" si="679"/>
        <v>16107.056940375034</v>
      </c>
      <c r="AP2520">
        <v>7.0000000000000007E-2</v>
      </c>
      <c r="AQ2520">
        <v>7.0000000000000007E-2</v>
      </c>
      <c r="AR2520" s="4">
        <v>12</v>
      </c>
      <c r="AS2520" s="4">
        <v>2</v>
      </c>
      <c r="AT2520" s="4">
        <v>2015</v>
      </c>
      <c r="AU2520" s="4">
        <v>12</v>
      </c>
      <c r="AV2520" s="4">
        <v>2</v>
      </c>
      <c r="AW2520" s="4">
        <v>2015</v>
      </c>
      <c r="AX2520" t="str">
        <f t="shared" si="673"/>
        <v>No Delay</v>
      </c>
      <c r="AY2520">
        <f t="shared" si="674"/>
        <v>0</v>
      </c>
    </row>
    <row r="2521" spans="1:51" x14ac:dyDescent="0.2">
      <c r="A2521" s="3">
        <v>55716</v>
      </c>
      <c r="B2521" s="1" t="s">
        <v>328</v>
      </c>
      <c r="C2521" s="1" t="s">
        <v>150</v>
      </c>
      <c r="D2521" s="1" t="s">
        <v>100</v>
      </c>
      <c r="E2521" s="1" t="s">
        <v>101</v>
      </c>
      <c r="F2521" s="1" t="s">
        <v>101</v>
      </c>
      <c r="G2521" s="13" t="s">
        <v>1926</v>
      </c>
      <c r="H2521" s="12">
        <v>42072</v>
      </c>
      <c r="I2521" s="12" t="s">
        <v>1926</v>
      </c>
      <c r="J2521" s="12">
        <v>42072</v>
      </c>
      <c r="K2521" s="4">
        <v>6363</v>
      </c>
      <c r="L2521" s="1" t="s">
        <v>146</v>
      </c>
      <c r="M2521" s="1" t="s">
        <v>1923</v>
      </c>
      <c r="N2521" s="1" t="s">
        <v>606</v>
      </c>
      <c r="O2521" s="1" t="s">
        <v>93</v>
      </c>
      <c r="P2521">
        <v>30</v>
      </c>
      <c r="Q2521">
        <v>6</v>
      </c>
      <c r="R2521">
        <v>85.31</v>
      </c>
      <c r="S2521">
        <v>14.22</v>
      </c>
      <c r="T2521">
        <v>0.47</v>
      </c>
      <c r="U2521">
        <f t="shared" si="670"/>
        <v>85.320000000000007</v>
      </c>
      <c r="V2521">
        <f t="shared" si="671"/>
        <v>180</v>
      </c>
      <c r="W2521" s="1" t="s">
        <v>155</v>
      </c>
      <c r="X2521" s="1" t="s">
        <v>1236</v>
      </c>
      <c r="Y2521" s="1" t="s">
        <v>156</v>
      </c>
      <c r="Z2521" s="3">
        <v>16635</v>
      </c>
      <c r="AA2521" s="4">
        <f t="shared" si="675"/>
        <v>2245.8154260000001</v>
      </c>
      <c r="AB2521" s="2">
        <f t="shared" si="680"/>
        <v>2245.8154260000001</v>
      </c>
      <c r="AC2521" s="4">
        <f t="shared" si="676"/>
        <v>2580.8497180991722</v>
      </c>
      <c r="AD2521" s="4">
        <f t="shared" si="681"/>
        <v>2580.8497180991722</v>
      </c>
      <c r="AE2521" s="4" t="s">
        <v>62</v>
      </c>
      <c r="AG2521" s="4" t="str">
        <f t="shared" si="677"/>
        <v>Weight Captured Separately</v>
      </c>
      <c r="AI2521" t="e">
        <f t="shared" si="672"/>
        <v>#N/A</v>
      </c>
      <c r="AJ2521" t="s">
        <v>81</v>
      </c>
      <c r="AK2521" s="2"/>
      <c r="AL2521" s="2" t="str">
        <f t="shared" si="678"/>
        <v>Freight Included in Commodity Cost</v>
      </c>
      <c r="AM2521" s="4"/>
      <c r="AN2521" t="e">
        <f>VLOOKUP([1]!Tabelle13[[#This Row],[Vlookup this ID for freight costs]],$AL$2:$AL$6811,2,FALSE)</f>
        <v>#REF!</v>
      </c>
      <c r="AO2521">
        <f t="shared" si="679"/>
        <v>16107.056940375034</v>
      </c>
      <c r="AP2521">
        <v>0.09</v>
      </c>
      <c r="AQ2521">
        <v>0.09</v>
      </c>
      <c r="AR2521" s="4">
        <v>9</v>
      </c>
      <c r="AS2521" s="4">
        <v>4</v>
      </c>
      <c r="AT2521" s="4">
        <v>2015</v>
      </c>
      <c r="AU2521" s="4">
        <v>9</v>
      </c>
      <c r="AV2521" s="4">
        <v>4</v>
      </c>
      <c r="AW2521" s="4">
        <v>2015</v>
      </c>
      <c r="AX2521" t="str">
        <f t="shared" si="673"/>
        <v>No Delay</v>
      </c>
      <c r="AY2521">
        <f t="shared" si="674"/>
        <v>0</v>
      </c>
    </row>
    <row r="2522" spans="1:51" x14ac:dyDescent="0.2">
      <c r="A2522" s="3">
        <v>60299</v>
      </c>
      <c r="B2522" s="1" t="s">
        <v>328</v>
      </c>
      <c r="C2522" s="1" t="s">
        <v>150</v>
      </c>
      <c r="D2522" s="1" t="s">
        <v>100</v>
      </c>
      <c r="E2522" s="1" t="s">
        <v>101</v>
      </c>
      <c r="F2522" s="1" t="s">
        <v>101</v>
      </c>
      <c r="G2522" s="13" t="s">
        <v>1926</v>
      </c>
      <c r="H2522" s="12">
        <v>42072</v>
      </c>
      <c r="I2522" s="12" t="s">
        <v>1926</v>
      </c>
      <c r="J2522" s="12">
        <v>42072</v>
      </c>
      <c r="K2522" s="4">
        <v>6364</v>
      </c>
      <c r="L2522" s="1" t="s">
        <v>146</v>
      </c>
      <c r="M2522" s="1" t="s">
        <v>1923</v>
      </c>
      <c r="N2522" s="1" t="s">
        <v>284</v>
      </c>
      <c r="O2522" s="1" t="s">
        <v>93</v>
      </c>
      <c r="P2522">
        <v>30</v>
      </c>
      <c r="Q2522">
        <v>6</v>
      </c>
      <c r="R2522">
        <v>13.03</v>
      </c>
      <c r="S2522">
        <v>2.17</v>
      </c>
      <c r="T2522">
        <v>7.0000000000000007E-2</v>
      </c>
      <c r="U2522">
        <f t="shared" si="670"/>
        <v>13.02</v>
      </c>
      <c r="V2522">
        <f t="shared" si="671"/>
        <v>180</v>
      </c>
      <c r="W2522" s="1" t="s">
        <v>155</v>
      </c>
      <c r="X2522" s="1" t="s">
        <v>1236</v>
      </c>
      <c r="Y2522" s="1" t="s">
        <v>156</v>
      </c>
      <c r="Z2522" s="3">
        <v>16635</v>
      </c>
      <c r="AA2522" s="4">
        <f t="shared" si="675"/>
        <v>2245.8154260000001</v>
      </c>
      <c r="AB2522" s="2">
        <f t="shared" si="680"/>
        <v>2245.8154260000001</v>
      </c>
      <c r="AC2522" s="4">
        <f t="shared" si="676"/>
        <v>2580.8497180991722</v>
      </c>
      <c r="AD2522" s="4">
        <f t="shared" si="681"/>
        <v>2580.8497180991722</v>
      </c>
      <c r="AE2522" s="4" t="s">
        <v>62</v>
      </c>
      <c r="AG2522" s="4" t="str">
        <f t="shared" si="677"/>
        <v>Weight Captured Separately</v>
      </c>
      <c r="AI2522" t="e">
        <f t="shared" si="672"/>
        <v>#N/A</v>
      </c>
      <c r="AJ2522" t="s">
        <v>81</v>
      </c>
      <c r="AK2522" s="2"/>
      <c r="AL2522" s="2" t="str">
        <f t="shared" si="678"/>
        <v>Freight Included in Commodity Cost</v>
      </c>
      <c r="AM2522" s="4"/>
      <c r="AN2522" t="e">
        <f>VLOOKUP([1]!Tabelle13[[#This Row],[Vlookup this ID for freight costs]],$AL$2:$AL$6811,2,FALSE)</f>
        <v>#REF!</v>
      </c>
      <c r="AO2522">
        <f t="shared" si="679"/>
        <v>16107.056940375034</v>
      </c>
      <c r="AP2522">
        <v>0.01</v>
      </c>
      <c r="AQ2522">
        <v>0.01</v>
      </c>
      <c r="AR2522" s="4">
        <v>9</v>
      </c>
      <c r="AS2522" s="4">
        <v>4</v>
      </c>
      <c r="AT2522" s="4">
        <v>2015</v>
      </c>
      <c r="AU2522" s="4">
        <v>9</v>
      </c>
      <c r="AV2522" s="4">
        <v>4</v>
      </c>
      <c r="AW2522" s="4">
        <v>2015</v>
      </c>
      <c r="AX2522" t="str">
        <f t="shared" si="673"/>
        <v>No Delay</v>
      </c>
      <c r="AY2522">
        <f t="shared" si="674"/>
        <v>0</v>
      </c>
    </row>
    <row r="2523" spans="1:51" x14ac:dyDescent="0.2">
      <c r="A2523" s="3">
        <v>50626</v>
      </c>
      <c r="B2523" s="1" t="s">
        <v>328</v>
      </c>
      <c r="C2523" s="1" t="s">
        <v>150</v>
      </c>
      <c r="D2523" s="1" t="s">
        <v>100</v>
      </c>
      <c r="E2523" s="1" t="s">
        <v>101</v>
      </c>
      <c r="F2523" s="1" t="s">
        <v>101</v>
      </c>
      <c r="G2523" s="13" t="s">
        <v>1924</v>
      </c>
      <c r="H2523" s="12">
        <v>41856</v>
      </c>
      <c r="I2523" s="12" t="s">
        <v>1924</v>
      </c>
      <c r="J2523" s="12">
        <v>41856</v>
      </c>
      <c r="K2523" s="4">
        <v>5721</v>
      </c>
      <c r="L2523" s="1" t="s">
        <v>146</v>
      </c>
      <c r="M2523" s="1" t="s">
        <v>1923</v>
      </c>
      <c r="N2523" s="1" t="s">
        <v>1928</v>
      </c>
      <c r="O2523" s="1" t="s">
        <v>1929</v>
      </c>
      <c r="P2523">
        <v>60</v>
      </c>
      <c r="Q2523">
        <v>6</v>
      </c>
      <c r="R2523">
        <v>132.03</v>
      </c>
      <c r="S2523">
        <v>22</v>
      </c>
      <c r="T2523">
        <v>0.37</v>
      </c>
      <c r="U2523">
        <f t="shared" si="670"/>
        <v>132</v>
      </c>
      <c r="V2523">
        <f t="shared" si="671"/>
        <v>360</v>
      </c>
      <c r="W2523" s="1" t="s">
        <v>1930</v>
      </c>
      <c r="X2523" s="1" t="s">
        <v>71</v>
      </c>
      <c r="Y2523" s="1" t="s">
        <v>1931</v>
      </c>
      <c r="Z2523" s="3">
        <v>13673</v>
      </c>
      <c r="AA2523" s="4">
        <f t="shared" si="675"/>
        <v>2245.8154260000001</v>
      </c>
      <c r="AB2523" s="2">
        <f t="shared" si="680"/>
        <v>2245.8154260000001</v>
      </c>
      <c r="AC2523" s="4">
        <f t="shared" si="676"/>
        <v>2810.442103891894</v>
      </c>
      <c r="AD2523" s="4">
        <f t="shared" si="681"/>
        <v>2810.442103891894</v>
      </c>
      <c r="AE2523" s="4" t="s">
        <v>62</v>
      </c>
      <c r="AG2523" s="4" t="str">
        <f t="shared" si="677"/>
        <v>Weight Captured Separately</v>
      </c>
      <c r="AI2523" t="e">
        <f t="shared" si="672"/>
        <v>#N/A</v>
      </c>
      <c r="AJ2523" t="s">
        <v>81</v>
      </c>
      <c r="AK2523" s="2"/>
      <c r="AL2523" s="2" t="str">
        <f t="shared" si="678"/>
        <v>Freight Included in Commodity Cost</v>
      </c>
      <c r="AM2523" s="4"/>
      <c r="AN2523" t="e">
        <f>VLOOKUP([1]!Tabelle13[[#This Row],[Vlookup this ID for freight costs]],$AL$2:$AL$6811,2,FALSE)</f>
        <v>#REF!</v>
      </c>
      <c r="AO2523">
        <f t="shared" si="679"/>
        <v>17540.172612493203</v>
      </c>
      <c r="AP2523">
        <v>0.14000000000000001</v>
      </c>
      <c r="AQ2523">
        <v>0.14000000000000001</v>
      </c>
      <c r="AR2523" s="4">
        <v>5</v>
      </c>
      <c r="AS2523" s="4">
        <v>8</v>
      </c>
      <c r="AT2523" s="4">
        <v>2014</v>
      </c>
      <c r="AU2523" s="4">
        <v>5</v>
      </c>
      <c r="AV2523" s="4">
        <v>8</v>
      </c>
      <c r="AW2523" s="4">
        <v>2014</v>
      </c>
      <c r="AX2523" t="str">
        <f t="shared" si="673"/>
        <v>No Delay</v>
      </c>
      <c r="AY2523">
        <f t="shared" si="674"/>
        <v>0</v>
      </c>
    </row>
    <row r="2524" spans="1:51" x14ac:dyDescent="0.2">
      <c r="A2524" s="3">
        <v>77070</v>
      </c>
      <c r="B2524" s="1" t="s">
        <v>328</v>
      </c>
      <c r="C2524" s="1" t="s">
        <v>150</v>
      </c>
      <c r="D2524" s="1" t="s">
        <v>100</v>
      </c>
      <c r="E2524" s="1" t="s">
        <v>101</v>
      </c>
      <c r="F2524" s="1" t="s">
        <v>101</v>
      </c>
      <c r="G2524" s="13" t="s">
        <v>1924</v>
      </c>
      <c r="H2524" s="12">
        <v>41856</v>
      </c>
      <c r="I2524" s="12" t="s">
        <v>1924</v>
      </c>
      <c r="J2524" s="12">
        <v>41856</v>
      </c>
      <c r="K2524" s="4">
        <v>5727</v>
      </c>
      <c r="L2524" s="1" t="s">
        <v>146</v>
      </c>
      <c r="M2524" s="1" t="s">
        <v>1923</v>
      </c>
      <c r="N2524" s="1" t="s">
        <v>249</v>
      </c>
      <c r="O2524" s="1" t="s">
        <v>250</v>
      </c>
      <c r="P2524">
        <v>60</v>
      </c>
      <c r="Q2524">
        <v>6</v>
      </c>
      <c r="R2524">
        <v>479.95</v>
      </c>
      <c r="S2524">
        <v>79.989999999999995</v>
      </c>
      <c r="T2524">
        <v>1.33</v>
      </c>
      <c r="U2524">
        <f t="shared" si="670"/>
        <v>479.93999999999994</v>
      </c>
      <c r="V2524">
        <f t="shared" si="671"/>
        <v>360</v>
      </c>
      <c r="W2524" s="1" t="s">
        <v>251</v>
      </c>
      <c r="X2524" s="1" t="s">
        <v>252</v>
      </c>
      <c r="Y2524" s="1" t="s">
        <v>252</v>
      </c>
      <c r="Z2524" s="3">
        <v>14819</v>
      </c>
      <c r="AA2524" s="4">
        <f t="shared" si="675"/>
        <v>2245.8154260000001</v>
      </c>
      <c r="AB2524" s="2">
        <f t="shared" si="680"/>
        <v>2245.8154260000001</v>
      </c>
      <c r="AC2524" s="4">
        <f t="shared" si="676"/>
        <v>2810.442103891894</v>
      </c>
      <c r="AD2524" s="4">
        <f t="shared" si="681"/>
        <v>2810.442103891894</v>
      </c>
      <c r="AE2524" s="4" t="s">
        <v>62</v>
      </c>
      <c r="AG2524" s="4" t="str">
        <f t="shared" si="677"/>
        <v>Weight Captured Separately</v>
      </c>
      <c r="AI2524" t="e">
        <f t="shared" si="672"/>
        <v>#N/A</v>
      </c>
      <c r="AJ2524" t="s">
        <v>81</v>
      </c>
      <c r="AK2524" s="2"/>
      <c r="AL2524" s="2" t="str">
        <f t="shared" si="678"/>
        <v>Freight Included in Commodity Cost</v>
      </c>
      <c r="AM2524" s="4"/>
      <c r="AN2524" t="e">
        <f>VLOOKUP([1]!Tabelle13[[#This Row],[Vlookup this ID for freight costs]],$AL$2:$AL$6811,2,FALSE)</f>
        <v>#REF!</v>
      </c>
      <c r="AO2524">
        <f t="shared" si="679"/>
        <v>17540.172612493203</v>
      </c>
      <c r="AP2524">
        <v>0.49</v>
      </c>
      <c r="AQ2524">
        <v>0.49</v>
      </c>
      <c r="AR2524" s="4">
        <v>5</v>
      </c>
      <c r="AS2524" s="4">
        <v>8</v>
      </c>
      <c r="AT2524" s="4">
        <v>2014</v>
      </c>
      <c r="AU2524" s="4">
        <v>5</v>
      </c>
      <c r="AV2524" s="4">
        <v>8</v>
      </c>
      <c r="AW2524" s="4">
        <v>2014</v>
      </c>
      <c r="AX2524" t="str">
        <f t="shared" si="673"/>
        <v>No Delay</v>
      </c>
      <c r="AY2524">
        <f t="shared" si="674"/>
        <v>0</v>
      </c>
    </row>
    <row r="2525" spans="1:51" x14ac:dyDescent="0.2">
      <c r="A2525" s="3">
        <v>57905</v>
      </c>
      <c r="B2525" s="1" t="s">
        <v>328</v>
      </c>
      <c r="C2525" s="1" t="s">
        <v>150</v>
      </c>
      <c r="D2525" s="1" t="s">
        <v>100</v>
      </c>
      <c r="E2525" s="1" t="s">
        <v>101</v>
      </c>
      <c r="F2525" s="1" t="s">
        <v>101</v>
      </c>
      <c r="G2525" s="13" t="s">
        <v>1529</v>
      </c>
      <c r="H2525" s="12">
        <v>42157</v>
      </c>
      <c r="I2525" s="12" t="s">
        <v>1529</v>
      </c>
      <c r="J2525" s="12">
        <v>42157</v>
      </c>
      <c r="K2525" s="4">
        <v>6597</v>
      </c>
      <c r="L2525" s="1" t="s">
        <v>146</v>
      </c>
      <c r="M2525" s="1" t="s">
        <v>1923</v>
      </c>
      <c r="N2525" s="1" t="s">
        <v>606</v>
      </c>
      <c r="O2525" s="1" t="s">
        <v>93</v>
      </c>
      <c r="P2525">
        <v>30</v>
      </c>
      <c r="Q2525">
        <v>6</v>
      </c>
      <c r="R2525">
        <v>85.31</v>
      </c>
      <c r="S2525">
        <v>14.22</v>
      </c>
      <c r="T2525">
        <v>0.47</v>
      </c>
      <c r="U2525">
        <f t="shared" si="670"/>
        <v>85.320000000000007</v>
      </c>
      <c r="V2525">
        <f t="shared" si="671"/>
        <v>180</v>
      </c>
      <c r="W2525" s="1" t="s">
        <v>155</v>
      </c>
      <c r="X2525" s="1" t="s">
        <v>1236</v>
      </c>
      <c r="Y2525" s="1" t="s">
        <v>156</v>
      </c>
      <c r="Z2525" s="3">
        <v>16635</v>
      </c>
      <c r="AA2525" s="4">
        <f t="shared" si="675"/>
        <v>2245.8154260000001</v>
      </c>
      <c r="AB2525" s="2">
        <f t="shared" si="680"/>
        <v>2245.8154260000001</v>
      </c>
      <c r="AC2525" s="4">
        <f t="shared" si="676"/>
        <v>2580.8497180991722</v>
      </c>
      <c r="AD2525" s="4">
        <f t="shared" si="681"/>
        <v>2580.8497180991722</v>
      </c>
      <c r="AE2525" s="4" t="s">
        <v>62</v>
      </c>
      <c r="AG2525" s="4" t="str">
        <f t="shared" si="677"/>
        <v>Weight Captured Separately</v>
      </c>
      <c r="AI2525" t="e">
        <f t="shared" si="672"/>
        <v>#N/A</v>
      </c>
      <c r="AJ2525" t="s">
        <v>81</v>
      </c>
      <c r="AK2525" s="2"/>
      <c r="AL2525" s="2" t="str">
        <f t="shared" si="678"/>
        <v>Freight Included in Commodity Cost</v>
      </c>
      <c r="AM2525" s="4"/>
      <c r="AN2525" t="e">
        <f>VLOOKUP([1]!Tabelle13[[#This Row],[Vlookup this ID for freight costs]],$AL$2:$AL$6811,2,FALSE)</f>
        <v>#REF!</v>
      </c>
      <c r="AO2525">
        <f t="shared" si="679"/>
        <v>16107.056940375034</v>
      </c>
      <c r="AP2525">
        <v>0.09</v>
      </c>
      <c r="AQ2525">
        <v>0.09</v>
      </c>
      <c r="AR2525" s="4">
        <v>2</v>
      </c>
      <c r="AS2525" s="4">
        <v>6</v>
      </c>
      <c r="AT2525" s="4">
        <v>2015</v>
      </c>
      <c r="AU2525" s="4">
        <v>2</v>
      </c>
      <c r="AV2525" s="4">
        <v>6</v>
      </c>
      <c r="AW2525" s="4">
        <v>2015</v>
      </c>
      <c r="AX2525" t="str">
        <f t="shared" si="673"/>
        <v>No Delay</v>
      </c>
      <c r="AY2525">
        <f t="shared" si="674"/>
        <v>0</v>
      </c>
    </row>
    <row r="2526" spans="1:51" x14ac:dyDescent="0.2">
      <c r="A2526" s="3">
        <v>74941</v>
      </c>
      <c r="B2526" s="1" t="s">
        <v>328</v>
      </c>
      <c r="C2526" s="1" t="s">
        <v>150</v>
      </c>
      <c r="D2526" s="1" t="s">
        <v>100</v>
      </c>
      <c r="E2526" s="1" t="s">
        <v>101</v>
      </c>
      <c r="F2526" s="1" t="s">
        <v>101</v>
      </c>
      <c r="G2526" s="13" t="s">
        <v>1934</v>
      </c>
      <c r="H2526" s="12">
        <v>42209</v>
      </c>
      <c r="I2526" s="12" t="s">
        <v>1934</v>
      </c>
      <c r="J2526" s="12">
        <v>42209</v>
      </c>
      <c r="K2526" s="4">
        <v>6716</v>
      </c>
      <c r="L2526" s="1" t="s">
        <v>146</v>
      </c>
      <c r="M2526" s="1" t="s">
        <v>1923</v>
      </c>
      <c r="N2526" s="1" t="s">
        <v>227</v>
      </c>
      <c r="O2526" s="1" t="s">
        <v>93</v>
      </c>
      <c r="P2526">
        <v>30</v>
      </c>
      <c r="Q2526">
        <v>6</v>
      </c>
      <c r="R2526">
        <v>71.03</v>
      </c>
      <c r="S2526">
        <v>11.84</v>
      </c>
      <c r="T2526">
        <v>0.39</v>
      </c>
      <c r="U2526">
        <f t="shared" si="670"/>
        <v>71.039999999999992</v>
      </c>
      <c r="V2526">
        <f t="shared" si="671"/>
        <v>180</v>
      </c>
      <c r="W2526" s="1" t="s">
        <v>155</v>
      </c>
      <c r="X2526" s="1" t="s">
        <v>1236</v>
      </c>
      <c r="Y2526" s="1" t="s">
        <v>156</v>
      </c>
      <c r="Z2526" s="3">
        <v>16635</v>
      </c>
      <c r="AA2526" s="4">
        <f t="shared" si="675"/>
        <v>2245.8154260000001</v>
      </c>
      <c r="AB2526" s="2">
        <f t="shared" si="680"/>
        <v>2245.8154260000001</v>
      </c>
      <c r="AC2526" s="4">
        <f t="shared" si="676"/>
        <v>2580.8497180991722</v>
      </c>
      <c r="AD2526" s="4">
        <f t="shared" si="681"/>
        <v>2580.8497180991722</v>
      </c>
      <c r="AE2526" s="4" t="s">
        <v>62</v>
      </c>
      <c r="AG2526" s="4" t="str">
        <f t="shared" si="677"/>
        <v>Weight Captured Separately</v>
      </c>
      <c r="AI2526" t="e">
        <f t="shared" si="672"/>
        <v>#N/A</v>
      </c>
      <c r="AJ2526" t="s">
        <v>81</v>
      </c>
      <c r="AK2526" s="2"/>
      <c r="AL2526" s="2" t="str">
        <f t="shared" si="678"/>
        <v>Freight Included in Commodity Cost</v>
      </c>
      <c r="AM2526" s="4"/>
      <c r="AN2526" t="e">
        <f>VLOOKUP([1]!Tabelle13[[#This Row],[Vlookup this ID for freight costs]],$AL$2:$AL$6811,2,FALSE)</f>
        <v>#REF!</v>
      </c>
      <c r="AO2526">
        <f t="shared" si="679"/>
        <v>16107.056940375034</v>
      </c>
      <c r="AP2526">
        <v>7.0000000000000007E-2</v>
      </c>
      <c r="AQ2526">
        <v>7.0000000000000007E-2</v>
      </c>
      <c r="AR2526" s="4">
        <v>24</v>
      </c>
      <c r="AS2526" s="4">
        <v>7</v>
      </c>
      <c r="AT2526" s="4">
        <v>2015</v>
      </c>
      <c r="AU2526" s="4">
        <v>24</v>
      </c>
      <c r="AV2526" s="4">
        <v>7</v>
      </c>
      <c r="AW2526" s="4">
        <v>2015</v>
      </c>
      <c r="AX2526" t="str">
        <f t="shared" si="673"/>
        <v>No Delay</v>
      </c>
      <c r="AY2526">
        <f t="shared" si="674"/>
        <v>0</v>
      </c>
    </row>
    <row r="2527" spans="1:51" x14ac:dyDescent="0.2">
      <c r="A2527" s="3">
        <v>15046</v>
      </c>
      <c r="B2527" s="1" t="s">
        <v>328</v>
      </c>
      <c r="C2527" s="1" t="s">
        <v>150</v>
      </c>
      <c r="D2527" s="1" t="s">
        <v>100</v>
      </c>
      <c r="E2527" s="1" t="s">
        <v>101</v>
      </c>
      <c r="F2527" s="1" t="s">
        <v>101</v>
      </c>
      <c r="G2527" s="13" t="s">
        <v>296</v>
      </c>
      <c r="H2527" s="12">
        <v>42240</v>
      </c>
      <c r="I2527" s="12" t="s">
        <v>296</v>
      </c>
      <c r="J2527" s="12">
        <v>42240</v>
      </c>
      <c r="K2527" s="4">
        <v>6741</v>
      </c>
      <c r="L2527" s="1" t="s">
        <v>146</v>
      </c>
      <c r="M2527" s="1" t="s">
        <v>1923</v>
      </c>
      <c r="N2527" s="1" t="s">
        <v>227</v>
      </c>
      <c r="O2527" s="1" t="s">
        <v>93</v>
      </c>
      <c r="P2527">
        <v>30</v>
      </c>
      <c r="Q2527">
        <v>6</v>
      </c>
      <c r="R2527">
        <v>71.03</v>
      </c>
      <c r="S2527">
        <v>11.84</v>
      </c>
      <c r="T2527">
        <v>0.39</v>
      </c>
      <c r="U2527">
        <f t="shared" si="670"/>
        <v>71.039999999999992</v>
      </c>
      <c r="V2527">
        <f t="shared" si="671"/>
        <v>180</v>
      </c>
      <c r="W2527" s="1" t="s">
        <v>155</v>
      </c>
      <c r="X2527" s="1" t="s">
        <v>1236</v>
      </c>
      <c r="Y2527" s="1" t="s">
        <v>156</v>
      </c>
      <c r="Z2527" s="3">
        <v>16635</v>
      </c>
      <c r="AA2527" s="4">
        <f t="shared" si="675"/>
        <v>2245.8154260000001</v>
      </c>
      <c r="AB2527" s="2">
        <f t="shared" si="680"/>
        <v>2245.8154260000001</v>
      </c>
      <c r="AC2527" s="4">
        <f t="shared" si="676"/>
        <v>2580.8497180991722</v>
      </c>
      <c r="AD2527" s="4">
        <f t="shared" si="681"/>
        <v>2580.8497180991722</v>
      </c>
      <c r="AE2527" s="4" t="s">
        <v>62</v>
      </c>
      <c r="AG2527" s="4" t="str">
        <f t="shared" si="677"/>
        <v>Weight Captured Separately</v>
      </c>
      <c r="AI2527" t="e">
        <f t="shared" si="672"/>
        <v>#N/A</v>
      </c>
      <c r="AJ2527" t="s">
        <v>81</v>
      </c>
      <c r="AK2527" s="2"/>
      <c r="AL2527" s="2" t="str">
        <f t="shared" si="678"/>
        <v>Freight Included in Commodity Cost</v>
      </c>
      <c r="AM2527" s="4"/>
      <c r="AN2527" t="e">
        <f>VLOOKUP([1]!Tabelle13[[#This Row],[Vlookup this ID for freight costs]],$AL$2:$AL$6811,2,FALSE)</f>
        <v>#REF!</v>
      </c>
      <c r="AO2527">
        <f t="shared" si="679"/>
        <v>16107.056940375034</v>
      </c>
      <c r="AP2527">
        <v>7.0000000000000007E-2</v>
      </c>
      <c r="AQ2527">
        <v>7.0000000000000007E-2</v>
      </c>
      <c r="AR2527" s="4">
        <v>24</v>
      </c>
      <c r="AS2527" s="4">
        <v>8</v>
      </c>
      <c r="AT2527" s="4">
        <v>2015</v>
      </c>
      <c r="AU2527" s="4">
        <v>24</v>
      </c>
      <c r="AV2527" s="4">
        <v>8</v>
      </c>
      <c r="AW2527" s="4">
        <v>2015</v>
      </c>
      <c r="AX2527" t="str">
        <f t="shared" si="673"/>
        <v>No Delay</v>
      </c>
      <c r="AY2527">
        <f t="shared" si="674"/>
        <v>0</v>
      </c>
    </row>
    <row r="2528" spans="1:51" x14ac:dyDescent="0.2">
      <c r="A2528" s="3">
        <v>23727</v>
      </c>
      <c r="B2528" s="1" t="s">
        <v>328</v>
      </c>
      <c r="C2528" s="1" t="s">
        <v>150</v>
      </c>
      <c r="D2528" s="1" t="s">
        <v>100</v>
      </c>
      <c r="E2528" s="1" t="s">
        <v>101</v>
      </c>
      <c r="F2528" s="1" t="s">
        <v>101</v>
      </c>
      <c r="G2528" s="13" t="s">
        <v>296</v>
      </c>
      <c r="H2528" s="12">
        <v>42240</v>
      </c>
      <c r="I2528" s="12" t="s">
        <v>296</v>
      </c>
      <c r="J2528" s="12">
        <v>42240</v>
      </c>
      <c r="K2528" s="4">
        <v>6748</v>
      </c>
      <c r="L2528" s="1" t="s">
        <v>146</v>
      </c>
      <c r="M2528" s="1" t="s">
        <v>1923</v>
      </c>
      <c r="N2528" s="1" t="s">
        <v>227</v>
      </c>
      <c r="O2528" s="1" t="s">
        <v>93</v>
      </c>
      <c r="P2528">
        <v>30</v>
      </c>
      <c r="Q2528">
        <v>6</v>
      </c>
      <c r="R2528">
        <v>71.03</v>
      </c>
      <c r="S2528">
        <v>11.84</v>
      </c>
      <c r="T2528">
        <v>0.39</v>
      </c>
      <c r="U2528">
        <f t="shared" si="670"/>
        <v>71.039999999999992</v>
      </c>
      <c r="V2528">
        <f t="shared" si="671"/>
        <v>180</v>
      </c>
      <c r="W2528" s="1" t="s">
        <v>155</v>
      </c>
      <c r="X2528" s="1" t="s">
        <v>1236</v>
      </c>
      <c r="Y2528" s="1" t="s">
        <v>156</v>
      </c>
      <c r="Z2528" s="3">
        <v>16635</v>
      </c>
      <c r="AA2528" s="4">
        <f t="shared" si="675"/>
        <v>2245.8154260000001</v>
      </c>
      <c r="AB2528" s="2">
        <f t="shared" si="680"/>
        <v>2245.8154260000001</v>
      </c>
      <c r="AC2528" s="4">
        <f t="shared" si="676"/>
        <v>2580.8497180991722</v>
      </c>
      <c r="AD2528" s="4">
        <f t="shared" si="681"/>
        <v>2580.8497180991722</v>
      </c>
      <c r="AE2528" s="4" t="s">
        <v>62</v>
      </c>
      <c r="AG2528" s="4" t="str">
        <f t="shared" si="677"/>
        <v>Weight Captured Separately</v>
      </c>
      <c r="AI2528" t="e">
        <f t="shared" si="672"/>
        <v>#N/A</v>
      </c>
      <c r="AJ2528" t="s">
        <v>81</v>
      </c>
      <c r="AK2528" s="2"/>
      <c r="AL2528" s="2" t="str">
        <f t="shared" si="678"/>
        <v>Freight Included in Commodity Cost</v>
      </c>
      <c r="AM2528" s="4"/>
      <c r="AN2528" t="e">
        <f>VLOOKUP([1]!Tabelle13[[#This Row],[Vlookup this ID for freight costs]],$AL$2:$AL$6811,2,FALSE)</f>
        <v>#REF!</v>
      </c>
      <c r="AO2528">
        <f t="shared" si="679"/>
        <v>16107.056940375034</v>
      </c>
      <c r="AP2528">
        <v>7.0000000000000007E-2</v>
      </c>
      <c r="AQ2528">
        <v>7.0000000000000007E-2</v>
      </c>
      <c r="AR2528" s="4">
        <v>24</v>
      </c>
      <c r="AS2528" s="4">
        <v>8</v>
      </c>
      <c r="AT2528" s="4">
        <v>2015</v>
      </c>
      <c r="AU2528" s="4">
        <v>24</v>
      </c>
      <c r="AV2528" s="4">
        <v>8</v>
      </c>
      <c r="AW2528" s="4">
        <v>2015</v>
      </c>
      <c r="AX2528" t="str">
        <f t="shared" si="673"/>
        <v>No Delay</v>
      </c>
      <c r="AY2528">
        <f t="shared" si="674"/>
        <v>0</v>
      </c>
    </row>
    <row r="2529" spans="1:51" x14ac:dyDescent="0.2">
      <c r="A2529" s="3">
        <v>54934</v>
      </c>
      <c r="B2529" s="1" t="s">
        <v>328</v>
      </c>
      <c r="C2529" s="1" t="s">
        <v>150</v>
      </c>
      <c r="D2529" s="1" t="s">
        <v>100</v>
      </c>
      <c r="E2529" s="1" t="s">
        <v>101</v>
      </c>
      <c r="F2529" s="1" t="s">
        <v>101</v>
      </c>
      <c r="G2529" s="13" t="s">
        <v>296</v>
      </c>
      <c r="H2529" s="12">
        <v>42240</v>
      </c>
      <c r="I2529" s="12" t="s">
        <v>296</v>
      </c>
      <c r="J2529" s="12">
        <v>42240</v>
      </c>
      <c r="K2529" s="4">
        <v>6771</v>
      </c>
      <c r="L2529" s="1" t="s">
        <v>146</v>
      </c>
      <c r="M2529" s="1" t="s">
        <v>1923</v>
      </c>
      <c r="N2529" s="1" t="s">
        <v>227</v>
      </c>
      <c r="O2529" s="1" t="s">
        <v>93</v>
      </c>
      <c r="P2529">
        <v>30</v>
      </c>
      <c r="Q2529">
        <v>6</v>
      </c>
      <c r="R2529">
        <v>71.03</v>
      </c>
      <c r="S2529">
        <v>11.84</v>
      </c>
      <c r="T2529">
        <v>0.39</v>
      </c>
      <c r="U2529">
        <f t="shared" si="670"/>
        <v>71.039999999999992</v>
      </c>
      <c r="V2529">
        <f t="shared" si="671"/>
        <v>180</v>
      </c>
      <c r="W2529" s="1" t="s">
        <v>155</v>
      </c>
      <c r="X2529" s="1" t="s">
        <v>1236</v>
      </c>
      <c r="Y2529" s="1" t="s">
        <v>156</v>
      </c>
      <c r="Z2529" s="3">
        <v>16635</v>
      </c>
      <c r="AA2529" s="4">
        <f t="shared" si="675"/>
        <v>2245.8154260000001</v>
      </c>
      <c r="AB2529" s="2">
        <f t="shared" si="680"/>
        <v>2245.8154260000001</v>
      </c>
      <c r="AC2529" s="4">
        <f t="shared" si="676"/>
        <v>2580.8497180991722</v>
      </c>
      <c r="AD2529" s="4">
        <f t="shared" si="681"/>
        <v>2580.8497180991722</v>
      </c>
      <c r="AE2529" s="4" t="s">
        <v>62</v>
      </c>
      <c r="AG2529" s="4" t="str">
        <f t="shared" si="677"/>
        <v>Weight Captured Separately</v>
      </c>
      <c r="AI2529" t="e">
        <f t="shared" si="672"/>
        <v>#N/A</v>
      </c>
      <c r="AJ2529" t="s">
        <v>81</v>
      </c>
      <c r="AK2529" s="2"/>
      <c r="AL2529" s="2" t="str">
        <f t="shared" si="678"/>
        <v>Freight Included in Commodity Cost</v>
      </c>
      <c r="AM2529" s="4"/>
      <c r="AN2529" t="e">
        <f>VLOOKUP([1]!Tabelle13[[#This Row],[Vlookup this ID for freight costs]],$AL$2:$AL$6811,2,FALSE)</f>
        <v>#REF!</v>
      </c>
      <c r="AO2529">
        <f t="shared" si="679"/>
        <v>16107.056940375034</v>
      </c>
      <c r="AP2529">
        <v>7.0000000000000007E-2</v>
      </c>
      <c r="AQ2529">
        <v>7.0000000000000007E-2</v>
      </c>
      <c r="AR2529" s="4">
        <v>24</v>
      </c>
      <c r="AS2529" s="4">
        <v>8</v>
      </c>
      <c r="AT2529" s="4">
        <v>2015</v>
      </c>
      <c r="AU2529" s="4">
        <v>24</v>
      </c>
      <c r="AV2529" s="4">
        <v>8</v>
      </c>
      <c r="AW2529" s="4">
        <v>2015</v>
      </c>
      <c r="AX2529" t="str">
        <f t="shared" si="673"/>
        <v>No Delay</v>
      </c>
      <c r="AY2529">
        <f t="shared" si="674"/>
        <v>0</v>
      </c>
    </row>
    <row r="2530" spans="1:51" x14ac:dyDescent="0.2">
      <c r="A2530" s="3">
        <v>23791</v>
      </c>
      <c r="B2530" s="1" t="s">
        <v>328</v>
      </c>
      <c r="C2530" s="1" t="s">
        <v>150</v>
      </c>
      <c r="D2530" s="1" t="s">
        <v>100</v>
      </c>
      <c r="E2530" s="1" t="s">
        <v>101</v>
      </c>
      <c r="F2530" s="1" t="s">
        <v>101</v>
      </c>
      <c r="G2530" s="13" t="s">
        <v>1466</v>
      </c>
      <c r="H2530" s="12">
        <v>41915</v>
      </c>
      <c r="I2530" s="12" t="s">
        <v>1466</v>
      </c>
      <c r="J2530" s="12">
        <v>41915</v>
      </c>
      <c r="K2530" s="4">
        <v>5980</v>
      </c>
      <c r="L2530" s="1" t="s">
        <v>146</v>
      </c>
      <c r="M2530" s="1" t="s">
        <v>1923</v>
      </c>
      <c r="N2530" s="1" t="s">
        <v>249</v>
      </c>
      <c r="O2530" s="1" t="s">
        <v>250</v>
      </c>
      <c r="P2530">
        <v>60</v>
      </c>
      <c r="Q2530">
        <v>6</v>
      </c>
      <c r="R2530">
        <v>507.86</v>
      </c>
      <c r="S2530">
        <v>84.64</v>
      </c>
      <c r="T2530">
        <v>1.41</v>
      </c>
      <c r="U2530">
        <f t="shared" si="670"/>
        <v>507.84000000000003</v>
      </c>
      <c r="V2530">
        <f t="shared" si="671"/>
        <v>360</v>
      </c>
      <c r="W2530" s="1" t="s">
        <v>251</v>
      </c>
      <c r="X2530" s="1" t="s">
        <v>252</v>
      </c>
      <c r="Y2530" s="1" t="s">
        <v>252</v>
      </c>
      <c r="Z2530" s="3">
        <v>14819</v>
      </c>
      <c r="AA2530" s="4">
        <f t="shared" si="675"/>
        <v>2245.8154260000001</v>
      </c>
      <c r="AB2530" s="2">
        <f t="shared" si="680"/>
        <v>2245.8154260000001</v>
      </c>
      <c r="AC2530" s="4">
        <f t="shared" si="676"/>
        <v>2810.442103891894</v>
      </c>
      <c r="AD2530" s="4">
        <f t="shared" si="681"/>
        <v>2810.442103891894</v>
      </c>
      <c r="AE2530" s="4" t="s">
        <v>62</v>
      </c>
      <c r="AG2530" s="4" t="str">
        <f t="shared" si="677"/>
        <v>Weight Captured Separately</v>
      </c>
      <c r="AI2530" t="e">
        <f t="shared" si="672"/>
        <v>#N/A</v>
      </c>
      <c r="AJ2530" t="s">
        <v>81</v>
      </c>
      <c r="AK2530" s="2"/>
      <c r="AL2530" s="2" t="str">
        <f t="shared" si="678"/>
        <v>Freight Included in Commodity Cost</v>
      </c>
      <c r="AM2530" s="4"/>
      <c r="AN2530" t="e">
        <f>VLOOKUP([1]!Tabelle13[[#This Row],[Vlookup this ID for freight costs]],$AL$2:$AL$6811,2,FALSE)</f>
        <v>#REF!</v>
      </c>
      <c r="AO2530">
        <f t="shared" si="679"/>
        <v>17540.172612493203</v>
      </c>
      <c r="AP2530">
        <v>0.52</v>
      </c>
      <c r="AQ2530">
        <v>0.52</v>
      </c>
      <c r="AR2530" s="4">
        <v>3</v>
      </c>
      <c r="AS2530" s="4">
        <v>10</v>
      </c>
      <c r="AT2530" s="4">
        <v>2014</v>
      </c>
      <c r="AU2530" s="4">
        <v>3</v>
      </c>
      <c r="AV2530" s="4">
        <v>10</v>
      </c>
      <c r="AW2530" s="4">
        <v>2014</v>
      </c>
      <c r="AX2530" t="str">
        <f t="shared" si="673"/>
        <v>No Delay</v>
      </c>
      <c r="AY2530">
        <f t="shared" si="674"/>
        <v>0</v>
      </c>
    </row>
    <row r="2531" spans="1:51" x14ac:dyDescent="0.2">
      <c r="A2531" s="3">
        <v>59847</v>
      </c>
      <c r="B2531" s="1" t="s">
        <v>328</v>
      </c>
      <c r="C2531" s="1" t="s">
        <v>150</v>
      </c>
      <c r="D2531" s="1" t="s">
        <v>100</v>
      </c>
      <c r="E2531" s="1" t="s">
        <v>101</v>
      </c>
      <c r="F2531" s="1" t="s">
        <v>101</v>
      </c>
      <c r="G2531" s="13" t="s">
        <v>1466</v>
      </c>
      <c r="H2531" s="12">
        <v>41915</v>
      </c>
      <c r="I2531" s="12" t="s">
        <v>1466</v>
      </c>
      <c r="J2531" s="12">
        <v>41915</v>
      </c>
      <c r="K2531" s="4">
        <v>5988</v>
      </c>
      <c r="L2531" s="1" t="s">
        <v>146</v>
      </c>
      <c r="M2531" s="1" t="s">
        <v>1923</v>
      </c>
      <c r="N2531" s="1" t="s">
        <v>1928</v>
      </c>
      <c r="O2531" s="1" t="s">
        <v>1929</v>
      </c>
      <c r="P2531">
        <v>60</v>
      </c>
      <c r="Q2531">
        <v>6</v>
      </c>
      <c r="R2531">
        <v>132.02000000000001</v>
      </c>
      <c r="S2531">
        <v>22</v>
      </c>
      <c r="T2531">
        <v>0.37</v>
      </c>
      <c r="U2531">
        <f t="shared" si="670"/>
        <v>132</v>
      </c>
      <c r="V2531">
        <f t="shared" si="671"/>
        <v>360</v>
      </c>
      <c r="W2531" s="1" t="s">
        <v>1930</v>
      </c>
      <c r="X2531" s="1" t="s">
        <v>71</v>
      </c>
      <c r="Y2531" s="1" t="s">
        <v>1931</v>
      </c>
      <c r="Z2531" s="3">
        <v>13673</v>
      </c>
      <c r="AA2531" s="4">
        <f t="shared" si="675"/>
        <v>2245.8154260000001</v>
      </c>
      <c r="AB2531" s="2">
        <f t="shared" si="680"/>
        <v>2245.8154260000001</v>
      </c>
      <c r="AC2531" s="4">
        <f t="shared" si="676"/>
        <v>2810.442103891894</v>
      </c>
      <c r="AD2531" s="4">
        <f t="shared" si="681"/>
        <v>2810.442103891894</v>
      </c>
      <c r="AE2531" s="4" t="s">
        <v>62</v>
      </c>
      <c r="AG2531" s="4" t="str">
        <f t="shared" si="677"/>
        <v>Weight Captured Separately</v>
      </c>
      <c r="AI2531" t="e">
        <f t="shared" si="672"/>
        <v>#N/A</v>
      </c>
      <c r="AJ2531" t="s">
        <v>81</v>
      </c>
      <c r="AK2531" s="2"/>
      <c r="AL2531" s="2" t="str">
        <f t="shared" si="678"/>
        <v>Freight Included in Commodity Cost</v>
      </c>
      <c r="AM2531" s="4"/>
      <c r="AN2531" t="e">
        <f>VLOOKUP([1]!Tabelle13[[#This Row],[Vlookup this ID for freight costs]],$AL$2:$AL$6811,2,FALSE)</f>
        <v>#REF!</v>
      </c>
      <c r="AO2531">
        <f t="shared" si="679"/>
        <v>17540.172612493203</v>
      </c>
      <c r="AP2531">
        <v>0.14000000000000001</v>
      </c>
      <c r="AQ2531">
        <v>0.14000000000000001</v>
      </c>
      <c r="AR2531" s="4">
        <v>3</v>
      </c>
      <c r="AS2531" s="4">
        <v>10</v>
      </c>
      <c r="AT2531" s="4">
        <v>2014</v>
      </c>
      <c r="AU2531" s="4">
        <v>3</v>
      </c>
      <c r="AV2531" s="4">
        <v>10</v>
      </c>
      <c r="AW2531" s="4">
        <v>2014</v>
      </c>
      <c r="AX2531" t="str">
        <f t="shared" si="673"/>
        <v>No Delay</v>
      </c>
      <c r="AY2531">
        <f t="shared" si="674"/>
        <v>0</v>
      </c>
    </row>
    <row r="2532" spans="1:51" x14ac:dyDescent="0.2">
      <c r="A2532" s="3">
        <v>26576</v>
      </c>
      <c r="B2532" s="1" t="s">
        <v>328</v>
      </c>
      <c r="C2532" s="1" t="s">
        <v>150</v>
      </c>
      <c r="D2532" s="1" t="s">
        <v>100</v>
      </c>
      <c r="E2532" s="1" t="s">
        <v>101</v>
      </c>
      <c r="F2532" s="1" t="s">
        <v>101</v>
      </c>
      <c r="G2532" s="13" t="s">
        <v>542</v>
      </c>
      <c r="H2532" s="12">
        <v>42030</v>
      </c>
      <c r="I2532" s="12" t="s">
        <v>542</v>
      </c>
      <c r="J2532" s="12">
        <v>42030</v>
      </c>
      <c r="K2532" s="4">
        <v>6235</v>
      </c>
      <c r="L2532" s="1" t="s">
        <v>146</v>
      </c>
      <c r="M2532" s="1" t="s">
        <v>1923</v>
      </c>
      <c r="N2532" s="1" t="s">
        <v>1928</v>
      </c>
      <c r="O2532" s="1" t="s">
        <v>1929</v>
      </c>
      <c r="P2532">
        <v>60</v>
      </c>
      <c r="Q2532">
        <v>6</v>
      </c>
      <c r="R2532">
        <v>95.4</v>
      </c>
      <c r="S2532">
        <v>15.9</v>
      </c>
      <c r="T2532">
        <v>0.26</v>
      </c>
      <c r="U2532">
        <f t="shared" si="670"/>
        <v>95.4</v>
      </c>
      <c r="V2532">
        <f t="shared" si="671"/>
        <v>360</v>
      </c>
      <c r="W2532" s="1" t="s">
        <v>1930</v>
      </c>
      <c r="X2532" s="1" t="s">
        <v>71</v>
      </c>
      <c r="Y2532" s="1" t="s">
        <v>1931</v>
      </c>
      <c r="Z2532" s="3">
        <v>13673</v>
      </c>
      <c r="AA2532" s="4">
        <f t="shared" si="675"/>
        <v>2245.8154260000001</v>
      </c>
      <c r="AB2532" s="2">
        <f t="shared" si="680"/>
        <v>2245.8154260000001</v>
      </c>
      <c r="AC2532" s="4">
        <f t="shared" si="676"/>
        <v>2810.442103891894</v>
      </c>
      <c r="AD2532" s="4">
        <f t="shared" si="681"/>
        <v>2810.442103891894</v>
      </c>
      <c r="AE2532" s="4" t="s">
        <v>62</v>
      </c>
      <c r="AG2532" s="4" t="str">
        <f t="shared" si="677"/>
        <v>Weight Captured Separately</v>
      </c>
      <c r="AI2532" t="e">
        <f t="shared" si="672"/>
        <v>#N/A</v>
      </c>
      <c r="AJ2532" t="s">
        <v>81</v>
      </c>
      <c r="AK2532" s="2"/>
      <c r="AL2532" s="2" t="str">
        <f t="shared" si="678"/>
        <v>Freight Included in Commodity Cost</v>
      </c>
      <c r="AM2532" s="4"/>
      <c r="AN2532" t="e">
        <f>VLOOKUP([1]!Tabelle13[[#This Row],[Vlookup this ID for freight costs]],$AL$2:$AL$6811,2,FALSE)</f>
        <v>#REF!</v>
      </c>
      <c r="AO2532">
        <f t="shared" si="679"/>
        <v>17540.172612493203</v>
      </c>
      <c r="AP2532">
        <v>0.1</v>
      </c>
      <c r="AQ2532">
        <v>0.1</v>
      </c>
      <c r="AR2532" s="4">
        <v>26</v>
      </c>
      <c r="AS2532" s="4">
        <v>1</v>
      </c>
      <c r="AT2532" s="4">
        <v>2015</v>
      </c>
      <c r="AU2532" s="4">
        <v>26</v>
      </c>
      <c r="AV2532" s="4">
        <v>1</v>
      </c>
      <c r="AW2532" s="4">
        <v>2015</v>
      </c>
      <c r="AX2532" t="str">
        <f t="shared" si="673"/>
        <v>No Delay</v>
      </c>
      <c r="AY2532">
        <f t="shared" si="674"/>
        <v>0</v>
      </c>
    </row>
    <row r="2533" spans="1:51" x14ac:dyDescent="0.2">
      <c r="A2533" s="3">
        <v>48923</v>
      </c>
      <c r="B2533" s="1" t="s">
        <v>328</v>
      </c>
      <c r="C2533" s="1" t="s">
        <v>150</v>
      </c>
      <c r="D2533" s="1" t="s">
        <v>100</v>
      </c>
      <c r="E2533" s="1" t="s">
        <v>101</v>
      </c>
      <c r="F2533" s="1" t="s">
        <v>101</v>
      </c>
      <c r="G2533" s="13" t="s">
        <v>542</v>
      </c>
      <c r="H2533" s="12">
        <v>42030</v>
      </c>
      <c r="I2533" s="12" t="s">
        <v>542</v>
      </c>
      <c r="J2533" s="12">
        <v>42030</v>
      </c>
      <c r="K2533" s="4">
        <v>6240</v>
      </c>
      <c r="L2533" s="1" t="s">
        <v>146</v>
      </c>
      <c r="M2533" s="1" t="s">
        <v>1923</v>
      </c>
      <c r="N2533" s="1" t="s">
        <v>249</v>
      </c>
      <c r="O2533" s="1" t="s">
        <v>250</v>
      </c>
      <c r="P2533">
        <v>60</v>
      </c>
      <c r="Q2533">
        <v>6</v>
      </c>
      <c r="R2533">
        <v>366.99</v>
      </c>
      <c r="S2533">
        <v>61.16</v>
      </c>
      <c r="T2533">
        <v>1.02</v>
      </c>
      <c r="U2533">
        <f t="shared" si="670"/>
        <v>366.96</v>
      </c>
      <c r="V2533">
        <f t="shared" si="671"/>
        <v>360</v>
      </c>
      <c r="W2533" s="1" t="s">
        <v>251</v>
      </c>
      <c r="X2533" s="1" t="s">
        <v>252</v>
      </c>
      <c r="Y2533" s="1" t="s">
        <v>252</v>
      </c>
      <c r="Z2533" s="3">
        <v>14819</v>
      </c>
      <c r="AA2533" s="4">
        <f t="shared" si="675"/>
        <v>2245.8154260000001</v>
      </c>
      <c r="AB2533" s="2">
        <f t="shared" si="680"/>
        <v>2245.8154260000001</v>
      </c>
      <c r="AC2533" s="4">
        <f t="shared" si="676"/>
        <v>2810.442103891894</v>
      </c>
      <c r="AD2533" s="4">
        <f t="shared" si="681"/>
        <v>2810.442103891894</v>
      </c>
      <c r="AE2533" s="4" t="s">
        <v>62</v>
      </c>
      <c r="AG2533" s="4" t="str">
        <f t="shared" si="677"/>
        <v>Weight Captured Separately</v>
      </c>
      <c r="AI2533" t="e">
        <f t="shared" si="672"/>
        <v>#N/A</v>
      </c>
      <c r="AJ2533" t="s">
        <v>81</v>
      </c>
      <c r="AK2533" s="2"/>
      <c r="AL2533" s="2" t="str">
        <f t="shared" si="678"/>
        <v>Freight Included in Commodity Cost</v>
      </c>
      <c r="AM2533" s="4"/>
      <c r="AN2533" t="e">
        <f>VLOOKUP([1]!Tabelle13[[#This Row],[Vlookup this ID for freight costs]],$AL$2:$AL$6811,2,FALSE)</f>
        <v>#REF!</v>
      </c>
      <c r="AO2533">
        <f t="shared" si="679"/>
        <v>17540.172612493203</v>
      </c>
      <c r="AP2533">
        <v>0.38</v>
      </c>
      <c r="AQ2533">
        <v>0.38</v>
      </c>
      <c r="AR2533" s="4">
        <v>26</v>
      </c>
      <c r="AS2533" s="4">
        <v>1</v>
      </c>
      <c r="AT2533" s="4">
        <v>2015</v>
      </c>
      <c r="AU2533" s="4">
        <v>26</v>
      </c>
      <c r="AV2533" s="4">
        <v>1</v>
      </c>
      <c r="AW2533" s="4">
        <v>2015</v>
      </c>
      <c r="AX2533" t="str">
        <f t="shared" si="673"/>
        <v>No Delay</v>
      </c>
      <c r="AY2533">
        <f t="shared" si="674"/>
        <v>0</v>
      </c>
    </row>
    <row r="2534" spans="1:51" x14ac:dyDescent="0.2">
      <c r="A2534" s="3">
        <v>70797</v>
      </c>
      <c r="B2534" s="1" t="s">
        <v>328</v>
      </c>
      <c r="C2534" s="1" t="s">
        <v>150</v>
      </c>
      <c r="D2534" s="1" t="s">
        <v>100</v>
      </c>
      <c r="E2534" s="1" t="s">
        <v>101</v>
      </c>
      <c r="F2534" s="1" t="s">
        <v>101</v>
      </c>
      <c r="G2534" s="13" t="s">
        <v>1932</v>
      </c>
      <c r="H2534" s="12">
        <v>42136</v>
      </c>
      <c r="I2534" s="12" t="s">
        <v>1932</v>
      </c>
      <c r="J2534" s="12">
        <v>42136</v>
      </c>
      <c r="K2534" s="4">
        <v>6535</v>
      </c>
      <c r="L2534" s="1" t="s">
        <v>146</v>
      </c>
      <c r="M2534" s="1" t="s">
        <v>1923</v>
      </c>
      <c r="N2534" s="1" t="s">
        <v>249</v>
      </c>
      <c r="O2534" s="1" t="s">
        <v>250</v>
      </c>
      <c r="P2534">
        <v>60</v>
      </c>
      <c r="Q2534">
        <v>6</v>
      </c>
      <c r="R2534">
        <v>366.99</v>
      </c>
      <c r="S2534">
        <v>61.16</v>
      </c>
      <c r="T2534">
        <v>1.02</v>
      </c>
      <c r="U2534">
        <f t="shared" si="670"/>
        <v>366.96</v>
      </c>
      <c r="V2534">
        <f t="shared" si="671"/>
        <v>360</v>
      </c>
      <c r="W2534" s="1" t="s">
        <v>251</v>
      </c>
      <c r="X2534" s="1" t="s">
        <v>252</v>
      </c>
      <c r="Y2534" s="1" t="s">
        <v>252</v>
      </c>
      <c r="Z2534" s="3">
        <v>14819</v>
      </c>
      <c r="AA2534" s="4">
        <f t="shared" si="675"/>
        <v>2245.8154260000001</v>
      </c>
      <c r="AB2534" s="2">
        <f t="shared" si="680"/>
        <v>2245.8154260000001</v>
      </c>
      <c r="AC2534" s="4">
        <f t="shared" si="676"/>
        <v>2810.442103891894</v>
      </c>
      <c r="AD2534" s="4">
        <f t="shared" si="681"/>
        <v>2810.442103891894</v>
      </c>
      <c r="AE2534" s="4" t="s">
        <v>62</v>
      </c>
      <c r="AG2534" s="4" t="str">
        <f t="shared" si="677"/>
        <v>Weight Captured Separately</v>
      </c>
      <c r="AI2534" t="e">
        <f t="shared" si="672"/>
        <v>#N/A</v>
      </c>
      <c r="AJ2534" t="s">
        <v>81</v>
      </c>
      <c r="AK2534" s="2"/>
      <c r="AL2534" s="2" t="str">
        <f t="shared" si="678"/>
        <v>Freight Included in Commodity Cost</v>
      </c>
      <c r="AM2534" s="4"/>
      <c r="AN2534" t="e">
        <f>VLOOKUP([1]!Tabelle13[[#This Row],[Vlookup this ID for freight costs]],$AL$2:$AL$6811,2,FALSE)</f>
        <v>#REF!</v>
      </c>
      <c r="AO2534">
        <f t="shared" si="679"/>
        <v>17540.172612493203</v>
      </c>
      <c r="AP2534">
        <v>0.38</v>
      </c>
      <c r="AQ2534">
        <v>0.38</v>
      </c>
      <c r="AR2534" s="4">
        <v>12</v>
      </c>
      <c r="AS2534" s="4">
        <v>5</v>
      </c>
      <c r="AT2534" s="4">
        <v>2015</v>
      </c>
      <c r="AU2534" s="4">
        <v>12</v>
      </c>
      <c r="AV2534" s="4">
        <v>5</v>
      </c>
      <c r="AW2534" s="4">
        <v>2015</v>
      </c>
      <c r="AX2534" t="str">
        <f t="shared" si="673"/>
        <v>No Delay</v>
      </c>
      <c r="AY2534">
        <f t="shared" si="674"/>
        <v>0</v>
      </c>
    </row>
    <row r="2535" spans="1:51" x14ac:dyDescent="0.2">
      <c r="A2535" s="3">
        <v>58450</v>
      </c>
      <c r="B2535" s="1" t="s">
        <v>328</v>
      </c>
      <c r="C2535" s="1" t="s">
        <v>150</v>
      </c>
      <c r="D2535" s="1" t="s">
        <v>100</v>
      </c>
      <c r="E2535" s="1" t="s">
        <v>101</v>
      </c>
      <c r="F2535" s="1" t="s">
        <v>101</v>
      </c>
      <c r="G2535" s="13" t="s">
        <v>1934</v>
      </c>
      <c r="H2535" s="12">
        <v>42209</v>
      </c>
      <c r="I2535" s="12" t="s">
        <v>1934</v>
      </c>
      <c r="J2535" s="12">
        <v>42209</v>
      </c>
      <c r="K2535" s="4">
        <v>6706</v>
      </c>
      <c r="L2535" s="1" t="s">
        <v>146</v>
      </c>
      <c r="M2535" s="1" t="s">
        <v>1923</v>
      </c>
      <c r="N2535" s="1" t="s">
        <v>249</v>
      </c>
      <c r="O2535" s="1" t="s">
        <v>250</v>
      </c>
      <c r="P2535">
        <v>60</v>
      </c>
      <c r="Q2535">
        <v>6</v>
      </c>
      <c r="R2535">
        <v>394.51</v>
      </c>
      <c r="S2535">
        <v>65.75</v>
      </c>
      <c r="T2535">
        <v>1.1000000000000001</v>
      </c>
      <c r="U2535">
        <f t="shared" si="670"/>
        <v>394.5</v>
      </c>
      <c r="V2535">
        <f t="shared" si="671"/>
        <v>360</v>
      </c>
      <c r="W2535" s="1" t="s">
        <v>251</v>
      </c>
      <c r="X2535" s="1" t="s">
        <v>252</v>
      </c>
      <c r="Y2535" s="1" t="s">
        <v>252</v>
      </c>
      <c r="Z2535" s="3">
        <v>14819</v>
      </c>
      <c r="AA2535" s="4">
        <f t="shared" si="675"/>
        <v>2245.8154260000001</v>
      </c>
      <c r="AB2535" s="2">
        <f t="shared" si="680"/>
        <v>2245.8154260000001</v>
      </c>
      <c r="AC2535" s="4">
        <f t="shared" si="676"/>
        <v>2810.442103891894</v>
      </c>
      <c r="AD2535" s="4">
        <f t="shared" si="681"/>
        <v>2810.442103891894</v>
      </c>
      <c r="AE2535" s="4" t="s">
        <v>62</v>
      </c>
      <c r="AG2535" s="4" t="str">
        <f t="shared" si="677"/>
        <v>Weight Captured Separately</v>
      </c>
      <c r="AI2535" t="e">
        <f t="shared" si="672"/>
        <v>#N/A</v>
      </c>
      <c r="AJ2535" t="s">
        <v>81</v>
      </c>
      <c r="AK2535" s="2"/>
      <c r="AL2535" s="2" t="str">
        <f t="shared" si="678"/>
        <v>Freight Included in Commodity Cost</v>
      </c>
      <c r="AM2535" s="4"/>
      <c r="AN2535" t="e">
        <f>VLOOKUP([1]!Tabelle13[[#This Row],[Vlookup this ID for freight costs]],$AL$2:$AL$6811,2,FALSE)</f>
        <v>#REF!</v>
      </c>
      <c r="AO2535">
        <f t="shared" si="679"/>
        <v>17540.172612493203</v>
      </c>
      <c r="AP2535">
        <v>0.41</v>
      </c>
      <c r="AQ2535">
        <v>0.41</v>
      </c>
      <c r="AR2535" s="4">
        <v>24</v>
      </c>
      <c r="AS2535" s="4">
        <v>7</v>
      </c>
      <c r="AT2535" s="4">
        <v>2015</v>
      </c>
      <c r="AU2535" s="4">
        <v>24</v>
      </c>
      <c r="AV2535" s="4">
        <v>7</v>
      </c>
      <c r="AW2535" s="4">
        <v>2015</v>
      </c>
      <c r="AX2535" t="str">
        <f t="shared" si="673"/>
        <v>No Delay</v>
      </c>
      <c r="AY2535">
        <f t="shared" si="674"/>
        <v>0</v>
      </c>
    </row>
    <row r="2536" spans="1:51" x14ac:dyDescent="0.2">
      <c r="A2536" s="3">
        <v>422</v>
      </c>
      <c r="B2536" s="1" t="s">
        <v>1918</v>
      </c>
      <c r="C2536" s="1" t="s">
        <v>150</v>
      </c>
      <c r="D2536" s="1" t="s">
        <v>100</v>
      </c>
      <c r="E2536" s="1" t="s">
        <v>101</v>
      </c>
      <c r="F2536" s="1" t="s">
        <v>101</v>
      </c>
      <c r="G2536" s="13" t="s">
        <v>1969</v>
      </c>
      <c r="H2536" s="12">
        <v>39562</v>
      </c>
      <c r="I2536" s="12" t="s">
        <v>1969</v>
      </c>
      <c r="J2536" s="12">
        <v>39562</v>
      </c>
      <c r="K2536" s="4">
        <v>789</v>
      </c>
      <c r="L2536" s="1" t="s">
        <v>146</v>
      </c>
      <c r="M2536" s="1" t="s">
        <v>1920</v>
      </c>
      <c r="N2536" s="1" t="s">
        <v>269</v>
      </c>
      <c r="O2536" s="1" t="s">
        <v>270</v>
      </c>
      <c r="P2536">
        <v>270</v>
      </c>
      <c r="Q2536">
        <v>6</v>
      </c>
      <c r="R2536">
        <v>405.06</v>
      </c>
      <c r="S2536">
        <v>67.510000000000005</v>
      </c>
      <c r="T2536">
        <v>0.25</v>
      </c>
      <c r="U2536">
        <f t="shared" si="670"/>
        <v>405.06000000000006</v>
      </c>
      <c r="V2536">
        <f t="shared" si="671"/>
        <v>1620</v>
      </c>
      <c r="W2536" s="1" t="s">
        <v>271</v>
      </c>
      <c r="X2536" s="1" t="s">
        <v>272</v>
      </c>
      <c r="Y2536" s="1" t="s">
        <v>272</v>
      </c>
      <c r="Z2536" s="3">
        <v>14382</v>
      </c>
      <c r="AA2536" s="4">
        <f t="shared" si="675"/>
        <v>2245.8154260000001</v>
      </c>
      <c r="AB2536" s="2">
        <f t="shared" si="680"/>
        <v>2245.8154260000001</v>
      </c>
      <c r="AC2536" s="4">
        <f t="shared" si="676"/>
        <v>3480.4322822499998</v>
      </c>
      <c r="AD2536" s="4">
        <f t="shared" si="681"/>
        <v>3480.4322822499998</v>
      </c>
      <c r="AE2536" s="4" t="s">
        <v>62</v>
      </c>
      <c r="AG2536" s="4" t="str">
        <f t="shared" si="677"/>
        <v>Weight Captured Separately</v>
      </c>
      <c r="AH2536" s="4">
        <v>1941</v>
      </c>
      <c r="AI2536">
        <f t="shared" si="672"/>
        <v>1927</v>
      </c>
      <c r="AJ2536" t="s">
        <v>81</v>
      </c>
      <c r="AK2536" s="2"/>
      <c r="AL2536" s="2" t="str">
        <f t="shared" si="678"/>
        <v>Freight Included in Commodity Cost</v>
      </c>
      <c r="AM2536" s="4"/>
      <c r="AN2536" t="e">
        <f>VLOOKUP([1]!Tabelle13[[#This Row],[Vlookup this ID for freight costs]],$AL$2:$AL$6811,2,FALSE)</f>
        <v>#REF!</v>
      </c>
      <c r="AO2536">
        <f t="shared" si="679"/>
        <v>21722.251305804501</v>
      </c>
      <c r="AP2536">
        <v>0.65</v>
      </c>
      <c r="AQ2536">
        <v>0.65</v>
      </c>
      <c r="AR2536" s="4">
        <v>24</v>
      </c>
      <c r="AS2536" s="4">
        <v>4</v>
      </c>
      <c r="AT2536" s="4">
        <v>2008</v>
      </c>
      <c r="AU2536" s="4">
        <v>24</v>
      </c>
      <c r="AV2536" s="4">
        <v>4</v>
      </c>
      <c r="AW2536" s="4">
        <v>2008</v>
      </c>
      <c r="AX2536" t="str">
        <f t="shared" si="673"/>
        <v>No Delay</v>
      </c>
      <c r="AY2536">
        <f t="shared" si="674"/>
        <v>0</v>
      </c>
    </row>
    <row r="2537" spans="1:51" x14ac:dyDescent="0.2">
      <c r="A2537" s="3">
        <v>2158</v>
      </c>
      <c r="B2537" s="1" t="s">
        <v>1918</v>
      </c>
      <c r="C2537" s="1" t="s">
        <v>150</v>
      </c>
      <c r="D2537" s="1" t="s">
        <v>100</v>
      </c>
      <c r="E2537" s="1" t="s">
        <v>101</v>
      </c>
      <c r="F2537" s="1" t="s">
        <v>101</v>
      </c>
      <c r="G2537" s="13" t="s">
        <v>1971</v>
      </c>
      <c r="H2537" s="12">
        <v>39950</v>
      </c>
      <c r="I2537" s="12" t="s">
        <v>1972</v>
      </c>
      <c r="J2537" s="12">
        <v>39730</v>
      </c>
      <c r="K2537" s="4">
        <v>1114</v>
      </c>
      <c r="L2537" s="1" t="s">
        <v>146</v>
      </c>
      <c r="M2537" s="1" t="s">
        <v>1920</v>
      </c>
      <c r="N2537" s="1" t="s">
        <v>269</v>
      </c>
      <c r="O2537" s="1" t="s">
        <v>270</v>
      </c>
      <c r="P2537">
        <v>270</v>
      </c>
      <c r="Q2537">
        <v>6</v>
      </c>
      <c r="R2537">
        <v>424.08</v>
      </c>
      <c r="S2537">
        <v>70.680000000000007</v>
      </c>
      <c r="T2537">
        <v>0.26</v>
      </c>
      <c r="U2537">
        <f t="shared" si="670"/>
        <v>424.08000000000004</v>
      </c>
      <c r="V2537">
        <f t="shared" si="671"/>
        <v>1620</v>
      </c>
      <c r="W2537" s="1" t="s">
        <v>271</v>
      </c>
      <c r="X2537" s="1" t="s">
        <v>272</v>
      </c>
      <c r="Y2537" s="1" t="s">
        <v>272</v>
      </c>
      <c r="Z2537" s="3">
        <v>14382</v>
      </c>
      <c r="AA2537" s="4">
        <f t="shared" si="675"/>
        <v>2245.8154260000001</v>
      </c>
      <c r="AB2537" s="2">
        <f t="shared" si="680"/>
        <v>2245.8154260000001</v>
      </c>
      <c r="AC2537" s="4">
        <f t="shared" si="676"/>
        <v>3480.4322822499998</v>
      </c>
      <c r="AD2537" s="4">
        <f t="shared" si="681"/>
        <v>3480.4322822499998</v>
      </c>
      <c r="AE2537" s="4" t="s">
        <v>62</v>
      </c>
      <c r="AG2537" s="4" t="str">
        <f t="shared" si="677"/>
        <v>Weight Captured Separately</v>
      </c>
      <c r="AH2537" s="4">
        <v>11186</v>
      </c>
      <c r="AI2537">
        <f t="shared" si="672"/>
        <v>200</v>
      </c>
      <c r="AJ2537" t="s">
        <v>81</v>
      </c>
      <c r="AK2537" s="2"/>
      <c r="AL2537" s="2" t="str">
        <f t="shared" si="678"/>
        <v>Freight Included in Commodity Cost</v>
      </c>
      <c r="AM2537" s="4"/>
      <c r="AN2537" t="e">
        <f>VLOOKUP([1]!Tabelle13[[#This Row],[Vlookup this ID for freight costs]],$AL$2:$AL$6811,2,FALSE)</f>
        <v>#REF!</v>
      </c>
      <c r="AO2537">
        <f t="shared" si="679"/>
        <v>21722.251305804501</v>
      </c>
      <c r="AP2537">
        <v>0.83</v>
      </c>
      <c r="AQ2537">
        <v>0.83</v>
      </c>
      <c r="AR2537" s="4">
        <v>17</v>
      </c>
      <c r="AS2537" s="4">
        <v>5</v>
      </c>
      <c r="AT2537" s="4">
        <v>2009</v>
      </c>
      <c r="AU2537" s="4">
        <v>9</v>
      </c>
      <c r="AV2537" s="4">
        <v>10</v>
      </c>
      <c r="AW2537" s="4">
        <v>2008</v>
      </c>
      <c r="AX2537" t="str">
        <f t="shared" si="673"/>
        <v>No Delay</v>
      </c>
      <c r="AY2537">
        <f t="shared" si="674"/>
        <v>0</v>
      </c>
    </row>
    <row r="2538" spans="1:51" x14ac:dyDescent="0.2">
      <c r="A2538" s="3">
        <v>75491</v>
      </c>
      <c r="B2538" s="1" t="s">
        <v>328</v>
      </c>
      <c r="C2538" s="1" t="s">
        <v>150</v>
      </c>
      <c r="D2538" s="1" t="s">
        <v>100</v>
      </c>
      <c r="E2538" s="1" t="s">
        <v>101</v>
      </c>
      <c r="F2538" s="1" t="s">
        <v>101</v>
      </c>
      <c r="G2538" s="13" t="s">
        <v>469</v>
      </c>
      <c r="H2538" s="12">
        <v>42122</v>
      </c>
      <c r="I2538" s="12" t="s">
        <v>469</v>
      </c>
      <c r="J2538" s="12">
        <v>42122</v>
      </c>
      <c r="K2538" s="4">
        <v>6479</v>
      </c>
      <c r="L2538" s="1" t="s">
        <v>146</v>
      </c>
      <c r="M2538" s="1" t="s">
        <v>1923</v>
      </c>
      <c r="N2538" s="1" t="s">
        <v>218</v>
      </c>
      <c r="O2538" s="1" t="s">
        <v>93</v>
      </c>
      <c r="P2538">
        <v>90</v>
      </c>
      <c r="Q2538">
        <v>6</v>
      </c>
      <c r="R2538">
        <v>283.05</v>
      </c>
      <c r="S2538">
        <v>47.18</v>
      </c>
      <c r="T2538">
        <v>0.52</v>
      </c>
      <c r="U2538">
        <f t="shared" si="670"/>
        <v>283.08</v>
      </c>
      <c r="V2538">
        <f t="shared" si="671"/>
        <v>540</v>
      </c>
      <c r="W2538" s="1" t="s">
        <v>155</v>
      </c>
      <c r="X2538" s="1" t="s">
        <v>1236</v>
      </c>
      <c r="Y2538" s="1" t="s">
        <v>156</v>
      </c>
      <c r="Z2538" s="3">
        <v>16635</v>
      </c>
      <c r="AA2538" s="4">
        <f t="shared" si="675"/>
        <v>2245.8154260000001</v>
      </c>
      <c r="AB2538" s="2">
        <f t="shared" si="680"/>
        <v>2245.8154260000001</v>
      </c>
      <c r="AC2538" s="4">
        <f t="shared" si="676"/>
        <v>2169.2215388800009</v>
      </c>
      <c r="AD2538" s="4">
        <f t="shared" si="681"/>
        <v>2169.2215388800009</v>
      </c>
      <c r="AE2538" s="4" t="s">
        <v>62</v>
      </c>
      <c r="AG2538" s="4" t="str">
        <f t="shared" si="677"/>
        <v>Weight Captured Separately</v>
      </c>
      <c r="AI2538" t="e">
        <f t="shared" si="672"/>
        <v>#N/A</v>
      </c>
      <c r="AJ2538" t="s">
        <v>81</v>
      </c>
      <c r="AK2538" s="2"/>
      <c r="AL2538" s="2" t="str">
        <f t="shared" si="678"/>
        <v>Freight Included in Commodity Cost</v>
      </c>
      <c r="AM2538" s="4"/>
      <c r="AN2538" t="e">
        <f>VLOOKUP([1]!Tabelle13[[#This Row],[Vlookup this ID for freight costs]],$AL$2:$AL$6811,2,FALSE)</f>
        <v>#REF!</v>
      </c>
      <c r="AO2538">
        <f t="shared" si="679"/>
        <v>13537.673845688967</v>
      </c>
      <c r="AP2538">
        <v>0.28999999999999998</v>
      </c>
      <c r="AQ2538">
        <v>0.28999999999999998</v>
      </c>
      <c r="AR2538" s="4">
        <v>28</v>
      </c>
      <c r="AS2538" s="4">
        <v>4</v>
      </c>
      <c r="AT2538" s="4">
        <v>2015</v>
      </c>
      <c r="AU2538" s="4">
        <v>28</v>
      </c>
      <c r="AV2538" s="4">
        <v>4</v>
      </c>
      <c r="AW2538" s="4">
        <v>2015</v>
      </c>
      <c r="AX2538" t="str">
        <f t="shared" si="673"/>
        <v>No Delay</v>
      </c>
      <c r="AY2538">
        <f t="shared" si="674"/>
        <v>0</v>
      </c>
    </row>
    <row r="2539" spans="1:51" ht="16" x14ac:dyDescent="0.2">
      <c r="A2539" s="3">
        <v>51641</v>
      </c>
      <c r="B2539" s="1" t="s">
        <v>328</v>
      </c>
      <c r="C2539" s="1" t="s">
        <v>150</v>
      </c>
      <c r="D2539" s="1" t="s">
        <v>100</v>
      </c>
      <c r="E2539" s="1" t="s">
        <v>101</v>
      </c>
      <c r="F2539" s="1" t="s">
        <v>101</v>
      </c>
      <c r="G2539" s="13" t="s">
        <v>1960</v>
      </c>
      <c r="H2539" s="12">
        <v>41676</v>
      </c>
      <c r="I2539" s="12" t="s">
        <v>1960</v>
      </c>
      <c r="J2539" s="12">
        <v>41676</v>
      </c>
      <c r="K2539" s="4">
        <v>5261</v>
      </c>
      <c r="L2539" s="1" t="s">
        <v>146</v>
      </c>
      <c r="M2539" s="1" t="s">
        <v>1920</v>
      </c>
      <c r="N2539" s="1" t="s">
        <v>621</v>
      </c>
      <c r="O2539" s="1" t="s">
        <v>622</v>
      </c>
      <c r="P2539">
        <v>240</v>
      </c>
      <c r="Q2539">
        <v>6</v>
      </c>
      <c r="R2539">
        <v>144.28</v>
      </c>
      <c r="S2539">
        <v>24.05</v>
      </c>
      <c r="T2539">
        <v>0.1</v>
      </c>
      <c r="U2539">
        <f t="shared" si="670"/>
        <v>144.30000000000001</v>
      </c>
      <c r="V2539">
        <f t="shared" si="671"/>
        <v>1440</v>
      </c>
      <c r="W2539" s="1" t="s">
        <v>623</v>
      </c>
      <c r="X2539" s="6" t="s">
        <v>1508</v>
      </c>
      <c r="Y2539" s="1" t="s">
        <v>624</v>
      </c>
      <c r="Z2539" s="3">
        <v>13360</v>
      </c>
      <c r="AA2539" s="4">
        <f t="shared" si="675"/>
        <v>2245.8154260000001</v>
      </c>
      <c r="AB2539" s="2">
        <f t="shared" si="680"/>
        <v>2245.8154260000001</v>
      </c>
      <c r="AC2539" s="4">
        <f t="shared" si="676"/>
        <v>1469.4327192258067</v>
      </c>
      <c r="AD2539" s="4">
        <f t="shared" si="681"/>
        <v>1469.4327192258067</v>
      </c>
      <c r="AE2539" s="4" t="s">
        <v>62</v>
      </c>
      <c r="AG2539" s="4" t="str">
        <f t="shared" si="677"/>
        <v>Weight Captured Separately</v>
      </c>
      <c r="AI2539" t="e">
        <f t="shared" si="672"/>
        <v>#N/A</v>
      </c>
      <c r="AJ2539" t="s">
        <v>81</v>
      </c>
      <c r="AK2539" s="2"/>
      <c r="AL2539" s="2" t="str">
        <f t="shared" si="678"/>
        <v>Freight Included in Commodity Cost</v>
      </c>
      <c r="AM2539" s="4"/>
      <c r="AN2539" t="e">
        <f>VLOOKUP([1]!Tabelle13[[#This Row],[Vlookup this ID for freight costs]],$AL$2:$AL$6811,2,FALSE)</f>
        <v>#REF!</v>
      </c>
      <c r="AO2539">
        <f t="shared" si="679"/>
        <v>9169.5920334074872</v>
      </c>
      <c r="AP2539">
        <v>0.18</v>
      </c>
      <c r="AQ2539">
        <v>0.18</v>
      </c>
      <c r="AR2539" s="4">
        <v>6</v>
      </c>
      <c r="AS2539" s="4">
        <v>2</v>
      </c>
      <c r="AT2539" s="4">
        <v>2014</v>
      </c>
      <c r="AU2539" s="4">
        <v>6</v>
      </c>
      <c r="AV2539" s="4">
        <v>2</v>
      </c>
      <c r="AW2539" s="4">
        <v>2014</v>
      </c>
      <c r="AX2539" t="str">
        <f t="shared" si="673"/>
        <v>No Delay</v>
      </c>
      <c r="AY2539">
        <f t="shared" si="674"/>
        <v>0</v>
      </c>
    </row>
    <row r="2540" spans="1:51" x14ac:dyDescent="0.2">
      <c r="A2540" s="3">
        <v>61694</v>
      </c>
      <c r="B2540" s="1" t="s">
        <v>328</v>
      </c>
      <c r="C2540" s="1" t="s">
        <v>150</v>
      </c>
      <c r="D2540" s="1" t="s">
        <v>100</v>
      </c>
      <c r="E2540" s="1" t="s">
        <v>101</v>
      </c>
      <c r="F2540" s="1" t="s">
        <v>101</v>
      </c>
      <c r="G2540" s="13" t="s">
        <v>873</v>
      </c>
      <c r="H2540" s="12">
        <v>41815</v>
      </c>
      <c r="I2540" s="12" t="s">
        <v>873</v>
      </c>
      <c r="J2540" s="12">
        <v>41815</v>
      </c>
      <c r="K2540" s="4">
        <v>5602</v>
      </c>
      <c r="L2540" s="1" t="s">
        <v>146</v>
      </c>
      <c r="M2540" s="1" t="s">
        <v>1923</v>
      </c>
      <c r="N2540" s="1" t="s">
        <v>778</v>
      </c>
      <c r="O2540" s="1" t="s">
        <v>93</v>
      </c>
      <c r="P2540">
        <v>240</v>
      </c>
      <c r="Q2540">
        <v>6</v>
      </c>
      <c r="R2540">
        <v>42.91</v>
      </c>
      <c r="S2540">
        <v>7.15</v>
      </c>
      <c r="T2540">
        <v>0.03</v>
      </c>
      <c r="U2540">
        <f t="shared" si="670"/>
        <v>42.900000000000006</v>
      </c>
      <c r="V2540">
        <f t="shared" si="671"/>
        <v>1440</v>
      </c>
      <c r="W2540" s="1" t="s">
        <v>155</v>
      </c>
      <c r="X2540" s="1" t="s">
        <v>1236</v>
      </c>
      <c r="Y2540" s="1" t="s">
        <v>156</v>
      </c>
      <c r="Z2540" s="3">
        <v>16635</v>
      </c>
      <c r="AA2540" s="4">
        <f t="shared" si="675"/>
        <v>2245.8154260000001</v>
      </c>
      <c r="AB2540" s="2">
        <f t="shared" si="680"/>
        <v>2245.8154260000001</v>
      </c>
      <c r="AC2540" s="4">
        <f t="shared" si="676"/>
        <v>1469.4327192258067</v>
      </c>
      <c r="AD2540" s="4">
        <f t="shared" si="681"/>
        <v>1469.4327192258067</v>
      </c>
      <c r="AE2540" s="4" t="s">
        <v>62</v>
      </c>
      <c r="AG2540" s="4" t="str">
        <f t="shared" si="677"/>
        <v>Weight Captured Separately</v>
      </c>
      <c r="AI2540" t="e">
        <f t="shared" si="672"/>
        <v>#N/A</v>
      </c>
      <c r="AJ2540" t="s">
        <v>81</v>
      </c>
      <c r="AK2540" s="2"/>
      <c r="AL2540" s="2" t="str">
        <f t="shared" si="678"/>
        <v>Freight Included in Commodity Cost</v>
      </c>
      <c r="AM2540" s="4"/>
      <c r="AN2540" t="e">
        <f>VLOOKUP([1]!Tabelle13[[#This Row],[Vlookup this ID for freight costs]],$AL$2:$AL$6811,2,FALSE)</f>
        <v>#REF!</v>
      </c>
      <c r="AO2540">
        <f t="shared" si="679"/>
        <v>9169.5920334074872</v>
      </c>
      <c r="AP2540">
        <v>0.04</v>
      </c>
      <c r="AQ2540">
        <v>0.04</v>
      </c>
      <c r="AR2540" s="4">
        <v>25</v>
      </c>
      <c r="AS2540" s="4">
        <v>6</v>
      </c>
      <c r="AT2540" s="4">
        <v>2014</v>
      </c>
      <c r="AU2540" s="4">
        <v>25</v>
      </c>
      <c r="AV2540" s="4">
        <v>6</v>
      </c>
      <c r="AW2540" s="4">
        <v>2014</v>
      </c>
      <c r="AX2540" t="str">
        <f t="shared" si="673"/>
        <v>No Delay</v>
      </c>
      <c r="AY2540">
        <f t="shared" si="674"/>
        <v>0</v>
      </c>
    </row>
    <row r="2541" spans="1:51" x14ac:dyDescent="0.2">
      <c r="A2541" s="3">
        <v>34143</v>
      </c>
      <c r="B2541" s="1" t="s">
        <v>328</v>
      </c>
      <c r="C2541" s="1" t="s">
        <v>150</v>
      </c>
      <c r="D2541" s="1" t="s">
        <v>100</v>
      </c>
      <c r="E2541" s="1" t="s">
        <v>101</v>
      </c>
      <c r="F2541" s="1" t="s">
        <v>101</v>
      </c>
      <c r="G2541" s="13" t="s">
        <v>1932</v>
      </c>
      <c r="H2541" s="12">
        <v>42136</v>
      </c>
      <c r="I2541" s="12" t="s">
        <v>1932</v>
      </c>
      <c r="J2541" s="12">
        <v>42136</v>
      </c>
      <c r="K2541" s="4">
        <v>6511</v>
      </c>
      <c r="L2541" s="1" t="s">
        <v>146</v>
      </c>
      <c r="M2541" s="1" t="s">
        <v>1923</v>
      </c>
      <c r="N2541" s="1" t="s">
        <v>778</v>
      </c>
      <c r="O2541" s="1" t="s">
        <v>93</v>
      </c>
      <c r="P2541">
        <v>240</v>
      </c>
      <c r="Q2541">
        <v>6</v>
      </c>
      <c r="R2541">
        <v>31.01</v>
      </c>
      <c r="S2541">
        <v>5.17</v>
      </c>
      <c r="T2541">
        <v>0.02</v>
      </c>
      <c r="U2541">
        <f t="shared" si="670"/>
        <v>31.02</v>
      </c>
      <c r="V2541">
        <f t="shared" si="671"/>
        <v>1440</v>
      </c>
      <c r="W2541" s="1" t="s">
        <v>155</v>
      </c>
      <c r="X2541" s="1" t="s">
        <v>1236</v>
      </c>
      <c r="Y2541" s="1" t="s">
        <v>156</v>
      </c>
      <c r="Z2541" s="3">
        <v>16635</v>
      </c>
      <c r="AA2541" s="4">
        <f t="shared" si="675"/>
        <v>2245.8154260000001</v>
      </c>
      <c r="AB2541" s="2">
        <f t="shared" si="680"/>
        <v>2245.8154260000001</v>
      </c>
      <c r="AC2541" s="4">
        <f t="shared" si="676"/>
        <v>1469.4327192258067</v>
      </c>
      <c r="AD2541" s="4">
        <f t="shared" si="681"/>
        <v>1469.4327192258067</v>
      </c>
      <c r="AE2541" s="4" t="s">
        <v>62</v>
      </c>
      <c r="AG2541" s="4" t="str">
        <f t="shared" si="677"/>
        <v>Weight Captured Separately</v>
      </c>
      <c r="AI2541" t="e">
        <f t="shared" si="672"/>
        <v>#N/A</v>
      </c>
      <c r="AJ2541" t="s">
        <v>81</v>
      </c>
      <c r="AK2541" s="2"/>
      <c r="AL2541" s="2" t="str">
        <f t="shared" si="678"/>
        <v>Freight Included in Commodity Cost</v>
      </c>
      <c r="AM2541" s="4"/>
      <c r="AN2541" t="e">
        <f>VLOOKUP([1]!Tabelle13[[#This Row],[Vlookup this ID for freight costs]],$AL$2:$AL$6811,2,FALSE)</f>
        <v>#REF!</v>
      </c>
      <c r="AO2541">
        <f t="shared" si="679"/>
        <v>9169.5920334074872</v>
      </c>
      <c r="AP2541">
        <v>0.03</v>
      </c>
      <c r="AQ2541">
        <v>0.03</v>
      </c>
      <c r="AR2541" s="4">
        <v>12</v>
      </c>
      <c r="AS2541" s="4">
        <v>5</v>
      </c>
      <c r="AT2541" s="4">
        <v>2015</v>
      </c>
      <c r="AU2541" s="4">
        <v>12</v>
      </c>
      <c r="AV2541" s="4">
        <v>5</v>
      </c>
      <c r="AW2541" s="4">
        <v>2015</v>
      </c>
      <c r="AX2541" t="str">
        <f t="shared" si="673"/>
        <v>No Delay</v>
      </c>
      <c r="AY2541">
        <f t="shared" si="674"/>
        <v>0</v>
      </c>
    </row>
    <row r="2542" spans="1:51" x14ac:dyDescent="0.2">
      <c r="A2542" s="3">
        <v>37487</v>
      </c>
      <c r="B2542" s="1" t="s">
        <v>328</v>
      </c>
      <c r="C2542" s="1" t="s">
        <v>150</v>
      </c>
      <c r="D2542" s="1" t="s">
        <v>100</v>
      </c>
      <c r="E2542" s="1" t="s">
        <v>101</v>
      </c>
      <c r="F2542" s="1" t="s">
        <v>101</v>
      </c>
      <c r="G2542" s="13" t="s">
        <v>1411</v>
      </c>
      <c r="H2542" s="12">
        <v>41880</v>
      </c>
      <c r="I2542" s="12" t="s">
        <v>1411</v>
      </c>
      <c r="J2542" s="12">
        <v>41880</v>
      </c>
      <c r="K2542" s="4">
        <v>5873</v>
      </c>
      <c r="L2542" s="1" t="s">
        <v>146</v>
      </c>
      <c r="M2542" s="1" t="s">
        <v>1920</v>
      </c>
      <c r="N2542" s="1" t="s">
        <v>491</v>
      </c>
      <c r="O2542" s="1" t="s">
        <v>93</v>
      </c>
      <c r="P2542">
        <v>60</v>
      </c>
      <c r="Q2542">
        <v>6</v>
      </c>
      <c r="R2542">
        <v>38.64</v>
      </c>
      <c r="S2542">
        <v>6.44</v>
      </c>
      <c r="T2542">
        <v>0.11</v>
      </c>
      <c r="U2542">
        <f t="shared" si="670"/>
        <v>38.64</v>
      </c>
      <c r="V2542">
        <f t="shared" si="671"/>
        <v>360</v>
      </c>
      <c r="W2542" s="1" t="s">
        <v>394</v>
      </c>
      <c r="X2542" s="1" t="s">
        <v>112</v>
      </c>
      <c r="Y2542" s="1" t="s">
        <v>112</v>
      </c>
      <c r="Z2542" s="3">
        <v>14398</v>
      </c>
      <c r="AA2542" s="4">
        <f t="shared" si="675"/>
        <v>2245.8154260000001</v>
      </c>
      <c r="AB2542" s="2">
        <f t="shared" si="680"/>
        <v>2245.8154260000001</v>
      </c>
      <c r="AC2542" s="4">
        <f t="shared" si="676"/>
        <v>2810.442103891894</v>
      </c>
      <c r="AD2542" s="4">
        <f t="shared" si="681"/>
        <v>2810.442103891894</v>
      </c>
      <c r="AE2542" s="4" t="s">
        <v>62</v>
      </c>
      <c r="AG2542" s="4" t="str">
        <f t="shared" si="677"/>
        <v>Weight Captured Separately</v>
      </c>
      <c r="AI2542" t="e">
        <f t="shared" si="672"/>
        <v>#N/A</v>
      </c>
      <c r="AJ2542" t="s">
        <v>81</v>
      </c>
      <c r="AK2542" s="2"/>
      <c r="AL2542" s="2" t="str">
        <f t="shared" si="678"/>
        <v>Freight Included in Commodity Cost</v>
      </c>
      <c r="AM2542" s="4"/>
      <c r="AN2542" t="e">
        <f>VLOOKUP([1]!Tabelle13[[#This Row],[Vlookup this ID for freight costs]],$AL$2:$AL$6811,2,FALSE)</f>
        <v>#REF!</v>
      </c>
      <c r="AO2542">
        <f t="shared" si="679"/>
        <v>17540.172612493203</v>
      </c>
      <c r="AP2542">
        <v>0.05</v>
      </c>
      <c r="AQ2542">
        <v>0.05</v>
      </c>
      <c r="AR2542" s="4">
        <v>29</v>
      </c>
      <c r="AS2542" s="4">
        <v>8</v>
      </c>
      <c r="AT2542" s="4">
        <v>2014</v>
      </c>
      <c r="AU2542" s="4">
        <v>29</v>
      </c>
      <c r="AV2542" s="4">
        <v>8</v>
      </c>
      <c r="AW2542" s="4">
        <v>2014</v>
      </c>
      <c r="AX2542" t="str">
        <f t="shared" si="673"/>
        <v>No Delay</v>
      </c>
      <c r="AY2542">
        <f t="shared" si="674"/>
        <v>0</v>
      </c>
    </row>
    <row r="2543" spans="1:51" x14ac:dyDescent="0.2">
      <c r="A2543" s="3">
        <v>30084</v>
      </c>
      <c r="B2543" s="1" t="s">
        <v>328</v>
      </c>
      <c r="C2543" s="1" t="s">
        <v>150</v>
      </c>
      <c r="D2543" s="1" t="s">
        <v>100</v>
      </c>
      <c r="E2543" s="1" t="s">
        <v>101</v>
      </c>
      <c r="F2543" s="1" t="s">
        <v>101</v>
      </c>
      <c r="G2543" s="13" t="s">
        <v>1960</v>
      </c>
      <c r="H2543" s="12">
        <v>41676</v>
      </c>
      <c r="I2543" s="12" t="s">
        <v>1960</v>
      </c>
      <c r="J2543" s="12">
        <v>41676</v>
      </c>
      <c r="K2543" s="4">
        <v>5243</v>
      </c>
      <c r="L2543" s="1" t="s">
        <v>146</v>
      </c>
      <c r="M2543" s="1" t="s">
        <v>1920</v>
      </c>
      <c r="N2543" s="1" t="s">
        <v>227</v>
      </c>
      <c r="O2543" s="1" t="s">
        <v>93</v>
      </c>
      <c r="P2543">
        <v>30</v>
      </c>
      <c r="Q2543">
        <v>7</v>
      </c>
      <c r="R2543">
        <v>105.7</v>
      </c>
      <c r="S2543">
        <v>15.1</v>
      </c>
      <c r="T2543">
        <v>0.5</v>
      </c>
      <c r="U2543">
        <f t="shared" si="670"/>
        <v>105.7</v>
      </c>
      <c r="V2543">
        <f t="shared" si="671"/>
        <v>210</v>
      </c>
      <c r="W2543" s="1" t="s">
        <v>155</v>
      </c>
      <c r="X2543" s="1" t="s">
        <v>1236</v>
      </c>
      <c r="Y2543" s="1" t="s">
        <v>156</v>
      </c>
      <c r="Z2543" s="3">
        <v>16635</v>
      </c>
      <c r="AA2543" s="4">
        <f t="shared" si="675"/>
        <v>2245.92517</v>
      </c>
      <c r="AB2543" s="2">
        <f t="shared" si="680"/>
        <v>2245.92517</v>
      </c>
      <c r="AC2543" s="4">
        <f t="shared" si="676"/>
        <v>2579.6230028695618</v>
      </c>
      <c r="AD2543" s="4">
        <f t="shared" si="681"/>
        <v>2579.6230028695618</v>
      </c>
      <c r="AE2543" s="4" t="s">
        <v>62</v>
      </c>
      <c r="AG2543" s="4" t="str">
        <f t="shared" si="677"/>
        <v>Weight Captured Separately</v>
      </c>
      <c r="AI2543" t="e">
        <f t="shared" si="672"/>
        <v>#N/A</v>
      </c>
      <c r="AJ2543" t="s">
        <v>81</v>
      </c>
      <c r="AK2543" s="2"/>
      <c r="AL2543" s="2" t="str">
        <f t="shared" si="678"/>
        <v>Freight Included in Commodity Cost</v>
      </c>
      <c r="AM2543" s="4"/>
      <c r="AN2543" t="e">
        <f>VLOOKUP([1]!Tabelle13[[#This Row],[Vlookup this ID for freight costs]],$AL$2:$AL$6811,2,FALSE)</f>
        <v>#REF!</v>
      </c>
      <c r="AO2543">
        <f t="shared" si="679"/>
        <v>16099.399783911807</v>
      </c>
      <c r="AP2543">
        <v>0.13</v>
      </c>
      <c r="AQ2543">
        <v>0.13</v>
      </c>
      <c r="AR2543" s="4">
        <v>6</v>
      </c>
      <c r="AS2543" s="4">
        <v>2</v>
      </c>
      <c r="AT2543" s="4">
        <v>2014</v>
      </c>
      <c r="AU2543" s="4">
        <v>6</v>
      </c>
      <c r="AV2543" s="4">
        <v>2</v>
      </c>
      <c r="AW2543" s="4">
        <v>2014</v>
      </c>
      <c r="AX2543" t="str">
        <f t="shared" si="673"/>
        <v>No Delay</v>
      </c>
      <c r="AY2543">
        <f t="shared" si="674"/>
        <v>0</v>
      </c>
    </row>
    <row r="2544" spans="1:51" x14ac:dyDescent="0.2">
      <c r="A2544" s="3">
        <v>41784</v>
      </c>
      <c r="B2544" s="1" t="s">
        <v>328</v>
      </c>
      <c r="C2544" s="1" t="s">
        <v>150</v>
      </c>
      <c r="D2544" s="1" t="s">
        <v>100</v>
      </c>
      <c r="E2544" s="1" t="s">
        <v>101</v>
      </c>
      <c r="F2544" s="1" t="s">
        <v>101</v>
      </c>
      <c r="G2544" s="13" t="s">
        <v>919</v>
      </c>
      <c r="H2544" s="12">
        <v>41380</v>
      </c>
      <c r="I2544" s="12" t="s">
        <v>919</v>
      </c>
      <c r="J2544" s="12">
        <v>41380</v>
      </c>
      <c r="K2544" s="4">
        <v>4604</v>
      </c>
      <c r="L2544" s="1" t="s">
        <v>146</v>
      </c>
      <c r="M2544" s="1" t="s">
        <v>1920</v>
      </c>
      <c r="N2544" s="1" t="s">
        <v>1946</v>
      </c>
      <c r="O2544" s="1" t="s">
        <v>1947</v>
      </c>
      <c r="P2544">
        <v>60</v>
      </c>
      <c r="Q2544">
        <v>7</v>
      </c>
      <c r="R2544">
        <v>117.6</v>
      </c>
      <c r="S2544">
        <v>16.8</v>
      </c>
      <c r="T2544">
        <v>0.28000000000000003</v>
      </c>
      <c r="U2544">
        <f t="shared" si="670"/>
        <v>117.60000000000001</v>
      </c>
      <c r="V2544">
        <f t="shared" si="671"/>
        <v>420</v>
      </c>
      <c r="W2544" s="1" t="s">
        <v>1948</v>
      </c>
      <c r="X2544" s="1" t="s">
        <v>1949</v>
      </c>
      <c r="Y2544" s="1" t="s">
        <v>1949</v>
      </c>
      <c r="Z2544" s="3">
        <v>14286</v>
      </c>
      <c r="AA2544" s="4">
        <f t="shared" si="675"/>
        <v>2245.92517</v>
      </c>
      <c r="AB2544" s="2">
        <f t="shared" si="680"/>
        <v>2245.92517</v>
      </c>
      <c r="AC2544" s="4">
        <f t="shared" si="676"/>
        <v>2914.0153546000006</v>
      </c>
      <c r="AD2544" s="4">
        <f t="shared" si="681"/>
        <v>2914.0153546000006</v>
      </c>
      <c r="AE2544" s="4" t="s">
        <v>62</v>
      </c>
      <c r="AG2544" s="4" t="str">
        <f t="shared" si="677"/>
        <v>Weight Captured Separately</v>
      </c>
      <c r="AI2544" t="e">
        <f t="shared" si="672"/>
        <v>#N/A</v>
      </c>
      <c r="AJ2544" t="s">
        <v>81</v>
      </c>
      <c r="AK2544" s="2"/>
      <c r="AL2544" s="2" t="str">
        <f t="shared" si="678"/>
        <v>Freight Included in Commodity Cost</v>
      </c>
      <c r="AM2544" s="4"/>
      <c r="AN2544" t="e">
        <f>VLOOKUP([1]!Tabelle13[[#This Row],[Vlookup this ID for freight costs]],$AL$2:$AL$6811,2,FALSE)</f>
        <v>#REF!</v>
      </c>
      <c r="AO2544">
        <f t="shared" si="679"/>
        <v>18186.676843413203</v>
      </c>
      <c r="AP2544">
        <v>0.15</v>
      </c>
      <c r="AQ2544">
        <v>0.15</v>
      </c>
      <c r="AR2544" s="4">
        <v>16</v>
      </c>
      <c r="AS2544" s="4">
        <v>4</v>
      </c>
      <c r="AT2544" s="4">
        <v>2013</v>
      </c>
      <c r="AU2544" s="4">
        <v>16</v>
      </c>
      <c r="AV2544" s="4">
        <v>4</v>
      </c>
      <c r="AW2544" s="4">
        <v>2013</v>
      </c>
      <c r="AX2544" t="str">
        <f t="shared" si="673"/>
        <v>No Delay</v>
      </c>
      <c r="AY2544">
        <f t="shared" si="674"/>
        <v>0</v>
      </c>
    </row>
    <row r="2545" spans="1:51" x14ac:dyDescent="0.2">
      <c r="A2545" s="3">
        <v>838</v>
      </c>
      <c r="B2545" s="1" t="s">
        <v>1918</v>
      </c>
      <c r="C2545" s="1" t="s">
        <v>150</v>
      </c>
      <c r="D2545" s="1" t="s">
        <v>100</v>
      </c>
      <c r="E2545" s="1" t="s">
        <v>101</v>
      </c>
      <c r="F2545" s="1" t="s">
        <v>101</v>
      </c>
      <c r="G2545" s="13" t="s">
        <v>1971</v>
      </c>
      <c r="H2545" s="12">
        <v>39950</v>
      </c>
      <c r="I2545" s="12" t="s">
        <v>1972</v>
      </c>
      <c r="J2545" s="12">
        <v>39730</v>
      </c>
      <c r="K2545" s="4">
        <v>1110</v>
      </c>
      <c r="L2545" s="1" t="s">
        <v>146</v>
      </c>
      <c r="M2545" s="1" t="s">
        <v>1920</v>
      </c>
      <c r="N2545" s="1" t="s">
        <v>1648</v>
      </c>
      <c r="O2545" s="1" t="s">
        <v>685</v>
      </c>
      <c r="P2545">
        <v>60</v>
      </c>
      <c r="Q2545">
        <v>7</v>
      </c>
      <c r="R2545">
        <v>91.35</v>
      </c>
      <c r="S2545">
        <v>13.05</v>
      </c>
      <c r="T2545">
        <v>0.22</v>
      </c>
      <c r="U2545">
        <f t="shared" si="670"/>
        <v>91.350000000000009</v>
      </c>
      <c r="V2545">
        <f t="shared" si="671"/>
        <v>420</v>
      </c>
      <c r="W2545" s="1" t="s">
        <v>185</v>
      </c>
      <c r="X2545" s="1" t="s">
        <v>186</v>
      </c>
      <c r="Y2545" s="1" t="s">
        <v>186</v>
      </c>
      <c r="Z2545" s="3">
        <v>11869</v>
      </c>
      <c r="AA2545" s="4">
        <f t="shared" si="675"/>
        <v>2245.92517</v>
      </c>
      <c r="AB2545" s="2">
        <f t="shared" si="680"/>
        <v>2245.92517</v>
      </c>
      <c r="AC2545" s="4">
        <f t="shared" si="676"/>
        <v>2914.0153546000006</v>
      </c>
      <c r="AD2545" s="4">
        <f t="shared" si="681"/>
        <v>2914.0153546000006</v>
      </c>
      <c r="AE2545" s="4" t="s">
        <v>62</v>
      </c>
      <c r="AG2545" s="4" t="str">
        <f t="shared" si="677"/>
        <v>Weight Captured Separately</v>
      </c>
      <c r="AH2545" s="4">
        <v>10589</v>
      </c>
      <c r="AI2545">
        <f t="shared" si="672"/>
        <v>9006</v>
      </c>
      <c r="AJ2545" t="s">
        <v>81</v>
      </c>
      <c r="AK2545" s="2"/>
      <c r="AL2545" s="2" t="str">
        <f t="shared" si="678"/>
        <v>Freight Included in Commodity Cost</v>
      </c>
      <c r="AM2545" s="4"/>
      <c r="AN2545" t="e">
        <f>VLOOKUP([1]!Tabelle13[[#This Row],[Vlookup this ID for freight costs]],$AL$2:$AL$6811,2,FALSE)</f>
        <v>#REF!</v>
      </c>
      <c r="AO2545">
        <f t="shared" si="679"/>
        <v>18186.676843413203</v>
      </c>
      <c r="AP2545">
        <v>0.18</v>
      </c>
      <c r="AQ2545">
        <v>0.18</v>
      </c>
      <c r="AR2545" s="4">
        <v>17</v>
      </c>
      <c r="AS2545" s="4">
        <v>5</v>
      </c>
      <c r="AT2545" s="4">
        <v>2009</v>
      </c>
      <c r="AU2545" s="4">
        <v>9</v>
      </c>
      <c r="AV2545" s="4">
        <v>10</v>
      </c>
      <c r="AW2545" s="4">
        <v>2008</v>
      </c>
      <c r="AX2545" t="str">
        <f t="shared" si="673"/>
        <v>No Delay</v>
      </c>
      <c r="AY2545">
        <f t="shared" si="674"/>
        <v>0</v>
      </c>
    </row>
    <row r="2546" spans="1:51" x14ac:dyDescent="0.2">
      <c r="A2546" s="3">
        <v>37052</v>
      </c>
      <c r="B2546" s="1" t="s">
        <v>328</v>
      </c>
      <c r="C2546" s="1" t="s">
        <v>150</v>
      </c>
      <c r="D2546" s="1" t="s">
        <v>100</v>
      </c>
      <c r="E2546" s="1" t="s">
        <v>101</v>
      </c>
      <c r="F2546" s="1" t="s">
        <v>101</v>
      </c>
      <c r="G2546" s="13" t="s">
        <v>1925</v>
      </c>
      <c r="H2546" s="12">
        <v>41878</v>
      </c>
      <c r="I2546" s="12" t="s">
        <v>1925</v>
      </c>
      <c r="J2546" s="12">
        <v>41878</v>
      </c>
      <c r="K2546" s="4">
        <v>5786</v>
      </c>
      <c r="L2546" s="1" t="s">
        <v>146</v>
      </c>
      <c r="M2546" s="1" t="s">
        <v>1920</v>
      </c>
      <c r="N2546" s="1" t="s">
        <v>227</v>
      </c>
      <c r="O2546" s="1" t="s">
        <v>93</v>
      </c>
      <c r="P2546">
        <v>30</v>
      </c>
      <c r="Q2546">
        <v>7</v>
      </c>
      <c r="R2546">
        <v>119.16</v>
      </c>
      <c r="S2546">
        <v>17.02</v>
      </c>
      <c r="T2546">
        <v>0.56999999999999995</v>
      </c>
      <c r="U2546">
        <f t="shared" si="670"/>
        <v>119.14</v>
      </c>
      <c r="V2546">
        <f t="shared" si="671"/>
        <v>210</v>
      </c>
      <c r="W2546" s="1" t="s">
        <v>155</v>
      </c>
      <c r="X2546" s="1" t="s">
        <v>1236</v>
      </c>
      <c r="Y2546" s="1" t="s">
        <v>156</v>
      </c>
      <c r="Z2546" s="3">
        <v>16635</v>
      </c>
      <c r="AA2546" s="4">
        <f t="shared" si="675"/>
        <v>2245.92517</v>
      </c>
      <c r="AB2546" s="2">
        <f t="shared" si="680"/>
        <v>2245.92517</v>
      </c>
      <c r="AC2546" s="4">
        <f t="shared" si="676"/>
        <v>2579.6230028695618</v>
      </c>
      <c r="AD2546" s="4">
        <f t="shared" si="681"/>
        <v>2579.6230028695618</v>
      </c>
      <c r="AE2546" s="4" t="s">
        <v>62</v>
      </c>
      <c r="AG2546" s="4" t="str">
        <f t="shared" si="677"/>
        <v>Weight Captured Separately</v>
      </c>
      <c r="AI2546" t="e">
        <f t="shared" si="672"/>
        <v>#N/A</v>
      </c>
      <c r="AJ2546" t="s">
        <v>81</v>
      </c>
      <c r="AK2546" s="2"/>
      <c r="AL2546" s="2" t="str">
        <f t="shared" si="678"/>
        <v>Freight Included in Commodity Cost</v>
      </c>
      <c r="AM2546" s="4"/>
      <c r="AN2546" t="e">
        <f>VLOOKUP([1]!Tabelle13[[#This Row],[Vlookup this ID for freight costs]],$AL$2:$AL$6811,2,FALSE)</f>
        <v>#REF!</v>
      </c>
      <c r="AO2546">
        <f t="shared" si="679"/>
        <v>16099.399783911807</v>
      </c>
      <c r="AP2546">
        <v>0.15</v>
      </c>
      <c r="AQ2546">
        <v>0.15</v>
      </c>
      <c r="AR2546" s="4">
        <v>27</v>
      </c>
      <c r="AS2546" s="4">
        <v>8</v>
      </c>
      <c r="AT2546" s="4">
        <v>2014</v>
      </c>
      <c r="AU2546" s="4">
        <v>27</v>
      </c>
      <c r="AV2546" s="4">
        <v>8</v>
      </c>
      <c r="AW2546" s="4">
        <v>2014</v>
      </c>
      <c r="AX2546" t="str">
        <f t="shared" si="673"/>
        <v>No Delay</v>
      </c>
      <c r="AY2546">
        <f t="shared" si="674"/>
        <v>0</v>
      </c>
    </row>
    <row r="2547" spans="1:51" x14ac:dyDescent="0.2">
      <c r="A2547" s="3">
        <v>78301</v>
      </c>
      <c r="B2547" s="1" t="s">
        <v>328</v>
      </c>
      <c r="C2547" s="1" t="s">
        <v>150</v>
      </c>
      <c r="D2547" s="1" t="s">
        <v>100</v>
      </c>
      <c r="E2547" s="1" t="s">
        <v>101</v>
      </c>
      <c r="F2547" s="1" t="s">
        <v>101</v>
      </c>
      <c r="G2547" s="13" t="s">
        <v>1925</v>
      </c>
      <c r="H2547" s="12">
        <v>41878</v>
      </c>
      <c r="I2547" s="12" t="s">
        <v>1925</v>
      </c>
      <c r="J2547" s="12">
        <v>41878</v>
      </c>
      <c r="K2547" s="4">
        <v>5821</v>
      </c>
      <c r="L2547" s="1" t="s">
        <v>146</v>
      </c>
      <c r="M2547" s="1" t="s">
        <v>1920</v>
      </c>
      <c r="N2547" s="1" t="s">
        <v>606</v>
      </c>
      <c r="O2547" s="1" t="s">
        <v>93</v>
      </c>
      <c r="P2547">
        <v>30</v>
      </c>
      <c r="Q2547">
        <v>7</v>
      </c>
      <c r="R2547">
        <v>153.07</v>
      </c>
      <c r="S2547">
        <v>21.87</v>
      </c>
      <c r="T2547">
        <v>0.73</v>
      </c>
      <c r="U2547">
        <f t="shared" si="670"/>
        <v>153.09</v>
      </c>
      <c r="V2547">
        <f t="shared" si="671"/>
        <v>210</v>
      </c>
      <c r="W2547" s="1" t="s">
        <v>155</v>
      </c>
      <c r="X2547" s="1" t="s">
        <v>1236</v>
      </c>
      <c r="Y2547" s="1" t="s">
        <v>156</v>
      </c>
      <c r="Z2547" s="3">
        <v>16635</v>
      </c>
      <c r="AA2547" s="4">
        <f t="shared" si="675"/>
        <v>2245.92517</v>
      </c>
      <c r="AB2547" s="2">
        <f t="shared" si="680"/>
        <v>2245.92517</v>
      </c>
      <c r="AC2547" s="4">
        <f t="shared" si="676"/>
        <v>2579.6230028695618</v>
      </c>
      <c r="AD2547" s="4">
        <f t="shared" si="681"/>
        <v>2579.6230028695618</v>
      </c>
      <c r="AE2547" s="4" t="s">
        <v>62</v>
      </c>
      <c r="AG2547" s="4" t="str">
        <f t="shared" si="677"/>
        <v>Weight Captured Separately</v>
      </c>
      <c r="AI2547" t="e">
        <f t="shared" si="672"/>
        <v>#N/A</v>
      </c>
      <c r="AJ2547" t="s">
        <v>81</v>
      </c>
      <c r="AK2547" s="2"/>
      <c r="AL2547" s="2" t="str">
        <f t="shared" si="678"/>
        <v>Freight Included in Commodity Cost</v>
      </c>
      <c r="AM2547" s="4"/>
      <c r="AN2547" t="e">
        <f>VLOOKUP([1]!Tabelle13[[#This Row],[Vlookup this ID for freight costs]],$AL$2:$AL$6811,2,FALSE)</f>
        <v>#REF!</v>
      </c>
      <c r="AO2547">
        <f t="shared" si="679"/>
        <v>16099.399783911807</v>
      </c>
      <c r="AP2547">
        <v>0.19</v>
      </c>
      <c r="AQ2547">
        <v>0.19</v>
      </c>
      <c r="AR2547" s="4">
        <v>27</v>
      </c>
      <c r="AS2547" s="4">
        <v>8</v>
      </c>
      <c r="AT2547" s="4">
        <v>2014</v>
      </c>
      <c r="AU2547" s="4">
        <v>27</v>
      </c>
      <c r="AV2547" s="4">
        <v>8</v>
      </c>
      <c r="AW2547" s="4">
        <v>2014</v>
      </c>
      <c r="AX2547" t="str">
        <f t="shared" si="673"/>
        <v>No Delay</v>
      </c>
      <c r="AY2547">
        <f t="shared" si="674"/>
        <v>0</v>
      </c>
    </row>
    <row r="2548" spans="1:51" x14ac:dyDescent="0.2">
      <c r="A2548" s="3">
        <v>71753</v>
      </c>
      <c r="B2548" s="1" t="s">
        <v>328</v>
      </c>
      <c r="C2548" s="1" t="s">
        <v>150</v>
      </c>
      <c r="D2548" s="1" t="s">
        <v>100</v>
      </c>
      <c r="E2548" s="1" t="s">
        <v>101</v>
      </c>
      <c r="F2548" s="1" t="s">
        <v>101</v>
      </c>
      <c r="G2548" s="13" t="s">
        <v>1966</v>
      </c>
      <c r="H2548" s="12">
        <v>41879</v>
      </c>
      <c r="I2548" s="12" t="s">
        <v>1966</v>
      </c>
      <c r="J2548" s="12">
        <v>41879</v>
      </c>
      <c r="K2548" s="4">
        <v>5840</v>
      </c>
      <c r="L2548" s="1" t="s">
        <v>146</v>
      </c>
      <c r="M2548" s="1" t="s">
        <v>1923</v>
      </c>
      <c r="N2548" s="1" t="s">
        <v>606</v>
      </c>
      <c r="O2548" s="1" t="s">
        <v>93</v>
      </c>
      <c r="P2548">
        <v>30</v>
      </c>
      <c r="Q2548">
        <v>7</v>
      </c>
      <c r="R2548">
        <v>137.72999999999999</v>
      </c>
      <c r="S2548">
        <v>19.68</v>
      </c>
      <c r="T2548">
        <v>0.66</v>
      </c>
      <c r="U2548">
        <f t="shared" si="670"/>
        <v>137.76</v>
      </c>
      <c r="V2548">
        <f t="shared" si="671"/>
        <v>210</v>
      </c>
      <c r="W2548" s="1" t="s">
        <v>155</v>
      </c>
      <c r="X2548" s="1" t="s">
        <v>1236</v>
      </c>
      <c r="Y2548" s="1" t="s">
        <v>156</v>
      </c>
      <c r="Z2548" s="3">
        <v>16635</v>
      </c>
      <c r="AA2548" s="4">
        <f t="shared" si="675"/>
        <v>2245.92517</v>
      </c>
      <c r="AB2548" s="2">
        <f t="shared" si="680"/>
        <v>2245.92517</v>
      </c>
      <c r="AC2548" s="4">
        <f t="shared" si="676"/>
        <v>2579.6230028695618</v>
      </c>
      <c r="AD2548" s="4">
        <f t="shared" si="681"/>
        <v>2579.6230028695618</v>
      </c>
      <c r="AE2548" s="4" t="s">
        <v>62</v>
      </c>
      <c r="AG2548" s="4" t="str">
        <f t="shared" si="677"/>
        <v>Weight Captured Separately</v>
      </c>
      <c r="AI2548" t="e">
        <f t="shared" si="672"/>
        <v>#N/A</v>
      </c>
      <c r="AJ2548" t="s">
        <v>81</v>
      </c>
      <c r="AK2548" s="2"/>
      <c r="AL2548" s="2" t="str">
        <f t="shared" si="678"/>
        <v>Freight Included in Commodity Cost</v>
      </c>
      <c r="AM2548" s="4"/>
      <c r="AN2548" t="e">
        <f>VLOOKUP([1]!Tabelle13[[#This Row],[Vlookup this ID for freight costs]],$AL$2:$AL$6811,2,FALSE)</f>
        <v>#REF!</v>
      </c>
      <c r="AO2548">
        <f t="shared" si="679"/>
        <v>16099.399783911807</v>
      </c>
      <c r="AP2548">
        <v>0.14000000000000001</v>
      </c>
      <c r="AQ2548">
        <v>0.14000000000000001</v>
      </c>
      <c r="AR2548" s="4">
        <v>28</v>
      </c>
      <c r="AS2548" s="4">
        <v>8</v>
      </c>
      <c r="AT2548" s="4">
        <v>2014</v>
      </c>
      <c r="AU2548" s="4">
        <v>28</v>
      </c>
      <c r="AV2548" s="4">
        <v>8</v>
      </c>
      <c r="AW2548" s="4">
        <v>2014</v>
      </c>
      <c r="AX2548" t="str">
        <f t="shared" si="673"/>
        <v>No Delay</v>
      </c>
      <c r="AY2548">
        <f t="shared" si="674"/>
        <v>0</v>
      </c>
    </row>
    <row r="2549" spans="1:51" x14ac:dyDescent="0.2">
      <c r="A2549" s="3">
        <v>38243</v>
      </c>
      <c r="B2549" s="1" t="s">
        <v>328</v>
      </c>
      <c r="C2549" s="1" t="s">
        <v>150</v>
      </c>
      <c r="D2549" s="1" t="s">
        <v>100</v>
      </c>
      <c r="E2549" s="1" t="s">
        <v>101</v>
      </c>
      <c r="F2549" s="1" t="s">
        <v>101</v>
      </c>
      <c r="G2549" s="13" t="s">
        <v>1970</v>
      </c>
      <c r="H2549" s="12">
        <v>41948</v>
      </c>
      <c r="I2549" s="12" t="s">
        <v>1970</v>
      </c>
      <c r="J2549" s="12">
        <v>41948</v>
      </c>
      <c r="K2549" s="4">
        <v>6062</v>
      </c>
      <c r="L2549" s="1" t="s">
        <v>146</v>
      </c>
      <c r="M2549" s="1" t="s">
        <v>1923</v>
      </c>
      <c r="N2549" s="1" t="s">
        <v>606</v>
      </c>
      <c r="O2549" s="1" t="s">
        <v>93</v>
      </c>
      <c r="P2549">
        <v>30</v>
      </c>
      <c r="Q2549">
        <v>7</v>
      </c>
      <c r="R2549">
        <v>137.72999999999999</v>
      </c>
      <c r="S2549">
        <v>19.68</v>
      </c>
      <c r="T2549">
        <v>0.66</v>
      </c>
      <c r="U2549">
        <f t="shared" si="670"/>
        <v>137.76</v>
      </c>
      <c r="V2549">
        <f t="shared" si="671"/>
        <v>210</v>
      </c>
      <c r="W2549" s="1" t="s">
        <v>155</v>
      </c>
      <c r="X2549" s="1" t="s">
        <v>1236</v>
      </c>
      <c r="Y2549" s="1" t="s">
        <v>156</v>
      </c>
      <c r="Z2549" s="3">
        <v>16635</v>
      </c>
      <c r="AA2549" s="4">
        <f t="shared" si="675"/>
        <v>2245.92517</v>
      </c>
      <c r="AB2549" s="2">
        <f t="shared" si="680"/>
        <v>2245.92517</v>
      </c>
      <c r="AC2549" s="4">
        <f t="shared" si="676"/>
        <v>2579.6230028695618</v>
      </c>
      <c r="AD2549" s="4">
        <f t="shared" si="681"/>
        <v>2579.6230028695618</v>
      </c>
      <c r="AE2549" s="4" t="s">
        <v>62</v>
      </c>
      <c r="AG2549" s="4" t="str">
        <f t="shared" si="677"/>
        <v>Weight Captured Separately</v>
      </c>
      <c r="AI2549" t="e">
        <f t="shared" si="672"/>
        <v>#N/A</v>
      </c>
      <c r="AJ2549" t="s">
        <v>81</v>
      </c>
      <c r="AK2549" s="2"/>
      <c r="AL2549" s="2" t="str">
        <f t="shared" si="678"/>
        <v>Freight Included in Commodity Cost</v>
      </c>
      <c r="AM2549" s="4"/>
      <c r="AN2549" t="e">
        <f>VLOOKUP([1]!Tabelle13[[#This Row],[Vlookup this ID for freight costs]],$AL$2:$AL$6811,2,FALSE)</f>
        <v>#REF!</v>
      </c>
      <c r="AO2549">
        <f t="shared" si="679"/>
        <v>16099.399783911807</v>
      </c>
      <c r="AP2549">
        <v>0.14000000000000001</v>
      </c>
      <c r="AQ2549">
        <v>0.14000000000000001</v>
      </c>
      <c r="AR2549" s="4">
        <v>5</v>
      </c>
      <c r="AS2549" s="4">
        <v>11</v>
      </c>
      <c r="AT2549" s="4">
        <v>2014</v>
      </c>
      <c r="AU2549" s="4">
        <v>5</v>
      </c>
      <c r="AV2549" s="4">
        <v>11</v>
      </c>
      <c r="AW2549" s="4">
        <v>2014</v>
      </c>
      <c r="AX2549" t="str">
        <f t="shared" si="673"/>
        <v>No Delay</v>
      </c>
      <c r="AY2549">
        <f t="shared" si="674"/>
        <v>0</v>
      </c>
    </row>
    <row r="2550" spans="1:51" x14ac:dyDescent="0.2">
      <c r="A2550" s="3">
        <v>80216</v>
      </c>
      <c r="B2550" s="1" t="s">
        <v>328</v>
      </c>
      <c r="C2550" s="1" t="s">
        <v>150</v>
      </c>
      <c r="D2550" s="1" t="s">
        <v>100</v>
      </c>
      <c r="E2550" s="1" t="s">
        <v>101</v>
      </c>
      <c r="F2550" s="1" t="s">
        <v>101</v>
      </c>
      <c r="G2550" s="13" t="s">
        <v>1350</v>
      </c>
      <c r="H2550" s="12">
        <v>41971</v>
      </c>
      <c r="I2550" s="12" t="s">
        <v>1350</v>
      </c>
      <c r="J2550" s="12">
        <v>41971</v>
      </c>
      <c r="K2550" s="4">
        <v>6158</v>
      </c>
      <c r="L2550" s="1" t="s">
        <v>146</v>
      </c>
      <c r="M2550" s="1" t="s">
        <v>1923</v>
      </c>
      <c r="N2550" s="1" t="s">
        <v>606</v>
      </c>
      <c r="O2550" s="1" t="s">
        <v>93</v>
      </c>
      <c r="P2550">
        <v>30</v>
      </c>
      <c r="Q2550">
        <v>7</v>
      </c>
      <c r="R2550">
        <v>99.53</v>
      </c>
      <c r="S2550">
        <v>14.22</v>
      </c>
      <c r="T2550">
        <v>0.47</v>
      </c>
      <c r="U2550">
        <f t="shared" si="670"/>
        <v>99.54</v>
      </c>
      <c r="V2550">
        <f t="shared" si="671"/>
        <v>210</v>
      </c>
      <c r="W2550" s="1" t="s">
        <v>155</v>
      </c>
      <c r="X2550" s="1" t="s">
        <v>1236</v>
      </c>
      <c r="Y2550" s="1" t="s">
        <v>156</v>
      </c>
      <c r="Z2550" s="3">
        <v>16635</v>
      </c>
      <c r="AA2550" s="4">
        <f t="shared" si="675"/>
        <v>2245.92517</v>
      </c>
      <c r="AB2550" s="2">
        <f t="shared" si="680"/>
        <v>2245.92517</v>
      </c>
      <c r="AC2550" s="4">
        <f t="shared" si="676"/>
        <v>2579.6230028695618</v>
      </c>
      <c r="AD2550" s="4">
        <f t="shared" si="681"/>
        <v>2579.6230028695618</v>
      </c>
      <c r="AE2550" s="4" t="s">
        <v>62</v>
      </c>
      <c r="AG2550" s="4" t="str">
        <f t="shared" si="677"/>
        <v>Weight Captured Separately</v>
      </c>
      <c r="AI2550" t="e">
        <f t="shared" si="672"/>
        <v>#N/A</v>
      </c>
      <c r="AJ2550" t="s">
        <v>81</v>
      </c>
      <c r="AK2550" s="2"/>
      <c r="AL2550" s="2" t="str">
        <f t="shared" si="678"/>
        <v>Freight Included in Commodity Cost</v>
      </c>
      <c r="AM2550" s="4"/>
      <c r="AN2550" t="e">
        <f>VLOOKUP([1]!Tabelle13[[#This Row],[Vlookup this ID for freight costs]],$AL$2:$AL$6811,2,FALSE)</f>
        <v>#REF!</v>
      </c>
      <c r="AO2550">
        <f t="shared" si="679"/>
        <v>16099.399783911807</v>
      </c>
      <c r="AP2550">
        <v>0.1</v>
      </c>
      <c r="AQ2550">
        <v>0.1</v>
      </c>
      <c r="AR2550" s="4">
        <v>28</v>
      </c>
      <c r="AS2550" s="4">
        <v>11</v>
      </c>
      <c r="AT2550" s="4">
        <v>2014</v>
      </c>
      <c r="AU2550" s="4">
        <v>28</v>
      </c>
      <c r="AV2550" s="4">
        <v>11</v>
      </c>
      <c r="AW2550" s="4">
        <v>2014</v>
      </c>
      <c r="AX2550" t="str">
        <f t="shared" si="673"/>
        <v>No Delay</v>
      </c>
      <c r="AY2550">
        <f t="shared" si="674"/>
        <v>0</v>
      </c>
    </row>
    <row r="2551" spans="1:51" x14ac:dyDescent="0.2">
      <c r="A2551" s="3">
        <v>20723</v>
      </c>
      <c r="B2551" s="1" t="s">
        <v>328</v>
      </c>
      <c r="C2551" s="1" t="s">
        <v>150</v>
      </c>
      <c r="D2551" s="1" t="s">
        <v>100</v>
      </c>
      <c r="E2551" s="1" t="s">
        <v>101</v>
      </c>
      <c r="F2551" s="1" t="s">
        <v>101</v>
      </c>
      <c r="G2551" s="13" t="s">
        <v>542</v>
      </c>
      <c r="H2551" s="12">
        <v>42030</v>
      </c>
      <c r="I2551" s="12" t="s">
        <v>542</v>
      </c>
      <c r="J2551" s="12">
        <v>42030</v>
      </c>
      <c r="K2551" s="4">
        <v>6232</v>
      </c>
      <c r="L2551" s="1" t="s">
        <v>146</v>
      </c>
      <c r="M2551" s="1" t="s">
        <v>1923</v>
      </c>
      <c r="N2551" s="1" t="s">
        <v>606</v>
      </c>
      <c r="O2551" s="1" t="s">
        <v>93</v>
      </c>
      <c r="P2551">
        <v>30</v>
      </c>
      <c r="Q2551">
        <v>7</v>
      </c>
      <c r="R2551">
        <v>99.53</v>
      </c>
      <c r="S2551">
        <v>14.22</v>
      </c>
      <c r="T2551">
        <v>0.47</v>
      </c>
      <c r="U2551">
        <f t="shared" si="670"/>
        <v>99.54</v>
      </c>
      <c r="V2551">
        <f t="shared" si="671"/>
        <v>210</v>
      </c>
      <c r="W2551" s="1" t="s">
        <v>155</v>
      </c>
      <c r="X2551" s="1" t="s">
        <v>1236</v>
      </c>
      <c r="Y2551" s="1" t="s">
        <v>156</v>
      </c>
      <c r="Z2551" s="3">
        <v>16635</v>
      </c>
      <c r="AA2551" s="4">
        <f t="shared" si="675"/>
        <v>2245.92517</v>
      </c>
      <c r="AB2551" s="2">
        <f t="shared" si="680"/>
        <v>2245.92517</v>
      </c>
      <c r="AC2551" s="4">
        <f t="shared" si="676"/>
        <v>2579.6230028695618</v>
      </c>
      <c r="AD2551" s="4">
        <f t="shared" si="681"/>
        <v>2579.6230028695618</v>
      </c>
      <c r="AE2551" s="4" t="s">
        <v>62</v>
      </c>
      <c r="AG2551" s="4" t="str">
        <f t="shared" si="677"/>
        <v>Weight Captured Separately</v>
      </c>
      <c r="AI2551" t="e">
        <f t="shared" si="672"/>
        <v>#N/A</v>
      </c>
      <c r="AJ2551" t="s">
        <v>81</v>
      </c>
      <c r="AK2551" s="2"/>
      <c r="AL2551" s="2" t="str">
        <f t="shared" si="678"/>
        <v>Freight Included in Commodity Cost</v>
      </c>
      <c r="AM2551" s="4"/>
      <c r="AN2551" t="e">
        <f>VLOOKUP([1]!Tabelle13[[#This Row],[Vlookup this ID for freight costs]],$AL$2:$AL$6811,2,FALSE)</f>
        <v>#REF!</v>
      </c>
      <c r="AO2551">
        <f t="shared" si="679"/>
        <v>16099.399783911807</v>
      </c>
      <c r="AP2551">
        <v>0.1</v>
      </c>
      <c r="AQ2551">
        <v>0.1</v>
      </c>
      <c r="AR2551" s="4">
        <v>26</v>
      </c>
      <c r="AS2551" s="4">
        <v>1</v>
      </c>
      <c r="AT2551" s="4">
        <v>2015</v>
      </c>
      <c r="AU2551" s="4">
        <v>26</v>
      </c>
      <c r="AV2551" s="4">
        <v>1</v>
      </c>
      <c r="AW2551" s="4">
        <v>2015</v>
      </c>
      <c r="AX2551" t="str">
        <f t="shared" si="673"/>
        <v>No Delay</v>
      </c>
      <c r="AY2551">
        <f t="shared" si="674"/>
        <v>0</v>
      </c>
    </row>
    <row r="2552" spans="1:51" x14ac:dyDescent="0.2">
      <c r="A2552" s="3">
        <v>15298</v>
      </c>
      <c r="B2552" s="1" t="s">
        <v>328</v>
      </c>
      <c r="C2552" s="1" t="s">
        <v>150</v>
      </c>
      <c r="D2552" s="1" t="s">
        <v>100</v>
      </c>
      <c r="E2552" s="1" t="s">
        <v>101</v>
      </c>
      <c r="F2552" s="1" t="s">
        <v>101</v>
      </c>
      <c r="G2552" s="13" t="s">
        <v>1932</v>
      </c>
      <c r="H2552" s="12">
        <v>42136</v>
      </c>
      <c r="I2552" s="12" t="s">
        <v>1932</v>
      </c>
      <c r="J2552" s="12">
        <v>42136</v>
      </c>
      <c r="K2552" s="4">
        <v>6501</v>
      </c>
      <c r="L2552" s="1" t="s">
        <v>146</v>
      </c>
      <c r="M2552" s="1" t="s">
        <v>1923</v>
      </c>
      <c r="N2552" s="1" t="s">
        <v>606</v>
      </c>
      <c r="O2552" s="1" t="s">
        <v>93</v>
      </c>
      <c r="P2552">
        <v>30</v>
      </c>
      <c r="Q2552">
        <v>7</v>
      </c>
      <c r="R2552">
        <v>99.53</v>
      </c>
      <c r="S2552">
        <v>14.22</v>
      </c>
      <c r="T2552">
        <v>0.47</v>
      </c>
      <c r="U2552">
        <f t="shared" si="670"/>
        <v>99.54</v>
      </c>
      <c r="V2552">
        <f t="shared" si="671"/>
        <v>210</v>
      </c>
      <c r="W2552" s="1" t="s">
        <v>155</v>
      </c>
      <c r="X2552" s="1" t="s">
        <v>1236</v>
      </c>
      <c r="Y2552" s="1" t="s">
        <v>156</v>
      </c>
      <c r="Z2552" s="3">
        <v>16635</v>
      </c>
      <c r="AA2552" s="4">
        <f t="shared" si="675"/>
        <v>2245.92517</v>
      </c>
      <c r="AB2552" s="2">
        <f t="shared" si="680"/>
        <v>2245.92517</v>
      </c>
      <c r="AC2552" s="4">
        <f t="shared" si="676"/>
        <v>2579.6230028695618</v>
      </c>
      <c r="AD2552" s="4">
        <f t="shared" si="681"/>
        <v>2579.6230028695618</v>
      </c>
      <c r="AE2552" s="4" t="s">
        <v>62</v>
      </c>
      <c r="AG2552" s="4" t="str">
        <f t="shared" si="677"/>
        <v>Weight Captured Separately</v>
      </c>
      <c r="AI2552" t="e">
        <f t="shared" si="672"/>
        <v>#N/A</v>
      </c>
      <c r="AJ2552" t="s">
        <v>81</v>
      </c>
      <c r="AK2552" s="2"/>
      <c r="AL2552" s="2" t="str">
        <f t="shared" si="678"/>
        <v>Freight Included in Commodity Cost</v>
      </c>
      <c r="AM2552" s="4"/>
      <c r="AN2552" t="e">
        <f>VLOOKUP([1]!Tabelle13[[#This Row],[Vlookup this ID for freight costs]],$AL$2:$AL$6811,2,FALSE)</f>
        <v>#REF!</v>
      </c>
      <c r="AO2552">
        <f t="shared" si="679"/>
        <v>16099.399783911807</v>
      </c>
      <c r="AP2552">
        <v>0.1</v>
      </c>
      <c r="AQ2552">
        <v>0.1</v>
      </c>
      <c r="AR2552" s="4">
        <v>12</v>
      </c>
      <c r="AS2552" s="4">
        <v>5</v>
      </c>
      <c r="AT2552" s="4">
        <v>2015</v>
      </c>
      <c r="AU2552" s="4">
        <v>12</v>
      </c>
      <c r="AV2552" s="4">
        <v>5</v>
      </c>
      <c r="AW2552" s="4">
        <v>2015</v>
      </c>
      <c r="AX2552" t="str">
        <f t="shared" si="673"/>
        <v>No Delay</v>
      </c>
      <c r="AY2552">
        <f t="shared" si="674"/>
        <v>0</v>
      </c>
    </row>
    <row r="2553" spans="1:51" x14ac:dyDescent="0.2">
      <c r="A2553" s="3">
        <v>58482</v>
      </c>
      <c r="B2553" s="1" t="s">
        <v>328</v>
      </c>
      <c r="C2553" s="1" t="s">
        <v>150</v>
      </c>
      <c r="D2553" s="1" t="s">
        <v>100</v>
      </c>
      <c r="E2553" s="1" t="s">
        <v>101</v>
      </c>
      <c r="F2553" s="1" t="s">
        <v>101</v>
      </c>
      <c r="G2553" s="13" t="s">
        <v>1411</v>
      </c>
      <c r="H2553" s="12">
        <v>41880</v>
      </c>
      <c r="I2553" s="12" t="s">
        <v>1411</v>
      </c>
      <c r="J2553" s="12">
        <v>41880</v>
      </c>
      <c r="K2553" s="4">
        <v>5893</v>
      </c>
      <c r="L2553" s="1" t="s">
        <v>146</v>
      </c>
      <c r="M2553" s="1" t="s">
        <v>1920</v>
      </c>
      <c r="N2553" s="1" t="s">
        <v>196</v>
      </c>
      <c r="O2553" s="1" t="s">
        <v>93</v>
      </c>
      <c r="P2553">
        <v>60</v>
      </c>
      <c r="Q2553">
        <v>7</v>
      </c>
      <c r="R2553">
        <v>211.71</v>
      </c>
      <c r="S2553">
        <v>30.24</v>
      </c>
      <c r="T2553">
        <v>0.5</v>
      </c>
      <c r="U2553">
        <f t="shared" si="670"/>
        <v>211.67999999999998</v>
      </c>
      <c r="V2553">
        <f t="shared" si="671"/>
        <v>420</v>
      </c>
      <c r="W2553" s="1" t="s">
        <v>204</v>
      </c>
      <c r="X2553" s="1" t="s">
        <v>1236</v>
      </c>
      <c r="Y2553" s="1" t="s">
        <v>205</v>
      </c>
      <c r="Z2553" s="3">
        <v>16682</v>
      </c>
      <c r="AA2553" s="4">
        <f t="shared" si="675"/>
        <v>2245.92517</v>
      </c>
      <c r="AB2553" s="2">
        <f t="shared" si="680"/>
        <v>2245.92517</v>
      </c>
      <c r="AC2553" s="4">
        <f t="shared" si="676"/>
        <v>2914.0153546000006</v>
      </c>
      <c r="AD2553" s="4">
        <f t="shared" si="681"/>
        <v>2914.0153546000006</v>
      </c>
      <c r="AE2553" s="4" t="s">
        <v>62</v>
      </c>
      <c r="AG2553" s="4" t="str">
        <f t="shared" si="677"/>
        <v>Weight Captured Separately</v>
      </c>
      <c r="AI2553" t="e">
        <f t="shared" si="672"/>
        <v>#N/A</v>
      </c>
      <c r="AJ2553" t="s">
        <v>81</v>
      </c>
      <c r="AK2553" s="2"/>
      <c r="AL2553" s="2" t="str">
        <f t="shared" si="678"/>
        <v>Freight Included in Commodity Cost</v>
      </c>
      <c r="AM2553" s="4"/>
      <c r="AN2553" t="e">
        <f>VLOOKUP([1]!Tabelle13[[#This Row],[Vlookup this ID for freight costs]],$AL$2:$AL$6811,2,FALSE)</f>
        <v>#REF!</v>
      </c>
      <c r="AO2553">
        <f t="shared" si="679"/>
        <v>18186.676843413203</v>
      </c>
      <c r="AP2553">
        <v>0.26</v>
      </c>
      <c r="AQ2553">
        <v>0.26</v>
      </c>
      <c r="AR2553" s="4">
        <v>29</v>
      </c>
      <c r="AS2553" s="4">
        <v>8</v>
      </c>
      <c r="AT2553" s="4">
        <v>2014</v>
      </c>
      <c r="AU2553" s="4">
        <v>29</v>
      </c>
      <c r="AV2553" s="4">
        <v>8</v>
      </c>
      <c r="AW2553" s="4">
        <v>2014</v>
      </c>
      <c r="AX2553" t="str">
        <f t="shared" si="673"/>
        <v>No Delay</v>
      </c>
      <c r="AY2553">
        <f t="shared" si="674"/>
        <v>0</v>
      </c>
    </row>
    <row r="2554" spans="1:51" x14ac:dyDescent="0.2">
      <c r="A2554" s="3">
        <v>76603</v>
      </c>
      <c r="B2554" s="1" t="s">
        <v>328</v>
      </c>
      <c r="C2554" s="1" t="s">
        <v>150</v>
      </c>
      <c r="D2554" s="1" t="s">
        <v>100</v>
      </c>
      <c r="E2554" s="1" t="s">
        <v>101</v>
      </c>
      <c r="F2554" s="1" t="s">
        <v>101</v>
      </c>
      <c r="G2554" s="13" t="s">
        <v>1411</v>
      </c>
      <c r="H2554" s="12">
        <v>41880</v>
      </c>
      <c r="I2554" s="12" t="s">
        <v>1411</v>
      </c>
      <c r="J2554" s="12">
        <v>41880</v>
      </c>
      <c r="K2554" s="4">
        <v>5908</v>
      </c>
      <c r="L2554" s="1" t="s">
        <v>146</v>
      </c>
      <c r="M2554" s="1" t="s">
        <v>1920</v>
      </c>
      <c r="N2554" s="1" t="s">
        <v>178</v>
      </c>
      <c r="O2554" s="1" t="s">
        <v>93</v>
      </c>
      <c r="P2554">
        <v>60</v>
      </c>
      <c r="Q2554">
        <v>7</v>
      </c>
      <c r="R2554">
        <v>189.78</v>
      </c>
      <c r="S2554">
        <v>27.11</v>
      </c>
      <c r="T2554">
        <v>0.45</v>
      </c>
      <c r="U2554">
        <f t="shared" si="670"/>
        <v>189.76999999999998</v>
      </c>
      <c r="V2554">
        <f t="shared" si="671"/>
        <v>420</v>
      </c>
      <c r="W2554" s="1" t="s">
        <v>160</v>
      </c>
      <c r="X2554" s="1" t="s">
        <v>1236</v>
      </c>
      <c r="Y2554" s="1" t="s">
        <v>161</v>
      </c>
      <c r="Z2554" s="3">
        <v>16118</v>
      </c>
      <c r="AA2554" s="4">
        <f t="shared" si="675"/>
        <v>2245.92517</v>
      </c>
      <c r="AB2554" s="2">
        <f t="shared" si="680"/>
        <v>2245.92517</v>
      </c>
      <c r="AC2554" s="4">
        <f t="shared" si="676"/>
        <v>2914.0153546000006</v>
      </c>
      <c r="AD2554" s="4">
        <f t="shared" si="681"/>
        <v>2914.0153546000006</v>
      </c>
      <c r="AE2554" s="4" t="s">
        <v>62</v>
      </c>
      <c r="AG2554" s="4" t="str">
        <f t="shared" si="677"/>
        <v>Weight Captured Separately</v>
      </c>
      <c r="AI2554" t="e">
        <f t="shared" si="672"/>
        <v>#N/A</v>
      </c>
      <c r="AJ2554" t="s">
        <v>81</v>
      </c>
      <c r="AK2554" s="2"/>
      <c r="AL2554" s="2" t="str">
        <f t="shared" si="678"/>
        <v>Freight Included in Commodity Cost</v>
      </c>
      <c r="AM2554" s="4"/>
      <c r="AN2554" t="e">
        <f>VLOOKUP([1]!Tabelle13[[#This Row],[Vlookup this ID for freight costs]],$AL$2:$AL$6811,2,FALSE)</f>
        <v>#REF!</v>
      </c>
      <c r="AO2554">
        <f t="shared" si="679"/>
        <v>18186.676843413203</v>
      </c>
      <c r="AP2554">
        <v>0.23</v>
      </c>
      <c r="AQ2554">
        <v>0.23</v>
      </c>
      <c r="AR2554" s="4">
        <v>29</v>
      </c>
      <c r="AS2554" s="4">
        <v>8</v>
      </c>
      <c r="AT2554" s="4">
        <v>2014</v>
      </c>
      <c r="AU2554" s="4">
        <v>29</v>
      </c>
      <c r="AV2554" s="4">
        <v>8</v>
      </c>
      <c r="AW2554" s="4">
        <v>2014</v>
      </c>
      <c r="AX2554" t="str">
        <f t="shared" si="673"/>
        <v>No Delay</v>
      </c>
      <c r="AY2554">
        <f t="shared" si="674"/>
        <v>0</v>
      </c>
    </row>
    <row r="2555" spans="1:51" x14ac:dyDescent="0.2">
      <c r="A2555" s="3">
        <v>14564</v>
      </c>
      <c r="B2555" s="1" t="s">
        <v>328</v>
      </c>
      <c r="C2555" s="1" t="s">
        <v>150</v>
      </c>
      <c r="D2555" s="1" t="s">
        <v>100</v>
      </c>
      <c r="E2555" s="1" t="s">
        <v>101</v>
      </c>
      <c r="F2555" s="1" t="s">
        <v>101</v>
      </c>
      <c r="G2555" s="13" t="s">
        <v>1926</v>
      </c>
      <c r="H2555" s="12">
        <v>42072</v>
      </c>
      <c r="I2555" s="12" t="s">
        <v>1926</v>
      </c>
      <c r="J2555" s="12">
        <v>42072</v>
      </c>
      <c r="K2555" s="4">
        <v>6353</v>
      </c>
      <c r="L2555" s="1" t="s">
        <v>146</v>
      </c>
      <c r="M2555" s="1" t="s">
        <v>1923</v>
      </c>
      <c r="N2555" s="1" t="s">
        <v>178</v>
      </c>
      <c r="O2555" s="1" t="s">
        <v>93</v>
      </c>
      <c r="P2555">
        <v>60</v>
      </c>
      <c r="Q2555">
        <v>7</v>
      </c>
      <c r="R2555">
        <v>126.22</v>
      </c>
      <c r="S2555">
        <v>18.03</v>
      </c>
      <c r="T2555">
        <v>0.3</v>
      </c>
      <c r="U2555">
        <f t="shared" si="670"/>
        <v>126.21000000000001</v>
      </c>
      <c r="V2555">
        <f t="shared" si="671"/>
        <v>420</v>
      </c>
      <c r="W2555" s="1" t="s">
        <v>155</v>
      </c>
      <c r="X2555" s="1" t="s">
        <v>1236</v>
      </c>
      <c r="Y2555" s="1" t="s">
        <v>156</v>
      </c>
      <c r="Z2555" s="3">
        <v>16635</v>
      </c>
      <c r="AA2555" s="4">
        <f t="shared" si="675"/>
        <v>2245.92517</v>
      </c>
      <c r="AB2555" s="2">
        <f t="shared" si="680"/>
        <v>2245.92517</v>
      </c>
      <c r="AC2555" s="4">
        <f t="shared" si="676"/>
        <v>2914.0153546000006</v>
      </c>
      <c r="AD2555" s="4">
        <f t="shared" si="681"/>
        <v>2914.0153546000006</v>
      </c>
      <c r="AE2555" s="4" t="s">
        <v>62</v>
      </c>
      <c r="AG2555" s="4" t="str">
        <f t="shared" si="677"/>
        <v>Weight Captured Separately</v>
      </c>
      <c r="AI2555" t="e">
        <f t="shared" si="672"/>
        <v>#N/A</v>
      </c>
      <c r="AJ2555" t="s">
        <v>81</v>
      </c>
      <c r="AK2555" s="2"/>
      <c r="AL2555" s="2" t="str">
        <f t="shared" si="678"/>
        <v>Freight Included in Commodity Cost</v>
      </c>
      <c r="AM2555" s="4"/>
      <c r="AN2555" t="e">
        <f>VLOOKUP([1]!Tabelle13[[#This Row],[Vlookup this ID for freight costs]],$AL$2:$AL$6811,2,FALSE)</f>
        <v>#REF!</v>
      </c>
      <c r="AO2555">
        <f t="shared" si="679"/>
        <v>18186.676843413203</v>
      </c>
      <c r="AP2555">
        <v>0.13</v>
      </c>
      <c r="AQ2555">
        <v>0.13</v>
      </c>
      <c r="AR2555" s="4">
        <v>9</v>
      </c>
      <c r="AS2555" s="4">
        <v>4</v>
      </c>
      <c r="AT2555" s="4">
        <v>2015</v>
      </c>
      <c r="AU2555" s="4">
        <v>9</v>
      </c>
      <c r="AV2555" s="4">
        <v>4</v>
      </c>
      <c r="AW2555" s="4">
        <v>2015</v>
      </c>
      <c r="AX2555" t="str">
        <f t="shared" si="673"/>
        <v>No Delay</v>
      </c>
      <c r="AY2555">
        <f t="shared" si="674"/>
        <v>0</v>
      </c>
    </row>
    <row r="2556" spans="1:51" x14ac:dyDescent="0.2">
      <c r="A2556" s="3">
        <v>50636</v>
      </c>
      <c r="B2556" s="1" t="s">
        <v>328</v>
      </c>
      <c r="C2556" s="1" t="s">
        <v>150</v>
      </c>
      <c r="D2556" s="1" t="s">
        <v>100</v>
      </c>
      <c r="E2556" s="1" t="s">
        <v>101</v>
      </c>
      <c r="F2556" s="1" t="s">
        <v>101</v>
      </c>
      <c r="G2556" s="13" t="s">
        <v>469</v>
      </c>
      <c r="H2556" s="12">
        <v>42122</v>
      </c>
      <c r="I2556" s="12" t="s">
        <v>469</v>
      </c>
      <c r="J2556" s="12">
        <v>42122</v>
      </c>
      <c r="K2556" s="4">
        <v>6477</v>
      </c>
      <c r="L2556" s="1" t="s">
        <v>146</v>
      </c>
      <c r="M2556" s="1" t="s">
        <v>1923</v>
      </c>
      <c r="N2556" s="1" t="s">
        <v>178</v>
      </c>
      <c r="O2556" s="1" t="s">
        <v>93</v>
      </c>
      <c r="P2556">
        <v>60</v>
      </c>
      <c r="Q2556">
        <v>7</v>
      </c>
      <c r="R2556">
        <v>174.67</v>
      </c>
      <c r="S2556">
        <v>24.95</v>
      </c>
      <c r="T2556">
        <v>0.42</v>
      </c>
      <c r="U2556">
        <f t="shared" si="670"/>
        <v>174.65</v>
      </c>
      <c r="V2556">
        <f t="shared" si="671"/>
        <v>420</v>
      </c>
      <c r="W2556" s="1" t="s">
        <v>155</v>
      </c>
      <c r="X2556" s="1" t="s">
        <v>1236</v>
      </c>
      <c r="Y2556" s="1" t="s">
        <v>156</v>
      </c>
      <c r="Z2556" s="3">
        <v>16635</v>
      </c>
      <c r="AA2556" s="4">
        <f t="shared" si="675"/>
        <v>2245.92517</v>
      </c>
      <c r="AB2556" s="2">
        <f t="shared" si="680"/>
        <v>2245.92517</v>
      </c>
      <c r="AC2556" s="4">
        <f t="shared" si="676"/>
        <v>2914.0153546000006</v>
      </c>
      <c r="AD2556" s="4">
        <f t="shared" si="681"/>
        <v>2914.0153546000006</v>
      </c>
      <c r="AE2556" s="4" t="s">
        <v>62</v>
      </c>
      <c r="AG2556" s="4" t="str">
        <f t="shared" si="677"/>
        <v>Weight Captured Separately</v>
      </c>
      <c r="AI2556" t="e">
        <f t="shared" si="672"/>
        <v>#N/A</v>
      </c>
      <c r="AJ2556" t="s">
        <v>81</v>
      </c>
      <c r="AK2556" s="2"/>
      <c r="AL2556" s="2" t="str">
        <f t="shared" si="678"/>
        <v>Freight Included in Commodity Cost</v>
      </c>
      <c r="AM2556" s="4"/>
      <c r="AN2556" t="e">
        <f>VLOOKUP([1]!Tabelle13[[#This Row],[Vlookup this ID for freight costs]],$AL$2:$AL$6811,2,FALSE)</f>
        <v>#REF!</v>
      </c>
      <c r="AO2556">
        <f t="shared" si="679"/>
        <v>18186.676843413203</v>
      </c>
      <c r="AP2556">
        <v>0.18</v>
      </c>
      <c r="AQ2556">
        <v>0.18</v>
      </c>
      <c r="AR2556" s="4">
        <v>28</v>
      </c>
      <c r="AS2556" s="4">
        <v>4</v>
      </c>
      <c r="AT2556" s="4">
        <v>2015</v>
      </c>
      <c r="AU2556" s="4">
        <v>28</v>
      </c>
      <c r="AV2556" s="4">
        <v>4</v>
      </c>
      <c r="AW2556" s="4">
        <v>2015</v>
      </c>
      <c r="AX2556" t="str">
        <f t="shared" si="673"/>
        <v>No Delay</v>
      </c>
      <c r="AY2556">
        <f t="shared" si="674"/>
        <v>0</v>
      </c>
    </row>
    <row r="2557" spans="1:51" x14ac:dyDescent="0.2">
      <c r="A2557" s="3">
        <v>77068</v>
      </c>
      <c r="B2557" s="1" t="s">
        <v>328</v>
      </c>
      <c r="C2557" s="1" t="s">
        <v>150</v>
      </c>
      <c r="D2557" s="1" t="s">
        <v>100</v>
      </c>
      <c r="E2557" s="1" t="s">
        <v>101</v>
      </c>
      <c r="F2557" s="1" t="s">
        <v>101</v>
      </c>
      <c r="G2557" s="13" t="s">
        <v>469</v>
      </c>
      <c r="H2557" s="12">
        <v>42122</v>
      </c>
      <c r="I2557" s="12" t="s">
        <v>469</v>
      </c>
      <c r="J2557" s="12">
        <v>42122</v>
      </c>
      <c r="K2557" s="4">
        <v>6480</v>
      </c>
      <c r="L2557" s="1" t="s">
        <v>146</v>
      </c>
      <c r="M2557" s="1" t="s">
        <v>1923</v>
      </c>
      <c r="N2557" s="1" t="s">
        <v>275</v>
      </c>
      <c r="O2557" s="1" t="s">
        <v>93</v>
      </c>
      <c r="P2557">
        <v>60</v>
      </c>
      <c r="Q2557">
        <v>7</v>
      </c>
      <c r="R2557">
        <v>218.34</v>
      </c>
      <c r="S2557">
        <v>31.19</v>
      </c>
      <c r="T2557">
        <v>0.52</v>
      </c>
      <c r="U2557">
        <f t="shared" si="670"/>
        <v>218.33</v>
      </c>
      <c r="V2557">
        <f t="shared" si="671"/>
        <v>420</v>
      </c>
      <c r="W2557" s="1" t="s">
        <v>155</v>
      </c>
      <c r="X2557" s="1" t="s">
        <v>1236</v>
      </c>
      <c r="Y2557" s="1" t="s">
        <v>156</v>
      </c>
      <c r="Z2557" s="3">
        <v>16635</v>
      </c>
      <c r="AA2557" s="4">
        <f t="shared" si="675"/>
        <v>2245.92517</v>
      </c>
      <c r="AB2557" s="2">
        <f t="shared" si="680"/>
        <v>2245.92517</v>
      </c>
      <c r="AC2557" s="4">
        <f t="shared" si="676"/>
        <v>2914.0153546000006</v>
      </c>
      <c r="AD2557" s="4">
        <f t="shared" si="681"/>
        <v>2914.0153546000006</v>
      </c>
      <c r="AE2557" s="4" t="s">
        <v>62</v>
      </c>
      <c r="AG2557" s="4" t="str">
        <f t="shared" si="677"/>
        <v>Weight Captured Separately</v>
      </c>
      <c r="AI2557" t="e">
        <f t="shared" si="672"/>
        <v>#N/A</v>
      </c>
      <c r="AJ2557" t="s">
        <v>81</v>
      </c>
      <c r="AK2557" s="2"/>
      <c r="AL2557" s="2" t="str">
        <f t="shared" si="678"/>
        <v>Freight Included in Commodity Cost</v>
      </c>
      <c r="AM2557" s="4"/>
      <c r="AN2557" t="e">
        <f>VLOOKUP([1]!Tabelle13[[#This Row],[Vlookup this ID for freight costs]],$AL$2:$AL$6811,2,FALSE)</f>
        <v>#REF!</v>
      </c>
      <c r="AO2557">
        <f t="shared" si="679"/>
        <v>18186.676843413203</v>
      </c>
      <c r="AP2557">
        <v>0.22</v>
      </c>
      <c r="AQ2557">
        <v>0.22</v>
      </c>
      <c r="AR2557" s="4">
        <v>28</v>
      </c>
      <c r="AS2557" s="4">
        <v>4</v>
      </c>
      <c r="AT2557" s="4">
        <v>2015</v>
      </c>
      <c r="AU2557" s="4">
        <v>28</v>
      </c>
      <c r="AV2557" s="4">
        <v>4</v>
      </c>
      <c r="AW2557" s="4">
        <v>2015</v>
      </c>
      <c r="AX2557" t="str">
        <f t="shared" si="673"/>
        <v>No Delay</v>
      </c>
      <c r="AY2557">
        <f t="shared" si="674"/>
        <v>0</v>
      </c>
    </row>
    <row r="2558" spans="1:51" x14ac:dyDescent="0.2">
      <c r="A2558" s="3">
        <v>61697</v>
      </c>
      <c r="B2558" s="1" t="s">
        <v>328</v>
      </c>
      <c r="C2558" s="1" t="s">
        <v>150</v>
      </c>
      <c r="D2558" s="1" t="s">
        <v>100</v>
      </c>
      <c r="E2558" s="1" t="s">
        <v>101</v>
      </c>
      <c r="F2558" s="1" t="s">
        <v>101</v>
      </c>
      <c r="G2558" s="13" t="s">
        <v>1529</v>
      </c>
      <c r="H2558" s="12">
        <v>42157</v>
      </c>
      <c r="I2558" s="12" t="s">
        <v>1529</v>
      </c>
      <c r="J2558" s="12">
        <v>42157</v>
      </c>
      <c r="K2558" s="4">
        <v>6598</v>
      </c>
      <c r="L2558" s="1" t="s">
        <v>146</v>
      </c>
      <c r="M2558" s="1" t="s">
        <v>1923</v>
      </c>
      <c r="N2558" s="1" t="s">
        <v>178</v>
      </c>
      <c r="O2558" s="1" t="s">
        <v>93</v>
      </c>
      <c r="P2558">
        <v>60</v>
      </c>
      <c r="Q2558">
        <v>7</v>
      </c>
      <c r="R2558">
        <v>126.22</v>
      </c>
      <c r="S2558">
        <v>18.03</v>
      </c>
      <c r="T2558">
        <v>0.3</v>
      </c>
      <c r="U2558">
        <f t="shared" si="670"/>
        <v>126.21000000000001</v>
      </c>
      <c r="V2558">
        <f t="shared" si="671"/>
        <v>420</v>
      </c>
      <c r="W2558" s="1" t="s">
        <v>155</v>
      </c>
      <c r="X2558" s="1" t="s">
        <v>1236</v>
      </c>
      <c r="Y2558" s="1" t="s">
        <v>156</v>
      </c>
      <c r="Z2558" s="3">
        <v>16635</v>
      </c>
      <c r="AA2558" s="4">
        <f t="shared" si="675"/>
        <v>2245.92517</v>
      </c>
      <c r="AB2558" s="2">
        <f t="shared" si="680"/>
        <v>2245.92517</v>
      </c>
      <c r="AC2558" s="4">
        <f t="shared" si="676"/>
        <v>2914.0153546000006</v>
      </c>
      <c r="AD2558" s="4">
        <f t="shared" si="681"/>
        <v>2914.0153546000006</v>
      </c>
      <c r="AE2558" s="4" t="s">
        <v>62</v>
      </c>
      <c r="AG2558" s="4" t="str">
        <f t="shared" si="677"/>
        <v>Weight Captured Separately</v>
      </c>
      <c r="AI2558" t="e">
        <f t="shared" si="672"/>
        <v>#N/A</v>
      </c>
      <c r="AJ2558" t="s">
        <v>81</v>
      </c>
      <c r="AK2558" s="2"/>
      <c r="AL2558" s="2" t="str">
        <f t="shared" si="678"/>
        <v>Freight Included in Commodity Cost</v>
      </c>
      <c r="AM2558" s="4"/>
      <c r="AN2558" t="e">
        <f>VLOOKUP([1]!Tabelle13[[#This Row],[Vlookup this ID for freight costs]],$AL$2:$AL$6811,2,FALSE)</f>
        <v>#REF!</v>
      </c>
      <c r="AO2558">
        <f t="shared" si="679"/>
        <v>18186.676843413203</v>
      </c>
      <c r="AP2558">
        <v>0.13</v>
      </c>
      <c r="AQ2558">
        <v>0.13</v>
      </c>
      <c r="AR2558" s="4">
        <v>2</v>
      </c>
      <c r="AS2558" s="4">
        <v>6</v>
      </c>
      <c r="AT2558" s="4">
        <v>2015</v>
      </c>
      <c r="AU2558" s="4">
        <v>2</v>
      </c>
      <c r="AV2558" s="4">
        <v>6</v>
      </c>
      <c r="AW2558" s="4">
        <v>2015</v>
      </c>
      <c r="AX2558" t="str">
        <f t="shared" si="673"/>
        <v>No Delay</v>
      </c>
      <c r="AY2558">
        <f t="shared" si="674"/>
        <v>0</v>
      </c>
    </row>
    <row r="2559" spans="1:51" x14ac:dyDescent="0.2">
      <c r="A2559" s="3">
        <v>52973</v>
      </c>
      <c r="B2559" s="1" t="s">
        <v>328</v>
      </c>
      <c r="C2559" s="1" t="s">
        <v>150</v>
      </c>
      <c r="D2559" s="1" t="s">
        <v>100</v>
      </c>
      <c r="E2559" s="1" t="s">
        <v>101</v>
      </c>
      <c r="F2559" s="1" t="s">
        <v>101</v>
      </c>
      <c r="G2559" s="13" t="s">
        <v>1934</v>
      </c>
      <c r="H2559" s="12">
        <v>42209</v>
      </c>
      <c r="I2559" s="12" t="s">
        <v>1934</v>
      </c>
      <c r="J2559" s="12">
        <v>42209</v>
      </c>
      <c r="K2559" s="4">
        <v>6704</v>
      </c>
      <c r="L2559" s="1" t="s">
        <v>146</v>
      </c>
      <c r="M2559" s="1" t="s">
        <v>1923</v>
      </c>
      <c r="N2559" s="1" t="s">
        <v>178</v>
      </c>
      <c r="O2559" s="1" t="s">
        <v>93</v>
      </c>
      <c r="P2559">
        <v>60</v>
      </c>
      <c r="Q2559">
        <v>7</v>
      </c>
      <c r="R2559">
        <v>126.22</v>
      </c>
      <c r="S2559">
        <v>18.03</v>
      </c>
      <c r="T2559">
        <v>0.3</v>
      </c>
      <c r="U2559">
        <f t="shared" si="670"/>
        <v>126.21000000000001</v>
      </c>
      <c r="V2559">
        <f t="shared" si="671"/>
        <v>420</v>
      </c>
      <c r="W2559" s="1" t="s">
        <v>155</v>
      </c>
      <c r="X2559" s="1" t="s">
        <v>1236</v>
      </c>
      <c r="Y2559" s="1" t="s">
        <v>156</v>
      </c>
      <c r="Z2559" s="3">
        <v>16635</v>
      </c>
      <c r="AA2559" s="4">
        <f t="shared" si="675"/>
        <v>2245.92517</v>
      </c>
      <c r="AB2559" s="2">
        <f t="shared" si="680"/>
        <v>2245.92517</v>
      </c>
      <c r="AC2559" s="4">
        <f t="shared" si="676"/>
        <v>2914.0153546000006</v>
      </c>
      <c r="AD2559" s="4">
        <f t="shared" si="681"/>
        <v>2914.0153546000006</v>
      </c>
      <c r="AE2559" s="4" t="s">
        <v>62</v>
      </c>
      <c r="AG2559" s="4" t="str">
        <f t="shared" si="677"/>
        <v>Weight Captured Separately</v>
      </c>
      <c r="AI2559" t="e">
        <f t="shared" si="672"/>
        <v>#N/A</v>
      </c>
      <c r="AJ2559" t="s">
        <v>81</v>
      </c>
      <c r="AK2559" s="2"/>
      <c r="AL2559" s="2" t="str">
        <f t="shared" si="678"/>
        <v>Freight Included in Commodity Cost</v>
      </c>
      <c r="AM2559" s="4"/>
      <c r="AN2559" t="e">
        <f>VLOOKUP([1]!Tabelle13[[#This Row],[Vlookup this ID for freight costs]],$AL$2:$AL$6811,2,FALSE)</f>
        <v>#REF!</v>
      </c>
      <c r="AO2559">
        <f t="shared" si="679"/>
        <v>18186.676843413203</v>
      </c>
      <c r="AP2559">
        <v>0.13</v>
      </c>
      <c r="AQ2559">
        <v>0.13</v>
      </c>
      <c r="AR2559" s="4">
        <v>24</v>
      </c>
      <c r="AS2559" s="4">
        <v>7</v>
      </c>
      <c r="AT2559" s="4">
        <v>2015</v>
      </c>
      <c r="AU2559" s="4">
        <v>24</v>
      </c>
      <c r="AV2559" s="4">
        <v>7</v>
      </c>
      <c r="AW2559" s="4">
        <v>2015</v>
      </c>
      <c r="AX2559" t="str">
        <f t="shared" si="673"/>
        <v>No Delay</v>
      </c>
      <c r="AY2559">
        <f t="shared" si="674"/>
        <v>0</v>
      </c>
    </row>
    <row r="2560" spans="1:51" x14ac:dyDescent="0.2">
      <c r="A2560" s="3">
        <v>41852</v>
      </c>
      <c r="B2560" s="1" t="s">
        <v>328</v>
      </c>
      <c r="C2560" s="1" t="s">
        <v>150</v>
      </c>
      <c r="D2560" s="1" t="s">
        <v>100</v>
      </c>
      <c r="E2560" s="1" t="s">
        <v>101</v>
      </c>
      <c r="F2560" s="1" t="s">
        <v>101</v>
      </c>
      <c r="G2560" s="13" t="s">
        <v>1952</v>
      </c>
      <c r="H2560" s="12">
        <v>42047</v>
      </c>
      <c r="I2560" s="12" t="s">
        <v>1952</v>
      </c>
      <c r="J2560" s="12">
        <v>42047</v>
      </c>
      <c r="K2560" s="4">
        <v>6287</v>
      </c>
      <c r="L2560" s="1" t="s">
        <v>146</v>
      </c>
      <c r="M2560" s="1" t="s">
        <v>1923</v>
      </c>
      <c r="N2560" s="1" t="s">
        <v>778</v>
      </c>
      <c r="O2560" s="1" t="s">
        <v>93</v>
      </c>
      <c r="P2560">
        <v>240</v>
      </c>
      <c r="Q2560">
        <v>7</v>
      </c>
      <c r="R2560">
        <v>36.18</v>
      </c>
      <c r="S2560">
        <v>5.17</v>
      </c>
      <c r="T2560">
        <v>0.02</v>
      </c>
      <c r="U2560">
        <f t="shared" si="670"/>
        <v>36.19</v>
      </c>
      <c r="V2560">
        <f t="shared" si="671"/>
        <v>1680</v>
      </c>
      <c r="W2560" s="1" t="s">
        <v>155</v>
      </c>
      <c r="X2560" s="1" t="s">
        <v>1236</v>
      </c>
      <c r="Y2560" s="1" t="s">
        <v>156</v>
      </c>
      <c r="Z2560" s="3">
        <v>16635</v>
      </c>
      <c r="AA2560" s="4">
        <f t="shared" si="675"/>
        <v>2245.92517</v>
      </c>
      <c r="AB2560" s="2">
        <f t="shared" si="680"/>
        <v>2245.92517</v>
      </c>
      <c r="AC2560" s="4">
        <f t="shared" si="676"/>
        <v>2043.3782945333332</v>
      </c>
      <c r="AD2560" s="4">
        <f t="shared" si="681"/>
        <v>2043.3782945333332</v>
      </c>
      <c r="AE2560" s="4" t="s">
        <v>62</v>
      </c>
      <c r="AG2560" s="4" t="str">
        <f t="shared" si="677"/>
        <v>Weight Captured Separately</v>
      </c>
      <c r="AI2560" t="e">
        <f t="shared" si="672"/>
        <v>#N/A</v>
      </c>
      <c r="AJ2560" t="s">
        <v>81</v>
      </c>
      <c r="AK2560" s="2"/>
      <c r="AL2560" s="2" t="str">
        <f t="shared" si="678"/>
        <v>Freight Included in Commodity Cost</v>
      </c>
      <c r="AM2560" s="4"/>
      <c r="AN2560" t="e">
        <f>VLOOKUP([1]!Tabelle13[[#This Row],[Vlookup this ID for freight costs]],$AL$2:$AL$6811,2,FALSE)</f>
        <v>#REF!</v>
      </c>
      <c r="AO2560">
        <f t="shared" si="679"/>
        <v>12752.160314477069</v>
      </c>
      <c r="AP2560">
        <v>0.04</v>
      </c>
      <c r="AQ2560">
        <v>0.04</v>
      </c>
      <c r="AR2560" s="4">
        <v>12</v>
      </c>
      <c r="AS2560" s="4">
        <v>2</v>
      </c>
      <c r="AT2560" s="4">
        <v>2015</v>
      </c>
      <c r="AU2560" s="4">
        <v>12</v>
      </c>
      <c r="AV2560" s="4">
        <v>2</v>
      </c>
      <c r="AW2560" s="4">
        <v>2015</v>
      </c>
      <c r="AX2560" t="str">
        <f t="shared" si="673"/>
        <v>No Delay</v>
      </c>
      <c r="AY2560">
        <f t="shared" si="674"/>
        <v>0</v>
      </c>
    </row>
    <row r="2561" spans="1:51" x14ac:dyDescent="0.2">
      <c r="A2561" s="3">
        <v>80473</v>
      </c>
      <c r="B2561" s="1" t="s">
        <v>328</v>
      </c>
      <c r="C2561" s="1" t="s">
        <v>150</v>
      </c>
      <c r="D2561" s="1" t="s">
        <v>100</v>
      </c>
      <c r="E2561" s="1" t="s">
        <v>101</v>
      </c>
      <c r="F2561" s="1" t="s">
        <v>101</v>
      </c>
      <c r="G2561" s="13" t="s">
        <v>1973</v>
      </c>
      <c r="H2561" s="12">
        <v>41675</v>
      </c>
      <c r="I2561" s="12" t="s">
        <v>1973</v>
      </c>
      <c r="J2561" s="12">
        <v>41675</v>
      </c>
      <c r="K2561" s="4">
        <v>5237</v>
      </c>
      <c r="L2561" s="1" t="s">
        <v>146</v>
      </c>
      <c r="M2561" s="1" t="s">
        <v>1920</v>
      </c>
      <c r="N2561" s="1" t="s">
        <v>550</v>
      </c>
      <c r="O2561" s="1" t="s">
        <v>551</v>
      </c>
      <c r="P2561">
        <v>300</v>
      </c>
      <c r="Q2561">
        <v>8</v>
      </c>
      <c r="R2561">
        <v>185</v>
      </c>
      <c r="S2561">
        <v>23.12</v>
      </c>
      <c r="T2561">
        <v>0.08</v>
      </c>
      <c r="U2561">
        <f t="shared" si="670"/>
        <v>184.96</v>
      </c>
      <c r="V2561">
        <f t="shared" si="671"/>
        <v>2400</v>
      </c>
      <c r="W2561" s="1" t="s">
        <v>552</v>
      </c>
      <c r="X2561" s="1" t="s">
        <v>361</v>
      </c>
      <c r="Y2561" s="1" t="s">
        <v>361</v>
      </c>
      <c r="Z2561" s="3">
        <v>12821</v>
      </c>
      <c r="AA2561" s="4">
        <f t="shared" si="675"/>
        <v>2246.0349139999998</v>
      </c>
      <c r="AB2561" s="2">
        <f t="shared" si="680"/>
        <v>2246.0349139999998</v>
      </c>
      <c r="AC2561" s="4">
        <f t="shared" si="676"/>
        <v>2835.6180567777778</v>
      </c>
      <c r="AD2561" s="4">
        <f t="shared" si="681"/>
        <v>2835.6180567777778</v>
      </c>
      <c r="AE2561" s="4" t="s">
        <v>62</v>
      </c>
      <c r="AG2561" s="4" t="str">
        <f t="shared" si="677"/>
        <v>Weight Captured Separately</v>
      </c>
      <c r="AI2561" t="e">
        <f t="shared" si="672"/>
        <v>#N/A</v>
      </c>
      <c r="AJ2561" t="s">
        <v>81</v>
      </c>
      <c r="AK2561" s="2"/>
      <c r="AL2561" s="2" t="str">
        <f t="shared" si="678"/>
        <v>Freight Included in Commodity Cost</v>
      </c>
      <c r="AM2561" s="4"/>
      <c r="AN2561" t="e">
        <f>VLOOKUP([1]!Tabelle13[[#This Row],[Vlookup this ID for freight costs]],$AL$2:$AL$6811,2,FALSE)</f>
        <v>#REF!</v>
      </c>
      <c r="AO2561">
        <f t="shared" si="679"/>
        <v>17697.320910406888</v>
      </c>
      <c r="AP2561">
        <v>0.23</v>
      </c>
      <c r="AQ2561">
        <v>0.23</v>
      </c>
      <c r="AR2561" s="4">
        <v>5</v>
      </c>
      <c r="AS2561" s="4">
        <v>2</v>
      </c>
      <c r="AT2561" s="4">
        <v>2014</v>
      </c>
      <c r="AU2561" s="4">
        <v>5</v>
      </c>
      <c r="AV2561" s="4">
        <v>2</v>
      </c>
      <c r="AW2561" s="4">
        <v>2014</v>
      </c>
      <c r="AX2561" t="str">
        <f t="shared" si="673"/>
        <v>No Delay</v>
      </c>
      <c r="AY2561">
        <f t="shared" si="674"/>
        <v>0</v>
      </c>
    </row>
    <row r="2562" spans="1:51" x14ac:dyDescent="0.2">
      <c r="A2562" s="3">
        <v>49607</v>
      </c>
      <c r="B2562" s="1" t="s">
        <v>328</v>
      </c>
      <c r="C2562" s="1" t="s">
        <v>150</v>
      </c>
      <c r="D2562" s="1" t="s">
        <v>100</v>
      </c>
      <c r="E2562" s="1" t="s">
        <v>101</v>
      </c>
      <c r="F2562" s="1" t="s">
        <v>101</v>
      </c>
      <c r="G2562" s="13" t="s">
        <v>1967</v>
      </c>
      <c r="H2562" s="12">
        <v>40176</v>
      </c>
      <c r="I2562" s="12" t="s">
        <v>1967</v>
      </c>
      <c r="J2562" s="12">
        <v>40176</v>
      </c>
      <c r="K2562" s="4">
        <v>2125</v>
      </c>
      <c r="L2562" s="1" t="s">
        <v>146</v>
      </c>
      <c r="M2562" s="1" t="s">
        <v>1920</v>
      </c>
      <c r="N2562" s="1" t="s">
        <v>729</v>
      </c>
      <c r="O2562" s="1" t="s">
        <v>685</v>
      </c>
      <c r="P2562">
        <v>60</v>
      </c>
      <c r="Q2562">
        <v>8</v>
      </c>
      <c r="R2562">
        <v>121.46</v>
      </c>
      <c r="S2562">
        <v>15.18</v>
      </c>
      <c r="T2562">
        <v>0.25</v>
      </c>
      <c r="U2562">
        <f t="shared" ref="U2562:U2625" si="682">S2562*Q2562</f>
        <v>121.44</v>
      </c>
      <c r="V2562">
        <f t="shared" ref="V2562:V2625" si="683">Q2562*P2562</f>
        <v>480</v>
      </c>
      <c r="W2562" s="1" t="s">
        <v>185</v>
      </c>
      <c r="X2562" s="1" t="s">
        <v>186</v>
      </c>
      <c r="Y2562" s="1" t="s">
        <v>186</v>
      </c>
      <c r="Z2562" s="3">
        <v>11869</v>
      </c>
      <c r="AA2562" s="4">
        <f t="shared" si="675"/>
        <v>2246.0349139999998</v>
      </c>
      <c r="AB2562" s="2">
        <f t="shared" si="680"/>
        <v>2246.0349139999998</v>
      </c>
      <c r="AC2562" s="4">
        <f t="shared" si="676"/>
        <v>3027.7670192195119</v>
      </c>
      <c r="AD2562" s="4">
        <f t="shared" si="681"/>
        <v>3027.7670192195119</v>
      </c>
      <c r="AE2562" s="4" t="s">
        <v>62</v>
      </c>
      <c r="AG2562" s="4" t="str">
        <f t="shared" si="677"/>
        <v>Weight Captured Separately</v>
      </c>
      <c r="AI2562" t="e">
        <f t="shared" ref="AI2562:AI2625" si="684">INDEX($AE$2:$AE$6811,MATCH(AH2562,$A$2:$A$6811,0))</f>
        <v>#N/A</v>
      </c>
      <c r="AJ2562" t="s">
        <v>81</v>
      </c>
      <c r="AK2562" s="2"/>
      <c r="AL2562" s="2" t="str">
        <f t="shared" si="678"/>
        <v>Freight Included in Commodity Cost</v>
      </c>
      <c r="AM2562" s="4"/>
      <c r="AN2562" t="e">
        <f>VLOOKUP([1]!Tabelle13[[#This Row],[Vlookup this ID for freight costs]],$AL$2:$AL$6811,2,FALSE)</f>
        <v>#REF!</v>
      </c>
      <c r="AO2562">
        <f t="shared" si="679"/>
        <v>18896.714733968194</v>
      </c>
      <c r="AP2562">
        <v>0.26</v>
      </c>
      <c r="AQ2562">
        <v>0.26</v>
      </c>
      <c r="AR2562" s="4">
        <v>29</v>
      </c>
      <c r="AS2562" s="4">
        <v>12</v>
      </c>
      <c r="AT2562" s="4">
        <v>2009</v>
      </c>
      <c r="AU2562" s="4">
        <v>29</v>
      </c>
      <c r="AV2562" s="4">
        <v>12</v>
      </c>
      <c r="AW2562" s="4">
        <v>2009</v>
      </c>
      <c r="AX2562" t="str">
        <f t="shared" ref="AX2562:AX2625" si="685">IF(DATE(AW2562,AV2562,AU2562)&lt;=DATE(AT2562,AS2562,AR2562),"No Delay","Delay")</f>
        <v>No Delay</v>
      </c>
      <c r="AY2562">
        <f t="shared" ref="AY2562:AY2625" si="686">IF(_xlfn.DAYS(J2562,H2562)&gt;0, _xlfn.DAYS(J2562,H2562),0)</f>
        <v>0</v>
      </c>
    </row>
    <row r="2563" spans="1:51" x14ac:dyDescent="0.2">
      <c r="A2563" s="3">
        <v>55568</v>
      </c>
      <c r="B2563" s="1" t="s">
        <v>328</v>
      </c>
      <c r="C2563" s="1" t="s">
        <v>150</v>
      </c>
      <c r="D2563" s="1" t="s">
        <v>100</v>
      </c>
      <c r="E2563" s="1" t="s">
        <v>101</v>
      </c>
      <c r="F2563" s="1" t="s">
        <v>101</v>
      </c>
      <c r="G2563" s="13" t="s">
        <v>873</v>
      </c>
      <c r="H2563" s="12">
        <v>41815</v>
      </c>
      <c r="I2563" s="12" t="s">
        <v>873</v>
      </c>
      <c r="J2563" s="12">
        <v>41815</v>
      </c>
      <c r="K2563" s="4">
        <v>5600</v>
      </c>
      <c r="L2563" s="1" t="s">
        <v>146</v>
      </c>
      <c r="M2563" s="1" t="s">
        <v>1923</v>
      </c>
      <c r="N2563" s="1" t="s">
        <v>606</v>
      </c>
      <c r="O2563" s="1" t="s">
        <v>93</v>
      </c>
      <c r="P2563">
        <v>30</v>
      </c>
      <c r="Q2563">
        <v>8</v>
      </c>
      <c r="R2563">
        <v>157.41</v>
      </c>
      <c r="S2563">
        <v>19.68</v>
      </c>
      <c r="T2563">
        <v>0.66</v>
      </c>
      <c r="U2563">
        <f t="shared" si="682"/>
        <v>157.44</v>
      </c>
      <c r="V2563">
        <f t="shared" si="683"/>
        <v>240</v>
      </c>
      <c r="W2563" s="1" t="s">
        <v>155</v>
      </c>
      <c r="X2563" s="1" t="s">
        <v>1236</v>
      </c>
      <c r="Y2563" s="1" t="s">
        <v>156</v>
      </c>
      <c r="Z2563" s="3">
        <v>16635</v>
      </c>
      <c r="AA2563" s="4">
        <f t="shared" si="675"/>
        <v>2246.0349139999998</v>
      </c>
      <c r="AB2563" s="2">
        <f t="shared" si="680"/>
        <v>2246.0349139999998</v>
      </c>
      <c r="AC2563" s="4">
        <f t="shared" si="676"/>
        <v>2340.5582873018861</v>
      </c>
      <c r="AD2563" s="4">
        <f t="shared" si="681"/>
        <v>2340.5582873018861</v>
      </c>
      <c r="AE2563" s="4" t="s">
        <v>62</v>
      </c>
      <c r="AG2563" s="4" t="str">
        <f t="shared" si="677"/>
        <v>Weight Captured Separately</v>
      </c>
      <c r="AI2563" t="e">
        <f t="shared" si="684"/>
        <v>#N/A</v>
      </c>
      <c r="AJ2563" t="s">
        <v>81</v>
      </c>
      <c r="AK2563" s="2"/>
      <c r="AL2563" s="2" t="str">
        <f t="shared" si="678"/>
        <v>Freight Included in Commodity Cost</v>
      </c>
      <c r="AM2563" s="4"/>
      <c r="AN2563" t="e">
        <f>VLOOKUP([1]!Tabelle13[[#This Row],[Vlookup this ID for freight costs]],$AL$2:$AL$6811,2,FALSE)</f>
        <v>#REF!</v>
      </c>
      <c r="AO2563">
        <f t="shared" si="679"/>
        <v>14607.157829338375</v>
      </c>
      <c r="AP2563">
        <v>0.16</v>
      </c>
      <c r="AQ2563">
        <v>0.16</v>
      </c>
      <c r="AR2563" s="4">
        <v>25</v>
      </c>
      <c r="AS2563" s="4">
        <v>6</v>
      </c>
      <c r="AT2563" s="4">
        <v>2014</v>
      </c>
      <c r="AU2563" s="4">
        <v>25</v>
      </c>
      <c r="AV2563" s="4">
        <v>6</v>
      </c>
      <c r="AW2563" s="4">
        <v>2014</v>
      </c>
      <c r="AX2563" t="str">
        <f t="shared" si="685"/>
        <v>No Delay</v>
      </c>
      <c r="AY2563">
        <f t="shared" si="686"/>
        <v>0</v>
      </c>
    </row>
    <row r="2564" spans="1:51" x14ac:dyDescent="0.2">
      <c r="A2564" s="3">
        <v>5799</v>
      </c>
      <c r="B2564" s="1" t="s">
        <v>1918</v>
      </c>
      <c r="C2564" s="1" t="s">
        <v>150</v>
      </c>
      <c r="D2564" s="1" t="s">
        <v>100</v>
      </c>
      <c r="E2564" s="1" t="s">
        <v>101</v>
      </c>
      <c r="F2564" s="1" t="s">
        <v>101</v>
      </c>
      <c r="G2564" s="13" t="s">
        <v>1519</v>
      </c>
      <c r="H2564" s="12">
        <v>39680</v>
      </c>
      <c r="I2564" s="12" t="s">
        <v>1137</v>
      </c>
      <c r="J2564" s="12">
        <v>39582</v>
      </c>
      <c r="K2564" s="4">
        <v>841</v>
      </c>
      <c r="L2564" s="1" t="s">
        <v>146</v>
      </c>
      <c r="M2564" s="1" t="s">
        <v>1920</v>
      </c>
      <c r="N2564" s="1" t="s">
        <v>1974</v>
      </c>
      <c r="O2564" s="1" t="s">
        <v>622</v>
      </c>
      <c r="P2564">
        <v>60</v>
      </c>
      <c r="Q2564">
        <v>8</v>
      </c>
      <c r="R2564">
        <v>397.92</v>
      </c>
      <c r="S2564">
        <v>49.74</v>
      </c>
      <c r="T2564">
        <v>0.83</v>
      </c>
      <c r="U2564">
        <f t="shared" si="682"/>
        <v>397.92</v>
      </c>
      <c r="V2564">
        <f t="shared" si="683"/>
        <v>480</v>
      </c>
      <c r="W2564" s="1" t="s">
        <v>851</v>
      </c>
      <c r="X2564" s="1" t="s">
        <v>361</v>
      </c>
      <c r="Y2564" s="1" t="s">
        <v>361</v>
      </c>
      <c r="Z2564" s="3">
        <v>12821</v>
      </c>
      <c r="AA2564" s="4">
        <f t="shared" si="675"/>
        <v>2246.0349139999998</v>
      </c>
      <c r="AB2564" s="2">
        <f t="shared" si="680"/>
        <v>2246.0349139999998</v>
      </c>
      <c r="AC2564" s="4">
        <f t="shared" si="676"/>
        <v>3027.7670192195119</v>
      </c>
      <c r="AD2564" s="4">
        <f t="shared" si="681"/>
        <v>3027.7670192195119</v>
      </c>
      <c r="AE2564" s="4" t="s">
        <v>62</v>
      </c>
      <c r="AG2564" s="4" t="str">
        <f t="shared" si="677"/>
        <v>Weight Captured Separately</v>
      </c>
      <c r="AH2564" s="4">
        <v>10859</v>
      </c>
      <c r="AI2564">
        <f t="shared" si="684"/>
        <v>3369</v>
      </c>
      <c r="AJ2564" t="s">
        <v>81</v>
      </c>
      <c r="AK2564" s="2"/>
      <c r="AL2564" s="2" t="str">
        <f t="shared" si="678"/>
        <v>Freight Included in Commodity Cost</v>
      </c>
      <c r="AM2564" s="4"/>
      <c r="AN2564" t="e">
        <f>VLOOKUP([1]!Tabelle13[[#This Row],[Vlookup this ID for freight costs]],$AL$2:$AL$6811,2,FALSE)</f>
        <v>#REF!</v>
      </c>
      <c r="AO2564">
        <f t="shared" si="679"/>
        <v>18896.714733968194</v>
      </c>
      <c r="AP2564">
        <v>0.64</v>
      </c>
      <c r="AQ2564">
        <v>0.64</v>
      </c>
      <c r="AR2564" s="4">
        <v>20</v>
      </c>
      <c r="AS2564" s="4">
        <v>8</v>
      </c>
      <c r="AT2564" s="4">
        <v>2008</v>
      </c>
      <c r="AU2564" s="4">
        <v>14</v>
      </c>
      <c r="AV2564" s="4">
        <v>5</v>
      </c>
      <c r="AW2564" s="4">
        <v>2008</v>
      </c>
      <c r="AX2564" t="str">
        <f t="shared" si="685"/>
        <v>No Delay</v>
      </c>
      <c r="AY2564">
        <f t="shared" si="686"/>
        <v>0</v>
      </c>
    </row>
    <row r="2565" spans="1:51" x14ac:dyDescent="0.2">
      <c r="A2565" s="3">
        <v>50109</v>
      </c>
      <c r="B2565" s="1" t="s">
        <v>328</v>
      </c>
      <c r="C2565" s="1" t="s">
        <v>150</v>
      </c>
      <c r="D2565" s="1" t="s">
        <v>100</v>
      </c>
      <c r="E2565" s="1" t="s">
        <v>101</v>
      </c>
      <c r="F2565" s="1" t="s">
        <v>101</v>
      </c>
      <c r="G2565" s="13" t="s">
        <v>1925</v>
      </c>
      <c r="H2565" s="12">
        <v>41878</v>
      </c>
      <c r="I2565" s="12" t="s">
        <v>1925</v>
      </c>
      <c r="J2565" s="12">
        <v>41878</v>
      </c>
      <c r="K2565" s="4">
        <v>5804</v>
      </c>
      <c r="L2565" s="1" t="s">
        <v>146</v>
      </c>
      <c r="M2565" s="1" t="s">
        <v>1920</v>
      </c>
      <c r="N2565" s="1" t="s">
        <v>227</v>
      </c>
      <c r="O2565" s="1" t="s">
        <v>93</v>
      </c>
      <c r="P2565">
        <v>30</v>
      </c>
      <c r="Q2565">
        <v>8</v>
      </c>
      <c r="R2565">
        <v>136.19</v>
      </c>
      <c r="S2565">
        <v>17.02</v>
      </c>
      <c r="T2565">
        <v>0.56999999999999995</v>
      </c>
      <c r="U2565">
        <f t="shared" si="682"/>
        <v>136.16</v>
      </c>
      <c r="V2565">
        <f t="shared" si="683"/>
        <v>240</v>
      </c>
      <c r="W2565" s="1" t="s">
        <v>155</v>
      </c>
      <c r="X2565" s="1" t="s">
        <v>1236</v>
      </c>
      <c r="Y2565" s="1" t="s">
        <v>156</v>
      </c>
      <c r="Z2565" s="3">
        <v>16635</v>
      </c>
      <c r="AA2565" s="4">
        <f t="shared" si="675"/>
        <v>2246.0349139999998</v>
      </c>
      <c r="AB2565" s="2">
        <f t="shared" si="680"/>
        <v>2246.0349139999998</v>
      </c>
      <c r="AC2565" s="4">
        <f t="shared" si="676"/>
        <v>2340.5582873018861</v>
      </c>
      <c r="AD2565" s="4">
        <f t="shared" si="681"/>
        <v>2340.5582873018861</v>
      </c>
      <c r="AE2565" s="4" t="s">
        <v>62</v>
      </c>
      <c r="AG2565" s="4" t="str">
        <f t="shared" si="677"/>
        <v>Weight Captured Separately</v>
      </c>
      <c r="AI2565" t="e">
        <f t="shared" si="684"/>
        <v>#N/A</v>
      </c>
      <c r="AJ2565" t="s">
        <v>81</v>
      </c>
      <c r="AK2565" s="2"/>
      <c r="AL2565" s="2" t="str">
        <f t="shared" si="678"/>
        <v>Freight Included in Commodity Cost</v>
      </c>
      <c r="AM2565" s="4"/>
      <c r="AN2565" t="e">
        <f>VLOOKUP([1]!Tabelle13[[#This Row],[Vlookup this ID for freight costs]],$AL$2:$AL$6811,2,FALSE)</f>
        <v>#REF!</v>
      </c>
      <c r="AO2565">
        <f t="shared" si="679"/>
        <v>14607.157829338375</v>
      </c>
      <c r="AP2565">
        <v>0.17</v>
      </c>
      <c r="AQ2565">
        <v>0.17</v>
      </c>
      <c r="AR2565" s="4">
        <v>27</v>
      </c>
      <c r="AS2565" s="4">
        <v>8</v>
      </c>
      <c r="AT2565" s="4">
        <v>2014</v>
      </c>
      <c r="AU2565" s="4">
        <v>27</v>
      </c>
      <c r="AV2565" s="4">
        <v>8</v>
      </c>
      <c r="AW2565" s="4">
        <v>2014</v>
      </c>
      <c r="AX2565" t="str">
        <f t="shared" si="685"/>
        <v>No Delay</v>
      </c>
      <c r="AY2565">
        <f t="shared" si="686"/>
        <v>0</v>
      </c>
    </row>
    <row r="2566" spans="1:51" x14ac:dyDescent="0.2">
      <c r="A2566" s="3">
        <v>51578</v>
      </c>
      <c r="B2566" s="1" t="s">
        <v>328</v>
      </c>
      <c r="C2566" s="1" t="s">
        <v>150</v>
      </c>
      <c r="D2566" s="1" t="s">
        <v>100</v>
      </c>
      <c r="E2566" s="1" t="s">
        <v>101</v>
      </c>
      <c r="F2566" s="1" t="s">
        <v>101</v>
      </c>
      <c r="G2566" s="13" t="s">
        <v>1925</v>
      </c>
      <c r="H2566" s="12">
        <v>41878</v>
      </c>
      <c r="I2566" s="12" t="s">
        <v>1925</v>
      </c>
      <c r="J2566" s="12">
        <v>41878</v>
      </c>
      <c r="K2566" s="4">
        <v>5805</v>
      </c>
      <c r="L2566" s="1" t="s">
        <v>146</v>
      </c>
      <c r="M2566" s="1" t="s">
        <v>1920</v>
      </c>
      <c r="N2566" s="1" t="s">
        <v>227</v>
      </c>
      <c r="O2566" s="1" t="s">
        <v>93</v>
      </c>
      <c r="P2566">
        <v>30</v>
      </c>
      <c r="Q2566">
        <v>8</v>
      </c>
      <c r="R2566">
        <v>136.19</v>
      </c>
      <c r="S2566">
        <v>17.02</v>
      </c>
      <c r="T2566">
        <v>0.56999999999999995</v>
      </c>
      <c r="U2566">
        <f t="shared" si="682"/>
        <v>136.16</v>
      </c>
      <c r="V2566">
        <f t="shared" si="683"/>
        <v>240</v>
      </c>
      <c r="W2566" s="1" t="s">
        <v>155</v>
      </c>
      <c r="X2566" s="1" t="s">
        <v>1236</v>
      </c>
      <c r="Y2566" s="1" t="s">
        <v>156</v>
      </c>
      <c r="Z2566" s="3">
        <v>16635</v>
      </c>
      <c r="AA2566" s="4">
        <f t="shared" si="675"/>
        <v>2246.0349139999998</v>
      </c>
      <c r="AB2566" s="2">
        <f t="shared" si="680"/>
        <v>2246.0349139999998</v>
      </c>
      <c r="AC2566" s="4">
        <f t="shared" si="676"/>
        <v>2340.5582873018861</v>
      </c>
      <c r="AD2566" s="4">
        <f t="shared" si="681"/>
        <v>2340.5582873018861</v>
      </c>
      <c r="AE2566" s="4" t="s">
        <v>62</v>
      </c>
      <c r="AG2566" s="4" t="str">
        <f t="shared" si="677"/>
        <v>Weight Captured Separately</v>
      </c>
      <c r="AI2566" t="e">
        <f t="shared" si="684"/>
        <v>#N/A</v>
      </c>
      <c r="AJ2566" t="s">
        <v>81</v>
      </c>
      <c r="AK2566" s="2"/>
      <c r="AL2566" s="2" t="str">
        <f t="shared" si="678"/>
        <v>Freight Included in Commodity Cost</v>
      </c>
      <c r="AM2566" s="4"/>
      <c r="AN2566" t="e">
        <f>VLOOKUP([1]!Tabelle13[[#This Row],[Vlookup this ID for freight costs]],$AL$2:$AL$6811,2,FALSE)</f>
        <v>#REF!</v>
      </c>
      <c r="AO2566">
        <f t="shared" si="679"/>
        <v>14607.157829338375</v>
      </c>
      <c r="AP2566">
        <v>0.17</v>
      </c>
      <c r="AQ2566">
        <v>0.17</v>
      </c>
      <c r="AR2566" s="4">
        <v>27</v>
      </c>
      <c r="AS2566" s="4">
        <v>8</v>
      </c>
      <c r="AT2566" s="4">
        <v>2014</v>
      </c>
      <c r="AU2566" s="4">
        <v>27</v>
      </c>
      <c r="AV2566" s="4">
        <v>8</v>
      </c>
      <c r="AW2566" s="4">
        <v>2014</v>
      </c>
      <c r="AX2566" t="str">
        <f t="shared" si="685"/>
        <v>No Delay</v>
      </c>
      <c r="AY2566">
        <f t="shared" si="686"/>
        <v>0</v>
      </c>
    </row>
    <row r="2567" spans="1:51" x14ac:dyDescent="0.2">
      <c r="A2567" s="3">
        <v>37362</v>
      </c>
      <c r="B2567" s="1" t="s">
        <v>328</v>
      </c>
      <c r="C2567" s="1" t="s">
        <v>150</v>
      </c>
      <c r="D2567" s="1" t="s">
        <v>100</v>
      </c>
      <c r="E2567" s="1" t="s">
        <v>101</v>
      </c>
      <c r="F2567" s="1" t="s">
        <v>101</v>
      </c>
      <c r="G2567" s="13" t="s">
        <v>1411</v>
      </c>
      <c r="H2567" s="12">
        <v>41880</v>
      </c>
      <c r="I2567" s="12" t="s">
        <v>1411</v>
      </c>
      <c r="J2567" s="12">
        <v>41880</v>
      </c>
      <c r="K2567" s="4">
        <v>5872</v>
      </c>
      <c r="L2567" s="1" t="s">
        <v>146</v>
      </c>
      <c r="M2567" s="1" t="s">
        <v>1920</v>
      </c>
      <c r="N2567" s="1" t="s">
        <v>227</v>
      </c>
      <c r="O2567" s="1" t="s">
        <v>93</v>
      </c>
      <c r="P2567">
        <v>30</v>
      </c>
      <c r="Q2567">
        <v>8</v>
      </c>
      <c r="R2567">
        <v>134.55000000000001</v>
      </c>
      <c r="S2567">
        <v>16.82</v>
      </c>
      <c r="T2567">
        <v>0.56000000000000005</v>
      </c>
      <c r="U2567">
        <f t="shared" si="682"/>
        <v>134.56</v>
      </c>
      <c r="V2567">
        <f t="shared" si="683"/>
        <v>240</v>
      </c>
      <c r="W2567" s="1" t="s">
        <v>155</v>
      </c>
      <c r="X2567" s="1" t="s">
        <v>1236</v>
      </c>
      <c r="Y2567" s="1" t="s">
        <v>156</v>
      </c>
      <c r="Z2567" s="3">
        <v>16635</v>
      </c>
      <c r="AA2567" s="4">
        <f t="shared" si="675"/>
        <v>2246.0349139999998</v>
      </c>
      <c r="AB2567" s="2">
        <f t="shared" si="680"/>
        <v>2246.0349139999998</v>
      </c>
      <c r="AC2567" s="4">
        <f t="shared" si="676"/>
        <v>2340.5582873018861</v>
      </c>
      <c r="AD2567" s="4">
        <f t="shared" si="681"/>
        <v>2340.5582873018861</v>
      </c>
      <c r="AE2567" s="4" t="s">
        <v>62</v>
      </c>
      <c r="AG2567" s="4" t="str">
        <f t="shared" si="677"/>
        <v>Weight Captured Separately</v>
      </c>
      <c r="AI2567" t="e">
        <f t="shared" si="684"/>
        <v>#N/A</v>
      </c>
      <c r="AJ2567" t="s">
        <v>81</v>
      </c>
      <c r="AK2567" s="2"/>
      <c r="AL2567" s="2" t="str">
        <f t="shared" si="678"/>
        <v>Freight Included in Commodity Cost</v>
      </c>
      <c r="AM2567" s="4"/>
      <c r="AN2567" t="e">
        <f>VLOOKUP([1]!Tabelle13[[#This Row],[Vlookup this ID for freight costs]],$AL$2:$AL$6811,2,FALSE)</f>
        <v>#REF!</v>
      </c>
      <c r="AO2567">
        <f t="shared" si="679"/>
        <v>14607.157829338375</v>
      </c>
      <c r="AP2567">
        <v>0.17</v>
      </c>
      <c r="AQ2567">
        <v>0.17</v>
      </c>
      <c r="AR2567" s="4">
        <v>29</v>
      </c>
      <c r="AS2567" s="4">
        <v>8</v>
      </c>
      <c r="AT2567" s="4">
        <v>2014</v>
      </c>
      <c r="AU2567" s="4">
        <v>29</v>
      </c>
      <c r="AV2567" s="4">
        <v>8</v>
      </c>
      <c r="AW2567" s="4">
        <v>2014</v>
      </c>
      <c r="AX2567" t="str">
        <f t="shared" si="685"/>
        <v>No Delay</v>
      </c>
      <c r="AY2567">
        <f t="shared" si="686"/>
        <v>0</v>
      </c>
    </row>
    <row r="2568" spans="1:51" x14ac:dyDescent="0.2">
      <c r="A2568" s="3">
        <v>44031</v>
      </c>
      <c r="B2568" s="1" t="s">
        <v>328</v>
      </c>
      <c r="C2568" s="1" t="s">
        <v>150</v>
      </c>
      <c r="D2568" s="1" t="s">
        <v>100</v>
      </c>
      <c r="E2568" s="1" t="s">
        <v>101</v>
      </c>
      <c r="F2568" s="1" t="s">
        <v>101</v>
      </c>
      <c r="G2568" s="13" t="s">
        <v>1411</v>
      </c>
      <c r="H2568" s="12">
        <v>41880</v>
      </c>
      <c r="I2568" s="12" t="s">
        <v>1411</v>
      </c>
      <c r="J2568" s="12">
        <v>41880</v>
      </c>
      <c r="K2568" s="4">
        <v>5880</v>
      </c>
      <c r="L2568" s="1" t="s">
        <v>146</v>
      </c>
      <c r="M2568" s="1" t="s">
        <v>1920</v>
      </c>
      <c r="N2568" s="1" t="s">
        <v>227</v>
      </c>
      <c r="O2568" s="1" t="s">
        <v>93</v>
      </c>
      <c r="P2568">
        <v>30</v>
      </c>
      <c r="Q2568">
        <v>8</v>
      </c>
      <c r="R2568">
        <v>134.55000000000001</v>
      </c>
      <c r="S2568">
        <v>16.82</v>
      </c>
      <c r="T2568">
        <v>0.56000000000000005</v>
      </c>
      <c r="U2568">
        <f t="shared" si="682"/>
        <v>134.56</v>
      </c>
      <c r="V2568">
        <f t="shared" si="683"/>
        <v>240</v>
      </c>
      <c r="W2568" s="1" t="s">
        <v>155</v>
      </c>
      <c r="X2568" s="1" t="s">
        <v>1236</v>
      </c>
      <c r="Y2568" s="1" t="s">
        <v>156</v>
      </c>
      <c r="Z2568" s="3">
        <v>16635</v>
      </c>
      <c r="AA2568" s="4">
        <f t="shared" ref="AA2568:AA2631" si="687">AB2568</f>
        <v>2246.0349139999998</v>
      </c>
      <c r="AB2568" s="2">
        <f t="shared" si="680"/>
        <v>2246.0349139999998</v>
      </c>
      <c r="AC2568" s="4">
        <f t="shared" ref="AC2568:AC2631" si="688">AD2568</f>
        <v>2340.5582873018861</v>
      </c>
      <c r="AD2568" s="4">
        <f t="shared" si="681"/>
        <v>2340.5582873018861</v>
      </c>
      <c r="AE2568" s="4" t="s">
        <v>62</v>
      </c>
      <c r="AG2568" s="4" t="str">
        <f t="shared" ref="AG2568:AG2631" si="689">AE2568</f>
        <v>Weight Captured Separately</v>
      </c>
      <c r="AI2568" t="e">
        <f t="shared" si="684"/>
        <v>#N/A</v>
      </c>
      <c r="AJ2568" t="s">
        <v>81</v>
      </c>
      <c r="AK2568" s="2"/>
      <c r="AL2568" s="2" t="str">
        <f t="shared" ref="AL2568:AL2631" si="690">AJ2568</f>
        <v>Freight Included in Commodity Cost</v>
      </c>
      <c r="AM2568" s="4"/>
      <c r="AN2568" t="e">
        <f>VLOOKUP([1]!Tabelle13[[#This Row],[Vlookup this ID for freight costs]],$AL$2:$AL$6811,2,FALSE)</f>
        <v>#REF!</v>
      </c>
      <c r="AO2568">
        <f t="shared" ref="AO2568:AO2631" si="691">IF(AK:AK="",AC:AC*6.242+1.383 -2.844 + 3.145 -2.265  -2.026,AK:AK)</f>
        <v>14607.157829338375</v>
      </c>
      <c r="AP2568">
        <v>0.17</v>
      </c>
      <c r="AQ2568">
        <v>0.17</v>
      </c>
      <c r="AR2568" s="4">
        <v>29</v>
      </c>
      <c r="AS2568" s="4">
        <v>8</v>
      </c>
      <c r="AT2568" s="4">
        <v>2014</v>
      </c>
      <c r="AU2568" s="4">
        <v>29</v>
      </c>
      <c r="AV2568" s="4">
        <v>8</v>
      </c>
      <c r="AW2568" s="4">
        <v>2014</v>
      </c>
      <c r="AX2568" t="str">
        <f t="shared" si="685"/>
        <v>No Delay</v>
      </c>
      <c r="AY2568">
        <f t="shared" si="686"/>
        <v>0</v>
      </c>
    </row>
    <row r="2569" spans="1:51" x14ac:dyDescent="0.2">
      <c r="A2569" s="3">
        <v>76828</v>
      </c>
      <c r="B2569" s="1" t="s">
        <v>328</v>
      </c>
      <c r="C2569" s="1" t="s">
        <v>150</v>
      </c>
      <c r="D2569" s="1" t="s">
        <v>100</v>
      </c>
      <c r="E2569" s="1" t="s">
        <v>101</v>
      </c>
      <c r="F2569" s="1" t="s">
        <v>101</v>
      </c>
      <c r="G2569" s="13" t="s">
        <v>1466</v>
      </c>
      <c r="H2569" s="12">
        <v>41915</v>
      </c>
      <c r="I2569" s="12" t="s">
        <v>1466</v>
      </c>
      <c r="J2569" s="12">
        <v>41915</v>
      </c>
      <c r="K2569" s="4">
        <v>5995</v>
      </c>
      <c r="L2569" s="1" t="s">
        <v>146</v>
      </c>
      <c r="M2569" s="1" t="s">
        <v>1923</v>
      </c>
      <c r="N2569" s="1" t="s">
        <v>159</v>
      </c>
      <c r="O2569" s="1" t="s">
        <v>93</v>
      </c>
      <c r="P2569">
        <v>30</v>
      </c>
      <c r="Q2569">
        <v>8</v>
      </c>
      <c r="R2569">
        <v>241.69</v>
      </c>
      <c r="S2569">
        <v>30.21</v>
      </c>
      <c r="T2569">
        <v>1.01</v>
      </c>
      <c r="U2569">
        <f t="shared" si="682"/>
        <v>241.68</v>
      </c>
      <c r="V2569">
        <f t="shared" si="683"/>
        <v>240</v>
      </c>
      <c r="W2569" s="1" t="s">
        <v>155</v>
      </c>
      <c r="X2569" s="1" t="s">
        <v>1236</v>
      </c>
      <c r="Y2569" s="1" t="s">
        <v>156</v>
      </c>
      <c r="Z2569" s="3">
        <v>16635</v>
      </c>
      <c r="AA2569" s="4">
        <f t="shared" si="687"/>
        <v>2246.0349139999998</v>
      </c>
      <c r="AB2569" s="2">
        <f t="shared" ref="AB2569:AB2632" si="692">2245.156962+0.109744*Q2569</f>
        <v>2246.0349139999998</v>
      </c>
      <c r="AC2569" s="4">
        <f t="shared" si="688"/>
        <v>2340.5582873018861</v>
      </c>
      <c r="AD2569" s="4">
        <f t="shared" si="681"/>
        <v>2340.5582873018861</v>
      </c>
      <c r="AE2569" s="4" t="s">
        <v>62</v>
      </c>
      <c r="AG2569" s="4" t="str">
        <f t="shared" si="689"/>
        <v>Weight Captured Separately</v>
      </c>
      <c r="AI2569" t="e">
        <f t="shared" si="684"/>
        <v>#N/A</v>
      </c>
      <c r="AJ2569" t="s">
        <v>81</v>
      </c>
      <c r="AK2569" s="2"/>
      <c r="AL2569" s="2" t="str">
        <f t="shared" si="690"/>
        <v>Freight Included in Commodity Cost</v>
      </c>
      <c r="AM2569" s="4"/>
      <c r="AN2569" t="e">
        <f>VLOOKUP([1]!Tabelle13[[#This Row],[Vlookup this ID for freight costs]],$AL$2:$AL$6811,2,FALSE)</f>
        <v>#REF!</v>
      </c>
      <c r="AO2569">
        <f t="shared" si="691"/>
        <v>14607.157829338375</v>
      </c>
      <c r="AP2569">
        <v>0.25</v>
      </c>
      <c r="AQ2569">
        <v>0.25</v>
      </c>
      <c r="AR2569" s="4">
        <v>3</v>
      </c>
      <c r="AS2569" s="4">
        <v>10</v>
      </c>
      <c r="AT2569" s="4">
        <v>2014</v>
      </c>
      <c r="AU2569" s="4">
        <v>3</v>
      </c>
      <c r="AV2569" s="4">
        <v>10</v>
      </c>
      <c r="AW2569" s="4">
        <v>2014</v>
      </c>
      <c r="AX2569" t="str">
        <f t="shared" si="685"/>
        <v>No Delay</v>
      </c>
      <c r="AY2569">
        <f t="shared" si="686"/>
        <v>0</v>
      </c>
    </row>
    <row r="2570" spans="1:51" x14ac:dyDescent="0.2">
      <c r="A2570" s="3">
        <v>33701</v>
      </c>
      <c r="B2570" s="1" t="s">
        <v>328</v>
      </c>
      <c r="C2570" s="1" t="s">
        <v>150</v>
      </c>
      <c r="D2570" s="1" t="s">
        <v>100</v>
      </c>
      <c r="E2570" s="1" t="s">
        <v>101</v>
      </c>
      <c r="F2570" s="1" t="s">
        <v>101</v>
      </c>
      <c r="G2570" s="13" t="s">
        <v>1960</v>
      </c>
      <c r="H2570" s="12">
        <v>41676</v>
      </c>
      <c r="I2570" s="12" t="s">
        <v>1960</v>
      </c>
      <c r="J2570" s="12">
        <v>41676</v>
      </c>
      <c r="K2570" s="4">
        <v>5245</v>
      </c>
      <c r="L2570" s="1" t="s">
        <v>146</v>
      </c>
      <c r="M2570" s="1" t="s">
        <v>1920</v>
      </c>
      <c r="N2570" s="1" t="s">
        <v>1963</v>
      </c>
      <c r="O2570" s="1" t="s">
        <v>1964</v>
      </c>
      <c r="P2570">
        <v>60</v>
      </c>
      <c r="Q2570">
        <v>8</v>
      </c>
      <c r="R2570">
        <v>38.340000000000003</v>
      </c>
      <c r="S2570">
        <v>4.79</v>
      </c>
      <c r="T2570">
        <v>0.08</v>
      </c>
      <c r="U2570">
        <f t="shared" si="682"/>
        <v>38.32</v>
      </c>
      <c r="V2570">
        <f t="shared" si="683"/>
        <v>480</v>
      </c>
      <c r="W2570" s="1" t="s">
        <v>730</v>
      </c>
      <c r="X2570" s="1" t="s">
        <v>244</v>
      </c>
      <c r="Y2570" s="1" t="s">
        <v>731</v>
      </c>
      <c r="Z2570" s="3">
        <v>8090</v>
      </c>
      <c r="AA2570" s="4">
        <f t="shared" si="687"/>
        <v>2246.0349139999998</v>
      </c>
      <c r="AB2570" s="2">
        <f t="shared" si="692"/>
        <v>2246.0349139999998</v>
      </c>
      <c r="AC2570" s="4">
        <f t="shared" si="688"/>
        <v>3027.7670192195119</v>
      </c>
      <c r="AD2570" s="4">
        <f t="shared" si="681"/>
        <v>3027.7670192195119</v>
      </c>
      <c r="AE2570" s="4" t="s">
        <v>62</v>
      </c>
      <c r="AG2570" s="4" t="str">
        <f t="shared" si="689"/>
        <v>Weight Captured Separately</v>
      </c>
      <c r="AI2570" t="e">
        <f t="shared" si="684"/>
        <v>#N/A</v>
      </c>
      <c r="AJ2570" t="s">
        <v>81</v>
      </c>
      <c r="AK2570" s="2"/>
      <c r="AL2570" s="2" t="str">
        <f t="shared" si="690"/>
        <v>Freight Included in Commodity Cost</v>
      </c>
      <c r="AM2570" s="4"/>
      <c r="AN2570" t="e">
        <f>VLOOKUP([1]!Tabelle13[[#This Row],[Vlookup this ID for freight costs]],$AL$2:$AL$6811,2,FALSE)</f>
        <v>#REF!</v>
      </c>
      <c r="AO2570">
        <f t="shared" si="691"/>
        <v>18896.714733968194</v>
      </c>
      <c r="AP2570">
        <v>0.05</v>
      </c>
      <c r="AQ2570">
        <v>0.05</v>
      </c>
      <c r="AR2570" s="4">
        <v>6</v>
      </c>
      <c r="AS2570" s="4">
        <v>2</v>
      </c>
      <c r="AT2570" s="4">
        <v>2014</v>
      </c>
      <c r="AU2570" s="4">
        <v>6</v>
      </c>
      <c r="AV2570" s="4">
        <v>2</v>
      </c>
      <c r="AW2570" s="4">
        <v>2014</v>
      </c>
      <c r="AX2570" t="str">
        <f t="shared" si="685"/>
        <v>No Delay</v>
      </c>
      <c r="AY2570">
        <f t="shared" si="686"/>
        <v>0</v>
      </c>
    </row>
    <row r="2571" spans="1:51" x14ac:dyDescent="0.2">
      <c r="A2571" s="3">
        <v>47666</v>
      </c>
      <c r="B2571" s="1" t="s">
        <v>328</v>
      </c>
      <c r="C2571" s="1" t="s">
        <v>150</v>
      </c>
      <c r="D2571" s="1" t="s">
        <v>100</v>
      </c>
      <c r="E2571" s="1" t="s">
        <v>101</v>
      </c>
      <c r="F2571" s="1" t="s">
        <v>101</v>
      </c>
      <c r="G2571" s="13" t="s">
        <v>1934</v>
      </c>
      <c r="H2571" s="12">
        <v>42209</v>
      </c>
      <c r="I2571" s="12" t="s">
        <v>1934</v>
      </c>
      <c r="J2571" s="12">
        <v>42209</v>
      </c>
      <c r="K2571" s="4">
        <v>6702</v>
      </c>
      <c r="L2571" s="1" t="s">
        <v>146</v>
      </c>
      <c r="M2571" s="1" t="s">
        <v>1923</v>
      </c>
      <c r="N2571" s="1" t="s">
        <v>606</v>
      </c>
      <c r="O2571" s="1" t="s">
        <v>93</v>
      </c>
      <c r="P2571">
        <v>30</v>
      </c>
      <c r="Q2571">
        <v>8</v>
      </c>
      <c r="R2571">
        <v>122.18</v>
      </c>
      <c r="S2571">
        <v>15.27</v>
      </c>
      <c r="T2571">
        <v>0.51</v>
      </c>
      <c r="U2571">
        <f t="shared" si="682"/>
        <v>122.16</v>
      </c>
      <c r="V2571">
        <f t="shared" si="683"/>
        <v>240</v>
      </c>
      <c r="W2571" s="1" t="s">
        <v>155</v>
      </c>
      <c r="X2571" s="1" t="s">
        <v>1236</v>
      </c>
      <c r="Y2571" s="1" t="s">
        <v>156</v>
      </c>
      <c r="Z2571" s="3">
        <v>16635</v>
      </c>
      <c r="AA2571" s="4">
        <f t="shared" si="687"/>
        <v>2246.0349139999998</v>
      </c>
      <c r="AB2571" s="2">
        <f t="shared" si="692"/>
        <v>2246.0349139999998</v>
      </c>
      <c r="AC2571" s="4">
        <f t="shared" si="688"/>
        <v>2340.5582873018861</v>
      </c>
      <c r="AD2571" s="4">
        <f t="shared" si="681"/>
        <v>2340.5582873018861</v>
      </c>
      <c r="AE2571" s="4" t="s">
        <v>62</v>
      </c>
      <c r="AG2571" s="4" t="str">
        <f t="shared" si="689"/>
        <v>Weight Captured Separately</v>
      </c>
      <c r="AI2571" t="e">
        <f t="shared" si="684"/>
        <v>#N/A</v>
      </c>
      <c r="AJ2571" t="s">
        <v>81</v>
      </c>
      <c r="AK2571" s="2"/>
      <c r="AL2571" s="2" t="str">
        <f t="shared" si="690"/>
        <v>Freight Included in Commodity Cost</v>
      </c>
      <c r="AM2571" s="4"/>
      <c r="AN2571" t="e">
        <f>VLOOKUP([1]!Tabelle13[[#This Row],[Vlookup this ID for freight costs]],$AL$2:$AL$6811,2,FALSE)</f>
        <v>#REF!</v>
      </c>
      <c r="AO2571">
        <f t="shared" si="691"/>
        <v>14607.157829338375</v>
      </c>
      <c r="AP2571">
        <v>0.13</v>
      </c>
      <c r="AQ2571">
        <v>0.13</v>
      </c>
      <c r="AR2571" s="4">
        <v>24</v>
      </c>
      <c r="AS2571" s="4">
        <v>7</v>
      </c>
      <c r="AT2571" s="4">
        <v>2015</v>
      </c>
      <c r="AU2571" s="4">
        <v>24</v>
      </c>
      <c r="AV2571" s="4">
        <v>7</v>
      </c>
      <c r="AW2571" s="4">
        <v>2015</v>
      </c>
      <c r="AX2571" t="str">
        <f t="shared" si="685"/>
        <v>No Delay</v>
      </c>
      <c r="AY2571">
        <f t="shared" si="686"/>
        <v>0</v>
      </c>
    </row>
    <row r="2572" spans="1:51" x14ac:dyDescent="0.2">
      <c r="A2572" s="3">
        <v>56464</v>
      </c>
      <c r="B2572" s="1" t="s">
        <v>328</v>
      </c>
      <c r="C2572" s="1" t="s">
        <v>150</v>
      </c>
      <c r="D2572" s="1" t="s">
        <v>100</v>
      </c>
      <c r="E2572" s="1" t="s">
        <v>101</v>
      </c>
      <c r="F2572" s="1" t="s">
        <v>101</v>
      </c>
      <c r="G2572" s="13" t="s">
        <v>296</v>
      </c>
      <c r="H2572" s="12">
        <v>42240</v>
      </c>
      <c r="I2572" s="12" t="s">
        <v>296</v>
      </c>
      <c r="J2572" s="12">
        <v>42240</v>
      </c>
      <c r="K2572" s="4">
        <v>6772</v>
      </c>
      <c r="L2572" s="1" t="s">
        <v>146</v>
      </c>
      <c r="M2572" s="1" t="s">
        <v>1923</v>
      </c>
      <c r="N2572" s="1" t="s">
        <v>606</v>
      </c>
      <c r="O2572" s="1" t="s">
        <v>93</v>
      </c>
      <c r="P2572">
        <v>30</v>
      </c>
      <c r="Q2572">
        <v>8</v>
      </c>
      <c r="R2572">
        <v>122.18</v>
      </c>
      <c r="S2572">
        <v>15.27</v>
      </c>
      <c r="T2572">
        <v>0.51</v>
      </c>
      <c r="U2572">
        <f t="shared" si="682"/>
        <v>122.16</v>
      </c>
      <c r="V2572">
        <f t="shared" si="683"/>
        <v>240</v>
      </c>
      <c r="W2572" s="1" t="s">
        <v>155</v>
      </c>
      <c r="X2572" s="1" t="s">
        <v>1236</v>
      </c>
      <c r="Y2572" s="1" t="s">
        <v>156</v>
      </c>
      <c r="Z2572" s="3">
        <v>16635</v>
      </c>
      <c r="AA2572" s="4">
        <f t="shared" si="687"/>
        <v>2246.0349139999998</v>
      </c>
      <c r="AB2572" s="2">
        <f t="shared" si="692"/>
        <v>2246.0349139999998</v>
      </c>
      <c r="AC2572" s="4">
        <f t="shared" si="688"/>
        <v>2340.5582873018861</v>
      </c>
      <c r="AD2572" s="4">
        <f t="shared" si="681"/>
        <v>2340.5582873018861</v>
      </c>
      <c r="AE2572" s="4" t="s">
        <v>62</v>
      </c>
      <c r="AG2572" s="4" t="str">
        <f t="shared" si="689"/>
        <v>Weight Captured Separately</v>
      </c>
      <c r="AI2572" t="e">
        <f t="shared" si="684"/>
        <v>#N/A</v>
      </c>
      <c r="AJ2572" t="s">
        <v>81</v>
      </c>
      <c r="AK2572" s="2"/>
      <c r="AL2572" s="2" t="str">
        <f t="shared" si="690"/>
        <v>Freight Included in Commodity Cost</v>
      </c>
      <c r="AM2572" s="4"/>
      <c r="AN2572" t="e">
        <f>VLOOKUP([1]!Tabelle13[[#This Row],[Vlookup this ID for freight costs]],$AL$2:$AL$6811,2,FALSE)</f>
        <v>#REF!</v>
      </c>
      <c r="AO2572">
        <f t="shared" si="691"/>
        <v>14607.157829338375</v>
      </c>
      <c r="AP2572">
        <v>0.13</v>
      </c>
      <c r="AQ2572">
        <v>0.13</v>
      </c>
      <c r="AR2572" s="4">
        <v>24</v>
      </c>
      <c r="AS2572" s="4">
        <v>8</v>
      </c>
      <c r="AT2572" s="4">
        <v>2015</v>
      </c>
      <c r="AU2572" s="4">
        <v>24</v>
      </c>
      <c r="AV2572" s="4">
        <v>8</v>
      </c>
      <c r="AW2572" s="4">
        <v>2015</v>
      </c>
      <c r="AX2572" t="str">
        <f t="shared" si="685"/>
        <v>No Delay</v>
      </c>
      <c r="AY2572">
        <f t="shared" si="686"/>
        <v>0</v>
      </c>
    </row>
    <row r="2573" spans="1:51" x14ac:dyDescent="0.2">
      <c r="A2573" s="3">
        <v>40136</v>
      </c>
      <c r="B2573" s="1" t="s">
        <v>328</v>
      </c>
      <c r="C2573" s="1" t="s">
        <v>150</v>
      </c>
      <c r="D2573" s="1" t="s">
        <v>100</v>
      </c>
      <c r="E2573" s="1" t="s">
        <v>101</v>
      </c>
      <c r="F2573" s="1" t="s">
        <v>101</v>
      </c>
      <c r="G2573" s="13" t="s">
        <v>1529</v>
      </c>
      <c r="H2573" s="12">
        <v>42157</v>
      </c>
      <c r="I2573" s="12" t="s">
        <v>1529</v>
      </c>
      <c r="J2573" s="12">
        <v>42157</v>
      </c>
      <c r="K2573" s="4">
        <v>6591</v>
      </c>
      <c r="L2573" s="1" t="s">
        <v>146</v>
      </c>
      <c r="M2573" s="1" t="s">
        <v>1923</v>
      </c>
      <c r="N2573" s="1" t="s">
        <v>218</v>
      </c>
      <c r="O2573" s="1" t="s">
        <v>93</v>
      </c>
      <c r="P2573">
        <v>90</v>
      </c>
      <c r="Q2573">
        <v>8</v>
      </c>
      <c r="R2573">
        <v>136.35</v>
      </c>
      <c r="S2573">
        <v>17.04</v>
      </c>
      <c r="T2573">
        <v>0.19</v>
      </c>
      <c r="U2573">
        <f t="shared" si="682"/>
        <v>136.32</v>
      </c>
      <c r="V2573">
        <f t="shared" si="683"/>
        <v>720</v>
      </c>
      <c r="W2573" s="1" t="s">
        <v>155</v>
      </c>
      <c r="X2573" s="1" t="s">
        <v>1236</v>
      </c>
      <c r="Y2573" s="1" t="s">
        <v>156</v>
      </c>
      <c r="Z2573" s="3">
        <v>16635</v>
      </c>
      <c r="AA2573" s="4">
        <f t="shared" si="687"/>
        <v>2246.0349139999998</v>
      </c>
      <c r="AB2573" s="2">
        <f t="shared" si="692"/>
        <v>2246.0349139999998</v>
      </c>
      <c r="AC2573" s="4">
        <f t="shared" si="688"/>
        <v>2134.4783208387103</v>
      </c>
      <c r="AD2573" s="4">
        <f t="shared" si="681"/>
        <v>2134.4783208387103</v>
      </c>
      <c r="AE2573" s="4" t="s">
        <v>62</v>
      </c>
      <c r="AG2573" s="4" t="str">
        <f t="shared" si="689"/>
        <v>Weight Captured Separately</v>
      </c>
      <c r="AI2573" t="e">
        <f t="shared" si="684"/>
        <v>#N/A</v>
      </c>
      <c r="AJ2573" t="s">
        <v>81</v>
      </c>
      <c r="AK2573" s="2"/>
      <c r="AL2573" s="2" t="str">
        <f t="shared" si="690"/>
        <v>Freight Included in Commodity Cost</v>
      </c>
      <c r="AM2573" s="4"/>
      <c r="AN2573" t="e">
        <f>VLOOKUP([1]!Tabelle13[[#This Row],[Vlookup this ID for freight costs]],$AL$2:$AL$6811,2,FALSE)</f>
        <v>#REF!</v>
      </c>
      <c r="AO2573">
        <f t="shared" si="691"/>
        <v>13320.806678675232</v>
      </c>
      <c r="AP2573">
        <v>0.14000000000000001</v>
      </c>
      <c r="AQ2573">
        <v>0.14000000000000001</v>
      </c>
      <c r="AR2573" s="4">
        <v>2</v>
      </c>
      <c r="AS2573" s="4">
        <v>6</v>
      </c>
      <c r="AT2573" s="4">
        <v>2015</v>
      </c>
      <c r="AU2573" s="4">
        <v>2</v>
      </c>
      <c r="AV2573" s="4">
        <v>6</v>
      </c>
      <c r="AW2573" s="4">
        <v>2015</v>
      </c>
      <c r="AX2573" t="str">
        <f t="shared" si="685"/>
        <v>No Delay</v>
      </c>
      <c r="AY2573">
        <f t="shared" si="686"/>
        <v>0</v>
      </c>
    </row>
    <row r="2574" spans="1:51" ht="16" x14ac:dyDescent="0.2">
      <c r="A2574" s="3">
        <v>66257</v>
      </c>
      <c r="B2574" s="1" t="s">
        <v>328</v>
      </c>
      <c r="C2574" s="1" t="s">
        <v>150</v>
      </c>
      <c r="D2574" s="1" t="s">
        <v>100</v>
      </c>
      <c r="E2574" s="1" t="s">
        <v>101</v>
      </c>
      <c r="F2574" s="1" t="s">
        <v>101</v>
      </c>
      <c r="G2574" s="13" t="s">
        <v>1960</v>
      </c>
      <c r="H2574" s="12">
        <v>41676</v>
      </c>
      <c r="I2574" s="12" t="s">
        <v>1960</v>
      </c>
      <c r="J2574" s="12">
        <v>41676</v>
      </c>
      <c r="K2574" s="4">
        <v>5266</v>
      </c>
      <c r="L2574" s="1" t="s">
        <v>146</v>
      </c>
      <c r="M2574" s="1" t="s">
        <v>1920</v>
      </c>
      <c r="N2574" s="1" t="s">
        <v>621</v>
      </c>
      <c r="O2574" s="1" t="s">
        <v>622</v>
      </c>
      <c r="P2574">
        <v>240</v>
      </c>
      <c r="Q2574">
        <v>8</v>
      </c>
      <c r="R2574">
        <v>192.37</v>
      </c>
      <c r="S2574">
        <v>24.05</v>
      </c>
      <c r="T2574">
        <v>0.1</v>
      </c>
      <c r="U2574">
        <f t="shared" si="682"/>
        <v>192.4</v>
      </c>
      <c r="V2574">
        <f t="shared" si="683"/>
        <v>1920</v>
      </c>
      <c r="W2574" s="1" t="s">
        <v>623</v>
      </c>
      <c r="X2574" s="6" t="s">
        <v>1508</v>
      </c>
      <c r="Y2574" s="1" t="s">
        <v>624</v>
      </c>
      <c r="Z2574" s="3">
        <v>13360</v>
      </c>
      <c r="AA2574" s="4">
        <f t="shared" si="687"/>
        <v>2246.0349139999998</v>
      </c>
      <c r="AB2574" s="2">
        <f t="shared" si="692"/>
        <v>2246.0349139999998</v>
      </c>
      <c r="AC2574" s="4">
        <f t="shared" si="688"/>
        <v>1929.4209757647061</v>
      </c>
      <c r="AD2574" s="4">
        <f t="shared" si="681"/>
        <v>1929.4209757647061</v>
      </c>
      <c r="AE2574" s="4" t="s">
        <v>62</v>
      </c>
      <c r="AG2574" s="4" t="str">
        <f t="shared" si="689"/>
        <v>Weight Captured Separately</v>
      </c>
      <c r="AI2574" t="e">
        <f t="shared" si="684"/>
        <v>#N/A</v>
      </c>
      <c r="AJ2574" t="s">
        <v>81</v>
      </c>
      <c r="AK2574" s="2"/>
      <c r="AL2574" s="2" t="str">
        <f t="shared" si="690"/>
        <v>Freight Included in Commodity Cost</v>
      </c>
      <c r="AM2574" s="4"/>
      <c r="AN2574" t="e">
        <f>VLOOKUP([1]!Tabelle13[[#This Row],[Vlookup this ID for freight costs]],$AL$2:$AL$6811,2,FALSE)</f>
        <v>#REF!</v>
      </c>
      <c r="AO2574">
        <f t="shared" si="691"/>
        <v>12040.838730723297</v>
      </c>
      <c r="AP2574">
        <v>0.24</v>
      </c>
      <c r="AQ2574">
        <v>0.24</v>
      </c>
      <c r="AR2574" s="4">
        <v>6</v>
      </c>
      <c r="AS2574" s="4">
        <v>2</v>
      </c>
      <c r="AT2574" s="4">
        <v>2014</v>
      </c>
      <c r="AU2574" s="4">
        <v>6</v>
      </c>
      <c r="AV2574" s="4">
        <v>2</v>
      </c>
      <c r="AW2574" s="4">
        <v>2014</v>
      </c>
      <c r="AX2574" t="str">
        <f t="shared" si="685"/>
        <v>No Delay</v>
      </c>
      <c r="AY2574">
        <f t="shared" si="686"/>
        <v>0</v>
      </c>
    </row>
    <row r="2575" spans="1:51" x14ac:dyDescent="0.2">
      <c r="A2575" s="3">
        <v>40152</v>
      </c>
      <c r="B2575" s="1" t="s">
        <v>328</v>
      </c>
      <c r="C2575" s="1" t="s">
        <v>150</v>
      </c>
      <c r="D2575" s="1" t="s">
        <v>100</v>
      </c>
      <c r="E2575" s="1" t="s">
        <v>101</v>
      </c>
      <c r="F2575" s="1" t="s">
        <v>101</v>
      </c>
      <c r="G2575" s="13" t="s">
        <v>1350</v>
      </c>
      <c r="H2575" s="12">
        <v>41971</v>
      </c>
      <c r="I2575" s="12" t="s">
        <v>1350</v>
      </c>
      <c r="J2575" s="12">
        <v>41971</v>
      </c>
      <c r="K2575" s="4">
        <v>6152</v>
      </c>
      <c r="L2575" s="1" t="s">
        <v>146</v>
      </c>
      <c r="M2575" s="1" t="s">
        <v>1923</v>
      </c>
      <c r="N2575" s="1" t="s">
        <v>648</v>
      </c>
      <c r="O2575" s="1" t="s">
        <v>93</v>
      </c>
      <c r="P2575">
        <v>240</v>
      </c>
      <c r="Q2575">
        <v>8</v>
      </c>
      <c r="R2575">
        <v>141.69</v>
      </c>
      <c r="S2575">
        <v>17.71</v>
      </c>
      <c r="T2575">
        <v>7.0000000000000007E-2</v>
      </c>
      <c r="U2575">
        <f t="shared" si="682"/>
        <v>141.68</v>
      </c>
      <c r="V2575">
        <f t="shared" si="683"/>
        <v>1920</v>
      </c>
      <c r="W2575" s="1" t="s">
        <v>155</v>
      </c>
      <c r="X2575" s="1" t="s">
        <v>1236</v>
      </c>
      <c r="Y2575" s="1" t="s">
        <v>156</v>
      </c>
      <c r="Z2575" s="3">
        <v>16635</v>
      </c>
      <c r="AA2575" s="4">
        <f t="shared" si="687"/>
        <v>2246.0349139999998</v>
      </c>
      <c r="AB2575" s="2">
        <f t="shared" si="692"/>
        <v>2246.0349139999998</v>
      </c>
      <c r="AC2575" s="4">
        <f t="shared" si="688"/>
        <v>1929.4209757647061</v>
      </c>
      <c r="AD2575" s="4">
        <f t="shared" si="681"/>
        <v>1929.4209757647061</v>
      </c>
      <c r="AE2575" s="4" t="s">
        <v>62</v>
      </c>
      <c r="AG2575" s="4" t="str">
        <f t="shared" si="689"/>
        <v>Weight Captured Separately</v>
      </c>
      <c r="AI2575" t="e">
        <f t="shared" si="684"/>
        <v>#N/A</v>
      </c>
      <c r="AJ2575" t="s">
        <v>81</v>
      </c>
      <c r="AK2575" s="2"/>
      <c r="AL2575" s="2" t="str">
        <f t="shared" si="690"/>
        <v>Freight Included in Commodity Cost</v>
      </c>
      <c r="AM2575" s="4"/>
      <c r="AN2575" t="e">
        <f>VLOOKUP([1]!Tabelle13[[#This Row],[Vlookup this ID for freight costs]],$AL$2:$AL$6811,2,FALSE)</f>
        <v>#REF!</v>
      </c>
      <c r="AO2575">
        <f t="shared" si="691"/>
        <v>12040.838730723297</v>
      </c>
      <c r="AP2575">
        <v>0.15</v>
      </c>
      <c r="AQ2575">
        <v>0.15</v>
      </c>
      <c r="AR2575" s="4">
        <v>28</v>
      </c>
      <c r="AS2575" s="4">
        <v>11</v>
      </c>
      <c r="AT2575" s="4">
        <v>2014</v>
      </c>
      <c r="AU2575" s="4">
        <v>28</v>
      </c>
      <c r="AV2575" s="4">
        <v>11</v>
      </c>
      <c r="AW2575" s="4">
        <v>2014</v>
      </c>
      <c r="AX2575" t="str">
        <f t="shared" si="685"/>
        <v>No Delay</v>
      </c>
      <c r="AY2575">
        <f t="shared" si="686"/>
        <v>0</v>
      </c>
    </row>
    <row r="2576" spans="1:51" x14ac:dyDescent="0.2">
      <c r="A2576" s="3">
        <v>81253</v>
      </c>
      <c r="B2576" s="1" t="s">
        <v>328</v>
      </c>
      <c r="C2576" s="1" t="s">
        <v>150</v>
      </c>
      <c r="D2576" s="1" t="s">
        <v>100</v>
      </c>
      <c r="E2576" s="1" t="s">
        <v>101</v>
      </c>
      <c r="F2576" s="1" t="s">
        <v>101</v>
      </c>
      <c r="G2576" s="13" t="s">
        <v>1934</v>
      </c>
      <c r="H2576" s="12">
        <v>42209</v>
      </c>
      <c r="I2576" s="12" t="s">
        <v>1934</v>
      </c>
      <c r="J2576" s="12">
        <v>42209</v>
      </c>
      <c r="K2576" s="4">
        <v>6718</v>
      </c>
      <c r="L2576" s="1" t="s">
        <v>146</v>
      </c>
      <c r="M2576" s="1" t="s">
        <v>1923</v>
      </c>
      <c r="N2576" s="1" t="s">
        <v>648</v>
      </c>
      <c r="O2576" s="1" t="s">
        <v>93</v>
      </c>
      <c r="P2576">
        <v>240</v>
      </c>
      <c r="Q2576">
        <v>8</v>
      </c>
      <c r="R2576">
        <v>141.69</v>
      </c>
      <c r="S2576">
        <v>17.71</v>
      </c>
      <c r="T2576">
        <v>7.0000000000000007E-2</v>
      </c>
      <c r="U2576">
        <f t="shared" si="682"/>
        <v>141.68</v>
      </c>
      <c r="V2576">
        <f t="shared" si="683"/>
        <v>1920</v>
      </c>
      <c r="W2576" s="1" t="s">
        <v>155</v>
      </c>
      <c r="X2576" s="1" t="s">
        <v>1236</v>
      </c>
      <c r="Y2576" s="1" t="s">
        <v>156</v>
      </c>
      <c r="Z2576" s="3">
        <v>16635</v>
      </c>
      <c r="AA2576" s="4">
        <f t="shared" si="687"/>
        <v>2246.0349139999998</v>
      </c>
      <c r="AB2576" s="2">
        <f t="shared" si="692"/>
        <v>2246.0349139999998</v>
      </c>
      <c r="AC2576" s="4">
        <f t="shared" si="688"/>
        <v>1929.4209757647061</v>
      </c>
      <c r="AD2576" s="4">
        <f t="shared" si="681"/>
        <v>1929.4209757647061</v>
      </c>
      <c r="AE2576" s="4" t="s">
        <v>62</v>
      </c>
      <c r="AG2576" s="4" t="str">
        <f t="shared" si="689"/>
        <v>Weight Captured Separately</v>
      </c>
      <c r="AI2576" t="e">
        <f t="shared" si="684"/>
        <v>#N/A</v>
      </c>
      <c r="AJ2576" t="s">
        <v>81</v>
      </c>
      <c r="AK2576" s="2"/>
      <c r="AL2576" s="2" t="str">
        <f t="shared" si="690"/>
        <v>Freight Included in Commodity Cost</v>
      </c>
      <c r="AM2576" s="4"/>
      <c r="AN2576" t="e">
        <f>VLOOKUP([1]!Tabelle13[[#This Row],[Vlookup this ID for freight costs]],$AL$2:$AL$6811,2,FALSE)</f>
        <v>#REF!</v>
      </c>
      <c r="AO2576">
        <f t="shared" si="691"/>
        <v>12040.838730723297</v>
      </c>
      <c r="AP2576">
        <v>0.15</v>
      </c>
      <c r="AQ2576">
        <v>0.15</v>
      </c>
      <c r="AR2576" s="4">
        <v>24</v>
      </c>
      <c r="AS2576" s="4">
        <v>7</v>
      </c>
      <c r="AT2576" s="4">
        <v>2015</v>
      </c>
      <c r="AU2576" s="4">
        <v>24</v>
      </c>
      <c r="AV2576" s="4">
        <v>7</v>
      </c>
      <c r="AW2576" s="4">
        <v>2015</v>
      </c>
      <c r="AX2576" t="str">
        <f t="shared" si="685"/>
        <v>No Delay</v>
      </c>
      <c r="AY2576">
        <f t="shared" si="686"/>
        <v>0</v>
      </c>
    </row>
    <row r="2577" spans="1:51" x14ac:dyDescent="0.2">
      <c r="A2577" s="3">
        <v>41056</v>
      </c>
      <c r="B2577" s="1" t="s">
        <v>328</v>
      </c>
      <c r="C2577" s="1" t="s">
        <v>150</v>
      </c>
      <c r="D2577" s="1" t="s">
        <v>100</v>
      </c>
      <c r="E2577" s="1" t="s">
        <v>101</v>
      </c>
      <c r="F2577" s="1" t="s">
        <v>101</v>
      </c>
      <c r="G2577" s="13" t="s">
        <v>1622</v>
      </c>
      <c r="H2577" s="12">
        <v>41652</v>
      </c>
      <c r="I2577" s="12" t="s">
        <v>1622</v>
      </c>
      <c r="J2577" s="12">
        <v>41652</v>
      </c>
      <c r="K2577" s="4">
        <v>5169</v>
      </c>
      <c r="L2577" s="1" t="s">
        <v>146</v>
      </c>
      <c r="M2577" s="1" t="s">
        <v>1920</v>
      </c>
      <c r="N2577" s="1" t="s">
        <v>491</v>
      </c>
      <c r="O2577" s="1" t="s">
        <v>93</v>
      </c>
      <c r="P2577">
        <v>60</v>
      </c>
      <c r="Q2577">
        <v>8</v>
      </c>
      <c r="R2577">
        <v>46.26</v>
      </c>
      <c r="S2577">
        <v>5.78</v>
      </c>
      <c r="T2577">
        <v>0.1</v>
      </c>
      <c r="U2577">
        <f t="shared" si="682"/>
        <v>46.24</v>
      </c>
      <c r="V2577">
        <f t="shared" si="683"/>
        <v>480</v>
      </c>
      <c r="W2577" s="1" t="s">
        <v>394</v>
      </c>
      <c r="X2577" s="1" t="s">
        <v>112</v>
      </c>
      <c r="Y2577" s="1" t="s">
        <v>112</v>
      </c>
      <c r="Z2577" s="3">
        <v>14398</v>
      </c>
      <c r="AA2577" s="4">
        <f t="shared" si="687"/>
        <v>2246.0349139999998</v>
      </c>
      <c r="AB2577" s="2">
        <f t="shared" si="692"/>
        <v>2246.0349139999998</v>
      </c>
      <c r="AC2577" s="4">
        <f t="shared" si="688"/>
        <v>3027.7670192195119</v>
      </c>
      <c r="AD2577" s="4">
        <f t="shared" si="681"/>
        <v>3027.7670192195119</v>
      </c>
      <c r="AE2577" s="4" t="s">
        <v>62</v>
      </c>
      <c r="AG2577" s="4" t="str">
        <f t="shared" si="689"/>
        <v>Weight Captured Separately</v>
      </c>
      <c r="AI2577" t="e">
        <f t="shared" si="684"/>
        <v>#N/A</v>
      </c>
      <c r="AJ2577" t="s">
        <v>81</v>
      </c>
      <c r="AK2577" s="2"/>
      <c r="AL2577" s="2" t="str">
        <f t="shared" si="690"/>
        <v>Freight Included in Commodity Cost</v>
      </c>
      <c r="AM2577" s="4"/>
      <c r="AN2577" t="e">
        <f>VLOOKUP([1]!Tabelle13[[#This Row],[Vlookup this ID for freight costs]],$AL$2:$AL$6811,2,FALSE)</f>
        <v>#REF!</v>
      </c>
      <c r="AO2577">
        <f t="shared" si="691"/>
        <v>18896.714733968194</v>
      </c>
      <c r="AP2577">
        <v>0.05</v>
      </c>
      <c r="AQ2577">
        <v>0.05</v>
      </c>
      <c r="AR2577" s="4">
        <v>13</v>
      </c>
      <c r="AS2577" s="4">
        <v>1</v>
      </c>
      <c r="AT2577" s="4">
        <v>2014</v>
      </c>
      <c r="AU2577" s="4">
        <v>13</v>
      </c>
      <c r="AV2577" s="4">
        <v>1</v>
      </c>
      <c r="AW2577" s="4">
        <v>2014</v>
      </c>
      <c r="AX2577" t="str">
        <f t="shared" si="685"/>
        <v>No Delay</v>
      </c>
      <c r="AY2577">
        <f t="shared" si="686"/>
        <v>0</v>
      </c>
    </row>
    <row r="2578" spans="1:51" x14ac:dyDescent="0.2">
      <c r="A2578" s="3">
        <v>772</v>
      </c>
      <c r="B2578" s="1" t="s">
        <v>584</v>
      </c>
      <c r="C2578" s="1" t="s">
        <v>65</v>
      </c>
      <c r="D2578" s="1" t="s">
        <v>74</v>
      </c>
      <c r="E2578" s="1" t="s">
        <v>53</v>
      </c>
      <c r="F2578" s="1" t="s">
        <v>53</v>
      </c>
      <c r="G2578" s="13" t="s">
        <v>923</v>
      </c>
      <c r="H2578" s="12">
        <v>39882</v>
      </c>
      <c r="I2578" s="12" t="s">
        <v>1128</v>
      </c>
      <c r="J2578" s="12">
        <v>39911</v>
      </c>
      <c r="K2578" s="4">
        <v>1451</v>
      </c>
      <c r="L2578" s="1" t="s">
        <v>146</v>
      </c>
      <c r="M2578" s="1" t="s">
        <v>248</v>
      </c>
      <c r="N2578" s="1" t="s">
        <v>764</v>
      </c>
      <c r="O2578" s="1" t="s">
        <v>765</v>
      </c>
      <c r="P2578">
        <v>30</v>
      </c>
      <c r="Q2578">
        <v>9</v>
      </c>
      <c r="R2578">
        <v>453.6</v>
      </c>
      <c r="S2578">
        <v>50.4</v>
      </c>
      <c r="T2578">
        <v>1.68</v>
      </c>
      <c r="U2578">
        <f t="shared" si="682"/>
        <v>453.59999999999997</v>
      </c>
      <c r="V2578">
        <f t="shared" si="683"/>
        <v>270</v>
      </c>
      <c r="W2578" s="1" t="s">
        <v>251</v>
      </c>
      <c r="X2578" s="1" t="s">
        <v>252</v>
      </c>
      <c r="Y2578" s="1" t="s">
        <v>252</v>
      </c>
      <c r="Z2578" s="3">
        <v>6241</v>
      </c>
      <c r="AA2578" s="4">
        <f t="shared" si="687"/>
        <v>2246.1446580000002</v>
      </c>
      <c r="AB2578" s="2">
        <f t="shared" si="692"/>
        <v>2246.1446580000002</v>
      </c>
      <c r="AC2578" s="4">
        <f t="shared" si="688"/>
        <v>2392.7706446991847</v>
      </c>
      <c r="AD2578" s="4">
        <f t="shared" si="681"/>
        <v>2392.7706446991847</v>
      </c>
      <c r="AE2578" s="4" t="s">
        <v>62</v>
      </c>
      <c r="AG2578" s="4" t="str">
        <f t="shared" si="689"/>
        <v>Weight Captured Separately</v>
      </c>
      <c r="AH2578" s="4">
        <v>10549</v>
      </c>
      <c r="AI2578" t="str">
        <f t="shared" si="684"/>
        <v>Weight Captured Separately</v>
      </c>
      <c r="AJ2578" t="s">
        <v>81</v>
      </c>
      <c r="AK2578" s="2"/>
      <c r="AL2578" s="2" t="str">
        <f t="shared" si="690"/>
        <v>Freight Included in Commodity Cost</v>
      </c>
      <c r="AM2578" s="4"/>
      <c r="AN2578" t="e">
        <f>VLOOKUP([1]!Tabelle13[[#This Row],[Vlookup this ID for freight costs]],$AL$2:$AL$6811,2,FALSE)</f>
        <v>#REF!</v>
      </c>
      <c r="AO2578">
        <f t="shared" si="691"/>
        <v>14933.067364212313</v>
      </c>
      <c r="AP2578">
        <v>0.89</v>
      </c>
      <c r="AQ2578">
        <v>0.89</v>
      </c>
      <c r="AR2578" s="4">
        <v>10</v>
      </c>
      <c r="AS2578" s="4">
        <v>4</v>
      </c>
      <c r="AT2578" s="4">
        <v>2009</v>
      </c>
      <c r="AU2578" s="4">
        <v>8</v>
      </c>
      <c r="AV2578" s="4">
        <v>4</v>
      </c>
      <c r="AW2578" s="4">
        <v>2009</v>
      </c>
      <c r="AX2578" t="str">
        <f t="shared" si="685"/>
        <v>No Delay</v>
      </c>
      <c r="AY2578">
        <f t="shared" si="686"/>
        <v>29</v>
      </c>
    </row>
    <row r="2579" spans="1:51" x14ac:dyDescent="0.2">
      <c r="A2579" s="3">
        <v>31306</v>
      </c>
      <c r="B2579" s="1" t="s">
        <v>328</v>
      </c>
      <c r="C2579" s="1" t="s">
        <v>150</v>
      </c>
      <c r="D2579" s="1" t="s">
        <v>100</v>
      </c>
      <c r="E2579" s="1" t="s">
        <v>101</v>
      </c>
      <c r="F2579" s="1" t="s">
        <v>101</v>
      </c>
      <c r="G2579" s="13" t="s">
        <v>873</v>
      </c>
      <c r="H2579" s="12">
        <v>41815</v>
      </c>
      <c r="I2579" s="12" t="s">
        <v>873</v>
      </c>
      <c r="J2579" s="12">
        <v>41815</v>
      </c>
      <c r="K2579" s="4">
        <v>5594</v>
      </c>
      <c r="L2579" s="1" t="s">
        <v>146</v>
      </c>
      <c r="M2579" s="1" t="s">
        <v>1923</v>
      </c>
      <c r="N2579" s="1" t="s">
        <v>284</v>
      </c>
      <c r="O2579" s="1" t="s">
        <v>93</v>
      </c>
      <c r="P2579">
        <v>30</v>
      </c>
      <c r="Q2579">
        <v>9</v>
      </c>
      <c r="R2579">
        <v>27.05</v>
      </c>
      <c r="S2579">
        <v>3.01</v>
      </c>
      <c r="T2579">
        <v>0.1</v>
      </c>
      <c r="U2579">
        <f t="shared" si="682"/>
        <v>27.089999999999996</v>
      </c>
      <c r="V2579">
        <f t="shared" si="683"/>
        <v>270</v>
      </c>
      <c r="W2579" s="1" t="s">
        <v>155</v>
      </c>
      <c r="X2579" s="1" t="s">
        <v>1236</v>
      </c>
      <c r="Y2579" s="1" t="s">
        <v>156</v>
      </c>
      <c r="Z2579" s="3">
        <v>16635</v>
      </c>
      <c r="AA2579" s="4">
        <f t="shared" si="687"/>
        <v>2246.1446580000002</v>
      </c>
      <c r="AB2579" s="2">
        <f t="shared" si="692"/>
        <v>2246.1446580000002</v>
      </c>
      <c r="AC2579" s="4">
        <f t="shared" si="688"/>
        <v>2392.7706446991847</v>
      </c>
      <c r="AD2579" s="4">
        <f t="shared" si="681"/>
        <v>2392.7706446991847</v>
      </c>
      <c r="AE2579" s="4" t="s">
        <v>62</v>
      </c>
      <c r="AG2579" s="4" t="str">
        <f t="shared" si="689"/>
        <v>Weight Captured Separately</v>
      </c>
      <c r="AI2579" t="e">
        <f t="shared" si="684"/>
        <v>#N/A</v>
      </c>
      <c r="AJ2579" t="s">
        <v>81</v>
      </c>
      <c r="AK2579" s="2"/>
      <c r="AL2579" s="2" t="str">
        <f t="shared" si="690"/>
        <v>Freight Included in Commodity Cost</v>
      </c>
      <c r="AM2579" s="4"/>
      <c r="AN2579" t="e">
        <f>VLOOKUP([1]!Tabelle13[[#This Row],[Vlookup this ID for freight costs]],$AL$2:$AL$6811,2,FALSE)</f>
        <v>#REF!</v>
      </c>
      <c r="AO2579">
        <f t="shared" si="691"/>
        <v>14933.067364212313</v>
      </c>
      <c r="AP2579">
        <v>0.03</v>
      </c>
      <c r="AQ2579">
        <v>0.03</v>
      </c>
      <c r="AR2579" s="4">
        <v>25</v>
      </c>
      <c r="AS2579" s="4">
        <v>6</v>
      </c>
      <c r="AT2579" s="4">
        <v>2014</v>
      </c>
      <c r="AU2579" s="4">
        <v>25</v>
      </c>
      <c r="AV2579" s="4">
        <v>6</v>
      </c>
      <c r="AW2579" s="4">
        <v>2014</v>
      </c>
      <c r="AX2579" t="str">
        <f t="shared" si="685"/>
        <v>No Delay</v>
      </c>
      <c r="AY2579">
        <f t="shared" si="686"/>
        <v>0</v>
      </c>
    </row>
    <row r="2580" spans="1:51" x14ac:dyDescent="0.2">
      <c r="A2580" s="3">
        <v>44247</v>
      </c>
      <c r="B2580" s="1" t="s">
        <v>328</v>
      </c>
      <c r="C2580" s="1" t="s">
        <v>150</v>
      </c>
      <c r="D2580" s="1" t="s">
        <v>100</v>
      </c>
      <c r="E2580" s="1" t="s">
        <v>101</v>
      </c>
      <c r="F2580" s="1" t="s">
        <v>101</v>
      </c>
      <c r="G2580" s="13" t="s">
        <v>1925</v>
      </c>
      <c r="H2580" s="12">
        <v>41878</v>
      </c>
      <c r="I2580" s="12" t="s">
        <v>1925</v>
      </c>
      <c r="J2580" s="12">
        <v>41878</v>
      </c>
      <c r="K2580" s="4">
        <v>5795</v>
      </c>
      <c r="L2580" s="1" t="s">
        <v>146</v>
      </c>
      <c r="M2580" s="1" t="s">
        <v>1920</v>
      </c>
      <c r="N2580" s="1" t="s">
        <v>606</v>
      </c>
      <c r="O2580" s="1" t="s">
        <v>93</v>
      </c>
      <c r="P2580">
        <v>30</v>
      </c>
      <c r="Q2580">
        <v>9</v>
      </c>
      <c r="R2580">
        <v>196.8</v>
      </c>
      <c r="S2580">
        <v>21.87</v>
      </c>
      <c r="T2580">
        <v>0.73</v>
      </c>
      <c r="U2580">
        <f t="shared" si="682"/>
        <v>196.83</v>
      </c>
      <c r="V2580">
        <f t="shared" si="683"/>
        <v>270</v>
      </c>
      <c r="W2580" s="1" t="s">
        <v>155</v>
      </c>
      <c r="X2580" s="1" t="s">
        <v>1236</v>
      </c>
      <c r="Y2580" s="1" t="s">
        <v>156</v>
      </c>
      <c r="Z2580" s="3">
        <v>16635</v>
      </c>
      <c r="AA2580" s="4">
        <f t="shared" si="687"/>
        <v>2246.1446580000002</v>
      </c>
      <c r="AB2580" s="2">
        <f t="shared" si="692"/>
        <v>2246.1446580000002</v>
      </c>
      <c r="AC2580" s="4">
        <f t="shared" si="688"/>
        <v>2392.7706446991847</v>
      </c>
      <c r="AD2580" s="4">
        <f t="shared" si="681"/>
        <v>2392.7706446991847</v>
      </c>
      <c r="AE2580" s="4" t="s">
        <v>62</v>
      </c>
      <c r="AG2580" s="4" t="str">
        <f t="shared" si="689"/>
        <v>Weight Captured Separately</v>
      </c>
      <c r="AI2580" t="e">
        <f t="shared" si="684"/>
        <v>#N/A</v>
      </c>
      <c r="AJ2580" t="s">
        <v>81</v>
      </c>
      <c r="AK2580" s="2"/>
      <c r="AL2580" s="2" t="str">
        <f t="shared" si="690"/>
        <v>Freight Included in Commodity Cost</v>
      </c>
      <c r="AM2580" s="4"/>
      <c r="AN2580" t="e">
        <f>VLOOKUP([1]!Tabelle13[[#This Row],[Vlookup this ID for freight costs]],$AL$2:$AL$6811,2,FALSE)</f>
        <v>#REF!</v>
      </c>
      <c r="AO2580">
        <f t="shared" si="691"/>
        <v>14933.067364212313</v>
      </c>
      <c r="AP2580">
        <v>0.24</v>
      </c>
      <c r="AQ2580">
        <v>0.24</v>
      </c>
      <c r="AR2580" s="4">
        <v>27</v>
      </c>
      <c r="AS2580" s="4">
        <v>8</v>
      </c>
      <c r="AT2580" s="4">
        <v>2014</v>
      </c>
      <c r="AU2580" s="4">
        <v>27</v>
      </c>
      <c r="AV2580" s="4">
        <v>8</v>
      </c>
      <c r="AW2580" s="4">
        <v>2014</v>
      </c>
      <c r="AX2580" t="str">
        <f t="shared" si="685"/>
        <v>No Delay</v>
      </c>
      <c r="AY2580">
        <f t="shared" si="686"/>
        <v>0</v>
      </c>
    </row>
    <row r="2581" spans="1:51" x14ac:dyDescent="0.2">
      <c r="A2581" s="3">
        <v>68389</v>
      </c>
      <c r="B2581" s="1" t="s">
        <v>328</v>
      </c>
      <c r="C2581" s="1" t="s">
        <v>150</v>
      </c>
      <c r="D2581" s="1" t="s">
        <v>100</v>
      </c>
      <c r="E2581" s="1" t="s">
        <v>101</v>
      </c>
      <c r="F2581" s="1" t="s">
        <v>101</v>
      </c>
      <c r="G2581" s="13" t="s">
        <v>542</v>
      </c>
      <c r="H2581" s="12">
        <v>42030</v>
      </c>
      <c r="I2581" s="12" t="s">
        <v>542</v>
      </c>
      <c r="J2581" s="12">
        <v>42030</v>
      </c>
      <c r="K2581" s="4">
        <v>6244</v>
      </c>
      <c r="L2581" s="1" t="s">
        <v>146</v>
      </c>
      <c r="M2581" s="1" t="s">
        <v>1923</v>
      </c>
      <c r="N2581" s="1" t="s">
        <v>284</v>
      </c>
      <c r="O2581" s="1" t="s">
        <v>93</v>
      </c>
      <c r="P2581">
        <v>30</v>
      </c>
      <c r="Q2581">
        <v>9</v>
      </c>
      <c r="R2581">
        <v>19.55</v>
      </c>
      <c r="S2581">
        <v>2.17</v>
      </c>
      <c r="T2581">
        <v>7.0000000000000007E-2</v>
      </c>
      <c r="U2581">
        <f t="shared" si="682"/>
        <v>19.53</v>
      </c>
      <c r="V2581">
        <f t="shared" si="683"/>
        <v>270</v>
      </c>
      <c r="W2581" s="1" t="s">
        <v>155</v>
      </c>
      <c r="X2581" s="1" t="s">
        <v>1236</v>
      </c>
      <c r="Y2581" s="1" t="s">
        <v>156</v>
      </c>
      <c r="Z2581" s="3">
        <v>16635</v>
      </c>
      <c r="AA2581" s="4">
        <f t="shared" si="687"/>
        <v>2246.1446580000002</v>
      </c>
      <c r="AB2581" s="2">
        <f t="shared" si="692"/>
        <v>2246.1446580000002</v>
      </c>
      <c r="AC2581" s="4">
        <f t="shared" si="688"/>
        <v>2392.7706446991847</v>
      </c>
      <c r="AD2581" s="4">
        <f t="shared" si="681"/>
        <v>2392.7706446991847</v>
      </c>
      <c r="AE2581" s="4" t="s">
        <v>62</v>
      </c>
      <c r="AG2581" s="4" t="str">
        <f t="shared" si="689"/>
        <v>Weight Captured Separately</v>
      </c>
      <c r="AI2581" t="e">
        <f t="shared" si="684"/>
        <v>#N/A</v>
      </c>
      <c r="AJ2581" t="s">
        <v>81</v>
      </c>
      <c r="AK2581" s="2"/>
      <c r="AL2581" s="2" t="str">
        <f t="shared" si="690"/>
        <v>Freight Included in Commodity Cost</v>
      </c>
      <c r="AM2581" s="4"/>
      <c r="AN2581" t="e">
        <f>VLOOKUP([1]!Tabelle13[[#This Row],[Vlookup this ID for freight costs]],$AL$2:$AL$6811,2,FALSE)</f>
        <v>#REF!</v>
      </c>
      <c r="AO2581">
        <f t="shared" si="691"/>
        <v>14933.067364212313</v>
      </c>
      <c r="AP2581">
        <v>0.02</v>
      </c>
      <c r="AQ2581">
        <v>0.02</v>
      </c>
      <c r="AR2581" s="4">
        <v>26</v>
      </c>
      <c r="AS2581" s="4">
        <v>1</v>
      </c>
      <c r="AT2581" s="4">
        <v>2015</v>
      </c>
      <c r="AU2581" s="4">
        <v>26</v>
      </c>
      <c r="AV2581" s="4">
        <v>1</v>
      </c>
      <c r="AW2581" s="4">
        <v>2015</v>
      </c>
      <c r="AX2581" t="str">
        <f t="shared" si="685"/>
        <v>No Delay</v>
      </c>
      <c r="AY2581">
        <f t="shared" si="686"/>
        <v>0</v>
      </c>
    </row>
    <row r="2582" spans="1:51" x14ac:dyDescent="0.2">
      <c r="A2582" s="3">
        <v>32508</v>
      </c>
      <c r="B2582" s="1" t="s">
        <v>328</v>
      </c>
      <c r="C2582" s="1" t="s">
        <v>150</v>
      </c>
      <c r="D2582" s="1" t="s">
        <v>100</v>
      </c>
      <c r="E2582" s="1" t="s">
        <v>101</v>
      </c>
      <c r="F2582" s="1" t="s">
        <v>101</v>
      </c>
      <c r="G2582" s="13" t="s">
        <v>1952</v>
      </c>
      <c r="H2582" s="12">
        <v>42047</v>
      </c>
      <c r="I2582" s="12" t="s">
        <v>1952</v>
      </c>
      <c r="J2582" s="12">
        <v>42047</v>
      </c>
      <c r="K2582" s="4">
        <v>6284</v>
      </c>
      <c r="L2582" s="1" t="s">
        <v>146</v>
      </c>
      <c r="M2582" s="1" t="s">
        <v>1923</v>
      </c>
      <c r="N2582" s="1" t="s">
        <v>284</v>
      </c>
      <c r="O2582" s="1" t="s">
        <v>93</v>
      </c>
      <c r="P2582">
        <v>30</v>
      </c>
      <c r="Q2582">
        <v>9</v>
      </c>
      <c r="R2582">
        <v>19.55</v>
      </c>
      <c r="S2582">
        <v>2.17</v>
      </c>
      <c r="T2582">
        <v>7.0000000000000007E-2</v>
      </c>
      <c r="U2582">
        <f t="shared" si="682"/>
        <v>19.53</v>
      </c>
      <c r="V2582">
        <f t="shared" si="683"/>
        <v>270</v>
      </c>
      <c r="W2582" s="1" t="s">
        <v>155</v>
      </c>
      <c r="X2582" s="1" t="s">
        <v>1236</v>
      </c>
      <c r="Y2582" s="1" t="s">
        <v>156</v>
      </c>
      <c r="Z2582" s="3">
        <v>16635</v>
      </c>
      <c r="AA2582" s="4">
        <f t="shared" si="687"/>
        <v>2246.1446580000002</v>
      </c>
      <c r="AB2582" s="2">
        <f t="shared" si="692"/>
        <v>2246.1446580000002</v>
      </c>
      <c r="AC2582" s="4">
        <f t="shared" si="688"/>
        <v>2392.7706446991847</v>
      </c>
      <c r="AD2582" s="4">
        <f t="shared" si="681"/>
        <v>2392.7706446991847</v>
      </c>
      <c r="AE2582" s="4" t="s">
        <v>62</v>
      </c>
      <c r="AG2582" s="4" t="str">
        <f t="shared" si="689"/>
        <v>Weight Captured Separately</v>
      </c>
      <c r="AI2582" t="e">
        <f t="shared" si="684"/>
        <v>#N/A</v>
      </c>
      <c r="AJ2582" t="s">
        <v>81</v>
      </c>
      <c r="AK2582" s="2"/>
      <c r="AL2582" s="2" t="str">
        <f t="shared" si="690"/>
        <v>Freight Included in Commodity Cost</v>
      </c>
      <c r="AM2582" s="4"/>
      <c r="AN2582" t="e">
        <f>VLOOKUP([1]!Tabelle13[[#This Row],[Vlookup this ID for freight costs]],$AL$2:$AL$6811,2,FALSE)</f>
        <v>#REF!</v>
      </c>
      <c r="AO2582">
        <f t="shared" si="691"/>
        <v>14933.067364212313</v>
      </c>
      <c r="AP2582">
        <v>0.02</v>
      </c>
      <c r="AQ2582">
        <v>0.02</v>
      </c>
      <c r="AR2582" s="4">
        <v>12</v>
      </c>
      <c r="AS2582" s="4">
        <v>2</v>
      </c>
      <c r="AT2582" s="4">
        <v>2015</v>
      </c>
      <c r="AU2582" s="4">
        <v>12</v>
      </c>
      <c r="AV2582" s="4">
        <v>2</v>
      </c>
      <c r="AW2582" s="4">
        <v>2015</v>
      </c>
      <c r="AX2582" t="str">
        <f t="shared" si="685"/>
        <v>No Delay</v>
      </c>
      <c r="AY2582">
        <f t="shared" si="686"/>
        <v>0</v>
      </c>
    </row>
    <row r="2583" spans="1:51" x14ac:dyDescent="0.2">
      <c r="A2583" s="3">
        <v>42243</v>
      </c>
      <c r="B2583" s="1" t="s">
        <v>328</v>
      </c>
      <c r="C2583" s="1" t="s">
        <v>150</v>
      </c>
      <c r="D2583" s="1" t="s">
        <v>100</v>
      </c>
      <c r="E2583" s="1" t="s">
        <v>101</v>
      </c>
      <c r="F2583" s="1" t="s">
        <v>101</v>
      </c>
      <c r="G2583" s="13" t="s">
        <v>1926</v>
      </c>
      <c r="H2583" s="12">
        <v>42072</v>
      </c>
      <c r="I2583" s="12" t="s">
        <v>1926</v>
      </c>
      <c r="J2583" s="12">
        <v>42072</v>
      </c>
      <c r="K2583" s="4">
        <v>6359</v>
      </c>
      <c r="L2583" s="1" t="s">
        <v>146</v>
      </c>
      <c r="M2583" s="1" t="s">
        <v>1923</v>
      </c>
      <c r="N2583" s="1" t="s">
        <v>159</v>
      </c>
      <c r="O2583" s="1" t="s">
        <v>93</v>
      </c>
      <c r="P2583">
        <v>30</v>
      </c>
      <c r="Q2583">
        <v>9</v>
      </c>
      <c r="R2583">
        <v>196.47</v>
      </c>
      <c r="S2583">
        <v>21.83</v>
      </c>
      <c r="T2583">
        <v>0.73</v>
      </c>
      <c r="U2583">
        <f t="shared" si="682"/>
        <v>196.46999999999997</v>
      </c>
      <c r="V2583">
        <f t="shared" si="683"/>
        <v>270</v>
      </c>
      <c r="W2583" s="1" t="s">
        <v>155</v>
      </c>
      <c r="X2583" s="1" t="s">
        <v>1236</v>
      </c>
      <c r="Y2583" s="1" t="s">
        <v>156</v>
      </c>
      <c r="Z2583" s="3">
        <v>16635</v>
      </c>
      <c r="AA2583" s="4">
        <f t="shared" si="687"/>
        <v>2246.1446580000002</v>
      </c>
      <c r="AB2583" s="2">
        <f t="shared" si="692"/>
        <v>2246.1446580000002</v>
      </c>
      <c r="AC2583" s="4">
        <f t="shared" si="688"/>
        <v>2392.7706446991847</v>
      </c>
      <c r="AD2583" s="4">
        <f t="shared" ref="AD2583:AD2646" si="693">AVERAGEIFS($AA$2:$AA$6811,$L$2:$L$6811,L2583,$V$2:$V$6811,"&gt;="&amp;(V2583-100), $V$2:$V$6811,"&lt;="&amp;(V2583+100),$AA$2:$AA$6811,"&gt;"&amp;1)</f>
        <v>2392.7706446991847</v>
      </c>
      <c r="AE2583" s="4" t="s">
        <v>62</v>
      </c>
      <c r="AG2583" s="4" t="str">
        <f t="shared" si="689"/>
        <v>Weight Captured Separately</v>
      </c>
      <c r="AI2583" t="e">
        <f t="shared" si="684"/>
        <v>#N/A</v>
      </c>
      <c r="AJ2583" t="s">
        <v>81</v>
      </c>
      <c r="AK2583" s="2"/>
      <c r="AL2583" s="2" t="str">
        <f t="shared" si="690"/>
        <v>Freight Included in Commodity Cost</v>
      </c>
      <c r="AM2583" s="4"/>
      <c r="AN2583" t="e">
        <f>VLOOKUP([1]!Tabelle13[[#This Row],[Vlookup this ID for freight costs]],$AL$2:$AL$6811,2,FALSE)</f>
        <v>#REF!</v>
      </c>
      <c r="AO2583">
        <f t="shared" si="691"/>
        <v>14933.067364212313</v>
      </c>
      <c r="AP2583">
        <v>0.2</v>
      </c>
      <c r="AQ2583">
        <v>0.2</v>
      </c>
      <c r="AR2583" s="4">
        <v>9</v>
      </c>
      <c r="AS2583" s="4">
        <v>4</v>
      </c>
      <c r="AT2583" s="4">
        <v>2015</v>
      </c>
      <c r="AU2583" s="4">
        <v>9</v>
      </c>
      <c r="AV2583" s="4">
        <v>4</v>
      </c>
      <c r="AW2583" s="4">
        <v>2015</v>
      </c>
      <c r="AX2583" t="str">
        <f t="shared" si="685"/>
        <v>No Delay</v>
      </c>
      <c r="AY2583">
        <f t="shared" si="686"/>
        <v>0</v>
      </c>
    </row>
    <row r="2584" spans="1:51" x14ac:dyDescent="0.2">
      <c r="A2584" s="3">
        <v>14929</v>
      </c>
      <c r="B2584" s="1" t="s">
        <v>328</v>
      </c>
      <c r="C2584" s="1" t="s">
        <v>150</v>
      </c>
      <c r="D2584" s="1" t="s">
        <v>100</v>
      </c>
      <c r="E2584" s="1" t="s">
        <v>101</v>
      </c>
      <c r="F2584" s="1" t="s">
        <v>101</v>
      </c>
      <c r="G2584" s="13" t="s">
        <v>882</v>
      </c>
      <c r="H2584" s="12">
        <v>42200</v>
      </c>
      <c r="I2584" s="12" t="s">
        <v>882</v>
      </c>
      <c r="J2584" s="12">
        <v>42200</v>
      </c>
      <c r="K2584" s="4">
        <v>6663</v>
      </c>
      <c r="L2584" s="1" t="s">
        <v>146</v>
      </c>
      <c r="M2584" s="1" t="s">
        <v>1923</v>
      </c>
      <c r="N2584" s="1" t="s">
        <v>292</v>
      </c>
      <c r="O2584" s="1" t="s">
        <v>93</v>
      </c>
      <c r="P2584">
        <v>30</v>
      </c>
      <c r="Q2584">
        <v>9</v>
      </c>
      <c r="R2584">
        <v>342.83</v>
      </c>
      <c r="S2584">
        <v>38.090000000000003</v>
      </c>
      <c r="T2584">
        <v>1.27</v>
      </c>
      <c r="U2584">
        <f t="shared" si="682"/>
        <v>342.81000000000006</v>
      </c>
      <c r="V2584">
        <f t="shared" si="683"/>
        <v>270</v>
      </c>
      <c r="W2584" s="1" t="s">
        <v>160</v>
      </c>
      <c r="X2584" s="1" t="s">
        <v>1236</v>
      </c>
      <c r="Y2584" s="1" t="s">
        <v>161</v>
      </c>
      <c r="Z2584" s="3">
        <v>16118</v>
      </c>
      <c r="AA2584" s="4">
        <f t="shared" si="687"/>
        <v>2246.1446580000002</v>
      </c>
      <c r="AB2584" s="2">
        <f t="shared" si="692"/>
        <v>2246.1446580000002</v>
      </c>
      <c r="AC2584" s="4">
        <f t="shared" si="688"/>
        <v>2392.7706446991847</v>
      </c>
      <c r="AD2584" s="4">
        <f t="shared" si="693"/>
        <v>2392.7706446991847</v>
      </c>
      <c r="AE2584" s="4" t="s">
        <v>62</v>
      </c>
      <c r="AG2584" s="4" t="str">
        <f t="shared" si="689"/>
        <v>Weight Captured Separately</v>
      </c>
      <c r="AI2584" t="e">
        <f t="shared" si="684"/>
        <v>#N/A</v>
      </c>
      <c r="AJ2584" t="s">
        <v>81</v>
      </c>
      <c r="AK2584" s="2"/>
      <c r="AL2584" s="2" t="str">
        <f t="shared" si="690"/>
        <v>Freight Included in Commodity Cost</v>
      </c>
      <c r="AM2584" s="4"/>
      <c r="AN2584" t="e">
        <f>VLOOKUP([1]!Tabelle13[[#This Row],[Vlookup this ID for freight costs]],$AL$2:$AL$6811,2,FALSE)</f>
        <v>#REF!</v>
      </c>
      <c r="AO2584">
        <f t="shared" si="691"/>
        <v>14933.067364212313</v>
      </c>
      <c r="AP2584">
        <v>0.4</v>
      </c>
      <c r="AQ2584">
        <v>0.4</v>
      </c>
      <c r="AR2584" s="4">
        <v>15</v>
      </c>
      <c r="AS2584" s="4">
        <v>7</v>
      </c>
      <c r="AT2584" s="4">
        <v>2015</v>
      </c>
      <c r="AU2584" s="4">
        <v>15</v>
      </c>
      <c r="AV2584" s="4">
        <v>7</v>
      </c>
      <c r="AW2584" s="4">
        <v>2015</v>
      </c>
      <c r="AX2584" t="str">
        <f t="shared" si="685"/>
        <v>No Delay</v>
      </c>
      <c r="AY2584">
        <f t="shared" si="686"/>
        <v>0</v>
      </c>
    </row>
    <row r="2585" spans="1:51" x14ac:dyDescent="0.2">
      <c r="A2585" s="3">
        <v>38951</v>
      </c>
      <c r="B2585" s="1" t="s">
        <v>328</v>
      </c>
      <c r="C2585" s="1" t="s">
        <v>150</v>
      </c>
      <c r="D2585" s="1" t="s">
        <v>100</v>
      </c>
      <c r="E2585" s="1" t="s">
        <v>101</v>
      </c>
      <c r="F2585" s="1" t="s">
        <v>101</v>
      </c>
      <c r="G2585" s="13" t="s">
        <v>296</v>
      </c>
      <c r="H2585" s="12">
        <v>42240</v>
      </c>
      <c r="I2585" s="12" t="s">
        <v>296</v>
      </c>
      <c r="J2585" s="12">
        <v>42240</v>
      </c>
      <c r="K2585" s="4">
        <v>6756</v>
      </c>
      <c r="L2585" s="1" t="s">
        <v>146</v>
      </c>
      <c r="M2585" s="1" t="s">
        <v>1923</v>
      </c>
      <c r="N2585" s="1" t="s">
        <v>606</v>
      </c>
      <c r="O2585" s="1" t="s">
        <v>93</v>
      </c>
      <c r="P2585">
        <v>30</v>
      </c>
      <c r="Q2585">
        <v>9</v>
      </c>
      <c r="R2585">
        <v>137.44999999999999</v>
      </c>
      <c r="S2585">
        <v>15.27</v>
      </c>
      <c r="T2585">
        <v>0.51</v>
      </c>
      <c r="U2585">
        <f t="shared" si="682"/>
        <v>137.43</v>
      </c>
      <c r="V2585">
        <f t="shared" si="683"/>
        <v>270</v>
      </c>
      <c r="W2585" s="1" t="s">
        <v>155</v>
      </c>
      <c r="X2585" s="1" t="s">
        <v>1236</v>
      </c>
      <c r="Y2585" s="1" t="s">
        <v>156</v>
      </c>
      <c r="Z2585" s="3">
        <v>16635</v>
      </c>
      <c r="AA2585" s="4">
        <f t="shared" si="687"/>
        <v>2246.1446580000002</v>
      </c>
      <c r="AB2585" s="2">
        <f t="shared" si="692"/>
        <v>2246.1446580000002</v>
      </c>
      <c r="AC2585" s="4">
        <f t="shared" si="688"/>
        <v>2392.7706446991847</v>
      </c>
      <c r="AD2585" s="4">
        <f t="shared" si="693"/>
        <v>2392.7706446991847</v>
      </c>
      <c r="AE2585" s="4" t="s">
        <v>62</v>
      </c>
      <c r="AG2585" s="4" t="str">
        <f t="shared" si="689"/>
        <v>Weight Captured Separately</v>
      </c>
      <c r="AI2585" t="e">
        <f t="shared" si="684"/>
        <v>#N/A</v>
      </c>
      <c r="AJ2585" t="s">
        <v>81</v>
      </c>
      <c r="AK2585" s="2"/>
      <c r="AL2585" s="2" t="str">
        <f t="shared" si="690"/>
        <v>Freight Included in Commodity Cost</v>
      </c>
      <c r="AM2585" s="4"/>
      <c r="AN2585" t="e">
        <f>VLOOKUP([1]!Tabelle13[[#This Row],[Vlookup this ID for freight costs]],$AL$2:$AL$6811,2,FALSE)</f>
        <v>#REF!</v>
      </c>
      <c r="AO2585">
        <f t="shared" si="691"/>
        <v>14933.067364212313</v>
      </c>
      <c r="AP2585">
        <v>0.14000000000000001</v>
      </c>
      <c r="AQ2585">
        <v>0.14000000000000001</v>
      </c>
      <c r="AR2585" s="4">
        <v>24</v>
      </c>
      <c r="AS2585" s="4">
        <v>8</v>
      </c>
      <c r="AT2585" s="4">
        <v>2015</v>
      </c>
      <c r="AU2585" s="4">
        <v>24</v>
      </c>
      <c r="AV2585" s="4">
        <v>8</v>
      </c>
      <c r="AW2585" s="4">
        <v>2015</v>
      </c>
      <c r="AX2585" t="str">
        <f t="shared" si="685"/>
        <v>No Delay</v>
      </c>
      <c r="AY2585">
        <f t="shared" si="686"/>
        <v>0</v>
      </c>
    </row>
    <row r="2586" spans="1:51" x14ac:dyDescent="0.2">
      <c r="A2586" s="3">
        <v>59566</v>
      </c>
      <c r="B2586" s="1" t="s">
        <v>328</v>
      </c>
      <c r="C2586" s="1" t="s">
        <v>150</v>
      </c>
      <c r="D2586" s="1" t="s">
        <v>100</v>
      </c>
      <c r="E2586" s="1" t="s">
        <v>101</v>
      </c>
      <c r="F2586" s="1" t="s">
        <v>101</v>
      </c>
      <c r="G2586" s="13" t="s">
        <v>296</v>
      </c>
      <c r="H2586" s="12">
        <v>42240</v>
      </c>
      <c r="I2586" s="12" t="s">
        <v>296</v>
      </c>
      <c r="J2586" s="12">
        <v>42240</v>
      </c>
      <c r="K2586" s="4">
        <v>6775</v>
      </c>
      <c r="L2586" s="1" t="s">
        <v>146</v>
      </c>
      <c r="M2586" s="1" t="s">
        <v>1923</v>
      </c>
      <c r="N2586" s="1" t="s">
        <v>284</v>
      </c>
      <c r="O2586" s="1" t="s">
        <v>93</v>
      </c>
      <c r="P2586">
        <v>30</v>
      </c>
      <c r="Q2586">
        <v>9</v>
      </c>
      <c r="R2586">
        <v>21.81</v>
      </c>
      <c r="S2586">
        <v>2.42</v>
      </c>
      <c r="T2586">
        <v>0.08</v>
      </c>
      <c r="U2586">
        <f t="shared" si="682"/>
        <v>21.78</v>
      </c>
      <c r="V2586">
        <f t="shared" si="683"/>
        <v>270</v>
      </c>
      <c r="W2586" s="1" t="s">
        <v>155</v>
      </c>
      <c r="X2586" s="1" t="s">
        <v>1236</v>
      </c>
      <c r="Y2586" s="1" t="s">
        <v>156</v>
      </c>
      <c r="Z2586" s="3">
        <v>16635</v>
      </c>
      <c r="AA2586" s="4">
        <f t="shared" si="687"/>
        <v>2246.1446580000002</v>
      </c>
      <c r="AB2586" s="2">
        <f t="shared" si="692"/>
        <v>2246.1446580000002</v>
      </c>
      <c r="AC2586" s="4">
        <f t="shared" si="688"/>
        <v>2392.7706446991847</v>
      </c>
      <c r="AD2586" s="4">
        <f t="shared" si="693"/>
        <v>2392.7706446991847</v>
      </c>
      <c r="AE2586" s="4" t="s">
        <v>62</v>
      </c>
      <c r="AG2586" s="4" t="str">
        <f t="shared" si="689"/>
        <v>Weight Captured Separately</v>
      </c>
      <c r="AI2586" t="e">
        <f t="shared" si="684"/>
        <v>#N/A</v>
      </c>
      <c r="AJ2586" t="s">
        <v>81</v>
      </c>
      <c r="AK2586" s="2"/>
      <c r="AL2586" s="2" t="str">
        <f t="shared" si="690"/>
        <v>Freight Included in Commodity Cost</v>
      </c>
      <c r="AM2586" s="4"/>
      <c r="AN2586" t="e">
        <f>VLOOKUP([1]!Tabelle13[[#This Row],[Vlookup this ID for freight costs]],$AL$2:$AL$6811,2,FALSE)</f>
        <v>#REF!</v>
      </c>
      <c r="AO2586">
        <f t="shared" si="691"/>
        <v>14933.067364212313</v>
      </c>
      <c r="AP2586">
        <v>0.02</v>
      </c>
      <c r="AQ2586">
        <v>0.02</v>
      </c>
      <c r="AR2586" s="4">
        <v>24</v>
      </c>
      <c r="AS2586" s="4">
        <v>8</v>
      </c>
      <c r="AT2586" s="4">
        <v>2015</v>
      </c>
      <c r="AU2586" s="4">
        <v>24</v>
      </c>
      <c r="AV2586" s="4">
        <v>8</v>
      </c>
      <c r="AW2586" s="4">
        <v>2015</v>
      </c>
      <c r="AX2586" t="str">
        <f t="shared" si="685"/>
        <v>No Delay</v>
      </c>
      <c r="AY2586">
        <f t="shared" si="686"/>
        <v>0</v>
      </c>
    </row>
    <row r="2587" spans="1:51" x14ac:dyDescent="0.2">
      <c r="A2587" s="3">
        <v>62256</v>
      </c>
      <c r="B2587" s="1" t="s">
        <v>328</v>
      </c>
      <c r="C2587" s="1" t="s">
        <v>150</v>
      </c>
      <c r="D2587" s="1" t="s">
        <v>100</v>
      </c>
      <c r="E2587" s="1" t="s">
        <v>101</v>
      </c>
      <c r="F2587" s="1" t="s">
        <v>101</v>
      </c>
      <c r="G2587" s="13" t="s">
        <v>296</v>
      </c>
      <c r="H2587" s="12">
        <v>42240</v>
      </c>
      <c r="I2587" s="12" t="s">
        <v>296</v>
      </c>
      <c r="J2587" s="12">
        <v>42240</v>
      </c>
      <c r="K2587" s="4">
        <v>6778</v>
      </c>
      <c r="L2587" s="1" t="s">
        <v>146</v>
      </c>
      <c r="M2587" s="1" t="s">
        <v>1923</v>
      </c>
      <c r="N2587" s="1" t="s">
        <v>606</v>
      </c>
      <c r="O2587" s="1" t="s">
        <v>93</v>
      </c>
      <c r="P2587">
        <v>30</v>
      </c>
      <c r="Q2587">
        <v>9</v>
      </c>
      <c r="R2587">
        <v>137.44999999999999</v>
      </c>
      <c r="S2587">
        <v>15.27</v>
      </c>
      <c r="T2587">
        <v>0.51</v>
      </c>
      <c r="U2587">
        <f t="shared" si="682"/>
        <v>137.43</v>
      </c>
      <c r="V2587">
        <f t="shared" si="683"/>
        <v>270</v>
      </c>
      <c r="W2587" s="1" t="s">
        <v>155</v>
      </c>
      <c r="X2587" s="1" t="s">
        <v>1236</v>
      </c>
      <c r="Y2587" s="1" t="s">
        <v>156</v>
      </c>
      <c r="Z2587" s="3">
        <v>16635</v>
      </c>
      <c r="AA2587" s="4">
        <f t="shared" si="687"/>
        <v>2246.1446580000002</v>
      </c>
      <c r="AB2587" s="2">
        <f t="shared" si="692"/>
        <v>2246.1446580000002</v>
      </c>
      <c r="AC2587" s="4">
        <f t="shared" si="688"/>
        <v>2392.7706446991847</v>
      </c>
      <c r="AD2587" s="4">
        <f t="shared" si="693"/>
        <v>2392.7706446991847</v>
      </c>
      <c r="AE2587" s="4" t="s">
        <v>62</v>
      </c>
      <c r="AG2587" s="4" t="str">
        <f t="shared" si="689"/>
        <v>Weight Captured Separately</v>
      </c>
      <c r="AI2587" t="e">
        <f t="shared" si="684"/>
        <v>#N/A</v>
      </c>
      <c r="AJ2587" t="s">
        <v>81</v>
      </c>
      <c r="AK2587" s="2"/>
      <c r="AL2587" s="2" t="str">
        <f t="shared" si="690"/>
        <v>Freight Included in Commodity Cost</v>
      </c>
      <c r="AM2587" s="4"/>
      <c r="AN2587" t="e">
        <f>VLOOKUP([1]!Tabelle13[[#This Row],[Vlookup this ID for freight costs]],$AL$2:$AL$6811,2,FALSE)</f>
        <v>#REF!</v>
      </c>
      <c r="AO2587">
        <f t="shared" si="691"/>
        <v>14933.067364212313</v>
      </c>
      <c r="AP2587">
        <v>0.14000000000000001</v>
      </c>
      <c r="AQ2587">
        <v>0.14000000000000001</v>
      </c>
      <c r="AR2587" s="4">
        <v>24</v>
      </c>
      <c r="AS2587" s="4">
        <v>8</v>
      </c>
      <c r="AT2587" s="4">
        <v>2015</v>
      </c>
      <c r="AU2587" s="4">
        <v>24</v>
      </c>
      <c r="AV2587" s="4">
        <v>8</v>
      </c>
      <c r="AW2587" s="4">
        <v>2015</v>
      </c>
      <c r="AX2587" t="str">
        <f t="shared" si="685"/>
        <v>No Delay</v>
      </c>
      <c r="AY2587">
        <f t="shared" si="686"/>
        <v>0</v>
      </c>
    </row>
    <row r="2588" spans="1:51" x14ac:dyDescent="0.2">
      <c r="A2588" s="3">
        <v>14364</v>
      </c>
      <c r="B2588" s="1" t="s">
        <v>328</v>
      </c>
      <c r="C2588" s="1" t="s">
        <v>150</v>
      </c>
      <c r="D2588" s="1" t="s">
        <v>100</v>
      </c>
      <c r="E2588" s="1" t="s">
        <v>101</v>
      </c>
      <c r="F2588" s="1" t="s">
        <v>101</v>
      </c>
      <c r="G2588" s="13" t="s">
        <v>1466</v>
      </c>
      <c r="H2588" s="12">
        <v>41915</v>
      </c>
      <c r="I2588" s="12" t="s">
        <v>1466</v>
      </c>
      <c r="J2588" s="12">
        <v>41915</v>
      </c>
      <c r="K2588" s="4">
        <v>5979</v>
      </c>
      <c r="L2588" s="1" t="s">
        <v>146</v>
      </c>
      <c r="M2588" s="1" t="s">
        <v>1923</v>
      </c>
      <c r="N2588" s="1" t="s">
        <v>163</v>
      </c>
      <c r="O2588" s="1" t="s">
        <v>93</v>
      </c>
      <c r="P2588">
        <v>60</v>
      </c>
      <c r="Q2588">
        <v>9</v>
      </c>
      <c r="R2588">
        <v>620.91</v>
      </c>
      <c r="S2588">
        <v>68.989999999999995</v>
      </c>
      <c r="T2588">
        <v>1.1499999999999999</v>
      </c>
      <c r="U2588">
        <f t="shared" si="682"/>
        <v>620.91</v>
      </c>
      <c r="V2588">
        <f t="shared" si="683"/>
        <v>540</v>
      </c>
      <c r="W2588" s="1" t="s">
        <v>155</v>
      </c>
      <c r="X2588" s="1" t="s">
        <v>1236</v>
      </c>
      <c r="Y2588" s="1" t="s">
        <v>156</v>
      </c>
      <c r="Z2588" s="3">
        <v>16635</v>
      </c>
      <c r="AA2588" s="4">
        <f t="shared" si="687"/>
        <v>2246.1446580000002</v>
      </c>
      <c r="AB2588" s="2">
        <f t="shared" si="692"/>
        <v>2246.1446580000002</v>
      </c>
      <c r="AC2588" s="4">
        <f t="shared" si="688"/>
        <v>2169.2215388800009</v>
      </c>
      <c r="AD2588" s="4">
        <f t="shared" si="693"/>
        <v>2169.2215388800009</v>
      </c>
      <c r="AE2588" s="4" t="s">
        <v>62</v>
      </c>
      <c r="AG2588" s="4" t="str">
        <f t="shared" si="689"/>
        <v>Weight Captured Separately</v>
      </c>
      <c r="AI2588" t="e">
        <f t="shared" si="684"/>
        <v>#N/A</v>
      </c>
      <c r="AJ2588" t="s">
        <v>81</v>
      </c>
      <c r="AK2588" s="2"/>
      <c r="AL2588" s="2" t="str">
        <f t="shared" si="690"/>
        <v>Freight Included in Commodity Cost</v>
      </c>
      <c r="AM2588" s="4"/>
      <c r="AN2588" t="e">
        <f>VLOOKUP([1]!Tabelle13[[#This Row],[Vlookup this ID for freight costs]],$AL$2:$AL$6811,2,FALSE)</f>
        <v>#REF!</v>
      </c>
      <c r="AO2588">
        <f t="shared" si="691"/>
        <v>13537.673845688967</v>
      </c>
      <c r="AP2588">
        <v>0.64</v>
      </c>
      <c r="AQ2588">
        <v>0.64</v>
      </c>
      <c r="AR2588" s="4">
        <v>3</v>
      </c>
      <c r="AS2588" s="4">
        <v>10</v>
      </c>
      <c r="AT2588" s="4">
        <v>2014</v>
      </c>
      <c r="AU2588" s="4">
        <v>3</v>
      </c>
      <c r="AV2588" s="4">
        <v>10</v>
      </c>
      <c r="AW2588" s="4">
        <v>2014</v>
      </c>
      <c r="AX2588" t="str">
        <f t="shared" si="685"/>
        <v>No Delay</v>
      </c>
      <c r="AY2588">
        <f t="shared" si="686"/>
        <v>0</v>
      </c>
    </row>
    <row r="2589" spans="1:51" x14ac:dyDescent="0.2">
      <c r="A2589" s="3">
        <v>72918</v>
      </c>
      <c r="B2589" s="1" t="s">
        <v>328</v>
      </c>
      <c r="C2589" s="1" t="s">
        <v>150</v>
      </c>
      <c r="D2589" s="1" t="s">
        <v>100</v>
      </c>
      <c r="E2589" s="1" t="s">
        <v>101</v>
      </c>
      <c r="F2589" s="1" t="s">
        <v>101</v>
      </c>
      <c r="G2589" s="13" t="s">
        <v>1466</v>
      </c>
      <c r="H2589" s="12">
        <v>41915</v>
      </c>
      <c r="I2589" s="12" t="s">
        <v>1466</v>
      </c>
      <c r="J2589" s="12">
        <v>41915</v>
      </c>
      <c r="K2589" s="4">
        <v>5992</v>
      </c>
      <c r="L2589" s="1" t="s">
        <v>146</v>
      </c>
      <c r="M2589" s="1" t="s">
        <v>1923</v>
      </c>
      <c r="N2589" s="1" t="s">
        <v>275</v>
      </c>
      <c r="O2589" s="1" t="s">
        <v>93</v>
      </c>
      <c r="P2589">
        <v>60</v>
      </c>
      <c r="Q2589">
        <v>9</v>
      </c>
      <c r="R2589">
        <v>280.73</v>
      </c>
      <c r="S2589">
        <v>31.19</v>
      </c>
      <c r="T2589">
        <v>0.52</v>
      </c>
      <c r="U2589">
        <f t="shared" si="682"/>
        <v>280.71000000000004</v>
      </c>
      <c r="V2589">
        <f t="shared" si="683"/>
        <v>540</v>
      </c>
      <c r="W2589" s="1" t="s">
        <v>155</v>
      </c>
      <c r="X2589" s="1" t="s">
        <v>1236</v>
      </c>
      <c r="Y2589" s="1" t="s">
        <v>156</v>
      </c>
      <c r="Z2589" s="3">
        <v>16635</v>
      </c>
      <c r="AA2589" s="4">
        <f t="shared" si="687"/>
        <v>2246.1446580000002</v>
      </c>
      <c r="AB2589" s="2">
        <f t="shared" si="692"/>
        <v>2246.1446580000002</v>
      </c>
      <c r="AC2589" s="4">
        <f t="shared" si="688"/>
        <v>2169.2215388800009</v>
      </c>
      <c r="AD2589" s="4">
        <f t="shared" si="693"/>
        <v>2169.2215388800009</v>
      </c>
      <c r="AE2589" s="4" t="s">
        <v>62</v>
      </c>
      <c r="AG2589" s="4" t="str">
        <f t="shared" si="689"/>
        <v>Weight Captured Separately</v>
      </c>
      <c r="AI2589" t="e">
        <f t="shared" si="684"/>
        <v>#N/A</v>
      </c>
      <c r="AJ2589" t="s">
        <v>81</v>
      </c>
      <c r="AK2589" s="2"/>
      <c r="AL2589" s="2" t="str">
        <f t="shared" si="690"/>
        <v>Freight Included in Commodity Cost</v>
      </c>
      <c r="AM2589" s="4"/>
      <c r="AN2589" t="e">
        <f>VLOOKUP([1]!Tabelle13[[#This Row],[Vlookup this ID for freight costs]],$AL$2:$AL$6811,2,FALSE)</f>
        <v>#REF!</v>
      </c>
      <c r="AO2589">
        <f t="shared" si="691"/>
        <v>13537.673845688967</v>
      </c>
      <c r="AP2589">
        <v>0.28999999999999998</v>
      </c>
      <c r="AQ2589">
        <v>0.28999999999999998</v>
      </c>
      <c r="AR2589" s="4">
        <v>3</v>
      </c>
      <c r="AS2589" s="4">
        <v>10</v>
      </c>
      <c r="AT2589" s="4">
        <v>2014</v>
      </c>
      <c r="AU2589" s="4">
        <v>3</v>
      </c>
      <c r="AV2589" s="4">
        <v>10</v>
      </c>
      <c r="AW2589" s="4">
        <v>2014</v>
      </c>
      <c r="AX2589" t="str">
        <f t="shared" si="685"/>
        <v>No Delay</v>
      </c>
      <c r="AY2589">
        <f t="shared" si="686"/>
        <v>0</v>
      </c>
    </row>
    <row r="2590" spans="1:51" x14ac:dyDescent="0.2">
      <c r="A2590" s="3">
        <v>52853</v>
      </c>
      <c r="B2590" s="1" t="s">
        <v>328</v>
      </c>
      <c r="C2590" s="1" t="s">
        <v>150</v>
      </c>
      <c r="D2590" s="1" t="s">
        <v>100</v>
      </c>
      <c r="E2590" s="1" t="s">
        <v>101</v>
      </c>
      <c r="F2590" s="1" t="s">
        <v>101</v>
      </c>
      <c r="G2590" s="13" t="s">
        <v>1932</v>
      </c>
      <c r="H2590" s="12">
        <v>42136</v>
      </c>
      <c r="I2590" s="12" t="s">
        <v>1932</v>
      </c>
      <c r="J2590" s="12">
        <v>42136</v>
      </c>
      <c r="K2590" s="4">
        <v>6522</v>
      </c>
      <c r="L2590" s="1" t="s">
        <v>146</v>
      </c>
      <c r="M2590" s="1" t="s">
        <v>1923</v>
      </c>
      <c r="N2590" s="1" t="s">
        <v>1928</v>
      </c>
      <c r="O2590" s="1" t="s">
        <v>1929</v>
      </c>
      <c r="P2590">
        <v>60</v>
      </c>
      <c r="Q2590">
        <v>9</v>
      </c>
      <c r="R2590">
        <v>143.1</v>
      </c>
      <c r="S2590">
        <v>15.9</v>
      </c>
      <c r="T2590">
        <v>0.26</v>
      </c>
      <c r="U2590">
        <f t="shared" si="682"/>
        <v>143.1</v>
      </c>
      <c r="V2590">
        <f t="shared" si="683"/>
        <v>540</v>
      </c>
      <c r="W2590" s="1" t="s">
        <v>1930</v>
      </c>
      <c r="X2590" s="1" t="s">
        <v>71</v>
      </c>
      <c r="Y2590" s="1" t="s">
        <v>1931</v>
      </c>
      <c r="Z2590" s="3">
        <v>13673</v>
      </c>
      <c r="AA2590" s="4">
        <f t="shared" si="687"/>
        <v>2246.1446580000002</v>
      </c>
      <c r="AB2590" s="2">
        <f t="shared" si="692"/>
        <v>2246.1446580000002</v>
      </c>
      <c r="AC2590" s="4">
        <f t="shared" si="688"/>
        <v>2169.2215388800009</v>
      </c>
      <c r="AD2590" s="4">
        <f t="shared" si="693"/>
        <v>2169.2215388800009</v>
      </c>
      <c r="AE2590" s="4" t="s">
        <v>62</v>
      </c>
      <c r="AG2590" s="4" t="str">
        <f t="shared" si="689"/>
        <v>Weight Captured Separately</v>
      </c>
      <c r="AI2590" t="e">
        <f t="shared" si="684"/>
        <v>#N/A</v>
      </c>
      <c r="AJ2590" t="s">
        <v>81</v>
      </c>
      <c r="AK2590" s="2"/>
      <c r="AL2590" s="2" t="str">
        <f t="shared" si="690"/>
        <v>Freight Included in Commodity Cost</v>
      </c>
      <c r="AM2590" s="4"/>
      <c r="AN2590" t="e">
        <f>VLOOKUP([1]!Tabelle13[[#This Row],[Vlookup this ID for freight costs]],$AL$2:$AL$6811,2,FALSE)</f>
        <v>#REF!</v>
      </c>
      <c r="AO2590">
        <f t="shared" si="691"/>
        <v>13537.673845688967</v>
      </c>
      <c r="AP2590">
        <v>0.15</v>
      </c>
      <c r="AQ2590">
        <v>0.15</v>
      </c>
      <c r="AR2590" s="4">
        <v>12</v>
      </c>
      <c r="AS2590" s="4">
        <v>5</v>
      </c>
      <c r="AT2590" s="4">
        <v>2015</v>
      </c>
      <c r="AU2590" s="4">
        <v>12</v>
      </c>
      <c r="AV2590" s="4">
        <v>5</v>
      </c>
      <c r="AW2590" s="4">
        <v>2015</v>
      </c>
      <c r="AX2590" t="str">
        <f t="shared" si="685"/>
        <v>No Delay</v>
      </c>
      <c r="AY2590">
        <f t="shared" si="686"/>
        <v>0</v>
      </c>
    </row>
    <row r="2591" spans="1:51" x14ac:dyDescent="0.2">
      <c r="A2591" s="3">
        <v>18992</v>
      </c>
      <c r="B2591" s="1" t="s">
        <v>328</v>
      </c>
      <c r="C2591" s="1" t="s">
        <v>150</v>
      </c>
      <c r="D2591" s="1" t="s">
        <v>100</v>
      </c>
      <c r="E2591" s="1" t="s">
        <v>101</v>
      </c>
      <c r="F2591" s="1" t="s">
        <v>101</v>
      </c>
      <c r="G2591" s="13" t="s">
        <v>1934</v>
      </c>
      <c r="H2591" s="12">
        <v>42209</v>
      </c>
      <c r="I2591" s="12" t="s">
        <v>1934</v>
      </c>
      <c r="J2591" s="12">
        <v>42209</v>
      </c>
      <c r="K2591" s="4">
        <v>6686</v>
      </c>
      <c r="L2591" s="1" t="s">
        <v>146</v>
      </c>
      <c r="M2591" s="1" t="s">
        <v>1923</v>
      </c>
      <c r="N2591" s="1" t="s">
        <v>1928</v>
      </c>
      <c r="O2591" s="1" t="s">
        <v>1929</v>
      </c>
      <c r="P2591">
        <v>60</v>
      </c>
      <c r="Q2591">
        <v>9</v>
      </c>
      <c r="R2591">
        <v>143.1</v>
      </c>
      <c r="S2591">
        <v>15.9</v>
      </c>
      <c r="T2591">
        <v>0.26</v>
      </c>
      <c r="U2591">
        <f t="shared" si="682"/>
        <v>143.1</v>
      </c>
      <c r="V2591">
        <f t="shared" si="683"/>
        <v>540</v>
      </c>
      <c r="W2591" s="1" t="s">
        <v>1930</v>
      </c>
      <c r="X2591" s="1" t="s">
        <v>71</v>
      </c>
      <c r="Y2591" s="1" t="s">
        <v>1931</v>
      </c>
      <c r="Z2591" s="3">
        <v>13673</v>
      </c>
      <c r="AA2591" s="4">
        <f t="shared" si="687"/>
        <v>2246.1446580000002</v>
      </c>
      <c r="AB2591" s="2">
        <f t="shared" si="692"/>
        <v>2246.1446580000002</v>
      </c>
      <c r="AC2591" s="4">
        <f t="shared" si="688"/>
        <v>2169.2215388800009</v>
      </c>
      <c r="AD2591" s="4">
        <f t="shared" si="693"/>
        <v>2169.2215388800009</v>
      </c>
      <c r="AE2591" s="4" t="s">
        <v>62</v>
      </c>
      <c r="AG2591" s="4" t="str">
        <f t="shared" si="689"/>
        <v>Weight Captured Separately</v>
      </c>
      <c r="AI2591" t="e">
        <f t="shared" si="684"/>
        <v>#N/A</v>
      </c>
      <c r="AJ2591" t="s">
        <v>81</v>
      </c>
      <c r="AK2591" s="2"/>
      <c r="AL2591" s="2" t="str">
        <f t="shared" si="690"/>
        <v>Freight Included in Commodity Cost</v>
      </c>
      <c r="AM2591" s="4"/>
      <c r="AN2591" t="e">
        <f>VLOOKUP([1]!Tabelle13[[#This Row],[Vlookup this ID for freight costs]],$AL$2:$AL$6811,2,FALSE)</f>
        <v>#REF!</v>
      </c>
      <c r="AO2591">
        <f t="shared" si="691"/>
        <v>13537.673845688967</v>
      </c>
      <c r="AP2591">
        <v>0.15</v>
      </c>
      <c r="AQ2591">
        <v>0.15</v>
      </c>
      <c r="AR2591" s="4">
        <v>24</v>
      </c>
      <c r="AS2591" s="4">
        <v>7</v>
      </c>
      <c r="AT2591" s="4">
        <v>2015</v>
      </c>
      <c r="AU2591" s="4">
        <v>24</v>
      </c>
      <c r="AV2591" s="4">
        <v>7</v>
      </c>
      <c r="AW2591" s="4">
        <v>2015</v>
      </c>
      <c r="AX2591" t="str">
        <f t="shared" si="685"/>
        <v>No Delay</v>
      </c>
      <c r="AY2591">
        <f t="shared" si="686"/>
        <v>0</v>
      </c>
    </row>
    <row r="2592" spans="1:51" x14ac:dyDescent="0.2">
      <c r="A2592" s="3">
        <v>2923</v>
      </c>
      <c r="B2592" s="1" t="s">
        <v>1918</v>
      </c>
      <c r="C2592" s="1" t="s">
        <v>150</v>
      </c>
      <c r="D2592" s="1" t="s">
        <v>100</v>
      </c>
      <c r="E2592" s="1"/>
      <c r="F2592" s="1" t="s">
        <v>107</v>
      </c>
      <c r="G2592" s="13" t="s">
        <v>1953</v>
      </c>
      <c r="H2592" s="12">
        <v>39476</v>
      </c>
      <c r="I2592" s="12" t="s">
        <v>1953</v>
      </c>
      <c r="J2592" s="12">
        <v>39476</v>
      </c>
      <c r="K2592" s="4">
        <v>628</v>
      </c>
      <c r="L2592" s="1" t="s">
        <v>146</v>
      </c>
      <c r="M2592" s="1" t="s">
        <v>1954</v>
      </c>
      <c r="N2592" s="1" t="s">
        <v>147</v>
      </c>
      <c r="O2592" s="1" t="s">
        <v>148</v>
      </c>
      <c r="P2592">
        <v>30</v>
      </c>
      <c r="Q2592">
        <v>10</v>
      </c>
      <c r="R2592">
        <v>443</v>
      </c>
      <c r="S2592">
        <v>44.3</v>
      </c>
      <c r="T2592">
        <v>1.48</v>
      </c>
      <c r="U2592">
        <f t="shared" si="682"/>
        <v>443</v>
      </c>
      <c r="V2592">
        <f t="shared" si="683"/>
        <v>300</v>
      </c>
      <c r="W2592" s="1" t="s">
        <v>149</v>
      </c>
      <c r="X2592" s="1" t="s">
        <v>150</v>
      </c>
      <c r="Y2592" s="1" t="s">
        <v>150</v>
      </c>
      <c r="Z2592" s="3">
        <v>800</v>
      </c>
      <c r="AA2592" s="4">
        <f t="shared" si="687"/>
        <v>2246.254402</v>
      </c>
      <c r="AB2592" s="2">
        <f t="shared" si="692"/>
        <v>2246.254402</v>
      </c>
      <c r="AC2592" s="4">
        <f t="shared" si="688"/>
        <v>2255.8017047272738</v>
      </c>
      <c r="AD2592" s="4">
        <f t="shared" si="693"/>
        <v>2255.8017047272738</v>
      </c>
      <c r="AE2592" s="4" t="s">
        <v>62</v>
      </c>
      <c r="AG2592" s="4" t="str">
        <f t="shared" si="689"/>
        <v>Weight Captured Separately</v>
      </c>
      <c r="AH2592" s="4">
        <v>10825</v>
      </c>
      <c r="AI2592">
        <f t="shared" si="684"/>
        <v>153</v>
      </c>
      <c r="AJ2592" t="s">
        <v>81</v>
      </c>
      <c r="AK2592" s="2"/>
      <c r="AL2592" s="2" t="str">
        <f t="shared" si="690"/>
        <v>Freight Included in Commodity Cost</v>
      </c>
      <c r="AM2592" s="4"/>
      <c r="AN2592" t="e">
        <f>VLOOKUP([1]!Tabelle13[[#This Row],[Vlookup this ID for freight costs]],$AL$2:$AL$6811,2,FALSE)</f>
        <v>#REF!</v>
      </c>
      <c r="AO2592">
        <f t="shared" si="691"/>
        <v>14078.107240907644</v>
      </c>
      <c r="AP2592">
        <v>0.71</v>
      </c>
      <c r="AQ2592">
        <v>0.71</v>
      </c>
      <c r="AR2592" s="4">
        <v>29</v>
      </c>
      <c r="AS2592" s="4">
        <v>1</v>
      </c>
      <c r="AT2592" s="4">
        <v>2008</v>
      </c>
      <c r="AU2592" s="4">
        <v>29</v>
      </c>
      <c r="AV2592" s="4">
        <v>1</v>
      </c>
      <c r="AW2592" s="4">
        <v>2008</v>
      </c>
      <c r="AX2592" t="str">
        <f t="shared" si="685"/>
        <v>No Delay</v>
      </c>
      <c r="AY2592">
        <f t="shared" si="686"/>
        <v>0</v>
      </c>
    </row>
    <row r="2593" spans="1:51" x14ac:dyDescent="0.2">
      <c r="A2593" s="3">
        <v>10352</v>
      </c>
      <c r="B2593" s="1" t="s">
        <v>1918</v>
      </c>
      <c r="C2593" s="1" t="s">
        <v>150</v>
      </c>
      <c r="D2593" s="1" t="s">
        <v>100</v>
      </c>
      <c r="E2593" s="1" t="s">
        <v>53</v>
      </c>
      <c r="F2593" s="1" t="s">
        <v>53</v>
      </c>
      <c r="G2593" s="13" t="s">
        <v>1975</v>
      </c>
      <c r="H2593" s="12">
        <v>39903</v>
      </c>
      <c r="I2593" s="12" t="s">
        <v>954</v>
      </c>
      <c r="J2593" s="12">
        <v>39773</v>
      </c>
      <c r="K2593" s="4">
        <v>1200</v>
      </c>
      <c r="L2593" s="1" t="s">
        <v>146</v>
      </c>
      <c r="M2593" s="1" t="s">
        <v>1920</v>
      </c>
      <c r="N2593" s="1" t="s">
        <v>729</v>
      </c>
      <c r="O2593" s="1" t="s">
        <v>685</v>
      </c>
      <c r="P2593">
        <v>60</v>
      </c>
      <c r="Q2593">
        <v>10</v>
      </c>
      <c r="R2593">
        <v>94.9</v>
      </c>
      <c r="S2593">
        <v>9.49</v>
      </c>
      <c r="T2593">
        <v>0.16</v>
      </c>
      <c r="U2593">
        <f t="shared" si="682"/>
        <v>94.9</v>
      </c>
      <c r="V2593">
        <f t="shared" si="683"/>
        <v>600</v>
      </c>
      <c r="W2593" s="1" t="s">
        <v>185</v>
      </c>
      <c r="X2593" s="1" t="s">
        <v>186</v>
      </c>
      <c r="Y2593" s="1" t="s">
        <v>186</v>
      </c>
      <c r="Z2593" s="3">
        <v>8773</v>
      </c>
      <c r="AA2593" s="4">
        <f t="shared" si="687"/>
        <v>2246.254402</v>
      </c>
      <c r="AB2593" s="2">
        <f t="shared" si="692"/>
        <v>2246.254402</v>
      </c>
      <c r="AC2593" s="4">
        <f t="shared" si="688"/>
        <v>2170.8459278260871</v>
      </c>
      <c r="AD2593" s="4">
        <f t="shared" si="693"/>
        <v>2170.8459278260871</v>
      </c>
      <c r="AE2593" s="4" t="s">
        <v>62</v>
      </c>
      <c r="AG2593" s="4" t="str">
        <f t="shared" si="689"/>
        <v>Weight Captured Separately</v>
      </c>
      <c r="AH2593" s="4">
        <v>82575</v>
      </c>
      <c r="AI2593">
        <f t="shared" si="684"/>
        <v>1982</v>
      </c>
      <c r="AJ2593" t="s">
        <v>81</v>
      </c>
      <c r="AK2593" s="2"/>
      <c r="AL2593" s="2" t="str">
        <f t="shared" si="690"/>
        <v>Freight Included in Commodity Cost</v>
      </c>
      <c r="AM2593" s="4"/>
      <c r="AN2593" t="e">
        <f>VLOOKUP([1]!Tabelle13[[#This Row],[Vlookup this ID for freight costs]],$AL$2:$AL$6811,2,FALSE)</f>
        <v>#REF!</v>
      </c>
      <c r="AO2593">
        <f t="shared" si="691"/>
        <v>13547.813281490437</v>
      </c>
      <c r="AP2593">
        <v>0.19</v>
      </c>
      <c r="AQ2593">
        <v>0.19</v>
      </c>
      <c r="AR2593" s="4">
        <v>31</v>
      </c>
      <c r="AS2593" s="4">
        <v>3</v>
      </c>
      <c r="AT2593" s="4">
        <v>2009</v>
      </c>
      <c r="AU2593" s="4">
        <v>21</v>
      </c>
      <c r="AV2593" s="4">
        <v>11</v>
      </c>
      <c r="AW2593" s="4">
        <v>2008</v>
      </c>
      <c r="AX2593" t="str">
        <f t="shared" si="685"/>
        <v>No Delay</v>
      </c>
      <c r="AY2593">
        <f t="shared" si="686"/>
        <v>0</v>
      </c>
    </row>
    <row r="2594" spans="1:51" x14ac:dyDescent="0.2">
      <c r="A2594" s="3">
        <v>7732</v>
      </c>
      <c r="B2594" s="1" t="s">
        <v>1918</v>
      </c>
      <c r="C2594" s="1" t="s">
        <v>150</v>
      </c>
      <c r="D2594" s="1" t="s">
        <v>100</v>
      </c>
      <c r="E2594" s="1" t="s">
        <v>53</v>
      </c>
      <c r="F2594" s="1" t="s">
        <v>53</v>
      </c>
      <c r="G2594" s="13" t="s">
        <v>1975</v>
      </c>
      <c r="H2594" s="12">
        <v>39903</v>
      </c>
      <c r="I2594" s="12" t="s">
        <v>954</v>
      </c>
      <c r="J2594" s="12">
        <v>39773</v>
      </c>
      <c r="K2594" s="4">
        <v>1196</v>
      </c>
      <c r="L2594" s="1" t="s">
        <v>146</v>
      </c>
      <c r="M2594" s="1" t="s">
        <v>1920</v>
      </c>
      <c r="N2594" s="1" t="s">
        <v>1648</v>
      </c>
      <c r="O2594" s="1" t="s">
        <v>685</v>
      </c>
      <c r="P2594">
        <v>60</v>
      </c>
      <c r="Q2594">
        <v>10</v>
      </c>
      <c r="R2594">
        <v>100.6</v>
      </c>
      <c r="S2594">
        <v>10.06</v>
      </c>
      <c r="T2594">
        <v>0.17</v>
      </c>
      <c r="U2594">
        <f t="shared" si="682"/>
        <v>100.60000000000001</v>
      </c>
      <c r="V2594">
        <f t="shared" si="683"/>
        <v>600</v>
      </c>
      <c r="W2594" s="1" t="s">
        <v>185</v>
      </c>
      <c r="X2594" s="1" t="s">
        <v>186</v>
      </c>
      <c r="Y2594" s="1" t="s">
        <v>186</v>
      </c>
      <c r="Z2594" s="3">
        <v>8773</v>
      </c>
      <c r="AA2594" s="4">
        <f t="shared" si="687"/>
        <v>2246.254402</v>
      </c>
      <c r="AB2594" s="2">
        <f t="shared" si="692"/>
        <v>2246.254402</v>
      </c>
      <c r="AC2594" s="4">
        <f t="shared" si="688"/>
        <v>2170.8459278260871</v>
      </c>
      <c r="AD2594" s="4">
        <f t="shared" si="693"/>
        <v>2170.8459278260871</v>
      </c>
      <c r="AE2594" s="4" t="s">
        <v>62</v>
      </c>
      <c r="AG2594" s="4" t="str">
        <f t="shared" si="689"/>
        <v>Weight Captured Separately</v>
      </c>
      <c r="AH2594" s="4">
        <v>10951</v>
      </c>
      <c r="AI2594">
        <f t="shared" si="684"/>
        <v>4668</v>
      </c>
      <c r="AJ2594" t="s">
        <v>81</v>
      </c>
      <c r="AK2594" s="2"/>
      <c r="AL2594" s="2" t="str">
        <f t="shared" si="690"/>
        <v>Freight Included in Commodity Cost</v>
      </c>
      <c r="AM2594" s="4"/>
      <c r="AN2594" t="e">
        <f>VLOOKUP([1]!Tabelle13[[#This Row],[Vlookup this ID for freight costs]],$AL$2:$AL$6811,2,FALSE)</f>
        <v>#REF!</v>
      </c>
      <c r="AO2594">
        <f t="shared" si="691"/>
        <v>13547.813281490437</v>
      </c>
      <c r="AP2594">
        <v>0.2</v>
      </c>
      <c r="AQ2594">
        <v>0.2</v>
      </c>
      <c r="AR2594" s="4">
        <v>31</v>
      </c>
      <c r="AS2594" s="4">
        <v>3</v>
      </c>
      <c r="AT2594" s="4">
        <v>2009</v>
      </c>
      <c r="AU2594" s="4">
        <v>21</v>
      </c>
      <c r="AV2594" s="4">
        <v>11</v>
      </c>
      <c r="AW2594" s="4">
        <v>2008</v>
      </c>
      <c r="AX2594" t="str">
        <f t="shared" si="685"/>
        <v>No Delay</v>
      </c>
      <c r="AY2594">
        <f t="shared" si="686"/>
        <v>0</v>
      </c>
    </row>
    <row r="2595" spans="1:51" x14ac:dyDescent="0.2">
      <c r="A2595" s="3">
        <v>39509</v>
      </c>
      <c r="B2595" s="1" t="s">
        <v>328</v>
      </c>
      <c r="C2595" s="1" t="s">
        <v>150</v>
      </c>
      <c r="D2595" s="1" t="s">
        <v>100</v>
      </c>
      <c r="E2595" s="1" t="s">
        <v>101</v>
      </c>
      <c r="F2595" s="1" t="s">
        <v>101</v>
      </c>
      <c r="G2595" s="13" t="s">
        <v>1370</v>
      </c>
      <c r="H2595" s="12">
        <v>41677</v>
      </c>
      <c r="I2595" s="12" t="s">
        <v>1370</v>
      </c>
      <c r="J2595" s="12">
        <v>41677</v>
      </c>
      <c r="K2595" s="4">
        <v>5277</v>
      </c>
      <c r="L2595" s="1" t="s">
        <v>146</v>
      </c>
      <c r="M2595" s="1" t="s">
        <v>1920</v>
      </c>
      <c r="N2595" s="1" t="s">
        <v>606</v>
      </c>
      <c r="O2595" s="1" t="s">
        <v>93</v>
      </c>
      <c r="P2595">
        <v>30</v>
      </c>
      <c r="Q2595">
        <v>10</v>
      </c>
      <c r="R2595">
        <v>217.06</v>
      </c>
      <c r="S2595">
        <v>21.71</v>
      </c>
      <c r="T2595">
        <v>0.72</v>
      </c>
      <c r="U2595">
        <f t="shared" si="682"/>
        <v>217.10000000000002</v>
      </c>
      <c r="V2595">
        <f t="shared" si="683"/>
        <v>300</v>
      </c>
      <c r="W2595" s="1" t="s">
        <v>155</v>
      </c>
      <c r="X2595" s="1" t="s">
        <v>1236</v>
      </c>
      <c r="Y2595" s="1" t="s">
        <v>156</v>
      </c>
      <c r="Z2595" s="3">
        <v>16635</v>
      </c>
      <c r="AA2595" s="4">
        <f t="shared" si="687"/>
        <v>2246.254402</v>
      </c>
      <c r="AB2595" s="2">
        <f t="shared" si="692"/>
        <v>2246.254402</v>
      </c>
      <c r="AC2595" s="4">
        <f t="shared" si="688"/>
        <v>2255.8017047272738</v>
      </c>
      <c r="AD2595" s="4">
        <f t="shared" si="693"/>
        <v>2255.8017047272738</v>
      </c>
      <c r="AE2595" s="4" t="s">
        <v>62</v>
      </c>
      <c r="AG2595" s="4" t="str">
        <f t="shared" si="689"/>
        <v>Weight Captured Separately</v>
      </c>
      <c r="AI2595" t="e">
        <f t="shared" si="684"/>
        <v>#N/A</v>
      </c>
      <c r="AJ2595" t="s">
        <v>81</v>
      </c>
      <c r="AK2595" s="2"/>
      <c r="AL2595" s="2" t="str">
        <f t="shared" si="690"/>
        <v>Freight Included in Commodity Cost</v>
      </c>
      <c r="AM2595" s="4"/>
      <c r="AN2595" t="e">
        <f>VLOOKUP([1]!Tabelle13[[#This Row],[Vlookup this ID for freight costs]],$AL$2:$AL$6811,2,FALSE)</f>
        <v>#REF!</v>
      </c>
      <c r="AO2595">
        <f t="shared" si="691"/>
        <v>14078.107240907644</v>
      </c>
      <c r="AP2595">
        <v>0.27</v>
      </c>
      <c r="AQ2595">
        <v>0.27</v>
      </c>
      <c r="AR2595" s="4">
        <v>7</v>
      </c>
      <c r="AS2595" s="4">
        <v>2</v>
      </c>
      <c r="AT2595" s="4">
        <v>2014</v>
      </c>
      <c r="AU2595" s="4">
        <v>7</v>
      </c>
      <c r="AV2595" s="4">
        <v>2</v>
      </c>
      <c r="AW2595" s="4">
        <v>2014</v>
      </c>
      <c r="AX2595" t="str">
        <f t="shared" si="685"/>
        <v>No Delay</v>
      </c>
      <c r="AY2595">
        <f t="shared" si="686"/>
        <v>0</v>
      </c>
    </row>
    <row r="2596" spans="1:51" x14ac:dyDescent="0.2">
      <c r="A2596" s="3">
        <v>9078</v>
      </c>
      <c r="B2596" s="1" t="s">
        <v>1918</v>
      </c>
      <c r="C2596" s="1" t="s">
        <v>150</v>
      </c>
      <c r="D2596" s="1" t="s">
        <v>100</v>
      </c>
      <c r="E2596" s="1" t="s">
        <v>101</v>
      </c>
      <c r="F2596" s="1" t="s">
        <v>101</v>
      </c>
      <c r="G2596" s="13" t="s">
        <v>1968</v>
      </c>
      <c r="H2596" s="12">
        <v>40025</v>
      </c>
      <c r="I2596" s="12" t="s">
        <v>1976</v>
      </c>
      <c r="J2596" s="12">
        <v>39924</v>
      </c>
      <c r="K2596" s="4">
        <v>1494</v>
      </c>
      <c r="L2596" s="1" t="s">
        <v>146</v>
      </c>
      <c r="M2596" s="1" t="s">
        <v>1920</v>
      </c>
      <c r="N2596" s="1" t="s">
        <v>609</v>
      </c>
      <c r="O2596" s="1" t="s">
        <v>425</v>
      </c>
      <c r="P2596">
        <v>84</v>
      </c>
      <c r="Q2596">
        <v>10</v>
      </c>
      <c r="R2596">
        <v>84</v>
      </c>
      <c r="S2596">
        <v>8.4</v>
      </c>
      <c r="T2596">
        <v>0.1</v>
      </c>
      <c r="U2596">
        <f t="shared" si="682"/>
        <v>84</v>
      </c>
      <c r="V2596">
        <f t="shared" si="683"/>
        <v>840</v>
      </c>
      <c r="W2596" s="1" t="s">
        <v>552</v>
      </c>
      <c r="X2596" s="1" t="s">
        <v>361</v>
      </c>
      <c r="Y2596" s="1" t="s">
        <v>361</v>
      </c>
      <c r="Z2596" s="3">
        <v>12821</v>
      </c>
      <c r="AA2596" s="4">
        <f t="shared" si="687"/>
        <v>2246.254402</v>
      </c>
      <c r="AB2596" s="2">
        <f t="shared" si="692"/>
        <v>2246.254402</v>
      </c>
      <c r="AC2596" s="4">
        <f t="shared" si="688"/>
        <v>2283.6512157297293</v>
      </c>
      <c r="AD2596" s="4">
        <f t="shared" si="693"/>
        <v>2283.6512157297293</v>
      </c>
      <c r="AE2596" s="4" t="s">
        <v>62</v>
      </c>
      <c r="AG2596" s="4" t="str">
        <f t="shared" si="689"/>
        <v>Weight Captured Separately</v>
      </c>
      <c r="AH2596" s="4">
        <v>28515</v>
      </c>
      <c r="AI2596">
        <f t="shared" si="684"/>
        <v>6196</v>
      </c>
      <c r="AJ2596" t="s">
        <v>81</v>
      </c>
      <c r="AK2596" s="2"/>
      <c r="AL2596" s="2" t="str">
        <f t="shared" si="690"/>
        <v>Freight Included in Commodity Cost</v>
      </c>
      <c r="AM2596" s="4"/>
      <c r="AN2596" t="e">
        <f>VLOOKUP([1]!Tabelle13[[#This Row],[Vlookup this ID for freight costs]],$AL$2:$AL$6811,2,FALSE)</f>
        <v>#REF!</v>
      </c>
      <c r="AO2596">
        <f t="shared" si="691"/>
        <v>14251.943888584972</v>
      </c>
      <c r="AP2596">
        <v>0.16</v>
      </c>
      <c r="AQ2596">
        <v>0.16</v>
      </c>
      <c r="AR2596" s="4">
        <v>31</v>
      </c>
      <c r="AS2596" s="4">
        <v>7</v>
      </c>
      <c r="AT2596" s="4">
        <v>2009</v>
      </c>
      <c r="AU2596" s="4">
        <v>21</v>
      </c>
      <c r="AV2596" s="4">
        <v>4</v>
      </c>
      <c r="AW2596" s="4">
        <v>2009</v>
      </c>
      <c r="AX2596" t="str">
        <f t="shared" si="685"/>
        <v>No Delay</v>
      </c>
      <c r="AY2596">
        <f t="shared" si="686"/>
        <v>0</v>
      </c>
    </row>
    <row r="2597" spans="1:51" x14ac:dyDescent="0.2">
      <c r="A2597" s="3">
        <v>9656</v>
      </c>
      <c r="B2597" s="1" t="s">
        <v>1918</v>
      </c>
      <c r="C2597" s="1" t="s">
        <v>150</v>
      </c>
      <c r="D2597" s="1" t="s">
        <v>100</v>
      </c>
      <c r="E2597" s="1" t="s">
        <v>101</v>
      </c>
      <c r="F2597" s="1" t="s">
        <v>101</v>
      </c>
      <c r="G2597" s="13" t="s">
        <v>1969</v>
      </c>
      <c r="H2597" s="12">
        <v>39562</v>
      </c>
      <c r="I2597" s="12" t="s">
        <v>1969</v>
      </c>
      <c r="J2597" s="12">
        <v>39562</v>
      </c>
      <c r="K2597" s="4">
        <v>802</v>
      </c>
      <c r="L2597" s="1" t="s">
        <v>146</v>
      </c>
      <c r="M2597" s="1" t="s">
        <v>1920</v>
      </c>
      <c r="N2597" s="1" t="s">
        <v>609</v>
      </c>
      <c r="O2597" s="1" t="s">
        <v>425</v>
      </c>
      <c r="P2597">
        <v>84</v>
      </c>
      <c r="Q2597">
        <v>10</v>
      </c>
      <c r="R2597">
        <v>91.9</v>
      </c>
      <c r="S2597">
        <v>9.19</v>
      </c>
      <c r="T2597">
        <v>0.11</v>
      </c>
      <c r="U2597">
        <f t="shared" si="682"/>
        <v>91.899999999999991</v>
      </c>
      <c r="V2597">
        <f t="shared" si="683"/>
        <v>840</v>
      </c>
      <c r="W2597" s="1" t="s">
        <v>552</v>
      </c>
      <c r="X2597" s="1" t="s">
        <v>361</v>
      </c>
      <c r="Y2597" s="1" t="s">
        <v>361</v>
      </c>
      <c r="Z2597" s="3">
        <v>12821</v>
      </c>
      <c r="AA2597" s="4">
        <f t="shared" si="687"/>
        <v>2246.254402</v>
      </c>
      <c r="AB2597" s="2">
        <f t="shared" si="692"/>
        <v>2246.254402</v>
      </c>
      <c r="AC2597" s="4">
        <f t="shared" si="688"/>
        <v>2283.6512157297293</v>
      </c>
      <c r="AD2597" s="4">
        <f t="shared" si="693"/>
        <v>2283.6512157297293</v>
      </c>
      <c r="AE2597" s="4" t="s">
        <v>62</v>
      </c>
      <c r="AG2597" s="4" t="str">
        <f t="shared" si="689"/>
        <v>Weight Captured Separately</v>
      </c>
      <c r="AH2597" s="4">
        <v>82273</v>
      </c>
      <c r="AI2597">
        <f t="shared" si="684"/>
        <v>373</v>
      </c>
      <c r="AJ2597" t="s">
        <v>81</v>
      </c>
      <c r="AK2597" s="2"/>
      <c r="AL2597" s="2" t="str">
        <f t="shared" si="690"/>
        <v>Freight Included in Commodity Cost</v>
      </c>
      <c r="AM2597" s="4"/>
      <c r="AN2597" t="e">
        <f>VLOOKUP([1]!Tabelle13[[#This Row],[Vlookup this ID for freight costs]],$AL$2:$AL$6811,2,FALSE)</f>
        <v>#REF!</v>
      </c>
      <c r="AO2597">
        <f t="shared" si="691"/>
        <v>14251.943888584972</v>
      </c>
      <c r="AP2597">
        <v>0.15</v>
      </c>
      <c r="AQ2597">
        <v>0.15</v>
      </c>
      <c r="AR2597" s="4">
        <v>24</v>
      </c>
      <c r="AS2597" s="4">
        <v>4</v>
      </c>
      <c r="AT2597" s="4">
        <v>2008</v>
      </c>
      <c r="AU2597" s="4">
        <v>24</v>
      </c>
      <c r="AV2597" s="4">
        <v>4</v>
      </c>
      <c r="AW2597" s="4">
        <v>2008</v>
      </c>
      <c r="AX2597" t="str">
        <f t="shared" si="685"/>
        <v>No Delay</v>
      </c>
      <c r="AY2597">
        <f t="shared" si="686"/>
        <v>0</v>
      </c>
    </row>
    <row r="2598" spans="1:51" x14ac:dyDescent="0.2">
      <c r="A2598" s="3">
        <v>3752</v>
      </c>
      <c r="B2598" s="1" t="s">
        <v>1918</v>
      </c>
      <c r="C2598" s="1" t="s">
        <v>150</v>
      </c>
      <c r="D2598" s="1" t="s">
        <v>100</v>
      </c>
      <c r="E2598" s="1" t="s">
        <v>53</v>
      </c>
      <c r="F2598" s="1" t="s">
        <v>53</v>
      </c>
      <c r="G2598" s="13" t="s">
        <v>1950</v>
      </c>
      <c r="H2598" s="12">
        <v>39902</v>
      </c>
      <c r="I2598" s="12" t="s">
        <v>1977</v>
      </c>
      <c r="J2598" s="12">
        <v>39834</v>
      </c>
      <c r="K2598" s="4">
        <v>1308</v>
      </c>
      <c r="L2598" s="1" t="s">
        <v>146</v>
      </c>
      <c r="M2598" s="1" t="s">
        <v>1920</v>
      </c>
      <c r="N2598" s="1" t="s">
        <v>1978</v>
      </c>
      <c r="O2598" s="1" t="s">
        <v>897</v>
      </c>
      <c r="P2598">
        <v>5</v>
      </c>
      <c r="Q2598">
        <v>10</v>
      </c>
      <c r="R2598">
        <v>125.1</v>
      </c>
      <c r="S2598">
        <v>12.51</v>
      </c>
      <c r="T2598">
        <v>2.5</v>
      </c>
      <c r="U2598">
        <f t="shared" si="682"/>
        <v>125.1</v>
      </c>
      <c r="V2598">
        <f t="shared" si="683"/>
        <v>50</v>
      </c>
      <c r="W2598" s="1" t="s">
        <v>851</v>
      </c>
      <c r="X2598" s="1" t="s">
        <v>361</v>
      </c>
      <c r="Y2598" s="1" t="s">
        <v>361</v>
      </c>
      <c r="Z2598" s="3">
        <v>9485</v>
      </c>
      <c r="AA2598" s="4">
        <f t="shared" si="687"/>
        <v>2246.254402</v>
      </c>
      <c r="AB2598" s="2">
        <f t="shared" si="692"/>
        <v>2246.254402</v>
      </c>
      <c r="AC2598" s="4">
        <f t="shared" si="688"/>
        <v>3783.0428900333336</v>
      </c>
      <c r="AD2598" s="4">
        <f t="shared" si="693"/>
        <v>3783.0428900333336</v>
      </c>
      <c r="AE2598" s="4" t="s">
        <v>62</v>
      </c>
      <c r="AG2598" s="4" t="str">
        <f t="shared" si="689"/>
        <v>Weight Captured Separately</v>
      </c>
      <c r="AH2598" s="4">
        <v>10745</v>
      </c>
      <c r="AI2598">
        <f t="shared" si="684"/>
        <v>892</v>
      </c>
      <c r="AJ2598" t="s">
        <v>81</v>
      </c>
      <c r="AK2598" s="2"/>
      <c r="AL2598" s="2" t="str">
        <f t="shared" si="690"/>
        <v>Freight Included in Commodity Cost</v>
      </c>
      <c r="AM2598" s="4"/>
      <c r="AN2598" t="e">
        <f>VLOOKUP([1]!Tabelle13[[#This Row],[Vlookup this ID for freight costs]],$AL$2:$AL$6811,2,FALSE)</f>
        <v>#REF!</v>
      </c>
      <c r="AO2598">
        <f t="shared" si="691"/>
        <v>23611.146719588069</v>
      </c>
      <c r="AP2598">
        <v>0.25</v>
      </c>
      <c r="AQ2598">
        <v>0.25</v>
      </c>
      <c r="AR2598" s="4">
        <v>30</v>
      </c>
      <c r="AS2598" s="4">
        <v>4</v>
      </c>
      <c r="AT2598" s="4">
        <v>2009</v>
      </c>
      <c r="AU2598" s="4">
        <v>21</v>
      </c>
      <c r="AV2598" s="4">
        <v>1</v>
      </c>
      <c r="AW2598" s="4">
        <v>2009</v>
      </c>
      <c r="AX2598" t="str">
        <f t="shared" si="685"/>
        <v>No Delay</v>
      </c>
      <c r="AY2598">
        <f t="shared" si="686"/>
        <v>0</v>
      </c>
    </row>
    <row r="2599" spans="1:51" x14ac:dyDescent="0.2">
      <c r="A2599" s="3">
        <v>7008</v>
      </c>
      <c r="B2599" s="1" t="s">
        <v>1918</v>
      </c>
      <c r="C2599" s="1" t="s">
        <v>150</v>
      </c>
      <c r="D2599" s="1" t="s">
        <v>100</v>
      </c>
      <c r="E2599" s="1" t="s">
        <v>101</v>
      </c>
      <c r="F2599" s="1" t="s">
        <v>101</v>
      </c>
      <c r="G2599" s="13" t="s">
        <v>1969</v>
      </c>
      <c r="H2599" s="12">
        <v>39562</v>
      </c>
      <c r="I2599" s="12" t="s">
        <v>1969</v>
      </c>
      <c r="J2599" s="12">
        <v>39562</v>
      </c>
      <c r="K2599" s="4">
        <v>799</v>
      </c>
      <c r="L2599" s="1" t="s">
        <v>146</v>
      </c>
      <c r="M2599" s="1" t="s">
        <v>1920</v>
      </c>
      <c r="N2599" s="1" t="s">
        <v>550</v>
      </c>
      <c r="O2599" s="1" t="s">
        <v>551</v>
      </c>
      <c r="P2599">
        <v>300</v>
      </c>
      <c r="Q2599">
        <v>10</v>
      </c>
      <c r="R2599">
        <v>394</v>
      </c>
      <c r="S2599">
        <v>39.4</v>
      </c>
      <c r="T2599">
        <v>0.13</v>
      </c>
      <c r="U2599">
        <f t="shared" si="682"/>
        <v>394</v>
      </c>
      <c r="V2599">
        <f t="shared" si="683"/>
        <v>3000</v>
      </c>
      <c r="W2599" s="1" t="s">
        <v>552</v>
      </c>
      <c r="X2599" s="1" t="s">
        <v>361</v>
      </c>
      <c r="Y2599" s="1" t="s">
        <v>361</v>
      </c>
      <c r="Z2599" s="3">
        <v>12821</v>
      </c>
      <c r="AA2599" s="4">
        <f t="shared" si="687"/>
        <v>2246.254402</v>
      </c>
      <c r="AB2599" s="2">
        <f t="shared" si="692"/>
        <v>2246.254402</v>
      </c>
      <c r="AC2599" s="4">
        <f t="shared" si="688"/>
        <v>1567.7519119999999</v>
      </c>
      <c r="AD2599" s="4">
        <f t="shared" si="693"/>
        <v>1567.7519119999999</v>
      </c>
      <c r="AE2599" s="4" t="s">
        <v>62</v>
      </c>
      <c r="AG2599" s="4" t="str">
        <f t="shared" si="689"/>
        <v>Weight Captured Separately</v>
      </c>
      <c r="AH2599" s="4">
        <v>10859</v>
      </c>
      <c r="AI2599">
        <f t="shared" si="684"/>
        <v>3369</v>
      </c>
      <c r="AJ2599" t="s">
        <v>81</v>
      </c>
      <c r="AK2599" s="2"/>
      <c r="AL2599" s="2" t="str">
        <f t="shared" si="690"/>
        <v>Freight Included in Commodity Cost</v>
      </c>
      <c r="AM2599" s="4"/>
      <c r="AN2599" t="e">
        <f>VLOOKUP([1]!Tabelle13[[#This Row],[Vlookup this ID for freight costs]],$AL$2:$AL$6811,2,FALSE)</f>
        <v>#REF!</v>
      </c>
      <c r="AO2599">
        <f t="shared" si="691"/>
        <v>9783.3004347040023</v>
      </c>
      <c r="AP2599">
        <v>0.63</v>
      </c>
      <c r="AQ2599">
        <v>0.63</v>
      </c>
      <c r="AR2599" s="4">
        <v>24</v>
      </c>
      <c r="AS2599" s="4">
        <v>4</v>
      </c>
      <c r="AT2599" s="4">
        <v>2008</v>
      </c>
      <c r="AU2599" s="4">
        <v>24</v>
      </c>
      <c r="AV2599" s="4">
        <v>4</v>
      </c>
      <c r="AW2599" s="4">
        <v>2008</v>
      </c>
      <c r="AX2599" t="str">
        <f t="shared" si="685"/>
        <v>No Delay</v>
      </c>
      <c r="AY2599">
        <f t="shared" si="686"/>
        <v>0</v>
      </c>
    </row>
    <row r="2600" spans="1:51" x14ac:dyDescent="0.2">
      <c r="A2600" s="3">
        <v>8590</v>
      </c>
      <c r="B2600" s="1" t="s">
        <v>1918</v>
      </c>
      <c r="C2600" s="1" t="s">
        <v>150</v>
      </c>
      <c r="D2600" s="1" t="s">
        <v>100</v>
      </c>
      <c r="E2600" s="1" t="s">
        <v>101</v>
      </c>
      <c r="F2600" s="1" t="s">
        <v>101</v>
      </c>
      <c r="G2600" s="13" t="s">
        <v>468</v>
      </c>
      <c r="H2600" s="12">
        <v>39639</v>
      </c>
      <c r="I2600" s="12" t="s">
        <v>1979</v>
      </c>
      <c r="J2600" s="12">
        <v>39637</v>
      </c>
      <c r="K2600" s="4">
        <v>934</v>
      </c>
      <c r="L2600" s="1" t="s">
        <v>146</v>
      </c>
      <c r="M2600" s="1" t="s">
        <v>1920</v>
      </c>
      <c r="N2600" s="1" t="s">
        <v>550</v>
      </c>
      <c r="O2600" s="1" t="s">
        <v>551</v>
      </c>
      <c r="P2600">
        <v>300</v>
      </c>
      <c r="Q2600">
        <v>10</v>
      </c>
      <c r="R2600">
        <v>354.6</v>
      </c>
      <c r="S2600">
        <v>35.46</v>
      </c>
      <c r="T2600">
        <v>0.12</v>
      </c>
      <c r="U2600">
        <f t="shared" si="682"/>
        <v>354.6</v>
      </c>
      <c r="V2600">
        <f t="shared" si="683"/>
        <v>3000</v>
      </c>
      <c r="W2600" s="1" t="s">
        <v>552</v>
      </c>
      <c r="X2600" s="1" t="s">
        <v>361</v>
      </c>
      <c r="Y2600" s="1" t="s">
        <v>361</v>
      </c>
      <c r="Z2600" s="3">
        <v>12821</v>
      </c>
      <c r="AA2600" s="4">
        <f t="shared" si="687"/>
        <v>2246.254402</v>
      </c>
      <c r="AB2600" s="2">
        <f t="shared" si="692"/>
        <v>2246.254402</v>
      </c>
      <c r="AC2600" s="4">
        <f t="shared" si="688"/>
        <v>1567.7519119999999</v>
      </c>
      <c r="AD2600" s="4">
        <f t="shared" si="693"/>
        <v>1567.7519119999999</v>
      </c>
      <c r="AE2600" s="4" t="s">
        <v>62</v>
      </c>
      <c r="AG2600" s="4" t="str">
        <f t="shared" si="689"/>
        <v>Weight Captured Separately</v>
      </c>
      <c r="AH2600" s="4">
        <v>26879</v>
      </c>
      <c r="AI2600">
        <f t="shared" si="684"/>
        <v>3542</v>
      </c>
      <c r="AJ2600" t="s">
        <v>81</v>
      </c>
      <c r="AK2600" s="2"/>
      <c r="AL2600" s="2" t="str">
        <f t="shared" si="690"/>
        <v>Freight Included in Commodity Cost</v>
      </c>
      <c r="AM2600" s="4"/>
      <c r="AN2600" t="e">
        <f>VLOOKUP([1]!Tabelle13[[#This Row],[Vlookup this ID for freight costs]],$AL$2:$AL$6811,2,FALSE)</f>
        <v>#REF!</v>
      </c>
      <c r="AO2600">
        <f t="shared" si="691"/>
        <v>9783.3004347040023</v>
      </c>
      <c r="AP2600">
        <v>0.56999999999999995</v>
      </c>
      <c r="AQ2600">
        <v>0.56999999999999995</v>
      </c>
      <c r="AR2600" s="4">
        <v>10</v>
      </c>
      <c r="AS2600" s="4">
        <v>7</v>
      </c>
      <c r="AT2600" s="4">
        <v>2008</v>
      </c>
      <c r="AU2600" s="4">
        <v>8</v>
      </c>
      <c r="AV2600" s="4">
        <v>7</v>
      </c>
      <c r="AW2600" s="4">
        <v>2008</v>
      </c>
      <c r="AX2600" t="str">
        <f t="shared" si="685"/>
        <v>No Delay</v>
      </c>
      <c r="AY2600">
        <f t="shared" si="686"/>
        <v>0</v>
      </c>
    </row>
    <row r="2601" spans="1:51" x14ac:dyDescent="0.2">
      <c r="A2601" s="3">
        <v>7477</v>
      </c>
      <c r="B2601" s="1" t="s">
        <v>1918</v>
      </c>
      <c r="C2601" s="1" t="s">
        <v>150</v>
      </c>
      <c r="D2601" s="1" t="s">
        <v>100</v>
      </c>
      <c r="E2601" s="1" t="s">
        <v>101</v>
      </c>
      <c r="F2601" s="1" t="s">
        <v>101</v>
      </c>
      <c r="G2601" s="13" t="s">
        <v>1971</v>
      </c>
      <c r="H2601" s="12">
        <v>39950</v>
      </c>
      <c r="I2601" s="12" t="s">
        <v>1972</v>
      </c>
      <c r="J2601" s="12">
        <v>39730</v>
      </c>
      <c r="K2601" s="4">
        <v>1121</v>
      </c>
      <c r="L2601" s="1" t="s">
        <v>146</v>
      </c>
      <c r="M2601" s="1" t="s">
        <v>1920</v>
      </c>
      <c r="N2601" s="1" t="s">
        <v>729</v>
      </c>
      <c r="O2601" s="1" t="s">
        <v>685</v>
      </c>
      <c r="P2601">
        <v>60</v>
      </c>
      <c r="Q2601">
        <v>10</v>
      </c>
      <c r="R2601">
        <v>123.1</v>
      </c>
      <c r="S2601">
        <v>12.31</v>
      </c>
      <c r="T2601">
        <v>0.21</v>
      </c>
      <c r="U2601">
        <f t="shared" si="682"/>
        <v>123.10000000000001</v>
      </c>
      <c r="V2601">
        <f t="shared" si="683"/>
        <v>600</v>
      </c>
      <c r="W2601" s="1" t="s">
        <v>185</v>
      </c>
      <c r="X2601" s="1" t="s">
        <v>186</v>
      </c>
      <c r="Y2601" s="1" t="s">
        <v>186</v>
      </c>
      <c r="Z2601" s="3">
        <v>11869</v>
      </c>
      <c r="AA2601" s="4">
        <f t="shared" si="687"/>
        <v>2246.254402</v>
      </c>
      <c r="AB2601" s="2">
        <f t="shared" si="692"/>
        <v>2246.254402</v>
      </c>
      <c r="AC2601" s="4">
        <f t="shared" si="688"/>
        <v>2170.8459278260871</v>
      </c>
      <c r="AD2601" s="4">
        <f t="shared" si="693"/>
        <v>2170.8459278260871</v>
      </c>
      <c r="AE2601" s="4" t="s">
        <v>62</v>
      </c>
      <c r="AG2601" s="4" t="str">
        <f t="shared" si="689"/>
        <v>Weight Captured Separately</v>
      </c>
      <c r="AH2601" s="4">
        <v>10658</v>
      </c>
      <c r="AI2601">
        <f t="shared" si="684"/>
        <v>447</v>
      </c>
      <c r="AJ2601" t="s">
        <v>81</v>
      </c>
      <c r="AK2601" s="2"/>
      <c r="AL2601" s="2" t="str">
        <f t="shared" si="690"/>
        <v>Freight Included in Commodity Cost</v>
      </c>
      <c r="AM2601" s="4"/>
      <c r="AN2601" t="e">
        <f>VLOOKUP([1]!Tabelle13[[#This Row],[Vlookup this ID for freight costs]],$AL$2:$AL$6811,2,FALSE)</f>
        <v>#REF!</v>
      </c>
      <c r="AO2601">
        <f t="shared" si="691"/>
        <v>13547.813281490437</v>
      </c>
      <c r="AP2601">
        <v>0.24</v>
      </c>
      <c r="AQ2601">
        <v>0.24</v>
      </c>
      <c r="AR2601" s="4">
        <v>17</v>
      </c>
      <c r="AS2601" s="4">
        <v>5</v>
      </c>
      <c r="AT2601" s="4">
        <v>2009</v>
      </c>
      <c r="AU2601" s="4">
        <v>9</v>
      </c>
      <c r="AV2601" s="4">
        <v>10</v>
      </c>
      <c r="AW2601" s="4">
        <v>2008</v>
      </c>
      <c r="AX2601" t="str">
        <f t="shared" si="685"/>
        <v>No Delay</v>
      </c>
      <c r="AY2601">
        <f t="shared" si="686"/>
        <v>0</v>
      </c>
    </row>
    <row r="2602" spans="1:51" x14ac:dyDescent="0.2">
      <c r="A2602" s="3">
        <v>53233</v>
      </c>
      <c r="B2602" s="1" t="s">
        <v>328</v>
      </c>
      <c r="C2602" s="1" t="s">
        <v>150</v>
      </c>
      <c r="D2602" s="1" t="s">
        <v>100</v>
      </c>
      <c r="E2602" s="1" t="s">
        <v>101</v>
      </c>
      <c r="F2602" s="1" t="s">
        <v>101</v>
      </c>
      <c r="G2602" s="13" t="s">
        <v>230</v>
      </c>
      <c r="H2602" s="12">
        <v>40329</v>
      </c>
      <c r="I2602" s="12" t="s">
        <v>230</v>
      </c>
      <c r="J2602" s="12">
        <v>40329</v>
      </c>
      <c r="K2602" s="4">
        <v>2473</v>
      </c>
      <c r="L2602" s="1" t="s">
        <v>146</v>
      </c>
      <c r="M2602" s="1" t="s">
        <v>1920</v>
      </c>
      <c r="N2602" s="1" t="s">
        <v>1648</v>
      </c>
      <c r="O2602" s="1" t="s">
        <v>685</v>
      </c>
      <c r="P2602">
        <v>60</v>
      </c>
      <c r="Q2602">
        <v>10</v>
      </c>
      <c r="R2602">
        <v>164.62</v>
      </c>
      <c r="S2602">
        <v>16.46</v>
      </c>
      <c r="T2602">
        <v>0.27</v>
      </c>
      <c r="U2602">
        <f t="shared" si="682"/>
        <v>164.60000000000002</v>
      </c>
      <c r="V2602">
        <f t="shared" si="683"/>
        <v>600</v>
      </c>
      <c r="W2602" s="1" t="s">
        <v>185</v>
      </c>
      <c r="X2602" s="1" t="s">
        <v>186</v>
      </c>
      <c r="Y2602" s="1" t="s">
        <v>186</v>
      </c>
      <c r="Z2602" s="3">
        <v>11869</v>
      </c>
      <c r="AA2602" s="4">
        <f t="shared" si="687"/>
        <v>2246.254402</v>
      </c>
      <c r="AB2602" s="2">
        <f t="shared" si="692"/>
        <v>2246.254402</v>
      </c>
      <c r="AC2602" s="4">
        <f t="shared" si="688"/>
        <v>2170.8459278260871</v>
      </c>
      <c r="AD2602" s="4">
        <f t="shared" si="693"/>
        <v>2170.8459278260871</v>
      </c>
      <c r="AE2602" s="4" t="s">
        <v>62</v>
      </c>
      <c r="AG2602" s="4" t="str">
        <f t="shared" si="689"/>
        <v>Weight Captured Separately</v>
      </c>
      <c r="AI2602" t="e">
        <f t="shared" si="684"/>
        <v>#N/A</v>
      </c>
      <c r="AJ2602" t="s">
        <v>81</v>
      </c>
      <c r="AK2602" s="2"/>
      <c r="AL2602" s="2" t="str">
        <f t="shared" si="690"/>
        <v>Freight Included in Commodity Cost</v>
      </c>
      <c r="AM2602" s="4"/>
      <c r="AN2602" t="e">
        <f>VLOOKUP([1]!Tabelle13[[#This Row],[Vlookup this ID for freight costs]],$AL$2:$AL$6811,2,FALSE)</f>
        <v>#REF!</v>
      </c>
      <c r="AO2602">
        <f t="shared" si="691"/>
        <v>13547.813281490437</v>
      </c>
      <c r="AP2602">
        <v>0.35</v>
      </c>
      <c r="AQ2602">
        <v>0.35</v>
      </c>
      <c r="AR2602" s="4">
        <v>31</v>
      </c>
      <c r="AS2602" s="4">
        <v>5</v>
      </c>
      <c r="AT2602" s="4">
        <v>2010</v>
      </c>
      <c r="AU2602" s="4">
        <v>31</v>
      </c>
      <c r="AV2602" s="4">
        <v>5</v>
      </c>
      <c r="AW2602" s="4">
        <v>2010</v>
      </c>
      <c r="AX2602" t="str">
        <f t="shared" si="685"/>
        <v>No Delay</v>
      </c>
      <c r="AY2602">
        <f t="shared" si="686"/>
        <v>0</v>
      </c>
    </row>
    <row r="2603" spans="1:51" x14ac:dyDescent="0.2">
      <c r="A2603" s="3">
        <v>25127</v>
      </c>
      <c r="B2603" s="1" t="s">
        <v>328</v>
      </c>
      <c r="C2603" s="1" t="s">
        <v>150</v>
      </c>
      <c r="D2603" s="1" t="s">
        <v>100</v>
      </c>
      <c r="E2603" s="1" t="s">
        <v>101</v>
      </c>
      <c r="F2603" s="1" t="s">
        <v>101</v>
      </c>
      <c r="G2603" s="13" t="s">
        <v>1980</v>
      </c>
      <c r="H2603" s="12">
        <v>40105</v>
      </c>
      <c r="I2603" s="12" t="s">
        <v>1980</v>
      </c>
      <c r="J2603" s="12">
        <v>40105</v>
      </c>
      <c r="K2603" s="4">
        <v>1911</v>
      </c>
      <c r="L2603" s="1" t="s">
        <v>146</v>
      </c>
      <c r="M2603" s="1" t="s">
        <v>1920</v>
      </c>
      <c r="N2603" s="1" t="s">
        <v>1648</v>
      </c>
      <c r="O2603" s="1" t="s">
        <v>685</v>
      </c>
      <c r="P2603">
        <v>60</v>
      </c>
      <c r="Q2603">
        <v>10</v>
      </c>
      <c r="R2603">
        <v>162.9</v>
      </c>
      <c r="S2603">
        <v>16.29</v>
      </c>
      <c r="T2603">
        <v>0.27</v>
      </c>
      <c r="U2603">
        <f t="shared" si="682"/>
        <v>162.89999999999998</v>
      </c>
      <c r="V2603">
        <f t="shared" si="683"/>
        <v>600</v>
      </c>
      <c r="W2603" s="1" t="s">
        <v>185</v>
      </c>
      <c r="X2603" s="1" t="s">
        <v>186</v>
      </c>
      <c r="Y2603" s="1" t="s">
        <v>186</v>
      </c>
      <c r="Z2603" s="3">
        <v>11869</v>
      </c>
      <c r="AA2603" s="4">
        <f t="shared" si="687"/>
        <v>2246.254402</v>
      </c>
      <c r="AB2603" s="2">
        <f t="shared" si="692"/>
        <v>2246.254402</v>
      </c>
      <c r="AC2603" s="4">
        <f t="shared" si="688"/>
        <v>2170.8459278260871</v>
      </c>
      <c r="AD2603" s="4">
        <f t="shared" si="693"/>
        <v>2170.8459278260871</v>
      </c>
      <c r="AE2603" s="4" t="s">
        <v>62</v>
      </c>
      <c r="AG2603" s="4" t="str">
        <f t="shared" si="689"/>
        <v>Weight Captured Separately</v>
      </c>
      <c r="AI2603" t="e">
        <f t="shared" si="684"/>
        <v>#N/A</v>
      </c>
      <c r="AJ2603" t="s">
        <v>81</v>
      </c>
      <c r="AK2603" s="2"/>
      <c r="AL2603" s="2" t="str">
        <f t="shared" si="690"/>
        <v>Freight Included in Commodity Cost</v>
      </c>
      <c r="AM2603" s="4"/>
      <c r="AN2603" t="e">
        <f>VLOOKUP([1]!Tabelle13[[#This Row],[Vlookup this ID for freight costs]],$AL$2:$AL$6811,2,FALSE)</f>
        <v>#REF!</v>
      </c>
      <c r="AO2603">
        <f t="shared" si="691"/>
        <v>13547.813281490437</v>
      </c>
      <c r="AP2603">
        <v>0.32</v>
      </c>
      <c r="AQ2603">
        <v>0.32</v>
      </c>
      <c r="AR2603" s="4">
        <v>19</v>
      </c>
      <c r="AS2603" s="4">
        <v>10</v>
      </c>
      <c r="AT2603" s="4">
        <v>2009</v>
      </c>
      <c r="AU2603" s="4">
        <v>19</v>
      </c>
      <c r="AV2603" s="4">
        <v>10</v>
      </c>
      <c r="AW2603" s="4">
        <v>2009</v>
      </c>
      <c r="AX2603" t="str">
        <f t="shared" si="685"/>
        <v>No Delay</v>
      </c>
      <c r="AY2603">
        <f t="shared" si="686"/>
        <v>0</v>
      </c>
    </row>
    <row r="2604" spans="1:51" x14ac:dyDescent="0.2">
      <c r="A2604" s="3">
        <v>9937</v>
      </c>
      <c r="B2604" s="1" t="s">
        <v>1918</v>
      </c>
      <c r="C2604" s="1" t="s">
        <v>150</v>
      </c>
      <c r="D2604" s="1" t="s">
        <v>100</v>
      </c>
      <c r="E2604" s="1" t="s">
        <v>101</v>
      </c>
      <c r="F2604" s="1" t="s">
        <v>101</v>
      </c>
      <c r="G2604" s="13" t="s">
        <v>1882</v>
      </c>
      <c r="H2604" s="12">
        <v>39685</v>
      </c>
      <c r="I2604" s="12" t="s">
        <v>1981</v>
      </c>
      <c r="J2604" s="12">
        <v>39674</v>
      </c>
      <c r="K2604" s="4">
        <v>1008</v>
      </c>
      <c r="L2604" s="1" t="s">
        <v>146</v>
      </c>
      <c r="M2604" s="1" t="s">
        <v>1920</v>
      </c>
      <c r="N2604" s="1" t="s">
        <v>902</v>
      </c>
      <c r="O2604" s="1" t="s">
        <v>685</v>
      </c>
      <c r="P2604">
        <v>200</v>
      </c>
      <c r="Q2604">
        <v>10</v>
      </c>
      <c r="R2604">
        <v>125.4</v>
      </c>
      <c r="S2604">
        <v>12.54</v>
      </c>
      <c r="T2604">
        <v>0.06</v>
      </c>
      <c r="U2604">
        <f t="shared" si="682"/>
        <v>125.39999999999999</v>
      </c>
      <c r="V2604">
        <f t="shared" si="683"/>
        <v>2000</v>
      </c>
      <c r="W2604" s="1" t="s">
        <v>185</v>
      </c>
      <c r="X2604" s="1" t="s">
        <v>186</v>
      </c>
      <c r="Y2604" s="1" t="s">
        <v>186</v>
      </c>
      <c r="Z2604" s="3">
        <v>11869</v>
      </c>
      <c r="AA2604" s="4">
        <f t="shared" si="687"/>
        <v>2246.254402</v>
      </c>
      <c r="AB2604" s="2">
        <f t="shared" si="692"/>
        <v>2246.254402</v>
      </c>
      <c r="AC2604" s="4">
        <f t="shared" si="688"/>
        <v>1867.8074245333337</v>
      </c>
      <c r="AD2604" s="4">
        <f t="shared" si="693"/>
        <v>1867.8074245333337</v>
      </c>
      <c r="AE2604" s="4" t="s">
        <v>62</v>
      </c>
      <c r="AG2604" s="4" t="str">
        <f t="shared" si="689"/>
        <v>Weight Captured Separately</v>
      </c>
      <c r="AH2604" s="4">
        <v>82994</v>
      </c>
      <c r="AI2604">
        <f t="shared" si="684"/>
        <v>8</v>
      </c>
      <c r="AJ2604" t="s">
        <v>81</v>
      </c>
      <c r="AK2604" s="2"/>
      <c r="AL2604" s="2" t="str">
        <f t="shared" si="690"/>
        <v>Freight Included in Commodity Cost</v>
      </c>
      <c r="AM2604" s="4"/>
      <c r="AN2604" t="e">
        <f>VLOOKUP([1]!Tabelle13[[#This Row],[Vlookup this ID for freight costs]],$AL$2:$AL$6811,2,FALSE)</f>
        <v>#REF!</v>
      </c>
      <c r="AO2604">
        <f t="shared" si="691"/>
        <v>11656.246943937071</v>
      </c>
      <c r="AP2604">
        <v>0.2</v>
      </c>
      <c r="AQ2604">
        <v>0.2</v>
      </c>
      <c r="AR2604" s="4">
        <v>25</v>
      </c>
      <c r="AS2604" s="4">
        <v>8</v>
      </c>
      <c r="AT2604" s="4">
        <v>2008</v>
      </c>
      <c r="AU2604" s="4">
        <v>14</v>
      </c>
      <c r="AV2604" s="4">
        <v>8</v>
      </c>
      <c r="AW2604" s="4">
        <v>2008</v>
      </c>
      <c r="AX2604" t="str">
        <f t="shared" si="685"/>
        <v>No Delay</v>
      </c>
      <c r="AY2604">
        <f t="shared" si="686"/>
        <v>0</v>
      </c>
    </row>
    <row r="2605" spans="1:51" x14ac:dyDescent="0.2">
      <c r="A2605" s="3">
        <v>79910</v>
      </c>
      <c r="B2605" s="1" t="s">
        <v>328</v>
      </c>
      <c r="C2605" s="1" t="s">
        <v>150</v>
      </c>
      <c r="D2605" s="1" t="s">
        <v>100</v>
      </c>
      <c r="E2605" s="1" t="s">
        <v>101</v>
      </c>
      <c r="F2605" s="1" t="s">
        <v>101</v>
      </c>
      <c r="G2605" s="13" t="s">
        <v>1925</v>
      </c>
      <c r="H2605" s="12">
        <v>41878</v>
      </c>
      <c r="I2605" s="12" t="s">
        <v>1925</v>
      </c>
      <c r="J2605" s="12">
        <v>41878</v>
      </c>
      <c r="K2605" s="4">
        <v>5824</v>
      </c>
      <c r="L2605" s="1" t="s">
        <v>146</v>
      </c>
      <c r="M2605" s="1" t="s">
        <v>1920</v>
      </c>
      <c r="N2605" s="1" t="s">
        <v>178</v>
      </c>
      <c r="O2605" s="1" t="s">
        <v>93</v>
      </c>
      <c r="P2605">
        <v>60</v>
      </c>
      <c r="Q2605">
        <v>10</v>
      </c>
      <c r="R2605">
        <v>278.26</v>
      </c>
      <c r="S2605">
        <v>27.83</v>
      </c>
      <c r="T2605">
        <v>0.46</v>
      </c>
      <c r="U2605">
        <f t="shared" si="682"/>
        <v>278.29999999999995</v>
      </c>
      <c r="V2605">
        <f t="shared" si="683"/>
        <v>600</v>
      </c>
      <c r="W2605" s="1" t="s">
        <v>155</v>
      </c>
      <c r="X2605" s="1" t="s">
        <v>1236</v>
      </c>
      <c r="Y2605" s="1" t="s">
        <v>156</v>
      </c>
      <c r="Z2605" s="3">
        <v>16635</v>
      </c>
      <c r="AA2605" s="4">
        <f t="shared" si="687"/>
        <v>2246.254402</v>
      </c>
      <c r="AB2605" s="2">
        <f t="shared" si="692"/>
        <v>2246.254402</v>
      </c>
      <c r="AC2605" s="4">
        <f t="shared" si="688"/>
        <v>2170.8459278260871</v>
      </c>
      <c r="AD2605" s="4">
        <f t="shared" si="693"/>
        <v>2170.8459278260871</v>
      </c>
      <c r="AE2605" s="4" t="s">
        <v>62</v>
      </c>
      <c r="AG2605" s="4" t="str">
        <f t="shared" si="689"/>
        <v>Weight Captured Separately</v>
      </c>
      <c r="AI2605" t="e">
        <f t="shared" si="684"/>
        <v>#N/A</v>
      </c>
      <c r="AJ2605" t="s">
        <v>81</v>
      </c>
      <c r="AK2605" s="2"/>
      <c r="AL2605" s="2" t="str">
        <f t="shared" si="690"/>
        <v>Freight Included in Commodity Cost</v>
      </c>
      <c r="AM2605" s="4"/>
      <c r="AN2605" t="e">
        <f>VLOOKUP([1]!Tabelle13[[#This Row],[Vlookup this ID for freight costs]],$AL$2:$AL$6811,2,FALSE)</f>
        <v>#REF!</v>
      </c>
      <c r="AO2605">
        <f t="shared" si="691"/>
        <v>13547.813281490437</v>
      </c>
      <c r="AP2605">
        <v>0.34</v>
      </c>
      <c r="AQ2605">
        <v>0.34</v>
      </c>
      <c r="AR2605" s="4">
        <v>27</v>
      </c>
      <c r="AS2605" s="4">
        <v>8</v>
      </c>
      <c r="AT2605" s="4">
        <v>2014</v>
      </c>
      <c r="AU2605" s="4">
        <v>27</v>
      </c>
      <c r="AV2605" s="4">
        <v>8</v>
      </c>
      <c r="AW2605" s="4">
        <v>2014</v>
      </c>
      <c r="AX2605" t="str">
        <f t="shared" si="685"/>
        <v>No Delay</v>
      </c>
      <c r="AY2605">
        <f t="shared" si="686"/>
        <v>0</v>
      </c>
    </row>
    <row r="2606" spans="1:51" x14ac:dyDescent="0.2">
      <c r="A2606" s="3">
        <v>42300</v>
      </c>
      <c r="B2606" s="1" t="s">
        <v>328</v>
      </c>
      <c r="C2606" s="1" t="s">
        <v>150</v>
      </c>
      <c r="D2606" s="1" t="s">
        <v>100</v>
      </c>
      <c r="E2606" s="1" t="s">
        <v>101</v>
      </c>
      <c r="F2606" s="1" t="s">
        <v>101</v>
      </c>
      <c r="G2606" s="13" t="s">
        <v>296</v>
      </c>
      <c r="H2606" s="12">
        <v>42240</v>
      </c>
      <c r="I2606" s="12" t="s">
        <v>296</v>
      </c>
      <c r="J2606" s="12">
        <v>42240</v>
      </c>
      <c r="K2606" s="4">
        <v>6761</v>
      </c>
      <c r="L2606" s="1" t="s">
        <v>146</v>
      </c>
      <c r="M2606" s="1" t="s">
        <v>1923</v>
      </c>
      <c r="N2606" s="1" t="s">
        <v>159</v>
      </c>
      <c r="O2606" s="1" t="s">
        <v>93</v>
      </c>
      <c r="P2606">
        <v>30</v>
      </c>
      <c r="Q2606">
        <v>10</v>
      </c>
      <c r="R2606">
        <v>234.38</v>
      </c>
      <c r="S2606">
        <v>23.44</v>
      </c>
      <c r="T2606">
        <v>0.78</v>
      </c>
      <c r="U2606">
        <f t="shared" si="682"/>
        <v>234.4</v>
      </c>
      <c r="V2606">
        <f t="shared" si="683"/>
        <v>300</v>
      </c>
      <c r="W2606" s="1" t="s">
        <v>155</v>
      </c>
      <c r="X2606" s="1" t="s">
        <v>1236</v>
      </c>
      <c r="Y2606" s="1" t="s">
        <v>156</v>
      </c>
      <c r="Z2606" s="3">
        <v>16635</v>
      </c>
      <c r="AA2606" s="4">
        <f t="shared" si="687"/>
        <v>2246.254402</v>
      </c>
      <c r="AB2606" s="2">
        <f t="shared" si="692"/>
        <v>2246.254402</v>
      </c>
      <c r="AC2606" s="4">
        <f t="shared" si="688"/>
        <v>2255.8017047272738</v>
      </c>
      <c r="AD2606" s="4">
        <f t="shared" si="693"/>
        <v>2255.8017047272738</v>
      </c>
      <c r="AE2606" s="4" t="s">
        <v>62</v>
      </c>
      <c r="AG2606" s="4" t="str">
        <f t="shared" si="689"/>
        <v>Weight Captured Separately</v>
      </c>
      <c r="AI2606" t="e">
        <f t="shared" si="684"/>
        <v>#N/A</v>
      </c>
      <c r="AJ2606" t="s">
        <v>81</v>
      </c>
      <c r="AK2606" s="2"/>
      <c r="AL2606" s="2" t="str">
        <f t="shared" si="690"/>
        <v>Freight Included in Commodity Cost</v>
      </c>
      <c r="AM2606" s="4"/>
      <c r="AN2606" t="e">
        <f>VLOOKUP([1]!Tabelle13[[#This Row],[Vlookup this ID for freight costs]],$AL$2:$AL$6811,2,FALSE)</f>
        <v>#REF!</v>
      </c>
      <c r="AO2606">
        <f t="shared" si="691"/>
        <v>14078.107240907644</v>
      </c>
      <c r="AP2606">
        <v>0.24</v>
      </c>
      <c r="AQ2606">
        <v>0.24</v>
      </c>
      <c r="AR2606" s="4">
        <v>24</v>
      </c>
      <c r="AS2606" s="4">
        <v>8</v>
      </c>
      <c r="AT2606" s="4">
        <v>2015</v>
      </c>
      <c r="AU2606" s="4">
        <v>24</v>
      </c>
      <c r="AV2606" s="4">
        <v>8</v>
      </c>
      <c r="AW2606" s="4">
        <v>2015</v>
      </c>
      <c r="AX2606" t="str">
        <f t="shared" si="685"/>
        <v>No Delay</v>
      </c>
      <c r="AY2606">
        <f t="shared" si="686"/>
        <v>0</v>
      </c>
    </row>
    <row r="2607" spans="1:51" x14ac:dyDescent="0.2">
      <c r="A2607" s="3">
        <v>47722</v>
      </c>
      <c r="B2607" s="1" t="s">
        <v>328</v>
      </c>
      <c r="C2607" s="1" t="s">
        <v>150</v>
      </c>
      <c r="D2607" s="1" t="s">
        <v>100</v>
      </c>
      <c r="E2607" s="1" t="s">
        <v>101</v>
      </c>
      <c r="F2607" s="1" t="s">
        <v>101</v>
      </c>
      <c r="G2607" s="13" t="s">
        <v>296</v>
      </c>
      <c r="H2607" s="12">
        <v>42240</v>
      </c>
      <c r="I2607" s="12" t="s">
        <v>296</v>
      </c>
      <c r="J2607" s="12">
        <v>42240</v>
      </c>
      <c r="K2607" s="4">
        <v>6765</v>
      </c>
      <c r="L2607" s="1" t="s">
        <v>146</v>
      </c>
      <c r="M2607" s="1" t="s">
        <v>1923</v>
      </c>
      <c r="N2607" s="1" t="s">
        <v>159</v>
      </c>
      <c r="O2607" s="1" t="s">
        <v>93</v>
      </c>
      <c r="P2607">
        <v>30</v>
      </c>
      <c r="Q2607">
        <v>10</v>
      </c>
      <c r="R2607">
        <v>234.38</v>
      </c>
      <c r="S2607">
        <v>23.44</v>
      </c>
      <c r="T2607">
        <v>0.78</v>
      </c>
      <c r="U2607">
        <f t="shared" si="682"/>
        <v>234.4</v>
      </c>
      <c r="V2607">
        <f t="shared" si="683"/>
        <v>300</v>
      </c>
      <c r="W2607" s="1" t="s">
        <v>155</v>
      </c>
      <c r="X2607" s="1" t="s">
        <v>1236</v>
      </c>
      <c r="Y2607" s="1" t="s">
        <v>156</v>
      </c>
      <c r="Z2607" s="3">
        <v>16635</v>
      </c>
      <c r="AA2607" s="4">
        <f t="shared" si="687"/>
        <v>2246.254402</v>
      </c>
      <c r="AB2607" s="2">
        <f t="shared" si="692"/>
        <v>2246.254402</v>
      </c>
      <c r="AC2607" s="4">
        <f t="shared" si="688"/>
        <v>2255.8017047272738</v>
      </c>
      <c r="AD2607" s="4">
        <f t="shared" si="693"/>
        <v>2255.8017047272738</v>
      </c>
      <c r="AE2607" s="4" t="s">
        <v>62</v>
      </c>
      <c r="AG2607" s="4" t="str">
        <f t="shared" si="689"/>
        <v>Weight Captured Separately</v>
      </c>
      <c r="AI2607" t="e">
        <f t="shared" si="684"/>
        <v>#N/A</v>
      </c>
      <c r="AJ2607" t="s">
        <v>81</v>
      </c>
      <c r="AK2607" s="2"/>
      <c r="AL2607" s="2" t="str">
        <f t="shared" si="690"/>
        <v>Freight Included in Commodity Cost</v>
      </c>
      <c r="AM2607" s="4"/>
      <c r="AN2607" t="e">
        <f>VLOOKUP([1]!Tabelle13[[#This Row],[Vlookup this ID for freight costs]],$AL$2:$AL$6811,2,FALSE)</f>
        <v>#REF!</v>
      </c>
      <c r="AO2607">
        <f t="shared" si="691"/>
        <v>14078.107240907644</v>
      </c>
      <c r="AP2607">
        <v>0.24</v>
      </c>
      <c r="AQ2607">
        <v>0.24</v>
      </c>
      <c r="AR2607" s="4">
        <v>24</v>
      </c>
      <c r="AS2607" s="4">
        <v>8</v>
      </c>
      <c r="AT2607" s="4">
        <v>2015</v>
      </c>
      <c r="AU2607" s="4">
        <v>24</v>
      </c>
      <c r="AV2607" s="4">
        <v>8</v>
      </c>
      <c r="AW2607" s="4">
        <v>2015</v>
      </c>
      <c r="AX2607" t="str">
        <f t="shared" si="685"/>
        <v>No Delay</v>
      </c>
      <c r="AY2607">
        <f t="shared" si="686"/>
        <v>0</v>
      </c>
    </row>
    <row r="2608" spans="1:51" x14ac:dyDescent="0.2">
      <c r="A2608" s="3">
        <v>61186</v>
      </c>
      <c r="B2608" s="1" t="s">
        <v>328</v>
      </c>
      <c r="C2608" s="1" t="s">
        <v>150</v>
      </c>
      <c r="D2608" s="1" t="s">
        <v>100</v>
      </c>
      <c r="E2608" s="1" t="s">
        <v>101</v>
      </c>
      <c r="F2608" s="1" t="s">
        <v>101</v>
      </c>
      <c r="G2608" s="13" t="s">
        <v>296</v>
      </c>
      <c r="H2608" s="12">
        <v>42240</v>
      </c>
      <c r="I2608" s="12" t="s">
        <v>296</v>
      </c>
      <c r="J2608" s="12">
        <v>42240</v>
      </c>
      <c r="K2608" s="4">
        <v>6777</v>
      </c>
      <c r="L2608" s="1" t="s">
        <v>146</v>
      </c>
      <c r="M2608" s="1" t="s">
        <v>1923</v>
      </c>
      <c r="N2608" s="1" t="s">
        <v>159</v>
      </c>
      <c r="O2608" s="1" t="s">
        <v>93</v>
      </c>
      <c r="P2608">
        <v>30</v>
      </c>
      <c r="Q2608">
        <v>10</v>
      </c>
      <c r="R2608">
        <v>234.38</v>
      </c>
      <c r="S2608">
        <v>23.44</v>
      </c>
      <c r="T2608">
        <v>0.78</v>
      </c>
      <c r="U2608">
        <f t="shared" si="682"/>
        <v>234.4</v>
      </c>
      <c r="V2608">
        <f t="shared" si="683"/>
        <v>300</v>
      </c>
      <c r="W2608" s="1" t="s">
        <v>155</v>
      </c>
      <c r="X2608" s="1" t="s">
        <v>1236</v>
      </c>
      <c r="Y2608" s="1" t="s">
        <v>156</v>
      </c>
      <c r="Z2608" s="3">
        <v>16635</v>
      </c>
      <c r="AA2608" s="4">
        <f t="shared" si="687"/>
        <v>2246.254402</v>
      </c>
      <c r="AB2608" s="2">
        <f t="shared" si="692"/>
        <v>2246.254402</v>
      </c>
      <c r="AC2608" s="4">
        <f t="shared" si="688"/>
        <v>2255.8017047272738</v>
      </c>
      <c r="AD2608" s="4">
        <f t="shared" si="693"/>
        <v>2255.8017047272738</v>
      </c>
      <c r="AE2608" s="4" t="s">
        <v>62</v>
      </c>
      <c r="AG2608" s="4" t="str">
        <f t="shared" si="689"/>
        <v>Weight Captured Separately</v>
      </c>
      <c r="AI2608" t="e">
        <f t="shared" si="684"/>
        <v>#N/A</v>
      </c>
      <c r="AJ2608" t="s">
        <v>81</v>
      </c>
      <c r="AK2608" s="2"/>
      <c r="AL2608" s="2" t="str">
        <f t="shared" si="690"/>
        <v>Freight Included in Commodity Cost</v>
      </c>
      <c r="AM2608" s="4"/>
      <c r="AN2608" t="e">
        <f>VLOOKUP([1]!Tabelle13[[#This Row],[Vlookup this ID for freight costs]],$AL$2:$AL$6811,2,FALSE)</f>
        <v>#REF!</v>
      </c>
      <c r="AO2608">
        <f t="shared" si="691"/>
        <v>14078.107240907644</v>
      </c>
      <c r="AP2608">
        <v>0.24</v>
      </c>
      <c r="AQ2608">
        <v>0.24</v>
      </c>
      <c r="AR2608" s="4">
        <v>24</v>
      </c>
      <c r="AS2608" s="4">
        <v>8</v>
      </c>
      <c r="AT2608" s="4">
        <v>2015</v>
      </c>
      <c r="AU2608" s="4">
        <v>24</v>
      </c>
      <c r="AV2608" s="4">
        <v>8</v>
      </c>
      <c r="AW2608" s="4">
        <v>2015</v>
      </c>
      <c r="AX2608" t="str">
        <f t="shared" si="685"/>
        <v>No Delay</v>
      </c>
      <c r="AY2608">
        <f t="shared" si="686"/>
        <v>0</v>
      </c>
    </row>
    <row r="2609" spans="1:51" x14ac:dyDescent="0.2">
      <c r="A2609" s="3">
        <v>51888</v>
      </c>
      <c r="B2609" s="1" t="s">
        <v>328</v>
      </c>
      <c r="C2609" s="1" t="s">
        <v>150</v>
      </c>
      <c r="D2609" s="1" t="s">
        <v>100</v>
      </c>
      <c r="E2609" s="1" t="s">
        <v>101</v>
      </c>
      <c r="F2609" s="1" t="s">
        <v>101</v>
      </c>
      <c r="G2609" s="13" t="s">
        <v>1970</v>
      </c>
      <c r="H2609" s="12">
        <v>41948</v>
      </c>
      <c r="I2609" s="12" t="s">
        <v>1970</v>
      </c>
      <c r="J2609" s="12">
        <v>41948</v>
      </c>
      <c r="K2609" s="4">
        <v>6065</v>
      </c>
      <c r="L2609" s="1" t="s">
        <v>146</v>
      </c>
      <c r="M2609" s="1" t="s">
        <v>1923</v>
      </c>
      <c r="N2609" s="1" t="s">
        <v>178</v>
      </c>
      <c r="O2609" s="1" t="s">
        <v>93</v>
      </c>
      <c r="P2609">
        <v>60</v>
      </c>
      <c r="Q2609">
        <v>10</v>
      </c>
      <c r="R2609">
        <v>249.54</v>
      </c>
      <c r="S2609">
        <v>24.95</v>
      </c>
      <c r="T2609">
        <v>0.42</v>
      </c>
      <c r="U2609">
        <f t="shared" si="682"/>
        <v>249.5</v>
      </c>
      <c r="V2609">
        <f t="shared" si="683"/>
        <v>600</v>
      </c>
      <c r="W2609" s="1" t="s">
        <v>155</v>
      </c>
      <c r="X2609" s="1" t="s">
        <v>1236</v>
      </c>
      <c r="Y2609" s="1" t="s">
        <v>156</v>
      </c>
      <c r="Z2609" s="3">
        <v>16635</v>
      </c>
      <c r="AA2609" s="4">
        <f t="shared" si="687"/>
        <v>2246.254402</v>
      </c>
      <c r="AB2609" s="2">
        <f t="shared" si="692"/>
        <v>2246.254402</v>
      </c>
      <c r="AC2609" s="4">
        <f t="shared" si="688"/>
        <v>2170.8459278260871</v>
      </c>
      <c r="AD2609" s="4">
        <f t="shared" si="693"/>
        <v>2170.8459278260871</v>
      </c>
      <c r="AE2609" s="4" t="s">
        <v>62</v>
      </c>
      <c r="AG2609" s="4" t="str">
        <f t="shared" si="689"/>
        <v>Weight Captured Separately</v>
      </c>
      <c r="AI2609" t="e">
        <f t="shared" si="684"/>
        <v>#N/A</v>
      </c>
      <c r="AJ2609" t="s">
        <v>81</v>
      </c>
      <c r="AK2609" s="2"/>
      <c r="AL2609" s="2" t="str">
        <f t="shared" si="690"/>
        <v>Freight Included in Commodity Cost</v>
      </c>
      <c r="AM2609" s="4"/>
      <c r="AN2609" t="e">
        <f>VLOOKUP([1]!Tabelle13[[#This Row],[Vlookup this ID for freight costs]],$AL$2:$AL$6811,2,FALSE)</f>
        <v>#REF!</v>
      </c>
      <c r="AO2609">
        <f t="shared" si="691"/>
        <v>13547.813281490437</v>
      </c>
      <c r="AP2609">
        <v>0.26</v>
      </c>
      <c r="AQ2609">
        <v>0.26</v>
      </c>
      <c r="AR2609" s="4">
        <v>5</v>
      </c>
      <c r="AS2609" s="4">
        <v>11</v>
      </c>
      <c r="AT2609" s="4">
        <v>2014</v>
      </c>
      <c r="AU2609" s="4">
        <v>5</v>
      </c>
      <c r="AV2609" s="4">
        <v>11</v>
      </c>
      <c r="AW2609" s="4">
        <v>2014</v>
      </c>
      <c r="AX2609" t="str">
        <f t="shared" si="685"/>
        <v>No Delay</v>
      </c>
      <c r="AY2609">
        <f t="shared" si="686"/>
        <v>0</v>
      </c>
    </row>
    <row r="2610" spans="1:51" x14ac:dyDescent="0.2">
      <c r="A2610" s="3">
        <v>29391</v>
      </c>
      <c r="B2610" s="1" t="s">
        <v>328</v>
      </c>
      <c r="C2610" s="1" t="s">
        <v>150</v>
      </c>
      <c r="D2610" s="1" t="s">
        <v>100</v>
      </c>
      <c r="E2610" s="1" t="s">
        <v>101</v>
      </c>
      <c r="F2610" s="1" t="s">
        <v>101</v>
      </c>
      <c r="G2610" s="13" t="s">
        <v>469</v>
      </c>
      <c r="H2610" s="12">
        <v>42122</v>
      </c>
      <c r="I2610" s="12" t="s">
        <v>469</v>
      </c>
      <c r="J2610" s="12">
        <v>42122</v>
      </c>
      <c r="K2610" s="4">
        <v>6470</v>
      </c>
      <c r="L2610" s="1" t="s">
        <v>146</v>
      </c>
      <c r="M2610" s="1" t="s">
        <v>1923</v>
      </c>
      <c r="N2610" s="1" t="s">
        <v>265</v>
      </c>
      <c r="O2610" s="1" t="s">
        <v>93</v>
      </c>
      <c r="P2610">
        <v>60</v>
      </c>
      <c r="Q2610">
        <v>10</v>
      </c>
      <c r="R2610">
        <v>177.47</v>
      </c>
      <c r="S2610">
        <v>17.75</v>
      </c>
      <c r="T2610">
        <v>0.3</v>
      </c>
      <c r="U2610">
        <f t="shared" si="682"/>
        <v>177.5</v>
      </c>
      <c r="V2610">
        <f t="shared" si="683"/>
        <v>600</v>
      </c>
      <c r="W2610" s="1" t="s">
        <v>155</v>
      </c>
      <c r="X2610" s="1" t="s">
        <v>1236</v>
      </c>
      <c r="Y2610" s="1" t="s">
        <v>156</v>
      </c>
      <c r="Z2610" s="3">
        <v>16635</v>
      </c>
      <c r="AA2610" s="4">
        <f t="shared" si="687"/>
        <v>2246.254402</v>
      </c>
      <c r="AB2610" s="2">
        <f t="shared" si="692"/>
        <v>2246.254402</v>
      </c>
      <c r="AC2610" s="4">
        <f t="shared" si="688"/>
        <v>2170.8459278260871</v>
      </c>
      <c r="AD2610" s="4">
        <f t="shared" si="693"/>
        <v>2170.8459278260871</v>
      </c>
      <c r="AE2610" s="4" t="s">
        <v>62</v>
      </c>
      <c r="AG2610" s="4" t="str">
        <f t="shared" si="689"/>
        <v>Weight Captured Separately</v>
      </c>
      <c r="AI2610" t="e">
        <f t="shared" si="684"/>
        <v>#N/A</v>
      </c>
      <c r="AJ2610" t="s">
        <v>81</v>
      </c>
      <c r="AK2610" s="2"/>
      <c r="AL2610" s="2" t="str">
        <f t="shared" si="690"/>
        <v>Freight Included in Commodity Cost</v>
      </c>
      <c r="AM2610" s="4"/>
      <c r="AN2610" t="e">
        <f>VLOOKUP([1]!Tabelle13[[#This Row],[Vlookup this ID for freight costs]],$AL$2:$AL$6811,2,FALSE)</f>
        <v>#REF!</v>
      </c>
      <c r="AO2610">
        <f t="shared" si="691"/>
        <v>13547.813281490437</v>
      </c>
      <c r="AP2610">
        <v>0.18</v>
      </c>
      <c r="AQ2610">
        <v>0.18</v>
      </c>
      <c r="AR2610" s="4">
        <v>28</v>
      </c>
      <c r="AS2610" s="4">
        <v>4</v>
      </c>
      <c r="AT2610" s="4">
        <v>2015</v>
      </c>
      <c r="AU2610" s="4">
        <v>28</v>
      </c>
      <c r="AV2610" s="4">
        <v>4</v>
      </c>
      <c r="AW2610" s="4">
        <v>2015</v>
      </c>
      <c r="AX2610" t="str">
        <f t="shared" si="685"/>
        <v>No Delay</v>
      </c>
      <c r="AY2610">
        <f t="shared" si="686"/>
        <v>0</v>
      </c>
    </row>
    <row r="2611" spans="1:51" x14ac:dyDescent="0.2">
      <c r="A2611" s="3">
        <v>28844</v>
      </c>
      <c r="B2611" s="1" t="s">
        <v>328</v>
      </c>
      <c r="C2611" s="1" t="s">
        <v>150</v>
      </c>
      <c r="D2611" s="1" t="s">
        <v>100</v>
      </c>
      <c r="E2611" s="1" t="s">
        <v>101</v>
      </c>
      <c r="F2611" s="1" t="s">
        <v>101</v>
      </c>
      <c r="G2611" s="13" t="s">
        <v>1934</v>
      </c>
      <c r="H2611" s="12">
        <v>42209</v>
      </c>
      <c r="I2611" s="12" t="s">
        <v>1934</v>
      </c>
      <c r="J2611" s="12">
        <v>42209</v>
      </c>
      <c r="K2611" s="4">
        <v>6692</v>
      </c>
      <c r="L2611" s="1" t="s">
        <v>146</v>
      </c>
      <c r="M2611" s="1" t="s">
        <v>1923</v>
      </c>
      <c r="N2611" s="1" t="s">
        <v>218</v>
      </c>
      <c r="O2611" s="1" t="s">
        <v>93</v>
      </c>
      <c r="P2611">
        <v>90</v>
      </c>
      <c r="Q2611">
        <v>10</v>
      </c>
      <c r="R2611">
        <v>170.44</v>
      </c>
      <c r="S2611">
        <v>17.04</v>
      </c>
      <c r="T2611">
        <v>0.19</v>
      </c>
      <c r="U2611">
        <f t="shared" si="682"/>
        <v>170.39999999999998</v>
      </c>
      <c r="V2611">
        <f t="shared" si="683"/>
        <v>900</v>
      </c>
      <c r="W2611" s="1" t="s">
        <v>155</v>
      </c>
      <c r="X2611" s="1" t="s">
        <v>1236</v>
      </c>
      <c r="Y2611" s="1" t="s">
        <v>156</v>
      </c>
      <c r="Z2611" s="3">
        <v>16635</v>
      </c>
      <c r="AA2611" s="4">
        <f t="shared" si="687"/>
        <v>2246.254402</v>
      </c>
      <c r="AB2611" s="2">
        <f t="shared" si="692"/>
        <v>2246.254402</v>
      </c>
      <c r="AC2611" s="4">
        <f t="shared" si="688"/>
        <v>2173.9150559999998</v>
      </c>
      <c r="AD2611" s="4">
        <f t="shared" si="693"/>
        <v>2173.9150559999998</v>
      </c>
      <c r="AE2611" s="4" t="s">
        <v>62</v>
      </c>
      <c r="AG2611" s="4" t="str">
        <f t="shared" si="689"/>
        <v>Weight Captured Separately</v>
      </c>
      <c r="AI2611" t="e">
        <f t="shared" si="684"/>
        <v>#N/A</v>
      </c>
      <c r="AJ2611" t="s">
        <v>81</v>
      </c>
      <c r="AK2611" s="2"/>
      <c r="AL2611" s="2" t="str">
        <f t="shared" si="690"/>
        <v>Freight Included in Commodity Cost</v>
      </c>
      <c r="AM2611" s="4"/>
      <c r="AN2611" t="e">
        <f>VLOOKUP([1]!Tabelle13[[#This Row],[Vlookup this ID for freight costs]],$AL$2:$AL$6811,2,FALSE)</f>
        <v>#REF!</v>
      </c>
      <c r="AO2611">
        <f t="shared" si="691"/>
        <v>13566.970779552001</v>
      </c>
      <c r="AP2611">
        <v>0.18</v>
      </c>
      <c r="AQ2611">
        <v>0.18</v>
      </c>
      <c r="AR2611" s="4">
        <v>24</v>
      </c>
      <c r="AS2611" s="4">
        <v>7</v>
      </c>
      <c r="AT2611" s="4">
        <v>2015</v>
      </c>
      <c r="AU2611" s="4">
        <v>24</v>
      </c>
      <c r="AV2611" s="4">
        <v>7</v>
      </c>
      <c r="AW2611" s="4">
        <v>2015</v>
      </c>
      <c r="AX2611" t="str">
        <f t="shared" si="685"/>
        <v>No Delay</v>
      </c>
      <c r="AY2611">
        <f t="shared" si="686"/>
        <v>0</v>
      </c>
    </row>
    <row r="2612" spans="1:51" x14ac:dyDescent="0.2">
      <c r="A2612" s="3">
        <v>30589</v>
      </c>
      <c r="B2612" s="1" t="s">
        <v>328</v>
      </c>
      <c r="C2612" s="1" t="s">
        <v>150</v>
      </c>
      <c r="D2612" s="1" t="s">
        <v>100</v>
      </c>
      <c r="E2612" s="1" t="s">
        <v>101</v>
      </c>
      <c r="F2612" s="1" t="s">
        <v>101</v>
      </c>
      <c r="G2612" s="13" t="s">
        <v>1934</v>
      </c>
      <c r="H2612" s="12">
        <v>42209</v>
      </c>
      <c r="I2612" s="12" t="s">
        <v>1934</v>
      </c>
      <c r="J2612" s="12">
        <v>42209</v>
      </c>
      <c r="K2612" s="4">
        <v>6693</v>
      </c>
      <c r="L2612" s="1" t="s">
        <v>146</v>
      </c>
      <c r="M2612" s="1" t="s">
        <v>1923</v>
      </c>
      <c r="N2612" s="1" t="s">
        <v>218</v>
      </c>
      <c r="O2612" s="1" t="s">
        <v>93</v>
      </c>
      <c r="P2612">
        <v>90</v>
      </c>
      <c r="Q2612">
        <v>10</v>
      </c>
      <c r="R2612">
        <v>182.5</v>
      </c>
      <c r="S2612">
        <v>18.25</v>
      </c>
      <c r="T2612">
        <v>0.2</v>
      </c>
      <c r="U2612">
        <f t="shared" si="682"/>
        <v>182.5</v>
      </c>
      <c r="V2612">
        <f t="shared" si="683"/>
        <v>900</v>
      </c>
      <c r="W2612" s="1" t="s">
        <v>155</v>
      </c>
      <c r="X2612" s="1" t="s">
        <v>1236</v>
      </c>
      <c r="Y2612" s="1" t="s">
        <v>156</v>
      </c>
      <c r="Z2612" s="3">
        <v>16635</v>
      </c>
      <c r="AA2612" s="4">
        <f t="shared" si="687"/>
        <v>2246.254402</v>
      </c>
      <c r="AB2612" s="2">
        <f t="shared" si="692"/>
        <v>2246.254402</v>
      </c>
      <c r="AC2612" s="4">
        <f t="shared" si="688"/>
        <v>2173.9150559999998</v>
      </c>
      <c r="AD2612" s="4">
        <f t="shared" si="693"/>
        <v>2173.9150559999998</v>
      </c>
      <c r="AE2612" s="4" t="s">
        <v>62</v>
      </c>
      <c r="AG2612" s="4" t="str">
        <f t="shared" si="689"/>
        <v>Weight Captured Separately</v>
      </c>
      <c r="AI2612" t="e">
        <f t="shared" si="684"/>
        <v>#N/A</v>
      </c>
      <c r="AJ2612" t="s">
        <v>81</v>
      </c>
      <c r="AK2612" s="2"/>
      <c r="AL2612" s="2" t="str">
        <f t="shared" si="690"/>
        <v>Freight Included in Commodity Cost</v>
      </c>
      <c r="AM2612" s="4"/>
      <c r="AN2612" t="e">
        <f>VLOOKUP([1]!Tabelle13[[#This Row],[Vlookup this ID for freight costs]],$AL$2:$AL$6811,2,FALSE)</f>
        <v>#REF!</v>
      </c>
      <c r="AO2612">
        <f t="shared" si="691"/>
        <v>13566.970779552001</v>
      </c>
      <c r="AP2612">
        <v>0.19</v>
      </c>
      <c r="AQ2612">
        <v>0.19</v>
      </c>
      <c r="AR2612" s="4">
        <v>24</v>
      </c>
      <c r="AS2612" s="4">
        <v>7</v>
      </c>
      <c r="AT2612" s="4">
        <v>2015</v>
      </c>
      <c r="AU2612" s="4">
        <v>24</v>
      </c>
      <c r="AV2612" s="4">
        <v>7</v>
      </c>
      <c r="AW2612" s="4">
        <v>2015</v>
      </c>
      <c r="AX2612" t="str">
        <f t="shared" si="685"/>
        <v>No Delay</v>
      </c>
      <c r="AY2612">
        <f t="shared" si="686"/>
        <v>0</v>
      </c>
    </row>
    <row r="2613" spans="1:51" x14ac:dyDescent="0.2">
      <c r="A2613" s="3">
        <v>67654</v>
      </c>
      <c r="B2613" s="1" t="s">
        <v>328</v>
      </c>
      <c r="C2613" s="1" t="s">
        <v>150</v>
      </c>
      <c r="D2613" s="1" t="s">
        <v>100</v>
      </c>
      <c r="E2613" s="1" t="s">
        <v>101</v>
      </c>
      <c r="F2613" s="1" t="s">
        <v>101</v>
      </c>
      <c r="G2613" s="13" t="s">
        <v>873</v>
      </c>
      <c r="H2613" s="12">
        <v>41815</v>
      </c>
      <c r="I2613" s="12" t="s">
        <v>873</v>
      </c>
      <c r="J2613" s="12">
        <v>41815</v>
      </c>
      <c r="K2613" s="4">
        <v>5605</v>
      </c>
      <c r="L2613" s="1" t="s">
        <v>146</v>
      </c>
      <c r="M2613" s="1" t="s">
        <v>1923</v>
      </c>
      <c r="N2613" s="1" t="s">
        <v>159</v>
      </c>
      <c r="O2613" s="1" t="s">
        <v>93</v>
      </c>
      <c r="P2613">
        <v>30</v>
      </c>
      <c r="Q2613">
        <v>11</v>
      </c>
      <c r="R2613">
        <v>332.32</v>
      </c>
      <c r="S2613">
        <v>30.21</v>
      </c>
      <c r="T2613">
        <v>1.01</v>
      </c>
      <c r="U2613">
        <f t="shared" si="682"/>
        <v>332.31</v>
      </c>
      <c r="V2613">
        <f t="shared" si="683"/>
        <v>330</v>
      </c>
      <c r="W2613" s="1" t="s">
        <v>155</v>
      </c>
      <c r="X2613" s="1" t="s">
        <v>1236</v>
      </c>
      <c r="Y2613" s="1" t="s">
        <v>156</v>
      </c>
      <c r="Z2613" s="3">
        <v>16635</v>
      </c>
      <c r="AA2613" s="4">
        <f t="shared" si="687"/>
        <v>2246.3641459999999</v>
      </c>
      <c r="AB2613" s="2">
        <f t="shared" si="692"/>
        <v>2246.3641459999999</v>
      </c>
      <c r="AC2613" s="4">
        <f t="shared" si="688"/>
        <v>2645.5637167608706</v>
      </c>
      <c r="AD2613" s="4">
        <f t="shared" si="693"/>
        <v>2645.5637167608706</v>
      </c>
      <c r="AE2613" s="4" t="s">
        <v>62</v>
      </c>
      <c r="AG2613" s="4" t="str">
        <f t="shared" si="689"/>
        <v>Weight Captured Separately</v>
      </c>
      <c r="AI2613" t="e">
        <f t="shared" si="684"/>
        <v>#N/A</v>
      </c>
      <c r="AJ2613" t="s">
        <v>81</v>
      </c>
      <c r="AK2613" s="2"/>
      <c r="AL2613" s="2" t="str">
        <f t="shared" si="690"/>
        <v>Freight Included in Commodity Cost</v>
      </c>
      <c r="AM2613" s="4"/>
      <c r="AN2613" t="e">
        <f>VLOOKUP([1]!Tabelle13[[#This Row],[Vlookup this ID for freight costs]],$AL$2:$AL$6811,2,FALSE)</f>
        <v>#REF!</v>
      </c>
      <c r="AO2613">
        <f t="shared" si="691"/>
        <v>16511.001720021355</v>
      </c>
      <c r="AP2613">
        <v>0.34</v>
      </c>
      <c r="AQ2613">
        <v>0.34</v>
      </c>
      <c r="AR2613" s="4">
        <v>25</v>
      </c>
      <c r="AS2613" s="4">
        <v>6</v>
      </c>
      <c r="AT2613" s="4">
        <v>2014</v>
      </c>
      <c r="AU2613" s="4">
        <v>25</v>
      </c>
      <c r="AV2613" s="4">
        <v>6</v>
      </c>
      <c r="AW2613" s="4">
        <v>2014</v>
      </c>
      <c r="AX2613" t="str">
        <f t="shared" si="685"/>
        <v>No Delay</v>
      </c>
      <c r="AY2613">
        <f t="shared" si="686"/>
        <v>0</v>
      </c>
    </row>
    <row r="2614" spans="1:51" x14ac:dyDescent="0.2">
      <c r="A2614" s="3">
        <v>47233</v>
      </c>
      <c r="B2614" s="1" t="s">
        <v>328</v>
      </c>
      <c r="C2614" s="1" t="s">
        <v>150</v>
      </c>
      <c r="D2614" s="1" t="s">
        <v>100</v>
      </c>
      <c r="E2614" s="1" t="s">
        <v>101</v>
      </c>
      <c r="F2614" s="1" t="s">
        <v>101</v>
      </c>
      <c r="G2614" s="13" t="s">
        <v>1925</v>
      </c>
      <c r="H2614" s="12">
        <v>41878</v>
      </c>
      <c r="I2614" s="12" t="s">
        <v>1925</v>
      </c>
      <c r="J2614" s="12">
        <v>41878</v>
      </c>
      <c r="K2614" s="4">
        <v>5800</v>
      </c>
      <c r="L2614" s="1" t="s">
        <v>146</v>
      </c>
      <c r="M2614" s="1" t="s">
        <v>1920</v>
      </c>
      <c r="N2614" s="1" t="s">
        <v>159</v>
      </c>
      <c r="O2614" s="1" t="s">
        <v>93</v>
      </c>
      <c r="P2614">
        <v>30</v>
      </c>
      <c r="Q2614">
        <v>11</v>
      </c>
      <c r="R2614">
        <v>370.96</v>
      </c>
      <c r="S2614">
        <v>33.72</v>
      </c>
      <c r="T2614">
        <v>1.1200000000000001</v>
      </c>
      <c r="U2614">
        <f t="shared" si="682"/>
        <v>370.91999999999996</v>
      </c>
      <c r="V2614">
        <f t="shared" si="683"/>
        <v>330</v>
      </c>
      <c r="W2614" s="1" t="s">
        <v>155</v>
      </c>
      <c r="X2614" s="1" t="s">
        <v>1236</v>
      </c>
      <c r="Y2614" s="1" t="s">
        <v>156</v>
      </c>
      <c r="Z2614" s="3">
        <v>16635</v>
      </c>
      <c r="AA2614" s="4">
        <f t="shared" si="687"/>
        <v>2246.3641459999999</v>
      </c>
      <c r="AB2614" s="2">
        <f t="shared" si="692"/>
        <v>2246.3641459999999</v>
      </c>
      <c r="AC2614" s="4">
        <f t="shared" si="688"/>
        <v>2645.5637167608706</v>
      </c>
      <c r="AD2614" s="4">
        <f t="shared" si="693"/>
        <v>2645.5637167608706</v>
      </c>
      <c r="AE2614" s="4" t="s">
        <v>62</v>
      </c>
      <c r="AG2614" s="4" t="str">
        <f t="shared" si="689"/>
        <v>Weight Captured Separately</v>
      </c>
      <c r="AI2614" t="e">
        <f t="shared" si="684"/>
        <v>#N/A</v>
      </c>
      <c r="AJ2614" t="s">
        <v>81</v>
      </c>
      <c r="AK2614" s="2"/>
      <c r="AL2614" s="2" t="str">
        <f t="shared" si="690"/>
        <v>Freight Included in Commodity Cost</v>
      </c>
      <c r="AM2614" s="4"/>
      <c r="AN2614" t="e">
        <f>VLOOKUP([1]!Tabelle13[[#This Row],[Vlookup this ID for freight costs]],$AL$2:$AL$6811,2,FALSE)</f>
        <v>#REF!</v>
      </c>
      <c r="AO2614">
        <f t="shared" si="691"/>
        <v>16511.001720021355</v>
      </c>
      <c r="AP2614">
        <v>0.46</v>
      </c>
      <c r="AQ2614">
        <v>0.46</v>
      </c>
      <c r="AR2614" s="4">
        <v>27</v>
      </c>
      <c r="AS2614" s="4">
        <v>8</v>
      </c>
      <c r="AT2614" s="4">
        <v>2014</v>
      </c>
      <c r="AU2614" s="4">
        <v>27</v>
      </c>
      <c r="AV2614" s="4">
        <v>8</v>
      </c>
      <c r="AW2614" s="4">
        <v>2014</v>
      </c>
      <c r="AX2614" t="str">
        <f t="shared" si="685"/>
        <v>No Delay</v>
      </c>
      <c r="AY2614">
        <f t="shared" si="686"/>
        <v>0</v>
      </c>
    </row>
    <row r="2615" spans="1:51" x14ac:dyDescent="0.2">
      <c r="A2615" s="3">
        <v>19346</v>
      </c>
      <c r="B2615" s="1" t="s">
        <v>328</v>
      </c>
      <c r="C2615" s="1" t="s">
        <v>150</v>
      </c>
      <c r="D2615" s="1" t="s">
        <v>100</v>
      </c>
      <c r="E2615" s="1" t="s">
        <v>101</v>
      </c>
      <c r="F2615" s="1" t="s">
        <v>101</v>
      </c>
      <c r="G2615" s="13" t="s">
        <v>1966</v>
      </c>
      <c r="H2615" s="12">
        <v>41879</v>
      </c>
      <c r="I2615" s="12" t="s">
        <v>1966</v>
      </c>
      <c r="J2615" s="12">
        <v>41879</v>
      </c>
      <c r="K2615" s="4">
        <v>5829</v>
      </c>
      <c r="L2615" s="1" t="s">
        <v>146</v>
      </c>
      <c r="M2615" s="1" t="s">
        <v>1923</v>
      </c>
      <c r="N2615" s="1" t="s">
        <v>159</v>
      </c>
      <c r="O2615" s="1" t="s">
        <v>93</v>
      </c>
      <c r="P2615">
        <v>30</v>
      </c>
      <c r="Q2615">
        <v>11</v>
      </c>
      <c r="R2615">
        <v>332.32</v>
      </c>
      <c r="S2615">
        <v>30.21</v>
      </c>
      <c r="T2615">
        <v>1.01</v>
      </c>
      <c r="U2615">
        <f t="shared" si="682"/>
        <v>332.31</v>
      </c>
      <c r="V2615">
        <f t="shared" si="683"/>
        <v>330</v>
      </c>
      <c r="W2615" s="1" t="s">
        <v>155</v>
      </c>
      <c r="X2615" s="1" t="s">
        <v>1236</v>
      </c>
      <c r="Y2615" s="1" t="s">
        <v>156</v>
      </c>
      <c r="Z2615" s="3">
        <v>16635</v>
      </c>
      <c r="AA2615" s="4">
        <f t="shared" si="687"/>
        <v>2246.3641459999999</v>
      </c>
      <c r="AB2615" s="2">
        <f t="shared" si="692"/>
        <v>2246.3641459999999</v>
      </c>
      <c r="AC2615" s="4">
        <f t="shared" si="688"/>
        <v>2645.5637167608706</v>
      </c>
      <c r="AD2615" s="4">
        <f t="shared" si="693"/>
        <v>2645.5637167608706</v>
      </c>
      <c r="AE2615" s="4" t="s">
        <v>62</v>
      </c>
      <c r="AG2615" s="4" t="str">
        <f t="shared" si="689"/>
        <v>Weight Captured Separately</v>
      </c>
      <c r="AI2615" t="e">
        <f t="shared" si="684"/>
        <v>#N/A</v>
      </c>
      <c r="AJ2615" t="s">
        <v>81</v>
      </c>
      <c r="AK2615" s="2"/>
      <c r="AL2615" s="2" t="str">
        <f t="shared" si="690"/>
        <v>Freight Included in Commodity Cost</v>
      </c>
      <c r="AM2615" s="4"/>
      <c r="AN2615" t="e">
        <f>VLOOKUP([1]!Tabelle13[[#This Row],[Vlookup this ID for freight costs]],$AL$2:$AL$6811,2,FALSE)</f>
        <v>#REF!</v>
      </c>
      <c r="AO2615">
        <f t="shared" si="691"/>
        <v>16511.001720021355</v>
      </c>
      <c r="AP2615">
        <v>0.34</v>
      </c>
      <c r="AQ2615">
        <v>0.34</v>
      </c>
      <c r="AR2615" s="4">
        <v>28</v>
      </c>
      <c r="AS2615" s="4">
        <v>8</v>
      </c>
      <c r="AT2615" s="4">
        <v>2014</v>
      </c>
      <c r="AU2615" s="4">
        <v>28</v>
      </c>
      <c r="AV2615" s="4">
        <v>8</v>
      </c>
      <c r="AW2615" s="4">
        <v>2014</v>
      </c>
      <c r="AX2615" t="str">
        <f t="shared" si="685"/>
        <v>No Delay</v>
      </c>
      <c r="AY2615">
        <f t="shared" si="686"/>
        <v>0</v>
      </c>
    </row>
    <row r="2616" spans="1:51" x14ac:dyDescent="0.2">
      <c r="A2616" s="3">
        <v>62370</v>
      </c>
      <c r="B2616" s="1" t="s">
        <v>328</v>
      </c>
      <c r="C2616" s="1" t="s">
        <v>150</v>
      </c>
      <c r="D2616" s="1" t="s">
        <v>100</v>
      </c>
      <c r="E2616" s="1" t="s">
        <v>101</v>
      </c>
      <c r="F2616" s="1" t="s">
        <v>101</v>
      </c>
      <c r="G2616" s="13" t="s">
        <v>1411</v>
      </c>
      <c r="H2616" s="12">
        <v>41880</v>
      </c>
      <c r="I2616" s="12" t="s">
        <v>1411</v>
      </c>
      <c r="J2616" s="12">
        <v>41880</v>
      </c>
      <c r="K2616" s="4">
        <v>5897</v>
      </c>
      <c r="L2616" s="1" t="s">
        <v>146</v>
      </c>
      <c r="M2616" s="1" t="s">
        <v>1920</v>
      </c>
      <c r="N2616" s="1" t="s">
        <v>227</v>
      </c>
      <c r="O2616" s="1" t="s">
        <v>93</v>
      </c>
      <c r="P2616">
        <v>30</v>
      </c>
      <c r="Q2616">
        <v>11</v>
      </c>
      <c r="R2616">
        <v>185.01</v>
      </c>
      <c r="S2616">
        <v>16.82</v>
      </c>
      <c r="T2616">
        <v>0.56000000000000005</v>
      </c>
      <c r="U2616">
        <f t="shared" si="682"/>
        <v>185.02</v>
      </c>
      <c r="V2616">
        <f t="shared" si="683"/>
        <v>330</v>
      </c>
      <c r="W2616" s="1" t="s">
        <v>155</v>
      </c>
      <c r="X2616" s="1" t="s">
        <v>1236</v>
      </c>
      <c r="Y2616" s="1" t="s">
        <v>156</v>
      </c>
      <c r="Z2616" s="3">
        <v>16635</v>
      </c>
      <c r="AA2616" s="4">
        <f t="shared" si="687"/>
        <v>2246.3641459999999</v>
      </c>
      <c r="AB2616" s="2">
        <f t="shared" si="692"/>
        <v>2246.3641459999999</v>
      </c>
      <c r="AC2616" s="4">
        <f t="shared" si="688"/>
        <v>2645.5637167608706</v>
      </c>
      <c r="AD2616" s="4">
        <f t="shared" si="693"/>
        <v>2645.5637167608706</v>
      </c>
      <c r="AE2616" s="4" t="s">
        <v>62</v>
      </c>
      <c r="AG2616" s="4" t="str">
        <f t="shared" si="689"/>
        <v>Weight Captured Separately</v>
      </c>
      <c r="AI2616" t="e">
        <f t="shared" si="684"/>
        <v>#N/A</v>
      </c>
      <c r="AJ2616" t="s">
        <v>81</v>
      </c>
      <c r="AK2616" s="2"/>
      <c r="AL2616" s="2" t="str">
        <f t="shared" si="690"/>
        <v>Freight Included in Commodity Cost</v>
      </c>
      <c r="AM2616" s="4"/>
      <c r="AN2616" t="e">
        <f>VLOOKUP([1]!Tabelle13[[#This Row],[Vlookup this ID for freight costs]],$AL$2:$AL$6811,2,FALSE)</f>
        <v>#REF!</v>
      </c>
      <c r="AO2616">
        <f t="shared" si="691"/>
        <v>16511.001720021355</v>
      </c>
      <c r="AP2616">
        <v>0.23</v>
      </c>
      <c r="AQ2616">
        <v>0.23</v>
      </c>
      <c r="AR2616" s="4">
        <v>29</v>
      </c>
      <c r="AS2616" s="4">
        <v>8</v>
      </c>
      <c r="AT2616" s="4">
        <v>2014</v>
      </c>
      <c r="AU2616" s="4">
        <v>29</v>
      </c>
      <c r="AV2616" s="4">
        <v>8</v>
      </c>
      <c r="AW2616" s="4">
        <v>2014</v>
      </c>
      <c r="AX2616" t="str">
        <f t="shared" si="685"/>
        <v>No Delay</v>
      </c>
      <c r="AY2616">
        <f t="shared" si="686"/>
        <v>0</v>
      </c>
    </row>
    <row r="2617" spans="1:51" x14ac:dyDescent="0.2">
      <c r="A2617" s="3">
        <v>50301</v>
      </c>
      <c r="B2617" s="1" t="s">
        <v>328</v>
      </c>
      <c r="C2617" s="1" t="s">
        <v>150</v>
      </c>
      <c r="D2617" s="1" t="s">
        <v>100</v>
      </c>
      <c r="E2617" s="1" t="s">
        <v>101</v>
      </c>
      <c r="F2617" s="1" t="s">
        <v>101</v>
      </c>
      <c r="G2617" s="13" t="s">
        <v>1970</v>
      </c>
      <c r="H2617" s="12">
        <v>41948</v>
      </c>
      <c r="I2617" s="12" t="s">
        <v>1970</v>
      </c>
      <c r="J2617" s="12">
        <v>41948</v>
      </c>
      <c r="K2617" s="4">
        <v>6064</v>
      </c>
      <c r="L2617" s="1" t="s">
        <v>146</v>
      </c>
      <c r="M2617" s="1" t="s">
        <v>1923</v>
      </c>
      <c r="N2617" s="1" t="s">
        <v>159</v>
      </c>
      <c r="O2617" s="1" t="s">
        <v>93</v>
      </c>
      <c r="P2617">
        <v>30</v>
      </c>
      <c r="Q2617">
        <v>11</v>
      </c>
      <c r="R2617">
        <v>332.32</v>
      </c>
      <c r="S2617">
        <v>30.21</v>
      </c>
      <c r="T2617">
        <v>1.01</v>
      </c>
      <c r="U2617">
        <f t="shared" si="682"/>
        <v>332.31</v>
      </c>
      <c r="V2617">
        <f t="shared" si="683"/>
        <v>330</v>
      </c>
      <c r="W2617" s="1" t="s">
        <v>155</v>
      </c>
      <c r="X2617" s="1" t="s">
        <v>1236</v>
      </c>
      <c r="Y2617" s="1" t="s">
        <v>156</v>
      </c>
      <c r="Z2617" s="3">
        <v>16635</v>
      </c>
      <c r="AA2617" s="4">
        <f t="shared" si="687"/>
        <v>2246.3641459999999</v>
      </c>
      <c r="AB2617" s="2">
        <f t="shared" si="692"/>
        <v>2246.3641459999999</v>
      </c>
      <c r="AC2617" s="4">
        <f t="shared" si="688"/>
        <v>2645.5637167608706</v>
      </c>
      <c r="AD2617" s="4">
        <f t="shared" si="693"/>
        <v>2645.5637167608706</v>
      </c>
      <c r="AE2617" s="4" t="s">
        <v>62</v>
      </c>
      <c r="AG2617" s="4" t="str">
        <f t="shared" si="689"/>
        <v>Weight Captured Separately</v>
      </c>
      <c r="AI2617" t="e">
        <f t="shared" si="684"/>
        <v>#N/A</v>
      </c>
      <c r="AJ2617" t="s">
        <v>81</v>
      </c>
      <c r="AK2617" s="2"/>
      <c r="AL2617" s="2" t="str">
        <f t="shared" si="690"/>
        <v>Freight Included in Commodity Cost</v>
      </c>
      <c r="AM2617" s="4"/>
      <c r="AN2617" t="e">
        <f>VLOOKUP([1]!Tabelle13[[#This Row],[Vlookup this ID for freight costs]],$AL$2:$AL$6811,2,FALSE)</f>
        <v>#REF!</v>
      </c>
      <c r="AO2617">
        <f t="shared" si="691"/>
        <v>16511.001720021355</v>
      </c>
      <c r="AP2617">
        <v>0.34</v>
      </c>
      <c r="AQ2617">
        <v>0.34</v>
      </c>
      <c r="AR2617" s="4">
        <v>5</v>
      </c>
      <c r="AS2617" s="4">
        <v>11</v>
      </c>
      <c r="AT2617" s="4">
        <v>2014</v>
      </c>
      <c r="AU2617" s="4">
        <v>5</v>
      </c>
      <c r="AV2617" s="4">
        <v>11</v>
      </c>
      <c r="AW2617" s="4">
        <v>2014</v>
      </c>
      <c r="AX2617" t="str">
        <f t="shared" si="685"/>
        <v>No Delay</v>
      </c>
      <c r="AY2617">
        <f t="shared" si="686"/>
        <v>0</v>
      </c>
    </row>
    <row r="2618" spans="1:51" x14ac:dyDescent="0.2">
      <c r="A2618" s="3">
        <v>53958</v>
      </c>
      <c r="B2618" s="1" t="s">
        <v>328</v>
      </c>
      <c r="C2618" s="1" t="s">
        <v>150</v>
      </c>
      <c r="D2618" s="1" t="s">
        <v>100</v>
      </c>
      <c r="E2618" s="1" t="s">
        <v>101</v>
      </c>
      <c r="F2618" s="1" t="s">
        <v>101</v>
      </c>
      <c r="G2618" s="13" t="s">
        <v>1350</v>
      </c>
      <c r="H2618" s="12">
        <v>41971</v>
      </c>
      <c r="I2618" s="12" t="s">
        <v>1350</v>
      </c>
      <c r="J2618" s="12">
        <v>41971</v>
      </c>
      <c r="K2618" s="4">
        <v>6154</v>
      </c>
      <c r="L2618" s="1" t="s">
        <v>146</v>
      </c>
      <c r="M2618" s="1" t="s">
        <v>1923</v>
      </c>
      <c r="N2618" s="1" t="s">
        <v>159</v>
      </c>
      <c r="O2618" s="1" t="s">
        <v>93</v>
      </c>
      <c r="P2618">
        <v>30</v>
      </c>
      <c r="Q2618">
        <v>11</v>
      </c>
      <c r="R2618">
        <v>240.14</v>
      </c>
      <c r="S2618">
        <v>21.83</v>
      </c>
      <c r="T2618">
        <v>0.73</v>
      </c>
      <c r="U2618">
        <f t="shared" si="682"/>
        <v>240.13</v>
      </c>
      <c r="V2618">
        <f t="shared" si="683"/>
        <v>330</v>
      </c>
      <c r="W2618" s="1" t="s">
        <v>155</v>
      </c>
      <c r="X2618" s="1" t="s">
        <v>1236</v>
      </c>
      <c r="Y2618" s="1" t="s">
        <v>156</v>
      </c>
      <c r="Z2618" s="3">
        <v>16635</v>
      </c>
      <c r="AA2618" s="4">
        <f t="shared" si="687"/>
        <v>2246.3641459999999</v>
      </c>
      <c r="AB2618" s="2">
        <f t="shared" si="692"/>
        <v>2246.3641459999999</v>
      </c>
      <c r="AC2618" s="4">
        <f t="shared" si="688"/>
        <v>2645.5637167608706</v>
      </c>
      <c r="AD2618" s="4">
        <f t="shared" si="693"/>
        <v>2645.5637167608706</v>
      </c>
      <c r="AE2618" s="4" t="s">
        <v>62</v>
      </c>
      <c r="AG2618" s="4" t="str">
        <f t="shared" si="689"/>
        <v>Weight Captured Separately</v>
      </c>
      <c r="AI2618" t="e">
        <f t="shared" si="684"/>
        <v>#N/A</v>
      </c>
      <c r="AJ2618" t="s">
        <v>81</v>
      </c>
      <c r="AK2618" s="2"/>
      <c r="AL2618" s="2" t="str">
        <f t="shared" si="690"/>
        <v>Freight Included in Commodity Cost</v>
      </c>
      <c r="AM2618" s="4"/>
      <c r="AN2618" t="e">
        <f>VLOOKUP([1]!Tabelle13[[#This Row],[Vlookup this ID for freight costs]],$AL$2:$AL$6811,2,FALSE)</f>
        <v>#REF!</v>
      </c>
      <c r="AO2618">
        <f t="shared" si="691"/>
        <v>16511.001720021355</v>
      </c>
      <c r="AP2618">
        <v>0.25</v>
      </c>
      <c r="AQ2618">
        <v>0.25</v>
      </c>
      <c r="AR2618" s="4">
        <v>28</v>
      </c>
      <c r="AS2618" s="4">
        <v>11</v>
      </c>
      <c r="AT2618" s="4">
        <v>2014</v>
      </c>
      <c r="AU2618" s="4">
        <v>28</v>
      </c>
      <c r="AV2618" s="4">
        <v>11</v>
      </c>
      <c r="AW2618" s="4">
        <v>2014</v>
      </c>
      <c r="AX2618" t="str">
        <f t="shared" si="685"/>
        <v>No Delay</v>
      </c>
      <c r="AY2618">
        <f t="shared" si="686"/>
        <v>0</v>
      </c>
    </row>
    <row r="2619" spans="1:51" x14ac:dyDescent="0.2">
      <c r="A2619" s="3">
        <v>56395</v>
      </c>
      <c r="B2619" s="1" t="s">
        <v>328</v>
      </c>
      <c r="C2619" s="1" t="s">
        <v>150</v>
      </c>
      <c r="D2619" s="1" t="s">
        <v>100</v>
      </c>
      <c r="E2619" s="1" t="s">
        <v>101</v>
      </c>
      <c r="F2619" s="1" t="s">
        <v>101</v>
      </c>
      <c r="G2619" s="13" t="s">
        <v>542</v>
      </c>
      <c r="H2619" s="12">
        <v>42030</v>
      </c>
      <c r="I2619" s="12" t="s">
        <v>542</v>
      </c>
      <c r="J2619" s="12">
        <v>42030</v>
      </c>
      <c r="K2619" s="4">
        <v>6242</v>
      </c>
      <c r="L2619" s="1" t="s">
        <v>146</v>
      </c>
      <c r="M2619" s="1" t="s">
        <v>1923</v>
      </c>
      <c r="N2619" s="1" t="s">
        <v>159</v>
      </c>
      <c r="O2619" s="1" t="s">
        <v>93</v>
      </c>
      <c r="P2619">
        <v>30</v>
      </c>
      <c r="Q2619">
        <v>11</v>
      </c>
      <c r="R2619">
        <v>240.14</v>
      </c>
      <c r="S2619">
        <v>21.83</v>
      </c>
      <c r="T2619">
        <v>0.73</v>
      </c>
      <c r="U2619">
        <f t="shared" si="682"/>
        <v>240.13</v>
      </c>
      <c r="V2619">
        <f t="shared" si="683"/>
        <v>330</v>
      </c>
      <c r="W2619" s="1" t="s">
        <v>155</v>
      </c>
      <c r="X2619" s="1" t="s">
        <v>1236</v>
      </c>
      <c r="Y2619" s="1" t="s">
        <v>156</v>
      </c>
      <c r="Z2619" s="3">
        <v>16635</v>
      </c>
      <c r="AA2619" s="4">
        <f t="shared" si="687"/>
        <v>2246.3641459999999</v>
      </c>
      <c r="AB2619" s="2">
        <f t="shared" si="692"/>
        <v>2246.3641459999999</v>
      </c>
      <c r="AC2619" s="4">
        <f t="shared" si="688"/>
        <v>2645.5637167608706</v>
      </c>
      <c r="AD2619" s="4">
        <f t="shared" si="693"/>
        <v>2645.5637167608706</v>
      </c>
      <c r="AE2619" s="4" t="s">
        <v>62</v>
      </c>
      <c r="AG2619" s="4" t="str">
        <f t="shared" si="689"/>
        <v>Weight Captured Separately</v>
      </c>
      <c r="AI2619" t="e">
        <f t="shared" si="684"/>
        <v>#N/A</v>
      </c>
      <c r="AJ2619" t="s">
        <v>81</v>
      </c>
      <c r="AK2619" s="2"/>
      <c r="AL2619" s="2" t="str">
        <f t="shared" si="690"/>
        <v>Freight Included in Commodity Cost</v>
      </c>
      <c r="AM2619" s="4"/>
      <c r="AN2619" t="e">
        <f>VLOOKUP([1]!Tabelle13[[#This Row],[Vlookup this ID for freight costs]],$AL$2:$AL$6811,2,FALSE)</f>
        <v>#REF!</v>
      </c>
      <c r="AO2619">
        <f t="shared" si="691"/>
        <v>16511.001720021355</v>
      </c>
      <c r="AP2619">
        <v>0.25</v>
      </c>
      <c r="AQ2619">
        <v>0.25</v>
      </c>
      <c r="AR2619" s="4">
        <v>26</v>
      </c>
      <c r="AS2619" s="4">
        <v>1</v>
      </c>
      <c r="AT2619" s="4">
        <v>2015</v>
      </c>
      <c r="AU2619" s="4">
        <v>26</v>
      </c>
      <c r="AV2619" s="4">
        <v>1</v>
      </c>
      <c r="AW2619" s="4">
        <v>2015</v>
      </c>
      <c r="AX2619" t="str">
        <f t="shared" si="685"/>
        <v>No Delay</v>
      </c>
      <c r="AY2619">
        <f t="shared" si="686"/>
        <v>0</v>
      </c>
    </row>
    <row r="2620" spans="1:51" x14ac:dyDescent="0.2">
      <c r="A2620" s="3">
        <v>25476</v>
      </c>
      <c r="B2620" s="1" t="s">
        <v>328</v>
      </c>
      <c r="C2620" s="1" t="s">
        <v>150</v>
      </c>
      <c r="D2620" s="1" t="s">
        <v>100</v>
      </c>
      <c r="E2620" s="1" t="s">
        <v>101</v>
      </c>
      <c r="F2620" s="1" t="s">
        <v>101</v>
      </c>
      <c r="G2620" s="13" t="s">
        <v>1952</v>
      </c>
      <c r="H2620" s="12">
        <v>42047</v>
      </c>
      <c r="I2620" s="12" t="s">
        <v>1952</v>
      </c>
      <c r="J2620" s="12">
        <v>42047</v>
      </c>
      <c r="K2620" s="4">
        <v>6282</v>
      </c>
      <c r="L2620" s="1" t="s">
        <v>146</v>
      </c>
      <c r="M2620" s="1" t="s">
        <v>1923</v>
      </c>
      <c r="N2620" s="1" t="s">
        <v>159</v>
      </c>
      <c r="O2620" s="1" t="s">
        <v>93</v>
      </c>
      <c r="P2620">
        <v>30</v>
      </c>
      <c r="Q2620">
        <v>11</v>
      </c>
      <c r="R2620">
        <v>240.13</v>
      </c>
      <c r="S2620">
        <v>21.83</v>
      </c>
      <c r="T2620">
        <v>0.73</v>
      </c>
      <c r="U2620">
        <f t="shared" si="682"/>
        <v>240.13</v>
      </c>
      <c r="V2620">
        <f t="shared" si="683"/>
        <v>330</v>
      </c>
      <c r="W2620" s="1" t="s">
        <v>155</v>
      </c>
      <c r="X2620" s="1" t="s">
        <v>1236</v>
      </c>
      <c r="Y2620" s="1" t="s">
        <v>156</v>
      </c>
      <c r="Z2620" s="3">
        <v>16635</v>
      </c>
      <c r="AA2620" s="4">
        <f t="shared" si="687"/>
        <v>2246.3641459999999</v>
      </c>
      <c r="AB2620" s="2">
        <f t="shared" si="692"/>
        <v>2246.3641459999999</v>
      </c>
      <c r="AC2620" s="4">
        <f t="shared" si="688"/>
        <v>2645.5637167608706</v>
      </c>
      <c r="AD2620" s="4">
        <f t="shared" si="693"/>
        <v>2645.5637167608706</v>
      </c>
      <c r="AE2620" s="4" t="s">
        <v>62</v>
      </c>
      <c r="AG2620" s="4" t="str">
        <f t="shared" si="689"/>
        <v>Weight Captured Separately</v>
      </c>
      <c r="AI2620" t="e">
        <f t="shared" si="684"/>
        <v>#N/A</v>
      </c>
      <c r="AJ2620" t="s">
        <v>81</v>
      </c>
      <c r="AK2620" s="2"/>
      <c r="AL2620" s="2" t="str">
        <f t="shared" si="690"/>
        <v>Freight Included in Commodity Cost</v>
      </c>
      <c r="AM2620" s="4"/>
      <c r="AN2620" t="e">
        <f>VLOOKUP([1]!Tabelle13[[#This Row],[Vlookup this ID for freight costs]],$AL$2:$AL$6811,2,FALSE)</f>
        <v>#REF!</v>
      </c>
      <c r="AO2620">
        <f t="shared" si="691"/>
        <v>16511.001720021355</v>
      </c>
      <c r="AP2620">
        <v>0.25</v>
      </c>
      <c r="AQ2620">
        <v>0.25</v>
      </c>
      <c r="AR2620" s="4">
        <v>12</v>
      </c>
      <c r="AS2620" s="4">
        <v>2</v>
      </c>
      <c r="AT2620" s="4">
        <v>2015</v>
      </c>
      <c r="AU2620" s="4">
        <v>12</v>
      </c>
      <c r="AV2620" s="4">
        <v>2</v>
      </c>
      <c r="AW2620" s="4">
        <v>2015</v>
      </c>
      <c r="AX2620" t="str">
        <f t="shared" si="685"/>
        <v>No Delay</v>
      </c>
      <c r="AY2620">
        <f t="shared" si="686"/>
        <v>0</v>
      </c>
    </row>
    <row r="2621" spans="1:51" x14ac:dyDescent="0.2">
      <c r="A2621" s="3">
        <v>46513</v>
      </c>
      <c r="B2621" s="1" t="s">
        <v>328</v>
      </c>
      <c r="C2621" s="1" t="s">
        <v>150</v>
      </c>
      <c r="D2621" s="1" t="s">
        <v>100</v>
      </c>
      <c r="E2621" s="1" t="s">
        <v>101</v>
      </c>
      <c r="F2621" s="1" t="s">
        <v>101</v>
      </c>
      <c r="G2621" s="13" t="s">
        <v>1932</v>
      </c>
      <c r="H2621" s="12">
        <v>42136</v>
      </c>
      <c r="I2621" s="12" t="s">
        <v>1932</v>
      </c>
      <c r="J2621" s="12">
        <v>42136</v>
      </c>
      <c r="K2621" s="4">
        <v>6520</v>
      </c>
      <c r="L2621" s="1" t="s">
        <v>146</v>
      </c>
      <c r="M2621" s="1" t="s">
        <v>1923</v>
      </c>
      <c r="N2621" s="1" t="s">
        <v>159</v>
      </c>
      <c r="O2621" s="1" t="s">
        <v>93</v>
      </c>
      <c r="P2621">
        <v>30</v>
      </c>
      <c r="Q2621">
        <v>11</v>
      </c>
      <c r="R2621">
        <v>240.14</v>
      </c>
      <c r="S2621">
        <v>21.83</v>
      </c>
      <c r="T2621">
        <v>0.73</v>
      </c>
      <c r="U2621">
        <f t="shared" si="682"/>
        <v>240.13</v>
      </c>
      <c r="V2621">
        <f t="shared" si="683"/>
        <v>330</v>
      </c>
      <c r="W2621" s="1" t="s">
        <v>155</v>
      </c>
      <c r="X2621" s="1" t="s">
        <v>1236</v>
      </c>
      <c r="Y2621" s="1" t="s">
        <v>156</v>
      </c>
      <c r="Z2621" s="3">
        <v>16635</v>
      </c>
      <c r="AA2621" s="4">
        <f t="shared" si="687"/>
        <v>2246.3641459999999</v>
      </c>
      <c r="AB2621" s="2">
        <f t="shared" si="692"/>
        <v>2246.3641459999999</v>
      </c>
      <c r="AC2621" s="4">
        <f t="shared" si="688"/>
        <v>2645.5637167608706</v>
      </c>
      <c r="AD2621" s="4">
        <f t="shared" si="693"/>
        <v>2645.5637167608706</v>
      </c>
      <c r="AE2621" s="4" t="s">
        <v>62</v>
      </c>
      <c r="AG2621" s="4" t="str">
        <f t="shared" si="689"/>
        <v>Weight Captured Separately</v>
      </c>
      <c r="AI2621" t="e">
        <f t="shared" si="684"/>
        <v>#N/A</v>
      </c>
      <c r="AJ2621" t="s">
        <v>81</v>
      </c>
      <c r="AK2621" s="2"/>
      <c r="AL2621" s="2" t="str">
        <f t="shared" si="690"/>
        <v>Freight Included in Commodity Cost</v>
      </c>
      <c r="AM2621" s="4"/>
      <c r="AN2621" t="e">
        <f>VLOOKUP([1]!Tabelle13[[#This Row],[Vlookup this ID for freight costs]],$AL$2:$AL$6811,2,FALSE)</f>
        <v>#REF!</v>
      </c>
      <c r="AO2621">
        <f t="shared" si="691"/>
        <v>16511.001720021355</v>
      </c>
      <c r="AP2621">
        <v>0.25</v>
      </c>
      <c r="AQ2621">
        <v>0.25</v>
      </c>
      <c r="AR2621" s="4">
        <v>12</v>
      </c>
      <c r="AS2621" s="4">
        <v>5</v>
      </c>
      <c r="AT2621" s="4">
        <v>2015</v>
      </c>
      <c r="AU2621" s="4">
        <v>12</v>
      </c>
      <c r="AV2621" s="4">
        <v>5</v>
      </c>
      <c r="AW2621" s="4">
        <v>2015</v>
      </c>
      <c r="AX2621" t="str">
        <f t="shared" si="685"/>
        <v>No Delay</v>
      </c>
      <c r="AY2621">
        <f t="shared" si="686"/>
        <v>0</v>
      </c>
    </row>
    <row r="2622" spans="1:51" x14ac:dyDescent="0.2">
      <c r="A2622" s="3">
        <v>74035</v>
      </c>
      <c r="B2622" s="1" t="s">
        <v>328</v>
      </c>
      <c r="C2622" s="1" t="s">
        <v>150</v>
      </c>
      <c r="D2622" s="1" t="s">
        <v>100</v>
      </c>
      <c r="E2622" s="1" t="s">
        <v>101</v>
      </c>
      <c r="F2622" s="1" t="s">
        <v>101</v>
      </c>
      <c r="G2622" s="13" t="s">
        <v>1925</v>
      </c>
      <c r="H2622" s="12">
        <v>41878</v>
      </c>
      <c r="I2622" s="12" t="s">
        <v>1925</v>
      </c>
      <c r="J2622" s="12">
        <v>41878</v>
      </c>
      <c r="K2622" s="4">
        <v>5819</v>
      </c>
      <c r="L2622" s="1" t="s">
        <v>146</v>
      </c>
      <c r="M2622" s="1" t="s">
        <v>1920</v>
      </c>
      <c r="N2622" s="1" t="s">
        <v>178</v>
      </c>
      <c r="O2622" s="1" t="s">
        <v>93</v>
      </c>
      <c r="P2622">
        <v>60</v>
      </c>
      <c r="Q2622">
        <v>11</v>
      </c>
      <c r="R2622">
        <v>306.08</v>
      </c>
      <c r="S2622">
        <v>27.83</v>
      </c>
      <c r="T2622">
        <v>0.46</v>
      </c>
      <c r="U2622">
        <f t="shared" si="682"/>
        <v>306.13</v>
      </c>
      <c r="V2622">
        <f t="shared" si="683"/>
        <v>660</v>
      </c>
      <c r="W2622" s="1" t="s">
        <v>155</v>
      </c>
      <c r="X2622" s="1" t="s">
        <v>1236</v>
      </c>
      <c r="Y2622" s="1" t="s">
        <v>156</v>
      </c>
      <c r="Z2622" s="3">
        <v>16635</v>
      </c>
      <c r="AA2622" s="4">
        <f t="shared" si="687"/>
        <v>2246.3641459999999</v>
      </c>
      <c r="AB2622" s="2">
        <f t="shared" si="692"/>
        <v>2246.3641459999999</v>
      </c>
      <c r="AC2622" s="4">
        <f t="shared" si="688"/>
        <v>2169.1994490222223</v>
      </c>
      <c r="AD2622" s="4">
        <f t="shared" si="693"/>
        <v>2169.1994490222223</v>
      </c>
      <c r="AE2622" s="4" t="s">
        <v>62</v>
      </c>
      <c r="AG2622" s="4" t="str">
        <f t="shared" si="689"/>
        <v>Weight Captured Separately</v>
      </c>
      <c r="AI2622" t="e">
        <f t="shared" si="684"/>
        <v>#N/A</v>
      </c>
      <c r="AJ2622" t="s">
        <v>81</v>
      </c>
      <c r="AK2622" s="2"/>
      <c r="AL2622" s="2" t="str">
        <f t="shared" si="690"/>
        <v>Freight Included in Commodity Cost</v>
      </c>
      <c r="AM2622" s="4"/>
      <c r="AN2622" t="e">
        <f>VLOOKUP([1]!Tabelle13[[#This Row],[Vlookup this ID for freight costs]],$AL$2:$AL$6811,2,FALSE)</f>
        <v>#REF!</v>
      </c>
      <c r="AO2622">
        <f t="shared" si="691"/>
        <v>13537.535960796713</v>
      </c>
      <c r="AP2622">
        <v>0.38</v>
      </c>
      <c r="AQ2622">
        <v>0.38</v>
      </c>
      <c r="AR2622" s="4">
        <v>27</v>
      </c>
      <c r="AS2622" s="4">
        <v>8</v>
      </c>
      <c r="AT2622" s="4">
        <v>2014</v>
      </c>
      <c r="AU2622" s="4">
        <v>27</v>
      </c>
      <c r="AV2622" s="4">
        <v>8</v>
      </c>
      <c r="AW2622" s="4">
        <v>2014</v>
      </c>
      <c r="AX2622" t="str">
        <f t="shared" si="685"/>
        <v>No Delay</v>
      </c>
      <c r="AY2622">
        <f t="shared" si="686"/>
        <v>0</v>
      </c>
    </row>
    <row r="2623" spans="1:51" x14ac:dyDescent="0.2">
      <c r="A2623" s="3">
        <v>63047</v>
      </c>
      <c r="B2623" s="1" t="s">
        <v>328</v>
      </c>
      <c r="C2623" s="1" t="s">
        <v>150</v>
      </c>
      <c r="D2623" s="1" t="s">
        <v>100</v>
      </c>
      <c r="E2623" s="1" t="s">
        <v>101</v>
      </c>
      <c r="F2623" s="1" t="s">
        <v>101</v>
      </c>
      <c r="G2623" s="13" t="s">
        <v>1966</v>
      </c>
      <c r="H2623" s="12">
        <v>41879</v>
      </c>
      <c r="I2623" s="12" t="s">
        <v>1966</v>
      </c>
      <c r="J2623" s="12">
        <v>41879</v>
      </c>
      <c r="K2623" s="4">
        <v>5836</v>
      </c>
      <c r="L2623" s="1" t="s">
        <v>146</v>
      </c>
      <c r="M2623" s="1" t="s">
        <v>1923</v>
      </c>
      <c r="N2623" s="1" t="s">
        <v>178</v>
      </c>
      <c r="O2623" s="1" t="s">
        <v>93</v>
      </c>
      <c r="P2623">
        <v>60</v>
      </c>
      <c r="Q2623">
        <v>11</v>
      </c>
      <c r="R2623">
        <v>274.5</v>
      </c>
      <c r="S2623">
        <v>24.95</v>
      </c>
      <c r="T2623">
        <v>0.42</v>
      </c>
      <c r="U2623">
        <f t="shared" si="682"/>
        <v>274.45</v>
      </c>
      <c r="V2623">
        <f t="shared" si="683"/>
        <v>660</v>
      </c>
      <c r="W2623" s="1" t="s">
        <v>155</v>
      </c>
      <c r="X2623" s="1" t="s">
        <v>1236</v>
      </c>
      <c r="Y2623" s="1" t="s">
        <v>156</v>
      </c>
      <c r="Z2623" s="3">
        <v>16635</v>
      </c>
      <c r="AA2623" s="4">
        <f t="shared" si="687"/>
        <v>2246.3641459999999</v>
      </c>
      <c r="AB2623" s="2">
        <f t="shared" si="692"/>
        <v>2246.3641459999999</v>
      </c>
      <c r="AC2623" s="4">
        <f t="shared" si="688"/>
        <v>2169.1994490222223</v>
      </c>
      <c r="AD2623" s="4">
        <f t="shared" si="693"/>
        <v>2169.1994490222223</v>
      </c>
      <c r="AE2623" s="4" t="s">
        <v>62</v>
      </c>
      <c r="AG2623" s="4" t="str">
        <f t="shared" si="689"/>
        <v>Weight Captured Separately</v>
      </c>
      <c r="AI2623" t="e">
        <f t="shared" si="684"/>
        <v>#N/A</v>
      </c>
      <c r="AJ2623" t="s">
        <v>81</v>
      </c>
      <c r="AK2623" s="2"/>
      <c r="AL2623" s="2" t="str">
        <f t="shared" si="690"/>
        <v>Freight Included in Commodity Cost</v>
      </c>
      <c r="AM2623" s="4"/>
      <c r="AN2623" t="e">
        <f>VLOOKUP([1]!Tabelle13[[#This Row],[Vlookup this ID for freight costs]],$AL$2:$AL$6811,2,FALSE)</f>
        <v>#REF!</v>
      </c>
      <c r="AO2623">
        <f t="shared" si="691"/>
        <v>13537.535960796713</v>
      </c>
      <c r="AP2623">
        <v>0.28000000000000003</v>
      </c>
      <c r="AQ2623">
        <v>0.28000000000000003</v>
      </c>
      <c r="AR2623" s="4">
        <v>28</v>
      </c>
      <c r="AS2623" s="4">
        <v>8</v>
      </c>
      <c r="AT2623" s="4">
        <v>2014</v>
      </c>
      <c r="AU2623" s="4">
        <v>28</v>
      </c>
      <c r="AV2623" s="4">
        <v>8</v>
      </c>
      <c r="AW2623" s="4">
        <v>2014</v>
      </c>
      <c r="AX2623" t="str">
        <f t="shared" si="685"/>
        <v>No Delay</v>
      </c>
      <c r="AY2623">
        <f t="shared" si="686"/>
        <v>0</v>
      </c>
    </row>
    <row r="2624" spans="1:51" x14ac:dyDescent="0.2">
      <c r="A2624" s="3">
        <v>73095</v>
      </c>
      <c r="B2624" s="1" t="s">
        <v>328</v>
      </c>
      <c r="C2624" s="1" t="s">
        <v>150</v>
      </c>
      <c r="D2624" s="1" t="s">
        <v>100</v>
      </c>
      <c r="E2624" s="1" t="s">
        <v>101</v>
      </c>
      <c r="F2624" s="1" t="s">
        <v>101</v>
      </c>
      <c r="G2624" s="13" t="s">
        <v>1952</v>
      </c>
      <c r="H2624" s="12">
        <v>42047</v>
      </c>
      <c r="I2624" s="12" t="s">
        <v>1952</v>
      </c>
      <c r="J2624" s="12">
        <v>42047</v>
      </c>
      <c r="K2624" s="4">
        <v>6293</v>
      </c>
      <c r="L2624" s="1" t="s">
        <v>146</v>
      </c>
      <c r="M2624" s="1" t="s">
        <v>1923</v>
      </c>
      <c r="N2624" s="1" t="s">
        <v>178</v>
      </c>
      <c r="O2624" s="1" t="s">
        <v>93</v>
      </c>
      <c r="P2624">
        <v>60</v>
      </c>
      <c r="Q2624">
        <v>11</v>
      </c>
      <c r="R2624">
        <v>198.34</v>
      </c>
      <c r="S2624">
        <v>18.03</v>
      </c>
      <c r="T2624">
        <v>0.3</v>
      </c>
      <c r="U2624">
        <f t="shared" si="682"/>
        <v>198.33</v>
      </c>
      <c r="V2624">
        <f t="shared" si="683"/>
        <v>660</v>
      </c>
      <c r="W2624" s="1" t="s">
        <v>155</v>
      </c>
      <c r="X2624" s="1" t="s">
        <v>1236</v>
      </c>
      <c r="Y2624" s="1" t="s">
        <v>156</v>
      </c>
      <c r="Z2624" s="3">
        <v>16635</v>
      </c>
      <c r="AA2624" s="4">
        <f t="shared" si="687"/>
        <v>2246.3641459999999</v>
      </c>
      <c r="AB2624" s="2">
        <f t="shared" si="692"/>
        <v>2246.3641459999999</v>
      </c>
      <c r="AC2624" s="4">
        <f t="shared" si="688"/>
        <v>2169.1994490222223</v>
      </c>
      <c r="AD2624" s="4">
        <f t="shared" si="693"/>
        <v>2169.1994490222223</v>
      </c>
      <c r="AE2624" s="4" t="s">
        <v>62</v>
      </c>
      <c r="AG2624" s="4" t="str">
        <f t="shared" si="689"/>
        <v>Weight Captured Separately</v>
      </c>
      <c r="AI2624" t="e">
        <f t="shared" si="684"/>
        <v>#N/A</v>
      </c>
      <c r="AJ2624" t="s">
        <v>81</v>
      </c>
      <c r="AK2624" s="2"/>
      <c r="AL2624" s="2" t="str">
        <f t="shared" si="690"/>
        <v>Freight Included in Commodity Cost</v>
      </c>
      <c r="AM2624" s="4"/>
      <c r="AN2624" t="e">
        <f>VLOOKUP([1]!Tabelle13[[#This Row],[Vlookup this ID for freight costs]],$AL$2:$AL$6811,2,FALSE)</f>
        <v>#REF!</v>
      </c>
      <c r="AO2624">
        <f t="shared" si="691"/>
        <v>13537.535960796713</v>
      </c>
      <c r="AP2624">
        <v>0.2</v>
      </c>
      <c r="AQ2624">
        <v>0.2</v>
      </c>
      <c r="AR2624" s="4">
        <v>12</v>
      </c>
      <c r="AS2624" s="4">
        <v>2</v>
      </c>
      <c r="AT2624" s="4">
        <v>2015</v>
      </c>
      <c r="AU2624" s="4">
        <v>12</v>
      </c>
      <c r="AV2624" s="4">
        <v>2</v>
      </c>
      <c r="AW2624" s="4">
        <v>2015</v>
      </c>
      <c r="AX2624" t="str">
        <f t="shared" si="685"/>
        <v>No Delay</v>
      </c>
      <c r="AY2624">
        <f t="shared" si="686"/>
        <v>0</v>
      </c>
    </row>
    <row r="2625" spans="1:51" x14ac:dyDescent="0.2">
      <c r="A2625" s="3">
        <v>19146</v>
      </c>
      <c r="B2625" s="1" t="s">
        <v>328</v>
      </c>
      <c r="C2625" s="1" t="s">
        <v>150</v>
      </c>
      <c r="D2625" s="1" t="s">
        <v>100</v>
      </c>
      <c r="E2625" s="1" t="s">
        <v>101</v>
      </c>
      <c r="F2625" s="1" t="s">
        <v>101</v>
      </c>
      <c r="G2625" s="13" t="s">
        <v>1932</v>
      </c>
      <c r="H2625" s="12">
        <v>42136</v>
      </c>
      <c r="I2625" s="12" t="s">
        <v>1932</v>
      </c>
      <c r="J2625" s="12">
        <v>42136</v>
      </c>
      <c r="K2625" s="4">
        <v>6504</v>
      </c>
      <c r="L2625" s="1" t="s">
        <v>146</v>
      </c>
      <c r="M2625" s="1" t="s">
        <v>1923</v>
      </c>
      <c r="N2625" s="1" t="s">
        <v>178</v>
      </c>
      <c r="O2625" s="1" t="s">
        <v>93</v>
      </c>
      <c r="P2625">
        <v>60</v>
      </c>
      <c r="Q2625">
        <v>11</v>
      </c>
      <c r="R2625">
        <v>198.35</v>
      </c>
      <c r="S2625">
        <v>18.03</v>
      </c>
      <c r="T2625">
        <v>0.3</v>
      </c>
      <c r="U2625">
        <f t="shared" si="682"/>
        <v>198.33</v>
      </c>
      <c r="V2625">
        <f t="shared" si="683"/>
        <v>660</v>
      </c>
      <c r="W2625" s="1" t="s">
        <v>155</v>
      </c>
      <c r="X2625" s="1" t="s">
        <v>1236</v>
      </c>
      <c r="Y2625" s="1" t="s">
        <v>156</v>
      </c>
      <c r="Z2625" s="3">
        <v>16635</v>
      </c>
      <c r="AA2625" s="4">
        <f t="shared" si="687"/>
        <v>2246.3641459999999</v>
      </c>
      <c r="AB2625" s="2">
        <f t="shared" si="692"/>
        <v>2246.3641459999999</v>
      </c>
      <c r="AC2625" s="4">
        <f t="shared" si="688"/>
        <v>2169.1994490222223</v>
      </c>
      <c r="AD2625" s="4">
        <f t="shared" si="693"/>
        <v>2169.1994490222223</v>
      </c>
      <c r="AE2625" s="4" t="s">
        <v>62</v>
      </c>
      <c r="AG2625" s="4" t="str">
        <f t="shared" si="689"/>
        <v>Weight Captured Separately</v>
      </c>
      <c r="AI2625" t="e">
        <f t="shared" si="684"/>
        <v>#N/A</v>
      </c>
      <c r="AJ2625" t="s">
        <v>81</v>
      </c>
      <c r="AK2625" s="2"/>
      <c r="AL2625" s="2" t="str">
        <f t="shared" si="690"/>
        <v>Freight Included in Commodity Cost</v>
      </c>
      <c r="AM2625" s="4"/>
      <c r="AN2625" t="e">
        <f>VLOOKUP([1]!Tabelle13[[#This Row],[Vlookup this ID for freight costs]],$AL$2:$AL$6811,2,FALSE)</f>
        <v>#REF!</v>
      </c>
      <c r="AO2625">
        <f t="shared" si="691"/>
        <v>13537.535960796713</v>
      </c>
      <c r="AP2625">
        <v>0.2</v>
      </c>
      <c r="AQ2625">
        <v>0.2</v>
      </c>
      <c r="AR2625" s="4">
        <v>12</v>
      </c>
      <c r="AS2625" s="4">
        <v>5</v>
      </c>
      <c r="AT2625" s="4">
        <v>2015</v>
      </c>
      <c r="AU2625" s="4">
        <v>12</v>
      </c>
      <c r="AV2625" s="4">
        <v>5</v>
      </c>
      <c r="AW2625" s="4">
        <v>2015</v>
      </c>
      <c r="AX2625" t="str">
        <f t="shared" si="685"/>
        <v>No Delay</v>
      </c>
      <c r="AY2625">
        <f t="shared" si="686"/>
        <v>0</v>
      </c>
    </row>
    <row r="2626" spans="1:51" x14ac:dyDescent="0.2">
      <c r="A2626" s="3">
        <v>51531</v>
      </c>
      <c r="B2626" s="1" t="s">
        <v>328</v>
      </c>
      <c r="C2626" s="1" t="s">
        <v>150</v>
      </c>
      <c r="D2626" s="1" t="s">
        <v>100</v>
      </c>
      <c r="E2626" s="1" t="s">
        <v>101</v>
      </c>
      <c r="F2626" s="1" t="s">
        <v>101</v>
      </c>
      <c r="G2626" s="13" t="s">
        <v>542</v>
      </c>
      <c r="H2626" s="12">
        <v>42030</v>
      </c>
      <c r="I2626" s="12" t="s">
        <v>542</v>
      </c>
      <c r="J2626" s="12">
        <v>42030</v>
      </c>
      <c r="K2626" s="4">
        <v>6241</v>
      </c>
      <c r="L2626" s="1" t="s">
        <v>146</v>
      </c>
      <c r="M2626" s="1" t="s">
        <v>1923</v>
      </c>
      <c r="N2626" s="1" t="s">
        <v>778</v>
      </c>
      <c r="O2626" s="1" t="s">
        <v>93</v>
      </c>
      <c r="P2626">
        <v>240</v>
      </c>
      <c r="Q2626">
        <v>11</v>
      </c>
      <c r="R2626">
        <v>56.85</v>
      </c>
      <c r="S2626">
        <v>5.17</v>
      </c>
      <c r="T2626">
        <v>0.02</v>
      </c>
      <c r="U2626">
        <f t="shared" ref="U2626:U2689" si="694">S2626*Q2626</f>
        <v>56.87</v>
      </c>
      <c r="V2626">
        <f t="shared" ref="V2626:V2689" si="695">Q2626*P2626</f>
        <v>2640</v>
      </c>
      <c r="W2626" s="1" t="s">
        <v>155</v>
      </c>
      <c r="X2626" s="1" t="s">
        <v>1236</v>
      </c>
      <c r="Y2626" s="1" t="s">
        <v>156</v>
      </c>
      <c r="Z2626" s="3">
        <v>16635</v>
      </c>
      <c r="AA2626" s="4">
        <f t="shared" si="687"/>
        <v>2246.3641459999999</v>
      </c>
      <c r="AB2626" s="2">
        <f t="shared" si="692"/>
        <v>2246.3641459999999</v>
      </c>
      <c r="AC2626" s="4">
        <f t="shared" si="688"/>
        <v>1618.7467088571427</v>
      </c>
      <c r="AD2626" s="4">
        <f t="shared" si="693"/>
        <v>1618.7467088571427</v>
      </c>
      <c r="AE2626" s="4" t="s">
        <v>62</v>
      </c>
      <c r="AG2626" s="4" t="str">
        <f t="shared" si="689"/>
        <v>Weight Captured Separately</v>
      </c>
      <c r="AI2626" t="e">
        <f t="shared" ref="AI2626:AI2689" si="696">INDEX($AE$2:$AE$6811,MATCH(AH2626,$A$2:$A$6811,0))</f>
        <v>#N/A</v>
      </c>
      <c r="AJ2626" t="s">
        <v>81</v>
      </c>
      <c r="AK2626" s="2"/>
      <c r="AL2626" s="2" t="str">
        <f t="shared" si="690"/>
        <v>Freight Included in Commodity Cost</v>
      </c>
      <c r="AM2626" s="4"/>
      <c r="AN2626" t="e">
        <f>VLOOKUP([1]!Tabelle13[[#This Row],[Vlookup this ID for freight costs]],$AL$2:$AL$6811,2,FALSE)</f>
        <v>#REF!</v>
      </c>
      <c r="AO2626">
        <f t="shared" si="691"/>
        <v>10101.609956686287</v>
      </c>
      <c r="AP2626">
        <v>0.06</v>
      </c>
      <c r="AQ2626">
        <v>0.06</v>
      </c>
      <c r="AR2626" s="4">
        <v>26</v>
      </c>
      <c r="AS2626" s="4">
        <v>1</v>
      </c>
      <c r="AT2626" s="4">
        <v>2015</v>
      </c>
      <c r="AU2626" s="4">
        <v>26</v>
      </c>
      <c r="AV2626" s="4">
        <v>1</v>
      </c>
      <c r="AW2626" s="4">
        <v>2015</v>
      </c>
      <c r="AX2626" t="str">
        <f t="shared" ref="AX2626:AX2689" si="697">IF(DATE(AW2626,AV2626,AU2626)&lt;=DATE(AT2626,AS2626,AR2626),"No Delay","Delay")</f>
        <v>No Delay</v>
      </c>
      <c r="AY2626">
        <f t="shared" ref="AY2626:AY2689" si="698">IF(_xlfn.DAYS(J2626,H2626)&gt;0, _xlfn.DAYS(J2626,H2626),0)</f>
        <v>0</v>
      </c>
    </row>
    <row r="2627" spans="1:51" x14ac:dyDescent="0.2">
      <c r="A2627" s="3">
        <v>39452</v>
      </c>
      <c r="B2627" s="1" t="s">
        <v>328</v>
      </c>
      <c r="C2627" s="1" t="s">
        <v>150</v>
      </c>
      <c r="D2627" s="1" t="s">
        <v>100</v>
      </c>
      <c r="E2627" s="1" t="s">
        <v>101</v>
      </c>
      <c r="F2627" s="1" t="s">
        <v>101</v>
      </c>
      <c r="G2627" s="13" t="s">
        <v>1957</v>
      </c>
      <c r="H2627" s="12">
        <v>42208</v>
      </c>
      <c r="I2627" s="12" t="s">
        <v>1957</v>
      </c>
      <c r="J2627" s="12">
        <v>42208</v>
      </c>
      <c r="K2627" s="4">
        <v>6675</v>
      </c>
      <c r="L2627" s="1" t="s">
        <v>146</v>
      </c>
      <c r="M2627" s="1" t="s">
        <v>1923</v>
      </c>
      <c r="N2627" s="1" t="s">
        <v>1921</v>
      </c>
      <c r="O2627" s="1" t="s">
        <v>425</v>
      </c>
      <c r="P2627">
        <v>90</v>
      </c>
      <c r="Q2627">
        <v>12</v>
      </c>
      <c r="R2627">
        <v>59.62</v>
      </c>
      <c r="S2627">
        <v>4.97</v>
      </c>
      <c r="T2627">
        <v>0.06</v>
      </c>
      <c r="U2627">
        <f t="shared" si="694"/>
        <v>59.64</v>
      </c>
      <c r="V2627">
        <f t="shared" si="695"/>
        <v>1080</v>
      </c>
      <c r="W2627" s="1" t="s">
        <v>826</v>
      </c>
      <c r="X2627" s="1" t="s">
        <v>186</v>
      </c>
      <c r="Y2627" s="1" t="s">
        <v>186</v>
      </c>
      <c r="Z2627" s="3">
        <v>11869</v>
      </c>
      <c r="AA2627" s="4">
        <f t="shared" si="687"/>
        <v>2246.4738900000002</v>
      </c>
      <c r="AB2627" s="2">
        <f t="shared" si="692"/>
        <v>2246.4738900000002</v>
      </c>
      <c r="AC2627" s="4">
        <f t="shared" si="688"/>
        <v>2177.5530914375004</v>
      </c>
      <c r="AD2627" s="4">
        <f t="shared" si="693"/>
        <v>2177.5530914375004</v>
      </c>
      <c r="AE2627" s="4" t="s">
        <v>62</v>
      </c>
      <c r="AG2627" s="4" t="str">
        <f t="shared" si="689"/>
        <v>Weight Captured Separately</v>
      </c>
      <c r="AI2627" t="e">
        <f t="shared" si="696"/>
        <v>#N/A</v>
      </c>
      <c r="AJ2627" t="s">
        <v>81</v>
      </c>
      <c r="AK2627" s="2"/>
      <c r="AL2627" s="2" t="str">
        <f t="shared" si="690"/>
        <v>Freight Included in Commodity Cost</v>
      </c>
      <c r="AM2627" s="4"/>
      <c r="AN2627" t="e">
        <f>VLOOKUP([1]!Tabelle13[[#This Row],[Vlookup this ID for freight costs]],$AL$2:$AL$6811,2,FALSE)</f>
        <v>#REF!</v>
      </c>
      <c r="AO2627">
        <f t="shared" si="691"/>
        <v>13589.679396752879</v>
      </c>
      <c r="AP2627">
        <v>7.0000000000000007E-2</v>
      </c>
      <c r="AQ2627">
        <v>7.0000000000000007E-2</v>
      </c>
      <c r="AR2627" s="4">
        <v>23</v>
      </c>
      <c r="AS2627" s="4">
        <v>7</v>
      </c>
      <c r="AT2627" s="4">
        <v>2015</v>
      </c>
      <c r="AU2627" s="4">
        <v>23</v>
      </c>
      <c r="AV2627" s="4">
        <v>7</v>
      </c>
      <c r="AW2627" s="4">
        <v>2015</v>
      </c>
      <c r="AX2627" t="str">
        <f t="shared" si="697"/>
        <v>No Delay</v>
      </c>
      <c r="AY2627">
        <f t="shared" si="698"/>
        <v>0</v>
      </c>
    </row>
    <row r="2628" spans="1:51" x14ac:dyDescent="0.2">
      <c r="A2628" s="3">
        <v>28158</v>
      </c>
      <c r="B2628" s="1" t="s">
        <v>328</v>
      </c>
      <c r="C2628" s="1" t="s">
        <v>150</v>
      </c>
      <c r="D2628" s="1" t="s">
        <v>100</v>
      </c>
      <c r="E2628" s="1" t="s">
        <v>101</v>
      </c>
      <c r="F2628" s="1" t="s">
        <v>101</v>
      </c>
      <c r="G2628" s="13" t="s">
        <v>1960</v>
      </c>
      <c r="H2628" s="12">
        <v>41676</v>
      </c>
      <c r="I2628" s="12" t="s">
        <v>1960</v>
      </c>
      <c r="J2628" s="12">
        <v>41676</v>
      </c>
      <c r="K2628" s="4">
        <v>5241</v>
      </c>
      <c r="L2628" s="1" t="s">
        <v>146</v>
      </c>
      <c r="M2628" s="1" t="s">
        <v>1920</v>
      </c>
      <c r="N2628" s="1" t="s">
        <v>159</v>
      </c>
      <c r="O2628" s="1" t="s">
        <v>93</v>
      </c>
      <c r="P2628">
        <v>30</v>
      </c>
      <c r="Q2628">
        <v>12</v>
      </c>
      <c r="R2628">
        <v>339.36</v>
      </c>
      <c r="S2628">
        <v>28.28</v>
      </c>
      <c r="T2628">
        <v>0.94</v>
      </c>
      <c r="U2628">
        <f t="shared" si="694"/>
        <v>339.36</v>
      </c>
      <c r="V2628">
        <f t="shared" si="695"/>
        <v>360</v>
      </c>
      <c r="W2628" s="1" t="s">
        <v>155</v>
      </c>
      <c r="X2628" s="1" t="s">
        <v>1236</v>
      </c>
      <c r="Y2628" s="1" t="s">
        <v>156</v>
      </c>
      <c r="Z2628" s="3">
        <v>16635</v>
      </c>
      <c r="AA2628" s="4">
        <f t="shared" si="687"/>
        <v>2246.4738900000002</v>
      </c>
      <c r="AB2628" s="2">
        <f t="shared" si="692"/>
        <v>2246.4738900000002</v>
      </c>
      <c r="AC2628" s="4">
        <f t="shared" si="688"/>
        <v>2810.442103891894</v>
      </c>
      <c r="AD2628" s="4">
        <f t="shared" si="693"/>
        <v>2810.442103891894</v>
      </c>
      <c r="AE2628" s="4" t="s">
        <v>62</v>
      </c>
      <c r="AG2628" s="4" t="str">
        <f t="shared" si="689"/>
        <v>Weight Captured Separately</v>
      </c>
      <c r="AI2628" t="e">
        <f t="shared" si="696"/>
        <v>#N/A</v>
      </c>
      <c r="AJ2628" t="s">
        <v>81</v>
      </c>
      <c r="AK2628" s="2"/>
      <c r="AL2628" s="2" t="str">
        <f t="shared" si="690"/>
        <v>Freight Included in Commodity Cost</v>
      </c>
      <c r="AM2628" s="4"/>
      <c r="AN2628" t="e">
        <f>VLOOKUP([1]!Tabelle13[[#This Row],[Vlookup this ID for freight costs]],$AL$2:$AL$6811,2,FALSE)</f>
        <v>#REF!</v>
      </c>
      <c r="AO2628">
        <f t="shared" si="691"/>
        <v>17540.172612493203</v>
      </c>
      <c r="AP2628">
        <v>0.42</v>
      </c>
      <c r="AQ2628">
        <v>0.42</v>
      </c>
      <c r="AR2628" s="4">
        <v>6</v>
      </c>
      <c r="AS2628" s="4">
        <v>2</v>
      </c>
      <c r="AT2628" s="4">
        <v>2014</v>
      </c>
      <c r="AU2628" s="4">
        <v>6</v>
      </c>
      <c r="AV2628" s="4">
        <v>2</v>
      </c>
      <c r="AW2628" s="4">
        <v>2014</v>
      </c>
      <c r="AX2628" t="str">
        <f t="shared" si="697"/>
        <v>No Delay</v>
      </c>
      <c r="AY2628">
        <f t="shared" si="698"/>
        <v>0</v>
      </c>
    </row>
    <row r="2629" spans="1:51" x14ac:dyDescent="0.2">
      <c r="A2629" s="3">
        <v>1929</v>
      </c>
      <c r="B2629" s="1" t="s">
        <v>1918</v>
      </c>
      <c r="C2629" s="1" t="s">
        <v>150</v>
      </c>
      <c r="D2629" s="1" t="s">
        <v>100</v>
      </c>
      <c r="E2629" s="1" t="s">
        <v>101</v>
      </c>
      <c r="F2629" s="1" t="s">
        <v>101</v>
      </c>
      <c r="G2629" s="13" t="s">
        <v>468</v>
      </c>
      <c r="H2629" s="12">
        <v>39639</v>
      </c>
      <c r="I2629" s="12" t="s">
        <v>1979</v>
      </c>
      <c r="J2629" s="12">
        <v>39637</v>
      </c>
      <c r="K2629" s="4">
        <v>930</v>
      </c>
      <c r="L2629" s="1" t="s">
        <v>146</v>
      </c>
      <c r="M2629" s="1" t="s">
        <v>1920</v>
      </c>
      <c r="N2629" s="1" t="s">
        <v>902</v>
      </c>
      <c r="O2629" s="1" t="s">
        <v>685</v>
      </c>
      <c r="P2629">
        <v>200</v>
      </c>
      <c r="Q2629">
        <v>12</v>
      </c>
      <c r="R2629">
        <v>150.47999999999999</v>
      </c>
      <c r="S2629">
        <v>12.54</v>
      </c>
      <c r="T2629">
        <v>0.06</v>
      </c>
      <c r="U2629">
        <f t="shared" si="694"/>
        <v>150.47999999999999</v>
      </c>
      <c r="V2629">
        <f t="shared" si="695"/>
        <v>2400</v>
      </c>
      <c r="W2629" s="1" t="s">
        <v>185</v>
      </c>
      <c r="X2629" s="1" t="s">
        <v>186</v>
      </c>
      <c r="Y2629" s="1" t="s">
        <v>186</v>
      </c>
      <c r="Z2629" s="3">
        <v>11869</v>
      </c>
      <c r="AA2629" s="4">
        <f t="shared" si="687"/>
        <v>2246.4738900000002</v>
      </c>
      <c r="AB2629" s="2">
        <f t="shared" si="692"/>
        <v>2246.4738900000002</v>
      </c>
      <c r="AC2629" s="4">
        <f t="shared" si="688"/>
        <v>2835.6180567777778</v>
      </c>
      <c r="AD2629" s="4">
        <f t="shared" si="693"/>
        <v>2835.6180567777778</v>
      </c>
      <c r="AE2629" s="4" t="s">
        <v>62</v>
      </c>
      <c r="AG2629" s="4" t="str">
        <f t="shared" si="689"/>
        <v>Weight Captured Separately</v>
      </c>
      <c r="AH2629" s="4">
        <v>11397</v>
      </c>
      <c r="AI2629">
        <f t="shared" si="696"/>
        <v>1313</v>
      </c>
      <c r="AJ2629" t="s">
        <v>81</v>
      </c>
      <c r="AK2629" s="2"/>
      <c r="AL2629" s="2" t="str">
        <f t="shared" si="690"/>
        <v>Freight Included in Commodity Cost</v>
      </c>
      <c r="AM2629" s="4"/>
      <c r="AN2629" t="e">
        <f>VLOOKUP([1]!Tabelle13[[#This Row],[Vlookup this ID for freight costs]],$AL$2:$AL$6811,2,FALSE)</f>
        <v>#REF!</v>
      </c>
      <c r="AO2629">
        <f t="shared" si="691"/>
        <v>17697.320910406888</v>
      </c>
      <c r="AP2629">
        <v>0.24</v>
      </c>
      <c r="AQ2629">
        <v>0.24</v>
      </c>
      <c r="AR2629" s="4">
        <v>10</v>
      </c>
      <c r="AS2629" s="4">
        <v>7</v>
      </c>
      <c r="AT2629" s="4">
        <v>2008</v>
      </c>
      <c r="AU2629" s="4">
        <v>8</v>
      </c>
      <c r="AV2629" s="4">
        <v>7</v>
      </c>
      <c r="AW2629" s="4">
        <v>2008</v>
      </c>
      <c r="AX2629" t="str">
        <f t="shared" si="697"/>
        <v>No Delay</v>
      </c>
      <c r="AY2629">
        <f t="shared" si="698"/>
        <v>0</v>
      </c>
    </row>
    <row r="2630" spans="1:51" x14ac:dyDescent="0.2">
      <c r="A2630" s="3">
        <v>72088</v>
      </c>
      <c r="B2630" s="1" t="s">
        <v>328</v>
      </c>
      <c r="C2630" s="1" t="s">
        <v>150</v>
      </c>
      <c r="D2630" s="1" t="s">
        <v>100</v>
      </c>
      <c r="E2630" s="1" t="s">
        <v>101</v>
      </c>
      <c r="F2630" s="1" t="s">
        <v>101</v>
      </c>
      <c r="G2630" s="13" t="s">
        <v>1370</v>
      </c>
      <c r="H2630" s="12">
        <v>41677</v>
      </c>
      <c r="I2630" s="12" t="s">
        <v>1370</v>
      </c>
      <c r="J2630" s="12">
        <v>41677</v>
      </c>
      <c r="K2630" s="4">
        <v>5286</v>
      </c>
      <c r="L2630" s="1" t="s">
        <v>146</v>
      </c>
      <c r="M2630" s="1" t="s">
        <v>1920</v>
      </c>
      <c r="N2630" s="1" t="s">
        <v>178</v>
      </c>
      <c r="O2630" s="1" t="s">
        <v>93</v>
      </c>
      <c r="P2630">
        <v>60</v>
      </c>
      <c r="Q2630">
        <v>12</v>
      </c>
      <c r="R2630">
        <v>325.33</v>
      </c>
      <c r="S2630">
        <v>27.11</v>
      </c>
      <c r="T2630">
        <v>0.45</v>
      </c>
      <c r="U2630">
        <f t="shared" si="694"/>
        <v>325.32</v>
      </c>
      <c r="V2630">
        <f t="shared" si="695"/>
        <v>720</v>
      </c>
      <c r="W2630" s="1" t="s">
        <v>160</v>
      </c>
      <c r="X2630" s="1" t="s">
        <v>1236</v>
      </c>
      <c r="Y2630" s="1" t="s">
        <v>161</v>
      </c>
      <c r="Z2630" s="3">
        <v>16118</v>
      </c>
      <c r="AA2630" s="4">
        <f t="shared" si="687"/>
        <v>2246.4738900000002</v>
      </c>
      <c r="AB2630" s="2">
        <f t="shared" si="692"/>
        <v>2246.4738900000002</v>
      </c>
      <c r="AC2630" s="4">
        <f t="shared" si="688"/>
        <v>2134.4783208387103</v>
      </c>
      <c r="AD2630" s="4">
        <f t="shared" si="693"/>
        <v>2134.4783208387103</v>
      </c>
      <c r="AE2630" s="4" t="s">
        <v>62</v>
      </c>
      <c r="AG2630" s="4" t="str">
        <f t="shared" si="689"/>
        <v>Weight Captured Separately</v>
      </c>
      <c r="AI2630" t="e">
        <f t="shared" si="696"/>
        <v>#N/A</v>
      </c>
      <c r="AJ2630" t="s">
        <v>81</v>
      </c>
      <c r="AK2630" s="2"/>
      <c r="AL2630" s="2" t="str">
        <f t="shared" si="690"/>
        <v>Freight Included in Commodity Cost</v>
      </c>
      <c r="AM2630" s="4"/>
      <c r="AN2630" t="e">
        <f>VLOOKUP([1]!Tabelle13[[#This Row],[Vlookup this ID for freight costs]],$AL$2:$AL$6811,2,FALSE)</f>
        <v>#REF!</v>
      </c>
      <c r="AO2630">
        <f t="shared" si="691"/>
        <v>13320.806678675232</v>
      </c>
      <c r="AP2630">
        <v>0.4</v>
      </c>
      <c r="AQ2630">
        <v>0.4</v>
      </c>
      <c r="AR2630" s="4">
        <v>7</v>
      </c>
      <c r="AS2630" s="4">
        <v>2</v>
      </c>
      <c r="AT2630" s="4">
        <v>2014</v>
      </c>
      <c r="AU2630" s="4">
        <v>7</v>
      </c>
      <c r="AV2630" s="4">
        <v>2</v>
      </c>
      <c r="AW2630" s="4">
        <v>2014</v>
      </c>
      <c r="AX2630" t="str">
        <f t="shared" si="697"/>
        <v>No Delay</v>
      </c>
      <c r="AY2630">
        <f t="shared" si="698"/>
        <v>0</v>
      </c>
    </row>
    <row r="2631" spans="1:51" x14ac:dyDescent="0.2">
      <c r="A2631" s="3">
        <v>43892</v>
      </c>
      <c r="B2631" s="1" t="s">
        <v>328</v>
      </c>
      <c r="C2631" s="1" t="s">
        <v>150</v>
      </c>
      <c r="D2631" s="1" t="s">
        <v>100</v>
      </c>
      <c r="E2631" s="1" t="s">
        <v>101</v>
      </c>
      <c r="F2631" s="1" t="s">
        <v>101</v>
      </c>
      <c r="G2631" s="13" t="s">
        <v>1576</v>
      </c>
      <c r="H2631" s="12">
        <v>41983</v>
      </c>
      <c r="I2631" s="12" t="s">
        <v>1576</v>
      </c>
      <c r="J2631" s="12">
        <v>41983</v>
      </c>
      <c r="K2631" s="4">
        <v>6178</v>
      </c>
      <c r="L2631" s="1" t="s">
        <v>146</v>
      </c>
      <c r="M2631" s="1" t="s">
        <v>1920</v>
      </c>
      <c r="N2631" s="1" t="s">
        <v>606</v>
      </c>
      <c r="O2631" s="1" t="s">
        <v>93</v>
      </c>
      <c r="P2631">
        <v>30</v>
      </c>
      <c r="Q2631">
        <v>12</v>
      </c>
      <c r="R2631">
        <v>209.09</v>
      </c>
      <c r="S2631">
        <v>17.420000000000002</v>
      </c>
      <c r="T2631">
        <v>0.57999999999999996</v>
      </c>
      <c r="U2631">
        <f t="shared" si="694"/>
        <v>209.04000000000002</v>
      </c>
      <c r="V2631">
        <f t="shared" si="695"/>
        <v>360</v>
      </c>
      <c r="W2631" s="1" t="s">
        <v>155</v>
      </c>
      <c r="X2631" s="1" t="s">
        <v>1236</v>
      </c>
      <c r="Y2631" s="1" t="s">
        <v>156</v>
      </c>
      <c r="Z2631" s="3">
        <v>16635</v>
      </c>
      <c r="AA2631" s="4">
        <f t="shared" si="687"/>
        <v>2246.4738900000002</v>
      </c>
      <c r="AB2631" s="2">
        <f t="shared" si="692"/>
        <v>2246.4738900000002</v>
      </c>
      <c r="AC2631" s="4">
        <f t="shared" si="688"/>
        <v>2810.442103891894</v>
      </c>
      <c r="AD2631" s="4">
        <f t="shared" si="693"/>
        <v>2810.442103891894</v>
      </c>
      <c r="AE2631" s="4" t="s">
        <v>62</v>
      </c>
      <c r="AG2631" s="4" t="str">
        <f t="shared" si="689"/>
        <v>Weight Captured Separately</v>
      </c>
      <c r="AI2631" t="e">
        <f t="shared" si="696"/>
        <v>#N/A</v>
      </c>
      <c r="AJ2631" t="s">
        <v>81</v>
      </c>
      <c r="AK2631" s="2"/>
      <c r="AL2631" s="2" t="str">
        <f t="shared" si="690"/>
        <v>Freight Included in Commodity Cost</v>
      </c>
      <c r="AM2631" s="4"/>
      <c r="AN2631" t="e">
        <f>VLOOKUP([1]!Tabelle13[[#This Row],[Vlookup this ID for freight costs]],$AL$2:$AL$6811,2,FALSE)</f>
        <v>#REF!</v>
      </c>
      <c r="AO2631">
        <f t="shared" si="691"/>
        <v>17540.172612493203</v>
      </c>
      <c r="AP2631">
        <v>0.25</v>
      </c>
      <c r="AQ2631">
        <v>0.25</v>
      </c>
      <c r="AR2631" s="4">
        <v>10</v>
      </c>
      <c r="AS2631" s="4">
        <v>12</v>
      </c>
      <c r="AT2631" s="4">
        <v>2014</v>
      </c>
      <c r="AU2631" s="4">
        <v>10</v>
      </c>
      <c r="AV2631" s="4">
        <v>12</v>
      </c>
      <c r="AW2631" s="4">
        <v>2014</v>
      </c>
      <c r="AX2631" t="str">
        <f t="shared" si="697"/>
        <v>No Delay</v>
      </c>
      <c r="AY2631">
        <f t="shared" si="698"/>
        <v>0</v>
      </c>
    </row>
    <row r="2632" spans="1:51" x14ac:dyDescent="0.2">
      <c r="A2632" s="3">
        <v>30248</v>
      </c>
      <c r="B2632" s="1" t="s">
        <v>328</v>
      </c>
      <c r="C2632" s="1" t="s">
        <v>150</v>
      </c>
      <c r="D2632" s="1" t="s">
        <v>100</v>
      </c>
      <c r="E2632" s="1" t="s">
        <v>101</v>
      </c>
      <c r="F2632" s="1" t="s">
        <v>101</v>
      </c>
      <c r="G2632" s="13" t="s">
        <v>1924</v>
      </c>
      <c r="H2632" s="12">
        <v>41856</v>
      </c>
      <c r="I2632" s="12" t="s">
        <v>1924</v>
      </c>
      <c r="J2632" s="12">
        <v>41856</v>
      </c>
      <c r="K2632" s="4">
        <v>5715</v>
      </c>
      <c r="L2632" s="1" t="s">
        <v>146</v>
      </c>
      <c r="M2632" s="1" t="s">
        <v>1923</v>
      </c>
      <c r="N2632" s="1" t="s">
        <v>265</v>
      </c>
      <c r="O2632" s="1" t="s">
        <v>93</v>
      </c>
      <c r="P2632">
        <v>60</v>
      </c>
      <c r="Q2632">
        <v>12</v>
      </c>
      <c r="R2632">
        <v>212.96</v>
      </c>
      <c r="S2632">
        <v>17.75</v>
      </c>
      <c r="T2632">
        <v>0.3</v>
      </c>
      <c r="U2632">
        <f t="shared" si="694"/>
        <v>213</v>
      </c>
      <c r="V2632">
        <f t="shared" si="695"/>
        <v>720</v>
      </c>
      <c r="W2632" s="1" t="s">
        <v>155</v>
      </c>
      <c r="X2632" s="1" t="s">
        <v>1236</v>
      </c>
      <c r="Y2632" s="1" t="s">
        <v>156</v>
      </c>
      <c r="Z2632" s="3">
        <v>16635</v>
      </c>
      <c r="AA2632" s="4">
        <f t="shared" ref="AA2632:AA2695" si="699">AB2632</f>
        <v>2246.4738900000002</v>
      </c>
      <c r="AB2632" s="2">
        <f t="shared" si="692"/>
        <v>2246.4738900000002</v>
      </c>
      <c r="AC2632" s="4">
        <f t="shared" ref="AC2632:AC2695" si="700">AD2632</f>
        <v>2134.4783208387103</v>
      </c>
      <c r="AD2632" s="4">
        <f t="shared" si="693"/>
        <v>2134.4783208387103</v>
      </c>
      <c r="AE2632" s="4" t="s">
        <v>62</v>
      </c>
      <c r="AG2632" s="4" t="str">
        <f t="shared" ref="AG2632:AG2695" si="701">AE2632</f>
        <v>Weight Captured Separately</v>
      </c>
      <c r="AI2632" t="e">
        <f t="shared" si="696"/>
        <v>#N/A</v>
      </c>
      <c r="AJ2632" t="s">
        <v>81</v>
      </c>
      <c r="AK2632" s="2"/>
      <c r="AL2632" s="2" t="str">
        <f t="shared" ref="AL2632:AL2695" si="702">AJ2632</f>
        <v>Freight Included in Commodity Cost</v>
      </c>
      <c r="AM2632" s="4"/>
      <c r="AN2632" t="e">
        <f>VLOOKUP([1]!Tabelle13[[#This Row],[Vlookup this ID for freight costs]],$AL$2:$AL$6811,2,FALSE)</f>
        <v>#REF!</v>
      </c>
      <c r="AO2632">
        <f t="shared" ref="AO2632:AO2695" si="703">IF(AK:AK="",AC:AC*6.242+1.383 -2.844 + 3.145 -2.265  -2.026,AK:AK)</f>
        <v>13320.806678675232</v>
      </c>
      <c r="AP2632">
        <v>0.22</v>
      </c>
      <c r="AQ2632">
        <v>0.22</v>
      </c>
      <c r="AR2632" s="4">
        <v>5</v>
      </c>
      <c r="AS2632" s="4">
        <v>8</v>
      </c>
      <c r="AT2632" s="4">
        <v>2014</v>
      </c>
      <c r="AU2632" s="4">
        <v>5</v>
      </c>
      <c r="AV2632" s="4">
        <v>8</v>
      </c>
      <c r="AW2632" s="4">
        <v>2014</v>
      </c>
      <c r="AX2632" t="str">
        <f t="shared" si="697"/>
        <v>No Delay</v>
      </c>
      <c r="AY2632">
        <f t="shared" si="698"/>
        <v>0</v>
      </c>
    </row>
    <row r="2633" spans="1:51" x14ac:dyDescent="0.2">
      <c r="A2633" s="3">
        <v>17660</v>
      </c>
      <c r="B2633" s="1" t="s">
        <v>328</v>
      </c>
      <c r="C2633" s="1" t="s">
        <v>150</v>
      </c>
      <c r="D2633" s="1" t="s">
        <v>100</v>
      </c>
      <c r="E2633" s="1" t="s">
        <v>101</v>
      </c>
      <c r="F2633" s="1" t="s">
        <v>101</v>
      </c>
      <c r="G2633" s="13" t="s">
        <v>1934</v>
      </c>
      <c r="H2633" s="12">
        <v>42209</v>
      </c>
      <c r="I2633" s="12" t="s">
        <v>1934</v>
      </c>
      <c r="J2633" s="12">
        <v>42209</v>
      </c>
      <c r="K2633" s="4">
        <v>6685</v>
      </c>
      <c r="L2633" s="1" t="s">
        <v>146</v>
      </c>
      <c r="M2633" s="1" t="s">
        <v>1923</v>
      </c>
      <c r="N2633" s="1" t="s">
        <v>159</v>
      </c>
      <c r="O2633" s="1" t="s">
        <v>93</v>
      </c>
      <c r="P2633">
        <v>30</v>
      </c>
      <c r="Q2633">
        <v>12</v>
      </c>
      <c r="R2633">
        <v>281.25</v>
      </c>
      <c r="S2633">
        <v>23.44</v>
      </c>
      <c r="T2633">
        <v>0.78</v>
      </c>
      <c r="U2633">
        <f t="shared" si="694"/>
        <v>281.28000000000003</v>
      </c>
      <c r="V2633">
        <f t="shared" si="695"/>
        <v>360</v>
      </c>
      <c r="W2633" s="1" t="s">
        <v>155</v>
      </c>
      <c r="X2633" s="1" t="s">
        <v>1236</v>
      </c>
      <c r="Y2633" s="1" t="s">
        <v>156</v>
      </c>
      <c r="Z2633" s="3">
        <v>16635</v>
      </c>
      <c r="AA2633" s="4">
        <f t="shared" si="699"/>
        <v>2246.4738900000002</v>
      </c>
      <c r="AB2633" s="2">
        <f t="shared" ref="AB2633:AB2696" si="704">2245.156962+0.109744*Q2633</f>
        <v>2246.4738900000002</v>
      </c>
      <c r="AC2633" s="4">
        <f t="shared" si="700"/>
        <v>2810.442103891894</v>
      </c>
      <c r="AD2633" s="4">
        <f t="shared" si="693"/>
        <v>2810.442103891894</v>
      </c>
      <c r="AE2633" s="4" t="s">
        <v>62</v>
      </c>
      <c r="AG2633" s="4" t="str">
        <f t="shared" si="701"/>
        <v>Weight Captured Separately</v>
      </c>
      <c r="AI2633" t="e">
        <f t="shared" si="696"/>
        <v>#N/A</v>
      </c>
      <c r="AJ2633" t="s">
        <v>81</v>
      </c>
      <c r="AK2633" s="2"/>
      <c r="AL2633" s="2" t="str">
        <f t="shared" si="702"/>
        <v>Freight Included in Commodity Cost</v>
      </c>
      <c r="AM2633" s="4"/>
      <c r="AN2633" t="e">
        <f>VLOOKUP([1]!Tabelle13[[#This Row],[Vlookup this ID for freight costs]],$AL$2:$AL$6811,2,FALSE)</f>
        <v>#REF!</v>
      </c>
      <c r="AO2633">
        <f t="shared" si="703"/>
        <v>17540.172612493203</v>
      </c>
      <c r="AP2633">
        <v>0.28999999999999998</v>
      </c>
      <c r="AQ2633">
        <v>0.28999999999999998</v>
      </c>
      <c r="AR2633" s="4">
        <v>24</v>
      </c>
      <c r="AS2633" s="4">
        <v>7</v>
      </c>
      <c r="AT2633" s="4">
        <v>2015</v>
      </c>
      <c r="AU2633" s="4">
        <v>24</v>
      </c>
      <c r="AV2633" s="4">
        <v>7</v>
      </c>
      <c r="AW2633" s="4">
        <v>2015</v>
      </c>
      <c r="AX2633" t="str">
        <f t="shared" si="697"/>
        <v>No Delay</v>
      </c>
      <c r="AY2633">
        <f t="shared" si="698"/>
        <v>0</v>
      </c>
    </row>
    <row r="2634" spans="1:51" x14ac:dyDescent="0.2">
      <c r="A2634" s="3">
        <v>30717</v>
      </c>
      <c r="B2634" s="1" t="s">
        <v>328</v>
      </c>
      <c r="C2634" s="1" t="s">
        <v>150</v>
      </c>
      <c r="D2634" s="1" t="s">
        <v>100</v>
      </c>
      <c r="E2634" s="1" t="s">
        <v>101</v>
      </c>
      <c r="F2634" s="1" t="s">
        <v>101</v>
      </c>
      <c r="G2634" s="13" t="s">
        <v>1934</v>
      </c>
      <c r="H2634" s="12">
        <v>42209</v>
      </c>
      <c r="I2634" s="12" t="s">
        <v>1934</v>
      </c>
      <c r="J2634" s="12">
        <v>42209</v>
      </c>
      <c r="K2634" s="4">
        <v>6694</v>
      </c>
      <c r="L2634" s="1" t="s">
        <v>146</v>
      </c>
      <c r="M2634" s="1" t="s">
        <v>1923</v>
      </c>
      <c r="N2634" s="1" t="s">
        <v>159</v>
      </c>
      <c r="O2634" s="1" t="s">
        <v>93</v>
      </c>
      <c r="P2634">
        <v>30</v>
      </c>
      <c r="Q2634">
        <v>12</v>
      </c>
      <c r="R2634">
        <v>261.97000000000003</v>
      </c>
      <c r="S2634">
        <v>21.83</v>
      </c>
      <c r="T2634">
        <v>0.73</v>
      </c>
      <c r="U2634">
        <f t="shared" si="694"/>
        <v>261.95999999999998</v>
      </c>
      <c r="V2634">
        <f t="shared" si="695"/>
        <v>360</v>
      </c>
      <c r="W2634" s="1" t="s">
        <v>155</v>
      </c>
      <c r="X2634" s="1" t="s">
        <v>1236</v>
      </c>
      <c r="Y2634" s="1" t="s">
        <v>156</v>
      </c>
      <c r="Z2634" s="3">
        <v>16635</v>
      </c>
      <c r="AA2634" s="4">
        <f t="shared" si="699"/>
        <v>2246.4738900000002</v>
      </c>
      <c r="AB2634" s="2">
        <f t="shared" si="704"/>
        <v>2246.4738900000002</v>
      </c>
      <c r="AC2634" s="4">
        <f t="shared" si="700"/>
        <v>2810.442103891894</v>
      </c>
      <c r="AD2634" s="4">
        <f t="shared" si="693"/>
        <v>2810.442103891894</v>
      </c>
      <c r="AE2634" s="4" t="s">
        <v>62</v>
      </c>
      <c r="AG2634" s="4" t="str">
        <f t="shared" si="701"/>
        <v>Weight Captured Separately</v>
      </c>
      <c r="AI2634" t="e">
        <f t="shared" si="696"/>
        <v>#N/A</v>
      </c>
      <c r="AJ2634" t="s">
        <v>81</v>
      </c>
      <c r="AK2634" s="2"/>
      <c r="AL2634" s="2" t="str">
        <f t="shared" si="702"/>
        <v>Freight Included in Commodity Cost</v>
      </c>
      <c r="AM2634" s="4"/>
      <c r="AN2634" t="e">
        <f>VLOOKUP([1]!Tabelle13[[#This Row],[Vlookup this ID for freight costs]],$AL$2:$AL$6811,2,FALSE)</f>
        <v>#REF!</v>
      </c>
      <c r="AO2634">
        <f t="shared" si="703"/>
        <v>17540.172612493203</v>
      </c>
      <c r="AP2634">
        <v>0.27</v>
      </c>
      <c r="AQ2634">
        <v>0.27</v>
      </c>
      <c r="AR2634" s="4">
        <v>24</v>
      </c>
      <c r="AS2634" s="4">
        <v>7</v>
      </c>
      <c r="AT2634" s="4">
        <v>2015</v>
      </c>
      <c r="AU2634" s="4">
        <v>24</v>
      </c>
      <c r="AV2634" s="4">
        <v>7</v>
      </c>
      <c r="AW2634" s="4">
        <v>2015</v>
      </c>
      <c r="AX2634" t="str">
        <f t="shared" si="697"/>
        <v>No Delay</v>
      </c>
      <c r="AY2634">
        <f t="shared" si="698"/>
        <v>0</v>
      </c>
    </row>
    <row r="2635" spans="1:51" x14ac:dyDescent="0.2">
      <c r="A2635" s="3">
        <v>26655</v>
      </c>
      <c r="B2635" s="1" t="s">
        <v>328</v>
      </c>
      <c r="C2635" s="1" t="s">
        <v>150</v>
      </c>
      <c r="D2635" s="1" t="s">
        <v>100</v>
      </c>
      <c r="E2635" s="1" t="s">
        <v>101</v>
      </c>
      <c r="F2635" s="1" t="s">
        <v>101</v>
      </c>
      <c r="G2635" s="13" t="s">
        <v>1466</v>
      </c>
      <c r="H2635" s="12">
        <v>41915</v>
      </c>
      <c r="I2635" s="12" t="s">
        <v>1466</v>
      </c>
      <c r="J2635" s="12">
        <v>41915</v>
      </c>
      <c r="K2635" s="4">
        <v>5983</v>
      </c>
      <c r="L2635" s="1" t="s">
        <v>146</v>
      </c>
      <c r="M2635" s="1" t="s">
        <v>1923</v>
      </c>
      <c r="N2635" s="1" t="s">
        <v>265</v>
      </c>
      <c r="O2635" s="1" t="s">
        <v>93</v>
      </c>
      <c r="P2635">
        <v>60</v>
      </c>
      <c r="Q2635">
        <v>12</v>
      </c>
      <c r="R2635">
        <v>212.96</v>
      </c>
      <c r="S2635">
        <v>17.75</v>
      </c>
      <c r="T2635">
        <v>0.3</v>
      </c>
      <c r="U2635">
        <f t="shared" si="694"/>
        <v>213</v>
      </c>
      <c r="V2635">
        <f t="shared" si="695"/>
        <v>720</v>
      </c>
      <c r="W2635" s="1" t="s">
        <v>155</v>
      </c>
      <c r="X2635" s="1" t="s">
        <v>1236</v>
      </c>
      <c r="Y2635" s="1" t="s">
        <v>156</v>
      </c>
      <c r="Z2635" s="3">
        <v>16635</v>
      </c>
      <c r="AA2635" s="4">
        <f t="shared" si="699"/>
        <v>2246.4738900000002</v>
      </c>
      <c r="AB2635" s="2">
        <f t="shared" si="704"/>
        <v>2246.4738900000002</v>
      </c>
      <c r="AC2635" s="4">
        <f t="shared" si="700"/>
        <v>2134.4783208387103</v>
      </c>
      <c r="AD2635" s="4">
        <f t="shared" si="693"/>
        <v>2134.4783208387103</v>
      </c>
      <c r="AE2635" s="4" t="s">
        <v>62</v>
      </c>
      <c r="AG2635" s="4" t="str">
        <f t="shared" si="701"/>
        <v>Weight Captured Separately</v>
      </c>
      <c r="AI2635" t="e">
        <f t="shared" si="696"/>
        <v>#N/A</v>
      </c>
      <c r="AJ2635" t="s">
        <v>81</v>
      </c>
      <c r="AK2635" s="2"/>
      <c r="AL2635" s="2" t="str">
        <f t="shared" si="702"/>
        <v>Freight Included in Commodity Cost</v>
      </c>
      <c r="AM2635" s="4"/>
      <c r="AN2635" t="e">
        <f>VLOOKUP([1]!Tabelle13[[#This Row],[Vlookup this ID for freight costs]],$AL$2:$AL$6811,2,FALSE)</f>
        <v>#REF!</v>
      </c>
      <c r="AO2635">
        <f t="shared" si="703"/>
        <v>13320.806678675232</v>
      </c>
      <c r="AP2635">
        <v>0.22</v>
      </c>
      <c r="AQ2635">
        <v>0.22</v>
      </c>
      <c r="AR2635" s="4">
        <v>3</v>
      </c>
      <c r="AS2635" s="4">
        <v>10</v>
      </c>
      <c r="AT2635" s="4">
        <v>2014</v>
      </c>
      <c r="AU2635" s="4">
        <v>3</v>
      </c>
      <c r="AV2635" s="4">
        <v>10</v>
      </c>
      <c r="AW2635" s="4">
        <v>2014</v>
      </c>
      <c r="AX2635" t="str">
        <f t="shared" si="697"/>
        <v>No Delay</v>
      </c>
      <c r="AY2635">
        <f t="shared" si="698"/>
        <v>0</v>
      </c>
    </row>
    <row r="2636" spans="1:51" x14ac:dyDescent="0.2">
      <c r="A2636" s="3">
        <v>36773</v>
      </c>
      <c r="B2636" s="1" t="s">
        <v>328</v>
      </c>
      <c r="C2636" s="1" t="s">
        <v>150</v>
      </c>
      <c r="D2636" s="1" t="s">
        <v>100</v>
      </c>
      <c r="E2636" s="1" t="s">
        <v>101</v>
      </c>
      <c r="F2636" s="1" t="s">
        <v>101</v>
      </c>
      <c r="G2636" s="13" t="s">
        <v>1622</v>
      </c>
      <c r="H2636" s="12">
        <v>41652</v>
      </c>
      <c r="I2636" s="12" t="s">
        <v>1622</v>
      </c>
      <c r="J2636" s="12">
        <v>41652</v>
      </c>
      <c r="K2636" s="4">
        <v>5168</v>
      </c>
      <c r="L2636" s="1" t="s">
        <v>146</v>
      </c>
      <c r="M2636" s="1" t="s">
        <v>1920</v>
      </c>
      <c r="N2636" s="1" t="s">
        <v>218</v>
      </c>
      <c r="O2636" s="1" t="s">
        <v>93</v>
      </c>
      <c r="P2636">
        <v>90</v>
      </c>
      <c r="Q2636">
        <v>12</v>
      </c>
      <c r="R2636">
        <v>264.95</v>
      </c>
      <c r="S2636">
        <v>22.08</v>
      </c>
      <c r="T2636">
        <v>0.25</v>
      </c>
      <c r="U2636">
        <f t="shared" si="694"/>
        <v>264.95999999999998</v>
      </c>
      <c r="V2636">
        <f t="shared" si="695"/>
        <v>1080</v>
      </c>
      <c r="W2636" s="1" t="s">
        <v>155</v>
      </c>
      <c r="X2636" s="1" t="s">
        <v>1236</v>
      </c>
      <c r="Y2636" s="1" t="s">
        <v>156</v>
      </c>
      <c r="Z2636" s="3">
        <v>16635</v>
      </c>
      <c r="AA2636" s="4">
        <f t="shared" si="699"/>
        <v>2246.4738900000002</v>
      </c>
      <c r="AB2636" s="2">
        <f t="shared" si="704"/>
        <v>2246.4738900000002</v>
      </c>
      <c r="AC2636" s="4">
        <f t="shared" si="700"/>
        <v>2177.5530914375004</v>
      </c>
      <c r="AD2636" s="4">
        <f t="shared" si="693"/>
        <v>2177.5530914375004</v>
      </c>
      <c r="AE2636" s="4" t="s">
        <v>62</v>
      </c>
      <c r="AG2636" s="4" t="str">
        <f t="shared" si="701"/>
        <v>Weight Captured Separately</v>
      </c>
      <c r="AI2636" t="e">
        <f t="shared" si="696"/>
        <v>#N/A</v>
      </c>
      <c r="AJ2636" t="s">
        <v>81</v>
      </c>
      <c r="AK2636" s="2"/>
      <c r="AL2636" s="2" t="str">
        <f t="shared" si="702"/>
        <v>Freight Included in Commodity Cost</v>
      </c>
      <c r="AM2636" s="4"/>
      <c r="AN2636" t="e">
        <f>VLOOKUP([1]!Tabelle13[[#This Row],[Vlookup this ID for freight costs]],$AL$2:$AL$6811,2,FALSE)</f>
        <v>#REF!</v>
      </c>
      <c r="AO2636">
        <f t="shared" si="703"/>
        <v>13589.679396752879</v>
      </c>
      <c r="AP2636">
        <v>0.27</v>
      </c>
      <c r="AQ2636">
        <v>0.27</v>
      </c>
      <c r="AR2636" s="4">
        <v>13</v>
      </c>
      <c r="AS2636" s="4">
        <v>1</v>
      </c>
      <c r="AT2636" s="4">
        <v>2014</v>
      </c>
      <c r="AU2636" s="4">
        <v>13</v>
      </c>
      <c r="AV2636" s="4">
        <v>1</v>
      </c>
      <c r="AW2636" s="4">
        <v>2014</v>
      </c>
      <c r="AX2636" t="str">
        <f t="shared" si="697"/>
        <v>No Delay</v>
      </c>
      <c r="AY2636">
        <f t="shared" si="698"/>
        <v>0</v>
      </c>
    </row>
    <row r="2637" spans="1:51" x14ac:dyDescent="0.2">
      <c r="A2637" s="3">
        <v>15795</v>
      </c>
      <c r="B2637" s="1" t="s">
        <v>328</v>
      </c>
      <c r="C2637" s="1" t="s">
        <v>150</v>
      </c>
      <c r="D2637" s="1" t="s">
        <v>100</v>
      </c>
      <c r="E2637" s="1" t="s">
        <v>101</v>
      </c>
      <c r="F2637" s="1" t="s">
        <v>101</v>
      </c>
      <c r="G2637" s="13" t="s">
        <v>1350</v>
      </c>
      <c r="H2637" s="12">
        <v>41971</v>
      </c>
      <c r="I2637" s="12" t="s">
        <v>1350</v>
      </c>
      <c r="J2637" s="12">
        <v>41971</v>
      </c>
      <c r="K2637" s="4">
        <v>6145</v>
      </c>
      <c r="L2637" s="1" t="s">
        <v>146</v>
      </c>
      <c r="M2637" s="1" t="s">
        <v>1923</v>
      </c>
      <c r="N2637" s="1" t="s">
        <v>178</v>
      </c>
      <c r="O2637" s="1" t="s">
        <v>93</v>
      </c>
      <c r="P2637">
        <v>60</v>
      </c>
      <c r="Q2637">
        <v>12</v>
      </c>
      <c r="R2637">
        <v>216.37</v>
      </c>
      <c r="S2637">
        <v>18.03</v>
      </c>
      <c r="T2637">
        <v>0.3</v>
      </c>
      <c r="U2637">
        <f t="shared" si="694"/>
        <v>216.36</v>
      </c>
      <c r="V2637">
        <f t="shared" si="695"/>
        <v>720</v>
      </c>
      <c r="W2637" s="1" t="s">
        <v>155</v>
      </c>
      <c r="X2637" s="1" t="s">
        <v>1236</v>
      </c>
      <c r="Y2637" s="1" t="s">
        <v>156</v>
      </c>
      <c r="Z2637" s="3">
        <v>16635</v>
      </c>
      <c r="AA2637" s="4">
        <f t="shared" si="699"/>
        <v>2246.4738900000002</v>
      </c>
      <c r="AB2637" s="2">
        <f t="shared" si="704"/>
        <v>2246.4738900000002</v>
      </c>
      <c r="AC2637" s="4">
        <f t="shared" si="700"/>
        <v>2134.4783208387103</v>
      </c>
      <c r="AD2637" s="4">
        <f t="shared" si="693"/>
        <v>2134.4783208387103</v>
      </c>
      <c r="AE2637" s="4" t="s">
        <v>62</v>
      </c>
      <c r="AG2637" s="4" t="str">
        <f t="shared" si="701"/>
        <v>Weight Captured Separately</v>
      </c>
      <c r="AI2637" t="e">
        <f t="shared" si="696"/>
        <v>#N/A</v>
      </c>
      <c r="AJ2637" t="s">
        <v>81</v>
      </c>
      <c r="AK2637" s="2"/>
      <c r="AL2637" s="2" t="str">
        <f t="shared" si="702"/>
        <v>Freight Included in Commodity Cost</v>
      </c>
      <c r="AM2637" s="4"/>
      <c r="AN2637" t="e">
        <f>VLOOKUP([1]!Tabelle13[[#This Row],[Vlookup this ID for freight costs]],$AL$2:$AL$6811,2,FALSE)</f>
        <v>#REF!</v>
      </c>
      <c r="AO2637">
        <f t="shared" si="703"/>
        <v>13320.806678675232</v>
      </c>
      <c r="AP2637">
        <v>0.22</v>
      </c>
      <c r="AQ2637">
        <v>0.22</v>
      </c>
      <c r="AR2637" s="4">
        <v>28</v>
      </c>
      <c r="AS2637" s="4">
        <v>11</v>
      </c>
      <c r="AT2637" s="4">
        <v>2014</v>
      </c>
      <c r="AU2637" s="4">
        <v>28</v>
      </c>
      <c r="AV2637" s="4">
        <v>11</v>
      </c>
      <c r="AW2637" s="4">
        <v>2014</v>
      </c>
      <c r="AX2637" t="str">
        <f t="shared" si="697"/>
        <v>No Delay</v>
      </c>
      <c r="AY2637">
        <f t="shared" si="698"/>
        <v>0</v>
      </c>
    </row>
    <row r="2638" spans="1:51" x14ac:dyDescent="0.2">
      <c r="A2638" s="3">
        <v>28086</v>
      </c>
      <c r="B2638" s="1" t="s">
        <v>328</v>
      </c>
      <c r="C2638" s="1" t="s">
        <v>150</v>
      </c>
      <c r="D2638" s="1" t="s">
        <v>100</v>
      </c>
      <c r="E2638" s="1" t="s">
        <v>101</v>
      </c>
      <c r="F2638" s="1" t="s">
        <v>101</v>
      </c>
      <c r="G2638" s="13" t="s">
        <v>542</v>
      </c>
      <c r="H2638" s="12">
        <v>42030</v>
      </c>
      <c r="I2638" s="12" t="s">
        <v>542</v>
      </c>
      <c r="J2638" s="12">
        <v>42030</v>
      </c>
      <c r="K2638" s="4">
        <v>6237</v>
      </c>
      <c r="L2638" s="1" t="s">
        <v>146</v>
      </c>
      <c r="M2638" s="1" t="s">
        <v>1923</v>
      </c>
      <c r="N2638" s="1" t="s">
        <v>178</v>
      </c>
      <c r="O2638" s="1" t="s">
        <v>93</v>
      </c>
      <c r="P2638">
        <v>60</v>
      </c>
      <c r="Q2638">
        <v>12</v>
      </c>
      <c r="R2638">
        <v>216.37</v>
      </c>
      <c r="S2638">
        <v>18.03</v>
      </c>
      <c r="T2638">
        <v>0.3</v>
      </c>
      <c r="U2638">
        <f t="shared" si="694"/>
        <v>216.36</v>
      </c>
      <c r="V2638">
        <f t="shared" si="695"/>
        <v>720</v>
      </c>
      <c r="W2638" s="1" t="s">
        <v>155</v>
      </c>
      <c r="X2638" s="1" t="s">
        <v>1236</v>
      </c>
      <c r="Y2638" s="1" t="s">
        <v>156</v>
      </c>
      <c r="Z2638" s="3">
        <v>16635</v>
      </c>
      <c r="AA2638" s="4">
        <f t="shared" si="699"/>
        <v>2246.4738900000002</v>
      </c>
      <c r="AB2638" s="2">
        <f t="shared" si="704"/>
        <v>2246.4738900000002</v>
      </c>
      <c r="AC2638" s="4">
        <f t="shared" si="700"/>
        <v>2134.4783208387103</v>
      </c>
      <c r="AD2638" s="4">
        <f t="shared" si="693"/>
        <v>2134.4783208387103</v>
      </c>
      <c r="AE2638" s="4" t="s">
        <v>62</v>
      </c>
      <c r="AG2638" s="4" t="str">
        <f t="shared" si="701"/>
        <v>Weight Captured Separately</v>
      </c>
      <c r="AI2638" t="e">
        <f t="shared" si="696"/>
        <v>#N/A</v>
      </c>
      <c r="AJ2638" t="s">
        <v>81</v>
      </c>
      <c r="AK2638" s="2"/>
      <c r="AL2638" s="2" t="str">
        <f t="shared" si="702"/>
        <v>Freight Included in Commodity Cost</v>
      </c>
      <c r="AM2638" s="4"/>
      <c r="AN2638" t="e">
        <f>VLOOKUP([1]!Tabelle13[[#This Row],[Vlookup this ID for freight costs]],$AL$2:$AL$6811,2,FALSE)</f>
        <v>#REF!</v>
      </c>
      <c r="AO2638">
        <f t="shared" si="703"/>
        <v>13320.806678675232</v>
      </c>
      <c r="AP2638">
        <v>0.22</v>
      </c>
      <c r="AQ2638">
        <v>0.22</v>
      </c>
      <c r="AR2638" s="4">
        <v>26</v>
      </c>
      <c r="AS2638" s="4">
        <v>1</v>
      </c>
      <c r="AT2638" s="4">
        <v>2015</v>
      </c>
      <c r="AU2638" s="4">
        <v>26</v>
      </c>
      <c r="AV2638" s="4">
        <v>1</v>
      </c>
      <c r="AW2638" s="4">
        <v>2015</v>
      </c>
      <c r="AX2638" t="str">
        <f t="shared" si="697"/>
        <v>No Delay</v>
      </c>
      <c r="AY2638">
        <f t="shared" si="698"/>
        <v>0</v>
      </c>
    </row>
    <row r="2639" spans="1:51" x14ac:dyDescent="0.2">
      <c r="A2639" s="3">
        <v>49535</v>
      </c>
      <c r="B2639" s="1" t="s">
        <v>328</v>
      </c>
      <c r="C2639" s="1" t="s">
        <v>150</v>
      </c>
      <c r="D2639" s="1" t="s">
        <v>100</v>
      </c>
      <c r="E2639" s="1" t="s">
        <v>101</v>
      </c>
      <c r="F2639" s="1" t="s">
        <v>101</v>
      </c>
      <c r="G2639" s="13" t="s">
        <v>296</v>
      </c>
      <c r="H2639" s="12">
        <v>42240</v>
      </c>
      <c r="I2639" s="12" t="s">
        <v>296</v>
      </c>
      <c r="J2639" s="12">
        <v>42240</v>
      </c>
      <c r="K2639" s="4">
        <v>6767</v>
      </c>
      <c r="L2639" s="1" t="s">
        <v>146</v>
      </c>
      <c r="M2639" s="1" t="s">
        <v>1923</v>
      </c>
      <c r="N2639" s="1" t="s">
        <v>249</v>
      </c>
      <c r="O2639" s="1" t="s">
        <v>250</v>
      </c>
      <c r="P2639">
        <v>60</v>
      </c>
      <c r="Q2639">
        <v>12</v>
      </c>
      <c r="R2639">
        <v>789.03</v>
      </c>
      <c r="S2639">
        <v>65.75</v>
      </c>
      <c r="T2639">
        <v>1.1000000000000001</v>
      </c>
      <c r="U2639">
        <f t="shared" si="694"/>
        <v>789</v>
      </c>
      <c r="V2639">
        <f t="shared" si="695"/>
        <v>720</v>
      </c>
      <c r="W2639" s="1" t="s">
        <v>251</v>
      </c>
      <c r="X2639" s="1" t="s">
        <v>252</v>
      </c>
      <c r="Y2639" s="1" t="s">
        <v>252</v>
      </c>
      <c r="Z2639" s="3">
        <v>14819</v>
      </c>
      <c r="AA2639" s="4">
        <f t="shared" si="699"/>
        <v>2246.4738900000002</v>
      </c>
      <c r="AB2639" s="2">
        <f t="shared" si="704"/>
        <v>2246.4738900000002</v>
      </c>
      <c r="AC2639" s="4">
        <f t="shared" si="700"/>
        <v>2134.4783208387103</v>
      </c>
      <c r="AD2639" s="4">
        <f t="shared" si="693"/>
        <v>2134.4783208387103</v>
      </c>
      <c r="AE2639" s="4" t="s">
        <v>62</v>
      </c>
      <c r="AG2639" s="4" t="str">
        <f t="shared" si="701"/>
        <v>Weight Captured Separately</v>
      </c>
      <c r="AI2639" t="e">
        <f t="shared" si="696"/>
        <v>#N/A</v>
      </c>
      <c r="AJ2639" t="s">
        <v>81</v>
      </c>
      <c r="AK2639" s="2"/>
      <c r="AL2639" s="2" t="str">
        <f t="shared" si="702"/>
        <v>Freight Included in Commodity Cost</v>
      </c>
      <c r="AM2639" s="4"/>
      <c r="AN2639" t="e">
        <f>VLOOKUP([1]!Tabelle13[[#This Row],[Vlookup this ID for freight costs]],$AL$2:$AL$6811,2,FALSE)</f>
        <v>#REF!</v>
      </c>
      <c r="AO2639">
        <f t="shared" si="703"/>
        <v>13320.806678675232</v>
      </c>
      <c r="AP2639">
        <v>0.81</v>
      </c>
      <c r="AQ2639">
        <v>0.81</v>
      </c>
      <c r="AR2639" s="4">
        <v>24</v>
      </c>
      <c r="AS2639" s="4">
        <v>8</v>
      </c>
      <c r="AT2639" s="4">
        <v>2015</v>
      </c>
      <c r="AU2639" s="4">
        <v>24</v>
      </c>
      <c r="AV2639" s="4">
        <v>8</v>
      </c>
      <c r="AW2639" s="4">
        <v>2015</v>
      </c>
      <c r="AX2639" t="str">
        <f t="shared" si="697"/>
        <v>No Delay</v>
      </c>
      <c r="AY2639">
        <f t="shared" si="698"/>
        <v>0</v>
      </c>
    </row>
    <row r="2640" spans="1:51" x14ac:dyDescent="0.2">
      <c r="A2640" s="3">
        <v>67666</v>
      </c>
      <c r="B2640" s="1" t="s">
        <v>328</v>
      </c>
      <c r="C2640" s="1" t="s">
        <v>150</v>
      </c>
      <c r="D2640" s="1" t="s">
        <v>100</v>
      </c>
      <c r="E2640" s="1" t="s">
        <v>101</v>
      </c>
      <c r="F2640" s="1" t="s">
        <v>101</v>
      </c>
      <c r="G2640" s="13" t="s">
        <v>1932</v>
      </c>
      <c r="H2640" s="12">
        <v>42136</v>
      </c>
      <c r="I2640" s="12" t="s">
        <v>1932</v>
      </c>
      <c r="J2640" s="12">
        <v>42136</v>
      </c>
      <c r="K2640" s="4">
        <v>6532</v>
      </c>
      <c r="L2640" s="1" t="s">
        <v>146</v>
      </c>
      <c r="M2640" s="1" t="s">
        <v>1923</v>
      </c>
      <c r="N2640" s="1" t="s">
        <v>218</v>
      </c>
      <c r="O2640" s="1" t="s">
        <v>93</v>
      </c>
      <c r="P2640">
        <v>90</v>
      </c>
      <c r="Q2640">
        <v>12</v>
      </c>
      <c r="R2640">
        <v>204.53</v>
      </c>
      <c r="S2640">
        <v>17.04</v>
      </c>
      <c r="T2640">
        <v>0.19</v>
      </c>
      <c r="U2640">
        <f t="shared" si="694"/>
        <v>204.48</v>
      </c>
      <c r="V2640">
        <f t="shared" si="695"/>
        <v>1080</v>
      </c>
      <c r="W2640" s="1" t="s">
        <v>155</v>
      </c>
      <c r="X2640" s="1" t="s">
        <v>1236</v>
      </c>
      <c r="Y2640" s="1" t="s">
        <v>156</v>
      </c>
      <c r="Z2640" s="3">
        <v>16635</v>
      </c>
      <c r="AA2640" s="4">
        <f t="shared" si="699"/>
        <v>2246.4738900000002</v>
      </c>
      <c r="AB2640" s="2">
        <f t="shared" si="704"/>
        <v>2246.4738900000002</v>
      </c>
      <c r="AC2640" s="4">
        <f t="shared" si="700"/>
        <v>2177.5530914375004</v>
      </c>
      <c r="AD2640" s="4">
        <f t="shared" si="693"/>
        <v>2177.5530914375004</v>
      </c>
      <c r="AE2640" s="4" t="s">
        <v>62</v>
      </c>
      <c r="AG2640" s="4" t="str">
        <f t="shared" si="701"/>
        <v>Weight Captured Separately</v>
      </c>
      <c r="AI2640" t="e">
        <f t="shared" si="696"/>
        <v>#N/A</v>
      </c>
      <c r="AJ2640" t="s">
        <v>81</v>
      </c>
      <c r="AK2640" s="2"/>
      <c r="AL2640" s="2" t="str">
        <f t="shared" si="702"/>
        <v>Freight Included in Commodity Cost</v>
      </c>
      <c r="AM2640" s="4"/>
      <c r="AN2640" t="e">
        <f>VLOOKUP([1]!Tabelle13[[#This Row],[Vlookup this ID for freight costs]],$AL$2:$AL$6811,2,FALSE)</f>
        <v>#REF!</v>
      </c>
      <c r="AO2640">
        <f t="shared" si="703"/>
        <v>13589.679396752879</v>
      </c>
      <c r="AP2640">
        <v>0.21</v>
      </c>
      <c r="AQ2640">
        <v>0.21</v>
      </c>
      <c r="AR2640" s="4">
        <v>12</v>
      </c>
      <c r="AS2640" s="4">
        <v>5</v>
      </c>
      <c r="AT2640" s="4">
        <v>2015</v>
      </c>
      <c r="AU2640" s="4">
        <v>12</v>
      </c>
      <c r="AV2640" s="4">
        <v>5</v>
      </c>
      <c r="AW2640" s="4">
        <v>2015</v>
      </c>
      <c r="AX2640" t="str">
        <f t="shared" si="697"/>
        <v>No Delay</v>
      </c>
      <c r="AY2640">
        <f t="shared" si="698"/>
        <v>0</v>
      </c>
    </row>
    <row r="2641" spans="1:51" x14ac:dyDescent="0.2">
      <c r="A2641" s="3">
        <v>43762</v>
      </c>
      <c r="B2641" s="1" t="s">
        <v>328</v>
      </c>
      <c r="C2641" s="1" t="s">
        <v>150</v>
      </c>
      <c r="D2641" s="1" t="s">
        <v>100</v>
      </c>
      <c r="E2641" s="1" t="s">
        <v>101</v>
      </c>
      <c r="F2641" s="1" t="s">
        <v>101</v>
      </c>
      <c r="G2641" s="13" t="s">
        <v>1924</v>
      </c>
      <c r="H2641" s="12">
        <v>41856</v>
      </c>
      <c r="I2641" s="12" t="s">
        <v>1924</v>
      </c>
      <c r="J2641" s="12">
        <v>41856</v>
      </c>
      <c r="K2641" s="4">
        <v>5719</v>
      </c>
      <c r="L2641" s="1" t="s">
        <v>146</v>
      </c>
      <c r="M2641" s="1" t="s">
        <v>1923</v>
      </c>
      <c r="N2641" s="1" t="s">
        <v>241</v>
      </c>
      <c r="O2641" s="1" t="s">
        <v>242</v>
      </c>
      <c r="P2641">
        <v>120</v>
      </c>
      <c r="Q2641">
        <v>12</v>
      </c>
      <c r="R2641">
        <v>425.03</v>
      </c>
      <c r="S2641">
        <v>35.42</v>
      </c>
      <c r="T2641">
        <v>0.3</v>
      </c>
      <c r="U2641">
        <f t="shared" si="694"/>
        <v>425.04</v>
      </c>
      <c r="V2641">
        <f t="shared" si="695"/>
        <v>1440</v>
      </c>
      <c r="W2641" s="1" t="s">
        <v>243</v>
      </c>
      <c r="X2641" s="1" t="s">
        <v>244</v>
      </c>
      <c r="Y2641" s="1" t="s">
        <v>244</v>
      </c>
      <c r="Z2641" s="3">
        <v>14311</v>
      </c>
      <c r="AA2641" s="4">
        <f t="shared" si="699"/>
        <v>2246.4738900000002</v>
      </c>
      <c r="AB2641" s="2">
        <f t="shared" si="704"/>
        <v>2246.4738900000002</v>
      </c>
      <c r="AC2641" s="4">
        <f t="shared" si="700"/>
        <v>1469.4327192258067</v>
      </c>
      <c r="AD2641" s="4">
        <f t="shared" si="693"/>
        <v>1469.4327192258067</v>
      </c>
      <c r="AE2641" s="4" t="s">
        <v>62</v>
      </c>
      <c r="AG2641" s="4" t="str">
        <f t="shared" si="701"/>
        <v>Weight Captured Separately</v>
      </c>
      <c r="AI2641" t="e">
        <f t="shared" si="696"/>
        <v>#N/A</v>
      </c>
      <c r="AJ2641" t="s">
        <v>81</v>
      </c>
      <c r="AK2641" s="2"/>
      <c r="AL2641" s="2" t="str">
        <f t="shared" si="702"/>
        <v>Freight Included in Commodity Cost</v>
      </c>
      <c r="AM2641" s="4"/>
      <c r="AN2641" t="e">
        <f>VLOOKUP([1]!Tabelle13[[#This Row],[Vlookup this ID for freight costs]],$AL$2:$AL$6811,2,FALSE)</f>
        <v>#REF!</v>
      </c>
      <c r="AO2641">
        <f t="shared" si="703"/>
        <v>9169.5920334074872</v>
      </c>
      <c r="AP2641">
        <v>0.44</v>
      </c>
      <c r="AQ2641">
        <v>0.44</v>
      </c>
      <c r="AR2641" s="4">
        <v>5</v>
      </c>
      <c r="AS2641" s="4">
        <v>8</v>
      </c>
      <c r="AT2641" s="4">
        <v>2014</v>
      </c>
      <c r="AU2641" s="4">
        <v>5</v>
      </c>
      <c r="AV2641" s="4">
        <v>8</v>
      </c>
      <c r="AW2641" s="4">
        <v>2014</v>
      </c>
      <c r="AX2641" t="str">
        <f t="shared" si="697"/>
        <v>No Delay</v>
      </c>
      <c r="AY2641">
        <f t="shared" si="698"/>
        <v>0</v>
      </c>
    </row>
    <row r="2642" spans="1:51" x14ac:dyDescent="0.2">
      <c r="A2642" s="3">
        <v>21755</v>
      </c>
      <c r="B2642" s="1" t="s">
        <v>328</v>
      </c>
      <c r="C2642" s="1" t="s">
        <v>150</v>
      </c>
      <c r="D2642" s="1" t="s">
        <v>100</v>
      </c>
      <c r="E2642" s="1" t="s">
        <v>101</v>
      </c>
      <c r="F2642" s="1" t="s">
        <v>101</v>
      </c>
      <c r="G2642" s="13" t="s">
        <v>1970</v>
      </c>
      <c r="H2642" s="12">
        <v>41948</v>
      </c>
      <c r="I2642" s="12" t="s">
        <v>1970</v>
      </c>
      <c r="J2642" s="12">
        <v>41948</v>
      </c>
      <c r="K2642" s="4">
        <v>6057</v>
      </c>
      <c r="L2642" s="1" t="s">
        <v>146</v>
      </c>
      <c r="M2642" s="1" t="s">
        <v>1923</v>
      </c>
      <c r="N2642" s="1" t="s">
        <v>241</v>
      </c>
      <c r="O2642" s="1" t="s">
        <v>242</v>
      </c>
      <c r="P2642">
        <v>120</v>
      </c>
      <c r="Q2642">
        <v>12</v>
      </c>
      <c r="R2642">
        <v>424.25</v>
      </c>
      <c r="S2642">
        <v>35.35</v>
      </c>
      <c r="T2642">
        <v>0.28999999999999998</v>
      </c>
      <c r="U2642">
        <f t="shared" si="694"/>
        <v>424.20000000000005</v>
      </c>
      <c r="V2642">
        <f t="shared" si="695"/>
        <v>1440</v>
      </c>
      <c r="W2642" s="1" t="s">
        <v>243</v>
      </c>
      <c r="X2642" s="1" t="s">
        <v>244</v>
      </c>
      <c r="Y2642" s="1" t="s">
        <v>244</v>
      </c>
      <c r="Z2642" s="3">
        <v>14311</v>
      </c>
      <c r="AA2642" s="4">
        <f t="shared" si="699"/>
        <v>2246.4738900000002</v>
      </c>
      <c r="AB2642" s="2">
        <f t="shared" si="704"/>
        <v>2246.4738900000002</v>
      </c>
      <c r="AC2642" s="4">
        <f t="shared" si="700"/>
        <v>1469.4327192258067</v>
      </c>
      <c r="AD2642" s="4">
        <f t="shared" si="693"/>
        <v>1469.4327192258067</v>
      </c>
      <c r="AE2642" s="4" t="s">
        <v>62</v>
      </c>
      <c r="AG2642" s="4" t="str">
        <f t="shared" si="701"/>
        <v>Weight Captured Separately</v>
      </c>
      <c r="AI2642" t="e">
        <f t="shared" si="696"/>
        <v>#N/A</v>
      </c>
      <c r="AJ2642" t="s">
        <v>81</v>
      </c>
      <c r="AK2642" s="2"/>
      <c r="AL2642" s="2" t="str">
        <f t="shared" si="702"/>
        <v>Freight Included in Commodity Cost</v>
      </c>
      <c r="AM2642" s="4"/>
      <c r="AN2642" t="e">
        <f>VLOOKUP([1]!Tabelle13[[#This Row],[Vlookup this ID for freight costs]],$AL$2:$AL$6811,2,FALSE)</f>
        <v>#REF!</v>
      </c>
      <c r="AO2642">
        <f t="shared" si="703"/>
        <v>9169.5920334074872</v>
      </c>
      <c r="AP2642">
        <v>0.44</v>
      </c>
      <c r="AQ2642">
        <v>0.44</v>
      </c>
      <c r="AR2642" s="4">
        <v>5</v>
      </c>
      <c r="AS2642" s="4">
        <v>11</v>
      </c>
      <c r="AT2642" s="4">
        <v>2014</v>
      </c>
      <c r="AU2642" s="4">
        <v>5</v>
      </c>
      <c r="AV2642" s="4">
        <v>11</v>
      </c>
      <c r="AW2642" s="4">
        <v>2014</v>
      </c>
      <c r="AX2642" t="str">
        <f t="shared" si="697"/>
        <v>No Delay</v>
      </c>
      <c r="AY2642">
        <f t="shared" si="698"/>
        <v>0</v>
      </c>
    </row>
    <row r="2643" spans="1:51" x14ac:dyDescent="0.2">
      <c r="A2643" s="3">
        <v>75848</v>
      </c>
      <c r="B2643" s="1" t="s">
        <v>328</v>
      </c>
      <c r="C2643" s="1" t="s">
        <v>150</v>
      </c>
      <c r="D2643" s="1" t="s">
        <v>100</v>
      </c>
      <c r="E2643" s="1" t="s">
        <v>101</v>
      </c>
      <c r="F2643" s="1" t="s">
        <v>101</v>
      </c>
      <c r="G2643" s="13" t="s">
        <v>1370</v>
      </c>
      <c r="H2643" s="12">
        <v>41677</v>
      </c>
      <c r="I2643" s="12" t="s">
        <v>1370</v>
      </c>
      <c r="J2643" s="12">
        <v>41677</v>
      </c>
      <c r="K2643" s="4">
        <v>5289</v>
      </c>
      <c r="L2643" s="1" t="s">
        <v>146</v>
      </c>
      <c r="M2643" s="1" t="s">
        <v>1920</v>
      </c>
      <c r="N2643" s="1" t="s">
        <v>1688</v>
      </c>
      <c r="O2643" s="1" t="s">
        <v>93</v>
      </c>
      <c r="P2643">
        <v>240</v>
      </c>
      <c r="Q2643">
        <v>12</v>
      </c>
      <c r="R2643">
        <v>94.68</v>
      </c>
      <c r="S2643">
        <v>7.89</v>
      </c>
      <c r="T2643">
        <v>0.03</v>
      </c>
      <c r="U2643">
        <f t="shared" si="694"/>
        <v>94.679999999999993</v>
      </c>
      <c r="V2643">
        <f t="shared" si="695"/>
        <v>2880</v>
      </c>
      <c r="W2643" s="1" t="s">
        <v>155</v>
      </c>
      <c r="X2643" s="1" t="s">
        <v>1236</v>
      </c>
      <c r="Y2643" s="1" t="s">
        <v>156</v>
      </c>
      <c r="Z2643" s="3">
        <v>16635</v>
      </c>
      <c r="AA2643" s="4">
        <f t="shared" si="699"/>
        <v>2246.4738900000002</v>
      </c>
      <c r="AB2643" s="2">
        <f t="shared" si="704"/>
        <v>2246.4738900000002</v>
      </c>
      <c r="AC2643" s="4">
        <f t="shared" si="700"/>
        <v>1801.9884591999999</v>
      </c>
      <c r="AD2643" s="4">
        <f t="shared" si="693"/>
        <v>1801.9884591999999</v>
      </c>
      <c r="AE2643" s="4" t="s">
        <v>62</v>
      </c>
      <c r="AG2643" s="4" t="str">
        <f t="shared" si="701"/>
        <v>Weight Captured Separately</v>
      </c>
      <c r="AI2643" t="e">
        <f t="shared" si="696"/>
        <v>#N/A</v>
      </c>
      <c r="AJ2643" t="s">
        <v>81</v>
      </c>
      <c r="AK2643" s="2"/>
      <c r="AL2643" s="2" t="str">
        <f t="shared" si="702"/>
        <v>Freight Included in Commodity Cost</v>
      </c>
      <c r="AM2643" s="4"/>
      <c r="AN2643" t="e">
        <f>VLOOKUP([1]!Tabelle13[[#This Row],[Vlookup this ID for freight costs]],$AL$2:$AL$6811,2,FALSE)</f>
        <v>#REF!</v>
      </c>
      <c r="AO2643">
        <f t="shared" si="703"/>
        <v>11245.404962326402</v>
      </c>
      <c r="AP2643">
        <v>0.12</v>
      </c>
      <c r="AQ2643">
        <v>0.12</v>
      </c>
      <c r="AR2643" s="4">
        <v>7</v>
      </c>
      <c r="AS2643" s="4">
        <v>2</v>
      </c>
      <c r="AT2643" s="4">
        <v>2014</v>
      </c>
      <c r="AU2643" s="4">
        <v>7</v>
      </c>
      <c r="AV2643" s="4">
        <v>2</v>
      </c>
      <c r="AW2643" s="4">
        <v>2014</v>
      </c>
      <c r="AX2643" t="str">
        <f t="shared" si="697"/>
        <v>No Delay</v>
      </c>
      <c r="AY2643">
        <f t="shared" si="698"/>
        <v>0</v>
      </c>
    </row>
    <row r="2644" spans="1:51" x14ac:dyDescent="0.2">
      <c r="A2644" s="3">
        <v>73261</v>
      </c>
      <c r="B2644" s="1" t="s">
        <v>328</v>
      </c>
      <c r="C2644" s="1" t="s">
        <v>150</v>
      </c>
      <c r="D2644" s="1" t="s">
        <v>100</v>
      </c>
      <c r="E2644" s="1" t="s">
        <v>101</v>
      </c>
      <c r="F2644" s="1" t="s">
        <v>101</v>
      </c>
      <c r="G2644" s="13" t="s">
        <v>1925</v>
      </c>
      <c r="H2644" s="12">
        <v>41878</v>
      </c>
      <c r="I2644" s="12" t="s">
        <v>1925</v>
      </c>
      <c r="J2644" s="12">
        <v>41878</v>
      </c>
      <c r="K2644" s="4">
        <v>5818</v>
      </c>
      <c r="L2644" s="1" t="s">
        <v>146</v>
      </c>
      <c r="M2644" s="1" t="s">
        <v>1920</v>
      </c>
      <c r="N2644" s="1" t="s">
        <v>1688</v>
      </c>
      <c r="O2644" s="1" t="s">
        <v>93</v>
      </c>
      <c r="P2644">
        <v>240</v>
      </c>
      <c r="Q2644">
        <v>12</v>
      </c>
      <c r="R2644">
        <v>95.96</v>
      </c>
      <c r="S2644">
        <v>8</v>
      </c>
      <c r="T2644">
        <v>0.03</v>
      </c>
      <c r="U2644">
        <f t="shared" si="694"/>
        <v>96</v>
      </c>
      <c r="V2644">
        <f t="shared" si="695"/>
        <v>2880</v>
      </c>
      <c r="W2644" s="1" t="s">
        <v>155</v>
      </c>
      <c r="X2644" s="1" t="s">
        <v>1236</v>
      </c>
      <c r="Y2644" s="1" t="s">
        <v>156</v>
      </c>
      <c r="Z2644" s="3">
        <v>16635</v>
      </c>
      <c r="AA2644" s="4">
        <f t="shared" si="699"/>
        <v>2246.4738900000002</v>
      </c>
      <c r="AB2644" s="2">
        <f t="shared" si="704"/>
        <v>2246.4738900000002</v>
      </c>
      <c r="AC2644" s="4">
        <f t="shared" si="700"/>
        <v>1801.9884591999999</v>
      </c>
      <c r="AD2644" s="4">
        <f t="shared" si="693"/>
        <v>1801.9884591999999</v>
      </c>
      <c r="AE2644" s="4" t="s">
        <v>62</v>
      </c>
      <c r="AG2644" s="4" t="str">
        <f t="shared" si="701"/>
        <v>Weight Captured Separately</v>
      </c>
      <c r="AI2644" t="e">
        <f t="shared" si="696"/>
        <v>#N/A</v>
      </c>
      <c r="AJ2644" t="s">
        <v>81</v>
      </c>
      <c r="AK2644" s="2"/>
      <c r="AL2644" s="2" t="str">
        <f t="shared" si="702"/>
        <v>Freight Included in Commodity Cost</v>
      </c>
      <c r="AM2644" s="4"/>
      <c r="AN2644" t="e">
        <f>VLOOKUP([1]!Tabelle13[[#This Row],[Vlookup this ID for freight costs]],$AL$2:$AL$6811,2,FALSE)</f>
        <v>#REF!</v>
      </c>
      <c r="AO2644">
        <f t="shared" si="703"/>
        <v>11245.404962326402</v>
      </c>
      <c r="AP2644">
        <v>0.12</v>
      </c>
      <c r="AQ2644">
        <v>0.12</v>
      </c>
      <c r="AR2644" s="4">
        <v>27</v>
      </c>
      <c r="AS2644" s="4">
        <v>8</v>
      </c>
      <c r="AT2644" s="4">
        <v>2014</v>
      </c>
      <c r="AU2644" s="4">
        <v>27</v>
      </c>
      <c r="AV2644" s="4">
        <v>8</v>
      </c>
      <c r="AW2644" s="4">
        <v>2014</v>
      </c>
      <c r="AX2644" t="str">
        <f t="shared" si="697"/>
        <v>No Delay</v>
      </c>
      <c r="AY2644">
        <f t="shared" si="698"/>
        <v>0</v>
      </c>
    </row>
    <row r="2645" spans="1:51" x14ac:dyDescent="0.2">
      <c r="A2645" s="3">
        <v>38507</v>
      </c>
      <c r="B2645" s="1" t="s">
        <v>328</v>
      </c>
      <c r="C2645" s="1" t="s">
        <v>150</v>
      </c>
      <c r="D2645" s="1" t="s">
        <v>100</v>
      </c>
      <c r="E2645" s="1" t="s">
        <v>101</v>
      </c>
      <c r="F2645" s="1" t="s">
        <v>101</v>
      </c>
      <c r="G2645" s="13" t="s">
        <v>919</v>
      </c>
      <c r="H2645" s="12">
        <v>41380</v>
      </c>
      <c r="I2645" s="12" t="s">
        <v>919</v>
      </c>
      <c r="J2645" s="12">
        <v>41380</v>
      </c>
      <c r="K2645" s="4">
        <v>4603</v>
      </c>
      <c r="L2645" s="1" t="s">
        <v>146</v>
      </c>
      <c r="M2645" s="1" t="s">
        <v>1920</v>
      </c>
      <c r="N2645" s="1" t="s">
        <v>1943</v>
      </c>
      <c r="O2645" s="1" t="s">
        <v>897</v>
      </c>
      <c r="P2645">
        <v>60</v>
      </c>
      <c r="Q2645">
        <v>13</v>
      </c>
      <c r="R2645">
        <v>242.73</v>
      </c>
      <c r="S2645">
        <v>18.670000000000002</v>
      </c>
      <c r="T2645">
        <v>0.31</v>
      </c>
      <c r="U2645">
        <f t="shared" si="694"/>
        <v>242.71000000000004</v>
      </c>
      <c r="V2645">
        <f t="shared" si="695"/>
        <v>780</v>
      </c>
      <c r="W2645" s="1" t="s">
        <v>1944</v>
      </c>
      <c r="X2645" s="1" t="s">
        <v>3087</v>
      </c>
      <c r="Y2645" s="1" t="s">
        <v>1945</v>
      </c>
      <c r="Z2645" s="3">
        <v>11372</v>
      </c>
      <c r="AA2645" s="4">
        <f t="shared" si="699"/>
        <v>2246.5836340000001</v>
      </c>
      <c r="AB2645" s="2">
        <f t="shared" si="704"/>
        <v>2246.5836340000001</v>
      </c>
      <c r="AC2645" s="4">
        <f t="shared" si="700"/>
        <v>2247.1290284242423</v>
      </c>
      <c r="AD2645" s="4">
        <f t="shared" si="693"/>
        <v>2247.1290284242423</v>
      </c>
      <c r="AE2645" s="4" t="s">
        <v>62</v>
      </c>
      <c r="AG2645" s="4" t="str">
        <f t="shared" si="701"/>
        <v>Weight Captured Separately</v>
      </c>
      <c r="AI2645" t="e">
        <f t="shared" si="696"/>
        <v>#N/A</v>
      </c>
      <c r="AJ2645" t="s">
        <v>81</v>
      </c>
      <c r="AK2645" s="2"/>
      <c r="AL2645" s="2" t="str">
        <f t="shared" si="702"/>
        <v>Freight Included in Commodity Cost</v>
      </c>
      <c r="AM2645" s="4"/>
      <c r="AN2645" t="e">
        <f>VLOOKUP([1]!Tabelle13[[#This Row],[Vlookup this ID for freight costs]],$AL$2:$AL$6811,2,FALSE)</f>
        <v>#REF!</v>
      </c>
      <c r="AO2645">
        <f t="shared" si="703"/>
        <v>14023.972395424122</v>
      </c>
      <c r="AP2645">
        <v>0.3</v>
      </c>
      <c r="AQ2645">
        <v>0.3</v>
      </c>
      <c r="AR2645" s="4">
        <v>16</v>
      </c>
      <c r="AS2645" s="4">
        <v>4</v>
      </c>
      <c r="AT2645" s="4">
        <v>2013</v>
      </c>
      <c r="AU2645" s="4">
        <v>16</v>
      </c>
      <c r="AV2645" s="4">
        <v>4</v>
      </c>
      <c r="AW2645" s="4">
        <v>2013</v>
      </c>
      <c r="AX2645" t="str">
        <f t="shared" si="697"/>
        <v>No Delay</v>
      </c>
      <c r="AY2645">
        <f t="shared" si="698"/>
        <v>0</v>
      </c>
    </row>
    <row r="2646" spans="1:51" x14ac:dyDescent="0.2">
      <c r="A2646" s="3">
        <v>77936</v>
      </c>
      <c r="B2646" s="1" t="s">
        <v>328</v>
      </c>
      <c r="C2646" s="1" t="s">
        <v>150</v>
      </c>
      <c r="D2646" s="1" t="s">
        <v>100</v>
      </c>
      <c r="E2646" s="1" t="s">
        <v>101</v>
      </c>
      <c r="F2646" s="1" t="s">
        <v>101</v>
      </c>
      <c r="G2646" s="13" t="s">
        <v>919</v>
      </c>
      <c r="H2646" s="12">
        <v>41380</v>
      </c>
      <c r="I2646" s="12" t="s">
        <v>919</v>
      </c>
      <c r="J2646" s="12">
        <v>41380</v>
      </c>
      <c r="K2646" s="4">
        <v>4642</v>
      </c>
      <c r="L2646" s="1" t="s">
        <v>146</v>
      </c>
      <c r="M2646" s="1" t="s">
        <v>1920</v>
      </c>
      <c r="N2646" s="1" t="s">
        <v>178</v>
      </c>
      <c r="O2646" s="1" t="s">
        <v>93</v>
      </c>
      <c r="P2646">
        <v>60</v>
      </c>
      <c r="Q2646">
        <v>13</v>
      </c>
      <c r="R2646">
        <v>328.17</v>
      </c>
      <c r="S2646">
        <v>25.24</v>
      </c>
      <c r="T2646">
        <v>0.42</v>
      </c>
      <c r="U2646">
        <f t="shared" si="694"/>
        <v>328.12</v>
      </c>
      <c r="V2646">
        <f t="shared" si="695"/>
        <v>780</v>
      </c>
      <c r="W2646" s="1" t="s">
        <v>155</v>
      </c>
      <c r="X2646" s="1" t="s">
        <v>1236</v>
      </c>
      <c r="Y2646" s="1" t="s">
        <v>156</v>
      </c>
      <c r="Z2646" s="3">
        <v>16635</v>
      </c>
      <c r="AA2646" s="4">
        <f t="shared" si="699"/>
        <v>2246.5836340000001</v>
      </c>
      <c r="AB2646" s="2">
        <f t="shared" si="704"/>
        <v>2246.5836340000001</v>
      </c>
      <c r="AC2646" s="4">
        <f t="shared" si="700"/>
        <v>2247.1290284242423</v>
      </c>
      <c r="AD2646" s="4">
        <f t="shared" si="693"/>
        <v>2247.1290284242423</v>
      </c>
      <c r="AE2646" s="4" t="s">
        <v>62</v>
      </c>
      <c r="AG2646" s="4" t="str">
        <f t="shared" si="701"/>
        <v>Weight Captured Separately</v>
      </c>
      <c r="AI2646" t="e">
        <f t="shared" si="696"/>
        <v>#N/A</v>
      </c>
      <c r="AJ2646" t="s">
        <v>81</v>
      </c>
      <c r="AK2646" s="2"/>
      <c r="AL2646" s="2" t="str">
        <f t="shared" si="702"/>
        <v>Freight Included in Commodity Cost</v>
      </c>
      <c r="AM2646" s="4"/>
      <c r="AN2646" t="e">
        <f>VLOOKUP([1]!Tabelle13[[#This Row],[Vlookup this ID for freight costs]],$AL$2:$AL$6811,2,FALSE)</f>
        <v>#REF!</v>
      </c>
      <c r="AO2646">
        <f t="shared" si="703"/>
        <v>14023.972395424122</v>
      </c>
      <c r="AP2646">
        <v>0.41</v>
      </c>
      <c r="AQ2646">
        <v>0.41</v>
      </c>
      <c r="AR2646" s="4">
        <v>16</v>
      </c>
      <c r="AS2646" s="4">
        <v>4</v>
      </c>
      <c r="AT2646" s="4">
        <v>2013</v>
      </c>
      <c r="AU2646" s="4">
        <v>16</v>
      </c>
      <c r="AV2646" s="4">
        <v>4</v>
      </c>
      <c r="AW2646" s="4">
        <v>2013</v>
      </c>
      <c r="AX2646" t="str">
        <f t="shared" si="697"/>
        <v>No Delay</v>
      </c>
      <c r="AY2646">
        <f t="shared" si="698"/>
        <v>0</v>
      </c>
    </row>
    <row r="2647" spans="1:51" x14ac:dyDescent="0.2">
      <c r="A2647" s="3">
        <v>13115</v>
      </c>
      <c r="B2647" s="1" t="s">
        <v>328</v>
      </c>
      <c r="C2647" s="1" t="s">
        <v>150</v>
      </c>
      <c r="D2647" s="1" t="s">
        <v>100</v>
      </c>
      <c r="E2647" s="1" t="s">
        <v>101</v>
      </c>
      <c r="F2647" s="1" t="s">
        <v>101</v>
      </c>
      <c r="G2647" s="13" t="s">
        <v>1925</v>
      </c>
      <c r="H2647" s="12">
        <v>41878</v>
      </c>
      <c r="I2647" s="12" t="s">
        <v>1925</v>
      </c>
      <c r="J2647" s="12">
        <v>41878</v>
      </c>
      <c r="K2647" s="4">
        <v>5764</v>
      </c>
      <c r="L2647" s="1" t="s">
        <v>146</v>
      </c>
      <c r="M2647" s="1" t="s">
        <v>1920</v>
      </c>
      <c r="N2647" s="1" t="s">
        <v>159</v>
      </c>
      <c r="O2647" s="1" t="s">
        <v>93</v>
      </c>
      <c r="P2647">
        <v>30</v>
      </c>
      <c r="Q2647">
        <v>13</v>
      </c>
      <c r="R2647">
        <v>438.41</v>
      </c>
      <c r="S2647">
        <v>33.72</v>
      </c>
      <c r="T2647">
        <v>1.1200000000000001</v>
      </c>
      <c r="U2647">
        <f t="shared" si="694"/>
        <v>438.36</v>
      </c>
      <c r="V2647">
        <f t="shared" si="695"/>
        <v>390</v>
      </c>
      <c r="W2647" s="1" t="s">
        <v>155</v>
      </c>
      <c r="X2647" s="1" t="s">
        <v>1236</v>
      </c>
      <c r="Y2647" s="1" t="s">
        <v>156</v>
      </c>
      <c r="Z2647" s="3">
        <v>16635</v>
      </c>
      <c r="AA2647" s="4">
        <f t="shared" si="699"/>
        <v>2246.5836340000001</v>
      </c>
      <c r="AB2647" s="2">
        <f t="shared" si="704"/>
        <v>2246.5836340000001</v>
      </c>
      <c r="AC2647" s="4">
        <f t="shared" si="700"/>
        <v>2811.9784989552249</v>
      </c>
      <c r="AD2647" s="4">
        <f t="shared" ref="AD2647:AD2710" si="705">AVERAGEIFS($AA$2:$AA$6811,$L$2:$L$6811,L2647,$V$2:$V$6811,"&gt;="&amp;(V2647-100), $V$2:$V$6811,"&lt;="&amp;(V2647+100),$AA$2:$AA$6811,"&gt;"&amp;1)</f>
        <v>2811.9784989552249</v>
      </c>
      <c r="AE2647" s="4" t="s">
        <v>62</v>
      </c>
      <c r="AG2647" s="4" t="str">
        <f t="shared" si="701"/>
        <v>Weight Captured Separately</v>
      </c>
      <c r="AI2647" t="e">
        <f t="shared" si="696"/>
        <v>#N/A</v>
      </c>
      <c r="AJ2647" t="s">
        <v>81</v>
      </c>
      <c r="AK2647" s="2"/>
      <c r="AL2647" s="2" t="str">
        <f t="shared" si="702"/>
        <v>Freight Included in Commodity Cost</v>
      </c>
      <c r="AM2647" s="4"/>
      <c r="AN2647" t="e">
        <f>VLOOKUP([1]!Tabelle13[[#This Row],[Vlookup this ID for freight costs]],$AL$2:$AL$6811,2,FALSE)</f>
        <v>#REF!</v>
      </c>
      <c r="AO2647">
        <f t="shared" si="703"/>
        <v>17549.762790478515</v>
      </c>
      <c r="AP2647">
        <v>0.54</v>
      </c>
      <c r="AQ2647">
        <v>0.54</v>
      </c>
      <c r="AR2647" s="4">
        <v>27</v>
      </c>
      <c r="AS2647" s="4">
        <v>8</v>
      </c>
      <c r="AT2647" s="4">
        <v>2014</v>
      </c>
      <c r="AU2647" s="4">
        <v>27</v>
      </c>
      <c r="AV2647" s="4">
        <v>8</v>
      </c>
      <c r="AW2647" s="4">
        <v>2014</v>
      </c>
      <c r="AX2647" t="str">
        <f t="shared" si="697"/>
        <v>No Delay</v>
      </c>
      <c r="AY2647">
        <f t="shared" si="698"/>
        <v>0</v>
      </c>
    </row>
    <row r="2648" spans="1:51" x14ac:dyDescent="0.2">
      <c r="A2648" s="3">
        <v>76073</v>
      </c>
      <c r="B2648" s="1" t="s">
        <v>328</v>
      </c>
      <c r="C2648" s="1" t="s">
        <v>150</v>
      </c>
      <c r="D2648" s="1" t="s">
        <v>100</v>
      </c>
      <c r="E2648" s="1" t="s">
        <v>101</v>
      </c>
      <c r="F2648" s="1" t="s">
        <v>101</v>
      </c>
      <c r="G2648" s="13" t="s">
        <v>873</v>
      </c>
      <c r="H2648" s="12">
        <v>41815</v>
      </c>
      <c r="I2648" s="12" t="s">
        <v>873</v>
      </c>
      <c r="J2648" s="12">
        <v>41815</v>
      </c>
      <c r="K2648" s="4">
        <v>5607</v>
      </c>
      <c r="L2648" s="1" t="s">
        <v>146</v>
      </c>
      <c r="M2648" s="1" t="s">
        <v>1923</v>
      </c>
      <c r="N2648" s="1" t="s">
        <v>178</v>
      </c>
      <c r="O2648" s="1" t="s">
        <v>93</v>
      </c>
      <c r="P2648">
        <v>60</v>
      </c>
      <c r="Q2648">
        <v>13</v>
      </c>
      <c r="R2648">
        <v>324.39999999999998</v>
      </c>
      <c r="S2648">
        <v>24.95</v>
      </c>
      <c r="T2648">
        <v>0.42</v>
      </c>
      <c r="U2648">
        <f t="shared" si="694"/>
        <v>324.34999999999997</v>
      </c>
      <c r="V2648">
        <f t="shared" si="695"/>
        <v>780</v>
      </c>
      <c r="W2648" s="1" t="s">
        <v>155</v>
      </c>
      <c r="X2648" s="1" t="s">
        <v>1236</v>
      </c>
      <c r="Y2648" s="1" t="s">
        <v>156</v>
      </c>
      <c r="Z2648" s="3">
        <v>16635</v>
      </c>
      <c r="AA2648" s="4">
        <f t="shared" si="699"/>
        <v>2246.5836340000001</v>
      </c>
      <c r="AB2648" s="2">
        <f t="shared" si="704"/>
        <v>2246.5836340000001</v>
      </c>
      <c r="AC2648" s="4">
        <f t="shared" si="700"/>
        <v>2247.1290284242423</v>
      </c>
      <c r="AD2648" s="4">
        <f t="shared" si="705"/>
        <v>2247.1290284242423</v>
      </c>
      <c r="AE2648" s="4" t="s">
        <v>62</v>
      </c>
      <c r="AG2648" s="4" t="str">
        <f t="shared" si="701"/>
        <v>Weight Captured Separately</v>
      </c>
      <c r="AI2648" t="e">
        <f t="shared" si="696"/>
        <v>#N/A</v>
      </c>
      <c r="AJ2648" t="s">
        <v>81</v>
      </c>
      <c r="AK2648" s="2"/>
      <c r="AL2648" s="2" t="str">
        <f t="shared" si="702"/>
        <v>Freight Included in Commodity Cost</v>
      </c>
      <c r="AM2648" s="4"/>
      <c r="AN2648" t="e">
        <f>VLOOKUP([1]!Tabelle13[[#This Row],[Vlookup this ID for freight costs]],$AL$2:$AL$6811,2,FALSE)</f>
        <v>#REF!</v>
      </c>
      <c r="AO2648">
        <f t="shared" si="703"/>
        <v>14023.972395424122</v>
      </c>
      <c r="AP2648">
        <v>0.33</v>
      </c>
      <c r="AQ2648">
        <v>0.33</v>
      </c>
      <c r="AR2648" s="4">
        <v>25</v>
      </c>
      <c r="AS2648" s="4">
        <v>6</v>
      </c>
      <c r="AT2648" s="4">
        <v>2014</v>
      </c>
      <c r="AU2648" s="4">
        <v>25</v>
      </c>
      <c r="AV2648" s="4">
        <v>6</v>
      </c>
      <c r="AW2648" s="4">
        <v>2014</v>
      </c>
      <c r="AX2648" t="str">
        <f t="shared" si="697"/>
        <v>No Delay</v>
      </c>
      <c r="AY2648">
        <f t="shared" si="698"/>
        <v>0</v>
      </c>
    </row>
    <row r="2649" spans="1:51" x14ac:dyDescent="0.2">
      <c r="A2649" s="3">
        <v>48906</v>
      </c>
      <c r="B2649" s="1" t="s">
        <v>328</v>
      </c>
      <c r="C2649" s="1" t="s">
        <v>150</v>
      </c>
      <c r="D2649" s="1" t="s">
        <v>100</v>
      </c>
      <c r="E2649" s="1" t="s">
        <v>101</v>
      </c>
      <c r="F2649" s="1" t="s">
        <v>101</v>
      </c>
      <c r="G2649" s="13" t="s">
        <v>1529</v>
      </c>
      <c r="H2649" s="12">
        <v>42157</v>
      </c>
      <c r="I2649" s="12" t="s">
        <v>1529</v>
      </c>
      <c r="J2649" s="12">
        <v>42157</v>
      </c>
      <c r="K2649" s="4">
        <v>6594</v>
      </c>
      <c r="L2649" s="1" t="s">
        <v>146</v>
      </c>
      <c r="M2649" s="1" t="s">
        <v>1923</v>
      </c>
      <c r="N2649" s="1" t="s">
        <v>159</v>
      </c>
      <c r="O2649" s="1" t="s">
        <v>93</v>
      </c>
      <c r="P2649">
        <v>30</v>
      </c>
      <c r="Q2649">
        <v>13</v>
      </c>
      <c r="R2649">
        <v>283.8</v>
      </c>
      <c r="S2649">
        <v>21.83</v>
      </c>
      <c r="T2649">
        <v>0.73</v>
      </c>
      <c r="U2649">
        <f t="shared" si="694"/>
        <v>283.78999999999996</v>
      </c>
      <c r="V2649">
        <f t="shared" si="695"/>
        <v>390</v>
      </c>
      <c r="W2649" s="1" t="s">
        <v>155</v>
      </c>
      <c r="X2649" s="1" t="s">
        <v>1236</v>
      </c>
      <c r="Y2649" s="1" t="s">
        <v>156</v>
      </c>
      <c r="Z2649" s="3">
        <v>16635</v>
      </c>
      <c r="AA2649" s="4">
        <f t="shared" si="699"/>
        <v>2246.5836340000001</v>
      </c>
      <c r="AB2649" s="2">
        <f t="shared" si="704"/>
        <v>2246.5836340000001</v>
      </c>
      <c r="AC2649" s="4">
        <f t="shared" si="700"/>
        <v>2811.9784989552249</v>
      </c>
      <c r="AD2649" s="4">
        <f t="shared" si="705"/>
        <v>2811.9784989552249</v>
      </c>
      <c r="AE2649" s="4" t="s">
        <v>62</v>
      </c>
      <c r="AG2649" s="4" t="str">
        <f t="shared" si="701"/>
        <v>Weight Captured Separately</v>
      </c>
      <c r="AI2649" t="e">
        <f t="shared" si="696"/>
        <v>#N/A</v>
      </c>
      <c r="AJ2649" t="s">
        <v>81</v>
      </c>
      <c r="AK2649" s="2"/>
      <c r="AL2649" s="2" t="str">
        <f t="shared" si="702"/>
        <v>Freight Included in Commodity Cost</v>
      </c>
      <c r="AM2649" s="4"/>
      <c r="AN2649" t="e">
        <f>VLOOKUP([1]!Tabelle13[[#This Row],[Vlookup this ID for freight costs]],$AL$2:$AL$6811,2,FALSE)</f>
        <v>#REF!</v>
      </c>
      <c r="AO2649">
        <f t="shared" si="703"/>
        <v>17549.762790478515</v>
      </c>
      <c r="AP2649">
        <v>0.28999999999999998</v>
      </c>
      <c r="AQ2649">
        <v>0.28999999999999998</v>
      </c>
      <c r="AR2649" s="4">
        <v>2</v>
      </c>
      <c r="AS2649" s="4">
        <v>6</v>
      </c>
      <c r="AT2649" s="4">
        <v>2015</v>
      </c>
      <c r="AU2649" s="4">
        <v>2</v>
      </c>
      <c r="AV2649" s="4">
        <v>6</v>
      </c>
      <c r="AW2649" s="4">
        <v>2015</v>
      </c>
      <c r="AX2649" t="str">
        <f t="shared" si="697"/>
        <v>No Delay</v>
      </c>
      <c r="AY2649">
        <f t="shared" si="698"/>
        <v>0</v>
      </c>
    </row>
    <row r="2650" spans="1:51" x14ac:dyDescent="0.2">
      <c r="A2650" s="3">
        <v>80924</v>
      </c>
      <c r="B2650" s="1" t="s">
        <v>328</v>
      </c>
      <c r="C2650" s="1" t="s">
        <v>150</v>
      </c>
      <c r="D2650" s="1" t="s">
        <v>100</v>
      </c>
      <c r="E2650" s="1" t="s">
        <v>101</v>
      </c>
      <c r="F2650" s="1" t="s">
        <v>101</v>
      </c>
      <c r="G2650" s="13" t="s">
        <v>1411</v>
      </c>
      <c r="H2650" s="12">
        <v>41880</v>
      </c>
      <c r="I2650" s="12" t="s">
        <v>1411</v>
      </c>
      <c r="J2650" s="12">
        <v>41880</v>
      </c>
      <c r="K2650" s="4">
        <v>5914</v>
      </c>
      <c r="L2650" s="1" t="s">
        <v>146</v>
      </c>
      <c r="M2650" s="1" t="s">
        <v>1920</v>
      </c>
      <c r="N2650" s="1" t="s">
        <v>196</v>
      </c>
      <c r="O2650" s="1" t="s">
        <v>93</v>
      </c>
      <c r="P2650">
        <v>60</v>
      </c>
      <c r="Q2650">
        <v>13</v>
      </c>
      <c r="R2650">
        <v>393.18</v>
      </c>
      <c r="S2650">
        <v>30.24</v>
      </c>
      <c r="T2650">
        <v>0.5</v>
      </c>
      <c r="U2650">
        <f t="shared" si="694"/>
        <v>393.12</v>
      </c>
      <c r="V2650">
        <f t="shared" si="695"/>
        <v>780</v>
      </c>
      <c r="W2650" s="1" t="s">
        <v>204</v>
      </c>
      <c r="X2650" s="1" t="s">
        <v>1236</v>
      </c>
      <c r="Y2650" s="1" t="s">
        <v>205</v>
      </c>
      <c r="Z2650" s="3">
        <v>16682</v>
      </c>
      <c r="AA2650" s="4">
        <f t="shared" si="699"/>
        <v>2246.5836340000001</v>
      </c>
      <c r="AB2650" s="2">
        <f t="shared" si="704"/>
        <v>2246.5836340000001</v>
      </c>
      <c r="AC2650" s="4">
        <f t="shared" si="700"/>
        <v>2247.1290284242423</v>
      </c>
      <c r="AD2650" s="4">
        <f t="shared" si="705"/>
        <v>2247.1290284242423</v>
      </c>
      <c r="AE2650" s="4" t="s">
        <v>62</v>
      </c>
      <c r="AG2650" s="4" t="str">
        <f t="shared" si="701"/>
        <v>Weight Captured Separately</v>
      </c>
      <c r="AI2650" t="e">
        <f t="shared" si="696"/>
        <v>#N/A</v>
      </c>
      <c r="AJ2650" t="s">
        <v>81</v>
      </c>
      <c r="AK2650" s="2"/>
      <c r="AL2650" s="2" t="str">
        <f t="shared" si="702"/>
        <v>Freight Included in Commodity Cost</v>
      </c>
      <c r="AM2650" s="4"/>
      <c r="AN2650" t="e">
        <f>VLOOKUP([1]!Tabelle13[[#This Row],[Vlookup this ID for freight costs]],$AL$2:$AL$6811,2,FALSE)</f>
        <v>#REF!</v>
      </c>
      <c r="AO2650">
        <f t="shared" si="703"/>
        <v>14023.972395424122</v>
      </c>
      <c r="AP2650">
        <v>0.49</v>
      </c>
      <c r="AQ2650">
        <v>0.49</v>
      </c>
      <c r="AR2650" s="4">
        <v>29</v>
      </c>
      <c r="AS2650" s="4">
        <v>8</v>
      </c>
      <c r="AT2650" s="4">
        <v>2014</v>
      </c>
      <c r="AU2650" s="4">
        <v>29</v>
      </c>
      <c r="AV2650" s="4">
        <v>8</v>
      </c>
      <c r="AW2650" s="4">
        <v>2014</v>
      </c>
      <c r="AX2650" t="str">
        <f t="shared" si="697"/>
        <v>No Delay</v>
      </c>
      <c r="AY2650">
        <f t="shared" si="698"/>
        <v>0</v>
      </c>
    </row>
    <row r="2651" spans="1:51" x14ac:dyDescent="0.2">
      <c r="A2651" s="3">
        <v>42361</v>
      </c>
      <c r="B2651" s="1" t="s">
        <v>328</v>
      </c>
      <c r="C2651" s="1" t="s">
        <v>150</v>
      </c>
      <c r="D2651" s="1" t="s">
        <v>100</v>
      </c>
      <c r="E2651" s="1" t="s">
        <v>101</v>
      </c>
      <c r="F2651" s="1" t="s">
        <v>101</v>
      </c>
      <c r="G2651" s="13" t="s">
        <v>1576</v>
      </c>
      <c r="H2651" s="12">
        <v>41983</v>
      </c>
      <c r="I2651" s="12" t="s">
        <v>1576</v>
      </c>
      <c r="J2651" s="12">
        <v>41983</v>
      </c>
      <c r="K2651" s="4">
        <v>6177</v>
      </c>
      <c r="L2651" s="1" t="s">
        <v>146</v>
      </c>
      <c r="M2651" s="1" t="s">
        <v>1920</v>
      </c>
      <c r="N2651" s="1" t="s">
        <v>178</v>
      </c>
      <c r="O2651" s="1" t="s">
        <v>93</v>
      </c>
      <c r="P2651">
        <v>60</v>
      </c>
      <c r="Q2651">
        <v>13</v>
      </c>
      <c r="R2651">
        <v>287.27999999999997</v>
      </c>
      <c r="S2651">
        <v>22.1</v>
      </c>
      <c r="T2651">
        <v>0.37</v>
      </c>
      <c r="U2651">
        <f t="shared" si="694"/>
        <v>287.3</v>
      </c>
      <c r="V2651">
        <f t="shared" si="695"/>
        <v>780</v>
      </c>
      <c r="W2651" s="1" t="s">
        <v>155</v>
      </c>
      <c r="X2651" s="1" t="s">
        <v>1236</v>
      </c>
      <c r="Y2651" s="1" t="s">
        <v>156</v>
      </c>
      <c r="Z2651" s="3">
        <v>16635</v>
      </c>
      <c r="AA2651" s="4">
        <f t="shared" si="699"/>
        <v>2246.5836340000001</v>
      </c>
      <c r="AB2651" s="2">
        <f t="shared" si="704"/>
        <v>2246.5836340000001</v>
      </c>
      <c r="AC2651" s="4">
        <f t="shared" si="700"/>
        <v>2247.1290284242423</v>
      </c>
      <c r="AD2651" s="4">
        <f t="shared" si="705"/>
        <v>2247.1290284242423</v>
      </c>
      <c r="AE2651" s="4" t="s">
        <v>62</v>
      </c>
      <c r="AG2651" s="4" t="str">
        <f t="shared" si="701"/>
        <v>Weight Captured Separately</v>
      </c>
      <c r="AI2651" t="e">
        <f t="shared" si="696"/>
        <v>#N/A</v>
      </c>
      <c r="AJ2651" t="s">
        <v>81</v>
      </c>
      <c r="AK2651" s="2"/>
      <c r="AL2651" s="2" t="str">
        <f t="shared" si="702"/>
        <v>Freight Included in Commodity Cost</v>
      </c>
      <c r="AM2651" s="4"/>
      <c r="AN2651" t="e">
        <f>VLOOKUP([1]!Tabelle13[[#This Row],[Vlookup this ID for freight costs]],$AL$2:$AL$6811,2,FALSE)</f>
        <v>#REF!</v>
      </c>
      <c r="AO2651">
        <f t="shared" si="703"/>
        <v>14023.972395424122</v>
      </c>
      <c r="AP2651">
        <v>0.34</v>
      </c>
      <c r="AQ2651">
        <v>0.34</v>
      </c>
      <c r="AR2651" s="4">
        <v>10</v>
      </c>
      <c r="AS2651" s="4">
        <v>12</v>
      </c>
      <c r="AT2651" s="4">
        <v>2014</v>
      </c>
      <c r="AU2651" s="4">
        <v>10</v>
      </c>
      <c r="AV2651" s="4">
        <v>12</v>
      </c>
      <c r="AW2651" s="4">
        <v>2014</v>
      </c>
      <c r="AX2651" t="str">
        <f t="shared" si="697"/>
        <v>No Delay</v>
      </c>
      <c r="AY2651">
        <f t="shared" si="698"/>
        <v>0</v>
      </c>
    </row>
    <row r="2652" spans="1:51" x14ac:dyDescent="0.2">
      <c r="A2652" s="3">
        <v>61473</v>
      </c>
      <c r="B2652" s="1" t="s">
        <v>328</v>
      </c>
      <c r="C2652" s="1" t="s">
        <v>150</v>
      </c>
      <c r="D2652" s="1" t="s">
        <v>100</v>
      </c>
      <c r="E2652" s="1" t="s">
        <v>101</v>
      </c>
      <c r="F2652" s="1" t="s">
        <v>101</v>
      </c>
      <c r="G2652" s="13" t="s">
        <v>1934</v>
      </c>
      <c r="H2652" s="12">
        <v>42209</v>
      </c>
      <c r="I2652" s="12" t="s">
        <v>1934</v>
      </c>
      <c r="J2652" s="12">
        <v>42209</v>
      </c>
      <c r="K2652" s="4">
        <v>6711</v>
      </c>
      <c r="L2652" s="1" t="s">
        <v>146</v>
      </c>
      <c r="M2652" s="1" t="s">
        <v>1923</v>
      </c>
      <c r="N2652" s="1" t="s">
        <v>275</v>
      </c>
      <c r="O2652" s="1" t="s">
        <v>93</v>
      </c>
      <c r="P2652">
        <v>60</v>
      </c>
      <c r="Q2652">
        <v>13</v>
      </c>
      <c r="R2652">
        <v>293.02999999999997</v>
      </c>
      <c r="S2652">
        <v>22.54</v>
      </c>
      <c r="T2652">
        <v>0.38</v>
      </c>
      <c r="U2652">
        <f t="shared" si="694"/>
        <v>293.02</v>
      </c>
      <c r="V2652">
        <f t="shared" si="695"/>
        <v>780</v>
      </c>
      <c r="W2652" s="1" t="s">
        <v>155</v>
      </c>
      <c r="X2652" s="1" t="s">
        <v>1236</v>
      </c>
      <c r="Y2652" s="1" t="s">
        <v>156</v>
      </c>
      <c r="Z2652" s="3">
        <v>16635</v>
      </c>
      <c r="AA2652" s="4">
        <f t="shared" si="699"/>
        <v>2246.5836340000001</v>
      </c>
      <c r="AB2652" s="2">
        <f t="shared" si="704"/>
        <v>2246.5836340000001</v>
      </c>
      <c r="AC2652" s="4">
        <f t="shared" si="700"/>
        <v>2247.1290284242423</v>
      </c>
      <c r="AD2652" s="4">
        <f t="shared" si="705"/>
        <v>2247.1290284242423</v>
      </c>
      <c r="AE2652" s="4" t="s">
        <v>62</v>
      </c>
      <c r="AG2652" s="4" t="str">
        <f t="shared" si="701"/>
        <v>Weight Captured Separately</v>
      </c>
      <c r="AI2652" t="e">
        <f t="shared" si="696"/>
        <v>#N/A</v>
      </c>
      <c r="AJ2652" t="s">
        <v>81</v>
      </c>
      <c r="AK2652" s="2"/>
      <c r="AL2652" s="2" t="str">
        <f t="shared" si="702"/>
        <v>Freight Included in Commodity Cost</v>
      </c>
      <c r="AM2652" s="4"/>
      <c r="AN2652" t="e">
        <f>VLOOKUP([1]!Tabelle13[[#This Row],[Vlookup this ID for freight costs]],$AL$2:$AL$6811,2,FALSE)</f>
        <v>#REF!</v>
      </c>
      <c r="AO2652">
        <f t="shared" si="703"/>
        <v>14023.972395424122</v>
      </c>
      <c r="AP2652">
        <v>0.3</v>
      </c>
      <c r="AQ2652">
        <v>0.3</v>
      </c>
      <c r="AR2652" s="4">
        <v>24</v>
      </c>
      <c r="AS2652" s="4">
        <v>7</v>
      </c>
      <c r="AT2652" s="4">
        <v>2015</v>
      </c>
      <c r="AU2652" s="4">
        <v>24</v>
      </c>
      <c r="AV2652" s="4">
        <v>7</v>
      </c>
      <c r="AW2652" s="4">
        <v>2015</v>
      </c>
      <c r="AX2652" t="str">
        <f t="shared" si="697"/>
        <v>No Delay</v>
      </c>
      <c r="AY2652">
        <f t="shared" si="698"/>
        <v>0</v>
      </c>
    </row>
    <row r="2653" spans="1:51" x14ac:dyDescent="0.2">
      <c r="A2653" s="3">
        <v>22516</v>
      </c>
      <c r="B2653" s="1" t="s">
        <v>328</v>
      </c>
      <c r="C2653" s="1" t="s">
        <v>150</v>
      </c>
      <c r="D2653" s="1" t="s">
        <v>100</v>
      </c>
      <c r="E2653" s="1" t="s">
        <v>101</v>
      </c>
      <c r="F2653" s="1" t="s">
        <v>101</v>
      </c>
      <c r="G2653" s="13" t="s">
        <v>1925</v>
      </c>
      <c r="H2653" s="12">
        <v>41878</v>
      </c>
      <c r="I2653" s="12" t="s">
        <v>1925</v>
      </c>
      <c r="J2653" s="12">
        <v>41878</v>
      </c>
      <c r="K2653" s="4">
        <v>5772</v>
      </c>
      <c r="L2653" s="1" t="s">
        <v>146</v>
      </c>
      <c r="M2653" s="1" t="s">
        <v>1920</v>
      </c>
      <c r="N2653" s="1" t="s">
        <v>1688</v>
      </c>
      <c r="O2653" s="1" t="s">
        <v>93</v>
      </c>
      <c r="P2653">
        <v>240</v>
      </c>
      <c r="Q2653">
        <v>13</v>
      </c>
      <c r="R2653">
        <v>103.95</v>
      </c>
      <c r="S2653">
        <v>8</v>
      </c>
      <c r="T2653">
        <v>0.03</v>
      </c>
      <c r="U2653">
        <f t="shared" si="694"/>
        <v>104</v>
      </c>
      <c r="V2653">
        <f t="shared" si="695"/>
        <v>3120</v>
      </c>
      <c r="W2653" s="1" t="s">
        <v>155</v>
      </c>
      <c r="X2653" s="1" t="s">
        <v>1236</v>
      </c>
      <c r="Y2653" s="1" t="s">
        <v>156</v>
      </c>
      <c r="Z2653" s="3">
        <v>16635</v>
      </c>
      <c r="AA2653" s="4">
        <f t="shared" si="699"/>
        <v>2246.5836340000001</v>
      </c>
      <c r="AB2653" s="2">
        <f t="shared" si="704"/>
        <v>2246.5836340000001</v>
      </c>
      <c r="AC2653" s="4">
        <f t="shared" si="700"/>
        <v>1919.9869518461539</v>
      </c>
      <c r="AD2653" s="4">
        <f t="shared" si="705"/>
        <v>1919.9869518461539</v>
      </c>
      <c r="AE2653" s="4" t="s">
        <v>62</v>
      </c>
      <c r="AG2653" s="4" t="str">
        <f t="shared" si="701"/>
        <v>Weight Captured Separately</v>
      </c>
      <c r="AI2653" t="e">
        <f t="shared" si="696"/>
        <v>#N/A</v>
      </c>
      <c r="AJ2653" t="s">
        <v>81</v>
      </c>
      <c r="AK2653" s="2"/>
      <c r="AL2653" s="2" t="str">
        <f t="shared" si="702"/>
        <v>Freight Included in Commodity Cost</v>
      </c>
      <c r="AM2653" s="4"/>
      <c r="AN2653" t="e">
        <f>VLOOKUP([1]!Tabelle13[[#This Row],[Vlookup this ID for freight costs]],$AL$2:$AL$6811,2,FALSE)</f>
        <v>#REF!</v>
      </c>
      <c r="AO2653">
        <f t="shared" si="703"/>
        <v>11981.951553423694</v>
      </c>
      <c r="AP2653">
        <v>0.13</v>
      </c>
      <c r="AQ2653">
        <v>0.13</v>
      </c>
      <c r="AR2653" s="4">
        <v>27</v>
      </c>
      <c r="AS2653" s="4">
        <v>8</v>
      </c>
      <c r="AT2653" s="4">
        <v>2014</v>
      </c>
      <c r="AU2653" s="4">
        <v>27</v>
      </c>
      <c r="AV2653" s="4">
        <v>8</v>
      </c>
      <c r="AW2653" s="4">
        <v>2014</v>
      </c>
      <c r="AX2653" t="str">
        <f t="shared" si="697"/>
        <v>No Delay</v>
      </c>
      <c r="AY2653">
        <f t="shared" si="698"/>
        <v>0</v>
      </c>
    </row>
    <row r="2654" spans="1:51" x14ac:dyDescent="0.2">
      <c r="A2654" s="3">
        <v>24300</v>
      </c>
      <c r="B2654" s="1" t="s">
        <v>328</v>
      </c>
      <c r="C2654" s="1" t="s">
        <v>150</v>
      </c>
      <c r="D2654" s="1" t="s">
        <v>100</v>
      </c>
      <c r="E2654" s="1" t="s">
        <v>101</v>
      </c>
      <c r="F2654" s="1" t="s">
        <v>101</v>
      </c>
      <c r="G2654" s="13" t="s">
        <v>1925</v>
      </c>
      <c r="H2654" s="12">
        <v>41878</v>
      </c>
      <c r="I2654" s="12" t="s">
        <v>1925</v>
      </c>
      <c r="J2654" s="12">
        <v>41878</v>
      </c>
      <c r="K2654" s="4">
        <v>5774</v>
      </c>
      <c r="L2654" s="1" t="s">
        <v>146</v>
      </c>
      <c r="M2654" s="1" t="s">
        <v>1920</v>
      </c>
      <c r="N2654" s="1" t="s">
        <v>1688</v>
      </c>
      <c r="O2654" s="1" t="s">
        <v>93</v>
      </c>
      <c r="P2654">
        <v>240</v>
      </c>
      <c r="Q2654">
        <v>13</v>
      </c>
      <c r="R2654">
        <v>103.95</v>
      </c>
      <c r="S2654">
        <v>8</v>
      </c>
      <c r="T2654">
        <v>0.03</v>
      </c>
      <c r="U2654">
        <f t="shared" si="694"/>
        <v>104</v>
      </c>
      <c r="V2654">
        <f t="shared" si="695"/>
        <v>3120</v>
      </c>
      <c r="W2654" s="1" t="s">
        <v>155</v>
      </c>
      <c r="X2654" s="1" t="s">
        <v>1236</v>
      </c>
      <c r="Y2654" s="1" t="s">
        <v>156</v>
      </c>
      <c r="Z2654" s="3">
        <v>16635</v>
      </c>
      <c r="AA2654" s="4">
        <f t="shared" si="699"/>
        <v>2246.5836340000001</v>
      </c>
      <c r="AB2654" s="2">
        <f t="shared" si="704"/>
        <v>2246.5836340000001</v>
      </c>
      <c r="AC2654" s="4">
        <f t="shared" si="700"/>
        <v>1919.9869518461539</v>
      </c>
      <c r="AD2654" s="4">
        <f t="shared" si="705"/>
        <v>1919.9869518461539</v>
      </c>
      <c r="AE2654" s="4" t="s">
        <v>62</v>
      </c>
      <c r="AG2654" s="4" t="str">
        <f t="shared" si="701"/>
        <v>Weight Captured Separately</v>
      </c>
      <c r="AI2654" t="e">
        <f t="shared" si="696"/>
        <v>#N/A</v>
      </c>
      <c r="AJ2654" t="s">
        <v>81</v>
      </c>
      <c r="AK2654" s="2"/>
      <c r="AL2654" s="2" t="str">
        <f t="shared" si="702"/>
        <v>Freight Included in Commodity Cost</v>
      </c>
      <c r="AM2654" s="4"/>
      <c r="AN2654" t="e">
        <f>VLOOKUP([1]!Tabelle13[[#This Row],[Vlookup this ID for freight costs]],$AL$2:$AL$6811,2,FALSE)</f>
        <v>#REF!</v>
      </c>
      <c r="AO2654">
        <f t="shared" si="703"/>
        <v>11981.951553423694</v>
      </c>
      <c r="AP2654">
        <v>0.13</v>
      </c>
      <c r="AQ2654">
        <v>0.13</v>
      </c>
      <c r="AR2654" s="4">
        <v>27</v>
      </c>
      <c r="AS2654" s="4">
        <v>8</v>
      </c>
      <c r="AT2654" s="4">
        <v>2014</v>
      </c>
      <c r="AU2654" s="4">
        <v>27</v>
      </c>
      <c r="AV2654" s="4">
        <v>8</v>
      </c>
      <c r="AW2654" s="4">
        <v>2014</v>
      </c>
      <c r="AX2654" t="str">
        <f t="shared" si="697"/>
        <v>No Delay</v>
      </c>
      <c r="AY2654">
        <f t="shared" si="698"/>
        <v>0</v>
      </c>
    </row>
    <row r="2655" spans="1:51" x14ac:dyDescent="0.2">
      <c r="A2655" s="3">
        <v>43507</v>
      </c>
      <c r="B2655" s="1" t="s">
        <v>328</v>
      </c>
      <c r="C2655" s="1" t="s">
        <v>150</v>
      </c>
      <c r="D2655" s="1" t="s">
        <v>100</v>
      </c>
      <c r="E2655" s="1" t="s">
        <v>101</v>
      </c>
      <c r="F2655" s="1" t="s">
        <v>101</v>
      </c>
      <c r="G2655" s="13" t="s">
        <v>1926</v>
      </c>
      <c r="H2655" s="12">
        <v>42072</v>
      </c>
      <c r="I2655" s="12" t="s">
        <v>1926</v>
      </c>
      <c r="J2655" s="12">
        <v>42072</v>
      </c>
      <c r="K2655" s="4">
        <v>6360</v>
      </c>
      <c r="L2655" s="1" t="s">
        <v>146</v>
      </c>
      <c r="M2655" s="1" t="s">
        <v>1923</v>
      </c>
      <c r="N2655" s="1" t="s">
        <v>648</v>
      </c>
      <c r="O2655" s="1" t="s">
        <v>93</v>
      </c>
      <c r="P2655">
        <v>240</v>
      </c>
      <c r="Q2655">
        <v>13</v>
      </c>
      <c r="R2655">
        <v>230.24</v>
      </c>
      <c r="S2655">
        <v>17.71</v>
      </c>
      <c r="T2655">
        <v>7.0000000000000007E-2</v>
      </c>
      <c r="U2655">
        <f t="shared" si="694"/>
        <v>230.23000000000002</v>
      </c>
      <c r="V2655">
        <f t="shared" si="695"/>
        <v>3120</v>
      </c>
      <c r="W2655" s="1" t="s">
        <v>155</v>
      </c>
      <c r="X2655" s="1" t="s">
        <v>1236</v>
      </c>
      <c r="Y2655" s="1" t="s">
        <v>156</v>
      </c>
      <c r="Z2655" s="3">
        <v>16635</v>
      </c>
      <c r="AA2655" s="4">
        <f t="shared" si="699"/>
        <v>2246.5836340000001</v>
      </c>
      <c r="AB2655" s="2">
        <f t="shared" si="704"/>
        <v>2246.5836340000001</v>
      </c>
      <c r="AC2655" s="4">
        <f t="shared" si="700"/>
        <v>1919.9869518461539</v>
      </c>
      <c r="AD2655" s="4">
        <f t="shared" si="705"/>
        <v>1919.9869518461539</v>
      </c>
      <c r="AE2655" s="4" t="s">
        <v>62</v>
      </c>
      <c r="AG2655" s="4" t="str">
        <f t="shared" si="701"/>
        <v>Weight Captured Separately</v>
      </c>
      <c r="AI2655" t="e">
        <f t="shared" si="696"/>
        <v>#N/A</v>
      </c>
      <c r="AJ2655" t="s">
        <v>81</v>
      </c>
      <c r="AK2655" s="2"/>
      <c r="AL2655" s="2" t="str">
        <f t="shared" si="702"/>
        <v>Freight Included in Commodity Cost</v>
      </c>
      <c r="AM2655" s="4"/>
      <c r="AN2655" t="e">
        <f>VLOOKUP([1]!Tabelle13[[#This Row],[Vlookup this ID for freight costs]],$AL$2:$AL$6811,2,FALSE)</f>
        <v>#REF!</v>
      </c>
      <c r="AO2655">
        <f t="shared" si="703"/>
        <v>11981.951553423694</v>
      </c>
      <c r="AP2655">
        <v>0.24</v>
      </c>
      <c r="AQ2655">
        <v>0.24</v>
      </c>
      <c r="AR2655" s="4">
        <v>9</v>
      </c>
      <c r="AS2655" s="4">
        <v>4</v>
      </c>
      <c r="AT2655" s="4">
        <v>2015</v>
      </c>
      <c r="AU2655" s="4">
        <v>9</v>
      </c>
      <c r="AV2655" s="4">
        <v>4</v>
      </c>
      <c r="AW2655" s="4">
        <v>2015</v>
      </c>
      <c r="AX2655" t="str">
        <f t="shared" si="697"/>
        <v>No Delay</v>
      </c>
      <c r="AY2655">
        <f t="shared" si="698"/>
        <v>0</v>
      </c>
    </row>
    <row r="2656" spans="1:51" x14ac:dyDescent="0.2">
      <c r="A2656" s="3">
        <v>54312</v>
      </c>
      <c r="B2656" s="1" t="s">
        <v>328</v>
      </c>
      <c r="C2656" s="1" t="s">
        <v>150</v>
      </c>
      <c r="D2656" s="1" t="s">
        <v>100</v>
      </c>
      <c r="E2656" s="1" t="s">
        <v>101</v>
      </c>
      <c r="F2656" s="1" t="s">
        <v>101</v>
      </c>
      <c r="G2656" s="13" t="s">
        <v>1925</v>
      </c>
      <c r="H2656" s="12">
        <v>41878</v>
      </c>
      <c r="I2656" s="12" t="s">
        <v>1925</v>
      </c>
      <c r="J2656" s="12">
        <v>41878</v>
      </c>
      <c r="K2656" s="4">
        <v>5809</v>
      </c>
      <c r="L2656" s="1" t="s">
        <v>146</v>
      </c>
      <c r="M2656" s="1" t="s">
        <v>1920</v>
      </c>
      <c r="N2656" s="1" t="s">
        <v>159</v>
      </c>
      <c r="O2656" s="1" t="s">
        <v>93</v>
      </c>
      <c r="P2656">
        <v>30</v>
      </c>
      <c r="Q2656">
        <v>14</v>
      </c>
      <c r="R2656">
        <v>472.13</v>
      </c>
      <c r="S2656">
        <v>33.72</v>
      </c>
      <c r="T2656">
        <v>1.1200000000000001</v>
      </c>
      <c r="U2656">
        <f t="shared" si="694"/>
        <v>472.08</v>
      </c>
      <c r="V2656">
        <f t="shared" si="695"/>
        <v>420</v>
      </c>
      <c r="W2656" s="1" t="s">
        <v>155</v>
      </c>
      <c r="X2656" s="1" t="s">
        <v>1236</v>
      </c>
      <c r="Y2656" s="1" t="s">
        <v>156</v>
      </c>
      <c r="Z2656" s="3">
        <v>16635</v>
      </c>
      <c r="AA2656" s="4">
        <f t="shared" si="699"/>
        <v>2246.6933779999999</v>
      </c>
      <c r="AB2656" s="2">
        <f t="shared" si="704"/>
        <v>2246.6933779999999</v>
      </c>
      <c r="AC2656" s="4">
        <f t="shared" si="700"/>
        <v>2914.0153546000006</v>
      </c>
      <c r="AD2656" s="4">
        <f t="shared" si="705"/>
        <v>2914.0153546000006</v>
      </c>
      <c r="AE2656" s="4" t="s">
        <v>62</v>
      </c>
      <c r="AG2656" s="4" t="str">
        <f t="shared" si="701"/>
        <v>Weight Captured Separately</v>
      </c>
      <c r="AI2656" t="e">
        <f t="shared" si="696"/>
        <v>#N/A</v>
      </c>
      <c r="AJ2656" t="s">
        <v>81</v>
      </c>
      <c r="AK2656" s="2"/>
      <c r="AL2656" s="2" t="str">
        <f t="shared" si="702"/>
        <v>Freight Included in Commodity Cost</v>
      </c>
      <c r="AM2656" s="4"/>
      <c r="AN2656" t="e">
        <f>VLOOKUP([1]!Tabelle13[[#This Row],[Vlookup this ID for freight costs]],$AL$2:$AL$6811,2,FALSE)</f>
        <v>#REF!</v>
      </c>
      <c r="AO2656">
        <f t="shared" si="703"/>
        <v>18186.676843413203</v>
      </c>
      <c r="AP2656">
        <v>0.57999999999999996</v>
      </c>
      <c r="AQ2656">
        <v>0.57999999999999996</v>
      </c>
      <c r="AR2656" s="4">
        <v>27</v>
      </c>
      <c r="AS2656" s="4">
        <v>8</v>
      </c>
      <c r="AT2656" s="4">
        <v>2014</v>
      </c>
      <c r="AU2656" s="4">
        <v>27</v>
      </c>
      <c r="AV2656" s="4">
        <v>8</v>
      </c>
      <c r="AW2656" s="4">
        <v>2014</v>
      </c>
      <c r="AX2656" t="str">
        <f t="shared" si="697"/>
        <v>No Delay</v>
      </c>
      <c r="AY2656">
        <f t="shared" si="698"/>
        <v>0</v>
      </c>
    </row>
    <row r="2657" spans="1:51" x14ac:dyDescent="0.2">
      <c r="A2657" s="3">
        <v>13231</v>
      </c>
      <c r="B2657" s="1" t="s">
        <v>328</v>
      </c>
      <c r="C2657" s="1" t="s">
        <v>150</v>
      </c>
      <c r="D2657" s="1" t="s">
        <v>100</v>
      </c>
      <c r="E2657" s="1" t="s">
        <v>101</v>
      </c>
      <c r="F2657" s="1" t="s">
        <v>101</v>
      </c>
      <c r="G2657" s="13" t="s">
        <v>1925</v>
      </c>
      <c r="H2657" s="12">
        <v>41878</v>
      </c>
      <c r="I2657" s="12" t="s">
        <v>1925</v>
      </c>
      <c r="J2657" s="12">
        <v>41878</v>
      </c>
      <c r="K2657" s="4">
        <v>5765</v>
      </c>
      <c r="L2657" s="1" t="s">
        <v>146</v>
      </c>
      <c r="M2657" s="1" t="s">
        <v>1920</v>
      </c>
      <c r="N2657" s="1" t="s">
        <v>178</v>
      </c>
      <c r="O2657" s="1" t="s">
        <v>93</v>
      </c>
      <c r="P2657">
        <v>60</v>
      </c>
      <c r="Q2657">
        <v>14</v>
      </c>
      <c r="R2657">
        <v>389.56</v>
      </c>
      <c r="S2657">
        <v>27.83</v>
      </c>
      <c r="T2657">
        <v>0.46</v>
      </c>
      <c r="U2657">
        <f t="shared" si="694"/>
        <v>389.62</v>
      </c>
      <c r="V2657">
        <f t="shared" si="695"/>
        <v>840</v>
      </c>
      <c r="W2657" s="1" t="s">
        <v>155</v>
      </c>
      <c r="X2657" s="1" t="s">
        <v>1236</v>
      </c>
      <c r="Y2657" s="1" t="s">
        <v>156</v>
      </c>
      <c r="Z2657" s="3">
        <v>16635</v>
      </c>
      <c r="AA2657" s="4">
        <f t="shared" si="699"/>
        <v>2246.6933779999999</v>
      </c>
      <c r="AB2657" s="2">
        <f t="shared" si="704"/>
        <v>2246.6933779999999</v>
      </c>
      <c r="AC2657" s="4">
        <f t="shared" si="700"/>
        <v>2283.6512157297293</v>
      </c>
      <c r="AD2657" s="4">
        <f t="shared" si="705"/>
        <v>2283.6512157297293</v>
      </c>
      <c r="AE2657" s="4" t="s">
        <v>62</v>
      </c>
      <c r="AG2657" s="4" t="str">
        <f t="shared" si="701"/>
        <v>Weight Captured Separately</v>
      </c>
      <c r="AI2657" t="e">
        <f t="shared" si="696"/>
        <v>#N/A</v>
      </c>
      <c r="AJ2657" t="s">
        <v>81</v>
      </c>
      <c r="AK2657" s="2"/>
      <c r="AL2657" s="2" t="str">
        <f t="shared" si="702"/>
        <v>Freight Included in Commodity Cost</v>
      </c>
      <c r="AM2657" s="4"/>
      <c r="AN2657" t="e">
        <f>VLOOKUP([1]!Tabelle13[[#This Row],[Vlookup this ID for freight costs]],$AL$2:$AL$6811,2,FALSE)</f>
        <v>#REF!</v>
      </c>
      <c r="AO2657">
        <f t="shared" si="703"/>
        <v>14251.943888584972</v>
      </c>
      <c r="AP2657">
        <v>0.48</v>
      </c>
      <c r="AQ2657">
        <v>0.48</v>
      </c>
      <c r="AR2657" s="4">
        <v>27</v>
      </c>
      <c r="AS2657" s="4">
        <v>8</v>
      </c>
      <c r="AT2657" s="4">
        <v>2014</v>
      </c>
      <c r="AU2657" s="4">
        <v>27</v>
      </c>
      <c r="AV2657" s="4">
        <v>8</v>
      </c>
      <c r="AW2657" s="4">
        <v>2014</v>
      </c>
      <c r="AX2657" t="str">
        <f t="shared" si="697"/>
        <v>No Delay</v>
      </c>
      <c r="AY2657">
        <f t="shared" si="698"/>
        <v>0</v>
      </c>
    </row>
    <row r="2658" spans="1:51" x14ac:dyDescent="0.2">
      <c r="A2658" s="3">
        <v>56919</v>
      </c>
      <c r="B2658" s="1" t="s">
        <v>328</v>
      </c>
      <c r="C2658" s="1" t="s">
        <v>150</v>
      </c>
      <c r="D2658" s="1" t="s">
        <v>100</v>
      </c>
      <c r="E2658" s="1" t="s">
        <v>101</v>
      </c>
      <c r="F2658" s="1" t="s">
        <v>101</v>
      </c>
      <c r="G2658" s="13" t="s">
        <v>1529</v>
      </c>
      <c r="H2658" s="12">
        <v>42157</v>
      </c>
      <c r="I2658" s="12" t="s">
        <v>1529</v>
      </c>
      <c r="J2658" s="12">
        <v>42157</v>
      </c>
      <c r="K2658" s="4">
        <v>6596</v>
      </c>
      <c r="L2658" s="1" t="s">
        <v>146</v>
      </c>
      <c r="M2658" s="1" t="s">
        <v>1923</v>
      </c>
      <c r="N2658" s="1" t="s">
        <v>275</v>
      </c>
      <c r="O2658" s="1" t="s">
        <v>93</v>
      </c>
      <c r="P2658">
        <v>60</v>
      </c>
      <c r="Q2658">
        <v>14</v>
      </c>
      <c r="R2658">
        <v>300.08</v>
      </c>
      <c r="S2658">
        <v>21.43</v>
      </c>
      <c r="T2658">
        <v>0.36</v>
      </c>
      <c r="U2658">
        <f t="shared" si="694"/>
        <v>300.02</v>
      </c>
      <c r="V2658">
        <f t="shared" si="695"/>
        <v>840</v>
      </c>
      <c r="W2658" s="1" t="s">
        <v>155</v>
      </c>
      <c r="X2658" s="1" t="s">
        <v>1236</v>
      </c>
      <c r="Y2658" s="1" t="s">
        <v>156</v>
      </c>
      <c r="Z2658" s="3">
        <v>16635</v>
      </c>
      <c r="AA2658" s="4">
        <f t="shared" si="699"/>
        <v>2246.6933779999999</v>
      </c>
      <c r="AB2658" s="2">
        <f t="shared" si="704"/>
        <v>2246.6933779999999</v>
      </c>
      <c r="AC2658" s="4">
        <f t="shared" si="700"/>
        <v>2283.6512157297293</v>
      </c>
      <c r="AD2658" s="4">
        <f t="shared" si="705"/>
        <v>2283.6512157297293</v>
      </c>
      <c r="AE2658" s="4" t="s">
        <v>62</v>
      </c>
      <c r="AG2658" s="4" t="str">
        <f t="shared" si="701"/>
        <v>Weight Captured Separately</v>
      </c>
      <c r="AI2658" t="e">
        <f t="shared" si="696"/>
        <v>#N/A</v>
      </c>
      <c r="AJ2658" t="s">
        <v>81</v>
      </c>
      <c r="AK2658" s="2"/>
      <c r="AL2658" s="2" t="str">
        <f t="shared" si="702"/>
        <v>Freight Included in Commodity Cost</v>
      </c>
      <c r="AM2658" s="4"/>
      <c r="AN2658" t="e">
        <f>VLOOKUP([1]!Tabelle13[[#This Row],[Vlookup this ID for freight costs]],$AL$2:$AL$6811,2,FALSE)</f>
        <v>#REF!</v>
      </c>
      <c r="AO2658">
        <f t="shared" si="703"/>
        <v>14251.943888584972</v>
      </c>
      <c r="AP2658">
        <v>0.31</v>
      </c>
      <c r="AQ2658">
        <v>0.31</v>
      </c>
      <c r="AR2658" s="4">
        <v>2</v>
      </c>
      <c r="AS2658" s="4">
        <v>6</v>
      </c>
      <c r="AT2658" s="4">
        <v>2015</v>
      </c>
      <c r="AU2658" s="4">
        <v>2</v>
      </c>
      <c r="AV2658" s="4">
        <v>6</v>
      </c>
      <c r="AW2658" s="4">
        <v>2015</v>
      </c>
      <c r="AX2658" t="str">
        <f t="shared" si="697"/>
        <v>No Delay</v>
      </c>
      <c r="AY2658">
        <f t="shared" si="698"/>
        <v>0</v>
      </c>
    </row>
    <row r="2659" spans="1:51" x14ac:dyDescent="0.2">
      <c r="A2659" s="3">
        <v>79791</v>
      </c>
      <c r="B2659" s="1" t="s">
        <v>328</v>
      </c>
      <c r="C2659" s="1" t="s">
        <v>150</v>
      </c>
      <c r="D2659" s="1" t="s">
        <v>100</v>
      </c>
      <c r="E2659" s="1" t="s">
        <v>101</v>
      </c>
      <c r="F2659" s="1" t="s">
        <v>101</v>
      </c>
      <c r="G2659" s="13" t="s">
        <v>1934</v>
      </c>
      <c r="H2659" s="12">
        <v>42209</v>
      </c>
      <c r="I2659" s="12" t="s">
        <v>1934</v>
      </c>
      <c r="J2659" s="12">
        <v>42209</v>
      </c>
      <c r="K2659" s="4">
        <v>6717</v>
      </c>
      <c r="L2659" s="1" t="s">
        <v>146</v>
      </c>
      <c r="M2659" s="1" t="s">
        <v>1923</v>
      </c>
      <c r="N2659" s="1" t="s">
        <v>178</v>
      </c>
      <c r="O2659" s="1" t="s">
        <v>93</v>
      </c>
      <c r="P2659">
        <v>60</v>
      </c>
      <c r="Q2659">
        <v>14</v>
      </c>
      <c r="R2659">
        <v>270.58</v>
      </c>
      <c r="S2659">
        <v>19.329999999999998</v>
      </c>
      <c r="T2659">
        <v>0.32</v>
      </c>
      <c r="U2659">
        <f t="shared" si="694"/>
        <v>270.62</v>
      </c>
      <c r="V2659">
        <f t="shared" si="695"/>
        <v>840</v>
      </c>
      <c r="W2659" s="1" t="s">
        <v>155</v>
      </c>
      <c r="X2659" s="1" t="s">
        <v>1236</v>
      </c>
      <c r="Y2659" s="1" t="s">
        <v>156</v>
      </c>
      <c r="Z2659" s="3">
        <v>16635</v>
      </c>
      <c r="AA2659" s="4">
        <f t="shared" si="699"/>
        <v>2246.6933779999999</v>
      </c>
      <c r="AB2659" s="2">
        <f t="shared" si="704"/>
        <v>2246.6933779999999</v>
      </c>
      <c r="AC2659" s="4">
        <f t="shared" si="700"/>
        <v>2283.6512157297293</v>
      </c>
      <c r="AD2659" s="4">
        <f t="shared" si="705"/>
        <v>2283.6512157297293</v>
      </c>
      <c r="AE2659" s="4" t="s">
        <v>62</v>
      </c>
      <c r="AG2659" s="4" t="str">
        <f t="shared" si="701"/>
        <v>Weight Captured Separately</v>
      </c>
      <c r="AI2659" t="e">
        <f t="shared" si="696"/>
        <v>#N/A</v>
      </c>
      <c r="AJ2659" t="s">
        <v>81</v>
      </c>
      <c r="AK2659" s="2"/>
      <c r="AL2659" s="2" t="str">
        <f t="shared" si="702"/>
        <v>Freight Included in Commodity Cost</v>
      </c>
      <c r="AM2659" s="4"/>
      <c r="AN2659" t="e">
        <f>VLOOKUP([1]!Tabelle13[[#This Row],[Vlookup this ID for freight costs]],$AL$2:$AL$6811,2,FALSE)</f>
        <v>#REF!</v>
      </c>
      <c r="AO2659">
        <f t="shared" si="703"/>
        <v>14251.943888584972</v>
      </c>
      <c r="AP2659">
        <v>0.28000000000000003</v>
      </c>
      <c r="AQ2659">
        <v>0.28000000000000003</v>
      </c>
      <c r="AR2659" s="4">
        <v>24</v>
      </c>
      <c r="AS2659" s="4">
        <v>7</v>
      </c>
      <c r="AT2659" s="4">
        <v>2015</v>
      </c>
      <c r="AU2659" s="4">
        <v>24</v>
      </c>
      <c r="AV2659" s="4">
        <v>7</v>
      </c>
      <c r="AW2659" s="4">
        <v>2015</v>
      </c>
      <c r="AX2659" t="str">
        <f t="shared" si="697"/>
        <v>No Delay</v>
      </c>
      <c r="AY2659">
        <f t="shared" si="698"/>
        <v>0</v>
      </c>
    </row>
    <row r="2660" spans="1:51" x14ac:dyDescent="0.2">
      <c r="A2660" s="3">
        <v>67526</v>
      </c>
      <c r="B2660" s="1" t="s">
        <v>328</v>
      </c>
      <c r="C2660" s="1" t="s">
        <v>150</v>
      </c>
      <c r="D2660" s="1" t="s">
        <v>100</v>
      </c>
      <c r="E2660" s="1" t="s">
        <v>101</v>
      </c>
      <c r="F2660" s="1" t="s">
        <v>101</v>
      </c>
      <c r="G2660" s="13" t="s">
        <v>296</v>
      </c>
      <c r="H2660" s="12">
        <v>42240</v>
      </c>
      <c r="I2660" s="12" t="s">
        <v>296</v>
      </c>
      <c r="J2660" s="12">
        <v>42240</v>
      </c>
      <c r="K2660" s="4">
        <v>6780</v>
      </c>
      <c r="L2660" s="1" t="s">
        <v>146</v>
      </c>
      <c r="M2660" s="1" t="s">
        <v>1923</v>
      </c>
      <c r="N2660" s="1" t="s">
        <v>178</v>
      </c>
      <c r="O2660" s="1" t="s">
        <v>93</v>
      </c>
      <c r="P2660">
        <v>60</v>
      </c>
      <c r="Q2660">
        <v>14</v>
      </c>
      <c r="R2660">
        <v>270.58</v>
      </c>
      <c r="S2660">
        <v>19.329999999999998</v>
      </c>
      <c r="T2660">
        <v>0.32</v>
      </c>
      <c r="U2660">
        <f t="shared" si="694"/>
        <v>270.62</v>
      </c>
      <c r="V2660">
        <f t="shared" si="695"/>
        <v>840</v>
      </c>
      <c r="W2660" s="1" t="s">
        <v>155</v>
      </c>
      <c r="X2660" s="1" t="s">
        <v>1236</v>
      </c>
      <c r="Y2660" s="1" t="s">
        <v>156</v>
      </c>
      <c r="Z2660" s="3">
        <v>16635</v>
      </c>
      <c r="AA2660" s="4">
        <f t="shared" si="699"/>
        <v>2246.6933779999999</v>
      </c>
      <c r="AB2660" s="2">
        <f t="shared" si="704"/>
        <v>2246.6933779999999</v>
      </c>
      <c r="AC2660" s="4">
        <f t="shared" si="700"/>
        <v>2283.6512157297293</v>
      </c>
      <c r="AD2660" s="4">
        <f t="shared" si="705"/>
        <v>2283.6512157297293</v>
      </c>
      <c r="AE2660" s="4" t="s">
        <v>62</v>
      </c>
      <c r="AG2660" s="4" t="str">
        <f t="shared" si="701"/>
        <v>Weight Captured Separately</v>
      </c>
      <c r="AI2660" t="e">
        <f t="shared" si="696"/>
        <v>#N/A</v>
      </c>
      <c r="AJ2660" t="s">
        <v>81</v>
      </c>
      <c r="AK2660" s="2"/>
      <c r="AL2660" s="2" t="str">
        <f t="shared" si="702"/>
        <v>Freight Included in Commodity Cost</v>
      </c>
      <c r="AM2660" s="4"/>
      <c r="AN2660" t="e">
        <f>VLOOKUP([1]!Tabelle13[[#This Row],[Vlookup this ID for freight costs]],$AL$2:$AL$6811,2,FALSE)</f>
        <v>#REF!</v>
      </c>
      <c r="AO2660">
        <f t="shared" si="703"/>
        <v>14251.943888584972</v>
      </c>
      <c r="AP2660">
        <v>0.28000000000000003</v>
      </c>
      <c r="AQ2660">
        <v>0.28000000000000003</v>
      </c>
      <c r="AR2660" s="4">
        <v>24</v>
      </c>
      <c r="AS2660" s="4">
        <v>8</v>
      </c>
      <c r="AT2660" s="4">
        <v>2015</v>
      </c>
      <c r="AU2660" s="4">
        <v>24</v>
      </c>
      <c r="AV2660" s="4">
        <v>8</v>
      </c>
      <c r="AW2660" s="4">
        <v>2015</v>
      </c>
      <c r="AX2660" t="str">
        <f t="shared" si="697"/>
        <v>No Delay</v>
      </c>
      <c r="AY2660">
        <f t="shared" si="698"/>
        <v>0</v>
      </c>
    </row>
    <row r="2661" spans="1:51" x14ac:dyDescent="0.2">
      <c r="A2661" s="3">
        <v>71649</v>
      </c>
      <c r="B2661" s="1" t="s">
        <v>328</v>
      </c>
      <c r="C2661" s="1" t="s">
        <v>150</v>
      </c>
      <c r="D2661" s="1" t="s">
        <v>100</v>
      </c>
      <c r="E2661" s="1" t="s">
        <v>101</v>
      </c>
      <c r="F2661" s="1" t="s">
        <v>101</v>
      </c>
      <c r="G2661" s="13" t="s">
        <v>919</v>
      </c>
      <c r="H2661" s="12">
        <v>41380</v>
      </c>
      <c r="I2661" s="12" t="s">
        <v>919</v>
      </c>
      <c r="J2661" s="12">
        <v>41380</v>
      </c>
      <c r="K2661" s="4">
        <v>4638</v>
      </c>
      <c r="L2661" s="1" t="s">
        <v>146</v>
      </c>
      <c r="M2661" s="1" t="s">
        <v>1920</v>
      </c>
      <c r="N2661" s="1" t="s">
        <v>606</v>
      </c>
      <c r="O2661" s="1" t="s">
        <v>93</v>
      </c>
      <c r="P2661">
        <v>30</v>
      </c>
      <c r="Q2661">
        <v>14</v>
      </c>
      <c r="R2661">
        <v>278.66000000000003</v>
      </c>
      <c r="S2661">
        <v>19.899999999999999</v>
      </c>
      <c r="T2661">
        <v>0.66</v>
      </c>
      <c r="U2661">
        <f t="shared" si="694"/>
        <v>278.59999999999997</v>
      </c>
      <c r="V2661">
        <f t="shared" si="695"/>
        <v>420</v>
      </c>
      <c r="W2661" s="1" t="s">
        <v>155</v>
      </c>
      <c r="X2661" s="1" t="s">
        <v>1236</v>
      </c>
      <c r="Y2661" s="1" t="s">
        <v>156</v>
      </c>
      <c r="Z2661" s="3">
        <v>16635</v>
      </c>
      <c r="AA2661" s="4">
        <f t="shared" si="699"/>
        <v>2246.6933779999999</v>
      </c>
      <c r="AB2661" s="2">
        <f t="shared" si="704"/>
        <v>2246.6933779999999</v>
      </c>
      <c r="AC2661" s="4">
        <f t="shared" si="700"/>
        <v>2914.0153546000006</v>
      </c>
      <c r="AD2661" s="4">
        <f t="shared" si="705"/>
        <v>2914.0153546000006</v>
      </c>
      <c r="AE2661" s="4" t="s">
        <v>62</v>
      </c>
      <c r="AG2661" s="4" t="str">
        <f t="shared" si="701"/>
        <v>Weight Captured Separately</v>
      </c>
      <c r="AI2661" t="e">
        <f t="shared" si="696"/>
        <v>#N/A</v>
      </c>
      <c r="AJ2661" t="s">
        <v>81</v>
      </c>
      <c r="AK2661" s="2"/>
      <c r="AL2661" s="2" t="str">
        <f t="shared" si="702"/>
        <v>Freight Included in Commodity Cost</v>
      </c>
      <c r="AM2661" s="4"/>
      <c r="AN2661" t="e">
        <f>VLOOKUP([1]!Tabelle13[[#This Row],[Vlookup this ID for freight costs]],$AL$2:$AL$6811,2,FALSE)</f>
        <v>#REF!</v>
      </c>
      <c r="AO2661">
        <f t="shared" si="703"/>
        <v>18186.676843413203</v>
      </c>
      <c r="AP2661">
        <v>0.34</v>
      </c>
      <c r="AQ2661">
        <v>0.34</v>
      </c>
      <c r="AR2661" s="4">
        <v>16</v>
      </c>
      <c r="AS2661" s="4">
        <v>4</v>
      </c>
      <c r="AT2661" s="4">
        <v>2013</v>
      </c>
      <c r="AU2661" s="4">
        <v>16</v>
      </c>
      <c r="AV2661" s="4">
        <v>4</v>
      </c>
      <c r="AW2661" s="4">
        <v>2013</v>
      </c>
      <c r="AX2661" t="str">
        <f t="shared" si="697"/>
        <v>No Delay</v>
      </c>
      <c r="AY2661">
        <f t="shared" si="698"/>
        <v>0</v>
      </c>
    </row>
    <row r="2662" spans="1:51" x14ac:dyDescent="0.2">
      <c r="A2662" s="3">
        <v>44330</v>
      </c>
      <c r="B2662" s="1" t="s">
        <v>328</v>
      </c>
      <c r="C2662" s="1" t="s">
        <v>150</v>
      </c>
      <c r="D2662" s="1" t="s">
        <v>100</v>
      </c>
      <c r="E2662" s="1" t="s">
        <v>101</v>
      </c>
      <c r="F2662" s="1" t="s">
        <v>101</v>
      </c>
      <c r="G2662" s="13" t="s">
        <v>1925</v>
      </c>
      <c r="H2662" s="12">
        <v>41878</v>
      </c>
      <c r="I2662" s="12" t="s">
        <v>1925</v>
      </c>
      <c r="J2662" s="12">
        <v>41878</v>
      </c>
      <c r="K2662" s="4">
        <v>5796</v>
      </c>
      <c r="L2662" s="1" t="s">
        <v>146</v>
      </c>
      <c r="M2662" s="1" t="s">
        <v>1920</v>
      </c>
      <c r="N2662" s="1" t="s">
        <v>1688</v>
      </c>
      <c r="O2662" s="1" t="s">
        <v>93</v>
      </c>
      <c r="P2662">
        <v>240</v>
      </c>
      <c r="Q2662">
        <v>14</v>
      </c>
      <c r="R2662">
        <v>111.95</v>
      </c>
      <c r="S2662">
        <v>8</v>
      </c>
      <c r="T2662">
        <v>0.03</v>
      </c>
      <c r="U2662">
        <f t="shared" si="694"/>
        <v>112</v>
      </c>
      <c r="V2662">
        <f t="shared" si="695"/>
        <v>3360</v>
      </c>
      <c r="W2662" s="1" t="s">
        <v>155</v>
      </c>
      <c r="X2662" s="1" t="s">
        <v>1236</v>
      </c>
      <c r="Y2662" s="1" t="s">
        <v>156</v>
      </c>
      <c r="Z2662" s="3">
        <v>16635</v>
      </c>
      <c r="AA2662" s="4">
        <f t="shared" si="699"/>
        <v>2246.6933779999999</v>
      </c>
      <c r="AB2662" s="2">
        <f t="shared" si="704"/>
        <v>2246.6933779999999</v>
      </c>
      <c r="AC2662" s="4">
        <f t="shared" si="700"/>
        <v>1912.9136456666665</v>
      </c>
      <c r="AD2662" s="4">
        <f t="shared" si="705"/>
        <v>1912.9136456666665</v>
      </c>
      <c r="AE2662" s="4" t="s">
        <v>62</v>
      </c>
      <c r="AG2662" s="4" t="str">
        <f t="shared" si="701"/>
        <v>Weight Captured Separately</v>
      </c>
      <c r="AI2662" t="e">
        <f t="shared" si="696"/>
        <v>#N/A</v>
      </c>
      <c r="AJ2662" t="s">
        <v>81</v>
      </c>
      <c r="AK2662" s="2"/>
      <c r="AL2662" s="2" t="str">
        <f t="shared" si="702"/>
        <v>Freight Included in Commodity Cost</v>
      </c>
      <c r="AM2662" s="4"/>
      <c r="AN2662" t="e">
        <f>VLOOKUP([1]!Tabelle13[[#This Row],[Vlookup this ID for freight costs]],$AL$2:$AL$6811,2,FALSE)</f>
        <v>#REF!</v>
      </c>
      <c r="AO2662">
        <f t="shared" si="703"/>
        <v>11937.799976251334</v>
      </c>
      <c r="AP2662">
        <v>0.14000000000000001</v>
      </c>
      <c r="AQ2662">
        <v>0.14000000000000001</v>
      </c>
      <c r="AR2662" s="4">
        <v>27</v>
      </c>
      <c r="AS2662" s="4">
        <v>8</v>
      </c>
      <c r="AT2662" s="4">
        <v>2014</v>
      </c>
      <c r="AU2662" s="4">
        <v>27</v>
      </c>
      <c r="AV2662" s="4">
        <v>8</v>
      </c>
      <c r="AW2662" s="4">
        <v>2014</v>
      </c>
      <c r="AX2662" t="str">
        <f t="shared" si="697"/>
        <v>No Delay</v>
      </c>
      <c r="AY2662">
        <f t="shared" si="698"/>
        <v>0</v>
      </c>
    </row>
    <row r="2663" spans="1:51" x14ac:dyDescent="0.2">
      <c r="A2663" s="3">
        <v>37452</v>
      </c>
      <c r="B2663" s="1" t="s">
        <v>328</v>
      </c>
      <c r="C2663" s="1" t="s">
        <v>150</v>
      </c>
      <c r="D2663" s="1" t="s">
        <v>100</v>
      </c>
      <c r="E2663" s="1" t="s">
        <v>101</v>
      </c>
      <c r="F2663" s="1" t="s">
        <v>101</v>
      </c>
      <c r="G2663" s="13" t="s">
        <v>1932</v>
      </c>
      <c r="H2663" s="12">
        <v>42136</v>
      </c>
      <c r="I2663" s="12" t="s">
        <v>1932</v>
      </c>
      <c r="J2663" s="12">
        <v>42136</v>
      </c>
      <c r="K2663" s="4">
        <v>6515</v>
      </c>
      <c r="L2663" s="1" t="s">
        <v>146</v>
      </c>
      <c r="M2663" s="1" t="s">
        <v>1923</v>
      </c>
      <c r="N2663" s="1" t="s">
        <v>648</v>
      </c>
      <c r="O2663" s="1" t="s">
        <v>93</v>
      </c>
      <c r="P2663">
        <v>240</v>
      </c>
      <c r="Q2663">
        <v>14</v>
      </c>
      <c r="R2663">
        <v>247.96</v>
      </c>
      <c r="S2663">
        <v>17.71</v>
      </c>
      <c r="T2663">
        <v>7.0000000000000007E-2</v>
      </c>
      <c r="U2663">
        <f t="shared" si="694"/>
        <v>247.94</v>
      </c>
      <c r="V2663">
        <f t="shared" si="695"/>
        <v>3360</v>
      </c>
      <c r="W2663" s="1" t="s">
        <v>155</v>
      </c>
      <c r="X2663" s="1" t="s">
        <v>1236</v>
      </c>
      <c r="Y2663" s="1" t="s">
        <v>156</v>
      </c>
      <c r="Z2663" s="3">
        <v>16635</v>
      </c>
      <c r="AA2663" s="4">
        <f t="shared" si="699"/>
        <v>2246.6933779999999</v>
      </c>
      <c r="AB2663" s="2">
        <f t="shared" si="704"/>
        <v>2246.6933779999999</v>
      </c>
      <c r="AC2663" s="4">
        <f t="shared" si="700"/>
        <v>1912.9136456666665</v>
      </c>
      <c r="AD2663" s="4">
        <f t="shared" si="705"/>
        <v>1912.9136456666665</v>
      </c>
      <c r="AE2663" s="4" t="s">
        <v>62</v>
      </c>
      <c r="AG2663" s="4" t="str">
        <f t="shared" si="701"/>
        <v>Weight Captured Separately</v>
      </c>
      <c r="AI2663" t="e">
        <f t="shared" si="696"/>
        <v>#N/A</v>
      </c>
      <c r="AJ2663" t="s">
        <v>81</v>
      </c>
      <c r="AK2663" s="2"/>
      <c r="AL2663" s="2" t="str">
        <f t="shared" si="702"/>
        <v>Freight Included in Commodity Cost</v>
      </c>
      <c r="AM2663" s="4"/>
      <c r="AN2663" t="e">
        <f>VLOOKUP([1]!Tabelle13[[#This Row],[Vlookup this ID for freight costs]],$AL$2:$AL$6811,2,FALSE)</f>
        <v>#REF!</v>
      </c>
      <c r="AO2663">
        <f t="shared" si="703"/>
        <v>11937.799976251334</v>
      </c>
      <c r="AP2663">
        <v>0.25</v>
      </c>
      <c r="AQ2663">
        <v>0.25</v>
      </c>
      <c r="AR2663" s="4">
        <v>12</v>
      </c>
      <c r="AS2663" s="4">
        <v>5</v>
      </c>
      <c r="AT2663" s="4">
        <v>2015</v>
      </c>
      <c r="AU2663" s="4">
        <v>12</v>
      </c>
      <c r="AV2663" s="4">
        <v>5</v>
      </c>
      <c r="AW2663" s="4">
        <v>2015</v>
      </c>
      <c r="AX2663" t="str">
        <f t="shared" si="697"/>
        <v>No Delay</v>
      </c>
      <c r="AY2663">
        <f t="shared" si="698"/>
        <v>0</v>
      </c>
    </row>
    <row r="2664" spans="1:51" x14ac:dyDescent="0.2">
      <c r="A2664" s="3">
        <v>58485</v>
      </c>
      <c r="B2664" s="1" t="s">
        <v>328</v>
      </c>
      <c r="C2664" s="1" t="s">
        <v>150</v>
      </c>
      <c r="D2664" s="1" t="s">
        <v>100</v>
      </c>
      <c r="E2664" s="1" t="s">
        <v>101</v>
      </c>
      <c r="F2664" s="1" t="s">
        <v>101</v>
      </c>
      <c r="G2664" s="13" t="s">
        <v>1967</v>
      </c>
      <c r="H2664" s="12">
        <v>40176</v>
      </c>
      <c r="I2664" s="12" t="s">
        <v>1967</v>
      </c>
      <c r="J2664" s="12">
        <v>40176</v>
      </c>
      <c r="K2664" s="4">
        <v>2128</v>
      </c>
      <c r="L2664" s="1" t="s">
        <v>146</v>
      </c>
      <c r="M2664" s="1" t="s">
        <v>1920</v>
      </c>
      <c r="N2664" s="1" t="s">
        <v>609</v>
      </c>
      <c r="O2664" s="1" t="s">
        <v>425</v>
      </c>
      <c r="P2664">
        <v>84</v>
      </c>
      <c r="Q2664">
        <v>15</v>
      </c>
      <c r="R2664">
        <v>161.34</v>
      </c>
      <c r="S2664">
        <v>10.76</v>
      </c>
      <c r="T2664">
        <v>0.13</v>
      </c>
      <c r="U2664">
        <f t="shared" si="694"/>
        <v>161.4</v>
      </c>
      <c r="V2664">
        <f t="shared" si="695"/>
        <v>1260</v>
      </c>
      <c r="W2664" s="1" t="s">
        <v>552</v>
      </c>
      <c r="X2664" s="1" t="s">
        <v>361</v>
      </c>
      <c r="Y2664" s="1" t="s">
        <v>361</v>
      </c>
      <c r="Z2664" s="3">
        <v>12821</v>
      </c>
      <c r="AA2664" s="4">
        <f t="shared" si="699"/>
        <v>2246.8031219999998</v>
      </c>
      <c r="AB2664" s="2">
        <f t="shared" si="704"/>
        <v>2246.8031219999998</v>
      </c>
      <c r="AC2664" s="4">
        <f t="shared" si="700"/>
        <v>1991.5531406060604</v>
      </c>
      <c r="AD2664" s="4">
        <f t="shared" si="705"/>
        <v>1991.5531406060604</v>
      </c>
      <c r="AE2664" s="4" t="s">
        <v>62</v>
      </c>
      <c r="AG2664" s="4" t="str">
        <f t="shared" si="701"/>
        <v>Weight Captured Separately</v>
      </c>
      <c r="AI2664" t="e">
        <f t="shared" si="696"/>
        <v>#N/A</v>
      </c>
      <c r="AJ2664" t="s">
        <v>81</v>
      </c>
      <c r="AK2664" s="2"/>
      <c r="AL2664" s="2" t="str">
        <f t="shared" si="702"/>
        <v>Freight Included in Commodity Cost</v>
      </c>
      <c r="AM2664" s="4"/>
      <c r="AN2664" t="e">
        <f>VLOOKUP([1]!Tabelle13[[#This Row],[Vlookup this ID for freight costs]],$AL$2:$AL$6811,2,FALSE)</f>
        <v>#REF!</v>
      </c>
      <c r="AO2664">
        <f t="shared" si="703"/>
        <v>12428.667703663032</v>
      </c>
      <c r="AP2664">
        <v>0.35</v>
      </c>
      <c r="AQ2664">
        <v>0.35</v>
      </c>
      <c r="AR2664" s="4">
        <v>29</v>
      </c>
      <c r="AS2664" s="4">
        <v>12</v>
      </c>
      <c r="AT2664" s="4">
        <v>2009</v>
      </c>
      <c r="AU2664" s="4">
        <v>29</v>
      </c>
      <c r="AV2664" s="4">
        <v>12</v>
      </c>
      <c r="AW2664" s="4">
        <v>2009</v>
      </c>
      <c r="AX2664" t="str">
        <f t="shared" si="697"/>
        <v>No Delay</v>
      </c>
      <c r="AY2664">
        <f t="shared" si="698"/>
        <v>0</v>
      </c>
    </row>
    <row r="2665" spans="1:51" x14ac:dyDescent="0.2">
      <c r="A2665" s="3">
        <v>22176</v>
      </c>
      <c r="B2665" s="1" t="s">
        <v>328</v>
      </c>
      <c r="C2665" s="1" t="s">
        <v>150</v>
      </c>
      <c r="D2665" s="1" t="s">
        <v>100</v>
      </c>
      <c r="E2665" s="1" t="s">
        <v>101</v>
      </c>
      <c r="F2665" s="1" t="s">
        <v>101</v>
      </c>
      <c r="G2665" s="13" t="s">
        <v>469</v>
      </c>
      <c r="H2665" s="12">
        <v>42122</v>
      </c>
      <c r="I2665" s="12" t="s">
        <v>469</v>
      </c>
      <c r="J2665" s="12">
        <v>42122</v>
      </c>
      <c r="K2665" s="4">
        <v>6468</v>
      </c>
      <c r="L2665" s="1" t="s">
        <v>146</v>
      </c>
      <c r="M2665" s="1" t="s">
        <v>1923</v>
      </c>
      <c r="N2665" s="1" t="s">
        <v>284</v>
      </c>
      <c r="O2665" s="1" t="s">
        <v>93</v>
      </c>
      <c r="P2665">
        <v>30</v>
      </c>
      <c r="Q2665">
        <v>15</v>
      </c>
      <c r="R2665">
        <v>45.09</v>
      </c>
      <c r="S2665">
        <v>3.01</v>
      </c>
      <c r="T2665">
        <v>0.1</v>
      </c>
      <c r="U2665">
        <f t="shared" si="694"/>
        <v>45.15</v>
      </c>
      <c r="V2665">
        <f t="shared" si="695"/>
        <v>450</v>
      </c>
      <c r="W2665" s="1" t="s">
        <v>155</v>
      </c>
      <c r="X2665" s="1" t="s">
        <v>1236</v>
      </c>
      <c r="Y2665" s="1" t="s">
        <v>156</v>
      </c>
      <c r="Z2665" s="3">
        <v>16635</v>
      </c>
      <c r="AA2665" s="4">
        <f t="shared" si="699"/>
        <v>2246.8031219999998</v>
      </c>
      <c r="AB2665" s="2">
        <f t="shared" si="704"/>
        <v>2246.8031219999998</v>
      </c>
      <c r="AC2665" s="4">
        <f t="shared" si="700"/>
        <v>2892.441047483871</v>
      </c>
      <c r="AD2665" s="4">
        <f t="shared" si="705"/>
        <v>2892.441047483871</v>
      </c>
      <c r="AE2665" s="4" t="s">
        <v>62</v>
      </c>
      <c r="AG2665" s="4" t="str">
        <f t="shared" si="701"/>
        <v>Weight Captured Separately</v>
      </c>
      <c r="AI2665" t="e">
        <f t="shared" si="696"/>
        <v>#N/A</v>
      </c>
      <c r="AJ2665" t="s">
        <v>81</v>
      </c>
      <c r="AK2665" s="2"/>
      <c r="AL2665" s="2" t="str">
        <f t="shared" si="702"/>
        <v>Freight Included in Commodity Cost</v>
      </c>
      <c r="AM2665" s="4"/>
      <c r="AN2665" t="e">
        <f>VLOOKUP([1]!Tabelle13[[#This Row],[Vlookup this ID for freight costs]],$AL$2:$AL$6811,2,FALSE)</f>
        <v>#REF!</v>
      </c>
      <c r="AO2665">
        <f t="shared" si="703"/>
        <v>18052.010018394321</v>
      </c>
      <c r="AP2665">
        <v>0.05</v>
      </c>
      <c r="AQ2665">
        <v>0.05</v>
      </c>
      <c r="AR2665" s="4">
        <v>28</v>
      </c>
      <c r="AS2665" s="4">
        <v>4</v>
      </c>
      <c r="AT2665" s="4">
        <v>2015</v>
      </c>
      <c r="AU2665" s="4">
        <v>28</v>
      </c>
      <c r="AV2665" s="4">
        <v>4</v>
      </c>
      <c r="AW2665" s="4">
        <v>2015</v>
      </c>
      <c r="AX2665" t="str">
        <f t="shared" si="697"/>
        <v>No Delay</v>
      </c>
      <c r="AY2665">
        <f t="shared" si="698"/>
        <v>0</v>
      </c>
    </row>
    <row r="2666" spans="1:51" x14ac:dyDescent="0.2">
      <c r="A2666" s="3">
        <v>27969</v>
      </c>
      <c r="B2666" s="1" t="s">
        <v>328</v>
      </c>
      <c r="C2666" s="1" t="s">
        <v>150</v>
      </c>
      <c r="D2666" s="1" t="s">
        <v>100</v>
      </c>
      <c r="E2666" s="1" t="s">
        <v>101</v>
      </c>
      <c r="F2666" s="1" t="s">
        <v>101</v>
      </c>
      <c r="G2666" s="13" t="s">
        <v>1970</v>
      </c>
      <c r="H2666" s="12">
        <v>41948</v>
      </c>
      <c r="I2666" s="12" t="s">
        <v>1970</v>
      </c>
      <c r="J2666" s="12">
        <v>41948</v>
      </c>
      <c r="K2666" s="4">
        <v>6059</v>
      </c>
      <c r="L2666" s="1" t="s">
        <v>146</v>
      </c>
      <c r="M2666" s="1" t="s">
        <v>1923</v>
      </c>
      <c r="N2666" s="1" t="s">
        <v>343</v>
      </c>
      <c r="O2666" s="1" t="s">
        <v>344</v>
      </c>
      <c r="P2666">
        <v>60</v>
      </c>
      <c r="Q2666">
        <v>15</v>
      </c>
      <c r="R2666">
        <v>978.47</v>
      </c>
      <c r="S2666">
        <v>65.23</v>
      </c>
      <c r="T2666">
        <v>1.0900000000000001</v>
      </c>
      <c r="U2666">
        <f t="shared" si="694"/>
        <v>978.45</v>
      </c>
      <c r="V2666">
        <f t="shared" si="695"/>
        <v>900</v>
      </c>
      <c r="W2666" s="1" t="s">
        <v>243</v>
      </c>
      <c r="X2666" s="1" t="s">
        <v>244</v>
      </c>
      <c r="Y2666" s="1" t="s">
        <v>244</v>
      </c>
      <c r="Z2666" s="3">
        <v>14311</v>
      </c>
      <c r="AA2666" s="4">
        <f t="shared" si="699"/>
        <v>2246.8031219999998</v>
      </c>
      <c r="AB2666" s="2">
        <f t="shared" si="704"/>
        <v>2246.8031219999998</v>
      </c>
      <c r="AC2666" s="4">
        <f t="shared" si="700"/>
        <v>2173.9150559999998</v>
      </c>
      <c r="AD2666" s="4">
        <f t="shared" si="705"/>
        <v>2173.9150559999998</v>
      </c>
      <c r="AE2666" s="4" t="s">
        <v>62</v>
      </c>
      <c r="AG2666" s="4" t="str">
        <f t="shared" si="701"/>
        <v>Weight Captured Separately</v>
      </c>
      <c r="AI2666" t="e">
        <f t="shared" si="696"/>
        <v>#N/A</v>
      </c>
      <c r="AJ2666" t="s">
        <v>81</v>
      </c>
      <c r="AK2666" s="2"/>
      <c r="AL2666" s="2" t="str">
        <f t="shared" si="702"/>
        <v>Freight Included in Commodity Cost</v>
      </c>
      <c r="AM2666" s="4"/>
      <c r="AN2666" t="e">
        <f>VLOOKUP([1]!Tabelle13[[#This Row],[Vlookup this ID for freight costs]],$AL$2:$AL$6811,2,FALSE)</f>
        <v>#REF!</v>
      </c>
      <c r="AO2666">
        <f t="shared" si="703"/>
        <v>13566.970779552001</v>
      </c>
      <c r="AP2666">
        <v>1.01</v>
      </c>
      <c r="AQ2666">
        <v>1.01</v>
      </c>
      <c r="AR2666" s="4">
        <v>5</v>
      </c>
      <c r="AS2666" s="4">
        <v>11</v>
      </c>
      <c r="AT2666" s="4">
        <v>2014</v>
      </c>
      <c r="AU2666" s="4">
        <v>5</v>
      </c>
      <c r="AV2666" s="4">
        <v>11</v>
      </c>
      <c r="AW2666" s="4">
        <v>2014</v>
      </c>
      <c r="AX2666" t="str">
        <f t="shared" si="697"/>
        <v>No Delay</v>
      </c>
      <c r="AY2666">
        <f t="shared" si="698"/>
        <v>0</v>
      </c>
    </row>
    <row r="2667" spans="1:51" x14ac:dyDescent="0.2">
      <c r="A2667" s="3">
        <v>74333</v>
      </c>
      <c r="B2667" s="1" t="s">
        <v>328</v>
      </c>
      <c r="C2667" s="1" t="s">
        <v>150</v>
      </c>
      <c r="D2667" s="1" t="s">
        <v>100</v>
      </c>
      <c r="E2667" s="1" t="s">
        <v>101</v>
      </c>
      <c r="F2667" s="1" t="s">
        <v>101</v>
      </c>
      <c r="G2667" s="13" t="s">
        <v>296</v>
      </c>
      <c r="H2667" s="12">
        <v>42240</v>
      </c>
      <c r="I2667" s="12" t="s">
        <v>296</v>
      </c>
      <c r="J2667" s="12">
        <v>42240</v>
      </c>
      <c r="K2667" s="4">
        <v>6784</v>
      </c>
      <c r="L2667" s="1" t="s">
        <v>146</v>
      </c>
      <c r="M2667" s="1" t="s">
        <v>1923</v>
      </c>
      <c r="N2667" s="1" t="s">
        <v>178</v>
      </c>
      <c r="O2667" s="1" t="s">
        <v>93</v>
      </c>
      <c r="P2667">
        <v>60</v>
      </c>
      <c r="Q2667">
        <v>15</v>
      </c>
      <c r="R2667">
        <v>289.91000000000003</v>
      </c>
      <c r="S2667">
        <v>19.329999999999998</v>
      </c>
      <c r="T2667">
        <v>0.32</v>
      </c>
      <c r="U2667">
        <f t="shared" si="694"/>
        <v>289.95</v>
      </c>
      <c r="V2667">
        <f t="shared" si="695"/>
        <v>900</v>
      </c>
      <c r="W2667" s="1" t="s">
        <v>155</v>
      </c>
      <c r="X2667" s="1" t="s">
        <v>1236</v>
      </c>
      <c r="Y2667" s="1" t="s">
        <v>156</v>
      </c>
      <c r="Z2667" s="3">
        <v>16635</v>
      </c>
      <c r="AA2667" s="4">
        <f t="shared" si="699"/>
        <v>2246.8031219999998</v>
      </c>
      <c r="AB2667" s="2">
        <f t="shared" si="704"/>
        <v>2246.8031219999998</v>
      </c>
      <c r="AC2667" s="4">
        <f t="shared" si="700"/>
        <v>2173.9150559999998</v>
      </c>
      <c r="AD2667" s="4">
        <f t="shared" si="705"/>
        <v>2173.9150559999998</v>
      </c>
      <c r="AE2667" s="4" t="s">
        <v>62</v>
      </c>
      <c r="AG2667" s="4" t="str">
        <f t="shared" si="701"/>
        <v>Weight Captured Separately</v>
      </c>
      <c r="AI2667" t="e">
        <f t="shared" si="696"/>
        <v>#N/A</v>
      </c>
      <c r="AJ2667" t="s">
        <v>81</v>
      </c>
      <c r="AK2667" s="2"/>
      <c r="AL2667" s="2" t="str">
        <f t="shared" si="702"/>
        <v>Freight Included in Commodity Cost</v>
      </c>
      <c r="AM2667" s="4"/>
      <c r="AN2667" t="e">
        <f>VLOOKUP([1]!Tabelle13[[#This Row],[Vlookup this ID for freight costs]],$AL$2:$AL$6811,2,FALSE)</f>
        <v>#REF!</v>
      </c>
      <c r="AO2667">
        <f t="shared" si="703"/>
        <v>13566.970779552001</v>
      </c>
      <c r="AP2667">
        <v>0.3</v>
      </c>
      <c r="AQ2667">
        <v>0.3</v>
      </c>
      <c r="AR2667" s="4">
        <v>24</v>
      </c>
      <c r="AS2667" s="4">
        <v>8</v>
      </c>
      <c r="AT2667" s="4">
        <v>2015</v>
      </c>
      <c r="AU2667" s="4">
        <v>24</v>
      </c>
      <c r="AV2667" s="4">
        <v>8</v>
      </c>
      <c r="AW2667" s="4">
        <v>2015</v>
      </c>
      <c r="AX2667" t="str">
        <f t="shared" si="697"/>
        <v>No Delay</v>
      </c>
      <c r="AY2667">
        <f t="shared" si="698"/>
        <v>0</v>
      </c>
    </row>
    <row r="2668" spans="1:51" x14ac:dyDescent="0.2">
      <c r="A2668" s="3">
        <v>82047</v>
      </c>
      <c r="B2668" s="1" t="s">
        <v>328</v>
      </c>
      <c r="C2668" s="1" t="s">
        <v>150</v>
      </c>
      <c r="D2668" s="1" t="s">
        <v>100</v>
      </c>
      <c r="E2668" s="1" t="s">
        <v>101</v>
      </c>
      <c r="F2668" s="1" t="s">
        <v>101</v>
      </c>
      <c r="G2668" s="13" t="s">
        <v>296</v>
      </c>
      <c r="H2668" s="12">
        <v>42240</v>
      </c>
      <c r="I2668" s="12" t="s">
        <v>296</v>
      </c>
      <c r="J2668" s="12">
        <v>42240</v>
      </c>
      <c r="K2668" s="4">
        <v>6789</v>
      </c>
      <c r="L2668" s="1" t="s">
        <v>146</v>
      </c>
      <c r="M2668" s="1" t="s">
        <v>1923</v>
      </c>
      <c r="N2668" s="1" t="s">
        <v>178</v>
      </c>
      <c r="O2668" s="1" t="s">
        <v>93</v>
      </c>
      <c r="P2668">
        <v>60</v>
      </c>
      <c r="Q2668">
        <v>15</v>
      </c>
      <c r="R2668">
        <v>289.91000000000003</v>
      </c>
      <c r="S2668">
        <v>19.329999999999998</v>
      </c>
      <c r="T2668">
        <v>0.32</v>
      </c>
      <c r="U2668">
        <f t="shared" si="694"/>
        <v>289.95</v>
      </c>
      <c r="V2668">
        <f t="shared" si="695"/>
        <v>900</v>
      </c>
      <c r="W2668" s="1" t="s">
        <v>155</v>
      </c>
      <c r="X2668" s="1" t="s">
        <v>1236</v>
      </c>
      <c r="Y2668" s="1" t="s">
        <v>156</v>
      </c>
      <c r="Z2668" s="3">
        <v>16635</v>
      </c>
      <c r="AA2668" s="4">
        <f t="shared" si="699"/>
        <v>2246.8031219999998</v>
      </c>
      <c r="AB2668" s="2">
        <f t="shared" si="704"/>
        <v>2246.8031219999998</v>
      </c>
      <c r="AC2668" s="4">
        <f t="shared" si="700"/>
        <v>2173.9150559999998</v>
      </c>
      <c r="AD2668" s="4">
        <f t="shared" si="705"/>
        <v>2173.9150559999998</v>
      </c>
      <c r="AE2668" s="4" t="s">
        <v>62</v>
      </c>
      <c r="AG2668" s="4" t="str">
        <f t="shared" si="701"/>
        <v>Weight Captured Separately</v>
      </c>
      <c r="AI2668" t="e">
        <f t="shared" si="696"/>
        <v>#N/A</v>
      </c>
      <c r="AJ2668" t="s">
        <v>81</v>
      </c>
      <c r="AK2668" s="2"/>
      <c r="AL2668" s="2" t="str">
        <f t="shared" si="702"/>
        <v>Freight Included in Commodity Cost</v>
      </c>
      <c r="AM2668" s="4"/>
      <c r="AN2668" t="e">
        <f>VLOOKUP([1]!Tabelle13[[#This Row],[Vlookup this ID for freight costs]],$AL$2:$AL$6811,2,FALSE)</f>
        <v>#REF!</v>
      </c>
      <c r="AO2668">
        <f t="shared" si="703"/>
        <v>13566.970779552001</v>
      </c>
      <c r="AP2668">
        <v>0.3</v>
      </c>
      <c r="AQ2668">
        <v>0.3</v>
      </c>
      <c r="AR2668" s="4">
        <v>24</v>
      </c>
      <c r="AS2668" s="4">
        <v>8</v>
      </c>
      <c r="AT2668" s="4">
        <v>2015</v>
      </c>
      <c r="AU2668" s="4">
        <v>24</v>
      </c>
      <c r="AV2668" s="4">
        <v>8</v>
      </c>
      <c r="AW2668" s="4">
        <v>2015</v>
      </c>
      <c r="AX2668" t="str">
        <f t="shared" si="697"/>
        <v>No Delay</v>
      </c>
      <c r="AY2668">
        <f t="shared" si="698"/>
        <v>0</v>
      </c>
    </row>
    <row r="2669" spans="1:51" x14ac:dyDescent="0.2">
      <c r="A2669" s="3">
        <v>36209</v>
      </c>
      <c r="B2669" s="1" t="s">
        <v>328</v>
      </c>
      <c r="C2669" s="1" t="s">
        <v>150</v>
      </c>
      <c r="D2669" s="1" t="s">
        <v>100</v>
      </c>
      <c r="E2669" s="1" t="s">
        <v>101</v>
      </c>
      <c r="F2669" s="1" t="s">
        <v>101</v>
      </c>
      <c r="G2669" s="13" t="s">
        <v>1925</v>
      </c>
      <c r="H2669" s="12">
        <v>41878</v>
      </c>
      <c r="I2669" s="12" t="s">
        <v>1925</v>
      </c>
      <c r="J2669" s="12">
        <v>41878</v>
      </c>
      <c r="K2669" s="4">
        <v>5784</v>
      </c>
      <c r="L2669" s="1" t="s">
        <v>146</v>
      </c>
      <c r="M2669" s="1" t="s">
        <v>1920</v>
      </c>
      <c r="N2669" s="1" t="s">
        <v>606</v>
      </c>
      <c r="O2669" s="1" t="s">
        <v>93</v>
      </c>
      <c r="P2669">
        <v>30</v>
      </c>
      <c r="Q2669">
        <v>16</v>
      </c>
      <c r="R2669">
        <v>349.87</v>
      </c>
      <c r="S2669">
        <v>21.87</v>
      </c>
      <c r="T2669">
        <v>0.73</v>
      </c>
      <c r="U2669">
        <f t="shared" si="694"/>
        <v>349.92</v>
      </c>
      <c r="V2669">
        <f t="shared" si="695"/>
        <v>480</v>
      </c>
      <c r="W2669" s="1" t="s">
        <v>155</v>
      </c>
      <c r="X2669" s="1" t="s">
        <v>1236</v>
      </c>
      <c r="Y2669" s="1" t="s">
        <v>156</v>
      </c>
      <c r="Z2669" s="3">
        <v>16635</v>
      </c>
      <c r="AA2669" s="4">
        <f t="shared" si="699"/>
        <v>2246.9128660000001</v>
      </c>
      <c r="AB2669" s="2">
        <f t="shared" si="704"/>
        <v>2246.9128660000001</v>
      </c>
      <c r="AC2669" s="4">
        <f t="shared" si="700"/>
        <v>3027.7670192195119</v>
      </c>
      <c r="AD2669" s="4">
        <f t="shared" si="705"/>
        <v>3027.7670192195119</v>
      </c>
      <c r="AE2669" s="4" t="s">
        <v>62</v>
      </c>
      <c r="AG2669" s="4" t="str">
        <f t="shared" si="701"/>
        <v>Weight Captured Separately</v>
      </c>
      <c r="AI2669" t="e">
        <f t="shared" si="696"/>
        <v>#N/A</v>
      </c>
      <c r="AJ2669" t="s">
        <v>81</v>
      </c>
      <c r="AK2669" s="2"/>
      <c r="AL2669" s="2" t="str">
        <f t="shared" si="702"/>
        <v>Freight Included in Commodity Cost</v>
      </c>
      <c r="AM2669" s="4"/>
      <c r="AN2669" t="e">
        <f>VLOOKUP([1]!Tabelle13[[#This Row],[Vlookup this ID for freight costs]],$AL$2:$AL$6811,2,FALSE)</f>
        <v>#REF!</v>
      </c>
      <c r="AO2669">
        <f t="shared" si="703"/>
        <v>18896.714733968194</v>
      </c>
      <c r="AP2669">
        <v>0.43</v>
      </c>
      <c r="AQ2669">
        <v>0.43</v>
      </c>
      <c r="AR2669" s="4">
        <v>27</v>
      </c>
      <c r="AS2669" s="4">
        <v>8</v>
      </c>
      <c r="AT2669" s="4">
        <v>2014</v>
      </c>
      <c r="AU2669" s="4">
        <v>27</v>
      </c>
      <c r="AV2669" s="4">
        <v>8</v>
      </c>
      <c r="AW2669" s="4">
        <v>2014</v>
      </c>
      <c r="AX2669" t="str">
        <f t="shared" si="697"/>
        <v>No Delay</v>
      </c>
      <c r="AY2669">
        <f t="shared" si="698"/>
        <v>0</v>
      </c>
    </row>
    <row r="2670" spans="1:51" x14ac:dyDescent="0.2">
      <c r="A2670" s="3">
        <v>60573</v>
      </c>
      <c r="B2670" s="1" t="s">
        <v>328</v>
      </c>
      <c r="C2670" s="1" t="s">
        <v>150</v>
      </c>
      <c r="D2670" s="1" t="s">
        <v>100</v>
      </c>
      <c r="E2670" s="1" t="s">
        <v>101</v>
      </c>
      <c r="F2670" s="1" t="s">
        <v>101</v>
      </c>
      <c r="G2670" s="13" t="s">
        <v>1925</v>
      </c>
      <c r="H2670" s="12">
        <v>41878</v>
      </c>
      <c r="I2670" s="12" t="s">
        <v>1925</v>
      </c>
      <c r="J2670" s="12">
        <v>41878</v>
      </c>
      <c r="K2670" s="4">
        <v>5811</v>
      </c>
      <c r="L2670" s="1" t="s">
        <v>146</v>
      </c>
      <c r="M2670" s="1" t="s">
        <v>1920</v>
      </c>
      <c r="N2670" s="1" t="s">
        <v>284</v>
      </c>
      <c r="O2670" s="1" t="s">
        <v>93</v>
      </c>
      <c r="P2670">
        <v>30</v>
      </c>
      <c r="Q2670">
        <v>16</v>
      </c>
      <c r="R2670">
        <v>53.06</v>
      </c>
      <c r="S2670">
        <v>3.32</v>
      </c>
      <c r="T2670">
        <v>0.11</v>
      </c>
      <c r="U2670">
        <f t="shared" si="694"/>
        <v>53.12</v>
      </c>
      <c r="V2670">
        <f t="shared" si="695"/>
        <v>480</v>
      </c>
      <c r="W2670" s="1" t="s">
        <v>155</v>
      </c>
      <c r="X2670" s="1" t="s">
        <v>1236</v>
      </c>
      <c r="Y2670" s="1" t="s">
        <v>156</v>
      </c>
      <c r="Z2670" s="3">
        <v>16635</v>
      </c>
      <c r="AA2670" s="4">
        <f t="shared" si="699"/>
        <v>2246.9128660000001</v>
      </c>
      <c r="AB2670" s="2">
        <f t="shared" si="704"/>
        <v>2246.9128660000001</v>
      </c>
      <c r="AC2670" s="4">
        <f t="shared" si="700"/>
        <v>3027.7670192195119</v>
      </c>
      <c r="AD2670" s="4">
        <f t="shared" si="705"/>
        <v>3027.7670192195119</v>
      </c>
      <c r="AE2670" s="4" t="s">
        <v>62</v>
      </c>
      <c r="AG2670" s="4" t="str">
        <f t="shared" si="701"/>
        <v>Weight Captured Separately</v>
      </c>
      <c r="AI2670" t="e">
        <f t="shared" si="696"/>
        <v>#N/A</v>
      </c>
      <c r="AJ2670" t="s">
        <v>81</v>
      </c>
      <c r="AK2670" s="2"/>
      <c r="AL2670" s="2" t="str">
        <f t="shared" si="702"/>
        <v>Freight Included in Commodity Cost</v>
      </c>
      <c r="AM2670" s="4"/>
      <c r="AN2670" t="e">
        <f>VLOOKUP([1]!Tabelle13[[#This Row],[Vlookup this ID for freight costs]],$AL$2:$AL$6811,2,FALSE)</f>
        <v>#REF!</v>
      </c>
      <c r="AO2670">
        <f t="shared" si="703"/>
        <v>18896.714733968194</v>
      </c>
      <c r="AP2670">
        <v>7.0000000000000007E-2</v>
      </c>
      <c r="AQ2670">
        <v>7.0000000000000007E-2</v>
      </c>
      <c r="AR2670" s="4">
        <v>27</v>
      </c>
      <c r="AS2670" s="4">
        <v>8</v>
      </c>
      <c r="AT2670" s="4">
        <v>2014</v>
      </c>
      <c r="AU2670" s="4">
        <v>27</v>
      </c>
      <c r="AV2670" s="4">
        <v>8</v>
      </c>
      <c r="AW2670" s="4">
        <v>2014</v>
      </c>
      <c r="AX2670" t="str">
        <f t="shared" si="697"/>
        <v>No Delay</v>
      </c>
      <c r="AY2670">
        <f t="shared" si="698"/>
        <v>0</v>
      </c>
    </row>
    <row r="2671" spans="1:51" x14ac:dyDescent="0.2">
      <c r="A2671" s="3">
        <v>81990</v>
      </c>
      <c r="B2671" s="1" t="s">
        <v>328</v>
      </c>
      <c r="C2671" s="1" t="s">
        <v>150</v>
      </c>
      <c r="D2671" s="1" t="s">
        <v>100</v>
      </c>
      <c r="E2671" s="1" t="s">
        <v>101</v>
      </c>
      <c r="F2671" s="1" t="s">
        <v>101</v>
      </c>
      <c r="G2671" s="13" t="s">
        <v>1925</v>
      </c>
      <c r="H2671" s="12">
        <v>41878</v>
      </c>
      <c r="I2671" s="12" t="s">
        <v>1925</v>
      </c>
      <c r="J2671" s="12">
        <v>41878</v>
      </c>
      <c r="K2671" s="4">
        <v>5827</v>
      </c>
      <c r="L2671" s="1" t="s">
        <v>146</v>
      </c>
      <c r="M2671" s="1" t="s">
        <v>1920</v>
      </c>
      <c r="N2671" s="1" t="s">
        <v>159</v>
      </c>
      <c r="O2671" s="1" t="s">
        <v>93</v>
      </c>
      <c r="P2671">
        <v>30</v>
      </c>
      <c r="Q2671">
        <v>16</v>
      </c>
      <c r="R2671">
        <v>539.58000000000004</v>
      </c>
      <c r="S2671">
        <v>33.72</v>
      </c>
      <c r="T2671">
        <v>1.1200000000000001</v>
      </c>
      <c r="U2671">
        <f t="shared" si="694"/>
        <v>539.52</v>
      </c>
      <c r="V2671">
        <f t="shared" si="695"/>
        <v>480</v>
      </c>
      <c r="W2671" s="1" t="s">
        <v>155</v>
      </c>
      <c r="X2671" s="1" t="s">
        <v>1236</v>
      </c>
      <c r="Y2671" s="1" t="s">
        <v>156</v>
      </c>
      <c r="Z2671" s="3">
        <v>16635</v>
      </c>
      <c r="AA2671" s="4">
        <f t="shared" si="699"/>
        <v>2246.9128660000001</v>
      </c>
      <c r="AB2671" s="2">
        <f t="shared" si="704"/>
        <v>2246.9128660000001</v>
      </c>
      <c r="AC2671" s="4">
        <f t="shared" si="700"/>
        <v>3027.7670192195119</v>
      </c>
      <c r="AD2671" s="4">
        <f t="shared" si="705"/>
        <v>3027.7670192195119</v>
      </c>
      <c r="AE2671" s="4" t="s">
        <v>62</v>
      </c>
      <c r="AG2671" s="4" t="str">
        <f t="shared" si="701"/>
        <v>Weight Captured Separately</v>
      </c>
      <c r="AI2671" t="e">
        <f t="shared" si="696"/>
        <v>#N/A</v>
      </c>
      <c r="AJ2671" t="s">
        <v>81</v>
      </c>
      <c r="AK2671" s="2"/>
      <c r="AL2671" s="2" t="str">
        <f t="shared" si="702"/>
        <v>Freight Included in Commodity Cost</v>
      </c>
      <c r="AM2671" s="4"/>
      <c r="AN2671" t="e">
        <f>VLOOKUP([1]!Tabelle13[[#This Row],[Vlookup this ID for freight costs]],$AL$2:$AL$6811,2,FALSE)</f>
        <v>#REF!</v>
      </c>
      <c r="AO2671">
        <f t="shared" si="703"/>
        <v>18896.714733968194</v>
      </c>
      <c r="AP2671">
        <v>0.67</v>
      </c>
      <c r="AQ2671">
        <v>0.67</v>
      </c>
      <c r="AR2671" s="4">
        <v>27</v>
      </c>
      <c r="AS2671" s="4">
        <v>8</v>
      </c>
      <c r="AT2671" s="4">
        <v>2014</v>
      </c>
      <c r="AU2671" s="4">
        <v>27</v>
      </c>
      <c r="AV2671" s="4">
        <v>8</v>
      </c>
      <c r="AW2671" s="4">
        <v>2014</v>
      </c>
      <c r="AX2671" t="str">
        <f t="shared" si="697"/>
        <v>No Delay</v>
      </c>
      <c r="AY2671">
        <f t="shared" si="698"/>
        <v>0</v>
      </c>
    </row>
    <row r="2672" spans="1:51" x14ac:dyDescent="0.2">
      <c r="A2672" s="3">
        <v>19514</v>
      </c>
      <c r="B2672" s="1" t="s">
        <v>328</v>
      </c>
      <c r="C2672" s="1" t="s">
        <v>150</v>
      </c>
      <c r="D2672" s="1" t="s">
        <v>100</v>
      </c>
      <c r="E2672" s="1" t="s">
        <v>101</v>
      </c>
      <c r="F2672" s="1" t="s">
        <v>101</v>
      </c>
      <c r="G2672" s="13" t="s">
        <v>1966</v>
      </c>
      <c r="H2672" s="12">
        <v>41879</v>
      </c>
      <c r="I2672" s="12" t="s">
        <v>1966</v>
      </c>
      <c r="J2672" s="12">
        <v>41879</v>
      </c>
      <c r="K2672" s="4">
        <v>5830</v>
      </c>
      <c r="L2672" s="1" t="s">
        <v>146</v>
      </c>
      <c r="M2672" s="1" t="s">
        <v>1923</v>
      </c>
      <c r="N2672" s="1" t="s">
        <v>275</v>
      </c>
      <c r="O2672" s="1" t="s">
        <v>93</v>
      </c>
      <c r="P2672">
        <v>60</v>
      </c>
      <c r="Q2672">
        <v>16</v>
      </c>
      <c r="R2672">
        <v>499.07</v>
      </c>
      <c r="S2672">
        <v>31.19</v>
      </c>
      <c r="T2672">
        <v>0.52</v>
      </c>
      <c r="U2672">
        <f t="shared" si="694"/>
        <v>499.04</v>
      </c>
      <c r="V2672">
        <f t="shared" si="695"/>
        <v>960</v>
      </c>
      <c r="W2672" s="1" t="s">
        <v>155</v>
      </c>
      <c r="X2672" s="1" t="s">
        <v>1236</v>
      </c>
      <c r="Y2672" s="1" t="s">
        <v>156</v>
      </c>
      <c r="Z2672" s="3">
        <v>16635</v>
      </c>
      <c r="AA2672" s="4">
        <f t="shared" si="699"/>
        <v>2246.9128660000001</v>
      </c>
      <c r="AB2672" s="2">
        <f t="shared" si="704"/>
        <v>2246.9128660000001</v>
      </c>
      <c r="AC2672" s="4">
        <f t="shared" si="700"/>
        <v>2155.9278202068972</v>
      </c>
      <c r="AD2672" s="4">
        <f t="shared" si="705"/>
        <v>2155.9278202068972</v>
      </c>
      <c r="AE2672" s="4" t="s">
        <v>62</v>
      </c>
      <c r="AG2672" s="4" t="str">
        <f t="shared" si="701"/>
        <v>Weight Captured Separately</v>
      </c>
      <c r="AI2672" t="e">
        <f t="shared" si="696"/>
        <v>#N/A</v>
      </c>
      <c r="AJ2672" t="s">
        <v>81</v>
      </c>
      <c r="AK2672" s="2"/>
      <c r="AL2672" s="2" t="str">
        <f t="shared" si="702"/>
        <v>Freight Included in Commodity Cost</v>
      </c>
      <c r="AM2672" s="4"/>
      <c r="AN2672" t="e">
        <f>VLOOKUP([1]!Tabelle13[[#This Row],[Vlookup this ID for freight costs]],$AL$2:$AL$6811,2,FALSE)</f>
        <v>#REF!</v>
      </c>
      <c r="AO2672">
        <f t="shared" si="703"/>
        <v>13454.694453731454</v>
      </c>
      <c r="AP2672">
        <v>0.51</v>
      </c>
      <c r="AQ2672">
        <v>0.51</v>
      </c>
      <c r="AR2672" s="4">
        <v>28</v>
      </c>
      <c r="AS2672" s="4">
        <v>8</v>
      </c>
      <c r="AT2672" s="4">
        <v>2014</v>
      </c>
      <c r="AU2672" s="4">
        <v>28</v>
      </c>
      <c r="AV2672" s="4">
        <v>8</v>
      </c>
      <c r="AW2672" s="4">
        <v>2014</v>
      </c>
      <c r="AX2672" t="str">
        <f t="shared" si="697"/>
        <v>No Delay</v>
      </c>
      <c r="AY2672">
        <f t="shared" si="698"/>
        <v>0</v>
      </c>
    </row>
    <row r="2673" spans="1:51" x14ac:dyDescent="0.2">
      <c r="A2673" s="3">
        <v>13899</v>
      </c>
      <c r="B2673" s="1" t="s">
        <v>328</v>
      </c>
      <c r="C2673" s="1" t="s">
        <v>150</v>
      </c>
      <c r="D2673" s="1" t="s">
        <v>100</v>
      </c>
      <c r="E2673" s="1" t="s">
        <v>101</v>
      </c>
      <c r="F2673" s="1" t="s">
        <v>101</v>
      </c>
      <c r="G2673" s="13" t="s">
        <v>1350</v>
      </c>
      <c r="H2673" s="12">
        <v>41971</v>
      </c>
      <c r="I2673" s="12" t="s">
        <v>1350</v>
      </c>
      <c r="J2673" s="12">
        <v>41971</v>
      </c>
      <c r="K2673" s="4">
        <v>6144</v>
      </c>
      <c r="L2673" s="1" t="s">
        <v>146</v>
      </c>
      <c r="M2673" s="1" t="s">
        <v>1923</v>
      </c>
      <c r="N2673" s="1" t="s">
        <v>218</v>
      </c>
      <c r="O2673" s="1" t="s">
        <v>93</v>
      </c>
      <c r="P2673">
        <v>90</v>
      </c>
      <c r="Q2673">
        <v>16</v>
      </c>
      <c r="R2673">
        <v>272.7</v>
      </c>
      <c r="S2673">
        <v>17.04</v>
      </c>
      <c r="T2673">
        <v>0.19</v>
      </c>
      <c r="U2673">
        <f t="shared" si="694"/>
        <v>272.64</v>
      </c>
      <c r="V2673">
        <f t="shared" si="695"/>
        <v>1440</v>
      </c>
      <c r="W2673" s="1" t="s">
        <v>155</v>
      </c>
      <c r="X2673" s="1" t="s">
        <v>1236</v>
      </c>
      <c r="Y2673" s="1" t="s">
        <v>156</v>
      </c>
      <c r="Z2673" s="3">
        <v>16635</v>
      </c>
      <c r="AA2673" s="4">
        <f t="shared" si="699"/>
        <v>2246.9128660000001</v>
      </c>
      <c r="AB2673" s="2">
        <f t="shared" si="704"/>
        <v>2246.9128660000001</v>
      </c>
      <c r="AC2673" s="4">
        <f t="shared" si="700"/>
        <v>1469.4327192258067</v>
      </c>
      <c r="AD2673" s="4">
        <f t="shared" si="705"/>
        <v>1469.4327192258067</v>
      </c>
      <c r="AE2673" s="4" t="s">
        <v>62</v>
      </c>
      <c r="AG2673" s="4" t="str">
        <f t="shared" si="701"/>
        <v>Weight Captured Separately</v>
      </c>
      <c r="AI2673" t="e">
        <f t="shared" si="696"/>
        <v>#N/A</v>
      </c>
      <c r="AJ2673" t="s">
        <v>81</v>
      </c>
      <c r="AK2673" s="2"/>
      <c r="AL2673" s="2" t="str">
        <f t="shared" si="702"/>
        <v>Freight Included in Commodity Cost</v>
      </c>
      <c r="AM2673" s="4"/>
      <c r="AN2673" t="e">
        <f>VLOOKUP([1]!Tabelle13[[#This Row],[Vlookup this ID for freight costs]],$AL$2:$AL$6811,2,FALSE)</f>
        <v>#REF!</v>
      </c>
      <c r="AO2673">
        <f t="shared" si="703"/>
        <v>9169.5920334074872</v>
      </c>
      <c r="AP2673">
        <v>0.28000000000000003</v>
      </c>
      <c r="AQ2673">
        <v>0.28000000000000003</v>
      </c>
      <c r="AR2673" s="4">
        <v>28</v>
      </c>
      <c r="AS2673" s="4">
        <v>11</v>
      </c>
      <c r="AT2673" s="4">
        <v>2014</v>
      </c>
      <c r="AU2673" s="4">
        <v>28</v>
      </c>
      <c r="AV2673" s="4">
        <v>11</v>
      </c>
      <c r="AW2673" s="4">
        <v>2014</v>
      </c>
      <c r="AX2673" t="str">
        <f t="shared" si="697"/>
        <v>No Delay</v>
      </c>
      <c r="AY2673">
        <f t="shared" si="698"/>
        <v>0</v>
      </c>
    </row>
    <row r="2674" spans="1:51" x14ac:dyDescent="0.2">
      <c r="A2674" s="3">
        <v>19241</v>
      </c>
      <c r="B2674" s="1" t="s">
        <v>328</v>
      </c>
      <c r="C2674" s="1" t="s">
        <v>150</v>
      </c>
      <c r="D2674" s="1" t="s">
        <v>100</v>
      </c>
      <c r="E2674" s="1" t="s">
        <v>101</v>
      </c>
      <c r="F2674" s="1" t="s">
        <v>101</v>
      </c>
      <c r="G2674" s="13" t="s">
        <v>1622</v>
      </c>
      <c r="H2674" s="12">
        <v>41652</v>
      </c>
      <c r="I2674" s="12" t="s">
        <v>1622</v>
      </c>
      <c r="J2674" s="12">
        <v>41652</v>
      </c>
      <c r="K2674" s="4">
        <v>5161</v>
      </c>
      <c r="L2674" s="1" t="s">
        <v>146</v>
      </c>
      <c r="M2674" s="1" t="s">
        <v>1920</v>
      </c>
      <c r="N2674" s="1" t="s">
        <v>371</v>
      </c>
      <c r="O2674" s="1" t="s">
        <v>93</v>
      </c>
      <c r="P2674">
        <v>240</v>
      </c>
      <c r="Q2674">
        <v>16</v>
      </c>
      <c r="R2674">
        <v>367.09</v>
      </c>
      <c r="S2674">
        <v>22.94</v>
      </c>
      <c r="T2674">
        <v>0.1</v>
      </c>
      <c r="U2674">
        <f t="shared" si="694"/>
        <v>367.04</v>
      </c>
      <c r="V2674">
        <f t="shared" si="695"/>
        <v>3840</v>
      </c>
      <c r="W2674" s="1" t="s">
        <v>155</v>
      </c>
      <c r="X2674" s="1" t="s">
        <v>1236</v>
      </c>
      <c r="Y2674" s="1" t="s">
        <v>156</v>
      </c>
      <c r="Z2674" s="3">
        <v>16635</v>
      </c>
      <c r="AA2674" s="4">
        <f t="shared" si="699"/>
        <v>2246.9128660000001</v>
      </c>
      <c r="AB2674" s="2">
        <f t="shared" si="704"/>
        <v>2246.9128660000001</v>
      </c>
      <c r="AC2674" s="4">
        <f t="shared" si="700"/>
        <v>1053.9567674545453</v>
      </c>
      <c r="AD2674" s="4">
        <f t="shared" si="705"/>
        <v>1053.9567674545453</v>
      </c>
      <c r="AE2674" s="4" t="s">
        <v>62</v>
      </c>
      <c r="AG2674" s="4" t="str">
        <f t="shared" si="701"/>
        <v>Weight Captured Separately</v>
      </c>
      <c r="AI2674" t="e">
        <f t="shared" si="696"/>
        <v>#N/A</v>
      </c>
      <c r="AJ2674" t="s">
        <v>81</v>
      </c>
      <c r="AK2674" s="2"/>
      <c r="AL2674" s="2" t="str">
        <f t="shared" si="702"/>
        <v>Freight Included in Commodity Cost</v>
      </c>
      <c r="AM2674" s="4"/>
      <c r="AN2674" t="e">
        <f>VLOOKUP([1]!Tabelle13[[#This Row],[Vlookup this ID for freight costs]],$AL$2:$AL$6811,2,FALSE)</f>
        <v>#REF!</v>
      </c>
      <c r="AO2674">
        <f t="shared" si="703"/>
        <v>6576.1911424512718</v>
      </c>
      <c r="AP2674">
        <v>0.38</v>
      </c>
      <c r="AQ2674">
        <v>0.38</v>
      </c>
      <c r="AR2674" s="4">
        <v>13</v>
      </c>
      <c r="AS2674" s="4">
        <v>1</v>
      </c>
      <c r="AT2674" s="4">
        <v>2014</v>
      </c>
      <c r="AU2674" s="4">
        <v>13</v>
      </c>
      <c r="AV2674" s="4">
        <v>1</v>
      </c>
      <c r="AW2674" s="4">
        <v>2014</v>
      </c>
      <c r="AX2674" t="str">
        <f t="shared" si="697"/>
        <v>No Delay</v>
      </c>
      <c r="AY2674">
        <f t="shared" si="698"/>
        <v>0</v>
      </c>
    </row>
    <row r="2675" spans="1:51" x14ac:dyDescent="0.2">
      <c r="A2675" s="3">
        <v>43906</v>
      </c>
      <c r="B2675" s="1" t="s">
        <v>328</v>
      </c>
      <c r="C2675" s="1" t="s">
        <v>150</v>
      </c>
      <c r="D2675" s="1" t="s">
        <v>100</v>
      </c>
      <c r="E2675" s="1" t="s">
        <v>101</v>
      </c>
      <c r="F2675" s="1" t="s">
        <v>101</v>
      </c>
      <c r="G2675" s="13" t="s">
        <v>469</v>
      </c>
      <c r="H2675" s="12">
        <v>42122</v>
      </c>
      <c r="I2675" s="12" t="s">
        <v>469</v>
      </c>
      <c r="J2675" s="12">
        <v>42122</v>
      </c>
      <c r="K2675" s="4">
        <v>6475</v>
      </c>
      <c r="L2675" s="1" t="s">
        <v>146</v>
      </c>
      <c r="M2675" s="1" t="s">
        <v>1923</v>
      </c>
      <c r="N2675" s="1" t="s">
        <v>648</v>
      </c>
      <c r="O2675" s="1" t="s">
        <v>93</v>
      </c>
      <c r="P2675">
        <v>240</v>
      </c>
      <c r="Q2675">
        <v>16</v>
      </c>
      <c r="R2675">
        <v>392.16</v>
      </c>
      <c r="S2675">
        <v>24.51</v>
      </c>
      <c r="T2675">
        <v>0.1</v>
      </c>
      <c r="U2675">
        <f t="shared" si="694"/>
        <v>392.16</v>
      </c>
      <c r="V2675">
        <f t="shared" si="695"/>
        <v>3840</v>
      </c>
      <c r="W2675" s="1" t="s">
        <v>155</v>
      </c>
      <c r="X2675" s="1" t="s">
        <v>1236</v>
      </c>
      <c r="Y2675" s="1" t="s">
        <v>156</v>
      </c>
      <c r="Z2675" s="3">
        <v>16635</v>
      </c>
      <c r="AA2675" s="4">
        <f t="shared" si="699"/>
        <v>2246.9128660000001</v>
      </c>
      <c r="AB2675" s="2">
        <f t="shared" si="704"/>
        <v>2246.9128660000001</v>
      </c>
      <c r="AC2675" s="4">
        <f t="shared" si="700"/>
        <v>1053.9567674545453</v>
      </c>
      <c r="AD2675" s="4">
        <f t="shared" si="705"/>
        <v>1053.9567674545453</v>
      </c>
      <c r="AE2675" s="4" t="s">
        <v>62</v>
      </c>
      <c r="AG2675" s="4" t="str">
        <f t="shared" si="701"/>
        <v>Weight Captured Separately</v>
      </c>
      <c r="AI2675" t="e">
        <f t="shared" si="696"/>
        <v>#N/A</v>
      </c>
      <c r="AJ2675" t="s">
        <v>81</v>
      </c>
      <c r="AK2675" s="2"/>
      <c r="AL2675" s="2" t="str">
        <f t="shared" si="702"/>
        <v>Freight Included in Commodity Cost</v>
      </c>
      <c r="AM2675" s="4"/>
      <c r="AN2675" t="e">
        <f>VLOOKUP([1]!Tabelle13[[#This Row],[Vlookup this ID for freight costs]],$AL$2:$AL$6811,2,FALSE)</f>
        <v>#REF!</v>
      </c>
      <c r="AO2675">
        <f t="shared" si="703"/>
        <v>6576.1911424512718</v>
      </c>
      <c r="AP2675">
        <v>0.4</v>
      </c>
      <c r="AQ2675">
        <v>0.4</v>
      </c>
      <c r="AR2675" s="4">
        <v>28</v>
      </c>
      <c r="AS2675" s="4">
        <v>4</v>
      </c>
      <c r="AT2675" s="4">
        <v>2015</v>
      </c>
      <c r="AU2675" s="4">
        <v>28</v>
      </c>
      <c r="AV2675" s="4">
        <v>4</v>
      </c>
      <c r="AW2675" s="4">
        <v>2015</v>
      </c>
      <c r="AX2675" t="str">
        <f t="shared" si="697"/>
        <v>No Delay</v>
      </c>
      <c r="AY2675">
        <f t="shared" si="698"/>
        <v>0</v>
      </c>
    </row>
    <row r="2676" spans="1:51" x14ac:dyDescent="0.2">
      <c r="A2676" s="3">
        <v>62853</v>
      </c>
      <c r="B2676" s="1" t="s">
        <v>328</v>
      </c>
      <c r="C2676" s="1" t="s">
        <v>150</v>
      </c>
      <c r="D2676" s="1" t="s">
        <v>100</v>
      </c>
      <c r="E2676" s="1" t="s">
        <v>101</v>
      </c>
      <c r="F2676" s="1" t="s">
        <v>101</v>
      </c>
      <c r="G2676" s="13" t="s">
        <v>1960</v>
      </c>
      <c r="H2676" s="12">
        <v>41676</v>
      </c>
      <c r="I2676" s="12" t="s">
        <v>1960</v>
      </c>
      <c r="J2676" s="12">
        <v>41676</v>
      </c>
      <c r="K2676" s="4">
        <v>5264</v>
      </c>
      <c r="L2676" s="1" t="s">
        <v>146</v>
      </c>
      <c r="M2676" s="1" t="s">
        <v>1920</v>
      </c>
      <c r="N2676" s="1" t="s">
        <v>227</v>
      </c>
      <c r="O2676" s="1" t="s">
        <v>93</v>
      </c>
      <c r="P2676">
        <v>30</v>
      </c>
      <c r="Q2676">
        <v>17</v>
      </c>
      <c r="R2676">
        <v>242.61</v>
      </c>
      <c r="S2676">
        <v>14.27</v>
      </c>
      <c r="T2676">
        <v>0.48</v>
      </c>
      <c r="U2676">
        <f t="shared" si="694"/>
        <v>242.59</v>
      </c>
      <c r="V2676">
        <f t="shared" si="695"/>
        <v>510</v>
      </c>
      <c r="W2676" s="1" t="s">
        <v>155</v>
      </c>
      <c r="X2676" s="1" t="s">
        <v>1236</v>
      </c>
      <c r="Y2676" s="1" t="s">
        <v>156</v>
      </c>
      <c r="Z2676" s="3">
        <v>16635</v>
      </c>
      <c r="AA2676" s="4">
        <f t="shared" si="699"/>
        <v>2247.02261</v>
      </c>
      <c r="AB2676" s="2">
        <f t="shared" si="704"/>
        <v>2247.02261</v>
      </c>
      <c r="AC2676" s="4">
        <f t="shared" si="700"/>
        <v>2763.0611327419369</v>
      </c>
      <c r="AD2676" s="4">
        <f t="shared" si="705"/>
        <v>2763.0611327419369</v>
      </c>
      <c r="AE2676" s="4" t="s">
        <v>62</v>
      </c>
      <c r="AG2676" s="4" t="str">
        <f t="shared" si="701"/>
        <v>Weight Captured Separately</v>
      </c>
      <c r="AI2676" t="e">
        <f t="shared" si="696"/>
        <v>#N/A</v>
      </c>
      <c r="AJ2676" t="s">
        <v>81</v>
      </c>
      <c r="AK2676" s="2"/>
      <c r="AL2676" s="2" t="str">
        <f t="shared" si="702"/>
        <v>Freight Included in Commodity Cost</v>
      </c>
      <c r="AM2676" s="4"/>
      <c r="AN2676" t="e">
        <f>VLOOKUP([1]!Tabelle13[[#This Row],[Vlookup this ID for freight costs]],$AL$2:$AL$6811,2,FALSE)</f>
        <v>#REF!</v>
      </c>
      <c r="AO2676">
        <f t="shared" si="703"/>
        <v>17244.42059057517</v>
      </c>
      <c r="AP2676">
        <v>0.3</v>
      </c>
      <c r="AQ2676">
        <v>0.3</v>
      </c>
      <c r="AR2676" s="4">
        <v>6</v>
      </c>
      <c r="AS2676" s="4">
        <v>2</v>
      </c>
      <c r="AT2676" s="4">
        <v>2014</v>
      </c>
      <c r="AU2676" s="4">
        <v>6</v>
      </c>
      <c r="AV2676" s="4">
        <v>2</v>
      </c>
      <c r="AW2676" s="4">
        <v>2014</v>
      </c>
      <c r="AX2676" t="str">
        <f t="shared" si="697"/>
        <v>No Delay</v>
      </c>
      <c r="AY2676">
        <f t="shared" si="698"/>
        <v>0</v>
      </c>
    </row>
    <row r="2677" spans="1:51" x14ac:dyDescent="0.2">
      <c r="A2677" s="3">
        <v>45143</v>
      </c>
      <c r="B2677" s="1" t="s">
        <v>328</v>
      </c>
      <c r="C2677" s="1" t="s">
        <v>150</v>
      </c>
      <c r="D2677" s="1" t="s">
        <v>100</v>
      </c>
      <c r="E2677" s="1" t="s">
        <v>101</v>
      </c>
      <c r="F2677" s="1" t="s">
        <v>101</v>
      </c>
      <c r="G2677" s="13" t="s">
        <v>1411</v>
      </c>
      <c r="H2677" s="12">
        <v>41880</v>
      </c>
      <c r="I2677" s="12" t="s">
        <v>1411</v>
      </c>
      <c r="J2677" s="12">
        <v>41880</v>
      </c>
      <c r="K2677" s="4">
        <v>5883</v>
      </c>
      <c r="L2677" s="1" t="s">
        <v>146</v>
      </c>
      <c r="M2677" s="1" t="s">
        <v>1920</v>
      </c>
      <c r="N2677" s="1" t="s">
        <v>606</v>
      </c>
      <c r="O2677" s="1" t="s">
        <v>93</v>
      </c>
      <c r="P2677">
        <v>30</v>
      </c>
      <c r="Q2677">
        <v>17</v>
      </c>
      <c r="R2677">
        <v>368.99</v>
      </c>
      <c r="S2677">
        <v>21.71</v>
      </c>
      <c r="T2677">
        <v>0.72</v>
      </c>
      <c r="U2677">
        <f t="shared" si="694"/>
        <v>369.07</v>
      </c>
      <c r="V2677">
        <f t="shared" si="695"/>
        <v>510</v>
      </c>
      <c r="W2677" s="1" t="s">
        <v>155</v>
      </c>
      <c r="X2677" s="1" t="s">
        <v>1236</v>
      </c>
      <c r="Y2677" s="1" t="s">
        <v>156</v>
      </c>
      <c r="Z2677" s="3">
        <v>16635</v>
      </c>
      <c r="AA2677" s="4">
        <f t="shared" si="699"/>
        <v>2247.02261</v>
      </c>
      <c r="AB2677" s="2">
        <f t="shared" si="704"/>
        <v>2247.02261</v>
      </c>
      <c r="AC2677" s="4">
        <f t="shared" si="700"/>
        <v>2763.0611327419369</v>
      </c>
      <c r="AD2677" s="4">
        <f t="shared" si="705"/>
        <v>2763.0611327419369</v>
      </c>
      <c r="AE2677" s="4" t="s">
        <v>62</v>
      </c>
      <c r="AG2677" s="4" t="str">
        <f t="shared" si="701"/>
        <v>Weight Captured Separately</v>
      </c>
      <c r="AI2677" t="e">
        <f t="shared" si="696"/>
        <v>#N/A</v>
      </c>
      <c r="AJ2677" t="s">
        <v>81</v>
      </c>
      <c r="AK2677" s="2"/>
      <c r="AL2677" s="2" t="str">
        <f t="shared" si="702"/>
        <v>Freight Included in Commodity Cost</v>
      </c>
      <c r="AM2677" s="4"/>
      <c r="AN2677" t="e">
        <f>VLOOKUP([1]!Tabelle13[[#This Row],[Vlookup this ID for freight costs]],$AL$2:$AL$6811,2,FALSE)</f>
        <v>#REF!</v>
      </c>
      <c r="AO2677">
        <f t="shared" si="703"/>
        <v>17244.42059057517</v>
      </c>
      <c r="AP2677">
        <v>0.46</v>
      </c>
      <c r="AQ2677">
        <v>0.46</v>
      </c>
      <c r="AR2677" s="4">
        <v>29</v>
      </c>
      <c r="AS2677" s="4">
        <v>8</v>
      </c>
      <c r="AT2677" s="4">
        <v>2014</v>
      </c>
      <c r="AU2677" s="4">
        <v>29</v>
      </c>
      <c r="AV2677" s="4">
        <v>8</v>
      </c>
      <c r="AW2677" s="4">
        <v>2014</v>
      </c>
      <c r="AX2677" t="str">
        <f t="shared" si="697"/>
        <v>No Delay</v>
      </c>
      <c r="AY2677">
        <f t="shared" si="698"/>
        <v>0</v>
      </c>
    </row>
    <row r="2678" spans="1:51" x14ac:dyDescent="0.2">
      <c r="A2678" s="3">
        <v>21540</v>
      </c>
      <c r="B2678" s="1" t="s">
        <v>328</v>
      </c>
      <c r="C2678" s="1" t="s">
        <v>150</v>
      </c>
      <c r="D2678" s="1" t="s">
        <v>100</v>
      </c>
      <c r="E2678" s="1" t="s">
        <v>101</v>
      </c>
      <c r="F2678" s="1" t="s">
        <v>101</v>
      </c>
      <c r="G2678" s="13" t="s">
        <v>1411</v>
      </c>
      <c r="H2678" s="12">
        <v>41880</v>
      </c>
      <c r="I2678" s="12" t="s">
        <v>1411</v>
      </c>
      <c r="J2678" s="12">
        <v>41880</v>
      </c>
      <c r="K2678" s="4">
        <v>5854</v>
      </c>
      <c r="L2678" s="1" t="s">
        <v>146</v>
      </c>
      <c r="M2678" s="1" t="s">
        <v>1920</v>
      </c>
      <c r="N2678" s="1" t="s">
        <v>178</v>
      </c>
      <c r="O2678" s="1" t="s">
        <v>93</v>
      </c>
      <c r="P2678">
        <v>60</v>
      </c>
      <c r="Q2678">
        <v>17</v>
      </c>
      <c r="R2678">
        <v>460.89</v>
      </c>
      <c r="S2678">
        <v>27.11</v>
      </c>
      <c r="T2678">
        <v>0.45</v>
      </c>
      <c r="U2678">
        <f t="shared" si="694"/>
        <v>460.87</v>
      </c>
      <c r="V2678">
        <f t="shared" si="695"/>
        <v>1020</v>
      </c>
      <c r="W2678" s="1" t="s">
        <v>155</v>
      </c>
      <c r="X2678" s="1" t="s">
        <v>1236</v>
      </c>
      <c r="Y2678" s="1" t="s">
        <v>156</v>
      </c>
      <c r="Z2678" s="3">
        <v>16635</v>
      </c>
      <c r="AA2678" s="4">
        <f t="shared" si="699"/>
        <v>2247.02261</v>
      </c>
      <c r="AB2678" s="2">
        <f t="shared" si="704"/>
        <v>2247.02261</v>
      </c>
      <c r="AC2678" s="4">
        <f t="shared" si="700"/>
        <v>1976.4242097391307</v>
      </c>
      <c r="AD2678" s="4">
        <f t="shared" si="705"/>
        <v>1976.4242097391307</v>
      </c>
      <c r="AE2678" s="4" t="s">
        <v>62</v>
      </c>
      <c r="AG2678" s="4" t="str">
        <f t="shared" si="701"/>
        <v>Weight Captured Separately</v>
      </c>
      <c r="AI2678" t="e">
        <f t="shared" si="696"/>
        <v>#N/A</v>
      </c>
      <c r="AJ2678" t="s">
        <v>81</v>
      </c>
      <c r="AK2678" s="2"/>
      <c r="AL2678" s="2" t="str">
        <f t="shared" si="702"/>
        <v>Freight Included in Commodity Cost</v>
      </c>
      <c r="AM2678" s="4"/>
      <c r="AN2678" t="e">
        <f>VLOOKUP([1]!Tabelle13[[#This Row],[Vlookup this ID for freight costs]],$AL$2:$AL$6811,2,FALSE)</f>
        <v>#REF!</v>
      </c>
      <c r="AO2678">
        <f t="shared" si="703"/>
        <v>12334.232917191655</v>
      </c>
      <c r="AP2678">
        <v>0.56999999999999995</v>
      </c>
      <c r="AQ2678">
        <v>0.56999999999999995</v>
      </c>
      <c r="AR2678" s="4">
        <v>29</v>
      </c>
      <c r="AS2678" s="4">
        <v>8</v>
      </c>
      <c r="AT2678" s="4">
        <v>2014</v>
      </c>
      <c r="AU2678" s="4">
        <v>29</v>
      </c>
      <c r="AV2678" s="4">
        <v>8</v>
      </c>
      <c r="AW2678" s="4">
        <v>2014</v>
      </c>
      <c r="AX2678" t="str">
        <f t="shared" si="697"/>
        <v>No Delay</v>
      </c>
      <c r="AY2678">
        <f t="shared" si="698"/>
        <v>0</v>
      </c>
    </row>
    <row r="2679" spans="1:51" x14ac:dyDescent="0.2">
      <c r="A2679" s="3">
        <v>35298</v>
      </c>
      <c r="B2679" s="1" t="s">
        <v>328</v>
      </c>
      <c r="C2679" s="1" t="s">
        <v>150</v>
      </c>
      <c r="D2679" s="1" t="s">
        <v>100</v>
      </c>
      <c r="E2679" s="1" t="s">
        <v>101</v>
      </c>
      <c r="F2679" s="1" t="s">
        <v>101</v>
      </c>
      <c r="G2679" s="13" t="s">
        <v>1934</v>
      </c>
      <c r="H2679" s="12">
        <v>42209</v>
      </c>
      <c r="I2679" s="12" t="s">
        <v>1934</v>
      </c>
      <c r="J2679" s="12">
        <v>42209</v>
      </c>
      <c r="K2679" s="4">
        <v>6698</v>
      </c>
      <c r="L2679" s="1" t="s">
        <v>146</v>
      </c>
      <c r="M2679" s="1" t="s">
        <v>1923</v>
      </c>
      <c r="N2679" s="1" t="s">
        <v>778</v>
      </c>
      <c r="O2679" s="1" t="s">
        <v>93</v>
      </c>
      <c r="P2679">
        <v>240</v>
      </c>
      <c r="Q2679">
        <v>17</v>
      </c>
      <c r="R2679">
        <v>91.92</v>
      </c>
      <c r="S2679">
        <v>5.41</v>
      </c>
      <c r="T2679">
        <v>0.02</v>
      </c>
      <c r="U2679">
        <f t="shared" si="694"/>
        <v>91.97</v>
      </c>
      <c r="V2679">
        <f t="shared" si="695"/>
        <v>4080</v>
      </c>
      <c r="W2679" s="1" t="s">
        <v>155</v>
      </c>
      <c r="X2679" s="1" t="s">
        <v>1236</v>
      </c>
      <c r="Y2679" s="1" t="s">
        <v>156</v>
      </c>
      <c r="Z2679" s="3">
        <v>16635</v>
      </c>
      <c r="AA2679" s="4">
        <f t="shared" si="699"/>
        <v>2247.02261</v>
      </c>
      <c r="AB2679" s="2">
        <f t="shared" si="704"/>
        <v>2247.02261</v>
      </c>
      <c r="AC2679" s="4">
        <f t="shared" si="700"/>
        <v>1977.7208059999998</v>
      </c>
      <c r="AD2679" s="4">
        <f t="shared" si="705"/>
        <v>1977.7208059999998</v>
      </c>
      <c r="AE2679" s="4" t="s">
        <v>62</v>
      </c>
      <c r="AG2679" s="4" t="str">
        <f t="shared" si="701"/>
        <v>Weight Captured Separately</v>
      </c>
      <c r="AI2679" t="e">
        <f t="shared" si="696"/>
        <v>#N/A</v>
      </c>
      <c r="AJ2679" t="s">
        <v>81</v>
      </c>
      <c r="AK2679" s="2"/>
      <c r="AL2679" s="2" t="str">
        <f t="shared" si="702"/>
        <v>Freight Included in Commodity Cost</v>
      </c>
      <c r="AM2679" s="4"/>
      <c r="AN2679" t="e">
        <f>VLOOKUP([1]!Tabelle13[[#This Row],[Vlookup this ID for freight costs]],$AL$2:$AL$6811,2,FALSE)</f>
        <v>#REF!</v>
      </c>
      <c r="AO2679">
        <f t="shared" si="703"/>
        <v>12342.326271052001</v>
      </c>
      <c r="AP2679">
        <v>0.09</v>
      </c>
      <c r="AQ2679">
        <v>0.09</v>
      </c>
      <c r="AR2679" s="4">
        <v>24</v>
      </c>
      <c r="AS2679" s="4">
        <v>7</v>
      </c>
      <c r="AT2679" s="4">
        <v>2015</v>
      </c>
      <c r="AU2679" s="4">
        <v>24</v>
      </c>
      <c r="AV2679" s="4">
        <v>7</v>
      </c>
      <c r="AW2679" s="4">
        <v>2015</v>
      </c>
      <c r="AX2679" t="str">
        <f t="shared" si="697"/>
        <v>No Delay</v>
      </c>
      <c r="AY2679">
        <f t="shared" si="698"/>
        <v>0</v>
      </c>
    </row>
    <row r="2680" spans="1:51" x14ac:dyDescent="0.2">
      <c r="A2680" s="3">
        <v>22281</v>
      </c>
      <c r="B2680" s="1" t="s">
        <v>328</v>
      </c>
      <c r="C2680" s="1" t="s">
        <v>150</v>
      </c>
      <c r="D2680" s="1" t="s">
        <v>100</v>
      </c>
      <c r="E2680" s="1" t="s">
        <v>101</v>
      </c>
      <c r="F2680" s="1" t="s">
        <v>101</v>
      </c>
      <c r="G2680" s="13" t="s">
        <v>296</v>
      </c>
      <c r="H2680" s="12">
        <v>42240</v>
      </c>
      <c r="I2680" s="12" t="s">
        <v>296</v>
      </c>
      <c r="J2680" s="12">
        <v>42240</v>
      </c>
      <c r="K2680" s="4">
        <v>6745</v>
      </c>
      <c r="L2680" s="1" t="s">
        <v>146</v>
      </c>
      <c r="M2680" s="1" t="s">
        <v>1923</v>
      </c>
      <c r="N2680" s="1" t="s">
        <v>778</v>
      </c>
      <c r="O2680" s="1" t="s">
        <v>93</v>
      </c>
      <c r="P2680">
        <v>240</v>
      </c>
      <c r="Q2680">
        <v>17</v>
      </c>
      <c r="R2680">
        <v>91.92</v>
      </c>
      <c r="S2680">
        <v>5.41</v>
      </c>
      <c r="T2680">
        <v>0.02</v>
      </c>
      <c r="U2680">
        <f t="shared" si="694"/>
        <v>91.97</v>
      </c>
      <c r="V2680">
        <f t="shared" si="695"/>
        <v>4080</v>
      </c>
      <c r="W2680" s="1" t="s">
        <v>155</v>
      </c>
      <c r="X2680" s="1" t="s">
        <v>1236</v>
      </c>
      <c r="Y2680" s="1" t="s">
        <v>156</v>
      </c>
      <c r="Z2680" s="3">
        <v>16635</v>
      </c>
      <c r="AA2680" s="4">
        <f t="shared" si="699"/>
        <v>2247.02261</v>
      </c>
      <c r="AB2680" s="2">
        <f t="shared" si="704"/>
        <v>2247.02261</v>
      </c>
      <c r="AC2680" s="4">
        <f t="shared" si="700"/>
        <v>1977.7208059999998</v>
      </c>
      <c r="AD2680" s="4">
        <f t="shared" si="705"/>
        <v>1977.7208059999998</v>
      </c>
      <c r="AE2680" s="4" t="s">
        <v>62</v>
      </c>
      <c r="AG2680" s="4" t="str">
        <f t="shared" si="701"/>
        <v>Weight Captured Separately</v>
      </c>
      <c r="AI2680" t="e">
        <f t="shared" si="696"/>
        <v>#N/A</v>
      </c>
      <c r="AJ2680" t="s">
        <v>81</v>
      </c>
      <c r="AK2680" s="2"/>
      <c r="AL2680" s="2" t="str">
        <f t="shared" si="702"/>
        <v>Freight Included in Commodity Cost</v>
      </c>
      <c r="AM2680" s="4"/>
      <c r="AN2680" t="e">
        <f>VLOOKUP([1]!Tabelle13[[#This Row],[Vlookup this ID for freight costs]],$AL$2:$AL$6811,2,FALSE)</f>
        <v>#REF!</v>
      </c>
      <c r="AO2680">
        <f t="shared" si="703"/>
        <v>12342.326271052001</v>
      </c>
      <c r="AP2680">
        <v>0.09</v>
      </c>
      <c r="AQ2680">
        <v>0.09</v>
      </c>
      <c r="AR2680" s="4">
        <v>24</v>
      </c>
      <c r="AS2680" s="4">
        <v>8</v>
      </c>
      <c r="AT2680" s="4">
        <v>2015</v>
      </c>
      <c r="AU2680" s="4">
        <v>24</v>
      </c>
      <c r="AV2680" s="4">
        <v>8</v>
      </c>
      <c r="AW2680" s="4">
        <v>2015</v>
      </c>
      <c r="AX2680" t="str">
        <f t="shared" si="697"/>
        <v>No Delay</v>
      </c>
      <c r="AY2680">
        <f t="shared" si="698"/>
        <v>0</v>
      </c>
    </row>
    <row r="2681" spans="1:51" x14ac:dyDescent="0.2">
      <c r="A2681" s="3">
        <v>25141</v>
      </c>
      <c r="B2681" s="1" t="s">
        <v>328</v>
      </c>
      <c r="C2681" s="1" t="s">
        <v>150</v>
      </c>
      <c r="D2681" s="1" t="s">
        <v>100</v>
      </c>
      <c r="E2681" s="1" t="s">
        <v>101</v>
      </c>
      <c r="F2681" s="1" t="s">
        <v>101</v>
      </c>
      <c r="G2681" s="13" t="s">
        <v>296</v>
      </c>
      <c r="H2681" s="12">
        <v>42240</v>
      </c>
      <c r="I2681" s="12" t="s">
        <v>296</v>
      </c>
      <c r="J2681" s="12">
        <v>42240</v>
      </c>
      <c r="K2681" s="4">
        <v>6749</v>
      </c>
      <c r="L2681" s="1" t="s">
        <v>146</v>
      </c>
      <c r="M2681" s="1" t="s">
        <v>1923</v>
      </c>
      <c r="N2681" s="1" t="s">
        <v>648</v>
      </c>
      <c r="O2681" s="1" t="s">
        <v>93</v>
      </c>
      <c r="P2681">
        <v>240</v>
      </c>
      <c r="Q2681">
        <v>17</v>
      </c>
      <c r="R2681">
        <v>322.98</v>
      </c>
      <c r="S2681">
        <v>19</v>
      </c>
      <c r="T2681">
        <v>0.08</v>
      </c>
      <c r="U2681">
        <f t="shared" si="694"/>
        <v>323</v>
      </c>
      <c r="V2681">
        <f t="shared" si="695"/>
        <v>4080</v>
      </c>
      <c r="W2681" s="1" t="s">
        <v>155</v>
      </c>
      <c r="X2681" s="1" t="s">
        <v>1236</v>
      </c>
      <c r="Y2681" s="1" t="s">
        <v>156</v>
      </c>
      <c r="Z2681" s="3">
        <v>16635</v>
      </c>
      <c r="AA2681" s="4">
        <f t="shared" si="699"/>
        <v>2247.02261</v>
      </c>
      <c r="AB2681" s="2">
        <f t="shared" si="704"/>
        <v>2247.02261</v>
      </c>
      <c r="AC2681" s="4">
        <f t="shared" si="700"/>
        <v>1977.7208059999998</v>
      </c>
      <c r="AD2681" s="4">
        <f t="shared" si="705"/>
        <v>1977.7208059999998</v>
      </c>
      <c r="AE2681" s="4" t="s">
        <v>62</v>
      </c>
      <c r="AG2681" s="4" t="str">
        <f t="shared" si="701"/>
        <v>Weight Captured Separately</v>
      </c>
      <c r="AI2681" t="e">
        <f t="shared" si="696"/>
        <v>#N/A</v>
      </c>
      <c r="AJ2681" t="s">
        <v>81</v>
      </c>
      <c r="AK2681" s="2"/>
      <c r="AL2681" s="2" t="str">
        <f t="shared" si="702"/>
        <v>Freight Included in Commodity Cost</v>
      </c>
      <c r="AM2681" s="4"/>
      <c r="AN2681" t="e">
        <f>VLOOKUP([1]!Tabelle13[[#This Row],[Vlookup this ID for freight costs]],$AL$2:$AL$6811,2,FALSE)</f>
        <v>#REF!</v>
      </c>
      <c r="AO2681">
        <f t="shared" si="703"/>
        <v>12342.326271052001</v>
      </c>
      <c r="AP2681">
        <v>0.33</v>
      </c>
      <c r="AQ2681">
        <v>0.33</v>
      </c>
      <c r="AR2681" s="4">
        <v>24</v>
      </c>
      <c r="AS2681" s="4">
        <v>8</v>
      </c>
      <c r="AT2681" s="4">
        <v>2015</v>
      </c>
      <c r="AU2681" s="4">
        <v>24</v>
      </c>
      <c r="AV2681" s="4">
        <v>8</v>
      </c>
      <c r="AW2681" s="4">
        <v>2015</v>
      </c>
      <c r="AX2681" t="str">
        <f t="shared" si="697"/>
        <v>No Delay</v>
      </c>
      <c r="AY2681">
        <f t="shared" si="698"/>
        <v>0</v>
      </c>
    </row>
    <row r="2682" spans="1:51" x14ac:dyDescent="0.2">
      <c r="A2682" s="3">
        <v>33719</v>
      </c>
      <c r="B2682" s="1" t="s">
        <v>328</v>
      </c>
      <c r="C2682" s="1" t="s">
        <v>150</v>
      </c>
      <c r="D2682" s="1" t="s">
        <v>100</v>
      </c>
      <c r="E2682" s="1" t="s">
        <v>101</v>
      </c>
      <c r="F2682" s="1" t="s">
        <v>101</v>
      </c>
      <c r="G2682" s="13" t="s">
        <v>296</v>
      </c>
      <c r="H2682" s="12">
        <v>42240</v>
      </c>
      <c r="I2682" s="12" t="s">
        <v>296</v>
      </c>
      <c r="J2682" s="12">
        <v>42240</v>
      </c>
      <c r="K2682" s="4">
        <v>6754</v>
      </c>
      <c r="L2682" s="1" t="s">
        <v>146</v>
      </c>
      <c r="M2682" s="1" t="s">
        <v>1923</v>
      </c>
      <c r="N2682" s="1" t="s">
        <v>778</v>
      </c>
      <c r="O2682" s="1" t="s">
        <v>93</v>
      </c>
      <c r="P2682">
        <v>240</v>
      </c>
      <c r="Q2682">
        <v>17</v>
      </c>
      <c r="R2682">
        <v>91.92</v>
      </c>
      <c r="S2682">
        <v>5.41</v>
      </c>
      <c r="T2682">
        <v>0.02</v>
      </c>
      <c r="U2682">
        <f t="shared" si="694"/>
        <v>91.97</v>
      </c>
      <c r="V2682">
        <f t="shared" si="695"/>
        <v>4080</v>
      </c>
      <c r="W2682" s="1" t="s">
        <v>155</v>
      </c>
      <c r="X2682" s="1" t="s">
        <v>1236</v>
      </c>
      <c r="Y2682" s="1" t="s">
        <v>156</v>
      </c>
      <c r="Z2682" s="3">
        <v>16635</v>
      </c>
      <c r="AA2682" s="4">
        <f t="shared" si="699"/>
        <v>2247.02261</v>
      </c>
      <c r="AB2682" s="2">
        <f t="shared" si="704"/>
        <v>2247.02261</v>
      </c>
      <c r="AC2682" s="4">
        <f t="shared" si="700"/>
        <v>1977.7208059999998</v>
      </c>
      <c r="AD2682" s="4">
        <f t="shared" si="705"/>
        <v>1977.7208059999998</v>
      </c>
      <c r="AE2682" s="4" t="s">
        <v>62</v>
      </c>
      <c r="AG2682" s="4" t="str">
        <f t="shared" si="701"/>
        <v>Weight Captured Separately</v>
      </c>
      <c r="AI2682" t="e">
        <f t="shared" si="696"/>
        <v>#N/A</v>
      </c>
      <c r="AJ2682" t="s">
        <v>81</v>
      </c>
      <c r="AK2682" s="2"/>
      <c r="AL2682" s="2" t="str">
        <f t="shared" si="702"/>
        <v>Freight Included in Commodity Cost</v>
      </c>
      <c r="AM2682" s="4"/>
      <c r="AN2682" t="e">
        <f>VLOOKUP([1]!Tabelle13[[#This Row],[Vlookup this ID for freight costs]],$AL$2:$AL$6811,2,FALSE)</f>
        <v>#REF!</v>
      </c>
      <c r="AO2682">
        <f t="shared" si="703"/>
        <v>12342.326271052001</v>
      </c>
      <c r="AP2682">
        <v>0.09</v>
      </c>
      <c r="AQ2682">
        <v>0.09</v>
      </c>
      <c r="AR2682" s="4">
        <v>24</v>
      </c>
      <c r="AS2682" s="4">
        <v>8</v>
      </c>
      <c r="AT2682" s="4">
        <v>2015</v>
      </c>
      <c r="AU2682" s="4">
        <v>24</v>
      </c>
      <c r="AV2682" s="4">
        <v>8</v>
      </c>
      <c r="AW2682" s="4">
        <v>2015</v>
      </c>
      <c r="AX2682" t="str">
        <f t="shared" si="697"/>
        <v>No Delay</v>
      </c>
      <c r="AY2682">
        <f t="shared" si="698"/>
        <v>0</v>
      </c>
    </row>
    <row r="2683" spans="1:51" x14ac:dyDescent="0.2">
      <c r="A2683" s="3">
        <v>76496</v>
      </c>
      <c r="B2683" s="1" t="s">
        <v>328</v>
      </c>
      <c r="C2683" s="1" t="s">
        <v>150</v>
      </c>
      <c r="D2683" s="1" t="s">
        <v>100</v>
      </c>
      <c r="E2683" s="1" t="s">
        <v>101</v>
      </c>
      <c r="F2683" s="1" t="s">
        <v>101</v>
      </c>
      <c r="G2683" s="13" t="s">
        <v>296</v>
      </c>
      <c r="H2683" s="12">
        <v>42240</v>
      </c>
      <c r="I2683" s="12" t="s">
        <v>296</v>
      </c>
      <c r="J2683" s="12">
        <v>42240</v>
      </c>
      <c r="K2683" s="4">
        <v>6785</v>
      </c>
      <c r="L2683" s="1" t="s">
        <v>146</v>
      </c>
      <c r="M2683" s="1" t="s">
        <v>1923</v>
      </c>
      <c r="N2683" s="1" t="s">
        <v>778</v>
      </c>
      <c r="O2683" s="1" t="s">
        <v>93</v>
      </c>
      <c r="P2683">
        <v>240</v>
      </c>
      <c r="Q2683">
        <v>17</v>
      </c>
      <c r="R2683">
        <v>91.92</v>
      </c>
      <c r="S2683">
        <v>5.41</v>
      </c>
      <c r="T2683">
        <v>0.02</v>
      </c>
      <c r="U2683">
        <f t="shared" si="694"/>
        <v>91.97</v>
      </c>
      <c r="V2683">
        <f t="shared" si="695"/>
        <v>4080</v>
      </c>
      <c r="W2683" s="1" t="s">
        <v>155</v>
      </c>
      <c r="X2683" s="1" t="s">
        <v>1236</v>
      </c>
      <c r="Y2683" s="1" t="s">
        <v>156</v>
      </c>
      <c r="Z2683" s="3">
        <v>16635</v>
      </c>
      <c r="AA2683" s="4">
        <f t="shared" si="699"/>
        <v>2247.02261</v>
      </c>
      <c r="AB2683" s="2">
        <f t="shared" si="704"/>
        <v>2247.02261</v>
      </c>
      <c r="AC2683" s="4">
        <f t="shared" si="700"/>
        <v>1977.7208059999998</v>
      </c>
      <c r="AD2683" s="4">
        <f t="shared" si="705"/>
        <v>1977.7208059999998</v>
      </c>
      <c r="AE2683" s="4" t="s">
        <v>62</v>
      </c>
      <c r="AG2683" s="4" t="str">
        <f t="shared" si="701"/>
        <v>Weight Captured Separately</v>
      </c>
      <c r="AI2683" t="e">
        <f t="shared" si="696"/>
        <v>#N/A</v>
      </c>
      <c r="AJ2683" t="s">
        <v>81</v>
      </c>
      <c r="AK2683" s="2"/>
      <c r="AL2683" s="2" t="str">
        <f t="shared" si="702"/>
        <v>Freight Included in Commodity Cost</v>
      </c>
      <c r="AM2683" s="4"/>
      <c r="AN2683" t="e">
        <f>VLOOKUP([1]!Tabelle13[[#This Row],[Vlookup this ID for freight costs]],$AL$2:$AL$6811,2,FALSE)</f>
        <v>#REF!</v>
      </c>
      <c r="AO2683">
        <f t="shared" si="703"/>
        <v>12342.326271052001</v>
      </c>
      <c r="AP2683">
        <v>0.09</v>
      </c>
      <c r="AQ2683">
        <v>0.09</v>
      </c>
      <c r="AR2683" s="4">
        <v>24</v>
      </c>
      <c r="AS2683" s="4">
        <v>8</v>
      </c>
      <c r="AT2683" s="4">
        <v>2015</v>
      </c>
      <c r="AU2683" s="4">
        <v>24</v>
      </c>
      <c r="AV2683" s="4">
        <v>8</v>
      </c>
      <c r="AW2683" s="4">
        <v>2015</v>
      </c>
      <c r="AX2683" t="str">
        <f t="shared" si="697"/>
        <v>No Delay</v>
      </c>
      <c r="AY2683">
        <f t="shared" si="698"/>
        <v>0</v>
      </c>
    </row>
    <row r="2684" spans="1:51" x14ac:dyDescent="0.2">
      <c r="A2684" s="3">
        <v>24862</v>
      </c>
      <c r="B2684" s="1" t="s">
        <v>328</v>
      </c>
      <c r="C2684" s="1" t="s">
        <v>150</v>
      </c>
      <c r="D2684" s="1" t="s">
        <v>100</v>
      </c>
      <c r="E2684" s="1" t="s">
        <v>101</v>
      </c>
      <c r="F2684" s="1" t="s">
        <v>101</v>
      </c>
      <c r="G2684" s="13" t="s">
        <v>1960</v>
      </c>
      <c r="H2684" s="12">
        <v>41676</v>
      </c>
      <c r="I2684" s="12" t="s">
        <v>1960</v>
      </c>
      <c r="J2684" s="12">
        <v>41676</v>
      </c>
      <c r="K2684" s="4">
        <v>5239</v>
      </c>
      <c r="L2684" s="1" t="s">
        <v>146</v>
      </c>
      <c r="M2684" s="1" t="s">
        <v>1920</v>
      </c>
      <c r="N2684" s="1" t="s">
        <v>491</v>
      </c>
      <c r="O2684" s="1" t="s">
        <v>93</v>
      </c>
      <c r="P2684">
        <v>60</v>
      </c>
      <c r="Q2684">
        <v>17</v>
      </c>
      <c r="R2684">
        <v>98.29</v>
      </c>
      <c r="S2684">
        <v>5.78</v>
      </c>
      <c r="T2684">
        <v>0.1</v>
      </c>
      <c r="U2684">
        <f t="shared" si="694"/>
        <v>98.26</v>
      </c>
      <c r="V2684">
        <f t="shared" si="695"/>
        <v>1020</v>
      </c>
      <c r="W2684" s="1" t="s">
        <v>394</v>
      </c>
      <c r="X2684" s="1" t="s">
        <v>112</v>
      </c>
      <c r="Y2684" s="1" t="s">
        <v>112</v>
      </c>
      <c r="Z2684" s="3">
        <v>14398</v>
      </c>
      <c r="AA2684" s="4">
        <f t="shared" si="699"/>
        <v>2247.02261</v>
      </c>
      <c r="AB2684" s="2">
        <f t="shared" si="704"/>
        <v>2247.02261</v>
      </c>
      <c r="AC2684" s="4">
        <f t="shared" si="700"/>
        <v>1976.4242097391307</v>
      </c>
      <c r="AD2684" s="4">
        <f t="shared" si="705"/>
        <v>1976.4242097391307</v>
      </c>
      <c r="AE2684" s="4" t="s">
        <v>62</v>
      </c>
      <c r="AG2684" s="4" t="str">
        <f t="shared" si="701"/>
        <v>Weight Captured Separately</v>
      </c>
      <c r="AI2684" t="e">
        <f t="shared" si="696"/>
        <v>#N/A</v>
      </c>
      <c r="AJ2684" t="s">
        <v>81</v>
      </c>
      <c r="AK2684" s="2"/>
      <c r="AL2684" s="2" t="str">
        <f t="shared" si="702"/>
        <v>Freight Included in Commodity Cost</v>
      </c>
      <c r="AM2684" s="4"/>
      <c r="AN2684" t="e">
        <f>VLOOKUP([1]!Tabelle13[[#This Row],[Vlookup this ID for freight costs]],$AL$2:$AL$6811,2,FALSE)</f>
        <v>#REF!</v>
      </c>
      <c r="AO2684">
        <f t="shared" si="703"/>
        <v>12334.232917191655</v>
      </c>
      <c r="AP2684">
        <v>0.12</v>
      </c>
      <c r="AQ2684">
        <v>0.12</v>
      </c>
      <c r="AR2684" s="4">
        <v>6</v>
      </c>
      <c r="AS2684" s="4">
        <v>2</v>
      </c>
      <c r="AT2684" s="4">
        <v>2014</v>
      </c>
      <c r="AU2684" s="4">
        <v>6</v>
      </c>
      <c r="AV2684" s="4">
        <v>2</v>
      </c>
      <c r="AW2684" s="4">
        <v>2014</v>
      </c>
      <c r="AX2684" t="str">
        <f t="shared" si="697"/>
        <v>No Delay</v>
      </c>
      <c r="AY2684">
        <f t="shared" si="698"/>
        <v>0</v>
      </c>
    </row>
    <row r="2685" spans="1:51" x14ac:dyDescent="0.2">
      <c r="A2685" s="3">
        <v>59530</v>
      </c>
      <c r="B2685" s="1" t="s">
        <v>328</v>
      </c>
      <c r="C2685" s="1" t="s">
        <v>150</v>
      </c>
      <c r="D2685" s="1" t="s">
        <v>100</v>
      </c>
      <c r="E2685" s="1" t="s">
        <v>101</v>
      </c>
      <c r="F2685" s="1" t="s">
        <v>101</v>
      </c>
      <c r="G2685" s="13" t="s">
        <v>1622</v>
      </c>
      <c r="H2685" s="12">
        <v>41652</v>
      </c>
      <c r="I2685" s="12" t="s">
        <v>1622</v>
      </c>
      <c r="J2685" s="12">
        <v>41652</v>
      </c>
      <c r="K2685" s="4">
        <v>5178</v>
      </c>
      <c r="L2685" s="1" t="s">
        <v>146</v>
      </c>
      <c r="M2685" s="1" t="s">
        <v>1920</v>
      </c>
      <c r="N2685" s="1" t="s">
        <v>227</v>
      </c>
      <c r="O2685" s="1" t="s">
        <v>93</v>
      </c>
      <c r="P2685">
        <v>30</v>
      </c>
      <c r="Q2685">
        <v>18</v>
      </c>
      <c r="R2685">
        <v>271.8</v>
      </c>
      <c r="S2685">
        <v>15.1</v>
      </c>
      <c r="T2685">
        <v>0.5</v>
      </c>
      <c r="U2685">
        <f t="shared" si="694"/>
        <v>271.8</v>
      </c>
      <c r="V2685">
        <f t="shared" si="695"/>
        <v>540</v>
      </c>
      <c r="W2685" s="1" t="s">
        <v>155</v>
      </c>
      <c r="X2685" s="1" t="s">
        <v>1236</v>
      </c>
      <c r="Y2685" s="1" t="s">
        <v>156</v>
      </c>
      <c r="Z2685" s="3">
        <v>16635</v>
      </c>
      <c r="AA2685" s="4">
        <f t="shared" si="699"/>
        <v>2247.1323539999999</v>
      </c>
      <c r="AB2685" s="2">
        <f t="shared" si="704"/>
        <v>2247.1323539999999</v>
      </c>
      <c r="AC2685" s="4">
        <f t="shared" si="700"/>
        <v>2169.2215388800009</v>
      </c>
      <c r="AD2685" s="4">
        <f t="shared" si="705"/>
        <v>2169.2215388800009</v>
      </c>
      <c r="AE2685" s="4" t="s">
        <v>62</v>
      </c>
      <c r="AG2685" s="4" t="str">
        <f t="shared" si="701"/>
        <v>Weight Captured Separately</v>
      </c>
      <c r="AI2685" t="e">
        <f t="shared" si="696"/>
        <v>#N/A</v>
      </c>
      <c r="AJ2685" t="s">
        <v>81</v>
      </c>
      <c r="AK2685" s="2"/>
      <c r="AL2685" s="2" t="str">
        <f t="shared" si="702"/>
        <v>Freight Included in Commodity Cost</v>
      </c>
      <c r="AM2685" s="4"/>
      <c r="AN2685" t="e">
        <f>VLOOKUP([1]!Tabelle13[[#This Row],[Vlookup this ID for freight costs]],$AL$2:$AL$6811,2,FALSE)</f>
        <v>#REF!</v>
      </c>
      <c r="AO2685">
        <f t="shared" si="703"/>
        <v>13537.673845688967</v>
      </c>
      <c r="AP2685">
        <v>0.28000000000000003</v>
      </c>
      <c r="AQ2685">
        <v>0.28000000000000003</v>
      </c>
      <c r="AR2685" s="4">
        <v>13</v>
      </c>
      <c r="AS2685" s="4">
        <v>1</v>
      </c>
      <c r="AT2685" s="4">
        <v>2014</v>
      </c>
      <c r="AU2685" s="4">
        <v>13</v>
      </c>
      <c r="AV2685" s="4">
        <v>1</v>
      </c>
      <c r="AW2685" s="4">
        <v>2014</v>
      </c>
      <c r="AX2685" t="str">
        <f t="shared" si="697"/>
        <v>No Delay</v>
      </c>
      <c r="AY2685">
        <f t="shared" si="698"/>
        <v>0</v>
      </c>
    </row>
    <row r="2686" spans="1:51" x14ac:dyDescent="0.2">
      <c r="A2686" s="3">
        <v>35559</v>
      </c>
      <c r="B2686" s="1" t="s">
        <v>328</v>
      </c>
      <c r="C2686" s="1" t="s">
        <v>150</v>
      </c>
      <c r="D2686" s="1" t="s">
        <v>100</v>
      </c>
      <c r="E2686" s="1" t="s">
        <v>101</v>
      </c>
      <c r="F2686" s="1" t="s">
        <v>101</v>
      </c>
      <c r="G2686" s="13" t="s">
        <v>1925</v>
      </c>
      <c r="H2686" s="12">
        <v>41878</v>
      </c>
      <c r="I2686" s="12" t="s">
        <v>1925</v>
      </c>
      <c r="J2686" s="12">
        <v>41878</v>
      </c>
      <c r="K2686" s="4">
        <v>5782</v>
      </c>
      <c r="L2686" s="1" t="s">
        <v>146</v>
      </c>
      <c r="M2686" s="1" t="s">
        <v>1920</v>
      </c>
      <c r="N2686" s="1" t="s">
        <v>284</v>
      </c>
      <c r="O2686" s="1" t="s">
        <v>93</v>
      </c>
      <c r="P2686">
        <v>30</v>
      </c>
      <c r="Q2686">
        <v>18</v>
      </c>
      <c r="R2686">
        <v>59.69</v>
      </c>
      <c r="S2686">
        <v>3.32</v>
      </c>
      <c r="T2686">
        <v>0.11</v>
      </c>
      <c r="U2686">
        <f t="shared" si="694"/>
        <v>59.76</v>
      </c>
      <c r="V2686">
        <f t="shared" si="695"/>
        <v>540</v>
      </c>
      <c r="W2686" s="1" t="s">
        <v>155</v>
      </c>
      <c r="X2686" s="1" t="s">
        <v>1236</v>
      </c>
      <c r="Y2686" s="1" t="s">
        <v>156</v>
      </c>
      <c r="Z2686" s="3">
        <v>16635</v>
      </c>
      <c r="AA2686" s="4">
        <f t="shared" si="699"/>
        <v>2247.1323539999999</v>
      </c>
      <c r="AB2686" s="2">
        <f t="shared" si="704"/>
        <v>2247.1323539999999</v>
      </c>
      <c r="AC2686" s="4">
        <f t="shared" si="700"/>
        <v>2169.2215388800009</v>
      </c>
      <c r="AD2686" s="4">
        <f t="shared" si="705"/>
        <v>2169.2215388800009</v>
      </c>
      <c r="AE2686" s="4" t="s">
        <v>62</v>
      </c>
      <c r="AG2686" s="4" t="str">
        <f t="shared" si="701"/>
        <v>Weight Captured Separately</v>
      </c>
      <c r="AI2686" t="e">
        <f t="shared" si="696"/>
        <v>#N/A</v>
      </c>
      <c r="AJ2686" t="s">
        <v>81</v>
      </c>
      <c r="AK2686" s="2"/>
      <c r="AL2686" s="2" t="str">
        <f t="shared" si="702"/>
        <v>Freight Included in Commodity Cost</v>
      </c>
      <c r="AM2686" s="4"/>
      <c r="AN2686" t="e">
        <f>VLOOKUP([1]!Tabelle13[[#This Row],[Vlookup this ID for freight costs]],$AL$2:$AL$6811,2,FALSE)</f>
        <v>#REF!</v>
      </c>
      <c r="AO2686">
        <f t="shared" si="703"/>
        <v>13537.673845688967</v>
      </c>
      <c r="AP2686">
        <v>7.0000000000000007E-2</v>
      </c>
      <c r="AQ2686">
        <v>7.0000000000000007E-2</v>
      </c>
      <c r="AR2686" s="4">
        <v>27</v>
      </c>
      <c r="AS2686" s="4">
        <v>8</v>
      </c>
      <c r="AT2686" s="4">
        <v>2014</v>
      </c>
      <c r="AU2686" s="4">
        <v>27</v>
      </c>
      <c r="AV2686" s="4">
        <v>8</v>
      </c>
      <c r="AW2686" s="4">
        <v>2014</v>
      </c>
      <c r="AX2686" t="str">
        <f t="shared" si="697"/>
        <v>No Delay</v>
      </c>
      <c r="AY2686">
        <f t="shared" si="698"/>
        <v>0</v>
      </c>
    </row>
    <row r="2687" spans="1:51" x14ac:dyDescent="0.2">
      <c r="A2687" s="3">
        <v>33654</v>
      </c>
      <c r="B2687" s="1" t="s">
        <v>328</v>
      </c>
      <c r="C2687" s="1" t="s">
        <v>150</v>
      </c>
      <c r="D2687" s="1" t="s">
        <v>100</v>
      </c>
      <c r="E2687" s="1" t="s">
        <v>101</v>
      </c>
      <c r="F2687" s="1" t="s">
        <v>101</v>
      </c>
      <c r="G2687" s="13" t="s">
        <v>873</v>
      </c>
      <c r="H2687" s="12">
        <v>41815</v>
      </c>
      <c r="I2687" s="12" t="s">
        <v>873</v>
      </c>
      <c r="J2687" s="12">
        <v>41815</v>
      </c>
      <c r="K2687" s="4">
        <v>5595</v>
      </c>
      <c r="L2687" s="1" t="s">
        <v>146</v>
      </c>
      <c r="M2687" s="1" t="s">
        <v>1923</v>
      </c>
      <c r="N2687" s="1" t="s">
        <v>275</v>
      </c>
      <c r="O2687" s="1" t="s">
        <v>93</v>
      </c>
      <c r="P2687">
        <v>60</v>
      </c>
      <c r="Q2687">
        <v>18</v>
      </c>
      <c r="R2687">
        <v>561.46</v>
      </c>
      <c r="S2687">
        <v>31.19</v>
      </c>
      <c r="T2687">
        <v>0.52</v>
      </c>
      <c r="U2687">
        <f t="shared" si="694"/>
        <v>561.42000000000007</v>
      </c>
      <c r="V2687">
        <f t="shared" si="695"/>
        <v>1080</v>
      </c>
      <c r="W2687" s="1" t="s">
        <v>155</v>
      </c>
      <c r="X2687" s="1" t="s">
        <v>1236</v>
      </c>
      <c r="Y2687" s="1" t="s">
        <v>156</v>
      </c>
      <c r="Z2687" s="3">
        <v>16635</v>
      </c>
      <c r="AA2687" s="4">
        <f t="shared" si="699"/>
        <v>2247.1323539999999</v>
      </c>
      <c r="AB2687" s="2">
        <f t="shared" si="704"/>
        <v>2247.1323539999999</v>
      </c>
      <c r="AC2687" s="4">
        <f t="shared" si="700"/>
        <v>2177.5530914375004</v>
      </c>
      <c r="AD2687" s="4">
        <f t="shared" si="705"/>
        <v>2177.5530914375004</v>
      </c>
      <c r="AE2687" s="4" t="s">
        <v>62</v>
      </c>
      <c r="AG2687" s="4" t="str">
        <f t="shared" si="701"/>
        <v>Weight Captured Separately</v>
      </c>
      <c r="AI2687" t="e">
        <f t="shared" si="696"/>
        <v>#N/A</v>
      </c>
      <c r="AJ2687" t="s">
        <v>81</v>
      </c>
      <c r="AK2687" s="2"/>
      <c r="AL2687" s="2" t="str">
        <f t="shared" si="702"/>
        <v>Freight Included in Commodity Cost</v>
      </c>
      <c r="AM2687" s="4"/>
      <c r="AN2687" t="e">
        <f>VLOOKUP([1]!Tabelle13[[#This Row],[Vlookup this ID for freight costs]],$AL$2:$AL$6811,2,FALSE)</f>
        <v>#REF!</v>
      </c>
      <c r="AO2687">
        <f t="shared" si="703"/>
        <v>13589.679396752879</v>
      </c>
      <c r="AP2687">
        <v>0.57999999999999996</v>
      </c>
      <c r="AQ2687">
        <v>0.57999999999999996</v>
      </c>
      <c r="AR2687" s="4">
        <v>25</v>
      </c>
      <c r="AS2687" s="4">
        <v>6</v>
      </c>
      <c r="AT2687" s="4">
        <v>2014</v>
      </c>
      <c r="AU2687" s="4">
        <v>25</v>
      </c>
      <c r="AV2687" s="4">
        <v>6</v>
      </c>
      <c r="AW2687" s="4">
        <v>2014</v>
      </c>
      <c r="AX2687" t="str">
        <f t="shared" si="697"/>
        <v>No Delay</v>
      </c>
      <c r="AY2687">
        <f t="shared" si="698"/>
        <v>0</v>
      </c>
    </row>
    <row r="2688" spans="1:51" x14ac:dyDescent="0.2">
      <c r="A2688" s="3">
        <v>51467</v>
      </c>
      <c r="B2688" s="1" t="s">
        <v>328</v>
      </c>
      <c r="C2688" s="1" t="s">
        <v>150</v>
      </c>
      <c r="D2688" s="1" t="s">
        <v>100</v>
      </c>
      <c r="E2688" s="1" t="s">
        <v>101</v>
      </c>
      <c r="F2688" s="1" t="s">
        <v>101</v>
      </c>
      <c r="G2688" s="13" t="s">
        <v>1411</v>
      </c>
      <c r="H2688" s="12">
        <v>41880</v>
      </c>
      <c r="I2688" s="12" t="s">
        <v>1411</v>
      </c>
      <c r="J2688" s="12">
        <v>41880</v>
      </c>
      <c r="K2688" s="4">
        <v>5889</v>
      </c>
      <c r="L2688" s="1" t="s">
        <v>146</v>
      </c>
      <c r="M2688" s="1" t="s">
        <v>1920</v>
      </c>
      <c r="N2688" s="1" t="s">
        <v>178</v>
      </c>
      <c r="O2688" s="1" t="s">
        <v>93</v>
      </c>
      <c r="P2688">
        <v>60</v>
      </c>
      <c r="Q2688">
        <v>18</v>
      </c>
      <c r="R2688">
        <v>488</v>
      </c>
      <c r="S2688">
        <v>27.11</v>
      </c>
      <c r="T2688">
        <v>0.45</v>
      </c>
      <c r="U2688">
        <f t="shared" si="694"/>
        <v>487.98</v>
      </c>
      <c r="V2688">
        <f t="shared" si="695"/>
        <v>1080</v>
      </c>
      <c r="W2688" s="1" t="s">
        <v>160</v>
      </c>
      <c r="X2688" s="1" t="s">
        <v>1236</v>
      </c>
      <c r="Y2688" s="1" t="s">
        <v>161</v>
      </c>
      <c r="Z2688" s="3">
        <v>16118</v>
      </c>
      <c r="AA2688" s="4">
        <f t="shared" si="699"/>
        <v>2247.1323539999999</v>
      </c>
      <c r="AB2688" s="2">
        <f t="shared" si="704"/>
        <v>2247.1323539999999</v>
      </c>
      <c r="AC2688" s="4">
        <f t="shared" si="700"/>
        <v>2177.5530914375004</v>
      </c>
      <c r="AD2688" s="4">
        <f t="shared" si="705"/>
        <v>2177.5530914375004</v>
      </c>
      <c r="AE2688" s="4" t="s">
        <v>62</v>
      </c>
      <c r="AG2688" s="4" t="str">
        <f t="shared" si="701"/>
        <v>Weight Captured Separately</v>
      </c>
      <c r="AI2688" t="e">
        <f t="shared" si="696"/>
        <v>#N/A</v>
      </c>
      <c r="AJ2688" t="s">
        <v>81</v>
      </c>
      <c r="AK2688" s="2"/>
      <c r="AL2688" s="2" t="str">
        <f t="shared" si="702"/>
        <v>Freight Included in Commodity Cost</v>
      </c>
      <c r="AM2688" s="4"/>
      <c r="AN2688" t="e">
        <f>VLOOKUP([1]!Tabelle13[[#This Row],[Vlookup this ID for freight costs]],$AL$2:$AL$6811,2,FALSE)</f>
        <v>#REF!</v>
      </c>
      <c r="AO2688">
        <f t="shared" si="703"/>
        <v>13589.679396752879</v>
      </c>
      <c r="AP2688">
        <v>0.6</v>
      </c>
      <c r="AQ2688">
        <v>0.6</v>
      </c>
      <c r="AR2688" s="4">
        <v>29</v>
      </c>
      <c r="AS2688" s="4">
        <v>8</v>
      </c>
      <c r="AT2688" s="4">
        <v>2014</v>
      </c>
      <c r="AU2688" s="4">
        <v>29</v>
      </c>
      <c r="AV2688" s="4">
        <v>8</v>
      </c>
      <c r="AW2688" s="4">
        <v>2014</v>
      </c>
      <c r="AX2688" t="str">
        <f t="shared" si="697"/>
        <v>No Delay</v>
      </c>
      <c r="AY2688">
        <f t="shared" si="698"/>
        <v>0</v>
      </c>
    </row>
    <row r="2689" spans="1:51" x14ac:dyDescent="0.2">
      <c r="A2689" s="3">
        <v>22222</v>
      </c>
      <c r="B2689" s="1" t="s">
        <v>328</v>
      </c>
      <c r="C2689" s="1" t="s">
        <v>150</v>
      </c>
      <c r="D2689" s="1" t="s">
        <v>100</v>
      </c>
      <c r="E2689" s="1" t="s">
        <v>101</v>
      </c>
      <c r="F2689" s="1" t="s">
        <v>101</v>
      </c>
      <c r="G2689" s="13" t="s">
        <v>1350</v>
      </c>
      <c r="H2689" s="12">
        <v>41971</v>
      </c>
      <c r="I2689" s="12" t="s">
        <v>1350</v>
      </c>
      <c r="J2689" s="12">
        <v>41971</v>
      </c>
      <c r="K2689" s="4">
        <v>6147</v>
      </c>
      <c r="L2689" s="1" t="s">
        <v>146</v>
      </c>
      <c r="M2689" s="1" t="s">
        <v>1923</v>
      </c>
      <c r="N2689" s="1" t="s">
        <v>275</v>
      </c>
      <c r="O2689" s="1" t="s">
        <v>93</v>
      </c>
      <c r="P2689">
        <v>60</v>
      </c>
      <c r="Q2689">
        <v>18</v>
      </c>
      <c r="R2689">
        <v>405.71</v>
      </c>
      <c r="S2689">
        <v>22.54</v>
      </c>
      <c r="T2689">
        <v>0.38</v>
      </c>
      <c r="U2689">
        <f t="shared" si="694"/>
        <v>405.71999999999997</v>
      </c>
      <c r="V2689">
        <f t="shared" si="695"/>
        <v>1080</v>
      </c>
      <c r="W2689" s="1" t="s">
        <v>155</v>
      </c>
      <c r="X2689" s="1" t="s">
        <v>1236</v>
      </c>
      <c r="Y2689" s="1" t="s">
        <v>156</v>
      </c>
      <c r="Z2689" s="3">
        <v>16635</v>
      </c>
      <c r="AA2689" s="4">
        <f t="shared" si="699"/>
        <v>2247.1323539999999</v>
      </c>
      <c r="AB2689" s="2">
        <f t="shared" si="704"/>
        <v>2247.1323539999999</v>
      </c>
      <c r="AC2689" s="4">
        <f t="shared" si="700"/>
        <v>2177.5530914375004</v>
      </c>
      <c r="AD2689" s="4">
        <f t="shared" si="705"/>
        <v>2177.5530914375004</v>
      </c>
      <c r="AE2689" s="4" t="s">
        <v>62</v>
      </c>
      <c r="AG2689" s="4" t="str">
        <f t="shared" si="701"/>
        <v>Weight Captured Separately</v>
      </c>
      <c r="AI2689" t="e">
        <f t="shared" si="696"/>
        <v>#N/A</v>
      </c>
      <c r="AJ2689" t="s">
        <v>81</v>
      </c>
      <c r="AK2689" s="2"/>
      <c r="AL2689" s="2" t="str">
        <f t="shared" si="702"/>
        <v>Freight Included in Commodity Cost</v>
      </c>
      <c r="AM2689" s="4"/>
      <c r="AN2689" t="e">
        <f>VLOOKUP([1]!Tabelle13[[#This Row],[Vlookup this ID for freight costs]],$AL$2:$AL$6811,2,FALSE)</f>
        <v>#REF!</v>
      </c>
      <c r="AO2689">
        <f t="shared" si="703"/>
        <v>13589.679396752879</v>
      </c>
      <c r="AP2689">
        <v>0.42</v>
      </c>
      <c r="AQ2689">
        <v>0.42</v>
      </c>
      <c r="AR2689" s="4">
        <v>28</v>
      </c>
      <c r="AS2689" s="4">
        <v>11</v>
      </c>
      <c r="AT2689" s="4">
        <v>2014</v>
      </c>
      <c r="AU2689" s="4">
        <v>28</v>
      </c>
      <c r="AV2689" s="4">
        <v>11</v>
      </c>
      <c r="AW2689" s="4">
        <v>2014</v>
      </c>
      <c r="AX2689" t="str">
        <f t="shared" si="697"/>
        <v>No Delay</v>
      </c>
      <c r="AY2689">
        <f t="shared" si="698"/>
        <v>0</v>
      </c>
    </row>
    <row r="2690" spans="1:51" x14ac:dyDescent="0.2">
      <c r="A2690" s="3">
        <v>48102</v>
      </c>
      <c r="B2690" s="1" t="s">
        <v>328</v>
      </c>
      <c r="C2690" s="1" t="s">
        <v>150</v>
      </c>
      <c r="D2690" s="1" t="s">
        <v>100</v>
      </c>
      <c r="E2690" s="1" t="s">
        <v>101</v>
      </c>
      <c r="F2690" s="1" t="s">
        <v>101</v>
      </c>
      <c r="G2690" s="13" t="s">
        <v>296</v>
      </c>
      <c r="H2690" s="12">
        <v>42240</v>
      </c>
      <c r="I2690" s="12" t="s">
        <v>296</v>
      </c>
      <c r="J2690" s="12">
        <v>42240</v>
      </c>
      <c r="K2690" s="4">
        <v>6766</v>
      </c>
      <c r="L2690" s="1" t="s">
        <v>146</v>
      </c>
      <c r="M2690" s="1" t="s">
        <v>1923</v>
      </c>
      <c r="N2690" s="1" t="s">
        <v>343</v>
      </c>
      <c r="O2690" s="1" t="s">
        <v>344</v>
      </c>
      <c r="P2690">
        <v>60</v>
      </c>
      <c r="Q2690">
        <v>18</v>
      </c>
      <c r="R2690">
        <v>911.9</v>
      </c>
      <c r="S2690">
        <v>50.66</v>
      </c>
      <c r="T2690">
        <v>0.84</v>
      </c>
      <c r="U2690">
        <f t="shared" ref="U2690:U2753" si="706">S2690*Q2690</f>
        <v>911.87999999999988</v>
      </c>
      <c r="V2690">
        <f t="shared" ref="V2690:V2753" si="707">Q2690*P2690</f>
        <v>1080</v>
      </c>
      <c r="W2690" s="1" t="s">
        <v>243</v>
      </c>
      <c r="X2690" s="1" t="s">
        <v>244</v>
      </c>
      <c r="Y2690" s="1" t="s">
        <v>244</v>
      </c>
      <c r="Z2690" s="3">
        <v>14311</v>
      </c>
      <c r="AA2690" s="4">
        <f t="shared" si="699"/>
        <v>2247.1323539999999</v>
      </c>
      <c r="AB2690" s="2">
        <f t="shared" si="704"/>
        <v>2247.1323539999999</v>
      </c>
      <c r="AC2690" s="4">
        <f t="shared" si="700"/>
        <v>2177.5530914375004</v>
      </c>
      <c r="AD2690" s="4">
        <f t="shared" si="705"/>
        <v>2177.5530914375004</v>
      </c>
      <c r="AE2690" s="4" t="s">
        <v>62</v>
      </c>
      <c r="AG2690" s="4" t="str">
        <f t="shared" si="701"/>
        <v>Weight Captured Separately</v>
      </c>
      <c r="AI2690" t="e">
        <f t="shared" ref="AI2690:AI2753" si="708">INDEX($AE$2:$AE$6811,MATCH(AH2690,$A$2:$A$6811,0))</f>
        <v>#N/A</v>
      </c>
      <c r="AJ2690" t="s">
        <v>81</v>
      </c>
      <c r="AK2690" s="2"/>
      <c r="AL2690" s="2" t="str">
        <f t="shared" si="702"/>
        <v>Freight Included in Commodity Cost</v>
      </c>
      <c r="AM2690" s="4"/>
      <c r="AN2690" t="e">
        <f>VLOOKUP([1]!Tabelle13[[#This Row],[Vlookup this ID for freight costs]],$AL$2:$AL$6811,2,FALSE)</f>
        <v>#REF!</v>
      </c>
      <c r="AO2690">
        <f t="shared" si="703"/>
        <v>13589.679396752879</v>
      </c>
      <c r="AP2690">
        <v>0.94</v>
      </c>
      <c r="AQ2690">
        <v>0.94</v>
      </c>
      <c r="AR2690" s="4">
        <v>24</v>
      </c>
      <c r="AS2690" s="4">
        <v>8</v>
      </c>
      <c r="AT2690" s="4">
        <v>2015</v>
      </c>
      <c r="AU2690" s="4">
        <v>24</v>
      </c>
      <c r="AV2690" s="4">
        <v>8</v>
      </c>
      <c r="AW2690" s="4">
        <v>2015</v>
      </c>
      <c r="AX2690" t="str">
        <f t="shared" ref="AX2690:AX2753" si="709">IF(DATE(AW2690,AV2690,AU2690)&lt;=DATE(AT2690,AS2690,AR2690),"No Delay","Delay")</f>
        <v>No Delay</v>
      </c>
      <c r="AY2690">
        <f t="shared" ref="AY2690:AY2753" si="710">IF(_xlfn.DAYS(J2690,H2690)&gt;0, _xlfn.DAYS(J2690,H2690),0)</f>
        <v>0</v>
      </c>
    </row>
    <row r="2691" spans="1:51" x14ac:dyDescent="0.2">
      <c r="A2691" s="3">
        <v>67925</v>
      </c>
      <c r="B2691" s="1" t="s">
        <v>328</v>
      </c>
      <c r="C2691" s="1" t="s">
        <v>150</v>
      </c>
      <c r="D2691" s="1" t="s">
        <v>100</v>
      </c>
      <c r="E2691" s="1" t="s">
        <v>101</v>
      </c>
      <c r="F2691" s="1" t="s">
        <v>101</v>
      </c>
      <c r="G2691" s="13" t="s">
        <v>296</v>
      </c>
      <c r="H2691" s="12">
        <v>42240</v>
      </c>
      <c r="I2691" s="12" t="s">
        <v>296</v>
      </c>
      <c r="J2691" s="12">
        <v>42240</v>
      </c>
      <c r="K2691" s="4">
        <v>6781</v>
      </c>
      <c r="L2691" s="1" t="s">
        <v>146</v>
      </c>
      <c r="M2691" s="1" t="s">
        <v>1923</v>
      </c>
      <c r="N2691" s="1" t="s">
        <v>265</v>
      </c>
      <c r="O2691" s="1" t="s">
        <v>93</v>
      </c>
      <c r="P2691">
        <v>60</v>
      </c>
      <c r="Q2691">
        <v>18</v>
      </c>
      <c r="R2691">
        <v>247.28</v>
      </c>
      <c r="S2691">
        <v>13.74</v>
      </c>
      <c r="T2691">
        <v>0.23</v>
      </c>
      <c r="U2691">
        <f t="shared" si="706"/>
        <v>247.32</v>
      </c>
      <c r="V2691">
        <f t="shared" si="707"/>
        <v>1080</v>
      </c>
      <c r="W2691" s="1" t="s">
        <v>155</v>
      </c>
      <c r="X2691" s="1" t="s">
        <v>1236</v>
      </c>
      <c r="Y2691" s="1" t="s">
        <v>156</v>
      </c>
      <c r="Z2691" s="3">
        <v>16635</v>
      </c>
      <c r="AA2691" s="4">
        <f t="shared" si="699"/>
        <v>2247.1323539999999</v>
      </c>
      <c r="AB2691" s="2">
        <f t="shared" si="704"/>
        <v>2247.1323539999999</v>
      </c>
      <c r="AC2691" s="4">
        <f t="shared" si="700"/>
        <v>2177.5530914375004</v>
      </c>
      <c r="AD2691" s="4">
        <f t="shared" si="705"/>
        <v>2177.5530914375004</v>
      </c>
      <c r="AE2691" s="4" t="s">
        <v>62</v>
      </c>
      <c r="AG2691" s="4" t="str">
        <f t="shared" si="701"/>
        <v>Weight Captured Separately</v>
      </c>
      <c r="AI2691" t="e">
        <f t="shared" si="708"/>
        <v>#N/A</v>
      </c>
      <c r="AJ2691" t="s">
        <v>81</v>
      </c>
      <c r="AK2691" s="2"/>
      <c r="AL2691" s="2" t="str">
        <f t="shared" si="702"/>
        <v>Freight Included in Commodity Cost</v>
      </c>
      <c r="AM2691" s="4"/>
      <c r="AN2691" t="e">
        <f>VLOOKUP([1]!Tabelle13[[#This Row],[Vlookup this ID for freight costs]],$AL$2:$AL$6811,2,FALSE)</f>
        <v>#REF!</v>
      </c>
      <c r="AO2691">
        <f t="shared" si="703"/>
        <v>13589.679396752879</v>
      </c>
      <c r="AP2691">
        <v>0.25</v>
      </c>
      <c r="AQ2691">
        <v>0.25</v>
      </c>
      <c r="AR2691" s="4">
        <v>24</v>
      </c>
      <c r="AS2691" s="4">
        <v>8</v>
      </c>
      <c r="AT2691" s="4">
        <v>2015</v>
      </c>
      <c r="AU2691" s="4">
        <v>24</v>
      </c>
      <c r="AV2691" s="4">
        <v>8</v>
      </c>
      <c r="AW2691" s="4">
        <v>2015</v>
      </c>
      <c r="AX2691" t="str">
        <f t="shared" si="709"/>
        <v>No Delay</v>
      </c>
      <c r="AY2691">
        <f t="shared" si="710"/>
        <v>0</v>
      </c>
    </row>
    <row r="2692" spans="1:51" x14ac:dyDescent="0.2">
      <c r="A2692" s="3">
        <v>40496</v>
      </c>
      <c r="B2692" s="1" t="s">
        <v>328</v>
      </c>
      <c r="C2692" s="1" t="s">
        <v>150</v>
      </c>
      <c r="D2692" s="1" t="s">
        <v>100</v>
      </c>
      <c r="E2692" s="1" t="s">
        <v>101</v>
      </c>
      <c r="F2692" s="1" t="s">
        <v>101</v>
      </c>
      <c r="G2692" s="13" t="s">
        <v>1924</v>
      </c>
      <c r="H2692" s="12">
        <v>41856</v>
      </c>
      <c r="I2692" s="12" t="s">
        <v>1924</v>
      </c>
      <c r="J2692" s="12">
        <v>41856</v>
      </c>
      <c r="K2692" s="4">
        <v>5718</v>
      </c>
      <c r="L2692" s="1" t="s">
        <v>146</v>
      </c>
      <c r="M2692" s="1" t="s">
        <v>1923</v>
      </c>
      <c r="N2692" s="1" t="s">
        <v>352</v>
      </c>
      <c r="O2692" s="1" t="s">
        <v>344</v>
      </c>
      <c r="P2692">
        <v>120</v>
      </c>
      <c r="Q2692">
        <v>18</v>
      </c>
      <c r="R2692">
        <v>1254.77</v>
      </c>
      <c r="S2692">
        <v>69.709999999999994</v>
      </c>
      <c r="T2692">
        <v>0.57999999999999996</v>
      </c>
      <c r="U2692">
        <f t="shared" si="706"/>
        <v>1254.78</v>
      </c>
      <c r="V2692">
        <f t="shared" si="707"/>
        <v>2160</v>
      </c>
      <c r="W2692" s="1" t="s">
        <v>243</v>
      </c>
      <c r="X2692" s="1" t="s">
        <v>244</v>
      </c>
      <c r="Y2692" s="1" t="s">
        <v>244</v>
      </c>
      <c r="Z2692" s="3">
        <v>14311</v>
      </c>
      <c r="AA2692" s="4">
        <f t="shared" si="699"/>
        <v>2247.1323539999999</v>
      </c>
      <c r="AB2692" s="2">
        <f t="shared" si="704"/>
        <v>2247.1323539999999</v>
      </c>
      <c r="AC2692" s="4">
        <f t="shared" si="700"/>
        <v>1775.5924964285714</v>
      </c>
      <c r="AD2692" s="4">
        <f t="shared" si="705"/>
        <v>1775.5924964285714</v>
      </c>
      <c r="AE2692" s="4" t="s">
        <v>62</v>
      </c>
      <c r="AG2692" s="4" t="str">
        <f t="shared" si="701"/>
        <v>Weight Captured Separately</v>
      </c>
      <c r="AI2692" t="e">
        <f t="shared" si="708"/>
        <v>#N/A</v>
      </c>
      <c r="AJ2692" t="s">
        <v>81</v>
      </c>
      <c r="AK2692" s="2"/>
      <c r="AL2692" s="2" t="str">
        <f t="shared" si="702"/>
        <v>Freight Included in Commodity Cost</v>
      </c>
      <c r="AM2692" s="4"/>
      <c r="AN2692" t="e">
        <f>VLOOKUP([1]!Tabelle13[[#This Row],[Vlookup this ID for freight costs]],$AL$2:$AL$6811,2,FALSE)</f>
        <v>#REF!</v>
      </c>
      <c r="AO2692">
        <f t="shared" si="703"/>
        <v>11080.641362707145</v>
      </c>
      <c r="AP2692">
        <v>1.29</v>
      </c>
      <c r="AQ2692">
        <v>1.29</v>
      </c>
      <c r="AR2692" s="4">
        <v>5</v>
      </c>
      <c r="AS2692" s="4">
        <v>8</v>
      </c>
      <c r="AT2692" s="4">
        <v>2014</v>
      </c>
      <c r="AU2692" s="4">
        <v>5</v>
      </c>
      <c r="AV2692" s="4">
        <v>8</v>
      </c>
      <c r="AW2692" s="4">
        <v>2014</v>
      </c>
      <c r="AX2692" t="str">
        <f t="shared" si="709"/>
        <v>No Delay</v>
      </c>
      <c r="AY2692">
        <f t="shared" si="710"/>
        <v>0</v>
      </c>
    </row>
    <row r="2693" spans="1:51" x14ac:dyDescent="0.2">
      <c r="A2693" s="3">
        <v>60866</v>
      </c>
      <c r="B2693" s="1" t="s">
        <v>328</v>
      </c>
      <c r="C2693" s="1" t="s">
        <v>150</v>
      </c>
      <c r="D2693" s="1" t="s">
        <v>100</v>
      </c>
      <c r="E2693" s="1" t="s">
        <v>101</v>
      </c>
      <c r="F2693" s="1" t="s">
        <v>101</v>
      </c>
      <c r="G2693" s="13" t="s">
        <v>296</v>
      </c>
      <c r="H2693" s="12">
        <v>42240</v>
      </c>
      <c r="I2693" s="12" t="s">
        <v>296</v>
      </c>
      <c r="J2693" s="12">
        <v>42240</v>
      </c>
      <c r="K2693" s="4">
        <v>6776</v>
      </c>
      <c r="L2693" s="1" t="s">
        <v>146</v>
      </c>
      <c r="M2693" s="1" t="s">
        <v>1923</v>
      </c>
      <c r="N2693" s="1" t="s">
        <v>241</v>
      </c>
      <c r="O2693" s="1" t="s">
        <v>242</v>
      </c>
      <c r="P2693">
        <v>120</v>
      </c>
      <c r="Q2693">
        <v>18</v>
      </c>
      <c r="R2693">
        <v>495.23</v>
      </c>
      <c r="S2693">
        <v>27.51</v>
      </c>
      <c r="T2693">
        <v>0.23</v>
      </c>
      <c r="U2693">
        <f t="shared" si="706"/>
        <v>495.18</v>
      </c>
      <c r="V2693">
        <f t="shared" si="707"/>
        <v>2160</v>
      </c>
      <c r="W2693" s="1" t="s">
        <v>243</v>
      </c>
      <c r="X2693" s="1" t="s">
        <v>244</v>
      </c>
      <c r="Y2693" s="1" t="s">
        <v>244</v>
      </c>
      <c r="Z2693" s="3">
        <v>14311</v>
      </c>
      <c r="AA2693" s="4">
        <f t="shared" si="699"/>
        <v>2247.1323539999999</v>
      </c>
      <c r="AB2693" s="2">
        <f t="shared" si="704"/>
        <v>2247.1323539999999</v>
      </c>
      <c r="AC2693" s="4">
        <f t="shared" si="700"/>
        <v>1775.5924964285714</v>
      </c>
      <c r="AD2693" s="4">
        <f t="shared" si="705"/>
        <v>1775.5924964285714</v>
      </c>
      <c r="AE2693" s="4" t="s">
        <v>62</v>
      </c>
      <c r="AG2693" s="4" t="str">
        <f t="shared" si="701"/>
        <v>Weight Captured Separately</v>
      </c>
      <c r="AI2693" t="e">
        <f t="shared" si="708"/>
        <v>#N/A</v>
      </c>
      <c r="AJ2693" t="s">
        <v>81</v>
      </c>
      <c r="AK2693" s="2"/>
      <c r="AL2693" s="2" t="str">
        <f t="shared" si="702"/>
        <v>Freight Included in Commodity Cost</v>
      </c>
      <c r="AM2693" s="4"/>
      <c r="AN2693" t="e">
        <f>VLOOKUP([1]!Tabelle13[[#This Row],[Vlookup this ID for freight costs]],$AL$2:$AL$6811,2,FALSE)</f>
        <v>#REF!</v>
      </c>
      <c r="AO2693">
        <f t="shared" si="703"/>
        <v>11080.641362707145</v>
      </c>
      <c r="AP2693">
        <v>0.51</v>
      </c>
      <c r="AQ2693">
        <v>0.51</v>
      </c>
      <c r="AR2693" s="4">
        <v>24</v>
      </c>
      <c r="AS2693" s="4">
        <v>8</v>
      </c>
      <c r="AT2693" s="4">
        <v>2015</v>
      </c>
      <c r="AU2693" s="4">
        <v>24</v>
      </c>
      <c r="AV2693" s="4">
        <v>8</v>
      </c>
      <c r="AW2693" s="4">
        <v>2015</v>
      </c>
      <c r="AX2693" t="str">
        <f t="shared" si="709"/>
        <v>No Delay</v>
      </c>
      <c r="AY2693">
        <f t="shared" si="710"/>
        <v>0</v>
      </c>
    </row>
    <row r="2694" spans="1:51" x14ac:dyDescent="0.2">
      <c r="A2694" s="3">
        <v>70573</v>
      </c>
      <c r="B2694" s="1" t="s">
        <v>328</v>
      </c>
      <c r="C2694" s="1" t="s">
        <v>150</v>
      </c>
      <c r="D2694" s="1" t="s">
        <v>100</v>
      </c>
      <c r="E2694" s="1" t="s">
        <v>101</v>
      </c>
      <c r="F2694" s="1" t="s">
        <v>101</v>
      </c>
      <c r="G2694" s="13" t="s">
        <v>1925</v>
      </c>
      <c r="H2694" s="12">
        <v>41878</v>
      </c>
      <c r="I2694" s="12" t="s">
        <v>1925</v>
      </c>
      <c r="J2694" s="12">
        <v>41878</v>
      </c>
      <c r="K2694" s="4">
        <v>5816</v>
      </c>
      <c r="L2694" s="1" t="s">
        <v>146</v>
      </c>
      <c r="M2694" s="1" t="s">
        <v>1920</v>
      </c>
      <c r="N2694" s="1" t="s">
        <v>284</v>
      </c>
      <c r="O2694" s="1" t="s">
        <v>93</v>
      </c>
      <c r="P2694">
        <v>30</v>
      </c>
      <c r="Q2694">
        <v>19</v>
      </c>
      <c r="R2694">
        <v>63.01</v>
      </c>
      <c r="S2694">
        <v>3.32</v>
      </c>
      <c r="T2694">
        <v>0.11</v>
      </c>
      <c r="U2694">
        <f t="shared" si="706"/>
        <v>63.08</v>
      </c>
      <c r="V2694">
        <f t="shared" si="707"/>
        <v>570</v>
      </c>
      <c r="W2694" s="1" t="s">
        <v>155</v>
      </c>
      <c r="X2694" s="1" t="s">
        <v>1236</v>
      </c>
      <c r="Y2694" s="1" t="s">
        <v>156</v>
      </c>
      <c r="Z2694" s="3">
        <v>16635</v>
      </c>
      <c r="AA2694" s="4">
        <f t="shared" si="699"/>
        <v>2247.2420980000002</v>
      </c>
      <c r="AB2694" s="2">
        <f t="shared" si="704"/>
        <v>2247.2420980000002</v>
      </c>
      <c r="AC2694" s="4">
        <f t="shared" si="700"/>
        <v>2172.1927831538474</v>
      </c>
      <c r="AD2694" s="4">
        <f t="shared" si="705"/>
        <v>2172.1927831538474</v>
      </c>
      <c r="AE2694" s="4" t="s">
        <v>62</v>
      </c>
      <c r="AG2694" s="4" t="str">
        <f t="shared" si="701"/>
        <v>Weight Captured Separately</v>
      </c>
      <c r="AI2694" t="e">
        <f t="shared" si="708"/>
        <v>#N/A</v>
      </c>
      <c r="AJ2694" t="s">
        <v>81</v>
      </c>
      <c r="AK2694" s="2"/>
      <c r="AL2694" s="2" t="str">
        <f t="shared" si="702"/>
        <v>Freight Included in Commodity Cost</v>
      </c>
      <c r="AM2694" s="4"/>
      <c r="AN2694" t="e">
        <f>VLOOKUP([1]!Tabelle13[[#This Row],[Vlookup this ID for freight costs]],$AL$2:$AL$6811,2,FALSE)</f>
        <v>#REF!</v>
      </c>
      <c r="AO2694">
        <f t="shared" si="703"/>
        <v>13556.220352446317</v>
      </c>
      <c r="AP2694">
        <v>0.08</v>
      </c>
      <c r="AQ2694">
        <v>0.08</v>
      </c>
      <c r="AR2694" s="4">
        <v>27</v>
      </c>
      <c r="AS2694" s="4">
        <v>8</v>
      </c>
      <c r="AT2694" s="4">
        <v>2014</v>
      </c>
      <c r="AU2694" s="4">
        <v>27</v>
      </c>
      <c r="AV2694" s="4">
        <v>8</v>
      </c>
      <c r="AW2694" s="4">
        <v>2014</v>
      </c>
      <c r="AX2694" t="str">
        <f t="shared" si="709"/>
        <v>No Delay</v>
      </c>
      <c r="AY2694">
        <f t="shared" si="710"/>
        <v>0</v>
      </c>
    </row>
    <row r="2695" spans="1:51" x14ac:dyDescent="0.2">
      <c r="A2695" s="3">
        <v>40100</v>
      </c>
      <c r="B2695" s="1" t="s">
        <v>328</v>
      </c>
      <c r="C2695" s="1" t="s">
        <v>150</v>
      </c>
      <c r="D2695" s="1" t="s">
        <v>100</v>
      </c>
      <c r="E2695" s="1" t="s">
        <v>101</v>
      </c>
      <c r="F2695" s="1" t="s">
        <v>101</v>
      </c>
      <c r="G2695" s="13" t="s">
        <v>1925</v>
      </c>
      <c r="H2695" s="12">
        <v>41878</v>
      </c>
      <c r="I2695" s="12" t="s">
        <v>1925</v>
      </c>
      <c r="J2695" s="12">
        <v>41878</v>
      </c>
      <c r="K2695" s="4">
        <v>5787</v>
      </c>
      <c r="L2695" s="1" t="s">
        <v>146</v>
      </c>
      <c r="M2695" s="1" t="s">
        <v>1920</v>
      </c>
      <c r="N2695" s="1" t="s">
        <v>275</v>
      </c>
      <c r="O2695" s="1" t="s">
        <v>93</v>
      </c>
      <c r="P2695">
        <v>60</v>
      </c>
      <c r="Q2695">
        <v>19</v>
      </c>
      <c r="R2695">
        <v>626.77</v>
      </c>
      <c r="S2695">
        <v>32.99</v>
      </c>
      <c r="T2695">
        <v>0.55000000000000004</v>
      </c>
      <c r="U2695">
        <f t="shared" si="706"/>
        <v>626.81000000000006</v>
      </c>
      <c r="V2695">
        <f t="shared" si="707"/>
        <v>1140</v>
      </c>
      <c r="W2695" s="1" t="s">
        <v>179</v>
      </c>
      <c r="X2695" s="1" t="s">
        <v>1236</v>
      </c>
      <c r="Y2695" s="1" t="s">
        <v>156</v>
      </c>
      <c r="Z2695" s="3">
        <v>16635</v>
      </c>
      <c r="AA2695" s="4">
        <f t="shared" si="699"/>
        <v>2247.2420980000002</v>
      </c>
      <c r="AB2695" s="2">
        <f t="shared" si="704"/>
        <v>2247.2420980000002</v>
      </c>
      <c r="AC2695" s="4">
        <f t="shared" si="700"/>
        <v>2149.6740467826094</v>
      </c>
      <c r="AD2695" s="4">
        <f t="shared" si="705"/>
        <v>2149.6740467826094</v>
      </c>
      <c r="AE2695" s="4" t="s">
        <v>62</v>
      </c>
      <c r="AG2695" s="4" t="str">
        <f t="shared" si="701"/>
        <v>Weight Captured Separately</v>
      </c>
      <c r="AI2695" t="e">
        <f t="shared" si="708"/>
        <v>#N/A</v>
      </c>
      <c r="AJ2695" t="s">
        <v>81</v>
      </c>
      <c r="AK2695" s="2"/>
      <c r="AL2695" s="2" t="str">
        <f t="shared" si="702"/>
        <v>Freight Included in Commodity Cost</v>
      </c>
      <c r="AM2695" s="4"/>
      <c r="AN2695" t="e">
        <f>VLOOKUP([1]!Tabelle13[[#This Row],[Vlookup this ID for freight costs]],$AL$2:$AL$6811,2,FALSE)</f>
        <v>#REF!</v>
      </c>
      <c r="AO2695">
        <f t="shared" si="703"/>
        <v>13415.65840001705</v>
      </c>
      <c r="AP2695">
        <v>0.78</v>
      </c>
      <c r="AQ2695">
        <v>0.78</v>
      </c>
      <c r="AR2695" s="4">
        <v>27</v>
      </c>
      <c r="AS2695" s="4">
        <v>8</v>
      </c>
      <c r="AT2695" s="4">
        <v>2014</v>
      </c>
      <c r="AU2695" s="4">
        <v>27</v>
      </c>
      <c r="AV2695" s="4">
        <v>8</v>
      </c>
      <c r="AW2695" s="4">
        <v>2014</v>
      </c>
      <c r="AX2695" t="str">
        <f t="shared" si="709"/>
        <v>No Delay</v>
      </c>
      <c r="AY2695">
        <f t="shared" si="710"/>
        <v>0</v>
      </c>
    </row>
    <row r="2696" spans="1:51" x14ac:dyDescent="0.2">
      <c r="A2696" s="3">
        <v>75913</v>
      </c>
      <c r="B2696" s="1" t="s">
        <v>328</v>
      </c>
      <c r="C2696" s="1" t="s">
        <v>150</v>
      </c>
      <c r="D2696" s="1" t="s">
        <v>100</v>
      </c>
      <c r="E2696" s="1" t="s">
        <v>101</v>
      </c>
      <c r="F2696" s="1" t="s">
        <v>101</v>
      </c>
      <c r="G2696" s="13" t="s">
        <v>1925</v>
      </c>
      <c r="H2696" s="12">
        <v>41878</v>
      </c>
      <c r="I2696" s="12" t="s">
        <v>1925</v>
      </c>
      <c r="J2696" s="12">
        <v>41878</v>
      </c>
      <c r="K2696" s="4">
        <v>5820</v>
      </c>
      <c r="L2696" s="1" t="s">
        <v>146</v>
      </c>
      <c r="M2696" s="1" t="s">
        <v>1920</v>
      </c>
      <c r="N2696" s="1" t="s">
        <v>178</v>
      </c>
      <c r="O2696" s="1" t="s">
        <v>93</v>
      </c>
      <c r="P2696">
        <v>60</v>
      </c>
      <c r="Q2696">
        <v>19</v>
      </c>
      <c r="R2696">
        <v>528.69000000000005</v>
      </c>
      <c r="S2696">
        <v>27.83</v>
      </c>
      <c r="T2696">
        <v>0.46</v>
      </c>
      <c r="U2696">
        <f t="shared" si="706"/>
        <v>528.77</v>
      </c>
      <c r="V2696">
        <f t="shared" si="707"/>
        <v>1140</v>
      </c>
      <c r="W2696" s="1" t="s">
        <v>155</v>
      </c>
      <c r="X2696" s="1" t="s">
        <v>1236</v>
      </c>
      <c r="Y2696" s="1" t="s">
        <v>156</v>
      </c>
      <c r="Z2696" s="3">
        <v>16635</v>
      </c>
      <c r="AA2696" s="4">
        <f t="shared" ref="AA2696:AA2726" si="711">AB2696</f>
        <v>2247.2420980000002</v>
      </c>
      <c r="AB2696" s="2">
        <f t="shared" si="704"/>
        <v>2247.2420980000002</v>
      </c>
      <c r="AC2696" s="4">
        <f t="shared" ref="AC2696:AC2726" si="712">AD2696</f>
        <v>2149.6740467826094</v>
      </c>
      <c r="AD2696" s="4">
        <f t="shared" si="705"/>
        <v>2149.6740467826094</v>
      </c>
      <c r="AE2696" s="4" t="s">
        <v>62</v>
      </c>
      <c r="AG2696" s="4" t="str">
        <f t="shared" ref="AG2696:AG2735" si="713">AE2696</f>
        <v>Weight Captured Separately</v>
      </c>
      <c r="AI2696" t="e">
        <f t="shared" si="708"/>
        <v>#N/A</v>
      </c>
      <c r="AJ2696" t="s">
        <v>81</v>
      </c>
      <c r="AK2696" s="2"/>
      <c r="AL2696" s="2" t="str">
        <f t="shared" ref="AL2696:AL2735" si="714">AJ2696</f>
        <v>Freight Included in Commodity Cost</v>
      </c>
      <c r="AM2696" s="4"/>
      <c r="AN2696" t="e">
        <f>VLOOKUP([1]!Tabelle13[[#This Row],[Vlookup this ID for freight costs]],$AL$2:$AL$6811,2,FALSE)</f>
        <v>#REF!</v>
      </c>
      <c r="AO2696">
        <f t="shared" ref="AO2696:AO2726" si="715">IF(AK:AK="",AC:AC*6.242+1.383 -2.844 + 3.145 -2.265  -2.026,AK:AK)</f>
        <v>13415.65840001705</v>
      </c>
      <c r="AP2696">
        <v>0.65</v>
      </c>
      <c r="AQ2696">
        <v>0.65</v>
      </c>
      <c r="AR2696" s="4">
        <v>27</v>
      </c>
      <c r="AS2696" s="4">
        <v>8</v>
      </c>
      <c r="AT2696" s="4">
        <v>2014</v>
      </c>
      <c r="AU2696" s="4">
        <v>27</v>
      </c>
      <c r="AV2696" s="4">
        <v>8</v>
      </c>
      <c r="AW2696" s="4">
        <v>2014</v>
      </c>
      <c r="AX2696" t="str">
        <f t="shared" si="709"/>
        <v>No Delay</v>
      </c>
      <c r="AY2696">
        <f t="shared" si="710"/>
        <v>0</v>
      </c>
    </row>
    <row r="2697" spans="1:51" x14ac:dyDescent="0.2">
      <c r="A2697" s="3">
        <v>31561</v>
      </c>
      <c r="B2697" s="1" t="s">
        <v>328</v>
      </c>
      <c r="C2697" s="1" t="s">
        <v>150</v>
      </c>
      <c r="D2697" s="1" t="s">
        <v>100</v>
      </c>
      <c r="E2697" s="1" t="s">
        <v>101</v>
      </c>
      <c r="F2697" s="1" t="s">
        <v>101</v>
      </c>
      <c r="G2697" s="13" t="s">
        <v>1411</v>
      </c>
      <c r="H2697" s="12">
        <v>41880</v>
      </c>
      <c r="I2697" s="12" t="s">
        <v>1411</v>
      </c>
      <c r="J2697" s="12">
        <v>41880</v>
      </c>
      <c r="K2697" s="4">
        <v>5864</v>
      </c>
      <c r="L2697" s="1" t="s">
        <v>146</v>
      </c>
      <c r="M2697" s="1" t="s">
        <v>1920</v>
      </c>
      <c r="N2697" s="1" t="s">
        <v>178</v>
      </c>
      <c r="O2697" s="1" t="s">
        <v>93</v>
      </c>
      <c r="P2697">
        <v>60</v>
      </c>
      <c r="Q2697">
        <v>19</v>
      </c>
      <c r="R2697">
        <v>515.11</v>
      </c>
      <c r="S2697">
        <v>27.11</v>
      </c>
      <c r="T2697">
        <v>0.45</v>
      </c>
      <c r="U2697">
        <f t="shared" si="706"/>
        <v>515.09</v>
      </c>
      <c r="V2697">
        <f t="shared" si="707"/>
        <v>1140</v>
      </c>
      <c r="W2697" s="1" t="s">
        <v>160</v>
      </c>
      <c r="X2697" s="1" t="s">
        <v>1236</v>
      </c>
      <c r="Y2697" s="1" t="s">
        <v>161</v>
      </c>
      <c r="Z2697" s="3">
        <v>16118</v>
      </c>
      <c r="AA2697" s="4">
        <f t="shared" si="711"/>
        <v>2247.2420980000002</v>
      </c>
      <c r="AB2697" s="2">
        <f t="shared" ref="AB2697:AB2726" si="716">2245.156962+0.109744*Q2697</f>
        <v>2247.2420980000002</v>
      </c>
      <c r="AC2697" s="4">
        <f t="shared" si="712"/>
        <v>2149.6740467826094</v>
      </c>
      <c r="AD2697" s="4">
        <f t="shared" si="705"/>
        <v>2149.6740467826094</v>
      </c>
      <c r="AE2697" s="4" t="s">
        <v>62</v>
      </c>
      <c r="AG2697" s="4" t="str">
        <f t="shared" si="713"/>
        <v>Weight Captured Separately</v>
      </c>
      <c r="AI2697" t="e">
        <f t="shared" si="708"/>
        <v>#N/A</v>
      </c>
      <c r="AJ2697" t="s">
        <v>81</v>
      </c>
      <c r="AK2697" s="2"/>
      <c r="AL2697" s="2" t="str">
        <f t="shared" si="714"/>
        <v>Freight Included in Commodity Cost</v>
      </c>
      <c r="AM2697" s="4"/>
      <c r="AN2697" t="e">
        <f>VLOOKUP([1]!Tabelle13[[#This Row],[Vlookup this ID for freight costs]],$AL$2:$AL$6811,2,FALSE)</f>
        <v>#REF!</v>
      </c>
      <c r="AO2697">
        <f t="shared" si="715"/>
        <v>13415.65840001705</v>
      </c>
      <c r="AP2697">
        <v>0.64</v>
      </c>
      <c r="AQ2697">
        <v>0.64</v>
      </c>
      <c r="AR2697" s="4">
        <v>29</v>
      </c>
      <c r="AS2697" s="4">
        <v>8</v>
      </c>
      <c r="AT2697" s="4">
        <v>2014</v>
      </c>
      <c r="AU2697" s="4">
        <v>29</v>
      </c>
      <c r="AV2697" s="4">
        <v>8</v>
      </c>
      <c r="AW2697" s="4">
        <v>2014</v>
      </c>
      <c r="AX2697" t="str">
        <f t="shared" si="709"/>
        <v>No Delay</v>
      </c>
      <c r="AY2697">
        <f t="shared" si="710"/>
        <v>0</v>
      </c>
    </row>
    <row r="2698" spans="1:51" x14ac:dyDescent="0.2">
      <c r="A2698" s="3">
        <v>65803</v>
      </c>
      <c r="B2698" s="1" t="s">
        <v>328</v>
      </c>
      <c r="C2698" s="1" t="s">
        <v>150</v>
      </c>
      <c r="D2698" s="1" t="s">
        <v>100</v>
      </c>
      <c r="E2698" s="1" t="s">
        <v>101</v>
      </c>
      <c r="F2698" s="1" t="s">
        <v>101</v>
      </c>
      <c r="G2698" s="13" t="s">
        <v>1411</v>
      </c>
      <c r="H2698" s="12">
        <v>41880</v>
      </c>
      <c r="I2698" s="12" t="s">
        <v>1411</v>
      </c>
      <c r="J2698" s="12">
        <v>41880</v>
      </c>
      <c r="K2698" s="4">
        <v>5903</v>
      </c>
      <c r="L2698" s="1" t="s">
        <v>146</v>
      </c>
      <c r="M2698" s="1" t="s">
        <v>1920</v>
      </c>
      <c r="N2698" s="1" t="s">
        <v>178</v>
      </c>
      <c r="O2698" s="1" t="s">
        <v>93</v>
      </c>
      <c r="P2698">
        <v>60</v>
      </c>
      <c r="Q2698">
        <v>19</v>
      </c>
      <c r="R2698">
        <v>515.11</v>
      </c>
      <c r="S2698">
        <v>27.11</v>
      </c>
      <c r="T2698">
        <v>0.45</v>
      </c>
      <c r="U2698">
        <f t="shared" si="706"/>
        <v>515.09</v>
      </c>
      <c r="V2698">
        <f t="shared" si="707"/>
        <v>1140</v>
      </c>
      <c r="W2698" s="1" t="s">
        <v>155</v>
      </c>
      <c r="X2698" s="1" t="s">
        <v>1236</v>
      </c>
      <c r="Y2698" s="1" t="s">
        <v>156</v>
      </c>
      <c r="Z2698" s="3">
        <v>16635</v>
      </c>
      <c r="AA2698" s="4">
        <f t="shared" si="711"/>
        <v>2247.2420980000002</v>
      </c>
      <c r="AB2698" s="2">
        <f t="shared" si="716"/>
        <v>2247.2420980000002</v>
      </c>
      <c r="AC2698" s="4">
        <f t="shared" si="712"/>
        <v>2149.6740467826094</v>
      </c>
      <c r="AD2698" s="4">
        <f t="shared" si="705"/>
        <v>2149.6740467826094</v>
      </c>
      <c r="AE2698" s="4" t="s">
        <v>62</v>
      </c>
      <c r="AG2698" s="4" t="str">
        <f t="shared" si="713"/>
        <v>Weight Captured Separately</v>
      </c>
      <c r="AI2698" t="e">
        <f t="shared" si="708"/>
        <v>#N/A</v>
      </c>
      <c r="AJ2698" t="s">
        <v>81</v>
      </c>
      <c r="AK2698" s="2"/>
      <c r="AL2698" s="2" t="str">
        <f t="shared" si="714"/>
        <v>Freight Included in Commodity Cost</v>
      </c>
      <c r="AM2698" s="4"/>
      <c r="AN2698" t="e">
        <f>VLOOKUP([1]!Tabelle13[[#This Row],[Vlookup this ID for freight costs]],$AL$2:$AL$6811,2,FALSE)</f>
        <v>#REF!</v>
      </c>
      <c r="AO2698">
        <f t="shared" si="715"/>
        <v>13415.65840001705</v>
      </c>
      <c r="AP2698">
        <v>0.64</v>
      </c>
      <c r="AQ2698">
        <v>0.64</v>
      </c>
      <c r="AR2698" s="4">
        <v>29</v>
      </c>
      <c r="AS2698" s="4">
        <v>8</v>
      </c>
      <c r="AT2698" s="4">
        <v>2014</v>
      </c>
      <c r="AU2698" s="4">
        <v>29</v>
      </c>
      <c r="AV2698" s="4">
        <v>8</v>
      </c>
      <c r="AW2698" s="4">
        <v>2014</v>
      </c>
      <c r="AX2698" t="str">
        <f t="shared" si="709"/>
        <v>No Delay</v>
      </c>
      <c r="AY2698">
        <f t="shared" si="710"/>
        <v>0</v>
      </c>
    </row>
    <row r="2699" spans="1:51" x14ac:dyDescent="0.2">
      <c r="A2699" s="3">
        <v>69505</v>
      </c>
      <c r="B2699" s="1" t="s">
        <v>328</v>
      </c>
      <c r="C2699" s="1" t="s">
        <v>150</v>
      </c>
      <c r="D2699" s="1" t="s">
        <v>100</v>
      </c>
      <c r="E2699" s="1" t="s">
        <v>101</v>
      </c>
      <c r="F2699" s="1" t="s">
        <v>101</v>
      </c>
      <c r="G2699" s="13" t="s">
        <v>1411</v>
      </c>
      <c r="H2699" s="12">
        <v>41880</v>
      </c>
      <c r="I2699" s="12" t="s">
        <v>1411</v>
      </c>
      <c r="J2699" s="12">
        <v>41880</v>
      </c>
      <c r="K2699" s="4">
        <v>5904</v>
      </c>
      <c r="L2699" s="1" t="s">
        <v>146</v>
      </c>
      <c r="M2699" s="1" t="s">
        <v>1920</v>
      </c>
      <c r="N2699" s="1" t="s">
        <v>196</v>
      </c>
      <c r="O2699" s="1" t="s">
        <v>93</v>
      </c>
      <c r="P2699">
        <v>60</v>
      </c>
      <c r="Q2699">
        <v>19</v>
      </c>
      <c r="R2699">
        <v>574.65</v>
      </c>
      <c r="S2699">
        <v>30.24</v>
      </c>
      <c r="T2699">
        <v>0.5</v>
      </c>
      <c r="U2699">
        <f t="shared" si="706"/>
        <v>574.55999999999995</v>
      </c>
      <c r="V2699">
        <f t="shared" si="707"/>
        <v>1140</v>
      </c>
      <c r="W2699" s="1" t="s">
        <v>204</v>
      </c>
      <c r="X2699" s="1" t="s">
        <v>1236</v>
      </c>
      <c r="Y2699" s="1" t="s">
        <v>205</v>
      </c>
      <c r="Z2699" s="3">
        <v>16682</v>
      </c>
      <c r="AA2699" s="4">
        <f t="shared" si="711"/>
        <v>2247.2420980000002</v>
      </c>
      <c r="AB2699" s="2">
        <f t="shared" si="716"/>
        <v>2247.2420980000002</v>
      </c>
      <c r="AC2699" s="4">
        <f t="shared" si="712"/>
        <v>2149.6740467826094</v>
      </c>
      <c r="AD2699" s="4">
        <f t="shared" si="705"/>
        <v>2149.6740467826094</v>
      </c>
      <c r="AE2699" s="4" t="s">
        <v>62</v>
      </c>
      <c r="AG2699" s="4" t="str">
        <f t="shared" si="713"/>
        <v>Weight Captured Separately</v>
      </c>
      <c r="AI2699" t="e">
        <f t="shared" si="708"/>
        <v>#N/A</v>
      </c>
      <c r="AJ2699" t="s">
        <v>81</v>
      </c>
      <c r="AK2699" s="2"/>
      <c r="AL2699" s="2" t="str">
        <f t="shared" si="714"/>
        <v>Freight Included in Commodity Cost</v>
      </c>
      <c r="AM2699" s="4"/>
      <c r="AN2699" t="e">
        <f>VLOOKUP([1]!Tabelle13[[#This Row],[Vlookup this ID for freight costs]],$AL$2:$AL$6811,2,FALSE)</f>
        <v>#REF!</v>
      </c>
      <c r="AO2699">
        <f t="shared" si="715"/>
        <v>13415.65840001705</v>
      </c>
      <c r="AP2699">
        <v>0.71</v>
      </c>
      <c r="AQ2699">
        <v>0.71</v>
      </c>
      <c r="AR2699" s="4">
        <v>29</v>
      </c>
      <c r="AS2699" s="4">
        <v>8</v>
      </c>
      <c r="AT2699" s="4">
        <v>2014</v>
      </c>
      <c r="AU2699" s="4">
        <v>29</v>
      </c>
      <c r="AV2699" s="4">
        <v>8</v>
      </c>
      <c r="AW2699" s="4">
        <v>2014</v>
      </c>
      <c r="AX2699" t="str">
        <f t="shared" si="709"/>
        <v>No Delay</v>
      </c>
      <c r="AY2699">
        <f t="shared" si="710"/>
        <v>0</v>
      </c>
    </row>
    <row r="2700" spans="1:51" x14ac:dyDescent="0.2">
      <c r="A2700" s="3">
        <v>32883</v>
      </c>
      <c r="B2700" s="1" t="s">
        <v>328</v>
      </c>
      <c r="C2700" s="1" t="s">
        <v>150</v>
      </c>
      <c r="D2700" s="1" t="s">
        <v>100</v>
      </c>
      <c r="E2700" s="1" t="s">
        <v>101</v>
      </c>
      <c r="F2700" s="1" t="s">
        <v>101</v>
      </c>
      <c r="G2700" s="13" t="s">
        <v>1970</v>
      </c>
      <c r="H2700" s="12">
        <v>41948</v>
      </c>
      <c r="I2700" s="12" t="s">
        <v>1970</v>
      </c>
      <c r="J2700" s="12">
        <v>41948</v>
      </c>
      <c r="K2700" s="4">
        <v>6060</v>
      </c>
      <c r="L2700" s="1" t="s">
        <v>146</v>
      </c>
      <c r="M2700" s="1" t="s">
        <v>1923</v>
      </c>
      <c r="N2700" s="1" t="s">
        <v>275</v>
      </c>
      <c r="O2700" s="1" t="s">
        <v>93</v>
      </c>
      <c r="P2700">
        <v>60</v>
      </c>
      <c r="Q2700">
        <v>19</v>
      </c>
      <c r="R2700">
        <v>592.65</v>
      </c>
      <c r="S2700">
        <v>31.19</v>
      </c>
      <c r="T2700">
        <v>0.52</v>
      </c>
      <c r="U2700">
        <f t="shared" si="706"/>
        <v>592.61</v>
      </c>
      <c r="V2700">
        <f t="shared" si="707"/>
        <v>1140</v>
      </c>
      <c r="W2700" s="1" t="s">
        <v>155</v>
      </c>
      <c r="X2700" s="1" t="s">
        <v>1236</v>
      </c>
      <c r="Y2700" s="1" t="s">
        <v>156</v>
      </c>
      <c r="Z2700" s="3">
        <v>16635</v>
      </c>
      <c r="AA2700" s="4">
        <f t="shared" si="711"/>
        <v>2247.2420980000002</v>
      </c>
      <c r="AB2700" s="2">
        <f t="shared" si="716"/>
        <v>2247.2420980000002</v>
      </c>
      <c r="AC2700" s="4">
        <f t="shared" si="712"/>
        <v>2149.6740467826094</v>
      </c>
      <c r="AD2700" s="4">
        <f t="shared" si="705"/>
        <v>2149.6740467826094</v>
      </c>
      <c r="AE2700" s="4" t="s">
        <v>62</v>
      </c>
      <c r="AG2700" s="4" t="str">
        <f t="shared" si="713"/>
        <v>Weight Captured Separately</v>
      </c>
      <c r="AI2700" t="e">
        <f t="shared" si="708"/>
        <v>#N/A</v>
      </c>
      <c r="AJ2700" t="s">
        <v>81</v>
      </c>
      <c r="AK2700" s="2"/>
      <c r="AL2700" s="2" t="str">
        <f t="shared" si="714"/>
        <v>Freight Included in Commodity Cost</v>
      </c>
      <c r="AM2700" s="4"/>
      <c r="AN2700" t="e">
        <f>VLOOKUP([1]!Tabelle13[[#This Row],[Vlookup this ID for freight costs]],$AL$2:$AL$6811,2,FALSE)</f>
        <v>#REF!</v>
      </c>
      <c r="AO2700">
        <f t="shared" si="715"/>
        <v>13415.65840001705</v>
      </c>
      <c r="AP2700">
        <v>0.61</v>
      </c>
      <c r="AQ2700">
        <v>0.61</v>
      </c>
      <c r="AR2700" s="4">
        <v>5</v>
      </c>
      <c r="AS2700" s="4">
        <v>11</v>
      </c>
      <c r="AT2700" s="4">
        <v>2014</v>
      </c>
      <c r="AU2700" s="4">
        <v>5</v>
      </c>
      <c r="AV2700" s="4">
        <v>11</v>
      </c>
      <c r="AW2700" s="4">
        <v>2014</v>
      </c>
      <c r="AX2700" t="str">
        <f t="shared" si="709"/>
        <v>No Delay</v>
      </c>
      <c r="AY2700">
        <f t="shared" si="710"/>
        <v>0</v>
      </c>
    </row>
    <row r="2701" spans="1:51" x14ac:dyDescent="0.2">
      <c r="A2701" s="3">
        <v>71516</v>
      </c>
      <c r="B2701" s="1" t="s">
        <v>328</v>
      </c>
      <c r="C2701" s="1" t="s">
        <v>150</v>
      </c>
      <c r="D2701" s="1" t="s">
        <v>100</v>
      </c>
      <c r="E2701" s="1" t="s">
        <v>101</v>
      </c>
      <c r="F2701" s="1" t="s">
        <v>101</v>
      </c>
      <c r="G2701" s="13" t="s">
        <v>542</v>
      </c>
      <c r="H2701" s="12">
        <v>42030</v>
      </c>
      <c r="I2701" s="12" t="s">
        <v>542</v>
      </c>
      <c r="J2701" s="12">
        <v>42030</v>
      </c>
      <c r="K2701" s="4">
        <v>6245</v>
      </c>
      <c r="L2701" s="1" t="s">
        <v>146</v>
      </c>
      <c r="M2701" s="1" t="s">
        <v>1923</v>
      </c>
      <c r="N2701" s="1" t="s">
        <v>275</v>
      </c>
      <c r="O2701" s="1" t="s">
        <v>93</v>
      </c>
      <c r="P2701">
        <v>60</v>
      </c>
      <c r="Q2701">
        <v>19</v>
      </c>
      <c r="R2701">
        <v>428.24</v>
      </c>
      <c r="S2701">
        <v>22.54</v>
      </c>
      <c r="T2701">
        <v>0.38</v>
      </c>
      <c r="U2701">
        <f t="shared" si="706"/>
        <v>428.26</v>
      </c>
      <c r="V2701">
        <f t="shared" si="707"/>
        <v>1140</v>
      </c>
      <c r="W2701" s="1" t="s">
        <v>155</v>
      </c>
      <c r="X2701" s="1" t="s">
        <v>1236</v>
      </c>
      <c r="Y2701" s="1" t="s">
        <v>156</v>
      </c>
      <c r="Z2701" s="3">
        <v>16635</v>
      </c>
      <c r="AA2701" s="4">
        <f t="shared" si="711"/>
        <v>2247.2420980000002</v>
      </c>
      <c r="AB2701" s="2">
        <f t="shared" si="716"/>
        <v>2247.2420980000002</v>
      </c>
      <c r="AC2701" s="4">
        <f t="shared" si="712"/>
        <v>2149.6740467826094</v>
      </c>
      <c r="AD2701" s="4">
        <f t="shared" si="705"/>
        <v>2149.6740467826094</v>
      </c>
      <c r="AE2701" s="4" t="s">
        <v>62</v>
      </c>
      <c r="AG2701" s="4" t="str">
        <f t="shared" si="713"/>
        <v>Weight Captured Separately</v>
      </c>
      <c r="AI2701" t="e">
        <f t="shared" si="708"/>
        <v>#N/A</v>
      </c>
      <c r="AJ2701" t="s">
        <v>81</v>
      </c>
      <c r="AK2701" s="2"/>
      <c r="AL2701" s="2" t="str">
        <f t="shared" si="714"/>
        <v>Freight Included in Commodity Cost</v>
      </c>
      <c r="AM2701" s="4"/>
      <c r="AN2701" t="e">
        <f>VLOOKUP([1]!Tabelle13[[#This Row],[Vlookup this ID for freight costs]],$AL$2:$AL$6811,2,FALSE)</f>
        <v>#REF!</v>
      </c>
      <c r="AO2701">
        <f t="shared" si="715"/>
        <v>13415.65840001705</v>
      </c>
      <c r="AP2701">
        <v>0.44</v>
      </c>
      <c r="AQ2701">
        <v>0.44</v>
      </c>
      <c r="AR2701" s="4">
        <v>26</v>
      </c>
      <c r="AS2701" s="4">
        <v>1</v>
      </c>
      <c r="AT2701" s="4">
        <v>2015</v>
      </c>
      <c r="AU2701" s="4">
        <v>26</v>
      </c>
      <c r="AV2701" s="4">
        <v>1</v>
      </c>
      <c r="AW2701" s="4">
        <v>2015</v>
      </c>
      <c r="AX2701" t="str">
        <f t="shared" si="709"/>
        <v>No Delay</v>
      </c>
      <c r="AY2701">
        <f t="shared" si="710"/>
        <v>0</v>
      </c>
    </row>
    <row r="2702" spans="1:51" x14ac:dyDescent="0.2">
      <c r="A2702" s="3">
        <v>18182</v>
      </c>
      <c r="B2702" s="1" t="s">
        <v>328</v>
      </c>
      <c r="C2702" s="1" t="s">
        <v>150</v>
      </c>
      <c r="D2702" s="1" t="s">
        <v>100</v>
      </c>
      <c r="E2702" s="1" t="s">
        <v>101</v>
      </c>
      <c r="F2702" s="1" t="s">
        <v>101</v>
      </c>
      <c r="G2702" s="13" t="s">
        <v>1952</v>
      </c>
      <c r="H2702" s="12">
        <v>42047</v>
      </c>
      <c r="I2702" s="12" t="s">
        <v>1952</v>
      </c>
      <c r="J2702" s="12">
        <v>42047</v>
      </c>
      <c r="K2702" s="4">
        <v>6280</v>
      </c>
      <c r="L2702" s="1" t="s">
        <v>146</v>
      </c>
      <c r="M2702" s="1" t="s">
        <v>1923</v>
      </c>
      <c r="N2702" s="1" t="s">
        <v>275</v>
      </c>
      <c r="O2702" s="1" t="s">
        <v>93</v>
      </c>
      <c r="P2702">
        <v>60</v>
      </c>
      <c r="Q2702">
        <v>19</v>
      </c>
      <c r="R2702">
        <v>407.56</v>
      </c>
      <c r="S2702">
        <v>21.45</v>
      </c>
      <c r="T2702">
        <v>0.36</v>
      </c>
      <c r="U2702">
        <f t="shared" si="706"/>
        <v>407.55</v>
      </c>
      <c r="V2702">
        <f t="shared" si="707"/>
        <v>1140</v>
      </c>
      <c r="W2702" s="1" t="s">
        <v>155</v>
      </c>
      <c r="X2702" s="1" t="s">
        <v>1236</v>
      </c>
      <c r="Y2702" s="1" t="s">
        <v>156</v>
      </c>
      <c r="Z2702" s="3">
        <v>16635</v>
      </c>
      <c r="AA2702" s="4">
        <f t="shared" si="711"/>
        <v>2247.2420980000002</v>
      </c>
      <c r="AB2702" s="2">
        <f t="shared" si="716"/>
        <v>2247.2420980000002</v>
      </c>
      <c r="AC2702" s="4">
        <f t="shared" si="712"/>
        <v>2149.6740467826094</v>
      </c>
      <c r="AD2702" s="4">
        <f t="shared" si="705"/>
        <v>2149.6740467826094</v>
      </c>
      <c r="AE2702" s="4" t="s">
        <v>62</v>
      </c>
      <c r="AG2702" s="4" t="str">
        <f t="shared" si="713"/>
        <v>Weight Captured Separately</v>
      </c>
      <c r="AI2702" t="e">
        <f t="shared" si="708"/>
        <v>#N/A</v>
      </c>
      <c r="AJ2702" t="s">
        <v>81</v>
      </c>
      <c r="AK2702" s="2"/>
      <c r="AL2702" s="2" t="str">
        <f t="shared" si="714"/>
        <v>Freight Included in Commodity Cost</v>
      </c>
      <c r="AM2702" s="4"/>
      <c r="AN2702" t="e">
        <f>VLOOKUP([1]!Tabelle13[[#This Row],[Vlookup this ID for freight costs]],$AL$2:$AL$6811,2,FALSE)</f>
        <v>#REF!</v>
      </c>
      <c r="AO2702">
        <f t="shared" si="715"/>
        <v>13415.65840001705</v>
      </c>
      <c r="AP2702">
        <v>0.42</v>
      </c>
      <c r="AQ2702">
        <v>0.42</v>
      </c>
      <c r="AR2702" s="4">
        <v>12</v>
      </c>
      <c r="AS2702" s="4">
        <v>2</v>
      </c>
      <c r="AT2702" s="4">
        <v>2015</v>
      </c>
      <c r="AU2702" s="4">
        <v>12</v>
      </c>
      <c r="AV2702" s="4">
        <v>2</v>
      </c>
      <c r="AW2702" s="4">
        <v>2015</v>
      </c>
      <c r="AX2702" t="str">
        <f t="shared" si="709"/>
        <v>No Delay</v>
      </c>
      <c r="AY2702">
        <f t="shared" si="710"/>
        <v>0</v>
      </c>
    </row>
    <row r="2703" spans="1:51" x14ac:dyDescent="0.2">
      <c r="A2703" s="3">
        <v>48214</v>
      </c>
      <c r="B2703" s="1" t="s">
        <v>328</v>
      </c>
      <c r="C2703" s="1" t="s">
        <v>150</v>
      </c>
      <c r="D2703" s="1" t="s">
        <v>100</v>
      </c>
      <c r="E2703" s="1" t="s">
        <v>101</v>
      </c>
      <c r="F2703" s="1" t="s">
        <v>101</v>
      </c>
      <c r="G2703" s="13" t="s">
        <v>1926</v>
      </c>
      <c r="H2703" s="12">
        <v>42072</v>
      </c>
      <c r="I2703" s="12" t="s">
        <v>1926</v>
      </c>
      <c r="J2703" s="12">
        <v>42072</v>
      </c>
      <c r="K2703" s="4">
        <v>6361</v>
      </c>
      <c r="L2703" s="1" t="s">
        <v>146</v>
      </c>
      <c r="M2703" s="1" t="s">
        <v>1923</v>
      </c>
      <c r="N2703" s="1" t="s">
        <v>265</v>
      </c>
      <c r="O2703" s="1" t="s">
        <v>93</v>
      </c>
      <c r="P2703">
        <v>60</v>
      </c>
      <c r="Q2703">
        <v>19</v>
      </c>
      <c r="R2703">
        <v>243.66</v>
      </c>
      <c r="S2703">
        <v>12.82</v>
      </c>
      <c r="T2703">
        <v>0.21</v>
      </c>
      <c r="U2703">
        <f t="shared" si="706"/>
        <v>243.58</v>
      </c>
      <c r="V2703">
        <f t="shared" si="707"/>
        <v>1140</v>
      </c>
      <c r="W2703" s="1" t="s">
        <v>155</v>
      </c>
      <c r="X2703" s="1" t="s">
        <v>1236</v>
      </c>
      <c r="Y2703" s="1" t="s">
        <v>156</v>
      </c>
      <c r="Z2703" s="3">
        <v>16635</v>
      </c>
      <c r="AA2703" s="4">
        <f t="shared" si="711"/>
        <v>2247.2420980000002</v>
      </c>
      <c r="AB2703" s="2">
        <f t="shared" si="716"/>
        <v>2247.2420980000002</v>
      </c>
      <c r="AC2703" s="4">
        <f t="shared" si="712"/>
        <v>2149.6740467826094</v>
      </c>
      <c r="AD2703" s="4">
        <f t="shared" si="705"/>
        <v>2149.6740467826094</v>
      </c>
      <c r="AE2703" s="4" t="s">
        <v>62</v>
      </c>
      <c r="AG2703" s="4" t="str">
        <f t="shared" si="713"/>
        <v>Weight Captured Separately</v>
      </c>
      <c r="AI2703" t="e">
        <f t="shared" si="708"/>
        <v>#N/A</v>
      </c>
      <c r="AJ2703" t="s">
        <v>81</v>
      </c>
      <c r="AK2703" s="2"/>
      <c r="AL2703" s="2" t="str">
        <f t="shared" si="714"/>
        <v>Freight Included in Commodity Cost</v>
      </c>
      <c r="AM2703" s="4"/>
      <c r="AN2703" t="e">
        <f>VLOOKUP([1]!Tabelle13[[#This Row],[Vlookup this ID for freight costs]],$AL$2:$AL$6811,2,FALSE)</f>
        <v>#REF!</v>
      </c>
      <c r="AO2703">
        <f t="shared" si="715"/>
        <v>13415.65840001705</v>
      </c>
      <c r="AP2703">
        <v>0.25</v>
      </c>
      <c r="AQ2703">
        <v>0.25</v>
      </c>
      <c r="AR2703" s="4">
        <v>9</v>
      </c>
      <c r="AS2703" s="4">
        <v>4</v>
      </c>
      <c r="AT2703" s="4">
        <v>2015</v>
      </c>
      <c r="AU2703" s="4">
        <v>9</v>
      </c>
      <c r="AV2703" s="4">
        <v>4</v>
      </c>
      <c r="AW2703" s="4">
        <v>2015</v>
      </c>
      <c r="AX2703" t="str">
        <f t="shared" si="709"/>
        <v>No Delay</v>
      </c>
      <c r="AY2703">
        <f t="shared" si="710"/>
        <v>0</v>
      </c>
    </row>
    <row r="2704" spans="1:51" x14ac:dyDescent="0.2">
      <c r="A2704" s="3">
        <v>79375</v>
      </c>
      <c r="B2704" s="1" t="s">
        <v>328</v>
      </c>
      <c r="C2704" s="1" t="s">
        <v>150</v>
      </c>
      <c r="D2704" s="1" t="s">
        <v>100</v>
      </c>
      <c r="E2704" s="1" t="s">
        <v>101</v>
      </c>
      <c r="F2704" s="1" t="s">
        <v>101</v>
      </c>
      <c r="G2704" s="13" t="s">
        <v>469</v>
      </c>
      <c r="H2704" s="12">
        <v>42122</v>
      </c>
      <c r="I2704" s="12" t="s">
        <v>469</v>
      </c>
      <c r="J2704" s="12">
        <v>42122</v>
      </c>
      <c r="K2704" s="4">
        <v>6481</v>
      </c>
      <c r="L2704" s="1" t="s">
        <v>146</v>
      </c>
      <c r="M2704" s="1" t="s">
        <v>1923</v>
      </c>
      <c r="N2704" s="1" t="s">
        <v>163</v>
      </c>
      <c r="O2704" s="1" t="s">
        <v>93</v>
      </c>
      <c r="P2704">
        <v>60</v>
      </c>
      <c r="Q2704">
        <v>19</v>
      </c>
      <c r="R2704">
        <v>1310.81</v>
      </c>
      <c r="S2704">
        <v>68.989999999999995</v>
      </c>
      <c r="T2704">
        <v>1.1499999999999999</v>
      </c>
      <c r="U2704">
        <f t="shared" si="706"/>
        <v>1310.81</v>
      </c>
      <c r="V2704">
        <f t="shared" si="707"/>
        <v>1140</v>
      </c>
      <c r="W2704" s="1" t="s">
        <v>155</v>
      </c>
      <c r="X2704" s="1" t="s">
        <v>1236</v>
      </c>
      <c r="Y2704" s="1" t="s">
        <v>156</v>
      </c>
      <c r="Z2704" s="3">
        <v>16635</v>
      </c>
      <c r="AA2704" s="4">
        <f t="shared" si="711"/>
        <v>2247.2420980000002</v>
      </c>
      <c r="AB2704" s="2">
        <f t="shared" si="716"/>
        <v>2247.2420980000002</v>
      </c>
      <c r="AC2704" s="4">
        <f t="shared" si="712"/>
        <v>2149.6740467826094</v>
      </c>
      <c r="AD2704" s="4">
        <f t="shared" si="705"/>
        <v>2149.6740467826094</v>
      </c>
      <c r="AE2704" s="4" t="s">
        <v>62</v>
      </c>
      <c r="AG2704" s="4" t="str">
        <f t="shared" si="713"/>
        <v>Weight Captured Separately</v>
      </c>
      <c r="AI2704" t="e">
        <f t="shared" si="708"/>
        <v>#N/A</v>
      </c>
      <c r="AJ2704" t="s">
        <v>81</v>
      </c>
      <c r="AK2704" s="2"/>
      <c r="AL2704" s="2" t="str">
        <f t="shared" si="714"/>
        <v>Freight Included in Commodity Cost</v>
      </c>
      <c r="AM2704" s="4"/>
      <c r="AN2704" t="e">
        <f>VLOOKUP([1]!Tabelle13[[#This Row],[Vlookup this ID for freight costs]],$AL$2:$AL$6811,2,FALSE)</f>
        <v>#REF!</v>
      </c>
      <c r="AO2704">
        <f t="shared" si="715"/>
        <v>13415.65840001705</v>
      </c>
      <c r="AP2704">
        <v>1.35</v>
      </c>
      <c r="AQ2704">
        <v>1.35</v>
      </c>
      <c r="AR2704" s="4">
        <v>28</v>
      </c>
      <c r="AS2704" s="4">
        <v>4</v>
      </c>
      <c r="AT2704" s="4">
        <v>2015</v>
      </c>
      <c r="AU2704" s="4">
        <v>28</v>
      </c>
      <c r="AV2704" s="4">
        <v>4</v>
      </c>
      <c r="AW2704" s="4">
        <v>2015</v>
      </c>
      <c r="AX2704" t="str">
        <f t="shared" si="709"/>
        <v>No Delay</v>
      </c>
      <c r="AY2704">
        <f t="shared" si="710"/>
        <v>0</v>
      </c>
    </row>
    <row r="2705" spans="1:51" x14ac:dyDescent="0.2">
      <c r="A2705" s="3">
        <v>35566</v>
      </c>
      <c r="B2705" s="1" t="s">
        <v>328</v>
      </c>
      <c r="C2705" s="1" t="s">
        <v>150</v>
      </c>
      <c r="D2705" s="1" t="s">
        <v>100</v>
      </c>
      <c r="E2705" s="1" t="s">
        <v>101</v>
      </c>
      <c r="F2705" s="1" t="s">
        <v>101</v>
      </c>
      <c r="G2705" s="13" t="s">
        <v>1932</v>
      </c>
      <c r="H2705" s="12">
        <v>42136</v>
      </c>
      <c r="I2705" s="12" t="s">
        <v>1932</v>
      </c>
      <c r="J2705" s="12">
        <v>42136</v>
      </c>
      <c r="K2705" s="4">
        <v>6513</v>
      </c>
      <c r="L2705" s="1" t="s">
        <v>146</v>
      </c>
      <c r="M2705" s="1" t="s">
        <v>1923</v>
      </c>
      <c r="N2705" s="1" t="s">
        <v>275</v>
      </c>
      <c r="O2705" s="1" t="s">
        <v>93</v>
      </c>
      <c r="P2705">
        <v>60</v>
      </c>
      <c r="Q2705">
        <v>19</v>
      </c>
      <c r="R2705">
        <v>406.76</v>
      </c>
      <c r="S2705">
        <v>21.41</v>
      </c>
      <c r="T2705">
        <v>0.36</v>
      </c>
      <c r="U2705">
        <f t="shared" si="706"/>
        <v>406.79</v>
      </c>
      <c r="V2705">
        <f t="shared" si="707"/>
        <v>1140</v>
      </c>
      <c r="W2705" s="1" t="s">
        <v>155</v>
      </c>
      <c r="X2705" s="1" t="s">
        <v>1236</v>
      </c>
      <c r="Y2705" s="1" t="s">
        <v>156</v>
      </c>
      <c r="Z2705" s="3">
        <v>16635</v>
      </c>
      <c r="AA2705" s="4">
        <f t="shared" si="711"/>
        <v>2247.2420980000002</v>
      </c>
      <c r="AB2705" s="2">
        <f t="shared" si="716"/>
        <v>2247.2420980000002</v>
      </c>
      <c r="AC2705" s="4">
        <f t="shared" si="712"/>
        <v>2149.6740467826094</v>
      </c>
      <c r="AD2705" s="4">
        <f t="shared" si="705"/>
        <v>2149.6740467826094</v>
      </c>
      <c r="AE2705" s="4" t="s">
        <v>62</v>
      </c>
      <c r="AG2705" s="4" t="str">
        <f t="shared" si="713"/>
        <v>Weight Captured Separately</v>
      </c>
      <c r="AI2705" t="e">
        <f t="shared" si="708"/>
        <v>#N/A</v>
      </c>
      <c r="AJ2705" t="s">
        <v>81</v>
      </c>
      <c r="AK2705" s="2"/>
      <c r="AL2705" s="2" t="str">
        <f t="shared" si="714"/>
        <v>Freight Included in Commodity Cost</v>
      </c>
      <c r="AM2705" s="4"/>
      <c r="AN2705" t="e">
        <f>VLOOKUP([1]!Tabelle13[[#This Row],[Vlookup this ID for freight costs]],$AL$2:$AL$6811,2,FALSE)</f>
        <v>#REF!</v>
      </c>
      <c r="AO2705">
        <f t="shared" si="715"/>
        <v>13415.65840001705</v>
      </c>
      <c r="AP2705">
        <v>0.42</v>
      </c>
      <c r="AQ2705">
        <v>0.42</v>
      </c>
      <c r="AR2705" s="4">
        <v>12</v>
      </c>
      <c r="AS2705" s="4">
        <v>5</v>
      </c>
      <c r="AT2705" s="4">
        <v>2015</v>
      </c>
      <c r="AU2705" s="4">
        <v>12</v>
      </c>
      <c r="AV2705" s="4">
        <v>5</v>
      </c>
      <c r="AW2705" s="4">
        <v>2015</v>
      </c>
      <c r="AX2705" t="str">
        <f t="shared" si="709"/>
        <v>No Delay</v>
      </c>
      <c r="AY2705">
        <f t="shared" si="710"/>
        <v>0</v>
      </c>
    </row>
    <row r="2706" spans="1:51" x14ac:dyDescent="0.2">
      <c r="A2706" s="3">
        <v>74273</v>
      </c>
      <c r="B2706" s="1" t="s">
        <v>328</v>
      </c>
      <c r="C2706" s="1" t="s">
        <v>150</v>
      </c>
      <c r="D2706" s="1" t="s">
        <v>100</v>
      </c>
      <c r="E2706" s="1" t="s">
        <v>101</v>
      </c>
      <c r="F2706" s="1" t="s">
        <v>101</v>
      </c>
      <c r="G2706" s="13" t="s">
        <v>1529</v>
      </c>
      <c r="H2706" s="12">
        <v>42157</v>
      </c>
      <c r="I2706" s="12" t="s">
        <v>1529</v>
      </c>
      <c r="J2706" s="12">
        <v>42157</v>
      </c>
      <c r="K2706" s="4">
        <v>6600</v>
      </c>
      <c r="L2706" s="1" t="s">
        <v>146</v>
      </c>
      <c r="M2706" s="1" t="s">
        <v>1923</v>
      </c>
      <c r="N2706" s="1" t="s">
        <v>265</v>
      </c>
      <c r="O2706" s="1" t="s">
        <v>93</v>
      </c>
      <c r="P2706">
        <v>60</v>
      </c>
      <c r="Q2706">
        <v>19</v>
      </c>
      <c r="R2706">
        <v>243.66</v>
      </c>
      <c r="S2706">
        <v>12.82</v>
      </c>
      <c r="T2706">
        <v>0.21</v>
      </c>
      <c r="U2706">
        <f t="shared" si="706"/>
        <v>243.58</v>
      </c>
      <c r="V2706">
        <f t="shared" si="707"/>
        <v>1140</v>
      </c>
      <c r="W2706" s="1" t="s">
        <v>155</v>
      </c>
      <c r="X2706" s="1" t="s">
        <v>1236</v>
      </c>
      <c r="Y2706" s="1" t="s">
        <v>156</v>
      </c>
      <c r="Z2706" s="3">
        <v>16635</v>
      </c>
      <c r="AA2706" s="4">
        <f t="shared" si="711"/>
        <v>2247.2420980000002</v>
      </c>
      <c r="AB2706" s="2">
        <f t="shared" si="716"/>
        <v>2247.2420980000002</v>
      </c>
      <c r="AC2706" s="4">
        <f t="shared" si="712"/>
        <v>2149.6740467826094</v>
      </c>
      <c r="AD2706" s="4">
        <f t="shared" si="705"/>
        <v>2149.6740467826094</v>
      </c>
      <c r="AE2706" s="4" t="s">
        <v>62</v>
      </c>
      <c r="AG2706" s="4" t="str">
        <f t="shared" si="713"/>
        <v>Weight Captured Separately</v>
      </c>
      <c r="AI2706" t="e">
        <f t="shared" si="708"/>
        <v>#N/A</v>
      </c>
      <c r="AJ2706" t="s">
        <v>81</v>
      </c>
      <c r="AK2706" s="2"/>
      <c r="AL2706" s="2" t="str">
        <f t="shared" si="714"/>
        <v>Freight Included in Commodity Cost</v>
      </c>
      <c r="AM2706" s="4"/>
      <c r="AN2706" t="e">
        <f>VLOOKUP([1]!Tabelle13[[#This Row],[Vlookup this ID for freight costs]],$AL$2:$AL$6811,2,FALSE)</f>
        <v>#REF!</v>
      </c>
      <c r="AO2706">
        <f t="shared" si="715"/>
        <v>13415.65840001705</v>
      </c>
      <c r="AP2706">
        <v>0.25</v>
      </c>
      <c r="AQ2706">
        <v>0.25</v>
      </c>
      <c r="AR2706" s="4">
        <v>2</v>
      </c>
      <c r="AS2706" s="4">
        <v>6</v>
      </c>
      <c r="AT2706" s="4">
        <v>2015</v>
      </c>
      <c r="AU2706" s="4">
        <v>2</v>
      </c>
      <c r="AV2706" s="4">
        <v>6</v>
      </c>
      <c r="AW2706" s="4">
        <v>2015</v>
      </c>
      <c r="AX2706" t="str">
        <f t="shared" si="709"/>
        <v>No Delay</v>
      </c>
      <c r="AY2706">
        <f t="shared" si="710"/>
        <v>0</v>
      </c>
    </row>
    <row r="2707" spans="1:51" x14ac:dyDescent="0.2">
      <c r="A2707" s="3">
        <v>2922</v>
      </c>
      <c r="B2707" s="1" t="s">
        <v>1918</v>
      </c>
      <c r="C2707" s="1" t="s">
        <v>150</v>
      </c>
      <c r="D2707" s="1" t="s">
        <v>100</v>
      </c>
      <c r="E2707" s="1"/>
      <c r="F2707" s="1" t="s">
        <v>107</v>
      </c>
      <c r="G2707" s="13" t="s">
        <v>1953</v>
      </c>
      <c r="H2707" s="12">
        <v>39476</v>
      </c>
      <c r="I2707" s="12" t="s">
        <v>1953</v>
      </c>
      <c r="J2707" s="12">
        <v>39476</v>
      </c>
      <c r="K2707" s="4">
        <v>627</v>
      </c>
      <c r="L2707" s="1" t="s">
        <v>146</v>
      </c>
      <c r="M2707" s="1" t="s">
        <v>1954</v>
      </c>
      <c r="N2707" s="1" t="s">
        <v>224</v>
      </c>
      <c r="O2707" s="1" t="s">
        <v>225</v>
      </c>
      <c r="P2707">
        <v>30</v>
      </c>
      <c r="Q2707">
        <v>20</v>
      </c>
      <c r="R2707">
        <v>535.20000000000005</v>
      </c>
      <c r="S2707">
        <v>26.76</v>
      </c>
      <c r="T2707">
        <v>0.89</v>
      </c>
      <c r="U2707">
        <f t="shared" si="706"/>
        <v>535.20000000000005</v>
      </c>
      <c r="V2707">
        <f t="shared" si="707"/>
        <v>600</v>
      </c>
      <c r="W2707" s="1" t="s">
        <v>149</v>
      </c>
      <c r="X2707" s="1" t="s">
        <v>150</v>
      </c>
      <c r="Y2707" s="1" t="s">
        <v>150</v>
      </c>
      <c r="Z2707" s="3">
        <v>800</v>
      </c>
      <c r="AA2707" s="4">
        <f t="shared" si="711"/>
        <v>2247.351842</v>
      </c>
      <c r="AB2707" s="2">
        <f t="shared" si="716"/>
        <v>2247.351842</v>
      </c>
      <c r="AC2707" s="4">
        <f t="shared" si="712"/>
        <v>2170.8459278260871</v>
      </c>
      <c r="AD2707" s="4">
        <f t="shared" si="705"/>
        <v>2170.8459278260871</v>
      </c>
      <c r="AE2707" s="4" t="s">
        <v>62</v>
      </c>
      <c r="AG2707" s="4" t="str">
        <f t="shared" si="713"/>
        <v>Weight Captured Separately</v>
      </c>
      <c r="AH2707" s="4">
        <v>10549</v>
      </c>
      <c r="AI2707" t="str">
        <f t="shared" si="708"/>
        <v>Weight Captured Separately</v>
      </c>
      <c r="AJ2707" t="s">
        <v>81</v>
      </c>
      <c r="AK2707" s="2"/>
      <c r="AL2707" s="2" t="str">
        <f t="shared" si="714"/>
        <v>Freight Included in Commodity Cost</v>
      </c>
      <c r="AM2707" s="4"/>
      <c r="AN2707" t="e">
        <f>VLOOKUP([1]!Tabelle13[[#This Row],[Vlookup this ID for freight costs]],$AL$2:$AL$6811,2,FALSE)</f>
        <v>#REF!</v>
      </c>
      <c r="AO2707">
        <f t="shared" si="715"/>
        <v>13547.813281490437</v>
      </c>
      <c r="AP2707">
        <v>0.86</v>
      </c>
      <c r="AQ2707">
        <v>0.86</v>
      </c>
      <c r="AR2707" s="4">
        <v>29</v>
      </c>
      <c r="AS2707" s="4">
        <v>1</v>
      </c>
      <c r="AT2707" s="4">
        <v>2008</v>
      </c>
      <c r="AU2707" s="4">
        <v>29</v>
      </c>
      <c r="AV2707" s="4">
        <v>1</v>
      </c>
      <c r="AW2707" s="4">
        <v>2008</v>
      </c>
      <c r="AX2707" t="str">
        <f t="shared" si="709"/>
        <v>No Delay</v>
      </c>
      <c r="AY2707">
        <f t="shared" si="710"/>
        <v>0</v>
      </c>
    </row>
    <row r="2708" spans="1:51" x14ac:dyDescent="0.2">
      <c r="A2708" s="3">
        <v>3080</v>
      </c>
      <c r="B2708" s="1" t="s">
        <v>1918</v>
      </c>
      <c r="C2708" s="1" t="s">
        <v>150</v>
      </c>
      <c r="D2708" s="1" t="s">
        <v>100</v>
      </c>
      <c r="E2708" s="1" t="s">
        <v>101</v>
      </c>
      <c r="F2708" s="1" t="s">
        <v>101</v>
      </c>
      <c r="G2708" s="13" t="s">
        <v>1969</v>
      </c>
      <c r="H2708" s="12">
        <v>39562</v>
      </c>
      <c r="I2708" s="12" t="s">
        <v>1982</v>
      </c>
      <c r="J2708" s="12">
        <v>39507</v>
      </c>
      <c r="K2708" s="4">
        <v>684</v>
      </c>
      <c r="L2708" s="1" t="s">
        <v>146</v>
      </c>
      <c r="M2708" s="1" t="s">
        <v>1920</v>
      </c>
      <c r="N2708" s="1" t="s">
        <v>521</v>
      </c>
      <c r="O2708" s="1" t="s">
        <v>446</v>
      </c>
      <c r="P2708">
        <v>90</v>
      </c>
      <c r="Q2708">
        <v>20</v>
      </c>
      <c r="R2708">
        <v>563</v>
      </c>
      <c r="S2708">
        <v>28.15</v>
      </c>
      <c r="T2708">
        <v>0.31</v>
      </c>
      <c r="U2708">
        <f t="shared" si="706"/>
        <v>563</v>
      </c>
      <c r="V2708">
        <f t="shared" si="707"/>
        <v>1800</v>
      </c>
      <c r="W2708" s="1" t="s">
        <v>1983</v>
      </c>
      <c r="X2708" s="1" t="s">
        <v>150</v>
      </c>
      <c r="Y2708" s="1" t="s">
        <v>150</v>
      </c>
      <c r="Z2708" s="3">
        <v>800</v>
      </c>
      <c r="AA2708" s="4">
        <f t="shared" si="711"/>
        <v>2247.351842</v>
      </c>
      <c r="AB2708" s="2">
        <f t="shared" si="716"/>
        <v>2247.351842</v>
      </c>
      <c r="AC2708" s="4">
        <f t="shared" si="712"/>
        <v>2665.8084913103453</v>
      </c>
      <c r="AD2708" s="4">
        <f t="shared" si="705"/>
        <v>2665.8084913103453</v>
      </c>
      <c r="AE2708" s="4" t="s">
        <v>62</v>
      </c>
      <c r="AG2708" s="4" t="str">
        <f t="shared" si="713"/>
        <v>Weight Captured Separately</v>
      </c>
      <c r="AH2708" s="4">
        <v>10633</v>
      </c>
      <c r="AI2708">
        <f t="shared" si="708"/>
        <v>7341</v>
      </c>
      <c r="AJ2708" t="s">
        <v>81</v>
      </c>
      <c r="AK2708" s="2"/>
      <c r="AL2708" s="2" t="str">
        <f t="shared" si="714"/>
        <v>Freight Included in Commodity Cost</v>
      </c>
      <c r="AM2708" s="4"/>
      <c r="AN2708" t="e">
        <f>VLOOKUP([1]!Tabelle13[[#This Row],[Vlookup this ID for freight costs]],$AL$2:$AL$6811,2,FALSE)</f>
        <v>#REF!</v>
      </c>
      <c r="AO2708">
        <f t="shared" si="715"/>
        <v>16637.369602759176</v>
      </c>
      <c r="AP2708">
        <v>0.9</v>
      </c>
      <c r="AQ2708">
        <v>0.9</v>
      </c>
      <c r="AR2708" s="4">
        <v>24</v>
      </c>
      <c r="AS2708" s="4">
        <v>4</v>
      </c>
      <c r="AT2708" s="4">
        <v>2008</v>
      </c>
      <c r="AU2708" s="4">
        <v>29</v>
      </c>
      <c r="AV2708" s="4">
        <v>2</v>
      </c>
      <c r="AW2708" s="4">
        <v>2008</v>
      </c>
      <c r="AX2708" t="str">
        <f t="shared" si="709"/>
        <v>No Delay</v>
      </c>
      <c r="AY2708">
        <f t="shared" si="710"/>
        <v>0</v>
      </c>
    </row>
    <row r="2709" spans="1:51" x14ac:dyDescent="0.2">
      <c r="A2709" s="3">
        <v>5678</v>
      </c>
      <c r="B2709" s="1" t="s">
        <v>1918</v>
      </c>
      <c r="C2709" s="1" t="s">
        <v>150</v>
      </c>
      <c r="D2709" s="1" t="s">
        <v>100</v>
      </c>
      <c r="E2709" s="1" t="s">
        <v>101</v>
      </c>
      <c r="F2709" s="1" t="s">
        <v>101</v>
      </c>
      <c r="G2709" s="13" t="s">
        <v>1969</v>
      </c>
      <c r="H2709" s="12">
        <v>39562</v>
      </c>
      <c r="I2709" s="12" t="s">
        <v>1969</v>
      </c>
      <c r="J2709" s="12">
        <v>39562</v>
      </c>
      <c r="K2709" s="4">
        <v>798</v>
      </c>
      <c r="L2709" s="1" t="s">
        <v>146</v>
      </c>
      <c r="M2709" s="1" t="s">
        <v>1920</v>
      </c>
      <c r="N2709" s="1" t="s">
        <v>147</v>
      </c>
      <c r="O2709" s="1" t="s">
        <v>148</v>
      </c>
      <c r="P2709">
        <v>30</v>
      </c>
      <c r="Q2709">
        <v>20</v>
      </c>
      <c r="R2709">
        <v>723.4</v>
      </c>
      <c r="S2709">
        <v>36.17</v>
      </c>
      <c r="T2709">
        <v>1.21</v>
      </c>
      <c r="U2709">
        <f t="shared" si="706"/>
        <v>723.40000000000009</v>
      </c>
      <c r="V2709">
        <f t="shared" si="707"/>
        <v>600</v>
      </c>
      <c r="W2709" s="1" t="s">
        <v>149</v>
      </c>
      <c r="X2709" s="1" t="s">
        <v>150</v>
      </c>
      <c r="Y2709" s="1" t="s">
        <v>150</v>
      </c>
      <c r="Z2709" s="3">
        <v>800</v>
      </c>
      <c r="AA2709" s="4">
        <f t="shared" si="711"/>
        <v>2247.351842</v>
      </c>
      <c r="AB2709" s="2">
        <f t="shared" si="716"/>
        <v>2247.351842</v>
      </c>
      <c r="AC2709" s="4">
        <f t="shared" si="712"/>
        <v>2170.8459278260871</v>
      </c>
      <c r="AD2709" s="4">
        <f t="shared" si="705"/>
        <v>2170.8459278260871</v>
      </c>
      <c r="AE2709" s="4" t="s">
        <v>62</v>
      </c>
      <c r="AG2709" s="4" t="str">
        <f t="shared" si="713"/>
        <v>Weight Captured Separately</v>
      </c>
      <c r="AH2709" s="4">
        <v>10843</v>
      </c>
      <c r="AI2709">
        <f t="shared" si="708"/>
        <v>9182</v>
      </c>
      <c r="AJ2709" t="s">
        <v>81</v>
      </c>
      <c r="AK2709" s="2"/>
      <c r="AL2709" s="2" t="str">
        <f t="shared" si="714"/>
        <v>Freight Included in Commodity Cost</v>
      </c>
      <c r="AM2709" s="4"/>
      <c r="AN2709" t="e">
        <f>VLOOKUP([1]!Tabelle13[[#This Row],[Vlookup this ID for freight costs]],$AL$2:$AL$6811,2,FALSE)</f>
        <v>#REF!</v>
      </c>
      <c r="AO2709">
        <f t="shared" si="715"/>
        <v>13547.813281490437</v>
      </c>
      <c r="AP2709">
        <v>1.1599999999999999</v>
      </c>
      <c r="AQ2709">
        <v>1.1599999999999999</v>
      </c>
      <c r="AR2709" s="4">
        <v>24</v>
      </c>
      <c r="AS2709" s="4">
        <v>4</v>
      </c>
      <c r="AT2709" s="4">
        <v>2008</v>
      </c>
      <c r="AU2709" s="4">
        <v>24</v>
      </c>
      <c r="AV2709" s="4">
        <v>4</v>
      </c>
      <c r="AW2709" s="4">
        <v>2008</v>
      </c>
      <c r="AX2709" t="str">
        <f t="shared" si="709"/>
        <v>No Delay</v>
      </c>
      <c r="AY2709">
        <f t="shared" si="710"/>
        <v>0</v>
      </c>
    </row>
    <row r="2710" spans="1:51" x14ac:dyDescent="0.2">
      <c r="A2710" s="3">
        <v>35922</v>
      </c>
      <c r="B2710" s="1" t="s">
        <v>328</v>
      </c>
      <c r="C2710" s="1" t="s">
        <v>150</v>
      </c>
      <c r="D2710" s="1" t="s">
        <v>100</v>
      </c>
      <c r="E2710" s="1" t="s">
        <v>101</v>
      </c>
      <c r="F2710" s="1" t="s">
        <v>101</v>
      </c>
      <c r="G2710" s="13" t="s">
        <v>1960</v>
      </c>
      <c r="H2710" s="12">
        <v>41676</v>
      </c>
      <c r="I2710" s="12" t="s">
        <v>1960</v>
      </c>
      <c r="J2710" s="12">
        <v>41676</v>
      </c>
      <c r="K2710" s="4">
        <v>5246</v>
      </c>
      <c r="L2710" s="1" t="s">
        <v>146</v>
      </c>
      <c r="M2710" s="1" t="s">
        <v>1920</v>
      </c>
      <c r="N2710" s="1" t="s">
        <v>606</v>
      </c>
      <c r="O2710" s="1" t="s">
        <v>93</v>
      </c>
      <c r="P2710">
        <v>30</v>
      </c>
      <c r="Q2710">
        <v>20</v>
      </c>
      <c r="R2710">
        <v>389.71</v>
      </c>
      <c r="S2710">
        <v>19.489999999999998</v>
      </c>
      <c r="T2710">
        <v>0.65</v>
      </c>
      <c r="U2710">
        <f t="shared" si="706"/>
        <v>389.79999999999995</v>
      </c>
      <c r="V2710">
        <f t="shared" si="707"/>
        <v>600</v>
      </c>
      <c r="W2710" s="1" t="s">
        <v>155</v>
      </c>
      <c r="X2710" s="1" t="s">
        <v>1236</v>
      </c>
      <c r="Y2710" s="1" t="s">
        <v>156</v>
      </c>
      <c r="Z2710" s="3">
        <v>16635</v>
      </c>
      <c r="AA2710" s="4">
        <f t="shared" si="711"/>
        <v>2247.351842</v>
      </c>
      <c r="AB2710" s="2">
        <f t="shared" si="716"/>
        <v>2247.351842</v>
      </c>
      <c r="AC2710" s="4">
        <f t="shared" si="712"/>
        <v>2170.8459278260871</v>
      </c>
      <c r="AD2710" s="4">
        <f t="shared" si="705"/>
        <v>2170.8459278260871</v>
      </c>
      <c r="AE2710" s="4" t="s">
        <v>62</v>
      </c>
      <c r="AG2710" s="4" t="str">
        <f t="shared" si="713"/>
        <v>Weight Captured Separately</v>
      </c>
      <c r="AI2710" t="e">
        <f t="shared" si="708"/>
        <v>#N/A</v>
      </c>
      <c r="AJ2710" t="s">
        <v>81</v>
      </c>
      <c r="AK2710" s="2"/>
      <c r="AL2710" s="2" t="str">
        <f t="shared" si="714"/>
        <v>Freight Included in Commodity Cost</v>
      </c>
      <c r="AM2710" s="4"/>
      <c r="AN2710" t="e">
        <f>VLOOKUP([1]!Tabelle13[[#This Row],[Vlookup this ID for freight costs]],$AL$2:$AL$6811,2,FALSE)</f>
        <v>#REF!</v>
      </c>
      <c r="AO2710">
        <f t="shared" si="715"/>
        <v>13547.813281490437</v>
      </c>
      <c r="AP2710">
        <v>0.48</v>
      </c>
      <c r="AQ2710">
        <v>0.48</v>
      </c>
      <c r="AR2710" s="4">
        <v>6</v>
      </c>
      <c r="AS2710" s="4">
        <v>2</v>
      </c>
      <c r="AT2710" s="4">
        <v>2014</v>
      </c>
      <c r="AU2710" s="4">
        <v>6</v>
      </c>
      <c r="AV2710" s="4">
        <v>2</v>
      </c>
      <c r="AW2710" s="4">
        <v>2014</v>
      </c>
      <c r="AX2710" t="str">
        <f t="shared" si="709"/>
        <v>No Delay</v>
      </c>
      <c r="AY2710">
        <f t="shared" si="710"/>
        <v>0</v>
      </c>
    </row>
    <row r="2711" spans="1:51" x14ac:dyDescent="0.2">
      <c r="A2711" s="3">
        <v>3754</v>
      </c>
      <c r="B2711" s="1" t="s">
        <v>1918</v>
      </c>
      <c r="C2711" s="1" t="s">
        <v>150</v>
      </c>
      <c r="D2711" s="1" t="s">
        <v>100</v>
      </c>
      <c r="E2711" s="1" t="s">
        <v>53</v>
      </c>
      <c r="F2711" s="1" t="s">
        <v>53</v>
      </c>
      <c r="G2711" s="13" t="s">
        <v>1950</v>
      </c>
      <c r="H2711" s="12">
        <v>39902</v>
      </c>
      <c r="I2711" s="12" t="s">
        <v>1951</v>
      </c>
      <c r="J2711" s="12">
        <v>39836</v>
      </c>
      <c r="K2711" s="4">
        <v>1329</v>
      </c>
      <c r="L2711" s="1" t="s">
        <v>146</v>
      </c>
      <c r="M2711" s="1" t="s">
        <v>1920</v>
      </c>
      <c r="N2711" s="1" t="s">
        <v>609</v>
      </c>
      <c r="O2711" s="1" t="s">
        <v>425</v>
      </c>
      <c r="P2711">
        <v>84</v>
      </c>
      <c r="Q2711">
        <v>20</v>
      </c>
      <c r="R2711">
        <v>147</v>
      </c>
      <c r="S2711">
        <v>7.35</v>
      </c>
      <c r="T2711">
        <v>0.09</v>
      </c>
      <c r="U2711">
        <f t="shared" si="706"/>
        <v>147</v>
      </c>
      <c r="V2711">
        <f t="shared" si="707"/>
        <v>1680</v>
      </c>
      <c r="W2711" s="1" t="s">
        <v>552</v>
      </c>
      <c r="X2711" s="1" t="s">
        <v>361</v>
      </c>
      <c r="Y2711" s="1" t="s">
        <v>361</v>
      </c>
      <c r="Z2711" s="3">
        <v>9485</v>
      </c>
      <c r="AA2711" s="4">
        <f t="shared" si="711"/>
        <v>2247.351842</v>
      </c>
      <c r="AB2711" s="2">
        <f t="shared" si="716"/>
        <v>2247.351842</v>
      </c>
      <c r="AC2711" s="4">
        <f t="shared" si="712"/>
        <v>2043.3782945333332</v>
      </c>
      <c r="AD2711" s="4">
        <f t="shared" ref="AD2711:AD2773" si="717">AVERAGEIFS($AA$2:$AA$6811,$L$2:$L$6811,L2711,$V$2:$V$6811,"&gt;="&amp;(V2711-100), $V$2:$V$6811,"&lt;="&amp;(V2711+100),$AA$2:$AA$6811,"&gt;"&amp;1)</f>
        <v>2043.3782945333332</v>
      </c>
      <c r="AE2711" s="4" t="s">
        <v>62</v>
      </c>
      <c r="AG2711" s="4" t="str">
        <f t="shared" si="713"/>
        <v>Weight Captured Separately</v>
      </c>
      <c r="AH2711" s="4">
        <v>11945</v>
      </c>
      <c r="AI2711">
        <f t="shared" si="708"/>
        <v>5588</v>
      </c>
      <c r="AJ2711" t="s">
        <v>81</v>
      </c>
      <c r="AK2711" s="2"/>
      <c r="AL2711" s="2" t="str">
        <f t="shared" si="714"/>
        <v>Freight Included in Commodity Cost</v>
      </c>
      <c r="AM2711" s="4"/>
      <c r="AN2711" t="e">
        <f>VLOOKUP([1]!Tabelle13[[#This Row],[Vlookup this ID for freight costs]],$AL$2:$AL$6811,2,FALSE)</f>
        <v>#REF!</v>
      </c>
      <c r="AO2711">
        <f t="shared" si="715"/>
        <v>12752.160314477069</v>
      </c>
      <c r="AP2711">
        <v>0.28999999999999998</v>
      </c>
      <c r="AQ2711">
        <v>0.28999999999999998</v>
      </c>
      <c r="AR2711" s="4">
        <v>30</v>
      </c>
      <c r="AS2711" s="4">
        <v>4</v>
      </c>
      <c r="AT2711" s="4">
        <v>2009</v>
      </c>
      <c r="AU2711" s="4">
        <v>23</v>
      </c>
      <c r="AV2711" s="4">
        <v>1</v>
      </c>
      <c r="AW2711" s="4">
        <v>2009</v>
      </c>
      <c r="AX2711" t="str">
        <f t="shared" si="709"/>
        <v>No Delay</v>
      </c>
      <c r="AY2711">
        <f t="shared" si="710"/>
        <v>0</v>
      </c>
    </row>
    <row r="2712" spans="1:51" x14ac:dyDescent="0.2">
      <c r="A2712" s="3">
        <v>48655</v>
      </c>
      <c r="B2712" s="1" t="s">
        <v>328</v>
      </c>
      <c r="C2712" s="1" t="s">
        <v>150</v>
      </c>
      <c r="D2712" s="1" t="s">
        <v>100</v>
      </c>
      <c r="E2712" s="1" t="s">
        <v>101</v>
      </c>
      <c r="F2712" s="1" t="s">
        <v>101</v>
      </c>
      <c r="G2712" s="13" t="s">
        <v>1925</v>
      </c>
      <c r="H2712" s="12">
        <v>41878</v>
      </c>
      <c r="I2712" s="12" t="s">
        <v>1925</v>
      </c>
      <c r="J2712" s="12">
        <v>41878</v>
      </c>
      <c r="K2712" s="4">
        <v>5802</v>
      </c>
      <c r="L2712" s="1" t="s">
        <v>146</v>
      </c>
      <c r="M2712" s="1" t="s">
        <v>1920</v>
      </c>
      <c r="N2712" s="1" t="s">
        <v>284</v>
      </c>
      <c r="O2712" s="1" t="s">
        <v>93</v>
      </c>
      <c r="P2712">
        <v>30</v>
      </c>
      <c r="Q2712">
        <v>20</v>
      </c>
      <c r="R2712">
        <v>66.33</v>
      </c>
      <c r="S2712">
        <v>3.32</v>
      </c>
      <c r="T2712">
        <v>0.11</v>
      </c>
      <c r="U2712">
        <f t="shared" si="706"/>
        <v>66.399999999999991</v>
      </c>
      <c r="V2712">
        <f t="shared" si="707"/>
        <v>600</v>
      </c>
      <c r="W2712" s="1" t="s">
        <v>155</v>
      </c>
      <c r="X2712" s="1" t="s">
        <v>1236</v>
      </c>
      <c r="Y2712" s="1" t="s">
        <v>156</v>
      </c>
      <c r="Z2712" s="3">
        <v>16635</v>
      </c>
      <c r="AA2712" s="4">
        <f t="shared" si="711"/>
        <v>2247.351842</v>
      </c>
      <c r="AB2712" s="2">
        <f t="shared" si="716"/>
        <v>2247.351842</v>
      </c>
      <c r="AC2712" s="4">
        <f t="shared" si="712"/>
        <v>2170.8459278260871</v>
      </c>
      <c r="AD2712" s="4">
        <f t="shared" si="717"/>
        <v>2170.8459278260871</v>
      </c>
      <c r="AE2712" s="4" t="s">
        <v>62</v>
      </c>
      <c r="AG2712" s="4" t="str">
        <f t="shared" si="713"/>
        <v>Weight Captured Separately</v>
      </c>
      <c r="AI2712" t="e">
        <f t="shared" si="708"/>
        <v>#N/A</v>
      </c>
      <c r="AJ2712" t="s">
        <v>81</v>
      </c>
      <c r="AK2712" s="2"/>
      <c r="AL2712" s="2" t="str">
        <f t="shared" si="714"/>
        <v>Freight Included in Commodity Cost</v>
      </c>
      <c r="AM2712" s="4"/>
      <c r="AN2712" t="e">
        <f>VLOOKUP([1]!Tabelle13[[#This Row],[Vlookup this ID for freight costs]],$AL$2:$AL$6811,2,FALSE)</f>
        <v>#REF!</v>
      </c>
      <c r="AO2712">
        <f t="shared" si="715"/>
        <v>13547.813281490437</v>
      </c>
      <c r="AP2712">
        <v>0.08</v>
      </c>
      <c r="AQ2712">
        <v>0.08</v>
      </c>
      <c r="AR2712" s="4">
        <v>27</v>
      </c>
      <c r="AS2712" s="4">
        <v>8</v>
      </c>
      <c r="AT2712" s="4">
        <v>2014</v>
      </c>
      <c r="AU2712" s="4">
        <v>27</v>
      </c>
      <c r="AV2712" s="4">
        <v>8</v>
      </c>
      <c r="AW2712" s="4">
        <v>2014</v>
      </c>
      <c r="AX2712" t="str">
        <f t="shared" si="709"/>
        <v>No Delay</v>
      </c>
      <c r="AY2712">
        <f t="shared" si="710"/>
        <v>0</v>
      </c>
    </row>
    <row r="2713" spans="1:51" x14ac:dyDescent="0.2">
      <c r="A2713" s="3">
        <v>5201</v>
      </c>
      <c r="B2713" s="1" t="s">
        <v>88</v>
      </c>
      <c r="C2713" s="1" t="s">
        <v>89</v>
      </c>
      <c r="D2713" s="1" t="s">
        <v>74</v>
      </c>
      <c r="E2713" s="1" t="s">
        <v>53</v>
      </c>
      <c r="F2713" s="1" t="s">
        <v>53</v>
      </c>
      <c r="G2713" s="13" t="s">
        <v>1173</v>
      </c>
      <c r="H2713" s="12">
        <v>40071</v>
      </c>
      <c r="I2713" s="12" t="s">
        <v>1173</v>
      </c>
      <c r="J2713" s="12">
        <v>40071</v>
      </c>
      <c r="K2713" s="4">
        <v>1823</v>
      </c>
      <c r="L2713" s="1" t="s">
        <v>146</v>
      </c>
      <c r="M2713" s="1" t="s">
        <v>423</v>
      </c>
      <c r="N2713" s="1" t="s">
        <v>550</v>
      </c>
      <c r="O2713" s="1" t="s">
        <v>551</v>
      </c>
      <c r="P2713">
        <v>300</v>
      </c>
      <c r="Q2713">
        <v>20</v>
      </c>
      <c r="R2713">
        <v>822</v>
      </c>
      <c r="S2713">
        <v>41.1</v>
      </c>
      <c r="T2713">
        <v>0.14000000000000001</v>
      </c>
      <c r="U2713">
        <f t="shared" si="706"/>
        <v>822</v>
      </c>
      <c r="V2713">
        <f t="shared" si="707"/>
        <v>6000</v>
      </c>
      <c r="W2713" s="1" t="s">
        <v>552</v>
      </c>
      <c r="X2713" s="1" t="s">
        <v>361</v>
      </c>
      <c r="Y2713" s="1" t="s">
        <v>361</v>
      </c>
      <c r="Z2713" s="3">
        <v>4931</v>
      </c>
      <c r="AA2713" s="4">
        <f t="shared" si="711"/>
        <v>2247.351842</v>
      </c>
      <c r="AB2713" s="2">
        <f t="shared" si="716"/>
        <v>2247.351842</v>
      </c>
      <c r="AC2713" s="4">
        <f t="shared" si="712"/>
        <v>1870.9602767272727</v>
      </c>
      <c r="AD2713" s="4">
        <f t="shared" si="717"/>
        <v>1870.9602767272727</v>
      </c>
      <c r="AE2713" s="4" t="s">
        <v>62</v>
      </c>
      <c r="AG2713" s="4" t="str">
        <f t="shared" si="713"/>
        <v>Weight Captured Separately</v>
      </c>
      <c r="AH2713" s="4">
        <v>11945</v>
      </c>
      <c r="AI2713">
        <f t="shared" si="708"/>
        <v>5588</v>
      </c>
      <c r="AJ2713" t="s">
        <v>81</v>
      </c>
      <c r="AK2713" s="2"/>
      <c r="AL2713" s="2" t="str">
        <f t="shared" si="714"/>
        <v>Freight Included in Commodity Cost</v>
      </c>
      <c r="AM2713" s="4"/>
      <c r="AN2713" t="e">
        <f>VLOOKUP([1]!Tabelle13[[#This Row],[Vlookup this ID for freight costs]],$AL$2:$AL$6811,2,FALSE)</f>
        <v>#REF!</v>
      </c>
      <c r="AO2713">
        <f t="shared" si="715"/>
        <v>11675.927047331637</v>
      </c>
      <c r="AP2713">
        <v>1.61</v>
      </c>
      <c r="AQ2713">
        <v>1.61</v>
      </c>
      <c r="AR2713" s="4">
        <v>15</v>
      </c>
      <c r="AS2713" s="4">
        <v>9</v>
      </c>
      <c r="AT2713" s="4">
        <v>2009</v>
      </c>
      <c r="AU2713" s="4">
        <v>15</v>
      </c>
      <c r="AV2713" s="4">
        <v>9</v>
      </c>
      <c r="AW2713" s="4">
        <v>2009</v>
      </c>
      <c r="AX2713" t="str">
        <f t="shared" si="709"/>
        <v>No Delay</v>
      </c>
      <c r="AY2713">
        <f t="shared" si="710"/>
        <v>0</v>
      </c>
    </row>
    <row r="2714" spans="1:51" x14ac:dyDescent="0.2">
      <c r="A2714" s="3">
        <v>21839</v>
      </c>
      <c r="B2714" s="1" t="s">
        <v>328</v>
      </c>
      <c r="C2714" s="1" t="s">
        <v>150</v>
      </c>
      <c r="D2714" s="1" t="s">
        <v>100</v>
      </c>
      <c r="E2714" s="1" t="s">
        <v>101</v>
      </c>
      <c r="F2714" s="1" t="s">
        <v>101</v>
      </c>
      <c r="G2714" s="13" t="s">
        <v>1411</v>
      </c>
      <c r="H2714" s="12">
        <v>41880</v>
      </c>
      <c r="I2714" s="12" t="s">
        <v>1411</v>
      </c>
      <c r="J2714" s="12">
        <v>41880</v>
      </c>
      <c r="K2714" s="4">
        <v>5855</v>
      </c>
      <c r="L2714" s="1" t="s">
        <v>146</v>
      </c>
      <c r="M2714" s="1" t="s">
        <v>1920</v>
      </c>
      <c r="N2714" s="1" t="s">
        <v>606</v>
      </c>
      <c r="O2714" s="1" t="s">
        <v>93</v>
      </c>
      <c r="P2714">
        <v>30</v>
      </c>
      <c r="Q2714">
        <v>20</v>
      </c>
      <c r="R2714">
        <v>434.11</v>
      </c>
      <c r="S2714">
        <v>21.71</v>
      </c>
      <c r="T2714">
        <v>0.72</v>
      </c>
      <c r="U2714">
        <f t="shared" si="706"/>
        <v>434.20000000000005</v>
      </c>
      <c r="V2714">
        <f t="shared" si="707"/>
        <v>600</v>
      </c>
      <c r="W2714" s="1" t="s">
        <v>155</v>
      </c>
      <c r="X2714" s="1" t="s">
        <v>1236</v>
      </c>
      <c r="Y2714" s="1" t="s">
        <v>156</v>
      </c>
      <c r="Z2714" s="3">
        <v>16635</v>
      </c>
      <c r="AA2714" s="4">
        <f t="shared" si="711"/>
        <v>2247.351842</v>
      </c>
      <c r="AB2714" s="2">
        <f t="shared" si="716"/>
        <v>2247.351842</v>
      </c>
      <c r="AC2714" s="4">
        <f t="shared" si="712"/>
        <v>2170.8459278260871</v>
      </c>
      <c r="AD2714" s="4">
        <f t="shared" si="717"/>
        <v>2170.8459278260871</v>
      </c>
      <c r="AE2714" s="4" t="s">
        <v>62</v>
      </c>
      <c r="AG2714" s="4" t="str">
        <f t="shared" si="713"/>
        <v>Weight Captured Separately</v>
      </c>
      <c r="AI2714" t="e">
        <f t="shared" si="708"/>
        <v>#N/A</v>
      </c>
      <c r="AJ2714" t="s">
        <v>81</v>
      </c>
      <c r="AK2714" s="2"/>
      <c r="AL2714" s="2" t="str">
        <f t="shared" si="714"/>
        <v>Freight Included in Commodity Cost</v>
      </c>
      <c r="AM2714" s="4"/>
      <c r="AN2714" t="e">
        <f>VLOOKUP([1]!Tabelle13[[#This Row],[Vlookup this ID for freight costs]],$AL$2:$AL$6811,2,FALSE)</f>
        <v>#REF!</v>
      </c>
      <c r="AO2714">
        <f t="shared" si="715"/>
        <v>13547.813281490437</v>
      </c>
      <c r="AP2714">
        <v>0.54</v>
      </c>
      <c r="AQ2714">
        <v>0.54</v>
      </c>
      <c r="AR2714" s="4">
        <v>29</v>
      </c>
      <c r="AS2714" s="4">
        <v>8</v>
      </c>
      <c r="AT2714" s="4">
        <v>2014</v>
      </c>
      <c r="AU2714" s="4">
        <v>29</v>
      </c>
      <c r="AV2714" s="4">
        <v>8</v>
      </c>
      <c r="AW2714" s="4">
        <v>2014</v>
      </c>
      <c r="AX2714" t="str">
        <f t="shared" si="709"/>
        <v>No Delay</v>
      </c>
      <c r="AY2714">
        <f t="shared" si="710"/>
        <v>0</v>
      </c>
    </row>
    <row r="2715" spans="1:51" x14ac:dyDescent="0.2">
      <c r="A2715" s="3">
        <v>531</v>
      </c>
      <c r="B2715" s="1" t="s">
        <v>1918</v>
      </c>
      <c r="C2715" s="1" t="s">
        <v>150</v>
      </c>
      <c r="D2715" s="1" t="s">
        <v>100</v>
      </c>
      <c r="E2715" s="1" t="s">
        <v>101</v>
      </c>
      <c r="F2715" s="1" t="s">
        <v>101</v>
      </c>
      <c r="G2715" s="13" t="s">
        <v>1519</v>
      </c>
      <c r="H2715" s="12">
        <v>39680</v>
      </c>
      <c r="I2715" s="12" t="s">
        <v>1519</v>
      </c>
      <c r="J2715" s="12">
        <v>39680</v>
      </c>
      <c r="K2715" s="4">
        <v>1015</v>
      </c>
      <c r="L2715" s="1" t="s">
        <v>146</v>
      </c>
      <c r="M2715" s="1" t="s">
        <v>1920</v>
      </c>
      <c r="N2715" s="1" t="s">
        <v>1963</v>
      </c>
      <c r="O2715" s="1" t="s">
        <v>1964</v>
      </c>
      <c r="P2715">
        <v>60</v>
      </c>
      <c r="Q2715">
        <v>20</v>
      </c>
      <c r="R2715">
        <v>103.4</v>
      </c>
      <c r="S2715">
        <v>5.17</v>
      </c>
      <c r="T2715">
        <v>0.09</v>
      </c>
      <c r="U2715">
        <f t="shared" si="706"/>
        <v>103.4</v>
      </c>
      <c r="V2715">
        <f t="shared" si="707"/>
        <v>1200</v>
      </c>
      <c r="W2715" s="1" t="s">
        <v>185</v>
      </c>
      <c r="X2715" s="1" t="s">
        <v>186</v>
      </c>
      <c r="Y2715" s="1" t="s">
        <v>186</v>
      </c>
      <c r="Z2715" s="3">
        <v>11869</v>
      </c>
      <c r="AA2715" s="4">
        <f t="shared" si="711"/>
        <v>2247.351842</v>
      </c>
      <c r="AB2715" s="2">
        <f t="shared" si="716"/>
        <v>2247.351842</v>
      </c>
      <c r="AC2715" s="4">
        <f t="shared" si="712"/>
        <v>2141.3304360000006</v>
      </c>
      <c r="AD2715" s="4">
        <f t="shared" si="717"/>
        <v>2141.3304360000006</v>
      </c>
      <c r="AE2715" s="4" t="s">
        <v>62</v>
      </c>
      <c r="AG2715" s="4" t="str">
        <f t="shared" si="713"/>
        <v>Weight Captured Separately</v>
      </c>
      <c r="AH2715" s="4">
        <v>10535</v>
      </c>
      <c r="AI2715">
        <f t="shared" si="708"/>
        <v>1669</v>
      </c>
      <c r="AJ2715" t="s">
        <v>81</v>
      </c>
      <c r="AK2715" s="2"/>
      <c r="AL2715" s="2" t="str">
        <f t="shared" si="714"/>
        <v>Freight Included in Commodity Cost</v>
      </c>
      <c r="AM2715" s="4"/>
      <c r="AN2715" t="e">
        <f>VLOOKUP([1]!Tabelle13[[#This Row],[Vlookup this ID for freight costs]],$AL$2:$AL$6811,2,FALSE)</f>
        <v>#REF!</v>
      </c>
      <c r="AO2715">
        <f t="shared" si="715"/>
        <v>13363.577581512005</v>
      </c>
      <c r="AP2715">
        <v>0.2</v>
      </c>
      <c r="AQ2715">
        <v>0.2</v>
      </c>
      <c r="AR2715" s="4">
        <v>20</v>
      </c>
      <c r="AS2715" s="4">
        <v>8</v>
      </c>
      <c r="AT2715" s="4">
        <v>2008</v>
      </c>
      <c r="AU2715" s="4">
        <v>20</v>
      </c>
      <c r="AV2715" s="4">
        <v>8</v>
      </c>
      <c r="AW2715" s="4">
        <v>2008</v>
      </c>
      <c r="AX2715" t="str">
        <f t="shared" si="709"/>
        <v>No Delay</v>
      </c>
      <c r="AY2715">
        <f t="shared" si="710"/>
        <v>0</v>
      </c>
    </row>
    <row r="2716" spans="1:51" x14ac:dyDescent="0.2">
      <c r="A2716" s="3">
        <v>2601</v>
      </c>
      <c r="B2716" s="1" t="s">
        <v>1918</v>
      </c>
      <c r="C2716" s="1" t="s">
        <v>150</v>
      </c>
      <c r="D2716" s="1" t="s">
        <v>100</v>
      </c>
      <c r="E2716" s="1" t="s">
        <v>101</v>
      </c>
      <c r="F2716" s="1" t="s">
        <v>101</v>
      </c>
      <c r="G2716" s="13" t="s">
        <v>522</v>
      </c>
      <c r="H2716" s="12">
        <v>40098</v>
      </c>
      <c r="I2716" s="12" t="s">
        <v>1984</v>
      </c>
      <c r="J2716" s="12">
        <v>40028</v>
      </c>
      <c r="K2716" s="4">
        <v>1692</v>
      </c>
      <c r="L2716" s="1" t="s">
        <v>146</v>
      </c>
      <c r="M2716" s="1" t="s">
        <v>1920</v>
      </c>
      <c r="N2716" s="1" t="s">
        <v>183</v>
      </c>
      <c r="O2716" s="1" t="s">
        <v>184</v>
      </c>
      <c r="P2716">
        <v>30</v>
      </c>
      <c r="Q2716">
        <v>20</v>
      </c>
      <c r="R2716">
        <v>438</v>
      </c>
      <c r="S2716">
        <v>21.9</v>
      </c>
      <c r="T2716">
        <v>0.73</v>
      </c>
      <c r="U2716">
        <f t="shared" si="706"/>
        <v>438</v>
      </c>
      <c r="V2716">
        <f t="shared" si="707"/>
        <v>600</v>
      </c>
      <c r="W2716" s="1" t="s">
        <v>185</v>
      </c>
      <c r="X2716" s="1" t="s">
        <v>186</v>
      </c>
      <c r="Y2716" s="1" t="s">
        <v>186</v>
      </c>
      <c r="Z2716" s="3">
        <v>11869</v>
      </c>
      <c r="AA2716" s="4">
        <f t="shared" si="711"/>
        <v>2247.351842</v>
      </c>
      <c r="AB2716" s="2">
        <f t="shared" si="716"/>
        <v>2247.351842</v>
      </c>
      <c r="AC2716" s="4">
        <f t="shared" si="712"/>
        <v>2170.8459278260871</v>
      </c>
      <c r="AD2716" s="4">
        <f t="shared" si="717"/>
        <v>2170.8459278260871</v>
      </c>
      <c r="AE2716" s="4" t="s">
        <v>62</v>
      </c>
      <c r="AG2716" s="4" t="str">
        <f t="shared" si="713"/>
        <v>Weight Captured Separately</v>
      </c>
      <c r="AH2716" s="4">
        <v>11289</v>
      </c>
      <c r="AI2716">
        <f t="shared" si="708"/>
        <v>547</v>
      </c>
      <c r="AJ2716" t="s">
        <v>81</v>
      </c>
      <c r="AK2716" s="2"/>
      <c r="AL2716" s="2" t="str">
        <f t="shared" si="714"/>
        <v>Freight Included in Commodity Cost</v>
      </c>
      <c r="AM2716" s="4"/>
      <c r="AN2716" t="e">
        <f>VLOOKUP([1]!Tabelle13[[#This Row],[Vlookup this ID for freight costs]],$AL$2:$AL$6811,2,FALSE)</f>
        <v>#REF!</v>
      </c>
      <c r="AO2716">
        <f t="shared" si="715"/>
        <v>13547.813281490437</v>
      </c>
      <c r="AP2716">
        <v>0.86</v>
      </c>
      <c r="AQ2716">
        <v>0.86</v>
      </c>
      <c r="AR2716" s="4">
        <v>12</v>
      </c>
      <c r="AS2716" s="4">
        <v>10</v>
      </c>
      <c r="AT2716" s="4">
        <v>2009</v>
      </c>
      <c r="AU2716" s="4">
        <v>3</v>
      </c>
      <c r="AV2716" s="4">
        <v>8</v>
      </c>
      <c r="AW2716" s="4">
        <v>2009</v>
      </c>
      <c r="AX2716" t="str">
        <f t="shared" si="709"/>
        <v>No Delay</v>
      </c>
      <c r="AY2716">
        <f t="shared" si="710"/>
        <v>0</v>
      </c>
    </row>
    <row r="2717" spans="1:51" x14ac:dyDescent="0.2">
      <c r="A2717" s="3">
        <v>45020</v>
      </c>
      <c r="B2717" s="1" t="s">
        <v>328</v>
      </c>
      <c r="C2717" s="1" t="s">
        <v>150</v>
      </c>
      <c r="D2717" s="1" t="s">
        <v>100</v>
      </c>
      <c r="E2717" s="1" t="s">
        <v>101</v>
      </c>
      <c r="F2717" s="1" t="s">
        <v>101</v>
      </c>
      <c r="G2717" s="13" t="s">
        <v>1924</v>
      </c>
      <c r="H2717" s="12">
        <v>41856</v>
      </c>
      <c r="I2717" s="12" t="s">
        <v>1924</v>
      </c>
      <c r="J2717" s="12">
        <v>41856</v>
      </c>
      <c r="K2717" s="4">
        <v>5720</v>
      </c>
      <c r="L2717" s="1" t="s">
        <v>146</v>
      </c>
      <c r="M2717" s="1" t="s">
        <v>1923</v>
      </c>
      <c r="N2717" s="1" t="s">
        <v>249</v>
      </c>
      <c r="O2717" s="1" t="s">
        <v>250</v>
      </c>
      <c r="P2717">
        <v>60</v>
      </c>
      <c r="Q2717">
        <v>20</v>
      </c>
      <c r="R2717">
        <v>1599.83</v>
      </c>
      <c r="S2717">
        <v>79.989999999999995</v>
      </c>
      <c r="T2717">
        <v>1.33</v>
      </c>
      <c r="U2717">
        <f t="shared" si="706"/>
        <v>1599.8</v>
      </c>
      <c r="V2717">
        <f t="shared" si="707"/>
        <v>1200</v>
      </c>
      <c r="W2717" s="1" t="s">
        <v>251</v>
      </c>
      <c r="X2717" s="1" t="s">
        <v>252</v>
      </c>
      <c r="Y2717" s="1" t="s">
        <v>252</v>
      </c>
      <c r="Z2717" s="3">
        <v>14819</v>
      </c>
      <c r="AA2717" s="4">
        <f t="shared" si="711"/>
        <v>2247.351842</v>
      </c>
      <c r="AB2717" s="2">
        <f t="shared" si="716"/>
        <v>2247.351842</v>
      </c>
      <c r="AC2717" s="4">
        <f t="shared" si="712"/>
        <v>2141.3304360000006</v>
      </c>
      <c r="AD2717" s="4">
        <f t="shared" si="717"/>
        <v>2141.3304360000006</v>
      </c>
      <c r="AE2717" s="4" t="s">
        <v>62</v>
      </c>
      <c r="AG2717" s="4" t="str">
        <f t="shared" si="713"/>
        <v>Weight Captured Separately</v>
      </c>
      <c r="AI2717" t="e">
        <f t="shared" si="708"/>
        <v>#N/A</v>
      </c>
      <c r="AJ2717" t="s">
        <v>81</v>
      </c>
      <c r="AK2717" s="2"/>
      <c r="AL2717" s="2" t="str">
        <f t="shared" si="714"/>
        <v>Freight Included in Commodity Cost</v>
      </c>
      <c r="AM2717" s="4"/>
      <c r="AN2717" t="e">
        <f>VLOOKUP([1]!Tabelle13[[#This Row],[Vlookup this ID for freight costs]],$AL$2:$AL$6811,2,FALSE)</f>
        <v>#REF!</v>
      </c>
      <c r="AO2717">
        <f t="shared" si="715"/>
        <v>13363.577581512005</v>
      </c>
      <c r="AP2717">
        <v>1.64</v>
      </c>
      <c r="AQ2717">
        <v>1.64</v>
      </c>
      <c r="AR2717" s="4">
        <v>5</v>
      </c>
      <c r="AS2717" s="4">
        <v>8</v>
      </c>
      <c r="AT2717" s="4">
        <v>2014</v>
      </c>
      <c r="AU2717" s="4">
        <v>5</v>
      </c>
      <c r="AV2717" s="4">
        <v>8</v>
      </c>
      <c r="AW2717" s="4">
        <v>2014</v>
      </c>
      <c r="AX2717" t="str">
        <f t="shared" si="709"/>
        <v>No Delay</v>
      </c>
      <c r="AY2717">
        <f t="shared" si="710"/>
        <v>0</v>
      </c>
    </row>
    <row r="2718" spans="1:51" x14ac:dyDescent="0.2">
      <c r="A2718" s="3">
        <v>9752</v>
      </c>
      <c r="B2718" s="1" t="s">
        <v>1918</v>
      </c>
      <c r="C2718" s="1" t="s">
        <v>150</v>
      </c>
      <c r="D2718" s="1" t="s">
        <v>100</v>
      </c>
      <c r="E2718" s="1" t="s">
        <v>101</v>
      </c>
      <c r="F2718" s="1" t="s">
        <v>101</v>
      </c>
      <c r="G2718" s="13" t="s">
        <v>1519</v>
      </c>
      <c r="H2718" s="12">
        <v>39680</v>
      </c>
      <c r="I2718" s="12" t="s">
        <v>1137</v>
      </c>
      <c r="J2718" s="12">
        <v>39582</v>
      </c>
      <c r="K2718" s="4">
        <v>844</v>
      </c>
      <c r="L2718" s="1" t="s">
        <v>146</v>
      </c>
      <c r="M2718" s="1" t="s">
        <v>1920</v>
      </c>
      <c r="N2718" s="1" t="s">
        <v>147</v>
      </c>
      <c r="O2718" s="1" t="s">
        <v>148</v>
      </c>
      <c r="P2718">
        <v>30</v>
      </c>
      <c r="Q2718">
        <v>20</v>
      </c>
      <c r="R2718">
        <v>765</v>
      </c>
      <c r="S2718">
        <v>38.25</v>
      </c>
      <c r="T2718">
        <v>1.27</v>
      </c>
      <c r="U2718">
        <f t="shared" si="706"/>
        <v>765</v>
      </c>
      <c r="V2718">
        <f t="shared" si="707"/>
        <v>600</v>
      </c>
      <c r="W2718" s="1" t="s">
        <v>501</v>
      </c>
      <c r="X2718" s="1" t="s">
        <v>112</v>
      </c>
      <c r="Y2718" s="1" t="s">
        <v>112</v>
      </c>
      <c r="Z2718" s="3">
        <v>14398</v>
      </c>
      <c r="AA2718" s="4">
        <f t="shared" si="711"/>
        <v>2247.351842</v>
      </c>
      <c r="AB2718" s="2">
        <f t="shared" si="716"/>
        <v>2247.351842</v>
      </c>
      <c r="AC2718" s="4">
        <f t="shared" si="712"/>
        <v>2170.8459278260871</v>
      </c>
      <c r="AD2718" s="4">
        <f t="shared" si="717"/>
        <v>2170.8459278260871</v>
      </c>
      <c r="AE2718" s="4" t="s">
        <v>62</v>
      </c>
      <c r="AG2718" s="4" t="str">
        <f t="shared" si="713"/>
        <v>Weight Captured Separately</v>
      </c>
      <c r="AH2718" s="4">
        <v>82366</v>
      </c>
      <c r="AI2718">
        <f t="shared" si="708"/>
        <v>70109</v>
      </c>
      <c r="AJ2718" t="s">
        <v>81</v>
      </c>
      <c r="AK2718" s="2"/>
      <c r="AL2718" s="2" t="str">
        <f t="shared" si="714"/>
        <v>Freight Included in Commodity Cost</v>
      </c>
      <c r="AM2718" s="4"/>
      <c r="AN2718" t="e">
        <f>VLOOKUP([1]!Tabelle13[[#This Row],[Vlookup this ID for freight costs]],$AL$2:$AL$6811,2,FALSE)</f>
        <v>#REF!</v>
      </c>
      <c r="AO2718">
        <f t="shared" si="715"/>
        <v>13547.813281490437</v>
      </c>
      <c r="AP2718">
        <v>1.22</v>
      </c>
      <c r="AQ2718">
        <v>1.22</v>
      </c>
      <c r="AR2718" s="4">
        <v>20</v>
      </c>
      <c r="AS2718" s="4">
        <v>8</v>
      </c>
      <c r="AT2718" s="4">
        <v>2008</v>
      </c>
      <c r="AU2718" s="4">
        <v>14</v>
      </c>
      <c r="AV2718" s="4">
        <v>5</v>
      </c>
      <c r="AW2718" s="4">
        <v>2008</v>
      </c>
      <c r="AX2718" t="str">
        <f t="shared" si="709"/>
        <v>No Delay</v>
      </c>
      <c r="AY2718">
        <f t="shared" si="710"/>
        <v>0</v>
      </c>
    </row>
    <row r="2719" spans="1:51" x14ac:dyDescent="0.2">
      <c r="A2719" s="3">
        <v>34885</v>
      </c>
      <c r="B2719" s="1" t="s">
        <v>328</v>
      </c>
      <c r="C2719" s="1" t="s">
        <v>150</v>
      </c>
      <c r="D2719" s="1" t="s">
        <v>100</v>
      </c>
      <c r="E2719" s="1" t="s">
        <v>101</v>
      </c>
      <c r="F2719" s="1" t="s">
        <v>101</v>
      </c>
      <c r="G2719" s="13" t="s">
        <v>1952</v>
      </c>
      <c r="H2719" s="12">
        <v>42047</v>
      </c>
      <c r="I2719" s="12" t="s">
        <v>1952</v>
      </c>
      <c r="J2719" s="12">
        <v>42047</v>
      </c>
      <c r="K2719" s="4">
        <v>6285</v>
      </c>
      <c r="L2719" s="1" t="s">
        <v>146</v>
      </c>
      <c r="M2719" s="1" t="s">
        <v>1923</v>
      </c>
      <c r="N2719" s="1" t="s">
        <v>265</v>
      </c>
      <c r="O2719" s="1" t="s">
        <v>93</v>
      </c>
      <c r="P2719">
        <v>60</v>
      </c>
      <c r="Q2719">
        <v>20</v>
      </c>
      <c r="R2719">
        <v>256.48</v>
      </c>
      <c r="S2719">
        <v>12.82</v>
      </c>
      <c r="T2719">
        <v>0.21</v>
      </c>
      <c r="U2719">
        <f t="shared" si="706"/>
        <v>256.39999999999998</v>
      </c>
      <c r="V2719">
        <f t="shared" si="707"/>
        <v>1200</v>
      </c>
      <c r="W2719" s="1" t="s">
        <v>155</v>
      </c>
      <c r="X2719" s="1" t="s">
        <v>1236</v>
      </c>
      <c r="Y2719" s="1" t="s">
        <v>156</v>
      </c>
      <c r="Z2719" s="3">
        <v>16635</v>
      </c>
      <c r="AA2719" s="4">
        <f t="shared" si="711"/>
        <v>2247.351842</v>
      </c>
      <c r="AB2719" s="2">
        <f t="shared" si="716"/>
        <v>2247.351842</v>
      </c>
      <c r="AC2719" s="4">
        <f t="shared" si="712"/>
        <v>2141.3304360000006</v>
      </c>
      <c r="AD2719" s="4">
        <f t="shared" si="717"/>
        <v>2141.3304360000006</v>
      </c>
      <c r="AE2719" s="4" t="s">
        <v>62</v>
      </c>
      <c r="AG2719" s="4" t="str">
        <f t="shared" si="713"/>
        <v>Weight Captured Separately</v>
      </c>
      <c r="AI2719" t="e">
        <f t="shared" si="708"/>
        <v>#N/A</v>
      </c>
      <c r="AJ2719" t="s">
        <v>81</v>
      </c>
      <c r="AK2719" s="2"/>
      <c r="AL2719" s="2" t="str">
        <f t="shared" si="714"/>
        <v>Freight Included in Commodity Cost</v>
      </c>
      <c r="AM2719" s="4"/>
      <c r="AN2719" t="e">
        <f>VLOOKUP([1]!Tabelle13[[#This Row],[Vlookup this ID for freight costs]],$AL$2:$AL$6811,2,FALSE)</f>
        <v>#REF!</v>
      </c>
      <c r="AO2719">
        <f t="shared" si="715"/>
        <v>13363.577581512005</v>
      </c>
      <c r="AP2719">
        <v>0.26</v>
      </c>
      <c r="AQ2719">
        <v>0.26</v>
      </c>
      <c r="AR2719" s="4">
        <v>12</v>
      </c>
      <c r="AS2719" s="4">
        <v>2</v>
      </c>
      <c r="AT2719" s="4">
        <v>2015</v>
      </c>
      <c r="AU2719" s="4">
        <v>12</v>
      </c>
      <c r="AV2719" s="4">
        <v>2</v>
      </c>
      <c r="AW2719" s="4">
        <v>2015</v>
      </c>
      <c r="AX2719" t="str">
        <f t="shared" si="709"/>
        <v>No Delay</v>
      </c>
      <c r="AY2719">
        <f t="shared" si="710"/>
        <v>0</v>
      </c>
    </row>
    <row r="2720" spans="1:51" x14ac:dyDescent="0.2">
      <c r="A2720" s="3">
        <v>66352</v>
      </c>
      <c r="B2720" s="1" t="s">
        <v>328</v>
      </c>
      <c r="C2720" s="1" t="s">
        <v>150</v>
      </c>
      <c r="D2720" s="1" t="s">
        <v>100</v>
      </c>
      <c r="E2720" s="1" t="s">
        <v>101</v>
      </c>
      <c r="F2720" s="1" t="s">
        <v>101</v>
      </c>
      <c r="G2720" s="13" t="s">
        <v>1926</v>
      </c>
      <c r="H2720" s="12">
        <v>42072</v>
      </c>
      <c r="I2720" s="12" t="s">
        <v>1926</v>
      </c>
      <c r="J2720" s="12">
        <v>42072</v>
      </c>
      <c r="K2720" s="4">
        <v>6365</v>
      </c>
      <c r="L2720" s="1" t="s">
        <v>146</v>
      </c>
      <c r="M2720" s="1" t="s">
        <v>1923</v>
      </c>
      <c r="N2720" s="1" t="s">
        <v>275</v>
      </c>
      <c r="O2720" s="1" t="s">
        <v>93</v>
      </c>
      <c r="P2720">
        <v>60</v>
      </c>
      <c r="Q2720">
        <v>20</v>
      </c>
      <c r="R2720">
        <v>428.71</v>
      </c>
      <c r="S2720">
        <v>21.44</v>
      </c>
      <c r="T2720">
        <v>0.36</v>
      </c>
      <c r="U2720">
        <f t="shared" si="706"/>
        <v>428.8</v>
      </c>
      <c r="V2720">
        <f t="shared" si="707"/>
        <v>1200</v>
      </c>
      <c r="W2720" s="1" t="s">
        <v>155</v>
      </c>
      <c r="X2720" s="1" t="s">
        <v>1236</v>
      </c>
      <c r="Y2720" s="1" t="s">
        <v>156</v>
      </c>
      <c r="Z2720" s="3">
        <v>16635</v>
      </c>
      <c r="AA2720" s="4">
        <f t="shared" si="711"/>
        <v>2247.351842</v>
      </c>
      <c r="AB2720" s="2">
        <f t="shared" si="716"/>
        <v>2247.351842</v>
      </c>
      <c r="AC2720" s="4">
        <f t="shared" si="712"/>
        <v>2141.3304360000006</v>
      </c>
      <c r="AD2720" s="4">
        <f t="shared" si="717"/>
        <v>2141.3304360000006</v>
      </c>
      <c r="AE2720" s="4" t="s">
        <v>62</v>
      </c>
      <c r="AG2720" s="4" t="str">
        <f t="shared" si="713"/>
        <v>Weight Captured Separately</v>
      </c>
      <c r="AI2720" t="e">
        <f t="shared" si="708"/>
        <v>#N/A</v>
      </c>
      <c r="AJ2720" t="s">
        <v>81</v>
      </c>
      <c r="AK2720" s="2"/>
      <c r="AL2720" s="2" t="str">
        <f t="shared" si="714"/>
        <v>Freight Included in Commodity Cost</v>
      </c>
      <c r="AM2720" s="4"/>
      <c r="AN2720" t="e">
        <f>VLOOKUP([1]!Tabelle13[[#This Row],[Vlookup this ID for freight costs]],$AL$2:$AL$6811,2,FALSE)</f>
        <v>#REF!</v>
      </c>
      <c r="AO2720">
        <f t="shared" si="715"/>
        <v>13363.577581512005</v>
      </c>
      <c r="AP2720">
        <v>0.44</v>
      </c>
      <c r="AQ2720">
        <v>0.44</v>
      </c>
      <c r="AR2720" s="4">
        <v>9</v>
      </c>
      <c r="AS2720" s="4">
        <v>4</v>
      </c>
      <c r="AT2720" s="4">
        <v>2015</v>
      </c>
      <c r="AU2720" s="4">
        <v>9</v>
      </c>
      <c r="AV2720" s="4">
        <v>4</v>
      </c>
      <c r="AW2720" s="4">
        <v>2015</v>
      </c>
      <c r="AX2720" t="str">
        <f t="shared" si="709"/>
        <v>No Delay</v>
      </c>
      <c r="AY2720">
        <f t="shared" si="710"/>
        <v>0</v>
      </c>
    </row>
    <row r="2721" spans="1:51" x14ac:dyDescent="0.2">
      <c r="A2721" s="3">
        <v>79785</v>
      </c>
      <c r="B2721" s="1" t="s">
        <v>328</v>
      </c>
      <c r="C2721" s="1" t="s">
        <v>150</v>
      </c>
      <c r="D2721" s="1" t="s">
        <v>100</v>
      </c>
      <c r="E2721" s="1" t="s">
        <v>101</v>
      </c>
      <c r="F2721" s="1" t="s">
        <v>101</v>
      </c>
      <c r="G2721" s="13" t="s">
        <v>873</v>
      </c>
      <c r="H2721" s="12">
        <v>41815</v>
      </c>
      <c r="I2721" s="12" t="s">
        <v>873</v>
      </c>
      <c r="J2721" s="12">
        <v>41815</v>
      </c>
      <c r="K2721" s="4">
        <v>5608</v>
      </c>
      <c r="L2721" s="1" t="s">
        <v>146</v>
      </c>
      <c r="M2721" s="1" t="s">
        <v>1923</v>
      </c>
      <c r="N2721" s="1" t="s">
        <v>218</v>
      </c>
      <c r="O2721" s="1" t="s">
        <v>93</v>
      </c>
      <c r="P2721">
        <v>90</v>
      </c>
      <c r="Q2721">
        <v>20</v>
      </c>
      <c r="R2721">
        <v>471.74</v>
      </c>
      <c r="S2721">
        <v>23.59</v>
      </c>
      <c r="T2721">
        <v>0.26</v>
      </c>
      <c r="U2721">
        <f t="shared" si="706"/>
        <v>471.8</v>
      </c>
      <c r="V2721">
        <f t="shared" si="707"/>
        <v>1800</v>
      </c>
      <c r="W2721" s="1" t="s">
        <v>155</v>
      </c>
      <c r="X2721" s="1" t="s">
        <v>1236</v>
      </c>
      <c r="Y2721" s="1" t="s">
        <v>156</v>
      </c>
      <c r="Z2721" s="3">
        <v>16635</v>
      </c>
      <c r="AA2721" s="4">
        <f t="shared" si="711"/>
        <v>2247.351842</v>
      </c>
      <c r="AB2721" s="2">
        <f t="shared" si="716"/>
        <v>2247.351842</v>
      </c>
      <c r="AC2721" s="4">
        <f t="shared" si="712"/>
        <v>2665.8084913103453</v>
      </c>
      <c r="AD2721" s="4">
        <f t="shared" si="717"/>
        <v>2665.8084913103453</v>
      </c>
      <c r="AE2721" s="4" t="s">
        <v>62</v>
      </c>
      <c r="AG2721" s="4" t="str">
        <f t="shared" si="713"/>
        <v>Weight Captured Separately</v>
      </c>
      <c r="AI2721" t="e">
        <f t="shared" si="708"/>
        <v>#N/A</v>
      </c>
      <c r="AJ2721" t="s">
        <v>81</v>
      </c>
      <c r="AK2721" s="2"/>
      <c r="AL2721" s="2" t="str">
        <f t="shared" si="714"/>
        <v>Freight Included in Commodity Cost</v>
      </c>
      <c r="AM2721" s="4"/>
      <c r="AN2721" t="e">
        <f>VLOOKUP([1]!Tabelle13[[#This Row],[Vlookup this ID for freight costs]],$AL$2:$AL$6811,2,FALSE)</f>
        <v>#REF!</v>
      </c>
      <c r="AO2721">
        <f t="shared" si="715"/>
        <v>16637.369602759176</v>
      </c>
      <c r="AP2721">
        <v>0.48</v>
      </c>
      <c r="AQ2721">
        <v>0.48</v>
      </c>
      <c r="AR2721" s="4">
        <v>25</v>
      </c>
      <c r="AS2721" s="4">
        <v>6</v>
      </c>
      <c r="AT2721" s="4">
        <v>2014</v>
      </c>
      <c r="AU2721" s="4">
        <v>25</v>
      </c>
      <c r="AV2721" s="4">
        <v>6</v>
      </c>
      <c r="AW2721" s="4">
        <v>2014</v>
      </c>
      <c r="AX2721" t="str">
        <f t="shared" si="709"/>
        <v>No Delay</v>
      </c>
      <c r="AY2721">
        <f t="shared" si="710"/>
        <v>0</v>
      </c>
    </row>
    <row r="2722" spans="1:51" x14ac:dyDescent="0.2">
      <c r="A2722" s="3">
        <v>55220</v>
      </c>
      <c r="B2722" s="1" t="s">
        <v>328</v>
      </c>
      <c r="C2722" s="1" t="s">
        <v>150</v>
      </c>
      <c r="D2722" s="1" t="s">
        <v>100</v>
      </c>
      <c r="E2722" s="1" t="s">
        <v>101</v>
      </c>
      <c r="F2722" s="1" t="s">
        <v>101</v>
      </c>
      <c r="G2722" s="13" t="s">
        <v>1932</v>
      </c>
      <c r="H2722" s="12">
        <v>42136</v>
      </c>
      <c r="I2722" s="12" t="s">
        <v>1932</v>
      </c>
      <c r="J2722" s="12">
        <v>42136</v>
      </c>
      <c r="K2722" s="4">
        <v>6524</v>
      </c>
      <c r="L2722" s="1" t="s">
        <v>146</v>
      </c>
      <c r="M2722" s="1" t="s">
        <v>1923</v>
      </c>
      <c r="N2722" s="1" t="s">
        <v>265</v>
      </c>
      <c r="O2722" s="1" t="s">
        <v>93</v>
      </c>
      <c r="P2722">
        <v>60</v>
      </c>
      <c r="Q2722">
        <v>20</v>
      </c>
      <c r="R2722">
        <v>256.48</v>
      </c>
      <c r="S2722">
        <v>12.82</v>
      </c>
      <c r="T2722">
        <v>0.21</v>
      </c>
      <c r="U2722">
        <f t="shared" si="706"/>
        <v>256.39999999999998</v>
      </c>
      <c r="V2722">
        <f t="shared" si="707"/>
        <v>1200</v>
      </c>
      <c r="W2722" s="1" t="s">
        <v>155</v>
      </c>
      <c r="X2722" s="1" t="s">
        <v>1236</v>
      </c>
      <c r="Y2722" s="1" t="s">
        <v>156</v>
      </c>
      <c r="Z2722" s="3">
        <v>16635</v>
      </c>
      <c r="AA2722" s="4">
        <f t="shared" si="711"/>
        <v>2247.351842</v>
      </c>
      <c r="AB2722" s="2">
        <f t="shared" si="716"/>
        <v>2247.351842</v>
      </c>
      <c r="AC2722" s="4">
        <f t="shared" si="712"/>
        <v>2141.3304360000006</v>
      </c>
      <c r="AD2722" s="4">
        <f t="shared" si="717"/>
        <v>2141.3304360000006</v>
      </c>
      <c r="AE2722" s="4" t="s">
        <v>62</v>
      </c>
      <c r="AG2722" s="4" t="str">
        <f t="shared" si="713"/>
        <v>Weight Captured Separately</v>
      </c>
      <c r="AI2722" t="e">
        <f t="shared" si="708"/>
        <v>#N/A</v>
      </c>
      <c r="AJ2722" t="s">
        <v>81</v>
      </c>
      <c r="AK2722" s="2"/>
      <c r="AL2722" s="2" t="str">
        <f t="shared" si="714"/>
        <v>Freight Included in Commodity Cost</v>
      </c>
      <c r="AM2722" s="4"/>
      <c r="AN2722" t="e">
        <f>VLOOKUP([1]!Tabelle13[[#This Row],[Vlookup this ID for freight costs]],$AL$2:$AL$6811,2,FALSE)</f>
        <v>#REF!</v>
      </c>
      <c r="AO2722">
        <f t="shared" si="715"/>
        <v>13363.577581512005</v>
      </c>
      <c r="AP2722">
        <v>0.26</v>
      </c>
      <c r="AQ2722">
        <v>0.26</v>
      </c>
      <c r="AR2722" s="4">
        <v>12</v>
      </c>
      <c r="AS2722" s="4">
        <v>5</v>
      </c>
      <c r="AT2722" s="4">
        <v>2015</v>
      </c>
      <c r="AU2722" s="4">
        <v>12</v>
      </c>
      <c r="AV2722" s="4">
        <v>5</v>
      </c>
      <c r="AW2722" s="4">
        <v>2015</v>
      </c>
      <c r="AX2722" t="str">
        <f t="shared" si="709"/>
        <v>No Delay</v>
      </c>
      <c r="AY2722">
        <f t="shared" si="710"/>
        <v>0</v>
      </c>
    </row>
    <row r="2723" spans="1:51" x14ac:dyDescent="0.2">
      <c r="A2723" s="3">
        <v>48559</v>
      </c>
      <c r="B2723" s="1" t="s">
        <v>328</v>
      </c>
      <c r="C2723" s="1" t="s">
        <v>150</v>
      </c>
      <c r="D2723" s="1" t="s">
        <v>100</v>
      </c>
      <c r="E2723" s="1" t="s">
        <v>101</v>
      </c>
      <c r="F2723" s="1" t="s">
        <v>101</v>
      </c>
      <c r="G2723" s="13" t="s">
        <v>1934</v>
      </c>
      <c r="H2723" s="12">
        <v>42209</v>
      </c>
      <c r="I2723" s="12" t="s">
        <v>1934</v>
      </c>
      <c r="J2723" s="12">
        <v>42209</v>
      </c>
      <c r="K2723" s="4">
        <v>6703</v>
      </c>
      <c r="L2723" s="1" t="s">
        <v>146</v>
      </c>
      <c r="M2723" s="1" t="s">
        <v>1923</v>
      </c>
      <c r="N2723" s="1" t="s">
        <v>265</v>
      </c>
      <c r="O2723" s="1" t="s">
        <v>93</v>
      </c>
      <c r="P2723">
        <v>60</v>
      </c>
      <c r="Q2723">
        <v>20</v>
      </c>
      <c r="R2723">
        <v>256.48</v>
      </c>
      <c r="S2723">
        <v>12.82</v>
      </c>
      <c r="T2723">
        <v>0.21</v>
      </c>
      <c r="U2723">
        <f t="shared" si="706"/>
        <v>256.39999999999998</v>
      </c>
      <c r="V2723">
        <f t="shared" si="707"/>
        <v>1200</v>
      </c>
      <c r="W2723" s="1" t="s">
        <v>155</v>
      </c>
      <c r="X2723" s="1" t="s">
        <v>1236</v>
      </c>
      <c r="Y2723" s="1" t="s">
        <v>156</v>
      </c>
      <c r="Z2723" s="3">
        <v>16635</v>
      </c>
      <c r="AA2723" s="4">
        <f t="shared" si="711"/>
        <v>2247.351842</v>
      </c>
      <c r="AB2723" s="2">
        <f t="shared" si="716"/>
        <v>2247.351842</v>
      </c>
      <c r="AC2723" s="4">
        <f t="shared" si="712"/>
        <v>2141.3304360000006</v>
      </c>
      <c r="AD2723" s="4">
        <f t="shared" si="717"/>
        <v>2141.3304360000006</v>
      </c>
      <c r="AE2723" s="4" t="s">
        <v>62</v>
      </c>
      <c r="AG2723" s="4" t="str">
        <f t="shared" si="713"/>
        <v>Weight Captured Separately</v>
      </c>
      <c r="AI2723" t="e">
        <f t="shared" si="708"/>
        <v>#N/A</v>
      </c>
      <c r="AJ2723" t="s">
        <v>81</v>
      </c>
      <c r="AK2723" s="2"/>
      <c r="AL2723" s="2" t="str">
        <f t="shared" si="714"/>
        <v>Freight Included in Commodity Cost</v>
      </c>
      <c r="AM2723" s="4"/>
      <c r="AN2723" t="e">
        <f>VLOOKUP([1]!Tabelle13[[#This Row],[Vlookup this ID for freight costs]],$AL$2:$AL$6811,2,FALSE)</f>
        <v>#REF!</v>
      </c>
      <c r="AO2723">
        <f t="shared" si="715"/>
        <v>13363.577581512005</v>
      </c>
      <c r="AP2723">
        <v>0.26</v>
      </c>
      <c r="AQ2723">
        <v>0.26</v>
      </c>
      <c r="AR2723" s="4">
        <v>24</v>
      </c>
      <c r="AS2723" s="4">
        <v>7</v>
      </c>
      <c r="AT2723" s="4">
        <v>2015</v>
      </c>
      <c r="AU2723" s="4">
        <v>24</v>
      </c>
      <c r="AV2723" s="4">
        <v>7</v>
      </c>
      <c r="AW2723" s="4">
        <v>2015</v>
      </c>
      <c r="AX2723" t="str">
        <f t="shared" si="709"/>
        <v>No Delay</v>
      </c>
      <c r="AY2723">
        <f t="shared" si="710"/>
        <v>0</v>
      </c>
    </row>
    <row r="2724" spans="1:51" x14ac:dyDescent="0.2">
      <c r="A2724" s="3">
        <v>54955</v>
      </c>
      <c r="B2724" s="1" t="s">
        <v>328</v>
      </c>
      <c r="C2724" s="1" t="s">
        <v>150</v>
      </c>
      <c r="D2724" s="1" t="s">
        <v>100</v>
      </c>
      <c r="E2724" s="1" t="s">
        <v>101</v>
      </c>
      <c r="F2724" s="1" t="s">
        <v>101</v>
      </c>
      <c r="G2724" s="13" t="s">
        <v>537</v>
      </c>
      <c r="H2724" s="12">
        <v>40310</v>
      </c>
      <c r="I2724" s="12" t="s">
        <v>537</v>
      </c>
      <c r="J2724" s="12">
        <v>40310</v>
      </c>
      <c r="K2724" s="4">
        <v>2403</v>
      </c>
      <c r="L2724" s="1" t="s">
        <v>146</v>
      </c>
      <c r="M2724" s="1" t="s">
        <v>1920</v>
      </c>
      <c r="N2724" s="1" t="s">
        <v>1985</v>
      </c>
      <c r="O2724" s="1" t="s">
        <v>1940</v>
      </c>
      <c r="P2724">
        <v>240</v>
      </c>
      <c r="Q2724">
        <v>20</v>
      </c>
      <c r="R2724">
        <v>310.55</v>
      </c>
      <c r="S2724">
        <v>15.53</v>
      </c>
      <c r="T2724">
        <v>0.06</v>
      </c>
      <c r="U2724">
        <f t="shared" si="706"/>
        <v>310.59999999999997</v>
      </c>
      <c r="V2724">
        <f t="shared" si="707"/>
        <v>4800</v>
      </c>
      <c r="W2724" s="1" t="s">
        <v>1986</v>
      </c>
      <c r="X2724" s="1" t="s">
        <v>112</v>
      </c>
      <c r="Y2724" s="1" t="s">
        <v>112</v>
      </c>
      <c r="Z2724" s="3">
        <v>14398</v>
      </c>
      <c r="AA2724" s="4">
        <f t="shared" si="711"/>
        <v>2247.351842</v>
      </c>
      <c r="AB2724" s="2">
        <f t="shared" si="716"/>
        <v>2247.351842</v>
      </c>
      <c r="AC2724" s="4">
        <f t="shared" si="712"/>
        <v>1410.8796552500003</v>
      </c>
      <c r="AD2724" s="4">
        <f t="shared" si="717"/>
        <v>1410.8796552500003</v>
      </c>
      <c r="AE2724" s="4" t="s">
        <v>62</v>
      </c>
      <c r="AG2724" s="4" t="str">
        <f t="shared" si="713"/>
        <v>Weight Captured Separately</v>
      </c>
      <c r="AI2724" t="e">
        <f t="shared" si="708"/>
        <v>#N/A</v>
      </c>
      <c r="AJ2724" t="s">
        <v>81</v>
      </c>
      <c r="AK2724" s="2"/>
      <c r="AL2724" s="2" t="str">
        <f t="shared" si="714"/>
        <v>Freight Included in Commodity Cost</v>
      </c>
      <c r="AM2724" s="4"/>
      <c r="AN2724" t="e">
        <f>VLOOKUP([1]!Tabelle13[[#This Row],[Vlookup this ID for freight costs]],$AL$2:$AL$6811,2,FALSE)</f>
        <v>#REF!</v>
      </c>
      <c r="AO2724">
        <f t="shared" si="715"/>
        <v>8804.1038080705039</v>
      </c>
      <c r="AP2724">
        <v>0.67</v>
      </c>
      <c r="AQ2724">
        <v>0.67</v>
      </c>
      <c r="AR2724" s="4">
        <v>12</v>
      </c>
      <c r="AS2724" s="4">
        <v>5</v>
      </c>
      <c r="AT2724" s="4">
        <v>2010</v>
      </c>
      <c r="AU2724" s="4">
        <v>12</v>
      </c>
      <c r="AV2724" s="4">
        <v>5</v>
      </c>
      <c r="AW2724" s="4">
        <v>2010</v>
      </c>
      <c r="AX2724" t="str">
        <f t="shared" si="709"/>
        <v>No Delay</v>
      </c>
      <c r="AY2724">
        <f t="shared" si="710"/>
        <v>0</v>
      </c>
    </row>
    <row r="2725" spans="1:51" x14ac:dyDescent="0.2">
      <c r="A2725" s="3">
        <v>70211</v>
      </c>
      <c r="B2725" s="1" t="s">
        <v>328</v>
      </c>
      <c r="C2725" s="1" t="s">
        <v>150</v>
      </c>
      <c r="D2725" s="1" t="s">
        <v>100</v>
      </c>
      <c r="E2725" s="1" t="s">
        <v>101</v>
      </c>
      <c r="F2725" s="1" t="s">
        <v>101</v>
      </c>
      <c r="G2725" s="13" t="s">
        <v>1966</v>
      </c>
      <c r="H2725" s="12">
        <v>41879</v>
      </c>
      <c r="I2725" s="12" t="s">
        <v>1966</v>
      </c>
      <c r="J2725" s="12">
        <v>41879</v>
      </c>
      <c r="K2725" s="4">
        <v>5838</v>
      </c>
      <c r="L2725" s="1" t="s">
        <v>146</v>
      </c>
      <c r="M2725" s="1" t="s">
        <v>1923</v>
      </c>
      <c r="N2725" s="1" t="s">
        <v>778</v>
      </c>
      <c r="O2725" s="1" t="s">
        <v>93</v>
      </c>
      <c r="P2725">
        <v>240</v>
      </c>
      <c r="Q2725">
        <v>20</v>
      </c>
      <c r="R2725">
        <v>143.05000000000001</v>
      </c>
      <c r="S2725">
        <v>7.15</v>
      </c>
      <c r="T2725">
        <v>0.03</v>
      </c>
      <c r="U2725">
        <f t="shared" si="706"/>
        <v>143</v>
      </c>
      <c r="V2725">
        <f t="shared" si="707"/>
        <v>4800</v>
      </c>
      <c r="W2725" s="1" t="s">
        <v>155</v>
      </c>
      <c r="X2725" s="1" t="s">
        <v>1236</v>
      </c>
      <c r="Y2725" s="1" t="s">
        <v>156</v>
      </c>
      <c r="Z2725" s="3">
        <v>16635</v>
      </c>
      <c r="AA2725" s="4">
        <f t="shared" si="711"/>
        <v>2247.351842</v>
      </c>
      <c r="AB2725" s="2">
        <f t="shared" si="716"/>
        <v>2247.351842</v>
      </c>
      <c r="AC2725" s="4">
        <f t="shared" si="712"/>
        <v>1410.8796552500003</v>
      </c>
      <c r="AD2725" s="4">
        <f t="shared" si="717"/>
        <v>1410.8796552500003</v>
      </c>
      <c r="AE2725" s="4" t="s">
        <v>62</v>
      </c>
      <c r="AG2725" s="4" t="str">
        <f t="shared" si="713"/>
        <v>Weight Captured Separately</v>
      </c>
      <c r="AI2725" t="e">
        <f t="shared" si="708"/>
        <v>#N/A</v>
      </c>
      <c r="AJ2725" t="s">
        <v>81</v>
      </c>
      <c r="AK2725" s="2"/>
      <c r="AL2725" s="2" t="str">
        <f t="shared" si="714"/>
        <v>Freight Included in Commodity Cost</v>
      </c>
      <c r="AM2725" s="4"/>
      <c r="AN2725" t="e">
        <f>VLOOKUP([1]!Tabelle13[[#This Row],[Vlookup this ID for freight costs]],$AL$2:$AL$6811,2,FALSE)</f>
        <v>#REF!</v>
      </c>
      <c r="AO2725">
        <f t="shared" si="715"/>
        <v>8804.1038080705039</v>
      </c>
      <c r="AP2725">
        <v>0.15</v>
      </c>
      <c r="AQ2725">
        <v>0.15</v>
      </c>
      <c r="AR2725" s="4">
        <v>28</v>
      </c>
      <c r="AS2725" s="4">
        <v>8</v>
      </c>
      <c r="AT2725" s="4">
        <v>2014</v>
      </c>
      <c r="AU2725" s="4">
        <v>28</v>
      </c>
      <c r="AV2725" s="4">
        <v>8</v>
      </c>
      <c r="AW2725" s="4">
        <v>2014</v>
      </c>
      <c r="AX2725" t="str">
        <f t="shared" si="709"/>
        <v>No Delay</v>
      </c>
      <c r="AY2725">
        <f t="shared" si="710"/>
        <v>0</v>
      </c>
    </row>
    <row r="2726" spans="1:51" x14ac:dyDescent="0.2">
      <c r="A2726" s="3">
        <v>55922</v>
      </c>
      <c r="B2726" s="1" t="s">
        <v>328</v>
      </c>
      <c r="C2726" s="1" t="s">
        <v>150</v>
      </c>
      <c r="D2726" s="1" t="s">
        <v>100</v>
      </c>
      <c r="E2726" s="1" t="s">
        <v>101</v>
      </c>
      <c r="F2726" s="1" t="s">
        <v>101</v>
      </c>
      <c r="G2726" s="13" t="s">
        <v>1970</v>
      </c>
      <c r="H2726" s="12">
        <v>41948</v>
      </c>
      <c r="I2726" s="12" t="s">
        <v>1970</v>
      </c>
      <c r="J2726" s="12">
        <v>41948</v>
      </c>
      <c r="K2726" s="4">
        <v>6066</v>
      </c>
      <c r="L2726" s="1" t="s">
        <v>146</v>
      </c>
      <c r="M2726" s="1" t="s">
        <v>1923</v>
      </c>
      <c r="N2726" s="1" t="s">
        <v>778</v>
      </c>
      <c r="O2726" s="1" t="s">
        <v>93</v>
      </c>
      <c r="P2726">
        <v>240</v>
      </c>
      <c r="Q2726">
        <v>20</v>
      </c>
      <c r="R2726">
        <v>143.05000000000001</v>
      </c>
      <c r="S2726">
        <v>7.15</v>
      </c>
      <c r="T2726">
        <v>0.03</v>
      </c>
      <c r="U2726">
        <f t="shared" si="706"/>
        <v>143</v>
      </c>
      <c r="V2726">
        <f t="shared" si="707"/>
        <v>4800</v>
      </c>
      <c r="W2726" s="1" t="s">
        <v>155</v>
      </c>
      <c r="X2726" s="1" t="s">
        <v>1236</v>
      </c>
      <c r="Y2726" s="1" t="s">
        <v>156</v>
      </c>
      <c r="Z2726" s="3">
        <v>16635</v>
      </c>
      <c r="AA2726" s="4">
        <f t="shared" si="711"/>
        <v>2247.351842</v>
      </c>
      <c r="AB2726" s="2">
        <f t="shared" si="716"/>
        <v>2247.351842</v>
      </c>
      <c r="AC2726" s="4">
        <f t="shared" si="712"/>
        <v>1410.8796552500003</v>
      </c>
      <c r="AD2726" s="4">
        <f t="shared" si="717"/>
        <v>1410.8796552500003</v>
      </c>
      <c r="AE2726" s="4" t="s">
        <v>62</v>
      </c>
      <c r="AG2726" s="4" t="str">
        <f t="shared" si="713"/>
        <v>Weight Captured Separately</v>
      </c>
      <c r="AI2726" t="e">
        <f t="shared" si="708"/>
        <v>#N/A</v>
      </c>
      <c r="AJ2726" t="s">
        <v>81</v>
      </c>
      <c r="AK2726" s="2"/>
      <c r="AL2726" s="2" t="str">
        <f t="shared" si="714"/>
        <v>Freight Included in Commodity Cost</v>
      </c>
      <c r="AM2726" s="4"/>
      <c r="AN2726" t="e">
        <f>VLOOKUP([1]!Tabelle13[[#This Row],[Vlookup this ID for freight costs]],$AL$2:$AL$6811,2,FALSE)</f>
        <v>#REF!</v>
      </c>
      <c r="AO2726">
        <f t="shared" si="715"/>
        <v>8804.1038080705039</v>
      </c>
      <c r="AP2726">
        <v>0.15</v>
      </c>
      <c r="AQ2726">
        <v>0.15</v>
      </c>
      <c r="AR2726" s="4">
        <v>5</v>
      </c>
      <c r="AS2726" s="4">
        <v>11</v>
      </c>
      <c r="AT2726" s="4">
        <v>2014</v>
      </c>
      <c r="AU2726" s="4">
        <v>5</v>
      </c>
      <c r="AV2726" s="4">
        <v>11</v>
      </c>
      <c r="AW2726" s="4">
        <v>2014</v>
      </c>
      <c r="AX2726" t="str">
        <f t="shared" si="709"/>
        <v>No Delay</v>
      </c>
      <c r="AY2726">
        <f t="shared" si="710"/>
        <v>0</v>
      </c>
    </row>
    <row r="2727" spans="1:51" x14ac:dyDescent="0.2">
      <c r="A2727" s="3">
        <v>84767</v>
      </c>
      <c r="B2727" s="1" t="s">
        <v>463</v>
      </c>
      <c r="C2727" s="1" t="s">
        <v>73</v>
      </c>
      <c r="D2727" s="1" t="s">
        <v>130</v>
      </c>
      <c r="E2727" s="1" t="s">
        <v>101</v>
      </c>
      <c r="F2727" s="1" t="s">
        <v>101</v>
      </c>
      <c r="G2727" s="13" t="s">
        <v>1987</v>
      </c>
      <c r="H2727" s="12">
        <v>41262</v>
      </c>
      <c r="I2727" s="12" t="s">
        <v>1634</v>
      </c>
      <c r="J2727" s="12">
        <v>41256</v>
      </c>
      <c r="K2727" s="4">
        <v>4356</v>
      </c>
      <c r="L2727" s="1" t="s">
        <v>146</v>
      </c>
      <c r="M2727" s="1" t="s">
        <v>132</v>
      </c>
      <c r="N2727" s="1" t="s">
        <v>178</v>
      </c>
      <c r="O2727" s="1" t="s">
        <v>93</v>
      </c>
      <c r="P2727">
        <v>60</v>
      </c>
      <c r="Q2727">
        <v>35061</v>
      </c>
      <c r="R2727">
        <v>237012.36</v>
      </c>
      <c r="S2727">
        <v>6.76</v>
      </c>
      <c r="T2727">
        <v>0.11</v>
      </c>
      <c r="U2727">
        <f t="shared" si="706"/>
        <v>237012.36</v>
      </c>
      <c r="V2727">
        <f t="shared" si="707"/>
        <v>2103660</v>
      </c>
      <c r="W2727" s="1" t="s">
        <v>204</v>
      </c>
      <c r="X2727" s="1" t="s">
        <v>1236</v>
      </c>
      <c r="Y2727" s="1" t="s">
        <v>205</v>
      </c>
      <c r="Z2727" s="3">
        <v>15015</v>
      </c>
      <c r="AA2727" s="4">
        <f t="shared" ref="AA2727" si="718">AF2727</f>
        <v>2247</v>
      </c>
      <c r="AB2727" s="4">
        <f xml:space="preserve"> 2244.740206  + 0.1097478*Q2727</f>
        <v>6092.6078218000002</v>
      </c>
      <c r="AC2727" s="4">
        <f>AF2727</f>
        <v>2247</v>
      </c>
      <c r="AD2727" s="4">
        <f t="shared" si="717"/>
        <v>2247</v>
      </c>
      <c r="AE2727" s="4">
        <v>2247</v>
      </c>
      <c r="AF2727" s="4">
        <v>2247</v>
      </c>
      <c r="AG2727" s="4">
        <f t="shared" si="713"/>
        <v>2247</v>
      </c>
      <c r="AI2727" t="e">
        <f t="shared" si="708"/>
        <v>#N/A</v>
      </c>
      <c r="AJ2727">
        <v>8194.09</v>
      </c>
      <c r="AK2727" s="2">
        <v>8194.09</v>
      </c>
      <c r="AL2727" s="2">
        <f t="shared" si="714"/>
        <v>8194.09</v>
      </c>
      <c r="AM2727" s="4"/>
      <c r="AN2727" t="e">
        <f>VLOOKUP([1]!Tabelle13[[#This Row],[Vlookup this ID for freight costs]],$AL$2:$AL$6811,2,FALSE)</f>
        <v>#REF!</v>
      </c>
      <c r="AP2727">
        <v>391.07</v>
      </c>
      <c r="AQ2727">
        <v>391.07</v>
      </c>
      <c r="AR2727" s="4">
        <v>19</v>
      </c>
      <c r="AS2727" s="4">
        <v>12</v>
      </c>
      <c r="AT2727" s="4">
        <v>2012</v>
      </c>
      <c r="AU2727" s="4">
        <v>13</v>
      </c>
      <c r="AV2727" s="4">
        <v>12</v>
      </c>
      <c r="AW2727" s="4">
        <v>2012</v>
      </c>
      <c r="AX2727" t="str">
        <f t="shared" si="709"/>
        <v>No Delay</v>
      </c>
      <c r="AY2727">
        <f t="shared" si="710"/>
        <v>0</v>
      </c>
    </row>
    <row r="2728" spans="1:51" x14ac:dyDescent="0.2">
      <c r="A2728" s="3">
        <v>31662</v>
      </c>
      <c r="B2728" s="1" t="s">
        <v>328</v>
      </c>
      <c r="C2728" s="1" t="s">
        <v>150</v>
      </c>
      <c r="D2728" s="1" t="s">
        <v>100</v>
      </c>
      <c r="E2728" s="1" t="s">
        <v>101</v>
      </c>
      <c r="F2728" s="1" t="s">
        <v>101</v>
      </c>
      <c r="G2728" s="13" t="s">
        <v>542</v>
      </c>
      <c r="H2728" s="12">
        <v>42030</v>
      </c>
      <c r="I2728" s="12" t="s">
        <v>542</v>
      </c>
      <c r="J2728" s="12">
        <v>42030</v>
      </c>
      <c r="K2728" s="4">
        <v>6238</v>
      </c>
      <c r="L2728" s="1" t="s">
        <v>146</v>
      </c>
      <c r="M2728" s="1" t="s">
        <v>1923</v>
      </c>
      <c r="N2728" s="1" t="s">
        <v>218</v>
      </c>
      <c r="O2728" s="1" t="s">
        <v>93</v>
      </c>
      <c r="P2728">
        <v>90</v>
      </c>
      <c r="Q2728">
        <v>21</v>
      </c>
      <c r="R2728">
        <v>357.92</v>
      </c>
      <c r="S2728">
        <v>17.04</v>
      </c>
      <c r="T2728">
        <v>0.19</v>
      </c>
      <c r="U2728">
        <f t="shared" si="706"/>
        <v>357.84</v>
      </c>
      <c r="V2728">
        <f t="shared" si="707"/>
        <v>1890</v>
      </c>
      <c r="W2728" s="1" t="s">
        <v>155</v>
      </c>
      <c r="X2728" s="1" t="s">
        <v>1236</v>
      </c>
      <c r="Y2728" s="1" t="s">
        <v>156</v>
      </c>
      <c r="Z2728" s="3">
        <v>16635</v>
      </c>
      <c r="AA2728" s="4">
        <f t="shared" ref="AA2728:AA2791" si="719">AB2728</f>
        <v>2247.4615859999999</v>
      </c>
      <c r="AB2728" s="2">
        <f t="shared" ref="AB2728:AB2791" si="720">2245.156962+0.109744*Q2728</f>
        <v>2247.4615859999999</v>
      </c>
      <c r="AC2728" s="4">
        <f t="shared" ref="AC2728:AC2791" si="721">AD2728</f>
        <v>2371.9384748888892</v>
      </c>
      <c r="AD2728" s="4">
        <f t="shared" si="717"/>
        <v>2371.9384748888892</v>
      </c>
      <c r="AE2728" s="4" t="s">
        <v>62</v>
      </c>
      <c r="AG2728" s="4" t="str">
        <f t="shared" si="713"/>
        <v>Weight Captured Separately</v>
      </c>
      <c r="AI2728" t="e">
        <f t="shared" si="708"/>
        <v>#N/A</v>
      </c>
      <c r="AJ2728" t="s">
        <v>81</v>
      </c>
      <c r="AK2728" s="2"/>
      <c r="AL2728" s="2" t="str">
        <f t="shared" si="714"/>
        <v>Freight Included in Commodity Cost</v>
      </c>
      <c r="AM2728" s="4"/>
      <c r="AN2728" t="e">
        <f>VLOOKUP([1]!Tabelle13[[#This Row],[Vlookup this ID for freight costs]],$AL$2:$AL$6811,2,FALSE)</f>
        <v>#REF!</v>
      </c>
      <c r="AO2728">
        <f t="shared" ref="AO2728:AO2791" si="722">IF(AK:AK="",AC:AC*6.242+1.383 -2.844 + 3.145 -2.265  -2.026,AK:AK)</f>
        <v>14803.032960256449</v>
      </c>
      <c r="AP2728">
        <v>0.37</v>
      </c>
      <c r="AQ2728">
        <v>0.37</v>
      </c>
      <c r="AR2728" s="4">
        <v>26</v>
      </c>
      <c r="AS2728" s="4">
        <v>1</v>
      </c>
      <c r="AT2728" s="4">
        <v>2015</v>
      </c>
      <c r="AU2728" s="4">
        <v>26</v>
      </c>
      <c r="AV2728" s="4">
        <v>1</v>
      </c>
      <c r="AW2728" s="4">
        <v>2015</v>
      </c>
      <c r="AX2728" t="str">
        <f t="shared" si="709"/>
        <v>No Delay</v>
      </c>
      <c r="AY2728">
        <f t="shared" si="710"/>
        <v>0</v>
      </c>
    </row>
    <row r="2729" spans="1:51" x14ac:dyDescent="0.2">
      <c r="A2729" s="3">
        <v>63362</v>
      </c>
      <c r="B2729" s="1" t="s">
        <v>328</v>
      </c>
      <c r="C2729" s="1" t="s">
        <v>150</v>
      </c>
      <c r="D2729" s="1" t="s">
        <v>100</v>
      </c>
      <c r="E2729" s="1" t="s">
        <v>101</v>
      </c>
      <c r="F2729" s="1" t="s">
        <v>101</v>
      </c>
      <c r="G2729" s="13" t="s">
        <v>1952</v>
      </c>
      <c r="H2729" s="12">
        <v>42047</v>
      </c>
      <c r="I2729" s="12" t="s">
        <v>1952</v>
      </c>
      <c r="J2729" s="12">
        <v>42047</v>
      </c>
      <c r="K2729" s="4">
        <v>6291</v>
      </c>
      <c r="L2729" s="1" t="s">
        <v>146</v>
      </c>
      <c r="M2729" s="1" t="s">
        <v>1923</v>
      </c>
      <c r="N2729" s="1" t="s">
        <v>218</v>
      </c>
      <c r="O2729" s="1" t="s">
        <v>93</v>
      </c>
      <c r="P2729">
        <v>90</v>
      </c>
      <c r="Q2729">
        <v>21</v>
      </c>
      <c r="R2729">
        <v>357.91</v>
      </c>
      <c r="S2729">
        <v>17.04</v>
      </c>
      <c r="T2729">
        <v>0.19</v>
      </c>
      <c r="U2729">
        <f t="shared" si="706"/>
        <v>357.84</v>
      </c>
      <c r="V2729">
        <f t="shared" si="707"/>
        <v>1890</v>
      </c>
      <c r="W2729" s="1" t="s">
        <v>155</v>
      </c>
      <c r="X2729" s="1" t="s">
        <v>1236</v>
      </c>
      <c r="Y2729" s="1" t="s">
        <v>156</v>
      </c>
      <c r="Z2729" s="3">
        <v>16635</v>
      </c>
      <c r="AA2729" s="4">
        <f t="shared" si="719"/>
        <v>2247.4615859999999</v>
      </c>
      <c r="AB2729" s="2">
        <f t="shared" si="720"/>
        <v>2247.4615859999999</v>
      </c>
      <c r="AC2729" s="4">
        <f t="shared" si="721"/>
        <v>2371.9384748888892</v>
      </c>
      <c r="AD2729" s="4">
        <f t="shared" si="717"/>
        <v>2371.9384748888892</v>
      </c>
      <c r="AE2729" s="4" t="s">
        <v>62</v>
      </c>
      <c r="AG2729" s="4" t="str">
        <f t="shared" si="713"/>
        <v>Weight Captured Separately</v>
      </c>
      <c r="AI2729" t="e">
        <f t="shared" si="708"/>
        <v>#N/A</v>
      </c>
      <c r="AJ2729" t="s">
        <v>81</v>
      </c>
      <c r="AK2729" s="2"/>
      <c r="AL2729" s="2" t="str">
        <f t="shared" si="714"/>
        <v>Freight Included in Commodity Cost</v>
      </c>
      <c r="AM2729" s="4"/>
      <c r="AN2729" t="e">
        <f>VLOOKUP([1]!Tabelle13[[#This Row],[Vlookup this ID for freight costs]],$AL$2:$AL$6811,2,FALSE)</f>
        <v>#REF!</v>
      </c>
      <c r="AO2729">
        <f t="shared" si="722"/>
        <v>14803.032960256449</v>
      </c>
      <c r="AP2729">
        <v>0.37</v>
      </c>
      <c r="AQ2729">
        <v>0.37</v>
      </c>
      <c r="AR2729" s="4">
        <v>12</v>
      </c>
      <c r="AS2729" s="4">
        <v>2</v>
      </c>
      <c r="AT2729" s="4">
        <v>2015</v>
      </c>
      <c r="AU2729" s="4">
        <v>12</v>
      </c>
      <c r="AV2729" s="4">
        <v>2</v>
      </c>
      <c r="AW2729" s="4">
        <v>2015</v>
      </c>
      <c r="AX2729" t="str">
        <f t="shared" si="709"/>
        <v>No Delay</v>
      </c>
      <c r="AY2729">
        <f t="shared" si="710"/>
        <v>0</v>
      </c>
    </row>
    <row r="2730" spans="1:51" x14ac:dyDescent="0.2">
      <c r="A2730" s="3">
        <v>80925</v>
      </c>
      <c r="B2730" s="1" t="s">
        <v>328</v>
      </c>
      <c r="C2730" s="1" t="s">
        <v>150</v>
      </c>
      <c r="D2730" s="1" t="s">
        <v>100</v>
      </c>
      <c r="E2730" s="1" t="s">
        <v>101</v>
      </c>
      <c r="F2730" s="1" t="s">
        <v>101</v>
      </c>
      <c r="G2730" s="13" t="s">
        <v>296</v>
      </c>
      <c r="H2730" s="12">
        <v>42240</v>
      </c>
      <c r="I2730" s="12" t="s">
        <v>296</v>
      </c>
      <c r="J2730" s="12">
        <v>42240</v>
      </c>
      <c r="K2730" s="4">
        <v>6786</v>
      </c>
      <c r="L2730" s="1" t="s">
        <v>146</v>
      </c>
      <c r="M2730" s="1" t="s">
        <v>1923</v>
      </c>
      <c r="N2730" s="1" t="s">
        <v>648</v>
      </c>
      <c r="O2730" s="1" t="s">
        <v>93</v>
      </c>
      <c r="P2730">
        <v>240</v>
      </c>
      <c r="Q2730">
        <v>21</v>
      </c>
      <c r="R2730">
        <v>398.98</v>
      </c>
      <c r="S2730">
        <v>19</v>
      </c>
      <c r="T2730">
        <v>0.08</v>
      </c>
      <c r="U2730">
        <f t="shared" si="706"/>
        <v>399</v>
      </c>
      <c r="V2730">
        <f t="shared" si="707"/>
        <v>5040</v>
      </c>
      <c r="W2730" s="1" t="s">
        <v>155</v>
      </c>
      <c r="X2730" s="1" t="s">
        <v>1236</v>
      </c>
      <c r="Y2730" s="1" t="s">
        <v>156</v>
      </c>
      <c r="Z2730" s="3">
        <v>16635</v>
      </c>
      <c r="AA2730" s="4">
        <f t="shared" si="719"/>
        <v>2247.4615859999999</v>
      </c>
      <c r="AB2730" s="2">
        <f t="shared" si="720"/>
        <v>2247.4615859999999</v>
      </c>
      <c r="AC2730" s="4">
        <f t="shared" si="721"/>
        <v>923.45151279999993</v>
      </c>
      <c r="AD2730" s="4">
        <f t="shared" si="717"/>
        <v>923.45151279999993</v>
      </c>
      <c r="AE2730" s="4" t="s">
        <v>62</v>
      </c>
      <c r="AG2730" s="4" t="str">
        <f t="shared" si="713"/>
        <v>Weight Captured Separately</v>
      </c>
      <c r="AI2730" t="e">
        <f t="shared" si="708"/>
        <v>#N/A</v>
      </c>
      <c r="AJ2730" t="s">
        <v>81</v>
      </c>
      <c r="AK2730" s="2"/>
      <c r="AL2730" s="2" t="str">
        <f t="shared" si="714"/>
        <v>Freight Included in Commodity Cost</v>
      </c>
      <c r="AM2730" s="4"/>
      <c r="AN2730" t="e">
        <f>VLOOKUP([1]!Tabelle13[[#This Row],[Vlookup this ID for freight costs]],$AL$2:$AL$6811,2,FALSE)</f>
        <v>#REF!</v>
      </c>
      <c r="AO2730">
        <f t="shared" si="722"/>
        <v>5761.5773428975999</v>
      </c>
      <c r="AP2730">
        <v>0.41</v>
      </c>
      <c r="AQ2730">
        <v>0.41</v>
      </c>
      <c r="AR2730" s="4">
        <v>24</v>
      </c>
      <c r="AS2730" s="4">
        <v>8</v>
      </c>
      <c r="AT2730" s="4">
        <v>2015</v>
      </c>
      <c r="AU2730" s="4">
        <v>24</v>
      </c>
      <c r="AV2730" s="4">
        <v>8</v>
      </c>
      <c r="AW2730" s="4">
        <v>2015</v>
      </c>
      <c r="AX2730" t="str">
        <f t="shared" si="709"/>
        <v>No Delay</v>
      </c>
      <c r="AY2730">
        <f t="shared" si="710"/>
        <v>0</v>
      </c>
    </row>
    <row r="2731" spans="1:51" x14ac:dyDescent="0.2">
      <c r="A2731" s="3">
        <v>73379</v>
      </c>
      <c r="B2731" s="1" t="s">
        <v>328</v>
      </c>
      <c r="C2731" s="1" t="s">
        <v>150</v>
      </c>
      <c r="D2731" s="1" t="s">
        <v>100</v>
      </c>
      <c r="E2731" s="1" t="s">
        <v>101</v>
      </c>
      <c r="F2731" s="1" t="s">
        <v>101</v>
      </c>
      <c r="G2731" s="13" t="s">
        <v>1960</v>
      </c>
      <c r="H2731" s="12">
        <v>41676</v>
      </c>
      <c r="I2731" s="12" t="s">
        <v>1960</v>
      </c>
      <c r="J2731" s="12">
        <v>41676</v>
      </c>
      <c r="K2731" s="4">
        <v>5271</v>
      </c>
      <c r="L2731" s="1" t="s">
        <v>146</v>
      </c>
      <c r="M2731" s="1" t="s">
        <v>1920</v>
      </c>
      <c r="N2731" s="1" t="s">
        <v>178</v>
      </c>
      <c r="O2731" s="1" t="s">
        <v>93</v>
      </c>
      <c r="P2731">
        <v>60</v>
      </c>
      <c r="Q2731">
        <v>22</v>
      </c>
      <c r="R2731">
        <v>543.67999999999995</v>
      </c>
      <c r="S2731">
        <v>24.71</v>
      </c>
      <c r="T2731">
        <v>0.41</v>
      </c>
      <c r="U2731">
        <f t="shared" si="706"/>
        <v>543.62</v>
      </c>
      <c r="V2731">
        <f t="shared" si="707"/>
        <v>1320</v>
      </c>
      <c r="W2731" s="1" t="s">
        <v>155</v>
      </c>
      <c r="X2731" s="1" t="s">
        <v>1236</v>
      </c>
      <c r="Y2731" s="1" t="s">
        <v>156</v>
      </c>
      <c r="Z2731" s="3">
        <v>16635</v>
      </c>
      <c r="AA2731" s="4">
        <f t="shared" si="719"/>
        <v>2247.5713300000002</v>
      </c>
      <c r="AB2731" s="2">
        <f t="shared" si="720"/>
        <v>2247.5713300000002</v>
      </c>
      <c r="AC2731" s="4">
        <f t="shared" si="721"/>
        <v>1799.9477863333334</v>
      </c>
      <c r="AD2731" s="4">
        <f t="shared" si="717"/>
        <v>1799.9477863333334</v>
      </c>
      <c r="AE2731" s="4" t="s">
        <v>62</v>
      </c>
      <c r="AG2731" s="4" t="str">
        <f t="shared" si="713"/>
        <v>Weight Captured Separately</v>
      </c>
      <c r="AI2731" t="e">
        <f t="shared" si="708"/>
        <v>#N/A</v>
      </c>
      <c r="AJ2731" t="s">
        <v>81</v>
      </c>
      <c r="AK2731" s="2"/>
      <c r="AL2731" s="2" t="str">
        <f t="shared" si="714"/>
        <v>Freight Included in Commodity Cost</v>
      </c>
      <c r="AM2731" s="4"/>
      <c r="AN2731" t="e">
        <f>VLOOKUP([1]!Tabelle13[[#This Row],[Vlookup this ID for freight costs]],$AL$2:$AL$6811,2,FALSE)</f>
        <v>#REF!</v>
      </c>
      <c r="AO2731">
        <f t="shared" si="722"/>
        <v>11232.667082292668</v>
      </c>
      <c r="AP2731">
        <v>0.67</v>
      </c>
      <c r="AQ2731">
        <v>0.67</v>
      </c>
      <c r="AR2731" s="4">
        <v>6</v>
      </c>
      <c r="AS2731" s="4">
        <v>2</v>
      </c>
      <c r="AT2731" s="4">
        <v>2014</v>
      </c>
      <c r="AU2731" s="4">
        <v>6</v>
      </c>
      <c r="AV2731" s="4">
        <v>2</v>
      </c>
      <c r="AW2731" s="4">
        <v>2014</v>
      </c>
      <c r="AX2731" t="str">
        <f t="shared" si="709"/>
        <v>No Delay</v>
      </c>
      <c r="AY2731">
        <f t="shared" si="710"/>
        <v>0</v>
      </c>
    </row>
    <row r="2732" spans="1:51" x14ac:dyDescent="0.2">
      <c r="A2732" s="3">
        <v>42179</v>
      </c>
      <c r="B2732" s="1" t="s">
        <v>328</v>
      </c>
      <c r="C2732" s="1" t="s">
        <v>150</v>
      </c>
      <c r="D2732" s="1" t="s">
        <v>100</v>
      </c>
      <c r="E2732" s="1" t="s">
        <v>101</v>
      </c>
      <c r="F2732" s="1" t="s">
        <v>101</v>
      </c>
      <c r="G2732" s="13" t="s">
        <v>1925</v>
      </c>
      <c r="H2732" s="12">
        <v>41878</v>
      </c>
      <c r="I2732" s="12" t="s">
        <v>1925</v>
      </c>
      <c r="J2732" s="12">
        <v>41878</v>
      </c>
      <c r="K2732" s="4">
        <v>5791</v>
      </c>
      <c r="L2732" s="1" t="s">
        <v>146</v>
      </c>
      <c r="M2732" s="1" t="s">
        <v>1920</v>
      </c>
      <c r="N2732" s="1" t="s">
        <v>265</v>
      </c>
      <c r="O2732" s="1" t="s">
        <v>93</v>
      </c>
      <c r="P2732">
        <v>60</v>
      </c>
      <c r="Q2732">
        <v>22</v>
      </c>
      <c r="R2732">
        <v>433.8</v>
      </c>
      <c r="S2732">
        <v>19.72</v>
      </c>
      <c r="T2732">
        <v>0.33</v>
      </c>
      <c r="U2732">
        <f t="shared" si="706"/>
        <v>433.84</v>
      </c>
      <c r="V2732">
        <f t="shared" si="707"/>
        <v>1320</v>
      </c>
      <c r="W2732" s="1" t="s">
        <v>155</v>
      </c>
      <c r="X2732" s="1" t="s">
        <v>1236</v>
      </c>
      <c r="Y2732" s="1" t="s">
        <v>156</v>
      </c>
      <c r="Z2732" s="3">
        <v>16635</v>
      </c>
      <c r="AA2732" s="4">
        <f t="shared" si="719"/>
        <v>2247.5713300000002</v>
      </c>
      <c r="AB2732" s="2">
        <f t="shared" si="720"/>
        <v>2247.5713300000002</v>
      </c>
      <c r="AC2732" s="4">
        <f t="shared" si="721"/>
        <v>1799.9477863333334</v>
      </c>
      <c r="AD2732" s="4">
        <f t="shared" si="717"/>
        <v>1799.9477863333334</v>
      </c>
      <c r="AE2732" s="4" t="s">
        <v>62</v>
      </c>
      <c r="AG2732" s="4" t="str">
        <f t="shared" si="713"/>
        <v>Weight Captured Separately</v>
      </c>
      <c r="AI2732" t="e">
        <f t="shared" si="708"/>
        <v>#N/A</v>
      </c>
      <c r="AJ2732" t="s">
        <v>81</v>
      </c>
      <c r="AK2732" s="2"/>
      <c r="AL2732" s="2" t="str">
        <f t="shared" si="714"/>
        <v>Freight Included in Commodity Cost</v>
      </c>
      <c r="AM2732" s="4"/>
      <c r="AN2732" t="e">
        <f>VLOOKUP([1]!Tabelle13[[#This Row],[Vlookup this ID for freight costs]],$AL$2:$AL$6811,2,FALSE)</f>
        <v>#REF!</v>
      </c>
      <c r="AO2732">
        <f t="shared" si="722"/>
        <v>11232.667082292668</v>
      </c>
      <c r="AP2732">
        <v>0.54</v>
      </c>
      <c r="AQ2732">
        <v>0.54</v>
      </c>
      <c r="AR2732" s="4">
        <v>27</v>
      </c>
      <c r="AS2732" s="4">
        <v>8</v>
      </c>
      <c r="AT2732" s="4">
        <v>2014</v>
      </c>
      <c r="AU2732" s="4">
        <v>27</v>
      </c>
      <c r="AV2732" s="4">
        <v>8</v>
      </c>
      <c r="AW2732" s="4">
        <v>2014</v>
      </c>
      <c r="AX2732" t="str">
        <f t="shared" si="709"/>
        <v>No Delay</v>
      </c>
      <c r="AY2732">
        <f t="shared" si="710"/>
        <v>0</v>
      </c>
    </row>
    <row r="2733" spans="1:51" x14ac:dyDescent="0.2">
      <c r="A2733" s="3">
        <v>26996</v>
      </c>
      <c r="B2733" s="1" t="s">
        <v>328</v>
      </c>
      <c r="C2733" s="1" t="s">
        <v>150</v>
      </c>
      <c r="D2733" s="1" t="s">
        <v>100</v>
      </c>
      <c r="E2733" s="1" t="s">
        <v>101</v>
      </c>
      <c r="F2733" s="1" t="s">
        <v>101</v>
      </c>
      <c r="G2733" s="13" t="s">
        <v>1350</v>
      </c>
      <c r="H2733" s="12">
        <v>41971</v>
      </c>
      <c r="I2733" s="12" t="s">
        <v>1350</v>
      </c>
      <c r="J2733" s="12">
        <v>41971</v>
      </c>
      <c r="K2733" s="4">
        <v>6149</v>
      </c>
      <c r="L2733" s="1" t="s">
        <v>146</v>
      </c>
      <c r="M2733" s="1" t="s">
        <v>1923</v>
      </c>
      <c r="N2733" s="1" t="s">
        <v>265</v>
      </c>
      <c r="O2733" s="1" t="s">
        <v>93</v>
      </c>
      <c r="P2733">
        <v>60</v>
      </c>
      <c r="Q2733">
        <v>22</v>
      </c>
      <c r="R2733">
        <v>282.13</v>
      </c>
      <c r="S2733">
        <v>12.82</v>
      </c>
      <c r="T2733">
        <v>0.21</v>
      </c>
      <c r="U2733">
        <f t="shared" si="706"/>
        <v>282.04000000000002</v>
      </c>
      <c r="V2733">
        <f t="shared" si="707"/>
        <v>1320</v>
      </c>
      <c r="W2733" s="1" t="s">
        <v>155</v>
      </c>
      <c r="X2733" s="1" t="s">
        <v>1236</v>
      </c>
      <c r="Y2733" s="1" t="s">
        <v>156</v>
      </c>
      <c r="Z2733" s="3">
        <v>16635</v>
      </c>
      <c r="AA2733" s="4">
        <f t="shared" si="719"/>
        <v>2247.5713300000002</v>
      </c>
      <c r="AB2733" s="2">
        <f t="shared" si="720"/>
        <v>2247.5713300000002</v>
      </c>
      <c r="AC2733" s="4">
        <f t="shared" si="721"/>
        <v>1799.9477863333334</v>
      </c>
      <c r="AD2733" s="4">
        <f t="shared" si="717"/>
        <v>1799.9477863333334</v>
      </c>
      <c r="AE2733" s="4" t="s">
        <v>62</v>
      </c>
      <c r="AG2733" s="4" t="str">
        <f t="shared" si="713"/>
        <v>Weight Captured Separately</v>
      </c>
      <c r="AI2733" t="e">
        <f t="shared" si="708"/>
        <v>#N/A</v>
      </c>
      <c r="AJ2733" t="s">
        <v>81</v>
      </c>
      <c r="AK2733" s="2"/>
      <c r="AL2733" s="2" t="str">
        <f t="shared" si="714"/>
        <v>Freight Included in Commodity Cost</v>
      </c>
      <c r="AM2733" s="4"/>
      <c r="AN2733" t="e">
        <f>VLOOKUP([1]!Tabelle13[[#This Row],[Vlookup this ID for freight costs]],$AL$2:$AL$6811,2,FALSE)</f>
        <v>#REF!</v>
      </c>
      <c r="AO2733">
        <f t="shared" si="722"/>
        <v>11232.667082292668</v>
      </c>
      <c r="AP2733">
        <v>0.28999999999999998</v>
      </c>
      <c r="AQ2733">
        <v>0.28999999999999998</v>
      </c>
      <c r="AR2733" s="4">
        <v>28</v>
      </c>
      <c r="AS2733" s="4">
        <v>11</v>
      </c>
      <c r="AT2733" s="4">
        <v>2014</v>
      </c>
      <c r="AU2733" s="4">
        <v>28</v>
      </c>
      <c r="AV2733" s="4">
        <v>11</v>
      </c>
      <c r="AW2733" s="4">
        <v>2014</v>
      </c>
      <c r="AX2733" t="str">
        <f t="shared" si="709"/>
        <v>No Delay</v>
      </c>
      <c r="AY2733">
        <f t="shared" si="710"/>
        <v>0</v>
      </c>
    </row>
    <row r="2734" spans="1:51" x14ac:dyDescent="0.2">
      <c r="A2734" s="3">
        <v>72597</v>
      </c>
      <c r="B2734" s="1" t="s">
        <v>328</v>
      </c>
      <c r="C2734" s="1" t="s">
        <v>150</v>
      </c>
      <c r="D2734" s="1" t="s">
        <v>100</v>
      </c>
      <c r="E2734" s="1" t="s">
        <v>101</v>
      </c>
      <c r="F2734" s="1" t="s">
        <v>101</v>
      </c>
      <c r="G2734" s="13" t="s">
        <v>542</v>
      </c>
      <c r="H2734" s="12">
        <v>42030</v>
      </c>
      <c r="I2734" s="12" t="s">
        <v>542</v>
      </c>
      <c r="J2734" s="12">
        <v>42030</v>
      </c>
      <c r="K2734" s="4">
        <v>6246</v>
      </c>
      <c r="L2734" s="1" t="s">
        <v>146</v>
      </c>
      <c r="M2734" s="1" t="s">
        <v>1923</v>
      </c>
      <c r="N2734" s="1" t="s">
        <v>265</v>
      </c>
      <c r="O2734" s="1" t="s">
        <v>93</v>
      </c>
      <c r="P2734">
        <v>60</v>
      </c>
      <c r="Q2734">
        <v>22</v>
      </c>
      <c r="R2734">
        <v>282.13</v>
      </c>
      <c r="S2734">
        <v>12.82</v>
      </c>
      <c r="T2734">
        <v>0.21</v>
      </c>
      <c r="U2734">
        <f t="shared" si="706"/>
        <v>282.04000000000002</v>
      </c>
      <c r="V2734">
        <f t="shared" si="707"/>
        <v>1320</v>
      </c>
      <c r="W2734" s="1" t="s">
        <v>155</v>
      </c>
      <c r="X2734" s="1" t="s">
        <v>1236</v>
      </c>
      <c r="Y2734" s="1" t="s">
        <v>156</v>
      </c>
      <c r="Z2734" s="3">
        <v>16635</v>
      </c>
      <c r="AA2734" s="4">
        <f t="shared" si="719"/>
        <v>2247.5713300000002</v>
      </c>
      <c r="AB2734" s="2">
        <f t="shared" si="720"/>
        <v>2247.5713300000002</v>
      </c>
      <c r="AC2734" s="4">
        <f t="shared" si="721"/>
        <v>1799.9477863333334</v>
      </c>
      <c r="AD2734" s="4">
        <f t="shared" si="717"/>
        <v>1799.9477863333334</v>
      </c>
      <c r="AE2734" s="4" t="s">
        <v>62</v>
      </c>
      <c r="AG2734" s="4" t="str">
        <f t="shared" si="713"/>
        <v>Weight Captured Separately</v>
      </c>
      <c r="AI2734" t="e">
        <f t="shared" si="708"/>
        <v>#N/A</v>
      </c>
      <c r="AJ2734" t="s">
        <v>81</v>
      </c>
      <c r="AK2734" s="2"/>
      <c r="AL2734" s="2" t="str">
        <f t="shared" si="714"/>
        <v>Freight Included in Commodity Cost</v>
      </c>
      <c r="AM2734" s="4"/>
      <c r="AN2734" t="e">
        <f>VLOOKUP([1]!Tabelle13[[#This Row],[Vlookup this ID for freight costs]],$AL$2:$AL$6811,2,FALSE)</f>
        <v>#REF!</v>
      </c>
      <c r="AO2734">
        <f t="shared" si="722"/>
        <v>11232.667082292668</v>
      </c>
      <c r="AP2734">
        <v>0.28999999999999998</v>
      </c>
      <c r="AQ2734">
        <v>0.28999999999999998</v>
      </c>
      <c r="AR2734" s="4">
        <v>26</v>
      </c>
      <c r="AS2734" s="4">
        <v>1</v>
      </c>
      <c r="AT2734" s="4">
        <v>2015</v>
      </c>
      <c r="AU2734" s="4">
        <v>26</v>
      </c>
      <c r="AV2734" s="4">
        <v>1</v>
      </c>
      <c r="AW2734" s="4">
        <v>2015</v>
      </c>
      <c r="AX2734" t="str">
        <f t="shared" si="709"/>
        <v>No Delay</v>
      </c>
      <c r="AY2734">
        <f t="shared" si="710"/>
        <v>0</v>
      </c>
    </row>
    <row r="2735" spans="1:51" x14ac:dyDescent="0.2">
      <c r="A2735" s="3">
        <v>69630</v>
      </c>
      <c r="B2735" s="1" t="s">
        <v>328</v>
      </c>
      <c r="C2735" s="1" t="s">
        <v>150</v>
      </c>
      <c r="D2735" s="1" t="s">
        <v>100</v>
      </c>
      <c r="E2735" s="1" t="s">
        <v>101</v>
      </c>
      <c r="F2735" s="1" t="s">
        <v>101</v>
      </c>
      <c r="G2735" s="13" t="s">
        <v>1925</v>
      </c>
      <c r="H2735" s="12">
        <v>41878</v>
      </c>
      <c r="I2735" s="12" t="s">
        <v>1925</v>
      </c>
      <c r="J2735" s="12">
        <v>41878</v>
      </c>
      <c r="K2735" s="4">
        <v>5815</v>
      </c>
      <c r="L2735" s="1" t="s">
        <v>146</v>
      </c>
      <c r="M2735" s="1" t="s">
        <v>1920</v>
      </c>
      <c r="N2735" s="1" t="s">
        <v>218</v>
      </c>
      <c r="O2735" s="1" t="s">
        <v>93</v>
      </c>
      <c r="P2735">
        <v>90</v>
      </c>
      <c r="Q2735">
        <v>22</v>
      </c>
      <c r="R2735">
        <v>580.11</v>
      </c>
      <c r="S2735">
        <v>26.37</v>
      </c>
      <c r="T2735">
        <v>0.28999999999999998</v>
      </c>
      <c r="U2735">
        <f t="shared" si="706"/>
        <v>580.14</v>
      </c>
      <c r="V2735">
        <f t="shared" si="707"/>
        <v>1980</v>
      </c>
      <c r="W2735" s="1" t="s">
        <v>155</v>
      </c>
      <c r="X2735" s="1" t="s">
        <v>1236</v>
      </c>
      <c r="Y2735" s="1" t="s">
        <v>156</v>
      </c>
      <c r="Z2735" s="3">
        <v>16635</v>
      </c>
      <c r="AA2735" s="4">
        <f t="shared" si="719"/>
        <v>2247.5713300000002</v>
      </c>
      <c r="AB2735" s="2">
        <f t="shared" si="720"/>
        <v>2247.5713300000002</v>
      </c>
      <c r="AC2735" s="4">
        <f t="shared" si="721"/>
        <v>1886.8692357333337</v>
      </c>
      <c r="AD2735" s="4">
        <f t="shared" si="717"/>
        <v>1886.8692357333337</v>
      </c>
      <c r="AE2735" s="4" t="s">
        <v>62</v>
      </c>
      <c r="AG2735" s="4" t="str">
        <f t="shared" si="713"/>
        <v>Weight Captured Separately</v>
      </c>
      <c r="AI2735" t="e">
        <f t="shared" si="708"/>
        <v>#N/A</v>
      </c>
      <c r="AJ2735" t="s">
        <v>81</v>
      </c>
      <c r="AK2735" s="2"/>
      <c r="AL2735" s="2" t="str">
        <f t="shared" si="714"/>
        <v>Freight Included in Commodity Cost</v>
      </c>
      <c r="AM2735" s="4"/>
      <c r="AN2735" t="e">
        <f>VLOOKUP([1]!Tabelle13[[#This Row],[Vlookup this ID for freight costs]],$AL$2:$AL$6811,2,FALSE)</f>
        <v>#REF!</v>
      </c>
      <c r="AO2735">
        <f t="shared" si="722"/>
        <v>11775.230769447471</v>
      </c>
      <c r="AP2735">
        <v>0.72</v>
      </c>
      <c r="AQ2735">
        <v>0.72</v>
      </c>
      <c r="AR2735" s="4">
        <v>27</v>
      </c>
      <c r="AS2735" s="4">
        <v>8</v>
      </c>
      <c r="AT2735" s="4">
        <v>2014</v>
      </c>
      <c r="AU2735" s="4">
        <v>27</v>
      </c>
      <c r="AV2735" s="4">
        <v>8</v>
      </c>
      <c r="AW2735" s="4">
        <v>2014</v>
      </c>
      <c r="AX2735" t="str">
        <f t="shared" si="709"/>
        <v>No Delay</v>
      </c>
      <c r="AY2735">
        <f t="shared" si="710"/>
        <v>0</v>
      </c>
    </row>
    <row r="2736" spans="1:51" x14ac:dyDescent="0.2">
      <c r="A2736" s="3">
        <v>6400</v>
      </c>
      <c r="B2736" s="1" t="s">
        <v>1918</v>
      </c>
      <c r="C2736" s="1" t="s">
        <v>150</v>
      </c>
      <c r="D2736" s="1" t="s">
        <v>100</v>
      </c>
      <c r="E2736" s="1" t="s">
        <v>53</v>
      </c>
      <c r="F2736" s="1" t="s">
        <v>53</v>
      </c>
      <c r="G2736" s="13" t="s">
        <v>1976</v>
      </c>
      <c r="H2736" s="12">
        <v>39924</v>
      </c>
      <c r="I2736" s="12" t="s">
        <v>1988</v>
      </c>
      <c r="J2736" s="12">
        <v>39787</v>
      </c>
      <c r="K2736" s="4">
        <v>1258</v>
      </c>
      <c r="L2736" s="1" t="s">
        <v>146</v>
      </c>
      <c r="M2736" s="1" t="s">
        <v>1920</v>
      </c>
      <c r="N2736" s="1" t="s">
        <v>970</v>
      </c>
      <c r="O2736" s="1" t="s">
        <v>93</v>
      </c>
      <c r="P2736">
        <v>240</v>
      </c>
      <c r="Q2736">
        <v>23</v>
      </c>
      <c r="R2736">
        <v>83.72</v>
      </c>
      <c r="S2736">
        <v>3.64</v>
      </c>
      <c r="T2736">
        <v>0.02</v>
      </c>
      <c r="U2736">
        <f t="shared" si="706"/>
        <v>83.72</v>
      </c>
      <c r="V2736">
        <f t="shared" si="707"/>
        <v>5520</v>
      </c>
      <c r="W2736" s="1" t="s">
        <v>155</v>
      </c>
      <c r="X2736" s="1" t="s">
        <v>1236</v>
      </c>
      <c r="Y2736" s="1" t="s">
        <v>156</v>
      </c>
      <c r="Z2736" s="3">
        <v>8107</v>
      </c>
      <c r="AA2736" s="4">
        <f t="shared" si="719"/>
        <v>2247.6810740000001</v>
      </c>
      <c r="AB2736" s="2">
        <f t="shared" si="720"/>
        <v>2247.6810740000001</v>
      </c>
      <c r="AC2736" s="4">
        <f t="shared" si="721"/>
        <v>1614.9393639999998</v>
      </c>
      <c r="AD2736" s="4">
        <f t="shared" si="717"/>
        <v>1614.9393639999998</v>
      </c>
      <c r="AE2736" s="3" t="s">
        <v>1989</v>
      </c>
      <c r="AF2736" s="3"/>
      <c r="AG2736" s="4" t="str">
        <f>AI2736</f>
        <v>Weight Captured Separately</v>
      </c>
      <c r="AH2736" s="4">
        <v>3745</v>
      </c>
      <c r="AI2736" t="str">
        <f t="shared" si="708"/>
        <v>Weight Captured Separately</v>
      </c>
      <c r="AJ2736" t="s">
        <v>1989</v>
      </c>
      <c r="AK2736" s="2">
        <v>4230.75</v>
      </c>
      <c r="AL2736" s="2">
        <f>AN2736</f>
        <v>4230.75</v>
      </c>
      <c r="AM2736" s="4">
        <v>3745</v>
      </c>
      <c r="AN2736">
        <f>INDEX($AJ$2:$AJ$6811,MATCH(AM2736,$A$2:$A$6811,0))</f>
        <v>4230.75</v>
      </c>
      <c r="AO2736">
        <f t="shared" si="722"/>
        <v>4230.75</v>
      </c>
      <c r="AP2736">
        <v>0.16</v>
      </c>
      <c r="AQ2736">
        <v>0.16</v>
      </c>
      <c r="AR2736" s="4">
        <v>21</v>
      </c>
      <c r="AS2736" s="4">
        <v>4</v>
      </c>
      <c r="AT2736" s="4">
        <v>2009</v>
      </c>
      <c r="AU2736" s="4">
        <v>5</v>
      </c>
      <c r="AV2736" s="4">
        <v>12</v>
      </c>
      <c r="AW2736" s="4">
        <v>2008</v>
      </c>
      <c r="AX2736" t="str">
        <f t="shared" si="709"/>
        <v>No Delay</v>
      </c>
      <c r="AY2736">
        <f t="shared" si="710"/>
        <v>0</v>
      </c>
    </row>
    <row r="2737" spans="1:51" x14ac:dyDescent="0.2">
      <c r="A2737" s="3">
        <v>52524</v>
      </c>
      <c r="B2737" s="1" t="s">
        <v>328</v>
      </c>
      <c r="C2737" s="1" t="s">
        <v>150</v>
      </c>
      <c r="D2737" s="1" t="s">
        <v>100</v>
      </c>
      <c r="E2737" s="1" t="s">
        <v>101</v>
      </c>
      <c r="F2737" s="1" t="s">
        <v>101</v>
      </c>
      <c r="G2737" s="13" t="s">
        <v>1925</v>
      </c>
      <c r="H2737" s="12">
        <v>41878</v>
      </c>
      <c r="I2737" s="12" t="s">
        <v>1925</v>
      </c>
      <c r="J2737" s="12">
        <v>41878</v>
      </c>
      <c r="K2737" s="4">
        <v>5807</v>
      </c>
      <c r="L2737" s="1" t="s">
        <v>146</v>
      </c>
      <c r="M2737" s="1" t="s">
        <v>1920</v>
      </c>
      <c r="N2737" s="1" t="s">
        <v>606</v>
      </c>
      <c r="O2737" s="1" t="s">
        <v>93</v>
      </c>
      <c r="P2737">
        <v>30</v>
      </c>
      <c r="Q2737">
        <v>23</v>
      </c>
      <c r="R2737">
        <v>502.94</v>
      </c>
      <c r="S2737">
        <v>21.87</v>
      </c>
      <c r="T2737">
        <v>0.73</v>
      </c>
      <c r="U2737">
        <f t="shared" si="706"/>
        <v>503.01000000000005</v>
      </c>
      <c r="V2737">
        <f t="shared" si="707"/>
        <v>690</v>
      </c>
      <c r="W2737" s="1" t="s">
        <v>155</v>
      </c>
      <c r="X2737" s="1" t="s">
        <v>1236</v>
      </c>
      <c r="Y2737" s="1" t="s">
        <v>156</v>
      </c>
      <c r="Z2737" s="3">
        <v>16635</v>
      </c>
      <c r="AA2737" s="4">
        <f t="shared" si="719"/>
        <v>2247.6810740000001</v>
      </c>
      <c r="AB2737" s="2">
        <f t="shared" si="720"/>
        <v>2247.6810740000001</v>
      </c>
      <c r="AC2737" s="4">
        <f t="shared" si="721"/>
        <v>2179.6587600769221</v>
      </c>
      <c r="AD2737" s="4">
        <f t="shared" si="717"/>
        <v>2179.6587600769221</v>
      </c>
      <c r="AE2737" s="4" t="s">
        <v>62</v>
      </c>
      <c r="AG2737" s="4" t="str">
        <f t="shared" ref="AG2737:AG2800" si="723">AE2737</f>
        <v>Weight Captured Separately</v>
      </c>
      <c r="AI2737" t="e">
        <f t="shared" si="708"/>
        <v>#N/A</v>
      </c>
      <c r="AJ2737" t="s">
        <v>81</v>
      </c>
      <c r="AK2737" s="2"/>
      <c r="AL2737" s="2" t="str">
        <f t="shared" ref="AL2737:AL2800" si="724">AJ2737</f>
        <v>Freight Included in Commodity Cost</v>
      </c>
      <c r="AM2737" s="4"/>
      <c r="AN2737" t="e">
        <f>VLOOKUP([1]!Tabelle13[[#This Row],[Vlookup this ID for freight costs]],$AL$2:$AL$6811,2,FALSE)</f>
        <v>#REF!</v>
      </c>
      <c r="AO2737">
        <f t="shared" si="722"/>
        <v>13602.822980400149</v>
      </c>
      <c r="AP2737">
        <v>0.62</v>
      </c>
      <c r="AQ2737">
        <v>0.62</v>
      </c>
      <c r="AR2737" s="4">
        <v>27</v>
      </c>
      <c r="AS2737" s="4">
        <v>8</v>
      </c>
      <c r="AT2737" s="4">
        <v>2014</v>
      </c>
      <c r="AU2737" s="4">
        <v>27</v>
      </c>
      <c r="AV2737" s="4">
        <v>8</v>
      </c>
      <c r="AW2737" s="4">
        <v>2014</v>
      </c>
      <c r="AX2737" t="str">
        <f t="shared" si="709"/>
        <v>No Delay</v>
      </c>
      <c r="AY2737">
        <f t="shared" si="710"/>
        <v>0</v>
      </c>
    </row>
    <row r="2738" spans="1:51" x14ac:dyDescent="0.2">
      <c r="A2738" s="3">
        <v>21028</v>
      </c>
      <c r="B2738" s="1" t="s">
        <v>328</v>
      </c>
      <c r="C2738" s="1" t="s">
        <v>150</v>
      </c>
      <c r="D2738" s="1" t="s">
        <v>100</v>
      </c>
      <c r="E2738" s="1" t="s">
        <v>101</v>
      </c>
      <c r="F2738" s="1" t="s">
        <v>101</v>
      </c>
      <c r="G2738" s="13" t="s">
        <v>1411</v>
      </c>
      <c r="H2738" s="12">
        <v>41880</v>
      </c>
      <c r="I2738" s="12" t="s">
        <v>1411</v>
      </c>
      <c r="J2738" s="12">
        <v>41880</v>
      </c>
      <c r="K2738" s="4">
        <v>5853</v>
      </c>
      <c r="L2738" s="1" t="s">
        <v>146</v>
      </c>
      <c r="M2738" s="1" t="s">
        <v>1920</v>
      </c>
      <c r="N2738" s="1" t="s">
        <v>606</v>
      </c>
      <c r="O2738" s="1" t="s">
        <v>93</v>
      </c>
      <c r="P2738">
        <v>30</v>
      </c>
      <c r="Q2738">
        <v>23</v>
      </c>
      <c r="R2738">
        <v>499.23</v>
      </c>
      <c r="S2738">
        <v>21.71</v>
      </c>
      <c r="T2738">
        <v>0.72</v>
      </c>
      <c r="U2738">
        <f t="shared" si="706"/>
        <v>499.33000000000004</v>
      </c>
      <c r="V2738">
        <f t="shared" si="707"/>
        <v>690</v>
      </c>
      <c r="W2738" s="1" t="s">
        <v>155</v>
      </c>
      <c r="X2738" s="1" t="s">
        <v>1236</v>
      </c>
      <c r="Y2738" s="1" t="s">
        <v>156</v>
      </c>
      <c r="Z2738" s="3">
        <v>16635</v>
      </c>
      <c r="AA2738" s="4">
        <f t="shared" si="719"/>
        <v>2247.6810740000001</v>
      </c>
      <c r="AB2738" s="2">
        <f t="shared" si="720"/>
        <v>2247.6810740000001</v>
      </c>
      <c r="AC2738" s="4">
        <f t="shared" si="721"/>
        <v>2179.6587600769221</v>
      </c>
      <c r="AD2738" s="4">
        <f t="shared" si="717"/>
        <v>2179.6587600769221</v>
      </c>
      <c r="AE2738" s="4" t="s">
        <v>62</v>
      </c>
      <c r="AG2738" s="4" t="str">
        <f t="shared" si="723"/>
        <v>Weight Captured Separately</v>
      </c>
      <c r="AI2738" t="e">
        <f t="shared" si="708"/>
        <v>#N/A</v>
      </c>
      <c r="AJ2738" t="s">
        <v>81</v>
      </c>
      <c r="AK2738" s="2"/>
      <c r="AL2738" s="2" t="str">
        <f t="shared" si="724"/>
        <v>Freight Included in Commodity Cost</v>
      </c>
      <c r="AM2738" s="4"/>
      <c r="AN2738" t="e">
        <f>VLOOKUP([1]!Tabelle13[[#This Row],[Vlookup this ID for freight costs]],$AL$2:$AL$6811,2,FALSE)</f>
        <v>#REF!</v>
      </c>
      <c r="AO2738">
        <f t="shared" si="722"/>
        <v>13602.822980400149</v>
      </c>
      <c r="AP2738">
        <v>0.62</v>
      </c>
      <c r="AQ2738">
        <v>0.62</v>
      </c>
      <c r="AR2738" s="4">
        <v>29</v>
      </c>
      <c r="AS2738" s="4">
        <v>8</v>
      </c>
      <c r="AT2738" s="4">
        <v>2014</v>
      </c>
      <c r="AU2738" s="4">
        <v>29</v>
      </c>
      <c r="AV2738" s="4">
        <v>8</v>
      </c>
      <c r="AW2738" s="4">
        <v>2014</v>
      </c>
      <c r="AX2738" t="str">
        <f t="shared" si="709"/>
        <v>No Delay</v>
      </c>
      <c r="AY2738">
        <f t="shared" si="710"/>
        <v>0</v>
      </c>
    </row>
    <row r="2739" spans="1:51" x14ac:dyDescent="0.2">
      <c r="A2739" s="3">
        <v>43875</v>
      </c>
      <c r="B2739" s="1" t="s">
        <v>328</v>
      </c>
      <c r="C2739" s="1" t="s">
        <v>150</v>
      </c>
      <c r="D2739" s="1" t="s">
        <v>100</v>
      </c>
      <c r="E2739" s="1" t="s">
        <v>101</v>
      </c>
      <c r="F2739" s="1" t="s">
        <v>101</v>
      </c>
      <c r="G2739" s="13" t="s">
        <v>873</v>
      </c>
      <c r="H2739" s="12">
        <v>41815</v>
      </c>
      <c r="I2739" s="12" t="s">
        <v>873</v>
      </c>
      <c r="J2739" s="12">
        <v>41815</v>
      </c>
      <c r="K2739" s="4">
        <v>5597</v>
      </c>
      <c r="L2739" s="1" t="s">
        <v>146</v>
      </c>
      <c r="M2739" s="1" t="s">
        <v>1923</v>
      </c>
      <c r="N2739" s="1" t="s">
        <v>265</v>
      </c>
      <c r="O2739" s="1" t="s">
        <v>93</v>
      </c>
      <c r="P2739">
        <v>60</v>
      </c>
      <c r="Q2739">
        <v>23</v>
      </c>
      <c r="R2739">
        <v>408.18</v>
      </c>
      <c r="S2739">
        <v>17.75</v>
      </c>
      <c r="T2739">
        <v>0.3</v>
      </c>
      <c r="U2739">
        <f t="shared" si="706"/>
        <v>408.25</v>
      </c>
      <c r="V2739">
        <f t="shared" si="707"/>
        <v>1380</v>
      </c>
      <c r="W2739" s="1" t="s">
        <v>155</v>
      </c>
      <c r="X2739" s="1" t="s">
        <v>1236</v>
      </c>
      <c r="Y2739" s="1" t="s">
        <v>156</v>
      </c>
      <c r="Z2739" s="3">
        <v>16635</v>
      </c>
      <c r="AA2739" s="4">
        <f t="shared" si="719"/>
        <v>2247.6810740000001</v>
      </c>
      <c r="AB2739" s="2">
        <f t="shared" si="720"/>
        <v>2247.6810740000001</v>
      </c>
      <c r="AC2739" s="4">
        <f t="shared" si="721"/>
        <v>1759.501375935484</v>
      </c>
      <c r="AD2739" s="4">
        <f t="shared" si="717"/>
        <v>1759.501375935484</v>
      </c>
      <c r="AE2739" s="4" t="s">
        <v>62</v>
      </c>
      <c r="AG2739" s="4" t="str">
        <f t="shared" si="723"/>
        <v>Weight Captured Separately</v>
      </c>
      <c r="AI2739" t="e">
        <f t="shared" si="708"/>
        <v>#N/A</v>
      </c>
      <c r="AJ2739" t="s">
        <v>81</v>
      </c>
      <c r="AK2739" s="2"/>
      <c r="AL2739" s="2" t="str">
        <f t="shared" si="724"/>
        <v>Freight Included in Commodity Cost</v>
      </c>
      <c r="AM2739" s="4"/>
      <c r="AN2739" t="e">
        <f>VLOOKUP([1]!Tabelle13[[#This Row],[Vlookup this ID for freight costs]],$AL$2:$AL$6811,2,FALSE)</f>
        <v>#REF!</v>
      </c>
      <c r="AO2739">
        <f t="shared" si="722"/>
        <v>10980.200588589292</v>
      </c>
      <c r="AP2739">
        <v>0.42</v>
      </c>
      <c r="AQ2739">
        <v>0.42</v>
      </c>
      <c r="AR2739" s="4">
        <v>25</v>
      </c>
      <c r="AS2739" s="4">
        <v>6</v>
      </c>
      <c r="AT2739" s="4">
        <v>2014</v>
      </c>
      <c r="AU2739" s="4">
        <v>25</v>
      </c>
      <c r="AV2739" s="4">
        <v>6</v>
      </c>
      <c r="AW2739" s="4">
        <v>2014</v>
      </c>
      <c r="AX2739" t="str">
        <f t="shared" si="709"/>
        <v>No Delay</v>
      </c>
      <c r="AY2739">
        <f t="shared" si="710"/>
        <v>0</v>
      </c>
    </row>
    <row r="2740" spans="1:51" x14ac:dyDescent="0.2">
      <c r="A2740" s="3">
        <v>19863</v>
      </c>
      <c r="B2740" s="1" t="s">
        <v>328</v>
      </c>
      <c r="C2740" s="1" t="s">
        <v>150</v>
      </c>
      <c r="D2740" s="1" t="s">
        <v>100</v>
      </c>
      <c r="E2740" s="1" t="s">
        <v>101</v>
      </c>
      <c r="F2740" s="1" t="s">
        <v>101</v>
      </c>
      <c r="G2740" s="13" t="s">
        <v>1934</v>
      </c>
      <c r="H2740" s="12">
        <v>42209</v>
      </c>
      <c r="I2740" s="12" t="s">
        <v>1934</v>
      </c>
      <c r="J2740" s="12">
        <v>42209</v>
      </c>
      <c r="K2740" s="4">
        <v>6687</v>
      </c>
      <c r="L2740" s="1" t="s">
        <v>146</v>
      </c>
      <c r="M2740" s="1" t="s">
        <v>1923</v>
      </c>
      <c r="N2740" s="1" t="s">
        <v>275</v>
      </c>
      <c r="O2740" s="1" t="s">
        <v>93</v>
      </c>
      <c r="P2740">
        <v>60</v>
      </c>
      <c r="Q2740">
        <v>23</v>
      </c>
      <c r="R2740">
        <v>528.92999999999995</v>
      </c>
      <c r="S2740">
        <v>23</v>
      </c>
      <c r="T2740">
        <v>0.38</v>
      </c>
      <c r="U2740">
        <f t="shared" si="706"/>
        <v>529</v>
      </c>
      <c r="V2740">
        <f t="shared" si="707"/>
        <v>1380</v>
      </c>
      <c r="W2740" s="1" t="s">
        <v>155</v>
      </c>
      <c r="X2740" s="1" t="s">
        <v>1236</v>
      </c>
      <c r="Y2740" s="1" t="s">
        <v>156</v>
      </c>
      <c r="Z2740" s="3">
        <v>16635</v>
      </c>
      <c r="AA2740" s="4">
        <f t="shared" si="719"/>
        <v>2247.6810740000001</v>
      </c>
      <c r="AB2740" s="2">
        <f t="shared" si="720"/>
        <v>2247.6810740000001</v>
      </c>
      <c r="AC2740" s="4">
        <f t="shared" si="721"/>
        <v>1759.501375935484</v>
      </c>
      <c r="AD2740" s="4">
        <f t="shared" si="717"/>
        <v>1759.501375935484</v>
      </c>
      <c r="AE2740" s="4" t="s">
        <v>62</v>
      </c>
      <c r="AG2740" s="4" t="str">
        <f t="shared" si="723"/>
        <v>Weight Captured Separately</v>
      </c>
      <c r="AI2740" t="e">
        <f t="shared" si="708"/>
        <v>#N/A</v>
      </c>
      <c r="AJ2740" t="s">
        <v>81</v>
      </c>
      <c r="AK2740" s="2"/>
      <c r="AL2740" s="2" t="str">
        <f t="shared" si="724"/>
        <v>Freight Included in Commodity Cost</v>
      </c>
      <c r="AM2740" s="4"/>
      <c r="AN2740" t="e">
        <f>VLOOKUP([1]!Tabelle13[[#This Row],[Vlookup this ID for freight costs]],$AL$2:$AL$6811,2,FALSE)</f>
        <v>#REF!</v>
      </c>
      <c r="AO2740">
        <f t="shared" si="722"/>
        <v>10980.200588589292</v>
      </c>
      <c r="AP2740">
        <v>0.54</v>
      </c>
      <c r="AQ2740">
        <v>0.54</v>
      </c>
      <c r="AR2740" s="4">
        <v>24</v>
      </c>
      <c r="AS2740" s="4">
        <v>7</v>
      </c>
      <c r="AT2740" s="4">
        <v>2015</v>
      </c>
      <c r="AU2740" s="4">
        <v>24</v>
      </c>
      <c r="AV2740" s="4">
        <v>7</v>
      </c>
      <c r="AW2740" s="4">
        <v>2015</v>
      </c>
      <c r="AX2740" t="str">
        <f t="shared" si="709"/>
        <v>No Delay</v>
      </c>
      <c r="AY2740">
        <f t="shared" si="710"/>
        <v>0</v>
      </c>
    </row>
    <row r="2741" spans="1:51" x14ac:dyDescent="0.2">
      <c r="A2741" s="3">
        <v>19873</v>
      </c>
      <c r="B2741" s="1" t="s">
        <v>328</v>
      </c>
      <c r="C2741" s="1" t="s">
        <v>150</v>
      </c>
      <c r="D2741" s="1" t="s">
        <v>100</v>
      </c>
      <c r="E2741" s="1" t="s">
        <v>101</v>
      </c>
      <c r="F2741" s="1" t="s">
        <v>101</v>
      </c>
      <c r="G2741" s="13" t="s">
        <v>1934</v>
      </c>
      <c r="H2741" s="12">
        <v>42209</v>
      </c>
      <c r="I2741" s="12" t="s">
        <v>1934</v>
      </c>
      <c r="J2741" s="12">
        <v>42209</v>
      </c>
      <c r="K2741" s="4">
        <v>6688</v>
      </c>
      <c r="L2741" s="1" t="s">
        <v>146</v>
      </c>
      <c r="M2741" s="1" t="s">
        <v>1923</v>
      </c>
      <c r="N2741" s="1" t="s">
        <v>265</v>
      </c>
      <c r="O2741" s="1" t="s">
        <v>93</v>
      </c>
      <c r="P2741">
        <v>60</v>
      </c>
      <c r="Q2741">
        <v>23</v>
      </c>
      <c r="R2741">
        <v>315.95999999999998</v>
      </c>
      <c r="S2741">
        <v>13.74</v>
      </c>
      <c r="T2741">
        <v>0.23</v>
      </c>
      <c r="U2741">
        <f t="shared" si="706"/>
        <v>316.02</v>
      </c>
      <c r="V2741">
        <f t="shared" si="707"/>
        <v>1380</v>
      </c>
      <c r="W2741" s="1" t="s">
        <v>155</v>
      </c>
      <c r="X2741" s="1" t="s">
        <v>1236</v>
      </c>
      <c r="Y2741" s="1" t="s">
        <v>156</v>
      </c>
      <c r="Z2741" s="3">
        <v>16635</v>
      </c>
      <c r="AA2741" s="4">
        <f t="shared" si="719"/>
        <v>2247.6810740000001</v>
      </c>
      <c r="AB2741" s="2">
        <f t="shared" si="720"/>
        <v>2247.6810740000001</v>
      </c>
      <c r="AC2741" s="4">
        <f t="shared" si="721"/>
        <v>1759.501375935484</v>
      </c>
      <c r="AD2741" s="4">
        <f t="shared" si="717"/>
        <v>1759.501375935484</v>
      </c>
      <c r="AE2741" s="4" t="s">
        <v>62</v>
      </c>
      <c r="AG2741" s="4" t="str">
        <f t="shared" si="723"/>
        <v>Weight Captured Separately</v>
      </c>
      <c r="AI2741" t="e">
        <f t="shared" si="708"/>
        <v>#N/A</v>
      </c>
      <c r="AJ2741" t="s">
        <v>81</v>
      </c>
      <c r="AK2741" s="2"/>
      <c r="AL2741" s="2" t="str">
        <f t="shared" si="724"/>
        <v>Freight Included in Commodity Cost</v>
      </c>
      <c r="AM2741" s="4"/>
      <c r="AN2741" t="e">
        <f>VLOOKUP([1]!Tabelle13[[#This Row],[Vlookup this ID for freight costs]],$AL$2:$AL$6811,2,FALSE)</f>
        <v>#REF!</v>
      </c>
      <c r="AO2741">
        <f t="shared" si="722"/>
        <v>10980.200588589292</v>
      </c>
      <c r="AP2741">
        <v>0.32</v>
      </c>
      <c r="AQ2741">
        <v>0.32</v>
      </c>
      <c r="AR2741" s="4">
        <v>24</v>
      </c>
      <c r="AS2741" s="4">
        <v>7</v>
      </c>
      <c r="AT2741" s="4">
        <v>2015</v>
      </c>
      <c r="AU2741" s="4">
        <v>24</v>
      </c>
      <c r="AV2741" s="4">
        <v>7</v>
      </c>
      <c r="AW2741" s="4">
        <v>2015</v>
      </c>
      <c r="AX2741" t="str">
        <f t="shared" si="709"/>
        <v>No Delay</v>
      </c>
      <c r="AY2741">
        <f t="shared" si="710"/>
        <v>0</v>
      </c>
    </row>
    <row r="2742" spans="1:51" x14ac:dyDescent="0.2">
      <c r="A2742" s="3">
        <v>67203</v>
      </c>
      <c r="B2742" s="1" t="s">
        <v>328</v>
      </c>
      <c r="C2742" s="1" t="s">
        <v>150</v>
      </c>
      <c r="D2742" s="1" t="s">
        <v>100</v>
      </c>
      <c r="E2742" s="1" t="s">
        <v>101</v>
      </c>
      <c r="F2742" s="1" t="s">
        <v>101</v>
      </c>
      <c r="G2742" s="13" t="s">
        <v>1952</v>
      </c>
      <c r="H2742" s="12">
        <v>42047</v>
      </c>
      <c r="I2742" s="12" t="s">
        <v>1952</v>
      </c>
      <c r="J2742" s="12">
        <v>42047</v>
      </c>
      <c r="K2742" s="4">
        <v>6292</v>
      </c>
      <c r="L2742" s="1" t="s">
        <v>146</v>
      </c>
      <c r="M2742" s="1" t="s">
        <v>1923</v>
      </c>
      <c r="N2742" s="1" t="s">
        <v>648</v>
      </c>
      <c r="O2742" s="1" t="s">
        <v>93</v>
      </c>
      <c r="P2742">
        <v>240</v>
      </c>
      <c r="Q2742">
        <v>23</v>
      </c>
      <c r="R2742">
        <v>407.34</v>
      </c>
      <c r="S2742">
        <v>17.71</v>
      </c>
      <c r="T2742">
        <v>7.0000000000000007E-2</v>
      </c>
      <c r="U2742">
        <f t="shared" si="706"/>
        <v>407.33000000000004</v>
      </c>
      <c r="V2742">
        <f t="shared" si="707"/>
        <v>5520</v>
      </c>
      <c r="W2742" s="1" t="s">
        <v>155</v>
      </c>
      <c r="X2742" s="1" t="s">
        <v>1236</v>
      </c>
      <c r="Y2742" s="1" t="s">
        <v>156</v>
      </c>
      <c r="Z2742" s="3">
        <v>16635</v>
      </c>
      <c r="AA2742" s="4">
        <f t="shared" si="719"/>
        <v>2247.6810740000001</v>
      </c>
      <c r="AB2742" s="2">
        <f t="shared" si="720"/>
        <v>2247.6810740000001</v>
      </c>
      <c r="AC2742" s="4">
        <f t="shared" si="721"/>
        <v>1614.9393639999998</v>
      </c>
      <c r="AD2742" s="4">
        <f t="shared" si="717"/>
        <v>1614.9393639999998</v>
      </c>
      <c r="AE2742" s="4" t="s">
        <v>62</v>
      </c>
      <c r="AG2742" s="4" t="str">
        <f t="shared" si="723"/>
        <v>Weight Captured Separately</v>
      </c>
      <c r="AI2742" t="e">
        <f t="shared" si="708"/>
        <v>#N/A</v>
      </c>
      <c r="AJ2742" t="s">
        <v>81</v>
      </c>
      <c r="AK2742" s="2"/>
      <c r="AL2742" s="2" t="str">
        <f t="shared" si="724"/>
        <v>Freight Included in Commodity Cost</v>
      </c>
      <c r="AM2742" s="4"/>
      <c r="AN2742" t="e">
        <f>VLOOKUP([1]!Tabelle13[[#This Row],[Vlookup this ID for freight costs]],$AL$2:$AL$6811,2,FALSE)</f>
        <v>#REF!</v>
      </c>
      <c r="AO2742">
        <f t="shared" si="722"/>
        <v>10077.844510088002</v>
      </c>
      <c r="AP2742">
        <v>0.42</v>
      </c>
      <c r="AQ2742">
        <v>0.42</v>
      </c>
      <c r="AR2742" s="4">
        <v>12</v>
      </c>
      <c r="AS2742" s="4">
        <v>2</v>
      </c>
      <c r="AT2742" s="4">
        <v>2015</v>
      </c>
      <c r="AU2742" s="4">
        <v>12</v>
      </c>
      <c r="AV2742" s="4">
        <v>2</v>
      </c>
      <c r="AW2742" s="4">
        <v>2015</v>
      </c>
      <c r="AX2742" t="str">
        <f t="shared" si="709"/>
        <v>No Delay</v>
      </c>
      <c r="AY2742">
        <f t="shared" si="710"/>
        <v>0</v>
      </c>
    </row>
    <row r="2743" spans="1:51" x14ac:dyDescent="0.2">
      <c r="A2743" s="3">
        <v>45278</v>
      </c>
      <c r="B2743" s="1" t="s">
        <v>328</v>
      </c>
      <c r="C2743" s="1" t="s">
        <v>150</v>
      </c>
      <c r="D2743" s="1" t="s">
        <v>100</v>
      </c>
      <c r="E2743" s="1" t="s">
        <v>101</v>
      </c>
      <c r="F2743" s="1" t="s">
        <v>101</v>
      </c>
      <c r="G2743" s="13" t="s">
        <v>1925</v>
      </c>
      <c r="H2743" s="12">
        <v>41878</v>
      </c>
      <c r="I2743" s="12" t="s">
        <v>1925</v>
      </c>
      <c r="J2743" s="12">
        <v>41878</v>
      </c>
      <c r="K2743" s="4">
        <v>5797</v>
      </c>
      <c r="L2743" s="1" t="s">
        <v>146</v>
      </c>
      <c r="M2743" s="1" t="s">
        <v>1920</v>
      </c>
      <c r="N2743" s="1" t="s">
        <v>392</v>
      </c>
      <c r="O2743" s="1" t="s">
        <v>393</v>
      </c>
      <c r="P2743">
        <v>120</v>
      </c>
      <c r="Q2743">
        <v>23</v>
      </c>
      <c r="R2743">
        <v>592.47</v>
      </c>
      <c r="S2743">
        <v>25.76</v>
      </c>
      <c r="T2743">
        <v>0.21</v>
      </c>
      <c r="U2743">
        <f t="shared" si="706"/>
        <v>592.48</v>
      </c>
      <c r="V2743">
        <f t="shared" si="707"/>
        <v>2760</v>
      </c>
      <c r="W2743" s="1" t="s">
        <v>394</v>
      </c>
      <c r="X2743" s="1" t="s">
        <v>112</v>
      </c>
      <c r="Y2743" s="1" t="s">
        <v>112</v>
      </c>
      <c r="Z2743" s="3">
        <v>14398</v>
      </c>
      <c r="AA2743" s="4">
        <f t="shared" si="719"/>
        <v>2247.6810740000001</v>
      </c>
      <c r="AB2743" s="2">
        <f t="shared" si="720"/>
        <v>2247.6810740000001</v>
      </c>
      <c r="AC2743" s="4">
        <f t="shared" si="721"/>
        <v>1513.6303220952379</v>
      </c>
      <c r="AD2743" s="4">
        <f t="shared" si="717"/>
        <v>1513.6303220952379</v>
      </c>
      <c r="AE2743" s="4" t="s">
        <v>62</v>
      </c>
      <c r="AG2743" s="4" t="str">
        <f t="shared" si="723"/>
        <v>Weight Captured Separately</v>
      </c>
      <c r="AI2743" t="e">
        <f t="shared" si="708"/>
        <v>#N/A</v>
      </c>
      <c r="AJ2743" t="s">
        <v>81</v>
      </c>
      <c r="AK2743" s="2"/>
      <c r="AL2743" s="2" t="str">
        <f t="shared" si="724"/>
        <v>Freight Included in Commodity Cost</v>
      </c>
      <c r="AM2743" s="4"/>
      <c r="AN2743" t="e">
        <f>VLOOKUP([1]!Tabelle13[[#This Row],[Vlookup this ID for freight costs]],$AL$2:$AL$6811,2,FALSE)</f>
        <v>#REF!</v>
      </c>
      <c r="AO2743">
        <f t="shared" si="722"/>
        <v>9445.4734705184765</v>
      </c>
      <c r="AP2743">
        <v>0.73</v>
      </c>
      <c r="AQ2743">
        <v>0.73</v>
      </c>
      <c r="AR2743" s="4">
        <v>27</v>
      </c>
      <c r="AS2743" s="4">
        <v>8</v>
      </c>
      <c r="AT2743" s="4">
        <v>2014</v>
      </c>
      <c r="AU2743" s="4">
        <v>27</v>
      </c>
      <c r="AV2743" s="4">
        <v>8</v>
      </c>
      <c r="AW2743" s="4">
        <v>2014</v>
      </c>
      <c r="AX2743" t="str">
        <f t="shared" si="709"/>
        <v>No Delay</v>
      </c>
      <c r="AY2743">
        <f t="shared" si="710"/>
        <v>0</v>
      </c>
    </row>
    <row r="2744" spans="1:51" x14ac:dyDescent="0.2">
      <c r="A2744" s="3">
        <v>35904</v>
      </c>
      <c r="B2744" s="1" t="s">
        <v>328</v>
      </c>
      <c r="C2744" s="1" t="s">
        <v>150</v>
      </c>
      <c r="D2744" s="1" t="s">
        <v>100</v>
      </c>
      <c r="E2744" s="1" t="s">
        <v>101</v>
      </c>
      <c r="F2744" s="1" t="s">
        <v>101</v>
      </c>
      <c r="G2744" s="13" t="s">
        <v>1970</v>
      </c>
      <c r="H2744" s="12">
        <v>41948</v>
      </c>
      <c r="I2744" s="12" t="s">
        <v>1970</v>
      </c>
      <c r="J2744" s="12">
        <v>41948</v>
      </c>
      <c r="K2744" s="4">
        <v>6061</v>
      </c>
      <c r="L2744" s="1" t="s">
        <v>146</v>
      </c>
      <c r="M2744" s="1" t="s">
        <v>1923</v>
      </c>
      <c r="N2744" s="1" t="s">
        <v>284</v>
      </c>
      <c r="O2744" s="1" t="s">
        <v>93</v>
      </c>
      <c r="P2744">
        <v>30</v>
      </c>
      <c r="Q2744">
        <v>24</v>
      </c>
      <c r="R2744">
        <v>72.14</v>
      </c>
      <c r="S2744">
        <v>3.01</v>
      </c>
      <c r="T2744">
        <v>0.1</v>
      </c>
      <c r="U2744">
        <f t="shared" si="706"/>
        <v>72.239999999999995</v>
      </c>
      <c r="V2744">
        <f t="shared" si="707"/>
        <v>720</v>
      </c>
      <c r="W2744" s="1" t="s">
        <v>155</v>
      </c>
      <c r="X2744" s="1" t="s">
        <v>1236</v>
      </c>
      <c r="Y2744" s="1" t="s">
        <v>156</v>
      </c>
      <c r="Z2744" s="3">
        <v>16635</v>
      </c>
      <c r="AA2744" s="4">
        <f t="shared" si="719"/>
        <v>2247.7908179999999</v>
      </c>
      <c r="AB2744" s="2">
        <f t="shared" si="720"/>
        <v>2247.7908179999999</v>
      </c>
      <c r="AC2744" s="4">
        <f t="shared" si="721"/>
        <v>2134.4783208387103</v>
      </c>
      <c r="AD2744" s="4">
        <f t="shared" si="717"/>
        <v>2134.4783208387103</v>
      </c>
      <c r="AE2744" s="4" t="s">
        <v>62</v>
      </c>
      <c r="AG2744" s="4" t="str">
        <f t="shared" si="723"/>
        <v>Weight Captured Separately</v>
      </c>
      <c r="AI2744" t="e">
        <f t="shared" si="708"/>
        <v>#N/A</v>
      </c>
      <c r="AJ2744" t="s">
        <v>81</v>
      </c>
      <c r="AK2744" s="2"/>
      <c r="AL2744" s="2" t="str">
        <f t="shared" si="724"/>
        <v>Freight Included in Commodity Cost</v>
      </c>
      <c r="AM2744" s="4"/>
      <c r="AN2744" t="e">
        <f>VLOOKUP([1]!Tabelle13[[#This Row],[Vlookup this ID for freight costs]],$AL$2:$AL$6811,2,FALSE)</f>
        <v>#REF!</v>
      </c>
      <c r="AO2744">
        <f t="shared" si="722"/>
        <v>13320.806678675232</v>
      </c>
      <c r="AP2744">
        <v>7.0000000000000007E-2</v>
      </c>
      <c r="AQ2744">
        <v>7.0000000000000007E-2</v>
      </c>
      <c r="AR2744" s="4">
        <v>5</v>
      </c>
      <c r="AS2744" s="4">
        <v>11</v>
      </c>
      <c r="AT2744" s="4">
        <v>2014</v>
      </c>
      <c r="AU2744" s="4">
        <v>5</v>
      </c>
      <c r="AV2744" s="4">
        <v>11</v>
      </c>
      <c r="AW2744" s="4">
        <v>2014</v>
      </c>
      <c r="AX2744" t="str">
        <f t="shared" si="709"/>
        <v>No Delay</v>
      </c>
      <c r="AY2744">
        <f t="shared" si="710"/>
        <v>0</v>
      </c>
    </row>
    <row r="2745" spans="1:51" x14ac:dyDescent="0.2">
      <c r="A2745" s="3">
        <v>6440</v>
      </c>
      <c r="B2745" s="1" t="s">
        <v>1918</v>
      </c>
      <c r="C2745" s="1" t="s">
        <v>150</v>
      </c>
      <c r="D2745" s="1" t="s">
        <v>100</v>
      </c>
      <c r="E2745" s="1" t="s">
        <v>101</v>
      </c>
      <c r="F2745" s="1" t="s">
        <v>101</v>
      </c>
      <c r="G2745" s="13" t="s">
        <v>513</v>
      </c>
      <c r="H2745" s="12">
        <v>39948</v>
      </c>
      <c r="I2745" s="12" t="s">
        <v>1171</v>
      </c>
      <c r="J2745" s="12">
        <v>40011</v>
      </c>
      <c r="K2745" s="4">
        <v>1673</v>
      </c>
      <c r="L2745" s="1" t="s">
        <v>146</v>
      </c>
      <c r="M2745" s="1" t="s">
        <v>1920</v>
      </c>
      <c r="N2745" s="1" t="s">
        <v>1963</v>
      </c>
      <c r="O2745" s="1" t="s">
        <v>1964</v>
      </c>
      <c r="P2745">
        <v>60</v>
      </c>
      <c r="Q2745">
        <v>24</v>
      </c>
      <c r="R2745">
        <v>94.8</v>
      </c>
      <c r="S2745">
        <v>3.95</v>
      </c>
      <c r="T2745">
        <v>7.0000000000000007E-2</v>
      </c>
      <c r="U2745">
        <f t="shared" si="706"/>
        <v>94.800000000000011</v>
      </c>
      <c r="V2745">
        <f t="shared" si="707"/>
        <v>1440</v>
      </c>
      <c r="W2745" s="1" t="s">
        <v>185</v>
      </c>
      <c r="X2745" s="1" t="s">
        <v>186</v>
      </c>
      <c r="Y2745" s="1" t="s">
        <v>186</v>
      </c>
      <c r="Z2745" s="3">
        <v>11869</v>
      </c>
      <c r="AA2745" s="4">
        <f t="shared" si="719"/>
        <v>2247.7908179999999</v>
      </c>
      <c r="AB2745" s="2">
        <f t="shared" si="720"/>
        <v>2247.7908179999999</v>
      </c>
      <c r="AC2745" s="4">
        <f t="shared" si="721"/>
        <v>1469.4327192258067</v>
      </c>
      <c r="AD2745" s="4">
        <f t="shared" si="717"/>
        <v>1469.4327192258067</v>
      </c>
      <c r="AE2745" s="4" t="s">
        <v>62</v>
      </c>
      <c r="AG2745" s="4" t="str">
        <f t="shared" si="723"/>
        <v>Weight Captured Separately</v>
      </c>
      <c r="AH2745" s="4">
        <v>10733</v>
      </c>
      <c r="AI2745">
        <f t="shared" si="708"/>
        <v>4211</v>
      </c>
      <c r="AJ2745" t="s">
        <v>81</v>
      </c>
      <c r="AK2745" s="2"/>
      <c r="AL2745" s="2" t="str">
        <f t="shared" si="724"/>
        <v>Freight Included in Commodity Cost</v>
      </c>
      <c r="AM2745" s="4"/>
      <c r="AN2745" t="e">
        <f>VLOOKUP([1]!Tabelle13[[#This Row],[Vlookup this ID for freight costs]],$AL$2:$AL$6811,2,FALSE)</f>
        <v>#REF!</v>
      </c>
      <c r="AO2745">
        <f t="shared" si="722"/>
        <v>9169.5920334074872</v>
      </c>
      <c r="AP2745">
        <v>0.19</v>
      </c>
      <c r="AQ2745">
        <v>0.19</v>
      </c>
      <c r="AR2745" s="4">
        <v>15</v>
      </c>
      <c r="AS2745" s="4">
        <v>5</v>
      </c>
      <c r="AT2745" s="4">
        <v>2009</v>
      </c>
      <c r="AU2745" s="4">
        <v>17</v>
      </c>
      <c r="AV2745" s="4">
        <v>7</v>
      </c>
      <c r="AW2745" s="4">
        <v>2009</v>
      </c>
      <c r="AX2745" t="str">
        <f t="shared" si="709"/>
        <v>Delay</v>
      </c>
      <c r="AY2745">
        <f t="shared" si="710"/>
        <v>63</v>
      </c>
    </row>
    <row r="2746" spans="1:51" x14ac:dyDescent="0.2">
      <c r="A2746" s="3">
        <v>37087</v>
      </c>
      <c r="B2746" s="1" t="s">
        <v>328</v>
      </c>
      <c r="C2746" s="1" t="s">
        <v>150</v>
      </c>
      <c r="D2746" s="1" t="s">
        <v>100</v>
      </c>
      <c r="E2746" s="1" t="s">
        <v>101</v>
      </c>
      <c r="F2746" s="1" t="s">
        <v>101</v>
      </c>
      <c r="G2746" s="13" t="s">
        <v>1529</v>
      </c>
      <c r="H2746" s="12">
        <v>42157</v>
      </c>
      <c r="I2746" s="12" t="s">
        <v>1529</v>
      </c>
      <c r="J2746" s="12">
        <v>42157</v>
      </c>
      <c r="K2746" s="4">
        <v>6589</v>
      </c>
      <c r="L2746" s="1" t="s">
        <v>146</v>
      </c>
      <c r="M2746" s="1" t="s">
        <v>1923</v>
      </c>
      <c r="N2746" s="1" t="s">
        <v>302</v>
      </c>
      <c r="O2746" s="1" t="s">
        <v>93</v>
      </c>
      <c r="P2746">
        <v>30</v>
      </c>
      <c r="Q2746">
        <v>24</v>
      </c>
      <c r="R2746">
        <v>331.6</v>
      </c>
      <c r="S2746">
        <v>13.82</v>
      </c>
      <c r="T2746">
        <v>0.46</v>
      </c>
      <c r="U2746">
        <f t="shared" si="706"/>
        <v>331.68</v>
      </c>
      <c r="V2746">
        <f t="shared" si="707"/>
        <v>720</v>
      </c>
      <c r="W2746" s="1" t="s">
        <v>160</v>
      </c>
      <c r="X2746" s="1" t="s">
        <v>1236</v>
      </c>
      <c r="Y2746" s="1" t="s">
        <v>161</v>
      </c>
      <c r="Z2746" s="3">
        <v>16118</v>
      </c>
      <c r="AA2746" s="4">
        <f t="shared" si="719"/>
        <v>2247.7908179999999</v>
      </c>
      <c r="AB2746" s="2">
        <f t="shared" si="720"/>
        <v>2247.7908179999999</v>
      </c>
      <c r="AC2746" s="4">
        <f t="shared" si="721"/>
        <v>2134.4783208387103</v>
      </c>
      <c r="AD2746" s="4">
        <f t="shared" si="717"/>
        <v>2134.4783208387103</v>
      </c>
      <c r="AE2746" s="4" t="s">
        <v>62</v>
      </c>
      <c r="AG2746" s="4" t="str">
        <f t="shared" si="723"/>
        <v>Weight Captured Separately</v>
      </c>
      <c r="AI2746" t="e">
        <f t="shared" si="708"/>
        <v>#N/A</v>
      </c>
      <c r="AJ2746" t="s">
        <v>81</v>
      </c>
      <c r="AK2746" s="2"/>
      <c r="AL2746" s="2" t="str">
        <f t="shared" si="724"/>
        <v>Freight Included in Commodity Cost</v>
      </c>
      <c r="AM2746" s="4"/>
      <c r="AN2746" t="e">
        <f>VLOOKUP([1]!Tabelle13[[#This Row],[Vlookup this ID for freight costs]],$AL$2:$AL$6811,2,FALSE)</f>
        <v>#REF!</v>
      </c>
      <c r="AO2746">
        <f t="shared" si="722"/>
        <v>13320.806678675232</v>
      </c>
      <c r="AP2746">
        <v>0.34</v>
      </c>
      <c r="AQ2746">
        <v>0.34</v>
      </c>
      <c r="AR2746" s="4">
        <v>2</v>
      </c>
      <c r="AS2746" s="4">
        <v>6</v>
      </c>
      <c r="AT2746" s="4">
        <v>2015</v>
      </c>
      <c r="AU2746" s="4">
        <v>2</v>
      </c>
      <c r="AV2746" s="4">
        <v>6</v>
      </c>
      <c r="AW2746" s="4">
        <v>2015</v>
      </c>
      <c r="AX2746" t="str">
        <f t="shared" si="709"/>
        <v>No Delay</v>
      </c>
      <c r="AY2746">
        <f t="shared" si="710"/>
        <v>0</v>
      </c>
    </row>
    <row r="2747" spans="1:51" x14ac:dyDescent="0.2">
      <c r="A2747" s="3">
        <v>14412</v>
      </c>
      <c r="B2747" s="1" t="s">
        <v>328</v>
      </c>
      <c r="C2747" s="1" t="s">
        <v>150</v>
      </c>
      <c r="D2747" s="1" t="s">
        <v>100</v>
      </c>
      <c r="E2747" s="1" t="s">
        <v>101</v>
      </c>
      <c r="F2747" s="1" t="s">
        <v>101</v>
      </c>
      <c r="G2747" s="13" t="s">
        <v>1970</v>
      </c>
      <c r="H2747" s="12">
        <v>41948</v>
      </c>
      <c r="I2747" s="12" t="s">
        <v>1970</v>
      </c>
      <c r="J2747" s="12">
        <v>41948</v>
      </c>
      <c r="K2747" s="4">
        <v>6055</v>
      </c>
      <c r="L2747" s="1" t="s">
        <v>146</v>
      </c>
      <c r="M2747" s="1" t="s">
        <v>1923</v>
      </c>
      <c r="N2747" s="1" t="s">
        <v>249</v>
      </c>
      <c r="O2747" s="1" t="s">
        <v>250</v>
      </c>
      <c r="P2747">
        <v>60</v>
      </c>
      <c r="Q2747">
        <v>24</v>
      </c>
      <c r="R2747">
        <v>2031.3</v>
      </c>
      <c r="S2747">
        <v>84.64</v>
      </c>
      <c r="T2747">
        <v>1.41</v>
      </c>
      <c r="U2747">
        <f t="shared" si="706"/>
        <v>2031.3600000000001</v>
      </c>
      <c r="V2747">
        <f t="shared" si="707"/>
        <v>1440</v>
      </c>
      <c r="W2747" s="1" t="s">
        <v>251</v>
      </c>
      <c r="X2747" s="1" t="s">
        <v>252</v>
      </c>
      <c r="Y2747" s="1" t="s">
        <v>252</v>
      </c>
      <c r="Z2747" s="3">
        <v>14819</v>
      </c>
      <c r="AA2747" s="4">
        <f t="shared" si="719"/>
        <v>2247.7908179999999</v>
      </c>
      <c r="AB2747" s="2">
        <f t="shared" si="720"/>
        <v>2247.7908179999999</v>
      </c>
      <c r="AC2747" s="4">
        <f t="shared" si="721"/>
        <v>1469.4327192258067</v>
      </c>
      <c r="AD2747" s="4">
        <f t="shared" si="717"/>
        <v>1469.4327192258067</v>
      </c>
      <c r="AE2747" s="4" t="s">
        <v>62</v>
      </c>
      <c r="AG2747" s="4" t="str">
        <f t="shared" si="723"/>
        <v>Weight Captured Separately</v>
      </c>
      <c r="AI2747" t="e">
        <f t="shared" si="708"/>
        <v>#N/A</v>
      </c>
      <c r="AJ2747" t="s">
        <v>81</v>
      </c>
      <c r="AK2747" s="2"/>
      <c r="AL2747" s="2" t="str">
        <f t="shared" si="724"/>
        <v>Freight Included in Commodity Cost</v>
      </c>
      <c r="AM2747" s="4"/>
      <c r="AN2747" t="e">
        <f>VLOOKUP([1]!Tabelle13[[#This Row],[Vlookup this ID for freight costs]],$AL$2:$AL$6811,2,FALSE)</f>
        <v>#REF!</v>
      </c>
      <c r="AO2747">
        <f t="shared" si="722"/>
        <v>9169.5920334074872</v>
      </c>
      <c r="AP2747">
        <v>2.09</v>
      </c>
      <c r="AQ2747">
        <v>2.09</v>
      </c>
      <c r="AR2747" s="4">
        <v>5</v>
      </c>
      <c r="AS2747" s="4">
        <v>11</v>
      </c>
      <c r="AT2747" s="4">
        <v>2014</v>
      </c>
      <c r="AU2747" s="4">
        <v>5</v>
      </c>
      <c r="AV2747" s="4">
        <v>11</v>
      </c>
      <c r="AW2747" s="4">
        <v>2014</v>
      </c>
      <c r="AX2747" t="str">
        <f t="shared" si="709"/>
        <v>No Delay</v>
      </c>
      <c r="AY2747">
        <f t="shared" si="710"/>
        <v>0</v>
      </c>
    </row>
    <row r="2748" spans="1:51" x14ac:dyDescent="0.2">
      <c r="A2748" s="3">
        <v>82128</v>
      </c>
      <c r="B2748" s="1" t="s">
        <v>328</v>
      </c>
      <c r="C2748" s="1" t="s">
        <v>150</v>
      </c>
      <c r="D2748" s="1" t="s">
        <v>100</v>
      </c>
      <c r="E2748" s="1" t="s">
        <v>101</v>
      </c>
      <c r="F2748" s="1" t="s">
        <v>101</v>
      </c>
      <c r="G2748" s="13" t="s">
        <v>1970</v>
      </c>
      <c r="H2748" s="12">
        <v>41948</v>
      </c>
      <c r="I2748" s="12" t="s">
        <v>1970</v>
      </c>
      <c r="J2748" s="12">
        <v>41948</v>
      </c>
      <c r="K2748" s="4">
        <v>6071</v>
      </c>
      <c r="L2748" s="1" t="s">
        <v>146</v>
      </c>
      <c r="M2748" s="1" t="s">
        <v>1923</v>
      </c>
      <c r="N2748" s="1" t="s">
        <v>265</v>
      </c>
      <c r="O2748" s="1" t="s">
        <v>93</v>
      </c>
      <c r="P2748">
        <v>60</v>
      </c>
      <c r="Q2748">
        <v>24</v>
      </c>
      <c r="R2748">
        <v>425.93</v>
      </c>
      <c r="S2748">
        <v>17.75</v>
      </c>
      <c r="T2748">
        <v>0.3</v>
      </c>
      <c r="U2748">
        <f t="shared" si="706"/>
        <v>426</v>
      </c>
      <c r="V2748">
        <f t="shared" si="707"/>
        <v>1440</v>
      </c>
      <c r="W2748" s="1" t="s">
        <v>155</v>
      </c>
      <c r="X2748" s="1" t="s">
        <v>1236</v>
      </c>
      <c r="Y2748" s="1" t="s">
        <v>156</v>
      </c>
      <c r="Z2748" s="3">
        <v>16635</v>
      </c>
      <c r="AA2748" s="4">
        <f t="shared" si="719"/>
        <v>2247.7908179999999</v>
      </c>
      <c r="AB2748" s="2">
        <f t="shared" si="720"/>
        <v>2247.7908179999999</v>
      </c>
      <c r="AC2748" s="4">
        <f t="shared" si="721"/>
        <v>1469.4327192258067</v>
      </c>
      <c r="AD2748" s="4">
        <f t="shared" si="717"/>
        <v>1469.4327192258067</v>
      </c>
      <c r="AE2748" s="4" t="s">
        <v>62</v>
      </c>
      <c r="AG2748" s="4" t="str">
        <f t="shared" si="723"/>
        <v>Weight Captured Separately</v>
      </c>
      <c r="AI2748" t="e">
        <f t="shared" si="708"/>
        <v>#N/A</v>
      </c>
      <c r="AJ2748" t="s">
        <v>81</v>
      </c>
      <c r="AK2748" s="2"/>
      <c r="AL2748" s="2" t="str">
        <f t="shared" si="724"/>
        <v>Freight Included in Commodity Cost</v>
      </c>
      <c r="AM2748" s="4"/>
      <c r="AN2748" t="e">
        <f>VLOOKUP([1]!Tabelle13[[#This Row],[Vlookup this ID for freight costs]],$AL$2:$AL$6811,2,FALSE)</f>
        <v>#REF!</v>
      </c>
      <c r="AO2748">
        <f t="shared" si="722"/>
        <v>9169.5920334074872</v>
      </c>
      <c r="AP2748">
        <v>0.44</v>
      </c>
      <c r="AQ2748">
        <v>0.44</v>
      </c>
      <c r="AR2748" s="4">
        <v>5</v>
      </c>
      <c r="AS2748" s="4">
        <v>11</v>
      </c>
      <c r="AT2748" s="4">
        <v>2014</v>
      </c>
      <c r="AU2748" s="4">
        <v>5</v>
      </c>
      <c r="AV2748" s="4">
        <v>11</v>
      </c>
      <c r="AW2748" s="4">
        <v>2014</v>
      </c>
      <c r="AX2748" t="str">
        <f t="shared" si="709"/>
        <v>No Delay</v>
      </c>
      <c r="AY2748">
        <f t="shared" si="710"/>
        <v>0</v>
      </c>
    </row>
    <row r="2749" spans="1:51" x14ac:dyDescent="0.2">
      <c r="A2749" s="3">
        <v>31859</v>
      </c>
      <c r="B2749" s="1" t="s">
        <v>328</v>
      </c>
      <c r="C2749" s="1" t="s">
        <v>150</v>
      </c>
      <c r="D2749" s="1" t="s">
        <v>100</v>
      </c>
      <c r="E2749" s="1" t="s">
        <v>101</v>
      </c>
      <c r="F2749" s="1" t="s">
        <v>101</v>
      </c>
      <c r="G2749" s="13" t="s">
        <v>1925</v>
      </c>
      <c r="H2749" s="12">
        <v>41878</v>
      </c>
      <c r="I2749" s="12" t="s">
        <v>1925</v>
      </c>
      <c r="J2749" s="12">
        <v>41878</v>
      </c>
      <c r="K2749" s="4">
        <v>5781</v>
      </c>
      <c r="L2749" s="1" t="s">
        <v>146</v>
      </c>
      <c r="M2749" s="1" t="s">
        <v>1920</v>
      </c>
      <c r="N2749" s="1" t="s">
        <v>218</v>
      </c>
      <c r="O2749" s="1" t="s">
        <v>93</v>
      </c>
      <c r="P2749">
        <v>90</v>
      </c>
      <c r="Q2749">
        <v>24</v>
      </c>
      <c r="R2749">
        <v>632.85</v>
      </c>
      <c r="S2749">
        <v>26.37</v>
      </c>
      <c r="T2749">
        <v>0.28999999999999998</v>
      </c>
      <c r="U2749">
        <f t="shared" si="706"/>
        <v>632.88</v>
      </c>
      <c r="V2749">
        <f t="shared" si="707"/>
        <v>2160</v>
      </c>
      <c r="W2749" s="1" t="s">
        <v>155</v>
      </c>
      <c r="X2749" s="1" t="s">
        <v>1236</v>
      </c>
      <c r="Y2749" s="1" t="s">
        <v>156</v>
      </c>
      <c r="Z2749" s="3">
        <v>16635</v>
      </c>
      <c r="AA2749" s="4">
        <f t="shared" si="719"/>
        <v>2247.7908179999999</v>
      </c>
      <c r="AB2749" s="2">
        <f t="shared" si="720"/>
        <v>2247.7908179999999</v>
      </c>
      <c r="AC2749" s="4">
        <f t="shared" si="721"/>
        <v>1775.5924964285714</v>
      </c>
      <c r="AD2749" s="4">
        <f t="shared" si="717"/>
        <v>1775.5924964285714</v>
      </c>
      <c r="AE2749" s="4" t="s">
        <v>62</v>
      </c>
      <c r="AG2749" s="4" t="str">
        <f t="shared" si="723"/>
        <v>Weight Captured Separately</v>
      </c>
      <c r="AI2749" t="e">
        <f t="shared" si="708"/>
        <v>#N/A</v>
      </c>
      <c r="AJ2749" t="s">
        <v>81</v>
      </c>
      <c r="AK2749" s="2"/>
      <c r="AL2749" s="2" t="str">
        <f t="shared" si="724"/>
        <v>Freight Included in Commodity Cost</v>
      </c>
      <c r="AM2749" s="4"/>
      <c r="AN2749" t="e">
        <f>VLOOKUP([1]!Tabelle13[[#This Row],[Vlookup this ID for freight costs]],$AL$2:$AL$6811,2,FALSE)</f>
        <v>#REF!</v>
      </c>
      <c r="AO2749">
        <f t="shared" si="722"/>
        <v>11080.641362707145</v>
      </c>
      <c r="AP2749">
        <v>0.78</v>
      </c>
      <c r="AQ2749">
        <v>0.78</v>
      </c>
      <c r="AR2749" s="4">
        <v>27</v>
      </c>
      <c r="AS2749" s="4">
        <v>8</v>
      </c>
      <c r="AT2749" s="4">
        <v>2014</v>
      </c>
      <c r="AU2749" s="4">
        <v>27</v>
      </c>
      <c r="AV2749" s="4">
        <v>8</v>
      </c>
      <c r="AW2749" s="4">
        <v>2014</v>
      </c>
      <c r="AX2749" t="str">
        <f t="shared" si="709"/>
        <v>No Delay</v>
      </c>
      <c r="AY2749">
        <f t="shared" si="710"/>
        <v>0</v>
      </c>
    </row>
    <row r="2750" spans="1:51" x14ac:dyDescent="0.2">
      <c r="A2750" s="3">
        <v>26117</v>
      </c>
      <c r="B2750" s="1" t="s">
        <v>328</v>
      </c>
      <c r="C2750" s="1" t="s">
        <v>150</v>
      </c>
      <c r="D2750" s="1" t="s">
        <v>100</v>
      </c>
      <c r="E2750" s="1" t="s">
        <v>101</v>
      </c>
      <c r="F2750" s="1" t="s">
        <v>101</v>
      </c>
      <c r="G2750" s="13" t="s">
        <v>296</v>
      </c>
      <c r="H2750" s="12">
        <v>42240</v>
      </c>
      <c r="I2750" s="12" t="s">
        <v>296</v>
      </c>
      <c r="J2750" s="12">
        <v>42240</v>
      </c>
      <c r="K2750" s="4">
        <v>6750</v>
      </c>
      <c r="L2750" s="1" t="s">
        <v>146</v>
      </c>
      <c r="M2750" s="1" t="s">
        <v>1923</v>
      </c>
      <c r="N2750" s="1" t="s">
        <v>275</v>
      </c>
      <c r="O2750" s="1" t="s">
        <v>93</v>
      </c>
      <c r="P2750">
        <v>60</v>
      </c>
      <c r="Q2750">
        <v>24</v>
      </c>
      <c r="R2750">
        <v>551.91999999999996</v>
      </c>
      <c r="S2750">
        <v>23</v>
      </c>
      <c r="T2750">
        <v>0.38</v>
      </c>
      <c r="U2750">
        <f t="shared" si="706"/>
        <v>552</v>
      </c>
      <c r="V2750">
        <f t="shared" si="707"/>
        <v>1440</v>
      </c>
      <c r="W2750" s="1" t="s">
        <v>155</v>
      </c>
      <c r="X2750" s="1" t="s">
        <v>1236</v>
      </c>
      <c r="Y2750" s="1" t="s">
        <v>156</v>
      </c>
      <c r="Z2750" s="3">
        <v>16635</v>
      </c>
      <c r="AA2750" s="4">
        <f t="shared" si="719"/>
        <v>2247.7908179999999</v>
      </c>
      <c r="AB2750" s="2">
        <f t="shared" si="720"/>
        <v>2247.7908179999999</v>
      </c>
      <c r="AC2750" s="4">
        <f t="shared" si="721"/>
        <v>1469.4327192258067</v>
      </c>
      <c r="AD2750" s="4">
        <f t="shared" si="717"/>
        <v>1469.4327192258067</v>
      </c>
      <c r="AE2750" s="4" t="s">
        <v>62</v>
      </c>
      <c r="AG2750" s="4" t="str">
        <f t="shared" si="723"/>
        <v>Weight Captured Separately</v>
      </c>
      <c r="AI2750" t="e">
        <f t="shared" si="708"/>
        <v>#N/A</v>
      </c>
      <c r="AJ2750" t="s">
        <v>81</v>
      </c>
      <c r="AK2750" s="2"/>
      <c r="AL2750" s="2" t="str">
        <f t="shared" si="724"/>
        <v>Freight Included in Commodity Cost</v>
      </c>
      <c r="AM2750" s="4"/>
      <c r="AN2750" t="e">
        <f>VLOOKUP([1]!Tabelle13[[#This Row],[Vlookup this ID for freight costs]],$AL$2:$AL$6811,2,FALSE)</f>
        <v>#REF!</v>
      </c>
      <c r="AO2750">
        <f t="shared" si="722"/>
        <v>9169.5920334074872</v>
      </c>
      <c r="AP2750">
        <v>0.56999999999999995</v>
      </c>
      <c r="AQ2750">
        <v>0.56999999999999995</v>
      </c>
      <c r="AR2750" s="4">
        <v>24</v>
      </c>
      <c r="AS2750" s="4">
        <v>8</v>
      </c>
      <c r="AT2750" s="4">
        <v>2015</v>
      </c>
      <c r="AU2750" s="4">
        <v>24</v>
      </c>
      <c r="AV2750" s="4">
        <v>8</v>
      </c>
      <c r="AW2750" s="4">
        <v>2015</v>
      </c>
      <c r="AX2750" t="str">
        <f t="shared" si="709"/>
        <v>No Delay</v>
      </c>
      <c r="AY2750">
        <f t="shared" si="710"/>
        <v>0</v>
      </c>
    </row>
    <row r="2751" spans="1:51" x14ac:dyDescent="0.2">
      <c r="A2751" s="3">
        <v>28724</v>
      </c>
      <c r="B2751" s="1" t="s">
        <v>328</v>
      </c>
      <c r="C2751" s="1" t="s">
        <v>150</v>
      </c>
      <c r="D2751" s="1" t="s">
        <v>100</v>
      </c>
      <c r="E2751" s="1" t="s">
        <v>101</v>
      </c>
      <c r="F2751" s="1" t="s">
        <v>101</v>
      </c>
      <c r="G2751" s="13" t="s">
        <v>296</v>
      </c>
      <c r="H2751" s="12">
        <v>42240</v>
      </c>
      <c r="I2751" s="12" t="s">
        <v>296</v>
      </c>
      <c r="J2751" s="12">
        <v>42240</v>
      </c>
      <c r="K2751" s="4">
        <v>6752</v>
      </c>
      <c r="L2751" s="1" t="s">
        <v>146</v>
      </c>
      <c r="M2751" s="1" t="s">
        <v>1923</v>
      </c>
      <c r="N2751" s="1" t="s">
        <v>265</v>
      </c>
      <c r="O2751" s="1" t="s">
        <v>93</v>
      </c>
      <c r="P2751">
        <v>60</v>
      </c>
      <c r="Q2751">
        <v>24</v>
      </c>
      <c r="R2751">
        <v>329.7</v>
      </c>
      <c r="S2751">
        <v>13.74</v>
      </c>
      <c r="T2751">
        <v>0.23</v>
      </c>
      <c r="U2751">
        <f t="shared" si="706"/>
        <v>329.76</v>
      </c>
      <c r="V2751">
        <f t="shared" si="707"/>
        <v>1440</v>
      </c>
      <c r="W2751" s="1" t="s">
        <v>155</v>
      </c>
      <c r="X2751" s="1" t="s">
        <v>1236</v>
      </c>
      <c r="Y2751" s="1" t="s">
        <v>156</v>
      </c>
      <c r="Z2751" s="3">
        <v>16635</v>
      </c>
      <c r="AA2751" s="4">
        <f t="shared" si="719"/>
        <v>2247.7908179999999</v>
      </c>
      <c r="AB2751" s="2">
        <f t="shared" si="720"/>
        <v>2247.7908179999999</v>
      </c>
      <c r="AC2751" s="4">
        <f t="shared" si="721"/>
        <v>1469.4327192258067</v>
      </c>
      <c r="AD2751" s="4">
        <f t="shared" si="717"/>
        <v>1469.4327192258067</v>
      </c>
      <c r="AE2751" s="4" t="s">
        <v>62</v>
      </c>
      <c r="AG2751" s="4" t="str">
        <f t="shared" si="723"/>
        <v>Weight Captured Separately</v>
      </c>
      <c r="AI2751" t="e">
        <f t="shared" si="708"/>
        <v>#N/A</v>
      </c>
      <c r="AJ2751" t="s">
        <v>81</v>
      </c>
      <c r="AK2751" s="2"/>
      <c r="AL2751" s="2" t="str">
        <f t="shared" si="724"/>
        <v>Freight Included in Commodity Cost</v>
      </c>
      <c r="AM2751" s="4"/>
      <c r="AN2751" t="e">
        <f>VLOOKUP([1]!Tabelle13[[#This Row],[Vlookup this ID for freight costs]],$AL$2:$AL$6811,2,FALSE)</f>
        <v>#REF!</v>
      </c>
      <c r="AO2751">
        <f t="shared" si="722"/>
        <v>9169.5920334074872</v>
      </c>
      <c r="AP2751">
        <v>0.34</v>
      </c>
      <c r="AQ2751">
        <v>0.34</v>
      </c>
      <c r="AR2751" s="4">
        <v>24</v>
      </c>
      <c r="AS2751" s="4">
        <v>8</v>
      </c>
      <c r="AT2751" s="4">
        <v>2015</v>
      </c>
      <c r="AU2751" s="4">
        <v>24</v>
      </c>
      <c r="AV2751" s="4">
        <v>8</v>
      </c>
      <c r="AW2751" s="4">
        <v>2015</v>
      </c>
      <c r="AX2751" t="str">
        <f t="shared" si="709"/>
        <v>No Delay</v>
      </c>
      <c r="AY2751">
        <f t="shared" si="710"/>
        <v>0</v>
      </c>
    </row>
    <row r="2752" spans="1:51" x14ac:dyDescent="0.2">
      <c r="A2752" s="3">
        <v>57377</v>
      </c>
      <c r="B2752" s="1" t="s">
        <v>328</v>
      </c>
      <c r="C2752" s="1" t="s">
        <v>150</v>
      </c>
      <c r="D2752" s="1" t="s">
        <v>100</v>
      </c>
      <c r="E2752" s="1" t="s">
        <v>101</v>
      </c>
      <c r="F2752" s="1" t="s">
        <v>101</v>
      </c>
      <c r="G2752" s="13" t="s">
        <v>296</v>
      </c>
      <c r="H2752" s="12">
        <v>42240</v>
      </c>
      <c r="I2752" s="12" t="s">
        <v>296</v>
      </c>
      <c r="J2752" s="12">
        <v>42240</v>
      </c>
      <c r="K2752" s="4">
        <v>6773</v>
      </c>
      <c r="L2752" s="1" t="s">
        <v>146</v>
      </c>
      <c r="M2752" s="1" t="s">
        <v>1923</v>
      </c>
      <c r="N2752" s="1" t="s">
        <v>265</v>
      </c>
      <c r="O2752" s="1" t="s">
        <v>93</v>
      </c>
      <c r="P2752">
        <v>60</v>
      </c>
      <c r="Q2752">
        <v>24</v>
      </c>
      <c r="R2752">
        <v>329.7</v>
      </c>
      <c r="S2752">
        <v>13.74</v>
      </c>
      <c r="T2752">
        <v>0.23</v>
      </c>
      <c r="U2752">
        <f t="shared" si="706"/>
        <v>329.76</v>
      </c>
      <c r="V2752">
        <f t="shared" si="707"/>
        <v>1440</v>
      </c>
      <c r="W2752" s="1" t="s">
        <v>155</v>
      </c>
      <c r="X2752" s="1" t="s">
        <v>1236</v>
      </c>
      <c r="Y2752" s="1" t="s">
        <v>156</v>
      </c>
      <c r="Z2752" s="3">
        <v>16635</v>
      </c>
      <c r="AA2752" s="4">
        <f t="shared" si="719"/>
        <v>2247.7908179999999</v>
      </c>
      <c r="AB2752" s="2">
        <f t="shared" si="720"/>
        <v>2247.7908179999999</v>
      </c>
      <c r="AC2752" s="4">
        <f t="shared" si="721"/>
        <v>1469.4327192258067</v>
      </c>
      <c r="AD2752" s="4">
        <f t="shared" si="717"/>
        <v>1469.4327192258067</v>
      </c>
      <c r="AE2752" s="4" t="s">
        <v>62</v>
      </c>
      <c r="AG2752" s="4" t="str">
        <f t="shared" si="723"/>
        <v>Weight Captured Separately</v>
      </c>
      <c r="AI2752" t="e">
        <f t="shared" si="708"/>
        <v>#N/A</v>
      </c>
      <c r="AJ2752" t="s">
        <v>81</v>
      </c>
      <c r="AK2752" s="2"/>
      <c r="AL2752" s="2" t="str">
        <f t="shared" si="724"/>
        <v>Freight Included in Commodity Cost</v>
      </c>
      <c r="AM2752" s="4"/>
      <c r="AN2752" t="e">
        <f>VLOOKUP([1]!Tabelle13[[#This Row],[Vlookup this ID for freight costs]],$AL$2:$AL$6811,2,FALSE)</f>
        <v>#REF!</v>
      </c>
      <c r="AO2752">
        <f t="shared" si="722"/>
        <v>9169.5920334074872</v>
      </c>
      <c r="AP2752">
        <v>0.34</v>
      </c>
      <c r="AQ2752">
        <v>0.34</v>
      </c>
      <c r="AR2752" s="4">
        <v>24</v>
      </c>
      <c r="AS2752" s="4">
        <v>8</v>
      </c>
      <c r="AT2752" s="4">
        <v>2015</v>
      </c>
      <c r="AU2752" s="4">
        <v>24</v>
      </c>
      <c r="AV2752" s="4">
        <v>8</v>
      </c>
      <c r="AW2752" s="4">
        <v>2015</v>
      </c>
      <c r="AX2752" t="str">
        <f t="shared" si="709"/>
        <v>No Delay</v>
      </c>
      <c r="AY2752">
        <f t="shared" si="710"/>
        <v>0</v>
      </c>
    </row>
    <row r="2753" spans="1:51" x14ac:dyDescent="0.2">
      <c r="A2753" s="3">
        <v>69235</v>
      </c>
      <c r="B2753" s="1" t="s">
        <v>328</v>
      </c>
      <c r="C2753" s="1" t="s">
        <v>150</v>
      </c>
      <c r="D2753" s="1" t="s">
        <v>100</v>
      </c>
      <c r="E2753" s="1" t="s">
        <v>101</v>
      </c>
      <c r="F2753" s="1" t="s">
        <v>101</v>
      </c>
      <c r="G2753" s="13" t="s">
        <v>1924</v>
      </c>
      <c r="H2753" s="12">
        <v>41856</v>
      </c>
      <c r="I2753" s="12" t="s">
        <v>1924</v>
      </c>
      <c r="J2753" s="12">
        <v>41856</v>
      </c>
      <c r="K2753" s="4">
        <v>5726</v>
      </c>
      <c r="L2753" s="1" t="s">
        <v>146</v>
      </c>
      <c r="M2753" s="1" t="s">
        <v>1923</v>
      </c>
      <c r="N2753" s="1" t="s">
        <v>241</v>
      </c>
      <c r="O2753" s="1" t="s">
        <v>242</v>
      </c>
      <c r="P2753">
        <v>120</v>
      </c>
      <c r="Q2753">
        <v>24</v>
      </c>
      <c r="R2753">
        <v>850.06</v>
      </c>
      <c r="S2753">
        <v>35.42</v>
      </c>
      <c r="T2753">
        <v>0.3</v>
      </c>
      <c r="U2753">
        <f t="shared" si="706"/>
        <v>850.08</v>
      </c>
      <c r="V2753">
        <f t="shared" si="707"/>
        <v>2880</v>
      </c>
      <c r="W2753" s="1" t="s">
        <v>243</v>
      </c>
      <c r="X2753" s="1" t="s">
        <v>244</v>
      </c>
      <c r="Y2753" s="1" t="s">
        <v>244</v>
      </c>
      <c r="Z2753" s="3">
        <v>14311</v>
      </c>
      <c r="AA2753" s="4">
        <f t="shared" si="719"/>
        <v>2247.7908179999999</v>
      </c>
      <c r="AB2753" s="2">
        <f t="shared" si="720"/>
        <v>2247.7908179999999</v>
      </c>
      <c r="AC2753" s="4">
        <f t="shared" si="721"/>
        <v>1801.9884591999999</v>
      </c>
      <c r="AD2753" s="4">
        <f t="shared" si="717"/>
        <v>1801.9884591999999</v>
      </c>
      <c r="AE2753" s="4" t="s">
        <v>62</v>
      </c>
      <c r="AG2753" s="4" t="str">
        <f t="shared" si="723"/>
        <v>Weight Captured Separately</v>
      </c>
      <c r="AI2753" t="e">
        <f t="shared" si="708"/>
        <v>#N/A</v>
      </c>
      <c r="AJ2753" t="s">
        <v>81</v>
      </c>
      <c r="AK2753" s="2"/>
      <c r="AL2753" s="2" t="str">
        <f t="shared" si="724"/>
        <v>Freight Included in Commodity Cost</v>
      </c>
      <c r="AM2753" s="4"/>
      <c r="AN2753" t="e">
        <f>VLOOKUP([1]!Tabelle13[[#This Row],[Vlookup this ID for freight costs]],$AL$2:$AL$6811,2,FALSE)</f>
        <v>#REF!</v>
      </c>
      <c r="AO2753">
        <f t="shared" si="722"/>
        <v>11245.404962326402</v>
      </c>
      <c r="AP2753">
        <v>0.87</v>
      </c>
      <c r="AQ2753">
        <v>0.87</v>
      </c>
      <c r="AR2753" s="4">
        <v>5</v>
      </c>
      <c r="AS2753" s="4">
        <v>8</v>
      </c>
      <c r="AT2753" s="4">
        <v>2014</v>
      </c>
      <c r="AU2753" s="4">
        <v>5</v>
      </c>
      <c r="AV2753" s="4">
        <v>8</v>
      </c>
      <c r="AW2753" s="4">
        <v>2014</v>
      </c>
      <c r="AX2753" t="str">
        <f t="shared" si="709"/>
        <v>No Delay</v>
      </c>
      <c r="AY2753">
        <f t="shared" si="710"/>
        <v>0</v>
      </c>
    </row>
    <row r="2754" spans="1:51" x14ac:dyDescent="0.2">
      <c r="A2754" s="3">
        <v>21478</v>
      </c>
      <c r="B2754" s="1" t="s">
        <v>328</v>
      </c>
      <c r="C2754" s="1" t="s">
        <v>150</v>
      </c>
      <c r="D2754" s="1" t="s">
        <v>100</v>
      </c>
      <c r="E2754" s="1" t="s">
        <v>101</v>
      </c>
      <c r="F2754" s="1" t="s">
        <v>101</v>
      </c>
      <c r="G2754" s="13" t="s">
        <v>873</v>
      </c>
      <c r="H2754" s="12">
        <v>41815</v>
      </c>
      <c r="I2754" s="12" t="s">
        <v>873</v>
      </c>
      <c r="J2754" s="12">
        <v>41815</v>
      </c>
      <c r="K2754" s="4">
        <v>5592</v>
      </c>
      <c r="L2754" s="1" t="s">
        <v>146</v>
      </c>
      <c r="M2754" s="1" t="s">
        <v>1923</v>
      </c>
      <c r="N2754" s="1" t="s">
        <v>648</v>
      </c>
      <c r="O2754" s="1" t="s">
        <v>93</v>
      </c>
      <c r="P2754">
        <v>240</v>
      </c>
      <c r="Q2754">
        <v>24</v>
      </c>
      <c r="R2754">
        <v>588.25</v>
      </c>
      <c r="S2754">
        <v>24.51</v>
      </c>
      <c r="T2754">
        <v>0.1</v>
      </c>
      <c r="U2754">
        <f t="shared" ref="U2754:U2817" si="725">S2754*Q2754</f>
        <v>588.24</v>
      </c>
      <c r="V2754">
        <f t="shared" ref="V2754:V2817" si="726">Q2754*P2754</f>
        <v>5760</v>
      </c>
      <c r="W2754" s="1" t="s">
        <v>155</v>
      </c>
      <c r="X2754" s="1" t="s">
        <v>1236</v>
      </c>
      <c r="Y2754" s="1" t="s">
        <v>156</v>
      </c>
      <c r="Z2754" s="3">
        <v>16635</v>
      </c>
      <c r="AA2754" s="4">
        <f t="shared" si="719"/>
        <v>2247.7908179999999</v>
      </c>
      <c r="AB2754" s="2">
        <f t="shared" si="720"/>
        <v>2247.7908179999999</v>
      </c>
      <c r="AC2754" s="4">
        <f t="shared" si="721"/>
        <v>8175.5043240000005</v>
      </c>
      <c r="AD2754" s="4">
        <f t="shared" si="717"/>
        <v>8175.5043240000005</v>
      </c>
      <c r="AE2754" s="4" t="s">
        <v>62</v>
      </c>
      <c r="AG2754" s="4" t="str">
        <f t="shared" si="723"/>
        <v>Weight Captured Separately</v>
      </c>
      <c r="AI2754" t="e">
        <f t="shared" ref="AI2754:AI2817" si="727">INDEX($AE$2:$AE$6811,MATCH(AH2754,$A$2:$A$6811,0))</f>
        <v>#N/A</v>
      </c>
      <c r="AJ2754" t="s">
        <v>81</v>
      </c>
      <c r="AK2754" s="2"/>
      <c r="AL2754" s="2" t="str">
        <f t="shared" si="724"/>
        <v>Freight Included in Commodity Cost</v>
      </c>
      <c r="AM2754" s="4"/>
      <c r="AN2754" t="e">
        <f>VLOOKUP([1]!Tabelle13[[#This Row],[Vlookup this ID for freight costs]],$AL$2:$AL$6811,2,FALSE)</f>
        <v>#REF!</v>
      </c>
      <c r="AO2754">
        <f t="shared" si="722"/>
        <v>51028.890990408006</v>
      </c>
      <c r="AP2754">
        <v>0.6</v>
      </c>
      <c r="AQ2754">
        <v>0.6</v>
      </c>
      <c r="AR2754" s="4">
        <v>25</v>
      </c>
      <c r="AS2754" s="4">
        <v>6</v>
      </c>
      <c r="AT2754" s="4">
        <v>2014</v>
      </c>
      <c r="AU2754" s="4">
        <v>25</v>
      </c>
      <c r="AV2754" s="4">
        <v>6</v>
      </c>
      <c r="AW2754" s="4">
        <v>2014</v>
      </c>
      <c r="AX2754" t="str">
        <f t="shared" ref="AX2754:AX2817" si="728">IF(DATE(AW2754,AV2754,AU2754)&lt;=DATE(AT2754,AS2754,AR2754),"No Delay","Delay")</f>
        <v>No Delay</v>
      </c>
      <c r="AY2754">
        <f t="shared" ref="AY2754:AY2817" si="729">IF(_xlfn.DAYS(J2754,H2754)&gt;0, _xlfn.DAYS(J2754,H2754),0)</f>
        <v>0</v>
      </c>
    </row>
    <row r="2755" spans="1:51" x14ac:dyDescent="0.2">
      <c r="A2755" s="3">
        <v>13064</v>
      </c>
      <c r="B2755" s="1" t="s">
        <v>328</v>
      </c>
      <c r="C2755" s="1" t="s">
        <v>150</v>
      </c>
      <c r="D2755" s="1" t="s">
        <v>100</v>
      </c>
      <c r="E2755" s="1" t="s">
        <v>101</v>
      </c>
      <c r="F2755" s="1" t="s">
        <v>101</v>
      </c>
      <c r="G2755" s="13" t="s">
        <v>1932</v>
      </c>
      <c r="H2755" s="12">
        <v>42136</v>
      </c>
      <c r="I2755" s="12" t="s">
        <v>1932</v>
      </c>
      <c r="J2755" s="12">
        <v>42136</v>
      </c>
      <c r="K2755" s="4">
        <v>6500</v>
      </c>
      <c r="L2755" s="1" t="s">
        <v>146</v>
      </c>
      <c r="M2755" s="1" t="s">
        <v>1923</v>
      </c>
      <c r="N2755" s="1" t="s">
        <v>163</v>
      </c>
      <c r="O2755" s="1" t="s">
        <v>93</v>
      </c>
      <c r="P2755">
        <v>60</v>
      </c>
      <c r="Q2755">
        <v>25</v>
      </c>
      <c r="R2755">
        <v>1246.3</v>
      </c>
      <c r="S2755">
        <v>49.85</v>
      </c>
      <c r="T2755">
        <v>0.83</v>
      </c>
      <c r="U2755">
        <f t="shared" si="725"/>
        <v>1246.25</v>
      </c>
      <c r="V2755">
        <f t="shared" si="726"/>
        <v>1500</v>
      </c>
      <c r="W2755" s="1" t="s">
        <v>155</v>
      </c>
      <c r="X2755" s="1" t="s">
        <v>1236</v>
      </c>
      <c r="Y2755" s="1" t="s">
        <v>156</v>
      </c>
      <c r="Z2755" s="3">
        <v>16635</v>
      </c>
      <c r="AA2755" s="4">
        <f t="shared" si="719"/>
        <v>2247.9005619999998</v>
      </c>
      <c r="AB2755" s="2">
        <f t="shared" si="720"/>
        <v>2247.9005619999998</v>
      </c>
      <c r="AC2755" s="4">
        <f t="shared" si="721"/>
        <v>2728.3474585185186</v>
      </c>
      <c r="AD2755" s="4">
        <f t="shared" si="717"/>
        <v>2728.3474585185186</v>
      </c>
      <c r="AE2755" s="4" t="s">
        <v>62</v>
      </c>
      <c r="AG2755" s="4" t="str">
        <f t="shared" si="723"/>
        <v>Weight Captured Separately</v>
      </c>
      <c r="AI2755" t="e">
        <f t="shared" si="727"/>
        <v>#N/A</v>
      </c>
      <c r="AJ2755" t="s">
        <v>81</v>
      </c>
      <c r="AK2755" s="2"/>
      <c r="AL2755" s="2" t="str">
        <f t="shared" si="724"/>
        <v>Freight Included in Commodity Cost</v>
      </c>
      <c r="AM2755" s="4"/>
      <c r="AN2755" t="e">
        <f>VLOOKUP([1]!Tabelle13[[#This Row],[Vlookup this ID for freight costs]],$AL$2:$AL$6811,2,FALSE)</f>
        <v>#REF!</v>
      </c>
      <c r="AO2755">
        <f t="shared" si="722"/>
        <v>17027.737836072592</v>
      </c>
      <c r="AP2755">
        <v>1.28</v>
      </c>
      <c r="AQ2755">
        <v>1.28</v>
      </c>
      <c r="AR2755" s="4">
        <v>12</v>
      </c>
      <c r="AS2755" s="4">
        <v>5</v>
      </c>
      <c r="AT2755" s="4">
        <v>2015</v>
      </c>
      <c r="AU2755" s="4">
        <v>12</v>
      </c>
      <c r="AV2755" s="4">
        <v>5</v>
      </c>
      <c r="AW2755" s="4">
        <v>2015</v>
      </c>
      <c r="AX2755" t="str">
        <f t="shared" si="728"/>
        <v>No Delay</v>
      </c>
      <c r="AY2755">
        <f t="shared" si="729"/>
        <v>0</v>
      </c>
    </row>
    <row r="2756" spans="1:51" x14ac:dyDescent="0.2">
      <c r="A2756" s="3">
        <v>24116</v>
      </c>
      <c r="B2756" s="1" t="s">
        <v>328</v>
      </c>
      <c r="C2756" s="1" t="s">
        <v>150</v>
      </c>
      <c r="D2756" s="1" t="s">
        <v>100</v>
      </c>
      <c r="E2756" s="1" t="s">
        <v>101</v>
      </c>
      <c r="F2756" s="1" t="s">
        <v>101</v>
      </c>
      <c r="G2756" s="13" t="s">
        <v>1925</v>
      </c>
      <c r="H2756" s="12">
        <v>41878</v>
      </c>
      <c r="I2756" s="12" t="s">
        <v>1925</v>
      </c>
      <c r="J2756" s="12">
        <v>41878</v>
      </c>
      <c r="K2756" s="4">
        <v>5773</v>
      </c>
      <c r="L2756" s="1" t="s">
        <v>146</v>
      </c>
      <c r="M2756" s="1" t="s">
        <v>1920</v>
      </c>
      <c r="N2756" s="1" t="s">
        <v>218</v>
      </c>
      <c r="O2756" s="1" t="s">
        <v>93</v>
      </c>
      <c r="P2756">
        <v>90</v>
      </c>
      <c r="Q2756">
        <v>25</v>
      </c>
      <c r="R2756">
        <v>659.22</v>
      </c>
      <c r="S2756">
        <v>26.37</v>
      </c>
      <c r="T2756">
        <v>0.28999999999999998</v>
      </c>
      <c r="U2756">
        <f t="shared" si="725"/>
        <v>659.25</v>
      </c>
      <c r="V2756">
        <f t="shared" si="726"/>
        <v>2250</v>
      </c>
      <c r="W2756" s="1" t="s">
        <v>155</v>
      </c>
      <c r="X2756" s="1" t="s">
        <v>1236</v>
      </c>
      <c r="Y2756" s="1" t="s">
        <v>156</v>
      </c>
      <c r="Z2756" s="3">
        <v>16635</v>
      </c>
      <c r="AA2756" s="4">
        <f t="shared" si="719"/>
        <v>2247.9005619999998</v>
      </c>
      <c r="AB2756" s="2">
        <f t="shared" si="720"/>
        <v>2247.9005619999998</v>
      </c>
      <c r="AC2756" s="4">
        <f t="shared" si="721"/>
        <v>1883.3520096666668</v>
      </c>
      <c r="AD2756" s="4">
        <f t="shared" si="717"/>
        <v>1883.3520096666668</v>
      </c>
      <c r="AE2756" s="4" t="s">
        <v>62</v>
      </c>
      <c r="AG2756" s="4" t="str">
        <f t="shared" si="723"/>
        <v>Weight Captured Separately</v>
      </c>
      <c r="AI2756" t="e">
        <f t="shared" si="727"/>
        <v>#N/A</v>
      </c>
      <c r="AJ2756" t="s">
        <v>81</v>
      </c>
      <c r="AK2756" s="2"/>
      <c r="AL2756" s="2" t="str">
        <f t="shared" si="724"/>
        <v>Freight Included in Commodity Cost</v>
      </c>
      <c r="AM2756" s="4"/>
      <c r="AN2756" t="e">
        <f>VLOOKUP([1]!Tabelle13[[#This Row],[Vlookup this ID for freight costs]],$AL$2:$AL$6811,2,FALSE)</f>
        <v>#REF!</v>
      </c>
      <c r="AO2756">
        <f t="shared" si="722"/>
        <v>11753.276244339337</v>
      </c>
      <c r="AP2756">
        <v>0.82</v>
      </c>
      <c r="AQ2756">
        <v>0.82</v>
      </c>
      <c r="AR2756" s="4">
        <v>27</v>
      </c>
      <c r="AS2756" s="4">
        <v>8</v>
      </c>
      <c r="AT2756" s="4">
        <v>2014</v>
      </c>
      <c r="AU2756" s="4">
        <v>27</v>
      </c>
      <c r="AV2756" s="4">
        <v>8</v>
      </c>
      <c r="AW2756" s="4">
        <v>2014</v>
      </c>
      <c r="AX2756" t="str">
        <f t="shared" si="728"/>
        <v>No Delay</v>
      </c>
      <c r="AY2756">
        <f t="shared" si="729"/>
        <v>0</v>
      </c>
    </row>
    <row r="2757" spans="1:51" x14ac:dyDescent="0.2">
      <c r="A2757" s="3">
        <v>43450</v>
      </c>
      <c r="B2757" s="1" t="s">
        <v>328</v>
      </c>
      <c r="C2757" s="1" t="s">
        <v>150</v>
      </c>
      <c r="D2757" s="1" t="s">
        <v>100</v>
      </c>
      <c r="E2757" s="1" t="s">
        <v>101</v>
      </c>
      <c r="F2757" s="1" t="s">
        <v>101</v>
      </c>
      <c r="G2757" s="13" t="s">
        <v>1925</v>
      </c>
      <c r="H2757" s="12">
        <v>41878</v>
      </c>
      <c r="I2757" s="12" t="s">
        <v>1925</v>
      </c>
      <c r="J2757" s="12">
        <v>41878</v>
      </c>
      <c r="K2757" s="4">
        <v>5792</v>
      </c>
      <c r="L2757" s="1" t="s">
        <v>146</v>
      </c>
      <c r="M2757" s="1" t="s">
        <v>1920</v>
      </c>
      <c r="N2757" s="1" t="s">
        <v>218</v>
      </c>
      <c r="O2757" s="1" t="s">
        <v>93</v>
      </c>
      <c r="P2757">
        <v>90</v>
      </c>
      <c r="Q2757">
        <v>25</v>
      </c>
      <c r="R2757">
        <v>659.22</v>
      </c>
      <c r="S2757">
        <v>26.37</v>
      </c>
      <c r="T2757">
        <v>0.28999999999999998</v>
      </c>
      <c r="U2757">
        <f t="shared" si="725"/>
        <v>659.25</v>
      </c>
      <c r="V2757">
        <f t="shared" si="726"/>
        <v>2250</v>
      </c>
      <c r="W2757" s="1" t="s">
        <v>155</v>
      </c>
      <c r="X2757" s="1" t="s">
        <v>1236</v>
      </c>
      <c r="Y2757" s="1" t="s">
        <v>156</v>
      </c>
      <c r="Z2757" s="3">
        <v>16635</v>
      </c>
      <c r="AA2757" s="4">
        <f t="shared" si="719"/>
        <v>2247.9005619999998</v>
      </c>
      <c r="AB2757" s="2">
        <f t="shared" si="720"/>
        <v>2247.9005619999998</v>
      </c>
      <c r="AC2757" s="4">
        <f t="shared" si="721"/>
        <v>1883.3520096666668</v>
      </c>
      <c r="AD2757" s="4">
        <f t="shared" si="717"/>
        <v>1883.3520096666668</v>
      </c>
      <c r="AE2757" s="4" t="s">
        <v>62</v>
      </c>
      <c r="AG2757" s="4" t="str">
        <f t="shared" si="723"/>
        <v>Weight Captured Separately</v>
      </c>
      <c r="AI2757" t="e">
        <f t="shared" si="727"/>
        <v>#N/A</v>
      </c>
      <c r="AJ2757" t="s">
        <v>81</v>
      </c>
      <c r="AK2757" s="2"/>
      <c r="AL2757" s="2" t="str">
        <f t="shared" si="724"/>
        <v>Freight Included in Commodity Cost</v>
      </c>
      <c r="AM2757" s="4"/>
      <c r="AN2757" t="e">
        <f>VLOOKUP([1]!Tabelle13[[#This Row],[Vlookup this ID for freight costs]],$AL$2:$AL$6811,2,FALSE)</f>
        <v>#REF!</v>
      </c>
      <c r="AO2757">
        <f t="shared" si="722"/>
        <v>11753.276244339337</v>
      </c>
      <c r="AP2757">
        <v>0.82</v>
      </c>
      <c r="AQ2757">
        <v>0.82</v>
      </c>
      <c r="AR2757" s="4">
        <v>27</v>
      </c>
      <c r="AS2757" s="4">
        <v>8</v>
      </c>
      <c r="AT2757" s="4">
        <v>2014</v>
      </c>
      <c r="AU2757" s="4">
        <v>27</v>
      </c>
      <c r="AV2757" s="4">
        <v>8</v>
      </c>
      <c r="AW2757" s="4">
        <v>2014</v>
      </c>
      <c r="AX2757" t="str">
        <f t="shared" si="728"/>
        <v>No Delay</v>
      </c>
      <c r="AY2757">
        <f t="shared" si="729"/>
        <v>0</v>
      </c>
    </row>
    <row r="2758" spans="1:51" x14ac:dyDescent="0.2">
      <c r="A2758" s="3">
        <v>34965</v>
      </c>
      <c r="B2758" s="1" t="s">
        <v>328</v>
      </c>
      <c r="C2758" s="1" t="s">
        <v>150</v>
      </c>
      <c r="D2758" s="1" t="s">
        <v>100</v>
      </c>
      <c r="E2758" s="1" t="s">
        <v>101</v>
      </c>
      <c r="F2758" s="1" t="s">
        <v>101</v>
      </c>
      <c r="G2758" s="13" t="s">
        <v>1990</v>
      </c>
      <c r="H2758" s="12">
        <v>41379</v>
      </c>
      <c r="I2758" s="12" t="s">
        <v>1990</v>
      </c>
      <c r="J2758" s="12">
        <v>41379</v>
      </c>
      <c r="K2758" s="4">
        <v>4590</v>
      </c>
      <c r="L2758" s="1" t="s">
        <v>146</v>
      </c>
      <c r="M2758" s="1" t="s">
        <v>1920</v>
      </c>
      <c r="N2758" s="1" t="s">
        <v>778</v>
      </c>
      <c r="O2758" s="1" t="s">
        <v>93</v>
      </c>
      <c r="P2758">
        <v>240</v>
      </c>
      <c r="Q2758">
        <v>25</v>
      </c>
      <c r="R2758">
        <v>184.76</v>
      </c>
      <c r="S2758">
        <v>7.39</v>
      </c>
      <c r="T2758">
        <v>0.03</v>
      </c>
      <c r="U2758">
        <f t="shared" si="725"/>
        <v>184.75</v>
      </c>
      <c r="V2758">
        <f t="shared" si="726"/>
        <v>6000</v>
      </c>
      <c r="W2758" s="1" t="s">
        <v>204</v>
      </c>
      <c r="X2758" s="1" t="s">
        <v>1236</v>
      </c>
      <c r="Y2758" s="1" t="s">
        <v>205</v>
      </c>
      <c r="Z2758" s="3">
        <v>16682</v>
      </c>
      <c r="AA2758" s="4">
        <f t="shared" si="719"/>
        <v>2247.9005619999998</v>
      </c>
      <c r="AB2758" s="2">
        <f t="shared" si="720"/>
        <v>2247.9005619999998</v>
      </c>
      <c r="AC2758" s="4">
        <f t="shared" si="721"/>
        <v>1870.9602767272727</v>
      </c>
      <c r="AD2758" s="4">
        <f t="shared" si="717"/>
        <v>1870.9602767272727</v>
      </c>
      <c r="AE2758" s="4" t="s">
        <v>62</v>
      </c>
      <c r="AG2758" s="4" t="str">
        <f t="shared" si="723"/>
        <v>Weight Captured Separately</v>
      </c>
      <c r="AI2758" t="e">
        <f t="shared" si="727"/>
        <v>#N/A</v>
      </c>
      <c r="AJ2758" t="s">
        <v>81</v>
      </c>
      <c r="AK2758" s="2"/>
      <c r="AL2758" s="2" t="str">
        <f t="shared" si="724"/>
        <v>Freight Included in Commodity Cost</v>
      </c>
      <c r="AM2758" s="4"/>
      <c r="AN2758" t="e">
        <f>VLOOKUP([1]!Tabelle13[[#This Row],[Vlookup this ID for freight costs]],$AL$2:$AL$6811,2,FALSE)</f>
        <v>#REF!</v>
      </c>
      <c r="AO2758">
        <f t="shared" si="722"/>
        <v>11675.927047331637</v>
      </c>
      <c r="AP2758">
        <v>0.23</v>
      </c>
      <c r="AQ2758">
        <v>0.23</v>
      </c>
      <c r="AR2758" s="4">
        <v>15</v>
      </c>
      <c r="AS2758" s="4">
        <v>4</v>
      </c>
      <c r="AT2758" s="4">
        <v>2013</v>
      </c>
      <c r="AU2758" s="4">
        <v>15</v>
      </c>
      <c r="AV2758" s="4">
        <v>4</v>
      </c>
      <c r="AW2758" s="4">
        <v>2013</v>
      </c>
      <c r="AX2758" t="str">
        <f t="shared" si="728"/>
        <v>No Delay</v>
      </c>
      <c r="AY2758">
        <f t="shared" si="729"/>
        <v>0</v>
      </c>
    </row>
    <row r="2759" spans="1:51" x14ac:dyDescent="0.2">
      <c r="A2759" s="3">
        <v>64617</v>
      </c>
      <c r="B2759" s="1" t="s">
        <v>328</v>
      </c>
      <c r="C2759" s="1" t="s">
        <v>150</v>
      </c>
      <c r="D2759" s="1" t="s">
        <v>100</v>
      </c>
      <c r="E2759" s="1" t="s">
        <v>101</v>
      </c>
      <c r="F2759" s="1" t="s">
        <v>101</v>
      </c>
      <c r="G2759" s="13" t="s">
        <v>1934</v>
      </c>
      <c r="H2759" s="12">
        <v>42209</v>
      </c>
      <c r="I2759" s="12" t="s">
        <v>1934</v>
      </c>
      <c r="J2759" s="12">
        <v>42209</v>
      </c>
      <c r="K2759" s="4">
        <v>6712</v>
      </c>
      <c r="L2759" s="1" t="s">
        <v>146</v>
      </c>
      <c r="M2759" s="1" t="s">
        <v>1923</v>
      </c>
      <c r="N2759" s="1" t="s">
        <v>648</v>
      </c>
      <c r="O2759" s="1" t="s">
        <v>93</v>
      </c>
      <c r="P2759">
        <v>240</v>
      </c>
      <c r="Q2759">
        <v>25</v>
      </c>
      <c r="R2759">
        <v>474.97</v>
      </c>
      <c r="S2759">
        <v>19</v>
      </c>
      <c r="T2759">
        <v>0.08</v>
      </c>
      <c r="U2759">
        <f t="shared" si="725"/>
        <v>475</v>
      </c>
      <c r="V2759">
        <f t="shared" si="726"/>
        <v>6000</v>
      </c>
      <c r="W2759" s="1" t="s">
        <v>155</v>
      </c>
      <c r="X2759" s="1" t="s">
        <v>1236</v>
      </c>
      <c r="Y2759" s="1" t="s">
        <v>156</v>
      </c>
      <c r="Z2759" s="3">
        <v>16635</v>
      </c>
      <c r="AA2759" s="4">
        <f t="shared" si="719"/>
        <v>2247.9005619999998</v>
      </c>
      <c r="AB2759" s="2">
        <f t="shared" si="720"/>
        <v>2247.9005619999998</v>
      </c>
      <c r="AC2759" s="4">
        <f t="shared" si="721"/>
        <v>1870.9602767272727</v>
      </c>
      <c r="AD2759" s="4">
        <f t="shared" si="717"/>
        <v>1870.9602767272727</v>
      </c>
      <c r="AE2759" s="4" t="s">
        <v>62</v>
      </c>
      <c r="AG2759" s="4" t="str">
        <f t="shared" si="723"/>
        <v>Weight Captured Separately</v>
      </c>
      <c r="AI2759" t="e">
        <f t="shared" si="727"/>
        <v>#N/A</v>
      </c>
      <c r="AJ2759" t="s">
        <v>81</v>
      </c>
      <c r="AK2759" s="2"/>
      <c r="AL2759" s="2" t="str">
        <f t="shared" si="724"/>
        <v>Freight Included in Commodity Cost</v>
      </c>
      <c r="AM2759" s="4"/>
      <c r="AN2759" t="e">
        <f>VLOOKUP([1]!Tabelle13[[#This Row],[Vlookup this ID for freight costs]],$AL$2:$AL$6811,2,FALSE)</f>
        <v>#REF!</v>
      </c>
      <c r="AO2759">
        <f t="shared" si="722"/>
        <v>11675.927047331637</v>
      </c>
      <c r="AP2759">
        <v>0.49</v>
      </c>
      <c r="AQ2759">
        <v>0.49</v>
      </c>
      <c r="AR2759" s="4">
        <v>24</v>
      </c>
      <c r="AS2759" s="4">
        <v>7</v>
      </c>
      <c r="AT2759" s="4">
        <v>2015</v>
      </c>
      <c r="AU2759" s="4">
        <v>24</v>
      </c>
      <c r="AV2759" s="4">
        <v>7</v>
      </c>
      <c r="AW2759" s="4">
        <v>2015</v>
      </c>
      <c r="AX2759" t="str">
        <f t="shared" si="728"/>
        <v>No Delay</v>
      </c>
      <c r="AY2759">
        <f t="shared" si="729"/>
        <v>0</v>
      </c>
    </row>
    <row r="2760" spans="1:51" x14ac:dyDescent="0.2">
      <c r="A2760" s="3">
        <v>41875</v>
      </c>
      <c r="B2760" s="1" t="s">
        <v>328</v>
      </c>
      <c r="C2760" s="1" t="s">
        <v>150</v>
      </c>
      <c r="D2760" s="1" t="s">
        <v>100</v>
      </c>
      <c r="E2760" s="1" t="s">
        <v>101</v>
      </c>
      <c r="F2760" s="1" t="s">
        <v>101</v>
      </c>
      <c r="G2760" s="13" t="s">
        <v>1622</v>
      </c>
      <c r="H2760" s="12">
        <v>41652</v>
      </c>
      <c r="I2760" s="12" t="s">
        <v>1622</v>
      </c>
      <c r="J2760" s="12">
        <v>41652</v>
      </c>
      <c r="K2760" s="4">
        <v>5170</v>
      </c>
      <c r="L2760" s="1" t="s">
        <v>146</v>
      </c>
      <c r="M2760" s="1" t="s">
        <v>1920</v>
      </c>
      <c r="N2760" s="1" t="s">
        <v>606</v>
      </c>
      <c r="O2760" s="1" t="s">
        <v>93</v>
      </c>
      <c r="P2760">
        <v>30</v>
      </c>
      <c r="Q2760">
        <v>26</v>
      </c>
      <c r="R2760">
        <v>506.63</v>
      </c>
      <c r="S2760">
        <v>19.489999999999998</v>
      </c>
      <c r="T2760">
        <v>0.65</v>
      </c>
      <c r="U2760">
        <f t="shared" si="725"/>
        <v>506.73999999999995</v>
      </c>
      <c r="V2760">
        <f t="shared" si="726"/>
        <v>780</v>
      </c>
      <c r="W2760" s="1" t="s">
        <v>155</v>
      </c>
      <c r="X2760" s="1" t="s">
        <v>1236</v>
      </c>
      <c r="Y2760" s="1" t="s">
        <v>156</v>
      </c>
      <c r="Z2760" s="3">
        <v>16635</v>
      </c>
      <c r="AA2760" s="4">
        <f t="shared" si="719"/>
        <v>2248.0103060000001</v>
      </c>
      <c r="AB2760" s="2">
        <f t="shared" si="720"/>
        <v>2248.0103060000001</v>
      </c>
      <c r="AC2760" s="4">
        <f t="shared" si="721"/>
        <v>2247.1290284242423</v>
      </c>
      <c r="AD2760" s="4">
        <f t="shared" si="717"/>
        <v>2247.1290284242423</v>
      </c>
      <c r="AE2760" s="4" t="s">
        <v>62</v>
      </c>
      <c r="AG2760" s="4" t="str">
        <f t="shared" si="723"/>
        <v>Weight Captured Separately</v>
      </c>
      <c r="AI2760" t="e">
        <f t="shared" si="727"/>
        <v>#N/A</v>
      </c>
      <c r="AJ2760" t="s">
        <v>81</v>
      </c>
      <c r="AK2760" s="2"/>
      <c r="AL2760" s="2" t="str">
        <f t="shared" si="724"/>
        <v>Freight Included in Commodity Cost</v>
      </c>
      <c r="AM2760" s="4"/>
      <c r="AN2760" t="e">
        <f>VLOOKUP([1]!Tabelle13[[#This Row],[Vlookup this ID for freight costs]],$AL$2:$AL$6811,2,FALSE)</f>
        <v>#REF!</v>
      </c>
      <c r="AO2760">
        <f t="shared" si="722"/>
        <v>14023.972395424122</v>
      </c>
      <c r="AP2760">
        <v>0.52</v>
      </c>
      <c r="AQ2760">
        <v>0.52</v>
      </c>
      <c r="AR2760" s="4">
        <v>13</v>
      </c>
      <c r="AS2760" s="4">
        <v>1</v>
      </c>
      <c r="AT2760" s="4">
        <v>2014</v>
      </c>
      <c r="AU2760" s="4">
        <v>13</v>
      </c>
      <c r="AV2760" s="4">
        <v>1</v>
      </c>
      <c r="AW2760" s="4">
        <v>2014</v>
      </c>
      <c r="AX2760" t="str">
        <f t="shared" si="728"/>
        <v>No Delay</v>
      </c>
      <c r="AY2760">
        <f t="shared" si="729"/>
        <v>0</v>
      </c>
    </row>
    <row r="2761" spans="1:51" x14ac:dyDescent="0.2">
      <c r="A2761" s="3">
        <v>47312</v>
      </c>
      <c r="B2761" s="1" t="s">
        <v>328</v>
      </c>
      <c r="C2761" s="1" t="s">
        <v>150</v>
      </c>
      <c r="D2761" s="1" t="s">
        <v>100</v>
      </c>
      <c r="E2761" s="1" t="s">
        <v>101</v>
      </c>
      <c r="F2761" s="1" t="s">
        <v>101</v>
      </c>
      <c r="G2761" s="13" t="s">
        <v>1622</v>
      </c>
      <c r="H2761" s="12">
        <v>41652</v>
      </c>
      <c r="I2761" s="12" t="s">
        <v>1622</v>
      </c>
      <c r="J2761" s="12">
        <v>41652</v>
      </c>
      <c r="K2761" s="4">
        <v>5171</v>
      </c>
      <c r="L2761" s="1" t="s">
        <v>146</v>
      </c>
      <c r="M2761" s="1" t="s">
        <v>1920</v>
      </c>
      <c r="N2761" s="1" t="s">
        <v>159</v>
      </c>
      <c r="O2761" s="1" t="s">
        <v>93</v>
      </c>
      <c r="P2761">
        <v>30</v>
      </c>
      <c r="Q2761">
        <v>26</v>
      </c>
      <c r="R2761">
        <v>777.92</v>
      </c>
      <c r="S2761">
        <v>29.92</v>
      </c>
      <c r="T2761">
        <v>1</v>
      </c>
      <c r="U2761">
        <f t="shared" si="725"/>
        <v>777.92000000000007</v>
      </c>
      <c r="V2761">
        <f t="shared" si="726"/>
        <v>780</v>
      </c>
      <c r="W2761" s="1" t="s">
        <v>155</v>
      </c>
      <c r="X2761" s="1" t="s">
        <v>1236</v>
      </c>
      <c r="Y2761" s="1" t="s">
        <v>156</v>
      </c>
      <c r="Z2761" s="3">
        <v>16635</v>
      </c>
      <c r="AA2761" s="4">
        <f t="shared" si="719"/>
        <v>2248.0103060000001</v>
      </c>
      <c r="AB2761" s="2">
        <f t="shared" si="720"/>
        <v>2248.0103060000001</v>
      </c>
      <c r="AC2761" s="4">
        <f t="shared" si="721"/>
        <v>2247.1290284242423</v>
      </c>
      <c r="AD2761" s="4">
        <f t="shared" si="717"/>
        <v>2247.1290284242423</v>
      </c>
      <c r="AE2761" s="4" t="s">
        <v>62</v>
      </c>
      <c r="AG2761" s="4" t="str">
        <f t="shared" si="723"/>
        <v>Weight Captured Separately</v>
      </c>
      <c r="AI2761" t="e">
        <f t="shared" si="727"/>
        <v>#N/A</v>
      </c>
      <c r="AJ2761" t="s">
        <v>81</v>
      </c>
      <c r="AK2761" s="2"/>
      <c r="AL2761" s="2" t="str">
        <f t="shared" si="724"/>
        <v>Freight Included in Commodity Cost</v>
      </c>
      <c r="AM2761" s="4"/>
      <c r="AN2761" t="e">
        <f>VLOOKUP([1]!Tabelle13[[#This Row],[Vlookup this ID for freight costs]],$AL$2:$AL$6811,2,FALSE)</f>
        <v>#REF!</v>
      </c>
      <c r="AO2761">
        <f t="shared" si="722"/>
        <v>14023.972395424122</v>
      </c>
      <c r="AP2761">
        <v>0.8</v>
      </c>
      <c r="AQ2761">
        <v>0.8</v>
      </c>
      <c r="AR2761" s="4">
        <v>13</v>
      </c>
      <c r="AS2761" s="4">
        <v>1</v>
      </c>
      <c r="AT2761" s="4">
        <v>2014</v>
      </c>
      <c r="AU2761" s="4">
        <v>13</v>
      </c>
      <c r="AV2761" s="4">
        <v>1</v>
      </c>
      <c r="AW2761" s="4">
        <v>2014</v>
      </c>
      <c r="AX2761" t="str">
        <f t="shared" si="728"/>
        <v>No Delay</v>
      </c>
      <c r="AY2761">
        <f t="shared" si="729"/>
        <v>0</v>
      </c>
    </row>
    <row r="2762" spans="1:51" x14ac:dyDescent="0.2">
      <c r="A2762" s="3">
        <v>81739</v>
      </c>
      <c r="B2762" s="1" t="s">
        <v>328</v>
      </c>
      <c r="C2762" s="1" t="s">
        <v>150</v>
      </c>
      <c r="D2762" s="1" t="s">
        <v>100</v>
      </c>
      <c r="E2762" s="1" t="s">
        <v>101</v>
      </c>
      <c r="F2762" s="1" t="s">
        <v>101</v>
      </c>
      <c r="G2762" s="13" t="s">
        <v>296</v>
      </c>
      <c r="H2762" s="12">
        <v>42240</v>
      </c>
      <c r="I2762" s="12" t="s">
        <v>296</v>
      </c>
      <c r="J2762" s="12">
        <v>42240</v>
      </c>
      <c r="K2762" s="4">
        <v>6787</v>
      </c>
      <c r="L2762" s="1" t="s">
        <v>146</v>
      </c>
      <c r="M2762" s="1" t="s">
        <v>1923</v>
      </c>
      <c r="N2762" s="1" t="s">
        <v>275</v>
      </c>
      <c r="O2762" s="1" t="s">
        <v>93</v>
      </c>
      <c r="P2762">
        <v>60</v>
      </c>
      <c r="Q2762">
        <v>26</v>
      </c>
      <c r="R2762">
        <v>597.91999999999996</v>
      </c>
      <c r="S2762">
        <v>23</v>
      </c>
      <c r="T2762">
        <v>0.38</v>
      </c>
      <c r="U2762">
        <f t="shared" si="725"/>
        <v>598</v>
      </c>
      <c r="V2762">
        <f t="shared" si="726"/>
        <v>1560</v>
      </c>
      <c r="W2762" s="1" t="s">
        <v>155</v>
      </c>
      <c r="X2762" s="1" t="s">
        <v>1236</v>
      </c>
      <c r="Y2762" s="1" t="s">
        <v>156</v>
      </c>
      <c r="Z2762" s="3">
        <v>16635</v>
      </c>
      <c r="AA2762" s="4">
        <f t="shared" si="719"/>
        <v>2248.0103060000001</v>
      </c>
      <c r="AB2762" s="2">
        <f t="shared" si="720"/>
        <v>2248.0103060000001</v>
      </c>
      <c r="AC2762" s="4">
        <f t="shared" si="721"/>
        <v>3703.2052301333333</v>
      </c>
      <c r="AD2762" s="4">
        <f t="shared" si="717"/>
        <v>3703.2052301333333</v>
      </c>
      <c r="AE2762" s="4" t="s">
        <v>62</v>
      </c>
      <c r="AG2762" s="4" t="str">
        <f t="shared" si="723"/>
        <v>Weight Captured Separately</v>
      </c>
      <c r="AI2762" t="e">
        <f t="shared" si="727"/>
        <v>#N/A</v>
      </c>
      <c r="AJ2762" t="s">
        <v>81</v>
      </c>
      <c r="AK2762" s="2"/>
      <c r="AL2762" s="2" t="str">
        <f t="shared" si="724"/>
        <v>Freight Included in Commodity Cost</v>
      </c>
      <c r="AM2762" s="4"/>
      <c r="AN2762" t="e">
        <f>VLOOKUP([1]!Tabelle13[[#This Row],[Vlookup this ID for freight costs]],$AL$2:$AL$6811,2,FALSE)</f>
        <v>#REF!</v>
      </c>
      <c r="AO2762">
        <f t="shared" si="722"/>
        <v>23112.800046492266</v>
      </c>
      <c r="AP2762">
        <v>0.61</v>
      </c>
      <c r="AQ2762">
        <v>0.61</v>
      </c>
      <c r="AR2762" s="4">
        <v>24</v>
      </c>
      <c r="AS2762" s="4">
        <v>8</v>
      </c>
      <c r="AT2762" s="4">
        <v>2015</v>
      </c>
      <c r="AU2762" s="4">
        <v>24</v>
      </c>
      <c r="AV2762" s="4">
        <v>8</v>
      </c>
      <c r="AW2762" s="4">
        <v>2015</v>
      </c>
      <c r="AX2762" t="str">
        <f t="shared" si="728"/>
        <v>No Delay</v>
      </c>
      <c r="AY2762">
        <f t="shared" si="729"/>
        <v>0</v>
      </c>
    </row>
    <row r="2763" spans="1:51" x14ac:dyDescent="0.2">
      <c r="A2763" s="3">
        <v>51833</v>
      </c>
      <c r="B2763" s="1" t="s">
        <v>328</v>
      </c>
      <c r="C2763" s="1" t="s">
        <v>150</v>
      </c>
      <c r="D2763" s="1" t="s">
        <v>100</v>
      </c>
      <c r="E2763" s="1" t="s">
        <v>101</v>
      </c>
      <c r="F2763" s="1" t="s">
        <v>101</v>
      </c>
      <c r="G2763" s="13" t="s">
        <v>296</v>
      </c>
      <c r="H2763" s="12">
        <v>42240</v>
      </c>
      <c r="I2763" s="12" t="s">
        <v>296</v>
      </c>
      <c r="J2763" s="12">
        <v>42240</v>
      </c>
      <c r="K2763" s="4">
        <v>6768</v>
      </c>
      <c r="L2763" s="1" t="s">
        <v>146</v>
      </c>
      <c r="M2763" s="1" t="s">
        <v>1923</v>
      </c>
      <c r="N2763" s="1" t="s">
        <v>648</v>
      </c>
      <c r="O2763" s="1" t="s">
        <v>93</v>
      </c>
      <c r="P2763">
        <v>240</v>
      </c>
      <c r="Q2763">
        <v>26</v>
      </c>
      <c r="R2763">
        <v>493.97</v>
      </c>
      <c r="S2763">
        <v>19</v>
      </c>
      <c r="T2763">
        <v>0.08</v>
      </c>
      <c r="U2763">
        <f t="shared" si="725"/>
        <v>494</v>
      </c>
      <c r="V2763">
        <f t="shared" si="726"/>
        <v>6240</v>
      </c>
      <c r="W2763" s="1" t="s">
        <v>155</v>
      </c>
      <c r="X2763" s="1" t="s">
        <v>1236</v>
      </c>
      <c r="Y2763" s="1" t="s">
        <v>156</v>
      </c>
      <c r="Z2763" s="3">
        <v>16635</v>
      </c>
      <c r="AA2763" s="4">
        <f t="shared" si="719"/>
        <v>2248.0103060000001</v>
      </c>
      <c r="AB2763" s="2">
        <f t="shared" si="720"/>
        <v>2248.0103060000001</v>
      </c>
      <c r="AC2763" s="4">
        <f t="shared" si="721"/>
        <v>1601.2368308571429</v>
      </c>
      <c r="AD2763" s="4">
        <f t="shared" si="717"/>
        <v>1601.2368308571429</v>
      </c>
      <c r="AE2763" s="4" t="s">
        <v>62</v>
      </c>
      <c r="AG2763" s="4" t="str">
        <f t="shared" si="723"/>
        <v>Weight Captured Separately</v>
      </c>
      <c r="AI2763" t="e">
        <f t="shared" si="727"/>
        <v>#N/A</v>
      </c>
      <c r="AJ2763" t="s">
        <v>81</v>
      </c>
      <c r="AK2763" s="2"/>
      <c r="AL2763" s="2" t="str">
        <f t="shared" si="724"/>
        <v>Freight Included in Commodity Cost</v>
      </c>
      <c r="AM2763" s="4"/>
      <c r="AN2763" t="e">
        <f>VLOOKUP([1]!Tabelle13[[#This Row],[Vlookup this ID for freight costs]],$AL$2:$AL$6811,2,FALSE)</f>
        <v>#REF!</v>
      </c>
      <c r="AO2763">
        <f t="shared" si="722"/>
        <v>9992.313298210287</v>
      </c>
      <c r="AP2763">
        <v>0.51</v>
      </c>
      <c r="AQ2763">
        <v>0.51</v>
      </c>
      <c r="AR2763" s="4">
        <v>24</v>
      </c>
      <c r="AS2763" s="4">
        <v>8</v>
      </c>
      <c r="AT2763" s="4">
        <v>2015</v>
      </c>
      <c r="AU2763" s="4">
        <v>24</v>
      </c>
      <c r="AV2763" s="4">
        <v>8</v>
      </c>
      <c r="AW2763" s="4">
        <v>2015</v>
      </c>
      <c r="AX2763" t="str">
        <f t="shared" si="728"/>
        <v>No Delay</v>
      </c>
      <c r="AY2763">
        <f t="shared" si="729"/>
        <v>0</v>
      </c>
    </row>
    <row r="2764" spans="1:51" x14ac:dyDescent="0.2">
      <c r="A2764" s="3">
        <v>39065</v>
      </c>
      <c r="B2764" s="1" t="s">
        <v>328</v>
      </c>
      <c r="C2764" s="1" t="s">
        <v>150</v>
      </c>
      <c r="D2764" s="1" t="s">
        <v>100</v>
      </c>
      <c r="E2764" s="1" t="s">
        <v>101</v>
      </c>
      <c r="F2764" s="1" t="s">
        <v>101</v>
      </c>
      <c r="G2764" s="13" t="s">
        <v>1966</v>
      </c>
      <c r="H2764" s="12">
        <v>41879</v>
      </c>
      <c r="I2764" s="12" t="s">
        <v>1966</v>
      </c>
      <c r="J2764" s="12">
        <v>41879</v>
      </c>
      <c r="K2764" s="4">
        <v>5834</v>
      </c>
      <c r="L2764" s="1" t="s">
        <v>146</v>
      </c>
      <c r="M2764" s="1" t="s">
        <v>1923</v>
      </c>
      <c r="N2764" s="1" t="s">
        <v>265</v>
      </c>
      <c r="O2764" s="1" t="s">
        <v>93</v>
      </c>
      <c r="P2764">
        <v>60</v>
      </c>
      <c r="Q2764">
        <v>27</v>
      </c>
      <c r="R2764">
        <v>479.17</v>
      </c>
      <c r="S2764">
        <v>17.75</v>
      </c>
      <c r="T2764">
        <v>0.3</v>
      </c>
      <c r="U2764">
        <f t="shared" si="725"/>
        <v>479.25</v>
      </c>
      <c r="V2764">
        <f t="shared" si="726"/>
        <v>1620</v>
      </c>
      <c r="W2764" s="1" t="s">
        <v>155</v>
      </c>
      <c r="X2764" s="1" t="s">
        <v>1236</v>
      </c>
      <c r="Y2764" s="1" t="s">
        <v>156</v>
      </c>
      <c r="Z2764" s="3">
        <v>16635</v>
      </c>
      <c r="AA2764" s="4">
        <f t="shared" si="719"/>
        <v>2248.12005</v>
      </c>
      <c r="AB2764" s="2">
        <f t="shared" si="720"/>
        <v>2248.12005</v>
      </c>
      <c r="AC2764" s="4">
        <f t="shared" si="721"/>
        <v>3480.4322822499998</v>
      </c>
      <c r="AD2764" s="4">
        <f t="shared" si="717"/>
        <v>3480.4322822499998</v>
      </c>
      <c r="AE2764" s="4" t="s">
        <v>62</v>
      </c>
      <c r="AG2764" s="4" t="str">
        <f t="shared" si="723"/>
        <v>Weight Captured Separately</v>
      </c>
      <c r="AI2764" t="e">
        <f t="shared" si="727"/>
        <v>#N/A</v>
      </c>
      <c r="AJ2764" t="s">
        <v>81</v>
      </c>
      <c r="AK2764" s="2"/>
      <c r="AL2764" s="2" t="str">
        <f t="shared" si="724"/>
        <v>Freight Included in Commodity Cost</v>
      </c>
      <c r="AM2764" s="4"/>
      <c r="AN2764" t="e">
        <f>VLOOKUP([1]!Tabelle13[[#This Row],[Vlookup this ID for freight costs]],$AL$2:$AL$6811,2,FALSE)</f>
        <v>#REF!</v>
      </c>
      <c r="AO2764">
        <f t="shared" si="722"/>
        <v>21722.251305804501</v>
      </c>
      <c r="AP2764">
        <v>0.49</v>
      </c>
      <c r="AQ2764">
        <v>0.49</v>
      </c>
      <c r="AR2764" s="4">
        <v>28</v>
      </c>
      <c r="AS2764" s="4">
        <v>8</v>
      </c>
      <c r="AT2764" s="4">
        <v>2014</v>
      </c>
      <c r="AU2764" s="4">
        <v>28</v>
      </c>
      <c r="AV2764" s="4">
        <v>8</v>
      </c>
      <c r="AW2764" s="4">
        <v>2014</v>
      </c>
      <c r="AX2764" t="str">
        <f t="shared" si="728"/>
        <v>No Delay</v>
      </c>
      <c r="AY2764">
        <f t="shared" si="729"/>
        <v>0</v>
      </c>
    </row>
    <row r="2765" spans="1:51" x14ac:dyDescent="0.2">
      <c r="A2765" s="3">
        <v>45197</v>
      </c>
      <c r="B2765" s="1" t="s">
        <v>328</v>
      </c>
      <c r="C2765" s="1" t="s">
        <v>150</v>
      </c>
      <c r="D2765" s="1" t="s">
        <v>100</v>
      </c>
      <c r="E2765" s="1" t="s">
        <v>101</v>
      </c>
      <c r="F2765" s="1" t="s">
        <v>101</v>
      </c>
      <c r="G2765" s="13" t="s">
        <v>296</v>
      </c>
      <c r="H2765" s="12">
        <v>42240</v>
      </c>
      <c r="I2765" s="12" t="s">
        <v>296</v>
      </c>
      <c r="J2765" s="12">
        <v>42240</v>
      </c>
      <c r="K2765" s="4">
        <v>6763</v>
      </c>
      <c r="L2765" s="1" t="s">
        <v>146</v>
      </c>
      <c r="M2765" s="1" t="s">
        <v>1923</v>
      </c>
      <c r="N2765" s="1" t="s">
        <v>275</v>
      </c>
      <c r="O2765" s="1" t="s">
        <v>93</v>
      </c>
      <c r="P2765">
        <v>60</v>
      </c>
      <c r="Q2765">
        <v>27</v>
      </c>
      <c r="R2765">
        <v>620.91</v>
      </c>
      <c r="S2765">
        <v>23</v>
      </c>
      <c r="T2765">
        <v>0.38</v>
      </c>
      <c r="U2765">
        <f t="shared" si="725"/>
        <v>621</v>
      </c>
      <c r="V2765">
        <f t="shared" si="726"/>
        <v>1620</v>
      </c>
      <c r="W2765" s="1" t="s">
        <v>155</v>
      </c>
      <c r="X2765" s="1" t="s">
        <v>1236</v>
      </c>
      <c r="Y2765" s="1" t="s">
        <v>156</v>
      </c>
      <c r="Z2765" s="3">
        <v>16635</v>
      </c>
      <c r="AA2765" s="4">
        <f t="shared" si="719"/>
        <v>2248.12005</v>
      </c>
      <c r="AB2765" s="2">
        <f t="shared" si="720"/>
        <v>2248.12005</v>
      </c>
      <c r="AC2765" s="4">
        <f t="shared" si="721"/>
        <v>3480.4322822499998</v>
      </c>
      <c r="AD2765" s="4">
        <f t="shared" si="717"/>
        <v>3480.4322822499998</v>
      </c>
      <c r="AE2765" s="4" t="s">
        <v>62</v>
      </c>
      <c r="AG2765" s="4" t="str">
        <f t="shared" si="723"/>
        <v>Weight Captured Separately</v>
      </c>
      <c r="AI2765" t="e">
        <f t="shared" si="727"/>
        <v>#N/A</v>
      </c>
      <c r="AJ2765" t="s">
        <v>81</v>
      </c>
      <c r="AK2765" s="2"/>
      <c r="AL2765" s="2" t="str">
        <f t="shared" si="724"/>
        <v>Freight Included in Commodity Cost</v>
      </c>
      <c r="AM2765" s="4"/>
      <c r="AN2765" t="e">
        <f>VLOOKUP([1]!Tabelle13[[#This Row],[Vlookup this ID for freight costs]],$AL$2:$AL$6811,2,FALSE)</f>
        <v>#REF!</v>
      </c>
      <c r="AO2765">
        <f t="shared" si="722"/>
        <v>21722.251305804501</v>
      </c>
      <c r="AP2765">
        <v>0.64</v>
      </c>
      <c r="AQ2765">
        <v>0.64</v>
      </c>
      <c r="AR2765" s="4">
        <v>24</v>
      </c>
      <c r="AS2765" s="4">
        <v>8</v>
      </c>
      <c r="AT2765" s="4">
        <v>2015</v>
      </c>
      <c r="AU2765" s="4">
        <v>24</v>
      </c>
      <c r="AV2765" s="4">
        <v>8</v>
      </c>
      <c r="AW2765" s="4">
        <v>2015</v>
      </c>
      <c r="AX2765" t="str">
        <f t="shared" si="728"/>
        <v>No Delay</v>
      </c>
      <c r="AY2765">
        <f t="shared" si="729"/>
        <v>0</v>
      </c>
    </row>
    <row r="2766" spans="1:51" x14ac:dyDescent="0.2">
      <c r="A2766" s="3">
        <v>16379</v>
      </c>
      <c r="B2766" s="1" t="s">
        <v>328</v>
      </c>
      <c r="C2766" s="1" t="s">
        <v>150</v>
      </c>
      <c r="D2766" s="1" t="s">
        <v>100</v>
      </c>
      <c r="E2766" s="1" t="s">
        <v>101</v>
      </c>
      <c r="F2766" s="1" t="s">
        <v>101</v>
      </c>
      <c r="G2766" s="13" t="s">
        <v>1934</v>
      </c>
      <c r="H2766" s="12">
        <v>42209</v>
      </c>
      <c r="I2766" s="12" t="s">
        <v>1934</v>
      </c>
      <c r="J2766" s="12">
        <v>42209</v>
      </c>
      <c r="K2766" s="4">
        <v>6684</v>
      </c>
      <c r="L2766" s="1" t="s">
        <v>146</v>
      </c>
      <c r="M2766" s="1" t="s">
        <v>1923</v>
      </c>
      <c r="N2766" s="1" t="s">
        <v>241</v>
      </c>
      <c r="O2766" s="1" t="s">
        <v>242</v>
      </c>
      <c r="P2766">
        <v>120</v>
      </c>
      <c r="Q2766">
        <v>27</v>
      </c>
      <c r="R2766">
        <v>742.84</v>
      </c>
      <c r="S2766">
        <v>27.51</v>
      </c>
      <c r="T2766">
        <v>0.23</v>
      </c>
      <c r="U2766">
        <f t="shared" si="725"/>
        <v>742.7700000000001</v>
      </c>
      <c r="V2766">
        <f t="shared" si="726"/>
        <v>3240</v>
      </c>
      <c r="W2766" s="1" t="s">
        <v>243</v>
      </c>
      <c r="X2766" s="1" t="s">
        <v>244</v>
      </c>
      <c r="Y2766" s="1" t="s">
        <v>244</v>
      </c>
      <c r="Z2766" s="3">
        <v>14311</v>
      </c>
      <c r="AA2766" s="4">
        <f t="shared" si="719"/>
        <v>2248.12005</v>
      </c>
      <c r="AB2766" s="2">
        <f t="shared" si="720"/>
        <v>2248.12005</v>
      </c>
      <c r="AC2766" s="4">
        <f t="shared" si="721"/>
        <v>1543.9025378666668</v>
      </c>
      <c r="AD2766" s="4">
        <f t="shared" si="717"/>
        <v>1543.9025378666668</v>
      </c>
      <c r="AE2766" s="4" t="s">
        <v>62</v>
      </c>
      <c r="AG2766" s="4" t="str">
        <f t="shared" si="723"/>
        <v>Weight Captured Separately</v>
      </c>
      <c r="AI2766" t="e">
        <f t="shared" si="727"/>
        <v>#N/A</v>
      </c>
      <c r="AJ2766" t="s">
        <v>81</v>
      </c>
      <c r="AK2766" s="2"/>
      <c r="AL2766" s="2" t="str">
        <f t="shared" si="724"/>
        <v>Freight Included in Commodity Cost</v>
      </c>
      <c r="AM2766" s="4"/>
      <c r="AN2766" t="e">
        <f>VLOOKUP([1]!Tabelle13[[#This Row],[Vlookup this ID for freight costs]],$AL$2:$AL$6811,2,FALSE)</f>
        <v>#REF!</v>
      </c>
      <c r="AO2766">
        <f t="shared" si="722"/>
        <v>9634.4326413637355</v>
      </c>
      <c r="AP2766">
        <v>0.76</v>
      </c>
      <c r="AQ2766">
        <v>0.76</v>
      </c>
      <c r="AR2766" s="4">
        <v>24</v>
      </c>
      <c r="AS2766" s="4">
        <v>7</v>
      </c>
      <c r="AT2766" s="4">
        <v>2015</v>
      </c>
      <c r="AU2766" s="4">
        <v>24</v>
      </c>
      <c r="AV2766" s="4">
        <v>7</v>
      </c>
      <c r="AW2766" s="4">
        <v>2015</v>
      </c>
      <c r="AX2766" t="str">
        <f t="shared" si="728"/>
        <v>No Delay</v>
      </c>
      <c r="AY2766">
        <f t="shared" si="729"/>
        <v>0</v>
      </c>
    </row>
    <row r="2767" spans="1:51" x14ac:dyDescent="0.2">
      <c r="A2767" s="3">
        <v>22869</v>
      </c>
      <c r="B2767" s="1" t="s">
        <v>328</v>
      </c>
      <c r="C2767" s="1" t="s">
        <v>150</v>
      </c>
      <c r="D2767" s="1" t="s">
        <v>100</v>
      </c>
      <c r="E2767" s="1" t="s">
        <v>101</v>
      </c>
      <c r="F2767" s="1" t="s">
        <v>101</v>
      </c>
      <c r="G2767" s="13" t="s">
        <v>1934</v>
      </c>
      <c r="H2767" s="12">
        <v>42209</v>
      </c>
      <c r="I2767" s="12" t="s">
        <v>1934</v>
      </c>
      <c r="J2767" s="12">
        <v>42209</v>
      </c>
      <c r="K2767" s="4">
        <v>6689</v>
      </c>
      <c r="L2767" s="1" t="s">
        <v>146</v>
      </c>
      <c r="M2767" s="1" t="s">
        <v>1923</v>
      </c>
      <c r="N2767" s="1" t="s">
        <v>241</v>
      </c>
      <c r="O2767" s="1" t="s">
        <v>242</v>
      </c>
      <c r="P2767">
        <v>120</v>
      </c>
      <c r="Q2767">
        <v>27</v>
      </c>
      <c r="R2767">
        <v>742.84</v>
      </c>
      <c r="S2767">
        <v>27.51</v>
      </c>
      <c r="T2767">
        <v>0.23</v>
      </c>
      <c r="U2767">
        <f t="shared" si="725"/>
        <v>742.7700000000001</v>
      </c>
      <c r="V2767">
        <f t="shared" si="726"/>
        <v>3240</v>
      </c>
      <c r="W2767" s="1" t="s">
        <v>243</v>
      </c>
      <c r="X2767" s="1" t="s">
        <v>244</v>
      </c>
      <c r="Y2767" s="1" t="s">
        <v>244</v>
      </c>
      <c r="Z2767" s="3">
        <v>14311</v>
      </c>
      <c r="AA2767" s="4">
        <f t="shared" si="719"/>
        <v>2248.12005</v>
      </c>
      <c r="AB2767" s="2">
        <f t="shared" si="720"/>
        <v>2248.12005</v>
      </c>
      <c r="AC2767" s="4">
        <f t="shared" si="721"/>
        <v>1543.9025378666668</v>
      </c>
      <c r="AD2767" s="4">
        <f t="shared" si="717"/>
        <v>1543.9025378666668</v>
      </c>
      <c r="AE2767" s="4" t="s">
        <v>62</v>
      </c>
      <c r="AG2767" s="4" t="str">
        <f t="shared" si="723"/>
        <v>Weight Captured Separately</v>
      </c>
      <c r="AI2767" t="e">
        <f t="shared" si="727"/>
        <v>#N/A</v>
      </c>
      <c r="AJ2767" t="s">
        <v>81</v>
      </c>
      <c r="AK2767" s="2"/>
      <c r="AL2767" s="2" t="str">
        <f t="shared" si="724"/>
        <v>Freight Included in Commodity Cost</v>
      </c>
      <c r="AM2767" s="4"/>
      <c r="AN2767" t="e">
        <f>VLOOKUP([1]!Tabelle13[[#This Row],[Vlookup this ID for freight costs]],$AL$2:$AL$6811,2,FALSE)</f>
        <v>#REF!</v>
      </c>
      <c r="AO2767">
        <f t="shared" si="722"/>
        <v>9634.4326413637355</v>
      </c>
      <c r="AP2767">
        <v>0.76</v>
      </c>
      <c r="AQ2767">
        <v>0.76</v>
      </c>
      <c r="AR2767" s="4">
        <v>24</v>
      </c>
      <c r="AS2767" s="4">
        <v>7</v>
      </c>
      <c r="AT2767" s="4">
        <v>2015</v>
      </c>
      <c r="AU2767" s="4">
        <v>24</v>
      </c>
      <c r="AV2767" s="4">
        <v>7</v>
      </c>
      <c r="AW2767" s="4">
        <v>2015</v>
      </c>
      <c r="AX2767" t="str">
        <f t="shared" si="728"/>
        <v>No Delay</v>
      </c>
      <c r="AY2767">
        <f t="shared" si="729"/>
        <v>0</v>
      </c>
    </row>
    <row r="2768" spans="1:51" x14ac:dyDescent="0.2">
      <c r="A2768" s="3">
        <v>35031</v>
      </c>
      <c r="B2768" s="1" t="s">
        <v>328</v>
      </c>
      <c r="C2768" s="1" t="s">
        <v>150</v>
      </c>
      <c r="D2768" s="1" t="s">
        <v>100</v>
      </c>
      <c r="E2768" s="1" t="s">
        <v>101</v>
      </c>
      <c r="F2768" s="1" t="s">
        <v>101</v>
      </c>
      <c r="G2768" s="13" t="s">
        <v>542</v>
      </c>
      <c r="H2768" s="12">
        <v>42030</v>
      </c>
      <c r="I2768" s="12" t="s">
        <v>542</v>
      </c>
      <c r="J2768" s="12">
        <v>42030</v>
      </c>
      <c r="K2768" s="4">
        <v>6239</v>
      </c>
      <c r="L2768" s="1" t="s">
        <v>146</v>
      </c>
      <c r="M2768" s="1" t="s">
        <v>1923</v>
      </c>
      <c r="N2768" s="1" t="s">
        <v>648</v>
      </c>
      <c r="O2768" s="1" t="s">
        <v>93</v>
      </c>
      <c r="P2768">
        <v>240</v>
      </c>
      <c r="Q2768">
        <v>27</v>
      </c>
      <c r="R2768">
        <v>478.2</v>
      </c>
      <c r="S2768">
        <v>17.71</v>
      </c>
      <c r="T2768">
        <v>7.0000000000000007E-2</v>
      </c>
      <c r="U2768">
        <f t="shared" si="725"/>
        <v>478.17</v>
      </c>
      <c r="V2768">
        <f t="shared" si="726"/>
        <v>6480</v>
      </c>
      <c r="W2768" s="1" t="s">
        <v>155</v>
      </c>
      <c r="X2768" s="1" t="s">
        <v>1236</v>
      </c>
      <c r="Y2768" s="1" t="s">
        <v>156</v>
      </c>
      <c r="Z2768" s="3">
        <v>16635</v>
      </c>
      <c r="AA2768" s="4">
        <f t="shared" si="719"/>
        <v>2248.12005</v>
      </c>
      <c r="AB2768" s="2">
        <f t="shared" si="720"/>
        <v>2248.12005</v>
      </c>
      <c r="AC2768" s="4">
        <f t="shared" si="721"/>
        <v>1067.2800124999999</v>
      </c>
      <c r="AD2768" s="4">
        <f t="shared" si="717"/>
        <v>1067.2800124999999</v>
      </c>
      <c r="AE2768" s="4" t="s">
        <v>62</v>
      </c>
      <c r="AG2768" s="4" t="str">
        <f t="shared" si="723"/>
        <v>Weight Captured Separately</v>
      </c>
      <c r="AI2768" t="e">
        <f t="shared" si="727"/>
        <v>#N/A</v>
      </c>
      <c r="AJ2768" t="s">
        <v>81</v>
      </c>
      <c r="AK2768" s="2"/>
      <c r="AL2768" s="2" t="str">
        <f t="shared" si="724"/>
        <v>Freight Included in Commodity Cost</v>
      </c>
      <c r="AM2768" s="4"/>
      <c r="AN2768" t="e">
        <f>VLOOKUP([1]!Tabelle13[[#This Row],[Vlookup this ID for freight costs]],$AL$2:$AL$6811,2,FALSE)</f>
        <v>#REF!</v>
      </c>
      <c r="AO2768">
        <f t="shared" si="722"/>
        <v>6659.3548380249995</v>
      </c>
      <c r="AP2768">
        <v>0.49</v>
      </c>
      <c r="AQ2768">
        <v>0.49</v>
      </c>
      <c r="AR2768" s="4">
        <v>26</v>
      </c>
      <c r="AS2768" s="4">
        <v>1</v>
      </c>
      <c r="AT2768" s="4">
        <v>2015</v>
      </c>
      <c r="AU2768" s="4">
        <v>26</v>
      </c>
      <c r="AV2768" s="4">
        <v>1</v>
      </c>
      <c r="AW2768" s="4">
        <v>2015</v>
      </c>
      <c r="AX2768" t="str">
        <f t="shared" si="728"/>
        <v>No Delay</v>
      </c>
      <c r="AY2768">
        <f t="shared" si="729"/>
        <v>0</v>
      </c>
    </row>
    <row r="2769" spans="1:51" x14ac:dyDescent="0.2">
      <c r="A2769" s="3">
        <v>26294</v>
      </c>
      <c r="B2769" s="1" t="s">
        <v>328</v>
      </c>
      <c r="C2769" s="1" t="s">
        <v>150</v>
      </c>
      <c r="D2769" s="1" t="s">
        <v>100</v>
      </c>
      <c r="E2769" s="1" t="s">
        <v>101</v>
      </c>
      <c r="F2769" s="1" t="s">
        <v>101</v>
      </c>
      <c r="G2769" s="13" t="s">
        <v>542</v>
      </c>
      <c r="H2769" s="12">
        <v>42030</v>
      </c>
      <c r="I2769" s="12" t="s">
        <v>542</v>
      </c>
      <c r="J2769" s="12">
        <v>42030</v>
      </c>
      <c r="K2769" s="4">
        <v>6234</v>
      </c>
      <c r="L2769" s="1" t="s">
        <v>146</v>
      </c>
      <c r="M2769" s="1" t="s">
        <v>1923</v>
      </c>
      <c r="N2769" s="1" t="s">
        <v>269</v>
      </c>
      <c r="O2769" s="1" t="s">
        <v>270</v>
      </c>
      <c r="P2769">
        <v>270</v>
      </c>
      <c r="Q2769">
        <v>27</v>
      </c>
      <c r="R2769">
        <v>1498.82</v>
      </c>
      <c r="S2769">
        <v>55.51</v>
      </c>
      <c r="T2769">
        <v>0.21</v>
      </c>
      <c r="U2769">
        <f t="shared" si="725"/>
        <v>1498.77</v>
      </c>
      <c r="V2769">
        <f t="shared" si="726"/>
        <v>7290</v>
      </c>
      <c r="W2769" s="1" t="s">
        <v>385</v>
      </c>
      <c r="X2769" s="1" t="s">
        <v>3087</v>
      </c>
      <c r="Y2769" s="1" t="s">
        <v>3083</v>
      </c>
      <c r="Z2769" s="3">
        <v>11140</v>
      </c>
      <c r="AA2769" s="4">
        <f t="shared" si="719"/>
        <v>2248.12005</v>
      </c>
      <c r="AB2769" s="2">
        <f t="shared" si="720"/>
        <v>2248.12005</v>
      </c>
      <c r="AC2769" s="4">
        <f t="shared" si="721"/>
        <v>1894.0814024516128</v>
      </c>
      <c r="AD2769" s="4">
        <f t="shared" si="717"/>
        <v>1894.0814024516128</v>
      </c>
      <c r="AE2769" s="4" t="s">
        <v>62</v>
      </c>
      <c r="AG2769" s="4" t="str">
        <f t="shared" si="723"/>
        <v>Weight Captured Separately</v>
      </c>
      <c r="AI2769" t="e">
        <f t="shared" si="727"/>
        <v>#N/A</v>
      </c>
      <c r="AJ2769" t="s">
        <v>81</v>
      </c>
      <c r="AK2769" s="2"/>
      <c r="AL2769" s="2" t="str">
        <f t="shared" si="724"/>
        <v>Freight Included in Commodity Cost</v>
      </c>
      <c r="AM2769" s="4"/>
      <c r="AN2769" t="e">
        <f>VLOOKUP([1]!Tabelle13[[#This Row],[Vlookup this ID for freight costs]],$AL$2:$AL$6811,2,FALSE)</f>
        <v>#REF!</v>
      </c>
      <c r="AO2769">
        <f t="shared" si="722"/>
        <v>11820.24911410297</v>
      </c>
      <c r="AP2769">
        <v>1.54</v>
      </c>
      <c r="AQ2769">
        <v>1.54</v>
      </c>
      <c r="AR2769" s="4">
        <v>26</v>
      </c>
      <c r="AS2769" s="4">
        <v>1</v>
      </c>
      <c r="AT2769" s="4">
        <v>2015</v>
      </c>
      <c r="AU2769" s="4">
        <v>26</v>
      </c>
      <c r="AV2769" s="4">
        <v>1</v>
      </c>
      <c r="AW2769" s="4">
        <v>2015</v>
      </c>
      <c r="AX2769" t="str">
        <f t="shared" si="728"/>
        <v>No Delay</v>
      </c>
      <c r="AY2769">
        <f t="shared" si="729"/>
        <v>0</v>
      </c>
    </row>
    <row r="2770" spans="1:51" x14ac:dyDescent="0.2">
      <c r="A2770" s="3">
        <v>43537</v>
      </c>
      <c r="B2770" s="1" t="s">
        <v>328</v>
      </c>
      <c r="C2770" s="1" t="s">
        <v>150</v>
      </c>
      <c r="D2770" s="1" t="s">
        <v>100</v>
      </c>
      <c r="E2770" s="1" t="s">
        <v>101</v>
      </c>
      <c r="F2770" s="1" t="s">
        <v>101</v>
      </c>
      <c r="G2770" s="13" t="s">
        <v>1932</v>
      </c>
      <c r="H2770" s="12">
        <v>42136</v>
      </c>
      <c r="I2770" s="12" t="s">
        <v>1932</v>
      </c>
      <c r="J2770" s="12">
        <v>42136</v>
      </c>
      <c r="K2770" s="4">
        <v>6518</v>
      </c>
      <c r="L2770" s="1" t="s">
        <v>146</v>
      </c>
      <c r="M2770" s="1" t="s">
        <v>1923</v>
      </c>
      <c r="N2770" s="1" t="s">
        <v>269</v>
      </c>
      <c r="O2770" s="1" t="s">
        <v>270</v>
      </c>
      <c r="P2770">
        <v>270</v>
      </c>
      <c r="Q2770">
        <v>27</v>
      </c>
      <c r="R2770">
        <v>1498.82</v>
      </c>
      <c r="S2770">
        <v>55.51</v>
      </c>
      <c r="T2770">
        <v>0.21</v>
      </c>
      <c r="U2770">
        <f t="shared" si="725"/>
        <v>1498.77</v>
      </c>
      <c r="V2770">
        <f t="shared" si="726"/>
        <v>7290</v>
      </c>
      <c r="W2770" s="1" t="s">
        <v>385</v>
      </c>
      <c r="X2770" s="1" t="s">
        <v>3087</v>
      </c>
      <c r="Y2770" s="1" t="s">
        <v>3083</v>
      </c>
      <c r="Z2770" s="3">
        <v>11140</v>
      </c>
      <c r="AA2770" s="4">
        <f t="shared" si="719"/>
        <v>2248.12005</v>
      </c>
      <c r="AB2770" s="2">
        <f t="shared" si="720"/>
        <v>2248.12005</v>
      </c>
      <c r="AC2770" s="4">
        <f t="shared" si="721"/>
        <v>1894.0814024516128</v>
      </c>
      <c r="AD2770" s="4">
        <f t="shared" si="717"/>
        <v>1894.0814024516128</v>
      </c>
      <c r="AE2770" s="4" t="s">
        <v>62</v>
      </c>
      <c r="AG2770" s="4" t="str">
        <f t="shared" si="723"/>
        <v>Weight Captured Separately</v>
      </c>
      <c r="AI2770" t="e">
        <f t="shared" si="727"/>
        <v>#N/A</v>
      </c>
      <c r="AJ2770" t="s">
        <v>81</v>
      </c>
      <c r="AK2770" s="2"/>
      <c r="AL2770" s="2" t="str">
        <f t="shared" si="724"/>
        <v>Freight Included in Commodity Cost</v>
      </c>
      <c r="AM2770" s="4"/>
      <c r="AN2770" t="e">
        <f>VLOOKUP([1]!Tabelle13[[#This Row],[Vlookup this ID for freight costs]],$AL$2:$AL$6811,2,FALSE)</f>
        <v>#REF!</v>
      </c>
      <c r="AO2770">
        <f t="shared" si="722"/>
        <v>11820.24911410297</v>
      </c>
      <c r="AP2770">
        <v>1.54</v>
      </c>
      <c r="AQ2770">
        <v>1.54</v>
      </c>
      <c r="AR2770" s="4">
        <v>12</v>
      </c>
      <c r="AS2770" s="4">
        <v>5</v>
      </c>
      <c r="AT2770" s="4">
        <v>2015</v>
      </c>
      <c r="AU2770" s="4">
        <v>12</v>
      </c>
      <c r="AV2770" s="4">
        <v>5</v>
      </c>
      <c r="AW2770" s="4">
        <v>2015</v>
      </c>
      <c r="AX2770" t="str">
        <f t="shared" si="728"/>
        <v>No Delay</v>
      </c>
      <c r="AY2770">
        <f t="shared" si="729"/>
        <v>0</v>
      </c>
    </row>
    <row r="2771" spans="1:51" x14ac:dyDescent="0.2">
      <c r="A2771" s="3">
        <v>64903</v>
      </c>
      <c r="B2771" s="1" t="s">
        <v>328</v>
      </c>
      <c r="C2771" s="1" t="s">
        <v>150</v>
      </c>
      <c r="D2771" s="1" t="s">
        <v>100</v>
      </c>
      <c r="E2771" s="1" t="s">
        <v>101</v>
      </c>
      <c r="F2771" s="1" t="s">
        <v>101</v>
      </c>
      <c r="G2771" s="13" t="s">
        <v>1934</v>
      </c>
      <c r="H2771" s="12">
        <v>42209</v>
      </c>
      <c r="I2771" s="12" t="s">
        <v>1934</v>
      </c>
      <c r="J2771" s="12">
        <v>42209</v>
      </c>
      <c r="K2771" s="4">
        <v>6713</v>
      </c>
      <c r="L2771" s="1" t="s">
        <v>146</v>
      </c>
      <c r="M2771" s="1" t="s">
        <v>1923</v>
      </c>
      <c r="N2771" s="1" t="s">
        <v>269</v>
      </c>
      <c r="O2771" s="1" t="s">
        <v>270</v>
      </c>
      <c r="P2771">
        <v>270</v>
      </c>
      <c r="Q2771">
        <v>27</v>
      </c>
      <c r="R2771">
        <v>1611.22</v>
      </c>
      <c r="S2771">
        <v>59.67</v>
      </c>
      <c r="T2771">
        <v>0.22</v>
      </c>
      <c r="U2771">
        <f t="shared" si="725"/>
        <v>1611.0900000000001</v>
      </c>
      <c r="V2771">
        <f t="shared" si="726"/>
        <v>7290</v>
      </c>
      <c r="W2771" s="1" t="s">
        <v>385</v>
      </c>
      <c r="X2771" s="1" t="s">
        <v>3087</v>
      </c>
      <c r="Y2771" s="1" t="s">
        <v>3083</v>
      </c>
      <c r="Z2771" s="3">
        <v>11140</v>
      </c>
      <c r="AA2771" s="4">
        <f t="shared" si="719"/>
        <v>2248.12005</v>
      </c>
      <c r="AB2771" s="2">
        <f t="shared" si="720"/>
        <v>2248.12005</v>
      </c>
      <c r="AC2771" s="4">
        <f t="shared" si="721"/>
        <v>1894.0814024516128</v>
      </c>
      <c r="AD2771" s="4">
        <f t="shared" si="717"/>
        <v>1894.0814024516128</v>
      </c>
      <c r="AE2771" s="4" t="s">
        <v>62</v>
      </c>
      <c r="AG2771" s="4" t="str">
        <f t="shared" si="723"/>
        <v>Weight Captured Separately</v>
      </c>
      <c r="AI2771" t="e">
        <f t="shared" si="727"/>
        <v>#N/A</v>
      </c>
      <c r="AJ2771" t="s">
        <v>81</v>
      </c>
      <c r="AK2771" s="2"/>
      <c r="AL2771" s="2" t="str">
        <f t="shared" si="724"/>
        <v>Freight Included in Commodity Cost</v>
      </c>
      <c r="AM2771" s="4"/>
      <c r="AN2771" t="e">
        <f>VLOOKUP([1]!Tabelle13[[#This Row],[Vlookup this ID for freight costs]],$AL$2:$AL$6811,2,FALSE)</f>
        <v>#REF!</v>
      </c>
      <c r="AO2771">
        <f t="shared" si="722"/>
        <v>11820.24911410297</v>
      </c>
      <c r="AP2771">
        <v>1.66</v>
      </c>
      <c r="AQ2771">
        <v>1.66</v>
      </c>
      <c r="AR2771" s="4">
        <v>24</v>
      </c>
      <c r="AS2771" s="4">
        <v>7</v>
      </c>
      <c r="AT2771" s="4">
        <v>2015</v>
      </c>
      <c r="AU2771" s="4">
        <v>24</v>
      </c>
      <c r="AV2771" s="4">
        <v>7</v>
      </c>
      <c r="AW2771" s="4">
        <v>2015</v>
      </c>
      <c r="AX2771" t="str">
        <f t="shared" si="728"/>
        <v>No Delay</v>
      </c>
      <c r="AY2771">
        <f t="shared" si="729"/>
        <v>0</v>
      </c>
    </row>
    <row r="2772" spans="1:51" x14ac:dyDescent="0.2">
      <c r="A2772" s="3">
        <v>77926</v>
      </c>
      <c r="B2772" s="1" t="s">
        <v>328</v>
      </c>
      <c r="C2772" s="1" t="s">
        <v>150</v>
      </c>
      <c r="D2772" s="1" t="s">
        <v>100</v>
      </c>
      <c r="E2772" s="1" t="s">
        <v>101</v>
      </c>
      <c r="F2772" s="1" t="s">
        <v>101</v>
      </c>
      <c r="G2772" s="13" t="s">
        <v>1622</v>
      </c>
      <c r="H2772" s="12">
        <v>41652</v>
      </c>
      <c r="I2772" s="12" t="s">
        <v>1622</v>
      </c>
      <c r="J2772" s="12">
        <v>41652</v>
      </c>
      <c r="K2772" s="4">
        <v>5184</v>
      </c>
      <c r="L2772" s="1" t="s">
        <v>146</v>
      </c>
      <c r="M2772" s="1" t="s">
        <v>1920</v>
      </c>
      <c r="N2772" s="1" t="s">
        <v>284</v>
      </c>
      <c r="O2772" s="1" t="s">
        <v>93</v>
      </c>
      <c r="P2772">
        <v>30</v>
      </c>
      <c r="Q2772">
        <v>28</v>
      </c>
      <c r="R2772">
        <v>78.790000000000006</v>
      </c>
      <c r="S2772">
        <v>2.81</v>
      </c>
      <c r="T2772">
        <v>0.09</v>
      </c>
      <c r="U2772">
        <f t="shared" si="725"/>
        <v>78.680000000000007</v>
      </c>
      <c r="V2772">
        <f t="shared" si="726"/>
        <v>840</v>
      </c>
      <c r="W2772" s="1" t="s">
        <v>155</v>
      </c>
      <c r="X2772" s="1" t="s">
        <v>1236</v>
      </c>
      <c r="Y2772" s="1" t="s">
        <v>156</v>
      </c>
      <c r="Z2772" s="3">
        <v>16635</v>
      </c>
      <c r="AA2772" s="4">
        <f t="shared" si="719"/>
        <v>2248.2297939999999</v>
      </c>
      <c r="AB2772" s="2">
        <f t="shared" si="720"/>
        <v>2248.2297939999999</v>
      </c>
      <c r="AC2772" s="4">
        <f t="shared" si="721"/>
        <v>2283.6512157297293</v>
      </c>
      <c r="AD2772" s="4">
        <f t="shared" si="717"/>
        <v>2283.6512157297293</v>
      </c>
      <c r="AE2772" s="4" t="s">
        <v>62</v>
      </c>
      <c r="AG2772" s="4" t="str">
        <f t="shared" si="723"/>
        <v>Weight Captured Separately</v>
      </c>
      <c r="AI2772" t="e">
        <f t="shared" si="727"/>
        <v>#N/A</v>
      </c>
      <c r="AJ2772" t="s">
        <v>81</v>
      </c>
      <c r="AK2772" s="2"/>
      <c r="AL2772" s="2" t="str">
        <f t="shared" si="724"/>
        <v>Freight Included in Commodity Cost</v>
      </c>
      <c r="AM2772" s="4"/>
      <c r="AN2772" t="e">
        <f>VLOOKUP([1]!Tabelle13[[#This Row],[Vlookup this ID for freight costs]],$AL$2:$AL$6811,2,FALSE)</f>
        <v>#REF!</v>
      </c>
      <c r="AO2772">
        <f t="shared" si="722"/>
        <v>14251.943888584972</v>
      </c>
      <c r="AP2772">
        <v>0.08</v>
      </c>
      <c r="AQ2772">
        <v>0.08</v>
      </c>
      <c r="AR2772" s="4">
        <v>13</v>
      </c>
      <c r="AS2772" s="4">
        <v>1</v>
      </c>
      <c r="AT2772" s="4">
        <v>2014</v>
      </c>
      <c r="AU2772" s="4">
        <v>13</v>
      </c>
      <c r="AV2772" s="4">
        <v>1</v>
      </c>
      <c r="AW2772" s="4">
        <v>2014</v>
      </c>
      <c r="AX2772" t="str">
        <f t="shared" si="728"/>
        <v>No Delay</v>
      </c>
      <c r="AY2772">
        <f t="shared" si="729"/>
        <v>0</v>
      </c>
    </row>
    <row r="2773" spans="1:51" x14ac:dyDescent="0.2">
      <c r="A2773" s="3">
        <v>5052</v>
      </c>
      <c r="B2773" s="1" t="s">
        <v>1918</v>
      </c>
      <c r="C2773" s="1" t="s">
        <v>150</v>
      </c>
      <c r="D2773" s="1" t="s">
        <v>100</v>
      </c>
      <c r="E2773" s="1" t="s">
        <v>53</v>
      </c>
      <c r="F2773" s="1" t="s">
        <v>53</v>
      </c>
      <c r="G2773" s="13" t="s">
        <v>1950</v>
      </c>
      <c r="H2773" s="12">
        <v>39902</v>
      </c>
      <c r="I2773" s="12" t="s">
        <v>1977</v>
      </c>
      <c r="J2773" s="12">
        <v>39834</v>
      </c>
      <c r="K2773" s="4">
        <v>1310</v>
      </c>
      <c r="L2773" s="1" t="s">
        <v>146</v>
      </c>
      <c r="M2773" s="1" t="s">
        <v>1920</v>
      </c>
      <c r="N2773" s="1" t="s">
        <v>269</v>
      </c>
      <c r="O2773" s="1" t="s">
        <v>270</v>
      </c>
      <c r="P2773">
        <v>270</v>
      </c>
      <c r="Q2773">
        <v>28</v>
      </c>
      <c r="R2773">
        <v>1578.92</v>
      </c>
      <c r="S2773">
        <v>56.39</v>
      </c>
      <c r="T2773">
        <v>0.21</v>
      </c>
      <c r="U2773">
        <f t="shared" si="725"/>
        <v>1578.92</v>
      </c>
      <c r="V2773">
        <f t="shared" si="726"/>
        <v>7560</v>
      </c>
      <c r="W2773" s="1" t="s">
        <v>271</v>
      </c>
      <c r="X2773" s="1" t="s">
        <v>272</v>
      </c>
      <c r="Y2773" s="1" t="s">
        <v>272</v>
      </c>
      <c r="Z2773" s="3">
        <v>8755</v>
      </c>
      <c r="AA2773" s="4">
        <f t="shared" si="719"/>
        <v>2248.2297939999999</v>
      </c>
      <c r="AB2773" s="2">
        <f t="shared" si="720"/>
        <v>2248.2297939999999</v>
      </c>
      <c r="AC2773" s="4">
        <f t="shared" si="721"/>
        <v>1559.8836355000001</v>
      </c>
      <c r="AD2773" s="4">
        <f t="shared" si="717"/>
        <v>1559.8836355000001</v>
      </c>
      <c r="AE2773" s="4" t="s">
        <v>62</v>
      </c>
      <c r="AG2773" s="4" t="str">
        <f t="shared" si="723"/>
        <v>Weight Captured Separately</v>
      </c>
      <c r="AH2773" s="4">
        <v>11561</v>
      </c>
      <c r="AI2773">
        <f t="shared" si="727"/>
        <v>8855</v>
      </c>
      <c r="AJ2773" t="s">
        <v>81</v>
      </c>
      <c r="AK2773" s="2"/>
      <c r="AL2773" s="2" t="str">
        <f t="shared" si="724"/>
        <v>Freight Included in Commodity Cost</v>
      </c>
      <c r="AM2773" s="4"/>
      <c r="AN2773" t="e">
        <f>VLOOKUP([1]!Tabelle13[[#This Row],[Vlookup this ID for freight costs]],$AL$2:$AL$6811,2,FALSE)</f>
        <v>#REF!</v>
      </c>
      <c r="AO2773">
        <f t="shared" si="722"/>
        <v>9734.1866527910024</v>
      </c>
      <c r="AP2773">
        <v>3.09</v>
      </c>
      <c r="AQ2773">
        <v>3.09</v>
      </c>
      <c r="AR2773" s="4">
        <v>30</v>
      </c>
      <c r="AS2773" s="4">
        <v>4</v>
      </c>
      <c r="AT2773" s="4">
        <v>2009</v>
      </c>
      <c r="AU2773" s="4">
        <v>21</v>
      </c>
      <c r="AV2773" s="4">
        <v>1</v>
      </c>
      <c r="AW2773" s="4">
        <v>2009</v>
      </c>
      <c r="AX2773" t="str">
        <f t="shared" si="728"/>
        <v>No Delay</v>
      </c>
      <c r="AY2773">
        <f t="shared" si="729"/>
        <v>0</v>
      </c>
    </row>
    <row r="2774" spans="1:51" x14ac:dyDescent="0.2">
      <c r="A2774" s="3">
        <v>36679</v>
      </c>
      <c r="B2774" s="1" t="s">
        <v>328</v>
      </c>
      <c r="C2774" s="1" t="s">
        <v>150</v>
      </c>
      <c r="D2774" s="1" t="s">
        <v>100</v>
      </c>
      <c r="E2774" s="1" t="s">
        <v>101</v>
      </c>
      <c r="F2774" s="1" t="s">
        <v>101</v>
      </c>
      <c r="G2774" s="13" t="s">
        <v>1411</v>
      </c>
      <c r="H2774" s="12">
        <v>41880</v>
      </c>
      <c r="I2774" s="12" t="s">
        <v>1411</v>
      </c>
      <c r="J2774" s="12">
        <v>41880</v>
      </c>
      <c r="K2774" s="4">
        <v>5870</v>
      </c>
      <c r="L2774" s="1" t="s">
        <v>146</v>
      </c>
      <c r="M2774" s="1" t="s">
        <v>1920</v>
      </c>
      <c r="N2774" s="1" t="s">
        <v>1688</v>
      </c>
      <c r="O2774" s="1" t="s">
        <v>93</v>
      </c>
      <c r="P2774">
        <v>240</v>
      </c>
      <c r="Q2774">
        <v>28</v>
      </c>
      <c r="R2774">
        <v>220.91</v>
      </c>
      <c r="S2774">
        <v>7.89</v>
      </c>
      <c r="T2774">
        <v>0.03</v>
      </c>
      <c r="U2774">
        <f t="shared" si="725"/>
        <v>220.92</v>
      </c>
      <c r="V2774">
        <f t="shared" si="726"/>
        <v>6720</v>
      </c>
      <c r="W2774" s="1" t="s">
        <v>155</v>
      </c>
      <c r="X2774" s="1" t="s">
        <v>1236</v>
      </c>
      <c r="Y2774" s="1" t="s">
        <v>156</v>
      </c>
      <c r="Z2774" s="3">
        <v>16635</v>
      </c>
      <c r="AA2774" s="4">
        <f t="shared" si="719"/>
        <v>2248.2297939999999</v>
      </c>
      <c r="AB2774" s="2">
        <f t="shared" si="720"/>
        <v>2248.2297939999999</v>
      </c>
      <c r="AC2774" s="4">
        <f t="shared" si="721"/>
        <v>3250.0064877499999</v>
      </c>
      <c r="AD2774" s="4">
        <f>AVERAGEIFS($AA$2:$AA$6811,$L$2:$L$6811,L2774,$V$2:$V$6811,"&gt;="&amp;(V2774-200), $V$2:$V$6811,"&lt;="&amp;(V2774+200),$AA$2:$AA$6811,"&gt;"&amp;1)</f>
        <v>3250.0064877499999</v>
      </c>
      <c r="AE2774" s="4" t="s">
        <v>62</v>
      </c>
      <c r="AG2774" s="4" t="str">
        <f t="shared" si="723"/>
        <v>Weight Captured Separately</v>
      </c>
      <c r="AI2774" t="e">
        <f t="shared" si="727"/>
        <v>#N/A</v>
      </c>
      <c r="AJ2774" t="s">
        <v>81</v>
      </c>
      <c r="AK2774" s="2"/>
      <c r="AL2774" s="2" t="str">
        <f t="shared" si="724"/>
        <v>Freight Included in Commodity Cost</v>
      </c>
      <c r="AM2774" s="4"/>
      <c r="AN2774" t="e">
        <f>VLOOKUP([1]!Tabelle13[[#This Row],[Vlookup this ID for freight costs]],$AL$2:$AL$6811,2,FALSE)</f>
        <v>#REF!</v>
      </c>
      <c r="AO2774">
        <f t="shared" si="722"/>
        <v>20283.933496535501</v>
      </c>
      <c r="AP2774">
        <v>0.27</v>
      </c>
      <c r="AQ2774">
        <v>0.27</v>
      </c>
      <c r="AR2774" s="4">
        <v>29</v>
      </c>
      <c r="AS2774" s="4">
        <v>8</v>
      </c>
      <c r="AT2774" s="4">
        <v>2014</v>
      </c>
      <c r="AU2774" s="4">
        <v>29</v>
      </c>
      <c r="AV2774" s="4">
        <v>8</v>
      </c>
      <c r="AW2774" s="4">
        <v>2014</v>
      </c>
      <c r="AX2774" t="str">
        <f t="shared" si="728"/>
        <v>No Delay</v>
      </c>
      <c r="AY2774">
        <f t="shared" si="729"/>
        <v>0</v>
      </c>
    </row>
    <row r="2775" spans="1:51" x14ac:dyDescent="0.2">
      <c r="A2775" s="3">
        <v>18093</v>
      </c>
      <c r="B2775" s="1" t="s">
        <v>328</v>
      </c>
      <c r="C2775" s="1" t="s">
        <v>150</v>
      </c>
      <c r="D2775" s="1" t="s">
        <v>100</v>
      </c>
      <c r="E2775" s="1" t="s">
        <v>101</v>
      </c>
      <c r="F2775" s="1" t="s">
        <v>101</v>
      </c>
      <c r="G2775" s="13" t="s">
        <v>1411</v>
      </c>
      <c r="H2775" s="12">
        <v>41880</v>
      </c>
      <c r="I2775" s="12" t="s">
        <v>1411</v>
      </c>
      <c r="J2775" s="12">
        <v>41880</v>
      </c>
      <c r="K2775" s="4">
        <v>5849</v>
      </c>
      <c r="L2775" s="1" t="s">
        <v>146</v>
      </c>
      <c r="M2775" s="1" t="s">
        <v>1920</v>
      </c>
      <c r="N2775" s="1" t="s">
        <v>1688</v>
      </c>
      <c r="O2775" s="1" t="s">
        <v>93</v>
      </c>
      <c r="P2775">
        <v>240</v>
      </c>
      <c r="Q2775">
        <v>29</v>
      </c>
      <c r="R2775">
        <v>228.8</v>
      </c>
      <c r="S2775">
        <v>7.89</v>
      </c>
      <c r="T2775">
        <v>0.03</v>
      </c>
      <c r="U2775">
        <f t="shared" si="725"/>
        <v>228.81</v>
      </c>
      <c r="V2775">
        <f t="shared" si="726"/>
        <v>6960</v>
      </c>
      <c r="W2775" s="1" t="s">
        <v>155</v>
      </c>
      <c r="X2775" s="1" t="s">
        <v>1236</v>
      </c>
      <c r="Y2775" s="1" t="s">
        <v>156</v>
      </c>
      <c r="Z2775" s="3">
        <v>16635</v>
      </c>
      <c r="AA2775" s="4">
        <f t="shared" si="719"/>
        <v>2248.3395380000002</v>
      </c>
      <c r="AB2775" s="2">
        <f t="shared" si="720"/>
        <v>2248.3395380000002</v>
      </c>
      <c r="AC2775" s="4">
        <f t="shared" si="721"/>
        <v>1893.1781989999999</v>
      </c>
      <c r="AD2775" s="4">
        <f t="shared" ref="AD2775:AD2838" si="730">AVERAGEIFS($AA$2:$AA$6811,$L$2:$L$6811,L2775,$V$2:$V$6811,"&gt;="&amp;(V2775-100), $V$2:$V$6811,"&lt;="&amp;(V2775+100),$AA$2:$AA$6811,"&gt;"&amp;1)</f>
        <v>1893.1781989999999</v>
      </c>
      <c r="AE2775" s="4" t="s">
        <v>62</v>
      </c>
      <c r="AG2775" s="4" t="str">
        <f t="shared" si="723"/>
        <v>Weight Captured Separately</v>
      </c>
      <c r="AI2775" t="e">
        <f t="shared" si="727"/>
        <v>#N/A</v>
      </c>
      <c r="AJ2775" t="s">
        <v>81</v>
      </c>
      <c r="AK2775" s="2"/>
      <c r="AL2775" s="2" t="str">
        <f t="shared" si="724"/>
        <v>Freight Included in Commodity Cost</v>
      </c>
      <c r="AM2775" s="4"/>
      <c r="AN2775" t="e">
        <f>VLOOKUP([1]!Tabelle13[[#This Row],[Vlookup this ID for freight costs]],$AL$2:$AL$6811,2,FALSE)</f>
        <v>#REF!</v>
      </c>
      <c r="AO2775">
        <f t="shared" si="722"/>
        <v>11814.611318158002</v>
      </c>
      <c r="AP2775">
        <v>0.28000000000000003</v>
      </c>
      <c r="AQ2775">
        <v>0.28000000000000003</v>
      </c>
      <c r="AR2775" s="4">
        <v>29</v>
      </c>
      <c r="AS2775" s="4">
        <v>8</v>
      </c>
      <c r="AT2775" s="4">
        <v>2014</v>
      </c>
      <c r="AU2775" s="4">
        <v>29</v>
      </c>
      <c r="AV2775" s="4">
        <v>8</v>
      </c>
      <c r="AW2775" s="4">
        <v>2014</v>
      </c>
      <c r="AX2775" t="str">
        <f t="shared" si="728"/>
        <v>No Delay</v>
      </c>
      <c r="AY2775">
        <f t="shared" si="729"/>
        <v>0</v>
      </c>
    </row>
    <row r="2776" spans="1:51" x14ac:dyDescent="0.2">
      <c r="A2776" s="3">
        <v>5053</v>
      </c>
      <c r="B2776" s="1" t="s">
        <v>1918</v>
      </c>
      <c r="C2776" s="1" t="s">
        <v>150</v>
      </c>
      <c r="D2776" s="1" t="s">
        <v>100</v>
      </c>
      <c r="E2776" s="1" t="s">
        <v>53</v>
      </c>
      <c r="F2776" s="1" t="s">
        <v>53</v>
      </c>
      <c r="G2776" s="13" t="s">
        <v>1950</v>
      </c>
      <c r="H2776" s="12">
        <v>39902</v>
      </c>
      <c r="I2776" s="12" t="s">
        <v>1977</v>
      </c>
      <c r="J2776" s="12">
        <v>39834</v>
      </c>
      <c r="K2776" s="4">
        <v>1311</v>
      </c>
      <c r="L2776" s="1" t="s">
        <v>146</v>
      </c>
      <c r="M2776" s="1" t="s">
        <v>1920</v>
      </c>
      <c r="N2776" s="1" t="s">
        <v>521</v>
      </c>
      <c r="O2776" s="1" t="s">
        <v>446</v>
      </c>
      <c r="P2776">
        <v>90</v>
      </c>
      <c r="Q2776">
        <v>30</v>
      </c>
      <c r="R2776">
        <v>829.5</v>
      </c>
      <c r="S2776">
        <v>27.65</v>
      </c>
      <c r="T2776">
        <v>0.31</v>
      </c>
      <c r="U2776">
        <f t="shared" si="725"/>
        <v>829.5</v>
      </c>
      <c r="V2776">
        <f t="shared" si="726"/>
        <v>2700</v>
      </c>
      <c r="W2776" s="1" t="s">
        <v>1983</v>
      </c>
      <c r="X2776" s="1" t="s">
        <v>150</v>
      </c>
      <c r="Y2776" s="1" t="s">
        <v>150</v>
      </c>
      <c r="Z2776" s="3">
        <v>800</v>
      </c>
      <c r="AA2776" s="4">
        <f t="shared" si="719"/>
        <v>2248.449282</v>
      </c>
      <c r="AB2776" s="2">
        <f t="shared" si="720"/>
        <v>2248.449282</v>
      </c>
      <c r="AC2776" s="4">
        <f t="shared" si="721"/>
        <v>1513.180894285714</v>
      </c>
      <c r="AD2776" s="4">
        <f t="shared" si="730"/>
        <v>1513.180894285714</v>
      </c>
      <c r="AE2776" s="4" t="s">
        <v>62</v>
      </c>
      <c r="AG2776" s="4" t="str">
        <f t="shared" si="723"/>
        <v>Weight Captured Separately</v>
      </c>
      <c r="AH2776" s="4">
        <v>10711</v>
      </c>
      <c r="AI2776">
        <f t="shared" si="727"/>
        <v>6556</v>
      </c>
      <c r="AJ2776" t="s">
        <v>81</v>
      </c>
      <c r="AK2776" s="2"/>
      <c r="AL2776" s="2" t="str">
        <f t="shared" si="724"/>
        <v>Freight Included in Commodity Cost</v>
      </c>
      <c r="AM2776" s="4"/>
      <c r="AN2776" t="e">
        <f>VLOOKUP([1]!Tabelle13[[#This Row],[Vlookup this ID for freight costs]],$AL$2:$AL$6811,2,FALSE)</f>
        <v>#REF!</v>
      </c>
      <c r="AO2776">
        <f t="shared" si="722"/>
        <v>9442.6681421314279</v>
      </c>
      <c r="AP2776">
        <v>1.63</v>
      </c>
      <c r="AQ2776">
        <v>1.63</v>
      </c>
      <c r="AR2776" s="4">
        <v>30</v>
      </c>
      <c r="AS2776" s="4">
        <v>4</v>
      </c>
      <c r="AT2776" s="4">
        <v>2009</v>
      </c>
      <c r="AU2776" s="4">
        <v>21</v>
      </c>
      <c r="AV2776" s="4">
        <v>1</v>
      </c>
      <c r="AW2776" s="4">
        <v>2009</v>
      </c>
      <c r="AX2776" t="str">
        <f t="shared" si="728"/>
        <v>No Delay</v>
      </c>
      <c r="AY2776">
        <f t="shared" si="729"/>
        <v>0</v>
      </c>
    </row>
    <row r="2777" spans="1:51" x14ac:dyDescent="0.2">
      <c r="A2777" s="3">
        <v>5916</v>
      </c>
      <c r="B2777" s="1" t="s">
        <v>1918</v>
      </c>
      <c r="C2777" s="1" t="s">
        <v>150</v>
      </c>
      <c r="D2777" s="1" t="s">
        <v>100</v>
      </c>
      <c r="E2777" s="1" t="s">
        <v>101</v>
      </c>
      <c r="F2777" s="1" t="s">
        <v>101</v>
      </c>
      <c r="G2777" s="13" t="s">
        <v>468</v>
      </c>
      <c r="H2777" s="12">
        <v>39639</v>
      </c>
      <c r="I2777" s="12" t="s">
        <v>1979</v>
      </c>
      <c r="J2777" s="12">
        <v>39637</v>
      </c>
      <c r="K2777" s="4">
        <v>932</v>
      </c>
      <c r="L2777" s="1" t="s">
        <v>146</v>
      </c>
      <c r="M2777" s="1" t="s">
        <v>1920</v>
      </c>
      <c r="N2777" s="1" t="s">
        <v>147</v>
      </c>
      <c r="O2777" s="1" t="s">
        <v>148</v>
      </c>
      <c r="P2777">
        <v>30</v>
      </c>
      <c r="Q2777">
        <v>30</v>
      </c>
      <c r="R2777">
        <v>1171.5</v>
      </c>
      <c r="S2777">
        <v>39.049999999999997</v>
      </c>
      <c r="T2777">
        <v>1.3</v>
      </c>
      <c r="U2777">
        <f t="shared" si="725"/>
        <v>1171.5</v>
      </c>
      <c r="V2777">
        <f t="shared" si="726"/>
        <v>900</v>
      </c>
      <c r="W2777" s="1" t="s">
        <v>149</v>
      </c>
      <c r="X2777" s="1" t="s">
        <v>150</v>
      </c>
      <c r="Y2777" s="1" t="s">
        <v>150</v>
      </c>
      <c r="Z2777" s="3">
        <v>800</v>
      </c>
      <c r="AA2777" s="4">
        <f t="shared" si="719"/>
        <v>2248.449282</v>
      </c>
      <c r="AB2777" s="2">
        <f t="shared" si="720"/>
        <v>2248.449282</v>
      </c>
      <c r="AC2777" s="4">
        <f t="shared" si="721"/>
        <v>2173.9150559999998</v>
      </c>
      <c r="AD2777" s="4">
        <f t="shared" si="730"/>
        <v>2173.9150559999998</v>
      </c>
      <c r="AE2777" s="4" t="s">
        <v>62</v>
      </c>
      <c r="AG2777" s="4" t="str">
        <f t="shared" si="723"/>
        <v>Weight Captured Separately</v>
      </c>
      <c r="AH2777" s="4">
        <v>10588</v>
      </c>
      <c r="AI2777">
        <f t="shared" si="727"/>
        <v>1286</v>
      </c>
      <c r="AJ2777" t="s">
        <v>81</v>
      </c>
      <c r="AK2777" s="2"/>
      <c r="AL2777" s="2" t="str">
        <f t="shared" si="724"/>
        <v>Freight Included in Commodity Cost</v>
      </c>
      <c r="AM2777" s="4"/>
      <c r="AN2777" t="e">
        <f>VLOOKUP([1]!Tabelle13[[#This Row],[Vlookup this ID for freight costs]],$AL$2:$AL$6811,2,FALSE)</f>
        <v>#REF!</v>
      </c>
      <c r="AO2777">
        <f t="shared" si="722"/>
        <v>13566.970779552001</v>
      </c>
      <c r="AP2777">
        <v>1.87</v>
      </c>
      <c r="AQ2777">
        <v>1.87</v>
      </c>
      <c r="AR2777" s="4">
        <v>10</v>
      </c>
      <c r="AS2777" s="4">
        <v>7</v>
      </c>
      <c r="AT2777" s="4">
        <v>2008</v>
      </c>
      <c r="AU2777" s="4">
        <v>8</v>
      </c>
      <c r="AV2777" s="4">
        <v>7</v>
      </c>
      <c r="AW2777" s="4">
        <v>2008</v>
      </c>
      <c r="AX2777" t="str">
        <f t="shared" si="728"/>
        <v>No Delay</v>
      </c>
      <c r="AY2777">
        <f t="shared" si="729"/>
        <v>0</v>
      </c>
    </row>
    <row r="2778" spans="1:51" x14ac:dyDescent="0.2">
      <c r="A2778" s="3">
        <v>2995</v>
      </c>
      <c r="B2778" s="1" t="s">
        <v>1918</v>
      </c>
      <c r="C2778" s="1" t="s">
        <v>150</v>
      </c>
      <c r="D2778" s="1" t="s">
        <v>100</v>
      </c>
      <c r="E2778" s="1"/>
      <c r="F2778" s="1" t="s">
        <v>107</v>
      </c>
      <c r="G2778" s="13" t="s">
        <v>1955</v>
      </c>
      <c r="H2778" s="12">
        <v>39468</v>
      </c>
      <c r="I2778" s="12" t="s">
        <v>1956</v>
      </c>
      <c r="J2778" s="12">
        <v>39451</v>
      </c>
      <c r="K2778" s="4">
        <v>564</v>
      </c>
      <c r="L2778" s="1" t="s">
        <v>146</v>
      </c>
      <c r="M2778" s="1" t="s">
        <v>1954</v>
      </c>
      <c r="N2778" s="1" t="s">
        <v>147</v>
      </c>
      <c r="O2778" s="1" t="s">
        <v>148</v>
      </c>
      <c r="P2778">
        <v>30</v>
      </c>
      <c r="Q2778">
        <v>30</v>
      </c>
      <c r="R2778">
        <v>1271.0999999999999</v>
      </c>
      <c r="S2778">
        <v>42.37</v>
      </c>
      <c r="T2778">
        <v>1.41</v>
      </c>
      <c r="U2778">
        <f t="shared" si="725"/>
        <v>1271.0999999999999</v>
      </c>
      <c r="V2778">
        <f t="shared" si="726"/>
        <v>900</v>
      </c>
      <c r="W2778" s="1" t="s">
        <v>149</v>
      </c>
      <c r="X2778" s="1" t="s">
        <v>150</v>
      </c>
      <c r="Y2778" s="1" t="s">
        <v>150</v>
      </c>
      <c r="Z2778" s="3">
        <v>800</v>
      </c>
      <c r="AA2778" s="4">
        <f t="shared" si="719"/>
        <v>2248.449282</v>
      </c>
      <c r="AB2778" s="2">
        <f t="shared" si="720"/>
        <v>2248.449282</v>
      </c>
      <c r="AC2778" s="4">
        <f t="shared" si="721"/>
        <v>2173.9150559999998</v>
      </c>
      <c r="AD2778" s="4">
        <f t="shared" si="730"/>
        <v>2173.9150559999998</v>
      </c>
      <c r="AE2778" s="4" t="s">
        <v>62</v>
      </c>
      <c r="AG2778" s="4" t="str">
        <f t="shared" si="723"/>
        <v>Weight Captured Separately</v>
      </c>
      <c r="AH2778" s="4">
        <v>11738</v>
      </c>
      <c r="AI2778">
        <f t="shared" si="727"/>
        <v>570</v>
      </c>
      <c r="AJ2778" t="s">
        <v>81</v>
      </c>
      <c r="AK2778" s="2"/>
      <c r="AL2778" s="2" t="str">
        <f t="shared" si="724"/>
        <v>Freight Included in Commodity Cost</v>
      </c>
      <c r="AM2778" s="4"/>
      <c r="AN2778" t="e">
        <f>VLOOKUP([1]!Tabelle13[[#This Row],[Vlookup this ID for freight costs]],$AL$2:$AL$6811,2,FALSE)</f>
        <v>#REF!</v>
      </c>
      <c r="AO2778">
        <f t="shared" si="722"/>
        <v>13566.970779552001</v>
      </c>
      <c r="AP2778">
        <v>2.0299999999999998</v>
      </c>
      <c r="AQ2778">
        <v>2.0299999999999998</v>
      </c>
      <c r="AR2778" s="4">
        <v>21</v>
      </c>
      <c r="AS2778" s="4">
        <v>1</v>
      </c>
      <c r="AT2778" s="4">
        <v>2008</v>
      </c>
      <c r="AU2778" s="4">
        <v>4</v>
      </c>
      <c r="AV2778" s="4">
        <v>1</v>
      </c>
      <c r="AW2778" s="4">
        <v>2008</v>
      </c>
      <c r="AX2778" t="str">
        <f t="shared" si="728"/>
        <v>No Delay</v>
      </c>
      <c r="AY2778">
        <f t="shared" si="729"/>
        <v>0</v>
      </c>
    </row>
    <row r="2779" spans="1:51" x14ac:dyDescent="0.2">
      <c r="A2779" s="3">
        <v>6845</v>
      </c>
      <c r="B2779" s="1" t="s">
        <v>1918</v>
      </c>
      <c r="C2779" s="1" t="s">
        <v>150</v>
      </c>
      <c r="D2779" s="1" t="s">
        <v>100</v>
      </c>
      <c r="E2779" s="1"/>
      <c r="F2779" s="1" t="s">
        <v>107</v>
      </c>
      <c r="G2779" s="13" t="s">
        <v>1953</v>
      </c>
      <c r="H2779" s="12">
        <v>39476</v>
      </c>
      <c r="I2779" s="12" t="s">
        <v>1953</v>
      </c>
      <c r="J2779" s="12">
        <v>39476</v>
      </c>
      <c r="K2779" s="4">
        <v>634</v>
      </c>
      <c r="L2779" s="1" t="s">
        <v>146</v>
      </c>
      <c r="M2779" s="1" t="s">
        <v>1954</v>
      </c>
      <c r="N2779" s="1" t="s">
        <v>1963</v>
      </c>
      <c r="O2779" s="1" t="s">
        <v>1964</v>
      </c>
      <c r="P2779">
        <v>60</v>
      </c>
      <c r="Q2779">
        <v>30</v>
      </c>
      <c r="R2779">
        <v>179.7</v>
      </c>
      <c r="S2779">
        <v>5.99</v>
      </c>
      <c r="T2779">
        <v>0.1</v>
      </c>
      <c r="U2779">
        <f t="shared" si="725"/>
        <v>179.70000000000002</v>
      </c>
      <c r="V2779">
        <f t="shared" si="726"/>
        <v>1800</v>
      </c>
      <c r="W2779" s="1" t="s">
        <v>185</v>
      </c>
      <c r="X2779" s="1" t="s">
        <v>186</v>
      </c>
      <c r="Y2779" s="1" t="s">
        <v>186</v>
      </c>
      <c r="Z2779" s="3">
        <v>8773</v>
      </c>
      <c r="AA2779" s="4">
        <f t="shared" si="719"/>
        <v>2248.449282</v>
      </c>
      <c r="AB2779" s="2">
        <f t="shared" si="720"/>
        <v>2248.449282</v>
      </c>
      <c r="AC2779" s="4">
        <f t="shared" si="721"/>
        <v>2665.8084913103453</v>
      </c>
      <c r="AD2779" s="4">
        <f t="shared" si="730"/>
        <v>2665.8084913103453</v>
      </c>
      <c r="AE2779" s="4" t="s">
        <v>62</v>
      </c>
      <c r="AG2779" s="4" t="str">
        <f t="shared" si="723"/>
        <v>Weight Captured Separately</v>
      </c>
      <c r="AH2779" s="4">
        <v>12320</v>
      </c>
      <c r="AI2779">
        <f t="shared" si="727"/>
        <v>23888</v>
      </c>
      <c r="AJ2779" t="s">
        <v>81</v>
      </c>
      <c r="AK2779" s="2"/>
      <c r="AL2779" s="2" t="str">
        <f t="shared" si="724"/>
        <v>Freight Included in Commodity Cost</v>
      </c>
      <c r="AM2779" s="4"/>
      <c r="AN2779" t="e">
        <f>VLOOKUP([1]!Tabelle13[[#This Row],[Vlookup this ID for freight costs]],$AL$2:$AL$6811,2,FALSE)</f>
        <v>#REF!</v>
      </c>
      <c r="AO2779">
        <f t="shared" si="722"/>
        <v>16637.369602759176</v>
      </c>
      <c r="AP2779">
        <v>0.28999999999999998</v>
      </c>
      <c r="AQ2779">
        <v>0.28999999999999998</v>
      </c>
      <c r="AR2779" s="4">
        <v>29</v>
      </c>
      <c r="AS2779" s="4">
        <v>1</v>
      </c>
      <c r="AT2779" s="4">
        <v>2008</v>
      </c>
      <c r="AU2779" s="4">
        <v>29</v>
      </c>
      <c r="AV2779" s="4">
        <v>1</v>
      </c>
      <c r="AW2779" s="4">
        <v>2008</v>
      </c>
      <c r="AX2779" t="str">
        <f t="shared" si="728"/>
        <v>No Delay</v>
      </c>
      <c r="AY2779">
        <f t="shared" si="729"/>
        <v>0</v>
      </c>
    </row>
    <row r="2780" spans="1:51" x14ac:dyDescent="0.2">
      <c r="A2780" s="3">
        <v>38573</v>
      </c>
      <c r="B2780" s="1" t="s">
        <v>328</v>
      </c>
      <c r="C2780" s="1" t="s">
        <v>150</v>
      </c>
      <c r="D2780" s="1" t="s">
        <v>100</v>
      </c>
      <c r="E2780" s="1" t="s">
        <v>101</v>
      </c>
      <c r="F2780" s="1" t="s">
        <v>101</v>
      </c>
      <c r="G2780" s="13" t="s">
        <v>169</v>
      </c>
      <c r="H2780" s="12">
        <v>40340</v>
      </c>
      <c r="I2780" s="12" t="s">
        <v>169</v>
      </c>
      <c r="J2780" s="12">
        <v>40340</v>
      </c>
      <c r="K2780" s="4">
        <v>2510</v>
      </c>
      <c r="L2780" s="1" t="s">
        <v>146</v>
      </c>
      <c r="M2780" s="1" t="s">
        <v>1920</v>
      </c>
      <c r="N2780" s="1" t="s">
        <v>609</v>
      </c>
      <c r="O2780" s="1" t="s">
        <v>425</v>
      </c>
      <c r="P2780">
        <v>84</v>
      </c>
      <c r="Q2780">
        <v>30</v>
      </c>
      <c r="R2780">
        <v>330.11</v>
      </c>
      <c r="S2780">
        <v>11</v>
      </c>
      <c r="T2780">
        <v>0.13</v>
      </c>
      <c r="U2780">
        <f t="shared" si="725"/>
        <v>330</v>
      </c>
      <c r="V2780">
        <f t="shared" si="726"/>
        <v>2520</v>
      </c>
      <c r="W2780" s="1" t="s">
        <v>552</v>
      </c>
      <c r="X2780" s="1" t="s">
        <v>361</v>
      </c>
      <c r="Y2780" s="1" t="s">
        <v>361</v>
      </c>
      <c r="Z2780" s="3">
        <v>12821</v>
      </c>
      <c r="AA2780" s="4">
        <f t="shared" si="719"/>
        <v>2248.449282</v>
      </c>
      <c r="AB2780" s="2">
        <f t="shared" si="720"/>
        <v>2248.449282</v>
      </c>
      <c r="AC2780" s="4">
        <f t="shared" si="721"/>
        <v>2687.206185</v>
      </c>
      <c r="AD2780" s="4">
        <f t="shared" si="730"/>
        <v>2687.206185</v>
      </c>
      <c r="AE2780" s="4" t="s">
        <v>62</v>
      </c>
      <c r="AG2780" s="4" t="str">
        <f t="shared" si="723"/>
        <v>Weight Captured Separately</v>
      </c>
      <c r="AI2780" t="e">
        <f t="shared" si="727"/>
        <v>#N/A</v>
      </c>
      <c r="AJ2780" t="s">
        <v>81</v>
      </c>
      <c r="AK2780" s="2"/>
      <c r="AL2780" s="2" t="str">
        <f t="shared" si="724"/>
        <v>Freight Included in Commodity Cost</v>
      </c>
      <c r="AM2780" s="4"/>
      <c r="AN2780" t="e">
        <f>VLOOKUP([1]!Tabelle13[[#This Row],[Vlookup this ID for freight costs]],$AL$2:$AL$6811,2,FALSE)</f>
        <v>#REF!</v>
      </c>
      <c r="AO2780">
        <f t="shared" si="722"/>
        <v>16770.93400677</v>
      </c>
      <c r="AP2780">
        <v>0.71</v>
      </c>
      <c r="AQ2780">
        <v>0.71</v>
      </c>
      <c r="AR2780" s="4">
        <v>11</v>
      </c>
      <c r="AS2780" s="4">
        <v>6</v>
      </c>
      <c r="AT2780" s="4">
        <v>2010</v>
      </c>
      <c r="AU2780" s="4">
        <v>11</v>
      </c>
      <c r="AV2780" s="4">
        <v>6</v>
      </c>
      <c r="AW2780" s="4">
        <v>2010</v>
      </c>
      <c r="AX2780" t="str">
        <f t="shared" si="728"/>
        <v>No Delay</v>
      </c>
      <c r="AY2780">
        <f t="shared" si="729"/>
        <v>0</v>
      </c>
    </row>
    <row r="2781" spans="1:51" x14ac:dyDescent="0.2">
      <c r="A2781" s="3">
        <v>6914</v>
      </c>
      <c r="B2781" s="1" t="s">
        <v>1918</v>
      </c>
      <c r="C2781" s="1" t="s">
        <v>150</v>
      </c>
      <c r="D2781" s="1" t="s">
        <v>100</v>
      </c>
      <c r="E2781" s="1"/>
      <c r="F2781" s="1" t="s">
        <v>107</v>
      </c>
      <c r="G2781" s="13" t="s">
        <v>1955</v>
      </c>
      <c r="H2781" s="12">
        <v>39468</v>
      </c>
      <c r="I2781" s="12" t="s">
        <v>1956</v>
      </c>
      <c r="J2781" s="12">
        <v>39451</v>
      </c>
      <c r="K2781" s="4">
        <v>571</v>
      </c>
      <c r="L2781" s="1" t="s">
        <v>146</v>
      </c>
      <c r="M2781" s="1" t="s">
        <v>1954</v>
      </c>
      <c r="N2781" s="1" t="s">
        <v>550</v>
      </c>
      <c r="O2781" s="1" t="s">
        <v>551</v>
      </c>
      <c r="P2781">
        <v>300</v>
      </c>
      <c r="Q2781">
        <v>30</v>
      </c>
      <c r="R2781">
        <v>1384.5</v>
      </c>
      <c r="S2781">
        <v>46.15</v>
      </c>
      <c r="T2781">
        <v>0.15</v>
      </c>
      <c r="U2781">
        <f t="shared" si="725"/>
        <v>1384.5</v>
      </c>
      <c r="V2781">
        <f t="shared" si="726"/>
        <v>9000</v>
      </c>
      <c r="W2781" s="1" t="s">
        <v>552</v>
      </c>
      <c r="X2781" s="1" t="s">
        <v>361</v>
      </c>
      <c r="Y2781" s="1" t="s">
        <v>361</v>
      </c>
      <c r="Z2781" s="3">
        <v>9485</v>
      </c>
      <c r="AA2781" s="4">
        <f t="shared" si="719"/>
        <v>2248.449282</v>
      </c>
      <c r="AB2781" s="2">
        <f t="shared" si="720"/>
        <v>2248.449282</v>
      </c>
      <c r="AC2781" s="4">
        <f t="shared" si="721"/>
        <v>1974.1006043333332</v>
      </c>
      <c r="AD2781" s="4">
        <f t="shared" si="730"/>
        <v>1974.1006043333332</v>
      </c>
      <c r="AE2781" s="4" t="s">
        <v>62</v>
      </c>
      <c r="AG2781" s="4" t="str">
        <f t="shared" si="723"/>
        <v>Weight Captured Separately</v>
      </c>
      <c r="AH2781" s="4">
        <v>12058</v>
      </c>
      <c r="AI2781" t="str">
        <f t="shared" si="727"/>
        <v>Weight Captured Separately</v>
      </c>
      <c r="AJ2781" t="s">
        <v>81</v>
      </c>
      <c r="AK2781" s="2"/>
      <c r="AL2781" s="2" t="str">
        <f t="shared" si="724"/>
        <v>Freight Included in Commodity Cost</v>
      </c>
      <c r="AM2781" s="4"/>
      <c r="AN2781" t="e">
        <f>VLOOKUP([1]!Tabelle13[[#This Row],[Vlookup this ID for freight costs]],$AL$2:$AL$6811,2,FALSE)</f>
        <v>#REF!</v>
      </c>
      <c r="AO2781">
        <f t="shared" si="722"/>
        <v>12319.728972248668</v>
      </c>
      <c r="AP2781">
        <v>2.2200000000000002</v>
      </c>
      <c r="AQ2781">
        <v>2.2200000000000002</v>
      </c>
      <c r="AR2781" s="4">
        <v>21</v>
      </c>
      <c r="AS2781" s="4">
        <v>1</v>
      </c>
      <c r="AT2781" s="4">
        <v>2008</v>
      </c>
      <c r="AU2781" s="4">
        <v>4</v>
      </c>
      <c r="AV2781" s="4">
        <v>1</v>
      </c>
      <c r="AW2781" s="4">
        <v>2008</v>
      </c>
      <c r="AX2781" t="str">
        <f t="shared" si="728"/>
        <v>No Delay</v>
      </c>
      <c r="AY2781">
        <f t="shared" si="729"/>
        <v>0</v>
      </c>
    </row>
    <row r="2782" spans="1:51" x14ac:dyDescent="0.2">
      <c r="A2782" s="3">
        <v>1512</v>
      </c>
      <c r="B2782" s="1" t="s">
        <v>1918</v>
      </c>
      <c r="C2782" s="1" t="s">
        <v>150</v>
      </c>
      <c r="D2782" s="1" t="s">
        <v>100</v>
      </c>
      <c r="E2782" s="1"/>
      <c r="F2782" s="1" t="s">
        <v>107</v>
      </c>
      <c r="G2782" s="13" t="s">
        <v>1953</v>
      </c>
      <c r="H2782" s="12">
        <v>39476</v>
      </c>
      <c r="I2782" s="12" t="s">
        <v>1953</v>
      </c>
      <c r="J2782" s="12">
        <v>39476</v>
      </c>
      <c r="K2782" s="4">
        <v>624</v>
      </c>
      <c r="L2782" s="1" t="s">
        <v>146</v>
      </c>
      <c r="M2782" s="1" t="s">
        <v>1954</v>
      </c>
      <c r="N2782" s="1" t="s">
        <v>550</v>
      </c>
      <c r="O2782" s="1" t="s">
        <v>551</v>
      </c>
      <c r="P2782">
        <v>300</v>
      </c>
      <c r="Q2782">
        <v>30</v>
      </c>
      <c r="R2782">
        <v>1447.8</v>
      </c>
      <c r="S2782">
        <v>48.26</v>
      </c>
      <c r="T2782">
        <v>0.16</v>
      </c>
      <c r="U2782">
        <f t="shared" si="725"/>
        <v>1447.8</v>
      </c>
      <c r="V2782">
        <f t="shared" si="726"/>
        <v>9000</v>
      </c>
      <c r="W2782" s="1" t="s">
        <v>552</v>
      </c>
      <c r="X2782" s="1" t="s">
        <v>361</v>
      </c>
      <c r="Y2782" s="1" t="s">
        <v>361</v>
      </c>
      <c r="Z2782" s="3">
        <v>9485</v>
      </c>
      <c r="AA2782" s="4">
        <f t="shared" si="719"/>
        <v>2248.449282</v>
      </c>
      <c r="AB2782" s="2">
        <f t="shared" si="720"/>
        <v>2248.449282</v>
      </c>
      <c r="AC2782" s="4">
        <f t="shared" si="721"/>
        <v>1974.1006043333332</v>
      </c>
      <c r="AD2782" s="4">
        <f t="shared" si="730"/>
        <v>1974.1006043333332</v>
      </c>
      <c r="AE2782" s="4" t="s">
        <v>62</v>
      </c>
      <c r="AG2782" s="4" t="str">
        <f t="shared" si="723"/>
        <v>Weight Captured Separately</v>
      </c>
      <c r="AH2782" s="4">
        <v>10887</v>
      </c>
      <c r="AI2782">
        <f t="shared" si="727"/>
        <v>395</v>
      </c>
      <c r="AJ2782" t="s">
        <v>81</v>
      </c>
      <c r="AK2782" s="2"/>
      <c r="AL2782" s="2" t="str">
        <f t="shared" si="724"/>
        <v>Freight Included in Commodity Cost</v>
      </c>
      <c r="AM2782" s="4"/>
      <c r="AN2782" t="e">
        <f>VLOOKUP([1]!Tabelle13[[#This Row],[Vlookup this ID for freight costs]],$AL$2:$AL$6811,2,FALSE)</f>
        <v>#REF!</v>
      </c>
      <c r="AO2782">
        <f t="shared" si="722"/>
        <v>12319.728972248668</v>
      </c>
      <c r="AP2782">
        <v>2.3199999999999998</v>
      </c>
      <c r="AQ2782">
        <v>2.3199999999999998</v>
      </c>
      <c r="AR2782" s="4">
        <v>29</v>
      </c>
      <c r="AS2782" s="4">
        <v>1</v>
      </c>
      <c r="AT2782" s="4">
        <v>2008</v>
      </c>
      <c r="AU2782" s="4">
        <v>29</v>
      </c>
      <c r="AV2782" s="4">
        <v>1</v>
      </c>
      <c r="AW2782" s="4">
        <v>2008</v>
      </c>
      <c r="AX2782" t="str">
        <f t="shared" si="728"/>
        <v>No Delay</v>
      </c>
      <c r="AY2782">
        <f t="shared" si="729"/>
        <v>0</v>
      </c>
    </row>
    <row r="2783" spans="1:51" x14ac:dyDescent="0.2">
      <c r="A2783" s="3">
        <v>1111</v>
      </c>
      <c r="B2783" s="1" t="s">
        <v>1918</v>
      </c>
      <c r="C2783" s="1" t="s">
        <v>150</v>
      </c>
      <c r="D2783" s="1" t="s">
        <v>100</v>
      </c>
      <c r="E2783" s="1" t="s">
        <v>101</v>
      </c>
      <c r="F2783" s="1" t="s">
        <v>101</v>
      </c>
      <c r="G2783" s="13" t="s">
        <v>1968</v>
      </c>
      <c r="H2783" s="12">
        <v>40025</v>
      </c>
      <c r="I2783" s="12" t="s">
        <v>1976</v>
      </c>
      <c r="J2783" s="12">
        <v>39924</v>
      </c>
      <c r="K2783" s="4">
        <v>1487</v>
      </c>
      <c r="L2783" s="1" t="s">
        <v>146</v>
      </c>
      <c r="M2783" s="1" t="s">
        <v>1920</v>
      </c>
      <c r="N2783" s="1" t="s">
        <v>550</v>
      </c>
      <c r="O2783" s="1" t="s">
        <v>551</v>
      </c>
      <c r="P2783">
        <v>300</v>
      </c>
      <c r="Q2783">
        <v>30</v>
      </c>
      <c r="R2783">
        <v>1080</v>
      </c>
      <c r="S2783">
        <v>36</v>
      </c>
      <c r="T2783">
        <v>0.12</v>
      </c>
      <c r="U2783">
        <f t="shared" si="725"/>
        <v>1080</v>
      </c>
      <c r="V2783">
        <f t="shared" si="726"/>
        <v>9000</v>
      </c>
      <c r="W2783" s="1" t="s">
        <v>552</v>
      </c>
      <c r="X2783" s="1" t="s">
        <v>361</v>
      </c>
      <c r="Y2783" s="1" t="s">
        <v>361</v>
      </c>
      <c r="Z2783" s="3">
        <v>12821</v>
      </c>
      <c r="AA2783" s="4">
        <f t="shared" si="719"/>
        <v>2248.449282</v>
      </c>
      <c r="AB2783" s="2">
        <f t="shared" si="720"/>
        <v>2248.449282</v>
      </c>
      <c r="AC2783" s="4">
        <f t="shared" si="721"/>
        <v>1974.1006043333332</v>
      </c>
      <c r="AD2783" s="4">
        <f t="shared" si="730"/>
        <v>1974.1006043333332</v>
      </c>
      <c r="AE2783" s="4" t="s">
        <v>62</v>
      </c>
      <c r="AG2783" s="4" t="str">
        <f t="shared" si="723"/>
        <v>Weight Captured Separately</v>
      </c>
      <c r="AH2783" s="4">
        <v>10979</v>
      </c>
      <c r="AI2783">
        <f t="shared" si="727"/>
        <v>6606</v>
      </c>
      <c r="AJ2783" t="s">
        <v>81</v>
      </c>
      <c r="AK2783" s="2"/>
      <c r="AL2783" s="2" t="str">
        <f t="shared" si="724"/>
        <v>Freight Included in Commodity Cost</v>
      </c>
      <c r="AM2783" s="4"/>
      <c r="AN2783" t="e">
        <f>VLOOKUP([1]!Tabelle13[[#This Row],[Vlookup this ID for freight costs]],$AL$2:$AL$6811,2,FALSE)</f>
        <v>#REF!</v>
      </c>
      <c r="AO2783">
        <f t="shared" si="722"/>
        <v>12319.728972248668</v>
      </c>
      <c r="AP2783">
        <v>2.12</v>
      </c>
      <c r="AQ2783">
        <v>2.12</v>
      </c>
      <c r="AR2783" s="4">
        <v>31</v>
      </c>
      <c r="AS2783" s="4">
        <v>7</v>
      </c>
      <c r="AT2783" s="4">
        <v>2009</v>
      </c>
      <c r="AU2783" s="4">
        <v>21</v>
      </c>
      <c r="AV2783" s="4">
        <v>4</v>
      </c>
      <c r="AW2783" s="4">
        <v>2009</v>
      </c>
      <c r="AX2783" t="str">
        <f t="shared" si="728"/>
        <v>No Delay</v>
      </c>
      <c r="AY2783">
        <f t="shared" si="729"/>
        <v>0</v>
      </c>
    </row>
    <row r="2784" spans="1:51" x14ac:dyDescent="0.2">
      <c r="A2784" s="3">
        <v>50078</v>
      </c>
      <c r="B2784" s="1" t="s">
        <v>328</v>
      </c>
      <c r="C2784" s="1" t="s">
        <v>150</v>
      </c>
      <c r="D2784" s="1" t="s">
        <v>100</v>
      </c>
      <c r="E2784" s="1" t="s">
        <v>101</v>
      </c>
      <c r="F2784" s="1" t="s">
        <v>101</v>
      </c>
      <c r="G2784" s="13" t="s">
        <v>1967</v>
      </c>
      <c r="H2784" s="12">
        <v>40176</v>
      </c>
      <c r="I2784" s="12" t="s">
        <v>1967</v>
      </c>
      <c r="J2784" s="12">
        <v>40176</v>
      </c>
      <c r="K2784" s="4">
        <v>2126</v>
      </c>
      <c r="L2784" s="1" t="s">
        <v>146</v>
      </c>
      <c r="M2784" s="1" t="s">
        <v>1920</v>
      </c>
      <c r="N2784" s="1" t="s">
        <v>183</v>
      </c>
      <c r="O2784" s="1" t="s">
        <v>184</v>
      </c>
      <c r="P2784">
        <v>30</v>
      </c>
      <c r="Q2784">
        <v>30</v>
      </c>
      <c r="R2784">
        <v>846.07</v>
      </c>
      <c r="S2784">
        <v>28.2</v>
      </c>
      <c r="T2784">
        <v>0.94</v>
      </c>
      <c r="U2784">
        <f t="shared" si="725"/>
        <v>846</v>
      </c>
      <c r="V2784">
        <f t="shared" si="726"/>
        <v>900</v>
      </c>
      <c r="W2784" s="1" t="s">
        <v>185</v>
      </c>
      <c r="X2784" s="1" t="s">
        <v>186</v>
      </c>
      <c r="Y2784" s="1" t="s">
        <v>186</v>
      </c>
      <c r="Z2784" s="3">
        <v>11869</v>
      </c>
      <c r="AA2784" s="4">
        <f t="shared" si="719"/>
        <v>2248.449282</v>
      </c>
      <c r="AB2784" s="2">
        <f t="shared" si="720"/>
        <v>2248.449282</v>
      </c>
      <c r="AC2784" s="4">
        <f t="shared" si="721"/>
        <v>2173.9150559999998</v>
      </c>
      <c r="AD2784" s="4">
        <f t="shared" si="730"/>
        <v>2173.9150559999998</v>
      </c>
      <c r="AE2784" s="4" t="s">
        <v>62</v>
      </c>
      <c r="AG2784" s="4" t="str">
        <f t="shared" si="723"/>
        <v>Weight Captured Separately</v>
      </c>
      <c r="AI2784" t="e">
        <f t="shared" si="727"/>
        <v>#N/A</v>
      </c>
      <c r="AJ2784" t="s">
        <v>81</v>
      </c>
      <c r="AK2784" s="2"/>
      <c r="AL2784" s="2" t="str">
        <f t="shared" si="724"/>
        <v>Freight Included in Commodity Cost</v>
      </c>
      <c r="AM2784" s="4"/>
      <c r="AN2784" t="e">
        <f>VLOOKUP([1]!Tabelle13[[#This Row],[Vlookup this ID for freight costs]],$AL$2:$AL$6811,2,FALSE)</f>
        <v>#REF!</v>
      </c>
      <c r="AO2784">
        <f t="shared" si="722"/>
        <v>13566.970779552001</v>
      </c>
      <c r="AP2784">
        <v>1.82</v>
      </c>
      <c r="AQ2784">
        <v>1.82</v>
      </c>
      <c r="AR2784" s="4">
        <v>29</v>
      </c>
      <c r="AS2784" s="4">
        <v>12</v>
      </c>
      <c r="AT2784" s="4">
        <v>2009</v>
      </c>
      <c r="AU2784" s="4">
        <v>29</v>
      </c>
      <c r="AV2784" s="4">
        <v>12</v>
      </c>
      <c r="AW2784" s="4">
        <v>2009</v>
      </c>
      <c r="AX2784" t="str">
        <f t="shared" si="728"/>
        <v>No Delay</v>
      </c>
      <c r="AY2784">
        <f t="shared" si="729"/>
        <v>0</v>
      </c>
    </row>
    <row r="2785" spans="1:51" x14ac:dyDescent="0.2">
      <c r="A2785" s="3">
        <v>3787</v>
      </c>
      <c r="B2785" s="1" t="s">
        <v>1918</v>
      </c>
      <c r="C2785" s="1" t="s">
        <v>150</v>
      </c>
      <c r="D2785" s="1" t="s">
        <v>100</v>
      </c>
      <c r="E2785" s="1" t="s">
        <v>101</v>
      </c>
      <c r="F2785" s="1" t="s">
        <v>101</v>
      </c>
      <c r="G2785" s="13" t="s">
        <v>513</v>
      </c>
      <c r="H2785" s="12">
        <v>39948</v>
      </c>
      <c r="I2785" s="12" t="s">
        <v>1055</v>
      </c>
      <c r="J2785" s="12">
        <v>39937</v>
      </c>
      <c r="K2785" s="4">
        <v>1526</v>
      </c>
      <c r="L2785" s="1" t="s">
        <v>146</v>
      </c>
      <c r="M2785" s="1" t="s">
        <v>1920</v>
      </c>
      <c r="N2785" s="1" t="s">
        <v>896</v>
      </c>
      <c r="O2785" s="1" t="s">
        <v>897</v>
      </c>
      <c r="P2785">
        <v>100</v>
      </c>
      <c r="Q2785">
        <v>30</v>
      </c>
      <c r="R2785">
        <v>371.1</v>
      </c>
      <c r="S2785">
        <v>12.37</v>
      </c>
      <c r="T2785">
        <v>0.12</v>
      </c>
      <c r="U2785">
        <f t="shared" si="725"/>
        <v>371.09999999999997</v>
      </c>
      <c r="V2785">
        <f t="shared" si="726"/>
        <v>3000</v>
      </c>
      <c r="W2785" s="1" t="s">
        <v>898</v>
      </c>
      <c r="X2785" s="1" t="s">
        <v>361</v>
      </c>
      <c r="Y2785" s="1" t="s">
        <v>361</v>
      </c>
      <c r="Z2785" s="3">
        <v>12821</v>
      </c>
      <c r="AA2785" s="4">
        <f t="shared" si="719"/>
        <v>2248.449282</v>
      </c>
      <c r="AB2785" s="2">
        <f t="shared" si="720"/>
        <v>2248.449282</v>
      </c>
      <c r="AC2785" s="4">
        <f t="shared" si="721"/>
        <v>1567.7519119999999</v>
      </c>
      <c r="AD2785" s="4">
        <f t="shared" si="730"/>
        <v>1567.7519119999999</v>
      </c>
      <c r="AE2785" s="4" t="s">
        <v>62</v>
      </c>
      <c r="AG2785" s="4" t="str">
        <f t="shared" si="723"/>
        <v>Weight Captured Separately</v>
      </c>
      <c r="AH2785" s="4">
        <v>11048</v>
      </c>
      <c r="AI2785">
        <f t="shared" si="727"/>
        <v>1165</v>
      </c>
      <c r="AJ2785" t="s">
        <v>81</v>
      </c>
      <c r="AK2785" s="2"/>
      <c r="AL2785" s="2" t="str">
        <f t="shared" si="724"/>
        <v>Freight Included in Commodity Cost</v>
      </c>
      <c r="AM2785" s="4"/>
      <c r="AN2785" t="e">
        <f>VLOOKUP([1]!Tabelle13[[#This Row],[Vlookup this ID for freight costs]],$AL$2:$AL$6811,2,FALSE)</f>
        <v>#REF!</v>
      </c>
      <c r="AO2785">
        <f t="shared" si="722"/>
        <v>9783.3004347040023</v>
      </c>
      <c r="AP2785">
        <v>0.73</v>
      </c>
      <c r="AQ2785">
        <v>0.73</v>
      </c>
      <c r="AR2785" s="4">
        <v>15</v>
      </c>
      <c r="AS2785" s="4">
        <v>5</v>
      </c>
      <c r="AT2785" s="4">
        <v>2009</v>
      </c>
      <c r="AU2785" s="4">
        <v>4</v>
      </c>
      <c r="AV2785" s="4">
        <v>5</v>
      </c>
      <c r="AW2785" s="4">
        <v>2009</v>
      </c>
      <c r="AX2785" t="str">
        <f t="shared" si="728"/>
        <v>No Delay</v>
      </c>
      <c r="AY2785">
        <f t="shared" si="729"/>
        <v>0</v>
      </c>
    </row>
    <row r="2786" spans="1:51" x14ac:dyDescent="0.2">
      <c r="A2786" s="3">
        <v>58852</v>
      </c>
      <c r="B2786" s="1" t="s">
        <v>328</v>
      </c>
      <c r="C2786" s="1" t="s">
        <v>150</v>
      </c>
      <c r="D2786" s="1" t="s">
        <v>100</v>
      </c>
      <c r="E2786" s="1" t="s">
        <v>101</v>
      </c>
      <c r="F2786" s="1" t="s">
        <v>101</v>
      </c>
      <c r="G2786" s="13" t="s">
        <v>256</v>
      </c>
      <c r="H2786" s="12">
        <v>40269</v>
      </c>
      <c r="I2786" s="12" t="s">
        <v>256</v>
      </c>
      <c r="J2786" s="12">
        <v>40269</v>
      </c>
      <c r="K2786" s="4">
        <v>2336</v>
      </c>
      <c r="L2786" s="1" t="s">
        <v>146</v>
      </c>
      <c r="M2786" s="1" t="s">
        <v>1920</v>
      </c>
      <c r="N2786" s="1" t="s">
        <v>1974</v>
      </c>
      <c r="O2786" s="1" t="s">
        <v>622</v>
      </c>
      <c r="P2786">
        <v>60</v>
      </c>
      <c r="Q2786">
        <v>30</v>
      </c>
      <c r="R2786">
        <v>1237.01</v>
      </c>
      <c r="S2786">
        <v>41.23</v>
      </c>
      <c r="T2786">
        <v>0.69</v>
      </c>
      <c r="U2786">
        <f t="shared" si="725"/>
        <v>1236.8999999999999</v>
      </c>
      <c r="V2786">
        <f t="shared" si="726"/>
        <v>1800</v>
      </c>
      <c r="W2786" s="1" t="s">
        <v>851</v>
      </c>
      <c r="X2786" s="1" t="s">
        <v>361</v>
      </c>
      <c r="Y2786" s="1" t="s">
        <v>361</v>
      </c>
      <c r="Z2786" s="3">
        <v>12821</v>
      </c>
      <c r="AA2786" s="4">
        <f t="shared" si="719"/>
        <v>2248.449282</v>
      </c>
      <c r="AB2786" s="2">
        <f t="shared" si="720"/>
        <v>2248.449282</v>
      </c>
      <c r="AC2786" s="4">
        <f t="shared" si="721"/>
        <v>2665.8084913103453</v>
      </c>
      <c r="AD2786" s="4">
        <f t="shared" si="730"/>
        <v>2665.8084913103453</v>
      </c>
      <c r="AE2786" s="4" t="s">
        <v>62</v>
      </c>
      <c r="AG2786" s="4" t="str">
        <f t="shared" si="723"/>
        <v>Weight Captured Separately</v>
      </c>
      <c r="AI2786" t="e">
        <f t="shared" si="727"/>
        <v>#N/A</v>
      </c>
      <c r="AJ2786" t="s">
        <v>81</v>
      </c>
      <c r="AK2786" s="2"/>
      <c r="AL2786" s="2" t="str">
        <f t="shared" si="724"/>
        <v>Freight Included in Commodity Cost</v>
      </c>
      <c r="AM2786" s="4"/>
      <c r="AN2786" t="e">
        <f>VLOOKUP([1]!Tabelle13[[#This Row],[Vlookup this ID for freight costs]],$AL$2:$AL$6811,2,FALSE)</f>
        <v>#REF!</v>
      </c>
      <c r="AO2786">
        <f t="shared" si="722"/>
        <v>16637.369602759176</v>
      </c>
      <c r="AP2786">
        <v>2.67</v>
      </c>
      <c r="AQ2786">
        <v>2.67</v>
      </c>
      <c r="AR2786" s="4">
        <v>1</v>
      </c>
      <c r="AS2786" s="4">
        <v>4</v>
      </c>
      <c r="AT2786" s="4">
        <v>2010</v>
      </c>
      <c r="AU2786" s="4">
        <v>1</v>
      </c>
      <c r="AV2786" s="4">
        <v>4</v>
      </c>
      <c r="AW2786" s="4">
        <v>2010</v>
      </c>
      <c r="AX2786" t="str">
        <f t="shared" si="728"/>
        <v>No Delay</v>
      </c>
      <c r="AY2786">
        <f t="shared" si="729"/>
        <v>0</v>
      </c>
    </row>
    <row r="2787" spans="1:51" x14ac:dyDescent="0.2">
      <c r="A2787" s="3">
        <v>5194</v>
      </c>
      <c r="B2787" s="1" t="s">
        <v>1918</v>
      </c>
      <c r="C2787" s="1" t="s">
        <v>150</v>
      </c>
      <c r="D2787" s="1" t="s">
        <v>100</v>
      </c>
      <c r="E2787" s="1" t="s">
        <v>101</v>
      </c>
      <c r="F2787" s="1" t="s">
        <v>101</v>
      </c>
      <c r="G2787" s="13" t="s">
        <v>522</v>
      </c>
      <c r="H2787" s="12">
        <v>40098</v>
      </c>
      <c r="I2787" s="12" t="s">
        <v>1991</v>
      </c>
      <c r="J2787" s="12">
        <v>40015</v>
      </c>
      <c r="K2787" s="4">
        <v>1678</v>
      </c>
      <c r="L2787" s="1" t="s">
        <v>146</v>
      </c>
      <c r="M2787" s="1" t="s">
        <v>1920</v>
      </c>
      <c r="N2787" s="1" t="s">
        <v>1974</v>
      </c>
      <c r="O2787" s="1" t="s">
        <v>622</v>
      </c>
      <c r="P2787">
        <v>60</v>
      </c>
      <c r="Q2787">
        <v>30</v>
      </c>
      <c r="R2787">
        <v>1081.8</v>
      </c>
      <c r="S2787">
        <v>36.06</v>
      </c>
      <c r="T2787">
        <v>0.6</v>
      </c>
      <c r="U2787">
        <f t="shared" si="725"/>
        <v>1081.8000000000002</v>
      </c>
      <c r="V2787">
        <f t="shared" si="726"/>
        <v>1800</v>
      </c>
      <c r="W2787" s="1" t="s">
        <v>851</v>
      </c>
      <c r="X2787" s="1" t="s">
        <v>361</v>
      </c>
      <c r="Y2787" s="1" t="s">
        <v>361</v>
      </c>
      <c r="Z2787" s="3">
        <v>12821</v>
      </c>
      <c r="AA2787" s="4">
        <f t="shared" si="719"/>
        <v>2248.449282</v>
      </c>
      <c r="AB2787" s="2">
        <f t="shared" si="720"/>
        <v>2248.449282</v>
      </c>
      <c r="AC2787" s="4">
        <f t="shared" si="721"/>
        <v>2665.8084913103453</v>
      </c>
      <c r="AD2787" s="4">
        <f t="shared" si="730"/>
        <v>2665.8084913103453</v>
      </c>
      <c r="AE2787" s="4" t="s">
        <v>62</v>
      </c>
      <c r="AG2787" s="4" t="str">
        <f t="shared" si="723"/>
        <v>Weight Captured Separately</v>
      </c>
      <c r="AH2787" s="4">
        <v>11940</v>
      </c>
      <c r="AI2787">
        <f t="shared" si="727"/>
        <v>6650</v>
      </c>
      <c r="AJ2787" t="s">
        <v>81</v>
      </c>
      <c r="AK2787" s="2"/>
      <c r="AL2787" s="2" t="str">
        <f t="shared" si="724"/>
        <v>Freight Included in Commodity Cost</v>
      </c>
      <c r="AM2787" s="4"/>
      <c r="AN2787" t="e">
        <f>VLOOKUP([1]!Tabelle13[[#This Row],[Vlookup this ID for freight costs]],$AL$2:$AL$6811,2,FALSE)</f>
        <v>#REF!</v>
      </c>
      <c r="AO2787">
        <f t="shared" si="722"/>
        <v>16637.369602759176</v>
      </c>
      <c r="AP2787">
        <v>2.12</v>
      </c>
      <c r="AQ2787">
        <v>2.12</v>
      </c>
      <c r="AR2787" s="4">
        <v>12</v>
      </c>
      <c r="AS2787" s="4">
        <v>10</v>
      </c>
      <c r="AT2787" s="4">
        <v>2009</v>
      </c>
      <c r="AU2787" s="4">
        <v>21</v>
      </c>
      <c r="AV2787" s="4">
        <v>7</v>
      </c>
      <c r="AW2787" s="4">
        <v>2009</v>
      </c>
      <c r="AX2787" t="str">
        <f t="shared" si="728"/>
        <v>No Delay</v>
      </c>
      <c r="AY2787">
        <f t="shared" si="729"/>
        <v>0</v>
      </c>
    </row>
    <row r="2788" spans="1:51" x14ac:dyDescent="0.2">
      <c r="A2788" s="3">
        <v>598</v>
      </c>
      <c r="B2788" s="1" t="s">
        <v>1918</v>
      </c>
      <c r="C2788" s="1" t="s">
        <v>150</v>
      </c>
      <c r="D2788" s="1" t="s">
        <v>100</v>
      </c>
      <c r="E2788" s="1" t="s">
        <v>101</v>
      </c>
      <c r="F2788" s="1" t="s">
        <v>101</v>
      </c>
      <c r="G2788" s="13" t="s">
        <v>1992</v>
      </c>
      <c r="H2788" s="12">
        <v>39611</v>
      </c>
      <c r="I2788" s="12" t="s">
        <v>732</v>
      </c>
      <c r="J2788" s="12">
        <v>39608</v>
      </c>
      <c r="K2788" s="4">
        <v>879</v>
      </c>
      <c r="L2788" s="1" t="s">
        <v>146</v>
      </c>
      <c r="M2788" s="1" t="s">
        <v>1920</v>
      </c>
      <c r="N2788" s="1" t="s">
        <v>1974</v>
      </c>
      <c r="O2788" s="1" t="s">
        <v>622</v>
      </c>
      <c r="P2788">
        <v>60</v>
      </c>
      <c r="Q2788">
        <v>30</v>
      </c>
      <c r="R2788">
        <v>1049.4000000000001</v>
      </c>
      <c r="S2788">
        <v>34.979999999999997</v>
      </c>
      <c r="T2788">
        <v>0.57999999999999996</v>
      </c>
      <c r="U2788">
        <f t="shared" si="725"/>
        <v>1049.3999999999999</v>
      </c>
      <c r="V2788">
        <f t="shared" si="726"/>
        <v>1800</v>
      </c>
      <c r="W2788" s="1" t="s">
        <v>851</v>
      </c>
      <c r="X2788" s="1" t="s">
        <v>361</v>
      </c>
      <c r="Y2788" s="1" t="s">
        <v>361</v>
      </c>
      <c r="Z2788" s="3">
        <v>12821</v>
      </c>
      <c r="AA2788" s="4">
        <f t="shared" si="719"/>
        <v>2248.449282</v>
      </c>
      <c r="AB2788" s="2">
        <f t="shared" si="720"/>
        <v>2248.449282</v>
      </c>
      <c r="AC2788" s="4">
        <f t="shared" si="721"/>
        <v>2665.8084913103453</v>
      </c>
      <c r="AD2788" s="4">
        <f t="shared" si="730"/>
        <v>2665.8084913103453</v>
      </c>
      <c r="AE2788" s="4" t="s">
        <v>62</v>
      </c>
      <c r="AG2788" s="4" t="str">
        <f t="shared" si="723"/>
        <v>Weight Captured Separately</v>
      </c>
      <c r="AH2788" s="4">
        <v>10623</v>
      </c>
      <c r="AI2788">
        <f t="shared" si="727"/>
        <v>2846</v>
      </c>
      <c r="AJ2788" t="s">
        <v>81</v>
      </c>
      <c r="AK2788" s="2"/>
      <c r="AL2788" s="2" t="str">
        <f t="shared" si="724"/>
        <v>Freight Included in Commodity Cost</v>
      </c>
      <c r="AM2788" s="4"/>
      <c r="AN2788" t="e">
        <f>VLOOKUP([1]!Tabelle13[[#This Row],[Vlookup this ID for freight costs]],$AL$2:$AL$6811,2,FALSE)</f>
        <v>#REF!</v>
      </c>
      <c r="AO2788">
        <f t="shared" si="722"/>
        <v>16637.369602759176</v>
      </c>
      <c r="AP2788">
        <v>1.68</v>
      </c>
      <c r="AQ2788">
        <v>1.68</v>
      </c>
      <c r="AR2788" s="4">
        <v>12</v>
      </c>
      <c r="AS2788" s="4">
        <v>6</v>
      </c>
      <c r="AT2788" s="4">
        <v>2008</v>
      </c>
      <c r="AU2788" s="4">
        <v>9</v>
      </c>
      <c r="AV2788" s="4">
        <v>6</v>
      </c>
      <c r="AW2788" s="4">
        <v>2008</v>
      </c>
      <c r="AX2788" t="str">
        <f t="shared" si="728"/>
        <v>No Delay</v>
      </c>
      <c r="AY2788">
        <f t="shared" si="729"/>
        <v>0</v>
      </c>
    </row>
    <row r="2789" spans="1:51" x14ac:dyDescent="0.2">
      <c r="A2789" s="3">
        <v>35231</v>
      </c>
      <c r="B2789" s="1" t="s">
        <v>328</v>
      </c>
      <c r="C2789" s="1" t="s">
        <v>150</v>
      </c>
      <c r="D2789" s="1" t="s">
        <v>100</v>
      </c>
      <c r="E2789" s="1" t="s">
        <v>101</v>
      </c>
      <c r="F2789" s="1" t="s">
        <v>101</v>
      </c>
      <c r="G2789" s="13" t="s">
        <v>1932</v>
      </c>
      <c r="H2789" s="12">
        <v>42136</v>
      </c>
      <c r="I2789" s="12" t="s">
        <v>1932</v>
      </c>
      <c r="J2789" s="12">
        <v>42136</v>
      </c>
      <c r="K2789" s="4">
        <v>6512</v>
      </c>
      <c r="L2789" s="1" t="s">
        <v>146</v>
      </c>
      <c r="M2789" s="1" t="s">
        <v>1923</v>
      </c>
      <c r="N2789" s="1" t="s">
        <v>302</v>
      </c>
      <c r="O2789" s="1" t="s">
        <v>93</v>
      </c>
      <c r="P2789">
        <v>30</v>
      </c>
      <c r="Q2789">
        <v>30</v>
      </c>
      <c r="R2789">
        <v>414.5</v>
      </c>
      <c r="S2789">
        <v>13.82</v>
      </c>
      <c r="T2789">
        <v>0.46</v>
      </c>
      <c r="U2789">
        <f t="shared" si="725"/>
        <v>414.6</v>
      </c>
      <c r="V2789">
        <f t="shared" si="726"/>
        <v>900</v>
      </c>
      <c r="W2789" s="1" t="s">
        <v>160</v>
      </c>
      <c r="X2789" s="1" t="s">
        <v>1236</v>
      </c>
      <c r="Y2789" s="1" t="s">
        <v>161</v>
      </c>
      <c r="Z2789" s="3">
        <v>16118</v>
      </c>
      <c r="AA2789" s="4">
        <f t="shared" si="719"/>
        <v>2248.449282</v>
      </c>
      <c r="AB2789" s="2">
        <f t="shared" si="720"/>
        <v>2248.449282</v>
      </c>
      <c r="AC2789" s="4">
        <f t="shared" si="721"/>
        <v>2173.9150559999998</v>
      </c>
      <c r="AD2789" s="4">
        <f t="shared" si="730"/>
        <v>2173.9150559999998</v>
      </c>
      <c r="AE2789" s="4" t="s">
        <v>62</v>
      </c>
      <c r="AG2789" s="4" t="str">
        <f t="shared" si="723"/>
        <v>Weight Captured Separately</v>
      </c>
      <c r="AI2789" t="e">
        <f t="shared" si="727"/>
        <v>#N/A</v>
      </c>
      <c r="AJ2789" t="s">
        <v>81</v>
      </c>
      <c r="AK2789" s="2"/>
      <c r="AL2789" s="2" t="str">
        <f t="shared" si="724"/>
        <v>Freight Included in Commodity Cost</v>
      </c>
      <c r="AM2789" s="4"/>
      <c r="AN2789" t="e">
        <f>VLOOKUP([1]!Tabelle13[[#This Row],[Vlookup this ID for freight costs]],$AL$2:$AL$6811,2,FALSE)</f>
        <v>#REF!</v>
      </c>
      <c r="AO2789">
        <f t="shared" si="722"/>
        <v>13566.970779552001</v>
      </c>
      <c r="AP2789">
        <v>0.43</v>
      </c>
      <c r="AQ2789">
        <v>0.43</v>
      </c>
      <c r="AR2789" s="4">
        <v>12</v>
      </c>
      <c r="AS2789" s="4">
        <v>5</v>
      </c>
      <c r="AT2789" s="4">
        <v>2015</v>
      </c>
      <c r="AU2789" s="4">
        <v>12</v>
      </c>
      <c r="AV2789" s="4">
        <v>5</v>
      </c>
      <c r="AW2789" s="4">
        <v>2015</v>
      </c>
      <c r="AX2789" t="str">
        <f t="shared" si="728"/>
        <v>No Delay</v>
      </c>
      <c r="AY2789">
        <f t="shared" si="729"/>
        <v>0</v>
      </c>
    </row>
    <row r="2790" spans="1:51" x14ac:dyDescent="0.2">
      <c r="A2790" s="3">
        <v>47084</v>
      </c>
      <c r="B2790" s="1" t="s">
        <v>328</v>
      </c>
      <c r="C2790" s="1" t="s">
        <v>150</v>
      </c>
      <c r="D2790" s="1" t="s">
        <v>100</v>
      </c>
      <c r="E2790" s="1" t="s">
        <v>101</v>
      </c>
      <c r="F2790" s="1" t="s">
        <v>101</v>
      </c>
      <c r="G2790" s="13" t="s">
        <v>296</v>
      </c>
      <c r="H2790" s="12">
        <v>42240</v>
      </c>
      <c r="I2790" s="12" t="s">
        <v>296</v>
      </c>
      <c r="J2790" s="12">
        <v>42240</v>
      </c>
      <c r="K2790" s="4">
        <v>6764</v>
      </c>
      <c r="L2790" s="1" t="s">
        <v>146</v>
      </c>
      <c r="M2790" s="1" t="s">
        <v>1923</v>
      </c>
      <c r="N2790" s="1" t="s">
        <v>302</v>
      </c>
      <c r="O2790" s="1" t="s">
        <v>93</v>
      </c>
      <c r="P2790">
        <v>30</v>
      </c>
      <c r="Q2790">
        <v>30</v>
      </c>
      <c r="R2790">
        <v>445.57</v>
      </c>
      <c r="S2790">
        <v>14.85</v>
      </c>
      <c r="T2790">
        <v>0.5</v>
      </c>
      <c r="U2790">
        <f t="shared" si="725"/>
        <v>445.5</v>
      </c>
      <c r="V2790">
        <f t="shared" si="726"/>
        <v>900</v>
      </c>
      <c r="W2790" s="1" t="s">
        <v>160</v>
      </c>
      <c r="X2790" s="1" t="s">
        <v>1236</v>
      </c>
      <c r="Y2790" s="1" t="s">
        <v>161</v>
      </c>
      <c r="Z2790" s="3">
        <v>16118</v>
      </c>
      <c r="AA2790" s="4">
        <f t="shared" si="719"/>
        <v>2248.449282</v>
      </c>
      <c r="AB2790" s="2">
        <f t="shared" si="720"/>
        <v>2248.449282</v>
      </c>
      <c r="AC2790" s="4">
        <f t="shared" si="721"/>
        <v>2173.9150559999998</v>
      </c>
      <c r="AD2790" s="4">
        <f t="shared" si="730"/>
        <v>2173.9150559999998</v>
      </c>
      <c r="AE2790" s="4" t="s">
        <v>62</v>
      </c>
      <c r="AG2790" s="4" t="str">
        <f t="shared" si="723"/>
        <v>Weight Captured Separately</v>
      </c>
      <c r="AI2790" t="e">
        <f t="shared" si="727"/>
        <v>#N/A</v>
      </c>
      <c r="AJ2790" t="s">
        <v>81</v>
      </c>
      <c r="AK2790" s="2"/>
      <c r="AL2790" s="2" t="str">
        <f t="shared" si="724"/>
        <v>Freight Included in Commodity Cost</v>
      </c>
      <c r="AM2790" s="4"/>
      <c r="AN2790" t="e">
        <f>VLOOKUP([1]!Tabelle13[[#This Row],[Vlookup this ID for freight costs]],$AL$2:$AL$6811,2,FALSE)</f>
        <v>#REF!</v>
      </c>
      <c r="AO2790">
        <f t="shared" si="722"/>
        <v>13566.970779552001</v>
      </c>
      <c r="AP2790">
        <v>0.46</v>
      </c>
      <c r="AQ2790">
        <v>0.46</v>
      </c>
      <c r="AR2790" s="4">
        <v>24</v>
      </c>
      <c r="AS2790" s="4">
        <v>8</v>
      </c>
      <c r="AT2790" s="4">
        <v>2015</v>
      </c>
      <c r="AU2790" s="4">
        <v>24</v>
      </c>
      <c r="AV2790" s="4">
        <v>8</v>
      </c>
      <c r="AW2790" s="4">
        <v>2015</v>
      </c>
      <c r="AX2790" t="str">
        <f t="shared" si="728"/>
        <v>No Delay</v>
      </c>
      <c r="AY2790">
        <f t="shared" si="729"/>
        <v>0</v>
      </c>
    </row>
    <row r="2791" spans="1:51" x14ac:dyDescent="0.2">
      <c r="A2791" s="3">
        <v>1804</v>
      </c>
      <c r="B2791" s="1" t="s">
        <v>1918</v>
      </c>
      <c r="C2791" s="1" t="s">
        <v>150</v>
      </c>
      <c r="D2791" s="1" t="s">
        <v>100</v>
      </c>
      <c r="E2791" s="1" t="s">
        <v>101</v>
      </c>
      <c r="F2791" s="1" t="s">
        <v>101</v>
      </c>
      <c r="G2791" s="13" t="s">
        <v>1519</v>
      </c>
      <c r="H2791" s="12">
        <v>39680</v>
      </c>
      <c r="I2791" s="12" t="s">
        <v>96</v>
      </c>
      <c r="J2791" s="12">
        <v>39576</v>
      </c>
      <c r="K2791" s="4">
        <v>813</v>
      </c>
      <c r="L2791" s="1" t="s">
        <v>146</v>
      </c>
      <c r="M2791" s="1" t="s">
        <v>1920</v>
      </c>
      <c r="N2791" s="1" t="s">
        <v>1985</v>
      </c>
      <c r="O2791" s="1" t="s">
        <v>1940</v>
      </c>
      <c r="P2791">
        <v>240</v>
      </c>
      <c r="Q2791">
        <v>30</v>
      </c>
      <c r="R2791">
        <v>435.9</v>
      </c>
      <c r="S2791">
        <v>14.53</v>
      </c>
      <c r="T2791">
        <v>0.06</v>
      </c>
      <c r="U2791">
        <f t="shared" si="725"/>
        <v>435.9</v>
      </c>
      <c r="V2791">
        <f t="shared" si="726"/>
        <v>7200</v>
      </c>
      <c r="W2791" s="1" t="s">
        <v>1993</v>
      </c>
      <c r="X2791" s="1" t="s">
        <v>112</v>
      </c>
      <c r="Y2791" s="1" t="s">
        <v>112</v>
      </c>
      <c r="Z2791" s="3">
        <v>14398</v>
      </c>
      <c r="AA2791" s="4">
        <f t="shared" si="719"/>
        <v>2248.449282</v>
      </c>
      <c r="AB2791" s="2">
        <f t="shared" si="720"/>
        <v>2248.449282</v>
      </c>
      <c r="AC2791" s="4">
        <f t="shared" si="721"/>
        <v>1894.0672419354835</v>
      </c>
      <c r="AD2791" s="4">
        <f t="shared" si="730"/>
        <v>1894.0672419354835</v>
      </c>
      <c r="AE2791" s="4" t="s">
        <v>62</v>
      </c>
      <c r="AG2791" s="4" t="str">
        <f t="shared" si="723"/>
        <v>Weight Captured Separately</v>
      </c>
      <c r="AH2791" s="4">
        <v>11091</v>
      </c>
      <c r="AI2791">
        <f t="shared" si="727"/>
        <v>368</v>
      </c>
      <c r="AJ2791" t="s">
        <v>81</v>
      </c>
      <c r="AK2791" s="2"/>
      <c r="AL2791" s="2" t="str">
        <f t="shared" si="724"/>
        <v>Freight Included in Commodity Cost</v>
      </c>
      <c r="AM2791" s="4"/>
      <c r="AN2791" t="e">
        <f>VLOOKUP([1]!Tabelle13[[#This Row],[Vlookup this ID for freight costs]],$AL$2:$AL$6811,2,FALSE)</f>
        <v>#REF!</v>
      </c>
      <c r="AO2791">
        <f t="shared" si="722"/>
        <v>11820.160724161289</v>
      </c>
      <c r="AP2791">
        <v>0.7</v>
      </c>
      <c r="AQ2791">
        <v>0.7</v>
      </c>
      <c r="AR2791" s="4">
        <v>20</v>
      </c>
      <c r="AS2791" s="4">
        <v>8</v>
      </c>
      <c r="AT2791" s="4">
        <v>2008</v>
      </c>
      <c r="AU2791" s="4">
        <v>8</v>
      </c>
      <c r="AV2791" s="4">
        <v>5</v>
      </c>
      <c r="AW2791" s="4">
        <v>2008</v>
      </c>
      <c r="AX2791" t="str">
        <f t="shared" si="728"/>
        <v>No Delay</v>
      </c>
      <c r="AY2791">
        <f t="shared" si="729"/>
        <v>0</v>
      </c>
    </row>
    <row r="2792" spans="1:51" x14ac:dyDescent="0.2">
      <c r="A2792" s="3">
        <v>5801</v>
      </c>
      <c r="B2792" s="1" t="s">
        <v>1918</v>
      </c>
      <c r="C2792" s="1" t="s">
        <v>150</v>
      </c>
      <c r="D2792" s="1" t="s">
        <v>100</v>
      </c>
      <c r="E2792" s="1" t="s">
        <v>101</v>
      </c>
      <c r="F2792" s="1" t="s">
        <v>101</v>
      </c>
      <c r="G2792" s="13" t="s">
        <v>1519</v>
      </c>
      <c r="H2792" s="12">
        <v>39680</v>
      </c>
      <c r="I2792" s="12" t="s">
        <v>96</v>
      </c>
      <c r="J2792" s="12">
        <v>39576</v>
      </c>
      <c r="K2792" s="4">
        <v>818</v>
      </c>
      <c r="L2792" s="1" t="s">
        <v>146</v>
      </c>
      <c r="M2792" s="1" t="s">
        <v>1920</v>
      </c>
      <c r="N2792" s="1" t="s">
        <v>224</v>
      </c>
      <c r="O2792" s="1" t="s">
        <v>225</v>
      </c>
      <c r="P2792">
        <v>30</v>
      </c>
      <c r="Q2792">
        <v>30</v>
      </c>
      <c r="R2792">
        <v>738.3</v>
      </c>
      <c r="S2792">
        <v>24.61</v>
      </c>
      <c r="T2792">
        <v>0.82</v>
      </c>
      <c r="U2792">
        <f t="shared" si="725"/>
        <v>738.3</v>
      </c>
      <c r="V2792">
        <f t="shared" si="726"/>
        <v>900</v>
      </c>
      <c r="W2792" s="1" t="s">
        <v>501</v>
      </c>
      <c r="X2792" s="1" t="s">
        <v>112</v>
      </c>
      <c r="Y2792" s="1" t="s">
        <v>112</v>
      </c>
      <c r="Z2792" s="3">
        <v>14398</v>
      </c>
      <c r="AA2792" s="4">
        <f t="shared" ref="AA2792:AA2855" si="731">AB2792</f>
        <v>2248.449282</v>
      </c>
      <c r="AB2792" s="2">
        <f t="shared" ref="AB2792:AB2855" si="732">2245.156962+0.109744*Q2792</f>
        <v>2248.449282</v>
      </c>
      <c r="AC2792" s="4">
        <f t="shared" ref="AC2792:AC2855" si="733">AD2792</f>
        <v>2173.9150559999998</v>
      </c>
      <c r="AD2792" s="4">
        <f t="shared" si="730"/>
        <v>2173.9150559999998</v>
      </c>
      <c r="AE2792" s="4" t="s">
        <v>62</v>
      </c>
      <c r="AG2792" s="4" t="str">
        <f t="shared" si="723"/>
        <v>Weight Captured Separately</v>
      </c>
      <c r="AH2792" s="4">
        <v>10589</v>
      </c>
      <c r="AI2792">
        <f t="shared" si="727"/>
        <v>9006</v>
      </c>
      <c r="AJ2792" t="s">
        <v>81</v>
      </c>
      <c r="AK2792" s="2"/>
      <c r="AL2792" s="2" t="str">
        <f t="shared" si="724"/>
        <v>Freight Included in Commodity Cost</v>
      </c>
      <c r="AM2792" s="4"/>
      <c r="AN2792" t="e">
        <f>VLOOKUP([1]!Tabelle13[[#This Row],[Vlookup this ID for freight costs]],$AL$2:$AL$6811,2,FALSE)</f>
        <v>#REF!</v>
      </c>
      <c r="AO2792">
        <f t="shared" ref="AO2792:AO2855" si="734">IF(AK:AK="",AC:AC*6.242+1.383 -2.844 + 3.145 -2.265  -2.026,AK:AK)</f>
        <v>13566.970779552001</v>
      </c>
      <c r="AP2792">
        <v>1.18</v>
      </c>
      <c r="AQ2792">
        <v>1.18</v>
      </c>
      <c r="AR2792" s="4">
        <v>20</v>
      </c>
      <c r="AS2792" s="4">
        <v>8</v>
      </c>
      <c r="AT2792" s="4">
        <v>2008</v>
      </c>
      <c r="AU2792" s="4">
        <v>8</v>
      </c>
      <c r="AV2792" s="4">
        <v>5</v>
      </c>
      <c r="AW2792" s="4">
        <v>2008</v>
      </c>
      <c r="AX2792" t="str">
        <f t="shared" si="728"/>
        <v>No Delay</v>
      </c>
      <c r="AY2792">
        <f t="shared" si="729"/>
        <v>0</v>
      </c>
    </row>
    <row r="2793" spans="1:51" x14ac:dyDescent="0.2">
      <c r="A2793" s="3">
        <v>3749</v>
      </c>
      <c r="B2793" s="1" t="s">
        <v>1918</v>
      </c>
      <c r="C2793" s="1" t="s">
        <v>150</v>
      </c>
      <c r="D2793" s="1" t="s">
        <v>100</v>
      </c>
      <c r="E2793" s="1" t="s">
        <v>53</v>
      </c>
      <c r="F2793" s="1" t="s">
        <v>53</v>
      </c>
      <c r="G2793" s="13" t="s">
        <v>1975</v>
      </c>
      <c r="H2793" s="12">
        <v>39903</v>
      </c>
      <c r="I2793" s="12" t="s">
        <v>954</v>
      </c>
      <c r="J2793" s="12">
        <v>39773</v>
      </c>
      <c r="K2793" s="4">
        <v>1188</v>
      </c>
      <c r="L2793" s="1" t="s">
        <v>146</v>
      </c>
      <c r="M2793" s="1" t="s">
        <v>1920</v>
      </c>
      <c r="N2793" s="1" t="s">
        <v>1985</v>
      </c>
      <c r="O2793" s="1" t="s">
        <v>1940</v>
      </c>
      <c r="P2793">
        <v>240</v>
      </c>
      <c r="Q2793">
        <v>30</v>
      </c>
      <c r="R2793">
        <v>312.60000000000002</v>
      </c>
      <c r="S2793">
        <v>10.42</v>
      </c>
      <c r="T2793">
        <v>0.04</v>
      </c>
      <c r="U2793">
        <f t="shared" si="725"/>
        <v>312.60000000000002</v>
      </c>
      <c r="V2793">
        <f t="shared" si="726"/>
        <v>7200</v>
      </c>
      <c r="W2793" s="1" t="s">
        <v>1993</v>
      </c>
      <c r="X2793" s="1" t="s">
        <v>112</v>
      </c>
      <c r="Y2793" s="1" t="s">
        <v>112</v>
      </c>
      <c r="Z2793" s="3">
        <v>9208</v>
      </c>
      <c r="AA2793" s="4">
        <f t="shared" si="731"/>
        <v>2248.449282</v>
      </c>
      <c r="AB2793" s="2">
        <f t="shared" si="732"/>
        <v>2248.449282</v>
      </c>
      <c r="AC2793" s="4">
        <f t="shared" si="733"/>
        <v>1894.0672419354835</v>
      </c>
      <c r="AD2793" s="4">
        <f t="shared" si="730"/>
        <v>1894.0672419354835</v>
      </c>
      <c r="AE2793" s="4" t="s">
        <v>62</v>
      </c>
      <c r="AG2793" s="4" t="str">
        <f t="shared" si="723"/>
        <v>Weight Captured Separately</v>
      </c>
      <c r="AH2793" s="4">
        <v>10732</v>
      </c>
      <c r="AI2793">
        <f t="shared" si="727"/>
        <v>6036</v>
      </c>
      <c r="AJ2793" t="s">
        <v>81</v>
      </c>
      <c r="AK2793" s="2"/>
      <c r="AL2793" s="2" t="str">
        <f t="shared" si="724"/>
        <v>Freight Included in Commodity Cost</v>
      </c>
      <c r="AM2793" s="4"/>
      <c r="AN2793" t="e">
        <f>VLOOKUP([1]!Tabelle13[[#This Row],[Vlookup this ID for freight costs]],$AL$2:$AL$6811,2,FALSE)</f>
        <v>#REF!</v>
      </c>
      <c r="AO2793">
        <f t="shared" si="734"/>
        <v>11820.160724161289</v>
      </c>
      <c r="AP2793">
        <v>0.61</v>
      </c>
      <c r="AQ2793">
        <v>0.61</v>
      </c>
      <c r="AR2793" s="4">
        <v>31</v>
      </c>
      <c r="AS2793" s="4">
        <v>3</v>
      </c>
      <c r="AT2793" s="4">
        <v>2009</v>
      </c>
      <c r="AU2793" s="4">
        <v>21</v>
      </c>
      <c r="AV2793" s="4">
        <v>11</v>
      </c>
      <c r="AW2793" s="4">
        <v>2008</v>
      </c>
      <c r="AX2793" t="str">
        <f t="shared" si="728"/>
        <v>No Delay</v>
      </c>
      <c r="AY2793">
        <f t="shared" si="729"/>
        <v>0</v>
      </c>
    </row>
    <row r="2794" spans="1:51" x14ac:dyDescent="0.2">
      <c r="A2794" s="3">
        <v>9042</v>
      </c>
      <c r="B2794" s="1" t="s">
        <v>1918</v>
      </c>
      <c r="C2794" s="1" t="s">
        <v>150</v>
      </c>
      <c r="D2794" s="1" t="s">
        <v>100</v>
      </c>
      <c r="E2794" s="1" t="s">
        <v>53</v>
      </c>
      <c r="F2794" s="1" t="s">
        <v>53</v>
      </c>
      <c r="G2794" s="13" t="s">
        <v>1950</v>
      </c>
      <c r="H2794" s="12">
        <v>39902</v>
      </c>
      <c r="I2794" s="12" t="s">
        <v>1977</v>
      </c>
      <c r="J2794" s="12">
        <v>39834</v>
      </c>
      <c r="K2794" s="4">
        <v>1320</v>
      </c>
      <c r="L2794" s="1" t="s">
        <v>146</v>
      </c>
      <c r="M2794" s="1" t="s">
        <v>1920</v>
      </c>
      <c r="N2794" s="1" t="s">
        <v>1985</v>
      </c>
      <c r="O2794" s="1" t="s">
        <v>1940</v>
      </c>
      <c r="P2794">
        <v>240</v>
      </c>
      <c r="Q2794">
        <v>30</v>
      </c>
      <c r="R2794">
        <v>323.39999999999998</v>
      </c>
      <c r="S2794">
        <v>10.78</v>
      </c>
      <c r="T2794">
        <v>0.04</v>
      </c>
      <c r="U2794">
        <f t="shared" si="725"/>
        <v>323.39999999999998</v>
      </c>
      <c r="V2794">
        <f t="shared" si="726"/>
        <v>7200</v>
      </c>
      <c r="W2794" s="1" t="s">
        <v>1993</v>
      </c>
      <c r="X2794" s="1" t="s">
        <v>112</v>
      </c>
      <c r="Y2794" s="1" t="s">
        <v>112</v>
      </c>
      <c r="Z2794" s="3">
        <v>9208</v>
      </c>
      <c r="AA2794" s="4">
        <f t="shared" si="731"/>
        <v>2248.449282</v>
      </c>
      <c r="AB2794" s="2">
        <f t="shared" si="732"/>
        <v>2248.449282</v>
      </c>
      <c r="AC2794" s="4">
        <f t="shared" si="733"/>
        <v>1894.0672419354835</v>
      </c>
      <c r="AD2794" s="4">
        <f t="shared" si="730"/>
        <v>1894.0672419354835</v>
      </c>
      <c r="AE2794" s="4" t="s">
        <v>62</v>
      </c>
      <c r="AG2794" s="4" t="str">
        <f t="shared" si="723"/>
        <v>Weight Captured Separately</v>
      </c>
      <c r="AH2794" s="4">
        <v>18269</v>
      </c>
      <c r="AI2794">
        <f t="shared" si="727"/>
        <v>16</v>
      </c>
      <c r="AJ2794" t="s">
        <v>81</v>
      </c>
      <c r="AK2794" s="2"/>
      <c r="AL2794" s="2" t="str">
        <f t="shared" si="724"/>
        <v>Freight Included in Commodity Cost</v>
      </c>
      <c r="AM2794" s="4"/>
      <c r="AN2794" t="e">
        <f>VLOOKUP([1]!Tabelle13[[#This Row],[Vlookup this ID for freight costs]],$AL$2:$AL$6811,2,FALSE)</f>
        <v>#REF!</v>
      </c>
      <c r="AO2794">
        <f t="shared" si="734"/>
        <v>11820.160724161289</v>
      </c>
      <c r="AP2794">
        <v>0.63</v>
      </c>
      <c r="AQ2794">
        <v>0.63</v>
      </c>
      <c r="AR2794" s="4">
        <v>30</v>
      </c>
      <c r="AS2794" s="4">
        <v>4</v>
      </c>
      <c r="AT2794" s="4">
        <v>2009</v>
      </c>
      <c r="AU2794" s="4">
        <v>21</v>
      </c>
      <c r="AV2794" s="4">
        <v>1</v>
      </c>
      <c r="AW2794" s="4">
        <v>2009</v>
      </c>
      <c r="AX2794" t="str">
        <f t="shared" si="728"/>
        <v>No Delay</v>
      </c>
      <c r="AY2794">
        <f t="shared" si="729"/>
        <v>0</v>
      </c>
    </row>
    <row r="2795" spans="1:51" x14ac:dyDescent="0.2">
      <c r="A2795" s="3">
        <v>32973</v>
      </c>
      <c r="B2795" s="1" t="s">
        <v>328</v>
      </c>
      <c r="C2795" s="1" t="s">
        <v>150</v>
      </c>
      <c r="D2795" s="1" t="s">
        <v>100</v>
      </c>
      <c r="E2795" s="1" t="s">
        <v>101</v>
      </c>
      <c r="F2795" s="1" t="s">
        <v>101</v>
      </c>
      <c r="G2795" s="13" t="s">
        <v>1934</v>
      </c>
      <c r="H2795" s="12">
        <v>42209</v>
      </c>
      <c r="I2795" s="12" t="s">
        <v>1934</v>
      </c>
      <c r="J2795" s="12">
        <v>42209</v>
      </c>
      <c r="K2795" s="4">
        <v>6695</v>
      </c>
      <c r="L2795" s="1" t="s">
        <v>146</v>
      </c>
      <c r="M2795" s="1" t="s">
        <v>1923</v>
      </c>
      <c r="N2795" s="1" t="s">
        <v>249</v>
      </c>
      <c r="O2795" s="1" t="s">
        <v>250</v>
      </c>
      <c r="P2795">
        <v>60</v>
      </c>
      <c r="Q2795">
        <v>30</v>
      </c>
      <c r="R2795">
        <v>1972.56</v>
      </c>
      <c r="S2795">
        <v>65.75</v>
      </c>
      <c r="T2795">
        <v>1.1000000000000001</v>
      </c>
      <c r="U2795">
        <f t="shared" si="725"/>
        <v>1972.5</v>
      </c>
      <c r="V2795">
        <f t="shared" si="726"/>
        <v>1800</v>
      </c>
      <c r="W2795" s="1" t="s">
        <v>251</v>
      </c>
      <c r="X2795" s="1" t="s">
        <v>252</v>
      </c>
      <c r="Y2795" s="1" t="s">
        <v>252</v>
      </c>
      <c r="Z2795" s="3">
        <v>14819</v>
      </c>
      <c r="AA2795" s="4">
        <f t="shared" si="731"/>
        <v>2248.449282</v>
      </c>
      <c r="AB2795" s="2">
        <f t="shared" si="732"/>
        <v>2248.449282</v>
      </c>
      <c r="AC2795" s="4">
        <f t="shared" si="733"/>
        <v>2665.8084913103453</v>
      </c>
      <c r="AD2795" s="4">
        <f t="shared" si="730"/>
        <v>2665.8084913103453</v>
      </c>
      <c r="AE2795" s="4" t="s">
        <v>62</v>
      </c>
      <c r="AG2795" s="4" t="str">
        <f t="shared" si="723"/>
        <v>Weight Captured Separately</v>
      </c>
      <c r="AI2795" t="e">
        <f t="shared" si="727"/>
        <v>#N/A</v>
      </c>
      <c r="AJ2795" t="s">
        <v>81</v>
      </c>
      <c r="AK2795" s="2"/>
      <c r="AL2795" s="2" t="str">
        <f t="shared" si="724"/>
        <v>Freight Included in Commodity Cost</v>
      </c>
      <c r="AM2795" s="4"/>
      <c r="AN2795" t="e">
        <f>VLOOKUP([1]!Tabelle13[[#This Row],[Vlookup this ID for freight costs]],$AL$2:$AL$6811,2,FALSE)</f>
        <v>#REF!</v>
      </c>
      <c r="AO2795">
        <f t="shared" si="734"/>
        <v>16637.369602759176</v>
      </c>
      <c r="AP2795">
        <v>2.0299999999999998</v>
      </c>
      <c r="AQ2795">
        <v>2.0299999999999998</v>
      </c>
      <c r="AR2795" s="4">
        <v>24</v>
      </c>
      <c r="AS2795" s="4">
        <v>7</v>
      </c>
      <c r="AT2795" s="4">
        <v>2015</v>
      </c>
      <c r="AU2795" s="4">
        <v>24</v>
      </c>
      <c r="AV2795" s="4">
        <v>7</v>
      </c>
      <c r="AW2795" s="4">
        <v>2015</v>
      </c>
      <c r="AX2795" t="str">
        <f t="shared" si="728"/>
        <v>No Delay</v>
      </c>
      <c r="AY2795">
        <f t="shared" si="729"/>
        <v>0</v>
      </c>
    </row>
    <row r="2796" spans="1:51" x14ac:dyDescent="0.2">
      <c r="A2796" s="3">
        <v>3897</v>
      </c>
      <c r="B2796" s="1" t="s">
        <v>1918</v>
      </c>
      <c r="C2796" s="1" t="s">
        <v>150</v>
      </c>
      <c r="D2796" s="1" t="s">
        <v>100</v>
      </c>
      <c r="E2796" s="1" t="s">
        <v>101</v>
      </c>
      <c r="F2796" s="1" t="s">
        <v>101</v>
      </c>
      <c r="G2796" s="13" t="s">
        <v>522</v>
      </c>
      <c r="H2796" s="12">
        <v>40098</v>
      </c>
      <c r="I2796" s="12" t="s">
        <v>1994</v>
      </c>
      <c r="J2796" s="12">
        <v>40022</v>
      </c>
      <c r="K2796" s="4">
        <v>1688</v>
      </c>
      <c r="L2796" s="1" t="s">
        <v>146</v>
      </c>
      <c r="M2796" s="1" t="s">
        <v>1920</v>
      </c>
      <c r="N2796" s="1" t="s">
        <v>527</v>
      </c>
      <c r="O2796" s="1" t="s">
        <v>93</v>
      </c>
      <c r="P2796">
        <v>240</v>
      </c>
      <c r="Q2796">
        <v>30</v>
      </c>
      <c r="R2796">
        <v>328.2</v>
      </c>
      <c r="S2796">
        <v>10.94</v>
      </c>
      <c r="T2796">
        <v>0.05</v>
      </c>
      <c r="U2796">
        <f t="shared" si="725"/>
        <v>328.2</v>
      </c>
      <c r="V2796">
        <f t="shared" si="726"/>
        <v>7200</v>
      </c>
      <c r="W2796" s="1" t="s">
        <v>155</v>
      </c>
      <c r="X2796" s="1" t="s">
        <v>1236</v>
      </c>
      <c r="Y2796" s="1" t="s">
        <v>156</v>
      </c>
      <c r="Z2796" s="3">
        <v>16635</v>
      </c>
      <c r="AA2796" s="4">
        <f t="shared" si="731"/>
        <v>2248.449282</v>
      </c>
      <c r="AB2796" s="2">
        <f t="shared" si="732"/>
        <v>2248.449282</v>
      </c>
      <c r="AC2796" s="4">
        <f t="shared" si="733"/>
        <v>1894.0672419354835</v>
      </c>
      <c r="AD2796" s="4">
        <f t="shared" si="730"/>
        <v>1894.0672419354835</v>
      </c>
      <c r="AE2796" s="4" t="s">
        <v>62</v>
      </c>
      <c r="AG2796" s="4" t="str">
        <f t="shared" si="723"/>
        <v>Weight Captured Separately</v>
      </c>
      <c r="AH2796" s="4">
        <v>11673</v>
      </c>
      <c r="AI2796">
        <f t="shared" si="727"/>
        <v>20144</v>
      </c>
      <c r="AJ2796" t="s">
        <v>81</v>
      </c>
      <c r="AK2796" s="2"/>
      <c r="AL2796" s="2" t="str">
        <f t="shared" si="724"/>
        <v>Freight Included in Commodity Cost</v>
      </c>
      <c r="AM2796" s="4"/>
      <c r="AN2796" t="e">
        <f>VLOOKUP([1]!Tabelle13[[#This Row],[Vlookup this ID for freight costs]],$AL$2:$AL$6811,2,FALSE)</f>
        <v>#REF!</v>
      </c>
      <c r="AO2796">
        <f t="shared" si="734"/>
        <v>11820.160724161289</v>
      </c>
      <c r="AP2796">
        <v>0.64</v>
      </c>
      <c r="AQ2796">
        <v>0.64</v>
      </c>
      <c r="AR2796" s="4">
        <v>12</v>
      </c>
      <c r="AS2796" s="4">
        <v>10</v>
      </c>
      <c r="AT2796" s="4">
        <v>2009</v>
      </c>
      <c r="AU2796" s="4">
        <v>28</v>
      </c>
      <c r="AV2796" s="4">
        <v>7</v>
      </c>
      <c r="AW2796" s="4">
        <v>2009</v>
      </c>
      <c r="AX2796" t="str">
        <f t="shared" si="728"/>
        <v>No Delay</v>
      </c>
      <c r="AY2796">
        <f t="shared" si="729"/>
        <v>0</v>
      </c>
    </row>
    <row r="2797" spans="1:51" x14ac:dyDescent="0.2">
      <c r="A2797" s="3">
        <v>7730</v>
      </c>
      <c r="B2797" s="1" t="s">
        <v>1918</v>
      </c>
      <c r="C2797" s="1" t="s">
        <v>150</v>
      </c>
      <c r="D2797" s="1" t="s">
        <v>100</v>
      </c>
      <c r="E2797" s="1" t="s">
        <v>53</v>
      </c>
      <c r="F2797" s="1" t="s">
        <v>53</v>
      </c>
      <c r="G2797" s="13" t="s">
        <v>1975</v>
      </c>
      <c r="H2797" s="12">
        <v>39903</v>
      </c>
      <c r="I2797" s="12" t="s">
        <v>954</v>
      </c>
      <c r="J2797" s="12">
        <v>39773</v>
      </c>
      <c r="K2797" s="4">
        <v>1194</v>
      </c>
      <c r="L2797" s="1" t="s">
        <v>146</v>
      </c>
      <c r="M2797" s="1" t="s">
        <v>1920</v>
      </c>
      <c r="N2797" s="1" t="s">
        <v>269</v>
      </c>
      <c r="O2797" s="1" t="s">
        <v>270</v>
      </c>
      <c r="P2797">
        <v>270</v>
      </c>
      <c r="Q2797">
        <v>30</v>
      </c>
      <c r="R2797">
        <v>1634.7</v>
      </c>
      <c r="S2797">
        <v>54.49</v>
      </c>
      <c r="T2797">
        <v>0.2</v>
      </c>
      <c r="U2797">
        <f t="shared" si="725"/>
        <v>1634.7</v>
      </c>
      <c r="V2797">
        <f t="shared" si="726"/>
        <v>8100</v>
      </c>
      <c r="W2797" s="1" t="s">
        <v>271</v>
      </c>
      <c r="X2797" s="1" t="s">
        <v>272</v>
      </c>
      <c r="Y2797" s="1" t="s">
        <v>272</v>
      </c>
      <c r="Z2797" s="3">
        <v>8755</v>
      </c>
      <c r="AA2797" s="4">
        <f t="shared" si="731"/>
        <v>2248.449282</v>
      </c>
      <c r="AB2797" s="2">
        <f t="shared" si="732"/>
        <v>2248.449282</v>
      </c>
      <c r="AC2797" s="4">
        <f t="shared" si="733"/>
        <v>2048.3449516363635</v>
      </c>
      <c r="AD2797" s="4">
        <f t="shared" si="730"/>
        <v>2048.3449516363635</v>
      </c>
      <c r="AE2797" s="4" t="s">
        <v>62</v>
      </c>
      <c r="AG2797" s="4" t="str">
        <f t="shared" si="723"/>
        <v>Weight Captured Separately</v>
      </c>
      <c r="AH2797" s="4">
        <v>12484</v>
      </c>
      <c r="AI2797">
        <f t="shared" si="727"/>
        <v>15566</v>
      </c>
      <c r="AJ2797" t="s">
        <v>81</v>
      </c>
      <c r="AK2797" s="2"/>
      <c r="AL2797" s="2" t="str">
        <f t="shared" si="724"/>
        <v>Freight Included in Commodity Cost</v>
      </c>
      <c r="AM2797" s="4"/>
      <c r="AN2797" t="e">
        <f>VLOOKUP([1]!Tabelle13[[#This Row],[Vlookup this ID for freight costs]],$AL$2:$AL$6811,2,FALSE)</f>
        <v>#REF!</v>
      </c>
      <c r="AO2797">
        <f t="shared" si="734"/>
        <v>12783.162188114182</v>
      </c>
      <c r="AP2797">
        <v>3.2</v>
      </c>
      <c r="AQ2797">
        <v>3.2</v>
      </c>
      <c r="AR2797" s="4">
        <v>31</v>
      </c>
      <c r="AS2797" s="4">
        <v>3</v>
      </c>
      <c r="AT2797" s="4">
        <v>2009</v>
      </c>
      <c r="AU2797" s="4">
        <v>21</v>
      </c>
      <c r="AV2797" s="4">
        <v>11</v>
      </c>
      <c r="AW2797" s="4">
        <v>2008</v>
      </c>
      <c r="AX2797" t="str">
        <f t="shared" si="728"/>
        <v>No Delay</v>
      </c>
      <c r="AY2797">
        <f t="shared" si="729"/>
        <v>0</v>
      </c>
    </row>
    <row r="2798" spans="1:51" x14ac:dyDescent="0.2">
      <c r="A2798" s="3">
        <v>10390</v>
      </c>
      <c r="B2798" s="1" t="s">
        <v>1918</v>
      </c>
      <c r="C2798" s="1" t="s">
        <v>150</v>
      </c>
      <c r="D2798" s="1" t="s">
        <v>100</v>
      </c>
      <c r="E2798" s="1" t="s">
        <v>101</v>
      </c>
      <c r="F2798" s="1" t="s">
        <v>101</v>
      </c>
      <c r="G2798" s="13" t="s">
        <v>513</v>
      </c>
      <c r="H2798" s="12">
        <v>39948</v>
      </c>
      <c r="I2798" s="12" t="s">
        <v>1976</v>
      </c>
      <c r="J2798" s="12">
        <v>39924</v>
      </c>
      <c r="K2798" s="4">
        <v>1497</v>
      </c>
      <c r="L2798" s="1" t="s">
        <v>146</v>
      </c>
      <c r="M2798" s="1" t="s">
        <v>1920</v>
      </c>
      <c r="N2798" s="1" t="s">
        <v>269</v>
      </c>
      <c r="O2798" s="1" t="s">
        <v>270</v>
      </c>
      <c r="P2798">
        <v>270</v>
      </c>
      <c r="Q2798">
        <v>30</v>
      </c>
      <c r="R2798">
        <v>1970.4</v>
      </c>
      <c r="S2798">
        <v>65.680000000000007</v>
      </c>
      <c r="T2798">
        <v>0.24</v>
      </c>
      <c r="U2798">
        <f t="shared" si="725"/>
        <v>1970.4</v>
      </c>
      <c r="V2798">
        <f t="shared" si="726"/>
        <v>8100</v>
      </c>
      <c r="W2798" s="1" t="s">
        <v>271</v>
      </c>
      <c r="X2798" s="1" t="s">
        <v>272</v>
      </c>
      <c r="Y2798" s="1" t="s">
        <v>272</v>
      </c>
      <c r="Z2798" s="3">
        <v>14382</v>
      </c>
      <c r="AA2798" s="4">
        <f t="shared" si="731"/>
        <v>2248.449282</v>
      </c>
      <c r="AB2798" s="2">
        <f t="shared" si="732"/>
        <v>2248.449282</v>
      </c>
      <c r="AC2798" s="4">
        <f t="shared" si="733"/>
        <v>2048.3449516363635</v>
      </c>
      <c r="AD2798" s="4">
        <f t="shared" si="730"/>
        <v>2048.3449516363635</v>
      </c>
      <c r="AE2798" s="4" t="s">
        <v>62</v>
      </c>
      <c r="AG2798" s="4" t="str">
        <f t="shared" si="723"/>
        <v>Weight Captured Separately</v>
      </c>
      <c r="AH2798" s="4">
        <v>82726</v>
      </c>
      <c r="AI2798">
        <f t="shared" si="727"/>
        <v>28111</v>
      </c>
      <c r="AJ2798" t="s">
        <v>81</v>
      </c>
      <c r="AK2798" s="2"/>
      <c r="AL2798" s="2" t="str">
        <f t="shared" si="724"/>
        <v>Freight Included in Commodity Cost</v>
      </c>
      <c r="AM2798" s="4"/>
      <c r="AN2798" t="e">
        <f>VLOOKUP([1]!Tabelle13[[#This Row],[Vlookup this ID for freight costs]],$AL$2:$AL$6811,2,FALSE)</f>
        <v>#REF!</v>
      </c>
      <c r="AO2798">
        <f t="shared" si="734"/>
        <v>12783.162188114182</v>
      </c>
      <c r="AP2798">
        <v>3.86</v>
      </c>
      <c r="AQ2798">
        <v>3.86</v>
      </c>
      <c r="AR2798" s="4">
        <v>15</v>
      </c>
      <c r="AS2798" s="4">
        <v>5</v>
      </c>
      <c r="AT2798" s="4">
        <v>2009</v>
      </c>
      <c r="AU2798" s="4">
        <v>21</v>
      </c>
      <c r="AV2798" s="4">
        <v>4</v>
      </c>
      <c r="AW2798" s="4">
        <v>2009</v>
      </c>
      <c r="AX2798" t="str">
        <f t="shared" si="728"/>
        <v>No Delay</v>
      </c>
      <c r="AY2798">
        <f t="shared" si="729"/>
        <v>0</v>
      </c>
    </row>
    <row r="2799" spans="1:51" x14ac:dyDescent="0.2">
      <c r="A2799" s="3">
        <v>3898</v>
      </c>
      <c r="B2799" s="1" t="s">
        <v>1918</v>
      </c>
      <c r="C2799" s="1" t="s">
        <v>150</v>
      </c>
      <c r="D2799" s="1" t="s">
        <v>100</v>
      </c>
      <c r="E2799" s="1" t="s">
        <v>101</v>
      </c>
      <c r="F2799" s="1" t="s">
        <v>101</v>
      </c>
      <c r="G2799" s="13" t="s">
        <v>522</v>
      </c>
      <c r="H2799" s="12">
        <v>40098</v>
      </c>
      <c r="I2799" s="12" t="s">
        <v>1994</v>
      </c>
      <c r="J2799" s="12">
        <v>40022</v>
      </c>
      <c r="K2799" s="4">
        <v>1689</v>
      </c>
      <c r="L2799" s="1" t="s">
        <v>146</v>
      </c>
      <c r="M2799" s="1" t="s">
        <v>1920</v>
      </c>
      <c r="N2799" s="1" t="s">
        <v>269</v>
      </c>
      <c r="O2799" s="1" t="s">
        <v>270</v>
      </c>
      <c r="P2799">
        <v>270</v>
      </c>
      <c r="Q2799">
        <v>30</v>
      </c>
      <c r="R2799">
        <v>2298</v>
      </c>
      <c r="S2799">
        <v>76.599999999999994</v>
      </c>
      <c r="T2799">
        <v>0.28000000000000003</v>
      </c>
      <c r="U2799">
        <f t="shared" si="725"/>
        <v>2298</v>
      </c>
      <c r="V2799">
        <f t="shared" si="726"/>
        <v>8100</v>
      </c>
      <c r="W2799" s="1" t="s">
        <v>271</v>
      </c>
      <c r="X2799" s="1" t="s">
        <v>272</v>
      </c>
      <c r="Y2799" s="1" t="s">
        <v>272</v>
      </c>
      <c r="Z2799" s="3">
        <v>14382</v>
      </c>
      <c r="AA2799" s="4">
        <f t="shared" si="731"/>
        <v>2248.449282</v>
      </c>
      <c r="AB2799" s="2">
        <f t="shared" si="732"/>
        <v>2248.449282</v>
      </c>
      <c r="AC2799" s="4">
        <f t="shared" si="733"/>
        <v>2048.3449516363635</v>
      </c>
      <c r="AD2799" s="4">
        <f t="shared" si="730"/>
        <v>2048.3449516363635</v>
      </c>
      <c r="AE2799" s="4" t="s">
        <v>62</v>
      </c>
      <c r="AG2799" s="4" t="str">
        <f t="shared" si="723"/>
        <v>Weight Captured Separately</v>
      </c>
      <c r="AH2799" s="4">
        <v>11679</v>
      </c>
      <c r="AI2799">
        <f t="shared" si="727"/>
        <v>1582</v>
      </c>
      <c r="AJ2799" t="s">
        <v>81</v>
      </c>
      <c r="AK2799" s="2"/>
      <c r="AL2799" s="2" t="str">
        <f t="shared" si="724"/>
        <v>Freight Included in Commodity Cost</v>
      </c>
      <c r="AM2799" s="4"/>
      <c r="AN2799" t="e">
        <f>VLOOKUP([1]!Tabelle13[[#This Row],[Vlookup this ID for freight costs]],$AL$2:$AL$6811,2,FALSE)</f>
        <v>#REF!</v>
      </c>
      <c r="AO2799">
        <f t="shared" si="734"/>
        <v>12783.162188114182</v>
      </c>
      <c r="AP2799">
        <v>4.5</v>
      </c>
      <c r="AQ2799">
        <v>4.5</v>
      </c>
      <c r="AR2799" s="4">
        <v>12</v>
      </c>
      <c r="AS2799" s="4">
        <v>10</v>
      </c>
      <c r="AT2799" s="4">
        <v>2009</v>
      </c>
      <c r="AU2799" s="4">
        <v>28</v>
      </c>
      <c r="AV2799" s="4">
        <v>7</v>
      </c>
      <c r="AW2799" s="4">
        <v>2009</v>
      </c>
      <c r="AX2799" t="str">
        <f t="shared" si="728"/>
        <v>No Delay</v>
      </c>
      <c r="AY2799">
        <f t="shared" si="729"/>
        <v>0</v>
      </c>
    </row>
    <row r="2800" spans="1:51" x14ac:dyDescent="0.2">
      <c r="A2800" s="3">
        <v>20044</v>
      </c>
      <c r="B2800" s="1" t="s">
        <v>328</v>
      </c>
      <c r="C2800" s="1" t="s">
        <v>150</v>
      </c>
      <c r="D2800" s="1" t="s">
        <v>100</v>
      </c>
      <c r="E2800" s="1" t="s">
        <v>101</v>
      </c>
      <c r="F2800" s="1" t="s">
        <v>101</v>
      </c>
      <c r="G2800" s="13" t="s">
        <v>1924</v>
      </c>
      <c r="H2800" s="12">
        <v>41856</v>
      </c>
      <c r="I2800" s="12" t="s">
        <v>1924</v>
      </c>
      <c r="J2800" s="12">
        <v>41856</v>
      </c>
      <c r="K2800" s="4">
        <v>5714</v>
      </c>
      <c r="L2800" s="1" t="s">
        <v>146</v>
      </c>
      <c r="M2800" s="1" t="s">
        <v>1923</v>
      </c>
      <c r="N2800" s="1" t="s">
        <v>269</v>
      </c>
      <c r="O2800" s="1" t="s">
        <v>270</v>
      </c>
      <c r="P2800">
        <v>270</v>
      </c>
      <c r="Q2800">
        <v>30</v>
      </c>
      <c r="R2800">
        <v>2177.92</v>
      </c>
      <c r="S2800">
        <v>72.599999999999994</v>
      </c>
      <c r="T2800">
        <v>0.27</v>
      </c>
      <c r="U2800">
        <f t="shared" si="725"/>
        <v>2178</v>
      </c>
      <c r="V2800">
        <f t="shared" si="726"/>
        <v>8100</v>
      </c>
      <c r="W2800" s="1" t="s">
        <v>271</v>
      </c>
      <c r="X2800" s="1" t="s">
        <v>272</v>
      </c>
      <c r="Y2800" s="1" t="s">
        <v>272</v>
      </c>
      <c r="Z2800" s="3">
        <v>14382</v>
      </c>
      <c r="AA2800" s="4">
        <f t="shared" si="731"/>
        <v>2248.449282</v>
      </c>
      <c r="AB2800" s="2">
        <f t="shared" si="732"/>
        <v>2248.449282</v>
      </c>
      <c r="AC2800" s="4">
        <f t="shared" si="733"/>
        <v>2048.3449516363635</v>
      </c>
      <c r="AD2800" s="4">
        <f t="shared" si="730"/>
        <v>2048.3449516363635</v>
      </c>
      <c r="AE2800" s="4" t="s">
        <v>62</v>
      </c>
      <c r="AG2800" s="4" t="str">
        <f t="shared" si="723"/>
        <v>Weight Captured Separately</v>
      </c>
      <c r="AI2800" t="e">
        <f t="shared" si="727"/>
        <v>#N/A</v>
      </c>
      <c r="AJ2800" t="s">
        <v>81</v>
      </c>
      <c r="AK2800" s="2"/>
      <c r="AL2800" s="2" t="str">
        <f t="shared" si="724"/>
        <v>Freight Included in Commodity Cost</v>
      </c>
      <c r="AM2800" s="4"/>
      <c r="AN2800" t="e">
        <f>VLOOKUP([1]!Tabelle13[[#This Row],[Vlookup this ID for freight costs]],$AL$2:$AL$6811,2,FALSE)</f>
        <v>#REF!</v>
      </c>
      <c r="AO2800">
        <f t="shared" si="734"/>
        <v>12783.162188114182</v>
      </c>
      <c r="AP2800">
        <v>2.2400000000000002</v>
      </c>
      <c r="AQ2800">
        <v>2.2400000000000002</v>
      </c>
      <c r="AR2800" s="4">
        <v>5</v>
      </c>
      <c r="AS2800" s="4">
        <v>8</v>
      </c>
      <c r="AT2800" s="4">
        <v>2014</v>
      </c>
      <c r="AU2800" s="4">
        <v>5</v>
      </c>
      <c r="AV2800" s="4">
        <v>8</v>
      </c>
      <c r="AW2800" s="4">
        <v>2014</v>
      </c>
      <c r="AX2800" t="str">
        <f t="shared" si="728"/>
        <v>No Delay</v>
      </c>
      <c r="AY2800">
        <f t="shared" si="729"/>
        <v>0</v>
      </c>
    </row>
    <row r="2801" spans="1:51" x14ac:dyDescent="0.2">
      <c r="A2801" s="3">
        <v>81061</v>
      </c>
      <c r="B2801" s="1" t="s">
        <v>328</v>
      </c>
      <c r="C2801" s="1" t="s">
        <v>150</v>
      </c>
      <c r="D2801" s="1" t="s">
        <v>100</v>
      </c>
      <c r="E2801" s="1" t="s">
        <v>101</v>
      </c>
      <c r="F2801" s="1" t="s">
        <v>101</v>
      </c>
      <c r="G2801" s="13" t="s">
        <v>1466</v>
      </c>
      <c r="H2801" s="12">
        <v>41915</v>
      </c>
      <c r="I2801" s="12" t="s">
        <v>1466</v>
      </c>
      <c r="J2801" s="12">
        <v>41915</v>
      </c>
      <c r="K2801" s="4">
        <v>5996</v>
      </c>
      <c r="L2801" s="1" t="s">
        <v>146</v>
      </c>
      <c r="M2801" s="1" t="s">
        <v>1923</v>
      </c>
      <c r="N2801" s="1" t="s">
        <v>269</v>
      </c>
      <c r="O2801" s="1" t="s">
        <v>270</v>
      </c>
      <c r="P2801">
        <v>270</v>
      </c>
      <c r="Q2801">
        <v>30</v>
      </c>
      <c r="R2801">
        <v>2304.67</v>
      </c>
      <c r="S2801">
        <v>76.819999999999993</v>
      </c>
      <c r="T2801">
        <v>0.28000000000000003</v>
      </c>
      <c r="U2801">
        <f t="shared" si="725"/>
        <v>2304.6</v>
      </c>
      <c r="V2801">
        <f t="shared" si="726"/>
        <v>8100</v>
      </c>
      <c r="W2801" s="1" t="s">
        <v>271</v>
      </c>
      <c r="X2801" s="1" t="s">
        <v>272</v>
      </c>
      <c r="Y2801" s="1" t="s">
        <v>272</v>
      </c>
      <c r="Z2801" s="3">
        <v>14382</v>
      </c>
      <c r="AA2801" s="4">
        <f t="shared" si="731"/>
        <v>2248.449282</v>
      </c>
      <c r="AB2801" s="2">
        <f t="shared" si="732"/>
        <v>2248.449282</v>
      </c>
      <c r="AC2801" s="4">
        <f t="shared" si="733"/>
        <v>2048.3449516363635</v>
      </c>
      <c r="AD2801" s="4">
        <f t="shared" si="730"/>
        <v>2048.3449516363635</v>
      </c>
      <c r="AE2801" s="4" t="s">
        <v>62</v>
      </c>
      <c r="AG2801" s="4" t="str">
        <f t="shared" ref="AG2801:AG2864" si="735">AE2801</f>
        <v>Weight Captured Separately</v>
      </c>
      <c r="AI2801" t="e">
        <f t="shared" si="727"/>
        <v>#N/A</v>
      </c>
      <c r="AJ2801" t="s">
        <v>81</v>
      </c>
      <c r="AK2801" s="2"/>
      <c r="AL2801" s="2" t="str">
        <f t="shared" ref="AL2801:AL2864" si="736">AJ2801</f>
        <v>Freight Included in Commodity Cost</v>
      </c>
      <c r="AM2801" s="4"/>
      <c r="AN2801" t="e">
        <f>VLOOKUP([1]!Tabelle13[[#This Row],[Vlookup this ID for freight costs]],$AL$2:$AL$6811,2,FALSE)</f>
        <v>#REF!</v>
      </c>
      <c r="AO2801">
        <f t="shared" si="734"/>
        <v>12783.162188114182</v>
      </c>
      <c r="AP2801">
        <v>2.37</v>
      </c>
      <c r="AQ2801">
        <v>2.37</v>
      </c>
      <c r="AR2801" s="4">
        <v>3</v>
      </c>
      <c r="AS2801" s="4">
        <v>10</v>
      </c>
      <c r="AT2801" s="4">
        <v>2014</v>
      </c>
      <c r="AU2801" s="4">
        <v>3</v>
      </c>
      <c r="AV2801" s="4">
        <v>10</v>
      </c>
      <c r="AW2801" s="4">
        <v>2014</v>
      </c>
      <c r="AX2801" t="str">
        <f t="shared" si="728"/>
        <v>No Delay</v>
      </c>
      <c r="AY2801">
        <f t="shared" si="729"/>
        <v>0</v>
      </c>
    </row>
    <row r="2802" spans="1:51" x14ac:dyDescent="0.2">
      <c r="A2802" s="3">
        <v>37334</v>
      </c>
      <c r="B2802" s="1" t="s">
        <v>328</v>
      </c>
      <c r="C2802" s="1" t="s">
        <v>150</v>
      </c>
      <c r="D2802" s="1" t="s">
        <v>100</v>
      </c>
      <c r="E2802" s="1" t="s">
        <v>101</v>
      </c>
      <c r="F2802" s="1" t="s">
        <v>101</v>
      </c>
      <c r="G2802" s="13" t="s">
        <v>1995</v>
      </c>
      <c r="H2802" s="12">
        <v>41962</v>
      </c>
      <c r="I2802" s="12" t="s">
        <v>1995</v>
      </c>
      <c r="J2802" s="12">
        <v>41962</v>
      </c>
      <c r="K2802" s="4">
        <v>6136</v>
      </c>
      <c r="L2802" s="1" t="s">
        <v>146</v>
      </c>
      <c r="M2802" s="1" t="s">
        <v>1920</v>
      </c>
      <c r="N2802" s="1" t="s">
        <v>269</v>
      </c>
      <c r="O2802" s="1" t="s">
        <v>270</v>
      </c>
      <c r="P2802">
        <v>270</v>
      </c>
      <c r="Q2802">
        <v>30</v>
      </c>
      <c r="R2802">
        <v>2542.4499999999998</v>
      </c>
      <c r="S2802">
        <v>84.75</v>
      </c>
      <c r="T2802">
        <v>0.31</v>
      </c>
      <c r="U2802">
        <f t="shared" si="725"/>
        <v>2542.5</v>
      </c>
      <c r="V2802">
        <f t="shared" si="726"/>
        <v>8100</v>
      </c>
      <c r="W2802" s="1" t="s">
        <v>385</v>
      </c>
      <c r="X2802" s="1" t="s">
        <v>3087</v>
      </c>
      <c r="Y2802" s="1" t="s">
        <v>3083</v>
      </c>
      <c r="Z2802" s="3">
        <v>11140</v>
      </c>
      <c r="AA2802" s="4">
        <f t="shared" si="731"/>
        <v>2248.449282</v>
      </c>
      <c r="AB2802" s="2">
        <f t="shared" si="732"/>
        <v>2248.449282</v>
      </c>
      <c r="AC2802" s="4">
        <f t="shared" si="733"/>
        <v>2048.3449516363635</v>
      </c>
      <c r="AD2802" s="4">
        <f t="shared" si="730"/>
        <v>2048.3449516363635</v>
      </c>
      <c r="AE2802" s="4" t="s">
        <v>62</v>
      </c>
      <c r="AG2802" s="4" t="str">
        <f t="shared" si="735"/>
        <v>Weight Captured Separately</v>
      </c>
      <c r="AI2802" t="e">
        <f t="shared" si="727"/>
        <v>#N/A</v>
      </c>
      <c r="AJ2802" t="s">
        <v>81</v>
      </c>
      <c r="AK2802" s="2"/>
      <c r="AL2802" s="2" t="str">
        <f t="shared" si="736"/>
        <v>Freight Included in Commodity Cost</v>
      </c>
      <c r="AM2802" s="4"/>
      <c r="AN2802" t="e">
        <f>VLOOKUP([1]!Tabelle13[[#This Row],[Vlookup this ID for freight costs]],$AL$2:$AL$6811,2,FALSE)</f>
        <v>#REF!</v>
      </c>
      <c r="AO2802">
        <f t="shared" si="734"/>
        <v>12783.162188114182</v>
      </c>
      <c r="AP2802">
        <v>3.15</v>
      </c>
      <c r="AQ2802">
        <v>3.15</v>
      </c>
      <c r="AR2802" s="4">
        <v>19</v>
      </c>
      <c r="AS2802" s="4">
        <v>11</v>
      </c>
      <c r="AT2802" s="4">
        <v>2014</v>
      </c>
      <c r="AU2802" s="4">
        <v>19</v>
      </c>
      <c r="AV2802" s="4">
        <v>11</v>
      </c>
      <c r="AW2802" s="4">
        <v>2014</v>
      </c>
      <c r="AX2802" t="str">
        <f t="shared" si="728"/>
        <v>No Delay</v>
      </c>
      <c r="AY2802">
        <f t="shared" si="729"/>
        <v>0</v>
      </c>
    </row>
    <row r="2803" spans="1:51" x14ac:dyDescent="0.2">
      <c r="A2803" s="3">
        <v>26590</v>
      </c>
      <c r="B2803" s="1" t="s">
        <v>328</v>
      </c>
      <c r="C2803" s="1" t="s">
        <v>150</v>
      </c>
      <c r="D2803" s="1" t="s">
        <v>100</v>
      </c>
      <c r="E2803" s="1" t="s">
        <v>101</v>
      </c>
      <c r="F2803" s="1" t="s">
        <v>101</v>
      </c>
      <c r="G2803" s="13" t="s">
        <v>1411</v>
      </c>
      <c r="H2803" s="12">
        <v>41880</v>
      </c>
      <c r="I2803" s="12" t="s">
        <v>1411</v>
      </c>
      <c r="J2803" s="12">
        <v>41880</v>
      </c>
      <c r="K2803" s="4">
        <v>5862</v>
      </c>
      <c r="L2803" s="1" t="s">
        <v>146</v>
      </c>
      <c r="M2803" s="1" t="s">
        <v>1920</v>
      </c>
      <c r="N2803" s="1" t="s">
        <v>606</v>
      </c>
      <c r="O2803" s="1" t="s">
        <v>93</v>
      </c>
      <c r="P2803">
        <v>30</v>
      </c>
      <c r="Q2803">
        <v>31</v>
      </c>
      <c r="R2803">
        <v>672.87</v>
      </c>
      <c r="S2803">
        <v>21.71</v>
      </c>
      <c r="T2803">
        <v>0.72</v>
      </c>
      <c r="U2803">
        <f t="shared" si="725"/>
        <v>673.01</v>
      </c>
      <c r="V2803">
        <f t="shared" si="726"/>
        <v>930</v>
      </c>
      <c r="W2803" s="1" t="s">
        <v>155</v>
      </c>
      <c r="X2803" s="1" t="s">
        <v>1236</v>
      </c>
      <c r="Y2803" s="1" t="s">
        <v>156</v>
      </c>
      <c r="Z2803" s="3">
        <v>16635</v>
      </c>
      <c r="AA2803" s="4">
        <f t="shared" si="731"/>
        <v>2248.5590259999999</v>
      </c>
      <c r="AB2803" s="2">
        <f t="shared" si="732"/>
        <v>2248.5590259999999</v>
      </c>
      <c r="AC2803" s="4">
        <f t="shared" si="733"/>
        <v>2176.0214422162162</v>
      </c>
      <c r="AD2803" s="4">
        <f t="shared" si="730"/>
        <v>2176.0214422162162</v>
      </c>
      <c r="AE2803" s="4" t="s">
        <v>62</v>
      </c>
      <c r="AG2803" s="4" t="str">
        <f t="shared" si="735"/>
        <v>Weight Captured Separately</v>
      </c>
      <c r="AI2803" t="e">
        <f t="shared" si="727"/>
        <v>#N/A</v>
      </c>
      <c r="AJ2803" t="s">
        <v>81</v>
      </c>
      <c r="AK2803" s="2"/>
      <c r="AL2803" s="2" t="str">
        <f t="shared" si="736"/>
        <v>Freight Included in Commodity Cost</v>
      </c>
      <c r="AM2803" s="4"/>
      <c r="AN2803" t="e">
        <f>VLOOKUP([1]!Tabelle13[[#This Row],[Vlookup this ID for freight costs]],$AL$2:$AL$6811,2,FALSE)</f>
        <v>#REF!</v>
      </c>
      <c r="AO2803">
        <f t="shared" si="734"/>
        <v>13580.118842313623</v>
      </c>
      <c r="AP2803">
        <v>0.83</v>
      </c>
      <c r="AQ2803">
        <v>0.83</v>
      </c>
      <c r="AR2803" s="4">
        <v>29</v>
      </c>
      <c r="AS2803" s="4">
        <v>8</v>
      </c>
      <c r="AT2803" s="4">
        <v>2014</v>
      </c>
      <c r="AU2803" s="4">
        <v>29</v>
      </c>
      <c r="AV2803" s="4">
        <v>8</v>
      </c>
      <c r="AW2803" s="4">
        <v>2014</v>
      </c>
      <c r="AX2803" t="str">
        <f t="shared" si="728"/>
        <v>No Delay</v>
      </c>
      <c r="AY2803">
        <f t="shared" si="729"/>
        <v>0</v>
      </c>
    </row>
    <row r="2804" spans="1:51" x14ac:dyDescent="0.2">
      <c r="A2804" s="3">
        <v>24754</v>
      </c>
      <c r="B2804" s="1" t="s">
        <v>328</v>
      </c>
      <c r="C2804" s="1" t="s">
        <v>150</v>
      </c>
      <c r="D2804" s="1" t="s">
        <v>100</v>
      </c>
      <c r="E2804" s="1" t="s">
        <v>101</v>
      </c>
      <c r="F2804" s="1" t="s">
        <v>101</v>
      </c>
      <c r="G2804" s="13" t="s">
        <v>1925</v>
      </c>
      <c r="H2804" s="12">
        <v>41878</v>
      </c>
      <c r="I2804" s="12" t="s">
        <v>1925</v>
      </c>
      <c r="J2804" s="12">
        <v>41878</v>
      </c>
      <c r="K2804" s="4">
        <v>5775</v>
      </c>
      <c r="L2804" s="1" t="s">
        <v>146</v>
      </c>
      <c r="M2804" s="1" t="s">
        <v>1920</v>
      </c>
      <c r="N2804" s="1" t="s">
        <v>275</v>
      </c>
      <c r="O2804" s="1" t="s">
        <v>93</v>
      </c>
      <c r="P2804">
        <v>60</v>
      </c>
      <c r="Q2804">
        <v>31</v>
      </c>
      <c r="R2804">
        <v>1022.62</v>
      </c>
      <c r="S2804">
        <v>32.99</v>
      </c>
      <c r="T2804">
        <v>0.55000000000000004</v>
      </c>
      <c r="U2804">
        <f t="shared" si="725"/>
        <v>1022.69</v>
      </c>
      <c r="V2804">
        <f t="shared" si="726"/>
        <v>1860</v>
      </c>
      <c r="W2804" s="1" t="s">
        <v>179</v>
      </c>
      <c r="X2804" s="1" t="s">
        <v>1236</v>
      </c>
      <c r="Y2804" s="1" t="s">
        <v>156</v>
      </c>
      <c r="Z2804" s="3">
        <v>16635</v>
      </c>
      <c r="AA2804" s="4">
        <f t="shared" si="731"/>
        <v>2248.5590259999999</v>
      </c>
      <c r="AB2804" s="2">
        <f t="shared" si="732"/>
        <v>2248.5590259999999</v>
      </c>
      <c r="AC2804" s="4">
        <f t="shared" si="733"/>
        <v>2452.5122007741938</v>
      </c>
      <c r="AD2804" s="4">
        <f t="shared" si="730"/>
        <v>2452.5122007741938</v>
      </c>
      <c r="AE2804" s="4" t="s">
        <v>62</v>
      </c>
      <c r="AG2804" s="4" t="str">
        <f t="shared" si="735"/>
        <v>Weight Captured Separately</v>
      </c>
      <c r="AI2804" t="e">
        <f t="shared" si="727"/>
        <v>#N/A</v>
      </c>
      <c r="AJ2804" t="s">
        <v>81</v>
      </c>
      <c r="AK2804" s="2"/>
      <c r="AL2804" s="2" t="str">
        <f t="shared" si="736"/>
        <v>Freight Included in Commodity Cost</v>
      </c>
      <c r="AM2804" s="4"/>
      <c r="AN2804" t="e">
        <f>VLOOKUP([1]!Tabelle13[[#This Row],[Vlookup this ID for freight costs]],$AL$2:$AL$6811,2,FALSE)</f>
        <v>#REF!</v>
      </c>
      <c r="AO2804">
        <f t="shared" si="734"/>
        <v>15305.97415723252</v>
      </c>
      <c r="AP2804">
        <v>1.26</v>
      </c>
      <c r="AQ2804">
        <v>1.26</v>
      </c>
      <c r="AR2804" s="4">
        <v>27</v>
      </c>
      <c r="AS2804" s="4">
        <v>8</v>
      </c>
      <c r="AT2804" s="4">
        <v>2014</v>
      </c>
      <c r="AU2804" s="4">
        <v>27</v>
      </c>
      <c r="AV2804" s="4">
        <v>8</v>
      </c>
      <c r="AW2804" s="4">
        <v>2014</v>
      </c>
      <c r="AX2804" t="str">
        <f t="shared" si="728"/>
        <v>No Delay</v>
      </c>
      <c r="AY2804">
        <f t="shared" si="729"/>
        <v>0</v>
      </c>
    </row>
    <row r="2805" spans="1:51" x14ac:dyDescent="0.2">
      <c r="A2805" s="3">
        <v>40070</v>
      </c>
      <c r="B2805" s="1" t="s">
        <v>328</v>
      </c>
      <c r="C2805" s="1" t="s">
        <v>150</v>
      </c>
      <c r="D2805" s="1" t="s">
        <v>100</v>
      </c>
      <c r="E2805" s="1" t="s">
        <v>101</v>
      </c>
      <c r="F2805" s="1" t="s">
        <v>101</v>
      </c>
      <c r="G2805" s="13" t="s">
        <v>1529</v>
      </c>
      <c r="H2805" s="12">
        <v>42157</v>
      </c>
      <c r="I2805" s="12" t="s">
        <v>1529</v>
      </c>
      <c r="J2805" s="12">
        <v>42157</v>
      </c>
      <c r="K2805" s="4">
        <v>6590</v>
      </c>
      <c r="L2805" s="1" t="s">
        <v>146</v>
      </c>
      <c r="M2805" s="1" t="s">
        <v>1923</v>
      </c>
      <c r="N2805" s="1" t="s">
        <v>163</v>
      </c>
      <c r="O2805" s="1" t="s">
        <v>93</v>
      </c>
      <c r="P2805">
        <v>60</v>
      </c>
      <c r="Q2805">
        <v>31</v>
      </c>
      <c r="R2805">
        <v>1545.41</v>
      </c>
      <c r="S2805">
        <v>49.85</v>
      </c>
      <c r="T2805">
        <v>0.83</v>
      </c>
      <c r="U2805">
        <f t="shared" si="725"/>
        <v>1545.3500000000001</v>
      </c>
      <c r="V2805">
        <f t="shared" si="726"/>
        <v>1860</v>
      </c>
      <c r="W2805" s="1" t="s">
        <v>155</v>
      </c>
      <c r="X2805" s="1" t="s">
        <v>1236</v>
      </c>
      <c r="Y2805" s="1" t="s">
        <v>156</v>
      </c>
      <c r="Z2805" s="3">
        <v>16635</v>
      </c>
      <c r="AA2805" s="4">
        <f t="shared" si="731"/>
        <v>2248.5590259999999</v>
      </c>
      <c r="AB2805" s="2">
        <f t="shared" si="732"/>
        <v>2248.5590259999999</v>
      </c>
      <c r="AC2805" s="4">
        <f t="shared" si="733"/>
        <v>2452.5122007741938</v>
      </c>
      <c r="AD2805" s="4">
        <f t="shared" si="730"/>
        <v>2452.5122007741938</v>
      </c>
      <c r="AE2805" s="4" t="s">
        <v>62</v>
      </c>
      <c r="AG2805" s="4" t="str">
        <f t="shared" si="735"/>
        <v>Weight Captured Separately</v>
      </c>
      <c r="AI2805" t="e">
        <f t="shared" si="727"/>
        <v>#N/A</v>
      </c>
      <c r="AJ2805" t="s">
        <v>81</v>
      </c>
      <c r="AK2805" s="2"/>
      <c r="AL2805" s="2" t="str">
        <f t="shared" si="736"/>
        <v>Freight Included in Commodity Cost</v>
      </c>
      <c r="AM2805" s="4"/>
      <c r="AN2805" t="e">
        <f>VLOOKUP([1]!Tabelle13[[#This Row],[Vlookup this ID for freight costs]],$AL$2:$AL$6811,2,FALSE)</f>
        <v>#REF!</v>
      </c>
      <c r="AO2805">
        <f t="shared" si="734"/>
        <v>15305.97415723252</v>
      </c>
      <c r="AP2805">
        <v>1.59</v>
      </c>
      <c r="AQ2805">
        <v>1.59</v>
      </c>
      <c r="AR2805" s="4">
        <v>2</v>
      </c>
      <c r="AS2805" s="4">
        <v>6</v>
      </c>
      <c r="AT2805" s="4">
        <v>2015</v>
      </c>
      <c r="AU2805" s="4">
        <v>2</v>
      </c>
      <c r="AV2805" s="4">
        <v>6</v>
      </c>
      <c r="AW2805" s="4">
        <v>2015</v>
      </c>
      <c r="AX2805" t="str">
        <f t="shared" si="728"/>
        <v>No Delay</v>
      </c>
      <c r="AY2805">
        <f t="shared" si="729"/>
        <v>0</v>
      </c>
    </row>
    <row r="2806" spans="1:51" x14ac:dyDescent="0.2">
      <c r="A2806" s="3">
        <v>39017</v>
      </c>
      <c r="B2806" s="1" t="s">
        <v>328</v>
      </c>
      <c r="C2806" s="1" t="s">
        <v>150</v>
      </c>
      <c r="D2806" s="1" t="s">
        <v>100</v>
      </c>
      <c r="E2806" s="1" t="s">
        <v>101</v>
      </c>
      <c r="F2806" s="1" t="s">
        <v>101</v>
      </c>
      <c r="G2806" s="13" t="s">
        <v>1411</v>
      </c>
      <c r="H2806" s="12">
        <v>41880</v>
      </c>
      <c r="I2806" s="12" t="s">
        <v>1411</v>
      </c>
      <c r="J2806" s="12">
        <v>41880</v>
      </c>
      <c r="K2806" s="4">
        <v>5876</v>
      </c>
      <c r="L2806" s="1" t="s">
        <v>146</v>
      </c>
      <c r="M2806" s="1" t="s">
        <v>1920</v>
      </c>
      <c r="N2806" s="1" t="s">
        <v>1688</v>
      </c>
      <c r="O2806" s="1" t="s">
        <v>93</v>
      </c>
      <c r="P2806">
        <v>240</v>
      </c>
      <c r="Q2806">
        <v>31</v>
      </c>
      <c r="R2806">
        <v>244.58</v>
      </c>
      <c r="S2806">
        <v>7.89</v>
      </c>
      <c r="T2806">
        <v>0.03</v>
      </c>
      <c r="U2806">
        <f t="shared" si="725"/>
        <v>244.59</v>
      </c>
      <c r="V2806">
        <f t="shared" si="726"/>
        <v>7440</v>
      </c>
      <c r="W2806" s="1" t="s">
        <v>155</v>
      </c>
      <c r="X2806" s="1" t="s">
        <v>1236</v>
      </c>
      <c r="Y2806" s="1" t="s">
        <v>156</v>
      </c>
      <c r="Z2806" s="3">
        <v>16635</v>
      </c>
      <c r="AA2806" s="4">
        <f t="shared" si="731"/>
        <v>2248.5590259999999</v>
      </c>
      <c r="AB2806" s="2">
        <f t="shared" si="732"/>
        <v>2248.5590259999999</v>
      </c>
      <c r="AC2806" s="4">
        <f t="shared" si="733"/>
        <v>1582.4568463636365</v>
      </c>
      <c r="AD2806" s="4">
        <f t="shared" si="730"/>
        <v>1582.4568463636365</v>
      </c>
      <c r="AE2806" s="4" t="s">
        <v>62</v>
      </c>
      <c r="AG2806" s="4" t="str">
        <f t="shared" si="735"/>
        <v>Weight Captured Separately</v>
      </c>
      <c r="AI2806" t="e">
        <f t="shared" si="727"/>
        <v>#N/A</v>
      </c>
      <c r="AJ2806" t="s">
        <v>81</v>
      </c>
      <c r="AK2806" s="2"/>
      <c r="AL2806" s="2" t="str">
        <f t="shared" si="736"/>
        <v>Freight Included in Commodity Cost</v>
      </c>
      <c r="AM2806" s="4"/>
      <c r="AN2806" t="e">
        <f>VLOOKUP([1]!Tabelle13[[#This Row],[Vlookup this ID for freight costs]],$AL$2:$AL$6811,2,FALSE)</f>
        <v>#REF!</v>
      </c>
      <c r="AO2806">
        <f t="shared" si="734"/>
        <v>9875.0886350018209</v>
      </c>
      <c r="AP2806">
        <v>0.3</v>
      </c>
      <c r="AQ2806">
        <v>0.3</v>
      </c>
      <c r="AR2806" s="4">
        <v>29</v>
      </c>
      <c r="AS2806" s="4">
        <v>8</v>
      </c>
      <c r="AT2806" s="4">
        <v>2014</v>
      </c>
      <c r="AU2806" s="4">
        <v>29</v>
      </c>
      <c r="AV2806" s="4">
        <v>8</v>
      </c>
      <c r="AW2806" s="4">
        <v>2014</v>
      </c>
      <c r="AX2806" t="str">
        <f t="shared" si="728"/>
        <v>No Delay</v>
      </c>
      <c r="AY2806">
        <f t="shared" si="729"/>
        <v>0</v>
      </c>
    </row>
    <row r="2807" spans="1:51" x14ac:dyDescent="0.2">
      <c r="A2807" s="3">
        <v>28691</v>
      </c>
      <c r="B2807" s="1" t="s">
        <v>328</v>
      </c>
      <c r="C2807" s="1" t="s">
        <v>150</v>
      </c>
      <c r="D2807" s="1" t="s">
        <v>100</v>
      </c>
      <c r="E2807" s="1" t="s">
        <v>101</v>
      </c>
      <c r="F2807" s="1" t="s">
        <v>101</v>
      </c>
      <c r="G2807" s="13" t="s">
        <v>1925</v>
      </c>
      <c r="H2807" s="12">
        <v>41878</v>
      </c>
      <c r="I2807" s="12" t="s">
        <v>1925</v>
      </c>
      <c r="J2807" s="12">
        <v>41878</v>
      </c>
      <c r="K2807" s="4">
        <v>5777</v>
      </c>
      <c r="L2807" s="1" t="s">
        <v>146</v>
      </c>
      <c r="M2807" s="1" t="s">
        <v>1920</v>
      </c>
      <c r="N2807" s="1" t="s">
        <v>392</v>
      </c>
      <c r="O2807" s="1" t="s">
        <v>393</v>
      </c>
      <c r="P2807">
        <v>120</v>
      </c>
      <c r="Q2807">
        <v>31</v>
      </c>
      <c r="R2807">
        <v>798.55</v>
      </c>
      <c r="S2807">
        <v>25.76</v>
      </c>
      <c r="T2807">
        <v>0.21</v>
      </c>
      <c r="U2807">
        <f t="shared" si="725"/>
        <v>798.56000000000006</v>
      </c>
      <c r="V2807">
        <f t="shared" si="726"/>
        <v>3720</v>
      </c>
      <c r="W2807" s="1" t="s">
        <v>394</v>
      </c>
      <c r="X2807" s="1" t="s">
        <v>112</v>
      </c>
      <c r="Y2807" s="1" t="s">
        <v>112</v>
      </c>
      <c r="Z2807" s="3">
        <v>14398</v>
      </c>
      <c r="AA2807" s="4">
        <f t="shared" si="731"/>
        <v>2248.5590259999999</v>
      </c>
      <c r="AB2807" s="2">
        <f t="shared" si="732"/>
        <v>2248.5590259999999</v>
      </c>
      <c r="AC2807" s="4">
        <f t="shared" si="733"/>
        <v>1154.4540516666668</v>
      </c>
      <c r="AD2807" s="4">
        <f t="shared" si="730"/>
        <v>1154.4540516666668</v>
      </c>
      <c r="AE2807" s="4" t="s">
        <v>62</v>
      </c>
      <c r="AG2807" s="4" t="str">
        <f t="shared" si="735"/>
        <v>Weight Captured Separately</v>
      </c>
      <c r="AI2807" t="e">
        <f t="shared" si="727"/>
        <v>#N/A</v>
      </c>
      <c r="AJ2807" t="s">
        <v>81</v>
      </c>
      <c r="AK2807" s="2"/>
      <c r="AL2807" s="2" t="str">
        <f t="shared" si="736"/>
        <v>Freight Included in Commodity Cost</v>
      </c>
      <c r="AM2807" s="4"/>
      <c r="AN2807" t="e">
        <f>VLOOKUP([1]!Tabelle13[[#This Row],[Vlookup this ID for freight costs]],$AL$2:$AL$6811,2,FALSE)</f>
        <v>#REF!</v>
      </c>
      <c r="AO2807">
        <f t="shared" si="734"/>
        <v>7203.495190503334</v>
      </c>
      <c r="AP2807">
        <v>0.99</v>
      </c>
      <c r="AQ2807">
        <v>0.99</v>
      </c>
      <c r="AR2807" s="4">
        <v>27</v>
      </c>
      <c r="AS2807" s="4">
        <v>8</v>
      </c>
      <c r="AT2807" s="4">
        <v>2014</v>
      </c>
      <c r="AU2807" s="4">
        <v>27</v>
      </c>
      <c r="AV2807" s="4">
        <v>8</v>
      </c>
      <c r="AW2807" s="4">
        <v>2014</v>
      </c>
      <c r="AX2807" t="str">
        <f t="shared" si="728"/>
        <v>No Delay</v>
      </c>
      <c r="AY2807">
        <f t="shared" si="729"/>
        <v>0</v>
      </c>
    </row>
    <row r="2808" spans="1:51" x14ac:dyDescent="0.2">
      <c r="A2808" s="3">
        <v>49656</v>
      </c>
      <c r="B2808" s="1" t="s">
        <v>328</v>
      </c>
      <c r="C2808" s="1" t="s">
        <v>150</v>
      </c>
      <c r="D2808" s="1" t="s">
        <v>100</v>
      </c>
      <c r="E2808" s="1" t="s">
        <v>101</v>
      </c>
      <c r="F2808" s="1" t="s">
        <v>101</v>
      </c>
      <c r="G2808" s="13" t="s">
        <v>1622</v>
      </c>
      <c r="H2808" s="12">
        <v>41652</v>
      </c>
      <c r="I2808" s="12" t="s">
        <v>1622</v>
      </c>
      <c r="J2808" s="12">
        <v>41652</v>
      </c>
      <c r="K2808" s="4">
        <v>5173</v>
      </c>
      <c r="L2808" s="1" t="s">
        <v>146</v>
      </c>
      <c r="M2808" s="1" t="s">
        <v>1920</v>
      </c>
      <c r="N2808" s="1" t="s">
        <v>178</v>
      </c>
      <c r="O2808" s="1" t="s">
        <v>93</v>
      </c>
      <c r="P2808">
        <v>60</v>
      </c>
      <c r="Q2808">
        <v>32</v>
      </c>
      <c r="R2808">
        <v>790.81</v>
      </c>
      <c r="S2808">
        <v>24.71</v>
      </c>
      <c r="T2808">
        <v>0.41</v>
      </c>
      <c r="U2808">
        <f t="shared" si="725"/>
        <v>790.72</v>
      </c>
      <c r="V2808">
        <f t="shared" si="726"/>
        <v>1920</v>
      </c>
      <c r="W2808" s="1" t="s">
        <v>155</v>
      </c>
      <c r="X2808" s="1" t="s">
        <v>1236</v>
      </c>
      <c r="Y2808" s="1" t="s">
        <v>156</v>
      </c>
      <c r="Z2808" s="3">
        <v>16635</v>
      </c>
      <c r="AA2808" s="4">
        <f t="shared" si="731"/>
        <v>2248.6687700000002</v>
      </c>
      <c r="AB2808" s="2">
        <f t="shared" si="732"/>
        <v>2248.6687700000002</v>
      </c>
      <c r="AC2808" s="4">
        <f t="shared" si="733"/>
        <v>1929.4209757647061</v>
      </c>
      <c r="AD2808" s="4">
        <f t="shared" si="730"/>
        <v>1929.4209757647061</v>
      </c>
      <c r="AE2808" s="4" t="s">
        <v>62</v>
      </c>
      <c r="AG2808" s="4" t="str">
        <f t="shared" si="735"/>
        <v>Weight Captured Separately</v>
      </c>
      <c r="AI2808" t="e">
        <f t="shared" si="727"/>
        <v>#N/A</v>
      </c>
      <c r="AJ2808" t="s">
        <v>81</v>
      </c>
      <c r="AK2808" s="2"/>
      <c r="AL2808" s="2" t="str">
        <f t="shared" si="736"/>
        <v>Freight Included in Commodity Cost</v>
      </c>
      <c r="AM2808" s="4"/>
      <c r="AN2808" t="e">
        <f>VLOOKUP([1]!Tabelle13[[#This Row],[Vlookup this ID for freight costs]],$AL$2:$AL$6811,2,FALSE)</f>
        <v>#REF!</v>
      </c>
      <c r="AO2808">
        <f t="shared" si="734"/>
        <v>12040.838730723297</v>
      </c>
      <c r="AP2808">
        <v>0.81</v>
      </c>
      <c r="AQ2808">
        <v>0.81</v>
      </c>
      <c r="AR2808" s="4">
        <v>13</v>
      </c>
      <c r="AS2808" s="4">
        <v>1</v>
      </c>
      <c r="AT2808" s="4">
        <v>2014</v>
      </c>
      <c r="AU2808" s="4">
        <v>13</v>
      </c>
      <c r="AV2808" s="4">
        <v>1</v>
      </c>
      <c r="AW2808" s="4">
        <v>2014</v>
      </c>
      <c r="AX2808" t="str">
        <f t="shared" si="728"/>
        <v>No Delay</v>
      </c>
      <c r="AY2808">
        <f t="shared" si="729"/>
        <v>0</v>
      </c>
    </row>
    <row r="2809" spans="1:51" x14ac:dyDescent="0.2">
      <c r="A2809" s="3">
        <v>72948</v>
      </c>
      <c r="B2809" s="1" t="s">
        <v>328</v>
      </c>
      <c r="C2809" s="1" t="s">
        <v>150</v>
      </c>
      <c r="D2809" s="1" t="s">
        <v>100</v>
      </c>
      <c r="E2809" s="1" t="s">
        <v>101</v>
      </c>
      <c r="F2809" s="1" t="s">
        <v>101</v>
      </c>
      <c r="G2809" s="13" t="s">
        <v>1934</v>
      </c>
      <c r="H2809" s="12">
        <v>42209</v>
      </c>
      <c r="I2809" s="12" t="s">
        <v>1934</v>
      </c>
      <c r="J2809" s="12">
        <v>42209</v>
      </c>
      <c r="K2809" s="4">
        <v>6715</v>
      </c>
      <c r="L2809" s="1" t="s">
        <v>146</v>
      </c>
      <c r="M2809" s="1" t="s">
        <v>1923</v>
      </c>
      <c r="N2809" s="1" t="s">
        <v>302</v>
      </c>
      <c r="O2809" s="1" t="s">
        <v>93</v>
      </c>
      <c r="P2809">
        <v>30</v>
      </c>
      <c r="Q2809">
        <v>32</v>
      </c>
      <c r="R2809">
        <v>475.28</v>
      </c>
      <c r="S2809">
        <v>14.85</v>
      </c>
      <c r="T2809">
        <v>0.5</v>
      </c>
      <c r="U2809">
        <f t="shared" si="725"/>
        <v>475.2</v>
      </c>
      <c r="V2809">
        <f t="shared" si="726"/>
        <v>960</v>
      </c>
      <c r="W2809" s="1" t="s">
        <v>160</v>
      </c>
      <c r="X2809" s="1" t="s">
        <v>1236</v>
      </c>
      <c r="Y2809" s="1" t="s">
        <v>161</v>
      </c>
      <c r="Z2809" s="3">
        <v>16118</v>
      </c>
      <c r="AA2809" s="4">
        <f t="shared" si="731"/>
        <v>2248.6687700000002</v>
      </c>
      <c r="AB2809" s="2">
        <f t="shared" si="732"/>
        <v>2248.6687700000002</v>
      </c>
      <c r="AC2809" s="4">
        <f t="shared" si="733"/>
        <v>2155.9278202068972</v>
      </c>
      <c r="AD2809" s="4">
        <f t="shared" si="730"/>
        <v>2155.9278202068972</v>
      </c>
      <c r="AE2809" s="4" t="s">
        <v>62</v>
      </c>
      <c r="AG2809" s="4" t="str">
        <f t="shared" si="735"/>
        <v>Weight Captured Separately</v>
      </c>
      <c r="AI2809" t="e">
        <f t="shared" si="727"/>
        <v>#N/A</v>
      </c>
      <c r="AJ2809" t="s">
        <v>81</v>
      </c>
      <c r="AK2809" s="2"/>
      <c r="AL2809" s="2" t="str">
        <f t="shared" si="736"/>
        <v>Freight Included in Commodity Cost</v>
      </c>
      <c r="AM2809" s="4"/>
      <c r="AN2809" t="e">
        <f>VLOOKUP([1]!Tabelle13[[#This Row],[Vlookup this ID for freight costs]],$AL$2:$AL$6811,2,FALSE)</f>
        <v>#REF!</v>
      </c>
      <c r="AO2809">
        <f t="shared" si="734"/>
        <v>13454.694453731454</v>
      </c>
      <c r="AP2809">
        <v>0.49</v>
      </c>
      <c r="AQ2809">
        <v>0.49</v>
      </c>
      <c r="AR2809" s="4">
        <v>24</v>
      </c>
      <c r="AS2809" s="4">
        <v>7</v>
      </c>
      <c r="AT2809" s="4">
        <v>2015</v>
      </c>
      <c r="AU2809" s="4">
        <v>24</v>
      </c>
      <c r="AV2809" s="4">
        <v>7</v>
      </c>
      <c r="AW2809" s="4">
        <v>2015</v>
      </c>
      <c r="AX2809" t="str">
        <f t="shared" si="728"/>
        <v>No Delay</v>
      </c>
      <c r="AY2809">
        <f t="shared" si="729"/>
        <v>0</v>
      </c>
    </row>
    <row r="2810" spans="1:51" x14ac:dyDescent="0.2">
      <c r="A2810" s="3">
        <v>45320</v>
      </c>
      <c r="B2810" s="1" t="s">
        <v>328</v>
      </c>
      <c r="C2810" s="1" t="s">
        <v>150</v>
      </c>
      <c r="D2810" s="1" t="s">
        <v>100</v>
      </c>
      <c r="E2810" s="1" t="s">
        <v>101</v>
      </c>
      <c r="F2810" s="1" t="s">
        <v>101</v>
      </c>
      <c r="G2810" s="13" t="s">
        <v>1925</v>
      </c>
      <c r="H2810" s="12">
        <v>41878</v>
      </c>
      <c r="I2810" s="12" t="s">
        <v>1925</v>
      </c>
      <c r="J2810" s="12">
        <v>41878</v>
      </c>
      <c r="K2810" s="4">
        <v>5798</v>
      </c>
      <c r="L2810" s="1" t="s">
        <v>146</v>
      </c>
      <c r="M2810" s="1" t="s">
        <v>1920</v>
      </c>
      <c r="N2810" s="1" t="s">
        <v>265</v>
      </c>
      <c r="O2810" s="1" t="s">
        <v>93</v>
      </c>
      <c r="P2810">
        <v>60</v>
      </c>
      <c r="Q2810">
        <v>33</v>
      </c>
      <c r="R2810">
        <v>650.70000000000005</v>
      </c>
      <c r="S2810">
        <v>19.72</v>
      </c>
      <c r="T2810">
        <v>0.33</v>
      </c>
      <c r="U2810">
        <f t="shared" si="725"/>
        <v>650.76</v>
      </c>
      <c r="V2810">
        <f t="shared" si="726"/>
        <v>1980</v>
      </c>
      <c r="W2810" s="1" t="s">
        <v>155</v>
      </c>
      <c r="X2810" s="1" t="s">
        <v>1236</v>
      </c>
      <c r="Y2810" s="1" t="s">
        <v>156</v>
      </c>
      <c r="Z2810" s="3">
        <v>16635</v>
      </c>
      <c r="AA2810" s="4">
        <f t="shared" si="731"/>
        <v>2248.7785140000001</v>
      </c>
      <c r="AB2810" s="2">
        <f t="shared" si="732"/>
        <v>2248.7785140000001</v>
      </c>
      <c r="AC2810" s="4">
        <f t="shared" si="733"/>
        <v>1886.8692357333337</v>
      </c>
      <c r="AD2810" s="4">
        <f t="shared" si="730"/>
        <v>1886.8692357333337</v>
      </c>
      <c r="AE2810" s="4" t="s">
        <v>62</v>
      </c>
      <c r="AG2810" s="4" t="str">
        <f t="shared" si="735"/>
        <v>Weight Captured Separately</v>
      </c>
      <c r="AI2810" t="e">
        <f t="shared" si="727"/>
        <v>#N/A</v>
      </c>
      <c r="AJ2810" t="s">
        <v>81</v>
      </c>
      <c r="AK2810" s="2"/>
      <c r="AL2810" s="2" t="str">
        <f t="shared" si="736"/>
        <v>Freight Included in Commodity Cost</v>
      </c>
      <c r="AM2810" s="4"/>
      <c r="AN2810" t="e">
        <f>VLOOKUP([1]!Tabelle13[[#This Row],[Vlookup this ID for freight costs]],$AL$2:$AL$6811,2,FALSE)</f>
        <v>#REF!</v>
      </c>
      <c r="AO2810">
        <f t="shared" si="734"/>
        <v>11775.230769447471</v>
      </c>
      <c r="AP2810">
        <v>0.8</v>
      </c>
      <c r="AQ2810">
        <v>0.8</v>
      </c>
      <c r="AR2810" s="4">
        <v>27</v>
      </c>
      <c r="AS2810" s="4">
        <v>8</v>
      </c>
      <c r="AT2810" s="4">
        <v>2014</v>
      </c>
      <c r="AU2810" s="4">
        <v>27</v>
      </c>
      <c r="AV2810" s="4">
        <v>8</v>
      </c>
      <c r="AW2810" s="4">
        <v>2014</v>
      </c>
      <c r="AX2810" t="str">
        <f t="shared" si="728"/>
        <v>No Delay</v>
      </c>
      <c r="AY2810">
        <f t="shared" si="729"/>
        <v>0</v>
      </c>
    </row>
    <row r="2811" spans="1:51" x14ac:dyDescent="0.2">
      <c r="A2811" s="3">
        <v>13845</v>
      </c>
      <c r="B2811" s="1" t="s">
        <v>328</v>
      </c>
      <c r="C2811" s="1" t="s">
        <v>150</v>
      </c>
      <c r="D2811" s="1" t="s">
        <v>100</v>
      </c>
      <c r="E2811" s="1" t="s">
        <v>101</v>
      </c>
      <c r="F2811" s="1" t="s">
        <v>101</v>
      </c>
      <c r="G2811" s="13" t="s">
        <v>1934</v>
      </c>
      <c r="H2811" s="12">
        <v>42209</v>
      </c>
      <c r="I2811" s="12" t="s">
        <v>1934</v>
      </c>
      <c r="J2811" s="12">
        <v>42209</v>
      </c>
      <c r="K2811" s="4">
        <v>6683</v>
      </c>
      <c r="L2811" s="1" t="s">
        <v>146</v>
      </c>
      <c r="M2811" s="1" t="s">
        <v>1923</v>
      </c>
      <c r="N2811" s="1" t="s">
        <v>343</v>
      </c>
      <c r="O2811" s="1" t="s">
        <v>344</v>
      </c>
      <c r="P2811">
        <v>60</v>
      </c>
      <c r="Q2811">
        <v>33</v>
      </c>
      <c r="R2811">
        <v>1671.87</v>
      </c>
      <c r="S2811">
        <v>50.66</v>
      </c>
      <c r="T2811">
        <v>0.84</v>
      </c>
      <c r="U2811">
        <f t="shared" si="725"/>
        <v>1671.78</v>
      </c>
      <c r="V2811">
        <f t="shared" si="726"/>
        <v>1980</v>
      </c>
      <c r="W2811" s="1" t="s">
        <v>243</v>
      </c>
      <c r="X2811" s="1" t="s">
        <v>244</v>
      </c>
      <c r="Y2811" s="1" t="s">
        <v>244</v>
      </c>
      <c r="Z2811" s="3">
        <v>14311</v>
      </c>
      <c r="AA2811" s="4">
        <f t="shared" si="731"/>
        <v>2248.7785140000001</v>
      </c>
      <c r="AB2811" s="2">
        <f t="shared" si="732"/>
        <v>2248.7785140000001</v>
      </c>
      <c r="AC2811" s="4">
        <f t="shared" si="733"/>
        <v>1886.8692357333337</v>
      </c>
      <c r="AD2811" s="4">
        <f t="shared" si="730"/>
        <v>1886.8692357333337</v>
      </c>
      <c r="AE2811" s="4" t="s">
        <v>62</v>
      </c>
      <c r="AG2811" s="4" t="str">
        <f t="shared" si="735"/>
        <v>Weight Captured Separately</v>
      </c>
      <c r="AI2811" t="e">
        <f t="shared" si="727"/>
        <v>#N/A</v>
      </c>
      <c r="AJ2811" t="s">
        <v>81</v>
      </c>
      <c r="AK2811" s="2"/>
      <c r="AL2811" s="2" t="str">
        <f t="shared" si="736"/>
        <v>Freight Included in Commodity Cost</v>
      </c>
      <c r="AM2811" s="4"/>
      <c r="AN2811" t="e">
        <f>VLOOKUP([1]!Tabelle13[[#This Row],[Vlookup this ID for freight costs]],$AL$2:$AL$6811,2,FALSE)</f>
        <v>#REF!</v>
      </c>
      <c r="AO2811">
        <f t="shared" si="734"/>
        <v>11775.230769447471</v>
      </c>
      <c r="AP2811">
        <v>1.72</v>
      </c>
      <c r="AQ2811">
        <v>1.72</v>
      </c>
      <c r="AR2811" s="4">
        <v>24</v>
      </c>
      <c r="AS2811" s="4">
        <v>7</v>
      </c>
      <c r="AT2811" s="4">
        <v>2015</v>
      </c>
      <c r="AU2811" s="4">
        <v>24</v>
      </c>
      <c r="AV2811" s="4">
        <v>7</v>
      </c>
      <c r="AW2811" s="4">
        <v>2015</v>
      </c>
      <c r="AX2811" t="str">
        <f t="shared" si="728"/>
        <v>No Delay</v>
      </c>
      <c r="AY2811">
        <f t="shared" si="729"/>
        <v>0</v>
      </c>
    </row>
    <row r="2812" spans="1:51" x14ac:dyDescent="0.2">
      <c r="A2812" s="3">
        <v>38021</v>
      </c>
      <c r="B2812" s="1" t="s">
        <v>328</v>
      </c>
      <c r="C2812" s="1" t="s">
        <v>150</v>
      </c>
      <c r="D2812" s="1" t="s">
        <v>100</v>
      </c>
      <c r="E2812" s="1" t="s">
        <v>101</v>
      </c>
      <c r="F2812" s="1" t="s">
        <v>101</v>
      </c>
      <c r="G2812" s="13" t="s">
        <v>1934</v>
      </c>
      <c r="H2812" s="12">
        <v>42209</v>
      </c>
      <c r="I2812" s="12" t="s">
        <v>1934</v>
      </c>
      <c r="J2812" s="12">
        <v>42209</v>
      </c>
      <c r="K2812" s="4">
        <v>6700</v>
      </c>
      <c r="L2812" s="1" t="s">
        <v>146</v>
      </c>
      <c r="M2812" s="1" t="s">
        <v>1923</v>
      </c>
      <c r="N2812" s="1" t="s">
        <v>163</v>
      </c>
      <c r="O2812" s="1" t="s">
        <v>93</v>
      </c>
      <c r="P2812">
        <v>60</v>
      </c>
      <c r="Q2812">
        <v>33</v>
      </c>
      <c r="R2812">
        <v>1645.14</v>
      </c>
      <c r="S2812">
        <v>49.85</v>
      </c>
      <c r="T2812">
        <v>0.83</v>
      </c>
      <c r="U2812">
        <f t="shared" si="725"/>
        <v>1645.05</v>
      </c>
      <c r="V2812">
        <f t="shared" si="726"/>
        <v>1980</v>
      </c>
      <c r="W2812" s="1" t="s">
        <v>155</v>
      </c>
      <c r="X2812" s="1" t="s">
        <v>1236</v>
      </c>
      <c r="Y2812" s="1" t="s">
        <v>156</v>
      </c>
      <c r="Z2812" s="3">
        <v>16635</v>
      </c>
      <c r="AA2812" s="4">
        <f t="shared" si="731"/>
        <v>2248.7785140000001</v>
      </c>
      <c r="AB2812" s="2">
        <f t="shared" si="732"/>
        <v>2248.7785140000001</v>
      </c>
      <c r="AC2812" s="4">
        <f t="shared" si="733"/>
        <v>1886.8692357333337</v>
      </c>
      <c r="AD2812" s="4">
        <f t="shared" si="730"/>
        <v>1886.8692357333337</v>
      </c>
      <c r="AE2812" s="4" t="s">
        <v>62</v>
      </c>
      <c r="AG2812" s="4" t="str">
        <f t="shared" si="735"/>
        <v>Weight Captured Separately</v>
      </c>
      <c r="AI2812" t="e">
        <f t="shared" si="727"/>
        <v>#N/A</v>
      </c>
      <c r="AJ2812" t="s">
        <v>81</v>
      </c>
      <c r="AK2812" s="2"/>
      <c r="AL2812" s="2" t="str">
        <f t="shared" si="736"/>
        <v>Freight Included in Commodity Cost</v>
      </c>
      <c r="AM2812" s="4"/>
      <c r="AN2812" t="e">
        <f>VLOOKUP([1]!Tabelle13[[#This Row],[Vlookup this ID for freight costs]],$AL$2:$AL$6811,2,FALSE)</f>
        <v>#REF!</v>
      </c>
      <c r="AO2812">
        <f t="shared" si="734"/>
        <v>11775.230769447471</v>
      </c>
      <c r="AP2812">
        <v>1.69</v>
      </c>
      <c r="AQ2812">
        <v>1.69</v>
      </c>
      <c r="AR2812" s="4">
        <v>24</v>
      </c>
      <c r="AS2812" s="4">
        <v>7</v>
      </c>
      <c r="AT2812" s="4">
        <v>2015</v>
      </c>
      <c r="AU2812" s="4">
        <v>24</v>
      </c>
      <c r="AV2812" s="4">
        <v>7</v>
      </c>
      <c r="AW2812" s="4">
        <v>2015</v>
      </c>
      <c r="AX2812" t="str">
        <f t="shared" si="728"/>
        <v>No Delay</v>
      </c>
      <c r="AY2812">
        <f t="shared" si="729"/>
        <v>0</v>
      </c>
    </row>
    <row r="2813" spans="1:51" x14ac:dyDescent="0.2">
      <c r="A2813" s="3">
        <v>67634</v>
      </c>
      <c r="B2813" s="1" t="s">
        <v>328</v>
      </c>
      <c r="C2813" s="1" t="s">
        <v>150</v>
      </c>
      <c r="D2813" s="1" t="s">
        <v>100</v>
      </c>
      <c r="E2813" s="1" t="s">
        <v>101</v>
      </c>
      <c r="F2813" s="1" t="s">
        <v>101</v>
      </c>
      <c r="G2813" s="13" t="s">
        <v>1466</v>
      </c>
      <c r="H2813" s="12">
        <v>41915</v>
      </c>
      <c r="I2813" s="12" t="s">
        <v>1466</v>
      </c>
      <c r="J2813" s="12">
        <v>41915</v>
      </c>
      <c r="K2813" s="4">
        <v>5990</v>
      </c>
      <c r="L2813" s="1" t="s">
        <v>146</v>
      </c>
      <c r="M2813" s="1" t="s">
        <v>1923</v>
      </c>
      <c r="N2813" s="1" t="s">
        <v>241</v>
      </c>
      <c r="O2813" s="1" t="s">
        <v>242</v>
      </c>
      <c r="P2813">
        <v>120</v>
      </c>
      <c r="Q2813">
        <v>33</v>
      </c>
      <c r="R2813">
        <v>1168.83</v>
      </c>
      <c r="S2813">
        <v>35.42</v>
      </c>
      <c r="T2813">
        <v>0.3</v>
      </c>
      <c r="U2813">
        <f t="shared" si="725"/>
        <v>1168.8600000000001</v>
      </c>
      <c r="V2813">
        <f t="shared" si="726"/>
        <v>3960</v>
      </c>
      <c r="W2813" s="1" t="s">
        <v>243</v>
      </c>
      <c r="X2813" s="1" t="s">
        <v>244</v>
      </c>
      <c r="Y2813" s="1" t="s">
        <v>244</v>
      </c>
      <c r="Z2813" s="3">
        <v>14311</v>
      </c>
      <c r="AA2813" s="4">
        <f t="shared" si="731"/>
        <v>2248.7785140000001</v>
      </c>
      <c r="AB2813" s="2">
        <f t="shared" si="732"/>
        <v>2248.7785140000001</v>
      </c>
      <c r="AC2813" s="4">
        <f t="shared" si="733"/>
        <v>2067.6571618333332</v>
      </c>
      <c r="AD2813" s="4">
        <f t="shared" si="730"/>
        <v>2067.6571618333332</v>
      </c>
      <c r="AE2813" s="4" t="s">
        <v>62</v>
      </c>
      <c r="AG2813" s="4" t="str">
        <f t="shared" si="735"/>
        <v>Weight Captured Separately</v>
      </c>
      <c r="AI2813" t="e">
        <f t="shared" si="727"/>
        <v>#N/A</v>
      </c>
      <c r="AJ2813" t="s">
        <v>81</v>
      </c>
      <c r="AK2813" s="2"/>
      <c r="AL2813" s="2" t="str">
        <f t="shared" si="736"/>
        <v>Freight Included in Commodity Cost</v>
      </c>
      <c r="AM2813" s="4"/>
      <c r="AN2813" t="e">
        <f>VLOOKUP([1]!Tabelle13[[#This Row],[Vlookup this ID for freight costs]],$AL$2:$AL$6811,2,FALSE)</f>
        <v>#REF!</v>
      </c>
      <c r="AO2813">
        <f t="shared" si="734"/>
        <v>12903.709004163667</v>
      </c>
      <c r="AP2813">
        <v>1.2</v>
      </c>
      <c r="AQ2813">
        <v>1.2</v>
      </c>
      <c r="AR2813" s="4">
        <v>3</v>
      </c>
      <c r="AS2813" s="4">
        <v>10</v>
      </c>
      <c r="AT2813" s="4">
        <v>2014</v>
      </c>
      <c r="AU2813" s="4">
        <v>3</v>
      </c>
      <c r="AV2813" s="4">
        <v>10</v>
      </c>
      <c r="AW2813" s="4">
        <v>2014</v>
      </c>
      <c r="AX2813" t="str">
        <f t="shared" si="728"/>
        <v>No Delay</v>
      </c>
      <c r="AY2813">
        <f t="shared" si="729"/>
        <v>0</v>
      </c>
    </row>
    <row r="2814" spans="1:51" x14ac:dyDescent="0.2">
      <c r="A2814" s="3">
        <v>47653</v>
      </c>
      <c r="B2814" s="1" t="s">
        <v>328</v>
      </c>
      <c r="C2814" s="1" t="s">
        <v>150</v>
      </c>
      <c r="D2814" s="1" t="s">
        <v>100</v>
      </c>
      <c r="E2814" s="1" t="s">
        <v>101</v>
      </c>
      <c r="F2814" s="1" t="s">
        <v>101</v>
      </c>
      <c r="G2814" s="13" t="s">
        <v>1350</v>
      </c>
      <c r="H2814" s="12">
        <v>41971</v>
      </c>
      <c r="I2814" s="12" t="s">
        <v>1350</v>
      </c>
      <c r="J2814" s="12">
        <v>41971</v>
      </c>
      <c r="K2814" s="4">
        <v>6153</v>
      </c>
      <c r="L2814" s="1" t="s">
        <v>146</v>
      </c>
      <c r="M2814" s="1" t="s">
        <v>1923</v>
      </c>
      <c r="N2814" s="1" t="s">
        <v>241</v>
      </c>
      <c r="O2814" s="1" t="s">
        <v>242</v>
      </c>
      <c r="P2814">
        <v>120</v>
      </c>
      <c r="Q2814">
        <v>33</v>
      </c>
      <c r="R2814">
        <v>844.57</v>
      </c>
      <c r="S2814">
        <v>25.59</v>
      </c>
      <c r="T2814">
        <v>0.21</v>
      </c>
      <c r="U2814">
        <f t="shared" si="725"/>
        <v>844.47</v>
      </c>
      <c r="V2814">
        <f t="shared" si="726"/>
        <v>3960</v>
      </c>
      <c r="W2814" s="1" t="s">
        <v>243</v>
      </c>
      <c r="X2814" s="1" t="s">
        <v>244</v>
      </c>
      <c r="Y2814" s="1" t="s">
        <v>244</v>
      </c>
      <c r="Z2814" s="3">
        <v>14311</v>
      </c>
      <c r="AA2814" s="4">
        <f t="shared" si="731"/>
        <v>2248.7785140000001</v>
      </c>
      <c r="AB2814" s="2">
        <f t="shared" si="732"/>
        <v>2248.7785140000001</v>
      </c>
      <c r="AC2814" s="4">
        <f t="shared" si="733"/>
        <v>2067.6571618333332</v>
      </c>
      <c r="AD2814" s="4">
        <f t="shared" si="730"/>
        <v>2067.6571618333332</v>
      </c>
      <c r="AE2814" s="4" t="s">
        <v>62</v>
      </c>
      <c r="AG2814" s="4" t="str">
        <f t="shared" si="735"/>
        <v>Weight Captured Separately</v>
      </c>
      <c r="AI2814" t="e">
        <f t="shared" si="727"/>
        <v>#N/A</v>
      </c>
      <c r="AJ2814" t="s">
        <v>81</v>
      </c>
      <c r="AK2814" s="2"/>
      <c r="AL2814" s="2" t="str">
        <f t="shared" si="736"/>
        <v>Freight Included in Commodity Cost</v>
      </c>
      <c r="AM2814" s="4"/>
      <c r="AN2814" t="e">
        <f>VLOOKUP([1]!Tabelle13[[#This Row],[Vlookup this ID for freight costs]],$AL$2:$AL$6811,2,FALSE)</f>
        <v>#REF!</v>
      </c>
      <c r="AO2814">
        <f t="shared" si="734"/>
        <v>12903.709004163667</v>
      </c>
      <c r="AP2814">
        <v>0.87</v>
      </c>
      <c r="AQ2814">
        <v>0.87</v>
      </c>
      <c r="AR2814" s="4">
        <v>28</v>
      </c>
      <c r="AS2814" s="4">
        <v>11</v>
      </c>
      <c r="AT2814" s="4">
        <v>2014</v>
      </c>
      <c r="AU2814" s="4">
        <v>28</v>
      </c>
      <c r="AV2814" s="4">
        <v>11</v>
      </c>
      <c r="AW2814" s="4">
        <v>2014</v>
      </c>
      <c r="AX2814" t="str">
        <f t="shared" si="728"/>
        <v>No Delay</v>
      </c>
      <c r="AY2814">
        <f t="shared" si="729"/>
        <v>0</v>
      </c>
    </row>
    <row r="2815" spans="1:51" x14ac:dyDescent="0.2">
      <c r="A2815" s="3">
        <v>62158</v>
      </c>
      <c r="B2815" s="1" t="s">
        <v>328</v>
      </c>
      <c r="C2815" s="1" t="s">
        <v>150</v>
      </c>
      <c r="D2815" s="1" t="s">
        <v>100</v>
      </c>
      <c r="E2815" s="1" t="s">
        <v>101</v>
      </c>
      <c r="F2815" s="1" t="s">
        <v>101</v>
      </c>
      <c r="G2815" s="13" t="s">
        <v>1932</v>
      </c>
      <c r="H2815" s="12">
        <v>42136</v>
      </c>
      <c r="I2815" s="12" t="s">
        <v>1932</v>
      </c>
      <c r="J2815" s="12">
        <v>42136</v>
      </c>
      <c r="K2815" s="4">
        <v>6529</v>
      </c>
      <c r="L2815" s="1" t="s">
        <v>146</v>
      </c>
      <c r="M2815" s="1" t="s">
        <v>1923</v>
      </c>
      <c r="N2815" s="1" t="s">
        <v>167</v>
      </c>
      <c r="O2815" s="1" t="s">
        <v>93</v>
      </c>
      <c r="P2815">
        <v>30</v>
      </c>
      <c r="Q2815">
        <v>34</v>
      </c>
      <c r="R2815">
        <v>383.14</v>
      </c>
      <c r="S2815">
        <v>11.27</v>
      </c>
      <c r="T2815">
        <v>0.38</v>
      </c>
      <c r="U2815">
        <f t="shared" si="725"/>
        <v>383.18</v>
      </c>
      <c r="V2815">
        <f t="shared" si="726"/>
        <v>1020</v>
      </c>
      <c r="W2815" s="1" t="s">
        <v>155</v>
      </c>
      <c r="X2815" s="1" t="s">
        <v>1236</v>
      </c>
      <c r="Y2815" s="1" t="s">
        <v>156</v>
      </c>
      <c r="Z2815" s="3">
        <v>16635</v>
      </c>
      <c r="AA2815" s="4">
        <f t="shared" si="731"/>
        <v>2248.888258</v>
      </c>
      <c r="AB2815" s="2">
        <f t="shared" si="732"/>
        <v>2248.888258</v>
      </c>
      <c r="AC2815" s="4">
        <f t="shared" si="733"/>
        <v>1976.4242097391307</v>
      </c>
      <c r="AD2815" s="4">
        <f t="shared" si="730"/>
        <v>1976.4242097391307</v>
      </c>
      <c r="AE2815" s="4" t="s">
        <v>62</v>
      </c>
      <c r="AG2815" s="4" t="str">
        <f t="shared" si="735"/>
        <v>Weight Captured Separately</v>
      </c>
      <c r="AI2815" t="e">
        <f t="shared" si="727"/>
        <v>#N/A</v>
      </c>
      <c r="AJ2815" t="s">
        <v>81</v>
      </c>
      <c r="AK2815" s="2"/>
      <c r="AL2815" s="2" t="str">
        <f t="shared" si="736"/>
        <v>Freight Included in Commodity Cost</v>
      </c>
      <c r="AM2815" s="4"/>
      <c r="AN2815" t="e">
        <f>VLOOKUP([1]!Tabelle13[[#This Row],[Vlookup this ID for freight costs]],$AL$2:$AL$6811,2,FALSE)</f>
        <v>#REF!</v>
      </c>
      <c r="AO2815">
        <f t="shared" si="734"/>
        <v>12334.232917191655</v>
      </c>
      <c r="AP2815">
        <v>0.39</v>
      </c>
      <c r="AQ2815">
        <v>0.39</v>
      </c>
      <c r="AR2815" s="4">
        <v>12</v>
      </c>
      <c r="AS2815" s="4">
        <v>5</v>
      </c>
      <c r="AT2815" s="4">
        <v>2015</v>
      </c>
      <c r="AU2815" s="4">
        <v>12</v>
      </c>
      <c r="AV2815" s="4">
        <v>5</v>
      </c>
      <c r="AW2815" s="4">
        <v>2015</v>
      </c>
      <c r="AX2815" t="str">
        <f t="shared" si="728"/>
        <v>No Delay</v>
      </c>
      <c r="AY2815">
        <f t="shared" si="729"/>
        <v>0</v>
      </c>
    </row>
    <row r="2816" spans="1:51" x14ac:dyDescent="0.2">
      <c r="A2816" s="3">
        <v>35977</v>
      </c>
      <c r="B2816" s="1" t="s">
        <v>328</v>
      </c>
      <c r="C2816" s="1" t="s">
        <v>150</v>
      </c>
      <c r="D2816" s="1" t="s">
        <v>100</v>
      </c>
      <c r="E2816" s="1" t="s">
        <v>101</v>
      </c>
      <c r="F2816" s="1" t="s">
        <v>101</v>
      </c>
      <c r="G2816" s="13" t="s">
        <v>296</v>
      </c>
      <c r="H2816" s="12">
        <v>42240</v>
      </c>
      <c r="I2816" s="12" t="s">
        <v>296</v>
      </c>
      <c r="J2816" s="12">
        <v>42240</v>
      </c>
      <c r="K2816" s="4">
        <v>6755</v>
      </c>
      <c r="L2816" s="1" t="s">
        <v>146</v>
      </c>
      <c r="M2816" s="1" t="s">
        <v>1923</v>
      </c>
      <c r="N2816" s="1" t="s">
        <v>218</v>
      </c>
      <c r="O2816" s="1" t="s">
        <v>93</v>
      </c>
      <c r="P2816">
        <v>90</v>
      </c>
      <c r="Q2816">
        <v>34</v>
      </c>
      <c r="R2816">
        <v>620.49</v>
      </c>
      <c r="S2816">
        <v>18.25</v>
      </c>
      <c r="T2816">
        <v>0.2</v>
      </c>
      <c r="U2816">
        <f t="shared" si="725"/>
        <v>620.5</v>
      </c>
      <c r="V2816">
        <f t="shared" si="726"/>
        <v>3060</v>
      </c>
      <c r="W2816" s="1" t="s">
        <v>155</v>
      </c>
      <c r="X2816" s="1" t="s">
        <v>1236</v>
      </c>
      <c r="Y2816" s="1" t="s">
        <v>156</v>
      </c>
      <c r="Z2816" s="3">
        <v>16635</v>
      </c>
      <c r="AA2816" s="4">
        <f t="shared" si="731"/>
        <v>2248.888258</v>
      </c>
      <c r="AB2816" s="2">
        <f t="shared" si="732"/>
        <v>2248.888258</v>
      </c>
      <c r="AC2816" s="4">
        <f t="shared" si="733"/>
        <v>1601.7756404705883</v>
      </c>
      <c r="AD2816" s="4">
        <f t="shared" si="730"/>
        <v>1601.7756404705883</v>
      </c>
      <c r="AE2816" s="4" t="s">
        <v>62</v>
      </c>
      <c r="AG2816" s="4" t="str">
        <f t="shared" si="735"/>
        <v>Weight Captured Separately</v>
      </c>
      <c r="AI2816" t="e">
        <f t="shared" si="727"/>
        <v>#N/A</v>
      </c>
      <c r="AJ2816" t="s">
        <v>81</v>
      </c>
      <c r="AK2816" s="2"/>
      <c r="AL2816" s="2" t="str">
        <f t="shared" si="736"/>
        <v>Freight Included in Commodity Cost</v>
      </c>
      <c r="AM2816" s="4"/>
      <c r="AN2816" t="e">
        <f>VLOOKUP([1]!Tabelle13[[#This Row],[Vlookup this ID for freight costs]],$AL$2:$AL$6811,2,FALSE)</f>
        <v>#REF!</v>
      </c>
      <c r="AO2816">
        <f t="shared" si="734"/>
        <v>9995.6765478174148</v>
      </c>
      <c r="AP2816">
        <v>0.64</v>
      </c>
      <c r="AQ2816">
        <v>0.64</v>
      </c>
      <c r="AR2816" s="4">
        <v>24</v>
      </c>
      <c r="AS2816" s="4">
        <v>8</v>
      </c>
      <c r="AT2816" s="4">
        <v>2015</v>
      </c>
      <c r="AU2816" s="4">
        <v>24</v>
      </c>
      <c r="AV2816" s="4">
        <v>8</v>
      </c>
      <c r="AW2816" s="4">
        <v>2015</v>
      </c>
      <c r="AX2816" t="str">
        <f t="shared" si="728"/>
        <v>No Delay</v>
      </c>
      <c r="AY2816">
        <f t="shared" si="729"/>
        <v>0</v>
      </c>
    </row>
    <row r="2817" spans="1:51" x14ac:dyDescent="0.2">
      <c r="A2817" s="3">
        <v>52670</v>
      </c>
      <c r="B2817" s="1" t="s">
        <v>328</v>
      </c>
      <c r="C2817" s="1" t="s">
        <v>150</v>
      </c>
      <c r="D2817" s="1" t="s">
        <v>100</v>
      </c>
      <c r="E2817" s="1" t="s">
        <v>101</v>
      </c>
      <c r="F2817" s="1" t="s">
        <v>101</v>
      </c>
      <c r="G2817" s="13" t="s">
        <v>1925</v>
      </c>
      <c r="H2817" s="12">
        <v>41878</v>
      </c>
      <c r="I2817" s="12" t="s">
        <v>1925</v>
      </c>
      <c r="J2817" s="12">
        <v>41878</v>
      </c>
      <c r="K2817" s="4">
        <v>5808</v>
      </c>
      <c r="L2817" s="1" t="s">
        <v>146</v>
      </c>
      <c r="M2817" s="1" t="s">
        <v>1920</v>
      </c>
      <c r="N2817" s="1" t="s">
        <v>371</v>
      </c>
      <c r="O2817" s="1" t="s">
        <v>93</v>
      </c>
      <c r="P2817">
        <v>240</v>
      </c>
      <c r="Q2817">
        <v>34</v>
      </c>
      <c r="R2817">
        <v>932.3</v>
      </c>
      <c r="S2817">
        <v>27.42</v>
      </c>
      <c r="T2817">
        <v>0.11</v>
      </c>
      <c r="U2817">
        <f t="shared" si="725"/>
        <v>932.28000000000009</v>
      </c>
      <c r="V2817">
        <f t="shared" si="726"/>
        <v>8160</v>
      </c>
      <c r="W2817" s="1" t="s">
        <v>155</v>
      </c>
      <c r="X2817" s="1" t="s">
        <v>1236</v>
      </c>
      <c r="Y2817" s="1" t="s">
        <v>156</v>
      </c>
      <c r="Z2817" s="3">
        <v>16635</v>
      </c>
      <c r="AA2817" s="4">
        <f t="shared" si="731"/>
        <v>2248.888258</v>
      </c>
      <c r="AB2817" s="2">
        <f t="shared" si="732"/>
        <v>2248.888258</v>
      </c>
      <c r="AC2817" s="4">
        <f t="shared" si="733"/>
        <v>2004.6701023999999</v>
      </c>
      <c r="AD2817" s="4">
        <f t="shared" si="730"/>
        <v>2004.6701023999999</v>
      </c>
      <c r="AE2817" s="4" t="s">
        <v>62</v>
      </c>
      <c r="AG2817" s="4" t="str">
        <f t="shared" si="735"/>
        <v>Weight Captured Separately</v>
      </c>
      <c r="AI2817" t="e">
        <f t="shared" si="727"/>
        <v>#N/A</v>
      </c>
      <c r="AJ2817" t="s">
        <v>81</v>
      </c>
      <c r="AK2817" s="2"/>
      <c r="AL2817" s="2" t="str">
        <f t="shared" si="736"/>
        <v>Freight Included in Commodity Cost</v>
      </c>
      <c r="AM2817" s="4"/>
      <c r="AN2817" t="e">
        <f>VLOOKUP([1]!Tabelle13[[#This Row],[Vlookup this ID for freight costs]],$AL$2:$AL$6811,2,FALSE)</f>
        <v>#REF!</v>
      </c>
      <c r="AO2817">
        <f t="shared" si="734"/>
        <v>12510.543779180802</v>
      </c>
      <c r="AP2817">
        <v>1.1499999999999999</v>
      </c>
      <c r="AQ2817">
        <v>1.1499999999999999</v>
      </c>
      <c r="AR2817" s="4">
        <v>27</v>
      </c>
      <c r="AS2817" s="4">
        <v>8</v>
      </c>
      <c r="AT2817" s="4">
        <v>2014</v>
      </c>
      <c r="AU2817" s="4">
        <v>27</v>
      </c>
      <c r="AV2817" s="4">
        <v>8</v>
      </c>
      <c r="AW2817" s="4">
        <v>2014</v>
      </c>
      <c r="AX2817" t="str">
        <f t="shared" si="728"/>
        <v>No Delay</v>
      </c>
      <c r="AY2817">
        <f t="shared" si="729"/>
        <v>0</v>
      </c>
    </row>
    <row r="2818" spans="1:51" x14ac:dyDescent="0.2">
      <c r="A2818" s="3">
        <v>59466</v>
      </c>
      <c r="B2818" s="1" t="s">
        <v>328</v>
      </c>
      <c r="C2818" s="1" t="s">
        <v>150</v>
      </c>
      <c r="D2818" s="1" t="s">
        <v>100</v>
      </c>
      <c r="E2818" s="1" t="s">
        <v>101</v>
      </c>
      <c r="F2818" s="1" t="s">
        <v>101</v>
      </c>
      <c r="G2818" s="13" t="s">
        <v>1934</v>
      </c>
      <c r="H2818" s="12">
        <v>42209</v>
      </c>
      <c r="I2818" s="12" t="s">
        <v>1934</v>
      </c>
      <c r="J2818" s="12">
        <v>42209</v>
      </c>
      <c r="K2818" s="4">
        <v>6709</v>
      </c>
      <c r="L2818" s="1" t="s">
        <v>146</v>
      </c>
      <c r="M2818" s="1" t="s">
        <v>1923</v>
      </c>
      <c r="N2818" s="1" t="s">
        <v>163</v>
      </c>
      <c r="O2818" s="1" t="s">
        <v>93</v>
      </c>
      <c r="P2818">
        <v>60</v>
      </c>
      <c r="Q2818">
        <v>35</v>
      </c>
      <c r="R2818">
        <v>1874.71</v>
      </c>
      <c r="S2818">
        <v>53.56</v>
      </c>
      <c r="T2818">
        <v>0.89</v>
      </c>
      <c r="U2818">
        <f t="shared" ref="U2818:U2881" si="737">S2818*Q2818</f>
        <v>1874.6000000000001</v>
      </c>
      <c r="V2818">
        <f t="shared" ref="V2818:V2881" si="738">Q2818*P2818</f>
        <v>2100</v>
      </c>
      <c r="W2818" s="1" t="s">
        <v>155</v>
      </c>
      <c r="X2818" s="1" t="s">
        <v>1236</v>
      </c>
      <c r="Y2818" s="1" t="s">
        <v>156</v>
      </c>
      <c r="Z2818" s="3">
        <v>16635</v>
      </c>
      <c r="AA2818" s="4">
        <f t="shared" si="731"/>
        <v>2248.9980019999998</v>
      </c>
      <c r="AB2818" s="2">
        <f t="shared" si="732"/>
        <v>2248.9980019999998</v>
      </c>
      <c r="AC2818" s="4">
        <f t="shared" si="733"/>
        <v>1617.3485183076923</v>
      </c>
      <c r="AD2818" s="4">
        <f t="shared" si="730"/>
        <v>1617.3485183076923</v>
      </c>
      <c r="AE2818" s="4" t="s">
        <v>62</v>
      </c>
      <c r="AG2818" s="4" t="str">
        <f t="shared" si="735"/>
        <v>Weight Captured Separately</v>
      </c>
      <c r="AI2818" t="e">
        <f t="shared" ref="AI2818:AI2881" si="739">INDEX($AE$2:$AE$6811,MATCH(AH2818,$A$2:$A$6811,0))</f>
        <v>#N/A</v>
      </c>
      <c r="AJ2818" t="s">
        <v>81</v>
      </c>
      <c r="AK2818" s="2"/>
      <c r="AL2818" s="2" t="str">
        <f t="shared" si="736"/>
        <v>Freight Included in Commodity Cost</v>
      </c>
      <c r="AM2818" s="4"/>
      <c r="AN2818" t="e">
        <f>VLOOKUP([1]!Tabelle13[[#This Row],[Vlookup this ID for freight costs]],$AL$2:$AL$6811,2,FALSE)</f>
        <v>#REF!</v>
      </c>
      <c r="AO2818">
        <f t="shared" si="734"/>
        <v>10092.882451276617</v>
      </c>
      <c r="AP2818">
        <v>1.93</v>
      </c>
      <c r="AQ2818">
        <v>1.93</v>
      </c>
      <c r="AR2818" s="4">
        <v>24</v>
      </c>
      <c r="AS2818" s="4">
        <v>7</v>
      </c>
      <c r="AT2818" s="4">
        <v>2015</v>
      </c>
      <c r="AU2818" s="4">
        <v>24</v>
      </c>
      <c r="AV2818" s="4">
        <v>7</v>
      </c>
      <c r="AW2818" s="4">
        <v>2015</v>
      </c>
      <c r="AX2818" t="str">
        <f t="shared" ref="AX2818:AX2881" si="740">IF(DATE(AW2818,AV2818,AU2818)&lt;=DATE(AT2818,AS2818,AR2818),"No Delay","Delay")</f>
        <v>No Delay</v>
      </c>
      <c r="AY2818">
        <f t="shared" ref="AY2818:AY2881" si="741">IF(_xlfn.DAYS(J2818,H2818)&gt;0, _xlfn.DAYS(J2818,H2818),0)</f>
        <v>0</v>
      </c>
    </row>
    <row r="2819" spans="1:51" x14ac:dyDescent="0.2">
      <c r="A2819" s="3">
        <v>65359</v>
      </c>
      <c r="B2819" s="1" t="s">
        <v>328</v>
      </c>
      <c r="C2819" s="1" t="s">
        <v>150</v>
      </c>
      <c r="D2819" s="1" t="s">
        <v>100</v>
      </c>
      <c r="E2819" s="1" t="s">
        <v>101</v>
      </c>
      <c r="F2819" s="1" t="s">
        <v>101</v>
      </c>
      <c r="G2819" s="13" t="s">
        <v>1934</v>
      </c>
      <c r="H2819" s="12">
        <v>42209</v>
      </c>
      <c r="I2819" s="12" t="s">
        <v>1934</v>
      </c>
      <c r="J2819" s="12">
        <v>42209</v>
      </c>
      <c r="K2819" s="4">
        <v>6714</v>
      </c>
      <c r="L2819" s="1" t="s">
        <v>146</v>
      </c>
      <c r="M2819" s="1" t="s">
        <v>1923</v>
      </c>
      <c r="N2819" s="1" t="s">
        <v>249</v>
      </c>
      <c r="O2819" s="1" t="s">
        <v>250</v>
      </c>
      <c r="P2819">
        <v>60</v>
      </c>
      <c r="Q2819">
        <v>35</v>
      </c>
      <c r="R2819">
        <v>2301.31</v>
      </c>
      <c r="S2819">
        <v>65.75</v>
      </c>
      <c r="T2819">
        <v>1.1000000000000001</v>
      </c>
      <c r="U2819">
        <f t="shared" si="737"/>
        <v>2301.25</v>
      </c>
      <c r="V2819">
        <f t="shared" si="738"/>
        <v>2100</v>
      </c>
      <c r="W2819" s="1" t="s">
        <v>251</v>
      </c>
      <c r="X2819" s="1" t="s">
        <v>252</v>
      </c>
      <c r="Y2819" s="1" t="s">
        <v>252</v>
      </c>
      <c r="Z2819" s="3">
        <v>14819</v>
      </c>
      <c r="AA2819" s="4">
        <f t="shared" si="731"/>
        <v>2248.9980019999998</v>
      </c>
      <c r="AB2819" s="2">
        <f t="shared" si="732"/>
        <v>2248.9980019999998</v>
      </c>
      <c r="AC2819" s="4">
        <f t="shared" si="733"/>
        <v>1617.3485183076923</v>
      </c>
      <c r="AD2819" s="4">
        <f t="shared" si="730"/>
        <v>1617.3485183076923</v>
      </c>
      <c r="AE2819" s="4" t="s">
        <v>62</v>
      </c>
      <c r="AG2819" s="4" t="str">
        <f t="shared" si="735"/>
        <v>Weight Captured Separately</v>
      </c>
      <c r="AI2819" t="e">
        <f t="shared" si="739"/>
        <v>#N/A</v>
      </c>
      <c r="AJ2819" t="s">
        <v>81</v>
      </c>
      <c r="AK2819" s="2"/>
      <c r="AL2819" s="2" t="str">
        <f t="shared" si="736"/>
        <v>Freight Included in Commodity Cost</v>
      </c>
      <c r="AM2819" s="4"/>
      <c r="AN2819" t="e">
        <f>VLOOKUP([1]!Tabelle13[[#This Row],[Vlookup this ID for freight costs]],$AL$2:$AL$6811,2,FALSE)</f>
        <v>#REF!</v>
      </c>
      <c r="AO2819">
        <f t="shared" si="734"/>
        <v>10092.882451276617</v>
      </c>
      <c r="AP2819">
        <v>2.37</v>
      </c>
      <c r="AQ2819">
        <v>2.37</v>
      </c>
      <c r="AR2819" s="4">
        <v>24</v>
      </c>
      <c r="AS2819" s="4">
        <v>7</v>
      </c>
      <c r="AT2819" s="4">
        <v>2015</v>
      </c>
      <c r="AU2819" s="4">
        <v>24</v>
      </c>
      <c r="AV2819" s="4">
        <v>7</v>
      </c>
      <c r="AW2819" s="4">
        <v>2015</v>
      </c>
      <c r="AX2819" t="str">
        <f t="shared" si="740"/>
        <v>No Delay</v>
      </c>
      <c r="AY2819">
        <f t="shared" si="741"/>
        <v>0</v>
      </c>
    </row>
    <row r="2820" spans="1:51" x14ac:dyDescent="0.2">
      <c r="A2820" s="3">
        <v>31473</v>
      </c>
      <c r="B2820" s="1" t="s">
        <v>328</v>
      </c>
      <c r="C2820" s="1" t="s">
        <v>150</v>
      </c>
      <c r="D2820" s="1" t="s">
        <v>100</v>
      </c>
      <c r="E2820" s="1" t="s">
        <v>101</v>
      </c>
      <c r="F2820" s="1" t="s">
        <v>101</v>
      </c>
      <c r="G2820" s="13" t="s">
        <v>1925</v>
      </c>
      <c r="H2820" s="12">
        <v>41878</v>
      </c>
      <c r="I2820" s="12" t="s">
        <v>1925</v>
      </c>
      <c r="J2820" s="12">
        <v>41878</v>
      </c>
      <c r="K2820" s="4">
        <v>5779</v>
      </c>
      <c r="L2820" s="1" t="s">
        <v>146</v>
      </c>
      <c r="M2820" s="1" t="s">
        <v>1920</v>
      </c>
      <c r="N2820" s="1" t="s">
        <v>371</v>
      </c>
      <c r="O2820" s="1" t="s">
        <v>93</v>
      </c>
      <c r="P2820">
        <v>240</v>
      </c>
      <c r="Q2820">
        <v>35</v>
      </c>
      <c r="R2820">
        <v>959.72</v>
      </c>
      <c r="S2820">
        <v>27.42</v>
      </c>
      <c r="T2820">
        <v>0.11</v>
      </c>
      <c r="U2820">
        <f t="shared" si="737"/>
        <v>959.7</v>
      </c>
      <c r="V2820">
        <f t="shared" si="738"/>
        <v>8400</v>
      </c>
      <c r="W2820" s="1" t="s">
        <v>155</v>
      </c>
      <c r="X2820" s="1" t="s">
        <v>1236</v>
      </c>
      <c r="Y2820" s="1" t="s">
        <v>156</v>
      </c>
      <c r="Z2820" s="3">
        <v>16635</v>
      </c>
      <c r="AA2820" s="4">
        <f t="shared" si="731"/>
        <v>2248.9980019999998</v>
      </c>
      <c r="AB2820" s="2">
        <f t="shared" si="732"/>
        <v>2248.9980019999998</v>
      </c>
      <c r="AC2820" s="4">
        <f t="shared" si="733"/>
        <v>1070.6939815999999</v>
      </c>
      <c r="AD2820" s="4">
        <f t="shared" si="730"/>
        <v>1070.6939815999999</v>
      </c>
      <c r="AE2820" s="4" t="s">
        <v>62</v>
      </c>
      <c r="AG2820" s="4" t="str">
        <f t="shared" si="735"/>
        <v>Weight Captured Separately</v>
      </c>
      <c r="AI2820" t="e">
        <f t="shared" si="739"/>
        <v>#N/A</v>
      </c>
      <c r="AJ2820" t="s">
        <v>81</v>
      </c>
      <c r="AK2820" s="2"/>
      <c r="AL2820" s="2" t="str">
        <f t="shared" si="736"/>
        <v>Freight Included in Commodity Cost</v>
      </c>
      <c r="AM2820" s="4"/>
      <c r="AN2820" t="e">
        <f>VLOOKUP([1]!Tabelle13[[#This Row],[Vlookup this ID for freight costs]],$AL$2:$AL$6811,2,FALSE)</f>
        <v>#REF!</v>
      </c>
      <c r="AO2820">
        <f t="shared" si="734"/>
        <v>6680.6648331471997</v>
      </c>
      <c r="AP2820">
        <v>1.19</v>
      </c>
      <c r="AQ2820">
        <v>1.19</v>
      </c>
      <c r="AR2820" s="4">
        <v>27</v>
      </c>
      <c r="AS2820" s="4">
        <v>8</v>
      </c>
      <c r="AT2820" s="4">
        <v>2014</v>
      </c>
      <c r="AU2820" s="4">
        <v>27</v>
      </c>
      <c r="AV2820" s="4">
        <v>8</v>
      </c>
      <c r="AW2820" s="4">
        <v>2014</v>
      </c>
      <c r="AX2820" t="str">
        <f t="shared" si="740"/>
        <v>No Delay</v>
      </c>
      <c r="AY2820">
        <f t="shared" si="741"/>
        <v>0</v>
      </c>
    </row>
    <row r="2821" spans="1:51" x14ac:dyDescent="0.2">
      <c r="A2821" s="3">
        <v>81639</v>
      </c>
      <c r="B2821" s="1" t="s">
        <v>328</v>
      </c>
      <c r="C2821" s="1" t="s">
        <v>150</v>
      </c>
      <c r="D2821" s="1" t="s">
        <v>100</v>
      </c>
      <c r="E2821" s="1" t="s">
        <v>101</v>
      </c>
      <c r="F2821" s="1" t="s">
        <v>101</v>
      </c>
      <c r="G2821" s="13" t="s">
        <v>1925</v>
      </c>
      <c r="H2821" s="12">
        <v>41878</v>
      </c>
      <c r="I2821" s="12" t="s">
        <v>1925</v>
      </c>
      <c r="J2821" s="12">
        <v>41878</v>
      </c>
      <c r="K2821" s="4">
        <v>5826</v>
      </c>
      <c r="L2821" s="1" t="s">
        <v>146</v>
      </c>
      <c r="M2821" s="1" t="s">
        <v>1920</v>
      </c>
      <c r="N2821" s="1" t="s">
        <v>371</v>
      </c>
      <c r="O2821" s="1" t="s">
        <v>93</v>
      </c>
      <c r="P2821">
        <v>240</v>
      </c>
      <c r="Q2821">
        <v>35</v>
      </c>
      <c r="R2821">
        <v>959.72</v>
      </c>
      <c r="S2821">
        <v>27.42</v>
      </c>
      <c r="T2821">
        <v>0.11</v>
      </c>
      <c r="U2821">
        <f t="shared" si="737"/>
        <v>959.7</v>
      </c>
      <c r="V2821">
        <f t="shared" si="738"/>
        <v>8400</v>
      </c>
      <c r="W2821" s="1" t="s">
        <v>155</v>
      </c>
      <c r="X2821" s="1" t="s">
        <v>1236</v>
      </c>
      <c r="Y2821" s="1" t="s">
        <v>156</v>
      </c>
      <c r="Z2821" s="3">
        <v>16635</v>
      </c>
      <c r="AA2821" s="4">
        <f t="shared" si="731"/>
        <v>2248.9980019999998</v>
      </c>
      <c r="AB2821" s="2">
        <f t="shared" si="732"/>
        <v>2248.9980019999998</v>
      </c>
      <c r="AC2821" s="4">
        <f t="shared" si="733"/>
        <v>1070.6939815999999</v>
      </c>
      <c r="AD2821" s="4">
        <f t="shared" si="730"/>
        <v>1070.6939815999999</v>
      </c>
      <c r="AE2821" s="4" t="s">
        <v>62</v>
      </c>
      <c r="AG2821" s="4" t="str">
        <f t="shared" si="735"/>
        <v>Weight Captured Separately</v>
      </c>
      <c r="AI2821" t="e">
        <f t="shared" si="739"/>
        <v>#N/A</v>
      </c>
      <c r="AJ2821" t="s">
        <v>81</v>
      </c>
      <c r="AK2821" s="2"/>
      <c r="AL2821" s="2" t="str">
        <f t="shared" si="736"/>
        <v>Freight Included in Commodity Cost</v>
      </c>
      <c r="AM2821" s="4"/>
      <c r="AN2821" t="e">
        <f>VLOOKUP([1]!Tabelle13[[#This Row],[Vlookup this ID for freight costs]],$AL$2:$AL$6811,2,FALSE)</f>
        <v>#REF!</v>
      </c>
      <c r="AO2821">
        <f t="shared" si="734"/>
        <v>6680.6648331471997</v>
      </c>
      <c r="AP2821">
        <v>1.19</v>
      </c>
      <c r="AQ2821">
        <v>1.19</v>
      </c>
      <c r="AR2821" s="4">
        <v>27</v>
      </c>
      <c r="AS2821" s="4">
        <v>8</v>
      </c>
      <c r="AT2821" s="4">
        <v>2014</v>
      </c>
      <c r="AU2821" s="4">
        <v>27</v>
      </c>
      <c r="AV2821" s="4">
        <v>8</v>
      </c>
      <c r="AW2821" s="4">
        <v>2014</v>
      </c>
      <c r="AX2821" t="str">
        <f t="shared" si="740"/>
        <v>No Delay</v>
      </c>
      <c r="AY2821">
        <f t="shared" si="741"/>
        <v>0</v>
      </c>
    </row>
    <row r="2822" spans="1:51" x14ac:dyDescent="0.2">
      <c r="A2822" s="3">
        <v>23120</v>
      </c>
      <c r="B2822" s="1" t="s">
        <v>328</v>
      </c>
      <c r="C2822" s="1" t="s">
        <v>150</v>
      </c>
      <c r="D2822" s="1" t="s">
        <v>100</v>
      </c>
      <c r="E2822" s="1" t="s">
        <v>101</v>
      </c>
      <c r="F2822" s="1" t="s">
        <v>101</v>
      </c>
      <c r="G2822" s="13" t="s">
        <v>296</v>
      </c>
      <c r="H2822" s="12">
        <v>42240</v>
      </c>
      <c r="I2822" s="12" t="s">
        <v>296</v>
      </c>
      <c r="J2822" s="12">
        <v>42240</v>
      </c>
      <c r="K2822" s="4">
        <v>6747</v>
      </c>
      <c r="L2822" s="1" t="s">
        <v>146</v>
      </c>
      <c r="M2822" s="1" t="s">
        <v>1923</v>
      </c>
      <c r="N2822" s="1" t="s">
        <v>302</v>
      </c>
      <c r="O2822" s="1" t="s">
        <v>93</v>
      </c>
      <c r="P2822">
        <v>30</v>
      </c>
      <c r="Q2822">
        <v>36</v>
      </c>
      <c r="R2822">
        <v>534.69000000000005</v>
      </c>
      <c r="S2822">
        <v>14.85</v>
      </c>
      <c r="T2822">
        <v>0.5</v>
      </c>
      <c r="U2822">
        <f t="shared" si="737"/>
        <v>534.6</v>
      </c>
      <c r="V2822">
        <f t="shared" si="738"/>
        <v>1080</v>
      </c>
      <c r="W2822" s="1" t="s">
        <v>160</v>
      </c>
      <c r="X2822" s="1" t="s">
        <v>1236</v>
      </c>
      <c r="Y2822" s="1" t="s">
        <v>161</v>
      </c>
      <c r="Z2822" s="3">
        <v>16118</v>
      </c>
      <c r="AA2822" s="4">
        <f t="shared" si="731"/>
        <v>2249.1077460000001</v>
      </c>
      <c r="AB2822" s="2">
        <f t="shared" si="732"/>
        <v>2249.1077460000001</v>
      </c>
      <c r="AC2822" s="4">
        <f t="shared" si="733"/>
        <v>2177.5530914375004</v>
      </c>
      <c r="AD2822" s="4">
        <f t="shared" si="730"/>
        <v>2177.5530914375004</v>
      </c>
      <c r="AE2822" s="4" t="s">
        <v>62</v>
      </c>
      <c r="AG2822" s="4" t="str">
        <f t="shared" si="735"/>
        <v>Weight Captured Separately</v>
      </c>
      <c r="AI2822" t="e">
        <f t="shared" si="739"/>
        <v>#N/A</v>
      </c>
      <c r="AJ2822" t="s">
        <v>81</v>
      </c>
      <c r="AK2822" s="2"/>
      <c r="AL2822" s="2" t="str">
        <f t="shared" si="736"/>
        <v>Freight Included in Commodity Cost</v>
      </c>
      <c r="AM2822" s="4"/>
      <c r="AN2822" t="e">
        <f>VLOOKUP([1]!Tabelle13[[#This Row],[Vlookup this ID for freight costs]],$AL$2:$AL$6811,2,FALSE)</f>
        <v>#REF!</v>
      </c>
      <c r="AO2822">
        <f t="shared" si="734"/>
        <v>13589.679396752879</v>
      </c>
      <c r="AP2822">
        <v>0.55000000000000004</v>
      </c>
      <c r="AQ2822">
        <v>0.55000000000000004</v>
      </c>
      <c r="AR2822" s="4">
        <v>24</v>
      </c>
      <c r="AS2822" s="4">
        <v>8</v>
      </c>
      <c r="AT2822" s="4">
        <v>2015</v>
      </c>
      <c r="AU2822" s="4">
        <v>24</v>
      </c>
      <c r="AV2822" s="4">
        <v>8</v>
      </c>
      <c r="AW2822" s="4">
        <v>2015</v>
      </c>
      <c r="AX2822" t="str">
        <f t="shared" si="740"/>
        <v>No Delay</v>
      </c>
      <c r="AY2822">
        <f t="shared" si="741"/>
        <v>0</v>
      </c>
    </row>
    <row r="2823" spans="1:51" x14ac:dyDescent="0.2">
      <c r="A2823" s="3">
        <v>52388</v>
      </c>
      <c r="B2823" s="1" t="s">
        <v>328</v>
      </c>
      <c r="C2823" s="1" t="s">
        <v>150</v>
      </c>
      <c r="D2823" s="1" t="s">
        <v>100</v>
      </c>
      <c r="E2823" s="1" t="s">
        <v>101</v>
      </c>
      <c r="F2823" s="1" t="s">
        <v>101</v>
      </c>
      <c r="G2823" s="13" t="s">
        <v>296</v>
      </c>
      <c r="H2823" s="12">
        <v>42240</v>
      </c>
      <c r="I2823" s="12" t="s">
        <v>296</v>
      </c>
      <c r="J2823" s="12">
        <v>42240</v>
      </c>
      <c r="K2823" s="4">
        <v>6769</v>
      </c>
      <c r="L2823" s="1" t="s">
        <v>146</v>
      </c>
      <c r="M2823" s="1" t="s">
        <v>1923</v>
      </c>
      <c r="N2823" s="1" t="s">
        <v>302</v>
      </c>
      <c r="O2823" s="1" t="s">
        <v>93</v>
      </c>
      <c r="P2823">
        <v>30</v>
      </c>
      <c r="Q2823">
        <v>36</v>
      </c>
      <c r="R2823">
        <v>534.69000000000005</v>
      </c>
      <c r="S2823">
        <v>14.85</v>
      </c>
      <c r="T2823">
        <v>0.5</v>
      </c>
      <c r="U2823">
        <f t="shared" si="737"/>
        <v>534.6</v>
      </c>
      <c r="V2823">
        <f t="shared" si="738"/>
        <v>1080</v>
      </c>
      <c r="W2823" s="1" t="s">
        <v>160</v>
      </c>
      <c r="X2823" s="1" t="s">
        <v>1236</v>
      </c>
      <c r="Y2823" s="1" t="s">
        <v>161</v>
      </c>
      <c r="Z2823" s="3">
        <v>16118</v>
      </c>
      <c r="AA2823" s="4">
        <f t="shared" si="731"/>
        <v>2249.1077460000001</v>
      </c>
      <c r="AB2823" s="2">
        <f t="shared" si="732"/>
        <v>2249.1077460000001</v>
      </c>
      <c r="AC2823" s="4">
        <f t="shared" si="733"/>
        <v>2177.5530914375004</v>
      </c>
      <c r="AD2823" s="4">
        <f t="shared" si="730"/>
        <v>2177.5530914375004</v>
      </c>
      <c r="AE2823" s="4" t="s">
        <v>62</v>
      </c>
      <c r="AG2823" s="4" t="str">
        <f t="shared" si="735"/>
        <v>Weight Captured Separately</v>
      </c>
      <c r="AI2823" t="e">
        <f t="shared" si="739"/>
        <v>#N/A</v>
      </c>
      <c r="AJ2823" t="s">
        <v>81</v>
      </c>
      <c r="AK2823" s="2"/>
      <c r="AL2823" s="2" t="str">
        <f t="shared" si="736"/>
        <v>Freight Included in Commodity Cost</v>
      </c>
      <c r="AM2823" s="4"/>
      <c r="AN2823" t="e">
        <f>VLOOKUP([1]!Tabelle13[[#This Row],[Vlookup this ID for freight costs]],$AL$2:$AL$6811,2,FALSE)</f>
        <v>#REF!</v>
      </c>
      <c r="AO2823">
        <f t="shared" si="734"/>
        <v>13589.679396752879</v>
      </c>
      <c r="AP2823">
        <v>0.55000000000000004</v>
      </c>
      <c r="AQ2823">
        <v>0.55000000000000004</v>
      </c>
      <c r="AR2823" s="4">
        <v>24</v>
      </c>
      <c r="AS2823" s="4">
        <v>8</v>
      </c>
      <c r="AT2823" s="4">
        <v>2015</v>
      </c>
      <c r="AU2823" s="4">
        <v>24</v>
      </c>
      <c r="AV2823" s="4">
        <v>8</v>
      </c>
      <c r="AW2823" s="4">
        <v>2015</v>
      </c>
      <c r="AX2823" t="str">
        <f t="shared" si="740"/>
        <v>No Delay</v>
      </c>
      <c r="AY2823">
        <f t="shared" si="741"/>
        <v>0</v>
      </c>
    </row>
    <row r="2824" spans="1:51" x14ac:dyDescent="0.2">
      <c r="A2824" s="3">
        <v>16462</v>
      </c>
      <c r="B2824" s="1" t="s">
        <v>328</v>
      </c>
      <c r="C2824" s="1" t="s">
        <v>150</v>
      </c>
      <c r="D2824" s="1" t="s">
        <v>100</v>
      </c>
      <c r="E2824" s="1" t="s">
        <v>101</v>
      </c>
      <c r="F2824" s="1" t="s">
        <v>101</v>
      </c>
      <c r="G2824" s="13" t="s">
        <v>1924</v>
      </c>
      <c r="H2824" s="12">
        <v>41856</v>
      </c>
      <c r="I2824" s="12" t="s">
        <v>1924</v>
      </c>
      <c r="J2824" s="12">
        <v>41856</v>
      </c>
      <c r="K2824" s="4">
        <v>5713</v>
      </c>
      <c r="L2824" s="1" t="s">
        <v>146</v>
      </c>
      <c r="M2824" s="1" t="s">
        <v>1923</v>
      </c>
      <c r="N2824" s="1" t="s">
        <v>352</v>
      </c>
      <c r="O2824" s="1" t="s">
        <v>344</v>
      </c>
      <c r="P2824">
        <v>120</v>
      </c>
      <c r="Q2824">
        <v>36</v>
      </c>
      <c r="R2824">
        <v>2509.54</v>
      </c>
      <c r="S2824">
        <v>69.709999999999994</v>
      </c>
      <c r="T2824">
        <v>0.57999999999999996</v>
      </c>
      <c r="U2824">
        <f t="shared" si="737"/>
        <v>2509.56</v>
      </c>
      <c r="V2824">
        <f t="shared" si="738"/>
        <v>4320</v>
      </c>
      <c r="W2824" s="1" t="s">
        <v>243</v>
      </c>
      <c r="X2824" s="1" t="s">
        <v>244</v>
      </c>
      <c r="Y2824" s="1" t="s">
        <v>244</v>
      </c>
      <c r="Z2824" s="3">
        <v>14311</v>
      </c>
      <c r="AA2824" s="4">
        <f t="shared" si="731"/>
        <v>2249.1077460000001</v>
      </c>
      <c r="AB2824" s="2">
        <f t="shared" si="732"/>
        <v>2249.1077460000001</v>
      </c>
      <c r="AC2824" s="4">
        <f t="shared" si="733"/>
        <v>1904.0212563333337</v>
      </c>
      <c r="AD2824" s="4">
        <f t="shared" si="730"/>
        <v>1904.0212563333337</v>
      </c>
      <c r="AE2824" s="4" t="s">
        <v>62</v>
      </c>
      <c r="AG2824" s="4" t="str">
        <f t="shared" si="735"/>
        <v>Weight Captured Separately</v>
      </c>
      <c r="AI2824" t="e">
        <f t="shared" si="739"/>
        <v>#N/A</v>
      </c>
      <c r="AJ2824" t="s">
        <v>81</v>
      </c>
      <c r="AK2824" s="2"/>
      <c r="AL2824" s="2" t="str">
        <f t="shared" si="736"/>
        <v>Freight Included in Commodity Cost</v>
      </c>
      <c r="AM2824" s="4"/>
      <c r="AN2824" t="e">
        <f>VLOOKUP([1]!Tabelle13[[#This Row],[Vlookup this ID for freight costs]],$AL$2:$AL$6811,2,FALSE)</f>
        <v>#REF!</v>
      </c>
      <c r="AO2824">
        <f t="shared" si="734"/>
        <v>11882.29368203267</v>
      </c>
      <c r="AP2824">
        <v>2.58</v>
      </c>
      <c r="AQ2824">
        <v>2.58</v>
      </c>
      <c r="AR2824" s="4">
        <v>5</v>
      </c>
      <c r="AS2824" s="4">
        <v>8</v>
      </c>
      <c r="AT2824" s="4">
        <v>2014</v>
      </c>
      <c r="AU2824" s="4">
        <v>5</v>
      </c>
      <c r="AV2824" s="4">
        <v>8</v>
      </c>
      <c r="AW2824" s="4">
        <v>2014</v>
      </c>
      <c r="AX2824" t="str">
        <f t="shared" si="740"/>
        <v>No Delay</v>
      </c>
      <c r="AY2824">
        <f t="shared" si="741"/>
        <v>0</v>
      </c>
    </row>
    <row r="2825" spans="1:51" x14ac:dyDescent="0.2">
      <c r="A2825" s="3">
        <v>3772</v>
      </c>
      <c r="B2825" s="1" t="s">
        <v>1918</v>
      </c>
      <c r="C2825" s="1" t="s">
        <v>150</v>
      </c>
      <c r="D2825" s="1" t="s">
        <v>100</v>
      </c>
      <c r="E2825" s="1" t="s">
        <v>101</v>
      </c>
      <c r="F2825" s="1" t="s">
        <v>101</v>
      </c>
      <c r="G2825" s="13" t="s">
        <v>1996</v>
      </c>
      <c r="H2825" s="12">
        <v>39989</v>
      </c>
      <c r="I2825" s="12" t="s">
        <v>449</v>
      </c>
      <c r="J2825" s="12">
        <v>39969</v>
      </c>
      <c r="K2825" s="4">
        <v>1577</v>
      </c>
      <c r="L2825" s="1" t="s">
        <v>146</v>
      </c>
      <c r="M2825" s="1" t="s">
        <v>1920</v>
      </c>
      <c r="N2825" s="1" t="s">
        <v>171</v>
      </c>
      <c r="O2825" s="1" t="s">
        <v>93</v>
      </c>
      <c r="P2825">
        <v>60</v>
      </c>
      <c r="Q2825">
        <v>36</v>
      </c>
      <c r="R2825">
        <v>254.88</v>
      </c>
      <c r="S2825">
        <v>7.08</v>
      </c>
      <c r="T2825">
        <v>0.12</v>
      </c>
      <c r="U2825">
        <f t="shared" si="737"/>
        <v>254.88</v>
      </c>
      <c r="V2825">
        <f t="shared" si="738"/>
        <v>2160</v>
      </c>
      <c r="W2825" s="1" t="s">
        <v>155</v>
      </c>
      <c r="X2825" s="1" t="s">
        <v>1236</v>
      </c>
      <c r="Y2825" s="1" t="s">
        <v>156</v>
      </c>
      <c r="Z2825" s="3">
        <v>16635</v>
      </c>
      <c r="AA2825" s="4">
        <f t="shared" si="731"/>
        <v>2249.1077460000001</v>
      </c>
      <c r="AB2825" s="2">
        <f t="shared" si="732"/>
        <v>2249.1077460000001</v>
      </c>
      <c r="AC2825" s="4">
        <f t="shared" si="733"/>
        <v>1775.5924964285714</v>
      </c>
      <c r="AD2825" s="4">
        <f t="shared" si="730"/>
        <v>1775.5924964285714</v>
      </c>
      <c r="AE2825" s="4" t="s">
        <v>62</v>
      </c>
      <c r="AG2825" s="4" t="str">
        <f t="shared" si="735"/>
        <v>Weight Captured Separately</v>
      </c>
      <c r="AH2825" s="4">
        <v>11973</v>
      </c>
      <c r="AI2825">
        <f t="shared" si="739"/>
        <v>227</v>
      </c>
      <c r="AJ2825" t="s">
        <v>81</v>
      </c>
      <c r="AK2825" s="2"/>
      <c r="AL2825" s="2" t="str">
        <f t="shared" si="736"/>
        <v>Freight Included in Commodity Cost</v>
      </c>
      <c r="AM2825" s="4"/>
      <c r="AN2825" t="e">
        <f>VLOOKUP([1]!Tabelle13[[#This Row],[Vlookup this ID for freight costs]],$AL$2:$AL$6811,2,FALSE)</f>
        <v>#REF!</v>
      </c>
      <c r="AO2825">
        <f t="shared" si="734"/>
        <v>11080.641362707145</v>
      </c>
      <c r="AP2825">
        <v>0.5</v>
      </c>
      <c r="AQ2825">
        <v>0.5</v>
      </c>
      <c r="AR2825" s="4">
        <v>25</v>
      </c>
      <c r="AS2825" s="4">
        <v>6</v>
      </c>
      <c r="AT2825" s="4">
        <v>2009</v>
      </c>
      <c r="AU2825" s="4">
        <v>5</v>
      </c>
      <c r="AV2825" s="4">
        <v>6</v>
      </c>
      <c r="AW2825" s="4">
        <v>2009</v>
      </c>
      <c r="AX2825" t="str">
        <f t="shared" si="740"/>
        <v>No Delay</v>
      </c>
      <c r="AY2825">
        <f t="shared" si="741"/>
        <v>0</v>
      </c>
    </row>
    <row r="2826" spans="1:51" x14ac:dyDescent="0.2">
      <c r="A2826" s="3">
        <v>68110</v>
      </c>
      <c r="B2826" s="1" t="s">
        <v>328</v>
      </c>
      <c r="C2826" s="1" t="s">
        <v>150</v>
      </c>
      <c r="D2826" s="1" t="s">
        <v>100</v>
      </c>
      <c r="E2826" s="1" t="s">
        <v>101</v>
      </c>
      <c r="F2826" s="1" t="s">
        <v>101</v>
      </c>
      <c r="G2826" s="13" t="s">
        <v>1466</v>
      </c>
      <c r="H2826" s="12">
        <v>41915</v>
      </c>
      <c r="I2826" s="12" t="s">
        <v>1466</v>
      </c>
      <c r="J2826" s="12">
        <v>41915</v>
      </c>
      <c r="K2826" s="4">
        <v>5991</v>
      </c>
      <c r="L2826" s="1" t="s">
        <v>146</v>
      </c>
      <c r="M2826" s="1" t="s">
        <v>1923</v>
      </c>
      <c r="N2826" s="1" t="s">
        <v>352</v>
      </c>
      <c r="O2826" s="1" t="s">
        <v>344</v>
      </c>
      <c r="P2826">
        <v>120</v>
      </c>
      <c r="Q2826">
        <v>36</v>
      </c>
      <c r="R2826">
        <v>2509.54</v>
      </c>
      <c r="S2826">
        <v>69.709999999999994</v>
      </c>
      <c r="T2826">
        <v>0.57999999999999996</v>
      </c>
      <c r="U2826">
        <f t="shared" si="737"/>
        <v>2509.56</v>
      </c>
      <c r="V2826">
        <f t="shared" si="738"/>
        <v>4320</v>
      </c>
      <c r="W2826" s="1" t="s">
        <v>243</v>
      </c>
      <c r="X2826" s="1" t="s">
        <v>244</v>
      </c>
      <c r="Y2826" s="1" t="s">
        <v>244</v>
      </c>
      <c r="Z2826" s="3">
        <v>14311</v>
      </c>
      <c r="AA2826" s="4">
        <f t="shared" si="731"/>
        <v>2249.1077460000001</v>
      </c>
      <c r="AB2826" s="2">
        <f t="shared" si="732"/>
        <v>2249.1077460000001</v>
      </c>
      <c r="AC2826" s="4">
        <f t="shared" si="733"/>
        <v>1904.0212563333337</v>
      </c>
      <c r="AD2826" s="4">
        <f t="shared" si="730"/>
        <v>1904.0212563333337</v>
      </c>
      <c r="AE2826" s="4" t="s">
        <v>62</v>
      </c>
      <c r="AG2826" s="4" t="str">
        <f t="shared" si="735"/>
        <v>Weight Captured Separately</v>
      </c>
      <c r="AI2826" t="e">
        <f t="shared" si="739"/>
        <v>#N/A</v>
      </c>
      <c r="AJ2826" t="s">
        <v>81</v>
      </c>
      <c r="AK2826" s="2"/>
      <c r="AL2826" s="2" t="str">
        <f t="shared" si="736"/>
        <v>Freight Included in Commodity Cost</v>
      </c>
      <c r="AM2826" s="4"/>
      <c r="AN2826" t="e">
        <f>VLOOKUP([1]!Tabelle13[[#This Row],[Vlookup this ID for freight costs]],$AL$2:$AL$6811,2,FALSE)</f>
        <v>#REF!</v>
      </c>
      <c r="AO2826">
        <f t="shared" si="734"/>
        <v>11882.29368203267</v>
      </c>
      <c r="AP2826">
        <v>2.58</v>
      </c>
      <c r="AQ2826">
        <v>2.58</v>
      </c>
      <c r="AR2826" s="4">
        <v>3</v>
      </c>
      <c r="AS2826" s="4">
        <v>10</v>
      </c>
      <c r="AT2826" s="4">
        <v>2014</v>
      </c>
      <c r="AU2826" s="4">
        <v>3</v>
      </c>
      <c r="AV2826" s="4">
        <v>10</v>
      </c>
      <c r="AW2826" s="4">
        <v>2014</v>
      </c>
      <c r="AX2826" t="str">
        <f t="shared" si="740"/>
        <v>No Delay</v>
      </c>
      <c r="AY2826">
        <f t="shared" si="741"/>
        <v>0</v>
      </c>
    </row>
    <row r="2827" spans="1:51" x14ac:dyDescent="0.2">
      <c r="A2827" s="3">
        <v>75089</v>
      </c>
      <c r="B2827" s="1" t="s">
        <v>328</v>
      </c>
      <c r="C2827" s="1" t="s">
        <v>150</v>
      </c>
      <c r="D2827" s="1" t="s">
        <v>100</v>
      </c>
      <c r="E2827" s="1" t="s">
        <v>101</v>
      </c>
      <c r="F2827" s="1" t="s">
        <v>101</v>
      </c>
      <c r="G2827" s="13" t="s">
        <v>1350</v>
      </c>
      <c r="H2827" s="12">
        <v>41971</v>
      </c>
      <c r="I2827" s="12" t="s">
        <v>1350</v>
      </c>
      <c r="J2827" s="12">
        <v>41971</v>
      </c>
      <c r="K2827" s="4">
        <v>6157</v>
      </c>
      <c r="L2827" s="1" t="s">
        <v>146</v>
      </c>
      <c r="M2827" s="1" t="s">
        <v>1923</v>
      </c>
      <c r="N2827" s="1" t="s">
        <v>352</v>
      </c>
      <c r="O2827" s="1" t="s">
        <v>344</v>
      </c>
      <c r="P2827">
        <v>120</v>
      </c>
      <c r="Q2827">
        <v>36</v>
      </c>
      <c r="R2827">
        <v>1696.63</v>
      </c>
      <c r="S2827">
        <v>47.13</v>
      </c>
      <c r="T2827">
        <v>0.39</v>
      </c>
      <c r="U2827">
        <f t="shared" si="737"/>
        <v>1696.68</v>
      </c>
      <c r="V2827">
        <f t="shared" si="738"/>
        <v>4320</v>
      </c>
      <c r="W2827" s="1" t="s">
        <v>243</v>
      </c>
      <c r="X2827" s="1" t="s">
        <v>244</v>
      </c>
      <c r="Y2827" s="1" t="s">
        <v>244</v>
      </c>
      <c r="Z2827" s="3">
        <v>14311</v>
      </c>
      <c r="AA2827" s="4">
        <f t="shared" si="731"/>
        <v>2249.1077460000001</v>
      </c>
      <c r="AB2827" s="2">
        <f t="shared" si="732"/>
        <v>2249.1077460000001</v>
      </c>
      <c r="AC2827" s="4">
        <f t="shared" si="733"/>
        <v>1904.0212563333337</v>
      </c>
      <c r="AD2827" s="4">
        <f t="shared" si="730"/>
        <v>1904.0212563333337</v>
      </c>
      <c r="AE2827" s="4" t="s">
        <v>62</v>
      </c>
      <c r="AG2827" s="4" t="str">
        <f t="shared" si="735"/>
        <v>Weight Captured Separately</v>
      </c>
      <c r="AI2827" t="e">
        <f t="shared" si="739"/>
        <v>#N/A</v>
      </c>
      <c r="AJ2827" t="s">
        <v>81</v>
      </c>
      <c r="AK2827" s="2"/>
      <c r="AL2827" s="2" t="str">
        <f t="shared" si="736"/>
        <v>Freight Included in Commodity Cost</v>
      </c>
      <c r="AM2827" s="4"/>
      <c r="AN2827" t="e">
        <f>VLOOKUP([1]!Tabelle13[[#This Row],[Vlookup this ID for freight costs]],$AL$2:$AL$6811,2,FALSE)</f>
        <v>#REF!</v>
      </c>
      <c r="AO2827">
        <f t="shared" si="734"/>
        <v>11882.29368203267</v>
      </c>
      <c r="AP2827">
        <v>1.74</v>
      </c>
      <c r="AQ2827">
        <v>1.74</v>
      </c>
      <c r="AR2827" s="4">
        <v>28</v>
      </c>
      <c r="AS2827" s="4">
        <v>11</v>
      </c>
      <c r="AT2827" s="4">
        <v>2014</v>
      </c>
      <c r="AU2827" s="4">
        <v>28</v>
      </c>
      <c r="AV2827" s="4">
        <v>11</v>
      </c>
      <c r="AW2827" s="4">
        <v>2014</v>
      </c>
      <c r="AX2827" t="str">
        <f t="shared" si="740"/>
        <v>No Delay</v>
      </c>
      <c r="AY2827">
        <f t="shared" si="741"/>
        <v>0</v>
      </c>
    </row>
    <row r="2828" spans="1:51" x14ac:dyDescent="0.2">
      <c r="A2828" s="3">
        <v>48236</v>
      </c>
      <c r="B2828" s="1" t="s">
        <v>328</v>
      </c>
      <c r="C2828" s="1" t="s">
        <v>150</v>
      </c>
      <c r="D2828" s="1" t="s">
        <v>100</v>
      </c>
      <c r="E2828" s="1" t="s">
        <v>101</v>
      </c>
      <c r="F2828" s="1" t="s">
        <v>101</v>
      </c>
      <c r="G2828" s="13" t="s">
        <v>1925</v>
      </c>
      <c r="H2828" s="12">
        <v>41878</v>
      </c>
      <c r="I2828" s="12" t="s">
        <v>1925</v>
      </c>
      <c r="J2828" s="12">
        <v>41878</v>
      </c>
      <c r="K2828" s="4">
        <v>5801</v>
      </c>
      <c r="L2828" s="1" t="s">
        <v>146</v>
      </c>
      <c r="M2828" s="1" t="s">
        <v>1920</v>
      </c>
      <c r="N2828" s="1" t="s">
        <v>371</v>
      </c>
      <c r="O2828" s="1" t="s">
        <v>93</v>
      </c>
      <c r="P2828">
        <v>240</v>
      </c>
      <c r="Q2828">
        <v>36</v>
      </c>
      <c r="R2828">
        <v>987.14</v>
      </c>
      <c r="S2828">
        <v>27.42</v>
      </c>
      <c r="T2828">
        <v>0.11</v>
      </c>
      <c r="U2828">
        <f t="shared" si="737"/>
        <v>987.12000000000012</v>
      </c>
      <c r="V2828">
        <f t="shared" si="738"/>
        <v>8640</v>
      </c>
      <c r="W2828" s="1" t="s">
        <v>155</v>
      </c>
      <c r="X2828" s="1" t="s">
        <v>1236</v>
      </c>
      <c r="Y2828" s="1" t="s">
        <v>156</v>
      </c>
      <c r="Z2828" s="3">
        <v>16635</v>
      </c>
      <c r="AA2828" s="4">
        <f t="shared" si="731"/>
        <v>2249.1077460000001</v>
      </c>
      <c r="AB2828" s="2">
        <f t="shared" si="732"/>
        <v>2249.1077460000001</v>
      </c>
      <c r="AC2828" s="4">
        <f t="shared" si="733"/>
        <v>2461.8443076666667</v>
      </c>
      <c r="AD2828" s="4">
        <f t="shared" si="730"/>
        <v>2461.8443076666667</v>
      </c>
      <c r="AE2828" s="4" t="s">
        <v>62</v>
      </c>
      <c r="AG2828" s="4" t="str">
        <f t="shared" si="735"/>
        <v>Weight Captured Separately</v>
      </c>
      <c r="AI2828" t="e">
        <f t="shared" si="739"/>
        <v>#N/A</v>
      </c>
      <c r="AJ2828" t="s">
        <v>81</v>
      </c>
      <c r="AK2828" s="2"/>
      <c r="AL2828" s="2" t="str">
        <f t="shared" si="736"/>
        <v>Freight Included in Commodity Cost</v>
      </c>
      <c r="AM2828" s="4"/>
      <c r="AN2828" t="e">
        <f>VLOOKUP([1]!Tabelle13[[#This Row],[Vlookup this ID for freight costs]],$AL$2:$AL$6811,2,FALSE)</f>
        <v>#REF!</v>
      </c>
      <c r="AO2828">
        <f t="shared" si="734"/>
        <v>15364.225168455336</v>
      </c>
      <c r="AP2828">
        <v>1.22</v>
      </c>
      <c r="AQ2828">
        <v>1.22</v>
      </c>
      <c r="AR2828" s="4">
        <v>27</v>
      </c>
      <c r="AS2828" s="4">
        <v>8</v>
      </c>
      <c r="AT2828" s="4">
        <v>2014</v>
      </c>
      <c r="AU2828" s="4">
        <v>27</v>
      </c>
      <c r="AV2828" s="4">
        <v>8</v>
      </c>
      <c r="AW2828" s="4">
        <v>2014</v>
      </c>
      <c r="AX2828" t="str">
        <f t="shared" si="740"/>
        <v>No Delay</v>
      </c>
      <c r="AY2828">
        <f t="shared" si="741"/>
        <v>0</v>
      </c>
    </row>
    <row r="2829" spans="1:51" x14ac:dyDescent="0.2">
      <c r="A2829" s="3">
        <v>50498</v>
      </c>
      <c r="B2829" s="1" t="s">
        <v>328</v>
      </c>
      <c r="C2829" s="1" t="s">
        <v>150</v>
      </c>
      <c r="D2829" s="1" t="s">
        <v>100</v>
      </c>
      <c r="E2829" s="1" t="s">
        <v>101</v>
      </c>
      <c r="F2829" s="1" t="s">
        <v>101</v>
      </c>
      <c r="G2829" s="13" t="s">
        <v>1576</v>
      </c>
      <c r="H2829" s="12">
        <v>41983</v>
      </c>
      <c r="I2829" s="12" t="s">
        <v>1576</v>
      </c>
      <c r="J2829" s="12">
        <v>41983</v>
      </c>
      <c r="K2829" s="4">
        <v>6183</v>
      </c>
      <c r="L2829" s="1" t="s">
        <v>146</v>
      </c>
      <c r="M2829" s="1" t="s">
        <v>1920</v>
      </c>
      <c r="N2829" s="1" t="s">
        <v>778</v>
      </c>
      <c r="O2829" s="1" t="s">
        <v>93</v>
      </c>
      <c r="P2829">
        <v>240</v>
      </c>
      <c r="Q2829">
        <v>36</v>
      </c>
      <c r="R2829">
        <v>228.01</v>
      </c>
      <c r="S2829">
        <v>6.33</v>
      </c>
      <c r="T2829">
        <v>0.03</v>
      </c>
      <c r="U2829">
        <f t="shared" si="737"/>
        <v>227.88</v>
      </c>
      <c r="V2829">
        <f t="shared" si="738"/>
        <v>8640</v>
      </c>
      <c r="W2829" s="1" t="s">
        <v>155</v>
      </c>
      <c r="X2829" s="1" t="s">
        <v>1236</v>
      </c>
      <c r="Y2829" s="1" t="s">
        <v>156</v>
      </c>
      <c r="Z2829" s="3">
        <v>16635</v>
      </c>
      <c r="AA2829" s="4">
        <f t="shared" si="731"/>
        <v>2249.1077460000001</v>
      </c>
      <c r="AB2829" s="2">
        <f t="shared" si="732"/>
        <v>2249.1077460000001</v>
      </c>
      <c r="AC2829" s="4">
        <f t="shared" si="733"/>
        <v>2461.8443076666667</v>
      </c>
      <c r="AD2829" s="4">
        <f t="shared" si="730"/>
        <v>2461.8443076666667</v>
      </c>
      <c r="AE2829" s="4" t="s">
        <v>62</v>
      </c>
      <c r="AG2829" s="4" t="str">
        <f t="shared" si="735"/>
        <v>Weight Captured Separately</v>
      </c>
      <c r="AI2829" t="e">
        <f t="shared" si="739"/>
        <v>#N/A</v>
      </c>
      <c r="AJ2829" t="s">
        <v>81</v>
      </c>
      <c r="AK2829" s="2"/>
      <c r="AL2829" s="2" t="str">
        <f t="shared" si="736"/>
        <v>Freight Included in Commodity Cost</v>
      </c>
      <c r="AM2829" s="4"/>
      <c r="AN2829" t="e">
        <f>VLOOKUP([1]!Tabelle13[[#This Row],[Vlookup this ID for freight costs]],$AL$2:$AL$6811,2,FALSE)</f>
        <v>#REF!</v>
      </c>
      <c r="AO2829">
        <f t="shared" si="734"/>
        <v>15364.225168455336</v>
      </c>
      <c r="AP2829">
        <v>0.27</v>
      </c>
      <c r="AQ2829">
        <v>0.27</v>
      </c>
      <c r="AR2829" s="4">
        <v>10</v>
      </c>
      <c r="AS2829" s="4">
        <v>12</v>
      </c>
      <c r="AT2829" s="4">
        <v>2014</v>
      </c>
      <c r="AU2829" s="4">
        <v>10</v>
      </c>
      <c r="AV2829" s="4">
        <v>12</v>
      </c>
      <c r="AW2829" s="4">
        <v>2014</v>
      </c>
      <c r="AX2829" t="str">
        <f t="shared" si="740"/>
        <v>No Delay</v>
      </c>
      <c r="AY2829">
        <f t="shared" si="741"/>
        <v>0</v>
      </c>
    </row>
    <row r="2830" spans="1:51" x14ac:dyDescent="0.2">
      <c r="A2830" s="3">
        <v>45348</v>
      </c>
      <c r="B2830" s="1" t="s">
        <v>328</v>
      </c>
      <c r="C2830" s="1" t="s">
        <v>150</v>
      </c>
      <c r="D2830" s="1" t="s">
        <v>100</v>
      </c>
      <c r="E2830" s="1" t="s">
        <v>101</v>
      </c>
      <c r="F2830" s="1" t="s">
        <v>101</v>
      </c>
      <c r="G2830" s="13" t="s">
        <v>1934</v>
      </c>
      <c r="H2830" s="12">
        <v>42209</v>
      </c>
      <c r="I2830" s="12" t="s">
        <v>1934</v>
      </c>
      <c r="J2830" s="12">
        <v>42209</v>
      </c>
      <c r="K2830" s="4">
        <v>6701</v>
      </c>
      <c r="L2830" s="1" t="s">
        <v>146</v>
      </c>
      <c r="M2830" s="1" t="s">
        <v>1923</v>
      </c>
      <c r="N2830" s="1" t="s">
        <v>343</v>
      </c>
      <c r="O2830" s="1" t="s">
        <v>344</v>
      </c>
      <c r="P2830">
        <v>60</v>
      </c>
      <c r="Q2830">
        <v>37</v>
      </c>
      <c r="R2830">
        <v>1874.52</v>
      </c>
      <c r="S2830">
        <v>50.66</v>
      </c>
      <c r="T2830">
        <v>0.84</v>
      </c>
      <c r="U2830">
        <f t="shared" si="737"/>
        <v>1874.4199999999998</v>
      </c>
      <c r="V2830">
        <f t="shared" si="738"/>
        <v>2220</v>
      </c>
      <c r="W2830" s="1" t="s">
        <v>243</v>
      </c>
      <c r="X2830" s="1" t="s">
        <v>244</v>
      </c>
      <c r="Y2830" s="1" t="s">
        <v>244</v>
      </c>
      <c r="Z2830" s="3">
        <v>14311</v>
      </c>
      <c r="AA2830" s="4">
        <f t="shared" si="731"/>
        <v>2249.21749</v>
      </c>
      <c r="AB2830" s="2">
        <f t="shared" si="732"/>
        <v>2249.21749</v>
      </c>
      <c r="AC2830" s="4">
        <f t="shared" si="733"/>
        <v>1696.7749121666666</v>
      </c>
      <c r="AD2830" s="4">
        <f t="shared" si="730"/>
        <v>1696.7749121666666</v>
      </c>
      <c r="AE2830" s="4" t="s">
        <v>62</v>
      </c>
      <c r="AG2830" s="4" t="str">
        <f t="shared" si="735"/>
        <v>Weight Captured Separately</v>
      </c>
      <c r="AI2830" t="e">
        <f t="shared" si="739"/>
        <v>#N/A</v>
      </c>
      <c r="AJ2830" t="s">
        <v>81</v>
      </c>
      <c r="AK2830" s="2"/>
      <c r="AL2830" s="2" t="str">
        <f t="shared" si="736"/>
        <v>Freight Included in Commodity Cost</v>
      </c>
      <c r="AM2830" s="4"/>
      <c r="AN2830" t="e">
        <f>VLOOKUP([1]!Tabelle13[[#This Row],[Vlookup this ID for freight costs]],$AL$2:$AL$6811,2,FALSE)</f>
        <v>#REF!</v>
      </c>
      <c r="AO2830">
        <f t="shared" si="734"/>
        <v>10588.662001744335</v>
      </c>
      <c r="AP2830">
        <v>1.93</v>
      </c>
      <c r="AQ2830">
        <v>1.93</v>
      </c>
      <c r="AR2830" s="4">
        <v>24</v>
      </c>
      <c r="AS2830" s="4">
        <v>7</v>
      </c>
      <c r="AT2830" s="4">
        <v>2015</v>
      </c>
      <c r="AU2830" s="4">
        <v>24</v>
      </c>
      <c r="AV2830" s="4">
        <v>7</v>
      </c>
      <c r="AW2830" s="4">
        <v>2015</v>
      </c>
      <c r="AX2830" t="str">
        <f t="shared" si="740"/>
        <v>No Delay</v>
      </c>
      <c r="AY2830">
        <f t="shared" si="741"/>
        <v>0</v>
      </c>
    </row>
    <row r="2831" spans="1:51" x14ac:dyDescent="0.2">
      <c r="A2831" s="3">
        <v>56465</v>
      </c>
      <c r="B2831" s="1" t="s">
        <v>328</v>
      </c>
      <c r="C2831" s="1" t="s">
        <v>150</v>
      </c>
      <c r="D2831" s="1" t="s">
        <v>100</v>
      </c>
      <c r="E2831" s="1" t="s">
        <v>101</v>
      </c>
      <c r="F2831" s="1" t="s">
        <v>101</v>
      </c>
      <c r="G2831" s="13" t="s">
        <v>1529</v>
      </c>
      <c r="H2831" s="12">
        <v>42157</v>
      </c>
      <c r="I2831" s="12" t="s">
        <v>1529</v>
      </c>
      <c r="J2831" s="12">
        <v>42157</v>
      </c>
      <c r="K2831" s="4">
        <v>6595</v>
      </c>
      <c r="L2831" s="1" t="s">
        <v>146</v>
      </c>
      <c r="M2831" s="1" t="s">
        <v>1923</v>
      </c>
      <c r="N2831" s="1" t="s">
        <v>167</v>
      </c>
      <c r="O2831" s="1" t="s">
        <v>93</v>
      </c>
      <c r="P2831">
        <v>30</v>
      </c>
      <c r="Q2831">
        <v>38</v>
      </c>
      <c r="R2831">
        <v>428.22</v>
      </c>
      <c r="S2831">
        <v>11.27</v>
      </c>
      <c r="T2831">
        <v>0.38</v>
      </c>
      <c r="U2831">
        <f t="shared" si="737"/>
        <v>428.26</v>
      </c>
      <c r="V2831">
        <f t="shared" si="738"/>
        <v>1140</v>
      </c>
      <c r="W2831" s="1" t="s">
        <v>155</v>
      </c>
      <c r="X2831" s="1" t="s">
        <v>1236</v>
      </c>
      <c r="Y2831" s="1" t="s">
        <v>156</v>
      </c>
      <c r="Z2831" s="3">
        <v>16635</v>
      </c>
      <c r="AA2831" s="4">
        <f t="shared" si="731"/>
        <v>2249.3272339999999</v>
      </c>
      <c r="AB2831" s="2">
        <f t="shared" si="732"/>
        <v>2249.3272339999999</v>
      </c>
      <c r="AC2831" s="4">
        <f t="shared" si="733"/>
        <v>2149.6740467826094</v>
      </c>
      <c r="AD2831" s="4">
        <f t="shared" si="730"/>
        <v>2149.6740467826094</v>
      </c>
      <c r="AE2831" s="4" t="s">
        <v>62</v>
      </c>
      <c r="AG2831" s="4" t="str">
        <f t="shared" si="735"/>
        <v>Weight Captured Separately</v>
      </c>
      <c r="AI2831" t="e">
        <f t="shared" si="739"/>
        <v>#N/A</v>
      </c>
      <c r="AJ2831" t="s">
        <v>81</v>
      </c>
      <c r="AK2831" s="2"/>
      <c r="AL2831" s="2" t="str">
        <f t="shared" si="736"/>
        <v>Freight Included in Commodity Cost</v>
      </c>
      <c r="AM2831" s="4"/>
      <c r="AN2831" t="e">
        <f>VLOOKUP([1]!Tabelle13[[#This Row],[Vlookup this ID for freight costs]],$AL$2:$AL$6811,2,FALSE)</f>
        <v>#REF!</v>
      </c>
      <c r="AO2831">
        <f t="shared" si="734"/>
        <v>13415.65840001705</v>
      </c>
      <c r="AP2831">
        <v>0.44</v>
      </c>
      <c r="AQ2831">
        <v>0.44</v>
      </c>
      <c r="AR2831" s="4">
        <v>2</v>
      </c>
      <c r="AS2831" s="4">
        <v>6</v>
      </c>
      <c r="AT2831" s="4">
        <v>2015</v>
      </c>
      <c r="AU2831" s="4">
        <v>2</v>
      </c>
      <c r="AV2831" s="4">
        <v>6</v>
      </c>
      <c r="AW2831" s="4">
        <v>2015</v>
      </c>
      <c r="AX2831" t="str">
        <f t="shared" si="740"/>
        <v>No Delay</v>
      </c>
      <c r="AY2831">
        <f t="shared" si="741"/>
        <v>0</v>
      </c>
    </row>
    <row r="2832" spans="1:51" x14ac:dyDescent="0.2">
      <c r="A2832" s="3">
        <v>61354</v>
      </c>
      <c r="B2832" s="1" t="s">
        <v>328</v>
      </c>
      <c r="C2832" s="1" t="s">
        <v>150</v>
      </c>
      <c r="D2832" s="1" t="s">
        <v>100</v>
      </c>
      <c r="E2832" s="1" t="s">
        <v>101</v>
      </c>
      <c r="F2832" s="1" t="s">
        <v>101</v>
      </c>
      <c r="G2832" s="13" t="s">
        <v>1934</v>
      </c>
      <c r="H2832" s="12">
        <v>42209</v>
      </c>
      <c r="I2832" s="12" t="s">
        <v>1934</v>
      </c>
      <c r="J2832" s="12">
        <v>42209</v>
      </c>
      <c r="K2832" s="4">
        <v>6710</v>
      </c>
      <c r="L2832" s="1" t="s">
        <v>146</v>
      </c>
      <c r="M2832" s="1" t="s">
        <v>1923</v>
      </c>
      <c r="N2832" s="1" t="s">
        <v>302</v>
      </c>
      <c r="O2832" s="1" t="s">
        <v>93</v>
      </c>
      <c r="P2832">
        <v>30</v>
      </c>
      <c r="Q2832">
        <v>38</v>
      </c>
      <c r="R2832">
        <v>564.39</v>
      </c>
      <c r="S2832">
        <v>14.85</v>
      </c>
      <c r="T2832">
        <v>0.5</v>
      </c>
      <c r="U2832">
        <f t="shared" si="737"/>
        <v>564.29999999999995</v>
      </c>
      <c r="V2832">
        <f t="shared" si="738"/>
        <v>1140</v>
      </c>
      <c r="W2832" s="1" t="s">
        <v>160</v>
      </c>
      <c r="X2832" s="1" t="s">
        <v>1236</v>
      </c>
      <c r="Y2832" s="1" t="s">
        <v>161</v>
      </c>
      <c r="Z2832" s="3">
        <v>16118</v>
      </c>
      <c r="AA2832" s="4">
        <f t="shared" si="731"/>
        <v>2249.3272339999999</v>
      </c>
      <c r="AB2832" s="2">
        <f t="shared" si="732"/>
        <v>2249.3272339999999</v>
      </c>
      <c r="AC2832" s="4">
        <f t="shared" si="733"/>
        <v>2149.6740467826094</v>
      </c>
      <c r="AD2832" s="4">
        <f t="shared" si="730"/>
        <v>2149.6740467826094</v>
      </c>
      <c r="AE2832" s="4" t="s">
        <v>62</v>
      </c>
      <c r="AG2832" s="4" t="str">
        <f t="shared" si="735"/>
        <v>Weight Captured Separately</v>
      </c>
      <c r="AI2832" t="e">
        <f t="shared" si="739"/>
        <v>#N/A</v>
      </c>
      <c r="AJ2832" t="s">
        <v>81</v>
      </c>
      <c r="AK2832" s="2"/>
      <c r="AL2832" s="2" t="str">
        <f t="shared" si="736"/>
        <v>Freight Included in Commodity Cost</v>
      </c>
      <c r="AM2832" s="4"/>
      <c r="AN2832" t="e">
        <f>VLOOKUP([1]!Tabelle13[[#This Row],[Vlookup this ID for freight costs]],$AL$2:$AL$6811,2,FALSE)</f>
        <v>#REF!</v>
      </c>
      <c r="AO2832">
        <f t="shared" si="734"/>
        <v>13415.65840001705</v>
      </c>
      <c r="AP2832">
        <v>0.57999999999999996</v>
      </c>
      <c r="AQ2832">
        <v>0.57999999999999996</v>
      </c>
      <c r="AR2832" s="4">
        <v>24</v>
      </c>
      <c r="AS2832" s="4">
        <v>7</v>
      </c>
      <c r="AT2832" s="4">
        <v>2015</v>
      </c>
      <c r="AU2832" s="4">
        <v>24</v>
      </c>
      <c r="AV2832" s="4">
        <v>7</v>
      </c>
      <c r="AW2832" s="4">
        <v>2015</v>
      </c>
      <c r="AX2832" t="str">
        <f t="shared" si="740"/>
        <v>No Delay</v>
      </c>
      <c r="AY2832">
        <f t="shared" si="741"/>
        <v>0</v>
      </c>
    </row>
    <row r="2833" spans="1:51" x14ac:dyDescent="0.2">
      <c r="A2833" s="3">
        <v>18099</v>
      </c>
      <c r="B2833" s="1" t="s">
        <v>328</v>
      </c>
      <c r="C2833" s="1" t="s">
        <v>150</v>
      </c>
      <c r="D2833" s="1" t="s">
        <v>100</v>
      </c>
      <c r="E2833" s="1" t="s">
        <v>101</v>
      </c>
      <c r="F2833" s="1" t="s">
        <v>101</v>
      </c>
      <c r="G2833" s="13" t="s">
        <v>1966</v>
      </c>
      <c r="H2833" s="12">
        <v>41879</v>
      </c>
      <c r="I2833" s="12" t="s">
        <v>1966</v>
      </c>
      <c r="J2833" s="12">
        <v>41879</v>
      </c>
      <c r="K2833" s="4">
        <v>5828</v>
      </c>
      <c r="L2833" s="1" t="s">
        <v>146</v>
      </c>
      <c r="M2833" s="1" t="s">
        <v>1923</v>
      </c>
      <c r="N2833" s="1" t="s">
        <v>284</v>
      </c>
      <c r="O2833" s="1" t="s">
        <v>93</v>
      </c>
      <c r="P2833">
        <v>30</v>
      </c>
      <c r="Q2833">
        <v>39</v>
      </c>
      <c r="R2833">
        <v>117.24</v>
      </c>
      <c r="S2833">
        <v>3.01</v>
      </c>
      <c r="T2833">
        <v>0.1</v>
      </c>
      <c r="U2833">
        <f t="shared" si="737"/>
        <v>117.38999999999999</v>
      </c>
      <c r="V2833">
        <f t="shared" si="738"/>
        <v>1170</v>
      </c>
      <c r="W2833" s="1" t="s">
        <v>155</v>
      </c>
      <c r="X2833" s="1" t="s">
        <v>1236</v>
      </c>
      <c r="Y2833" s="1" t="s">
        <v>156</v>
      </c>
      <c r="Z2833" s="3">
        <v>16635</v>
      </c>
      <c r="AA2833" s="4">
        <f t="shared" si="731"/>
        <v>2249.4369780000002</v>
      </c>
      <c r="AB2833" s="2">
        <f t="shared" si="732"/>
        <v>2249.4369780000002</v>
      </c>
      <c r="AC2833" s="4">
        <f t="shared" si="733"/>
        <v>2119.2974588571433</v>
      </c>
      <c r="AD2833" s="4">
        <f t="shared" si="730"/>
        <v>2119.2974588571433</v>
      </c>
      <c r="AE2833" s="4" t="s">
        <v>62</v>
      </c>
      <c r="AG2833" s="4" t="str">
        <f t="shared" si="735"/>
        <v>Weight Captured Separately</v>
      </c>
      <c r="AI2833" t="e">
        <f t="shared" si="739"/>
        <v>#N/A</v>
      </c>
      <c r="AJ2833" t="s">
        <v>81</v>
      </c>
      <c r="AK2833" s="2"/>
      <c r="AL2833" s="2" t="str">
        <f t="shared" si="736"/>
        <v>Freight Included in Commodity Cost</v>
      </c>
      <c r="AM2833" s="4"/>
      <c r="AN2833" t="e">
        <f>VLOOKUP([1]!Tabelle13[[#This Row],[Vlookup this ID for freight costs]],$AL$2:$AL$6811,2,FALSE)</f>
        <v>#REF!</v>
      </c>
      <c r="AO2833">
        <f t="shared" si="734"/>
        <v>13226.047738186291</v>
      </c>
      <c r="AP2833">
        <v>0.12</v>
      </c>
      <c r="AQ2833">
        <v>0.12</v>
      </c>
      <c r="AR2833" s="4">
        <v>28</v>
      </c>
      <c r="AS2833" s="4">
        <v>8</v>
      </c>
      <c r="AT2833" s="4">
        <v>2014</v>
      </c>
      <c r="AU2833" s="4">
        <v>28</v>
      </c>
      <c r="AV2833" s="4">
        <v>8</v>
      </c>
      <c r="AW2833" s="4">
        <v>2014</v>
      </c>
      <c r="AX2833" t="str">
        <f t="shared" si="740"/>
        <v>No Delay</v>
      </c>
      <c r="AY2833">
        <f t="shared" si="741"/>
        <v>0</v>
      </c>
    </row>
    <row r="2834" spans="1:51" x14ac:dyDescent="0.2">
      <c r="A2834" s="3">
        <v>36596</v>
      </c>
      <c r="B2834" s="1" t="s">
        <v>328</v>
      </c>
      <c r="C2834" s="1" t="s">
        <v>150</v>
      </c>
      <c r="D2834" s="1" t="s">
        <v>100</v>
      </c>
      <c r="E2834" s="1" t="s">
        <v>101</v>
      </c>
      <c r="F2834" s="1" t="s">
        <v>101</v>
      </c>
      <c r="G2834" s="13" t="s">
        <v>1934</v>
      </c>
      <c r="H2834" s="12">
        <v>42209</v>
      </c>
      <c r="I2834" s="12" t="s">
        <v>1934</v>
      </c>
      <c r="J2834" s="12">
        <v>42209</v>
      </c>
      <c r="K2834" s="4">
        <v>6699</v>
      </c>
      <c r="L2834" s="1" t="s">
        <v>146</v>
      </c>
      <c r="M2834" s="1" t="s">
        <v>1923</v>
      </c>
      <c r="N2834" s="1" t="s">
        <v>167</v>
      </c>
      <c r="O2834" s="1" t="s">
        <v>93</v>
      </c>
      <c r="P2834">
        <v>30</v>
      </c>
      <c r="Q2834">
        <v>39</v>
      </c>
      <c r="R2834">
        <v>439.52</v>
      </c>
      <c r="S2834">
        <v>11.27</v>
      </c>
      <c r="T2834">
        <v>0.38</v>
      </c>
      <c r="U2834">
        <f t="shared" si="737"/>
        <v>439.53</v>
      </c>
      <c r="V2834">
        <f t="shared" si="738"/>
        <v>1170</v>
      </c>
      <c r="W2834" s="1" t="s">
        <v>155</v>
      </c>
      <c r="X2834" s="1" t="s">
        <v>1236</v>
      </c>
      <c r="Y2834" s="1" t="s">
        <v>156</v>
      </c>
      <c r="Z2834" s="3">
        <v>16635</v>
      </c>
      <c r="AA2834" s="4">
        <f t="shared" si="731"/>
        <v>2249.4369780000002</v>
      </c>
      <c r="AB2834" s="2">
        <f t="shared" si="732"/>
        <v>2249.4369780000002</v>
      </c>
      <c r="AC2834" s="4">
        <f t="shared" si="733"/>
        <v>2119.2974588571433</v>
      </c>
      <c r="AD2834" s="4">
        <f t="shared" si="730"/>
        <v>2119.2974588571433</v>
      </c>
      <c r="AE2834" s="4" t="s">
        <v>62</v>
      </c>
      <c r="AG2834" s="4" t="str">
        <f t="shared" si="735"/>
        <v>Weight Captured Separately</v>
      </c>
      <c r="AI2834" t="e">
        <f t="shared" si="739"/>
        <v>#N/A</v>
      </c>
      <c r="AJ2834" t="s">
        <v>81</v>
      </c>
      <c r="AK2834" s="2"/>
      <c r="AL2834" s="2" t="str">
        <f t="shared" si="736"/>
        <v>Freight Included in Commodity Cost</v>
      </c>
      <c r="AM2834" s="4"/>
      <c r="AN2834" t="e">
        <f>VLOOKUP([1]!Tabelle13[[#This Row],[Vlookup this ID for freight costs]],$AL$2:$AL$6811,2,FALSE)</f>
        <v>#REF!</v>
      </c>
      <c r="AO2834">
        <f t="shared" si="734"/>
        <v>13226.047738186291</v>
      </c>
      <c r="AP2834">
        <v>0.45</v>
      </c>
      <c r="AQ2834">
        <v>0.45</v>
      </c>
      <c r="AR2834" s="4">
        <v>24</v>
      </c>
      <c r="AS2834" s="4">
        <v>7</v>
      </c>
      <c r="AT2834" s="4">
        <v>2015</v>
      </c>
      <c r="AU2834" s="4">
        <v>24</v>
      </c>
      <c r="AV2834" s="4">
        <v>7</v>
      </c>
      <c r="AW2834" s="4">
        <v>2015</v>
      </c>
      <c r="AX2834" t="str">
        <f t="shared" si="740"/>
        <v>No Delay</v>
      </c>
      <c r="AY2834">
        <f t="shared" si="741"/>
        <v>0</v>
      </c>
    </row>
    <row r="2835" spans="1:51" x14ac:dyDescent="0.2">
      <c r="A2835" s="3">
        <v>41603</v>
      </c>
      <c r="B2835" s="1" t="s">
        <v>328</v>
      </c>
      <c r="C2835" s="1" t="s">
        <v>150</v>
      </c>
      <c r="D2835" s="1" t="s">
        <v>100</v>
      </c>
      <c r="E2835" s="1" t="s">
        <v>101</v>
      </c>
      <c r="F2835" s="1" t="s">
        <v>101</v>
      </c>
      <c r="G2835" s="13" t="s">
        <v>296</v>
      </c>
      <c r="H2835" s="12">
        <v>42240</v>
      </c>
      <c r="I2835" s="12" t="s">
        <v>296</v>
      </c>
      <c r="J2835" s="12">
        <v>42240</v>
      </c>
      <c r="K2835" s="4">
        <v>6759</v>
      </c>
      <c r="L2835" s="1" t="s">
        <v>146</v>
      </c>
      <c r="M2835" s="1" t="s">
        <v>1923</v>
      </c>
      <c r="N2835" s="1" t="s">
        <v>167</v>
      </c>
      <c r="O2835" s="1" t="s">
        <v>93</v>
      </c>
      <c r="P2835">
        <v>30</v>
      </c>
      <c r="Q2835">
        <v>39</v>
      </c>
      <c r="R2835">
        <v>471.65</v>
      </c>
      <c r="S2835">
        <v>12.09</v>
      </c>
      <c r="T2835">
        <v>0.4</v>
      </c>
      <c r="U2835">
        <f t="shared" si="737"/>
        <v>471.51</v>
      </c>
      <c r="V2835">
        <f t="shared" si="738"/>
        <v>1170</v>
      </c>
      <c r="W2835" s="1" t="s">
        <v>155</v>
      </c>
      <c r="X2835" s="1" t="s">
        <v>1236</v>
      </c>
      <c r="Y2835" s="1" t="s">
        <v>156</v>
      </c>
      <c r="Z2835" s="3">
        <v>16635</v>
      </c>
      <c r="AA2835" s="4">
        <f t="shared" si="731"/>
        <v>2249.4369780000002</v>
      </c>
      <c r="AB2835" s="2">
        <f t="shared" si="732"/>
        <v>2249.4369780000002</v>
      </c>
      <c r="AC2835" s="4">
        <f t="shared" si="733"/>
        <v>2119.2974588571433</v>
      </c>
      <c r="AD2835" s="4">
        <f t="shared" si="730"/>
        <v>2119.2974588571433</v>
      </c>
      <c r="AE2835" s="4" t="s">
        <v>62</v>
      </c>
      <c r="AG2835" s="4" t="str">
        <f t="shared" si="735"/>
        <v>Weight Captured Separately</v>
      </c>
      <c r="AI2835" t="e">
        <f t="shared" si="739"/>
        <v>#N/A</v>
      </c>
      <c r="AJ2835" t="s">
        <v>81</v>
      </c>
      <c r="AK2835" s="2"/>
      <c r="AL2835" s="2" t="str">
        <f t="shared" si="736"/>
        <v>Freight Included in Commodity Cost</v>
      </c>
      <c r="AM2835" s="4"/>
      <c r="AN2835" t="e">
        <f>VLOOKUP([1]!Tabelle13[[#This Row],[Vlookup this ID for freight costs]],$AL$2:$AL$6811,2,FALSE)</f>
        <v>#REF!</v>
      </c>
      <c r="AO2835">
        <f t="shared" si="734"/>
        <v>13226.047738186291</v>
      </c>
      <c r="AP2835">
        <v>0.48</v>
      </c>
      <c r="AQ2835">
        <v>0.48</v>
      </c>
      <c r="AR2835" s="4">
        <v>24</v>
      </c>
      <c r="AS2835" s="4">
        <v>8</v>
      </c>
      <c r="AT2835" s="4">
        <v>2015</v>
      </c>
      <c r="AU2835" s="4">
        <v>24</v>
      </c>
      <c r="AV2835" s="4">
        <v>8</v>
      </c>
      <c r="AW2835" s="4">
        <v>2015</v>
      </c>
      <c r="AX2835" t="str">
        <f t="shared" si="740"/>
        <v>No Delay</v>
      </c>
      <c r="AY2835">
        <f t="shared" si="741"/>
        <v>0</v>
      </c>
    </row>
    <row r="2836" spans="1:51" x14ac:dyDescent="0.2">
      <c r="A2836" s="3">
        <v>21338</v>
      </c>
      <c r="B2836" s="1" t="s">
        <v>328</v>
      </c>
      <c r="C2836" s="1" t="s">
        <v>150</v>
      </c>
      <c r="D2836" s="1" t="s">
        <v>100</v>
      </c>
      <c r="E2836" s="1" t="s">
        <v>101</v>
      </c>
      <c r="F2836" s="1" t="s">
        <v>101</v>
      </c>
      <c r="G2836" s="13" t="s">
        <v>919</v>
      </c>
      <c r="H2836" s="12">
        <v>41380</v>
      </c>
      <c r="I2836" s="12" t="s">
        <v>919</v>
      </c>
      <c r="J2836" s="12">
        <v>41380</v>
      </c>
      <c r="K2836" s="4">
        <v>4594</v>
      </c>
      <c r="L2836" s="1" t="s">
        <v>146</v>
      </c>
      <c r="M2836" s="1" t="s">
        <v>1920</v>
      </c>
      <c r="N2836" s="1" t="s">
        <v>1946</v>
      </c>
      <c r="O2836" s="1" t="s">
        <v>1947</v>
      </c>
      <c r="P2836">
        <v>60</v>
      </c>
      <c r="Q2836">
        <v>39</v>
      </c>
      <c r="R2836">
        <v>746.32</v>
      </c>
      <c r="S2836">
        <v>19.14</v>
      </c>
      <c r="T2836">
        <v>0.32</v>
      </c>
      <c r="U2836">
        <f t="shared" si="737"/>
        <v>746.46</v>
      </c>
      <c r="V2836">
        <f t="shared" si="738"/>
        <v>2340</v>
      </c>
      <c r="W2836" s="1" t="s">
        <v>1948</v>
      </c>
      <c r="X2836" s="1" t="s">
        <v>1949</v>
      </c>
      <c r="Y2836" s="1" t="s">
        <v>1949</v>
      </c>
      <c r="Z2836" s="3">
        <v>14286</v>
      </c>
      <c r="AA2836" s="4">
        <f t="shared" si="731"/>
        <v>2249.4369780000002</v>
      </c>
      <c r="AB2836" s="2">
        <f t="shared" si="732"/>
        <v>2249.4369780000002</v>
      </c>
      <c r="AC2836" s="4">
        <f t="shared" si="733"/>
        <v>2465.0963072999994</v>
      </c>
      <c r="AD2836" s="4">
        <f t="shared" si="730"/>
        <v>2465.0963072999994</v>
      </c>
      <c r="AE2836" s="4" t="s">
        <v>62</v>
      </c>
      <c r="AG2836" s="4" t="str">
        <f t="shared" si="735"/>
        <v>Weight Captured Separately</v>
      </c>
      <c r="AI2836" t="e">
        <f t="shared" si="739"/>
        <v>#N/A</v>
      </c>
      <c r="AJ2836" t="s">
        <v>81</v>
      </c>
      <c r="AK2836" s="2"/>
      <c r="AL2836" s="2" t="str">
        <f t="shared" si="736"/>
        <v>Freight Included in Commodity Cost</v>
      </c>
      <c r="AM2836" s="4"/>
      <c r="AN2836" t="e">
        <f>VLOOKUP([1]!Tabelle13[[#This Row],[Vlookup this ID for freight costs]],$AL$2:$AL$6811,2,FALSE)</f>
        <v>#REF!</v>
      </c>
      <c r="AO2836">
        <f t="shared" si="734"/>
        <v>15384.524150166597</v>
      </c>
      <c r="AP2836">
        <v>0.92</v>
      </c>
      <c r="AQ2836">
        <v>0.92</v>
      </c>
      <c r="AR2836" s="4">
        <v>16</v>
      </c>
      <c r="AS2836" s="4">
        <v>4</v>
      </c>
      <c r="AT2836" s="4">
        <v>2013</v>
      </c>
      <c r="AU2836" s="4">
        <v>16</v>
      </c>
      <c r="AV2836" s="4">
        <v>4</v>
      </c>
      <c r="AW2836" s="4">
        <v>2013</v>
      </c>
      <c r="AX2836" t="str">
        <f t="shared" si="740"/>
        <v>No Delay</v>
      </c>
      <c r="AY2836">
        <f t="shared" si="741"/>
        <v>0</v>
      </c>
    </row>
    <row r="2837" spans="1:51" x14ac:dyDescent="0.2">
      <c r="A2837" s="3">
        <v>69483</v>
      </c>
      <c r="B2837" s="1" t="s">
        <v>328</v>
      </c>
      <c r="C2837" s="1" t="s">
        <v>150</v>
      </c>
      <c r="D2837" s="1" t="s">
        <v>100</v>
      </c>
      <c r="E2837" s="1" t="s">
        <v>101</v>
      </c>
      <c r="F2837" s="1" t="s">
        <v>101</v>
      </c>
      <c r="G2837" s="13" t="s">
        <v>1350</v>
      </c>
      <c r="H2837" s="12">
        <v>41971</v>
      </c>
      <c r="I2837" s="12" t="s">
        <v>1350</v>
      </c>
      <c r="J2837" s="12">
        <v>41971</v>
      </c>
      <c r="K2837" s="4">
        <v>6155</v>
      </c>
      <c r="L2837" s="1" t="s">
        <v>146</v>
      </c>
      <c r="M2837" s="1" t="s">
        <v>1923</v>
      </c>
      <c r="N2837" s="1" t="s">
        <v>163</v>
      </c>
      <c r="O2837" s="1" t="s">
        <v>93</v>
      </c>
      <c r="P2837">
        <v>60</v>
      </c>
      <c r="Q2837">
        <v>39</v>
      </c>
      <c r="R2837">
        <v>1944.25</v>
      </c>
      <c r="S2837">
        <v>49.85</v>
      </c>
      <c r="T2837">
        <v>0.83</v>
      </c>
      <c r="U2837">
        <f t="shared" si="737"/>
        <v>1944.15</v>
      </c>
      <c r="V2837">
        <f t="shared" si="738"/>
        <v>2340</v>
      </c>
      <c r="W2837" s="1" t="s">
        <v>155</v>
      </c>
      <c r="X2837" s="1" t="s">
        <v>1236</v>
      </c>
      <c r="Y2837" s="1" t="s">
        <v>156</v>
      </c>
      <c r="Z2837" s="3">
        <v>16635</v>
      </c>
      <c r="AA2837" s="4">
        <f t="shared" si="731"/>
        <v>2249.4369780000002</v>
      </c>
      <c r="AB2837" s="2">
        <f t="shared" si="732"/>
        <v>2249.4369780000002</v>
      </c>
      <c r="AC2837" s="4">
        <f t="shared" si="733"/>
        <v>2465.0963072999994</v>
      </c>
      <c r="AD2837" s="4">
        <f t="shared" si="730"/>
        <v>2465.0963072999994</v>
      </c>
      <c r="AE2837" s="4" t="s">
        <v>62</v>
      </c>
      <c r="AG2837" s="4" t="str">
        <f t="shared" si="735"/>
        <v>Weight Captured Separately</v>
      </c>
      <c r="AI2837" t="e">
        <f t="shared" si="739"/>
        <v>#N/A</v>
      </c>
      <c r="AJ2837" t="s">
        <v>81</v>
      </c>
      <c r="AK2837" s="2"/>
      <c r="AL2837" s="2" t="str">
        <f t="shared" si="736"/>
        <v>Freight Included in Commodity Cost</v>
      </c>
      <c r="AM2837" s="4"/>
      <c r="AN2837" t="e">
        <f>VLOOKUP([1]!Tabelle13[[#This Row],[Vlookup this ID for freight costs]],$AL$2:$AL$6811,2,FALSE)</f>
        <v>#REF!</v>
      </c>
      <c r="AO2837">
        <f t="shared" si="734"/>
        <v>15384.524150166597</v>
      </c>
      <c r="AP2837">
        <v>2</v>
      </c>
      <c r="AQ2837">
        <v>2</v>
      </c>
      <c r="AR2837" s="4">
        <v>28</v>
      </c>
      <c r="AS2837" s="4">
        <v>11</v>
      </c>
      <c r="AT2837" s="4">
        <v>2014</v>
      </c>
      <c r="AU2837" s="4">
        <v>28</v>
      </c>
      <c r="AV2837" s="4">
        <v>11</v>
      </c>
      <c r="AW2837" s="4">
        <v>2014</v>
      </c>
      <c r="AX2837" t="str">
        <f t="shared" si="740"/>
        <v>No Delay</v>
      </c>
      <c r="AY2837">
        <f t="shared" si="741"/>
        <v>0</v>
      </c>
    </row>
    <row r="2838" spans="1:51" x14ac:dyDescent="0.2">
      <c r="A2838" s="3">
        <v>40044</v>
      </c>
      <c r="B2838" s="1" t="s">
        <v>328</v>
      </c>
      <c r="C2838" s="1" t="s">
        <v>150</v>
      </c>
      <c r="D2838" s="1" t="s">
        <v>100</v>
      </c>
      <c r="E2838" s="1" t="s">
        <v>101</v>
      </c>
      <c r="F2838" s="1" t="s">
        <v>101</v>
      </c>
      <c r="G2838" s="13" t="s">
        <v>1995</v>
      </c>
      <c r="H2838" s="12">
        <v>41962</v>
      </c>
      <c r="I2838" s="12" t="s">
        <v>1995</v>
      </c>
      <c r="J2838" s="12">
        <v>41962</v>
      </c>
      <c r="K2838" s="4">
        <v>6137</v>
      </c>
      <c r="L2838" s="1" t="s">
        <v>146</v>
      </c>
      <c r="M2838" s="1" t="s">
        <v>1920</v>
      </c>
      <c r="N2838" s="1" t="s">
        <v>241</v>
      </c>
      <c r="O2838" s="1" t="s">
        <v>242</v>
      </c>
      <c r="P2838">
        <v>120</v>
      </c>
      <c r="Q2838">
        <v>39</v>
      </c>
      <c r="R2838">
        <v>1523.85</v>
      </c>
      <c r="S2838">
        <v>39.07</v>
      </c>
      <c r="T2838">
        <v>0.33</v>
      </c>
      <c r="U2838">
        <f t="shared" si="737"/>
        <v>1523.73</v>
      </c>
      <c r="V2838">
        <f t="shared" si="738"/>
        <v>4680</v>
      </c>
      <c r="W2838" s="1" t="s">
        <v>243</v>
      </c>
      <c r="X2838" s="1" t="s">
        <v>244</v>
      </c>
      <c r="Y2838" s="1" t="s">
        <v>244</v>
      </c>
      <c r="Z2838" s="3">
        <v>14311</v>
      </c>
      <c r="AA2838" s="4">
        <f t="shared" si="731"/>
        <v>2249.4369780000002</v>
      </c>
      <c r="AB2838" s="2">
        <f t="shared" si="732"/>
        <v>2249.4369780000002</v>
      </c>
      <c r="AC2838" s="4">
        <f t="shared" si="733"/>
        <v>1806.6392432</v>
      </c>
      <c r="AD2838" s="4">
        <f t="shared" si="730"/>
        <v>1806.6392432</v>
      </c>
      <c r="AE2838" s="4" t="s">
        <v>62</v>
      </c>
      <c r="AG2838" s="4" t="str">
        <f t="shared" si="735"/>
        <v>Weight Captured Separately</v>
      </c>
      <c r="AI2838" t="e">
        <f t="shared" si="739"/>
        <v>#N/A</v>
      </c>
      <c r="AJ2838" t="s">
        <v>81</v>
      </c>
      <c r="AK2838" s="2"/>
      <c r="AL2838" s="2" t="str">
        <f t="shared" si="736"/>
        <v>Freight Included in Commodity Cost</v>
      </c>
      <c r="AM2838" s="4"/>
      <c r="AN2838" t="e">
        <f>VLOOKUP([1]!Tabelle13[[#This Row],[Vlookup this ID for freight costs]],$AL$2:$AL$6811,2,FALSE)</f>
        <v>#REF!</v>
      </c>
      <c r="AO2838">
        <f t="shared" si="734"/>
        <v>11274.435156054402</v>
      </c>
      <c r="AP2838">
        <v>1.89</v>
      </c>
      <c r="AQ2838">
        <v>1.89</v>
      </c>
      <c r="AR2838" s="4">
        <v>19</v>
      </c>
      <c r="AS2838" s="4">
        <v>11</v>
      </c>
      <c r="AT2838" s="4">
        <v>2014</v>
      </c>
      <c r="AU2838" s="4">
        <v>19</v>
      </c>
      <c r="AV2838" s="4">
        <v>11</v>
      </c>
      <c r="AW2838" s="4">
        <v>2014</v>
      </c>
      <c r="AX2838" t="str">
        <f t="shared" si="740"/>
        <v>No Delay</v>
      </c>
      <c r="AY2838">
        <f t="shared" si="741"/>
        <v>0</v>
      </c>
    </row>
    <row r="2839" spans="1:51" x14ac:dyDescent="0.2">
      <c r="A2839" s="3">
        <v>10347</v>
      </c>
      <c r="B2839" s="1" t="s">
        <v>1918</v>
      </c>
      <c r="C2839" s="1" t="s">
        <v>150</v>
      </c>
      <c r="D2839" s="1" t="s">
        <v>100</v>
      </c>
      <c r="E2839" s="1" t="s">
        <v>53</v>
      </c>
      <c r="F2839" s="1" t="s">
        <v>53</v>
      </c>
      <c r="G2839" s="13" t="s">
        <v>821</v>
      </c>
      <c r="H2839" s="12">
        <v>39945</v>
      </c>
      <c r="I2839" s="12" t="s">
        <v>1997</v>
      </c>
      <c r="J2839" s="12">
        <v>39812</v>
      </c>
      <c r="K2839" s="4">
        <v>1281</v>
      </c>
      <c r="L2839" s="1" t="s">
        <v>146</v>
      </c>
      <c r="M2839" s="1" t="s">
        <v>1920</v>
      </c>
      <c r="N2839" s="1" t="s">
        <v>1998</v>
      </c>
      <c r="O2839" s="1" t="s">
        <v>1964</v>
      </c>
      <c r="P2839">
        <v>200</v>
      </c>
      <c r="Q2839">
        <v>40</v>
      </c>
      <c r="R2839">
        <v>48.4</v>
      </c>
      <c r="S2839">
        <v>1.21</v>
      </c>
      <c r="T2839">
        <v>0.01</v>
      </c>
      <c r="U2839">
        <f t="shared" si="737"/>
        <v>48.4</v>
      </c>
      <c r="V2839">
        <f t="shared" si="738"/>
        <v>8000</v>
      </c>
      <c r="W2839" s="1" t="s">
        <v>185</v>
      </c>
      <c r="X2839" s="1" t="s">
        <v>186</v>
      </c>
      <c r="Y2839" s="1" t="s">
        <v>186</v>
      </c>
      <c r="Z2839" s="3">
        <v>8773</v>
      </c>
      <c r="AA2839" s="4">
        <f t="shared" si="731"/>
        <v>2249.546722</v>
      </c>
      <c r="AB2839" s="2">
        <f t="shared" si="732"/>
        <v>2249.546722</v>
      </c>
      <c r="AC2839" s="4">
        <f t="shared" si="733"/>
        <v>2000.8654595555554</v>
      </c>
      <c r="AD2839" s="4">
        <f t="shared" ref="AD2839:AD2902" si="742">AVERAGEIFS($AA$2:$AA$6811,$L$2:$L$6811,L2839,$V$2:$V$6811,"&gt;="&amp;(V2839-100), $V$2:$V$6811,"&lt;="&amp;(V2839+100),$AA$2:$AA$6811,"&gt;"&amp;1)</f>
        <v>2000.8654595555554</v>
      </c>
      <c r="AE2839" s="4" t="s">
        <v>62</v>
      </c>
      <c r="AG2839" s="4" t="str">
        <f t="shared" si="735"/>
        <v>Weight Captured Separately</v>
      </c>
      <c r="AH2839" s="4">
        <v>82530</v>
      </c>
      <c r="AI2839">
        <f t="shared" si="739"/>
        <v>10118</v>
      </c>
      <c r="AJ2839" t="s">
        <v>81</v>
      </c>
      <c r="AK2839" s="2"/>
      <c r="AL2839" s="2" t="str">
        <f t="shared" si="736"/>
        <v>Freight Included in Commodity Cost</v>
      </c>
      <c r="AM2839" s="4"/>
      <c r="AN2839" t="e">
        <f>VLOOKUP([1]!Tabelle13[[#This Row],[Vlookup this ID for freight costs]],$AL$2:$AL$6811,2,FALSE)</f>
        <v>#REF!</v>
      </c>
      <c r="AO2839">
        <f t="shared" si="734"/>
        <v>12486.795198545778</v>
      </c>
      <c r="AP2839">
        <v>0.09</v>
      </c>
      <c r="AQ2839">
        <v>0.09</v>
      </c>
      <c r="AR2839" s="4">
        <v>12</v>
      </c>
      <c r="AS2839" s="4">
        <v>5</v>
      </c>
      <c r="AT2839" s="4">
        <v>2009</v>
      </c>
      <c r="AU2839" s="4">
        <v>30</v>
      </c>
      <c r="AV2839" s="4">
        <v>12</v>
      </c>
      <c r="AW2839" s="4">
        <v>2008</v>
      </c>
      <c r="AX2839" t="str">
        <f t="shared" si="740"/>
        <v>No Delay</v>
      </c>
      <c r="AY2839">
        <f t="shared" si="741"/>
        <v>0</v>
      </c>
    </row>
    <row r="2840" spans="1:51" x14ac:dyDescent="0.2">
      <c r="A2840" s="3">
        <v>45034</v>
      </c>
      <c r="B2840" s="1" t="s">
        <v>328</v>
      </c>
      <c r="C2840" s="1" t="s">
        <v>150</v>
      </c>
      <c r="D2840" s="1" t="s">
        <v>100</v>
      </c>
      <c r="E2840" s="1" t="s">
        <v>101</v>
      </c>
      <c r="F2840" s="1" t="s">
        <v>101</v>
      </c>
      <c r="G2840" s="13" t="s">
        <v>380</v>
      </c>
      <c r="H2840" s="12">
        <v>40059</v>
      </c>
      <c r="I2840" s="12" t="s">
        <v>380</v>
      </c>
      <c r="J2840" s="12">
        <v>40059</v>
      </c>
      <c r="K2840" s="4">
        <v>1793</v>
      </c>
      <c r="L2840" s="1" t="s">
        <v>146</v>
      </c>
      <c r="M2840" s="1" t="s">
        <v>1920</v>
      </c>
      <c r="N2840" s="1" t="s">
        <v>609</v>
      </c>
      <c r="O2840" s="1" t="s">
        <v>425</v>
      </c>
      <c r="P2840">
        <v>84</v>
      </c>
      <c r="Q2840">
        <v>40</v>
      </c>
      <c r="R2840">
        <v>431.92</v>
      </c>
      <c r="S2840">
        <v>10.8</v>
      </c>
      <c r="T2840">
        <v>0.13</v>
      </c>
      <c r="U2840">
        <f t="shared" si="737"/>
        <v>432</v>
      </c>
      <c r="V2840">
        <f t="shared" si="738"/>
        <v>3360</v>
      </c>
      <c r="W2840" s="1" t="s">
        <v>552</v>
      </c>
      <c r="X2840" s="1" t="s">
        <v>361</v>
      </c>
      <c r="Y2840" s="1" t="s">
        <v>361</v>
      </c>
      <c r="Z2840" s="3">
        <v>12821</v>
      </c>
      <c r="AA2840" s="4">
        <f t="shared" si="731"/>
        <v>2249.546722</v>
      </c>
      <c r="AB2840" s="2">
        <f t="shared" si="732"/>
        <v>2249.546722</v>
      </c>
      <c r="AC2840" s="4">
        <f t="shared" si="733"/>
        <v>1912.9136456666665</v>
      </c>
      <c r="AD2840" s="4">
        <f t="shared" si="742"/>
        <v>1912.9136456666665</v>
      </c>
      <c r="AE2840" s="4" t="s">
        <v>62</v>
      </c>
      <c r="AG2840" s="4" t="str">
        <f t="shared" si="735"/>
        <v>Weight Captured Separately</v>
      </c>
      <c r="AI2840" t="e">
        <f t="shared" si="739"/>
        <v>#N/A</v>
      </c>
      <c r="AJ2840" t="s">
        <v>81</v>
      </c>
      <c r="AK2840" s="2"/>
      <c r="AL2840" s="2" t="str">
        <f t="shared" si="736"/>
        <v>Freight Included in Commodity Cost</v>
      </c>
      <c r="AM2840" s="4"/>
      <c r="AN2840" t="e">
        <f>VLOOKUP([1]!Tabelle13[[#This Row],[Vlookup this ID for freight costs]],$AL$2:$AL$6811,2,FALSE)</f>
        <v>#REF!</v>
      </c>
      <c r="AO2840">
        <f t="shared" si="734"/>
        <v>11937.799976251334</v>
      </c>
      <c r="AP2840">
        <v>0.85</v>
      </c>
      <c r="AQ2840">
        <v>0.85</v>
      </c>
      <c r="AR2840" s="4">
        <v>3</v>
      </c>
      <c r="AS2840" s="4">
        <v>9</v>
      </c>
      <c r="AT2840" s="4">
        <v>2009</v>
      </c>
      <c r="AU2840" s="4">
        <v>3</v>
      </c>
      <c r="AV2840" s="4">
        <v>9</v>
      </c>
      <c r="AW2840" s="4">
        <v>2009</v>
      </c>
      <c r="AX2840" t="str">
        <f t="shared" si="740"/>
        <v>No Delay</v>
      </c>
      <c r="AY2840">
        <f t="shared" si="741"/>
        <v>0</v>
      </c>
    </row>
    <row r="2841" spans="1:51" x14ac:dyDescent="0.2">
      <c r="A2841" s="3">
        <v>7125</v>
      </c>
      <c r="B2841" s="1" t="s">
        <v>1918</v>
      </c>
      <c r="C2841" s="1" t="s">
        <v>150</v>
      </c>
      <c r="D2841" s="1" t="s">
        <v>100</v>
      </c>
      <c r="E2841" s="1" t="s">
        <v>101</v>
      </c>
      <c r="F2841" s="1" t="s">
        <v>101</v>
      </c>
      <c r="G2841" s="13" t="s">
        <v>1519</v>
      </c>
      <c r="H2841" s="12">
        <v>39680</v>
      </c>
      <c r="I2841" s="12" t="s">
        <v>96</v>
      </c>
      <c r="J2841" s="12">
        <v>39576</v>
      </c>
      <c r="K2841" s="4">
        <v>822</v>
      </c>
      <c r="L2841" s="1" t="s">
        <v>146</v>
      </c>
      <c r="M2841" s="1" t="s">
        <v>1920</v>
      </c>
      <c r="N2841" s="1" t="s">
        <v>550</v>
      </c>
      <c r="O2841" s="1" t="s">
        <v>551</v>
      </c>
      <c r="P2841">
        <v>300</v>
      </c>
      <c r="Q2841">
        <v>40</v>
      </c>
      <c r="R2841">
        <v>1479.6</v>
      </c>
      <c r="S2841">
        <v>36.99</v>
      </c>
      <c r="T2841">
        <v>0.12</v>
      </c>
      <c r="U2841">
        <f t="shared" si="737"/>
        <v>1479.6000000000001</v>
      </c>
      <c r="V2841">
        <f t="shared" si="738"/>
        <v>12000</v>
      </c>
      <c r="W2841" s="1" t="s">
        <v>552</v>
      </c>
      <c r="X2841" s="1" t="s">
        <v>361</v>
      </c>
      <c r="Y2841" s="1" t="s">
        <v>361</v>
      </c>
      <c r="Z2841" s="3">
        <v>12821</v>
      </c>
      <c r="AA2841" s="4">
        <f t="shared" si="731"/>
        <v>2249.546722</v>
      </c>
      <c r="AB2841" s="2">
        <f t="shared" si="732"/>
        <v>2249.546722</v>
      </c>
      <c r="AC2841" s="4">
        <f t="shared" si="733"/>
        <v>4351.5399643846158</v>
      </c>
      <c r="AD2841" s="4">
        <f t="shared" si="742"/>
        <v>4351.5399643846158</v>
      </c>
      <c r="AE2841" s="4" t="s">
        <v>62</v>
      </c>
      <c r="AG2841" s="4" t="str">
        <f t="shared" si="735"/>
        <v>Weight Captured Separately</v>
      </c>
      <c r="AH2841" s="4">
        <v>10589</v>
      </c>
      <c r="AI2841">
        <f t="shared" si="739"/>
        <v>9006</v>
      </c>
      <c r="AJ2841" t="s">
        <v>81</v>
      </c>
      <c r="AK2841" s="2"/>
      <c r="AL2841" s="2" t="str">
        <f t="shared" si="736"/>
        <v>Freight Included in Commodity Cost</v>
      </c>
      <c r="AM2841" s="4"/>
      <c r="AN2841" t="e">
        <f>VLOOKUP([1]!Tabelle13[[#This Row],[Vlookup this ID for freight costs]],$AL$2:$AL$6811,2,FALSE)</f>
        <v>#REF!</v>
      </c>
      <c r="AO2841">
        <f t="shared" si="734"/>
        <v>27159.705457688771</v>
      </c>
      <c r="AP2841">
        <v>2.37</v>
      </c>
      <c r="AQ2841">
        <v>2.37</v>
      </c>
      <c r="AR2841" s="4">
        <v>20</v>
      </c>
      <c r="AS2841" s="4">
        <v>8</v>
      </c>
      <c r="AT2841" s="4">
        <v>2008</v>
      </c>
      <c r="AU2841" s="4">
        <v>8</v>
      </c>
      <c r="AV2841" s="4">
        <v>5</v>
      </c>
      <c r="AW2841" s="4">
        <v>2008</v>
      </c>
      <c r="AX2841" t="str">
        <f t="shared" si="740"/>
        <v>No Delay</v>
      </c>
      <c r="AY2841">
        <f t="shared" si="741"/>
        <v>0</v>
      </c>
    </row>
    <row r="2842" spans="1:51" x14ac:dyDescent="0.2">
      <c r="A2842" s="3">
        <v>839</v>
      </c>
      <c r="B2842" s="1" t="s">
        <v>1918</v>
      </c>
      <c r="C2842" s="1" t="s">
        <v>150</v>
      </c>
      <c r="D2842" s="1" t="s">
        <v>100</v>
      </c>
      <c r="E2842" s="1" t="s">
        <v>101</v>
      </c>
      <c r="F2842" s="1" t="s">
        <v>101</v>
      </c>
      <c r="G2842" s="13" t="s">
        <v>1971</v>
      </c>
      <c r="H2842" s="12">
        <v>39950</v>
      </c>
      <c r="I2842" s="12" t="s">
        <v>1972</v>
      </c>
      <c r="J2842" s="12">
        <v>39730</v>
      </c>
      <c r="K2842" s="4">
        <v>1111</v>
      </c>
      <c r="L2842" s="1" t="s">
        <v>146</v>
      </c>
      <c r="M2842" s="1" t="s">
        <v>1920</v>
      </c>
      <c r="N2842" s="1" t="s">
        <v>550</v>
      </c>
      <c r="O2842" s="1" t="s">
        <v>551</v>
      </c>
      <c r="P2842">
        <v>300</v>
      </c>
      <c r="Q2842">
        <v>40</v>
      </c>
      <c r="R2842">
        <v>1375.6</v>
      </c>
      <c r="S2842">
        <v>34.39</v>
      </c>
      <c r="T2842">
        <v>0.11</v>
      </c>
      <c r="U2842">
        <f t="shared" si="737"/>
        <v>1375.6</v>
      </c>
      <c r="V2842">
        <f t="shared" si="738"/>
        <v>12000</v>
      </c>
      <c r="W2842" s="1" t="s">
        <v>552</v>
      </c>
      <c r="X2842" s="1" t="s">
        <v>361</v>
      </c>
      <c r="Y2842" s="1" t="s">
        <v>361</v>
      </c>
      <c r="Z2842" s="3">
        <v>12821</v>
      </c>
      <c r="AA2842" s="4">
        <f t="shared" si="731"/>
        <v>2249.546722</v>
      </c>
      <c r="AB2842" s="2">
        <f t="shared" si="732"/>
        <v>2249.546722</v>
      </c>
      <c r="AC2842" s="4">
        <f t="shared" si="733"/>
        <v>4351.5399643846158</v>
      </c>
      <c r="AD2842" s="4">
        <f t="shared" si="742"/>
        <v>4351.5399643846158</v>
      </c>
      <c r="AE2842" s="4" t="s">
        <v>62</v>
      </c>
      <c r="AG2842" s="4" t="str">
        <f t="shared" si="735"/>
        <v>Weight Captured Separately</v>
      </c>
      <c r="AH2842" s="4">
        <v>10589</v>
      </c>
      <c r="AI2842">
        <f t="shared" si="739"/>
        <v>9006</v>
      </c>
      <c r="AJ2842" t="s">
        <v>81</v>
      </c>
      <c r="AK2842" s="2"/>
      <c r="AL2842" s="2" t="str">
        <f t="shared" si="736"/>
        <v>Freight Included in Commodity Cost</v>
      </c>
      <c r="AM2842" s="4"/>
      <c r="AN2842" t="e">
        <f>VLOOKUP([1]!Tabelle13[[#This Row],[Vlookup this ID for freight costs]],$AL$2:$AL$6811,2,FALSE)</f>
        <v>#REF!</v>
      </c>
      <c r="AO2842">
        <f t="shared" si="734"/>
        <v>27159.705457688771</v>
      </c>
      <c r="AP2842">
        <v>2.7</v>
      </c>
      <c r="AQ2842">
        <v>2.7</v>
      </c>
      <c r="AR2842" s="4">
        <v>17</v>
      </c>
      <c r="AS2842" s="4">
        <v>5</v>
      </c>
      <c r="AT2842" s="4">
        <v>2009</v>
      </c>
      <c r="AU2842" s="4">
        <v>9</v>
      </c>
      <c r="AV2842" s="4">
        <v>10</v>
      </c>
      <c r="AW2842" s="4">
        <v>2008</v>
      </c>
      <c r="AX2842" t="str">
        <f t="shared" si="740"/>
        <v>No Delay</v>
      </c>
      <c r="AY2842">
        <f t="shared" si="741"/>
        <v>0</v>
      </c>
    </row>
    <row r="2843" spans="1:51" x14ac:dyDescent="0.2">
      <c r="A2843" s="3">
        <v>2474</v>
      </c>
      <c r="B2843" s="1" t="s">
        <v>1918</v>
      </c>
      <c r="C2843" s="1" t="s">
        <v>150</v>
      </c>
      <c r="D2843" s="1" t="s">
        <v>100</v>
      </c>
      <c r="E2843" s="1" t="s">
        <v>53</v>
      </c>
      <c r="F2843" s="1" t="s">
        <v>53</v>
      </c>
      <c r="G2843" s="13" t="s">
        <v>1968</v>
      </c>
      <c r="H2843" s="12">
        <v>40025</v>
      </c>
      <c r="I2843" s="12" t="s">
        <v>1999</v>
      </c>
      <c r="J2843" s="12">
        <v>39923</v>
      </c>
      <c r="K2843" s="4">
        <v>1481</v>
      </c>
      <c r="L2843" s="1" t="s">
        <v>146</v>
      </c>
      <c r="M2843" s="1" t="s">
        <v>1920</v>
      </c>
      <c r="N2843" s="1" t="s">
        <v>550</v>
      </c>
      <c r="O2843" s="1" t="s">
        <v>551</v>
      </c>
      <c r="P2843">
        <v>300</v>
      </c>
      <c r="Q2843">
        <v>40</v>
      </c>
      <c r="R2843">
        <v>1440</v>
      </c>
      <c r="S2843">
        <v>36</v>
      </c>
      <c r="T2843">
        <v>0.12</v>
      </c>
      <c r="U2843">
        <f t="shared" si="737"/>
        <v>1440</v>
      </c>
      <c r="V2843">
        <f t="shared" si="738"/>
        <v>12000</v>
      </c>
      <c r="W2843" s="1" t="s">
        <v>552</v>
      </c>
      <c r="X2843" s="1" t="s">
        <v>361</v>
      </c>
      <c r="Y2843" s="1" t="s">
        <v>361</v>
      </c>
      <c r="Z2843" s="3">
        <v>9485</v>
      </c>
      <c r="AA2843" s="4">
        <f t="shared" si="731"/>
        <v>2249.546722</v>
      </c>
      <c r="AB2843" s="2">
        <f t="shared" si="732"/>
        <v>2249.546722</v>
      </c>
      <c r="AC2843" s="4">
        <f t="shared" si="733"/>
        <v>4351.5399643846158</v>
      </c>
      <c r="AD2843" s="4">
        <f t="shared" si="742"/>
        <v>4351.5399643846158</v>
      </c>
      <c r="AE2843" s="4" t="s">
        <v>62</v>
      </c>
      <c r="AG2843" s="4" t="str">
        <f t="shared" si="735"/>
        <v>Weight Captured Separately</v>
      </c>
      <c r="AH2843" s="4">
        <v>10693</v>
      </c>
      <c r="AI2843">
        <f t="shared" si="739"/>
        <v>196</v>
      </c>
      <c r="AJ2843" t="s">
        <v>81</v>
      </c>
      <c r="AK2843" s="2"/>
      <c r="AL2843" s="2" t="str">
        <f t="shared" si="736"/>
        <v>Freight Included in Commodity Cost</v>
      </c>
      <c r="AM2843" s="4"/>
      <c r="AN2843" t="e">
        <f>VLOOKUP([1]!Tabelle13[[#This Row],[Vlookup this ID for freight costs]],$AL$2:$AL$6811,2,FALSE)</f>
        <v>#REF!</v>
      </c>
      <c r="AO2843">
        <f t="shared" si="734"/>
        <v>27159.705457688771</v>
      </c>
      <c r="AP2843">
        <v>2.82</v>
      </c>
      <c r="AQ2843">
        <v>2.82</v>
      </c>
      <c r="AR2843" s="4">
        <v>31</v>
      </c>
      <c r="AS2843" s="4">
        <v>7</v>
      </c>
      <c r="AT2843" s="4">
        <v>2009</v>
      </c>
      <c r="AU2843" s="4">
        <v>20</v>
      </c>
      <c r="AV2843" s="4">
        <v>4</v>
      </c>
      <c r="AW2843" s="4">
        <v>2009</v>
      </c>
      <c r="AX2843" t="str">
        <f t="shared" si="740"/>
        <v>No Delay</v>
      </c>
      <c r="AY2843">
        <f t="shared" si="741"/>
        <v>0</v>
      </c>
    </row>
    <row r="2844" spans="1:51" x14ac:dyDescent="0.2">
      <c r="A2844" s="3">
        <v>68641</v>
      </c>
      <c r="B2844" s="1" t="s">
        <v>328</v>
      </c>
      <c r="C2844" s="1" t="s">
        <v>150</v>
      </c>
      <c r="D2844" s="1" t="s">
        <v>100</v>
      </c>
      <c r="E2844" s="1" t="s">
        <v>101</v>
      </c>
      <c r="F2844" s="1" t="s">
        <v>101</v>
      </c>
      <c r="G2844" s="13" t="s">
        <v>1924</v>
      </c>
      <c r="H2844" s="12">
        <v>41856</v>
      </c>
      <c r="I2844" s="12" t="s">
        <v>1924</v>
      </c>
      <c r="J2844" s="12">
        <v>41856</v>
      </c>
      <c r="K2844" s="4">
        <v>5725</v>
      </c>
      <c r="L2844" s="1" t="s">
        <v>146</v>
      </c>
      <c r="M2844" s="1" t="s">
        <v>1923</v>
      </c>
      <c r="N2844" s="1" t="s">
        <v>249</v>
      </c>
      <c r="O2844" s="1" t="s">
        <v>250</v>
      </c>
      <c r="P2844">
        <v>60</v>
      </c>
      <c r="Q2844">
        <v>40</v>
      </c>
      <c r="R2844">
        <v>3199.67</v>
      </c>
      <c r="S2844">
        <v>79.989999999999995</v>
      </c>
      <c r="T2844">
        <v>1.33</v>
      </c>
      <c r="U2844">
        <f t="shared" si="737"/>
        <v>3199.6</v>
      </c>
      <c r="V2844">
        <f t="shared" si="738"/>
        <v>2400</v>
      </c>
      <c r="W2844" s="1" t="s">
        <v>251</v>
      </c>
      <c r="X2844" s="1" t="s">
        <v>252</v>
      </c>
      <c r="Y2844" s="1" t="s">
        <v>252</v>
      </c>
      <c r="Z2844" s="3">
        <v>14819</v>
      </c>
      <c r="AA2844" s="4">
        <f t="shared" si="731"/>
        <v>2249.546722</v>
      </c>
      <c r="AB2844" s="2">
        <f t="shared" si="732"/>
        <v>2249.546722</v>
      </c>
      <c r="AC2844" s="4">
        <f t="shared" si="733"/>
        <v>2835.6180567777778</v>
      </c>
      <c r="AD2844" s="4">
        <f t="shared" si="742"/>
        <v>2835.6180567777778</v>
      </c>
      <c r="AE2844" s="4" t="s">
        <v>62</v>
      </c>
      <c r="AG2844" s="4" t="str">
        <f t="shared" si="735"/>
        <v>Weight Captured Separately</v>
      </c>
      <c r="AI2844" t="e">
        <f t="shared" si="739"/>
        <v>#N/A</v>
      </c>
      <c r="AJ2844" t="s">
        <v>81</v>
      </c>
      <c r="AK2844" s="2"/>
      <c r="AL2844" s="2" t="str">
        <f t="shared" si="736"/>
        <v>Freight Included in Commodity Cost</v>
      </c>
      <c r="AM2844" s="4"/>
      <c r="AN2844" t="e">
        <f>VLOOKUP([1]!Tabelle13[[#This Row],[Vlookup this ID for freight costs]],$AL$2:$AL$6811,2,FALSE)</f>
        <v>#REF!</v>
      </c>
      <c r="AO2844">
        <f t="shared" si="734"/>
        <v>17697.320910406888</v>
      </c>
      <c r="AP2844">
        <v>3.29</v>
      </c>
      <c r="AQ2844">
        <v>3.29</v>
      </c>
      <c r="AR2844" s="4">
        <v>5</v>
      </c>
      <c r="AS2844" s="4">
        <v>8</v>
      </c>
      <c r="AT2844" s="4">
        <v>2014</v>
      </c>
      <c r="AU2844" s="4">
        <v>5</v>
      </c>
      <c r="AV2844" s="4">
        <v>8</v>
      </c>
      <c r="AW2844" s="4">
        <v>2014</v>
      </c>
      <c r="AX2844" t="str">
        <f t="shared" si="740"/>
        <v>No Delay</v>
      </c>
      <c r="AY2844">
        <f t="shared" si="741"/>
        <v>0</v>
      </c>
    </row>
    <row r="2845" spans="1:51" x14ac:dyDescent="0.2">
      <c r="A2845" s="3">
        <v>3895</v>
      </c>
      <c r="B2845" s="1" t="s">
        <v>1918</v>
      </c>
      <c r="C2845" s="1" t="s">
        <v>150</v>
      </c>
      <c r="D2845" s="1" t="s">
        <v>100</v>
      </c>
      <c r="E2845" s="1" t="s">
        <v>101</v>
      </c>
      <c r="F2845" s="1" t="s">
        <v>101</v>
      </c>
      <c r="G2845" s="13" t="s">
        <v>522</v>
      </c>
      <c r="H2845" s="12">
        <v>40098</v>
      </c>
      <c r="I2845" s="12" t="s">
        <v>1991</v>
      </c>
      <c r="J2845" s="12">
        <v>40015</v>
      </c>
      <c r="K2845" s="4">
        <v>1677</v>
      </c>
      <c r="L2845" s="1" t="s">
        <v>146</v>
      </c>
      <c r="M2845" s="1" t="s">
        <v>1920</v>
      </c>
      <c r="N2845" s="1" t="s">
        <v>188</v>
      </c>
      <c r="O2845" s="1" t="s">
        <v>184</v>
      </c>
      <c r="P2845">
        <v>30</v>
      </c>
      <c r="Q2845">
        <v>40</v>
      </c>
      <c r="R2845">
        <v>678.8</v>
      </c>
      <c r="S2845">
        <v>16.97</v>
      </c>
      <c r="T2845">
        <v>0.56999999999999995</v>
      </c>
      <c r="U2845">
        <f t="shared" si="737"/>
        <v>678.8</v>
      </c>
      <c r="V2845">
        <f t="shared" si="738"/>
        <v>1200</v>
      </c>
      <c r="W2845" s="1" t="s">
        <v>185</v>
      </c>
      <c r="X2845" s="1" t="s">
        <v>186</v>
      </c>
      <c r="Y2845" s="1" t="s">
        <v>186</v>
      </c>
      <c r="Z2845" s="3">
        <v>11869</v>
      </c>
      <c r="AA2845" s="4">
        <f t="shared" si="731"/>
        <v>2249.546722</v>
      </c>
      <c r="AB2845" s="2">
        <f t="shared" si="732"/>
        <v>2249.546722</v>
      </c>
      <c r="AC2845" s="4">
        <f t="shared" si="733"/>
        <v>2141.3304360000006</v>
      </c>
      <c r="AD2845" s="4">
        <f t="shared" si="742"/>
        <v>2141.3304360000006</v>
      </c>
      <c r="AE2845" s="4" t="s">
        <v>62</v>
      </c>
      <c r="AG2845" s="4" t="str">
        <f t="shared" si="735"/>
        <v>Weight Captured Separately</v>
      </c>
      <c r="AH2845" s="4">
        <v>11332</v>
      </c>
      <c r="AI2845">
        <f t="shared" si="739"/>
        <v>8955</v>
      </c>
      <c r="AJ2845" t="s">
        <v>81</v>
      </c>
      <c r="AK2845" s="2"/>
      <c r="AL2845" s="2" t="str">
        <f t="shared" si="736"/>
        <v>Freight Included in Commodity Cost</v>
      </c>
      <c r="AM2845" s="4"/>
      <c r="AN2845" t="e">
        <f>VLOOKUP([1]!Tabelle13[[#This Row],[Vlookup this ID for freight costs]],$AL$2:$AL$6811,2,FALSE)</f>
        <v>#REF!</v>
      </c>
      <c r="AO2845">
        <f t="shared" si="734"/>
        <v>13363.577581512005</v>
      </c>
      <c r="AP2845">
        <v>1.33</v>
      </c>
      <c r="AQ2845">
        <v>1.33</v>
      </c>
      <c r="AR2845" s="4">
        <v>12</v>
      </c>
      <c r="AS2845" s="4">
        <v>10</v>
      </c>
      <c r="AT2845" s="4">
        <v>2009</v>
      </c>
      <c r="AU2845" s="4">
        <v>21</v>
      </c>
      <c r="AV2845" s="4">
        <v>7</v>
      </c>
      <c r="AW2845" s="4">
        <v>2009</v>
      </c>
      <c r="AX2845" t="str">
        <f t="shared" si="740"/>
        <v>No Delay</v>
      </c>
      <c r="AY2845">
        <f t="shared" si="741"/>
        <v>0</v>
      </c>
    </row>
    <row r="2846" spans="1:51" x14ac:dyDescent="0.2">
      <c r="A2846" s="3">
        <v>65037</v>
      </c>
      <c r="B2846" s="1" t="s">
        <v>328</v>
      </c>
      <c r="C2846" s="1" t="s">
        <v>150</v>
      </c>
      <c r="D2846" s="1" t="s">
        <v>100</v>
      </c>
      <c r="E2846" s="1" t="s">
        <v>101</v>
      </c>
      <c r="F2846" s="1" t="s">
        <v>101</v>
      </c>
      <c r="G2846" s="13" t="s">
        <v>230</v>
      </c>
      <c r="H2846" s="12">
        <v>40329</v>
      </c>
      <c r="I2846" s="12" t="s">
        <v>230</v>
      </c>
      <c r="J2846" s="12">
        <v>40329</v>
      </c>
      <c r="K2846" s="4">
        <v>2477</v>
      </c>
      <c r="L2846" s="1" t="s">
        <v>146</v>
      </c>
      <c r="M2846" s="1" t="s">
        <v>1920</v>
      </c>
      <c r="N2846" s="1" t="s">
        <v>896</v>
      </c>
      <c r="O2846" s="1" t="s">
        <v>897</v>
      </c>
      <c r="P2846">
        <v>100</v>
      </c>
      <c r="Q2846">
        <v>40</v>
      </c>
      <c r="R2846">
        <v>544.11</v>
      </c>
      <c r="S2846">
        <v>13.6</v>
      </c>
      <c r="T2846">
        <v>0.14000000000000001</v>
      </c>
      <c r="U2846">
        <f t="shared" si="737"/>
        <v>544</v>
      </c>
      <c r="V2846">
        <f t="shared" si="738"/>
        <v>4000</v>
      </c>
      <c r="W2846" s="1" t="s">
        <v>898</v>
      </c>
      <c r="X2846" s="1" t="s">
        <v>361</v>
      </c>
      <c r="Y2846" s="1" t="s">
        <v>361</v>
      </c>
      <c r="Z2846" s="3">
        <v>12821</v>
      </c>
      <c r="AA2846" s="4">
        <f t="shared" si="731"/>
        <v>2249.546722</v>
      </c>
      <c r="AB2846" s="2">
        <f t="shared" si="732"/>
        <v>2249.546722</v>
      </c>
      <c r="AC2846" s="4">
        <f t="shared" si="733"/>
        <v>2014.0554995555556</v>
      </c>
      <c r="AD2846" s="4">
        <f t="shared" si="742"/>
        <v>2014.0554995555556</v>
      </c>
      <c r="AE2846" s="4" t="s">
        <v>62</v>
      </c>
      <c r="AG2846" s="4" t="str">
        <f t="shared" si="735"/>
        <v>Weight Captured Separately</v>
      </c>
      <c r="AI2846" t="e">
        <f t="shared" si="739"/>
        <v>#N/A</v>
      </c>
      <c r="AJ2846" t="s">
        <v>81</v>
      </c>
      <c r="AK2846" s="2"/>
      <c r="AL2846" s="2" t="str">
        <f t="shared" si="736"/>
        <v>Freight Included in Commodity Cost</v>
      </c>
      <c r="AM2846" s="4"/>
      <c r="AN2846" t="e">
        <f>VLOOKUP([1]!Tabelle13[[#This Row],[Vlookup this ID for freight costs]],$AL$2:$AL$6811,2,FALSE)</f>
        <v>#REF!</v>
      </c>
      <c r="AO2846">
        <f t="shared" si="734"/>
        <v>12569.12742822578</v>
      </c>
      <c r="AP2846">
        <v>1.17</v>
      </c>
      <c r="AQ2846">
        <v>1.17</v>
      </c>
      <c r="AR2846" s="4">
        <v>31</v>
      </c>
      <c r="AS2846" s="4">
        <v>5</v>
      </c>
      <c r="AT2846" s="4">
        <v>2010</v>
      </c>
      <c r="AU2846" s="4">
        <v>31</v>
      </c>
      <c r="AV2846" s="4">
        <v>5</v>
      </c>
      <c r="AW2846" s="4">
        <v>2010</v>
      </c>
      <c r="AX2846" t="str">
        <f t="shared" si="740"/>
        <v>No Delay</v>
      </c>
      <c r="AY2846">
        <f t="shared" si="741"/>
        <v>0</v>
      </c>
    </row>
    <row r="2847" spans="1:51" x14ac:dyDescent="0.2">
      <c r="A2847" s="3">
        <v>19225</v>
      </c>
      <c r="B2847" s="1" t="s">
        <v>328</v>
      </c>
      <c r="C2847" s="1" t="s">
        <v>150</v>
      </c>
      <c r="D2847" s="1" t="s">
        <v>100</v>
      </c>
      <c r="E2847" s="1" t="s">
        <v>101</v>
      </c>
      <c r="F2847" s="1" t="s">
        <v>101</v>
      </c>
      <c r="G2847" s="13" t="s">
        <v>1980</v>
      </c>
      <c r="H2847" s="12">
        <v>40105</v>
      </c>
      <c r="I2847" s="12" t="s">
        <v>1980</v>
      </c>
      <c r="J2847" s="12">
        <v>40105</v>
      </c>
      <c r="K2847" s="4">
        <v>1910</v>
      </c>
      <c r="L2847" s="1" t="s">
        <v>146</v>
      </c>
      <c r="M2847" s="1" t="s">
        <v>1920</v>
      </c>
      <c r="N2847" s="1" t="s">
        <v>896</v>
      </c>
      <c r="O2847" s="1" t="s">
        <v>897</v>
      </c>
      <c r="P2847">
        <v>100</v>
      </c>
      <c r="Q2847">
        <v>40</v>
      </c>
      <c r="R2847">
        <v>591.97</v>
      </c>
      <c r="S2847">
        <v>14.8</v>
      </c>
      <c r="T2847">
        <v>0.15</v>
      </c>
      <c r="U2847">
        <f t="shared" si="737"/>
        <v>592</v>
      </c>
      <c r="V2847">
        <f t="shared" si="738"/>
        <v>4000</v>
      </c>
      <c r="W2847" s="1" t="s">
        <v>898</v>
      </c>
      <c r="X2847" s="1" t="s">
        <v>361</v>
      </c>
      <c r="Y2847" s="1" t="s">
        <v>361</v>
      </c>
      <c r="Z2847" s="3">
        <v>12821</v>
      </c>
      <c r="AA2847" s="4">
        <f t="shared" si="731"/>
        <v>2249.546722</v>
      </c>
      <c r="AB2847" s="2">
        <f t="shared" si="732"/>
        <v>2249.546722</v>
      </c>
      <c r="AC2847" s="4">
        <f t="shared" si="733"/>
        <v>2014.0554995555556</v>
      </c>
      <c r="AD2847" s="4">
        <f t="shared" si="742"/>
        <v>2014.0554995555556</v>
      </c>
      <c r="AE2847" s="4" t="s">
        <v>62</v>
      </c>
      <c r="AG2847" s="4" t="str">
        <f t="shared" si="735"/>
        <v>Weight Captured Separately</v>
      </c>
      <c r="AI2847" t="e">
        <f t="shared" si="739"/>
        <v>#N/A</v>
      </c>
      <c r="AJ2847" t="s">
        <v>81</v>
      </c>
      <c r="AK2847" s="2"/>
      <c r="AL2847" s="2" t="str">
        <f t="shared" si="736"/>
        <v>Freight Included in Commodity Cost</v>
      </c>
      <c r="AM2847" s="4"/>
      <c r="AN2847" t="e">
        <f>VLOOKUP([1]!Tabelle13[[#This Row],[Vlookup this ID for freight costs]],$AL$2:$AL$6811,2,FALSE)</f>
        <v>#REF!</v>
      </c>
      <c r="AO2847">
        <f t="shared" si="734"/>
        <v>12569.12742822578</v>
      </c>
      <c r="AP2847">
        <v>1.1599999999999999</v>
      </c>
      <c r="AQ2847">
        <v>1.1599999999999999</v>
      </c>
      <c r="AR2847" s="4">
        <v>19</v>
      </c>
      <c r="AS2847" s="4">
        <v>10</v>
      </c>
      <c r="AT2847" s="4">
        <v>2009</v>
      </c>
      <c r="AU2847" s="4">
        <v>19</v>
      </c>
      <c r="AV2847" s="4">
        <v>10</v>
      </c>
      <c r="AW2847" s="4">
        <v>2009</v>
      </c>
      <c r="AX2847" t="str">
        <f t="shared" si="740"/>
        <v>No Delay</v>
      </c>
      <c r="AY2847">
        <f t="shared" si="741"/>
        <v>0</v>
      </c>
    </row>
    <row r="2848" spans="1:51" x14ac:dyDescent="0.2">
      <c r="A2848" s="3">
        <v>70260</v>
      </c>
      <c r="B2848" s="1" t="s">
        <v>328</v>
      </c>
      <c r="C2848" s="1" t="s">
        <v>150</v>
      </c>
      <c r="D2848" s="1" t="s">
        <v>100</v>
      </c>
      <c r="E2848" s="1" t="s">
        <v>101</v>
      </c>
      <c r="F2848" s="1" t="s">
        <v>101</v>
      </c>
      <c r="G2848" s="13" t="s">
        <v>1967</v>
      </c>
      <c r="H2848" s="12">
        <v>40176</v>
      </c>
      <c r="I2848" s="12" t="s">
        <v>1967</v>
      </c>
      <c r="J2848" s="12">
        <v>40176</v>
      </c>
      <c r="K2848" s="4">
        <v>2132</v>
      </c>
      <c r="L2848" s="1" t="s">
        <v>146</v>
      </c>
      <c r="M2848" s="1" t="s">
        <v>1920</v>
      </c>
      <c r="N2848" s="1" t="s">
        <v>1974</v>
      </c>
      <c r="O2848" s="1" t="s">
        <v>622</v>
      </c>
      <c r="P2848">
        <v>60</v>
      </c>
      <c r="Q2848">
        <v>40</v>
      </c>
      <c r="R2848">
        <v>1607.43</v>
      </c>
      <c r="S2848">
        <v>40.19</v>
      </c>
      <c r="T2848">
        <v>0.67</v>
      </c>
      <c r="U2848">
        <f t="shared" si="737"/>
        <v>1607.6</v>
      </c>
      <c r="V2848">
        <f t="shared" si="738"/>
        <v>2400</v>
      </c>
      <c r="W2848" s="1" t="s">
        <v>851</v>
      </c>
      <c r="X2848" s="1" t="s">
        <v>361</v>
      </c>
      <c r="Y2848" s="1" t="s">
        <v>361</v>
      </c>
      <c r="Z2848" s="3">
        <v>12821</v>
      </c>
      <c r="AA2848" s="4">
        <f t="shared" si="731"/>
        <v>2249.546722</v>
      </c>
      <c r="AB2848" s="2">
        <f t="shared" si="732"/>
        <v>2249.546722</v>
      </c>
      <c r="AC2848" s="4">
        <f t="shared" si="733"/>
        <v>2835.6180567777778</v>
      </c>
      <c r="AD2848" s="4">
        <f t="shared" si="742"/>
        <v>2835.6180567777778</v>
      </c>
      <c r="AE2848" s="4" t="s">
        <v>62</v>
      </c>
      <c r="AG2848" s="4" t="str">
        <f t="shared" si="735"/>
        <v>Weight Captured Separately</v>
      </c>
      <c r="AI2848" t="e">
        <f t="shared" si="739"/>
        <v>#N/A</v>
      </c>
      <c r="AJ2848" t="s">
        <v>81</v>
      </c>
      <c r="AK2848" s="2"/>
      <c r="AL2848" s="2" t="str">
        <f t="shared" si="736"/>
        <v>Freight Included in Commodity Cost</v>
      </c>
      <c r="AM2848" s="4"/>
      <c r="AN2848" t="e">
        <f>VLOOKUP([1]!Tabelle13[[#This Row],[Vlookup this ID for freight costs]],$AL$2:$AL$6811,2,FALSE)</f>
        <v>#REF!</v>
      </c>
      <c r="AO2848">
        <f t="shared" si="734"/>
        <v>17697.320910406888</v>
      </c>
      <c r="AP2848">
        <v>3.47</v>
      </c>
      <c r="AQ2848">
        <v>3.47</v>
      </c>
      <c r="AR2848" s="4">
        <v>29</v>
      </c>
      <c r="AS2848" s="4">
        <v>12</v>
      </c>
      <c r="AT2848" s="4">
        <v>2009</v>
      </c>
      <c r="AU2848" s="4">
        <v>29</v>
      </c>
      <c r="AV2848" s="4">
        <v>12</v>
      </c>
      <c r="AW2848" s="4">
        <v>2009</v>
      </c>
      <c r="AX2848" t="str">
        <f t="shared" si="740"/>
        <v>No Delay</v>
      </c>
      <c r="AY2848">
        <f t="shared" si="741"/>
        <v>0</v>
      </c>
    </row>
    <row r="2849" spans="1:51" x14ac:dyDescent="0.2">
      <c r="A2849" s="3">
        <v>3359</v>
      </c>
      <c r="B2849" s="1" t="s">
        <v>1918</v>
      </c>
      <c r="C2849" s="1" t="s">
        <v>150</v>
      </c>
      <c r="D2849" s="1" t="s">
        <v>100</v>
      </c>
      <c r="E2849" s="1" t="s">
        <v>101</v>
      </c>
      <c r="F2849" s="1" t="s">
        <v>101</v>
      </c>
      <c r="G2849" s="13" t="s">
        <v>1882</v>
      </c>
      <c r="H2849" s="12">
        <v>39685</v>
      </c>
      <c r="I2849" s="12" t="s">
        <v>626</v>
      </c>
      <c r="J2849" s="12">
        <v>39678</v>
      </c>
      <c r="K2849" s="4">
        <v>1010</v>
      </c>
      <c r="L2849" s="1" t="s">
        <v>146</v>
      </c>
      <c r="M2849" s="1" t="s">
        <v>1920</v>
      </c>
      <c r="N2849" s="1" t="s">
        <v>1974</v>
      </c>
      <c r="O2849" s="1" t="s">
        <v>622</v>
      </c>
      <c r="P2849">
        <v>60</v>
      </c>
      <c r="Q2849">
        <v>40</v>
      </c>
      <c r="R2849">
        <v>1337.2</v>
      </c>
      <c r="S2849">
        <v>33.43</v>
      </c>
      <c r="T2849">
        <v>0.56000000000000005</v>
      </c>
      <c r="U2849">
        <f t="shared" si="737"/>
        <v>1337.2</v>
      </c>
      <c r="V2849">
        <f t="shared" si="738"/>
        <v>2400</v>
      </c>
      <c r="W2849" s="1" t="s">
        <v>851</v>
      </c>
      <c r="X2849" s="1" t="s">
        <v>361</v>
      </c>
      <c r="Y2849" s="1" t="s">
        <v>361</v>
      </c>
      <c r="Z2849" s="3">
        <v>12821</v>
      </c>
      <c r="AA2849" s="4">
        <f t="shared" si="731"/>
        <v>2249.546722</v>
      </c>
      <c r="AB2849" s="2">
        <f t="shared" si="732"/>
        <v>2249.546722</v>
      </c>
      <c r="AC2849" s="4">
        <f t="shared" si="733"/>
        <v>2835.6180567777778</v>
      </c>
      <c r="AD2849" s="4">
        <f t="shared" si="742"/>
        <v>2835.6180567777778</v>
      </c>
      <c r="AE2849" s="4" t="s">
        <v>62</v>
      </c>
      <c r="AG2849" s="4" t="str">
        <f t="shared" si="735"/>
        <v>Weight Captured Separately</v>
      </c>
      <c r="AH2849" s="4">
        <v>11846</v>
      </c>
      <c r="AI2849">
        <f t="shared" si="739"/>
        <v>369</v>
      </c>
      <c r="AJ2849" t="s">
        <v>81</v>
      </c>
      <c r="AK2849" s="2"/>
      <c r="AL2849" s="2" t="str">
        <f t="shared" si="736"/>
        <v>Freight Included in Commodity Cost</v>
      </c>
      <c r="AM2849" s="4"/>
      <c r="AN2849" t="e">
        <f>VLOOKUP([1]!Tabelle13[[#This Row],[Vlookup this ID for freight costs]],$AL$2:$AL$6811,2,FALSE)</f>
        <v>#REF!</v>
      </c>
      <c r="AO2849">
        <f t="shared" si="734"/>
        <v>17697.320910406888</v>
      </c>
      <c r="AP2849">
        <v>2.14</v>
      </c>
      <c r="AQ2849">
        <v>2.14</v>
      </c>
      <c r="AR2849" s="4">
        <v>25</v>
      </c>
      <c r="AS2849" s="4">
        <v>8</v>
      </c>
      <c r="AT2849" s="4">
        <v>2008</v>
      </c>
      <c r="AU2849" s="4">
        <v>18</v>
      </c>
      <c r="AV2849" s="4">
        <v>8</v>
      </c>
      <c r="AW2849" s="4">
        <v>2008</v>
      </c>
      <c r="AX2849" t="str">
        <f t="shared" si="740"/>
        <v>No Delay</v>
      </c>
      <c r="AY2849">
        <f t="shared" si="741"/>
        <v>0</v>
      </c>
    </row>
    <row r="2850" spans="1:51" ht="16" x14ac:dyDescent="0.2">
      <c r="A2850" s="3">
        <v>262</v>
      </c>
      <c r="B2850" s="1" t="s">
        <v>1918</v>
      </c>
      <c r="C2850" s="1" t="s">
        <v>150</v>
      </c>
      <c r="D2850" s="1" t="s">
        <v>100</v>
      </c>
      <c r="E2850" s="1"/>
      <c r="F2850" s="1" t="s">
        <v>107</v>
      </c>
      <c r="G2850" s="13" t="s">
        <v>1953</v>
      </c>
      <c r="H2850" s="12">
        <v>39476</v>
      </c>
      <c r="I2850" s="12" t="s">
        <v>1953</v>
      </c>
      <c r="J2850" s="12">
        <v>39476</v>
      </c>
      <c r="K2850" s="4">
        <v>623</v>
      </c>
      <c r="L2850" s="1" t="s">
        <v>146</v>
      </c>
      <c r="M2850" s="1" t="s">
        <v>1954</v>
      </c>
      <c r="N2850" s="1" t="s">
        <v>2000</v>
      </c>
      <c r="O2850" s="1" t="s">
        <v>897</v>
      </c>
      <c r="P2850">
        <v>200</v>
      </c>
      <c r="Q2850">
        <v>40</v>
      </c>
      <c r="R2850">
        <v>317.60000000000002</v>
      </c>
      <c r="S2850">
        <v>7.94</v>
      </c>
      <c r="T2850">
        <v>0.04</v>
      </c>
      <c r="U2850">
        <f t="shared" si="737"/>
        <v>317.60000000000002</v>
      </c>
      <c r="V2850">
        <f t="shared" si="738"/>
        <v>8000</v>
      </c>
      <c r="W2850" s="1" t="s">
        <v>623</v>
      </c>
      <c r="X2850" s="6" t="s">
        <v>1508</v>
      </c>
      <c r="Y2850" s="1" t="s">
        <v>624</v>
      </c>
      <c r="Z2850" s="3">
        <v>13360</v>
      </c>
      <c r="AA2850" s="4">
        <f t="shared" si="731"/>
        <v>2249.546722</v>
      </c>
      <c r="AB2850" s="2">
        <f t="shared" si="732"/>
        <v>2249.546722</v>
      </c>
      <c r="AC2850" s="4">
        <f t="shared" si="733"/>
        <v>2000.8654595555554</v>
      </c>
      <c r="AD2850" s="4">
        <f t="shared" si="742"/>
        <v>2000.8654595555554</v>
      </c>
      <c r="AE2850" s="4" t="s">
        <v>62</v>
      </c>
      <c r="AG2850" s="4" t="str">
        <f t="shared" si="735"/>
        <v>Weight Captured Separately</v>
      </c>
      <c r="AH2850" s="4">
        <v>4824</v>
      </c>
      <c r="AI2850">
        <f t="shared" si="739"/>
        <v>2462</v>
      </c>
      <c r="AJ2850" t="s">
        <v>81</v>
      </c>
      <c r="AK2850" s="2"/>
      <c r="AL2850" s="2" t="str">
        <f t="shared" si="736"/>
        <v>Freight Included in Commodity Cost</v>
      </c>
      <c r="AM2850" s="4"/>
      <c r="AN2850" t="e">
        <f>VLOOKUP([1]!Tabelle13[[#This Row],[Vlookup this ID for freight costs]],$AL$2:$AL$6811,2,FALSE)</f>
        <v>#REF!</v>
      </c>
      <c r="AO2850">
        <f t="shared" si="734"/>
        <v>12486.795198545778</v>
      </c>
      <c r="AP2850">
        <v>0.51</v>
      </c>
      <c r="AQ2850">
        <v>0.51</v>
      </c>
      <c r="AR2850" s="4">
        <v>29</v>
      </c>
      <c r="AS2850" s="4">
        <v>1</v>
      </c>
      <c r="AT2850" s="4">
        <v>2008</v>
      </c>
      <c r="AU2850" s="4">
        <v>29</v>
      </c>
      <c r="AV2850" s="4">
        <v>1</v>
      </c>
      <c r="AW2850" s="4">
        <v>2008</v>
      </c>
      <c r="AX2850" t="str">
        <f t="shared" si="740"/>
        <v>No Delay</v>
      </c>
      <c r="AY2850">
        <f t="shared" si="741"/>
        <v>0</v>
      </c>
    </row>
    <row r="2851" spans="1:51" x14ac:dyDescent="0.2">
      <c r="A2851" s="3">
        <v>2015</v>
      </c>
      <c r="B2851" s="1" t="s">
        <v>1918</v>
      </c>
      <c r="C2851" s="1" t="s">
        <v>150</v>
      </c>
      <c r="D2851" s="1" t="s">
        <v>100</v>
      </c>
      <c r="E2851" s="1" t="s">
        <v>101</v>
      </c>
      <c r="F2851" s="1" t="s">
        <v>101</v>
      </c>
      <c r="G2851" s="13" t="s">
        <v>1882</v>
      </c>
      <c r="H2851" s="12">
        <v>39685</v>
      </c>
      <c r="I2851" s="12" t="s">
        <v>1981</v>
      </c>
      <c r="J2851" s="12">
        <v>39674</v>
      </c>
      <c r="K2851" s="4">
        <v>999</v>
      </c>
      <c r="L2851" s="1" t="s">
        <v>146</v>
      </c>
      <c r="M2851" s="1" t="s">
        <v>1920</v>
      </c>
      <c r="N2851" s="1" t="s">
        <v>1985</v>
      </c>
      <c r="O2851" s="1" t="s">
        <v>1940</v>
      </c>
      <c r="P2851">
        <v>240</v>
      </c>
      <c r="Q2851">
        <v>40</v>
      </c>
      <c r="R2851">
        <v>557.6</v>
      </c>
      <c r="S2851">
        <v>13.94</v>
      </c>
      <c r="T2851">
        <v>0.06</v>
      </c>
      <c r="U2851">
        <f t="shared" si="737"/>
        <v>557.6</v>
      </c>
      <c r="V2851">
        <f t="shared" si="738"/>
        <v>9600</v>
      </c>
      <c r="W2851" s="1" t="s">
        <v>1993</v>
      </c>
      <c r="X2851" s="1" t="s">
        <v>112</v>
      </c>
      <c r="Y2851" s="1" t="s">
        <v>112</v>
      </c>
      <c r="Z2851" s="3">
        <v>14398</v>
      </c>
      <c r="AA2851" s="4">
        <f t="shared" si="731"/>
        <v>2249.546722</v>
      </c>
      <c r="AB2851" s="2">
        <f t="shared" si="732"/>
        <v>2249.546722</v>
      </c>
      <c r="AC2851" s="4">
        <f t="shared" si="733"/>
        <v>1415.3765792500001</v>
      </c>
      <c r="AD2851" s="4">
        <f t="shared" si="742"/>
        <v>1415.3765792500001</v>
      </c>
      <c r="AE2851" s="4" t="s">
        <v>62</v>
      </c>
      <c r="AG2851" s="4" t="str">
        <f t="shared" si="735"/>
        <v>Weight Captured Separately</v>
      </c>
      <c r="AH2851" s="4">
        <v>10593</v>
      </c>
      <c r="AI2851">
        <f t="shared" si="739"/>
        <v>5880</v>
      </c>
      <c r="AJ2851" t="s">
        <v>81</v>
      </c>
      <c r="AK2851" s="2"/>
      <c r="AL2851" s="2" t="str">
        <f t="shared" si="736"/>
        <v>Freight Included in Commodity Cost</v>
      </c>
      <c r="AM2851" s="4"/>
      <c r="AN2851" t="e">
        <f>VLOOKUP([1]!Tabelle13[[#This Row],[Vlookup this ID for freight costs]],$AL$2:$AL$6811,2,FALSE)</f>
        <v>#REF!</v>
      </c>
      <c r="AO2851">
        <f t="shared" si="734"/>
        <v>8832.1736076785019</v>
      </c>
      <c r="AP2851">
        <v>0.89</v>
      </c>
      <c r="AQ2851">
        <v>0.89</v>
      </c>
      <c r="AR2851" s="4">
        <v>25</v>
      </c>
      <c r="AS2851" s="4">
        <v>8</v>
      </c>
      <c r="AT2851" s="4">
        <v>2008</v>
      </c>
      <c r="AU2851" s="4">
        <v>14</v>
      </c>
      <c r="AV2851" s="4">
        <v>8</v>
      </c>
      <c r="AW2851" s="4">
        <v>2008</v>
      </c>
      <c r="AX2851" t="str">
        <f t="shared" si="740"/>
        <v>No Delay</v>
      </c>
      <c r="AY2851">
        <f t="shared" si="741"/>
        <v>0</v>
      </c>
    </row>
    <row r="2852" spans="1:51" x14ac:dyDescent="0.2">
      <c r="A2852" s="3">
        <v>55730</v>
      </c>
      <c r="B2852" s="1" t="s">
        <v>50</v>
      </c>
      <c r="C2852" s="1" t="s">
        <v>51</v>
      </c>
      <c r="D2852" s="1" t="s">
        <v>74</v>
      </c>
      <c r="E2852" s="1" t="s">
        <v>53</v>
      </c>
      <c r="F2852" s="1" t="s">
        <v>53</v>
      </c>
      <c r="G2852" s="13" t="s">
        <v>2001</v>
      </c>
      <c r="H2852" s="12">
        <v>42024</v>
      </c>
      <c r="I2852" s="12" t="s">
        <v>2001</v>
      </c>
      <c r="J2852" s="12">
        <v>42024</v>
      </c>
      <c r="K2852" s="4">
        <v>6209</v>
      </c>
      <c r="L2852" s="1" t="s">
        <v>146</v>
      </c>
      <c r="M2852" s="1" t="s">
        <v>248</v>
      </c>
      <c r="N2852" s="1" t="s">
        <v>249</v>
      </c>
      <c r="O2852" s="1" t="s">
        <v>250</v>
      </c>
      <c r="P2852">
        <v>60</v>
      </c>
      <c r="Q2852">
        <v>40</v>
      </c>
      <c r="R2852">
        <v>2220</v>
      </c>
      <c r="S2852">
        <v>55.5</v>
      </c>
      <c r="T2852">
        <v>0.92</v>
      </c>
      <c r="U2852">
        <f t="shared" si="737"/>
        <v>2220</v>
      </c>
      <c r="V2852">
        <f t="shared" si="738"/>
        <v>2400</v>
      </c>
      <c r="W2852" s="1" t="s">
        <v>251</v>
      </c>
      <c r="X2852" s="1" t="s">
        <v>252</v>
      </c>
      <c r="Y2852" s="1" t="s">
        <v>252</v>
      </c>
      <c r="Z2852" s="3">
        <v>8366</v>
      </c>
      <c r="AA2852" s="4">
        <f t="shared" si="731"/>
        <v>2249.546722</v>
      </c>
      <c r="AB2852" s="2">
        <f t="shared" si="732"/>
        <v>2249.546722</v>
      </c>
      <c r="AC2852" s="4">
        <f t="shared" si="733"/>
        <v>2835.6180567777778</v>
      </c>
      <c r="AD2852" s="4">
        <f t="shared" si="742"/>
        <v>2835.6180567777778</v>
      </c>
      <c r="AE2852" s="4" t="s">
        <v>62</v>
      </c>
      <c r="AG2852" s="4" t="str">
        <f t="shared" si="735"/>
        <v>Weight Captured Separately</v>
      </c>
      <c r="AI2852" t="e">
        <f t="shared" si="739"/>
        <v>#N/A</v>
      </c>
      <c r="AJ2852" t="s">
        <v>81</v>
      </c>
      <c r="AK2852" s="2"/>
      <c r="AL2852" s="2" t="str">
        <f t="shared" si="736"/>
        <v>Freight Included in Commodity Cost</v>
      </c>
      <c r="AM2852" s="4"/>
      <c r="AN2852" t="e">
        <f>VLOOKUP([1]!Tabelle13[[#This Row],[Vlookup this ID for freight costs]],$AL$2:$AL$6811,2,FALSE)</f>
        <v>#REF!</v>
      </c>
      <c r="AO2852">
        <f t="shared" si="734"/>
        <v>17697.320910406888</v>
      </c>
      <c r="AP2852">
        <v>2.2799999999999998</v>
      </c>
      <c r="AQ2852">
        <v>2.2799999999999998</v>
      </c>
      <c r="AR2852" s="4">
        <v>20</v>
      </c>
      <c r="AS2852" s="4">
        <v>1</v>
      </c>
      <c r="AT2852" s="4">
        <v>2015</v>
      </c>
      <c r="AU2852" s="4">
        <v>20</v>
      </c>
      <c r="AV2852" s="4">
        <v>1</v>
      </c>
      <c r="AW2852" s="4">
        <v>2015</v>
      </c>
      <c r="AX2852" t="str">
        <f t="shared" si="740"/>
        <v>No Delay</v>
      </c>
      <c r="AY2852">
        <f t="shared" si="741"/>
        <v>0</v>
      </c>
    </row>
    <row r="2853" spans="1:51" x14ac:dyDescent="0.2">
      <c r="A2853" s="3">
        <v>2159</v>
      </c>
      <c r="B2853" s="1" t="s">
        <v>1918</v>
      </c>
      <c r="C2853" s="1" t="s">
        <v>150</v>
      </c>
      <c r="D2853" s="1" t="s">
        <v>100</v>
      </c>
      <c r="E2853" s="1" t="s">
        <v>101</v>
      </c>
      <c r="F2853" s="1" t="s">
        <v>101</v>
      </c>
      <c r="G2853" s="13" t="s">
        <v>1971</v>
      </c>
      <c r="H2853" s="12">
        <v>39950</v>
      </c>
      <c r="I2853" s="12" t="s">
        <v>1972</v>
      </c>
      <c r="J2853" s="12">
        <v>39730</v>
      </c>
      <c r="K2853" s="4">
        <v>1115</v>
      </c>
      <c r="L2853" s="1" t="s">
        <v>146</v>
      </c>
      <c r="M2853" s="1" t="s">
        <v>1920</v>
      </c>
      <c r="N2853" s="1" t="s">
        <v>1985</v>
      </c>
      <c r="O2853" s="1" t="s">
        <v>1940</v>
      </c>
      <c r="P2853">
        <v>240</v>
      </c>
      <c r="Q2853">
        <v>40</v>
      </c>
      <c r="R2853">
        <v>540.4</v>
      </c>
      <c r="S2853">
        <v>13.51</v>
      </c>
      <c r="T2853">
        <v>0.06</v>
      </c>
      <c r="U2853">
        <f t="shared" si="737"/>
        <v>540.4</v>
      </c>
      <c r="V2853">
        <f t="shared" si="738"/>
        <v>9600</v>
      </c>
      <c r="W2853" s="1" t="s">
        <v>1993</v>
      </c>
      <c r="X2853" s="1" t="s">
        <v>112</v>
      </c>
      <c r="Y2853" s="1" t="s">
        <v>112</v>
      </c>
      <c r="Z2853" s="3">
        <v>14398</v>
      </c>
      <c r="AA2853" s="4">
        <f t="shared" si="731"/>
        <v>2249.546722</v>
      </c>
      <c r="AB2853" s="2">
        <f t="shared" si="732"/>
        <v>2249.546722</v>
      </c>
      <c r="AC2853" s="4">
        <f t="shared" si="733"/>
        <v>1415.3765792500001</v>
      </c>
      <c r="AD2853" s="4">
        <f t="shared" si="742"/>
        <v>1415.3765792500001</v>
      </c>
      <c r="AE2853" s="4" t="s">
        <v>62</v>
      </c>
      <c r="AG2853" s="4" t="str">
        <f t="shared" si="735"/>
        <v>Weight Captured Separately</v>
      </c>
      <c r="AH2853" s="4">
        <v>11474</v>
      </c>
      <c r="AI2853">
        <f t="shared" si="739"/>
        <v>4256</v>
      </c>
      <c r="AJ2853" t="s">
        <v>81</v>
      </c>
      <c r="AK2853" s="2"/>
      <c r="AL2853" s="2" t="str">
        <f t="shared" si="736"/>
        <v>Freight Included in Commodity Cost</v>
      </c>
      <c r="AM2853" s="4"/>
      <c r="AN2853" t="e">
        <f>VLOOKUP([1]!Tabelle13[[#This Row],[Vlookup this ID for freight costs]],$AL$2:$AL$6811,2,FALSE)</f>
        <v>#REF!</v>
      </c>
      <c r="AO2853">
        <f t="shared" si="734"/>
        <v>8832.1736076785019</v>
      </c>
      <c r="AP2853">
        <v>1.06</v>
      </c>
      <c r="AQ2853">
        <v>1.06</v>
      </c>
      <c r="AR2853" s="4">
        <v>17</v>
      </c>
      <c r="AS2853" s="4">
        <v>5</v>
      </c>
      <c r="AT2853" s="4">
        <v>2009</v>
      </c>
      <c r="AU2853" s="4">
        <v>9</v>
      </c>
      <c r="AV2853" s="4">
        <v>10</v>
      </c>
      <c r="AW2853" s="4">
        <v>2008</v>
      </c>
      <c r="AX2853" t="str">
        <f t="shared" si="740"/>
        <v>No Delay</v>
      </c>
      <c r="AY2853">
        <f t="shared" si="741"/>
        <v>0</v>
      </c>
    </row>
    <row r="2854" spans="1:51" x14ac:dyDescent="0.2">
      <c r="A2854" s="3">
        <v>60964</v>
      </c>
      <c r="B2854" s="1" t="s">
        <v>328</v>
      </c>
      <c r="C2854" s="1" t="s">
        <v>150</v>
      </c>
      <c r="D2854" s="1" t="s">
        <v>100</v>
      </c>
      <c r="E2854" s="1" t="s">
        <v>101</v>
      </c>
      <c r="F2854" s="1" t="s">
        <v>101</v>
      </c>
      <c r="G2854" s="13" t="s">
        <v>2002</v>
      </c>
      <c r="H2854" s="12">
        <v>40190</v>
      </c>
      <c r="I2854" s="12" t="s">
        <v>2002</v>
      </c>
      <c r="J2854" s="12">
        <v>40190</v>
      </c>
      <c r="K2854" s="4">
        <v>2144</v>
      </c>
      <c r="L2854" s="1" t="s">
        <v>146</v>
      </c>
      <c r="M2854" s="1" t="s">
        <v>1920</v>
      </c>
      <c r="N2854" s="1" t="s">
        <v>1985</v>
      </c>
      <c r="O2854" s="1" t="s">
        <v>1940</v>
      </c>
      <c r="P2854">
        <v>240</v>
      </c>
      <c r="Q2854">
        <v>40</v>
      </c>
      <c r="R2854">
        <v>625.57000000000005</v>
      </c>
      <c r="S2854">
        <v>15.64</v>
      </c>
      <c r="T2854">
        <v>7.0000000000000007E-2</v>
      </c>
      <c r="U2854">
        <f t="shared" si="737"/>
        <v>625.6</v>
      </c>
      <c r="V2854">
        <f t="shared" si="738"/>
        <v>9600</v>
      </c>
      <c r="W2854" s="1" t="s">
        <v>1986</v>
      </c>
      <c r="X2854" s="1" t="s">
        <v>112</v>
      </c>
      <c r="Y2854" s="1" t="s">
        <v>112</v>
      </c>
      <c r="Z2854" s="3">
        <v>14398</v>
      </c>
      <c r="AA2854" s="4">
        <f t="shared" si="731"/>
        <v>2249.546722</v>
      </c>
      <c r="AB2854" s="2">
        <f t="shared" si="732"/>
        <v>2249.546722</v>
      </c>
      <c r="AC2854" s="4">
        <f t="shared" si="733"/>
        <v>1415.3765792500001</v>
      </c>
      <c r="AD2854" s="4">
        <f t="shared" si="742"/>
        <v>1415.3765792500001</v>
      </c>
      <c r="AE2854" s="4" t="s">
        <v>62</v>
      </c>
      <c r="AG2854" s="4" t="str">
        <f t="shared" si="735"/>
        <v>Weight Captured Separately</v>
      </c>
      <c r="AI2854" t="e">
        <f t="shared" si="739"/>
        <v>#N/A</v>
      </c>
      <c r="AJ2854" t="s">
        <v>81</v>
      </c>
      <c r="AK2854" s="2"/>
      <c r="AL2854" s="2" t="str">
        <f t="shared" si="736"/>
        <v>Freight Included in Commodity Cost</v>
      </c>
      <c r="AM2854" s="4"/>
      <c r="AN2854" t="e">
        <f>VLOOKUP([1]!Tabelle13[[#This Row],[Vlookup this ID for freight costs]],$AL$2:$AL$6811,2,FALSE)</f>
        <v>#REF!</v>
      </c>
      <c r="AO2854">
        <f t="shared" si="734"/>
        <v>8832.1736076785019</v>
      </c>
      <c r="AP2854">
        <v>1.35</v>
      </c>
      <c r="AQ2854">
        <v>1.35</v>
      </c>
      <c r="AR2854" s="4">
        <v>12</v>
      </c>
      <c r="AS2854" s="4">
        <v>1</v>
      </c>
      <c r="AT2854" s="4">
        <v>2010</v>
      </c>
      <c r="AU2854" s="4">
        <v>12</v>
      </c>
      <c r="AV2854" s="4">
        <v>1</v>
      </c>
      <c r="AW2854" s="4">
        <v>2010</v>
      </c>
      <c r="AX2854" t="str">
        <f t="shared" si="740"/>
        <v>No Delay</v>
      </c>
      <c r="AY2854">
        <f t="shared" si="741"/>
        <v>0</v>
      </c>
    </row>
    <row r="2855" spans="1:51" ht="16" x14ac:dyDescent="0.2">
      <c r="A2855" s="3">
        <v>53650</v>
      </c>
      <c r="B2855" s="1" t="s">
        <v>328</v>
      </c>
      <c r="C2855" s="1" t="s">
        <v>150</v>
      </c>
      <c r="D2855" s="1" t="s">
        <v>100</v>
      </c>
      <c r="E2855" s="1" t="s">
        <v>101</v>
      </c>
      <c r="F2855" s="1" t="s">
        <v>101</v>
      </c>
      <c r="G2855" s="13" t="s">
        <v>2003</v>
      </c>
      <c r="H2855" s="12">
        <v>40312</v>
      </c>
      <c r="I2855" s="12" t="s">
        <v>2003</v>
      </c>
      <c r="J2855" s="12">
        <v>40312</v>
      </c>
      <c r="K2855" s="4">
        <v>2408</v>
      </c>
      <c r="L2855" s="1" t="s">
        <v>146</v>
      </c>
      <c r="M2855" s="1" t="s">
        <v>1920</v>
      </c>
      <c r="N2855" s="1" t="s">
        <v>621</v>
      </c>
      <c r="O2855" s="1" t="s">
        <v>622</v>
      </c>
      <c r="P2855">
        <v>240</v>
      </c>
      <c r="Q2855">
        <v>40</v>
      </c>
      <c r="R2855">
        <v>656.64</v>
      </c>
      <c r="S2855">
        <v>16.420000000000002</v>
      </c>
      <c r="T2855">
        <v>7.0000000000000007E-2</v>
      </c>
      <c r="U2855">
        <f t="shared" si="737"/>
        <v>656.80000000000007</v>
      </c>
      <c r="V2855">
        <f t="shared" si="738"/>
        <v>9600</v>
      </c>
      <c r="W2855" s="1" t="s">
        <v>623</v>
      </c>
      <c r="X2855" s="6" t="s">
        <v>1508</v>
      </c>
      <c r="Y2855" s="1" t="s">
        <v>624</v>
      </c>
      <c r="Z2855" s="3">
        <v>13360</v>
      </c>
      <c r="AA2855" s="4">
        <f t="shared" si="731"/>
        <v>2249.546722</v>
      </c>
      <c r="AB2855" s="2">
        <f t="shared" si="732"/>
        <v>2249.546722</v>
      </c>
      <c r="AC2855" s="4">
        <f t="shared" si="733"/>
        <v>1415.3765792500001</v>
      </c>
      <c r="AD2855" s="4">
        <f t="shared" si="742"/>
        <v>1415.3765792500001</v>
      </c>
      <c r="AE2855" s="4" t="s">
        <v>62</v>
      </c>
      <c r="AG2855" s="4" t="str">
        <f t="shared" si="735"/>
        <v>Weight Captured Separately</v>
      </c>
      <c r="AI2855" t="e">
        <f t="shared" si="739"/>
        <v>#N/A</v>
      </c>
      <c r="AJ2855" t="s">
        <v>81</v>
      </c>
      <c r="AK2855" s="2"/>
      <c r="AL2855" s="2" t="str">
        <f t="shared" si="736"/>
        <v>Freight Included in Commodity Cost</v>
      </c>
      <c r="AM2855" s="4"/>
      <c r="AN2855" t="e">
        <f>VLOOKUP([1]!Tabelle13[[#This Row],[Vlookup this ID for freight costs]],$AL$2:$AL$6811,2,FALSE)</f>
        <v>#REF!</v>
      </c>
      <c r="AO2855">
        <f t="shared" si="734"/>
        <v>8832.1736076785019</v>
      </c>
      <c r="AP2855">
        <v>1.42</v>
      </c>
      <c r="AQ2855">
        <v>1.42</v>
      </c>
      <c r="AR2855" s="4">
        <v>14</v>
      </c>
      <c r="AS2855" s="4">
        <v>5</v>
      </c>
      <c r="AT2855" s="4">
        <v>2010</v>
      </c>
      <c r="AU2855" s="4">
        <v>14</v>
      </c>
      <c r="AV2855" s="4">
        <v>5</v>
      </c>
      <c r="AW2855" s="4">
        <v>2010</v>
      </c>
      <c r="AX2855" t="str">
        <f t="shared" si="740"/>
        <v>No Delay</v>
      </c>
      <c r="AY2855">
        <f t="shared" si="741"/>
        <v>0</v>
      </c>
    </row>
    <row r="2856" spans="1:51" x14ac:dyDescent="0.2">
      <c r="A2856" s="3">
        <v>30728</v>
      </c>
      <c r="B2856" s="1" t="s">
        <v>328</v>
      </c>
      <c r="C2856" s="1" t="s">
        <v>150</v>
      </c>
      <c r="D2856" s="1" t="s">
        <v>100</v>
      </c>
      <c r="E2856" s="1" t="s">
        <v>101</v>
      </c>
      <c r="F2856" s="1" t="s">
        <v>101</v>
      </c>
      <c r="G2856" s="13" t="s">
        <v>2004</v>
      </c>
      <c r="H2856" s="12">
        <v>40175</v>
      </c>
      <c r="I2856" s="12" t="s">
        <v>2004</v>
      </c>
      <c r="J2856" s="12">
        <v>40175</v>
      </c>
      <c r="K2856" s="4">
        <v>2117</v>
      </c>
      <c r="L2856" s="1" t="s">
        <v>146</v>
      </c>
      <c r="M2856" s="1" t="s">
        <v>1920</v>
      </c>
      <c r="N2856" s="1" t="s">
        <v>218</v>
      </c>
      <c r="O2856" s="1" t="s">
        <v>93</v>
      </c>
      <c r="P2856">
        <v>90</v>
      </c>
      <c r="Q2856">
        <v>40</v>
      </c>
      <c r="R2856">
        <v>1303.06</v>
      </c>
      <c r="S2856">
        <v>32.58</v>
      </c>
      <c r="T2856">
        <v>0.36</v>
      </c>
      <c r="U2856">
        <f t="shared" si="737"/>
        <v>1303.1999999999998</v>
      </c>
      <c r="V2856">
        <f t="shared" si="738"/>
        <v>3600</v>
      </c>
      <c r="W2856" s="1" t="s">
        <v>155</v>
      </c>
      <c r="X2856" s="1" t="s">
        <v>1236</v>
      </c>
      <c r="Y2856" s="1" t="s">
        <v>156</v>
      </c>
      <c r="Z2856" s="3">
        <v>16635</v>
      </c>
      <c r="AA2856" s="4">
        <f t="shared" ref="AA2856:AA2919" si="743">AB2856</f>
        <v>2249.546722</v>
      </c>
      <c r="AB2856" s="2">
        <f t="shared" ref="AB2856:AB2919" si="744">2245.156962+0.109744*Q2856</f>
        <v>2249.546722</v>
      </c>
      <c r="AC2856" s="4">
        <f t="shared" ref="AC2856:AC2919" si="745">AD2856</f>
        <v>1295.5492318461538</v>
      </c>
      <c r="AD2856" s="4">
        <f t="shared" si="742"/>
        <v>1295.5492318461538</v>
      </c>
      <c r="AE2856" s="4" t="s">
        <v>62</v>
      </c>
      <c r="AG2856" s="4" t="str">
        <f t="shared" si="735"/>
        <v>Weight Captured Separately</v>
      </c>
      <c r="AI2856" t="e">
        <f t="shared" si="739"/>
        <v>#N/A</v>
      </c>
      <c r="AJ2856" t="s">
        <v>81</v>
      </c>
      <c r="AK2856" s="2"/>
      <c r="AL2856" s="2" t="str">
        <f t="shared" si="736"/>
        <v>Freight Included in Commodity Cost</v>
      </c>
      <c r="AM2856" s="4"/>
      <c r="AN2856" t="e">
        <f>VLOOKUP([1]!Tabelle13[[#This Row],[Vlookup this ID for freight costs]],$AL$2:$AL$6811,2,FALSE)</f>
        <v>#REF!</v>
      </c>
      <c r="AO2856">
        <f t="shared" ref="AO2856:AO2919" si="746">IF(AK:AK="",AC:AC*6.242+1.383 -2.844 + 3.145 -2.265  -2.026,AK:AK)</f>
        <v>8084.2113051836923</v>
      </c>
      <c r="AP2856">
        <v>2.81</v>
      </c>
      <c r="AQ2856">
        <v>2.81</v>
      </c>
      <c r="AR2856" s="4">
        <v>28</v>
      </c>
      <c r="AS2856" s="4">
        <v>12</v>
      </c>
      <c r="AT2856" s="4">
        <v>2009</v>
      </c>
      <c r="AU2856" s="4">
        <v>28</v>
      </c>
      <c r="AV2856" s="4">
        <v>12</v>
      </c>
      <c r="AW2856" s="4">
        <v>2009</v>
      </c>
      <c r="AX2856" t="str">
        <f t="shared" si="740"/>
        <v>No Delay</v>
      </c>
      <c r="AY2856">
        <f t="shared" si="741"/>
        <v>0</v>
      </c>
    </row>
    <row r="2857" spans="1:51" x14ac:dyDescent="0.2">
      <c r="A2857" s="3">
        <v>69009</v>
      </c>
      <c r="B2857" s="1" t="s">
        <v>328</v>
      </c>
      <c r="C2857" s="1" t="s">
        <v>150</v>
      </c>
      <c r="D2857" s="1" t="s">
        <v>100</v>
      </c>
      <c r="E2857" s="1" t="s">
        <v>101</v>
      </c>
      <c r="F2857" s="1" t="s">
        <v>101</v>
      </c>
      <c r="G2857" s="13" t="s">
        <v>296</v>
      </c>
      <c r="H2857" s="12">
        <v>42240</v>
      </c>
      <c r="I2857" s="12" t="s">
        <v>296</v>
      </c>
      <c r="J2857" s="12">
        <v>42240</v>
      </c>
      <c r="K2857" s="4">
        <v>6783</v>
      </c>
      <c r="L2857" s="1" t="s">
        <v>146</v>
      </c>
      <c r="M2857" s="1" t="s">
        <v>1923</v>
      </c>
      <c r="N2857" s="1" t="s">
        <v>218</v>
      </c>
      <c r="O2857" s="1" t="s">
        <v>93</v>
      </c>
      <c r="P2857">
        <v>90</v>
      </c>
      <c r="Q2857">
        <v>41</v>
      </c>
      <c r="R2857">
        <v>748.24</v>
      </c>
      <c r="S2857">
        <v>18.25</v>
      </c>
      <c r="T2857">
        <v>0.2</v>
      </c>
      <c r="U2857">
        <f t="shared" si="737"/>
        <v>748.25</v>
      </c>
      <c r="V2857">
        <f t="shared" si="738"/>
        <v>3690</v>
      </c>
      <c r="W2857" s="1" t="s">
        <v>155</v>
      </c>
      <c r="X2857" s="1" t="s">
        <v>1236</v>
      </c>
      <c r="Y2857" s="1" t="s">
        <v>156</v>
      </c>
      <c r="Z2857" s="3">
        <v>16635</v>
      </c>
      <c r="AA2857" s="4">
        <f t="shared" si="743"/>
        <v>2249.6564659999999</v>
      </c>
      <c r="AB2857" s="2">
        <f t="shared" si="744"/>
        <v>2249.6564659999999</v>
      </c>
      <c r="AC2857" s="4">
        <f t="shared" si="745"/>
        <v>1140.0867276842105</v>
      </c>
      <c r="AD2857" s="4">
        <f t="shared" si="742"/>
        <v>1140.0867276842105</v>
      </c>
      <c r="AE2857" s="4" t="s">
        <v>62</v>
      </c>
      <c r="AG2857" s="4" t="str">
        <f t="shared" si="735"/>
        <v>Weight Captured Separately</v>
      </c>
      <c r="AI2857" t="e">
        <f t="shared" si="739"/>
        <v>#N/A</v>
      </c>
      <c r="AJ2857" t="s">
        <v>81</v>
      </c>
      <c r="AK2857" s="2"/>
      <c r="AL2857" s="2" t="str">
        <f t="shared" si="736"/>
        <v>Freight Included in Commodity Cost</v>
      </c>
      <c r="AM2857" s="4"/>
      <c r="AN2857" t="e">
        <f>VLOOKUP([1]!Tabelle13[[#This Row],[Vlookup this ID for freight costs]],$AL$2:$AL$6811,2,FALSE)</f>
        <v>#REF!</v>
      </c>
      <c r="AO2857">
        <f t="shared" si="746"/>
        <v>7113.8143542048419</v>
      </c>
      <c r="AP2857">
        <v>0.77</v>
      </c>
      <c r="AQ2857">
        <v>0.77</v>
      </c>
      <c r="AR2857" s="4">
        <v>24</v>
      </c>
      <c r="AS2857" s="4">
        <v>8</v>
      </c>
      <c r="AT2857" s="4">
        <v>2015</v>
      </c>
      <c r="AU2857" s="4">
        <v>24</v>
      </c>
      <c r="AV2857" s="4">
        <v>8</v>
      </c>
      <c r="AW2857" s="4">
        <v>2015</v>
      </c>
      <c r="AX2857" t="str">
        <f t="shared" si="740"/>
        <v>No Delay</v>
      </c>
      <c r="AY2857">
        <f t="shared" si="741"/>
        <v>0</v>
      </c>
    </row>
    <row r="2858" spans="1:51" x14ac:dyDescent="0.2">
      <c r="A2858" s="3">
        <v>74993</v>
      </c>
      <c r="B2858" s="1" t="s">
        <v>328</v>
      </c>
      <c r="C2858" s="1" t="s">
        <v>150</v>
      </c>
      <c r="D2858" s="1" t="s">
        <v>100</v>
      </c>
      <c r="E2858" s="1" t="s">
        <v>101</v>
      </c>
      <c r="F2858" s="1" t="s">
        <v>101</v>
      </c>
      <c r="G2858" s="13" t="s">
        <v>1926</v>
      </c>
      <c r="H2858" s="12">
        <v>42072</v>
      </c>
      <c r="I2858" s="12" t="s">
        <v>1926</v>
      </c>
      <c r="J2858" s="12">
        <v>42072</v>
      </c>
      <c r="K2858" s="4">
        <v>6368</v>
      </c>
      <c r="L2858" s="1" t="s">
        <v>146</v>
      </c>
      <c r="M2858" s="1" t="s">
        <v>1923</v>
      </c>
      <c r="N2858" s="1" t="s">
        <v>241</v>
      </c>
      <c r="O2858" s="1" t="s">
        <v>242</v>
      </c>
      <c r="P2858">
        <v>120</v>
      </c>
      <c r="Q2858">
        <v>41</v>
      </c>
      <c r="R2858">
        <v>1049.33</v>
      </c>
      <c r="S2858">
        <v>25.59</v>
      </c>
      <c r="T2858">
        <v>0.21</v>
      </c>
      <c r="U2858">
        <f t="shared" si="737"/>
        <v>1049.19</v>
      </c>
      <c r="V2858">
        <f t="shared" si="738"/>
        <v>4920</v>
      </c>
      <c r="W2858" s="1" t="s">
        <v>243</v>
      </c>
      <c r="X2858" s="1" t="s">
        <v>244</v>
      </c>
      <c r="Y2858" s="1" t="s">
        <v>244</v>
      </c>
      <c r="Z2858" s="3">
        <v>14311</v>
      </c>
      <c r="AA2858" s="4">
        <f t="shared" si="743"/>
        <v>2249.6564659999999</v>
      </c>
      <c r="AB2858" s="2">
        <f t="shared" si="744"/>
        <v>2249.6564659999999</v>
      </c>
      <c r="AC2858" s="4">
        <f t="shared" si="745"/>
        <v>2254.9058873333338</v>
      </c>
      <c r="AD2858" s="4">
        <f t="shared" si="742"/>
        <v>2254.9058873333338</v>
      </c>
      <c r="AE2858" s="4" t="s">
        <v>62</v>
      </c>
      <c r="AG2858" s="4" t="str">
        <f t="shared" si="735"/>
        <v>Weight Captured Separately</v>
      </c>
      <c r="AI2858" t="e">
        <f t="shared" si="739"/>
        <v>#N/A</v>
      </c>
      <c r="AJ2858" t="s">
        <v>81</v>
      </c>
      <c r="AK2858" s="2"/>
      <c r="AL2858" s="2" t="str">
        <f t="shared" si="736"/>
        <v>Freight Included in Commodity Cost</v>
      </c>
      <c r="AM2858" s="4"/>
      <c r="AN2858" t="e">
        <f>VLOOKUP([1]!Tabelle13[[#This Row],[Vlookup this ID for freight costs]],$AL$2:$AL$6811,2,FALSE)</f>
        <v>#REF!</v>
      </c>
      <c r="AO2858">
        <f t="shared" si="746"/>
        <v>14072.515548734671</v>
      </c>
      <c r="AP2858">
        <v>1.08</v>
      </c>
      <c r="AQ2858">
        <v>1.08</v>
      </c>
      <c r="AR2858" s="4">
        <v>9</v>
      </c>
      <c r="AS2858" s="4">
        <v>4</v>
      </c>
      <c r="AT2858" s="4">
        <v>2015</v>
      </c>
      <c r="AU2858" s="4">
        <v>9</v>
      </c>
      <c r="AV2858" s="4">
        <v>4</v>
      </c>
      <c r="AW2858" s="4">
        <v>2015</v>
      </c>
      <c r="AX2858" t="str">
        <f t="shared" si="740"/>
        <v>No Delay</v>
      </c>
      <c r="AY2858">
        <f t="shared" si="741"/>
        <v>0</v>
      </c>
    </row>
    <row r="2859" spans="1:51" x14ac:dyDescent="0.2">
      <c r="A2859" s="3">
        <v>20417</v>
      </c>
      <c r="B2859" s="1" t="s">
        <v>328</v>
      </c>
      <c r="C2859" s="1" t="s">
        <v>150</v>
      </c>
      <c r="D2859" s="1" t="s">
        <v>100</v>
      </c>
      <c r="E2859" s="1" t="s">
        <v>101</v>
      </c>
      <c r="F2859" s="1" t="s">
        <v>101</v>
      </c>
      <c r="G2859" s="13" t="s">
        <v>296</v>
      </c>
      <c r="H2859" s="12">
        <v>42240</v>
      </c>
      <c r="I2859" s="12" t="s">
        <v>296</v>
      </c>
      <c r="J2859" s="12">
        <v>42240</v>
      </c>
      <c r="K2859" s="4">
        <v>6743</v>
      </c>
      <c r="L2859" s="1" t="s">
        <v>146</v>
      </c>
      <c r="M2859" s="1" t="s">
        <v>1923</v>
      </c>
      <c r="N2859" s="1" t="s">
        <v>167</v>
      </c>
      <c r="O2859" s="1" t="s">
        <v>93</v>
      </c>
      <c r="P2859">
        <v>30</v>
      </c>
      <c r="Q2859">
        <v>42</v>
      </c>
      <c r="R2859">
        <v>507.93</v>
      </c>
      <c r="S2859">
        <v>12.09</v>
      </c>
      <c r="T2859">
        <v>0.4</v>
      </c>
      <c r="U2859">
        <f t="shared" si="737"/>
        <v>507.78</v>
      </c>
      <c r="V2859">
        <f t="shared" si="738"/>
        <v>1260</v>
      </c>
      <c r="W2859" s="1" t="s">
        <v>155</v>
      </c>
      <c r="X2859" s="1" t="s">
        <v>1236</v>
      </c>
      <c r="Y2859" s="1" t="s">
        <v>156</v>
      </c>
      <c r="Z2859" s="3">
        <v>16635</v>
      </c>
      <c r="AA2859" s="4">
        <f t="shared" si="743"/>
        <v>2249.7662100000002</v>
      </c>
      <c r="AB2859" s="2">
        <f t="shared" si="744"/>
        <v>2249.7662100000002</v>
      </c>
      <c r="AC2859" s="4">
        <f t="shared" si="745"/>
        <v>1991.5531406060604</v>
      </c>
      <c r="AD2859" s="4">
        <f t="shared" si="742"/>
        <v>1991.5531406060604</v>
      </c>
      <c r="AE2859" s="4" t="s">
        <v>62</v>
      </c>
      <c r="AG2859" s="4" t="str">
        <f t="shared" si="735"/>
        <v>Weight Captured Separately</v>
      </c>
      <c r="AI2859" t="e">
        <f t="shared" si="739"/>
        <v>#N/A</v>
      </c>
      <c r="AJ2859" t="s">
        <v>81</v>
      </c>
      <c r="AK2859" s="2"/>
      <c r="AL2859" s="2" t="str">
        <f t="shared" si="736"/>
        <v>Freight Included in Commodity Cost</v>
      </c>
      <c r="AM2859" s="4"/>
      <c r="AN2859" t="e">
        <f>VLOOKUP([1]!Tabelle13[[#This Row],[Vlookup this ID for freight costs]],$AL$2:$AL$6811,2,FALSE)</f>
        <v>#REF!</v>
      </c>
      <c r="AO2859">
        <f t="shared" si="746"/>
        <v>12428.667703663032</v>
      </c>
      <c r="AP2859">
        <v>0.52</v>
      </c>
      <c r="AQ2859">
        <v>0.52</v>
      </c>
      <c r="AR2859" s="4">
        <v>24</v>
      </c>
      <c r="AS2859" s="4">
        <v>8</v>
      </c>
      <c r="AT2859" s="4">
        <v>2015</v>
      </c>
      <c r="AU2859" s="4">
        <v>24</v>
      </c>
      <c r="AV2859" s="4">
        <v>8</v>
      </c>
      <c r="AW2859" s="4">
        <v>2015</v>
      </c>
      <c r="AX2859" t="str">
        <f t="shared" si="740"/>
        <v>No Delay</v>
      </c>
      <c r="AY2859">
        <f t="shared" si="741"/>
        <v>0</v>
      </c>
    </row>
    <row r="2860" spans="1:51" ht="16" x14ac:dyDescent="0.2">
      <c r="A2860" s="3">
        <v>49436</v>
      </c>
      <c r="B2860" s="1" t="s">
        <v>328</v>
      </c>
      <c r="C2860" s="1" t="s">
        <v>150</v>
      </c>
      <c r="D2860" s="1" t="s">
        <v>100</v>
      </c>
      <c r="E2860" s="1" t="s">
        <v>101</v>
      </c>
      <c r="F2860" s="1" t="s">
        <v>101</v>
      </c>
      <c r="G2860" s="13" t="s">
        <v>919</v>
      </c>
      <c r="H2860" s="12">
        <v>41380</v>
      </c>
      <c r="I2860" s="12" t="s">
        <v>919</v>
      </c>
      <c r="J2860" s="12">
        <v>41380</v>
      </c>
      <c r="K2860" s="4">
        <v>4616</v>
      </c>
      <c r="L2860" s="1" t="s">
        <v>146</v>
      </c>
      <c r="M2860" s="1" t="s">
        <v>1920</v>
      </c>
      <c r="N2860" s="1" t="s">
        <v>621</v>
      </c>
      <c r="O2860" s="1" t="s">
        <v>622</v>
      </c>
      <c r="P2860">
        <v>240</v>
      </c>
      <c r="Q2860">
        <v>42</v>
      </c>
      <c r="R2860">
        <v>870.41</v>
      </c>
      <c r="S2860">
        <v>20.72</v>
      </c>
      <c r="T2860">
        <v>0.09</v>
      </c>
      <c r="U2860">
        <f t="shared" si="737"/>
        <v>870.24</v>
      </c>
      <c r="V2860">
        <f t="shared" si="738"/>
        <v>10080</v>
      </c>
      <c r="W2860" s="1" t="s">
        <v>623</v>
      </c>
      <c r="X2860" s="6" t="s">
        <v>1508</v>
      </c>
      <c r="Y2860" s="1" t="s">
        <v>624</v>
      </c>
      <c r="Z2860" s="3">
        <v>13360</v>
      </c>
      <c r="AA2860" s="4">
        <f t="shared" si="743"/>
        <v>2249.7662100000002</v>
      </c>
      <c r="AB2860" s="2">
        <f t="shared" si="744"/>
        <v>2249.7662100000002</v>
      </c>
      <c r="AC2860" s="4">
        <f t="shared" si="745"/>
        <v>1886.3975186666664</v>
      </c>
      <c r="AD2860" s="4">
        <f t="shared" si="742"/>
        <v>1886.3975186666664</v>
      </c>
      <c r="AE2860" s="4" t="s">
        <v>62</v>
      </c>
      <c r="AG2860" s="4" t="str">
        <f t="shared" si="735"/>
        <v>Weight Captured Separately</v>
      </c>
      <c r="AI2860" t="e">
        <f t="shared" si="739"/>
        <v>#N/A</v>
      </c>
      <c r="AJ2860" t="s">
        <v>81</v>
      </c>
      <c r="AK2860" s="2"/>
      <c r="AL2860" s="2" t="str">
        <f t="shared" si="736"/>
        <v>Freight Included in Commodity Cost</v>
      </c>
      <c r="AM2860" s="4"/>
      <c r="AN2860" t="e">
        <f>VLOOKUP([1]!Tabelle13[[#This Row],[Vlookup this ID for freight costs]],$AL$2:$AL$6811,2,FALSE)</f>
        <v>#REF!</v>
      </c>
      <c r="AO2860">
        <f t="shared" si="746"/>
        <v>11772.286311517333</v>
      </c>
      <c r="AP2860">
        <v>1.08</v>
      </c>
      <c r="AQ2860">
        <v>1.08</v>
      </c>
      <c r="AR2860" s="4">
        <v>16</v>
      </c>
      <c r="AS2860" s="4">
        <v>4</v>
      </c>
      <c r="AT2860" s="4">
        <v>2013</v>
      </c>
      <c r="AU2860" s="4">
        <v>16</v>
      </c>
      <c r="AV2860" s="4">
        <v>4</v>
      </c>
      <c r="AW2860" s="4">
        <v>2013</v>
      </c>
      <c r="AX2860" t="str">
        <f t="shared" si="740"/>
        <v>No Delay</v>
      </c>
      <c r="AY2860">
        <f t="shared" si="741"/>
        <v>0</v>
      </c>
    </row>
    <row r="2861" spans="1:51" x14ac:dyDescent="0.2">
      <c r="A2861" s="3">
        <v>65545</v>
      </c>
      <c r="B2861" s="1" t="s">
        <v>328</v>
      </c>
      <c r="C2861" s="1" t="s">
        <v>150</v>
      </c>
      <c r="D2861" s="1" t="s">
        <v>100</v>
      </c>
      <c r="E2861" s="1" t="s">
        <v>101</v>
      </c>
      <c r="F2861" s="1" t="s">
        <v>101</v>
      </c>
      <c r="G2861" s="13" t="s">
        <v>1466</v>
      </c>
      <c r="H2861" s="12">
        <v>41915</v>
      </c>
      <c r="I2861" s="12" t="s">
        <v>1466</v>
      </c>
      <c r="J2861" s="12">
        <v>41915</v>
      </c>
      <c r="K2861" s="4">
        <v>5989</v>
      </c>
      <c r="L2861" s="1" t="s">
        <v>146</v>
      </c>
      <c r="M2861" s="1" t="s">
        <v>1923</v>
      </c>
      <c r="N2861" s="1" t="s">
        <v>302</v>
      </c>
      <c r="O2861" s="1" t="s">
        <v>93</v>
      </c>
      <c r="P2861">
        <v>30</v>
      </c>
      <c r="Q2861">
        <v>43</v>
      </c>
      <c r="R2861">
        <v>822.19</v>
      </c>
      <c r="S2861">
        <v>19.12</v>
      </c>
      <c r="T2861">
        <v>0.64</v>
      </c>
      <c r="U2861">
        <f t="shared" si="737"/>
        <v>822.16000000000008</v>
      </c>
      <c r="V2861">
        <f t="shared" si="738"/>
        <v>1290</v>
      </c>
      <c r="W2861" s="1" t="s">
        <v>160</v>
      </c>
      <c r="X2861" s="1" t="s">
        <v>1236</v>
      </c>
      <c r="Y2861" s="1" t="s">
        <v>161</v>
      </c>
      <c r="Z2861" s="3">
        <v>16118</v>
      </c>
      <c r="AA2861" s="4">
        <f t="shared" si="743"/>
        <v>2249.8759540000001</v>
      </c>
      <c r="AB2861" s="2">
        <f t="shared" si="744"/>
        <v>2249.8759540000001</v>
      </c>
      <c r="AC2861" s="4">
        <f t="shared" si="745"/>
        <v>1943.9701743529415</v>
      </c>
      <c r="AD2861" s="4">
        <f t="shared" si="742"/>
        <v>1943.9701743529415</v>
      </c>
      <c r="AE2861" s="4" t="s">
        <v>62</v>
      </c>
      <c r="AG2861" s="4" t="str">
        <f t="shared" si="735"/>
        <v>Weight Captured Separately</v>
      </c>
      <c r="AI2861" t="e">
        <f t="shared" si="739"/>
        <v>#N/A</v>
      </c>
      <c r="AJ2861" t="s">
        <v>81</v>
      </c>
      <c r="AK2861" s="2"/>
      <c r="AL2861" s="2" t="str">
        <f t="shared" si="736"/>
        <v>Freight Included in Commodity Cost</v>
      </c>
      <c r="AM2861" s="4"/>
      <c r="AN2861" t="e">
        <f>VLOOKUP([1]!Tabelle13[[#This Row],[Vlookup this ID for freight costs]],$AL$2:$AL$6811,2,FALSE)</f>
        <v>#REF!</v>
      </c>
      <c r="AO2861">
        <f t="shared" si="746"/>
        <v>12131.654828311062</v>
      </c>
      <c r="AP2861">
        <v>0.85</v>
      </c>
      <c r="AQ2861">
        <v>0.85</v>
      </c>
      <c r="AR2861" s="4">
        <v>3</v>
      </c>
      <c r="AS2861" s="4">
        <v>10</v>
      </c>
      <c r="AT2861" s="4">
        <v>2014</v>
      </c>
      <c r="AU2861" s="4">
        <v>3</v>
      </c>
      <c r="AV2861" s="4">
        <v>10</v>
      </c>
      <c r="AW2861" s="4">
        <v>2014</v>
      </c>
      <c r="AX2861" t="str">
        <f t="shared" si="740"/>
        <v>No Delay</v>
      </c>
      <c r="AY2861">
        <f t="shared" si="741"/>
        <v>0</v>
      </c>
    </row>
    <row r="2862" spans="1:51" x14ac:dyDescent="0.2">
      <c r="A2862" s="3">
        <v>26786</v>
      </c>
      <c r="B2862" s="1" t="s">
        <v>328</v>
      </c>
      <c r="C2862" s="1" t="s">
        <v>150</v>
      </c>
      <c r="D2862" s="1" t="s">
        <v>100</v>
      </c>
      <c r="E2862" s="1" t="s">
        <v>101</v>
      </c>
      <c r="F2862" s="1" t="s">
        <v>101</v>
      </c>
      <c r="G2862" s="13" t="s">
        <v>1990</v>
      </c>
      <c r="H2862" s="12">
        <v>41379</v>
      </c>
      <c r="I2862" s="12" t="s">
        <v>919</v>
      </c>
      <c r="J2862" s="12">
        <v>41380</v>
      </c>
      <c r="K2862" s="4">
        <v>4597</v>
      </c>
      <c r="L2862" s="1" t="s">
        <v>146</v>
      </c>
      <c r="M2862" s="1" t="s">
        <v>1920</v>
      </c>
      <c r="N2862" s="1" t="s">
        <v>778</v>
      </c>
      <c r="O2862" s="1" t="s">
        <v>93</v>
      </c>
      <c r="P2862">
        <v>240</v>
      </c>
      <c r="Q2862">
        <v>43</v>
      </c>
      <c r="R2862">
        <v>317.79000000000002</v>
      </c>
      <c r="S2862">
        <v>7.39</v>
      </c>
      <c r="T2862">
        <v>0.03</v>
      </c>
      <c r="U2862">
        <f t="shared" si="737"/>
        <v>317.77</v>
      </c>
      <c r="V2862">
        <f t="shared" si="738"/>
        <v>10320</v>
      </c>
      <c r="W2862" s="1" t="s">
        <v>204</v>
      </c>
      <c r="X2862" s="1" t="s">
        <v>1236</v>
      </c>
      <c r="Y2862" s="1" t="s">
        <v>205</v>
      </c>
      <c r="Z2862" s="3">
        <v>16682</v>
      </c>
      <c r="AA2862" s="4">
        <f t="shared" si="743"/>
        <v>2249.8759540000001</v>
      </c>
      <c r="AB2862" s="2">
        <f t="shared" si="744"/>
        <v>2249.8759540000001</v>
      </c>
      <c r="AC2862" s="4">
        <f t="shared" si="745"/>
        <v>2106.8518455000003</v>
      </c>
      <c r="AD2862" s="4">
        <f t="shared" si="742"/>
        <v>2106.8518455000003</v>
      </c>
      <c r="AE2862" s="4" t="s">
        <v>62</v>
      </c>
      <c r="AG2862" s="4" t="str">
        <f t="shared" si="735"/>
        <v>Weight Captured Separately</v>
      </c>
      <c r="AI2862" t="e">
        <f t="shared" si="739"/>
        <v>#N/A</v>
      </c>
      <c r="AJ2862" t="s">
        <v>81</v>
      </c>
      <c r="AK2862" s="2"/>
      <c r="AL2862" s="2" t="str">
        <f t="shared" si="736"/>
        <v>Freight Included in Commodity Cost</v>
      </c>
      <c r="AM2862" s="4"/>
      <c r="AN2862" t="e">
        <f>VLOOKUP([1]!Tabelle13[[#This Row],[Vlookup this ID for freight costs]],$AL$2:$AL$6811,2,FALSE)</f>
        <v>#REF!</v>
      </c>
      <c r="AO2862">
        <f t="shared" si="746"/>
        <v>13148.362219611005</v>
      </c>
      <c r="AP2862">
        <v>0.39</v>
      </c>
      <c r="AQ2862">
        <v>0.39</v>
      </c>
      <c r="AR2862" s="4">
        <v>15</v>
      </c>
      <c r="AS2862" s="4">
        <v>4</v>
      </c>
      <c r="AT2862" s="4">
        <v>2013</v>
      </c>
      <c r="AU2862" s="4">
        <v>16</v>
      </c>
      <c r="AV2862" s="4">
        <v>4</v>
      </c>
      <c r="AW2862" s="4">
        <v>2013</v>
      </c>
      <c r="AX2862" t="str">
        <f t="shared" si="740"/>
        <v>Delay</v>
      </c>
      <c r="AY2862">
        <f t="shared" si="741"/>
        <v>1</v>
      </c>
    </row>
    <row r="2863" spans="1:51" x14ac:dyDescent="0.2">
      <c r="A2863" s="3">
        <v>20908</v>
      </c>
      <c r="B2863" s="1" t="s">
        <v>328</v>
      </c>
      <c r="C2863" s="1" t="s">
        <v>150</v>
      </c>
      <c r="D2863" s="1" t="s">
        <v>100</v>
      </c>
      <c r="E2863" s="1" t="s">
        <v>101</v>
      </c>
      <c r="F2863" s="1" t="s">
        <v>101</v>
      </c>
      <c r="G2863" s="13" t="s">
        <v>1411</v>
      </c>
      <c r="H2863" s="12">
        <v>41880</v>
      </c>
      <c r="I2863" s="12" t="s">
        <v>1411</v>
      </c>
      <c r="J2863" s="12">
        <v>41880</v>
      </c>
      <c r="K2863" s="4">
        <v>5852</v>
      </c>
      <c r="L2863" s="1" t="s">
        <v>146</v>
      </c>
      <c r="M2863" s="1" t="s">
        <v>1920</v>
      </c>
      <c r="N2863" s="1" t="s">
        <v>1688</v>
      </c>
      <c r="O2863" s="1" t="s">
        <v>93</v>
      </c>
      <c r="P2863">
        <v>240</v>
      </c>
      <c r="Q2863">
        <v>43</v>
      </c>
      <c r="R2863">
        <v>339.26</v>
      </c>
      <c r="S2863">
        <v>7.89</v>
      </c>
      <c r="T2863">
        <v>0.03</v>
      </c>
      <c r="U2863">
        <f t="shared" si="737"/>
        <v>339.27</v>
      </c>
      <c r="V2863">
        <f t="shared" si="738"/>
        <v>10320</v>
      </c>
      <c r="W2863" s="1" t="s">
        <v>155</v>
      </c>
      <c r="X2863" s="1" t="s">
        <v>1236</v>
      </c>
      <c r="Y2863" s="1" t="s">
        <v>156</v>
      </c>
      <c r="Z2863" s="3">
        <v>16635</v>
      </c>
      <c r="AA2863" s="4">
        <f t="shared" si="743"/>
        <v>2249.8759540000001</v>
      </c>
      <c r="AB2863" s="2">
        <f t="shared" si="744"/>
        <v>2249.8759540000001</v>
      </c>
      <c r="AC2863" s="4">
        <f t="shared" si="745"/>
        <v>2106.8518455000003</v>
      </c>
      <c r="AD2863" s="4">
        <f t="shared" si="742"/>
        <v>2106.8518455000003</v>
      </c>
      <c r="AE2863" s="4" t="s">
        <v>62</v>
      </c>
      <c r="AG2863" s="4" t="str">
        <f t="shared" si="735"/>
        <v>Weight Captured Separately</v>
      </c>
      <c r="AI2863" t="e">
        <f t="shared" si="739"/>
        <v>#N/A</v>
      </c>
      <c r="AJ2863" t="s">
        <v>81</v>
      </c>
      <c r="AK2863" s="2"/>
      <c r="AL2863" s="2" t="str">
        <f t="shared" si="736"/>
        <v>Freight Included in Commodity Cost</v>
      </c>
      <c r="AM2863" s="4"/>
      <c r="AN2863" t="e">
        <f>VLOOKUP([1]!Tabelle13[[#This Row],[Vlookup this ID for freight costs]],$AL$2:$AL$6811,2,FALSE)</f>
        <v>#REF!</v>
      </c>
      <c r="AO2863">
        <f t="shared" si="746"/>
        <v>13148.362219611005</v>
      </c>
      <c r="AP2863">
        <v>0.42</v>
      </c>
      <c r="AQ2863">
        <v>0.42</v>
      </c>
      <c r="AR2863" s="4">
        <v>29</v>
      </c>
      <c r="AS2863" s="4">
        <v>8</v>
      </c>
      <c r="AT2863" s="4">
        <v>2014</v>
      </c>
      <c r="AU2863" s="4">
        <v>29</v>
      </c>
      <c r="AV2863" s="4">
        <v>8</v>
      </c>
      <c r="AW2863" s="4">
        <v>2014</v>
      </c>
      <c r="AX2863" t="str">
        <f t="shared" si="740"/>
        <v>No Delay</v>
      </c>
      <c r="AY2863">
        <f t="shared" si="741"/>
        <v>0</v>
      </c>
    </row>
    <row r="2864" spans="1:51" x14ac:dyDescent="0.2">
      <c r="A2864" s="3">
        <v>6670</v>
      </c>
      <c r="B2864" s="1" t="s">
        <v>133</v>
      </c>
      <c r="C2864" s="1" t="s">
        <v>51</v>
      </c>
      <c r="D2864" s="1" t="s">
        <v>74</v>
      </c>
      <c r="E2864" s="1" t="s">
        <v>53</v>
      </c>
      <c r="F2864" s="1" t="s">
        <v>53</v>
      </c>
      <c r="G2864" s="13" t="s">
        <v>2005</v>
      </c>
      <c r="H2864" s="12">
        <v>39331</v>
      </c>
      <c r="I2864" s="12" t="s">
        <v>2005</v>
      </c>
      <c r="J2864" s="12">
        <v>39331</v>
      </c>
      <c r="K2864" s="4">
        <v>343</v>
      </c>
      <c r="L2864" s="1" t="s">
        <v>146</v>
      </c>
      <c r="M2864" s="1" t="s">
        <v>580</v>
      </c>
      <c r="N2864" s="1" t="s">
        <v>188</v>
      </c>
      <c r="O2864" s="1" t="s">
        <v>184</v>
      </c>
      <c r="P2864">
        <v>30</v>
      </c>
      <c r="Q2864">
        <v>44</v>
      </c>
      <c r="R2864">
        <v>859.65</v>
      </c>
      <c r="S2864">
        <v>19.54</v>
      </c>
      <c r="T2864">
        <v>0.65</v>
      </c>
      <c r="U2864">
        <f t="shared" si="737"/>
        <v>859.76</v>
      </c>
      <c r="V2864">
        <f t="shared" si="738"/>
        <v>1320</v>
      </c>
      <c r="W2864" s="1" t="s">
        <v>185</v>
      </c>
      <c r="X2864" s="1" t="s">
        <v>186</v>
      </c>
      <c r="Y2864" s="1" t="s">
        <v>186</v>
      </c>
      <c r="Z2864" s="3">
        <v>7880</v>
      </c>
      <c r="AA2864" s="4">
        <f t="shared" si="743"/>
        <v>2249.985698</v>
      </c>
      <c r="AB2864" s="2">
        <f t="shared" si="744"/>
        <v>2249.985698</v>
      </c>
      <c r="AC2864" s="4">
        <f t="shared" si="745"/>
        <v>1799.9477863333334</v>
      </c>
      <c r="AD2864" s="4">
        <f t="shared" si="742"/>
        <v>1799.9477863333334</v>
      </c>
      <c r="AE2864" s="4" t="s">
        <v>62</v>
      </c>
      <c r="AG2864" s="4" t="str">
        <f t="shared" si="735"/>
        <v>Weight Captured Separately</v>
      </c>
      <c r="AH2864" s="4">
        <v>11970</v>
      </c>
      <c r="AI2864">
        <f t="shared" si="739"/>
        <v>3337</v>
      </c>
      <c r="AJ2864" t="s">
        <v>81</v>
      </c>
      <c r="AK2864" s="2"/>
      <c r="AL2864" s="2" t="str">
        <f t="shared" si="736"/>
        <v>Freight Included in Commodity Cost</v>
      </c>
      <c r="AM2864" s="4"/>
      <c r="AN2864" t="e">
        <f>VLOOKUP([1]!Tabelle13[[#This Row],[Vlookup this ID for freight costs]],$AL$2:$AL$6811,2,FALSE)</f>
        <v>#REF!</v>
      </c>
      <c r="AO2864">
        <f t="shared" si="746"/>
        <v>11232.667082292668</v>
      </c>
      <c r="AP2864">
        <v>1.38</v>
      </c>
      <c r="AQ2864">
        <v>1.38</v>
      </c>
      <c r="AR2864" s="4">
        <v>6</v>
      </c>
      <c r="AS2864" s="4">
        <v>9</v>
      </c>
      <c r="AT2864" s="4">
        <v>2007</v>
      </c>
      <c r="AU2864" s="4">
        <v>6</v>
      </c>
      <c r="AV2864" s="4">
        <v>9</v>
      </c>
      <c r="AW2864" s="4">
        <v>2007</v>
      </c>
      <c r="AX2864" t="str">
        <f t="shared" si="740"/>
        <v>No Delay</v>
      </c>
      <c r="AY2864">
        <f t="shared" si="741"/>
        <v>0</v>
      </c>
    </row>
    <row r="2865" spans="1:51" x14ac:dyDescent="0.2">
      <c r="A2865" s="3">
        <v>59919</v>
      </c>
      <c r="B2865" s="1" t="s">
        <v>328</v>
      </c>
      <c r="C2865" s="1" t="s">
        <v>150</v>
      </c>
      <c r="D2865" s="1" t="s">
        <v>100</v>
      </c>
      <c r="E2865" s="1" t="s">
        <v>101</v>
      </c>
      <c r="F2865" s="1" t="s">
        <v>101</v>
      </c>
      <c r="G2865" s="13" t="s">
        <v>1622</v>
      </c>
      <c r="H2865" s="12">
        <v>41652</v>
      </c>
      <c r="I2865" s="12" t="s">
        <v>1622</v>
      </c>
      <c r="J2865" s="12">
        <v>41652</v>
      </c>
      <c r="K2865" s="4">
        <v>5179</v>
      </c>
      <c r="L2865" s="1" t="s">
        <v>146</v>
      </c>
      <c r="M2865" s="1" t="s">
        <v>1920</v>
      </c>
      <c r="N2865" s="1" t="s">
        <v>221</v>
      </c>
      <c r="O2865" s="1" t="s">
        <v>93</v>
      </c>
      <c r="P2865">
        <v>60</v>
      </c>
      <c r="Q2865">
        <v>44</v>
      </c>
      <c r="R2865">
        <v>163.95</v>
      </c>
      <c r="S2865">
        <v>3.73</v>
      </c>
      <c r="T2865">
        <v>0.06</v>
      </c>
      <c r="U2865">
        <f t="shared" si="737"/>
        <v>164.12</v>
      </c>
      <c r="V2865">
        <f t="shared" si="738"/>
        <v>2640</v>
      </c>
      <c r="W2865" s="1" t="s">
        <v>155</v>
      </c>
      <c r="X2865" s="1" t="s">
        <v>1236</v>
      </c>
      <c r="Y2865" s="1" t="s">
        <v>156</v>
      </c>
      <c r="Z2865" s="3">
        <v>16635</v>
      </c>
      <c r="AA2865" s="4">
        <f t="shared" si="743"/>
        <v>2249.985698</v>
      </c>
      <c r="AB2865" s="2">
        <f t="shared" si="744"/>
        <v>2249.985698</v>
      </c>
      <c r="AC2865" s="4">
        <f t="shared" si="745"/>
        <v>1618.7467088571427</v>
      </c>
      <c r="AD2865" s="4">
        <f t="shared" si="742"/>
        <v>1618.7467088571427</v>
      </c>
      <c r="AE2865" s="4" t="s">
        <v>62</v>
      </c>
      <c r="AG2865" s="4" t="str">
        <f t="shared" ref="AG2865:AG2928" si="747">AE2865</f>
        <v>Weight Captured Separately</v>
      </c>
      <c r="AI2865" t="e">
        <f t="shared" si="739"/>
        <v>#N/A</v>
      </c>
      <c r="AJ2865" t="s">
        <v>81</v>
      </c>
      <c r="AK2865" s="2"/>
      <c r="AL2865" s="2" t="str">
        <f t="shared" ref="AL2865:AL2928" si="748">AJ2865</f>
        <v>Freight Included in Commodity Cost</v>
      </c>
      <c r="AM2865" s="4"/>
      <c r="AN2865" t="e">
        <f>VLOOKUP([1]!Tabelle13[[#This Row],[Vlookup this ID for freight costs]],$AL$2:$AL$6811,2,FALSE)</f>
        <v>#REF!</v>
      </c>
      <c r="AO2865">
        <f t="shared" si="746"/>
        <v>10101.609956686287</v>
      </c>
      <c r="AP2865">
        <v>0.17</v>
      </c>
      <c r="AQ2865">
        <v>0.17</v>
      </c>
      <c r="AR2865" s="4">
        <v>13</v>
      </c>
      <c r="AS2865" s="4">
        <v>1</v>
      </c>
      <c r="AT2865" s="4">
        <v>2014</v>
      </c>
      <c r="AU2865" s="4">
        <v>13</v>
      </c>
      <c r="AV2865" s="4">
        <v>1</v>
      </c>
      <c r="AW2865" s="4">
        <v>2014</v>
      </c>
      <c r="AX2865" t="str">
        <f t="shared" si="740"/>
        <v>No Delay</v>
      </c>
      <c r="AY2865">
        <f t="shared" si="741"/>
        <v>0</v>
      </c>
    </row>
    <row r="2866" spans="1:51" x14ac:dyDescent="0.2">
      <c r="A2866" s="3">
        <v>28302</v>
      </c>
      <c r="B2866" s="1" t="s">
        <v>328</v>
      </c>
      <c r="C2866" s="1" t="s">
        <v>150</v>
      </c>
      <c r="D2866" s="1" t="s">
        <v>100</v>
      </c>
      <c r="E2866" s="1" t="s">
        <v>101</v>
      </c>
      <c r="F2866" s="1" t="s">
        <v>101</v>
      </c>
      <c r="G2866" s="13" t="s">
        <v>296</v>
      </c>
      <c r="H2866" s="12">
        <v>42240</v>
      </c>
      <c r="I2866" s="12" t="s">
        <v>296</v>
      </c>
      <c r="J2866" s="12">
        <v>42240</v>
      </c>
      <c r="K2866" s="4">
        <v>6751</v>
      </c>
      <c r="L2866" s="1" t="s">
        <v>146</v>
      </c>
      <c r="M2866" s="1" t="s">
        <v>1923</v>
      </c>
      <c r="N2866" s="1" t="s">
        <v>167</v>
      </c>
      <c r="O2866" s="1" t="s">
        <v>93</v>
      </c>
      <c r="P2866">
        <v>30</v>
      </c>
      <c r="Q2866">
        <v>44</v>
      </c>
      <c r="R2866">
        <v>532.12</v>
      </c>
      <c r="S2866">
        <v>12.09</v>
      </c>
      <c r="T2866">
        <v>0.4</v>
      </c>
      <c r="U2866">
        <f t="shared" si="737"/>
        <v>531.96</v>
      </c>
      <c r="V2866">
        <f t="shared" si="738"/>
        <v>1320</v>
      </c>
      <c r="W2866" s="1" t="s">
        <v>155</v>
      </c>
      <c r="X2866" s="1" t="s">
        <v>1236</v>
      </c>
      <c r="Y2866" s="1" t="s">
        <v>156</v>
      </c>
      <c r="Z2866" s="3">
        <v>16635</v>
      </c>
      <c r="AA2866" s="4">
        <f t="shared" si="743"/>
        <v>2249.985698</v>
      </c>
      <c r="AB2866" s="2">
        <f t="shared" si="744"/>
        <v>2249.985698</v>
      </c>
      <c r="AC2866" s="4">
        <f t="shared" si="745"/>
        <v>1799.9477863333334</v>
      </c>
      <c r="AD2866" s="4">
        <f t="shared" si="742"/>
        <v>1799.9477863333334</v>
      </c>
      <c r="AE2866" s="4" t="s">
        <v>62</v>
      </c>
      <c r="AG2866" s="4" t="str">
        <f t="shared" si="747"/>
        <v>Weight Captured Separately</v>
      </c>
      <c r="AI2866" t="e">
        <f t="shared" si="739"/>
        <v>#N/A</v>
      </c>
      <c r="AJ2866" t="s">
        <v>81</v>
      </c>
      <c r="AK2866" s="2"/>
      <c r="AL2866" s="2" t="str">
        <f t="shared" si="748"/>
        <v>Freight Included in Commodity Cost</v>
      </c>
      <c r="AM2866" s="4"/>
      <c r="AN2866" t="e">
        <f>VLOOKUP([1]!Tabelle13[[#This Row],[Vlookup this ID for freight costs]],$AL$2:$AL$6811,2,FALSE)</f>
        <v>#REF!</v>
      </c>
      <c r="AO2866">
        <f t="shared" si="746"/>
        <v>11232.667082292668</v>
      </c>
      <c r="AP2866">
        <v>0.55000000000000004</v>
      </c>
      <c r="AQ2866">
        <v>0.55000000000000004</v>
      </c>
      <c r="AR2866" s="4">
        <v>24</v>
      </c>
      <c r="AS2866" s="4">
        <v>8</v>
      </c>
      <c r="AT2866" s="4">
        <v>2015</v>
      </c>
      <c r="AU2866" s="4">
        <v>24</v>
      </c>
      <c r="AV2866" s="4">
        <v>8</v>
      </c>
      <c r="AW2866" s="4">
        <v>2015</v>
      </c>
      <c r="AX2866" t="str">
        <f t="shared" si="740"/>
        <v>No Delay</v>
      </c>
      <c r="AY2866">
        <f t="shared" si="741"/>
        <v>0</v>
      </c>
    </row>
    <row r="2867" spans="1:51" ht="16" x14ac:dyDescent="0.2">
      <c r="A2867" s="3">
        <v>6403</v>
      </c>
      <c r="B2867" s="1" t="s">
        <v>1918</v>
      </c>
      <c r="C2867" s="1" t="s">
        <v>150</v>
      </c>
      <c r="D2867" s="1" t="s">
        <v>100</v>
      </c>
      <c r="E2867" s="1" t="s">
        <v>53</v>
      </c>
      <c r="F2867" s="1" t="s">
        <v>53</v>
      </c>
      <c r="G2867" s="13" t="s">
        <v>1340</v>
      </c>
      <c r="H2867" s="12">
        <v>39890</v>
      </c>
      <c r="I2867" s="12" t="s">
        <v>1340</v>
      </c>
      <c r="J2867" s="12">
        <v>39890</v>
      </c>
      <c r="K2867" s="4">
        <v>1399</v>
      </c>
      <c r="L2867" s="1" t="s">
        <v>146</v>
      </c>
      <c r="M2867" s="1" t="s">
        <v>1920</v>
      </c>
      <c r="N2867" s="1" t="s">
        <v>2006</v>
      </c>
      <c r="O2867" s="1" t="s">
        <v>2007</v>
      </c>
      <c r="P2867">
        <v>240</v>
      </c>
      <c r="Q2867">
        <v>44</v>
      </c>
      <c r="R2867">
        <v>237.6</v>
      </c>
      <c r="S2867">
        <v>5.4</v>
      </c>
      <c r="T2867">
        <v>0.02</v>
      </c>
      <c r="U2867">
        <f t="shared" si="737"/>
        <v>237.60000000000002</v>
      </c>
      <c r="V2867">
        <f t="shared" si="738"/>
        <v>10560</v>
      </c>
      <c r="W2867" s="1" t="s">
        <v>623</v>
      </c>
      <c r="X2867" s="6" t="s">
        <v>1508</v>
      </c>
      <c r="Y2867" s="1" t="s">
        <v>624</v>
      </c>
      <c r="Z2867" s="3">
        <v>13360</v>
      </c>
      <c r="AA2867" s="4">
        <f t="shared" si="743"/>
        <v>2249.985698</v>
      </c>
      <c r="AB2867" s="2">
        <f t="shared" si="744"/>
        <v>2249.985698</v>
      </c>
      <c r="AC2867" s="4">
        <f t="shared" si="745"/>
        <v>1509.657132</v>
      </c>
      <c r="AD2867" s="4">
        <f t="shared" si="742"/>
        <v>1509.657132</v>
      </c>
      <c r="AE2867" s="4" t="s">
        <v>62</v>
      </c>
      <c r="AG2867" s="4" t="str">
        <f t="shared" si="747"/>
        <v>Weight Captured Separately</v>
      </c>
      <c r="AH2867" s="4">
        <v>10674</v>
      </c>
      <c r="AI2867">
        <f t="shared" si="739"/>
        <v>16709</v>
      </c>
      <c r="AJ2867" t="s">
        <v>81</v>
      </c>
      <c r="AK2867" s="2"/>
      <c r="AL2867" s="2" t="str">
        <f t="shared" si="748"/>
        <v>Freight Included in Commodity Cost</v>
      </c>
      <c r="AM2867" s="4"/>
      <c r="AN2867" t="e">
        <f>VLOOKUP([1]!Tabelle13[[#This Row],[Vlookup this ID for freight costs]],$AL$2:$AL$6811,2,FALSE)</f>
        <v>#REF!</v>
      </c>
      <c r="AO2867">
        <f t="shared" si="746"/>
        <v>9420.6728179440015</v>
      </c>
      <c r="AP2867">
        <v>0.47</v>
      </c>
      <c r="AQ2867">
        <v>0.47</v>
      </c>
      <c r="AR2867" s="4">
        <v>18</v>
      </c>
      <c r="AS2867" s="4">
        <v>4</v>
      </c>
      <c r="AT2867" s="4">
        <v>2009</v>
      </c>
      <c r="AU2867" s="4">
        <v>18</v>
      </c>
      <c r="AV2867" s="4">
        <v>4</v>
      </c>
      <c r="AW2867" s="4">
        <v>2009</v>
      </c>
      <c r="AX2867" t="str">
        <f t="shared" si="740"/>
        <v>No Delay</v>
      </c>
      <c r="AY2867">
        <f t="shared" si="741"/>
        <v>0</v>
      </c>
    </row>
    <row r="2868" spans="1:51" x14ac:dyDescent="0.2">
      <c r="A2868" s="3">
        <v>43116</v>
      </c>
      <c r="B2868" s="1" t="s">
        <v>328</v>
      </c>
      <c r="C2868" s="1" t="s">
        <v>150</v>
      </c>
      <c r="D2868" s="1" t="s">
        <v>100</v>
      </c>
      <c r="E2868" s="1" t="s">
        <v>101</v>
      </c>
      <c r="F2868" s="1" t="s">
        <v>101</v>
      </c>
      <c r="G2868" s="13" t="s">
        <v>1960</v>
      </c>
      <c r="H2868" s="12">
        <v>41676</v>
      </c>
      <c r="I2868" s="12" t="s">
        <v>1960</v>
      </c>
      <c r="J2868" s="12">
        <v>41676</v>
      </c>
      <c r="K2868" s="4">
        <v>5255</v>
      </c>
      <c r="L2868" s="1" t="s">
        <v>146</v>
      </c>
      <c r="M2868" s="1" t="s">
        <v>1920</v>
      </c>
      <c r="N2868" s="1" t="s">
        <v>1688</v>
      </c>
      <c r="O2868" s="1" t="s">
        <v>93</v>
      </c>
      <c r="P2868">
        <v>240</v>
      </c>
      <c r="Q2868">
        <v>44</v>
      </c>
      <c r="R2868">
        <v>311.64</v>
      </c>
      <c r="S2868">
        <v>7.08</v>
      </c>
      <c r="T2868">
        <v>0.03</v>
      </c>
      <c r="U2868">
        <f t="shared" si="737"/>
        <v>311.52</v>
      </c>
      <c r="V2868">
        <f t="shared" si="738"/>
        <v>10560</v>
      </c>
      <c r="W2868" s="1" t="s">
        <v>155</v>
      </c>
      <c r="X2868" s="1" t="s">
        <v>1236</v>
      </c>
      <c r="Y2868" s="1" t="s">
        <v>156</v>
      </c>
      <c r="Z2868" s="3">
        <v>16635</v>
      </c>
      <c r="AA2868" s="4">
        <f t="shared" si="743"/>
        <v>2249.985698</v>
      </c>
      <c r="AB2868" s="2">
        <f t="shared" si="744"/>
        <v>2249.985698</v>
      </c>
      <c r="AC2868" s="4">
        <f t="shared" si="745"/>
        <v>1509.657132</v>
      </c>
      <c r="AD2868" s="4">
        <f t="shared" si="742"/>
        <v>1509.657132</v>
      </c>
      <c r="AE2868" s="4" t="s">
        <v>62</v>
      </c>
      <c r="AG2868" s="4" t="str">
        <f t="shared" si="747"/>
        <v>Weight Captured Separately</v>
      </c>
      <c r="AI2868" t="e">
        <f t="shared" si="739"/>
        <v>#N/A</v>
      </c>
      <c r="AJ2868" t="s">
        <v>81</v>
      </c>
      <c r="AK2868" s="2"/>
      <c r="AL2868" s="2" t="str">
        <f t="shared" si="748"/>
        <v>Freight Included in Commodity Cost</v>
      </c>
      <c r="AM2868" s="4"/>
      <c r="AN2868" t="e">
        <f>VLOOKUP([1]!Tabelle13[[#This Row],[Vlookup this ID for freight costs]],$AL$2:$AL$6811,2,FALSE)</f>
        <v>#REF!</v>
      </c>
      <c r="AO2868">
        <f t="shared" si="746"/>
        <v>9420.6728179440015</v>
      </c>
      <c r="AP2868">
        <v>0.39</v>
      </c>
      <c r="AQ2868">
        <v>0.39</v>
      </c>
      <c r="AR2868" s="4">
        <v>6</v>
      </c>
      <c r="AS2868" s="4">
        <v>2</v>
      </c>
      <c r="AT2868" s="4">
        <v>2014</v>
      </c>
      <c r="AU2868" s="4">
        <v>6</v>
      </c>
      <c r="AV2868" s="4">
        <v>2</v>
      </c>
      <c r="AW2868" s="4">
        <v>2014</v>
      </c>
      <c r="AX2868" t="str">
        <f t="shared" si="740"/>
        <v>No Delay</v>
      </c>
      <c r="AY2868">
        <f t="shared" si="741"/>
        <v>0</v>
      </c>
    </row>
    <row r="2869" spans="1:51" x14ac:dyDescent="0.2">
      <c r="A2869" s="3">
        <v>57754</v>
      </c>
      <c r="B2869" s="1" t="s">
        <v>328</v>
      </c>
      <c r="C2869" s="1" t="s">
        <v>150</v>
      </c>
      <c r="D2869" s="1" t="s">
        <v>100</v>
      </c>
      <c r="E2869" s="1" t="s">
        <v>101</v>
      </c>
      <c r="F2869" s="1" t="s">
        <v>101</v>
      </c>
      <c r="G2869" s="13" t="s">
        <v>873</v>
      </c>
      <c r="H2869" s="12">
        <v>41815</v>
      </c>
      <c r="I2869" s="12" t="s">
        <v>873</v>
      </c>
      <c r="J2869" s="12">
        <v>41815</v>
      </c>
      <c r="K2869" s="4">
        <v>5601</v>
      </c>
      <c r="L2869" s="1" t="s">
        <v>146</v>
      </c>
      <c r="M2869" s="1" t="s">
        <v>1923</v>
      </c>
      <c r="N2869" s="1" t="s">
        <v>163</v>
      </c>
      <c r="O2869" s="1" t="s">
        <v>93</v>
      </c>
      <c r="P2869">
        <v>60</v>
      </c>
      <c r="Q2869">
        <v>45</v>
      </c>
      <c r="R2869">
        <v>3104.58</v>
      </c>
      <c r="S2869">
        <v>68.989999999999995</v>
      </c>
      <c r="T2869">
        <v>1.1499999999999999</v>
      </c>
      <c r="U2869">
        <f t="shared" si="737"/>
        <v>3104.5499999999997</v>
      </c>
      <c r="V2869">
        <f t="shared" si="738"/>
        <v>2700</v>
      </c>
      <c r="W2869" s="1" t="s">
        <v>155</v>
      </c>
      <c r="X2869" s="1" t="s">
        <v>1236</v>
      </c>
      <c r="Y2869" s="1" t="s">
        <v>156</v>
      </c>
      <c r="Z2869" s="3">
        <v>16635</v>
      </c>
      <c r="AA2869" s="4">
        <f t="shared" si="743"/>
        <v>2250.0954419999998</v>
      </c>
      <c r="AB2869" s="2">
        <f t="shared" si="744"/>
        <v>2250.0954419999998</v>
      </c>
      <c r="AC2869" s="4">
        <f t="shared" si="745"/>
        <v>1513.180894285714</v>
      </c>
      <c r="AD2869" s="4">
        <f t="shared" si="742"/>
        <v>1513.180894285714</v>
      </c>
      <c r="AE2869" s="4" t="s">
        <v>62</v>
      </c>
      <c r="AG2869" s="4" t="str">
        <f t="shared" si="747"/>
        <v>Weight Captured Separately</v>
      </c>
      <c r="AI2869" t="e">
        <f t="shared" si="739"/>
        <v>#N/A</v>
      </c>
      <c r="AJ2869" t="s">
        <v>81</v>
      </c>
      <c r="AK2869" s="2"/>
      <c r="AL2869" s="2" t="str">
        <f t="shared" si="748"/>
        <v>Freight Included in Commodity Cost</v>
      </c>
      <c r="AM2869" s="4"/>
      <c r="AN2869" t="e">
        <f>VLOOKUP([1]!Tabelle13[[#This Row],[Vlookup this ID for freight costs]],$AL$2:$AL$6811,2,FALSE)</f>
        <v>#REF!</v>
      </c>
      <c r="AO2869">
        <f t="shared" si="746"/>
        <v>9442.6681421314279</v>
      </c>
      <c r="AP2869">
        <v>3.19</v>
      </c>
      <c r="AQ2869">
        <v>3.19</v>
      </c>
      <c r="AR2869" s="4">
        <v>25</v>
      </c>
      <c r="AS2869" s="4">
        <v>6</v>
      </c>
      <c r="AT2869" s="4">
        <v>2014</v>
      </c>
      <c r="AU2869" s="4">
        <v>25</v>
      </c>
      <c r="AV2869" s="4">
        <v>6</v>
      </c>
      <c r="AW2869" s="4">
        <v>2014</v>
      </c>
      <c r="AX2869" t="str">
        <f t="shared" si="740"/>
        <v>No Delay</v>
      </c>
      <c r="AY2869">
        <f t="shared" si="741"/>
        <v>0</v>
      </c>
    </row>
    <row r="2870" spans="1:51" x14ac:dyDescent="0.2">
      <c r="A2870" s="3">
        <v>36880</v>
      </c>
      <c r="B2870" s="1" t="s">
        <v>328</v>
      </c>
      <c r="C2870" s="1" t="s">
        <v>150</v>
      </c>
      <c r="D2870" s="1" t="s">
        <v>100</v>
      </c>
      <c r="E2870" s="1" t="s">
        <v>101</v>
      </c>
      <c r="F2870" s="1" t="s">
        <v>101</v>
      </c>
      <c r="G2870" s="13" t="s">
        <v>1925</v>
      </c>
      <c r="H2870" s="12">
        <v>41878</v>
      </c>
      <c r="I2870" s="12" t="s">
        <v>1925</v>
      </c>
      <c r="J2870" s="12">
        <v>41878</v>
      </c>
      <c r="K2870" s="4">
        <v>5785</v>
      </c>
      <c r="L2870" s="1" t="s">
        <v>146</v>
      </c>
      <c r="M2870" s="1" t="s">
        <v>1920</v>
      </c>
      <c r="N2870" s="1" t="s">
        <v>163</v>
      </c>
      <c r="O2870" s="1" t="s">
        <v>93</v>
      </c>
      <c r="P2870">
        <v>60</v>
      </c>
      <c r="Q2870">
        <v>45</v>
      </c>
      <c r="R2870">
        <v>3471.61</v>
      </c>
      <c r="S2870">
        <v>77.150000000000006</v>
      </c>
      <c r="T2870">
        <v>1.29</v>
      </c>
      <c r="U2870">
        <f t="shared" si="737"/>
        <v>3471.7500000000005</v>
      </c>
      <c r="V2870">
        <f t="shared" si="738"/>
        <v>2700</v>
      </c>
      <c r="W2870" s="1" t="s">
        <v>155</v>
      </c>
      <c r="X2870" s="1" t="s">
        <v>1236</v>
      </c>
      <c r="Y2870" s="1" t="s">
        <v>156</v>
      </c>
      <c r="Z2870" s="3">
        <v>16635</v>
      </c>
      <c r="AA2870" s="4">
        <f t="shared" si="743"/>
        <v>2250.0954419999998</v>
      </c>
      <c r="AB2870" s="2">
        <f t="shared" si="744"/>
        <v>2250.0954419999998</v>
      </c>
      <c r="AC2870" s="4">
        <f t="shared" si="745"/>
        <v>1513.180894285714</v>
      </c>
      <c r="AD2870" s="4">
        <f t="shared" si="742"/>
        <v>1513.180894285714</v>
      </c>
      <c r="AE2870" s="4" t="s">
        <v>62</v>
      </c>
      <c r="AG2870" s="4" t="str">
        <f t="shared" si="747"/>
        <v>Weight Captured Separately</v>
      </c>
      <c r="AI2870" t="e">
        <f t="shared" si="739"/>
        <v>#N/A</v>
      </c>
      <c r="AJ2870" t="s">
        <v>81</v>
      </c>
      <c r="AK2870" s="2"/>
      <c r="AL2870" s="2" t="str">
        <f t="shared" si="748"/>
        <v>Freight Included in Commodity Cost</v>
      </c>
      <c r="AM2870" s="4"/>
      <c r="AN2870" t="e">
        <f>VLOOKUP([1]!Tabelle13[[#This Row],[Vlookup this ID for freight costs]],$AL$2:$AL$6811,2,FALSE)</f>
        <v>#REF!</v>
      </c>
      <c r="AO2870">
        <f t="shared" si="746"/>
        <v>9442.6681421314279</v>
      </c>
      <c r="AP2870">
        <v>4.29</v>
      </c>
      <c r="AQ2870">
        <v>4.29</v>
      </c>
      <c r="AR2870" s="4">
        <v>27</v>
      </c>
      <c r="AS2870" s="4">
        <v>8</v>
      </c>
      <c r="AT2870" s="4">
        <v>2014</v>
      </c>
      <c r="AU2870" s="4">
        <v>27</v>
      </c>
      <c r="AV2870" s="4">
        <v>8</v>
      </c>
      <c r="AW2870" s="4">
        <v>2014</v>
      </c>
      <c r="AX2870" t="str">
        <f t="shared" si="740"/>
        <v>No Delay</v>
      </c>
      <c r="AY2870">
        <f t="shared" si="741"/>
        <v>0</v>
      </c>
    </row>
    <row r="2871" spans="1:51" x14ac:dyDescent="0.2">
      <c r="A2871" s="3">
        <v>27461</v>
      </c>
      <c r="B2871" s="1" t="s">
        <v>328</v>
      </c>
      <c r="C2871" s="1" t="s">
        <v>150</v>
      </c>
      <c r="D2871" s="1" t="s">
        <v>100</v>
      </c>
      <c r="E2871" s="1" t="s">
        <v>101</v>
      </c>
      <c r="F2871" s="1" t="s">
        <v>101</v>
      </c>
      <c r="G2871" s="13" t="s">
        <v>1350</v>
      </c>
      <c r="H2871" s="12">
        <v>41971</v>
      </c>
      <c r="I2871" s="12" t="s">
        <v>1350</v>
      </c>
      <c r="J2871" s="12">
        <v>41971</v>
      </c>
      <c r="K2871" s="4">
        <v>6150</v>
      </c>
      <c r="L2871" s="1" t="s">
        <v>146</v>
      </c>
      <c r="M2871" s="1" t="s">
        <v>1923</v>
      </c>
      <c r="N2871" s="1" t="s">
        <v>249</v>
      </c>
      <c r="O2871" s="1" t="s">
        <v>250</v>
      </c>
      <c r="P2871">
        <v>60</v>
      </c>
      <c r="Q2871">
        <v>45</v>
      </c>
      <c r="R2871">
        <v>2752.41</v>
      </c>
      <c r="S2871">
        <v>61.16</v>
      </c>
      <c r="T2871">
        <v>1.02</v>
      </c>
      <c r="U2871">
        <f t="shared" si="737"/>
        <v>2752.2</v>
      </c>
      <c r="V2871">
        <f t="shared" si="738"/>
        <v>2700</v>
      </c>
      <c r="W2871" s="1" t="s">
        <v>251</v>
      </c>
      <c r="X2871" s="1" t="s">
        <v>252</v>
      </c>
      <c r="Y2871" s="1" t="s">
        <v>252</v>
      </c>
      <c r="Z2871" s="3">
        <v>14819</v>
      </c>
      <c r="AA2871" s="4">
        <f t="shared" si="743"/>
        <v>2250.0954419999998</v>
      </c>
      <c r="AB2871" s="2">
        <f t="shared" si="744"/>
        <v>2250.0954419999998</v>
      </c>
      <c r="AC2871" s="4">
        <f t="shared" si="745"/>
        <v>1513.180894285714</v>
      </c>
      <c r="AD2871" s="4">
        <f t="shared" si="742"/>
        <v>1513.180894285714</v>
      </c>
      <c r="AE2871" s="4" t="s">
        <v>62</v>
      </c>
      <c r="AG2871" s="4" t="str">
        <f t="shared" si="747"/>
        <v>Weight Captured Separately</v>
      </c>
      <c r="AI2871" t="e">
        <f t="shared" si="739"/>
        <v>#N/A</v>
      </c>
      <c r="AJ2871" t="s">
        <v>81</v>
      </c>
      <c r="AK2871" s="2"/>
      <c r="AL2871" s="2" t="str">
        <f t="shared" si="748"/>
        <v>Freight Included in Commodity Cost</v>
      </c>
      <c r="AM2871" s="4"/>
      <c r="AN2871" t="e">
        <f>VLOOKUP([1]!Tabelle13[[#This Row],[Vlookup this ID for freight costs]],$AL$2:$AL$6811,2,FALSE)</f>
        <v>#REF!</v>
      </c>
      <c r="AO2871">
        <f t="shared" si="746"/>
        <v>9442.6681421314279</v>
      </c>
      <c r="AP2871">
        <v>2.83</v>
      </c>
      <c r="AQ2871">
        <v>2.83</v>
      </c>
      <c r="AR2871" s="4">
        <v>28</v>
      </c>
      <c r="AS2871" s="4">
        <v>11</v>
      </c>
      <c r="AT2871" s="4">
        <v>2014</v>
      </c>
      <c r="AU2871" s="4">
        <v>28</v>
      </c>
      <c r="AV2871" s="4">
        <v>11</v>
      </c>
      <c r="AW2871" s="4">
        <v>2014</v>
      </c>
      <c r="AX2871" t="str">
        <f t="shared" si="740"/>
        <v>No Delay</v>
      </c>
      <c r="AY2871">
        <f t="shared" si="741"/>
        <v>0</v>
      </c>
    </row>
    <row r="2872" spans="1:51" x14ac:dyDescent="0.2">
      <c r="A2872" s="3">
        <v>30514</v>
      </c>
      <c r="B2872" s="1" t="s">
        <v>328</v>
      </c>
      <c r="C2872" s="1" t="s">
        <v>150</v>
      </c>
      <c r="D2872" s="1" t="s">
        <v>100</v>
      </c>
      <c r="E2872" s="1" t="s">
        <v>101</v>
      </c>
      <c r="F2872" s="1" t="s">
        <v>101</v>
      </c>
      <c r="G2872" s="13" t="s">
        <v>919</v>
      </c>
      <c r="H2872" s="12">
        <v>41380</v>
      </c>
      <c r="I2872" s="12" t="s">
        <v>919</v>
      </c>
      <c r="J2872" s="12">
        <v>41380</v>
      </c>
      <c r="K2872" s="4">
        <v>4599</v>
      </c>
      <c r="L2872" s="1" t="s">
        <v>146</v>
      </c>
      <c r="M2872" s="1" t="s">
        <v>1920</v>
      </c>
      <c r="N2872" s="1" t="s">
        <v>163</v>
      </c>
      <c r="O2872" s="1" t="s">
        <v>93</v>
      </c>
      <c r="P2872">
        <v>60</v>
      </c>
      <c r="Q2872">
        <v>45</v>
      </c>
      <c r="R2872">
        <v>1175.1500000000001</v>
      </c>
      <c r="S2872">
        <v>26.11</v>
      </c>
      <c r="T2872">
        <v>0.44</v>
      </c>
      <c r="U2872">
        <f t="shared" si="737"/>
        <v>1174.95</v>
      </c>
      <c r="V2872">
        <f t="shared" si="738"/>
        <v>2700</v>
      </c>
      <c r="W2872" s="1" t="s">
        <v>281</v>
      </c>
      <c r="X2872" s="1" t="s">
        <v>1236</v>
      </c>
      <c r="Y2872" s="1" t="s">
        <v>161</v>
      </c>
      <c r="Z2872" s="3">
        <v>16118</v>
      </c>
      <c r="AA2872" s="4">
        <f t="shared" si="743"/>
        <v>2250.0954419999998</v>
      </c>
      <c r="AB2872" s="2">
        <f t="shared" si="744"/>
        <v>2250.0954419999998</v>
      </c>
      <c r="AC2872" s="4">
        <f t="shared" si="745"/>
        <v>1513.180894285714</v>
      </c>
      <c r="AD2872" s="4">
        <f t="shared" si="742"/>
        <v>1513.180894285714</v>
      </c>
      <c r="AE2872" s="4" t="s">
        <v>62</v>
      </c>
      <c r="AG2872" s="4" t="str">
        <f t="shared" si="747"/>
        <v>Weight Captured Separately</v>
      </c>
      <c r="AI2872" t="e">
        <f t="shared" si="739"/>
        <v>#N/A</v>
      </c>
      <c r="AJ2872" t="s">
        <v>81</v>
      </c>
      <c r="AK2872" s="2"/>
      <c r="AL2872" s="2" t="str">
        <f t="shared" si="748"/>
        <v>Freight Included in Commodity Cost</v>
      </c>
      <c r="AM2872" s="4"/>
      <c r="AN2872" t="e">
        <f>VLOOKUP([1]!Tabelle13[[#This Row],[Vlookup this ID for freight costs]],$AL$2:$AL$6811,2,FALSE)</f>
        <v>#REF!</v>
      </c>
      <c r="AO2872">
        <f t="shared" si="746"/>
        <v>9442.6681421314279</v>
      </c>
      <c r="AP2872">
        <v>1.45</v>
      </c>
      <c r="AQ2872">
        <v>1.45</v>
      </c>
      <c r="AR2872" s="4">
        <v>16</v>
      </c>
      <c r="AS2872" s="4">
        <v>4</v>
      </c>
      <c r="AT2872" s="4">
        <v>2013</v>
      </c>
      <c r="AU2872" s="4">
        <v>16</v>
      </c>
      <c r="AV2872" s="4">
        <v>4</v>
      </c>
      <c r="AW2872" s="4">
        <v>2013</v>
      </c>
      <c r="AX2872" t="str">
        <f t="shared" si="740"/>
        <v>No Delay</v>
      </c>
      <c r="AY2872">
        <f t="shared" si="741"/>
        <v>0</v>
      </c>
    </row>
    <row r="2873" spans="1:51" x14ac:dyDescent="0.2">
      <c r="A2873" s="3">
        <v>57344</v>
      </c>
      <c r="B2873" s="1" t="s">
        <v>328</v>
      </c>
      <c r="C2873" s="1" t="s">
        <v>150</v>
      </c>
      <c r="D2873" s="1" t="s">
        <v>100</v>
      </c>
      <c r="E2873" s="1" t="s">
        <v>101</v>
      </c>
      <c r="F2873" s="1" t="s">
        <v>101</v>
      </c>
      <c r="G2873" s="13" t="s">
        <v>1970</v>
      </c>
      <c r="H2873" s="12">
        <v>41948</v>
      </c>
      <c r="I2873" s="12" t="s">
        <v>1970</v>
      </c>
      <c r="J2873" s="12">
        <v>41948</v>
      </c>
      <c r="K2873" s="4">
        <v>6067</v>
      </c>
      <c r="L2873" s="1" t="s">
        <v>146</v>
      </c>
      <c r="M2873" s="1" t="s">
        <v>1923</v>
      </c>
      <c r="N2873" s="1" t="s">
        <v>648</v>
      </c>
      <c r="O2873" s="1" t="s">
        <v>93</v>
      </c>
      <c r="P2873">
        <v>240</v>
      </c>
      <c r="Q2873">
        <v>45</v>
      </c>
      <c r="R2873">
        <v>1102.97</v>
      </c>
      <c r="S2873">
        <v>24.51</v>
      </c>
      <c r="T2873">
        <v>0.1</v>
      </c>
      <c r="U2873">
        <f t="shared" si="737"/>
        <v>1102.95</v>
      </c>
      <c r="V2873">
        <f t="shared" si="738"/>
        <v>10800</v>
      </c>
      <c r="W2873" s="1" t="s">
        <v>155</v>
      </c>
      <c r="X2873" s="1" t="s">
        <v>1236</v>
      </c>
      <c r="Y2873" s="1" t="s">
        <v>156</v>
      </c>
      <c r="Z2873" s="3">
        <v>16635</v>
      </c>
      <c r="AA2873" s="4">
        <f t="shared" si="743"/>
        <v>2250.0954419999998</v>
      </c>
      <c r="AB2873" s="2">
        <f t="shared" si="744"/>
        <v>2250.0954419999998</v>
      </c>
      <c r="AC2873" s="4">
        <f t="shared" si="745"/>
        <v>1372.9588332000001</v>
      </c>
      <c r="AD2873" s="4">
        <f t="shared" si="742"/>
        <v>1372.9588332000001</v>
      </c>
      <c r="AE2873" s="4" t="s">
        <v>62</v>
      </c>
      <c r="AG2873" s="4" t="str">
        <f t="shared" si="747"/>
        <v>Weight Captured Separately</v>
      </c>
      <c r="AI2873" t="e">
        <f t="shared" si="739"/>
        <v>#N/A</v>
      </c>
      <c r="AJ2873" t="s">
        <v>81</v>
      </c>
      <c r="AK2873" s="2"/>
      <c r="AL2873" s="2" t="str">
        <f t="shared" si="748"/>
        <v>Freight Included in Commodity Cost</v>
      </c>
      <c r="AM2873" s="4"/>
      <c r="AN2873" t="e">
        <f>VLOOKUP([1]!Tabelle13[[#This Row],[Vlookup this ID for freight costs]],$AL$2:$AL$6811,2,FALSE)</f>
        <v>#REF!</v>
      </c>
      <c r="AO2873">
        <f t="shared" si="746"/>
        <v>8567.4020368344027</v>
      </c>
      <c r="AP2873">
        <v>1.1299999999999999</v>
      </c>
      <c r="AQ2873">
        <v>1.1299999999999999</v>
      </c>
      <c r="AR2873" s="4">
        <v>5</v>
      </c>
      <c r="AS2873" s="4">
        <v>11</v>
      </c>
      <c r="AT2873" s="4">
        <v>2014</v>
      </c>
      <c r="AU2873" s="4">
        <v>5</v>
      </c>
      <c r="AV2873" s="4">
        <v>11</v>
      </c>
      <c r="AW2873" s="4">
        <v>2014</v>
      </c>
      <c r="AX2873" t="str">
        <f t="shared" si="740"/>
        <v>No Delay</v>
      </c>
      <c r="AY2873">
        <f t="shared" si="741"/>
        <v>0</v>
      </c>
    </row>
    <row r="2874" spans="1:51" x14ac:dyDescent="0.2">
      <c r="A2874" s="3">
        <v>65436</v>
      </c>
      <c r="B2874" s="1" t="s">
        <v>328</v>
      </c>
      <c r="C2874" s="1" t="s">
        <v>150</v>
      </c>
      <c r="D2874" s="1" t="s">
        <v>100</v>
      </c>
      <c r="E2874" s="1" t="s">
        <v>101</v>
      </c>
      <c r="F2874" s="1" t="s">
        <v>101</v>
      </c>
      <c r="G2874" s="13" t="s">
        <v>919</v>
      </c>
      <c r="H2874" s="12">
        <v>41380</v>
      </c>
      <c r="I2874" s="12" t="s">
        <v>919</v>
      </c>
      <c r="J2874" s="12">
        <v>41380</v>
      </c>
      <c r="K2874" s="4">
        <v>4632</v>
      </c>
      <c r="L2874" s="1" t="s">
        <v>146</v>
      </c>
      <c r="M2874" s="1" t="s">
        <v>1920</v>
      </c>
      <c r="N2874" s="1" t="s">
        <v>491</v>
      </c>
      <c r="O2874" s="1" t="s">
        <v>93</v>
      </c>
      <c r="P2874">
        <v>60</v>
      </c>
      <c r="Q2874">
        <v>45</v>
      </c>
      <c r="R2874">
        <v>281.2</v>
      </c>
      <c r="S2874">
        <v>6.25</v>
      </c>
      <c r="T2874">
        <v>0.1</v>
      </c>
      <c r="U2874">
        <f t="shared" si="737"/>
        <v>281.25</v>
      </c>
      <c r="V2874">
        <f t="shared" si="738"/>
        <v>2700</v>
      </c>
      <c r="W2874" s="1" t="s">
        <v>394</v>
      </c>
      <c r="X2874" s="1" t="s">
        <v>112</v>
      </c>
      <c r="Y2874" s="1" t="s">
        <v>112</v>
      </c>
      <c r="Z2874" s="3">
        <v>14398</v>
      </c>
      <c r="AA2874" s="4">
        <f t="shared" si="743"/>
        <v>2250.0954419999998</v>
      </c>
      <c r="AB2874" s="2">
        <f t="shared" si="744"/>
        <v>2250.0954419999998</v>
      </c>
      <c r="AC2874" s="4">
        <f t="shared" si="745"/>
        <v>1513.180894285714</v>
      </c>
      <c r="AD2874" s="4">
        <f t="shared" si="742"/>
        <v>1513.180894285714</v>
      </c>
      <c r="AE2874" s="4" t="s">
        <v>62</v>
      </c>
      <c r="AG2874" s="4" t="str">
        <f t="shared" si="747"/>
        <v>Weight Captured Separately</v>
      </c>
      <c r="AI2874" t="e">
        <f t="shared" si="739"/>
        <v>#N/A</v>
      </c>
      <c r="AJ2874" t="s">
        <v>81</v>
      </c>
      <c r="AK2874" s="2"/>
      <c r="AL2874" s="2" t="str">
        <f t="shared" si="748"/>
        <v>Freight Included in Commodity Cost</v>
      </c>
      <c r="AM2874" s="4"/>
      <c r="AN2874" t="e">
        <f>VLOOKUP([1]!Tabelle13[[#This Row],[Vlookup this ID for freight costs]],$AL$2:$AL$6811,2,FALSE)</f>
        <v>#REF!</v>
      </c>
      <c r="AO2874">
        <f t="shared" si="746"/>
        <v>9442.6681421314279</v>
      </c>
      <c r="AP2874">
        <v>0.35</v>
      </c>
      <c r="AQ2874">
        <v>0.35</v>
      </c>
      <c r="AR2874" s="4">
        <v>16</v>
      </c>
      <c r="AS2874" s="4">
        <v>4</v>
      </c>
      <c r="AT2874" s="4">
        <v>2013</v>
      </c>
      <c r="AU2874" s="4">
        <v>16</v>
      </c>
      <c r="AV2874" s="4">
        <v>4</v>
      </c>
      <c r="AW2874" s="4">
        <v>2013</v>
      </c>
      <c r="AX2874" t="str">
        <f t="shared" si="740"/>
        <v>No Delay</v>
      </c>
      <c r="AY2874">
        <f t="shared" si="741"/>
        <v>0</v>
      </c>
    </row>
    <row r="2875" spans="1:51" x14ac:dyDescent="0.2">
      <c r="A2875" s="3">
        <v>17764</v>
      </c>
      <c r="B2875" s="1" t="s">
        <v>328</v>
      </c>
      <c r="C2875" s="1" t="s">
        <v>150</v>
      </c>
      <c r="D2875" s="1" t="s">
        <v>100</v>
      </c>
      <c r="E2875" s="1" t="s">
        <v>101</v>
      </c>
      <c r="F2875" s="1" t="s">
        <v>101</v>
      </c>
      <c r="G2875" s="13" t="s">
        <v>1925</v>
      </c>
      <c r="H2875" s="12">
        <v>41878</v>
      </c>
      <c r="I2875" s="12" t="s">
        <v>1925</v>
      </c>
      <c r="J2875" s="12">
        <v>41878</v>
      </c>
      <c r="K2875" s="4">
        <v>5768</v>
      </c>
      <c r="L2875" s="1" t="s">
        <v>146</v>
      </c>
      <c r="M2875" s="1" t="s">
        <v>1920</v>
      </c>
      <c r="N2875" s="1" t="s">
        <v>275</v>
      </c>
      <c r="O2875" s="1" t="s">
        <v>93</v>
      </c>
      <c r="P2875">
        <v>60</v>
      </c>
      <c r="Q2875">
        <v>46</v>
      </c>
      <c r="R2875">
        <v>1517.44</v>
      </c>
      <c r="S2875">
        <v>32.99</v>
      </c>
      <c r="T2875">
        <v>0.55000000000000004</v>
      </c>
      <c r="U2875">
        <f t="shared" si="737"/>
        <v>1517.5400000000002</v>
      </c>
      <c r="V2875">
        <f t="shared" si="738"/>
        <v>2760</v>
      </c>
      <c r="W2875" s="1" t="s">
        <v>179</v>
      </c>
      <c r="X2875" s="1" t="s">
        <v>1236</v>
      </c>
      <c r="Y2875" s="1" t="s">
        <v>156</v>
      </c>
      <c r="Z2875" s="3">
        <v>16635</v>
      </c>
      <c r="AA2875" s="4">
        <f t="shared" si="743"/>
        <v>2250.2051860000001</v>
      </c>
      <c r="AB2875" s="2">
        <f t="shared" si="744"/>
        <v>2250.2051860000001</v>
      </c>
      <c r="AC2875" s="4">
        <f t="shared" si="745"/>
        <v>1513.6303220952379</v>
      </c>
      <c r="AD2875" s="4">
        <f t="shared" si="742"/>
        <v>1513.6303220952379</v>
      </c>
      <c r="AE2875" s="4" t="s">
        <v>62</v>
      </c>
      <c r="AG2875" s="4" t="str">
        <f t="shared" si="747"/>
        <v>Weight Captured Separately</v>
      </c>
      <c r="AI2875" t="e">
        <f t="shared" si="739"/>
        <v>#N/A</v>
      </c>
      <c r="AJ2875" t="s">
        <v>81</v>
      </c>
      <c r="AK2875" s="2"/>
      <c r="AL2875" s="2" t="str">
        <f t="shared" si="748"/>
        <v>Freight Included in Commodity Cost</v>
      </c>
      <c r="AM2875" s="4"/>
      <c r="AN2875" t="e">
        <f>VLOOKUP([1]!Tabelle13[[#This Row],[Vlookup this ID for freight costs]],$AL$2:$AL$6811,2,FALSE)</f>
        <v>#REF!</v>
      </c>
      <c r="AO2875">
        <f t="shared" si="746"/>
        <v>9445.4734705184765</v>
      </c>
      <c r="AP2875">
        <v>1.88</v>
      </c>
      <c r="AQ2875">
        <v>1.88</v>
      </c>
      <c r="AR2875" s="4">
        <v>27</v>
      </c>
      <c r="AS2875" s="4">
        <v>8</v>
      </c>
      <c r="AT2875" s="4">
        <v>2014</v>
      </c>
      <c r="AU2875" s="4">
        <v>27</v>
      </c>
      <c r="AV2875" s="4">
        <v>8</v>
      </c>
      <c r="AW2875" s="4">
        <v>2014</v>
      </c>
      <c r="AX2875" t="str">
        <f t="shared" si="740"/>
        <v>No Delay</v>
      </c>
      <c r="AY2875">
        <f t="shared" si="741"/>
        <v>0</v>
      </c>
    </row>
    <row r="2876" spans="1:51" x14ac:dyDescent="0.2">
      <c r="A2876" s="3">
        <v>50031</v>
      </c>
      <c r="B2876" s="1" t="s">
        <v>328</v>
      </c>
      <c r="C2876" s="1" t="s">
        <v>150</v>
      </c>
      <c r="D2876" s="1" t="s">
        <v>100</v>
      </c>
      <c r="E2876" s="1" t="s">
        <v>101</v>
      </c>
      <c r="F2876" s="1" t="s">
        <v>101</v>
      </c>
      <c r="G2876" s="13" t="s">
        <v>1370</v>
      </c>
      <c r="H2876" s="12">
        <v>41677</v>
      </c>
      <c r="I2876" s="12" t="s">
        <v>1370</v>
      </c>
      <c r="J2876" s="12">
        <v>41677</v>
      </c>
      <c r="K2876" s="4">
        <v>5280</v>
      </c>
      <c r="L2876" s="1" t="s">
        <v>146</v>
      </c>
      <c r="M2876" s="1" t="s">
        <v>1920</v>
      </c>
      <c r="N2876" s="1" t="s">
        <v>218</v>
      </c>
      <c r="O2876" s="1" t="s">
        <v>93</v>
      </c>
      <c r="P2876">
        <v>90</v>
      </c>
      <c r="Q2876">
        <v>46</v>
      </c>
      <c r="R2876">
        <v>1196.97</v>
      </c>
      <c r="S2876">
        <v>26.02</v>
      </c>
      <c r="T2876">
        <v>0.28999999999999998</v>
      </c>
      <c r="U2876">
        <f t="shared" si="737"/>
        <v>1196.92</v>
      </c>
      <c r="V2876">
        <f t="shared" si="738"/>
        <v>4140</v>
      </c>
      <c r="W2876" s="1" t="s">
        <v>155</v>
      </c>
      <c r="X2876" s="1" t="s">
        <v>1236</v>
      </c>
      <c r="Y2876" s="1" t="s">
        <v>156</v>
      </c>
      <c r="Z2876" s="3">
        <v>16635</v>
      </c>
      <c r="AA2876" s="4">
        <f t="shared" si="743"/>
        <v>2250.2051860000001</v>
      </c>
      <c r="AB2876" s="2">
        <f t="shared" si="744"/>
        <v>2250.2051860000001</v>
      </c>
      <c r="AC2876" s="4">
        <f t="shared" si="745"/>
        <v>1823.634004</v>
      </c>
      <c r="AD2876" s="4">
        <f t="shared" si="742"/>
        <v>1823.634004</v>
      </c>
      <c r="AE2876" s="4" t="s">
        <v>62</v>
      </c>
      <c r="AG2876" s="4" t="str">
        <f t="shared" si="747"/>
        <v>Weight Captured Separately</v>
      </c>
      <c r="AI2876" t="e">
        <f t="shared" si="739"/>
        <v>#N/A</v>
      </c>
      <c r="AJ2876" t="s">
        <v>81</v>
      </c>
      <c r="AK2876" s="2"/>
      <c r="AL2876" s="2" t="str">
        <f t="shared" si="748"/>
        <v>Freight Included in Commodity Cost</v>
      </c>
      <c r="AM2876" s="4"/>
      <c r="AN2876" t="e">
        <f>VLOOKUP([1]!Tabelle13[[#This Row],[Vlookup this ID for freight costs]],$AL$2:$AL$6811,2,FALSE)</f>
        <v>#REF!</v>
      </c>
      <c r="AO2876">
        <f t="shared" si="746"/>
        <v>11380.516452968002</v>
      </c>
      <c r="AP2876">
        <v>1.48</v>
      </c>
      <c r="AQ2876">
        <v>1.48</v>
      </c>
      <c r="AR2876" s="4">
        <v>7</v>
      </c>
      <c r="AS2876" s="4">
        <v>2</v>
      </c>
      <c r="AT2876" s="4">
        <v>2014</v>
      </c>
      <c r="AU2876" s="4">
        <v>7</v>
      </c>
      <c r="AV2876" s="4">
        <v>2</v>
      </c>
      <c r="AW2876" s="4">
        <v>2014</v>
      </c>
      <c r="AX2876" t="str">
        <f t="shared" si="740"/>
        <v>No Delay</v>
      </c>
      <c r="AY2876">
        <f t="shared" si="741"/>
        <v>0</v>
      </c>
    </row>
    <row r="2877" spans="1:51" x14ac:dyDescent="0.2">
      <c r="A2877" s="3">
        <v>57862</v>
      </c>
      <c r="B2877" s="1" t="s">
        <v>328</v>
      </c>
      <c r="C2877" s="1" t="s">
        <v>150</v>
      </c>
      <c r="D2877" s="1" t="s">
        <v>100</v>
      </c>
      <c r="E2877" s="1" t="s">
        <v>101</v>
      </c>
      <c r="F2877" s="1" t="s">
        <v>101</v>
      </c>
      <c r="G2877" s="13" t="s">
        <v>1970</v>
      </c>
      <c r="H2877" s="12">
        <v>41948</v>
      </c>
      <c r="I2877" s="12" t="s">
        <v>1970</v>
      </c>
      <c r="J2877" s="12">
        <v>41948</v>
      </c>
      <c r="K2877" s="4">
        <v>6068</v>
      </c>
      <c r="L2877" s="1" t="s">
        <v>146</v>
      </c>
      <c r="M2877" s="1" t="s">
        <v>1923</v>
      </c>
      <c r="N2877" s="1" t="s">
        <v>218</v>
      </c>
      <c r="O2877" s="1" t="s">
        <v>93</v>
      </c>
      <c r="P2877">
        <v>90</v>
      </c>
      <c r="Q2877">
        <v>46</v>
      </c>
      <c r="R2877">
        <v>1085.01</v>
      </c>
      <c r="S2877">
        <v>23.59</v>
      </c>
      <c r="T2877">
        <v>0.26</v>
      </c>
      <c r="U2877">
        <f t="shared" si="737"/>
        <v>1085.1400000000001</v>
      </c>
      <c r="V2877">
        <f t="shared" si="738"/>
        <v>4140</v>
      </c>
      <c r="W2877" s="1" t="s">
        <v>155</v>
      </c>
      <c r="X2877" s="1" t="s">
        <v>1236</v>
      </c>
      <c r="Y2877" s="1" t="s">
        <v>156</v>
      </c>
      <c r="Z2877" s="3">
        <v>16635</v>
      </c>
      <c r="AA2877" s="4">
        <f t="shared" si="743"/>
        <v>2250.2051860000001</v>
      </c>
      <c r="AB2877" s="2">
        <f t="shared" si="744"/>
        <v>2250.2051860000001</v>
      </c>
      <c r="AC2877" s="4">
        <f t="shared" si="745"/>
        <v>1823.634004</v>
      </c>
      <c r="AD2877" s="4">
        <f t="shared" si="742"/>
        <v>1823.634004</v>
      </c>
      <c r="AE2877" s="4" t="s">
        <v>62</v>
      </c>
      <c r="AG2877" s="4" t="str">
        <f t="shared" si="747"/>
        <v>Weight Captured Separately</v>
      </c>
      <c r="AI2877" t="e">
        <f t="shared" si="739"/>
        <v>#N/A</v>
      </c>
      <c r="AJ2877" t="s">
        <v>81</v>
      </c>
      <c r="AK2877" s="2"/>
      <c r="AL2877" s="2" t="str">
        <f t="shared" si="748"/>
        <v>Freight Included in Commodity Cost</v>
      </c>
      <c r="AM2877" s="4"/>
      <c r="AN2877" t="e">
        <f>VLOOKUP([1]!Tabelle13[[#This Row],[Vlookup this ID for freight costs]],$AL$2:$AL$6811,2,FALSE)</f>
        <v>#REF!</v>
      </c>
      <c r="AO2877">
        <f t="shared" si="746"/>
        <v>11380.516452968002</v>
      </c>
      <c r="AP2877">
        <v>1.1200000000000001</v>
      </c>
      <c r="AQ2877">
        <v>1.1200000000000001</v>
      </c>
      <c r="AR2877" s="4">
        <v>5</v>
      </c>
      <c r="AS2877" s="4">
        <v>11</v>
      </c>
      <c r="AT2877" s="4">
        <v>2014</v>
      </c>
      <c r="AU2877" s="4">
        <v>5</v>
      </c>
      <c r="AV2877" s="4">
        <v>11</v>
      </c>
      <c r="AW2877" s="4">
        <v>2014</v>
      </c>
      <c r="AX2877" t="str">
        <f t="shared" si="740"/>
        <v>No Delay</v>
      </c>
      <c r="AY2877">
        <f t="shared" si="741"/>
        <v>0</v>
      </c>
    </row>
    <row r="2878" spans="1:51" x14ac:dyDescent="0.2">
      <c r="A2878" s="3">
        <v>41201</v>
      </c>
      <c r="B2878" s="1" t="s">
        <v>328</v>
      </c>
      <c r="C2878" s="1" t="s">
        <v>150</v>
      </c>
      <c r="D2878" s="1" t="s">
        <v>100</v>
      </c>
      <c r="E2878" s="1" t="s">
        <v>101</v>
      </c>
      <c r="F2878" s="1" t="s">
        <v>101</v>
      </c>
      <c r="G2878" s="13" t="s">
        <v>2008</v>
      </c>
      <c r="H2878" s="12">
        <v>40155</v>
      </c>
      <c r="I2878" s="12" t="s">
        <v>2008</v>
      </c>
      <c r="J2878" s="12">
        <v>40155</v>
      </c>
      <c r="K2878" s="4">
        <v>2079</v>
      </c>
      <c r="L2878" s="1" t="s">
        <v>146</v>
      </c>
      <c r="M2878" s="1" t="s">
        <v>1920</v>
      </c>
      <c r="N2878" s="1" t="s">
        <v>171</v>
      </c>
      <c r="O2878" s="1" t="s">
        <v>93</v>
      </c>
      <c r="P2878">
        <v>60</v>
      </c>
      <c r="Q2878">
        <v>46</v>
      </c>
      <c r="R2878">
        <v>470.75</v>
      </c>
      <c r="S2878">
        <v>10.23</v>
      </c>
      <c r="T2878">
        <v>0.17</v>
      </c>
      <c r="U2878">
        <f t="shared" si="737"/>
        <v>470.58000000000004</v>
      </c>
      <c r="V2878">
        <f t="shared" si="738"/>
        <v>2760</v>
      </c>
      <c r="W2878" s="1" t="s">
        <v>155</v>
      </c>
      <c r="X2878" s="1" t="s">
        <v>1236</v>
      </c>
      <c r="Y2878" s="1" t="s">
        <v>156</v>
      </c>
      <c r="Z2878" s="3">
        <v>16635</v>
      </c>
      <c r="AA2878" s="4">
        <f t="shared" si="743"/>
        <v>2250.2051860000001</v>
      </c>
      <c r="AB2878" s="2">
        <f t="shared" si="744"/>
        <v>2250.2051860000001</v>
      </c>
      <c r="AC2878" s="4">
        <f t="shared" si="745"/>
        <v>1513.6303220952379</v>
      </c>
      <c r="AD2878" s="4">
        <f t="shared" si="742"/>
        <v>1513.6303220952379</v>
      </c>
      <c r="AE2878" s="4" t="s">
        <v>62</v>
      </c>
      <c r="AG2878" s="4" t="str">
        <f t="shared" si="747"/>
        <v>Weight Captured Separately</v>
      </c>
      <c r="AI2878" t="e">
        <f t="shared" si="739"/>
        <v>#N/A</v>
      </c>
      <c r="AJ2878" t="s">
        <v>81</v>
      </c>
      <c r="AK2878" s="2"/>
      <c r="AL2878" s="2" t="str">
        <f t="shared" si="748"/>
        <v>Freight Included in Commodity Cost</v>
      </c>
      <c r="AM2878" s="4"/>
      <c r="AN2878" t="e">
        <f>VLOOKUP([1]!Tabelle13[[#This Row],[Vlookup this ID for freight costs]],$AL$2:$AL$6811,2,FALSE)</f>
        <v>#REF!</v>
      </c>
      <c r="AO2878">
        <f t="shared" si="746"/>
        <v>9445.4734705184765</v>
      </c>
      <c r="AP2878">
        <v>0.92</v>
      </c>
      <c r="AQ2878">
        <v>0.92</v>
      </c>
      <c r="AR2878" s="4">
        <v>8</v>
      </c>
      <c r="AS2878" s="4">
        <v>12</v>
      </c>
      <c r="AT2878" s="4">
        <v>2009</v>
      </c>
      <c r="AU2878" s="4">
        <v>8</v>
      </c>
      <c r="AV2878" s="4">
        <v>12</v>
      </c>
      <c r="AW2878" s="4">
        <v>2009</v>
      </c>
      <c r="AX2878" t="str">
        <f t="shared" si="740"/>
        <v>No Delay</v>
      </c>
      <c r="AY2878">
        <f t="shared" si="741"/>
        <v>0</v>
      </c>
    </row>
    <row r="2879" spans="1:51" x14ac:dyDescent="0.2">
      <c r="A2879" s="3">
        <v>64405</v>
      </c>
      <c r="B2879" s="1" t="s">
        <v>328</v>
      </c>
      <c r="C2879" s="1" t="s">
        <v>150</v>
      </c>
      <c r="D2879" s="1" t="s">
        <v>100</v>
      </c>
      <c r="E2879" s="1" t="s">
        <v>101</v>
      </c>
      <c r="F2879" s="1" t="s">
        <v>101</v>
      </c>
      <c r="G2879" s="13" t="s">
        <v>1925</v>
      </c>
      <c r="H2879" s="12">
        <v>41878</v>
      </c>
      <c r="I2879" s="12" t="s">
        <v>1925</v>
      </c>
      <c r="J2879" s="12">
        <v>41878</v>
      </c>
      <c r="K2879" s="4">
        <v>5812</v>
      </c>
      <c r="L2879" s="1" t="s">
        <v>146</v>
      </c>
      <c r="M2879" s="1" t="s">
        <v>1920</v>
      </c>
      <c r="N2879" s="1" t="s">
        <v>163</v>
      </c>
      <c r="O2879" s="1" t="s">
        <v>93</v>
      </c>
      <c r="P2879">
        <v>60</v>
      </c>
      <c r="Q2879">
        <v>47</v>
      </c>
      <c r="R2879">
        <v>3625.9</v>
      </c>
      <c r="S2879">
        <v>77.150000000000006</v>
      </c>
      <c r="T2879">
        <v>1.29</v>
      </c>
      <c r="U2879">
        <f t="shared" si="737"/>
        <v>3626.05</v>
      </c>
      <c r="V2879">
        <f t="shared" si="738"/>
        <v>2820</v>
      </c>
      <c r="W2879" s="1" t="s">
        <v>155</v>
      </c>
      <c r="X2879" s="1" t="s">
        <v>1236</v>
      </c>
      <c r="Y2879" s="1" t="s">
        <v>156</v>
      </c>
      <c r="Z2879" s="3">
        <v>16635</v>
      </c>
      <c r="AA2879" s="4">
        <f t="shared" si="743"/>
        <v>2250.31493</v>
      </c>
      <c r="AB2879" s="2">
        <f t="shared" si="744"/>
        <v>2250.31493</v>
      </c>
      <c r="AC2879" s="4">
        <f t="shared" si="745"/>
        <v>1658.0959747999998</v>
      </c>
      <c r="AD2879" s="4">
        <f t="shared" si="742"/>
        <v>1658.0959747999998</v>
      </c>
      <c r="AE2879" s="4" t="s">
        <v>62</v>
      </c>
      <c r="AG2879" s="4" t="str">
        <f t="shared" si="747"/>
        <v>Weight Captured Separately</v>
      </c>
      <c r="AI2879" t="e">
        <f t="shared" si="739"/>
        <v>#N/A</v>
      </c>
      <c r="AJ2879" t="s">
        <v>81</v>
      </c>
      <c r="AK2879" s="2"/>
      <c r="AL2879" s="2" t="str">
        <f t="shared" si="748"/>
        <v>Freight Included in Commodity Cost</v>
      </c>
      <c r="AM2879" s="4"/>
      <c r="AN2879" t="e">
        <f>VLOOKUP([1]!Tabelle13[[#This Row],[Vlookup this ID for freight costs]],$AL$2:$AL$6811,2,FALSE)</f>
        <v>#REF!</v>
      </c>
      <c r="AO2879">
        <f t="shared" si="746"/>
        <v>10347.228074701601</v>
      </c>
      <c r="AP2879">
        <v>4.49</v>
      </c>
      <c r="AQ2879">
        <v>4.49</v>
      </c>
      <c r="AR2879" s="4">
        <v>27</v>
      </c>
      <c r="AS2879" s="4">
        <v>8</v>
      </c>
      <c r="AT2879" s="4">
        <v>2014</v>
      </c>
      <c r="AU2879" s="4">
        <v>27</v>
      </c>
      <c r="AV2879" s="4">
        <v>8</v>
      </c>
      <c r="AW2879" s="4">
        <v>2014</v>
      </c>
      <c r="AX2879" t="str">
        <f t="shared" si="740"/>
        <v>No Delay</v>
      </c>
      <c r="AY2879">
        <f t="shared" si="741"/>
        <v>0</v>
      </c>
    </row>
    <row r="2880" spans="1:51" x14ac:dyDescent="0.2">
      <c r="A2880" s="3">
        <v>58173</v>
      </c>
      <c r="B2880" s="1" t="s">
        <v>328</v>
      </c>
      <c r="C2880" s="1" t="s">
        <v>150</v>
      </c>
      <c r="D2880" s="1" t="s">
        <v>100</v>
      </c>
      <c r="E2880" s="1" t="s">
        <v>101</v>
      </c>
      <c r="F2880" s="1" t="s">
        <v>101</v>
      </c>
      <c r="G2880" s="13" t="s">
        <v>1934</v>
      </c>
      <c r="H2880" s="12">
        <v>42209</v>
      </c>
      <c r="I2880" s="12" t="s">
        <v>1934</v>
      </c>
      <c r="J2880" s="12">
        <v>42209</v>
      </c>
      <c r="K2880" s="4">
        <v>6705</v>
      </c>
      <c r="L2880" s="1" t="s">
        <v>146</v>
      </c>
      <c r="M2880" s="1" t="s">
        <v>1923</v>
      </c>
      <c r="N2880" s="1" t="s">
        <v>167</v>
      </c>
      <c r="O2880" s="1" t="s">
        <v>93</v>
      </c>
      <c r="P2880">
        <v>30</v>
      </c>
      <c r="Q2880">
        <v>47</v>
      </c>
      <c r="R2880">
        <v>568.37</v>
      </c>
      <c r="S2880">
        <v>12.09</v>
      </c>
      <c r="T2880">
        <v>0.4</v>
      </c>
      <c r="U2880">
        <f t="shared" si="737"/>
        <v>568.23</v>
      </c>
      <c r="V2880">
        <f t="shared" si="738"/>
        <v>1410</v>
      </c>
      <c r="W2880" s="1" t="s">
        <v>155</v>
      </c>
      <c r="X2880" s="1" t="s">
        <v>1236</v>
      </c>
      <c r="Y2880" s="1" t="s">
        <v>156</v>
      </c>
      <c r="Z2880" s="3">
        <v>16635</v>
      </c>
      <c r="AA2880" s="4">
        <f t="shared" si="743"/>
        <v>2250.31493</v>
      </c>
      <c r="AB2880" s="2">
        <f t="shared" si="744"/>
        <v>2250.31493</v>
      </c>
      <c r="AC2880" s="4">
        <f t="shared" si="745"/>
        <v>1640.2199196111112</v>
      </c>
      <c r="AD2880" s="4">
        <f t="shared" si="742"/>
        <v>1640.2199196111112</v>
      </c>
      <c r="AE2880" s="4" t="s">
        <v>62</v>
      </c>
      <c r="AG2880" s="4" t="str">
        <f t="shared" si="747"/>
        <v>Weight Captured Separately</v>
      </c>
      <c r="AI2880" t="e">
        <f t="shared" si="739"/>
        <v>#N/A</v>
      </c>
      <c r="AJ2880" t="s">
        <v>81</v>
      </c>
      <c r="AK2880" s="2"/>
      <c r="AL2880" s="2" t="str">
        <f t="shared" si="748"/>
        <v>Freight Included in Commodity Cost</v>
      </c>
      <c r="AM2880" s="4"/>
      <c r="AN2880" t="e">
        <f>VLOOKUP([1]!Tabelle13[[#This Row],[Vlookup this ID for freight costs]],$AL$2:$AL$6811,2,FALSE)</f>
        <v>#REF!</v>
      </c>
      <c r="AO2880">
        <f t="shared" si="746"/>
        <v>10235.645738212557</v>
      </c>
      <c r="AP2880">
        <v>0.57999999999999996</v>
      </c>
      <c r="AQ2880">
        <v>0.57999999999999996</v>
      </c>
      <c r="AR2880" s="4">
        <v>24</v>
      </c>
      <c r="AS2880" s="4">
        <v>7</v>
      </c>
      <c r="AT2880" s="4">
        <v>2015</v>
      </c>
      <c r="AU2880" s="4">
        <v>24</v>
      </c>
      <c r="AV2880" s="4">
        <v>7</v>
      </c>
      <c r="AW2880" s="4">
        <v>2015</v>
      </c>
      <c r="AX2880" t="str">
        <f t="shared" si="740"/>
        <v>No Delay</v>
      </c>
      <c r="AY2880">
        <f t="shared" si="741"/>
        <v>0</v>
      </c>
    </row>
    <row r="2881" spans="1:51" x14ac:dyDescent="0.2">
      <c r="A2881" s="3">
        <v>54385</v>
      </c>
      <c r="B2881" s="1" t="s">
        <v>328</v>
      </c>
      <c r="C2881" s="1" t="s">
        <v>150</v>
      </c>
      <c r="D2881" s="1" t="s">
        <v>100</v>
      </c>
      <c r="E2881" s="1" t="s">
        <v>101</v>
      </c>
      <c r="F2881" s="1" t="s">
        <v>101</v>
      </c>
      <c r="G2881" s="13" t="s">
        <v>296</v>
      </c>
      <c r="H2881" s="12">
        <v>42240</v>
      </c>
      <c r="I2881" s="12" t="s">
        <v>296</v>
      </c>
      <c r="J2881" s="12">
        <v>42240</v>
      </c>
      <c r="K2881" s="4">
        <v>6770</v>
      </c>
      <c r="L2881" s="1" t="s">
        <v>146</v>
      </c>
      <c r="M2881" s="1" t="s">
        <v>1923</v>
      </c>
      <c r="N2881" s="1" t="s">
        <v>218</v>
      </c>
      <c r="O2881" s="1" t="s">
        <v>93</v>
      </c>
      <c r="P2881">
        <v>90</v>
      </c>
      <c r="Q2881">
        <v>47</v>
      </c>
      <c r="R2881">
        <v>857.74</v>
      </c>
      <c r="S2881">
        <v>18.25</v>
      </c>
      <c r="T2881">
        <v>0.2</v>
      </c>
      <c r="U2881">
        <f t="shared" si="737"/>
        <v>857.75</v>
      </c>
      <c r="V2881">
        <f t="shared" si="738"/>
        <v>4230</v>
      </c>
      <c r="W2881" s="1" t="s">
        <v>155</v>
      </c>
      <c r="X2881" s="1" t="s">
        <v>1236</v>
      </c>
      <c r="Y2881" s="1" t="s">
        <v>156</v>
      </c>
      <c r="Z2881" s="3">
        <v>16635</v>
      </c>
      <c r="AA2881" s="4">
        <f t="shared" si="743"/>
        <v>2250.31493</v>
      </c>
      <c r="AB2881" s="2">
        <f t="shared" si="744"/>
        <v>2250.31493</v>
      </c>
      <c r="AC2881" s="4">
        <f t="shared" si="745"/>
        <v>1766.1698015454547</v>
      </c>
      <c r="AD2881" s="4">
        <f t="shared" si="742"/>
        <v>1766.1698015454547</v>
      </c>
      <c r="AE2881" s="4" t="s">
        <v>62</v>
      </c>
      <c r="AG2881" s="4" t="str">
        <f t="shared" si="747"/>
        <v>Weight Captured Separately</v>
      </c>
      <c r="AI2881" t="e">
        <f t="shared" si="739"/>
        <v>#N/A</v>
      </c>
      <c r="AJ2881" t="s">
        <v>81</v>
      </c>
      <c r="AK2881" s="2"/>
      <c r="AL2881" s="2" t="str">
        <f t="shared" si="748"/>
        <v>Freight Included in Commodity Cost</v>
      </c>
      <c r="AM2881" s="4"/>
      <c r="AN2881" t="e">
        <f>VLOOKUP([1]!Tabelle13[[#This Row],[Vlookup this ID for freight costs]],$AL$2:$AL$6811,2,FALSE)</f>
        <v>#REF!</v>
      </c>
      <c r="AO2881">
        <f t="shared" si="746"/>
        <v>11021.824901246729</v>
      </c>
      <c r="AP2881">
        <v>0.88</v>
      </c>
      <c r="AQ2881">
        <v>0.88</v>
      </c>
      <c r="AR2881" s="4">
        <v>24</v>
      </c>
      <c r="AS2881" s="4">
        <v>8</v>
      </c>
      <c r="AT2881" s="4">
        <v>2015</v>
      </c>
      <c r="AU2881" s="4">
        <v>24</v>
      </c>
      <c r="AV2881" s="4">
        <v>8</v>
      </c>
      <c r="AW2881" s="4">
        <v>2015</v>
      </c>
      <c r="AX2881" t="str">
        <f t="shared" si="740"/>
        <v>No Delay</v>
      </c>
      <c r="AY2881">
        <f t="shared" si="741"/>
        <v>0</v>
      </c>
    </row>
    <row r="2882" spans="1:51" x14ac:dyDescent="0.2">
      <c r="A2882" s="3">
        <v>24488</v>
      </c>
      <c r="B2882" s="1" t="s">
        <v>328</v>
      </c>
      <c r="C2882" s="1" t="s">
        <v>150</v>
      </c>
      <c r="D2882" s="1" t="s">
        <v>100</v>
      </c>
      <c r="E2882" s="1" t="s">
        <v>101</v>
      </c>
      <c r="F2882" s="1" t="s">
        <v>101</v>
      </c>
      <c r="G2882" s="13" t="s">
        <v>1926</v>
      </c>
      <c r="H2882" s="12">
        <v>42072</v>
      </c>
      <c r="I2882" s="12" t="s">
        <v>1926</v>
      </c>
      <c r="J2882" s="12">
        <v>42072</v>
      </c>
      <c r="K2882" s="4">
        <v>6355</v>
      </c>
      <c r="L2882" s="1" t="s">
        <v>146</v>
      </c>
      <c r="M2882" s="1" t="s">
        <v>1923</v>
      </c>
      <c r="N2882" s="1" t="s">
        <v>352</v>
      </c>
      <c r="O2882" s="1" t="s">
        <v>344</v>
      </c>
      <c r="P2882">
        <v>120</v>
      </c>
      <c r="Q2882">
        <v>47</v>
      </c>
      <c r="R2882">
        <v>2215.0300000000002</v>
      </c>
      <c r="S2882">
        <v>47.13</v>
      </c>
      <c r="T2882">
        <v>0.39</v>
      </c>
      <c r="U2882">
        <f t="shared" ref="U2882:U2945" si="749">S2882*Q2882</f>
        <v>2215.11</v>
      </c>
      <c r="V2882">
        <f t="shared" ref="V2882:V2945" si="750">Q2882*P2882</f>
        <v>5640</v>
      </c>
      <c r="W2882" s="1" t="s">
        <v>243</v>
      </c>
      <c r="X2882" s="1" t="s">
        <v>244</v>
      </c>
      <c r="Y2882" s="1" t="s">
        <v>244</v>
      </c>
      <c r="Z2882" s="3">
        <v>14311</v>
      </c>
      <c r="AA2882" s="4">
        <f t="shared" si="743"/>
        <v>2250.31493</v>
      </c>
      <c r="AB2882" s="2">
        <f t="shared" si="744"/>
        <v>2250.31493</v>
      </c>
      <c r="AC2882" s="4">
        <f t="shared" si="745"/>
        <v>4757.7638850000003</v>
      </c>
      <c r="AD2882" s="4">
        <f t="shared" si="742"/>
        <v>4757.7638850000003</v>
      </c>
      <c r="AE2882" s="4" t="s">
        <v>62</v>
      </c>
      <c r="AG2882" s="4" t="str">
        <f t="shared" si="747"/>
        <v>Weight Captured Separately</v>
      </c>
      <c r="AI2882" t="e">
        <f t="shared" ref="AI2882:AI2945" si="751">INDEX($AE$2:$AE$6811,MATCH(AH2882,$A$2:$A$6811,0))</f>
        <v>#N/A</v>
      </c>
      <c r="AJ2882" t="s">
        <v>81</v>
      </c>
      <c r="AK2882" s="2"/>
      <c r="AL2882" s="2" t="str">
        <f t="shared" si="748"/>
        <v>Freight Included in Commodity Cost</v>
      </c>
      <c r="AM2882" s="4"/>
      <c r="AN2882" t="e">
        <f>VLOOKUP([1]!Tabelle13[[#This Row],[Vlookup this ID for freight costs]],$AL$2:$AL$6811,2,FALSE)</f>
        <v>#REF!</v>
      </c>
      <c r="AO2882">
        <f t="shared" si="746"/>
        <v>29695.355170170002</v>
      </c>
      <c r="AP2882">
        <v>2.2799999999999998</v>
      </c>
      <c r="AQ2882">
        <v>2.2799999999999998</v>
      </c>
      <c r="AR2882" s="4">
        <v>9</v>
      </c>
      <c r="AS2882" s="4">
        <v>4</v>
      </c>
      <c r="AT2882" s="4">
        <v>2015</v>
      </c>
      <c r="AU2882" s="4">
        <v>9</v>
      </c>
      <c r="AV2882" s="4">
        <v>4</v>
      </c>
      <c r="AW2882" s="4">
        <v>2015</v>
      </c>
      <c r="AX2882" t="str">
        <f t="shared" ref="AX2882:AX2945" si="752">IF(DATE(AW2882,AV2882,AU2882)&lt;=DATE(AT2882,AS2882,AR2882),"No Delay","Delay")</f>
        <v>No Delay</v>
      </c>
      <c r="AY2882">
        <f t="shared" ref="AY2882:AY2945" si="753">IF(_xlfn.DAYS(J2882,H2882)&gt;0, _xlfn.DAYS(J2882,H2882),0)</f>
        <v>0</v>
      </c>
    </row>
    <row r="2883" spans="1:51" x14ac:dyDescent="0.2">
      <c r="A2883" s="3">
        <v>51346</v>
      </c>
      <c r="B2883" s="1" t="s">
        <v>328</v>
      </c>
      <c r="C2883" s="1" t="s">
        <v>150</v>
      </c>
      <c r="D2883" s="1" t="s">
        <v>100</v>
      </c>
      <c r="E2883" s="1" t="s">
        <v>101</v>
      </c>
      <c r="F2883" s="1" t="s">
        <v>101</v>
      </c>
      <c r="G2883" s="13" t="s">
        <v>1576</v>
      </c>
      <c r="H2883" s="12">
        <v>41983</v>
      </c>
      <c r="I2883" s="12" t="s">
        <v>1576</v>
      </c>
      <c r="J2883" s="12">
        <v>41983</v>
      </c>
      <c r="K2883" s="4">
        <v>6184</v>
      </c>
      <c r="L2883" s="1" t="s">
        <v>146</v>
      </c>
      <c r="M2883" s="1" t="s">
        <v>1920</v>
      </c>
      <c r="N2883" s="1" t="s">
        <v>392</v>
      </c>
      <c r="O2883" s="1" t="s">
        <v>393</v>
      </c>
      <c r="P2883">
        <v>120</v>
      </c>
      <c r="Q2883">
        <v>47</v>
      </c>
      <c r="R2883">
        <v>971.91</v>
      </c>
      <c r="S2883">
        <v>20.68</v>
      </c>
      <c r="T2883">
        <v>0.17</v>
      </c>
      <c r="U2883">
        <f t="shared" si="749"/>
        <v>971.96</v>
      </c>
      <c r="V2883">
        <f t="shared" si="750"/>
        <v>5640</v>
      </c>
      <c r="W2883" s="1" t="s">
        <v>394</v>
      </c>
      <c r="X2883" s="1" t="s">
        <v>112</v>
      </c>
      <c r="Y2883" s="1" t="s">
        <v>112</v>
      </c>
      <c r="Z2883" s="3">
        <v>14398</v>
      </c>
      <c r="AA2883" s="4">
        <f t="shared" si="743"/>
        <v>2250.31493</v>
      </c>
      <c r="AB2883" s="2">
        <f t="shared" si="744"/>
        <v>2250.31493</v>
      </c>
      <c r="AC2883" s="4">
        <f t="shared" si="745"/>
        <v>4757.7638850000003</v>
      </c>
      <c r="AD2883" s="4">
        <f t="shared" si="742"/>
        <v>4757.7638850000003</v>
      </c>
      <c r="AE2883" s="4" t="s">
        <v>62</v>
      </c>
      <c r="AG2883" s="4" t="str">
        <f t="shared" si="747"/>
        <v>Weight Captured Separately</v>
      </c>
      <c r="AI2883" t="e">
        <f t="shared" si="751"/>
        <v>#N/A</v>
      </c>
      <c r="AJ2883" t="s">
        <v>81</v>
      </c>
      <c r="AK2883" s="2"/>
      <c r="AL2883" s="2" t="str">
        <f t="shared" si="748"/>
        <v>Freight Included in Commodity Cost</v>
      </c>
      <c r="AM2883" s="4"/>
      <c r="AN2883" t="e">
        <f>VLOOKUP([1]!Tabelle13[[#This Row],[Vlookup this ID for freight costs]],$AL$2:$AL$6811,2,FALSE)</f>
        <v>#REF!</v>
      </c>
      <c r="AO2883">
        <f t="shared" si="746"/>
        <v>29695.355170170002</v>
      </c>
      <c r="AP2883">
        <v>1.1399999999999999</v>
      </c>
      <c r="AQ2883">
        <v>1.1399999999999999</v>
      </c>
      <c r="AR2883" s="4">
        <v>10</v>
      </c>
      <c r="AS2883" s="4">
        <v>12</v>
      </c>
      <c r="AT2883" s="4">
        <v>2014</v>
      </c>
      <c r="AU2883" s="4">
        <v>10</v>
      </c>
      <c r="AV2883" s="4">
        <v>12</v>
      </c>
      <c r="AW2883" s="4">
        <v>2014</v>
      </c>
      <c r="AX2883" t="str">
        <f t="shared" si="752"/>
        <v>No Delay</v>
      </c>
      <c r="AY2883">
        <f t="shared" si="753"/>
        <v>0</v>
      </c>
    </row>
    <row r="2884" spans="1:51" x14ac:dyDescent="0.2">
      <c r="A2884" s="3">
        <v>40868</v>
      </c>
      <c r="B2884" s="1" t="s">
        <v>328</v>
      </c>
      <c r="C2884" s="1" t="s">
        <v>150</v>
      </c>
      <c r="D2884" s="1" t="s">
        <v>100</v>
      </c>
      <c r="E2884" s="1" t="s">
        <v>101</v>
      </c>
      <c r="F2884" s="1" t="s">
        <v>101</v>
      </c>
      <c r="G2884" s="13" t="s">
        <v>1935</v>
      </c>
      <c r="H2884" s="12">
        <v>41376</v>
      </c>
      <c r="I2884" s="12" t="s">
        <v>1935</v>
      </c>
      <c r="J2884" s="12">
        <v>41376</v>
      </c>
      <c r="K2884" s="4">
        <v>4586</v>
      </c>
      <c r="L2884" s="1" t="s">
        <v>146</v>
      </c>
      <c r="M2884" s="1" t="s">
        <v>1920</v>
      </c>
      <c r="N2884" s="1" t="s">
        <v>550</v>
      </c>
      <c r="O2884" s="1" t="s">
        <v>551</v>
      </c>
      <c r="P2884">
        <v>300</v>
      </c>
      <c r="Q2884">
        <v>48</v>
      </c>
      <c r="R2884">
        <v>1199.6400000000001</v>
      </c>
      <c r="S2884">
        <v>24.99</v>
      </c>
      <c r="T2884">
        <v>0.08</v>
      </c>
      <c r="U2884">
        <f t="shared" si="749"/>
        <v>1199.52</v>
      </c>
      <c r="V2884">
        <f t="shared" si="750"/>
        <v>14400</v>
      </c>
      <c r="W2884" s="1" t="s">
        <v>552</v>
      </c>
      <c r="X2884" s="1" t="s">
        <v>361</v>
      </c>
      <c r="Y2884" s="1" t="s">
        <v>361</v>
      </c>
      <c r="Z2884" s="3">
        <v>12821</v>
      </c>
      <c r="AA2884" s="4">
        <f t="shared" si="743"/>
        <v>2250.4246739999999</v>
      </c>
      <c r="AB2884" s="2">
        <f t="shared" si="744"/>
        <v>2250.4246739999999</v>
      </c>
      <c r="AC2884" s="4">
        <f t="shared" si="745"/>
        <v>1266.5321308888888</v>
      </c>
      <c r="AD2884" s="4">
        <f t="shared" si="742"/>
        <v>1266.5321308888888</v>
      </c>
      <c r="AE2884" s="4" t="s">
        <v>62</v>
      </c>
      <c r="AG2884" s="4" t="str">
        <f t="shared" si="747"/>
        <v>Weight Captured Separately</v>
      </c>
      <c r="AI2884" t="e">
        <f t="shared" si="751"/>
        <v>#N/A</v>
      </c>
      <c r="AJ2884" t="s">
        <v>81</v>
      </c>
      <c r="AK2884" s="2"/>
      <c r="AL2884" s="2" t="str">
        <f t="shared" si="748"/>
        <v>Freight Included in Commodity Cost</v>
      </c>
      <c r="AM2884" s="4"/>
      <c r="AN2884" t="e">
        <f>VLOOKUP([1]!Tabelle13[[#This Row],[Vlookup this ID for freight costs]],$AL$2:$AL$6811,2,FALSE)</f>
        <v>#REF!</v>
      </c>
      <c r="AO2884">
        <f t="shared" si="746"/>
        <v>7903.0865610084438</v>
      </c>
      <c r="AP2884">
        <v>1.48</v>
      </c>
      <c r="AQ2884">
        <v>1.48</v>
      </c>
      <c r="AR2884" s="4">
        <v>12</v>
      </c>
      <c r="AS2884" s="4">
        <v>4</v>
      </c>
      <c r="AT2884" s="4">
        <v>2013</v>
      </c>
      <c r="AU2884" s="4">
        <v>12</v>
      </c>
      <c r="AV2884" s="4">
        <v>4</v>
      </c>
      <c r="AW2884" s="4">
        <v>2013</v>
      </c>
      <c r="AX2884" t="str">
        <f t="shared" si="752"/>
        <v>No Delay</v>
      </c>
      <c r="AY2884">
        <f t="shared" si="753"/>
        <v>0</v>
      </c>
    </row>
    <row r="2885" spans="1:51" x14ac:dyDescent="0.2">
      <c r="A2885" s="3">
        <v>76578</v>
      </c>
      <c r="B2885" s="1" t="s">
        <v>328</v>
      </c>
      <c r="C2885" s="1" t="s">
        <v>150</v>
      </c>
      <c r="D2885" s="1" t="s">
        <v>100</v>
      </c>
      <c r="E2885" s="1" t="s">
        <v>101</v>
      </c>
      <c r="F2885" s="1" t="s">
        <v>101</v>
      </c>
      <c r="G2885" s="13" t="s">
        <v>1466</v>
      </c>
      <c r="H2885" s="12">
        <v>41915</v>
      </c>
      <c r="I2885" s="12" t="s">
        <v>1466</v>
      </c>
      <c r="J2885" s="12">
        <v>41915</v>
      </c>
      <c r="K2885" s="4">
        <v>5994</v>
      </c>
      <c r="L2885" s="1" t="s">
        <v>146</v>
      </c>
      <c r="M2885" s="1" t="s">
        <v>1923</v>
      </c>
      <c r="N2885" s="1" t="s">
        <v>249</v>
      </c>
      <c r="O2885" s="1" t="s">
        <v>250</v>
      </c>
      <c r="P2885">
        <v>60</v>
      </c>
      <c r="Q2885">
        <v>48</v>
      </c>
      <c r="R2885">
        <v>4062.91</v>
      </c>
      <c r="S2885">
        <v>84.64</v>
      </c>
      <c r="T2885">
        <v>1.41</v>
      </c>
      <c r="U2885">
        <f t="shared" si="749"/>
        <v>4062.7200000000003</v>
      </c>
      <c r="V2885">
        <f t="shared" si="750"/>
        <v>2880</v>
      </c>
      <c r="W2885" s="1" t="s">
        <v>251</v>
      </c>
      <c r="X2885" s="1" t="s">
        <v>252</v>
      </c>
      <c r="Y2885" s="1" t="s">
        <v>252</v>
      </c>
      <c r="Z2885" s="3">
        <v>14819</v>
      </c>
      <c r="AA2885" s="4">
        <f t="shared" si="743"/>
        <v>2250.4246739999999</v>
      </c>
      <c r="AB2885" s="2">
        <f t="shared" si="744"/>
        <v>2250.4246739999999</v>
      </c>
      <c r="AC2885" s="4">
        <f t="shared" si="745"/>
        <v>1801.9884591999999</v>
      </c>
      <c r="AD2885" s="4">
        <f t="shared" si="742"/>
        <v>1801.9884591999999</v>
      </c>
      <c r="AE2885" s="4" t="s">
        <v>62</v>
      </c>
      <c r="AG2885" s="4" t="str">
        <f t="shared" si="747"/>
        <v>Weight Captured Separately</v>
      </c>
      <c r="AI2885" t="e">
        <f t="shared" si="751"/>
        <v>#N/A</v>
      </c>
      <c r="AJ2885" t="s">
        <v>81</v>
      </c>
      <c r="AK2885" s="2"/>
      <c r="AL2885" s="2" t="str">
        <f t="shared" si="748"/>
        <v>Freight Included in Commodity Cost</v>
      </c>
      <c r="AM2885" s="4"/>
      <c r="AN2885" t="e">
        <f>VLOOKUP([1]!Tabelle13[[#This Row],[Vlookup this ID for freight costs]],$AL$2:$AL$6811,2,FALSE)</f>
        <v>#REF!</v>
      </c>
      <c r="AO2885">
        <f t="shared" si="746"/>
        <v>11245.404962326402</v>
      </c>
      <c r="AP2885">
        <v>4.18</v>
      </c>
      <c r="AQ2885">
        <v>4.18</v>
      </c>
      <c r="AR2885" s="4">
        <v>3</v>
      </c>
      <c r="AS2885" s="4">
        <v>10</v>
      </c>
      <c r="AT2885" s="4">
        <v>2014</v>
      </c>
      <c r="AU2885" s="4">
        <v>3</v>
      </c>
      <c r="AV2885" s="4">
        <v>10</v>
      </c>
      <c r="AW2885" s="4">
        <v>2014</v>
      </c>
      <c r="AX2885" t="str">
        <f t="shared" si="752"/>
        <v>No Delay</v>
      </c>
      <c r="AY2885">
        <f t="shared" si="753"/>
        <v>0</v>
      </c>
    </row>
    <row r="2886" spans="1:51" x14ac:dyDescent="0.2">
      <c r="A2886" s="3">
        <v>14628</v>
      </c>
      <c r="B2886" s="1" t="s">
        <v>328</v>
      </c>
      <c r="C2886" s="1" t="s">
        <v>150</v>
      </c>
      <c r="D2886" s="1" t="s">
        <v>100</v>
      </c>
      <c r="E2886" s="1" t="s">
        <v>101</v>
      </c>
      <c r="F2886" s="1" t="s">
        <v>101</v>
      </c>
      <c r="G2886" s="13" t="s">
        <v>1925</v>
      </c>
      <c r="H2886" s="12">
        <v>41878</v>
      </c>
      <c r="I2886" s="12" t="s">
        <v>1925</v>
      </c>
      <c r="J2886" s="12">
        <v>41878</v>
      </c>
      <c r="K2886" s="4">
        <v>5766</v>
      </c>
      <c r="L2886" s="1" t="s">
        <v>146</v>
      </c>
      <c r="M2886" s="1" t="s">
        <v>1920</v>
      </c>
      <c r="N2886" s="1" t="s">
        <v>392</v>
      </c>
      <c r="O2886" s="1" t="s">
        <v>393</v>
      </c>
      <c r="P2886">
        <v>120</v>
      </c>
      <c r="Q2886">
        <v>48</v>
      </c>
      <c r="R2886">
        <v>1236.47</v>
      </c>
      <c r="S2886">
        <v>25.76</v>
      </c>
      <c r="T2886">
        <v>0.21</v>
      </c>
      <c r="U2886">
        <f t="shared" si="749"/>
        <v>1236.48</v>
      </c>
      <c r="V2886">
        <f t="shared" si="750"/>
        <v>5760</v>
      </c>
      <c r="W2886" s="1" t="s">
        <v>394</v>
      </c>
      <c r="X2886" s="1" t="s">
        <v>112</v>
      </c>
      <c r="Y2886" s="1" t="s">
        <v>112</v>
      </c>
      <c r="Z2886" s="3">
        <v>14398</v>
      </c>
      <c r="AA2886" s="4">
        <f t="shared" si="743"/>
        <v>2250.4246739999999</v>
      </c>
      <c r="AB2886" s="2">
        <f t="shared" si="744"/>
        <v>2250.4246739999999</v>
      </c>
      <c r="AC2886" s="4">
        <f t="shared" si="745"/>
        <v>8175.5043240000005</v>
      </c>
      <c r="AD2886" s="4">
        <f t="shared" si="742"/>
        <v>8175.5043240000005</v>
      </c>
      <c r="AE2886" s="4" t="s">
        <v>62</v>
      </c>
      <c r="AG2886" s="4" t="str">
        <f t="shared" si="747"/>
        <v>Weight Captured Separately</v>
      </c>
      <c r="AI2886" t="e">
        <f t="shared" si="751"/>
        <v>#N/A</v>
      </c>
      <c r="AJ2886" t="s">
        <v>81</v>
      </c>
      <c r="AK2886" s="2"/>
      <c r="AL2886" s="2" t="str">
        <f t="shared" si="748"/>
        <v>Freight Included in Commodity Cost</v>
      </c>
      <c r="AM2886" s="4"/>
      <c r="AN2886" t="e">
        <f>VLOOKUP([1]!Tabelle13[[#This Row],[Vlookup this ID for freight costs]],$AL$2:$AL$6811,2,FALSE)</f>
        <v>#REF!</v>
      </c>
      <c r="AO2886">
        <f t="shared" si="746"/>
        <v>51028.890990408006</v>
      </c>
      <c r="AP2886">
        <v>1.53</v>
      </c>
      <c r="AQ2886">
        <v>1.53</v>
      </c>
      <c r="AR2886" s="4">
        <v>27</v>
      </c>
      <c r="AS2886" s="4">
        <v>8</v>
      </c>
      <c r="AT2886" s="4">
        <v>2014</v>
      </c>
      <c r="AU2886" s="4">
        <v>27</v>
      </c>
      <c r="AV2886" s="4">
        <v>8</v>
      </c>
      <c r="AW2886" s="4">
        <v>2014</v>
      </c>
      <c r="AX2886" t="str">
        <f t="shared" si="752"/>
        <v>No Delay</v>
      </c>
      <c r="AY2886">
        <f t="shared" si="753"/>
        <v>0</v>
      </c>
    </row>
    <row r="2887" spans="1:51" x14ac:dyDescent="0.2">
      <c r="A2887" s="3">
        <v>45347</v>
      </c>
      <c r="B2887" s="1" t="s">
        <v>328</v>
      </c>
      <c r="C2887" s="1" t="s">
        <v>150</v>
      </c>
      <c r="D2887" s="1" t="s">
        <v>100</v>
      </c>
      <c r="E2887" s="1" t="s">
        <v>101</v>
      </c>
      <c r="F2887" s="1" t="s">
        <v>101</v>
      </c>
      <c r="G2887" s="13" t="s">
        <v>1925</v>
      </c>
      <c r="H2887" s="12">
        <v>41878</v>
      </c>
      <c r="I2887" s="12" t="s">
        <v>1925</v>
      </c>
      <c r="J2887" s="12">
        <v>41878</v>
      </c>
      <c r="K2887" s="4">
        <v>5799</v>
      </c>
      <c r="L2887" s="1" t="s">
        <v>146</v>
      </c>
      <c r="M2887" s="1" t="s">
        <v>1920</v>
      </c>
      <c r="N2887" s="1" t="s">
        <v>163</v>
      </c>
      <c r="O2887" s="1" t="s">
        <v>93</v>
      </c>
      <c r="P2887">
        <v>60</v>
      </c>
      <c r="Q2887">
        <v>50</v>
      </c>
      <c r="R2887">
        <v>3857.34</v>
      </c>
      <c r="S2887">
        <v>77.150000000000006</v>
      </c>
      <c r="T2887">
        <v>1.29</v>
      </c>
      <c r="U2887">
        <f t="shared" si="749"/>
        <v>3857.5000000000005</v>
      </c>
      <c r="V2887">
        <f t="shared" si="750"/>
        <v>3000</v>
      </c>
      <c r="W2887" s="1" t="s">
        <v>155</v>
      </c>
      <c r="X2887" s="1" t="s">
        <v>1236</v>
      </c>
      <c r="Y2887" s="1" t="s">
        <v>156</v>
      </c>
      <c r="Z2887" s="3">
        <v>16635</v>
      </c>
      <c r="AA2887" s="4">
        <f t="shared" si="743"/>
        <v>2250.6441620000001</v>
      </c>
      <c r="AB2887" s="2">
        <f t="shared" si="744"/>
        <v>2250.6441620000001</v>
      </c>
      <c r="AC2887" s="4">
        <f t="shared" si="745"/>
        <v>1567.7519119999999</v>
      </c>
      <c r="AD2887" s="4">
        <f t="shared" si="742"/>
        <v>1567.7519119999999</v>
      </c>
      <c r="AE2887" s="4" t="s">
        <v>62</v>
      </c>
      <c r="AG2887" s="4" t="str">
        <f t="shared" si="747"/>
        <v>Weight Captured Separately</v>
      </c>
      <c r="AI2887" t="e">
        <f t="shared" si="751"/>
        <v>#N/A</v>
      </c>
      <c r="AJ2887" t="s">
        <v>81</v>
      </c>
      <c r="AK2887" s="2"/>
      <c r="AL2887" s="2" t="str">
        <f t="shared" si="748"/>
        <v>Freight Included in Commodity Cost</v>
      </c>
      <c r="AM2887" s="4"/>
      <c r="AN2887" t="e">
        <f>VLOOKUP([1]!Tabelle13[[#This Row],[Vlookup this ID for freight costs]],$AL$2:$AL$6811,2,FALSE)</f>
        <v>#REF!</v>
      </c>
      <c r="AO2887">
        <f t="shared" si="746"/>
        <v>9783.3004347040023</v>
      </c>
      <c r="AP2887">
        <v>4.7699999999999996</v>
      </c>
      <c r="AQ2887">
        <v>4.7699999999999996</v>
      </c>
      <c r="AR2887" s="4">
        <v>27</v>
      </c>
      <c r="AS2887" s="4">
        <v>8</v>
      </c>
      <c r="AT2887" s="4">
        <v>2014</v>
      </c>
      <c r="AU2887" s="4">
        <v>27</v>
      </c>
      <c r="AV2887" s="4">
        <v>8</v>
      </c>
      <c r="AW2887" s="4">
        <v>2014</v>
      </c>
      <c r="AX2887" t="str">
        <f t="shared" si="752"/>
        <v>No Delay</v>
      </c>
      <c r="AY2887">
        <f t="shared" si="753"/>
        <v>0</v>
      </c>
    </row>
    <row r="2888" spans="1:51" x14ac:dyDescent="0.2">
      <c r="A2888" s="3">
        <v>49587</v>
      </c>
      <c r="B2888" s="1" t="s">
        <v>328</v>
      </c>
      <c r="C2888" s="1" t="s">
        <v>150</v>
      </c>
      <c r="D2888" s="1" t="s">
        <v>100</v>
      </c>
      <c r="E2888" s="1" t="s">
        <v>101</v>
      </c>
      <c r="F2888" s="1" t="s">
        <v>101</v>
      </c>
      <c r="G2888" s="13" t="s">
        <v>1925</v>
      </c>
      <c r="H2888" s="12">
        <v>41878</v>
      </c>
      <c r="I2888" s="12" t="s">
        <v>1925</v>
      </c>
      <c r="J2888" s="12">
        <v>41878</v>
      </c>
      <c r="K2888" s="4">
        <v>5803</v>
      </c>
      <c r="L2888" s="1" t="s">
        <v>146</v>
      </c>
      <c r="M2888" s="1" t="s">
        <v>1920</v>
      </c>
      <c r="N2888" s="1" t="s">
        <v>163</v>
      </c>
      <c r="O2888" s="1" t="s">
        <v>93</v>
      </c>
      <c r="P2888">
        <v>60</v>
      </c>
      <c r="Q2888">
        <v>50</v>
      </c>
      <c r="R2888">
        <v>3857.34</v>
      </c>
      <c r="S2888">
        <v>77.150000000000006</v>
      </c>
      <c r="T2888">
        <v>1.29</v>
      </c>
      <c r="U2888">
        <f t="shared" si="749"/>
        <v>3857.5000000000005</v>
      </c>
      <c r="V2888">
        <f t="shared" si="750"/>
        <v>3000</v>
      </c>
      <c r="W2888" s="1" t="s">
        <v>155</v>
      </c>
      <c r="X2888" s="1" t="s">
        <v>1236</v>
      </c>
      <c r="Y2888" s="1" t="s">
        <v>156</v>
      </c>
      <c r="Z2888" s="3">
        <v>16635</v>
      </c>
      <c r="AA2888" s="4">
        <f t="shared" si="743"/>
        <v>2250.6441620000001</v>
      </c>
      <c r="AB2888" s="2">
        <f t="shared" si="744"/>
        <v>2250.6441620000001</v>
      </c>
      <c r="AC2888" s="4">
        <f t="shared" si="745"/>
        <v>1567.7519119999999</v>
      </c>
      <c r="AD2888" s="4">
        <f t="shared" si="742"/>
        <v>1567.7519119999999</v>
      </c>
      <c r="AE2888" s="4" t="s">
        <v>62</v>
      </c>
      <c r="AG2888" s="4" t="str">
        <f t="shared" si="747"/>
        <v>Weight Captured Separately</v>
      </c>
      <c r="AI2888" t="e">
        <f t="shared" si="751"/>
        <v>#N/A</v>
      </c>
      <c r="AJ2888" t="s">
        <v>81</v>
      </c>
      <c r="AK2888" s="2"/>
      <c r="AL2888" s="2" t="str">
        <f t="shared" si="748"/>
        <v>Freight Included in Commodity Cost</v>
      </c>
      <c r="AM2888" s="4"/>
      <c r="AN2888" t="e">
        <f>VLOOKUP([1]!Tabelle13[[#This Row],[Vlookup this ID for freight costs]],$AL$2:$AL$6811,2,FALSE)</f>
        <v>#REF!</v>
      </c>
      <c r="AO2888">
        <f t="shared" si="746"/>
        <v>9783.3004347040023</v>
      </c>
      <c r="AP2888">
        <v>4.7699999999999996</v>
      </c>
      <c r="AQ2888">
        <v>4.7699999999999996</v>
      </c>
      <c r="AR2888" s="4">
        <v>27</v>
      </c>
      <c r="AS2888" s="4">
        <v>8</v>
      </c>
      <c r="AT2888" s="4">
        <v>2014</v>
      </c>
      <c r="AU2888" s="4">
        <v>27</v>
      </c>
      <c r="AV2888" s="4">
        <v>8</v>
      </c>
      <c r="AW2888" s="4">
        <v>2014</v>
      </c>
      <c r="AX2888" t="str">
        <f t="shared" si="752"/>
        <v>No Delay</v>
      </c>
      <c r="AY2888">
        <f t="shared" si="753"/>
        <v>0</v>
      </c>
    </row>
    <row r="2889" spans="1:51" x14ac:dyDescent="0.2">
      <c r="A2889" s="3">
        <v>1221</v>
      </c>
      <c r="B2889" s="1" t="s">
        <v>1918</v>
      </c>
      <c r="C2889" s="1" t="s">
        <v>150</v>
      </c>
      <c r="D2889" s="1" t="s">
        <v>100</v>
      </c>
      <c r="E2889" s="1" t="s">
        <v>101</v>
      </c>
      <c r="F2889" s="1" t="s">
        <v>101</v>
      </c>
      <c r="G2889" s="13" t="s">
        <v>1994</v>
      </c>
      <c r="H2889" s="12">
        <v>40022</v>
      </c>
      <c r="I2889" s="12" t="s">
        <v>1994</v>
      </c>
      <c r="J2889" s="12">
        <v>40022</v>
      </c>
      <c r="K2889" s="4">
        <v>1685</v>
      </c>
      <c r="L2889" s="1" t="s">
        <v>146</v>
      </c>
      <c r="M2889" s="1" t="s">
        <v>1920</v>
      </c>
      <c r="N2889" s="1" t="s">
        <v>609</v>
      </c>
      <c r="O2889" s="1" t="s">
        <v>425</v>
      </c>
      <c r="P2889">
        <v>84</v>
      </c>
      <c r="Q2889">
        <v>50</v>
      </c>
      <c r="R2889">
        <v>490</v>
      </c>
      <c r="S2889">
        <v>9.8000000000000007</v>
      </c>
      <c r="T2889">
        <v>0.12</v>
      </c>
      <c r="U2889">
        <f t="shared" si="749"/>
        <v>490.00000000000006</v>
      </c>
      <c r="V2889">
        <f t="shared" si="750"/>
        <v>4200</v>
      </c>
      <c r="W2889" s="1" t="s">
        <v>552</v>
      </c>
      <c r="X2889" s="1" t="s">
        <v>361</v>
      </c>
      <c r="Y2889" s="1" t="s">
        <v>361</v>
      </c>
      <c r="Z2889" s="3">
        <v>12821</v>
      </c>
      <c r="AA2889" s="4">
        <f t="shared" si="743"/>
        <v>2250.6441620000001</v>
      </c>
      <c r="AB2889" s="2">
        <f t="shared" si="744"/>
        <v>2250.6441620000001</v>
      </c>
      <c r="AC2889" s="4">
        <f t="shared" si="745"/>
        <v>1706.2121105000001</v>
      </c>
      <c r="AD2889" s="4">
        <f t="shared" si="742"/>
        <v>1706.2121105000001</v>
      </c>
      <c r="AE2889" s="4" t="s">
        <v>62</v>
      </c>
      <c r="AG2889" s="4" t="str">
        <f t="shared" si="747"/>
        <v>Weight Captured Separately</v>
      </c>
      <c r="AH2889" s="4">
        <v>10541</v>
      </c>
      <c r="AI2889">
        <f t="shared" si="751"/>
        <v>84</v>
      </c>
      <c r="AJ2889" t="s">
        <v>81</v>
      </c>
      <c r="AK2889" s="2"/>
      <c r="AL2889" s="2" t="str">
        <f t="shared" si="748"/>
        <v>Freight Included in Commodity Cost</v>
      </c>
      <c r="AM2889" s="4"/>
      <c r="AN2889" t="e">
        <f>VLOOKUP([1]!Tabelle13[[#This Row],[Vlookup this ID for freight costs]],$AL$2:$AL$6811,2,FALSE)</f>
        <v>#REF!</v>
      </c>
      <c r="AO2889">
        <f t="shared" si="746"/>
        <v>10647.568993741002</v>
      </c>
      <c r="AP2889">
        <v>0.96</v>
      </c>
      <c r="AQ2889">
        <v>0.96</v>
      </c>
      <c r="AR2889" s="4">
        <v>28</v>
      </c>
      <c r="AS2889" s="4">
        <v>7</v>
      </c>
      <c r="AT2889" s="4">
        <v>2009</v>
      </c>
      <c r="AU2889" s="4">
        <v>28</v>
      </c>
      <c r="AV2889" s="4">
        <v>7</v>
      </c>
      <c r="AW2889" s="4">
        <v>2009</v>
      </c>
      <c r="AX2889" t="str">
        <f t="shared" si="752"/>
        <v>No Delay</v>
      </c>
      <c r="AY2889">
        <f t="shared" si="753"/>
        <v>0</v>
      </c>
    </row>
    <row r="2890" spans="1:51" x14ac:dyDescent="0.2">
      <c r="A2890" s="3">
        <v>6561</v>
      </c>
      <c r="B2890" s="1" t="s">
        <v>1918</v>
      </c>
      <c r="C2890" s="1" t="s">
        <v>150</v>
      </c>
      <c r="D2890" s="1" t="s">
        <v>100</v>
      </c>
      <c r="E2890" s="1" t="s">
        <v>101</v>
      </c>
      <c r="F2890" s="1" t="s">
        <v>101</v>
      </c>
      <c r="G2890" s="13" t="s">
        <v>1994</v>
      </c>
      <c r="H2890" s="12">
        <v>40022</v>
      </c>
      <c r="I2890" s="12" t="s">
        <v>2009</v>
      </c>
      <c r="J2890" s="12">
        <v>40030</v>
      </c>
      <c r="K2890" s="4">
        <v>1727</v>
      </c>
      <c r="L2890" s="1" t="s">
        <v>146</v>
      </c>
      <c r="M2890" s="1" t="s">
        <v>1920</v>
      </c>
      <c r="N2890" s="1" t="s">
        <v>550</v>
      </c>
      <c r="O2890" s="1" t="s">
        <v>551</v>
      </c>
      <c r="P2890">
        <v>300</v>
      </c>
      <c r="Q2890">
        <v>50</v>
      </c>
      <c r="R2890">
        <v>2099</v>
      </c>
      <c r="S2890">
        <v>41.98</v>
      </c>
      <c r="T2890">
        <v>0.14000000000000001</v>
      </c>
      <c r="U2890">
        <f t="shared" si="749"/>
        <v>2099</v>
      </c>
      <c r="V2890">
        <f t="shared" si="750"/>
        <v>15000</v>
      </c>
      <c r="W2890" s="1" t="s">
        <v>552</v>
      </c>
      <c r="X2890" s="1" t="s">
        <v>361</v>
      </c>
      <c r="Y2890" s="1" t="s">
        <v>361</v>
      </c>
      <c r="Z2890" s="3">
        <v>12821</v>
      </c>
      <c r="AA2890" s="4">
        <f t="shared" si="743"/>
        <v>2250.6441620000001</v>
      </c>
      <c r="AB2890" s="2">
        <f t="shared" si="744"/>
        <v>2250.6441620000001</v>
      </c>
      <c r="AC2890" s="4">
        <f t="shared" si="745"/>
        <v>1734.5045881666667</v>
      </c>
      <c r="AD2890" s="4">
        <f t="shared" si="742"/>
        <v>1734.5045881666667</v>
      </c>
      <c r="AE2890" s="4" t="s">
        <v>62</v>
      </c>
      <c r="AG2890" s="4" t="str">
        <f t="shared" si="747"/>
        <v>Weight Captured Separately</v>
      </c>
      <c r="AH2890" s="4">
        <v>11602</v>
      </c>
      <c r="AI2890">
        <f t="shared" si="751"/>
        <v>205</v>
      </c>
      <c r="AJ2890" t="s">
        <v>81</v>
      </c>
      <c r="AK2890" s="2"/>
      <c r="AL2890" s="2" t="str">
        <f t="shared" si="748"/>
        <v>Freight Included in Commodity Cost</v>
      </c>
      <c r="AM2890" s="4"/>
      <c r="AN2890" t="e">
        <f>VLOOKUP([1]!Tabelle13[[#This Row],[Vlookup this ID for freight costs]],$AL$2:$AL$6811,2,FALSE)</f>
        <v>#REF!</v>
      </c>
      <c r="AO2890">
        <f t="shared" si="746"/>
        <v>10824.170639336335</v>
      </c>
      <c r="AP2890">
        <v>4.1100000000000003</v>
      </c>
      <c r="AQ2890">
        <v>4.1100000000000003</v>
      </c>
      <c r="AR2890" s="4">
        <v>28</v>
      </c>
      <c r="AS2890" s="4">
        <v>7</v>
      </c>
      <c r="AT2890" s="4">
        <v>2009</v>
      </c>
      <c r="AU2890" s="4">
        <v>5</v>
      </c>
      <c r="AV2890" s="4">
        <v>8</v>
      </c>
      <c r="AW2890" s="4">
        <v>2009</v>
      </c>
      <c r="AX2890" t="str">
        <f t="shared" si="752"/>
        <v>Delay</v>
      </c>
      <c r="AY2890">
        <f t="shared" si="753"/>
        <v>8</v>
      </c>
    </row>
    <row r="2891" spans="1:51" x14ac:dyDescent="0.2">
      <c r="A2891" s="3">
        <v>19689</v>
      </c>
      <c r="B2891" s="1" t="s">
        <v>328</v>
      </c>
      <c r="C2891" s="1" t="s">
        <v>150</v>
      </c>
      <c r="D2891" s="1" t="s">
        <v>100</v>
      </c>
      <c r="E2891" s="1" t="s">
        <v>101</v>
      </c>
      <c r="F2891" s="1" t="s">
        <v>101</v>
      </c>
      <c r="G2891" s="13" t="s">
        <v>537</v>
      </c>
      <c r="H2891" s="12">
        <v>40310</v>
      </c>
      <c r="I2891" s="12" t="s">
        <v>537</v>
      </c>
      <c r="J2891" s="12">
        <v>40310</v>
      </c>
      <c r="K2891" s="4">
        <v>2400</v>
      </c>
      <c r="L2891" s="1" t="s">
        <v>146</v>
      </c>
      <c r="M2891" s="1" t="s">
        <v>1920</v>
      </c>
      <c r="N2891" s="1" t="s">
        <v>550</v>
      </c>
      <c r="O2891" s="1" t="s">
        <v>551</v>
      </c>
      <c r="P2891">
        <v>300</v>
      </c>
      <c r="Q2891">
        <v>50</v>
      </c>
      <c r="R2891">
        <v>2037.29</v>
      </c>
      <c r="S2891">
        <v>40.75</v>
      </c>
      <c r="T2891">
        <v>0.14000000000000001</v>
      </c>
      <c r="U2891">
        <f t="shared" si="749"/>
        <v>2037.5</v>
      </c>
      <c r="V2891">
        <f t="shared" si="750"/>
        <v>15000</v>
      </c>
      <c r="W2891" s="1" t="s">
        <v>552</v>
      </c>
      <c r="X2891" s="1" t="s">
        <v>361</v>
      </c>
      <c r="Y2891" s="1" t="s">
        <v>361</v>
      </c>
      <c r="Z2891" s="3">
        <v>12821</v>
      </c>
      <c r="AA2891" s="4">
        <f t="shared" si="743"/>
        <v>2250.6441620000001</v>
      </c>
      <c r="AB2891" s="2">
        <f t="shared" si="744"/>
        <v>2250.6441620000001</v>
      </c>
      <c r="AC2891" s="4">
        <f t="shared" si="745"/>
        <v>1734.5045881666667</v>
      </c>
      <c r="AD2891" s="4">
        <f t="shared" si="742"/>
        <v>1734.5045881666667</v>
      </c>
      <c r="AE2891" s="4" t="s">
        <v>62</v>
      </c>
      <c r="AG2891" s="4" t="str">
        <f t="shared" si="747"/>
        <v>Weight Captured Separately</v>
      </c>
      <c r="AI2891" t="e">
        <f t="shared" si="751"/>
        <v>#N/A</v>
      </c>
      <c r="AJ2891" t="s">
        <v>81</v>
      </c>
      <c r="AK2891" s="2"/>
      <c r="AL2891" s="2" t="str">
        <f t="shared" si="748"/>
        <v>Freight Included in Commodity Cost</v>
      </c>
      <c r="AM2891" s="4"/>
      <c r="AN2891" t="e">
        <f>VLOOKUP([1]!Tabelle13[[#This Row],[Vlookup this ID for freight costs]],$AL$2:$AL$6811,2,FALSE)</f>
        <v>#REF!</v>
      </c>
      <c r="AO2891">
        <f t="shared" si="746"/>
        <v>10824.170639336335</v>
      </c>
      <c r="AP2891">
        <v>4.3899999999999997</v>
      </c>
      <c r="AQ2891">
        <v>4.3899999999999997</v>
      </c>
      <c r="AR2891" s="4">
        <v>12</v>
      </c>
      <c r="AS2891" s="4">
        <v>5</v>
      </c>
      <c r="AT2891" s="4">
        <v>2010</v>
      </c>
      <c r="AU2891" s="4">
        <v>12</v>
      </c>
      <c r="AV2891" s="4">
        <v>5</v>
      </c>
      <c r="AW2891" s="4">
        <v>2010</v>
      </c>
      <c r="AX2891" t="str">
        <f t="shared" si="752"/>
        <v>No Delay</v>
      </c>
      <c r="AY2891">
        <f t="shared" si="753"/>
        <v>0</v>
      </c>
    </row>
    <row r="2892" spans="1:51" x14ac:dyDescent="0.2">
      <c r="A2892" s="3">
        <v>646</v>
      </c>
      <c r="B2892" s="1" t="s">
        <v>1918</v>
      </c>
      <c r="C2892" s="1" t="s">
        <v>150</v>
      </c>
      <c r="D2892" s="1" t="s">
        <v>100</v>
      </c>
      <c r="E2892" s="1" t="s">
        <v>101</v>
      </c>
      <c r="F2892" s="1" t="s">
        <v>101</v>
      </c>
      <c r="G2892" s="13" t="s">
        <v>468</v>
      </c>
      <c r="H2892" s="12">
        <v>39639</v>
      </c>
      <c r="I2892" s="12" t="s">
        <v>1979</v>
      </c>
      <c r="J2892" s="12">
        <v>39637</v>
      </c>
      <c r="K2892" s="4">
        <v>927</v>
      </c>
      <c r="L2892" s="1" t="s">
        <v>146</v>
      </c>
      <c r="M2892" s="1" t="s">
        <v>1920</v>
      </c>
      <c r="N2892" s="1" t="s">
        <v>1985</v>
      </c>
      <c r="O2892" s="1" t="s">
        <v>1940</v>
      </c>
      <c r="P2892">
        <v>240</v>
      </c>
      <c r="Q2892">
        <v>50</v>
      </c>
      <c r="R2892">
        <v>696.5</v>
      </c>
      <c r="S2892">
        <v>13.93</v>
      </c>
      <c r="T2892">
        <v>0.06</v>
      </c>
      <c r="U2892">
        <f t="shared" si="749"/>
        <v>696.5</v>
      </c>
      <c r="V2892">
        <f t="shared" si="750"/>
        <v>12000</v>
      </c>
      <c r="W2892" s="1" t="s">
        <v>1993</v>
      </c>
      <c r="X2892" s="1" t="s">
        <v>112</v>
      </c>
      <c r="Y2892" s="1" t="s">
        <v>112</v>
      </c>
      <c r="Z2892" s="3">
        <v>14398</v>
      </c>
      <c r="AA2892" s="4">
        <f t="shared" si="743"/>
        <v>2250.6441620000001</v>
      </c>
      <c r="AB2892" s="2">
        <f t="shared" si="744"/>
        <v>2250.6441620000001</v>
      </c>
      <c r="AC2892" s="4">
        <f t="shared" si="745"/>
        <v>4351.5399643846158</v>
      </c>
      <c r="AD2892" s="4">
        <f t="shared" si="742"/>
        <v>4351.5399643846158</v>
      </c>
      <c r="AE2892" s="4" t="s">
        <v>62</v>
      </c>
      <c r="AG2892" s="4" t="str">
        <f t="shared" si="747"/>
        <v>Weight Captured Separately</v>
      </c>
      <c r="AH2892" s="4">
        <v>10623</v>
      </c>
      <c r="AI2892">
        <f t="shared" si="751"/>
        <v>2846</v>
      </c>
      <c r="AJ2892" t="s">
        <v>81</v>
      </c>
      <c r="AK2892" s="2"/>
      <c r="AL2892" s="2" t="str">
        <f t="shared" si="748"/>
        <v>Freight Included in Commodity Cost</v>
      </c>
      <c r="AM2892" s="4"/>
      <c r="AN2892" t="e">
        <f>VLOOKUP([1]!Tabelle13[[#This Row],[Vlookup this ID for freight costs]],$AL$2:$AL$6811,2,FALSE)</f>
        <v>#REF!</v>
      </c>
      <c r="AO2892">
        <f t="shared" si="746"/>
        <v>27159.705457688771</v>
      </c>
      <c r="AP2892">
        <v>1.1100000000000001</v>
      </c>
      <c r="AQ2892">
        <v>1.1100000000000001</v>
      </c>
      <c r="AR2892" s="4">
        <v>10</v>
      </c>
      <c r="AS2892" s="4">
        <v>7</v>
      </c>
      <c r="AT2892" s="4">
        <v>2008</v>
      </c>
      <c r="AU2892" s="4">
        <v>8</v>
      </c>
      <c r="AV2892" s="4">
        <v>7</v>
      </c>
      <c r="AW2892" s="4">
        <v>2008</v>
      </c>
      <c r="AX2892" t="str">
        <f t="shared" si="752"/>
        <v>No Delay</v>
      </c>
      <c r="AY2892">
        <f t="shared" si="753"/>
        <v>0</v>
      </c>
    </row>
    <row r="2893" spans="1:51" x14ac:dyDescent="0.2">
      <c r="A2893" s="3">
        <v>1926</v>
      </c>
      <c r="B2893" s="1" t="s">
        <v>1918</v>
      </c>
      <c r="C2893" s="1" t="s">
        <v>150</v>
      </c>
      <c r="D2893" s="1" t="s">
        <v>100</v>
      </c>
      <c r="E2893" s="1" t="s">
        <v>101</v>
      </c>
      <c r="F2893" s="1" t="s">
        <v>101</v>
      </c>
      <c r="G2893" s="13" t="s">
        <v>468</v>
      </c>
      <c r="H2893" s="12">
        <v>39639</v>
      </c>
      <c r="I2893" s="12" t="s">
        <v>2010</v>
      </c>
      <c r="J2893" s="12">
        <v>39643</v>
      </c>
      <c r="K2893" s="4">
        <v>947</v>
      </c>
      <c r="L2893" s="1" t="s">
        <v>146</v>
      </c>
      <c r="M2893" s="1" t="s">
        <v>1920</v>
      </c>
      <c r="N2893" s="1" t="s">
        <v>1943</v>
      </c>
      <c r="O2893" s="1" t="s">
        <v>897</v>
      </c>
      <c r="P2893">
        <v>60</v>
      </c>
      <c r="Q2893">
        <v>50</v>
      </c>
      <c r="R2893">
        <v>663.5</v>
      </c>
      <c r="S2893">
        <v>13.27</v>
      </c>
      <c r="T2893">
        <v>0.22</v>
      </c>
      <c r="U2893">
        <f t="shared" si="749"/>
        <v>663.5</v>
      </c>
      <c r="V2893">
        <f t="shared" si="750"/>
        <v>3000</v>
      </c>
      <c r="W2893" s="1" t="s">
        <v>1944</v>
      </c>
      <c r="X2893" s="1" t="s">
        <v>3087</v>
      </c>
      <c r="Y2893" s="1" t="s">
        <v>1945</v>
      </c>
      <c r="Z2893" s="3">
        <v>11372</v>
      </c>
      <c r="AA2893" s="4">
        <f t="shared" si="743"/>
        <v>2250.6441620000001</v>
      </c>
      <c r="AB2893" s="2">
        <f t="shared" si="744"/>
        <v>2250.6441620000001</v>
      </c>
      <c r="AC2893" s="4">
        <f t="shared" si="745"/>
        <v>1567.7519119999999</v>
      </c>
      <c r="AD2893" s="4">
        <f t="shared" si="742"/>
        <v>1567.7519119999999</v>
      </c>
      <c r="AE2893" s="4" t="s">
        <v>62</v>
      </c>
      <c r="AG2893" s="4" t="str">
        <f t="shared" si="747"/>
        <v>Weight Captured Separately</v>
      </c>
      <c r="AH2893" s="4">
        <v>10546</v>
      </c>
      <c r="AI2893">
        <f t="shared" si="751"/>
        <v>840</v>
      </c>
      <c r="AJ2893" t="s">
        <v>81</v>
      </c>
      <c r="AK2893" s="2"/>
      <c r="AL2893" s="2" t="str">
        <f t="shared" si="748"/>
        <v>Freight Included in Commodity Cost</v>
      </c>
      <c r="AM2893" s="4"/>
      <c r="AN2893" t="e">
        <f>VLOOKUP([1]!Tabelle13[[#This Row],[Vlookup this ID for freight costs]],$AL$2:$AL$6811,2,FALSE)</f>
        <v>#REF!</v>
      </c>
      <c r="AO2893">
        <f t="shared" si="746"/>
        <v>9783.3004347040023</v>
      </c>
      <c r="AP2893">
        <v>1.06</v>
      </c>
      <c r="AQ2893">
        <v>1.06</v>
      </c>
      <c r="AR2893" s="4">
        <v>10</v>
      </c>
      <c r="AS2893" s="4">
        <v>7</v>
      </c>
      <c r="AT2893" s="4">
        <v>2008</v>
      </c>
      <c r="AU2893" s="4">
        <v>14</v>
      </c>
      <c r="AV2893" s="4">
        <v>7</v>
      </c>
      <c r="AW2893" s="4">
        <v>2008</v>
      </c>
      <c r="AX2893" t="str">
        <f t="shared" si="752"/>
        <v>Delay</v>
      </c>
      <c r="AY2893">
        <f t="shared" si="753"/>
        <v>4</v>
      </c>
    </row>
    <row r="2894" spans="1:51" x14ac:dyDescent="0.2">
      <c r="A2894" s="3">
        <v>47862</v>
      </c>
      <c r="B2894" s="1" t="s">
        <v>50</v>
      </c>
      <c r="C2894" s="1" t="s">
        <v>51</v>
      </c>
      <c r="D2894" s="1" t="s">
        <v>74</v>
      </c>
      <c r="E2894" s="1" t="s">
        <v>53</v>
      </c>
      <c r="F2894" s="1" t="s">
        <v>53</v>
      </c>
      <c r="G2894" s="13" t="s">
        <v>1406</v>
      </c>
      <c r="H2894" s="12">
        <v>41964</v>
      </c>
      <c r="I2894" s="12" t="s">
        <v>1576</v>
      </c>
      <c r="J2894" s="12">
        <v>41983</v>
      </c>
      <c r="K2894" s="4">
        <v>6181</v>
      </c>
      <c r="L2894" s="1" t="s">
        <v>146</v>
      </c>
      <c r="M2894" s="1" t="s">
        <v>880</v>
      </c>
      <c r="N2894" s="1" t="s">
        <v>343</v>
      </c>
      <c r="O2894" s="1" t="s">
        <v>344</v>
      </c>
      <c r="P2894">
        <v>60</v>
      </c>
      <c r="Q2894">
        <v>50</v>
      </c>
      <c r="R2894">
        <v>2700</v>
      </c>
      <c r="S2894">
        <v>54</v>
      </c>
      <c r="T2894">
        <v>0.9</v>
      </c>
      <c r="U2894">
        <f t="shared" si="749"/>
        <v>2700</v>
      </c>
      <c r="V2894">
        <f t="shared" si="750"/>
        <v>3000</v>
      </c>
      <c r="W2894" s="1" t="s">
        <v>243</v>
      </c>
      <c r="X2894" s="1" t="s">
        <v>244</v>
      </c>
      <c r="Y2894" s="1" t="s">
        <v>244</v>
      </c>
      <c r="Z2894" s="3">
        <v>7163</v>
      </c>
      <c r="AA2894" s="4">
        <f t="shared" si="743"/>
        <v>2250.6441620000001</v>
      </c>
      <c r="AB2894" s="2">
        <f t="shared" si="744"/>
        <v>2250.6441620000001</v>
      </c>
      <c r="AC2894" s="4">
        <f t="shared" si="745"/>
        <v>1567.7519119999999</v>
      </c>
      <c r="AD2894" s="4">
        <f t="shared" si="742"/>
        <v>1567.7519119999999</v>
      </c>
      <c r="AE2894" s="4" t="s">
        <v>62</v>
      </c>
      <c r="AG2894" s="4" t="str">
        <f t="shared" si="747"/>
        <v>Weight Captured Separately</v>
      </c>
      <c r="AI2894" t="e">
        <f t="shared" si="751"/>
        <v>#N/A</v>
      </c>
      <c r="AJ2894" t="s">
        <v>81</v>
      </c>
      <c r="AK2894" s="2"/>
      <c r="AL2894" s="2" t="str">
        <f t="shared" si="748"/>
        <v>Freight Included in Commodity Cost</v>
      </c>
      <c r="AM2894" s="4"/>
      <c r="AN2894" t="e">
        <f>VLOOKUP([1]!Tabelle13[[#This Row],[Vlookup this ID for freight costs]],$AL$2:$AL$6811,2,FALSE)</f>
        <v>#REF!</v>
      </c>
      <c r="AO2894">
        <f t="shared" si="746"/>
        <v>9783.3004347040023</v>
      </c>
      <c r="AP2894">
        <v>2.78</v>
      </c>
      <c r="AQ2894">
        <v>2.78</v>
      </c>
      <c r="AR2894" s="4">
        <v>21</v>
      </c>
      <c r="AS2894" s="4">
        <v>11</v>
      </c>
      <c r="AT2894" s="4">
        <v>2014</v>
      </c>
      <c r="AU2894" s="4">
        <v>10</v>
      </c>
      <c r="AV2894" s="4">
        <v>12</v>
      </c>
      <c r="AW2894" s="4">
        <v>2014</v>
      </c>
      <c r="AX2894" t="str">
        <f t="shared" si="752"/>
        <v>Delay</v>
      </c>
      <c r="AY2894">
        <f t="shared" si="753"/>
        <v>19</v>
      </c>
    </row>
    <row r="2895" spans="1:51" x14ac:dyDescent="0.2">
      <c r="A2895" s="3">
        <v>77044</v>
      </c>
      <c r="B2895" s="1" t="s">
        <v>328</v>
      </c>
      <c r="C2895" s="1" t="s">
        <v>150</v>
      </c>
      <c r="D2895" s="1" t="s">
        <v>100</v>
      </c>
      <c r="E2895" s="1" t="s">
        <v>101</v>
      </c>
      <c r="F2895" s="1" t="s">
        <v>101</v>
      </c>
      <c r="G2895" s="13" t="s">
        <v>1952</v>
      </c>
      <c r="H2895" s="12">
        <v>42047</v>
      </c>
      <c r="I2895" s="12" t="s">
        <v>1952</v>
      </c>
      <c r="J2895" s="12">
        <v>42047</v>
      </c>
      <c r="K2895" s="4">
        <v>6294</v>
      </c>
      <c r="L2895" s="1" t="s">
        <v>146</v>
      </c>
      <c r="M2895" s="1" t="s">
        <v>1923</v>
      </c>
      <c r="N2895" s="1" t="s">
        <v>163</v>
      </c>
      <c r="O2895" s="1" t="s">
        <v>93</v>
      </c>
      <c r="P2895">
        <v>60</v>
      </c>
      <c r="Q2895">
        <v>50</v>
      </c>
      <c r="R2895">
        <v>2492.63</v>
      </c>
      <c r="S2895">
        <v>49.85</v>
      </c>
      <c r="T2895">
        <v>0.83</v>
      </c>
      <c r="U2895">
        <f t="shared" si="749"/>
        <v>2492.5</v>
      </c>
      <c r="V2895">
        <f t="shared" si="750"/>
        <v>3000</v>
      </c>
      <c r="W2895" s="1" t="s">
        <v>155</v>
      </c>
      <c r="X2895" s="1" t="s">
        <v>1236</v>
      </c>
      <c r="Y2895" s="1" t="s">
        <v>156</v>
      </c>
      <c r="Z2895" s="3">
        <v>16635</v>
      </c>
      <c r="AA2895" s="4">
        <f t="shared" si="743"/>
        <v>2250.6441620000001</v>
      </c>
      <c r="AB2895" s="2">
        <f t="shared" si="744"/>
        <v>2250.6441620000001</v>
      </c>
      <c r="AC2895" s="4">
        <f t="shared" si="745"/>
        <v>1567.7519119999999</v>
      </c>
      <c r="AD2895" s="4">
        <f t="shared" si="742"/>
        <v>1567.7519119999999</v>
      </c>
      <c r="AE2895" s="4" t="s">
        <v>62</v>
      </c>
      <c r="AG2895" s="4" t="str">
        <f t="shared" si="747"/>
        <v>Weight Captured Separately</v>
      </c>
      <c r="AI2895" t="e">
        <f t="shared" si="751"/>
        <v>#N/A</v>
      </c>
      <c r="AJ2895" t="s">
        <v>81</v>
      </c>
      <c r="AK2895" s="2"/>
      <c r="AL2895" s="2" t="str">
        <f t="shared" si="748"/>
        <v>Freight Included in Commodity Cost</v>
      </c>
      <c r="AM2895" s="4"/>
      <c r="AN2895" t="e">
        <f>VLOOKUP([1]!Tabelle13[[#This Row],[Vlookup this ID for freight costs]],$AL$2:$AL$6811,2,FALSE)</f>
        <v>#REF!</v>
      </c>
      <c r="AO2895">
        <f t="shared" si="746"/>
        <v>9783.3004347040023</v>
      </c>
      <c r="AP2895">
        <v>2.56</v>
      </c>
      <c r="AQ2895">
        <v>2.56</v>
      </c>
      <c r="AR2895" s="4">
        <v>12</v>
      </c>
      <c r="AS2895" s="4">
        <v>2</v>
      </c>
      <c r="AT2895" s="4">
        <v>2015</v>
      </c>
      <c r="AU2895" s="4">
        <v>12</v>
      </c>
      <c r="AV2895" s="4">
        <v>2</v>
      </c>
      <c r="AW2895" s="4">
        <v>2015</v>
      </c>
      <c r="AX2895" t="str">
        <f t="shared" si="752"/>
        <v>No Delay</v>
      </c>
      <c r="AY2895">
        <f t="shared" si="753"/>
        <v>0</v>
      </c>
    </row>
    <row r="2896" spans="1:51" x14ac:dyDescent="0.2">
      <c r="A2896" s="3">
        <v>51821</v>
      </c>
      <c r="B2896" s="1" t="s">
        <v>328</v>
      </c>
      <c r="C2896" s="1" t="s">
        <v>150</v>
      </c>
      <c r="D2896" s="1" t="s">
        <v>100</v>
      </c>
      <c r="E2896" s="1" t="s">
        <v>101</v>
      </c>
      <c r="F2896" s="1" t="s">
        <v>101</v>
      </c>
      <c r="G2896" s="13" t="s">
        <v>537</v>
      </c>
      <c r="H2896" s="12">
        <v>40310</v>
      </c>
      <c r="I2896" s="12" t="s">
        <v>537</v>
      </c>
      <c r="J2896" s="12">
        <v>40310</v>
      </c>
      <c r="K2896" s="4">
        <v>2401</v>
      </c>
      <c r="L2896" s="1" t="s">
        <v>146</v>
      </c>
      <c r="M2896" s="1" t="s">
        <v>1920</v>
      </c>
      <c r="N2896" s="1" t="s">
        <v>218</v>
      </c>
      <c r="O2896" s="1" t="s">
        <v>93</v>
      </c>
      <c r="P2896">
        <v>90</v>
      </c>
      <c r="Q2896">
        <v>50</v>
      </c>
      <c r="R2896">
        <v>1636.37</v>
      </c>
      <c r="S2896">
        <v>32.729999999999997</v>
      </c>
      <c r="T2896">
        <v>0.36</v>
      </c>
      <c r="U2896">
        <f t="shared" si="749"/>
        <v>1636.4999999999998</v>
      </c>
      <c r="V2896">
        <f t="shared" si="750"/>
        <v>4500</v>
      </c>
      <c r="W2896" s="1" t="s">
        <v>155</v>
      </c>
      <c r="X2896" s="1" t="s">
        <v>1236</v>
      </c>
      <c r="Y2896" s="1" t="s">
        <v>156</v>
      </c>
      <c r="Z2896" s="3">
        <v>16635</v>
      </c>
      <c r="AA2896" s="4">
        <f t="shared" si="743"/>
        <v>2250.6441620000001</v>
      </c>
      <c r="AB2896" s="2">
        <f t="shared" si="744"/>
        <v>2250.6441620000001</v>
      </c>
      <c r="AC2896" s="4">
        <f t="shared" si="745"/>
        <v>1869.6994605454545</v>
      </c>
      <c r="AD2896" s="4">
        <f t="shared" si="742"/>
        <v>1869.6994605454545</v>
      </c>
      <c r="AE2896" s="4" t="s">
        <v>62</v>
      </c>
      <c r="AG2896" s="4" t="str">
        <f t="shared" si="747"/>
        <v>Weight Captured Separately</v>
      </c>
      <c r="AI2896" t="e">
        <f t="shared" si="751"/>
        <v>#N/A</v>
      </c>
      <c r="AJ2896" t="s">
        <v>81</v>
      </c>
      <c r="AK2896" s="2"/>
      <c r="AL2896" s="2" t="str">
        <f t="shared" si="748"/>
        <v>Freight Included in Commodity Cost</v>
      </c>
      <c r="AM2896" s="4"/>
      <c r="AN2896" t="e">
        <f>VLOOKUP([1]!Tabelle13[[#This Row],[Vlookup this ID for freight costs]],$AL$2:$AL$6811,2,FALSE)</f>
        <v>#REF!</v>
      </c>
      <c r="AO2896">
        <f t="shared" si="746"/>
        <v>11668.057032724728</v>
      </c>
      <c r="AP2896">
        <v>3.53</v>
      </c>
      <c r="AQ2896">
        <v>3.53</v>
      </c>
      <c r="AR2896" s="4">
        <v>12</v>
      </c>
      <c r="AS2896" s="4">
        <v>5</v>
      </c>
      <c r="AT2896" s="4">
        <v>2010</v>
      </c>
      <c r="AU2896" s="4">
        <v>12</v>
      </c>
      <c r="AV2896" s="4">
        <v>5</v>
      </c>
      <c r="AW2896" s="4">
        <v>2010</v>
      </c>
      <c r="AX2896" t="str">
        <f t="shared" si="752"/>
        <v>No Delay</v>
      </c>
      <c r="AY2896">
        <f t="shared" si="753"/>
        <v>0</v>
      </c>
    </row>
    <row r="2897" spans="1:51" x14ac:dyDescent="0.2">
      <c r="A2897" s="3">
        <v>32889</v>
      </c>
      <c r="B2897" s="1" t="s">
        <v>328</v>
      </c>
      <c r="C2897" s="1" t="s">
        <v>150</v>
      </c>
      <c r="D2897" s="1" t="s">
        <v>100</v>
      </c>
      <c r="E2897" s="1" t="s">
        <v>101</v>
      </c>
      <c r="F2897" s="1" t="s">
        <v>101</v>
      </c>
      <c r="G2897" s="13" t="s">
        <v>919</v>
      </c>
      <c r="H2897" s="12">
        <v>41380</v>
      </c>
      <c r="I2897" s="12" t="s">
        <v>919</v>
      </c>
      <c r="J2897" s="12">
        <v>41380</v>
      </c>
      <c r="K2897" s="4">
        <v>4601</v>
      </c>
      <c r="L2897" s="1" t="s">
        <v>146</v>
      </c>
      <c r="M2897" s="1" t="s">
        <v>1920</v>
      </c>
      <c r="N2897" s="1" t="s">
        <v>159</v>
      </c>
      <c r="O2897" s="1" t="s">
        <v>93</v>
      </c>
      <c r="P2897">
        <v>30</v>
      </c>
      <c r="Q2897">
        <v>50</v>
      </c>
      <c r="R2897">
        <v>1528.18</v>
      </c>
      <c r="S2897">
        <v>30.56</v>
      </c>
      <c r="T2897">
        <v>1.02</v>
      </c>
      <c r="U2897">
        <f t="shared" si="749"/>
        <v>1528</v>
      </c>
      <c r="V2897">
        <f t="shared" si="750"/>
        <v>1500</v>
      </c>
      <c r="W2897" s="1" t="s">
        <v>155</v>
      </c>
      <c r="X2897" s="1" t="s">
        <v>1236</v>
      </c>
      <c r="Y2897" s="1" t="s">
        <v>156</v>
      </c>
      <c r="Z2897" s="3">
        <v>16635</v>
      </c>
      <c r="AA2897" s="4">
        <f t="shared" si="743"/>
        <v>2250.6441620000001</v>
      </c>
      <c r="AB2897" s="2">
        <f t="shared" si="744"/>
        <v>2250.6441620000001</v>
      </c>
      <c r="AC2897" s="4">
        <f t="shared" si="745"/>
        <v>2728.3474585185186</v>
      </c>
      <c r="AD2897" s="4">
        <f t="shared" si="742"/>
        <v>2728.3474585185186</v>
      </c>
      <c r="AE2897" s="4" t="s">
        <v>62</v>
      </c>
      <c r="AG2897" s="4" t="str">
        <f t="shared" si="747"/>
        <v>Weight Captured Separately</v>
      </c>
      <c r="AI2897" t="e">
        <f t="shared" si="751"/>
        <v>#N/A</v>
      </c>
      <c r="AJ2897" t="s">
        <v>81</v>
      </c>
      <c r="AK2897" s="2"/>
      <c r="AL2897" s="2" t="str">
        <f t="shared" si="748"/>
        <v>Freight Included in Commodity Cost</v>
      </c>
      <c r="AM2897" s="4"/>
      <c r="AN2897" t="e">
        <f>VLOOKUP([1]!Tabelle13[[#This Row],[Vlookup this ID for freight costs]],$AL$2:$AL$6811,2,FALSE)</f>
        <v>#REF!</v>
      </c>
      <c r="AO2897">
        <f t="shared" si="746"/>
        <v>17027.737836072592</v>
      </c>
      <c r="AP2897">
        <v>1.89</v>
      </c>
      <c r="AQ2897">
        <v>1.89</v>
      </c>
      <c r="AR2897" s="4">
        <v>16</v>
      </c>
      <c r="AS2897" s="4">
        <v>4</v>
      </c>
      <c r="AT2897" s="4">
        <v>2013</v>
      </c>
      <c r="AU2897" s="4">
        <v>16</v>
      </c>
      <c r="AV2897" s="4">
        <v>4</v>
      </c>
      <c r="AW2897" s="4">
        <v>2013</v>
      </c>
      <c r="AX2897" t="str">
        <f t="shared" si="752"/>
        <v>No Delay</v>
      </c>
      <c r="AY2897">
        <f t="shared" si="753"/>
        <v>0</v>
      </c>
    </row>
    <row r="2898" spans="1:51" x14ac:dyDescent="0.2">
      <c r="A2898" s="3">
        <v>41032</v>
      </c>
      <c r="B2898" s="1" t="s">
        <v>328</v>
      </c>
      <c r="C2898" s="1" t="s">
        <v>150</v>
      </c>
      <c r="D2898" s="1" t="s">
        <v>100</v>
      </c>
      <c r="E2898" s="1" t="s">
        <v>101</v>
      </c>
      <c r="F2898" s="1" t="s">
        <v>101</v>
      </c>
      <c r="G2898" s="13" t="s">
        <v>1466</v>
      </c>
      <c r="H2898" s="12">
        <v>41915</v>
      </c>
      <c r="I2898" s="12" t="s">
        <v>1466</v>
      </c>
      <c r="J2898" s="12">
        <v>41915</v>
      </c>
      <c r="K2898" s="4">
        <v>5985</v>
      </c>
      <c r="L2898" s="1" t="s">
        <v>146</v>
      </c>
      <c r="M2898" s="1" t="s">
        <v>1923</v>
      </c>
      <c r="N2898" s="1" t="s">
        <v>167</v>
      </c>
      <c r="O2898" s="1" t="s">
        <v>93</v>
      </c>
      <c r="P2898">
        <v>30</v>
      </c>
      <c r="Q2898">
        <v>51</v>
      </c>
      <c r="R2898">
        <v>795.4</v>
      </c>
      <c r="S2898">
        <v>15.6</v>
      </c>
      <c r="T2898">
        <v>0.52</v>
      </c>
      <c r="U2898">
        <f t="shared" si="749"/>
        <v>795.6</v>
      </c>
      <c r="V2898">
        <f t="shared" si="750"/>
        <v>1530</v>
      </c>
      <c r="W2898" s="1" t="s">
        <v>155</v>
      </c>
      <c r="X2898" s="1" t="s">
        <v>1236</v>
      </c>
      <c r="Y2898" s="1" t="s">
        <v>156</v>
      </c>
      <c r="Z2898" s="3">
        <v>16635</v>
      </c>
      <c r="AA2898" s="4">
        <f t="shared" si="743"/>
        <v>2250.7539059999999</v>
      </c>
      <c r="AB2898" s="2">
        <f t="shared" si="744"/>
        <v>2250.7539059999999</v>
      </c>
      <c r="AC2898" s="4">
        <f t="shared" si="745"/>
        <v>2680.0979133999999</v>
      </c>
      <c r="AD2898" s="4">
        <f t="shared" si="742"/>
        <v>2680.0979133999999</v>
      </c>
      <c r="AE2898" s="4" t="s">
        <v>62</v>
      </c>
      <c r="AG2898" s="4" t="str">
        <f t="shared" si="747"/>
        <v>Weight Captured Separately</v>
      </c>
      <c r="AI2898" t="e">
        <f t="shared" si="751"/>
        <v>#N/A</v>
      </c>
      <c r="AJ2898" t="s">
        <v>81</v>
      </c>
      <c r="AK2898" s="2"/>
      <c r="AL2898" s="2" t="str">
        <f t="shared" si="748"/>
        <v>Freight Included in Commodity Cost</v>
      </c>
      <c r="AM2898" s="4"/>
      <c r="AN2898" t="e">
        <f>VLOOKUP([1]!Tabelle13[[#This Row],[Vlookup this ID for freight costs]],$AL$2:$AL$6811,2,FALSE)</f>
        <v>#REF!</v>
      </c>
      <c r="AO2898">
        <f t="shared" si="746"/>
        <v>16726.5641754428</v>
      </c>
      <c r="AP2898">
        <v>0.82</v>
      </c>
      <c r="AQ2898">
        <v>0.82</v>
      </c>
      <c r="AR2898" s="4">
        <v>3</v>
      </c>
      <c r="AS2898" s="4">
        <v>10</v>
      </c>
      <c r="AT2898" s="4">
        <v>2014</v>
      </c>
      <c r="AU2898" s="4">
        <v>3</v>
      </c>
      <c r="AV2898" s="4">
        <v>10</v>
      </c>
      <c r="AW2898" s="4">
        <v>2014</v>
      </c>
      <c r="AX2898" t="str">
        <f t="shared" si="752"/>
        <v>No Delay</v>
      </c>
      <c r="AY2898">
        <f t="shared" si="753"/>
        <v>0</v>
      </c>
    </row>
    <row r="2899" spans="1:51" x14ac:dyDescent="0.2">
      <c r="A2899" s="3">
        <v>62227</v>
      </c>
      <c r="B2899" s="1" t="s">
        <v>328</v>
      </c>
      <c r="C2899" s="1" t="s">
        <v>150</v>
      </c>
      <c r="D2899" s="1" t="s">
        <v>100</v>
      </c>
      <c r="E2899" s="1" t="s">
        <v>101</v>
      </c>
      <c r="F2899" s="1" t="s">
        <v>101</v>
      </c>
      <c r="G2899" s="13" t="s">
        <v>919</v>
      </c>
      <c r="H2899" s="12">
        <v>41380</v>
      </c>
      <c r="I2899" s="12" t="s">
        <v>919</v>
      </c>
      <c r="J2899" s="12">
        <v>41380</v>
      </c>
      <c r="K2899" s="4">
        <v>4629</v>
      </c>
      <c r="L2899" s="1" t="s">
        <v>146</v>
      </c>
      <c r="M2899" s="1" t="s">
        <v>1920</v>
      </c>
      <c r="N2899" s="1" t="s">
        <v>218</v>
      </c>
      <c r="O2899" s="1" t="s">
        <v>93</v>
      </c>
      <c r="P2899">
        <v>90</v>
      </c>
      <c r="Q2899">
        <v>51</v>
      </c>
      <c r="R2899">
        <v>1217.19</v>
      </c>
      <c r="S2899">
        <v>23.87</v>
      </c>
      <c r="T2899">
        <v>0.27</v>
      </c>
      <c r="U2899">
        <f t="shared" si="749"/>
        <v>1217.3700000000001</v>
      </c>
      <c r="V2899">
        <f t="shared" si="750"/>
        <v>4590</v>
      </c>
      <c r="W2899" s="1" t="s">
        <v>155</v>
      </c>
      <c r="X2899" s="1" t="s">
        <v>1236</v>
      </c>
      <c r="Y2899" s="1" t="s">
        <v>156</v>
      </c>
      <c r="Z2899" s="3">
        <v>16635</v>
      </c>
      <c r="AA2899" s="4">
        <f t="shared" si="743"/>
        <v>2250.7539059999999</v>
      </c>
      <c r="AB2899" s="2">
        <f t="shared" si="744"/>
        <v>2250.7539059999999</v>
      </c>
      <c r="AC2899" s="4">
        <f t="shared" si="745"/>
        <v>1756.4546587692307</v>
      </c>
      <c r="AD2899" s="4">
        <f t="shared" si="742"/>
        <v>1756.4546587692307</v>
      </c>
      <c r="AE2899" s="4" t="s">
        <v>62</v>
      </c>
      <c r="AG2899" s="4" t="str">
        <f t="shared" si="747"/>
        <v>Weight Captured Separately</v>
      </c>
      <c r="AI2899" t="e">
        <f t="shared" si="751"/>
        <v>#N/A</v>
      </c>
      <c r="AJ2899" t="s">
        <v>81</v>
      </c>
      <c r="AK2899" s="2"/>
      <c r="AL2899" s="2" t="str">
        <f t="shared" si="748"/>
        <v>Freight Included in Commodity Cost</v>
      </c>
      <c r="AM2899" s="4"/>
      <c r="AN2899" t="e">
        <f>VLOOKUP([1]!Tabelle13[[#This Row],[Vlookup this ID for freight costs]],$AL$2:$AL$6811,2,FALSE)</f>
        <v>#REF!</v>
      </c>
      <c r="AO2899">
        <f t="shared" si="746"/>
        <v>10961.18298003754</v>
      </c>
      <c r="AP2899">
        <v>1.51</v>
      </c>
      <c r="AQ2899">
        <v>1.51</v>
      </c>
      <c r="AR2899" s="4">
        <v>16</v>
      </c>
      <c r="AS2899" s="4">
        <v>4</v>
      </c>
      <c r="AT2899" s="4">
        <v>2013</v>
      </c>
      <c r="AU2899" s="4">
        <v>16</v>
      </c>
      <c r="AV2899" s="4">
        <v>4</v>
      </c>
      <c r="AW2899" s="4">
        <v>2013</v>
      </c>
      <c r="AX2899" t="str">
        <f t="shared" si="752"/>
        <v>No Delay</v>
      </c>
      <c r="AY2899">
        <f t="shared" si="753"/>
        <v>0</v>
      </c>
    </row>
    <row r="2900" spans="1:51" x14ac:dyDescent="0.2">
      <c r="A2900" s="3">
        <v>44340</v>
      </c>
      <c r="B2900" s="1" t="s">
        <v>328</v>
      </c>
      <c r="C2900" s="1" t="s">
        <v>150</v>
      </c>
      <c r="D2900" s="1" t="s">
        <v>100</v>
      </c>
      <c r="E2900" s="1" t="s">
        <v>101</v>
      </c>
      <c r="F2900" s="1" t="s">
        <v>101</v>
      </c>
      <c r="G2900" s="13" t="s">
        <v>1466</v>
      </c>
      <c r="H2900" s="12">
        <v>41915</v>
      </c>
      <c r="I2900" s="12" t="s">
        <v>1466</v>
      </c>
      <c r="J2900" s="12">
        <v>41915</v>
      </c>
      <c r="K2900" s="4">
        <v>5986</v>
      </c>
      <c r="L2900" s="1" t="s">
        <v>146</v>
      </c>
      <c r="M2900" s="1" t="s">
        <v>1923</v>
      </c>
      <c r="N2900" s="1" t="s">
        <v>171</v>
      </c>
      <c r="O2900" s="1" t="s">
        <v>93</v>
      </c>
      <c r="P2900">
        <v>60</v>
      </c>
      <c r="Q2900">
        <v>51</v>
      </c>
      <c r="R2900">
        <v>466.28</v>
      </c>
      <c r="S2900">
        <v>9.14</v>
      </c>
      <c r="T2900">
        <v>0.15</v>
      </c>
      <c r="U2900">
        <f t="shared" si="749"/>
        <v>466.14000000000004</v>
      </c>
      <c r="V2900">
        <f t="shared" si="750"/>
        <v>3060</v>
      </c>
      <c r="W2900" s="1" t="s">
        <v>155</v>
      </c>
      <c r="X2900" s="1" t="s">
        <v>1236</v>
      </c>
      <c r="Y2900" s="1" t="s">
        <v>156</v>
      </c>
      <c r="Z2900" s="3">
        <v>16635</v>
      </c>
      <c r="AA2900" s="4">
        <f t="shared" si="743"/>
        <v>2250.7539059999999</v>
      </c>
      <c r="AB2900" s="2">
        <f t="shared" si="744"/>
        <v>2250.7539059999999</v>
      </c>
      <c r="AC2900" s="4">
        <f t="shared" si="745"/>
        <v>1601.7756404705883</v>
      </c>
      <c r="AD2900" s="4">
        <f t="shared" si="742"/>
        <v>1601.7756404705883</v>
      </c>
      <c r="AE2900" s="4" t="s">
        <v>62</v>
      </c>
      <c r="AG2900" s="4" t="str">
        <f t="shared" si="747"/>
        <v>Weight Captured Separately</v>
      </c>
      <c r="AI2900" t="e">
        <f t="shared" si="751"/>
        <v>#N/A</v>
      </c>
      <c r="AJ2900" t="s">
        <v>81</v>
      </c>
      <c r="AK2900" s="2"/>
      <c r="AL2900" s="2" t="str">
        <f t="shared" si="748"/>
        <v>Freight Included in Commodity Cost</v>
      </c>
      <c r="AM2900" s="4"/>
      <c r="AN2900" t="e">
        <f>VLOOKUP([1]!Tabelle13[[#This Row],[Vlookup this ID for freight costs]],$AL$2:$AL$6811,2,FALSE)</f>
        <v>#REF!</v>
      </c>
      <c r="AO2900">
        <f t="shared" si="746"/>
        <v>9995.6765478174148</v>
      </c>
      <c r="AP2900">
        <v>0.48</v>
      </c>
      <c r="AQ2900">
        <v>0.48</v>
      </c>
      <c r="AR2900" s="4">
        <v>3</v>
      </c>
      <c r="AS2900" s="4">
        <v>10</v>
      </c>
      <c r="AT2900" s="4">
        <v>2014</v>
      </c>
      <c r="AU2900" s="4">
        <v>3</v>
      </c>
      <c r="AV2900" s="4">
        <v>10</v>
      </c>
      <c r="AW2900" s="4">
        <v>2014</v>
      </c>
      <c r="AX2900" t="str">
        <f t="shared" si="752"/>
        <v>No Delay</v>
      </c>
      <c r="AY2900">
        <f t="shared" si="753"/>
        <v>0</v>
      </c>
    </row>
    <row r="2901" spans="1:51" x14ac:dyDescent="0.2">
      <c r="A2901" s="3">
        <v>62549</v>
      </c>
      <c r="B2901" s="1" t="s">
        <v>328</v>
      </c>
      <c r="C2901" s="1" t="s">
        <v>150</v>
      </c>
      <c r="D2901" s="1" t="s">
        <v>100</v>
      </c>
      <c r="E2901" s="1" t="s">
        <v>101</v>
      </c>
      <c r="F2901" s="1" t="s">
        <v>101</v>
      </c>
      <c r="G2901" s="13" t="s">
        <v>1529</v>
      </c>
      <c r="H2901" s="12">
        <v>42157</v>
      </c>
      <c r="I2901" s="12" t="s">
        <v>1529</v>
      </c>
      <c r="J2901" s="12">
        <v>42157</v>
      </c>
      <c r="K2901" s="4">
        <v>6599</v>
      </c>
      <c r="L2901" s="1" t="s">
        <v>146</v>
      </c>
      <c r="M2901" s="1" t="s">
        <v>1923</v>
      </c>
      <c r="N2901" s="1" t="s">
        <v>171</v>
      </c>
      <c r="O2901" s="1" t="s">
        <v>93</v>
      </c>
      <c r="P2901">
        <v>60</v>
      </c>
      <c r="Q2901">
        <v>52</v>
      </c>
      <c r="R2901">
        <v>343.51</v>
      </c>
      <c r="S2901">
        <v>6.61</v>
      </c>
      <c r="T2901">
        <v>0.11</v>
      </c>
      <c r="U2901">
        <f t="shared" si="749"/>
        <v>343.72</v>
      </c>
      <c r="V2901">
        <f t="shared" si="750"/>
        <v>3120</v>
      </c>
      <c r="W2901" s="1" t="s">
        <v>155</v>
      </c>
      <c r="X2901" s="1" t="s">
        <v>1236</v>
      </c>
      <c r="Y2901" s="1" t="s">
        <v>156</v>
      </c>
      <c r="Z2901" s="3">
        <v>16635</v>
      </c>
      <c r="AA2901" s="4">
        <f t="shared" si="743"/>
        <v>2250.8636500000002</v>
      </c>
      <c r="AB2901" s="2">
        <f t="shared" si="744"/>
        <v>2250.8636500000002</v>
      </c>
      <c r="AC2901" s="4">
        <f t="shared" si="745"/>
        <v>1919.9869518461539</v>
      </c>
      <c r="AD2901" s="4">
        <f t="shared" si="742"/>
        <v>1919.9869518461539</v>
      </c>
      <c r="AE2901" s="4" t="s">
        <v>62</v>
      </c>
      <c r="AG2901" s="4" t="str">
        <f t="shared" si="747"/>
        <v>Weight Captured Separately</v>
      </c>
      <c r="AI2901" t="e">
        <f t="shared" si="751"/>
        <v>#N/A</v>
      </c>
      <c r="AJ2901" t="s">
        <v>81</v>
      </c>
      <c r="AK2901" s="2"/>
      <c r="AL2901" s="2" t="str">
        <f t="shared" si="748"/>
        <v>Freight Included in Commodity Cost</v>
      </c>
      <c r="AM2901" s="4"/>
      <c r="AN2901" t="e">
        <f>VLOOKUP([1]!Tabelle13[[#This Row],[Vlookup this ID for freight costs]],$AL$2:$AL$6811,2,FALSE)</f>
        <v>#REF!</v>
      </c>
      <c r="AO2901">
        <f t="shared" si="746"/>
        <v>11981.951553423694</v>
      </c>
      <c r="AP2901">
        <v>0.35</v>
      </c>
      <c r="AQ2901">
        <v>0.35</v>
      </c>
      <c r="AR2901" s="4">
        <v>2</v>
      </c>
      <c r="AS2901" s="4">
        <v>6</v>
      </c>
      <c r="AT2901" s="4">
        <v>2015</v>
      </c>
      <c r="AU2901" s="4">
        <v>2</v>
      </c>
      <c r="AV2901" s="4">
        <v>6</v>
      </c>
      <c r="AW2901" s="4">
        <v>2015</v>
      </c>
      <c r="AX2901" t="str">
        <f t="shared" si="752"/>
        <v>No Delay</v>
      </c>
      <c r="AY2901">
        <f t="shared" si="753"/>
        <v>0</v>
      </c>
    </row>
    <row r="2902" spans="1:51" x14ac:dyDescent="0.2">
      <c r="A2902" s="3">
        <v>67551</v>
      </c>
      <c r="B2902" s="1" t="s">
        <v>50</v>
      </c>
      <c r="C2902" s="1" t="s">
        <v>51</v>
      </c>
      <c r="D2902" s="1" t="s">
        <v>74</v>
      </c>
      <c r="E2902" s="1" t="s">
        <v>53</v>
      </c>
      <c r="F2902" s="1" t="s">
        <v>53</v>
      </c>
      <c r="G2902" s="13" t="s">
        <v>2011</v>
      </c>
      <c r="H2902" s="12">
        <v>42164</v>
      </c>
      <c r="I2902" s="12" t="s">
        <v>2012</v>
      </c>
      <c r="J2902" s="12">
        <v>42201</v>
      </c>
      <c r="K2902" s="4">
        <v>6666</v>
      </c>
      <c r="L2902" s="1" t="s">
        <v>146</v>
      </c>
      <c r="M2902" s="1" t="s">
        <v>248</v>
      </c>
      <c r="N2902" s="1" t="s">
        <v>249</v>
      </c>
      <c r="O2902" s="1" t="s">
        <v>250</v>
      </c>
      <c r="P2902">
        <v>60</v>
      </c>
      <c r="Q2902">
        <v>52</v>
      </c>
      <c r="R2902">
        <v>2886</v>
      </c>
      <c r="S2902">
        <v>55.5</v>
      </c>
      <c r="T2902">
        <v>0.92</v>
      </c>
      <c r="U2902">
        <f t="shared" si="749"/>
        <v>2886</v>
      </c>
      <c r="V2902">
        <f t="shared" si="750"/>
        <v>3120</v>
      </c>
      <c r="W2902" s="1" t="s">
        <v>251</v>
      </c>
      <c r="X2902" s="1" t="s">
        <v>252</v>
      </c>
      <c r="Y2902" s="1" t="s">
        <v>252</v>
      </c>
      <c r="Z2902" s="3">
        <v>8366</v>
      </c>
      <c r="AA2902" s="4">
        <f t="shared" si="743"/>
        <v>2250.8636500000002</v>
      </c>
      <c r="AB2902" s="2">
        <f t="shared" si="744"/>
        <v>2250.8636500000002</v>
      </c>
      <c r="AC2902" s="4">
        <f t="shared" si="745"/>
        <v>1919.9869518461539</v>
      </c>
      <c r="AD2902" s="4">
        <f t="shared" si="742"/>
        <v>1919.9869518461539</v>
      </c>
      <c r="AE2902" s="4" t="s">
        <v>62</v>
      </c>
      <c r="AG2902" s="4" t="str">
        <f t="shared" si="747"/>
        <v>Weight Captured Separately</v>
      </c>
      <c r="AI2902" t="e">
        <f t="shared" si="751"/>
        <v>#N/A</v>
      </c>
      <c r="AJ2902" t="s">
        <v>81</v>
      </c>
      <c r="AK2902" s="2"/>
      <c r="AL2902" s="2" t="str">
        <f t="shared" si="748"/>
        <v>Freight Included in Commodity Cost</v>
      </c>
      <c r="AM2902" s="4"/>
      <c r="AN2902" t="e">
        <f>VLOOKUP([1]!Tabelle13[[#This Row],[Vlookup this ID for freight costs]],$AL$2:$AL$6811,2,FALSE)</f>
        <v>#REF!</v>
      </c>
      <c r="AO2902">
        <f t="shared" si="746"/>
        <v>11981.951553423694</v>
      </c>
      <c r="AP2902">
        <v>3.4</v>
      </c>
      <c r="AQ2902">
        <v>3.4</v>
      </c>
      <c r="AR2902" s="4">
        <v>9</v>
      </c>
      <c r="AS2902" s="4">
        <v>6</v>
      </c>
      <c r="AT2902" s="4">
        <v>2015</v>
      </c>
      <c r="AU2902" s="4">
        <v>16</v>
      </c>
      <c r="AV2902" s="4">
        <v>7</v>
      </c>
      <c r="AW2902" s="4">
        <v>2015</v>
      </c>
      <c r="AX2902" t="str">
        <f t="shared" si="752"/>
        <v>Delay</v>
      </c>
      <c r="AY2902">
        <f t="shared" si="753"/>
        <v>37</v>
      </c>
    </row>
    <row r="2903" spans="1:51" x14ac:dyDescent="0.2">
      <c r="A2903" s="3">
        <v>41841</v>
      </c>
      <c r="B2903" s="1" t="s">
        <v>328</v>
      </c>
      <c r="C2903" s="1" t="s">
        <v>150</v>
      </c>
      <c r="D2903" s="1" t="s">
        <v>100</v>
      </c>
      <c r="E2903" s="1" t="s">
        <v>101</v>
      </c>
      <c r="F2903" s="1" t="s">
        <v>101</v>
      </c>
      <c r="G2903" s="13" t="s">
        <v>1960</v>
      </c>
      <c r="H2903" s="12">
        <v>41676</v>
      </c>
      <c r="I2903" s="12" t="s">
        <v>1960</v>
      </c>
      <c r="J2903" s="12">
        <v>41676</v>
      </c>
      <c r="K2903" s="4">
        <v>5253</v>
      </c>
      <c r="L2903" s="1" t="s">
        <v>146</v>
      </c>
      <c r="M2903" s="1" t="s">
        <v>1920</v>
      </c>
      <c r="N2903" s="1" t="s">
        <v>163</v>
      </c>
      <c r="O2903" s="1" t="s">
        <v>93</v>
      </c>
      <c r="P2903">
        <v>60</v>
      </c>
      <c r="Q2903">
        <v>53</v>
      </c>
      <c r="R2903">
        <v>3422.75</v>
      </c>
      <c r="S2903">
        <v>64.58</v>
      </c>
      <c r="T2903">
        <v>1.08</v>
      </c>
      <c r="U2903">
        <f t="shared" si="749"/>
        <v>3422.74</v>
      </c>
      <c r="V2903">
        <f t="shared" si="750"/>
        <v>3180</v>
      </c>
      <c r="W2903" s="1" t="s">
        <v>281</v>
      </c>
      <c r="X2903" s="1" t="s">
        <v>1236</v>
      </c>
      <c r="Y2903" s="1" t="s">
        <v>161</v>
      </c>
      <c r="Z2903" s="3">
        <v>16118</v>
      </c>
      <c r="AA2903" s="4">
        <f t="shared" si="743"/>
        <v>2250.9733940000001</v>
      </c>
      <c r="AB2903" s="2">
        <f t="shared" si="744"/>
        <v>2250.9733940000001</v>
      </c>
      <c r="AC2903" s="4">
        <f t="shared" si="745"/>
        <v>1757.976152117647</v>
      </c>
      <c r="AD2903" s="4">
        <f t="shared" ref="AD2903:AD2966" si="754">AVERAGEIFS($AA$2:$AA$6811,$L$2:$L$6811,L2903,$V$2:$V$6811,"&gt;="&amp;(V2903-100), $V$2:$V$6811,"&lt;="&amp;(V2903+100),$AA$2:$AA$6811,"&gt;"&amp;1)</f>
        <v>1757.976152117647</v>
      </c>
      <c r="AE2903" s="4" t="s">
        <v>62</v>
      </c>
      <c r="AG2903" s="4" t="str">
        <f t="shared" si="747"/>
        <v>Weight Captured Separately</v>
      </c>
      <c r="AI2903" t="e">
        <f t="shared" si="751"/>
        <v>#N/A</v>
      </c>
      <c r="AJ2903" t="s">
        <v>81</v>
      </c>
      <c r="AK2903" s="2"/>
      <c r="AL2903" s="2" t="str">
        <f t="shared" si="748"/>
        <v>Freight Included in Commodity Cost</v>
      </c>
      <c r="AM2903" s="4"/>
      <c r="AN2903" t="e">
        <f>VLOOKUP([1]!Tabelle13[[#This Row],[Vlookup this ID for freight costs]],$AL$2:$AL$6811,2,FALSE)</f>
        <v>#REF!</v>
      </c>
      <c r="AO2903">
        <f t="shared" si="746"/>
        <v>10970.680141518355</v>
      </c>
      <c r="AP2903">
        <v>4.2300000000000004</v>
      </c>
      <c r="AQ2903">
        <v>4.2300000000000004</v>
      </c>
      <c r="AR2903" s="4">
        <v>6</v>
      </c>
      <c r="AS2903" s="4">
        <v>2</v>
      </c>
      <c r="AT2903" s="4">
        <v>2014</v>
      </c>
      <c r="AU2903" s="4">
        <v>6</v>
      </c>
      <c r="AV2903" s="4">
        <v>2</v>
      </c>
      <c r="AW2903" s="4">
        <v>2014</v>
      </c>
      <c r="AX2903" t="str">
        <f t="shared" si="752"/>
        <v>No Delay</v>
      </c>
      <c r="AY2903">
        <f t="shared" si="753"/>
        <v>0</v>
      </c>
    </row>
    <row r="2904" spans="1:51" x14ac:dyDescent="0.2">
      <c r="A2904" s="3">
        <v>27781</v>
      </c>
      <c r="B2904" s="1" t="s">
        <v>328</v>
      </c>
      <c r="C2904" s="1" t="s">
        <v>150</v>
      </c>
      <c r="D2904" s="1" t="s">
        <v>100</v>
      </c>
      <c r="E2904" s="1" t="s">
        <v>101</v>
      </c>
      <c r="F2904" s="1" t="s">
        <v>101</v>
      </c>
      <c r="G2904" s="13" t="s">
        <v>542</v>
      </c>
      <c r="H2904" s="12">
        <v>42030</v>
      </c>
      <c r="I2904" s="12" t="s">
        <v>542</v>
      </c>
      <c r="J2904" s="12">
        <v>42030</v>
      </c>
      <c r="K2904" s="4">
        <v>6236</v>
      </c>
      <c r="L2904" s="1" t="s">
        <v>146</v>
      </c>
      <c r="M2904" s="1" t="s">
        <v>1923</v>
      </c>
      <c r="N2904" s="1" t="s">
        <v>163</v>
      </c>
      <c r="O2904" s="1" t="s">
        <v>93</v>
      </c>
      <c r="P2904">
        <v>60</v>
      </c>
      <c r="Q2904">
        <v>53</v>
      </c>
      <c r="R2904">
        <v>2642.19</v>
      </c>
      <c r="S2904">
        <v>49.85</v>
      </c>
      <c r="T2904">
        <v>0.83</v>
      </c>
      <c r="U2904">
        <f t="shared" si="749"/>
        <v>2642.05</v>
      </c>
      <c r="V2904">
        <f t="shared" si="750"/>
        <v>3180</v>
      </c>
      <c r="W2904" s="1" t="s">
        <v>155</v>
      </c>
      <c r="X2904" s="1" t="s">
        <v>1236</v>
      </c>
      <c r="Y2904" s="1" t="s">
        <v>156</v>
      </c>
      <c r="Z2904" s="3">
        <v>16635</v>
      </c>
      <c r="AA2904" s="4">
        <f t="shared" si="743"/>
        <v>2250.9733940000001</v>
      </c>
      <c r="AB2904" s="2">
        <f t="shared" si="744"/>
        <v>2250.9733940000001</v>
      </c>
      <c r="AC2904" s="4">
        <f t="shared" si="745"/>
        <v>1757.976152117647</v>
      </c>
      <c r="AD2904" s="4">
        <f t="shared" si="754"/>
        <v>1757.976152117647</v>
      </c>
      <c r="AE2904" s="4" t="s">
        <v>62</v>
      </c>
      <c r="AG2904" s="4" t="str">
        <f t="shared" si="747"/>
        <v>Weight Captured Separately</v>
      </c>
      <c r="AI2904" t="e">
        <f t="shared" si="751"/>
        <v>#N/A</v>
      </c>
      <c r="AJ2904" t="s">
        <v>81</v>
      </c>
      <c r="AK2904" s="2"/>
      <c r="AL2904" s="2" t="str">
        <f t="shared" si="748"/>
        <v>Freight Included in Commodity Cost</v>
      </c>
      <c r="AM2904" s="4"/>
      <c r="AN2904" t="e">
        <f>VLOOKUP([1]!Tabelle13[[#This Row],[Vlookup this ID for freight costs]],$AL$2:$AL$6811,2,FALSE)</f>
        <v>#REF!</v>
      </c>
      <c r="AO2904">
        <f t="shared" si="746"/>
        <v>10970.680141518355</v>
      </c>
      <c r="AP2904">
        <v>2.72</v>
      </c>
      <c r="AQ2904">
        <v>2.72</v>
      </c>
      <c r="AR2904" s="4">
        <v>26</v>
      </c>
      <c r="AS2904" s="4">
        <v>1</v>
      </c>
      <c r="AT2904" s="4">
        <v>2015</v>
      </c>
      <c r="AU2904" s="4">
        <v>26</v>
      </c>
      <c r="AV2904" s="4">
        <v>1</v>
      </c>
      <c r="AW2904" s="4">
        <v>2015</v>
      </c>
      <c r="AX2904" t="str">
        <f t="shared" si="752"/>
        <v>No Delay</v>
      </c>
      <c r="AY2904">
        <f t="shared" si="753"/>
        <v>0</v>
      </c>
    </row>
    <row r="2905" spans="1:51" x14ac:dyDescent="0.2">
      <c r="A2905" s="3">
        <v>54246</v>
      </c>
      <c r="B2905" s="1" t="s">
        <v>328</v>
      </c>
      <c r="C2905" s="1" t="s">
        <v>150</v>
      </c>
      <c r="D2905" s="1" t="s">
        <v>100</v>
      </c>
      <c r="E2905" s="1" t="s">
        <v>101</v>
      </c>
      <c r="F2905" s="1" t="s">
        <v>101</v>
      </c>
      <c r="G2905" s="13" t="s">
        <v>919</v>
      </c>
      <c r="H2905" s="12">
        <v>41380</v>
      </c>
      <c r="I2905" s="12" t="s">
        <v>919</v>
      </c>
      <c r="J2905" s="12">
        <v>41380</v>
      </c>
      <c r="K2905" s="4">
        <v>4624</v>
      </c>
      <c r="L2905" s="1" t="s">
        <v>146</v>
      </c>
      <c r="M2905" s="1" t="s">
        <v>1920</v>
      </c>
      <c r="N2905" s="1" t="s">
        <v>178</v>
      </c>
      <c r="O2905" s="1" t="s">
        <v>93</v>
      </c>
      <c r="P2905">
        <v>60</v>
      </c>
      <c r="Q2905">
        <v>53</v>
      </c>
      <c r="R2905">
        <v>1337.93</v>
      </c>
      <c r="S2905">
        <v>25.24</v>
      </c>
      <c r="T2905">
        <v>0.42</v>
      </c>
      <c r="U2905">
        <f t="shared" si="749"/>
        <v>1337.72</v>
      </c>
      <c r="V2905">
        <f t="shared" si="750"/>
        <v>3180</v>
      </c>
      <c r="W2905" s="1" t="s">
        <v>155</v>
      </c>
      <c r="X2905" s="1" t="s">
        <v>1236</v>
      </c>
      <c r="Y2905" s="1" t="s">
        <v>156</v>
      </c>
      <c r="Z2905" s="3">
        <v>16635</v>
      </c>
      <c r="AA2905" s="4">
        <f t="shared" si="743"/>
        <v>2250.9733940000001</v>
      </c>
      <c r="AB2905" s="2">
        <f t="shared" si="744"/>
        <v>2250.9733940000001</v>
      </c>
      <c r="AC2905" s="4">
        <f t="shared" si="745"/>
        <v>1757.976152117647</v>
      </c>
      <c r="AD2905" s="4">
        <f t="shared" si="754"/>
        <v>1757.976152117647</v>
      </c>
      <c r="AE2905" s="4" t="s">
        <v>62</v>
      </c>
      <c r="AG2905" s="4" t="str">
        <f t="shared" si="747"/>
        <v>Weight Captured Separately</v>
      </c>
      <c r="AI2905" t="e">
        <f t="shared" si="751"/>
        <v>#N/A</v>
      </c>
      <c r="AJ2905" t="s">
        <v>81</v>
      </c>
      <c r="AK2905" s="2"/>
      <c r="AL2905" s="2" t="str">
        <f t="shared" si="748"/>
        <v>Freight Included in Commodity Cost</v>
      </c>
      <c r="AM2905" s="4"/>
      <c r="AN2905" t="e">
        <f>VLOOKUP([1]!Tabelle13[[#This Row],[Vlookup this ID for freight costs]],$AL$2:$AL$6811,2,FALSE)</f>
        <v>#REF!</v>
      </c>
      <c r="AO2905">
        <f t="shared" si="746"/>
        <v>10970.680141518355</v>
      </c>
      <c r="AP2905">
        <v>1.66</v>
      </c>
      <c r="AQ2905">
        <v>1.66</v>
      </c>
      <c r="AR2905" s="4">
        <v>16</v>
      </c>
      <c r="AS2905" s="4">
        <v>4</v>
      </c>
      <c r="AT2905" s="4">
        <v>2013</v>
      </c>
      <c r="AU2905" s="4">
        <v>16</v>
      </c>
      <c r="AV2905" s="4">
        <v>4</v>
      </c>
      <c r="AW2905" s="4">
        <v>2013</v>
      </c>
      <c r="AX2905" t="str">
        <f t="shared" si="752"/>
        <v>No Delay</v>
      </c>
      <c r="AY2905">
        <f t="shared" si="753"/>
        <v>0</v>
      </c>
    </row>
    <row r="2906" spans="1:51" x14ac:dyDescent="0.2">
      <c r="A2906" s="3">
        <v>5303</v>
      </c>
      <c r="B2906" s="1" t="s">
        <v>72</v>
      </c>
      <c r="C2906" s="1" t="s">
        <v>73</v>
      </c>
      <c r="D2906" s="1" t="s">
        <v>74</v>
      </c>
      <c r="E2906" s="1" t="s">
        <v>53</v>
      </c>
      <c r="F2906" s="1" t="s">
        <v>53</v>
      </c>
      <c r="G2906" s="13" t="s">
        <v>2013</v>
      </c>
      <c r="H2906" s="12">
        <v>39160</v>
      </c>
      <c r="I2906" s="12" t="s">
        <v>2013</v>
      </c>
      <c r="J2906" s="12">
        <v>39160</v>
      </c>
      <c r="K2906" s="4">
        <v>85</v>
      </c>
      <c r="L2906" s="1" t="s">
        <v>146</v>
      </c>
      <c r="M2906" s="1" t="s">
        <v>182</v>
      </c>
      <c r="N2906" s="1" t="s">
        <v>684</v>
      </c>
      <c r="O2906" s="1" t="s">
        <v>685</v>
      </c>
      <c r="P2906">
        <v>60</v>
      </c>
      <c r="Q2906">
        <v>54</v>
      </c>
      <c r="R2906">
        <v>513</v>
      </c>
      <c r="S2906">
        <v>9.5</v>
      </c>
      <c r="T2906">
        <v>0.16</v>
      </c>
      <c r="U2906">
        <f t="shared" si="749"/>
        <v>513</v>
      </c>
      <c r="V2906">
        <f t="shared" si="750"/>
        <v>3240</v>
      </c>
      <c r="W2906" s="1" t="s">
        <v>185</v>
      </c>
      <c r="X2906" s="1" t="s">
        <v>186</v>
      </c>
      <c r="Y2906" s="1" t="s">
        <v>186</v>
      </c>
      <c r="Z2906" s="3">
        <v>7751</v>
      </c>
      <c r="AA2906" s="4">
        <f t="shared" si="743"/>
        <v>2251.083138</v>
      </c>
      <c r="AB2906" s="2">
        <f t="shared" si="744"/>
        <v>2251.083138</v>
      </c>
      <c r="AC2906" s="4">
        <f t="shared" si="745"/>
        <v>1543.9025378666668</v>
      </c>
      <c r="AD2906" s="4">
        <f t="shared" si="754"/>
        <v>1543.9025378666668</v>
      </c>
      <c r="AE2906" s="4" t="s">
        <v>62</v>
      </c>
      <c r="AG2906" s="4" t="str">
        <f t="shared" si="747"/>
        <v>Weight Captured Separately</v>
      </c>
      <c r="AH2906" s="4">
        <v>11048</v>
      </c>
      <c r="AI2906">
        <f t="shared" si="751"/>
        <v>1165</v>
      </c>
      <c r="AJ2906" t="s">
        <v>81</v>
      </c>
      <c r="AK2906" s="2"/>
      <c r="AL2906" s="2" t="str">
        <f t="shared" si="748"/>
        <v>Freight Included in Commodity Cost</v>
      </c>
      <c r="AM2906" s="4"/>
      <c r="AN2906" t="e">
        <f>VLOOKUP([1]!Tabelle13[[#This Row],[Vlookup this ID for freight costs]],$AL$2:$AL$6811,2,FALSE)</f>
        <v>#REF!</v>
      </c>
      <c r="AO2906">
        <f t="shared" si="746"/>
        <v>9634.4326413637355</v>
      </c>
      <c r="AP2906">
        <v>0</v>
      </c>
      <c r="AR2906" s="4">
        <v>19</v>
      </c>
      <c r="AS2906" s="4">
        <v>4</v>
      </c>
      <c r="AT2906" s="4">
        <v>2007</v>
      </c>
      <c r="AU2906" s="4">
        <v>19</v>
      </c>
      <c r="AV2906" s="4">
        <v>4</v>
      </c>
      <c r="AW2906" s="4">
        <v>2007</v>
      </c>
      <c r="AX2906" t="str">
        <f t="shared" si="752"/>
        <v>No Delay</v>
      </c>
      <c r="AY2906">
        <f t="shared" si="753"/>
        <v>0</v>
      </c>
    </row>
    <row r="2907" spans="1:51" x14ac:dyDescent="0.2">
      <c r="A2907" s="3">
        <v>75136</v>
      </c>
      <c r="B2907" s="1" t="s">
        <v>50</v>
      </c>
      <c r="C2907" s="1" t="s">
        <v>51</v>
      </c>
      <c r="D2907" s="1" t="s">
        <v>74</v>
      </c>
      <c r="E2907" s="1" t="s">
        <v>53</v>
      </c>
      <c r="F2907" s="1" t="s">
        <v>53</v>
      </c>
      <c r="G2907" s="13" t="s">
        <v>1578</v>
      </c>
      <c r="H2907" s="12">
        <v>41626</v>
      </c>
      <c r="I2907" s="12" t="s">
        <v>574</v>
      </c>
      <c r="J2907" s="12">
        <v>41647</v>
      </c>
      <c r="K2907" s="4">
        <v>5152</v>
      </c>
      <c r="L2907" s="1" t="s">
        <v>146</v>
      </c>
      <c r="M2907" s="1" t="s">
        <v>248</v>
      </c>
      <c r="N2907" s="1" t="s">
        <v>249</v>
      </c>
      <c r="O2907" s="1" t="s">
        <v>250</v>
      </c>
      <c r="P2907">
        <v>60</v>
      </c>
      <c r="Q2907">
        <v>54</v>
      </c>
      <c r="R2907">
        <v>2997</v>
      </c>
      <c r="S2907">
        <v>55.5</v>
      </c>
      <c r="T2907">
        <v>0.92</v>
      </c>
      <c r="U2907">
        <f t="shared" si="749"/>
        <v>2997</v>
      </c>
      <c r="V2907">
        <f t="shared" si="750"/>
        <v>3240</v>
      </c>
      <c r="W2907" s="1" t="s">
        <v>251</v>
      </c>
      <c r="X2907" s="1" t="s">
        <v>252</v>
      </c>
      <c r="Y2907" s="1" t="s">
        <v>252</v>
      </c>
      <c r="Z2907" s="3">
        <v>8366</v>
      </c>
      <c r="AA2907" s="4">
        <f t="shared" si="743"/>
        <v>2251.083138</v>
      </c>
      <c r="AB2907" s="2">
        <f t="shared" si="744"/>
        <v>2251.083138</v>
      </c>
      <c r="AC2907" s="4">
        <f t="shared" si="745"/>
        <v>1543.9025378666668</v>
      </c>
      <c r="AD2907" s="4">
        <f t="shared" si="754"/>
        <v>1543.9025378666668</v>
      </c>
      <c r="AE2907" s="4" t="s">
        <v>62</v>
      </c>
      <c r="AG2907" s="4" t="str">
        <f t="shared" si="747"/>
        <v>Weight Captured Separately</v>
      </c>
      <c r="AI2907" t="e">
        <f t="shared" si="751"/>
        <v>#N/A</v>
      </c>
      <c r="AJ2907" t="s">
        <v>81</v>
      </c>
      <c r="AK2907" s="2"/>
      <c r="AL2907" s="2" t="str">
        <f t="shared" si="748"/>
        <v>Freight Included in Commodity Cost</v>
      </c>
      <c r="AM2907" s="4"/>
      <c r="AN2907" t="e">
        <f>VLOOKUP([1]!Tabelle13[[#This Row],[Vlookup this ID for freight costs]],$AL$2:$AL$6811,2,FALSE)</f>
        <v>#REF!</v>
      </c>
      <c r="AO2907">
        <f t="shared" si="746"/>
        <v>9634.4326413637355</v>
      </c>
      <c r="AP2907">
        <v>3.71</v>
      </c>
      <c r="AQ2907">
        <v>3.71</v>
      </c>
      <c r="AR2907" s="4">
        <v>18</v>
      </c>
      <c r="AS2907" s="4">
        <v>12</v>
      </c>
      <c r="AT2907" s="4">
        <v>2013</v>
      </c>
      <c r="AU2907" s="4">
        <v>8</v>
      </c>
      <c r="AV2907" s="4">
        <v>1</v>
      </c>
      <c r="AW2907" s="4">
        <v>2014</v>
      </c>
      <c r="AX2907" t="str">
        <f t="shared" si="752"/>
        <v>Delay</v>
      </c>
      <c r="AY2907">
        <f t="shared" si="753"/>
        <v>21</v>
      </c>
    </row>
    <row r="2908" spans="1:51" x14ac:dyDescent="0.2">
      <c r="A2908" s="3">
        <v>23666</v>
      </c>
      <c r="B2908" s="1" t="s">
        <v>328</v>
      </c>
      <c r="C2908" s="1" t="s">
        <v>150</v>
      </c>
      <c r="D2908" s="1" t="s">
        <v>100</v>
      </c>
      <c r="E2908" s="1" t="s">
        <v>101</v>
      </c>
      <c r="F2908" s="1" t="s">
        <v>101</v>
      </c>
      <c r="G2908" s="13" t="s">
        <v>1622</v>
      </c>
      <c r="H2908" s="12">
        <v>41652</v>
      </c>
      <c r="I2908" s="12" t="s">
        <v>1622</v>
      </c>
      <c r="J2908" s="12">
        <v>41652</v>
      </c>
      <c r="K2908" s="4">
        <v>5163</v>
      </c>
      <c r="L2908" s="1" t="s">
        <v>146</v>
      </c>
      <c r="M2908" s="1" t="s">
        <v>1920</v>
      </c>
      <c r="N2908" s="1" t="s">
        <v>1688</v>
      </c>
      <c r="O2908" s="1" t="s">
        <v>93</v>
      </c>
      <c r="P2908">
        <v>240</v>
      </c>
      <c r="Q2908">
        <v>54</v>
      </c>
      <c r="R2908">
        <v>382.47</v>
      </c>
      <c r="S2908">
        <v>7.08</v>
      </c>
      <c r="T2908">
        <v>0.03</v>
      </c>
      <c r="U2908">
        <f t="shared" si="749"/>
        <v>382.32</v>
      </c>
      <c r="V2908">
        <f t="shared" si="750"/>
        <v>12960</v>
      </c>
      <c r="W2908" s="1" t="s">
        <v>155</v>
      </c>
      <c r="X2908" s="1" t="s">
        <v>1236</v>
      </c>
      <c r="Y2908" s="1" t="s">
        <v>156</v>
      </c>
      <c r="Z2908" s="3">
        <v>16635</v>
      </c>
      <c r="AA2908" s="4">
        <f t="shared" si="743"/>
        <v>2251.083138</v>
      </c>
      <c r="AB2908" s="2">
        <f t="shared" si="744"/>
        <v>2251.083138</v>
      </c>
      <c r="AC2908" s="4">
        <f t="shared" si="745"/>
        <v>2019.3393452</v>
      </c>
      <c r="AD2908" s="4">
        <f t="shared" si="754"/>
        <v>2019.3393452</v>
      </c>
      <c r="AE2908" s="4" t="s">
        <v>62</v>
      </c>
      <c r="AG2908" s="4" t="str">
        <f t="shared" si="747"/>
        <v>Weight Captured Separately</v>
      </c>
      <c r="AI2908" t="e">
        <f t="shared" si="751"/>
        <v>#N/A</v>
      </c>
      <c r="AJ2908" t="s">
        <v>81</v>
      </c>
      <c r="AK2908" s="2"/>
      <c r="AL2908" s="2" t="str">
        <f t="shared" si="748"/>
        <v>Freight Included in Commodity Cost</v>
      </c>
      <c r="AM2908" s="4"/>
      <c r="AN2908" t="e">
        <f>VLOOKUP([1]!Tabelle13[[#This Row],[Vlookup this ID for freight costs]],$AL$2:$AL$6811,2,FALSE)</f>
        <v>#REF!</v>
      </c>
      <c r="AO2908">
        <f t="shared" si="746"/>
        <v>12602.109192738402</v>
      </c>
      <c r="AP2908">
        <v>0.39</v>
      </c>
      <c r="AQ2908">
        <v>0.39</v>
      </c>
      <c r="AR2908" s="4">
        <v>13</v>
      </c>
      <c r="AS2908" s="4">
        <v>1</v>
      </c>
      <c r="AT2908" s="4">
        <v>2014</v>
      </c>
      <c r="AU2908" s="4">
        <v>13</v>
      </c>
      <c r="AV2908" s="4">
        <v>1</v>
      </c>
      <c r="AW2908" s="4">
        <v>2014</v>
      </c>
      <c r="AX2908" t="str">
        <f t="shared" si="752"/>
        <v>No Delay</v>
      </c>
      <c r="AY2908">
        <f t="shared" si="753"/>
        <v>0</v>
      </c>
    </row>
    <row r="2909" spans="1:51" x14ac:dyDescent="0.2">
      <c r="A2909" s="3">
        <v>43932</v>
      </c>
      <c r="B2909" s="1" t="s">
        <v>328</v>
      </c>
      <c r="C2909" s="1" t="s">
        <v>150</v>
      </c>
      <c r="D2909" s="1" t="s">
        <v>100</v>
      </c>
      <c r="E2909" s="1" t="s">
        <v>101</v>
      </c>
      <c r="F2909" s="1" t="s">
        <v>101</v>
      </c>
      <c r="G2909" s="13" t="s">
        <v>1925</v>
      </c>
      <c r="H2909" s="12">
        <v>41878</v>
      </c>
      <c r="I2909" s="12" t="s">
        <v>1925</v>
      </c>
      <c r="J2909" s="12">
        <v>41878</v>
      </c>
      <c r="K2909" s="4">
        <v>5794</v>
      </c>
      <c r="L2909" s="1" t="s">
        <v>146</v>
      </c>
      <c r="M2909" s="1" t="s">
        <v>1920</v>
      </c>
      <c r="N2909" s="1" t="s">
        <v>275</v>
      </c>
      <c r="O2909" s="1" t="s">
        <v>93</v>
      </c>
      <c r="P2909">
        <v>60</v>
      </c>
      <c r="Q2909">
        <v>55</v>
      </c>
      <c r="R2909">
        <v>1814.33</v>
      </c>
      <c r="S2909">
        <v>32.99</v>
      </c>
      <c r="T2909">
        <v>0.55000000000000004</v>
      </c>
      <c r="U2909">
        <f t="shared" si="749"/>
        <v>1814.45</v>
      </c>
      <c r="V2909">
        <f t="shared" si="750"/>
        <v>3300</v>
      </c>
      <c r="W2909" s="1" t="s">
        <v>179</v>
      </c>
      <c r="X2909" s="1" t="s">
        <v>1236</v>
      </c>
      <c r="Y2909" s="1" t="s">
        <v>156</v>
      </c>
      <c r="Z2909" s="3">
        <v>16635</v>
      </c>
      <c r="AA2909" s="4">
        <f t="shared" si="743"/>
        <v>2251.1928819999998</v>
      </c>
      <c r="AB2909" s="2">
        <f t="shared" si="744"/>
        <v>2251.1928819999998</v>
      </c>
      <c r="AC2909" s="4">
        <f t="shared" si="745"/>
        <v>1692.7008302666666</v>
      </c>
      <c r="AD2909" s="4">
        <f t="shared" si="754"/>
        <v>1692.7008302666666</v>
      </c>
      <c r="AE2909" s="4" t="s">
        <v>62</v>
      </c>
      <c r="AG2909" s="4" t="str">
        <f t="shared" si="747"/>
        <v>Weight Captured Separately</v>
      </c>
      <c r="AI2909" t="e">
        <f t="shared" si="751"/>
        <v>#N/A</v>
      </c>
      <c r="AJ2909" t="s">
        <v>81</v>
      </c>
      <c r="AK2909" s="2"/>
      <c r="AL2909" s="2" t="str">
        <f t="shared" si="748"/>
        <v>Freight Included in Commodity Cost</v>
      </c>
      <c r="AM2909" s="4"/>
      <c r="AN2909" t="e">
        <f>VLOOKUP([1]!Tabelle13[[#This Row],[Vlookup this ID for freight costs]],$AL$2:$AL$6811,2,FALSE)</f>
        <v>#REF!</v>
      </c>
      <c r="AO2909">
        <f t="shared" si="746"/>
        <v>10563.231582524535</v>
      </c>
      <c r="AP2909">
        <v>2.2400000000000002</v>
      </c>
      <c r="AQ2909">
        <v>2.2400000000000002</v>
      </c>
      <c r="AR2909" s="4">
        <v>27</v>
      </c>
      <c r="AS2909" s="4">
        <v>8</v>
      </c>
      <c r="AT2909" s="4">
        <v>2014</v>
      </c>
      <c r="AU2909" s="4">
        <v>27</v>
      </c>
      <c r="AV2909" s="4">
        <v>8</v>
      </c>
      <c r="AW2909" s="4">
        <v>2014</v>
      </c>
      <c r="AX2909" t="str">
        <f t="shared" si="752"/>
        <v>No Delay</v>
      </c>
      <c r="AY2909">
        <f t="shared" si="753"/>
        <v>0</v>
      </c>
    </row>
    <row r="2910" spans="1:51" x14ac:dyDescent="0.2">
      <c r="A2910" s="3">
        <v>42505</v>
      </c>
      <c r="B2910" s="1" t="s">
        <v>328</v>
      </c>
      <c r="C2910" s="1" t="s">
        <v>150</v>
      </c>
      <c r="D2910" s="1" t="s">
        <v>100</v>
      </c>
      <c r="E2910" s="1" t="s">
        <v>101</v>
      </c>
      <c r="F2910" s="1" t="s">
        <v>101</v>
      </c>
      <c r="G2910" s="13" t="s">
        <v>1411</v>
      </c>
      <c r="H2910" s="12">
        <v>41880</v>
      </c>
      <c r="I2910" s="12" t="s">
        <v>1411</v>
      </c>
      <c r="J2910" s="12">
        <v>41880</v>
      </c>
      <c r="K2910" s="4">
        <v>5879</v>
      </c>
      <c r="L2910" s="1" t="s">
        <v>146</v>
      </c>
      <c r="M2910" s="1" t="s">
        <v>1920</v>
      </c>
      <c r="N2910" s="1" t="s">
        <v>159</v>
      </c>
      <c r="O2910" s="1" t="s">
        <v>93</v>
      </c>
      <c r="P2910">
        <v>30</v>
      </c>
      <c r="Q2910">
        <v>55</v>
      </c>
      <c r="R2910">
        <v>1833.08</v>
      </c>
      <c r="S2910">
        <v>33.33</v>
      </c>
      <c r="T2910">
        <v>1.1100000000000001</v>
      </c>
      <c r="U2910">
        <f t="shared" si="749"/>
        <v>1833.1499999999999</v>
      </c>
      <c r="V2910">
        <f t="shared" si="750"/>
        <v>1650</v>
      </c>
      <c r="W2910" s="1" t="s">
        <v>155</v>
      </c>
      <c r="X2910" s="1" t="s">
        <v>1236</v>
      </c>
      <c r="Y2910" s="1" t="s">
        <v>156</v>
      </c>
      <c r="Z2910" s="3">
        <v>16635</v>
      </c>
      <c r="AA2910" s="4">
        <f t="shared" si="743"/>
        <v>2251.1928819999998</v>
      </c>
      <c r="AB2910" s="2">
        <f t="shared" si="744"/>
        <v>2251.1928819999998</v>
      </c>
      <c r="AC2910" s="4">
        <f t="shared" si="745"/>
        <v>3879.393219058823</v>
      </c>
      <c r="AD2910" s="4">
        <f t="shared" si="754"/>
        <v>3879.393219058823</v>
      </c>
      <c r="AE2910" s="4" t="s">
        <v>62</v>
      </c>
      <c r="AG2910" s="4" t="str">
        <f t="shared" si="747"/>
        <v>Weight Captured Separately</v>
      </c>
      <c r="AI2910" t="e">
        <f t="shared" si="751"/>
        <v>#N/A</v>
      </c>
      <c r="AJ2910" t="s">
        <v>81</v>
      </c>
      <c r="AK2910" s="2"/>
      <c r="AL2910" s="2" t="str">
        <f t="shared" si="748"/>
        <v>Freight Included in Commodity Cost</v>
      </c>
      <c r="AM2910" s="4"/>
      <c r="AN2910" t="e">
        <f>VLOOKUP([1]!Tabelle13[[#This Row],[Vlookup this ID for freight costs]],$AL$2:$AL$6811,2,FALSE)</f>
        <v>#REF!</v>
      </c>
      <c r="AO2910">
        <f t="shared" si="746"/>
        <v>24212.565473365172</v>
      </c>
      <c r="AP2910">
        <v>2.27</v>
      </c>
      <c r="AQ2910">
        <v>2.27</v>
      </c>
      <c r="AR2910" s="4">
        <v>29</v>
      </c>
      <c r="AS2910" s="4">
        <v>8</v>
      </c>
      <c r="AT2910" s="4">
        <v>2014</v>
      </c>
      <c r="AU2910" s="4">
        <v>29</v>
      </c>
      <c r="AV2910" s="4">
        <v>8</v>
      </c>
      <c r="AW2910" s="4">
        <v>2014</v>
      </c>
      <c r="AX2910" t="str">
        <f t="shared" si="752"/>
        <v>No Delay</v>
      </c>
      <c r="AY2910">
        <f t="shared" si="753"/>
        <v>0</v>
      </c>
    </row>
    <row r="2911" spans="1:51" x14ac:dyDescent="0.2">
      <c r="A2911" s="3">
        <v>38418</v>
      </c>
      <c r="B2911" s="1" t="s">
        <v>328</v>
      </c>
      <c r="C2911" s="1" t="s">
        <v>150</v>
      </c>
      <c r="D2911" s="1" t="s">
        <v>100</v>
      </c>
      <c r="E2911" s="1" t="s">
        <v>101</v>
      </c>
      <c r="F2911" s="1" t="s">
        <v>101</v>
      </c>
      <c r="G2911" s="13" t="s">
        <v>1932</v>
      </c>
      <c r="H2911" s="12">
        <v>42136</v>
      </c>
      <c r="I2911" s="12" t="s">
        <v>1932</v>
      </c>
      <c r="J2911" s="12">
        <v>42136</v>
      </c>
      <c r="K2911" s="4">
        <v>6516</v>
      </c>
      <c r="L2911" s="1" t="s">
        <v>146</v>
      </c>
      <c r="M2911" s="1" t="s">
        <v>1923</v>
      </c>
      <c r="N2911" s="1" t="s">
        <v>171</v>
      </c>
      <c r="O2911" s="1" t="s">
        <v>93</v>
      </c>
      <c r="P2911">
        <v>60</v>
      </c>
      <c r="Q2911">
        <v>56</v>
      </c>
      <c r="R2911">
        <v>369.98</v>
      </c>
      <c r="S2911">
        <v>6.61</v>
      </c>
      <c r="T2911">
        <v>0.11</v>
      </c>
      <c r="U2911">
        <f t="shared" si="749"/>
        <v>370.16</v>
      </c>
      <c r="V2911">
        <f t="shared" si="750"/>
        <v>3360</v>
      </c>
      <c r="W2911" s="1" t="s">
        <v>155</v>
      </c>
      <c r="X2911" s="1" t="s">
        <v>1236</v>
      </c>
      <c r="Y2911" s="1" t="s">
        <v>156</v>
      </c>
      <c r="Z2911" s="3">
        <v>16635</v>
      </c>
      <c r="AA2911" s="4">
        <f t="shared" si="743"/>
        <v>2251.3026260000001</v>
      </c>
      <c r="AB2911" s="2">
        <f t="shared" si="744"/>
        <v>2251.3026260000001</v>
      </c>
      <c r="AC2911" s="4">
        <f t="shared" si="745"/>
        <v>1912.9136456666665</v>
      </c>
      <c r="AD2911" s="4">
        <f t="shared" si="754"/>
        <v>1912.9136456666665</v>
      </c>
      <c r="AE2911" s="4" t="s">
        <v>62</v>
      </c>
      <c r="AG2911" s="4" t="str">
        <f t="shared" si="747"/>
        <v>Weight Captured Separately</v>
      </c>
      <c r="AI2911" t="e">
        <f t="shared" si="751"/>
        <v>#N/A</v>
      </c>
      <c r="AJ2911" t="s">
        <v>81</v>
      </c>
      <c r="AK2911" s="2"/>
      <c r="AL2911" s="2" t="str">
        <f t="shared" si="748"/>
        <v>Freight Included in Commodity Cost</v>
      </c>
      <c r="AM2911" s="4"/>
      <c r="AN2911" t="e">
        <f>VLOOKUP([1]!Tabelle13[[#This Row],[Vlookup this ID for freight costs]],$AL$2:$AL$6811,2,FALSE)</f>
        <v>#REF!</v>
      </c>
      <c r="AO2911">
        <f t="shared" si="746"/>
        <v>11937.799976251334</v>
      </c>
      <c r="AP2911">
        <v>0.38</v>
      </c>
      <c r="AQ2911">
        <v>0.38</v>
      </c>
      <c r="AR2911" s="4">
        <v>12</v>
      </c>
      <c r="AS2911" s="4">
        <v>5</v>
      </c>
      <c r="AT2911" s="4">
        <v>2015</v>
      </c>
      <c r="AU2911" s="4">
        <v>12</v>
      </c>
      <c r="AV2911" s="4">
        <v>5</v>
      </c>
      <c r="AW2911" s="4">
        <v>2015</v>
      </c>
      <c r="AX2911" t="str">
        <f t="shared" si="752"/>
        <v>No Delay</v>
      </c>
      <c r="AY2911">
        <f t="shared" si="753"/>
        <v>0</v>
      </c>
    </row>
    <row r="2912" spans="1:51" x14ac:dyDescent="0.2">
      <c r="A2912" s="3">
        <v>80842</v>
      </c>
      <c r="B2912" s="1" t="s">
        <v>328</v>
      </c>
      <c r="C2912" s="1" t="s">
        <v>150</v>
      </c>
      <c r="D2912" s="1" t="s">
        <v>100</v>
      </c>
      <c r="E2912" s="1" t="s">
        <v>101</v>
      </c>
      <c r="F2912" s="1" t="s">
        <v>101</v>
      </c>
      <c r="G2912" s="13" t="s">
        <v>1925</v>
      </c>
      <c r="H2912" s="12">
        <v>41878</v>
      </c>
      <c r="I2912" s="12" t="s">
        <v>1925</v>
      </c>
      <c r="J2912" s="12">
        <v>41878</v>
      </c>
      <c r="K2912" s="4">
        <v>5825</v>
      </c>
      <c r="L2912" s="1" t="s">
        <v>146</v>
      </c>
      <c r="M2912" s="1" t="s">
        <v>1920</v>
      </c>
      <c r="N2912" s="1" t="s">
        <v>265</v>
      </c>
      <c r="O2912" s="1" t="s">
        <v>93</v>
      </c>
      <c r="P2912">
        <v>60</v>
      </c>
      <c r="Q2912">
        <v>57</v>
      </c>
      <c r="R2912">
        <v>1123.94</v>
      </c>
      <c r="S2912">
        <v>19.72</v>
      </c>
      <c r="T2912">
        <v>0.33</v>
      </c>
      <c r="U2912">
        <f t="shared" si="749"/>
        <v>1124.04</v>
      </c>
      <c r="V2912">
        <f t="shared" si="750"/>
        <v>3420</v>
      </c>
      <c r="W2912" s="1" t="s">
        <v>155</v>
      </c>
      <c r="X2912" s="1" t="s">
        <v>1236</v>
      </c>
      <c r="Y2912" s="1" t="s">
        <v>156</v>
      </c>
      <c r="Z2912" s="3">
        <v>16635</v>
      </c>
      <c r="AA2912" s="4">
        <f t="shared" si="743"/>
        <v>2251.41237</v>
      </c>
      <c r="AB2912" s="2">
        <f t="shared" si="744"/>
        <v>2251.41237</v>
      </c>
      <c r="AC2912" s="4">
        <f t="shared" si="745"/>
        <v>2252.3177580000001</v>
      </c>
      <c r="AD2912" s="4">
        <f t="shared" si="754"/>
        <v>2252.3177580000001</v>
      </c>
      <c r="AE2912" s="4" t="s">
        <v>62</v>
      </c>
      <c r="AG2912" s="4" t="str">
        <f t="shared" si="747"/>
        <v>Weight Captured Separately</v>
      </c>
      <c r="AI2912" t="e">
        <f t="shared" si="751"/>
        <v>#N/A</v>
      </c>
      <c r="AJ2912" t="s">
        <v>81</v>
      </c>
      <c r="AK2912" s="2"/>
      <c r="AL2912" s="2" t="str">
        <f t="shared" si="748"/>
        <v>Freight Included in Commodity Cost</v>
      </c>
      <c r="AM2912" s="4"/>
      <c r="AN2912" t="e">
        <f>VLOOKUP([1]!Tabelle13[[#This Row],[Vlookup this ID for freight costs]],$AL$2:$AL$6811,2,FALSE)</f>
        <v>#REF!</v>
      </c>
      <c r="AO2912">
        <f t="shared" si="746"/>
        <v>14056.360445436003</v>
      </c>
      <c r="AP2912">
        <v>1.39</v>
      </c>
      <c r="AQ2912">
        <v>1.39</v>
      </c>
      <c r="AR2912" s="4">
        <v>27</v>
      </c>
      <c r="AS2912" s="4">
        <v>8</v>
      </c>
      <c r="AT2912" s="4">
        <v>2014</v>
      </c>
      <c r="AU2912" s="4">
        <v>27</v>
      </c>
      <c r="AV2912" s="4">
        <v>8</v>
      </c>
      <c r="AW2912" s="4">
        <v>2014</v>
      </c>
      <c r="AX2912" t="str">
        <f t="shared" si="752"/>
        <v>No Delay</v>
      </c>
      <c r="AY2912">
        <f t="shared" si="753"/>
        <v>0</v>
      </c>
    </row>
    <row r="2913" spans="1:51" x14ac:dyDescent="0.2">
      <c r="A2913" s="3">
        <v>77480</v>
      </c>
      <c r="B2913" s="1" t="s">
        <v>328</v>
      </c>
      <c r="C2913" s="1" t="s">
        <v>150</v>
      </c>
      <c r="D2913" s="1" t="s">
        <v>100</v>
      </c>
      <c r="E2913" s="1" t="s">
        <v>101</v>
      </c>
      <c r="F2913" s="1" t="s">
        <v>101</v>
      </c>
      <c r="G2913" s="13" t="s">
        <v>1411</v>
      </c>
      <c r="H2913" s="12">
        <v>41880</v>
      </c>
      <c r="I2913" s="12" t="s">
        <v>1411</v>
      </c>
      <c r="J2913" s="12">
        <v>41880</v>
      </c>
      <c r="K2913" s="4">
        <v>5910</v>
      </c>
      <c r="L2913" s="1" t="s">
        <v>146</v>
      </c>
      <c r="M2913" s="1" t="s">
        <v>1920</v>
      </c>
      <c r="N2913" s="1" t="s">
        <v>218</v>
      </c>
      <c r="O2913" s="1" t="s">
        <v>93</v>
      </c>
      <c r="P2913">
        <v>90</v>
      </c>
      <c r="Q2913">
        <v>57</v>
      </c>
      <c r="R2913">
        <v>1483.72</v>
      </c>
      <c r="S2913">
        <v>26.03</v>
      </c>
      <c r="T2913">
        <v>0.28999999999999998</v>
      </c>
      <c r="U2913">
        <f t="shared" si="749"/>
        <v>1483.71</v>
      </c>
      <c r="V2913">
        <f t="shared" si="750"/>
        <v>5130</v>
      </c>
      <c r="W2913" s="1" t="s">
        <v>155</v>
      </c>
      <c r="X2913" s="1" t="s">
        <v>1236</v>
      </c>
      <c r="Y2913" s="1" t="s">
        <v>156</v>
      </c>
      <c r="Z2913" s="3">
        <v>16635</v>
      </c>
      <c r="AA2913" s="4">
        <f t="shared" si="743"/>
        <v>2251.41237</v>
      </c>
      <c r="AB2913" s="2">
        <f t="shared" si="744"/>
        <v>2251.41237</v>
      </c>
      <c r="AC2913" s="4">
        <f t="shared" si="745"/>
        <v>1145.8666169999999</v>
      </c>
      <c r="AD2913" s="4">
        <f t="shared" si="754"/>
        <v>1145.8666169999999</v>
      </c>
      <c r="AE2913" s="4" t="s">
        <v>62</v>
      </c>
      <c r="AG2913" s="4" t="str">
        <f t="shared" si="747"/>
        <v>Weight Captured Separately</v>
      </c>
      <c r="AI2913" t="e">
        <f t="shared" si="751"/>
        <v>#N/A</v>
      </c>
      <c r="AJ2913" t="s">
        <v>81</v>
      </c>
      <c r="AK2913" s="2"/>
      <c r="AL2913" s="2" t="str">
        <f t="shared" si="748"/>
        <v>Freight Included in Commodity Cost</v>
      </c>
      <c r="AM2913" s="4"/>
      <c r="AN2913" t="e">
        <f>VLOOKUP([1]!Tabelle13[[#This Row],[Vlookup this ID for freight costs]],$AL$2:$AL$6811,2,FALSE)</f>
        <v>#REF!</v>
      </c>
      <c r="AO2913">
        <f t="shared" si="746"/>
        <v>7149.8924233139996</v>
      </c>
      <c r="AP2913">
        <v>1.84</v>
      </c>
      <c r="AQ2913">
        <v>1.84</v>
      </c>
      <c r="AR2913" s="4">
        <v>29</v>
      </c>
      <c r="AS2913" s="4">
        <v>8</v>
      </c>
      <c r="AT2913" s="4">
        <v>2014</v>
      </c>
      <c r="AU2913" s="4">
        <v>29</v>
      </c>
      <c r="AV2913" s="4">
        <v>8</v>
      </c>
      <c r="AW2913" s="4">
        <v>2014</v>
      </c>
      <c r="AX2913" t="str">
        <f t="shared" si="752"/>
        <v>No Delay</v>
      </c>
      <c r="AY2913">
        <f t="shared" si="753"/>
        <v>0</v>
      </c>
    </row>
    <row r="2914" spans="1:51" x14ac:dyDescent="0.2">
      <c r="A2914" s="3">
        <v>81653</v>
      </c>
      <c r="B2914" s="1" t="s">
        <v>328</v>
      </c>
      <c r="C2914" s="1" t="s">
        <v>150</v>
      </c>
      <c r="D2914" s="1" t="s">
        <v>100</v>
      </c>
      <c r="E2914" s="1" t="s">
        <v>101</v>
      </c>
      <c r="F2914" s="1" t="s">
        <v>101</v>
      </c>
      <c r="G2914" s="13" t="s">
        <v>1370</v>
      </c>
      <c r="H2914" s="12">
        <v>41677</v>
      </c>
      <c r="I2914" s="12" t="s">
        <v>1370</v>
      </c>
      <c r="J2914" s="12">
        <v>41677</v>
      </c>
      <c r="K2914" s="4">
        <v>5291</v>
      </c>
      <c r="L2914" s="1" t="s">
        <v>146</v>
      </c>
      <c r="M2914" s="1" t="s">
        <v>1920</v>
      </c>
      <c r="N2914" s="1" t="s">
        <v>392</v>
      </c>
      <c r="O2914" s="1" t="s">
        <v>393</v>
      </c>
      <c r="P2914">
        <v>120</v>
      </c>
      <c r="Q2914">
        <v>57</v>
      </c>
      <c r="R2914">
        <v>1468.3</v>
      </c>
      <c r="S2914">
        <v>25.76</v>
      </c>
      <c r="T2914">
        <v>0.21</v>
      </c>
      <c r="U2914">
        <f t="shared" si="749"/>
        <v>1468.3200000000002</v>
      </c>
      <c r="V2914">
        <f t="shared" si="750"/>
        <v>6840</v>
      </c>
      <c r="W2914" s="1" t="s">
        <v>394</v>
      </c>
      <c r="X2914" s="1" t="s">
        <v>112</v>
      </c>
      <c r="Y2914" s="1" t="s">
        <v>112</v>
      </c>
      <c r="Z2914" s="3">
        <v>14398</v>
      </c>
      <c r="AA2914" s="4">
        <f t="shared" si="743"/>
        <v>2251.41237</v>
      </c>
      <c r="AB2914" s="2">
        <f t="shared" si="744"/>
        <v>2251.41237</v>
      </c>
      <c r="AC2914" s="4">
        <f t="shared" si="745"/>
        <v>2259.2041940000004</v>
      </c>
      <c r="AD2914" s="4">
        <f t="shared" si="754"/>
        <v>2259.2041940000004</v>
      </c>
      <c r="AE2914" s="4" t="s">
        <v>62</v>
      </c>
      <c r="AG2914" s="4" t="str">
        <f t="shared" si="747"/>
        <v>Weight Captured Separately</v>
      </c>
      <c r="AI2914" t="e">
        <f t="shared" si="751"/>
        <v>#N/A</v>
      </c>
      <c r="AJ2914" t="s">
        <v>81</v>
      </c>
      <c r="AK2914" s="2"/>
      <c r="AL2914" s="2" t="str">
        <f t="shared" si="748"/>
        <v>Freight Included in Commodity Cost</v>
      </c>
      <c r="AM2914" s="4"/>
      <c r="AN2914" t="e">
        <f>VLOOKUP([1]!Tabelle13[[#This Row],[Vlookup this ID for freight costs]],$AL$2:$AL$6811,2,FALSE)</f>
        <v>#REF!</v>
      </c>
      <c r="AO2914">
        <f t="shared" si="746"/>
        <v>14099.345578948005</v>
      </c>
      <c r="AP2914">
        <v>1.82</v>
      </c>
      <c r="AQ2914">
        <v>1.82</v>
      </c>
      <c r="AR2914" s="4">
        <v>7</v>
      </c>
      <c r="AS2914" s="4">
        <v>2</v>
      </c>
      <c r="AT2914" s="4">
        <v>2014</v>
      </c>
      <c r="AU2914" s="4">
        <v>7</v>
      </c>
      <c r="AV2914" s="4">
        <v>2</v>
      </c>
      <c r="AW2914" s="4">
        <v>2014</v>
      </c>
      <c r="AX2914" t="str">
        <f t="shared" si="752"/>
        <v>No Delay</v>
      </c>
      <c r="AY2914">
        <f t="shared" si="753"/>
        <v>0</v>
      </c>
    </row>
    <row r="2915" spans="1:51" x14ac:dyDescent="0.2">
      <c r="A2915" s="3">
        <v>70368</v>
      </c>
      <c r="B2915" s="1" t="s">
        <v>328</v>
      </c>
      <c r="C2915" s="1" t="s">
        <v>150</v>
      </c>
      <c r="D2915" s="1" t="s">
        <v>100</v>
      </c>
      <c r="E2915" s="1" t="s">
        <v>101</v>
      </c>
      <c r="F2915" s="1" t="s">
        <v>101</v>
      </c>
      <c r="G2915" s="13" t="s">
        <v>1966</v>
      </c>
      <c r="H2915" s="12">
        <v>41879</v>
      </c>
      <c r="I2915" s="12" t="s">
        <v>1966</v>
      </c>
      <c r="J2915" s="12">
        <v>41879</v>
      </c>
      <c r="K2915" s="4">
        <v>5839</v>
      </c>
      <c r="L2915" s="1" t="s">
        <v>146</v>
      </c>
      <c r="M2915" s="1" t="s">
        <v>1923</v>
      </c>
      <c r="N2915" s="1" t="s">
        <v>218</v>
      </c>
      <c r="O2915" s="1" t="s">
        <v>93</v>
      </c>
      <c r="P2915">
        <v>90</v>
      </c>
      <c r="Q2915">
        <v>58</v>
      </c>
      <c r="R2915">
        <v>1368.05</v>
      </c>
      <c r="S2915">
        <v>23.59</v>
      </c>
      <c r="T2915">
        <v>0.26</v>
      </c>
      <c r="U2915">
        <f t="shared" si="749"/>
        <v>1368.22</v>
      </c>
      <c r="V2915">
        <f t="shared" si="750"/>
        <v>5220</v>
      </c>
      <c r="W2915" s="1" t="s">
        <v>155</v>
      </c>
      <c r="X2915" s="1" t="s">
        <v>1236</v>
      </c>
      <c r="Y2915" s="1" t="s">
        <v>156</v>
      </c>
      <c r="Z2915" s="3">
        <v>16635</v>
      </c>
      <c r="AA2915" s="4">
        <f t="shared" si="743"/>
        <v>2251.5221139999999</v>
      </c>
      <c r="AB2915" s="2">
        <f t="shared" si="744"/>
        <v>2251.5221139999999</v>
      </c>
      <c r="AC2915" s="4">
        <f t="shared" si="745"/>
        <v>2005.2930577777779</v>
      </c>
      <c r="AD2915" s="4">
        <f t="shared" si="754"/>
        <v>2005.2930577777779</v>
      </c>
      <c r="AE2915" s="4" t="s">
        <v>62</v>
      </c>
      <c r="AG2915" s="4" t="str">
        <f t="shared" si="747"/>
        <v>Weight Captured Separately</v>
      </c>
      <c r="AI2915" t="e">
        <f t="shared" si="751"/>
        <v>#N/A</v>
      </c>
      <c r="AJ2915" t="s">
        <v>81</v>
      </c>
      <c r="AK2915" s="2"/>
      <c r="AL2915" s="2" t="str">
        <f t="shared" si="748"/>
        <v>Freight Included in Commodity Cost</v>
      </c>
      <c r="AM2915" s="4"/>
      <c r="AN2915" t="e">
        <f>VLOOKUP([1]!Tabelle13[[#This Row],[Vlookup this ID for freight costs]],$AL$2:$AL$6811,2,FALSE)</f>
        <v>#REF!</v>
      </c>
      <c r="AO2915">
        <f t="shared" si="746"/>
        <v>12514.432266648892</v>
      </c>
      <c r="AP2915">
        <v>1.41</v>
      </c>
      <c r="AQ2915">
        <v>1.41</v>
      </c>
      <c r="AR2915" s="4">
        <v>28</v>
      </c>
      <c r="AS2915" s="4">
        <v>8</v>
      </c>
      <c r="AT2915" s="4">
        <v>2014</v>
      </c>
      <c r="AU2915" s="4">
        <v>28</v>
      </c>
      <c r="AV2915" s="4">
        <v>8</v>
      </c>
      <c r="AW2915" s="4">
        <v>2014</v>
      </c>
      <c r="AX2915" t="str">
        <f t="shared" si="752"/>
        <v>No Delay</v>
      </c>
      <c r="AY2915">
        <f t="shared" si="753"/>
        <v>0</v>
      </c>
    </row>
    <row r="2916" spans="1:51" x14ac:dyDescent="0.2">
      <c r="A2916" s="3">
        <v>50380</v>
      </c>
      <c r="B2916" s="1" t="s">
        <v>328</v>
      </c>
      <c r="C2916" s="1" t="s">
        <v>150</v>
      </c>
      <c r="D2916" s="1" t="s">
        <v>100</v>
      </c>
      <c r="E2916" s="1" t="s">
        <v>101</v>
      </c>
      <c r="F2916" s="1" t="s">
        <v>101</v>
      </c>
      <c r="G2916" s="13" t="s">
        <v>1960</v>
      </c>
      <c r="H2916" s="12">
        <v>41676</v>
      </c>
      <c r="I2916" s="12" t="s">
        <v>1960</v>
      </c>
      <c r="J2916" s="12">
        <v>41676</v>
      </c>
      <c r="K2916" s="4">
        <v>5259</v>
      </c>
      <c r="L2916" s="1" t="s">
        <v>146</v>
      </c>
      <c r="M2916" s="1" t="s">
        <v>1920</v>
      </c>
      <c r="N2916" s="1" t="s">
        <v>606</v>
      </c>
      <c r="O2916" s="1" t="s">
        <v>93</v>
      </c>
      <c r="P2916">
        <v>30</v>
      </c>
      <c r="Q2916">
        <v>58</v>
      </c>
      <c r="R2916">
        <v>1068.21</v>
      </c>
      <c r="S2916">
        <v>18.420000000000002</v>
      </c>
      <c r="T2916">
        <v>0.61</v>
      </c>
      <c r="U2916">
        <f t="shared" si="749"/>
        <v>1068.3600000000001</v>
      </c>
      <c r="V2916">
        <f t="shared" si="750"/>
        <v>1740</v>
      </c>
      <c r="W2916" s="1" t="s">
        <v>155</v>
      </c>
      <c r="X2916" s="1" t="s">
        <v>1236</v>
      </c>
      <c r="Y2916" s="1" t="s">
        <v>156</v>
      </c>
      <c r="Z2916" s="3">
        <v>16635</v>
      </c>
      <c r="AA2916" s="4">
        <f t="shared" si="743"/>
        <v>2251.5221139999999</v>
      </c>
      <c r="AB2916" s="2">
        <f t="shared" si="744"/>
        <v>2251.5221139999999</v>
      </c>
      <c r="AC2916" s="4">
        <f t="shared" si="745"/>
        <v>2411.3964492500004</v>
      </c>
      <c r="AD2916" s="4">
        <f t="shared" si="754"/>
        <v>2411.3964492500004</v>
      </c>
      <c r="AE2916" s="4" t="s">
        <v>62</v>
      </c>
      <c r="AG2916" s="4" t="str">
        <f t="shared" si="747"/>
        <v>Weight Captured Separately</v>
      </c>
      <c r="AI2916" t="e">
        <f t="shared" si="751"/>
        <v>#N/A</v>
      </c>
      <c r="AJ2916" t="s">
        <v>81</v>
      </c>
      <c r="AK2916" s="2"/>
      <c r="AL2916" s="2" t="str">
        <f t="shared" si="748"/>
        <v>Freight Included in Commodity Cost</v>
      </c>
      <c r="AM2916" s="4"/>
      <c r="AN2916" t="e">
        <f>VLOOKUP([1]!Tabelle13[[#This Row],[Vlookup this ID for freight costs]],$AL$2:$AL$6811,2,FALSE)</f>
        <v>#REF!</v>
      </c>
      <c r="AO2916">
        <f t="shared" si="746"/>
        <v>15049.329636218505</v>
      </c>
      <c r="AP2916">
        <v>1.32</v>
      </c>
      <c r="AQ2916">
        <v>1.32</v>
      </c>
      <c r="AR2916" s="4">
        <v>6</v>
      </c>
      <c r="AS2916" s="4">
        <v>2</v>
      </c>
      <c r="AT2916" s="4">
        <v>2014</v>
      </c>
      <c r="AU2916" s="4">
        <v>6</v>
      </c>
      <c r="AV2916" s="4">
        <v>2</v>
      </c>
      <c r="AW2916" s="4">
        <v>2014</v>
      </c>
      <c r="AX2916" t="str">
        <f t="shared" si="752"/>
        <v>No Delay</v>
      </c>
      <c r="AY2916">
        <f t="shared" si="753"/>
        <v>0</v>
      </c>
    </row>
    <row r="2917" spans="1:51" x14ac:dyDescent="0.2">
      <c r="A2917" s="3">
        <v>35652</v>
      </c>
      <c r="B2917" s="1" t="s">
        <v>328</v>
      </c>
      <c r="C2917" s="1" t="s">
        <v>150</v>
      </c>
      <c r="D2917" s="1" t="s">
        <v>100</v>
      </c>
      <c r="E2917" s="1" t="s">
        <v>101</v>
      </c>
      <c r="F2917" s="1" t="s">
        <v>101</v>
      </c>
      <c r="G2917" s="13" t="s">
        <v>1411</v>
      </c>
      <c r="H2917" s="12">
        <v>41880</v>
      </c>
      <c r="I2917" s="12" t="s">
        <v>1411</v>
      </c>
      <c r="J2917" s="12">
        <v>41880</v>
      </c>
      <c r="K2917" s="4">
        <v>5869</v>
      </c>
      <c r="L2917" s="1" t="s">
        <v>146</v>
      </c>
      <c r="M2917" s="1" t="s">
        <v>1920</v>
      </c>
      <c r="N2917" s="1" t="s">
        <v>218</v>
      </c>
      <c r="O2917" s="1" t="s">
        <v>93</v>
      </c>
      <c r="P2917">
        <v>90</v>
      </c>
      <c r="Q2917">
        <v>59</v>
      </c>
      <c r="R2917">
        <v>1535.78</v>
      </c>
      <c r="S2917">
        <v>26.03</v>
      </c>
      <c r="T2917">
        <v>0.28999999999999998</v>
      </c>
      <c r="U2917">
        <f t="shared" si="749"/>
        <v>1535.77</v>
      </c>
      <c r="V2917">
        <f t="shared" si="750"/>
        <v>5310</v>
      </c>
      <c r="W2917" s="1" t="s">
        <v>155</v>
      </c>
      <c r="X2917" s="1" t="s">
        <v>1236</v>
      </c>
      <c r="Y2917" s="1" t="s">
        <v>156</v>
      </c>
      <c r="Z2917" s="3">
        <v>16635</v>
      </c>
      <c r="AA2917" s="4">
        <f t="shared" si="743"/>
        <v>2251.6318580000002</v>
      </c>
      <c r="AB2917" s="2">
        <f t="shared" si="744"/>
        <v>2251.6318580000002</v>
      </c>
      <c r="AC2917" s="4">
        <f t="shared" si="745"/>
        <v>1579.0080478</v>
      </c>
      <c r="AD2917" s="4">
        <f t="shared" si="754"/>
        <v>1579.0080478</v>
      </c>
      <c r="AE2917" s="4" t="s">
        <v>62</v>
      </c>
      <c r="AG2917" s="4" t="str">
        <f t="shared" si="747"/>
        <v>Weight Captured Separately</v>
      </c>
      <c r="AI2917" t="e">
        <f t="shared" si="751"/>
        <v>#N/A</v>
      </c>
      <c r="AJ2917" t="s">
        <v>81</v>
      </c>
      <c r="AK2917" s="2"/>
      <c r="AL2917" s="2" t="str">
        <f t="shared" si="748"/>
        <v>Freight Included in Commodity Cost</v>
      </c>
      <c r="AM2917" s="4"/>
      <c r="AN2917" t="e">
        <f>VLOOKUP([1]!Tabelle13[[#This Row],[Vlookup this ID for freight costs]],$AL$2:$AL$6811,2,FALSE)</f>
        <v>#REF!</v>
      </c>
      <c r="AO2917">
        <f t="shared" si="746"/>
        <v>9853.5612343676021</v>
      </c>
      <c r="AP2917">
        <v>1.9</v>
      </c>
      <c r="AQ2917">
        <v>1.9</v>
      </c>
      <c r="AR2917" s="4">
        <v>29</v>
      </c>
      <c r="AS2917" s="4">
        <v>8</v>
      </c>
      <c r="AT2917" s="4">
        <v>2014</v>
      </c>
      <c r="AU2917" s="4">
        <v>29</v>
      </c>
      <c r="AV2917" s="4">
        <v>8</v>
      </c>
      <c r="AW2917" s="4">
        <v>2014</v>
      </c>
      <c r="AX2917" t="str">
        <f t="shared" si="752"/>
        <v>No Delay</v>
      </c>
      <c r="AY2917">
        <f t="shared" si="753"/>
        <v>0</v>
      </c>
    </row>
    <row r="2918" spans="1:51" x14ac:dyDescent="0.2">
      <c r="A2918" s="3">
        <v>14200</v>
      </c>
      <c r="B2918" s="1" t="s">
        <v>328</v>
      </c>
      <c r="C2918" s="1" t="s">
        <v>150</v>
      </c>
      <c r="D2918" s="1" t="s">
        <v>100</v>
      </c>
      <c r="E2918" s="1" t="s">
        <v>101</v>
      </c>
      <c r="F2918" s="1" t="s">
        <v>101</v>
      </c>
      <c r="G2918" s="13" t="s">
        <v>1622</v>
      </c>
      <c r="H2918" s="12">
        <v>41652</v>
      </c>
      <c r="I2918" s="12" t="s">
        <v>1622</v>
      </c>
      <c r="J2918" s="12">
        <v>41652</v>
      </c>
      <c r="K2918" s="4">
        <v>5160</v>
      </c>
      <c r="L2918" s="1" t="s">
        <v>146</v>
      </c>
      <c r="M2918" s="1" t="s">
        <v>1920</v>
      </c>
      <c r="N2918" s="1" t="s">
        <v>275</v>
      </c>
      <c r="O2918" s="1" t="s">
        <v>93</v>
      </c>
      <c r="P2918">
        <v>60</v>
      </c>
      <c r="Q2918">
        <v>59</v>
      </c>
      <c r="R2918">
        <v>1653.14</v>
      </c>
      <c r="S2918">
        <v>28.02</v>
      </c>
      <c r="T2918">
        <v>0.47</v>
      </c>
      <c r="U2918">
        <f t="shared" si="749"/>
        <v>1653.18</v>
      </c>
      <c r="V2918">
        <f t="shared" si="750"/>
        <v>3540</v>
      </c>
      <c r="W2918" s="1" t="s">
        <v>204</v>
      </c>
      <c r="X2918" s="1" t="s">
        <v>1236</v>
      </c>
      <c r="Y2918" s="1" t="s">
        <v>205</v>
      </c>
      <c r="Z2918" s="3">
        <v>16682</v>
      </c>
      <c r="AA2918" s="4">
        <f t="shared" si="743"/>
        <v>2251.6318580000002</v>
      </c>
      <c r="AB2918" s="2">
        <f t="shared" si="744"/>
        <v>2251.6318580000002</v>
      </c>
      <c r="AC2918" s="4">
        <f t="shared" si="745"/>
        <v>1403.8550891666666</v>
      </c>
      <c r="AD2918" s="4">
        <f t="shared" si="754"/>
        <v>1403.8550891666666</v>
      </c>
      <c r="AE2918" s="4" t="s">
        <v>62</v>
      </c>
      <c r="AG2918" s="4" t="str">
        <f t="shared" si="747"/>
        <v>Weight Captured Separately</v>
      </c>
      <c r="AI2918" t="e">
        <f t="shared" si="751"/>
        <v>#N/A</v>
      </c>
      <c r="AJ2918" t="s">
        <v>81</v>
      </c>
      <c r="AK2918" s="2"/>
      <c r="AL2918" s="2" t="str">
        <f t="shared" si="748"/>
        <v>Freight Included in Commodity Cost</v>
      </c>
      <c r="AM2918" s="4"/>
      <c r="AN2918" t="e">
        <f>VLOOKUP([1]!Tabelle13[[#This Row],[Vlookup this ID for freight costs]],$AL$2:$AL$6811,2,FALSE)</f>
        <v>#REF!</v>
      </c>
      <c r="AO2918">
        <f t="shared" si="746"/>
        <v>8760.2564665783357</v>
      </c>
      <c r="AP2918">
        <v>1.7</v>
      </c>
      <c r="AQ2918">
        <v>1.7</v>
      </c>
      <c r="AR2918" s="4">
        <v>13</v>
      </c>
      <c r="AS2918" s="4">
        <v>1</v>
      </c>
      <c r="AT2918" s="4">
        <v>2014</v>
      </c>
      <c r="AU2918" s="4">
        <v>13</v>
      </c>
      <c r="AV2918" s="4">
        <v>1</v>
      </c>
      <c r="AW2918" s="4">
        <v>2014</v>
      </c>
      <c r="AX2918" t="str">
        <f t="shared" si="752"/>
        <v>No Delay</v>
      </c>
      <c r="AY2918">
        <f t="shared" si="753"/>
        <v>0</v>
      </c>
    </row>
    <row r="2919" spans="1:51" x14ac:dyDescent="0.2">
      <c r="A2919" s="3">
        <v>9041</v>
      </c>
      <c r="B2919" s="1" t="s">
        <v>1918</v>
      </c>
      <c r="C2919" s="1" t="s">
        <v>150</v>
      </c>
      <c r="D2919" s="1" t="s">
        <v>100</v>
      </c>
      <c r="E2919" s="1" t="s">
        <v>53</v>
      </c>
      <c r="F2919" s="1" t="s">
        <v>53</v>
      </c>
      <c r="G2919" s="13" t="s">
        <v>1950</v>
      </c>
      <c r="H2919" s="12">
        <v>39902</v>
      </c>
      <c r="I2919" s="12" t="s">
        <v>1977</v>
      </c>
      <c r="J2919" s="12">
        <v>39834</v>
      </c>
      <c r="K2919" s="4">
        <v>1319</v>
      </c>
      <c r="L2919" s="1" t="s">
        <v>146</v>
      </c>
      <c r="M2919" s="1" t="s">
        <v>1920</v>
      </c>
      <c r="N2919" s="1" t="s">
        <v>147</v>
      </c>
      <c r="O2919" s="1" t="s">
        <v>148</v>
      </c>
      <c r="P2919">
        <v>30</v>
      </c>
      <c r="Q2919">
        <v>60</v>
      </c>
      <c r="R2919">
        <v>1813.2</v>
      </c>
      <c r="S2919">
        <v>30.22</v>
      </c>
      <c r="T2919">
        <v>1.01</v>
      </c>
      <c r="U2919">
        <f t="shared" si="749"/>
        <v>1813.1999999999998</v>
      </c>
      <c r="V2919">
        <f t="shared" si="750"/>
        <v>1800</v>
      </c>
      <c r="W2919" s="1" t="s">
        <v>149</v>
      </c>
      <c r="X2919" s="1" t="s">
        <v>150</v>
      </c>
      <c r="Y2919" s="1" t="s">
        <v>150</v>
      </c>
      <c r="Z2919" s="3">
        <v>800</v>
      </c>
      <c r="AA2919" s="4">
        <f t="shared" si="743"/>
        <v>2251.7416020000001</v>
      </c>
      <c r="AB2919" s="2">
        <f t="shared" si="744"/>
        <v>2251.7416020000001</v>
      </c>
      <c r="AC2919" s="4">
        <f t="shared" si="745"/>
        <v>2665.8084913103453</v>
      </c>
      <c r="AD2919" s="4">
        <f t="shared" si="754"/>
        <v>2665.8084913103453</v>
      </c>
      <c r="AE2919" s="4" t="s">
        <v>62</v>
      </c>
      <c r="AG2919" s="4" t="str">
        <f t="shared" si="747"/>
        <v>Weight Captured Separately</v>
      </c>
      <c r="AH2919" s="4">
        <v>41304</v>
      </c>
      <c r="AI2919">
        <f t="shared" si="751"/>
        <v>3991</v>
      </c>
      <c r="AJ2919" t="s">
        <v>81</v>
      </c>
      <c r="AK2919" s="2"/>
      <c r="AL2919" s="2" t="str">
        <f t="shared" si="748"/>
        <v>Freight Included in Commodity Cost</v>
      </c>
      <c r="AM2919" s="4"/>
      <c r="AN2919" t="e">
        <f>VLOOKUP([1]!Tabelle13[[#This Row],[Vlookup this ID for freight costs]],$AL$2:$AL$6811,2,FALSE)</f>
        <v>#REF!</v>
      </c>
      <c r="AO2919">
        <f t="shared" si="746"/>
        <v>16637.369602759176</v>
      </c>
      <c r="AP2919">
        <v>3.55</v>
      </c>
      <c r="AQ2919">
        <v>3.55</v>
      </c>
      <c r="AR2919" s="4">
        <v>30</v>
      </c>
      <c r="AS2919" s="4">
        <v>4</v>
      </c>
      <c r="AT2919" s="4">
        <v>2009</v>
      </c>
      <c r="AU2919" s="4">
        <v>21</v>
      </c>
      <c r="AV2919" s="4">
        <v>1</v>
      </c>
      <c r="AW2919" s="4">
        <v>2009</v>
      </c>
      <c r="AX2919" t="str">
        <f t="shared" si="752"/>
        <v>No Delay</v>
      </c>
      <c r="AY2919">
        <f t="shared" si="753"/>
        <v>0</v>
      </c>
    </row>
    <row r="2920" spans="1:51" x14ac:dyDescent="0.2">
      <c r="A2920" s="3">
        <v>7202</v>
      </c>
      <c r="B2920" s="1" t="s">
        <v>1918</v>
      </c>
      <c r="C2920" s="1" t="s">
        <v>150</v>
      </c>
      <c r="D2920" s="1" t="s">
        <v>100</v>
      </c>
      <c r="E2920" s="1" t="s">
        <v>101</v>
      </c>
      <c r="F2920" s="1" t="s">
        <v>101</v>
      </c>
      <c r="G2920" s="13" t="s">
        <v>1362</v>
      </c>
      <c r="H2920" s="12">
        <v>39616</v>
      </c>
      <c r="I2920" s="12" t="s">
        <v>1362</v>
      </c>
      <c r="J2920" s="12">
        <v>39616</v>
      </c>
      <c r="K2920" s="4">
        <v>890</v>
      </c>
      <c r="L2920" s="1" t="s">
        <v>146</v>
      </c>
      <c r="M2920" s="1" t="s">
        <v>1920</v>
      </c>
      <c r="N2920" s="1" t="s">
        <v>147</v>
      </c>
      <c r="O2920" s="1" t="s">
        <v>148</v>
      </c>
      <c r="P2920">
        <v>30</v>
      </c>
      <c r="Q2920">
        <v>60</v>
      </c>
      <c r="R2920">
        <v>2368.1999999999998</v>
      </c>
      <c r="S2920">
        <v>39.47</v>
      </c>
      <c r="T2920">
        <v>1.32</v>
      </c>
      <c r="U2920">
        <f t="shared" si="749"/>
        <v>2368.1999999999998</v>
      </c>
      <c r="V2920">
        <f t="shared" si="750"/>
        <v>1800</v>
      </c>
      <c r="W2920" s="1" t="s">
        <v>149</v>
      </c>
      <c r="X2920" s="1" t="s">
        <v>150</v>
      </c>
      <c r="Y2920" s="1" t="s">
        <v>150</v>
      </c>
      <c r="Z2920" s="3">
        <v>800</v>
      </c>
      <c r="AA2920" s="4">
        <f t="shared" ref="AA2920:AA2938" si="755">AB2920</f>
        <v>2251.7416020000001</v>
      </c>
      <c r="AB2920" s="2">
        <f t="shared" ref="AB2920:AB2938" si="756">2245.156962+0.109744*Q2920</f>
        <v>2251.7416020000001</v>
      </c>
      <c r="AC2920" s="4">
        <f t="shared" ref="AC2920:AC2938" si="757">AD2920</f>
        <v>2665.8084913103453</v>
      </c>
      <c r="AD2920" s="4">
        <f t="shared" si="754"/>
        <v>2665.8084913103453</v>
      </c>
      <c r="AE2920" s="4" t="s">
        <v>62</v>
      </c>
      <c r="AG2920" s="4" t="str">
        <f t="shared" si="747"/>
        <v>Weight Captured Separately</v>
      </c>
      <c r="AH2920" s="4">
        <v>10623</v>
      </c>
      <c r="AI2920">
        <f t="shared" si="751"/>
        <v>2846</v>
      </c>
      <c r="AJ2920" t="s">
        <v>81</v>
      </c>
      <c r="AK2920" s="2"/>
      <c r="AL2920" s="2" t="str">
        <f t="shared" si="748"/>
        <v>Freight Included in Commodity Cost</v>
      </c>
      <c r="AM2920" s="4"/>
      <c r="AN2920" t="e">
        <f>VLOOKUP([1]!Tabelle13[[#This Row],[Vlookup this ID for freight costs]],$AL$2:$AL$6811,2,FALSE)</f>
        <v>#REF!</v>
      </c>
      <c r="AO2920">
        <f t="shared" ref="AO2920:AO2938" si="758">IF(AK:AK="",AC:AC*6.242+1.383 -2.844 + 3.145 -2.265  -2.026,AK:AK)</f>
        <v>16637.369602759176</v>
      </c>
      <c r="AP2920">
        <v>3.79</v>
      </c>
      <c r="AQ2920">
        <v>3.79</v>
      </c>
      <c r="AR2920" s="4">
        <v>17</v>
      </c>
      <c r="AS2920" s="4">
        <v>6</v>
      </c>
      <c r="AT2920" s="4">
        <v>2008</v>
      </c>
      <c r="AU2920" s="4">
        <v>17</v>
      </c>
      <c r="AV2920" s="4">
        <v>6</v>
      </c>
      <c r="AW2920" s="4">
        <v>2008</v>
      </c>
      <c r="AX2920" t="str">
        <f t="shared" si="752"/>
        <v>No Delay</v>
      </c>
      <c r="AY2920">
        <f t="shared" si="753"/>
        <v>0</v>
      </c>
    </row>
    <row r="2921" spans="1:51" x14ac:dyDescent="0.2">
      <c r="A2921" s="3">
        <v>8185</v>
      </c>
      <c r="B2921" s="1" t="s">
        <v>1918</v>
      </c>
      <c r="C2921" s="1" t="s">
        <v>150</v>
      </c>
      <c r="D2921" s="1" t="s">
        <v>100</v>
      </c>
      <c r="E2921" s="1"/>
      <c r="F2921" s="1" t="s">
        <v>107</v>
      </c>
      <c r="G2921" s="13" t="s">
        <v>1953</v>
      </c>
      <c r="H2921" s="12">
        <v>39476</v>
      </c>
      <c r="I2921" s="12" t="s">
        <v>1953</v>
      </c>
      <c r="J2921" s="12">
        <v>39476</v>
      </c>
      <c r="K2921" s="4">
        <v>636</v>
      </c>
      <c r="L2921" s="1" t="s">
        <v>146</v>
      </c>
      <c r="M2921" s="1" t="s">
        <v>1954</v>
      </c>
      <c r="N2921" s="1" t="s">
        <v>521</v>
      </c>
      <c r="O2921" s="1" t="s">
        <v>446</v>
      </c>
      <c r="P2921">
        <v>90</v>
      </c>
      <c r="Q2921">
        <v>60</v>
      </c>
      <c r="R2921">
        <v>2112</v>
      </c>
      <c r="S2921">
        <v>35.200000000000003</v>
      </c>
      <c r="T2921">
        <v>0.39</v>
      </c>
      <c r="U2921">
        <f t="shared" si="749"/>
        <v>2112</v>
      </c>
      <c r="V2921">
        <f t="shared" si="750"/>
        <v>5400</v>
      </c>
      <c r="W2921" s="1" t="s">
        <v>1983</v>
      </c>
      <c r="X2921" s="1" t="s">
        <v>150</v>
      </c>
      <c r="Y2921" s="1" t="s">
        <v>150</v>
      </c>
      <c r="Z2921" s="3">
        <v>800</v>
      </c>
      <c r="AA2921" s="4">
        <f t="shared" si="755"/>
        <v>2251.7416020000001</v>
      </c>
      <c r="AB2921" s="2">
        <f t="shared" si="756"/>
        <v>2251.7416020000001</v>
      </c>
      <c r="AC2921" s="4">
        <f t="shared" si="757"/>
        <v>1612.0555854285715</v>
      </c>
      <c r="AD2921" s="4">
        <f t="shared" si="754"/>
        <v>1612.0555854285715</v>
      </c>
      <c r="AE2921" s="4" t="s">
        <v>62</v>
      </c>
      <c r="AG2921" s="4" t="str">
        <f t="shared" si="747"/>
        <v>Weight Captured Separately</v>
      </c>
      <c r="AH2921" s="4">
        <v>11048</v>
      </c>
      <c r="AI2921">
        <f t="shared" si="751"/>
        <v>1165</v>
      </c>
      <c r="AJ2921" t="s">
        <v>81</v>
      </c>
      <c r="AK2921" s="2"/>
      <c r="AL2921" s="2" t="str">
        <f t="shared" si="748"/>
        <v>Freight Included in Commodity Cost</v>
      </c>
      <c r="AM2921" s="4"/>
      <c r="AN2921" t="e">
        <f>VLOOKUP([1]!Tabelle13[[#This Row],[Vlookup this ID for freight costs]],$AL$2:$AL$6811,2,FALSE)</f>
        <v>#REF!</v>
      </c>
      <c r="AO2921">
        <f t="shared" si="758"/>
        <v>10059.843964245145</v>
      </c>
      <c r="AP2921">
        <v>3.38</v>
      </c>
      <c r="AQ2921">
        <v>3.38</v>
      </c>
      <c r="AR2921" s="4">
        <v>29</v>
      </c>
      <c r="AS2921" s="4">
        <v>1</v>
      </c>
      <c r="AT2921" s="4">
        <v>2008</v>
      </c>
      <c r="AU2921" s="4">
        <v>29</v>
      </c>
      <c r="AV2921" s="4">
        <v>1</v>
      </c>
      <c r="AW2921" s="4">
        <v>2008</v>
      </c>
      <c r="AX2921" t="str">
        <f t="shared" si="752"/>
        <v>No Delay</v>
      </c>
      <c r="AY2921">
        <f t="shared" si="753"/>
        <v>0</v>
      </c>
    </row>
    <row r="2922" spans="1:51" x14ac:dyDescent="0.2">
      <c r="A2922" s="3">
        <v>3751</v>
      </c>
      <c r="B2922" s="1" t="s">
        <v>1918</v>
      </c>
      <c r="C2922" s="1" t="s">
        <v>150</v>
      </c>
      <c r="D2922" s="1" t="s">
        <v>100</v>
      </c>
      <c r="E2922" s="1" t="s">
        <v>53</v>
      </c>
      <c r="F2922" s="1" t="s">
        <v>53</v>
      </c>
      <c r="G2922" s="13" t="s">
        <v>1950</v>
      </c>
      <c r="H2922" s="12">
        <v>39902</v>
      </c>
      <c r="I2922" s="12" t="s">
        <v>1977</v>
      </c>
      <c r="J2922" s="12">
        <v>39834</v>
      </c>
      <c r="K2922" s="4">
        <v>1307</v>
      </c>
      <c r="L2922" s="1" t="s">
        <v>146</v>
      </c>
      <c r="M2922" s="1" t="s">
        <v>1920</v>
      </c>
      <c r="N2922" s="1" t="s">
        <v>183</v>
      </c>
      <c r="O2922" s="1" t="s">
        <v>184</v>
      </c>
      <c r="P2922">
        <v>30</v>
      </c>
      <c r="Q2922">
        <v>60</v>
      </c>
      <c r="R2922">
        <v>1095</v>
      </c>
      <c r="S2922">
        <v>18.25</v>
      </c>
      <c r="T2922">
        <v>0.61</v>
      </c>
      <c r="U2922">
        <f t="shared" si="749"/>
        <v>1095</v>
      </c>
      <c r="V2922">
        <f t="shared" si="750"/>
        <v>1800</v>
      </c>
      <c r="W2922" s="1" t="s">
        <v>185</v>
      </c>
      <c r="X2922" s="1" t="s">
        <v>186</v>
      </c>
      <c r="Y2922" s="1" t="s">
        <v>186</v>
      </c>
      <c r="Z2922" s="3">
        <v>8773</v>
      </c>
      <c r="AA2922" s="4">
        <f t="shared" si="755"/>
        <v>2251.7416020000001</v>
      </c>
      <c r="AB2922" s="2">
        <f t="shared" si="756"/>
        <v>2251.7416020000001</v>
      </c>
      <c r="AC2922" s="4">
        <f t="shared" si="757"/>
        <v>2665.8084913103453</v>
      </c>
      <c r="AD2922" s="4">
        <f t="shared" si="754"/>
        <v>2665.8084913103453</v>
      </c>
      <c r="AE2922" s="4" t="s">
        <v>62</v>
      </c>
      <c r="AG2922" s="4" t="str">
        <f t="shared" si="747"/>
        <v>Weight Captured Separately</v>
      </c>
      <c r="AH2922" s="4">
        <v>10745</v>
      </c>
      <c r="AI2922">
        <f t="shared" si="751"/>
        <v>892</v>
      </c>
      <c r="AJ2922" t="s">
        <v>81</v>
      </c>
      <c r="AK2922" s="2"/>
      <c r="AL2922" s="2" t="str">
        <f t="shared" si="748"/>
        <v>Freight Included in Commodity Cost</v>
      </c>
      <c r="AM2922" s="4"/>
      <c r="AN2922" t="e">
        <f>VLOOKUP([1]!Tabelle13[[#This Row],[Vlookup this ID for freight costs]],$AL$2:$AL$6811,2,FALSE)</f>
        <v>#REF!</v>
      </c>
      <c r="AO2922">
        <f t="shared" si="758"/>
        <v>16637.369602759176</v>
      </c>
      <c r="AP2922">
        <v>2.15</v>
      </c>
      <c r="AQ2922">
        <v>2.15</v>
      </c>
      <c r="AR2922" s="4">
        <v>30</v>
      </c>
      <c r="AS2922" s="4">
        <v>4</v>
      </c>
      <c r="AT2922" s="4">
        <v>2009</v>
      </c>
      <c r="AU2922" s="4">
        <v>21</v>
      </c>
      <c r="AV2922" s="4">
        <v>1</v>
      </c>
      <c r="AW2922" s="4">
        <v>2009</v>
      </c>
      <c r="AX2922" t="str">
        <f t="shared" si="752"/>
        <v>No Delay</v>
      </c>
      <c r="AY2922">
        <f t="shared" si="753"/>
        <v>0</v>
      </c>
    </row>
    <row r="2923" spans="1:51" x14ac:dyDescent="0.2">
      <c r="A2923" s="3">
        <v>37820</v>
      </c>
      <c r="B2923" s="1" t="s">
        <v>328</v>
      </c>
      <c r="C2923" s="1" t="s">
        <v>150</v>
      </c>
      <c r="D2923" s="1" t="s">
        <v>100</v>
      </c>
      <c r="E2923" s="1" t="s">
        <v>101</v>
      </c>
      <c r="F2923" s="1" t="s">
        <v>101</v>
      </c>
      <c r="G2923" s="13" t="s">
        <v>469</v>
      </c>
      <c r="H2923" s="12">
        <v>42122</v>
      </c>
      <c r="I2923" s="12" t="s">
        <v>469</v>
      </c>
      <c r="J2923" s="12">
        <v>42122</v>
      </c>
      <c r="K2923" s="4">
        <v>6473</v>
      </c>
      <c r="L2923" s="1" t="s">
        <v>146</v>
      </c>
      <c r="M2923" s="1" t="s">
        <v>1923</v>
      </c>
      <c r="N2923" s="1" t="s">
        <v>302</v>
      </c>
      <c r="O2923" s="1" t="s">
        <v>93</v>
      </c>
      <c r="P2923">
        <v>30</v>
      </c>
      <c r="Q2923">
        <v>60</v>
      </c>
      <c r="R2923">
        <v>1147.25</v>
      </c>
      <c r="S2923">
        <v>19.12</v>
      </c>
      <c r="T2923">
        <v>0.64</v>
      </c>
      <c r="U2923">
        <f t="shared" si="749"/>
        <v>1147.2</v>
      </c>
      <c r="V2923">
        <f t="shared" si="750"/>
        <v>1800</v>
      </c>
      <c r="W2923" s="1" t="s">
        <v>160</v>
      </c>
      <c r="X2923" s="1" t="s">
        <v>1236</v>
      </c>
      <c r="Y2923" s="1" t="s">
        <v>161</v>
      </c>
      <c r="Z2923" s="3">
        <v>16118</v>
      </c>
      <c r="AA2923" s="4">
        <f t="shared" si="755"/>
        <v>2251.7416020000001</v>
      </c>
      <c r="AB2923" s="2">
        <f t="shared" si="756"/>
        <v>2251.7416020000001</v>
      </c>
      <c r="AC2923" s="4">
        <f t="shared" si="757"/>
        <v>2665.8084913103453</v>
      </c>
      <c r="AD2923" s="4">
        <f t="shared" si="754"/>
        <v>2665.8084913103453</v>
      </c>
      <c r="AE2923" s="4" t="s">
        <v>62</v>
      </c>
      <c r="AG2923" s="4" t="str">
        <f t="shared" si="747"/>
        <v>Weight Captured Separately</v>
      </c>
      <c r="AI2923" t="e">
        <f t="shared" si="751"/>
        <v>#N/A</v>
      </c>
      <c r="AJ2923" t="s">
        <v>81</v>
      </c>
      <c r="AK2923" s="2"/>
      <c r="AL2923" s="2" t="str">
        <f t="shared" si="748"/>
        <v>Freight Included in Commodity Cost</v>
      </c>
      <c r="AM2923" s="4"/>
      <c r="AN2923" t="e">
        <f>VLOOKUP([1]!Tabelle13[[#This Row],[Vlookup this ID for freight costs]],$AL$2:$AL$6811,2,FALSE)</f>
        <v>#REF!</v>
      </c>
      <c r="AO2923">
        <f t="shared" si="758"/>
        <v>16637.369602759176</v>
      </c>
      <c r="AP2923">
        <v>1.18</v>
      </c>
      <c r="AQ2923">
        <v>1.18</v>
      </c>
      <c r="AR2923" s="4">
        <v>28</v>
      </c>
      <c r="AS2923" s="4">
        <v>4</v>
      </c>
      <c r="AT2923" s="4">
        <v>2015</v>
      </c>
      <c r="AU2923" s="4">
        <v>28</v>
      </c>
      <c r="AV2923" s="4">
        <v>4</v>
      </c>
      <c r="AW2923" s="4">
        <v>2015</v>
      </c>
      <c r="AX2923" t="str">
        <f t="shared" si="752"/>
        <v>No Delay</v>
      </c>
      <c r="AY2923">
        <f t="shared" si="753"/>
        <v>0</v>
      </c>
    </row>
    <row r="2924" spans="1:51" x14ac:dyDescent="0.2">
      <c r="A2924" s="3">
        <v>43972</v>
      </c>
      <c r="B2924" s="1" t="s">
        <v>328</v>
      </c>
      <c r="C2924" s="1" t="s">
        <v>150</v>
      </c>
      <c r="D2924" s="1" t="s">
        <v>100</v>
      </c>
      <c r="E2924" s="1" t="s">
        <v>101</v>
      </c>
      <c r="F2924" s="1" t="s">
        <v>101</v>
      </c>
      <c r="G2924" s="13" t="s">
        <v>469</v>
      </c>
      <c r="H2924" s="12">
        <v>42122</v>
      </c>
      <c r="I2924" s="12" t="s">
        <v>469</v>
      </c>
      <c r="J2924" s="12">
        <v>42122</v>
      </c>
      <c r="K2924" s="4">
        <v>6476</v>
      </c>
      <c r="L2924" s="1" t="s">
        <v>146</v>
      </c>
      <c r="M2924" s="1" t="s">
        <v>1923</v>
      </c>
      <c r="N2924" s="1" t="s">
        <v>167</v>
      </c>
      <c r="O2924" s="1" t="s">
        <v>93</v>
      </c>
      <c r="P2924">
        <v>30</v>
      </c>
      <c r="Q2924">
        <v>60</v>
      </c>
      <c r="R2924">
        <v>935.7</v>
      </c>
      <c r="S2924">
        <v>15.6</v>
      </c>
      <c r="T2924">
        <v>0.52</v>
      </c>
      <c r="U2924">
        <f t="shared" si="749"/>
        <v>936</v>
      </c>
      <c r="V2924">
        <f t="shared" si="750"/>
        <v>1800</v>
      </c>
      <c r="W2924" s="1" t="s">
        <v>155</v>
      </c>
      <c r="X2924" s="1" t="s">
        <v>1236</v>
      </c>
      <c r="Y2924" s="1" t="s">
        <v>156</v>
      </c>
      <c r="Z2924" s="3">
        <v>16635</v>
      </c>
      <c r="AA2924" s="4">
        <f t="shared" si="755"/>
        <v>2251.7416020000001</v>
      </c>
      <c r="AB2924" s="2">
        <f t="shared" si="756"/>
        <v>2251.7416020000001</v>
      </c>
      <c r="AC2924" s="4">
        <f t="shared" si="757"/>
        <v>2665.8084913103453</v>
      </c>
      <c r="AD2924" s="4">
        <f t="shared" si="754"/>
        <v>2665.8084913103453</v>
      </c>
      <c r="AE2924" s="4" t="s">
        <v>62</v>
      </c>
      <c r="AG2924" s="4" t="str">
        <f t="shared" si="747"/>
        <v>Weight Captured Separately</v>
      </c>
      <c r="AI2924" t="e">
        <f t="shared" si="751"/>
        <v>#N/A</v>
      </c>
      <c r="AJ2924" t="s">
        <v>81</v>
      </c>
      <c r="AK2924" s="2"/>
      <c r="AL2924" s="2" t="str">
        <f t="shared" si="748"/>
        <v>Freight Included in Commodity Cost</v>
      </c>
      <c r="AM2924" s="4"/>
      <c r="AN2924" t="e">
        <f>VLOOKUP([1]!Tabelle13[[#This Row],[Vlookup this ID for freight costs]],$AL$2:$AL$6811,2,FALSE)</f>
        <v>#REF!</v>
      </c>
      <c r="AO2924">
        <f t="shared" si="758"/>
        <v>16637.369602759176</v>
      </c>
      <c r="AP2924">
        <v>0.96</v>
      </c>
      <c r="AQ2924">
        <v>0.96</v>
      </c>
      <c r="AR2924" s="4">
        <v>28</v>
      </c>
      <c r="AS2924" s="4">
        <v>4</v>
      </c>
      <c r="AT2924" s="4">
        <v>2015</v>
      </c>
      <c r="AU2924" s="4">
        <v>28</v>
      </c>
      <c r="AV2924" s="4">
        <v>4</v>
      </c>
      <c r="AW2924" s="4">
        <v>2015</v>
      </c>
      <c r="AX2924" t="str">
        <f t="shared" si="752"/>
        <v>No Delay</v>
      </c>
      <c r="AY2924">
        <f t="shared" si="753"/>
        <v>0</v>
      </c>
    </row>
    <row r="2925" spans="1:51" x14ac:dyDescent="0.2">
      <c r="A2925" s="3">
        <v>65619</v>
      </c>
      <c r="B2925" s="1" t="s">
        <v>328</v>
      </c>
      <c r="C2925" s="1" t="s">
        <v>150</v>
      </c>
      <c r="D2925" s="1" t="s">
        <v>100</v>
      </c>
      <c r="E2925" s="1" t="s">
        <v>101</v>
      </c>
      <c r="F2925" s="1" t="s">
        <v>101</v>
      </c>
      <c r="G2925" s="13" t="s">
        <v>1967</v>
      </c>
      <c r="H2925" s="12">
        <v>40176</v>
      </c>
      <c r="I2925" s="12" t="s">
        <v>1967</v>
      </c>
      <c r="J2925" s="12">
        <v>40176</v>
      </c>
      <c r="K2925" s="4">
        <v>2130</v>
      </c>
      <c r="L2925" s="1" t="s">
        <v>146</v>
      </c>
      <c r="M2925" s="1" t="s">
        <v>1920</v>
      </c>
      <c r="N2925" s="1" t="s">
        <v>550</v>
      </c>
      <c r="O2925" s="1" t="s">
        <v>551</v>
      </c>
      <c r="P2925">
        <v>300</v>
      </c>
      <c r="Q2925">
        <v>60</v>
      </c>
      <c r="R2925">
        <v>2433.4699999999998</v>
      </c>
      <c r="S2925">
        <v>40.56</v>
      </c>
      <c r="T2925">
        <v>0.14000000000000001</v>
      </c>
      <c r="U2925">
        <f t="shared" si="749"/>
        <v>2433.6000000000004</v>
      </c>
      <c r="V2925">
        <f t="shared" si="750"/>
        <v>18000</v>
      </c>
      <c r="W2925" s="1" t="s">
        <v>552</v>
      </c>
      <c r="X2925" s="1" t="s">
        <v>361</v>
      </c>
      <c r="Y2925" s="1" t="s">
        <v>361</v>
      </c>
      <c r="Z2925" s="3">
        <v>12821</v>
      </c>
      <c r="AA2925" s="4">
        <f t="shared" si="755"/>
        <v>2251.7416020000001</v>
      </c>
      <c r="AB2925" s="2">
        <f t="shared" si="756"/>
        <v>2251.7416020000001</v>
      </c>
      <c r="AC2925" s="4">
        <f t="shared" si="757"/>
        <v>1625.2573013333333</v>
      </c>
      <c r="AD2925" s="4">
        <f t="shared" si="754"/>
        <v>1625.2573013333333</v>
      </c>
      <c r="AE2925" s="4" t="s">
        <v>62</v>
      </c>
      <c r="AG2925" s="4" t="str">
        <f t="shared" si="747"/>
        <v>Weight Captured Separately</v>
      </c>
      <c r="AI2925" t="e">
        <f t="shared" si="751"/>
        <v>#N/A</v>
      </c>
      <c r="AJ2925" t="s">
        <v>81</v>
      </c>
      <c r="AK2925" s="2"/>
      <c r="AL2925" s="2" t="str">
        <f t="shared" si="748"/>
        <v>Freight Included in Commodity Cost</v>
      </c>
      <c r="AM2925" s="4"/>
      <c r="AN2925" t="e">
        <f>VLOOKUP([1]!Tabelle13[[#This Row],[Vlookup this ID for freight costs]],$AL$2:$AL$6811,2,FALSE)</f>
        <v>#REF!</v>
      </c>
      <c r="AO2925">
        <f t="shared" si="758"/>
        <v>10142.249074922669</v>
      </c>
      <c r="AP2925">
        <v>5.25</v>
      </c>
      <c r="AQ2925">
        <v>5.25</v>
      </c>
      <c r="AR2925" s="4">
        <v>29</v>
      </c>
      <c r="AS2925" s="4">
        <v>12</v>
      </c>
      <c r="AT2925" s="4">
        <v>2009</v>
      </c>
      <c r="AU2925" s="4">
        <v>29</v>
      </c>
      <c r="AV2925" s="4">
        <v>12</v>
      </c>
      <c r="AW2925" s="4">
        <v>2009</v>
      </c>
      <c r="AX2925" t="str">
        <f t="shared" si="752"/>
        <v>No Delay</v>
      </c>
      <c r="AY2925">
        <f t="shared" si="753"/>
        <v>0</v>
      </c>
    </row>
    <row r="2926" spans="1:51" x14ac:dyDescent="0.2">
      <c r="A2926" s="3">
        <v>44183</v>
      </c>
      <c r="B2926" s="1" t="s">
        <v>328</v>
      </c>
      <c r="C2926" s="1" t="s">
        <v>150</v>
      </c>
      <c r="D2926" s="1" t="s">
        <v>100</v>
      </c>
      <c r="E2926" s="1" t="s">
        <v>101</v>
      </c>
      <c r="F2926" s="1" t="s">
        <v>101</v>
      </c>
      <c r="G2926" s="13" t="s">
        <v>1980</v>
      </c>
      <c r="H2926" s="12">
        <v>40105</v>
      </c>
      <c r="I2926" s="12" t="s">
        <v>1980</v>
      </c>
      <c r="J2926" s="12">
        <v>40105</v>
      </c>
      <c r="K2926" s="4">
        <v>1915</v>
      </c>
      <c r="L2926" s="1" t="s">
        <v>146</v>
      </c>
      <c r="M2926" s="1" t="s">
        <v>1920</v>
      </c>
      <c r="N2926" s="1" t="s">
        <v>188</v>
      </c>
      <c r="O2926" s="1" t="s">
        <v>184</v>
      </c>
      <c r="P2926">
        <v>30</v>
      </c>
      <c r="Q2926">
        <v>60</v>
      </c>
      <c r="R2926">
        <v>1327.39</v>
      </c>
      <c r="S2926">
        <v>22.12</v>
      </c>
      <c r="T2926">
        <v>0.74</v>
      </c>
      <c r="U2926">
        <f t="shared" si="749"/>
        <v>1327.2</v>
      </c>
      <c r="V2926">
        <f t="shared" si="750"/>
        <v>1800</v>
      </c>
      <c r="W2926" s="1" t="s">
        <v>185</v>
      </c>
      <c r="X2926" s="1" t="s">
        <v>186</v>
      </c>
      <c r="Y2926" s="1" t="s">
        <v>186</v>
      </c>
      <c r="Z2926" s="3">
        <v>11869</v>
      </c>
      <c r="AA2926" s="4">
        <f t="shared" si="755"/>
        <v>2251.7416020000001</v>
      </c>
      <c r="AB2926" s="2">
        <f t="shared" si="756"/>
        <v>2251.7416020000001</v>
      </c>
      <c r="AC2926" s="4">
        <f t="shared" si="757"/>
        <v>2665.8084913103453</v>
      </c>
      <c r="AD2926" s="4">
        <f t="shared" si="754"/>
        <v>2665.8084913103453</v>
      </c>
      <c r="AE2926" s="4" t="s">
        <v>62</v>
      </c>
      <c r="AG2926" s="4" t="str">
        <f t="shared" si="747"/>
        <v>Weight Captured Separately</v>
      </c>
      <c r="AI2926" t="e">
        <f t="shared" si="751"/>
        <v>#N/A</v>
      </c>
      <c r="AJ2926" t="s">
        <v>81</v>
      </c>
      <c r="AK2926" s="2"/>
      <c r="AL2926" s="2" t="str">
        <f t="shared" si="748"/>
        <v>Freight Included in Commodity Cost</v>
      </c>
      <c r="AM2926" s="4"/>
      <c r="AN2926" t="e">
        <f>VLOOKUP([1]!Tabelle13[[#This Row],[Vlookup this ID for freight costs]],$AL$2:$AL$6811,2,FALSE)</f>
        <v>#REF!</v>
      </c>
      <c r="AO2926">
        <f t="shared" si="758"/>
        <v>16637.369602759176</v>
      </c>
      <c r="AP2926">
        <v>2.6</v>
      </c>
      <c r="AQ2926">
        <v>2.6</v>
      </c>
      <c r="AR2926" s="4">
        <v>19</v>
      </c>
      <c r="AS2926" s="4">
        <v>10</v>
      </c>
      <c r="AT2926" s="4">
        <v>2009</v>
      </c>
      <c r="AU2926" s="4">
        <v>19</v>
      </c>
      <c r="AV2926" s="4">
        <v>10</v>
      </c>
      <c r="AW2926" s="4">
        <v>2009</v>
      </c>
      <c r="AX2926" t="str">
        <f t="shared" si="752"/>
        <v>No Delay</v>
      </c>
      <c r="AY2926">
        <f t="shared" si="753"/>
        <v>0</v>
      </c>
    </row>
    <row r="2927" spans="1:51" x14ac:dyDescent="0.2">
      <c r="A2927" s="3">
        <v>1928</v>
      </c>
      <c r="B2927" s="1" t="s">
        <v>1918</v>
      </c>
      <c r="C2927" s="1" t="s">
        <v>150</v>
      </c>
      <c r="D2927" s="1" t="s">
        <v>100</v>
      </c>
      <c r="E2927" s="1" t="s">
        <v>101</v>
      </c>
      <c r="F2927" s="1" t="s">
        <v>101</v>
      </c>
      <c r="G2927" s="13" t="s">
        <v>468</v>
      </c>
      <c r="H2927" s="12">
        <v>39639</v>
      </c>
      <c r="I2927" s="12" t="s">
        <v>1979</v>
      </c>
      <c r="J2927" s="12">
        <v>39637</v>
      </c>
      <c r="K2927" s="4">
        <v>929</v>
      </c>
      <c r="L2927" s="1" t="s">
        <v>146</v>
      </c>
      <c r="M2927" s="1" t="s">
        <v>1920</v>
      </c>
      <c r="N2927" s="1" t="s">
        <v>188</v>
      </c>
      <c r="O2927" s="1" t="s">
        <v>184</v>
      </c>
      <c r="P2927">
        <v>30</v>
      </c>
      <c r="Q2927">
        <v>60</v>
      </c>
      <c r="R2927">
        <v>1096.2</v>
      </c>
      <c r="S2927">
        <v>18.27</v>
      </c>
      <c r="T2927">
        <v>0.61</v>
      </c>
      <c r="U2927">
        <f t="shared" si="749"/>
        <v>1096.2</v>
      </c>
      <c r="V2927">
        <f t="shared" si="750"/>
        <v>1800</v>
      </c>
      <c r="W2927" s="1" t="s">
        <v>185</v>
      </c>
      <c r="X2927" s="1" t="s">
        <v>186</v>
      </c>
      <c r="Y2927" s="1" t="s">
        <v>186</v>
      </c>
      <c r="Z2927" s="3">
        <v>11869</v>
      </c>
      <c r="AA2927" s="4">
        <f t="shared" si="755"/>
        <v>2251.7416020000001</v>
      </c>
      <c r="AB2927" s="2">
        <f t="shared" si="756"/>
        <v>2251.7416020000001</v>
      </c>
      <c r="AC2927" s="4">
        <f t="shared" si="757"/>
        <v>2665.8084913103453</v>
      </c>
      <c r="AD2927" s="4">
        <f t="shared" si="754"/>
        <v>2665.8084913103453</v>
      </c>
      <c r="AE2927" s="4" t="s">
        <v>62</v>
      </c>
      <c r="AG2927" s="4" t="str">
        <f t="shared" si="747"/>
        <v>Weight Captured Separately</v>
      </c>
      <c r="AH2927" s="4">
        <v>10562</v>
      </c>
      <c r="AI2927">
        <f t="shared" si="751"/>
        <v>3139</v>
      </c>
      <c r="AJ2927" t="s">
        <v>81</v>
      </c>
      <c r="AK2927" s="2"/>
      <c r="AL2927" s="2" t="str">
        <f t="shared" si="748"/>
        <v>Freight Included in Commodity Cost</v>
      </c>
      <c r="AM2927" s="4"/>
      <c r="AN2927" t="e">
        <f>VLOOKUP([1]!Tabelle13[[#This Row],[Vlookup this ID for freight costs]],$AL$2:$AL$6811,2,FALSE)</f>
        <v>#REF!</v>
      </c>
      <c r="AO2927">
        <f t="shared" si="758"/>
        <v>16637.369602759176</v>
      </c>
      <c r="AP2927">
        <v>1.75</v>
      </c>
      <c r="AQ2927">
        <v>1.75</v>
      </c>
      <c r="AR2927" s="4">
        <v>10</v>
      </c>
      <c r="AS2927" s="4">
        <v>7</v>
      </c>
      <c r="AT2927" s="4">
        <v>2008</v>
      </c>
      <c r="AU2927" s="4">
        <v>8</v>
      </c>
      <c r="AV2927" s="4">
        <v>7</v>
      </c>
      <c r="AW2927" s="4">
        <v>2008</v>
      </c>
      <c r="AX2927" t="str">
        <f t="shared" si="752"/>
        <v>No Delay</v>
      </c>
      <c r="AY2927">
        <f t="shared" si="753"/>
        <v>0</v>
      </c>
    </row>
    <row r="2928" spans="1:51" ht="16" x14ac:dyDescent="0.2">
      <c r="A2928" s="3">
        <v>3357</v>
      </c>
      <c r="B2928" s="1" t="s">
        <v>1918</v>
      </c>
      <c r="C2928" s="1" t="s">
        <v>150</v>
      </c>
      <c r="D2928" s="1" t="s">
        <v>100</v>
      </c>
      <c r="E2928" s="1" t="s">
        <v>101</v>
      </c>
      <c r="F2928" s="1" t="s">
        <v>101</v>
      </c>
      <c r="G2928" s="13" t="s">
        <v>1882</v>
      </c>
      <c r="H2928" s="12">
        <v>39685</v>
      </c>
      <c r="I2928" s="12" t="s">
        <v>626</v>
      </c>
      <c r="J2928" s="12">
        <v>39678</v>
      </c>
      <c r="K2928" s="4">
        <v>1009</v>
      </c>
      <c r="L2928" s="1" t="s">
        <v>146</v>
      </c>
      <c r="M2928" s="1" t="s">
        <v>1920</v>
      </c>
      <c r="N2928" s="1" t="s">
        <v>2000</v>
      </c>
      <c r="O2928" s="1" t="s">
        <v>897</v>
      </c>
      <c r="P2928">
        <v>200</v>
      </c>
      <c r="Q2928">
        <v>60</v>
      </c>
      <c r="R2928">
        <v>360.6</v>
      </c>
      <c r="S2928">
        <v>6.01</v>
      </c>
      <c r="T2928">
        <v>0.03</v>
      </c>
      <c r="U2928">
        <f t="shared" si="749"/>
        <v>360.59999999999997</v>
      </c>
      <c r="V2928">
        <f t="shared" si="750"/>
        <v>12000</v>
      </c>
      <c r="W2928" s="1" t="s">
        <v>623</v>
      </c>
      <c r="X2928" s="6" t="s">
        <v>1508</v>
      </c>
      <c r="Y2928" s="1" t="s">
        <v>624</v>
      </c>
      <c r="Z2928" s="3">
        <v>13360</v>
      </c>
      <c r="AA2928" s="4">
        <f t="shared" si="755"/>
        <v>2251.7416020000001</v>
      </c>
      <c r="AB2928" s="2">
        <f t="shared" si="756"/>
        <v>2251.7416020000001</v>
      </c>
      <c r="AC2928" s="4">
        <f t="shared" si="757"/>
        <v>4351.5399643846158</v>
      </c>
      <c r="AD2928" s="4">
        <f t="shared" si="754"/>
        <v>4351.5399643846158</v>
      </c>
      <c r="AE2928" s="4" t="s">
        <v>62</v>
      </c>
      <c r="AG2928" s="4" t="str">
        <f t="shared" si="747"/>
        <v>Weight Captured Separately</v>
      </c>
      <c r="AH2928" s="4">
        <v>10658</v>
      </c>
      <c r="AI2928">
        <f t="shared" si="751"/>
        <v>447</v>
      </c>
      <c r="AJ2928" t="s">
        <v>81</v>
      </c>
      <c r="AK2928" s="2"/>
      <c r="AL2928" s="2" t="str">
        <f t="shared" si="748"/>
        <v>Freight Included in Commodity Cost</v>
      </c>
      <c r="AM2928" s="4"/>
      <c r="AN2928" t="e">
        <f>VLOOKUP([1]!Tabelle13[[#This Row],[Vlookup this ID for freight costs]],$AL$2:$AL$6811,2,FALSE)</f>
        <v>#REF!</v>
      </c>
      <c r="AO2928">
        <f t="shared" si="758"/>
        <v>27159.705457688771</v>
      </c>
      <c r="AP2928">
        <v>0.57999999999999996</v>
      </c>
      <c r="AQ2928">
        <v>0.57999999999999996</v>
      </c>
      <c r="AR2928" s="4">
        <v>25</v>
      </c>
      <c r="AS2928" s="4">
        <v>8</v>
      </c>
      <c r="AT2928" s="4">
        <v>2008</v>
      </c>
      <c r="AU2928" s="4">
        <v>18</v>
      </c>
      <c r="AV2928" s="4">
        <v>8</v>
      </c>
      <c r="AW2928" s="4">
        <v>2008</v>
      </c>
      <c r="AX2928" t="str">
        <f t="shared" si="752"/>
        <v>No Delay</v>
      </c>
      <c r="AY2928">
        <f t="shared" si="753"/>
        <v>0</v>
      </c>
    </row>
    <row r="2929" spans="1:51" x14ac:dyDescent="0.2">
      <c r="A2929" s="3">
        <v>63582</v>
      </c>
      <c r="B2929" s="1" t="s">
        <v>328</v>
      </c>
      <c r="C2929" s="1" t="s">
        <v>150</v>
      </c>
      <c r="D2929" s="1" t="s">
        <v>100</v>
      </c>
      <c r="E2929" s="1" t="s">
        <v>101</v>
      </c>
      <c r="F2929" s="1" t="s">
        <v>101</v>
      </c>
      <c r="G2929" s="13" t="s">
        <v>1411</v>
      </c>
      <c r="H2929" s="12">
        <v>41880</v>
      </c>
      <c r="I2929" s="12" t="s">
        <v>1411</v>
      </c>
      <c r="J2929" s="12">
        <v>41880</v>
      </c>
      <c r="K2929" s="4">
        <v>5899</v>
      </c>
      <c r="L2929" s="1" t="s">
        <v>146</v>
      </c>
      <c r="M2929" s="1" t="s">
        <v>1920</v>
      </c>
      <c r="N2929" s="1" t="s">
        <v>218</v>
      </c>
      <c r="O2929" s="1" t="s">
        <v>93</v>
      </c>
      <c r="P2929">
        <v>90</v>
      </c>
      <c r="Q2929">
        <v>60</v>
      </c>
      <c r="R2929">
        <v>1561.82</v>
      </c>
      <c r="S2929">
        <v>26.03</v>
      </c>
      <c r="T2929">
        <v>0.28999999999999998</v>
      </c>
      <c r="U2929">
        <f t="shared" si="749"/>
        <v>1561.8000000000002</v>
      </c>
      <c r="V2929">
        <f t="shared" si="750"/>
        <v>5400</v>
      </c>
      <c r="W2929" s="1" t="s">
        <v>155</v>
      </c>
      <c r="X2929" s="1" t="s">
        <v>1236</v>
      </c>
      <c r="Y2929" s="1" t="s">
        <v>156</v>
      </c>
      <c r="Z2929" s="3">
        <v>16635</v>
      </c>
      <c r="AA2929" s="4">
        <f t="shared" si="755"/>
        <v>2251.7416020000001</v>
      </c>
      <c r="AB2929" s="2">
        <f t="shared" si="756"/>
        <v>2251.7416020000001</v>
      </c>
      <c r="AC2929" s="4">
        <f t="shared" si="757"/>
        <v>1612.0555854285715</v>
      </c>
      <c r="AD2929" s="4">
        <f t="shared" si="754"/>
        <v>1612.0555854285715</v>
      </c>
      <c r="AE2929" s="4" t="s">
        <v>62</v>
      </c>
      <c r="AG2929" s="4" t="str">
        <f t="shared" ref="AG2929:AG2939" si="759">AE2929</f>
        <v>Weight Captured Separately</v>
      </c>
      <c r="AI2929" t="e">
        <f t="shared" si="751"/>
        <v>#N/A</v>
      </c>
      <c r="AJ2929" t="s">
        <v>81</v>
      </c>
      <c r="AK2929" s="2"/>
      <c r="AL2929" s="2" t="str">
        <f t="shared" ref="AL2929:AL2939" si="760">AJ2929</f>
        <v>Freight Included in Commodity Cost</v>
      </c>
      <c r="AM2929" s="4"/>
      <c r="AN2929" t="e">
        <f>VLOOKUP([1]!Tabelle13[[#This Row],[Vlookup this ID for freight costs]],$AL$2:$AL$6811,2,FALSE)</f>
        <v>#REF!</v>
      </c>
      <c r="AO2929">
        <f t="shared" si="758"/>
        <v>10059.843964245145</v>
      </c>
      <c r="AP2929">
        <v>1.93</v>
      </c>
      <c r="AQ2929">
        <v>1.93</v>
      </c>
      <c r="AR2929" s="4">
        <v>29</v>
      </c>
      <c r="AS2929" s="4">
        <v>8</v>
      </c>
      <c r="AT2929" s="4">
        <v>2014</v>
      </c>
      <c r="AU2929" s="4">
        <v>29</v>
      </c>
      <c r="AV2929" s="4">
        <v>8</v>
      </c>
      <c r="AW2929" s="4">
        <v>2014</v>
      </c>
      <c r="AX2929" t="str">
        <f t="shared" si="752"/>
        <v>No Delay</v>
      </c>
      <c r="AY2929">
        <f t="shared" si="753"/>
        <v>0</v>
      </c>
    </row>
    <row r="2930" spans="1:51" x14ac:dyDescent="0.2">
      <c r="A2930" s="3">
        <v>76551</v>
      </c>
      <c r="B2930" s="1" t="s">
        <v>328</v>
      </c>
      <c r="C2930" s="1" t="s">
        <v>150</v>
      </c>
      <c r="D2930" s="1" t="s">
        <v>100</v>
      </c>
      <c r="E2930" s="1" t="s">
        <v>101</v>
      </c>
      <c r="F2930" s="1" t="s">
        <v>101</v>
      </c>
      <c r="G2930" s="13" t="s">
        <v>1967</v>
      </c>
      <c r="H2930" s="12">
        <v>40176</v>
      </c>
      <c r="I2930" s="12" t="s">
        <v>1967</v>
      </c>
      <c r="J2930" s="12">
        <v>40176</v>
      </c>
      <c r="K2930" s="4">
        <v>2133</v>
      </c>
      <c r="L2930" s="1" t="s">
        <v>146</v>
      </c>
      <c r="M2930" s="1" t="s">
        <v>1920</v>
      </c>
      <c r="N2930" s="1" t="s">
        <v>1985</v>
      </c>
      <c r="O2930" s="1" t="s">
        <v>1940</v>
      </c>
      <c r="P2930">
        <v>240</v>
      </c>
      <c r="Q2930">
        <v>60</v>
      </c>
      <c r="R2930">
        <v>927.34</v>
      </c>
      <c r="S2930">
        <v>15.46</v>
      </c>
      <c r="T2930">
        <v>0.06</v>
      </c>
      <c r="U2930">
        <f t="shared" si="749"/>
        <v>927.6</v>
      </c>
      <c r="V2930">
        <f t="shared" si="750"/>
        <v>14400</v>
      </c>
      <c r="W2930" s="1" t="s">
        <v>1986</v>
      </c>
      <c r="X2930" s="1" t="s">
        <v>112</v>
      </c>
      <c r="Y2930" s="1" t="s">
        <v>112</v>
      </c>
      <c r="Z2930" s="3">
        <v>14398</v>
      </c>
      <c r="AA2930" s="4">
        <f t="shared" si="755"/>
        <v>2251.7416020000001</v>
      </c>
      <c r="AB2930" s="2">
        <f t="shared" si="756"/>
        <v>2251.7416020000001</v>
      </c>
      <c r="AC2930" s="4">
        <f t="shared" si="757"/>
        <v>1266.5321308888888</v>
      </c>
      <c r="AD2930" s="4">
        <f t="shared" si="754"/>
        <v>1266.5321308888888</v>
      </c>
      <c r="AE2930" s="4" t="s">
        <v>62</v>
      </c>
      <c r="AG2930" s="4" t="str">
        <f t="shared" si="759"/>
        <v>Weight Captured Separately</v>
      </c>
      <c r="AI2930" t="e">
        <f t="shared" si="751"/>
        <v>#N/A</v>
      </c>
      <c r="AJ2930" t="s">
        <v>81</v>
      </c>
      <c r="AK2930" s="2"/>
      <c r="AL2930" s="2" t="str">
        <f t="shared" si="760"/>
        <v>Freight Included in Commodity Cost</v>
      </c>
      <c r="AM2930" s="4"/>
      <c r="AN2930" t="e">
        <f>VLOOKUP([1]!Tabelle13[[#This Row],[Vlookup this ID for freight costs]],$AL$2:$AL$6811,2,FALSE)</f>
        <v>#REF!</v>
      </c>
      <c r="AO2930">
        <f t="shared" si="758"/>
        <v>7903.0865610084438</v>
      </c>
      <c r="AP2930">
        <v>2</v>
      </c>
      <c r="AQ2930">
        <v>2</v>
      </c>
      <c r="AR2930" s="4">
        <v>29</v>
      </c>
      <c r="AS2930" s="4">
        <v>12</v>
      </c>
      <c r="AT2930" s="4">
        <v>2009</v>
      </c>
      <c r="AU2930" s="4">
        <v>29</v>
      </c>
      <c r="AV2930" s="4">
        <v>12</v>
      </c>
      <c r="AW2930" s="4">
        <v>2009</v>
      </c>
      <c r="AX2930" t="str">
        <f t="shared" si="752"/>
        <v>No Delay</v>
      </c>
      <c r="AY2930">
        <f t="shared" si="753"/>
        <v>0</v>
      </c>
    </row>
    <row r="2931" spans="1:51" x14ac:dyDescent="0.2">
      <c r="A2931" s="3">
        <v>21525</v>
      </c>
      <c r="B2931" s="1" t="s">
        <v>328</v>
      </c>
      <c r="C2931" s="1" t="s">
        <v>150</v>
      </c>
      <c r="D2931" s="1" t="s">
        <v>100</v>
      </c>
      <c r="E2931" s="1" t="s">
        <v>101</v>
      </c>
      <c r="F2931" s="1" t="s">
        <v>101</v>
      </c>
      <c r="G2931" s="13" t="s">
        <v>1966</v>
      </c>
      <c r="H2931" s="12">
        <v>41879</v>
      </c>
      <c r="I2931" s="12" t="s">
        <v>1966</v>
      </c>
      <c r="J2931" s="12">
        <v>41879</v>
      </c>
      <c r="K2931" s="4">
        <v>5831</v>
      </c>
      <c r="L2931" s="1" t="s">
        <v>146</v>
      </c>
      <c r="M2931" s="1" t="s">
        <v>1923</v>
      </c>
      <c r="N2931" s="1" t="s">
        <v>648</v>
      </c>
      <c r="O2931" s="1" t="s">
        <v>93</v>
      </c>
      <c r="P2931">
        <v>240</v>
      </c>
      <c r="Q2931">
        <v>60</v>
      </c>
      <c r="R2931">
        <v>1470.62</v>
      </c>
      <c r="S2931">
        <v>24.51</v>
      </c>
      <c r="T2931">
        <v>0.1</v>
      </c>
      <c r="U2931">
        <f t="shared" si="749"/>
        <v>1470.6000000000001</v>
      </c>
      <c r="V2931">
        <f t="shared" si="750"/>
        <v>14400</v>
      </c>
      <c r="W2931" s="1" t="s">
        <v>155</v>
      </c>
      <c r="X2931" s="1" t="s">
        <v>1236</v>
      </c>
      <c r="Y2931" s="1" t="s">
        <v>156</v>
      </c>
      <c r="Z2931" s="3">
        <v>16635</v>
      </c>
      <c r="AA2931" s="4">
        <f t="shared" si="755"/>
        <v>2251.7416020000001</v>
      </c>
      <c r="AB2931" s="2">
        <f t="shared" si="756"/>
        <v>2251.7416020000001</v>
      </c>
      <c r="AC2931" s="4">
        <f t="shared" si="757"/>
        <v>1266.5321308888888</v>
      </c>
      <c r="AD2931" s="4">
        <f t="shared" si="754"/>
        <v>1266.5321308888888</v>
      </c>
      <c r="AE2931" s="4" t="s">
        <v>62</v>
      </c>
      <c r="AG2931" s="4" t="str">
        <f t="shared" si="759"/>
        <v>Weight Captured Separately</v>
      </c>
      <c r="AI2931" t="e">
        <f t="shared" si="751"/>
        <v>#N/A</v>
      </c>
      <c r="AJ2931" t="s">
        <v>81</v>
      </c>
      <c r="AK2931" s="2"/>
      <c r="AL2931" s="2" t="str">
        <f t="shared" si="760"/>
        <v>Freight Included in Commodity Cost</v>
      </c>
      <c r="AM2931" s="4"/>
      <c r="AN2931" t="e">
        <f>VLOOKUP([1]!Tabelle13[[#This Row],[Vlookup this ID for freight costs]],$AL$2:$AL$6811,2,FALSE)</f>
        <v>#REF!</v>
      </c>
      <c r="AO2931">
        <f t="shared" si="758"/>
        <v>7903.0865610084438</v>
      </c>
      <c r="AP2931">
        <v>1.51</v>
      </c>
      <c r="AQ2931">
        <v>1.51</v>
      </c>
      <c r="AR2931" s="4">
        <v>28</v>
      </c>
      <c r="AS2931" s="4">
        <v>8</v>
      </c>
      <c r="AT2931" s="4">
        <v>2014</v>
      </c>
      <c r="AU2931" s="4">
        <v>28</v>
      </c>
      <c r="AV2931" s="4">
        <v>8</v>
      </c>
      <c r="AW2931" s="4">
        <v>2014</v>
      </c>
      <c r="AX2931" t="str">
        <f t="shared" si="752"/>
        <v>No Delay</v>
      </c>
      <c r="AY2931">
        <f t="shared" si="753"/>
        <v>0</v>
      </c>
    </row>
    <row r="2932" spans="1:51" x14ac:dyDescent="0.2">
      <c r="A2932" s="3">
        <v>33948</v>
      </c>
      <c r="B2932" s="1" t="s">
        <v>328</v>
      </c>
      <c r="C2932" s="1" t="s">
        <v>150</v>
      </c>
      <c r="D2932" s="1" t="s">
        <v>100</v>
      </c>
      <c r="E2932" s="1" t="s">
        <v>101</v>
      </c>
      <c r="F2932" s="1" t="s">
        <v>101</v>
      </c>
      <c r="G2932" s="13" t="s">
        <v>1924</v>
      </c>
      <c r="H2932" s="12">
        <v>41856</v>
      </c>
      <c r="I2932" s="12" t="s">
        <v>1924</v>
      </c>
      <c r="J2932" s="12">
        <v>41856</v>
      </c>
      <c r="K2932" s="4">
        <v>5716</v>
      </c>
      <c r="L2932" s="1" t="s">
        <v>146</v>
      </c>
      <c r="M2932" s="1" t="s">
        <v>1923</v>
      </c>
      <c r="N2932" s="1" t="s">
        <v>167</v>
      </c>
      <c r="O2932" s="1" t="s">
        <v>93</v>
      </c>
      <c r="P2932">
        <v>30</v>
      </c>
      <c r="Q2932">
        <v>60</v>
      </c>
      <c r="R2932">
        <v>935.76</v>
      </c>
      <c r="S2932">
        <v>15.6</v>
      </c>
      <c r="T2932">
        <v>0.52</v>
      </c>
      <c r="U2932">
        <f t="shared" si="749"/>
        <v>936</v>
      </c>
      <c r="V2932">
        <f t="shared" si="750"/>
        <v>1800</v>
      </c>
      <c r="W2932" s="1" t="s">
        <v>155</v>
      </c>
      <c r="X2932" s="1" t="s">
        <v>1236</v>
      </c>
      <c r="Y2932" s="1" t="s">
        <v>156</v>
      </c>
      <c r="Z2932" s="3">
        <v>16635</v>
      </c>
      <c r="AA2932" s="4">
        <f t="shared" si="755"/>
        <v>2251.7416020000001</v>
      </c>
      <c r="AB2932" s="2">
        <f t="shared" si="756"/>
        <v>2251.7416020000001</v>
      </c>
      <c r="AC2932" s="4">
        <f t="shared" si="757"/>
        <v>2665.8084913103453</v>
      </c>
      <c r="AD2932" s="4">
        <f t="shared" si="754"/>
        <v>2665.8084913103453</v>
      </c>
      <c r="AE2932" s="4" t="s">
        <v>62</v>
      </c>
      <c r="AG2932" s="4" t="str">
        <f t="shared" si="759"/>
        <v>Weight Captured Separately</v>
      </c>
      <c r="AI2932" t="e">
        <f t="shared" si="751"/>
        <v>#N/A</v>
      </c>
      <c r="AJ2932" t="s">
        <v>81</v>
      </c>
      <c r="AK2932" s="2"/>
      <c r="AL2932" s="2" t="str">
        <f t="shared" si="760"/>
        <v>Freight Included in Commodity Cost</v>
      </c>
      <c r="AM2932" s="4"/>
      <c r="AN2932" t="e">
        <f>VLOOKUP([1]!Tabelle13[[#This Row],[Vlookup this ID for freight costs]],$AL$2:$AL$6811,2,FALSE)</f>
        <v>#REF!</v>
      </c>
      <c r="AO2932">
        <f t="shared" si="758"/>
        <v>16637.369602759176</v>
      </c>
      <c r="AP2932">
        <v>0.96</v>
      </c>
      <c r="AQ2932">
        <v>0.96</v>
      </c>
      <c r="AR2932" s="4">
        <v>5</v>
      </c>
      <c r="AS2932" s="4">
        <v>8</v>
      </c>
      <c r="AT2932" s="4">
        <v>2014</v>
      </c>
      <c r="AU2932" s="4">
        <v>5</v>
      </c>
      <c r="AV2932" s="4">
        <v>8</v>
      </c>
      <c r="AW2932" s="4">
        <v>2014</v>
      </c>
      <c r="AX2932" t="str">
        <f t="shared" si="752"/>
        <v>No Delay</v>
      </c>
      <c r="AY2932">
        <f t="shared" si="753"/>
        <v>0</v>
      </c>
    </row>
    <row r="2933" spans="1:51" x14ac:dyDescent="0.2">
      <c r="A2933" s="3">
        <v>73585</v>
      </c>
      <c r="B2933" s="1" t="s">
        <v>328</v>
      </c>
      <c r="C2933" s="1" t="s">
        <v>150</v>
      </c>
      <c r="D2933" s="1" t="s">
        <v>100</v>
      </c>
      <c r="E2933" s="1" t="s">
        <v>101</v>
      </c>
      <c r="F2933" s="1" t="s">
        <v>101</v>
      </c>
      <c r="G2933" s="13" t="s">
        <v>1926</v>
      </c>
      <c r="H2933" s="12">
        <v>42072</v>
      </c>
      <c r="I2933" s="12" t="s">
        <v>1926</v>
      </c>
      <c r="J2933" s="12">
        <v>42072</v>
      </c>
      <c r="K2933" s="4">
        <v>6366</v>
      </c>
      <c r="L2933" s="1" t="s">
        <v>146</v>
      </c>
      <c r="M2933" s="1" t="s">
        <v>1923</v>
      </c>
      <c r="N2933" s="1" t="s">
        <v>249</v>
      </c>
      <c r="O2933" s="1" t="s">
        <v>250</v>
      </c>
      <c r="P2933">
        <v>60</v>
      </c>
      <c r="Q2933">
        <v>62</v>
      </c>
      <c r="R2933">
        <v>3792.2</v>
      </c>
      <c r="S2933">
        <v>61.16</v>
      </c>
      <c r="T2933">
        <v>1.02</v>
      </c>
      <c r="U2933">
        <f t="shared" si="749"/>
        <v>3791.9199999999996</v>
      </c>
      <c r="V2933">
        <f t="shared" si="750"/>
        <v>3720</v>
      </c>
      <c r="W2933" s="1" t="s">
        <v>251</v>
      </c>
      <c r="X2933" s="1" t="s">
        <v>252</v>
      </c>
      <c r="Y2933" s="1" t="s">
        <v>252</v>
      </c>
      <c r="Z2933" s="3">
        <v>14819</v>
      </c>
      <c r="AA2933" s="4">
        <f t="shared" si="755"/>
        <v>2251.9610900000002</v>
      </c>
      <c r="AB2933" s="2">
        <f t="shared" si="756"/>
        <v>2251.9610900000002</v>
      </c>
      <c r="AC2933" s="4">
        <f t="shared" si="757"/>
        <v>1154.4540516666668</v>
      </c>
      <c r="AD2933" s="4">
        <f t="shared" si="754"/>
        <v>1154.4540516666668</v>
      </c>
      <c r="AE2933" s="4" t="s">
        <v>62</v>
      </c>
      <c r="AG2933" s="4" t="str">
        <f t="shared" si="759"/>
        <v>Weight Captured Separately</v>
      </c>
      <c r="AI2933" t="e">
        <f t="shared" si="751"/>
        <v>#N/A</v>
      </c>
      <c r="AJ2933" t="s">
        <v>81</v>
      </c>
      <c r="AK2933" s="2"/>
      <c r="AL2933" s="2" t="str">
        <f t="shared" si="760"/>
        <v>Freight Included in Commodity Cost</v>
      </c>
      <c r="AM2933" s="4"/>
      <c r="AN2933" t="e">
        <f>VLOOKUP([1]!Tabelle13[[#This Row],[Vlookup this ID for freight costs]],$AL$2:$AL$6811,2,FALSE)</f>
        <v>#REF!</v>
      </c>
      <c r="AO2933">
        <f t="shared" si="758"/>
        <v>7203.495190503334</v>
      </c>
      <c r="AP2933">
        <v>3.9</v>
      </c>
      <c r="AQ2933">
        <v>3.9</v>
      </c>
      <c r="AR2933" s="4">
        <v>9</v>
      </c>
      <c r="AS2933" s="4">
        <v>4</v>
      </c>
      <c r="AT2933" s="4">
        <v>2015</v>
      </c>
      <c r="AU2933" s="4">
        <v>9</v>
      </c>
      <c r="AV2933" s="4">
        <v>4</v>
      </c>
      <c r="AW2933" s="4">
        <v>2015</v>
      </c>
      <c r="AX2933" t="str">
        <f t="shared" si="752"/>
        <v>No Delay</v>
      </c>
      <c r="AY2933">
        <f t="shared" si="753"/>
        <v>0</v>
      </c>
    </row>
    <row r="2934" spans="1:51" x14ac:dyDescent="0.2">
      <c r="A2934" s="3">
        <v>44913</v>
      </c>
      <c r="B2934" s="1" t="s">
        <v>328</v>
      </c>
      <c r="C2934" s="1" t="s">
        <v>150</v>
      </c>
      <c r="D2934" s="1" t="s">
        <v>100</v>
      </c>
      <c r="E2934" s="1" t="s">
        <v>101</v>
      </c>
      <c r="F2934" s="1" t="s">
        <v>101</v>
      </c>
      <c r="G2934" s="13" t="s">
        <v>919</v>
      </c>
      <c r="H2934" s="12">
        <v>41380</v>
      </c>
      <c r="I2934" s="12" t="s">
        <v>919</v>
      </c>
      <c r="J2934" s="12">
        <v>41380</v>
      </c>
      <c r="K2934" s="4">
        <v>4606</v>
      </c>
      <c r="L2934" s="1" t="s">
        <v>146</v>
      </c>
      <c r="M2934" s="1" t="s">
        <v>1920</v>
      </c>
      <c r="N2934" s="1" t="s">
        <v>392</v>
      </c>
      <c r="O2934" s="1" t="s">
        <v>393</v>
      </c>
      <c r="P2934">
        <v>120</v>
      </c>
      <c r="Q2934">
        <v>62</v>
      </c>
      <c r="R2934">
        <v>1549.54</v>
      </c>
      <c r="S2934">
        <v>24.99</v>
      </c>
      <c r="T2934">
        <v>0.21</v>
      </c>
      <c r="U2934">
        <f t="shared" si="749"/>
        <v>1549.3799999999999</v>
      </c>
      <c r="V2934">
        <f t="shared" si="750"/>
        <v>7440</v>
      </c>
      <c r="W2934" s="1" t="s">
        <v>394</v>
      </c>
      <c r="X2934" s="1" t="s">
        <v>112</v>
      </c>
      <c r="Y2934" s="1" t="s">
        <v>112</v>
      </c>
      <c r="Z2934" s="3">
        <v>14398</v>
      </c>
      <c r="AA2934" s="4">
        <f t="shared" si="755"/>
        <v>2251.9610900000002</v>
      </c>
      <c r="AB2934" s="2">
        <f t="shared" si="756"/>
        <v>2251.9610900000002</v>
      </c>
      <c r="AC2934" s="4">
        <f t="shared" si="757"/>
        <v>1582.4568463636365</v>
      </c>
      <c r="AD2934" s="4">
        <f t="shared" si="754"/>
        <v>1582.4568463636365</v>
      </c>
      <c r="AE2934" s="4" t="s">
        <v>62</v>
      </c>
      <c r="AG2934" s="4" t="str">
        <f t="shared" si="759"/>
        <v>Weight Captured Separately</v>
      </c>
      <c r="AI2934" t="e">
        <f t="shared" si="751"/>
        <v>#N/A</v>
      </c>
      <c r="AJ2934" t="s">
        <v>81</v>
      </c>
      <c r="AK2934" s="2"/>
      <c r="AL2934" s="2" t="str">
        <f t="shared" si="760"/>
        <v>Freight Included in Commodity Cost</v>
      </c>
      <c r="AM2934" s="4"/>
      <c r="AN2934" t="e">
        <f>VLOOKUP([1]!Tabelle13[[#This Row],[Vlookup this ID for freight costs]],$AL$2:$AL$6811,2,FALSE)</f>
        <v>#REF!</v>
      </c>
      <c r="AO2934">
        <f t="shared" si="758"/>
        <v>9875.0886350018209</v>
      </c>
      <c r="AP2934">
        <v>1.92</v>
      </c>
      <c r="AQ2934">
        <v>1.92</v>
      </c>
      <c r="AR2934" s="4">
        <v>16</v>
      </c>
      <c r="AS2934" s="4">
        <v>4</v>
      </c>
      <c r="AT2934" s="4">
        <v>2013</v>
      </c>
      <c r="AU2934" s="4">
        <v>16</v>
      </c>
      <c r="AV2934" s="4">
        <v>4</v>
      </c>
      <c r="AW2934" s="4">
        <v>2013</v>
      </c>
      <c r="AX2934" t="str">
        <f t="shared" si="752"/>
        <v>No Delay</v>
      </c>
      <c r="AY2934">
        <f t="shared" si="753"/>
        <v>0</v>
      </c>
    </row>
    <row r="2935" spans="1:51" x14ac:dyDescent="0.2">
      <c r="A2935" s="3">
        <v>26927</v>
      </c>
      <c r="B2935" s="1" t="s">
        <v>328</v>
      </c>
      <c r="C2935" s="1" t="s">
        <v>150</v>
      </c>
      <c r="D2935" s="1" t="s">
        <v>100</v>
      </c>
      <c r="E2935" s="1" t="s">
        <v>101</v>
      </c>
      <c r="F2935" s="1" t="s">
        <v>101</v>
      </c>
      <c r="G2935" s="13" t="s">
        <v>1960</v>
      </c>
      <c r="H2935" s="12">
        <v>41676</v>
      </c>
      <c r="I2935" s="12" t="s">
        <v>1960</v>
      </c>
      <c r="J2935" s="12">
        <v>41676</v>
      </c>
      <c r="K2935" s="4">
        <v>5240</v>
      </c>
      <c r="L2935" s="1" t="s">
        <v>146</v>
      </c>
      <c r="M2935" s="1" t="s">
        <v>1920</v>
      </c>
      <c r="N2935" s="1" t="s">
        <v>178</v>
      </c>
      <c r="O2935" s="1" t="s">
        <v>93</v>
      </c>
      <c r="P2935">
        <v>60</v>
      </c>
      <c r="Q2935">
        <v>62</v>
      </c>
      <c r="R2935">
        <v>1448.18</v>
      </c>
      <c r="S2935">
        <v>23.36</v>
      </c>
      <c r="T2935">
        <v>0.39</v>
      </c>
      <c r="U2935">
        <f t="shared" si="749"/>
        <v>1448.32</v>
      </c>
      <c r="V2935">
        <f t="shared" si="750"/>
        <v>3720</v>
      </c>
      <c r="W2935" s="1" t="s">
        <v>155</v>
      </c>
      <c r="X2935" s="1" t="s">
        <v>1236</v>
      </c>
      <c r="Y2935" s="1" t="s">
        <v>156</v>
      </c>
      <c r="Z2935" s="3">
        <v>16635</v>
      </c>
      <c r="AA2935" s="4">
        <f t="shared" si="755"/>
        <v>2251.9610900000002</v>
      </c>
      <c r="AB2935" s="2">
        <f t="shared" si="756"/>
        <v>2251.9610900000002</v>
      </c>
      <c r="AC2935" s="4">
        <f t="shared" si="757"/>
        <v>1154.4540516666668</v>
      </c>
      <c r="AD2935" s="4">
        <f t="shared" si="754"/>
        <v>1154.4540516666668</v>
      </c>
      <c r="AE2935" s="4" t="s">
        <v>62</v>
      </c>
      <c r="AG2935" s="4" t="str">
        <f t="shared" si="759"/>
        <v>Weight Captured Separately</v>
      </c>
      <c r="AI2935" t="e">
        <f t="shared" si="751"/>
        <v>#N/A</v>
      </c>
      <c r="AJ2935" t="s">
        <v>81</v>
      </c>
      <c r="AK2935" s="2"/>
      <c r="AL2935" s="2" t="str">
        <f t="shared" si="760"/>
        <v>Freight Included in Commodity Cost</v>
      </c>
      <c r="AM2935" s="4"/>
      <c r="AN2935" t="e">
        <f>VLOOKUP([1]!Tabelle13[[#This Row],[Vlookup this ID for freight costs]],$AL$2:$AL$6811,2,FALSE)</f>
        <v>#REF!</v>
      </c>
      <c r="AO2935">
        <f t="shared" si="758"/>
        <v>7203.495190503334</v>
      </c>
      <c r="AP2935">
        <v>1.79</v>
      </c>
      <c r="AQ2935">
        <v>1.79</v>
      </c>
      <c r="AR2935" s="4">
        <v>6</v>
      </c>
      <c r="AS2935" s="4">
        <v>2</v>
      </c>
      <c r="AT2935" s="4">
        <v>2014</v>
      </c>
      <c r="AU2935" s="4">
        <v>6</v>
      </c>
      <c r="AV2935" s="4">
        <v>2</v>
      </c>
      <c r="AW2935" s="4">
        <v>2014</v>
      </c>
      <c r="AX2935" t="str">
        <f t="shared" si="752"/>
        <v>No Delay</v>
      </c>
      <c r="AY2935">
        <f t="shared" si="753"/>
        <v>0</v>
      </c>
    </row>
    <row r="2936" spans="1:51" x14ac:dyDescent="0.2">
      <c r="A2936" s="3">
        <v>40790</v>
      </c>
      <c r="B2936" s="1" t="s">
        <v>328</v>
      </c>
      <c r="C2936" s="1" t="s">
        <v>150</v>
      </c>
      <c r="D2936" s="1" t="s">
        <v>100</v>
      </c>
      <c r="E2936" s="1" t="s">
        <v>101</v>
      </c>
      <c r="F2936" s="1" t="s">
        <v>101</v>
      </c>
      <c r="G2936" s="13" t="s">
        <v>1925</v>
      </c>
      <c r="H2936" s="12">
        <v>41878</v>
      </c>
      <c r="I2936" s="12" t="s">
        <v>1925</v>
      </c>
      <c r="J2936" s="12">
        <v>41878</v>
      </c>
      <c r="K2936" s="4">
        <v>5788</v>
      </c>
      <c r="L2936" s="1" t="s">
        <v>146</v>
      </c>
      <c r="M2936" s="1" t="s">
        <v>1920</v>
      </c>
      <c r="N2936" s="1" t="s">
        <v>392</v>
      </c>
      <c r="O2936" s="1" t="s">
        <v>393</v>
      </c>
      <c r="P2936">
        <v>120</v>
      </c>
      <c r="Q2936">
        <v>62</v>
      </c>
      <c r="R2936">
        <v>1597.1</v>
      </c>
      <c r="S2936">
        <v>25.76</v>
      </c>
      <c r="T2936">
        <v>0.21</v>
      </c>
      <c r="U2936">
        <f t="shared" si="749"/>
        <v>1597.1200000000001</v>
      </c>
      <c r="V2936">
        <f t="shared" si="750"/>
        <v>7440</v>
      </c>
      <c r="W2936" s="1" t="s">
        <v>394</v>
      </c>
      <c r="X2936" s="1" t="s">
        <v>112</v>
      </c>
      <c r="Y2936" s="1" t="s">
        <v>112</v>
      </c>
      <c r="Z2936" s="3">
        <v>14398</v>
      </c>
      <c r="AA2936" s="4">
        <f t="shared" si="755"/>
        <v>2251.9610900000002</v>
      </c>
      <c r="AB2936" s="2">
        <f t="shared" si="756"/>
        <v>2251.9610900000002</v>
      </c>
      <c r="AC2936" s="4">
        <f t="shared" si="757"/>
        <v>1582.4568463636365</v>
      </c>
      <c r="AD2936" s="4">
        <f t="shared" si="754"/>
        <v>1582.4568463636365</v>
      </c>
      <c r="AE2936" s="4" t="s">
        <v>62</v>
      </c>
      <c r="AG2936" s="4" t="str">
        <f t="shared" si="759"/>
        <v>Weight Captured Separately</v>
      </c>
      <c r="AI2936" t="e">
        <f t="shared" si="751"/>
        <v>#N/A</v>
      </c>
      <c r="AJ2936" t="s">
        <v>81</v>
      </c>
      <c r="AK2936" s="2"/>
      <c r="AL2936" s="2" t="str">
        <f t="shared" si="760"/>
        <v>Freight Included in Commodity Cost</v>
      </c>
      <c r="AM2936" s="4"/>
      <c r="AN2936" t="e">
        <f>VLOOKUP([1]!Tabelle13[[#This Row],[Vlookup this ID for freight costs]],$AL$2:$AL$6811,2,FALSE)</f>
        <v>#REF!</v>
      </c>
      <c r="AO2936">
        <f t="shared" si="758"/>
        <v>9875.0886350018209</v>
      </c>
      <c r="AP2936">
        <v>1.98</v>
      </c>
      <c r="AQ2936">
        <v>1.98</v>
      </c>
      <c r="AR2936" s="4">
        <v>27</v>
      </c>
      <c r="AS2936" s="4">
        <v>8</v>
      </c>
      <c r="AT2936" s="4">
        <v>2014</v>
      </c>
      <c r="AU2936" s="4">
        <v>27</v>
      </c>
      <c r="AV2936" s="4">
        <v>8</v>
      </c>
      <c r="AW2936" s="4">
        <v>2014</v>
      </c>
      <c r="AX2936" t="str">
        <f t="shared" si="752"/>
        <v>No Delay</v>
      </c>
      <c r="AY2936">
        <f t="shared" si="753"/>
        <v>0</v>
      </c>
    </row>
    <row r="2937" spans="1:51" x14ac:dyDescent="0.2">
      <c r="A2937" s="3">
        <v>52131</v>
      </c>
      <c r="B2937" s="1" t="s">
        <v>328</v>
      </c>
      <c r="C2937" s="1" t="s">
        <v>150</v>
      </c>
      <c r="D2937" s="1" t="s">
        <v>100</v>
      </c>
      <c r="E2937" s="1" t="s">
        <v>101</v>
      </c>
      <c r="F2937" s="1" t="s">
        <v>101</v>
      </c>
      <c r="G2937" s="13" t="s">
        <v>919</v>
      </c>
      <c r="H2937" s="12">
        <v>41380</v>
      </c>
      <c r="I2937" s="12" t="s">
        <v>919</v>
      </c>
      <c r="J2937" s="12">
        <v>41380</v>
      </c>
      <c r="K2937" s="4">
        <v>4620</v>
      </c>
      <c r="L2937" s="1" t="s">
        <v>146</v>
      </c>
      <c r="M2937" s="1" t="s">
        <v>1920</v>
      </c>
      <c r="N2937" s="1" t="s">
        <v>227</v>
      </c>
      <c r="O2937" s="1" t="s">
        <v>93</v>
      </c>
      <c r="P2937">
        <v>30</v>
      </c>
      <c r="Q2937">
        <v>64</v>
      </c>
      <c r="R2937">
        <v>987.12</v>
      </c>
      <c r="S2937">
        <v>15.42</v>
      </c>
      <c r="T2937">
        <v>0.51</v>
      </c>
      <c r="U2937">
        <f t="shared" si="749"/>
        <v>986.88</v>
      </c>
      <c r="V2937">
        <f t="shared" si="750"/>
        <v>1920</v>
      </c>
      <c r="W2937" s="1" t="s">
        <v>155</v>
      </c>
      <c r="X2937" s="1" t="s">
        <v>1236</v>
      </c>
      <c r="Y2937" s="1" t="s">
        <v>156</v>
      </c>
      <c r="Z2937" s="3">
        <v>16635</v>
      </c>
      <c r="AA2937" s="4">
        <f t="shared" si="755"/>
        <v>2252.180578</v>
      </c>
      <c r="AB2937" s="2">
        <f t="shared" si="756"/>
        <v>2252.180578</v>
      </c>
      <c r="AC2937" s="4">
        <f t="shared" si="757"/>
        <v>1929.4209757647061</v>
      </c>
      <c r="AD2937" s="4">
        <f t="shared" si="754"/>
        <v>1929.4209757647061</v>
      </c>
      <c r="AE2937" s="4" t="s">
        <v>62</v>
      </c>
      <c r="AG2937" s="4" t="str">
        <f t="shared" si="759"/>
        <v>Weight Captured Separately</v>
      </c>
      <c r="AI2937" t="e">
        <f t="shared" si="751"/>
        <v>#N/A</v>
      </c>
      <c r="AJ2937" t="s">
        <v>81</v>
      </c>
      <c r="AK2937" s="2"/>
      <c r="AL2937" s="2" t="str">
        <f t="shared" si="760"/>
        <v>Freight Included in Commodity Cost</v>
      </c>
      <c r="AM2937" s="4"/>
      <c r="AN2937" t="e">
        <f>VLOOKUP([1]!Tabelle13[[#This Row],[Vlookup this ID for freight costs]],$AL$2:$AL$6811,2,FALSE)</f>
        <v>#REF!</v>
      </c>
      <c r="AO2937">
        <f t="shared" si="758"/>
        <v>12040.838730723297</v>
      </c>
      <c r="AP2937">
        <v>1.22</v>
      </c>
      <c r="AQ2937">
        <v>1.22</v>
      </c>
      <c r="AR2937" s="4">
        <v>16</v>
      </c>
      <c r="AS2937" s="4">
        <v>4</v>
      </c>
      <c r="AT2937" s="4">
        <v>2013</v>
      </c>
      <c r="AU2937" s="4">
        <v>16</v>
      </c>
      <c r="AV2937" s="4">
        <v>4</v>
      </c>
      <c r="AW2937" s="4">
        <v>2013</v>
      </c>
      <c r="AX2937" t="str">
        <f t="shared" si="752"/>
        <v>No Delay</v>
      </c>
      <c r="AY2937">
        <f t="shared" si="753"/>
        <v>0</v>
      </c>
    </row>
    <row r="2938" spans="1:51" x14ac:dyDescent="0.2">
      <c r="A2938" s="3">
        <v>33773</v>
      </c>
      <c r="B2938" s="1" t="s">
        <v>328</v>
      </c>
      <c r="C2938" s="1" t="s">
        <v>150</v>
      </c>
      <c r="D2938" s="1" t="s">
        <v>100</v>
      </c>
      <c r="E2938" s="1" t="s">
        <v>101</v>
      </c>
      <c r="F2938" s="1" t="s">
        <v>101</v>
      </c>
      <c r="G2938" s="13" t="s">
        <v>1934</v>
      </c>
      <c r="H2938" s="12">
        <v>42209</v>
      </c>
      <c r="I2938" s="12" t="s">
        <v>1934</v>
      </c>
      <c r="J2938" s="12">
        <v>42209</v>
      </c>
      <c r="K2938" s="4">
        <v>6696</v>
      </c>
      <c r="L2938" s="1" t="s">
        <v>146</v>
      </c>
      <c r="M2938" s="1" t="s">
        <v>1923</v>
      </c>
      <c r="N2938" s="1" t="s">
        <v>171</v>
      </c>
      <c r="O2938" s="1" t="s">
        <v>93</v>
      </c>
      <c r="P2938">
        <v>60</v>
      </c>
      <c r="Q2938">
        <v>65</v>
      </c>
      <c r="R2938">
        <v>429.44</v>
      </c>
      <c r="S2938">
        <v>6.61</v>
      </c>
      <c r="T2938">
        <v>0.11</v>
      </c>
      <c r="U2938">
        <f t="shared" si="749"/>
        <v>429.65000000000003</v>
      </c>
      <c r="V2938">
        <f t="shared" si="750"/>
        <v>3900</v>
      </c>
      <c r="W2938" s="1" t="s">
        <v>155</v>
      </c>
      <c r="X2938" s="1" t="s">
        <v>1236</v>
      </c>
      <c r="Y2938" s="1" t="s">
        <v>156</v>
      </c>
      <c r="Z2938" s="3">
        <v>16635</v>
      </c>
      <c r="AA2938" s="4">
        <f t="shared" si="755"/>
        <v>2252.2903219999998</v>
      </c>
      <c r="AB2938" s="2">
        <f t="shared" si="756"/>
        <v>2252.2903219999998</v>
      </c>
      <c r="AC2938" s="4">
        <f t="shared" si="757"/>
        <v>1771.4449615714286</v>
      </c>
      <c r="AD2938" s="4">
        <f t="shared" si="754"/>
        <v>1771.4449615714286</v>
      </c>
      <c r="AE2938" s="4" t="s">
        <v>62</v>
      </c>
      <c r="AG2938" s="4" t="str">
        <f t="shared" si="759"/>
        <v>Weight Captured Separately</v>
      </c>
      <c r="AI2938" t="e">
        <f t="shared" si="751"/>
        <v>#N/A</v>
      </c>
      <c r="AJ2938" t="s">
        <v>81</v>
      </c>
      <c r="AK2938" s="2"/>
      <c r="AL2938" s="2" t="str">
        <f t="shared" si="760"/>
        <v>Freight Included in Commodity Cost</v>
      </c>
      <c r="AM2938" s="4"/>
      <c r="AN2938" t="e">
        <f>VLOOKUP([1]!Tabelle13[[#This Row],[Vlookup this ID for freight costs]],$AL$2:$AL$6811,2,FALSE)</f>
        <v>#REF!</v>
      </c>
      <c r="AO2938">
        <f t="shared" si="758"/>
        <v>11054.752450128859</v>
      </c>
      <c r="AP2938">
        <v>0.44</v>
      </c>
      <c r="AQ2938">
        <v>0.44</v>
      </c>
      <c r="AR2938" s="4">
        <v>24</v>
      </c>
      <c r="AS2938" s="4">
        <v>7</v>
      </c>
      <c r="AT2938" s="4">
        <v>2015</v>
      </c>
      <c r="AU2938" s="4">
        <v>24</v>
      </c>
      <c r="AV2938" s="4">
        <v>7</v>
      </c>
      <c r="AW2938" s="4">
        <v>2015</v>
      </c>
      <c r="AX2938" t="str">
        <f t="shared" si="752"/>
        <v>No Delay</v>
      </c>
      <c r="AY2938">
        <f t="shared" si="753"/>
        <v>0</v>
      </c>
    </row>
    <row r="2939" spans="1:51" x14ac:dyDescent="0.2">
      <c r="A2939" s="3">
        <v>85735</v>
      </c>
      <c r="B2939" s="1" t="s">
        <v>151</v>
      </c>
      <c r="C2939" s="1" t="s">
        <v>65</v>
      </c>
      <c r="D2939" s="1" t="s">
        <v>130</v>
      </c>
      <c r="E2939" s="1" t="s">
        <v>152</v>
      </c>
      <c r="F2939" s="1" t="s">
        <v>152</v>
      </c>
      <c r="G2939" s="13" t="s">
        <v>2014</v>
      </c>
      <c r="H2939" s="12">
        <v>40591</v>
      </c>
      <c r="I2939" s="12" t="s">
        <v>1295</v>
      </c>
      <c r="J2939" s="12">
        <v>40590</v>
      </c>
      <c r="K2939" s="4">
        <v>3012</v>
      </c>
      <c r="L2939" s="1" t="s">
        <v>146</v>
      </c>
      <c r="M2939" s="1" t="s">
        <v>132</v>
      </c>
      <c r="N2939" s="1" t="s">
        <v>302</v>
      </c>
      <c r="O2939" s="1" t="s">
        <v>93</v>
      </c>
      <c r="P2939">
        <v>30</v>
      </c>
      <c r="Q2939">
        <v>3000</v>
      </c>
      <c r="R2939">
        <v>19710</v>
      </c>
      <c r="S2939">
        <v>6.57</v>
      </c>
      <c r="T2939">
        <v>0.22</v>
      </c>
      <c r="U2939">
        <f t="shared" si="749"/>
        <v>19710</v>
      </c>
      <c r="V2939">
        <f t="shared" si="750"/>
        <v>90000</v>
      </c>
      <c r="W2939" s="1" t="s">
        <v>155</v>
      </c>
      <c r="X2939" s="1" t="s">
        <v>1236</v>
      </c>
      <c r="Y2939" s="1" t="s">
        <v>156</v>
      </c>
      <c r="Z2939" s="3">
        <v>7726</v>
      </c>
      <c r="AA2939" s="4">
        <f t="shared" ref="AA2939:AA2940" si="761">AF2939</f>
        <v>2252</v>
      </c>
      <c r="AB2939" s="4">
        <f xml:space="preserve"> 2244.740206  + 0.1097478*Q2939</f>
        <v>2573.9836059999998</v>
      </c>
      <c r="AC2939" s="4">
        <f>AF2939</f>
        <v>2252</v>
      </c>
      <c r="AD2939" s="4">
        <f t="shared" si="754"/>
        <v>910.94131323809518</v>
      </c>
      <c r="AE2939" s="4">
        <v>2252</v>
      </c>
      <c r="AF2939" s="4">
        <v>2252</v>
      </c>
      <c r="AG2939" s="4">
        <f t="shared" si="759"/>
        <v>2252</v>
      </c>
      <c r="AI2939" t="e">
        <f t="shared" si="751"/>
        <v>#N/A</v>
      </c>
      <c r="AJ2939">
        <v>43548</v>
      </c>
      <c r="AK2939" s="2">
        <v>43548</v>
      </c>
      <c r="AL2939" s="2">
        <f t="shared" si="760"/>
        <v>43548</v>
      </c>
      <c r="AM2939" s="4"/>
      <c r="AN2939" t="e">
        <f>VLOOKUP([1]!Tabelle13[[#This Row],[Vlookup this ID for freight costs]],$AL$2:$AL$6811,2,FALSE)</f>
        <v>#REF!</v>
      </c>
      <c r="AP2939">
        <v>42.49</v>
      </c>
      <c r="AQ2939">
        <v>42.49</v>
      </c>
      <c r="AR2939" s="4">
        <v>17</v>
      </c>
      <c r="AS2939" s="4">
        <v>2</v>
      </c>
      <c r="AT2939" s="4">
        <v>2011</v>
      </c>
      <c r="AU2939" s="4">
        <v>16</v>
      </c>
      <c r="AV2939" s="4">
        <v>2</v>
      </c>
      <c r="AW2939" s="4">
        <v>2011</v>
      </c>
      <c r="AX2939" t="str">
        <f t="shared" si="752"/>
        <v>No Delay</v>
      </c>
      <c r="AY2939">
        <f t="shared" si="753"/>
        <v>0</v>
      </c>
    </row>
    <row r="2940" spans="1:51" x14ac:dyDescent="0.2">
      <c r="A2940" s="3">
        <v>86363</v>
      </c>
      <c r="B2940" s="1" t="s">
        <v>151</v>
      </c>
      <c r="C2940" s="1" t="s">
        <v>65</v>
      </c>
      <c r="D2940" s="1" t="s">
        <v>130</v>
      </c>
      <c r="E2940" s="1" t="s">
        <v>152</v>
      </c>
      <c r="F2940" s="1" t="s">
        <v>152</v>
      </c>
      <c r="G2940" s="13" t="s">
        <v>2014</v>
      </c>
      <c r="H2940" s="12">
        <v>40591</v>
      </c>
      <c r="I2940" s="12" t="s">
        <v>1295</v>
      </c>
      <c r="J2940" s="12">
        <v>40590</v>
      </c>
      <c r="K2940" s="4">
        <v>3015</v>
      </c>
      <c r="L2940" s="1" t="s">
        <v>146</v>
      </c>
      <c r="M2940" s="1" t="s">
        <v>132</v>
      </c>
      <c r="N2940" s="1" t="s">
        <v>167</v>
      </c>
      <c r="O2940" s="1" t="s">
        <v>93</v>
      </c>
      <c r="P2940">
        <v>30</v>
      </c>
      <c r="Q2940">
        <v>20418</v>
      </c>
      <c r="R2940">
        <v>88614.12</v>
      </c>
      <c r="S2940">
        <v>4.34</v>
      </c>
      <c r="T2940">
        <v>0.14000000000000001</v>
      </c>
      <c r="U2940">
        <f t="shared" si="749"/>
        <v>88614.12</v>
      </c>
      <c r="V2940">
        <f t="shared" si="750"/>
        <v>612540</v>
      </c>
      <c r="W2940" s="1" t="s">
        <v>160</v>
      </c>
      <c r="X2940" s="1" t="s">
        <v>1236</v>
      </c>
      <c r="Y2940" s="1" t="s">
        <v>161</v>
      </c>
      <c r="Z2940" s="3">
        <v>7348</v>
      </c>
      <c r="AA2940" s="4">
        <f t="shared" si="761"/>
        <v>2252</v>
      </c>
      <c r="AB2940" s="4">
        <f xml:space="preserve"> 2244.740206  + 0.1097478*Q2940</f>
        <v>4485.5707863999996</v>
      </c>
      <c r="AC2940" s="4">
        <f>AF2940</f>
        <v>2252</v>
      </c>
      <c r="AD2940" s="4">
        <f t="shared" si="754"/>
        <v>2252</v>
      </c>
      <c r="AE2940" s="3" t="s">
        <v>2015</v>
      </c>
      <c r="AF2940" s="3">
        <v>2252</v>
      </c>
      <c r="AG2940" s="4">
        <f>AI2940</f>
        <v>2252</v>
      </c>
      <c r="AH2940" s="4">
        <v>85735</v>
      </c>
      <c r="AI2940">
        <f t="shared" si="751"/>
        <v>2252</v>
      </c>
      <c r="AJ2940" t="s">
        <v>2015</v>
      </c>
      <c r="AK2940" s="2">
        <v>43548</v>
      </c>
      <c r="AL2940" s="2">
        <f>AN2940</f>
        <v>43548</v>
      </c>
      <c r="AM2940" s="4">
        <v>85735</v>
      </c>
      <c r="AN2940">
        <f>INDEX($AJ$2:$AJ$6811,MATCH(AM2940,$A$2:$A$6811,0))</f>
        <v>43548</v>
      </c>
      <c r="AP2940">
        <v>191.05</v>
      </c>
      <c r="AQ2940">
        <v>191.05</v>
      </c>
      <c r="AR2940" s="4">
        <v>17</v>
      </c>
      <c r="AS2940" s="4">
        <v>2</v>
      </c>
      <c r="AT2940" s="4">
        <v>2011</v>
      </c>
      <c r="AU2940" s="4">
        <v>16</v>
      </c>
      <c r="AV2940" s="4">
        <v>2</v>
      </c>
      <c r="AW2940" s="4">
        <v>2011</v>
      </c>
      <c r="AX2940" t="str">
        <f t="shared" si="752"/>
        <v>No Delay</v>
      </c>
      <c r="AY2940">
        <f t="shared" si="753"/>
        <v>0</v>
      </c>
    </row>
    <row r="2941" spans="1:51" x14ac:dyDescent="0.2">
      <c r="A2941" s="3">
        <v>51969</v>
      </c>
      <c r="B2941" s="1" t="s">
        <v>328</v>
      </c>
      <c r="C2941" s="1" t="s">
        <v>150</v>
      </c>
      <c r="D2941" s="1" t="s">
        <v>100</v>
      </c>
      <c r="E2941" s="1" t="s">
        <v>101</v>
      </c>
      <c r="F2941" s="1" t="s">
        <v>101</v>
      </c>
      <c r="G2941" s="13" t="s">
        <v>1925</v>
      </c>
      <c r="H2941" s="12">
        <v>41878</v>
      </c>
      <c r="I2941" s="12" t="s">
        <v>1925</v>
      </c>
      <c r="J2941" s="12">
        <v>41878</v>
      </c>
      <c r="K2941" s="4">
        <v>5806</v>
      </c>
      <c r="L2941" s="1" t="s">
        <v>146</v>
      </c>
      <c r="M2941" s="1" t="s">
        <v>1920</v>
      </c>
      <c r="N2941" s="1" t="s">
        <v>265</v>
      </c>
      <c r="O2941" s="1" t="s">
        <v>93</v>
      </c>
      <c r="P2941">
        <v>60</v>
      </c>
      <c r="Q2941">
        <v>67</v>
      </c>
      <c r="R2941">
        <v>1321.12</v>
      </c>
      <c r="S2941">
        <v>19.72</v>
      </c>
      <c r="T2941">
        <v>0.33</v>
      </c>
      <c r="U2941">
        <f t="shared" si="749"/>
        <v>1321.24</v>
      </c>
      <c r="V2941">
        <f t="shared" si="750"/>
        <v>4020</v>
      </c>
      <c r="W2941" s="1" t="s">
        <v>155</v>
      </c>
      <c r="X2941" s="1" t="s">
        <v>1236</v>
      </c>
      <c r="Y2941" s="1" t="s">
        <v>156</v>
      </c>
      <c r="Z2941" s="3">
        <v>16635</v>
      </c>
      <c r="AA2941" s="4">
        <f t="shared" ref="AA2941:AA2951" si="762">AB2941</f>
        <v>2252.50981</v>
      </c>
      <c r="AB2941" s="2">
        <f t="shared" ref="AB2941:AB2951" si="763">2245.156962+0.109744*Q2941</f>
        <v>2252.50981</v>
      </c>
      <c r="AC2941" s="4">
        <f t="shared" ref="AC2941:AC2951" si="764">AD2941</f>
        <v>2000.0416864705883</v>
      </c>
      <c r="AD2941" s="4">
        <f t="shared" si="754"/>
        <v>2000.0416864705883</v>
      </c>
      <c r="AE2941" s="4" t="s">
        <v>62</v>
      </c>
      <c r="AG2941" s="4" t="str">
        <f t="shared" ref="AG2941:AG2953" si="765">AE2941</f>
        <v>Weight Captured Separately</v>
      </c>
      <c r="AI2941" t="e">
        <f t="shared" si="751"/>
        <v>#N/A</v>
      </c>
      <c r="AJ2941" t="s">
        <v>81</v>
      </c>
      <c r="AK2941" s="2"/>
      <c r="AL2941" s="2" t="str">
        <f t="shared" ref="AL2941:AL2953" si="766">AJ2941</f>
        <v>Freight Included in Commodity Cost</v>
      </c>
      <c r="AM2941" s="4"/>
      <c r="AN2941" t="e">
        <f>VLOOKUP([1]!Tabelle13[[#This Row],[Vlookup this ID for freight costs]],$AL$2:$AL$6811,2,FALSE)</f>
        <v>#REF!</v>
      </c>
      <c r="AO2941">
        <f t="shared" ref="AO2941:AO2951" si="767">IF(AK:AK="",AC:AC*6.242+1.383 -2.844 + 3.145 -2.265  -2.026,AK:AK)</f>
        <v>12481.653206949413</v>
      </c>
      <c r="AP2941">
        <v>1.63</v>
      </c>
      <c r="AQ2941">
        <v>1.63</v>
      </c>
      <c r="AR2941" s="4">
        <v>27</v>
      </c>
      <c r="AS2941" s="4">
        <v>8</v>
      </c>
      <c r="AT2941" s="4">
        <v>2014</v>
      </c>
      <c r="AU2941" s="4">
        <v>27</v>
      </c>
      <c r="AV2941" s="4">
        <v>8</v>
      </c>
      <c r="AW2941" s="4">
        <v>2014</v>
      </c>
      <c r="AX2941" t="str">
        <f t="shared" si="752"/>
        <v>No Delay</v>
      </c>
      <c r="AY2941">
        <f t="shared" si="753"/>
        <v>0</v>
      </c>
    </row>
    <row r="2942" spans="1:51" x14ac:dyDescent="0.2">
      <c r="A2942" s="3">
        <v>7736</v>
      </c>
      <c r="B2942" s="1" t="s">
        <v>1918</v>
      </c>
      <c r="C2942" s="1" t="s">
        <v>150</v>
      </c>
      <c r="D2942" s="1" t="s">
        <v>100</v>
      </c>
      <c r="E2942" s="1" t="s">
        <v>53</v>
      </c>
      <c r="F2942" s="1" t="s">
        <v>53</v>
      </c>
      <c r="G2942" s="13" t="s">
        <v>1950</v>
      </c>
      <c r="H2942" s="12">
        <v>39902</v>
      </c>
      <c r="I2942" s="12" t="s">
        <v>1977</v>
      </c>
      <c r="J2942" s="12">
        <v>39834</v>
      </c>
      <c r="K2942" s="4">
        <v>1316</v>
      </c>
      <c r="L2942" s="1" t="s">
        <v>146</v>
      </c>
      <c r="M2942" s="1" t="s">
        <v>1920</v>
      </c>
      <c r="N2942" s="1" t="s">
        <v>550</v>
      </c>
      <c r="O2942" s="1" t="s">
        <v>551</v>
      </c>
      <c r="P2942">
        <v>300</v>
      </c>
      <c r="Q2942">
        <v>70</v>
      </c>
      <c r="R2942">
        <v>2163.6999999999998</v>
      </c>
      <c r="S2942">
        <v>30.91</v>
      </c>
      <c r="T2942">
        <v>0.1</v>
      </c>
      <c r="U2942">
        <f t="shared" si="749"/>
        <v>2163.6999999999998</v>
      </c>
      <c r="V2942">
        <f t="shared" si="750"/>
        <v>21000</v>
      </c>
      <c r="W2942" s="1" t="s">
        <v>552</v>
      </c>
      <c r="X2942" s="1" t="s">
        <v>361</v>
      </c>
      <c r="Y2942" s="1" t="s">
        <v>361</v>
      </c>
      <c r="Z2942" s="3">
        <v>9485</v>
      </c>
      <c r="AA2942" s="4">
        <f t="shared" si="762"/>
        <v>2252.8390420000001</v>
      </c>
      <c r="AB2942" s="2">
        <f t="shared" si="763"/>
        <v>2252.8390420000001</v>
      </c>
      <c r="AC2942" s="4">
        <f t="shared" si="764"/>
        <v>697.54306963636373</v>
      </c>
      <c r="AD2942" s="4">
        <f t="shared" si="754"/>
        <v>697.54306963636373</v>
      </c>
      <c r="AE2942" s="4" t="s">
        <v>62</v>
      </c>
      <c r="AG2942" s="4" t="str">
        <f t="shared" si="765"/>
        <v>Weight Captured Separately</v>
      </c>
      <c r="AH2942" s="4">
        <v>10718</v>
      </c>
      <c r="AI2942">
        <f t="shared" si="751"/>
        <v>1368</v>
      </c>
      <c r="AJ2942" t="s">
        <v>81</v>
      </c>
      <c r="AK2942" s="2"/>
      <c r="AL2942" s="2" t="str">
        <f t="shared" si="766"/>
        <v>Freight Included in Commodity Cost</v>
      </c>
      <c r="AM2942" s="4"/>
      <c r="AN2942" t="e">
        <f>VLOOKUP([1]!Tabelle13[[#This Row],[Vlookup this ID for freight costs]],$AL$2:$AL$6811,2,FALSE)</f>
        <v>#REF!</v>
      </c>
      <c r="AO2942">
        <f t="shared" si="767"/>
        <v>4351.4568406701828</v>
      </c>
      <c r="AP2942">
        <v>4.24</v>
      </c>
      <c r="AQ2942">
        <v>4.24</v>
      </c>
      <c r="AR2942" s="4">
        <v>30</v>
      </c>
      <c r="AS2942" s="4">
        <v>4</v>
      </c>
      <c r="AT2942" s="4">
        <v>2009</v>
      </c>
      <c r="AU2942" s="4">
        <v>21</v>
      </c>
      <c r="AV2942" s="4">
        <v>1</v>
      </c>
      <c r="AW2942" s="4">
        <v>2009</v>
      </c>
      <c r="AX2942" t="str">
        <f t="shared" si="752"/>
        <v>No Delay</v>
      </c>
      <c r="AY2942">
        <f t="shared" si="753"/>
        <v>0</v>
      </c>
    </row>
    <row r="2943" spans="1:51" x14ac:dyDescent="0.2">
      <c r="A2943" s="3">
        <v>42667</v>
      </c>
      <c r="B2943" s="1" t="s">
        <v>328</v>
      </c>
      <c r="C2943" s="1" t="s">
        <v>150</v>
      </c>
      <c r="D2943" s="1" t="s">
        <v>100</v>
      </c>
      <c r="E2943" s="1" t="s">
        <v>101</v>
      </c>
      <c r="F2943" s="1" t="s">
        <v>101</v>
      </c>
      <c r="G2943" s="13" t="s">
        <v>296</v>
      </c>
      <c r="H2943" s="12">
        <v>42240</v>
      </c>
      <c r="I2943" s="12" t="s">
        <v>296</v>
      </c>
      <c r="J2943" s="12">
        <v>42240</v>
      </c>
      <c r="K2943" s="4">
        <v>6762</v>
      </c>
      <c r="L2943" s="1" t="s">
        <v>146</v>
      </c>
      <c r="M2943" s="1" t="s">
        <v>1923</v>
      </c>
      <c r="N2943" s="1" t="s">
        <v>163</v>
      </c>
      <c r="O2943" s="1" t="s">
        <v>93</v>
      </c>
      <c r="P2943">
        <v>60</v>
      </c>
      <c r="Q2943">
        <v>70</v>
      </c>
      <c r="R2943">
        <v>3749.42</v>
      </c>
      <c r="S2943">
        <v>53.56</v>
      </c>
      <c r="T2943">
        <v>0.89</v>
      </c>
      <c r="U2943">
        <f t="shared" si="749"/>
        <v>3749.2000000000003</v>
      </c>
      <c r="V2943">
        <f t="shared" si="750"/>
        <v>4200</v>
      </c>
      <c r="W2943" s="1" t="s">
        <v>155</v>
      </c>
      <c r="X2943" s="1" t="s">
        <v>1236</v>
      </c>
      <c r="Y2943" s="1" t="s">
        <v>156</v>
      </c>
      <c r="Z2943" s="3">
        <v>16635</v>
      </c>
      <c r="AA2943" s="4">
        <f t="shared" si="762"/>
        <v>2252.8390420000001</v>
      </c>
      <c r="AB2943" s="2">
        <f t="shared" si="763"/>
        <v>2252.8390420000001</v>
      </c>
      <c r="AC2943" s="4">
        <f t="shared" si="764"/>
        <v>1706.2121105000001</v>
      </c>
      <c r="AD2943" s="4">
        <f t="shared" si="754"/>
        <v>1706.2121105000001</v>
      </c>
      <c r="AE2943" s="4" t="s">
        <v>62</v>
      </c>
      <c r="AG2943" s="4" t="str">
        <f t="shared" si="765"/>
        <v>Weight Captured Separately</v>
      </c>
      <c r="AI2943" t="e">
        <f t="shared" si="751"/>
        <v>#N/A</v>
      </c>
      <c r="AJ2943" t="s">
        <v>81</v>
      </c>
      <c r="AK2943" s="2"/>
      <c r="AL2943" s="2" t="str">
        <f t="shared" si="766"/>
        <v>Freight Included in Commodity Cost</v>
      </c>
      <c r="AM2943" s="4"/>
      <c r="AN2943" t="e">
        <f>VLOOKUP([1]!Tabelle13[[#This Row],[Vlookup this ID for freight costs]],$AL$2:$AL$6811,2,FALSE)</f>
        <v>#REF!</v>
      </c>
      <c r="AO2943">
        <f t="shared" si="767"/>
        <v>10647.568993741002</v>
      </c>
      <c r="AP2943">
        <v>3.85</v>
      </c>
      <c r="AQ2943">
        <v>3.85</v>
      </c>
      <c r="AR2943" s="4">
        <v>24</v>
      </c>
      <c r="AS2943" s="4">
        <v>8</v>
      </c>
      <c r="AT2943" s="4">
        <v>2015</v>
      </c>
      <c r="AU2943" s="4">
        <v>24</v>
      </c>
      <c r="AV2943" s="4">
        <v>8</v>
      </c>
      <c r="AW2943" s="4">
        <v>2015</v>
      </c>
      <c r="AX2943" t="str">
        <f t="shared" si="752"/>
        <v>No Delay</v>
      </c>
      <c r="AY2943">
        <f t="shared" si="753"/>
        <v>0</v>
      </c>
    </row>
    <row r="2944" spans="1:51" x14ac:dyDescent="0.2">
      <c r="A2944" s="3">
        <v>72066</v>
      </c>
      <c r="B2944" s="1" t="s">
        <v>328</v>
      </c>
      <c r="C2944" s="1" t="s">
        <v>150</v>
      </c>
      <c r="D2944" s="1" t="s">
        <v>100</v>
      </c>
      <c r="E2944" s="1" t="s">
        <v>101</v>
      </c>
      <c r="F2944" s="1" t="s">
        <v>101</v>
      </c>
      <c r="G2944" s="13" t="s">
        <v>1411</v>
      </c>
      <c r="H2944" s="12">
        <v>41880</v>
      </c>
      <c r="I2944" s="12" t="s">
        <v>1411</v>
      </c>
      <c r="J2944" s="12">
        <v>41880</v>
      </c>
      <c r="K2944" s="4">
        <v>5906</v>
      </c>
      <c r="L2944" s="1" t="s">
        <v>146</v>
      </c>
      <c r="M2944" s="1" t="s">
        <v>1920</v>
      </c>
      <c r="N2944" s="1" t="s">
        <v>392</v>
      </c>
      <c r="O2944" s="1" t="s">
        <v>393</v>
      </c>
      <c r="P2944">
        <v>120</v>
      </c>
      <c r="Q2944">
        <v>70</v>
      </c>
      <c r="R2944">
        <v>1803.18</v>
      </c>
      <c r="S2944">
        <v>25.76</v>
      </c>
      <c r="T2944">
        <v>0.21</v>
      </c>
      <c r="U2944">
        <f t="shared" si="749"/>
        <v>1803.2</v>
      </c>
      <c r="V2944">
        <f t="shared" si="750"/>
        <v>8400</v>
      </c>
      <c r="W2944" s="1" t="s">
        <v>394</v>
      </c>
      <c r="X2944" s="1" t="s">
        <v>112</v>
      </c>
      <c r="Y2944" s="1" t="s">
        <v>112</v>
      </c>
      <c r="Z2944" s="3">
        <v>14398</v>
      </c>
      <c r="AA2944" s="4">
        <f t="shared" si="762"/>
        <v>2252.8390420000001</v>
      </c>
      <c r="AB2944" s="2">
        <f t="shared" si="763"/>
        <v>2252.8390420000001</v>
      </c>
      <c r="AC2944" s="4">
        <f t="shared" si="764"/>
        <v>1070.6939815999999</v>
      </c>
      <c r="AD2944" s="4">
        <f t="shared" si="754"/>
        <v>1070.6939815999999</v>
      </c>
      <c r="AE2944" s="4" t="s">
        <v>62</v>
      </c>
      <c r="AG2944" s="4" t="str">
        <f t="shared" si="765"/>
        <v>Weight Captured Separately</v>
      </c>
      <c r="AI2944" t="e">
        <f t="shared" si="751"/>
        <v>#N/A</v>
      </c>
      <c r="AJ2944" t="s">
        <v>81</v>
      </c>
      <c r="AK2944" s="2"/>
      <c r="AL2944" s="2" t="str">
        <f t="shared" si="766"/>
        <v>Freight Included in Commodity Cost</v>
      </c>
      <c r="AM2944" s="4"/>
      <c r="AN2944" t="e">
        <f>VLOOKUP([1]!Tabelle13[[#This Row],[Vlookup this ID for freight costs]],$AL$2:$AL$6811,2,FALSE)</f>
        <v>#REF!</v>
      </c>
      <c r="AO2944">
        <f t="shared" si="767"/>
        <v>6680.6648331471997</v>
      </c>
      <c r="AP2944">
        <v>2.23</v>
      </c>
      <c r="AQ2944">
        <v>2.23</v>
      </c>
      <c r="AR2944" s="4">
        <v>29</v>
      </c>
      <c r="AS2944" s="4">
        <v>8</v>
      </c>
      <c r="AT2944" s="4">
        <v>2014</v>
      </c>
      <c r="AU2944" s="4">
        <v>29</v>
      </c>
      <c r="AV2944" s="4">
        <v>8</v>
      </c>
      <c r="AW2944" s="4">
        <v>2014</v>
      </c>
      <c r="AX2944" t="str">
        <f t="shared" si="752"/>
        <v>No Delay</v>
      </c>
      <c r="AY2944">
        <f t="shared" si="753"/>
        <v>0</v>
      </c>
    </row>
    <row r="2945" spans="1:51" x14ac:dyDescent="0.2">
      <c r="A2945" s="3">
        <v>81581</v>
      </c>
      <c r="B2945" s="1" t="s">
        <v>328</v>
      </c>
      <c r="C2945" s="1" t="s">
        <v>150</v>
      </c>
      <c r="D2945" s="1" t="s">
        <v>100</v>
      </c>
      <c r="E2945" s="1" t="s">
        <v>101</v>
      </c>
      <c r="F2945" s="1" t="s">
        <v>101</v>
      </c>
      <c r="G2945" s="13" t="s">
        <v>919</v>
      </c>
      <c r="H2945" s="12">
        <v>41380</v>
      </c>
      <c r="I2945" s="12" t="s">
        <v>919</v>
      </c>
      <c r="J2945" s="12">
        <v>41380</v>
      </c>
      <c r="K2945" s="4">
        <v>4644</v>
      </c>
      <c r="L2945" s="1" t="s">
        <v>146</v>
      </c>
      <c r="M2945" s="1" t="s">
        <v>1920</v>
      </c>
      <c r="N2945" s="1" t="s">
        <v>1963</v>
      </c>
      <c r="O2945" s="1" t="s">
        <v>1964</v>
      </c>
      <c r="P2945">
        <v>60</v>
      </c>
      <c r="Q2945">
        <v>71</v>
      </c>
      <c r="R2945">
        <v>367.73</v>
      </c>
      <c r="S2945">
        <v>5.18</v>
      </c>
      <c r="T2945">
        <v>0.09</v>
      </c>
      <c r="U2945">
        <f t="shared" si="749"/>
        <v>367.78</v>
      </c>
      <c r="V2945">
        <f t="shared" si="750"/>
        <v>4260</v>
      </c>
      <c r="W2945" s="1" t="s">
        <v>730</v>
      </c>
      <c r="X2945" s="1" t="s">
        <v>244</v>
      </c>
      <c r="Y2945" s="1" t="s">
        <v>731</v>
      </c>
      <c r="Z2945" s="3">
        <v>8090</v>
      </c>
      <c r="AA2945" s="4">
        <f t="shared" si="762"/>
        <v>2252.9487859999999</v>
      </c>
      <c r="AB2945" s="2">
        <f t="shared" si="763"/>
        <v>2252.9487859999999</v>
      </c>
      <c r="AC2945" s="4">
        <f t="shared" si="764"/>
        <v>1689.2117698947372</v>
      </c>
      <c r="AD2945" s="4">
        <f t="shared" si="754"/>
        <v>1689.2117698947372</v>
      </c>
      <c r="AE2945" s="4" t="s">
        <v>62</v>
      </c>
      <c r="AG2945" s="4" t="str">
        <f t="shared" si="765"/>
        <v>Weight Captured Separately</v>
      </c>
      <c r="AI2945" t="e">
        <f t="shared" si="751"/>
        <v>#N/A</v>
      </c>
      <c r="AJ2945" t="s">
        <v>81</v>
      </c>
      <c r="AK2945" s="2"/>
      <c r="AL2945" s="2" t="str">
        <f t="shared" si="766"/>
        <v>Freight Included in Commodity Cost</v>
      </c>
      <c r="AM2945" s="4"/>
      <c r="AN2945" t="e">
        <f>VLOOKUP([1]!Tabelle13[[#This Row],[Vlookup this ID for freight costs]],$AL$2:$AL$6811,2,FALSE)</f>
        <v>#REF!</v>
      </c>
      <c r="AO2945">
        <f t="shared" si="767"/>
        <v>10541.452867682952</v>
      </c>
      <c r="AP2945">
        <v>0.45</v>
      </c>
      <c r="AQ2945">
        <v>0.45</v>
      </c>
      <c r="AR2945" s="4">
        <v>16</v>
      </c>
      <c r="AS2945" s="4">
        <v>4</v>
      </c>
      <c r="AT2945" s="4">
        <v>2013</v>
      </c>
      <c r="AU2945" s="4">
        <v>16</v>
      </c>
      <c r="AV2945" s="4">
        <v>4</v>
      </c>
      <c r="AW2945" s="4">
        <v>2013</v>
      </c>
      <c r="AX2945" t="str">
        <f t="shared" si="752"/>
        <v>No Delay</v>
      </c>
      <c r="AY2945">
        <f t="shared" si="753"/>
        <v>0</v>
      </c>
    </row>
    <row r="2946" spans="1:51" x14ac:dyDescent="0.2">
      <c r="A2946" s="3">
        <v>63308</v>
      </c>
      <c r="B2946" s="1" t="s">
        <v>328</v>
      </c>
      <c r="C2946" s="1" t="s">
        <v>150</v>
      </c>
      <c r="D2946" s="1" t="s">
        <v>100</v>
      </c>
      <c r="E2946" s="1" t="s">
        <v>101</v>
      </c>
      <c r="F2946" s="1" t="s">
        <v>101</v>
      </c>
      <c r="G2946" s="13" t="s">
        <v>1370</v>
      </c>
      <c r="H2946" s="12">
        <v>41677</v>
      </c>
      <c r="I2946" s="12" t="s">
        <v>1370</v>
      </c>
      <c r="J2946" s="12">
        <v>41677</v>
      </c>
      <c r="K2946" s="4">
        <v>5284</v>
      </c>
      <c r="L2946" s="1" t="s">
        <v>146</v>
      </c>
      <c r="M2946" s="1" t="s">
        <v>1920</v>
      </c>
      <c r="N2946" s="1" t="s">
        <v>284</v>
      </c>
      <c r="O2946" s="1" t="s">
        <v>93</v>
      </c>
      <c r="P2946">
        <v>30</v>
      </c>
      <c r="Q2946">
        <v>71</v>
      </c>
      <c r="R2946">
        <v>235.46</v>
      </c>
      <c r="S2946">
        <v>3.32</v>
      </c>
      <c r="T2946">
        <v>0.11</v>
      </c>
      <c r="U2946">
        <f t="shared" ref="U2946:U3009" si="768">S2946*Q2946</f>
        <v>235.72</v>
      </c>
      <c r="V2946">
        <f t="shared" ref="V2946:V3009" si="769">Q2946*P2946</f>
        <v>2130</v>
      </c>
      <c r="W2946" s="1" t="s">
        <v>155</v>
      </c>
      <c r="X2946" s="1" t="s">
        <v>1236</v>
      </c>
      <c r="Y2946" s="1" t="s">
        <v>156</v>
      </c>
      <c r="Z2946" s="3">
        <v>16635</v>
      </c>
      <c r="AA2946" s="4">
        <f t="shared" si="762"/>
        <v>2252.9487859999999</v>
      </c>
      <c r="AB2946" s="2">
        <f t="shared" si="763"/>
        <v>2252.9487859999999</v>
      </c>
      <c r="AC2946" s="4">
        <f t="shared" si="764"/>
        <v>1696.8744855000002</v>
      </c>
      <c r="AD2946" s="4">
        <f t="shared" si="754"/>
        <v>1696.8744855000002</v>
      </c>
      <c r="AE2946" s="4" t="s">
        <v>62</v>
      </c>
      <c r="AG2946" s="4" t="str">
        <f t="shared" si="765"/>
        <v>Weight Captured Separately</v>
      </c>
      <c r="AI2946" t="e">
        <f t="shared" ref="AI2946:AI3009" si="770">INDEX($AE$2:$AE$6811,MATCH(AH2946,$A$2:$A$6811,0))</f>
        <v>#N/A</v>
      </c>
      <c r="AJ2946" t="s">
        <v>81</v>
      </c>
      <c r="AK2946" s="2"/>
      <c r="AL2946" s="2" t="str">
        <f t="shared" si="766"/>
        <v>Freight Included in Commodity Cost</v>
      </c>
      <c r="AM2946" s="4"/>
      <c r="AN2946" t="e">
        <f>VLOOKUP([1]!Tabelle13[[#This Row],[Vlookup this ID for freight costs]],$AL$2:$AL$6811,2,FALSE)</f>
        <v>#REF!</v>
      </c>
      <c r="AO2946">
        <f t="shared" si="767"/>
        <v>10589.283538491003</v>
      </c>
      <c r="AP2946">
        <v>0.28999999999999998</v>
      </c>
      <c r="AQ2946">
        <v>0.28999999999999998</v>
      </c>
      <c r="AR2946" s="4">
        <v>7</v>
      </c>
      <c r="AS2946" s="4">
        <v>2</v>
      </c>
      <c r="AT2946" s="4">
        <v>2014</v>
      </c>
      <c r="AU2946" s="4">
        <v>7</v>
      </c>
      <c r="AV2946" s="4">
        <v>2</v>
      </c>
      <c r="AW2946" s="4">
        <v>2014</v>
      </c>
      <c r="AX2946" t="str">
        <f t="shared" ref="AX2946:AX3009" si="771">IF(DATE(AW2946,AV2946,AU2946)&lt;=DATE(AT2946,AS2946,AR2946),"No Delay","Delay")</f>
        <v>No Delay</v>
      </c>
      <c r="AY2946">
        <f t="shared" ref="AY2946:AY3009" si="772">IF(_xlfn.DAYS(J2946,H2946)&gt;0, _xlfn.DAYS(J2946,H2946),0)</f>
        <v>0</v>
      </c>
    </row>
    <row r="2947" spans="1:51" x14ac:dyDescent="0.2">
      <c r="A2947" s="3">
        <v>57886</v>
      </c>
      <c r="B2947" s="1" t="s">
        <v>328</v>
      </c>
      <c r="C2947" s="1" t="s">
        <v>150</v>
      </c>
      <c r="D2947" s="1" t="s">
        <v>100</v>
      </c>
      <c r="E2947" s="1" t="s">
        <v>101</v>
      </c>
      <c r="F2947" s="1" t="s">
        <v>101</v>
      </c>
      <c r="G2947" s="13" t="s">
        <v>1370</v>
      </c>
      <c r="H2947" s="12">
        <v>41677</v>
      </c>
      <c r="I2947" s="12" t="s">
        <v>1370</v>
      </c>
      <c r="J2947" s="12">
        <v>41677</v>
      </c>
      <c r="K2947" s="4">
        <v>5282</v>
      </c>
      <c r="L2947" s="1" t="s">
        <v>146</v>
      </c>
      <c r="M2947" s="1" t="s">
        <v>1920</v>
      </c>
      <c r="N2947" s="1" t="s">
        <v>163</v>
      </c>
      <c r="O2947" s="1" t="s">
        <v>93</v>
      </c>
      <c r="P2947">
        <v>60</v>
      </c>
      <c r="Q2947">
        <v>72</v>
      </c>
      <c r="R2947">
        <v>5479.8</v>
      </c>
      <c r="S2947">
        <v>76.11</v>
      </c>
      <c r="T2947">
        <v>1.27</v>
      </c>
      <c r="U2947">
        <f t="shared" si="768"/>
        <v>5479.92</v>
      </c>
      <c r="V2947">
        <f t="shared" si="769"/>
        <v>4320</v>
      </c>
      <c r="W2947" s="1" t="s">
        <v>155</v>
      </c>
      <c r="X2947" s="1" t="s">
        <v>1236</v>
      </c>
      <c r="Y2947" s="1" t="s">
        <v>156</v>
      </c>
      <c r="Z2947" s="3">
        <v>16635</v>
      </c>
      <c r="AA2947" s="4">
        <f t="shared" si="762"/>
        <v>2253.0585300000002</v>
      </c>
      <c r="AB2947" s="2">
        <f t="shared" si="763"/>
        <v>2253.0585300000002</v>
      </c>
      <c r="AC2947" s="4">
        <f t="shared" si="764"/>
        <v>1904.0212563333337</v>
      </c>
      <c r="AD2947" s="4">
        <f t="shared" si="754"/>
        <v>1904.0212563333337</v>
      </c>
      <c r="AE2947" s="4" t="s">
        <v>62</v>
      </c>
      <c r="AG2947" s="4" t="str">
        <f t="shared" si="765"/>
        <v>Weight Captured Separately</v>
      </c>
      <c r="AI2947" t="e">
        <f t="shared" si="770"/>
        <v>#N/A</v>
      </c>
      <c r="AJ2947" t="s">
        <v>81</v>
      </c>
      <c r="AK2947" s="2"/>
      <c r="AL2947" s="2" t="str">
        <f t="shared" si="766"/>
        <v>Freight Included in Commodity Cost</v>
      </c>
      <c r="AM2947" s="4"/>
      <c r="AN2947" t="e">
        <f>VLOOKUP([1]!Tabelle13[[#This Row],[Vlookup this ID for freight costs]],$AL$2:$AL$6811,2,FALSE)</f>
        <v>#REF!</v>
      </c>
      <c r="AO2947">
        <f t="shared" si="767"/>
        <v>11882.29368203267</v>
      </c>
      <c r="AP2947">
        <v>6.78</v>
      </c>
      <c r="AQ2947">
        <v>6.78</v>
      </c>
      <c r="AR2947" s="4">
        <v>7</v>
      </c>
      <c r="AS2947" s="4">
        <v>2</v>
      </c>
      <c r="AT2947" s="4">
        <v>2014</v>
      </c>
      <c r="AU2947" s="4">
        <v>7</v>
      </c>
      <c r="AV2947" s="4">
        <v>2</v>
      </c>
      <c r="AW2947" s="4">
        <v>2014</v>
      </c>
      <c r="AX2947" t="str">
        <f t="shared" si="771"/>
        <v>No Delay</v>
      </c>
      <c r="AY2947">
        <f t="shared" si="772"/>
        <v>0</v>
      </c>
    </row>
    <row r="2948" spans="1:51" x14ac:dyDescent="0.2">
      <c r="A2948" s="3">
        <v>59074</v>
      </c>
      <c r="B2948" s="1" t="s">
        <v>328</v>
      </c>
      <c r="C2948" s="1" t="s">
        <v>150</v>
      </c>
      <c r="D2948" s="1" t="s">
        <v>100</v>
      </c>
      <c r="E2948" s="1" t="s">
        <v>101</v>
      </c>
      <c r="F2948" s="1" t="s">
        <v>101</v>
      </c>
      <c r="G2948" s="13" t="s">
        <v>1924</v>
      </c>
      <c r="H2948" s="12">
        <v>41856</v>
      </c>
      <c r="I2948" s="12" t="s">
        <v>1924</v>
      </c>
      <c r="J2948" s="12">
        <v>41856</v>
      </c>
      <c r="K2948" s="4">
        <v>5723</v>
      </c>
      <c r="L2948" s="1" t="s">
        <v>146</v>
      </c>
      <c r="M2948" s="1" t="s">
        <v>1923</v>
      </c>
      <c r="N2948" s="1" t="s">
        <v>302</v>
      </c>
      <c r="O2948" s="1" t="s">
        <v>93</v>
      </c>
      <c r="P2948">
        <v>30</v>
      </c>
      <c r="Q2948">
        <v>73</v>
      </c>
      <c r="R2948">
        <v>1319.03</v>
      </c>
      <c r="S2948">
        <v>18.07</v>
      </c>
      <c r="T2948">
        <v>0.6</v>
      </c>
      <c r="U2948">
        <f t="shared" si="768"/>
        <v>1319.1100000000001</v>
      </c>
      <c r="V2948">
        <f t="shared" si="769"/>
        <v>2190</v>
      </c>
      <c r="W2948" s="1" t="s">
        <v>160</v>
      </c>
      <c r="X2948" s="1" t="s">
        <v>1236</v>
      </c>
      <c r="Y2948" s="1" t="s">
        <v>161</v>
      </c>
      <c r="Z2948" s="3">
        <v>16118</v>
      </c>
      <c r="AA2948" s="4">
        <f t="shared" si="762"/>
        <v>2253.1682740000001</v>
      </c>
      <c r="AB2948" s="2">
        <f t="shared" si="763"/>
        <v>2253.1682740000001</v>
      </c>
      <c r="AC2948" s="4">
        <f t="shared" si="764"/>
        <v>1657.68633</v>
      </c>
      <c r="AD2948" s="4">
        <f t="shared" si="754"/>
        <v>1657.68633</v>
      </c>
      <c r="AE2948" s="4" t="s">
        <v>62</v>
      </c>
      <c r="AG2948" s="4" t="str">
        <f t="shared" si="765"/>
        <v>Weight Captured Separately</v>
      </c>
      <c r="AI2948" t="e">
        <f t="shared" si="770"/>
        <v>#N/A</v>
      </c>
      <c r="AJ2948" t="s">
        <v>81</v>
      </c>
      <c r="AK2948" s="2"/>
      <c r="AL2948" s="2" t="str">
        <f t="shared" si="766"/>
        <v>Freight Included in Commodity Cost</v>
      </c>
      <c r="AM2948" s="4"/>
      <c r="AN2948" t="e">
        <f>VLOOKUP([1]!Tabelle13[[#This Row],[Vlookup this ID for freight costs]],$AL$2:$AL$6811,2,FALSE)</f>
        <v>#REF!</v>
      </c>
      <c r="AO2948">
        <f t="shared" si="767"/>
        <v>10344.671071860002</v>
      </c>
      <c r="AP2948">
        <v>1.36</v>
      </c>
      <c r="AQ2948">
        <v>1.36</v>
      </c>
      <c r="AR2948" s="4">
        <v>5</v>
      </c>
      <c r="AS2948" s="4">
        <v>8</v>
      </c>
      <c r="AT2948" s="4">
        <v>2014</v>
      </c>
      <c r="AU2948" s="4">
        <v>5</v>
      </c>
      <c r="AV2948" s="4">
        <v>8</v>
      </c>
      <c r="AW2948" s="4">
        <v>2014</v>
      </c>
      <c r="AX2948" t="str">
        <f t="shared" si="771"/>
        <v>No Delay</v>
      </c>
      <c r="AY2948">
        <f t="shared" si="772"/>
        <v>0</v>
      </c>
    </row>
    <row r="2949" spans="1:51" x14ac:dyDescent="0.2">
      <c r="A2949" s="3">
        <v>51432</v>
      </c>
      <c r="B2949" s="1" t="s">
        <v>328</v>
      </c>
      <c r="C2949" s="1" t="s">
        <v>150</v>
      </c>
      <c r="D2949" s="1" t="s">
        <v>100</v>
      </c>
      <c r="E2949" s="1" t="s">
        <v>101</v>
      </c>
      <c r="F2949" s="1" t="s">
        <v>101</v>
      </c>
      <c r="G2949" s="13" t="s">
        <v>1924</v>
      </c>
      <c r="H2949" s="12">
        <v>41856</v>
      </c>
      <c r="I2949" s="12" t="s">
        <v>1924</v>
      </c>
      <c r="J2949" s="12">
        <v>41856</v>
      </c>
      <c r="K2949" s="4">
        <v>5722</v>
      </c>
      <c r="L2949" s="1" t="s">
        <v>146</v>
      </c>
      <c r="M2949" s="1" t="s">
        <v>1923</v>
      </c>
      <c r="N2949" s="1" t="s">
        <v>171</v>
      </c>
      <c r="O2949" s="1" t="s">
        <v>93</v>
      </c>
      <c r="P2949">
        <v>60</v>
      </c>
      <c r="Q2949">
        <v>73</v>
      </c>
      <c r="R2949">
        <v>667.44</v>
      </c>
      <c r="S2949">
        <v>9.14</v>
      </c>
      <c r="T2949">
        <v>0.15</v>
      </c>
      <c r="U2949">
        <f t="shared" si="768"/>
        <v>667.22</v>
      </c>
      <c r="V2949">
        <f t="shared" si="769"/>
        <v>4380</v>
      </c>
      <c r="W2949" s="1" t="s">
        <v>155</v>
      </c>
      <c r="X2949" s="1" t="s">
        <v>1236</v>
      </c>
      <c r="Y2949" s="1" t="s">
        <v>156</v>
      </c>
      <c r="Z2949" s="3">
        <v>16635</v>
      </c>
      <c r="AA2949" s="4">
        <f t="shared" si="762"/>
        <v>2253.1682740000001</v>
      </c>
      <c r="AB2949" s="2">
        <f t="shared" si="763"/>
        <v>2253.1682740000001</v>
      </c>
      <c r="AC2949" s="4">
        <f t="shared" si="764"/>
        <v>1833.7638512000001</v>
      </c>
      <c r="AD2949" s="4">
        <f t="shared" si="754"/>
        <v>1833.7638512000001</v>
      </c>
      <c r="AE2949" s="4" t="s">
        <v>62</v>
      </c>
      <c r="AG2949" s="4" t="str">
        <f t="shared" si="765"/>
        <v>Weight Captured Separately</v>
      </c>
      <c r="AI2949" t="e">
        <f t="shared" si="770"/>
        <v>#N/A</v>
      </c>
      <c r="AJ2949" t="s">
        <v>81</v>
      </c>
      <c r="AK2949" s="2"/>
      <c r="AL2949" s="2" t="str">
        <f t="shared" si="766"/>
        <v>Freight Included in Commodity Cost</v>
      </c>
      <c r="AM2949" s="4"/>
      <c r="AN2949" t="e">
        <f>VLOOKUP([1]!Tabelle13[[#This Row],[Vlookup this ID for freight costs]],$AL$2:$AL$6811,2,FALSE)</f>
        <v>#REF!</v>
      </c>
      <c r="AO2949">
        <f t="shared" si="767"/>
        <v>11443.746959190403</v>
      </c>
      <c r="AP2949">
        <v>0.69</v>
      </c>
      <c r="AQ2949">
        <v>0.69</v>
      </c>
      <c r="AR2949" s="4">
        <v>5</v>
      </c>
      <c r="AS2949" s="4">
        <v>8</v>
      </c>
      <c r="AT2949" s="4">
        <v>2014</v>
      </c>
      <c r="AU2949" s="4">
        <v>5</v>
      </c>
      <c r="AV2949" s="4">
        <v>8</v>
      </c>
      <c r="AW2949" s="4">
        <v>2014</v>
      </c>
      <c r="AX2949" t="str">
        <f t="shared" si="771"/>
        <v>No Delay</v>
      </c>
      <c r="AY2949">
        <f t="shared" si="772"/>
        <v>0</v>
      </c>
    </row>
    <row r="2950" spans="1:51" x14ac:dyDescent="0.2">
      <c r="A2950" s="3">
        <v>23387</v>
      </c>
      <c r="B2950" s="1" t="s">
        <v>328</v>
      </c>
      <c r="C2950" s="1" t="s">
        <v>150</v>
      </c>
      <c r="D2950" s="1" t="s">
        <v>100</v>
      </c>
      <c r="E2950" s="1" t="s">
        <v>101</v>
      </c>
      <c r="F2950" s="1" t="s">
        <v>101</v>
      </c>
      <c r="G2950" s="13" t="s">
        <v>1934</v>
      </c>
      <c r="H2950" s="12">
        <v>42209</v>
      </c>
      <c r="I2950" s="12" t="s">
        <v>1934</v>
      </c>
      <c r="J2950" s="12">
        <v>42209</v>
      </c>
      <c r="K2950" s="4">
        <v>6690</v>
      </c>
      <c r="L2950" s="1" t="s">
        <v>146</v>
      </c>
      <c r="M2950" s="1" t="s">
        <v>1923</v>
      </c>
      <c r="N2950" s="1" t="s">
        <v>171</v>
      </c>
      <c r="O2950" s="1" t="s">
        <v>93</v>
      </c>
      <c r="P2950">
        <v>60</v>
      </c>
      <c r="Q2950">
        <v>74</v>
      </c>
      <c r="R2950">
        <v>521.82000000000005</v>
      </c>
      <c r="S2950">
        <v>7.05</v>
      </c>
      <c r="T2950">
        <v>0.12</v>
      </c>
      <c r="U2950">
        <f t="shared" si="768"/>
        <v>521.69999999999993</v>
      </c>
      <c r="V2950">
        <f t="shared" si="769"/>
        <v>4440</v>
      </c>
      <c r="W2950" s="1" t="s">
        <v>155</v>
      </c>
      <c r="X2950" s="1" t="s">
        <v>1236</v>
      </c>
      <c r="Y2950" s="1" t="s">
        <v>156</v>
      </c>
      <c r="Z2950" s="3">
        <v>16635</v>
      </c>
      <c r="AA2950" s="4">
        <f t="shared" si="762"/>
        <v>2253.278018</v>
      </c>
      <c r="AB2950" s="2">
        <f t="shared" si="763"/>
        <v>2253.278018</v>
      </c>
      <c r="AC2950" s="4">
        <f t="shared" si="764"/>
        <v>1881.7212630000001</v>
      </c>
      <c r="AD2950" s="4">
        <f t="shared" si="754"/>
        <v>1881.7212630000001</v>
      </c>
      <c r="AE2950" s="4" t="s">
        <v>62</v>
      </c>
      <c r="AG2950" s="4" t="str">
        <f t="shared" si="765"/>
        <v>Weight Captured Separately</v>
      </c>
      <c r="AI2950" t="e">
        <f t="shared" si="770"/>
        <v>#N/A</v>
      </c>
      <c r="AJ2950" t="s">
        <v>81</v>
      </c>
      <c r="AK2950" s="2"/>
      <c r="AL2950" s="2" t="str">
        <f t="shared" si="766"/>
        <v>Freight Included in Commodity Cost</v>
      </c>
      <c r="AM2950" s="4"/>
      <c r="AN2950" t="e">
        <f>VLOOKUP([1]!Tabelle13[[#This Row],[Vlookup this ID for freight costs]],$AL$2:$AL$6811,2,FALSE)</f>
        <v>#REF!</v>
      </c>
      <c r="AO2950">
        <f t="shared" si="767"/>
        <v>11743.097123646003</v>
      </c>
      <c r="AP2950">
        <v>0.54</v>
      </c>
      <c r="AQ2950">
        <v>0.54</v>
      </c>
      <c r="AR2950" s="4">
        <v>24</v>
      </c>
      <c r="AS2950" s="4">
        <v>7</v>
      </c>
      <c r="AT2950" s="4">
        <v>2015</v>
      </c>
      <c r="AU2950" s="4">
        <v>24</v>
      </c>
      <c r="AV2950" s="4">
        <v>7</v>
      </c>
      <c r="AW2950" s="4">
        <v>2015</v>
      </c>
      <c r="AX2950" t="str">
        <f t="shared" si="771"/>
        <v>No Delay</v>
      </c>
      <c r="AY2950">
        <f t="shared" si="772"/>
        <v>0</v>
      </c>
    </row>
    <row r="2951" spans="1:51" x14ac:dyDescent="0.2">
      <c r="A2951" s="3">
        <v>79361</v>
      </c>
      <c r="B2951" s="1" t="s">
        <v>328</v>
      </c>
      <c r="C2951" s="1" t="s">
        <v>150</v>
      </c>
      <c r="D2951" s="1" t="s">
        <v>100</v>
      </c>
      <c r="E2951" s="1" t="s">
        <v>101</v>
      </c>
      <c r="F2951" s="1" t="s">
        <v>101</v>
      </c>
      <c r="G2951" s="13" t="s">
        <v>1411</v>
      </c>
      <c r="H2951" s="12">
        <v>41880</v>
      </c>
      <c r="I2951" s="12" t="s">
        <v>1411</v>
      </c>
      <c r="J2951" s="12">
        <v>41880</v>
      </c>
      <c r="K2951" s="4">
        <v>5913</v>
      </c>
      <c r="L2951" s="1" t="s">
        <v>146</v>
      </c>
      <c r="M2951" s="1" t="s">
        <v>1920</v>
      </c>
      <c r="N2951" s="1" t="s">
        <v>218</v>
      </c>
      <c r="O2951" s="1" t="s">
        <v>93</v>
      </c>
      <c r="P2951">
        <v>90</v>
      </c>
      <c r="Q2951">
        <v>75</v>
      </c>
      <c r="R2951">
        <v>1952.27</v>
      </c>
      <c r="S2951">
        <v>26.03</v>
      </c>
      <c r="T2951">
        <v>0.28999999999999998</v>
      </c>
      <c r="U2951">
        <f t="shared" si="768"/>
        <v>1952.25</v>
      </c>
      <c r="V2951">
        <f t="shared" si="769"/>
        <v>6750</v>
      </c>
      <c r="W2951" s="1" t="s">
        <v>155</v>
      </c>
      <c r="X2951" s="1" t="s">
        <v>1236</v>
      </c>
      <c r="Y2951" s="1" t="s">
        <v>156</v>
      </c>
      <c r="Z2951" s="3">
        <v>16635</v>
      </c>
      <c r="AA2951" s="4">
        <f t="shared" si="762"/>
        <v>2253.3877619999998</v>
      </c>
      <c r="AB2951" s="2">
        <f t="shared" si="763"/>
        <v>2253.3877619999998</v>
      </c>
      <c r="AC2951" s="4">
        <f t="shared" si="764"/>
        <v>2256.1752595999997</v>
      </c>
      <c r="AD2951" s="4">
        <f t="shared" si="754"/>
        <v>2256.1752595999997</v>
      </c>
      <c r="AE2951" s="4" t="s">
        <v>62</v>
      </c>
      <c r="AG2951" s="4" t="str">
        <f t="shared" si="765"/>
        <v>Weight Captured Separately</v>
      </c>
      <c r="AI2951" t="e">
        <f t="shared" si="770"/>
        <v>#N/A</v>
      </c>
      <c r="AJ2951" t="s">
        <v>81</v>
      </c>
      <c r="AK2951" s="2"/>
      <c r="AL2951" s="2" t="str">
        <f t="shared" si="766"/>
        <v>Freight Included in Commodity Cost</v>
      </c>
      <c r="AM2951" s="4"/>
      <c r="AN2951" t="e">
        <f>VLOOKUP([1]!Tabelle13[[#This Row],[Vlookup this ID for freight costs]],$AL$2:$AL$6811,2,FALSE)</f>
        <v>#REF!</v>
      </c>
      <c r="AO2951">
        <f t="shared" si="767"/>
        <v>14080.4389704232</v>
      </c>
      <c r="AP2951">
        <v>2.41</v>
      </c>
      <c r="AQ2951">
        <v>2.41</v>
      </c>
      <c r="AR2951" s="4">
        <v>29</v>
      </c>
      <c r="AS2951" s="4">
        <v>8</v>
      </c>
      <c r="AT2951" s="4">
        <v>2014</v>
      </c>
      <c r="AU2951" s="4">
        <v>29</v>
      </c>
      <c r="AV2951" s="4">
        <v>8</v>
      </c>
      <c r="AW2951" s="4">
        <v>2014</v>
      </c>
      <c r="AX2951" t="str">
        <f t="shared" si="771"/>
        <v>No Delay</v>
      </c>
      <c r="AY2951">
        <f t="shared" si="772"/>
        <v>0</v>
      </c>
    </row>
    <row r="2952" spans="1:51" x14ac:dyDescent="0.2">
      <c r="A2952" s="3">
        <v>86808</v>
      </c>
      <c r="B2952" s="1" t="s">
        <v>175</v>
      </c>
      <c r="C2952" s="1" t="s">
        <v>165</v>
      </c>
      <c r="D2952" s="1" t="s">
        <v>130</v>
      </c>
      <c r="E2952" s="1" t="s">
        <v>101</v>
      </c>
      <c r="F2952" s="1" t="s">
        <v>101</v>
      </c>
      <c r="G2952" s="13" t="s">
        <v>654</v>
      </c>
      <c r="H2952" s="12">
        <v>42185</v>
      </c>
      <c r="I2952" s="12" t="s">
        <v>680</v>
      </c>
      <c r="J2952" s="12">
        <v>42170</v>
      </c>
      <c r="K2952" s="4">
        <v>6617</v>
      </c>
      <c r="L2952" s="1" t="s">
        <v>146</v>
      </c>
      <c r="M2952" s="1" t="s">
        <v>132</v>
      </c>
      <c r="N2952" s="1" t="s">
        <v>599</v>
      </c>
      <c r="O2952" s="1" t="s">
        <v>93</v>
      </c>
      <c r="P2952">
        <v>60</v>
      </c>
      <c r="Q2952">
        <v>18000</v>
      </c>
      <c r="R2952">
        <v>64800</v>
      </c>
      <c r="S2952">
        <v>3.6</v>
      </c>
      <c r="T2952">
        <v>0.06</v>
      </c>
      <c r="U2952">
        <f t="shared" si="768"/>
        <v>64800</v>
      </c>
      <c r="V2952">
        <f t="shared" si="769"/>
        <v>1080000</v>
      </c>
      <c r="W2952" s="1" t="s">
        <v>160</v>
      </c>
      <c r="X2952" s="1" t="s">
        <v>1236</v>
      </c>
      <c r="Y2952" s="1" t="s">
        <v>161</v>
      </c>
      <c r="Z2952" s="3">
        <v>10896</v>
      </c>
      <c r="AA2952" s="4">
        <f t="shared" ref="AA2952:AA2954" si="773">AF2952</f>
        <v>2253</v>
      </c>
      <c r="AB2952" s="4">
        <f xml:space="preserve"> 2244.740206  + 0.1097478*Q2952</f>
        <v>4220.2006060000003</v>
      </c>
      <c r="AC2952" s="4">
        <f>AF2952</f>
        <v>2253</v>
      </c>
      <c r="AD2952" s="4">
        <f t="shared" si="754"/>
        <v>6382.75</v>
      </c>
      <c r="AE2952" s="4">
        <v>2253</v>
      </c>
      <c r="AF2952" s="4">
        <v>2253</v>
      </c>
      <c r="AG2952" s="4">
        <f t="shared" si="765"/>
        <v>2253</v>
      </c>
      <c r="AI2952" t="e">
        <f t="shared" si="770"/>
        <v>#N/A</v>
      </c>
      <c r="AJ2952">
        <v>3785.72</v>
      </c>
      <c r="AK2952" s="2">
        <v>3785.72</v>
      </c>
      <c r="AL2952" s="2">
        <f t="shared" si="766"/>
        <v>3785.72</v>
      </c>
      <c r="AM2952" s="4"/>
      <c r="AN2952" t="e">
        <f>VLOOKUP([1]!Tabelle13[[#This Row],[Vlookup this ID for freight costs]],$AL$2:$AL$6811,2,FALSE)</f>
        <v>#REF!</v>
      </c>
      <c r="AP2952">
        <v>76.27</v>
      </c>
      <c r="AQ2952">
        <v>76.27</v>
      </c>
      <c r="AR2952" s="4">
        <v>30</v>
      </c>
      <c r="AS2952" s="4">
        <v>6</v>
      </c>
      <c r="AT2952" s="4">
        <v>2015</v>
      </c>
      <c r="AU2952" s="4">
        <v>15</v>
      </c>
      <c r="AV2952" s="4">
        <v>6</v>
      </c>
      <c r="AW2952" s="4">
        <v>2015</v>
      </c>
      <c r="AX2952" t="str">
        <f t="shared" si="771"/>
        <v>No Delay</v>
      </c>
      <c r="AY2952">
        <f t="shared" si="772"/>
        <v>0</v>
      </c>
    </row>
    <row r="2953" spans="1:51" x14ac:dyDescent="0.2">
      <c r="A2953" s="3">
        <v>12189</v>
      </c>
      <c r="B2953" s="1" t="s">
        <v>164</v>
      </c>
      <c r="C2953" s="1" t="s">
        <v>165</v>
      </c>
      <c r="D2953" s="1" t="s">
        <v>130</v>
      </c>
      <c r="E2953" s="1" t="s">
        <v>53</v>
      </c>
      <c r="F2953" s="1" t="s">
        <v>53</v>
      </c>
      <c r="G2953" s="13" t="s">
        <v>2016</v>
      </c>
      <c r="H2953" s="12">
        <v>39651</v>
      </c>
      <c r="I2953" s="12" t="s">
        <v>2016</v>
      </c>
      <c r="J2953" s="12">
        <v>39651</v>
      </c>
      <c r="K2953" s="4">
        <v>959</v>
      </c>
      <c r="L2953" s="1" t="s">
        <v>146</v>
      </c>
      <c r="M2953" s="1" t="s">
        <v>132</v>
      </c>
      <c r="N2953" s="1" t="s">
        <v>970</v>
      </c>
      <c r="O2953" s="1" t="s">
        <v>93</v>
      </c>
      <c r="P2953">
        <v>240</v>
      </c>
      <c r="Q2953">
        <v>6036</v>
      </c>
      <c r="R2953">
        <v>12675.6</v>
      </c>
      <c r="S2953">
        <v>2.1</v>
      </c>
      <c r="T2953">
        <v>0.01</v>
      </c>
      <c r="U2953">
        <f t="shared" si="768"/>
        <v>12675.6</v>
      </c>
      <c r="V2953">
        <f t="shared" si="769"/>
        <v>1448640</v>
      </c>
      <c r="W2953" s="1" t="s">
        <v>155</v>
      </c>
      <c r="X2953" s="1" t="s">
        <v>1236</v>
      </c>
      <c r="Y2953" s="1" t="s">
        <v>156</v>
      </c>
      <c r="Z2953" s="3">
        <v>5457</v>
      </c>
      <c r="AA2953" s="4">
        <f t="shared" si="773"/>
        <v>2253</v>
      </c>
      <c r="AB2953" s="4">
        <f xml:space="preserve"> 2244.740206  + 0.1097478*Q2953</f>
        <v>2907.1779268</v>
      </c>
      <c r="AC2953" s="4">
        <f>AF2953</f>
        <v>2253</v>
      </c>
      <c r="AD2953" s="4">
        <f t="shared" si="754"/>
        <v>2253</v>
      </c>
      <c r="AE2953" s="4">
        <v>2253</v>
      </c>
      <c r="AF2953" s="4">
        <v>2253</v>
      </c>
      <c r="AG2953" s="4">
        <f t="shared" si="765"/>
        <v>2253</v>
      </c>
      <c r="AI2953" t="e">
        <f t="shared" si="770"/>
        <v>#N/A</v>
      </c>
      <c r="AJ2953">
        <v>15923.41</v>
      </c>
      <c r="AK2953" s="2">
        <v>15923.41</v>
      </c>
      <c r="AL2953" s="2">
        <f t="shared" si="766"/>
        <v>15923.41</v>
      </c>
      <c r="AM2953" s="4"/>
      <c r="AN2953" t="e">
        <f>VLOOKUP([1]!Tabelle13[[#This Row],[Vlookup this ID for freight costs]],$AL$2:$AL$6811,2,FALSE)</f>
        <v>#REF!</v>
      </c>
      <c r="AP2953">
        <v>20.28</v>
      </c>
      <c r="AQ2953">
        <v>20.28</v>
      </c>
      <c r="AR2953" s="4">
        <v>22</v>
      </c>
      <c r="AS2953" s="4">
        <v>7</v>
      </c>
      <c r="AT2953" s="4">
        <v>2008</v>
      </c>
      <c r="AU2953" s="4">
        <v>22</v>
      </c>
      <c r="AV2953" s="4">
        <v>7</v>
      </c>
      <c r="AW2953" s="4">
        <v>2008</v>
      </c>
      <c r="AX2953" t="str">
        <f t="shared" si="771"/>
        <v>No Delay</v>
      </c>
      <c r="AY2953">
        <f t="shared" si="772"/>
        <v>0</v>
      </c>
    </row>
    <row r="2954" spans="1:51" x14ac:dyDescent="0.2">
      <c r="A2954" s="3">
        <v>86809</v>
      </c>
      <c r="B2954" s="1" t="s">
        <v>175</v>
      </c>
      <c r="C2954" s="1" t="s">
        <v>165</v>
      </c>
      <c r="D2954" s="1" t="s">
        <v>130</v>
      </c>
      <c r="E2954" s="1" t="s">
        <v>101</v>
      </c>
      <c r="F2954" s="1" t="s">
        <v>101</v>
      </c>
      <c r="G2954" s="13" t="s">
        <v>654</v>
      </c>
      <c r="H2954" s="12">
        <v>42185</v>
      </c>
      <c r="I2954" s="12" t="s">
        <v>680</v>
      </c>
      <c r="J2954" s="12">
        <v>42170</v>
      </c>
      <c r="K2954" s="4">
        <v>6618</v>
      </c>
      <c r="L2954" s="1" t="s">
        <v>146</v>
      </c>
      <c r="M2954" s="1" t="s">
        <v>132</v>
      </c>
      <c r="N2954" s="1" t="s">
        <v>599</v>
      </c>
      <c r="O2954" s="1" t="s">
        <v>93</v>
      </c>
      <c r="P2954">
        <v>60</v>
      </c>
      <c r="Q2954">
        <v>29287</v>
      </c>
      <c r="R2954">
        <v>105433.2</v>
      </c>
      <c r="S2954">
        <v>3.6</v>
      </c>
      <c r="T2954">
        <v>0.06</v>
      </c>
      <c r="U2954">
        <f t="shared" si="768"/>
        <v>105433.2</v>
      </c>
      <c r="V2954">
        <f t="shared" si="769"/>
        <v>1757220</v>
      </c>
      <c r="W2954" s="1" t="s">
        <v>197</v>
      </c>
      <c r="X2954" s="1" t="s">
        <v>1236</v>
      </c>
      <c r="Y2954" s="1" t="s">
        <v>3082</v>
      </c>
      <c r="Z2954" s="3">
        <v>10265</v>
      </c>
      <c r="AA2954" s="4">
        <f t="shared" si="773"/>
        <v>2253</v>
      </c>
      <c r="AB2954" s="4">
        <f xml:space="preserve"> 2244.740206  + 0.1097478*Q2954</f>
        <v>5458.9240245999999</v>
      </c>
      <c r="AC2954" s="4">
        <f>AF2954</f>
        <v>2253</v>
      </c>
      <c r="AD2954" s="4">
        <f t="shared" si="754"/>
        <v>2253</v>
      </c>
      <c r="AE2954" s="3" t="s">
        <v>2017</v>
      </c>
      <c r="AF2954" s="3">
        <v>2253</v>
      </c>
      <c r="AG2954" s="4">
        <f>AI2954</f>
        <v>2253</v>
      </c>
      <c r="AH2954" s="4">
        <v>86808</v>
      </c>
      <c r="AI2954">
        <f t="shared" si="770"/>
        <v>2253</v>
      </c>
      <c r="AJ2954" t="s">
        <v>2017</v>
      </c>
      <c r="AK2954" s="2">
        <v>3785.72</v>
      </c>
      <c r="AL2954" s="2">
        <f>AN2954</f>
        <v>3785.72</v>
      </c>
      <c r="AM2954" s="4">
        <v>86808</v>
      </c>
      <c r="AN2954">
        <f>INDEX($AJ$2:$AJ$6811,MATCH(AM2954,$A$2:$A$6811,0))</f>
        <v>3785.72</v>
      </c>
      <c r="AP2954">
        <v>124.09</v>
      </c>
      <c r="AQ2954">
        <v>124.09</v>
      </c>
      <c r="AR2954" s="4">
        <v>30</v>
      </c>
      <c r="AS2954" s="4">
        <v>6</v>
      </c>
      <c r="AT2954" s="4">
        <v>2015</v>
      </c>
      <c r="AU2954" s="4">
        <v>15</v>
      </c>
      <c r="AV2954" s="4">
        <v>6</v>
      </c>
      <c r="AW2954" s="4">
        <v>2015</v>
      </c>
      <c r="AX2954" t="str">
        <f t="shared" si="771"/>
        <v>No Delay</v>
      </c>
      <c r="AY2954">
        <f t="shared" si="772"/>
        <v>0</v>
      </c>
    </row>
    <row r="2955" spans="1:51" x14ac:dyDescent="0.2">
      <c r="A2955" s="3">
        <v>2481</v>
      </c>
      <c r="B2955" s="1" t="s">
        <v>1918</v>
      </c>
      <c r="C2955" s="1" t="s">
        <v>150</v>
      </c>
      <c r="D2955" s="1" t="s">
        <v>100</v>
      </c>
      <c r="E2955" s="1" t="s">
        <v>101</v>
      </c>
      <c r="F2955" s="1" t="s">
        <v>101</v>
      </c>
      <c r="G2955" s="13" t="s">
        <v>513</v>
      </c>
      <c r="H2955" s="12">
        <v>39948</v>
      </c>
      <c r="I2955" s="12" t="s">
        <v>2018</v>
      </c>
      <c r="J2955" s="12">
        <v>39926</v>
      </c>
      <c r="K2955" s="4">
        <v>1499</v>
      </c>
      <c r="L2955" s="1" t="s">
        <v>146</v>
      </c>
      <c r="M2955" s="1" t="s">
        <v>1920</v>
      </c>
      <c r="N2955" s="1" t="s">
        <v>1963</v>
      </c>
      <c r="O2955" s="1" t="s">
        <v>1964</v>
      </c>
      <c r="P2955">
        <v>60</v>
      </c>
      <c r="Q2955">
        <v>76</v>
      </c>
      <c r="R2955">
        <v>300.2</v>
      </c>
      <c r="S2955">
        <v>3.95</v>
      </c>
      <c r="T2955">
        <v>7.0000000000000007E-2</v>
      </c>
      <c r="U2955">
        <f t="shared" si="768"/>
        <v>300.2</v>
      </c>
      <c r="V2955">
        <f t="shared" si="769"/>
        <v>4560</v>
      </c>
      <c r="W2955" s="1" t="s">
        <v>185</v>
      </c>
      <c r="X2955" s="1" t="s">
        <v>186</v>
      </c>
      <c r="Y2955" s="1" t="s">
        <v>186</v>
      </c>
      <c r="Z2955" s="3">
        <v>11869</v>
      </c>
      <c r="AA2955" s="4">
        <f t="shared" ref="AA2955:AA3018" si="774">AB2955</f>
        <v>2253.4975060000002</v>
      </c>
      <c r="AB2955" s="2">
        <f t="shared" ref="AB2955:AB3018" si="775">2245.156962+0.109744*Q2955</f>
        <v>2253.4975060000002</v>
      </c>
      <c r="AC2955" s="4">
        <f t="shared" ref="AC2955:AC2986" si="776">AD2955</f>
        <v>1870.4975987272728</v>
      </c>
      <c r="AD2955" s="4">
        <f t="shared" si="754"/>
        <v>1870.4975987272728</v>
      </c>
      <c r="AE2955" s="3" t="s">
        <v>2019</v>
      </c>
      <c r="AF2955" s="3"/>
      <c r="AG2955" s="4" t="str">
        <f>AI2955</f>
        <v>Weight Captured Separately</v>
      </c>
      <c r="AH2955" s="4">
        <v>1115</v>
      </c>
      <c r="AI2955" t="str">
        <f t="shared" si="770"/>
        <v>Weight Captured Separately</v>
      </c>
      <c r="AJ2955" t="s">
        <v>2019</v>
      </c>
      <c r="AK2955" s="2">
        <v>3134.85</v>
      </c>
      <c r="AL2955" s="2">
        <f>AN2955</f>
        <v>3134.85</v>
      </c>
      <c r="AM2955" s="4">
        <v>1115</v>
      </c>
      <c r="AN2955">
        <f>INDEX($AJ$2:$AJ$6811,MATCH(AM2955,$A$2:$A$6811,0))</f>
        <v>3134.85</v>
      </c>
      <c r="AO2955">
        <f t="shared" ref="AO2955:AO3018" si="777">IF(AK:AK="",AC:AC*6.242+1.383 -2.844 + 3.145 -2.265  -2.026,AK:AK)</f>
        <v>3134.85</v>
      </c>
      <c r="AP2955">
        <v>0.59</v>
      </c>
      <c r="AQ2955">
        <v>0.59</v>
      </c>
      <c r="AR2955" s="4">
        <v>15</v>
      </c>
      <c r="AS2955" s="4">
        <v>5</v>
      </c>
      <c r="AT2955" s="4">
        <v>2009</v>
      </c>
      <c r="AU2955" s="4">
        <v>23</v>
      </c>
      <c r="AV2955" s="4">
        <v>4</v>
      </c>
      <c r="AW2955" s="4">
        <v>2009</v>
      </c>
      <c r="AX2955" t="str">
        <f t="shared" si="771"/>
        <v>No Delay</v>
      </c>
      <c r="AY2955">
        <f t="shared" si="772"/>
        <v>0</v>
      </c>
    </row>
    <row r="2956" spans="1:51" x14ac:dyDescent="0.2">
      <c r="A2956" s="3">
        <v>33019</v>
      </c>
      <c r="B2956" s="1" t="s">
        <v>328</v>
      </c>
      <c r="C2956" s="1" t="s">
        <v>150</v>
      </c>
      <c r="D2956" s="1" t="s">
        <v>100</v>
      </c>
      <c r="E2956" s="1" t="s">
        <v>101</v>
      </c>
      <c r="F2956" s="1" t="s">
        <v>101</v>
      </c>
      <c r="G2956" s="13" t="s">
        <v>1995</v>
      </c>
      <c r="H2956" s="12">
        <v>41962</v>
      </c>
      <c r="I2956" s="12" t="s">
        <v>1995</v>
      </c>
      <c r="J2956" s="12">
        <v>41962</v>
      </c>
      <c r="K2956" s="4">
        <v>6135</v>
      </c>
      <c r="L2956" s="1" t="s">
        <v>146</v>
      </c>
      <c r="M2956" s="1" t="s">
        <v>1920</v>
      </c>
      <c r="N2956" s="1" t="s">
        <v>352</v>
      </c>
      <c r="O2956" s="1" t="s">
        <v>344</v>
      </c>
      <c r="P2956">
        <v>120</v>
      </c>
      <c r="Q2956">
        <v>76</v>
      </c>
      <c r="R2956">
        <v>5844.58</v>
      </c>
      <c r="S2956">
        <v>76.900000000000006</v>
      </c>
      <c r="T2956">
        <v>0.64</v>
      </c>
      <c r="U2956">
        <f t="shared" si="768"/>
        <v>5844.4000000000005</v>
      </c>
      <c r="V2956">
        <f t="shared" si="769"/>
        <v>9120</v>
      </c>
      <c r="W2956" s="1" t="s">
        <v>243</v>
      </c>
      <c r="X2956" s="1" t="s">
        <v>244</v>
      </c>
      <c r="Y2956" s="1" t="s">
        <v>244</v>
      </c>
      <c r="Z2956" s="3">
        <v>14311</v>
      </c>
      <c r="AA2956" s="4">
        <f t="shared" si="774"/>
        <v>2253.4975060000002</v>
      </c>
      <c r="AB2956" s="2">
        <f t="shared" si="775"/>
        <v>2253.4975060000002</v>
      </c>
      <c r="AC2956" s="4">
        <f t="shared" si="776"/>
        <v>1730.6339455000002</v>
      </c>
      <c r="AD2956" s="4">
        <f t="shared" si="754"/>
        <v>1730.6339455000002</v>
      </c>
      <c r="AE2956" s="4" t="s">
        <v>62</v>
      </c>
      <c r="AG2956" s="4" t="str">
        <f t="shared" ref="AG2956:AG2971" si="778">AE2956</f>
        <v>Weight Captured Separately</v>
      </c>
      <c r="AI2956" t="e">
        <f t="shared" si="770"/>
        <v>#N/A</v>
      </c>
      <c r="AJ2956" t="s">
        <v>81</v>
      </c>
      <c r="AK2956" s="2"/>
      <c r="AL2956" s="2" t="str">
        <f t="shared" ref="AL2956:AL2971" si="779">AJ2956</f>
        <v>Freight Included in Commodity Cost</v>
      </c>
      <c r="AM2956" s="4"/>
      <c r="AN2956" t="e">
        <f>VLOOKUP([1]!Tabelle13[[#This Row],[Vlookup this ID for freight costs]],$AL$2:$AL$6811,2,FALSE)</f>
        <v>#REF!</v>
      </c>
      <c r="AO2956">
        <f t="shared" si="777"/>
        <v>10800.010087811002</v>
      </c>
      <c r="AP2956">
        <v>7.23</v>
      </c>
      <c r="AQ2956">
        <v>7.23</v>
      </c>
      <c r="AR2956" s="4">
        <v>19</v>
      </c>
      <c r="AS2956" s="4">
        <v>11</v>
      </c>
      <c r="AT2956" s="4">
        <v>2014</v>
      </c>
      <c r="AU2956" s="4">
        <v>19</v>
      </c>
      <c r="AV2956" s="4">
        <v>11</v>
      </c>
      <c r="AW2956" s="4">
        <v>2014</v>
      </c>
      <c r="AX2956" t="str">
        <f t="shared" si="771"/>
        <v>No Delay</v>
      </c>
      <c r="AY2956">
        <f t="shared" si="772"/>
        <v>0</v>
      </c>
    </row>
    <row r="2957" spans="1:51" x14ac:dyDescent="0.2">
      <c r="A2957" s="3">
        <v>75331</v>
      </c>
      <c r="B2957" s="1" t="s">
        <v>328</v>
      </c>
      <c r="C2957" s="1" t="s">
        <v>150</v>
      </c>
      <c r="D2957" s="1" t="s">
        <v>100</v>
      </c>
      <c r="E2957" s="1" t="s">
        <v>101</v>
      </c>
      <c r="F2957" s="1" t="s">
        <v>101</v>
      </c>
      <c r="G2957" s="13" t="s">
        <v>1370</v>
      </c>
      <c r="H2957" s="12">
        <v>41677</v>
      </c>
      <c r="I2957" s="12" t="s">
        <v>1370</v>
      </c>
      <c r="J2957" s="12">
        <v>41677</v>
      </c>
      <c r="K2957" s="4">
        <v>5288</v>
      </c>
      <c r="L2957" s="1" t="s">
        <v>146</v>
      </c>
      <c r="M2957" s="1" t="s">
        <v>1920</v>
      </c>
      <c r="N2957" s="1" t="s">
        <v>265</v>
      </c>
      <c r="O2957" s="1" t="s">
        <v>93</v>
      </c>
      <c r="P2957">
        <v>60</v>
      </c>
      <c r="Q2957">
        <v>76</v>
      </c>
      <c r="R2957">
        <v>1487.93</v>
      </c>
      <c r="S2957">
        <v>19.579999999999998</v>
      </c>
      <c r="T2957">
        <v>0.33</v>
      </c>
      <c r="U2957">
        <f t="shared" si="768"/>
        <v>1488.08</v>
      </c>
      <c r="V2957">
        <f t="shared" si="769"/>
        <v>4560</v>
      </c>
      <c r="W2957" s="1" t="s">
        <v>155</v>
      </c>
      <c r="X2957" s="1" t="s">
        <v>1236</v>
      </c>
      <c r="Y2957" s="1" t="s">
        <v>156</v>
      </c>
      <c r="Z2957" s="3">
        <v>16635</v>
      </c>
      <c r="AA2957" s="4">
        <f t="shared" si="774"/>
        <v>2253.4975060000002</v>
      </c>
      <c r="AB2957" s="2">
        <f t="shared" si="775"/>
        <v>2253.4975060000002</v>
      </c>
      <c r="AC2957" s="4">
        <f t="shared" si="776"/>
        <v>1870.4975987272728</v>
      </c>
      <c r="AD2957" s="4">
        <f t="shared" si="754"/>
        <v>1870.4975987272728</v>
      </c>
      <c r="AE2957" s="4" t="s">
        <v>62</v>
      </c>
      <c r="AG2957" s="4" t="str">
        <f t="shared" si="778"/>
        <v>Weight Captured Separately</v>
      </c>
      <c r="AI2957" t="e">
        <f t="shared" si="770"/>
        <v>#N/A</v>
      </c>
      <c r="AJ2957" t="s">
        <v>81</v>
      </c>
      <c r="AK2957" s="2"/>
      <c r="AL2957" s="2" t="str">
        <f t="shared" si="779"/>
        <v>Freight Included in Commodity Cost</v>
      </c>
      <c r="AM2957" s="4"/>
      <c r="AN2957" t="e">
        <f>VLOOKUP([1]!Tabelle13[[#This Row],[Vlookup this ID for freight costs]],$AL$2:$AL$6811,2,FALSE)</f>
        <v>#REF!</v>
      </c>
      <c r="AO2957">
        <f t="shared" si="777"/>
        <v>11673.039011255638</v>
      </c>
      <c r="AP2957">
        <v>1.84</v>
      </c>
      <c r="AQ2957">
        <v>1.84</v>
      </c>
      <c r="AR2957" s="4">
        <v>7</v>
      </c>
      <c r="AS2957" s="4">
        <v>2</v>
      </c>
      <c r="AT2957" s="4">
        <v>2014</v>
      </c>
      <c r="AU2957" s="4">
        <v>7</v>
      </c>
      <c r="AV2957" s="4">
        <v>2</v>
      </c>
      <c r="AW2957" s="4">
        <v>2014</v>
      </c>
      <c r="AX2957" t="str">
        <f t="shared" si="771"/>
        <v>No Delay</v>
      </c>
      <c r="AY2957">
        <f t="shared" si="772"/>
        <v>0</v>
      </c>
    </row>
    <row r="2958" spans="1:51" x14ac:dyDescent="0.2">
      <c r="A2958" s="3">
        <v>54529</v>
      </c>
      <c r="B2958" s="1" t="s">
        <v>328</v>
      </c>
      <c r="C2958" s="1" t="s">
        <v>150</v>
      </c>
      <c r="D2958" s="1" t="s">
        <v>100</v>
      </c>
      <c r="E2958" s="1" t="s">
        <v>101</v>
      </c>
      <c r="F2958" s="1" t="s">
        <v>101</v>
      </c>
      <c r="G2958" s="13" t="s">
        <v>1576</v>
      </c>
      <c r="H2958" s="12">
        <v>41983</v>
      </c>
      <c r="I2958" s="12" t="s">
        <v>1576</v>
      </c>
      <c r="J2958" s="12">
        <v>41983</v>
      </c>
      <c r="K2958" s="4">
        <v>6186</v>
      </c>
      <c r="L2958" s="1" t="s">
        <v>146</v>
      </c>
      <c r="M2958" s="1" t="s">
        <v>1920</v>
      </c>
      <c r="N2958" s="1" t="s">
        <v>218</v>
      </c>
      <c r="O2958" s="1" t="s">
        <v>93</v>
      </c>
      <c r="P2958">
        <v>90</v>
      </c>
      <c r="Q2958">
        <v>77</v>
      </c>
      <c r="R2958">
        <v>1608.43</v>
      </c>
      <c r="S2958">
        <v>20.89</v>
      </c>
      <c r="T2958">
        <v>0.23</v>
      </c>
      <c r="U2958">
        <f t="shared" si="768"/>
        <v>1608.53</v>
      </c>
      <c r="V2958">
        <f t="shared" si="769"/>
        <v>6930</v>
      </c>
      <c r="W2958" s="1" t="s">
        <v>155</v>
      </c>
      <c r="X2958" s="1" t="s">
        <v>1236</v>
      </c>
      <c r="Y2958" s="1" t="s">
        <v>156</v>
      </c>
      <c r="Z2958" s="3">
        <v>16635</v>
      </c>
      <c r="AA2958" s="4">
        <f t="shared" si="774"/>
        <v>2253.60725</v>
      </c>
      <c r="AB2958" s="2">
        <f t="shared" si="775"/>
        <v>2253.60725</v>
      </c>
      <c r="AC2958" s="4">
        <f t="shared" si="776"/>
        <v>2258.4830191428568</v>
      </c>
      <c r="AD2958" s="4">
        <f t="shared" si="754"/>
        <v>2258.4830191428568</v>
      </c>
      <c r="AE2958" s="4" t="s">
        <v>62</v>
      </c>
      <c r="AG2958" s="4" t="str">
        <f t="shared" si="778"/>
        <v>Weight Captured Separately</v>
      </c>
      <c r="AI2958" t="e">
        <f t="shared" si="770"/>
        <v>#N/A</v>
      </c>
      <c r="AJ2958" t="s">
        <v>81</v>
      </c>
      <c r="AK2958" s="2"/>
      <c r="AL2958" s="2" t="str">
        <f t="shared" si="779"/>
        <v>Freight Included in Commodity Cost</v>
      </c>
      <c r="AM2958" s="4"/>
      <c r="AN2958" t="e">
        <f>VLOOKUP([1]!Tabelle13[[#This Row],[Vlookup this ID for freight costs]],$AL$2:$AL$6811,2,FALSE)</f>
        <v>#REF!</v>
      </c>
      <c r="AO2958">
        <f t="shared" si="777"/>
        <v>14094.844005489715</v>
      </c>
      <c r="AP2958">
        <v>1.89</v>
      </c>
      <c r="AQ2958">
        <v>1.89</v>
      </c>
      <c r="AR2958" s="4">
        <v>10</v>
      </c>
      <c r="AS2958" s="4">
        <v>12</v>
      </c>
      <c r="AT2958" s="4">
        <v>2014</v>
      </c>
      <c r="AU2958" s="4">
        <v>10</v>
      </c>
      <c r="AV2958" s="4">
        <v>12</v>
      </c>
      <c r="AW2958" s="4">
        <v>2014</v>
      </c>
      <c r="AX2958" t="str">
        <f t="shared" si="771"/>
        <v>No Delay</v>
      </c>
      <c r="AY2958">
        <f t="shared" si="772"/>
        <v>0</v>
      </c>
    </row>
    <row r="2959" spans="1:51" x14ac:dyDescent="0.2">
      <c r="A2959" s="3">
        <v>38293</v>
      </c>
      <c r="B2959" s="1" t="s">
        <v>328</v>
      </c>
      <c r="C2959" s="1" t="s">
        <v>150</v>
      </c>
      <c r="D2959" s="1" t="s">
        <v>100</v>
      </c>
      <c r="E2959" s="1" t="s">
        <v>101</v>
      </c>
      <c r="F2959" s="1" t="s">
        <v>101</v>
      </c>
      <c r="G2959" s="13" t="s">
        <v>1960</v>
      </c>
      <c r="H2959" s="12">
        <v>41676</v>
      </c>
      <c r="I2959" s="12" t="s">
        <v>1960</v>
      </c>
      <c r="J2959" s="12">
        <v>41676</v>
      </c>
      <c r="K2959" s="4">
        <v>5252</v>
      </c>
      <c r="L2959" s="1" t="s">
        <v>146</v>
      </c>
      <c r="M2959" s="1" t="s">
        <v>1920</v>
      </c>
      <c r="N2959" s="1" t="s">
        <v>1688</v>
      </c>
      <c r="O2959" s="1" t="s">
        <v>93</v>
      </c>
      <c r="P2959">
        <v>240</v>
      </c>
      <c r="Q2959">
        <v>78</v>
      </c>
      <c r="R2959">
        <v>522.23</v>
      </c>
      <c r="S2959">
        <v>6.7</v>
      </c>
      <c r="T2959">
        <v>0.03</v>
      </c>
      <c r="U2959">
        <f t="shared" si="768"/>
        <v>522.6</v>
      </c>
      <c r="V2959">
        <f t="shared" si="769"/>
        <v>18720</v>
      </c>
      <c r="W2959" s="1" t="s">
        <v>155</v>
      </c>
      <c r="X2959" s="1" t="s">
        <v>1236</v>
      </c>
      <c r="Y2959" s="1" t="s">
        <v>156</v>
      </c>
      <c r="Z2959" s="3">
        <v>16635</v>
      </c>
      <c r="AA2959" s="4">
        <f t="shared" si="774"/>
        <v>2253.7169939999999</v>
      </c>
      <c r="AB2959" s="2">
        <f t="shared" si="775"/>
        <v>2253.7169939999999</v>
      </c>
      <c r="AC2959" s="4">
        <f t="shared" si="776"/>
        <v>1859.4985716666667</v>
      </c>
      <c r="AD2959" s="4">
        <f t="shared" si="754"/>
        <v>1859.4985716666667</v>
      </c>
      <c r="AE2959" s="4" t="s">
        <v>62</v>
      </c>
      <c r="AG2959" s="4" t="str">
        <f t="shared" si="778"/>
        <v>Weight Captured Separately</v>
      </c>
      <c r="AI2959" t="e">
        <f t="shared" si="770"/>
        <v>#N/A</v>
      </c>
      <c r="AJ2959" t="s">
        <v>81</v>
      </c>
      <c r="AK2959" s="2"/>
      <c r="AL2959" s="2" t="str">
        <f t="shared" si="779"/>
        <v>Freight Included in Commodity Cost</v>
      </c>
      <c r="AM2959" s="4"/>
      <c r="AN2959" t="e">
        <f>VLOOKUP([1]!Tabelle13[[#This Row],[Vlookup this ID for freight costs]],$AL$2:$AL$6811,2,FALSE)</f>
        <v>#REF!</v>
      </c>
      <c r="AO2959">
        <f t="shared" si="777"/>
        <v>11604.383084343335</v>
      </c>
      <c r="AP2959">
        <v>0.65</v>
      </c>
      <c r="AQ2959">
        <v>0.65</v>
      </c>
      <c r="AR2959" s="4">
        <v>6</v>
      </c>
      <c r="AS2959" s="4">
        <v>2</v>
      </c>
      <c r="AT2959" s="4">
        <v>2014</v>
      </c>
      <c r="AU2959" s="4">
        <v>6</v>
      </c>
      <c r="AV2959" s="4">
        <v>2</v>
      </c>
      <c r="AW2959" s="4">
        <v>2014</v>
      </c>
      <c r="AX2959" t="str">
        <f t="shared" si="771"/>
        <v>No Delay</v>
      </c>
      <c r="AY2959">
        <f t="shared" si="772"/>
        <v>0</v>
      </c>
    </row>
    <row r="2960" spans="1:51" x14ac:dyDescent="0.2">
      <c r="A2960" s="3">
        <v>5051</v>
      </c>
      <c r="B2960" s="1" t="s">
        <v>1918</v>
      </c>
      <c r="C2960" s="1" t="s">
        <v>150</v>
      </c>
      <c r="D2960" s="1" t="s">
        <v>100</v>
      </c>
      <c r="E2960" s="1" t="s">
        <v>53</v>
      </c>
      <c r="F2960" s="1" t="s">
        <v>53</v>
      </c>
      <c r="G2960" s="13" t="s">
        <v>1950</v>
      </c>
      <c r="H2960" s="12">
        <v>39902</v>
      </c>
      <c r="I2960" s="12" t="s">
        <v>1977</v>
      </c>
      <c r="J2960" s="12">
        <v>39834</v>
      </c>
      <c r="K2960" s="4">
        <v>1309</v>
      </c>
      <c r="L2960" s="1" t="s">
        <v>146</v>
      </c>
      <c r="M2960" s="1" t="s">
        <v>1920</v>
      </c>
      <c r="N2960" s="1" t="s">
        <v>445</v>
      </c>
      <c r="O2960" s="1" t="s">
        <v>446</v>
      </c>
      <c r="P2960">
        <v>30</v>
      </c>
      <c r="Q2960">
        <v>80</v>
      </c>
      <c r="R2960">
        <v>188.8</v>
      </c>
      <c r="S2960">
        <v>2.36</v>
      </c>
      <c r="T2960">
        <v>0.08</v>
      </c>
      <c r="U2960">
        <f t="shared" si="768"/>
        <v>188.79999999999998</v>
      </c>
      <c r="V2960">
        <f t="shared" si="769"/>
        <v>2400</v>
      </c>
      <c r="W2960" s="1" t="s">
        <v>1983</v>
      </c>
      <c r="X2960" s="1" t="s">
        <v>150</v>
      </c>
      <c r="Y2960" s="1" t="s">
        <v>150</v>
      </c>
      <c r="Z2960" s="3">
        <v>800</v>
      </c>
      <c r="AA2960" s="4">
        <f t="shared" si="774"/>
        <v>2253.9364820000001</v>
      </c>
      <c r="AB2960" s="2">
        <f t="shared" si="775"/>
        <v>2253.9364820000001</v>
      </c>
      <c r="AC2960" s="4">
        <f t="shared" si="776"/>
        <v>2835.6180567777778</v>
      </c>
      <c r="AD2960" s="4">
        <f t="shared" si="754"/>
        <v>2835.6180567777778</v>
      </c>
      <c r="AE2960" s="4" t="s">
        <v>62</v>
      </c>
      <c r="AG2960" s="4" t="str">
        <f t="shared" si="778"/>
        <v>Weight Captured Separately</v>
      </c>
      <c r="AH2960" s="4">
        <v>11270</v>
      </c>
      <c r="AI2960">
        <f t="shared" si="770"/>
        <v>239</v>
      </c>
      <c r="AJ2960" t="s">
        <v>81</v>
      </c>
      <c r="AK2960" s="2"/>
      <c r="AL2960" s="2" t="str">
        <f t="shared" si="779"/>
        <v>Freight Included in Commodity Cost</v>
      </c>
      <c r="AM2960" s="4"/>
      <c r="AN2960" t="e">
        <f>VLOOKUP([1]!Tabelle13[[#This Row],[Vlookup this ID for freight costs]],$AL$2:$AL$6811,2,FALSE)</f>
        <v>#REF!</v>
      </c>
      <c r="AO2960">
        <f t="shared" si="777"/>
        <v>17697.320910406888</v>
      </c>
      <c r="AP2960">
        <v>0.37</v>
      </c>
      <c r="AQ2960">
        <v>0.37</v>
      </c>
      <c r="AR2960" s="4">
        <v>30</v>
      </c>
      <c r="AS2960" s="4">
        <v>4</v>
      </c>
      <c r="AT2960" s="4">
        <v>2009</v>
      </c>
      <c r="AU2960" s="4">
        <v>21</v>
      </c>
      <c r="AV2960" s="4">
        <v>1</v>
      </c>
      <c r="AW2960" s="4">
        <v>2009</v>
      </c>
      <c r="AX2960" t="str">
        <f t="shared" si="771"/>
        <v>No Delay</v>
      </c>
      <c r="AY2960">
        <f t="shared" si="772"/>
        <v>0</v>
      </c>
    </row>
    <row r="2961" spans="1:51" x14ac:dyDescent="0.2">
      <c r="A2961" s="3">
        <v>835</v>
      </c>
      <c r="B2961" s="1" t="s">
        <v>1918</v>
      </c>
      <c r="C2961" s="1" t="s">
        <v>150</v>
      </c>
      <c r="D2961" s="1" t="s">
        <v>100</v>
      </c>
      <c r="E2961" s="1" t="s">
        <v>101</v>
      </c>
      <c r="F2961" s="1" t="s">
        <v>101</v>
      </c>
      <c r="G2961" s="13" t="s">
        <v>1971</v>
      </c>
      <c r="H2961" s="12">
        <v>39950</v>
      </c>
      <c r="I2961" s="12" t="s">
        <v>1972</v>
      </c>
      <c r="J2961" s="12">
        <v>39730</v>
      </c>
      <c r="K2961" s="4">
        <v>1108</v>
      </c>
      <c r="L2961" s="1" t="s">
        <v>146</v>
      </c>
      <c r="M2961" s="1" t="s">
        <v>1920</v>
      </c>
      <c r="N2961" s="1" t="s">
        <v>224</v>
      </c>
      <c r="O2961" s="1" t="s">
        <v>225</v>
      </c>
      <c r="P2961">
        <v>30</v>
      </c>
      <c r="Q2961">
        <v>80</v>
      </c>
      <c r="R2961">
        <v>1830.4</v>
      </c>
      <c r="S2961">
        <v>22.88</v>
      </c>
      <c r="T2961">
        <v>0.76</v>
      </c>
      <c r="U2961">
        <f t="shared" si="768"/>
        <v>1830.3999999999999</v>
      </c>
      <c r="V2961">
        <f t="shared" si="769"/>
        <v>2400</v>
      </c>
      <c r="W2961" s="1" t="s">
        <v>149</v>
      </c>
      <c r="X2961" s="1" t="s">
        <v>150</v>
      </c>
      <c r="Y2961" s="1" t="s">
        <v>150</v>
      </c>
      <c r="Z2961" s="3">
        <v>800</v>
      </c>
      <c r="AA2961" s="4">
        <f t="shared" si="774"/>
        <v>2253.9364820000001</v>
      </c>
      <c r="AB2961" s="2">
        <f t="shared" si="775"/>
        <v>2253.9364820000001</v>
      </c>
      <c r="AC2961" s="4">
        <f t="shared" si="776"/>
        <v>2835.6180567777778</v>
      </c>
      <c r="AD2961" s="4">
        <f t="shared" si="754"/>
        <v>2835.6180567777778</v>
      </c>
      <c r="AE2961" s="4" t="s">
        <v>62</v>
      </c>
      <c r="AG2961" s="4" t="str">
        <f t="shared" si="778"/>
        <v>Weight Captured Separately</v>
      </c>
      <c r="AH2961" s="4">
        <v>10566</v>
      </c>
      <c r="AI2961">
        <f t="shared" si="770"/>
        <v>226</v>
      </c>
      <c r="AJ2961" t="s">
        <v>81</v>
      </c>
      <c r="AK2961" s="2"/>
      <c r="AL2961" s="2" t="str">
        <f t="shared" si="779"/>
        <v>Freight Included in Commodity Cost</v>
      </c>
      <c r="AM2961" s="4"/>
      <c r="AN2961" t="e">
        <f>VLOOKUP([1]!Tabelle13[[#This Row],[Vlookup this ID for freight costs]],$AL$2:$AL$6811,2,FALSE)</f>
        <v>#REF!</v>
      </c>
      <c r="AO2961">
        <f t="shared" si="777"/>
        <v>17697.320910406888</v>
      </c>
      <c r="AP2961">
        <v>3.59</v>
      </c>
      <c r="AQ2961">
        <v>3.59</v>
      </c>
      <c r="AR2961" s="4">
        <v>17</v>
      </c>
      <c r="AS2961" s="4">
        <v>5</v>
      </c>
      <c r="AT2961" s="4">
        <v>2009</v>
      </c>
      <c r="AU2961" s="4">
        <v>9</v>
      </c>
      <c r="AV2961" s="4">
        <v>10</v>
      </c>
      <c r="AW2961" s="4">
        <v>2008</v>
      </c>
      <c r="AX2961" t="str">
        <f t="shared" si="771"/>
        <v>No Delay</v>
      </c>
      <c r="AY2961">
        <f t="shared" si="772"/>
        <v>0</v>
      </c>
    </row>
    <row r="2962" spans="1:51" x14ac:dyDescent="0.2">
      <c r="A2962" s="3">
        <v>5047</v>
      </c>
      <c r="B2962" s="1" t="s">
        <v>1918</v>
      </c>
      <c r="C2962" s="1" t="s">
        <v>150</v>
      </c>
      <c r="D2962" s="1" t="s">
        <v>100</v>
      </c>
      <c r="E2962" s="1" t="s">
        <v>53</v>
      </c>
      <c r="F2962" s="1" t="s">
        <v>53</v>
      </c>
      <c r="G2962" s="13" t="s">
        <v>1975</v>
      </c>
      <c r="H2962" s="12">
        <v>39903</v>
      </c>
      <c r="I2962" s="12" t="s">
        <v>954</v>
      </c>
      <c r="J2962" s="12">
        <v>39773</v>
      </c>
      <c r="K2962" s="4">
        <v>1191</v>
      </c>
      <c r="L2962" s="1" t="s">
        <v>146</v>
      </c>
      <c r="M2962" s="1" t="s">
        <v>1920</v>
      </c>
      <c r="N2962" s="1" t="s">
        <v>147</v>
      </c>
      <c r="O2962" s="1" t="s">
        <v>148</v>
      </c>
      <c r="P2962">
        <v>30</v>
      </c>
      <c r="Q2962">
        <v>80</v>
      </c>
      <c r="R2962">
        <v>2336</v>
      </c>
      <c r="S2962">
        <v>29.2</v>
      </c>
      <c r="T2962">
        <v>0.97</v>
      </c>
      <c r="U2962">
        <f t="shared" si="768"/>
        <v>2336</v>
      </c>
      <c r="V2962">
        <f t="shared" si="769"/>
        <v>2400</v>
      </c>
      <c r="W2962" s="1" t="s">
        <v>149</v>
      </c>
      <c r="X2962" s="1" t="s">
        <v>150</v>
      </c>
      <c r="Y2962" s="1" t="s">
        <v>150</v>
      </c>
      <c r="Z2962" s="3">
        <v>800</v>
      </c>
      <c r="AA2962" s="4">
        <f t="shared" si="774"/>
        <v>2253.9364820000001</v>
      </c>
      <c r="AB2962" s="2">
        <f t="shared" si="775"/>
        <v>2253.9364820000001</v>
      </c>
      <c r="AC2962" s="4">
        <f t="shared" si="776"/>
        <v>2835.6180567777778</v>
      </c>
      <c r="AD2962" s="4">
        <f t="shared" si="754"/>
        <v>2835.6180567777778</v>
      </c>
      <c r="AE2962" s="4" t="s">
        <v>62</v>
      </c>
      <c r="AG2962" s="4" t="str">
        <f t="shared" si="778"/>
        <v>Weight Captured Separately</v>
      </c>
      <c r="AH2962" s="4">
        <v>10968</v>
      </c>
      <c r="AI2962">
        <f t="shared" si="770"/>
        <v>199</v>
      </c>
      <c r="AJ2962" t="s">
        <v>81</v>
      </c>
      <c r="AK2962" s="2"/>
      <c r="AL2962" s="2" t="str">
        <f t="shared" si="779"/>
        <v>Freight Included in Commodity Cost</v>
      </c>
      <c r="AM2962" s="4"/>
      <c r="AN2962" t="e">
        <f>VLOOKUP([1]!Tabelle13[[#This Row],[Vlookup this ID for freight costs]],$AL$2:$AL$6811,2,FALSE)</f>
        <v>#REF!</v>
      </c>
      <c r="AO2962">
        <f t="shared" si="777"/>
        <v>17697.320910406888</v>
      </c>
      <c r="AP2962">
        <v>4.58</v>
      </c>
      <c r="AQ2962">
        <v>4.58</v>
      </c>
      <c r="AR2962" s="4">
        <v>31</v>
      </c>
      <c r="AS2962" s="4">
        <v>3</v>
      </c>
      <c r="AT2962" s="4">
        <v>2009</v>
      </c>
      <c r="AU2962" s="4">
        <v>21</v>
      </c>
      <c r="AV2962" s="4">
        <v>11</v>
      </c>
      <c r="AW2962" s="4">
        <v>2008</v>
      </c>
      <c r="AX2962" t="str">
        <f t="shared" si="771"/>
        <v>No Delay</v>
      </c>
      <c r="AY2962">
        <f t="shared" si="772"/>
        <v>0</v>
      </c>
    </row>
    <row r="2963" spans="1:51" x14ac:dyDescent="0.2">
      <c r="A2963" s="3">
        <v>10355</v>
      </c>
      <c r="B2963" s="1" t="s">
        <v>1918</v>
      </c>
      <c r="C2963" s="1" t="s">
        <v>150</v>
      </c>
      <c r="D2963" s="1" t="s">
        <v>100</v>
      </c>
      <c r="E2963" s="1" t="s">
        <v>53</v>
      </c>
      <c r="F2963" s="1" t="s">
        <v>53</v>
      </c>
      <c r="G2963" s="13" t="s">
        <v>1919</v>
      </c>
      <c r="H2963" s="12">
        <v>39904</v>
      </c>
      <c r="I2963" s="12" t="s">
        <v>1603</v>
      </c>
      <c r="J2963" s="12">
        <v>39855</v>
      </c>
      <c r="K2963" s="4">
        <v>1351</v>
      </c>
      <c r="L2963" s="1" t="s">
        <v>146</v>
      </c>
      <c r="M2963" s="1" t="s">
        <v>1920</v>
      </c>
      <c r="N2963" s="1" t="s">
        <v>147</v>
      </c>
      <c r="O2963" s="1" t="s">
        <v>148</v>
      </c>
      <c r="P2963">
        <v>30</v>
      </c>
      <c r="Q2963">
        <v>80</v>
      </c>
      <c r="R2963">
        <v>2542.4</v>
      </c>
      <c r="S2963">
        <v>31.78</v>
      </c>
      <c r="T2963">
        <v>1.06</v>
      </c>
      <c r="U2963">
        <f t="shared" si="768"/>
        <v>2542.4</v>
      </c>
      <c r="V2963">
        <f t="shared" si="769"/>
        <v>2400</v>
      </c>
      <c r="W2963" s="1" t="s">
        <v>149</v>
      </c>
      <c r="X2963" s="1" t="s">
        <v>150</v>
      </c>
      <c r="Y2963" s="1" t="s">
        <v>150</v>
      </c>
      <c r="Z2963" s="3">
        <v>800</v>
      </c>
      <c r="AA2963" s="4">
        <f t="shared" si="774"/>
        <v>2253.9364820000001</v>
      </c>
      <c r="AB2963" s="2">
        <f t="shared" si="775"/>
        <v>2253.9364820000001</v>
      </c>
      <c r="AC2963" s="4">
        <f t="shared" si="776"/>
        <v>2835.6180567777778</v>
      </c>
      <c r="AD2963" s="4">
        <f t="shared" si="754"/>
        <v>2835.6180567777778</v>
      </c>
      <c r="AE2963" s="4" t="s">
        <v>62</v>
      </c>
      <c r="AG2963" s="4" t="str">
        <f t="shared" si="778"/>
        <v>Weight Captured Separately</v>
      </c>
      <c r="AH2963" s="4">
        <v>83186</v>
      </c>
      <c r="AI2963">
        <f t="shared" si="770"/>
        <v>4395</v>
      </c>
      <c r="AJ2963" t="s">
        <v>81</v>
      </c>
      <c r="AK2963" s="2"/>
      <c r="AL2963" s="2" t="str">
        <f t="shared" si="779"/>
        <v>Freight Included in Commodity Cost</v>
      </c>
      <c r="AM2963" s="4"/>
      <c r="AN2963" t="e">
        <f>VLOOKUP([1]!Tabelle13[[#This Row],[Vlookup this ID for freight costs]],$AL$2:$AL$6811,2,FALSE)</f>
        <v>#REF!</v>
      </c>
      <c r="AO2963">
        <f t="shared" si="777"/>
        <v>17697.320910406888</v>
      </c>
      <c r="AP2963">
        <v>4.9800000000000004</v>
      </c>
      <c r="AQ2963">
        <v>4.9800000000000004</v>
      </c>
      <c r="AR2963" s="4">
        <v>1</v>
      </c>
      <c r="AS2963" s="4">
        <v>4</v>
      </c>
      <c r="AT2963" s="4">
        <v>2009</v>
      </c>
      <c r="AU2963" s="4">
        <v>11</v>
      </c>
      <c r="AV2963" s="4">
        <v>2</v>
      </c>
      <c r="AW2963" s="4">
        <v>2009</v>
      </c>
      <c r="AX2963" t="str">
        <f t="shared" si="771"/>
        <v>No Delay</v>
      </c>
      <c r="AY2963">
        <f t="shared" si="772"/>
        <v>0</v>
      </c>
    </row>
    <row r="2964" spans="1:51" x14ac:dyDescent="0.2">
      <c r="A2964" s="3">
        <v>1114</v>
      </c>
      <c r="B2964" s="1" t="s">
        <v>1918</v>
      </c>
      <c r="C2964" s="1" t="s">
        <v>150</v>
      </c>
      <c r="D2964" s="1" t="s">
        <v>100</v>
      </c>
      <c r="E2964" s="1" t="s">
        <v>101</v>
      </c>
      <c r="F2964" s="1" t="s">
        <v>101</v>
      </c>
      <c r="G2964" s="13" t="s">
        <v>513</v>
      </c>
      <c r="H2964" s="12">
        <v>39948</v>
      </c>
      <c r="I2964" s="12" t="s">
        <v>2020</v>
      </c>
      <c r="J2964" s="12">
        <v>39920</v>
      </c>
      <c r="K2964" s="4">
        <v>1472</v>
      </c>
      <c r="L2964" s="1" t="s">
        <v>146</v>
      </c>
      <c r="M2964" s="1" t="s">
        <v>1920</v>
      </c>
      <c r="N2964" s="1" t="s">
        <v>147</v>
      </c>
      <c r="O2964" s="1" t="s">
        <v>148</v>
      </c>
      <c r="P2964">
        <v>30</v>
      </c>
      <c r="Q2964">
        <v>80</v>
      </c>
      <c r="R2964">
        <v>2816</v>
      </c>
      <c r="S2964">
        <v>35.200000000000003</v>
      </c>
      <c r="T2964">
        <v>1.17</v>
      </c>
      <c r="U2964">
        <f t="shared" si="768"/>
        <v>2816</v>
      </c>
      <c r="V2964">
        <f t="shared" si="769"/>
        <v>2400</v>
      </c>
      <c r="W2964" s="1" t="s">
        <v>149</v>
      </c>
      <c r="X2964" s="1" t="s">
        <v>150</v>
      </c>
      <c r="Y2964" s="1" t="s">
        <v>150</v>
      </c>
      <c r="Z2964" s="3">
        <v>800</v>
      </c>
      <c r="AA2964" s="4">
        <f t="shared" si="774"/>
        <v>2253.9364820000001</v>
      </c>
      <c r="AB2964" s="2">
        <f t="shared" si="775"/>
        <v>2253.9364820000001</v>
      </c>
      <c r="AC2964" s="4">
        <f t="shared" si="776"/>
        <v>2835.6180567777778</v>
      </c>
      <c r="AD2964" s="4">
        <f t="shared" si="754"/>
        <v>2835.6180567777778</v>
      </c>
      <c r="AE2964" s="4" t="s">
        <v>62</v>
      </c>
      <c r="AG2964" s="4" t="str">
        <f t="shared" si="778"/>
        <v>Weight Captured Separately</v>
      </c>
      <c r="AH2964" s="4">
        <v>10745</v>
      </c>
      <c r="AI2964">
        <f t="shared" si="770"/>
        <v>892</v>
      </c>
      <c r="AJ2964" t="s">
        <v>81</v>
      </c>
      <c r="AK2964" s="2"/>
      <c r="AL2964" s="2" t="str">
        <f t="shared" si="779"/>
        <v>Freight Included in Commodity Cost</v>
      </c>
      <c r="AM2964" s="4"/>
      <c r="AN2964" t="e">
        <f>VLOOKUP([1]!Tabelle13[[#This Row],[Vlookup this ID for freight costs]],$AL$2:$AL$6811,2,FALSE)</f>
        <v>#REF!</v>
      </c>
      <c r="AO2964">
        <f t="shared" si="777"/>
        <v>17697.320910406888</v>
      </c>
      <c r="AP2964">
        <v>5.52</v>
      </c>
      <c r="AQ2964">
        <v>5.52</v>
      </c>
      <c r="AR2964" s="4">
        <v>15</v>
      </c>
      <c r="AS2964" s="4">
        <v>5</v>
      </c>
      <c r="AT2964" s="4">
        <v>2009</v>
      </c>
      <c r="AU2964" s="4">
        <v>17</v>
      </c>
      <c r="AV2964" s="4">
        <v>4</v>
      </c>
      <c r="AW2964" s="4">
        <v>2009</v>
      </c>
      <c r="AX2964" t="str">
        <f t="shared" si="771"/>
        <v>No Delay</v>
      </c>
      <c r="AY2964">
        <f t="shared" si="772"/>
        <v>0</v>
      </c>
    </row>
    <row r="2965" spans="1:51" x14ac:dyDescent="0.2">
      <c r="A2965" s="3">
        <v>9655</v>
      </c>
      <c r="B2965" s="1" t="s">
        <v>1918</v>
      </c>
      <c r="C2965" s="1" t="s">
        <v>150</v>
      </c>
      <c r="D2965" s="1" t="s">
        <v>100</v>
      </c>
      <c r="E2965" s="1" t="s">
        <v>101</v>
      </c>
      <c r="F2965" s="1" t="s">
        <v>101</v>
      </c>
      <c r="G2965" s="13" t="s">
        <v>1969</v>
      </c>
      <c r="H2965" s="12">
        <v>39562</v>
      </c>
      <c r="I2965" s="12" t="s">
        <v>1969</v>
      </c>
      <c r="J2965" s="12">
        <v>39562</v>
      </c>
      <c r="K2965" s="4">
        <v>801</v>
      </c>
      <c r="L2965" s="1" t="s">
        <v>146</v>
      </c>
      <c r="M2965" s="1" t="s">
        <v>1920</v>
      </c>
      <c r="N2965" s="1" t="s">
        <v>521</v>
      </c>
      <c r="O2965" s="1" t="s">
        <v>446</v>
      </c>
      <c r="P2965">
        <v>90</v>
      </c>
      <c r="Q2965">
        <v>80</v>
      </c>
      <c r="R2965">
        <v>2252</v>
      </c>
      <c r="S2965">
        <v>28.15</v>
      </c>
      <c r="T2965">
        <v>0.31</v>
      </c>
      <c r="U2965">
        <f t="shared" si="768"/>
        <v>2252</v>
      </c>
      <c r="V2965">
        <f t="shared" si="769"/>
        <v>7200</v>
      </c>
      <c r="W2965" s="1" t="s">
        <v>1983</v>
      </c>
      <c r="X2965" s="1" t="s">
        <v>150</v>
      </c>
      <c r="Y2965" s="1" t="s">
        <v>150</v>
      </c>
      <c r="Z2965" s="3">
        <v>800</v>
      </c>
      <c r="AA2965" s="4">
        <f t="shared" si="774"/>
        <v>2253.9364820000001</v>
      </c>
      <c r="AB2965" s="2">
        <f t="shared" si="775"/>
        <v>2253.9364820000001</v>
      </c>
      <c r="AC2965" s="4">
        <f t="shared" si="776"/>
        <v>1894.0672419354835</v>
      </c>
      <c r="AD2965" s="4">
        <f t="shared" si="754"/>
        <v>1894.0672419354835</v>
      </c>
      <c r="AE2965" s="4" t="s">
        <v>62</v>
      </c>
      <c r="AG2965" s="4" t="str">
        <f t="shared" si="778"/>
        <v>Weight Captured Separately</v>
      </c>
      <c r="AH2965" s="4">
        <v>82837</v>
      </c>
      <c r="AI2965">
        <f t="shared" si="770"/>
        <v>112</v>
      </c>
      <c r="AJ2965" t="s">
        <v>81</v>
      </c>
      <c r="AK2965" s="2"/>
      <c r="AL2965" s="2" t="str">
        <f t="shared" si="779"/>
        <v>Freight Included in Commodity Cost</v>
      </c>
      <c r="AM2965" s="4"/>
      <c r="AN2965" t="e">
        <f>VLOOKUP([1]!Tabelle13[[#This Row],[Vlookup this ID for freight costs]],$AL$2:$AL$6811,2,FALSE)</f>
        <v>#REF!</v>
      </c>
      <c r="AO2965">
        <f t="shared" si="777"/>
        <v>11820.160724161289</v>
      </c>
      <c r="AP2965">
        <v>3.6</v>
      </c>
      <c r="AQ2965">
        <v>3.6</v>
      </c>
      <c r="AR2965" s="4">
        <v>24</v>
      </c>
      <c r="AS2965" s="4">
        <v>4</v>
      </c>
      <c r="AT2965" s="4">
        <v>2008</v>
      </c>
      <c r="AU2965" s="4">
        <v>24</v>
      </c>
      <c r="AV2965" s="4">
        <v>4</v>
      </c>
      <c r="AW2965" s="4">
        <v>2008</v>
      </c>
      <c r="AX2965" t="str">
        <f t="shared" si="771"/>
        <v>No Delay</v>
      </c>
      <c r="AY2965">
        <f t="shared" si="772"/>
        <v>0</v>
      </c>
    </row>
    <row r="2966" spans="1:51" x14ac:dyDescent="0.2">
      <c r="A2966" s="3">
        <v>9751</v>
      </c>
      <c r="B2966" s="1" t="s">
        <v>1918</v>
      </c>
      <c r="C2966" s="1" t="s">
        <v>150</v>
      </c>
      <c r="D2966" s="1" t="s">
        <v>100</v>
      </c>
      <c r="E2966" s="1" t="s">
        <v>101</v>
      </c>
      <c r="F2966" s="1" t="s">
        <v>101</v>
      </c>
      <c r="G2966" s="13" t="s">
        <v>1519</v>
      </c>
      <c r="H2966" s="12">
        <v>39680</v>
      </c>
      <c r="I2966" s="12" t="s">
        <v>96</v>
      </c>
      <c r="J2966" s="12">
        <v>39576</v>
      </c>
      <c r="K2966" s="4">
        <v>828</v>
      </c>
      <c r="L2966" s="1" t="s">
        <v>146</v>
      </c>
      <c r="M2966" s="1" t="s">
        <v>1920</v>
      </c>
      <c r="N2966" s="1" t="s">
        <v>521</v>
      </c>
      <c r="O2966" s="1" t="s">
        <v>446</v>
      </c>
      <c r="P2966">
        <v>90</v>
      </c>
      <c r="Q2966">
        <v>80</v>
      </c>
      <c r="R2966">
        <v>2572</v>
      </c>
      <c r="S2966">
        <v>32.15</v>
      </c>
      <c r="T2966">
        <v>0.36</v>
      </c>
      <c r="U2966">
        <f t="shared" si="768"/>
        <v>2572</v>
      </c>
      <c r="V2966">
        <f t="shared" si="769"/>
        <v>7200</v>
      </c>
      <c r="W2966" s="1" t="s">
        <v>1983</v>
      </c>
      <c r="X2966" s="1" t="s">
        <v>150</v>
      </c>
      <c r="Y2966" s="1" t="s">
        <v>150</v>
      </c>
      <c r="Z2966" s="3">
        <v>800</v>
      </c>
      <c r="AA2966" s="4">
        <f t="shared" si="774"/>
        <v>2253.9364820000001</v>
      </c>
      <c r="AB2966" s="2">
        <f t="shared" si="775"/>
        <v>2253.9364820000001</v>
      </c>
      <c r="AC2966" s="4">
        <f t="shared" si="776"/>
        <v>1894.0672419354835</v>
      </c>
      <c r="AD2966" s="4">
        <f t="shared" si="754"/>
        <v>1894.0672419354835</v>
      </c>
      <c r="AE2966" s="4" t="s">
        <v>62</v>
      </c>
      <c r="AG2966" s="4" t="str">
        <f t="shared" si="778"/>
        <v>Weight Captured Separately</v>
      </c>
      <c r="AH2966" s="4">
        <v>82366</v>
      </c>
      <c r="AI2966">
        <f t="shared" si="770"/>
        <v>70109</v>
      </c>
      <c r="AJ2966" t="s">
        <v>81</v>
      </c>
      <c r="AK2966" s="2"/>
      <c r="AL2966" s="2" t="str">
        <f t="shared" si="779"/>
        <v>Freight Included in Commodity Cost</v>
      </c>
      <c r="AM2966" s="4"/>
      <c r="AN2966" t="e">
        <f>VLOOKUP([1]!Tabelle13[[#This Row],[Vlookup this ID for freight costs]],$AL$2:$AL$6811,2,FALSE)</f>
        <v>#REF!</v>
      </c>
      <c r="AO2966">
        <f t="shared" si="777"/>
        <v>11820.160724161289</v>
      </c>
      <c r="AP2966">
        <v>4.12</v>
      </c>
      <c r="AQ2966">
        <v>4.12</v>
      </c>
      <c r="AR2966" s="4">
        <v>20</v>
      </c>
      <c r="AS2966" s="4">
        <v>8</v>
      </c>
      <c r="AT2966" s="4">
        <v>2008</v>
      </c>
      <c r="AU2966" s="4">
        <v>8</v>
      </c>
      <c r="AV2966" s="4">
        <v>5</v>
      </c>
      <c r="AW2966" s="4">
        <v>2008</v>
      </c>
      <c r="AX2966" t="str">
        <f t="shared" si="771"/>
        <v>No Delay</v>
      </c>
      <c r="AY2966">
        <f t="shared" si="772"/>
        <v>0</v>
      </c>
    </row>
    <row r="2967" spans="1:51" x14ac:dyDescent="0.2">
      <c r="A2967" s="3">
        <v>43272</v>
      </c>
      <c r="B2967" s="1" t="s">
        <v>328</v>
      </c>
      <c r="C2967" s="1" t="s">
        <v>150</v>
      </c>
      <c r="D2967" s="1" t="s">
        <v>100</v>
      </c>
      <c r="E2967" s="1" t="s">
        <v>101</v>
      </c>
      <c r="F2967" s="1" t="s">
        <v>101</v>
      </c>
      <c r="G2967" s="13" t="s">
        <v>469</v>
      </c>
      <c r="H2967" s="12">
        <v>42122</v>
      </c>
      <c r="I2967" s="12" t="s">
        <v>469</v>
      </c>
      <c r="J2967" s="12">
        <v>42122</v>
      </c>
      <c r="K2967" s="4">
        <v>6474</v>
      </c>
      <c r="L2967" s="1" t="s">
        <v>146</v>
      </c>
      <c r="M2967" s="1" t="s">
        <v>1923</v>
      </c>
      <c r="N2967" s="1" t="s">
        <v>171</v>
      </c>
      <c r="O2967" s="1" t="s">
        <v>93</v>
      </c>
      <c r="P2967">
        <v>60</v>
      </c>
      <c r="Q2967">
        <v>80</v>
      </c>
      <c r="R2967">
        <v>731.44</v>
      </c>
      <c r="S2967">
        <v>9.14</v>
      </c>
      <c r="T2967">
        <v>0.15</v>
      </c>
      <c r="U2967">
        <f t="shared" si="768"/>
        <v>731.2</v>
      </c>
      <c r="V2967">
        <f t="shared" si="769"/>
        <v>4800</v>
      </c>
      <c r="W2967" s="1" t="s">
        <v>155</v>
      </c>
      <c r="X2967" s="1" t="s">
        <v>1236</v>
      </c>
      <c r="Y2967" s="1" t="s">
        <v>156</v>
      </c>
      <c r="Z2967" s="3">
        <v>16635</v>
      </c>
      <c r="AA2967" s="4">
        <f t="shared" si="774"/>
        <v>2253.9364820000001</v>
      </c>
      <c r="AB2967" s="2">
        <f t="shared" si="775"/>
        <v>2253.9364820000001</v>
      </c>
      <c r="AC2967" s="4">
        <f t="shared" si="776"/>
        <v>1410.8796552500003</v>
      </c>
      <c r="AD2967" s="4">
        <f t="shared" ref="AD2967:AD2989" si="780">AVERAGEIFS($AA$2:$AA$6811,$L$2:$L$6811,L2967,$V$2:$V$6811,"&gt;="&amp;(V2967-100), $V$2:$V$6811,"&lt;="&amp;(V2967+100),$AA$2:$AA$6811,"&gt;"&amp;1)</f>
        <v>1410.8796552500003</v>
      </c>
      <c r="AE2967" s="4" t="s">
        <v>62</v>
      </c>
      <c r="AG2967" s="4" t="str">
        <f t="shared" si="778"/>
        <v>Weight Captured Separately</v>
      </c>
      <c r="AI2967" t="e">
        <f t="shared" si="770"/>
        <v>#N/A</v>
      </c>
      <c r="AJ2967" t="s">
        <v>81</v>
      </c>
      <c r="AK2967" s="2"/>
      <c r="AL2967" s="2" t="str">
        <f t="shared" si="779"/>
        <v>Freight Included in Commodity Cost</v>
      </c>
      <c r="AM2967" s="4"/>
      <c r="AN2967" t="e">
        <f>VLOOKUP([1]!Tabelle13[[#This Row],[Vlookup this ID for freight costs]],$AL$2:$AL$6811,2,FALSE)</f>
        <v>#REF!</v>
      </c>
      <c r="AO2967">
        <f t="shared" si="777"/>
        <v>8804.1038080705039</v>
      </c>
      <c r="AP2967">
        <v>0.75</v>
      </c>
      <c r="AQ2967">
        <v>0.75</v>
      </c>
      <c r="AR2967" s="4">
        <v>28</v>
      </c>
      <c r="AS2967" s="4">
        <v>4</v>
      </c>
      <c r="AT2967" s="4">
        <v>2015</v>
      </c>
      <c r="AU2967" s="4">
        <v>28</v>
      </c>
      <c r="AV2967" s="4">
        <v>4</v>
      </c>
      <c r="AW2967" s="4">
        <v>2015</v>
      </c>
      <c r="AX2967" t="str">
        <f t="shared" si="771"/>
        <v>No Delay</v>
      </c>
      <c r="AY2967">
        <f t="shared" si="772"/>
        <v>0</v>
      </c>
    </row>
    <row r="2968" spans="1:51" x14ac:dyDescent="0.2">
      <c r="A2968" s="3">
        <v>9038</v>
      </c>
      <c r="B2968" s="1" t="s">
        <v>1918</v>
      </c>
      <c r="C2968" s="1" t="s">
        <v>150</v>
      </c>
      <c r="D2968" s="1" t="s">
        <v>100</v>
      </c>
      <c r="E2968" s="1" t="s">
        <v>53</v>
      </c>
      <c r="F2968" s="1" t="s">
        <v>53</v>
      </c>
      <c r="G2968" s="13" t="s">
        <v>1919</v>
      </c>
      <c r="H2968" s="12">
        <v>39904</v>
      </c>
      <c r="I2968" s="12" t="s">
        <v>954</v>
      </c>
      <c r="J2968" s="12">
        <v>39773</v>
      </c>
      <c r="K2968" s="4">
        <v>1199</v>
      </c>
      <c r="L2968" s="1" t="s">
        <v>146</v>
      </c>
      <c r="M2968" s="1" t="s">
        <v>1920</v>
      </c>
      <c r="N2968" s="1" t="s">
        <v>550</v>
      </c>
      <c r="O2968" s="1" t="s">
        <v>551</v>
      </c>
      <c r="P2968">
        <v>300</v>
      </c>
      <c r="Q2968">
        <v>80</v>
      </c>
      <c r="R2968">
        <v>2388.8000000000002</v>
      </c>
      <c r="S2968">
        <v>29.86</v>
      </c>
      <c r="T2968">
        <v>0.1</v>
      </c>
      <c r="U2968">
        <f t="shared" si="768"/>
        <v>2388.8000000000002</v>
      </c>
      <c r="V2968">
        <f t="shared" si="769"/>
        <v>24000</v>
      </c>
      <c r="W2968" s="1" t="s">
        <v>552</v>
      </c>
      <c r="X2968" s="1" t="s">
        <v>361</v>
      </c>
      <c r="Y2968" s="1" t="s">
        <v>361</v>
      </c>
      <c r="Z2968" s="3">
        <v>9485</v>
      </c>
      <c r="AA2968" s="4">
        <f t="shared" si="774"/>
        <v>2253.9364820000001</v>
      </c>
      <c r="AB2968" s="2">
        <f t="shared" si="775"/>
        <v>2253.9364820000001</v>
      </c>
      <c r="AC2968" s="4">
        <f t="shared" si="776"/>
        <v>1122.3174240000001</v>
      </c>
      <c r="AD2968" s="4">
        <f t="shared" si="780"/>
        <v>1122.3174240000001</v>
      </c>
      <c r="AE2968" s="4" t="s">
        <v>62</v>
      </c>
      <c r="AG2968" s="4" t="str">
        <f t="shared" si="778"/>
        <v>Weight Captured Separately</v>
      </c>
      <c r="AH2968" s="4">
        <v>32064</v>
      </c>
      <c r="AI2968">
        <f t="shared" si="770"/>
        <v>928</v>
      </c>
      <c r="AJ2968" t="s">
        <v>81</v>
      </c>
      <c r="AK2968" s="2"/>
      <c r="AL2968" s="2" t="str">
        <f t="shared" si="779"/>
        <v>Freight Included in Commodity Cost</v>
      </c>
      <c r="AM2968" s="4"/>
      <c r="AN2968" t="e">
        <f>VLOOKUP([1]!Tabelle13[[#This Row],[Vlookup this ID for freight costs]],$AL$2:$AL$6811,2,FALSE)</f>
        <v>#REF!</v>
      </c>
      <c r="AO2968">
        <f t="shared" si="777"/>
        <v>7002.8983606080001</v>
      </c>
      <c r="AP2968">
        <v>4.68</v>
      </c>
      <c r="AQ2968">
        <v>4.68</v>
      </c>
      <c r="AR2968" s="4">
        <v>1</v>
      </c>
      <c r="AS2968" s="4">
        <v>4</v>
      </c>
      <c r="AT2968" s="4">
        <v>2009</v>
      </c>
      <c r="AU2968" s="4">
        <v>21</v>
      </c>
      <c r="AV2968" s="4">
        <v>11</v>
      </c>
      <c r="AW2968" s="4">
        <v>2008</v>
      </c>
      <c r="AX2968" t="str">
        <f t="shared" si="771"/>
        <v>No Delay</v>
      </c>
      <c r="AY2968">
        <f t="shared" si="772"/>
        <v>0</v>
      </c>
    </row>
    <row r="2969" spans="1:51" x14ac:dyDescent="0.2">
      <c r="A2969" s="3">
        <v>9080</v>
      </c>
      <c r="B2969" s="1" t="s">
        <v>1918</v>
      </c>
      <c r="C2969" s="1" t="s">
        <v>150</v>
      </c>
      <c r="D2969" s="1" t="s">
        <v>100</v>
      </c>
      <c r="E2969" s="1" t="s">
        <v>101</v>
      </c>
      <c r="F2969" s="1" t="s">
        <v>101</v>
      </c>
      <c r="G2969" s="13" t="s">
        <v>513</v>
      </c>
      <c r="H2969" s="12">
        <v>39948</v>
      </c>
      <c r="I2969" s="12" t="s">
        <v>513</v>
      </c>
      <c r="J2969" s="12">
        <v>39948</v>
      </c>
      <c r="K2969" s="4">
        <v>1550</v>
      </c>
      <c r="L2969" s="1" t="s">
        <v>146</v>
      </c>
      <c r="M2969" s="1" t="s">
        <v>1920</v>
      </c>
      <c r="N2969" s="1" t="s">
        <v>183</v>
      </c>
      <c r="O2969" s="1" t="s">
        <v>184</v>
      </c>
      <c r="P2969">
        <v>30</v>
      </c>
      <c r="Q2969">
        <v>80</v>
      </c>
      <c r="R2969">
        <v>1502.4</v>
      </c>
      <c r="S2969">
        <v>18.78</v>
      </c>
      <c r="T2969">
        <v>0.63</v>
      </c>
      <c r="U2969">
        <f t="shared" si="768"/>
        <v>1502.4</v>
      </c>
      <c r="V2969">
        <f t="shared" si="769"/>
        <v>2400</v>
      </c>
      <c r="W2969" s="1" t="s">
        <v>185</v>
      </c>
      <c r="X2969" s="1" t="s">
        <v>186</v>
      </c>
      <c r="Y2969" s="1" t="s">
        <v>186</v>
      </c>
      <c r="Z2969" s="3">
        <v>11869</v>
      </c>
      <c r="AA2969" s="4">
        <f t="shared" si="774"/>
        <v>2253.9364820000001</v>
      </c>
      <c r="AB2969" s="2">
        <f t="shared" si="775"/>
        <v>2253.9364820000001</v>
      </c>
      <c r="AC2969" s="4">
        <f t="shared" si="776"/>
        <v>2835.6180567777778</v>
      </c>
      <c r="AD2969" s="4">
        <f t="shared" si="780"/>
        <v>2835.6180567777778</v>
      </c>
      <c r="AE2969" s="4" t="s">
        <v>62</v>
      </c>
      <c r="AG2969" s="4" t="str">
        <f t="shared" si="778"/>
        <v>Weight Captured Separately</v>
      </c>
      <c r="AH2969" s="4">
        <v>25423</v>
      </c>
      <c r="AI2969">
        <f t="shared" si="770"/>
        <v>57</v>
      </c>
      <c r="AJ2969" t="s">
        <v>81</v>
      </c>
      <c r="AK2969" s="2"/>
      <c r="AL2969" s="2" t="str">
        <f t="shared" si="779"/>
        <v>Freight Included in Commodity Cost</v>
      </c>
      <c r="AM2969" s="4"/>
      <c r="AN2969" t="e">
        <f>VLOOKUP([1]!Tabelle13[[#This Row],[Vlookup this ID for freight costs]],$AL$2:$AL$6811,2,FALSE)</f>
        <v>#REF!</v>
      </c>
      <c r="AO2969">
        <f t="shared" si="777"/>
        <v>17697.320910406888</v>
      </c>
      <c r="AP2969">
        <v>2.94</v>
      </c>
      <c r="AQ2969">
        <v>2.94</v>
      </c>
      <c r="AR2969" s="4">
        <v>15</v>
      </c>
      <c r="AS2969" s="4">
        <v>5</v>
      </c>
      <c r="AT2969" s="4">
        <v>2009</v>
      </c>
      <c r="AU2969" s="4">
        <v>15</v>
      </c>
      <c r="AV2969" s="4">
        <v>5</v>
      </c>
      <c r="AW2969" s="4">
        <v>2009</v>
      </c>
      <c r="AX2969" t="str">
        <f t="shared" si="771"/>
        <v>No Delay</v>
      </c>
      <c r="AY2969">
        <f t="shared" si="772"/>
        <v>0</v>
      </c>
    </row>
    <row r="2970" spans="1:51" x14ac:dyDescent="0.2">
      <c r="A2970" s="3">
        <v>8464</v>
      </c>
      <c r="B2970" s="1" t="s">
        <v>1918</v>
      </c>
      <c r="C2970" s="1" t="s">
        <v>150</v>
      </c>
      <c r="D2970" s="1" t="s">
        <v>100</v>
      </c>
      <c r="E2970" s="1" t="s">
        <v>101</v>
      </c>
      <c r="F2970" s="1" t="s">
        <v>101</v>
      </c>
      <c r="G2970" s="13" t="s">
        <v>1519</v>
      </c>
      <c r="H2970" s="12">
        <v>39680</v>
      </c>
      <c r="I2970" s="12" t="s">
        <v>96</v>
      </c>
      <c r="J2970" s="12">
        <v>39576</v>
      </c>
      <c r="K2970" s="4">
        <v>826</v>
      </c>
      <c r="L2970" s="1" t="s">
        <v>146</v>
      </c>
      <c r="M2970" s="1" t="s">
        <v>1920</v>
      </c>
      <c r="N2970" s="1" t="s">
        <v>183</v>
      </c>
      <c r="O2970" s="1" t="s">
        <v>184</v>
      </c>
      <c r="P2970">
        <v>30</v>
      </c>
      <c r="Q2970">
        <v>80</v>
      </c>
      <c r="R2970">
        <v>1968</v>
      </c>
      <c r="S2970">
        <v>24.6</v>
      </c>
      <c r="T2970">
        <v>0.82</v>
      </c>
      <c r="U2970">
        <f t="shared" si="768"/>
        <v>1968</v>
      </c>
      <c r="V2970">
        <f t="shared" si="769"/>
        <v>2400</v>
      </c>
      <c r="W2970" s="1" t="s">
        <v>185</v>
      </c>
      <c r="X2970" s="1" t="s">
        <v>186</v>
      </c>
      <c r="Y2970" s="1" t="s">
        <v>186</v>
      </c>
      <c r="Z2970" s="3">
        <v>11869</v>
      </c>
      <c r="AA2970" s="4">
        <f t="shared" si="774"/>
        <v>2253.9364820000001</v>
      </c>
      <c r="AB2970" s="2">
        <f t="shared" si="775"/>
        <v>2253.9364820000001</v>
      </c>
      <c r="AC2970" s="4">
        <f t="shared" si="776"/>
        <v>2835.6180567777778</v>
      </c>
      <c r="AD2970" s="4">
        <f t="shared" si="780"/>
        <v>2835.6180567777778</v>
      </c>
      <c r="AE2970" s="4" t="s">
        <v>62</v>
      </c>
      <c r="AG2970" s="4" t="str">
        <f t="shared" si="778"/>
        <v>Weight Captured Separately</v>
      </c>
      <c r="AH2970" s="4">
        <v>14279</v>
      </c>
      <c r="AI2970">
        <f t="shared" si="770"/>
        <v>10579</v>
      </c>
      <c r="AJ2970" t="s">
        <v>81</v>
      </c>
      <c r="AK2970" s="2"/>
      <c r="AL2970" s="2" t="str">
        <f t="shared" si="779"/>
        <v>Freight Included in Commodity Cost</v>
      </c>
      <c r="AM2970" s="4"/>
      <c r="AN2970" t="e">
        <f>VLOOKUP([1]!Tabelle13[[#This Row],[Vlookup this ID for freight costs]],$AL$2:$AL$6811,2,FALSE)</f>
        <v>#REF!</v>
      </c>
      <c r="AO2970">
        <f t="shared" si="777"/>
        <v>17697.320910406888</v>
      </c>
      <c r="AP2970">
        <v>3.15</v>
      </c>
      <c r="AQ2970">
        <v>3.15</v>
      </c>
      <c r="AR2970" s="4">
        <v>20</v>
      </c>
      <c r="AS2970" s="4">
        <v>8</v>
      </c>
      <c r="AT2970" s="4">
        <v>2008</v>
      </c>
      <c r="AU2970" s="4">
        <v>8</v>
      </c>
      <c r="AV2970" s="4">
        <v>5</v>
      </c>
      <c r="AW2970" s="4">
        <v>2008</v>
      </c>
      <c r="AX2970" t="str">
        <f t="shared" si="771"/>
        <v>No Delay</v>
      </c>
      <c r="AY2970">
        <f t="shared" si="772"/>
        <v>0</v>
      </c>
    </row>
    <row r="2971" spans="1:51" x14ac:dyDescent="0.2">
      <c r="A2971" s="3">
        <v>36172</v>
      </c>
      <c r="B2971" s="1" t="s">
        <v>328</v>
      </c>
      <c r="C2971" s="1" t="s">
        <v>150</v>
      </c>
      <c r="D2971" s="1" t="s">
        <v>100</v>
      </c>
      <c r="E2971" s="1" t="s">
        <v>101</v>
      </c>
      <c r="F2971" s="1" t="s">
        <v>101</v>
      </c>
      <c r="G2971" s="13" t="s">
        <v>230</v>
      </c>
      <c r="H2971" s="12">
        <v>40329</v>
      </c>
      <c r="I2971" s="12" t="s">
        <v>230</v>
      </c>
      <c r="J2971" s="12">
        <v>40329</v>
      </c>
      <c r="K2971" s="4">
        <v>2470</v>
      </c>
      <c r="L2971" s="1" t="s">
        <v>146</v>
      </c>
      <c r="M2971" s="1" t="s">
        <v>1920</v>
      </c>
      <c r="N2971" s="1" t="s">
        <v>218</v>
      </c>
      <c r="O2971" s="1" t="s">
        <v>93</v>
      </c>
      <c r="P2971">
        <v>90</v>
      </c>
      <c r="Q2971">
        <v>80</v>
      </c>
      <c r="R2971">
        <v>2666.08</v>
      </c>
      <c r="S2971">
        <v>33.33</v>
      </c>
      <c r="T2971">
        <v>0.37</v>
      </c>
      <c r="U2971">
        <f t="shared" si="768"/>
        <v>2666.3999999999996</v>
      </c>
      <c r="V2971">
        <f t="shared" si="769"/>
        <v>7200</v>
      </c>
      <c r="W2971" s="1" t="s">
        <v>155</v>
      </c>
      <c r="X2971" s="1" t="s">
        <v>1236</v>
      </c>
      <c r="Y2971" s="1" t="s">
        <v>156</v>
      </c>
      <c r="Z2971" s="3">
        <v>16635</v>
      </c>
      <c r="AA2971" s="4">
        <f t="shared" si="774"/>
        <v>2253.9364820000001</v>
      </c>
      <c r="AB2971" s="2">
        <f t="shared" si="775"/>
        <v>2253.9364820000001</v>
      </c>
      <c r="AC2971" s="4">
        <f t="shared" si="776"/>
        <v>1894.0672419354835</v>
      </c>
      <c r="AD2971" s="4">
        <f t="shared" si="780"/>
        <v>1894.0672419354835</v>
      </c>
      <c r="AE2971" s="4" t="s">
        <v>62</v>
      </c>
      <c r="AG2971" s="4" t="str">
        <f t="shared" si="778"/>
        <v>Weight Captured Separately</v>
      </c>
      <c r="AI2971" t="e">
        <f t="shared" si="770"/>
        <v>#N/A</v>
      </c>
      <c r="AJ2971" t="s">
        <v>81</v>
      </c>
      <c r="AK2971" s="2"/>
      <c r="AL2971" s="2" t="str">
        <f t="shared" si="779"/>
        <v>Freight Included in Commodity Cost</v>
      </c>
      <c r="AM2971" s="4"/>
      <c r="AN2971" t="e">
        <f>VLOOKUP([1]!Tabelle13[[#This Row],[Vlookup this ID for freight costs]],$AL$2:$AL$6811,2,FALSE)</f>
        <v>#REF!</v>
      </c>
      <c r="AO2971">
        <f t="shared" si="777"/>
        <v>11820.160724161289</v>
      </c>
      <c r="AP2971">
        <v>5.75</v>
      </c>
      <c r="AQ2971">
        <v>5.75</v>
      </c>
      <c r="AR2971" s="4">
        <v>31</v>
      </c>
      <c r="AS2971" s="4">
        <v>5</v>
      </c>
      <c r="AT2971" s="4">
        <v>2010</v>
      </c>
      <c r="AU2971" s="4">
        <v>31</v>
      </c>
      <c r="AV2971" s="4">
        <v>5</v>
      </c>
      <c r="AW2971" s="4">
        <v>2010</v>
      </c>
      <c r="AX2971" t="str">
        <f t="shared" si="771"/>
        <v>No Delay</v>
      </c>
      <c r="AY2971">
        <f t="shared" si="772"/>
        <v>0</v>
      </c>
    </row>
    <row r="2972" spans="1:51" x14ac:dyDescent="0.2">
      <c r="A2972" s="3">
        <v>6439</v>
      </c>
      <c r="B2972" s="1" t="s">
        <v>1918</v>
      </c>
      <c r="C2972" s="1" t="s">
        <v>150</v>
      </c>
      <c r="D2972" s="1" t="s">
        <v>100</v>
      </c>
      <c r="E2972" s="1" t="s">
        <v>101</v>
      </c>
      <c r="F2972" s="1" t="s">
        <v>101</v>
      </c>
      <c r="G2972" s="13" t="s">
        <v>513</v>
      </c>
      <c r="H2972" s="12">
        <v>39948</v>
      </c>
      <c r="I2972" s="12" t="s">
        <v>2018</v>
      </c>
      <c r="J2972" s="12">
        <v>39926</v>
      </c>
      <c r="K2972" s="4">
        <v>1502</v>
      </c>
      <c r="L2972" s="1" t="s">
        <v>146</v>
      </c>
      <c r="M2972" s="1" t="s">
        <v>1920</v>
      </c>
      <c r="N2972" s="1" t="s">
        <v>527</v>
      </c>
      <c r="O2972" s="1" t="s">
        <v>93</v>
      </c>
      <c r="P2972">
        <v>240</v>
      </c>
      <c r="Q2972">
        <v>80</v>
      </c>
      <c r="R2972">
        <v>750.4</v>
      </c>
      <c r="S2972">
        <v>9.3800000000000008</v>
      </c>
      <c r="T2972">
        <v>0.04</v>
      </c>
      <c r="U2972">
        <f t="shared" si="768"/>
        <v>750.40000000000009</v>
      </c>
      <c r="V2972">
        <f t="shared" si="769"/>
        <v>19200</v>
      </c>
      <c r="W2972" s="1" t="s">
        <v>155</v>
      </c>
      <c r="X2972" s="1" t="s">
        <v>1236</v>
      </c>
      <c r="Y2972" s="1" t="s">
        <v>156</v>
      </c>
      <c r="Z2972" s="3">
        <v>16635</v>
      </c>
      <c r="AA2972" s="4">
        <f t="shared" si="774"/>
        <v>2253.9364820000001</v>
      </c>
      <c r="AB2972" s="2">
        <f t="shared" si="775"/>
        <v>2253.9364820000001</v>
      </c>
      <c r="AC2972" s="4">
        <f t="shared" si="776"/>
        <v>3268.3919940000001</v>
      </c>
      <c r="AD2972" s="4">
        <f t="shared" si="780"/>
        <v>3268.3919940000001</v>
      </c>
      <c r="AE2972" s="3" t="s">
        <v>2019</v>
      </c>
      <c r="AF2972" s="3"/>
      <c r="AG2972" s="4" t="str">
        <f>AI2972</f>
        <v>Weight Captured Separately</v>
      </c>
      <c r="AH2972" s="4">
        <v>1115</v>
      </c>
      <c r="AI2972" t="str">
        <f t="shared" si="770"/>
        <v>Weight Captured Separately</v>
      </c>
      <c r="AJ2972" t="s">
        <v>2019</v>
      </c>
      <c r="AK2972" s="2">
        <v>3134.85</v>
      </c>
      <c r="AL2972" s="2">
        <f>AN2972</f>
        <v>3134.85</v>
      </c>
      <c r="AM2972" s="4">
        <v>1115</v>
      </c>
      <c r="AN2972">
        <f>INDEX($AJ$2:$AJ$6811,MATCH(AM2972,$A$2:$A$6811,0))</f>
        <v>3134.85</v>
      </c>
      <c r="AO2972">
        <f t="shared" si="777"/>
        <v>3134.85</v>
      </c>
      <c r="AP2972">
        <v>1.47</v>
      </c>
      <c r="AQ2972">
        <v>1.47</v>
      </c>
      <c r="AR2972" s="4">
        <v>15</v>
      </c>
      <c r="AS2972" s="4">
        <v>5</v>
      </c>
      <c r="AT2972" s="4">
        <v>2009</v>
      </c>
      <c r="AU2972" s="4">
        <v>23</v>
      </c>
      <c r="AV2972" s="4">
        <v>4</v>
      </c>
      <c r="AW2972" s="4">
        <v>2009</v>
      </c>
      <c r="AX2972" t="str">
        <f t="shared" si="771"/>
        <v>No Delay</v>
      </c>
      <c r="AY2972">
        <f t="shared" si="772"/>
        <v>0</v>
      </c>
    </row>
    <row r="2973" spans="1:51" x14ac:dyDescent="0.2">
      <c r="A2973" s="3">
        <v>44131</v>
      </c>
      <c r="B2973" s="1" t="s">
        <v>328</v>
      </c>
      <c r="C2973" s="1" t="s">
        <v>150</v>
      </c>
      <c r="D2973" s="1" t="s">
        <v>100</v>
      </c>
      <c r="E2973" s="1" t="s">
        <v>101</v>
      </c>
      <c r="F2973" s="1" t="s">
        <v>101</v>
      </c>
      <c r="G2973" s="13" t="s">
        <v>1576</v>
      </c>
      <c r="H2973" s="12">
        <v>41983</v>
      </c>
      <c r="I2973" s="12" t="s">
        <v>1576</v>
      </c>
      <c r="J2973" s="12">
        <v>41983</v>
      </c>
      <c r="K2973" s="4">
        <v>6179</v>
      </c>
      <c r="L2973" s="1" t="s">
        <v>146</v>
      </c>
      <c r="M2973" s="1" t="s">
        <v>1920</v>
      </c>
      <c r="N2973" s="1" t="s">
        <v>163</v>
      </c>
      <c r="O2973" s="1" t="s">
        <v>93</v>
      </c>
      <c r="P2973">
        <v>60</v>
      </c>
      <c r="Q2973">
        <v>82</v>
      </c>
      <c r="R2973">
        <v>5009.96</v>
      </c>
      <c r="S2973">
        <v>61.1</v>
      </c>
      <c r="T2973">
        <v>1.02</v>
      </c>
      <c r="U2973">
        <f t="shared" si="768"/>
        <v>5010.2</v>
      </c>
      <c r="V2973">
        <f t="shared" si="769"/>
        <v>4920</v>
      </c>
      <c r="W2973" s="1" t="s">
        <v>155</v>
      </c>
      <c r="X2973" s="1" t="s">
        <v>1236</v>
      </c>
      <c r="Y2973" s="1" t="s">
        <v>156</v>
      </c>
      <c r="Z2973" s="3">
        <v>16635</v>
      </c>
      <c r="AA2973" s="4">
        <f t="shared" si="774"/>
        <v>2254.1559699999998</v>
      </c>
      <c r="AB2973" s="2">
        <f t="shared" si="775"/>
        <v>2254.1559699999998</v>
      </c>
      <c r="AC2973" s="4">
        <f t="shared" si="776"/>
        <v>2254.9058873333338</v>
      </c>
      <c r="AD2973" s="4">
        <f t="shared" si="780"/>
        <v>2254.9058873333338</v>
      </c>
      <c r="AE2973" s="4" t="s">
        <v>62</v>
      </c>
      <c r="AG2973" s="4" t="str">
        <f t="shared" ref="AG2973:AG3004" si="781">AE2973</f>
        <v>Weight Captured Separately</v>
      </c>
      <c r="AI2973" t="e">
        <f t="shared" si="770"/>
        <v>#N/A</v>
      </c>
      <c r="AJ2973" t="s">
        <v>81</v>
      </c>
      <c r="AK2973" s="2"/>
      <c r="AL2973" s="2" t="str">
        <f t="shared" ref="AL2973:AL3004" si="782">AJ2973</f>
        <v>Freight Included in Commodity Cost</v>
      </c>
      <c r="AM2973" s="4"/>
      <c r="AN2973" t="e">
        <f>VLOOKUP([1]!Tabelle13[[#This Row],[Vlookup this ID for freight costs]],$AL$2:$AL$6811,2,FALSE)</f>
        <v>#REF!</v>
      </c>
      <c r="AO2973">
        <f t="shared" si="777"/>
        <v>14072.515548734671</v>
      </c>
      <c r="AP2973">
        <v>5.9</v>
      </c>
      <c r="AQ2973">
        <v>5.9</v>
      </c>
      <c r="AR2973" s="4">
        <v>10</v>
      </c>
      <c r="AS2973" s="4">
        <v>12</v>
      </c>
      <c r="AT2973" s="4">
        <v>2014</v>
      </c>
      <c r="AU2973" s="4">
        <v>10</v>
      </c>
      <c r="AV2973" s="4">
        <v>12</v>
      </c>
      <c r="AW2973" s="4">
        <v>2014</v>
      </c>
      <c r="AX2973" t="str">
        <f t="shared" si="771"/>
        <v>No Delay</v>
      </c>
      <c r="AY2973">
        <f t="shared" si="772"/>
        <v>0</v>
      </c>
    </row>
    <row r="2974" spans="1:51" x14ac:dyDescent="0.2">
      <c r="A2974" s="3">
        <v>19670</v>
      </c>
      <c r="B2974" s="1" t="s">
        <v>328</v>
      </c>
      <c r="C2974" s="1" t="s">
        <v>150</v>
      </c>
      <c r="D2974" s="1" t="s">
        <v>100</v>
      </c>
      <c r="E2974" s="1" t="s">
        <v>101</v>
      </c>
      <c r="F2974" s="1" t="s">
        <v>101</v>
      </c>
      <c r="G2974" s="13" t="s">
        <v>296</v>
      </c>
      <c r="H2974" s="12">
        <v>42240</v>
      </c>
      <c r="I2974" s="12" t="s">
        <v>296</v>
      </c>
      <c r="J2974" s="12">
        <v>42240</v>
      </c>
      <c r="K2974" s="4">
        <v>6742</v>
      </c>
      <c r="L2974" s="1" t="s">
        <v>146</v>
      </c>
      <c r="M2974" s="1" t="s">
        <v>1923</v>
      </c>
      <c r="N2974" s="1" t="s">
        <v>163</v>
      </c>
      <c r="O2974" s="1" t="s">
        <v>93</v>
      </c>
      <c r="P2974">
        <v>60</v>
      </c>
      <c r="Q2974">
        <v>82</v>
      </c>
      <c r="R2974">
        <v>4392.17</v>
      </c>
      <c r="S2974">
        <v>53.56</v>
      </c>
      <c r="T2974">
        <v>0.89</v>
      </c>
      <c r="U2974">
        <f t="shared" si="768"/>
        <v>4391.92</v>
      </c>
      <c r="V2974">
        <f t="shared" si="769"/>
        <v>4920</v>
      </c>
      <c r="W2974" s="1" t="s">
        <v>155</v>
      </c>
      <c r="X2974" s="1" t="s">
        <v>1236</v>
      </c>
      <c r="Y2974" s="1" t="s">
        <v>156</v>
      </c>
      <c r="Z2974" s="3">
        <v>16635</v>
      </c>
      <c r="AA2974" s="4">
        <f t="shared" si="774"/>
        <v>2254.1559699999998</v>
      </c>
      <c r="AB2974" s="2">
        <f t="shared" si="775"/>
        <v>2254.1559699999998</v>
      </c>
      <c r="AC2974" s="4">
        <f t="shared" si="776"/>
        <v>2254.9058873333338</v>
      </c>
      <c r="AD2974" s="4">
        <f t="shared" si="780"/>
        <v>2254.9058873333338</v>
      </c>
      <c r="AE2974" s="4" t="s">
        <v>62</v>
      </c>
      <c r="AG2974" s="4" t="str">
        <f t="shared" si="781"/>
        <v>Weight Captured Separately</v>
      </c>
      <c r="AI2974" t="e">
        <f t="shared" si="770"/>
        <v>#N/A</v>
      </c>
      <c r="AJ2974" t="s">
        <v>81</v>
      </c>
      <c r="AK2974" s="2"/>
      <c r="AL2974" s="2" t="str">
        <f t="shared" si="782"/>
        <v>Freight Included in Commodity Cost</v>
      </c>
      <c r="AM2974" s="4"/>
      <c r="AN2974" t="e">
        <f>VLOOKUP([1]!Tabelle13[[#This Row],[Vlookup this ID for freight costs]],$AL$2:$AL$6811,2,FALSE)</f>
        <v>#REF!</v>
      </c>
      <c r="AO2974">
        <f t="shared" si="777"/>
        <v>14072.515548734671</v>
      </c>
      <c r="AP2974">
        <v>4.5199999999999996</v>
      </c>
      <c r="AQ2974">
        <v>4.5199999999999996</v>
      </c>
      <c r="AR2974" s="4">
        <v>24</v>
      </c>
      <c r="AS2974" s="4">
        <v>8</v>
      </c>
      <c r="AT2974" s="4">
        <v>2015</v>
      </c>
      <c r="AU2974" s="4">
        <v>24</v>
      </c>
      <c r="AV2974" s="4">
        <v>8</v>
      </c>
      <c r="AW2974" s="4">
        <v>2015</v>
      </c>
      <c r="AX2974" t="str">
        <f t="shared" si="771"/>
        <v>No Delay</v>
      </c>
      <c r="AY2974">
        <f t="shared" si="772"/>
        <v>0</v>
      </c>
    </row>
    <row r="2975" spans="1:51" x14ac:dyDescent="0.2">
      <c r="A2975" s="3">
        <v>79064</v>
      </c>
      <c r="B2975" s="1" t="s">
        <v>328</v>
      </c>
      <c r="C2975" s="1" t="s">
        <v>150</v>
      </c>
      <c r="D2975" s="1" t="s">
        <v>100</v>
      </c>
      <c r="E2975" s="1" t="s">
        <v>101</v>
      </c>
      <c r="F2975" s="1" t="s">
        <v>101</v>
      </c>
      <c r="G2975" s="13" t="s">
        <v>1995</v>
      </c>
      <c r="H2975" s="12">
        <v>41962</v>
      </c>
      <c r="I2975" s="12" t="s">
        <v>1995</v>
      </c>
      <c r="J2975" s="12">
        <v>41962</v>
      </c>
      <c r="K2975" s="4">
        <v>6138</v>
      </c>
      <c r="L2975" s="1" t="s">
        <v>146</v>
      </c>
      <c r="M2975" s="1" t="s">
        <v>1920</v>
      </c>
      <c r="N2975" s="1" t="s">
        <v>249</v>
      </c>
      <c r="O2975" s="1" t="s">
        <v>250</v>
      </c>
      <c r="P2975">
        <v>60</v>
      </c>
      <c r="Q2975">
        <v>82</v>
      </c>
      <c r="R2975">
        <v>7657.21</v>
      </c>
      <c r="S2975">
        <v>93.38</v>
      </c>
      <c r="T2975">
        <v>1.56</v>
      </c>
      <c r="U2975">
        <f t="shared" si="768"/>
        <v>7657.16</v>
      </c>
      <c r="V2975">
        <f t="shared" si="769"/>
        <v>4920</v>
      </c>
      <c r="W2975" s="1" t="s">
        <v>251</v>
      </c>
      <c r="X2975" s="1" t="s">
        <v>252</v>
      </c>
      <c r="Y2975" s="1" t="s">
        <v>252</v>
      </c>
      <c r="Z2975" s="3">
        <v>14819</v>
      </c>
      <c r="AA2975" s="4">
        <f t="shared" si="774"/>
        <v>2254.1559699999998</v>
      </c>
      <c r="AB2975" s="2">
        <f t="shared" si="775"/>
        <v>2254.1559699999998</v>
      </c>
      <c r="AC2975" s="4">
        <f t="shared" si="776"/>
        <v>2254.9058873333338</v>
      </c>
      <c r="AD2975" s="4">
        <f t="shared" si="780"/>
        <v>2254.9058873333338</v>
      </c>
      <c r="AE2975" s="4" t="s">
        <v>62</v>
      </c>
      <c r="AG2975" s="4" t="str">
        <f t="shared" si="781"/>
        <v>Weight Captured Separately</v>
      </c>
      <c r="AI2975" t="e">
        <f t="shared" si="770"/>
        <v>#N/A</v>
      </c>
      <c r="AJ2975" t="s">
        <v>81</v>
      </c>
      <c r="AK2975" s="2"/>
      <c r="AL2975" s="2" t="str">
        <f t="shared" si="782"/>
        <v>Freight Included in Commodity Cost</v>
      </c>
      <c r="AM2975" s="4"/>
      <c r="AN2975" t="e">
        <f>VLOOKUP([1]!Tabelle13[[#This Row],[Vlookup this ID for freight costs]],$AL$2:$AL$6811,2,FALSE)</f>
        <v>#REF!</v>
      </c>
      <c r="AO2975">
        <f t="shared" si="777"/>
        <v>14072.515548734671</v>
      </c>
      <c r="AP2975">
        <v>9.4700000000000006</v>
      </c>
      <c r="AQ2975">
        <v>9.4700000000000006</v>
      </c>
      <c r="AR2975" s="4">
        <v>19</v>
      </c>
      <c r="AS2975" s="4">
        <v>11</v>
      </c>
      <c r="AT2975" s="4">
        <v>2014</v>
      </c>
      <c r="AU2975" s="4">
        <v>19</v>
      </c>
      <c r="AV2975" s="4">
        <v>11</v>
      </c>
      <c r="AW2975" s="4">
        <v>2014</v>
      </c>
      <c r="AX2975" t="str">
        <f t="shared" si="771"/>
        <v>No Delay</v>
      </c>
      <c r="AY2975">
        <f t="shared" si="772"/>
        <v>0</v>
      </c>
    </row>
    <row r="2976" spans="1:51" x14ac:dyDescent="0.2">
      <c r="A2976" s="3">
        <v>33615</v>
      </c>
      <c r="B2976" s="1" t="s">
        <v>328</v>
      </c>
      <c r="C2976" s="1" t="s">
        <v>150</v>
      </c>
      <c r="D2976" s="1" t="s">
        <v>100</v>
      </c>
      <c r="E2976" s="1" t="s">
        <v>101</v>
      </c>
      <c r="F2976" s="1" t="s">
        <v>101</v>
      </c>
      <c r="G2976" s="13" t="s">
        <v>1411</v>
      </c>
      <c r="H2976" s="12">
        <v>41880</v>
      </c>
      <c r="I2976" s="12" t="s">
        <v>1411</v>
      </c>
      <c r="J2976" s="12">
        <v>41880</v>
      </c>
      <c r="K2976" s="4">
        <v>5866</v>
      </c>
      <c r="L2976" s="1" t="s">
        <v>146</v>
      </c>
      <c r="M2976" s="1" t="s">
        <v>1920</v>
      </c>
      <c r="N2976" s="1" t="s">
        <v>265</v>
      </c>
      <c r="O2976" s="1" t="s">
        <v>93</v>
      </c>
      <c r="P2976">
        <v>60</v>
      </c>
      <c r="Q2976">
        <v>83</v>
      </c>
      <c r="R2976">
        <v>1624.98</v>
      </c>
      <c r="S2976">
        <v>19.579999999999998</v>
      </c>
      <c r="T2976">
        <v>0.33</v>
      </c>
      <c r="U2976">
        <f t="shared" si="768"/>
        <v>1625.1399999999999</v>
      </c>
      <c r="V2976">
        <f t="shared" si="769"/>
        <v>4980</v>
      </c>
      <c r="W2976" s="1" t="s">
        <v>155</v>
      </c>
      <c r="X2976" s="1" t="s">
        <v>1236</v>
      </c>
      <c r="Y2976" s="1" t="s">
        <v>156</v>
      </c>
      <c r="Z2976" s="3">
        <v>16635</v>
      </c>
      <c r="AA2976" s="4">
        <f t="shared" si="774"/>
        <v>2254.2657140000001</v>
      </c>
      <c r="AB2976" s="2">
        <f t="shared" si="775"/>
        <v>2254.2657140000001</v>
      </c>
      <c r="AC2976" s="4">
        <f t="shared" si="776"/>
        <v>1402.790182153846</v>
      </c>
      <c r="AD2976" s="4">
        <f t="shared" si="780"/>
        <v>1402.790182153846</v>
      </c>
      <c r="AE2976" s="4" t="s">
        <v>62</v>
      </c>
      <c r="AG2976" s="4" t="str">
        <f t="shared" si="781"/>
        <v>Weight Captured Separately</v>
      </c>
      <c r="AI2976" t="e">
        <f t="shared" si="770"/>
        <v>#N/A</v>
      </c>
      <c r="AJ2976" t="s">
        <v>81</v>
      </c>
      <c r="AK2976" s="2"/>
      <c r="AL2976" s="2" t="str">
        <f t="shared" si="782"/>
        <v>Freight Included in Commodity Cost</v>
      </c>
      <c r="AM2976" s="4"/>
      <c r="AN2976" t="e">
        <f>VLOOKUP([1]!Tabelle13[[#This Row],[Vlookup this ID for freight costs]],$AL$2:$AL$6811,2,FALSE)</f>
        <v>#REF!</v>
      </c>
      <c r="AO2976">
        <f t="shared" si="777"/>
        <v>8753.6093170043077</v>
      </c>
      <c r="AP2976">
        <v>2.0099999999999998</v>
      </c>
      <c r="AQ2976">
        <v>2.0099999999999998</v>
      </c>
      <c r="AR2976" s="4">
        <v>29</v>
      </c>
      <c r="AS2976" s="4">
        <v>8</v>
      </c>
      <c r="AT2976" s="4">
        <v>2014</v>
      </c>
      <c r="AU2976" s="4">
        <v>29</v>
      </c>
      <c r="AV2976" s="4">
        <v>8</v>
      </c>
      <c r="AW2976" s="4">
        <v>2014</v>
      </c>
      <c r="AX2976" t="str">
        <f t="shared" si="771"/>
        <v>No Delay</v>
      </c>
      <c r="AY2976">
        <f t="shared" si="772"/>
        <v>0</v>
      </c>
    </row>
    <row r="2977" spans="1:51" x14ac:dyDescent="0.2">
      <c r="A2977" s="3">
        <v>11207</v>
      </c>
      <c r="B2977" s="1" t="s">
        <v>119</v>
      </c>
      <c r="C2977" s="1" t="s">
        <v>114</v>
      </c>
      <c r="D2977" s="1" t="s">
        <v>130</v>
      </c>
      <c r="E2977" s="1" t="s">
        <v>53</v>
      </c>
      <c r="F2977" s="1" t="s">
        <v>53</v>
      </c>
      <c r="G2977" s="13" t="s">
        <v>1811</v>
      </c>
      <c r="H2977" s="12">
        <v>39412</v>
      </c>
      <c r="I2977" s="12" t="s">
        <v>1811</v>
      </c>
      <c r="J2977" s="12">
        <v>39412</v>
      </c>
      <c r="K2977" s="4">
        <v>502</v>
      </c>
      <c r="L2977" s="1" t="s">
        <v>146</v>
      </c>
      <c r="M2977" s="1" t="s">
        <v>132</v>
      </c>
      <c r="N2977" s="1" t="s">
        <v>167</v>
      </c>
      <c r="O2977" s="1" t="s">
        <v>93</v>
      </c>
      <c r="P2977">
        <v>30</v>
      </c>
      <c r="Q2977">
        <v>84</v>
      </c>
      <c r="R2977">
        <v>1043.28</v>
      </c>
      <c r="S2977">
        <v>12.42</v>
      </c>
      <c r="T2977">
        <v>0.41</v>
      </c>
      <c r="U2977">
        <f t="shared" si="768"/>
        <v>1043.28</v>
      </c>
      <c r="V2977">
        <f t="shared" si="769"/>
        <v>2520</v>
      </c>
      <c r="W2977" s="1" t="s">
        <v>155</v>
      </c>
      <c r="X2977" s="1" t="s">
        <v>1236</v>
      </c>
      <c r="Y2977" s="1" t="s">
        <v>156</v>
      </c>
      <c r="Z2977" s="3">
        <v>6648</v>
      </c>
      <c r="AA2977" s="4">
        <f t="shared" si="774"/>
        <v>2254.375458</v>
      </c>
      <c r="AB2977" s="2">
        <f t="shared" si="775"/>
        <v>2254.375458</v>
      </c>
      <c r="AC2977" s="4">
        <f t="shared" si="776"/>
        <v>2687.206185</v>
      </c>
      <c r="AD2977" s="4">
        <f t="shared" si="780"/>
        <v>2687.206185</v>
      </c>
      <c r="AE2977" s="4" t="s">
        <v>62</v>
      </c>
      <c r="AG2977" s="4" t="str">
        <f t="shared" si="781"/>
        <v>Weight Captured Separately</v>
      </c>
      <c r="AH2977" s="4">
        <v>82977</v>
      </c>
      <c r="AI2977">
        <f t="shared" si="770"/>
        <v>5154</v>
      </c>
      <c r="AJ2977" t="s">
        <v>63</v>
      </c>
      <c r="AK2977" s="2"/>
      <c r="AL2977" s="2" t="str">
        <f t="shared" si="782"/>
        <v>Invoiced Separately</v>
      </c>
      <c r="AM2977" s="4"/>
      <c r="AN2977" t="e">
        <f>VLOOKUP([1]!Tabelle13[[#This Row],[Vlookup this ID for freight costs]],$AL$2:$AL$6811,2,FALSE)</f>
        <v>#REF!</v>
      </c>
      <c r="AO2977">
        <f t="shared" si="777"/>
        <v>16770.93400677</v>
      </c>
      <c r="AP2977">
        <v>1.67</v>
      </c>
      <c r="AQ2977">
        <v>1.67</v>
      </c>
      <c r="AR2977" s="4">
        <v>26</v>
      </c>
      <c r="AS2977" s="4">
        <v>11</v>
      </c>
      <c r="AT2977" s="4">
        <v>2007</v>
      </c>
      <c r="AU2977" s="4">
        <v>26</v>
      </c>
      <c r="AV2977" s="4">
        <v>11</v>
      </c>
      <c r="AW2977" s="4">
        <v>2007</v>
      </c>
      <c r="AX2977" t="str">
        <f t="shared" si="771"/>
        <v>No Delay</v>
      </c>
      <c r="AY2977">
        <f t="shared" si="772"/>
        <v>0</v>
      </c>
    </row>
    <row r="2978" spans="1:51" x14ac:dyDescent="0.2">
      <c r="A2978" s="3">
        <v>23967</v>
      </c>
      <c r="B2978" s="1" t="s">
        <v>328</v>
      </c>
      <c r="C2978" s="1" t="s">
        <v>150</v>
      </c>
      <c r="D2978" s="1" t="s">
        <v>100</v>
      </c>
      <c r="E2978" s="1" t="s">
        <v>101</v>
      </c>
      <c r="F2978" s="1" t="s">
        <v>101</v>
      </c>
      <c r="G2978" s="13" t="s">
        <v>1970</v>
      </c>
      <c r="H2978" s="12">
        <v>41948</v>
      </c>
      <c r="I2978" s="12" t="s">
        <v>1970</v>
      </c>
      <c r="J2978" s="12">
        <v>41948</v>
      </c>
      <c r="K2978" s="4">
        <v>6058</v>
      </c>
      <c r="L2978" s="1" t="s">
        <v>146</v>
      </c>
      <c r="M2978" s="1" t="s">
        <v>1923</v>
      </c>
      <c r="N2978" s="1" t="s">
        <v>163</v>
      </c>
      <c r="O2978" s="1" t="s">
        <v>93</v>
      </c>
      <c r="P2978">
        <v>60</v>
      </c>
      <c r="Q2978">
        <v>84</v>
      </c>
      <c r="R2978">
        <v>5795.22</v>
      </c>
      <c r="S2978">
        <v>68.989999999999995</v>
      </c>
      <c r="T2978">
        <v>1.1499999999999999</v>
      </c>
      <c r="U2978">
        <f t="shared" si="768"/>
        <v>5795.16</v>
      </c>
      <c r="V2978">
        <f t="shared" si="769"/>
        <v>5040</v>
      </c>
      <c r="W2978" s="1" t="s">
        <v>155</v>
      </c>
      <c r="X2978" s="1" t="s">
        <v>1236</v>
      </c>
      <c r="Y2978" s="1" t="s">
        <v>156</v>
      </c>
      <c r="Z2978" s="3">
        <v>16635</v>
      </c>
      <c r="AA2978" s="4">
        <f t="shared" si="774"/>
        <v>2254.375458</v>
      </c>
      <c r="AB2978" s="2">
        <f t="shared" si="775"/>
        <v>2254.375458</v>
      </c>
      <c r="AC2978" s="4">
        <f t="shared" si="776"/>
        <v>923.45151279999993</v>
      </c>
      <c r="AD2978" s="4">
        <f t="shared" si="780"/>
        <v>923.45151279999993</v>
      </c>
      <c r="AE2978" s="4" t="s">
        <v>62</v>
      </c>
      <c r="AG2978" s="4" t="str">
        <f t="shared" si="781"/>
        <v>Weight Captured Separately</v>
      </c>
      <c r="AI2978" t="e">
        <f t="shared" si="770"/>
        <v>#N/A</v>
      </c>
      <c r="AJ2978" t="s">
        <v>81</v>
      </c>
      <c r="AK2978" s="2"/>
      <c r="AL2978" s="2" t="str">
        <f t="shared" si="782"/>
        <v>Freight Included in Commodity Cost</v>
      </c>
      <c r="AM2978" s="4"/>
      <c r="AN2978" t="e">
        <f>VLOOKUP([1]!Tabelle13[[#This Row],[Vlookup this ID for freight costs]],$AL$2:$AL$6811,2,FALSE)</f>
        <v>#REF!</v>
      </c>
      <c r="AO2978">
        <f t="shared" si="777"/>
        <v>5761.5773428975999</v>
      </c>
      <c r="AP2978">
        <v>5.96</v>
      </c>
      <c r="AQ2978">
        <v>5.96</v>
      </c>
      <c r="AR2978" s="4">
        <v>5</v>
      </c>
      <c r="AS2978" s="4">
        <v>11</v>
      </c>
      <c r="AT2978" s="4">
        <v>2014</v>
      </c>
      <c r="AU2978" s="4">
        <v>5</v>
      </c>
      <c r="AV2978" s="4">
        <v>11</v>
      </c>
      <c r="AW2978" s="4">
        <v>2014</v>
      </c>
      <c r="AX2978" t="str">
        <f t="shared" si="771"/>
        <v>No Delay</v>
      </c>
      <c r="AY2978">
        <f t="shared" si="772"/>
        <v>0</v>
      </c>
    </row>
    <row r="2979" spans="1:51" x14ac:dyDescent="0.2">
      <c r="A2979" s="3">
        <v>36541</v>
      </c>
      <c r="B2979" s="1" t="s">
        <v>328</v>
      </c>
      <c r="C2979" s="1" t="s">
        <v>150</v>
      </c>
      <c r="D2979" s="1" t="s">
        <v>100</v>
      </c>
      <c r="E2979" s="1" t="s">
        <v>101</v>
      </c>
      <c r="F2979" s="1" t="s">
        <v>101</v>
      </c>
      <c r="G2979" s="13" t="s">
        <v>1960</v>
      </c>
      <c r="H2979" s="12">
        <v>41676</v>
      </c>
      <c r="I2979" s="12" t="s">
        <v>1960</v>
      </c>
      <c r="J2979" s="12">
        <v>41676</v>
      </c>
      <c r="K2979" s="4">
        <v>5247</v>
      </c>
      <c r="L2979" s="1" t="s">
        <v>146</v>
      </c>
      <c r="M2979" s="1" t="s">
        <v>1920</v>
      </c>
      <c r="N2979" s="1" t="s">
        <v>218</v>
      </c>
      <c r="O2979" s="1" t="s">
        <v>93</v>
      </c>
      <c r="P2979">
        <v>90</v>
      </c>
      <c r="Q2979">
        <v>85</v>
      </c>
      <c r="R2979">
        <v>1985.58</v>
      </c>
      <c r="S2979">
        <v>23.36</v>
      </c>
      <c r="T2979">
        <v>0.26</v>
      </c>
      <c r="U2979">
        <f t="shared" si="768"/>
        <v>1985.6</v>
      </c>
      <c r="V2979">
        <f t="shared" si="769"/>
        <v>7650</v>
      </c>
      <c r="W2979" s="1" t="s">
        <v>155</v>
      </c>
      <c r="X2979" s="1" t="s">
        <v>1236</v>
      </c>
      <c r="Y2979" s="1" t="s">
        <v>156</v>
      </c>
      <c r="Z2979" s="3">
        <v>16635</v>
      </c>
      <c r="AA2979" s="4">
        <f t="shared" si="774"/>
        <v>2254.4852019999998</v>
      </c>
      <c r="AB2979" s="2">
        <f t="shared" si="775"/>
        <v>2254.4852019999998</v>
      </c>
      <c r="AC2979" s="4">
        <f t="shared" si="776"/>
        <v>1800.7251665714284</v>
      </c>
      <c r="AD2979" s="4">
        <f t="shared" si="780"/>
        <v>1800.7251665714284</v>
      </c>
      <c r="AE2979" s="4" t="s">
        <v>62</v>
      </c>
      <c r="AG2979" s="4" t="str">
        <f t="shared" si="781"/>
        <v>Weight Captured Separately</v>
      </c>
      <c r="AI2979" t="e">
        <f t="shared" si="770"/>
        <v>#N/A</v>
      </c>
      <c r="AJ2979" t="s">
        <v>81</v>
      </c>
      <c r="AK2979" s="2"/>
      <c r="AL2979" s="2" t="str">
        <f t="shared" si="782"/>
        <v>Freight Included in Commodity Cost</v>
      </c>
      <c r="AM2979" s="4"/>
      <c r="AN2979" t="e">
        <f>VLOOKUP([1]!Tabelle13[[#This Row],[Vlookup this ID for freight costs]],$AL$2:$AL$6811,2,FALSE)</f>
        <v>#REF!</v>
      </c>
      <c r="AO2979">
        <f t="shared" si="777"/>
        <v>11237.519489738857</v>
      </c>
      <c r="AP2979">
        <v>2.46</v>
      </c>
      <c r="AQ2979">
        <v>2.46</v>
      </c>
      <c r="AR2979" s="4">
        <v>6</v>
      </c>
      <c r="AS2979" s="4">
        <v>2</v>
      </c>
      <c r="AT2979" s="4">
        <v>2014</v>
      </c>
      <c r="AU2979" s="4">
        <v>6</v>
      </c>
      <c r="AV2979" s="4">
        <v>2</v>
      </c>
      <c r="AW2979" s="4">
        <v>2014</v>
      </c>
      <c r="AX2979" t="str">
        <f t="shared" si="771"/>
        <v>No Delay</v>
      </c>
      <c r="AY2979">
        <f t="shared" si="772"/>
        <v>0</v>
      </c>
    </row>
    <row r="2980" spans="1:51" x14ac:dyDescent="0.2">
      <c r="A2980" s="3">
        <v>45377</v>
      </c>
      <c r="B2980" s="1" t="s">
        <v>328</v>
      </c>
      <c r="C2980" s="1" t="s">
        <v>150</v>
      </c>
      <c r="D2980" s="1" t="s">
        <v>100</v>
      </c>
      <c r="E2980" s="1" t="s">
        <v>101</v>
      </c>
      <c r="F2980" s="1" t="s">
        <v>101</v>
      </c>
      <c r="G2980" s="13" t="s">
        <v>1411</v>
      </c>
      <c r="H2980" s="12">
        <v>41880</v>
      </c>
      <c r="I2980" s="12" t="s">
        <v>1411</v>
      </c>
      <c r="J2980" s="12">
        <v>41880</v>
      </c>
      <c r="K2980" s="4">
        <v>5884</v>
      </c>
      <c r="L2980" s="1" t="s">
        <v>146</v>
      </c>
      <c r="M2980" s="1" t="s">
        <v>1920</v>
      </c>
      <c r="N2980" s="1" t="s">
        <v>163</v>
      </c>
      <c r="O2980" s="1" t="s">
        <v>93</v>
      </c>
      <c r="P2980">
        <v>60</v>
      </c>
      <c r="Q2980">
        <v>86</v>
      </c>
      <c r="R2980">
        <v>6545.32</v>
      </c>
      <c r="S2980">
        <v>76.11</v>
      </c>
      <c r="T2980">
        <v>1.27</v>
      </c>
      <c r="U2980">
        <f t="shared" si="768"/>
        <v>6545.46</v>
      </c>
      <c r="V2980">
        <f t="shared" si="769"/>
        <v>5160</v>
      </c>
      <c r="W2980" s="1" t="s">
        <v>155</v>
      </c>
      <c r="X2980" s="1" t="s">
        <v>1236</v>
      </c>
      <c r="Y2980" s="1" t="s">
        <v>156</v>
      </c>
      <c r="Z2980" s="3">
        <v>16635</v>
      </c>
      <c r="AA2980" s="4">
        <f t="shared" si="774"/>
        <v>2254.5949460000002</v>
      </c>
      <c r="AB2980" s="2">
        <f t="shared" si="775"/>
        <v>2254.5949460000002</v>
      </c>
      <c r="AC2980" s="4">
        <f t="shared" si="776"/>
        <v>1808.7124719999999</v>
      </c>
      <c r="AD2980" s="4">
        <f t="shared" si="780"/>
        <v>1808.7124719999999</v>
      </c>
      <c r="AE2980" s="4" t="s">
        <v>62</v>
      </c>
      <c r="AG2980" s="4" t="str">
        <f t="shared" si="781"/>
        <v>Weight Captured Separately</v>
      </c>
      <c r="AI2980" t="e">
        <f t="shared" si="770"/>
        <v>#N/A</v>
      </c>
      <c r="AJ2980" t="s">
        <v>81</v>
      </c>
      <c r="AK2980" s="2"/>
      <c r="AL2980" s="2" t="str">
        <f t="shared" si="782"/>
        <v>Freight Included in Commodity Cost</v>
      </c>
      <c r="AM2980" s="4"/>
      <c r="AN2980" t="e">
        <f>VLOOKUP([1]!Tabelle13[[#This Row],[Vlookup this ID for freight costs]],$AL$2:$AL$6811,2,FALSE)</f>
        <v>#REF!</v>
      </c>
      <c r="AO2980">
        <f t="shared" si="777"/>
        <v>11287.376250224001</v>
      </c>
      <c r="AP2980">
        <v>8.1</v>
      </c>
      <c r="AQ2980">
        <v>8.1</v>
      </c>
      <c r="AR2980" s="4">
        <v>29</v>
      </c>
      <c r="AS2980" s="4">
        <v>8</v>
      </c>
      <c r="AT2980" s="4">
        <v>2014</v>
      </c>
      <c r="AU2980" s="4">
        <v>29</v>
      </c>
      <c r="AV2980" s="4">
        <v>8</v>
      </c>
      <c r="AW2980" s="4">
        <v>2014</v>
      </c>
      <c r="AX2980" t="str">
        <f t="shared" si="771"/>
        <v>No Delay</v>
      </c>
      <c r="AY2980">
        <f t="shared" si="772"/>
        <v>0</v>
      </c>
    </row>
    <row r="2981" spans="1:51" x14ac:dyDescent="0.2">
      <c r="A2981" s="3">
        <v>36922</v>
      </c>
      <c r="B2981" s="1" t="s">
        <v>328</v>
      </c>
      <c r="C2981" s="1" t="s">
        <v>150</v>
      </c>
      <c r="D2981" s="1" t="s">
        <v>100</v>
      </c>
      <c r="E2981" s="1" t="s">
        <v>101</v>
      </c>
      <c r="F2981" s="1" t="s">
        <v>101</v>
      </c>
      <c r="G2981" s="13" t="s">
        <v>1411</v>
      </c>
      <c r="H2981" s="12">
        <v>41880</v>
      </c>
      <c r="I2981" s="12" t="s">
        <v>1411</v>
      </c>
      <c r="J2981" s="12">
        <v>41880</v>
      </c>
      <c r="K2981" s="4">
        <v>5871</v>
      </c>
      <c r="L2981" s="1" t="s">
        <v>146</v>
      </c>
      <c r="M2981" s="1" t="s">
        <v>1920</v>
      </c>
      <c r="N2981" s="1" t="s">
        <v>392</v>
      </c>
      <c r="O2981" s="1" t="s">
        <v>393</v>
      </c>
      <c r="P2981">
        <v>120</v>
      </c>
      <c r="Q2981">
        <v>87</v>
      </c>
      <c r="R2981">
        <v>2241.1</v>
      </c>
      <c r="S2981">
        <v>25.76</v>
      </c>
      <c r="T2981">
        <v>0.21</v>
      </c>
      <c r="U2981">
        <f t="shared" si="768"/>
        <v>2241.1200000000003</v>
      </c>
      <c r="V2981">
        <f t="shared" si="769"/>
        <v>10440</v>
      </c>
      <c r="W2981" s="1" t="s">
        <v>394</v>
      </c>
      <c r="X2981" s="1" t="s">
        <v>112</v>
      </c>
      <c r="Y2981" s="1" t="s">
        <v>112</v>
      </c>
      <c r="Z2981" s="3">
        <v>14398</v>
      </c>
      <c r="AA2981" s="4">
        <f t="shared" si="774"/>
        <v>2254.70469</v>
      </c>
      <c r="AB2981" s="2">
        <f t="shared" si="775"/>
        <v>2254.70469</v>
      </c>
      <c r="AC2981" s="4">
        <f t="shared" si="776"/>
        <v>1141.852345</v>
      </c>
      <c r="AD2981" s="4">
        <f t="shared" si="780"/>
        <v>1141.852345</v>
      </c>
      <c r="AE2981" s="4" t="s">
        <v>62</v>
      </c>
      <c r="AG2981" s="4" t="str">
        <f t="shared" si="781"/>
        <v>Weight Captured Separately</v>
      </c>
      <c r="AI2981" t="e">
        <f t="shared" si="770"/>
        <v>#N/A</v>
      </c>
      <c r="AJ2981" t="s">
        <v>81</v>
      </c>
      <c r="AK2981" s="2"/>
      <c r="AL2981" s="2" t="str">
        <f t="shared" si="782"/>
        <v>Freight Included in Commodity Cost</v>
      </c>
      <c r="AM2981" s="4"/>
      <c r="AN2981" t="e">
        <f>VLOOKUP([1]!Tabelle13[[#This Row],[Vlookup this ID for freight costs]],$AL$2:$AL$6811,2,FALSE)</f>
        <v>#REF!</v>
      </c>
      <c r="AO2981">
        <f t="shared" si="777"/>
        <v>7124.8353374899998</v>
      </c>
      <c r="AP2981">
        <v>2.77</v>
      </c>
      <c r="AQ2981">
        <v>2.77</v>
      </c>
      <c r="AR2981" s="4">
        <v>29</v>
      </c>
      <c r="AS2981" s="4">
        <v>8</v>
      </c>
      <c r="AT2981" s="4">
        <v>2014</v>
      </c>
      <c r="AU2981" s="4">
        <v>29</v>
      </c>
      <c r="AV2981" s="4">
        <v>8</v>
      </c>
      <c r="AW2981" s="4">
        <v>2014</v>
      </c>
      <c r="AX2981" t="str">
        <f t="shared" si="771"/>
        <v>No Delay</v>
      </c>
      <c r="AY2981">
        <f t="shared" si="772"/>
        <v>0</v>
      </c>
    </row>
    <row r="2982" spans="1:51" x14ac:dyDescent="0.2">
      <c r="A2982" s="3">
        <v>42061</v>
      </c>
      <c r="B2982" s="1" t="s">
        <v>328</v>
      </c>
      <c r="C2982" s="1" t="s">
        <v>150</v>
      </c>
      <c r="D2982" s="1" t="s">
        <v>100</v>
      </c>
      <c r="E2982" s="1" t="s">
        <v>101</v>
      </c>
      <c r="F2982" s="1" t="s">
        <v>101</v>
      </c>
      <c r="G2982" s="13" t="s">
        <v>296</v>
      </c>
      <c r="H2982" s="12">
        <v>42240</v>
      </c>
      <c r="I2982" s="12" t="s">
        <v>296</v>
      </c>
      <c r="J2982" s="12">
        <v>42240</v>
      </c>
      <c r="K2982" s="4">
        <v>6760</v>
      </c>
      <c r="L2982" s="1" t="s">
        <v>146</v>
      </c>
      <c r="M2982" s="1" t="s">
        <v>1923</v>
      </c>
      <c r="N2982" s="1" t="s">
        <v>163</v>
      </c>
      <c r="O2982" s="1" t="s">
        <v>93</v>
      </c>
      <c r="P2982">
        <v>60</v>
      </c>
      <c r="Q2982">
        <v>88</v>
      </c>
      <c r="R2982">
        <v>4713.55</v>
      </c>
      <c r="S2982">
        <v>53.56</v>
      </c>
      <c r="T2982">
        <v>0.89</v>
      </c>
      <c r="U2982">
        <f t="shared" si="768"/>
        <v>4713.2800000000007</v>
      </c>
      <c r="V2982">
        <f t="shared" si="769"/>
        <v>5280</v>
      </c>
      <c r="W2982" s="1" t="s">
        <v>155</v>
      </c>
      <c r="X2982" s="1" t="s">
        <v>1236</v>
      </c>
      <c r="Y2982" s="1" t="s">
        <v>156</v>
      </c>
      <c r="Z2982" s="3">
        <v>16635</v>
      </c>
      <c r="AA2982" s="4">
        <f t="shared" si="774"/>
        <v>2254.8144339999999</v>
      </c>
      <c r="AB2982" s="2">
        <f t="shared" si="775"/>
        <v>2254.8144339999999</v>
      </c>
      <c r="AC2982" s="4">
        <f t="shared" si="776"/>
        <v>1879.5995456666667</v>
      </c>
      <c r="AD2982" s="4">
        <f t="shared" si="780"/>
        <v>1879.5995456666667</v>
      </c>
      <c r="AE2982" s="4" t="s">
        <v>62</v>
      </c>
      <c r="AG2982" s="4" t="str">
        <f t="shared" si="781"/>
        <v>Weight Captured Separately</v>
      </c>
      <c r="AI2982" t="e">
        <f t="shared" si="770"/>
        <v>#N/A</v>
      </c>
      <c r="AJ2982" t="s">
        <v>81</v>
      </c>
      <c r="AK2982" s="2"/>
      <c r="AL2982" s="2" t="str">
        <f t="shared" si="782"/>
        <v>Freight Included in Commodity Cost</v>
      </c>
      <c r="AM2982" s="4"/>
      <c r="AN2982" t="e">
        <f>VLOOKUP([1]!Tabelle13[[#This Row],[Vlookup this ID for freight costs]],$AL$2:$AL$6811,2,FALSE)</f>
        <v>#REF!</v>
      </c>
      <c r="AO2982">
        <f t="shared" si="777"/>
        <v>11729.853364051336</v>
      </c>
      <c r="AP2982">
        <v>4.8499999999999996</v>
      </c>
      <c r="AQ2982">
        <v>4.8499999999999996</v>
      </c>
      <c r="AR2982" s="4">
        <v>24</v>
      </c>
      <c r="AS2982" s="4">
        <v>8</v>
      </c>
      <c r="AT2982" s="4">
        <v>2015</v>
      </c>
      <c r="AU2982" s="4">
        <v>24</v>
      </c>
      <c r="AV2982" s="4">
        <v>8</v>
      </c>
      <c r="AW2982" s="4">
        <v>2015</v>
      </c>
      <c r="AX2982" t="str">
        <f t="shared" si="771"/>
        <v>No Delay</v>
      </c>
      <c r="AY2982">
        <f t="shared" si="772"/>
        <v>0</v>
      </c>
    </row>
    <row r="2983" spans="1:51" x14ac:dyDescent="0.2">
      <c r="A2983" s="3">
        <v>46688</v>
      </c>
      <c r="B2983" s="1" t="s">
        <v>328</v>
      </c>
      <c r="C2983" s="1" t="s">
        <v>150</v>
      </c>
      <c r="D2983" s="1" t="s">
        <v>100</v>
      </c>
      <c r="E2983" s="1" t="s">
        <v>101</v>
      </c>
      <c r="F2983" s="1" t="s">
        <v>101</v>
      </c>
      <c r="G2983" s="13" t="s">
        <v>1411</v>
      </c>
      <c r="H2983" s="12">
        <v>41880</v>
      </c>
      <c r="I2983" s="12" t="s">
        <v>1411</v>
      </c>
      <c r="J2983" s="12">
        <v>41880</v>
      </c>
      <c r="K2983" s="4">
        <v>5887</v>
      </c>
      <c r="L2983" s="1" t="s">
        <v>146</v>
      </c>
      <c r="M2983" s="1" t="s">
        <v>1920</v>
      </c>
      <c r="N2983" s="1" t="s">
        <v>265</v>
      </c>
      <c r="O2983" s="1" t="s">
        <v>93</v>
      </c>
      <c r="P2983">
        <v>60</v>
      </c>
      <c r="Q2983">
        <v>88</v>
      </c>
      <c r="R2983">
        <v>1722.87</v>
      </c>
      <c r="S2983">
        <v>19.579999999999998</v>
      </c>
      <c r="T2983">
        <v>0.33</v>
      </c>
      <c r="U2983">
        <f t="shared" si="768"/>
        <v>1723.04</v>
      </c>
      <c r="V2983">
        <f t="shared" si="769"/>
        <v>5280</v>
      </c>
      <c r="W2983" s="1" t="s">
        <v>155</v>
      </c>
      <c r="X2983" s="1" t="s">
        <v>1236</v>
      </c>
      <c r="Y2983" s="1" t="s">
        <v>156</v>
      </c>
      <c r="Z2983" s="3">
        <v>16635</v>
      </c>
      <c r="AA2983" s="4">
        <f t="shared" si="774"/>
        <v>2254.8144339999999</v>
      </c>
      <c r="AB2983" s="2">
        <f t="shared" si="775"/>
        <v>2254.8144339999999</v>
      </c>
      <c r="AC2983" s="4">
        <f t="shared" si="776"/>
        <v>1879.5995456666667</v>
      </c>
      <c r="AD2983" s="4">
        <f t="shared" si="780"/>
        <v>1879.5995456666667</v>
      </c>
      <c r="AE2983" s="4" t="s">
        <v>62</v>
      </c>
      <c r="AG2983" s="4" t="str">
        <f t="shared" si="781"/>
        <v>Weight Captured Separately</v>
      </c>
      <c r="AI2983" t="e">
        <f t="shared" si="770"/>
        <v>#N/A</v>
      </c>
      <c r="AJ2983" t="s">
        <v>81</v>
      </c>
      <c r="AK2983" s="2"/>
      <c r="AL2983" s="2" t="str">
        <f t="shared" si="782"/>
        <v>Freight Included in Commodity Cost</v>
      </c>
      <c r="AM2983" s="4"/>
      <c r="AN2983" t="e">
        <f>VLOOKUP([1]!Tabelle13[[#This Row],[Vlookup this ID for freight costs]],$AL$2:$AL$6811,2,FALSE)</f>
        <v>#REF!</v>
      </c>
      <c r="AO2983">
        <f t="shared" si="777"/>
        <v>11729.853364051336</v>
      </c>
      <c r="AP2983">
        <v>2.13</v>
      </c>
      <c r="AQ2983">
        <v>2.13</v>
      </c>
      <c r="AR2983" s="4">
        <v>29</v>
      </c>
      <c r="AS2983" s="4">
        <v>8</v>
      </c>
      <c r="AT2983" s="4">
        <v>2014</v>
      </c>
      <c r="AU2983" s="4">
        <v>29</v>
      </c>
      <c r="AV2983" s="4">
        <v>8</v>
      </c>
      <c r="AW2983" s="4">
        <v>2014</v>
      </c>
      <c r="AX2983" t="str">
        <f t="shared" si="771"/>
        <v>No Delay</v>
      </c>
      <c r="AY2983">
        <f t="shared" si="772"/>
        <v>0</v>
      </c>
    </row>
    <row r="2984" spans="1:51" x14ac:dyDescent="0.2">
      <c r="A2984" s="3">
        <v>57852</v>
      </c>
      <c r="B2984" s="1" t="s">
        <v>328</v>
      </c>
      <c r="C2984" s="1" t="s">
        <v>150</v>
      </c>
      <c r="D2984" s="1" t="s">
        <v>100</v>
      </c>
      <c r="E2984" s="1" t="s">
        <v>101</v>
      </c>
      <c r="F2984" s="1" t="s">
        <v>101</v>
      </c>
      <c r="G2984" s="13" t="s">
        <v>1411</v>
      </c>
      <c r="H2984" s="12">
        <v>41880</v>
      </c>
      <c r="I2984" s="12" t="s">
        <v>1411</v>
      </c>
      <c r="J2984" s="12">
        <v>41880</v>
      </c>
      <c r="K2984" s="4">
        <v>5892</v>
      </c>
      <c r="L2984" s="1" t="s">
        <v>146</v>
      </c>
      <c r="M2984" s="1" t="s">
        <v>1920</v>
      </c>
      <c r="N2984" s="1" t="s">
        <v>163</v>
      </c>
      <c r="O2984" s="1" t="s">
        <v>93</v>
      </c>
      <c r="P2984">
        <v>60</v>
      </c>
      <c r="Q2984">
        <v>88</v>
      </c>
      <c r="R2984">
        <v>6697.54</v>
      </c>
      <c r="S2984">
        <v>76.11</v>
      </c>
      <c r="T2984">
        <v>1.27</v>
      </c>
      <c r="U2984">
        <f t="shared" si="768"/>
        <v>6697.68</v>
      </c>
      <c r="V2984">
        <f t="shared" si="769"/>
        <v>5280</v>
      </c>
      <c r="W2984" s="1" t="s">
        <v>155</v>
      </c>
      <c r="X2984" s="1" t="s">
        <v>1236</v>
      </c>
      <c r="Y2984" s="1" t="s">
        <v>156</v>
      </c>
      <c r="Z2984" s="3">
        <v>16635</v>
      </c>
      <c r="AA2984" s="4">
        <f t="shared" si="774"/>
        <v>2254.8144339999999</v>
      </c>
      <c r="AB2984" s="2">
        <f t="shared" si="775"/>
        <v>2254.8144339999999</v>
      </c>
      <c r="AC2984" s="4">
        <f t="shared" si="776"/>
        <v>1879.5995456666667</v>
      </c>
      <c r="AD2984" s="4">
        <f t="shared" si="780"/>
        <v>1879.5995456666667</v>
      </c>
      <c r="AE2984" s="4" t="s">
        <v>62</v>
      </c>
      <c r="AG2984" s="4" t="str">
        <f t="shared" si="781"/>
        <v>Weight Captured Separately</v>
      </c>
      <c r="AI2984" t="e">
        <f t="shared" si="770"/>
        <v>#N/A</v>
      </c>
      <c r="AJ2984" t="s">
        <v>81</v>
      </c>
      <c r="AK2984" s="2"/>
      <c r="AL2984" s="2" t="str">
        <f t="shared" si="782"/>
        <v>Freight Included in Commodity Cost</v>
      </c>
      <c r="AM2984" s="4"/>
      <c r="AN2984" t="e">
        <f>VLOOKUP([1]!Tabelle13[[#This Row],[Vlookup this ID for freight costs]],$AL$2:$AL$6811,2,FALSE)</f>
        <v>#REF!</v>
      </c>
      <c r="AO2984">
        <f t="shared" si="777"/>
        <v>11729.853364051336</v>
      </c>
      <c r="AP2984">
        <v>8.2799999999999994</v>
      </c>
      <c r="AQ2984">
        <v>8.2799999999999994</v>
      </c>
      <c r="AR2984" s="4">
        <v>29</v>
      </c>
      <c r="AS2984" s="4">
        <v>8</v>
      </c>
      <c r="AT2984" s="4">
        <v>2014</v>
      </c>
      <c r="AU2984" s="4">
        <v>29</v>
      </c>
      <c r="AV2984" s="4">
        <v>8</v>
      </c>
      <c r="AW2984" s="4">
        <v>2014</v>
      </c>
      <c r="AX2984" t="str">
        <f t="shared" si="771"/>
        <v>No Delay</v>
      </c>
      <c r="AY2984">
        <f t="shared" si="772"/>
        <v>0</v>
      </c>
    </row>
    <row r="2985" spans="1:51" x14ac:dyDescent="0.2">
      <c r="A2985" s="3">
        <v>78709</v>
      </c>
      <c r="B2985" s="1" t="s">
        <v>328</v>
      </c>
      <c r="C2985" s="1" t="s">
        <v>150</v>
      </c>
      <c r="D2985" s="1" t="s">
        <v>100</v>
      </c>
      <c r="E2985" s="1" t="s">
        <v>101</v>
      </c>
      <c r="F2985" s="1" t="s">
        <v>101</v>
      </c>
      <c r="G2985" s="13" t="s">
        <v>1370</v>
      </c>
      <c r="H2985" s="12">
        <v>41677</v>
      </c>
      <c r="I2985" s="12" t="s">
        <v>1370</v>
      </c>
      <c r="J2985" s="12">
        <v>41677</v>
      </c>
      <c r="K2985" s="4">
        <v>5290</v>
      </c>
      <c r="L2985" s="1" t="s">
        <v>146</v>
      </c>
      <c r="M2985" s="1" t="s">
        <v>1920</v>
      </c>
      <c r="N2985" s="1" t="s">
        <v>371</v>
      </c>
      <c r="O2985" s="1" t="s">
        <v>93</v>
      </c>
      <c r="P2985">
        <v>240</v>
      </c>
      <c r="Q2985">
        <v>89</v>
      </c>
      <c r="R2985">
        <v>2406.5</v>
      </c>
      <c r="S2985">
        <v>27.04</v>
      </c>
      <c r="T2985">
        <v>0.11</v>
      </c>
      <c r="U2985">
        <f t="shared" si="768"/>
        <v>2406.56</v>
      </c>
      <c r="V2985">
        <f t="shared" si="769"/>
        <v>21360</v>
      </c>
      <c r="W2985" s="1" t="s">
        <v>155</v>
      </c>
      <c r="X2985" s="1" t="s">
        <v>1236</v>
      </c>
      <c r="Y2985" s="1" t="s">
        <v>156</v>
      </c>
      <c r="Z2985" s="3">
        <v>16635</v>
      </c>
      <c r="AA2985" s="4">
        <f t="shared" si="774"/>
        <v>2254.9241780000002</v>
      </c>
      <c r="AB2985" s="2">
        <f t="shared" si="775"/>
        <v>2254.9241780000002</v>
      </c>
      <c r="AC2985" s="4">
        <f t="shared" si="776"/>
        <v>1172.4620890000001</v>
      </c>
      <c r="AD2985" s="4">
        <f t="shared" si="780"/>
        <v>1172.4620890000001</v>
      </c>
      <c r="AE2985" s="4" t="s">
        <v>62</v>
      </c>
      <c r="AG2985" s="4" t="str">
        <f t="shared" si="781"/>
        <v>Weight Captured Separately</v>
      </c>
      <c r="AI2985" t="e">
        <f t="shared" si="770"/>
        <v>#N/A</v>
      </c>
      <c r="AJ2985" t="s">
        <v>81</v>
      </c>
      <c r="AK2985" s="2"/>
      <c r="AL2985" s="2" t="str">
        <f t="shared" si="782"/>
        <v>Freight Included in Commodity Cost</v>
      </c>
      <c r="AM2985" s="4"/>
      <c r="AN2985" t="e">
        <f>VLOOKUP([1]!Tabelle13[[#This Row],[Vlookup this ID for freight costs]],$AL$2:$AL$6811,2,FALSE)</f>
        <v>#REF!</v>
      </c>
      <c r="AO2985">
        <f t="shared" si="777"/>
        <v>7315.9013595380011</v>
      </c>
      <c r="AP2985">
        <v>2.98</v>
      </c>
      <c r="AQ2985">
        <v>2.98</v>
      </c>
      <c r="AR2985" s="4">
        <v>7</v>
      </c>
      <c r="AS2985" s="4">
        <v>2</v>
      </c>
      <c r="AT2985" s="4">
        <v>2014</v>
      </c>
      <c r="AU2985" s="4">
        <v>7</v>
      </c>
      <c r="AV2985" s="4">
        <v>2</v>
      </c>
      <c r="AW2985" s="4">
        <v>2014</v>
      </c>
      <c r="AX2985" t="str">
        <f t="shared" si="771"/>
        <v>No Delay</v>
      </c>
      <c r="AY2985">
        <f t="shared" si="772"/>
        <v>0</v>
      </c>
    </row>
    <row r="2986" spans="1:51" x14ac:dyDescent="0.2">
      <c r="A2986" s="3">
        <v>59750</v>
      </c>
      <c r="B2986" s="1" t="s">
        <v>50</v>
      </c>
      <c r="C2986" s="1" t="s">
        <v>51</v>
      </c>
      <c r="D2986" s="1" t="s">
        <v>74</v>
      </c>
      <c r="E2986" s="1" t="s">
        <v>53</v>
      </c>
      <c r="F2986" s="1" t="s">
        <v>53</v>
      </c>
      <c r="G2986" s="13" t="s">
        <v>2021</v>
      </c>
      <c r="H2986" s="12">
        <v>41586</v>
      </c>
      <c r="I2986" s="12" t="s">
        <v>618</v>
      </c>
      <c r="J2986" s="12">
        <v>41668</v>
      </c>
      <c r="K2986" s="4">
        <v>5219</v>
      </c>
      <c r="L2986" s="1" t="s">
        <v>146</v>
      </c>
      <c r="M2986" s="1" t="s">
        <v>240</v>
      </c>
      <c r="N2986" s="1" t="s">
        <v>352</v>
      </c>
      <c r="O2986" s="1" t="s">
        <v>344</v>
      </c>
      <c r="P2986">
        <v>120</v>
      </c>
      <c r="Q2986">
        <v>90</v>
      </c>
      <c r="R2986">
        <v>5994</v>
      </c>
      <c r="S2986">
        <v>66.599999999999994</v>
      </c>
      <c r="T2986">
        <v>0.55000000000000004</v>
      </c>
      <c r="U2986">
        <f t="shared" si="768"/>
        <v>5993.9999999999991</v>
      </c>
      <c r="V2986">
        <f t="shared" si="769"/>
        <v>10800</v>
      </c>
      <c r="W2986" s="1" t="s">
        <v>243</v>
      </c>
      <c r="X2986" s="1" t="s">
        <v>244</v>
      </c>
      <c r="Y2986" s="1" t="s">
        <v>244</v>
      </c>
      <c r="Z2986" s="3">
        <v>7163</v>
      </c>
      <c r="AA2986" s="4">
        <f t="shared" si="774"/>
        <v>2255.0339220000001</v>
      </c>
      <c r="AB2986" s="2">
        <f t="shared" si="775"/>
        <v>2255.0339220000001</v>
      </c>
      <c r="AC2986" s="4">
        <f t="shared" si="776"/>
        <v>1372.9588332000001</v>
      </c>
      <c r="AD2986" s="4">
        <f t="shared" si="780"/>
        <v>1372.9588332000001</v>
      </c>
      <c r="AE2986" s="4" t="s">
        <v>62</v>
      </c>
      <c r="AG2986" s="4" t="str">
        <f t="shared" si="781"/>
        <v>Weight Captured Separately</v>
      </c>
      <c r="AI2986" t="e">
        <f t="shared" si="770"/>
        <v>#N/A</v>
      </c>
      <c r="AJ2986" t="s">
        <v>81</v>
      </c>
      <c r="AK2986" s="2"/>
      <c r="AL2986" s="2" t="str">
        <f t="shared" si="782"/>
        <v>Freight Included in Commodity Cost</v>
      </c>
      <c r="AM2986" s="4"/>
      <c r="AN2986" t="e">
        <f>VLOOKUP([1]!Tabelle13[[#This Row],[Vlookup this ID for freight costs]],$AL$2:$AL$6811,2,FALSE)</f>
        <v>#REF!</v>
      </c>
      <c r="AO2986">
        <f t="shared" si="777"/>
        <v>8567.4020368344027</v>
      </c>
      <c r="AP2986">
        <v>7.41</v>
      </c>
      <c r="AQ2986">
        <v>7.41</v>
      </c>
      <c r="AR2986" s="4">
        <v>8</v>
      </c>
      <c r="AS2986" s="4">
        <v>11</v>
      </c>
      <c r="AT2986" s="4">
        <v>2013</v>
      </c>
      <c r="AU2986" s="4">
        <v>29</v>
      </c>
      <c r="AV2986" s="4">
        <v>1</v>
      </c>
      <c r="AW2986" s="4">
        <v>2014</v>
      </c>
      <c r="AX2986" t="str">
        <f t="shared" si="771"/>
        <v>Delay</v>
      </c>
      <c r="AY2986">
        <f t="shared" si="772"/>
        <v>82</v>
      </c>
    </row>
    <row r="2987" spans="1:51" x14ac:dyDescent="0.2">
      <c r="A2987" s="3">
        <v>9022</v>
      </c>
      <c r="B2987" s="1" t="s">
        <v>1918</v>
      </c>
      <c r="C2987" s="1" t="s">
        <v>150</v>
      </c>
      <c r="D2987" s="1" t="s">
        <v>100</v>
      </c>
      <c r="E2987" s="1" t="s">
        <v>53</v>
      </c>
      <c r="F2987" s="1" t="s">
        <v>53</v>
      </c>
      <c r="G2987" s="13" t="s">
        <v>351</v>
      </c>
      <c r="H2987" s="12">
        <v>39896</v>
      </c>
      <c r="I2987" s="12" t="s">
        <v>1160</v>
      </c>
      <c r="J2987" s="12">
        <v>39783</v>
      </c>
      <c r="K2987" s="4">
        <v>1234</v>
      </c>
      <c r="L2987" s="1" t="s">
        <v>146</v>
      </c>
      <c r="M2987" s="1" t="s">
        <v>1920</v>
      </c>
      <c r="N2987" s="1" t="s">
        <v>550</v>
      </c>
      <c r="O2987" s="1" t="s">
        <v>551</v>
      </c>
      <c r="P2987">
        <v>300</v>
      </c>
      <c r="Q2987">
        <v>90</v>
      </c>
      <c r="R2987">
        <v>2834.1</v>
      </c>
      <c r="S2987">
        <v>31.49</v>
      </c>
      <c r="T2987">
        <v>0.1</v>
      </c>
      <c r="U2987">
        <f t="shared" si="768"/>
        <v>2834.1</v>
      </c>
      <c r="V2987">
        <f t="shared" si="769"/>
        <v>27000</v>
      </c>
      <c r="W2987" s="1" t="s">
        <v>552</v>
      </c>
      <c r="X2987" s="1" t="s">
        <v>361</v>
      </c>
      <c r="Y2987" s="1" t="s">
        <v>361</v>
      </c>
      <c r="Z2987" s="3">
        <v>9485</v>
      </c>
      <c r="AA2987" s="4">
        <f t="shared" si="774"/>
        <v>2255.0339220000001</v>
      </c>
      <c r="AB2987" s="2">
        <f t="shared" si="775"/>
        <v>2255.0339220000001</v>
      </c>
      <c r="AC2987" s="4">
        <f t="shared" ref="AC2987:AC3018" si="783">AD2987</f>
        <v>1146.9151367999998</v>
      </c>
      <c r="AD2987" s="4">
        <f t="shared" si="780"/>
        <v>1146.9151367999998</v>
      </c>
      <c r="AE2987" s="4" t="s">
        <v>62</v>
      </c>
      <c r="AG2987" s="4" t="str">
        <f t="shared" si="781"/>
        <v>Weight Captured Separately</v>
      </c>
      <c r="AH2987" s="4">
        <v>39794</v>
      </c>
      <c r="AI2987">
        <f t="shared" si="770"/>
        <v>864</v>
      </c>
      <c r="AJ2987" t="s">
        <v>81</v>
      </c>
      <c r="AK2987" s="2"/>
      <c r="AL2987" s="2" t="str">
        <f t="shared" si="782"/>
        <v>Freight Included in Commodity Cost</v>
      </c>
      <c r="AM2987" s="4"/>
      <c r="AN2987" t="e">
        <f>VLOOKUP([1]!Tabelle13[[#This Row],[Vlookup this ID for freight costs]],$AL$2:$AL$6811,2,FALSE)</f>
        <v>#REF!</v>
      </c>
      <c r="AO2987">
        <f t="shared" si="777"/>
        <v>7156.4372839055986</v>
      </c>
      <c r="AP2987">
        <v>5.55</v>
      </c>
      <c r="AQ2987">
        <v>5.55</v>
      </c>
      <c r="AR2987" s="4">
        <v>24</v>
      </c>
      <c r="AS2987" s="4">
        <v>4</v>
      </c>
      <c r="AT2987" s="4">
        <v>2009</v>
      </c>
      <c r="AU2987" s="4">
        <v>1</v>
      </c>
      <c r="AV2987" s="4">
        <v>12</v>
      </c>
      <c r="AW2987" s="4">
        <v>2008</v>
      </c>
      <c r="AX2987" t="str">
        <f t="shared" si="771"/>
        <v>No Delay</v>
      </c>
      <c r="AY2987">
        <f t="shared" si="772"/>
        <v>0</v>
      </c>
    </row>
    <row r="2988" spans="1:51" x14ac:dyDescent="0.2">
      <c r="A2988" s="3">
        <v>69968</v>
      </c>
      <c r="B2988" s="1" t="s">
        <v>328</v>
      </c>
      <c r="C2988" s="1" t="s">
        <v>150</v>
      </c>
      <c r="D2988" s="1" t="s">
        <v>100</v>
      </c>
      <c r="E2988" s="1" t="s">
        <v>101</v>
      </c>
      <c r="F2988" s="1" t="s">
        <v>101</v>
      </c>
      <c r="G2988" s="13" t="s">
        <v>713</v>
      </c>
      <c r="H2988" s="12">
        <v>40116</v>
      </c>
      <c r="I2988" s="12" t="s">
        <v>713</v>
      </c>
      <c r="J2988" s="12">
        <v>40116</v>
      </c>
      <c r="K2988" s="4">
        <v>1990</v>
      </c>
      <c r="L2988" s="1" t="s">
        <v>146</v>
      </c>
      <c r="M2988" s="1" t="s">
        <v>1920</v>
      </c>
      <c r="N2988" s="1" t="s">
        <v>284</v>
      </c>
      <c r="O2988" s="1" t="s">
        <v>93</v>
      </c>
      <c r="P2988">
        <v>30</v>
      </c>
      <c r="Q2988">
        <v>90</v>
      </c>
      <c r="R2988">
        <v>369.49</v>
      </c>
      <c r="S2988">
        <v>4.1100000000000003</v>
      </c>
      <c r="T2988">
        <v>0.14000000000000001</v>
      </c>
      <c r="U2988">
        <f t="shared" si="768"/>
        <v>369.90000000000003</v>
      </c>
      <c r="V2988">
        <f t="shared" si="769"/>
        <v>2700</v>
      </c>
      <c r="W2988" s="1" t="s">
        <v>155</v>
      </c>
      <c r="X2988" s="1" t="s">
        <v>1236</v>
      </c>
      <c r="Y2988" s="1" t="s">
        <v>156</v>
      </c>
      <c r="Z2988" s="3">
        <v>16635</v>
      </c>
      <c r="AA2988" s="4">
        <f t="shared" si="774"/>
        <v>2255.0339220000001</v>
      </c>
      <c r="AB2988" s="2">
        <f t="shared" si="775"/>
        <v>2255.0339220000001</v>
      </c>
      <c r="AC2988" s="4">
        <f t="shared" si="783"/>
        <v>1513.180894285714</v>
      </c>
      <c r="AD2988" s="4">
        <f t="shared" si="780"/>
        <v>1513.180894285714</v>
      </c>
      <c r="AE2988" s="4" t="s">
        <v>62</v>
      </c>
      <c r="AG2988" s="4" t="str">
        <f t="shared" si="781"/>
        <v>Weight Captured Separately</v>
      </c>
      <c r="AI2988" t="e">
        <f t="shared" si="770"/>
        <v>#N/A</v>
      </c>
      <c r="AJ2988" t="s">
        <v>81</v>
      </c>
      <c r="AK2988" s="2"/>
      <c r="AL2988" s="2" t="str">
        <f t="shared" si="782"/>
        <v>Freight Included in Commodity Cost</v>
      </c>
      <c r="AM2988" s="4"/>
      <c r="AN2988" t="e">
        <f>VLOOKUP([1]!Tabelle13[[#This Row],[Vlookup this ID for freight costs]],$AL$2:$AL$6811,2,FALSE)</f>
        <v>#REF!</v>
      </c>
      <c r="AO2988">
        <f t="shared" si="777"/>
        <v>9442.6681421314279</v>
      </c>
      <c r="AP2988">
        <v>0.72</v>
      </c>
      <c r="AQ2988">
        <v>0.72</v>
      </c>
      <c r="AR2988" s="4">
        <v>30</v>
      </c>
      <c r="AS2988" s="4">
        <v>10</v>
      </c>
      <c r="AT2988" s="4">
        <v>2009</v>
      </c>
      <c r="AU2988" s="4">
        <v>30</v>
      </c>
      <c r="AV2988" s="4">
        <v>10</v>
      </c>
      <c r="AW2988" s="4">
        <v>2009</v>
      </c>
      <c r="AX2988" t="str">
        <f t="shared" si="771"/>
        <v>No Delay</v>
      </c>
      <c r="AY2988">
        <f t="shared" si="772"/>
        <v>0</v>
      </c>
    </row>
    <row r="2989" spans="1:51" x14ac:dyDescent="0.2">
      <c r="A2989" s="3">
        <v>67448</v>
      </c>
      <c r="B2989" s="1" t="s">
        <v>328</v>
      </c>
      <c r="C2989" s="1" t="s">
        <v>150</v>
      </c>
      <c r="D2989" s="1" t="s">
        <v>100</v>
      </c>
      <c r="E2989" s="1" t="s">
        <v>101</v>
      </c>
      <c r="F2989" s="1" t="s">
        <v>101</v>
      </c>
      <c r="G2989" s="13" t="s">
        <v>873</v>
      </c>
      <c r="H2989" s="12">
        <v>41815</v>
      </c>
      <c r="I2989" s="12" t="s">
        <v>873</v>
      </c>
      <c r="J2989" s="12">
        <v>41815</v>
      </c>
      <c r="K2989" s="4">
        <v>5604</v>
      </c>
      <c r="L2989" s="1" t="s">
        <v>146</v>
      </c>
      <c r="M2989" s="1" t="s">
        <v>1923</v>
      </c>
      <c r="N2989" s="1" t="s">
        <v>302</v>
      </c>
      <c r="O2989" s="1" t="s">
        <v>93</v>
      </c>
      <c r="P2989">
        <v>30</v>
      </c>
      <c r="Q2989">
        <v>91</v>
      </c>
      <c r="R2989">
        <v>1644.26</v>
      </c>
      <c r="S2989">
        <v>18.07</v>
      </c>
      <c r="T2989">
        <v>0.6</v>
      </c>
      <c r="U2989">
        <f t="shared" si="768"/>
        <v>1644.3700000000001</v>
      </c>
      <c r="V2989">
        <f t="shared" si="769"/>
        <v>2730</v>
      </c>
      <c r="W2989" s="1" t="s">
        <v>160</v>
      </c>
      <c r="X2989" s="1" t="s">
        <v>1236</v>
      </c>
      <c r="Y2989" s="1" t="s">
        <v>161</v>
      </c>
      <c r="Z2989" s="3">
        <v>16118</v>
      </c>
      <c r="AA2989" s="4">
        <f t="shared" si="774"/>
        <v>2255.1436659999999</v>
      </c>
      <c r="AB2989" s="2">
        <f t="shared" si="775"/>
        <v>2255.1436659999999</v>
      </c>
      <c r="AC2989" s="4">
        <f t="shared" si="783"/>
        <v>1577.503765565217</v>
      </c>
      <c r="AD2989" s="4">
        <f t="shared" si="780"/>
        <v>1577.503765565217</v>
      </c>
      <c r="AE2989" s="4" t="s">
        <v>62</v>
      </c>
      <c r="AG2989" s="4" t="str">
        <f t="shared" si="781"/>
        <v>Weight Captured Separately</v>
      </c>
      <c r="AI2989" t="e">
        <f t="shared" si="770"/>
        <v>#N/A</v>
      </c>
      <c r="AJ2989" t="s">
        <v>81</v>
      </c>
      <c r="AK2989" s="2"/>
      <c r="AL2989" s="2" t="str">
        <f t="shared" si="782"/>
        <v>Freight Included in Commodity Cost</v>
      </c>
      <c r="AM2989" s="4"/>
      <c r="AN2989" t="e">
        <f>VLOOKUP([1]!Tabelle13[[#This Row],[Vlookup this ID for freight costs]],$AL$2:$AL$6811,2,FALSE)</f>
        <v>#REF!</v>
      </c>
      <c r="AO2989">
        <f t="shared" si="777"/>
        <v>9844.1715046580866</v>
      </c>
      <c r="AP2989">
        <v>1.69</v>
      </c>
      <c r="AQ2989">
        <v>1.69</v>
      </c>
      <c r="AR2989" s="4">
        <v>25</v>
      </c>
      <c r="AS2989" s="4">
        <v>6</v>
      </c>
      <c r="AT2989" s="4">
        <v>2014</v>
      </c>
      <c r="AU2989" s="4">
        <v>25</v>
      </c>
      <c r="AV2989" s="4">
        <v>6</v>
      </c>
      <c r="AW2989" s="4">
        <v>2014</v>
      </c>
      <c r="AX2989" t="str">
        <f t="shared" si="771"/>
        <v>No Delay</v>
      </c>
      <c r="AY2989">
        <f t="shared" si="772"/>
        <v>0</v>
      </c>
    </row>
    <row r="2990" spans="1:51" ht="16" x14ac:dyDescent="0.2">
      <c r="A2990" s="3">
        <v>52854</v>
      </c>
      <c r="B2990" s="1" t="s">
        <v>328</v>
      </c>
      <c r="C2990" s="1" t="s">
        <v>150</v>
      </c>
      <c r="D2990" s="1" t="s">
        <v>100</v>
      </c>
      <c r="E2990" s="1" t="s">
        <v>101</v>
      </c>
      <c r="F2990" s="1" t="s">
        <v>101</v>
      </c>
      <c r="G2990" s="13" t="s">
        <v>919</v>
      </c>
      <c r="H2990" s="12">
        <v>41380</v>
      </c>
      <c r="I2990" s="12" t="s">
        <v>919</v>
      </c>
      <c r="J2990" s="12">
        <v>41380</v>
      </c>
      <c r="K2990" s="4">
        <v>4621</v>
      </c>
      <c r="L2990" s="1" t="s">
        <v>146</v>
      </c>
      <c r="M2990" s="1" t="s">
        <v>1920</v>
      </c>
      <c r="N2990" s="1" t="s">
        <v>621</v>
      </c>
      <c r="O2990" s="1" t="s">
        <v>622</v>
      </c>
      <c r="P2990">
        <v>240</v>
      </c>
      <c r="Q2990">
        <v>91</v>
      </c>
      <c r="R2990">
        <v>2074.5100000000002</v>
      </c>
      <c r="S2990">
        <v>22.8</v>
      </c>
      <c r="T2990">
        <v>0.1</v>
      </c>
      <c r="U2990">
        <f t="shared" si="768"/>
        <v>2074.8000000000002</v>
      </c>
      <c r="V2990">
        <f t="shared" si="769"/>
        <v>21840</v>
      </c>
      <c r="W2990" s="1" t="s">
        <v>623</v>
      </c>
      <c r="X2990" s="6" t="s">
        <v>1508</v>
      </c>
      <c r="Y2990" s="1" t="s">
        <v>624</v>
      </c>
      <c r="Z2990" s="3">
        <v>13360</v>
      </c>
      <c r="AA2990" s="4">
        <f t="shared" si="774"/>
        <v>2255.1436659999999</v>
      </c>
      <c r="AB2990" s="2">
        <f t="shared" si="775"/>
        <v>2255.1436659999999</v>
      </c>
      <c r="AC2990" s="4">
        <f t="shared" si="783"/>
        <v>1351.071833</v>
      </c>
      <c r="AD2990" s="4">
        <f>AVERAGEIFS($AA$2:$AA$6811,$L$2:$L$6811,L2990,$V$2:$V$6811,"&gt;="&amp;(V2990-200), $V$2:$V$6811,"&lt;="&amp;(V2990+200),$AA$2:$AA$6811,"&gt;"&amp;1)</f>
        <v>1351.071833</v>
      </c>
      <c r="AE2990" s="4" t="s">
        <v>62</v>
      </c>
      <c r="AG2990" s="4" t="str">
        <f t="shared" si="781"/>
        <v>Weight Captured Separately</v>
      </c>
      <c r="AI2990" t="e">
        <f t="shared" si="770"/>
        <v>#N/A</v>
      </c>
      <c r="AJ2990" t="s">
        <v>81</v>
      </c>
      <c r="AK2990" s="2"/>
      <c r="AL2990" s="2" t="str">
        <f t="shared" si="782"/>
        <v>Freight Included in Commodity Cost</v>
      </c>
      <c r="AM2990" s="4"/>
      <c r="AN2990" t="e">
        <f>VLOOKUP([1]!Tabelle13[[#This Row],[Vlookup this ID for freight costs]],$AL$2:$AL$6811,2,FALSE)</f>
        <v>#REF!</v>
      </c>
      <c r="AO2990">
        <f t="shared" si="777"/>
        <v>8430.7833815860013</v>
      </c>
      <c r="AP2990">
        <v>2.57</v>
      </c>
      <c r="AQ2990">
        <v>2.57</v>
      </c>
      <c r="AR2990" s="4">
        <v>16</v>
      </c>
      <c r="AS2990" s="4">
        <v>4</v>
      </c>
      <c r="AT2990" s="4">
        <v>2013</v>
      </c>
      <c r="AU2990" s="4">
        <v>16</v>
      </c>
      <c r="AV2990" s="4">
        <v>4</v>
      </c>
      <c r="AW2990" s="4">
        <v>2013</v>
      </c>
      <c r="AX2990" t="str">
        <f t="shared" si="771"/>
        <v>No Delay</v>
      </c>
      <c r="AY2990">
        <f t="shared" si="772"/>
        <v>0</v>
      </c>
    </row>
    <row r="2991" spans="1:51" x14ac:dyDescent="0.2">
      <c r="A2991" s="3">
        <v>50968</v>
      </c>
      <c r="B2991" s="1" t="s">
        <v>328</v>
      </c>
      <c r="C2991" s="1" t="s">
        <v>150</v>
      </c>
      <c r="D2991" s="1" t="s">
        <v>100</v>
      </c>
      <c r="E2991" s="1" t="s">
        <v>101</v>
      </c>
      <c r="F2991" s="1" t="s">
        <v>101</v>
      </c>
      <c r="G2991" s="13" t="s">
        <v>1411</v>
      </c>
      <c r="H2991" s="12">
        <v>41880</v>
      </c>
      <c r="I2991" s="12" t="s">
        <v>1411</v>
      </c>
      <c r="J2991" s="12">
        <v>41880</v>
      </c>
      <c r="K2991" s="4">
        <v>5888</v>
      </c>
      <c r="L2991" s="1" t="s">
        <v>146</v>
      </c>
      <c r="M2991" s="1" t="s">
        <v>1920</v>
      </c>
      <c r="N2991" s="1" t="s">
        <v>163</v>
      </c>
      <c r="O2991" s="1" t="s">
        <v>93</v>
      </c>
      <c r="P2991">
        <v>60</v>
      </c>
      <c r="Q2991">
        <v>91</v>
      </c>
      <c r="R2991">
        <v>6925.86</v>
      </c>
      <c r="S2991">
        <v>76.11</v>
      </c>
      <c r="T2991">
        <v>1.27</v>
      </c>
      <c r="U2991">
        <f t="shared" si="768"/>
        <v>6926.01</v>
      </c>
      <c r="V2991">
        <f t="shared" si="769"/>
        <v>5460</v>
      </c>
      <c r="W2991" s="1" t="s">
        <v>155</v>
      </c>
      <c r="X2991" s="1" t="s">
        <v>1236</v>
      </c>
      <c r="Y2991" s="1" t="s">
        <v>156</v>
      </c>
      <c r="Z2991" s="3">
        <v>16635</v>
      </c>
      <c r="AA2991" s="4">
        <f t="shared" si="774"/>
        <v>2255.1436659999999</v>
      </c>
      <c r="AB2991" s="2">
        <f t="shared" si="775"/>
        <v>2255.1436659999999</v>
      </c>
      <c r="AC2991" s="4">
        <f t="shared" si="783"/>
        <v>1543.4577097777776</v>
      </c>
      <c r="AD2991" s="4">
        <f t="shared" ref="AD2991:AD3022" si="784">AVERAGEIFS($AA$2:$AA$6811,$L$2:$L$6811,L2991,$V$2:$V$6811,"&gt;="&amp;(V2991-100), $V$2:$V$6811,"&lt;="&amp;(V2991+100),$AA$2:$AA$6811,"&gt;"&amp;1)</f>
        <v>1543.4577097777776</v>
      </c>
      <c r="AE2991" s="4" t="s">
        <v>62</v>
      </c>
      <c r="AG2991" s="4" t="str">
        <f t="shared" si="781"/>
        <v>Weight Captured Separately</v>
      </c>
      <c r="AI2991" t="e">
        <f t="shared" si="770"/>
        <v>#N/A</v>
      </c>
      <c r="AJ2991" t="s">
        <v>81</v>
      </c>
      <c r="AK2991" s="2"/>
      <c r="AL2991" s="2" t="str">
        <f t="shared" si="782"/>
        <v>Freight Included in Commodity Cost</v>
      </c>
      <c r="AM2991" s="4"/>
      <c r="AN2991" t="e">
        <f>VLOOKUP([1]!Tabelle13[[#This Row],[Vlookup this ID for freight costs]],$AL$2:$AL$6811,2,FALSE)</f>
        <v>#REF!</v>
      </c>
      <c r="AO2991">
        <f t="shared" si="777"/>
        <v>9631.6560244328903</v>
      </c>
      <c r="AP2991">
        <v>8.57</v>
      </c>
      <c r="AQ2991">
        <v>8.57</v>
      </c>
      <c r="AR2991" s="4">
        <v>29</v>
      </c>
      <c r="AS2991" s="4">
        <v>8</v>
      </c>
      <c r="AT2991" s="4">
        <v>2014</v>
      </c>
      <c r="AU2991" s="4">
        <v>29</v>
      </c>
      <c r="AV2991" s="4">
        <v>8</v>
      </c>
      <c r="AW2991" s="4">
        <v>2014</v>
      </c>
      <c r="AX2991" t="str">
        <f t="shared" si="771"/>
        <v>No Delay</v>
      </c>
      <c r="AY2991">
        <f t="shared" si="772"/>
        <v>0</v>
      </c>
    </row>
    <row r="2992" spans="1:51" x14ac:dyDescent="0.2">
      <c r="A2992" s="3">
        <v>23267</v>
      </c>
      <c r="B2992" s="1" t="s">
        <v>328</v>
      </c>
      <c r="C2992" s="1" t="s">
        <v>150</v>
      </c>
      <c r="D2992" s="1" t="s">
        <v>100</v>
      </c>
      <c r="E2992" s="1" t="s">
        <v>101</v>
      </c>
      <c r="F2992" s="1" t="s">
        <v>101</v>
      </c>
      <c r="G2992" s="13" t="s">
        <v>1411</v>
      </c>
      <c r="H2992" s="12">
        <v>41880</v>
      </c>
      <c r="I2992" s="12" t="s">
        <v>1411</v>
      </c>
      <c r="J2992" s="12">
        <v>41880</v>
      </c>
      <c r="K2992" s="4">
        <v>5858</v>
      </c>
      <c r="L2992" s="1" t="s">
        <v>146</v>
      </c>
      <c r="M2992" s="1" t="s">
        <v>1920</v>
      </c>
      <c r="N2992" s="1" t="s">
        <v>284</v>
      </c>
      <c r="O2992" s="1" t="s">
        <v>93</v>
      </c>
      <c r="P2992">
        <v>30</v>
      </c>
      <c r="Q2992">
        <v>92</v>
      </c>
      <c r="R2992">
        <v>305.10000000000002</v>
      </c>
      <c r="S2992">
        <v>3.32</v>
      </c>
      <c r="T2992">
        <v>0.11</v>
      </c>
      <c r="U2992">
        <f t="shared" si="768"/>
        <v>305.44</v>
      </c>
      <c r="V2992">
        <f t="shared" si="769"/>
        <v>2760</v>
      </c>
      <c r="W2992" s="1" t="s">
        <v>155</v>
      </c>
      <c r="X2992" s="1" t="s">
        <v>1236</v>
      </c>
      <c r="Y2992" s="1" t="s">
        <v>156</v>
      </c>
      <c r="Z2992" s="3">
        <v>16635</v>
      </c>
      <c r="AA2992" s="4">
        <f t="shared" si="774"/>
        <v>2255.2534099999998</v>
      </c>
      <c r="AB2992" s="2">
        <f t="shared" si="775"/>
        <v>2255.2534099999998</v>
      </c>
      <c r="AC2992" s="4">
        <f t="shared" si="783"/>
        <v>1513.6303220952379</v>
      </c>
      <c r="AD2992" s="4">
        <f t="shared" si="784"/>
        <v>1513.6303220952379</v>
      </c>
      <c r="AE2992" s="4" t="s">
        <v>62</v>
      </c>
      <c r="AG2992" s="4" t="str">
        <f t="shared" si="781"/>
        <v>Weight Captured Separately</v>
      </c>
      <c r="AI2992" t="e">
        <f t="shared" si="770"/>
        <v>#N/A</v>
      </c>
      <c r="AJ2992" t="s">
        <v>81</v>
      </c>
      <c r="AK2992" s="2"/>
      <c r="AL2992" s="2" t="str">
        <f t="shared" si="782"/>
        <v>Freight Included in Commodity Cost</v>
      </c>
      <c r="AM2992" s="4"/>
      <c r="AN2992" t="e">
        <f>VLOOKUP([1]!Tabelle13[[#This Row],[Vlookup this ID for freight costs]],$AL$2:$AL$6811,2,FALSE)</f>
        <v>#REF!</v>
      </c>
      <c r="AO2992">
        <f t="shared" si="777"/>
        <v>9445.4734705184765</v>
      </c>
      <c r="AP2992">
        <v>0.38</v>
      </c>
      <c r="AQ2992">
        <v>0.38</v>
      </c>
      <c r="AR2992" s="4">
        <v>29</v>
      </c>
      <c r="AS2992" s="4">
        <v>8</v>
      </c>
      <c r="AT2992" s="4">
        <v>2014</v>
      </c>
      <c r="AU2992" s="4">
        <v>29</v>
      </c>
      <c r="AV2992" s="4">
        <v>8</v>
      </c>
      <c r="AW2992" s="4">
        <v>2014</v>
      </c>
      <c r="AX2992" t="str">
        <f t="shared" si="771"/>
        <v>No Delay</v>
      </c>
      <c r="AY2992">
        <f t="shared" si="772"/>
        <v>0</v>
      </c>
    </row>
    <row r="2993" spans="1:51" x14ac:dyDescent="0.2">
      <c r="A2993" s="3">
        <v>58731</v>
      </c>
      <c r="B2993" s="1" t="s">
        <v>328</v>
      </c>
      <c r="C2993" s="1" t="s">
        <v>150</v>
      </c>
      <c r="D2993" s="1" t="s">
        <v>100</v>
      </c>
      <c r="E2993" s="1" t="s">
        <v>101</v>
      </c>
      <c r="F2993" s="1" t="s">
        <v>101</v>
      </c>
      <c r="G2993" s="13" t="s">
        <v>1411</v>
      </c>
      <c r="H2993" s="12">
        <v>41880</v>
      </c>
      <c r="I2993" s="12" t="s">
        <v>1411</v>
      </c>
      <c r="J2993" s="12">
        <v>41880</v>
      </c>
      <c r="K2993" s="4">
        <v>5894</v>
      </c>
      <c r="L2993" s="1" t="s">
        <v>146</v>
      </c>
      <c r="M2993" s="1" t="s">
        <v>1920</v>
      </c>
      <c r="N2993" s="1" t="s">
        <v>284</v>
      </c>
      <c r="O2993" s="1" t="s">
        <v>93</v>
      </c>
      <c r="P2993">
        <v>30</v>
      </c>
      <c r="Q2993">
        <v>94</v>
      </c>
      <c r="R2993">
        <v>311.73</v>
      </c>
      <c r="S2993">
        <v>3.32</v>
      </c>
      <c r="T2993">
        <v>0.11</v>
      </c>
      <c r="U2993">
        <f t="shared" si="768"/>
        <v>312.08</v>
      </c>
      <c r="V2993">
        <f t="shared" si="769"/>
        <v>2820</v>
      </c>
      <c r="W2993" s="1" t="s">
        <v>155</v>
      </c>
      <c r="X2993" s="1" t="s">
        <v>1236</v>
      </c>
      <c r="Y2993" s="1" t="s">
        <v>156</v>
      </c>
      <c r="Z2993" s="3">
        <v>16635</v>
      </c>
      <c r="AA2993" s="4">
        <f t="shared" si="774"/>
        <v>2255.472898</v>
      </c>
      <c r="AB2993" s="2">
        <f t="shared" si="775"/>
        <v>2255.472898</v>
      </c>
      <c r="AC2993" s="4">
        <f t="shared" si="783"/>
        <v>1658.0959747999998</v>
      </c>
      <c r="AD2993" s="4">
        <f t="shared" si="784"/>
        <v>1658.0959747999998</v>
      </c>
      <c r="AE2993" s="4" t="s">
        <v>62</v>
      </c>
      <c r="AG2993" s="4" t="str">
        <f t="shared" si="781"/>
        <v>Weight Captured Separately</v>
      </c>
      <c r="AI2993" t="e">
        <f t="shared" si="770"/>
        <v>#N/A</v>
      </c>
      <c r="AJ2993" t="s">
        <v>81</v>
      </c>
      <c r="AK2993" s="2"/>
      <c r="AL2993" s="2" t="str">
        <f t="shared" si="782"/>
        <v>Freight Included in Commodity Cost</v>
      </c>
      <c r="AM2993" s="4"/>
      <c r="AN2993" t="e">
        <f>VLOOKUP([1]!Tabelle13[[#This Row],[Vlookup this ID for freight costs]],$AL$2:$AL$6811,2,FALSE)</f>
        <v>#REF!</v>
      </c>
      <c r="AO2993">
        <f t="shared" si="777"/>
        <v>10347.228074701601</v>
      </c>
      <c r="AP2993">
        <v>0.39</v>
      </c>
      <c r="AQ2993">
        <v>0.39</v>
      </c>
      <c r="AR2993" s="4">
        <v>29</v>
      </c>
      <c r="AS2993" s="4">
        <v>8</v>
      </c>
      <c r="AT2993" s="4">
        <v>2014</v>
      </c>
      <c r="AU2993" s="4">
        <v>29</v>
      </c>
      <c r="AV2993" s="4">
        <v>8</v>
      </c>
      <c r="AW2993" s="4">
        <v>2014</v>
      </c>
      <c r="AX2993" t="str">
        <f t="shared" si="771"/>
        <v>No Delay</v>
      </c>
      <c r="AY2993">
        <f t="shared" si="772"/>
        <v>0</v>
      </c>
    </row>
    <row r="2994" spans="1:51" x14ac:dyDescent="0.2">
      <c r="A2994" s="3">
        <v>54064</v>
      </c>
      <c r="B2994" s="1" t="s">
        <v>328</v>
      </c>
      <c r="C2994" s="1" t="s">
        <v>150</v>
      </c>
      <c r="D2994" s="1" t="s">
        <v>100</v>
      </c>
      <c r="E2994" s="1" t="s">
        <v>101</v>
      </c>
      <c r="F2994" s="1" t="s">
        <v>101</v>
      </c>
      <c r="G2994" s="13" t="s">
        <v>1960</v>
      </c>
      <c r="H2994" s="12">
        <v>41676</v>
      </c>
      <c r="I2994" s="12" t="s">
        <v>1960</v>
      </c>
      <c r="J2994" s="12">
        <v>41676</v>
      </c>
      <c r="K2994" s="4">
        <v>5262</v>
      </c>
      <c r="L2994" s="1" t="s">
        <v>146</v>
      </c>
      <c r="M2994" s="1" t="s">
        <v>1920</v>
      </c>
      <c r="N2994" s="1" t="s">
        <v>163</v>
      </c>
      <c r="O2994" s="1" t="s">
        <v>93</v>
      </c>
      <c r="P2994">
        <v>60</v>
      </c>
      <c r="Q2994">
        <v>94</v>
      </c>
      <c r="R2994">
        <v>6070.54</v>
      </c>
      <c r="S2994">
        <v>64.58</v>
      </c>
      <c r="T2994">
        <v>1.08</v>
      </c>
      <c r="U2994">
        <f t="shared" si="768"/>
        <v>6070.5199999999995</v>
      </c>
      <c r="V2994">
        <f t="shared" si="769"/>
        <v>5640</v>
      </c>
      <c r="W2994" s="1" t="s">
        <v>155</v>
      </c>
      <c r="X2994" s="1" t="s">
        <v>1236</v>
      </c>
      <c r="Y2994" s="1" t="s">
        <v>156</v>
      </c>
      <c r="Z2994" s="3">
        <v>16635</v>
      </c>
      <c r="AA2994" s="4">
        <f t="shared" si="774"/>
        <v>2255.472898</v>
      </c>
      <c r="AB2994" s="2">
        <f t="shared" si="775"/>
        <v>2255.472898</v>
      </c>
      <c r="AC2994" s="4">
        <f t="shared" si="783"/>
        <v>4757.7638850000003</v>
      </c>
      <c r="AD2994" s="4">
        <f t="shared" si="784"/>
        <v>4757.7638850000003</v>
      </c>
      <c r="AE2994" s="4" t="s">
        <v>62</v>
      </c>
      <c r="AG2994" s="4" t="str">
        <f t="shared" si="781"/>
        <v>Weight Captured Separately</v>
      </c>
      <c r="AI2994" t="e">
        <f t="shared" si="770"/>
        <v>#N/A</v>
      </c>
      <c r="AJ2994" t="s">
        <v>81</v>
      </c>
      <c r="AK2994" s="2"/>
      <c r="AL2994" s="2" t="str">
        <f t="shared" si="782"/>
        <v>Freight Included in Commodity Cost</v>
      </c>
      <c r="AM2994" s="4"/>
      <c r="AN2994" t="e">
        <f>VLOOKUP([1]!Tabelle13[[#This Row],[Vlookup this ID for freight costs]],$AL$2:$AL$6811,2,FALSE)</f>
        <v>#REF!</v>
      </c>
      <c r="AO2994">
        <f t="shared" si="777"/>
        <v>29695.355170170002</v>
      </c>
      <c r="AP2994">
        <v>7.51</v>
      </c>
      <c r="AQ2994">
        <v>7.51</v>
      </c>
      <c r="AR2994" s="4">
        <v>6</v>
      </c>
      <c r="AS2994" s="4">
        <v>2</v>
      </c>
      <c r="AT2994" s="4">
        <v>2014</v>
      </c>
      <c r="AU2994" s="4">
        <v>6</v>
      </c>
      <c r="AV2994" s="4">
        <v>2</v>
      </c>
      <c r="AW2994" s="4">
        <v>2014</v>
      </c>
      <c r="AX2994" t="str">
        <f t="shared" si="771"/>
        <v>No Delay</v>
      </c>
      <c r="AY2994">
        <f t="shared" si="772"/>
        <v>0</v>
      </c>
    </row>
    <row r="2995" spans="1:51" x14ac:dyDescent="0.2">
      <c r="A2995" s="3">
        <v>37410</v>
      </c>
      <c r="B2995" s="1" t="s">
        <v>328</v>
      </c>
      <c r="C2995" s="1" t="s">
        <v>150</v>
      </c>
      <c r="D2995" s="1" t="s">
        <v>100</v>
      </c>
      <c r="E2995" s="1" t="s">
        <v>101</v>
      </c>
      <c r="F2995" s="1" t="s">
        <v>101</v>
      </c>
      <c r="G2995" s="13" t="s">
        <v>1960</v>
      </c>
      <c r="H2995" s="12">
        <v>41676</v>
      </c>
      <c r="I2995" s="12" t="s">
        <v>1960</v>
      </c>
      <c r="J2995" s="12">
        <v>41676</v>
      </c>
      <c r="K2995" s="4">
        <v>5251</v>
      </c>
      <c r="L2995" s="1" t="s">
        <v>146</v>
      </c>
      <c r="M2995" s="1" t="s">
        <v>1920</v>
      </c>
      <c r="N2995" s="1" t="s">
        <v>163</v>
      </c>
      <c r="O2995" s="1" t="s">
        <v>93</v>
      </c>
      <c r="P2995">
        <v>60</v>
      </c>
      <c r="Q2995">
        <v>97</v>
      </c>
      <c r="R2995">
        <v>6627.47</v>
      </c>
      <c r="S2995">
        <v>68.319999999999993</v>
      </c>
      <c r="T2995">
        <v>1.1399999999999999</v>
      </c>
      <c r="U2995">
        <f t="shared" si="768"/>
        <v>6627.0399999999991</v>
      </c>
      <c r="V2995">
        <f t="shared" si="769"/>
        <v>5820</v>
      </c>
      <c r="W2995" s="1" t="s">
        <v>155</v>
      </c>
      <c r="X2995" s="1" t="s">
        <v>1236</v>
      </c>
      <c r="Y2995" s="1" t="s">
        <v>156</v>
      </c>
      <c r="Z2995" s="3">
        <v>16635</v>
      </c>
      <c r="AA2995" s="4">
        <f t="shared" si="774"/>
        <v>2255.80213</v>
      </c>
      <c r="AB2995" s="2">
        <f t="shared" si="775"/>
        <v>2255.80213</v>
      </c>
      <c r="AC2995" s="4">
        <f t="shared" si="783"/>
        <v>2560.3661869999996</v>
      </c>
      <c r="AD2995" s="4">
        <f t="shared" si="784"/>
        <v>2560.3661869999996</v>
      </c>
      <c r="AE2995" s="4" t="s">
        <v>62</v>
      </c>
      <c r="AG2995" s="4" t="str">
        <f t="shared" si="781"/>
        <v>Weight Captured Separately</v>
      </c>
      <c r="AI2995" t="e">
        <f t="shared" si="770"/>
        <v>#N/A</v>
      </c>
      <c r="AJ2995" t="s">
        <v>81</v>
      </c>
      <c r="AK2995" s="2"/>
      <c r="AL2995" s="2" t="str">
        <f t="shared" si="782"/>
        <v>Freight Included in Commodity Cost</v>
      </c>
      <c r="AM2995" s="4"/>
      <c r="AN2995" t="e">
        <f>VLOOKUP([1]!Tabelle13[[#This Row],[Vlookup this ID for freight costs]],$AL$2:$AL$6811,2,FALSE)</f>
        <v>#REF!</v>
      </c>
      <c r="AO2995">
        <f t="shared" si="777"/>
        <v>15979.198739254</v>
      </c>
      <c r="AP2995">
        <v>8.1999999999999993</v>
      </c>
      <c r="AQ2995">
        <v>8.1999999999999993</v>
      </c>
      <c r="AR2995" s="4">
        <v>6</v>
      </c>
      <c r="AS2995" s="4">
        <v>2</v>
      </c>
      <c r="AT2995" s="4">
        <v>2014</v>
      </c>
      <c r="AU2995" s="4">
        <v>6</v>
      </c>
      <c r="AV2995" s="4">
        <v>2</v>
      </c>
      <c r="AW2995" s="4">
        <v>2014</v>
      </c>
      <c r="AX2995" t="str">
        <f t="shared" si="771"/>
        <v>No Delay</v>
      </c>
      <c r="AY2995">
        <f t="shared" si="772"/>
        <v>0</v>
      </c>
    </row>
    <row r="2996" spans="1:51" x14ac:dyDescent="0.2">
      <c r="A2996" s="3">
        <v>82025</v>
      </c>
      <c r="B2996" s="1" t="s">
        <v>328</v>
      </c>
      <c r="C2996" s="1" t="s">
        <v>150</v>
      </c>
      <c r="D2996" s="1" t="s">
        <v>100</v>
      </c>
      <c r="E2996" s="1" t="s">
        <v>101</v>
      </c>
      <c r="F2996" s="1" t="s">
        <v>101</v>
      </c>
      <c r="G2996" s="13" t="s">
        <v>296</v>
      </c>
      <c r="H2996" s="12">
        <v>42240</v>
      </c>
      <c r="I2996" s="12" t="s">
        <v>296</v>
      </c>
      <c r="J2996" s="12">
        <v>42240</v>
      </c>
      <c r="K2996" s="4">
        <v>6788</v>
      </c>
      <c r="L2996" s="1" t="s">
        <v>146</v>
      </c>
      <c r="M2996" s="1" t="s">
        <v>1923</v>
      </c>
      <c r="N2996" s="1" t="s">
        <v>171</v>
      </c>
      <c r="O2996" s="1" t="s">
        <v>93</v>
      </c>
      <c r="P2996">
        <v>60</v>
      </c>
      <c r="Q2996">
        <v>98</v>
      </c>
      <c r="R2996">
        <v>691.06</v>
      </c>
      <c r="S2996">
        <v>7.05</v>
      </c>
      <c r="T2996">
        <v>0.12</v>
      </c>
      <c r="U2996">
        <f t="shared" si="768"/>
        <v>690.9</v>
      </c>
      <c r="V2996">
        <f t="shared" si="769"/>
        <v>5880</v>
      </c>
      <c r="W2996" s="1" t="s">
        <v>155</v>
      </c>
      <c r="X2996" s="1" t="s">
        <v>1236</v>
      </c>
      <c r="Y2996" s="1" t="s">
        <v>156</v>
      </c>
      <c r="Z2996" s="3">
        <v>16635</v>
      </c>
      <c r="AA2996" s="4">
        <f t="shared" si="774"/>
        <v>2255.9118739999999</v>
      </c>
      <c r="AB2996" s="2">
        <f t="shared" si="775"/>
        <v>2255.9118739999999</v>
      </c>
      <c r="AC2996" s="4">
        <f t="shared" si="783"/>
        <v>2024.5336602857144</v>
      </c>
      <c r="AD2996" s="4">
        <f t="shared" si="784"/>
        <v>2024.5336602857144</v>
      </c>
      <c r="AE2996" s="4" t="s">
        <v>62</v>
      </c>
      <c r="AG2996" s="4" t="str">
        <f t="shared" si="781"/>
        <v>Weight Captured Separately</v>
      </c>
      <c r="AI2996" t="e">
        <f t="shared" si="770"/>
        <v>#N/A</v>
      </c>
      <c r="AJ2996" t="s">
        <v>81</v>
      </c>
      <c r="AK2996" s="2"/>
      <c r="AL2996" s="2" t="str">
        <f t="shared" si="782"/>
        <v>Freight Included in Commodity Cost</v>
      </c>
      <c r="AM2996" s="4"/>
      <c r="AN2996" t="e">
        <f>VLOOKUP([1]!Tabelle13[[#This Row],[Vlookup this ID for freight costs]],$AL$2:$AL$6811,2,FALSE)</f>
        <v>#REF!</v>
      </c>
      <c r="AO2996">
        <f t="shared" si="777"/>
        <v>12634.532107503432</v>
      </c>
      <c r="AP2996">
        <v>0.71</v>
      </c>
      <c r="AQ2996">
        <v>0.71</v>
      </c>
      <c r="AR2996" s="4">
        <v>24</v>
      </c>
      <c r="AS2996" s="4">
        <v>8</v>
      </c>
      <c r="AT2996" s="4">
        <v>2015</v>
      </c>
      <c r="AU2996" s="4">
        <v>24</v>
      </c>
      <c r="AV2996" s="4">
        <v>8</v>
      </c>
      <c r="AW2996" s="4">
        <v>2015</v>
      </c>
      <c r="AX2996" t="str">
        <f t="shared" si="771"/>
        <v>No Delay</v>
      </c>
      <c r="AY2996">
        <f t="shared" si="772"/>
        <v>0</v>
      </c>
    </row>
    <row r="2997" spans="1:51" x14ac:dyDescent="0.2">
      <c r="A2997" s="3">
        <v>43928</v>
      </c>
      <c r="B2997" s="1" t="s">
        <v>328</v>
      </c>
      <c r="C2997" s="1" t="s">
        <v>150</v>
      </c>
      <c r="D2997" s="1" t="s">
        <v>100</v>
      </c>
      <c r="E2997" s="1" t="s">
        <v>101</v>
      </c>
      <c r="F2997" s="1" t="s">
        <v>101</v>
      </c>
      <c r="G2997" s="13" t="s">
        <v>1925</v>
      </c>
      <c r="H2997" s="12">
        <v>41878</v>
      </c>
      <c r="I2997" s="12" t="s">
        <v>1925</v>
      </c>
      <c r="J2997" s="12">
        <v>41878</v>
      </c>
      <c r="K2997" s="4">
        <v>5793</v>
      </c>
      <c r="L2997" s="1" t="s">
        <v>146</v>
      </c>
      <c r="M2997" s="1" t="s">
        <v>1920</v>
      </c>
      <c r="N2997" s="1" t="s">
        <v>302</v>
      </c>
      <c r="O2997" s="1" t="s">
        <v>93</v>
      </c>
      <c r="P2997">
        <v>30</v>
      </c>
      <c r="Q2997">
        <v>98</v>
      </c>
      <c r="R2997">
        <v>2214.85</v>
      </c>
      <c r="S2997">
        <v>22.6</v>
      </c>
      <c r="T2997">
        <v>0.75</v>
      </c>
      <c r="U2997">
        <f t="shared" si="768"/>
        <v>2214.8000000000002</v>
      </c>
      <c r="V2997">
        <f t="shared" si="769"/>
        <v>2940</v>
      </c>
      <c r="W2997" s="1" t="s">
        <v>155</v>
      </c>
      <c r="X2997" s="1" t="s">
        <v>1236</v>
      </c>
      <c r="Y2997" s="1" t="s">
        <v>156</v>
      </c>
      <c r="Z2997" s="3">
        <v>16635</v>
      </c>
      <c r="AA2997" s="4">
        <f t="shared" si="774"/>
        <v>2255.9118739999999</v>
      </c>
      <c r="AB2997" s="2">
        <f t="shared" si="775"/>
        <v>2255.9118739999999</v>
      </c>
      <c r="AC2997" s="4">
        <f t="shared" si="783"/>
        <v>1561.291454875</v>
      </c>
      <c r="AD2997" s="4">
        <f t="shared" si="784"/>
        <v>1561.291454875</v>
      </c>
      <c r="AE2997" s="4" t="s">
        <v>62</v>
      </c>
      <c r="AG2997" s="4" t="str">
        <f t="shared" si="781"/>
        <v>Weight Captured Separately</v>
      </c>
      <c r="AI2997" t="e">
        <f t="shared" si="770"/>
        <v>#N/A</v>
      </c>
      <c r="AJ2997" t="s">
        <v>81</v>
      </c>
      <c r="AK2997" s="2"/>
      <c r="AL2997" s="2" t="str">
        <f t="shared" si="782"/>
        <v>Freight Included in Commodity Cost</v>
      </c>
      <c r="AM2997" s="4"/>
      <c r="AN2997" t="e">
        <f>VLOOKUP([1]!Tabelle13[[#This Row],[Vlookup this ID for freight costs]],$AL$2:$AL$6811,2,FALSE)</f>
        <v>#REF!</v>
      </c>
      <c r="AO2997">
        <f t="shared" si="777"/>
        <v>9742.9742613297512</v>
      </c>
      <c r="AP2997">
        <v>2.74</v>
      </c>
      <c r="AQ2997">
        <v>2.74</v>
      </c>
      <c r="AR2997" s="4">
        <v>27</v>
      </c>
      <c r="AS2997" s="4">
        <v>8</v>
      </c>
      <c r="AT2997" s="4">
        <v>2014</v>
      </c>
      <c r="AU2997" s="4">
        <v>27</v>
      </c>
      <c r="AV2997" s="4">
        <v>8</v>
      </c>
      <c r="AW2997" s="4">
        <v>2014</v>
      </c>
      <c r="AX2997" t="str">
        <f t="shared" si="771"/>
        <v>No Delay</v>
      </c>
      <c r="AY2997">
        <f t="shared" si="772"/>
        <v>0</v>
      </c>
    </row>
    <row r="2998" spans="1:51" x14ac:dyDescent="0.2">
      <c r="A2998" s="3">
        <v>55093</v>
      </c>
      <c r="B2998" s="1" t="s">
        <v>328</v>
      </c>
      <c r="C2998" s="1" t="s">
        <v>150</v>
      </c>
      <c r="D2998" s="1" t="s">
        <v>100</v>
      </c>
      <c r="E2998" s="1" t="s">
        <v>101</v>
      </c>
      <c r="F2998" s="1" t="s">
        <v>101</v>
      </c>
      <c r="G2998" s="13" t="s">
        <v>1411</v>
      </c>
      <c r="H2998" s="12">
        <v>41880</v>
      </c>
      <c r="I2998" s="12" t="s">
        <v>1411</v>
      </c>
      <c r="J2998" s="12">
        <v>41880</v>
      </c>
      <c r="K2998" s="4">
        <v>5891</v>
      </c>
      <c r="L2998" s="1" t="s">
        <v>146</v>
      </c>
      <c r="M2998" s="1" t="s">
        <v>1920</v>
      </c>
      <c r="N2998" s="1" t="s">
        <v>284</v>
      </c>
      <c r="O2998" s="1" t="s">
        <v>93</v>
      </c>
      <c r="P2998">
        <v>30</v>
      </c>
      <c r="Q2998">
        <v>99</v>
      </c>
      <c r="R2998">
        <v>328.31</v>
      </c>
      <c r="S2998">
        <v>3.32</v>
      </c>
      <c r="T2998">
        <v>0.11</v>
      </c>
      <c r="U2998">
        <f t="shared" si="768"/>
        <v>328.68</v>
      </c>
      <c r="V2998">
        <f t="shared" si="769"/>
        <v>2970</v>
      </c>
      <c r="W2998" s="1" t="s">
        <v>155</v>
      </c>
      <c r="X2998" s="1" t="s">
        <v>1236</v>
      </c>
      <c r="Y2998" s="1" t="s">
        <v>156</v>
      </c>
      <c r="Z2998" s="3">
        <v>16635</v>
      </c>
      <c r="AA2998" s="4">
        <f t="shared" si="774"/>
        <v>2256.0216180000002</v>
      </c>
      <c r="AB2998" s="2">
        <f t="shared" si="775"/>
        <v>2256.0216180000002</v>
      </c>
      <c r="AC2998" s="4">
        <f t="shared" si="783"/>
        <v>1601.7931976470588</v>
      </c>
      <c r="AD2998" s="4">
        <f t="shared" si="784"/>
        <v>1601.7931976470588</v>
      </c>
      <c r="AE2998" s="4" t="s">
        <v>62</v>
      </c>
      <c r="AG2998" s="4" t="str">
        <f t="shared" si="781"/>
        <v>Weight Captured Separately</v>
      </c>
      <c r="AI2998" t="e">
        <f t="shared" si="770"/>
        <v>#N/A</v>
      </c>
      <c r="AJ2998" t="s">
        <v>81</v>
      </c>
      <c r="AK2998" s="2"/>
      <c r="AL2998" s="2" t="str">
        <f t="shared" si="782"/>
        <v>Freight Included in Commodity Cost</v>
      </c>
      <c r="AM2998" s="4"/>
      <c r="AN2998" t="e">
        <f>VLOOKUP([1]!Tabelle13[[#This Row],[Vlookup this ID for freight costs]],$AL$2:$AL$6811,2,FALSE)</f>
        <v>#REF!</v>
      </c>
      <c r="AO2998">
        <f t="shared" si="777"/>
        <v>9995.7861397129436</v>
      </c>
      <c r="AP2998">
        <v>0.41</v>
      </c>
      <c r="AQ2998">
        <v>0.41</v>
      </c>
      <c r="AR2998" s="4">
        <v>29</v>
      </c>
      <c r="AS2998" s="4">
        <v>8</v>
      </c>
      <c r="AT2998" s="4">
        <v>2014</v>
      </c>
      <c r="AU2998" s="4">
        <v>29</v>
      </c>
      <c r="AV2998" s="4">
        <v>8</v>
      </c>
      <c r="AW2998" s="4">
        <v>2014</v>
      </c>
      <c r="AX2998" t="str">
        <f t="shared" si="771"/>
        <v>No Delay</v>
      </c>
      <c r="AY2998">
        <f t="shared" si="772"/>
        <v>0</v>
      </c>
    </row>
    <row r="2999" spans="1:51" x14ac:dyDescent="0.2">
      <c r="A2999" s="3">
        <v>75309</v>
      </c>
      <c r="B2999" s="1" t="s">
        <v>328</v>
      </c>
      <c r="C2999" s="1" t="s">
        <v>150</v>
      </c>
      <c r="D2999" s="1" t="s">
        <v>100</v>
      </c>
      <c r="E2999" s="1" t="s">
        <v>101</v>
      </c>
      <c r="F2999" s="1" t="s">
        <v>101</v>
      </c>
      <c r="G2999" s="13" t="s">
        <v>1966</v>
      </c>
      <c r="H2999" s="12">
        <v>41879</v>
      </c>
      <c r="I2999" s="12" t="s">
        <v>1966</v>
      </c>
      <c r="J2999" s="12">
        <v>41879</v>
      </c>
      <c r="K2999" s="4">
        <v>5841</v>
      </c>
      <c r="L2999" s="1" t="s">
        <v>146</v>
      </c>
      <c r="M2999" s="1" t="s">
        <v>1923</v>
      </c>
      <c r="N2999" s="1" t="s">
        <v>163</v>
      </c>
      <c r="O2999" s="1" t="s">
        <v>93</v>
      </c>
      <c r="P2999">
        <v>60</v>
      </c>
      <c r="Q2999">
        <v>99</v>
      </c>
      <c r="R2999">
        <v>6830.08</v>
      </c>
      <c r="S2999">
        <v>68.989999999999995</v>
      </c>
      <c r="T2999">
        <v>1.1499999999999999</v>
      </c>
      <c r="U2999">
        <f t="shared" si="768"/>
        <v>6830.0099999999993</v>
      </c>
      <c r="V2999">
        <f t="shared" si="769"/>
        <v>5940</v>
      </c>
      <c r="W2999" s="1" t="s">
        <v>155</v>
      </c>
      <c r="X2999" s="1" t="s">
        <v>1236</v>
      </c>
      <c r="Y2999" s="1" t="s">
        <v>156</v>
      </c>
      <c r="Z2999" s="3">
        <v>16635</v>
      </c>
      <c r="AA2999" s="4">
        <f t="shared" si="774"/>
        <v>2256.0216180000002</v>
      </c>
      <c r="AB2999" s="2">
        <f t="shared" si="775"/>
        <v>2256.0216180000002</v>
      </c>
      <c r="AC2999" s="4">
        <f t="shared" si="783"/>
        <v>1718.5046114444442</v>
      </c>
      <c r="AD2999" s="4">
        <f t="shared" si="784"/>
        <v>1718.5046114444442</v>
      </c>
      <c r="AE2999" s="4" t="s">
        <v>62</v>
      </c>
      <c r="AG2999" s="4" t="str">
        <f t="shared" si="781"/>
        <v>Weight Captured Separately</v>
      </c>
      <c r="AI2999" t="e">
        <f t="shared" si="770"/>
        <v>#N/A</v>
      </c>
      <c r="AJ2999" t="s">
        <v>81</v>
      </c>
      <c r="AK2999" s="2"/>
      <c r="AL2999" s="2" t="str">
        <f t="shared" si="782"/>
        <v>Freight Included in Commodity Cost</v>
      </c>
      <c r="AM2999" s="4"/>
      <c r="AN2999" t="e">
        <f>VLOOKUP([1]!Tabelle13[[#This Row],[Vlookup this ID for freight costs]],$AL$2:$AL$6811,2,FALSE)</f>
        <v>#REF!</v>
      </c>
      <c r="AO2999">
        <f t="shared" si="777"/>
        <v>10724.298784636223</v>
      </c>
      <c r="AP2999">
        <v>7.02</v>
      </c>
      <c r="AQ2999">
        <v>7.02</v>
      </c>
      <c r="AR2999" s="4">
        <v>28</v>
      </c>
      <c r="AS2999" s="4">
        <v>8</v>
      </c>
      <c r="AT2999" s="4">
        <v>2014</v>
      </c>
      <c r="AU2999" s="4">
        <v>28</v>
      </c>
      <c r="AV2999" s="4">
        <v>8</v>
      </c>
      <c r="AW2999" s="4">
        <v>2014</v>
      </c>
      <c r="AX2999" t="str">
        <f t="shared" si="771"/>
        <v>No Delay</v>
      </c>
      <c r="AY2999">
        <f t="shared" si="772"/>
        <v>0</v>
      </c>
    </row>
    <row r="3000" spans="1:51" x14ac:dyDescent="0.2">
      <c r="A3000" s="3">
        <v>27186</v>
      </c>
      <c r="B3000" s="1" t="s">
        <v>328</v>
      </c>
      <c r="C3000" s="1" t="s">
        <v>150</v>
      </c>
      <c r="D3000" s="1" t="s">
        <v>100</v>
      </c>
      <c r="E3000" s="1" t="s">
        <v>101</v>
      </c>
      <c r="F3000" s="1" t="s">
        <v>101</v>
      </c>
      <c r="G3000" s="13" t="s">
        <v>192</v>
      </c>
      <c r="H3000" s="12">
        <v>40056</v>
      </c>
      <c r="I3000" s="12" t="s">
        <v>192</v>
      </c>
      <c r="J3000" s="12">
        <v>40056</v>
      </c>
      <c r="K3000" s="4">
        <v>1787</v>
      </c>
      <c r="L3000" s="1" t="s">
        <v>146</v>
      </c>
      <c r="M3000" s="1" t="s">
        <v>1920</v>
      </c>
      <c r="N3000" s="1" t="s">
        <v>224</v>
      </c>
      <c r="O3000" s="1" t="s">
        <v>225</v>
      </c>
      <c r="P3000">
        <v>30</v>
      </c>
      <c r="Q3000">
        <v>100</v>
      </c>
      <c r="R3000">
        <v>2733.35</v>
      </c>
      <c r="S3000">
        <v>27.33</v>
      </c>
      <c r="T3000">
        <v>0.91</v>
      </c>
      <c r="U3000">
        <f t="shared" si="768"/>
        <v>2733</v>
      </c>
      <c r="V3000">
        <f t="shared" si="769"/>
        <v>3000</v>
      </c>
      <c r="W3000" s="1" t="s">
        <v>149</v>
      </c>
      <c r="X3000" s="1" t="s">
        <v>150</v>
      </c>
      <c r="Y3000" s="1" t="s">
        <v>150</v>
      </c>
      <c r="Z3000" s="3">
        <v>800</v>
      </c>
      <c r="AA3000" s="4">
        <f t="shared" si="774"/>
        <v>2256.1313620000001</v>
      </c>
      <c r="AB3000" s="2">
        <f t="shared" si="775"/>
        <v>2256.1313620000001</v>
      </c>
      <c r="AC3000" s="4">
        <f t="shared" si="783"/>
        <v>1567.7519119999999</v>
      </c>
      <c r="AD3000" s="4">
        <f t="shared" si="784"/>
        <v>1567.7519119999999</v>
      </c>
      <c r="AE3000" s="4" t="s">
        <v>62</v>
      </c>
      <c r="AG3000" s="4" t="str">
        <f t="shared" si="781"/>
        <v>Weight Captured Separately</v>
      </c>
      <c r="AI3000" t="e">
        <f t="shared" si="770"/>
        <v>#N/A</v>
      </c>
      <c r="AJ3000" t="s">
        <v>81</v>
      </c>
      <c r="AK3000" s="2"/>
      <c r="AL3000" s="2" t="str">
        <f t="shared" si="782"/>
        <v>Freight Included in Commodity Cost</v>
      </c>
      <c r="AM3000" s="4"/>
      <c r="AN3000" t="e">
        <f>VLOOKUP([1]!Tabelle13[[#This Row],[Vlookup this ID for freight costs]],$AL$2:$AL$6811,2,FALSE)</f>
        <v>#REF!</v>
      </c>
      <c r="AO3000">
        <f t="shared" si="777"/>
        <v>9783.3004347040023</v>
      </c>
      <c r="AP3000">
        <v>5.36</v>
      </c>
      <c r="AQ3000">
        <v>5.36</v>
      </c>
      <c r="AR3000" s="4">
        <v>31</v>
      </c>
      <c r="AS3000" s="4">
        <v>8</v>
      </c>
      <c r="AT3000" s="4">
        <v>2009</v>
      </c>
      <c r="AU3000" s="4">
        <v>31</v>
      </c>
      <c r="AV3000" s="4">
        <v>8</v>
      </c>
      <c r="AW3000" s="4">
        <v>2009</v>
      </c>
      <c r="AX3000" t="str">
        <f t="shared" si="771"/>
        <v>No Delay</v>
      </c>
      <c r="AY3000">
        <f t="shared" si="772"/>
        <v>0</v>
      </c>
    </row>
    <row r="3001" spans="1:51" x14ac:dyDescent="0.2">
      <c r="A3001" s="3">
        <v>9037</v>
      </c>
      <c r="B3001" s="1" t="s">
        <v>1918</v>
      </c>
      <c r="C3001" s="1" t="s">
        <v>150</v>
      </c>
      <c r="D3001" s="1" t="s">
        <v>100</v>
      </c>
      <c r="E3001" s="1" t="s">
        <v>53</v>
      </c>
      <c r="F3001" s="1" t="s">
        <v>53</v>
      </c>
      <c r="G3001" s="13" t="s">
        <v>1975</v>
      </c>
      <c r="H3001" s="12">
        <v>39903</v>
      </c>
      <c r="I3001" s="12" t="s">
        <v>954</v>
      </c>
      <c r="J3001" s="12">
        <v>39773</v>
      </c>
      <c r="K3001" s="4">
        <v>1198</v>
      </c>
      <c r="L3001" s="1" t="s">
        <v>146</v>
      </c>
      <c r="M3001" s="1" t="s">
        <v>1920</v>
      </c>
      <c r="N3001" s="1" t="s">
        <v>521</v>
      </c>
      <c r="O3001" s="1" t="s">
        <v>446</v>
      </c>
      <c r="P3001">
        <v>90</v>
      </c>
      <c r="Q3001">
        <v>100</v>
      </c>
      <c r="R3001">
        <v>2454</v>
      </c>
      <c r="S3001">
        <v>24.54</v>
      </c>
      <c r="T3001">
        <v>0.27</v>
      </c>
      <c r="U3001">
        <f t="shared" si="768"/>
        <v>2454</v>
      </c>
      <c r="V3001">
        <f t="shared" si="769"/>
        <v>9000</v>
      </c>
      <c r="W3001" s="1" t="s">
        <v>1983</v>
      </c>
      <c r="X3001" s="1" t="s">
        <v>150</v>
      </c>
      <c r="Y3001" s="1" t="s">
        <v>150</v>
      </c>
      <c r="Z3001" s="3">
        <v>800</v>
      </c>
      <c r="AA3001" s="4">
        <f t="shared" si="774"/>
        <v>2256.1313620000001</v>
      </c>
      <c r="AB3001" s="2">
        <f t="shared" si="775"/>
        <v>2256.1313620000001</v>
      </c>
      <c r="AC3001" s="4">
        <f t="shared" si="783"/>
        <v>1974.1006043333332</v>
      </c>
      <c r="AD3001" s="4">
        <f t="shared" si="784"/>
        <v>1974.1006043333332</v>
      </c>
      <c r="AE3001" s="4" t="s">
        <v>62</v>
      </c>
      <c r="AG3001" s="4" t="str">
        <f t="shared" si="781"/>
        <v>Weight Captured Separately</v>
      </c>
      <c r="AH3001" s="4">
        <v>17949</v>
      </c>
      <c r="AI3001">
        <f t="shared" si="770"/>
        <v>7017</v>
      </c>
      <c r="AJ3001" t="s">
        <v>81</v>
      </c>
      <c r="AK3001" s="2"/>
      <c r="AL3001" s="2" t="str">
        <f t="shared" si="782"/>
        <v>Freight Included in Commodity Cost</v>
      </c>
      <c r="AM3001" s="4"/>
      <c r="AN3001" t="e">
        <f>VLOOKUP([1]!Tabelle13[[#This Row],[Vlookup this ID for freight costs]],$AL$2:$AL$6811,2,FALSE)</f>
        <v>#REF!</v>
      </c>
      <c r="AO3001">
        <f t="shared" si="777"/>
        <v>12319.728972248668</v>
      </c>
      <c r="AP3001">
        <v>4.8099999999999996</v>
      </c>
      <c r="AQ3001">
        <v>4.8099999999999996</v>
      </c>
      <c r="AR3001" s="4">
        <v>31</v>
      </c>
      <c r="AS3001" s="4">
        <v>3</v>
      </c>
      <c r="AT3001" s="4">
        <v>2009</v>
      </c>
      <c r="AU3001" s="4">
        <v>21</v>
      </c>
      <c r="AV3001" s="4">
        <v>11</v>
      </c>
      <c r="AW3001" s="4">
        <v>2008</v>
      </c>
      <c r="AX3001" t="str">
        <f t="shared" si="771"/>
        <v>No Delay</v>
      </c>
      <c r="AY3001">
        <f t="shared" si="772"/>
        <v>0</v>
      </c>
    </row>
    <row r="3002" spans="1:51" x14ac:dyDescent="0.2">
      <c r="A3002" s="3">
        <v>14433</v>
      </c>
      <c r="B3002" s="1" t="s">
        <v>328</v>
      </c>
      <c r="C3002" s="1" t="s">
        <v>150</v>
      </c>
      <c r="D3002" s="1" t="s">
        <v>100</v>
      </c>
      <c r="E3002" s="1" t="s">
        <v>101</v>
      </c>
      <c r="F3002" s="1" t="s">
        <v>101</v>
      </c>
      <c r="G3002" s="13" t="s">
        <v>1967</v>
      </c>
      <c r="H3002" s="12">
        <v>40176</v>
      </c>
      <c r="I3002" s="12" t="s">
        <v>1967</v>
      </c>
      <c r="J3002" s="12">
        <v>40176</v>
      </c>
      <c r="K3002" s="4">
        <v>2121</v>
      </c>
      <c r="L3002" s="1" t="s">
        <v>146</v>
      </c>
      <c r="M3002" s="1" t="s">
        <v>1920</v>
      </c>
      <c r="N3002" s="1" t="s">
        <v>147</v>
      </c>
      <c r="O3002" s="1" t="s">
        <v>148</v>
      </c>
      <c r="P3002">
        <v>30</v>
      </c>
      <c r="Q3002">
        <v>100</v>
      </c>
      <c r="R3002">
        <v>4669.76</v>
      </c>
      <c r="S3002">
        <v>46.7</v>
      </c>
      <c r="T3002">
        <v>1.56</v>
      </c>
      <c r="U3002">
        <f t="shared" si="768"/>
        <v>4670</v>
      </c>
      <c r="V3002">
        <f t="shared" si="769"/>
        <v>3000</v>
      </c>
      <c r="W3002" s="1" t="s">
        <v>149</v>
      </c>
      <c r="X3002" s="1" t="s">
        <v>150</v>
      </c>
      <c r="Y3002" s="1" t="s">
        <v>150</v>
      </c>
      <c r="Z3002" s="3">
        <v>800</v>
      </c>
      <c r="AA3002" s="4">
        <f t="shared" si="774"/>
        <v>2256.1313620000001</v>
      </c>
      <c r="AB3002" s="2">
        <f t="shared" si="775"/>
        <v>2256.1313620000001</v>
      </c>
      <c r="AC3002" s="4">
        <f t="shared" si="783"/>
        <v>1567.7519119999999</v>
      </c>
      <c r="AD3002" s="4">
        <f t="shared" si="784"/>
        <v>1567.7519119999999</v>
      </c>
      <c r="AE3002" s="4" t="s">
        <v>62</v>
      </c>
      <c r="AG3002" s="4" t="str">
        <f t="shared" si="781"/>
        <v>Weight Captured Separately</v>
      </c>
      <c r="AI3002" t="e">
        <f t="shared" si="770"/>
        <v>#N/A</v>
      </c>
      <c r="AJ3002" t="s">
        <v>81</v>
      </c>
      <c r="AK3002" s="2"/>
      <c r="AL3002" s="2" t="str">
        <f t="shared" si="782"/>
        <v>Freight Included in Commodity Cost</v>
      </c>
      <c r="AM3002" s="4"/>
      <c r="AN3002" t="e">
        <f>VLOOKUP([1]!Tabelle13[[#This Row],[Vlookup this ID for freight costs]],$AL$2:$AL$6811,2,FALSE)</f>
        <v>#REF!</v>
      </c>
      <c r="AO3002">
        <f t="shared" si="777"/>
        <v>9783.3004347040023</v>
      </c>
      <c r="AP3002">
        <v>10.07</v>
      </c>
      <c r="AQ3002">
        <v>10.07</v>
      </c>
      <c r="AR3002" s="4">
        <v>29</v>
      </c>
      <c r="AS3002" s="4">
        <v>12</v>
      </c>
      <c r="AT3002" s="4">
        <v>2009</v>
      </c>
      <c r="AU3002" s="4">
        <v>29</v>
      </c>
      <c r="AV3002" s="4">
        <v>12</v>
      </c>
      <c r="AW3002" s="4">
        <v>2009</v>
      </c>
      <c r="AX3002" t="str">
        <f t="shared" si="771"/>
        <v>No Delay</v>
      </c>
      <c r="AY3002">
        <f t="shared" si="772"/>
        <v>0</v>
      </c>
    </row>
    <row r="3003" spans="1:51" x14ac:dyDescent="0.2">
      <c r="A3003" s="3">
        <v>5081</v>
      </c>
      <c r="B3003" s="1" t="s">
        <v>1918</v>
      </c>
      <c r="C3003" s="1" t="s">
        <v>150</v>
      </c>
      <c r="D3003" s="1" t="s">
        <v>100</v>
      </c>
      <c r="E3003" s="1" t="s">
        <v>101</v>
      </c>
      <c r="F3003" s="1" t="s">
        <v>101</v>
      </c>
      <c r="G3003" s="13" t="s">
        <v>513</v>
      </c>
      <c r="H3003" s="12">
        <v>39948</v>
      </c>
      <c r="I3003" s="12" t="s">
        <v>513</v>
      </c>
      <c r="J3003" s="12">
        <v>39948</v>
      </c>
      <c r="K3003" s="4">
        <v>1549</v>
      </c>
      <c r="L3003" s="1" t="s">
        <v>146</v>
      </c>
      <c r="M3003" s="1" t="s">
        <v>1920</v>
      </c>
      <c r="N3003" s="1" t="s">
        <v>521</v>
      </c>
      <c r="O3003" s="1" t="s">
        <v>446</v>
      </c>
      <c r="P3003">
        <v>90</v>
      </c>
      <c r="Q3003">
        <v>100</v>
      </c>
      <c r="R3003">
        <v>3220</v>
      </c>
      <c r="S3003">
        <v>32.200000000000003</v>
      </c>
      <c r="T3003">
        <v>0.36</v>
      </c>
      <c r="U3003">
        <f t="shared" si="768"/>
        <v>3220.0000000000005</v>
      </c>
      <c r="V3003">
        <f t="shared" si="769"/>
        <v>9000</v>
      </c>
      <c r="W3003" s="1" t="s">
        <v>1983</v>
      </c>
      <c r="X3003" s="1" t="s">
        <v>150</v>
      </c>
      <c r="Y3003" s="1" t="s">
        <v>150</v>
      </c>
      <c r="Z3003" s="3">
        <v>800</v>
      </c>
      <c r="AA3003" s="4">
        <f t="shared" si="774"/>
        <v>2256.1313620000001</v>
      </c>
      <c r="AB3003" s="2">
        <f t="shared" si="775"/>
        <v>2256.1313620000001</v>
      </c>
      <c r="AC3003" s="4">
        <f t="shared" si="783"/>
        <v>1974.1006043333332</v>
      </c>
      <c r="AD3003" s="4">
        <f t="shared" si="784"/>
        <v>1974.1006043333332</v>
      </c>
      <c r="AE3003" s="4" t="s">
        <v>62</v>
      </c>
      <c r="AG3003" s="4" t="str">
        <f t="shared" si="781"/>
        <v>Weight Captured Separately</v>
      </c>
      <c r="AH3003" s="4">
        <v>10732</v>
      </c>
      <c r="AI3003">
        <f t="shared" si="770"/>
        <v>6036</v>
      </c>
      <c r="AJ3003" t="s">
        <v>81</v>
      </c>
      <c r="AK3003" s="2"/>
      <c r="AL3003" s="2" t="str">
        <f t="shared" si="782"/>
        <v>Freight Included in Commodity Cost</v>
      </c>
      <c r="AM3003" s="4"/>
      <c r="AN3003" t="e">
        <f>VLOOKUP([1]!Tabelle13[[#This Row],[Vlookup this ID for freight costs]],$AL$2:$AL$6811,2,FALSE)</f>
        <v>#REF!</v>
      </c>
      <c r="AO3003">
        <f t="shared" si="777"/>
        <v>12319.728972248668</v>
      </c>
      <c r="AP3003">
        <v>6.31</v>
      </c>
      <c r="AQ3003">
        <v>6.31</v>
      </c>
      <c r="AR3003" s="4">
        <v>15</v>
      </c>
      <c r="AS3003" s="4">
        <v>5</v>
      </c>
      <c r="AT3003" s="4">
        <v>2009</v>
      </c>
      <c r="AU3003" s="4">
        <v>15</v>
      </c>
      <c r="AV3003" s="4">
        <v>5</v>
      </c>
      <c r="AW3003" s="4">
        <v>2009</v>
      </c>
      <c r="AX3003" t="str">
        <f t="shared" si="771"/>
        <v>No Delay</v>
      </c>
      <c r="AY3003">
        <f t="shared" si="772"/>
        <v>0</v>
      </c>
    </row>
    <row r="3004" spans="1:51" x14ac:dyDescent="0.2">
      <c r="A3004" s="3">
        <v>9566</v>
      </c>
      <c r="B3004" s="1" t="s">
        <v>1918</v>
      </c>
      <c r="C3004" s="1" t="s">
        <v>150</v>
      </c>
      <c r="D3004" s="1" t="s">
        <v>100</v>
      </c>
      <c r="E3004" s="1"/>
      <c r="F3004" s="1" t="s">
        <v>107</v>
      </c>
      <c r="G3004" s="13" t="s">
        <v>1955</v>
      </c>
      <c r="H3004" s="12">
        <v>39468</v>
      </c>
      <c r="I3004" s="12" t="s">
        <v>1956</v>
      </c>
      <c r="J3004" s="12">
        <v>39451</v>
      </c>
      <c r="K3004" s="4">
        <v>574</v>
      </c>
      <c r="L3004" s="1" t="s">
        <v>146</v>
      </c>
      <c r="M3004" s="1" t="s">
        <v>1954</v>
      </c>
      <c r="N3004" s="1" t="s">
        <v>521</v>
      </c>
      <c r="O3004" s="1" t="s">
        <v>446</v>
      </c>
      <c r="P3004">
        <v>90</v>
      </c>
      <c r="Q3004">
        <v>100</v>
      </c>
      <c r="R3004">
        <v>3297</v>
      </c>
      <c r="S3004">
        <v>32.97</v>
      </c>
      <c r="T3004">
        <v>0.37</v>
      </c>
      <c r="U3004">
        <f t="shared" si="768"/>
        <v>3297</v>
      </c>
      <c r="V3004">
        <f t="shared" si="769"/>
        <v>9000</v>
      </c>
      <c r="W3004" s="1" t="s">
        <v>1983</v>
      </c>
      <c r="X3004" s="1" t="s">
        <v>150</v>
      </c>
      <c r="Y3004" s="1" t="s">
        <v>150</v>
      </c>
      <c r="Z3004" s="3">
        <v>800</v>
      </c>
      <c r="AA3004" s="4">
        <f t="shared" si="774"/>
        <v>2256.1313620000001</v>
      </c>
      <c r="AB3004" s="2">
        <f t="shared" si="775"/>
        <v>2256.1313620000001</v>
      </c>
      <c r="AC3004" s="4">
        <f t="shared" si="783"/>
        <v>1974.1006043333332</v>
      </c>
      <c r="AD3004" s="4">
        <f t="shared" si="784"/>
        <v>1974.1006043333332</v>
      </c>
      <c r="AE3004" s="4" t="s">
        <v>62</v>
      </c>
      <c r="AG3004" s="4" t="str">
        <f t="shared" si="781"/>
        <v>Weight Captured Separately</v>
      </c>
      <c r="AH3004" s="4">
        <v>82702</v>
      </c>
      <c r="AI3004">
        <f t="shared" si="770"/>
        <v>64918</v>
      </c>
      <c r="AJ3004" t="s">
        <v>81</v>
      </c>
      <c r="AK3004" s="2"/>
      <c r="AL3004" s="2" t="str">
        <f t="shared" si="782"/>
        <v>Freight Included in Commodity Cost</v>
      </c>
      <c r="AM3004" s="4"/>
      <c r="AN3004" t="e">
        <f>VLOOKUP([1]!Tabelle13[[#This Row],[Vlookup this ID for freight costs]],$AL$2:$AL$6811,2,FALSE)</f>
        <v>#REF!</v>
      </c>
      <c r="AO3004">
        <f t="shared" si="777"/>
        <v>12319.728972248668</v>
      </c>
      <c r="AP3004">
        <v>5.28</v>
      </c>
      <c r="AQ3004">
        <v>5.28</v>
      </c>
      <c r="AR3004" s="4">
        <v>21</v>
      </c>
      <c r="AS3004" s="4">
        <v>1</v>
      </c>
      <c r="AT3004" s="4">
        <v>2008</v>
      </c>
      <c r="AU3004" s="4">
        <v>4</v>
      </c>
      <c r="AV3004" s="4">
        <v>1</v>
      </c>
      <c r="AW3004" s="4">
        <v>2008</v>
      </c>
      <c r="AX3004" t="str">
        <f t="shared" si="771"/>
        <v>No Delay</v>
      </c>
      <c r="AY3004">
        <f t="shared" si="772"/>
        <v>0</v>
      </c>
    </row>
    <row r="3005" spans="1:51" x14ac:dyDescent="0.2">
      <c r="A3005" s="3">
        <v>61105</v>
      </c>
      <c r="B3005" s="1" t="s">
        <v>50</v>
      </c>
      <c r="C3005" s="1" t="s">
        <v>51</v>
      </c>
      <c r="D3005" s="1" t="s">
        <v>74</v>
      </c>
      <c r="E3005" s="1" t="s">
        <v>53</v>
      </c>
      <c r="F3005" s="1" t="s">
        <v>53</v>
      </c>
      <c r="G3005" s="13" t="s">
        <v>2022</v>
      </c>
      <c r="H3005" s="12">
        <v>42130</v>
      </c>
      <c r="I3005" s="12" t="s">
        <v>2012</v>
      </c>
      <c r="J3005" s="12">
        <v>42201</v>
      </c>
      <c r="K3005" s="4">
        <v>6665</v>
      </c>
      <c r="L3005" s="1" t="s">
        <v>146</v>
      </c>
      <c r="M3005" s="1" t="s">
        <v>880</v>
      </c>
      <c r="N3005" s="1" t="s">
        <v>343</v>
      </c>
      <c r="O3005" s="1" t="s">
        <v>344</v>
      </c>
      <c r="P3005">
        <v>60</v>
      </c>
      <c r="Q3005">
        <v>100</v>
      </c>
      <c r="R3005">
        <v>5400</v>
      </c>
      <c r="S3005">
        <v>54</v>
      </c>
      <c r="T3005">
        <v>0.9</v>
      </c>
      <c r="U3005">
        <f t="shared" si="768"/>
        <v>5400</v>
      </c>
      <c r="V3005">
        <f t="shared" si="769"/>
        <v>6000</v>
      </c>
      <c r="W3005" s="1" t="s">
        <v>243</v>
      </c>
      <c r="X3005" s="1" t="s">
        <v>244</v>
      </c>
      <c r="Y3005" s="1" t="s">
        <v>244</v>
      </c>
      <c r="Z3005" s="3">
        <v>7163</v>
      </c>
      <c r="AA3005" s="4">
        <f t="shared" si="774"/>
        <v>2256.1313620000001</v>
      </c>
      <c r="AB3005" s="2">
        <f t="shared" si="775"/>
        <v>2256.1313620000001</v>
      </c>
      <c r="AC3005" s="4">
        <f t="shared" si="783"/>
        <v>1870.9602767272727</v>
      </c>
      <c r="AD3005" s="4">
        <f t="shared" si="784"/>
        <v>1870.9602767272727</v>
      </c>
      <c r="AE3005" s="4" t="s">
        <v>62</v>
      </c>
      <c r="AG3005" s="4" t="str">
        <f t="shared" ref="AG3005:AG3036" si="785">AE3005</f>
        <v>Weight Captured Separately</v>
      </c>
      <c r="AI3005" t="e">
        <f t="shared" si="770"/>
        <v>#N/A</v>
      </c>
      <c r="AJ3005" t="s">
        <v>81</v>
      </c>
      <c r="AK3005" s="2"/>
      <c r="AL3005" s="2" t="str">
        <f t="shared" ref="AL3005:AL3036" si="786">AJ3005</f>
        <v>Freight Included in Commodity Cost</v>
      </c>
      <c r="AM3005" s="4"/>
      <c r="AN3005" t="e">
        <f>VLOOKUP([1]!Tabelle13[[#This Row],[Vlookup this ID for freight costs]],$AL$2:$AL$6811,2,FALSE)</f>
        <v>#REF!</v>
      </c>
      <c r="AO3005">
        <f t="shared" si="777"/>
        <v>11675.927047331637</v>
      </c>
      <c r="AP3005">
        <v>6.36</v>
      </c>
      <c r="AQ3005">
        <v>6.36</v>
      </c>
      <c r="AR3005" s="4">
        <v>6</v>
      </c>
      <c r="AS3005" s="4">
        <v>5</v>
      </c>
      <c r="AT3005" s="4">
        <v>2015</v>
      </c>
      <c r="AU3005" s="4">
        <v>16</v>
      </c>
      <c r="AV3005" s="4">
        <v>7</v>
      </c>
      <c r="AW3005" s="4">
        <v>2015</v>
      </c>
      <c r="AX3005" t="str">
        <f t="shared" si="771"/>
        <v>Delay</v>
      </c>
      <c r="AY3005">
        <f t="shared" si="772"/>
        <v>71</v>
      </c>
    </row>
    <row r="3006" spans="1:51" x14ac:dyDescent="0.2">
      <c r="A3006" s="3">
        <v>10350</v>
      </c>
      <c r="B3006" s="1" t="s">
        <v>1918</v>
      </c>
      <c r="C3006" s="1" t="s">
        <v>150</v>
      </c>
      <c r="D3006" s="1" t="s">
        <v>100</v>
      </c>
      <c r="E3006" s="1" t="s">
        <v>53</v>
      </c>
      <c r="F3006" s="1" t="s">
        <v>53</v>
      </c>
      <c r="G3006" s="13" t="s">
        <v>1383</v>
      </c>
      <c r="H3006" s="12">
        <v>39981</v>
      </c>
      <c r="I3006" s="12" t="s">
        <v>2023</v>
      </c>
      <c r="J3006" s="12">
        <v>39906</v>
      </c>
      <c r="K3006" s="4">
        <v>1447</v>
      </c>
      <c r="L3006" s="1" t="s">
        <v>146</v>
      </c>
      <c r="M3006" s="1" t="s">
        <v>1920</v>
      </c>
      <c r="N3006" s="1" t="s">
        <v>171</v>
      </c>
      <c r="O3006" s="1" t="s">
        <v>93</v>
      </c>
      <c r="P3006">
        <v>60</v>
      </c>
      <c r="Q3006">
        <v>100</v>
      </c>
      <c r="R3006">
        <v>520</v>
      </c>
      <c r="S3006">
        <v>5.2</v>
      </c>
      <c r="T3006">
        <v>0.09</v>
      </c>
      <c r="U3006">
        <f t="shared" si="768"/>
        <v>520</v>
      </c>
      <c r="V3006">
        <f t="shared" si="769"/>
        <v>6000</v>
      </c>
      <c r="W3006" s="1" t="s">
        <v>155</v>
      </c>
      <c r="X3006" s="1" t="s">
        <v>1236</v>
      </c>
      <c r="Y3006" s="1" t="s">
        <v>156</v>
      </c>
      <c r="Z3006" s="3">
        <v>8107</v>
      </c>
      <c r="AA3006" s="4">
        <f t="shared" si="774"/>
        <v>2256.1313620000001</v>
      </c>
      <c r="AB3006" s="2">
        <f t="shared" si="775"/>
        <v>2256.1313620000001</v>
      </c>
      <c r="AC3006" s="4">
        <f t="shared" si="783"/>
        <v>1870.9602767272727</v>
      </c>
      <c r="AD3006" s="4">
        <f t="shared" si="784"/>
        <v>1870.9602767272727</v>
      </c>
      <c r="AE3006" s="4" t="s">
        <v>62</v>
      </c>
      <c r="AG3006" s="4" t="str">
        <f t="shared" si="785"/>
        <v>Weight Captured Separately</v>
      </c>
      <c r="AH3006" s="4">
        <v>82537</v>
      </c>
      <c r="AI3006">
        <f t="shared" si="770"/>
        <v>1187</v>
      </c>
      <c r="AJ3006" t="s">
        <v>81</v>
      </c>
      <c r="AK3006" s="2"/>
      <c r="AL3006" s="2" t="str">
        <f t="shared" si="786"/>
        <v>Freight Included in Commodity Cost</v>
      </c>
      <c r="AM3006" s="4"/>
      <c r="AN3006" t="e">
        <f>VLOOKUP([1]!Tabelle13[[#This Row],[Vlookup this ID for freight costs]],$AL$2:$AL$6811,2,FALSE)</f>
        <v>#REF!</v>
      </c>
      <c r="AO3006">
        <f t="shared" si="777"/>
        <v>11675.927047331637</v>
      </c>
      <c r="AP3006">
        <v>1.02</v>
      </c>
      <c r="AQ3006">
        <v>1.02</v>
      </c>
      <c r="AR3006" s="4">
        <v>17</v>
      </c>
      <c r="AS3006" s="4">
        <v>6</v>
      </c>
      <c r="AT3006" s="4">
        <v>2009</v>
      </c>
      <c r="AU3006" s="4">
        <v>3</v>
      </c>
      <c r="AV3006" s="4">
        <v>4</v>
      </c>
      <c r="AW3006" s="4">
        <v>2009</v>
      </c>
      <c r="AX3006" t="str">
        <f t="shared" si="771"/>
        <v>No Delay</v>
      </c>
      <c r="AY3006">
        <f t="shared" si="772"/>
        <v>0</v>
      </c>
    </row>
    <row r="3007" spans="1:51" x14ac:dyDescent="0.2">
      <c r="A3007" s="3">
        <v>73122</v>
      </c>
      <c r="B3007" s="1" t="s">
        <v>50</v>
      </c>
      <c r="C3007" s="1" t="s">
        <v>51</v>
      </c>
      <c r="D3007" s="1" t="s">
        <v>74</v>
      </c>
      <c r="E3007" s="1" t="s">
        <v>53</v>
      </c>
      <c r="F3007" s="1" t="s">
        <v>53</v>
      </c>
      <c r="G3007" s="13" t="s">
        <v>2011</v>
      </c>
      <c r="H3007" s="12">
        <v>42164</v>
      </c>
      <c r="I3007" s="12" t="s">
        <v>2012</v>
      </c>
      <c r="J3007" s="12">
        <v>42201</v>
      </c>
      <c r="K3007" s="4">
        <v>6667</v>
      </c>
      <c r="L3007" s="1" t="s">
        <v>146</v>
      </c>
      <c r="M3007" s="1" t="s">
        <v>248</v>
      </c>
      <c r="N3007" s="1" t="s">
        <v>249</v>
      </c>
      <c r="O3007" s="1" t="s">
        <v>250</v>
      </c>
      <c r="P3007">
        <v>60</v>
      </c>
      <c r="Q3007">
        <v>100</v>
      </c>
      <c r="R3007">
        <v>5550</v>
      </c>
      <c r="S3007">
        <v>55.5</v>
      </c>
      <c r="T3007">
        <v>0.92</v>
      </c>
      <c r="U3007">
        <f t="shared" si="768"/>
        <v>5550</v>
      </c>
      <c r="V3007">
        <f t="shared" si="769"/>
        <v>6000</v>
      </c>
      <c r="W3007" s="1" t="s">
        <v>251</v>
      </c>
      <c r="X3007" s="1" t="s">
        <v>252</v>
      </c>
      <c r="Y3007" s="1" t="s">
        <v>252</v>
      </c>
      <c r="Z3007" s="3">
        <v>8366</v>
      </c>
      <c r="AA3007" s="4">
        <f t="shared" si="774"/>
        <v>2256.1313620000001</v>
      </c>
      <c r="AB3007" s="2">
        <f t="shared" si="775"/>
        <v>2256.1313620000001</v>
      </c>
      <c r="AC3007" s="4">
        <f t="shared" si="783"/>
        <v>1870.9602767272727</v>
      </c>
      <c r="AD3007" s="4">
        <f t="shared" si="784"/>
        <v>1870.9602767272727</v>
      </c>
      <c r="AE3007" s="4" t="s">
        <v>62</v>
      </c>
      <c r="AG3007" s="4" t="str">
        <f t="shared" si="785"/>
        <v>Weight Captured Separately</v>
      </c>
      <c r="AI3007" t="e">
        <f t="shared" si="770"/>
        <v>#N/A</v>
      </c>
      <c r="AJ3007" t="s">
        <v>81</v>
      </c>
      <c r="AK3007" s="2"/>
      <c r="AL3007" s="2" t="str">
        <f t="shared" si="786"/>
        <v>Freight Included in Commodity Cost</v>
      </c>
      <c r="AM3007" s="4"/>
      <c r="AN3007" t="e">
        <f>VLOOKUP([1]!Tabelle13[[#This Row],[Vlookup this ID for freight costs]],$AL$2:$AL$6811,2,FALSE)</f>
        <v>#REF!</v>
      </c>
      <c r="AO3007">
        <f t="shared" si="777"/>
        <v>11675.927047331637</v>
      </c>
      <c r="AP3007">
        <v>6.53</v>
      </c>
      <c r="AQ3007">
        <v>6.53</v>
      </c>
      <c r="AR3007" s="4">
        <v>9</v>
      </c>
      <c r="AS3007" s="4">
        <v>6</v>
      </c>
      <c r="AT3007" s="4">
        <v>2015</v>
      </c>
      <c r="AU3007" s="4">
        <v>16</v>
      </c>
      <c r="AV3007" s="4">
        <v>7</v>
      </c>
      <c r="AW3007" s="4">
        <v>2015</v>
      </c>
      <c r="AX3007" t="str">
        <f t="shared" si="771"/>
        <v>Delay</v>
      </c>
      <c r="AY3007">
        <f t="shared" si="772"/>
        <v>37</v>
      </c>
    </row>
    <row r="3008" spans="1:51" x14ac:dyDescent="0.2">
      <c r="A3008" s="3">
        <v>69314</v>
      </c>
      <c r="B3008" s="1" t="s">
        <v>50</v>
      </c>
      <c r="C3008" s="1" t="s">
        <v>51</v>
      </c>
      <c r="D3008" s="1" t="s">
        <v>74</v>
      </c>
      <c r="E3008" s="1" t="s">
        <v>53</v>
      </c>
      <c r="F3008" s="1" t="s">
        <v>53</v>
      </c>
      <c r="G3008" s="13" t="s">
        <v>1262</v>
      </c>
      <c r="H3008" s="12">
        <v>41933</v>
      </c>
      <c r="I3008" s="12" t="s">
        <v>705</v>
      </c>
      <c r="J3008" s="12">
        <v>41955</v>
      </c>
      <c r="K3008" s="4">
        <v>6115</v>
      </c>
      <c r="L3008" s="1" t="s">
        <v>146</v>
      </c>
      <c r="M3008" s="1" t="s">
        <v>248</v>
      </c>
      <c r="N3008" s="1" t="s">
        <v>249</v>
      </c>
      <c r="O3008" s="1" t="s">
        <v>250</v>
      </c>
      <c r="P3008">
        <v>60</v>
      </c>
      <c r="Q3008">
        <v>100</v>
      </c>
      <c r="R3008">
        <v>5550</v>
      </c>
      <c r="S3008">
        <v>55.5</v>
      </c>
      <c r="T3008">
        <v>0.92</v>
      </c>
      <c r="U3008">
        <f t="shared" si="768"/>
        <v>5550</v>
      </c>
      <c r="V3008">
        <f t="shared" si="769"/>
        <v>6000</v>
      </c>
      <c r="W3008" s="1" t="s">
        <v>251</v>
      </c>
      <c r="X3008" s="1" t="s">
        <v>252</v>
      </c>
      <c r="Y3008" s="1" t="s">
        <v>252</v>
      </c>
      <c r="Z3008" s="3">
        <v>8366</v>
      </c>
      <c r="AA3008" s="4">
        <f t="shared" si="774"/>
        <v>2256.1313620000001</v>
      </c>
      <c r="AB3008" s="2">
        <f t="shared" si="775"/>
        <v>2256.1313620000001</v>
      </c>
      <c r="AC3008" s="4">
        <f t="shared" si="783"/>
        <v>1870.9602767272727</v>
      </c>
      <c r="AD3008" s="4">
        <f t="shared" si="784"/>
        <v>1870.9602767272727</v>
      </c>
      <c r="AE3008" s="4" t="s">
        <v>62</v>
      </c>
      <c r="AG3008" s="4" t="str">
        <f t="shared" si="785"/>
        <v>Weight Captured Separately</v>
      </c>
      <c r="AI3008" t="e">
        <f t="shared" si="770"/>
        <v>#N/A</v>
      </c>
      <c r="AJ3008" t="s">
        <v>81</v>
      </c>
      <c r="AK3008" s="2"/>
      <c r="AL3008" s="2" t="str">
        <f t="shared" si="786"/>
        <v>Freight Included in Commodity Cost</v>
      </c>
      <c r="AM3008" s="4"/>
      <c r="AN3008" t="e">
        <f>VLOOKUP([1]!Tabelle13[[#This Row],[Vlookup this ID for freight costs]],$AL$2:$AL$6811,2,FALSE)</f>
        <v>#REF!</v>
      </c>
      <c r="AO3008">
        <f t="shared" si="777"/>
        <v>11675.927047331637</v>
      </c>
      <c r="AP3008">
        <v>5.71</v>
      </c>
      <c r="AQ3008">
        <v>5.71</v>
      </c>
      <c r="AR3008" s="4">
        <v>21</v>
      </c>
      <c r="AS3008" s="4">
        <v>10</v>
      </c>
      <c r="AT3008" s="4">
        <v>2014</v>
      </c>
      <c r="AU3008" s="4">
        <v>12</v>
      </c>
      <c r="AV3008" s="4">
        <v>11</v>
      </c>
      <c r="AW3008" s="4">
        <v>2014</v>
      </c>
      <c r="AX3008" t="str">
        <f t="shared" si="771"/>
        <v>Delay</v>
      </c>
      <c r="AY3008">
        <f t="shared" si="772"/>
        <v>22</v>
      </c>
    </row>
    <row r="3009" spans="1:51" x14ac:dyDescent="0.2">
      <c r="A3009" s="3">
        <v>2438</v>
      </c>
      <c r="B3009" s="1" t="s">
        <v>1918</v>
      </c>
      <c r="C3009" s="1" t="s">
        <v>150</v>
      </c>
      <c r="D3009" s="1" t="s">
        <v>100</v>
      </c>
      <c r="E3009" s="1" t="s">
        <v>53</v>
      </c>
      <c r="F3009" s="1" t="s">
        <v>53</v>
      </c>
      <c r="G3009" s="13" t="s">
        <v>1975</v>
      </c>
      <c r="H3009" s="12">
        <v>39903</v>
      </c>
      <c r="I3009" s="12" t="s">
        <v>954</v>
      </c>
      <c r="J3009" s="12">
        <v>39773</v>
      </c>
      <c r="K3009" s="4">
        <v>1187</v>
      </c>
      <c r="L3009" s="1" t="s">
        <v>146</v>
      </c>
      <c r="M3009" s="1" t="s">
        <v>1920</v>
      </c>
      <c r="N3009" s="1" t="s">
        <v>1963</v>
      </c>
      <c r="O3009" s="1" t="s">
        <v>1964</v>
      </c>
      <c r="P3009">
        <v>60</v>
      </c>
      <c r="Q3009">
        <v>100</v>
      </c>
      <c r="R3009">
        <v>371</v>
      </c>
      <c r="S3009">
        <v>3.71</v>
      </c>
      <c r="T3009">
        <v>0.06</v>
      </c>
      <c r="U3009">
        <f t="shared" si="768"/>
        <v>371</v>
      </c>
      <c r="V3009">
        <f t="shared" si="769"/>
        <v>6000</v>
      </c>
      <c r="W3009" s="1" t="s">
        <v>185</v>
      </c>
      <c r="X3009" s="1" t="s">
        <v>186</v>
      </c>
      <c r="Y3009" s="1" t="s">
        <v>186</v>
      </c>
      <c r="Z3009" s="3">
        <v>8773</v>
      </c>
      <c r="AA3009" s="4">
        <f t="shared" si="774"/>
        <v>2256.1313620000001</v>
      </c>
      <c r="AB3009" s="2">
        <f t="shared" si="775"/>
        <v>2256.1313620000001</v>
      </c>
      <c r="AC3009" s="4">
        <f t="shared" si="783"/>
        <v>1870.9602767272727</v>
      </c>
      <c r="AD3009" s="4">
        <f t="shared" si="784"/>
        <v>1870.9602767272727</v>
      </c>
      <c r="AE3009" s="4" t="s">
        <v>62</v>
      </c>
      <c r="AG3009" s="4" t="str">
        <f t="shared" si="785"/>
        <v>Weight Captured Separately</v>
      </c>
      <c r="AH3009" s="4">
        <v>10925</v>
      </c>
      <c r="AI3009">
        <f t="shared" si="770"/>
        <v>4080</v>
      </c>
      <c r="AJ3009" t="s">
        <v>81</v>
      </c>
      <c r="AK3009" s="2"/>
      <c r="AL3009" s="2" t="str">
        <f t="shared" si="786"/>
        <v>Freight Included in Commodity Cost</v>
      </c>
      <c r="AM3009" s="4"/>
      <c r="AN3009" t="e">
        <f>VLOOKUP([1]!Tabelle13[[#This Row],[Vlookup this ID for freight costs]],$AL$2:$AL$6811,2,FALSE)</f>
        <v>#REF!</v>
      </c>
      <c r="AO3009">
        <f t="shared" si="777"/>
        <v>11675.927047331637</v>
      </c>
      <c r="AP3009">
        <v>0.73</v>
      </c>
      <c r="AQ3009">
        <v>0.73</v>
      </c>
      <c r="AR3009" s="4">
        <v>31</v>
      </c>
      <c r="AS3009" s="4">
        <v>3</v>
      </c>
      <c r="AT3009" s="4">
        <v>2009</v>
      </c>
      <c r="AU3009" s="4">
        <v>21</v>
      </c>
      <c r="AV3009" s="4">
        <v>11</v>
      </c>
      <c r="AW3009" s="4">
        <v>2008</v>
      </c>
      <c r="AX3009" t="str">
        <f t="shared" si="771"/>
        <v>No Delay</v>
      </c>
      <c r="AY3009">
        <f t="shared" si="772"/>
        <v>0</v>
      </c>
    </row>
    <row r="3010" spans="1:51" x14ac:dyDescent="0.2">
      <c r="A3010" s="3">
        <v>1587</v>
      </c>
      <c r="B3010" s="1" t="s">
        <v>1918</v>
      </c>
      <c r="C3010" s="1" t="s">
        <v>150</v>
      </c>
      <c r="D3010" s="1" t="s">
        <v>100</v>
      </c>
      <c r="E3010" s="1"/>
      <c r="F3010" s="1" t="s">
        <v>107</v>
      </c>
      <c r="G3010" s="13" t="s">
        <v>1955</v>
      </c>
      <c r="H3010" s="12">
        <v>39468</v>
      </c>
      <c r="I3010" s="12" t="s">
        <v>1956</v>
      </c>
      <c r="J3010" s="12">
        <v>39451</v>
      </c>
      <c r="K3010" s="4">
        <v>561</v>
      </c>
      <c r="L3010" s="1" t="s">
        <v>146</v>
      </c>
      <c r="M3010" s="1" t="s">
        <v>1954</v>
      </c>
      <c r="N3010" s="1" t="s">
        <v>1963</v>
      </c>
      <c r="O3010" s="1" t="s">
        <v>1964</v>
      </c>
      <c r="P3010">
        <v>60</v>
      </c>
      <c r="Q3010">
        <v>100</v>
      </c>
      <c r="R3010">
        <v>573</v>
      </c>
      <c r="S3010">
        <v>5.73</v>
      </c>
      <c r="T3010">
        <v>0.1</v>
      </c>
      <c r="U3010">
        <f t="shared" ref="U3010:U3073" si="787">S3010*Q3010</f>
        <v>573</v>
      </c>
      <c r="V3010">
        <f t="shared" ref="V3010:V3073" si="788">Q3010*P3010</f>
        <v>6000</v>
      </c>
      <c r="W3010" s="1" t="s">
        <v>185</v>
      </c>
      <c r="X3010" s="1" t="s">
        <v>186</v>
      </c>
      <c r="Y3010" s="1" t="s">
        <v>186</v>
      </c>
      <c r="Z3010" s="3">
        <v>8773</v>
      </c>
      <c r="AA3010" s="4">
        <f t="shared" si="774"/>
        <v>2256.1313620000001</v>
      </c>
      <c r="AB3010" s="2">
        <f t="shared" si="775"/>
        <v>2256.1313620000001</v>
      </c>
      <c r="AC3010" s="4">
        <f t="shared" si="783"/>
        <v>1870.9602767272727</v>
      </c>
      <c r="AD3010" s="4">
        <f t="shared" si="784"/>
        <v>1870.9602767272727</v>
      </c>
      <c r="AE3010" s="4" t="s">
        <v>62</v>
      </c>
      <c r="AG3010" s="4" t="str">
        <f t="shared" si="785"/>
        <v>Weight Captured Separately</v>
      </c>
      <c r="AH3010" s="4">
        <v>10642</v>
      </c>
      <c r="AI3010">
        <f t="shared" ref="AI3010:AI3073" si="789">INDEX($AE$2:$AE$6811,MATCH(AH3010,$A$2:$A$6811,0))</f>
        <v>3286</v>
      </c>
      <c r="AJ3010" t="s">
        <v>81</v>
      </c>
      <c r="AK3010" s="2"/>
      <c r="AL3010" s="2" t="str">
        <f t="shared" si="786"/>
        <v>Freight Included in Commodity Cost</v>
      </c>
      <c r="AM3010" s="4"/>
      <c r="AN3010" t="e">
        <f>VLOOKUP([1]!Tabelle13[[#This Row],[Vlookup this ID for freight costs]],$AL$2:$AL$6811,2,FALSE)</f>
        <v>#REF!</v>
      </c>
      <c r="AO3010">
        <f t="shared" si="777"/>
        <v>11675.927047331637</v>
      </c>
      <c r="AP3010">
        <v>0.92</v>
      </c>
      <c r="AQ3010">
        <v>0.92</v>
      </c>
      <c r="AR3010" s="4">
        <v>21</v>
      </c>
      <c r="AS3010" s="4">
        <v>1</v>
      </c>
      <c r="AT3010" s="4">
        <v>2008</v>
      </c>
      <c r="AU3010" s="4">
        <v>4</v>
      </c>
      <c r="AV3010" s="4">
        <v>1</v>
      </c>
      <c r="AW3010" s="4">
        <v>2008</v>
      </c>
      <c r="AX3010" t="str">
        <f t="shared" ref="AX3010:AX3073" si="790">IF(DATE(AW3010,AV3010,AU3010)&lt;=DATE(AT3010,AS3010,AR3010),"No Delay","Delay")</f>
        <v>No Delay</v>
      </c>
      <c r="AY3010">
        <f t="shared" ref="AY3010:AY3073" si="791">IF(_xlfn.DAYS(J3010,H3010)&gt;0, _xlfn.DAYS(J3010,H3010),0)</f>
        <v>0</v>
      </c>
    </row>
    <row r="3011" spans="1:51" x14ac:dyDescent="0.2">
      <c r="A3011" s="3">
        <v>1724</v>
      </c>
      <c r="B3011" s="1" t="s">
        <v>1918</v>
      </c>
      <c r="C3011" s="1" t="s">
        <v>150</v>
      </c>
      <c r="D3011" s="1" t="s">
        <v>100</v>
      </c>
      <c r="E3011" s="1"/>
      <c r="F3011" s="1" t="s">
        <v>107</v>
      </c>
      <c r="G3011" s="13" t="s">
        <v>1965</v>
      </c>
      <c r="H3011" s="12">
        <v>39563</v>
      </c>
      <c r="I3011" s="12" t="s">
        <v>97</v>
      </c>
      <c r="J3011" s="12">
        <v>39545</v>
      </c>
      <c r="K3011" s="4">
        <v>747</v>
      </c>
      <c r="L3011" s="1" t="s">
        <v>146</v>
      </c>
      <c r="M3011" s="1" t="s">
        <v>1920</v>
      </c>
      <c r="N3011" s="1" t="s">
        <v>188</v>
      </c>
      <c r="O3011" s="1" t="s">
        <v>184</v>
      </c>
      <c r="P3011">
        <v>30</v>
      </c>
      <c r="Q3011">
        <v>100</v>
      </c>
      <c r="R3011">
        <v>1849</v>
      </c>
      <c r="S3011">
        <v>18.489999999999998</v>
      </c>
      <c r="T3011">
        <v>0.62</v>
      </c>
      <c r="U3011">
        <f t="shared" si="787"/>
        <v>1848.9999999999998</v>
      </c>
      <c r="V3011">
        <f t="shared" si="788"/>
        <v>3000</v>
      </c>
      <c r="W3011" s="1" t="s">
        <v>185</v>
      </c>
      <c r="X3011" s="1" t="s">
        <v>186</v>
      </c>
      <c r="Y3011" s="1" t="s">
        <v>186</v>
      </c>
      <c r="Z3011" s="3">
        <v>8773</v>
      </c>
      <c r="AA3011" s="4">
        <f t="shared" si="774"/>
        <v>2256.1313620000001</v>
      </c>
      <c r="AB3011" s="2">
        <f t="shared" si="775"/>
        <v>2256.1313620000001</v>
      </c>
      <c r="AC3011" s="4">
        <f t="shared" si="783"/>
        <v>1567.7519119999999</v>
      </c>
      <c r="AD3011" s="4">
        <f t="shared" si="784"/>
        <v>1567.7519119999999</v>
      </c>
      <c r="AE3011" s="4" t="s">
        <v>62</v>
      </c>
      <c r="AG3011" s="4" t="str">
        <f t="shared" si="785"/>
        <v>Weight Captured Separately</v>
      </c>
      <c r="AH3011" s="4">
        <v>10774</v>
      </c>
      <c r="AI3011">
        <f t="shared" si="789"/>
        <v>10681</v>
      </c>
      <c r="AJ3011" t="s">
        <v>81</v>
      </c>
      <c r="AK3011" s="2"/>
      <c r="AL3011" s="2" t="str">
        <f t="shared" si="786"/>
        <v>Freight Included in Commodity Cost</v>
      </c>
      <c r="AM3011" s="4"/>
      <c r="AN3011" t="e">
        <f>VLOOKUP([1]!Tabelle13[[#This Row],[Vlookup this ID for freight costs]],$AL$2:$AL$6811,2,FALSE)</f>
        <v>#REF!</v>
      </c>
      <c r="AO3011">
        <f t="shared" si="777"/>
        <v>9783.3004347040023</v>
      </c>
      <c r="AP3011">
        <v>2.96</v>
      </c>
      <c r="AQ3011">
        <v>2.96</v>
      </c>
      <c r="AR3011" s="4">
        <v>25</v>
      </c>
      <c r="AS3011" s="4">
        <v>4</v>
      </c>
      <c r="AT3011" s="4">
        <v>2008</v>
      </c>
      <c r="AU3011" s="4">
        <v>7</v>
      </c>
      <c r="AV3011" s="4">
        <v>4</v>
      </c>
      <c r="AW3011" s="4">
        <v>2008</v>
      </c>
      <c r="AX3011" t="str">
        <f t="shared" si="790"/>
        <v>No Delay</v>
      </c>
      <c r="AY3011">
        <f t="shared" si="791"/>
        <v>0</v>
      </c>
    </row>
    <row r="3012" spans="1:51" x14ac:dyDescent="0.2">
      <c r="A3012" s="3">
        <v>5510</v>
      </c>
      <c r="B3012" s="1" t="s">
        <v>1918</v>
      </c>
      <c r="C3012" s="1" t="s">
        <v>150</v>
      </c>
      <c r="D3012" s="1" t="s">
        <v>100</v>
      </c>
      <c r="E3012" s="1"/>
      <c r="F3012" s="1" t="s">
        <v>107</v>
      </c>
      <c r="G3012" s="13" t="s">
        <v>1953</v>
      </c>
      <c r="H3012" s="12">
        <v>39476</v>
      </c>
      <c r="I3012" s="12" t="s">
        <v>1953</v>
      </c>
      <c r="J3012" s="12">
        <v>39476</v>
      </c>
      <c r="K3012" s="4">
        <v>633</v>
      </c>
      <c r="L3012" s="1" t="s">
        <v>146</v>
      </c>
      <c r="M3012" s="1" t="s">
        <v>1954</v>
      </c>
      <c r="N3012" s="1" t="s">
        <v>188</v>
      </c>
      <c r="O3012" s="1" t="s">
        <v>184</v>
      </c>
      <c r="P3012">
        <v>30</v>
      </c>
      <c r="Q3012">
        <v>100</v>
      </c>
      <c r="R3012">
        <v>2208</v>
      </c>
      <c r="S3012">
        <v>22.08</v>
      </c>
      <c r="T3012">
        <v>0.74</v>
      </c>
      <c r="U3012">
        <f t="shared" si="787"/>
        <v>2208</v>
      </c>
      <c r="V3012">
        <f t="shared" si="788"/>
        <v>3000</v>
      </c>
      <c r="W3012" s="1" t="s">
        <v>185</v>
      </c>
      <c r="X3012" s="1" t="s">
        <v>186</v>
      </c>
      <c r="Y3012" s="1" t="s">
        <v>186</v>
      </c>
      <c r="Z3012" s="3">
        <v>8773</v>
      </c>
      <c r="AA3012" s="4">
        <f t="shared" si="774"/>
        <v>2256.1313620000001</v>
      </c>
      <c r="AB3012" s="2">
        <f t="shared" si="775"/>
        <v>2256.1313620000001</v>
      </c>
      <c r="AC3012" s="4">
        <f t="shared" si="783"/>
        <v>1567.7519119999999</v>
      </c>
      <c r="AD3012" s="4">
        <f t="shared" si="784"/>
        <v>1567.7519119999999</v>
      </c>
      <c r="AE3012" s="4" t="s">
        <v>62</v>
      </c>
      <c r="AG3012" s="4" t="str">
        <f t="shared" si="785"/>
        <v>Weight Captured Separately</v>
      </c>
      <c r="AH3012" s="4">
        <v>11352</v>
      </c>
      <c r="AI3012">
        <f t="shared" si="789"/>
        <v>9020</v>
      </c>
      <c r="AJ3012" t="s">
        <v>81</v>
      </c>
      <c r="AK3012" s="2"/>
      <c r="AL3012" s="2" t="str">
        <f t="shared" si="786"/>
        <v>Freight Included in Commodity Cost</v>
      </c>
      <c r="AM3012" s="4"/>
      <c r="AN3012" t="e">
        <f>VLOOKUP([1]!Tabelle13[[#This Row],[Vlookup this ID for freight costs]],$AL$2:$AL$6811,2,FALSE)</f>
        <v>#REF!</v>
      </c>
      <c r="AO3012">
        <f t="shared" si="777"/>
        <v>9783.3004347040023</v>
      </c>
      <c r="AP3012">
        <v>3.53</v>
      </c>
      <c r="AQ3012">
        <v>3.53</v>
      </c>
      <c r="AR3012" s="4">
        <v>29</v>
      </c>
      <c r="AS3012" s="4">
        <v>1</v>
      </c>
      <c r="AT3012" s="4">
        <v>2008</v>
      </c>
      <c r="AU3012" s="4">
        <v>29</v>
      </c>
      <c r="AV3012" s="4">
        <v>1</v>
      </c>
      <c r="AW3012" s="4">
        <v>2008</v>
      </c>
      <c r="AX3012" t="str">
        <f t="shared" si="790"/>
        <v>No Delay</v>
      </c>
      <c r="AY3012">
        <f t="shared" si="791"/>
        <v>0</v>
      </c>
    </row>
    <row r="3013" spans="1:51" x14ac:dyDescent="0.2">
      <c r="A3013" s="3">
        <v>9694</v>
      </c>
      <c r="B3013" s="1" t="s">
        <v>1918</v>
      </c>
      <c r="C3013" s="1" t="s">
        <v>150</v>
      </c>
      <c r="D3013" s="1" t="s">
        <v>100</v>
      </c>
      <c r="E3013" s="1"/>
      <c r="F3013" s="1" t="s">
        <v>107</v>
      </c>
      <c r="G3013" s="13" t="s">
        <v>1965</v>
      </c>
      <c r="H3013" s="12">
        <v>39563</v>
      </c>
      <c r="I3013" s="12" t="s">
        <v>97</v>
      </c>
      <c r="J3013" s="12">
        <v>39545</v>
      </c>
      <c r="K3013" s="4">
        <v>751</v>
      </c>
      <c r="L3013" s="1" t="s">
        <v>146</v>
      </c>
      <c r="M3013" s="1" t="s">
        <v>1920</v>
      </c>
      <c r="N3013" s="1" t="s">
        <v>183</v>
      </c>
      <c r="O3013" s="1" t="s">
        <v>184</v>
      </c>
      <c r="P3013">
        <v>30</v>
      </c>
      <c r="Q3013">
        <v>100</v>
      </c>
      <c r="R3013">
        <v>2386</v>
      </c>
      <c r="S3013">
        <v>23.86</v>
      </c>
      <c r="T3013">
        <v>0.8</v>
      </c>
      <c r="U3013">
        <f t="shared" si="787"/>
        <v>2386</v>
      </c>
      <c r="V3013">
        <f t="shared" si="788"/>
        <v>3000</v>
      </c>
      <c r="W3013" s="1" t="s">
        <v>185</v>
      </c>
      <c r="X3013" s="1" t="s">
        <v>186</v>
      </c>
      <c r="Y3013" s="1" t="s">
        <v>186</v>
      </c>
      <c r="Z3013" s="3">
        <v>8773</v>
      </c>
      <c r="AA3013" s="4">
        <f t="shared" si="774"/>
        <v>2256.1313620000001</v>
      </c>
      <c r="AB3013" s="2">
        <f t="shared" si="775"/>
        <v>2256.1313620000001</v>
      </c>
      <c r="AC3013" s="4">
        <f t="shared" si="783"/>
        <v>1567.7519119999999</v>
      </c>
      <c r="AD3013" s="4">
        <f t="shared" si="784"/>
        <v>1567.7519119999999</v>
      </c>
      <c r="AE3013" s="4" t="s">
        <v>62</v>
      </c>
      <c r="AG3013" s="4" t="str">
        <f t="shared" si="785"/>
        <v>Weight Captured Separately</v>
      </c>
      <c r="AH3013" s="4">
        <v>82350</v>
      </c>
      <c r="AI3013">
        <f t="shared" si="789"/>
        <v>6587</v>
      </c>
      <c r="AJ3013" t="s">
        <v>81</v>
      </c>
      <c r="AK3013" s="2"/>
      <c r="AL3013" s="2" t="str">
        <f t="shared" si="786"/>
        <v>Freight Included in Commodity Cost</v>
      </c>
      <c r="AM3013" s="4"/>
      <c r="AN3013" t="e">
        <f>VLOOKUP([1]!Tabelle13[[#This Row],[Vlookup this ID for freight costs]],$AL$2:$AL$6811,2,FALSE)</f>
        <v>#REF!</v>
      </c>
      <c r="AO3013">
        <f t="shared" si="777"/>
        <v>9783.3004347040023</v>
      </c>
      <c r="AP3013">
        <v>3.82</v>
      </c>
      <c r="AQ3013">
        <v>3.82</v>
      </c>
      <c r="AR3013" s="4">
        <v>25</v>
      </c>
      <c r="AS3013" s="4">
        <v>4</v>
      </c>
      <c r="AT3013" s="4">
        <v>2008</v>
      </c>
      <c r="AU3013" s="4">
        <v>7</v>
      </c>
      <c r="AV3013" s="4">
        <v>4</v>
      </c>
      <c r="AW3013" s="4">
        <v>2008</v>
      </c>
      <c r="AX3013" t="str">
        <f t="shared" si="790"/>
        <v>No Delay</v>
      </c>
      <c r="AY3013">
        <f t="shared" si="791"/>
        <v>0</v>
      </c>
    </row>
    <row r="3014" spans="1:51" x14ac:dyDescent="0.2">
      <c r="A3014" s="3">
        <v>1513</v>
      </c>
      <c r="B3014" s="1" t="s">
        <v>1918</v>
      </c>
      <c r="C3014" s="1" t="s">
        <v>150</v>
      </c>
      <c r="D3014" s="1" t="s">
        <v>100</v>
      </c>
      <c r="E3014" s="1"/>
      <c r="F3014" s="1" t="s">
        <v>107</v>
      </c>
      <c r="G3014" s="13" t="s">
        <v>1953</v>
      </c>
      <c r="H3014" s="12">
        <v>39476</v>
      </c>
      <c r="I3014" s="12" t="s">
        <v>1953</v>
      </c>
      <c r="J3014" s="12">
        <v>39476</v>
      </c>
      <c r="K3014" s="4">
        <v>625</v>
      </c>
      <c r="L3014" s="1" t="s">
        <v>146</v>
      </c>
      <c r="M3014" s="1" t="s">
        <v>1954</v>
      </c>
      <c r="N3014" s="1" t="s">
        <v>183</v>
      </c>
      <c r="O3014" s="1" t="s">
        <v>184</v>
      </c>
      <c r="P3014">
        <v>30</v>
      </c>
      <c r="Q3014">
        <v>100</v>
      </c>
      <c r="R3014">
        <v>2850</v>
      </c>
      <c r="S3014">
        <v>28.5</v>
      </c>
      <c r="T3014">
        <v>0.95</v>
      </c>
      <c r="U3014">
        <f t="shared" si="787"/>
        <v>2850</v>
      </c>
      <c r="V3014">
        <f t="shared" si="788"/>
        <v>3000</v>
      </c>
      <c r="W3014" s="1" t="s">
        <v>185</v>
      </c>
      <c r="X3014" s="1" t="s">
        <v>186</v>
      </c>
      <c r="Y3014" s="1" t="s">
        <v>186</v>
      </c>
      <c r="Z3014" s="3">
        <v>8773</v>
      </c>
      <c r="AA3014" s="4">
        <f t="shared" si="774"/>
        <v>2256.1313620000001</v>
      </c>
      <c r="AB3014" s="2">
        <f t="shared" si="775"/>
        <v>2256.1313620000001</v>
      </c>
      <c r="AC3014" s="4">
        <f t="shared" si="783"/>
        <v>1567.7519119999999</v>
      </c>
      <c r="AD3014" s="4">
        <f t="shared" si="784"/>
        <v>1567.7519119999999</v>
      </c>
      <c r="AE3014" s="4" t="s">
        <v>62</v>
      </c>
      <c r="AG3014" s="4" t="str">
        <f t="shared" si="785"/>
        <v>Weight Captured Separately</v>
      </c>
      <c r="AH3014" s="4">
        <v>10636</v>
      </c>
      <c r="AI3014">
        <f t="shared" si="789"/>
        <v>4957</v>
      </c>
      <c r="AJ3014" t="s">
        <v>81</v>
      </c>
      <c r="AK3014" s="2"/>
      <c r="AL3014" s="2" t="str">
        <f t="shared" si="786"/>
        <v>Freight Included in Commodity Cost</v>
      </c>
      <c r="AM3014" s="4"/>
      <c r="AN3014" t="e">
        <f>VLOOKUP([1]!Tabelle13[[#This Row],[Vlookup this ID for freight costs]],$AL$2:$AL$6811,2,FALSE)</f>
        <v>#REF!</v>
      </c>
      <c r="AO3014">
        <f t="shared" si="777"/>
        <v>9783.3004347040023</v>
      </c>
      <c r="AP3014">
        <v>4.5599999999999996</v>
      </c>
      <c r="AQ3014">
        <v>4.5599999999999996</v>
      </c>
      <c r="AR3014" s="4">
        <v>29</v>
      </c>
      <c r="AS3014" s="4">
        <v>1</v>
      </c>
      <c r="AT3014" s="4">
        <v>2008</v>
      </c>
      <c r="AU3014" s="4">
        <v>29</v>
      </c>
      <c r="AV3014" s="4">
        <v>1</v>
      </c>
      <c r="AW3014" s="4">
        <v>2008</v>
      </c>
      <c r="AX3014" t="str">
        <f t="shared" si="790"/>
        <v>No Delay</v>
      </c>
      <c r="AY3014">
        <f t="shared" si="791"/>
        <v>0</v>
      </c>
    </row>
    <row r="3015" spans="1:51" x14ac:dyDescent="0.2">
      <c r="A3015" s="3">
        <v>5717</v>
      </c>
      <c r="B3015" s="1" t="s">
        <v>1918</v>
      </c>
      <c r="C3015" s="1" t="s">
        <v>150</v>
      </c>
      <c r="D3015" s="1" t="s">
        <v>100</v>
      </c>
      <c r="E3015" s="1"/>
      <c r="F3015" s="1" t="s">
        <v>107</v>
      </c>
      <c r="G3015" s="13" t="s">
        <v>1965</v>
      </c>
      <c r="H3015" s="12">
        <v>39563</v>
      </c>
      <c r="I3015" s="12" t="s">
        <v>97</v>
      </c>
      <c r="J3015" s="12">
        <v>39545</v>
      </c>
      <c r="K3015" s="4">
        <v>749</v>
      </c>
      <c r="L3015" s="1" t="s">
        <v>146</v>
      </c>
      <c r="M3015" s="1" t="s">
        <v>1920</v>
      </c>
      <c r="N3015" s="1" t="s">
        <v>1939</v>
      </c>
      <c r="O3015" s="1" t="s">
        <v>1940</v>
      </c>
      <c r="P3015">
        <v>60</v>
      </c>
      <c r="Q3015">
        <v>100</v>
      </c>
      <c r="R3015">
        <v>2030</v>
      </c>
      <c r="S3015">
        <v>20.3</v>
      </c>
      <c r="T3015">
        <v>0.34</v>
      </c>
      <c r="U3015">
        <f t="shared" si="787"/>
        <v>2030</v>
      </c>
      <c r="V3015">
        <f t="shared" si="788"/>
        <v>6000</v>
      </c>
      <c r="W3015" s="1" t="s">
        <v>1993</v>
      </c>
      <c r="X3015" s="1" t="s">
        <v>112</v>
      </c>
      <c r="Y3015" s="1" t="s">
        <v>112</v>
      </c>
      <c r="Z3015" s="3">
        <v>9208</v>
      </c>
      <c r="AA3015" s="4">
        <f t="shared" si="774"/>
        <v>2256.1313620000001</v>
      </c>
      <c r="AB3015" s="2">
        <f t="shared" si="775"/>
        <v>2256.1313620000001</v>
      </c>
      <c r="AC3015" s="4">
        <f t="shared" si="783"/>
        <v>1870.9602767272727</v>
      </c>
      <c r="AD3015" s="4">
        <f t="shared" si="784"/>
        <v>1870.9602767272727</v>
      </c>
      <c r="AE3015" s="4" t="s">
        <v>62</v>
      </c>
      <c r="AG3015" s="4" t="str">
        <f t="shared" si="785"/>
        <v>Weight Captured Separately</v>
      </c>
      <c r="AH3015" s="4">
        <v>11426</v>
      </c>
      <c r="AI3015">
        <f t="shared" si="789"/>
        <v>2270</v>
      </c>
      <c r="AJ3015" t="s">
        <v>81</v>
      </c>
      <c r="AK3015" s="2"/>
      <c r="AL3015" s="2" t="str">
        <f t="shared" si="786"/>
        <v>Freight Included in Commodity Cost</v>
      </c>
      <c r="AM3015" s="4"/>
      <c r="AN3015" t="e">
        <f>VLOOKUP([1]!Tabelle13[[#This Row],[Vlookup this ID for freight costs]],$AL$2:$AL$6811,2,FALSE)</f>
        <v>#REF!</v>
      </c>
      <c r="AO3015">
        <f t="shared" si="777"/>
        <v>11675.927047331637</v>
      </c>
      <c r="AP3015">
        <v>3.25</v>
      </c>
      <c r="AQ3015">
        <v>3.25</v>
      </c>
      <c r="AR3015" s="4">
        <v>25</v>
      </c>
      <c r="AS3015" s="4">
        <v>4</v>
      </c>
      <c r="AT3015" s="4">
        <v>2008</v>
      </c>
      <c r="AU3015" s="4">
        <v>7</v>
      </c>
      <c r="AV3015" s="4">
        <v>4</v>
      </c>
      <c r="AW3015" s="4">
        <v>2008</v>
      </c>
      <c r="AX3015" t="str">
        <f t="shared" si="790"/>
        <v>No Delay</v>
      </c>
      <c r="AY3015">
        <f t="shared" si="791"/>
        <v>0</v>
      </c>
    </row>
    <row r="3016" spans="1:51" x14ac:dyDescent="0.2">
      <c r="A3016" s="3">
        <v>4257</v>
      </c>
      <c r="B3016" s="1" t="s">
        <v>1918</v>
      </c>
      <c r="C3016" s="1" t="s">
        <v>150</v>
      </c>
      <c r="D3016" s="1" t="s">
        <v>100</v>
      </c>
      <c r="E3016" s="1"/>
      <c r="F3016" s="1" t="s">
        <v>107</v>
      </c>
      <c r="G3016" s="13" t="s">
        <v>1955</v>
      </c>
      <c r="H3016" s="12">
        <v>39468</v>
      </c>
      <c r="I3016" s="12" t="s">
        <v>1956</v>
      </c>
      <c r="J3016" s="12">
        <v>39451</v>
      </c>
      <c r="K3016" s="4">
        <v>566</v>
      </c>
      <c r="L3016" s="1" t="s">
        <v>146</v>
      </c>
      <c r="M3016" s="1" t="s">
        <v>1954</v>
      </c>
      <c r="N3016" s="1" t="s">
        <v>1939</v>
      </c>
      <c r="O3016" s="1" t="s">
        <v>1940</v>
      </c>
      <c r="P3016">
        <v>60</v>
      </c>
      <c r="Q3016">
        <v>100</v>
      </c>
      <c r="R3016">
        <v>2318</v>
      </c>
      <c r="S3016">
        <v>23.18</v>
      </c>
      <c r="T3016">
        <v>0.39</v>
      </c>
      <c r="U3016">
        <f t="shared" si="787"/>
        <v>2318</v>
      </c>
      <c r="V3016">
        <f t="shared" si="788"/>
        <v>6000</v>
      </c>
      <c r="W3016" s="1" t="s">
        <v>1993</v>
      </c>
      <c r="X3016" s="1" t="s">
        <v>112</v>
      </c>
      <c r="Y3016" s="1" t="s">
        <v>112</v>
      </c>
      <c r="Z3016" s="3">
        <v>9208</v>
      </c>
      <c r="AA3016" s="4">
        <f t="shared" si="774"/>
        <v>2256.1313620000001</v>
      </c>
      <c r="AB3016" s="2">
        <f t="shared" si="775"/>
        <v>2256.1313620000001</v>
      </c>
      <c r="AC3016" s="4">
        <f t="shared" si="783"/>
        <v>1870.9602767272727</v>
      </c>
      <c r="AD3016" s="4">
        <f t="shared" si="784"/>
        <v>1870.9602767272727</v>
      </c>
      <c r="AE3016" s="4" t="s">
        <v>62</v>
      </c>
      <c r="AG3016" s="4" t="str">
        <f t="shared" si="785"/>
        <v>Weight Captured Separately</v>
      </c>
      <c r="AH3016" s="4">
        <v>10564</v>
      </c>
      <c r="AI3016">
        <f t="shared" si="789"/>
        <v>3946</v>
      </c>
      <c r="AJ3016" t="s">
        <v>81</v>
      </c>
      <c r="AK3016" s="2"/>
      <c r="AL3016" s="2" t="str">
        <f t="shared" si="786"/>
        <v>Freight Included in Commodity Cost</v>
      </c>
      <c r="AM3016" s="4"/>
      <c r="AN3016" t="e">
        <f>VLOOKUP([1]!Tabelle13[[#This Row],[Vlookup this ID for freight costs]],$AL$2:$AL$6811,2,FALSE)</f>
        <v>#REF!</v>
      </c>
      <c r="AO3016">
        <f t="shared" si="777"/>
        <v>11675.927047331637</v>
      </c>
      <c r="AP3016">
        <v>3.71</v>
      </c>
      <c r="AQ3016">
        <v>3.71</v>
      </c>
      <c r="AR3016" s="4">
        <v>21</v>
      </c>
      <c r="AS3016" s="4">
        <v>1</v>
      </c>
      <c r="AT3016" s="4">
        <v>2008</v>
      </c>
      <c r="AU3016" s="4">
        <v>4</v>
      </c>
      <c r="AV3016" s="4">
        <v>1</v>
      </c>
      <c r="AW3016" s="4">
        <v>2008</v>
      </c>
      <c r="AX3016" t="str">
        <f t="shared" si="790"/>
        <v>No Delay</v>
      </c>
      <c r="AY3016">
        <f t="shared" si="791"/>
        <v>0</v>
      </c>
    </row>
    <row r="3017" spans="1:51" x14ac:dyDescent="0.2">
      <c r="A3017" s="3">
        <v>50524</v>
      </c>
      <c r="B3017" s="1" t="s">
        <v>328</v>
      </c>
      <c r="C3017" s="1" t="s">
        <v>150</v>
      </c>
      <c r="D3017" s="1" t="s">
        <v>100</v>
      </c>
      <c r="E3017" s="1" t="s">
        <v>101</v>
      </c>
      <c r="F3017" s="1" t="s">
        <v>101</v>
      </c>
      <c r="G3017" s="13" t="s">
        <v>1980</v>
      </c>
      <c r="H3017" s="12">
        <v>40105</v>
      </c>
      <c r="I3017" s="12" t="s">
        <v>1980</v>
      </c>
      <c r="J3017" s="12">
        <v>40105</v>
      </c>
      <c r="K3017" s="4">
        <v>1916</v>
      </c>
      <c r="L3017" s="1" t="s">
        <v>146</v>
      </c>
      <c r="M3017" s="1" t="s">
        <v>1920</v>
      </c>
      <c r="N3017" s="1" t="s">
        <v>550</v>
      </c>
      <c r="O3017" s="1" t="s">
        <v>551</v>
      </c>
      <c r="P3017">
        <v>300</v>
      </c>
      <c r="Q3017">
        <v>100</v>
      </c>
      <c r="R3017">
        <v>4835.18</v>
      </c>
      <c r="S3017">
        <v>48.35</v>
      </c>
      <c r="T3017">
        <v>0.16</v>
      </c>
      <c r="U3017">
        <f t="shared" si="787"/>
        <v>4835</v>
      </c>
      <c r="V3017">
        <f t="shared" si="788"/>
        <v>30000</v>
      </c>
      <c r="W3017" s="1" t="s">
        <v>552</v>
      </c>
      <c r="X3017" s="1" t="s">
        <v>361</v>
      </c>
      <c r="Y3017" s="1" t="s">
        <v>361</v>
      </c>
      <c r="Z3017" s="3">
        <v>12821</v>
      </c>
      <c r="AA3017" s="4">
        <f t="shared" si="774"/>
        <v>2256.1313620000001</v>
      </c>
      <c r="AB3017" s="2">
        <f t="shared" si="775"/>
        <v>2256.1313620000001</v>
      </c>
      <c r="AC3017" s="4">
        <f t="shared" si="783"/>
        <v>1357.5831172173912</v>
      </c>
      <c r="AD3017" s="4">
        <f t="shared" si="784"/>
        <v>1357.5831172173912</v>
      </c>
      <c r="AE3017" s="4" t="s">
        <v>62</v>
      </c>
      <c r="AG3017" s="4" t="str">
        <f t="shared" si="785"/>
        <v>Weight Captured Separately</v>
      </c>
      <c r="AI3017" t="e">
        <f t="shared" si="789"/>
        <v>#N/A</v>
      </c>
      <c r="AJ3017" t="s">
        <v>81</v>
      </c>
      <c r="AK3017" s="2"/>
      <c r="AL3017" s="2" t="str">
        <f t="shared" si="786"/>
        <v>Freight Included in Commodity Cost</v>
      </c>
      <c r="AM3017" s="4"/>
      <c r="AN3017" t="e">
        <f>VLOOKUP([1]!Tabelle13[[#This Row],[Vlookup this ID for freight costs]],$AL$2:$AL$6811,2,FALSE)</f>
        <v>#REF!</v>
      </c>
      <c r="AO3017">
        <f t="shared" si="777"/>
        <v>8471.4268176709575</v>
      </c>
      <c r="AP3017">
        <v>9.48</v>
      </c>
      <c r="AQ3017">
        <v>9.48</v>
      </c>
      <c r="AR3017" s="4">
        <v>19</v>
      </c>
      <c r="AS3017" s="4">
        <v>10</v>
      </c>
      <c r="AT3017" s="4">
        <v>2009</v>
      </c>
      <c r="AU3017" s="4">
        <v>19</v>
      </c>
      <c r="AV3017" s="4">
        <v>10</v>
      </c>
      <c r="AW3017" s="4">
        <v>2009</v>
      </c>
      <c r="AX3017" t="str">
        <f t="shared" si="790"/>
        <v>No Delay</v>
      </c>
      <c r="AY3017">
        <f t="shared" si="791"/>
        <v>0</v>
      </c>
    </row>
    <row r="3018" spans="1:51" x14ac:dyDescent="0.2">
      <c r="A3018" s="3">
        <v>8463</v>
      </c>
      <c r="B3018" s="1" t="s">
        <v>1918</v>
      </c>
      <c r="C3018" s="1" t="s">
        <v>150</v>
      </c>
      <c r="D3018" s="1" t="s">
        <v>100</v>
      </c>
      <c r="E3018" s="1" t="s">
        <v>101</v>
      </c>
      <c r="F3018" s="1" t="s">
        <v>101</v>
      </c>
      <c r="G3018" s="13" t="s">
        <v>1519</v>
      </c>
      <c r="H3018" s="12">
        <v>39680</v>
      </c>
      <c r="I3018" s="12" t="s">
        <v>96</v>
      </c>
      <c r="J3018" s="12">
        <v>39576</v>
      </c>
      <c r="K3018" s="4">
        <v>825</v>
      </c>
      <c r="L3018" s="1" t="s">
        <v>146</v>
      </c>
      <c r="M3018" s="1" t="s">
        <v>1920</v>
      </c>
      <c r="N3018" s="1" t="s">
        <v>2024</v>
      </c>
      <c r="O3018" s="1" t="s">
        <v>1964</v>
      </c>
      <c r="P3018">
        <v>60</v>
      </c>
      <c r="Q3018">
        <v>100</v>
      </c>
      <c r="R3018">
        <v>517</v>
      </c>
      <c r="S3018">
        <v>5.17</v>
      </c>
      <c r="T3018">
        <v>0.09</v>
      </c>
      <c r="U3018">
        <f t="shared" si="787"/>
        <v>517</v>
      </c>
      <c r="V3018">
        <f t="shared" si="788"/>
        <v>6000</v>
      </c>
      <c r="W3018" s="1" t="s">
        <v>185</v>
      </c>
      <c r="X3018" s="1" t="s">
        <v>186</v>
      </c>
      <c r="Y3018" s="1" t="s">
        <v>186</v>
      </c>
      <c r="Z3018" s="3">
        <v>11869</v>
      </c>
      <c r="AA3018" s="4">
        <f t="shared" si="774"/>
        <v>2256.1313620000001</v>
      </c>
      <c r="AB3018" s="2">
        <f t="shared" si="775"/>
        <v>2256.1313620000001</v>
      </c>
      <c r="AC3018" s="4">
        <f t="shared" si="783"/>
        <v>1870.9602767272727</v>
      </c>
      <c r="AD3018" s="4">
        <f t="shared" si="784"/>
        <v>1870.9602767272727</v>
      </c>
      <c r="AE3018" s="4" t="s">
        <v>62</v>
      </c>
      <c r="AG3018" s="4" t="str">
        <f t="shared" si="785"/>
        <v>Weight Captured Separately</v>
      </c>
      <c r="AH3018" s="4">
        <v>21563</v>
      </c>
      <c r="AI3018">
        <f t="shared" si="789"/>
        <v>10504</v>
      </c>
      <c r="AJ3018" t="s">
        <v>81</v>
      </c>
      <c r="AK3018" s="2"/>
      <c r="AL3018" s="2" t="str">
        <f t="shared" si="786"/>
        <v>Freight Included in Commodity Cost</v>
      </c>
      <c r="AM3018" s="4"/>
      <c r="AN3018" t="e">
        <f>VLOOKUP([1]!Tabelle13[[#This Row],[Vlookup this ID for freight costs]],$AL$2:$AL$6811,2,FALSE)</f>
        <v>#REF!</v>
      </c>
      <c r="AO3018">
        <f t="shared" si="777"/>
        <v>11675.927047331637</v>
      </c>
      <c r="AP3018">
        <v>0.83</v>
      </c>
      <c r="AQ3018">
        <v>0.83</v>
      </c>
      <c r="AR3018" s="4">
        <v>20</v>
      </c>
      <c r="AS3018" s="4">
        <v>8</v>
      </c>
      <c r="AT3018" s="4">
        <v>2008</v>
      </c>
      <c r="AU3018" s="4">
        <v>8</v>
      </c>
      <c r="AV3018" s="4">
        <v>5</v>
      </c>
      <c r="AW3018" s="4">
        <v>2008</v>
      </c>
      <c r="AX3018" t="str">
        <f t="shared" si="790"/>
        <v>No Delay</v>
      </c>
      <c r="AY3018">
        <f t="shared" si="791"/>
        <v>0</v>
      </c>
    </row>
    <row r="3019" spans="1:51" x14ac:dyDescent="0.2">
      <c r="A3019" s="3">
        <v>5979</v>
      </c>
      <c r="B3019" s="1" t="s">
        <v>1918</v>
      </c>
      <c r="C3019" s="1" t="s">
        <v>150</v>
      </c>
      <c r="D3019" s="1" t="s">
        <v>100</v>
      </c>
      <c r="E3019" s="1" t="s">
        <v>101</v>
      </c>
      <c r="F3019" s="1" t="s">
        <v>101</v>
      </c>
      <c r="G3019" s="13" t="s">
        <v>1882</v>
      </c>
      <c r="H3019" s="12">
        <v>39685</v>
      </c>
      <c r="I3019" s="12" t="s">
        <v>1981</v>
      </c>
      <c r="J3019" s="12">
        <v>39674</v>
      </c>
      <c r="K3019" s="4">
        <v>1002</v>
      </c>
      <c r="L3019" s="1" t="s">
        <v>146</v>
      </c>
      <c r="M3019" s="1" t="s">
        <v>1920</v>
      </c>
      <c r="N3019" s="1" t="s">
        <v>188</v>
      </c>
      <c r="O3019" s="1" t="s">
        <v>184</v>
      </c>
      <c r="P3019">
        <v>30</v>
      </c>
      <c r="Q3019">
        <v>100</v>
      </c>
      <c r="R3019">
        <v>1828</v>
      </c>
      <c r="S3019">
        <v>18.28</v>
      </c>
      <c r="T3019">
        <v>0.61</v>
      </c>
      <c r="U3019">
        <f t="shared" si="787"/>
        <v>1828</v>
      </c>
      <c r="V3019">
        <f t="shared" si="788"/>
        <v>3000</v>
      </c>
      <c r="W3019" s="1" t="s">
        <v>185</v>
      </c>
      <c r="X3019" s="1" t="s">
        <v>186</v>
      </c>
      <c r="Y3019" s="1" t="s">
        <v>186</v>
      </c>
      <c r="Z3019" s="3">
        <v>11869</v>
      </c>
      <c r="AA3019" s="4">
        <f t="shared" ref="AA3019:AA3081" si="792">AB3019</f>
        <v>2256.1313620000001</v>
      </c>
      <c r="AB3019" s="2">
        <f t="shared" ref="AB3019:AB3081" si="793">2245.156962+0.109744*Q3019</f>
        <v>2256.1313620000001</v>
      </c>
      <c r="AC3019" s="4">
        <f t="shared" ref="AC3019:AC3050" si="794">AD3019</f>
        <v>1567.7519119999999</v>
      </c>
      <c r="AD3019" s="4">
        <f t="shared" si="784"/>
        <v>1567.7519119999999</v>
      </c>
      <c r="AE3019" s="4" t="s">
        <v>62</v>
      </c>
      <c r="AG3019" s="4" t="str">
        <f t="shared" si="785"/>
        <v>Weight Captured Separately</v>
      </c>
      <c r="AH3019" s="4">
        <v>10903</v>
      </c>
      <c r="AI3019">
        <f t="shared" si="789"/>
        <v>118</v>
      </c>
      <c r="AJ3019" t="s">
        <v>81</v>
      </c>
      <c r="AK3019" s="2"/>
      <c r="AL3019" s="2" t="str">
        <f t="shared" si="786"/>
        <v>Freight Included in Commodity Cost</v>
      </c>
      <c r="AM3019" s="4"/>
      <c r="AN3019" t="e">
        <f>VLOOKUP([1]!Tabelle13[[#This Row],[Vlookup this ID for freight costs]],$AL$2:$AL$6811,2,FALSE)</f>
        <v>#REF!</v>
      </c>
      <c r="AO3019">
        <f t="shared" ref="AO3019:AO3081" si="795">IF(AK:AK="",AC:AC*6.242+1.383 -2.844 + 3.145 -2.265  -2.026,AK:AK)</f>
        <v>9783.3004347040023</v>
      </c>
      <c r="AP3019">
        <v>2.92</v>
      </c>
      <c r="AQ3019">
        <v>2.92</v>
      </c>
      <c r="AR3019" s="4">
        <v>25</v>
      </c>
      <c r="AS3019" s="4">
        <v>8</v>
      </c>
      <c r="AT3019" s="4">
        <v>2008</v>
      </c>
      <c r="AU3019" s="4">
        <v>14</v>
      </c>
      <c r="AV3019" s="4">
        <v>8</v>
      </c>
      <c r="AW3019" s="4">
        <v>2008</v>
      </c>
      <c r="AX3019" t="str">
        <f t="shared" si="790"/>
        <v>No Delay</v>
      </c>
      <c r="AY3019">
        <f t="shared" si="791"/>
        <v>0</v>
      </c>
    </row>
    <row r="3020" spans="1:51" x14ac:dyDescent="0.2">
      <c r="A3020" s="3">
        <v>532</v>
      </c>
      <c r="B3020" s="1" t="s">
        <v>1918</v>
      </c>
      <c r="C3020" s="1" t="s">
        <v>150</v>
      </c>
      <c r="D3020" s="1" t="s">
        <v>100</v>
      </c>
      <c r="E3020" s="1" t="s">
        <v>101</v>
      </c>
      <c r="F3020" s="1" t="s">
        <v>101</v>
      </c>
      <c r="G3020" s="13" t="s">
        <v>1519</v>
      </c>
      <c r="H3020" s="12">
        <v>39680</v>
      </c>
      <c r="I3020" s="12" t="s">
        <v>96</v>
      </c>
      <c r="J3020" s="12">
        <v>39576</v>
      </c>
      <c r="K3020" s="4">
        <v>810</v>
      </c>
      <c r="L3020" s="1" t="s">
        <v>146</v>
      </c>
      <c r="M3020" s="1" t="s">
        <v>1920</v>
      </c>
      <c r="N3020" s="1" t="s">
        <v>188</v>
      </c>
      <c r="O3020" s="1" t="s">
        <v>184</v>
      </c>
      <c r="P3020">
        <v>30</v>
      </c>
      <c r="Q3020">
        <v>100</v>
      </c>
      <c r="R3020">
        <v>1906</v>
      </c>
      <c r="S3020">
        <v>19.059999999999999</v>
      </c>
      <c r="T3020">
        <v>0.64</v>
      </c>
      <c r="U3020">
        <f t="shared" si="787"/>
        <v>1905.9999999999998</v>
      </c>
      <c r="V3020">
        <f t="shared" si="788"/>
        <v>3000</v>
      </c>
      <c r="W3020" s="1" t="s">
        <v>185</v>
      </c>
      <c r="X3020" s="1" t="s">
        <v>186</v>
      </c>
      <c r="Y3020" s="1" t="s">
        <v>186</v>
      </c>
      <c r="Z3020" s="3">
        <v>11869</v>
      </c>
      <c r="AA3020" s="4">
        <f t="shared" si="792"/>
        <v>2256.1313620000001</v>
      </c>
      <c r="AB3020" s="2">
        <f t="shared" si="793"/>
        <v>2256.1313620000001</v>
      </c>
      <c r="AC3020" s="4">
        <f t="shared" si="794"/>
        <v>1567.7519119999999</v>
      </c>
      <c r="AD3020" s="4">
        <f t="shared" si="784"/>
        <v>1567.7519119999999</v>
      </c>
      <c r="AE3020" s="4" t="s">
        <v>62</v>
      </c>
      <c r="AG3020" s="4" t="str">
        <f t="shared" si="785"/>
        <v>Weight Captured Separately</v>
      </c>
      <c r="AH3020" s="4">
        <v>10544</v>
      </c>
      <c r="AI3020">
        <f t="shared" si="789"/>
        <v>1178</v>
      </c>
      <c r="AJ3020" t="s">
        <v>81</v>
      </c>
      <c r="AK3020" s="2"/>
      <c r="AL3020" s="2" t="str">
        <f t="shared" si="786"/>
        <v>Freight Included in Commodity Cost</v>
      </c>
      <c r="AM3020" s="4"/>
      <c r="AN3020" t="e">
        <f>VLOOKUP([1]!Tabelle13[[#This Row],[Vlookup this ID for freight costs]],$AL$2:$AL$6811,2,FALSE)</f>
        <v>#REF!</v>
      </c>
      <c r="AO3020">
        <f t="shared" si="795"/>
        <v>9783.3004347040023</v>
      </c>
      <c r="AP3020">
        <v>3.05</v>
      </c>
      <c r="AQ3020">
        <v>3.05</v>
      </c>
      <c r="AR3020" s="4">
        <v>20</v>
      </c>
      <c r="AS3020" s="4">
        <v>8</v>
      </c>
      <c r="AT3020" s="4">
        <v>2008</v>
      </c>
      <c r="AU3020" s="4">
        <v>8</v>
      </c>
      <c r="AV3020" s="4">
        <v>5</v>
      </c>
      <c r="AW3020" s="4">
        <v>2008</v>
      </c>
      <c r="AX3020" t="str">
        <f t="shared" si="790"/>
        <v>No Delay</v>
      </c>
      <c r="AY3020">
        <f t="shared" si="791"/>
        <v>0</v>
      </c>
    </row>
    <row r="3021" spans="1:51" x14ac:dyDescent="0.2">
      <c r="A3021" s="3">
        <v>56167</v>
      </c>
      <c r="B3021" s="1" t="s">
        <v>328</v>
      </c>
      <c r="C3021" s="1" t="s">
        <v>150</v>
      </c>
      <c r="D3021" s="1" t="s">
        <v>100</v>
      </c>
      <c r="E3021" s="1" t="s">
        <v>101</v>
      </c>
      <c r="F3021" s="1" t="s">
        <v>101</v>
      </c>
      <c r="G3021" s="13" t="s">
        <v>230</v>
      </c>
      <c r="H3021" s="12">
        <v>40329</v>
      </c>
      <c r="I3021" s="12" t="s">
        <v>230</v>
      </c>
      <c r="J3021" s="12">
        <v>40329</v>
      </c>
      <c r="K3021" s="4">
        <v>2475</v>
      </c>
      <c r="L3021" s="1" t="s">
        <v>146</v>
      </c>
      <c r="M3021" s="1" t="s">
        <v>1920</v>
      </c>
      <c r="N3021" s="1" t="s">
        <v>1974</v>
      </c>
      <c r="O3021" s="1" t="s">
        <v>622</v>
      </c>
      <c r="P3021">
        <v>60</v>
      </c>
      <c r="Q3021">
        <v>100</v>
      </c>
      <c r="R3021">
        <v>3988.5</v>
      </c>
      <c r="S3021">
        <v>39.880000000000003</v>
      </c>
      <c r="T3021">
        <v>0.66</v>
      </c>
      <c r="U3021">
        <f t="shared" si="787"/>
        <v>3988.0000000000005</v>
      </c>
      <c r="V3021">
        <f t="shared" si="788"/>
        <v>6000</v>
      </c>
      <c r="W3021" s="1" t="s">
        <v>851</v>
      </c>
      <c r="X3021" s="1" t="s">
        <v>361</v>
      </c>
      <c r="Y3021" s="1" t="s">
        <v>361</v>
      </c>
      <c r="Z3021" s="3">
        <v>12821</v>
      </c>
      <c r="AA3021" s="4">
        <f t="shared" si="792"/>
        <v>2256.1313620000001</v>
      </c>
      <c r="AB3021" s="2">
        <f t="shared" si="793"/>
        <v>2256.1313620000001</v>
      </c>
      <c r="AC3021" s="4">
        <f t="shared" si="794"/>
        <v>1870.9602767272727</v>
      </c>
      <c r="AD3021" s="4">
        <f t="shared" si="784"/>
        <v>1870.9602767272727</v>
      </c>
      <c r="AE3021" s="4" t="s">
        <v>62</v>
      </c>
      <c r="AG3021" s="4" t="str">
        <f t="shared" si="785"/>
        <v>Weight Captured Separately</v>
      </c>
      <c r="AI3021" t="e">
        <f t="shared" si="789"/>
        <v>#N/A</v>
      </c>
      <c r="AJ3021" t="s">
        <v>81</v>
      </c>
      <c r="AK3021" s="2"/>
      <c r="AL3021" s="2" t="str">
        <f t="shared" si="786"/>
        <v>Freight Included in Commodity Cost</v>
      </c>
      <c r="AM3021" s="4"/>
      <c r="AN3021" t="e">
        <f>VLOOKUP([1]!Tabelle13[[#This Row],[Vlookup this ID for freight costs]],$AL$2:$AL$6811,2,FALSE)</f>
        <v>#REF!</v>
      </c>
      <c r="AO3021">
        <f t="shared" si="795"/>
        <v>11675.927047331637</v>
      </c>
      <c r="AP3021">
        <v>8.6</v>
      </c>
      <c r="AQ3021">
        <v>8.6</v>
      </c>
      <c r="AR3021" s="4">
        <v>31</v>
      </c>
      <c r="AS3021" s="4">
        <v>5</v>
      </c>
      <c r="AT3021" s="4">
        <v>2010</v>
      </c>
      <c r="AU3021" s="4">
        <v>31</v>
      </c>
      <c r="AV3021" s="4">
        <v>5</v>
      </c>
      <c r="AW3021" s="4">
        <v>2010</v>
      </c>
      <c r="AX3021" t="str">
        <f t="shared" si="790"/>
        <v>No Delay</v>
      </c>
      <c r="AY3021">
        <f t="shared" si="791"/>
        <v>0</v>
      </c>
    </row>
    <row r="3022" spans="1:51" x14ac:dyDescent="0.2">
      <c r="A3022" s="3">
        <v>66522</v>
      </c>
      <c r="B3022" s="1" t="s">
        <v>328</v>
      </c>
      <c r="C3022" s="1" t="s">
        <v>150</v>
      </c>
      <c r="D3022" s="1" t="s">
        <v>100</v>
      </c>
      <c r="E3022" s="1" t="s">
        <v>101</v>
      </c>
      <c r="F3022" s="1" t="s">
        <v>101</v>
      </c>
      <c r="G3022" s="13" t="s">
        <v>740</v>
      </c>
      <c r="H3022" s="12">
        <v>40049</v>
      </c>
      <c r="I3022" s="12" t="s">
        <v>740</v>
      </c>
      <c r="J3022" s="12">
        <v>40049</v>
      </c>
      <c r="K3022" s="4">
        <v>1772</v>
      </c>
      <c r="L3022" s="1" t="s">
        <v>146</v>
      </c>
      <c r="M3022" s="1" t="s">
        <v>1920</v>
      </c>
      <c r="N3022" s="1" t="s">
        <v>1939</v>
      </c>
      <c r="O3022" s="1" t="s">
        <v>1940</v>
      </c>
      <c r="P3022">
        <v>60</v>
      </c>
      <c r="Q3022">
        <v>100</v>
      </c>
      <c r="R3022">
        <v>2156.36</v>
      </c>
      <c r="S3022">
        <v>21.56</v>
      </c>
      <c r="T3022">
        <v>0.36</v>
      </c>
      <c r="U3022">
        <f t="shared" si="787"/>
        <v>2156</v>
      </c>
      <c r="V3022">
        <f t="shared" si="788"/>
        <v>6000</v>
      </c>
      <c r="W3022" s="1" t="s">
        <v>1941</v>
      </c>
      <c r="X3022" s="1" t="s">
        <v>1942</v>
      </c>
      <c r="Y3022" s="1" t="s">
        <v>1942</v>
      </c>
      <c r="Z3022" s="3">
        <v>12993</v>
      </c>
      <c r="AA3022" s="4">
        <f t="shared" si="792"/>
        <v>2256.1313620000001</v>
      </c>
      <c r="AB3022" s="2">
        <f t="shared" si="793"/>
        <v>2256.1313620000001</v>
      </c>
      <c r="AC3022" s="4">
        <f t="shared" si="794"/>
        <v>1870.9602767272727</v>
      </c>
      <c r="AD3022" s="4">
        <f t="shared" si="784"/>
        <v>1870.9602767272727</v>
      </c>
      <c r="AE3022" s="4" t="s">
        <v>62</v>
      </c>
      <c r="AG3022" s="4" t="str">
        <f t="shared" si="785"/>
        <v>Weight Captured Separately</v>
      </c>
      <c r="AI3022" t="e">
        <f t="shared" si="789"/>
        <v>#N/A</v>
      </c>
      <c r="AJ3022" t="s">
        <v>81</v>
      </c>
      <c r="AK3022" s="2"/>
      <c r="AL3022" s="2" t="str">
        <f t="shared" si="786"/>
        <v>Freight Included in Commodity Cost</v>
      </c>
      <c r="AM3022" s="4"/>
      <c r="AN3022" t="e">
        <f>VLOOKUP([1]!Tabelle13[[#This Row],[Vlookup this ID for freight costs]],$AL$2:$AL$6811,2,FALSE)</f>
        <v>#REF!</v>
      </c>
      <c r="AO3022">
        <f t="shared" si="795"/>
        <v>11675.927047331637</v>
      </c>
      <c r="AP3022">
        <v>4.2300000000000004</v>
      </c>
      <c r="AQ3022">
        <v>4.2300000000000004</v>
      </c>
      <c r="AR3022" s="4">
        <v>24</v>
      </c>
      <c r="AS3022" s="4">
        <v>8</v>
      </c>
      <c r="AT3022" s="4">
        <v>2009</v>
      </c>
      <c r="AU3022" s="4">
        <v>24</v>
      </c>
      <c r="AV3022" s="4">
        <v>8</v>
      </c>
      <c r="AW3022" s="4">
        <v>2009</v>
      </c>
      <c r="AX3022" t="str">
        <f t="shared" si="790"/>
        <v>No Delay</v>
      </c>
      <c r="AY3022">
        <f t="shared" si="791"/>
        <v>0</v>
      </c>
    </row>
    <row r="3023" spans="1:51" ht="16" x14ac:dyDescent="0.2">
      <c r="A3023" s="3">
        <v>76855</v>
      </c>
      <c r="B3023" s="1" t="s">
        <v>328</v>
      </c>
      <c r="C3023" s="1" t="s">
        <v>150</v>
      </c>
      <c r="D3023" s="1" t="s">
        <v>100</v>
      </c>
      <c r="E3023" s="1" t="s">
        <v>101</v>
      </c>
      <c r="F3023" s="1" t="s">
        <v>101</v>
      </c>
      <c r="G3023" s="13" t="s">
        <v>537</v>
      </c>
      <c r="H3023" s="12">
        <v>40310</v>
      </c>
      <c r="I3023" s="12" t="s">
        <v>537</v>
      </c>
      <c r="J3023" s="12">
        <v>40310</v>
      </c>
      <c r="K3023" s="4">
        <v>2405</v>
      </c>
      <c r="L3023" s="1" t="s">
        <v>146</v>
      </c>
      <c r="M3023" s="1" t="s">
        <v>1920</v>
      </c>
      <c r="N3023" s="1" t="s">
        <v>2000</v>
      </c>
      <c r="O3023" s="1" t="s">
        <v>897</v>
      </c>
      <c r="P3023">
        <v>200</v>
      </c>
      <c r="Q3023">
        <v>100</v>
      </c>
      <c r="R3023">
        <v>698.98</v>
      </c>
      <c r="S3023">
        <v>6.99</v>
      </c>
      <c r="T3023">
        <v>0.03</v>
      </c>
      <c r="U3023">
        <f t="shared" si="787"/>
        <v>699</v>
      </c>
      <c r="V3023">
        <f t="shared" si="788"/>
        <v>20000</v>
      </c>
      <c r="W3023" s="1" t="s">
        <v>623</v>
      </c>
      <c r="X3023" s="6" t="s">
        <v>1508</v>
      </c>
      <c r="Y3023" s="1" t="s">
        <v>624</v>
      </c>
      <c r="Z3023" s="3">
        <v>13360</v>
      </c>
      <c r="AA3023" s="4">
        <f t="shared" si="792"/>
        <v>2256.1313620000001</v>
      </c>
      <c r="AB3023" s="2">
        <f t="shared" si="793"/>
        <v>2256.1313620000001</v>
      </c>
      <c r="AC3023" s="4">
        <f t="shared" si="794"/>
        <v>2938.315681</v>
      </c>
      <c r="AD3023" s="4">
        <f t="shared" ref="AD3023:AD3053" si="796">AVERAGEIFS($AA$2:$AA$6811,$L$2:$L$6811,L3023,$V$2:$V$6811,"&gt;="&amp;(V3023-100), $V$2:$V$6811,"&lt;="&amp;(V3023+100),$AA$2:$AA$6811,"&gt;"&amp;1)</f>
        <v>2938.315681</v>
      </c>
      <c r="AE3023" s="4" t="s">
        <v>62</v>
      </c>
      <c r="AG3023" s="4" t="str">
        <f t="shared" si="785"/>
        <v>Weight Captured Separately</v>
      </c>
      <c r="AI3023" t="e">
        <f t="shared" si="789"/>
        <v>#N/A</v>
      </c>
      <c r="AJ3023" t="s">
        <v>81</v>
      </c>
      <c r="AK3023" s="2"/>
      <c r="AL3023" s="2" t="str">
        <f t="shared" si="786"/>
        <v>Freight Included in Commodity Cost</v>
      </c>
      <c r="AM3023" s="4"/>
      <c r="AN3023" t="e">
        <f>VLOOKUP([1]!Tabelle13[[#This Row],[Vlookup this ID for freight costs]],$AL$2:$AL$6811,2,FALSE)</f>
        <v>#REF!</v>
      </c>
      <c r="AO3023">
        <f t="shared" si="795"/>
        <v>18338.359480801999</v>
      </c>
      <c r="AP3023">
        <v>1.51</v>
      </c>
      <c r="AQ3023">
        <v>1.51</v>
      </c>
      <c r="AR3023" s="4">
        <v>12</v>
      </c>
      <c r="AS3023" s="4">
        <v>5</v>
      </c>
      <c r="AT3023" s="4">
        <v>2010</v>
      </c>
      <c r="AU3023" s="4">
        <v>12</v>
      </c>
      <c r="AV3023" s="4">
        <v>5</v>
      </c>
      <c r="AW3023" s="4">
        <v>2010</v>
      </c>
      <c r="AX3023" t="str">
        <f t="shared" si="790"/>
        <v>No Delay</v>
      </c>
      <c r="AY3023">
        <f t="shared" si="791"/>
        <v>0</v>
      </c>
    </row>
    <row r="3024" spans="1:51" ht="16" x14ac:dyDescent="0.2">
      <c r="A3024" s="3">
        <v>7009</v>
      </c>
      <c r="B3024" s="1" t="s">
        <v>1918</v>
      </c>
      <c r="C3024" s="1" t="s">
        <v>150</v>
      </c>
      <c r="D3024" s="1" t="s">
        <v>100</v>
      </c>
      <c r="E3024" s="1" t="s">
        <v>101</v>
      </c>
      <c r="F3024" s="1" t="s">
        <v>101</v>
      </c>
      <c r="G3024" s="13" t="s">
        <v>1969</v>
      </c>
      <c r="H3024" s="12">
        <v>39562</v>
      </c>
      <c r="I3024" s="12" t="s">
        <v>1969</v>
      </c>
      <c r="J3024" s="12">
        <v>39562</v>
      </c>
      <c r="K3024" s="4">
        <v>800</v>
      </c>
      <c r="L3024" s="1" t="s">
        <v>146</v>
      </c>
      <c r="M3024" s="1" t="s">
        <v>1920</v>
      </c>
      <c r="N3024" s="1" t="s">
        <v>2000</v>
      </c>
      <c r="O3024" s="1" t="s">
        <v>897</v>
      </c>
      <c r="P3024">
        <v>200</v>
      </c>
      <c r="Q3024">
        <v>100</v>
      </c>
      <c r="R3024">
        <v>676</v>
      </c>
      <c r="S3024">
        <v>6.76</v>
      </c>
      <c r="T3024">
        <v>0.03</v>
      </c>
      <c r="U3024">
        <f t="shared" si="787"/>
        <v>676</v>
      </c>
      <c r="V3024">
        <f t="shared" si="788"/>
        <v>20000</v>
      </c>
      <c r="W3024" s="1" t="s">
        <v>623</v>
      </c>
      <c r="X3024" s="6" t="s">
        <v>1508</v>
      </c>
      <c r="Y3024" s="1" t="s">
        <v>624</v>
      </c>
      <c r="Z3024" s="3">
        <v>13360</v>
      </c>
      <c r="AA3024" s="4">
        <f t="shared" si="792"/>
        <v>2256.1313620000001</v>
      </c>
      <c r="AB3024" s="2">
        <f t="shared" si="793"/>
        <v>2256.1313620000001</v>
      </c>
      <c r="AC3024" s="4">
        <f t="shared" si="794"/>
        <v>2938.315681</v>
      </c>
      <c r="AD3024" s="4">
        <f t="shared" si="796"/>
        <v>2938.315681</v>
      </c>
      <c r="AE3024" s="4" t="s">
        <v>62</v>
      </c>
      <c r="AG3024" s="4" t="str">
        <f t="shared" si="785"/>
        <v>Weight Captured Separately</v>
      </c>
      <c r="AH3024" s="4">
        <v>10859</v>
      </c>
      <c r="AI3024">
        <f t="shared" si="789"/>
        <v>3369</v>
      </c>
      <c r="AJ3024" t="s">
        <v>81</v>
      </c>
      <c r="AK3024" s="2"/>
      <c r="AL3024" s="2" t="str">
        <f t="shared" si="786"/>
        <v>Freight Included in Commodity Cost</v>
      </c>
      <c r="AM3024" s="4"/>
      <c r="AN3024" t="e">
        <f>VLOOKUP([1]!Tabelle13[[#This Row],[Vlookup this ID for freight costs]],$AL$2:$AL$6811,2,FALSE)</f>
        <v>#REF!</v>
      </c>
      <c r="AO3024">
        <f t="shared" si="795"/>
        <v>18338.359480801999</v>
      </c>
      <c r="AP3024">
        <v>1.08</v>
      </c>
      <c r="AQ3024">
        <v>1.08</v>
      </c>
      <c r="AR3024" s="4">
        <v>24</v>
      </c>
      <c r="AS3024" s="4">
        <v>4</v>
      </c>
      <c r="AT3024" s="4">
        <v>2008</v>
      </c>
      <c r="AU3024" s="4">
        <v>24</v>
      </c>
      <c r="AV3024" s="4">
        <v>4</v>
      </c>
      <c r="AW3024" s="4">
        <v>2008</v>
      </c>
      <c r="AX3024" t="str">
        <f t="shared" si="790"/>
        <v>No Delay</v>
      </c>
      <c r="AY3024">
        <f t="shared" si="791"/>
        <v>0</v>
      </c>
    </row>
    <row r="3025" spans="1:51" x14ac:dyDescent="0.2">
      <c r="A3025" s="3">
        <v>14023</v>
      </c>
      <c r="B3025" s="1" t="s">
        <v>328</v>
      </c>
      <c r="C3025" s="1" t="s">
        <v>150</v>
      </c>
      <c r="D3025" s="1" t="s">
        <v>100</v>
      </c>
      <c r="E3025" s="1" t="s">
        <v>101</v>
      </c>
      <c r="F3025" s="1" t="s">
        <v>101</v>
      </c>
      <c r="G3025" s="13" t="s">
        <v>1980</v>
      </c>
      <c r="H3025" s="12">
        <v>40105</v>
      </c>
      <c r="I3025" s="12" t="s">
        <v>1980</v>
      </c>
      <c r="J3025" s="12">
        <v>40105</v>
      </c>
      <c r="K3025" s="4">
        <v>1907</v>
      </c>
      <c r="L3025" s="1" t="s">
        <v>146</v>
      </c>
      <c r="M3025" s="1" t="s">
        <v>1920</v>
      </c>
      <c r="N3025" s="1" t="s">
        <v>218</v>
      </c>
      <c r="O3025" s="1" t="s">
        <v>93</v>
      </c>
      <c r="P3025">
        <v>90</v>
      </c>
      <c r="Q3025">
        <v>100</v>
      </c>
      <c r="R3025">
        <v>3297.8</v>
      </c>
      <c r="S3025">
        <v>32.979999999999997</v>
      </c>
      <c r="T3025">
        <v>0.37</v>
      </c>
      <c r="U3025">
        <f t="shared" si="787"/>
        <v>3297.9999999999995</v>
      </c>
      <c r="V3025">
        <f t="shared" si="788"/>
        <v>9000</v>
      </c>
      <c r="W3025" s="1" t="s">
        <v>155</v>
      </c>
      <c r="X3025" s="1" t="s">
        <v>1236</v>
      </c>
      <c r="Y3025" s="1" t="s">
        <v>156</v>
      </c>
      <c r="Z3025" s="3">
        <v>16635</v>
      </c>
      <c r="AA3025" s="4">
        <f t="shared" si="792"/>
        <v>2256.1313620000001</v>
      </c>
      <c r="AB3025" s="2">
        <f t="shared" si="793"/>
        <v>2256.1313620000001</v>
      </c>
      <c r="AC3025" s="4">
        <f t="shared" si="794"/>
        <v>1974.1006043333332</v>
      </c>
      <c r="AD3025" s="4">
        <f t="shared" si="796"/>
        <v>1974.1006043333332</v>
      </c>
      <c r="AE3025" s="4" t="s">
        <v>62</v>
      </c>
      <c r="AG3025" s="4" t="str">
        <f t="shared" si="785"/>
        <v>Weight Captured Separately</v>
      </c>
      <c r="AI3025" t="e">
        <f t="shared" si="789"/>
        <v>#N/A</v>
      </c>
      <c r="AJ3025" t="s">
        <v>81</v>
      </c>
      <c r="AK3025" s="2"/>
      <c r="AL3025" s="2" t="str">
        <f t="shared" si="786"/>
        <v>Freight Included in Commodity Cost</v>
      </c>
      <c r="AM3025" s="4"/>
      <c r="AN3025" t="e">
        <f>VLOOKUP([1]!Tabelle13[[#This Row],[Vlookup this ID for freight costs]],$AL$2:$AL$6811,2,FALSE)</f>
        <v>#REF!</v>
      </c>
      <c r="AO3025">
        <f t="shared" si="795"/>
        <v>12319.728972248668</v>
      </c>
      <c r="AP3025">
        <v>6.46</v>
      </c>
      <c r="AQ3025">
        <v>6.46</v>
      </c>
      <c r="AR3025" s="4">
        <v>19</v>
      </c>
      <c r="AS3025" s="4">
        <v>10</v>
      </c>
      <c r="AT3025" s="4">
        <v>2009</v>
      </c>
      <c r="AU3025" s="4">
        <v>19</v>
      </c>
      <c r="AV3025" s="4">
        <v>10</v>
      </c>
      <c r="AW3025" s="4">
        <v>2009</v>
      </c>
      <c r="AX3025" t="str">
        <f t="shared" si="790"/>
        <v>No Delay</v>
      </c>
      <c r="AY3025">
        <f t="shared" si="791"/>
        <v>0</v>
      </c>
    </row>
    <row r="3026" spans="1:51" x14ac:dyDescent="0.2">
      <c r="A3026" s="3">
        <v>23842</v>
      </c>
      <c r="B3026" s="1" t="s">
        <v>328</v>
      </c>
      <c r="C3026" s="1" t="s">
        <v>150</v>
      </c>
      <c r="D3026" s="1" t="s">
        <v>100</v>
      </c>
      <c r="E3026" s="1" t="s">
        <v>101</v>
      </c>
      <c r="F3026" s="1" t="s">
        <v>101</v>
      </c>
      <c r="G3026" s="13" t="s">
        <v>1411</v>
      </c>
      <c r="H3026" s="12">
        <v>41880</v>
      </c>
      <c r="I3026" s="12" t="s">
        <v>1411</v>
      </c>
      <c r="J3026" s="12">
        <v>41880</v>
      </c>
      <c r="K3026" s="4">
        <v>5859</v>
      </c>
      <c r="L3026" s="1" t="s">
        <v>146</v>
      </c>
      <c r="M3026" s="1" t="s">
        <v>1920</v>
      </c>
      <c r="N3026" s="1" t="s">
        <v>392</v>
      </c>
      <c r="O3026" s="1" t="s">
        <v>393</v>
      </c>
      <c r="P3026">
        <v>120</v>
      </c>
      <c r="Q3026">
        <v>101</v>
      </c>
      <c r="R3026">
        <v>2601.73</v>
      </c>
      <c r="S3026">
        <v>25.76</v>
      </c>
      <c r="T3026">
        <v>0.21</v>
      </c>
      <c r="U3026">
        <f t="shared" si="787"/>
        <v>2601.7600000000002</v>
      </c>
      <c r="V3026">
        <f t="shared" si="788"/>
        <v>12120</v>
      </c>
      <c r="W3026" s="1" t="s">
        <v>394</v>
      </c>
      <c r="X3026" s="1" t="s">
        <v>112</v>
      </c>
      <c r="Y3026" s="1" t="s">
        <v>112</v>
      </c>
      <c r="Z3026" s="3">
        <v>14398</v>
      </c>
      <c r="AA3026" s="4">
        <f t="shared" si="792"/>
        <v>2256.2411059999999</v>
      </c>
      <c r="AB3026" s="2">
        <f t="shared" si="793"/>
        <v>2256.2411059999999</v>
      </c>
      <c r="AC3026" s="4">
        <f t="shared" si="794"/>
        <v>1017.1352200000001</v>
      </c>
      <c r="AD3026" s="4">
        <f t="shared" si="796"/>
        <v>1017.1352200000001</v>
      </c>
      <c r="AE3026" s="4" t="s">
        <v>62</v>
      </c>
      <c r="AG3026" s="4" t="str">
        <f t="shared" si="785"/>
        <v>Weight Captured Separately</v>
      </c>
      <c r="AI3026" t="e">
        <f t="shared" si="789"/>
        <v>#N/A</v>
      </c>
      <c r="AJ3026" t="s">
        <v>81</v>
      </c>
      <c r="AK3026" s="2"/>
      <c r="AL3026" s="2" t="str">
        <f t="shared" si="786"/>
        <v>Freight Included in Commodity Cost</v>
      </c>
      <c r="AM3026" s="4"/>
      <c r="AN3026" t="e">
        <f>VLOOKUP([1]!Tabelle13[[#This Row],[Vlookup this ID for freight costs]],$AL$2:$AL$6811,2,FALSE)</f>
        <v>#REF!</v>
      </c>
      <c r="AO3026">
        <f t="shared" si="795"/>
        <v>6346.3510432400008</v>
      </c>
      <c r="AP3026">
        <v>3.22</v>
      </c>
      <c r="AQ3026">
        <v>3.22</v>
      </c>
      <c r="AR3026" s="4">
        <v>29</v>
      </c>
      <c r="AS3026" s="4">
        <v>8</v>
      </c>
      <c r="AT3026" s="4">
        <v>2014</v>
      </c>
      <c r="AU3026" s="4">
        <v>29</v>
      </c>
      <c r="AV3026" s="4">
        <v>8</v>
      </c>
      <c r="AW3026" s="4">
        <v>2014</v>
      </c>
      <c r="AX3026" t="str">
        <f t="shared" si="790"/>
        <v>No Delay</v>
      </c>
      <c r="AY3026">
        <f t="shared" si="791"/>
        <v>0</v>
      </c>
    </row>
    <row r="3027" spans="1:51" x14ac:dyDescent="0.2">
      <c r="A3027" s="3">
        <v>46177</v>
      </c>
      <c r="B3027" s="1" t="s">
        <v>328</v>
      </c>
      <c r="C3027" s="1" t="s">
        <v>150</v>
      </c>
      <c r="D3027" s="1" t="s">
        <v>100</v>
      </c>
      <c r="E3027" s="1" t="s">
        <v>101</v>
      </c>
      <c r="F3027" s="1" t="s">
        <v>101</v>
      </c>
      <c r="G3027" s="13" t="s">
        <v>1411</v>
      </c>
      <c r="H3027" s="12">
        <v>41880</v>
      </c>
      <c r="I3027" s="12" t="s">
        <v>1411</v>
      </c>
      <c r="J3027" s="12">
        <v>41880</v>
      </c>
      <c r="K3027" s="4">
        <v>5885</v>
      </c>
      <c r="L3027" s="1" t="s">
        <v>146</v>
      </c>
      <c r="M3027" s="1" t="s">
        <v>1920</v>
      </c>
      <c r="N3027" s="1" t="s">
        <v>265</v>
      </c>
      <c r="O3027" s="1" t="s">
        <v>93</v>
      </c>
      <c r="P3027">
        <v>60</v>
      </c>
      <c r="Q3027">
        <v>104</v>
      </c>
      <c r="R3027">
        <v>2036.11</v>
      </c>
      <c r="S3027">
        <v>19.579999999999998</v>
      </c>
      <c r="T3027">
        <v>0.33</v>
      </c>
      <c r="U3027">
        <f t="shared" si="787"/>
        <v>2036.3199999999997</v>
      </c>
      <c r="V3027">
        <f t="shared" si="788"/>
        <v>6240</v>
      </c>
      <c r="W3027" s="1" t="s">
        <v>155</v>
      </c>
      <c r="X3027" s="1" t="s">
        <v>1236</v>
      </c>
      <c r="Y3027" s="1" t="s">
        <v>156</v>
      </c>
      <c r="Z3027" s="3">
        <v>16635</v>
      </c>
      <c r="AA3027" s="4">
        <f t="shared" si="792"/>
        <v>2256.570338</v>
      </c>
      <c r="AB3027" s="2">
        <f t="shared" si="793"/>
        <v>2256.570338</v>
      </c>
      <c r="AC3027" s="4">
        <f t="shared" si="794"/>
        <v>1601.2368308571429</v>
      </c>
      <c r="AD3027" s="4">
        <f t="shared" si="796"/>
        <v>1601.2368308571429</v>
      </c>
      <c r="AE3027" s="4" t="s">
        <v>62</v>
      </c>
      <c r="AG3027" s="4" t="str">
        <f t="shared" si="785"/>
        <v>Weight Captured Separately</v>
      </c>
      <c r="AI3027" t="e">
        <f t="shared" si="789"/>
        <v>#N/A</v>
      </c>
      <c r="AJ3027" t="s">
        <v>81</v>
      </c>
      <c r="AK3027" s="2"/>
      <c r="AL3027" s="2" t="str">
        <f t="shared" si="786"/>
        <v>Freight Included in Commodity Cost</v>
      </c>
      <c r="AM3027" s="4"/>
      <c r="AN3027" t="e">
        <f>VLOOKUP([1]!Tabelle13[[#This Row],[Vlookup this ID for freight costs]],$AL$2:$AL$6811,2,FALSE)</f>
        <v>#REF!</v>
      </c>
      <c r="AO3027">
        <f t="shared" si="795"/>
        <v>9992.313298210287</v>
      </c>
      <c r="AP3027">
        <v>2.52</v>
      </c>
      <c r="AQ3027">
        <v>2.52</v>
      </c>
      <c r="AR3027" s="4">
        <v>29</v>
      </c>
      <c r="AS3027" s="4">
        <v>8</v>
      </c>
      <c r="AT3027" s="4">
        <v>2014</v>
      </c>
      <c r="AU3027" s="4">
        <v>29</v>
      </c>
      <c r="AV3027" s="4">
        <v>8</v>
      </c>
      <c r="AW3027" s="4">
        <v>2014</v>
      </c>
      <c r="AX3027" t="str">
        <f t="shared" si="790"/>
        <v>No Delay</v>
      </c>
      <c r="AY3027">
        <f t="shared" si="791"/>
        <v>0</v>
      </c>
    </row>
    <row r="3028" spans="1:51" x14ac:dyDescent="0.2">
      <c r="A3028" s="3">
        <v>68116</v>
      </c>
      <c r="B3028" s="1" t="s">
        <v>328</v>
      </c>
      <c r="C3028" s="1" t="s">
        <v>150</v>
      </c>
      <c r="D3028" s="1" t="s">
        <v>100</v>
      </c>
      <c r="E3028" s="1" t="s">
        <v>101</v>
      </c>
      <c r="F3028" s="1" t="s">
        <v>101</v>
      </c>
      <c r="G3028" s="13" t="s">
        <v>873</v>
      </c>
      <c r="H3028" s="12">
        <v>41815</v>
      </c>
      <c r="I3028" s="12" t="s">
        <v>873</v>
      </c>
      <c r="J3028" s="12">
        <v>41815</v>
      </c>
      <c r="K3028" s="4">
        <v>5606</v>
      </c>
      <c r="L3028" s="1" t="s">
        <v>146</v>
      </c>
      <c r="M3028" s="1" t="s">
        <v>1923</v>
      </c>
      <c r="N3028" s="1" t="s">
        <v>167</v>
      </c>
      <c r="O3028" s="1" t="s">
        <v>93</v>
      </c>
      <c r="P3028">
        <v>30</v>
      </c>
      <c r="Q3028">
        <v>106</v>
      </c>
      <c r="R3028">
        <v>1653.18</v>
      </c>
      <c r="S3028">
        <v>15.6</v>
      </c>
      <c r="T3028">
        <v>0.52</v>
      </c>
      <c r="U3028">
        <f t="shared" si="787"/>
        <v>1653.6</v>
      </c>
      <c r="V3028">
        <f t="shared" si="788"/>
        <v>3180</v>
      </c>
      <c r="W3028" s="1" t="s">
        <v>155</v>
      </c>
      <c r="X3028" s="1" t="s">
        <v>1236</v>
      </c>
      <c r="Y3028" s="1" t="s">
        <v>156</v>
      </c>
      <c r="Z3028" s="3">
        <v>16635</v>
      </c>
      <c r="AA3028" s="4">
        <f t="shared" si="792"/>
        <v>2256.7898260000002</v>
      </c>
      <c r="AB3028" s="2">
        <f t="shared" si="793"/>
        <v>2256.7898260000002</v>
      </c>
      <c r="AC3028" s="4">
        <f t="shared" si="794"/>
        <v>1757.976152117647</v>
      </c>
      <c r="AD3028" s="4">
        <f t="shared" si="796"/>
        <v>1757.976152117647</v>
      </c>
      <c r="AE3028" s="4" t="s">
        <v>62</v>
      </c>
      <c r="AG3028" s="4" t="str">
        <f t="shared" si="785"/>
        <v>Weight Captured Separately</v>
      </c>
      <c r="AI3028" t="e">
        <f t="shared" si="789"/>
        <v>#N/A</v>
      </c>
      <c r="AJ3028" t="s">
        <v>81</v>
      </c>
      <c r="AK3028" s="2"/>
      <c r="AL3028" s="2" t="str">
        <f t="shared" si="786"/>
        <v>Freight Included in Commodity Cost</v>
      </c>
      <c r="AM3028" s="4"/>
      <c r="AN3028" t="e">
        <f>VLOOKUP([1]!Tabelle13[[#This Row],[Vlookup this ID for freight costs]],$AL$2:$AL$6811,2,FALSE)</f>
        <v>#REF!</v>
      </c>
      <c r="AO3028">
        <f t="shared" si="795"/>
        <v>10970.680141518355</v>
      </c>
      <c r="AP3028">
        <v>1.7</v>
      </c>
      <c r="AQ3028">
        <v>1.7</v>
      </c>
      <c r="AR3028" s="4">
        <v>25</v>
      </c>
      <c r="AS3028" s="4">
        <v>6</v>
      </c>
      <c r="AT3028" s="4">
        <v>2014</v>
      </c>
      <c r="AU3028" s="4">
        <v>25</v>
      </c>
      <c r="AV3028" s="4">
        <v>6</v>
      </c>
      <c r="AW3028" s="4">
        <v>2014</v>
      </c>
      <c r="AX3028" t="str">
        <f t="shared" si="790"/>
        <v>No Delay</v>
      </c>
      <c r="AY3028">
        <f t="shared" si="791"/>
        <v>0</v>
      </c>
    </row>
    <row r="3029" spans="1:51" x14ac:dyDescent="0.2">
      <c r="A3029" s="3">
        <v>5058</v>
      </c>
      <c r="B3029" s="1" t="s">
        <v>1918</v>
      </c>
      <c r="C3029" s="1" t="s">
        <v>150</v>
      </c>
      <c r="D3029" s="1" t="s">
        <v>100</v>
      </c>
      <c r="E3029" s="1" t="s">
        <v>53</v>
      </c>
      <c r="F3029" s="1" t="s">
        <v>53</v>
      </c>
      <c r="G3029" s="13" t="s">
        <v>1996</v>
      </c>
      <c r="H3029" s="12">
        <v>39989</v>
      </c>
      <c r="I3029" s="12" t="s">
        <v>1996</v>
      </c>
      <c r="J3029" s="12">
        <v>39989</v>
      </c>
      <c r="K3029" s="4">
        <v>1645</v>
      </c>
      <c r="L3029" s="1" t="s">
        <v>146</v>
      </c>
      <c r="M3029" s="1" t="s">
        <v>1920</v>
      </c>
      <c r="N3029" s="1" t="s">
        <v>778</v>
      </c>
      <c r="O3029" s="1" t="s">
        <v>93</v>
      </c>
      <c r="P3029">
        <v>240</v>
      </c>
      <c r="Q3029">
        <v>108</v>
      </c>
      <c r="R3029">
        <v>610.20000000000005</v>
      </c>
      <c r="S3029">
        <v>5.65</v>
      </c>
      <c r="T3029">
        <v>0.02</v>
      </c>
      <c r="U3029">
        <f t="shared" si="787"/>
        <v>610.20000000000005</v>
      </c>
      <c r="V3029">
        <f t="shared" si="788"/>
        <v>25920</v>
      </c>
      <c r="W3029" s="1" t="s">
        <v>155</v>
      </c>
      <c r="X3029" s="1" t="s">
        <v>1236</v>
      </c>
      <c r="Y3029" s="1" t="s">
        <v>156</v>
      </c>
      <c r="Z3029" s="3">
        <v>8107</v>
      </c>
      <c r="AA3029" s="4">
        <f t="shared" si="792"/>
        <v>2257.0093139999999</v>
      </c>
      <c r="AB3029" s="2">
        <f t="shared" si="793"/>
        <v>2257.0093139999999</v>
      </c>
      <c r="AC3029" s="4">
        <f t="shared" si="794"/>
        <v>1166.504657</v>
      </c>
      <c r="AD3029" s="4">
        <f t="shared" si="796"/>
        <v>1166.504657</v>
      </c>
      <c r="AE3029" s="4" t="s">
        <v>62</v>
      </c>
      <c r="AG3029" s="4" t="str">
        <f t="shared" si="785"/>
        <v>Weight Captured Separately</v>
      </c>
      <c r="AH3029" s="4">
        <v>12219</v>
      </c>
      <c r="AI3029">
        <f t="shared" si="789"/>
        <v>145</v>
      </c>
      <c r="AJ3029" t="s">
        <v>81</v>
      </c>
      <c r="AK3029" s="2"/>
      <c r="AL3029" s="2" t="str">
        <f t="shared" si="786"/>
        <v>Freight Included in Commodity Cost</v>
      </c>
      <c r="AM3029" s="4"/>
      <c r="AN3029" t="e">
        <f>VLOOKUP([1]!Tabelle13[[#This Row],[Vlookup this ID for freight costs]],$AL$2:$AL$6811,2,FALSE)</f>
        <v>#REF!</v>
      </c>
      <c r="AO3029">
        <f t="shared" si="795"/>
        <v>7278.7150689939999</v>
      </c>
      <c r="AP3029">
        <v>1.2</v>
      </c>
      <c r="AQ3029">
        <v>1.2</v>
      </c>
      <c r="AR3029" s="4">
        <v>25</v>
      </c>
      <c r="AS3029" s="4">
        <v>6</v>
      </c>
      <c r="AT3029" s="4">
        <v>2009</v>
      </c>
      <c r="AU3029" s="4">
        <v>25</v>
      </c>
      <c r="AV3029" s="4">
        <v>6</v>
      </c>
      <c r="AW3029" s="4">
        <v>2009</v>
      </c>
      <c r="AX3029" t="str">
        <f t="shared" si="790"/>
        <v>No Delay</v>
      </c>
      <c r="AY3029">
        <f t="shared" si="791"/>
        <v>0</v>
      </c>
    </row>
    <row r="3030" spans="1:51" x14ac:dyDescent="0.2">
      <c r="A3030" s="3">
        <v>32279</v>
      </c>
      <c r="B3030" s="1" t="s">
        <v>328</v>
      </c>
      <c r="C3030" s="1" t="s">
        <v>150</v>
      </c>
      <c r="D3030" s="1" t="s">
        <v>100</v>
      </c>
      <c r="E3030" s="1" t="s">
        <v>101</v>
      </c>
      <c r="F3030" s="1" t="s">
        <v>101</v>
      </c>
      <c r="G3030" s="13" t="s">
        <v>2025</v>
      </c>
      <c r="H3030" s="12">
        <v>40037</v>
      </c>
      <c r="I3030" s="12" t="s">
        <v>2025</v>
      </c>
      <c r="J3030" s="12">
        <v>40037</v>
      </c>
      <c r="K3030" s="4">
        <v>1747</v>
      </c>
      <c r="L3030" s="1" t="s">
        <v>146</v>
      </c>
      <c r="M3030" s="1" t="s">
        <v>1920</v>
      </c>
      <c r="N3030" s="1" t="s">
        <v>183</v>
      </c>
      <c r="O3030" s="1" t="s">
        <v>184</v>
      </c>
      <c r="P3030">
        <v>30</v>
      </c>
      <c r="Q3030">
        <v>110</v>
      </c>
      <c r="R3030">
        <v>3051.72</v>
      </c>
      <c r="S3030">
        <v>27.74</v>
      </c>
      <c r="T3030">
        <v>0.92</v>
      </c>
      <c r="U3030">
        <f t="shared" si="787"/>
        <v>3051.3999999999996</v>
      </c>
      <c r="V3030">
        <f t="shared" si="788"/>
        <v>3300</v>
      </c>
      <c r="W3030" s="1" t="s">
        <v>185</v>
      </c>
      <c r="X3030" s="1" t="s">
        <v>186</v>
      </c>
      <c r="Y3030" s="1" t="s">
        <v>186</v>
      </c>
      <c r="Z3030" s="3">
        <v>11869</v>
      </c>
      <c r="AA3030" s="4">
        <f t="shared" si="792"/>
        <v>2257.2288020000001</v>
      </c>
      <c r="AB3030" s="2">
        <f t="shared" si="793"/>
        <v>2257.2288020000001</v>
      </c>
      <c r="AC3030" s="4">
        <f t="shared" si="794"/>
        <v>1692.7008302666666</v>
      </c>
      <c r="AD3030" s="4">
        <f t="shared" si="796"/>
        <v>1692.7008302666666</v>
      </c>
      <c r="AE3030" s="4" t="s">
        <v>62</v>
      </c>
      <c r="AG3030" s="4" t="str">
        <f t="shared" si="785"/>
        <v>Weight Captured Separately</v>
      </c>
      <c r="AI3030" t="e">
        <f t="shared" si="789"/>
        <v>#N/A</v>
      </c>
      <c r="AJ3030" t="s">
        <v>81</v>
      </c>
      <c r="AK3030" s="2"/>
      <c r="AL3030" s="2" t="str">
        <f t="shared" si="786"/>
        <v>Freight Included in Commodity Cost</v>
      </c>
      <c r="AM3030" s="4"/>
      <c r="AN3030" t="e">
        <f>VLOOKUP([1]!Tabelle13[[#This Row],[Vlookup this ID for freight costs]],$AL$2:$AL$6811,2,FALSE)</f>
        <v>#REF!</v>
      </c>
      <c r="AO3030">
        <f t="shared" si="795"/>
        <v>10563.231582524535</v>
      </c>
      <c r="AP3030">
        <v>5.98</v>
      </c>
      <c r="AQ3030">
        <v>5.98</v>
      </c>
      <c r="AR3030" s="4">
        <v>12</v>
      </c>
      <c r="AS3030" s="4">
        <v>8</v>
      </c>
      <c r="AT3030" s="4">
        <v>2009</v>
      </c>
      <c r="AU3030" s="4">
        <v>12</v>
      </c>
      <c r="AV3030" s="4">
        <v>8</v>
      </c>
      <c r="AW3030" s="4">
        <v>2009</v>
      </c>
      <c r="AX3030" t="str">
        <f t="shared" si="790"/>
        <v>No Delay</v>
      </c>
      <c r="AY3030">
        <f t="shared" si="791"/>
        <v>0</v>
      </c>
    </row>
    <row r="3031" spans="1:51" x14ac:dyDescent="0.2">
      <c r="A3031" s="3">
        <v>22323</v>
      </c>
      <c r="B3031" s="1" t="s">
        <v>328</v>
      </c>
      <c r="C3031" s="1" t="s">
        <v>150</v>
      </c>
      <c r="D3031" s="1" t="s">
        <v>100</v>
      </c>
      <c r="E3031" s="1" t="s">
        <v>101</v>
      </c>
      <c r="F3031" s="1" t="s">
        <v>101</v>
      </c>
      <c r="G3031" s="13" t="s">
        <v>1966</v>
      </c>
      <c r="H3031" s="12">
        <v>41879</v>
      </c>
      <c r="I3031" s="12" t="s">
        <v>1966</v>
      </c>
      <c r="J3031" s="12">
        <v>41879</v>
      </c>
      <c r="K3031" s="4">
        <v>5832</v>
      </c>
      <c r="L3031" s="1" t="s">
        <v>146</v>
      </c>
      <c r="M3031" s="1" t="s">
        <v>1923</v>
      </c>
      <c r="N3031" s="1" t="s">
        <v>302</v>
      </c>
      <c r="O3031" s="1" t="s">
        <v>93</v>
      </c>
      <c r="P3031">
        <v>30</v>
      </c>
      <c r="Q3031">
        <v>112</v>
      </c>
      <c r="R3031">
        <v>2141.4899999999998</v>
      </c>
      <c r="S3031">
        <v>19.12</v>
      </c>
      <c r="T3031">
        <v>0.64</v>
      </c>
      <c r="U3031">
        <f t="shared" si="787"/>
        <v>2141.44</v>
      </c>
      <c r="V3031">
        <f t="shared" si="788"/>
        <v>3360</v>
      </c>
      <c r="W3031" s="1" t="s">
        <v>160</v>
      </c>
      <c r="X3031" s="1" t="s">
        <v>1236</v>
      </c>
      <c r="Y3031" s="1" t="s">
        <v>161</v>
      </c>
      <c r="Z3031" s="3">
        <v>16118</v>
      </c>
      <c r="AA3031" s="4">
        <f t="shared" si="792"/>
        <v>2257.4482899999998</v>
      </c>
      <c r="AB3031" s="2">
        <f t="shared" si="793"/>
        <v>2257.4482899999998</v>
      </c>
      <c r="AC3031" s="4">
        <f t="shared" si="794"/>
        <v>1912.9136456666665</v>
      </c>
      <c r="AD3031" s="4">
        <f t="shared" si="796"/>
        <v>1912.9136456666665</v>
      </c>
      <c r="AE3031" s="4" t="s">
        <v>62</v>
      </c>
      <c r="AG3031" s="4" t="str">
        <f t="shared" si="785"/>
        <v>Weight Captured Separately</v>
      </c>
      <c r="AI3031" t="e">
        <f t="shared" si="789"/>
        <v>#N/A</v>
      </c>
      <c r="AJ3031" t="s">
        <v>81</v>
      </c>
      <c r="AK3031" s="2"/>
      <c r="AL3031" s="2" t="str">
        <f t="shared" si="786"/>
        <v>Freight Included in Commodity Cost</v>
      </c>
      <c r="AM3031" s="4"/>
      <c r="AN3031" t="e">
        <f>VLOOKUP([1]!Tabelle13[[#This Row],[Vlookup this ID for freight costs]],$AL$2:$AL$6811,2,FALSE)</f>
        <v>#REF!</v>
      </c>
      <c r="AO3031">
        <f t="shared" si="795"/>
        <v>11937.799976251334</v>
      </c>
      <c r="AP3031">
        <v>2.2000000000000002</v>
      </c>
      <c r="AQ3031">
        <v>2.2000000000000002</v>
      </c>
      <c r="AR3031" s="4">
        <v>28</v>
      </c>
      <c r="AS3031" s="4">
        <v>8</v>
      </c>
      <c r="AT3031" s="4">
        <v>2014</v>
      </c>
      <c r="AU3031" s="4">
        <v>28</v>
      </c>
      <c r="AV3031" s="4">
        <v>8</v>
      </c>
      <c r="AW3031" s="4">
        <v>2014</v>
      </c>
      <c r="AX3031" t="str">
        <f t="shared" si="790"/>
        <v>No Delay</v>
      </c>
      <c r="AY3031">
        <f t="shared" si="791"/>
        <v>0</v>
      </c>
    </row>
    <row r="3032" spans="1:51" x14ac:dyDescent="0.2">
      <c r="A3032" s="3">
        <v>59698</v>
      </c>
      <c r="B3032" s="1" t="s">
        <v>328</v>
      </c>
      <c r="C3032" s="1" t="s">
        <v>150</v>
      </c>
      <c r="D3032" s="1" t="s">
        <v>100</v>
      </c>
      <c r="E3032" s="1" t="s">
        <v>101</v>
      </c>
      <c r="F3032" s="1" t="s">
        <v>101</v>
      </c>
      <c r="G3032" s="13" t="s">
        <v>1970</v>
      </c>
      <c r="H3032" s="12">
        <v>41948</v>
      </c>
      <c r="I3032" s="12" t="s">
        <v>1970</v>
      </c>
      <c r="J3032" s="12">
        <v>41948</v>
      </c>
      <c r="K3032" s="4">
        <v>6069</v>
      </c>
      <c r="L3032" s="1" t="s">
        <v>146</v>
      </c>
      <c r="M3032" s="1" t="s">
        <v>1923</v>
      </c>
      <c r="N3032" s="1" t="s">
        <v>302</v>
      </c>
      <c r="O3032" s="1" t="s">
        <v>93</v>
      </c>
      <c r="P3032">
        <v>30</v>
      </c>
      <c r="Q3032">
        <v>114</v>
      </c>
      <c r="R3032">
        <v>2179.73</v>
      </c>
      <c r="S3032">
        <v>19.12</v>
      </c>
      <c r="T3032">
        <v>0.64</v>
      </c>
      <c r="U3032">
        <f t="shared" si="787"/>
        <v>2179.6800000000003</v>
      </c>
      <c r="V3032">
        <f t="shared" si="788"/>
        <v>3420</v>
      </c>
      <c r="W3032" s="1" t="s">
        <v>160</v>
      </c>
      <c r="X3032" s="1" t="s">
        <v>1236</v>
      </c>
      <c r="Y3032" s="1" t="s">
        <v>161</v>
      </c>
      <c r="Z3032" s="3">
        <v>16118</v>
      </c>
      <c r="AA3032" s="4">
        <f t="shared" si="792"/>
        <v>2257.667778</v>
      </c>
      <c r="AB3032" s="2">
        <f t="shared" si="793"/>
        <v>2257.667778</v>
      </c>
      <c r="AC3032" s="4">
        <f t="shared" si="794"/>
        <v>2252.3177580000001</v>
      </c>
      <c r="AD3032" s="4">
        <f t="shared" si="796"/>
        <v>2252.3177580000001</v>
      </c>
      <c r="AE3032" s="4" t="s">
        <v>62</v>
      </c>
      <c r="AG3032" s="4" t="str">
        <f t="shared" si="785"/>
        <v>Weight Captured Separately</v>
      </c>
      <c r="AI3032" t="e">
        <f t="shared" si="789"/>
        <v>#N/A</v>
      </c>
      <c r="AJ3032" t="s">
        <v>81</v>
      </c>
      <c r="AK3032" s="2"/>
      <c r="AL3032" s="2" t="str">
        <f t="shared" si="786"/>
        <v>Freight Included in Commodity Cost</v>
      </c>
      <c r="AM3032" s="4"/>
      <c r="AN3032" t="e">
        <f>VLOOKUP([1]!Tabelle13[[#This Row],[Vlookup this ID for freight costs]],$AL$2:$AL$6811,2,FALSE)</f>
        <v>#REF!</v>
      </c>
      <c r="AO3032">
        <f t="shared" si="795"/>
        <v>14056.360445436003</v>
      </c>
      <c r="AP3032">
        <v>2.2400000000000002</v>
      </c>
      <c r="AQ3032">
        <v>2.2400000000000002</v>
      </c>
      <c r="AR3032" s="4">
        <v>5</v>
      </c>
      <c r="AS3032" s="4">
        <v>11</v>
      </c>
      <c r="AT3032" s="4">
        <v>2014</v>
      </c>
      <c r="AU3032" s="4">
        <v>5</v>
      </c>
      <c r="AV3032" s="4">
        <v>11</v>
      </c>
      <c r="AW3032" s="4">
        <v>2014</v>
      </c>
      <c r="AX3032" t="str">
        <f t="shared" si="790"/>
        <v>No Delay</v>
      </c>
      <c r="AY3032">
        <f t="shared" si="791"/>
        <v>0</v>
      </c>
    </row>
    <row r="3033" spans="1:51" x14ac:dyDescent="0.2">
      <c r="A3033" s="3">
        <v>48757</v>
      </c>
      <c r="B3033" s="1" t="s">
        <v>328</v>
      </c>
      <c r="C3033" s="1" t="s">
        <v>150</v>
      </c>
      <c r="D3033" s="1" t="s">
        <v>100</v>
      </c>
      <c r="E3033" s="1" t="s">
        <v>101</v>
      </c>
      <c r="F3033" s="1" t="s">
        <v>101</v>
      </c>
      <c r="G3033" s="13" t="s">
        <v>919</v>
      </c>
      <c r="H3033" s="12">
        <v>41380</v>
      </c>
      <c r="I3033" s="12" t="s">
        <v>919</v>
      </c>
      <c r="J3033" s="12">
        <v>41380</v>
      </c>
      <c r="K3033" s="4">
        <v>4614</v>
      </c>
      <c r="L3033" s="1" t="s">
        <v>146</v>
      </c>
      <c r="M3033" s="1" t="s">
        <v>1920</v>
      </c>
      <c r="N3033" s="1" t="s">
        <v>163</v>
      </c>
      <c r="O3033" s="1" t="s">
        <v>93</v>
      </c>
      <c r="P3033">
        <v>60</v>
      </c>
      <c r="Q3033">
        <v>114</v>
      </c>
      <c r="R3033">
        <v>7956.64</v>
      </c>
      <c r="S3033">
        <v>69.8</v>
      </c>
      <c r="T3033">
        <v>1.1599999999999999</v>
      </c>
      <c r="U3033">
        <f t="shared" si="787"/>
        <v>7957.2</v>
      </c>
      <c r="V3033">
        <f t="shared" si="788"/>
        <v>6840</v>
      </c>
      <c r="W3033" s="1" t="s">
        <v>281</v>
      </c>
      <c r="X3033" s="1" t="s">
        <v>1236</v>
      </c>
      <c r="Y3033" s="1" t="s">
        <v>161</v>
      </c>
      <c r="Z3033" s="3">
        <v>16118</v>
      </c>
      <c r="AA3033" s="4">
        <f t="shared" si="792"/>
        <v>2257.667778</v>
      </c>
      <c r="AB3033" s="2">
        <f t="shared" si="793"/>
        <v>2257.667778</v>
      </c>
      <c r="AC3033" s="4">
        <f t="shared" si="794"/>
        <v>2259.2041940000004</v>
      </c>
      <c r="AD3033" s="4">
        <f t="shared" si="796"/>
        <v>2259.2041940000004</v>
      </c>
      <c r="AE3033" s="4" t="s">
        <v>62</v>
      </c>
      <c r="AG3033" s="4" t="str">
        <f t="shared" si="785"/>
        <v>Weight Captured Separately</v>
      </c>
      <c r="AI3033" t="e">
        <f t="shared" si="789"/>
        <v>#N/A</v>
      </c>
      <c r="AJ3033" t="s">
        <v>81</v>
      </c>
      <c r="AK3033" s="2"/>
      <c r="AL3033" s="2" t="str">
        <f t="shared" si="786"/>
        <v>Freight Included in Commodity Cost</v>
      </c>
      <c r="AM3033" s="4"/>
      <c r="AN3033" t="e">
        <f>VLOOKUP([1]!Tabelle13[[#This Row],[Vlookup this ID for freight costs]],$AL$2:$AL$6811,2,FALSE)</f>
        <v>#REF!</v>
      </c>
      <c r="AO3033">
        <f t="shared" si="795"/>
        <v>14099.345578948005</v>
      </c>
      <c r="AP3033">
        <v>9.84</v>
      </c>
      <c r="AQ3033">
        <v>9.84</v>
      </c>
      <c r="AR3033" s="4">
        <v>16</v>
      </c>
      <c r="AS3033" s="4">
        <v>4</v>
      </c>
      <c r="AT3033" s="4">
        <v>2013</v>
      </c>
      <c r="AU3033" s="4">
        <v>16</v>
      </c>
      <c r="AV3033" s="4">
        <v>4</v>
      </c>
      <c r="AW3033" s="4">
        <v>2013</v>
      </c>
      <c r="AX3033" t="str">
        <f t="shared" si="790"/>
        <v>No Delay</v>
      </c>
      <c r="AY3033">
        <f t="shared" si="791"/>
        <v>0</v>
      </c>
    </row>
    <row r="3034" spans="1:51" x14ac:dyDescent="0.2">
      <c r="A3034" s="3">
        <v>74834</v>
      </c>
      <c r="B3034" s="1" t="s">
        <v>328</v>
      </c>
      <c r="C3034" s="1" t="s">
        <v>150</v>
      </c>
      <c r="D3034" s="1" t="s">
        <v>100</v>
      </c>
      <c r="E3034" s="1" t="s">
        <v>101</v>
      </c>
      <c r="F3034" s="1" t="s">
        <v>101</v>
      </c>
      <c r="G3034" s="13" t="s">
        <v>1622</v>
      </c>
      <c r="H3034" s="12">
        <v>41652</v>
      </c>
      <c r="I3034" s="12" t="s">
        <v>1622</v>
      </c>
      <c r="J3034" s="12">
        <v>41652</v>
      </c>
      <c r="K3034" s="4">
        <v>5182</v>
      </c>
      <c r="L3034" s="1" t="s">
        <v>146</v>
      </c>
      <c r="M3034" s="1" t="s">
        <v>1920</v>
      </c>
      <c r="N3034" s="1" t="s">
        <v>2026</v>
      </c>
      <c r="O3034" s="1" t="s">
        <v>2007</v>
      </c>
      <c r="P3034">
        <v>60</v>
      </c>
      <c r="Q3034">
        <v>115</v>
      </c>
      <c r="R3034">
        <v>1249.75</v>
      </c>
      <c r="S3034">
        <v>10.87</v>
      </c>
      <c r="T3034">
        <v>0.18</v>
      </c>
      <c r="U3034">
        <f t="shared" si="787"/>
        <v>1250.05</v>
      </c>
      <c r="V3034">
        <f t="shared" si="788"/>
        <v>6900</v>
      </c>
      <c r="W3034" s="1" t="s">
        <v>2027</v>
      </c>
      <c r="X3034" s="1" t="s">
        <v>150</v>
      </c>
      <c r="Y3034" s="1" t="s">
        <v>150</v>
      </c>
      <c r="Z3034" s="3">
        <v>800</v>
      </c>
      <c r="AA3034" s="4">
        <f t="shared" si="792"/>
        <v>2257.7775219999999</v>
      </c>
      <c r="AB3034" s="2">
        <f t="shared" si="793"/>
        <v>2257.7775219999999</v>
      </c>
      <c r="AC3034" s="4">
        <f t="shared" si="794"/>
        <v>2258.4830191428568</v>
      </c>
      <c r="AD3034" s="4">
        <f t="shared" si="796"/>
        <v>2258.4830191428568</v>
      </c>
      <c r="AE3034" s="4" t="s">
        <v>62</v>
      </c>
      <c r="AG3034" s="4" t="str">
        <f t="shared" si="785"/>
        <v>Weight Captured Separately</v>
      </c>
      <c r="AI3034" t="e">
        <f t="shared" si="789"/>
        <v>#N/A</v>
      </c>
      <c r="AJ3034" t="s">
        <v>81</v>
      </c>
      <c r="AK3034" s="2"/>
      <c r="AL3034" s="2" t="str">
        <f t="shared" si="786"/>
        <v>Freight Included in Commodity Cost</v>
      </c>
      <c r="AM3034" s="4"/>
      <c r="AN3034" t="e">
        <f>VLOOKUP([1]!Tabelle13[[#This Row],[Vlookup this ID for freight costs]],$AL$2:$AL$6811,2,FALSE)</f>
        <v>#REF!</v>
      </c>
      <c r="AO3034">
        <f t="shared" si="795"/>
        <v>14094.844005489715</v>
      </c>
      <c r="AP3034">
        <v>1.28</v>
      </c>
      <c r="AQ3034">
        <v>1.28</v>
      </c>
      <c r="AR3034" s="4">
        <v>13</v>
      </c>
      <c r="AS3034" s="4">
        <v>1</v>
      </c>
      <c r="AT3034" s="4">
        <v>2014</v>
      </c>
      <c r="AU3034" s="4">
        <v>13</v>
      </c>
      <c r="AV3034" s="4">
        <v>1</v>
      </c>
      <c r="AW3034" s="4">
        <v>2014</v>
      </c>
      <c r="AX3034" t="str">
        <f t="shared" si="790"/>
        <v>No Delay</v>
      </c>
      <c r="AY3034">
        <f t="shared" si="791"/>
        <v>0</v>
      </c>
    </row>
    <row r="3035" spans="1:51" x14ac:dyDescent="0.2">
      <c r="A3035" s="3">
        <v>15619</v>
      </c>
      <c r="B3035" s="1" t="s">
        <v>328</v>
      </c>
      <c r="C3035" s="1" t="s">
        <v>150</v>
      </c>
      <c r="D3035" s="1" t="s">
        <v>100</v>
      </c>
      <c r="E3035" s="1" t="s">
        <v>101</v>
      </c>
      <c r="F3035" s="1" t="s">
        <v>101</v>
      </c>
      <c r="G3035" s="13" t="s">
        <v>1925</v>
      </c>
      <c r="H3035" s="12">
        <v>41878</v>
      </c>
      <c r="I3035" s="12" t="s">
        <v>1925</v>
      </c>
      <c r="J3035" s="12">
        <v>41878</v>
      </c>
      <c r="K3035" s="4">
        <v>5767</v>
      </c>
      <c r="L3035" s="1" t="s">
        <v>146</v>
      </c>
      <c r="M3035" s="1" t="s">
        <v>1920</v>
      </c>
      <c r="N3035" s="1" t="s">
        <v>167</v>
      </c>
      <c r="O3035" s="1" t="s">
        <v>93</v>
      </c>
      <c r="P3035">
        <v>30</v>
      </c>
      <c r="Q3035">
        <v>115</v>
      </c>
      <c r="R3035">
        <v>1923.5</v>
      </c>
      <c r="S3035">
        <v>16.73</v>
      </c>
      <c r="T3035">
        <v>0.56000000000000005</v>
      </c>
      <c r="U3035">
        <f t="shared" si="787"/>
        <v>1923.95</v>
      </c>
      <c r="V3035">
        <f t="shared" si="788"/>
        <v>3450</v>
      </c>
      <c r="W3035" s="1" t="s">
        <v>179</v>
      </c>
      <c r="X3035" s="1" t="s">
        <v>1236</v>
      </c>
      <c r="Y3035" s="1" t="s">
        <v>156</v>
      </c>
      <c r="Z3035" s="3">
        <v>16635</v>
      </c>
      <c r="AA3035" s="4">
        <f t="shared" si="792"/>
        <v>2257.7775219999999</v>
      </c>
      <c r="AB3035" s="2">
        <f t="shared" si="793"/>
        <v>2257.7775219999999</v>
      </c>
      <c r="AC3035" s="4">
        <f t="shared" si="794"/>
        <v>2028.2173922000002</v>
      </c>
      <c r="AD3035" s="4">
        <f t="shared" si="796"/>
        <v>2028.2173922000002</v>
      </c>
      <c r="AE3035" s="4" t="s">
        <v>62</v>
      </c>
      <c r="AG3035" s="4" t="str">
        <f t="shared" si="785"/>
        <v>Weight Captured Separately</v>
      </c>
      <c r="AI3035" t="e">
        <f t="shared" si="789"/>
        <v>#N/A</v>
      </c>
      <c r="AJ3035" t="s">
        <v>81</v>
      </c>
      <c r="AK3035" s="2"/>
      <c r="AL3035" s="2" t="str">
        <f t="shared" si="786"/>
        <v>Freight Included in Commodity Cost</v>
      </c>
      <c r="AM3035" s="4"/>
      <c r="AN3035" t="e">
        <f>VLOOKUP([1]!Tabelle13[[#This Row],[Vlookup this ID for freight costs]],$AL$2:$AL$6811,2,FALSE)</f>
        <v>#REF!</v>
      </c>
      <c r="AO3035">
        <f t="shared" si="795"/>
        <v>12657.525962112402</v>
      </c>
      <c r="AP3035">
        <v>2.38</v>
      </c>
      <c r="AQ3035">
        <v>2.38</v>
      </c>
      <c r="AR3035" s="4">
        <v>27</v>
      </c>
      <c r="AS3035" s="4">
        <v>8</v>
      </c>
      <c r="AT3035" s="4">
        <v>2014</v>
      </c>
      <c r="AU3035" s="4">
        <v>27</v>
      </c>
      <c r="AV3035" s="4">
        <v>8</v>
      </c>
      <c r="AW3035" s="4">
        <v>2014</v>
      </c>
      <c r="AX3035" t="str">
        <f t="shared" si="790"/>
        <v>No Delay</v>
      </c>
      <c r="AY3035">
        <f t="shared" si="791"/>
        <v>0</v>
      </c>
    </row>
    <row r="3036" spans="1:51" x14ac:dyDescent="0.2">
      <c r="A3036" s="3">
        <v>38600</v>
      </c>
      <c r="B3036" s="1" t="s">
        <v>328</v>
      </c>
      <c r="C3036" s="1" t="s">
        <v>150</v>
      </c>
      <c r="D3036" s="1" t="s">
        <v>100</v>
      </c>
      <c r="E3036" s="1" t="s">
        <v>101</v>
      </c>
      <c r="F3036" s="1" t="s">
        <v>101</v>
      </c>
      <c r="G3036" s="13" t="s">
        <v>1411</v>
      </c>
      <c r="H3036" s="12">
        <v>41880</v>
      </c>
      <c r="I3036" s="12" t="s">
        <v>1411</v>
      </c>
      <c r="J3036" s="12">
        <v>41880</v>
      </c>
      <c r="K3036" s="4">
        <v>5875</v>
      </c>
      <c r="L3036" s="1" t="s">
        <v>146</v>
      </c>
      <c r="M3036" s="1" t="s">
        <v>1920</v>
      </c>
      <c r="N3036" s="1" t="s">
        <v>163</v>
      </c>
      <c r="O3036" s="1" t="s">
        <v>93</v>
      </c>
      <c r="P3036">
        <v>60</v>
      </c>
      <c r="Q3036">
        <v>118</v>
      </c>
      <c r="R3036">
        <v>8980.7900000000009</v>
      </c>
      <c r="S3036">
        <v>76.11</v>
      </c>
      <c r="T3036">
        <v>1.27</v>
      </c>
      <c r="U3036">
        <f t="shared" si="787"/>
        <v>8980.98</v>
      </c>
      <c r="V3036">
        <f t="shared" si="788"/>
        <v>7080</v>
      </c>
      <c r="W3036" s="1" t="s">
        <v>155</v>
      </c>
      <c r="X3036" s="1" t="s">
        <v>1236</v>
      </c>
      <c r="Y3036" s="1" t="s">
        <v>156</v>
      </c>
      <c r="Z3036" s="3">
        <v>16635</v>
      </c>
      <c r="AA3036" s="4">
        <f t="shared" si="792"/>
        <v>2258.1067539999999</v>
      </c>
      <c r="AB3036" s="2">
        <f t="shared" si="793"/>
        <v>2258.1067539999999</v>
      </c>
      <c r="AC3036" s="4">
        <f t="shared" si="794"/>
        <v>1606.6540108000002</v>
      </c>
      <c r="AD3036" s="4">
        <f t="shared" si="796"/>
        <v>1606.6540108000002</v>
      </c>
      <c r="AE3036" s="4" t="s">
        <v>62</v>
      </c>
      <c r="AG3036" s="4" t="str">
        <f t="shared" si="785"/>
        <v>Weight Captured Separately</v>
      </c>
      <c r="AI3036" t="e">
        <f t="shared" si="789"/>
        <v>#N/A</v>
      </c>
      <c r="AJ3036" t="s">
        <v>81</v>
      </c>
      <c r="AK3036" s="2"/>
      <c r="AL3036" s="2" t="str">
        <f t="shared" si="786"/>
        <v>Freight Included in Commodity Cost</v>
      </c>
      <c r="AM3036" s="4"/>
      <c r="AN3036" t="e">
        <f>VLOOKUP([1]!Tabelle13[[#This Row],[Vlookup this ID for freight costs]],$AL$2:$AL$6811,2,FALSE)</f>
        <v>#REF!</v>
      </c>
      <c r="AO3036">
        <f t="shared" si="795"/>
        <v>10026.127335413603</v>
      </c>
      <c r="AP3036">
        <v>11.11</v>
      </c>
      <c r="AQ3036">
        <v>11.11</v>
      </c>
      <c r="AR3036" s="4">
        <v>29</v>
      </c>
      <c r="AS3036" s="4">
        <v>8</v>
      </c>
      <c r="AT3036" s="4">
        <v>2014</v>
      </c>
      <c r="AU3036" s="4">
        <v>29</v>
      </c>
      <c r="AV3036" s="4">
        <v>8</v>
      </c>
      <c r="AW3036" s="4">
        <v>2014</v>
      </c>
      <c r="AX3036" t="str">
        <f t="shared" si="790"/>
        <v>No Delay</v>
      </c>
      <c r="AY3036">
        <f t="shared" si="791"/>
        <v>0</v>
      </c>
    </row>
    <row r="3037" spans="1:51" x14ac:dyDescent="0.2">
      <c r="A3037" s="3">
        <v>24461</v>
      </c>
      <c r="B3037" s="1" t="s">
        <v>328</v>
      </c>
      <c r="C3037" s="1" t="s">
        <v>150</v>
      </c>
      <c r="D3037" s="1" t="s">
        <v>100</v>
      </c>
      <c r="E3037" s="1" t="s">
        <v>101</v>
      </c>
      <c r="F3037" s="1" t="s">
        <v>101</v>
      </c>
      <c r="G3037" s="13" t="s">
        <v>1411</v>
      </c>
      <c r="H3037" s="12">
        <v>41880</v>
      </c>
      <c r="I3037" s="12" t="s">
        <v>1411</v>
      </c>
      <c r="J3037" s="12">
        <v>41880</v>
      </c>
      <c r="K3037" s="4">
        <v>5860</v>
      </c>
      <c r="L3037" s="1" t="s">
        <v>146</v>
      </c>
      <c r="M3037" s="1" t="s">
        <v>1920</v>
      </c>
      <c r="N3037" s="1" t="s">
        <v>284</v>
      </c>
      <c r="O3037" s="1" t="s">
        <v>93</v>
      </c>
      <c r="P3037">
        <v>30</v>
      </c>
      <c r="Q3037">
        <v>119</v>
      </c>
      <c r="R3037">
        <v>394.64</v>
      </c>
      <c r="S3037">
        <v>3.32</v>
      </c>
      <c r="T3037">
        <v>0.11</v>
      </c>
      <c r="U3037">
        <f t="shared" si="787"/>
        <v>395.08</v>
      </c>
      <c r="V3037">
        <f t="shared" si="788"/>
        <v>3570</v>
      </c>
      <c r="W3037" s="1" t="s">
        <v>155</v>
      </c>
      <c r="X3037" s="1" t="s">
        <v>1236</v>
      </c>
      <c r="Y3037" s="1" t="s">
        <v>156</v>
      </c>
      <c r="Z3037" s="3">
        <v>16635</v>
      </c>
      <c r="AA3037" s="4">
        <f t="shared" si="792"/>
        <v>2258.2164980000002</v>
      </c>
      <c r="AB3037" s="2">
        <f t="shared" si="793"/>
        <v>2258.2164980000002</v>
      </c>
      <c r="AC3037" s="4">
        <f t="shared" si="794"/>
        <v>1216.0402956666667</v>
      </c>
      <c r="AD3037" s="4">
        <f t="shared" si="796"/>
        <v>1216.0402956666667</v>
      </c>
      <c r="AE3037" s="4" t="s">
        <v>62</v>
      </c>
      <c r="AG3037" s="4" t="str">
        <f t="shared" ref="AG3037:AG3055" si="797">AE3037</f>
        <v>Weight Captured Separately</v>
      </c>
      <c r="AI3037" t="e">
        <f t="shared" si="789"/>
        <v>#N/A</v>
      </c>
      <c r="AJ3037" t="s">
        <v>81</v>
      </c>
      <c r="AK3037" s="2"/>
      <c r="AL3037" s="2" t="str">
        <f t="shared" ref="AL3037:AL3055" si="798">AJ3037</f>
        <v>Freight Included in Commodity Cost</v>
      </c>
      <c r="AM3037" s="4"/>
      <c r="AN3037" t="e">
        <f>VLOOKUP([1]!Tabelle13[[#This Row],[Vlookup this ID for freight costs]],$AL$2:$AL$6811,2,FALSE)</f>
        <v>#REF!</v>
      </c>
      <c r="AO3037">
        <f t="shared" si="795"/>
        <v>7587.9165255513335</v>
      </c>
      <c r="AP3037">
        <v>0.49</v>
      </c>
      <c r="AQ3037">
        <v>0.49</v>
      </c>
      <c r="AR3037" s="4">
        <v>29</v>
      </c>
      <c r="AS3037" s="4">
        <v>8</v>
      </c>
      <c r="AT3037" s="4">
        <v>2014</v>
      </c>
      <c r="AU3037" s="4">
        <v>29</v>
      </c>
      <c r="AV3037" s="4">
        <v>8</v>
      </c>
      <c r="AW3037" s="4">
        <v>2014</v>
      </c>
      <c r="AX3037" t="str">
        <f t="shared" si="790"/>
        <v>No Delay</v>
      </c>
      <c r="AY3037">
        <f t="shared" si="791"/>
        <v>0</v>
      </c>
    </row>
    <row r="3038" spans="1:51" x14ac:dyDescent="0.2">
      <c r="A3038" s="3">
        <v>20774</v>
      </c>
      <c r="B3038" s="1" t="s">
        <v>328</v>
      </c>
      <c r="C3038" s="1" t="s">
        <v>150</v>
      </c>
      <c r="D3038" s="1" t="s">
        <v>100</v>
      </c>
      <c r="E3038" s="1" t="s">
        <v>101</v>
      </c>
      <c r="F3038" s="1" t="s">
        <v>101</v>
      </c>
      <c r="G3038" s="13" t="s">
        <v>296</v>
      </c>
      <c r="H3038" s="12">
        <v>42240</v>
      </c>
      <c r="I3038" s="12" t="s">
        <v>296</v>
      </c>
      <c r="J3038" s="12">
        <v>42240</v>
      </c>
      <c r="K3038" s="4">
        <v>6744</v>
      </c>
      <c r="L3038" s="1" t="s">
        <v>146</v>
      </c>
      <c r="M3038" s="1" t="s">
        <v>1923</v>
      </c>
      <c r="N3038" s="1" t="s">
        <v>171</v>
      </c>
      <c r="O3038" s="1" t="s">
        <v>93</v>
      </c>
      <c r="P3038">
        <v>60</v>
      </c>
      <c r="Q3038">
        <v>119</v>
      </c>
      <c r="R3038">
        <v>839.15</v>
      </c>
      <c r="S3038">
        <v>7.05</v>
      </c>
      <c r="T3038">
        <v>0.12</v>
      </c>
      <c r="U3038">
        <f t="shared" si="787"/>
        <v>838.94999999999993</v>
      </c>
      <c r="V3038">
        <f t="shared" si="788"/>
        <v>7140</v>
      </c>
      <c r="W3038" s="1" t="s">
        <v>155</v>
      </c>
      <c r="X3038" s="1" t="s">
        <v>1236</v>
      </c>
      <c r="Y3038" s="1" t="s">
        <v>156</v>
      </c>
      <c r="Z3038" s="3">
        <v>16635</v>
      </c>
      <c r="AA3038" s="4">
        <f t="shared" si="792"/>
        <v>2258.2164980000002</v>
      </c>
      <c r="AB3038" s="2">
        <f t="shared" si="793"/>
        <v>2258.2164980000002</v>
      </c>
      <c r="AC3038" s="4">
        <f t="shared" si="794"/>
        <v>1848.8780639999998</v>
      </c>
      <c r="AD3038" s="4">
        <f t="shared" si="796"/>
        <v>1848.8780639999998</v>
      </c>
      <c r="AE3038" s="4" t="s">
        <v>62</v>
      </c>
      <c r="AG3038" s="4" t="str">
        <f t="shared" si="797"/>
        <v>Weight Captured Separately</v>
      </c>
      <c r="AI3038" t="e">
        <f t="shared" si="789"/>
        <v>#N/A</v>
      </c>
      <c r="AJ3038" t="s">
        <v>81</v>
      </c>
      <c r="AK3038" s="2"/>
      <c r="AL3038" s="2" t="str">
        <f t="shared" si="798"/>
        <v>Freight Included in Commodity Cost</v>
      </c>
      <c r="AM3038" s="4"/>
      <c r="AN3038" t="e">
        <f>VLOOKUP([1]!Tabelle13[[#This Row],[Vlookup this ID for freight costs]],$AL$2:$AL$6811,2,FALSE)</f>
        <v>#REF!</v>
      </c>
      <c r="AO3038">
        <f t="shared" si="795"/>
        <v>11538.089875488</v>
      </c>
      <c r="AP3038">
        <v>0.86</v>
      </c>
      <c r="AQ3038">
        <v>0.86</v>
      </c>
      <c r="AR3038" s="4">
        <v>24</v>
      </c>
      <c r="AS3038" s="4">
        <v>8</v>
      </c>
      <c r="AT3038" s="4">
        <v>2015</v>
      </c>
      <c r="AU3038" s="4">
        <v>24</v>
      </c>
      <c r="AV3038" s="4">
        <v>8</v>
      </c>
      <c r="AW3038" s="4">
        <v>2015</v>
      </c>
      <c r="AX3038" t="str">
        <f t="shared" si="790"/>
        <v>No Delay</v>
      </c>
      <c r="AY3038">
        <f t="shared" si="791"/>
        <v>0</v>
      </c>
    </row>
    <row r="3039" spans="1:51" x14ac:dyDescent="0.2">
      <c r="A3039" s="3">
        <v>836</v>
      </c>
      <c r="B3039" s="1" t="s">
        <v>1918</v>
      </c>
      <c r="C3039" s="1" t="s">
        <v>150</v>
      </c>
      <c r="D3039" s="1" t="s">
        <v>100</v>
      </c>
      <c r="E3039" s="1" t="s">
        <v>101</v>
      </c>
      <c r="F3039" s="1" t="s">
        <v>101</v>
      </c>
      <c r="G3039" s="13" t="s">
        <v>1971</v>
      </c>
      <c r="H3039" s="12">
        <v>39950</v>
      </c>
      <c r="I3039" s="12" t="s">
        <v>1971</v>
      </c>
      <c r="J3039" s="12">
        <v>39950</v>
      </c>
      <c r="K3039" s="4">
        <v>1554</v>
      </c>
      <c r="L3039" s="1" t="s">
        <v>146</v>
      </c>
      <c r="M3039" s="1" t="s">
        <v>1920</v>
      </c>
      <c r="N3039" s="1" t="s">
        <v>224</v>
      </c>
      <c r="O3039" s="1" t="s">
        <v>225</v>
      </c>
      <c r="P3039">
        <v>30</v>
      </c>
      <c r="Q3039">
        <v>120</v>
      </c>
      <c r="R3039">
        <v>2745.6</v>
      </c>
      <c r="S3039">
        <v>22.88</v>
      </c>
      <c r="T3039">
        <v>0.76</v>
      </c>
      <c r="U3039">
        <f t="shared" si="787"/>
        <v>2745.6</v>
      </c>
      <c r="V3039">
        <f t="shared" si="788"/>
        <v>3600</v>
      </c>
      <c r="W3039" s="1" t="s">
        <v>149</v>
      </c>
      <c r="X3039" s="1" t="s">
        <v>150</v>
      </c>
      <c r="Y3039" s="1" t="s">
        <v>150</v>
      </c>
      <c r="Z3039" s="3">
        <v>800</v>
      </c>
      <c r="AA3039" s="4">
        <f t="shared" si="792"/>
        <v>2258.3262420000001</v>
      </c>
      <c r="AB3039" s="2">
        <f t="shared" si="793"/>
        <v>2258.3262420000001</v>
      </c>
      <c r="AC3039" s="4">
        <f t="shared" si="794"/>
        <v>1295.5492318461538</v>
      </c>
      <c r="AD3039" s="4">
        <f t="shared" si="796"/>
        <v>1295.5492318461538</v>
      </c>
      <c r="AE3039" s="4" t="s">
        <v>62</v>
      </c>
      <c r="AG3039" s="4" t="str">
        <f t="shared" si="797"/>
        <v>Weight Captured Separately</v>
      </c>
      <c r="AH3039" s="4">
        <v>10573</v>
      </c>
      <c r="AI3039">
        <f t="shared" si="789"/>
        <v>7185</v>
      </c>
      <c r="AJ3039" t="s">
        <v>81</v>
      </c>
      <c r="AK3039" s="2"/>
      <c r="AL3039" s="2" t="str">
        <f t="shared" si="798"/>
        <v>Freight Included in Commodity Cost</v>
      </c>
      <c r="AM3039" s="4"/>
      <c r="AN3039" t="e">
        <f>VLOOKUP([1]!Tabelle13[[#This Row],[Vlookup this ID for freight costs]],$AL$2:$AL$6811,2,FALSE)</f>
        <v>#REF!</v>
      </c>
      <c r="AO3039">
        <f t="shared" si="795"/>
        <v>8084.2113051836923</v>
      </c>
      <c r="AP3039">
        <v>5.38</v>
      </c>
      <c r="AQ3039">
        <v>5.38</v>
      </c>
      <c r="AR3039" s="4">
        <v>17</v>
      </c>
      <c r="AS3039" s="4">
        <v>5</v>
      </c>
      <c r="AT3039" s="4">
        <v>2009</v>
      </c>
      <c r="AU3039" s="4">
        <v>17</v>
      </c>
      <c r="AV3039" s="4">
        <v>5</v>
      </c>
      <c r="AW3039" s="4">
        <v>2009</v>
      </c>
      <c r="AX3039" t="str">
        <f t="shared" si="790"/>
        <v>No Delay</v>
      </c>
      <c r="AY3039">
        <f t="shared" si="791"/>
        <v>0</v>
      </c>
    </row>
    <row r="3040" spans="1:51" x14ac:dyDescent="0.2">
      <c r="A3040" s="3">
        <v>46372</v>
      </c>
      <c r="B3040" s="1" t="s">
        <v>328</v>
      </c>
      <c r="C3040" s="1" t="s">
        <v>150</v>
      </c>
      <c r="D3040" s="1" t="s">
        <v>100</v>
      </c>
      <c r="E3040" s="1" t="s">
        <v>101</v>
      </c>
      <c r="F3040" s="1" t="s">
        <v>101</v>
      </c>
      <c r="G3040" s="13" t="s">
        <v>230</v>
      </c>
      <c r="H3040" s="12">
        <v>40329</v>
      </c>
      <c r="I3040" s="12" t="s">
        <v>230</v>
      </c>
      <c r="J3040" s="12">
        <v>40329</v>
      </c>
      <c r="K3040" s="4">
        <v>2472</v>
      </c>
      <c r="L3040" s="1" t="s">
        <v>146</v>
      </c>
      <c r="M3040" s="1" t="s">
        <v>1920</v>
      </c>
      <c r="N3040" s="1" t="s">
        <v>1985</v>
      </c>
      <c r="O3040" s="1" t="s">
        <v>1940</v>
      </c>
      <c r="P3040">
        <v>240</v>
      </c>
      <c r="Q3040">
        <v>120</v>
      </c>
      <c r="R3040">
        <v>1897.36</v>
      </c>
      <c r="S3040">
        <v>15.81</v>
      </c>
      <c r="T3040">
        <v>7.0000000000000007E-2</v>
      </c>
      <c r="U3040">
        <f t="shared" si="787"/>
        <v>1897.2</v>
      </c>
      <c r="V3040">
        <f t="shared" si="788"/>
        <v>28800</v>
      </c>
      <c r="W3040" s="1" t="s">
        <v>1986</v>
      </c>
      <c r="X3040" s="1" t="s">
        <v>112</v>
      </c>
      <c r="Y3040" s="1" t="s">
        <v>112</v>
      </c>
      <c r="Z3040" s="3">
        <v>14398</v>
      </c>
      <c r="AA3040" s="4">
        <f t="shared" si="792"/>
        <v>2258.3262420000001</v>
      </c>
      <c r="AB3040" s="2">
        <f t="shared" si="793"/>
        <v>2258.3262420000001</v>
      </c>
      <c r="AC3040" s="4">
        <f t="shared" si="794"/>
        <v>795.77541400000007</v>
      </c>
      <c r="AD3040" s="4">
        <f t="shared" si="796"/>
        <v>795.77541400000007</v>
      </c>
      <c r="AE3040" s="4" t="s">
        <v>62</v>
      </c>
      <c r="AG3040" s="4" t="str">
        <f t="shared" si="797"/>
        <v>Weight Captured Separately</v>
      </c>
      <c r="AI3040" t="e">
        <f t="shared" si="789"/>
        <v>#N/A</v>
      </c>
      <c r="AJ3040" t="s">
        <v>81</v>
      </c>
      <c r="AK3040" s="2"/>
      <c r="AL3040" s="2" t="str">
        <f t="shared" si="798"/>
        <v>Freight Included in Commodity Cost</v>
      </c>
      <c r="AM3040" s="4"/>
      <c r="AN3040" t="e">
        <f>VLOOKUP([1]!Tabelle13[[#This Row],[Vlookup this ID for freight costs]],$AL$2:$AL$6811,2,FALSE)</f>
        <v>#REF!</v>
      </c>
      <c r="AO3040">
        <f t="shared" si="795"/>
        <v>4964.6231341880002</v>
      </c>
      <c r="AP3040">
        <v>4.09</v>
      </c>
      <c r="AQ3040">
        <v>4.09</v>
      </c>
      <c r="AR3040" s="4">
        <v>31</v>
      </c>
      <c r="AS3040" s="4">
        <v>5</v>
      </c>
      <c r="AT3040" s="4">
        <v>2010</v>
      </c>
      <c r="AU3040" s="4">
        <v>31</v>
      </c>
      <c r="AV3040" s="4">
        <v>5</v>
      </c>
      <c r="AW3040" s="4">
        <v>2010</v>
      </c>
      <c r="AX3040" t="str">
        <f t="shared" si="790"/>
        <v>No Delay</v>
      </c>
      <c r="AY3040">
        <f t="shared" si="791"/>
        <v>0</v>
      </c>
    </row>
    <row r="3041" spans="1:51" x14ac:dyDescent="0.2">
      <c r="A3041" s="3">
        <v>27553</v>
      </c>
      <c r="B3041" s="1" t="s">
        <v>328</v>
      </c>
      <c r="C3041" s="1" t="s">
        <v>150</v>
      </c>
      <c r="D3041" s="1" t="s">
        <v>100</v>
      </c>
      <c r="E3041" s="1" t="s">
        <v>101</v>
      </c>
      <c r="F3041" s="1" t="s">
        <v>101</v>
      </c>
      <c r="G3041" s="13" t="s">
        <v>169</v>
      </c>
      <c r="H3041" s="12">
        <v>40340</v>
      </c>
      <c r="I3041" s="12" t="s">
        <v>169</v>
      </c>
      <c r="J3041" s="12">
        <v>40340</v>
      </c>
      <c r="K3041" s="4">
        <v>2509</v>
      </c>
      <c r="L3041" s="1" t="s">
        <v>146</v>
      </c>
      <c r="M3041" s="1" t="s">
        <v>1920</v>
      </c>
      <c r="N3041" s="1" t="s">
        <v>550</v>
      </c>
      <c r="O3041" s="1" t="s">
        <v>551</v>
      </c>
      <c r="P3041">
        <v>300</v>
      </c>
      <c r="Q3041">
        <v>120</v>
      </c>
      <c r="R3041">
        <v>4978.9399999999996</v>
      </c>
      <c r="S3041">
        <v>41.49</v>
      </c>
      <c r="T3041">
        <v>0.14000000000000001</v>
      </c>
      <c r="U3041">
        <f t="shared" si="787"/>
        <v>4978.8</v>
      </c>
      <c r="V3041">
        <f t="shared" si="788"/>
        <v>36000</v>
      </c>
      <c r="W3041" s="1" t="s">
        <v>552</v>
      </c>
      <c r="X3041" s="1" t="s">
        <v>361</v>
      </c>
      <c r="Y3041" s="1" t="s">
        <v>361</v>
      </c>
      <c r="Z3041" s="3">
        <v>12821</v>
      </c>
      <c r="AA3041" s="4">
        <f t="shared" si="792"/>
        <v>2258.3262420000001</v>
      </c>
      <c r="AB3041" s="2">
        <f t="shared" si="793"/>
        <v>2258.3262420000001</v>
      </c>
      <c r="AC3041" s="4">
        <f t="shared" si="794"/>
        <v>1448.4244248</v>
      </c>
      <c r="AD3041" s="4">
        <f t="shared" si="796"/>
        <v>1448.4244248</v>
      </c>
      <c r="AE3041" s="4" t="s">
        <v>62</v>
      </c>
      <c r="AG3041" s="4" t="str">
        <f t="shared" si="797"/>
        <v>Weight Captured Separately</v>
      </c>
      <c r="AI3041" t="e">
        <f t="shared" si="789"/>
        <v>#N/A</v>
      </c>
      <c r="AJ3041" t="s">
        <v>81</v>
      </c>
      <c r="AK3041" s="2"/>
      <c r="AL3041" s="2" t="str">
        <f t="shared" si="798"/>
        <v>Freight Included in Commodity Cost</v>
      </c>
      <c r="AM3041" s="4"/>
      <c r="AN3041" t="e">
        <f>VLOOKUP([1]!Tabelle13[[#This Row],[Vlookup this ID for freight costs]],$AL$2:$AL$6811,2,FALSE)</f>
        <v>#REF!</v>
      </c>
      <c r="AO3041">
        <f t="shared" si="795"/>
        <v>9038.4582596016025</v>
      </c>
      <c r="AP3041">
        <v>10.73</v>
      </c>
      <c r="AQ3041">
        <v>10.73</v>
      </c>
      <c r="AR3041" s="4">
        <v>11</v>
      </c>
      <c r="AS3041" s="4">
        <v>6</v>
      </c>
      <c r="AT3041" s="4">
        <v>2010</v>
      </c>
      <c r="AU3041" s="4">
        <v>11</v>
      </c>
      <c r="AV3041" s="4">
        <v>6</v>
      </c>
      <c r="AW3041" s="4">
        <v>2010</v>
      </c>
      <c r="AX3041" t="str">
        <f t="shared" si="790"/>
        <v>No Delay</v>
      </c>
      <c r="AY3041">
        <f t="shared" si="791"/>
        <v>0</v>
      </c>
    </row>
    <row r="3042" spans="1:51" x14ac:dyDescent="0.2">
      <c r="A3042" s="3">
        <v>41298</v>
      </c>
      <c r="B3042" s="1" t="s">
        <v>50</v>
      </c>
      <c r="C3042" s="1" t="s">
        <v>51</v>
      </c>
      <c r="D3042" s="1" t="s">
        <v>266</v>
      </c>
      <c r="E3042" s="1" t="s">
        <v>53</v>
      </c>
      <c r="F3042" s="1" t="s">
        <v>53</v>
      </c>
      <c r="G3042" s="13" t="s">
        <v>2022</v>
      </c>
      <c r="H3042" s="12">
        <v>42130</v>
      </c>
      <c r="I3042" s="12" t="s">
        <v>2028</v>
      </c>
      <c r="J3042" s="12">
        <v>42166</v>
      </c>
      <c r="K3042" s="4">
        <v>6604</v>
      </c>
      <c r="L3042" s="1" t="s">
        <v>146</v>
      </c>
      <c r="M3042" s="1" t="s">
        <v>423</v>
      </c>
      <c r="N3042" s="1" t="s">
        <v>424</v>
      </c>
      <c r="O3042" s="1" t="s">
        <v>425</v>
      </c>
      <c r="P3042">
        <v>60</v>
      </c>
      <c r="Q3042">
        <v>120</v>
      </c>
      <c r="R3042">
        <v>822</v>
      </c>
      <c r="S3042">
        <v>6.85</v>
      </c>
      <c r="T3042">
        <v>0.11</v>
      </c>
      <c r="U3042">
        <f t="shared" si="787"/>
        <v>822</v>
      </c>
      <c r="V3042">
        <f t="shared" si="788"/>
        <v>7200</v>
      </c>
      <c r="W3042" s="1" t="s">
        <v>394</v>
      </c>
      <c r="X3042" s="1" t="s">
        <v>112</v>
      </c>
      <c r="Y3042" s="1" t="s">
        <v>112</v>
      </c>
      <c r="Z3042" s="3">
        <v>8116</v>
      </c>
      <c r="AA3042" s="4">
        <f t="shared" si="792"/>
        <v>2258.3262420000001</v>
      </c>
      <c r="AB3042" s="2">
        <f t="shared" si="793"/>
        <v>2258.3262420000001</v>
      </c>
      <c r="AC3042" s="4">
        <f t="shared" si="794"/>
        <v>1894.0672419354835</v>
      </c>
      <c r="AD3042" s="4">
        <f t="shared" si="796"/>
        <v>1894.0672419354835</v>
      </c>
      <c r="AE3042" s="4" t="s">
        <v>62</v>
      </c>
      <c r="AG3042" s="4" t="str">
        <f t="shared" si="797"/>
        <v>Weight Captured Separately</v>
      </c>
      <c r="AI3042" t="e">
        <f t="shared" si="789"/>
        <v>#N/A</v>
      </c>
      <c r="AJ3042" t="s">
        <v>63</v>
      </c>
      <c r="AK3042" s="2"/>
      <c r="AL3042" s="2" t="str">
        <f t="shared" si="798"/>
        <v>Invoiced Separately</v>
      </c>
      <c r="AM3042" s="4"/>
      <c r="AN3042" t="e">
        <f>VLOOKUP([1]!Tabelle13[[#This Row],[Vlookup this ID for freight costs]],$AL$2:$AL$6811,2,FALSE)</f>
        <v>#REF!</v>
      </c>
      <c r="AO3042">
        <f t="shared" si="795"/>
        <v>11820.160724161289</v>
      </c>
      <c r="AP3042">
        <v>0.97</v>
      </c>
      <c r="AQ3042">
        <v>0.97</v>
      </c>
      <c r="AR3042" s="4">
        <v>6</v>
      </c>
      <c r="AS3042" s="4">
        <v>5</v>
      </c>
      <c r="AT3042" s="4">
        <v>2015</v>
      </c>
      <c r="AU3042" s="4">
        <v>11</v>
      </c>
      <c r="AV3042" s="4">
        <v>6</v>
      </c>
      <c r="AW3042" s="4">
        <v>2015</v>
      </c>
      <c r="AX3042" t="str">
        <f t="shared" si="790"/>
        <v>Delay</v>
      </c>
      <c r="AY3042">
        <f t="shared" si="791"/>
        <v>36</v>
      </c>
    </row>
    <row r="3043" spans="1:51" x14ac:dyDescent="0.2">
      <c r="A3043" s="3">
        <v>7326</v>
      </c>
      <c r="B3043" s="1" t="s">
        <v>1918</v>
      </c>
      <c r="C3043" s="1" t="s">
        <v>150</v>
      </c>
      <c r="D3043" s="1" t="s">
        <v>100</v>
      </c>
      <c r="E3043" s="1" t="s">
        <v>101</v>
      </c>
      <c r="F3043" s="1" t="s">
        <v>101</v>
      </c>
      <c r="G3043" s="13" t="s">
        <v>1882</v>
      </c>
      <c r="H3043" s="12">
        <v>39685</v>
      </c>
      <c r="I3043" s="12" t="s">
        <v>1981</v>
      </c>
      <c r="J3043" s="12">
        <v>39674</v>
      </c>
      <c r="K3043" s="4">
        <v>1004</v>
      </c>
      <c r="L3043" s="1" t="s">
        <v>146</v>
      </c>
      <c r="M3043" s="1" t="s">
        <v>1920</v>
      </c>
      <c r="N3043" s="1" t="s">
        <v>1998</v>
      </c>
      <c r="O3043" s="1" t="s">
        <v>1964</v>
      </c>
      <c r="P3043">
        <v>200</v>
      </c>
      <c r="Q3043">
        <v>120</v>
      </c>
      <c r="R3043">
        <v>176.4</v>
      </c>
      <c r="S3043">
        <v>1.47</v>
      </c>
      <c r="T3043">
        <v>0.01</v>
      </c>
      <c r="U3043">
        <f t="shared" si="787"/>
        <v>176.4</v>
      </c>
      <c r="V3043">
        <f t="shared" si="788"/>
        <v>24000</v>
      </c>
      <c r="W3043" s="1" t="s">
        <v>185</v>
      </c>
      <c r="X3043" s="1" t="s">
        <v>186</v>
      </c>
      <c r="Y3043" s="1" t="s">
        <v>186</v>
      </c>
      <c r="Z3043" s="3">
        <v>11869</v>
      </c>
      <c r="AA3043" s="4">
        <f t="shared" si="792"/>
        <v>2258.3262420000001</v>
      </c>
      <c r="AB3043" s="2">
        <f t="shared" si="793"/>
        <v>2258.3262420000001</v>
      </c>
      <c r="AC3043" s="4">
        <f t="shared" si="794"/>
        <v>1122.3174240000001</v>
      </c>
      <c r="AD3043" s="4">
        <f t="shared" si="796"/>
        <v>1122.3174240000001</v>
      </c>
      <c r="AE3043" s="4" t="s">
        <v>62</v>
      </c>
      <c r="AG3043" s="4" t="str">
        <f t="shared" si="797"/>
        <v>Weight Captured Separately</v>
      </c>
      <c r="AH3043" s="4">
        <v>12472</v>
      </c>
      <c r="AI3043">
        <f t="shared" si="789"/>
        <v>4689</v>
      </c>
      <c r="AJ3043" t="s">
        <v>81</v>
      </c>
      <c r="AK3043" s="2"/>
      <c r="AL3043" s="2" t="str">
        <f t="shared" si="798"/>
        <v>Freight Included in Commodity Cost</v>
      </c>
      <c r="AM3043" s="4"/>
      <c r="AN3043" t="e">
        <f>VLOOKUP([1]!Tabelle13[[#This Row],[Vlookup this ID for freight costs]],$AL$2:$AL$6811,2,FALSE)</f>
        <v>#REF!</v>
      </c>
      <c r="AO3043">
        <f t="shared" si="795"/>
        <v>7002.8983606080001</v>
      </c>
      <c r="AP3043">
        <v>0.28000000000000003</v>
      </c>
      <c r="AQ3043">
        <v>0.28000000000000003</v>
      </c>
      <c r="AR3043" s="4">
        <v>25</v>
      </c>
      <c r="AS3043" s="4">
        <v>8</v>
      </c>
      <c r="AT3043" s="4">
        <v>2008</v>
      </c>
      <c r="AU3043" s="4">
        <v>14</v>
      </c>
      <c r="AV3043" s="4">
        <v>8</v>
      </c>
      <c r="AW3043" s="4">
        <v>2008</v>
      </c>
      <c r="AX3043" t="str">
        <f t="shared" si="790"/>
        <v>No Delay</v>
      </c>
      <c r="AY3043">
        <f t="shared" si="791"/>
        <v>0</v>
      </c>
    </row>
    <row r="3044" spans="1:51" ht="16" x14ac:dyDescent="0.2">
      <c r="A3044" s="3">
        <v>53738</v>
      </c>
      <c r="B3044" s="1" t="s">
        <v>328</v>
      </c>
      <c r="C3044" s="1" t="s">
        <v>150</v>
      </c>
      <c r="D3044" s="1" t="s">
        <v>100</v>
      </c>
      <c r="E3044" s="1" t="s">
        <v>101</v>
      </c>
      <c r="F3044" s="1" t="s">
        <v>101</v>
      </c>
      <c r="G3044" s="13" t="s">
        <v>1967</v>
      </c>
      <c r="H3044" s="12">
        <v>40176</v>
      </c>
      <c r="I3044" s="12" t="s">
        <v>1967</v>
      </c>
      <c r="J3044" s="12">
        <v>40176</v>
      </c>
      <c r="K3044" s="4">
        <v>2127</v>
      </c>
      <c r="L3044" s="1" t="s">
        <v>146</v>
      </c>
      <c r="M3044" s="1" t="s">
        <v>1920</v>
      </c>
      <c r="N3044" s="1" t="s">
        <v>2000</v>
      </c>
      <c r="O3044" s="1" t="s">
        <v>897</v>
      </c>
      <c r="P3044">
        <v>200</v>
      </c>
      <c r="Q3044">
        <v>120</v>
      </c>
      <c r="R3044">
        <v>866.06</v>
      </c>
      <c r="S3044">
        <v>7.22</v>
      </c>
      <c r="T3044">
        <v>0.04</v>
      </c>
      <c r="U3044">
        <f t="shared" si="787"/>
        <v>866.4</v>
      </c>
      <c r="V3044">
        <f t="shared" si="788"/>
        <v>24000</v>
      </c>
      <c r="W3044" s="1" t="s">
        <v>623</v>
      </c>
      <c r="X3044" s="6" t="s">
        <v>1508</v>
      </c>
      <c r="Y3044" s="1" t="s">
        <v>624</v>
      </c>
      <c r="Z3044" s="3">
        <v>13360</v>
      </c>
      <c r="AA3044" s="4">
        <f t="shared" si="792"/>
        <v>2258.3262420000001</v>
      </c>
      <c r="AB3044" s="2">
        <f t="shared" si="793"/>
        <v>2258.3262420000001</v>
      </c>
      <c r="AC3044" s="4">
        <f t="shared" si="794"/>
        <v>1122.3174240000001</v>
      </c>
      <c r="AD3044" s="4">
        <f t="shared" si="796"/>
        <v>1122.3174240000001</v>
      </c>
      <c r="AE3044" s="4" t="s">
        <v>62</v>
      </c>
      <c r="AG3044" s="4" t="str">
        <f t="shared" si="797"/>
        <v>Weight Captured Separately</v>
      </c>
      <c r="AI3044" t="e">
        <f t="shared" si="789"/>
        <v>#N/A</v>
      </c>
      <c r="AJ3044" t="s">
        <v>81</v>
      </c>
      <c r="AK3044" s="2"/>
      <c r="AL3044" s="2" t="str">
        <f t="shared" si="798"/>
        <v>Freight Included in Commodity Cost</v>
      </c>
      <c r="AM3044" s="4"/>
      <c r="AN3044" t="e">
        <f>VLOOKUP([1]!Tabelle13[[#This Row],[Vlookup this ID for freight costs]],$AL$2:$AL$6811,2,FALSE)</f>
        <v>#REF!</v>
      </c>
      <c r="AO3044">
        <f t="shared" si="795"/>
        <v>7002.8983606080001</v>
      </c>
      <c r="AP3044">
        <v>1.87</v>
      </c>
      <c r="AQ3044">
        <v>1.87</v>
      </c>
      <c r="AR3044" s="4">
        <v>29</v>
      </c>
      <c r="AS3044" s="4">
        <v>12</v>
      </c>
      <c r="AT3044" s="4">
        <v>2009</v>
      </c>
      <c r="AU3044" s="4">
        <v>29</v>
      </c>
      <c r="AV3044" s="4">
        <v>12</v>
      </c>
      <c r="AW3044" s="4">
        <v>2009</v>
      </c>
      <c r="AX3044" t="str">
        <f t="shared" si="790"/>
        <v>No Delay</v>
      </c>
      <c r="AY3044">
        <f t="shared" si="791"/>
        <v>0</v>
      </c>
    </row>
    <row r="3045" spans="1:51" ht="16" x14ac:dyDescent="0.2">
      <c r="A3045" s="3">
        <v>2157</v>
      </c>
      <c r="B3045" s="1" t="s">
        <v>1918</v>
      </c>
      <c r="C3045" s="1" t="s">
        <v>150</v>
      </c>
      <c r="D3045" s="1" t="s">
        <v>100</v>
      </c>
      <c r="E3045" s="1" t="s">
        <v>101</v>
      </c>
      <c r="F3045" s="1" t="s">
        <v>101</v>
      </c>
      <c r="G3045" s="13" t="s">
        <v>1971</v>
      </c>
      <c r="H3045" s="12">
        <v>39950</v>
      </c>
      <c r="I3045" s="12" t="s">
        <v>1972</v>
      </c>
      <c r="J3045" s="12">
        <v>39730</v>
      </c>
      <c r="K3045" s="4">
        <v>1113</v>
      </c>
      <c r="L3045" s="1" t="s">
        <v>146</v>
      </c>
      <c r="M3045" s="1" t="s">
        <v>1920</v>
      </c>
      <c r="N3045" s="1" t="s">
        <v>2000</v>
      </c>
      <c r="O3045" s="1" t="s">
        <v>897</v>
      </c>
      <c r="P3045">
        <v>200</v>
      </c>
      <c r="Q3045">
        <v>120</v>
      </c>
      <c r="R3045">
        <v>733.2</v>
      </c>
      <c r="S3045">
        <v>6.11</v>
      </c>
      <c r="T3045">
        <v>0.03</v>
      </c>
      <c r="U3045">
        <f t="shared" si="787"/>
        <v>733.2</v>
      </c>
      <c r="V3045">
        <f t="shared" si="788"/>
        <v>24000</v>
      </c>
      <c r="W3045" s="1" t="s">
        <v>623</v>
      </c>
      <c r="X3045" s="6" t="s">
        <v>1508</v>
      </c>
      <c r="Y3045" s="1" t="s">
        <v>624</v>
      </c>
      <c r="Z3045" s="3">
        <v>13360</v>
      </c>
      <c r="AA3045" s="4">
        <f t="shared" si="792"/>
        <v>2258.3262420000001</v>
      </c>
      <c r="AB3045" s="2">
        <f t="shared" si="793"/>
        <v>2258.3262420000001</v>
      </c>
      <c r="AC3045" s="4">
        <f t="shared" si="794"/>
        <v>1122.3174240000001</v>
      </c>
      <c r="AD3045" s="4">
        <f t="shared" si="796"/>
        <v>1122.3174240000001</v>
      </c>
      <c r="AE3045" s="4" t="s">
        <v>62</v>
      </c>
      <c r="AG3045" s="4" t="str">
        <f t="shared" si="797"/>
        <v>Weight Captured Separately</v>
      </c>
      <c r="AH3045" s="4">
        <v>10623</v>
      </c>
      <c r="AI3045">
        <f t="shared" si="789"/>
        <v>2846</v>
      </c>
      <c r="AJ3045" t="s">
        <v>81</v>
      </c>
      <c r="AK3045" s="2"/>
      <c r="AL3045" s="2" t="str">
        <f t="shared" si="798"/>
        <v>Freight Included in Commodity Cost</v>
      </c>
      <c r="AM3045" s="4"/>
      <c r="AN3045" t="e">
        <f>VLOOKUP([1]!Tabelle13[[#This Row],[Vlookup this ID for freight costs]],$AL$2:$AL$6811,2,FALSE)</f>
        <v>#REF!</v>
      </c>
      <c r="AO3045">
        <f t="shared" si="795"/>
        <v>7002.8983606080001</v>
      </c>
      <c r="AP3045">
        <v>1.44</v>
      </c>
      <c r="AQ3045">
        <v>1.44</v>
      </c>
      <c r="AR3045" s="4">
        <v>17</v>
      </c>
      <c r="AS3045" s="4">
        <v>5</v>
      </c>
      <c r="AT3045" s="4">
        <v>2009</v>
      </c>
      <c r="AU3045" s="4">
        <v>9</v>
      </c>
      <c r="AV3045" s="4">
        <v>10</v>
      </c>
      <c r="AW3045" s="4">
        <v>2008</v>
      </c>
      <c r="AX3045" t="str">
        <f t="shared" si="790"/>
        <v>No Delay</v>
      </c>
      <c r="AY3045">
        <f t="shared" si="791"/>
        <v>0</v>
      </c>
    </row>
    <row r="3046" spans="1:51" x14ac:dyDescent="0.2">
      <c r="A3046" s="3">
        <v>70138</v>
      </c>
      <c r="B3046" s="1" t="s">
        <v>328</v>
      </c>
      <c r="C3046" s="1" t="s">
        <v>150</v>
      </c>
      <c r="D3046" s="1" t="s">
        <v>100</v>
      </c>
      <c r="E3046" s="1" t="s">
        <v>101</v>
      </c>
      <c r="F3046" s="1" t="s">
        <v>101</v>
      </c>
      <c r="G3046" s="13" t="s">
        <v>1966</v>
      </c>
      <c r="H3046" s="12">
        <v>41879</v>
      </c>
      <c r="I3046" s="12" t="s">
        <v>1966</v>
      </c>
      <c r="J3046" s="12">
        <v>41879</v>
      </c>
      <c r="K3046" s="4">
        <v>5837</v>
      </c>
      <c r="L3046" s="1" t="s">
        <v>146</v>
      </c>
      <c r="M3046" s="1" t="s">
        <v>1923</v>
      </c>
      <c r="N3046" s="1" t="s">
        <v>167</v>
      </c>
      <c r="O3046" s="1" t="s">
        <v>93</v>
      </c>
      <c r="P3046">
        <v>30</v>
      </c>
      <c r="Q3046">
        <v>120</v>
      </c>
      <c r="R3046">
        <v>1871.52</v>
      </c>
      <c r="S3046">
        <v>15.6</v>
      </c>
      <c r="T3046">
        <v>0.52</v>
      </c>
      <c r="U3046">
        <f t="shared" si="787"/>
        <v>1872</v>
      </c>
      <c r="V3046">
        <f t="shared" si="788"/>
        <v>3600</v>
      </c>
      <c r="W3046" s="1" t="s">
        <v>155</v>
      </c>
      <c r="X3046" s="1" t="s">
        <v>1236</v>
      </c>
      <c r="Y3046" s="1" t="s">
        <v>156</v>
      </c>
      <c r="Z3046" s="3">
        <v>16635</v>
      </c>
      <c r="AA3046" s="4">
        <f t="shared" si="792"/>
        <v>2258.3262420000001</v>
      </c>
      <c r="AB3046" s="2">
        <f t="shared" si="793"/>
        <v>2258.3262420000001</v>
      </c>
      <c r="AC3046" s="4">
        <f t="shared" si="794"/>
        <v>1295.5492318461538</v>
      </c>
      <c r="AD3046" s="4">
        <f t="shared" si="796"/>
        <v>1295.5492318461538</v>
      </c>
      <c r="AE3046" s="4" t="s">
        <v>62</v>
      </c>
      <c r="AG3046" s="4" t="str">
        <f t="shared" si="797"/>
        <v>Weight Captured Separately</v>
      </c>
      <c r="AI3046" t="e">
        <f t="shared" si="789"/>
        <v>#N/A</v>
      </c>
      <c r="AJ3046" t="s">
        <v>81</v>
      </c>
      <c r="AK3046" s="2"/>
      <c r="AL3046" s="2" t="str">
        <f t="shared" si="798"/>
        <v>Freight Included in Commodity Cost</v>
      </c>
      <c r="AM3046" s="4"/>
      <c r="AN3046" t="e">
        <f>VLOOKUP([1]!Tabelle13[[#This Row],[Vlookup this ID for freight costs]],$AL$2:$AL$6811,2,FALSE)</f>
        <v>#REF!</v>
      </c>
      <c r="AO3046">
        <f t="shared" si="795"/>
        <v>8084.2113051836923</v>
      </c>
      <c r="AP3046">
        <v>1.92</v>
      </c>
      <c r="AQ3046">
        <v>1.92</v>
      </c>
      <c r="AR3046" s="4">
        <v>28</v>
      </c>
      <c r="AS3046" s="4">
        <v>8</v>
      </c>
      <c r="AT3046" s="4">
        <v>2014</v>
      </c>
      <c r="AU3046" s="4">
        <v>28</v>
      </c>
      <c r="AV3046" s="4">
        <v>8</v>
      </c>
      <c r="AW3046" s="4">
        <v>2014</v>
      </c>
      <c r="AX3046" t="str">
        <f t="shared" si="790"/>
        <v>No Delay</v>
      </c>
      <c r="AY3046">
        <f t="shared" si="791"/>
        <v>0</v>
      </c>
    </row>
    <row r="3047" spans="1:51" x14ac:dyDescent="0.2">
      <c r="A3047" s="3">
        <v>6125</v>
      </c>
      <c r="B3047" s="1" t="s">
        <v>1918</v>
      </c>
      <c r="C3047" s="1" t="s">
        <v>150</v>
      </c>
      <c r="D3047" s="1" t="s">
        <v>100</v>
      </c>
      <c r="E3047" s="1" t="s">
        <v>101</v>
      </c>
      <c r="F3047" s="1" t="s">
        <v>101</v>
      </c>
      <c r="G3047" s="13" t="s">
        <v>1971</v>
      </c>
      <c r="H3047" s="12">
        <v>39950</v>
      </c>
      <c r="I3047" s="12" t="s">
        <v>1972</v>
      </c>
      <c r="J3047" s="12">
        <v>39730</v>
      </c>
      <c r="K3047" s="4">
        <v>1118</v>
      </c>
      <c r="L3047" s="1" t="s">
        <v>146</v>
      </c>
      <c r="M3047" s="1" t="s">
        <v>1920</v>
      </c>
      <c r="N3047" s="1" t="s">
        <v>265</v>
      </c>
      <c r="O3047" s="1" t="s">
        <v>93</v>
      </c>
      <c r="P3047">
        <v>60</v>
      </c>
      <c r="Q3047">
        <v>120</v>
      </c>
      <c r="R3047">
        <v>2355.6</v>
      </c>
      <c r="S3047">
        <v>19.63</v>
      </c>
      <c r="T3047">
        <v>0.33</v>
      </c>
      <c r="U3047">
        <f t="shared" si="787"/>
        <v>2355.6</v>
      </c>
      <c r="V3047">
        <f t="shared" si="788"/>
        <v>7200</v>
      </c>
      <c r="W3047" s="1" t="s">
        <v>204</v>
      </c>
      <c r="X3047" s="1" t="s">
        <v>1236</v>
      </c>
      <c r="Y3047" s="1" t="s">
        <v>205</v>
      </c>
      <c r="Z3047" s="3">
        <v>16682</v>
      </c>
      <c r="AA3047" s="4">
        <f t="shared" si="792"/>
        <v>2258.3262420000001</v>
      </c>
      <c r="AB3047" s="2">
        <f t="shared" si="793"/>
        <v>2258.3262420000001</v>
      </c>
      <c r="AC3047" s="4">
        <f t="shared" si="794"/>
        <v>1894.0672419354835</v>
      </c>
      <c r="AD3047" s="4">
        <f t="shared" si="796"/>
        <v>1894.0672419354835</v>
      </c>
      <c r="AE3047" s="4" t="s">
        <v>62</v>
      </c>
      <c r="AG3047" s="4" t="str">
        <f t="shared" si="797"/>
        <v>Weight Captured Separately</v>
      </c>
      <c r="AH3047" s="4">
        <v>11197</v>
      </c>
      <c r="AI3047">
        <f t="shared" si="789"/>
        <v>3584</v>
      </c>
      <c r="AJ3047" t="s">
        <v>81</v>
      </c>
      <c r="AK3047" s="2"/>
      <c r="AL3047" s="2" t="str">
        <f t="shared" si="798"/>
        <v>Freight Included in Commodity Cost</v>
      </c>
      <c r="AM3047" s="4"/>
      <c r="AN3047" t="e">
        <f>VLOOKUP([1]!Tabelle13[[#This Row],[Vlookup this ID for freight costs]],$AL$2:$AL$6811,2,FALSE)</f>
        <v>#REF!</v>
      </c>
      <c r="AO3047">
        <f t="shared" si="795"/>
        <v>11820.160724161289</v>
      </c>
      <c r="AP3047">
        <v>4.62</v>
      </c>
      <c r="AQ3047">
        <v>4.62</v>
      </c>
      <c r="AR3047" s="4">
        <v>17</v>
      </c>
      <c r="AS3047" s="4">
        <v>5</v>
      </c>
      <c r="AT3047" s="4">
        <v>2009</v>
      </c>
      <c r="AU3047" s="4">
        <v>9</v>
      </c>
      <c r="AV3047" s="4">
        <v>10</v>
      </c>
      <c r="AW3047" s="4">
        <v>2008</v>
      </c>
      <c r="AX3047" t="str">
        <f t="shared" si="790"/>
        <v>No Delay</v>
      </c>
      <c r="AY3047">
        <f t="shared" si="791"/>
        <v>0</v>
      </c>
    </row>
    <row r="3048" spans="1:51" x14ac:dyDescent="0.2">
      <c r="A3048" s="3">
        <v>7244</v>
      </c>
      <c r="B3048" s="1" t="s">
        <v>1918</v>
      </c>
      <c r="C3048" s="1" t="s">
        <v>150</v>
      </c>
      <c r="D3048" s="1" t="s">
        <v>100</v>
      </c>
      <c r="E3048" s="1" t="s">
        <v>101</v>
      </c>
      <c r="F3048" s="1" t="s">
        <v>101</v>
      </c>
      <c r="G3048" s="13" t="s">
        <v>468</v>
      </c>
      <c r="H3048" s="12">
        <v>39639</v>
      </c>
      <c r="I3048" s="12" t="s">
        <v>1979</v>
      </c>
      <c r="J3048" s="12">
        <v>39637</v>
      </c>
      <c r="K3048" s="4">
        <v>933</v>
      </c>
      <c r="L3048" s="1" t="s">
        <v>146</v>
      </c>
      <c r="M3048" s="1" t="s">
        <v>1920</v>
      </c>
      <c r="N3048" s="1" t="s">
        <v>265</v>
      </c>
      <c r="O3048" s="1" t="s">
        <v>93</v>
      </c>
      <c r="P3048">
        <v>60</v>
      </c>
      <c r="Q3048">
        <v>120</v>
      </c>
      <c r="R3048">
        <v>2428.8000000000002</v>
      </c>
      <c r="S3048">
        <v>20.239999999999998</v>
      </c>
      <c r="T3048">
        <v>0.34</v>
      </c>
      <c r="U3048">
        <f t="shared" si="787"/>
        <v>2428.7999999999997</v>
      </c>
      <c r="V3048">
        <f t="shared" si="788"/>
        <v>7200</v>
      </c>
      <c r="W3048" s="1" t="s">
        <v>204</v>
      </c>
      <c r="X3048" s="1" t="s">
        <v>1236</v>
      </c>
      <c r="Y3048" s="1" t="s">
        <v>205</v>
      </c>
      <c r="Z3048" s="3">
        <v>16682</v>
      </c>
      <c r="AA3048" s="4">
        <f t="shared" si="792"/>
        <v>2258.3262420000001</v>
      </c>
      <c r="AB3048" s="2">
        <f t="shared" si="793"/>
        <v>2258.3262420000001</v>
      </c>
      <c r="AC3048" s="4">
        <f t="shared" si="794"/>
        <v>1894.0672419354835</v>
      </c>
      <c r="AD3048" s="4">
        <f t="shared" si="796"/>
        <v>1894.0672419354835</v>
      </c>
      <c r="AE3048" s="4" t="s">
        <v>62</v>
      </c>
      <c r="AG3048" s="4" t="str">
        <f t="shared" si="797"/>
        <v>Weight Captured Separately</v>
      </c>
      <c r="AH3048" s="4">
        <v>10633</v>
      </c>
      <c r="AI3048">
        <f t="shared" si="789"/>
        <v>7341</v>
      </c>
      <c r="AJ3048" t="s">
        <v>81</v>
      </c>
      <c r="AK3048" s="2"/>
      <c r="AL3048" s="2" t="str">
        <f t="shared" si="798"/>
        <v>Freight Included in Commodity Cost</v>
      </c>
      <c r="AM3048" s="4"/>
      <c r="AN3048" t="e">
        <f>VLOOKUP([1]!Tabelle13[[#This Row],[Vlookup this ID for freight costs]],$AL$2:$AL$6811,2,FALSE)</f>
        <v>#REF!</v>
      </c>
      <c r="AO3048">
        <f t="shared" si="795"/>
        <v>11820.160724161289</v>
      </c>
      <c r="AP3048">
        <v>3.89</v>
      </c>
      <c r="AQ3048">
        <v>3.89</v>
      </c>
      <c r="AR3048" s="4">
        <v>10</v>
      </c>
      <c r="AS3048" s="4">
        <v>7</v>
      </c>
      <c r="AT3048" s="4">
        <v>2008</v>
      </c>
      <c r="AU3048" s="4">
        <v>8</v>
      </c>
      <c r="AV3048" s="4">
        <v>7</v>
      </c>
      <c r="AW3048" s="4">
        <v>2008</v>
      </c>
      <c r="AX3048" t="str">
        <f t="shared" si="790"/>
        <v>No Delay</v>
      </c>
      <c r="AY3048">
        <f t="shared" si="791"/>
        <v>0</v>
      </c>
    </row>
    <row r="3049" spans="1:51" x14ac:dyDescent="0.2">
      <c r="A3049" s="3">
        <v>20623</v>
      </c>
      <c r="B3049" s="1" t="s">
        <v>328</v>
      </c>
      <c r="C3049" s="1" t="s">
        <v>150</v>
      </c>
      <c r="D3049" s="1" t="s">
        <v>100</v>
      </c>
      <c r="E3049" s="1" t="s">
        <v>101</v>
      </c>
      <c r="F3049" s="1" t="s">
        <v>101</v>
      </c>
      <c r="G3049" s="13" t="s">
        <v>1350</v>
      </c>
      <c r="H3049" s="12">
        <v>41971</v>
      </c>
      <c r="I3049" s="12" t="s">
        <v>1350</v>
      </c>
      <c r="J3049" s="12">
        <v>41971</v>
      </c>
      <c r="K3049" s="4">
        <v>6146</v>
      </c>
      <c r="L3049" s="1" t="s">
        <v>146</v>
      </c>
      <c r="M3049" s="1" t="s">
        <v>1923</v>
      </c>
      <c r="N3049" s="1" t="s">
        <v>302</v>
      </c>
      <c r="O3049" s="1" t="s">
        <v>93</v>
      </c>
      <c r="P3049">
        <v>30</v>
      </c>
      <c r="Q3049">
        <v>121</v>
      </c>
      <c r="R3049">
        <v>1671.82</v>
      </c>
      <c r="S3049">
        <v>13.82</v>
      </c>
      <c r="T3049">
        <v>0.46</v>
      </c>
      <c r="U3049">
        <f t="shared" si="787"/>
        <v>1672.22</v>
      </c>
      <c r="V3049">
        <f t="shared" si="788"/>
        <v>3630</v>
      </c>
      <c r="W3049" s="1" t="s">
        <v>160</v>
      </c>
      <c r="X3049" s="1" t="s">
        <v>1236</v>
      </c>
      <c r="Y3049" s="1" t="s">
        <v>161</v>
      </c>
      <c r="Z3049" s="3">
        <v>16118</v>
      </c>
      <c r="AA3049" s="4">
        <f t="shared" si="792"/>
        <v>2258.435986</v>
      </c>
      <c r="AB3049" s="2">
        <f t="shared" si="793"/>
        <v>2258.435986</v>
      </c>
      <c r="AC3049" s="4">
        <f t="shared" si="794"/>
        <v>1388.3894835294118</v>
      </c>
      <c r="AD3049" s="4">
        <f t="shared" si="796"/>
        <v>1388.3894835294118</v>
      </c>
      <c r="AE3049" s="4" t="s">
        <v>62</v>
      </c>
      <c r="AG3049" s="4" t="str">
        <f t="shared" si="797"/>
        <v>Weight Captured Separately</v>
      </c>
      <c r="AI3049" t="e">
        <f t="shared" si="789"/>
        <v>#N/A</v>
      </c>
      <c r="AJ3049" t="s">
        <v>81</v>
      </c>
      <c r="AK3049" s="2"/>
      <c r="AL3049" s="2" t="str">
        <f t="shared" si="798"/>
        <v>Freight Included in Commodity Cost</v>
      </c>
      <c r="AM3049" s="4"/>
      <c r="AN3049" t="e">
        <f>VLOOKUP([1]!Tabelle13[[#This Row],[Vlookup this ID for freight costs]],$AL$2:$AL$6811,2,FALSE)</f>
        <v>#REF!</v>
      </c>
      <c r="AO3049">
        <f t="shared" si="795"/>
        <v>8663.7201561905895</v>
      </c>
      <c r="AP3049">
        <v>1.72</v>
      </c>
      <c r="AQ3049">
        <v>1.72</v>
      </c>
      <c r="AR3049" s="4">
        <v>28</v>
      </c>
      <c r="AS3049" s="4">
        <v>11</v>
      </c>
      <c r="AT3049" s="4">
        <v>2014</v>
      </c>
      <c r="AU3049" s="4">
        <v>28</v>
      </c>
      <c r="AV3049" s="4">
        <v>11</v>
      </c>
      <c r="AW3049" s="4">
        <v>2014</v>
      </c>
      <c r="AX3049" t="str">
        <f t="shared" si="790"/>
        <v>No Delay</v>
      </c>
      <c r="AY3049">
        <f t="shared" si="791"/>
        <v>0</v>
      </c>
    </row>
    <row r="3050" spans="1:51" x14ac:dyDescent="0.2">
      <c r="A3050" s="3">
        <v>37720</v>
      </c>
      <c r="B3050" s="1" t="s">
        <v>328</v>
      </c>
      <c r="C3050" s="1" t="s">
        <v>150</v>
      </c>
      <c r="D3050" s="1" t="s">
        <v>100</v>
      </c>
      <c r="E3050" s="1" t="s">
        <v>101</v>
      </c>
      <c r="F3050" s="1" t="s">
        <v>101</v>
      </c>
      <c r="G3050" s="13" t="s">
        <v>1411</v>
      </c>
      <c r="H3050" s="12">
        <v>41880</v>
      </c>
      <c r="I3050" s="12" t="s">
        <v>1411</v>
      </c>
      <c r="J3050" s="12">
        <v>41880</v>
      </c>
      <c r="K3050" s="4">
        <v>5874</v>
      </c>
      <c r="L3050" s="1" t="s">
        <v>146</v>
      </c>
      <c r="M3050" s="1" t="s">
        <v>1920</v>
      </c>
      <c r="N3050" s="1" t="s">
        <v>265</v>
      </c>
      <c r="O3050" s="1" t="s">
        <v>93</v>
      </c>
      <c r="P3050">
        <v>60</v>
      </c>
      <c r="Q3050">
        <v>121</v>
      </c>
      <c r="R3050">
        <v>2368.94</v>
      </c>
      <c r="S3050">
        <v>19.579999999999998</v>
      </c>
      <c r="T3050">
        <v>0.33</v>
      </c>
      <c r="U3050">
        <f t="shared" si="787"/>
        <v>2369.1799999999998</v>
      </c>
      <c r="V3050">
        <f t="shared" si="788"/>
        <v>7260</v>
      </c>
      <c r="W3050" s="1" t="s">
        <v>155</v>
      </c>
      <c r="X3050" s="1" t="s">
        <v>1236</v>
      </c>
      <c r="Y3050" s="1" t="s">
        <v>156</v>
      </c>
      <c r="Z3050" s="3">
        <v>16635</v>
      </c>
      <c r="AA3050" s="4">
        <f t="shared" si="792"/>
        <v>2258.435986</v>
      </c>
      <c r="AB3050" s="2">
        <f t="shared" si="793"/>
        <v>2258.435986</v>
      </c>
      <c r="AC3050" s="4">
        <f t="shared" si="794"/>
        <v>1881.9289333999998</v>
      </c>
      <c r="AD3050" s="4">
        <f t="shared" si="796"/>
        <v>1881.9289333999998</v>
      </c>
      <c r="AE3050" s="4" t="s">
        <v>62</v>
      </c>
      <c r="AG3050" s="4" t="str">
        <f t="shared" si="797"/>
        <v>Weight Captured Separately</v>
      </c>
      <c r="AI3050" t="e">
        <f t="shared" si="789"/>
        <v>#N/A</v>
      </c>
      <c r="AJ3050" t="s">
        <v>81</v>
      </c>
      <c r="AK3050" s="2"/>
      <c r="AL3050" s="2" t="str">
        <f t="shared" si="798"/>
        <v>Freight Included in Commodity Cost</v>
      </c>
      <c r="AM3050" s="4"/>
      <c r="AN3050" t="e">
        <f>VLOOKUP([1]!Tabelle13[[#This Row],[Vlookup this ID for freight costs]],$AL$2:$AL$6811,2,FALSE)</f>
        <v>#REF!</v>
      </c>
      <c r="AO3050">
        <f t="shared" si="795"/>
        <v>11744.3934022828</v>
      </c>
      <c r="AP3050">
        <v>2.93</v>
      </c>
      <c r="AQ3050">
        <v>2.93</v>
      </c>
      <c r="AR3050" s="4">
        <v>29</v>
      </c>
      <c r="AS3050" s="4">
        <v>8</v>
      </c>
      <c r="AT3050" s="4">
        <v>2014</v>
      </c>
      <c r="AU3050" s="4">
        <v>29</v>
      </c>
      <c r="AV3050" s="4">
        <v>8</v>
      </c>
      <c r="AW3050" s="4">
        <v>2014</v>
      </c>
      <c r="AX3050" t="str">
        <f t="shared" si="790"/>
        <v>No Delay</v>
      </c>
      <c r="AY3050">
        <f t="shared" si="791"/>
        <v>0</v>
      </c>
    </row>
    <row r="3051" spans="1:51" x14ac:dyDescent="0.2">
      <c r="A3051" s="3">
        <v>76638</v>
      </c>
      <c r="B3051" s="1" t="s">
        <v>328</v>
      </c>
      <c r="C3051" s="1" t="s">
        <v>150</v>
      </c>
      <c r="D3051" s="1" t="s">
        <v>100</v>
      </c>
      <c r="E3051" s="1" t="s">
        <v>101</v>
      </c>
      <c r="F3051" s="1" t="s">
        <v>101</v>
      </c>
      <c r="G3051" s="13" t="s">
        <v>1411</v>
      </c>
      <c r="H3051" s="12">
        <v>41880</v>
      </c>
      <c r="I3051" s="12" t="s">
        <v>1411</v>
      </c>
      <c r="J3051" s="12">
        <v>41880</v>
      </c>
      <c r="K3051" s="4">
        <v>5909</v>
      </c>
      <c r="L3051" s="1" t="s">
        <v>146</v>
      </c>
      <c r="M3051" s="1" t="s">
        <v>1920</v>
      </c>
      <c r="N3051" s="1" t="s">
        <v>392</v>
      </c>
      <c r="O3051" s="1" t="s">
        <v>393</v>
      </c>
      <c r="P3051">
        <v>120</v>
      </c>
      <c r="Q3051">
        <v>122</v>
      </c>
      <c r="R3051">
        <v>3142.69</v>
      </c>
      <c r="S3051">
        <v>25.76</v>
      </c>
      <c r="T3051">
        <v>0.21</v>
      </c>
      <c r="U3051">
        <f t="shared" si="787"/>
        <v>3142.7200000000003</v>
      </c>
      <c r="V3051">
        <f t="shared" si="788"/>
        <v>14640</v>
      </c>
      <c r="W3051" s="1" t="s">
        <v>394</v>
      </c>
      <c r="X3051" s="1" t="s">
        <v>112</v>
      </c>
      <c r="Y3051" s="1" t="s">
        <v>112</v>
      </c>
      <c r="Z3051" s="3">
        <v>14398</v>
      </c>
      <c r="AA3051" s="4">
        <f t="shared" si="792"/>
        <v>2258.5457299999998</v>
      </c>
      <c r="AB3051" s="2">
        <f t="shared" si="793"/>
        <v>2258.5457299999998</v>
      </c>
      <c r="AC3051" s="4">
        <f t="shared" ref="AC3051:AC3081" si="799">AD3051</f>
        <v>3413.8076551999998</v>
      </c>
      <c r="AD3051" s="4">
        <f t="shared" si="796"/>
        <v>3413.8076551999998</v>
      </c>
      <c r="AE3051" s="4" t="s">
        <v>62</v>
      </c>
      <c r="AG3051" s="4" t="str">
        <f t="shared" si="797"/>
        <v>Weight Captured Separately</v>
      </c>
      <c r="AI3051" t="e">
        <f t="shared" si="789"/>
        <v>#N/A</v>
      </c>
      <c r="AJ3051" t="s">
        <v>81</v>
      </c>
      <c r="AK3051" s="2"/>
      <c r="AL3051" s="2" t="str">
        <f t="shared" si="798"/>
        <v>Freight Included in Commodity Cost</v>
      </c>
      <c r="AM3051" s="4"/>
      <c r="AN3051" t="e">
        <f>VLOOKUP([1]!Tabelle13[[#This Row],[Vlookup this ID for freight costs]],$AL$2:$AL$6811,2,FALSE)</f>
        <v>#REF!</v>
      </c>
      <c r="AO3051">
        <f t="shared" si="795"/>
        <v>21306.380383758398</v>
      </c>
      <c r="AP3051">
        <v>3.89</v>
      </c>
      <c r="AQ3051">
        <v>3.89</v>
      </c>
      <c r="AR3051" s="4">
        <v>29</v>
      </c>
      <c r="AS3051" s="4">
        <v>8</v>
      </c>
      <c r="AT3051" s="4">
        <v>2014</v>
      </c>
      <c r="AU3051" s="4">
        <v>29</v>
      </c>
      <c r="AV3051" s="4">
        <v>8</v>
      </c>
      <c r="AW3051" s="4">
        <v>2014</v>
      </c>
      <c r="AX3051" t="str">
        <f t="shared" si="790"/>
        <v>No Delay</v>
      </c>
      <c r="AY3051">
        <f t="shared" si="791"/>
        <v>0</v>
      </c>
    </row>
    <row r="3052" spans="1:51" x14ac:dyDescent="0.2">
      <c r="A3052" s="3">
        <v>40933</v>
      </c>
      <c r="B3052" s="1" t="s">
        <v>328</v>
      </c>
      <c r="C3052" s="1" t="s">
        <v>150</v>
      </c>
      <c r="D3052" s="1" t="s">
        <v>100</v>
      </c>
      <c r="E3052" s="1" t="s">
        <v>101</v>
      </c>
      <c r="F3052" s="1" t="s">
        <v>101</v>
      </c>
      <c r="G3052" s="13" t="s">
        <v>378</v>
      </c>
      <c r="H3052" s="12">
        <v>40052</v>
      </c>
      <c r="I3052" s="12" t="s">
        <v>378</v>
      </c>
      <c r="J3052" s="12">
        <v>40052</v>
      </c>
      <c r="K3052" s="4">
        <v>1783</v>
      </c>
      <c r="L3052" s="1" t="s">
        <v>146</v>
      </c>
      <c r="M3052" s="1" t="s">
        <v>1920</v>
      </c>
      <c r="N3052" s="1" t="s">
        <v>609</v>
      </c>
      <c r="O3052" s="1" t="s">
        <v>425</v>
      </c>
      <c r="P3052">
        <v>84</v>
      </c>
      <c r="Q3052">
        <v>123</v>
      </c>
      <c r="R3052">
        <v>1348.43</v>
      </c>
      <c r="S3052">
        <v>10.96</v>
      </c>
      <c r="T3052">
        <v>0.13</v>
      </c>
      <c r="U3052">
        <f t="shared" si="787"/>
        <v>1348.0800000000002</v>
      </c>
      <c r="V3052">
        <f t="shared" si="788"/>
        <v>10332</v>
      </c>
      <c r="W3052" s="1" t="s">
        <v>552</v>
      </c>
      <c r="X3052" s="1" t="s">
        <v>361</v>
      </c>
      <c r="Y3052" s="1" t="s">
        <v>361</v>
      </c>
      <c r="Z3052" s="3">
        <v>12821</v>
      </c>
      <c r="AA3052" s="4">
        <f t="shared" si="792"/>
        <v>2258.6554740000001</v>
      </c>
      <c r="AB3052" s="2">
        <f t="shared" si="793"/>
        <v>2258.6554740000001</v>
      </c>
      <c r="AC3052" s="4">
        <f t="shared" si="799"/>
        <v>2252.8024606666668</v>
      </c>
      <c r="AD3052" s="4">
        <f t="shared" si="796"/>
        <v>2252.8024606666668</v>
      </c>
      <c r="AE3052" s="4" t="s">
        <v>62</v>
      </c>
      <c r="AG3052" s="4" t="str">
        <f t="shared" si="797"/>
        <v>Weight Captured Separately</v>
      </c>
      <c r="AI3052" t="e">
        <f t="shared" si="789"/>
        <v>#N/A</v>
      </c>
      <c r="AJ3052" t="s">
        <v>81</v>
      </c>
      <c r="AK3052" s="2"/>
      <c r="AL3052" s="2" t="str">
        <f t="shared" si="798"/>
        <v>Freight Included in Commodity Cost</v>
      </c>
      <c r="AM3052" s="4"/>
      <c r="AN3052" t="e">
        <f>VLOOKUP([1]!Tabelle13[[#This Row],[Vlookup this ID for freight costs]],$AL$2:$AL$6811,2,FALSE)</f>
        <v>#REF!</v>
      </c>
      <c r="AO3052">
        <f t="shared" si="795"/>
        <v>14059.385959481337</v>
      </c>
      <c r="AP3052">
        <v>2.64</v>
      </c>
      <c r="AQ3052">
        <v>2.64</v>
      </c>
      <c r="AR3052" s="4">
        <v>27</v>
      </c>
      <c r="AS3052" s="4">
        <v>8</v>
      </c>
      <c r="AT3052" s="4">
        <v>2009</v>
      </c>
      <c r="AU3052" s="4">
        <v>27</v>
      </c>
      <c r="AV3052" s="4">
        <v>8</v>
      </c>
      <c r="AW3052" s="4">
        <v>2009</v>
      </c>
      <c r="AX3052" t="str">
        <f t="shared" si="790"/>
        <v>No Delay</v>
      </c>
      <c r="AY3052">
        <f t="shared" si="791"/>
        <v>0</v>
      </c>
    </row>
    <row r="3053" spans="1:51" x14ac:dyDescent="0.2">
      <c r="A3053" s="3">
        <v>58850</v>
      </c>
      <c r="B3053" s="1" t="s">
        <v>328</v>
      </c>
      <c r="C3053" s="1" t="s">
        <v>150</v>
      </c>
      <c r="D3053" s="1" t="s">
        <v>100</v>
      </c>
      <c r="E3053" s="1" t="s">
        <v>101</v>
      </c>
      <c r="F3053" s="1" t="s">
        <v>101</v>
      </c>
      <c r="G3053" s="13" t="s">
        <v>296</v>
      </c>
      <c r="H3053" s="12">
        <v>42240</v>
      </c>
      <c r="I3053" s="12" t="s">
        <v>296</v>
      </c>
      <c r="J3053" s="12">
        <v>42240</v>
      </c>
      <c r="K3053" s="4">
        <v>6774</v>
      </c>
      <c r="L3053" s="1" t="s">
        <v>146</v>
      </c>
      <c r="M3053" s="1" t="s">
        <v>1923</v>
      </c>
      <c r="N3053" s="1" t="s">
        <v>171</v>
      </c>
      <c r="O3053" s="1" t="s">
        <v>93</v>
      </c>
      <c r="P3053">
        <v>60</v>
      </c>
      <c r="Q3053">
        <v>123</v>
      </c>
      <c r="R3053">
        <v>867.36</v>
      </c>
      <c r="S3053">
        <v>7.05</v>
      </c>
      <c r="T3053">
        <v>0.12</v>
      </c>
      <c r="U3053">
        <f t="shared" si="787"/>
        <v>867.15</v>
      </c>
      <c r="V3053">
        <f t="shared" si="788"/>
        <v>7380</v>
      </c>
      <c r="W3053" s="1" t="s">
        <v>155</v>
      </c>
      <c r="X3053" s="1" t="s">
        <v>1236</v>
      </c>
      <c r="Y3053" s="1" t="s">
        <v>156</v>
      </c>
      <c r="Z3053" s="3">
        <v>16635</v>
      </c>
      <c r="AA3053" s="4">
        <f t="shared" si="792"/>
        <v>2258.6554740000001</v>
      </c>
      <c r="AB3053" s="2">
        <f t="shared" si="793"/>
        <v>2258.6554740000001</v>
      </c>
      <c r="AC3053" s="4">
        <f t="shared" si="799"/>
        <v>1754.0552033333333</v>
      </c>
      <c r="AD3053" s="4">
        <f t="shared" si="796"/>
        <v>1754.0552033333333</v>
      </c>
      <c r="AE3053" s="4" t="s">
        <v>62</v>
      </c>
      <c r="AG3053" s="4" t="str">
        <f t="shared" si="797"/>
        <v>Weight Captured Separately</v>
      </c>
      <c r="AI3053" t="e">
        <f t="shared" si="789"/>
        <v>#N/A</v>
      </c>
      <c r="AJ3053" t="s">
        <v>81</v>
      </c>
      <c r="AK3053" s="2"/>
      <c r="AL3053" s="2" t="str">
        <f t="shared" si="798"/>
        <v>Freight Included in Commodity Cost</v>
      </c>
      <c r="AM3053" s="4"/>
      <c r="AN3053" t="e">
        <f>VLOOKUP([1]!Tabelle13[[#This Row],[Vlookup this ID for freight costs]],$AL$2:$AL$6811,2,FALSE)</f>
        <v>#REF!</v>
      </c>
      <c r="AO3053">
        <f t="shared" si="795"/>
        <v>10946.205579206669</v>
      </c>
      <c r="AP3053">
        <v>0.89</v>
      </c>
      <c r="AQ3053">
        <v>0.89</v>
      </c>
      <c r="AR3053" s="4">
        <v>24</v>
      </c>
      <c r="AS3053" s="4">
        <v>8</v>
      </c>
      <c r="AT3053" s="4">
        <v>2015</v>
      </c>
      <c r="AU3053" s="4">
        <v>24</v>
      </c>
      <c r="AV3053" s="4">
        <v>8</v>
      </c>
      <c r="AW3053" s="4">
        <v>2015</v>
      </c>
      <c r="AX3053" t="str">
        <f t="shared" si="790"/>
        <v>No Delay</v>
      </c>
      <c r="AY3053">
        <f t="shared" si="791"/>
        <v>0</v>
      </c>
    </row>
    <row r="3054" spans="1:51" x14ac:dyDescent="0.2">
      <c r="A3054" s="3">
        <v>46227</v>
      </c>
      <c r="B3054" s="1" t="s">
        <v>328</v>
      </c>
      <c r="C3054" s="1" t="s">
        <v>150</v>
      </c>
      <c r="D3054" s="1" t="s">
        <v>100</v>
      </c>
      <c r="E3054" s="1" t="s">
        <v>101</v>
      </c>
      <c r="F3054" s="1" t="s">
        <v>101</v>
      </c>
      <c r="G3054" s="13" t="s">
        <v>1411</v>
      </c>
      <c r="H3054" s="12">
        <v>41880</v>
      </c>
      <c r="I3054" s="12" t="s">
        <v>1411</v>
      </c>
      <c r="J3054" s="12">
        <v>41880</v>
      </c>
      <c r="K3054" s="4">
        <v>5886</v>
      </c>
      <c r="L3054" s="1" t="s">
        <v>146</v>
      </c>
      <c r="M3054" s="1" t="s">
        <v>1920</v>
      </c>
      <c r="N3054" s="1" t="s">
        <v>371</v>
      </c>
      <c r="O3054" s="1" t="s">
        <v>93</v>
      </c>
      <c r="P3054">
        <v>240</v>
      </c>
      <c r="Q3054">
        <v>124</v>
      </c>
      <c r="R3054">
        <v>3352.74</v>
      </c>
      <c r="S3054">
        <v>27.04</v>
      </c>
      <c r="T3054">
        <v>0.11</v>
      </c>
      <c r="U3054">
        <f t="shared" si="787"/>
        <v>3352.96</v>
      </c>
      <c r="V3054">
        <f t="shared" si="788"/>
        <v>29760</v>
      </c>
      <c r="W3054" s="1" t="s">
        <v>155</v>
      </c>
      <c r="X3054" s="1" t="s">
        <v>1236</v>
      </c>
      <c r="Y3054" s="1" t="s">
        <v>156</v>
      </c>
      <c r="Z3054" s="3">
        <v>16635</v>
      </c>
      <c r="AA3054" s="4">
        <f t="shared" si="792"/>
        <v>2258.765218</v>
      </c>
      <c r="AB3054" s="2">
        <f t="shared" si="793"/>
        <v>2258.765218</v>
      </c>
      <c r="AC3054" s="4">
        <f t="shared" si="799"/>
        <v>1449.382609</v>
      </c>
      <c r="AD3054" s="4">
        <f>AVERAGEIFS($AA$2:$AA$6811,$L$2:$L$6811,L3054,$V$2:$V$6811,"&gt;="&amp;(V3054-200), $V$2:$V$6811,"&lt;="&amp;(V3054+200),$AA$2:$AA$6811,"&gt;"&amp;1)</f>
        <v>1449.382609</v>
      </c>
      <c r="AE3054" s="4" t="s">
        <v>62</v>
      </c>
      <c r="AG3054" s="4" t="str">
        <f t="shared" si="797"/>
        <v>Weight Captured Separately</v>
      </c>
      <c r="AI3054" t="e">
        <f t="shared" si="789"/>
        <v>#N/A</v>
      </c>
      <c r="AJ3054" t="s">
        <v>81</v>
      </c>
      <c r="AK3054" s="2"/>
      <c r="AL3054" s="2" t="str">
        <f t="shared" si="798"/>
        <v>Freight Included in Commodity Cost</v>
      </c>
      <c r="AM3054" s="4"/>
      <c r="AN3054" t="e">
        <f>VLOOKUP([1]!Tabelle13[[#This Row],[Vlookup this ID for freight costs]],$AL$2:$AL$6811,2,FALSE)</f>
        <v>#REF!</v>
      </c>
      <c r="AO3054">
        <f t="shared" si="795"/>
        <v>9044.4392453780019</v>
      </c>
      <c r="AP3054">
        <v>4.1500000000000004</v>
      </c>
      <c r="AQ3054">
        <v>4.1500000000000004</v>
      </c>
      <c r="AR3054" s="4">
        <v>29</v>
      </c>
      <c r="AS3054" s="4">
        <v>8</v>
      </c>
      <c r="AT3054" s="4">
        <v>2014</v>
      </c>
      <c r="AU3054" s="4">
        <v>29</v>
      </c>
      <c r="AV3054" s="4">
        <v>8</v>
      </c>
      <c r="AW3054" s="4">
        <v>2014</v>
      </c>
      <c r="AX3054" t="str">
        <f t="shared" si="790"/>
        <v>No Delay</v>
      </c>
      <c r="AY3054">
        <f t="shared" si="791"/>
        <v>0</v>
      </c>
    </row>
    <row r="3055" spans="1:51" x14ac:dyDescent="0.2">
      <c r="A3055" s="3">
        <v>78550</v>
      </c>
      <c r="B3055" s="1" t="s">
        <v>328</v>
      </c>
      <c r="C3055" s="1" t="s">
        <v>150</v>
      </c>
      <c r="D3055" s="1" t="s">
        <v>100</v>
      </c>
      <c r="E3055" s="1" t="s">
        <v>101</v>
      </c>
      <c r="F3055" s="1" t="s">
        <v>101</v>
      </c>
      <c r="G3055" s="13" t="s">
        <v>1970</v>
      </c>
      <c r="H3055" s="12">
        <v>41948</v>
      </c>
      <c r="I3055" s="12" t="s">
        <v>1970</v>
      </c>
      <c r="J3055" s="12">
        <v>41948</v>
      </c>
      <c r="K3055" s="4">
        <v>6070</v>
      </c>
      <c r="L3055" s="1" t="s">
        <v>146</v>
      </c>
      <c r="M3055" s="1" t="s">
        <v>1923</v>
      </c>
      <c r="N3055" s="1" t="s">
        <v>167</v>
      </c>
      <c r="O3055" s="1" t="s">
        <v>93</v>
      </c>
      <c r="P3055">
        <v>30</v>
      </c>
      <c r="Q3055">
        <v>125</v>
      </c>
      <c r="R3055">
        <v>1949.5</v>
      </c>
      <c r="S3055">
        <v>15.6</v>
      </c>
      <c r="T3055">
        <v>0.52</v>
      </c>
      <c r="U3055">
        <f t="shared" si="787"/>
        <v>1950</v>
      </c>
      <c r="V3055">
        <f t="shared" si="788"/>
        <v>3750</v>
      </c>
      <c r="W3055" s="1" t="s">
        <v>155</v>
      </c>
      <c r="X3055" s="1" t="s">
        <v>1236</v>
      </c>
      <c r="Y3055" s="1" t="s">
        <v>156</v>
      </c>
      <c r="Z3055" s="3">
        <v>16635</v>
      </c>
      <c r="AA3055" s="4">
        <f t="shared" si="792"/>
        <v>2258.8749619999999</v>
      </c>
      <c r="AB3055" s="2">
        <f t="shared" si="793"/>
        <v>2258.8749619999999</v>
      </c>
      <c r="AC3055" s="4">
        <f t="shared" si="799"/>
        <v>1073.0558910666668</v>
      </c>
      <c r="AD3055" s="4">
        <f t="shared" ref="AD3055:AD3074" si="800">AVERAGEIFS($AA$2:$AA$6811,$L$2:$L$6811,L3055,$V$2:$V$6811,"&gt;="&amp;(V3055-100), $V$2:$V$6811,"&lt;="&amp;(V3055+100),$AA$2:$AA$6811,"&gt;"&amp;1)</f>
        <v>1073.0558910666668</v>
      </c>
      <c r="AE3055" s="4" t="s">
        <v>62</v>
      </c>
      <c r="AG3055" s="4" t="str">
        <f t="shared" si="797"/>
        <v>Weight Captured Separately</v>
      </c>
      <c r="AI3055" t="e">
        <f t="shared" si="789"/>
        <v>#N/A</v>
      </c>
      <c r="AJ3055" t="s">
        <v>81</v>
      </c>
      <c r="AK3055" s="2"/>
      <c r="AL3055" s="2" t="str">
        <f t="shared" si="798"/>
        <v>Freight Included in Commodity Cost</v>
      </c>
      <c r="AM3055" s="4"/>
      <c r="AN3055" t="e">
        <f>VLOOKUP([1]!Tabelle13[[#This Row],[Vlookup this ID for freight costs]],$AL$2:$AL$6811,2,FALSE)</f>
        <v>#REF!</v>
      </c>
      <c r="AO3055">
        <f t="shared" si="795"/>
        <v>6695.4078720381349</v>
      </c>
      <c r="AP3055">
        <v>2</v>
      </c>
      <c r="AQ3055">
        <v>2</v>
      </c>
      <c r="AR3055" s="4">
        <v>5</v>
      </c>
      <c r="AS3055" s="4">
        <v>11</v>
      </c>
      <c r="AT3055" s="4">
        <v>2014</v>
      </c>
      <c r="AU3055" s="4">
        <v>5</v>
      </c>
      <c r="AV3055" s="4">
        <v>11</v>
      </c>
      <c r="AW3055" s="4">
        <v>2014</v>
      </c>
      <c r="AX3055" t="str">
        <f t="shared" si="790"/>
        <v>No Delay</v>
      </c>
      <c r="AY3055">
        <f t="shared" si="791"/>
        <v>0</v>
      </c>
    </row>
    <row r="3056" spans="1:51" x14ac:dyDescent="0.2">
      <c r="A3056" s="3">
        <v>12270</v>
      </c>
      <c r="B3056" s="1" t="s">
        <v>88</v>
      </c>
      <c r="C3056" s="1" t="s">
        <v>89</v>
      </c>
      <c r="D3056" s="1" t="s">
        <v>130</v>
      </c>
      <c r="E3056" s="1" t="s">
        <v>53</v>
      </c>
      <c r="F3056" s="1" t="s">
        <v>53</v>
      </c>
      <c r="G3056" s="13" t="s">
        <v>2029</v>
      </c>
      <c r="H3056" s="12">
        <v>39895</v>
      </c>
      <c r="I3056" s="12" t="s">
        <v>2029</v>
      </c>
      <c r="J3056" s="12">
        <v>39895</v>
      </c>
      <c r="K3056" s="4">
        <v>1429</v>
      </c>
      <c r="L3056" s="1" t="s">
        <v>146</v>
      </c>
      <c r="M3056" s="1" t="s">
        <v>132</v>
      </c>
      <c r="N3056" s="1" t="s">
        <v>550</v>
      </c>
      <c r="O3056" s="1" t="s">
        <v>551</v>
      </c>
      <c r="P3056">
        <v>300</v>
      </c>
      <c r="Q3056">
        <v>126</v>
      </c>
      <c r="R3056">
        <v>5178.6000000000004</v>
      </c>
      <c r="S3056">
        <v>41.1</v>
      </c>
      <c r="T3056">
        <v>0.14000000000000001</v>
      </c>
      <c r="U3056">
        <f t="shared" si="787"/>
        <v>5178.6000000000004</v>
      </c>
      <c r="V3056">
        <f t="shared" si="788"/>
        <v>37800</v>
      </c>
      <c r="W3056" s="1" t="s">
        <v>552</v>
      </c>
      <c r="X3056" s="1" t="s">
        <v>361</v>
      </c>
      <c r="Y3056" s="1" t="s">
        <v>361</v>
      </c>
      <c r="Z3056" s="3">
        <v>4931</v>
      </c>
      <c r="AA3056" s="4">
        <f t="shared" si="792"/>
        <v>2258.9847060000002</v>
      </c>
      <c r="AB3056" s="2">
        <f t="shared" si="793"/>
        <v>2258.9847060000002</v>
      </c>
      <c r="AC3056" s="4">
        <f t="shared" si="799"/>
        <v>1130.6911064999999</v>
      </c>
      <c r="AD3056" s="4">
        <f t="shared" si="800"/>
        <v>1130.6911064999999</v>
      </c>
      <c r="AE3056" s="3" t="s">
        <v>2030</v>
      </c>
      <c r="AF3056" s="3"/>
      <c r="AG3056" s="4" t="str">
        <f>AI3056</f>
        <v>Weight Captured Separately</v>
      </c>
      <c r="AH3056" s="4">
        <v>11030</v>
      </c>
      <c r="AI3056" t="str">
        <f t="shared" si="789"/>
        <v>Weight Captured Separately</v>
      </c>
      <c r="AJ3056" t="s">
        <v>2030</v>
      </c>
      <c r="AK3056" s="2"/>
      <c r="AL3056" s="2" t="str">
        <f>AN3056</f>
        <v>Invoiced Separately</v>
      </c>
      <c r="AM3056" s="4">
        <v>11030</v>
      </c>
      <c r="AN3056" t="str">
        <f>INDEX($AJ$2:$AJ$6811,MATCH(AM3056,$A$2:$A$6811,0))</f>
        <v>Invoiced Separately</v>
      </c>
      <c r="AO3056">
        <f t="shared" si="795"/>
        <v>7055.1668867729995</v>
      </c>
      <c r="AP3056">
        <v>10.15</v>
      </c>
      <c r="AQ3056">
        <v>10.15</v>
      </c>
      <c r="AR3056" s="4">
        <v>23</v>
      </c>
      <c r="AS3056" s="4">
        <v>4</v>
      </c>
      <c r="AT3056" s="4">
        <v>2009</v>
      </c>
      <c r="AU3056" s="4">
        <v>23</v>
      </c>
      <c r="AV3056" s="4">
        <v>4</v>
      </c>
      <c r="AW3056" s="4">
        <v>2009</v>
      </c>
      <c r="AX3056" t="str">
        <f t="shared" si="790"/>
        <v>No Delay</v>
      </c>
      <c r="AY3056">
        <f t="shared" si="791"/>
        <v>0</v>
      </c>
    </row>
    <row r="3057" spans="1:51" x14ac:dyDescent="0.2">
      <c r="A3057" s="3">
        <v>3358</v>
      </c>
      <c r="B3057" s="1" t="s">
        <v>1918</v>
      </c>
      <c r="C3057" s="1" t="s">
        <v>150</v>
      </c>
      <c r="D3057" s="1" t="s">
        <v>100</v>
      </c>
      <c r="E3057" s="1" t="s">
        <v>101</v>
      </c>
      <c r="F3057" s="1" t="s">
        <v>101</v>
      </c>
      <c r="G3057" s="13" t="s">
        <v>1882</v>
      </c>
      <c r="H3057" s="12">
        <v>39685</v>
      </c>
      <c r="I3057" s="12" t="s">
        <v>1981</v>
      </c>
      <c r="J3057" s="12">
        <v>39674</v>
      </c>
      <c r="K3057" s="4">
        <v>1000</v>
      </c>
      <c r="L3057" s="1" t="s">
        <v>146</v>
      </c>
      <c r="M3057" s="1" t="s">
        <v>1920</v>
      </c>
      <c r="N3057" s="1" t="s">
        <v>2024</v>
      </c>
      <c r="O3057" s="1" t="s">
        <v>1964</v>
      </c>
      <c r="P3057">
        <v>60</v>
      </c>
      <c r="Q3057">
        <v>130</v>
      </c>
      <c r="R3057">
        <v>644.79999999999995</v>
      </c>
      <c r="S3057">
        <v>4.96</v>
      </c>
      <c r="T3057">
        <v>0.08</v>
      </c>
      <c r="U3057">
        <f t="shared" si="787"/>
        <v>644.79999999999995</v>
      </c>
      <c r="V3057">
        <f t="shared" si="788"/>
        <v>7800</v>
      </c>
      <c r="W3057" s="1" t="s">
        <v>185</v>
      </c>
      <c r="X3057" s="1" t="s">
        <v>186</v>
      </c>
      <c r="Y3057" s="1" t="s">
        <v>186</v>
      </c>
      <c r="Z3057" s="3">
        <v>11869</v>
      </c>
      <c r="AA3057" s="4">
        <f t="shared" si="792"/>
        <v>2259.4236820000001</v>
      </c>
      <c r="AB3057" s="2">
        <f t="shared" si="793"/>
        <v>2259.4236820000001</v>
      </c>
      <c r="AC3057" s="4">
        <f t="shared" si="799"/>
        <v>1375.2950508000001</v>
      </c>
      <c r="AD3057" s="4">
        <f t="shared" si="800"/>
        <v>1375.2950508000001</v>
      </c>
      <c r="AE3057" s="4" t="s">
        <v>62</v>
      </c>
      <c r="AG3057" s="4" t="str">
        <f t="shared" ref="AG3057:AG3077" si="801">AE3057</f>
        <v>Weight Captured Separately</v>
      </c>
      <c r="AH3057" s="4">
        <v>11224</v>
      </c>
      <c r="AI3057">
        <f t="shared" si="789"/>
        <v>10877</v>
      </c>
      <c r="AJ3057" t="s">
        <v>81</v>
      </c>
      <c r="AK3057" s="2"/>
      <c r="AL3057" s="2" t="str">
        <f t="shared" ref="AL3057:AL3077" si="802">AJ3057</f>
        <v>Freight Included in Commodity Cost</v>
      </c>
      <c r="AM3057" s="4"/>
      <c r="AN3057" t="e">
        <f>VLOOKUP([1]!Tabelle13[[#This Row],[Vlookup this ID for freight costs]],$AL$2:$AL$6811,2,FALSE)</f>
        <v>#REF!</v>
      </c>
      <c r="AO3057">
        <f t="shared" si="795"/>
        <v>8581.984707093603</v>
      </c>
      <c r="AP3057">
        <v>1.03</v>
      </c>
      <c r="AQ3057">
        <v>1.03</v>
      </c>
      <c r="AR3057" s="4">
        <v>25</v>
      </c>
      <c r="AS3057" s="4">
        <v>8</v>
      </c>
      <c r="AT3057" s="4">
        <v>2008</v>
      </c>
      <c r="AU3057" s="4">
        <v>14</v>
      </c>
      <c r="AV3057" s="4">
        <v>8</v>
      </c>
      <c r="AW3057" s="4">
        <v>2008</v>
      </c>
      <c r="AX3057" t="str">
        <f t="shared" si="790"/>
        <v>No Delay</v>
      </c>
      <c r="AY3057">
        <f t="shared" si="791"/>
        <v>0</v>
      </c>
    </row>
    <row r="3058" spans="1:51" x14ac:dyDescent="0.2">
      <c r="A3058" s="3">
        <v>54753</v>
      </c>
      <c r="B3058" s="1" t="s">
        <v>328</v>
      </c>
      <c r="C3058" s="1" t="s">
        <v>150</v>
      </c>
      <c r="D3058" s="1" t="s">
        <v>100</v>
      </c>
      <c r="E3058" s="1" t="s">
        <v>101</v>
      </c>
      <c r="F3058" s="1" t="s">
        <v>101</v>
      </c>
      <c r="G3058" s="13" t="s">
        <v>919</v>
      </c>
      <c r="H3058" s="12">
        <v>41380</v>
      </c>
      <c r="I3058" s="12" t="s">
        <v>919</v>
      </c>
      <c r="J3058" s="12">
        <v>41380</v>
      </c>
      <c r="K3058" s="4">
        <v>4626</v>
      </c>
      <c r="L3058" s="1" t="s">
        <v>146</v>
      </c>
      <c r="M3058" s="1" t="s">
        <v>1920</v>
      </c>
      <c r="N3058" s="1" t="s">
        <v>284</v>
      </c>
      <c r="O3058" s="1" t="s">
        <v>93</v>
      </c>
      <c r="P3058">
        <v>30</v>
      </c>
      <c r="Q3058">
        <v>131</v>
      </c>
      <c r="R3058">
        <v>398.4</v>
      </c>
      <c r="S3058">
        <v>3.04</v>
      </c>
      <c r="T3058">
        <v>0.1</v>
      </c>
      <c r="U3058">
        <f t="shared" si="787"/>
        <v>398.24</v>
      </c>
      <c r="V3058">
        <f t="shared" si="788"/>
        <v>3930</v>
      </c>
      <c r="W3058" s="1" t="s">
        <v>155</v>
      </c>
      <c r="X3058" s="1" t="s">
        <v>1236</v>
      </c>
      <c r="Y3058" s="1" t="s">
        <v>156</v>
      </c>
      <c r="Z3058" s="3">
        <v>16635</v>
      </c>
      <c r="AA3058" s="4">
        <f t="shared" si="792"/>
        <v>2259.533426</v>
      </c>
      <c r="AB3058" s="2">
        <f t="shared" si="793"/>
        <v>2259.533426</v>
      </c>
      <c r="AC3058" s="4">
        <f t="shared" si="799"/>
        <v>1803.5159514666664</v>
      </c>
      <c r="AD3058" s="4">
        <f t="shared" si="800"/>
        <v>1803.5159514666664</v>
      </c>
      <c r="AE3058" s="4" t="s">
        <v>62</v>
      </c>
      <c r="AG3058" s="4" t="str">
        <f t="shared" si="801"/>
        <v>Weight Captured Separately</v>
      </c>
      <c r="AI3058" t="e">
        <f t="shared" si="789"/>
        <v>#N/A</v>
      </c>
      <c r="AJ3058" t="s">
        <v>81</v>
      </c>
      <c r="AK3058" s="2"/>
      <c r="AL3058" s="2" t="str">
        <f t="shared" si="802"/>
        <v>Freight Included in Commodity Cost</v>
      </c>
      <c r="AM3058" s="4"/>
      <c r="AN3058" t="e">
        <f>VLOOKUP([1]!Tabelle13[[#This Row],[Vlookup this ID for freight costs]],$AL$2:$AL$6811,2,FALSE)</f>
        <v>#REF!</v>
      </c>
      <c r="AO3058">
        <f t="shared" si="795"/>
        <v>11254.939569054934</v>
      </c>
      <c r="AP3058">
        <v>0.49</v>
      </c>
      <c r="AQ3058">
        <v>0.49</v>
      </c>
      <c r="AR3058" s="4">
        <v>16</v>
      </c>
      <c r="AS3058" s="4">
        <v>4</v>
      </c>
      <c r="AT3058" s="4">
        <v>2013</v>
      </c>
      <c r="AU3058" s="4">
        <v>16</v>
      </c>
      <c r="AV3058" s="4">
        <v>4</v>
      </c>
      <c r="AW3058" s="4">
        <v>2013</v>
      </c>
      <c r="AX3058" t="str">
        <f t="shared" si="790"/>
        <v>No Delay</v>
      </c>
      <c r="AY3058">
        <f t="shared" si="791"/>
        <v>0</v>
      </c>
    </row>
    <row r="3059" spans="1:51" ht="16" x14ac:dyDescent="0.2">
      <c r="A3059" s="3">
        <v>6931</v>
      </c>
      <c r="B3059" s="1" t="s">
        <v>98</v>
      </c>
      <c r="C3059" s="1" t="s">
        <v>99</v>
      </c>
      <c r="D3059" s="1" t="s">
        <v>74</v>
      </c>
      <c r="E3059" s="1" t="s">
        <v>53</v>
      </c>
      <c r="F3059" s="1" t="s">
        <v>53</v>
      </c>
      <c r="G3059" s="13" t="s">
        <v>96</v>
      </c>
      <c r="H3059" s="12">
        <v>39576</v>
      </c>
      <c r="I3059" s="12" t="s">
        <v>96</v>
      </c>
      <c r="J3059" s="12">
        <v>39576</v>
      </c>
      <c r="K3059" s="4">
        <v>820</v>
      </c>
      <c r="L3059" s="1" t="s">
        <v>146</v>
      </c>
      <c r="M3059" s="1" t="s">
        <v>620</v>
      </c>
      <c r="N3059" s="1" t="s">
        <v>621</v>
      </c>
      <c r="O3059" s="1" t="s">
        <v>622</v>
      </c>
      <c r="P3059">
        <v>240</v>
      </c>
      <c r="Q3059">
        <v>132</v>
      </c>
      <c r="R3059">
        <v>3300</v>
      </c>
      <c r="S3059">
        <v>25</v>
      </c>
      <c r="T3059">
        <v>0.1</v>
      </c>
      <c r="U3059">
        <f t="shared" si="787"/>
        <v>3300</v>
      </c>
      <c r="V3059">
        <f t="shared" si="788"/>
        <v>31680</v>
      </c>
      <c r="W3059" s="1" t="s">
        <v>623</v>
      </c>
      <c r="X3059" s="6" t="s">
        <v>1508</v>
      </c>
      <c r="Y3059" s="1" t="s">
        <v>624</v>
      </c>
      <c r="Z3059" s="3">
        <v>12360</v>
      </c>
      <c r="AA3059" s="4">
        <f t="shared" si="792"/>
        <v>2259.6431699999998</v>
      </c>
      <c r="AB3059" s="2">
        <f t="shared" si="793"/>
        <v>2259.6431699999998</v>
      </c>
      <c r="AC3059" s="4">
        <f t="shared" si="799"/>
        <v>1672.6607924999998</v>
      </c>
      <c r="AD3059" s="4">
        <f t="shared" si="800"/>
        <v>1672.6607924999998</v>
      </c>
      <c r="AE3059" s="4" t="s">
        <v>62</v>
      </c>
      <c r="AG3059" s="4" t="str">
        <f t="shared" si="801"/>
        <v>Weight Captured Separately</v>
      </c>
      <c r="AH3059" s="4">
        <v>11138</v>
      </c>
      <c r="AI3059">
        <f t="shared" si="789"/>
        <v>1422</v>
      </c>
      <c r="AJ3059" t="s">
        <v>81</v>
      </c>
      <c r="AK3059" s="2"/>
      <c r="AL3059" s="2" t="str">
        <f t="shared" si="802"/>
        <v>Freight Included in Commodity Cost</v>
      </c>
      <c r="AM3059" s="4"/>
      <c r="AN3059" t="e">
        <f>VLOOKUP([1]!Tabelle13[[#This Row],[Vlookup this ID for freight costs]],$AL$2:$AL$6811,2,FALSE)</f>
        <v>#REF!</v>
      </c>
      <c r="AO3059">
        <f t="shared" si="795"/>
        <v>10438.141666785001</v>
      </c>
      <c r="AP3059">
        <v>5.28</v>
      </c>
      <c r="AQ3059">
        <v>5.28</v>
      </c>
      <c r="AR3059" s="4">
        <v>8</v>
      </c>
      <c r="AS3059" s="4">
        <v>5</v>
      </c>
      <c r="AT3059" s="4">
        <v>2008</v>
      </c>
      <c r="AU3059" s="4">
        <v>8</v>
      </c>
      <c r="AV3059" s="4">
        <v>5</v>
      </c>
      <c r="AW3059" s="4">
        <v>2008</v>
      </c>
      <c r="AX3059" t="str">
        <f t="shared" si="790"/>
        <v>No Delay</v>
      </c>
      <c r="AY3059">
        <f t="shared" si="791"/>
        <v>0</v>
      </c>
    </row>
    <row r="3060" spans="1:51" x14ac:dyDescent="0.2">
      <c r="A3060" s="3">
        <v>13481</v>
      </c>
      <c r="B3060" s="1" t="s">
        <v>328</v>
      </c>
      <c r="C3060" s="1" t="s">
        <v>150</v>
      </c>
      <c r="D3060" s="1" t="s">
        <v>100</v>
      </c>
      <c r="E3060" s="1" t="s">
        <v>101</v>
      </c>
      <c r="F3060" s="1" t="s">
        <v>101</v>
      </c>
      <c r="G3060" s="13" t="s">
        <v>542</v>
      </c>
      <c r="H3060" s="12">
        <v>42030</v>
      </c>
      <c r="I3060" s="12" t="s">
        <v>542</v>
      </c>
      <c r="J3060" s="12">
        <v>42030</v>
      </c>
      <c r="K3060" s="4">
        <v>6230</v>
      </c>
      <c r="L3060" s="1" t="s">
        <v>146</v>
      </c>
      <c r="M3060" s="1" t="s">
        <v>1923</v>
      </c>
      <c r="N3060" s="1" t="s">
        <v>302</v>
      </c>
      <c r="O3060" s="1" t="s">
        <v>93</v>
      </c>
      <c r="P3060">
        <v>30</v>
      </c>
      <c r="Q3060">
        <v>132</v>
      </c>
      <c r="R3060">
        <v>1823.8</v>
      </c>
      <c r="S3060">
        <v>13.82</v>
      </c>
      <c r="T3060">
        <v>0.46</v>
      </c>
      <c r="U3060">
        <f t="shared" si="787"/>
        <v>1824.24</v>
      </c>
      <c r="V3060">
        <f t="shared" si="788"/>
        <v>3960</v>
      </c>
      <c r="W3060" s="1" t="s">
        <v>160</v>
      </c>
      <c r="X3060" s="1" t="s">
        <v>1236</v>
      </c>
      <c r="Y3060" s="1" t="s">
        <v>161</v>
      </c>
      <c r="Z3060" s="3">
        <v>16118</v>
      </c>
      <c r="AA3060" s="4">
        <f t="shared" si="792"/>
        <v>2259.6431699999998</v>
      </c>
      <c r="AB3060" s="2">
        <f t="shared" si="793"/>
        <v>2259.6431699999998</v>
      </c>
      <c r="AC3060" s="4">
        <f t="shared" si="799"/>
        <v>2067.6571618333332</v>
      </c>
      <c r="AD3060" s="4">
        <f t="shared" si="800"/>
        <v>2067.6571618333332</v>
      </c>
      <c r="AE3060" s="4" t="s">
        <v>62</v>
      </c>
      <c r="AG3060" s="4" t="str">
        <f t="shared" si="801"/>
        <v>Weight Captured Separately</v>
      </c>
      <c r="AI3060" t="e">
        <f t="shared" si="789"/>
        <v>#N/A</v>
      </c>
      <c r="AJ3060" t="s">
        <v>81</v>
      </c>
      <c r="AK3060" s="2"/>
      <c r="AL3060" s="2" t="str">
        <f t="shared" si="802"/>
        <v>Freight Included in Commodity Cost</v>
      </c>
      <c r="AM3060" s="4"/>
      <c r="AN3060" t="e">
        <f>VLOOKUP([1]!Tabelle13[[#This Row],[Vlookup this ID for freight costs]],$AL$2:$AL$6811,2,FALSE)</f>
        <v>#REF!</v>
      </c>
      <c r="AO3060">
        <f t="shared" si="795"/>
        <v>12903.709004163667</v>
      </c>
      <c r="AP3060">
        <v>1.87</v>
      </c>
      <c r="AQ3060">
        <v>1.87</v>
      </c>
      <c r="AR3060" s="4">
        <v>26</v>
      </c>
      <c r="AS3060" s="4">
        <v>1</v>
      </c>
      <c r="AT3060" s="4">
        <v>2015</v>
      </c>
      <c r="AU3060" s="4">
        <v>26</v>
      </c>
      <c r="AV3060" s="4">
        <v>1</v>
      </c>
      <c r="AW3060" s="4">
        <v>2015</v>
      </c>
      <c r="AX3060" t="str">
        <f t="shared" si="790"/>
        <v>No Delay</v>
      </c>
      <c r="AY3060">
        <f t="shared" si="791"/>
        <v>0</v>
      </c>
    </row>
    <row r="3061" spans="1:51" x14ac:dyDescent="0.2">
      <c r="A3061" s="3">
        <v>25566</v>
      </c>
      <c r="B3061" s="1" t="s">
        <v>328</v>
      </c>
      <c r="C3061" s="1" t="s">
        <v>150</v>
      </c>
      <c r="D3061" s="1" t="s">
        <v>100</v>
      </c>
      <c r="E3061" s="1" t="s">
        <v>101</v>
      </c>
      <c r="F3061" s="1" t="s">
        <v>101</v>
      </c>
      <c r="G3061" s="13" t="s">
        <v>1350</v>
      </c>
      <c r="H3061" s="12">
        <v>41971</v>
      </c>
      <c r="I3061" s="12" t="s">
        <v>1350</v>
      </c>
      <c r="J3061" s="12">
        <v>41971</v>
      </c>
      <c r="K3061" s="4">
        <v>6148</v>
      </c>
      <c r="L3061" s="1" t="s">
        <v>146</v>
      </c>
      <c r="M3061" s="1" t="s">
        <v>1923</v>
      </c>
      <c r="N3061" s="1" t="s">
        <v>167</v>
      </c>
      <c r="O3061" s="1" t="s">
        <v>93</v>
      </c>
      <c r="P3061">
        <v>30</v>
      </c>
      <c r="Q3061">
        <v>132</v>
      </c>
      <c r="R3061">
        <v>1487.53</v>
      </c>
      <c r="S3061">
        <v>11.27</v>
      </c>
      <c r="T3061">
        <v>0.38</v>
      </c>
      <c r="U3061">
        <f t="shared" si="787"/>
        <v>1487.6399999999999</v>
      </c>
      <c r="V3061">
        <f t="shared" si="788"/>
        <v>3960</v>
      </c>
      <c r="W3061" s="1" t="s">
        <v>155</v>
      </c>
      <c r="X3061" s="1" t="s">
        <v>1236</v>
      </c>
      <c r="Y3061" s="1" t="s">
        <v>156</v>
      </c>
      <c r="Z3061" s="3">
        <v>16635</v>
      </c>
      <c r="AA3061" s="4">
        <f t="shared" si="792"/>
        <v>2259.6431699999998</v>
      </c>
      <c r="AB3061" s="2">
        <f t="shared" si="793"/>
        <v>2259.6431699999998</v>
      </c>
      <c r="AC3061" s="4">
        <f t="shared" si="799"/>
        <v>2067.6571618333332</v>
      </c>
      <c r="AD3061" s="4">
        <f t="shared" si="800"/>
        <v>2067.6571618333332</v>
      </c>
      <c r="AE3061" s="4" t="s">
        <v>62</v>
      </c>
      <c r="AG3061" s="4" t="str">
        <f t="shared" si="801"/>
        <v>Weight Captured Separately</v>
      </c>
      <c r="AI3061" t="e">
        <f t="shared" si="789"/>
        <v>#N/A</v>
      </c>
      <c r="AJ3061" t="s">
        <v>81</v>
      </c>
      <c r="AK3061" s="2"/>
      <c r="AL3061" s="2" t="str">
        <f t="shared" si="802"/>
        <v>Freight Included in Commodity Cost</v>
      </c>
      <c r="AM3061" s="4"/>
      <c r="AN3061" t="e">
        <f>VLOOKUP([1]!Tabelle13[[#This Row],[Vlookup this ID for freight costs]],$AL$2:$AL$6811,2,FALSE)</f>
        <v>#REF!</v>
      </c>
      <c r="AO3061">
        <f t="shared" si="795"/>
        <v>12903.709004163667</v>
      </c>
      <c r="AP3061">
        <v>1.53</v>
      </c>
      <c r="AQ3061">
        <v>1.53</v>
      </c>
      <c r="AR3061" s="4">
        <v>28</v>
      </c>
      <c r="AS3061" s="4">
        <v>11</v>
      </c>
      <c r="AT3061" s="4">
        <v>2014</v>
      </c>
      <c r="AU3061" s="4">
        <v>28</v>
      </c>
      <c r="AV3061" s="4">
        <v>11</v>
      </c>
      <c r="AW3061" s="4">
        <v>2014</v>
      </c>
      <c r="AX3061" t="str">
        <f t="shared" si="790"/>
        <v>No Delay</v>
      </c>
      <c r="AY3061">
        <f t="shared" si="791"/>
        <v>0</v>
      </c>
    </row>
    <row r="3062" spans="1:51" x14ac:dyDescent="0.2">
      <c r="A3062" s="3">
        <v>65849</v>
      </c>
      <c r="B3062" s="1" t="s">
        <v>328</v>
      </c>
      <c r="C3062" s="1" t="s">
        <v>150</v>
      </c>
      <c r="D3062" s="1" t="s">
        <v>100</v>
      </c>
      <c r="E3062" s="1" t="s">
        <v>101</v>
      </c>
      <c r="F3062" s="1" t="s">
        <v>101</v>
      </c>
      <c r="G3062" s="13" t="s">
        <v>1925</v>
      </c>
      <c r="H3062" s="12">
        <v>41878</v>
      </c>
      <c r="I3062" s="12" t="s">
        <v>1925</v>
      </c>
      <c r="J3062" s="12">
        <v>41878</v>
      </c>
      <c r="K3062" s="4">
        <v>5813</v>
      </c>
      <c r="L3062" s="1" t="s">
        <v>146</v>
      </c>
      <c r="M3062" s="1" t="s">
        <v>1920</v>
      </c>
      <c r="N3062" s="1" t="s">
        <v>302</v>
      </c>
      <c r="O3062" s="1" t="s">
        <v>93</v>
      </c>
      <c r="P3062">
        <v>30</v>
      </c>
      <c r="Q3062">
        <v>132</v>
      </c>
      <c r="R3062">
        <v>2983.26</v>
      </c>
      <c r="S3062">
        <v>22.6</v>
      </c>
      <c r="T3062">
        <v>0.75</v>
      </c>
      <c r="U3062">
        <f t="shared" si="787"/>
        <v>2983.2000000000003</v>
      </c>
      <c r="V3062">
        <f t="shared" si="788"/>
        <v>3960</v>
      </c>
      <c r="W3062" s="1" t="s">
        <v>155</v>
      </c>
      <c r="X3062" s="1" t="s">
        <v>1236</v>
      </c>
      <c r="Y3062" s="1" t="s">
        <v>156</v>
      </c>
      <c r="Z3062" s="3">
        <v>16635</v>
      </c>
      <c r="AA3062" s="4">
        <f t="shared" si="792"/>
        <v>2259.6431699999998</v>
      </c>
      <c r="AB3062" s="2">
        <f t="shared" si="793"/>
        <v>2259.6431699999998</v>
      </c>
      <c r="AC3062" s="4">
        <f t="shared" si="799"/>
        <v>2067.6571618333332</v>
      </c>
      <c r="AD3062" s="4">
        <f t="shared" si="800"/>
        <v>2067.6571618333332</v>
      </c>
      <c r="AE3062" s="4" t="s">
        <v>62</v>
      </c>
      <c r="AG3062" s="4" t="str">
        <f t="shared" si="801"/>
        <v>Weight Captured Separately</v>
      </c>
      <c r="AI3062" t="e">
        <f t="shared" si="789"/>
        <v>#N/A</v>
      </c>
      <c r="AJ3062" t="s">
        <v>81</v>
      </c>
      <c r="AK3062" s="2"/>
      <c r="AL3062" s="2" t="str">
        <f t="shared" si="802"/>
        <v>Freight Included in Commodity Cost</v>
      </c>
      <c r="AM3062" s="4"/>
      <c r="AN3062" t="e">
        <f>VLOOKUP([1]!Tabelle13[[#This Row],[Vlookup this ID for freight costs]],$AL$2:$AL$6811,2,FALSE)</f>
        <v>#REF!</v>
      </c>
      <c r="AO3062">
        <f t="shared" si="795"/>
        <v>12903.709004163667</v>
      </c>
      <c r="AP3062">
        <v>3.69</v>
      </c>
      <c r="AQ3062">
        <v>3.69</v>
      </c>
      <c r="AR3062" s="4">
        <v>27</v>
      </c>
      <c r="AS3062" s="4">
        <v>8</v>
      </c>
      <c r="AT3062" s="4">
        <v>2014</v>
      </c>
      <c r="AU3062" s="4">
        <v>27</v>
      </c>
      <c r="AV3062" s="4">
        <v>8</v>
      </c>
      <c r="AW3062" s="4">
        <v>2014</v>
      </c>
      <c r="AX3062" t="str">
        <f t="shared" si="790"/>
        <v>No Delay</v>
      </c>
      <c r="AY3062">
        <f t="shared" si="791"/>
        <v>0</v>
      </c>
    </row>
    <row r="3063" spans="1:51" x14ac:dyDescent="0.2">
      <c r="A3063" s="3">
        <v>54770</v>
      </c>
      <c r="B3063" s="1" t="s">
        <v>328</v>
      </c>
      <c r="C3063" s="1" t="s">
        <v>150</v>
      </c>
      <c r="D3063" s="1" t="s">
        <v>100</v>
      </c>
      <c r="E3063" s="1" t="s">
        <v>101</v>
      </c>
      <c r="F3063" s="1" t="s">
        <v>101</v>
      </c>
      <c r="G3063" s="13" t="s">
        <v>1622</v>
      </c>
      <c r="H3063" s="12">
        <v>41652</v>
      </c>
      <c r="I3063" s="12" t="s">
        <v>1622</v>
      </c>
      <c r="J3063" s="12">
        <v>41652</v>
      </c>
      <c r="K3063" s="4">
        <v>5175</v>
      </c>
      <c r="L3063" s="1" t="s">
        <v>146</v>
      </c>
      <c r="M3063" s="1" t="s">
        <v>1920</v>
      </c>
      <c r="N3063" s="1" t="s">
        <v>392</v>
      </c>
      <c r="O3063" s="1" t="s">
        <v>393</v>
      </c>
      <c r="P3063">
        <v>120</v>
      </c>
      <c r="Q3063">
        <v>133</v>
      </c>
      <c r="R3063">
        <v>3075.65</v>
      </c>
      <c r="S3063">
        <v>23.13</v>
      </c>
      <c r="T3063">
        <v>0.19</v>
      </c>
      <c r="U3063">
        <f t="shared" si="787"/>
        <v>3076.29</v>
      </c>
      <c r="V3063">
        <f t="shared" si="788"/>
        <v>15960</v>
      </c>
      <c r="W3063" s="1" t="s">
        <v>394</v>
      </c>
      <c r="X3063" s="1" t="s">
        <v>112</v>
      </c>
      <c r="Y3063" s="1" t="s">
        <v>112</v>
      </c>
      <c r="Z3063" s="3">
        <v>14398</v>
      </c>
      <c r="AA3063" s="4">
        <f t="shared" si="792"/>
        <v>2259.7529140000001</v>
      </c>
      <c r="AB3063" s="2">
        <f t="shared" si="793"/>
        <v>2259.7529140000001</v>
      </c>
      <c r="AC3063" s="4">
        <f t="shared" si="799"/>
        <v>2269.410386</v>
      </c>
      <c r="AD3063" s="4">
        <f t="shared" si="800"/>
        <v>2269.410386</v>
      </c>
      <c r="AE3063" s="4" t="s">
        <v>62</v>
      </c>
      <c r="AG3063" s="4" t="str">
        <f t="shared" si="801"/>
        <v>Weight Captured Separately</v>
      </c>
      <c r="AI3063" t="e">
        <f t="shared" si="789"/>
        <v>#N/A</v>
      </c>
      <c r="AJ3063" t="s">
        <v>81</v>
      </c>
      <c r="AK3063" s="2"/>
      <c r="AL3063" s="2" t="str">
        <f t="shared" si="802"/>
        <v>Freight Included in Commodity Cost</v>
      </c>
      <c r="AM3063" s="4"/>
      <c r="AN3063" t="e">
        <f>VLOOKUP([1]!Tabelle13[[#This Row],[Vlookup this ID for freight costs]],$AL$2:$AL$6811,2,FALSE)</f>
        <v>#REF!</v>
      </c>
      <c r="AO3063">
        <f t="shared" si="795"/>
        <v>14163.052629412003</v>
      </c>
      <c r="AP3063">
        <v>3.16</v>
      </c>
      <c r="AQ3063">
        <v>3.16</v>
      </c>
      <c r="AR3063" s="4">
        <v>13</v>
      </c>
      <c r="AS3063" s="4">
        <v>1</v>
      </c>
      <c r="AT3063" s="4">
        <v>2014</v>
      </c>
      <c r="AU3063" s="4">
        <v>13</v>
      </c>
      <c r="AV3063" s="4">
        <v>1</v>
      </c>
      <c r="AW3063" s="4">
        <v>2014</v>
      </c>
      <c r="AX3063" t="str">
        <f t="shared" si="790"/>
        <v>No Delay</v>
      </c>
      <c r="AY3063">
        <f t="shared" si="791"/>
        <v>0</v>
      </c>
    </row>
    <row r="3064" spans="1:51" x14ac:dyDescent="0.2">
      <c r="A3064" s="3">
        <v>20947</v>
      </c>
      <c r="B3064" s="1" t="s">
        <v>328</v>
      </c>
      <c r="C3064" s="1" t="s">
        <v>150</v>
      </c>
      <c r="D3064" s="1" t="s">
        <v>100</v>
      </c>
      <c r="E3064" s="1" t="s">
        <v>101</v>
      </c>
      <c r="F3064" s="1" t="s">
        <v>101</v>
      </c>
      <c r="G3064" s="13" t="s">
        <v>1952</v>
      </c>
      <c r="H3064" s="12">
        <v>42047</v>
      </c>
      <c r="I3064" s="12" t="s">
        <v>1952</v>
      </c>
      <c r="J3064" s="12">
        <v>42047</v>
      </c>
      <c r="K3064" s="4">
        <v>6281</v>
      </c>
      <c r="L3064" s="1" t="s">
        <v>146</v>
      </c>
      <c r="M3064" s="1" t="s">
        <v>1923</v>
      </c>
      <c r="N3064" s="1" t="s">
        <v>302</v>
      </c>
      <c r="O3064" s="1" t="s">
        <v>93</v>
      </c>
      <c r="P3064">
        <v>30</v>
      </c>
      <c r="Q3064">
        <v>135</v>
      </c>
      <c r="R3064">
        <v>1865</v>
      </c>
      <c r="S3064">
        <v>13.81</v>
      </c>
      <c r="T3064">
        <v>0.46</v>
      </c>
      <c r="U3064">
        <f t="shared" si="787"/>
        <v>1864.3500000000001</v>
      </c>
      <c r="V3064">
        <f t="shared" si="788"/>
        <v>4050</v>
      </c>
      <c r="W3064" s="1" t="s">
        <v>160</v>
      </c>
      <c r="X3064" s="1" t="s">
        <v>1236</v>
      </c>
      <c r="Y3064" s="1" t="s">
        <v>161</v>
      </c>
      <c r="Z3064" s="3">
        <v>16118</v>
      </c>
      <c r="AA3064" s="4">
        <f t="shared" si="792"/>
        <v>2259.9724019999999</v>
      </c>
      <c r="AB3064" s="2">
        <f t="shared" si="793"/>
        <v>2259.9724019999999</v>
      </c>
      <c r="AC3064" s="4">
        <f t="shared" si="799"/>
        <v>2026.4151184210525</v>
      </c>
      <c r="AD3064" s="4">
        <f t="shared" si="800"/>
        <v>2026.4151184210525</v>
      </c>
      <c r="AE3064" s="4" t="s">
        <v>62</v>
      </c>
      <c r="AG3064" s="4" t="str">
        <f t="shared" si="801"/>
        <v>Weight Captured Separately</v>
      </c>
      <c r="AI3064" t="e">
        <f t="shared" si="789"/>
        <v>#N/A</v>
      </c>
      <c r="AJ3064" t="s">
        <v>81</v>
      </c>
      <c r="AK3064" s="2"/>
      <c r="AL3064" s="2" t="str">
        <f t="shared" si="802"/>
        <v>Freight Included in Commodity Cost</v>
      </c>
      <c r="AM3064" s="4"/>
      <c r="AN3064" t="e">
        <f>VLOOKUP([1]!Tabelle13[[#This Row],[Vlookup this ID for freight costs]],$AL$2:$AL$6811,2,FALSE)</f>
        <v>#REF!</v>
      </c>
      <c r="AO3064">
        <f t="shared" si="795"/>
        <v>12646.276169184212</v>
      </c>
      <c r="AP3064">
        <v>1.92</v>
      </c>
      <c r="AQ3064">
        <v>1.92</v>
      </c>
      <c r="AR3064" s="4">
        <v>12</v>
      </c>
      <c r="AS3064" s="4">
        <v>2</v>
      </c>
      <c r="AT3064" s="4">
        <v>2015</v>
      </c>
      <c r="AU3064" s="4">
        <v>12</v>
      </c>
      <c r="AV3064" s="4">
        <v>2</v>
      </c>
      <c r="AW3064" s="4">
        <v>2015</v>
      </c>
      <c r="AX3064" t="str">
        <f t="shared" si="790"/>
        <v>No Delay</v>
      </c>
      <c r="AY3064">
        <f t="shared" si="791"/>
        <v>0</v>
      </c>
    </row>
    <row r="3065" spans="1:51" x14ac:dyDescent="0.2">
      <c r="A3065" s="3">
        <v>53254</v>
      </c>
      <c r="B3065" s="1" t="s">
        <v>328</v>
      </c>
      <c r="C3065" s="1" t="s">
        <v>150</v>
      </c>
      <c r="D3065" s="1" t="s">
        <v>100</v>
      </c>
      <c r="E3065" s="1" t="s">
        <v>101</v>
      </c>
      <c r="F3065" s="1" t="s">
        <v>101</v>
      </c>
      <c r="G3065" s="13" t="s">
        <v>1411</v>
      </c>
      <c r="H3065" s="12">
        <v>41880</v>
      </c>
      <c r="I3065" s="12" t="s">
        <v>1411</v>
      </c>
      <c r="J3065" s="12">
        <v>41880</v>
      </c>
      <c r="K3065" s="4">
        <v>5890</v>
      </c>
      <c r="L3065" s="1" t="s">
        <v>146</v>
      </c>
      <c r="M3065" s="1" t="s">
        <v>1920</v>
      </c>
      <c r="N3065" s="1" t="s">
        <v>371</v>
      </c>
      <c r="O3065" s="1" t="s">
        <v>93</v>
      </c>
      <c r="P3065">
        <v>240</v>
      </c>
      <c r="Q3065">
        <v>135</v>
      </c>
      <c r="R3065">
        <v>3650.16</v>
      </c>
      <c r="S3065">
        <v>27.04</v>
      </c>
      <c r="T3065">
        <v>0.11</v>
      </c>
      <c r="U3065">
        <f t="shared" si="787"/>
        <v>3650.4</v>
      </c>
      <c r="V3065">
        <f t="shared" si="788"/>
        <v>32400</v>
      </c>
      <c r="W3065" s="1" t="s">
        <v>155</v>
      </c>
      <c r="X3065" s="1" t="s">
        <v>1236</v>
      </c>
      <c r="Y3065" s="1" t="s">
        <v>156</v>
      </c>
      <c r="Z3065" s="3">
        <v>16635</v>
      </c>
      <c r="AA3065" s="4">
        <f t="shared" si="792"/>
        <v>2259.9724019999999</v>
      </c>
      <c r="AB3065" s="2">
        <f t="shared" si="793"/>
        <v>2259.9724019999999</v>
      </c>
      <c r="AC3065" s="4">
        <f t="shared" si="799"/>
        <v>3179.324134</v>
      </c>
      <c r="AD3065" s="4">
        <f t="shared" si="800"/>
        <v>3179.324134</v>
      </c>
      <c r="AE3065" s="4" t="s">
        <v>62</v>
      </c>
      <c r="AG3065" s="4" t="str">
        <f t="shared" si="801"/>
        <v>Weight Captured Separately</v>
      </c>
      <c r="AI3065" t="e">
        <f t="shared" si="789"/>
        <v>#N/A</v>
      </c>
      <c r="AJ3065" t="s">
        <v>81</v>
      </c>
      <c r="AK3065" s="2"/>
      <c r="AL3065" s="2" t="str">
        <f t="shared" si="802"/>
        <v>Freight Included in Commodity Cost</v>
      </c>
      <c r="AM3065" s="4"/>
      <c r="AN3065" t="e">
        <f>VLOOKUP([1]!Tabelle13[[#This Row],[Vlookup this ID for freight costs]],$AL$2:$AL$6811,2,FALSE)</f>
        <v>#REF!</v>
      </c>
      <c r="AO3065">
        <f t="shared" si="795"/>
        <v>19842.734244428</v>
      </c>
      <c r="AP3065">
        <v>4.5199999999999996</v>
      </c>
      <c r="AQ3065">
        <v>4.5199999999999996</v>
      </c>
      <c r="AR3065" s="4">
        <v>29</v>
      </c>
      <c r="AS3065" s="4">
        <v>8</v>
      </c>
      <c r="AT3065" s="4">
        <v>2014</v>
      </c>
      <c r="AU3065" s="4">
        <v>29</v>
      </c>
      <c r="AV3065" s="4">
        <v>8</v>
      </c>
      <c r="AW3065" s="4">
        <v>2014</v>
      </c>
      <c r="AX3065" t="str">
        <f t="shared" si="790"/>
        <v>No Delay</v>
      </c>
      <c r="AY3065">
        <f t="shared" si="791"/>
        <v>0</v>
      </c>
    </row>
    <row r="3066" spans="1:51" x14ac:dyDescent="0.2">
      <c r="A3066" s="3">
        <v>37068</v>
      </c>
      <c r="B3066" s="1" t="s">
        <v>328</v>
      </c>
      <c r="C3066" s="1" t="s">
        <v>150</v>
      </c>
      <c r="D3066" s="1" t="s">
        <v>100</v>
      </c>
      <c r="E3066" s="1" t="s">
        <v>101</v>
      </c>
      <c r="F3066" s="1" t="s">
        <v>101</v>
      </c>
      <c r="G3066" s="13" t="s">
        <v>1926</v>
      </c>
      <c r="H3066" s="12">
        <v>42072</v>
      </c>
      <c r="I3066" s="12" t="s">
        <v>1926</v>
      </c>
      <c r="J3066" s="12">
        <v>42072</v>
      </c>
      <c r="K3066" s="4">
        <v>6357</v>
      </c>
      <c r="L3066" s="1" t="s">
        <v>146</v>
      </c>
      <c r="M3066" s="1" t="s">
        <v>1923</v>
      </c>
      <c r="N3066" s="1" t="s">
        <v>302</v>
      </c>
      <c r="O3066" s="1" t="s">
        <v>93</v>
      </c>
      <c r="P3066">
        <v>30</v>
      </c>
      <c r="Q3066">
        <v>138</v>
      </c>
      <c r="R3066">
        <v>1906.7</v>
      </c>
      <c r="S3066">
        <v>13.82</v>
      </c>
      <c r="T3066">
        <v>0.46</v>
      </c>
      <c r="U3066">
        <f t="shared" si="787"/>
        <v>1907.16</v>
      </c>
      <c r="V3066">
        <f t="shared" si="788"/>
        <v>4140</v>
      </c>
      <c r="W3066" s="1" t="s">
        <v>160</v>
      </c>
      <c r="X3066" s="1" t="s">
        <v>1236</v>
      </c>
      <c r="Y3066" s="1" t="s">
        <v>161</v>
      </c>
      <c r="Z3066" s="3">
        <v>16118</v>
      </c>
      <c r="AA3066" s="4">
        <f t="shared" si="792"/>
        <v>2260.3016339999999</v>
      </c>
      <c r="AB3066" s="2">
        <f t="shared" si="793"/>
        <v>2260.3016339999999</v>
      </c>
      <c r="AC3066" s="4">
        <f t="shared" si="799"/>
        <v>1823.634004</v>
      </c>
      <c r="AD3066" s="4">
        <f t="shared" si="800"/>
        <v>1823.634004</v>
      </c>
      <c r="AE3066" s="4" t="s">
        <v>62</v>
      </c>
      <c r="AG3066" s="4" t="str">
        <f t="shared" si="801"/>
        <v>Weight Captured Separately</v>
      </c>
      <c r="AI3066" t="e">
        <f t="shared" si="789"/>
        <v>#N/A</v>
      </c>
      <c r="AJ3066" t="s">
        <v>81</v>
      </c>
      <c r="AK3066" s="2"/>
      <c r="AL3066" s="2" t="str">
        <f t="shared" si="802"/>
        <v>Freight Included in Commodity Cost</v>
      </c>
      <c r="AM3066" s="4"/>
      <c r="AN3066" t="e">
        <f>VLOOKUP([1]!Tabelle13[[#This Row],[Vlookup this ID for freight costs]],$AL$2:$AL$6811,2,FALSE)</f>
        <v>#REF!</v>
      </c>
      <c r="AO3066">
        <f t="shared" si="795"/>
        <v>11380.516452968002</v>
      </c>
      <c r="AP3066">
        <v>1.96</v>
      </c>
      <c r="AQ3066">
        <v>1.96</v>
      </c>
      <c r="AR3066" s="4">
        <v>9</v>
      </c>
      <c r="AS3066" s="4">
        <v>4</v>
      </c>
      <c r="AT3066" s="4">
        <v>2015</v>
      </c>
      <c r="AU3066" s="4">
        <v>9</v>
      </c>
      <c r="AV3066" s="4">
        <v>4</v>
      </c>
      <c r="AW3066" s="4">
        <v>2015</v>
      </c>
      <c r="AX3066" t="str">
        <f t="shared" si="790"/>
        <v>No Delay</v>
      </c>
      <c r="AY3066">
        <f t="shared" si="791"/>
        <v>0</v>
      </c>
    </row>
    <row r="3067" spans="1:51" x14ac:dyDescent="0.2">
      <c r="A3067" s="3">
        <v>62808</v>
      </c>
      <c r="B3067" s="1" t="s">
        <v>328</v>
      </c>
      <c r="C3067" s="1" t="s">
        <v>150</v>
      </c>
      <c r="D3067" s="1" t="s">
        <v>100</v>
      </c>
      <c r="E3067" s="1" t="s">
        <v>101</v>
      </c>
      <c r="F3067" s="1" t="s">
        <v>101</v>
      </c>
      <c r="G3067" s="13" t="s">
        <v>873</v>
      </c>
      <c r="H3067" s="12">
        <v>41815</v>
      </c>
      <c r="I3067" s="12" t="s">
        <v>873</v>
      </c>
      <c r="J3067" s="12">
        <v>41815</v>
      </c>
      <c r="K3067" s="4">
        <v>5603</v>
      </c>
      <c r="L3067" s="1" t="s">
        <v>146</v>
      </c>
      <c r="M3067" s="1" t="s">
        <v>1923</v>
      </c>
      <c r="N3067" s="1" t="s">
        <v>171</v>
      </c>
      <c r="O3067" s="1" t="s">
        <v>93</v>
      </c>
      <c r="P3067">
        <v>60</v>
      </c>
      <c r="Q3067">
        <v>138</v>
      </c>
      <c r="R3067">
        <v>1261.73</v>
      </c>
      <c r="S3067">
        <v>9.14</v>
      </c>
      <c r="T3067">
        <v>0.15</v>
      </c>
      <c r="U3067">
        <f t="shared" si="787"/>
        <v>1261.3200000000002</v>
      </c>
      <c r="V3067">
        <f t="shared" si="788"/>
        <v>8280</v>
      </c>
      <c r="W3067" s="1" t="s">
        <v>155</v>
      </c>
      <c r="X3067" s="1" t="s">
        <v>1236</v>
      </c>
      <c r="Y3067" s="1" t="s">
        <v>156</v>
      </c>
      <c r="Z3067" s="3">
        <v>16635</v>
      </c>
      <c r="AA3067" s="4">
        <f t="shared" si="792"/>
        <v>2260.3016339999999</v>
      </c>
      <c r="AB3067" s="2">
        <f t="shared" si="793"/>
        <v>2260.3016339999999</v>
      </c>
      <c r="AC3067" s="4">
        <f t="shared" si="799"/>
        <v>1553.0837415999999</v>
      </c>
      <c r="AD3067" s="4">
        <f t="shared" si="800"/>
        <v>1553.0837415999999</v>
      </c>
      <c r="AE3067" s="4" t="s">
        <v>62</v>
      </c>
      <c r="AG3067" s="4" t="str">
        <f t="shared" si="801"/>
        <v>Weight Captured Separately</v>
      </c>
      <c r="AI3067" t="e">
        <f t="shared" si="789"/>
        <v>#N/A</v>
      </c>
      <c r="AJ3067" t="s">
        <v>81</v>
      </c>
      <c r="AK3067" s="2"/>
      <c r="AL3067" s="2" t="str">
        <f t="shared" si="802"/>
        <v>Freight Included in Commodity Cost</v>
      </c>
      <c r="AM3067" s="4"/>
      <c r="AN3067" t="e">
        <f>VLOOKUP([1]!Tabelle13[[#This Row],[Vlookup this ID for freight costs]],$AL$2:$AL$6811,2,FALSE)</f>
        <v>#REF!</v>
      </c>
      <c r="AO3067">
        <f t="shared" si="795"/>
        <v>9691.7417150672009</v>
      </c>
      <c r="AP3067">
        <v>1.3</v>
      </c>
      <c r="AQ3067">
        <v>1.3</v>
      </c>
      <c r="AR3067" s="4">
        <v>25</v>
      </c>
      <c r="AS3067" s="4">
        <v>6</v>
      </c>
      <c r="AT3067" s="4">
        <v>2014</v>
      </c>
      <c r="AU3067" s="4">
        <v>25</v>
      </c>
      <c r="AV3067" s="4">
        <v>6</v>
      </c>
      <c r="AW3067" s="4">
        <v>2014</v>
      </c>
      <c r="AX3067" t="str">
        <f t="shared" si="790"/>
        <v>No Delay</v>
      </c>
      <c r="AY3067">
        <f t="shared" si="791"/>
        <v>0</v>
      </c>
    </row>
    <row r="3068" spans="1:51" x14ac:dyDescent="0.2">
      <c r="A3068" s="3">
        <v>13568</v>
      </c>
      <c r="B3068" s="1" t="s">
        <v>328</v>
      </c>
      <c r="C3068" s="1" t="s">
        <v>150</v>
      </c>
      <c r="D3068" s="1" t="s">
        <v>100</v>
      </c>
      <c r="E3068" s="1" t="s">
        <v>101</v>
      </c>
      <c r="F3068" s="1" t="s">
        <v>101</v>
      </c>
      <c r="G3068" s="13" t="s">
        <v>1926</v>
      </c>
      <c r="H3068" s="12">
        <v>42072</v>
      </c>
      <c r="I3068" s="12" t="s">
        <v>1926</v>
      </c>
      <c r="J3068" s="12">
        <v>42072</v>
      </c>
      <c r="K3068" s="4">
        <v>6352</v>
      </c>
      <c r="L3068" s="1" t="s">
        <v>146</v>
      </c>
      <c r="M3068" s="1" t="s">
        <v>1923</v>
      </c>
      <c r="N3068" s="1" t="s">
        <v>167</v>
      </c>
      <c r="O3068" s="1" t="s">
        <v>93</v>
      </c>
      <c r="P3068">
        <v>30</v>
      </c>
      <c r="Q3068">
        <v>139</v>
      </c>
      <c r="R3068">
        <v>1566.38</v>
      </c>
      <c r="S3068">
        <v>11.27</v>
      </c>
      <c r="T3068">
        <v>0.38</v>
      </c>
      <c r="U3068">
        <f t="shared" si="787"/>
        <v>1566.53</v>
      </c>
      <c r="V3068">
        <f t="shared" si="788"/>
        <v>4170</v>
      </c>
      <c r="W3068" s="1" t="s">
        <v>155</v>
      </c>
      <c r="X3068" s="1" t="s">
        <v>1236</v>
      </c>
      <c r="Y3068" s="1" t="s">
        <v>156</v>
      </c>
      <c r="Z3068" s="3">
        <v>16635</v>
      </c>
      <c r="AA3068" s="4">
        <f t="shared" si="792"/>
        <v>2260.4113780000002</v>
      </c>
      <c r="AB3068" s="2">
        <f t="shared" si="793"/>
        <v>2260.4113780000002</v>
      </c>
      <c r="AC3068" s="4">
        <f t="shared" si="799"/>
        <v>1823.2828231999999</v>
      </c>
      <c r="AD3068" s="4">
        <f t="shared" si="800"/>
        <v>1823.2828231999999</v>
      </c>
      <c r="AE3068" s="4" t="s">
        <v>62</v>
      </c>
      <c r="AG3068" s="4" t="str">
        <f t="shared" si="801"/>
        <v>Weight Captured Separately</v>
      </c>
      <c r="AI3068" t="e">
        <f t="shared" si="789"/>
        <v>#N/A</v>
      </c>
      <c r="AJ3068" t="s">
        <v>81</v>
      </c>
      <c r="AK3068" s="2"/>
      <c r="AL3068" s="2" t="str">
        <f t="shared" si="802"/>
        <v>Freight Included in Commodity Cost</v>
      </c>
      <c r="AM3068" s="4"/>
      <c r="AN3068" t="e">
        <f>VLOOKUP([1]!Tabelle13[[#This Row],[Vlookup this ID for freight costs]],$AL$2:$AL$6811,2,FALSE)</f>
        <v>#REF!</v>
      </c>
      <c r="AO3068">
        <f t="shared" si="795"/>
        <v>11378.324382414401</v>
      </c>
      <c r="AP3068">
        <v>1.61</v>
      </c>
      <c r="AQ3068">
        <v>1.61</v>
      </c>
      <c r="AR3068" s="4">
        <v>9</v>
      </c>
      <c r="AS3068" s="4">
        <v>4</v>
      </c>
      <c r="AT3068" s="4">
        <v>2015</v>
      </c>
      <c r="AU3068" s="4">
        <v>9</v>
      </c>
      <c r="AV3068" s="4">
        <v>4</v>
      </c>
      <c r="AW3068" s="4">
        <v>2015</v>
      </c>
      <c r="AX3068" t="str">
        <f t="shared" si="790"/>
        <v>No Delay</v>
      </c>
      <c r="AY3068">
        <f t="shared" si="791"/>
        <v>0</v>
      </c>
    </row>
    <row r="3069" spans="1:51" x14ac:dyDescent="0.2">
      <c r="A3069" s="3">
        <v>80138</v>
      </c>
      <c r="B3069" s="1" t="s">
        <v>328</v>
      </c>
      <c r="C3069" s="1" t="s">
        <v>150</v>
      </c>
      <c r="D3069" s="1" t="s">
        <v>100</v>
      </c>
      <c r="E3069" s="1" t="s">
        <v>101</v>
      </c>
      <c r="F3069" s="1" t="s">
        <v>101</v>
      </c>
      <c r="G3069" s="13" t="s">
        <v>230</v>
      </c>
      <c r="H3069" s="12">
        <v>40329</v>
      </c>
      <c r="I3069" s="12" t="s">
        <v>230</v>
      </c>
      <c r="J3069" s="12">
        <v>40329</v>
      </c>
      <c r="K3069" s="4">
        <v>2480</v>
      </c>
      <c r="L3069" s="1" t="s">
        <v>146</v>
      </c>
      <c r="M3069" s="1" t="s">
        <v>1920</v>
      </c>
      <c r="N3069" s="1" t="s">
        <v>183</v>
      </c>
      <c r="O3069" s="1" t="s">
        <v>184</v>
      </c>
      <c r="P3069">
        <v>30</v>
      </c>
      <c r="Q3069">
        <v>140</v>
      </c>
      <c r="R3069">
        <v>4039.16</v>
      </c>
      <c r="S3069">
        <v>28.85</v>
      </c>
      <c r="T3069">
        <v>0.96</v>
      </c>
      <c r="U3069">
        <f t="shared" si="787"/>
        <v>4039</v>
      </c>
      <c r="V3069">
        <f t="shared" si="788"/>
        <v>4200</v>
      </c>
      <c r="W3069" s="1" t="s">
        <v>185</v>
      </c>
      <c r="X3069" s="1" t="s">
        <v>186</v>
      </c>
      <c r="Y3069" s="1" t="s">
        <v>186</v>
      </c>
      <c r="Z3069" s="3">
        <v>11869</v>
      </c>
      <c r="AA3069" s="4">
        <f t="shared" si="792"/>
        <v>2260.5211220000001</v>
      </c>
      <c r="AB3069" s="2">
        <f t="shared" si="793"/>
        <v>2260.5211220000001</v>
      </c>
      <c r="AC3069" s="4">
        <f t="shared" si="799"/>
        <v>1706.2121105000001</v>
      </c>
      <c r="AD3069" s="4">
        <f t="shared" si="800"/>
        <v>1706.2121105000001</v>
      </c>
      <c r="AE3069" s="4" t="s">
        <v>62</v>
      </c>
      <c r="AG3069" s="4" t="str">
        <f t="shared" si="801"/>
        <v>Weight Captured Separately</v>
      </c>
      <c r="AI3069" t="e">
        <f t="shared" si="789"/>
        <v>#N/A</v>
      </c>
      <c r="AJ3069" t="s">
        <v>81</v>
      </c>
      <c r="AK3069" s="2"/>
      <c r="AL3069" s="2" t="str">
        <f t="shared" si="802"/>
        <v>Freight Included in Commodity Cost</v>
      </c>
      <c r="AM3069" s="4"/>
      <c r="AN3069" t="e">
        <f>VLOOKUP([1]!Tabelle13[[#This Row],[Vlookup this ID for freight costs]],$AL$2:$AL$6811,2,FALSE)</f>
        <v>#REF!</v>
      </c>
      <c r="AO3069">
        <f t="shared" si="795"/>
        <v>10647.568993741002</v>
      </c>
      <c r="AP3069">
        <v>8.7100000000000009</v>
      </c>
      <c r="AQ3069">
        <v>8.7100000000000009</v>
      </c>
      <c r="AR3069" s="4">
        <v>31</v>
      </c>
      <c r="AS3069" s="4">
        <v>5</v>
      </c>
      <c r="AT3069" s="4">
        <v>2010</v>
      </c>
      <c r="AU3069" s="4">
        <v>31</v>
      </c>
      <c r="AV3069" s="4">
        <v>5</v>
      </c>
      <c r="AW3069" s="4">
        <v>2010</v>
      </c>
      <c r="AX3069" t="str">
        <f t="shared" si="790"/>
        <v>No Delay</v>
      </c>
      <c r="AY3069">
        <f t="shared" si="791"/>
        <v>0</v>
      </c>
    </row>
    <row r="3070" spans="1:51" x14ac:dyDescent="0.2">
      <c r="A3070" s="3">
        <v>53683</v>
      </c>
      <c r="B3070" s="1" t="s">
        <v>328</v>
      </c>
      <c r="C3070" s="1" t="s">
        <v>150</v>
      </c>
      <c r="D3070" s="1" t="s">
        <v>100</v>
      </c>
      <c r="E3070" s="1" t="s">
        <v>101</v>
      </c>
      <c r="F3070" s="1" t="s">
        <v>101</v>
      </c>
      <c r="G3070" s="13" t="s">
        <v>1980</v>
      </c>
      <c r="H3070" s="12">
        <v>40105</v>
      </c>
      <c r="I3070" s="12" t="s">
        <v>1980</v>
      </c>
      <c r="J3070" s="12">
        <v>40105</v>
      </c>
      <c r="K3070" s="4">
        <v>1917</v>
      </c>
      <c r="L3070" s="1" t="s">
        <v>146</v>
      </c>
      <c r="M3070" s="1" t="s">
        <v>1920</v>
      </c>
      <c r="N3070" s="1" t="s">
        <v>183</v>
      </c>
      <c r="O3070" s="1" t="s">
        <v>184</v>
      </c>
      <c r="P3070">
        <v>30</v>
      </c>
      <c r="Q3070">
        <v>140</v>
      </c>
      <c r="R3070">
        <v>3996.98</v>
      </c>
      <c r="S3070">
        <v>28.55</v>
      </c>
      <c r="T3070">
        <v>0.95</v>
      </c>
      <c r="U3070">
        <f t="shared" si="787"/>
        <v>3997</v>
      </c>
      <c r="V3070">
        <f t="shared" si="788"/>
        <v>4200</v>
      </c>
      <c r="W3070" s="1" t="s">
        <v>185</v>
      </c>
      <c r="X3070" s="1" t="s">
        <v>186</v>
      </c>
      <c r="Y3070" s="1" t="s">
        <v>186</v>
      </c>
      <c r="Z3070" s="3">
        <v>11869</v>
      </c>
      <c r="AA3070" s="4">
        <f t="shared" si="792"/>
        <v>2260.5211220000001</v>
      </c>
      <c r="AB3070" s="2">
        <f t="shared" si="793"/>
        <v>2260.5211220000001</v>
      </c>
      <c r="AC3070" s="4">
        <f t="shared" si="799"/>
        <v>1706.2121105000001</v>
      </c>
      <c r="AD3070" s="4">
        <f t="shared" si="800"/>
        <v>1706.2121105000001</v>
      </c>
      <c r="AE3070" s="4" t="s">
        <v>62</v>
      </c>
      <c r="AG3070" s="4" t="str">
        <f t="shared" si="801"/>
        <v>Weight Captured Separately</v>
      </c>
      <c r="AI3070" t="e">
        <f t="shared" si="789"/>
        <v>#N/A</v>
      </c>
      <c r="AJ3070" t="s">
        <v>81</v>
      </c>
      <c r="AK3070" s="2"/>
      <c r="AL3070" s="2" t="str">
        <f t="shared" si="802"/>
        <v>Freight Included in Commodity Cost</v>
      </c>
      <c r="AM3070" s="4"/>
      <c r="AN3070" t="e">
        <f>VLOOKUP([1]!Tabelle13[[#This Row],[Vlookup this ID for freight costs]],$AL$2:$AL$6811,2,FALSE)</f>
        <v>#REF!</v>
      </c>
      <c r="AO3070">
        <f t="shared" si="795"/>
        <v>10647.568993741002</v>
      </c>
      <c r="AP3070">
        <v>7.83</v>
      </c>
      <c r="AQ3070">
        <v>7.83</v>
      </c>
      <c r="AR3070" s="4">
        <v>19</v>
      </c>
      <c r="AS3070" s="4">
        <v>10</v>
      </c>
      <c r="AT3070" s="4">
        <v>2009</v>
      </c>
      <c r="AU3070" s="4">
        <v>19</v>
      </c>
      <c r="AV3070" s="4">
        <v>10</v>
      </c>
      <c r="AW3070" s="4">
        <v>2009</v>
      </c>
      <c r="AX3070" t="str">
        <f t="shared" si="790"/>
        <v>No Delay</v>
      </c>
      <c r="AY3070">
        <f t="shared" si="791"/>
        <v>0</v>
      </c>
    </row>
    <row r="3071" spans="1:51" ht="16" x14ac:dyDescent="0.2">
      <c r="A3071" s="3">
        <v>9040</v>
      </c>
      <c r="B3071" s="1" t="s">
        <v>1918</v>
      </c>
      <c r="C3071" s="1" t="s">
        <v>150</v>
      </c>
      <c r="D3071" s="1" t="s">
        <v>100</v>
      </c>
      <c r="E3071" s="1" t="s">
        <v>53</v>
      </c>
      <c r="F3071" s="1" t="s">
        <v>53</v>
      </c>
      <c r="G3071" s="13" t="s">
        <v>1950</v>
      </c>
      <c r="H3071" s="12">
        <v>39902</v>
      </c>
      <c r="I3071" s="12" t="s">
        <v>1977</v>
      </c>
      <c r="J3071" s="12">
        <v>39834</v>
      </c>
      <c r="K3071" s="4">
        <v>1318</v>
      </c>
      <c r="L3071" s="1" t="s">
        <v>146</v>
      </c>
      <c r="M3071" s="1" t="s">
        <v>1920</v>
      </c>
      <c r="N3071" s="1" t="s">
        <v>2000</v>
      </c>
      <c r="O3071" s="1" t="s">
        <v>897</v>
      </c>
      <c r="P3071">
        <v>200</v>
      </c>
      <c r="Q3071">
        <v>140</v>
      </c>
      <c r="R3071">
        <v>833</v>
      </c>
      <c r="S3071">
        <v>5.95</v>
      </c>
      <c r="T3071">
        <v>0.03</v>
      </c>
      <c r="U3071">
        <f t="shared" si="787"/>
        <v>833</v>
      </c>
      <c r="V3071">
        <f t="shared" si="788"/>
        <v>28000</v>
      </c>
      <c r="W3071" s="1" t="s">
        <v>623</v>
      </c>
      <c r="X3071" s="6" t="s">
        <v>1508</v>
      </c>
      <c r="Y3071" s="1" t="s">
        <v>624</v>
      </c>
      <c r="Z3071" s="3">
        <v>13360</v>
      </c>
      <c r="AA3071" s="4">
        <f t="shared" si="792"/>
        <v>2260.5211220000001</v>
      </c>
      <c r="AB3071" s="2">
        <f t="shared" si="793"/>
        <v>2260.5211220000001</v>
      </c>
      <c r="AC3071" s="4">
        <f t="shared" si="799"/>
        <v>1515.0140813333335</v>
      </c>
      <c r="AD3071" s="4">
        <f t="shared" si="800"/>
        <v>1515.0140813333335</v>
      </c>
      <c r="AE3071" s="4" t="s">
        <v>62</v>
      </c>
      <c r="AG3071" s="4" t="str">
        <f t="shared" si="801"/>
        <v>Weight Captured Separately</v>
      </c>
      <c r="AH3071" s="4">
        <v>39606</v>
      </c>
      <c r="AI3071">
        <f t="shared" si="789"/>
        <v>1636</v>
      </c>
      <c r="AJ3071" t="s">
        <v>81</v>
      </c>
      <c r="AK3071" s="2"/>
      <c r="AL3071" s="2" t="str">
        <f t="shared" si="802"/>
        <v>Freight Included in Commodity Cost</v>
      </c>
      <c r="AM3071" s="4"/>
      <c r="AN3071" t="e">
        <f>VLOOKUP([1]!Tabelle13[[#This Row],[Vlookup this ID for freight costs]],$AL$2:$AL$6811,2,FALSE)</f>
        <v>#REF!</v>
      </c>
      <c r="AO3071">
        <f t="shared" si="795"/>
        <v>9454.1108956826702</v>
      </c>
      <c r="AP3071">
        <v>1.63</v>
      </c>
      <c r="AQ3071">
        <v>1.63</v>
      </c>
      <c r="AR3071" s="4">
        <v>30</v>
      </c>
      <c r="AS3071" s="4">
        <v>4</v>
      </c>
      <c r="AT3071" s="4">
        <v>2009</v>
      </c>
      <c r="AU3071" s="4">
        <v>21</v>
      </c>
      <c r="AV3071" s="4">
        <v>1</v>
      </c>
      <c r="AW3071" s="4">
        <v>2009</v>
      </c>
      <c r="AX3071" t="str">
        <f t="shared" si="790"/>
        <v>No Delay</v>
      </c>
      <c r="AY3071">
        <f t="shared" si="791"/>
        <v>0</v>
      </c>
    </row>
    <row r="3072" spans="1:51" ht="16" x14ac:dyDescent="0.2">
      <c r="A3072" s="3">
        <v>7129</v>
      </c>
      <c r="B3072" s="1" t="s">
        <v>1918</v>
      </c>
      <c r="C3072" s="1" t="s">
        <v>150</v>
      </c>
      <c r="D3072" s="1" t="s">
        <v>100</v>
      </c>
      <c r="E3072" s="1" t="s">
        <v>101</v>
      </c>
      <c r="F3072" s="1" t="s">
        <v>101</v>
      </c>
      <c r="G3072" s="13" t="s">
        <v>1519</v>
      </c>
      <c r="H3072" s="12">
        <v>39680</v>
      </c>
      <c r="I3072" s="12" t="s">
        <v>1137</v>
      </c>
      <c r="J3072" s="12">
        <v>39582</v>
      </c>
      <c r="K3072" s="4">
        <v>843</v>
      </c>
      <c r="L3072" s="1" t="s">
        <v>146</v>
      </c>
      <c r="M3072" s="1" t="s">
        <v>1920</v>
      </c>
      <c r="N3072" s="1" t="s">
        <v>2000</v>
      </c>
      <c r="O3072" s="1" t="s">
        <v>897</v>
      </c>
      <c r="P3072">
        <v>200</v>
      </c>
      <c r="Q3072">
        <v>140</v>
      </c>
      <c r="R3072">
        <v>960.4</v>
      </c>
      <c r="S3072">
        <v>6.86</v>
      </c>
      <c r="T3072">
        <v>0.03</v>
      </c>
      <c r="U3072">
        <f t="shared" si="787"/>
        <v>960.40000000000009</v>
      </c>
      <c r="V3072">
        <f t="shared" si="788"/>
        <v>28000</v>
      </c>
      <c r="W3072" s="1" t="s">
        <v>623</v>
      </c>
      <c r="X3072" s="6" t="s">
        <v>1508</v>
      </c>
      <c r="Y3072" s="1" t="s">
        <v>624</v>
      </c>
      <c r="Z3072" s="3">
        <v>13360</v>
      </c>
      <c r="AA3072" s="4">
        <f t="shared" si="792"/>
        <v>2260.5211220000001</v>
      </c>
      <c r="AB3072" s="2">
        <f t="shared" si="793"/>
        <v>2260.5211220000001</v>
      </c>
      <c r="AC3072" s="4">
        <f t="shared" si="799"/>
        <v>1515.0140813333335</v>
      </c>
      <c r="AD3072" s="4">
        <f t="shared" si="800"/>
        <v>1515.0140813333335</v>
      </c>
      <c r="AE3072" s="4" t="s">
        <v>62</v>
      </c>
      <c r="AG3072" s="4" t="str">
        <f t="shared" si="801"/>
        <v>Weight Captured Separately</v>
      </c>
      <c r="AH3072" s="4">
        <v>10885</v>
      </c>
      <c r="AI3072">
        <f t="shared" si="789"/>
        <v>295</v>
      </c>
      <c r="AJ3072" t="s">
        <v>81</v>
      </c>
      <c r="AK3072" s="2"/>
      <c r="AL3072" s="2" t="str">
        <f t="shared" si="802"/>
        <v>Freight Included in Commodity Cost</v>
      </c>
      <c r="AM3072" s="4"/>
      <c r="AN3072" t="e">
        <f>VLOOKUP([1]!Tabelle13[[#This Row],[Vlookup this ID for freight costs]],$AL$2:$AL$6811,2,FALSE)</f>
        <v>#REF!</v>
      </c>
      <c r="AO3072">
        <f t="shared" si="795"/>
        <v>9454.1108956826702</v>
      </c>
      <c r="AP3072">
        <v>1.54</v>
      </c>
      <c r="AQ3072">
        <v>1.54</v>
      </c>
      <c r="AR3072" s="4">
        <v>20</v>
      </c>
      <c r="AS3072" s="4">
        <v>8</v>
      </c>
      <c r="AT3072" s="4">
        <v>2008</v>
      </c>
      <c r="AU3072" s="4">
        <v>14</v>
      </c>
      <c r="AV3072" s="4">
        <v>5</v>
      </c>
      <c r="AW3072" s="4">
        <v>2008</v>
      </c>
      <c r="AX3072" t="str">
        <f t="shared" si="790"/>
        <v>No Delay</v>
      </c>
      <c r="AY3072">
        <f t="shared" si="791"/>
        <v>0</v>
      </c>
    </row>
    <row r="3073" spans="1:51" x14ac:dyDescent="0.2">
      <c r="A3073" s="3">
        <v>6563</v>
      </c>
      <c r="B3073" s="1" t="s">
        <v>1918</v>
      </c>
      <c r="C3073" s="1" t="s">
        <v>150</v>
      </c>
      <c r="D3073" s="1" t="s">
        <v>100</v>
      </c>
      <c r="E3073" s="1" t="s">
        <v>101</v>
      </c>
      <c r="F3073" s="1" t="s">
        <v>101</v>
      </c>
      <c r="G3073" s="13" t="s">
        <v>522</v>
      </c>
      <c r="H3073" s="12">
        <v>40098</v>
      </c>
      <c r="I3073" s="12" t="s">
        <v>1984</v>
      </c>
      <c r="J3073" s="12">
        <v>40028</v>
      </c>
      <c r="K3073" s="4">
        <v>1693</v>
      </c>
      <c r="L3073" s="1" t="s">
        <v>146</v>
      </c>
      <c r="M3073" s="1" t="s">
        <v>1920</v>
      </c>
      <c r="N3073" s="1" t="s">
        <v>218</v>
      </c>
      <c r="O3073" s="1" t="s">
        <v>93</v>
      </c>
      <c r="P3073">
        <v>90</v>
      </c>
      <c r="Q3073">
        <v>140</v>
      </c>
      <c r="R3073">
        <v>3540.6</v>
      </c>
      <c r="S3073">
        <v>25.29</v>
      </c>
      <c r="T3073">
        <v>0.28000000000000003</v>
      </c>
      <c r="U3073">
        <f t="shared" si="787"/>
        <v>3540.6</v>
      </c>
      <c r="V3073">
        <f t="shared" si="788"/>
        <v>12600</v>
      </c>
      <c r="W3073" s="1" t="s">
        <v>155</v>
      </c>
      <c r="X3073" s="1" t="s">
        <v>1236</v>
      </c>
      <c r="Y3073" s="1" t="s">
        <v>156</v>
      </c>
      <c r="Z3073" s="3">
        <v>16635</v>
      </c>
      <c r="AA3073" s="4">
        <f t="shared" si="792"/>
        <v>2260.5211220000001</v>
      </c>
      <c r="AB3073" s="2">
        <f t="shared" si="793"/>
        <v>2260.5211220000001</v>
      </c>
      <c r="AC3073" s="4">
        <f t="shared" si="799"/>
        <v>647.88028050000003</v>
      </c>
      <c r="AD3073" s="4">
        <f t="shared" si="800"/>
        <v>647.88028050000003</v>
      </c>
      <c r="AE3073" s="4" t="s">
        <v>62</v>
      </c>
      <c r="AG3073" s="4" t="str">
        <f t="shared" si="801"/>
        <v>Weight Captured Separately</v>
      </c>
      <c r="AH3073" s="4">
        <v>11298</v>
      </c>
      <c r="AI3073">
        <f t="shared" si="789"/>
        <v>291</v>
      </c>
      <c r="AJ3073" t="s">
        <v>81</v>
      </c>
      <c r="AK3073" s="2"/>
      <c r="AL3073" s="2" t="str">
        <f t="shared" si="802"/>
        <v>Freight Included in Commodity Cost</v>
      </c>
      <c r="AM3073" s="4"/>
      <c r="AN3073" t="e">
        <f>VLOOKUP([1]!Tabelle13[[#This Row],[Vlookup this ID for freight costs]],$AL$2:$AL$6811,2,FALSE)</f>
        <v>#REF!</v>
      </c>
      <c r="AO3073">
        <f t="shared" si="795"/>
        <v>4041.4617108810003</v>
      </c>
      <c r="AP3073">
        <v>6.94</v>
      </c>
      <c r="AQ3073">
        <v>6.94</v>
      </c>
      <c r="AR3073" s="4">
        <v>12</v>
      </c>
      <c r="AS3073" s="4">
        <v>10</v>
      </c>
      <c r="AT3073" s="4">
        <v>2009</v>
      </c>
      <c r="AU3073" s="4">
        <v>3</v>
      </c>
      <c r="AV3073" s="4">
        <v>8</v>
      </c>
      <c r="AW3073" s="4">
        <v>2009</v>
      </c>
      <c r="AX3073" t="str">
        <f t="shared" si="790"/>
        <v>No Delay</v>
      </c>
      <c r="AY3073">
        <f t="shared" si="791"/>
        <v>0</v>
      </c>
    </row>
    <row r="3074" spans="1:51" x14ac:dyDescent="0.2">
      <c r="A3074" s="3">
        <v>69667</v>
      </c>
      <c r="B3074" s="1" t="s">
        <v>328</v>
      </c>
      <c r="C3074" s="1" t="s">
        <v>150</v>
      </c>
      <c r="D3074" s="1" t="s">
        <v>100</v>
      </c>
      <c r="E3074" s="1" t="s">
        <v>101</v>
      </c>
      <c r="F3074" s="1" t="s">
        <v>101</v>
      </c>
      <c r="G3074" s="13" t="s">
        <v>1960</v>
      </c>
      <c r="H3074" s="12">
        <v>41676</v>
      </c>
      <c r="I3074" s="12" t="s">
        <v>1960</v>
      </c>
      <c r="J3074" s="12">
        <v>41676</v>
      </c>
      <c r="K3074" s="4">
        <v>5268</v>
      </c>
      <c r="L3074" s="1" t="s">
        <v>146</v>
      </c>
      <c r="M3074" s="1" t="s">
        <v>1920</v>
      </c>
      <c r="N3074" s="1" t="s">
        <v>302</v>
      </c>
      <c r="O3074" s="1" t="s">
        <v>93</v>
      </c>
      <c r="P3074">
        <v>30</v>
      </c>
      <c r="Q3074">
        <v>141</v>
      </c>
      <c r="R3074">
        <v>2682.45</v>
      </c>
      <c r="S3074">
        <v>19.02</v>
      </c>
      <c r="T3074">
        <v>0.63</v>
      </c>
      <c r="U3074">
        <f t="shared" ref="U3074:U3137" si="803">S3074*Q3074</f>
        <v>2681.82</v>
      </c>
      <c r="V3074">
        <f t="shared" ref="V3074:V3137" si="804">Q3074*P3074</f>
        <v>4230</v>
      </c>
      <c r="W3074" s="1" t="s">
        <v>155</v>
      </c>
      <c r="X3074" s="1" t="s">
        <v>1236</v>
      </c>
      <c r="Y3074" s="1" t="s">
        <v>156</v>
      </c>
      <c r="Z3074" s="3">
        <v>16635</v>
      </c>
      <c r="AA3074" s="4">
        <f t="shared" si="792"/>
        <v>2260.630866</v>
      </c>
      <c r="AB3074" s="2">
        <f t="shared" si="793"/>
        <v>2260.630866</v>
      </c>
      <c r="AC3074" s="4">
        <f t="shared" si="799"/>
        <v>1766.1698015454547</v>
      </c>
      <c r="AD3074" s="4">
        <f t="shared" si="800"/>
        <v>1766.1698015454547</v>
      </c>
      <c r="AE3074" s="4" t="s">
        <v>62</v>
      </c>
      <c r="AG3074" s="4" t="str">
        <f t="shared" si="801"/>
        <v>Weight Captured Separately</v>
      </c>
      <c r="AI3074" t="e">
        <f t="shared" ref="AI3074:AI3137" si="805">INDEX($AE$2:$AE$6811,MATCH(AH3074,$A$2:$A$6811,0))</f>
        <v>#N/A</v>
      </c>
      <c r="AJ3074" t="s">
        <v>81</v>
      </c>
      <c r="AK3074" s="2"/>
      <c r="AL3074" s="2" t="str">
        <f t="shared" si="802"/>
        <v>Freight Included in Commodity Cost</v>
      </c>
      <c r="AM3074" s="4"/>
      <c r="AN3074" t="e">
        <f>VLOOKUP([1]!Tabelle13[[#This Row],[Vlookup this ID for freight costs]],$AL$2:$AL$6811,2,FALSE)</f>
        <v>#REF!</v>
      </c>
      <c r="AO3074">
        <f t="shared" si="795"/>
        <v>11021.824901246729</v>
      </c>
      <c r="AP3074">
        <v>3.32</v>
      </c>
      <c r="AQ3074">
        <v>3.32</v>
      </c>
      <c r="AR3074" s="4">
        <v>6</v>
      </c>
      <c r="AS3074" s="4">
        <v>2</v>
      </c>
      <c r="AT3074" s="4">
        <v>2014</v>
      </c>
      <c r="AU3074" s="4">
        <v>6</v>
      </c>
      <c r="AV3074" s="4">
        <v>2</v>
      </c>
      <c r="AW3074" s="4">
        <v>2014</v>
      </c>
      <c r="AX3074" t="str">
        <f t="shared" ref="AX3074:AX3137" si="806">IF(DATE(AW3074,AV3074,AU3074)&lt;=DATE(AT3074,AS3074,AR3074),"No Delay","Delay")</f>
        <v>No Delay</v>
      </c>
      <c r="AY3074">
        <f t="shared" ref="AY3074:AY3137" si="807">IF(_xlfn.DAYS(J3074,H3074)&gt;0, _xlfn.DAYS(J3074,H3074),0)</f>
        <v>0</v>
      </c>
    </row>
    <row r="3075" spans="1:51" x14ac:dyDescent="0.2">
      <c r="A3075" s="3">
        <v>41011</v>
      </c>
      <c r="B3075" s="1" t="s">
        <v>328</v>
      </c>
      <c r="C3075" s="1" t="s">
        <v>150</v>
      </c>
      <c r="D3075" s="1" t="s">
        <v>100</v>
      </c>
      <c r="E3075" s="1" t="s">
        <v>101</v>
      </c>
      <c r="F3075" s="1" t="s">
        <v>101</v>
      </c>
      <c r="G3075" s="13" t="s">
        <v>1411</v>
      </c>
      <c r="H3075" s="12">
        <v>41880</v>
      </c>
      <c r="I3075" s="12" t="s">
        <v>1411</v>
      </c>
      <c r="J3075" s="12">
        <v>41880</v>
      </c>
      <c r="K3075" s="4">
        <v>5878</v>
      </c>
      <c r="L3075" s="1" t="s">
        <v>146</v>
      </c>
      <c r="M3075" s="1" t="s">
        <v>1920</v>
      </c>
      <c r="N3075" s="1" t="s">
        <v>371</v>
      </c>
      <c r="O3075" s="1" t="s">
        <v>93</v>
      </c>
      <c r="P3075">
        <v>240</v>
      </c>
      <c r="Q3075">
        <v>143</v>
      </c>
      <c r="R3075">
        <v>3866.47</v>
      </c>
      <c r="S3075">
        <v>27.04</v>
      </c>
      <c r="T3075">
        <v>0.11</v>
      </c>
      <c r="U3075">
        <f t="shared" si="803"/>
        <v>3866.72</v>
      </c>
      <c r="V3075">
        <f t="shared" si="804"/>
        <v>34320</v>
      </c>
      <c r="W3075" s="1" t="s">
        <v>155</v>
      </c>
      <c r="X3075" s="1" t="s">
        <v>1236</v>
      </c>
      <c r="Y3075" s="1" t="s">
        <v>156</v>
      </c>
      <c r="Z3075" s="3">
        <v>16635</v>
      </c>
      <c r="AA3075" s="4">
        <f t="shared" si="792"/>
        <v>2260.8503540000002</v>
      </c>
      <c r="AB3075" s="2">
        <f t="shared" si="793"/>
        <v>2260.8503540000002</v>
      </c>
      <c r="AC3075" s="4">
        <f t="shared" si="799"/>
        <v>1611.4625885</v>
      </c>
      <c r="AD3075" s="4">
        <f>AVERAGEIFS($AA$2:$AA$6811,$L$2:$L$6811,L3075,$V$2:$V$6811,"&gt;="&amp;(V3075-200), $V$2:$V$6811,"&lt;="&amp;(V3075+200),$AA$2:$AA$6811,"&gt;"&amp;1)</f>
        <v>1611.4625885</v>
      </c>
      <c r="AE3075" s="4" t="s">
        <v>62</v>
      </c>
      <c r="AG3075" s="4" t="str">
        <f t="shared" si="801"/>
        <v>Weight Captured Separately</v>
      </c>
      <c r="AI3075" t="e">
        <f t="shared" si="805"/>
        <v>#N/A</v>
      </c>
      <c r="AJ3075" t="s">
        <v>81</v>
      </c>
      <c r="AK3075" s="2"/>
      <c r="AL3075" s="2" t="str">
        <f t="shared" si="802"/>
        <v>Freight Included in Commodity Cost</v>
      </c>
      <c r="AM3075" s="4"/>
      <c r="AN3075" t="e">
        <f>VLOOKUP([1]!Tabelle13[[#This Row],[Vlookup this ID for freight costs]],$AL$2:$AL$6811,2,FALSE)</f>
        <v>#REF!</v>
      </c>
      <c r="AO3075">
        <f t="shared" si="795"/>
        <v>10056.142477417003</v>
      </c>
      <c r="AP3075">
        <v>4.78</v>
      </c>
      <c r="AQ3075">
        <v>4.78</v>
      </c>
      <c r="AR3075" s="4">
        <v>29</v>
      </c>
      <c r="AS3075" s="4">
        <v>8</v>
      </c>
      <c r="AT3075" s="4">
        <v>2014</v>
      </c>
      <c r="AU3075" s="4">
        <v>29</v>
      </c>
      <c r="AV3075" s="4">
        <v>8</v>
      </c>
      <c r="AW3075" s="4">
        <v>2014</v>
      </c>
      <c r="AX3075" t="str">
        <f t="shared" si="806"/>
        <v>No Delay</v>
      </c>
      <c r="AY3075">
        <f t="shared" si="807"/>
        <v>0</v>
      </c>
    </row>
    <row r="3076" spans="1:51" x14ac:dyDescent="0.2">
      <c r="A3076" s="3">
        <v>17924</v>
      </c>
      <c r="B3076" s="1" t="s">
        <v>328</v>
      </c>
      <c r="C3076" s="1" t="s">
        <v>150</v>
      </c>
      <c r="D3076" s="1" t="s">
        <v>100</v>
      </c>
      <c r="E3076" s="1" t="s">
        <v>101</v>
      </c>
      <c r="F3076" s="1" t="s">
        <v>101</v>
      </c>
      <c r="G3076" s="13" t="s">
        <v>1925</v>
      </c>
      <c r="H3076" s="12">
        <v>41878</v>
      </c>
      <c r="I3076" s="12" t="s">
        <v>1925</v>
      </c>
      <c r="J3076" s="12">
        <v>41878</v>
      </c>
      <c r="K3076" s="4">
        <v>5769</v>
      </c>
      <c r="L3076" s="1" t="s">
        <v>146</v>
      </c>
      <c r="M3076" s="1" t="s">
        <v>1920</v>
      </c>
      <c r="N3076" s="1" t="s">
        <v>167</v>
      </c>
      <c r="O3076" s="1" t="s">
        <v>93</v>
      </c>
      <c r="P3076">
        <v>30</v>
      </c>
      <c r="Q3076">
        <v>143</v>
      </c>
      <c r="R3076">
        <v>2391.83</v>
      </c>
      <c r="S3076">
        <v>16.73</v>
      </c>
      <c r="T3076">
        <v>0.56000000000000005</v>
      </c>
      <c r="U3076">
        <f t="shared" si="803"/>
        <v>2392.39</v>
      </c>
      <c r="V3076">
        <f t="shared" si="804"/>
        <v>4290</v>
      </c>
      <c r="W3076" s="1" t="s">
        <v>179</v>
      </c>
      <c r="X3076" s="1" t="s">
        <v>1236</v>
      </c>
      <c r="Y3076" s="1" t="s">
        <v>156</v>
      </c>
      <c r="Z3076" s="3">
        <v>16635</v>
      </c>
      <c r="AA3076" s="4">
        <f t="shared" si="792"/>
        <v>2260.8503540000002</v>
      </c>
      <c r="AB3076" s="2">
        <f t="shared" si="793"/>
        <v>2260.8503540000002</v>
      </c>
      <c r="AC3076" s="4">
        <f t="shared" si="799"/>
        <v>1771.9878068888893</v>
      </c>
      <c r="AD3076" s="4">
        <f t="shared" ref="AD3076:AD3139" si="808">AVERAGEIFS($AA$2:$AA$6811,$L$2:$L$6811,L3076,$V$2:$V$6811,"&gt;="&amp;(V3076-100), $V$2:$V$6811,"&lt;="&amp;(V3076+100),$AA$2:$AA$6811,"&gt;"&amp;1)</f>
        <v>1771.9878068888893</v>
      </c>
      <c r="AE3076" s="4" t="s">
        <v>62</v>
      </c>
      <c r="AG3076" s="4" t="str">
        <f t="shared" si="801"/>
        <v>Weight Captured Separately</v>
      </c>
      <c r="AI3076" t="e">
        <f t="shared" si="805"/>
        <v>#N/A</v>
      </c>
      <c r="AJ3076" t="s">
        <v>81</v>
      </c>
      <c r="AK3076" s="2"/>
      <c r="AL3076" s="2" t="str">
        <f t="shared" si="802"/>
        <v>Freight Included in Commodity Cost</v>
      </c>
      <c r="AM3076" s="4"/>
      <c r="AN3076" t="e">
        <f>VLOOKUP([1]!Tabelle13[[#This Row],[Vlookup this ID for freight costs]],$AL$2:$AL$6811,2,FALSE)</f>
        <v>#REF!</v>
      </c>
      <c r="AO3076">
        <f t="shared" si="795"/>
        <v>11058.140890600449</v>
      </c>
      <c r="AP3076">
        <v>2.96</v>
      </c>
      <c r="AQ3076">
        <v>2.96</v>
      </c>
      <c r="AR3076" s="4">
        <v>27</v>
      </c>
      <c r="AS3076" s="4">
        <v>8</v>
      </c>
      <c r="AT3076" s="4">
        <v>2014</v>
      </c>
      <c r="AU3076" s="4">
        <v>27</v>
      </c>
      <c r="AV3076" s="4">
        <v>8</v>
      </c>
      <c r="AW3076" s="4">
        <v>2014</v>
      </c>
      <c r="AX3076" t="str">
        <f t="shared" si="806"/>
        <v>No Delay</v>
      </c>
      <c r="AY3076">
        <f t="shared" si="807"/>
        <v>0</v>
      </c>
    </row>
    <row r="3077" spans="1:51" x14ac:dyDescent="0.2">
      <c r="A3077" s="3">
        <v>16926</v>
      </c>
      <c r="B3077" s="1" t="s">
        <v>328</v>
      </c>
      <c r="C3077" s="1" t="s">
        <v>150</v>
      </c>
      <c r="D3077" s="1" t="s">
        <v>100</v>
      </c>
      <c r="E3077" s="1" t="s">
        <v>101</v>
      </c>
      <c r="F3077" s="1" t="s">
        <v>101</v>
      </c>
      <c r="G3077" s="13" t="s">
        <v>1576</v>
      </c>
      <c r="H3077" s="12">
        <v>41983</v>
      </c>
      <c r="I3077" s="12" t="s">
        <v>1576</v>
      </c>
      <c r="J3077" s="12">
        <v>41983</v>
      </c>
      <c r="K3077" s="4">
        <v>6174</v>
      </c>
      <c r="L3077" s="1" t="s">
        <v>146</v>
      </c>
      <c r="M3077" s="1" t="s">
        <v>1920</v>
      </c>
      <c r="N3077" s="1" t="s">
        <v>265</v>
      </c>
      <c r="O3077" s="1" t="s">
        <v>93</v>
      </c>
      <c r="P3077">
        <v>60</v>
      </c>
      <c r="Q3077">
        <v>143</v>
      </c>
      <c r="R3077">
        <v>2313.12</v>
      </c>
      <c r="S3077">
        <v>16.18</v>
      </c>
      <c r="T3077">
        <v>0.27</v>
      </c>
      <c r="U3077">
        <f t="shared" si="803"/>
        <v>2313.7399999999998</v>
      </c>
      <c r="V3077">
        <f t="shared" si="804"/>
        <v>8580</v>
      </c>
      <c r="W3077" s="1" t="s">
        <v>204</v>
      </c>
      <c r="X3077" s="1" t="s">
        <v>1236</v>
      </c>
      <c r="Y3077" s="1" t="s">
        <v>205</v>
      </c>
      <c r="Z3077" s="3">
        <v>16682</v>
      </c>
      <c r="AA3077" s="4">
        <f t="shared" si="792"/>
        <v>2260.8503540000002</v>
      </c>
      <c r="AB3077" s="2">
        <f t="shared" si="793"/>
        <v>2260.8503540000002</v>
      </c>
      <c r="AC3077" s="4">
        <f t="shared" si="799"/>
        <v>2117.0094065714288</v>
      </c>
      <c r="AD3077" s="4">
        <f t="shared" si="808"/>
        <v>2117.0094065714288</v>
      </c>
      <c r="AE3077" s="4" t="s">
        <v>62</v>
      </c>
      <c r="AG3077" s="4" t="str">
        <f t="shared" si="801"/>
        <v>Weight Captured Separately</v>
      </c>
      <c r="AI3077" t="e">
        <f t="shared" si="805"/>
        <v>#N/A</v>
      </c>
      <c r="AJ3077" t="s">
        <v>81</v>
      </c>
      <c r="AK3077" s="2"/>
      <c r="AL3077" s="2" t="str">
        <f t="shared" si="802"/>
        <v>Freight Included in Commodity Cost</v>
      </c>
      <c r="AM3077" s="4"/>
      <c r="AN3077" t="e">
        <f>VLOOKUP([1]!Tabelle13[[#This Row],[Vlookup this ID for freight costs]],$AL$2:$AL$6811,2,FALSE)</f>
        <v>#REF!</v>
      </c>
      <c r="AO3077">
        <f t="shared" si="795"/>
        <v>13211.765715818861</v>
      </c>
      <c r="AP3077">
        <v>2.72</v>
      </c>
      <c r="AQ3077">
        <v>2.72</v>
      </c>
      <c r="AR3077" s="4">
        <v>10</v>
      </c>
      <c r="AS3077" s="4">
        <v>12</v>
      </c>
      <c r="AT3077" s="4">
        <v>2014</v>
      </c>
      <c r="AU3077" s="4">
        <v>10</v>
      </c>
      <c r="AV3077" s="4">
        <v>12</v>
      </c>
      <c r="AW3077" s="4">
        <v>2014</v>
      </c>
      <c r="AX3077" t="str">
        <f t="shared" si="806"/>
        <v>No Delay</v>
      </c>
      <c r="AY3077">
        <f t="shared" si="807"/>
        <v>0</v>
      </c>
    </row>
    <row r="3078" spans="1:51" x14ac:dyDescent="0.2">
      <c r="A3078" s="3">
        <v>7728</v>
      </c>
      <c r="B3078" s="1" t="s">
        <v>1918</v>
      </c>
      <c r="C3078" s="1" t="s">
        <v>150</v>
      </c>
      <c r="D3078" s="1" t="s">
        <v>100</v>
      </c>
      <c r="E3078" s="1" t="s">
        <v>53</v>
      </c>
      <c r="F3078" s="1" t="s">
        <v>53</v>
      </c>
      <c r="G3078" s="13" t="s">
        <v>1976</v>
      </c>
      <c r="H3078" s="12">
        <v>39924</v>
      </c>
      <c r="I3078" s="12" t="s">
        <v>1988</v>
      </c>
      <c r="J3078" s="12">
        <v>39787</v>
      </c>
      <c r="K3078" s="4">
        <v>1259</v>
      </c>
      <c r="L3078" s="1" t="s">
        <v>146</v>
      </c>
      <c r="M3078" s="1" t="s">
        <v>1920</v>
      </c>
      <c r="N3078" s="1" t="s">
        <v>284</v>
      </c>
      <c r="O3078" s="1" t="s">
        <v>93</v>
      </c>
      <c r="P3078">
        <v>30</v>
      </c>
      <c r="Q3078">
        <v>144</v>
      </c>
      <c r="R3078">
        <v>440.64</v>
      </c>
      <c r="S3078">
        <v>3.06</v>
      </c>
      <c r="T3078">
        <v>0.1</v>
      </c>
      <c r="U3078">
        <f t="shared" si="803"/>
        <v>440.64</v>
      </c>
      <c r="V3078">
        <f t="shared" si="804"/>
        <v>4320</v>
      </c>
      <c r="W3078" s="1" t="s">
        <v>155</v>
      </c>
      <c r="X3078" s="1" t="s">
        <v>1236</v>
      </c>
      <c r="Y3078" s="1" t="s">
        <v>156</v>
      </c>
      <c r="Z3078" s="3">
        <v>8107</v>
      </c>
      <c r="AA3078" s="4">
        <f t="shared" si="792"/>
        <v>2260.960098</v>
      </c>
      <c r="AB3078" s="2">
        <f t="shared" si="793"/>
        <v>2260.960098</v>
      </c>
      <c r="AC3078" s="4">
        <f t="shared" si="799"/>
        <v>1904.0212563333337</v>
      </c>
      <c r="AD3078" s="4">
        <f t="shared" si="808"/>
        <v>1904.0212563333337</v>
      </c>
      <c r="AE3078" s="3" t="s">
        <v>1989</v>
      </c>
      <c r="AF3078" s="3"/>
      <c r="AG3078" s="4" t="str">
        <f>AI3078</f>
        <v>Weight Captured Separately</v>
      </c>
      <c r="AH3078" s="4">
        <v>3745</v>
      </c>
      <c r="AI3078" t="str">
        <f t="shared" si="805"/>
        <v>Weight Captured Separately</v>
      </c>
      <c r="AJ3078" t="s">
        <v>1989</v>
      </c>
      <c r="AK3078" s="2">
        <v>4230.75</v>
      </c>
      <c r="AL3078" s="2">
        <f>AN3078</f>
        <v>4230.75</v>
      </c>
      <c r="AM3078" s="4">
        <v>3745</v>
      </c>
      <c r="AN3078">
        <f>INDEX($AJ$2:$AJ$6811,MATCH(AM3078,$A$2:$A$6811,0))</f>
        <v>4230.75</v>
      </c>
      <c r="AO3078">
        <f t="shared" si="795"/>
        <v>4230.75</v>
      </c>
      <c r="AP3078">
        <v>0.86</v>
      </c>
      <c r="AQ3078">
        <v>0.86</v>
      </c>
      <c r="AR3078" s="4">
        <v>21</v>
      </c>
      <c r="AS3078" s="4">
        <v>4</v>
      </c>
      <c r="AT3078" s="4">
        <v>2009</v>
      </c>
      <c r="AU3078" s="4">
        <v>5</v>
      </c>
      <c r="AV3078" s="4">
        <v>12</v>
      </c>
      <c r="AW3078" s="4">
        <v>2008</v>
      </c>
      <c r="AX3078" t="str">
        <f t="shared" si="806"/>
        <v>No Delay</v>
      </c>
      <c r="AY3078">
        <f t="shared" si="807"/>
        <v>0</v>
      </c>
    </row>
    <row r="3079" spans="1:51" x14ac:dyDescent="0.2">
      <c r="A3079" s="3">
        <v>66338</v>
      </c>
      <c r="B3079" s="1" t="s">
        <v>328</v>
      </c>
      <c r="C3079" s="1" t="s">
        <v>150</v>
      </c>
      <c r="D3079" s="1" t="s">
        <v>100</v>
      </c>
      <c r="E3079" s="1" t="s">
        <v>101</v>
      </c>
      <c r="F3079" s="1" t="s">
        <v>101</v>
      </c>
      <c r="G3079" s="13" t="s">
        <v>919</v>
      </c>
      <c r="H3079" s="12">
        <v>41380</v>
      </c>
      <c r="I3079" s="12" t="s">
        <v>919</v>
      </c>
      <c r="J3079" s="12">
        <v>41380</v>
      </c>
      <c r="K3079" s="4">
        <v>4633</v>
      </c>
      <c r="L3079" s="1" t="s">
        <v>146</v>
      </c>
      <c r="M3079" s="1" t="s">
        <v>1920</v>
      </c>
      <c r="N3079" s="1" t="s">
        <v>970</v>
      </c>
      <c r="O3079" s="1" t="s">
        <v>93</v>
      </c>
      <c r="P3079">
        <v>240</v>
      </c>
      <c r="Q3079">
        <v>145</v>
      </c>
      <c r="R3079">
        <v>1173.68</v>
      </c>
      <c r="S3079">
        <v>8.09</v>
      </c>
      <c r="T3079">
        <v>0.03</v>
      </c>
      <c r="U3079">
        <f t="shared" si="803"/>
        <v>1173.05</v>
      </c>
      <c r="V3079">
        <f t="shared" si="804"/>
        <v>34800</v>
      </c>
      <c r="W3079" s="1" t="s">
        <v>155</v>
      </c>
      <c r="X3079" s="1" t="s">
        <v>1236</v>
      </c>
      <c r="Y3079" s="1" t="s">
        <v>156</v>
      </c>
      <c r="Z3079" s="3">
        <v>16635</v>
      </c>
      <c r="AA3079" s="4">
        <f t="shared" si="792"/>
        <v>2261.0698419999999</v>
      </c>
      <c r="AB3079" s="2">
        <f t="shared" si="793"/>
        <v>2261.0698419999999</v>
      </c>
      <c r="AC3079" s="4">
        <f t="shared" si="799"/>
        <v>1464.3537160000001</v>
      </c>
      <c r="AD3079" s="4">
        <f t="shared" si="808"/>
        <v>1464.3537160000001</v>
      </c>
      <c r="AE3079" s="4" t="s">
        <v>62</v>
      </c>
      <c r="AG3079" s="4" t="str">
        <f>AE3079</f>
        <v>Weight Captured Separately</v>
      </c>
      <c r="AI3079" t="e">
        <f t="shared" si="805"/>
        <v>#N/A</v>
      </c>
      <c r="AJ3079" t="s">
        <v>81</v>
      </c>
      <c r="AK3079" s="2"/>
      <c r="AL3079" s="2" t="str">
        <f>AJ3079</f>
        <v>Freight Included in Commodity Cost</v>
      </c>
      <c r="AM3079" s="4"/>
      <c r="AN3079" t="e">
        <f>VLOOKUP([1]!Tabelle13[[#This Row],[Vlookup this ID for freight costs]],$AL$2:$AL$6811,2,FALSE)</f>
        <v>#REF!</v>
      </c>
      <c r="AO3079">
        <f t="shared" si="795"/>
        <v>9137.8888952720026</v>
      </c>
      <c r="AP3079">
        <v>1.45</v>
      </c>
      <c r="AQ3079">
        <v>1.45</v>
      </c>
      <c r="AR3079" s="4">
        <v>16</v>
      </c>
      <c r="AS3079" s="4">
        <v>4</v>
      </c>
      <c r="AT3079" s="4">
        <v>2013</v>
      </c>
      <c r="AU3079" s="4">
        <v>16</v>
      </c>
      <c r="AV3079" s="4">
        <v>4</v>
      </c>
      <c r="AW3079" s="4">
        <v>2013</v>
      </c>
      <c r="AX3079" t="str">
        <f t="shared" si="806"/>
        <v>No Delay</v>
      </c>
      <c r="AY3079">
        <f t="shared" si="807"/>
        <v>0</v>
      </c>
    </row>
    <row r="3080" spans="1:51" x14ac:dyDescent="0.2">
      <c r="A3080" s="3">
        <v>29116</v>
      </c>
      <c r="B3080" s="1" t="s">
        <v>328</v>
      </c>
      <c r="C3080" s="1" t="s">
        <v>150</v>
      </c>
      <c r="D3080" s="1" t="s">
        <v>100</v>
      </c>
      <c r="E3080" s="1" t="s">
        <v>101</v>
      </c>
      <c r="F3080" s="1" t="s">
        <v>101</v>
      </c>
      <c r="G3080" s="13" t="s">
        <v>1926</v>
      </c>
      <c r="H3080" s="12">
        <v>42072</v>
      </c>
      <c r="I3080" s="12" t="s">
        <v>1926</v>
      </c>
      <c r="J3080" s="12">
        <v>42072</v>
      </c>
      <c r="K3080" s="4">
        <v>6356</v>
      </c>
      <c r="L3080" s="1" t="s">
        <v>146</v>
      </c>
      <c r="M3080" s="1" t="s">
        <v>1923</v>
      </c>
      <c r="N3080" s="1" t="s">
        <v>171</v>
      </c>
      <c r="O3080" s="1" t="s">
        <v>93</v>
      </c>
      <c r="P3080">
        <v>60</v>
      </c>
      <c r="Q3080">
        <v>146</v>
      </c>
      <c r="R3080">
        <v>964.58</v>
      </c>
      <c r="S3080">
        <v>6.61</v>
      </c>
      <c r="T3080">
        <v>0.11</v>
      </c>
      <c r="U3080">
        <f t="shared" si="803"/>
        <v>965.06000000000006</v>
      </c>
      <c r="V3080">
        <f t="shared" si="804"/>
        <v>8760</v>
      </c>
      <c r="W3080" s="1" t="s">
        <v>155</v>
      </c>
      <c r="X3080" s="1" t="s">
        <v>1236</v>
      </c>
      <c r="Y3080" s="1" t="s">
        <v>156</v>
      </c>
      <c r="Z3080" s="3">
        <v>16635</v>
      </c>
      <c r="AA3080" s="4">
        <f t="shared" si="792"/>
        <v>2261.1795860000002</v>
      </c>
      <c r="AB3080" s="2">
        <f t="shared" si="793"/>
        <v>2261.1795860000002</v>
      </c>
      <c r="AC3080" s="4">
        <f t="shared" si="799"/>
        <v>1165.0897930000001</v>
      </c>
      <c r="AD3080" s="4">
        <f t="shared" si="808"/>
        <v>1165.0897930000001</v>
      </c>
      <c r="AE3080" s="4" t="s">
        <v>62</v>
      </c>
      <c r="AG3080" s="4" t="str">
        <f>AE3080</f>
        <v>Weight Captured Separately</v>
      </c>
      <c r="AI3080" t="e">
        <f t="shared" si="805"/>
        <v>#N/A</v>
      </c>
      <c r="AJ3080" t="s">
        <v>81</v>
      </c>
      <c r="AK3080" s="2"/>
      <c r="AL3080" s="2" t="str">
        <f>AJ3080</f>
        <v>Freight Included in Commodity Cost</v>
      </c>
      <c r="AM3080" s="4"/>
      <c r="AN3080" t="e">
        <f>VLOOKUP([1]!Tabelle13[[#This Row],[Vlookup this ID for freight costs]],$AL$2:$AL$6811,2,FALSE)</f>
        <v>#REF!</v>
      </c>
      <c r="AO3080">
        <f t="shared" si="795"/>
        <v>7269.8834879060005</v>
      </c>
      <c r="AP3080">
        <v>0.99</v>
      </c>
      <c r="AQ3080">
        <v>0.99</v>
      </c>
      <c r="AR3080" s="4">
        <v>9</v>
      </c>
      <c r="AS3080" s="4">
        <v>4</v>
      </c>
      <c r="AT3080" s="4">
        <v>2015</v>
      </c>
      <c r="AU3080" s="4">
        <v>9</v>
      </c>
      <c r="AV3080" s="4">
        <v>4</v>
      </c>
      <c r="AW3080" s="4">
        <v>2015</v>
      </c>
      <c r="AX3080" t="str">
        <f t="shared" si="806"/>
        <v>No Delay</v>
      </c>
      <c r="AY3080">
        <f t="shared" si="807"/>
        <v>0</v>
      </c>
    </row>
    <row r="3081" spans="1:51" x14ac:dyDescent="0.2">
      <c r="A3081" s="3">
        <v>67134</v>
      </c>
      <c r="B3081" s="1" t="s">
        <v>328</v>
      </c>
      <c r="C3081" s="1" t="s">
        <v>150</v>
      </c>
      <c r="D3081" s="1" t="s">
        <v>100</v>
      </c>
      <c r="E3081" s="1" t="s">
        <v>101</v>
      </c>
      <c r="F3081" s="1" t="s">
        <v>101</v>
      </c>
      <c r="G3081" s="13" t="s">
        <v>1925</v>
      </c>
      <c r="H3081" s="12">
        <v>41878</v>
      </c>
      <c r="I3081" s="12" t="s">
        <v>1925</v>
      </c>
      <c r="J3081" s="12">
        <v>41878</v>
      </c>
      <c r="K3081" s="4">
        <v>5814</v>
      </c>
      <c r="L3081" s="1" t="s">
        <v>146</v>
      </c>
      <c r="M3081" s="1" t="s">
        <v>1920</v>
      </c>
      <c r="N3081" s="1" t="s">
        <v>171</v>
      </c>
      <c r="O3081" s="1" t="s">
        <v>93</v>
      </c>
      <c r="P3081">
        <v>60</v>
      </c>
      <c r="Q3081">
        <v>148</v>
      </c>
      <c r="R3081">
        <v>1457.49</v>
      </c>
      <c r="S3081">
        <v>9.85</v>
      </c>
      <c r="T3081">
        <v>0.16</v>
      </c>
      <c r="U3081">
        <f t="shared" si="803"/>
        <v>1457.8</v>
      </c>
      <c r="V3081">
        <f t="shared" si="804"/>
        <v>8880</v>
      </c>
      <c r="W3081" s="1" t="s">
        <v>179</v>
      </c>
      <c r="X3081" s="1" t="s">
        <v>1236</v>
      </c>
      <c r="Y3081" s="1" t="s">
        <v>156</v>
      </c>
      <c r="Z3081" s="3">
        <v>16635</v>
      </c>
      <c r="AA3081" s="4">
        <f t="shared" si="792"/>
        <v>2261.3990739999999</v>
      </c>
      <c r="AB3081" s="2">
        <f t="shared" si="793"/>
        <v>2261.3990739999999</v>
      </c>
      <c r="AC3081" s="4">
        <f t="shared" si="799"/>
        <v>2261.3990739999999</v>
      </c>
      <c r="AD3081" s="4">
        <f t="shared" si="808"/>
        <v>2261.3990739999999</v>
      </c>
      <c r="AE3081" s="4" t="s">
        <v>62</v>
      </c>
      <c r="AG3081" s="4" t="str">
        <f>AE3081</f>
        <v>Weight Captured Separately</v>
      </c>
      <c r="AI3081" t="e">
        <f t="shared" si="805"/>
        <v>#N/A</v>
      </c>
      <c r="AJ3081" t="s">
        <v>81</v>
      </c>
      <c r="AK3081" s="2"/>
      <c r="AL3081" s="2" t="str">
        <f>AJ3081</f>
        <v>Freight Included in Commodity Cost</v>
      </c>
      <c r="AM3081" s="4"/>
      <c r="AN3081" t="e">
        <f>VLOOKUP([1]!Tabelle13[[#This Row],[Vlookup this ID for freight costs]],$AL$2:$AL$6811,2,FALSE)</f>
        <v>#REF!</v>
      </c>
      <c r="AO3081">
        <f t="shared" si="795"/>
        <v>14113.046019908001</v>
      </c>
      <c r="AP3081">
        <v>1.8</v>
      </c>
      <c r="AQ3081">
        <v>1.8</v>
      </c>
      <c r="AR3081" s="4">
        <v>27</v>
      </c>
      <c r="AS3081" s="4">
        <v>8</v>
      </c>
      <c r="AT3081" s="4">
        <v>2014</v>
      </c>
      <c r="AU3081" s="4">
        <v>27</v>
      </c>
      <c r="AV3081" s="4">
        <v>8</v>
      </c>
      <c r="AW3081" s="4">
        <v>2014</v>
      </c>
      <c r="AX3081" t="str">
        <f t="shared" si="806"/>
        <v>No Delay</v>
      </c>
      <c r="AY3081">
        <f t="shared" si="807"/>
        <v>0</v>
      </c>
    </row>
    <row r="3082" spans="1:51" x14ac:dyDescent="0.2">
      <c r="A3082" s="3">
        <v>82542</v>
      </c>
      <c r="B3082" s="1" t="s">
        <v>175</v>
      </c>
      <c r="C3082" s="1" t="s">
        <v>165</v>
      </c>
      <c r="D3082" s="1" t="s">
        <v>130</v>
      </c>
      <c r="E3082" s="1" t="s">
        <v>53</v>
      </c>
      <c r="F3082" s="1" t="s">
        <v>53</v>
      </c>
      <c r="G3082" s="13" t="s">
        <v>1492</v>
      </c>
      <c r="H3082" s="12">
        <v>41316</v>
      </c>
      <c r="I3082" s="12" t="s">
        <v>1744</v>
      </c>
      <c r="J3082" s="12">
        <v>41340</v>
      </c>
      <c r="K3082" s="4">
        <v>4501</v>
      </c>
      <c r="L3082" s="1" t="s">
        <v>146</v>
      </c>
      <c r="M3082" s="1" t="s">
        <v>132</v>
      </c>
      <c r="N3082" s="1" t="s">
        <v>292</v>
      </c>
      <c r="O3082" s="1" t="s">
        <v>93</v>
      </c>
      <c r="P3082">
        <v>30</v>
      </c>
      <c r="Q3082">
        <v>7126</v>
      </c>
      <c r="R3082">
        <v>97554.94</v>
      </c>
      <c r="S3082">
        <v>13.69</v>
      </c>
      <c r="T3082">
        <v>0.46</v>
      </c>
      <c r="U3082">
        <f t="shared" si="803"/>
        <v>97554.94</v>
      </c>
      <c r="V3082">
        <f t="shared" si="804"/>
        <v>213780</v>
      </c>
      <c r="W3082" s="1" t="s">
        <v>160</v>
      </c>
      <c r="X3082" s="1" t="s">
        <v>1236</v>
      </c>
      <c r="Y3082" s="1" t="s">
        <v>161</v>
      </c>
      <c r="Z3082" s="3">
        <v>5149</v>
      </c>
      <c r="AA3082" s="4">
        <f t="shared" ref="AA3082:AA3138" si="809">AF3082</f>
        <v>2261</v>
      </c>
      <c r="AB3082" s="4">
        <f xml:space="preserve"> 2244.740206  + 0.1097478*Q3082</f>
        <v>3026.8030288</v>
      </c>
      <c r="AC3082" s="4">
        <f>AF3082</f>
        <v>2261</v>
      </c>
      <c r="AD3082" s="4">
        <f t="shared" si="808"/>
        <v>7246.5</v>
      </c>
      <c r="AE3082" s="4">
        <v>2261</v>
      </c>
      <c r="AF3082" s="4">
        <v>2261</v>
      </c>
      <c r="AG3082" s="4">
        <f>AE3082</f>
        <v>2261</v>
      </c>
      <c r="AI3082" t="e">
        <f t="shared" si="805"/>
        <v>#N/A</v>
      </c>
      <c r="AJ3082">
        <v>13252.2</v>
      </c>
      <c r="AK3082" s="2">
        <v>13252.2</v>
      </c>
      <c r="AL3082" s="2">
        <f>AJ3082</f>
        <v>13252.2</v>
      </c>
      <c r="AM3082" s="4"/>
      <c r="AN3082" t="e">
        <f>VLOOKUP([1]!Tabelle13[[#This Row],[Vlookup this ID for freight costs]],$AL$2:$AL$6811,2,FALSE)</f>
        <v>#REF!</v>
      </c>
      <c r="AP3082">
        <v>136.77000000000001</v>
      </c>
      <c r="AQ3082">
        <v>136.77000000000001</v>
      </c>
      <c r="AR3082" s="4">
        <v>11</v>
      </c>
      <c r="AS3082" s="4">
        <v>2</v>
      </c>
      <c r="AT3082" s="4">
        <v>2013</v>
      </c>
      <c r="AU3082" s="4">
        <v>7</v>
      </c>
      <c r="AV3082" s="4">
        <v>4</v>
      </c>
      <c r="AW3082" s="4">
        <v>2013</v>
      </c>
      <c r="AX3082" t="str">
        <f t="shared" si="806"/>
        <v>Delay</v>
      </c>
      <c r="AY3082">
        <f t="shared" si="807"/>
        <v>24</v>
      </c>
    </row>
    <row r="3083" spans="1:51" x14ac:dyDescent="0.2">
      <c r="A3083" s="3">
        <v>86544</v>
      </c>
      <c r="B3083" s="1" t="s">
        <v>175</v>
      </c>
      <c r="C3083" s="1" t="s">
        <v>165</v>
      </c>
      <c r="D3083" s="1" t="s">
        <v>130</v>
      </c>
      <c r="E3083" s="1" t="s">
        <v>53</v>
      </c>
      <c r="F3083" s="1" t="s">
        <v>53</v>
      </c>
      <c r="G3083" s="13" t="s">
        <v>1492</v>
      </c>
      <c r="H3083" s="12">
        <v>41316</v>
      </c>
      <c r="I3083" s="12" t="s">
        <v>1744</v>
      </c>
      <c r="J3083" s="12">
        <v>41340</v>
      </c>
      <c r="K3083" s="4">
        <v>4509</v>
      </c>
      <c r="L3083" s="1" t="s">
        <v>146</v>
      </c>
      <c r="M3083" s="1" t="s">
        <v>132</v>
      </c>
      <c r="N3083" s="1" t="s">
        <v>238</v>
      </c>
      <c r="O3083" s="1" t="s">
        <v>93</v>
      </c>
      <c r="P3083">
        <v>30</v>
      </c>
      <c r="Q3083">
        <v>13620</v>
      </c>
      <c r="R3083">
        <v>65512.2</v>
      </c>
      <c r="S3083">
        <v>4.8099999999999996</v>
      </c>
      <c r="T3083">
        <v>0.16</v>
      </c>
      <c r="U3083">
        <f t="shared" si="803"/>
        <v>65512.2</v>
      </c>
      <c r="V3083">
        <f t="shared" si="804"/>
        <v>408600</v>
      </c>
      <c r="W3083" s="1" t="s">
        <v>179</v>
      </c>
      <c r="X3083" s="1" t="s">
        <v>1236</v>
      </c>
      <c r="Y3083" s="1" t="s">
        <v>156</v>
      </c>
      <c r="Z3083" s="3">
        <v>5457</v>
      </c>
      <c r="AA3083" s="4">
        <f t="shared" si="809"/>
        <v>2261</v>
      </c>
      <c r="AB3083" s="4">
        <f xml:space="preserve"> 2244.740206  + 0.1097478*Q3083</f>
        <v>3739.5052420000002</v>
      </c>
      <c r="AC3083" s="4">
        <f>AF3083</f>
        <v>2261</v>
      </c>
      <c r="AD3083" s="4">
        <f t="shared" si="808"/>
        <v>2261</v>
      </c>
      <c r="AE3083" s="3" t="s">
        <v>2031</v>
      </c>
      <c r="AF3083" s="3">
        <v>2261</v>
      </c>
      <c r="AG3083" s="4">
        <f>AI3083</f>
        <v>2261</v>
      </c>
      <c r="AH3083" s="4">
        <v>82542</v>
      </c>
      <c r="AI3083">
        <f t="shared" si="805"/>
        <v>2261</v>
      </c>
      <c r="AJ3083" t="s">
        <v>2031</v>
      </c>
      <c r="AK3083" s="2">
        <v>13252.2</v>
      </c>
      <c r="AL3083" s="2">
        <f>AN3083</f>
        <v>13252.2</v>
      </c>
      <c r="AM3083" s="4">
        <v>82542</v>
      </c>
      <c r="AN3083">
        <f>INDEX($AJ$2:$AJ$6811,MATCH(AM3083,$A$2:$A$6811,0))</f>
        <v>13252.2</v>
      </c>
      <c r="AP3083">
        <v>91.85</v>
      </c>
      <c r="AQ3083">
        <v>91.85</v>
      </c>
      <c r="AR3083" s="4">
        <v>11</v>
      </c>
      <c r="AS3083" s="4">
        <v>2</v>
      </c>
      <c r="AT3083" s="4">
        <v>2013</v>
      </c>
      <c r="AU3083" s="4">
        <v>7</v>
      </c>
      <c r="AV3083" s="4">
        <v>4</v>
      </c>
      <c r="AW3083" s="4">
        <v>2013</v>
      </c>
      <c r="AX3083" t="str">
        <f t="shared" si="806"/>
        <v>Delay</v>
      </c>
      <c r="AY3083">
        <f t="shared" si="807"/>
        <v>24</v>
      </c>
    </row>
    <row r="3084" spans="1:51" x14ac:dyDescent="0.2">
      <c r="A3084" s="3">
        <v>9567</v>
      </c>
      <c r="B3084" s="1" t="s">
        <v>1918</v>
      </c>
      <c r="C3084" s="1" t="s">
        <v>150</v>
      </c>
      <c r="D3084" s="1" t="s">
        <v>100</v>
      </c>
      <c r="E3084" s="1"/>
      <c r="F3084" s="1" t="s">
        <v>107</v>
      </c>
      <c r="G3084" s="13" t="s">
        <v>1955</v>
      </c>
      <c r="H3084" s="12">
        <v>39468</v>
      </c>
      <c r="I3084" s="12" t="s">
        <v>1956</v>
      </c>
      <c r="J3084" s="12">
        <v>39451</v>
      </c>
      <c r="K3084" s="4">
        <v>575</v>
      </c>
      <c r="L3084" s="1" t="s">
        <v>146</v>
      </c>
      <c r="M3084" s="1" t="s">
        <v>1954</v>
      </c>
      <c r="N3084" s="1" t="s">
        <v>224</v>
      </c>
      <c r="O3084" s="1" t="s">
        <v>225</v>
      </c>
      <c r="P3084">
        <v>30</v>
      </c>
      <c r="Q3084">
        <v>150</v>
      </c>
      <c r="R3084">
        <v>3838.5</v>
      </c>
      <c r="S3084">
        <v>25.59</v>
      </c>
      <c r="T3084">
        <v>0.85</v>
      </c>
      <c r="U3084">
        <f t="shared" si="803"/>
        <v>3838.5</v>
      </c>
      <c r="V3084">
        <f t="shared" si="804"/>
        <v>4500</v>
      </c>
      <c r="W3084" s="1" t="s">
        <v>149</v>
      </c>
      <c r="X3084" s="1" t="s">
        <v>150</v>
      </c>
      <c r="Y3084" s="1" t="s">
        <v>150</v>
      </c>
      <c r="Z3084" s="3">
        <v>800</v>
      </c>
      <c r="AA3084" s="4">
        <f t="shared" ref="AA3084:AA3095" si="810">AB3084</f>
        <v>2261.6185620000001</v>
      </c>
      <c r="AB3084" s="2">
        <f t="shared" ref="AB3084:AB3095" si="811">2245.156962+0.109744*Q3084</f>
        <v>2261.6185620000001</v>
      </c>
      <c r="AC3084" s="4">
        <f t="shared" ref="AC3084:AC3095" si="812">AD3084</f>
        <v>1869.6994605454545</v>
      </c>
      <c r="AD3084" s="4">
        <f t="shared" si="808"/>
        <v>1869.6994605454545</v>
      </c>
      <c r="AE3084" s="4" t="s">
        <v>62</v>
      </c>
      <c r="AG3084" s="4" t="str">
        <f>AE3084</f>
        <v>Weight Captured Separately</v>
      </c>
      <c r="AH3084" s="4">
        <v>82745</v>
      </c>
      <c r="AI3084">
        <f t="shared" si="805"/>
        <v>21570</v>
      </c>
      <c r="AJ3084" t="s">
        <v>81</v>
      </c>
      <c r="AK3084" s="2"/>
      <c r="AL3084" s="2" t="str">
        <f>AJ3084</f>
        <v>Freight Included in Commodity Cost</v>
      </c>
      <c r="AM3084" s="4"/>
      <c r="AN3084" t="e">
        <f>VLOOKUP([1]!Tabelle13[[#This Row],[Vlookup this ID for freight costs]],$AL$2:$AL$6811,2,FALSE)</f>
        <v>#REF!</v>
      </c>
      <c r="AO3084">
        <f t="shared" ref="AO3084:AO3095" si="813">IF(AK:AK="",AC:AC*6.242+1.383 -2.844 + 3.145 -2.265  -2.026,AK:AK)</f>
        <v>11668.057032724728</v>
      </c>
      <c r="AP3084">
        <v>6.14</v>
      </c>
      <c r="AQ3084">
        <v>6.14</v>
      </c>
      <c r="AR3084" s="4">
        <v>21</v>
      </c>
      <c r="AS3084" s="4">
        <v>1</v>
      </c>
      <c r="AT3084" s="4">
        <v>2008</v>
      </c>
      <c r="AU3084" s="4">
        <v>4</v>
      </c>
      <c r="AV3084" s="4">
        <v>1</v>
      </c>
      <c r="AW3084" s="4">
        <v>2008</v>
      </c>
      <c r="AX3084" t="str">
        <f t="shared" si="806"/>
        <v>No Delay</v>
      </c>
      <c r="AY3084">
        <f t="shared" si="807"/>
        <v>0</v>
      </c>
    </row>
    <row r="3085" spans="1:51" x14ac:dyDescent="0.2">
      <c r="A3085" s="3">
        <v>6417</v>
      </c>
      <c r="B3085" s="1" t="s">
        <v>1918</v>
      </c>
      <c r="C3085" s="1" t="s">
        <v>150</v>
      </c>
      <c r="D3085" s="1" t="s">
        <v>100</v>
      </c>
      <c r="E3085" s="1" t="s">
        <v>53</v>
      </c>
      <c r="F3085" s="1" t="s">
        <v>53</v>
      </c>
      <c r="G3085" s="13" t="s">
        <v>1996</v>
      </c>
      <c r="H3085" s="12">
        <v>39989</v>
      </c>
      <c r="I3085" s="12" t="s">
        <v>2032</v>
      </c>
      <c r="J3085" s="12">
        <v>39918</v>
      </c>
      <c r="K3085" s="4">
        <v>1468</v>
      </c>
      <c r="L3085" s="1" t="s">
        <v>146</v>
      </c>
      <c r="M3085" s="1" t="s">
        <v>1920</v>
      </c>
      <c r="N3085" s="1" t="s">
        <v>527</v>
      </c>
      <c r="O3085" s="1" t="s">
        <v>93</v>
      </c>
      <c r="P3085">
        <v>240</v>
      </c>
      <c r="Q3085">
        <v>150</v>
      </c>
      <c r="R3085">
        <v>1407</v>
      </c>
      <c r="S3085">
        <v>9.3800000000000008</v>
      </c>
      <c r="T3085">
        <v>0.04</v>
      </c>
      <c r="U3085">
        <f t="shared" si="803"/>
        <v>1407.0000000000002</v>
      </c>
      <c r="V3085">
        <f t="shared" si="804"/>
        <v>36000</v>
      </c>
      <c r="W3085" s="1" t="s">
        <v>155</v>
      </c>
      <c r="X3085" s="1" t="s">
        <v>1236</v>
      </c>
      <c r="Y3085" s="1" t="s">
        <v>156</v>
      </c>
      <c r="Z3085" s="3">
        <v>8107</v>
      </c>
      <c r="AA3085" s="4">
        <f t="shared" si="810"/>
        <v>2261.6185620000001</v>
      </c>
      <c r="AB3085" s="2">
        <f t="shared" si="811"/>
        <v>2261.6185620000001</v>
      </c>
      <c r="AC3085" s="4">
        <f t="shared" si="812"/>
        <v>1448.4244248</v>
      </c>
      <c r="AD3085" s="4">
        <f t="shared" si="808"/>
        <v>1448.4244248</v>
      </c>
      <c r="AE3085" s="4" t="s">
        <v>62</v>
      </c>
      <c r="AG3085" s="4" t="str">
        <f>AE3085</f>
        <v>Weight Captured Separately</v>
      </c>
      <c r="AH3085" s="4">
        <v>12195</v>
      </c>
      <c r="AI3085">
        <f t="shared" si="805"/>
        <v>6007</v>
      </c>
      <c r="AJ3085" t="s">
        <v>81</v>
      </c>
      <c r="AK3085" s="2"/>
      <c r="AL3085" s="2" t="str">
        <f>AJ3085</f>
        <v>Freight Included in Commodity Cost</v>
      </c>
      <c r="AM3085" s="4"/>
      <c r="AN3085" t="e">
        <f>VLOOKUP([1]!Tabelle13[[#This Row],[Vlookup this ID for freight costs]],$AL$2:$AL$6811,2,FALSE)</f>
        <v>#REF!</v>
      </c>
      <c r="AO3085">
        <f t="shared" si="813"/>
        <v>9038.4582596016025</v>
      </c>
      <c r="AP3085">
        <v>2.76</v>
      </c>
      <c r="AQ3085">
        <v>2.76</v>
      </c>
      <c r="AR3085" s="4">
        <v>25</v>
      </c>
      <c r="AS3085" s="4">
        <v>6</v>
      </c>
      <c r="AT3085" s="4">
        <v>2009</v>
      </c>
      <c r="AU3085" s="4">
        <v>15</v>
      </c>
      <c r="AV3085" s="4">
        <v>4</v>
      </c>
      <c r="AW3085" s="4">
        <v>2009</v>
      </c>
      <c r="AX3085" t="str">
        <f t="shared" si="806"/>
        <v>No Delay</v>
      </c>
      <c r="AY3085">
        <f t="shared" si="807"/>
        <v>0</v>
      </c>
    </row>
    <row r="3086" spans="1:51" x14ac:dyDescent="0.2">
      <c r="A3086" s="3">
        <v>25319</v>
      </c>
      <c r="B3086" s="1" t="s">
        <v>328</v>
      </c>
      <c r="C3086" s="1" t="s">
        <v>150</v>
      </c>
      <c r="D3086" s="1" t="s">
        <v>100</v>
      </c>
      <c r="E3086" s="1" t="s">
        <v>101</v>
      </c>
      <c r="F3086" s="1" t="s">
        <v>101</v>
      </c>
      <c r="G3086" s="13" t="s">
        <v>228</v>
      </c>
      <c r="H3086" s="12">
        <v>40333</v>
      </c>
      <c r="I3086" s="12" t="s">
        <v>228</v>
      </c>
      <c r="J3086" s="12">
        <v>40333</v>
      </c>
      <c r="K3086" s="4">
        <v>2491</v>
      </c>
      <c r="L3086" s="1" t="s">
        <v>146</v>
      </c>
      <c r="M3086" s="1" t="s">
        <v>1920</v>
      </c>
      <c r="N3086" s="1" t="s">
        <v>1963</v>
      </c>
      <c r="O3086" s="1" t="s">
        <v>1964</v>
      </c>
      <c r="P3086">
        <v>60</v>
      </c>
      <c r="Q3086">
        <v>150</v>
      </c>
      <c r="R3086">
        <v>910.31</v>
      </c>
      <c r="S3086">
        <v>6.07</v>
      </c>
      <c r="T3086">
        <v>0.1</v>
      </c>
      <c r="U3086">
        <f t="shared" si="803"/>
        <v>910.5</v>
      </c>
      <c r="V3086">
        <f t="shared" si="804"/>
        <v>9000</v>
      </c>
      <c r="W3086" s="1" t="s">
        <v>185</v>
      </c>
      <c r="X3086" s="1" t="s">
        <v>186</v>
      </c>
      <c r="Y3086" s="1" t="s">
        <v>186</v>
      </c>
      <c r="Z3086" s="3">
        <v>11869</v>
      </c>
      <c r="AA3086" s="4">
        <f t="shared" si="810"/>
        <v>2261.6185620000001</v>
      </c>
      <c r="AB3086" s="2">
        <f t="shared" si="811"/>
        <v>2261.6185620000001</v>
      </c>
      <c r="AC3086" s="4">
        <f t="shared" si="812"/>
        <v>1974.1006043333332</v>
      </c>
      <c r="AD3086" s="4">
        <f t="shared" si="808"/>
        <v>1974.1006043333332</v>
      </c>
      <c r="AE3086" s="4" t="s">
        <v>62</v>
      </c>
      <c r="AG3086" s="4" t="str">
        <f>AE3086</f>
        <v>Weight Captured Separately</v>
      </c>
      <c r="AI3086" t="e">
        <f t="shared" si="805"/>
        <v>#N/A</v>
      </c>
      <c r="AJ3086" t="s">
        <v>81</v>
      </c>
      <c r="AK3086" s="2"/>
      <c r="AL3086" s="2" t="str">
        <f>AJ3086</f>
        <v>Freight Included in Commodity Cost</v>
      </c>
      <c r="AM3086" s="4"/>
      <c r="AN3086" t="e">
        <f>VLOOKUP([1]!Tabelle13[[#This Row],[Vlookup this ID for freight costs]],$AL$2:$AL$6811,2,FALSE)</f>
        <v>#REF!</v>
      </c>
      <c r="AO3086">
        <f t="shared" si="813"/>
        <v>12319.728972248668</v>
      </c>
      <c r="AP3086">
        <v>1.96</v>
      </c>
      <c r="AQ3086">
        <v>1.96</v>
      </c>
      <c r="AR3086" s="4">
        <v>4</v>
      </c>
      <c r="AS3086" s="4">
        <v>6</v>
      </c>
      <c r="AT3086" s="4">
        <v>2010</v>
      </c>
      <c r="AU3086" s="4">
        <v>4</v>
      </c>
      <c r="AV3086" s="4">
        <v>6</v>
      </c>
      <c r="AW3086" s="4">
        <v>2010</v>
      </c>
      <c r="AX3086" t="str">
        <f t="shared" si="806"/>
        <v>No Delay</v>
      </c>
      <c r="AY3086">
        <f t="shared" si="807"/>
        <v>0</v>
      </c>
    </row>
    <row r="3087" spans="1:51" ht="16" x14ac:dyDescent="0.2">
      <c r="A3087" s="3">
        <v>10354</v>
      </c>
      <c r="B3087" s="1" t="s">
        <v>1918</v>
      </c>
      <c r="C3087" s="1" t="s">
        <v>150</v>
      </c>
      <c r="D3087" s="1" t="s">
        <v>100</v>
      </c>
      <c r="E3087" s="1" t="s">
        <v>53</v>
      </c>
      <c r="F3087" s="1" t="s">
        <v>53</v>
      </c>
      <c r="G3087" s="13" t="s">
        <v>1919</v>
      </c>
      <c r="H3087" s="12">
        <v>39904</v>
      </c>
      <c r="I3087" s="12" t="s">
        <v>1096</v>
      </c>
      <c r="J3087" s="12">
        <v>39778</v>
      </c>
      <c r="K3087" s="4">
        <v>1209</v>
      </c>
      <c r="L3087" s="1" t="s">
        <v>146</v>
      </c>
      <c r="M3087" s="1" t="s">
        <v>1920</v>
      </c>
      <c r="N3087" s="1" t="s">
        <v>2000</v>
      </c>
      <c r="O3087" s="1" t="s">
        <v>897</v>
      </c>
      <c r="P3087">
        <v>200</v>
      </c>
      <c r="Q3087">
        <v>150</v>
      </c>
      <c r="R3087">
        <v>949.5</v>
      </c>
      <c r="S3087">
        <v>6.33</v>
      </c>
      <c r="T3087">
        <v>0.03</v>
      </c>
      <c r="U3087">
        <f t="shared" si="803"/>
        <v>949.5</v>
      </c>
      <c r="V3087">
        <f t="shared" si="804"/>
        <v>30000</v>
      </c>
      <c r="W3087" s="1" t="s">
        <v>623</v>
      </c>
      <c r="X3087" s="6" t="s">
        <v>1508</v>
      </c>
      <c r="Y3087" s="1" t="s">
        <v>624</v>
      </c>
      <c r="Z3087" s="3">
        <v>13360</v>
      </c>
      <c r="AA3087" s="4">
        <f t="shared" si="810"/>
        <v>2261.6185620000001</v>
      </c>
      <c r="AB3087" s="2">
        <f t="shared" si="811"/>
        <v>2261.6185620000001</v>
      </c>
      <c r="AC3087" s="4">
        <f t="shared" si="812"/>
        <v>1357.5831172173912</v>
      </c>
      <c r="AD3087" s="4">
        <f t="shared" si="808"/>
        <v>1357.5831172173912</v>
      </c>
      <c r="AE3087" s="3" t="s">
        <v>2033</v>
      </c>
      <c r="AF3087" s="3"/>
      <c r="AG3087" s="4" t="str">
        <f>AI3087</f>
        <v>Weight Captured Separately</v>
      </c>
      <c r="AH3087" s="4">
        <v>5049</v>
      </c>
      <c r="AI3087" t="str">
        <f t="shared" si="805"/>
        <v>Weight Captured Separately</v>
      </c>
      <c r="AJ3087" t="s">
        <v>2033</v>
      </c>
      <c r="AK3087" s="2">
        <v>1521.4</v>
      </c>
      <c r="AL3087" s="2">
        <f>AN3087</f>
        <v>1521.4</v>
      </c>
      <c r="AM3087" s="4">
        <v>5049</v>
      </c>
      <c r="AN3087">
        <f>INDEX($AJ$2:$AJ$6811,MATCH(AM3087,$A$2:$A$6811,0))</f>
        <v>1521.4</v>
      </c>
      <c r="AO3087">
        <f t="shared" si="813"/>
        <v>1521.4</v>
      </c>
      <c r="AP3087">
        <v>1.86</v>
      </c>
      <c r="AQ3087">
        <v>1.86</v>
      </c>
      <c r="AR3087" s="4">
        <v>1</v>
      </c>
      <c r="AS3087" s="4">
        <v>4</v>
      </c>
      <c r="AT3087" s="4">
        <v>2009</v>
      </c>
      <c r="AU3087" s="4">
        <v>26</v>
      </c>
      <c r="AV3087" s="4">
        <v>11</v>
      </c>
      <c r="AW3087" s="4">
        <v>2008</v>
      </c>
      <c r="AX3087" t="str">
        <f t="shared" si="806"/>
        <v>No Delay</v>
      </c>
      <c r="AY3087">
        <f t="shared" si="807"/>
        <v>0</v>
      </c>
    </row>
    <row r="3088" spans="1:51" x14ac:dyDescent="0.2">
      <c r="A3088" s="3">
        <v>7126</v>
      </c>
      <c r="B3088" s="1" t="s">
        <v>1918</v>
      </c>
      <c r="C3088" s="1" t="s">
        <v>150</v>
      </c>
      <c r="D3088" s="1" t="s">
        <v>100</v>
      </c>
      <c r="E3088" s="1" t="s">
        <v>101</v>
      </c>
      <c r="F3088" s="1" t="s">
        <v>101</v>
      </c>
      <c r="G3088" s="13" t="s">
        <v>1519</v>
      </c>
      <c r="H3088" s="12">
        <v>39680</v>
      </c>
      <c r="I3088" s="12" t="s">
        <v>1981</v>
      </c>
      <c r="J3088" s="12">
        <v>39674</v>
      </c>
      <c r="K3088" s="4">
        <v>1003</v>
      </c>
      <c r="L3088" s="1" t="s">
        <v>146</v>
      </c>
      <c r="M3088" s="1" t="s">
        <v>1920</v>
      </c>
      <c r="N3088" s="1" t="s">
        <v>147</v>
      </c>
      <c r="O3088" s="1" t="s">
        <v>148</v>
      </c>
      <c r="P3088">
        <v>30</v>
      </c>
      <c r="Q3088">
        <v>150</v>
      </c>
      <c r="R3088">
        <v>5737.5</v>
      </c>
      <c r="S3088">
        <v>38.25</v>
      </c>
      <c r="T3088">
        <v>1.27</v>
      </c>
      <c r="U3088">
        <f t="shared" si="803"/>
        <v>5737.5</v>
      </c>
      <c r="V3088">
        <f t="shared" si="804"/>
        <v>4500</v>
      </c>
      <c r="W3088" s="1" t="s">
        <v>501</v>
      </c>
      <c r="X3088" s="1" t="s">
        <v>112</v>
      </c>
      <c r="Y3088" s="1" t="s">
        <v>112</v>
      </c>
      <c r="Z3088" s="3">
        <v>14398</v>
      </c>
      <c r="AA3088" s="4">
        <f t="shared" si="810"/>
        <v>2261.6185620000001</v>
      </c>
      <c r="AB3088" s="2">
        <f t="shared" si="811"/>
        <v>2261.6185620000001</v>
      </c>
      <c r="AC3088" s="4">
        <f t="shared" si="812"/>
        <v>1869.6994605454545</v>
      </c>
      <c r="AD3088" s="4">
        <f t="shared" si="808"/>
        <v>1869.6994605454545</v>
      </c>
      <c r="AE3088" s="4" t="s">
        <v>62</v>
      </c>
      <c r="AG3088" s="4" t="str">
        <f>AE3088</f>
        <v>Weight Captured Separately</v>
      </c>
      <c r="AH3088" s="4">
        <v>10593</v>
      </c>
      <c r="AI3088">
        <f t="shared" si="805"/>
        <v>5880</v>
      </c>
      <c r="AJ3088" t="s">
        <v>81</v>
      </c>
      <c r="AK3088" s="2"/>
      <c r="AL3088" s="2" t="str">
        <f>AJ3088</f>
        <v>Freight Included in Commodity Cost</v>
      </c>
      <c r="AM3088" s="4"/>
      <c r="AN3088" t="e">
        <f>VLOOKUP([1]!Tabelle13[[#This Row],[Vlookup this ID for freight costs]],$AL$2:$AL$6811,2,FALSE)</f>
        <v>#REF!</v>
      </c>
      <c r="AO3088">
        <f t="shared" si="813"/>
        <v>11668.057032724728</v>
      </c>
      <c r="AP3088">
        <v>9.18</v>
      </c>
      <c r="AQ3088">
        <v>9.18</v>
      </c>
      <c r="AR3088" s="4">
        <v>20</v>
      </c>
      <c r="AS3088" s="4">
        <v>8</v>
      </c>
      <c r="AT3088" s="4">
        <v>2008</v>
      </c>
      <c r="AU3088" s="4">
        <v>14</v>
      </c>
      <c r="AV3088" s="4">
        <v>8</v>
      </c>
      <c r="AW3088" s="4">
        <v>2008</v>
      </c>
      <c r="AX3088" t="str">
        <f t="shared" si="806"/>
        <v>No Delay</v>
      </c>
      <c r="AY3088">
        <f t="shared" si="807"/>
        <v>0</v>
      </c>
    </row>
    <row r="3089" spans="1:51" x14ac:dyDescent="0.2">
      <c r="A3089" s="3">
        <v>25328</v>
      </c>
      <c r="B3089" s="1" t="s">
        <v>328</v>
      </c>
      <c r="C3089" s="1" t="s">
        <v>150</v>
      </c>
      <c r="D3089" s="1" t="s">
        <v>100</v>
      </c>
      <c r="E3089" s="1" t="s">
        <v>101</v>
      </c>
      <c r="F3089" s="1" t="s">
        <v>101</v>
      </c>
      <c r="G3089" s="13" t="s">
        <v>2004</v>
      </c>
      <c r="H3089" s="12">
        <v>40175</v>
      </c>
      <c r="I3089" s="12" t="s">
        <v>2004</v>
      </c>
      <c r="J3089" s="12">
        <v>40175</v>
      </c>
      <c r="K3089" s="4">
        <v>2116</v>
      </c>
      <c r="L3089" s="1" t="s">
        <v>146</v>
      </c>
      <c r="M3089" s="1" t="s">
        <v>1920</v>
      </c>
      <c r="N3089" s="1" t="s">
        <v>392</v>
      </c>
      <c r="O3089" s="1" t="s">
        <v>393</v>
      </c>
      <c r="P3089">
        <v>120</v>
      </c>
      <c r="Q3089">
        <v>150</v>
      </c>
      <c r="R3089">
        <v>6083.68</v>
      </c>
      <c r="S3089">
        <v>40.56</v>
      </c>
      <c r="T3089">
        <v>0.34</v>
      </c>
      <c r="U3089">
        <f t="shared" si="803"/>
        <v>6084</v>
      </c>
      <c r="V3089">
        <f t="shared" si="804"/>
        <v>18000</v>
      </c>
      <c r="W3089" s="1" t="s">
        <v>394</v>
      </c>
      <c r="X3089" s="1" t="s">
        <v>112</v>
      </c>
      <c r="Y3089" s="1" t="s">
        <v>112</v>
      </c>
      <c r="Z3089" s="3">
        <v>14398</v>
      </c>
      <c r="AA3089" s="4">
        <f t="shared" si="810"/>
        <v>2261.6185620000001</v>
      </c>
      <c r="AB3089" s="2">
        <f t="shared" si="811"/>
        <v>2261.6185620000001</v>
      </c>
      <c r="AC3089" s="4">
        <f t="shared" si="812"/>
        <v>1625.2573013333333</v>
      </c>
      <c r="AD3089" s="4">
        <f t="shared" si="808"/>
        <v>1625.2573013333333</v>
      </c>
      <c r="AE3089" s="4" t="s">
        <v>62</v>
      </c>
      <c r="AG3089" s="4" t="str">
        <f>AE3089</f>
        <v>Weight Captured Separately</v>
      </c>
      <c r="AI3089" t="e">
        <f t="shared" si="805"/>
        <v>#N/A</v>
      </c>
      <c r="AJ3089" t="s">
        <v>81</v>
      </c>
      <c r="AK3089" s="2"/>
      <c r="AL3089" s="2" t="str">
        <f>AJ3089</f>
        <v>Freight Included in Commodity Cost</v>
      </c>
      <c r="AM3089" s="4"/>
      <c r="AN3089" t="e">
        <f>VLOOKUP([1]!Tabelle13[[#This Row],[Vlookup this ID for freight costs]],$AL$2:$AL$6811,2,FALSE)</f>
        <v>#REF!</v>
      </c>
      <c r="AO3089">
        <f t="shared" si="813"/>
        <v>10142.249074922669</v>
      </c>
      <c r="AP3089">
        <v>13.12</v>
      </c>
      <c r="AQ3089">
        <v>13.12</v>
      </c>
      <c r="AR3089" s="4">
        <v>28</v>
      </c>
      <c r="AS3089" s="4">
        <v>12</v>
      </c>
      <c r="AT3089" s="4">
        <v>2009</v>
      </c>
      <c r="AU3089" s="4">
        <v>28</v>
      </c>
      <c r="AV3089" s="4">
        <v>12</v>
      </c>
      <c r="AW3089" s="4">
        <v>2009</v>
      </c>
      <c r="AX3089" t="str">
        <f t="shared" si="806"/>
        <v>No Delay</v>
      </c>
      <c r="AY3089">
        <f t="shared" si="807"/>
        <v>0</v>
      </c>
    </row>
    <row r="3090" spans="1:51" x14ac:dyDescent="0.2">
      <c r="A3090" s="3">
        <v>3192</v>
      </c>
      <c r="B3090" s="1" t="s">
        <v>1918</v>
      </c>
      <c r="C3090" s="1" t="s">
        <v>150</v>
      </c>
      <c r="D3090" s="1" t="s">
        <v>100</v>
      </c>
      <c r="E3090" s="1" t="s">
        <v>101</v>
      </c>
      <c r="F3090" s="1" t="s">
        <v>101</v>
      </c>
      <c r="G3090" s="13" t="s">
        <v>1519</v>
      </c>
      <c r="H3090" s="12">
        <v>39680</v>
      </c>
      <c r="I3090" s="12" t="s">
        <v>96</v>
      </c>
      <c r="J3090" s="12">
        <v>39576</v>
      </c>
      <c r="K3090" s="4">
        <v>814</v>
      </c>
      <c r="L3090" s="1" t="s">
        <v>146</v>
      </c>
      <c r="M3090" s="1" t="s">
        <v>1920</v>
      </c>
      <c r="N3090" s="1" t="s">
        <v>265</v>
      </c>
      <c r="O3090" s="1" t="s">
        <v>93</v>
      </c>
      <c r="P3090">
        <v>60</v>
      </c>
      <c r="Q3090">
        <v>150</v>
      </c>
      <c r="R3090">
        <v>3166.5</v>
      </c>
      <c r="S3090">
        <v>21.11</v>
      </c>
      <c r="T3090">
        <v>0.35</v>
      </c>
      <c r="U3090">
        <f t="shared" si="803"/>
        <v>3166.5</v>
      </c>
      <c r="V3090">
        <f t="shared" si="804"/>
        <v>9000</v>
      </c>
      <c r="W3090" s="1" t="s">
        <v>204</v>
      </c>
      <c r="X3090" s="1" t="s">
        <v>1236</v>
      </c>
      <c r="Y3090" s="1" t="s">
        <v>205</v>
      </c>
      <c r="Z3090" s="3">
        <v>16682</v>
      </c>
      <c r="AA3090" s="4">
        <f t="shared" si="810"/>
        <v>2261.6185620000001</v>
      </c>
      <c r="AB3090" s="2">
        <f t="shared" si="811"/>
        <v>2261.6185620000001</v>
      </c>
      <c r="AC3090" s="4">
        <f t="shared" si="812"/>
        <v>1974.1006043333332</v>
      </c>
      <c r="AD3090" s="4">
        <f t="shared" si="808"/>
        <v>1974.1006043333332</v>
      </c>
      <c r="AE3090" s="4" t="s">
        <v>62</v>
      </c>
      <c r="AG3090" s="4" t="str">
        <f>AE3090</f>
        <v>Weight Captured Separately</v>
      </c>
      <c r="AH3090" s="4">
        <v>11483</v>
      </c>
      <c r="AI3090">
        <f t="shared" si="805"/>
        <v>9248</v>
      </c>
      <c r="AJ3090" t="s">
        <v>81</v>
      </c>
      <c r="AK3090" s="2"/>
      <c r="AL3090" s="2" t="str">
        <f>AJ3090</f>
        <v>Freight Included in Commodity Cost</v>
      </c>
      <c r="AM3090" s="4"/>
      <c r="AN3090" t="e">
        <f>VLOOKUP([1]!Tabelle13[[#This Row],[Vlookup this ID for freight costs]],$AL$2:$AL$6811,2,FALSE)</f>
        <v>#REF!</v>
      </c>
      <c r="AO3090">
        <f t="shared" si="813"/>
        <v>12319.728972248668</v>
      </c>
      <c r="AP3090">
        <v>5.07</v>
      </c>
      <c r="AQ3090">
        <v>5.07</v>
      </c>
      <c r="AR3090" s="4">
        <v>20</v>
      </c>
      <c r="AS3090" s="4">
        <v>8</v>
      </c>
      <c r="AT3090" s="4">
        <v>2008</v>
      </c>
      <c r="AU3090" s="4">
        <v>8</v>
      </c>
      <c r="AV3090" s="4">
        <v>5</v>
      </c>
      <c r="AW3090" s="4">
        <v>2008</v>
      </c>
      <c r="AX3090" t="str">
        <f t="shared" si="806"/>
        <v>No Delay</v>
      </c>
      <c r="AY3090">
        <f t="shared" si="807"/>
        <v>0</v>
      </c>
    </row>
    <row r="3091" spans="1:51" x14ac:dyDescent="0.2">
      <c r="A3091" s="3">
        <v>10820</v>
      </c>
      <c r="B3091" s="1" t="s">
        <v>133</v>
      </c>
      <c r="C3091" s="1" t="s">
        <v>51</v>
      </c>
      <c r="D3091" s="1" t="s">
        <v>130</v>
      </c>
      <c r="E3091" s="1" t="s">
        <v>53</v>
      </c>
      <c r="F3091" s="1" t="s">
        <v>53</v>
      </c>
      <c r="G3091" s="13" t="s">
        <v>1277</v>
      </c>
      <c r="H3091" s="12">
        <v>39189</v>
      </c>
      <c r="I3091" s="12" t="s">
        <v>1277</v>
      </c>
      <c r="J3091" s="12">
        <v>39189</v>
      </c>
      <c r="K3091" s="4">
        <v>97</v>
      </c>
      <c r="L3091" s="1" t="s">
        <v>146</v>
      </c>
      <c r="M3091" s="1" t="s">
        <v>132</v>
      </c>
      <c r="N3091" s="1" t="s">
        <v>521</v>
      </c>
      <c r="O3091" s="1" t="s">
        <v>446</v>
      </c>
      <c r="P3091">
        <v>90</v>
      </c>
      <c r="Q3091">
        <v>151</v>
      </c>
      <c r="R3091">
        <v>4892.3999999999996</v>
      </c>
      <c r="S3091">
        <v>32.4</v>
      </c>
      <c r="T3091">
        <v>0.36</v>
      </c>
      <c r="U3091">
        <f t="shared" si="803"/>
        <v>4892.3999999999996</v>
      </c>
      <c r="V3091">
        <f t="shared" si="804"/>
        <v>13590</v>
      </c>
      <c r="W3091" s="1" t="s">
        <v>447</v>
      </c>
      <c r="X3091" s="1" t="s">
        <v>448</v>
      </c>
      <c r="Y3091" s="1" t="s">
        <v>448</v>
      </c>
      <c r="Z3091" s="3">
        <v>11813</v>
      </c>
      <c r="AA3091" s="4">
        <f t="shared" si="810"/>
        <v>2261.728306</v>
      </c>
      <c r="AB3091" s="2">
        <f t="shared" si="811"/>
        <v>2261.728306</v>
      </c>
      <c r="AC3091" s="4">
        <f t="shared" si="812"/>
        <v>1628.7310226666668</v>
      </c>
      <c r="AD3091" s="4">
        <f t="shared" si="808"/>
        <v>1628.7310226666668</v>
      </c>
      <c r="AE3091" s="3" t="s">
        <v>2034</v>
      </c>
      <c r="AF3091" s="3"/>
      <c r="AG3091" s="4" t="str">
        <f>AI3091</f>
        <v>Weight Captured Separately</v>
      </c>
      <c r="AH3091" s="4">
        <v>10549</v>
      </c>
      <c r="AI3091" t="str">
        <f t="shared" si="805"/>
        <v>Weight Captured Separately</v>
      </c>
      <c r="AJ3091" t="s">
        <v>2034</v>
      </c>
      <c r="AK3091" s="2">
        <v>7364.3</v>
      </c>
      <c r="AL3091" s="2">
        <f>AN3091</f>
        <v>7364.3</v>
      </c>
      <c r="AM3091" s="4">
        <v>10549</v>
      </c>
      <c r="AN3091">
        <f>INDEX($AJ$2:$AJ$6811,MATCH(AM3091,$A$2:$A$6811,0))</f>
        <v>7364.3</v>
      </c>
      <c r="AO3091">
        <f t="shared" si="813"/>
        <v>7364.3</v>
      </c>
      <c r="AP3091">
        <v>0</v>
      </c>
      <c r="AR3091" s="4">
        <v>17</v>
      </c>
      <c r="AS3091" s="4">
        <v>4</v>
      </c>
      <c r="AT3091" s="4">
        <v>2007</v>
      </c>
      <c r="AU3091" s="4">
        <v>17</v>
      </c>
      <c r="AV3091" s="4">
        <v>4</v>
      </c>
      <c r="AW3091" s="4">
        <v>2007</v>
      </c>
      <c r="AX3091" t="str">
        <f t="shared" si="806"/>
        <v>No Delay</v>
      </c>
      <c r="AY3091">
        <f t="shared" si="807"/>
        <v>0</v>
      </c>
    </row>
    <row r="3092" spans="1:51" x14ac:dyDescent="0.2">
      <c r="A3092" s="3">
        <v>79022</v>
      </c>
      <c r="B3092" s="1" t="s">
        <v>328</v>
      </c>
      <c r="C3092" s="1" t="s">
        <v>150</v>
      </c>
      <c r="D3092" s="1" t="s">
        <v>100</v>
      </c>
      <c r="E3092" s="1" t="s">
        <v>101</v>
      </c>
      <c r="F3092" s="1" t="s">
        <v>101</v>
      </c>
      <c r="G3092" s="13" t="s">
        <v>1622</v>
      </c>
      <c r="H3092" s="12">
        <v>41652</v>
      </c>
      <c r="I3092" s="12" t="s">
        <v>1622</v>
      </c>
      <c r="J3092" s="12">
        <v>41652</v>
      </c>
      <c r="K3092" s="4">
        <v>5185</v>
      </c>
      <c r="L3092" s="1" t="s">
        <v>146</v>
      </c>
      <c r="M3092" s="1" t="s">
        <v>1920</v>
      </c>
      <c r="N3092" s="1" t="s">
        <v>167</v>
      </c>
      <c r="O3092" s="1" t="s">
        <v>93</v>
      </c>
      <c r="P3092">
        <v>30</v>
      </c>
      <c r="Q3092">
        <v>152</v>
      </c>
      <c r="R3092">
        <v>2218.9899999999998</v>
      </c>
      <c r="S3092">
        <v>14.6</v>
      </c>
      <c r="T3092">
        <v>0.49</v>
      </c>
      <c r="U3092">
        <f t="shared" si="803"/>
        <v>2219.1999999999998</v>
      </c>
      <c r="V3092">
        <f t="shared" si="804"/>
        <v>4560</v>
      </c>
      <c r="W3092" s="1" t="s">
        <v>155</v>
      </c>
      <c r="X3092" s="1" t="s">
        <v>1236</v>
      </c>
      <c r="Y3092" s="1" t="s">
        <v>156</v>
      </c>
      <c r="Z3092" s="3">
        <v>16635</v>
      </c>
      <c r="AA3092" s="4">
        <f t="shared" si="810"/>
        <v>2261.8380499999998</v>
      </c>
      <c r="AB3092" s="2">
        <f t="shared" si="811"/>
        <v>2261.8380499999998</v>
      </c>
      <c r="AC3092" s="4">
        <f t="shared" si="812"/>
        <v>1870.4975987272728</v>
      </c>
      <c r="AD3092" s="4">
        <f t="shared" si="808"/>
        <v>1870.4975987272728</v>
      </c>
      <c r="AE3092" s="4" t="s">
        <v>62</v>
      </c>
      <c r="AG3092" s="4" t="str">
        <f>AE3092</f>
        <v>Weight Captured Separately</v>
      </c>
      <c r="AI3092" t="e">
        <f t="shared" si="805"/>
        <v>#N/A</v>
      </c>
      <c r="AJ3092" t="s">
        <v>81</v>
      </c>
      <c r="AK3092" s="2"/>
      <c r="AL3092" s="2" t="str">
        <f>AJ3092</f>
        <v>Freight Included in Commodity Cost</v>
      </c>
      <c r="AM3092" s="4"/>
      <c r="AN3092" t="e">
        <f>VLOOKUP([1]!Tabelle13[[#This Row],[Vlookup this ID for freight costs]],$AL$2:$AL$6811,2,FALSE)</f>
        <v>#REF!</v>
      </c>
      <c r="AO3092">
        <f t="shared" si="813"/>
        <v>11673.039011255638</v>
      </c>
      <c r="AP3092">
        <v>2.2799999999999998</v>
      </c>
      <c r="AQ3092">
        <v>2.2799999999999998</v>
      </c>
      <c r="AR3092" s="4">
        <v>13</v>
      </c>
      <c r="AS3092" s="4">
        <v>1</v>
      </c>
      <c r="AT3092" s="4">
        <v>2014</v>
      </c>
      <c r="AU3092" s="4">
        <v>13</v>
      </c>
      <c r="AV3092" s="4">
        <v>1</v>
      </c>
      <c r="AW3092" s="4">
        <v>2014</v>
      </c>
      <c r="AX3092" t="str">
        <f t="shared" si="806"/>
        <v>No Delay</v>
      </c>
      <c r="AY3092">
        <f t="shared" si="807"/>
        <v>0</v>
      </c>
    </row>
    <row r="3093" spans="1:51" x14ac:dyDescent="0.2">
      <c r="A3093" s="3">
        <v>20684</v>
      </c>
      <c r="B3093" s="1" t="s">
        <v>328</v>
      </c>
      <c r="C3093" s="1" t="s">
        <v>150</v>
      </c>
      <c r="D3093" s="1" t="s">
        <v>100</v>
      </c>
      <c r="E3093" s="1" t="s">
        <v>101</v>
      </c>
      <c r="F3093" s="1" t="s">
        <v>101</v>
      </c>
      <c r="G3093" s="13" t="s">
        <v>542</v>
      </c>
      <c r="H3093" s="12">
        <v>42030</v>
      </c>
      <c r="I3093" s="12" t="s">
        <v>542</v>
      </c>
      <c r="J3093" s="12">
        <v>42030</v>
      </c>
      <c r="K3093" s="4">
        <v>6231</v>
      </c>
      <c r="L3093" s="1" t="s">
        <v>146</v>
      </c>
      <c r="M3093" s="1" t="s">
        <v>1923</v>
      </c>
      <c r="N3093" s="1" t="s">
        <v>167</v>
      </c>
      <c r="O3093" s="1" t="s">
        <v>93</v>
      </c>
      <c r="P3093">
        <v>30</v>
      </c>
      <c r="Q3093">
        <v>153</v>
      </c>
      <c r="R3093">
        <v>1724.15</v>
      </c>
      <c r="S3093">
        <v>11.27</v>
      </c>
      <c r="T3093">
        <v>0.38</v>
      </c>
      <c r="U3093">
        <f t="shared" si="803"/>
        <v>1724.31</v>
      </c>
      <c r="V3093">
        <f t="shared" si="804"/>
        <v>4590</v>
      </c>
      <c r="W3093" s="1" t="s">
        <v>155</v>
      </c>
      <c r="X3093" s="1" t="s">
        <v>1236</v>
      </c>
      <c r="Y3093" s="1" t="s">
        <v>156</v>
      </c>
      <c r="Z3093" s="3">
        <v>16635</v>
      </c>
      <c r="AA3093" s="4">
        <f t="shared" si="810"/>
        <v>2261.9477940000002</v>
      </c>
      <c r="AB3093" s="2">
        <f t="shared" si="811"/>
        <v>2261.9477940000002</v>
      </c>
      <c r="AC3093" s="4">
        <f t="shared" si="812"/>
        <v>1756.4546587692307</v>
      </c>
      <c r="AD3093" s="4">
        <f t="shared" si="808"/>
        <v>1756.4546587692307</v>
      </c>
      <c r="AE3093" s="4" t="s">
        <v>62</v>
      </c>
      <c r="AG3093" s="4" t="str">
        <f>AE3093</f>
        <v>Weight Captured Separately</v>
      </c>
      <c r="AI3093" t="e">
        <f t="shared" si="805"/>
        <v>#N/A</v>
      </c>
      <c r="AJ3093" t="s">
        <v>81</v>
      </c>
      <c r="AK3093" s="2"/>
      <c r="AL3093" s="2" t="str">
        <f>AJ3093</f>
        <v>Freight Included in Commodity Cost</v>
      </c>
      <c r="AM3093" s="4"/>
      <c r="AN3093" t="e">
        <f>VLOOKUP([1]!Tabelle13[[#This Row],[Vlookup this ID for freight costs]],$AL$2:$AL$6811,2,FALSE)</f>
        <v>#REF!</v>
      </c>
      <c r="AO3093">
        <f t="shared" si="813"/>
        <v>10961.18298003754</v>
      </c>
      <c r="AP3093">
        <v>1.77</v>
      </c>
      <c r="AQ3093">
        <v>1.77</v>
      </c>
      <c r="AR3093" s="4">
        <v>26</v>
      </c>
      <c r="AS3093" s="4">
        <v>1</v>
      </c>
      <c r="AT3093" s="4">
        <v>2015</v>
      </c>
      <c r="AU3093" s="4">
        <v>26</v>
      </c>
      <c r="AV3093" s="4">
        <v>1</v>
      </c>
      <c r="AW3093" s="4">
        <v>2015</v>
      </c>
      <c r="AX3093" t="str">
        <f t="shared" si="806"/>
        <v>No Delay</v>
      </c>
      <c r="AY3093">
        <f t="shared" si="807"/>
        <v>0</v>
      </c>
    </row>
    <row r="3094" spans="1:51" x14ac:dyDescent="0.2">
      <c r="A3094" s="3">
        <v>30103</v>
      </c>
      <c r="B3094" s="1" t="s">
        <v>328</v>
      </c>
      <c r="C3094" s="1" t="s">
        <v>150</v>
      </c>
      <c r="D3094" s="1" t="s">
        <v>100</v>
      </c>
      <c r="E3094" s="1" t="s">
        <v>101</v>
      </c>
      <c r="F3094" s="1" t="s">
        <v>101</v>
      </c>
      <c r="G3094" s="13" t="s">
        <v>1952</v>
      </c>
      <c r="H3094" s="12">
        <v>42047</v>
      </c>
      <c r="I3094" s="12" t="s">
        <v>1952</v>
      </c>
      <c r="J3094" s="12">
        <v>42047</v>
      </c>
      <c r="K3094" s="4">
        <v>6283</v>
      </c>
      <c r="L3094" s="1" t="s">
        <v>146</v>
      </c>
      <c r="M3094" s="1" t="s">
        <v>1923</v>
      </c>
      <c r="N3094" s="1" t="s">
        <v>167</v>
      </c>
      <c r="O3094" s="1" t="s">
        <v>93</v>
      </c>
      <c r="P3094">
        <v>30</v>
      </c>
      <c r="Q3094">
        <v>154</v>
      </c>
      <c r="R3094">
        <v>1735.52</v>
      </c>
      <c r="S3094">
        <v>11.27</v>
      </c>
      <c r="T3094">
        <v>0.38</v>
      </c>
      <c r="U3094">
        <f t="shared" si="803"/>
        <v>1735.58</v>
      </c>
      <c r="V3094">
        <f t="shared" si="804"/>
        <v>4620</v>
      </c>
      <c r="W3094" s="1" t="s">
        <v>155</v>
      </c>
      <c r="X3094" s="1" t="s">
        <v>1236</v>
      </c>
      <c r="Y3094" s="1" t="s">
        <v>156</v>
      </c>
      <c r="Z3094" s="3">
        <v>16635</v>
      </c>
      <c r="AA3094" s="4">
        <f t="shared" si="810"/>
        <v>2262.057538</v>
      </c>
      <c r="AB3094" s="2">
        <f t="shared" si="811"/>
        <v>2262.057538</v>
      </c>
      <c r="AC3094" s="4">
        <f t="shared" si="812"/>
        <v>1783.3365864444443</v>
      </c>
      <c r="AD3094" s="4">
        <f t="shared" si="808"/>
        <v>1783.3365864444443</v>
      </c>
      <c r="AE3094" s="4" t="s">
        <v>62</v>
      </c>
      <c r="AG3094" s="4" t="str">
        <f>AE3094</f>
        <v>Weight Captured Separately</v>
      </c>
      <c r="AI3094" t="e">
        <f t="shared" si="805"/>
        <v>#N/A</v>
      </c>
      <c r="AJ3094" t="s">
        <v>81</v>
      </c>
      <c r="AK3094" s="2"/>
      <c r="AL3094" s="2" t="str">
        <f>AJ3094</f>
        <v>Freight Included in Commodity Cost</v>
      </c>
      <c r="AM3094" s="4"/>
      <c r="AN3094" t="e">
        <f>VLOOKUP([1]!Tabelle13[[#This Row],[Vlookup this ID for freight costs]],$AL$2:$AL$6811,2,FALSE)</f>
        <v>#REF!</v>
      </c>
      <c r="AO3094">
        <f t="shared" si="813"/>
        <v>11128.979972586223</v>
      </c>
      <c r="AP3094">
        <v>1.78</v>
      </c>
      <c r="AQ3094">
        <v>1.78</v>
      </c>
      <c r="AR3094" s="4">
        <v>12</v>
      </c>
      <c r="AS3094" s="4">
        <v>2</v>
      </c>
      <c r="AT3094" s="4">
        <v>2015</v>
      </c>
      <c r="AU3094" s="4">
        <v>12</v>
      </c>
      <c r="AV3094" s="4">
        <v>2</v>
      </c>
      <c r="AW3094" s="4">
        <v>2015</v>
      </c>
      <c r="AX3094" t="str">
        <f t="shared" si="806"/>
        <v>No Delay</v>
      </c>
      <c r="AY3094">
        <f t="shared" si="807"/>
        <v>0</v>
      </c>
    </row>
    <row r="3095" spans="1:51" ht="16" x14ac:dyDescent="0.2">
      <c r="A3095" s="3">
        <v>6402</v>
      </c>
      <c r="B3095" s="1" t="s">
        <v>1918</v>
      </c>
      <c r="C3095" s="1" t="s">
        <v>150</v>
      </c>
      <c r="D3095" s="1" t="s">
        <v>100</v>
      </c>
      <c r="E3095" s="1" t="s">
        <v>53</v>
      </c>
      <c r="F3095" s="1" t="s">
        <v>53</v>
      </c>
      <c r="G3095" s="13" t="s">
        <v>1919</v>
      </c>
      <c r="H3095" s="12">
        <v>39904</v>
      </c>
      <c r="I3095" s="12" t="s">
        <v>1096</v>
      </c>
      <c r="J3095" s="12">
        <v>39778</v>
      </c>
      <c r="K3095" s="4">
        <v>1207</v>
      </c>
      <c r="L3095" s="1" t="s">
        <v>146</v>
      </c>
      <c r="M3095" s="1" t="s">
        <v>1920</v>
      </c>
      <c r="N3095" s="1" t="s">
        <v>2006</v>
      </c>
      <c r="O3095" s="1" t="s">
        <v>2007</v>
      </c>
      <c r="P3095">
        <v>240</v>
      </c>
      <c r="Q3095">
        <v>156</v>
      </c>
      <c r="R3095">
        <v>845.52</v>
      </c>
      <c r="S3095">
        <v>5.42</v>
      </c>
      <c r="T3095">
        <v>0.02</v>
      </c>
      <c r="U3095">
        <f t="shared" si="803"/>
        <v>845.52</v>
      </c>
      <c r="V3095">
        <f t="shared" si="804"/>
        <v>37440</v>
      </c>
      <c r="W3095" s="1" t="s">
        <v>623</v>
      </c>
      <c r="X3095" s="6" t="s">
        <v>1508</v>
      </c>
      <c r="Y3095" s="1" t="s">
        <v>624</v>
      </c>
      <c r="Z3095" s="3">
        <v>13360</v>
      </c>
      <c r="AA3095" s="4">
        <f t="shared" si="810"/>
        <v>2262.2770260000002</v>
      </c>
      <c r="AB3095" s="2">
        <f t="shared" si="811"/>
        <v>2262.2770260000002</v>
      </c>
      <c r="AC3095" s="4">
        <f t="shared" si="812"/>
        <v>539.87950433333333</v>
      </c>
      <c r="AD3095" s="4">
        <f t="shared" si="808"/>
        <v>539.87950433333333</v>
      </c>
      <c r="AE3095" s="3" t="s">
        <v>2033</v>
      </c>
      <c r="AF3095" s="3"/>
      <c r="AG3095" s="4" t="str">
        <f>AI3095</f>
        <v>Weight Captured Separately</v>
      </c>
      <c r="AH3095" s="4">
        <v>5049</v>
      </c>
      <c r="AI3095" t="str">
        <f t="shared" si="805"/>
        <v>Weight Captured Separately</v>
      </c>
      <c r="AJ3095" t="s">
        <v>2033</v>
      </c>
      <c r="AK3095" s="2">
        <v>1521.4</v>
      </c>
      <c r="AL3095" s="2">
        <f>AN3095</f>
        <v>1521.4</v>
      </c>
      <c r="AM3095" s="4">
        <v>5049</v>
      </c>
      <c r="AN3095">
        <f>INDEX($AJ$2:$AJ$6811,MATCH(AM3095,$A$2:$A$6811,0))</f>
        <v>1521.4</v>
      </c>
      <c r="AO3095">
        <f t="shared" si="813"/>
        <v>1521.4</v>
      </c>
      <c r="AP3095">
        <v>1.66</v>
      </c>
      <c r="AQ3095">
        <v>1.66</v>
      </c>
      <c r="AR3095" s="4">
        <v>1</v>
      </c>
      <c r="AS3095" s="4">
        <v>4</v>
      </c>
      <c r="AT3095" s="4">
        <v>2009</v>
      </c>
      <c r="AU3095" s="4">
        <v>26</v>
      </c>
      <c r="AV3095" s="4">
        <v>11</v>
      </c>
      <c r="AW3095" s="4">
        <v>2008</v>
      </c>
      <c r="AX3095" t="str">
        <f t="shared" si="806"/>
        <v>No Delay</v>
      </c>
      <c r="AY3095">
        <f t="shared" si="807"/>
        <v>0</v>
      </c>
    </row>
    <row r="3096" spans="1:51" x14ac:dyDescent="0.2">
      <c r="A3096" s="3">
        <v>12735</v>
      </c>
      <c r="B3096" s="1" t="s">
        <v>610</v>
      </c>
      <c r="C3096" s="1" t="s">
        <v>73</v>
      </c>
      <c r="D3096" s="1" t="s">
        <v>130</v>
      </c>
      <c r="E3096" s="1" t="s">
        <v>53</v>
      </c>
      <c r="F3096" s="1" t="s">
        <v>53</v>
      </c>
      <c r="G3096" s="13" t="s">
        <v>611</v>
      </c>
      <c r="H3096" s="12">
        <v>39402</v>
      </c>
      <c r="I3096" s="12" t="s">
        <v>611</v>
      </c>
      <c r="J3096" s="12">
        <v>39402</v>
      </c>
      <c r="K3096" s="4">
        <v>482</v>
      </c>
      <c r="L3096" s="1" t="s">
        <v>146</v>
      </c>
      <c r="M3096" s="1" t="s">
        <v>132</v>
      </c>
      <c r="N3096" s="1" t="s">
        <v>196</v>
      </c>
      <c r="O3096" s="1" t="s">
        <v>93</v>
      </c>
      <c r="P3096">
        <v>60</v>
      </c>
      <c r="Q3096">
        <v>22</v>
      </c>
      <c r="R3096">
        <v>162.80000000000001</v>
      </c>
      <c r="S3096">
        <v>7.4</v>
      </c>
      <c r="T3096">
        <v>0.12</v>
      </c>
      <c r="U3096">
        <f t="shared" si="803"/>
        <v>162.80000000000001</v>
      </c>
      <c r="V3096">
        <f t="shared" si="804"/>
        <v>1320</v>
      </c>
      <c r="W3096" s="1" t="s">
        <v>204</v>
      </c>
      <c r="X3096" s="1" t="s">
        <v>1236</v>
      </c>
      <c r="Y3096" s="1" t="s">
        <v>205</v>
      </c>
      <c r="Z3096" s="3">
        <v>6283</v>
      </c>
      <c r="AA3096" s="4">
        <f t="shared" si="809"/>
        <v>2262</v>
      </c>
      <c r="AB3096" s="4">
        <f xml:space="preserve"> 2244.740206  + 0.1097478*Q3096</f>
        <v>2247.1546576000001</v>
      </c>
      <c r="AC3096" s="4">
        <f>AF3096</f>
        <v>2262</v>
      </c>
      <c r="AD3096" s="4">
        <f t="shared" si="808"/>
        <v>1799.9477863333334</v>
      </c>
      <c r="AE3096" s="3" t="s">
        <v>2035</v>
      </c>
      <c r="AF3096" s="3">
        <v>2262</v>
      </c>
      <c r="AG3096" s="4">
        <f>AI3096</f>
        <v>2262</v>
      </c>
      <c r="AH3096" s="4">
        <v>11810</v>
      </c>
      <c r="AI3096">
        <f t="shared" si="805"/>
        <v>2262</v>
      </c>
      <c r="AJ3096" t="s">
        <v>2035</v>
      </c>
      <c r="AK3096" s="2">
        <v>7364.52</v>
      </c>
      <c r="AL3096" s="2">
        <f>AN3096</f>
        <v>7364.52</v>
      </c>
      <c r="AM3096" s="4">
        <v>11810</v>
      </c>
      <c r="AN3096">
        <f>INDEX($AJ$2:$AJ$6811,MATCH(AM3096,$A$2:$A$6811,0))</f>
        <v>7364.52</v>
      </c>
      <c r="AP3096">
        <v>0.26</v>
      </c>
      <c r="AQ3096">
        <v>0.26</v>
      </c>
      <c r="AR3096" s="4">
        <v>16</v>
      </c>
      <c r="AS3096" s="4">
        <v>11</v>
      </c>
      <c r="AT3096" s="4">
        <v>2007</v>
      </c>
      <c r="AU3096" s="4">
        <v>16</v>
      </c>
      <c r="AV3096" s="4">
        <v>11</v>
      </c>
      <c r="AW3096" s="4">
        <v>2007</v>
      </c>
      <c r="AX3096" t="str">
        <f t="shared" si="806"/>
        <v>No Delay</v>
      </c>
      <c r="AY3096">
        <f t="shared" si="807"/>
        <v>0</v>
      </c>
    </row>
    <row r="3097" spans="1:51" x14ac:dyDescent="0.2">
      <c r="A3097" s="3">
        <v>85680</v>
      </c>
      <c r="B3097" s="1" t="s">
        <v>140</v>
      </c>
      <c r="C3097" s="1" t="s">
        <v>99</v>
      </c>
      <c r="D3097" s="1" t="s">
        <v>130</v>
      </c>
      <c r="E3097" s="1" t="s">
        <v>53</v>
      </c>
      <c r="F3097" s="1" t="s">
        <v>53</v>
      </c>
      <c r="G3097" s="13" t="s">
        <v>1321</v>
      </c>
      <c r="H3097" s="12">
        <v>40380</v>
      </c>
      <c r="I3097" s="12" t="s">
        <v>1607</v>
      </c>
      <c r="J3097" s="12">
        <v>40367</v>
      </c>
      <c r="K3097" s="4">
        <v>2627</v>
      </c>
      <c r="L3097" s="1" t="s">
        <v>146</v>
      </c>
      <c r="M3097" s="1" t="s">
        <v>132</v>
      </c>
      <c r="N3097" s="1" t="s">
        <v>265</v>
      </c>
      <c r="O3097" s="1" t="s">
        <v>93</v>
      </c>
      <c r="P3097">
        <v>60</v>
      </c>
      <c r="Q3097">
        <v>20124</v>
      </c>
      <c r="R3097">
        <v>54938.52</v>
      </c>
      <c r="S3097">
        <v>2.73</v>
      </c>
      <c r="T3097">
        <v>0.05</v>
      </c>
      <c r="U3097">
        <f t="shared" si="803"/>
        <v>54938.52</v>
      </c>
      <c r="V3097">
        <f t="shared" si="804"/>
        <v>1207440</v>
      </c>
      <c r="W3097" s="1" t="s">
        <v>204</v>
      </c>
      <c r="X3097" s="1" t="s">
        <v>1236</v>
      </c>
      <c r="Y3097" s="1" t="s">
        <v>205</v>
      </c>
      <c r="Z3097" s="3">
        <v>5055</v>
      </c>
      <c r="AA3097" s="4">
        <f t="shared" si="809"/>
        <v>2262</v>
      </c>
      <c r="AB3097" s="4">
        <f xml:space="preserve"> 2244.740206  + 0.1097478*Q3097</f>
        <v>4453.3049332000001</v>
      </c>
      <c r="AC3097" s="4">
        <f>AF3097</f>
        <v>2262</v>
      </c>
      <c r="AD3097" s="4">
        <f t="shared" si="808"/>
        <v>3242.5</v>
      </c>
      <c r="AE3097" s="4">
        <v>2262</v>
      </c>
      <c r="AF3097" s="4">
        <v>2262</v>
      </c>
      <c r="AG3097" s="4">
        <f t="shared" ref="AG3097:AG3135" si="814">AE3097</f>
        <v>2262</v>
      </c>
      <c r="AI3097" t="e">
        <f t="shared" si="805"/>
        <v>#N/A</v>
      </c>
      <c r="AJ3097">
        <v>10536.12</v>
      </c>
      <c r="AK3097" s="2">
        <v>10536.12</v>
      </c>
      <c r="AL3097" s="2">
        <f t="shared" ref="AL3097:AL3135" si="815">AJ3097</f>
        <v>10536.12</v>
      </c>
      <c r="AM3097" s="4"/>
      <c r="AN3097" t="e">
        <f>VLOOKUP([1]!Tabelle13[[#This Row],[Vlookup this ID for freight costs]],$AL$2:$AL$6811,2,FALSE)</f>
        <v>#REF!</v>
      </c>
      <c r="AP3097">
        <v>118.45</v>
      </c>
      <c r="AQ3097">
        <v>118.45</v>
      </c>
      <c r="AR3097" s="4">
        <v>21</v>
      </c>
      <c r="AS3097" s="4">
        <v>7</v>
      </c>
      <c r="AT3097" s="4">
        <v>2010</v>
      </c>
      <c r="AU3097" s="4">
        <v>8</v>
      </c>
      <c r="AV3097" s="4">
        <v>7</v>
      </c>
      <c r="AW3097" s="4">
        <v>2010</v>
      </c>
      <c r="AX3097" t="str">
        <f t="shared" si="806"/>
        <v>No Delay</v>
      </c>
      <c r="AY3097">
        <f t="shared" si="807"/>
        <v>0</v>
      </c>
    </row>
    <row r="3098" spans="1:51" x14ac:dyDescent="0.2">
      <c r="A3098" s="3">
        <v>11810</v>
      </c>
      <c r="B3098" s="1" t="s">
        <v>610</v>
      </c>
      <c r="C3098" s="1" t="s">
        <v>73</v>
      </c>
      <c r="D3098" s="1" t="s">
        <v>130</v>
      </c>
      <c r="E3098" s="1" t="s">
        <v>53</v>
      </c>
      <c r="F3098" s="1" t="s">
        <v>53</v>
      </c>
      <c r="G3098" s="13" t="s">
        <v>611</v>
      </c>
      <c r="H3098" s="12">
        <v>39402</v>
      </c>
      <c r="I3098" s="12" t="s">
        <v>611</v>
      </c>
      <c r="J3098" s="12">
        <v>39402</v>
      </c>
      <c r="K3098" s="4">
        <v>478</v>
      </c>
      <c r="L3098" s="1" t="s">
        <v>146</v>
      </c>
      <c r="M3098" s="1" t="s">
        <v>132</v>
      </c>
      <c r="N3098" s="1" t="s">
        <v>196</v>
      </c>
      <c r="O3098" s="1" t="s">
        <v>93</v>
      </c>
      <c r="P3098">
        <v>60</v>
      </c>
      <c r="Q3098">
        <v>22240</v>
      </c>
      <c r="R3098">
        <v>164576</v>
      </c>
      <c r="S3098">
        <v>7.4</v>
      </c>
      <c r="T3098">
        <v>0.12</v>
      </c>
      <c r="U3098">
        <f t="shared" si="803"/>
        <v>164576</v>
      </c>
      <c r="V3098">
        <f t="shared" si="804"/>
        <v>1334400</v>
      </c>
      <c r="W3098" s="1" t="s">
        <v>204</v>
      </c>
      <c r="X3098" s="1" t="s">
        <v>1236</v>
      </c>
      <c r="Y3098" s="1" t="s">
        <v>205</v>
      </c>
      <c r="Z3098" s="3">
        <v>6283</v>
      </c>
      <c r="AA3098" s="4">
        <f t="shared" si="809"/>
        <v>2262</v>
      </c>
      <c r="AB3098" s="4">
        <f xml:space="preserve"> 2244.740206  + 0.1097478*Q3098</f>
        <v>4685.5312780000004</v>
      </c>
      <c r="AC3098" s="4">
        <f>AF3098</f>
        <v>2262</v>
      </c>
      <c r="AD3098" s="4">
        <f t="shared" si="808"/>
        <v>2262</v>
      </c>
      <c r="AE3098" s="4">
        <v>2262</v>
      </c>
      <c r="AF3098" s="4">
        <v>2262</v>
      </c>
      <c r="AG3098" s="4">
        <f t="shared" si="814"/>
        <v>2262</v>
      </c>
      <c r="AH3098" s="4">
        <v>82366</v>
      </c>
      <c r="AI3098">
        <f t="shared" si="805"/>
        <v>70109</v>
      </c>
      <c r="AJ3098">
        <v>7364.52</v>
      </c>
      <c r="AK3098" s="2">
        <v>7364.52</v>
      </c>
      <c r="AL3098" s="2">
        <f t="shared" si="815"/>
        <v>7364.52</v>
      </c>
      <c r="AM3098" s="4"/>
      <c r="AN3098" t="e">
        <f>VLOOKUP([1]!Tabelle13[[#This Row],[Vlookup this ID for freight costs]],$AL$2:$AL$6811,2,FALSE)</f>
        <v>#REF!</v>
      </c>
      <c r="AP3098">
        <v>263.32</v>
      </c>
      <c r="AQ3098">
        <v>263.32</v>
      </c>
      <c r="AR3098" s="4">
        <v>16</v>
      </c>
      <c r="AS3098" s="4">
        <v>11</v>
      </c>
      <c r="AT3098" s="4">
        <v>2007</v>
      </c>
      <c r="AU3098" s="4">
        <v>16</v>
      </c>
      <c r="AV3098" s="4">
        <v>11</v>
      </c>
      <c r="AW3098" s="4">
        <v>2007</v>
      </c>
      <c r="AX3098" t="str">
        <f t="shared" si="806"/>
        <v>No Delay</v>
      </c>
      <c r="AY3098">
        <f t="shared" si="807"/>
        <v>0</v>
      </c>
    </row>
    <row r="3099" spans="1:51" x14ac:dyDescent="0.2">
      <c r="A3099" s="3">
        <v>28231</v>
      </c>
      <c r="B3099" s="1" t="s">
        <v>328</v>
      </c>
      <c r="C3099" s="1" t="s">
        <v>150</v>
      </c>
      <c r="D3099" s="1" t="s">
        <v>100</v>
      </c>
      <c r="E3099" s="1" t="s">
        <v>101</v>
      </c>
      <c r="F3099" s="1" t="s">
        <v>101</v>
      </c>
      <c r="G3099" s="13" t="s">
        <v>1350</v>
      </c>
      <c r="H3099" s="12">
        <v>41971</v>
      </c>
      <c r="I3099" s="12" t="s">
        <v>1350</v>
      </c>
      <c r="J3099" s="12">
        <v>41971</v>
      </c>
      <c r="K3099" s="4">
        <v>6151</v>
      </c>
      <c r="L3099" s="1" t="s">
        <v>146</v>
      </c>
      <c r="M3099" s="1" t="s">
        <v>1923</v>
      </c>
      <c r="N3099" s="1" t="s">
        <v>171</v>
      </c>
      <c r="O3099" s="1" t="s">
        <v>93</v>
      </c>
      <c r="P3099">
        <v>60</v>
      </c>
      <c r="Q3099">
        <v>161</v>
      </c>
      <c r="R3099">
        <v>1063.6500000000001</v>
      </c>
      <c r="S3099">
        <v>6.61</v>
      </c>
      <c r="T3099">
        <v>0.11</v>
      </c>
      <c r="U3099">
        <f t="shared" si="803"/>
        <v>1064.21</v>
      </c>
      <c r="V3099">
        <f t="shared" si="804"/>
        <v>9660</v>
      </c>
      <c r="W3099" s="1" t="s">
        <v>155</v>
      </c>
      <c r="X3099" s="1" t="s">
        <v>1236</v>
      </c>
      <c r="Y3099" s="1" t="s">
        <v>156</v>
      </c>
      <c r="Z3099" s="3">
        <v>16635</v>
      </c>
      <c r="AA3099" s="4">
        <f t="shared" ref="AA3099:AA3116" si="816">AB3099</f>
        <v>2262.825746</v>
      </c>
      <c r="AB3099" s="2">
        <f t="shared" ref="AB3099:AB3116" si="817">2245.156962+0.109744*Q3099</f>
        <v>2262.825746</v>
      </c>
      <c r="AC3099" s="4">
        <f t="shared" ref="AC3099:AC3116" si="818">AD3099</f>
        <v>1384.8948124000001</v>
      </c>
      <c r="AD3099" s="4">
        <f t="shared" si="808"/>
        <v>1384.8948124000001</v>
      </c>
      <c r="AE3099" s="4" t="s">
        <v>62</v>
      </c>
      <c r="AG3099" s="4" t="str">
        <f t="shared" si="814"/>
        <v>Weight Captured Separately</v>
      </c>
      <c r="AI3099" t="e">
        <f t="shared" si="805"/>
        <v>#N/A</v>
      </c>
      <c r="AJ3099" t="s">
        <v>81</v>
      </c>
      <c r="AK3099" s="2"/>
      <c r="AL3099" s="2" t="str">
        <f t="shared" si="815"/>
        <v>Freight Included in Commodity Cost</v>
      </c>
      <c r="AM3099" s="4"/>
      <c r="AN3099" t="e">
        <f>VLOOKUP([1]!Tabelle13[[#This Row],[Vlookup this ID for freight costs]],$AL$2:$AL$6811,2,FALSE)</f>
        <v>#REF!</v>
      </c>
      <c r="AO3099">
        <f t="shared" ref="AO3099:AO3116" si="819">IF(AK:AK="",AC:AC*6.242+1.383 -2.844 + 3.145 -2.265  -2.026,AK:AK)</f>
        <v>8641.906419000803</v>
      </c>
      <c r="AP3099">
        <v>1.0900000000000001</v>
      </c>
      <c r="AQ3099">
        <v>1.0900000000000001</v>
      </c>
      <c r="AR3099" s="4">
        <v>28</v>
      </c>
      <c r="AS3099" s="4">
        <v>11</v>
      </c>
      <c r="AT3099" s="4">
        <v>2014</v>
      </c>
      <c r="AU3099" s="4">
        <v>28</v>
      </c>
      <c r="AV3099" s="4">
        <v>11</v>
      </c>
      <c r="AW3099" s="4">
        <v>2014</v>
      </c>
      <c r="AX3099" t="str">
        <f t="shared" si="806"/>
        <v>No Delay</v>
      </c>
      <c r="AY3099">
        <f t="shared" si="807"/>
        <v>0</v>
      </c>
    </row>
    <row r="3100" spans="1:51" x14ac:dyDescent="0.2">
      <c r="A3100" s="3">
        <v>79955</v>
      </c>
      <c r="B3100" s="1" t="s">
        <v>50</v>
      </c>
      <c r="C3100" s="1" t="s">
        <v>51</v>
      </c>
      <c r="D3100" s="1" t="s">
        <v>74</v>
      </c>
      <c r="E3100" s="1" t="s">
        <v>53</v>
      </c>
      <c r="F3100" s="1" t="s">
        <v>53</v>
      </c>
      <c r="G3100" s="13" t="s">
        <v>2011</v>
      </c>
      <c r="H3100" s="12">
        <v>42164</v>
      </c>
      <c r="I3100" s="12" t="s">
        <v>2012</v>
      </c>
      <c r="J3100" s="12">
        <v>42201</v>
      </c>
      <c r="K3100" s="4">
        <v>6668</v>
      </c>
      <c r="L3100" s="1" t="s">
        <v>146</v>
      </c>
      <c r="M3100" s="1" t="s">
        <v>248</v>
      </c>
      <c r="N3100" s="1" t="s">
        <v>249</v>
      </c>
      <c r="O3100" s="1" t="s">
        <v>250</v>
      </c>
      <c r="P3100">
        <v>60</v>
      </c>
      <c r="Q3100">
        <v>162</v>
      </c>
      <c r="R3100">
        <v>8991</v>
      </c>
      <c r="S3100">
        <v>55.5</v>
      </c>
      <c r="T3100">
        <v>0.92</v>
      </c>
      <c r="U3100">
        <f t="shared" si="803"/>
        <v>8991</v>
      </c>
      <c r="V3100">
        <f t="shared" si="804"/>
        <v>9720</v>
      </c>
      <c r="W3100" s="1" t="s">
        <v>251</v>
      </c>
      <c r="X3100" s="1" t="s">
        <v>252</v>
      </c>
      <c r="Y3100" s="1" t="s">
        <v>252</v>
      </c>
      <c r="Z3100" s="3">
        <v>8366</v>
      </c>
      <c r="AA3100" s="4">
        <f t="shared" si="816"/>
        <v>2262.9354899999998</v>
      </c>
      <c r="AB3100" s="2">
        <f t="shared" si="817"/>
        <v>2262.9354899999998</v>
      </c>
      <c r="AC3100" s="4">
        <f t="shared" si="818"/>
        <v>1205.9403090000001</v>
      </c>
      <c r="AD3100" s="4">
        <f t="shared" si="808"/>
        <v>1205.9403090000001</v>
      </c>
      <c r="AE3100" s="4" t="s">
        <v>62</v>
      </c>
      <c r="AG3100" s="4" t="str">
        <f t="shared" si="814"/>
        <v>Weight Captured Separately</v>
      </c>
      <c r="AI3100" t="e">
        <f t="shared" si="805"/>
        <v>#N/A</v>
      </c>
      <c r="AJ3100" t="s">
        <v>81</v>
      </c>
      <c r="AK3100" s="2"/>
      <c r="AL3100" s="2" t="str">
        <f t="shared" si="815"/>
        <v>Freight Included in Commodity Cost</v>
      </c>
      <c r="AM3100" s="4"/>
      <c r="AN3100" t="e">
        <f>VLOOKUP([1]!Tabelle13[[#This Row],[Vlookup this ID for freight costs]],$AL$2:$AL$6811,2,FALSE)</f>
        <v>#REF!</v>
      </c>
      <c r="AO3100">
        <f t="shared" si="819"/>
        <v>7524.8724087780001</v>
      </c>
      <c r="AP3100">
        <v>10.58</v>
      </c>
      <c r="AQ3100">
        <v>10.58</v>
      </c>
      <c r="AR3100" s="4">
        <v>9</v>
      </c>
      <c r="AS3100" s="4">
        <v>6</v>
      </c>
      <c r="AT3100" s="4">
        <v>2015</v>
      </c>
      <c r="AU3100" s="4">
        <v>16</v>
      </c>
      <c r="AV3100" s="4">
        <v>7</v>
      </c>
      <c r="AW3100" s="4">
        <v>2015</v>
      </c>
      <c r="AX3100" t="str">
        <f t="shared" si="806"/>
        <v>Delay</v>
      </c>
      <c r="AY3100">
        <f t="shared" si="807"/>
        <v>37</v>
      </c>
    </row>
    <row r="3101" spans="1:51" x14ac:dyDescent="0.2">
      <c r="A3101" s="3">
        <v>74674</v>
      </c>
      <c r="B3101" s="1" t="s">
        <v>328</v>
      </c>
      <c r="C3101" s="1" t="s">
        <v>150</v>
      </c>
      <c r="D3101" s="1" t="s">
        <v>100</v>
      </c>
      <c r="E3101" s="1" t="s">
        <v>101</v>
      </c>
      <c r="F3101" s="1" t="s">
        <v>101</v>
      </c>
      <c r="G3101" s="13" t="s">
        <v>1041</v>
      </c>
      <c r="H3101" s="12">
        <v>40036</v>
      </c>
      <c r="I3101" s="12" t="s">
        <v>1041</v>
      </c>
      <c r="J3101" s="12">
        <v>40036</v>
      </c>
      <c r="K3101" s="4">
        <v>1742</v>
      </c>
      <c r="L3101" s="1" t="s">
        <v>146</v>
      </c>
      <c r="M3101" s="1" t="s">
        <v>1920</v>
      </c>
      <c r="N3101" s="1" t="s">
        <v>224</v>
      </c>
      <c r="O3101" s="1" t="s">
        <v>225</v>
      </c>
      <c r="P3101">
        <v>30</v>
      </c>
      <c r="Q3101">
        <v>163</v>
      </c>
      <c r="R3101">
        <v>4195.9799999999996</v>
      </c>
      <c r="S3101">
        <v>25.74</v>
      </c>
      <c r="T3101">
        <v>0.86</v>
      </c>
      <c r="U3101">
        <f t="shared" si="803"/>
        <v>4195.62</v>
      </c>
      <c r="V3101">
        <f t="shared" si="804"/>
        <v>4890</v>
      </c>
      <c r="W3101" s="1" t="s">
        <v>149</v>
      </c>
      <c r="X3101" s="1" t="s">
        <v>150</v>
      </c>
      <c r="Y3101" s="1" t="s">
        <v>150</v>
      </c>
      <c r="Z3101" s="3">
        <v>800</v>
      </c>
      <c r="AA3101" s="4">
        <f t="shared" si="816"/>
        <v>2263.0452340000002</v>
      </c>
      <c r="AB3101" s="2">
        <f t="shared" si="817"/>
        <v>2263.0452340000002</v>
      </c>
      <c r="AC3101" s="4">
        <f t="shared" si="818"/>
        <v>1734.8790255384617</v>
      </c>
      <c r="AD3101" s="4">
        <f t="shared" si="808"/>
        <v>1734.8790255384617</v>
      </c>
      <c r="AE3101" s="4" t="s">
        <v>62</v>
      </c>
      <c r="AG3101" s="4" t="str">
        <f t="shared" si="814"/>
        <v>Weight Captured Separately</v>
      </c>
      <c r="AI3101" t="e">
        <f t="shared" si="805"/>
        <v>#N/A</v>
      </c>
      <c r="AJ3101" t="s">
        <v>81</v>
      </c>
      <c r="AK3101" s="2"/>
      <c r="AL3101" s="2" t="str">
        <f t="shared" si="815"/>
        <v>Freight Included in Commodity Cost</v>
      </c>
      <c r="AM3101" s="4"/>
      <c r="AN3101" t="e">
        <f>VLOOKUP([1]!Tabelle13[[#This Row],[Vlookup this ID for freight costs]],$AL$2:$AL$6811,2,FALSE)</f>
        <v>#REF!</v>
      </c>
      <c r="AO3101">
        <f t="shared" si="819"/>
        <v>10826.507877411081</v>
      </c>
      <c r="AP3101">
        <v>8.2200000000000006</v>
      </c>
      <c r="AQ3101">
        <v>8.2200000000000006</v>
      </c>
      <c r="AR3101" s="4">
        <v>11</v>
      </c>
      <c r="AS3101" s="4">
        <v>8</v>
      </c>
      <c r="AT3101" s="4">
        <v>2009</v>
      </c>
      <c r="AU3101" s="4">
        <v>11</v>
      </c>
      <c r="AV3101" s="4">
        <v>8</v>
      </c>
      <c r="AW3101" s="4">
        <v>2009</v>
      </c>
      <c r="AX3101" t="str">
        <f t="shared" si="806"/>
        <v>No Delay</v>
      </c>
      <c r="AY3101">
        <f t="shared" si="807"/>
        <v>0</v>
      </c>
    </row>
    <row r="3102" spans="1:51" x14ac:dyDescent="0.2">
      <c r="A3102" s="3">
        <v>47676</v>
      </c>
      <c r="B3102" s="1" t="s">
        <v>328</v>
      </c>
      <c r="C3102" s="1" t="s">
        <v>150</v>
      </c>
      <c r="D3102" s="1" t="s">
        <v>100</v>
      </c>
      <c r="E3102" s="1" t="s">
        <v>253</v>
      </c>
      <c r="F3102" s="1" t="s">
        <v>253</v>
      </c>
      <c r="G3102" s="13" t="s">
        <v>1848</v>
      </c>
      <c r="H3102" s="12">
        <v>40800</v>
      </c>
      <c r="I3102" s="12" t="s">
        <v>1848</v>
      </c>
      <c r="J3102" s="12">
        <v>40800</v>
      </c>
      <c r="K3102" s="4">
        <v>3436</v>
      </c>
      <c r="L3102" s="1" t="s">
        <v>146</v>
      </c>
      <c r="M3102" s="1" t="s">
        <v>170</v>
      </c>
      <c r="N3102" s="1" t="s">
        <v>275</v>
      </c>
      <c r="O3102" s="1" t="s">
        <v>93</v>
      </c>
      <c r="P3102">
        <v>60</v>
      </c>
      <c r="Q3102">
        <v>164</v>
      </c>
      <c r="R3102">
        <v>1380.88</v>
      </c>
      <c r="S3102">
        <v>8.42</v>
      </c>
      <c r="T3102">
        <v>0.14000000000000001</v>
      </c>
      <c r="U3102">
        <f t="shared" si="803"/>
        <v>1380.8799999999999</v>
      </c>
      <c r="V3102">
        <f t="shared" si="804"/>
        <v>9840</v>
      </c>
      <c r="W3102" s="1" t="s">
        <v>155</v>
      </c>
      <c r="X3102" s="1" t="s">
        <v>1236</v>
      </c>
      <c r="Y3102" s="1" t="s">
        <v>156</v>
      </c>
      <c r="Z3102" s="3">
        <v>8107</v>
      </c>
      <c r="AA3102" s="4">
        <f t="shared" si="816"/>
        <v>2263.154978</v>
      </c>
      <c r="AB3102" s="2">
        <f t="shared" si="817"/>
        <v>2263.154978</v>
      </c>
      <c r="AC3102" s="4">
        <f t="shared" si="818"/>
        <v>1393.0615944000001</v>
      </c>
      <c r="AD3102" s="4">
        <f t="shared" si="808"/>
        <v>1393.0615944000001</v>
      </c>
      <c r="AE3102" s="4" t="s">
        <v>62</v>
      </c>
      <c r="AG3102" s="4" t="str">
        <f t="shared" si="814"/>
        <v>Weight Captured Separately</v>
      </c>
      <c r="AI3102" t="e">
        <f t="shared" si="805"/>
        <v>#N/A</v>
      </c>
      <c r="AJ3102" t="s">
        <v>81</v>
      </c>
      <c r="AK3102" s="2"/>
      <c r="AL3102" s="2" t="str">
        <f t="shared" si="815"/>
        <v>Freight Included in Commodity Cost</v>
      </c>
      <c r="AM3102" s="4"/>
      <c r="AN3102" t="e">
        <f>VLOOKUP([1]!Tabelle13[[#This Row],[Vlookup this ID for freight costs]],$AL$2:$AL$6811,2,FALSE)</f>
        <v>#REF!</v>
      </c>
      <c r="AO3102">
        <f t="shared" si="819"/>
        <v>8692.8834722448028</v>
      </c>
      <c r="AP3102">
        <v>2.2799999999999998</v>
      </c>
      <c r="AQ3102">
        <v>2.2799999999999998</v>
      </c>
      <c r="AR3102" s="4">
        <v>14</v>
      </c>
      <c r="AS3102" s="4">
        <v>9</v>
      </c>
      <c r="AT3102" s="4">
        <v>2011</v>
      </c>
      <c r="AU3102" s="4">
        <v>14</v>
      </c>
      <c r="AV3102" s="4">
        <v>9</v>
      </c>
      <c r="AW3102" s="4">
        <v>2011</v>
      </c>
      <c r="AX3102" t="str">
        <f t="shared" si="806"/>
        <v>No Delay</v>
      </c>
      <c r="AY3102">
        <f t="shared" si="807"/>
        <v>0</v>
      </c>
    </row>
    <row r="3103" spans="1:51" x14ac:dyDescent="0.2">
      <c r="A3103" s="3">
        <v>2450</v>
      </c>
      <c r="B3103" s="1" t="s">
        <v>1918</v>
      </c>
      <c r="C3103" s="1" t="s">
        <v>150</v>
      </c>
      <c r="D3103" s="1" t="s">
        <v>100</v>
      </c>
      <c r="E3103" s="1" t="s">
        <v>53</v>
      </c>
      <c r="F3103" s="1" t="s">
        <v>53</v>
      </c>
      <c r="G3103" s="13" t="s">
        <v>1996</v>
      </c>
      <c r="H3103" s="12">
        <v>39989</v>
      </c>
      <c r="I3103" s="12" t="s">
        <v>1999</v>
      </c>
      <c r="J3103" s="12">
        <v>39923</v>
      </c>
      <c r="K3103" s="4">
        <v>1479</v>
      </c>
      <c r="L3103" s="1" t="s">
        <v>146</v>
      </c>
      <c r="M3103" s="1" t="s">
        <v>1920</v>
      </c>
      <c r="N3103" s="1" t="s">
        <v>1978</v>
      </c>
      <c r="O3103" s="1" t="s">
        <v>897</v>
      </c>
      <c r="P3103">
        <v>5</v>
      </c>
      <c r="Q3103">
        <v>166</v>
      </c>
      <c r="R3103">
        <v>2265.9</v>
      </c>
      <c r="S3103">
        <v>13.65</v>
      </c>
      <c r="T3103">
        <v>2.73</v>
      </c>
      <c r="U3103">
        <f t="shared" si="803"/>
        <v>2265.9</v>
      </c>
      <c r="V3103">
        <f t="shared" si="804"/>
        <v>830</v>
      </c>
      <c r="W3103" s="1" t="s">
        <v>851</v>
      </c>
      <c r="X3103" s="1" t="s">
        <v>361</v>
      </c>
      <c r="Y3103" s="1" t="s">
        <v>361</v>
      </c>
      <c r="Z3103" s="3">
        <v>9485</v>
      </c>
      <c r="AA3103" s="4">
        <f t="shared" si="816"/>
        <v>2263.3744660000002</v>
      </c>
      <c r="AB3103" s="2">
        <f t="shared" si="817"/>
        <v>2263.3744660000002</v>
      </c>
      <c r="AC3103" s="4">
        <f t="shared" si="818"/>
        <v>2283.6512157297293</v>
      </c>
      <c r="AD3103" s="4">
        <f t="shared" si="808"/>
        <v>2283.6512157297293</v>
      </c>
      <c r="AE3103" s="4" t="s">
        <v>62</v>
      </c>
      <c r="AG3103" s="4" t="str">
        <f t="shared" si="814"/>
        <v>Weight Captured Separately</v>
      </c>
      <c r="AH3103" s="4">
        <v>10960</v>
      </c>
      <c r="AI3103">
        <f t="shared" si="805"/>
        <v>5372</v>
      </c>
      <c r="AJ3103" t="s">
        <v>81</v>
      </c>
      <c r="AK3103" s="2"/>
      <c r="AL3103" s="2" t="str">
        <f t="shared" si="815"/>
        <v>Freight Included in Commodity Cost</v>
      </c>
      <c r="AM3103" s="4"/>
      <c r="AN3103" t="e">
        <f>VLOOKUP([1]!Tabelle13[[#This Row],[Vlookup this ID for freight costs]],$AL$2:$AL$6811,2,FALSE)</f>
        <v>#REF!</v>
      </c>
      <c r="AO3103">
        <f t="shared" si="819"/>
        <v>14251.943888584972</v>
      </c>
      <c r="AP3103">
        <v>4.4400000000000004</v>
      </c>
      <c r="AQ3103">
        <v>4.4400000000000004</v>
      </c>
      <c r="AR3103" s="4">
        <v>25</v>
      </c>
      <c r="AS3103" s="4">
        <v>6</v>
      </c>
      <c r="AT3103" s="4">
        <v>2009</v>
      </c>
      <c r="AU3103" s="4">
        <v>20</v>
      </c>
      <c r="AV3103" s="4">
        <v>4</v>
      </c>
      <c r="AW3103" s="4">
        <v>2009</v>
      </c>
      <c r="AX3103" t="str">
        <f t="shared" si="806"/>
        <v>No Delay</v>
      </c>
      <c r="AY3103">
        <f t="shared" si="807"/>
        <v>0</v>
      </c>
    </row>
    <row r="3104" spans="1:51" x14ac:dyDescent="0.2">
      <c r="A3104" s="3">
        <v>36784</v>
      </c>
      <c r="B3104" s="1" t="s">
        <v>328</v>
      </c>
      <c r="C3104" s="1" t="s">
        <v>150</v>
      </c>
      <c r="D3104" s="1" t="s">
        <v>100</v>
      </c>
      <c r="E3104" s="1" t="s">
        <v>101</v>
      </c>
      <c r="F3104" s="1" t="s">
        <v>101</v>
      </c>
      <c r="G3104" s="13" t="s">
        <v>1960</v>
      </c>
      <c r="H3104" s="12">
        <v>41676</v>
      </c>
      <c r="I3104" s="12" t="s">
        <v>1960</v>
      </c>
      <c r="J3104" s="12">
        <v>41676</v>
      </c>
      <c r="K3104" s="4">
        <v>5249</v>
      </c>
      <c r="L3104" s="1" t="s">
        <v>146</v>
      </c>
      <c r="M3104" s="1" t="s">
        <v>1920</v>
      </c>
      <c r="N3104" s="1" t="s">
        <v>218</v>
      </c>
      <c r="O3104" s="1" t="s">
        <v>93</v>
      </c>
      <c r="P3104">
        <v>90</v>
      </c>
      <c r="Q3104">
        <v>168</v>
      </c>
      <c r="R3104">
        <v>3709.29</v>
      </c>
      <c r="S3104">
        <v>22.08</v>
      </c>
      <c r="T3104">
        <v>0.25</v>
      </c>
      <c r="U3104">
        <f t="shared" si="803"/>
        <v>3709.4399999999996</v>
      </c>
      <c r="V3104">
        <f t="shared" si="804"/>
        <v>15120</v>
      </c>
      <c r="W3104" s="1" t="s">
        <v>155</v>
      </c>
      <c r="X3104" s="1" t="s">
        <v>1236</v>
      </c>
      <c r="Y3104" s="1" t="s">
        <v>156</v>
      </c>
      <c r="Z3104" s="3">
        <v>16635</v>
      </c>
      <c r="AA3104" s="4">
        <f t="shared" si="816"/>
        <v>2263.5939539999999</v>
      </c>
      <c r="AB3104" s="2">
        <f t="shared" si="817"/>
        <v>2263.5939539999999</v>
      </c>
      <c r="AC3104" s="4">
        <f t="shared" si="818"/>
        <v>796.86465133333331</v>
      </c>
      <c r="AD3104" s="4">
        <f t="shared" si="808"/>
        <v>796.86465133333331</v>
      </c>
      <c r="AE3104" s="4" t="s">
        <v>62</v>
      </c>
      <c r="AG3104" s="4" t="str">
        <f t="shared" si="814"/>
        <v>Weight Captured Separately</v>
      </c>
      <c r="AI3104" t="e">
        <f t="shared" si="805"/>
        <v>#N/A</v>
      </c>
      <c r="AJ3104" t="s">
        <v>81</v>
      </c>
      <c r="AK3104" s="2"/>
      <c r="AL3104" s="2" t="str">
        <f t="shared" si="815"/>
        <v>Freight Included in Commodity Cost</v>
      </c>
      <c r="AM3104" s="4"/>
      <c r="AN3104" t="e">
        <f>VLOOKUP([1]!Tabelle13[[#This Row],[Vlookup this ID for freight costs]],$AL$2:$AL$6811,2,FALSE)</f>
        <v>#REF!</v>
      </c>
      <c r="AO3104">
        <f t="shared" si="819"/>
        <v>4971.4221536226669</v>
      </c>
      <c r="AP3104">
        <v>4.59</v>
      </c>
      <c r="AQ3104">
        <v>4.59</v>
      </c>
      <c r="AR3104" s="4">
        <v>6</v>
      </c>
      <c r="AS3104" s="4">
        <v>2</v>
      </c>
      <c r="AT3104" s="4">
        <v>2014</v>
      </c>
      <c r="AU3104" s="4">
        <v>6</v>
      </c>
      <c r="AV3104" s="4">
        <v>2</v>
      </c>
      <c r="AW3104" s="4">
        <v>2014</v>
      </c>
      <c r="AX3104" t="str">
        <f t="shared" si="806"/>
        <v>No Delay</v>
      </c>
      <c r="AY3104">
        <f t="shared" si="807"/>
        <v>0</v>
      </c>
    </row>
    <row r="3105" spans="1:51" x14ac:dyDescent="0.2">
      <c r="A3105" s="3">
        <v>65458</v>
      </c>
      <c r="B3105" s="1" t="s">
        <v>328</v>
      </c>
      <c r="C3105" s="1" t="s">
        <v>150</v>
      </c>
      <c r="D3105" s="1" t="s">
        <v>100</v>
      </c>
      <c r="E3105" s="1" t="s">
        <v>101</v>
      </c>
      <c r="F3105" s="1" t="s">
        <v>101</v>
      </c>
      <c r="G3105" s="13" t="s">
        <v>1411</v>
      </c>
      <c r="H3105" s="12">
        <v>41880</v>
      </c>
      <c r="I3105" s="12" t="s">
        <v>1411</v>
      </c>
      <c r="J3105" s="12">
        <v>41880</v>
      </c>
      <c r="K3105" s="4">
        <v>5901</v>
      </c>
      <c r="L3105" s="1" t="s">
        <v>146</v>
      </c>
      <c r="M3105" s="1" t="s">
        <v>1920</v>
      </c>
      <c r="N3105" s="1" t="s">
        <v>371</v>
      </c>
      <c r="O3105" s="1" t="s">
        <v>93</v>
      </c>
      <c r="P3105">
        <v>240</v>
      </c>
      <c r="Q3105">
        <v>171</v>
      </c>
      <c r="R3105">
        <v>4623.54</v>
      </c>
      <c r="S3105">
        <v>27.04</v>
      </c>
      <c r="T3105">
        <v>0.11</v>
      </c>
      <c r="U3105">
        <f t="shared" si="803"/>
        <v>4623.84</v>
      </c>
      <c r="V3105">
        <f t="shared" si="804"/>
        <v>41040</v>
      </c>
      <c r="W3105" s="1" t="s">
        <v>155</v>
      </c>
      <c r="X3105" s="1" t="s">
        <v>1236</v>
      </c>
      <c r="Y3105" s="1" t="s">
        <v>156</v>
      </c>
      <c r="Z3105" s="3">
        <v>16635</v>
      </c>
      <c r="AA3105" s="4">
        <f t="shared" si="816"/>
        <v>2263.923186</v>
      </c>
      <c r="AB3105" s="2">
        <f t="shared" si="817"/>
        <v>2263.923186</v>
      </c>
      <c r="AC3105" s="4">
        <f t="shared" si="818"/>
        <v>1575.4033133333335</v>
      </c>
      <c r="AD3105" s="4">
        <f t="shared" si="808"/>
        <v>1575.4033133333335</v>
      </c>
      <c r="AE3105" s="4" t="s">
        <v>62</v>
      </c>
      <c r="AG3105" s="4" t="str">
        <f t="shared" si="814"/>
        <v>Weight Captured Separately</v>
      </c>
      <c r="AI3105" t="e">
        <f t="shared" si="805"/>
        <v>#N/A</v>
      </c>
      <c r="AJ3105" t="s">
        <v>81</v>
      </c>
      <c r="AK3105" s="2"/>
      <c r="AL3105" s="2" t="str">
        <f t="shared" si="815"/>
        <v>Freight Included in Commodity Cost</v>
      </c>
      <c r="AM3105" s="4"/>
      <c r="AN3105" t="e">
        <f>VLOOKUP([1]!Tabelle13[[#This Row],[Vlookup this ID for freight costs]],$AL$2:$AL$6811,2,FALSE)</f>
        <v>#REF!</v>
      </c>
      <c r="AO3105">
        <f t="shared" si="819"/>
        <v>9831.0604818266693</v>
      </c>
      <c r="AP3105">
        <v>5.72</v>
      </c>
      <c r="AQ3105">
        <v>5.72</v>
      </c>
      <c r="AR3105" s="4">
        <v>29</v>
      </c>
      <c r="AS3105" s="4">
        <v>8</v>
      </c>
      <c r="AT3105" s="4">
        <v>2014</v>
      </c>
      <c r="AU3105" s="4">
        <v>29</v>
      </c>
      <c r="AV3105" s="4">
        <v>8</v>
      </c>
      <c r="AW3105" s="4">
        <v>2014</v>
      </c>
      <c r="AX3105" t="str">
        <f t="shared" si="806"/>
        <v>No Delay</v>
      </c>
      <c r="AY3105">
        <f t="shared" si="807"/>
        <v>0</v>
      </c>
    </row>
    <row r="3106" spans="1:51" x14ac:dyDescent="0.2">
      <c r="A3106" s="3">
        <v>73059</v>
      </c>
      <c r="B3106" s="1" t="s">
        <v>328</v>
      </c>
      <c r="C3106" s="1" t="s">
        <v>150</v>
      </c>
      <c r="D3106" s="1" t="s">
        <v>100</v>
      </c>
      <c r="E3106" s="1" t="s">
        <v>101</v>
      </c>
      <c r="F3106" s="1" t="s">
        <v>101</v>
      </c>
      <c r="G3106" s="13" t="s">
        <v>1576</v>
      </c>
      <c r="H3106" s="12">
        <v>41983</v>
      </c>
      <c r="I3106" s="12" t="s">
        <v>1576</v>
      </c>
      <c r="J3106" s="12">
        <v>41983</v>
      </c>
      <c r="K3106" s="4">
        <v>6191</v>
      </c>
      <c r="L3106" s="1" t="s">
        <v>146</v>
      </c>
      <c r="M3106" s="1" t="s">
        <v>1920</v>
      </c>
      <c r="N3106" s="1" t="s">
        <v>284</v>
      </c>
      <c r="O3106" s="1" t="s">
        <v>93</v>
      </c>
      <c r="P3106">
        <v>30</v>
      </c>
      <c r="Q3106">
        <v>172</v>
      </c>
      <c r="R3106">
        <v>457.9</v>
      </c>
      <c r="S3106">
        <v>2.66</v>
      </c>
      <c r="T3106">
        <v>0.09</v>
      </c>
      <c r="U3106">
        <f t="shared" si="803"/>
        <v>457.52000000000004</v>
      </c>
      <c r="V3106">
        <f t="shared" si="804"/>
        <v>5160</v>
      </c>
      <c r="W3106" s="1" t="s">
        <v>155</v>
      </c>
      <c r="X3106" s="1" t="s">
        <v>1236</v>
      </c>
      <c r="Y3106" s="1" t="s">
        <v>156</v>
      </c>
      <c r="Z3106" s="3">
        <v>16635</v>
      </c>
      <c r="AA3106" s="4">
        <f t="shared" si="816"/>
        <v>2264.0329299999999</v>
      </c>
      <c r="AB3106" s="2">
        <f t="shared" si="817"/>
        <v>2264.0329299999999</v>
      </c>
      <c r="AC3106" s="4">
        <f t="shared" si="818"/>
        <v>1808.7124719999999</v>
      </c>
      <c r="AD3106" s="4">
        <f t="shared" si="808"/>
        <v>1808.7124719999999</v>
      </c>
      <c r="AE3106" s="4" t="s">
        <v>62</v>
      </c>
      <c r="AG3106" s="4" t="str">
        <f t="shared" si="814"/>
        <v>Weight Captured Separately</v>
      </c>
      <c r="AI3106" t="e">
        <f t="shared" si="805"/>
        <v>#N/A</v>
      </c>
      <c r="AJ3106" t="s">
        <v>81</v>
      </c>
      <c r="AK3106" s="2"/>
      <c r="AL3106" s="2" t="str">
        <f t="shared" si="815"/>
        <v>Freight Included in Commodity Cost</v>
      </c>
      <c r="AM3106" s="4"/>
      <c r="AN3106" t="e">
        <f>VLOOKUP([1]!Tabelle13[[#This Row],[Vlookup this ID for freight costs]],$AL$2:$AL$6811,2,FALSE)</f>
        <v>#REF!</v>
      </c>
      <c r="AO3106">
        <f t="shared" si="819"/>
        <v>11287.376250224001</v>
      </c>
      <c r="AP3106">
        <v>0.54</v>
      </c>
      <c r="AQ3106">
        <v>0.54</v>
      </c>
      <c r="AR3106" s="4">
        <v>10</v>
      </c>
      <c r="AS3106" s="4">
        <v>12</v>
      </c>
      <c r="AT3106" s="4">
        <v>2014</v>
      </c>
      <c r="AU3106" s="4">
        <v>10</v>
      </c>
      <c r="AV3106" s="4">
        <v>12</v>
      </c>
      <c r="AW3106" s="4">
        <v>2014</v>
      </c>
      <c r="AX3106" t="str">
        <f t="shared" si="806"/>
        <v>No Delay</v>
      </c>
      <c r="AY3106">
        <f t="shared" si="807"/>
        <v>0</v>
      </c>
    </row>
    <row r="3107" spans="1:51" x14ac:dyDescent="0.2">
      <c r="A3107" s="3">
        <v>2429</v>
      </c>
      <c r="B3107" s="1" t="s">
        <v>1918</v>
      </c>
      <c r="C3107" s="1" t="s">
        <v>150</v>
      </c>
      <c r="D3107" s="1" t="s">
        <v>100</v>
      </c>
      <c r="E3107" s="1" t="s">
        <v>53</v>
      </c>
      <c r="F3107" s="1" t="s">
        <v>53</v>
      </c>
      <c r="G3107" s="13" t="s">
        <v>2036</v>
      </c>
      <c r="H3107" s="12">
        <v>39889</v>
      </c>
      <c r="I3107" s="12" t="s">
        <v>2037</v>
      </c>
      <c r="J3107" s="12">
        <v>39780</v>
      </c>
      <c r="K3107" s="4">
        <v>1213</v>
      </c>
      <c r="L3107" s="1" t="s">
        <v>146</v>
      </c>
      <c r="M3107" s="1" t="s">
        <v>1920</v>
      </c>
      <c r="N3107" s="1" t="s">
        <v>218</v>
      </c>
      <c r="O3107" s="1" t="s">
        <v>93</v>
      </c>
      <c r="P3107">
        <v>90</v>
      </c>
      <c r="Q3107">
        <v>176</v>
      </c>
      <c r="R3107">
        <v>3359.84</v>
      </c>
      <c r="S3107">
        <v>19.09</v>
      </c>
      <c r="T3107">
        <v>0.21</v>
      </c>
      <c r="U3107">
        <f t="shared" si="803"/>
        <v>3359.84</v>
      </c>
      <c r="V3107">
        <f t="shared" si="804"/>
        <v>15840</v>
      </c>
      <c r="W3107" s="1" t="s">
        <v>155</v>
      </c>
      <c r="X3107" s="1" t="s">
        <v>1236</v>
      </c>
      <c r="Y3107" s="1" t="s">
        <v>156</v>
      </c>
      <c r="Z3107" s="3">
        <v>8107</v>
      </c>
      <c r="AA3107" s="4">
        <f t="shared" si="816"/>
        <v>2264.4719060000002</v>
      </c>
      <c r="AB3107" s="2">
        <f t="shared" si="817"/>
        <v>2264.4719060000002</v>
      </c>
      <c r="AC3107" s="4">
        <f t="shared" si="818"/>
        <v>1330.4916916666666</v>
      </c>
      <c r="AD3107" s="4">
        <f t="shared" si="808"/>
        <v>1330.4916916666666</v>
      </c>
      <c r="AE3107" s="4" t="s">
        <v>62</v>
      </c>
      <c r="AG3107" s="4" t="str">
        <f t="shared" si="814"/>
        <v>Weight Captured Separately</v>
      </c>
      <c r="AH3107" s="4">
        <v>11483</v>
      </c>
      <c r="AI3107">
        <f t="shared" si="805"/>
        <v>9248</v>
      </c>
      <c r="AJ3107" t="s">
        <v>81</v>
      </c>
      <c r="AK3107" s="2"/>
      <c r="AL3107" s="2" t="str">
        <f t="shared" si="815"/>
        <v>Freight Included in Commodity Cost</v>
      </c>
      <c r="AM3107" s="4"/>
      <c r="AN3107" t="e">
        <f>VLOOKUP([1]!Tabelle13[[#This Row],[Vlookup this ID for freight costs]],$AL$2:$AL$6811,2,FALSE)</f>
        <v>#REF!</v>
      </c>
      <c r="AO3107">
        <f t="shared" si="819"/>
        <v>8302.3221393833355</v>
      </c>
      <c r="AP3107">
        <v>6.59</v>
      </c>
      <c r="AQ3107">
        <v>6.59</v>
      </c>
      <c r="AR3107" s="4">
        <v>17</v>
      </c>
      <c r="AS3107" s="4">
        <v>4</v>
      </c>
      <c r="AT3107" s="4">
        <v>2009</v>
      </c>
      <c r="AU3107" s="4">
        <v>28</v>
      </c>
      <c r="AV3107" s="4">
        <v>11</v>
      </c>
      <c r="AW3107" s="4">
        <v>2008</v>
      </c>
      <c r="AX3107" t="str">
        <f t="shared" si="806"/>
        <v>No Delay</v>
      </c>
      <c r="AY3107">
        <f t="shared" si="807"/>
        <v>0</v>
      </c>
    </row>
    <row r="3108" spans="1:51" x14ac:dyDescent="0.2">
      <c r="A3108" s="3">
        <v>10342</v>
      </c>
      <c r="B3108" s="1" t="s">
        <v>1918</v>
      </c>
      <c r="C3108" s="1" t="s">
        <v>150</v>
      </c>
      <c r="D3108" s="1" t="s">
        <v>100</v>
      </c>
      <c r="E3108" s="1" t="s">
        <v>53</v>
      </c>
      <c r="F3108" s="1" t="s">
        <v>53</v>
      </c>
      <c r="G3108" s="13" t="s">
        <v>2036</v>
      </c>
      <c r="H3108" s="12">
        <v>39889</v>
      </c>
      <c r="I3108" s="12" t="s">
        <v>2037</v>
      </c>
      <c r="J3108" s="12">
        <v>39780</v>
      </c>
      <c r="K3108" s="4">
        <v>1222</v>
      </c>
      <c r="L3108" s="1" t="s">
        <v>146</v>
      </c>
      <c r="M3108" s="1" t="s">
        <v>1920</v>
      </c>
      <c r="N3108" s="1" t="s">
        <v>1998</v>
      </c>
      <c r="O3108" s="1" t="s">
        <v>1964</v>
      </c>
      <c r="P3108">
        <v>200</v>
      </c>
      <c r="Q3108">
        <v>180</v>
      </c>
      <c r="R3108">
        <v>210.6</v>
      </c>
      <c r="S3108">
        <v>1.17</v>
      </c>
      <c r="T3108">
        <v>0.01</v>
      </c>
      <c r="U3108">
        <f t="shared" si="803"/>
        <v>210.6</v>
      </c>
      <c r="V3108">
        <f t="shared" si="804"/>
        <v>36000</v>
      </c>
      <c r="W3108" s="1" t="s">
        <v>185</v>
      </c>
      <c r="X3108" s="1" t="s">
        <v>186</v>
      </c>
      <c r="Y3108" s="1" t="s">
        <v>186</v>
      </c>
      <c r="Z3108" s="3">
        <v>8773</v>
      </c>
      <c r="AA3108" s="4">
        <f t="shared" si="816"/>
        <v>2264.9108820000001</v>
      </c>
      <c r="AB3108" s="2">
        <f t="shared" si="817"/>
        <v>2264.9108820000001</v>
      </c>
      <c r="AC3108" s="4">
        <f t="shared" si="818"/>
        <v>1448.4244248</v>
      </c>
      <c r="AD3108" s="4">
        <f t="shared" si="808"/>
        <v>1448.4244248</v>
      </c>
      <c r="AE3108" s="4" t="s">
        <v>62</v>
      </c>
      <c r="AG3108" s="4" t="str">
        <f t="shared" si="814"/>
        <v>Weight Captured Separately</v>
      </c>
      <c r="AH3108" s="4">
        <v>82506</v>
      </c>
      <c r="AI3108">
        <f t="shared" si="805"/>
        <v>17125</v>
      </c>
      <c r="AJ3108" t="s">
        <v>81</v>
      </c>
      <c r="AK3108" s="2"/>
      <c r="AL3108" s="2" t="str">
        <f t="shared" si="815"/>
        <v>Freight Included in Commodity Cost</v>
      </c>
      <c r="AM3108" s="4"/>
      <c r="AN3108" t="e">
        <f>VLOOKUP([1]!Tabelle13[[#This Row],[Vlookup this ID for freight costs]],$AL$2:$AL$6811,2,FALSE)</f>
        <v>#REF!</v>
      </c>
      <c r="AO3108">
        <f t="shared" si="819"/>
        <v>9038.4582596016025</v>
      </c>
      <c r="AP3108">
        <v>0.41</v>
      </c>
      <c r="AQ3108">
        <v>0.41</v>
      </c>
      <c r="AR3108" s="4">
        <v>17</v>
      </c>
      <c r="AS3108" s="4">
        <v>4</v>
      </c>
      <c r="AT3108" s="4">
        <v>2009</v>
      </c>
      <c r="AU3108" s="4">
        <v>28</v>
      </c>
      <c r="AV3108" s="4">
        <v>11</v>
      </c>
      <c r="AW3108" s="4">
        <v>2008</v>
      </c>
      <c r="AX3108" t="str">
        <f t="shared" si="806"/>
        <v>No Delay</v>
      </c>
      <c r="AY3108">
        <f t="shared" si="807"/>
        <v>0</v>
      </c>
    </row>
    <row r="3109" spans="1:51" x14ac:dyDescent="0.2">
      <c r="A3109" s="3">
        <v>44486</v>
      </c>
      <c r="B3109" s="1" t="s">
        <v>328</v>
      </c>
      <c r="C3109" s="1" t="s">
        <v>150</v>
      </c>
      <c r="D3109" s="1" t="s">
        <v>100</v>
      </c>
      <c r="E3109" s="1" t="s">
        <v>101</v>
      </c>
      <c r="F3109" s="1" t="s">
        <v>101</v>
      </c>
      <c r="G3109" s="13" t="s">
        <v>1960</v>
      </c>
      <c r="H3109" s="12">
        <v>41676</v>
      </c>
      <c r="I3109" s="12" t="s">
        <v>1960</v>
      </c>
      <c r="J3109" s="12">
        <v>41676</v>
      </c>
      <c r="K3109" s="4">
        <v>5256</v>
      </c>
      <c r="L3109" s="1" t="s">
        <v>146</v>
      </c>
      <c r="M3109" s="1" t="s">
        <v>1920</v>
      </c>
      <c r="N3109" s="1" t="s">
        <v>284</v>
      </c>
      <c r="O3109" s="1" t="s">
        <v>93</v>
      </c>
      <c r="P3109">
        <v>30</v>
      </c>
      <c r="Q3109">
        <v>182</v>
      </c>
      <c r="R3109">
        <v>541.83000000000004</v>
      </c>
      <c r="S3109">
        <v>2.98</v>
      </c>
      <c r="T3109">
        <v>0.1</v>
      </c>
      <c r="U3109">
        <f t="shared" si="803"/>
        <v>542.36</v>
      </c>
      <c r="V3109">
        <f t="shared" si="804"/>
        <v>5460</v>
      </c>
      <c r="W3109" s="1" t="s">
        <v>155</v>
      </c>
      <c r="X3109" s="1" t="s">
        <v>1236</v>
      </c>
      <c r="Y3109" s="1" t="s">
        <v>156</v>
      </c>
      <c r="Z3109" s="3">
        <v>16635</v>
      </c>
      <c r="AA3109" s="4">
        <f t="shared" si="816"/>
        <v>2265.1303699999999</v>
      </c>
      <c r="AB3109" s="2">
        <f t="shared" si="817"/>
        <v>2265.1303699999999</v>
      </c>
      <c r="AC3109" s="4">
        <f t="shared" si="818"/>
        <v>1543.4577097777776</v>
      </c>
      <c r="AD3109" s="4">
        <f t="shared" si="808"/>
        <v>1543.4577097777776</v>
      </c>
      <c r="AE3109" s="4" t="s">
        <v>62</v>
      </c>
      <c r="AG3109" s="4" t="str">
        <f t="shared" si="814"/>
        <v>Weight Captured Separately</v>
      </c>
      <c r="AI3109" t="e">
        <f t="shared" si="805"/>
        <v>#N/A</v>
      </c>
      <c r="AJ3109" t="s">
        <v>81</v>
      </c>
      <c r="AK3109" s="2"/>
      <c r="AL3109" s="2" t="str">
        <f t="shared" si="815"/>
        <v>Freight Included in Commodity Cost</v>
      </c>
      <c r="AM3109" s="4"/>
      <c r="AN3109" t="e">
        <f>VLOOKUP([1]!Tabelle13[[#This Row],[Vlookup this ID for freight costs]],$AL$2:$AL$6811,2,FALSE)</f>
        <v>#REF!</v>
      </c>
      <c r="AO3109">
        <f t="shared" si="819"/>
        <v>9631.6560244328903</v>
      </c>
      <c r="AP3109">
        <v>0.67</v>
      </c>
      <c r="AQ3109">
        <v>0.67</v>
      </c>
      <c r="AR3109" s="4">
        <v>6</v>
      </c>
      <c r="AS3109" s="4">
        <v>2</v>
      </c>
      <c r="AT3109" s="4">
        <v>2014</v>
      </c>
      <c r="AU3109" s="4">
        <v>6</v>
      </c>
      <c r="AV3109" s="4">
        <v>2</v>
      </c>
      <c r="AW3109" s="4">
        <v>2014</v>
      </c>
      <c r="AX3109" t="str">
        <f t="shared" si="806"/>
        <v>No Delay</v>
      </c>
      <c r="AY3109">
        <f t="shared" si="807"/>
        <v>0</v>
      </c>
    </row>
    <row r="3110" spans="1:51" x14ac:dyDescent="0.2">
      <c r="A3110" s="3">
        <v>22280</v>
      </c>
      <c r="B3110" s="1" t="s">
        <v>328</v>
      </c>
      <c r="C3110" s="1" t="s">
        <v>150</v>
      </c>
      <c r="D3110" s="1" t="s">
        <v>100</v>
      </c>
      <c r="E3110" s="1" t="s">
        <v>101</v>
      </c>
      <c r="F3110" s="1" t="s">
        <v>101</v>
      </c>
      <c r="G3110" s="13" t="s">
        <v>1925</v>
      </c>
      <c r="H3110" s="12">
        <v>41878</v>
      </c>
      <c r="I3110" s="12" t="s">
        <v>1925</v>
      </c>
      <c r="J3110" s="12">
        <v>41878</v>
      </c>
      <c r="K3110" s="4">
        <v>5771</v>
      </c>
      <c r="L3110" s="1" t="s">
        <v>146</v>
      </c>
      <c r="M3110" s="1" t="s">
        <v>1920</v>
      </c>
      <c r="N3110" s="1" t="s">
        <v>171</v>
      </c>
      <c r="O3110" s="1" t="s">
        <v>93</v>
      </c>
      <c r="P3110">
        <v>60</v>
      </c>
      <c r="Q3110">
        <v>183</v>
      </c>
      <c r="R3110">
        <v>1802.16</v>
      </c>
      <c r="S3110">
        <v>9.85</v>
      </c>
      <c r="T3110">
        <v>0.16</v>
      </c>
      <c r="U3110">
        <f t="shared" si="803"/>
        <v>1802.55</v>
      </c>
      <c r="V3110">
        <f t="shared" si="804"/>
        <v>10980</v>
      </c>
      <c r="W3110" s="1" t="s">
        <v>179</v>
      </c>
      <c r="X3110" s="1" t="s">
        <v>1236</v>
      </c>
      <c r="Y3110" s="1" t="s">
        <v>156</v>
      </c>
      <c r="Z3110" s="3">
        <v>16635</v>
      </c>
      <c r="AA3110" s="4">
        <f t="shared" si="816"/>
        <v>2265.2401140000002</v>
      </c>
      <c r="AB3110" s="2">
        <f t="shared" si="817"/>
        <v>2265.2401140000002</v>
      </c>
      <c r="AC3110" s="4">
        <f t="shared" si="818"/>
        <v>13128.080038</v>
      </c>
      <c r="AD3110" s="4">
        <f t="shared" si="808"/>
        <v>13128.080038</v>
      </c>
      <c r="AE3110" s="4" t="s">
        <v>62</v>
      </c>
      <c r="AG3110" s="4" t="str">
        <f t="shared" si="814"/>
        <v>Weight Captured Separately</v>
      </c>
      <c r="AI3110" t="e">
        <f t="shared" si="805"/>
        <v>#N/A</v>
      </c>
      <c r="AJ3110" t="s">
        <v>81</v>
      </c>
      <c r="AK3110" s="2"/>
      <c r="AL3110" s="2" t="str">
        <f t="shared" si="815"/>
        <v>Freight Included in Commodity Cost</v>
      </c>
      <c r="AM3110" s="4"/>
      <c r="AN3110" t="e">
        <f>VLOOKUP([1]!Tabelle13[[#This Row],[Vlookup this ID for freight costs]],$AL$2:$AL$6811,2,FALSE)</f>
        <v>#REF!</v>
      </c>
      <c r="AO3110">
        <f t="shared" si="819"/>
        <v>81942.868597196008</v>
      </c>
      <c r="AP3110">
        <v>2.23</v>
      </c>
      <c r="AQ3110">
        <v>2.23</v>
      </c>
      <c r="AR3110" s="4">
        <v>27</v>
      </c>
      <c r="AS3110" s="4">
        <v>8</v>
      </c>
      <c r="AT3110" s="4">
        <v>2014</v>
      </c>
      <c r="AU3110" s="4">
        <v>27</v>
      </c>
      <c r="AV3110" s="4">
        <v>8</v>
      </c>
      <c r="AW3110" s="4">
        <v>2014</v>
      </c>
      <c r="AX3110" t="str">
        <f t="shared" si="806"/>
        <v>No Delay</v>
      </c>
      <c r="AY3110">
        <f t="shared" si="807"/>
        <v>0</v>
      </c>
    </row>
    <row r="3111" spans="1:51" x14ac:dyDescent="0.2">
      <c r="A3111" s="3">
        <v>44855</v>
      </c>
      <c r="B3111" s="1" t="s">
        <v>328</v>
      </c>
      <c r="C3111" s="1" t="s">
        <v>150</v>
      </c>
      <c r="D3111" s="1" t="s">
        <v>100</v>
      </c>
      <c r="E3111" s="1" t="s">
        <v>101</v>
      </c>
      <c r="F3111" s="1" t="s">
        <v>101</v>
      </c>
      <c r="G3111" s="13" t="s">
        <v>1952</v>
      </c>
      <c r="H3111" s="12">
        <v>42047</v>
      </c>
      <c r="I3111" s="12" t="s">
        <v>1952</v>
      </c>
      <c r="J3111" s="12">
        <v>42047</v>
      </c>
      <c r="K3111" s="4">
        <v>6288</v>
      </c>
      <c r="L3111" s="1" t="s">
        <v>146</v>
      </c>
      <c r="M3111" s="1" t="s">
        <v>1923</v>
      </c>
      <c r="N3111" s="1" t="s">
        <v>171</v>
      </c>
      <c r="O3111" s="1" t="s">
        <v>93</v>
      </c>
      <c r="P3111">
        <v>60</v>
      </c>
      <c r="Q3111">
        <v>189</v>
      </c>
      <c r="R3111">
        <v>1248.67</v>
      </c>
      <c r="S3111">
        <v>6.61</v>
      </c>
      <c r="T3111">
        <v>0.11</v>
      </c>
      <c r="U3111">
        <f t="shared" si="803"/>
        <v>1249.29</v>
      </c>
      <c r="V3111">
        <f t="shared" si="804"/>
        <v>11340</v>
      </c>
      <c r="W3111" s="1" t="s">
        <v>155</v>
      </c>
      <c r="X3111" s="1" t="s">
        <v>1236</v>
      </c>
      <c r="Y3111" s="1" t="s">
        <v>156</v>
      </c>
      <c r="Z3111" s="3">
        <v>16635</v>
      </c>
      <c r="AA3111" s="4">
        <f t="shared" si="816"/>
        <v>2265.8985779999998</v>
      </c>
      <c r="AB3111" s="2">
        <f t="shared" si="817"/>
        <v>2265.8985779999998</v>
      </c>
      <c r="AC3111" s="4">
        <f t="shared" si="818"/>
        <v>2443.5424508571427</v>
      </c>
      <c r="AD3111" s="4">
        <f t="shared" si="808"/>
        <v>2443.5424508571427</v>
      </c>
      <c r="AE3111" s="4" t="s">
        <v>62</v>
      </c>
      <c r="AG3111" s="4" t="str">
        <f t="shared" si="814"/>
        <v>Weight Captured Separately</v>
      </c>
      <c r="AI3111" t="e">
        <f t="shared" si="805"/>
        <v>#N/A</v>
      </c>
      <c r="AJ3111" t="s">
        <v>81</v>
      </c>
      <c r="AK3111" s="2"/>
      <c r="AL3111" s="2" t="str">
        <f t="shared" si="815"/>
        <v>Freight Included in Commodity Cost</v>
      </c>
      <c r="AM3111" s="4"/>
      <c r="AN3111" t="e">
        <f>VLOOKUP([1]!Tabelle13[[#This Row],[Vlookup this ID for freight costs]],$AL$2:$AL$6811,2,FALSE)</f>
        <v>#REF!</v>
      </c>
      <c r="AO3111">
        <f t="shared" si="819"/>
        <v>15249.984978250286</v>
      </c>
      <c r="AP3111">
        <v>1.28</v>
      </c>
      <c r="AQ3111">
        <v>1.28</v>
      </c>
      <c r="AR3111" s="4">
        <v>12</v>
      </c>
      <c r="AS3111" s="4">
        <v>2</v>
      </c>
      <c r="AT3111" s="4">
        <v>2015</v>
      </c>
      <c r="AU3111" s="4">
        <v>12</v>
      </c>
      <c r="AV3111" s="4">
        <v>2</v>
      </c>
      <c r="AW3111" s="4">
        <v>2015</v>
      </c>
      <c r="AX3111" t="str">
        <f t="shared" si="806"/>
        <v>No Delay</v>
      </c>
      <c r="AY3111">
        <f t="shared" si="807"/>
        <v>0</v>
      </c>
    </row>
    <row r="3112" spans="1:51" x14ac:dyDescent="0.2">
      <c r="A3112" s="3">
        <v>46673</v>
      </c>
      <c r="B3112" s="1" t="s">
        <v>328</v>
      </c>
      <c r="C3112" s="1" t="s">
        <v>150</v>
      </c>
      <c r="D3112" s="1" t="s">
        <v>100</v>
      </c>
      <c r="E3112" s="1" t="s">
        <v>101</v>
      </c>
      <c r="F3112" s="1" t="s">
        <v>101</v>
      </c>
      <c r="G3112" s="13" t="s">
        <v>1370</v>
      </c>
      <c r="H3112" s="12">
        <v>41677</v>
      </c>
      <c r="I3112" s="12" t="s">
        <v>1370</v>
      </c>
      <c r="J3112" s="12">
        <v>41677</v>
      </c>
      <c r="K3112" s="4">
        <v>5278</v>
      </c>
      <c r="L3112" s="1" t="s">
        <v>146</v>
      </c>
      <c r="M3112" s="1" t="s">
        <v>1920</v>
      </c>
      <c r="N3112" s="1" t="s">
        <v>275</v>
      </c>
      <c r="O3112" s="1" t="s">
        <v>93</v>
      </c>
      <c r="P3112">
        <v>60</v>
      </c>
      <c r="Q3112">
        <v>189</v>
      </c>
      <c r="R3112">
        <v>6189.33</v>
      </c>
      <c r="S3112">
        <v>32.75</v>
      </c>
      <c r="T3112">
        <v>0.55000000000000004</v>
      </c>
      <c r="U3112">
        <f t="shared" si="803"/>
        <v>6189.75</v>
      </c>
      <c r="V3112">
        <f t="shared" si="804"/>
        <v>11340</v>
      </c>
      <c r="W3112" s="1" t="s">
        <v>179</v>
      </c>
      <c r="X3112" s="1" t="s">
        <v>1236</v>
      </c>
      <c r="Y3112" s="1" t="s">
        <v>156</v>
      </c>
      <c r="Z3112" s="3">
        <v>16635</v>
      </c>
      <c r="AA3112" s="4">
        <f t="shared" si="816"/>
        <v>2265.8985779999998</v>
      </c>
      <c r="AB3112" s="2">
        <f t="shared" si="817"/>
        <v>2265.8985779999998</v>
      </c>
      <c r="AC3112" s="4">
        <f t="shared" si="818"/>
        <v>2443.5424508571427</v>
      </c>
      <c r="AD3112" s="4">
        <f t="shared" si="808"/>
        <v>2443.5424508571427</v>
      </c>
      <c r="AE3112" s="4" t="s">
        <v>62</v>
      </c>
      <c r="AG3112" s="4" t="str">
        <f t="shared" si="814"/>
        <v>Weight Captured Separately</v>
      </c>
      <c r="AI3112" t="e">
        <f t="shared" si="805"/>
        <v>#N/A</v>
      </c>
      <c r="AJ3112" t="s">
        <v>81</v>
      </c>
      <c r="AK3112" s="2"/>
      <c r="AL3112" s="2" t="str">
        <f t="shared" si="815"/>
        <v>Freight Included in Commodity Cost</v>
      </c>
      <c r="AM3112" s="4"/>
      <c r="AN3112" t="e">
        <f>VLOOKUP([1]!Tabelle13[[#This Row],[Vlookup this ID for freight costs]],$AL$2:$AL$6811,2,FALSE)</f>
        <v>#REF!</v>
      </c>
      <c r="AO3112">
        <f t="shared" si="819"/>
        <v>15249.984978250286</v>
      </c>
      <c r="AP3112">
        <v>7.66</v>
      </c>
      <c r="AQ3112">
        <v>7.66</v>
      </c>
      <c r="AR3112" s="4">
        <v>7</v>
      </c>
      <c r="AS3112" s="4">
        <v>2</v>
      </c>
      <c r="AT3112" s="4">
        <v>2014</v>
      </c>
      <c r="AU3112" s="4">
        <v>7</v>
      </c>
      <c r="AV3112" s="4">
        <v>2</v>
      </c>
      <c r="AW3112" s="4">
        <v>2014</v>
      </c>
      <c r="AX3112" t="str">
        <f t="shared" si="806"/>
        <v>No Delay</v>
      </c>
      <c r="AY3112">
        <f t="shared" si="807"/>
        <v>0</v>
      </c>
    </row>
    <row r="3113" spans="1:51" x14ac:dyDescent="0.2">
      <c r="A3113" s="3">
        <v>80918</v>
      </c>
      <c r="B3113" s="1" t="s">
        <v>328</v>
      </c>
      <c r="C3113" s="1" t="s">
        <v>150</v>
      </c>
      <c r="D3113" s="1" t="s">
        <v>100</v>
      </c>
      <c r="E3113" s="1" t="s">
        <v>101</v>
      </c>
      <c r="F3113" s="1" t="s">
        <v>101</v>
      </c>
      <c r="G3113" s="13" t="s">
        <v>1933</v>
      </c>
      <c r="H3113" s="12">
        <v>40136</v>
      </c>
      <c r="I3113" s="12" t="s">
        <v>1933</v>
      </c>
      <c r="J3113" s="12">
        <v>40136</v>
      </c>
      <c r="K3113" s="4">
        <v>2023</v>
      </c>
      <c r="L3113" s="1" t="s">
        <v>146</v>
      </c>
      <c r="M3113" s="1" t="s">
        <v>1920</v>
      </c>
      <c r="N3113" s="1" t="s">
        <v>183</v>
      </c>
      <c r="O3113" s="1" t="s">
        <v>184</v>
      </c>
      <c r="P3113">
        <v>30</v>
      </c>
      <c r="Q3113">
        <v>190</v>
      </c>
      <c r="R3113">
        <v>1581.34</v>
      </c>
      <c r="S3113">
        <v>8.32</v>
      </c>
      <c r="T3113">
        <v>0.28000000000000003</v>
      </c>
      <c r="U3113">
        <f t="shared" si="803"/>
        <v>1580.8</v>
      </c>
      <c r="V3113">
        <f t="shared" si="804"/>
        <v>5700</v>
      </c>
      <c r="W3113" s="1" t="s">
        <v>185</v>
      </c>
      <c r="X3113" s="1" t="s">
        <v>186</v>
      </c>
      <c r="Y3113" s="1" t="s">
        <v>186</v>
      </c>
      <c r="Z3113" s="3">
        <v>11869</v>
      </c>
      <c r="AA3113" s="4">
        <f t="shared" si="816"/>
        <v>2266.0083220000001</v>
      </c>
      <c r="AB3113" s="2">
        <f t="shared" si="817"/>
        <v>2266.0083220000001</v>
      </c>
      <c r="AC3113" s="4">
        <f t="shared" si="818"/>
        <v>5358.6326571999998</v>
      </c>
      <c r="AD3113" s="4">
        <f t="shared" si="808"/>
        <v>5358.6326571999998</v>
      </c>
      <c r="AE3113" s="4" t="s">
        <v>62</v>
      </c>
      <c r="AG3113" s="4" t="str">
        <f t="shared" si="814"/>
        <v>Weight Captured Separately</v>
      </c>
      <c r="AI3113" t="e">
        <f t="shared" si="805"/>
        <v>#N/A</v>
      </c>
      <c r="AJ3113" t="s">
        <v>81</v>
      </c>
      <c r="AK3113" s="2"/>
      <c r="AL3113" s="2" t="str">
        <f t="shared" si="815"/>
        <v>Freight Included in Commodity Cost</v>
      </c>
      <c r="AM3113" s="4"/>
      <c r="AN3113" t="e">
        <f>VLOOKUP([1]!Tabelle13[[#This Row],[Vlookup this ID for freight costs]],$AL$2:$AL$6811,2,FALSE)</f>
        <v>#REF!</v>
      </c>
      <c r="AO3113">
        <f t="shared" si="819"/>
        <v>33445.978046242402</v>
      </c>
      <c r="AP3113">
        <v>3.1</v>
      </c>
      <c r="AQ3113">
        <v>3.1</v>
      </c>
      <c r="AR3113" s="4">
        <v>19</v>
      </c>
      <c r="AS3113" s="4">
        <v>11</v>
      </c>
      <c r="AT3113" s="4">
        <v>2009</v>
      </c>
      <c r="AU3113" s="4">
        <v>19</v>
      </c>
      <c r="AV3113" s="4">
        <v>11</v>
      </c>
      <c r="AW3113" s="4">
        <v>2009</v>
      </c>
      <c r="AX3113" t="str">
        <f t="shared" si="806"/>
        <v>No Delay</v>
      </c>
      <c r="AY3113">
        <f t="shared" si="807"/>
        <v>0</v>
      </c>
    </row>
    <row r="3114" spans="1:51" x14ac:dyDescent="0.2">
      <c r="A3114" s="3">
        <v>58761</v>
      </c>
      <c r="B3114" s="1" t="s">
        <v>328</v>
      </c>
      <c r="C3114" s="1" t="s">
        <v>150</v>
      </c>
      <c r="D3114" s="1" t="s">
        <v>100</v>
      </c>
      <c r="E3114" s="1" t="s">
        <v>101</v>
      </c>
      <c r="F3114" s="1" t="s">
        <v>101</v>
      </c>
      <c r="G3114" s="13" t="s">
        <v>1622</v>
      </c>
      <c r="H3114" s="12">
        <v>41652</v>
      </c>
      <c r="I3114" s="12" t="s">
        <v>1622</v>
      </c>
      <c r="J3114" s="12">
        <v>41652</v>
      </c>
      <c r="K3114" s="4">
        <v>5177</v>
      </c>
      <c r="L3114" s="1" t="s">
        <v>146</v>
      </c>
      <c r="M3114" s="1" t="s">
        <v>1920</v>
      </c>
      <c r="N3114" s="1" t="s">
        <v>218</v>
      </c>
      <c r="O3114" s="1" t="s">
        <v>93</v>
      </c>
      <c r="P3114">
        <v>90</v>
      </c>
      <c r="Q3114">
        <v>190</v>
      </c>
      <c r="R3114">
        <v>4438.3599999999997</v>
      </c>
      <c r="S3114">
        <v>23.36</v>
      </c>
      <c r="T3114">
        <v>0.26</v>
      </c>
      <c r="U3114">
        <f t="shared" si="803"/>
        <v>4438.3999999999996</v>
      </c>
      <c r="V3114">
        <f t="shared" si="804"/>
        <v>17100</v>
      </c>
      <c r="W3114" s="1" t="s">
        <v>155</v>
      </c>
      <c r="X3114" s="1" t="s">
        <v>1236</v>
      </c>
      <c r="Y3114" s="1" t="s">
        <v>156</v>
      </c>
      <c r="Z3114" s="3">
        <v>16635</v>
      </c>
      <c r="AA3114" s="4">
        <f t="shared" si="816"/>
        <v>2266.0083220000001</v>
      </c>
      <c r="AB3114" s="2">
        <f t="shared" si="817"/>
        <v>2266.0083220000001</v>
      </c>
      <c r="AC3114" s="4">
        <f t="shared" si="818"/>
        <v>775.66944066666667</v>
      </c>
      <c r="AD3114" s="4">
        <f t="shared" si="808"/>
        <v>775.66944066666667</v>
      </c>
      <c r="AE3114" s="4" t="s">
        <v>62</v>
      </c>
      <c r="AG3114" s="4" t="str">
        <f t="shared" si="814"/>
        <v>Weight Captured Separately</v>
      </c>
      <c r="AI3114" t="e">
        <f t="shared" si="805"/>
        <v>#N/A</v>
      </c>
      <c r="AJ3114" t="s">
        <v>81</v>
      </c>
      <c r="AK3114" s="2"/>
      <c r="AL3114" s="2" t="str">
        <f t="shared" si="815"/>
        <v>Freight Included in Commodity Cost</v>
      </c>
      <c r="AM3114" s="4"/>
      <c r="AN3114" t="e">
        <f>VLOOKUP([1]!Tabelle13[[#This Row],[Vlookup this ID for freight costs]],$AL$2:$AL$6811,2,FALSE)</f>
        <v>#REF!</v>
      </c>
      <c r="AO3114">
        <f t="shared" si="819"/>
        <v>4839.1216486413332</v>
      </c>
      <c r="AP3114">
        <v>4.5599999999999996</v>
      </c>
      <c r="AQ3114">
        <v>4.5599999999999996</v>
      </c>
      <c r="AR3114" s="4">
        <v>13</v>
      </c>
      <c r="AS3114" s="4">
        <v>1</v>
      </c>
      <c r="AT3114" s="4">
        <v>2014</v>
      </c>
      <c r="AU3114" s="4">
        <v>13</v>
      </c>
      <c r="AV3114" s="4">
        <v>1</v>
      </c>
      <c r="AW3114" s="4">
        <v>2014</v>
      </c>
      <c r="AX3114" t="str">
        <f t="shared" si="806"/>
        <v>No Delay</v>
      </c>
      <c r="AY3114">
        <f t="shared" si="807"/>
        <v>0</v>
      </c>
    </row>
    <row r="3115" spans="1:51" x14ac:dyDescent="0.2">
      <c r="A3115" s="3">
        <v>49796</v>
      </c>
      <c r="B3115" s="1" t="s">
        <v>328</v>
      </c>
      <c r="C3115" s="1" t="s">
        <v>150</v>
      </c>
      <c r="D3115" s="1" t="s">
        <v>100</v>
      </c>
      <c r="E3115" s="1" t="s">
        <v>101</v>
      </c>
      <c r="F3115" s="1" t="s">
        <v>101</v>
      </c>
      <c r="G3115" s="13" t="s">
        <v>1576</v>
      </c>
      <c r="H3115" s="12">
        <v>41983</v>
      </c>
      <c r="I3115" s="12" t="s">
        <v>1576</v>
      </c>
      <c r="J3115" s="12">
        <v>41983</v>
      </c>
      <c r="K3115" s="4">
        <v>6182</v>
      </c>
      <c r="L3115" s="1" t="s">
        <v>146</v>
      </c>
      <c r="M3115" s="1" t="s">
        <v>1920</v>
      </c>
      <c r="N3115" s="1" t="s">
        <v>648</v>
      </c>
      <c r="O3115" s="1" t="s">
        <v>93</v>
      </c>
      <c r="P3115">
        <v>240</v>
      </c>
      <c r="Q3115">
        <v>191</v>
      </c>
      <c r="R3115">
        <v>4145.72</v>
      </c>
      <c r="S3115">
        <v>21.71</v>
      </c>
      <c r="T3115">
        <v>0.09</v>
      </c>
      <c r="U3115">
        <f t="shared" si="803"/>
        <v>4146.6100000000006</v>
      </c>
      <c r="V3115">
        <f t="shared" si="804"/>
        <v>45840</v>
      </c>
      <c r="W3115" s="1" t="s">
        <v>155</v>
      </c>
      <c r="X3115" s="1" t="s">
        <v>1236</v>
      </c>
      <c r="Y3115" s="1" t="s">
        <v>156</v>
      </c>
      <c r="Z3115" s="3">
        <v>16635</v>
      </c>
      <c r="AA3115" s="4">
        <f t="shared" si="816"/>
        <v>2266.118066</v>
      </c>
      <c r="AB3115" s="2">
        <f t="shared" si="817"/>
        <v>2266.118066</v>
      </c>
      <c r="AC3115" s="4">
        <f t="shared" si="818"/>
        <v>898.2795165</v>
      </c>
      <c r="AD3115" s="4">
        <f t="shared" si="808"/>
        <v>898.2795165</v>
      </c>
      <c r="AE3115" s="4" t="s">
        <v>62</v>
      </c>
      <c r="AG3115" s="4" t="str">
        <f t="shared" si="814"/>
        <v>Weight Captured Separately</v>
      </c>
      <c r="AI3115" t="e">
        <f t="shared" si="805"/>
        <v>#N/A</v>
      </c>
      <c r="AJ3115" t="s">
        <v>81</v>
      </c>
      <c r="AK3115" s="2"/>
      <c r="AL3115" s="2" t="str">
        <f t="shared" si="815"/>
        <v>Freight Included in Commodity Cost</v>
      </c>
      <c r="AM3115" s="4"/>
      <c r="AN3115" t="e">
        <f>VLOOKUP([1]!Tabelle13[[#This Row],[Vlookup this ID for freight costs]],$AL$2:$AL$6811,2,FALSE)</f>
        <v>#REF!</v>
      </c>
      <c r="AO3115">
        <f t="shared" si="819"/>
        <v>5604.4537419930002</v>
      </c>
      <c r="AP3115">
        <v>4.88</v>
      </c>
      <c r="AQ3115">
        <v>4.88</v>
      </c>
      <c r="AR3115" s="4">
        <v>10</v>
      </c>
      <c r="AS3115" s="4">
        <v>12</v>
      </c>
      <c r="AT3115" s="4">
        <v>2014</v>
      </c>
      <c r="AU3115" s="4">
        <v>10</v>
      </c>
      <c r="AV3115" s="4">
        <v>12</v>
      </c>
      <c r="AW3115" s="4">
        <v>2014</v>
      </c>
      <c r="AX3115" t="str">
        <f t="shared" si="806"/>
        <v>No Delay</v>
      </c>
      <c r="AY3115">
        <f t="shared" si="807"/>
        <v>0</v>
      </c>
    </row>
    <row r="3116" spans="1:51" x14ac:dyDescent="0.2">
      <c r="A3116" s="3">
        <v>21399</v>
      </c>
      <c r="B3116" s="1" t="s">
        <v>328</v>
      </c>
      <c r="C3116" s="1" t="s">
        <v>150</v>
      </c>
      <c r="D3116" s="1" t="s">
        <v>100</v>
      </c>
      <c r="E3116" s="1" t="s">
        <v>101</v>
      </c>
      <c r="F3116" s="1" t="s">
        <v>101</v>
      </c>
      <c r="G3116" s="13" t="s">
        <v>542</v>
      </c>
      <c r="H3116" s="12">
        <v>42030</v>
      </c>
      <c r="I3116" s="12" t="s">
        <v>542</v>
      </c>
      <c r="J3116" s="12">
        <v>42030</v>
      </c>
      <c r="K3116" s="4">
        <v>6233</v>
      </c>
      <c r="L3116" s="1" t="s">
        <v>146</v>
      </c>
      <c r="M3116" s="1" t="s">
        <v>1923</v>
      </c>
      <c r="N3116" s="1" t="s">
        <v>171</v>
      </c>
      <c r="O3116" s="1" t="s">
        <v>93</v>
      </c>
      <c r="P3116">
        <v>60</v>
      </c>
      <c r="Q3116">
        <v>191</v>
      </c>
      <c r="R3116">
        <v>1261.81</v>
      </c>
      <c r="S3116">
        <v>6.61</v>
      </c>
      <c r="T3116">
        <v>0.11</v>
      </c>
      <c r="U3116">
        <f t="shared" si="803"/>
        <v>1262.51</v>
      </c>
      <c r="V3116">
        <f t="shared" si="804"/>
        <v>11460</v>
      </c>
      <c r="W3116" s="1" t="s">
        <v>155</v>
      </c>
      <c r="X3116" s="1" t="s">
        <v>1236</v>
      </c>
      <c r="Y3116" s="1" t="s">
        <v>156</v>
      </c>
      <c r="Z3116" s="3">
        <v>16635</v>
      </c>
      <c r="AA3116" s="4">
        <f t="shared" si="816"/>
        <v>2266.118066</v>
      </c>
      <c r="AB3116" s="2">
        <f t="shared" si="817"/>
        <v>2266.118066</v>
      </c>
      <c r="AC3116" s="4">
        <f t="shared" si="818"/>
        <v>2270.0168665714286</v>
      </c>
      <c r="AD3116" s="4">
        <f t="shared" si="808"/>
        <v>2270.0168665714286</v>
      </c>
      <c r="AE3116" s="4" t="s">
        <v>62</v>
      </c>
      <c r="AG3116" s="4" t="str">
        <f t="shared" si="814"/>
        <v>Weight Captured Separately</v>
      </c>
      <c r="AI3116" t="e">
        <f t="shared" si="805"/>
        <v>#N/A</v>
      </c>
      <c r="AJ3116" t="s">
        <v>81</v>
      </c>
      <c r="AK3116" s="2"/>
      <c r="AL3116" s="2" t="str">
        <f t="shared" si="815"/>
        <v>Freight Included in Commodity Cost</v>
      </c>
      <c r="AM3116" s="4"/>
      <c r="AN3116" t="e">
        <f>VLOOKUP([1]!Tabelle13[[#This Row],[Vlookup this ID for freight costs]],$AL$2:$AL$6811,2,FALSE)</f>
        <v>#REF!</v>
      </c>
      <c r="AO3116">
        <f t="shared" si="819"/>
        <v>14166.83828113886</v>
      </c>
      <c r="AP3116">
        <v>1.3</v>
      </c>
      <c r="AQ3116">
        <v>1.3</v>
      </c>
      <c r="AR3116" s="4">
        <v>26</v>
      </c>
      <c r="AS3116" s="4">
        <v>1</v>
      </c>
      <c r="AT3116" s="4">
        <v>2015</v>
      </c>
      <c r="AU3116" s="4">
        <v>26</v>
      </c>
      <c r="AV3116" s="4">
        <v>1</v>
      </c>
      <c r="AW3116" s="4">
        <v>2015</v>
      </c>
      <c r="AX3116" t="str">
        <f t="shared" si="806"/>
        <v>No Delay</v>
      </c>
      <c r="AY3116">
        <f t="shared" si="807"/>
        <v>0</v>
      </c>
    </row>
    <row r="3117" spans="1:51" x14ac:dyDescent="0.2">
      <c r="A3117" s="3">
        <v>82559</v>
      </c>
      <c r="B3117" s="1" t="s">
        <v>463</v>
      </c>
      <c r="C3117" s="1" t="s">
        <v>73</v>
      </c>
      <c r="D3117" s="1" t="s">
        <v>130</v>
      </c>
      <c r="E3117" s="1" t="s">
        <v>101</v>
      </c>
      <c r="F3117" s="1" t="s">
        <v>101</v>
      </c>
      <c r="G3117" s="13" t="s">
        <v>1113</v>
      </c>
      <c r="H3117" s="12">
        <v>41486</v>
      </c>
      <c r="I3117" s="12" t="s">
        <v>638</v>
      </c>
      <c r="J3117" s="12">
        <v>41347</v>
      </c>
      <c r="K3117" s="4">
        <v>4521</v>
      </c>
      <c r="L3117" s="1" t="s">
        <v>146</v>
      </c>
      <c r="M3117" s="1" t="s">
        <v>132</v>
      </c>
      <c r="N3117" s="1" t="s">
        <v>1524</v>
      </c>
      <c r="O3117" s="1" t="s">
        <v>93</v>
      </c>
      <c r="P3117">
        <v>30</v>
      </c>
      <c r="Q3117">
        <v>20160</v>
      </c>
      <c r="R3117">
        <v>244137.60000000001</v>
      </c>
      <c r="S3117">
        <v>12.11</v>
      </c>
      <c r="T3117">
        <v>0.4</v>
      </c>
      <c r="U3117">
        <f t="shared" si="803"/>
        <v>244137.59999999998</v>
      </c>
      <c r="V3117">
        <f t="shared" si="804"/>
        <v>604800</v>
      </c>
      <c r="W3117" s="1" t="s">
        <v>160</v>
      </c>
      <c r="X3117" s="1" t="s">
        <v>1236</v>
      </c>
      <c r="Y3117" s="1" t="s">
        <v>161</v>
      </c>
      <c r="Z3117" s="3">
        <v>14451</v>
      </c>
      <c r="AA3117" s="4">
        <f t="shared" si="809"/>
        <v>2266</v>
      </c>
      <c r="AB3117" s="4">
        <f xml:space="preserve"> 2244.740206  + 0.1097478*Q3117</f>
        <v>4457.255854</v>
      </c>
      <c r="AC3117" s="4">
        <f>AF3117</f>
        <v>2266</v>
      </c>
      <c r="AD3117" s="4">
        <f t="shared" si="808"/>
        <v>5055.125</v>
      </c>
      <c r="AE3117" s="4">
        <v>2266</v>
      </c>
      <c r="AF3117" s="4">
        <v>2266</v>
      </c>
      <c r="AG3117" s="4">
        <f t="shared" si="814"/>
        <v>2266</v>
      </c>
      <c r="AI3117" t="e">
        <f t="shared" si="805"/>
        <v>#N/A</v>
      </c>
      <c r="AJ3117">
        <v>9405.81</v>
      </c>
      <c r="AK3117" s="2">
        <v>9405.81</v>
      </c>
      <c r="AL3117" s="2">
        <f t="shared" si="815"/>
        <v>9405.81</v>
      </c>
      <c r="AM3117" s="4"/>
      <c r="AN3117" t="e">
        <f>VLOOKUP([1]!Tabelle13[[#This Row],[Vlookup this ID for freight costs]],$AL$2:$AL$6811,2,FALSE)</f>
        <v>#REF!</v>
      </c>
      <c r="AP3117">
        <v>302</v>
      </c>
      <c r="AQ3117">
        <v>302</v>
      </c>
      <c r="AR3117" s="4">
        <v>31</v>
      </c>
      <c r="AS3117" s="4">
        <v>7</v>
      </c>
      <c r="AT3117" s="4">
        <v>2013</v>
      </c>
      <c r="AU3117" s="4">
        <v>14</v>
      </c>
      <c r="AV3117" s="4">
        <v>4</v>
      </c>
      <c r="AW3117" s="4">
        <v>2013</v>
      </c>
      <c r="AX3117" t="str">
        <f t="shared" si="806"/>
        <v>No Delay</v>
      </c>
      <c r="AY3117">
        <f t="shared" si="807"/>
        <v>0</v>
      </c>
    </row>
    <row r="3118" spans="1:51" x14ac:dyDescent="0.2">
      <c r="A3118" s="3">
        <v>84889</v>
      </c>
      <c r="B3118" s="1" t="s">
        <v>140</v>
      </c>
      <c r="C3118" s="1" t="s">
        <v>99</v>
      </c>
      <c r="D3118" s="1" t="s">
        <v>130</v>
      </c>
      <c r="E3118" s="1" t="s">
        <v>101</v>
      </c>
      <c r="F3118" s="1" t="s">
        <v>101</v>
      </c>
      <c r="G3118" s="13" t="s">
        <v>2038</v>
      </c>
      <c r="H3118" s="12">
        <v>41788</v>
      </c>
      <c r="I3118" s="12" t="s">
        <v>2039</v>
      </c>
      <c r="J3118" s="12">
        <v>41803</v>
      </c>
      <c r="K3118" s="4">
        <v>5558</v>
      </c>
      <c r="L3118" s="1" t="s">
        <v>146</v>
      </c>
      <c r="M3118" s="1" t="s">
        <v>132</v>
      </c>
      <c r="N3118" s="1" t="s">
        <v>1565</v>
      </c>
      <c r="O3118" s="1" t="s">
        <v>93</v>
      </c>
      <c r="P3118">
        <v>60</v>
      </c>
      <c r="Q3118">
        <v>25000</v>
      </c>
      <c r="R3118">
        <v>157500</v>
      </c>
      <c r="S3118">
        <v>6.3</v>
      </c>
      <c r="T3118">
        <v>0.1</v>
      </c>
      <c r="U3118">
        <f t="shared" si="803"/>
        <v>157500</v>
      </c>
      <c r="V3118">
        <f t="shared" si="804"/>
        <v>1500000</v>
      </c>
      <c r="W3118" s="1" t="s">
        <v>281</v>
      </c>
      <c r="X3118" s="1" t="s">
        <v>1236</v>
      </c>
      <c r="Y3118" s="1" t="s">
        <v>161</v>
      </c>
      <c r="Z3118" s="3">
        <v>11983</v>
      </c>
      <c r="AA3118" s="4">
        <f t="shared" si="809"/>
        <v>2266</v>
      </c>
      <c r="AB3118" s="4">
        <f xml:space="preserve"> 2244.740206  + 0.1097478*Q3118</f>
        <v>4988.4352060000001</v>
      </c>
      <c r="AC3118" s="4">
        <f>AF3118</f>
        <v>2266</v>
      </c>
      <c r="AD3118" s="4">
        <f t="shared" si="808"/>
        <v>4849.6774836969707</v>
      </c>
      <c r="AE3118" s="4">
        <v>2266</v>
      </c>
      <c r="AF3118" s="4">
        <v>2266</v>
      </c>
      <c r="AG3118" s="4">
        <f t="shared" si="814"/>
        <v>2266</v>
      </c>
      <c r="AI3118" t="e">
        <f t="shared" si="805"/>
        <v>#N/A</v>
      </c>
      <c r="AJ3118">
        <v>2352.52</v>
      </c>
      <c r="AK3118" s="2">
        <v>2352.52</v>
      </c>
      <c r="AL3118" s="2">
        <f t="shared" si="815"/>
        <v>2352.52</v>
      </c>
      <c r="AM3118" s="4"/>
      <c r="AN3118" t="e">
        <f>VLOOKUP([1]!Tabelle13[[#This Row],[Vlookup this ID for freight costs]],$AL$2:$AL$6811,2,FALSE)</f>
        <v>#REF!</v>
      </c>
      <c r="AP3118">
        <v>194.83</v>
      </c>
      <c r="AQ3118">
        <v>194.83</v>
      </c>
      <c r="AR3118" s="4">
        <v>29</v>
      </c>
      <c r="AS3118" s="4">
        <v>5</v>
      </c>
      <c r="AT3118" s="4">
        <v>2014</v>
      </c>
      <c r="AU3118" s="4">
        <v>13</v>
      </c>
      <c r="AV3118" s="4">
        <v>6</v>
      </c>
      <c r="AW3118" s="4">
        <v>2014</v>
      </c>
      <c r="AX3118" t="str">
        <f t="shared" si="806"/>
        <v>Delay</v>
      </c>
      <c r="AY3118">
        <f t="shared" si="807"/>
        <v>15</v>
      </c>
    </row>
    <row r="3119" spans="1:51" x14ac:dyDescent="0.2">
      <c r="A3119" s="3">
        <v>4798</v>
      </c>
      <c r="B3119" s="1" t="s">
        <v>1918</v>
      </c>
      <c r="C3119" s="1" t="s">
        <v>150</v>
      </c>
      <c r="D3119" s="1" t="s">
        <v>100</v>
      </c>
      <c r="E3119" s="1" t="s">
        <v>101</v>
      </c>
      <c r="F3119" s="1" t="s">
        <v>101</v>
      </c>
      <c r="G3119" s="13" t="s">
        <v>1971</v>
      </c>
      <c r="H3119" s="12">
        <v>39950</v>
      </c>
      <c r="I3119" s="12" t="s">
        <v>1972</v>
      </c>
      <c r="J3119" s="12">
        <v>39730</v>
      </c>
      <c r="K3119" s="4">
        <v>1117</v>
      </c>
      <c r="L3119" s="1" t="s">
        <v>146</v>
      </c>
      <c r="M3119" s="1" t="s">
        <v>1920</v>
      </c>
      <c r="N3119" s="1" t="s">
        <v>445</v>
      </c>
      <c r="O3119" s="1" t="s">
        <v>446</v>
      </c>
      <c r="P3119">
        <v>30</v>
      </c>
      <c r="Q3119">
        <v>200</v>
      </c>
      <c r="R3119">
        <v>592</v>
      </c>
      <c r="S3119">
        <v>2.96</v>
      </c>
      <c r="T3119">
        <v>0.1</v>
      </c>
      <c r="U3119">
        <f t="shared" si="803"/>
        <v>592</v>
      </c>
      <c r="V3119">
        <f t="shared" si="804"/>
        <v>6000</v>
      </c>
      <c r="W3119" s="1" t="s">
        <v>1983</v>
      </c>
      <c r="X3119" s="1" t="s">
        <v>150</v>
      </c>
      <c r="Y3119" s="1" t="s">
        <v>150</v>
      </c>
      <c r="Z3119" s="3">
        <v>800</v>
      </c>
      <c r="AA3119" s="4">
        <f t="shared" ref="AA3119:AA3136" si="820">AB3119</f>
        <v>2267.1057620000001</v>
      </c>
      <c r="AB3119" s="2">
        <f t="shared" ref="AB3119:AB3136" si="821">2245.156962+0.109744*Q3119</f>
        <v>2267.1057620000001</v>
      </c>
      <c r="AC3119" s="4">
        <f t="shared" ref="AC3119:AC3136" si="822">AD3119</f>
        <v>1870.9602767272727</v>
      </c>
      <c r="AD3119" s="4">
        <f t="shared" si="808"/>
        <v>1870.9602767272727</v>
      </c>
      <c r="AE3119" s="4" t="s">
        <v>62</v>
      </c>
      <c r="AG3119" s="4" t="str">
        <f t="shared" si="814"/>
        <v>Weight Captured Separately</v>
      </c>
      <c r="AH3119" s="4">
        <v>11202</v>
      </c>
      <c r="AI3119">
        <f t="shared" si="805"/>
        <v>1554</v>
      </c>
      <c r="AJ3119" t="s">
        <v>81</v>
      </c>
      <c r="AK3119" s="2"/>
      <c r="AL3119" s="2" t="str">
        <f t="shared" si="815"/>
        <v>Freight Included in Commodity Cost</v>
      </c>
      <c r="AM3119" s="4"/>
      <c r="AN3119" t="e">
        <f>VLOOKUP([1]!Tabelle13[[#This Row],[Vlookup this ID for freight costs]],$AL$2:$AL$6811,2,FALSE)</f>
        <v>#REF!</v>
      </c>
      <c r="AO3119">
        <f t="shared" ref="AO3119:AO3136" si="823">IF(AK:AK="",AC:AC*6.242+1.383 -2.844 + 3.145 -2.265  -2.026,AK:AK)</f>
        <v>11675.927047331637</v>
      </c>
      <c r="AP3119">
        <v>1.1599999999999999</v>
      </c>
      <c r="AQ3119">
        <v>1.1599999999999999</v>
      </c>
      <c r="AR3119" s="4">
        <v>17</v>
      </c>
      <c r="AS3119" s="4">
        <v>5</v>
      </c>
      <c r="AT3119" s="4">
        <v>2009</v>
      </c>
      <c r="AU3119" s="4">
        <v>9</v>
      </c>
      <c r="AV3119" s="4">
        <v>10</v>
      </c>
      <c r="AW3119" s="4">
        <v>2008</v>
      </c>
      <c r="AX3119" t="str">
        <f t="shared" si="806"/>
        <v>No Delay</v>
      </c>
      <c r="AY3119">
        <f t="shared" si="807"/>
        <v>0</v>
      </c>
    </row>
    <row r="3120" spans="1:51" x14ac:dyDescent="0.2">
      <c r="A3120" s="3">
        <v>8646</v>
      </c>
      <c r="B3120" s="1" t="s">
        <v>1918</v>
      </c>
      <c r="C3120" s="1" t="s">
        <v>150</v>
      </c>
      <c r="D3120" s="1" t="s">
        <v>100</v>
      </c>
      <c r="E3120" s="1" t="s">
        <v>101</v>
      </c>
      <c r="F3120" s="1" t="s">
        <v>101</v>
      </c>
      <c r="G3120" s="13" t="s">
        <v>1882</v>
      </c>
      <c r="H3120" s="12">
        <v>39685</v>
      </c>
      <c r="I3120" s="12" t="s">
        <v>1981</v>
      </c>
      <c r="J3120" s="12">
        <v>39674</v>
      </c>
      <c r="K3120" s="4">
        <v>1007</v>
      </c>
      <c r="L3120" s="1" t="s">
        <v>146</v>
      </c>
      <c r="M3120" s="1" t="s">
        <v>1920</v>
      </c>
      <c r="N3120" s="1" t="s">
        <v>445</v>
      </c>
      <c r="O3120" s="1" t="s">
        <v>446</v>
      </c>
      <c r="P3120">
        <v>30</v>
      </c>
      <c r="Q3120">
        <v>200</v>
      </c>
      <c r="R3120">
        <v>572</v>
      </c>
      <c r="S3120">
        <v>2.86</v>
      </c>
      <c r="T3120">
        <v>0.1</v>
      </c>
      <c r="U3120">
        <f t="shared" si="803"/>
        <v>572</v>
      </c>
      <c r="V3120">
        <f t="shared" si="804"/>
        <v>6000</v>
      </c>
      <c r="W3120" s="1" t="s">
        <v>1983</v>
      </c>
      <c r="X3120" s="1" t="s">
        <v>150</v>
      </c>
      <c r="Y3120" s="1" t="s">
        <v>150</v>
      </c>
      <c r="Z3120" s="3">
        <v>800</v>
      </c>
      <c r="AA3120" s="4">
        <f t="shared" si="820"/>
        <v>2267.1057620000001</v>
      </c>
      <c r="AB3120" s="2">
        <f t="shared" si="821"/>
        <v>2267.1057620000001</v>
      </c>
      <c r="AC3120" s="4">
        <f t="shared" si="822"/>
        <v>1870.9602767272727</v>
      </c>
      <c r="AD3120" s="4">
        <f t="shared" si="808"/>
        <v>1870.9602767272727</v>
      </c>
      <c r="AE3120" s="4" t="s">
        <v>62</v>
      </c>
      <c r="AG3120" s="4" t="str">
        <f t="shared" si="814"/>
        <v>Weight Captured Separately</v>
      </c>
      <c r="AH3120" s="4">
        <v>16097</v>
      </c>
      <c r="AI3120">
        <f t="shared" si="805"/>
        <v>1478</v>
      </c>
      <c r="AJ3120" t="s">
        <v>81</v>
      </c>
      <c r="AK3120" s="2"/>
      <c r="AL3120" s="2" t="str">
        <f t="shared" si="815"/>
        <v>Freight Included in Commodity Cost</v>
      </c>
      <c r="AM3120" s="4"/>
      <c r="AN3120" t="e">
        <f>VLOOKUP([1]!Tabelle13[[#This Row],[Vlookup this ID for freight costs]],$AL$2:$AL$6811,2,FALSE)</f>
        <v>#REF!</v>
      </c>
      <c r="AO3120">
        <f t="shared" si="823"/>
        <v>11675.927047331637</v>
      </c>
      <c r="AP3120">
        <v>0.92</v>
      </c>
      <c r="AQ3120">
        <v>0.92</v>
      </c>
      <c r="AR3120" s="4">
        <v>25</v>
      </c>
      <c r="AS3120" s="4">
        <v>8</v>
      </c>
      <c r="AT3120" s="4">
        <v>2008</v>
      </c>
      <c r="AU3120" s="4">
        <v>14</v>
      </c>
      <c r="AV3120" s="4">
        <v>8</v>
      </c>
      <c r="AW3120" s="4">
        <v>2008</v>
      </c>
      <c r="AX3120" t="str">
        <f t="shared" si="806"/>
        <v>No Delay</v>
      </c>
      <c r="AY3120">
        <f t="shared" si="807"/>
        <v>0</v>
      </c>
    </row>
    <row r="3121" spans="1:51" x14ac:dyDescent="0.2">
      <c r="A3121" s="3">
        <v>9658</v>
      </c>
      <c r="B3121" s="1" t="s">
        <v>1918</v>
      </c>
      <c r="C3121" s="1" t="s">
        <v>150</v>
      </c>
      <c r="D3121" s="1" t="s">
        <v>100</v>
      </c>
      <c r="E3121" s="1" t="s">
        <v>101</v>
      </c>
      <c r="F3121" s="1" t="s">
        <v>101</v>
      </c>
      <c r="G3121" s="13" t="s">
        <v>1969</v>
      </c>
      <c r="H3121" s="12">
        <v>39562</v>
      </c>
      <c r="I3121" s="12" t="s">
        <v>1969</v>
      </c>
      <c r="J3121" s="12">
        <v>39562</v>
      </c>
      <c r="K3121" s="4">
        <v>804</v>
      </c>
      <c r="L3121" s="1" t="s">
        <v>146</v>
      </c>
      <c r="M3121" s="1" t="s">
        <v>1920</v>
      </c>
      <c r="N3121" s="1" t="s">
        <v>445</v>
      </c>
      <c r="O3121" s="1" t="s">
        <v>446</v>
      </c>
      <c r="P3121">
        <v>30</v>
      </c>
      <c r="Q3121">
        <v>200</v>
      </c>
      <c r="R3121">
        <v>596</v>
      </c>
      <c r="S3121">
        <v>2.98</v>
      </c>
      <c r="T3121">
        <v>0.1</v>
      </c>
      <c r="U3121">
        <f t="shared" si="803"/>
        <v>596</v>
      </c>
      <c r="V3121">
        <f t="shared" si="804"/>
        <v>6000</v>
      </c>
      <c r="W3121" s="1" t="s">
        <v>1983</v>
      </c>
      <c r="X3121" s="1" t="s">
        <v>150</v>
      </c>
      <c r="Y3121" s="1" t="s">
        <v>150</v>
      </c>
      <c r="Z3121" s="3">
        <v>800</v>
      </c>
      <c r="AA3121" s="4">
        <f t="shared" si="820"/>
        <v>2267.1057620000001</v>
      </c>
      <c r="AB3121" s="2">
        <f t="shared" si="821"/>
        <v>2267.1057620000001</v>
      </c>
      <c r="AC3121" s="4">
        <f t="shared" si="822"/>
        <v>1870.9602767272727</v>
      </c>
      <c r="AD3121" s="4">
        <f t="shared" si="808"/>
        <v>1870.9602767272727</v>
      </c>
      <c r="AE3121" s="4" t="s">
        <v>62</v>
      </c>
      <c r="AG3121" s="4" t="str">
        <f t="shared" si="814"/>
        <v>Weight Captured Separately</v>
      </c>
      <c r="AH3121" s="4">
        <v>82878</v>
      </c>
      <c r="AI3121">
        <f t="shared" si="805"/>
        <v>563</v>
      </c>
      <c r="AJ3121" t="s">
        <v>81</v>
      </c>
      <c r="AK3121" s="2"/>
      <c r="AL3121" s="2" t="str">
        <f t="shared" si="815"/>
        <v>Freight Included in Commodity Cost</v>
      </c>
      <c r="AM3121" s="4"/>
      <c r="AN3121" t="e">
        <f>VLOOKUP([1]!Tabelle13[[#This Row],[Vlookup this ID for freight costs]],$AL$2:$AL$6811,2,FALSE)</f>
        <v>#REF!</v>
      </c>
      <c r="AO3121">
        <f t="shared" si="823"/>
        <v>11675.927047331637</v>
      </c>
      <c r="AP3121">
        <v>0.95</v>
      </c>
      <c r="AQ3121">
        <v>0.95</v>
      </c>
      <c r="AR3121" s="4">
        <v>24</v>
      </c>
      <c r="AS3121" s="4">
        <v>4</v>
      </c>
      <c r="AT3121" s="4">
        <v>2008</v>
      </c>
      <c r="AU3121" s="4">
        <v>24</v>
      </c>
      <c r="AV3121" s="4">
        <v>4</v>
      </c>
      <c r="AW3121" s="4">
        <v>2008</v>
      </c>
      <c r="AX3121" t="str">
        <f t="shared" si="806"/>
        <v>No Delay</v>
      </c>
      <c r="AY3121">
        <f t="shared" si="807"/>
        <v>0</v>
      </c>
    </row>
    <row r="3122" spans="1:51" x14ac:dyDescent="0.2">
      <c r="A3122" s="3">
        <v>2993</v>
      </c>
      <c r="B3122" s="1" t="s">
        <v>1918</v>
      </c>
      <c r="C3122" s="1" t="s">
        <v>150</v>
      </c>
      <c r="D3122" s="1" t="s">
        <v>100</v>
      </c>
      <c r="E3122" s="1"/>
      <c r="F3122" s="1" t="s">
        <v>107</v>
      </c>
      <c r="G3122" s="13" t="s">
        <v>1955</v>
      </c>
      <c r="H3122" s="12">
        <v>39468</v>
      </c>
      <c r="I3122" s="12" t="s">
        <v>1956</v>
      </c>
      <c r="J3122" s="12">
        <v>39451</v>
      </c>
      <c r="K3122" s="4">
        <v>562</v>
      </c>
      <c r="L3122" s="1" t="s">
        <v>146</v>
      </c>
      <c r="M3122" s="1" t="s">
        <v>1954</v>
      </c>
      <c r="N3122" s="1" t="s">
        <v>445</v>
      </c>
      <c r="O3122" s="1" t="s">
        <v>446</v>
      </c>
      <c r="P3122">
        <v>30</v>
      </c>
      <c r="Q3122">
        <v>200</v>
      </c>
      <c r="R3122">
        <v>696</v>
      </c>
      <c r="S3122">
        <v>3.48</v>
      </c>
      <c r="T3122">
        <v>0.12</v>
      </c>
      <c r="U3122">
        <f t="shared" si="803"/>
        <v>696</v>
      </c>
      <c r="V3122">
        <f t="shared" si="804"/>
        <v>6000</v>
      </c>
      <c r="W3122" s="1" t="s">
        <v>1983</v>
      </c>
      <c r="X3122" s="1" t="s">
        <v>150</v>
      </c>
      <c r="Y3122" s="1" t="s">
        <v>150</v>
      </c>
      <c r="Z3122" s="3">
        <v>800</v>
      </c>
      <c r="AA3122" s="4">
        <f t="shared" si="820"/>
        <v>2267.1057620000001</v>
      </c>
      <c r="AB3122" s="2">
        <f t="shared" si="821"/>
        <v>2267.1057620000001</v>
      </c>
      <c r="AC3122" s="4">
        <f t="shared" si="822"/>
        <v>1870.9602767272727</v>
      </c>
      <c r="AD3122" s="4">
        <f t="shared" si="808"/>
        <v>1870.9602767272727</v>
      </c>
      <c r="AE3122" s="4" t="s">
        <v>62</v>
      </c>
      <c r="AG3122" s="4" t="str">
        <f t="shared" si="814"/>
        <v>Weight Captured Separately</v>
      </c>
      <c r="AH3122" s="4">
        <v>11391</v>
      </c>
      <c r="AI3122">
        <f t="shared" si="805"/>
        <v>6634</v>
      </c>
      <c r="AJ3122" t="s">
        <v>81</v>
      </c>
      <c r="AK3122" s="2"/>
      <c r="AL3122" s="2" t="str">
        <f t="shared" si="815"/>
        <v>Freight Included in Commodity Cost</v>
      </c>
      <c r="AM3122" s="4"/>
      <c r="AN3122" t="e">
        <f>VLOOKUP([1]!Tabelle13[[#This Row],[Vlookup this ID for freight costs]],$AL$2:$AL$6811,2,FALSE)</f>
        <v>#REF!</v>
      </c>
      <c r="AO3122">
        <f t="shared" si="823"/>
        <v>11675.927047331637</v>
      </c>
      <c r="AP3122">
        <v>1.1100000000000001</v>
      </c>
      <c r="AQ3122">
        <v>1.1100000000000001</v>
      </c>
      <c r="AR3122" s="4">
        <v>21</v>
      </c>
      <c r="AS3122" s="4">
        <v>1</v>
      </c>
      <c r="AT3122" s="4">
        <v>2008</v>
      </c>
      <c r="AU3122" s="4">
        <v>4</v>
      </c>
      <c r="AV3122" s="4">
        <v>1</v>
      </c>
      <c r="AW3122" s="4">
        <v>2008</v>
      </c>
      <c r="AX3122" t="str">
        <f t="shared" si="806"/>
        <v>No Delay</v>
      </c>
      <c r="AY3122">
        <f t="shared" si="807"/>
        <v>0</v>
      </c>
    </row>
    <row r="3123" spans="1:51" x14ac:dyDescent="0.2">
      <c r="A3123" s="3">
        <v>52520</v>
      </c>
      <c r="B3123" s="1" t="s">
        <v>328</v>
      </c>
      <c r="C3123" s="1" t="s">
        <v>150</v>
      </c>
      <c r="D3123" s="1" t="s">
        <v>100</v>
      </c>
      <c r="E3123" s="1" t="s">
        <v>101</v>
      </c>
      <c r="F3123" s="1" t="s">
        <v>101</v>
      </c>
      <c r="G3123" s="13" t="s">
        <v>537</v>
      </c>
      <c r="H3123" s="12">
        <v>40310</v>
      </c>
      <c r="I3123" s="12" t="s">
        <v>537</v>
      </c>
      <c r="J3123" s="12">
        <v>40310</v>
      </c>
      <c r="K3123" s="4">
        <v>2402</v>
      </c>
      <c r="L3123" s="1" t="s">
        <v>146</v>
      </c>
      <c r="M3123" s="1" t="s">
        <v>1920</v>
      </c>
      <c r="N3123" s="1" t="s">
        <v>147</v>
      </c>
      <c r="O3123" s="1" t="s">
        <v>148</v>
      </c>
      <c r="P3123">
        <v>30</v>
      </c>
      <c r="Q3123">
        <v>200</v>
      </c>
      <c r="R3123">
        <v>9382.7800000000007</v>
      </c>
      <c r="S3123">
        <v>46.91</v>
      </c>
      <c r="T3123">
        <v>1.56</v>
      </c>
      <c r="U3123">
        <f t="shared" si="803"/>
        <v>9382</v>
      </c>
      <c r="V3123">
        <f t="shared" si="804"/>
        <v>6000</v>
      </c>
      <c r="W3123" s="1" t="s">
        <v>149</v>
      </c>
      <c r="X3123" s="1" t="s">
        <v>150</v>
      </c>
      <c r="Y3123" s="1" t="s">
        <v>150</v>
      </c>
      <c r="Z3123" s="3">
        <v>800</v>
      </c>
      <c r="AA3123" s="4">
        <f t="shared" si="820"/>
        <v>2267.1057620000001</v>
      </c>
      <c r="AB3123" s="2">
        <f t="shared" si="821"/>
        <v>2267.1057620000001</v>
      </c>
      <c r="AC3123" s="4">
        <f t="shared" si="822"/>
        <v>1870.9602767272727</v>
      </c>
      <c r="AD3123" s="4">
        <f t="shared" si="808"/>
        <v>1870.9602767272727</v>
      </c>
      <c r="AE3123" s="4" t="s">
        <v>62</v>
      </c>
      <c r="AG3123" s="4" t="str">
        <f t="shared" si="814"/>
        <v>Weight Captured Separately</v>
      </c>
      <c r="AI3123" t="e">
        <f t="shared" si="805"/>
        <v>#N/A</v>
      </c>
      <c r="AJ3123" t="s">
        <v>81</v>
      </c>
      <c r="AK3123" s="2"/>
      <c r="AL3123" s="2" t="str">
        <f t="shared" si="815"/>
        <v>Freight Included in Commodity Cost</v>
      </c>
      <c r="AM3123" s="4"/>
      <c r="AN3123" t="e">
        <f>VLOOKUP([1]!Tabelle13[[#This Row],[Vlookup this ID for freight costs]],$AL$2:$AL$6811,2,FALSE)</f>
        <v>#REF!</v>
      </c>
      <c r="AO3123">
        <f t="shared" si="823"/>
        <v>11675.927047331637</v>
      </c>
      <c r="AP3123">
        <v>20.23</v>
      </c>
      <c r="AQ3123">
        <v>20.23</v>
      </c>
      <c r="AR3123" s="4">
        <v>12</v>
      </c>
      <c r="AS3123" s="4">
        <v>5</v>
      </c>
      <c r="AT3123" s="4">
        <v>2010</v>
      </c>
      <c r="AU3123" s="4">
        <v>12</v>
      </c>
      <c r="AV3123" s="4">
        <v>5</v>
      </c>
      <c r="AW3123" s="4">
        <v>2010</v>
      </c>
      <c r="AX3123" t="str">
        <f t="shared" si="806"/>
        <v>No Delay</v>
      </c>
      <c r="AY3123">
        <f t="shared" si="807"/>
        <v>0</v>
      </c>
    </row>
    <row r="3124" spans="1:51" x14ac:dyDescent="0.2">
      <c r="A3124" s="3">
        <v>80275</v>
      </c>
      <c r="B3124" s="1" t="s">
        <v>328</v>
      </c>
      <c r="C3124" s="1" t="s">
        <v>150</v>
      </c>
      <c r="D3124" s="1" t="s">
        <v>100</v>
      </c>
      <c r="E3124" s="1" t="s">
        <v>101</v>
      </c>
      <c r="F3124" s="1" t="s">
        <v>101</v>
      </c>
      <c r="G3124" s="13" t="s">
        <v>740</v>
      </c>
      <c r="H3124" s="12">
        <v>40049</v>
      </c>
      <c r="I3124" s="12" t="s">
        <v>740</v>
      </c>
      <c r="J3124" s="12">
        <v>40049</v>
      </c>
      <c r="K3124" s="4">
        <v>1774</v>
      </c>
      <c r="L3124" s="1" t="s">
        <v>146</v>
      </c>
      <c r="M3124" s="1" t="s">
        <v>1920</v>
      </c>
      <c r="N3124" s="1" t="s">
        <v>147</v>
      </c>
      <c r="O3124" s="1" t="s">
        <v>148</v>
      </c>
      <c r="P3124">
        <v>30</v>
      </c>
      <c r="Q3124">
        <v>200</v>
      </c>
      <c r="R3124">
        <v>9049.25</v>
      </c>
      <c r="S3124">
        <v>45.25</v>
      </c>
      <c r="T3124">
        <v>1.51</v>
      </c>
      <c r="U3124">
        <f t="shared" si="803"/>
        <v>9050</v>
      </c>
      <c r="V3124">
        <f t="shared" si="804"/>
        <v>6000</v>
      </c>
      <c r="W3124" s="1" t="s">
        <v>149</v>
      </c>
      <c r="X3124" s="1" t="s">
        <v>150</v>
      </c>
      <c r="Y3124" s="1" t="s">
        <v>150</v>
      </c>
      <c r="Z3124" s="3">
        <v>800</v>
      </c>
      <c r="AA3124" s="4">
        <f t="shared" si="820"/>
        <v>2267.1057620000001</v>
      </c>
      <c r="AB3124" s="2">
        <f t="shared" si="821"/>
        <v>2267.1057620000001</v>
      </c>
      <c r="AC3124" s="4">
        <f t="shared" si="822"/>
        <v>1870.9602767272727</v>
      </c>
      <c r="AD3124" s="4">
        <f t="shared" si="808"/>
        <v>1870.9602767272727</v>
      </c>
      <c r="AE3124" s="4" t="s">
        <v>62</v>
      </c>
      <c r="AG3124" s="4" t="str">
        <f t="shared" si="814"/>
        <v>Weight Captured Separately</v>
      </c>
      <c r="AI3124" t="e">
        <f t="shared" si="805"/>
        <v>#N/A</v>
      </c>
      <c r="AJ3124" t="s">
        <v>81</v>
      </c>
      <c r="AK3124" s="2"/>
      <c r="AL3124" s="2" t="str">
        <f t="shared" si="815"/>
        <v>Freight Included in Commodity Cost</v>
      </c>
      <c r="AM3124" s="4"/>
      <c r="AN3124" t="e">
        <f>VLOOKUP([1]!Tabelle13[[#This Row],[Vlookup this ID for freight costs]],$AL$2:$AL$6811,2,FALSE)</f>
        <v>#REF!</v>
      </c>
      <c r="AO3124">
        <f t="shared" si="823"/>
        <v>11675.927047331637</v>
      </c>
      <c r="AP3124">
        <v>17.739999999999998</v>
      </c>
      <c r="AQ3124">
        <v>17.739999999999998</v>
      </c>
      <c r="AR3124" s="4">
        <v>24</v>
      </c>
      <c r="AS3124" s="4">
        <v>8</v>
      </c>
      <c r="AT3124" s="4">
        <v>2009</v>
      </c>
      <c r="AU3124" s="4">
        <v>24</v>
      </c>
      <c r="AV3124" s="4">
        <v>8</v>
      </c>
      <c r="AW3124" s="4">
        <v>2009</v>
      </c>
      <c r="AX3124" t="str">
        <f t="shared" si="806"/>
        <v>No Delay</v>
      </c>
      <c r="AY3124">
        <f t="shared" si="807"/>
        <v>0</v>
      </c>
    </row>
    <row r="3125" spans="1:51" x14ac:dyDescent="0.2">
      <c r="A3125" s="3">
        <v>9036</v>
      </c>
      <c r="B3125" s="1" t="s">
        <v>1918</v>
      </c>
      <c r="C3125" s="1" t="s">
        <v>150</v>
      </c>
      <c r="D3125" s="1" t="s">
        <v>100</v>
      </c>
      <c r="E3125" s="1" t="s">
        <v>53</v>
      </c>
      <c r="F3125" s="1" t="s">
        <v>53</v>
      </c>
      <c r="G3125" s="13" t="s">
        <v>1975</v>
      </c>
      <c r="H3125" s="12">
        <v>39903</v>
      </c>
      <c r="I3125" s="12" t="s">
        <v>954</v>
      </c>
      <c r="J3125" s="12">
        <v>39773</v>
      </c>
      <c r="K3125" s="4">
        <v>1197</v>
      </c>
      <c r="L3125" s="1" t="s">
        <v>146</v>
      </c>
      <c r="M3125" s="1" t="s">
        <v>1920</v>
      </c>
      <c r="N3125" s="1" t="s">
        <v>265</v>
      </c>
      <c r="O3125" s="1" t="s">
        <v>93</v>
      </c>
      <c r="P3125">
        <v>60</v>
      </c>
      <c r="Q3125">
        <v>200</v>
      </c>
      <c r="R3125">
        <v>2998</v>
      </c>
      <c r="S3125">
        <v>14.99</v>
      </c>
      <c r="T3125">
        <v>0.25</v>
      </c>
      <c r="U3125">
        <f t="shared" si="803"/>
        <v>2998</v>
      </c>
      <c r="V3125">
        <f t="shared" si="804"/>
        <v>12000</v>
      </c>
      <c r="W3125" s="1" t="s">
        <v>204</v>
      </c>
      <c r="X3125" s="1" t="s">
        <v>1236</v>
      </c>
      <c r="Y3125" s="1" t="s">
        <v>205</v>
      </c>
      <c r="Z3125" s="3">
        <v>7569</v>
      </c>
      <c r="AA3125" s="4">
        <f t="shared" si="820"/>
        <v>2267.1057620000001</v>
      </c>
      <c r="AB3125" s="2">
        <f t="shared" si="821"/>
        <v>2267.1057620000001</v>
      </c>
      <c r="AC3125" s="4">
        <f t="shared" si="822"/>
        <v>4351.5399643846158</v>
      </c>
      <c r="AD3125" s="4">
        <f t="shared" si="808"/>
        <v>4351.5399643846158</v>
      </c>
      <c r="AE3125" s="4" t="s">
        <v>62</v>
      </c>
      <c r="AG3125" s="4" t="str">
        <f t="shared" si="814"/>
        <v>Weight Captured Separately</v>
      </c>
      <c r="AH3125" s="4">
        <v>58372</v>
      </c>
      <c r="AI3125">
        <f t="shared" si="805"/>
        <v>482</v>
      </c>
      <c r="AJ3125" t="s">
        <v>81</v>
      </c>
      <c r="AK3125" s="2"/>
      <c r="AL3125" s="2" t="str">
        <f t="shared" si="815"/>
        <v>Freight Included in Commodity Cost</v>
      </c>
      <c r="AM3125" s="4"/>
      <c r="AN3125" t="e">
        <f>VLOOKUP([1]!Tabelle13[[#This Row],[Vlookup this ID for freight costs]],$AL$2:$AL$6811,2,FALSE)</f>
        <v>#REF!</v>
      </c>
      <c r="AO3125">
        <f t="shared" si="823"/>
        <v>27159.705457688771</v>
      </c>
      <c r="AP3125">
        <v>5.88</v>
      </c>
      <c r="AQ3125">
        <v>5.88</v>
      </c>
      <c r="AR3125" s="4">
        <v>31</v>
      </c>
      <c r="AS3125" s="4">
        <v>3</v>
      </c>
      <c r="AT3125" s="4">
        <v>2009</v>
      </c>
      <c r="AU3125" s="4">
        <v>21</v>
      </c>
      <c r="AV3125" s="4">
        <v>11</v>
      </c>
      <c r="AW3125" s="4">
        <v>2008</v>
      </c>
      <c r="AX3125" t="str">
        <f t="shared" si="806"/>
        <v>No Delay</v>
      </c>
      <c r="AY3125">
        <f t="shared" si="807"/>
        <v>0</v>
      </c>
    </row>
    <row r="3126" spans="1:51" x14ac:dyDescent="0.2">
      <c r="A3126" s="3">
        <v>5575</v>
      </c>
      <c r="B3126" s="1" t="s">
        <v>1918</v>
      </c>
      <c r="C3126" s="1" t="s">
        <v>150</v>
      </c>
      <c r="D3126" s="1" t="s">
        <v>100</v>
      </c>
      <c r="E3126" s="1"/>
      <c r="F3126" s="1" t="s">
        <v>107</v>
      </c>
      <c r="G3126" s="13" t="s">
        <v>1955</v>
      </c>
      <c r="H3126" s="12">
        <v>39468</v>
      </c>
      <c r="I3126" s="12" t="s">
        <v>1956</v>
      </c>
      <c r="J3126" s="12">
        <v>39451</v>
      </c>
      <c r="K3126" s="4">
        <v>569</v>
      </c>
      <c r="L3126" s="1" t="s">
        <v>146</v>
      </c>
      <c r="M3126" s="1" t="s">
        <v>1954</v>
      </c>
      <c r="N3126" s="1" t="s">
        <v>2024</v>
      </c>
      <c r="O3126" s="1" t="s">
        <v>1964</v>
      </c>
      <c r="P3126">
        <v>60</v>
      </c>
      <c r="Q3126">
        <v>200</v>
      </c>
      <c r="R3126">
        <v>1146</v>
      </c>
      <c r="S3126">
        <v>5.73</v>
      </c>
      <c r="T3126">
        <v>0.1</v>
      </c>
      <c r="U3126">
        <f t="shared" si="803"/>
        <v>1146</v>
      </c>
      <c r="V3126">
        <f t="shared" si="804"/>
        <v>12000</v>
      </c>
      <c r="W3126" s="1" t="s">
        <v>185</v>
      </c>
      <c r="X3126" s="1" t="s">
        <v>186</v>
      </c>
      <c r="Y3126" s="1" t="s">
        <v>186</v>
      </c>
      <c r="Z3126" s="3">
        <v>8773</v>
      </c>
      <c r="AA3126" s="4">
        <f t="shared" si="820"/>
        <v>2267.1057620000001</v>
      </c>
      <c r="AB3126" s="2">
        <f t="shared" si="821"/>
        <v>2267.1057620000001</v>
      </c>
      <c r="AC3126" s="4">
        <f t="shared" si="822"/>
        <v>4351.5399643846158</v>
      </c>
      <c r="AD3126" s="4">
        <f t="shared" si="808"/>
        <v>4351.5399643846158</v>
      </c>
      <c r="AE3126" s="4" t="s">
        <v>62</v>
      </c>
      <c r="AG3126" s="4" t="str">
        <f t="shared" si="814"/>
        <v>Weight Captured Separately</v>
      </c>
      <c r="AH3126" s="4">
        <v>11681</v>
      </c>
      <c r="AI3126">
        <f t="shared" si="805"/>
        <v>13680</v>
      </c>
      <c r="AJ3126" t="s">
        <v>81</v>
      </c>
      <c r="AK3126" s="2"/>
      <c r="AL3126" s="2" t="str">
        <f t="shared" si="815"/>
        <v>Freight Included in Commodity Cost</v>
      </c>
      <c r="AM3126" s="4"/>
      <c r="AN3126" t="e">
        <f>VLOOKUP([1]!Tabelle13[[#This Row],[Vlookup this ID for freight costs]],$AL$2:$AL$6811,2,FALSE)</f>
        <v>#REF!</v>
      </c>
      <c r="AO3126">
        <f t="shared" si="823"/>
        <v>27159.705457688771</v>
      </c>
      <c r="AP3126">
        <v>1.83</v>
      </c>
      <c r="AQ3126">
        <v>1.83</v>
      </c>
      <c r="AR3126" s="4">
        <v>21</v>
      </c>
      <c r="AS3126" s="4">
        <v>1</v>
      </c>
      <c r="AT3126" s="4">
        <v>2008</v>
      </c>
      <c r="AU3126" s="4">
        <v>4</v>
      </c>
      <c r="AV3126" s="4">
        <v>1</v>
      </c>
      <c r="AW3126" s="4">
        <v>2008</v>
      </c>
      <c r="AX3126" t="str">
        <f t="shared" si="806"/>
        <v>No Delay</v>
      </c>
      <c r="AY3126">
        <f t="shared" si="807"/>
        <v>0</v>
      </c>
    </row>
    <row r="3127" spans="1:51" x14ac:dyDescent="0.2">
      <c r="A3127" s="3">
        <v>343</v>
      </c>
      <c r="B3127" s="1" t="s">
        <v>1918</v>
      </c>
      <c r="C3127" s="1" t="s">
        <v>150</v>
      </c>
      <c r="D3127" s="1" t="s">
        <v>100</v>
      </c>
      <c r="E3127" s="1"/>
      <c r="F3127" s="1" t="s">
        <v>107</v>
      </c>
      <c r="G3127" s="13" t="s">
        <v>1955</v>
      </c>
      <c r="H3127" s="12">
        <v>39468</v>
      </c>
      <c r="I3127" s="12" t="s">
        <v>1956</v>
      </c>
      <c r="J3127" s="12">
        <v>39451</v>
      </c>
      <c r="K3127" s="4">
        <v>560</v>
      </c>
      <c r="L3127" s="1" t="s">
        <v>146</v>
      </c>
      <c r="M3127" s="1" t="s">
        <v>1954</v>
      </c>
      <c r="N3127" s="1" t="s">
        <v>1998</v>
      </c>
      <c r="O3127" s="1" t="s">
        <v>1964</v>
      </c>
      <c r="P3127">
        <v>200</v>
      </c>
      <c r="Q3127">
        <v>200</v>
      </c>
      <c r="R3127">
        <v>340</v>
      </c>
      <c r="S3127">
        <v>1.7</v>
      </c>
      <c r="T3127">
        <v>0.01</v>
      </c>
      <c r="U3127">
        <f t="shared" si="803"/>
        <v>340</v>
      </c>
      <c r="V3127">
        <f t="shared" si="804"/>
        <v>40000</v>
      </c>
      <c r="W3127" s="1" t="s">
        <v>185</v>
      </c>
      <c r="X3127" s="1" t="s">
        <v>186</v>
      </c>
      <c r="Y3127" s="1" t="s">
        <v>186</v>
      </c>
      <c r="Z3127" s="3">
        <v>8773</v>
      </c>
      <c r="AA3127" s="4">
        <f t="shared" si="820"/>
        <v>2267.1057620000001</v>
      </c>
      <c r="AB3127" s="2">
        <f t="shared" si="821"/>
        <v>2267.1057620000001</v>
      </c>
      <c r="AC3127" s="4">
        <f t="shared" si="822"/>
        <v>1076.3685873333334</v>
      </c>
      <c r="AD3127" s="4">
        <f t="shared" si="808"/>
        <v>1076.3685873333334</v>
      </c>
      <c r="AE3127" s="4" t="s">
        <v>62</v>
      </c>
      <c r="AG3127" s="4" t="str">
        <f t="shared" si="814"/>
        <v>Weight Captured Separately</v>
      </c>
      <c r="AH3127" s="4">
        <v>1115</v>
      </c>
      <c r="AI3127" t="str">
        <f t="shared" si="805"/>
        <v>Weight Captured Separately</v>
      </c>
      <c r="AJ3127" t="s">
        <v>81</v>
      </c>
      <c r="AK3127" s="2"/>
      <c r="AL3127" s="2" t="str">
        <f t="shared" si="815"/>
        <v>Freight Included in Commodity Cost</v>
      </c>
      <c r="AM3127" s="4"/>
      <c r="AN3127" t="e">
        <f>VLOOKUP([1]!Tabelle13[[#This Row],[Vlookup this ID for freight costs]],$AL$2:$AL$6811,2,FALSE)</f>
        <v>#REF!</v>
      </c>
      <c r="AO3127">
        <f t="shared" si="823"/>
        <v>6716.0857221346669</v>
      </c>
      <c r="AP3127">
        <v>0.54</v>
      </c>
      <c r="AQ3127">
        <v>0.54</v>
      </c>
      <c r="AR3127" s="4">
        <v>21</v>
      </c>
      <c r="AS3127" s="4">
        <v>1</v>
      </c>
      <c r="AT3127" s="4">
        <v>2008</v>
      </c>
      <c r="AU3127" s="4">
        <v>4</v>
      </c>
      <c r="AV3127" s="4">
        <v>1</v>
      </c>
      <c r="AW3127" s="4">
        <v>2008</v>
      </c>
      <c r="AX3127" t="str">
        <f t="shared" si="806"/>
        <v>No Delay</v>
      </c>
      <c r="AY3127">
        <f t="shared" si="807"/>
        <v>0</v>
      </c>
    </row>
    <row r="3128" spans="1:51" x14ac:dyDescent="0.2">
      <c r="A3128" s="3">
        <v>53421</v>
      </c>
      <c r="B3128" s="1" t="s">
        <v>328</v>
      </c>
      <c r="C3128" s="1" t="s">
        <v>150</v>
      </c>
      <c r="D3128" s="1" t="s">
        <v>100</v>
      </c>
      <c r="E3128" s="1" t="s">
        <v>101</v>
      </c>
      <c r="F3128" s="1" t="s">
        <v>101</v>
      </c>
      <c r="G3128" s="13" t="s">
        <v>228</v>
      </c>
      <c r="H3128" s="12">
        <v>40333</v>
      </c>
      <c r="I3128" s="12" t="s">
        <v>228</v>
      </c>
      <c r="J3128" s="12">
        <v>40333</v>
      </c>
      <c r="K3128" s="4">
        <v>2494</v>
      </c>
      <c r="L3128" s="1" t="s">
        <v>146</v>
      </c>
      <c r="M3128" s="1" t="s">
        <v>1920</v>
      </c>
      <c r="N3128" s="1" t="s">
        <v>1963</v>
      </c>
      <c r="O3128" s="1" t="s">
        <v>1964</v>
      </c>
      <c r="P3128">
        <v>60</v>
      </c>
      <c r="Q3128">
        <v>200</v>
      </c>
      <c r="R3128">
        <v>1213.75</v>
      </c>
      <c r="S3128">
        <v>6.07</v>
      </c>
      <c r="T3128">
        <v>0.1</v>
      </c>
      <c r="U3128">
        <f t="shared" si="803"/>
        <v>1214</v>
      </c>
      <c r="V3128">
        <f t="shared" si="804"/>
        <v>12000</v>
      </c>
      <c r="W3128" s="1" t="s">
        <v>185</v>
      </c>
      <c r="X3128" s="1" t="s">
        <v>186</v>
      </c>
      <c r="Y3128" s="1" t="s">
        <v>186</v>
      </c>
      <c r="Z3128" s="3">
        <v>11869</v>
      </c>
      <c r="AA3128" s="4">
        <f t="shared" si="820"/>
        <v>2267.1057620000001</v>
      </c>
      <c r="AB3128" s="2">
        <f t="shared" si="821"/>
        <v>2267.1057620000001</v>
      </c>
      <c r="AC3128" s="4">
        <f t="shared" si="822"/>
        <v>4351.5399643846158</v>
      </c>
      <c r="AD3128" s="4">
        <f t="shared" si="808"/>
        <v>4351.5399643846158</v>
      </c>
      <c r="AE3128" s="4" t="s">
        <v>62</v>
      </c>
      <c r="AG3128" s="4" t="str">
        <f t="shared" si="814"/>
        <v>Weight Captured Separately</v>
      </c>
      <c r="AI3128" t="e">
        <f t="shared" si="805"/>
        <v>#N/A</v>
      </c>
      <c r="AJ3128" t="s">
        <v>81</v>
      </c>
      <c r="AK3128" s="2"/>
      <c r="AL3128" s="2" t="str">
        <f t="shared" si="815"/>
        <v>Freight Included in Commodity Cost</v>
      </c>
      <c r="AM3128" s="4"/>
      <c r="AN3128" t="e">
        <f>VLOOKUP([1]!Tabelle13[[#This Row],[Vlookup this ID for freight costs]],$AL$2:$AL$6811,2,FALSE)</f>
        <v>#REF!</v>
      </c>
      <c r="AO3128">
        <f t="shared" si="823"/>
        <v>27159.705457688771</v>
      </c>
      <c r="AP3128">
        <v>2.62</v>
      </c>
      <c r="AQ3128">
        <v>2.62</v>
      </c>
      <c r="AR3128" s="4">
        <v>4</v>
      </c>
      <c r="AS3128" s="4">
        <v>6</v>
      </c>
      <c r="AT3128" s="4">
        <v>2010</v>
      </c>
      <c r="AU3128" s="4">
        <v>4</v>
      </c>
      <c r="AV3128" s="4">
        <v>6</v>
      </c>
      <c r="AW3128" s="4">
        <v>2010</v>
      </c>
      <c r="AX3128" t="str">
        <f t="shared" si="806"/>
        <v>No Delay</v>
      </c>
      <c r="AY3128">
        <f t="shared" si="807"/>
        <v>0</v>
      </c>
    </row>
    <row r="3129" spans="1:51" x14ac:dyDescent="0.2">
      <c r="A3129" s="3">
        <v>5677</v>
      </c>
      <c r="B3129" s="1" t="s">
        <v>1918</v>
      </c>
      <c r="C3129" s="1" t="s">
        <v>150</v>
      </c>
      <c r="D3129" s="1" t="s">
        <v>100</v>
      </c>
      <c r="E3129" s="1" t="s">
        <v>101</v>
      </c>
      <c r="F3129" s="1" t="s">
        <v>101</v>
      </c>
      <c r="G3129" s="13" t="s">
        <v>1969</v>
      </c>
      <c r="H3129" s="12">
        <v>39562</v>
      </c>
      <c r="I3129" s="12" t="s">
        <v>1969</v>
      </c>
      <c r="J3129" s="12">
        <v>39562</v>
      </c>
      <c r="K3129" s="4">
        <v>797</v>
      </c>
      <c r="L3129" s="1" t="s">
        <v>146</v>
      </c>
      <c r="M3129" s="1" t="s">
        <v>1920</v>
      </c>
      <c r="N3129" s="1" t="s">
        <v>1963</v>
      </c>
      <c r="O3129" s="1" t="s">
        <v>1964</v>
      </c>
      <c r="P3129">
        <v>60</v>
      </c>
      <c r="Q3129">
        <v>200</v>
      </c>
      <c r="R3129">
        <v>978</v>
      </c>
      <c r="S3129">
        <v>4.8899999999999997</v>
      </c>
      <c r="T3129">
        <v>0.08</v>
      </c>
      <c r="U3129">
        <f t="shared" si="803"/>
        <v>977.99999999999989</v>
      </c>
      <c r="V3129">
        <f t="shared" si="804"/>
        <v>12000</v>
      </c>
      <c r="W3129" s="1" t="s">
        <v>185</v>
      </c>
      <c r="X3129" s="1" t="s">
        <v>186</v>
      </c>
      <c r="Y3129" s="1" t="s">
        <v>186</v>
      </c>
      <c r="Z3129" s="3">
        <v>11869</v>
      </c>
      <c r="AA3129" s="4">
        <f t="shared" si="820"/>
        <v>2267.1057620000001</v>
      </c>
      <c r="AB3129" s="2">
        <f t="shared" si="821"/>
        <v>2267.1057620000001</v>
      </c>
      <c r="AC3129" s="4">
        <f t="shared" si="822"/>
        <v>4351.5399643846158</v>
      </c>
      <c r="AD3129" s="4">
        <f t="shared" si="808"/>
        <v>4351.5399643846158</v>
      </c>
      <c r="AE3129" s="4" t="s">
        <v>62</v>
      </c>
      <c r="AG3129" s="4" t="str">
        <f t="shared" si="814"/>
        <v>Weight Captured Separately</v>
      </c>
      <c r="AH3129" s="4">
        <v>12074</v>
      </c>
      <c r="AI3129">
        <f t="shared" si="805"/>
        <v>3073</v>
      </c>
      <c r="AJ3129" t="s">
        <v>81</v>
      </c>
      <c r="AK3129" s="2"/>
      <c r="AL3129" s="2" t="str">
        <f t="shared" si="815"/>
        <v>Freight Included in Commodity Cost</v>
      </c>
      <c r="AM3129" s="4"/>
      <c r="AN3129" t="e">
        <f>VLOOKUP([1]!Tabelle13[[#This Row],[Vlookup this ID for freight costs]],$AL$2:$AL$6811,2,FALSE)</f>
        <v>#REF!</v>
      </c>
      <c r="AO3129">
        <f t="shared" si="823"/>
        <v>27159.705457688771</v>
      </c>
      <c r="AP3129">
        <v>1.56</v>
      </c>
      <c r="AQ3129">
        <v>1.56</v>
      </c>
      <c r="AR3129" s="4">
        <v>24</v>
      </c>
      <c r="AS3129" s="4">
        <v>4</v>
      </c>
      <c r="AT3129" s="4">
        <v>2008</v>
      </c>
      <c r="AU3129" s="4">
        <v>24</v>
      </c>
      <c r="AV3129" s="4">
        <v>4</v>
      </c>
      <c r="AW3129" s="4">
        <v>2008</v>
      </c>
      <c r="AX3129" t="str">
        <f t="shared" si="806"/>
        <v>No Delay</v>
      </c>
      <c r="AY3129">
        <f t="shared" si="807"/>
        <v>0</v>
      </c>
    </row>
    <row r="3130" spans="1:51" x14ac:dyDescent="0.2">
      <c r="A3130" s="3">
        <v>60026</v>
      </c>
      <c r="B3130" s="1" t="s">
        <v>328</v>
      </c>
      <c r="C3130" s="1" t="s">
        <v>150</v>
      </c>
      <c r="D3130" s="1" t="s">
        <v>100</v>
      </c>
      <c r="E3130" s="1" t="s">
        <v>101</v>
      </c>
      <c r="F3130" s="1" t="s">
        <v>101</v>
      </c>
      <c r="G3130" s="13" t="s">
        <v>256</v>
      </c>
      <c r="H3130" s="12">
        <v>40269</v>
      </c>
      <c r="I3130" s="12" t="s">
        <v>256</v>
      </c>
      <c r="J3130" s="12">
        <v>40269</v>
      </c>
      <c r="K3130" s="4">
        <v>2337</v>
      </c>
      <c r="L3130" s="1" t="s">
        <v>146</v>
      </c>
      <c r="M3130" s="1" t="s">
        <v>1920</v>
      </c>
      <c r="N3130" s="1" t="s">
        <v>1943</v>
      </c>
      <c r="O3130" s="1" t="s">
        <v>897</v>
      </c>
      <c r="P3130">
        <v>60</v>
      </c>
      <c r="Q3130">
        <v>200</v>
      </c>
      <c r="R3130">
        <v>3058.27</v>
      </c>
      <c r="S3130">
        <v>15.29</v>
      </c>
      <c r="T3130">
        <v>0.25</v>
      </c>
      <c r="U3130">
        <f t="shared" si="803"/>
        <v>3058</v>
      </c>
      <c r="V3130">
        <f t="shared" si="804"/>
        <v>12000</v>
      </c>
      <c r="W3130" s="1" t="s">
        <v>851</v>
      </c>
      <c r="X3130" s="1" t="s">
        <v>361</v>
      </c>
      <c r="Y3130" s="1" t="s">
        <v>361</v>
      </c>
      <c r="Z3130" s="3">
        <v>12821</v>
      </c>
      <c r="AA3130" s="4">
        <f t="shared" si="820"/>
        <v>2267.1057620000001</v>
      </c>
      <c r="AB3130" s="2">
        <f t="shared" si="821"/>
        <v>2267.1057620000001</v>
      </c>
      <c r="AC3130" s="4">
        <f t="shared" si="822"/>
        <v>4351.5399643846158</v>
      </c>
      <c r="AD3130" s="4">
        <f t="shared" si="808"/>
        <v>4351.5399643846158</v>
      </c>
      <c r="AE3130" s="4" t="s">
        <v>62</v>
      </c>
      <c r="AG3130" s="4" t="str">
        <f t="shared" si="814"/>
        <v>Weight Captured Separately</v>
      </c>
      <c r="AI3130" t="e">
        <f t="shared" si="805"/>
        <v>#N/A</v>
      </c>
      <c r="AJ3130" t="s">
        <v>81</v>
      </c>
      <c r="AK3130" s="2"/>
      <c r="AL3130" s="2" t="str">
        <f t="shared" si="815"/>
        <v>Freight Included in Commodity Cost</v>
      </c>
      <c r="AM3130" s="4"/>
      <c r="AN3130" t="e">
        <f>VLOOKUP([1]!Tabelle13[[#This Row],[Vlookup this ID for freight costs]],$AL$2:$AL$6811,2,FALSE)</f>
        <v>#REF!</v>
      </c>
      <c r="AO3130">
        <f t="shared" si="823"/>
        <v>27159.705457688771</v>
      </c>
      <c r="AP3130">
        <v>6.59</v>
      </c>
      <c r="AQ3130">
        <v>6.59</v>
      </c>
      <c r="AR3130" s="4">
        <v>1</v>
      </c>
      <c r="AS3130" s="4">
        <v>4</v>
      </c>
      <c r="AT3130" s="4">
        <v>2010</v>
      </c>
      <c r="AU3130" s="4">
        <v>1</v>
      </c>
      <c r="AV3130" s="4">
        <v>4</v>
      </c>
      <c r="AW3130" s="4">
        <v>2010</v>
      </c>
      <c r="AX3130" t="str">
        <f t="shared" si="806"/>
        <v>No Delay</v>
      </c>
      <c r="AY3130">
        <f t="shared" si="807"/>
        <v>0</v>
      </c>
    </row>
    <row r="3131" spans="1:51" x14ac:dyDescent="0.2">
      <c r="A3131" s="3">
        <v>3896</v>
      </c>
      <c r="B3131" s="1" t="s">
        <v>1918</v>
      </c>
      <c r="C3131" s="1" t="s">
        <v>150</v>
      </c>
      <c r="D3131" s="1" t="s">
        <v>100</v>
      </c>
      <c r="E3131" s="1" t="s">
        <v>101</v>
      </c>
      <c r="F3131" s="1" t="s">
        <v>101</v>
      </c>
      <c r="G3131" s="13" t="s">
        <v>522</v>
      </c>
      <c r="H3131" s="12">
        <v>40098</v>
      </c>
      <c r="I3131" s="12" t="s">
        <v>1994</v>
      </c>
      <c r="J3131" s="12">
        <v>40022</v>
      </c>
      <c r="K3131" s="4">
        <v>1687</v>
      </c>
      <c r="L3131" s="1" t="s">
        <v>146</v>
      </c>
      <c r="M3131" s="1" t="s">
        <v>1920</v>
      </c>
      <c r="N3131" s="1" t="s">
        <v>1943</v>
      </c>
      <c r="O3131" s="1" t="s">
        <v>897</v>
      </c>
      <c r="P3131">
        <v>60</v>
      </c>
      <c r="Q3131">
        <v>200</v>
      </c>
      <c r="R3131">
        <v>3136</v>
      </c>
      <c r="S3131">
        <v>15.68</v>
      </c>
      <c r="T3131">
        <v>0.26</v>
      </c>
      <c r="U3131">
        <f t="shared" si="803"/>
        <v>3136</v>
      </c>
      <c r="V3131">
        <f t="shared" si="804"/>
        <v>12000</v>
      </c>
      <c r="W3131" s="1" t="s">
        <v>851</v>
      </c>
      <c r="X3131" s="1" t="s">
        <v>361</v>
      </c>
      <c r="Y3131" s="1" t="s">
        <v>361</v>
      </c>
      <c r="Z3131" s="3">
        <v>12821</v>
      </c>
      <c r="AA3131" s="4">
        <f t="shared" si="820"/>
        <v>2267.1057620000001</v>
      </c>
      <c r="AB3131" s="2">
        <f t="shared" si="821"/>
        <v>2267.1057620000001</v>
      </c>
      <c r="AC3131" s="4">
        <f t="shared" si="822"/>
        <v>4351.5399643846158</v>
      </c>
      <c r="AD3131" s="4">
        <f t="shared" si="808"/>
        <v>4351.5399643846158</v>
      </c>
      <c r="AE3131" s="4" t="s">
        <v>62</v>
      </c>
      <c r="AG3131" s="4" t="str">
        <f t="shared" si="814"/>
        <v>Weight Captured Separately</v>
      </c>
      <c r="AH3131" s="4">
        <v>11661</v>
      </c>
      <c r="AI3131">
        <f t="shared" si="805"/>
        <v>1587</v>
      </c>
      <c r="AJ3131" t="s">
        <v>81</v>
      </c>
      <c r="AK3131" s="2"/>
      <c r="AL3131" s="2" t="str">
        <f t="shared" si="815"/>
        <v>Freight Included in Commodity Cost</v>
      </c>
      <c r="AM3131" s="4"/>
      <c r="AN3131" t="e">
        <f>VLOOKUP([1]!Tabelle13[[#This Row],[Vlookup this ID for freight costs]],$AL$2:$AL$6811,2,FALSE)</f>
        <v>#REF!</v>
      </c>
      <c r="AO3131">
        <f t="shared" si="823"/>
        <v>27159.705457688771</v>
      </c>
      <c r="AP3131">
        <v>6.15</v>
      </c>
      <c r="AQ3131">
        <v>6.15</v>
      </c>
      <c r="AR3131" s="4">
        <v>12</v>
      </c>
      <c r="AS3131" s="4">
        <v>10</v>
      </c>
      <c r="AT3131" s="4">
        <v>2009</v>
      </c>
      <c r="AU3131" s="4">
        <v>28</v>
      </c>
      <c r="AV3131" s="4">
        <v>7</v>
      </c>
      <c r="AW3131" s="4">
        <v>2009</v>
      </c>
      <c r="AX3131" t="str">
        <f t="shared" si="806"/>
        <v>No Delay</v>
      </c>
      <c r="AY3131">
        <f t="shared" si="807"/>
        <v>0</v>
      </c>
    </row>
    <row r="3132" spans="1:51" x14ac:dyDescent="0.2">
      <c r="A3132" s="3">
        <v>81200</v>
      </c>
      <c r="B3132" s="1" t="s">
        <v>328</v>
      </c>
      <c r="C3132" s="1" t="s">
        <v>150</v>
      </c>
      <c r="D3132" s="1" t="s">
        <v>100</v>
      </c>
      <c r="E3132" s="1" t="s">
        <v>101</v>
      </c>
      <c r="F3132" s="1" t="s">
        <v>101</v>
      </c>
      <c r="G3132" s="13" t="s">
        <v>537</v>
      </c>
      <c r="H3132" s="12">
        <v>40310</v>
      </c>
      <c r="I3132" s="12" t="s">
        <v>537</v>
      </c>
      <c r="J3132" s="12">
        <v>40310</v>
      </c>
      <c r="K3132" s="4">
        <v>2407</v>
      </c>
      <c r="L3132" s="1" t="s">
        <v>146</v>
      </c>
      <c r="M3132" s="1" t="s">
        <v>1920</v>
      </c>
      <c r="N3132" s="1" t="s">
        <v>1974</v>
      </c>
      <c r="O3132" s="1" t="s">
        <v>622</v>
      </c>
      <c r="P3132">
        <v>60</v>
      </c>
      <c r="Q3132">
        <v>200</v>
      </c>
      <c r="R3132">
        <v>7781.51</v>
      </c>
      <c r="S3132">
        <v>38.909999999999997</v>
      </c>
      <c r="T3132">
        <v>0.65</v>
      </c>
      <c r="U3132">
        <f t="shared" si="803"/>
        <v>7781.9999999999991</v>
      </c>
      <c r="V3132">
        <f t="shared" si="804"/>
        <v>12000</v>
      </c>
      <c r="W3132" s="1" t="s">
        <v>851</v>
      </c>
      <c r="X3132" s="1" t="s">
        <v>361</v>
      </c>
      <c r="Y3132" s="1" t="s">
        <v>361</v>
      </c>
      <c r="Z3132" s="3">
        <v>12821</v>
      </c>
      <c r="AA3132" s="4">
        <f t="shared" si="820"/>
        <v>2267.1057620000001</v>
      </c>
      <c r="AB3132" s="2">
        <f t="shared" si="821"/>
        <v>2267.1057620000001</v>
      </c>
      <c r="AC3132" s="4">
        <f t="shared" si="822"/>
        <v>4351.5399643846158</v>
      </c>
      <c r="AD3132" s="4">
        <f t="shared" si="808"/>
        <v>4351.5399643846158</v>
      </c>
      <c r="AE3132" s="4" t="s">
        <v>62</v>
      </c>
      <c r="AG3132" s="4" t="str">
        <f t="shared" si="814"/>
        <v>Weight Captured Separately</v>
      </c>
      <c r="AI3132" t="e">
        <f t="shared" si="805"/>
        <v>#N/A</v>
      </c>
      <c r="AJ3132" t="s">
        <v>81</v>
      </c>
      <c r="AK3132" s="2"/>
      <c r="AL3132" s="2" t="str">
        <f t="shared" si="815"/>
        <v>Freight Included in Commodity Cost</v>
      </c>
      <c r="AM3132" s="4"/>
      <c r="AN3132" t="e">
        <f>VLOOKUP([1]!Tabelle13[[#This Row],[Vlookup this ID for freight costs]],$AL$2:$AL$6811,2,FALSE)</f>
        <v>#REF!</v>
      </c>
      <c r="AO3132">
        <f t="shared" si="823"/>
        <v>27159.705457688771</v>
      </c>
      <c r="AP3132">
        <v>16.78</v>
      </c>
      <c r="AQ3132">
        <v>16.78</v>
      </c>
      <c r="AR3132" s="4">
        <v>12</v>
      </c>
      <c r="AS3132" s="4">
        <v>5</v>
      </c>
      <c r="AT3132" s="4">
        <v>2010</v>
      </c>
      <c r="AU3132" s="4">
        <v>12</v>
      </c>
      <c r="AV3132" s="4">
        <v>5</v>
      </c>
      <c r="AW3132" s="4">
        <v>2010</v>
      </c>
      <c r="AX3132" t="str">
        <f t="shared" si="806"/>
        <v>No Delay</v>
      </c>
      <c r="AY3132">
        <f t="shared" si="807"/>
        <v>0</v>
      </c>
    </row>
    <row r="3133" spans="1:51" x14ac:dyDescent="0.2">
      <c r="A3133" s="3">
        <v>9039</v>
      </c>
      <c r="B3133" s="1" t="s">
        <v>1918</v>
      </c>
      <c r="C3133" s="1" t="s">
        <v>150</v>
      </c>
      <c r="D3133" s="1" t="s">
        <v>100</v>
      </c>
      <c r="E3133" s="1" t="s">
        <v>53</v>
      </c>
      <c r="F3133" s="1" t="s">
        <v>53</v>
      </c>
      <c r="G3133" s="13" t="s">
        <v>1950</v>
      </c>
      <c r="H3133" s="12">
        <v>39902</v>
      </c>
      <c r="I3133" s="12" t="s">
        <v>1977</v>
      </c>
      <c r="J3133" s="12">
        <v>39834</v>
      </c>
      <c r="K3133" s="4">
        <v>1317</v>
      </c>
      <c r="L3133" s="1" t="s">
        <v>146</v>
      </c>
      <c r="M3133" s="1" t="s">
        <v>1920</v>
      </c>
      <c r="N3133" s="1" t="s">
        <v>392</v>
      </c>
      <c r="O3133" s="1" t="s">
        <v>393</v>
      </c>
      <c r="P3133">
        <v>120</v>
      </c>
      <c r="Q3133">
        <v>200</v>
      </c>
      <c r="R3133">
        <v>6182</v>
      </c>
      <c r="S3133">
        <v>30.91</v>
      </c>
      <c r="T3133">
        <v>0.26</v>
      </c>
      <c r="U3133">
        <f t="shared" si="803"/>
        <v>6182</v>
      </c>
      <c r="V3133">
        <f t="shared" si="804"/>
        <v>24000</v>
      </c>
      <c r="W3133" s="1" t="s">
        <v>394</v>
      </c>
      <c r="X3133" s="1" t="s">
        <v>112</v>
      </c>
      <c r="Y3133" s="1" t="s">
        <v>112</v>
      </c>
      <c r="Z3133" s="3">
        <v>9208</v>
      </c>
      <c r="AA3133" s="4">
        <f t="shared" si="820"/>
        <v>2267.1057620000001</v>
      </c>
      <c r="AB3133" s="2">
        <f t="shared" si="821"/>
        <v>2267.1057620000001</v>
      </c>
      <c r="AC3133" s="4">
        <f t="shared" si="822"/>
        <v>1122.3174240000001</v>
      </c>
      <c r="AD3133" s="4">
        <f t="shared" si="808"/>
        <v>1122.3174240000001</v>
      </c>
      <c r="AE3133" s="4" t="s">
        <v>62</v>
      </c>
      <c r="AG3133" s="4" t="str">
        <f t="shared" si="814"/>
        <v>Weight Captured Separately</v>
      </c>
      <c r="AH3133" s="4">
        <v>27015</v>
      </c>
      <c r="AI3133">
        <f t="shared" si="805"/>
        <v>364</v>
      </c>
      <c r="AJ3133" t="s">
        <v>81</v>
      </c>
      <c r="AK3133" s="2"/>
      <c r="AL3133" s="2" t="str">
        <f t="shared" si="815"/>
        <v>Freight Included in Commodity Cost</v>
      </c>
      <c r="AM3133" s="4"/>
      <c r="AN3133" t="e">
        <f>VLOOKUP([1]!Tabelle13[[#This Row],[Vlookup this ID for freight costs]],$AL$2:$AL$6811,2,FALSE)</f>
        <v>#REF!</v>
      </c>
      <c r="AO3133">
        <f t="shared" si="823"/>
        <v>7002.8983606080001</v>
      </c>
      <c r="AP3133">
        <v>12.12</v>
      </c>
      <c r="AQ3133">
        <v>12.12</v>
      </c>
      <c r="AR3133" s="4">
        <v>30</v>
      </c>
      <c r="AS3133" s="4">
        <v>4</v>
      </c>
      <c r="AT3133" s="4">
        <v>2009</v>
      </c>
      <c r="AU3133" s="4">
        <v>21</v>
      </c>
      <c r="AV3133" s="4">
        <v>1</v>
      </c>
      <c r="AW3133" s="4">
        <v>2009</v>
      </c>
      <c r="AX3133" t="str">
        <f t="shared" si="806"/>
        <v>No Delay</v>
      </c>
      <c r="AY3133">
        <f t="shared" si="807"/>
        <v>0</v>
      </c>
    </row>
    <row r="3134" spans="1:51" x14ac:dyDescent="0.2">
      <c r="A3134" s="3">
        <v>10500</v>
      </c>
      <c r="B3134" s="1" t="s">
        <v>1918</v>
      </c>
      <c r="C3134" s="1" t="s">
        <v>150</v>
      </c>
      <c r="D3134" s="1" t="s">
        <v>100</v>
      </c>
      <c r="E3134" s="1" t="s">
        <v>101</v>
      </c>
      <c r="F3134" s="1" t="s">
        <v>101</v>
      </c>
      <c r="G3134" s="13" t="s">
        <v>522</v>
      </c>
      <c r="H3134" s="12">
        <v>40098</v>
      </c>
      <c r="I3134" s="12" t="s">
        <v>522</v>
      </c>
      <c r="J3134" s="12">
        <v>40098</v>
      </c>
      <c r="K3134" s="4">
        <v>1893</v>
      </c>
      <c r="L3134" s="1" t="s">
        <v>146</v>
      </c>
      <c r="M3134" s="1" t="s">
        <v>1920</v>
      </c>
      <c r="N3134" s="1" t="s">
        <v>970</v>
      </c>
      <c r="O3134" s="1" t="s">
        <v>93</v>
      </c>
      <c r="P3134">
        <v>240</v>
      </c>
      <c r="Q3134">
        <v>200</v>
      </c>
      <c r="R3134">
        <v>1410</v>
      </c>
      <c r="S3134">
        <v>7.05</v>
      </c>
      <c r="T3134">
        <v>0.03</v>
      </c>
      <c r="U3134">
        <f t="shared" si="803"/>
        <v>1410</v>
      </c>
      <c r="V3134">
        <f t="shared" si="804"/>
        <v>48000</v>
      </c>
      <c r="W3134" s="1" t="s">
        <v>155</v>
      </c>
      <c r="X3134" s="1" t="s">
        <v>1236</v>
      </c>
      <c r="Y3134" s="1" t="s">
        <v>156</v>
      </c>
      <c r="Z3134" s="3">
        <v>16635</v>
      </c>
      <c r="AA3134" s="4">
        <f t="shared" si="820"/>
        <v>2267.1057620000001</v>
      </c>
      <c r="AB3134" s="2">
        <f t="shared" si="821"/>
        <v>2267.1057620000001</v>
      </c>
      <c r="AC3134" s="4">
        <f t="shared" si="822"/>
        <v>2319.2075764347824</v>
      </c>
      <c r="AD3134" s="4">
        <f t="shared" si="808"/>
        <v>2319.2075764347824</v>
      </c>
      <c r="AE3134" s="4" t="s">
        <v>62</v>
      </c>
      <c r="AG3134" s="4" t="str">
        <f t="shared" si="814"/>
        <v>Weight Captured Separately</v>
      </c>
      <c r="AH3134" s="4">
        <v>82804</v>
      </c>
      <c r="AI3134">
        <f t="shared" si="805"/>
        <v>17769</v>
      </c>
      <c r="AJ3134" t="s">
        <v>81</v>
      </c>
      <c r="AK3134" s="2"/>
      <c r="AL3134" s="2" t="str">
        <f t="shared" si="815"/>
        <v>Freight Included in Commodity Cost</v>
      </c>
      <c r="AM3134" s="4"/>
      <c r="AN3134" t="e">
        <f>VLOOKUP([1]!Tabelle13[[#This Row],[Vlookup this ID for freight costs]],$AL$2:$AL$6811,2,FALSE)</f>
        <v>#REF!</v>
      </c>
      <c r="AO3134">
        <f t="shared" si="823"/>
        <v>14473.886692105913</v>
      </c>
      <c r="AP3134">
        <v>3.04</v>
      </c>
      <c r="AQ3134">
        <v>3.04</v>
      </c>
      <c r="AR3134" s="4">
        <v>12</v>
      </c>
      <c r="AS3134" s="4">
        <v>10</v>
      </c>
      <c r="AT3134" s="4">
        <v>2009</v>
      </c>
      <c r="AU3134" s="4">
        <v>12</v>
      </c>
      <c r="AV3134" s="4">
        <v>10</v>
      </c>
      <c r="AW3134" s="4">
        <v>2009</v>
      </c>
      <c r="AX3134" t="str">
        <f t="shared" si="806"/>
        <v>No Delay</v>
      </c>
      <c r="AY3134">
        <f t="shared" si="807"/>
        <v>0</v>
      </c>
    </row>
    <row r="3135" spans="1:51" x14ac:dyDescent="0.2">
      <c r="A3135" s="3">
        <v>5195</v>
      </c>
      <c r="B3135" s="1" t="s">
        <v>1918</v>
      </c>
      <c r="C3135" s="1" t="s">
        <v>150</v>
      </c>
      <c r="D3135" s="1" t="s">
        <v>100</v>
      </c>
      <c r="E3135" s="1" t="s">
        <v>101</v>
      </c>
      <c r="F3135" s="1" t="s">
        <v>101</v>
      </c>
      <c r="G3135" s="13" t="s">
        <v>522</v>
      </c>
      <c r="H3135" s="12">
        <v>40098</v>
      </c>
      <c r="I3135" s="12" t="s">
        <v>1994</v>
      </c>
      <c r="J3135" s="12">
        <v>40022</v>
      </c>
      <c r="K3135" s="4">
        <v>1690</v>
      </c>
      <c r="L3135" s="1" t="s">
        <v>146</v>
      </c>
      <c r="M3135" s="1" t="s">
        <v>1920</v>
      </c>
      <c r="N3135" s="1" t="s">
        <v>392</v>
      </c>
      <c r="O3135" s="1" t="s">
        <v>393</v>
      </c>
      <c r="P3135">
        <v>120</v>
      </c>
      <c r="Q3135">
        <v>200</v>
      </c>
      <c r="R3135">
        <v>8396</v>
      </c>
      <c r="S3135">
        <v>41.98</v>
      </c>
      <c r="T3135">
        <v>0.35</v>
      </c>
      <c r="U3135">
        <f t="shared" si="803"/>
        <v>8396</v>
      </c>
      <c r="V3135">
        <f t="shared" si="804"/>
        <v>24000</v>
      </c>
      <c r="W3135" s="1" t="s">
        <v>394</v>
      </c>
      <c r="X3135" s="1" t="s">
        <v>112</v>
      </c>
      <c r="Y3135" s="1" t="s">
        <v>112</v>
      </c>
      <c r="Z3135" s="3">
        <v>14398</v>
      </c>
      <c r="AA3135" s="4">
        <f t="shared" si="820"/>
        <v>2267.1057620000001</v>
      </c>
      <c r="AB3135" s="2">
        <f t="shared" si="821"/>
        <v>2267.1057620000001</v>
      </c>
      <c r="AC3135" s="4">
        <f t="shared" si="822"/>
        <v>1122.3174240000001</v>
      </c>
      <c r="AD3135" s="4">
        <f t="shared" si="808"/>
        <v>1122.3174240000001</v>
      </c>
      <c r="AE3135" s="4" t="s">
        <v>62</v>
      </c>
      <c r="AG3135" s="4" t="str">
        <f t="shared" si="814"/>
        <v>Weight Captured Separately</v>
      </c>
      <c r="AH3135" s="4">
        <v>11945</v>
      </c>
      <c r="AI3135">
        <f t="shared" si="805"/>
        <v>5588</v>
      </c>
      <c r="AJ3135" t="s">
        <v>81</v>
      </c>
      <c r="AK3135" s="2"/>
      <c r="AL3135" s="2" t="str">
        <f t="shared" si="815"/>
        <v>Freight Included in Commodity Cost</v>
      </c>
      <c r="AM3135" s="4"/>
      <c r="AN3135" t="e">
        <f>VLOOKUP([1]!Tabelle13[[#This Row],[Vlookup this ID for freight costs]],$AL$2:$AL$6811,2,FALSE)</f>
        <v>#REF!</v>
      </c>
      <c r="AO3135">
        <f t="shared" si="823"/>
        <v>7002.8983606080001</v>
      </c>
      <c r="AP3135">
        <v>16.46</v>
      </c>
      <c r="AQ3135">
        <v>16.46</v>
      </c>
      <c r="AR3135" s="4">
        <v>12</v>
      </c>
      <c r="AS3135" s="4">
        <v>10</v>
      </c>
      <c r="AT3135" s="4">
        <v>2009</v>
      </c>
      <c r="AU3135" s="4">
        <v>28</v>
      </c>
      <c r="AV3135" s="4">
        <v>7</v>
      </c>
      <c r="AW3135" s="4">
        <v>2009</v>
      </c>
      <c r="AX3135" t="str">
        <f t="shared" si="806"/>
        <v>No Delay</v>
      </c>
      <c r="AY3135">
        <f t="shared" si="807"/>
        <v>0</v>
      </c>
    </row>
    <row r="3136" spans="1:51" x14ac:dyDescent="0.2">
      <c r="A3136" s="3">
        <v>9081</v>
      </c>
      <c r="B3136" s="1" t="s">
        <v>1918</v>
      </c>
      <c r="C3136" s="1" t="s">
        <v>150</v>
      </c>
      <c r="D3136" s="1" t="s">
        <v>100</v>
      </c>
      <c r="E3136" s="1" t="s">
        <v>101</v>
      </c>
      <c r="F3136" s="1" t="s">
        <v>101</v>
      </c>
      <c r="G3136" s="13" t="s">
        <v>513</v>
      </c>
      <c r="H3136" s="12">
        <v>39948</v>
      </c>
      <c r="I3136" s="12" t="s">
        <v>2018</v>
      </c>
      <c r="J3136" s="12">
        <v>39926</v>
      </c>
      <c r="K3136" s="4">
        <v>1503</v>
      </c>
      <c r="L3136" s="1" t="s">
        <v>146</v>
      </c>
      <c r="M3136" s="1" t="s">
        <v>1920</v>
      </c>
      <c r="N3136" s="1" t="s">
        <v>970</v>
      </c>
      <c r="O3136" s="1" t="s">
        <v>93</v>
      </c>
      <c r="P3136">
        <v>240</v>
      </c>
      <c r="Q3136">
        <v>200</v>
      </c>
      <c r="R3136">
        <v>1208</v>
      </c>
      <c r="S3136">
        <v>6.04</v>
      </c>
      <c r="T3136">
        <v>0.03</v>
      </c>
      <c r="U3136">
        <f t="shared" si="803"/>
        <v>1208</v>
      </c>
      <c r="V3136">
        <f t="shared" si="804"/>
        <v>48000</v>
      </c>
      <c r="W3136" s="1" t="s">
        <v>155</v>
      </c>
      <c r="X3136" s="1" t="s">
        <v>1236</v>
      </c>
      <c r="Y3136" s="1" t="s">
        <v>156</v>
      </c>
      <c r="Z3136" s="3">
        <v>16635</v>
      </c>
      <c r="AA3136" s="4">
        <f t="shared" si="820"/>
        <v>2267.1057620000001</v>
      </c>
      <c r="AB3136" s="2">
        <f t="shared" si="821"/>
        <v>2267.1057620000001</v>
      </c>
      <c r="AC3136" s="4">
        <f t="shared" si="822"/>
        <v>2319.2075764347824</v>
      </c>
      <c r="AD3136" s="4">
        <f t="shared" si="808"/>
        <v>2319.2075764347824</v>
      </c>
      <c r="AE3136" s="3" t="s">
        <v>2019</v>
      </c>
      <c r="AF3136" s="3"/>
      <c r="AG3136" s="4" t="str">
        <f>AI3136</f>
        <v>Weight Captured Separately</v>
      </c>
      <c r="AH3136" s="4">
        <v>1115</v>
      </c>
      <c r="AI3136" t="str">
        <f t="shared" si="805"/>
        <v>Weight Captured Separately</v>
      </c>
      <c r="AJ3136" t="s">
        <v>2019</v>
      </c>
      <c r="AK3136" s="2">
        <v>3134.85</v>
      </c>
      <c r="AL3136" s="2">
        <f>AN3136</f>
        <v>3134.85</v>
      </c>
      <c r="AM3136" s="4">
        <v>1115</v>
      </c>
      <c r="AN3136">
        <f>INDEX($AJ$2:$AJ$6811,MATCH(AM3136,$A$2:$A$6811,0))</f>
        <v>3134.85</v>
      </c>
      <c r="AO3136">
        <f t="shared" si="823"/>
        <v>3134.85</v>
      </c>
      <c r="AP3136">
        <v>2.37</v>
      </c>
      <c r="AQ3136">
        <v>2.37</v>
      </c>
      <c r="AR3136" s="4">
        <v>15</v>
      </c>
      <c r="AS3136" s="4">
        <v>5</v>
      </c>
      <c r="AT3136" s="4">
        <v>2009</v>
      </c>
      <c r="AU3136" s="4">
        <v>23</v>
      </c>
      <c r="AV3136" s="4">
        <v>4</v>
      </c>
      <c r="AW3136" s="4">
        <v>2009</v>
      </c>
      <c r="AX3136" t="str">
        <f t="shared" si="806"/>
        <v>No Delay</v>
      </c>
      <c r="AY3136">
        <f t="shared" si="807"/>
        <v>0</v>
      </c>
    </row>
    <row r="3137" spans="1:51" x14ac:dyDescent="0.2">
      <c r="A3137" s="3">
        <v>12271</v>
      </c>
      <c r="B3137" s="1" t="s">
        <v>95</v>
      </c>
      <c r="C3137" s="1" t="s">
        <v>65</v>
      </c>
      <c r="D3137" s="1" t="s">
        <v>130</v>
      </c>
      <c r="E3137" s="1" t="s">
        <v>152</v>
      </c>
      <c r="F3137" s="1" t="s">
        <v>152</v>
      </c>
      <c r="G3137" s="13" t="s">
        <v>1048</v>
      </c>
      <c r="H3137" s="12">
        <v>39941</v>
      </c>
      <c r="I3137" s="12" t="s">
        <v>1048</v>
      </c>
      <c r="J3137" s="12">
        <v>39941</v>
      </c>
      <c r="K3137" s="4">
        <v>1533</v>
      </c>
      <c r="L3137" s="1" t="s">
        <v>146</v>
      </c>
      <c r="M3137" s="1" t="s">
        <v>132</v>
      </c>
      <c r="N3137" s="1" t="s">
        <v>167</v>
      </c>
      <c r="O3137" s="1" t="s">
        <v>93</v>
      </c>
      <c r="P3137">
        <v>30</v>
      </c>
      <c r="Q3137">
        <v>25000</v>
      </c>
      <c r="R3137">
        <v>275000</v>
      </c>
      <c r="S3137">
        <v>11</v>
      </c>
      <c r="T3137">
        <v>0.37</v>
      </c>
      <c r="U3137">
        <f t="shared" si="803"/>
        <v>275000</v>
      </c>
      <c r="V3137">
        <f t="shared" si="804"/>
        <v>750000</v>
      </c>
      <c r="W3137" s="1" t="s">
        <v>155</v>
      </c>
      <c r="X3137" s="1" t="s">
        <v>1236</v>
      </c>
      <c r="Y3137" s="1" t="s">
        <v>156</v>
      </c>
      <c r="Z3137" s="3">
        <v>7726</v>
      </c>
      <c r="AA3137" s="4">
        <f t="shared" si="809"/>
        <v>2267</v>
      </c>
      <c r="AB3137" s="4">
        <f xml:space="preserve"> 2244.740206  + 0.1097478*Q3137</f>
        <v>4988.4352060000001</v>
      </c>
      <c r="AC3137" s="4">
        <f>AF3137</f>
        <v>2267</v>
      </c>
      <c r="AD3137" s="4">
        <f t="shared" si="808"/>
        <v>3323.3333333333335</v>
      </c>
      <c r="AE3137" s="4">
        <v>2267</v>
      </c>
      <c r="AF3137" s="4">
        <v>2267</v>
      </c>
      <c r="AG3137" s="4">
        <f>AE3137</f>
        <v>2267</v>
      </c>
      <c r="AI3137" t="e">
        <f t="shared" si="805"/>
        <v>#N/A</v>
      </c>
      <c r="AJ3137">
        <v>15128.37</v>
      </c>
      <c r="AK3137" s="2">
        <v>15128.37</v>
      </c>
      <c r="AL3137" s="2">
        <f>AJ3137</f>
        <v>15128.37</v>
      </c>
      <c r="AM3137" s="4"/>
      <c r="AN3137" t="e">
        <f>VLOOKUP([1]!Tabelle13[[#This Row],[Vlookup this ID for freight costs]],$AL$2:$AL$6811,2,FALSE)</f>
        <v>#REF!</v>
      </c>
      <c r="AP3137">
        <v>539</v>
      </c>
      <c r="AQ3137">
        <v>539</v>
      </c>
      <c r="AR3137" s="4">
        <v>8</v>
      </c>
      <c r="AS3137" s="4">
        <v>5</v>
      </c>
      <c r="AT3137" s="4">
        <v>2009</v>
      </c>
      <c r="AU3137" s="4">
        <v>8</v>
      </c>
      <c r="AV3137" s="4">
        <v>5</v>
      </c>
      <c r="AW3137" s="4">
        <v>2009</v>
      </c>
      <c r="AX3137" t="str">
        <f t="shared" si="806"/>
        <v>No Delay</v>
      </c>
      <c r="AY3137">
        <f t="shared" si="807"/>
        <v>0</v>
      </c>
    </row>
    <row r="3138" spans="1:51" x14ac:dyDescent="0.2">
      <c r="A3138" s="3">
        <v>12873</v>
      </c>
      <c r="B3138" s="1" t="s">
        <v>95</v>
      </c>
      <c r="C3138" s="1" t="s">
        <v>65</v>
      </c>
      <c r="D3138" s="1" t="s">
        <v>130</v>
      </c>
      <c r="E3138" s="1" t="s">
        <v>152</v>
      </c>
      <c r="F3138" s="1" t="s">
        <v>152</v>
      </c>
      <c r="G3138" s="13" t="s">
        <v>1048</v>
      </c>
      <c r="H3138" s="12">
        <v>39941</v>
      </c>
      <c r="I3138" s="12" t="s">
        <v>1048</v>
      </c>
      <c r="J3138" s="12">
        <v>39941</v>
      </c>
      <c r="K3138" s="4">
        <v>1538</v>
      </c>
      <c r="L3138" s="1" t="s">
        <v>146</v>
      </c>
      <c r="M3138" s="1" t="s">
        <v>132</v>
      </c>
      <c r="N3138" s="1" t="s">
        <v>218</v>
      </c>
      <c r="O3138" s="1" t="s">
        <v>93</v>
      </c>
      <c r="P3138">
        <v>90</v>
      </c>
      <c r="Q3138">
        <v>1132</v>
      </c>
      <c r="R3138">
        <v>17274.32</v>
      </c>
      <c r="S3138">
        <v>15.26</v>
      </c>
      <c r="T3138">
        <v>0.17</v>
      </c>
      <c r="U3138">
        <f t="shared" ref="U3138:U3201" si="824">S3138*Q3138</f>
        <v>17274.32</v>
      </c>
      <c r="V3138">
        <f t="shared" ref="V3138:V3201" si="825">Q3138*P3138</f>
        <v>101880</v>
      </c>
      <c r="W3138" s="1" t="s">
        <v>155</v>
      </c>
      <c r="X3138" s="1" t="s">
        <v>1236</v>
      </c>
      <c r="Y3138" s="1" t="s">
        <v>156</v>
      </c>
      <c r="Z3138" s="3">
        <v>7726</v>
      </c>
      <c r="AA3138" s="4">
        <f t="shared" si="809"/>
        <v>2267</v>
      </c>
      <c r="AB3138" s="4">
        <f xml:space="preserve"> 2244.740206  + 0.1097478*Q3138</f>
        <v>2368.9747155999999</v>
      </c>
      <c r="AC3138" s="4">
        <f>AF3138</f>
        <v>2267</v>
      </c>
      <c r="AD3138" s="4">
        <f t="shared" si="808"/>
        <v>4153.25</v>
      </c>
      <c r="AE3138" s="3" t="s">
        <v>2040</v>
      </c>
      <c r="AF3138" s="3">
        <v>2267</v>
      </c>
      <c r="AG3138" s="4">
        <f>AI3138</f>
        <v>2267</v>
      </c>
      <c r="AH3138" s="4">
        <v>12271</v>
      </c>
      <c r="AI3138">
        <f t="shared" ref="AI3138:AI3201" si="826">INDEX($AE$2:$AE$6811,MATCH(AH3138,$A$2:$A$6811,0))</f>
        <v>2267</v>
      </c>
      <c r="AJ3138" t="s">
        <v>2040</v>
      </c>
      <c r="AK3138" s="2">
        <v>15128.37</v>
      </c>
      <c r="AL3138" s="2">
        <f>AN3138</f>
        <v>15128.37</v>
      </c>
      <c r="AM3138" s="4">
        <v>12271</v>
      </c>
      <c r="AN3138">
        <f>INDEX($AJ$2:$AJ$6811,MATCH(AM3138,$A$2:$A$6811,0))</f>
        <v>15128.37</v>
      </c>
      <c r="AP3138">
        <v>33.86</v>
      </c>
      <c r="AQ3138">
        <v>33.86</v>
      </c>
      <c r="AR3138" s="4">
        <v>8</v>
      </c>
      <c r="AS3138" s="4">
        <v>5</v>
      </c>
      <c r="AT3138" s="4">
        <v>2009</v>
      </c>
      <c r="AU3138" s="4">
        <v>8</v>
      </c>
      <c r="AV3138" s="4">
        <v>5</v>
      </c>
      <c r="AW3138" s="4">
        <v>2009</v>
      </c>
      <c r="AX3138" t="str">
        <f t="shared" ref="AX3138:AX3201" si="827">IF(DATE(AW3138,AV3138,AU3138)&lt;=DATE(AT3138,AS3138,AR3138),"No Delay","Delay")</f>
        <v>No Delay</v>
      </c>
      <c r="AY3138">
        <f t="shared" ref="AY3138:AY3201" si="828">IF(_xlfn.DAYS(J3138,H3138)&gt;0, _xlfn.DAYS(J3138,H3138),0)</f>
        <v>0</v>
      </c>
    </row>
    <row r="3139" spans="1:51" x14ac:dyDescent="0.2">
      <c r="A3139" s="3">
        <v>19959</v>
      </c>
      <c r="B3139" s="1" t="s">
        <v>328</v>
      </c>
      <c r="C3139" s="1" t="s">
        <v>150</v>
      </c>
      <c r="D3139" s="1" t="s">
        <v>100</v>
      </c>
      <c r="E3139" s="1" t="s">
        <v>101</v>
      </c>
      <c r="F3139" s="1" t="s">
        <v>101</v>
      </c>
      <c r="G3139" s="13" t="s">
        <v>1970</v>
      </c>
      <c r="H3139" s="12">
        <v>41948</v>
      </c>
      <c r="I3139" s="12" t="s">
        <v>1970</v>
      </c>
      <c r="J3139" s="12">
        <v>41948</v>
      </c>
      <c r="K3139" s="4">
        <v>6056</v>
      </c>
      <c r="L3139" s="1" t="s">
        <v>146</v>
      </c>
      <c r="M3139" s="1" t="s">
        <v>1923</v>
      </c>
      <c r="N3139" s="1" t="s">
        <v>171</v>
      </c>
      <c r="O3139" s="1" t="s">
        <v>93</v>
      </c>
      <c r="P3139">
        <v>60</v>
      </c>
      <c r="Q3139">
        <v>203</v>
      </c>
      <c r="R3139">
        <v>1855.98</v>
      </c>
      <c r="S3139">
        <v>9.14</v>
      </c>
      <c r="T3139">
        <v>0.15</v>
      </c>
      <c r="U3139">
        <f t="shared" si="824"/>
        <v>1855.42</v>
      </c>
      <c r="V3139">
        <f t="shared" si="825"/>
        <v>12180</v>
      </c>
      <c r="W3139" s="1" t="s">
        <v>155</v>
      </c>
      <c r="X3139" s="1" t="s">
        <v>1236</v>
      </c>
      <c r="Y3139" s="1" t="s">
        <v>156</v>
      </c>
      <c r="Z3139" s="3">
        <v>16635</v>
      </c>
      <c r="AA3139" s="4">
        <f t="shared" ref="AA3139:AA3144" si="829">AB3139</f>
        <v>2267.4349940000002</v>
      </c>
      <c r="AB3139" s="2">
        <f t="shared" ref="AB3139:AB3144" si="830">2245.156962+0.109744*Q3139</f>
        <v>2267.4349940000002</v>
      </c>
      <c r="AC3139" s="4">
        <f t="shared" ref="AC3139:AC3144" si="831">AD3139</f>
        <v>749.23944285714299</v>
      </c>
      <c r="AD3139" s="4">
        <f t="shared" si="808"/>
        <v>749.23944285714299</v>
      </c>
      <c r="AE3139" s="4" t="s">
        <v>62</v>
      </c>
      <c r="AG3139" s="4" t="str">
        <f t="shared" ref="AG3139:AG3159" si="832">AE3139</f>
        <v>Weight Captured Separately</v>
      </c>
      <c r="AI3139" t="e">
        <f t="shared" si="826"/>
        <v>#N/A</v>
      </c>
      <c r="AJ3139" t="s">
        <v>81</v>
      </c>
      <c r="AK3139" s="2"/>
      <c r="AL3139" s="2" t="str">
        <f t="shared" ref="AL3139:AL3159" si="833">AJ3139</f>
        <v>Freight Included in Commodity Cost</v>
      </c>
      <c r="AM3139" s="4"/>
      <c r="AN3139" t="e">
        <f>VLOOKUP([1]!Tabelle13[[#This Row],[Vlookup this ID for freight costs]],$AL$2:$AL$6811,2,FALSE)</f>
        <v>#REF!</v>
      </c>
      <c r="AO3139">
        <f t="shared" ref="AO3139:AO3144" si="834">IF(AK:AK="",AC:AC*6.242+1.383 -2.844 + 3.145 -2.265  -2.026,AK:AK)</f>
        <v>4674.1456023142864</v>
      </c>
      <c r="AP3139">
        <v>1.91</v>
      </c>
      <c r="AQ3139">
        <v>1.91</v>
      </c>
      <c r="AR3139" s="4">
        <v>5</v>
      </c>
      <c r="AS3139" s="4">
        <v>11</v>
      </c>
      <c r="AT3139" s="4">
        <v>2014</v>
      </c>
      <c r="AU3139" s="4">
        <v>5</v>
      </c>
      <c r="AV3139" s="4">
        <v>11</v>
      </c>
      <c r="AW3139" s="4">
        <v>2014</v>
      </c>
      <c r="AX3139" t="str">
        <f t="shared" si="827"/>
        <v>No Delay</v>
      </c>
      <c r="AY3139">
        <f t="shared" si="828"/>
        <v>0</v>
      </c>
    </row>
    <row r="3140" spans="1:51" x14ac:dyDescent="0.2">
      <c r="A3140" s="3">
        <v>57537</v>
      </c>
      <c r="B3140" s="1" t="s">
        <v>328</v>
      </c>
      <c r="C3140" s="1" t="s">
        <v>150</v>
      </c>
      <c r="D3140" s="1" t="s">
        <v>100</v>
      </c>
      <c r="E3140" s="1" t="s">
        <v>101</v>
      </c>
      <c r="F3140" s="1" t="s">
        <v>101</v>
      </c>
      <c r="G3140" s="13" t="s">
        <v>1925</v>
      </c>
      <c r="H3140" s="12">
        <v>41878</v>
      </c>
      <c r="I3140" s="12" t="s">
        <v>1925</v>
      </c>
      <c r="J3140" s="12">
        <v>41878</v>
      </c>
      <c r="K3140" s="4">
        <v>5810</v>
      </c>
      <c r="L3140" s="1" t="s">
        <v>146</v>
      </c>
      <c r="M3140" s="1" t="s">
        <v>1920</v>
      </c>
      <c r="N3140" s="1" t="s">
        <v>167</v>
      </c>
      <c r="O3140" s="1" t="s">
        <v>93</v>
      </c>
      <c r="P3140">
        <v>30</v>
      </c>
      <c r="Q3140">
        <v>203</v>
      </c>
      <c r="R3140">
        <v>3395.39</v>
      </c>
      <c r="S3140">
        <v>16.73</v>
      </c>
      <c r="T3140">
        <v>0.56000000000000005</v>
      </c>
      <c r="U3140">
        <f t="shared" si="824"/>
        <v>3396.19</v>
      </c>
      <c r="V3140">
        <f t="shared" si="825"/>
        <v>6090</v>
      </c>
      <c r="W3140" s="1" t="s">
        <v>179</v>
      </c>
      <c r="X3140" s="1" t="s">
        <v>1236</v>
      </c>
      <c r="Y3140" s="1" t="s">
        <v>156</v>
      </c>
      <c r="Z3140" s="3">
        <v>16635</v>
      </c>
      <c r="AA3140" s="4">
        <f t="shared" si="829"/>
        <v>2267.4349940000002</v>
      </c>
      <c r="AB3140" s="2">
        <f t="shared" si="830"/>
        <v>2267.4349940000002</v>
      </c>
      <c r="AC3140" s="4">
        <f t="shared" si="831"/>
        <v>1702.669741875</v>
      </c>
      <c r="AD3140" s="4">
        <f t="shared" ref="AD3140:AD3203" si="835">AVERAGEIFS($AA$2:$AA$6811,$L$2:$L$6811,L3140,$V$2:$V$6811,"&gt;="&amp;(V3140-100), $V$2:$V$6811,"&lt;="&amp;(V3140+100),$AA$2:$AA$6811,"&gt;"&amp;1)</f>
        <v>1702.669741875</v>
      </c>
      <c r="AE3140" s="4" t="s">
        <v>62</v>
      </c>
      <c r="AG3140" s="4" t="str">
        <f t="shared" si="832"/>
        <v>Weight Captured Separately</v>
      </c>
      <c r="AI3140" t="e">
        <f t="shared" si="826"/>
        <v>#N/A</v>
      </c>
      <c r="AJ3140" t="s">
        <v>81</v>
      </c>
      <c r="AK3140" s="2"/>
      <c r="AL3140" s="2" t="str">
        <f t="shared" si="833"/>
        <v>Freight Included in Commodity Cost</v>
      </c>
      <c r="AM3140" s="4"/>
      <c r="AN3140" t="e">
        <f>VLOOKUP([1]!Tabelle13[[#This Row],[Vlookup this ID for freight costs]],$AL$2:$AL$6811,2,FALSE)</f>
        <v>#REF!</v>
      </c>
      <c r="AO3140">
        <f t="shared" si="834"/>
        <v>10625.457528783752</v>
      </c>
      <c r="AP3140">
        <v>4.2</v>
      </c>
      <c r="AQ3140">
        <v>4.2</v>
      </c>
      <c r="AR3140" s="4">
        <v>27</v>
      </c>
      <c r="AS3140" s="4">
        <v>8</v>
      </c>
      <c r="AT3140" s="4">
        <v>2014</v>
      </c>
      <c r="AU3140" s="4">
        <v>27</v>
      </c>
      <c r="AV3140" s="4">
        <v>8</v>
      </c>
      <c r="AW3140" s="4">
        <v>2014</v>
      </c>
      <c r="AX3140" t="str">
        <f t="shared" si="827"/>
        <v>No Delay</v>
      </c>
      <c r="AY3140">
        <f t="shared" si="828"/>
        <v>0</v>
      </c>
    </row>
    <row r="3141" spans="1:51" x14ac:dyDescent="0.2">
      <c r="A3141" s="3">
        <v>18121</v>
      </c>
      <c r="B3141" s="1" t="s">
        <v>328</v>
      </c>
      <c r="C3141" s="1" t="s">
        <v>150</v>
      </c>
      <c r="D3141" s="1" t="s">
        <v>100</v>
      </c>
      <c r="E3141" s="1" t="s">
        <v>101</v>
      </c>
      <c r="F3141" s="1" t="s">
        <v>101</v>
      </c>
      <c r="G3141" s="13" t="s">
        <v>1411</v>
      </c>
      <c r="H3141" s="12">
        <v>41880</v>
      </c>
      <c r="I3141" s="12" t="s">
        <v>1411</v>
      </c>
      <c r="J3141" s="12">
        <v>41880</v>
      </c>
      <c r="K3141" s="4">
        <v>5850</v>
      </c>
      <c r="L3141" s="1" t="s">
        <v>146</v>
      </c>
      <c r="M3141" s="1" t="s">
        <v>1920</v>
      </c>
      <c r="N3141" s="1" t="s">
        <v>302</v>
      </c>
      <c r="O3141" s="1" t="s">
        <v>93</v>
      </c>
      <c r="P3141">
        <v>30</v>
      </c>
      <c r="Q3141">
        <v>206</v>
      </c>
      <c r="R3141">
        <v>4365.5200000000004</v>
      </c>
      <c r="S3141">
        <v>21.19</v>
      </c>
      <c r="T3141">
        <v>0.71</v>
      </c>
      <c r="U3141">
        <f t="shared" si="824"/>
        <v>4365.1400000000003</v>
      </c>
      <c r="V3141">
        <f t="shared" si="825"/>
        <v>6180</v>
      </c>
      <c r="W3141" s="1" t="s">
        <v>155</v>
      </c>
      <c r="X3141" s="1" t="s">
        <v>1236</v>
      </c>
      <c r="Y3141" s="1" t="s">
        <v>156</v>
      </c>
      <c r="Z3141" s="3">
        <v>16635</v>
      </c>
      <c r="AA3141" s="4">
        <f t="shared" si="829"/>
        <v>2267.7642260000002</v>
      </c>
      <c r="AB3141" s="2">
        <f t="shared" si="830"/>
        <v>2267.7642260000002</v>
      </c>
      <c r="AC3141" s="4">
        <f t="shared" si="831"/>
        <v>2236.5559727999998</v>
      </c>
      <c r="AD3141" s="4">
        <f t="shared" si="835"/>
        <v>2236.5559727999998</v>
      </c>
      <c r="AE3141" s="4" t="s">
        <v>62</v>
      </c>
      <c r="AG3141" s="4" t="str">
        <f t="shared" si="832"/>
        <v>Weight Captured Separately</v>
      </c>
      <c r="AI3141" t="e">
        <f t="shared" si="826"/>
        <v>#N/A</v>
      </c>
      <c r="AJ3141" t="s">
        <v>81</v>
      </c>
      <c r="AK3141" s="2"/>
      <c r="AL3141" s="2" t="str">
        <f t="shared" si="833"/>
        <v>Freight Included in Commodity Cost</v>
      </c>
      <c r="AM3141" s="4"/>
      <c r="AN3141" t="e">
        <f>VLOOKUP([1]!Tabelle13[[#This Row],[Vlookup this ID for freight costs]],$AL$2:$AL$6811,2,FALSE)</f>
        <v>#REF!</v>
      </c>
      <c r="AO3141">
        <f t="shared" si="834"/>
        <v>13957.975382217601</v>
      </c>
      <c r="AP3141">
        <v>5.4</v>
      </c>
      <c r="AQ3141">
        <v>5.4</v>
      </c>
      <c r="AR3141" s="4">
        <v>29</v>
      </c>
      <c r="AS3141" s="4">
        <v>8</v>
      </c>
      <c r="AT3141" s="4">
        <v>2014</v>
      </c>
      <c r="AU3141" s="4">
        <v>29</v>
      </c>
      <c r="AV3141" s="4">
        <v>8</v>
      </c>
      <c r="AW3141" s="4">
        <v>2014</v>
      </c>
      <c r="AX3141" t="str">
        <f t="shared" si="827"/>
        <v>No Delay</v>
      </c>
      <c r="AY3141">
        <f t="shared" si="828"/>
        <v>0</v>
      </c>
    </row>
    <row r="3142" spans="1:51" x14ac:dyDescent="0.2">
      <c r="A3142" s="3">
        <v>65799</v>
      </c>
      <c r="B3142" s="1" t="s">
        <v>328</v>
      </c>
      <c r="C3142" s="1" t="s">
        <v>150</v>
      </c>
      <c r="D3142" s="1" t="s">
        <v>100</v>
      </c>
      <c r="E3142" s="1" t="s">
        <v>101</v>
      </c>
      <c r="F3142" s="1" t="s">
        <v>101</v>
      </c>
      <c r="G3142" s="13" t="s">
        <v>1411</v>
      </c>
      <c r="H3142" s="12">
        <v>41880</v>
      </c>
      <c r="I3142" s="12" t="s">
        <v>1411</v>
      </c>
      <c r="J3142" s="12">
        <v>41880</v>
      </c>
      <c r="K3142" s="4">
        <v>5902</v>
      </c>
      <c r="L3142" s="1" t="s">
        <v>146</v>
      </c>
      <c r="M3142" s="1" t="s">
        <v>1920</v>
      </c>
      <c r="N3142" s="1" t="s">
        <v>275</v>
      </c>
      <c r="O3142" s="1" t="s">
        <v>93</v>
      </c>
      <c r="P3142">
        <v>60</v>
      </c>
      <c r="Q3142">
        <v>206</v>
      </c>
      <c r="R3142">
        <v>6746.05</v>
      </c>
      <c r="S3142">
        <v>32.75</v>
      </c>
      <c r="T3142">
        <v>0.55000000000000004</v>
      </c>
      <c r="U3142">
        <f t="shared" si="824"/>
        <v>6746.5</v>
      </c>
      <c r="V3142">
        <f t="shared" si="825"/>
        <v>12360</v>
      </c>
      <c r="W3142" s="1" t="s">
        <v>179</v>
      </c>
      <c r="X3142" s="1" t="s">
        <v>1236</v>
      </c>
      <c r="Y3142" s="1" t="s">
        <v>156</v>
      </c>
      <c r="Z3142" s="3">
        <v>16635</v>
      </c>
      <c r="AA3142" s="4">
        <f t="shared" si="829"/>
        <v>2267.7642260000002</v>
      </c>
      <c r="AB3142" s="2">
        <f t="shared" si="830"/>
        <v>2267.7642260000002</v>
      </c>
      <c r="AC3142" s="4">
        <f t="shared" si="831"/>
        <v>1139.8821130000001</v>
      </c>
      <c r="AD3142" s="4">
        <f t="shared" si="835"/>
        <v>1139.8821130000001</v>
      </c>
      <c r="AE3142" s="4" t="s">
        <v>62</v>
      </c>
      <c r="AG3142" s="4" t="str">
        <f t="shared" si="832"/>
        <v>Weight Captured Separately</v>
      </c>
      <c r="AI3142" t="e">
        <f t="shared" si="826"/>
        <v>#N/A</v>
      </c>
      <c r="AJ3142" t="s">
        <v>81</v>
      </c>
      <c r="AK3142" s="2"/>
      <c r="AL3142" s="2" t="str">
        <f t="shared" si="833"/>
        <v>Freight Included in Commodity Cost</v>
      </c>
      <c r="AM3142" s="4"/>
      <c r="AN3142" t="e">
        <f>VLOOKUP([1]!Tabelle13[[#This Row],[Vlookup this ID for freight costs]],$AL$2:$AL$6811,2,FALSE)</f>
        <v>#REF!</v>
      </c>
      <c r="AO3142">
        <f t="shared" si="834"/>
        <v>7112.5371493460007</v>
      </c>
      <c r="AP3142">
        <v>8.34</v>
      </c>
      <c r="AQ3142">
        <v>8.34</v>
      </c>
      <c r="AR3142" s="4">
        <v>29</v>
      </c>
      <c r="AS3142" s="4">
        <v>8</v>
      </c>
      <c r="AT3142" s="4">
        <v>2014</v>
      </c>
      <c r="AU3142" s="4">
        <v>29</v>
      </c>
      <c r="AV3142" s="4">
        <v>8</v>
      </c>
      <c r="AW3142" s="4">
        <v>2014</v>
      </c>
      <c r="AX3142" t="str">
        <f t="shared" si="827"/>
        <v>No Delay</v>
      </c>
      <c r="AY3142">
        <f t="shared" si="828"/>
        <v>0</v>
      </c>
    </row>
    <row r="3143" spans="1:51" x14ac:dyDescent="0.2">
      <c r="A3143" s="3">
        <v>36661</v>
      </c>
      <c r="B3143" s="1" t="s">
        <v>328</v>
      </c>
      <c r="C3143" s="1" t="s">
        <v>150</v>
      </c>
      <c r="D3143" s="1" t="s">
        <v>100</v>
      </c>
      <c r="E3143" s="1" t="s">
        <v>101</v>
      </c>
      <c r="F3143" s="1" t="s">
        <v>101</v>
      </c>
      <c r="G3143" s="13" t="s">
        <v>1960</v>
      </c>
      <c r="H3143" s="12">
        <v>41676</v>
      </c>
      <c r="I3143" s="12" t="s">
        <v>1960</v>
      </c>
      <c r="J3143" s="12">
        <v>41676</v>
      </c>
      <c r="K3143" s="4">
        <v>5248</v>
      </c>
      <c r="L3143" s="1" t="s">
        <v>146</v>
      </c>
      <c r="M3143" s="1" t="s">
        <v>1920</v>
      </c>
      <c r="N3143" s="1" t="s">
        <v>371</v>
      </c>
      <c r="O3143" s="1" t="s">
        <v>93</v>
      </c>
      <c r="P3143">
        <v>240</v>
      </c>
      <c r="Q3143">
        <v>210</v>
      </c>
      <c r="R3143">
        <v>5097.32</v>
      </c>
      <c r="S3143">
        <v>24.27</v>
      </c>
      <c r="T3143">
        <v>0.1</v>
      </c>
      <c r="U3143">
        <f t="shared" si="824"/>
        <v>5096.7</v>
      </c>
      <c r="V3143">
        <f t="shared" si="825"/>
        <v>50400</v>
      </c>
      <c r="W3143" s="1" t="s">
        <v>155</v>
      </c>
      <c r="X3143" s="1" t="s">
        <v>1236</v>
      </c>
      <c r="Y3143" s="1" t="s">
        <v>156</v>
      </c>
      <c r="Z3143" s="3">
        <v>16635</v>
      </c>
      <c r="AA3143" s="4">
        <f t="shared" si="829"/>
        <v>2268.2032020000001</v>
      </c>
      <c r="AB3143" s="2">
        <f t="shared" si="830"/>
        <v>2268.2032020000001</v>
      </c>
      <c r="AC3143" s="4">
        <f t="shared" si="831"/>
        <v>1263.067734</v>
      </c>
      <c r="AD3143" s="4">
        <f t="shared" si="835"/>
        <v>1263.067734</v>
      </c>
      <c r="AE3143" s="4" t="s">
        <v>62</v>
      </c>
      <c r="AG3143" s="4" t="str">
        <f t="shared" si="832"/>
        <v>Weight Captured Separately</v>
      </c>
      <c r="AI3143" t="e">
        <f t="shared" si="826"/>
        <v>#N/A</v>
      </c>
      <c r="AJ3143" t="s">
        <v>81</v>
      </c>
      <c r="AK3143" s="2"/>
      <c r="AL3143" s="2" t="str">
        <f t="shared" si="833"/>
        <v>Freight Included in Commodity Cost</v>
      </c>
      <c r="AM3143" s="4"/>
      <c r="AN3143" t="e">
        <f>VLOOKUP([1]!Tabelle13[[#This Row],[Vlookup this ID for freight costs]],$AL$2:$AL$6811,2,FALSE)</f>
        <v>#REF!</v>
      </c>
      <c r="AO3143">
        <f t="shared" si="834"/>
        <v>7881.4617956279999</v>
      </c>
      <c r="AP3143">
        <v>6.31</v>
      </c>
      <c r="AQ3143">
        <v>6.31</v>
      </c>
      <c r="AR3143" s="4">
        <v>6</v>
      </c>
      <c r="AS3143" s="4">
        <v>2</v>
      </c>
      <c r="AT3143" s="4">
        <v>2014</v>
      </c>
      <c r="AU3143" s="4">
        <v>6</v>
      </c>
      <c r="AV3143" s="4">
        <v>2</v>
      </c>
      <c r="AW3143" s="4">
        <v>2014</v>
      </c>
      <c r="AX3143" t="str">
        <f t="shared" si="827"/>
        <v>No Delay</v>
      </c>
      <c r="AY3143">
        <f t="shared" si="828"/>
        <v>0</v>
      </c>
    </row>
    <row r="3144" spans="1:51" x14ac:dyDescent="0.2">
      <c r="A3144" s="3">
        <v>26427</v>
      </c>
      <c r="B3144" s="1" t="s">
        <v>328</v>
      </c>
      <c r="C3144" s="1" t="s">
        <v>150</v>
      </c>
      <c r="D3144" s="1" t="s">
        <v>100</v>
      </c>
      <c r="E3144" s="1" t="s">
        <v>101</v>
      </c>
      <c r="F3144" s="1" t="s">
        <v>101</v>
      </c>
      <c r="G3144" s="13" t="s">
        <v>1925</v>
      </c>
      <c r="H3144" s="12">
        <v>41878</v>
      </c>
      <c r="I3144" s="12" t="s">
        <v>1925</v>
      </c>
      <c r="J3144" s="12">
        <v>41878</v>
      </c>
      <c r="K3144" s="4">
        <v>5776</v>
      </c>
      <c r="L3144" s="1" t="s">
        <v>146</v>
      </c>
      <c r="M3144" s="1" t="s">
        <v>1920</v>
      </c>
      <c r="N3144" s="1" t="s">
        <v>302</v>
      </c>
      <c r="O3144" s="1" t="s">
        <v>93</v>
      </c>
      <c r="P3144">
        <v>30</v>
      </c>
      <c r="Q3144">
        <v>211</v>
      </c>
      <c r="R3144">
        <v>4768.7</v>
      </c>
      <c r="S3144">
        <v>22.6</v>
      </c>
      <c r="T3144">
        <v>0.75</v>
      </c>
      <c r="U3144">
        <f t="shared" si="824"/>
        <v>4768.6000000000004</v>
      </c>
      <c r="V3144">
        <f t="shared" si="825"/>
        <v>6330</v>
      </c>
      <c r="W3144" s="1" t="s">
        <v>155</v>
      </c>
      <c r="X3144" s="1" t="s">
        <v>1236</v>
      </c>
      <c r="Y3144" s="1" t="s">
        <v>156</v>
      </c>
      <c r="Z3144" s="3">
        <v>16635</v>
      </c>
      <c r="AA3144" s="4">
        <f t="shared" si="829"/>
        <v>2268.312946</v>
      </c>
      <c r="AB3144" s="2">
        <f t="shared" si="830"/>
        <v>2268.312946</v>
      </c>
      <c r="AC3144" s="4">
        <f t="shared" si="831"/>
        <v>1145.6489316666666</v>
      </c>
      <c r="AD3144" s="4">
        <f t="shared" si="835"/>
        <v>1145.6489316666666</v>
      </c>
      <c r="AE3144" s="4" t="s">
        <v>62</v>
      </c>
      <c r="AG3144" s="4" t="str">
        <f t="shared" si="832"/>
        <v>Weight Captured Separately</v>
      </c>
      <c r="AI3144" t="e">
        <f t="shared" si="826"/>
        <v>#N/A</v>
      </c>
      <c r="AJ3144" t="s">
        <v>81</v>
      </c>
      <c r="AK3144" s="2"/>
      <c r="AL3144" s="2" t="str">
        <f t="shared" si="833"/>
        <v>Freight Included in Commodity Cost</v>
      </c>
      <c r="AM3144" s="4"/>
      <c r="AN3144" t="e">
        <f>VLOOKUP([1]!Tabelle13[[#This Row],[Vlookup this ID for freight costs]],$AL$2:$AL$6811,2,FALSE)</f>
        <v>#REF!</v>
      </c>
      <c r="AO3144">
        <f t="shared" si="834"/>
        <v>7148.5336314633332</v>
      </c>
      <c r="AP3144">
        <v>5.9</v>
      </c>
      <c r="AQ3144">
        <v>5.9</v>
      </c>
      <c r="AR3144" s="4">
        <v>27</v>
      </c>
      <c r="AS3144" s="4">
        <v>8</v>
      </c>
      <c r="AT3144" s="4">
        <v>2014</v>
      </c>
      <c r="AU3144" s="4">
        <v>27</v>
      </c>
      <c r="AV3144" s="4">
        <v>8</v>
      </c>
      <c r="AW3144" s="4">
        <v>2014</v>
      </c>
      <c r="AX3144" t="str">
        <f t="shared" si="827"/>
        <v>No Delay</v>
      </c>
      <c r="AY3144">
        <f t="shared" si="828"/>
        <v>0</v>
      </c>
    </row>
    <row r="3145" spans="1:51" x14ac:dyDescent="0.2">
      <c r="A3145" s="3">
        <v>82550</v>
      </c>
      <c r="B3145" s="1" t="s">
        <v>463</v>
      </c>
      <c r="C3145" s="1" t="s">
        <v>73</v>
      </c>
      <c r="D3145" s="1" t="s">
        <v>130</v>
      </c>
      <c r="E3145" s="1" t="s">
        <v>101</v>
      </c>
      <c r="F3145" s="1" t="s">
        <v>101</v>
      </c>
      <c r="G3145" s="13" t="s">
        <v>641</v>
      </c>
      <c r="H3145" s="12">
        <v>41348</v>
      </c>
      <c r="I3145" s="12" t="s">
        <v>638</v>
      </c>
      <c r="J3145" s="12">
        <v>41347</v>
      </c>
      <c r="K3145" s="4">
        <v>4518</v>
      </c>
      <c r="L3145" s="1" t="s">
        <v>146</v>
      </c>
      <c r="M3145" s="1" t="s">
        <v>132</v>
      </c>
      <c r="N3145" s="1" t="s">
        <v>1524</v>
      </c>
      <c r="O3145" s="1" t="s">
        <v>93</v>
      </c>
      <c r="P3145">
        <v>30</v>
      </c>
      <c r="Q3145">
        <v>20160</v>
      </c>
      <c r="R3145">
        <v>244137.60000000001</v>
      </c>
      <c r="S3145">
        <v>12.11</v>
      </c>
      <c r="T3145">
        <v>0.4</v>
      </c>
      <c r="U3145">
        <f t="shared" si="824"/>
        <v>244137.59999999998</v>
      </c>
      <c r="V3145">
        <f t="shared" si="825"/>
        <v>604800</v>
      </c>
      <c r="W3145" s="1" t="s">
        <v>160</v>
      </c>
      <c r="X3145" s="1" t="s">
        <v>1236</v>
      </c>
      <c r="Y3145" s="1" t="s">
        <v>161</v>
      </c>
      <c r="Z3145" s="3">
        <v>14451</v>
      </c>
      <c r="AA3145" s="4">
        <f t="shared" ref="AA3145:AA3194" si="836">AF3145</f>
        <v>2268</v>
      </c>
      <c r="AB3145" s="4">
        <f xml:space="preserve"> 2244.740206  + 0.1097478*Q3145</f>
        <v>4457.255854</v>
      </c>
      <c r="AC3145" s="4">
        <f>AF3145</f>
        <v>2268</v>
      </c>
      <c r="AD3145" s="4">
        <f t="shared" si="835"/>
        <v>5055.125</v>
      </c>
      <c r="AE3145" s="4">
        <v>2268</v>
      </c>
      <c r="AF3145" s="4">
        <v>2268</v>
      </c>
      <c r="AG3145" s="4">
        <f t="shared" si="832"/>
        <v>2268</v>
      </c>
      <c r="AI3145" t="e">
        <f t="shared" si="826"/>
        <v>#N/A</v>
      </c>
      <c r="AJ3145">
        <v>9405.81</v>
      </c>
      <c r="AK3145" s="2">
        <v>9405.81</v>
      </c>
      <c r="AL3145" s="2">
        <f t="shared" si="833"/>
        <v>9405.81</v>
      </c>
      <c r="AM3145" s="4"/>
      <c r="AN3145" t="e">
        <f>VLOOKUP([1]!Tabelle13[[#This Row],[Vlookup this ID for freight costs]],$AL$2:$AL$6811,2,FALSE)</f>
        <v>#REF!</v>
      </c>
      <c r="AP3145">
        <v>302</v>
      </c>
      <c r="AQ3145">
        <v>302</v>
      </c>
      <c r="AR3145" s="4">
        <v>15</v>
      </c>
      <c r="AS3145" s="4">
        <v>4</v>
      </c>
      <c r="AT3145" s="4">
        <v>2013</v>
      </c>
      <c r="AU3145" s="4">
        <v>14</v>
      </c>
      <c r="AV3145" s="4">
        <v>4</v>
      </c>
      <c r="AW3145" s="4">
        <v>2013</v>
      </c>
      <c r="AX3145" t="str">
        <f t="shared" si="827"/>
        <v>No Delay</v>
      </c>
      <c r="AY3145">
        <f t="shared" si="828"/>
        <v>0</v>
      </c>
    </row>
    <row r="3146" spans="1:51" x14ac:dyDescent="0.2">
      <c r="A3146" s="3">
        <v>84798</v>
      </c>
      <c r="B3146" s="1" t="s">
        <v>463</v>
      </c>
      <c r="C3146" s="1" t="s">
        <v>73</v>
      </c>
      <c r="D3146" s="1" t="s">
        <v>130</v>
      </c>
      <c r="E3146" s="1" t="s">
        <v>101</v>
      </c>
      <c r="F3146" s="1" t="s">
        <v>101</v>
      </c>
      <c r="G3146" s="13" t="s">
        <v>793</v>
      </c>
      <c r="H3146" s="12">
        <v>41425</v>
      </c>
      <c r="I3146" s="12" t="s">
        <v>638</v>
      </c>
      <c r="J3146" s="12">
        <v>41347</v>
      </c>
      <c r="K3146" s="4">
        <v>4528</v>
      </c>
      <c r="L3146" s="1" t="s">
        <v>146</v>
      </c>
      <c r="M3146" s="1" t="s">
        <v>132</v>
      </c>
      <c r="N3146" s="1" t="s">
        <v>1524</v>
      </c>
      <c r="O3146" s="1" t="s">
        <v>93</v>
      </c>
      <c r="P3146">
        <v>30</v>
      </c>
      <c r="Q3146">
        <v>20160</v>
      </c>
      <c r="R3146">
        <v>244137.60000000001</v>
      </c>
      <c r="S3146">
        <v>12.11</v>
      </c>
      <c r="T3146">
        <v>0.4</v>
      </c>
      <c r="U3146">
        <f t="shared" si="824"/>
        <v>244137.59999999998</v>
      </c>
      <c r="V3146">
        <f t="shared" si="825"/>
        <v>604800</v>
      </c>
      <c r="W3146" s="1" t="s">
        <v>160</v>
      </c>
      <c r="X3146" s="1" t="s">
        <v>1236</v>
      </c>
      <c r="Y3146" s="1" t="s">
        <v>161</v>
      </c>
      <c r="Z3146" s="3">
        <v>14451</v>
      </c>
      <c r="AA3146" s="4">
        <f t="shared" si="836"/>
        <v>2268</v>
      </c>
      <c r="AB3146" s="4">
        <f xml:space="preserve"> 2244.740206  + 0.1097478*Q3146</f>
        <v>4457.255854</v>
      </c>
      <c r="AC3146" s="4">
        <f>AF3146</f>
        <v>2268</v>
      </c>
      <c r="AD3146" s="4">
        <f t="shared" si="835"/>
        <v>5055.125</v>
      </c>
      <c r="AE3146" s="4">
        <v>2268</v>
      </c>
      <c r="AF3146" s="4">
        <v>2268</v>
      </c>
      <c r="AG3146" s="4">
        <f t="shared" si="832"/>
        <v>2268</v>
      </c>
      <c r="AI3146" t="e">
        <f t="shared" si="826"/>
        <v>#N/A</v>
      </c>
      <c r="AJ3146">
        <v>9405.7999999999993</v>
      </c>
      <c r="AK3146" s="2">
        <v>9405.7999999999993</v>
      </c>
      <c r="AL3146" s="2">
        <f t="shared" si="833"/>
        <v>9405.7999999999993</v>
      </c>
      <c r="AM3146" s="4"/>
      <c r="AN3146" t="e">
        <f>VLOOKUP([1]!Tabelle13[[#This Row],[Vlookup this ID for freight costs]],$AL$2:$AL$6811,2,FALSE)</f>
        <v>#REF!</v>
      </c>
      <c r="AP3146">
        <v>302</v>
      </c>
      <c r="AQ3146">
        <v>302</v>
      </c>
      <c r="AR3146" s="4">
        <v>31</v>
      </c>
      <c r="AS3146" s="4">
        <v>5</v>
      </c>
      <c r="AT3146" s="4">
        <v>2013</v>
      </c>
      <c r="AU3146" s="4">
        <v>14</v>
      </c>
      <c r="AV3146" s="4">
        <v>4</v>
      </c>
      <c r="AW3146" s="4">
        <v>2013</v>
      </c>
      <c r="AX3146" t="str">
        <f t="shared" si="827"/>
        <v>No Delay</v>
      </c>
      <c r="AY3146">
        <f t="shared" si="828"/>
        <v>0</v>
      </c>
    </row>
    <row r="3147" spans="1:51" x14ac:dyDescent="0.2">
      <c r="A3147" s="3">
        <v>33097</v>
      </c>
      <c r="B3147" s="1" t="s">
        <v>328</v>
      </c>
      <c r="C3147" s="1" t="s">
        <v>150</v>
      </c>
      <c r="D3147" s="1" t="s">
        <v>100</v>
      </c>
      <c r="E3147" s="1" t="s">
        <v>101</v>
      </c>
      <c r="F3147" s="1" t="s">
        <v>101</v>
      </c>
      <c r="G3147" s="13" t="s">
        <v>919</v>
      </c>
      <c r="H3147" s="12">
        <v>41380</v>
      </c>
      <c r="I3147" s="12" t="s">
        <v>919</v>
      </c>
      <c r="J3147" s="12">
        <v>41380</v>
      </c>
      <c r="K3147" s="4">
        <v>4602</v>
      </c>
      <c r="L3147" s="1" t="s">
        <v>146</v>
      </c>
      <c r="M3147" s="1" t="s">
        <v>1920</v>
      </c>
      <c r="N3147" s="1" t="s">
        <v>1985</v>
      </c>
      <c r="O3147" s="1" t="s">
        <v>1940</v>
      </c>
      <c r="P3147">
        <v>240</v>
      </c>
      <c r="Q3147">
        <v>212</v>
      </c>
      <c r="R3147">
        <v>2720.61</v>
      </c>
      <c r="S3147">
        <v>12.83</v>
      </c>
      <c r="T3147">
        <v>0.05</v>
      </c>
      <c r="U3147">
        <f t="shared" si="824"/>
        <v>2719.96</v>
      </c>
      <c r="V3147">
        <f t="shared" si="825"/>
        <v>50880</v>
      </c>
      <c r="W3147" s="1" t="s">
        <v>1986</v>
      </c>
      <c r="X3147" s="1" t="s">
        <v>112</v>
      </c>
      <c r="Y3147" s="1" t="s">
        <v>112</v>
      </c>
      <c r="Z3147" s="3">
        <v>14398</v>
      </c>
      <c r="AA3147" s="4">
        <f t="shared" ref="AA3147:AA3158" si="837">AB3147</f>
        <v>2268.4226899999999</v>
      </c>
      <c r="AB3147" s="2">
        <f t="shared" ref="AB3147:AB3158" si="838">2245.156962+0.109744*Q3147</f>
        <v>2268.4226899999999</v>
      </c>
      <c r="AC3147" s="4">
        <f t="shared" ref="AC3147:AC3158" si="839">AD3147</f>
        <v>2268.4226899999999</v>
      </c>
      <c r="AD3147" s="4">
        <f t="shared" si="835"/>
        <v>2268.4226899999999</v>
      </c>
      <c r="AE3147" s="4" t="s">
        <v>62</v>
      </c>
      <c r="AG3147" s="4" t="str">
        <f t="shared" si="832"/>
        <v>Weight Captured Separately</v>
      </c>
      <c r="AI3147" t="e">
        <f t="shared" si="826"/>
        <v>#N/A</v>
      </c>
      <c r="AJ3147" t="s">
        <v>81</v>
      </c>
      <c r="AK3147" s="2"/>
      <c r="AL3147" s="2" t="str">
        <f t="shared" si="833"/>
        <v>Freight Included in Commodity Cost</v>
      </c>
      <c r="AM3147" s="4"/>
      <c r="AN3147" t="e">
        <f>VLOOKUP([1]!Tabelle13[[#This Row],[Vlookup this ID for freight costs]],$AL$2:$AL$6811,2,FALSE)</f>
        <v>#REF!</v>
      </c>
      <c r="AO3147">
        <f t="shared" ref="AO3147:AO3158" si="840">IF(AK:AK="",AC:AC*6.242+1.383 -2.844 + 3.145 -2.265  -2.026,AK:AK)</f>
        <v>14156.887430980001</v>
      </c>
      <c r="AP3147">
        <v>3.37</v>
      </c>
      <c r="AQ3147">
        <v>3.37</v>
      </c>
      <c r="AR3147" s="4">
        <v>16</v>
      </c>
      <c r="AS3147" s="4">
        <v>4</v>
      </c>
      <c r="AT3147" s="4">
        <v>2013</v>
      </c>
      <c r="AU3147" s="4">
        <v>16</v>
      </c>
      <c r="AV3147" s="4">
        <v>4</v>
      </c>
      <c r="AW3147" s="4">
        <v>2013</v>
      </c>
      <c r="AX3147" t="str">
        <f t="shared" si="827"/>
        <v>No Delay</v>
      </c>
      <c r="AY3147">
        <f t="shared" si="828"/>
        <v>0</v>
      </c>
    </row>
    <row r="3148" spans="1:51" x14ac:dyDescent="0.2">
      <c r="A3148" s="3">
        <v>85687</v>
      </c>
      <c r="B3148" s="1" t="s">
        <v>151</v>
      </c>
      <c r="C3148" s="1" t="s">
        <v>65</v>
      </c>
      <c r="D3148" s="1" t="s">
        <v>130</v>
      </c>
      <c r="E3148" s="1" t="s">
        <v>53</v>
      </c>
      <c r="F3148" s="1" t="s">
        <v>53</v>
      </c>
      <c r="G3148" s="13" t="s">
        <v>189</v>
      </c>
      <c r="H3148" s="12">
        <v>40374</v>
      </c>
      <c r="I3148" s="12" t="s">
        <v>190</v>
      </c>
      <c r="J3148" s="12">
        <v>40357</v>
      </c>
      <c r="K3148" s="4">
        <v>2593</v>
      </c>
      <c r="L3148" s="1" t="s">
        <v>146</v>
      </c>
      <c r="M3148" s="1" t="s">
        <v>132</v>
      </c>
      <c r="N3148" s="1" t="s">
        <v>514</v>
      </c>
      <c r="O3148" s="1" t="s">
        <v>93</v>
      </c>
      <c r="P3148">
        <v>90</v>
      </c>
      <c r="Q3148">
        <v>213</v>
      </c>
      <c r="R3148">
        <v>4473</v>
      </c>
      <c r="S3148">
        <v>21</v>
      </c>
      <c r="T3148">
        <v>0.23</v>
      </c>
      <c r="U3148">
        <f t="shared" si="824"/>
        <v>4473</v>
      </c>
      <c r="V3148">
        <f t="shared" si="825"/>
        <v>19170</v>
      </c>
      <c r="W3148" s="1" t="s">
        <v>197</v>
      </c>
      <c r="X3148" s="1" t="s">
        <v>1236</v>
      </c>
      <c r="Y3148" s="1" t="s">
        <v>3082</v>
      </c>
      <c r="Z3148" s="3">
        <v>7428</v>
      </c>
      <c r="AA3148" s="4">
        <f t="shared" si="837"/>
        <v>2268.5324340000002</v>
      </c>
      <c r="AB3148" s="2">
        <f t="shared" si="838"/>
        <v>2268.5324340000002</v>
      </c>
      <c r="AC3148" s="4">
        <f t="shared" si="839"/>
        <v>8132.274395800001</v>
      </c>
      <c r="AD3148" s="4">
        <f t="shared" si="835"/>
        <v>8132.274395800001</v>
      </c>
      <c r="AE3148" s="4" t="s">
        <v>62</v>
      </c>
      <c r="AG3148" s="4" t="str">
        <f t="shared" si="832"/>
        <v>Weight Captured Separately</v>
      </c>
      <c r="AI3148" t="e">
        <f t="shared" si="826"/>
        <v>#N/A</v>
      </c>
      <c r="AJ3148" t="s">
        <v>81</v>
      </c>
      <c r="AK3148" s="2"/>
      <c r="AL3148" s="2" t="str">
        <f t="shared" si="833"/>
        <v>Freight Included in Commodity Cost</v>
      </c>
      <c r="AM3148" s="4"/>
      <c r="AN3148" t="e">
        <f>VLOOKUP([1]!Tabelle13[[#This Row],[Vlookup this ID for freight costs]],$AL$2:$AL$6811,2,FALSE)</f>
        <v>#REF!</v>
      </c>
      <c r="AO3148">
        <f t="shared" si="840"/>
        <v>50759.049778583612</v>
      </c>
      <c r="AP3148">
        <v>9.64</v>
      </c>
      <c r="AQ3148">
        <v>9.64</v>
      </c>
      <c r="AR3148" s="4">
        <v>15</v>
      </c>
      <c r="AS3148" s="4">
        <v>7</v>
      </c>
      <c r="AT3148" s="4">
        <v>2010</v>
      </c>
      <c r="AU3148" s="4">
        <v>28</v>
      </c>
      <c r="AV3148" s="4">
        <v>6</v>
      </c>
      <c r="AW3148" s="4">
        <v>2010</v>
      </c>
      <c r="AX3148" t="str">
        <f t="shared" si="827"/>
        <v>No Delay</v>
      </c>
      <c r="AY3148">
        <f t="shared" si="828"/>
        <v>0</v>
      </c>
    </row>
    <row r="3149" spans="1:51" x14ac:dyDescent="0.2">
      <c r="A3149" s="3">
        <v>34890</v>
      </c>
      <c r="B3149" s="1" t="s">
        <v>328</v>
      </c>
      <c r="C3149" s="1" t="s">
        <v>150</v>
      </c>
      <c r="D3149" s="1" t="s">
        <v>100</v>
      </c>
      <c r="E3149" s="1" t="s">
        <v>101</v>
      </c>
      <c r="F3149" s="1" t="s">
        <v>101</v>
      </c>
      <c r="G3149" s="13" t="s">
        <v>1411</v>
      </c>
      <c r="H3149" s="12">
        <v>41880</v>
      </c>
      <c r="I3149" s="12" t="s">
        <v>1411</v>
      </c>
      <c r="J3149" s="12">
        <v>41880</v>
      </c>
      <c r="K3149" s="4">
        <v>5867</v>
      </c>
      <c r="L3149" s="1" t="s">
        <v>146</v>
      </c>
      <c r="M3149" s="1" t="s">
        <v>1920</v>
      </c>
      <c r="N3149" s="1" t="s">
        <v>275</v>
      </c>
      <c r="O3149" s="1" t="s">
        <v>93</v>
      </c>
      <c r="P3149">
        <v>60</v>
      </c>
      <c r="Q3149">
        <v>215</v>
      </c>
      <c r="R3149">
        <v>7040.78</v>
      </c>
      <c r="S3149">
        <v>32.75</v>
      </c>
      <c r="T3149">
        <v>0.55000000000000004</v>
      </c>
      <c r="U3149">
        <f t="shared" si="824"/>
        <v>7041.25</v>
      </c>
      <c r="V3149">
        <f t="shared" si="825"/>
        <v>12900</v>
      </c>
      <c r="W3149" s="1" t="s">
        <v>179</v>
      </c>
      <c r="X3149" s="1" t="s">
        <v>1236</v>
      </c>
      <c r="Y3149" s="1" t="s">
        <v>156</v>
      </c>
      <c r="Z3149" s="3">
        <v>16635</v>
      </c>
      <c r="AA3149" s="4">
        <f t="shared" si="837"/>
        <v>2268.7519219999999</v>
      </c>
      <c r="AB3149" s="2">
        <f t="shared" si="838"/>
        <v>2268.7519219999999</v>
      </c>
      <c r="AC3149" s="4">
        <f t="shared" si="839"/>
        <v>1461.0995322857143</v>
      </c>
      <c r="AD3149" s="4">
        <f t="shared" si="835"/>
        <v>1461.0995322857143</v>
      </c>
      <c r="AE3149" s="4" t="s">
        <v>62</v>
      </c>
      <c r="AG3149" s="4" t="str">
        <f t="shared" si="832"/>
        <v>Weight Captured Separately</v>
      </c>
      <c r="AI3149" t="e">
        <f t="shared" si="826"/>
        <v>#N/A</v>
      </c>
      <c r="AJ3149" t="s">
        <v>81</v>
      </c>
      <c r="AK3149" s="2"/>
      <c r="AL3149" s="2" t="str">
        <f t="shared" si="833"/>
        <v>Freight Included in Commodity Cost</v>
      </c>
      <c r="AM3149" s="4"/>
      <c r="AN3149" t="e">
        <f>VLOOKUP([1]!Tabelle13[[#This Row],[Vlookup this ID for freight costs]],$AL$2:$AL$6811,2,FALSE)</f>
        <v>#REF!</v>
      </c>
      <c r="AO3149">
        <f t="shared" si="840"/>
        <v>9117.5762805274298</v>
      </c>
      <c r="AP3149">
        <v>8.7100000000000009</v>
      </c>
      <c r="AQ3149">
        <v>8.7100000000000009</v>
      </c>
      <c r="AR3149" s="4">
        <v>29</v>
      </c>
      <c r="AS3149" s="4">
        <v>8</v>
      </c>
      <c r="AT3149" s="4">
        <v>2014</v>
      </c>
      <c r="AU3149" s="4">
        <v>29</v>
      </c>
      <c r="AV3149" s="4">
        <v>8</v>
      </c>
      <c r="AW3149" s="4">
        <v>2014</v>
      </c>
      <c r="AX3149" t="str">
        <f t="shared" si="827"/>
        <v>No Delay</v>
      </c>
      <c r="AY3149">
        <f t="shared" si="828"/>
        <v>0</v>
      </c>
    </row>
    <row r="3150" spans="1:51" x14ac:dyDescent="0.2">
      <c r="A3150" s="3">
        <v>18762</v>
      </c>
      <c r="B3150" s="1" t="s">
        <v>328</v>
      </c>
      <c r="C3150" s="1" t="s">
        <v>150</v>
      </c>
      <c r="D3150" s="1" t="s">
        <v>100</v>
      </c>
      <c r="E3150" s="1" t="s">
        <v>101</v>
      </c>
      <c r="F3150" s="1" t="s">
        <v>101</v>
      </c>
      <c r="G3150" s="13" t="s">
        <v>919</v>
      </c>
      <c r="H3150" s="12">
        <v>41380</v>
      </c>
      <c r="I3150" s="12" t="s">
        <v>919</v>
      </c>
      <c r="J3150" s="12">
        <v>41380</v>
      </c>
      <c r="K3150" s="4">
        <v>4593</v>
      </c>
      <c r="L3150" s="1" t="s">
        <v>146</v>
      </c>
      <c r="M3150" s="1" t="s">
        <v>1920</v>
      </c>
      <c r="N3150" s="1" t="s">
        <v>178</v>
      </c>
      <c r="O3150" s="1" t="s">
        <v>93</v>
      </c>
      <c r="P3150">
        <v>60</v>
      </c>
      <c r="Q3150">
        <v>216</v>
      </c>
      <c r="R3150">
        <v>5512.38</v>
      </c>
      <c r="S3150">
        <v>25.52</v>
      </c>
      <c r="T3150">
        <v>0.43</v>
      </c>
      <c r="U3150">
        <f t="shared" si="824"/>
        <v>5512.32</v>
      </c>
      <c r="V3150">
        <f t="shared" si="825"/>
        <v>12960</v>
      </c>
      <c r="W3150" s="1" t="s">
        <v>155</v>
      </c>
      <c r="X3150" s="1" t="s">
        <v>1236</v>
      </c>
      <c r="Y3150" s="1" t="s">
        <v>156</v>
      </c>
      <c r="Z3150" s="3">
        <v>16635</v>
      </c>
      <c r="AA3150" s="4">
        <f t="shared" si="837"/>
        <v>2268.8616660000002</v>
      </c>
      <c r="AB3150" s="2">
        <f t="shared" si="838"/>
        <v>2268.8616660000002</v>
      </c>
      <c r="AC3150" s="4">
        <f t="shared" si="839"/>
        <v>2019.3393452</v>
      </c>
      <c r="AD3150" s="4">
        <f t="shared" si="835"/>
        <v>2019.3393452</v>
      </c>
      <c r="AE3150" s="4" t="s">
        <v>62</v>
      </c>
      <c r="AG3150" s="4" t="str">
        <f t="shared" si="832"/>
        <v>Weight Captured Separately</v>
      </c>
      <c r="AI3150" t="e">
        <f t="shared" si="826"/>
        <v>#N/A</v>
      </c>
      <c r="AJ3150" t="s">
        <v>81</v>
      </c>
      <c r="AK3150" s="2"/>
      <c r="AL3150" s="2" t="str">
        <f t="shared" si="833"/>
        <v>Freight Included in Commodity Cost</v>
      </c>
      <c r="AM3150" s="4"/>
      <c r="AN3150" t="e">
        <f>VLOOKUP([1]!Tabelle13[[#This Row],[Vlookup this ID for freight costs]],$AL$2:$AL$6811,2,FALSE)</f>
        <v>#REF!</v>
      </c>
      <c r="AO3150">
        <f t="shared" si="840"/>
        <v>12602.109192738402</v>
      </c>
      <c r="AP3150">
        <v>6.82</v>
      </c>
      <c r="AQ3150">
        <v>6.82</v>
      </c>
      <c r="AR3150" s="4">
        <v>16</v>
      </c>
      <c r="AS3150" s="4">
        <v>4</v>
      </c>
      <c r="AT3150" s="4">
        <v>2013</v>
      </c>
      <c r="AU3150" s="4">
        <v>16</v>
      </c>
      <c r="AV3150" s="4">
        <v>4</v>
      </c>
      <c r="AW3150" s="4">
        <v>2013</v>
      </c>
      <c r="AX3150" t="str">
        <f t="shared" si="827"/>
        <v>No Delay</v>
      </c>
      <c r="AY3150">
        <f t="shared" si="828"/>
        <v>0</v>
      </c>
    </row>
    <row r="3151" spans="1:51" ht="16" x14ac:dyDescent="0.2">
      <c r="A3151" s="3">
        <v>53981</v>
      </c>
      <c r="B3151" s="1" t="s">
        <v>328</v>
      </c>
      <c r="C3151" s="1" t="s">
        <v>150</v>
      </c>
      <c r="D3151" s="1" t="s">
        <v>100</v>
      </c>
      <c r="E3151" s="1" t="s">
        <v>101</v>
      </c>
      <c r="F3151" s="1" t="s">
        <v>101</v>
      </c>
      <c r="G3151" s="13" t="s">
        <v>919</v>
      </c>
      <c r="H3151" s="12">
        <v>41380</v>
      </c>
      <c r="I3151" s="12" t="s">
        <v>919</v>
      </c>
      <c r="J3151" s="12">
        <v>41380</v>
      </c>
      <c r="K3151" s="4">
        <v>4623</v>
      </c>
      <c r="L3151" s="1" t="s">
        <v>146</v>
      </c>
      <c r="M3151" s="1" t="s">
        <v>1920</v>
      </c>
      <c r="N3151" s="1" t="s">
        <v>621</v>
      </c>
      <c r="O3151" s="1" t="s">
        <v>622</v>
      </c>
      <c r="P3151">
        <v>240</v>
      </c>
      <c r="Q3151">
        <v>220</v>
      </c>
      <c r="R3151">
        <v>7811.75</v>
      </c>
      <c r="S3151">
        <v>35.51</v>
      </c>
      <c r="T3151">
        <v>0.15</v>
      </c>
      <c r="U3151">
        <f t="shared" si="824"/>
        <v>7812.2</v>
      </c>
      <c r="V3151">
        <f t="shared" si="825"/>
        <v>52800</v>
      </c>
      <c r="W3151" s="1" t="s">
        <v>623</v>
      </c>
      <c r="X3151" s="6" t="s">
        <v>1508</v>
      </c>
      <c r="Y3151" s="1" t="s">
        <v>624</v>
      </c>
      <c r="Z3151" s="3">
        <v>13360</v>
      </c>
      <c r="AA3151" s="4">
        <f t="shared" si="837"/>
        <v>2269.3006420000002</v>
      </c>
      <c r="AB3151" s="2">
        <f t="shared" si="838"/>
        <v>2269.3006420000002</v>
      </c>
      <c r="AC3151" s="4">
        <f t="shared" si="839"/>
        <v>1736.1202568000001</v>
      </c>
      <c r="AD3151" s="4">
        <f t="shared" si="835"/>
        <v>1736.1202568000001</v>
      </c>
      <c r="AE3151" s="4" t="s">
        <v>62</v>
      </c>
      <c r="AG3151" s="4" t="str">
        <f t="shared" si="832"/>
        <v>Weight Captured Separately</v>
      </c>
      <c r="AI3151" t="e">
        <f t="shared" si="826"/>
        <v>#N/A</v>
      </c>
      <c r="AJ3151" t="s">
        <v>81</v>
      </c>
      <c r="AK3151" s="2"/>
      <c r="AL3151" s="2" t="str">
        <f t="shared" si="833"/>
        <v>Freight Included in Commodity Cost</v>
      </c>
      <c r="AM3151" s="4"/>
      <c r="AN3151" t="e">
        <f>VLOOKUP([1]!Tabelle13[[#This Row],[Vlookup this ID for freight costs]],$AL$2:$AL$6811,2,FALSE)</f>
        <v>#REF!</v>
      </c>
      <c r="AO3151">
        <f t="shared" si="840"/>
        <v>10834.255642945602</v>
      </c>
      <c r="AP3151">
        <v>9.66</v>
      </c>
      <c r="AQ3151">
        <v>9.66</v>
      </c>
      <c r="AR3151" s="4">
        <v>16</v>
      </c>
      <c r="AS3151" s="4">
        <v>4</v>
      </c>
      <c r="AT3151" s="4">
        <v>2013</v>
      </c>
      <c r="AU3151" s="4">
        <v>16</v>
      </c>
      <c r="AV3151" s="4">
        <v>4</v>
      </c>
      <c r="AW3151" s="4">
        <v>2013</v>
      </c>
      <c r="AX3151" t="str">
        <f t="shared" si="827"/>
        <v>No Delay</v>
      </c>
      <c r="AY3151">
        <f t="shared" si="828"/>
        <v>0</v>
      </c>
    </row>
    <row r="3152" spans="1:51" x14ac:dyDescent="0.2">
      <c r="A3152" s="3">
        <v>16553</v>
      </c>
      <c r="B3152" s="1" t="s">
        <v>328</v>
      </c>
      <c r="C3152" s="1" t="s">
        <v>150</v>
      </c>
      <c r="D3152" s="1" t="s">
        <v>100</v>
      </c>
      <c r="E3152" s="1" t="s">
        <v>101</v>
      </c>
      <c r="F3152" s="1" t="s">
        <v>101</v>
      </c>
      <c r="G3152" s="13" t="s">
        <v>1980</v>
      </c>
      <c r="H3152" s="12">
        <v>40105</v>
      </c>
      <c r="I3152" s="12" t="s">
        <v>1980</v>
      </c>
      <c r="J3152" s="12">
        <v>40105</v>
      </c>
      <c r="K3152" s="4">
        <v>1909</v>
      </c>
      <c r="L3152" s="1" t="s">
        <v>146</v>
      </c>
      <c r="M3152" s="1" t="s">
        <v>1920</v>
      </c>
      <c r="N3152" s="1" t="s">
        <v>1985</v>
      </c>
      <c r="O3152" s="1" t="s">
        <v>1940</v>
      </c>
      <c r="P3152">
        <v>240</v>
      </c>
      <c r="Q3152">
        <v>220</v>
      </c>
      <c r="R3152">
        <v>3442.16</v>
      </c>
      <c r="S3152">
        <v>15.65</v>
      </c>
      <c r="T3152">
        <v>7.0000000000000007E-2</v>
      </c>
      <c r="U3152">
        <f t="shared" si="824"/>
        <v>3443</v>
      </c>
      <c r="V3152">
        <f t="shared" si="825"/>
        <v>52800</v>
      </c>
      <c r="W3152" s="1" t="s">
        <v>1986</v>
      </c>
      <c r="X3152" s="1" t="s">
        <v>112</v>
      </c>
      <c r="Y3152" s="1" t="s">
        <v>112</v>
      </c>
      <c r="Z3152" s="3">
        <v>14398</v>
      </c>
      <c r="AA3152" s="4">
        <f t="shared" si="837"/>
        <v>2269.3006420000002</v>
      </c>
      <c r="AB3152" s="2">
        <f t="shared" si="838"/>
        <v>2269.3006420000002</v>
      </c>
      <c r="AC3152" s="4">
        <f t="shared" si="839"/>
        <v>1736.1202568000001</v>
      </c>
      <c r="AD3152" s="4">
        <f t="shared" si="835"/>
        <v>1736.1202568000001</v>
      </c>
      <c r="AE3152" s="4" t="s">
        <v>62</v>
      </c>
      <c r="AG3152" s="4" t="str">
        <f t="shared" si="832"/>
        <v>Weight Captured Separately</v>
      </c>
      <c r="AI3152" t="e">
        <f t="shared" si="826"/>
        <v>#N/A</v>
      </c>
      <c r="AJ3152" t="s">
        <v>81</v>
      </c>
      <c r="AK3152" s="2"/>
      <c r="AL3152" s="2" t="str">
        <f t="shared" si="833"/>
        <v>Freight Included in Commodity Cost</v>
      </c>
      <c r="AM3152" s="4"/>
      <c r="AN3152" t="e">
        <f>VLOOKUP([1]!Tabelle13[[#This Row],[Vlookup this ID for freight costs]],$AL$2:$AL$6811,2,FALSE)</f>
        <v>#REF!</v>
      </c>
      <c r="AO3152">
        <f t="shared" si="840"/>
        <v>10834.255642945602</v>
      </c>
      <c r="AP3152">
        <v>6.75</v>
      </c>
      <c r="AQ3152">
        <v>6.75</v>
      </c>
      <c r="AR3152" s="4">
        <v>19</v>
      </c>
      <c r="AS3152" s="4">
        <v>10</v>
      </c>
      <c r="AT3152" s="4">
        <v>2009</v>
      </c>
      <c r="AU3152" s="4">
        <v>19</v>
      </c>
      <c r="AV3152" s="4">
        <v>10</v>
      </c>
      <c r="AW3152" s="4">
        <v>2009</v>
      </c>
      <c r="AX3152" t="str">
        <f t="shared" si="827"/>
        <v>No Delay</v>
      </c>
      <c r="AY3152">
        <f t="shared" si="828"/>
        <v>0</v>
      </c>
    </row>
    <row r="3153" spans="1:51" x14ac:dyDescent="0.2">
      <c r="A3153" s="3">
        <v>25019</v>
      </c>
      <c r="B3153" s="1" t="s">
        <v>328</v>
      </c>
      <c r="C3153" s="1" t="s">
        <v>150</v>
      </c>
      <c r="D3153" s="1" t="s">
        <v>100</v>
      </c>
      <c r="E3153" s="1" t="s">
        <v>101</v>
      </c>
      <c r="F3153" s="1" t="s">
        <v>101</v>
      </c>
      <c r="G3153" s="13" t="s">
        <v>1966</v>
      </c>
      <c r="H3153" s="12">
        <v>41879</v>
      </c>
      <c r="I3153" s="12" t="s">
        <v>1966</v>
      </c>
      <c r="J3153" s="12">
        <v>41879</v>
      </c>
      <c r="K3153" s="4">
        <v>5833</v>
      </c>
      <c r="L3153" s="1" t="s">
        <v>146</v>
      </c>
      <c r="M3153" s="1" t="s">
        <v>1923</v>
      </c>
      <c r="N3153" s="1" t="s">
        <v>171</v>
      </c>
      <c r="O3153" s="1" t="s">
        <v>93</v>
      </c>
      <c r="P3153">
        <v>60</v>
      </c>
      <c r="Q3153">
        <v>220</v>
      </c>
      <c r="R3153">
        <v>2011.46</v>
      </c>
      <c r="S3153">
        <v>9.14</v>
      </c>
      <c r="T3153">
        <v>0.15</v>
      </c>
      <c r="U3153">
        <f t="shared" si="824"/>
        <v>2010.8000000000002</v>
      </c>
      <c r="V3153">
        <f t="shared" si="825"/>
        <v>13200</v>
      </c>
      <c r="W3153" s="1" t="s">
        <v>155</v>
      </c>
      <c r="X3153" s="1" t="s">
        <v>1236</v>
      </c>
      <c r="Y3153" s="1" t="s">
        <v>156</v>
      </c>
      <c r="Z3153" s="3">
        <v>16635</v>
      </c>
      <c r="AA3153" s="4">
        <f t="shared" si="837"/>
        <v>2269.3006420000002</v>
      </c>
      <c r="AB3153" s="2">
        <f t="shared" si="838"/>
        <v>2269.3006420000002</v>
      </c>
      <c r="AC3153" s="4">
        <f t="shared" si="839"/>
        <v>779.43354733333342</v>
      </c>
      <c r="AD3153" s="4">
        <f t="shared" si="835"/>
        <v>779.43354733333342</v>
      </c>
      <c r="AE3153" s="4" t="s">
        <v>62</v>
      </c>
      <c r="AG3153" s="4" t="str">
        <f t="shared" si="832"/>
        <v>Weight Captured Separately</v>
      </c>
      <c r="AI3153" t="e">
        <f t="shared" si="826"/>
        <v>#N/A</v>
      </c>
      <c r="AJ3153" t="s">
        <v>81</v>
      </c>
      <c r="AK3153" s="2"/>
      <c r="AL3153" s="2" t="str">
        <f t="shared" si="833"/>
        <v>Freight Included in Commodity Cost</v>
      </c>
      <c r="AM3153" s="4"/>
      <c r="AN3153" t="e">
        <f>VLOOKUP([1]!Tabelle13[[#This Row],[Vlookup this ID for freight costs]],$AL$2:$AL$6811,2,FALSE)</f>
        <v>#REF!</v>
      </c>
      <c r="AO3153">
        <f t="shared" si="840"/>
        <v>4862.6172024546677</v>
      </c>
      <c r="AP3153">
        <v>2.0699999999999998</v>
      </c>
      <c r="AQ3153">
        <v>2.0699999999999998</v>
      </c>
      <c r="AR3153" s="4">
        <v>28</v>
      </c>
      <c r="AS3153" s="4">
        <v>8</v>
      </c>
      <c r="AT3153" s="4">
        <v>2014</v>
      </c>
      <c r="AU3153" s="4">
        <v>28</v>
      </c>
      <c r="AV3153" s="4">
        <v>8</v>
      </c>
      <c r="AW3153" s="4">
        <v>2014</v>
      </c>
      <c r="AX3153" t="str">
        <f t="shared" si="827"/>
        <v>No Delay</v>
      </c>
      <c r="AY3153">
        <f t="shared" si="828"/>
        <v>0</v>
      </c>
    </row>
    <row r="3154" spans="1:51" x14ac:dyDescent="0.2">
      <c r="A3154" s="3">
        <v>47136</v>
      </c>
      <c r="B3154" s="1" t="s">
        <v>328</v>
      </c>
      <c r="C3154" s="1" t="s">
        <v>150</v>
      </c>
      <c r="D3154" s="1" t="s">
        <v>100</v>
      </c>
      <c r="E3154" s="1" t="s">
        <v>101</v>
      </c>
      <c r="F3154" s="1" t="s">
        <v>101</v>
      </c>
      <c r="G3154" s="13" t="s">
        <v>919</v>
      </c>
      <c r="H3154" s="12">
        <v>41380</v>
      </c>
      <c r="I3154" s="12" t="s">
        <v>919</v>
      </c>
      <c r="J3154" s="12">
        <v>41380</v>
      </c>
      <c r="K3154" s="4">
        <v>4612</v>
      </c>
      <c r="L3154" s="1" t="s">
        <v>146</v>
      </c>
      <c r="M3154" s="1" t="s">
        <v>1920</v>
      </c>
      <c r="N3154" s="1" t="s">
        <v>1939</v>
      </c>
      <c r="O3154" s="1" t="s">
        <v>1940</v>
      </c>
      <c r="P3154">
        <v>60</v>
      </c>
      <c r="Q3154">
        <v>225</v>
      </c>
      <c r="R3154">
        <v>4157.82</v>
      </c>
      <c r="S3154">
        <v>18.48</v>
      </c>
      <c r="T3154">
        <v>0.31</v>
      </c>
      <c r="U3154">
        <f t="shared" si="824"/>
        <v>4158</v>
      </c>
      <c r="V3154">
        <f t="shared" si="825"/>
        <v>13500</v>
      </c>
      <c r="W3154" s="1" t="s">
        <v>1941</v>
      </c>
      <c r="X3154" s="1" t="s">
        <v>1942</v>
      </c>
      <c r="Y3154" s="1" t="s">
        <v>1942</v>
      </c>
      <c r="Z3154" s="3">
        <v>12993</v>
      </c>
      <c r="AA3154" s="4">
        <f t="shared" si="837"/>
        <v>2269.8493619999999</v>
      </c>
      <c r="AB3154" s="2">
        <f t="shared" si="838"/>
        <v>2269.8493619999999</v>
      </c>
      <c r="AC3154" s="4">
        <f t="shared" si="839"/>
        <v>1517.7310226666668</v>
      </c>
      <c r="AD3154" s="4">
        <f t="shared" si="835"/>
        <v>1517.7310226666668</v>
      </c>
      <c r="AE3154" s="4" t="s">
        <v>62</v>
      </c>
      <c r="AG3154" s="4" t="str">
        <f t="shared" si="832"/>
        <v>Weight Captured Separately</v>
      </c>
      <c r="AI3154" t="e">
        <f t="shared" si="826"/>
        <v>#N/A</v>
      </c>
      <c r="AJ3154" t="s">
        <v>81</v>
      </c>
      <c r="AK3154" s="2"/>
      <c r="AL3154" s="2" t="str">
        <f t="shared" si="833"/>
        <v>Freight Included in Commodity Cost</v>
      </c>
      <c r="AM3154" s="4"/>
      <c r="AN3154" t="e">
        <f>VLOOKUP([1]!Tabelle13[[#This Row],[Vlookup this ID for freight costs]],$AL$2:$AL$6811,2,FALSE)</f>
        <v>#REF!</v>
      </c>
      <c r="AO3154">
        <f t="shared" si="840"/>
        <v>9471.070043485337</v>
      </c>
      <c r="AP3154">
        <v>5.14</v>
      </c>
      <c r="AQ3154">
        <v>5.14</v>
      </c>
      <c r="AR3154" s="4">
        <v>16</v>
      </c>
      <c r="AS3154" s="4">
        <v>4</v>
      </c>
      <c r="AT3154" s="4">
        <v>2013</v>
      </c>
      <c r="AU3154" s="4">
        <v>16</v>
      </c>
      <c r="AV3154" s="4">
        <v>4</v>
      </c>
      <c r="AW3154" s="4">
        <v>2013</v>
      </c>
      <c r="AX3154" t="str">
        <f t="shared" si="827"/>
        <v>No Delay</v>
      </c>
      <c r="AY3154">
        <f t="shared" si="828"/>
        <v>0</v>
      </c>
    </row>
    <row r="3155" spans="1:51" x14ac:dyDescent="0.2">
      <c r="A3155" s="3">
        <v>39823</v>
      </c>
      <c r="B3155" s="1" t="s">
        <v>328</v>
      </c>
      <c r="C3155" s="1" t="s">
        <v>150</v>
      </c>
      <c r="D3155" s="1" t="s">
        <v>100</v>
      </c>
      <c r="E3155" s="1" t="s">
        <v>101</v>
      </c>
      <c r="F3155" s="1" t="s">
        <v>101</v>
      </c>
      <c r="G3155" s="13" t="s">
        <v>1576</v>
      </c>
      <c r="H3155" s="12">
        <v>41983</v>
      </c>
      <c r="I3155" s="12" t="s">
        <v>1576</v>
      </c>
      <c r="J3155" s="12">
        <v>41983</v>
      </c>
      <c r="K3155" s="4">
        <v>6176</v>
      </c>
      <c r="L3155" s="1" t="s">
        <v>146</v>
      </c>
      <c r="M3155" s="1" t="s">
        <v>1920</v>
      </c>
      <c r="N3155" s="1" t="s">
        <v>275</v>
      </c>
      <c r="O3155" s="1" t="s">
        <v>93</v>
      </c>
      <c r="P3155">
        <v>60</v>
      </c>
      <c r="Q3155">
        <v>225</v>
      </c>
      <c r="R3155">
        <v>5964.4</v>
      </c>
      <c r="S3155">
        <v>26.51</v>
      </c>
      <c r="T3155">
        <v>0.44</v>
      </c>
      <c r="U3155">
        <f t="shared" si="824"/>
        <v>5964.75</v>
      </c>
      <c r="V3155">
        <f t="shared" si="825"/>
        <v>13500</v>
      </c>
      <c r="W3155" s="1" t="s">
        <v>204</v>
      </c>
      <c r="X3155" s="1" t="s">
        <v>1236</v>
      </c>
      <c r="Y3155" s="1" t="s">
        <v>205</v>
      </c>
      <c r="Z3155" s="3">
        <v>16682</v>
      </c>
      <c r="AA3155" s="4">
        <f t="shared" si="837"/>
        <v>2269.8493619999999</v>
      </c>
      <c r="AB3155" s="2">
        <f t="shared" si="838"/>
        <v>2269.8493619999999</v>
      </c>
      <c r="AC3155" s="4">
        <f t="shared" si="839"/>
        <v>1517.7310226666668</v>
      </c>
      <c r="AD3155" s="4">
        <f t="shared" si="835"/>
        <v>1517.7310226666668</v>
      </c>
      <c r="AE3155" s="4" t="s">
        <v>62</v>
      </c>
      <c r="AG3155" s="4" t="str">
        <f t="shared" si="832"/>
        <v>Weight Captured Separately</v>
      </c>
      <c r="AI3155" t="e">
        <f t="shared" si="826"/>
        <v>#N/A</v>
      </c>
      <c r="AJ3155" t="s">
        <v>81</v>
      </c>
      <c r="AK3155" s="2"/>
      <c r="AL3155" s="2" t="str">
        <f t="shared" si="833"/>
        <v>Freight Included in Commodity Cost</v>
      </c>
      <c r="AM3155" s="4"/>
      <c r="AN3155" t="e">
        <f>VLOOKUP([1]!Tabelle13[[#This Row],[Vlookup this ID for freight costs]],$AL$2:$AL$6811,2,FALSE)</f>
        <v>#REF!</v>
      </c>
      <c r="AO3155">
        <f t="shared" si="840"/>
        <v>9471.070043485337</v>
      </c>
      <c r="AP3155">
        <v>7.02</v>
      </c>
      <c r="AQ3155">
        <v>7.02</v>
      </c>
      <c r="AR3155" s="4">
        <v>10</v>
      </c>
      <c r="AS3155" s="4">
        <v>12</v>
      </c>
      <c r="AT3155" s="4">
        <v>2014</v>
      </c>
      <c r="AU3155" s="4">
        <v>10</v>
      </c>
      <c r="AV3155" s="4">
        <v>12</v>
      </c>
      <c r="AW3155" s="4">
        <v>2014</v>
      </c>
      <c r="AX3155" t="str">
        <f t="shared" si="827"/>
        <v>No Delay</v>
      </c>
      <c r="AY3155">
        <f t="shared" si="828"/>
        <v>0</v>
      </c>
    </row>
    <row r="3156" spans="1:51" x14ac:dyDescent="0.2">
      <c r="A3156" s="3">
        <v>23596</v>
      </c>
      <c r="B3156" s="1" t="s">
        <v>328</v>
      </c>
      <c r="C3156" s="1" t="s">
        <v>150</v>
      </c>
      <c r="D3156" s="1" t="s">
        <v>100</v>
      </c>
      <c r="E3156" s="1" t="s">
        <v>101</v>
      </c>
      <c r="F3156" s="1" t="s">
        <v>101</v>
      </c>
      <c r="G3156" s="13" t="s">
        <v>1960</v>
      </c>
      <c r="H3156" s="12">
        <v>41676</v>
      </c>
      <c r="I3156" s="12" t="s">
        <v>1960</v>
      </c>
      <c r="J3156" s="12">
        <v>41676</v>
      </c>
      <c r="K3156" s="4">
        <v>5238</v>
      </c>
      <c r="L3156" s="1" t="s">
        <v>146</v>
      </c>
      <c r="M3156" s="1" t="s">
        <v>1920</v>
      </c>
      <c r="N3156" s="1" t="s">
        <v>265</v>
      </c>
      <c r="O3156" s="1" t="s">
        <v>93</v>
      </c>
      <c r="P3156">
        <v>60</v>
      </c>
      <c r="Q3156">
        <v>226</v>
      </c>
      <c r="R3156">
        <v>4088.15</v>
      </c>
      <c r="S3156">
        <v>18.09</v>
      </c>
      <c r="T3156">
        <v>0.3</v>
      </c>
      <c r="U3156">
        <f t="shared" si="824"/>
        <v>4088.34</v>
      </c>
      <c r="V3156">
        <f t="shared" si="825"/>
        <v>13560</v>
      </c>
      <c r="W3156" s="1" t="s">
        <v>204</v>
      </c>
      <c r="X3156" s="1" t="s">
        <v>1236</v>
      </c>
      <c r="Y3156" s="1" t="s">
        <v>205</v>
      </c>
      <c r="Z3156" s="3">
        <v>16682</v>
      </c>
      <c r="AA3156" s="4">
        <f t="shared" si="837"/>
        <v>2269.9591060000002</v>
      </c>
      <c r="AB3156" s="2">
        <f t="shared" si="838"/>
        <v>2269.9591060000002</v>
      </c>
      <c r="AC3156" s="4">
        <f t="shared" si="839"/>
        <v>1818.0772272000002</v>
      </c>
      <c r="AD3156" s="4">
        <f t="shared" si="835"/>
        <v>1818.0772272000002</v>
      </c>
      <c r="AE3156" s="4" t="s">
        <v>62</v>
      </c>
      <c r="AG3156" s="4" t="str">
        <f t="shared" si="832"/>
        <v>Weight Captured Separately</v>
      </c>
      <c r="AI3156" t="e">
        <f t="shared" si="826"/>
        <v>#N/A</v>
      </c>
      <c r="AJ3156" t="s">
        <v>81</v>
      </c>
      <c r="AK3156" s="2"/>
      <c r="AL3156" s="2" t="str">
        <f t="shared" si="833"/>
        <v>Freight Included in Commodity Cost</v>
      </c>
      <c r="AM3156" s="4"/>
      <c r="AN3156" t="e">
        <f>VLOOKUP([1]!Tabelle13[[#This Row],[Vlookup this ID for freight costs]],$AL$2:$AL$6811,2,FALSE)</f>
        <v>#REF!</v>
      </c>
      <c r="AO3156">
        <f t="shared" si="840"/>
        <v>11345.831052182402</v>
      </c>
      <c r="AP3156">
        <v>5.0599999999999996</v>
      </c>
      <c r="AQ3156">
        <v>5.0599999999999996</v>
      </c>
      <c r="AR3156" s="4">
        <v>6</v>
      </c>
      <c r="AS3156" s="4">
        <v>2</v>
      </c>
      <c r="AT3156" s="4">
        <v>2014</v>
      </c>
      <c r="AU3156" s="4">
        <v>6</v>
      </c>
      <c r="AV3156" s="4">
        <v>2</v>
      </c>
      <c r="AW3156" s="4">
        <v>2014</v>
      </c>
      <c r="AX3156" t="str">
        <f t="shared" si="827"/>
        <v>No Delay</v>
      </c>
      <c r="AY3156">
        <f t="shared" si="828"/>
        <v>0</v>
      </c>
    </row>
    <row r="3157" spans="1:51" x14ac:dyDescent="0.2">
      <c r="A3157" s="3">
        <v>61811</v>
      </c>
      <c r="B3157" s="1" t="s">
        <v>328</v>
      </c>
      <c r="C3157" s="1" t="s">
        <v>150</v>
      </c>
      <c r="D3157" s="1" t="s">
        <v>100</v>
      </c>
      <c r="E3157" s="1" t="s">
        <v>101</v>
      </c>
      <c r="F3157" s="1" t="s">
        <v>101</v>
      </c>
      <c r="G3157" s="13" t="s">
        <v>1411</v>
      </c>
      <c r="H3157" s="12">
        <v>41880</v>
      </c>
      <c r="I3157" s="12" t="s">
        <v>1411</v>
      </c>
      <c r="J3157" s="12">
        <v>41880</v>
      </c>
      <c r="K3157" s="4">
        <v>5896</v>
      </c>
      <c r="L3157" s="1" t="s">
        <v>146</v>
      </c>
      <c r="M3157" s="1" t="s">
        <v>1920</v>
      </c>
      <c r="N3157" s="1" t="s">
        <v>159</v>
      </c>
      <c r="O3157" s="1" t="s">
        <v>93</v>
      </c>
      <c r="P3157">
        <v>30</v>
      </c>
      <c r="Q3157">
        <v>228</v>
      </c>
      <c r="R3157">
        <v>7598.95</v>
      </c>
      <c r="S3157">
        <v>33.33</v>
      </c>
      <c r="T3157">
        <v>1.1100000000000001</v>
      </c>
      <c r="U3157">
        <f t="shared" si="824"/>
        <v>7599.24</v>
      </c>
      <c r="V3157">
        <f t="shared" si="825"/>
        <v>6840</v>
      </c>
      <c r="W3157" s="1" t="s">
        <v>155</v>
      </c>
      <c r="X3157" s="1" t="s">
        <v>1236</v>
      </c>
      <c r="Y3157" s="1" t="s">
        <v>156</v>
      </c>
      <c r="Z3157" s="3">
        <v>16635</v>
      </c>
      <c r="AA3157" s="4">
        <f t="shared" si="837"/>
        <v>2270.178594</v>
      </c>
      <c r="AB3157" s="2">
        <f t="shared" si="838"/>
        <v>2270.178594</v>
      </c>
      <c r="AC3157" s="4">
        <f t="shared" si="839"/>
        <v>2259.2041940000004</v>
      </c>
      <c r="AD3157" s="4">
        <f t="shared" si="835"/>
        <v>2259.2041940000004</v>
      </c>
      <c r="AE3157" s="4" t="s">
        <v>62</v>
      </c>
      <c r="AG3157" s="4" t="str">
        <f t="shared" si="832"/>
        <v>Weight Captured Separately</v>
      </c>
      <c r="AI3157" t="e">
        <f t="shared" si="826"/>
        <v>#N/A</v>
      </c>
      <c r="AJ3157" t="s">
        <v>81</v>
      </c>
      <c r="AK3157" s="2"/>
      <c r="AL3157" s="2" t="str">
        <f t="shared" si="833"/>
        <v>Freight Included in Commodity Cost</v>
      </c>
      <c r="AM3157" s="4"/>
      <c r="AN3157" t="e">
        <f>VLOOKUP([1]!Tabelle13[[#This Row],[Vlookup this ID for freight costs]],$AL$2:$AL$6811,2,FALSE)</f>
        <v>#REF!</v>
      </c>
      <c r="AO3157">
        <f t="shared" si="840"/>
        <v>14099.345578948005</v>
      </c>
      <c r="AP3157">
        <v>9.4</v>
      </c>
      <c r="AQ3157">
        <v>9.4</v>
      </c>
      <c r="AR3157" s="4">
        <v>29</v>
      </c>
      <c r="AS3157" s="4">
        <v>8</v>
      </c>
      <c r="AT3157" s="4">
        <v>2014</v>
      </c>
      <c r="AU3157" s="4">
        <v>29</v>
      </c>
      <c r="AV3157" s="4">
        <v>8</v>
      </c>
      <c r="AW3157" s="4">
        <v>2014</v>
      </c>
      <c r="AX3157" t="str">
        <f t="shared" si="827"/>
        <v>No Delay</v>
      </c>
      <c r="AY3157">
        <f t="shared" si="828"/>
        <v>0</v>
      </c>
    </row>
    <row r="3158" spans="1:51" x14ac:dyDescent="0.2">
      <c r="A3158" s="3">
        <v>51525</v>
      </c>
      <c r="B3158" s="1" t="s">
        <v>328</v>
      </c>
      <c r="C3158" s="1" t="s">
        <v>150</v>
      </c>
      <c r="D3158" s="1" t="s">
        <v>100</v>
      </c>
      <c r="E3158" s="1" t="s">
        <v>101</v>
      </c>
      <c r="F3158" s="1" t="s">
        <v>101</v>
      </c>
      <c r="G3158" s="13" t="s">
        <v>2004</v>
      </c>
      <c r="H3158" s="12">
        <v>40175</v>
      </c>
      <c r="I3158" s="12" t="s">
        <v>2004</v>
      </c>
      <c r="J3158" s="12">
        <v>40175</v>
      </c>
      <c r="K3158" s="4">
        <v>2118</v>
      </c>
      <c r="L3158" s="1" t="s">
        <v>146</v>
      </c>
      <c r="M3158" s="1" t="s">
        <v>1920</v>
      </c>
      <c r="N3158" s="1" t="s">
        <v>284</v>
      </c>
      <c r="O3158" s="1" t="s">
        <v>93</v>
      </c>
      <c r="P3158">
        <v>30</v>
      </c>
      <c r="Q3158">
        <v>230</v>
      </c>
      <c r="R3158">
        <v>959.89</v>
      </c>
      <c r="S3158">
        <v>4.17</v>
      </c>
      <c r="T3158">
        <v>0.14000000000000001</v>
      </c>
      <c r="U3158">
        <f t="shared" si="824"/>
        <v>959.1</v>
      </c>
      <c r="V3158">
        <f t="shared" si="825"/>
        <v>6900</v>
      </c>
      <c r="W3158" s="1" t="s">
        <v>155</v>
      </c>
      <c r="X3158" s="1" t="s">
        <v>1236</v>
      </c>
      <c r="Y3158" s="1" t="s">
        <v>156</v>
      </c>
      <c r="Z3158" s="3">
        <v>16635</v>
      </c>
      <c r="AA3158" s="4">
        <f t="shared" si="837"/>
        <v>2270.3980820000002</v>
      </c>
      <c r="AB3158" s="2">
        <f t="shared" si="838"/>
        <v>2270.3980820000002</v>
      </c>
      <c r="AC3158" s="4">
        <f t="shared" si="839"/>
        <v>2258.4830191428568</v>
      </c>
      <c r="AD3158" s="4">
        <f t="shared" si="835"/>
        <v>2258.4830191428568</v>
      </c>
      <c r="AE3158" s="4" t="s">
        <v>62</v>
      </c>
      <c r="AG3158" s="4" t="str">
        <f t="shared" si="832"/>
        <v>Weight Captured Separately</v>
      </c>
      <c r="AI3158" t="e">
        <f t="shared" si="826"/>
        <v>#N/A</v>
      </c>
      <c r="AJ3158" t="s">
        <v>81</v>
      </c>
      <c r="AK3158" s="2"/>
      <c r="AL3158" s="2" t="str">
        <f t="shared" si="833"/>
        <v>Freight Included in Commodity Cost</v>
      </c>
      <c r="AM3158" s="4"/>
      <c r="AN3158" t="e">
        <f>VLOOKUP([1]!Tabelle13[[#This Row],[Vlookup this ID for freight costs]],$AL$2:$AL$6811,2,FALSE)</f>
        <v>#REF!</v>
      </c>
      <c r="AO3158">
        <f t="shared" si="840"/>
        <v>14094.844005489715</v>
      </c>
      <c r="AP3158">
        <v>2.0699999999999998</v>
      </c>
      <c r="AQ3158">
        <v>2.0699999999999998</v>
      </c>
      <c r="AR3158" s="4">
        <v>28</v>
      </c>
      <c r="AS3158" s="4">
        <v>12</v>
      </c>
      <c r="AT3158" s="4">
        <v>2009</v>
      </c>
      <c r="AU3158" s="4">
        <v>28</v>
      </c>
      <c r="AV3158" s="4">
        <v>12</v>
      </c>
      <c r="AW3158" s="4">
        <v>2009</v>
      </c>
      <c r="AX3158" t="str">
        <f t="shared" si="827"/>
        <v>No Delay</v>
      </c>
      <c r="AY3158">
        <f t="shared" si="828"/>
        <v>0</v>
      </c>
    </row>
    <row r="3159" spans="1:51" x14ac:dyDescent="0.2">
      <c r="A3159" s="3">
        <v>11426</v>
      </c>
      <c r="B3159" s="1" t="s">
        <v>88</v>
      </c>
      <c r="C3159" s="1" t="s">
        <v>89</v>
      </c>
      <c r="D3159" s="1" t="s">
        <v>130</v>
      </c>
      <c r="E3159" s="1"/>
      <c r="F3159" s="1" t="s">
        <v>107</v>
      </c>
      <c r="G3159" s="13" t="s">
        <v>1458</v>
      </c>
      <c r="H3159" s="12">
        <v>39297</v>
      </c>
      <c r="I3159" s="12" t="s">
        <v>1458</v>
      </c>
      <c r="J3159" s="12">
        <v>39297</v>
      </c>
      <c r="K3159" s="4">
        <v>278</v>
      </c>
      <c r="L3159" s="1" t="s">
        <v>146</v>
      </c>
      <c r="M3159" s="1" t="s">
        <v>132</v>
      </c>
      <c r="N3159" s="1" t="s">
        <v>849</v>
      </c>
      <c r="O3159" s="1" t="s">
        <v>850</v>
      </c>
      <c r="P3159">
        <v>60</v>
      </c>
      <c r="Q3159">
        <v>400</v>
      </c>
      <c r="R3159">
        <v>28000</v>
      </c>
      <c r="S3159">
        <v>70</v>
      </c>
      <c r="T3159">
        <v>1.17</v>
      </c>
      <c r="U3159">
        <f t="shared" si="824"/>
        <v>28000</v>
      </c>
      <c r="V3159">
        <f t="shared" si="825"/>
        <v>24000</v>
      </c>
      <c r="W3159" s="1" t="s">
        <v>851</v>
      </c>
      <c r="X3159" s="1" t="s">
        <v>361</v>
      </c>
      <c r="Y3159" s="1" t="s">
        <v>361</v>
      </c>
      <c r="Z3159" s="3">
        <v>4931</v>
      </c>
      <c r="AA3159" s="4">
        <f t="shared" si="836"/>
        <v>2270</v>
      </c>
      <c r="AB3159" s="4">
        <f xml:space="preserve"> 2244.740206  + 0.1097478*Q3159</f>
        <v>2288.639326</v>
      </c>
      <c r="AC3159" s="4">
        <f>AF3159</f>
        <v>2270</v>
      </c>
      <c r="AD3159" s="4">
        <f t="shared" si="835"/>
        <v>1122.3174240000001</v>
      </c>
      <c r="AE3159" s="4">
        <v>2270</v>
      </c>
      <c r="AF3159" s="4">
        <v>2270</v>
      </c>
      <c r="AG3159" s="4">
        <f t="shared" si="832"/>
        <v>2270</v>
      </c>
      <c r="AH3159" s="4">
        <v>85146</v>
      </c>
      <c r="AI3159">
        <f t="shared" si="826"/>
        <v>15140</v>
      </c>
      <c r="AJ3159">
        <v>6889</v>
      </c>
      <c r="AK3159" s="2">
        <v>6889</v>
      </c>
      <c r="AL3159" s="2">
        <f t="shared" si="833"/>
        <v>6889</v>
      </c>
      <c r="AM3159" s="4"/>
      <c r="AN3159" t="e">
        <f>VLOOKUP([1]!Tabelle13[[#This Row],[Vlookup this ID for freight costs]],$AL$2:$AL$6811,2,FALSE)</f>
        <v>#REF!</v>
      </c>
      <c r="AP3159">
        <v>44.8</v>
      </c>
      <c r="AQ3159">
        <v>44.8</v>
      </c>
      <c r="AR3159" s="4">
        <v>3</v>
      </c>
      <c r="AS3159" s="4">
        <v>8</v>
      </c>
      <c r="AT3159" s="4">
        <v>2007</v>
      </c>
      <c r="AU3159" s="4">
        <v>3</v>
      </c>
      <c r="AV3159" s="4">
        <v>8</v>
      </c>
      <c r="AW3159" s="4">
        <v>2007</v>
      </c>
      <c r="AX3159" t="str">
        <f t="shared" si="827"/>
        <v>No Delay</v>
      </c>
      <c r="AY3159">
        <f t="shared" si="828"/>
        <v>0</v>
      </c>
    </row>
    <row r="3160" spans="1:51" x14ac:dyDescent="0.2">
      <c r="A3160" s="3">
        <v>12388</v>
      </c>
      <c r="B3160" s="1" t="s">
        <v>88</v>
      </c>
      <c r="C3160" s="1" t="s">
        <v>89</v>
      </c>
      <c r="D3160" s="1" t="s">
        <v>130</v>
      </c>
      <c r="E3160" s="1"/>
      <c r="F3160" s="1" t="s">
        <v>107</v>
      </c>
      <c r="G3160" s="13" t="s">
        <v>1458</v>
      </c>
      <c r="H3160" s="12">
        <v>39297</v>
      </c>
      <c r="I3160" s="12" t="s">
        <v>1458</v>
      </c>
      <c r="J3160" s="12">
        <v>39297</v>
      </c>
      <c r="K3160" s="4">
        <v>279</v>
      </c>
      <c r="L3160" s="1" t="s">
        <v>146</v>
      </c>
      <c r="M3160" s="1" t="s">
        <v>132</v>
      </c>
      <c r="N3160" s="1" t="s">
        <v>196</v>
      </c>
      <c r="O3160" s="1" t="s">
        <v>93</v>
      </c>
      <c r="P3160">
        <v>60</v>
      </c>
      <c r="Q3160">
        <v>23472</v>
      </c>
      <c r="R3160">
        <v>176040</v>
      </c>
      <c r="S3160">
        <v>7.5</v>
      </c>
      <c r="T3160">
        <v>0.12</v>
      </c>
      <c r="U3160">
        <f t="shared" si="824"/>
        <v>176040</v>
      </c>
      <c r="V3160">
        <f t="shared" si="825"/>
        <v>1408320</v>
      </c>
      <c r="W3160" s="1" t="s">
        <v>204</v>
      </c>
      <c r="X3160" s="1" t="s">
        <v>1236</v>
      </c>
      <c r="Y3160" s="1" t="s">
        <v>205</v>
      </c>
      <c r="Z3160" s="3">
        <v>8859</v>
      </c>
      <c r="AA3160" s="4">
        <f t="shared" si="836"/>
        <v>2270</v>
      </c>
      <c r="AB3160" s="4">
        <f xml:space="preserve"> 2244.740206  + 0.1097478*Q3160</f>
        <v>4820.7405675999998</v>
      </c>
      <c r="AC3160" s="4">
        <f>AF3160</f>
        <v>2270</v>
      </c>
      <c r="AD3160" s="4">
        <f t="shared" si="835"/>
        <v>2270</v>
      </c>
      <c r="AE3160" s="3" t="s">
        <v>2041</v>
      </c>
      <c r="AF3160" s="3">
        <v>2270</v>
      </c>
      <c r="AG3160" s="4">
        <f>AI3160</f>
        <v>2270</v>
      </c>
      <c r="AH3160" s="4">
        <v>11426</v>
      </c>
      <c r="AI3160">
        <f t="shared" si="826"/>
        <v>2270</v>
      </c>
      <c r="AJ3160" t="s">
        <v>2041</v>
      </c>
      <c r="AK3160" s="2">
        <v>6889</v>
      </c>
      <c r="AL3160" s="2">
        <f>AN3160</f>
        <v>6889</v>
      </c>
      <c r="AM3160" s="4">
        <v>11426</v>
      </c>
      <c r="AN3160">
        <f>INDEX($AJ$2:$AJ$6811,MATCH(AM3160,$A$2:$A$6811,0))</f>
        <v>6889</v>
      </c>
      <c r="AP3160">
        <v>281.66000000000003</v>
      </c>
      <c r="AQ3160">
        <v>281.66000000000003</v>
      </c>
      <c r="AR3160" s="4">
        <v>3</v>
      </c>
      <c r="AS3160" s="4">
        <v>8</v>
      </c>
      <c r="AT3160" s="4">
        <v>2007</v>
      </c>
      <c r="AU3160" s="4">
        <v>3</v>
      </c>
      <c r="AV3160" s="4">
        <v>8</v>
      </c>
      <c r="AW3160" s="4">
        <v>2007</v>
      </c>
      <c r="AX3160" t="str">
        <f t="shared" si="827"/>
        <v>No Delay</v>
      </c>
      <c r="AY3160">
        <f t="shared" si="828"/>
        <v>0</v>
      </c>
    </row>
    <row r="3161" spans="1:51" x14ac:dyDescent="0.2">
      <c r="A3161" s="3">
        <v>86580</v>
      </c>
      <c r="B3161" s="1" t="s">
        <v>172</v>
      </c>
      <c r="C3161" s="1" t="s">
        <v>114</v>
      </c>
      <c r="D3161" s="1" t="s">
        <v>130</v>
      </c>
      <c r="E3161" s="1" t="s">
        <v>101</v>
      </c>
      <c r="F3161" s="1" t="s">
        <v>101</v>
      </c>
      <c r="G3161" s="13" t="s">
        <v>1885</v>
      </c>
      <c r="H3161" s="12">
        <v>41569</v>
      </c>
      <c r="I3161" s="12" t="s">
        <v>1886</v>
      </c>
      <c r="J3161" s="12">
        <v>41589</v>
      </c>
      <c r="K3161" s="4">
        <v>5018</v>
      </c>
      <c r="L3161" s="1" t="s">
        <v>146</v>
      </c>
      <c r="M3161" s="1" t="s">
        <v>132</v>
      </c>
      <c r="N3161" s="1" t="s">
        <v>265</v>
      </c>
      <c r="O3161" s="1" t="s">
        <v>93</v>
      </c>
      <c r="P3161">
        <v>60</v>
      </c>
      <c r="Q3161">
        <v>42773</v>
      </c>
      <c r="R3161">
        <v>96666.98</v>
      </c>
      <c r="S3161">
        <v>2.2599999999999998</v>
      </c>
      <c r="T3161">
        <v>0.04</v>
      </c>
      <c r="U3161">
        <f t="shared" si="824"/>
        <v>96666.98</v>
      </c>
      <c r="V3161">
        <f t="shared" si="825"/>
        <v>2566380</v>
      </c>
      <c r="W3161" s="1" t="s">
        <v>179</v>
      </c>
      <c r="X3161" s="1" t="s">
        <v>1236</v>
      </c>
      <c r="Y3161" s="1" t="s">
        <v>156</v>
      </c>
      <c r="Z3161" s="3">
        <v>14240</v>
      </c>
      <c r="AA3161" s="4">
        <f t="shared" si="836"/>
        <v>2270</v>
      </c>
      <c r="AB3161" s="4">
        <f xml:space="preserve"> 2244.740206  + 0.1097478*Q3161</f>
        <v>6938.9828553999996</v>
      </c>
      <c r="AC3161" s="4">
        <f>AF3161</f>
        <v>2270</v>
      </c>
      <c r="AD3161" s="4">
        <f t="shared" si="835"/>
        <v>2270</v>
      </c>
      <c r="AE3161" s="4">
        <v>2270</v>
      </c>
      <c r="AF3161" s="4">
        <v>2270</v>
      </c>
      <c r="AG3161" s="4">
        <f t="shared" ref="AG3161:AG3192" si="841">AE3161</f>
        <v>2270</v>
      </c>
      <c r="AI3161" t="e">
        <f t="shared" si="826"/>
        <v>#N/A</v>
      </c>
      <c r="AJ3161">
        <v>4356.75</v>
      </c>
      <c r="AK3161" s="2">
        <v>4356.75</v>
      </c>
      <c r="AL3161" s="2">
        <f t="shared" ref="AL3161:AL3192" si="842">AJ3161</f>
        <v>4356.75</v>
      </c>
      <c r="AM3161" s="4"/>
      <c r="AN3161" t="e">
        <f>VLOOKUP([1]!Tabelle13[[#This Row],[Vlookup this ID for freight costs]],$AL$2:$AL$6811,2,FALSE)</f>
        <v>#REF!</v>
      </c>
      <c r="AP3161">
        <v>119.58</v>
      </c>
      <c r="AQ3161">
        <v>119.58</v>
      </c>
      <c r="AR3161" s="4">
        <v>22</v>
      </c>
      <c r="AS3161" s="4">
        <v>10</v>
      </c>
      <c r="AT3161" s="4">
        <v>2013</v>
      </c>
      <c r="AU3161" s="4">
        <v>11</v>
      </c>
      <c r="AV3161" s="4">
        <v>11</v>
      </c>
      <c r="AW3161" s="4">
        <v>2013</v>
      </c>
      <c r="AX3161" t="str">
        <f t="shared" si="827"/>
        <v>Delay</v>
      </c>
      <c r="AY3161">
        <f t="shared" si="828"/>
        <v>20</v>
      </c>
    </row>
    <row r="3162" spans="1:51" x14ac:dyDescent="0.2">
      <c r="A3162" s="3">
        <v>22752</v>
      </c>
      <c r="B3162" s="1" t="s">
        <v>328</v>
      </c>
      <c r="C3162" s="1" t="s">
        <v>150</v>
      </c>
      <c r="D3162" s="1" t="s">
        <v>100</v>
      </c>
      <c r="E3162" s="1" t="s">
        <v>101</v>
      </c>
      <c r="F3162" s="1" t="s">
        <v>101</v>
      </c>
      <c r="G3162" s="13" t="s">
        <v>1411</v>
      </c>
      <c r="H3162" s="12">
        <v>41880</v>
      </c>
      <c r="I3162" s="12" t="s">
        <v>1411</v>
      </c>
      <c r="J3162" s="12">
        <v>41880</v>
      </c>
      <c r="K3162" s="4">
        <v>5856</v>
      </c>
      <c r="L3162" s="1" t="s">
        <v>146</v>
      </c>
      <c r="M3162" s="1" t="s">
        <v>1920</v>
      </c>
      <c r="N3162" s="1" t="s">
        <v>302</v>
      </c>
      <c r="O3162" s="1" t="s">
        <v>93</v>
      </c>
      <c r="P3162">
        <v>30</v>
      </c>
      <c r="Q3162">
        <v>235</v>
      </c>
      <c r="R3162">
        <v>4891.53</v>
      </c>
      <c r="S3162">
        <v>20.82</v>
      </c>
      <c r="T3162">
        <v>0.69</v>
      </c>
      <c r="U3162">
        <f t="shared" si="824"/>
        <v>4892.7</v>
      </c>
      <c r="V3162">
        <f t="shared" si="825"/>
        <v>7050</v>
      </c>
      <c r="W3162" s="1" t="s">
        <v>179</v>
      </c>
      <c r="X3162" s="1" t="s">
        <v>1236</v>
      </c>
      <c r="Y3162" s="1" t="s">
        <v>156</v>
      </c>
      <c r="Z3162" s="3">
        <v>16635</v>
      </c>
      <c r="AA3162" s="4">
        <f t="shared" ref="AA3162:AA3167" si="843">AB3162</f>
        <v>2270.9468019999999</v>
      </c>
      <c r="AB3162" s="2">
        <f t="shared" ref="AB3162:AB3167" si="844">2245.156962+0.109744*Q3162</f>
        <v>2270.9468019999999</v>
      </c>
      <c r="AC3162" s="4">
        <f t="shared" ref="AC3162:AC3167" si="845">AD3162</f>
        <v>1713.6015986666669</v>
      </c>
      <c r="AD3162" s="4">
        <f t="shared" si="835"/>
        <v>1713.6015986666669</v>
      </c>
      <c r="AE3162" s="4" t="s">
        <v>62</v>
      </c>
      <c r="AG3162" s="4" t="str">
        <f t="shared" si="841"/>
        <v>Weight Captured Separately</v>
      </c>
      <c r="AI3162" t="e">
        <f t="shared" si="826"/>
        <v>#N/A</v>
      </c>
      <c r="AJ3162" t="s">
        <v>81</v>
      </c>
      <c r="AK3162" s="2"/>
      <c r="AL3162" s="2" t="str">
        <f t="shared" si="842"/>
        <v>Freight Included in Commodity Cost</v>
      </c>
      <c r="AM3162" s="4"/>
      <c r="AN3162" t="e">
        <f>VLOOKUP([1]!Tabelle13[[#This Row],[Vlookup this ID for freight costs]],$AL$2:$AL$6811,2,FALSE)</f>
        <v>#REF!</v>
      </c>
      <c r="AO3162">
        <f t="shared" ref="AO3162:AO3167" si="846">IF(AK:AK="",AC:AC*6.242+1.383 -2.844 + 3.145 -2.265  -2.026,AK:AK)</f>
        <v>10693.694178877337</v>
      </c>
      <c r="AP3162">
        <v>6.05</v>
      </c>
      <c r="AQ3162">
        <v>6.05</v>
      </c>
      <c r="AR3162" s="4">
        <v>29</v>
      </c>
      <c r="AS3162" s="4">
        <v>8</v>
      </c>
      <c r="AT3162" s="4">
        <v>2014</v>
      </c>
      <c r="AU3162" s="4">
        <v>29</v>
      </c>
      <c r="AV3162" s="4">
        <v>8</v>
      </c>
      <c r="AW3162" s="4">
        <v>2014</v>
      </c>
      <c r="AX3162" t="str">
        <f t="shared" si="827"/>
        <v>No Delay</v>
      </c>
      <c r="AY3162">
        <f t="shared" si="828"/>
        <v>0</v>
      </c>
    </row>
    <row r="3163" spans="1:51" x14ac:dyDescent="0.2">
      <c r="A3163" s="3">
        <v>78220</v>
      </c>
      <c r="B3163" s="1" t="s">
        <v>328</v>
      </c>
      <c r="C3163" s="1" t="s">
        <v>150</v>
      </c>
      <c r="D3163" s="1" t="s">
        <v>100</v>
      </c>
      <c r="E3163" s="1" t="s">
        <v>101</v>
      </c>
      <c r="F3163" s="1" t="s">
        <v>101</v>
      </c>
      <c r="G3163" s="13" t="s">
        <v>1411</v>
      </c>
      <c r="H3163" s="12">
        <v>41880</v>
      </c>
      <c r="I3163" s="12" t="s">
        <v>1411</v>
      </c>
      <c r="J3163" s="12">
        <v>41880</v>
      </c>
      <c r="K3163" s="4">
        <v>5912</v>
      </c>
      <c r="L3163" s="1" t="s">
        <v>146</v>
      </c>
      <c r="M3163" s="1" t="s">
        <v>1920</v>
      </c>
      <c r="N3163" s="1" t="s">
        <v>275</v>
      </c>
      <c r="O3163" s="1" t="s">
        <v>93</v>
      </c>
      <c r="P3163">
        <v>60</v>
      </c>
      <c r="Q3163">
        <v>239</v>
      </c>
      <c r="R3163">
        <v>7826.72</v>
      </c>
      <c r="S3163">
        <v>32.75</v>
      </c>
      <c r="T3163">
        <v>0.55000000000000004</v>
      </c>
      <c r="U3163">
        <f t="shared" si="824"/>
        <v>7827.25</v>
      </c>
      <c r="V3163">
        <f t="shared" si="825"/>
        <v>14340</v>
      </c>
      <c r="W3163" s="1" t="s">
        <v>179</v>
      </c>
      <c r="X3163" s="1" t="s">
        <v>1236</v>
      </c>
      <c r="Y3163" s="1" t="s">
        <v>156</v>
      </c>
      <c r="Z3163" s="3">
        <v>16635</v>
      </c>
      <c r="AA3163" s="4">
        <f t="shared" si="843"/>
        <v>2271.3857779999998</v>
      </c>
      <c r="AB3163" s="2">
        <f t="shared" si="844"/>
        <v>2271.3857779999998</v>
      </c>
      <c r="AC3163" s="4">
        <f t="shared" si="845"/>
        <v>1266.5321308888888</v>
      </c>
      <c r="AD3163" s="4">
        <f t="shared" si="835"/>
        <v>1266.5321308888888</v>
      </c>
      <c r="AE3163" s="4" t="s">
        <v>62</v>
      </c>
      <c r="AG3163" s="4" t="str">
        <f t="shared" si="841"/>
        <v>Weight Captured Separately</v>
      </c>
      <c r="AI3163" t="e">
        <f t="shared" si="826"/>
        <v>#N/A</v>
      </c>
      <c r="AJ3163" t="s">
        <v>81</v>
      </c>
      <c r="AK3163" s="2"/>
      <c r="AL3163" s="2" t="str">
        <f t="shared" si="842"/>
        <v>Freight Included in Commodity Cost</v>
      </c>
      <c r="AM3163" s="4"/>
      <c r="AN3163" t="e">
        <f>VLOOKUP([1]!Tabelle13[[#This Row],[Vlookup this ID for freight costs]],$AL$2:$AL$6811,2,FALSE)</f>
        <v>#REF!</v>
      </c>
      <c r="AO3163">
        <f t="shared" si="846"/>
        <v>7903.0865610084438</v>
      </c>
      <c r="AP3163">
        <v>9.68</v>
      </c>
      <c r="AQ3163">
        <v>9.68</v>
      </c>
      <c r="AR3163" s="4">
        <v>29</v>
      </c>
      <c r="AS3163" s="4">
        <v>8</v>
      </c>
      <c r="AT3163" s="4">
        <v>2014</v>
      </c>
      <c r="AU3163" s="4">
        <v>29</v>
      </c>
      <c r="AV3163" s="4">
        <v>8</v>
      </c>
      <c r="AW3163" s="4">
        <v>2014</v>
      </c>
      <c r="AX3163" t="str">
        <f t="shared" si="827"/>
        <v>No Delay</v>
      </c>
      <c r="AY3163">
        <f t="shared" si="828"/>
        <v>0</v>
      </c>
    </row>
    <row r="3164" spans="1:51" x14ac:dyDescent="0.2">
      <c r="A3164" s="3">
        <v>8465</v>
      </c>
      <c r="B3164" s="1" t="s">
        <v>1918</v>
      </c>
      <c r="C3164" s="1" t="s">
        <v>150</v>
      </c>
      <c r="D3164" s="1" t="s">
        <v>100</v>
      </c>
      <c r="E3164" s="1" t="s">
        <v>101</v>
      </c>
      <c r="F3164" s="1" t="s">
        <v>101</v>
      </c>
      <c r="G3164" s="13" t="s">
        <v>1519</v>
      </c>
      <c r="H3164" s="12">
        <v>39680</v>
      </c>
      <c r="I3164" s="12" t="s">
        <v>96</v>
      </c>
      <c r="J3164" s="12">
        <v>39576</v>
      </c>
      <c r="K3164" s="4">
        <v>827</v>
      </c>
      <c r="L3164" s="1" t="s">
        <v>146</v>
      </c>
      <c r="M3164" s="1" t="s">
        <v>1920</v>
      </c>
      <c r="N3164" s="1" t="s">
        <v>445</v>
      </c>
      <c r="O3164" s="1" t="s">
        <v>446</v>
      </c>
      <c r="P3164">
        <v>30</v>
      </c>
      <c r="Q3164">
        <v>240</v>
      </c>
      <c r="R3164">
        <v>717.6</v>
      </c>
      <c r="S3164">
        <v>2.99</v>
      </c>
      <c r="T3164">
        <v>0.1</v>
      </c>
      <c r="U3164">
        <f t="shared" si="824"/>
        <v>717.6</v>
      </c>
      <c r="V3164">
        <f t="shared" si="825"/>
        <v>7200</v>
      </c>
      <c r="W3164" s="1" t="s">
        <v>1983</v>
      </c>
      <c r="X3164" s="1" t="s">
        <v>150</v>
      </c>
      <c r="Y3164" s="1" t="s">
        <v>150</v>
      </c>
      <c r="Z3164" s="3">
        <v>800</v>
      </c>
      <c r="AA3164" s="4">
        <f t="shared" si="843"/>
        <v>2271.4955220000002</v>
      </c>
      <c r="AB3164" s="2">
        <f t="shared" si="844"/>
        <v>2271.4955220000002</v>
      </c>
      <c r="AC3164" s="4">
        <f t="shared" si="845"/>
        <v>1894.0672419354835</v>
      </c>
      <c r="AD3164" s="4">
        <f t="shared" si="835"/>
        <v>1894.0672419354835</v>
      </c>
      <c r="AE3164" s="4" t="s">
        <v>62</v>
      </c>
      <c r="AG3164" s="4" t="str">
        <f t="shared" si="841"/>
        <v>Weight Captured Separately</v>
      </c>
      <c r="AH3164" s="4">
        <v>24358</v>
      </c>
      <c r="AI3164">
        <f t="shared" si="826"/>
        <v>668</v>
      </c>
      <c r="AJ3164" t="s">
        <v>81</v>
      </c>
      <c r="AK3164" s="2"/>
      <c r="AL3164" s="2" t="str">
        <f t="shared" si="842"/>
        <v>Freight Included in Commodity Cost</v>
      </c>
      <c r="AM3164" s="4"/>
      <c r="AN3164" t="e">
        <f>VLOOKUP([1]!Tabelle13[[#This Row],[Vlookup this ID for freight costs]],$AL$2:$AL$6811,2,FALSE)</f>
        <v>#REF!</v>
      </c>
      <c r="AO3164">
        <f t="shared" si="846"/>
        <v>11820.160724161289</v>
      </c>
      <c r="AP3164">
        <v>1.1499999999999999</v>
      </c>
      <c r="AQ3164">
        <v>1.1499999999999999</v>
      </c>
      <c r="AR3164" s="4">
        <v>20</v>
      </c>
      <c r="AS3164" s="4">
        <v>8</v>
      </c>
      <c r="AT3164" s="4">
        <v>2008</v>
      </c>
      <c r="AU3164" s="4">
        <v>8</v>
      </c>
      <c r="AV3164" s="4">
        <v>5</v>
      </c>
      <c r="AW3164" s="4">
        <v>2008</v>
      </c>
      <c r="AX3164" t="str">
        <f t="shared" si="827"/>
        <v>No Delay</v>
      </c>
      <c r="AY3164">
        <f t="shared" si="828"/>
        <v>0</v>
      </c>
    </row>
    <row r="3165" spans="1:51" x14ac:dyDescent="0.2">
      <c r="A3165" s="3">
        <v>68875</v>
      </c>
      <c r="B3165" s="1" t="s">
        <v>328</v>
      </c>
      <c r="C3165" s="1" t="s">
        <v>150</v>
      </c>
      <c r="D3165" s="1" t="s">
        <v>100</v>
      </c>
      <c r="E3165" s="1" t="s">
        <v>101</v>
      </c>
      <c r="F3165" s="1" t="s">
        <v>101</v>
      </c>
      <c r="G3165" s="13" t="s">
        <v>256</v>
      </c>
      <c r="H3165" s="12">
        <v>40269</v>
      </c>
      <c r="I3165" s="12" t="s">
        <v>256</v>
      </c>
      <c r="J3165" s="12">
        <v>40269</v>
      </c>
      <c r="K3165" s="4">
        <v>2338</v>
      </c>
      <c r="L3165" s="1" t="s">
        <v>146</v>
      </c>
      <c r="M3165" s="1" t="s">
        <v>1920</v>
      </c>
      <c r="N3165" s="1" t="s">
        <v>224</v>
      </c>
      <c r="O3165" s="1" t="s">
        <v>225</v>
      </c>
      <c r="P3165">
        <v>30</v>
      </c>
      <c r="Q3165">
        <v>240</v>
      </c>
      <c r="R3165">
        <v>6944.46</v>
      </c>
      <c r="S3165">
        <v>28.94</v>
      </c>
      <c r="T3165">
        <v>0.96</v>
      </c>
      <c r="U3165">
        <f t="shared" si="824"/>
        <v>6945.6</v>
      </c>
      <c r="V3165">
        <f t="shared" si="825"/>
        <v>7200</v>
      </c>
      <c r="W3165" s="1" t="s">
        <v>149</v>
      </c>
      <c r="X3165" s="1" t="s">
        <v>150</v>
      </c>
      <c r="Y3165" s="1" t="s">
        <v>150</v>
      </c>
      <c r="Z3165" s="3">
        <v>800</v>
      </c>
      <c r="AA3165" s="4">
        <f t="shared" si="843"/>
        <v>2271.4955220000002</v>
      </c>
      <c r="AB3165" s="2">
        <f t="shared" si="844"/>
        <v>2271.4955220000002</v>
      </c>
      <c r="AC3165" s="4">
        <f t="shared" si="845"/>
        <v>1894.0672419354835</v>
      </c>
      <c r="AD3165" s="4">
        <f t="shared" si="835"/>
        <v>1894.0672419354835</v>
      </c>
      <c r="AE3165" s="4" t="s">
        <v>62</v>
      </c>
      <c r="AG3165" s="4" t="str">
        <f t="shared" si="841"/>
        <v>Weight Captured Separately</v>
      </c>
      <c r="AI3165" t="e">
        <f t="shared" si="826"/>
        <v>#N/A</v>
      </c>
      <c r="AJ3165" t="s">
        <v>81</v>
      </c>
      <c r="AK3165" s="2"/>
      <c r="AL3165" s="2" t="str">
        <f t="shared" si="842"/>
        <v>Freight Included in Commodity Cost</v>
      </c>
      <c r="AM3165" s="4"/>
      <c r="AN3165" t="e">
        <f>VLOOKUP([1]!Tabelle13[[#This Row],[Vlookup this ID for freight costs]],$AL$2:$AL$6811,2,FALSE)</f>
        <v>#REF!</v>
      </c>
      <c r="AO3165">
        <f t="shared" si="846"/>
        <v>11820.160724161289</v>
      </c>
      <c r="AP3165">
        <v>14.97</v>
      </c>
      <c r="AQ3165">
        <v>14.97</v>
      </c>
      <c r="AR3165" s="4">
        <v>1</v>
      </c>
      <c r="AS3165" s="4">
        <v>4</v>
      </c>
      <c r="AT3165" s="4">
        <v>2010</v>
      </c>
      <c r="AU3165" s="4">
        <v>1</v>
      </c>
      <c r="AV3165" s="4">
        <v>4</v>
      </c>
      <c r="AW3165" s="4">
        <v>2010</v>
      </c>
      <c r="AX3165" t="str">
        <f t="shared" si="827"/>
        <v>No Delay</v>
      </c>
      <c r="AY3165">
        <f t="shared" si="828"/>
        <v>0</v>
      </c>
    </row>
    <row r="3166" spans="1:51" x14ac:dyDescent="0.2">
      <c r="A3166" s="3">
        <v>38914</v>
      </c>
      <c r="B3166" s="1" t="s">
        <v>328</v>
      </c>
      <c r="C3166" s="1" t="s">
        <v>150</v>
      </c>
      <c r="D3166" s="1" t="s">
        <v>100</v>
      </c>
      <c r="E3166" s="1" t="s">
        <v>101</v>
      </c>
      <c r="F3166" s="1" t="s">
        <v>101</v>
      </c>
      <c r="G3166" s="13" t="s">
        <v>256</v>
      </c>
      <c r="H3166" s="12">
        <v>40269</v>
      </c>
      <c r="I3166" s="12" t="s">
        <v>256</v>
      </c>
      <c r="J3166" s="12">
        <v>40269</v>
      </c>
      <c r="K3166" s="4">
        <v>2334</v>
      </c>
      <c r="L3166" s="1" t="s">
        <v>146</v>
      </c>
      <c r="M3166" s="1" t="s">
        <v>1920</v>
      </c>
      <c r="N3166" s="1" t="s">
        <v>147</v>
      </c>
      <c r="O3166" s="1" t="s">
        <v>148</v>
      </c>
      <c r="P3166">
        <v>30</v>
      </c>
      <c r="Q3166">
        <v>240</v>
      </c>
      <c r="R3166">
        <v>11495.46</v>
      </c>
      <c r="S3166">
        <v>47.9</v>
      </c>
      <c r="T3166">
        <v>1.6</v>
      </c>
      <c r="U3166">
        <f t="shared" si="824"/>
        <v>11496</v>
      </c>
      <c r="V3166">
        <f t="shared" si="825"/>
        <v>7200</v>
      </c>
      <c r="W3166" s="1" t="s">
        <v>149</v>
      </c>
      <c r="X3166" s="1" t="s">
        <v>150</v>
      </c>
      <c r="Y3166" s="1" t="s">
        <v>150</v>
      </c>
      <c r="Z3166" s="3">
        <v>800</v>
      </c>
      <c r="AA3166" s="4">
        <f t="shared" si="843"/>
        <v>2271.4955220000002</v>
      </c>
      <c r="AB3166" s="2">
        <f t="shared" si="844"/>
        <v>2271.4955220000002</v>
      </c>
      <c r="AC3166" s="4">
        <f t="shared" si="845"/>
        <v>1894.0672419354835</v>
      </c>
      <c r="AD3166" s="4">
        <f t="shared" si="835"/>
        <v>1894.0672419354835</v>
      </c>
      <c r="AE3166" s="4" t="s">
        <v>62</v>
      </c>
      <c r="AG3166" s="4" t="str">
        <f t="shared" si="841"/>
        <v>Weight Captured Separately</v>
      </c>
      <c r="AI3166" t="e">
        <f t="shared" si="826"/>
        <v>#N/A</v>
      </c>
      <c r="AJ3166" t="s">
        <v>81</v>
      </c>
      <c r="AK3166" s="2"/>
      <c r="AL3166" s="2" t="str">
        <f t="shared" si="842"/>
        <v>Freight Included in Commodity Cost</v>
      </c>
      <c r="AM3166" s="4"/>
      <c r="AN3166" t="e">
        <f>VLOOKUP([1]!Tabelle13[[#This Row],[Vlookup this ID for freight costs]],$AL$2:$AL$6811,2,FALSE)</f>
        <v>#REF!</v>
      </c>
      <c r="AO3166">
        <f t="shared" si="846"/>
        <v>11820.160724161289</v>
      </c>
      <c r="AP3166">
        <v>24.78</v>
      </c>
      <c r="AQ3166">
        <v>24.78</v>
      </c>
      <c r="AR3166" s="4">
        <v>1</v>
      </c>
      <c r="AS3166" s="4">
        <v>4</v>
      </c>
      <c r="AT3166" s="4">
        <v>2010</v>
      </c>
      <c r="AU3166" s="4">
        <v>1</v>
      </c>
      <c r="AV3166" s="4">
        <v>4</v>
      </c>
      <c r="AW3166" s="4">
        <v>2010</v>
      </c>
      <c r="AX3166" t="str">
        <f t="shared" si="827"/>
        <v>No Delay</v>
      </c>
      <c r="AY3166">
        <f t="shared" si="828"/>
        <v>0</v>
      </c>
    </row>
    <row r="3167" spans="1:51" x14ac:dyDescent="0.2">
      <c r="A3167" s="3">
        <v>7325</v>
      </c>
      <c r="B3167" s="1" t="s">
        <v>1918</v>
      </c>
      <c r="C3167" s="1" t="s">
        <v>150</v>
      </c>
      <c r="D3167" s="1" t="s">
        <v>100</v>
      </c>
      <c r="E3167" s="1" t="s">
        <v>101</v>
      </c>
      <c r="F3167" s="1" t="s">
        <v>101</v>
      </c>
      <c r="G3167" s="13" t="s">
        <v>1882</v>
      </c>
      <c r="H3167" s="12">
        <v>39685</v>
      </c>
      <c r="I3167" s="12" t="s">
        <v>626</v>
      </c>
      <c r="J3167" s="12">
        <v>39678</v>
      </c>
      <c r="K3167" s="4">
        <v>1011</v>
      </c>
      <c r="L3167" s="1" t="s">
        <v>146</v>
      </c>
      <c r="M3167" s="1" t="s">
        <v>1920</v>
      </c>
      <c r="N3167" s="1" t="s">
        <v>265</v>
      </c>
      <c r="O3167" s="1" t="s">
        <v>93</v>
      </c>
      <c r="P3167">
        <v>60</v>
      </c>
      <c r="Q3167">
        <v>240</v>
      </c>
      <c r="R3167">
        <v>4860</v>
      </c>
      <c r="S3167">
        <v>20.25</v>
      </c>
      <c r="T3167">
        <v>0.34</v>
      </c>
      <c r="U3167">
        <f t="shared" si="824"/>
        <v>4860</v>
      </c>
      <c r="V3167">
        <f t="shared" si="825"/>
        <v>14400</v>
      </c>
      <c r="W3167" s="1" t="s">
        <v>204</v>
      </c>
      <c r="X3167" s="1" t="s">
        <v>1236</v>
      </c>
      <c r="Y3167" s="1" t="s">
        <v>205</v>
      </c>
      <c r="Z3167" s="3">
        <v>16682</v>
      </c>
      <c r="AA3167" s="4">
        <f t="shared" si="843"/>
        <v>2271.4955220000002</v>
      </c>
      <c r="AB3167" s="2">
        <f t="shared" si="844"/>
        <v>2271.4955220000002</v>
      </c>
      <c r="AC3167" s="4">
        <f t="shared" si="845"/>
        <v>1266.5321308888888</v>
      </c>
      <c r="AD3167" s="4">
        <f t="shared" si="835"/>
        <v>1266.5321308888888</v>
      </c>
      <c r="AE3167" s="4" t="s">
        <v>62</v>
      </c>
      <c r="AG3167" s="4" t="str">
        <f t="shared" si="841"/>
        <v>Weight Captured Separately</v>
      </c>
      <c r="AH3167" s="4">
        <v>11480</v>
      </c>
      <c r="AI3167">
        <f t="shared" si="826"/>
        <v>7191</v>
      </c>
      <c r="AJ3167" t="s">
        <v>81</v>
      </c>
      <c r="AK3167" s="2"/>
      <c r="AL3167" s="2" t="str">
        <f t="shared" si="842"/>
        <v>Freight Included in Commodity Cost</v>
      </c>
      <c r="AM3167" s="4"/>
      <c r="AN3167" t="e">
        <f>VLOOKUP([1]!Tabelle13[[#This Row],[Vlookup this ID for freight costs]],$AL$2:$AL$6811,2,FALSE)</f>
        <v>#REF!</v>
      </c>
      <c r="AO3167">
        <f t="shared" si="846"/>
        <v>7903.0865610084438</v>
      </c>
      <c r="AP3167">
        <v>7.78</v>
      </c>
      <c r="AQ3167">
        <v>7.78</v>
      </c>
      <c r="AR3167" s="4">
        <v>25</v>
      </c>
      <c r="AS3167" s="4">
        <v>8</v>
      </c>
      <c r="AT3167" s="4">
        <v>2008</v>
      </c>
      <c r="AU3167" s="4">
        <v>18</v>
      </c>
      <c r="AV3167" s="4">
        <v>8</v>
      </c>
      <c r="AW3167" s="4">
        <v>2008</v>
      </c>
      <c r="AX3167" t="str">
        <f t="shared" si="827"/>
        <v>No Delay</v>
      </c>
      <c r="AY3167">
        <f t="shared" si="828"/>
        <v>0</v>
      </c>
    </row>
    <row r="3168" spans="1:51" x14ac:dyDescent="0.2">
      <c r="A3168" s="3">
        <v>14658</v>
      </c>
      <c r="B3168" s="1" t="s">
        <v>172</v>
      </c>
      <c r="C3168" s="1" t="s">
        <v>114</v>
      </c>
      <c r="D3168" s="1" t="s">
        <v>266</v>
      </c>
      <c r="E3168" s="1" t="s">
        <v>53</v>
      </c>
      <c r="F3168" s="1" t="s">
        <v>53</v>
      </c>
      <c r="G3168" s="13" t="s">
        <v>2042</v>
      </c>
      <c r="H3168" s="12">
        <v>42119</v>
      </c>
      <c r="I3168" s="12" t="s">
        <v>746</v>
      </c>
      <c r="J3168" s="12">
        <v>42124</v>
      </c>
      <c r="K3168" s="4">
        <v>6488</v>
      </c>
      <c r="L3168" s="1" t="s">
        <v>146</v>
      </c>
      <c r="M3168" s="1" t="s">
        <v>423</v>
      </c>
      <c r="N3168" s="1" t="s">
        <v>550</v>
      </c>
      <c r="O3168" s="1" t="s">
        <v>551</v>
      </c>
      <c r="P3168">
        <v>300</v>
      </c>
      <c r="Q3168">
        <v>2265</v>
      </c>
      <c r="R3168">
        <v>69807.3</v>
      </c>
      <c r="S3168">
        <v>30.82</v>
      </c>
      <c r="T3168">
        <v>0.1</v>
      </c>
      <c r="U3168">
        <f t="shared" si="824"/>
        <v>69807.3</v>
      </c>
      <c r="V3168">
        <f t="shared" si="825"/>
        <v>679500</v>
      </c>
      <c r="W3168" s="1" t="s">
        <v>552</v>
      </c>
      <c r="X3168" s="1" t="s">
        <v>361</v>
      </c>
      <c r="Y3168" s="1" t="s">
        <v>361</v>
      </c>
      <c r="Z3168" s="3">
        <v>7912</v>
      </c>
      <c r="AA3168" s="4">
        <f t="shared" si="836"/>
        <v>2272</v>
      </c>
      <c r="AB3168" s="4">
        <f xml:space="preserve"> 2244.740206  + 0.1097478*Q3168</f>
        <v>2493.3189729999999</v>
      </c>
      <c r="AC3168" s="4">
        <f>AF3168</f>
        <v>2272</v>
      </c>
      <c r="AD3168" s="4">
        <f t="shared" si="835"/>
        <v>2272</v>
      </c>
      <c r="AE3168" s="4">
        <v>2272</v>
      </c>
      <c r="AF3168" s="4">
        <v>2272</v>
      </c>
      <c r="AG3168" s="4">
        <f t="shared" si="841"/>
        <v>2272</v>
      </c>
      <c r="AI3168" t="e">
        <f t="shared" si="826"/>
        <v>#N/A</v>
      </c>
      <c r="AJ3168">
        <v>14603.71</v>
      </c>
      <c r="AK3168" s="2">
        <v>14603.71</v>
      </c>
      <c r="AL3168" s="2">
        <f t="shared" si="842"/>
        <v>14603.71</v>
      </c>
      <c r="AM3168" s="4"/>
      <c r="AN3168" t="e">
        <f>VLOOKUP([1]!Tabelle13[[#This Row],[Vlookup this ID for freight costs]],$AL$2:$AL$6811,2,FALSE)</f>
        <v>#REF!</v>
      </c>
      <c r="AP3168">
        <v>71.760000000000005</v>
      </c>
      <c r="AQ3168">
        <v>71.760000000000005</v>
      </c>
      <c r="AR3168" s="4">
        <v>25</v>
      </c>
      <c r="AS3168" s="4">
        <v>4</v>
      </c>
      <c r="AT3168" s="4">
        <v>2015</v>
      </c>
      <c r="AU3168" s="4">
        <v>30</v>
      </c>
      <c r="AV3168" s="4">
        <v>4</v>
      </c>
      <c r="AW3168" s="4">
        <v>2015</v>
      </c>
      <c r="AX3168" t="str">
        <f t="shared" si="827"/>
        <v>Delay</v>
      </c>
      <c r="AY3168">
        <f t="shared" si="828"/>
        <v>5</v>
      </c>
    </row>
    <row r="3169" spans="1:51" x14ac:dyDescent="0.2">
      <c r="A3169" s="3">
        <v>22511</v>
      </c>
      <c r="B3169" s="1" t="s">
        <v>172</v>
      </c>
      <c r="C3169" s="1" t="s">
        <v>114</v>
      </c>
      <c r="D3169" s="1" t="s">
        <v>266</v>
      </c>
      <c r="E3169" s="1" t="s">
        <v>53</v>
      </c>
      <c r="F3169" s="1" t="s">
        <v>53</v>
      </c>
      <c r="G3169" s="13" t="s">
        <v>2043</v>
      </c>
      <c r="H3169" s="12">
        <v>42117</v>
      </c>
      <c r="I3169" s="12" t="s">
        <v>2043</v>
      </c>
      <c r="J3169" s="12">
        <v>42117</v>
      </c>
      <c r="K3169" s="4">
        <v>6455</v>
      </c>
      <c r="L3169" s="1" t="s">
        <v>146</v>
      </c>
      <c r="M3169" s="1" t="s">
        <v>423</v>
      </c>
      <c r="N3169" s="1" t="s">
        <v>550</v>
      </c>
      <c r="O3169" s="1" t="s">
        <v>551</v>
      </c>
      <c r="P3169">
        <v>300</v>
      </c>
      <c r="Q3169">
        <v>2266</v>
      </c>
      <c r="R3169">
        <v>69838.12</v>
      </c>
      <c r="S3169">
        <v>30.82</v>
      </c>
      <c r="T3169">
        <v>0.1</v>
      </c>
      <c r="U3169">
        <f t="shared" si="824"/>
        <v>69838.12</v>
      </c>
      <c r="V3169">
        <f t="shared" si="825"/>
        <v>679800</v>
      </c>
      <c r="W3169" s="1" t="s">
        <v>552</v>
      </c>
      <c r="X3169" s="1" t="s">
        <v>361</v>
      </c>
      <c r="Y3169" s="1" t="s">
        <v>361</v>
      </c>
      <c r="Z3169" s="3">
        <v>7912</v>
      </c>
      <c r="AA3169" s="4">
        <f t="shared" si="836"/>
        <v>2272</v>
      </c>
      <c r="AB3169" s="4">
        <f xml:space="preserve"> 2244.740206  + 0.1097478*Q3169</f>
        <v>2493.4287208000001</v>
      </c>
      <c r="AC3169" s="4">
        <f>AF3169</f>
        <v>2272</v>
      </c>
      <c r="AD3169" s="4">
        <f t="shared" si="835"/>
        <v>2274.5</v>
      </c>
      <c r="AE3169" s="4">
        <v>2272</v>
      </c>
      <c r="AF3169" s="4">
        <v>2272</v>
      </c>
      <c r="AG3169" s="4">
        <f t="shared" si="841"/>
        <v>2272</v>
      </c>
      <c r="AI3169" t="e">
        <f t="shared" si="826"/>
        <v>#N/A</v>
      </c>
      <c r="AJ3169">
        <v>13949.95</v>
      </c>
      <c r="AK3169" s="2">
        <v>13949.95</v>
      </c>
      <c r="AL3169" s="2">
        <f t="shared" si="842"/>
        <v>13949.95</v>
      </c>
      <c r="AM3169" s="4"/>
      <c r="AN3169" t="e">
        <f>VLOOKUP([1]!Tabelle13[[#This Row],[Vlookup this ID for freight costs]],$AL$2:$AL$6811,2,FALSE)</f>
        <v>#REF!</v>
      </c>
      <c r="AP3169">
        <v>71.790000000000006</v>
      </c>
      <c r="AQ3169">
        <v>71.790000000000006</v>
      </c>
      <c r="AR3169" s="4">
        <v>23</v>
      </c>
      <c r="AS3169" s="4">
        <v>4</v>
      </c>
      <c r="AT3169" s="4">
        <v>2015</v>
      </c>
      <c r="AU3169" s="4">
        <v>23</v>
      </c>
      <c r="AV3169" s="4">
        <v>4</v>
      </c>
      <c r="AW3169" s="4">
        <v>2015</v>
      </c>
      <c r="AX3169" t="str">
        <f t="shared" si="827"/>
        <v>No Delay</v>
      </c>
      <c r="AY3169">
        <f t="shared" si="828"/>
        <v>0</v>
      </c>
    </row>
    <row r="3170" spans="1:51" x14ac:dyDescent="0.2">
      <c r="A3170" s="3">
        <v>73757</v>
      </c>
      <c r="B3170" s="1" t="s">
        <v>172</v>
      </c>
      <c r="C3170" s="1" t="s">
        <v>114</v>
      </c>
      <c r="D3170" s="1" t="s">
        <v>266</v>
      </c>
      <c r="E3170" s="1" t="s">
        <v>53</v>
      </c>
      <c r="F3170" s="1" t="s">
        <v>53</v>
      </c>
      <c r="G3170" s="13" t="s">
        <v>2044</v>
      </c>
      <c r="H3170" s="12">
        <v>42142</v>
      </c>
      <c r="I3170" s="12" t="s">
        <v>2045</v>
      </c>
      <c r="J3170" s="12">
        <v>42143</v>
      </c>
      <c r="K3170" s="4">
        <v>6568</v>
      </c>
      <c r="L3170" s="1" t="s">
        <v>146</v>
      </c>
      <c r="M3170" s="1" t="s">
        <v>423</v>
      </c>
      <c r="N3170" s="1" t="s">
        <v>550</v>
      </c>
      <c r="O3170" s="1" t="s">
        <v>551</v>
      </c>
      <c r="P3170">
        <v>300</v>
      </c>
      <c r="Q3170">
        <v>2265</v>
      </c>
      <c r="R3170">
        <v>69807.3</v>
      </c>
      <c r="S3170">
        <v>30.82</v>
      </c>
      <c r="T3170">
        <v>0.1</v>
      </c>
      <c r="U3170">
        <f t="shared" si="824"/>
        <v>69807.3</v>
      </c>
      <c r="V3170">
        <f t="shared" si="825"/>
        <v>679500</v>
      </c>
      <c r="W3170" s="1" t="s">
        <v>552</v>
      </c>
      <c r="X3170" s="1" t="s">
        <v>361</v>
      </c>
      <c r="Y3170" s="1" t="s">
        <v>361</v>
      </c>
      <c r="Z3170" s="3">
        <v>7912</v>
      </c>
      <c r="AA3170" s="4">
        <f t="shared" si="836"/>
        <v>2272</v>
      </c>
      <c r="AB3170" s="4">
        <f xml:space="preserve"> 2244.740206  + 0.1097478*Q3170</f>
        <v>2493.3189729999999</v>
      </c>
      <c r="AC3170" s="4">
        <f>AF3170</f>
        <v>2272</v>
      </c>
      <c r="AD3170" s="4">
        <f t="shared" si="835"/>
        <v>2272</v>
      </c>
      <c r="AE3170" s="4">
        <v>2272</v>
      </c>
      <c r="AF3170" s="4">
        <v>2272</v>
      </c>
      <c r="AG3170" s="4">
        <f t="shared" si="841"/>
        <v>2272</v>
      </c>
      <c r="AI3170" t="e">
        <f t="shared" si="826"/>
        <v>#N/A</v>
      </c>
      <c r="AJ3170">
        <v>13303.8</v>
      </c>
      <c r="AK3170" s="2">
        <v>13303.8</v>
      </c>
      <c r="AL3170" s="2">
        <f t="shared" si="842"/>
        <v>13303.8</v>
      </c>
      <c r="AM3170" s="4"/>
      <c r="AN3170" t="e">
        <f>VLOOKUP([1]!Tabelle13[[#This Row],[Vlookup this ID for freight costs]],$AL$2:$AL$6811,2,FALSE)</f>
        <v>#REF!</v>
      </c>
      <c r="AP3170">
        <v>71.760000000000005</v>
      </c>
      <c r="AQ3170">
        <v>71.760000000000005</v>
      </c>
      <c r="AR3170" s="4">
        <v>18</v>
      </c>
      <c r="AS3170" s="4">
        <v>5</v>
      </c>
      <c r="AT3170" s="4">
        <v>2015</v>
      </c>
      <c r="AU3170" s="4">
        <v>19</v>
      </c>
      <c r="AV3170" s="4">
        <v>5</v>
      </c>
      <c r="AW3170" s="4">
        <v>2015</v>
      </c>
      <c r="AX3170" t="str">
        <f t="shared" si="827"/>
        <v>Delay</v>
      </c>
      <c r="AY3170">
        <f t="shared" si="828"/>
        <v>1</v>
      </c>
    </row>
    <row r="3171" spans="1:51" x14ac:dyDescent="0.2">
      <c r="A3171" s="3">
        <v>1927</v>
      </c>
      <c r="B3171" s="1" t="s">
        <v>1918</v>
      </c>
      <c r="C3171" s="1" t="s">
        <v>150</v>
      </c>
      <c r="D3171" s="1" t="s">
        <v>100</v>
      </c>
      <c r="E3171" s="1" t="s">
        <v>101</v>
      </c>
      <c r="F3171" s="1" t="s">
        <v>101</v>
      </c>
      <c r="G3171" s="13" t="s">
        <v>468</v>
      </c>
      <c r="H3171" s="12">
        <v>39639</v>
      </c>
      <c r="I3171" s="12" t="s">
        <v>1979</v>
      </c>
      <c r="J3171" s="12">
        <v>39637</v>
      </c>
      <c r="K3171" s="4">
        <v>928</v>
      </c>
      <c r="L3171" s="1" t="s">
        <v>146</v>
      </c>
      <c r="M3171" s="1" t="s">
        <v>1920</v>
      </c>
      <c r="N3171" s="1" t="s">
        <v>445</v>
      </c>
      <c r="O3171" s="1" t="s">
        <v>446</v>
      </c>
      <c r="P3171">
        <v>30</v>
      </c>
      <c r="Q3171">
        <v>250</v>
      </c>
      <c r="R3171">
        <v>715</v>
      </c>
      <c r="S3171">
        <v>2.86</v>
      </c>
      <c r="T3171">
        <v>0.1</v>
      </c>
      <c r="U3171">
        <f t="shared" si="824"/>
        <v>715</v>
      </c>
      <c r="V3171">
        <f t="shared" si="825"/>
        <v>7500</v>
      </c>
      <c r="W3171" s="1" t="s">
        <v>1983</v>
      </c>
      <c r="X3171" s="1" t="s">
        <v>150</v>
      </c>
      <c r="Y3171" s="1" t="s">
        <v>150</v>
      </c>
      <c r="Z3171" s="3">
        <v>800</v>
      </c>
      <c r="AA3171" s="4">
        <f t="shared" ref="AA3171:AA3185" si="847">AB3171</f>
        <v>2272.5929620000002</v>
      </c>
      <c r="AB3171" s="2">
        <f t="shared" ref="AB3171:AB3185" si="848">2245.156962+0.109744*Q3171</f>
        <v>2272.5929620000002</v>
      </c>
      <c r="AC3171" s="4">
        <f t="shared" ref="AC3171:AC3185" si="849">AD3171</f>
        <v>1548.3733086666668</v>
      </c>
      <c r="AD3171" s="4">
        <f t="shared" si="835"/>
        <v>1548.3733086666668</v>
      </c>
      <c r="AE3171" s="4" t="s">
        <v>62</v>
      </c>
      <c r="AG3171" s="4" t="str">
        <f t="shared" si="841"/>
        <v>Weight Captured Separately</v>
      </c>
      <c r="AH3171" s="4">
        <v>11105</v>
      </c>
      <c r="AI3171">
        <f t="shared" si="826"/>
        <v>1238</v>
      </c>
      <c r="AJ3171" t="s">
        <v>81</v>
      </c>
      <c r="AK3171" s="2"/>
      <c r="AL3171" s="2" t="str">
        <f t="shared" si="842"/>
        <v>Freight Included in Commodity Cost</v>
      </c>
      <c r="AM3171" s="4"/>
      <c r="AN3171" t="e">
        <f>VLOOKUP([1]!Tabelle13[[#This Row],[Vlookup this ID for freight costs]],$AL$2:$AL$6811,2,FALSE)</f>
        <v>#REF!</v>
      </c>
      <c r="AO3171">
        <f t="shared" ref="AO3171:AO3185" si="850">IF(AK:AK="",AC:AC*6.242+1.383 -2.844 + 3.145 -2.265  -2.026,AK:AK)</f>
        <v>9662.3391926973363</v>
      </c>
      <c r="AP3171">
        <v>1.1399999999999999</v>
      </c>
      <c r="AQ3171">
        <v>1.1399999999999999</v>
      </c>
      <c r="AR3171" s="4">
        <v>10</v>
      </c>
      <c r="AS3171" s="4">
        <v>7</v>
      </c>
      <c r="AT3171" s="4">
        <v>2008</v>
      </c>
      <c r="AU3171" s="4">
        <v>8</v>
      </c>
      <c r="AV3171" s="4">
        <v>7</v>
      </c>
      <c r="AW3171" s="4">
        <v>2008</v>
      </c>
      <c r="AX3171" t="str">
        <f t="shared" si="827"/>
        <v>No Delay</v>
      </c>
      <c r="AY3171">
        <f t="shared" si="828"/>
        <v>0</v>
      </c>
    </row>
    <row r="3172" spans="1:51" x14ac:dyDescent="0.2">
      <c r="A3172" s="3">
        <v>5076</v>
      </c>
      <c r="B3172" s="1" t="s">
        <v>1918</v>
      </c>
      <c r="C3172" s="1" t="s">
        <v>150</v>
      </c>
      <c r="D3172" s="1" t="s">
        <v>100</v>
      </c>
      <c r="E3172" s="1" t="s">
        <v>101</v>
      </c>
      <c r="F3172" s="1" t="s">
        <v>101</v>
      </c>
      <c r="G3172" s="13" t="s">
        <v>1976</v>
      </c>
      <c r="H3172" s="12">
        <v>39924</v>
      </c>
      <c r="I3172" s="12" t="s">
        <v>2020</v>
      </c>
      <c r="J3172" s="12">
        <v>39920</v>
      </c>
      <c r="K3172" s="4">
        <v>1475</v>
      </c>
      <c r="L3172" s="1" t="s">
        <v>146</v>
      </c>
      <c r="M3172" s="1" t="s">
        <v>1920</v>
      </c>
      <c r="N3172" s="1" t="s">
        <v>224</v>
      </c>
      <c r="O3172" s="1" t="s">
        <v>225</v>
      </c>
      <c r="P3172">
        <v>30</v>
      </c>
      <c r="Q3172">
        <v>250</v>
      </c>
      <c r="R3172">
        <v>5315</v>
      </c>
      <c r="S3172">
        <v>21.26</v>
      </c>
      <c r="T3172">
        <v>0.71</v>
      </c>
      <c r="U3172">
        <f t="shared" si="824"/>
        <v>5315</v>
      </c>
      <c r="V3172">
        <f t="shared" si="825"/>
        <v>7500</v>
      </c>
      <c r="W3172" s="1" t="s">
        <v>149</v>
      </c>
      <c r="X3172" s="1" t="s">
        <v>150</v>
      </c>
      <c r="Y3172" s="1" t="s">
        <v>150</v>
      </c>
      <c r="Z3172" s="3">
        <v>800</v>
      </c>
      <c r="AA3172" s="4">
        <f t="shared" si="847"/>
        <v>2272.5929620000002</v>
      </c>
      <c r="AB3172" s="2">
        <f t="shared" si="848"/>
        <v>2272.5929620000002</v>
      </c>
      <c r="AC3172" s="4">
        <f t="shared" si="849"/>
        <v>1548.3733086666668</v>
      </c>
      <c r="AD3172" s="4">
        <f t="shared" si="835"/>
        <v>1548.3733086666668</v>
      </c>
      <c r="AE3172" s="4" t="s">
        <v>62</v>
      </c>
      <c r="AG3172" s="4" t="str">
        <f t="shared" si="841"/>
        <v>Weight Captured Separately</v>
      </c>
      <c r="AH3172" s="4">
        <v>10732</v>
      </c>
      <c r="AI3172">
        <f t="shared" si="826"/>
        <v>6036</v>
      </c>
      <c r="AJ3172" t="s">
        <v>81</v>
      </c>
      <c r="AK3172" s="2"/>
      <c r="AL3172" s="2" t="str">
        <f t="shared" si="842"/>
        <v>Freight Included in Commodity Cost</v>
      </c>
      <c r="AM3172" s="4"/>
      <c r="AN3172" t="e">
        <f>VLOOKUP([1]!Tabelle13[[#This Row],[Vlookup this ID for freight costs]],$AL$2:$AL$6811,2,FALSE)</f>
        <v>#REF!</v>
      </c>
      <c r="AO3172">
        <f t="shared" si="850"/>
        <v>9662.3391926973363</v>
      </c>
      <c r="AP3172">
        <v>10.42</v>
      </c>
      <c r="AQ3172">
        <v>10.42</v>
      </c>
      <c r="AR3172" s="4">
        <v>21</v>
      </c>
      <c r="AS3172" s="4">
        <v>4</v>
      </c>
      <c r="AT3172" s="4">
        <v>2009</v>
      </c>
      <c r="AU3172" s="4">
        <v>17</v>
      </c>
      <c r="AV3172" s="4">
        <v>4</v>
      </c>
      <c r="AW3172" s="4">
        <v>2009</v>
      </c>
      <c r="AX3172" t="str">
        <f t="shared" si="827"/>
        <v>No Delay</v>
      </c>
      <c r="AY3172">
        <f t="shared" si="828"/>
        <v>0</v>
      </c>
    </row>
    <row r="3173" spans="1:51" x14ac:dyDescent="0.2">
      <c r="A3173" s="3">
        <v>71060</v>
      </c>
      <c r="B3173" s="1" t="s">
        <v>328</v>
      </c>
      <c r="C3173" s="1" t="s">
        <v>150</v>
      </c>
      <c r="D3173" s="1" t="s">
        <v>100</v>
      </c>
      <c r="E3173" s="1" t="s">
        <v>101</v>
      </c>
      <c r="F3173" s="1" t="s">
        <v>101</v>
      </c>
      <c r="G3173" s="13" t="s">
        <v>2009</v>
      </c>
      <c r="H3173" s="12">
        <v>40030</v>
      </c>
      <c r="I3173" s="12" t="s">
        <v>2009</v>
      </c>
      <c r="J3173" s="12">
        <v>40030</v>
      </c>
      <c r="K3173" s="4">
        <v>1732</v>
      </c>
      <c r="L3173" s="1" t="s">
        <v>146</v>
      </c>
      <c r="M3173" s="1" t="s">
        <v>1920</v>
      </c>
      <c r="N3173" s="1" t="s">
        <v>1974</v>
      </c>
      <c r="O3173" s="1" t="s">
        <v>622</v>
      </c>
      <c r="P3173">
        <v>60</v>
      </c>
      <c r="Q3173">
        <v>250</v>
      </c>
      <c r="R3173">
        <v>11850.3</v>
      </c>
      <c r="S3173">
        <v>47.4</v>
      </c>
      <c r="T3173">
        <v>0.79</v>
      </c>
      <c r="U3173">
        <f t="shared" si="824"/>
        <v>11850</v>
      </c>
      <c r="V3173">
        <f t="shared" si="825"/>
        <v>15000</v>
      </c>
      <c r="W3173" s="1" t="s">
        <v>851</v>
      </c>
      <c r="X3173" s="1" t="s">
        <v>361</v>
      </c>
      <c r="Y3173" s="1" t="s">
        <v>361</v>
      </c>
      <c r="Z3173" s="3">
        <v>12821</v>
      </c>
      <c r="AA3173" s="4">
        <f t="shared" si="847"/>
        <v>2272.5929620000002</v>
      </c>
      <c r="AB3173" s="2">
        <f t="shared" si="848"/>
        <v>2272.5929620000002</v>
      </c>
      <c r="AC3173" s="4">
        <f t="shared" si="849"/>
        <v>1734.5045881666667</v>
      </c>
      <c r="AD3173" s="4">
        <f t="shared" si="835"/>
        <v>1734.5045881666667</v>
      </c>
      <c r="AE3173" s="4" t="s">
        <v>62</v>
      </c>
      <c r="AG3173" s="4" t="str">
        <f t="shared" si="841"/>
        <v>Weight Captured Separately</v>
      </c>
      <c r="AI3173" t="e">
        <f t="shared" si="826"/>
        <v>#N/A</v>
      </c>
      <c r="AJ3173" t="s">
        <v>81</v>
      </c>
      <c r="AK3173" s="2"/>
      <c r="AL3173" s="2" t="str">
        <f t="shared" si="842"/>
        <v>Freight Included in Commodity Cost</v>
      </c>
      <c r="AM3173" s="4"/>
      <c r="AN3173" t="e">
        <f>VLOOKUP([1]!Tabelle13[[#This Row],[Vlookup this ID for freight costs]],$AL$2:$AL$6811,2,FALSE)</f>
        <v>#REF!</v>
      </c>
      <c r="AO3173">
        <f t="shared" si="850"/>
        <v>10824.170639336335</v>
      </c>
      <c r="AP3173">
        <v>23.23</v>
      </c>
      <c r="AQ3173">
        <v>23.23</v>
      </c>
      <c r="AR3173" s="4">
        <v>5</v>
      </c>
      <c r="AS3173" s="4">
        <v>8</v>
      </c>
      <c r="AT3173" s="4">
        <v>2009</v>
      </c>
      <c r="AU3173" s="4">
        <v>5</v>
      </c>
      <c r="AV3173" s="4">
        <v>8</v>
      </c>
      <c r="AW3173" s="4">
        <v>2009</v>
      </c>
      <c r="AX3173" t="str">
        <f t="shared" si="827"/>
        <v>No Delay</v>
      </c>
      <c r="AY3173">
        <f t="shared" si="828"/>
        <v>0</v>
      </c>
    </row>
    <row r="3174" spans="1:51" x14ac:dyDescent="0.2">
      <c r="A3174" s="3">
        <v>57308</v>
      </c>
      <c r="B3174" s="1" t="s">
        <v>328</v>
      </c>
      <c r="C3174" s="1" t="s">
        <v>150</v>
      </c>
      <c r="D3174" s="1" t="s">
        <v>100</v>
      </c>
      <c r="E3174" s="1" t="s">
        <v>101</v>
      </c>
      <c r="F3174" s="1" t="s">
        <v>101</v>
      </c>
      <c r="G3174" s="13" t="s">
        <v>919</v>
      </c>
      <c r="H3174" s="12">
        <v>41380</v>
      </c>
      <c r="I3174" s="12" t="s">
        <v>919</v>
      </c>
      <c r="J3174" s="12">
        <v>41380</v>
      </c>
      <c r="K3174" s="4">
        <v>4628</v>
      </c>
      <c r="L3174" s="1" t="s">
        <v>146</v>
      </c>
      <c r="M3174" s="1" t="s">
        <v>1920</v>
      </c>
      <c r="N3174" s="1" t="s">
        <v>606</v>
      </c>
      <c r="O3174" s="1" t="s">
        <v>93</v>
      </c>
      <c r="P3174">
        <v>30</v>
      </c>
      <c r="Q3174">
        <v>251</v>
      </c>
      <c r="R3174">
        <v>4996.0600000000004</v>
      </c>
      <c r="S3174">
        <v>19.899999999999999</v>
      </c>
      <c r="T3174">
        <v>0.66</v>
      </c>
      <c r="U3174">
        <f t="shared" si="824"/>
        <v>4994.8999999999996</v>
      </c>
      <c r="V3174">
        <f t="shared" si="825"/>
        <v>7530</v>
      </c>
      <c r="W3174" s="1" t="s">
        <v>155</v>
      </c>
      <c r="X3174" s="1" t="s">
        <v>1236</v>
      </c>
      <c r="Y3174" s="1" t="s">
        <v>156</v>
      </c>
      <c r="Z3174" s="3">
        <v>16635</v>
      </c>
      <c r="AA3174" s="4">
        <f t="shared" si="847"/>
        <v>2272.702706</v>
      </c>
      <c r="AB3174" s="2">
        <f t="shared" si="848"/>
        <v>2272.702706</v>
      </c>
      <c r="AC3174" s="4">
        <f t="shared" si="849"/>
        <v>1548.3733086666668</v>
      </c>
      <c r="AD3174" s="4">
        <f t="shared" si="835"/>
        <v>1548.3733086666668</v>
      </c>
      <c r="AE3174" s="4" t="s">
        <v>62</v>
      </c>
      <c r="AG3174" s="4" t="str">
        <f t="shared" si="841"/>
        <v>Weight Captured Separately</v>
      </c>
      <c r="AI3174" t="e">
        <f t="shared" si="826"/>
        <v>#N/A</v>
      </c>
      <c r="AJ3174" t="s">
        <v>81</v>
      </c>
      <c r="AK3174" s="2"/>
      <c r="AL3174" s="2" t="str">
        <f t="shared" si="842"/>
        <v>Freight Included in Commodity Cost</v>
      </c>
      <c r="AM3174" s="4"/>
      <c r="AN3174" t="e">
        <f>VLOOKUP([1]!Tabelle13[[#This Row],[Vlookup this ID for freight costs]],$AL$2:$AL$6811,2,FALSE)</f>
        <v>#REF!</v>
      </c>
      <c r="AO3174">
        <f t="shared" si="850"/>
        <v>9662.3391926973363</v>
      </c>
      <c r="AP3174">
        <v>6.18</v>
      </c>
      <c r="AQ3174">
        <v>6.18</v>
      </c>
      <c r="AR3174" s="4">
        <v>16</v>
      </c>
      <c r="AS3174" s="4">
        <v>4</v>
      </c>
      <c r="AT3174" s="4">
        <v>2013</v>
      </c>
      <c r="AU3174" s="4">
        <v>16</v>
      </c>
      <c r="AV3174" s="4">
        <v>4</v>
      </c>
      <c r="AW3174" s="4">
        <v>2013</v>
      </c>
      <c r="AX3174" t="str">
        <f t="shared" si="827"/>
        <v>No Delay</v>
      </c>
      <c r="AY3174">
        <f t="shared" si="828"/>
        <v>0</v>
      </c>
    </row>
    <row r="3175" spans="1:51" x14ac:dyDescent="0.2">
      <c r="A3175" s="3">
        <v>41414</v>
      </c>
      <c r="B3175" s="1" t="s">
        <v>328</v>
      </c>
      <c r="C3175" s="1" t="s">
        <v>150</v>
      </c>
      <c r="D3175" s="1" t="s">
        <v>100</v>
      </c>
      <c r="E3175" s="1" t="s">
        <v>101</v>
      </c>
      <c r="F3175" s="1" t="s">
        <v>101</v>
      </c>
      <c r="G3175" s="13" t="s">
        <v>1925</v>
      </c>
      <c r="H3175" s="12">
        <v>41878</v>
      </c>
      <c r="I3175" s="12" t="s">
        <v>1925</v>
      </c>
      <c r="J3175" s="12">
        <v>41878</v>
      </c>
      <c r="K3175" s="4">
        <v>5790</v>
      </c>
      <c r="L3175" s="1" t="s">
        <v>146</v>
      </c>
      <c r="M3175" s="1" t="s">
        <v>1920</v>
      </c>
      <c r="N3175" s="1" t="s">
        <v>167</v>
      </c>
      <c r="O3175" s="1" t="s">
        <v>93</v>
      </c>
      <c r="P3175">
        <v>30</v>
      </c>
      <c r="Q3175">
        <v>257</v>
      </c>
      <c r="R3175">
        <v>4298.6000000000004</v>
      </c>
      <c r="S3175">
        <v>16.73</v>
      </c>
      <c r="T3175">
        <v>0.56000000000000005</v>
      </c>
      <c r="U3175">
        <f t="shared" si="824"/>
        <v>4299.6099999999997</v>
      </c>
      <c r="V3175">
        <f t="shared" si="825"/>
        <v>7710</v>
      </c>
      <c r="W3175" s="1" t="s">
        <v>179</v>
      </c>
      <c r="X3175" s="1" t="s">
        <v>1236</v>
      </c>
      <c r="Y3175" s="1" t="s">
        <v>156</v>
      </c>
      <c r="Z3175" s="3">
        <v>16635</v>
      </c>
      <c r="AA3175" s="4">
        <f t="shared" si="847"/>
        <v>2273.3611700000001</v>
      </c>
      <c r="AB3175" s="2">
        <f t="shared" si="848"/>
        <v>2273.3611700000001</v>
      </c>
      <c r="AC3175" s="4">
        <f t="shared" si="849"/>
        <v>1817.7920912000002</v>
      </c>
      <c r="AD3175" s="4">
        <f t="shared" si="835"/>
        <v>1817.7920912000002</v>
      </c>
      <c r="AE3175" s="4" t="s">
        <v>62</v>
      </c>
      <c r="AG3175" s="4" t="str">
        <f t="shared" si="841"/>
        <v>Weight Captured Separately</v>
      </c>
      <c r="AI3175" t="e">
        <f t="shared" si="826"/>
        <v>#N/A</v>
      </c>
      <c r="AJ3175" t="s">
        <v>81</v>
      </c>
      <c r="AK3175" s="2"/>
      <c r="AL3175" s="2" t="str">
        <f t="shared" si="842"/>
        <v>Freight Included in Commodity Cost</v>
      </c>
      <c r="AM3175" s="4"/>
      <c r="AN3175" t="e">
        <f>VLOOKUP([1]!Tabelle13[[#This Row],[Vlookup this ID for freight costs]],$AL$2:$AL$6811,2,FALSE)</f>
        <v>#REF!</v>
      </c>
      <c r="AO3175">
        <f t="shared" si="850"/>
        <v>11344.051233270404</v>
      </c>
      <c r="AP3175">
        <v>5.32</v>
      </c>
      <c r="AQ3175">
        <v>5.32</v>
      </c>
      <c r="AR3175" s="4">
        <v>27</v>
      </c>
      <c r="AS3175" s="4">
        <v>8</v>
      </c>
      <c r="AT3175" s="4">
        <v>2014</v>
      </c>
      <c r="AU3175" s="4">
        <v>27</v>
      </c>
      <c r="AV3175" s="4">
        <v>8</v>
      </c>
      <c r="AW3175" s="4">
        <v>2014</v>
      </c>
      <c r="AX3175" t="str">
        <f t="shared" si="827"/>
        <v>No Delay</v>
      </c>
      <c r="AY3175">
        <f t="shared" si="828"/>
        <v>0</v>
      </c>
    </row>
    <row r="3176" spans="1:51" x14ac:dyDescent="0.2">
      <c r="A3176" s="3">
        <v>62795</v>
      </c>
      <c r="B3176" s="1" t="s">
        <v>328</v>
      </c>
      <c r="C3176" s="1" t="s">
        <v>150</v>
      </c>
      <c r="D3176" s="1" t="s">
        <v>100</v>
      </c>
      <c r="E3176" s="1" t="s">
        <v>101</v>
      </c>
      <c r="F3176" s="1" t="s">
        <v>101</v>
      </c>
      <c r="G3176" s="13" t="s">
        <v>919</v>
      </c>
      <c r="H3176" s="12">
        <v>41380</v>
      </c>
      <c r="I3176" s="12" t="s">
        <v>919</v>
      </c>
      <c r="J3176" s="12">
        <v>41380</v>
      </c>
      <c r="K3176" s="4">
        <v>4631</v>
      </c>
      <c r="L3176" s="1" t="s">
        <v>146</v>
      </c>
      <c r="M3176" s="1" t="s">
        <v>1920</v>
      </c>
      <c r="N3176" s="1" t="s">
        <v>218</v>
      </c>
      <c r="O3176" s="1" t="s">
        <v>93</v>
      </c>
      <c r="P3176">
        <v>90</v>
      </c>
      <c r="Q3176">
        <v>257</v>
      </c>
      <c r="R3176">
        <v>7465.87</v>
      </c>
      <c r="S3176">
        <v>29.05</v>
      </c>
      <c r="T3176">
        <v>0.32</v>
      </c>
      <c r="U3176">
        <f t="shared" si="824"/>
        <v>7465.85</v>
      </c>
      <c r="V3176">
        <f t="shared" si="825"/>
        <v>23130</v>
      </c>
      <c r="W3176" s="1" t="s">
        <v>155</v>
      </c>
      <c r="X3176" s="1" t="s">
        <v>1236</v>
      </c>
      <c r="Y3176" s="1" t="s">
        <v>156</v>
      </c>
      <c r="Z3176" s="3">
        <v>16635</v>
      </c>
      <c r="AA3176" s="4">
        <f t="shared" si="847"/>
        <v>2273.3611700000001</v>
      </c>
      <c r="AB3176" s="2">
        <f t="shared" si="848"/>
        <v>2273.3611700000001</v>
      </c>
      <c r="AC3176" s="4">
        <f t="shared" si="849"/>
        <v>2585.2573605714288</v>
      </c>
      <c r="AD3176" s="4">
        <f t="shared" si="835"/>
        <v>2585.2573605714288</v>
      </c>
      <c r="AE3176" s="4" t="s">
        <v>62</v>
      </c>
      <c r="AG3176" s="4" t="str">
        <f t="shared" si="841"/>
        <v>Weight Captured Separately</v>
      </c>
      <c r="AI3176" t="e">
        <f t="shared" si="826"/>
        <v>#N/A</v>
      </c>
      <c r="AJ3176" t="s">
        <v>81</v>
      </c>
      <c r="AK3176" s="2"/>
      <c r="AL3176" s="2" t="str">
        <f t="shared" si="842"/>
        <v>Freight Included in Commodity Cost</v>
      </c>
      <c r="AM3176" s="4"/>
      <c r="AN3176" t="e">
        <f>VLOOKUP([1]!Tabelle13[[#This Row],[Vlookup this ID for freight costs]],$AL$2:$AL$6811,2,FALSE)</f>
        <v>#REF!</v>
      </c>
      <c r="AO3176">
        <f t="shared" si="850"/>
        <v>16134.56944468686</v>
      </c>
      <c r="AP3176">
        <v>9.24</v>
      </c>
      <c r="AQ3176">
        <v>9.24</v>
      </c>
      <c r="AR3176" s="4">
        <v>16</v>
      </c>
      <c r="AS3176" s="4">
        <v>4</v>
      </c>
      <c r="AT3176" s="4">
        <v>2013</v>
      </c>
      <c r="AU3176" s="4">
        <v>16</v>
      </c>
      <c r="AV3176" s="4">
        <v>4</v>
      </c>
      <c r="AW3176" s="4">
        <v>2013</v>
      </c>
      <c r="AX3176" t="str">
        <f t="shared" si="827"/>
        <v>No Delay</v>
      </c>
      <c r="AY3176">
        <f t="shared" si="828"/>
        <v>0</v>
      </c>
    </row>
    <row r="3177" spans="1:51" x14ac:dyDescent="0.2">
      <c r="A3177" s="3">
        <v>73176</v>
      </c>
      <c r="B3177" s="1" t="s">
        <v>328</v>
      </c>
      <c r="C3177" s="1" t="s">
        <v>150</v>
      </c>
      <c r="D3177" s="1" t="s">
        <v>100</v>
      </c>
      <c r="E3177" s="1" t="s">
        <v>101</v>
      </c>
      <c r="F3177" s="1" t="s">
        <v>101</v>
      </c>
      <c r="G3177" s="13" t="s">
        <v>1960</v>
      </c>
      <c r="H3177" s="12">
        <v>41676</v>
      </c>
      <c r="I3177" s="12" t="s">
        <v>1960</v>
      </c>
      <c r="J3177" s="12">
        <v>41676</v>
      </c>
      <c r="K3177" s="4">
        <v>5270</v>
      </c>
      <c r="L3177" s="1" t="s">
        <v>146</v>
      </c>
      <c r="M3177" s="1" t="s">
        <v>1920</v>
      </c>
      <c r="N3177" s="1" t="s">
        <v>371</v>
      </c>
      <c r="O3177" s="1" t="s">
        <v>93</v>
      </c>
      <c r="P3177">
        <v>240</v>
      </c>
      <c r="Q3177">
        <v>258</v>
      </c>
      <c r="R3177">
        <v>5919.28</v>
      </c>
      <c r="S3177">
        <v>22.94</v>
      </c>
      <c r="T3177">
        <v>0.1</v>
      </c>
      <c r="U3177">
        <f t="shared" si="824"/>
        <v>5918.52</v>
      </c>
      <c r="V3177">
        <f t="shared" si="825"/>
        <v>61920</v>
      </c>
      <c r="W3177" s="1" t="s">
        <v>155</v>
      </c>
      <c r="X3177" s="1" t="s">
        <v>1236</v>
      </c>
      <c r="Y3177" s="1" t="s">
        <v>156</v>
      </c>
      <c r="Z3177" s="3">
        <v>16635</v>
      </c>
      <c r="AA3177" s="4">
        <f t="shared" si="847"/>
        <v>2273.470914</v>
      </c>
      <c r="AB3177" s="2">
        <f t="shared" si="848"/>
        <v>2273.470914</v>
      </c>
      <c r="AC3177" s="4">
        <f t="shared" si="849"/>
        <v>921.49418279999986</v>
      </c>
      <c r="AD3177" s="4">
        <f t="shared" si="835"/>
        <v>921.49418279999986</v>
      </c>
      <c r="AE3177" s="4" t="s">
        <v>62</v>
      </c>
      <c r="AG3177" s="4" t="str">
        <f t="shared" si="841"/>
        <v>Weight Captured Separately</v>
      </c>
      <c r="AI3177" t="e">
        <f t="shared" si="826"/>
        <v>#N/A</v>
      </c>
      <c r="AJ3177" t="s">
        <v>81</v>
      </c>
      <c r="AK3177" s="2"/>
      <c r="AL3177" s="2" t="str">
        <f t="shared" si="842"/>
        <v>Freight Included in Commodity Cost</v>
      </c>
      <c r="AM3177" s="4"/>
      <c r="AN3177" t="e">
        <f>VLOOKUP([1]!Tabelle13[[#This Row],[Vlookup this ID for freight costs]],$AL$2:$AL$6811,2,FALSE)</f>
        <v>#REF!</v>
      </c>
      <c r="AO3177">
        <f t="shared" si="850"/>
        <v>5749.3596890375993</v>
      </c>
      <c r="AP3177">
        <v>7.32</v>
      </c>
      <c r="AQ3177">
        <v>7.32</v>
      </c>
      <c r="AR3177" s="4">
        <v>6</v>
      </c>
      <c r="AS3177" s="4">
        <v>2</v>
      </c>
      <c r="AT3177" s="4">
        <v>2014</v>
      </c>
      <c r="AU3177" s="4">
        <v>6</v>
      </c>
      <c r="AV3177" s="4">
        <v>2</v>
      </c>
      <c r="AW3177" s="4">
        <v>2014</v>
      </c>
      <c r="AX3177" t="str">
        <f t="shared" si="827"/>
        <v>No Delay</v>
      </c>
      <c r="AY3177">
        <f t="shared" si="828"/>
        <v>0</v>
      </c>
    </row>
    <row r="3178" spans="1:51" x14ac:dyDescent="0.2">
      <c r="A3178" s="3">
        <v>77910</v>
      </c>
      <c r="B3178" s="1" t="s">
        <v>328</v>
      </c>
      <c r="C3178" s="1" t="s">
        <v>150</v>
      </c>
      <c r="D3178" s="1" t="s">
        <v>100</v>
      </c>
      <c r="E3178" s="1" t="s">
        <v>101</v>
      </c>
      <c r="F3178" s="1" t="s">
        <v>101</v>
      </c>
      <c r="G3178" s="13" t="s">
        <v>1960</v>
      </c>
      <c r="H3178" s="12">
        <v>41676</v>
      </c>
      <c r="I3178" s="12" t="s">
        <v>1960</v>
      </c>
      <c r="J3178" s="12">
        <v>41676</v>
      </c>
      <c r="K3178" s="4">
        <v>5274</v>
      </c>
      <c r="L3178" s="1" t="s">
        <v>146</v>
      </c>
      <c r="M3178" s="1" t="s">
        <v>1920</v>
      </c>
      <c r="N3178" s="1" t="s">
        <v>275</v>
      </c>
      <c r="O3178" s="1" t="s">
        <v>93</v>
      </c>
      <c r="P3178">
        <v>60</v>
      </c>
      <c r="Q3178">
        <v>259</v>
      </c>
      <c r="R3178">
        <v>7677.85</v>
      </c>
      <c r="S3178">
        <v>29.64</v>
      </c>
      <c r="T3178">
        <v>0.49</v>
      </c>
      <c r="U3178">
        <f t="shared" si="824"/>
        <v>7676.76</v>
      </c>
      <c r="V3178">
        <f t="shared" si="825"/>
        <v>15540</v>
      </c>
      <c r="W3178" s="1" t="s">
        <v>204</v>
      </c>
      <c r="X3178" s="1" t="s">
        <v>1236</v>
      </c>
      <c r="Y3178" s="1" t="s">
        <v>205</v>
      </c>
      <c r="Z3178" s="3">
        <v>16682</v>
      </c>
      <c r="AA3178" s="4">
        <f t="shared" si="847"/>
        <v>2273.5806579999999</v>
      </c>
      <c r="AB3178" s="2">
        <f t="shared" si="848"/>
        <v>2273.5806579999999</v>
      </c>
      <c r="AC3178" s="4">
        <f t="shared" si="849"/>
        <v>1533.75702</v>
      </c>
      <c r="AD3178" s="4">
        <f t="shared" si="835"/>
        <v>1533.75702</v>
      </c>
      <c r="AE3178" s="4" t="s">
        <v>62</v>
      </c>
      <c r="AG3178" s="4" t="str">
        <f t="shared" si="841"/>
        <v>Weight Captured Separately</v>
      </c>
      <c r="AI3178" t="e">
        <f t="shared" si="826"/>
        <v>#N/A</v>
      </c>
      <c r="AJ3178" t="s">
        <v>81</v>
      </c>
      <c r="AK3178" s="2"/>
      <c r="AL3178" s="2" t="str">
        <f t="shared" si="842"/>
        <v>Freight Included in Commodity Cost</v>
      </c>
      <c r="AM3178" s="4"/>
      <c r="AN3178" t="e">
        <f>VLOOKUP([1]!Tabelle13[[#This Row],[Vlookup this ID for freight costs]],$AL$2:$AL$6811,2,FALSE)</f>
        <v>#REF!</v>
      </c>
      <c r="AO3178">
        <f t="shared" si="850"/>
        <v>9571.1043188400017</v>
      </c>
      <c r="AP3178">
        <v>9.5</v>
      </c>
      <c r="AQ3178">
        <v>9.5</v>
      </c>
      <c r="AR3178" s="4">
        <v>6</v>
      </c>
      <c r="AS3178" s="4">
        <v>2</v>
      </c>
      <c r="AT3178" s="4">
        <v>2014</v>
      </c>
      <c r="AU3178" s="4">
        <v>6</v>
      </c>
      <c r="AV3178" s="4">
        <v>2</v>
      </c>
      <c r="AW3178" s="4">
        <v>2014</v>
      </c>
      <c r="AX3178" t="str">
        <f t="shared" si="827"/>
        <v>No Delay</v>
      </c>
      <c r="AY3178">
        <f t="shared" si="828"/>
        <v>0</v>
      </c>
    </row>
    <row r="3179" spans="1:51" x14ac:dyDescent="0.2">
      <c r="A3179" s="3">
        <v>9201</v>
      </c>
      <c r="B3179" s="1" t="s">
        <v>1918</v>
      </c>
      <c r="C3179" s="1" t="s">
        <v>150</v>
      </c>
      <c r="D3179" s="1" t="s">
        <v>100</v>
      </c>
      <c r="E3179" s="1" t="s">
        <v>101</v>
      </c>
      <c r="F3179" s="1" t="s">
        <v>101</v>
      </c>
      <c r="G3179" s="13" t="s">
        <v>522</v>
      </c>
      <c r="H3179" s="12">
        <v>40098</v>
      </c>
      <c r="I3179" s="12" t="s">
        <v>1991</v>
      </c>
      <c r="J3179" s="12">
        <v>40015</v>
      </c>
      <c r="K3179" s="4">
        <v>1680</v>
      </c>
      <c r="L3179" s="1" t="s">
        <v>146</v>
      </c>
      <c r="M3179" s="1" t="s">
        <v>1920</v>
      </c>
      <c r="N3179" s="1" t="s">
        <v>147</v>
      </c>
      <c r="O3179" s="1" t="s">
        <v>148</v>
      </c>
      <c r="P3179">
        <v>30</v>
      </c>
      <c r="Q3179">
        <v>260</v>
      </c>
      <c r="R3179">
        <v>10670.4</v>
      </c>
      <c r="S3179">
        <v>41.04</v>
      </c>
      <c r="T3179">
        <v>1.37</v>
      </c>
      <c r="U3179">
        <f t="shared" si="824"/>
        <v>10670.4</v>
      </c>
      <c r="V3179">
        <f t="shared" si="825"/>
        <v>7800</v>
      </c>
      <c r="W3179" s="1" t="s">
        <v>149</v>
      </c>
      <c r="X3179" s="1" t="s">
        <v>150</v>
      </c>
      <c r="Y3179" s="1" t="s">
        <v>150</v>
      </c>
      <c r="Z3179" s="3">
        <v>800</v>
      </c>
      <c r="AA3179" s="4">
        <f t="shared" si="847"/>
        <v>2273.6904020000002</v>
      </c>
      <c r="AB3179" s="2">
        <f t="shared" si="848"/>
        <v>2273.6904020000002</v>
      </c>
      <c r="AC3179" s="4">
        <f t="shared" si="849"/>
        <v>1375.2950508000001</v>
      </c>
      <c r="AD3179" s="4">
        <f t="shared" si="835"/>
        <v>1375.2950508000001</v>
      </c>
      <c r="AE3179" s="4" t="s">
        <v>62</v>
      </c>
      <c r="AG3179" s="4" t="str">
        <f t="shared" si="841"/>
        <v>Weight Captured Separately</v>
      </c>
      <c r="AH3179" s="4">
        <v>79885</v>
      </c>
      <c r="AI3179">
        <f t="shared" si="826"/>
        <v>4598</v>
      </c>
      <c r="AJ3179" t="s">
        <v>81</v>
      </c>
      <c r="AK3179" s="2"/>
      <c r="AL3179" s="2" t="str">
        <f t="shared" si="842"/>
        <v>Freight Included in Commodity Cost</v>
      </c>
      <c r="AM3179" s="4"/>
      <c r="AN3179" t="e">
        <f>VLOOKUP([1]!Tabelle13[[#This Row],[Vlookup this ID for freight costs]],$AL$2:$AL$6811,2,FALSE)</f>
        <v>#REF!</v>
      </c>
      <c r="AO3179">
        <f t="shared" si="850"/>
        <v>8581.984707093603</v>
      </c>
      <c r="AP3179">
        <v>20.91</v>
      </c>
      <c r="AQ3179">
        <v>20.91</v>
      </c>
      <c r="AR3179" s="4">
        <v>12</v>
      </c>
      <c r="AS3179" s="4">
        <v>10</v>
      </c>
      <c r="AT3179" s="4">
        <v>2009</v>
      </c>
      <c r="AU3179" s="4">
        <v>21</v>
      </c>
      <c r="AV3179" s="4">
        <v>7</v>
      </c>
      <c r="AW3179" s="4">
        <v>2009</v>
      </c>
      <c r="AX3179" t="str">
        <f t="shared" si="827"/>
        <v>No Delay</v>
      </c>
      <c r="AY3179">
        <f t="shared" si="828"/>
        <v>0</v>
      </c>
    </row>
    <row r="3180" spans="1:51" x14ac:dyDescent="0.2">
      <c r="A3180" s="3">
        <v>2440</v>
      </c>
      <c r="B3180" s="1" t="s">
        <v>1918</v>
      </c>
      <c r="C3180" s="1" t="s">
        <v>150</v>
      </c>
      <c r="D3180" s="1" t="s">
        <v>100</v>
      </c>
      <c r="E3180" s="1" t="s">
        <v>53</v>
      </c>
      <c r="F3180" s="1" t="s">
        <v>53</v>
      </c>
      <c r="G3180" s="13" t="s">
        <v>1950</v>
      </c>
      <c r="H3180" s="12">
        <v>39902</v>
      </c>
      <c r="I3180" s="12" t="s">
        <v>1977</v>
      </c>
      <c r="J3180" s="12">
        <v>39834</v>
      </c>
      <c r="K3180" s="4">
        <v>1306</v>
      </c>
      <c r="L3180" s="1" t="s">
        <v>146</v>
      </c>
      <c r="M3180" s="1" t="s">
        <v>1920</v>
      </c>
      <c r="N3180" s="1" t="s">
        <v>1939</v>
      </c>
      <c r="O3180" s="1" t="s">
        <v>1940</v>
      </c>
      <c r="P3180">
        <v>60</v>
      </c>
      <c r="Q3180">
        <v>260</v>
      </c>
      <c r="R3180">
        <v>4035.2</v>
      </c>
      <c r="S3180">
        <v>15.52</v>
      </c>
      <c r="T3180">
        <v>0.26</v>
      </c>
      <c r="U3180">
        <f t="shared" si="824"/>
        <v>4035.2</v>
      </c>
      <c r="V3180">
        <f t="shared" si="825"/>
        <v>15600</v>
      </c>
      <c r="W3180" s="1" t="s">
        <v>1941</v>
      </c>
      <c r="X3180" s="1" t="s">
        <v>1942</v>
      </c>
      <c r="Y3180" s="1" t="s">
        <v>1942</v>
      </c>
      <c r="Z3180" s="3">
        <v>7737</v>
      </c>
      <c r="AA3180" s="4">
        <f t="shared" si="847"/>
        <v>2273.6904020000002</v>
      </c>
      <c r="AB3180" s="2">
        <f t="shared" si="848"/>
        <v>2273.6904020000002</v>
      </c>
      <c r="AC3180" s="4">
        <f t="shared" si="849"/>
        <v>1533.75702</v>
      </c>
      <c r="AD3180" s="4">
        <f t="shared" si="835"/>
        <v>1533.75702</v>
      </c>
      <c r="AE3180" s="4" t="s">
        <v>62</v>
      </c>
      <c r="AG3180" s="4" t="str">
        <f t="shared" si="841"/>
        <v>Weight Captured Separately</v>
      </c>
      <c r="AH3180" s="4">
        <v>10647</v>
      </c>
      <c r="AI3180">
        <f t="shared" si="826"/>
        <v>2425</v>
      </c>
      <c r="AJ3180" t="s">
        <v>81</v>
      </c>
      <c r="AK3180" s="2"/>
      <c r="AL3180" s="2" t="str">
        <f t="shared" si="842"/>
        <v>Freight Included in Commodity Cost</v>
      </c>
      <c r="AM3180" s="4"/>
      <c r="AN3180" t="e">
        <f>VLOOKUP([1]!Tabelle13[[#This Row],[Vlookup this ID for freight costs]],$AL$2:$AL$6811,2,FALSE)</f>
        <v>#REF!</v>
      </c>
      <c r="AO3180">
        <f t="shared" si="850"/>
        <v>9571.1043188400017</v>
      </c>
      <c r="AP3180">
        <v>7.91</v>
      </c>
      <c r="AQ3180">
        <v>7.91</v>
      </c>
      <c r="AR3180" s="4">
        <v>30</v>
      </c>
      <c r="AS3180" s="4">
        <v>4</v>
      </c>
      <c r="AT3180" s="4">
        <v>2009</v>
      </c>
      <c r="AU3180" s="4">
        <v>21</v>
      </c>
      <c r="AV3180" s="4">
        <v>1</v>
      </c>
      <c r="AW3180" s="4">
        <v>2009</v>
      </c>
      <c r="AX3180" t="str">
        <f t="shared" si="827"/>
        <v>No Delay</v>
      </c>
      <c r="AY3180">
        <f t="shared" si="828"/>
        <v>0</v>
      </c>
    </row>
    <row r="3181" spans="1:51" x14ac:dyDescent="0.2">
      <c r="A3181" s="3">
        <v>29207</v>
      </c>
      <c r="B3181" s="1" t="s">
        <v>328</v>
      </c>
      <c r="C3181" s="1" t="s">
        <v>150</v>
      </c>
      <c r="D3181" s="1" t="s">
        <v>100</v>
      </c>
      <c r="E3181" s="1" t="s">
        <v>101</v>
      </c>
      <c r="F3181" s="1" t="s">
        <v>101</v>
      </c>
      <c r="G3181" s="13" t="s">
        <v>1925</v>
      </c>
      <c r="H3181" s="12">
        <v>41878</v>
      </c>
      <c r="I3181" s="12" t="s">
        <v>1925</v>
      </c>
      <c r="J3181" s="12">
        <v>41878</v>
      </c>
      <c r="K3181" s="4">
        <v>5778</v>
      </c>
      <c r="L3181" s="1" t="s">
        <v>146</v>
      </c>
      <c r="M3181" s="1" t="s">
        <v>1920</v>
      </c>
      <c r="N3181" s="1" t="s">
        <v>171</v>
      </c>
      <c r="O3181" s="1" t="s">
        <v>93</v>
      </c>
      <c r="P3181">
        <v>60</v>
      </c>
      <c r="Q3181">
        <v>265</v>
      </c>
      <c r="R3181">
        <v>2609.69</v>
      </c>
      <c r="S3181">
        <v>9.85</v>
      </c>
      <c r="T3181">
        <v>0.16</v>
      </c>
      <c r="U3181">
        <f t="shared" si="824"/>
        <v>2610.25</v>
      </c>
      <c r="V3181">
        <f t="shared" si="825"/>
        <v>15900</v>
      </c>
      <c r="W3181" s="1" t="s">
        <v>179</v>
      </c>
      <c r="X3181" s="1" t="s">
        <v>1236</v>
      </c>
      <c r="Y3181" s="1" t="s">
        <v>156</v>
      </c>
      <c r="Z3181" s="3">
        <v>16635</v>
      </c>
      <c r="AA3181" s="4">
        <f t="shared" si="847"/>
        <v>2274.239122</v>
      </c>
      <c r="AB3181" s="2">
        <f t="shared" si="848"/>
        <v>2274.239122</v>
      </c>
      <c r="AC3181" s="4">
        <f t="shared" si="849"/>
        <v>1577.9505106666668</v>
      </c>
      <c r="AD3181" s="4">
        <f t="shared" si="835"/>
        <v>1577.9505106666668</v>
      </c>
      <c r="AE3181" s="4" t="s">
        <v>62</v>
      </c>
      <c r="AG3181" s="4" t="str">
        <f t="shared" si="841"/>
        <v>Weight Captured Separately</v>
      </c>
      <c r="AI3181" t="e">
        <f t="shared" si="826"/>
        <v>#N/A</v>
      </c>
      <c r="AJ3181" t="s">
        <v>81</v>
      </c>
      <c r="AK3181" s="2"/>
      <c r="AL3181" s="2" t="str">
        <f t="shared" si="842"/>
        <v>Freight Included in Commodity Cost</v>
      </c>
      <c r="AM3181" s="4"/>
      <c r="AN3181" t="e">
        <f>VLOOKUP([1]!Tabelle13[[#This Row],[Vlookup this ID for freight costs]],$AL$2:$AL$6811,2,FALSE)</f>
        <v>#REF!</v>
      </c>
      <c r="AO3181">
        <f t="shared" si="850"/>
        <v>9846.9600875813358</v>
      </c>
      <c r="AP3181">
        <v>3.23</v>
      </c>
      <c r="AQ3181">
        <v>3.23</v>
      </c>
      <c r="AR3181" s="4">
        <v>27</v>
      </c>
      <c r="AS3181" s="4">
        <v>8</v>
      </c>
      <c r="AT3181" s="4">
        <v>2014</v>
      </c>
      <c r="AU3181" s="4">
        <v>27</v>
      </c>
      <c r="AV3181" s="4">
        <v>8</v>
      </c>
      <c r="AW3181" s="4">
        <v>2014</v>
      </c>
      <c r="AX3181" t="str">
        <f t="shared" si="827"/>
        <v>No Delay</v>
      </c>
      <c r="AY3181">
        <f t="shared" si="828"/>
        <v>0</v>
      </c>
    </row>
    <row r="3182" spans="1:51" x14ac:dyDescent="0.2">
      <c r="A3182" s="3">
        <v>49254</v>
      </c>
      <c r="B3182" s="1" t="s">
        <v>328</v>
      </c>
      <c r="C3182" s="1" t="s">
        <v>150</v>
      </c>
      <c r="D3182" s="1" t="s">
        <v>100</v>
      </c>
      <c r="E3182" s="1" t="s">
        <v>101</v>
      </c>
      <c r="F3182" s="1" t="s">
        <v>101</v>
      </c>
      <c r="G3182" s="13" t="s">
        <v>919</v>
      </c>
      <c r="H3182" s="12">
        <v>41380</v>
      </c>
      <c r="I3182" s="12" t="s">
        <v>919</v>
      </c>
      <c r="J3182" s="12">
        <v>41380</v>
      </c>
      <c r="K3182" s="4">
        <v>4615</v>
      </c>
      <c r="L3182" s="1" t="s">
        <v>146</v>
      </c>
      <c r="M3182" s="1" t="s">
        <v>1920</v>
      </c>
      <c r="N3182" s="1" t="s">
        <v>265</v>
      </c>
      <c r="O3182" s="1" t="s">
        <v>93</v>
      </c>
      <c r="P3182">
        <v>60</v>
      </c>
      <c r="Q3182">
        <v>265</v>
      </c>
      <c r="R3182">
        <v>4896.7</v>
      </c>
      <c r="S3182">
        <v>18.48</v>
      </c>
      <c r="T3182">
        <v>0.31</v>
      </c>
      <c r="U3182">
        <f t="shared" si="824"/>
        <v>4897.2</v>
      </c>
      <c r="V3182">
        <f t="shared" si="825"/>
        <v>15900</v>
      </c>
      <c r="W3182" s="1" t="s">
        <v>204</v>
      </c>
      <c r="X3182" s="1" t="s">
        <v>1236</v>
      </c>
      <c r="Y3182" s="1" t="s">
        <v>205</v>
      </c>
      <c r="Z3182" s="3">
        <v>16682</v>
      </c>
      <c r="AA3182" s="4">
        <f t="shared" si="847"/>
        <v>2274.239122</v>
      </c>
      <c r="AB3182" s="2">
        <f t="shared" si="848"/>
        <v>2274.239122</v>
      </c>
      <c r="AC3182" s="4">
        <f t="shared" si="849"/>
        <v>1577.9505106666668</v>
      </c>
      <c r="AD3182" s="4">
        <f t="shared" si="835"/>
        <v>1577.9505106666668</v>
      </c>
      <c r="AE3182" s="4" t="s">
        <v>62</v>
      </c>
      <c r="AG3182" s="4" t="str">
        <f t="shared" si="841"/>
        <v>Weight Captured Separately</v>
      </c>
      <c r="AI3182" t="e">
        <f t="shared" si="826"/>
        <v>#N/A</v>
      </c>
      <c r="AJ3182" t="s">
        <v>81</v>
      </c>
      <c r="AK3182" s="2"/>
      <c r="AL3182" s="2" t="str">
        <f t="shared" si="842"/>
        <v>Freight Included in Commodity Cost</v>
      </c>
      <c r="AM3182" s="4"/>
      <c r="AN3182" t="e">
        <f>VLOOKUP([1]!Tabelle13[[#This Row],[Vlookup this ID for freight costs]],$AL$2:$AL$6811,2,FALSE)</f>
        <v>#REF!</v>
      </c>
      <c r="AO3182">
        <f t="shared" si="850"/>
        <v>9846.9600875813358</v>
      </c>
      <c r="AP3182">
        <v>6.06</v>
      </c>
      <c r="AQ3182">
        <v>6.06</v>
      </c>
      <c r="AR3182" s="4">
        <v>16</v>
      </c>
      <c r="AS3182" s="4">
        <v>4</v>
      </c>
      <c r="AT3182" s="4">
        <v>2013</v>
      </c>
      <c r="AU3182" s="4">
        <v>16</v>
      </c>
      <c r="AV3182" s="4">
        <v>4</v>
      </c>
      <c r="AW3182" s="4">
        <v>2013</v>
      </c>
      <c r="AX3182" t="str">
        <f t="shared" si="827"/>
        <v>No Delay</v>
      </c>
      <c r="AY3182">
        <f t="shared" si="828"/>
        <v>0</v>
      </c>
    </row>
    <row r="3183" spans="1:51" x14ac:dyDescent="0.2">
      <c r="A3183" s="3">
        <v>59994</v>
      </c>
      <c r="B3183" s="1" t="s">
        <v>328</v>
      </c>
      <c r="C3183" s="1" t="s">
        <v>150</v>
      </c>
      <c r="D3183" s="1" t="s">
        <v>100</v>
      </c>
      <c r="E3183" s="1" t="s">
        <v>101</v>
      </c>
      <c r="F3183" s="1" t="s">
        <v>101</v>
      </c>
      <c r="G3183" s="13" t="s">
        <v>1622</v>
      </c>
      <c r="H3183" s="12">
        <v>41652</v>
      </c>
      <c r="I3183" s="12" t="s">
        <v>1622</v>
      </c>
      <c r="J3183" s="12">
        <v>41652</v>
      </c>
      <c r="K3183" s="4">
        <v>5180</v>
      </c>
      <c r="L3183" s="1" t="s">
        <v>146</v>
      </c>
      <c r="M3183" s="1" t="s">
        <v>1920</v>
      </c>
      <c r="N3183" s="1" t="s">
        <v>163</v>
      </c>
      <c r="O3183" s="1" t="s">
        <v>93</v>
      </c>
      <c r="P3183">
        <v>60</v>
      </c>
      <c r="Q3183">
        <v>268</v>
      </c>
      <c r="R3183">
        <v>18310.96</v>
      </c>
      <c r="S3183">
        <v>68.319999999999993</v>
      </c>
      <c r="T3183">
        <v>1.1399999999999999</v>
      </c>
      <c r="U3183">
        <f t="shared" si="824"/>
        <v>18309.759999999998</v>
      </c>
      <c r="V3183">
        <f t="shared" si="825"/>
        <v>16080</v>
      </c>
      <c r="W3183" s="1" t="s">
        <v>155</v>
      </c>
      <c r="X3183" s="1" t="s">
        <v>1236</v>
      </c>
      <c r="Y3183" s="1" t="s">
        <v>156</v>
      </c>
      <c r="Z3183" s="3">
        <v>16635</v>
      </c>
      <c r="AA3183" s="4">
        <f t="shared" si="847"/>
        <v>2274.568354</v>
      </c>
      <c r="AB3183" s="2">
        <f t="shared" si="848"/>
        <v>2274.568354</v>
      </c>
      <c r="AC3183" s="4">
        <f t="shared" si="849"/>
        <v>652.3920885</v>
      </c>
      <c r="AD3183" s="4">
        <f t="shared" si="835"/>
        <v>652.3920885</v>
      </c>
      <c r="AE3183" s="4" t="s">
        <v>62</v>
      </c>
      <c r="AG3183" s="4" t="str">
        <f t="shared" si="841"/>
        <v>Weight Captured Separately</v>
      </c>
      <c r="AI3183" t="e">
        <f t="shared" si="826"/>
        <v>#N/A</v>
      </c>
      <c r="AJ3183" t="s">
        <v>81</v>
      </c>
      <c r="AK3183" s="2"/>
      <c r="AL3183" s="2" t="str">
        <f t="shared" si="842"/>
        <v>Freight Included in Commodity Cost</v>
      </c>
      <c r="AM3183" s="4"/>
      <c r="AN3183" t="e">
        <f>VLOOKUP([1]!Tabelle13[[#This Row],[Vlookup this ID for freight costs]],$AL$2:$AL$6811,2,FALSE)</f>
        <v>#REF!</v>
      </c>
      <c r="AO3183">
        <f t="shared" si="850"/>
        <v>4069.6244164170002</v>
      </c>
      <c r="AP3183">
        <v>18.82</v>
      </c>
      <c r="AQ3183">
        <v>18.82</v>
      </c>
      <c r="AR3183" s="4">
        <v>13</v>
      </c>
      <c r="AS3183" s="4">
        <v>1</v>
      </c>
      <c r="AT3183" s="4">
        <v>2014</v>
      </c>
      <c r="AU3183" s="4">
        <v>13</v>
      </c>
      <c r="AV3183" s="4">
        <v>1</v>
      </c>
      <c r="AW3183" s="4">
        <v>2014</v>
      </c>
      <c r="AX3183" t="str">
        <f t="shared" si="827"/>
        <v>No Delay</v>
      </c>
      <c r="AY3183">
        <f t="shared" si="828"/>
        <v>0</v>
      </c>
    </row>
    <row r="3184" spans="1:51" x14ac:dyDescent="0.2">
      <c r="A3184" s="3">
        <v>40841</v>
      </c>
      <c r="B3184" s="1" t="s">
        <v>328</v>
      </c>
      <c r="C3184" s="1" t="s">
        <v>150</v>
      </c>
      <c r="D3184" s="1" t="s">
        <v>100</v>
      </c>
      <c r="E3184" s="1" t="s">
        <v>101</v>
      </c>
      <c r="F3184" s="1" t="s">
        <v>101</v>
      </c>
      <c r="G3184" s="13" t="s">
        <v>1925</v>
      </c>
      <c r="H3184" s="12">
        <v>41878</v>
      </c>
      <c r="I3184" s="12" t="s">
        <v>1925</v>
      </c>
      <c r="J3184" s="12">
        <v>41878</v>
      </c>
      <c r="K3184" s="4">
        <v>5789</v>
      </c>
      <c r="L3184" s="1" t="s">
        <v>146</v>
      </c>
      <c r="M3184" s="1" t="s">
        <v>1920</v>
      </c>
      <c r="N3184" s="1" t="s">
        <v>302</v>
      </c>
      <c r="O3184" s="1" t="s">
        <v>93</v>
      </c>
      <c r="P3184">
        <v>30</v>
      </c>
      <c r="Q3184">
        <v>273</v>
      </c>
      <c r="R3184">
        <v>6169.93</v>
      </c>
      <c r="S3184">
        <v>22.6</v>
      </c>
      <c r="T3184">
        <v>0.75</v>
      </c>
      <c r="U3184">
        <f t="shared" si="824"/>
        <v>6169.8</v>
      </c>
      <c r="V3184">
        <f t="shared" si="825"/>
        <v>8190</v>
      </c>
      <c r="W3184" s="1" t="s">
        <v>155</v>
      </c>
      <c r="X3184" s="1" t="s">
        <v>1236</v>
      </c>
      <c r="Y3184" s="1" t="s">
        <v>156</v>
      </c>
      <c r="Z3184" s="3">
        <v>16635</v>
      </c>
      <c r="AA3184" s="4">
        <f t="shared" si="847"/>
        <v>2275.1170740000002</v>
      </c>
      <c r="AB3184" s="2">
        <f t="shared" si="848"/>
        <v>2275.1170740000002</v>
      </c>
      <c r="AC3184" s="4">
        <f t="shared" si="849"/>
        <v>1955.7502214999997</v>
      </c>
      <c r="AD3184" s="4">
        <f t="shared" si="835"/>
        <v>1955.7502214999997</v>
      </c>
      <c r="AE3184" s="4" t="s">
        <v>62</v>
      </c>
      <c r="AG3184" s="4" t="str">
        <f t="shared" si="841"/>
        <v>Weight Captured Separately</v>
      </c>
      <c r="AI3184" t="e">
        <f t="shared" si="826"/>
        <v>#N/A</v>
      </c>
      <c r="AJ3184" t="s">
        <v>81</v>
      </c>
      <c r="AK3184" s="2"/>
      <c r="AL3184" s="2" t="str">
        <f t="shared" si="842"/>
        <v>Freight Included in Commodity Cost</v>
      </c>
      <c r="AM3184" s="4"/>
      <c r="AN3184" t="e">
        <f>VLOOKUP([1]!Tabelle13[[#This Row],[Vlookup this ID for freight costs]],$AL$2:$AL$6811,2,FALSE)</f>
        <v>#REF!</v>
      </c>
      <c r="AO3184">
        <f t="shared" si="850"/>
        <v>12205.185882603</v>
      </c>
      <c r="AP3184">
        <v>7.63</v>
      </c>
      <c r="AQ3184">
        <v>7.63</v>
      </c>
      <c r="AR3184" s="4">
        <v>27</v>
      </c>
      <c r="AS3184" s="4">
        <v>8</v>
      </c>
      <c r="AT3184" s="4">
        <v>2014</v>
      </c>
      <c r="AU3184" s="4">
        <v>27</v>
      </c>
      <c r="AV3184" s="4">
        <v>8</v>
      </c>
      <c r="AW3184" s="4">
        <v>2014</v>
      </c>
      <c r="AX3184" t="str">
        <f t="shared" si="827"/>
        <v>No Delay</v>
      </c>
      <c r="AY3184">
        <f t="shared" si="828"/>
        <v>0</v>
      </c>
    </row>
    <row r="3185" spans="1:51" x14ac:dyDescent="0.2">
      <c r="A3185" s="3">
        <v>48319</v>
      </c>
      <c r="B3185" s="1" t="s">
        <v>328</v>
      </c>
      <c r="C3185" s="1" t="s">
        <v>150</v>
      </c>
      <c r="D3185" s="1" t="s">
        <v>100</v>
      </c>
      <c r="E3185" s="1" t="s">
        <v>101</v>
      </c>
      <c r="F3185" s="1" t="s">
        <v>101</v>
      </c>
      <c r="G3185" s="13" t="s">
        <v>1622</v>
      </c>
      <c r="H3185" s="12">
        <v>41652</v>
      </c>
      <c r="I3185" s="12" t="s">
        <v>1622</v>
      </c>
      <c r="J3185" s="12">
        <v>41652</v>
      </c>
      <c r="K3185" s="4">
        <v>5172</v>
      </c>
      <c r="L3185" s="1" t="s">
        <v>146</v>
      </c>
      <c r="M3185" s="1" t="s">
        <v>1920</v>
      </c>
      <c r="N3185" s="1" t="s">
        <v>265</v>
      </c>
      <c r="O3185" s="1" t="s">
        <v>93</v>
      </c>
      <c r="P3185">
        <v>60</v>
      </c>
      <c r="Q3185">
        <v>275</v>
      </c>
      <c r="R3185">
        <v>4974.5200000000004</v>
      </c>
      <c r="S3185">
        <v>18.09</v>
      </c>
      <c r="T3185">
        <v>0.3</v>
      </c>
      <c r="U3185">
        <f t="shared" si="824"/>
        <v>4974.75</v>
      </c>
      <c r="V3185">
        <f t="shared" si="825"/>
        <v>16500</v>
      </c>
      <c r="W3185" s="1" t="s">
        <v>204</v>
      </c>
      <c r="X3185" s="1" t="s">
        <v>1236</v>
      </c>
      <c r="Y3185" s="1" t="s">
        <v>205</v>
      </c>
      <c r="Z3185" s="3">
        <v>16682</v>
      </c>
      <c r="AA3185" s="4">
        <f t="shared" si="847"/>
        <v>2275.336562</v>
      </c>
      <c r="AB3185" s="2">
        <f t="shared" si="848"/>
        <v>2275.336562</v>
      </c>
      <c r="AC3185" s="4">
        <f t="shared" si="849"/>
        <v>1987.7565736000001</v>
      </c>
      <c r="AD3185" s="4">
        <f t="shared" si="835"/>
        <v>1987.7565736000001</v>
      </c>
      <c r="AE3185" s="4" t="s">
        <v>62</v>
      </c>
      <c r="AG3185" s="4" t="str">
        <f t="shared" si="841"/>
        <v>Weight Captured Separately</v>
      </c>
      <c r="AI3185" t="e">
        <f t="shared" si="826"/>
        <v>#N/A</v>
      </c>
      <c r="AJ3185" t="s">
        <v>81</v>
      </c>
      <c r="AK3185" s="2"/>
      <c r="AL3185" s="2" t="str">
        <f t="shared" si="842"/>
        <v>Freight Included in Commodity Cost</v>
      </c>
      <c r="AM3185" s="4"/>
      <c r="AN3185" t="e">
        <f>VLOOKUP([1]!Tabelle13[[#This Row],[Vlookup this ID for freight costs]],$AL$2:$AL$6811,2,FALSE)</f>
        <v>#REF!</v>
      </c>
      <c r="AO3185">
        <f t="shared" si="850"/>
        <v>12404.969532411204</v>
      </c>
      <c r="AP3185">
        <v>5.1100000000000003</v>
      </c>
      <c r="AQ3185">
        <v>5.1100000000000003</v>
      </c>
      <c r="AR3185" s="4">
        <v>13</v>
      </c>
      <c r="AS3185" s="4">
        <v>1</v>
      </c>
      <c r="AT3185" s="4">
        <v>2014</v>
      </c>
      <c r="AU3185" s="4">
        <v>13</v>
      </c>
      <c r="AV3185" s="4">
        <v>1</v>
      </c>
      <c r="AW3185" s="4">
        <v>2014</v>
      </c>
      <c r="AX3185" t="str">
        <f t="shared" si="827"/>
        <v>No Delay</v>
      </c>
      <c r="AY3185">
        <f t="shared" si="828"/>
        <v>0</v>
      </c>
    </row>
    <row r="3186" spans="1:51" x14ac:dyDescent="0.2">
      <c r="A3186" s="3">
        <v>52081</v>
      </c>
      <c r="B3186" s="1" t="s">
        <v>168</v>
      </c>
      <c r="C3186" s="1" t="s">
        <v>150</v>
      </c>
      <c r="D3186" s="1" t="s">
        <v>100</v>
      </c>
      <c r="E3186" s="1" t="s">
        <v>253</v>
      </c>
      <c r="F3186" s="1" t="s">
        <v>253</v>
      </c>
      <c r="G3186" s="13" t="s">
        <v>690</v>
      </c>
      <c r="H3186" s="12">
        <v>40666</v>
      </c>
      <c r="I3186" s="12" t="s">
        <v>690</v>
      </c>
      <c r="J3186" s="12">
        <v>40666</v>
      </c>
      <c r="K3186" s="4">
        <v>3161</v>
      </c>
      <c r="L3186" s="1" t="s">
        <v>146</v>
      </c>
      <c r="M3186" s="1" t="s">
        <v>170</v>
      </c>
      <c r="N3186" s="1" t="s">
        <v>275</v>
      </c>
      <c r="O3186" s="1" t="s">
        <v>93</v>
      </c>
      <c r="P3186">
        <v>60</v>
      </c>
      <c r="Q3186">
        <v>25000</v>
      </c>
      <c r="R3186">
        <v>209000</v>
      </c>
      <c r="S3186">
        <v>8.36</v>
      </c>
      <c r="T3186">
        <v>0.14000000000000001</v>
      </c>
      <c r="U3186">
        <f t="shared" si="824"/>
        <v>209000</v>
      </c>
      <c r="V3186">
        <f t="shared" si="825"/>
        <v>1500000</v>
      </c>
      <c r="W3186" s="1" t="s">
        <v>155</v>
      </c>
      <c r="X3186" s="1" t="s">
        <v>1236</v>
      </c>
      <c r="Y3186" s="1" t="s">
        <v>156</v>
      </c>
      <c r="Z3186" s="3">
        <v>8107</v>
      </c>
      <c r="AA3186" s="4">
        <f t="shared" si="836"/>
        <v>2275</v>
      </c>
      <c r="AB3186" s="4">
        <f xml:space="preserve"> 2244.740206  + 0.1097478*Q3186</f>
        <v>4988.4352060000001</v>
      </c>
      <c r="AC3186" s="4">
        <f>AF3186</f>
        <v>2275</v>
      </c>
      <c r="AD3186" s="4">
        <f t="shared" si="835"/>
        <v>4849.6774836969707</v>
      </c>
      <c r="AE3186" s="4">
        <v>2275</v>
      </c>
      <c r="AF3186" s="4">
        <v>2275</v>
      </c>
      <c r="AG3186" s="4">
        <f t="shared" si="841"/>
        <v>2275</v>
      </c>
      <c r="AI3186" t="e">
        <f t="shared" si="826"/>
        <v>#N/A</v>
      </c>
      <c r="AJ3186">
        <v>3073.74</v>
      </c>
      <c r="AK3186" s="2">
        <v>3073.74</v>
      </c>
      <c r="AL3186" s="2">
        <f t="shared" si="842"/>
        <v>3073.74</v>
      </c>
      <c r="AM3186" s="4"/>
      <c r="AN3186" t="e">
        <f>VLOOKUP([1]!Tabelle13[[#This Row],[Vlookup this ID for freight costs]],$AL$2:$AL$6811,2,FALSE)</f>
        <v>#REF!</v>
      </c>
      <c r="AP3186">
        <v>450.6</v>
      </c>
      <c r="AQ3186">
        <v>450.6</v>
      </c>
      <c r="AR3186" s="4">
        <v>3</v>
      </c>
      <c r="AS3186" s="4">
        <v>5</v>
      </c>
      <c r="AT3186" s="4">
        <v>2011</v>
      </c>
      <c r="AU3186" s="4">
        <v>3</v>
      </c>
      <c r="AV3186" s="4">
        <v>5</v>
      </c>
      <c r="AW3186" s="4">
        <v>2011</v>
      </c>
      <c r="AX3186" t="str">
        <f t="shared" si="827"/>
        <v>No Delay</v>
      </c>
      <c r="AY3186">
        <f t="shared" si="828"/>
        <v>0</v>
      </c>
    </row>
    <row r="3187" spans="1:51" x14ac:dyDescent="0.2">
      <c r="A3187" s="3">
        <v>20631</v>
      </c>
      <c r="B3187" s="1" t="s">
        <v>50</v>
      </c>
      <c r="C3187" s="1" t="s">
        <v>51</v>
      </c>
      <c r="D3187" s="1" t="s">
        <v>74</v>
      </c>
      <c r="E3187" s="1" t="s">
        <v>53</v>
      </c>
      <c r="F3187" s="1" t="s">
        <v>53</v>
      </c>
      <c r="G3187" s="13" t="s">
        <v>1280</v>
      </c>
      <c r="H3187" s="12">
        <v>42051</v>
      </c>
      <c r="I3187" s="12" t="s">
        <v>2046</v>
      </c>
      <c r="J3187" s="12">
        <v>42075</v>
      </c>
      <c r="K3187" s="4">
        <v>6377</v>
      </c>
      <c r="L3187" s="1" t="s">
        <v>146</v>
      </c>
      <c r="M3187" s="1" t="s">
        <v>880</v>
      </c>
      <c r="N3187" s="1" t="s">
        <v>343</v>
      </c>
      <c r="O3187" s="1" t="s">
        <v>344</v>
      </c>
      <c r="P3187">
        <v>60</v>
      </c>
      <c r="Q3187">
        <v>276</v>
      </c>
      <c r="R3187">
        <v>14904</v>
      </c>
      <c r="S3187">
        <v>54</v>
      </c>
      <c r="T3187">
        <v>0.9</v>
      </c>
      <c r="U3187">
        <f t="shared" si="824"/>
        <v>14904</v>
      </c>
      <c r="V3187">
        <f t="shared" si="825"/>
        <v>16560</v>
      </c>
      <c r="W3187" s="1" t="s">
        <v>243</v>
      </c>
      <c r="X3187" s="1" t="s">
        <v>244</v>
      </c>
      <c r="Y3187" s="1" t="s">
        <v>244</v>
      </c>
      <c r="Z3187" s="3">
        <v>7163</v>
      </c>
      <c r="AA3187" s="4">
        <f t="shared" ref="AA3187:AA3190" si="851">AB3187</f>
        <v>2275.4463059999998</v>
      </c>
      <c r="AB3187" s="2">
        <f t="shared" ref="AB3187:AB3190" si="852">2245.156962+0.109744*Q3187</f>
        <v>2275.4463059999998</v>
      </c>
      <c r="AC3187" s="4">
        <f>AD3187</f>
        <v>2477.6957170000001</v>
      </c>
      <c r="AD3187" s="4">
        <f t="shared" si="835"/>
        <v>2477.6957170000001</v>
      </c>
      <c r="AE3187" s="4" t="s">
        <v>62</v>
      </c>
      <c r="AG3187" s="4" t="str">
        <f t="shared" si="841"/>
        <v>Weight Captured Separately</v>
      </c>
      <c r="AI3187" t="e">
        <f t="shared" si="826"/>
        <v>#N/A</v>
      </c>
      <c r="AJ3187" t="s">
        <v>81</v>
      </c>
      <c r="AK3187" s="2"/>
      <c r="AL3187" s="2" t="str">
        <f t="shared" si="842"/>
        <v>Freight Included in Commodity Cost</v>
      </c>
      <c r="AM3187" s="4"/>
      <c r="AN3187" t="e">
        <f>VLOOKUP([1]!Tabelle13[[#This Row],[Vlookup this ID for freight costs]],$AL$2:$AL$6811,2,FALSE)</f>
        <v>#REF!</v>
      </c>
      <c r="AO3187">
        <f t="shared" ref="AO3187:AO3190" si="853">IF(AK:AK="",AC:AC*6.242+1.383 -2.844 + 3.145 -2.265  -2.026,AK:AK)</f>
        <v>15463.169665514002</v>
      </c>
      <c r="AP3187">
        <v>15.32</v>
      </c>
      <c r="AQ3187">
        <v>15.32</v>
      </c>
      <c r="AR3187" s="4">
        <v>16</v>
      </c>
      <c r="AS3187" s="4">
        <v>2</v>
      </c>
      <c r="AT3187" s="4">
        <v>2015</v>
      </c>
      <c r="AU3187" s="4">
        <v>12</v>
      </c>
      <c r="AV3187" s="4">
        <v>4</v>
      </c>
      <c r="AW3187" s="4">
        <v>2015</v>
      </c>
      <c r="AX3187" t="str">
        <f t="shared" si="827"/>
        <v>Delay</v>
      </c>
      <c r="AY3187">
        <f t="shared" si="828"/>
        <v>24</v>
      </c>
    </row>
    <row r="3188" spans="1:51" x14ac:dyDescent="0.2">
      <c r="A3188" s="3">
        <v>3748</v>
      </c>
      <c r="B3188" s="1" t="s">
        <v>1918</v>
      </c>
      <c r="C3188" s="1" t="s">
        <v>150</v>
      </c>
      <c r="D3188" s="1" t="s">
        <v>100</v>
      </c>
      <c r="E3188" s="1" t="s">
        <v>53</v>
      </c>
      <c r="F3188" s="1" t="s">
        <v>53</v>
      </c>
      <c r="G3188" s="13" t="s">
        <v>1383</v>
      </c>
      <c r="H3188" s="12">
        <v>39981</v>
      </c>
      <c r="I3188" s="12" t="s">
        <v>2020</v>
      </c>
      <c r="J3188" s="12">
        <v>39920</v>
      </c>
      <c r="K3188" s="4">
        <v>1474</v>
      </c>
      <c r="L3188" s="1" t="s">
        <v>146</v>
      </c>
      <c r="M3188" s="1" t="s">
        <v>1920</v>
      </c>
      <c r="N3188" s="1" t="s">
        <v>167</v>
      </c>
      <c r="O3188" s="1" t="s">
        <v>93</v>
      </c>
      <c r="P3188">
        <v>30</v>
      </c>
      <c r="Q3188">
        <v>282</v>
      </c>
      <c r="R3188">
        <v>4314.6000000000004</v>
      </c>
      <c r="S3188">
        <v>15.3</v>
      </c>
      <c r="T3188">
        <v>0.51</v>
      </c>
      <c r="U3188">
        <f t="shared" si="824"/>
        <v>4314.6000000000004</v>
      </c>
      <c r="V3188">
        <f t="shared" si="825"/>
        <v>8460</v>
      </c>
      <c r="W3188" s="1" t="s">
        <v>155</v>
      </c>
      <c r="X3188" s="1" t="s">
        <v>1236</v>
      </c>
      <c r="Y3188" s="1" t="s">
        <v>156</v>
      </c>
      <c r="Z3188" s="3">
        <v>8107</v>
      </c>
      <c r="AA3188" s="4">
        <f t="shared" si="851"/>
        <v>2276.1047699999999</v>
      </c>
      <c r="AB3188" s="2">
        <f t="shared" si="852"/>
        <v>2276.1047699999999</v>
      </c>
      <c r="AC3188" s="4">
        <f>AD3188</f>
        <v>1070.0939816</v>
      </c>
      <c r="AD3188" s="4">
        <f t="shared" si="835"/>
        <v>1070.0939816</v>
      </c>
      <c r="AE3188" s="4" t="s">
        <v>62</v>
      </c>
      <c r="AG3188" s="4" t="str">
        <f t="shared" si="841"/>
        <v>Weight Captured Separately</v>
      </c>
      <c r="AH3188" s="4">
        <v>11596</v>
      </c>
      <c r="AI3188">
        <f t="shared" si="826"/>
        <v>8343</v>
      </c>
      <c r="AJ3188" t="s">
        <v>81</v>
      </c>
      <c r="AK3188" s="2"/>
      <c r="AL3188" s="2" t="str">
        <f t="shared" si="842"/>
        <v>Freight Included in Commodity Cost</v>
      </c>
      <c r="AM3188" s="4"/>
      <c r="AN3188" t="e">
        <f>VLOOKUP([1]!Tabelle13[[#This Row],[Vlookup this ID for freight costs]],$AL$2:$AL$6811,2,FALSE)</f>
        <v>#REF!</v>
      </c>
      <c r="AO3188">
        <f t="shared" si="853"/>
        <v>6676.9196331472003</v>
      </c>
      <c r="AP3188">
        <v>8.4600000000000009</v>
      </c>
      <c r="AQ3188">
        <v>8.4600000000000009</v>
      </c>
      <c r="AR3188" s="4">
        <v>17</v>
      </c>
      <c r="AS3188" s="4">
        <v>6</v>
      </c>
      <c r="AT3188" s="4">
        <v>2009</v>
      </c>
      <c r="AU3188" s="4">
        <v>17</v>
      </c>
      <c r="AV3188" s="4">
        <v>4</v>
      </c>
      <c r="AW3188" s="4">
        <v>2009</v>
      </c>
      <c r="AX3188" t="str">
        <f t="shared" si="827"/>
        <v>No Delay</v>
      </c>
      <c r="AY3188">
        <f t="shared" si="828"/>
        <v>0</v>
      </c>
    </row>
    <row r="3189" spans="1:51" x14ac:dyDescent="0.2">
      <c r="A3189" s="3">
        <v>67759</v>
      </c>
      <c r="B3189" s="1" t="s">
        <v>328</v>
      </c>
      <c r="C3189" s="1" t="s">
        <v>150</v>
      </c>
      <c r="D3189" s="1" t="s">
        <v>100</v>
      </c>
      <c r="E3189" s="1" t="s">
        <v>101</v>
      </c>
      <c r="F3189" s="1" t="s">
        <v>101</v>
      </c>
      <c r="G3189" s="13" t="s">
        <v>919</v>
      </c>
      <c r="H3189" s="12">
        <v>41380</v>
      </c>
      <c r="I3189" s="12" t="s">
        <v>919</v>
      </c>
      <c r="J3189" s="12">
        <v>41380</v>
      </c>
      <c r="K3189" s="4">
        <v>4634</v>
      </c>
      <c r="L3189" s="1" t="s">
        <v>146</v>
      </c>
      <c r="M3189" s="1" t="s">
        <v>1920</v>
      </c>
      <c r="N3189" s="1" t="s">
        <v>275</v>
      </c>
      <c r="O3189" s="1" t="s">
        <v>93</v>
      </c>
      <c r="P3189">
        <v>60</v>
      </c>
      <c r="Q3189">
        <v>287</v>
      </c>
      <c r="R3189">
        <v>4059.7</v>
      </c>
      <c r="S3189">
        <v>14.15</v>
      </c>
      <c r="T3189">
        <v>0.24</v>
      </c>
      <c r="U3189">
        <f t="shared" si="824"/>
        <v>4061.05</v>
      </c>
      <c r="V3189">
        <f t="shared" si="825"/>
        <v>17220</v>
      </c>
      <c r="W3189" s="1" t="s">
        <v>204</v>
      </c>
      <c r="X3189" s="1" t="s">
        <v>1236</v>
      </c>
      <c r="Y3189" s="1" t="s">
        <v>205</v>
      </c>
      <c r="Z3189" s="3">
        <v>16682</v>
      </c>
      <c r="AA3189" s="4">
        <f t="shared" si="851"/>
        <v>2276.6534900000001</v>
      </c>
      <c r="AB3189" s="2">
        <f t="shared" si="852"/>
        <v>2276.6534900000001</v>
      </c>
      <c r="AC3189" s="4">
        <f>AD3189</f>
        <v>1169.7557489999999</v>
      </c>
      <c r="AD3189" s="4">
        <f t="shared" si="835"/>
        <v>1169.7557489999999</v>
      </c>
      <c r="AE3189" s="4" t="s">
        <v>62</v>
      </c>
      <c r="AG3189" s="4" t="str">
        <f t="shared" si="841"/>
        <v>Weight Captured Separately</v>
      </c>
      <c r="AI3189" t="e">
        <f t="shared" si="826"/>
        <v>#N/A</v>
      </c>
      <c r="AJ3189" t="s">
        <v>81</v>
      </c>
      <c r="AK3189" s="2"/>
      <c r="AL3189" s="2" t="str">
        <f t="shared" si="842"/>
        <v>Freight Included in Commodity Cost</v>
      </c>
      <c r="AM3189" s="4"/>
      <c r="AN3189" t="e">
        <f>VLOOKUP([1]!Tabelle13[[#This Row],[Vlookup this ID for freight costs]],$AL$2:$AL$6811,2,FALSE)</f>
        <v>#REF!</v>
      </c>
      <c r="AO3189">
        <f t="shared" si="853"/>
        <v>7299.0083852579992</v>
      </c>
      <c r="AP3189">
        <v>5.0199999999999996</v>
      </c>
      <c r="AQ3189">
        <v>5.0199999999999996</v>
      </c>
      <c r="AR3189" s="4">
        <v>16</v>
      </c>
      <c r="AS3189" s="4">
        <v>4</v>
      </c>
      <c r="AT3189" s="4">
        <v>2013</v>
      </c>
      <c r="AU3189" s="4">
        <v>16</v>
      </c>
      <c r="AV3189" s="4">
        <v>4</v>
      </c>
      <c r="AW3189" s="4">
        <v>2013</v>
      </c>
      <c r="AX3189" t="str">
        <f t="shared" si="827"/>
        <v>No Delay</v>
      </c>
      <c r="AY3189">
        <f t="shared" si="828"/>
        <v>0</v>
      </c>
    </row>
    <row r="3190" spans="1:51" x14ac:dyDescent="0.2">
      <c r="A3190" s="3">
        <v>22964</v>
      </c>
      <c r="B3190" s="1" t="s">
        <v>328</v>
      </c>
      <c r="C3190" s="1" t="s">
        <v>150</v>
      </c>
      <c r="D3190" s="1" t="s">
        <v>100</v>
      </c>
      <c r="E3190" s="1" t="s">
        <v>101</v>
      </c>
      <c r="F3190" s="1" t="s">
        <v>101</v>
      </c>
      <c r="G3190" s="13" t="s">
        <v>1411</v>
      </c>
      <c r="H3190" s="12">
        <v>41880</v>
      </c>
      <c r="I3190" s="12" t="s">
        <v>1411</v>
      </c>
      <c r="J3190" s="12">
        <v>41880</v>
      </c>
      <c r="K3190" s="4">
        <v>5857</v>
      </c>
      <c r="L3190" s="1" t="s">
        <v>146</v>
      </c>
      <c r="M3190" s="1" t="s">
        <v>1920</v>
      </c>
      <c r="N3190" s="1" t="s">
        <v>275</v>
      </c>
      <c r="O3190" s="1" t="s">
        <v>93</v>
      </c>
      <c r="P3190">
        <v>60</v>
      </c>
      <c r="Q3190">
        <v>292</v>
      </c>
      <c r="R3190">
        <v>9562.36</v>
      </c>
      <c r="S3190">
        <v>32.75</v>
      </c>
      <c r="T3190">
        <v>0.55000000000000004</v>
      </c>
      <c r="U3190">
        <f t="shared" si="824"/>
        <v>9563</v>
      </c>
      <c r="V3190">
        <f t="shared" si="825"/>
        <v>17520</v>
      </c>
      <c r="W3190" s="1" t="s">
        <v>179</v>
      </c>
      <c r="X3190" s="1" t="s">
        <v>1236</v>
      </c>
      <c r="Y3190" s="1" t="s">
        <v>156</v>
      </c>
      <c r="Z3190" s="3">
        <v>16635</v>
      </c>
      <c r="AA3190" s="4">
        <f t="shared" si="851"/>
        <v>2277.2022099999999</v>
      </c>
      <c r="AB3190" s="2">
        <f t="shared" si="852"/>
        <v>2277.2022099999999</v>
      </c>
      <c r="AC3190" s="4">
        <f>AD3190</f>
        <v>2277.2022099999999</v>
      </c>
      <c r="AD3190" s="4">
        <f t="shared" si="835"/>
        <v>2277.2022099999999</v>
      </c>
      <c r="AE3190" s="4" t="s">
        <v>62</v>
      </c>
      <c r="AG3190" s="4" t="str">
        <f t="shared" si="841"/>
        <v>Weight Captured Separately</v>
      </c>
      <c r="AI3190" t="e">
        <f t="shared" si="826"/>
        <v>#N/A</v>
      </c>
      <c r="AJ3190" t="s">
        <v>81</v>
      </c>
      <c r="AK3190" s="2"/>
      <c r="AL3190" s="2" t="str">
        <f t="shared" si="842"/>
        <v>Freight Included in Commodity Cost</v>
      </c>
      <c r="AM3190" s="4"/>
      <c r="AN3190" t="e">
        <f>VLOOKUP([1]!Tabelle13[[#This Row],[Vlookup this ID for freight costs]],$AL$2:$AL$6811,2,FALSE)</f>
        <v>#REF!</v>
      </c>
      <c r="AO3190">
        <f t="shared" si="853"/>
        <v>14211.689194820001</v>
      </c>
      <c r="AP3190">
        <v>11.83</v>
      </c>
      <c r="AQ3190">
        <v>11.83</v>
      </c>
      <c r="AR3190" s="4">
        <v>29</v>
      </c>
      <c r="AS3190" s="4">
        <v>8</v>
      </c>
      <c r="AT3190" s="4">
        <v>2014</v>
      </c>
      <c r="AU3190" s="4">
        <v>29</v>
      </c>
      <c r="AV3190" s="4">
        <v>8</v>
      </c>
      <c r="AW3190" s="4">
        <v>2014</v>
      </c>
      <c r="AX3190" t="str">
        <f t="shared" si="827"/>
        <v>No Delay</v>
      </c>
      <c r="AY3190">
        <f t="shared" si="828"/>
        <v>0</v>
      </c>
    </row>
    <row r="3191" spans="1:51" x14ac:dyDescent="0.2">
      <c r="A3191" s="3">
        <v>17796</v>
      </c>
      <c r="B3191" s="1" t="s">
        <v>172</v>
      </c>
      <c r="C3191" s="1" t="s">
        <v>114</v>
      </c>
      <c r="D3191" s="1" t="s">
        <v>266</v>
      </c>
      <c r="E3191" s="1" t="s">
        <v>53</v>
      </c>
      <c r="F3191" s="1" t="s">
        <v>53</v>
      </c>
      <c r="G3191" s="13" t="s">
        <v>2011</v>
      </c>
      <c r="H3191" s="12">
        <v>42164</v>
      </c>
      <c r="I3191" s="12" t="s">
        <v>2011</v>
      </c>
      <c r="J3191" s="12">
        <v>42164</v>
      </c>
      <c r="K3191" s="4">
        <v>6603</v>
      </c>
      <c r="L3191" s="1" t="s">
        <v>146</v>
      </c>
      <c r="M3191" s="1" t="s">
        <v>423</v>
      </c>
      <c r="N3191" s="1" t="s">
        <v>550</v>
      </c>
      <c r="O3191" s="1" t="s">
        <v>551</v>
      </c>
      <c r="P3191">
        <v>300</v>
      </c>
      <c r="Q3191">
        <v>2266</v>
      </c>
      <c r="R3191">
        <v>69838.12</v>
      </c>
      <c r="S3191">
        <v>30.82</v>
      </c>
      <c r="T3191">
        <v>0.1</v>
      </c>
      <c r="U3191">
        <f t="shared" si="824"/>
        <v>69838.12</v>
      </c>
      <c r="V3191">
        <f t="shared" si="825"/>
        <v>679800</v>
      </c>
      <c r="W3191" s="1" t="s">
        <v>552</v>
      </c>
      <c r="X3191" s="1" t="s">
        <v>361</v>
      </c>
      <c r="Y3191" s="1" t="s">
        <v>361</v>
      </c>
      <c r="Z3191" s="3">
        <v>7912</v>
      </c>
      <c r="AA3191" s="4">
        <f t="shared" si="836"/>
        <v>2277</v>
      </c>
      <c r="AB3191" s="4">
        <f xml:space="preserve"> 2244.740206  + 0.1097478*Q3191</f>
        <v>2493.4287208000001</v>
      </c>
      <c r="AC3191" s="4">
        <f>AF3191</f>
        <v>2277</v>
      </c>
      <c r="AD3191" s="4">
        <f t="shared" si="835"/>
        <v>2274.5</v>
      </c>
      <c r="AE3191" s="4">
        <v>2277</v>
      </c>
      <c r="AF3191" s="4">
        <v>2277</v>
      </c>
      <c r="AG3191" s="4">
        <f t="shared" si="841"/>
        <v>2277</v>
      </c>
      <c r="AI3191" t="e">
        <f t="shared" si="826"/>
        <v>#N/A</v>
      </c>
      <c r="AJ3191">
        <v>13894.08</v>
      </c>
      <c r="AK3191" s="2">
        <v>13894.08</v>
      </c>
      <c r="AL3191" s="2">
        <f t="shared" si="842"/>
        <v>13894.08</v>
      </c>
      <c r="AM3191" s="4"/>
      <c r="AN3191" t="e">
        <f>VLOOKUP([1]!Tabelle13[[#This Row],[Vlookup this ID for freight costs]],$AL$2:$AL$6811,2,FALSE)</f>
        <v>#REF!</v>
      </c>
      <c r="AP3191">
        <v>71.790000000000006</v>
      </c>
      <c r="AQ3191">
        <v>71.790000000000006</v>
      </c>
      <c r="AR3191" s="4">
        <v>9</v>
      </c>
      <c r="AS3191" s="4">
        <v>6</v>
      </c>
      <c r="AT3191" s="4">
        <v>2015</v>
      </c>
      <c r="AU3191" s="4">
        <v>9</v>
      </c>
      <c r="AV3191" s="4">
        <v>6</v>
      </c>
      <c r="AW3191" s="4">
        <v>2015</v>
      </c>
      <c r="AX3191" t="str">
        <f t="shared" si="827"/>
        <v>No Delay</v>
      </c>
      <c r="AY3191">
        <f t="shared" si="828"/>
        <v>0</v>
      </c>
    </row>
    <row r="3192" spans="1:51" x14ac:dyDescent="0.2">
      <c r="A3192" s="3">
        <v>86625</v>
      </c>
      <c r="B3192" s="1" t="s">
        <v>463</v>
      </c>
      <c r="C3192" s="1" t="s">
        <v>73</v>
      </c>
      <c r="D3192" s="1" t="s">
        <v>130</v>
      </c>
      <c r="E3192" s="1" t="s">
        <v>101</v>
      </c>
      <c r="F3192" s="1" t="s">
        <v>101</v>
      </c>
      <c r="G3192" s="13" t="s">
        <v>639</v>
      </c>
      <c r="H3192" s="12">
        <v>41608</v>
      </c>
      <c r="I3192" s="12" t="s">
        <v>1961</v>
      </c>
      <c r="J3192" s="12">
        <v>41617</v>
      </c>
      <c r="K3192" s="4">
        <v>5105</v>
      </c>
      <c r="L3192" s="1" t="s">
        <v>146</v>
      </c>
      <c r="M3192" s="1" t="s">
        <v>132</v>
      </c>
      <c r="N3192" s="1" t="s">
        <v>1524</v>
      </c>
      <c r="O3192" s="1" t="s">
        <v>93</v>
      </c>
      <c r="P3192">
        <v>30</v>
      </c>
      <c r="Q3192">
        <v>20160</v>
      </c>
      <c r="R3192">
        <v>224784</v>
      </c>
      <c r="S3192">
        <v>11.15</v>
      </c>
      <c r="T3192">
        <v>0.37</v>
      </c>
      <c r="U3192">
        <f t="shared" si="824"/>
        <v>224784</v>
      </c>
      <c r="V3192">
        <f t="shared" si="825"/>
        <v>604800</v>
      </c>
      <c r="W3192" s="1" t="s">
        <v>160</v>
      </c>
      <c r="X3192" s="1" t="s">
        <v>1236</v>
      </c>
      <c r="Y3192" s="1" t="s">
        <v>161</v>
      </c>
      <c r="Z3192" s="3">
        <v>14451</v>
      </c>
      <c r="AA3192" s="4">
        <f t="shared" si="836"/>
        <v>2277</v>
      </c>
      <c r="AB3192" s="4">
        <f xml:space="preserve"> 2244.740206  + 0.1097478*Q3192</f>
        <v>4457.255854</v>
      </c>
      <c r="AC3192" s="4">
        <f>AF3192</f>
        <v>2277</v>
      </c>
      <c r="AD3192" s="4">
        <f t="shared" si="835"/>
        <v>5055.125</v>
      </c>
      <c r="AE3192" s="4">
        <v>2277</v>
      </c>
      <c r="AF3192" s="4">
        <v>2277</v>
      </c>
      <c r="AG3192" s="4">
        <f t="shared" si="841"/>
        <v>2277</v>
      </c>
      <c r="AI3192" t="e">
        <f t="shared" si="826"/>
        <v>#N/A</v>
      </c>
      <c r="AJ3192">
        <v>10942.88</v>
      </c>
      <c r="AK3192" s="2">
        <v>10942.88</v>
      </c>
      <c r="AL3192" s="2">
        <f t="shared" si="842"/>
        <v>10942.88</v>
      </c>
      <c r="AM3192" s="4"/>
      <c r="AN3192" t="e">
        <f>VLOOKUP([1]!Tabelle13[[#This Row],[Vlookup this ID for freight costs]],$AL$2:$AL$6811,2,FALSE)</f>
        <v>#REF!</v>
      </c>
      <c r="AP3192">
        <v>278.06</v>
      </c>
      <c r="AQ3192">
        <v>278.06</v>
      </c>
      <c r="AR3192" s="4">
        <v>30</v>
      </c>
      <c r="AS3192" s="4">
        <v>11</v>
      </c>
      <c r="AT3192" s="4">
        <v>2013</v>
      </c>
      <c r="AU3192" s="4">
        <v>9</v>
      </c>
      <c r="AV3192" s="4">
        <v>12</v>
      </c>
      <c r="AW3192" s="4">
        <v>2013</v>
      </c>
      <c r="AX3192" t="str">
        <f t="shared" si="827"/>
        <v>Delay</v>
      </c>
      <c r="AY3192">
        <f t="shared" si="828"/>
        <v>9</v>
      </c>
    </row>
    <row r="3193" spans="1:51" x14ac:dyDescent="0.2">
      <c r="A3193" s="3">
        <v>84857</v>
      </c>
      <c r="B3193" s="1" t="s">
        <v>463</v>
      </c>
      <c r="C3193" s="1" t="s">
        <v>73</v>
      </c>
      <c r="D3193" s="1" t="s">
        <v>130</v>
      </c>
      <c r="E3193" s="1" t="s">
        <v>101</v>
      </c>
      <c r="F3193" s="1" t="s">
        <v>101</v>
      </c>
      <c r="G3193" s="13" t="s">
        <v>428</v>
      </c>
      <c r="H3193" s="12">
        <v>41547</v>
      </c>
      <c r="I3193" s="12" t="s">
        <v>2047</v>
      </c>
      <c r="J3193" s="12">
        <v>41579</v>
      </c>
      <c r="K3193" s="4">
        <v>5003</v>
      </c>
      <c r="L3193" s="1" t="s">
        <v>146</v>
      </c>
      <c r="M3193" s="1" t="s">
        <v>132</v>
      </c>
      <c r="N3193" s="1" t="s">
        <v>265</v>
      </c>
      <c r="O3193" s="1" t="s">
        <v>93</v>
      </c>
      <c r="P3193">
        <v>60</v>
      </c>
      <c r="Q3193">
        <v>131520</v>
      </c>
      <c r="R3193">
        <v>303811.20000000001</v>
      </c>
      <c r="S3193">
        <v>2.31</v>
      </c>
      <c r="T3193">
        <v>0.04</v>
      </c>
      <c r="U3193">
        <f t="shared" si="824"/>
        <v>303811.20000000001</v>
      </c>
      <c r="V3193">
        <f t="shared" si="825"/>
        <v>7891200</v>
      </c>
      <c r="W3193" s="1" t="s">
        <v>179</v>
      </c>
      <c r="X3193" s="1" t="s">
        <v>1236</v>
      </c>
      <c r="Y3193" s="1" t="s">
        <v>156</v>
      </c>
      <c r="Z3193" s="3">
        <v>14969</v>
      </c>
      <c r="AA3193" s="4">
        <f t="shared" si="836"/>
        <v>2277</v>
      </c>
      <c r="AB3193" s="4">
        <f xml:space="preserve"> 2244.740206  + 0.1097478*Q3193</f>
        <v>16678.770862000001</v>
      </c>
      <c r="AC3193" s="4">
        <f>AF3193</f>
        <v>2277</v>
      </c>
      <c r="AD3193" s="4">
        <f t="shared" si="835"/>
        <v>12139</v>
      </c>
      <c r="AE3193" s="3" t="s">
        <v>2048</v>
      </c>
      <c r="AF3193" s="3">
        <v>2277</v>
      </c>
      <c r="AG3193" s="4">
        <f>AI3193</f>
        <v>2277</v>
      </c>
      <c r="AH3193" s="4">
        <v>84290</v>
      </c>
      <c r="AI3193">
        <f t="shared" si="826"/>
        <v>2277</v>
      </c>
      <c r="AJ3193" t="s">
        <v>2048</v>
      </c>
      <c r="AK3193" s="2">
        <v>12000</v>
      </c>
      <c r="AL3193" s="2">
        <f>AN3193</f>
        <v>12000</v>
      </c>
      <c r="AM3193" s="4">
        <v>84290</v>
      </c>
      <c r="AN3193">
        <f>INDEX($AJ$2:$AJ$6811,MATCH(AM3193,$A$2:$A$6811,0))</f>
        <v>12000</v>
      </c>
      <c r="AP3193">
        <v>375.81</v>
      </c>
      <c r="AQ3193">
        <v>375.81</v>
      </c>
      <c r="AR3193" s="4">
        <v>30</v>
      </c>
      <c r="AS3193" s="4">
        <v>9</v>
      </c>
      <c r="AT3193" s="4">
        <v>2013</v>
      </c>
      <c r="AU3193" s="4">
        <v>1</v>
      </c>
      <c r="AV3193" s="4">
        <v>11</v>
      </c>
      <c r="AW3193" s="4">
        <v>2013</v>
      </c>
      <c r="AX3193" t="str">
        <f t="shared" si="827"/>
        <v>Delay</v>
      </c>
      <c r="AY3193">
        <f t="shared" si="828"/>
        <v>32</v>
      </c>
    </row>
    <row r="3194" spans="1:51" x14ac:dyDescent="0.2">
      <c r="A3194" s="3">
        <v>84290</v>
      </c>
      <c r="B3194" s="1" t="s">
        <v>463</v>
      </c>
      <c r="C3194" s="1" t="s">
        <v>73</v>
      </c>
      <c r="D3194" s="1" t="s">
        <v>130</v>
      </c>
      <c r="E3194" s="1" t="s">
        <v>101</v>
      </c>
      <c r="F3194" s="1" t="s">
        <v>101</v>
      </c>
      <c r="G3194" s="13" t="s">
        <v>428</v>
      </c>
      <c r="H3194" s="12">
        <v>41547</v>
      </c>
      <c r="I3194" s="12" t="s">
        <v>2047</v>
      </c>
      <c r="J3194" s="12">
        <v>41579</v>
      </c>
      <c r="K3194" s="4">
        <v>5002</v>
      </c>
      <c r="L3194" s="1" t="s">
        <v>146</v>
      </c>
      <c r="M3194" s="1" t="s">
        <v>132</v>
      </c>
      <c r="N3194" s="1" t="s">
        <v>238</v>
      </c>
      <c r="O3194" s="1" t="s">
        <v>93</v>
      </c>
      <c r="P3194">
        <v>30</v>
      </c>
      <c r="Q3194">
        <v>131520</v>
      </c>
      <c r="R3194">
        <v>632611.19999999995</v>
      </c>
      <c r="S3194">
        <v>4.8099999999999996</v>
      </c>
      <c r="T3194">
        <v>0.16</v>
      </c>
      <c r="U3194">
        <f t="shared" si="824"/>
        <v>632611.19999999995</v>
      </c>
      <c r="V3194">
        <f t="shared" si="825"/>
        <v>3945600</v>
      </c>
      <c r="W3194" s="1" t="s">
        <v>179</v>
      </c>
      <c r="X3194" s="1" t="s">
        <v>1236</v>
      </c>
      <c r="Y3194" s="1" t="s">
        <v>156</v>
      </c>
      <c r="Z3194" s="3">
        <v>14969</v>
      </c>
      <c r="AA3194" s="4">
        <f t="shared" si="836"/>
        <v>2277</v>
      </c>
      <c r="AB3194" s="4">
        <f xml:space="preserve"> 2244.740206  + 0.1097478*Q3194</f>
        <v>16678.770862000001</v>
      </c>
      <c r="AC3194" s="4">
        <f>AF3194</f>
        <v>2277</v>
      </c>
      <c r="AD3194" s="4">
        <f t="shared" si="835"/>
        <v>6268.75</v>
      </c>
      <c r="AE3194" s="4">
        <v>2277</v>
      </c>
      <c r="AF3194" s="4">
        <v>2277</v>
      </c>
      <c r="AG3194" s="4">
        <f t="shared" ref="AG3194:AG3225" si="854">AE3194</f>
        <v>2277</v>
      </c>
      <c r="AI3194" t="e">
        <f t="shared" si="826"/>
        <v>#N/A</v>
      </c>
      <c r="AJ3194">
        <v>12000</v>
      </c>
      <c r="AK3194" s="2">
        <v>12000</v>
      </c>
      <c r="AL3194" s="2">
        <f t="shared" ref="AL3194:AL3225" si="855">AJ3194</f>
        <v>12000</v>
      </c>
      <c r="AM3194" s="4"/>
      <c r="AN3194" t="e">
        <f>VLOOKUP([1]!Tabelle13[[#This Row],[Vlookup this ID for freight costs]],$AL$2:$AL$6811,2,FALSE)</f>
        <v>#REF!</v>
      </c>
      <c r="AP3194">
        <v>782.54</v>
      </c>
      <c r="AQ3194">
        <v>782.54</v>
      </c>
      <c r="AR3194" s="4">
        <v>30</v>
      </c>
      <c r="AS3194" s="4">
        <v>9</v>
      </c>
      <c r="AT3194" s="4">
        <v>2013</v>
      </c>
      <c r="AU3194" s="4">
        <v>1</v>
      </c>
      <c r="AV3194" s="4">
        <v>11</v>
      </c>
      <c r="AW3194" s="4">
        <v>2013</v>
      </c>
      <c r="AX3194" t="str">
        <f t="shared" si="827"/>
        <v>Delay</v>
      </c>
      <c r="AY3194">
        <f t="shared" si="828"/>
        <v>32</v>
      </c>
    </row>
    <row r="3195" spans="1:51" x14ac:dyDescent="0.2">
      <c r="A3195" s="3">
        <v>3899</v>
      </c>
      <c r="B3195" s="1" t="s">
        <v>1918</v>
      </c>
      <c r="C3195" s="1" t="s">
        <v>150</v>
      </c>
      <c r="D3195" s="1" t="s">
        <v>100</v>
      </c>
      <c r="E3195" s="1" t="s">
        <v>101</v>
      </c>
      <c r="F3195" s="1" t="s">
        <v>101</v>
      </c>
      <c r="G3195" s="13" t="s">
        <v>1313</v>
      </c>
      <c r="H3195" s="12">
        <v>40064</v>
      </c>
      <c r="I3195" s="12" t="s">
        <v>192</v>
      </c>
      <c r="J3195" s="12">
        <v>40056</v>
      </c>
      <c r="K3195" s="4">
        <v>1786</v>
      </c>
      <c r="L3195" s="1" t="s">
        <v>146</v>
      </c>
      <c r="M3195" s="1" t="s">
        <v>1920</v>
      </c>
      <c r="N3195" s="1" t="s">
        <v>224</v>
      </c>
      <c r="O3195" s="1" t="s">
        <v>225</v>
      </c>
      <c r="P3195">
        <v>30</v>
      </c>
      <c r="Q3195">
        <v>300</v>
      </c>
      <c r="R3195">
        <v>7440</v>
      </c>
      <c r="S3195">
        <v>24.8</v>
      </c>
      <c r="T3195">
        <v>0.83</v>
      </c>
      <c r="U3195">
        <f t="shared" si="824"/>
        <v>7440</v>
      </c>
      <c r="V3195">
        <f t="shared" si="825"/>
        <v>9000</v>
      </c>
      <c r="W3195" s="1" t="s">
        <v>149</v>
      </c>
      <c r="X3195" s="1" t="s">
        <v>150</v>
      </c>
      <c r="Y3195" s="1" t="s">
        <v>150</v>
      </c>
      <c r="Z3195" s="3">
        <v>800</v>
      </c>
      <c r="AA3195" s="4">
        <f t="shared" ref="AA3195:AA3215" si="856">AB3195</f>
        <v>2278.0801620000002</v>
      </c>
      <c r="AB3195" s="2">
        <f t="shared" ref="AB3195:AB3215" si="857">2245.156962+0.109744*Q3195</f>
        <v>2278.0801620000002</v>
      </c>
      <c r="AC3195" s="4">
        <f t="shared" ref="AC3195:AC3215" si="858">AD3195</f>
        <v>1974.1006043333332</v>
      </c>
      <c r="AD3195" s="4">
        <f t="shared" si="835"/>
        <v>1974.1006043333332</v>
      </c>
      <c r="AE3195" s="4" t="s">
        <v>62</v>
      </c>
      <c r="AG3195" s="4" t="str">
        <f t="shared" si="854"/>
        <v>Weight Captured Separately</v>
      </c>
      <c r="AH3195" s="4">
        <v>11352</v>
      </c>
      <c r="AI3195">
        <f t="shared" si="826"/>
        <v>9020</v>
      </c>
      <c r="AJ3195" t="s">
        <v>81</v>
      </c>
      <c r="AK3195" s="2"/>
      <c r="AL3195" s="2" t="str">
        <f t="shared" si="855"/>
        <v>Freight Included in Commodity Cost</v>
      </c>
      <c r="AM3195" s="4"/>
      <c r="AN3195" t="e">
        <f>VLOOKUP([1]!Tabelle13[[#This Row],[Vlookup this ID for freight costs]],$AL$2:$AL$6811,2,FALSE)</f>
        <v>#REF!</v>
      </c>
      <c r="AO3195">
        <f t="shared" ref="AO3195:AO3215" si="859">IF(AK:AK="",AC:AC*6.242+1.383 -2.844 + 3.145 -2.265  -2.026,AK:AK)</f>
        <v>12319.728972248668</v>
      </c>
      <c r="AP3195">
        <v>14.58</v>
      </c>
      <c r="AQ3195">
        <v>14.58</v>
      </c>
      <c r="AR3195" s="4">
        <v>8</v>
      </c>
      <c r="AS3195" s="4">
        <v>9</v>
      </c>
      <c r="AT3195" s="4">
        <v>2009</v>
      </c>
      <c r="AU3195" s="4">
        <v>31</v>
      </c>
      <c r="AV3195" s="4">
        <v>8</v>
      </c>
      <c r="AW3195" s="4">
        <v>2009</v>
      </c>
      <c r="AX3195" t="str">
        <f t="shared" si="827"/>
        <v>No Delay</v>
      </c>
      <c r="AY3195">
        <f t="shared" si="828"/>
        <v>0</v>
      </c>
    </row>
    <row r="3196" spans="1:51" x14ac:dyDescent="0.2">
      <c r="A3196" s="3">
        <v>2014</v>
      </c>
      <c r="B3196" s="1" t="s">
        <v>1918</v>
      </c>
      <c r="C3196" s="1" t="s">
        <v>150</v>
      </c>
      <c r="D3196" s="1" t="s">
        <v>100</v>
      </c>
      <c r="E3196" s="1" t="s">
        <v>101</v>
      </c>
      <c r="F3196" s="1" t="s">
        <v>101</v>
      </c>
      <c r="G3196" s="13" t="s">
        <v>1882</v>
      </c>
      <c r="H3196" s="12">
        <v>39685</v>
      </c>
      <c r="I3196" s="12" t="s">
        <v>1981</v>
      </c>
      <c r="J3196" s="12">
        <v>39674</v>
      </c>
      <c r="K3196" s="4">
        <v>998</v>
      </c>
      <c r="L3196" s="1" t="s">
        <v>146</v>
      </c>
      <c r="M3196" s="1" t="s">
        <v>1920</v>
      </c>
      <c r="N3196" s="1" t="s">
        <v>224</v>
      </c>
      <c r="O3196" s="1" t="s">
        <v>225</v>
      </c>
      <c r="P3196">
        <v>30</v>
      </c>
      <c r="Q3196">
        <v>300</v>
      </c>
      <c r="R3196">
        <v>7080</v>
      </c>
      <c r="S3196">
        <v>23.6</v>
      </c>
      <c r="T3196">
        <v>0.79</v>
      </c>
      <c r="U3196">
        <f t="shared" si="824"/>
        <v>7080</v>
      </c>
      <c r="V3196">
        <f t="shared" si="825"/>
        <v>9000</v>
      </c>
      <c r="W3196" s="1" t="s">
        <v>149</v>
      </c>
      <c r="X3196" s="1" t="s">
        <v>150</v>
      </c>
      <c r="Y3196" s="1" t="s">
        <v>150</v>
      </c>
      <c r="Z3196" s="3">
        <v>800</v>
      </c>
      <c r="AA3196" s="4">
        <f t="shared" si="856"/>
        <v>2278.0801620000002</v>
      </c>
      <c r="AB3196" s="2">
        <f t="shared" si="857"/>
        <v>2278.0801620000002</v>
      </c>
      <c r="AC3196" s="4">
        <f t="shared" si="858"/>
        <v>1974.1006043333332</v>
      </c>
      <c r="AD3196" s="4">
        <f t="shared" si="835"/>
        <v>1974.1006043333332</v>
      </c>
      <c r="AE3196" s="4" t="s">
        <v>62</v>
      </c>
      <c r="AG3196" s="4" t="str">
        <f t="shared" si="854"/>
        <v>Weight Captured Separately</v>
      </c>
      <c r="AH3196" s="4">
        <v>10863</v>
      </c>
      <c r="AI3196">
        <f t="shared" si="826"/>
        <v>214</v>
      </c>
      <c r="AJ3196" t="s">
        <v>81</v>
      </c>
      <c r="AK3196" s="2"/>
      <c r="AL3196" s="2" t="str">
        <f t="shared" si="855"/>
        <v>Freight Included in Commodity Cost</v>
      </c>
      <c r="AM3196" s="4"/>
      <c r="AN3196" t="e">
        <f>VLOOKUP([1]!Tabelle13[[#This Row],[Vlookup this ID for freight costs]],$AL$2:$AL$6811,2,FALSE)</f>
        <v>#REF!</v>
      </c>
      <c r="AO3196">
        <f t="shared" si="859"/>
        <v>12319.728972248668</v>
      </c>
      <c r="AP3196">
        <v>11.33</v>
      </c>
      <c r="AQ3196">
        <v>11.33</v>
      </c>
      <c r="AR3196" s="4">
        <v>25</v>
      </c>
      <c r="AS3196" s="4">
        <v>8</v>
      </c>
      <c r="AT3196" s="4">
        <v>2008</v>
      </c>
      <c r="AU3196" s="4">
        <v>14</v>
      </c>
      <c r="AV3196" s="4">
        <v>8</v>
      </c>
      <c r="AW3196" s="4">
        <v>2008</v>
      </c>
      <c r="AX3196" t="str">
        <f t="shared" si="827"/>
        <v>No Delay</v>
      </c>
      <c r="AY3196">
        <f t="shared" si="828"/>
        <v>0</v>
      </c>
    </row>
    <row r="3197" spans="1:51" x14ac:dyDescent="0.2">
      <c r="A3197" s="3">
        <v>30164</v>
      </c>
      <c r="B3197" s="1" t="s">
        <v>215</v>
      </c>
      <c r="C3197" s="1" t="s">
        <v>89</v>
      </c>
      <c r="D3197" s="1" t="s">
        <v>74</v>
      </c>
      <c r="E3197" s="1" t="s">
        <v>53</v>
      </c>
      <c r="F3197" s="1" t="s">
        <v>53</v>
      </c>
      <c r="G3197" s="13" t="s">
        <v>836</v>
      </c>
      <c r="H3197" s="12">
        <v>40142</v>
      </c>
      <c r="I3197" s="12" t="s">
        <v>836</v>
      </c>
      <c r="J3197" s="12">
        <v>40142</v>
      </c>
      <c r="K3197" s="4">
        <v>2032</v>
      </c>
      <c r="L3197" s="1" t="s">
        <v>146</v>
      </c>
      <c r="M3197" s="1" t="s">
        <v>182</v>
      </c>
      <c r="N3197" s="1" t="s">
        <v>684</v>
      </c>
      <c r="O3197" s="1" t="s">
        <v>685</v>
      </c>
      <c r="P3197">
        <v>60</v>
      </c>
      <c r="Q3197">
        <v>300</v>
      </c>
      <c r="R3197">
        <v>2850</v>
      </c>
      <c r="S3197">
        <v>9.5</v>
      </c>
      <c r="T3197">
        <v>0.16</v>
      </c>
      <c r="U3197">
        <f t="shared" si="824"/>
        <v>2850</v>
      </c>
      <c r="V3197">
        <f t="shared" si="825"/>
        <v>18000</v>
      </c>
      <c r="W3197" s="1" t="s">
        <v>185</v>
      </c>
      <c r="X3197" s="1" t="s">
        <v>186</v>
      </c>
      <c r="Y3197" s="1" t="s">
        <v>186</v>
      </c>
      <c r="Z3197" s="3">
        <v>4287</v>
      </c>
      <c r="AA3197" s="4">
        <f t="shared" si="856"/>
        <v>2278.0801620000002</v>
      </c>
      <c r="AB3197" s="2">
        <f t="shared" si="857"/>
        <v>2278.0801620000002</v>
      </c>
      <c r="AC3197" s="4">
        <f t="shared" si="858"/>
        <v>1625.2573013333333</v>
      </c>
      <c r="AD3197" s="4">
        <f t="shared" si="835"/>
        <v>1625.2573013333333</v>
      </c>
      <c r="AE3197" s="4" t="s">
        <v>62</v>
      </c>
      <c r="AG3197" s="4" t="str">
        <f t="shared" si="854"/>
        <v>Weight Captured Separately</v>
      </c>
      <c r="AI3197" t="e">
        <f t="shared" si="826"/>
        <v>#N/A</v>
      </c>
      <c r="AJ3197" t="s">
        <v>81</v>
      </c>
      <c r="AK3197" s="2"/>
      <c r="AL3197" s="2" t="str">
        <f t="shared" si="855"/>
        <v>Freight Included in Commodity Cost</v>
      </c>
      <c r="AM3197" s="4"/>
      <c r="AN3197" t="e">
        <f>VLOOKUP([1]!Tabelle13[[#This Row],[Vlookup this ID for freight costs]],$AL$2:$AL$6811,2,FALSE)</f>
        <v>#REF!</v>
      </c>
      <c r="AO3197">
        <f t="shared" si="859"/>
        <v>10142.249074922669</v>
      </c>
      <c r="AP3197">
        <v>5.59</v>
      </c>
      <c r="AQ3197">
        <v>5.59</v>
      </c>
      <c r="AR3197" s="4">
        <v>25</v>
      </c>
      <c r="AS3197" s="4">
        <v>11</v>
      </c>
      <c r="AT3197" s="4">
        <v>2009</v>
      </c>
      <c r="AU3197" s="4">
        <v>25</v>
      </c>
      <c r="AV3197" s="4">
        <v>11</v>
      </c>
      <c r="AW3197" s="4">
        <v>2009</v>
      </c>
      <c r="AX3197" t="str">
        <f t="shared" si="827"/>
        <v>No Delay</v>
      </c>
      <c r="AY3197">
        <f t="shared" si="828"/>
        <v>0</v>
      </c>
    </row>
    <row r="3198" spans="1:51" x14ac:dyDescent="0.2">
      <c r="A3198" s="3">
        <v>1722</v>
      </c>
      <c r="B3198" s="1" t="s">
        <v>1918</v>
      </c>
      <c r="C3198" s="1" t="s">
        <v>150</v>
      </c>
      <c r="D3198" s="1" t="s">
        <v>100</v>
      </c>
      <c r="E3198" s="1"/>
      <c r="F3198" s="1" t="s">
        <v>107</v>
      </c>
      <c r="G3198" s="13" t="s">
        <v>1965</v>
      </c>
      <c r="H3198" s="12">
        <v>39563</v>
      </c>
      <c r="I3198" s="12" t="s">
        <v>97</v>
      </c>
      <c r="J3198" s="12">
        <v>39545</v>
      </c>
      <c r="K3198" s="4">
        <v>746</v>
      </c>
      <c r="L3198" s="1" t="s">
        <v>146</v>
      </c>
      <c r="M3198" s="1" t="s">
        <v>1920</v>
      </c>
      <c r="N3198" s="1" t="s">
        <v>167</v>
      </c>
      <c r="O3198" s="1" t="s">
        <v>93</v>
      </c>
      <c r="P3198">
        <v>30</v>
      </c>
      <c r="Q3198">
        <v>300</v>
      </c>
      <c r="R3198">
        <v>4614</v>
      </c>
      <c r="S3198">
        <v>15.38</v>
      </c>
      <c r="T3198">
        <v>0.51</v>
      </c>
      <c r="U3198">
        <f t="shared" si="824"/>
        <v>4614</v>
      </c>
      <c r="V3198">
        <f t="shared" si="825"/>
        <v>9000</v>
      </c>
      <c r="W3198" s="1" t="s">
        <v>204</v>
      </c>
      <c r="X3198" s="1" t="s">
        <v>1236</v>
      </c>
      <c r="Y3198" s="1" t="s">
        <v>205</v>
      </c>
      <c r="Z3198" s="3">
        <v>7569</v>
      </c>
      <c r="AA3198" s="4">
        <f t="shared" si="856"/>
        <v>2278.0801620000002</v>
      </c>
      <c r="AB3198" s="2">
        <f t="shared" si="857"/>
        <v>2278.0801620000002</v>
      </c>
      <c r="AC3198" s="4">
        <f t="shared" si="858"/>
        <v>1974.1006043333332</v>
      </c>
      <c r="AD3198" s="4">
        <f t="shared" si="835"/>
        <v>1974.1006043333332</v>
      </c>
      <c r="AE3198" s="4" t="s">
        <v>62</v>
      </c>
      <c r="AG3198" s="4" t="str">
        <f t="shared" si="854"/>
        <v>Weight Captured Separately</v>
      </c>
      <c r="AH3198" s="4">
        <v>10766</v>
      </c>
      <c r="AI3198">
        <f t="shared" si="826"/>
        <v>14</v>
      </c>
      <c r="AJ3198" t="s">
        <v>81</v>
      </c>
      <c r="AK3198" s="2"/>
      <c r="AL3198" s="2" t="str">
        <f t="shared" si="855"/>
        <v>Freight Included in Commodity Cost</v>
      </c>
      <c r="AM3198" s="4"/>
      <c r="AN3198" t="e">
        <f>VLOOKUP([1]!Tabelle13[[#This Row],[Vlookup this ID for freight costs]],$AL$2:$AL$6811,2,FALSE)</f>
        <v>#REF!</v>
      </c>
      <c r="AO3198">
        <f t="shared" si="859"/>
        <v>12319.728972248668</v>
      </c>
      <c r="AP3198">
        <v>7.38</v>
      </c>
      <c r="AQ3198">
        <v>7.38</v>
      </c>
      <c r="AR3198" s="4">
        <v>25</v>
      </c>
      <c r="AS3198" s="4">
        <v>4</v>
      </c>
      <c r="AT3198" s="4">
        <v>2008</v>
      </c>
      <c r="AU3198" s="4">
        <v>7</v>
      </c>
      <c r="AV3198" s="4">
        <v>4</v>
      </c>
      <c r="AW3198" s="4">
        <v>2008</v>
      </c>
      <c r="AX3198" t="str">
        <f t="shared" si="827"/>
        <v>No Delay</v>
      </c>
      <c r="AY3198">
        <f t="shared" si="828"/>
        <v>0</v>
      </c>
    </row>
    <row r="3199" spans="1:51" x14ac:dyDescent="0.2">
      <c r="A3199" s="3">
        <v>7718</v>
      </c>
      <c r="B3199" s="1" t="s">
        <v>1918</v>
      </c>
      <c r="C3199" s="1" t="s">
        <v>150</v>
      </c>
      <c r="D3199" s="1" t="s">
        <v>100</v>
      </c>
      <c r="E3199" s="1" t="s">
        <v>53</v>
      </c>
      <c r="F3199" s="1" t="s">
        <v>53</v>
      </c>
      <c r="G3199" s="13" t="s">
        <v>2036</v>
      </c>
      <c r="H3199" s="12">
        <v>39889</v>
      </c>
      <c r="I3199" s="12" t="s">
        <v>2037</v>
      </c>
      <c r="J3199" s="12">
        <v>39780</v>
      </c>
      <c r="K3199" s="4">
        <v>1219</v>
      </c>
      <c r="L3199" s="1" t="s">
        <v>146</v>
      </c>
      <c r="M3199" s="1" t="s">
        <v>1920</v>
      </c>
      <c r="N3199" s="1" t="s">
        <v>178</v>
      </c>
      <c r="O3199" s="1" t="s">
        <v>93</v>
      </c>
      <c r="P3199">
        <v>60</v>
      </c>
      <c r="Q3199">
        <v>300</v>
      </c>
      <c r="R3199">
        <v>3699</v>
      </c>
      <c r="S3199">
        <v>12.33</v>
      </c>
      <c r="T3199">
        <v>0.21</v>
      </c>
      <c r="U3199">
        <f t="shared" si="824"/>
        <v>3699</v>
      </c>
      <c r="V3199">
        <f t="shared" si="825"/>
        <v>18000</v>
      </c>
      <c r="W3199" s="1" t="s">
        <v>155</v>
      </c>
      <c r="X3199" s="1" t="s">
        <v>1236</v>
      </c>
      <c r="Y3199" s="1" t="s">
        <v>156</v>
      </c>
      <c r="Z3199" s="3">
        <v>8107</v>
      </c>
      <c r="AA3199" s="4">
        <f t="shared" si="856"/>
        <v>2278.0801620000002</v>
      </c>
      <c r="AB3199" s="2">
        <f t="shared" si="857"/>
        <v>2278.0801620000002</v>
      </c>
      <c r="AC3199" s="4">
        <f t="shared" si="858"/>
        <v>1625.2573013333333</v>
      </c>
      <c r="AD3199" s="4">
        <f t="shared" si="835"/>
        <v>1625.2573013333333</v>
      </c>
      <c r="AE3199" s="4" t="s">
        <v>62</v>
      </c>
      <c r="AG3199" s="4" t="str">
        <f t="shared" si="854"/>
        <v>Weight Captured Separately</v>
      </c>
      <c r="AH3199" s="4">
        <v>10654</v>
      </c>
      <c r="AI3199">
        <f t="shared" si="826"/>
        <v>4230</v>
      </c>
      <c r="AJ3199" t="s">
        <v>81</v>
      </c>
      <c r="AK3199" s="2"/>
      <c r="AL3199" s="2" t="str">
        <f t="shared" si="855"/>
        <v>Freight Included in Commodity Cost</v>
      </c>
      <c r="AM3199" s="4"/>
      <c r="AN3199" t="e">
        <f>VLOOKUP([1]!Tabelle13[[#This Row],[Vlookup this ID for freight costs]],$AL$2:$AL$6811,2,FALSE)</f>
        <v>#REF!</v>
      </c>
      <c r="AO3199">
        <f t="shared" si="859"/>
        <v>10142.249074922669</v>
      </c>
      <c r="AP3199">
        <v>7.25</v>
      </c>
      <c r="AQ3199">
        <v>7.25</v>
      </c>
      <c r="AR3199" s="4">
        <v>17</v>
      </c>
      <c r="AS3199" s="4">
        <v>4</v>
      </c>
      <c r="AT3199" s="4">
        <v>2009</v>
      </c>
      <c r="AU3199" s="4">
        <v>28</v>
      </c>
      <c r="AV3199" s="4">
        <v>11</v>
      </c>
      <c r="AW3199" s="4">
        <v>2008</v>
      </c>
      <c r="AX3199" t="str">
        <f t="shared" si="827"/>
        <v>No Delay</v>
      </c>
      <c r="AY3199">
        <f t="shared" si="828"/>
        <v>0</v>
      </c>
    </row>
    <row r="3200" spans="1:51" x14ac:dyDescent="0.2">
      <c r="A3200" s="3">
        <v>1723</v>
      </c>
      <c r="B3200" s="1" t="s">
        <v>1918</v>
      </c>
      <c r="C3200" s="1" t="s">
        <v>150</v>
      </c>
      <c r="D3200" s="1" t="s">
        <v>100</v>
      </c>
      <c r="E3200" s="1"/>
      <c r="F3200" s="1" t="s">
        <v>107</v>
      </c>
      <c r="G3200" s="13" t="s">
        <v>1965</v>
      </c>
      <c r="H3200" s="12">
        <v>39563</v>
      </c>
      <c r="I3200" s="12" t="s">
        <v>1965</v>
      </c>
      <c r="J3200" s="12">
        <v>39563</v>
      </c>
      <c r="K3200" s="4">
        <v>805</v>
      </c>
      <c r="L3200" s="1" t="s">
        <v>146</v>
      </c>
      <c r="M3200" s="1" t="s">
        <v>1920</v>
      </c>
      <c r="N3200" s="1" t="s">
        <v>1943</v>
      </c>
      <c r="O3200" s="1" t="s">
        <v>897</v>
      </c>
      <c r="P3200">
        <v>60</v>
      </c>
      <c r="Q3200">
        <v>300</v>
      </c>
      <c r="R3200">
        <v>4155</v>
      </c>
      <c r="S3200">
        <v>13.85</v>
      </c>
      <c r="T3200">
        <v>0.23</v>
      </c>
      <c r="U3200">
        <f t="shared" si="824"/>
        <v>4155</v>
      </c>
      <c r="V3200">
        <f t="shared" si="825"/>
        <v>18000</v>
      </c>
      <c r="W3200" s="1" t="s">
        <v>1944</v>
      </c>
      <c r="X3200" s="1" t="s">
        <v>3087</v>
      </c>
      <c r="Y3200" s="1" t="s">
        <v>1945</v>
      </c>
      <c r="Z3200" s="3">
        <v>8554</v>
      </c>
      <c r="AA3200" s="4">
        <f t="shared" si="856"/>
        <v>2278.0801620000002</v>
      </c>
      <c r="AB3200" s="2">
        <f t="shared" si="857"/>
        <v>2278.0801620000002</v>
      </c>
      <c r="AC3200" s="4">
        <f t="shared" si="858"/>
        <v>1625.2573013333333</v>
      </c>
      <c r="AD3200" s="4">
        <f t="shared" si="835"/>
        <v>1625.2573013333333</v>
      </c>
      <c r="AE3200" s="4" t="s">
        <v>62</v>
      </c>
      <c r="AG3200" s="4" t="str">
        <f t="shared" si="854"/>
        <v>Weight Captured Separately</v>
      </c>
      <c r="AH3200" s="4">
        <v>10774</v>
      </c>
      <c r="AI3200">
        <f t="shared" si="826"/>
        <v>10681</v>
      </c>
      <c r="AJ3200" t="s">
        <v>81</v>
      </c>
      <c r="AK3200" s="2"/>
      <c r="AL3200" s="2" t="str">
        <f t="shared" si="855"/>
        <v>Freight Included in Commodity Cost</v>
      </c>
      <c r="AM3200" s="4"/>
      <c r="AN3200" t="e">
        <f>VLOOKUP([1]!Tabelle13[[#This Row],[Vlookup this ID for freight costs]],$AL$2:$AL$6811,2,FALSE)</f>
        <v>#REF!</v>
      </c>
      <c r="AO3200">
        <f t="shared" si="859"/>
        <v>10142.249074922669</v>
      </c>
      <c r="AP3200">
        <v>6.65</v>
      </c>
      <c r="AQ3200">
        <v>6.65</v>
      </c>
      <c r="AR3200" s="4">
        <v>25</v>
      </c>
      <c r="AS3200" s="4">
        <v>4</v>
      </c>
      <c r="AT3200" s="4">
        <v>2008</v>
      </c>
      <c r="AU3200" s="4">
        <v>25</v>
      </c>
      <c r="AV3200" s="4">
        <v>4</v>
      </c>
      <c r="AW3200" s="4">
        <v>2008</v>
      </c>
      <c r="AX3200" t="str">
        <f t="shared" si="827"/>
        <v>No Delay</v>
      </c>
      <c r="AY3200">
        <f t="shared" si="828"/>
        <v>0</v>
      </c>
    </row>
    <row r="3201" spans="1:51" x14ac:dyDescent="0.2">
      <c r="A3201" s="3">
        <v>5050</v>
      </c>
      <c r="B3201" s="1" t="s">
        <v>1918</v>
      </c>
      <c r="C3201" s="1" t="s">
        <v>150</v>
      </c>
      <c r="D3201" s="1" t="s">
        <v>100</v>
      </c>
      <c r="E3201" s="1" t="s">
        <v>53</v>
      </c>
      <c r="F3201" s="1" t="s">
        <v>53</v>
      </c>
      <c r="G3201" s="13" t="s">
        <v>2023</v>
      </c>
      <c r="H3201" s="12">
        <v>39906</v>
      </c>
      <c r="I3201" s="12" t="s">
        <v>1603</v>
      </c>
      <c r="J3201" s="12">
        <v>39855</v>
      </c>
      <c r="K3201" s="4">
        <v>1350</v>
      </c>
      <c r="L3201" s="1" t="s">
        <v>146</v>
      </c>
      <c r="M3201" s="1" t="s">
        <v>1920</v>
      </c>
      <c r="N3201" s="1" t="s">
        <v>1963</v>
      </c>
      <c r="O3201" s="1" t="s">
        <v>1964</v>
      </c>
      <c r="P3201">
        <v>60</v>
      </c>
      <c r="Q3201">
        <v>300</v>
      </c>
      <c r="R3201">
        <v>1179</v>
      </c>
      <c r="S3201">
        <v>3.93</v>
      </c>
      <c r="T3201">
        <v>7.0000000000000007E-2</v>
      </c>
      <c r="U3201">
        <f t="shared" si="824"/>
        <v>1179</v>
      </c>
      <c r="V3201">
        <f t="shared" si="825"/>
        <v>18000</v>
      </c>
      <c r="W3201" s="1" t="s">
        <v>185</v>
      </c>
      <c r="X3201" s="1" t="s">
        <v>186</v>
      </c>
      <c r="Y3201" s="1" t="s">
        <v>186</v>
      </c>
      <c r="Z3201" s="3">
        <v>8773</v>
      </c>
      <c r="AA3201" s="4">
        <f t="shared" si="856"/>
        <v>2278.0801620000002</v>
      </c>
      <c r="AB3201" s="2">
        <f t="shared" si="857"/>
        <v>2278.0801620000002</v>
      </c>
      <c r="AC3201" s="4">
        <f t="shared" si="858"/>
        <v>1625.2573013333333</v>
      </c>
      <c r="AD3201" s="4">
        <f t="shared" si="835"/>
        <v>1625.2573013333333</v>
      </c>
      <c r="AE3201" s="4" t="s">
        <v>62</v>
      </c>
      <c r="AG3201" s="4" t="str">
        <f t="shared" si="854"/>
        <v>Weight Captured Separately</v>
      </c>
      <c r="AH3201" s="4">
        <v>11895</v>
      </c>
      <c r="AI3201">
        <f t="shared" si="826"/>
        <v>236</v>
      </c>
      <c r="AJ3201" t="s">
        <v>81</v>
      </c>
      <c r="AK3201" s="2"/>
      <c r="AL3201" s="2" t="str">
        <f t="shared" si="855"/>
        <v>Freight Included in Commodity Cost</v>
      </c>
      <c r="AM3201" s="4"/>
      <c r="AN3201" t="e">
        <f>VLOOKUP([1]!Tabelle13[[#This Row],[Vlookup this ID for freight costs]],$AL$2:$AL$6811,2,FALSE)</f>
        <v>#REF!</v>
      </c>
      <c r="AO3201">
        <f t="shared" si="859"/>
        <v>10142.249074922669</v>
      </c>
      <c r="AP3201">
        <v>2.31</v>
      </c>
      <c r="AQ3201">
        <v>2.31</v>
      </c>
      <c r="AR3201" s="4">
        <v>3</v>
      </c>
      <c r="AS3201" s="4">
        <v>4</v>
      </c>
      <c r="AT3201" s="4">
        <v>2009</v>
      </c>
      <c r="AU3201" s="4">
        <v>11</v>
      </c>
      <c r="AV3201" s="4">
        <v>2</v>
      </c>
      <c r="AW3201" s="4">
        <v>2009</v>
      </c>
      <c r="AX3201" t="str">
        <f t="shared" si="827"/>
        <v>No Delay</v>
      </c>
      <c r="AY3201">
        <f t="shared" si="828"/>
        <v>0</v>
      </c>
    </row>
    <row r="3202" spans="1:51" x14ac:dyDescent="0.2">
      <c r="A3202" s="3">
        <v>10356</v>
      </c>
      <c r="B3202" s="1" t="s">
        <v>1918</v>
      </c>
      <c r="C3202" s="1" t="s">
        <v>150</v>
      </c>
      <c r="D3202" s="1" t="s">
        <v>100</v>
      </c>
      <c r="E3202" s="1" t="s">
        <v>53</v>
      </c>
      <c r="F3202" s="1" t="s">
        <v>53</v>
      </c>
      <c r="G3202" s="13" t="s">
        <v>1919</v>
      </c>
      <c r="H3202" s="12">
        <v>39904</v>
      </c>
      <c r="I3202" s="12" t="s">
        <v>1603</v>
      </c>
      <c r="J3202" s="12">
        <v>39855</v>
      </c>
      <c r="K3202" s="4">
        <v>1352</v>
      </c>
      <c r="L3202" s="1" t="s">
        <v>146</v>
      </c>
      <c r="M3202" s="1" t="s">
        <v>1920</v>
      </c>
      <c r="N3202" s="1" t="s">
        <v>1963</v>
      </c>
      <c r="O3202" s="1" t="s">
        <v>1964</v>
      </c>
      <c r="P3202">
        <v>60</v>
      </c>
      <c r="Q3202">
        <v>300</v>
      </c>
      <c r="R3202">
        <v>1212</v>
      </c>
      <c r="S3202">
        <v>4.04</v>
      </c>
      <c r="T3202">
        <v>7.0000000000000007E-2</v>
      </c>
      <c r="U3202">
        <f t="shared" ref="U3202:U3265" si="860">S3202*Q3202</f>
        <v>1212</v>
      </c>
      <c r="V3202">
        <f t="shared" ref="V3202:V3265" si="861">Q3202*P3202</f>
        <v>18000</v>
      </c>
      <c r="W3202" s="1" t="s">
        <v>185</v>
      </c>
      <c r="X3202" s="1" t="s">
        <v>186</v>
      </c>
      <c r="Y3202" s="1" t="s">
        <v>186</v>
      </c>
      <c r="Z3202" s="3">
        <v>8773</v>
      </c>
      <c r="AA3202" s="4">
        <f t="shared" si="856"/>
        <v>2278.0801620000002</v>
      </c>
      <c r="AB3202" s="2">
        <f t="shared" si="857"/>
        <v>2278.0801620000002</v>
      </c>
      <c r="AC3202" s="4">
        <f t="shared" si="858"/>
        <v>1625.2573013333333</v>
      </c>
      <c r="AD3202" s="4">
        <f t="shared" si="835"/>
        <v>1625.2573013333333</v>
      </c>
      <c r="AE3202" s="4" t="s">
        <v>62</v>
      </c>
      <c r="AG3202" s="4" t="str">
        <f t="shared" si="854"/>
        <v>Weight Captured Separately</v>
      </c>
      <c r="AH3202" s="4">
        <v>83188</v>
      </c>
      <c r="AI3202">
        <f t="shared" ref="AI3202:AI3265" si="862">INDEX($AE$2:$AE$6811,MATCH(AH3202,$A$2:$A$6811,0))</f>
        <v>22942</v>
      </c>
      <c r="AJ3202" t="s">
        <v>81</v>
      </c>
      <c r="AK3202" s="2"/>
      <c r="AL3202" s="2" t="str">
        <f t="shared" si="855"/>
        <v>Freight Included in Commodity Cost</v>
      </c>
      <c r="AM3202" s="4"/>
      <c r="AN3202" t="e">
        <f>VLOOKUP([1]!Tabelle13[[#This Row],[Vlookup this ID for freight costs]],$AL$2:$AL$6811,2,FALSE)</f>
        <v>#REF!</v>
      </c>
      <c r="AO3202">
        <f t="shared" si="859"/>
        <v>10142.249074922669</v>
      </c>
      <c r="AP3202">
        <v>2.38</v>
      </c>
      <c r="AQ3202">
        <v>2.38</v>
      </c>
      <c r="AR3202" s="4">
        <v>1</v>
      </c>
      <c r="AS3202" s="4">
        <v>4</v>
      </c>
      <c r="AT3202" s="4">
        <v>2009</v>
      </c>
      <c r="AU3202" s="4">
        <v>11</v>
      </c>
      <c r="AV3202" s="4">
        <v>2</v>
      </c>
      <c r="AW3202" s="4">
        <v>2009</v>
      </c>
      <c r="AX3202" t="str">
        <f t="shared" ref="AX3202:AX3265" si="863">IF(DATE(AW3202,AV3202,AU3202)&lt;=DATE(AT3202,AS3202,AR3202),"No Delay","Delay")</f>
        <v>No Delay</v>
      </c>
      <c r="AY3202">
        <f t="shared" ref="AY3202:AY3265" si="864">IF(_xlfn.DAYS(J3202,H3202)&gt;0, _xlfn.DAYS(J3202,H3202),0)</f>
        <v>0</v>
      </c>
    </row>
    <row r="3203" spans="1:51" x14ac:dyDescent="0.2">
      <c r="A3203" s="3">
        <v>6846</v>
      </c>
      <c r="B3203" s="1" t="s">
        <v>1918</v>
      </c>
      <c r="C3203" s="1" t="s">
        <v>150</v>
      </c>
      <c r="D3203" s="1" t="s">
        <v>100</v>
      </c>
      <c r="E3203" s="1"/>
      <c r="F3203" s="1" t="s">
        <v>107</v>
      </c>
      <c r="G3203" s="13" t="s">
        <v>1953</v>
      </c>
      <c r="H3203" s="12">
        <v>39476</v>
      </c>
      <c r="I3203" s="12" t="s">
        <v>1953</v>
      </c>
      <c r="J3203" s="12">
        <v>39476</v>
      </c>
      <c r="K3203" s="4">
        <v>635</v>
      </c>
      <c r="L3203" s="1" t="s">
        <v>146</v>
      </c>
      <c r="M3203" s="1" t="s">
        <v>1954</v>
      </c>
      <c r="N3203" s="1" t="s">
        <v>1939</v>
      </c>
      <c r="O3203" s="1" t="s">
        <v>1940</v>
      </c>
      <c r="P3203">
        <v>60</v>
      </c>
      <c r="Q3203">
        <v>300</v>
      </c>
      <c r="R3203">
        <v>7272</v>
      </c>
      <c r="S3203">
        <v>24.24</v>
      </c>
      <c r="T3203">
        <v>0.4</v>
      </c>
      <c r="U3203">
        <f t="shared" si="860"/>
        <v>7271.9999999999991</v>
      </c>
      <c r="V3203">
        <f t="shared" si="861"/>
        <v>18000</v>
      </c>
      <c r="W3203" s="1" t="s">
        <v>1993</v>
      </c>
      <c r="X3203" s="1" t="s">
        <v>112</v>
      </c>
      <c r="Y3203" s="1" t="s">
        <v>112</v>
      </c>
      <c r="Z3203" s="3">
        <v>9208</v>
      </c>
      <c r="AA3203" s="4">
        <f t="shared" si="856"/>
        <v>2278.0801620000002</v>
      </c>
      <c r="AB3203" s="2">
        <f t="shared" si="857"/>
        <v>2278.0801620000002</v>
      </c>
      <c r="AC3203" s="4">
        <f t="shared" si="858"/>
        <v>1625.2573013333333</v>
      </c>
      <c r="AD3203" s="4">
        <f t="shared" si="835"/>
        <v>1625.2573013333333</v>
      </c>
      <c r="AE3203" s="4" t="s">
        <v>62</v>
      </c>
      <c r="AG3203" s="4" t="str">
        <f t="shared" si="854"/>
        <v>Weight Captured Separately</v>
      </c>
      <c r="AH3203" s="4">
        <v>10813</v>
      </c>
      <c r="AI3203">
        <f t="shared" si="862"/>
        <v>580</v>
      </c>
      <c r="AJ3203" t="s">
        <v>81</v>
      </c>
      <c r="AK3203" s="2"/>
      <c r="AL3203" s="2" t="str">
        <f t="shared" si="855"/>
        <v>Freight Included in Commodity Cost</v>
      </c>
      <c r="AM3203" s="4"/>
      <c r="AN3203" t="e">
        <f>VLOOKUP([1]!Tabelle13[[#This Row],[Vlookup this ID for freight costs]],$AL$2:$AL$6811,2,FALSE)</f>
        <v>#REF!</v>
      </c>
      <c r="AO3203">
        <f t="shared" si="859"/>
        <v>10142.249074922669</v>
      </c>
      <c r="AP3203">
        <v>11.64</v>
      </c>
      <c r="AQ3203">
        <v>11.64</v>
      </c>
      <c r="AR3203" s="4">
        <v>29</v>
      </c>
      <c r="AS3203" s="4">
        <v>1</v>
      </c>
      <c r="AT3203" s="4">
        <v>2008</v>
      </c>
      <c r="AU3203" s="4">
        <v>29</v>
      </c>
      <c r="AV3203" s="4">
        <v>1</v>
      </c>
      <c r="AW3203" s="4">
        <v>2008</v>
      </c>
      <c r="AX3203" t="str">
        <f t="shared" si="863"/>
        <v>No Delay</v>
      </c>
      <c r="AY3203">
        <f t="shared" si="864"/>
        <v>0</v>
      </c>
    </row>
    <row r="3204" spans="1:51" x14ac:dyDescent="0.2">
      <c r="A3204" s="3">
        <v>62164</v>
      </c>
      <c r="B3204" s="1" t="s">
        <v>328</v>
      </c>
      <c r="C3204" s="1" t="s">
        <v>150</v>
      </c>
      <c r="D3204" s="1" t="s">
        <v>100</v>
      </c>
      <c r="E3204" s="1" t="s">
        <v>101</v>
      </c>
      <c r="F3204" s="1" t="s">
        <v>101</v>
      </c>
      <c r="G3204" s="13" t="s">
        <v>1181</v>
      </c>
      <c r="H3204" s="12">
        <v>40107</v>
      </c>
      <c r="I3204" s="12" t="s">
        <v>1181</v>
      </c>
      <c r="J3204" s="12">
        <v>40107</v>
      </c>
      <c r="K3204" s="4">
        <v>1952</v>
      </c>
      <c r="L3204" s="1" t="s">
        <v>146</v>
      </c>
      <c r="M3204" s="1" t="s">
        <v>1920</v>
      </c>
      <c r="N3204" s="1" t="s">
        <v>1943</v>
      </c>
      <c r="O3204" s="1" t="s">
        <v>897</v>
      </c>
      <c r="P3204">
        <v>60</v>
      </c>
      <c r="Q3204">
        <v>300</v>
      </c>
      <c r="R3204">
        <v>4826.37</v>
      </c>
      <c r="S3204">
        <v>16.09</v>
      </c>
      <c r="T3204">
        <v>0.27</v>
      </c>
      <c r="U3204">
        <f t="shared" si="860"/>
        <v>4827</v>
      </c>
      <c r="V3204">
        <f t="shared" si="861"/>
        <v>18000</v>
      </c>
      <c r="W3204" s="1" t="s">
        <v>851</v>
      </c>
      <c r="X3204" s="1" t="s">
        <v>361</v>
      </c>
      <c r="Y3204" s="1" t="s">
        <v>361</v>
      </c>
      <c r="Z3204" s="3">
        <v>12821</v>
      </c>
      <c r="AA3204" s="4">
        <f t="shared" si="856"/>
        <v>2278.0801620000002</v>
      </c>
      <c r="AB3204" s="2">
        <f t="shared" si="857"/>
        <v>2278.0801620000002</v>
      </c>
      <c r="AC3204" s="4">
        <f t="shared" si="858"/>
        <v>1625.2573013333333</v>
      </c>
      <c r="AD3204" s="4">
        <f t="shared" ref="AD3204:AD3267" si="865">AVERAGEIFS($AA$2:$AA$6811,$L$2:$L$6811,L3204,$V$2:$V$6811,"&gt;="&amp;(V3204-100), $V$2:$V$6811,"&lt;="&amp;(V3204+100),$AA$2:$AA$6811,"&gt;"&amp;1)</f>
        <v>1625.2573013333333</v>
      </c>
      <c r="AE3204" s="4" t="s">
        <v>62</v>
      </c>
      <c r="AG3204" s="4" t="str">
        <f t="shared" si="854"/>
        <v>Weight Captured Separately</v>
      </c>
      <c r="AI3204" t="e">
        <f t="shared" si="862"/>
        <v>#N/A</v>
      </c>
      <c r="AJ3204" t="s">
        <v>81</v>
      </c>
      <c r="AK3204" s="2"/>
      <c r="AL3204" s="2" t="str">
        <f t="shared" si="855"/>
        <v>Freight Included in Commodity Cost</v>
      </c>
      <c r="AM3204" s="4"/>
      <c r="AN3204" t="e">
        <f>VLOOKUP([1]!Tabelle13[[#This Row],[Vlookup this ID for freight costs]],$AL$2:$AL$6811,2,FALSE)</f>
        <v>#REF!</v>
      </c>
      <c r="AO3204">
        <f t="shared" si="859"/>
        <v>10142.249074922669</v>
      </c>
      <c r="AP3204">
        <v>9.4600000000000009</v>
      </c>
      <c r="AQ3204">
        <v>9.4600000000000009</v>
      </c>
      <c r="AR3204" s="4">
        <v>21</v>
      </c>
      <c r="AS3204" s="4">
        <v>10</v>
      </c>
      <c r="AT3204" s="4">
        <v>2009</v>
      </c>
      <c r="AU3204" s="4">
        <v>21</v>
      </c>
      <c r="AV3204" s="4">
        <v>10</v>
      </c>
      <c r="AW3204" s="4">
        <v>2009</v>
      </c>
      <c r="AX3204" t="str">
        <f t="shared" si="863"/>
        <v>No Delay</v>
      </c>
      <c r="AY3204">
        <f t="shared" si="864"/>
        <v>0</v>
      </c>
    </row>
    <row r="3205" spans="1:51" x14ac:dyDescent="0.2">
      <c r="A3205" s="3">
        <v>7779</v>
      </c>
      <c r="B3205" s="1" t="s">
        <v>1918</v>
      </c>
      <c r="C3205" s="1" t="s">
        <v>150</v>
      </c>
      <c r="D3205" s="1" t="s">
        <v>100</v>
      </c>
      <c r="E3205" s="1" t="s">
        <v>101</v>
      </c>
      <c r="F3205" s="1" t="s">
        <v>101</v>
      </c>
      <c r="G3205" s="13" t="s">
        <v>513</v>
      </c>
      <c r="H3205" s="12">
        <v>39948</v>
      </c>
      <c r="I3205" s="12" t="s">
        <v>2020</v>
      </c>
      <c r="J3205" s="12">
        <v>39920</v>
      </c>
      <c r="K3205" s="4">
        <v>1476</v>
      </c>
      <c r="L3205" s="1" t="s">
        <v>146</v>
      </c>
      <c r="M3205" s="1" t="s">
        <v>1920</v>
      </c>
      <c r="N3205" s="1" t="s">
        <v>1939</v>
      </c>
      <c r="O3205" s="1" t="s">
        <v>1940</v>
      </c>
      <c r="P3205">
        <v>60</v>
      </c>
      <c r="Q3205">
        <v>300</v>
      </c>
      <c r="R3205">
        <v>5031</v>
      </c>
      <c r="S3205">
        <v>16.77</v>
      </c>
      <c r="T3205">
        <v>0.28000000000000003</v>
      </c>
      <c r="U3205">
        <f t="shared" si="860"/>
        <v>5031</v>
      </c>
      <c r="V3205">
        <f t="shared" si="861"/>
        <v>18000</v>
      </c>
      <c r="W3205" s="1" t="s">
        <v>1941</v>
      </c>
      <c r="X3205" s="1" t="s">
        <v>1942</v>
      </c>
      <c r="Y3205" s="1" t="s">
        <v>1942</v>
      </c>
      <c r="Z3205" s="3">
        <v>12993</v>
      </c>
      <c r="AA3205" s="4">
        <f t="shared" si="856"/>
        <v>2278.0801620000002</v>
      </c>
      <c r="AB3205" s="2">
        <f t="shared" si="857"/>
        <v>2278.0801620000002</v>
      </c>
      <c r="AC3205" s="4">
        <f t="shared" si="858"/>
        <v>1625.2573013333333</v>
      </c>
      <c r="AD3205" s="4">
        <f t="shared" si="865"/>
        <v>1625.2573013333333</v>
      </c>
      <c r="AE3205" s="4" t="s">
        <v>62</v>
      </c>
      <c r="AG3205" s="4" t="str">
        <f t="shared" si="854"/>
        <v>Weight Captured Separately</v>
      </c>
      <c r="AH3205" s="4">
        <v>11910</v>
      </c>
      <c r="AI3205">
        <f t="shared" si="862"/>
        <v>82</v>
      </c>
      <c r="AJ3205" t="s">
        <v>81</v>
      </c>
      <c r="AK3205" s="2"/>
      <c r="AL3205" s="2" t="str">
        <f t="shared" si="855"/>
        <v>Freight Included in Commodity Cost</v>
      </c>
      <c r="AM3205" s="4"/>
      <c r="AN3205" t="e">
        <f>VLOOKUP([1]!Tabelle13[[#This Row],[Vlookup this ID for freight costs]],$AL$2:$AL$6811,2,FALSE)</f>
        <v>#REF!</v>
      </c>
      <c r="AO3205">
        <f t="shared" si="859"/>
        <v>10142.249074922669</v>
      </c>
      <c r="AP3205">
        <v>9.86</v>
      </c>
      <c r="AQ3205">
        <v>9.86</v>
      </c>
      <c r="AR3205" s="4">
        <v>15</v>
      </c>
      <c r="AS3205" s="4">
        <v>5</v>
      </c>
      <c r="AT3205" s="4">
        <v>2009</v>
      </c>
      <c r="AU3205" s="4">
        <v>17</v>
      </c>
      <c r="AV3205" s="4">
        <v>4</v>
      </c>
      <c r="AW3205" s="4">
        <v>2009</v>
      </c>
      <c r="AX3205" t="str">
        <f t="shared" si="863"/>
        <v>No Delay</v>
      </c>
      <c r="AY3205">
        <f t="shared" si="864"/>
        <v>0</v>
      </c>
    </row>
    <row r="3206" spans="1:51" ht="16" x14ac:dyDescent="0.2">
      <c r="A3206" s="3">
        <v>46653</v>
      </c>
      <c r="B3206" s="1" t="s">
        <v>328</v>
      </c>
      <c r="C3206" s="1" t="s">
        <v>150</v>
      </c>
      <c r="D3206" s="1" t="s">
        <v>100</v>
      </c>
      <c r="E3206" s="1" t="s">
        <v>101</v>
      </c>
      <c r="F3206" s="1" t="s">
        <v>101</v>
      </c>
      <c r="G3206" s="13" t="s">
        <v>740</v>
      </c>
      <c r="H3206" s="12">
        <v>40049</v>
      </c>
      <c r="I3206" s="12" t="s">
        <v>740</v>
      </c>
      <c r="J3206" s="12">
        <v>40049</v>
      </c>
      <c r="K3206" s="4">
        <v>1770</v>
      </c>
      <c r="L3206" s="1" t="s">
        <v>146</v>
      </c>
      <c r="M3206" s="1" t="s">
        <v>1920</v>
      </c>
      <c r="N3206" s="1" t="s">
        <v>2006</v>
      </c>
      <c r="O3206" s="1" t="s">
        <v>2007</v>
      </c>
      <c r="P3206">
        <v>240</v>
      </c>
      <c r="Q3206">
        <v>300</v>
      </c>
      <c r="R3206">
        <v>2040.28</v>
      </c>
      <c r="S3206">
        <v>6.8</v>
      </c>
      <c r="T3206">
        <v>0.03</v>
      </c>
      <c r="U3206">
        <f t="shared" si="860"/>
        <v>2040</v>
      </c>
      <c r="V3206">
        <f t="shared" si="861"/>
        <v>72000</v>
      </c>
      <c r="W3206" s="1" t="s">
        <v>623</v>
      </c>
      <c r="X3206" s="6" t="s">
        <v>1508</v>
      </c>
      <c r="Y3206" s="1" t="s">
        <v>624</v>
      </c>
      <c r="Z3206" s="3">
        <v>13360</v>
      </c>
      <c r="AA3206" s="4">
        <f t="shared" si="856"/>
        <v>2278.0801620000002</v>
      </c>
      <c r="AB3206" s="2">
        <f t="shared" si="857"/>
        <v>2278.0801620000002</v>
      </c>
      <c r="AC3206" s="4">
        <f t="shared" si="858"/>
        <v>1632.1738571999995</v>
      </c>
      <c r="AD3206" s="4">
        <f t="shared" si="865"/>
        <v>1632.1738571999995</v>
      </c>
      <c r="AE3206" s="4" t="s">
        <v>62</v>
      </c>
      <c r="AG3206" s="4" t="str">
        <f t="shared" si="854"/>
        <v>Weight Captured Separately</v>
      </c>
      <c r="AI3206" t="e">
        <f t="shared" si="862"/>
        <v>#N/A</v>
      </c>
      <c r="AJ3206" t="s">
        <v>81</v>
      </c>
      <c r="AK3206" s="2"/>
      <c r="AL3206" s="2" t="str">
        <f t="shared" si="855"/>
        <v>Freight Included in Commodity Cost</v>
      </c>
      <c r="AM3206" s="4"/>
      <c r="AN3206" t="e">
        <f>VLOOKUP([1]!Tabelle13[[#This Row],[Vlookup this ID for freight costs]],$AL$2:$AL$6811,2,FALSE)</f>
        <v>#REF!</v>
      </c>
      <c r="AO3206">
        <f t="shared" si="859"/>
        <v>10185.422216642399</v>
      </c>
      <c r="AP3206">
        <v>4</v>
      </c>
      <c r="AQ3206">
        <v>4</v>
      </c>
      <c r="AR3206" s="4">
        <v>24</v>
      </c>
      <c r="AS3206" s="4">
        <v>8</v>
      </c>
      <c r="AT3206" s="4">
        <v>2009</v>
      </c>
      <c r="AU3206" s="4">
        <v>24</v>
      </c>
      <c r="AV3206" s="4">
        <v>8</v>
      </c>
      <c r="AW3206" s="4">
        <v>2009</v>
      </c>
      <c r="AX3206" t="str">
        <f t="shared" si="863"/>
        <v>No Delay</v>
      </c>
      <c r="AY3206">
        <f t="shared" si="864"/>
        <v>0</v>
      </c>
    </row>
    <row r="3207" spans="1:51" ht="16" x14ac:dyDescent="0.2">
      <c r="A3207" s="3">
        <v>4259</v>
      </c>
      <c r="B3207" s="1" t="s">
        <v>1918</v>
      </c>
      <c r="C3207" s="1" t="s">
        <v>150</v>
      </c>
      <c r="D3207" s="1" t="s">
        <v>100</v>
      </c>
      <c r="E3207" s="1"/>
      <c r="F3207" s="1" t="s">
        <v>107</v>
      </c>
      <c r="G3207" s="13" t="s">
        <v>1955</v>
      </c>
      <c r="H3207" s="12">
        <v>39468</v>
      </c>
      <c r="I3207" s="12" t="s">
        <v>1956</v>
      </c>
      <c r="J3207" s="12">
        <v>39451</v>
      </c>
      <c r="K3207" s="4">
        <v>568</v>
      </c>
      <c r="L3207" s="1" t="s">
        <v>146</v>
      </c>
      <c r="M3207" s="1" t="s">
        <v>1954</v>
      </c>
      <c r="N3207" s="1" t="s">
        <v>2006</v>
      </c>
      <c r="O3207" s="1" t="s">
        <v>2007</v>
      </c>
      <c r="P3207">
        <v>240</v>
      </c>
      <c r="Q3207">
        <v>300</v>
      </c>
      <c r="R3207">
        <v>2049</v>
      </c>
      <c r="S3207">
        <v>6.83</v>
      </c>
      <c r="T3207">
        <v>0.03</v>
      </c>
      <c r="U3207">
        <f t="shared" si="860"/>
        <v>2049</v>
      </c>
      <c r="V3207">
        <f t="shared" si="861"/>
        <v>72000</v>
      </c>
      <c r="W3207" s="1" t="s">
        <v>623</v>
      </c>
      <c r="X3207" s="6" t="s">
        <v>1508</v>
      </c>
      <c r="Y3207" s="1" t="s">
        <v>624</v>
      </c>
      <c r="Z3207" s="3">
        <v>13360</v>
      </c>
      <c r="AA3207" s="4">
        <f t="shared" si="856"/>
        <v>2278.0801620000002</v>
      </c>
      <c r="AB3207" s="2">
        <f t="shared" si="857"/>
        <v>2278.0801620000002</v>
      </c>
      <c r="AC3207" s="4">
        <f t="shared" si="858"/>
        <v>1632.1738571999995</v>
      </c>
      <c r="AD3207" s="4">
        <f t="shared" si="865"/>
        <v>1632.1738571999995</v>
      </c>
      <c r="AE3207" s="4" t="s">
        <v>62</v>
      </c>
      <c r="AG3207" s="4" t="str">
        <f t="shared" si="854"/>
        <v>Weight Captured Separately</v>
      </c>
      <c r="AH3207" s="4">
        <v>10566</v>
      </c>
      <c r="AI3207">
        <f t="shared" si="862"/>
        <v>226</v>
      </c>
      <c r="AJ3207" t="s">
        <v>81</v>
      </c>
      <c r="AK3207" s="2"/>
      <c r="AL3207" s="2" t="str">
        <f t="shared" si="855"/>
        <v>Freight Included in Commodity Cost</v>
      </c>
      <c r="AM3207" s="4"/>
      <c r="AN3207" t="e">
        <f>VLOOKUP([1]!Tabelle13[[#This Row],[Vlookup this ID for freight costs]],$AL$2:$AL$6811,2,FALSE)</f>
        <v>#REF!</v>
      </c>
      <c r="AO3207">
        <f t="shared" si="859"/>
        <v>10185.422216642399</v>
      </c>
      <c r="AP3207">
        <v>3.28</v>
      </c>
      <c r="AQ3207">
        <v>3.28</v>
      </c>
      <c r="AR3207" s="4">
        <v>21</v>
      </c>
      <c r="AS3207" s="4">
        <v>1</v>
      </c>
      <c r="AT3207" s="4">
        <v>2008</v>
      </c>
      <c r="AU3207" s="4">
        <v>4</v>
      </c>
      <c r="AV3207" s="4">
        <v>1</v>
      </c>
      <c r="AW3207" s="4">
        <v>2008</v>
      </c>
      <c r="AX3207" t="str">
        <f t="shared" si="863"/>
        <v>No Delay</v>
      </c>
      <c r="AY3207">
        <f t="shared" si="864"/>
        <v>0</v>
      </c>
    </row>
    <row r="3208" spans="1:51" x14ac:dyDescent="0.2">
      <c r="A3208" s="3">
        <v>17348</v>
      </c>
      <c r="B3208" s="1" t="s">
        <v>328</v>
      </c>
      <c r="C3208" s="1" t="s">
        <v>150</v>
      </c>
      <c r="D3208" s="1" t="s">
        <v>100</v>
      </c>
      <c r="E3208" s="1" t="s">
        <v>101</v>
      </c>
      <c r="F3208" s="1" t="s">
        <v>101</v>
      </c>
      <c r="G3208" s="13" t="s">
        <v>230</v>
      </c>
      <c r="H3208" s="12">
        <v>40329</v>
      </c>
      <c r="I3208" s="12" t="s">
        <v>230</v>
      </c>
      <c r="J3208" s="12">
        <v>40329</v>
      </c>
      <c r="K3208" s="4">
        <v>2465</v>
      </c>
      <c r="L3208" s="1" t="s">
        <v>146</v>
      </c>
      <c r="M3208" s="1" t="s">
        <v>1920</v>
      </c>
      <c r="N3208" s="1" t="s">
        <v>284</v>
      </c>
      <c r="O3208" s="1" t="s">
        <v>93</v>
      </c>
      <c r="P3208">
        <v>30</v>
      </c>
      <c r="Q3208">
        <v>300</v>
      </c>
      <c r="R3208">
        <v>1046.28</v>
      </c>
      <c r="S3208">
        <v>3.49</v>
      </c>
      <c r="T3208">
        <v>0.12</v>
      </c>
      <c r="U3208">
        <f t="shared" si="860"/>
        <v>1047</v>
      </c>
      <c r="V3208">
        <f t="shared" si="861"/>
        <v>9000</v>
      </c>
      <c r="W3208" s="1" t="s">
        <v>155</v>
      </c>
      <c r="X3208" s="1" t="s">
        <v>1236</v>
      </c>
      <c r="Y3208" s="1" t="s">
        <v>156</v>
      </c>
      <c r="Z3208" s="3">
        <v>16635</v>
      </c>
      <c r="AA3208" s="4">
        <f t="shared" si="856"/>
        <v>2278.0801620000002</v>
      </c>
      <c r="AB3208" s="2">
        <f t="shared" si="857"/>
        <v>2278.0801620000002</v>
      </c>
      <c r="AC3208" s="4">
        <f t="shared" si="858"/>
        <v>1974.1006043333332</v>
      </c>
      <c r="AD3208" s="4">
        <f t="shared" si="865"/>
        <v>1974.1006043333332</v>
      </c>
      <c r="AE3208" s="4" t="s">
        <v>62</v>
      </c>
      <c r="AG3208" s="4" t="str">
        <f t="shared" si="854"/>
        <v>Weight Captured Separately</v>
      </c>
      <c r="AI3208" t="e">
        <f t="shared" si="862"/>
        <v>#N/A</v>
      </c>
      <c r="AJ3208" t="s">
        <v>81</v>
      </c>
      <c r="AK3208" s="2"/>
      <c r="AL3208" s="2" t="str">
        <f t="shared" si="855"/>
        <v>Freight Included in Commodity Cost</v>
      </c>
      <c r="AM3208" s="4"/>
      <c r="AN3208" t="e">
        <f>VLOOKUP([1]!Tabelle13[[#This Row],[Vlookup this ID for freight costs]],$AL$2:$AL$6811,2,FALSE)</f>
        <v>#REF!</v>
      </c>
      <c r="AO3208">
        <f t="shared" si="859"/>
        <v>12319.728972248668</v>
      </c>
      <c r="AP3208">
        <v>2.2599999999999998</v>
      </c>
      <c r="AQ3208">
        <v>2.2599999999999998</v>
      </c>
      <c r="AR3208" s="4">
        <v>31</v>
      </c>
      <c r="AS3208" s="4">
        <v>5</v>
      </c>
      <c r="AT3208" s="4">
        <v>2010</v>
      </c>
      <c r="AU3208" s="4">
        <v>31</v>
      </c>
      <c r="AV3208" s="4">
        <v>5</v>
      </c>
      <c r="AW3208" s="4">
        <v>2010</v>
      </c>
      <c r="AX3208" t="str">
        <f t="shared" si="863"/>
        <v>No Delay</v>
      </c>
      <c r="AY3208">
        <f t="shared" si="864"/>
        <v>0</v>
      </c>
    </row>
    <row r="3209" spans="1:51" x14ac:dyDescent="0.2">
      <c r="A3209" s="3">
        <v>80892</v>
      </c>
      <c r="B3209" s="1" t="s">
        <v>328</v>
      </c>
      <c r="C3209" s="1" t="s">
        <v>150</v>
      </c>
      <c r="D3209" s="1" t="s">
        <v>100</v>
      </c>
      <c r="E3209" s="1" t="s">
        <v>101</v>
      </c>
      <c r="F3209" s="1" t="s">
        <v>101</v>
      </c>
      <c r="G3209" s="13" t="s">
        <v>740</v>
      </c>
      <c r="H3209" s="12">
        <v>40049</v>
      </c>
      <c r="I3209" s="12" t="s">
        <v>740</v>
      </c>
      <c r="J3209" s="12">
        <v>40049</v>
      </c>
      <c r="K3209" s="4">
        <v>1775</v>
      </c>
      <c r="L3209" s="1" t="s">
        <v>146</v>
      </c>
      <c r="M3209" s="1" t="s">
        <v>1920</v>
      </c>
      <c r="N3209" s="1" t="s">
        <v>284</v>
      </c>
      <c r="O3209" s="1" t="s">
        <v>93</v>
      </c>
      <c r="P3209">
        <v>30</v>
      </c>
      <c r="Q3209">
        <v>300</v>
      </c>
      <c r="R3209">
        <v>1213.1199999999999</v>
      </c>
      <c r="S3209">
        <v>4.04</v>
      </c>
      <c r="T3209">
        <v>0.13</v>
      </c>
      <c r="U3209">
        <f t="shared" si="860"/>
        <v>1212</v>
      </c>
      <c r="V3209">
        <f t="shared" si="861"/>
        <v>9000</v>
      </c>
      <c r="W3209" s="1" t="s">
        <v>155</v>
      </c>
      <c r="X3209" s="1" t="s">
        <v>1236</v>
      </c>
      <c r="Y3209" s="1" t="s">
        <v>156</v>
      </c>
      <c r="Z3209" s="3">
        <v>16635</v>
      </c>
      <c r="AA3209" s="4">
        <f t="shared" si="856"/>
        <v>2278.0801620000002</v>
      </c>
      <c r="AB3209" s="2">
        <f t="shared" si="857"/>
        <v>2278.0801620000002</v>
      </c>
      <c r="AC3209" s="4">
        <f t="shared" si="858"/>
        <v>1974.1006043333332</v>
      </c>
      <c r="AD3209" s="4">
        <f t="shared" si="865"/>
        <v>1974.1006043333332</v>
      </c>
      <c r="AE3209" s="4" t="s">
        <v>62</v>
      </c>
      <c r="AG3209" s="4" t="str">
        <f t="shared" si="854"/>
        <v>Weight Captured Separately</v>
      </c>
      <c r="AI3209" t="e">
        <f t="shared" si="862"/>
        <v>#N/A</v>
      </c>
      <c r="AJ3209" t="s">
        <v>81</v>
      </c>
      <c r="AK3209" s="2"/>
      <c r="AL3209" s="2" t="str">
        <f t="shared" si="855"/>
        <v>Freight Included in Commodity Cost</v>
      </c>
      <c r="AM3209" s="4"/>
      <c r="AN3209" t="e">
        <f>VLOOKUP([1]!Tabelle13[[#This Row],[Vlookup this ID for freight costs]],$AL$2:$AL$6811,2,FALSE)</f>
        <v>#REF!</v>
      </c>
      <c r="AO3209">
        <f t="shared" si="859"/>
        <v>12319.728972248668</v>
      </c>
      <c r="AP3209">
        <v>2.38</v>
      </c>
      <c r="AQ3209">
        <v>2.38</v>
      </c>
      <c r="AR3209" s="4">
        <v>24</v>
      </c>
      <c r="AS3209" s="4">
        <v>8</v>
      </c>
      <c r="AT3209" s="4">
        <v>2009</v>
      </c>
      <c r="AU3209" s="4">
        <v>24</v>
      </c>
      <c r="AV3209" s="4">
        <v>8</v>
      </c>
      <c r="AW3209" s="4">
        <v>2009</v>
      </c>
      <c r="AX3209" t="str">
        <f t="shared" si="863"/>
        <v>No Delay</v>
      </c>
      <c r="AY3209">
        <f t="shared" si="864"/>
        <v>0</v>
      </c>
    </row>
    <row r="3210" spans="1:51" x14ac:dyDescent="0.2">
      <c r="A3210" s="3">
        <v>77781</v>
      </c>
      <c r="B3210" s="1" t="s">
        <v>328</v>
      </c>
      <c r="C3210" s="1" t="s">
        <v>150</v>
      </c>
      <c r="D3210" s="1" t="s">
        <v>100</v>
      </c>
      <c r="E3210" s="1" t="s">
        <v>101</v>
      </c>
      <c r="F3210" s="1" t="s">
        <v>101</v>
      </c>
      <c r="G3210" s="13" t="s">
        <v>230</v>
      </c>
      <c r="H3210" s="12">
        <v>40329</v>
      </c>
      <c r="I3210" s="12" t="s">
        <v>230</v>
      </c>
      <c r="J3210" s="12">
        <v>40329</v>
      </c>
      <c r="K3210" s="4">
        <v>2479</v>
      </c>
      <c r="L3210" s="1" t="s">
        <v>146</v>
      </c>
      <c r="M3210" s="1" t="s">
        <v>1920</v>
      </c>
      <c r="N3210" s="1" t="s">
        <v>392</v>
      </c>
      <c r="O3210" s="1" t="s">
        <v>393</v>
      </c>
      <c r="P3210">
        <v>120</v>
      </c>
      <c r="Q3210">
        <v>300</v>
      </c>
      <c r="R3210">
        <v>12447.35</v>
      </c>
      <c r="S3210">
        <v>41.49</v>
      </c>
      <c r="T3210">
        <v>0.35</v>
      </c>
      <c r="U3210">
        <f t="shared" si="860"/>
        <v>12447</v>
      </c>
      <c r="V3210">
        <f t="shared" si="861"/>
        <v>36000</v>
      </c>
      <c r="W3210" s="1" t="s">
        <v>394</v>
      </c>
      <c r="X3210" s="1" t="s">
        <v>112</v>
      </c>
      <c r="Y3210" s="1" t="s">
        <v>112</v>
      </c>
      <c r="Z3210" s="3">
        <v>14398</v>
      </c>
      <c r="AA3210" s="4">
        <f t="shared" si="856"/>
        <v>2278.0801620000002</v>
      </c>
      <c r="AB3210" s="2">
        <f t="shared" si="857"/>
        <v>2278.0801620000002</v>
      </c>
      <c r="AC3210" s="4">
        <f t="shared" si="858"/>
        <v>1448.4244248</v>
      </c>
      <c r="AD3210" s="4">
        <f t="shared" si="865"/>
        <v>1448.4244248</v>
      </c>
      <c r="AE3210" s="4" t="s">
        <v>62</v>
      </c>
      <c r="AG3210" s="4" t="str">
        <f t="shared" si="854"/>
        <v>Weight Captured Separately</v>
      </c>
      <c r="AI3210" t="e">
        <f t="shared" si="862"/>
        <v>#N/A</v>
      </c>
      <c r="AJ3210" t="s">
        <v>81</v>
      </c>
      <c r="AK3210" s="2"/>
      <c r="AL3210" s="2" t="str">
        <f t="shared" si="855"/>
        <v>Freight Included in Commodity Cost</v>
      </c>
      <c r="AM3210" s="4"/>
      <c r="AN3210" t="e">
        <f>VLOOKUP([1]!Tabelle13[[#This Row],[Vlookup this ID for freight costs]],$AL$2:$AL$6811,2,FALSE)</f>
        <v>#REF!</v>
      </c>
      <c r="AO3210">
        <f t="shared" si="859"/>
        <v>9038.4582596016025</v>
      </c>
      <c r="AP3210">
        <v>26.84</v>
      </c>
      <c r="AQ3210">
        <v>26.84</v>
      </c>
      <c r="AR3210" s="4">
        <v>31</v>
      </c>
      <c r="AS3210" s="4">
        <v>5</v>
      </c>
      <c r="AT3210" s="4">
        <v>2010</v>
      </c>
      <c r="AU3210" s="4">
        <v>31</v>
      </c>
      <c r="AV3210" s="4">
        <v>5</v>
      </c>
      <c r="AW3210" s="4">
        <v>2010</v>
      </c>
      <c r="AX3210" t="str">
        <f t="shared" si="863"/>
        <v>No Delay</v>
      </c>
      <c r="AY3210">
        <f t="shared" si="864"/>
        <v>0</v>
      </c>
    </row>
    <row r="3211" spans="1:51" x14ac:dyDescent="0.2">
      <c r="A3211" s="3">
        <v>29219</v>
      </c>
      <c r="B3211" s="1" t="s">
        <v>328</v>
      </c>
      <c r="C3211" s="1" t="s">
        <v>150</v>
      </c>
      <c r="D3211" s="1" t="s">
        <v>100</v>
      </c>
      <c r="E3211" s="1" t="s">
        <v>101</v>
      </c>
      <c r="F3211" s="1" t="s">
        <v>101</v>
      </c>
      <c r="G3211" s="13" t="s">
        <v>390</v>
      </c>
      <c r="H3211" s="12">
        <v>40094</v>
      </c>
      <c r="I3211" s="12" t="s">
        <v>390</v>
      </c>
      <c r="J3211" s="12">
        <v>40094</v>
      </c>
      <c r="K3211" s="4">
        <v>1884</v>
      </c>
      <c r="L3211" s="1" t="s">
        <v>146</v>
      </c>
      <c r="M3211" s="1" t="s">
        <v>1920</v>
      </c>
      <c r="N3211" s="1" t="s">
        <v>233</v>
      </c>
      <c r="O3211" s="1" t="s">
        <v>93</v>
      </c>
      <c r="P3211">
        <v>200</v>
      </c>
      <c r="Q3211">
        <v>300</v>
      </c>
      <c r="R3211">
        <v>753.67</v>
      </c>
      <c r="S3211">
        <v>2.5099999999999998</v>
      </c>
      <c r="T3211">
        <v>0.01</v>
      </c>
      <c r="U3211">
        <f t="shared" si="860"/>
        <v>752.99999999999989</v>
      </c>
      <c r="V3211">
        <f t="shared" si="861"/>
        <v>60000</v>
      </c>
      <c r="W3211" s="1" t="s">
        <v>155</v>
      </c>
      <c r="X3211" s="1" t="s">
        <v>1236</v>
      </c>
      <c r="Y3211" s="1" t="s">
        <v>156</v>
      </c>
      <c r="Z3211" s="3">
        <v>16635</v>
      </c>
      <c r="AA3211" s="4">
        <f t="shared" si="856"/>
        <v>2278.0801620000002</v>
      </c>
      <c r="AB3211" s="2">
        <f t="shared" si="857"/>
        <v>2278.0801620000002</v>
      </c>
      <c r="AC3211" s="4">
        <f t="shared" si="858"/>
        <v>3403.4068759411766</v>
      </c>
      <c r="AD3211" s="4">
        <f t="shared" si="865"/>
        <v>3403.4068759411766</v>
      </c>
      <c r="AE3211" s="4" t="s">
        <v>62</v>
      </c>
      <c r="AG3211" s="4" t="str">
        <f t="shared" si="854"/>
        <v>Weight Captured Separately</v>
      </c>
      <c r="AI3211" t="e">
        <f t="shared" si="862"/>
        <v>#N/A</v>
      </c>
      <c r="AJ3211" t="s">
        <v>81</v>
      </c>
      <c r="AK3211" s="2"/>
      <c r="AL3211" s="2" t="str">
        <f t="shared" si="855"/>
        <v>Freight Included in Commodity Cost</v>
      </c>
      <c r="AM3211" s="4"/>
      <c r="AN3211" t="e">
        <f>VLOOKUP([1]!Tabelle13[[#This Row],[Vlookup this ID for freight costs]],$AL$2:$AL$6811,2,FALSE)</f>
        <v>#REF!</v>
      </c>
      <c r="AO3211">
        <f t="shared" si="859"/>
        <v>21241.458719624825</v>
      </c>
      <c r="AP3211">
        <v>1.48</v>
      </c>
      <c r="AQ3211">
        <v>1.48</v>
      </c>
      <c r="AR3211" s="4">
        <v>8</v>
      </c>
      <c r="AS3211" s="4">
        <v>10</v>
      </c>
      <c r="AT3211" s="4">
        <v>2009</v>
      </c>
      <c r="AU3211" s="4">
        <v>8</v>
      </c>
      <c r="AV3211" s="4">
        <v>10</v>
      </c>
      <c r="AW3211" s="4">
        <v>2009</v>
      </c>
      <c r="AX3211" t="str">
        <f t="shared" si="863"/>
        <v>No Delay</v>
      </c>
      <c r="AY3211">
        <f t="shared" si="864"/>
        <v>0</v>
      </c>
    </row>
    <row r="3212" spans="1:51" x14ac:dyDescent="0.2">
      <c r="A3212" s="3">
        <v>65370</v>
      </c>
      <c r="B3212" s="1" t="s">
        <v>328</v>
      </c>
      <c r="C3212" s="1" t="s">
        <v>150</v>
      </c>
      <c r="D3212" s="1" t="s">
        <v>100</v>
      </c>
      <c r="E3212" s="1" t="s">
        <v>101</v>
      </c>
      <c r="F3212" s="1" t="s">
        <v>101</v>
      </c>
      <c r="G3212" s="13" t="s">
        <v>1967</v>
      </c>
      <c r="H3212" s="12">
        <v>40176</v>
      </c>
      <c r="I3212" s="12" t="s">
        <v>1967</v>
      </c>
      <c r="J3212" s="12">
        <v>40176</v>
      </c>
      <c r="K3212" s="4">
        <v>2129</v>
      </c>
      <c r="L3212" s="1" t="s">
        <v>146</v>
      </c>
      <c r="M3212" s="1" t="s">
        <v>1920</v>
      </c>
      <c r="N3212" s="1" t="s">
        <v>265</v>
      </c>
      <c r="O3212" s="1" t="s">
        <v>93</v>
      </c>
      <c r="P3212">
        <v>60</v>
      </c>
      <c r="Q3212">
        <v>300</v>
      </c>
      <c r="R3212">
        <v>6676.17</v>
      </c>
      <c r="S3212">
        <v>22.25</v>
      </c>
      <c r="T3212">
        <v>0.37</v>
      </c>
      <c r="U3212">
        <f t="shared" si="860"/>
        <v>6675</v>
      </c>
      <c r="V3212">
        <f t="shared" si="861"/>
        <v>18000</v>
      </c>
      <c r="W3212" s="1" t="s">
        <v>204</v>
      </c>
      <c r="X3212" s="1" t="s">
        <v>1236</v>
      </c>
      <c r="Y3212" s="1" t="s">
        <v>205</v>
      </c>
      <c r="Z3212" s="3">
        <v>16682</v>
      </c>
      <c r="AA3212" s="4">
        <f t="shared" si="856"/>
        <v>2278.0801620000002</v>
      </c>
      <c r="AB3212" s="2">
        <f t="shared" si="857"/>
        <v>2278.0801620000002</v>
      </c>
      <c r="AC3212" s="4">
        <f t="shared" si="858"/>
        <v>1625.2573013333333</v>
      </c>
      <c r="AD3212" s="4">
        <f t="shared" si="865"/>
        <v>1625.2573013333333</v>
      </c>
      <c r="AE3212" s="4" t="s">
        <v>62</v>
      </c>
      <c r="AG3212" s="4" t="str">
        <f t="shared" si="854"/>
        <v>Weight Captured Separately</v>
      </c>
      <c r="AI3212" t="e">
        <f t="shared" si="862"/>
        <v>#N/A</v>
      </c>
      <c r="AJ3212" t="s">
        <v>81</v>
      </c>
      <c r="AK3212" s="2"/>
      <c r="AL3212" s="2" t="str">
        <f t="shared" si="855"/>
        <v>Freight Included in Commodity Cost</v>
      </c>
      <c r="AM3212" s="4"/>
      <c r="AN3212" t="e">
        <f>VLOOKUP([1]!Tabelle13[[#This Row],[Vlookup this ID for freight costs]],$AL$2:$AL$6811,2,FALSE)</f>
        <v>#REF!</v>
      </c>
      <c r="AO3212">
        <f t="shared" si="859"/>
        <v>10142.249074922669</v>
      </c>
      <c r="AP3212">
        <v>14.39</v>
      </c>
      <c r="AQ3212">
        <v>14.39</v>
      </c>
      <c r="AR3212" s="4">
        <v>29</v>
      </c>
      <c r="AS3212" s="4">
        <v>12</v>
      </c>
      <c r="AT3212" s="4">
        <v>2009</v>
      </c>
      <c r="AU3212" s="4">
        <v>29</v>
      </c>
      <c r="AV3212" s="4">
        <v>12</v>
      </c>
      <c r="AW3212" s="4">
        <v>2009</v>
      </c>
      <c r="AX3212" t="str">
        <f t="shared" si="863"/>
        <v>No Delay</v>
      </c>
      <c r="AY3212">
        <f t="shared" si="864"/>
        <v>0</v>
      </c>
    </row>
    <row r="3213" spans="1:51" x14ac:dyDescent="0.2">
      <c r="A3213" s="3">
        <v>63466</v>
      </c>
      <c r="B3213" s="1" t="s">
        <v>328</v>
      </c>
      <c r="C3213" s="1" t="s">
        <v>150</v>
      </c>
      <c r="D3213" s="1" t="s">
        <v>100</v>
      </c>
      <c r="E3213" s="1" t="s">
        <v>101</v>
      </c>
      <c r="F3213" s="1" t="s">
        <v>101</v>
      </c>
      <c r="G3213" s="13" t="s">
        <v>1181</v>
      </c>
      <c r="H3213" s="12">
        <v>40107</v>
      </c>
      <c r="I3213" s="12" t="s">
        <v>1181</v>
      </c>
      <c r="J3213" s="12">
        <v>40107</v>
      </c>
      <c r="K3213" s="4">
        <v>1953</v>
      </c>
      <c r="L3213" s="1" t="s">
        <v>146</v>
      </c>
      <c r="M3213" s="1" t="s">
        <v>1920</v>
      </c>
      <c r="N3213" s="1" t="s">
        <v>265</v>
      </c>
      <c r="O3213" s="1" t="s">
        <v>93</v>
      </c>
      <c r="P3213">
        <v>60</v>
      </c>
      <c r="Q3213">
        <v>300</v>
      </c>
      <c r="R3213">
        <v>6758.47</v>
      </c>
      <c r="S3213">
        <v>22.53</v>
      </c>
      <c r="T3213">
        <v>0.38</v>
      </c>
      <c r="U3213">
        <f t="shared" si="860"/>
        <v>6759</v>
      </c>
      <c r="V3213">
        <f t="shared" si="861"/>
        <v>18000</v>
      </c>
      <c r="W3213" s="1" t="s">
        <v>204</v>
      </c>
      <c r="X3213" s="1" t="s">
        <v>1236</v>
      </c>
      <c r="Y3213" s="1" t="s">
        <v>205</v>
      </c>
      <c r="Z3213" s="3">
        <v>16682</v>
      </c>
      <c r="AA3213" s="4">
        <f t="shared" si="856"/>
        <v>2278.0801620000002</v>
      </c>
      <c r="AB3213" s="2">
        <f t="shared" si="857"/>
        <v>2278.0801620000002</v>
      </c>
      <c r="AC3213" s="4">
        <f t="shared" si="858"/>
        <v>1625.2573013333333</v>
      </c>
      <c r="AD3213" s="4">
        <f t="shared" si="865"/>
        <v>1625.2573013333333</v>
      </c>
      <c r="AE3213" s="4" t="s">
        <v>62</v>
      </c>
      <c r="AG3213" s="4" t="str">
        <f t="shared" si="854"/>
        <v>Weight Captured Separately</v>
      </c>
      <c r="AI3213" t="e">
        <f t="shared" si="862"/>
        <v>#N/A</v>
      </c>
      <c r="AJ3213" t="s">
        <v>81</v>
      </c>
      <c r="AK3213" s="2"/>
      <c r="AL3213" s="2" t="str">
        <f t="shared" si="855"/>
        <v>Freight Included in Commodity Cost</v>
      </c>
      <c r="AM3213" s="4"/>
      <c r="AN3213" t="e">
        <f>VLOOKUP([1]!Tabelle13[[#This Row],[Vlookup this ID for freight costs]],$AL$2:$AL$6811,2,FALSE)</f>
        <v>#REF!</v>
      </c>
      <c r="AO3213">
        <f t="shared" si="859"/>
        <v>10142.249074922669</v>
      </c>
      <c r="AP3213">
        <v>13.25</v>
      </c>
      <c r="AQ3213">
        <v>13.25</v>
      </c>
      <c r="AR3213" s="4">
        <v>21</v>
      </c>
      <c r="AS3213" s="4">
        <v>10</v>
      </c>
      <c r="AT3213" s="4">
        <v>2009</v>
      </c>
      <c r="AU3213" s="4">
        <v>21</v>
      </c>
      <c r="AV3213" s="4">
        <v>10</v>
      </c>
      <c r="AW3213" s="4">
        <v>2009</v>
      </c>
      <c r="AX3213" t="str">
        <f t="shared" si="863"/>
        <v>No Delay</v>
      </c>
      <c r="AY3213">
        <f t="shared" si="864"/>
        <v>0</v>
      </c>
    </row>
    <row r="3214" spans="1:51" x14ac:dyDescent="0.2">
      <c r="A3214" s="3">
        <v>84945</v>
      </c>
      <c r="B3214" s="1" t="s">
        <v>386</v>
      </c>
      <c r="C3214" s="1" t="s">
        <v>73</v>
      </c>
      <c r="D3214" s="1" t="s">
        <v>130</v>
      </c>
      <c r="E3214" s="1" t="s">
        <v>101</v>
      </c>
      <c r="F3214" s="1" t="s">
        <v>101</v>
      </c>
      <c r="G3214" s="13" t="s">
        <v>1412</v>
      </c>
      <c r="H3214" s="12">
        <v>41876</v>
      </c>
      <c r="I3214" s="12" t="s">
        <v>1701</v>
      </c>
      <c r="J3214" s="12">
        <v>41925</v>
      </c>
      <c r="K3214" s="4">
        <v>6015</v>
      </c>
      <c r="L3214" s="1" t="s">
        <v>146</v>
      </c>
      <c r="M3214" s="1" t="s">
        <v>132</v>
      </c>
      <c r="N3214" s="1" t="s">
        <v>1654</v>
      </c>
      <c r="O3214" s="1" t="s">
        <v>93</v>
      </c>
      <c r="P3214">
        <v>240</v>
      </c>
      <c r="Q3214">
        <v>301</v>
      </c>
      <c r="R3214">
        <v>0</v>
      </c>
      <c r="S3214">
        <v>0</v>
      </c>
      <c r="T3214">
        <v>0</v>
      </c>
      <c r="U3214">
        <f t="shared" si="860"/>
        <v>0</v>
      </c>
      <c r="V3214">
        <f t="shared" si="861"/>
        <v>72240</v>
      </c>
      <c r="W3214" s="1" t="s">
        <v>155</v>
      </c>
      <c r="X3214" s="1" t="s">
        <v>1236</v>
      </c>
      <c r="Y3214" s="1" t="s">
        <v>156</v>
      </c>
      <c r="Z3214" s="3">
        <v>14969</v>
      </c>
      <c r="AA3214" s="4">
        <f t="shared" si="856"/>
        <v>2278.1899060000001</v>
      </c>
      <c r="AB3214" s="2">
        <f t="shared" si="857"/>
        <v>2278.1899060000001</v>
      </c>
      <c r="AC3214" s="4">
        <f t="shared" si="858"/>
        <v>1230.094953</v>
      </c>
      <c r="AD3214" s="4">
        <f t="shared" si="865"/>
        <v>1230.094953</v>
      </c>
      <c r="AE3214" s="4" t="s">
        <v>62</v>
      </c>
      <c r="AG3214" s="4" t="str">
        <f t="shared" si="854"/>
        <v>Weight Captured Separately</v>
      </c>
      <c r="AI3214" t="e">
        <f t="shared" si="862"/>
        <v>#N/A</v>
      </c>
      <c r="AJ3214" t="s">
        <v>63</v>
      </c>
      <c r="AK3214" s="2"/>
      <c r="AL3214" s="2" t="str">
        <f t="shared" si="855"/>
        <v>Invoiced Separately</v>
      </c>
      <c r="AM3214" s="4"/>
      <c r="AN3214" t="e">
        <f>VLOOKUP([1]!Tabelle13[[#This Row],[Vlookup this ID for freight costs]],$AL$2:$AL$6811,2,FALSE)</f>
        <v>#REF!</v>
      </c>
      <c r="AO3214">
        <f t="shared" si="859"/>
        <v>7675.6456966260002</v>
      </c>
      <c r="AP3214">
        <v>0</v>
      </c>
      <c r="AQ3214">
        <v>0</v>
      </c>
      <c r="AR3214" s="4">
        <v>25</v>
      </c>
      <c r="AS3214" s="4">
        <v>8</v>
      </c>
      <c r="AT3214" s="4">
        <v>2014</v>
      </c>
      <c r="AU3214" s="4">
        <v>13</v>
      </c>
      <c r="AV3214" s="4">
        <v>10</v>
      </c>
      <c r="AW3214" s="4">
        <v>2014</v>
      </c>
      <c r="AX3214" t="str">
        <f t="shared" si="863"/>
        <v>Delay</v>
      </c>
      <c r="AY3214">
        <f t="shared" si="864"/>
        <v>49</v>
      </c>
    </row>
    <row r="3215" spans="1:51" x14ac:dyDescent="0.2">
      <c r="A3215" s="3">
        <v>81769</v>
      </c>
      <c r="B3215" s="1" t="s">
        <v>328</v>
      </c>
      <c r="C3215" s="1" t="s">
        <v>150</v>
      </c>
      <c r="D3215" s="1" t="s">
        <v>100</v>
      </c>
      <c r="E3215" s="1" t="s">
        <v>101</v>
      </c>
      <c r="F3215" s="1" t="s">
        <v>101</v>
      </c>
      <c r="G3215" s="13" t="s">
        <v>1411</v>
      </c>
      <c r="H3215" s="12">
        <v>41880</v>
      </c>
      <c r="I3215" s="12" t="s">
        <v>1411</v>
      </c>
      <c r="J3215" s="12">
        <v>41880</v>
      </c>
      <c r="K3215" s="4">
        <v>5915</v>
      </c>
      <c r="L3215" s="1" t="s">
        <v>146</v>
      </c>
      <c r="M3215" s="1" t="s">
        <v>1920</v>
      </c>
      <c r="N3215" s="1" t="s">
        <v>159</v>
      </c>
      <c r="O3215" s="1" t="s">
        <v>93</v>
      </c>
      <c r="P3215">
        <v>30</v>
      </c>
      <c r="Q3215">
        <v>302</v>
      </c>
      <c r="R3215">
        <v>10065.280000000001</v>
      </c>
      <c r="S3215">
        <v>33.33</v>
      </c>
      <c r="T3215">
        <v>1.1100000000000001</v>
      </c>
      <c r="U3215">
        <f t="shared" si="860"/>
        <v>10065.66</v>
      </c>
      <c r="V3215">
        <f t="shared" si="861"/>
        <v>9060</v>
      </c>
      <c r="W3215" s="1" t="s">
        <v>155</v>
      </c>
      <c r="X3215" s="1" t="s">
        <v>1236</v>
      </c>
      <c r="Y3215" s="1" t="s">
        <v>156</v>
      </c>
      <c r="Z3215" s="3">
        <v>16635</v>
      </c>
      <c r="AA3215" s="4">
        <f t="shared" si="856"/>
        <v>2278.2996499999999</v>
      </c>
      <c r="AB3215" s="2">
        <f t="shared" si="857"/>
        <v>2278.2996499999999</v>
      </c>
      <c r="AC3215" s="4">
        <f t="shared" si="858"/>
        <v>1988.8057044210525</v>
      </c>
      <c r="AD3215" s="4">
        <f t="shared" si="865"/>
        <v>1988.8057044210525</v>
      </c>
      <c r="AE3215" s="4" t="s">
        <v>62</v>
      </c>
      <c r="AG3215" s="4" t="str">
        <f t="shared" si="854"/>
        <v>Weight Captured Separately</v>
      </c>
      <c r="AI3215" t="e">
        <f t="shared" si="862"/>
        <v>#N/A</v>
      </c>
      <c r="AJ3215" t="s">
        <v>81</v>
      </c>
      <c r="AK3215" s="2"/>
      <c r="AL3215" s="2" t="str">
        <f t="shared" si="855"/>
        <v>Freight Included in Commodity Cost</v>
      </c>
      <c r="AM3215" s="4"/>
      <c r="AN3215" t="e">
        <f>VLOOKUP([1]!Tabelle13[[#This Row],[Vlookup this ID for freight costs]],$AL$2:$AL$6811,2,FALSE)</f>
        <v>#REF!</v>
      </c>
      <c r="AO3215">
        <f t="shared" si="859"/>
        <v>12411.518206996212</v>
      </c>
      <c r="AP3215">
        <v>12.45</v>
      </c>
      <c r="AQ3215">
        <v>12.45</v>
      </c>
      <c r="AR3215" s="4">
        <v>29</v>
      </c>
      <c r="AS3215" s="4">
        <v>8</v>
      </c>
      <c r="AT3215" s="4">
        <v>2014</v>
      </c>
      <c r="AU3215" s="4">
        <v>29</v>
      </c>
      <c r="AV3215" s="4">
        <v>8</v>
      </c>
      <c r="AW3215" s="4">
        <v>2014</v>
      </c>
      <c r="AX3215" t="str">
        <f t="shared" si="863"/>
        <v>No Delay</v>
      </c>
      <c r="AY3215">
        <f t="shared" si="864"/>
        <v>0</v>
      </c>
    </row>
    <row r="3216" spans="1:51" x14ac:dyDescent="0.2">
      <c r="A3216" s="3">
        <v>84162</v>
      </c>
      <c r="B3216" s="1" t="s">
        <v>140</v>
      </c>
      <c r="C3216" s="1" t="s">
        <v>99</v>
      </c>
      <c r="D3216" s="1" t="s">
        <v>130</v>
      </c>
      <c r="E3216" s="1" t="s">
        <v>101</v>
      </c>
      <c r="F3216" s="1" t="s">
        <v>101</v>
      </c>
      <c r="G3216" s="13" t="s">
        <v>1706</v>
      </c>
      <c r="H3216" s="12">
        <v>41061</v>
      </c>
      <c r="I3216" s="12" t="s">
        <v>1706</v>
      </c>
      <c r="J3216" s="12">
        <v>41061</v>
      </c>
      <c r="K3216" s="4">
        <v>3951</v>
      </c>
      <c r="L3216" s="1" t="s">
        <v>146</v>
      </c>
      <c r="M3216" s="1" t="s">
        <v>132</v>
      </c>
      <c r="N3216" s="1" t="s">
        <v>1024</v>
      </c>
      <c r="O3216" s="1" t="s">
        <v>93</v>
      </c>
      <c r="P3216">
        <v>60</v>
      </c>
      <c r="Q3216">
        <v>26300</v>
      </c>
      <c r="R3216">
        <v>119402</v>
      </c>
      <c r="S3216">
        <v>4.54</v>
      </c>
      <c r="T3216">
        <v>0.08</v>
      </c>
      <c r="U3216">
        <f t="shared" si="860"/>
        <v>119402</v>
      </c>
      <c r="V3216">
        <f t="shared" si="861"/>
        <v>1578000</v>
      </c>
      <c r="W3216" s="1" t="s">
        <v>204</v>
      </c>
      <c r="X3216" s="1" t="s">
        <v>1236</v>
      </c>
      <c r="Y3216" s="1" t="s">
        <v>205</v>
      </c>
      <c r="Z3216" s="3">
        <v>12547</v>
      </c>
      <c r="AA3216" s="4">
        <f t="shared" ref="AA3216:AA3263" si="866">AF3216</f>
        <v>2278</v>
      </c>
      <c r="AB3216" s="4">
        <f xml:space="preserve"> 2244.740206  + 0.1097478*Q3216</f>
        <v>5131.1073460000007</v>
      </c>
      <c r="AC3216" s="4">
        <f>AF3216</f>
        <v>2278</v>
      </c>
      <c r="AD3216" s="4">
        <f t="shared" si="865"/>
        <v>2278</v>
      </c>
      <c r="AE3216" s="4">
        <v>2278</v>
      </c>
      <c r="AF3216" s="4">
        <v>2278</v>
      </c>
      <c r="AG3216" s="4">
        <f t="shared" si="854"/>
        <v>2278</v>
      </c>
      <c r="AI3216" t="e">
        <f t="shared" si="862"/>
        <v>#N/A</v>
      </c>
      <c r="AJ3216">
        <v>7865.4</v>
      </c>
      <c r="AK3216" s="2">
        <v>7865.4</v>
      </c>
      <c r="AL3216" s="2">
        <f t="shared" si="855"/>
        <v>7865.4</v>
      </c>
      <c r="AM3216" s="4"/>
      <c r="AN3216" t="e">
        <f>VLOOKUP([1]!Tabelle13[[#This Row],[Vlookup this ID for freight costs]],$AL$2:$AL$6811,2,FALSE)</f>
        <v>#REF!</v>
      </c>
      <c r="AP3216">
        <v>197.01</v>
      </c>
      <c r="AQ3216">
        <v>197.01</v>
      </c>
      <c r="AR3216" s="4">
        <v>1</v>
      </c>
      <c r="AS3216" s="4">
        <v>6</v>
      </c>
      <c r="AT3216" s="4">
        <v>2012</v>
      </c>
      <c r="AU3216" s="4">
        <v>1</v>
      </c>
      <c r="AV3216" s="4">
        <v>6</v>
      </c>
      <c r="AW3216" s="4">
        <v>2012</v>
      </c>
      <c r="AX3216" t="str">
        <f t="shared" si="863"/>
        <v>No Delay</v>
      </c>
      <c r="AY3216">
        <f t="shared" si="864"/>
        <v>0</v>
      </c>
    </row>
    <row r="3217" spans="1:51" x14ac:dyDescent="0.2">
      <c r="A3217" s="3">
        <v>32398</v>
      </c>
      <c r="B3217" s="1" t="s">
        <v>328</v>
      </c>
      <c r="C3217" s="1" t="s">
        <v>150</v>
      </c>
      <c r="D3217" s="1" t="s">
        <v>100</v>
      </c>
      <c r="E3217" s="1" t="s">
        <v>101</v>
      </c>
      <c r="F3217" s="1" t="s">
        <v>101</v>
      </c>
      <c r="G3217" s="13" t="s">
        <v>1370</v>
      </c>
      <c r="H3217" s="12">
        <v>41677</v>
      </c>
      <c r="I3217" s="12" t="s">
        <v>1370</v>
      </c>
      <c r="J3217" s="12">
        <v>41677</v>
      </c>
      <c r="K3217" s="4">
        <v>5276</v>
      </c>
      <c r="L3217" s="1" t="s">
        <v>146</v>
      </c>
      <c r="M3217" s="1" t="s">
        <v>1920</v>
      </c>
      <c r="N3217" s="1" t="s">
        <v>302</v>
      </c>
      <c r="O3217" s="1" t="s">
        <v>93</v>
      </c>
      <c r="P3217">
        <v>30</v>
      </c>
      <c r="Q3217">
        <v>306</v>
      </c>
      <c r="R3217">
        <v>6369.4</v>
      </c>
      <c r="S3217">
        <v>20.82</v>
      </c>
      <c r="T3217">
        <v>0.69</v>
      </c>
      <c r="U3217">
        <f t="shared" si="860"/>
        <v>6370.92</v>
      </c>
      <c r="V3217">
        <f t="shared" si="861"/>
        <v>9180</v>
      </c>
      <c r="W3217" s="1" t="s">
        <v>179</v>
      </c>
      <c r="X3217" s="1" t="s">
        <v>1236</v>
      </c>
      <c r="Y3217" s="1" t="s">
        <v>156</v>
      </c>
      <c r="Z3217" s="3">
        <v>16635</v>
      </c>
      <c r="AA3217" s="4">
        <f t="shared" ref="AA3217:AA3224" si="867">AB3217</f>
        <v>2278.7386259999998</v>
      </c>
      <c r="AB3217" s="2">
        <f t="shared" ref="AB3217:AB3224" si="868">2245.156962+0.109744*Q3217</f>
        <v>2278.7386259999998</v>
      </c>
      <c r="AC3217" s="4">
        <f t="shared" ref="AC3217:AC3224" si="869">AD3217</f>
        <v>1852.0787106666667</v>
      </c>
      <c r="AD3217" s="4">
        <f t="shared" si="865"/>
        <v>1852.0787106666667</v>
      </c>
      <c r="AE3217" s="4" t="s">
        <v>62</v>
      </c>
      <c r="AG3217" s="4" t="str">
        <f t="shared" si="854"/>
        <v>Weight Captured Separately</v>
      </c>
      <c r="AI3217" t="e">
        <f t="shared" si="862"/>
        <v>#N/A</v>
      </c>
      <c r="AJ3217" t="s">
        <v>81</v>
      </c>
      <c r="AK3217" s="2"/>
      <c r="AL3217" s="2" t="str">
        <f t="shared" si="855"/>
        <v>Freight Included in Commodity Cost</v>
      </c>
      <c r="AM3217" s="4"/>
      <c r="AN3217" t="e">
        <f>VLOOKUP([1]!Tabelle13[[#This Row],[Vlookup this ID for freight costs]],$AL$2:$AL$6811,2,FALSE)</f>
        <v>#REF!</v>
      </c>
      <c r="AO3217">
        <f t="shared" ref="AO3217:AO3224" si="870">IF(AK:AK="",AC:AC*6.242+1.383 -2.844 + 3.145 -2.265  -2.026,AK:AK)</f>
        <v>11558.068311981335</v>
      </c>
      <c r="AP3217">
        <v>7.88</v>
      </c>
      <c r="AQ3217">
        <v>7.88</v>
      </c>
      <c r="AR3217" s="4">
        <v>7</v>
      </c>
      <c r="AS3217" s="4">
        <v>2</v>
      </c>
      <c r="AT3217" s="4">
        <v>2014</v>
      </c>
      <c r="AU3217" s="4">
        <v>7</v>
      </c>
      <c r="AV3217" s="4">
        <v>2</v>
      </c>
      <c r="AW3217" s="4">
        <v>2014</v>
      </c>
      <c r="AX3217" t="str">
        <f t="shared" si="863"/>
        <v>No Delay</v>
      </c>
      <c r="AY3217">
        <f t="shared" si="864"/>
        <v>0</v>
      </c>
    </row>
    <row r="3218" spans="1:51" x14ac:dyDescent="0.2">
      <c r="A3218" s="3">
        <v>17373</v>
      </c>
      <c r="B3218" s="1" t="s">
        <v>50</v>
      </c>
      <c r="C3218" s="1" t="s">
        <v>51</v>
      </c>
      <c r="D3218" s="1" t="s">
        <v>74</v>
      </c>
      <c r="E3218" s="1" t="s">
        <v>53</v>
      </c>
      <c r="F3218" s="1" t="s">
        <v>53</v>
      </c>
      <c r="G3218" s="13" t="s">
        <v>373</v>
      </c>
      <c r="H3218" s="12">
        <v>40352</v>
      </c>
      <c r="I3218" s="12" t="s">
        <v>373</v>
      </c>
      <c r="J3218" s="12">
        <v>40352</v>
      </c>
      <c r="K3218" s="4">
        <v>2541</v>
      </c>
      <c r="L3218" s="1" t="s">
        <v>146</v>
      </c>
      <c r="M3218" s="1" t="s">
        <v>580</v>
      </c>
      <c r="N3218" s="1" t="s">
        <v>609</v>
      </c>
      <c r="O3218" s="1" t="s">
        <v>425</v>
      </c>
      <c r="P3218">
        <v>84</v>
      </c>
      <c r="Q3218">
        <v>320</v>
      </c>
      <c r="R3218">
        <v>3312</v>
      </c>
      <c r="S3218">
        <v>10.35</v>
      </c>
      <c r="T3218">
        <v>0.12</v>
      </c>
      <c r="U3218">
        <f t="shared" si="860"/>
        <v>3312</v>
      </c>
      <c r="V3218">
        <f t="shared" si="861"/>
        <v>26880</v>
      </c>
      <c r="W3218" s="1" t="s">
        <v>552</v>
      </c>
      <c r="X3218" s="1" t="s">
        <v>361</v>
      </c>
      <c r="Y3218" s="1" t="s">
        <v>361</v>
      </c>
      <c r="Z3218" s="3">
        <v>8559</v>
      </c>
      <c r="AA3218" s="4">
        <f t="shared" si="867"/>
        <v>2280.2750420000002</v>
      </c>
      <c r="AB3218" s="2">
        <f t="shared" si="868"/>
        <v>2280.2750420000002</v>
      </c>
      <c r="AC3218" s="4">
        <f t="shared" si="869"/>
        <v>1420.6375210000001</v>
      </c>
      <c r="AD3218" s="4">
        <f t="shared" si="865"/>
        <v>1420.6375210000001</v>
      </c>
      <c r="AE3218" s="4" t="s">
        <v>62</v>
      </c>
      <c r="AG3218" s="4" t="str">
        <f t="shared" si="854"/>
        <v>Weight Captured Separately</v>
      </c>
      <c r="AI3218" t="e">
        <f t="shared" si="862"/>
        <v>#N/A</v>
      </c>
      <c r="AJ3218" t="s">
        <v>81</v>
      </c>
      <c r="AK3218" s="2"/>
      <c r="AL3218" s="2" t="str">
        <f t="shared" si="855"/>
        <v>Freight Included in Commodity Cost</v>
      </c>
      <c r="AM3218" s="4"/>
      <c r="AN3218" t="e">
        <f>VLOOKUP([1]!Tabelle13[[#This Row],[Vlookup this ID for freight costs]],$AL$2:$AL$6811,2,FALSE)</f>
        <v>#REF!</v>
      </c>
      <c r="AO3218">
        <f t="shared" si="870"/>
        <v>8865.0124060820017</v>
      </c>
      <c r="AP3218">
        <v>7.14</v>
      </c>
      <c r="AQ3218">
        <v>7.14</v>
      </c>
      <c r="AR3218" s="4">
        <v>23</v>
      </c>
      <c r="AS3218" s="4">
        <v>6</v>
      </c>
      <c r="AT3218" s="4">
        <v>2010</v>
      </c>
      <c r="AU3218" s="4">
        <v>23</v>
      </c>
      <c r="AV3218" s="4">
        <v>6</v>
      </c>
      <c r="AW3218" s="4">
        <v>2010</v>
      </c>
      <c r="AX3218" t="str">
        <f t="shared" si="863"/>
        <v>No Delay</v>
      </c>
      <c r="AY3218">
        <f t="shared" si="864"/>
        <v>0</v>
      </c>
    </row>
    <row r="3219" spans="1:51" x14ac:dyDescent="0.2">
      <c r="A3219" s="3">
        <v>48826</v>
      </c>
      <c r="B3219" s="1" t="s">
        <v>50</v>
      </c>
      <c r="C3219" s="1" t="s">
        <v>51</v>
      </c>
      <c r="D3219" s="1" t="s">
        <v>74</v>
      </c>
      <c r="E3219" s="1" t="s">
        <v>53</v>
      </c>
      <c r="F3219" s="1" t="s">
        <v>53</v>
      </c>
      <c r="G3219" s="13" t="s">
        <v>373</v>
      </c>
      <c r="H3219" s="12">
        <v>40352</v>
      </c>
      <c r="I3219" s="12" t="s">
        <v>373</v>
      </c>
      <c r="J3219" s="12">
        <v>40352</v>
      </c>
      <c r="K3219" s="4">
        <v>2542</v>
      </c>
      <c r="L3219" s="1" t="s">
        <v>146</v>
      </c>
      <c r="M3219" s="1" t="s">
        <v>580</v>
      </c>
      <c r="N3219" s="1" t="s">
        <v>609</v>
      </c>
      <c r="O3219" s="1" t="s">
        <v>425</v>
      </c>
      <c r="P3219">
        <v>84</v>
      </c>
      <c r="Q3219">
        <v>320</v>
      </c>
      <c r="R3219">
        <v>3312</v>
      </c>
      <c r="S3219">
        <v>10.35</v>
      </c>
      <c r="T3219">
        <v>0.12</v>
      </c>
      <c r="U3219">
        <f t="shared" si="860"/>
        <v>3312</v>
      </c>
      <c r="V3219">
        <f t="shared" si="861"/>
        <v>26880</v>
      </c>
      <c r="W3219" s="1" t="s">
        <v>552</v>
      </c>
      <c r="X3219" s="1" t="s">
        <v>361</v>
      </c>
      <c r="Y3219" s="1" t="s">
        <v>361</v>
      </c>
      <c r="Z3219" s="3">
        <v>8559</v>
      </c>
      <c r="AA3219" s="4">
        <f t="shared" si="867"/>
        <v>2280.2750420000002</v>
      </c>
      <c r="AB3219" s="2">
        <f t="shared" si="868"/>
        <v>2280.2750420000002</v>
      </c>
      <c r="AC3219" s="4">
        <f t="shared" si="869"/>
        <v>1420.6375210000001</v>
      </c>
      <c r="AD3219" s="4">
        <f t="shared" si="865"/>
        <v>1420.6375210000001</v>
      </c>
      <c r="AE3219" s="4" t="s">
        <v>62</v>
      </c>
      <c r="AG3219" s="4" t="str">
        <f t="shared" si="854"/>
        <v>Weight Captured Separately</v>
      </c>
      <c r="AI3219" t="e">
        <f t="shared" si="862"/>
        <v>#N/A</v>
      </c>
      <c r="AJ3219" t="s">
        <v>81</v>
      </c>
      <c r="AK3219" s="2"/>
      <c r="AL3219" s="2" t="str">
        <f t="shared" si="855"/>
        <v>Freight Included in Commodity Cost</v>
      </c>
      <c r="AM3219" s="4"/>
      <c r="AN3219" t="e">
        <f>VLOOKUP([1]!Tabelle13[[#This Row],[Vlookup this ID for freight costs]],$AL$2:$AL$6811,2,FALSE)</f>
        <v>#REF!</v>
      </c>
      <c r="AO3219">
        <f t="shared" si="870"/>
        <v>8865.0124060820017</v>
      </c>
      <c r="AP3219">
        <v>7.14</v>
      </c>
      <c r="AQ3219">
        <v>7.14</v>
      </c>
      <c r="AR3219" s="4">
        <v>23</v>
      </c>
      <c r="AS3219" s="4">
        <v>6</v>
      </c>
      <c r="AT3219" s="4">
        <v>2010</v>
      </c>
      <c r="AU3219" s="4">
        <v>23</v>
      </c>
      <c r="AV3219" s="4">
        <v>6</v>
      </c>
      <c r="AW3219" s="4">
        <v>2010</v>
      </c>
      <c r="AX3219" t="str">
        <f t="shared" si="863"/>
        <v>No Delay</v>
      </c>
      <c r="AY3219">
        <f t="shared" si="864"/>
        <v>0</v>
      </c>
    </row>
    <row r="3220" spans="1:51" x14ac:dyDescent="0.2">
      <c r="A3220" s="3">
        <v>2602</v>
      </c>
      <c r="B3220" s="1" t="s">
        <v>1918</v>
      </c>
      <c r="C3220" s="1" t="s">
        <v>150</v>
      </c>
      <c r="D3220" s="1" t="s">
        <v>100</v>
      </c>
      <c r="E3220" s="1" t="s">
        <v>101</v>
      </c>
      <c r="F3220" s="1" t="s">
        <v>101</v>
      </c>
      <c r="G3220" s="13" t="s">
        <v>1991</v>
      </c>
      <c r="H3220" s="12">
        <v>40015</v>
      </c>
      <c r="I3220" s="12" t="s">
        <v>1991</v>
      </c>
      <c r="J3220" s="12">
        <v>40015</v>
      </c>
      <c r="K3220" s="4">
        <v>1675</v>
      </c>
      <c r="L3220" s="1" t="s">
        <v>146</v>
      </c>
      <c r="M3220" s="1" t="s">
        <v>1920</v>
      </c>
      <c r="N3220" s="1" t="s">
        <v>1963</v>
      </c>
      <c r="O3220" s="1" t="s">
        <v>1964</v>
      </c>
      <c r="P3220">
        <v>60</v>
      </c>
      <c r="Q3220">
        <v>320</v>
      </c>
      <c r="R3220">
        <v>1475.2</v>
      </c>
      <c r="S3220">
        <v>4.6100000000000003</v>
      </c>
      <c r="T3220">
        <v>0.08</v>
      </c>
      <c r="U3220">
        <f t="shared" si="860"/>
        <v>1475.2</v>
      </c>
      <c r="V3220">
        <f t="shared" si="861"/>
        <v>19200</v>
      </c>
      <c r="W3220" s="1" t="s">
        <v>185</v>
      </c>
      <c r="X3220" s="1" t="s">
        <v>186</v>
      </c>
      <c r="Y3220" s="1" t="s">
        <v>186</v>
      </c>
      <c r="Z3220" s="3">
        <v>11869</v>
      </c>
      <c r="AA3220" s="4">
        <f t="shared" si="867"/>
        <v>2280.2750420000002</v>
      </c>
      <c r="AB3220" s="2">
        <f t="shared" si="868"/>
        <v>2280.2750420000002</v>
      </c>
      <c r="AC3220" s="4">
        <f t="shared" si="869"/>
        <v>3268.3919940000001</v>
      </c>
      <c r="AD3220" s="4">
        <f t="shared" si="865"/>
        <v>3268.3919940000001</v>
      </c>
      <c r="AE3220" s="4" t="s">
        <v>62</v>
      </c>
      <c r="AG3220" s="4" t="str">
        <f t="shared" si="854"/>
        <v>Weight Captured Separately</v>
      </c>
      <c r="AH3220" s="4">
        <v>11593</v>
      </c>
      <c r="AI3220">
        <f t="shared" si="862"/>
        <v>666</v>
      </c>
      <c r="AJ3220" t="s">
        <v>81</v>
      </c>
      <c r="AK3220" s="2"/>
      <c r="AL3220" s="2" t="str">
        <f t="shared" si="855"/>
        <v>Freight Included in Commodity Cost</v>
      </c>
      <c r="AM3220" s="4"/>
      <c r="AN3220" t="e">
        <f>VLOOKUP([1]!Tabelle13[[#This Row],[Vlookup this ID for freight costs]],$AL$2:$AL$6811,2,FALSE)</f>
        <v>#REF!</v>
      </c>
      <c r="AO3220">
        <f t="shared" si="870"/>
        <v>20398.695826547999</v>
      </c>
      <c r="AP3220">
        <v>2.89</v>
      </c>
      <c r="AQ3220">
        <v>2.89</v>
      </c>
      <c r="AR3220" s="4">
        <v>21</v>
      </c>
      <c r="AS3220" s="4">
        <v>7</v>
      </c>
      <c r="AT3220" s="4">
        <v>2009</v>
      </c>
      <c r="AU3220" s="4">
        <v>21</v>
      </c>
      <c r="AV3220" s="4">
        <v>7</v>
      </c>
      <c r="AW3220" s="4">
        <v>2009</v>
      </c>
      <c r="AX3220" t="str">
        <f t="shared" si="863"/>
        <v>No Delay</v>
      </c>
      <c r="AY3220">
        <f t="shared" si="864"/>
        <v>0</v>
      </c>
    </row>
    <row r="3221" spans="1:51" x14ac:dyDescent="0.2">
      <c r="A3221" s="3">
        <v>36157</v>
      </c>
      <c r="B3221" s="1" t="s">
        <v>328</v>
      </c>
      <c r="C3221" s="1" t="s">
        <v>150</v>
      </c>
      <c r="D3221" s="1" t="s">
        <v>100</v>
      </c>
      <c r="E3221" s="1" t="s">
        <v>101</v>
      </c>
      <c r="F3221" s="1" t="s">
        <v>101</v>
      </c>
      <c r="G3221" s="13" t="s">
        <v>1622</v>
      </c>
      <c r="H3221" s="12">
        <v>41652</v>
      </c>
      <c r="I3221" s="12" t="s">
        <v>1622</v>
      </c>
      <c r="J3221" s="12">
        <v>41652</v>
      </c>
      <c r="K3221" s="4">
        <v>5166</v>
      </c>
      <c r="L3221" s="1" t="s">
        <v>146</v>
      </c>
      <c r="M3221" s="1" t="s">
        <v>1920</v>
      </c>
      <c r="N3221" s="1" t="s">
        <v>284</v>
      </c>
      <c r="O3221" s="1" t="s">
        <v>93</v>
      </c>
      <c r="P3221">
        <v>30</v>
      </c>
      <c r="Q3221">
        <v>328</v>
      </c>
      <c r="R3221">
        <v>976.49</v>
      </c>
      <c r="S3221">
        <v>2.98</v>
      </c>
      <c r="T3221">
        <v>0.1</v>
      </c>
      <c r="U3221">
        <f t="shared" si="860"/>
        <v>977.43999999999994</v>
      </c>
      <c r="V3221">
        <f t="shared" si="861"/>
        <v>9840</v>
      </c>
      <c r="W3221" s="1" t="s">
        <v>155</v>
      </c>
      <c r="X3221" s="1" t="s">
        <v>1236</v>
      </c>
      <c r="Y3221" s="1" t="s">
        <v>156</v>
      </c>
      <c r="Z3221" s="3">
        <v>16635</v>
      </c>
      <c r="AA3221" s="4">
        <f t="shared" si="867"/>
        <v>2281.152994</v>
      </c>
      <c r="AB3221" s="2">
        <f t="shared" si="868"/>
        <v>2281.152994</v>
      </c>
      <c r="AC3221" s="4">
        <f t="shared" si="869"/>
        <v>1393.0615944000001</v>
      </c>
      <c r="AD3221" s="4">
        <f t="shared" si="865"/>
        <v>1393.0615944000001</v>
      </c>
      <c r="AE3221" s="4" t="s">
        <v>62</v>
      </c>
      <c r="AG3221" s="4" t="str">
        <f t="shared" si="854"/>
        <v>Weight Captured Separately</v>
      </c>
      <c r="AI3221" t="e">
        <f t="shared" si="862"/>
        <v>#N/A</v>
      </c>
      <c r="AJ3221" t="s">
        <v>81</v>
      </c>
      <c r="AK3221" s="2"/>
      <c r="AL3221" s="2" t="str">
        <f t="shared" si="855"/>
        <v>Freight Included in Commodity Cost</v>
      </c>
      <c r="AM3221" s="4"/>
      <c r="AN3221" t="e">
        <f>VLOOKUP([1]!Tabelle13[[#This Row],[Vlookup this ID for freight costs]],$AL$2:$AL$6811,2,FALSE)</f>
        <v>#REF!</v>
      </c>
      <c r="AO3221">
        <f t="shared" si="870"/>
        <v>8692.8834722448028</v>
      </c>
      <c r="AP3221">
        <v>1</v>
      </c>
      <c r="AQ3221">
        <v>1</v>
      </c>
      <c r="AR3221" s="4">
        <v>13</v>
      </c>
      <c r="AS3221" s="4">
        <v>1</v>
      </c>
      <c r="AT3221" s="4">
        <v>2014</v>
      </c>
      <c r="AU3221" s="4">
        <v>13</v>
      </c>
      <c r="AV3221" s="4">
        <v>1</v>
      </c>
      <c r="AW3221" s="4">
        <v>2014</v>
      </c>
      <c r="AX3221" t="str">
        <f t="shared" si="863"/>
        <v>No Delay</v>
      </c>
      <c r="AY3221">
        <f t="shared" si="864"/>
        <v>0</v>
      </c>
    </row>
    <row r="3222" spans="1:51" x14ac:dyDescent="0.2">
      <c r="A3222" s="3">
        <v>78407</v>
      </c>
      <c r="B3222" s="1" t="s">
        <v>328</v>
      </c>
      <c r="C3222" s="1" t="s">
        <v>150</v>
      </c>
      <c r="D3222" s="1" t="s">
        <v>100</v>
      </c>
      <c r="E3222" s="1" t="s">
        <v>101</v>
      </c>
      <c r="F3222" s="1" t="s">
        <v>101</v>
      </c>
      <c r="G3222" s="13" t="s">
        <v>1925</v>
      </c>
      <c r="H3222" s="12">
        <v>41878</v>
      </c>
      <c r="I3222" s="12" t="s">
        <v>1925</v>
      </c>
      <c r="J3222" s="12">
        <v>41878</v>
      </c>
      <c r="K3222" s="4">
        <v>5822</v>
      </c>
      <c r="L3222" s="1" t="s">
        <v>146</v>
      </c>
      <c r="M3222" s="1" t="s">
        <v>1920</v>
      </c>
      <c r="N3222" s="1" t="s">
        <v>171</v>
      </c>
      <c r="O3222" s="1" t="s">
        <v>93</v>
      </c>
      <c r="P3222">
        <v>60</v>
      </c>
      <c r="Q3222">
        <v>328</v>
      </c>
      <c r="R3222">
        <v>3230.11</v>
      </c>
      <c r="S3222">
        <v>9.85</v>
      </c>
      <c r="T3222">
        <v>0.16</v>
      </c>
      <c r="U3222">
        <f t="shared" si="860"/>
        <v>3230.7999999999997</v>
      </c>
      <c r="V3222">
        <f t="shared" si="861"/>
        <v>19680</v>
      </c>
      <c r="W3222" s="1" t="s">
        <v>179</v>
      </c>
      <c r="X3222" s="1" t="s">
        <v>1236</v>
      </c>
      <c r="Y3222" s="1" t="s">
        <v>156</v>
      </c>
      <c r="Z3222" s="3">
        <v>16635</v>
      </c>
      <c r="AA3222" s="4">
        <f t="shared" si="867"/>
        <v>2281.152994</v>
      </c>
      <c r="AB3222" s="2">
        <f t="shared" si="868"/>
        <v>2281.152994</v>
      </c>
      <c r="AC3222" s="4">
        <f t="shared" si="869"/>
        <v>1060.0831463999998</v>
      </c>
      <c r="AD3222" s="4">
        <f t="shared" si="865"/>
        <v>1060.0831463999998</v>
      </c>
      <c r="AE3222" s="4" t="s">
        <v>62</v>
      </c>
      <c r="AG3222" s="4" t="str">
        <f t="shared" si="854"/>
        <v>Weight Captured Separately</v>
      </c>
      <c r="AI3222" t="e">
        <f t="shared" si="862"/>
        <v>#N/A</v>
      </c>
      <c r="AJ3222" t="s">
        <v>81</v>
      </c>
      <c r="AK3222" s="2"/>
      <c r="AL3222" s="2" t="str">
        <f t="shared" si="855"/>
        <v>Freight Included in Commodity Cost</v>
      </c>
      <c r="AM3222" s="4"/>
      <c r="AN3222" t="e">
        <f>VLOOKUP([1]!Tabelle13[[#This Row],[Vlookup this ID for freight costs]],$AL$2:$AL$6811,2,FALSE)</f>
        <v>#REF!</v>
      </c>
      <c r="AO3222">
        <f t="shared" si="870"/>
        <v>6614.4319998287992</v>
      </c>
      <c r="AP3222">
        <v>4</v>
      </c>
      <c r="AQ3222">
        <v>4</v>
      </c>
      <c r="AR3222" s="4">
        <v>27</v>
      </c>
      <c r="AS3222" s="4">
        <v>8</v>
      </c>
      <c r="AT3222" s="4">
        <v>2014</v>
      </c>
      <c r="AU3222" s="4">
        <v>27</v>
      </c>
      <c r="AV3222" s="4">
        <v>8</v>
      </c>
      <c r="AW3222" s="4">
        <v>2014</v>
      </c>
      <c r="AX3222" t="str">
        <f t="shared" si="863"/>
        <v>No Delay</v>
      </c>
      <c r="AY3222">
        <f t="shared" si="864"/>
        <v>0</v>
      </c>
    </row>
    <row r="3223" spans="1:51" x14ac:dyDescent="0.2">
      <c r="A3223" s="3">
        <v>67069</v>
      </c>
      <c r="B3223" s="1" t="s">
        <v>328</v>
      </c>
      <c r="C3223" s="1" t="s">
        <v>150</v>
      </c>
      <c r="D3223" s="1" t="s">
        <v>100</v>
      </c>
      <c r="E3223" s="1" t="s">
        <v>101</v>
      </c>
      <c r="F3223" s="1" t="s">
        <v>101</v>
      </c>
      <c r="G3223" s="13" t="s">
        <v>2025</v>
      </c>
      <c r="H3223" s="12">
        <v>40037</v>
      </c>
      <c r="I3223" s="12" t="s">
        <v>2025</v>
      </c>
      <c r="J3223" s="12">
        <v>40037</v>
      </c>
      <c r="K3223" s="4">
        <v>1748</v>
      </c>
      <c r="L3223" s="1" t="s">
        <v>146</v>
      </c>
      <c r="M3223" s="1" t="s">
        <v>1920</v>
      </c>
      <c r="N3223" s="1" t="s">
        <v>609</v>
      </c>
      <c r="O3223" s="1" t="s">
        <v>425</v>
      </c>
      <c r="P3223">
        <v>84</v>
      </c>
      <c r="Q3223">
        <v>329</v>
      </c>
      <c r="R3223">
        <v>3345.72</v>
      </c>
      <c r="S3223">
        <v>10.17</v>
      </c>
      <c r="T3223">
        <v>0.12</v>
      </c>
      <c r="U3223">
        <f t="shared" si="860"/>
        <v>3345.93</v>
      </c>
      <c r="V3223">
        <f t="shared" si="861"/>
        <v>27636</v>
      </c>
      <c r="W3223" s="1" t="s">
        <v>552</v>
      </c>
      <c r="X3223" s="1" t="s">
        <v>361</v>
      </c>
      <c r="Y3223" s="1" t="s">
        <v>361</v>
      </c>
      <c r="Z3223" s="3">
        <v>12821</v>
      </c>
      <c r="AA3223" s="4">
        <f t="shared" si="867"/>
        <v>2281.2627379999999</v>
      </c>
      <c r="AB3223" s="2">
        <f t="shared" si="868"/>
        <v>2281.2627379999999</v>
      </c>
      <c r="AC3223" s="4">
        <f t="shared" si="869"/>
        <v>1157.6313689999999</v>
      </c>
      <c r="AD3223" s="4">
        <f t="shared" si="865"/>
        <v>1157.6313689999999</v>
      </c>
      <c r="AE3223" s="4" t="s">
        <v>62</v>
      </c>
      <c r="AG3223" s="4" t="str">
        <f t="shared" si="854"/>
        <v>Weight Captured Separately</v>
      </c>
      <c r="AI3223" t="e">
        <f t="shared" si="862"/>
        <v>#N/A</v>
      </c>
      <c r="AJ3223" t="s">
        <v>81</v>
      </c>
      <c r="AK3223" s="2"/>
      <c r="AL3223" s="2" t="str">
        <f t="shared" si="855"/>
        <v>Freight Included in Commodity Cost</v>
      </c>
      <c r="AM3223" s="4"/>
      <c r="AN3223" t="e">
        <f>VLOOKUP([1]!Tabelle13[[#This Row],[Vlookup this ID for freight costs]],$AL$2:$AL$6811,2,FALSE)</f>
        <v>#REF!</v>
      </c>
      <c r="AO3223">
        <f t="shared" si="870"/>
        <v>7223.3280052979999</v>
      </c>
      <c r="AP3223">
        <v>6.56</v>
      </c>
      <c r="AQ3223">
        <v>6.56</v>
      </c>
      <c r="AR3223" s="4">
        <v>12</v>
      </c>
      <c r="AS3223" s="4">
        <v>8</v>
      </c>
      <c r="AT3223" s="4">
        <v>2009</v>
      </c>
      <c r="AU3223" s="4">
        <v>12</v>
      </c>
      <c r="AV3223" s="4">
        <v>8</v>
      </c>
      <c r="AW3223" s="4">
        <v>2009</v>
      </c>
      <c r="AX3223" t="str">
        <f t="shared" si="863"/>
        <v>No Delay</v>
      </c>
      <c r="AY3223">
        <f t="shared" si="864"/>
        <v>0</v>
      </c>
    </row>
    <row r="3224" spans="1:51" x14ac:dyDescent="0.2">
      <c r="A3224" s="3">
        <v>66500</v>
      </c>
      <c r="B3224" s="1" t="s">
        <v>328</v>
      </c>
      <c r="C3224" s="1" t="s">
        <v>150</v>
      </c>
      <c r="D3224" s="1" t="s">
        <v>100</v>
      </c>
      <c r="E3224" s="1" t="s">
        <v>101</v>
      </c>
      <c r="F3224" s="1" t="s">
        <v>101</v>
      </c>
      <c r="G3224" s="13" t="s">
        <v>1576</v>
      </c>
      <c r="H3224" s="12">
        <v>41983</v>
      </c>
      <c r="I3224" s="12" t="s">
        <v>1576</v>
      </c>
      <c r="J3224" s="12">
        <v>41983</v>
      </c>
      <c r="K3224" s="4">
        <v>6190</v>
      </c>
      <c r="L3224" s="1" t="s">
        <v>146</v>
      </c>
      <c r="M3224" s="1" t="s">
        <v>1920</v>
      </c>
      <c r="N3224" s="1" t="s">
        <v>221</v>
      </c>
      <c r="O3224" s="1" t="s">
        <v>93</v>
      </c>
      <c r="P3224">
        <v>60</v>
      </c>
      <c r="Q3224">
        <v>329</v>
      </c>
      <c r="R3224">
        <v>1159.9100000000001</v>
      </c>
      <c r="S3224">
        <v>3.53</v>
      </c>
      <c r="T3224">
        <v>0.06</v>
      </c>
      <c r="U3224">
        <f t="shared" si="860"/>
        <v>1161.3699999999999</v>
      </c>
      <c r="V3224">
        <f t="shared" si="861"/>
        <v>19740</v>
      </c>
      <c r="W3224" s="1" t="s">
        <v>155</v>
      </c>
      <c r="X3224" s="1" t="s">
        <v>1236</v>
      </c>
      <c r="Y3224" s="1" t="s">
        <v>156</v>
      </c>
      <c r="Z3224" s="3">
        <v>16635</v>
      </c>
      <c r="AA3224" s="4">
        <f t="shared" si="867"/>
        <v>2281.2627379999999</v>
      </c>
      <c r="AB3224" s="2">
        <f t="shared" si="868"/>
        <v>2281.2627379999999</v>
      </c>
      <c r="AC3224" s="4">
        <f t="shared" si="869"/>
        <v>887.40262199999995</v>
      </c>
      <c r="AD3224" s="4">
        <f t="shared" si="865"/>
        <v>887.40262199999995</v>
      </c>
      <c r="AE3224" s="4" t="s">
        <v>62</v>
      </c>
      <c r="AG3224" s="4" t="str">
        <f t="shared" si="854"/>
        <v>Weight Captured Separately</v>
      </c>
      <c r="AI3224" t="e">
        <f t="shared" si="862"/>
        <v>#N/A</v>
      </c>
      <c r="AJ3224" t="s">
        <v>81</v>
      </c>
      <c r="AK3224" s="2"/>
      <c r="AL3224" s="2" t="str">
        <f t="shared" si="855"/>
        <v>Freight Included in Commodity Cost</v>
      </c>
      <c r="AM3224" s="4"/>
      <c r="AN3224" t="e">
        <f>VLOOKUP([1]!Tabelle13[[#This Row],[Vlookup this ID for freight costs]],$AL$2:$AL$6811,2,FALSE)</f>
        <v>#REF!</v>
      </c>
      <c r="AO3224">
        <f t="shared" si="870"/>
        <v>5536.5601665240001</v>
      </c>
      <c r="AP3224">
        <v>1.37</v>
      </c>
      <c r="AQ3224">
        <v>1.37</v>
      </c>
      <c r="AR3224" s="4">
        <v>10</v>
      </c>
      <c r="AS3224" s="4">
        <v>12</v>
      </c>
      <c r="AT3224" s="4">
        <v>2014</v>
      </c>
      <c r="AU3224" s="4">
        <v>10</v>
      </c>
      <c r="AV3224" s="4">
        <v>12</v>
      </c>
      <c r="AW3224" s="4">
        <v>2014</v>
      </c>
      <c r="AX3224" t="str">
        <f t="shared" si="863"/>
        <v>No Delay</v>
      </c>
      <c r="AY3224">
        <f t="shared" si="864"/>
        <v>0</v>
      </c>
    </row>
    <row r="3225" spans="1:51" x14ac:dyDescent="0.2">
      <c r="A3225" s="3">
        <v>82318</v>
      </c>
      <c r="B3225" s="1" t="s">
        <v>175</v>
      </c>
      <c r="C3225" s="1" t="s">
        <v>165</v>
      </c>
      <c r="D3225" s="1" t="s">
        <v>130</v>
      </c>
      <c r="E3225" s="1" t="s">
        <v>53</v>
      </c>
      <c r="F3225" s="1" t="s">
        <v>53</v>
      </c>
      <c r="G3225" s="13" t="s">
        <v>1061</v>
      </c>
      <c r="H3225" s="12">
        <v>40301</v>
      </c>
      <c r="I3225" s="12" t="s">
        <v>1061</v>
      </c>
      <c r="J3225" s="12">
        <v>40301</v>
      </c>
      <c r="K3225" s="4">
        <v>2380</v>
      </c>
      <c r="L3225" s="1" t="s">
        <v>146</v>
      </c>
      <c r="M3225" s="1" t="s">
        <v>132</v>
      </c>
      <c r="N3225" s="1" t="s">
        <v>154</v>
      </c>
      <c r="O3225" s="1" t="s">
        <v>93</v>
      </c>
      <c r="P3225">
        <v>60</v>
      </c>
      <c r="Q3225">
        <v>18000</v>
      </c>
      <c r="R3225">
        <v>201960</v>
      </c>
      <c r="S3225">
        <v>11.22</v>
      </c>
      <c r="T3225">
        <v>0.19</v>
      </c>
      <c r="U3225">
        <f t="shared" si="860"/>
        <v>201960</v>
      </c>
      <c r="V3225">
        <f t="shared" si="861"/>
        <v>1080000</v>
      </c>
      <c r="W3225" s="1" t="s">
        <v>160</v>
      </c>
      <c r="X3225" s="1" t="s">
        <v>1236</v>
      </c>
      <c r="Y3225" s="1" t="s">
        <v>161</v>
      </c>
      <c r="Z3225" s="3">
        <v>5149</v>
      </c>
      <c r="AA3225" s="4">
        <f t="shared" si="866"/>
        <v>2281</v>
      </c>
      <c r="AB3225" s="4">
        <f xml:space="preserve"> 2244.740206  + 0.1097478*Q3225</f>
        <v>4220.2006060000003</v>
      </c>
      <c r="AC3225" s="4">
        <f>AF3225</f>
        <v>2281</v>
      </c>
      <c r="AD3225" s="4">
        <f t="shared" si="865"/>
        <v>6382.75</v>
      </c>
      <c r="AE3225" s="4">
        <v>2281</v>
      </c>
      <c r="AF3225" s="4">
        <v>2281</v>
      </c>
      <c r="AG3225" s="4">
        <f t="shared" si="854"/>
        <v>2281</v>
      </c>
      <c r="AI3225" t="e">
        <f t="shared" si="862"/>
        <v>#N/A</v>
      </c>
      <c r="AJ3225">
        <v>15254.43</v>
      </c>
      <c r="AK3225" s="2">
        <v>15254.43</v>
      </c>
      <c r="AL3225" s="2">
        <f t="shared" si="855"/>
        <v>15254.43</v>
      </c>
      <c r="AM3225" s="4"/>
      <c r="AN3225" t="e">
        <f>VLOOKUP([1]!Tabelle13[[#This Row],[Vlookup this ID for freight costs]],$AL$2:$AL$6811,2,FALSE)</f>
        <v>#REF!</v>
      </c>
      <c r="AP3225">
        <v>435.43</v>
      </c>
      <c r="AQ3225">
        <v>435.43</v>
      </c>
      <c r="AR3225" s="4">
        <v>3</v>
      </c>
      <c r="AS3225" s="4">
        <v>5</v>
      </c>
      <c r="AT3225" s="4">
        <v>2010</v>
      </c>
      <c r="AU3225" s="4">
        <v>3</v>
      </c>
      <c r="AV3225" s="4">
        <v>5</v>
      </c>
      <c r="AW3225" s="4">
        <v>2010</v>
      </c>
      <c r="AX3225" t="str">
        <f t="shared" si="863"/>
        <v>No Delay</v>
      </c>
      <c r="AY3225">
        <f t="shared" si="864"/>
        <v>0</v>
      </c>
    </row>
    <row r="3226" spans="1:51" x14ac:dyDescent="0.2">
      <c r="A3226" s="3">
        <v>3763</v>
      </c>
      <c r="B3226" s="1" t="s">
        <v>1918</v>
      </c>
      <c r="C3226" s="1" t="s">
        <v>150</v>
      </c>
      <c r="D3226" s="1" t="s">
        <v>100</v>
      </c>
      <c r="E3226" s="1" t="s">
        <v>53</v>
      </c>
      <c r="F3226" s="1" t="s">
        <v>53</v>
      </c>
      <c r="G3226" s="13" t="s">
        <v>1996</v>
      </c>
      <c r="H3226" s="12">
        <v>39989</v>
      </c>
      <c r="I3226" s="12" t="s">
        <v>1999</v>
      </c>
      <c r="J3226" s="12">
        <v>39923</v>
      </c>
      <c r="K3226" s="4">
        <v>1482</v>
      </c>
      <c r="L3226" s="1" t="s">
        <v>146</v>
      </c>
      <c r="M3226" s="1" t="s">
        <v>1920</v>
      </c>
      <c r="N3226" s="1" t="s">
        <v>1978</v>
      </c>
      <c r="O3226" s="1" t="s">
        <v>897</v>
      </c>
      <c r="P3226">
        <v>5</v>
      </c>
      <c r="Q3226">
        <v>334</v>
      </c>
      <c r="R3226">
        <v>4559.1000000000004</v>
      </c>
      <c r="S3226">
        <v>13.65</v>
      </c>
      <c r="T3226">
        <v>2.73</v>
      </c>
      <c r="U3226">
        <f t="shared" si="860"/>
        <v>4559.1000000000004</v>
      </c>
      <c r="V3226">
        <f t="shared" si="861"/>
        <v>1670</v>
      </c>
      <c r="W3226" s="1" t="s">
        <v>851</v>
      </c>
      <c r="X3226" s="1" t="s">
        <v>361</v>
      </c>
      <c r="Y3226" s="1" t="s">
        <v>361</v>
      </c>
      <c r="Z3226" s="3">
        <v>9485</v>
      </c>
      <c r="AA3226" s="4">
        <f t="shared" ref="AA3226:AA3231" si="871">AB3226</f>
        <v>2281.8114580000001</v>
      </c>
      <c r="AB3226" s="2">
        <f t="shared" ref="AB3226:AB3231" si="872">2245.156962+0.109744*Q3226</f>
        <v>2281.8114580000001</v>
      </c>
      <c r="AC3226" s="4">
        <f t="shared" ref="AC3226:AC3231" si="873">AD3226</f>
        <v>2043.3782945333332</v>
      </c>
      <c r="AD3226" s="4">
        <f t="shared" si="865"/>
        <v>2043.3782945333332</v>
      </c>
      <c r="AE3226" s="4" t="s">
        <v>62</v>
      </c>
      <c r="AG3226" s="4" t="str">
        <f t="shared" ref="AG3226:AG3252" si="874">AE3226</f>
        <v>Weight Captured Separately</v>
      </c>
      <c r="AH3226" s="4">
        <v>11945</v>
      </c>
      <c r="AI3226">
        <f t="shared" si="862"/>
        <v>5588</v>
      </c>
      <c r="AJ3226" t="s">
        <v>81</v>
      </c>
      <c r="AK3226" s="2"/>
      <c r="AL3226" s="2" t="str">
        <f t="shared" ref="AL3226:AL3252" si="875">AJ3226</f>
        <v>Freight Included in Commodity Cost</v>
      </c>
      <c r="AM3226" s="4"/>
      <c r="AN3226" t="e">
        <f>VLOOKUP([1]!Tabelle13[[#This Row],[Vlookup this ID for freight costs]],$AL$2:$AL$6811,2,FALSE)</f>
        <v>#REF!</v>
      </c>
      <c r="AO3226">
        <f t="shared" ref="AO3226:AO3231" si="876">IF(AK:AK="",AC:AC*6.242+1.383 -2.844 + 3.145 -2.265  -2.026,AK:AK)</f>
        <v>12752.160314477069</v>
      </c>
      <c r="AP3226">
        <v>8.94</v>
      </c>
      <c r="AQ3226">
        <v>8.94</v>
      </c>
      <c r="AR3226" s="4">
        <v>25</v>
      </c>
      <c r="AS3226" s="4">
        <v>6</v>
      </c>
      <c r="AT3226" s="4">
        <v>2009</v>
      </c>
      <c r="AU3226" s="4">
        <v>20</v>
      </c>
      <c r="AV3226" s="4">
        <v>4</v>
      </c>
      <c r="AW3226" s="4">
        <v>2009</v>
      </c>
      <c r="AX3226" t="str">
        <f t="shared" si="863"/>
        <v>No Delay</v>
      </c>
      <c r="AY3226">
        <f t="shared" si="864"/>
        <v>0</v>
      </c>
    </row>
    <row r="3227" spans="1:51" x14ac:dyDescent="0.2">
      <c r="A3227" s="3">
        <v>40598</v>
      </c>
      <c r="B3227" s="1" t="s">
        <v>328</v>
      </c>
      <c r="C3227" s="1" t="s">
        <v>150</v>
      </c>
      <c r="D3227" s="1" t="s">
        <v>100</v>
      </c>
      <c r="E3227" s="1" t="s">
        <v>101</v>
      </c>
      <c r="F3227" s="1" t="s">
        <v>101</v>
      </c>
      <c r="G3227" s="13" t="s">
        <v>1411</v>
      </c>
      <c r="H3227" s="12">
        <v>41880</v>
      </c>
      <c r="I3227" s="12" t="s">
        <v>1411</v>
      </c>
      <c r="J3227" s="12">
        <v>41880</v>
      </c>
      <c r="K3227" s="4">
        <v>5877</v>
      </c>
      <c r="L3227" s="1" t="s">
        <v>146</v>
      </c>
      <c r="M3227" s="1" t="s">
        <v>1920</v>
      </c>
      <c r="N3227" s="1" t="s">
        <v>159</v>
      </c>
      <c r="O3227" s="1" t="s">
        <v>93</v>
      </c>
      <c r="P3227">
        <v>30</v>
      </c>
      <c r="Q3227">
        <v>334</v>
      </c>
      <c r="R3227">
        <v>11131.8</v>
      </c>
      <c r="S3227">
        <v>33.33</v>
      </c>
      <c r="T3227">
        <v>1.1100000000000001</v>
      </c>
      <c r="U3227">
        <f t="shared" si="860"/>
        <v>11132.22</v>
      </c>
      <c r="V3227">
        <f t="shared" si="861"/>
        <v>10020</v>
      </c>
      <c r="W3227" s="1" t="s">
        <v>155</v>
      </c>
      <c r="X3227" s="1" t="s">
        <v>1236</v>
      </c>
      <c r="Y3227" s="1" t="s">
        <v>156</v>
      </c>
      <c r="Z3227" s="3">
        <v>16635</v>
      </c>
      <c r="AA3227" s="4">
        <f t="shared" si="871"/>
        <v>2281.8114580000001</v>
      </c>
      <c r="AB3227" s="2">
        <f t="shared" si="872"/>
        <v>2281.8114580000001</v>
      </c>
      <c r="AC3227" s="4">
        <f t="shared" si="873"/>
        <v>1588.4161516363636</v>
      </c>
      <c r="AD3227" s="4">
        <f t="shared" si="865"/>
        <v>1588.4161516363636</v>
      </c>
      <c r="AE3227" s="4" t="s">
        <v>62</v>
      </c>
      <c r="AG3227" s="4" t="str">
        <f t="shared" si="874"/>
        <v>Weight Captured Separately</v>
      </c>
      <c r="AI3227" t="e">
        <f t="shared" si="862"/>
        <v>#N/A</v>
      </c>
      <c r="AJ3227" t="s">
        <v>81</v>
      </c>
      <c r="AK3227" s="2"/>
      <c r="AL3227" s="2" t="str">
        <f t="shared" si="875"/>
        <v>Freight Included in Commodity Cost</v>
      </c>
      <c r="AM3227" s="4"/>
      <c r="AN3227" t="e">
        <f>VLOOKUP([1]!Tabelle13[[#This Row],[Vlookup this ID for freight costs]],$AL$2:$AL$6811,2,FALSE)</f>
        <v>#REF!</v>
      </c>
      <c r="AO3227">
        <f t="shared" si="876"/>
        <v>9912.2866185141829</v>
      </c>
      <c r="AP3227">
        <v>13.77</v>
      </c>
      <c r="AQ3227">
        <v>13.77</v>
      </c>
      <c r="AR3227" s="4">
        <v>29</v>
      </c>
      <c r="AS3227" s="4">
        <v>8</v>
      </c>
      <c r="AT3227" s="4">
        <v>2014</v>
      </c>
      <c r="AU3227" s="4">
        <v>29</v>
      </c>
      <c r="AV3227" s="4">
        <v>8</v>
      </c>
      <c r="AW3227" s="4">
        <v>2014</v>
      </c>
      <c r="AX3227" t="str">
        <f t="shared" si="863"/>
        <v>No Delay</v>
      </c>
      <c r="AY3227">
        <f t="shared" si="864"/>
        <v>0</v>
      </c>
    </row>
    <row r="3228" spans="1:51" x14ac:dyDescent="0.2">
      <c r="A3228" s="3">
        <v>78244</v>
      </c>
      <c r="B3228" s="1" t="s">
        <v>328</v>
      </c>
      <c r="C3228" s="1" t="s">
        <v>150</v>
      </c>
      <c r="D3228" s="1" t="s">
        <v>100</v>
      </c>
      <c r="E3228" s="1" t="s">
        <v>101</v>
      </c>
      <c r="F3228" s="1" t="s">
        <v>101</v>
      </c>
      <c r="G3228" s="13" t="s">
        <v>919</v>
      </c>
      <c r="H3228" s="12">
        <v>41380</v>
      </c>
      <c r="I3228" s="12" t="s">
        <v>919</v>
      </c>
      <c r="J3228" s="12">
        <v>41380</v>
      </c>
      <c r="K3228" s="4">
        <v>4643</v>
      </c>
      <c r="L3228" s="1" t="s">
        <v>146</v>
      </c>
      <c r="M3228" s="1" t="s">
        <v>1920</v>
      </c>
      <c r="N3228" s="1" t="s">
        <v>221</v>
      </c>
      <c r="O3228" s="1" t="s">
        <v>93</v>
      </c>
      <c r="P3228">
        <v>60</v>
      </c>
      <c r="Q3228">
        <v>337</v>
      </c>
      <c r="R3228">
        <v>1357.12</v>
      </c>
      <c r="S3228">
        <v>4.03</v>
      </c>
      <c r="T3228">
        <v>7.0000000000000007E-2</v>
      </c>
      <c r="U3228">
        <f t="shared" si="860"/>
        <v>1358.1100000000001</v>
      </c>
      <c r="V3228">
        <f t="shared" si="861"/>
        <v>20220</v>
      </c>
      <c r="W3228" s="1" t="s">
        <v>155</v>
      </c>
      <c r="X3228" s="1" t="s">
        <v>1236</v>
      </c>
      <c r="Y3228" s="1" t="s">
        <v>156</v>
      </c>
      <c r="Z3228" s="3">
        <v>16635</v>
      </c>
      <c r="AA3228" s="4">
        <f t="shared" si="871"/>
        <v>2282.1406900000002</v>
      </c>
      <c r="AB3228" s="2">
        <f t="shared" si="872"/>
        <v>2282.1406900000002</v>
      </c>
      <c r="AC3228" s="4">
        <f t="shared" si="873"/>
        <v>798.08076600000004</v>
      </c>
      <c r="AD3228" s="4">
        <f t="shared" si="865"/>
        <v>798.08076600000004</v>
      </c>
      <c r="AE3228" s="4" t="s">
        <v>62</v>
      </c>
      <c r="AG3228" s="4" t="str">
        <f t="shared" si="874"/>
        <v>Weight Captured Separately</v>
      </c>
      <c r="AI3228" t="e">
        <f t="shared" si="862"/>
        <v>#N/A</v>
      </c>
      <c r="AJ3228" t="s">
        <v>81</v>
      </c>
      <c r="AK3228" s="2"/>
      <c r="AL3228" s="2" t="str">
        <f t="shared" si="875"/>
        <v>Freight Included in Commodity Cost</v>
      </c>
      <c r="AM3228" s="4"/>
      <c r="AN3228" t="e">
        <f>VLOOKUP([1]!Tabelle13[[#This Row],[Vlookup this ID for freight costs]],$AL$2:$AL$6811,2,FALSE)</f>
        <v>#REF!</v>
      </c>
      <c r="AO3228">
        <f t="shared" si="876"/>
        <v>4979.0131413720001</v>
      </c>
      <c r="AP3228">
        <v>1.68</v>
      </c>
      <c r="AQ3228">
        <v>1.68</v>
      </c>
      <c r="AR3228" s="4">
        <v>16</v>
      </c>
      <c r="AS3228" s="4">
        <v>4</v>
      </c>
      <c r="AT3228" s="4">
        <v>2013</v>
      </c>
      <c r="AU3228" s="4">
        <v>16</v>
      </c>
      <c r="AV3228" s="4">
        <v>4</v>
      </c>
      <c r="AW3228" s="4">
        <v>2013</v>
      </c>
      <c r="AX3228" t="str">
        <f t="shared" si="863"/>
        <v>No Delay</v>
      </c>
      <c r="AY3228">
        <f t="shared" si="864"/>
        <v>0</v>
      </c>
    </row>
    <row r="3229" spans="1:51" x14ac:dyDescent="0.2">
      <c r="A3229" s="3">
        <v>1079</v>
      </c>
      <c r="B3229" s="1" t="s">
        <v>1918</v>
      </c>
      <c r="C3229" s="1" t="s">
        <v>150</v>
      </c>
      <c r="D3229" s="1" t="s">
        <v>100</v>
      </c>
      <c r="E3229" s="1" t="s">
        <v>53</v>
      </c>
      <c r="F3229" s="1" t="s">
        <v>53</v>
      </c>
      <c r="G3229" s="13" t="s">
        <v>1996</v>
      </c>
      <c r="H3229" s="12">
        <v>39989</v>
      </c>
      <c r="I3229" s="12" t="s">
        <v>1383</v>
      </c>
      <c r="J3229" s="12">
        <v>39981</v>
      </c>
      <c r="K3229" s="4">
        <v>1627</v>
      </c>
      <c r="L3229" s="1" t="s">
        <v>146</v>
      </c>
      <c r="M3229" s="1" t="s">
        <v>1920</v>
      </c>
      <c r="N3229" s="1" t="s">
        <v>778</v>
      </c>
      <c r="O3229" s="1" t="s">
        <v>93</v>
      </c>
      <c r="P3229">
        <v>240</v>
      </c>
      <c r="Q3229">
        <v>342</v>
      </c>
      <c r="R3229">
        <v>1932.3</v>
      </c>
      <c r="S3229">
        <v>5.65</v>
      </c>
      <c r="T3229">
        <v>0.02</v>
      </c>
      <c r="U3229">
        <f t="shared" si="860"/>
        <v>1932.3000000000002</v>
      </c>
      <c r="V3229">
        <f t="shared" si="861"/>
        <v>82080</v>
      </c>
      <c r="W3229" s="1" t="s">
        <v>155</v>
      </c>
      <c r="X3229" s="1" t="s">
        <v>1236</v>
      </c>
      <c r="Y3229" s="1" t="s">
        <v>156</v>
      </c>
      <c r="Z3229" s="3">
        <v>8107</v>
      </c>
      <c r="AA3229" s="4">
        <f t="shared" si="871"/>
        <v>2282.68941</v>
      </c>
      <c r="AB3229" s="2">
        <f t="shared" si="872"/>
        <v>2282.68941</v>
      </c>
      <c r="AC3229" s="4">
        <f t="shared" si="873"/>
        <v>2282.68941</v>
      </c>
      <c r="AD3229" s="4">
        <f t="shared" si="865"/>
        <v>2282.68941</v>
      </c>
      <c r="AE3229" s="4" t="s">
        <v>62</v>
      </c>
      <c r="AG3229" s="4" t="str">
        <f t="shared" si="874"/>
        <v>Weight Captured Separately</v>
      </c>
      <c r="AH3229" s="4">
        <v>10654</v>
      </c>
      <c r="AI3229">
        <f t="shared" si="862"/>
        <v>4230</v>
      </c>
      <c r="AJ3229" t="s">
        <v>81</v>
      </c>
      <c r="AK3229" s="2"/>
      <c r="AL3229" s="2" t="str">
        <f t="shared" si="875"/>
        <v>Freight Included in Commodity Cost</v>
      </c>
      <c r="AM3229" s="4"/>
      <c r="AN3229" t="e">
        <f>VLOOKUP([1]!Tabelle13[[#This Row],[Vlookup this ID for freight costs]],$AL$2:$AL$6811,2,FALSE)</f>
        <v>#REF!</v>
      </c>
      <c r="AO3229">
        <f t="shared" si="876"/>
        <v>14245.940297220002</v>
      </c>
      <c r="AP3229">
        <v>3.79</v>
      </c>
      <c r="AQ3229">
        <v>3.79</v>
      </c>
      <c r="AR3229" s="4">
        <v>25</v>
      </c>
      <c r="AS3229" s="4">
        <v>6</v>
      </c>
      <c r="AT3229" s="4">
        <v>2009</v>
      </c>
      <c r="AU3229" s="4">
        <v>17</v>
      </c>
      <c r="AV3229" s="4">
        <v>6</v>
      </c>
      <c r="AW3229" s="4">
        <v>2009</v>
      </c>
      <c r="AX3229" t="str">
        <f t="shared" si="863"/>
        <v>No Delay</v>
      </c>
      <c r="AY3229">
        <f t="shared" si="864"/>
        <v>0</v>
      </c>
    </row>
    <row r="3230" spans="1:51" x14ac:dyDescent="0.2">
      <c r="A3230" s="3">
        <v>79471</v>
      </c>
      <c r="B3230" s="1" t="s">
        <v>328</v>
      </c>
      <c r="C3230" s="1" t="s">
        <v>150</v>
      </c>
      <c r="D3230" s="1" t="s">
        <v>100</v>
      </c>
      <c r="E3230" s="1" t="s">
        <v>101</v>
      </c>
      <c r="F3230" s="1" t="s">
        <v>101</v>
      </c>
      <c r="G3230" s="13" t="s">
        <v>1960</v>
      </c>
      <c r="H3230" s="12">
        <v>41676</v>
      </c>
      <c r="I3230" s="12" t="s">
        <v>1960</v>
      </c>
      <c r="J3230" s="12">
        <v>41676</v>
      </c>
      <c r="K3230" s="4">
        <v>5275</v>
      </c>
      <c r="L3230" s="1" t="s">
        <v>146</v>
      </c>
      <c r="M3230" s="1" t="s">
        <v>1920</v>
      </c>
      <c r="N3230" s="1" t="s">
        <v>392</v>
      </c>
      <c r="O3230" s="1" t="s">
        <v>393</v>
      </c>
      <c r="P3230">
        <v>120</v>
      </c>
      <c r="Q3230">
        <v>344</v>
      </c>
      <c r="R3230">
        <v>7955.07</v>
      </c>
      <c r="S3230">
        <v>23.13</v>
      </c>
      <c r="T3230">
        <v>0.19</v>
      </c>
      <c r="U3230">
        <f t="shared" si="860"/>
        <v>7956.7199999999993</v>
      </c>
      <c r="V3230">
        <f t="shared" si="861"/>
        <v>41280</v>
      </c>
      <c r="W3230" s="1" t="s">
        <v>394</v>
      </c>
      <c r="X3230" s="1" t="s">
        <v>112</v>
      </c>
      <c r="Y3230" s="1" t="s">
        <v>112</v>
      </c>
      <c r="Z3230" s="3">
        <v>14398</v>
      </c>
      <c r="AA3230" s="4">
        <f t="shared" si="871"/>
        <v>2282.9088980000001</v>
      </c>
      <c r="AB3230" s="2">
        <f t="shared" si="872"/>
        <v>2282.9088980000001</v>
      </c>
      <c r="AC3230" s="4">
        <f t="shared" si="873"/>
        <v>2282.9088980000001</v>
      </c>
      <c r="AD3230" s="4">
        <f t="shared" si="865"/>
        <v>2282.9088980000001</v>
      </c>
      <c r="AE3230" s="4" t="s">
        <v>62</v>
      </c>
      <c r="AG3230" s="4" t="str">
        <f t="shared" si="874"/>
        <v>Weight Captured Separately</v>
      </c>
      <c r="AI3230" t="e">
        <f t="shared" si="862"/>
        <v>#N/A</v>
      </c>
      <c r="AJ3230" t="s">
        <v>81</v>
      </c>
      <c r="AK3230" s="2"/>
      <c r="AL3230" s="2" t="str">
        <f t="shared" si="875"/>
        <v>Freight Included in Commodity Cost</v>
      </c>
      <c r="AM3230" s="4"/>
      <c r="AN3230" t="e">
        <f>VLOOKUP([1]!Tabelle13[[#This Row],[Vlookup this ID for freight costs]],$AL$2:$AL$6811,2,FALSE)</f>
        <v>#REF!</v>
      </c>
      <c r="AO3230">
        <f t="shared" si="876"/>
        <v>14247.310341316002</v>
      </c>
      <c r="AP3230">
        <v>9.84</v>
      </c>
      <c r="AQ3230">
        <v>9.84</v>
      </c>
      <c r="AR3230" s="4">
        <v>6</v>
      </c>
      <c r="AS3230" s="4">
        <v>2</v>
      </c>
      <c r="AT3230" s="4">
        <v>2014</v>
      </c>
      <c r="AU3230" s="4">
        <v>6</v>
      </c>
      <c r="AV3230" s="4">
        <v>2</v>
      </c>
      <c r="AW3230" s="4">
        <v>2014</v>
      </c>
      <c r="AX3230" t="str">
        <f t="shared" si="863"/>
        <v>No Delay</v>
      </c>
      <c r="AY3230">
        <f t="shared" si="864"/>
        <v>0</v>
      </c>
    </row>
    <row r="3231" spans="1:51" x14ac:dyDescent="0.2">
      <c r="A3231" s="3">
        <v>1077</v>
      </c>
      <c r="B3231" s="1" t="s">
        <v>1918</v>
      </c>
      <c r="C3231" s="1" t="s">
        <v>150</v>
      </c>
      <c r="D3231" s="1" t="s">
        <v>100</v>
      </c>
      <c r="E3231" s="1" t="s">
        <v>53</v>
      </c>
      <c r="F3231" s="1" t="s">
        <v>53</v>
      </c>
      <c r="G3231" s="13" t="s">
        <v>1996</v>
      </c>
      <c r="H3231" s="12">
        <v>39989</v>
      </c>
      <c r="I3231" s="12" t="s">
        <v>1976</v>
      </c>
      <c r="J3231" s="12">
        <v>39924</v>
      </c>
      <c r="K3231" s="4">
        <v>1486</v>
      </c>
      <c r="L3231" s="1" t="s">
        <v>146</v>
      </c>
      <c r="M3231" s="1" t="s">
        <v>1920</v>
      </c>
      <c r="N3231" s="1" t="s">
        <v>778</v>
      </c>
      <c r="O3231" s="1" t="s">
        <v>93</v>
      </c>
      <c r="P3231">
        <v>240</v>
      </c>
      <c r="Q3231">
        <v>346</v>
      </c>
      <c r="R3231">
        <v>1954.9</v>
      </c>
      <c r="S3231">
        <v>5.65</v>
      </c>
      <c r="T3231">
        <v>0.02</v>
      </c>
      <c r="U3231">
        <f t="shared" si="860"/>
        <v>1954.9</v>
      </c>
      <c r="V3231">
        <f t="shared" si="861"/>
        <v>83040</v>
      </c>
      <c r="W3231" s="1" t="s">
        <v>155</v>
      </c>
      <c r="X3231" s="1" t="s">
        <v>1236</v>
      </c>
      <c r="Y3231" s="1" t="s">
        <v>156</v>
      </c>
      <c r="Z3231" s="3">
        <v>8107</v>
      </c>
      <c r="AA3231" s="4">
        <f t="shared" si="871"/>
        <v>2283.1283859999999</v>
      </c>
      <c r="AB3231" s="2">
        <f t="shared" si="872"/>
        <v>2283.1283859999999</v>
      </c>
      <c r="AC3231" s="4">
        <f t="shared" si="873"/>
        <v>2283.1283859999999</v>
      </c>
      <c r="AD3231" s="4">
        <f t="shared" si="865"/>
        <v>2283.1283859999999</v>
      </c>
      <c r="AE3231" s="4" t="s">
        <v>62</v>
      </c>
      <c r="AG3231" s="4" t="str">
        <f t="shared" si="874"/>
        <v>Weight Captured Separately</v>
      </c>
      <c r="AH3231" s="4">
        <v>10652</v>
      </c>
      <c r="AI3231">
        <f t="shared" si="862"/>
        <v>4091</v>
      </c>
      <c r="AJ3231" t="s">
        <v>81</v>
      </c>
      <c r="AK3231" s="2"/>
      <c r="AL3231" s="2" t="str">
        <f t="shared" si="875"/>
        <v>Freight Included in Commodity Cost</v>
      </c>
      <c r="AM3231" s="4"/>
      <c r="AN3231" t="e">
        <f>VLOOKUP([1]!Tabelle13[[#This Row],[Vlookup this ID for freight costs]],$AL$2:$AL$6811,2,FALSE)</f>
        <v>#REF!</v>
      </c>
      <c r="AO3231">
        <f t="shared" si="876"/>
        <v>14248.680385412001</v>
      </c>
      <c r="AP3231">
        <v>3.83</v>
      </c>
      <c r="AQ3231">
        <v>3.83</v>
      </c>
      <c r="AR3231" s="4">
        <v>25</v>
      </c>
      <c r="AS3231" s="4">
        <v>6</v>
      </c>
      <c r="AT3231" s="4">
        <v>2009</v>
      </c>
      <c r="AU3231" s="4">
        <v>21</v>
      </c>
      <c r="AV3231" s="4">
        <v>4</v>
      </c>
      <c r="AW3231" s="4">
        <v>2009</v>
      </c>
      <c r="AX3231" t="str">
        <f t="shared" si="863"/>
        <v>No Delay</v>
      </c>
      <c r="AY3231">
        <f t="shared" si="864"/>
        <v>0</v>
      </c>
    </row>
    <row r="3232" spans="1:51" x14ac:dyDescent="0.2">
      <c r="A3232" s="3">
        <v>10995</v>
      </c>
      <c r="B3232" s="1" t="s">
        <v>164</v>
      </c>
      <c r="C3232" s="1" t="s">
        <v>165</v>
      </c>
      <c r="D3232" s="1" t="s">
        <v>130</v>
      </c>
      <c r="E3232" s="1" t="s">
        <v>53</v>
      </c>
      <c r="F3232" s="1" t="s">
        <v>53</v>
      </c>
      <c r="G3232" s="13" t="s">
        <v>2049</v>
      </c>
      <c r="H3232" s="12">
        <v>39848</v>
      </c>
      <c r="I3232" s="12" t="s">
        <v>2049</v>
      </c>
      <c r="J3232" s="12">
        <v>39848</v>
      </c>
      <c r="K3232" s="4">
        <v>1343</v>
      </c>
      <c r="L3232" s="1" t="s">
        <v>146</v>
      </c>
      <c r="M3232" s="1" t="s">
        <v>132</v>
      </c>
      <c r="N3232" s="1" t="s">
        <v>154</v>
      </c>
      <c r="O3232" s="1" t="s">
        <v>93</v>
      </c>
      <c r="P3232">
        <v>60</v>
      </c>
      <c r="Q3232">
        <v>20000</v>
      </c>
      <c r="R3232">
        <v>236000</v>
      </c>
      <c r="S3232">
        <v>11.8</v>
      </c>
      <c r="T3232">
        <v>0.2</v>
      </c>
      <c r="U3232">
        <f t="shared" si="860"/>
        <v>236000</v>
      </c>
      <c r="V3232">
        <f t="shared" si="861"/>
        <v>1200000</v>
      </c>
      <c r="W3232" s="1" t="s">
        <v>155</v>
      </c>
      <c r="X3232" s="1" t="s">
        <v>1236</v>
      </c>
      <c r="Y3232" s="1" t="s">
        <v>156</v>
      </c>
      <c r="Z3232" s="3">
        <v>5457</v>
      </c>
      <c r="AA3232" s="4">
        <f t="shared" si="866"/>
        <v>2283</v>
      </c>
      <c r="AB3232" s="4">
        <f xml:space="preserve"> 2244.740206  + 0.1097478*Q3232</f>
        <v>4439.6962060000005</v>
      </c>
      <c r="AC3232" s="4">
        <f>AF3232</f>
        <v>2283</v>
      </c>
      <c r="AD3232" s="4">
        <f t="shared" si="865"/>
        <v>3737.3055555555557</v>
      </c>
      <c r="AE3232" s="4">
        <v>2283</v>
      </c>
      <c r="AF3232" s="4">
        <v>2283</v>
      </c>
      <c r="AG3232" s="4">
        <f t="shared" si="874"/>
        <v>2283</v>
      </c>
      <c r="AH3232" s="4">
        <v>84216</v>
      </c>
      <c r="AI3232">
        <f t="shared" si="862"/>
        <v>58270</v>
      </c>
      <c r="AJ3232">
        <v>13586.1</v>
      </c>
      <c r="AK3232" s="2">
        <v>13586.1</v>
      </c>
      <c r="AL3232" s="2">
        <f t="shared" si="875"/>
        <v>13586.1</v>
      </c>
      <c r="AM3232" s="4"/>
      <c r="AN3232" t="e">
        <f>VLOOKUP([1]!Tabelle13[[#This Row],[Vlookup this ID for freight costs]],$AL$2:$AL$6811,2,FALSE)</f>
        <v>#REF!</v>
      </c>
      <c r="AP3232">
        <v>462.56</v>
      </c>
      <c r="AQ3232">
        <v>462.56</v>
      </c>
      <c r="AR3232" s="4">
        <v>4</v>
      </c>
      <c r="AS3232" s="4">
        <v>2</v>
      </c>
      <c r="AT3232" s="4">
        <v>2009</v>
      </c>
      <c r="AU3232" s="4">
        <v>4</v>
      </c>
      <c r="AV3232" s="4">
        <v>2</v>
      </c>
      <c r="AW3232" s="4">
        <v>2009</v>
      </c>
      <c r="AX3232" t="str">
        <f t="shared" si="863"/>
        <v>No Delay</v>
      </c>
      <c r="AY3232">
        <f t="shared" si="864"/>
        <v>0</v>
      </c>
    </row>
    <row r="3233" spans="1:51" x14ac:dyDescent="0.2">
      <c r="A3233" s="3">
        <v>56734</v>
      </c>
      <c r="B3233" s="1" t="s">
        <v>168</v>
      </c>
      <c r="C3233" s="1" t="s">
        <v>150</v>
      </c>
      <c r="D3233" s="1" t="s">
        <v>100</v>
      </c>
      <c r="E3233" s="1" t="s">
        <v>253</v>
      </c>
      <c r="F3233" s="1" t="s">
        <v>253</v>
      </c>
      <c r="G3233" s="13" t="s">
        <v>303</v>
      </c>
      <c r="H3233" s="12">
        <v>40912</v>
      </c>
      <c r="I3233" s="12" t="s">
        <v>303</v>
      </c>
      <c r="J3233" s="12">
        <v>40912</v>
      </c>
      <c r="K3233" s="4">
        <v>3683</v>
      </c>
      <c r="L3233" s="1" t="s">
        <v>146</v>
      </c>
      <c r="M3233" s="1" t="s">
        <v>170</v>
      </c>
      <c r="N3233" s="1" t="s">
        <v>163</v>
      </c>
      <c r="O3233" s="1" t="s">
        <v>93</v>
      </c>
      <c r="P3233">
        <v>60</v>
      </c>
      <c r="Q3233">
        <v>23845</v>
      </c>
      <c r="R3233">
        <v>356005.85</v>
      </c>
      <c r="S3233">
        <v>14.93</v>
      </c>
      <c r="T3233">
        <v>0.25</v>
      </c>
      <c r="U3233">
        <f t="shared" si="860"/>
        <v>356005.85</v>
      </c>
      <c r="V3233">
        <f t="shared" si="861"/>
        <v>1430700</v>
      </c>
      <c r="W3233" s="1" t="s">
        <v>155</v>
      </c>
      <c r="X3233" s="1" t="s">
        <v>1236</v>
      </c>
      <c r="Y3233" s="1" t="s">
        <v>156</v>
      </c>
      <c r="Z3233" s="3">
        <v>8107</v>
      </c>
      <c r="AA3233" s="4">
        <f t="shared" si="866"/>
        <v>2283</v>
      </c>
      <c r="AB3233" s="4">
        <f xml:space="preserve"> 2244.740206  + 0.1097478*Q3233</f>
        <v>4861.6764970000004</v>
      </c>
      <c r="AC3233" s="4">
        <f>AF3233</f>
        <v>2283</v>
      </c>
      <c r="AD3233" s="4">
        <f t="shared" si="865"/>
        <v>2283</v>
      </c>
      <c r="AE3233" s="4">
        <v>2283</v>
      </c>
      <c r="AF3233" s="4">
        <v>2283</v>
      </c>
      <c r="AG3233" s="4">
        <f t="shared" si="874"/>
        <v>2283</v>
      </c>
      <c r="AI3233" t="e">
        <f t="shared" si="862"/>
        <v>#N/A</v>
      </c>
      <c r="AJ3233">
        <v>3649.67</v>
      </c>
      <c r="AK3233" s="2">
        <v>3649.67</v>
      </c>
      <c r="AL3233" s="2">
        <f t="shared" si="875"/>
        <v>3649.67</v>
      </c>
      <c r="AM3233" s="4"/>
      <c r="AN3233" t="e">
        <f>VLOOKUP([1]!Tabelle13[[#This Row],[Vlookup this ID for freight costs]],$AL$2:$AL$6811,2,FALSE)</f>
        <v>#REF!</v>
      </c>
      <c r="AP3233">
        <v>587.41</v>
      </c>
      <c r="AQ3233">
        <v>587.41</v>
      </c>
      <c r="AR3233" s="4">
        <v>4</v>
      </c>
      <c r="AS3233" s="4">
        <v>1</v>
      </c>
      <c r="AT3233" s="4">
        <v>2012</v>
      </c>
      <c r="AU3233" s="4">
        <v>4</v>
      </c>
      <c r="AV3233" s="4">
        <v>1</v>
      </c>
      <c r="AW3233" s="4">
        <v>2012</v>
      </c>
      <c r="AX3233" t="str">
        <f t="shared" si="863"/>
        <v>No Delay</v>
      </c>
      <c r="AY3233">
        <f t="shared" si="864"/>
        <v>0</v>
      </c>
    </row>
    <row r="3234" spans="1:51" x14ac:dyDescent="0.2">
      <c r="A3234" s="3">
        <v>7475</v>
      </c>
      <c r="B3234" s="1" t="s">
        <v>1918</v>
      </c>
      <c r="C3234" s="1" t="s">
        <v>150</v>
      </c>
      <c r="D3234" s="1" t="s">
        <v>100</v>
      </c>
      <c r="E3234" s="1" t="s">
        <v>101</v>
      </c>
      <c r="F3234" s="1" t="s">
        <v>101</v>
      </c>
      <c r="G3234" s="13" t="s">
        <v>1971</v>
      </c>
      <c r="H3234" s="12">
        <v>39950</v>
      </c>
      <c r="I3234" s="12" t="s">
        <v>1972</v>
      </c>
      <c r="J3234" s="12">
        <v>39730</v>
      </c>
      <c r="K3234" s="4">
        <v>1119</v>
      </c>
      <c r="L3234" s="1" t="s">
        <v>146</v>
      </c>
      <c r="M3234" s="1" t="s">
        <v>1920</v>
      </c>
      <c r="N3234" s="1" t="s">
        <v>1943</v>
      </c>
      <c r="O3234" s="1" t="s">
        <v>897</v>
      </c>
      <c r="P3234">
        <v>60</v>
      </c>
      <c r="Q3234">
        <v>350</v>
      </c>
      <c r="R3234">
        <v>4417</v>
      </c>
      <c r="S3234">
        <v>12.62</v>
      </c>
      <c r="T3234">
        <v>0.21</v>
      </c>
      <c r="U3234">
        <f t="shared" si="860"/>
        <v>4417</v>
      </c>
      <c r="V3234">
        <f t="shared" si="861"/>
        <v>21000</v>
      </c>
      <c r="W3234" s="1" t="s">
        <v>1944</v>
      </c>
      <c r="X3234" s="1" t="s">
        <v>3087</v>
      </c>
      <c r="Y3234" s="1" t="s">
        <v>1945</v>
      </c>
      <c r="Z3234" s="3">
        <v>11372</v>
      </c>
      <c r="AA3234" s="4">
        <f t="shared" ref="AA3234:AA3256" si="877">AB3234</f>
        <v>2283.5673620000002</v>
      </c>
      <c r="AB3234" s="2">
        <f t="shared" ref="AB3234:AB3256" si="878">2245.156962+0.109744*Q3234</f>
        <v>2283.5673620000002</v>
      </c>
      <c r="AC3234" s="4">
        <f t="shared" ref="AC3234:AC3256" si="879">AD3234</f>
        <v>697.54306963636373</v>
      </c>
      <c r="AD3234" s="4">
        <f t="shared" si="865"/>
        <v>697.54306963636373</v>
      </c>
      <c r="AE3234" s="4" t="s">
        <v>62</v>
      </c>
      <c r="AG3234" s="4" t="str">
        <f t="shared" si="874"/>
        <v>Weight Captured Separately</v>
      </c>
      <c r="AH3234" s="4">
        <v>10642</v>
      </c>
      <c r="AI3234">
        <f t="shared" si="862"/>
        <v>3286</v>
      </c>
      <c r="AJ3234" t="s">
        <v>81</v>
      </c>
      <c r="AK3234" s="2"/>
      <c r="AL3234" s="2" t="str">
        <f t="shared" si="875"/>
        <v>Freight Included in Commodity Cost</v>
      </c>
      <c r="AM3234" s="4"/>
      <c r="AN3234" t="e">
        <f>VLOOKUP([1]!Tabelle13[[#This Row],[Vlookup this ID for freight costs]],$AL$2:$AL$6811,2,FALSE)</f>
        <v>#REF!</v>
      </c>
      <c r="AO3234">
        <f t="shared" ref="AO3234:AO3256" si="880">IF(AK:AK="",AC:AC*6.242+1.383 -2.844 + 3.145 -2.265  -2.026,AK:AK)</f>
        <v>4351.4568406701828</v>
      </c>
      <c r="AP3234">
        <v>8.66</v>
      </c>
      <c r="AQ3234">
        <v>8.66</v>
      </c>
      <c r="AR3234" s="4">
        <v>17</v>
      </c>
      <c r="AS3234" s="4">
        <v>5</v>
      </c>
      <c r="AT3234" s="4">
        <v>2009</v>
      </c>
      <c r="AU3234" s="4">
        <v>9</v>
      </c>
      <c r="AV3234" s="4">
        <v>10</v>
      </c>
      <c r="AW3234" s="4">
        <v>2008</v>
      </c>
      <c r="AX3234" t="str">
        <f t="shared" si="863"/>
        <v>No Delay</v>
      </c>
      <c r="AY3234">
        <f t="shared" si="864"/>
        <v>0</v>
      </c>
    </row>
    <row r="3235" spans="1:51" x14ac:dyDescent="0.2">
      <c r="A3235" s="3">
        <v>5978</v>
      </c>
      <c r="B3235" s="1" t="s">
        <v>1918</v>
      </c>
      <c r="C3235" s="1" t="s">
        <v>150</v>
      </c>
      <c r="D3235" s="1" t="s">
        <v>100</v>
      </c>
      <c r="E3235" s="1" t="s">
        <v>101</v>
      </c>
      <c r="F3235" s="1" t="s">
        <v>101</v>
      </c>
      <c r="G3235" s="13" t="s">
        <v>1882</v>
      </c>
      <c r="H3235" s="12">
        <v>39685</v>
      </c>
      <c r="I3235" s="12" t="s">
        <v>1981</v>
      </c>
      <c r="J3235" s="12">
        <v>39674</v>
      </c>
      <c r="K3235" s="4">
        <v>1001</v>
      </c>
      <c r="L3235" s="1" t="s">
        <v>146</v>
      </c>
      <c r="M3235" s="1" t="s">
        <v>1920</v>
      </c>
      <c r="N3235" s="1" t="s">
        <v>2050</v>
      </c>
      <c r="O3235" s="1" t="s">
        <v>1964</v>
      </c>
      <c r="P3235">
        <v>60</v>
      </c>
      <c r="Q3235">
        <v>350</v>
      </c>
      <c r="R3235">
        <v>1736</v>
      </c>
      <c r="S3235">
        <v>4.96</v>
      </c>
      <c r="T3235">
        <v>0.08</v>
      </c>
      <c r="U3235">
        <f t="shared" si="860"/>
        <v>1736</v>
      </c>
      <c r="V3235">
        <f t="shared" si="861"/>
        <v>21000</v>
      </c>
      <c r="W3235" s="1" t="s">
        <v>185</v>
      </c>
      <c r="X3235" s="1" t="s">
        <v>186</v>
      </c>
      <c r="Y3235" s="1" t="s">
        <v>186</v>
      </c>
      <c r="Z3235" s="3">
        <v>11869</v>
      </c>
      <c r="AA3235" s="4">
        <f t="shared" si="877"/>
        <v>2283.5673620000002</v>
      </c>
      <c r="AB3235" s="2">
        <f t="shared" si="878"/>
        <v>2283.5673620000002</v>
      </c>
      <c r="AC3235" s="4">
        <f t="shared" si="879"/>
        <v>697.54306963636373</v>
      </c>
      <c r="AD3235" s="4">
        <f t="shared" si="865"/>
        <v>697.54306963636373</v>
      </c>
      <c r="AE3235" s="4" t="s">
        <v>62</v>
      </c>
      <c r="AG3235" s="4" t="str">
        <f t="shared" si="874"/>
        <v>Weight Captured Separately</v>
      </c>
      <c r="AH3235" s="4">
        <v>11188</v>
      </c>
      <c r="AI3235">
        <f t="shared" si="862"/>
        <v>5989</v>
      </c>
      <c r="AJ3235" t="s">
        <v>81</v>
      </c>
      <c r="AK3235" s="2"/>
      <c r="AL3235" s="2" t="str">
        <f t="shared" si="875"/>
        <v>Freight Included in Commodity Cost</v>
      </c>
      <c r="AM3235" s="4"/>
      <c r="AN3235" t="e">
        <f>VLOOKUP([1]!Tabelle13[[#This Row],[Vlookup this ID for freight costs]],$AL$2:$AL$6811,2,FALSE)</f>
        <v>#REF!</v>
      </c>
      <c r="AO3235">
        <f t="shared" si="880"/>
        <v>4351.4568406701828</v>
      </c>
      <c r="AP3235">
        <v>2.78</v>
      </c>
      <c r="AQ3235">
        <v>2.78</v>
      </c>
      <c r="AR3235" s="4">
        <v>25</v>
      </c>
      <c r="AS3235" s="4">
        <v>8</v>
      </c>
      <c r="AT3235" s="4">
        <v>2008</v>
      </c>
      <c r="AU3235" s="4">
        <v>14</v>
      </c>
      <c r="AV3235" s="4">
        <v>8</v>
      </c>
      <c r="AW3235" s="4">
        <v>2008</v>
      </c>
      <c r="AX3235" t="str">
        <f t="shared" si="863"/>
        <v>No Delay</v>
      </c>
      <c r="AY3235">
        <f t="shared" si="864"/>
        <v>0</v>
      </c>
    </row>
    <row r="3236" spans="1:51" ht="16" x14ac:dyDescent="0.2">
      <c r="A3236" s="3">
        <v>7735</v>
      </c>
      <c r="B3236" s="1" t="s">
        <v>1918</v>
      </c>
      <c r="C3236" s="1" t="s">
        <v>150</v>
      </c>
      <c r="D3236" s="1" t="s">
        <v>100</v>
      </c>
      <c r="E3236" s="1" t="s">
        <v>53</v>
      </c>
      <c r="F3236" s="1" t="s">
        <v>53</v>
      </c>
      <c r="G3236" s="13" t="s">
        <v>1950</v>
      </c>
      <c r="H3236" s="12">
        <v>39902</v>
      </c>
      <c r="I3236" s="12" t="s">
        <v>1977</v>
      </c>
      <c r="J3236" s="12">
        <v>39834</v>
      </c>
      <c r="K3236" s="4">
        <v>1315</v>
      </c>
      <c r="L3236" s="1" t="s">
        <v>146</v>
      </c>
      <c r="M3236" s="1" t="s">
        <v>1920</v>
      </c>
      <c r="N3236" s="1" t="s">
        <v>2006</v>
      </c>
      <c r="O3236" s="1" t="s">
        <v>2007</v>
      </c>
      <c r="P3236">
        <v>240</v>
      </c>
      <c r="Q3236">
        <v>350</v>
      </c>
      <c r="R3236">
        <v>1781.5</v>
      </c>
      <c r="S3236">
        <v>5.09</v>
      </c>
      <c r="T3236">
        <v>0.02</v>
      </c>
      <c r="U3236">
        <f t="shared" si="860"/>
        <v>1781.5</v>
      </c>
      <c r="V3236">
        <f t="shared" si="861"/>
        <v>84000</v>
      </c>
      <c r="W3236" s="1" t="s">
        <v>623</v>
      </c>
      <c r="X3236" s="6" t="s">
        <v>1508</v>
      </c>
      <c r="Y3236" s="1" t="s">
        <v>624</v>
      </c>
      <c r="Z3236" s="3">
        <v>13360</v>
      </c>
      <c r="AA3236" s="4">
        <f t="shared" si="877"/>
        <v>2283.5673620000002</v>
      </c>
      <c r="AB3236" s="2">
        <f t="shared" si="878"/>
        <v>2283.5673620000002</v>
      </c>
      <c r="AC3236" s="4">
        <f t="shared" si="879"/>
        <v>1531.2239088571428</v>
      </c>
      <c r="AD3236" s="4">
        <f t="shared" si="865"/>
        <v>1531.2239088571428</v>
      </c>
      <c r="AE3236" s="4" t="s">
        <v>62</v>
      </c>
      <c r="AG3236" s="4" t="str">
        <f t="shared" si="874"/>
        <v>Weight Captured Separately</v>
      </c>
      <c r="AH3236" s="4">
        <v>10959</v>
      </c>
      <c r="AI3236">
        <f t="shared" si="862"/>
        <v>422</v>
      </c>
      <c r="AJ3236" t="s">
        <v>81</v>
      </c>
      <c r="AK3236" s="2"/>
      <c r="AL3236" s="2" t="str">
        <f t="shared" si="875"/>
        <v>Freight Included in Commodity Cost</v>
      </c>
      <c r="AM3236" s="4"/>
      <c r="AN3236" t="e">
        <f>VLOOKUP([1]!Tabelle13[[#This Row],[Vlookup this ID for freight costs]],$AL$2:$AL$6811,2,FALSE)</f>
        <v>#REF!</v>
      </c>
      <c r="AO3236">
        <f t="shared" si="880"/>
        <v>9555.2926390862867</v>
      </c>
      <c r="AP3236">
        <v>3.49</v>
      </c>
      <c r="AQ3236">
        <v>3.49</v>
      </c>
      <c r="AR3236" s="4">
        <v>30</v>
      </c>
      <c r="AS3236" s="4">
        <v>4</v>
      </c>
      <c r="AT3236" s="4">
        <v>2009</v>
      </c>
      <c r="AU3236" s="4">
        <v>21</v>
      </c>
      <c r="AV3236" s="4">
        <v>1</v>
      </c>
      <c r="AW3236" s="4">
        <v>2009</v>
      </c>
      <c r="AX3236" t="str">
        <f t="shared" si="863"/>
        <v>No Delay</v>
      </c>
      <c r="AY3236">
        <f t="shared" si="864"/>
        <v>0</v>
      </c>
    </row>
    <row r="3237" spans="1:51" x14ac:dyDescent="0.2">
      <c r="A3237" s="3">
        <v>3745</v>
      </c>
      <c r="B3237" s="1" t="s">
        <v>1918</v>
      </c>
      <c r="C3237" s="1" t="s">
        <v>150</v>
      </c>
      <c r="D3237" s="1" t="s">
        <v>100</v>
      </c>
      <c r="E3237" s="1" t="s">
        <v>53</v>
      </c>
      <c r="F3237" s="1" t="s">
        <v>53</v>
      </c>
      <c r="G3237" s="13" t="s">
        <v>1976</v>
      </c>
      <c r="H3237" s="12">
        <v>39924</v>
      </c>
      <c r="I3237" s="12" t="s">
        <v>1988</v>
      </c>
      <c r="J3237" s="12">
        <v>39787</v>
      </c>
      <c r="K3237" s="4">
        <v>1257</v>
      </c>
      <c r="L3237" s="1" t="s">
        <v>146</v>
      </c>
      <c r="M3237" s="1" t="s">
        <v>1920</v>
      </c>
      <c r="N3237" s="1" t="s">
        <v>445</v>
      </c>
      <c r="O3237" s="1" t="s">
        <v>446</v>
      </c>
      <c r="P3237">
        <v>30</v>
      </c>
      <c r="Q3237">
        <v>360</v>
      </c>
      <c r="R3237">
        <v>849.6</v>
      </c>
      <c r="S3237">
        <v>2.36</v>
      </c>
      <c r="T3237">
        <v>0.08</v>
      </c>
      <c r="U3237">
        <f t="shared" si="860"/>
        <v>849.59999999999991</v>
      </c>
      <c r="V3237">
        <f t="shared" si="861"/>
        <v>10800</v>
      </c>
      <c r="W3237" s="1" t="s">
        <v>1983</v>
      </c>
      <c r="X3237" s="1" t="s">
        <v>150</v>
      </c>
      <c r="Y3237" s="1" t="s">
        <v>150</v>
      </c>
      <c r="Z3237" s="3">
        <v>800</v>
      </c>
      <c r="AA3237" s="4">
        <f t="shared" si="877"/>
        <v>2284.6648020000002</v>
      </c>
      <c r="AB3237" s="2">
        <f t="shared" si="878"/>
        <v>2284.6648020000002</v>
      </c>
      <c r="AC3237" s="4">
        <f t="shared" si="879"/>
        <v>1372.9588332000001</v>
      </c>
      <c r="AD3237" s="4">
        <f t="shared" si="865"/>
        <v>1372.9588332000001</v>
      </c>
      <c r="AE3237" s="4" t="s">
        <v>62</v>
      </c>
      <c r="AG3237" s="4" t="str">
        <f t="shared" si="874"/>
        <v>Weight Captured Separately</v>
      </c>
      <c r="AH3237" s="4">
        <v>11561</v>
      </c>
      <c r="AI3237">
        <f t="shared" si="862"/>
        <v>8855</v>
      </c>
      <c r="AJ3237">
        <v>4230.75</v>
      </c>
      <c r="AK3237" s="2">
        <v>4230.75</v>
      </c>
      <c r="AL3237" s="2">
        <f t="shared" si="875"/>
        <v>4230.75</v>
      </c>
      <c r="AM3237" s="4"/>
      <c r="AN3237" t="e">
        <f>VLOOKUP([1]!Tabelle13[[#This Row],[Vlookup this ID for freight costs]],$AL$2:$AL$6811,2,FALSE)</f>
        <v>#REF!</v>
      </c>
      <c r="AO3237">
        <f t="shared" si="880"/>
        <v>4230.75</v>
      </c>
      <c r="AP3237">
        <v>1.67</v>
      </c>
      <c r="AQ3237">
        <v>1.67</v>
      </c>
      <c r="AR3237" s="4">
        <v>21</v>
      </c>
      <c r="AS3237" s="4">
        <v>4</v>
      </c>
      <c r="AT3237" s="4">
        <v>2009</v>
      </c>
      <c r="AU3237" s="4">
        <v>5</v>
      </c>
      <c r="AV3237" s="4">
        <v>12</v>
      </c>
      <c r="AW3237" s="4">
        <v>2008</v>
      </c>
      <c r="AX3237" t="str">
        <f t="shared" si="863"/>
        <v>No Delay</v>
      </c>
      <c r="AY3237">
        <f t="shared" si="864"/>
        <v>0</v>
      </c>
    </row>
    <row r="3238" spans="1:51" x14ac:dyDescent="0.2">
      <c r="A3238" s="3">
        <v>3894</v>
      </c>
      <c r="B3238" s="1" t="s">
        <v>1918</v>
      </c>
      <c r="C3238" s="1" t="s">
        <v>150</v>
      </c>
      <c r="D3238" s="1" t="s">
        <v>100</v>
      </c>
      <c r="E3238" s="1" t="s">
        <v>101</v>
      </c>
      <c r="F3238" s="1" t="s">
        <v>101</v>
      </c>
      <c r="G3238" s="13" t="s">
        <v>522</v>
      </c>
      <c r="H3238" s="12">
        <v>40098</v>
      </c>
      <c r="I3238" s="12" t="s">
        <v>1991</v>
      </c>
      <c r="J3238" s="12">
        <v>40015</v>
      </c>
      <c r="K3238" s="4">
        <v>1676</v>
      </c>
      <c r="L3238" s="1" t="s">
        <v>146</v>
      </c>
      <c r="M3238" s="1" t="s">
        <v>1920</v>
      </c>
      <c r="N3238" s="1" t="s">
        <v>1939</v>
      </c>
      <c r="O3238" s="1" t="s">
        <v>1940</v>
      </c>
      <c r="P3238">
        <v>60</v>
      </c>
      <c r="Q3238">
        <v>360</v>
      </c>
      <c r="R3238">
        <v>7041.6</v>
      </c>
      <c r="S3238">
        <v>19.559999999999999</v>
      </c>
      <c r="T3238">
        <v>0.33</v>
      </c>
      <c r="U3238">
        <f t="shared" si="860"/>
        <v>7041.5999999999995</v>
      </c>
      <c r="V3238">
        <f t="shared" si="861"/>
        <v>21600</v>
      </c>
      <c r="W3238" s="1" t="s">
        <v>1941</v>
      </c>
      <c r="X3238" s="1" t="s">
        <v>1942</v>
      </c>
      <c r="Y3238" s="1" t="s">
        <v>1942</v>
      </c>
      <c r="Z3238" s="3">
        <v>12993</v>
      </c>
      <c r="AA3238" s="4">
        <f t="shared" si="877"/>
        <v>2284.6648020000002</v>
      </c>
      <c r="AB3238" s="2">
        <f t="shared" si="878"/>
        <v>2284.6648020000002</v>
      </c>
      <c r="AC3238" s="4">
        <f t="shared" si="879"/>
        <v>663.16620050000006</v>
      </c>
      <c r="AD3238" s="4">
        <f t="shared" si="865"/>
        <v>663.16620050000006</v>
      </c>
      <c r="AE3238" s="4" t="s">
        <v>62</v>
      </c>
      <c r="AG3238" s="4" t="str">
        <f t="shared" si="874"/>
        <v>Weight Captured Separately</v>
      </c>
      <c r="AH3238" s="4">
        <v>11647</v>
      </c>
      <c r="AI3238">
        <f t="shared" si="862"/>
        <v>21</v>
      </c>
      <c r="AJ3238" t="s">
        <v>81</v>
      </c>
      <c r="AK3238" s="2"/>
      <c r="AL3238" s="2" t="str">
        <f t="shared" si="875"/>
        <v>Freight Included in Commodity Cost</v>
      </c>
      <c r="AM3238" s="4"/>
      <c r="AN3238" t="e">
        <f>VLOOKUP([1]!Tabelle13[[#This Row],[Vlookup this ID for freight costs]],$AL$2:$AL$6811,2,FALSE)</f>
        <v>#REF!</v>
      </c>
      <c r="AO3238">
        <f t="shared" si="880"/>
        <v>4136.8764235210001</v>
      </c>
      <c r="AP3238">
        <v>13.8</v>
      </c>
      <c r="AQ3238">
        <v>13.8</v>
      </c>
      <c r="AR3238" s="4">
        <v>12</v>
      </c>
      <c r="AS3238" s="4">
        <v>10</v>
      </c>
      <c r="AT3238" s="4">
        <v>2009</v>
      </c>
      <c r="AU3238" s="4">
        <v>21</v>
      </c>
      <c r="AV3238" s="4">
        <v>7</v>
      </c>
      <c r="AW3238" s="4">
        <v>2009</v>
      </c>
      <c r="AX3238" t="str">
        <f t="shared" si="863"/>
        <v>No Delay</v>
      </c>
      <c r="AY3238">
        <f t="shared" si="864"/>
        <v>0</v>
      </c>
    </row>
    <row r="3239" spans="1:51" x14ac:dyDescent="0.2">
      <c r="A3239" s="3">
        <v>11030</v>
      </c>
      <c r="B3239" s="1" t="s">
        <v>88</v>
      </c>
      <c r="C3239" s="1" t="s">
        <v>89</v>
      </c>
      <c r="D3239" s="1" t="s">
        <v>130</v>
      </c>
      <c r="E3239" s="1" t="s">
        <v>53</v>
      </c>
      <c r="F3239" s="1" t="s">
        <v>53</v>
      </c>
      <c r="G3239" s="13" t="s">
        <v>2029</v>
      </c>
      <c r="H3239" s="12">
        <v>39895</v>
      </c>
      <c r="I3239" s="12" t="s">
        <v>2029</v>
      </c>
      <c r="J3239" s="12">
        <v>39895</v>
      </c>
      <c r="K3239" s="4">
        <v>1427</v>
      </c>
      <c r="L3239" s="1" t="s">
        <v>146</v>
      </c>
      <c r="M3239" s="1" t="s">
        <v>132</v>
      </c>
      <c r="N3239" s="1" t="s">
        <v>550</v>
      </c>
      <c r="O3239" s="1" t="s">
        <v>551</v>
      </c>
      <c r="P3239">
        <v>300</v>
      </c>
      <c r="Q3239">
        <v>365</v>
      </c>
      <c r="R3239">
        <v>15001.5</v>
      </c>
      <c r="S3239">
        <v>41.1</v>
      </c>
      <c r="T3239">
        <v>0.14000000000000001</v>
      </c>
      <c r="U3239">
        <f t="shared" si="860"/>
        <v>15001.5</v>
      </c>
      <c r="V3239">
        <f t="shared" si="861"/>
        <v>109500</v>
      </c>
      <c r="W3239" s="1" t="s">
        <v>552</v>
      </c>
      <c r="X3239" s="1" t="s">
        <v>361</v>
      </c>
      <c r="Y3239" s="1" t="s">
        <v>361</v>
      </c>
      <c r="Z3239" s="3">
        <v>4931</v>
      </c>
      <c r="AA3239" s="4">
        <f t="shared" si="877"/>
        <v>2285.213522</v>
      </c>
      <c r="AB3239" s="2">
        <f t="shared" si="878"/>
        <v>2285.213522</v>
      </c>
      <c r="AC3239" s="4">
        <f t="shared" si="879"/>
        <v>2285.213522</v>
      </c>
      <c r="AD3239" s="4">
        <f t="shared" si="865"/>
        <v>2285.213522</v>
      </c>
      <c r="AE3239" s="4" t="s">
        <v>62</v>
      </c>
      <c r="AG3239" s="4" t="str">
        <f t="shared" si="874"/>
        <v>Weight Captured Separately</v>
      </c>
      <c r="AH3239" s="4">
        <v>83160</v>
      </c>
      <c r="AI3239">
        <f t="shared" si="862"/>
        <v>5467</v>
      </c>
      <c r="AJ3239" t="s">
        <v>63</v>
      </c>
      <c r="AK3239" s="2"/>
      <c r="AL3239" s="2" t="str">
        <f t="shared" si="875"/>
        <v>Invoiced Separately</v>
      </c>
      <c r="AM3239" s="4"/>
      <c r="AN3239" t="e">
        <f>VLOOKUP([1]!Tabelle13[[#This Row],[Vlookup this ID for freight costs]],$AL$2:$AL$6811,2,FALSE)</f>
        <v>#REF!</v>
      </c>
      <c r="AO3239">
        <f t="shared" si="880"/>
        <v>14261.695804324001</v>
      </c>
      <c r="AP3239">
        <v>29.4</v>
      </c>
      <c r="AQ3239">
        <v>29.4</v>
      </c>
      <c r="AR3239" s="4">
        <v>23</v>
      </c>
      <c r="AS3239" s="4">
        <v>4</v>
      </c>
      <c r="AT3239" s="4">
        <v>2009</v>
      </c>
      <c r="AU3239" s="4">
        <v>23</v>
      </c>
      <c r="AV3239" s="4">
        <v>4</v>
      </c>
      <c r="AW3239" s="4">
        <v>2009</v>
      </c>
      <c r="AX3239" t="str">
        <f t="shared" si="863"/>
        <v>No Delay</v>
      </c>
      <c r="AY3239">
        <f t="shared" si="864"/>
        <v>0</v>
      </c>
    </row>
    <row r="3240" spans="1:51" x14ac:dyDescent="0.2">
      <c r="A3240" s="3">
        <v>60375</v>
      </c>
      <c r="B3240" s="1" t="s">
        <v>328</v>
      </c>
      <c r="C3240" s="1" t="s">
        <v>150</v>
      </c>
      <c r="D3240" s="1" t="s">
        <v>100</v>
      </c>
      <c r="E3240" s="1" t="s">
        <v>101</v>
      </c>
      <c r="F3240" s="1" t="s">
        <v>101</v>
      </c>
      <c r="G3240" s="13" t="s">
        <v>1960</v>
      </c>
      <c r="H3240" s="12">
        <v>41676</v>
      </c>
      <c r="I3240" s="12" t="s">
        <v>1960</v>
      </c>
      <c r="J3240" s="12">
        <v>41676</v>
      </c>
      <c r="K3240" s="4">
        <v>5263</v>
      </c>
      <c r="L3240" s="1" t="s">
        <v>146</v>
      </c>
      <c r="M3240" s="1" t="s">
        <v>1920</v>
      </c>
      <c r="N3240" s="1" t="s">
        <v>284</v>
      </c>
      <c r="O3240" s="1" t="s">
        <v>93</v>
      </c>
      <c r="P3240">
        <v>30</v>
      </c>
      <c r="Q3240">
        <v>387</v>
      </c>
      <c r="R3240">
        <v>1089.02</v>
      </c>
      <c r="S3240">
        <v>2.81</v>
      </c>
      <c r="T3240">
        <v>0.09</v>
      </c>
      <c r="U3240">
        <f t="shared" si="860"/>
        <v>1087.47</v>
      </c>
      <c r="V3240">
        <f t="shared" si="861"/>
        <v>11610</v>
      </c>
      <c r="W3240" s="1" t="s">
        <v>155</v>
      </c>
      <c r="X3240" s="1" t="s">
        <v>1236</v>
      </c>
      <c r="Y3240" s="1" t="s">
        <v>156</v>
      </c>
      <c r="Z3240" s="3">
        <v>16635</v>
      </c>
      <c r="AA3240" s="4">
        <f t="shared" si="877"/>
        <v>2287.6278900000002</v>
      </c>
      <c r="AB3240" s="2">
        <f t="shared" si="878"/>
        <v>2287.6278900000002</v>
      </c>
      <c r="AC3240" s="4">
        <f t="shared" si="879"/>
        <v>1069.2092966666667</v>
      </c>
      <c r="AD3240" s="4">
        <f t="shared" si="865"/>
        <v>1069.2092966666667</v>
      </c>
      <c r="AE3240" s="4" t="s">
        <v>62</v>
      </c>
      <c r="AG3240" s="4" t="str">
        <f t="shared" si="874"/>
        <v>Weight Captured Separately</v>
      </c>
      <c r="AI3240" t="e">
        <f t="shared" si="862"/>
        <v>#N/A</v>
      </c>
      <c r="AJ3240" t="s">
        <v>81</v>
      </c>
      <c r="AK3240" s="2"/>
      <c r="AL3240" s="2" t="str">
        <f t="shared" si="875"/>
        <v>Freight Included in Commodity Cost</v>
      </c>
      <c r="AM3240" s="4"/>
      <c r="AN3240" t="e">
        <f>VLOOKUP([1]!Tabelle13[[#This Row],[Vlookup this ID for freight costs]],$AL$2:$AL$6811,2,FALSE)</f>
        <v>#REF!</v>
      </c>
      <c r="AO3240">
        <f t="shared" si="880"/>
        <v>6671.3974297933337</v>
      </c>
      <c r="AP3240">
        <v>1.35</v>
      </c>
      <c r="AQ3240">
        <v>1.35</v>
      </c>
      <c r="AR3240" s="4">
        <v>6</v>
      </c>
      <c r="AS3240" s="4">
        <v>2</v>
      </c>
      <c r="AT3240" s="4">
        <v>2014</v>
      </c>
      <c r="AU3240" s="4">
        <v>6</v>
      </c>
      <c r="AV3240" s="4">
        <v>2</v>
      </c>
      <c r="AW3240" s="4">
        <v>2014</v>
      </c>
      <c r="AX3240" t="str">
        <f t="shared" si="863"/>
        <v>No Delay</v>
      </c>
      <c r="AY3240">
        <f t="shared" si="864"/>
        <v>0</v>
      </c>
    </row>
    <row r="3241" spans="1:51" x14ac:dyDescent="0.2">
      <c r="A3241" s="3">
        <v>7731</v>
      </c>
      <c r="B3241" s="1" t="s">
        <v>1918</v>
      </c>
      <c r="C3241" s="1" t="s">
        <v>150</v>
      </c>
      <c r="D3241" s="1" t="s">
        <v>100</v>
      </c>
      <c r="E3241" s="1" t="s">
        <v>53</v>
      </c>
      <c r="F3241" s="1" t="s">
        <v>53</v>
      </c>
      <c r="G3241" s="13" t="s">
        <v>1975</v>
      </c>
      <c r="H3241" s="12">
        <v>39903</v>
      </c>
      <c r="I3241" s="12" t="s">
        <v>954</v>
      </c>
      <c r="J3241" s="12">
        <v>39773</v>
      </c>
      <c r="K3241" s="4">
        <v>1195</v>
      </c>
      <c r="L3241" s="1" t="s">
        <v>146</v>
      </c>
      <c r="M3241" s="1" t="s">
        <v>1920</v>
      </c>
      <c r="N3241" s="1" t="s">
        <v>445</v>
      </c>
      <c r="O3241" s="1" t="s">
        <v>446</v>
      </c>
      <c r="P3241">
        <v>30</v>
      </c>
      <c r="Q3241">
        <v>400</v>
      </c>
      <c r="R3241">
        <v>912</v>
      </c>
      <c r="S3241">
        <v>2.2799999999999998</v>
      </c>
      <c r="T3241">
        <v>0.08</v>
      </c>
      <c r="U3241">
        <f t="shared" si="860"/>
        <v>911.99999999999989</v>
      </c>
      <c r="V3241">
        <f t="shared" si="861"/>
        <v>12000</v>
      </c>
      <c r="W3241" s="1" t="s">
        <v>1983</v>
      </c>
      <c r="X3241" s="1" t="s">
        <v>150</v>
      </c>
      <c r="Y3241" s="1" t="s">
        <v>150</v>
      </c>
      <c r="Z3241" s="3">
        <v>800</v>
      </c>
      <c r="AA3241" s="4">
        <f t="shared" si="877"/>
        <v>2289.0545619999998</v>
      </c>
      <c r="AB3241" s="2">
        <f t="shared" si="878"/>
        <v>2289.0545619999998</v>
      </c>
      <c r="AC3241" s="4">
        <f t="shared" si="879"/>
        <v>4351.5399643846158</v>
      </c>
      <c r="AD3241" s="4">
        <f t="shared" si="865"/>
        <v>4351.5399643846158</v>
      </c>
      <c r="AE3241" s="4" t="s">
        <v>62</v>
      </c>
      <c r="AG3241" s="4" t="str">
        <f t="shared" si="874"/>
        <v>Weight Captured Separately</v>
      </c>
      <c r="AH3241" s="4">
        <v>12484</v>
      </c>
      <c r="AI3241">
        <f t="shared" si="862"/>
        <v>15566</v>
      </c>
      <c r="AJ3241" t="s">
        <v>81</v>
      </c>
      <c r="AK3241" s="2"/>
      <c r="AL3241" s="2" t="str">
        <f t="shared" si="875"/>
        <v>Freight Included in Commodity Cost</v>
      </c>
      <c r="AM3241" s="4"/>
      <c r="AN3241" t="e">
        <f>VLOOKUP([1]!Tabelle13[[#This Row],[Vlookup this ID for freight costs]],$AL$2:$AL$6811,2,FALSE)</f>
        <v>#REF!</v>
      </c>
      <c r="AO3241">
        <f t="shared" si="880"/>
        <v>27159.705457688771</v>
      </c>
      <c r="AP3241">
        <v>1.79</v>
      </c>
      <c r="AQ3241">
        <v>1.79</v>
      </c>
      <c r="AR3241" s="4">
        <v>31</v>
      </c>
      <c r="AS3241" s="4">
        <v>3</v>
      </c>
      <c r="AT3241" s="4">
        <v>2009</v>
      </c>
      <c r="AU3241" s="4">
        <v>21</v>
      </c>
      <c r="AV3241" s="4">
        <v>11</v>
      </c>
      <c r="AW3241" s="4">
        <v>2008</v>
      </c>
      <c r="AX3241" t="str">
        <f t="shared" si="863"/>
        <v>No Delay</v>
      </c>
      <c r="AY3241">
        <f t="shared" si="864"/>
        <v>0</v>
      </c>
    </row>
    <row r="3242" spans="1:51" x14ac:dyDescent="0.2">
      <c r="A3242" s="3">
        <v>10357</v>
      </c>
      <c r="B3242" s="1" t="s">
        <v>1918</v>
      </c>
      <c r="C3242" s="1" t="s">
        <v>150</v>
      </c>
      <c r="D3242" s="1" t="s">
        <v>100</v>
      </c>
      <c r="E3242" s="1" t="s">
        <v>53</v>
      </c>
      <c r="F3242" s="1" t="s">
        <v>53</v>
      </c>
      <c r="G3242" s="13" t="s">
        <v>1919</v>
      </c>
      <c r="H3242" s="12">
        <v>39904</v>
      </c>
      <c r="I3242" s="12" t="s">
        <v>1603</v>
      </c>
      <c r="J3242" s="12">
        <v>39855</v>
      </c>
      <c r="K3242" s="4">
        <v>1353</v>
      </c>
      <c r="L3242" s="1" t="s">
        <v>146</v>
      </c>
      <c r="M3242" s="1" t="s">
        <v>1920</v>
      </c>
      <c r="N3242" s="1" t="s">
        <v>224</v>
      </c>
      <c r="O3242" s="1" t="s">
        <v>225</v>
      </c>
      <c r="P3242">
        <v>30</v>
      </c>
      <c r="Q3242">
        <v>400</v>
      </c>
      <c r="R3242">
        <v>8692</v>
      </c>
      <c r="S3242">
        <v>21.73</v>
      </c>
      <c r="T3242">
        <v>0.72</v>
      </c>
      <c r="U3242">
        <f t="shared" si="860"/>
        <v>8692</v>
      </c>
      <c r="V3242">
        <f t="shared" si="861"/>
        <v>12000</v>
      </c>
      <c r="W3242" s="1" t="s">
        <v>149</v>
      </c>
      <c r="X3242" s="1" t="s">
        <v>150</v>
      </c>
      <c r="Y3242" s="1" t="s">
        <v>150</v>
      </c>
      <c r="Z3242" s="3">
        <v>800</v>
      </c>
      <c r="AA3242" s="4">
        <f t="shared" si="877"/>
        <v>2289.0545619999998</v>
      </c>
      <c r="AB3242" s="2">
        <f t="shared" si="878"/>
        <v>2289.0545619999998</v>
      </c>
      <c r="AC3242" s="4">
        <f t="shared" si="879"/>
        <v>4351.5399643846158</v>
      </c>
      <c r="AD3242" s="4">
        <f t="shared" si="865"/>
        <v>4351.5399643846158</v>
      </c>
      <c r="AE3242" s="4" t="s">
        <v>62</v>
      </c>
      <c r="AG3242" s="4" t="str">
        <f t="shared" si="874"/>
        <v>Weight Captured Separately</v>
      </c>
      <c r="AH3242" s="4">
        <v>82626</v>
      </c>
      <c r="AI3242">
        <f t="shared" si="862"/>
        <v>5103</v>
      </c>
      <c r="AJ3242" t="s">
        <v>81</v>
      </c>
      <c r="AK3242" s="2"/>
      <c r="AL3242" s="2" t="str">
        <f t="shared" si="875"/>
        <v>Freight Included in Commodity Cost</v>
      </c>
      <c r="AM3242" s="4"/>
      <c r="AN3242" t="e">
        <f>VLOOKUP([1]!Tabelle13[[#This Row],[Vlookup this ID for freight costs]],$AL$2:$AL$6811,2,FALSE)</f>
        <v>#REF!</v>
      </c>
      <c r="AO3242">
        <f t="shared" si="880"/>
        <v>27159.705457688771</v>
      </c>
      <c r="AP3242">
        <v>17.04</v>
      </c>
      <c r="AQ3242">
        <v>17.04</v>
      </c>
      <c r="AR3242" s="4">
        <v>1</v>
      </c>
      <c r="AS3242" s="4">
        <v>4</v>
      </c>
      <c r="AT3242" s="4">
        <v>2009</v>
      </c>
      <c r="AU3242" s="4">
        <v>11</v>
      </c>
      <c r="AV3242" s="4">
        <v>2</v>
      </c>
      <c r="AW3242" s="4">
        <v>2009</v>
      </c>
      <c r="AX3242" t="str">
        <f t="shared" si="863"/>
        <v>No Delay</v>
      </c>
      <c r="AY3242">
        <f t="shared" si="864"/>
        <v>0</v>
      </c>
    </row>
    <row r="3243" spans="1:51" x14ac:dyDescent="0.2">
      <c r="A3243" s="3">
        <v>4531</v>
      </c>
      <c r="B3243" s="1" t="s">
        <v>1918</v>
      </c>
      <c r="C3243" s="1" t="s">
        <v>150</v>
      </c>
      <c r="D3243" s="1" t="s">
        <v>100</v>
      </c>
      <c r="E3243" s="1" t="s">
        <v>101</v>
      </c>
      <c r="F3243" s="1" t="s">
        <v>101</v>
      </c>
      <c r="G3243" s="13" t="s">
        <v>1992</v>
      </c>
      <c r="H3243" s="12">
        <v>39611</v>
      </c>
      <c r="I3243" s="12" t="s">
        <v>732</v>
      </c>
      <c r="J3243" s="12">
        <v>39608</v>
      </c>
      <c r="K3243" s="4">
        <v>880</v>
      </c>
      <c r="L3243" s="1" t="s">
        <v>146</v>
      </c>
      <c r="M3243" s="1" t="s">
        <v>1920</v>
      </c>
      <c r="N3243" s="1" t="s">
        <v>224</v>
      </c>
      <c r="O3243" s="1" t="s">
        <v>225</v>
      </c>
      <c r="P3243">
        <v>30</v>
      </c>
      <c r="Q3243">
        <v>400</v>
      </c>
      <c r="R3243">
        <v>9536</v>
      </c>
      <c r="S3243">
        <v>23.84</v>
      </c>
      <c r="T3243">
        <v>0.79</v>
      </c>
      <c r="U3243">
        <f t="shared" si="860"/>
        <v>9536</v>
      </c>
      <c r="V3243">
        <f t="shared" si="861"/>
        <v>12000</v>
      </c>
      <c r="W3243" s="1" t="s">
        <v>149</v>
      </c>
      <c r="X3243" s="1" t="s">
        <v>150</v>
      </c>
      <c r="Y3243" s="1" t="s">
        <v>150</v>
      </c>
      <c r="Z3243" s="3">
        <v>800</v>
      </c>
      <c r="AA3243" s="4">
        <f t="shared" si="877"/>
        <v>2289.0545619999998</v>
      </c>
      <c r="AB3243" s="2">
        <f t="shared" si="878"/>
        <v>2289.0545619999998</v>
      </c>
      <c r="AC3243" s="4">
        <f t="shared" si="879"/>
        <v>4351.5399643846158</v>
      </c>
      <c r="AD3243" s="4">
        <f t="shared" si="865"/>
        <v>4351.5399643846158</v>
      </c>
      <c r="AE3243" s="4" t="s">
        <v>62</v>
      </c>
      <c r="AG3243" s="4" t="str">
        <f t="shared" si="874"/>
        <v>Weight Captured Separately</v>
      </c>
      <c r="AH3243" s="4">
        <v>10589</v>
      </c>
      <c r="AI3243">
        <f t="shared" si="862"/>
        <v>9006</v>
      </c>
      <c r="AJ3243" t="s">
        <v>81</v>
      </c>
      <c r="AK3243" s="2"/>
      <c r="AL3243" s="2" t="str">
        <f t="shared" si="875"/>
        <v>Freight Included in Commodity Cost</v>
      </c>
      <c r="AM3243" s="4"/>
      <c r="AN3243" t="e">
        <f>VLOOKUP([1]!Tabelle13[[#This Row],[Vlookup this ID for freight costs]],$AL$2:$AL$6811,2,FALSE)</f>
        <v>#REF!</v>
      </c>
      <c r="AO3243">
        <f t="shared" si="880"/>
        <v>27159.705457688771</v>
      </c>
      <c r="AP3243">
        <v>15.26</v>
      </c>
      <c r="AQ3243">
        <v>15.26</v>
      </c>
      <c r="AR3243" s="4">
        <v>12</v>
      </c>
      <c r="AS3243" s="4">
        <v>6</v>
      </c>
      <c r="AT3243" s="4">
        <v>2008</v>
      </c>
      <c r="AU3243" s="4">
        <v>9</v>
      </c>
      <c r="AV3243" s="4">
        <v>6</v>
      </c>
      <c r="AW3243" s="4">
        <v>2008</v>
      </c>
      <c r="AX3243" t="str">
        <f t="shared" si="863"/>
        <v>No Delay</v>
      </c>
      <c r="AY3243">
        <f t="shared" si="864"/>
        <v>0</v>
      </c>
    </row>
    <row r="3244" spans="1:51" x14ac:dyDescent="0.2">
      <c r="A3244" s="3">
        <v>6401</v>
      </c>
      <c r="B3244" s="1" t="s">
        <v>1918</v>
      </c>
      <c r="C3244" s="1" t="s">
        <v>150</v>
      </c>
      <c r="D3244" s="1" t="s">
        <v>100</v>
      </c>
      <c r="E3244" s="1" t="s">
        <v>53</v>
      </c>
      <c r="F3244" s="1" t="s">
        <v>53</v>
      </c>
      <c r="G3244" s="13" t="s">
        <v>1975</v>
      </c>
      <c r="H3244" s="12">
        <v>39903</v>
      </c>
      <c r="I3244" s="12" t="s">
        <v>954</v>
      </c>
      <c r="J3244" s="12">
        <v>39773</v>
      </c>
      <c r="K3244" s="4">
        <v>1193</v>
      </c>
      <c r="L3244" s="1" t="s">
        <v>146</v>
      </c>
      <c r="M3244" s="1" t="s">
        <v>1920</v>
      </c>
      <c r="N3244" s="1" t="s">
        <v>1998</v>
      </c>
      <c r="O3244" s="1" t="s">
        <v>1964</v>
      </c>
      <c r="P3244">
        <v>200</v>
      </c>
      <c r="Q3244">
        <v>400</v>
      </c>
      <c r="R3244">
        <v>440</v>
      </c>
      <c r="S3244">
        <v>1.1000000000000001</v>
      </c>
      <c r="T3244">
        <v>0.01</v>
      </c>
      <c r="U3244">
        <f t="shared" si="860"/>
        <v>440.00000000000006</v>
      </c>
      <c r="V3244">
        <f t="shared" si="861"/>
        <v>80000</v>
      </c>
      <c r="W3244" s="1" t="s">
        <v>185</v>
      </c>
      <c r="X3244" s="1" t="s">
        <v>186</v>
      </c>
      <c r="Y3244" s="1" t="s">
        <v>186</v>
      </c>
      <c r="Z3244" s="3">
        <v>8773</v>
      </c>
      <c r="AA3244" s="4">
        <f t="shared" si="877"/>
        <v>2289.0545619999998</v>
      </c>
      <c r="AB3244" s="2">
        <f t="shared" si="878"/>
        <v>2289.0545619999998</v>
      </c>
      <c r="AC3244" s="4">
        <f t="shared" si="879"/>
        <v>2417.8231695999998</v>
      </c>
      <c r="AD3244" s="4">
        <f t="shared" si="865"/>
        <v>2417.8231695999998</v>
      </c>
      <c r="AE3244" s="4" t="s">
        <v>62</v>
      </c>
      <c r="AG3244" s="4" t="str">
        <f t="shared" si="874"/>
        <v>Weight Captured Separately</v>
      </c>
      <c r="AH3244" s="4">
        <v>11858</v>
      </c>
      <c r="AI3244">
        <f t="shared" si="862"/>
        <v>422</v>
      </c>
      <c r="AJ3244" t="s">
        <v>81</v>
      </c>
      <c r="AK3244" s="2"/>
      <c r="AL3244" s="2" t="str">
        <f t="shared" si="875"/>
        <v>Freight Included in Commodity Cost</v>
      </c>
      <c r="AM3244" s="4"/>
      <c r="AN3244" t="e">
        <f>VLOOKUP([1]!Tabelle13[[#This Row],[Vlookup this ID for freight costs]],$AL$2:$AL$6811,2,FALSE)</f>
        <v>#REF!</v>
      </c>
      <c r="AO3244">
        <f t="shared" si="880"/>
        <v>15089.445224643201</v>
      </c>
      <c r="AP3244">
        <v>0.86</v>
      </c>
      <c r="AQ3244">
        <v>0.86</v>
      </c>
      <c r="AR3244" s="4">
        <v>31</v>
      </c>
      <c r="AS3244" s="4">
        <v>3</v>
      </c>
      <c r="AT3244" s="4">
        <v>2009</v>
      </c>
      <c r="AU3244" s="4">
        <v>21</v>
      </c>
      <c r="AV3244" s="4">
        <v>11</v>
      </c>
      <c r="AW3244" s="4">
        <v>2008</v>
      </c>
      <c r="AX3244" t="str">
        <f t="shared" si="863"/>
        <v>No Delay</v>
      </c>
      <c r="AY3244">
        <f t="shared" si="864"/>
        <v>0</v>
      </c>
    </row>
    <row r="3245" spans="1:51" x14ac:dyDescent="0.2">
      <c r="A3245" s="3">
        <v>7056</v>
      </c>
      <c r="B3245" s="1" t="s">
        <v>1918</v>
      </c>
      <c r="C3245" s="1" t="s">
        <v>150</v>
      </c>
      <c r="D3245" s="1" t="s">
        <v>100</v>
      </c>
      <c r="E3245" s="1"/>
      <c r="F3245" s="1" t="s">
        <v>107</v>
      </c>
      <c r="G3245" s="13" t="s">
        <v>1965</v>
      </c>
      <c r="H3245" s="12">
        <v>39563</v>
      </c>
      <c r="I3245" s="12" t="s">
        <v>90</v>
      </c>
      <c r="J3245" s="12">
        <v>39546</v>
      </c>
      <c r="K3245" s="4">
        <v>755</v>
      </c>
      <c r="L3245" s="1" t="s">
        <v>146</v>
      </c>
      <c r="M3245" s="1" t="s">
        <v>1920</v>
      </c>
      <c r="N3245" s="1" t="s">
        <v>840</v>
      </c>
      <c r="O3245" s="1" t="s">
        <v>551</v>
      </c>
      <c r="P3245">
        <v>180</v>
      </c>
      <c r="Q3245">
        <v>400</v>
      </c>
      <c r="R3245">
        <v>14352</v>
      </c>
      <c r="S3245">
        <v>35.880000000000003</v>
      </c>
      <c r="T3245">
        <v>0.2</v>
      </c>
      <c r="U3245">
        <f t="shared" si="860"/>
        <v>14352.000000000002</v>
      </c>
      <c r="V3245">
        <f t="shared" si="861"/>
        <v>72000</v>
      </c>
      <c r="W3245" s="1" t="s">
        <v>552</v>
      </c>
      <c r="X3245" s="1" t="s">
        <v>361</v>
      </c>
      <c r="Y3245" s="1" t="s">
        <v>361</v>
      </c>
      <c r="Z3245" s="3">
        <v>9485</v>
      </c>
      <c r="AA3245" s="4">
        <f t="shared" si="877"/>
        <v>2289.0545619999998</v>
      </c>
      <c r="AB3245" s="2">
        <f t="shared" si="878"/>
        <v>2289.0545619999998</v>
      </c>
      <c r="AC3245" s="4">
        <f t="shared" si="879"/>
        <v>1632.1738571999995</v>
      </c>
      <c r="AD3245" s="4">
        <f t="shared" si="865"/>
        <v>1632.1738571999995</v>
      </c>
      <c r="AE3245" s="4" t="s">
        <v>62</v>
      </c>
      <c r="AG3245" s="4" t="str">
        <f t="shared" si="874"/>
        <v>Weight Captured Separately</v>
      </c>
      <c r="AH3245" s="4">
        <v>10589</v>
      </c>
      <c r="AI3245">
        <f t="shared" si="862"/>
        <v>9006</v>
      </c>
      <c r="AJ3245" t="s">
        <v>81</v>
      </c>
      <c r="AK3245" s="2"/>
      <c r="AL3245" s="2" t="str">
        <f t="shared" si="875"/>
        <v>Freight Included in Commodity Cost</v>
      </c>
      <c r="AM3245" s="4"/>
      <c r="AN3245" t="e">
        <f>VLOOKUP([1]!Tabelle13[[#This Row],[Vlookup this ID for freight costs]],$AL$2:$AL$6811,2,FALSE)</f>
        <v>#REF!</v>
      </c>
      <c r="AO3245">
        <f t="shared" si="880"/>
        <v>10185.422216642399</v>
      </c>
      <c r="AP3245">
        <v>22.96</v>
      </c>
      <c r="AQ3245">
        <v>22.96</v>
      </c>
      <c r="AR3245" s="4">
        <v>25</v>
      </c>
      <c r="AS3245" s="4">
        <v>4</v>
      </c>
      <c r="AT3245" s="4">
        <v>2008</v>
      </c>
      <c r="AU3245" s="4">
        <v>8</v>
      </c>
      <c r="AV3245" s="4">
        <v>4</v>
      </c>
      <c r="AW3245" s="4">
        <v>2008</v>
      </c>
      <c r="AX3245" t="str">
        <f t="shared" si="863"/>
        <v>No Delay</v>
      </c>
      <c r="AY3245">
        <f t="shared" si="864"/>
        <v>0</v>
      </c>
    </row>
    <row r="3246" spans="1:51" x14ac:dyDescent="0.2">
      <c r="A3246" s="3">
        <v>8258</v>
      </c>
      <c r="B3246" s="1" t="s">
        <v>1918</v>
      </c>
      <c r="C3246" s="1" t="s">
        <v>150</v>
      </c>
      <c r="D3246" s="1" t="s">
        <v>100</v>
      </c>
      <c r="E3246" s="1"/>
      <c r="F3246" s="1" t="s">
        <v>107</v>
      </c>
      <c r="G3246" s="13" t="s">
        <v>1955</v>
      </c>
      <c r="H3246" s="12">
        <v>39468</v>
      </c>
      <c r="I3246" s="12" t="s">
        <v>1956</v>
      </c>
      <c r="J3246" s="12">
        <v>39451</v>
      </c>
      <c r="K3246" s="4">
        <v>573</v>
      </c>
      <c r="L3246" s="1" t="s">
        <v>146</v>
      </c>
      <c r="M3246" s="1" t="s">
        <v>1954</v>
      </c>
      <c r="N3246" s="1" t="s">
        <v>840</v>
      </c>
      <c r="O3246" s="1" t="s">
        <v>551</v>
      </c>
      <c r="P3246">
        <v>180</v>
      </c>
      <c r="Q3246">
        <v>400</v>
      </c>
      <c r="R3246">
        <v>18460</v>
      </c>
      <c r="S3246">
        <v>46.15</v>
      </c>
      <c r="T3246">
        <v>0.26</v>
      </c>
      <c r="U3246">
        <f t="shared" si="860"/>
        <v>18460</v>
      </c>
      <c r="V3246">
        <f t="shared" si="861"/>
        <v>72000</v>
      </c>
      <c r="W3246" s="1" t="s">
        <v>552</v>
      </c>
      <c r="X3246" s="1" t="s">
        <v>361</v>
      </c>
      <c r="Y3246" s="1" t="s">
        <v>361</v>
      </c>
      <c r="Z3246" s="3">
        <v>9485</v>
      </c>
      <c r="AA3246" s="4">
        <f t="shared" si="877"/>
        <v>2289.0545619999998</v>
      </c>
      <c r="AB3246" s="2">
        <f t="shared" si="878"/>
        <v>2289.0545619999998</v>
      </c>
      <c r="AC3246" s="4">
        <f t="shared" si="879"/>
        <v>1632.1738571999995</v>
      </c>
      <c r="AD3246" s="4">
        <f t="shared" si="865"/>
        <v>1632.1738571999995</v>
      </c>
      <c r="AE3246" s="4" t="s">
        <v>62</v>
      </c>
      <c r="AG3246" s="4" t="str">
        <f t="shared" si="874"/>
        <v>Weight Captured Separately</v>
      </c>
      <c r="AH3246" s="4">
        <v>11678</v>
      </c>
      <c r="AI3246">
        <f t="shared" si="862"/>
        <v>847</v>
      </c>
      <c r="AJ3246" t="s">
        <v>81</v>
      </c>
      <c r="AK3246" s="2"/>
      <c r="AL3246" s="2" t="str">
        <f t="shared" si="875"/>
        <v>Freight Included in Commodity Cost</v>
      </c>
      <c r="AM3246" s="4"/>
      <c r="AN3246" t="e">
        <f>VLOOKUP([1]!Tabelle13[[#This Row],[Vlookup this ID for freight costs]],$AL$2:$AL$6811,2,FALSE)</f>
        <v>#REF!</v>
      </c>
      <c r="AO3246">
        <f t="shared" si="880"/>
        <v>10185.422216642399</v>
      </c>
      <c r="AP3246">
        <v>29.54</v>
      </c>
      <c r="AQ3246">
        <v>29.54</v>
      </c>
      <c r="AR3246" s="4">
        <v>21</v>
      </c>
      <c r="AS3246" s="4">
        <v>1</v>
      </c>
      <c r="AT3246" s="4">
        <v>2008</v>
      </c>
      <c r="AU3246" s="4">
        <v>4</v>
      </c>
      <c r="AV3246" s="4">
        <v>1</v>
      </c>
      <c r="AW3246" s="4">
        <v>2008</v>
      </c>
      <c r="AX3246" t="str">
        <f t="shared" si="863"/>
        <v>No Delay</v>
      </c>
      <c r="AY3246">
        <f t="shared" si="864"/>
        <v>0</v>
      </c>
    </row>
    <row r="3247" spans="1:51" x14ac:dyDescent="0.2">
      <c r="A3247" s="3">
        <v>5509</v>
      </c>
      <c r="B3247" s="1" t="s">
        <v>1918</v>
      </c>
      <c r="C3247" s="1" t="s">
        <v>150</v>
      </c>
      <c r="D3247" s="1" t="s">
        <v>100</v>
      </c>
      <c r="E3247" s="1"/>
      <c r="F3247" s="1" t="s">
        <v>107</v>
      </c>
      <c r="G3247" s="13" t="s">
        <v>1953</v>
      </c>
      <c r="H3247" s="12">
        <v>39476</v>
      </c>
      <c r="I3247" s="12" t="s">
        <v>1953</v>
      </c>
      <c r="J3247" s="12">
        <v>39476</v>
      </c>
      <c r="K3247" s="4">
        <v>632</v>
      </c>
      <c r="L3247" s="1" t="s">
        <v>146</v>
      </c>
      <c r="M3247" s="1" t="s">
        <v>1954</v>
      </c>
      <c r="N3247" s="1" t="s">
        <v>840</v>
      </c>
      <c r="O3247" s="1" t="s">
        <v>551</v>
      </c>
      <c r="P3247">
        <v>180</v>
      </c>
      <c r="Q3247">
        <v>400</v>
      </c>
      <c r="R3247">
        <v>19304</v>
      </c>
      <c r="S3247">
        <v>48.26</v>
      </c>
      <c r="T3247">
        <v>0.27</v>
      </c>
      <c r="U3247">
        <f t="shared" si="860"/>
        <v>19304</v>
      </c>
      <c r="V3247">
        <f t="shared" si="861"/>
        <v>72000</v>
      </c>
      <c r="W3247" s="1" t="s">
        <v>552</v>
      </c>
      <c r="X3247" s="1" t="s">
        <v>361</v>
      </c>
      <c r="Y3247" s="1" t="s">
        <v>361</v>
      </c>
      <c r="Z3247" s="3">
        <v>9485</v>
      </c>
      <c r="AA3247" s="4">
        <f t="shared" si="877"/>
        <v>2289.0545619999998</v>
      </c>
      <c r="AB3247" s="2">
        <f t="shared" si="878"/>
        <v>2289.0545619999998</v>
      </c>
      <c r="AC3247" s="4">
        <f t="shared" si="879"/>
        <v>1632.1738571999995</v>
      </c>
      <c r="AD3247" s="4">
        <f t="shared" si="865"/>
        <v>1632.1738571999995</v>
      </c>
      <c r="AE3247" s="4" t="s">
        <v>62</v>
      </c>
      <c r="AG3247" s="4" t="str">
        <f t="shared" si="874"/>
        <v>Weight Captured Separately</v>
      </c>
      <c r="AH3247" s="4">
        <v>10793</v>
      </c>
      <c r="AI3247">
        <f t="shared" si="862"/>
        <v>3426</v>
      </c>
      <c r="AJ3247" t="s">
        <v>81</v>
      </c>
      <c r="AK3247" s="2"/>
      <c r="AL3247" s="2" t="str">
        <f t="shared" si="875"/>
        <v>Freight Included in Commodity Cost</v>
      </c>
      <c r="AM3247" s="4"/>
      <c r="AN3247" t="e">
        <f>VLOOKUP([1]!Tabelle13[[#This Row],[Vlookup this ID for freight costs]],$AL$2:$AL$6811,2,FALSE)</f>
        <v>#REF!</v>
      </c>
      <c r="AO3247">
        <f t="shared" si="880"/>
        <v>10185.422216642399</v>
      </c>
      <c r="AP3247">
        <v>30.89</v>
      </c>
      <c r="AQ3247">
        <v>30.89</v>
      </c>
      <c r="AR3247" s="4">
        <v>29</v>
      </c>
      <c r="AS3247" s="4">
        <v>1</v>
      </c>
      <c r="AT3247" s="4">
        <v>2008</v>
      </c>
      <c r="AU3247" s="4">
        <v>29</v>
      </c>
      <c r="AV3247" s="4">
        <v>1</v>
      </c>
      <c r="AW3247" s="4">
        <v>2008</v>
      </c>
      <c r="AX3247" t="str">
        <f t="shared" si="863"/>
        <v>No Delay</v>
      </c>
      <c r="AY3247">
        <f t="shared" si="864"/>
        <v>0</v>
      </c>
    </row>
    <row r="3248" spans="1:51" x14ac:dyDescent="0.2">
      <c r="A3248" s="3">
        <v>1673</v>
      </c>
      <c r="B3248" s="1" t="s">
        <v>1918</v>
      </c>
      <c r="C3248" s="1" t="s">
        <v>150</v>
      </c>
      <c r="D3248" s="1" t="s">
        <v>100</v>
      </c>
      <c r="E3248" s="1" t="s">
        <v>101</v>
      </c>
      <c r="F3248" s="1" t="s">
        <v>101</v>
      </c>
      <c r="G3248" s="13" t="s">
        <v>1969</v>
      </c>
      <c r="H3248" s="12">
        <v>39562</v>
      </c>
      <c r="I3248" s="12" t="s">
        <v>1969</v>
      </c>
      <c r="J3248" s="12">
        <v>39562</v>
      </c>
      <c r="K3248" s="4">
        <v>791</v>
      </c>
      <c r="L3248" s="1" t="s">
        <v>146</v>
      </c>
      <c r="M3248" s="1" t="s">
        <v>1920</v>
      </c>
      <c r="N3248" s="1" t="s">
        <v>840</v>
      </c>
      <c r="O3248" s="1" t="s">
        <v>551</v>
      </c>
      <c r="P3248">
        <v>180</v>
      </c>
      <c r="Q3248">
        <v>400</v>
      </c>
      <c r="R3248">
        <v>15760</v>
      </c>
      <c r="S3248">
        <v>39.4</v>
      </c>
      <c r="T3248">
        <v>0.22</v>
      </c>
      <c r="U3248">
        <f t="shared" si="860"/>
        <v>15760</v>
      </c>
      <c r="V3248">
        <f t="shared" si="861"/>
        <v>72000</v>
      </c>
      <c r="W3248" s="1" t="s">
        <v>552</v>
      </c>
      <c r="X3248" s="1" t="s">
        <v>361</v>
      </c>
      <c r="Y3248" s="1" t="s">
        <v>361</v>
      </c>
      <c r="Z3248" s="3">
        <v>12821</v>
      </c>
      <c r="AA3248" s="4">
        <f t="shared" si="877"/>
        <v>2289.0545619999998</v>
      </c>
      <c r="AB3248" s="2">
        <f t="shared" si="878"/>
        <v>2289.0545619999998</v>
      </c>
      <c r="AC3248" s="4">
        <f t="shared" si="879"/>
        <v>1632.1738571999995</v>
      </c>
      <c r="AD3248" s="4">
        <f t="shared" si="865"/>
        <v>1632.1738571999995</v>
      </c>
      <c r="AE3248" s="4" t="s">
        <v>62</v>
      </c>
      <c r="AG3248" s="4" t="str">
        <f t="shared" si="874"/>
        <v>Weight Captured Separately</v>
      </c>
      <c r="AH3248" s="4">
        <v>10722</v>
      </c>
      <c r="AI3248">
        <f t="shared" si="862"/>
        <v>1566</v>
      </c>
      <c r="AJ3248" t="s">
        <v>81</v>
      </c>
      <c r="AK3248" s="2"/>
      <c r="AL3248" s="2" t="str">
        <f t="shared" si="875"/>
        <v>Freight Included in Commodity Cost</v>
      </c>
      <c r="AM3248" s="4"/>
      <c r="AN3248" t="e">
        <f>VLOOKUP([1]!Tabelle13[[#This Row],[Vlookup this ID for freight costs]],$AL$2:$AL$6811,2,FALSE)</f>
        <v>#REF!</v>
      </c>
      <c r="AO3248">
        <f t="shared" si="880"/>
        <v>10185.422216642399</v>
      </c>
      <c r="AP3248">
        <v>25.22</v>
      </c>
      <c r="AQ3248">
        <v>25.22</v>
      </c>
      <c r="AR3248" s="4">
        <v>24</v>
      </c>
      <c r="AS3248" s="4">
        <v>4</v>
      </c>
      <c r="AT3248" s="4">
        <v>2008</v>
      </c>
      <c r="AU3248" s="4">
        <v>24</v>
      </c>
      <c r="AV3248" s="4">
        <v>4</v>
      </c>
      <c r="AW3248" s="4">
        <v>2008</v>
      </c>
      <c r="AX3248" t="str">
        <f t="shared" si="863"/>
        <v>No Delay</v>
      </c>
      <c r="AY3248">
        <f t="shared" si="864"/>
        <v>0</v>
      </c>
    </row>
    <row r="3249" spans="1:51" x14ac:dyDescent="0.2">
      <c r="A3249" s="3">
        <v>3026</v>
      </c>
      <c r="B3249" s="1" t="s">
        <v>1918</v>
      </c>
      <c r="C3249" s="1" t="s">
        <v>150</v>
      </c>
      <c r="D3249" s="1" t="s">
        <v>100</v>
      </c>
      <c r="E3249" s="1" t="s">
        <v>101</v>
      </c>
      <c r="F3249" s="1" t="s">
        <v>101</v>
      </c>
      <c r="G3249" s="13" t="s">
        <v>105</v>
      </c>
      <c r="H3249" s="12">
        <v>39483</v>
      </c>
      <c r="I3249" s="12" t="s">
        <v>1955</v>
      </c>
      <c r="J3249" s="12">
        <v>39468</v>
      </c>
      <c r="K3249" s="4">
        <v>608</v>
      </c>
      <c r="L3249" s="1" t="s">
        <v>146</v>
      </c>
      <c r="M3249" s="1" t="s">
        <v>1954</v>
      </c>
      <c r="N3249" s="1" t="s">
        <v>188</v>
      </c>
      <c r="O3249" s="1" t="s">
        <v>184</v>
      </c>
      <c r="P3249">
        <v>30</v>
      </c>
      <c r="Q3249">
        <v>400</v>
      </c>
      <c r="R3249">
        <v>8416</v>
      </c>
      <c r="S3249">
        <v>21.04</v>
      </c>
      <c r="T3249">
        <v>0.7</v>
      </c>
      <c r="U3249">
        <f t="shared" si="860"/>
        <v>8416</v>
      </c>
      <c r="V3249">
        <f t="shared" si="861"/>
        <v>12000</v>
      </c>
      <c r="W3249" s="1" t="s">
        <v>185</v>
      </c>
      <c r="X3249" s="1" t="s">
        <v>186</v>
      </c>
      <c r="Y3249" s="1" t="s">
        <v>186</v>
      </c>
      <c r="Z3249" s="3">
        <v>11869</v>
      </c>
      <c r="AA3249" s="4">
        <f t="shared" si="877"/>
        <v>2289.0545619999998</v>
      </c>
      <c r="AB3249" s="2">
        <f t="shared" si="878"/>
        <v>2289.0545619999998</v>
      </c>
      <c r="AC3249" s="4">
        <f t="shared" si="879"/>
        <v>4351.5399643846158</v>
      </c>
      <c r="AD3249" s="4">
        <f t="shared" si="865"/>
        <v>4351.5399643846158</v>
      </c>
      <c r="AE3249" s="4" t="s">
        <v>62</v>
      </c>
      <c r="AG3249" s="4" t="str">
        <f t="shared" si="874"/>
        <v>Weight Captured Separately</v>
      </c>
      <c r="AH3249" s="4">
        <v>10593</v>
      </c>
      <c r="AI3249">
        <f t="shared" si="862"/>
        <v>5880</v>
      </c>
      <c r="AJ3249" t="s">
        <v>81</v>
      </c>
      <c r="AK3249" s="2"/>
      <c r="AL3249" s="2" t="str">
        <f t="shared" si="875"/>
        <v>Freight Included in Commodity Cost</v>
      </c>
      <c r="AM3249" s="4"/>
      <c r="AN3249" t="e">
        <f>VLOOKUP([1]!Tabelle13[[#This Row],[Vlookup this ID for freight costs]],$AL$2:$AL$6811,2,FALSE)</f>
        <v>#REF!</v>
      </c>
      <c r="AO3249">
        <f t="shared" si="880"/>
        <v>27159.705457688771</v>
      </c>
      <c r="AP3249">
        <v>13.47</v>
      </c>
      <c r="AQ3249">
        <v>13.47</v>
      </c>
      <c r="AR3249" s="4">
        <v>5</v>
      </c>
      <c r="AS3249" s="4">
        <v>2</v>
      </c>
      <c r="AT3249" s="4">
        <v>2008</v>
      </c>
      <c r="AU3249" s="4">
        <v>21</v>
      </c>
      <c r="AV3249" s="4">
        <v>1</v>
      </c>
      <c r="AW3249" s="4">
        <v>2008</v>
      </c>
      <c r="AX3249" t="str">
        <f t="shared" si="863"/>
        <v>No Delay</v>
      </c>
      <c r="AY3249">
        <f t="shared" si="864"/>
        <v>0</v>
      </c>
    </row>
    <row r="3250" spans="1:51" ht="16" x14ac:dyDescent="0.2">
      <c r="A3250" s="3">
        <v>66333</v>
      </c>
      <c r="B3250" s="1" t="s">
        <v>328</v>
      </c>
      <c r="C3250" s="1" t="s">
        <v>150</v>
      </c>
      <c r="D3250" s="1" t="s">
        <v>100</v>
      </c>
      <c r="E3250" s="1" t="s">
        <v>101</v>
      </c>
      <c r="F3250" s="1" t="s">
        <v>101</v>
      </c>
      <c r="G3250" s="13" t="s">
        <v>230</v>
      </c>
      <c r="H3250" s="12">
        <v>40329</v>
      </c>
      <c r="I3250" s="12" t="s">
        <v>230</v>
      </c>
      <c r="J3250" s="12">
        <v>40329</v>
      </c>
      <c r="K3250" s="4">
        <v>2478</v>
      </c>
      <c r="L3250" s="1" t="s">
        <v>146</v>
      </c>
      <c r="M3250" s="1" t="s">
        <v>1920</v>
      </c>
      <c r="N3250" s="1" t="s">
        <v>2000</v>
      </c>
      <c r="O3250" s="1" t="s">
        <v>897</v>
      </c>
      <c r="P3250">
        <v>200</v>
      </c>
      <c r="Q3250">
        <v>400</v>
      </c>
      <c r="R3250">
        <v>2864.03</v>
      </c>
      <c r="S3250">
        <v>7.16</v>
      </c>
      <c r="T3250">
        <v>0.04</v>
      </c>
      <c r="U3250">
        <f t="shared" si="860"/>
        <v>2864</v>
      </c>
      <c r="V3250">
        <f t="shared" si="861"/>
        <v>80000</v>
      </c>
      <c r="W3250" s="1" t="s">
        <v>623</v>
      </c>
      <c r="X3250" s="6" t="s">
        <v>1508</v>
      </c>
      <c r="Y3250" s="1" t="s">
        <v>624</v>
      </c>
      <c r="Z3250" s="3">
        <v>13360</v>
      </c>
      <c r="AA3250" s="4">
        <f t="shared" si="877"/>
        <v>2289.0545619999998</v>
      </c>
      <c r="AB3250" s="2">
        <f t="shared" si="878"/>
        <v>2289.0545619999998</v>
      </c>
      <c r="AC3250" s="4">
        <f t="shared" si="879"/>
        <v>2417.8231695999998</v>
      </c>
      <c r="AD3250" s="4">
        <f t="shared" si="865"/>
        <v>2417.8231695999998</v>
      </c>
      <c r="AE3250" s="4" t="s">
        <v>62</v>
      </c>
      <c r="AG3250" s="4" t="str">
        <f t="shared" si="874"/>
        <v>Weight Captured Separately</v>
      </c>
      <c r="AI3250" t="e">
        <f t="shared" si="862"/>
        <v>#N/A</v>
      </c>
      <c r="AJ3250" t="s">
        <v>81</v>
      </c>
      <c r="AK3250" s="2"/>
      <c r="AL3250" s="2" t="str">
        <f t="shared" si="875"/>
        <v>Freight Included in Commodity Cost</v>
      </c>
      <c r="AM3250" s="4"/>
      <c r="AN3250" t="e">
        <f>VLOOKUP([1]!Tabelle13[[#This Row],[Vlookup this ID for freight costs]],$AL$2:$AL$6811,2,FALSE)</f>
        <v>#REF!</v>
      </c>
      <c r="AO3250">
        <f t="shared" si="880"/>
        <v>15089.445224643201</v>
      </c>
      <c r="AP3250">
        <v>6.17</v>
      </c>
      <c r="AQ3250">
        <v>6.17</v>
      </c>
      <c r="AR3250" s="4">
        <v>31</v>
      </c>
      <c r="AS3250" s="4">
        <v>5</v>
      </c>
      <c r="AT3250" s="4">
        <v>2010</v>
      </c>
      <c r="AU3250" s="4">
        <v>31</v>
      </c>
      <c r="AV3250" s="4">
        <v>5</v>
      </c>
      <c r="AW3250" s="4">
        <v>2010</v>
      </c>
      <c r="AX3250" t="str">
        <f t="shared" si="863"/>
        <v>No Delay</v>
      </c>
      <c r="AY3250">
        <f t="shared" si="864"/>
        <v>0</v>
      </c>
    </row>
    <row r="3251" spans="1:51" x14ac:dyDescent="0.2">
      <c r="A3251" s="3">
        <v>10501</v>
      </c>
      <c r="B3251" s="1" t="s">
        <v>1918</v>
      </c>
      <c r="C3251" s="1" t="s">
        <v>150</v>
      </c>
      <c r="D3251" s="1" t="s">
        <v>100</v>
      </c>
      <c r="E3251" s="1" t="s">
        <v>101</v>
      </c>
      <c r="F3251" s="1" t="s">
        <v>101</v>
      </c>
      <c r="G3251" s="13" t="s">
        <v>1991</v>
      </c>
      <c r="H3251" s="12">
        <v>40015</v>
      </c>
      <c r="I3251" s="12" t="s">
        <v>1991</v>
      </c>
      <c r="J3251" s="12">
        <v>40015</v>
      </c>
      <c r="K3251" s="4">
        <v>1682</v>
      </c>
      <c r="L3251" s="1" t="s">
        <v>146</v>
      </c>
      <c r="M3251" s="1" t="s">
        <v>1920</v>
      </c>
      <c r="N3251" s="1" t="s">
        <v>284</v>
      </c>
      <c r="O3251" s="1" t="s">
        <v>93</v>
      </c>
      <c r="P3251">
        <v>30</v>
      </c>
      <c r="Q3251">
        <v>400</v>
      </c>
      <c r="R3251">
        <v>1468</v>
      </c>
      <c r="S3251">
        <v>3.67</v>
      </c>
      <c r="T3251">
        <v>0.12</v>
      </c>
      <c r="U3251">
        <f t="shared" si="860"/>
        <v>1468</v>
      </c>
      <c r="V3251">
        <f t="shared" si="861"/>
        <v>12000</v>
      </c>
      <c r="W3251" s="1" t="s">
        <v>155</v>
      </c>
      <c r="X3251" s="1" t="s">
        <v>1236</v>
      </c>
      <c r="Y3251" s="1" t="s">
        <v>156</v>
      </c>
      <c r="Z3251" s="3">
        <v>16635</v>
      </c>
      <c r="AA3251" s="4">
        <f t="shared" si="877"/>
        <v>2289.0545619999998</v>
      </c>
      <c r="AB3251" s="2">
        <f t="shared" si="878"/>
        <v>2289.0545619999998</v>
      </c>
      <c r="AC3251" s="4">
        <f t="shared" si="879"/>
        <v>4351.5399643846158</v>
      </c>
      <c r="AD3251" s="4">
        <f t="shared" si="865"/>
        <v>4351.5399643846158</v>
      </c>
      <c r="AE3251" s="4" t="s">
        <v>62</v>
      </c>
      <c r="AG3251" s="4" t="str">
        <f t="shared" si="874"/>
        <v>Weight Captured Separately</v>
      </c>
      <c r="AH3251" s="4">
        <v>82811</v>
      </c>
      <c r="AI3251" t="str">
        <f t="shared" si="862"/>
        <v>Weight Captured Separately</v>
      </c>
      <c r="AJ3251" t="s">
        <v>81</v>
      </c>
      <c r="AK3251" s="2"/>
      <c r="AL3251" s="2" t="str">
        <f t="shared" si="875"/>
        <v>Freight Included in Commodity Cost</v>
      </c>
      <c r="AM3251" s="4"/>
      <c r="AN3251" t="e">
        <f>VLOOKUP([1]!Tabelle13[[#This Row],[Vlookup this ID for freight costs]],$AL$2:$AL$6811,2,FALSE)</f>
        <v>#REF!</v>
      </c>
      <c r="AO3251">
        <f t="shared" si="880"/>
        <v>27159.705457688771</v>
      </c>
      <c r="AP3251">
        <v>2.88</v>
      </c>
      <c r="AQ3251">
        <v>2.88</v>
      </c>
      <c r="AR3251" s="4">
        <v>21</v>
      </c>
      <c r="AS3251" s="4">
        <v>7</v>
      </c>
      <c r="AT3251" s="4">
        <v>2009</v>
      </c>
      <c r="AU3251" s="4">
        <v>21</v>
      </c>
      <c r="AV3251" s="4">
        <v>7</v>
      </c>
      <c r="AW3251" s="4">
        <v>2009</v>
      </c>
      <c r="AX3251" t="str">
        <f t="shared" si="863"/>
        <v>No Delay</v>
      </c>
      <c r="AY3251">
        <f t="shared" si="864"/>
        <v>0</v>
      </c>
    </row>
    <row r="3252" spans="1:51" x14ac:dyDescent="0.2">
      <c r="A3252" s="3">
        <v>5083</v>
      </c>
      <c r="B3252" s="1" t="s">
        <v>1918</v>
      </c>
      <c r="C3252" s="1" t="s">
        <v>150</v>
      </c>
      <c r="D3252" s="1" t="s">
        <v>100</v>
      </c>
      <c r="E3252" s="1" t="s">
        <v>101</v>
      </c>
      <c r="F3252" s="1" t="s">
        <v>101</v>
      </c>
      <c r="G3252" s="13" t="s">
        <v>513</v>
      </c>
      <c r="H3252" s="12">
        <v>39948</v>
      </c>
      <c r="I3252" s="12" t="s">
        <v>1976</v>
      </c>
      <c r="J3252" s="12">
        <v>39924</v>
      </c>
      <c r="K3252" s="4">
        <v>1489</v>
      </c>
      <c r="L3252" s="1" t="s">
        <v>146</v>
      </c>
      <c r="M3252" s="1" t="s">
        <v>1920</v>
      </c>
      <c r="N3252" s="1" t="s">
        <v>392</v>
      </c>
      <c r="O3252" s="1" t="s">
        <v>393</v>
      </c>
      <c r="P3252">
        <v>120</v>
      </c>
      <c r="Q3252">
        <v>400</v>
      </c>
      <c r="R3252">
        <v>14400</v>
      </c>
      <c r="S3252">
        <v>36</v>
      </c>
      <c r="T3252">
        <v>0.3</v>
      </c>
      <c r="U3252">
        <f t="shared" si="860"/>
        <v>14400</v>
      </c>
      <c r="V3252">
        <f t="shared" si="861"/>
        <v>48000</v>
      </c>
      <c r="W3252" s="1" t="s">
        <v>394</v>
      </c>
      <c r="X3252" s="1" t="s">
        <v>112</v>
      </c>
      <c r="Y3252" s="1" t="s">
        <v>112</v>
      </c>
      <c r="Z3252" s="3">
        <v>14398</v>
      </c>
      <c r="AA3252" s="4">
        <f t="shared" si="877"/>
        <v>2289.0545619999998</v>
      </c>
      <c r="AB3252" s="2">
        <f t="shared" si="878"/>
        <v>2289.0545619999998</v>
      </c>
      <c r="AC3252" s="4">
        <f t="shared" si="879"/>
        <v>2319.2075764347824</v>
      </c>
      <c r="AD3252" s="4">
        <f t="shared" si="865"/>
        <v>2319.2075764347824</v>
      </c>
      <c r="AE3252" s="4" t="s">
        <v>62</v>
      </c>
      <c r="AG3252" s="4" t="str">
        <f t="shared" si="874"/>
        <v>Weight Captured Separately</v>
      </c>
      <c r="AH3252" s="4">
        <v>10996</v>
      </c>
      <c r="AI3252">
        <f t="shared" si="862"/>
        <v>8912</v>
      </c>
      <c r="AJ3252" t="s">
        <v>81</v>
      </c>
      <c r="AK3252" s="2"/>
      <c r="AL3252" s="2" t="str">
        <f t="shared" si="875"/>
        <v>Freight Included in Commodity Cost</v>
      </c>
      <c r="AM3252" s="4"/>
      <c r="AN3252" t="e">
        <f>VLOOKUP([1]!Tabelle13[[#This Row],[Vlookup this ID for freight costs]],$AL$2:$AL$6811,2,FALSE)</f>
        <v>#REF!</v>
      </c>
      <c r="AO3252">
        <f t="shared" si="880"/>
        <v>14473.886692105913</v>
      </c>
      <c r="AP3252">
        <v>28.22</v>
      </c>
      <c r="AQ3252">
        <v>28.22</v>
      </c>
      <c r="AR3252" s="4">
        <v>15</v>
      </c>
      <c r="AS3252" s="4">
        <v>5</v>
      </c>
      <c r="AT3252" s="4">
        <v>2009</v>
      </c>
      <c r="AU3252" s="4">
        <v>21</v>
      </c>
      <c r="AV3252" s="4">
        <v>4</v>
      </c>
      <c r="AW3252" s="4">
        <v>2009</v>
      </c>
      <c r="AX3252" t="str">
        <f t="shared" si="863"/>
        <v>No Delay</v>
      </c>
      <c r="AY3252">
        <f t="shared" si="864"/>
        <v>0</v>
      </c>
    </row>
    <row r="3253" spans="1:51" x14ac:dyDescent="0.2">
      <c r="A3253" s="3">
        <v>6438</v>
      </c>
      <c r="B3253" s="1" t="s">
        <v>1918</v>
      </c>
      <c r="C3253" s="1" t="s">
        <v>150</v>
      </c>
      <c r="D3253" s="1" t="s">
        <v>100</v>
      </c>
      <c r="E3253" s="1" t="s">
        <v>101</v>
      </c>
      <c r="F3253" s="1" t="s">
        <v>101</v>
      </c>
      <c r="G3253" s="13" t="s">
        <v>513</v>
      </c>
      <c r="H3253" s="12">
        <v>39948</v>
      </c>
      <c r="I3253" s="12" t="s">
        <v>2018</v>
      </c>
      <c r="J3253" s="12">
        <v>39926</v>
      </c>
      <c r="K3253" s="4">
        <v>1501</v>
      </c>
      <c r="L3253" s="1" t="s">
        <v>146</v>
      </c>
      <c r="M3253" s="1" t="s">
        <v>1920</v>
      </c>
      <c r="N3253" s="1" t="s">
        <v>233</v>
      </c>
      <c r="O3253" s="1" t="s">
        <v>93</v>
      </c>
      <c r="P3253">
        <v>200</v>
      </c>
      <c r="Q3253">
        <v>400</v>
      </c>
      <c r="R3253">
        <v>832</v>
      </c>
      <c r="S3253">
        <v>2.08</v>
      </c>
      <c r="T3253">
        <v>0.01</v>
      </c>
      <c r="U3253">
        <f t="shared" si="860"/>
        <v>832</v>
      </c>
      <c r="V3253">
        <f t="shared" si="861"/>
        <v>80000</v>
      </c>
      <c r="W3253" s="1" t="s">
        <v>155</v>
      </c>
      <c r="X3253" s="1" t="s">
        <v>1236</v>
      </c>
      <c r="Y3253" s="1" t="s">
        <v>156</v>
      </c>
      <c r="Z3253" s="3">
        <v>16635</v>
      </c>
      <c r="AA3253" s="4">
        <f t="shared" si="877"/>
        <v>2289.0545619999998</v>
      </c>
      <c r="AB3253" s="2">
        <f t="shared" si="878"/>
        <v>2289.0545619999998</v>
      </c>
      <c r="AC3253" s="4">
        <f t="shared" si="879"/>
        <v>2417.8231695999998</v>
      </c>
      <c r="AD3253" s="4">
        <f t="shared" si="865"/>
        <v>2417.8231695999998</v>
      </c>
      <c r="AE3253" s="3" t="s">
        <v>2019</v>
      </c>
      <c r="AF3253" s="3"/>
      <c r="AG3253" s="4" t="str">
        <f>AI3253</f>
        <v>Weight Captured Separately</v>
      </c>
      <c r="AH3253" s="4">
        <v>1115</v>
      </c>
      <c r="AI3253" t="str">
        <f t="shared" si="862"/>
        <v>Weight Captured Separately</v>
      </c>
      <c r="AJ3253" t="s">
        <v>2019</v>
      </c>
      <c r="AK3253" s="2">
        <v>3134.85</v>
      </c>
      <c r="AL3253" s="2">
        <f>AN3253</f>
        <v>3134.85</v>
      </c>
      <c r="AM3253" s="4">
        <v>1115</v>
      </c>
      <c r="AN3253">
        <f>INDEX($AJ$2:$AJ$6811,MATCH(AM3253,$A$2:$A$6811,0))</f>
        <v>3134.85</v>
      </c>
      <c r="AO3253">
        <f t="shared" si="880"/>
        <v>3134.85</v>
      </c>
      <c r="AP3253">
        <v>1.63</v>
      </c>
      <c r="AQ3253">
        <v>1.63</v>
      </c>
      <c r="AR3253" s="4">
        <v>15</v>
      </c>
      <c r="AS3253" s="4">
        <v>5</v>
      </c>
      <c r="AT3253" s="4">
        <v>2009</v>
      </c>
      <c r="AU3253" s="4">
        <v>23</v>
      </c>
      <c r="AV3253" s="4">
        <v>4</v>
      </c>
      <c r="AW3253" s="4">
        <v>2009</v>
      </c>
      <c r="AX3253" t="str">
        <f t="shared" si="863"/>
        <v>No Delay</v>
      </c>
      <c r="AY3253">
        <f t="shared" si="864"/>
        <v>0</v>
      </c>
    </row>
    <row r="3254" spans="1:51" x14ac:dyDescent="0.2">
      <c r="A3254" s="3">
        <v>12563</v>
      </c>
      <c r="B3254" s="1" t="s">
        <v>88</v>
      </c>
      <c r="C3254" s="1" t="s">
        <v>89</v>
      </c>
      <c r="D3254" s="1" t="s">
        <v>130</v>
      </c>
      <c r="E3254" s="1" t="s">
        <v>53</v>
      </c>
      <c r="F3254" s="1" t="s">
        <v>53</v>
      </c>
      <c r="G3254" s="13" t="s">
        <v>2029</v>
      </c>
      <c r="H3254" s="12">
        <v>39895</v>
      </c>
      <c r="I3254" s="12" t="s">
        <v>2029</v>
      </c>
      <c r="J3254" s="12">
        <v>39895</v>
      </c>
      <c r="K3254" s="4">
        <v>1430</v>
      </c>
      <c r="L3254" s="1" t="s">
        <v>146</v>
      </c>
      <c r="M3254" s="1" t="s">
        <v>132</v>
      </c>
      <c r="N3254" s="1" t="s">
        <v>550</v>
      </c>
      <c r="O3254" s="1" t="s">
        <v>551</v>
      </c>
      <c r="P3254">
        <v>300</v>
      </c>
      <c r="Q3254">
        <v>405</v>
      </c>
      <c r="R3254">
        <v>16645.5</v>
      </c>
      <c r="S3254">
        <v>41.1</v>
      </c>
      <c r="T3254">
        <v>0.14000000000000001</v>
      </c>
      <c r="U3254">
        <f t="shared" si="860"/>
        <v>16645.5</v>
      </c>
      <c r="V3254">
        <f t="shared" si="861"/>
        <v>121500</v>
      </c>
      <c r="W3254" s="1" t="s">
        <v>552</v>
      </c>
      <c r="X3254" s="1" t="s">
        <v>361</v>
      </c>
      <c r="Y3254" s="1" t="s">
        <v>361</v>
      </c>
      <c r="Z3254" s="3">
        <v>4931</v>
      </c>
      <c r="AA3254" s="4">
        <f t="shared" si="877"/>
        <v>2289.603282</v>
      </c>
      <c r="AB3254" s="2">
        <f t="shared" si="878"/>
        <v>2289.603282</v>
      </c>
      <c r="AC3254" s="4">
        <f t="shared" si="879"/>
        <v>2289.603282</v>
      </c>
      <c r="AD3254" s="4">
        <f t="shared" si="865"/>
        <v>2289.603282</v>
      </c>
      <c r="AE3254" s="3" t="s">
        <v>2030</v>
      </c>
      <c r="AF3254" s="3"/>
      <c r="AG3254" s="4" t="str">
        <f>AI3254</f>
        <v>Weight Captured Separately</v>
      </c>
      <c r="AH3254" s="4">
        <v>11030</v>
      </c>
      <c r="AI3254" t="str">
        <f t="shared" si="862"/>
        <v>Weight Captured Separately</v>
      </c>
      <c r="AJ3254" t="s">
        <v>2030</v>
      </c>
      <c r="AK3254" s="2"/>
      <c r="AL3254" s="2" t="str">
        <f>AN3254</f>
        <v>Invoiced Separately</v>
      </c>
      <c r="AM3254" s="4">
        <v>11030</v>
      </c>
      <c r="AN3254" t="str">
        <f>INDEX($AJ$2:$AJ$6811,MATCH(AM3254,$A$2:$A$6811,0))</f>
        <v>Invoiced Separately</v>
      </c>
      <c r="AO3254">
        <f t="shared" si="880"/>
        <v>14289.096686244002</v>
      </c>
      <c r="AP3254">
        <v>32.630000000000003</v>
      </c>
      <c r="AQ3254">
        <v>32.630000000000003</v>
      </c>
      <c r="AR3254" s="4">
        <v>23</v>
      </c>
      <c r="AS3254" s="4">
        <v>4</v>
      </c>
      <c r="AT3254" s="4">
        <v>2009</v>
      </c>
      <c r="AU3254" s="4">
        <v>23</v>
      </c>
      <c r="AV3254" s="4">
        <v>4</v>
      </c>
      <c r="AW3254" s="4">
        <v>2009</v>
      </c>
      <c r="AX3254" t="str">
        <f t="shared" si="863"/>
        <v>No Delay</v>
      </c>
      <c r="AY3254">
        <f t="shared" si="864"/>
        <v>0</v>
      </c>
    </row>
    <row r="3255" spans="1:51" x14ac:dyDescent="0.2">
      <c r="A3255" s="3">
        <v>45048</v>
      </c>
      <c r="B3255" s="1" t="s">
        <v>328</v>
      </c>
      <c r="C3255" s="1" t="s">
        <v>150</v>
      </c>
      <c r="D3255" s="1" t="s">
        <v>100</v>
      </c>
      <c r="E3255" s="1" t="s">
        <v>101</v>
      </c>
      <c r="F3255" s="1" t="s">
        <v>101</v>
      </c>
      <c r="G3255" s="13" t="s">
        <v>1960</v>
      </c>
      <c r="H3255" s="12">
        <v>41676</v>
      </c>
      <c r="I3255" s="12" t="s">
        <v>1960</v>
      </c>
      <c r="J3255" s="12">
        <v>41676</v>
      </c>
      <c r="K3255" s="4">
        <v>5257</v>
      </c>
      <c r="L3255" s="1" t="s">
        <v>146</v>
      </c>
      <c r="M3255" s="1" t="s">
        <v>1920</v>
      </c>
      <c r="N3255" s="1" t="s">
        <v>221</v>
      </c>
      <c r="O3255" s="1" t="s">
        <v>93</v>
      </c>
      <c r="P3255">
        <v>60</v>
      </c>
      <c r="Q3255">
        <v>408</v>
      </c>
      <c r="R3255">
        <v>1608.59</v>
      </c>
      <c r="S3255">
        <v>3.94</v>
      </c>
      <c r="T3255">
        <v>7.0000000000000007E-2</v>
      </c>
      <c r="U3255">
        <f t="shared" si="860"/>
        <v>1607.52</v>
      </c>
      <c r="V3255">
        <f t="shared" si="861"/>
        <v>24480</v>
      </c>
      <c r="W3255" s="1" t="s">
        <v>155</v>
      </c>
      <c r="X3255" s="1" t="s">
        <v>1236</v>
      </c>
      <c r="Y3255" s="1" t="s">
        <v>156</v>
      </c>
      <c r="Z3255" s="3">
        <v>16635</v>
      </c>
      <c r="AA3255" s="4">
        <f t="shared" si="877"/>
        <v>2289.9325140000001</v>
      </c>
      <c r="AB3255" s="2">
        <f t="shared" si="878"/>
        <v>2289.9325140000001</v>
      </c>
      <c r="AC3255" s="4">
        <f t="shared" si="879"/>
        <v>2952.7331285</v>
      </c>
      <c r="AD3255" s="4">
        <f t="shared" si="865"/>
        <v>2952.7331285</v>
      </c>
      <c r="AE3255" s="4" t="s">
        <v>62</v>
      </c>
      <c r="AG3255" s="4" t="str">
        <f t="shared" ref="AG3255:AG3264" si="881">AE3255</f>
        <v>Weight Captured Separately</v>
      </c>
      <c r="AI3255" t="e">
        <f t="shared" si="862"/>
        <v>#N/A</v>
      </c>
      <c r="AJ3255" t="s">
        <v>81</v>
      </c>
      <c r="AK3255" s="2"/>
      <c r="AL3255" s="2" t="str">
        <f t="shared" ref="AL3255:AL3264" si="882">AJ3255</f>
        <v>Freight Included in Commodity Cost</v>
      </c>
      <c r="AM3255" s="4"/>
      <c r="AN3255" t="e">
        <f>VLOOKUP([1]!Tabelle13[[#This Row],[Vlookup this ID for freight costs]],$AL$2:$AL$6811,2,FALSE)</f>
        <v>#REF!</v>
      </c>
      <c r="AO3255">
        <f t="shared" si="880"/>
        <v>18428.353188097</v>
      </c>
      <c r="AP3255">
        <v>1.99</v>
      </c>
      <c r="AQ3255">
        <v>1.99</v>
      </c>
      <c r="AR3255" s="4">
        <v>6</v>
      </c>
      <c r="AS3255" s="4">
        <v>2</v>
      </c>
      <c r="AT3255" s="4">
        <v>2014</v>
      </c>
      <c r="AU3255" s="4">
        <v>6</v>
      </c>
      <c r="AV3255" s="4">
        <v>2</v>
      </c>
      <c r="AW3255" s="4">
        <v>2014</v>
      </c>
      <c r="AX3255" t="str">
        <f t="shared" si="863"/>
        <v>No Delay</v>
      </c>
      <c r="AY3255">
        <f t="shared" si="864"/>
        <v>0</v>
      </c>
    </row>
    <row r="3256" spans="1:51" x14ac:dyDescent="0.2">
      <c r="A3256" s="3">
        <v>68117</v>
      </c>
      <c r="B3256" s="1" t="s">
        <v>328</v>
      </c>
      <c r="C3256" s="1" t="s">
        <v>150</v>
      </c>
      <c r="D3256" s="1" t="s">
        <v>100</v>
      </c>
      <c r="E3256" s="1" t="s">
        <v>101</v>
      </c>
      <c r="F3256" s="1" t="s">
        <v>101</v>
      </c>
      <c r="G3256" s="13" t="s">
        <v>1370</v>
      </c>
      <c r="H3256" s="12">
        <v>41677</v>
      </c>
      <c r="I3256" s="12" t="s">
        <v>1370</v>
      </c>
      <c r="J3256" s="12">
        <v>41677</v>
      </c>
      <c r="K3256" s="4">
        <v>5285</v>
      </c>
      <c r="L3256" s="1" t="s">
        <v>146</v>
      </c>
      <c r="M3256" s="1" t="s">
        <v>1920</v>
      </c>
      <c r="N3256" s="1" t="s">
        <v>171</v>
      </c>
      <c r="O3256" s="1" t="s">
        <v>93</v>
      </c>
      <c r="P3256">
        <v>60</v>
      </c>
      <c r="Q3256">
        <v>415</v>
      </c>
      <c r="R3256">
        <v>4049.18</v>
      </c>
      <c r="S3256">
        <v>9.76</v>
      </c>
      <c r="T3256">
        <v>0.16</v>
      </c>
      <c r="U3256">
        <f t="shared" si="860"/>
        <v>4050.4</v>
      </c>
      <c r="V3256">
        <f t="shared" si="861"/>
        <v>24900</v>
      </c>
      <c r="W3256" s="1" t="s">
        <v>179</v>
      </c>
      <c r="X3256" s="1" t="s">
        <v>1236</v>
      </c>
      <c r="Y3256" s="1" t="s">
        <v>156</v>
      </c>
      <c r="Z3256" s="3">
        <v>16635</v>
      </c>
      <c r="AA3256" s="4">
        <f t="shared" si="877"/>
        <v>2290.700722</v>
      </c>
      <c r="AB3256" s="2">
        <f t="shared" si="878"/>
        <v>2290.700722</v>
      </c>
      <c r="AC3256" s="4">
        <f t="shared" si="879"/>
        <v>1213.5669073333333</v>
      </c>
      <c r="AD3256" s="4">
        <f t="shared" si="865"/>
        <v>1213.5669073333333</v>
      </c>
      <c r="AE3256" s="4" t="s">
        <v>62</v>
      </c>
      <c r="AG3256" s="4" t="str">
        <f t="shared" si="881"/>
        <v>Weight Captured Separately</v>
      </c>
      <c r="AI3256" t="e">
        <f t="shared" si="862"/>
        <v>#N/A</v>
      </c>
      <c r="AJ3256" t="s">
        <v>81</v>
      </c>
      <c r="AK3256" s="2"/>
      <c r="AL3256" s="2" t="str">
        <f t="shared" si="882"/>
        <v>Freight Included in Commodity Cost</v>
      </c>
      <c r="AM3256" s="4"/>
      <c r="AN3256" t="e">
        <f>VLOOKUP([1]!Tabelle13[[#This Row],[Vlookup this ID for freight costs]],$AL$2:$AL$6811,2,FALSE)</f>
        <v>#REF!</v>
      </c>
      <c r="AO3256">
        <f t="shared" si="880"/>
        <v>7572.4776355746671</v>
      </c>
      <c r="AP3256">
        <v>5.01</v>
      </c>
      <c r="AQ3256">
        <v>5.01</v>
      </c>
      <c r="AR3256" s="4">
        <v>7</v>
      </c>
      <c r="AS3256" s="4">
        <v>2</v>
      </c>
      <c r="AT3256" s="4">
        <v>2014</v>
      </c>
      <c r="AU3256" s="4">
        <v>7</v>
      </c>
      <c r="AV3256" s="4">
        <v>2</v>
      </c>
      <c r="AW3256" s="4">
        <v>2014</v>
      </c>
      <c r="AX3256" t="str">
        <f t="shared" si="863"/>
        <v>No Delay</v>
      </c>
      <c r="AY3256">
        <f t="shared" si="864"/>
        <v>0</v>
      </c>
    </row>
    <row r="3257" spans="1:51" x14ac:dyDescent="0.2">
      <c r="A3257" s="3">
        <v>83676</v>
      </c>
      <c r="B3257" s="1" t="s">
        <v>175</v>
      </c>
      <c r="C3257" s="1" t="s">
        <v>165</v>
      </c>
      <c r="D3257" s="1" t="s">
        <v>130</v>
      </c>
      <c r="E3257" s="1" t="s">
        <v>53</v>
      </c>
      <c r="F3257" s="1" t="s">
        <v>53</v>
      </c>
      <c r="G3257" s="13" t="s">
        <v>801</v>
      </c>
      <c r="H3257" s="12">
        <v>41394</v>
      </c>
      <c r="I3257" s="12" t="s">
        <v>825</v>
      </c>
      <c r="J3257" s="12">
        <v>41403</v>
      </c>
      <c r="K3257" s="4">
        <v>4701</v>
      </c>
      <c r="L3257" s="1" t="s">
        <v>146</v>
      </c>
      <c r="M3257" s="1" t="s">
        <v>132</v>
      </c>
      <c r="N3257" s="1" t="s">
        <v>1524</v>
      </c>
      <c r="O3257" s="1" t="s">
        <v>93</v>
      </c>
      <c r="P3257">
        <v>30</v>
      </c>
      <c r="Q3257">
        <v>17310</v>
      </c>
      <c r="R3257">
        <v>182101.2</v>
      </c>
      <c r="S3257">
        <v>10.52</v>
      </c>
      <c r="T3257">
        <v>0.35</v>
      </c>
      <c r="U3257">
        <f t="shared" si="860"/>
        <v>182101.19999999998</v>
      </c>
      <c r="V3257">
        <f t="shared" si="861"/>
        <v>519300</v>
      </c>
      <c r="W3257" s="1" t="s">
        <v>179</v>
      </c>
      <c r="X3257" s="1" t="s">
        <v>1236</v>
      </c>
      <c r="Y3257" s="1" t="s">
        <v>156</v>
      </c>
      <c r="Z3257" s="3">
        <v>5457</v>
      </c>
      <c r="AA3257" s="4">
        <f t="shared" si="866"/>
        <v>2291</v>
      </c>
      <c r="AB3257" s="4">
        <f xml:space="preserve"> 2244.740206  + 0.1097478*Q3257</f>
        <v>4144.4746240000004</v>
      </c>
      <c r="AC3257" s="4">
        <f>AF3257</f>
        <v>2291</v>
      </c>
      <c r="AD3257" s="4">
        <f t="shared" si="865"/>
        <v>2291</v>
      </c>
      <c r="AE3257" s="4">
        <v>2291</v>
      </c>
      <c r="AF3257" s="4">
        <v>2291</v>
      </c>
      <c r="AG3257" s="4">
        <f t="shared" si="881"/>
        <v>2291</v>
      </c>
      <c r="AI3257" t="e">
        <f t="shared" si="862"/>
        <v>#N/A</v>
      </c>
      <c r="AJ3257">
        <v>10542.15</v>
      </c>
      <c r="AK3257" s="2">
        <v>10542.15</v>
      </c>
      <c r="AL3257" s="2">
        <f t="shared" si="882"/>
        <v>10542.15</v>
      </c>
      <c r="AM3257" s="4"/>
      <c r="AN3257" t="e">
        <f>VLOOKUP([1]!Tabelle13[[#This Row],[Vlookup this ID for freight costs]],$AL$2:$AL$6811,2,FALSE)</f>
        <v>#REF!</v>
      </c>
      <c r="AP3257">
        <v>225.26</v>
      </c>
      <c r="AQ3257">
        <v>225.26</v>
      </c>
      <c r="AR3257" s="4">
        <v>30</v>
      </c>
      <c r="AS3257" s="4">
        <v>4</v>
      </c>
      <c r="AT3257" s="4">
        <v>2013</v>
      </c>
      <c r="AU3257" s="4">
        <v>9</v>
      </c>
      <c r="AV3257" s="4">
        <v>5</v>
      </c>
      <c r="AW3257" s="4">
        <v>2013</v>
      </c>
      <c r="AX3257" t="str">
        <f t="shared" si="863"/>
        <v>Delay</v>
      </c>
      <c r="AY3257">
        <f t="shared" si="864"/>
        <v>9</v>
      </c>
    </row>
    <row r="3258" spans="1:51" x14ac:dyDescent="0.2">
      <c r="A3258" s="3">
        <v>7983</v>
      </c>
      <c r="B3258" s="1" t="s">
        <v>72</v>
      </c>
      <c r="C3258" s="1" t="s">
        <v>73</v>
      </c>
      <c r="D3258" s="1" t="s">
        <v>74</v>
      </c>
      <c r="E3258" s="1" t="s">
        <v>53</v>
      </c>
      <c r="F3258" s="1" t="s">
        <v>53</v>
      </c>
      <c r="G3258" s="13" t="s">
        <v>2051</v>
      </c>
      <c r="H3258" s="12">
        <v>39069</v>
      </c>
      <c r="I3258" s="12" t="s">
        <v>2051</v>
      </c>
      <c r="J3258" s="12">
        <v>39069</v>
      </c>
      <c r="K3258" s="4">
        <v>35</v>
      </c>
      <c r="L3258" s="1" t="s">
        <v>146</v>
      </c>
      <c r="M3258" s="1" t="s">
        <v>182</v>
      </c>
      <c r="N3258" s="1" t="s">
        <v>1697</v>
      </c>
      <c r="O3258" s="1" t="s">
        <v>685</v>
      </c>
      <c r="P3258">
        <v>60</v>
      </c>
      <c r="Q3258">
        <v>425</v>
      </c>
      <c r="R3258">
        <v>10837.5</v>
      </c>
      <c r="S3258">
        <v>25.5</v>
      </c>
      <c r="T3258">
        <v>0.42</v>
      </c>
      <c r="U3258">
        <f t="shared" si="860"/>
        <v>10837.5</v>
      </c>
      <c r="V3258">
        <f t="shared" si="861"/>
        <v>25500</v>
      </c>
      <c r="W3258" s="1" t="s">
        <v>185</v>
      </c>
      <c r="X3258" s="1" t="s">
        <v>186</v>
      </c>
      <c r="Y3258" s="1" t="s">
        <v>186</v>
      </c>
      <c r="Z3258" s="3">
        <v>7751</v>
      </c>
      <c r="AA3258" s="4">
        <f>AB3258</f>
        <v>2291.798162</v>
      </c>
      <c r="AB3258" s="2">
        <f>2245.156962+0.109744*Q3258</f>
        <v>2291.798162</v>
      </c>
      <c r="AC3258" s="4">
        <f>AD3258</f>
        <v>812.26605400000005</v>
      </c>
      <c r="AD3258" s="4">
        <f t="shared" si="865"/>
        <v>812.26605400000005</v>
      </c>
      <c r="AE3258" s="4" t="s">
        <v>62</v>
      </c>
      <c r="AG3258" s="4" t="str">
        <f t="shared" si="881"/>
        <v>Weight Captured Separately</v>
      </c>
      <c r="AH3258" s="4">
        <v>11010</v>
      </c>
      <c r="AI3258">
        <f t="shared" si="862"/>
        <v>3155</v>
      </c>
      <c r="AJ3258" t="s">
        <v>81</v>
      </c>
      <c r="AK3258" s="2"/>
      <c r="AL3258" s="2" t="str">
        <f t="shared" si="882"/>
        <v>Freight Included in Commodity Cost</v>
      </c>
      <c r="AM3258" s="4"/>
      <c r="AN3258" t="e">
        <f>VLOOKUP([1]!Tabelle13[[#This Row],[Vlookup this ID for freight costs]],$AL$2:$AL$6811,2,FALSE)</f>
        <v>#REF!</v>
      </c>
      <c r="AO3258">
        <f>IF(AK:AK="",AC:AC*6.242+1.383 -2.844 + 3.145 -2.265  -2.026,AK:AK)</f>
        <v>5067.5577090680008</v>
      </c>
      <c r="AP3258">
        <v>0</v>
      </c>
      <c r="AR3258" s="4">
        <v>18</v>
      </c>
      <c r="AS3258" s="4">
        <v>12</v>
      </c>
      <c r="AT3258" s="4">
        <v>2006</v>
      </c>
      <c r="AU3258" s="4">
        <v>18</v>
      </c>
      <c r="AV3258" s="4">
        <v>12</v>
      </c>
      <c r="AW3258" s="4">
        <v>2006</v>
      </c>
      <c r="AX3258" t="str">
        <f t="shared" si="863"/>
        <v>No Delay</v>
      </c>
      <c r="AY3258">
        <f t="shared" si="864"/>
        <v>0</v>
      </c>
    </row>
    <row r="3259" spans="1:51" x14ac:dyDescent="0.2">
      <c r="A3259" s="3">
        <v>82600</v>
      </c>
      <c r="B3259" s="1" t="s">
        <v>463</v>
      </c>
      <c r="C3259" s="1" t="s">
        <v>73</v>
      </c>
      <c r="D3259" s="1" t="s">
        <v>130</v>
      </c>
      <c r="E3259" s="1" t="s">
        <v>101</v>
      </c>
      <c r="F3259" s="1" t="s">
        <v>101</v>
      </c>
      <c r="G3259" s="13" t="s">
        <v>1549</v>
      </c>
      <c r="H3259" s="12">
        <v>41535</v>
      </c>
      <c r="I3259" s="12" t="s">
        <v>540</v>
      </c>
      <c r="J3259" s="12">
        <v>41537</v>
      </c>
      <c r="K3259" s="4">
        <v>4936</v>
      </c>
      <c r="L3259" s="1" t="s">
        <v>146</v>
      </c>
      <c r="M3259" s="1" t="s">
        <v>132</v>
      </c>
      <c r="N3259" s="1" t="s">
        <v>408</v>
      </c>
      <c r="O3259" s="1" t="s">
        <v>93</v>
      </c>
      <c r="P3259">
        <v>120</v>
      </c>
      <c r="Q3259">
        <v>8599</v>
      </c>
      <c r="R3259">
        <v>187286.22</v>
      </c>
      <c r="S3259">
        <v>21.78</v>
      </c>
      <c r="T3259">
        <v>0.18</v>
      </c>
      <c r="U3259">
        <f t="shared" si="860"/>
        <v>187286.22</v>
      </c>
      <c r="V3259">
        <f t="shared" si="861"/>
        <v>1031880</v>
      </c>
      <c r="W3259" s="1" t="s">
        <v>160</v>
      </c>
      <c r="X3259" s="1" t="s">
        <v>1236</v>
      </c>
      <c r="Y3259" s="1" t="s">
        <v>161</v>
      </c>
      <c r="Z3259" s="3">
        <v>14451</v>
      </c>
      <c r="AA3259" s="4">
        <f t="shared" si="866"/>
        <v>2293</v>
      </c>
      <c r="AB3259" s="4">
        <f xml:space="preserve"> 2244.740206  + 0.1097478*Q3259</f>
        <v>3188.4615382000002</v>
      </c>
      <c r="AC3259" s="4">
        <f>AF3259</f>
        <v>2293</v>
      </c>
      <c r="AD3259" s="4">
        <f t="shared" si="865"/>
        <v>2293</v>
      </c>
      <c r="AE3259" s="4">
        <v>2293</v>
      </c>
      <c r="AF3259" s="4">
        <v>2293</v>
      </c>
      <c r="AG3259" s="4">
        <f t="shared" si="881"/>
        <v>2293</v>
      </c>
      <c r="AI3259" t="e">
        <f t="shared" si="862"/>
        <v>#N/A</v>
      </c>
      <c r="AJ3259">
        <v>4529.67</v>
      </c>
      <c r="AK3259" s="2">
        <v>4529.67</v>
      </c>
      <c r="AL3259" s="2">
        <f t="shared" si="882"/>
        <v>4529.67</v>
      </c>
      <c r="AM3259" s="4"/>
      <c r="AN3259" t="e">
        <f>VLOOKUP([1]!Tabelle13[[#This Row],[Vlookup this ID for freight costs]],$AL$2:$AL$6811,2,FALSE)</f>
        <v>#REF!</v>
      </c>
      <c r="AP3259">
        <v>231.67</v>
      </c>
      <c r="AQ3259">
        <v>231.67</v>
      </c>
      <c r="AR3259" s="4">
        <v>18</v>
      </c>
      <c r="AS3259" s="4">
        <v>9</v>
      </c>
      <c r="AT3259" s="4">
        <v>2013</v>
      </c>
      <c r="AU3259" s="4">
        <v>20</v>
      </c>
      <c r="AV3259" s="4">
        <v>9</v>
      </c>
      <c r="AW3259" s="4">
        <v>2013</v>
      </c>
      <c r="AX3259" t="str">
        <f t="shared" si="863"/>
        <v>Delay</v>
      </c>
      <c r="AY3259">
        <f t="shared" si="864"/>
        <v>2</v>
      </c>
    </row>
    <row r="3260" spans="1:51" x14ac:dyDescent="0.2">
      <c r="A3260" s="3">
        <v>7741</v>
      </c>
      <c r="B3260" s="1" t="s">
        <v>1918</v>
      </c>
      <c r="C3260" s="1" t="s">
        <v>150</v>
      </c>
      <c r="D3260" s="1" t="s">
        <v>100</v>
      </c>
      <c r="E3260" s="1" t="s">
        <v>101</v>
      </c>
      <c r="F3260" s="1" t="s">
        <v>101</v>
      </c>
      <c r="G3260" s="13" t="s">
        <v>2052</v>
      </c>
      <c r="H3260" s="12">
        <v>39917</v>
      </c>
      <c r="I3260" s="12" t="s">
        <v>2052</v>
      </c>
      <c r="J3260" s="12">
        <v>39917</v>
      </c>
      <c r="K3260" s="4">
        <v>1464</v>
      </c>
      <c r="L3260" s="1" t="s">
        <v>146</v>
      </c>
      <c r="M3260" s="1" t="s">
        <v>1920</v>
      </c>
      <c r="N3260" s="1" t="s">
        <v>550</v>
      </c>
      <c r="O3260" s="1" t="s">
        <v>551</v>
      </c>
      <c r="P3260">
        <v>300</v>
      </c>
      <c r="Q3260">
        <v>440</v>
      </c>
      <c r="R3260">
        <v>15831.2</v>
      </c>
      <c r="S3260">
        <v>35.979999999999997</v>
      </c>
      <c r="T3260">
        <v>0.12</v>
      </c>
      <c r="U3260">
        <f t="shared" si="860"/>
        <v>15831.199999999999</v>
      </c>
      <c r="V3260">
        <f t="shared" si="861"/>
        <v>132000</v>
      </c>
      <c r="W3260" s="1" t="s">
        <v>552</v>
      </c>
      <c r="X3260" s="1" t="s">
        <v>361</v>
      </c>
      <c r="Y3260" s="1" t="s">
        <v>361</v>
      </c>
      <c r="Z3260" s="3">
        <v>12821</v>
      </c>
      <c r="AA3260" s="4">
        <f t="shared" ref="AA3260:AA3262" si="883">AB3260</f>
        <v>2293.4443219999998</v>
      </c>
      <c r="AB3260" s="2">
        <f t="shared" ref="AB3260:AB3262" si="884">2245.156962+0.109744*Q3260</f>
        <v>2293.4443219999998</v>
      </c>
      <c r="AC3260" s="4">
        <f>AD3260</f>
        <v>2867.2888644</v>
      </c>
      <c r="AD3260" s="4">
        <f t="shared" si="865"/>
        <v>2867.2888644</v>
      </c>
      <c r="AE3260" s="4" t="s">
        <v>62</v>
      </c>
      <c r="AG3260" s="4" t="str">
        <f t="shared" si="881"/>
        <v>Weight Captured Separately</v>
      </c>
      <c r="AH3260" s="4">
        <v>10970</v>
      </c>
      <c r="AI3260">
        <f t="shared" si="862"/>
        <v>2955</v>
      </c>
      <c r="AJ3260" t="s">
        <v>81</v>
      </c>
      <c r="AK3260" s="2"/>
      <c r="AL3260" s="2" t="str">
        <f t="shared" si="882"/>
        <v>Freight Included in Commodity Cost</v>
      </c>
      <c r="AM3260" s="4"/>
      <c r="AN3260" t="e">
        <f>VLOOKUP([1]!Tabelle13[[#This Row],[Vlookup this ID for freight costs]],$AL$2:$AL$6811,2,FALSE)</f>
        <v>#REF!</v>
      </c>
      <c r="AO3260">
        <f t="shared" ref="AO3260:AO3262" si="885">IF(AK:AK="",AC:AC*6.242+1.383 -2.844 + 3.145 -2.265  -2.026,AK:AK)</f>
        <v>17895.010091584802</v>
      </c>
      <c r="AP3260">
        <v>31.03</v>
      </c>
      <c r="AQ3260">
        <v>31.03</v>
      </c>
      <c r="AR3260" s="4">
        <v>14</v>
      </c>
      <c r="AS3260" s="4">
        <v>4</v>
      </c>
      <c r="AT3260" s="4">
        <v>2009</v>
      </c>
      <c r="AU3260" s="4">
        <v>14</v>
      </c>
      <c r="AV3260" s="4">
        <v>4</v>
      </c>
      <c r="AW3260" s="4">
        <v>2009</v>
      </c>
      <c r="AX3260" t="str">
        <f t="shared" si="863"/>
        <v>No Delay</v>
      </c>
      <c r="AY3260">
        <f t="shared" si="864"/>
        <v>0</v>
      </c>
    </row>
    <row r="3261" spans="1:51" x14ac:dyDescent="0.2">
      <c r="A3261" s="3">
        <v>35299</v>
      </c>
      <c r="B3261" s="1" t="s">
        <v>328</v>
      </c>
      <c r="C3261" s="1" t="s">
        <v>150</v>
      </c>
      <c r="D3261" s="1" t="s">
        <v>100</v>
      </c>
      <c r="E3261" s="1" t="s">
        <v>101</v>
      </c>
      <c r="F3261" s="1" t="s">
        <v>101</v>
      </c>
      <c r="G3261" s="13" t="s">
        <v>1622</v>
      </c>
      <c r="H3261" s="12">
        <v>41652</v>
      </c>
      <c r="I3261" s="12" t="s">
        <v>1622</v>
      </c>
      <c r="J3261" s="12">
        <v>41652</v>
      </c>
      <c r="K3261" s="4">
        <v>5165</v>
      </c>
      <c r="L3261" s="1" t="s">
        <v>146</v>
      </c>
      <c r="M3261" s="1" t="s">
        <v>1920</v>
      </c>
      <c r="N3261" s="1" t="s">
        <v>221</v>
      </c>
      <c r="O3261" s="1" t="s">
        <v>93</v>
      </c>
      <c r="P3261">
        <v>60</v>
      </c>
      <c r="Q3261">
        <v>440</v>
      </c>
      <c r="R3261">
        <v>1734.76</v>
      </c>
      <c r="S3261">
        <v>3.94</v>
      </c>
      <c r="T3261">
        <v>7.0000000000000007E-2</v>
      </c>
      <c r="U3261">
        <f t="shared" si="860"/>
        <v>1733.6</v>
      </c>
      <c r="V3261">
        <f t="shared" si="861"/>
        <v>26400</v>
      </c>
      <c r="W3261" s="1" t="s">
        <v>155</v>
      </c>
      <c r="X3261" s="1" t="s">
        <v>1236</v>
      </c>
      <c r="Y3261" s="1" t="s">
        <v>156</v>
      </c>
      <c r="Z3261" s="3">
        <v>16635</v>
      </c>
      <c r="AA3261" s="4">
        <f t="shared" si="883"/>
        <v>2293.4443219999998</v>
      </c>
      <c r="AB3261" s="2">
        <f t="shared" si="884"/>
        <v>2293.4443219999998</v>
      </c>
      <c r="AC3261" s="4">
        <f>AD3261</f>
        <v>1128.4888643999998</v>
      </c>
      <c r="AD3261" s="4">
        <f t="shared" si="865"/>
        <v>1128.4888643999998</v>
      </c>
      <c r="AE3261" s="4" t="s">
        <v>62</v>
      </c>
      <c r="AG3261" s="4" t="str">
        <f t="shared" si="881"/>
        <v>Weight Captured Separately</v>
      </c>
      <c r="AI3261" t="e">
        <f t="shared" si="862"/>
        <v>#N/A</v>
      </c>
      <c r="AJ3261" t="s">
        <v>81</v>
      </c>
      <c r="AK3261" s="2"/>
      <c r="AL3261" s="2" t="str">
        <f t="shared" si="882"/>
        <v>Freight Included in Commodity Cost</v>
      </c>
      <c r="AM3261" s="4"/>
      <c r="AN3261" t="e">
        <f>VLOOKUP([1]!Tabelle13[[#This Row],[Vlookup this ID for freight costs]],$AL$2:$AL$6811,2,FALSE)</f>
        <v>#REF!</v>
      </c>
      <c r="AO3261">
        <f t="shared" si="885"/>
        <v>7041.4204915847986</v>
      </c>
      <c r="AP3261">
        <v>1.78</v>
      </c>
      <c r="AQ3261">
        <v>1.78</v>
      </c>
      <c r="AR3261" s="4">
        <v>13</v>
      </c>
      <c r="AS3261" s="4">
        <v>1</v>
      </c>
      <c r="AT3261" s="4">
        <v>2014</v>
      </c>
      <c r="AU3261" s="4">
        <v>13</v>
      </c>
      <c r="AV3261" s="4">
        <v>1</v>
      </c>
      <c r="AW3261" s="4">
        <v>2014</v>
      </c>
      <c r="AX3261" t="str">
        <f t="shared" si="863"/>
        <v>No Delay</v>
      </c>
      <c r="AY3261">
        <f t="shared" si="864"/>
        <v>0</v>
      </c>
    </row>
    <row r="3262" spans="1:51" x14ac:dyDescent="0.2">
      <c r="A3262" s="3">
        <v>53945</v>
      </c>
      <c r="B3262" s="1" t="s">
        <v>328</v>
      </c>
      <c r="C3262" s="1" t="s">
        <v>150</v>
      </c>
      <c r="D3262" s="1" t="s">
        <v>100</v>
      </c>
      <c r="E3262" s="1" t="s">
        <v>101</v>
      </c>
      <c r="F3262" s="1" t="s">
        <v>101</v>
      </c>
      <c r="G3262" s="13" t="s">
        <v>1622</v>
      </c>
      <c r="H3262" s="12">
        <v>41652</v>
      </c>
      <c r="I3262" s="12" t="s">
        <v>1622</v>
      </c>
      <c r="J3262" s="12">
        <v>41652</v>
      </c>
      <c r="K3262" s="4">
        <v>5174</v>
      </c>
      <c r="L3262" s="1" t="s">
        <v>146</v>
      </c>
      <c r="M3262" s="1" t="s">
        <v>1920</v>
      </c>
      <c r="N3262" s="1" t="s">
        <v>371</v>
      </c>
      <c r="O3262" s="1" t="s">
        <v>93</v>
      </c>
      <c r="P3262">
        <v>240</v>
      </c>
      <c r="Q3262">
        <v>446</v>
      </c>
      <c r="R3262">
        <v>10825.73</v>
      </c>
      <c r="S3262">
        <v>24.27</v>
      </c>
      <c r="T3262">
        <v>0.1</v>
      </c>
      <c r="U3262">
        <f t="shared" si="860"/>
        <v>10824.42</v>
      </c>
      <c r="V3262">
        <f t="shared" si="861"/>
        <v>107040</v>
      </c>
      <c r="W3262" s="1" t="s">
        <v>155</v>
      </c>
      <c r="X3262" s="1" t="s">
        <v>1236</v>
      </c>
      <c r="Y3262" s="1" t="s">
        <v>156</v>
      </c>
      <c r="Z3262" s="3">
        <v>16635</v>
      </c>
      <c r="AA3262" s="4">
        <f t="shared" si="883"/>
        <v>2294.1027859999999</v>
      </c>
      <c r="AB3262" s="2">
        <f t="shared" si="884"/>
        <v>2294.1027859999999</v>
      </c>
      <c r="AC3262" s="4">
        <f>AD3262</f>
        <v>2294.1027859999999</v>
      </c>
      <c r="AD3262" s="4">
        <f t="shared" si="865"/>
        <v>2294.1027859999999</v>
      </c>
      <c r="AE3262" s="4" t="s">
        <v>62</v>
      </c>
      <c r="AG3262" s="4" t="str">
        <f t="shared" si="881"/>
        <v>Weight Captured Separately</v>
      </c>
      <c r="AI3262" t="e">
        <f t="shared" si="862"/>
        <v>#N/A</v>
      </c>
      <c r="AJ3262" t="s">
        <v>81</v>
      </c>
      <c r="AK3262" s="2"/>
      <c r="AL3262" s="2" t="str">
        <f t="shared" si="882"/>
        <v>Freight Included in Commodity Cost</v>
      </c>
      <c r="AM3262" s="4"/>
      <c r="AN3262" t="e">
        <f>VLOOKUP([1]!Tabelle13[[#This Row],[Vlookup this ID for freight costs]],$AL$2:$AL$6811,2,FALSE)</f>
        <v>#REF!</v>
      </c>
      <c r="AO3262">
        <f t="shared" si="885"/>
        <v>14317.182590212002</v>
      </c>
      <c r="AP3262">
        <v>11.13</v>
      </c>
      <c r="AQ3262">
        <v>11.13</v>
      </c>
      <c r="AR3262" s="4">
        <v>13</v>
      </c>
      <c r="AS3262" s="4">
        <v>1</v>
      </c>
      <c r="AT3262" s="4">
        <v>2014</v>
      </c>
      <c r="AU3262" s="4">
        <v>13</v>
      </c>
      <c r="AV3262" s="4">
        <v>1</v>
      </c>
      <c r="AW3262" s="4">
        <v>2014</v>
      </c>
      <c r="AX3262" t="str">
        <f t="shared" si="863"/>
        <v>No Delay</v>
      </c>
      <c r="AY3262">
        <f t="shared" si="864"/>
        <v>0</v>
      </c>
    </row>
    <row r="3263" spans="1:51" x14ac:dyDescent="0.2">
      <c r="A3263" s="3">
        <v>18422</v>
      </c>
      <c r="B3263" s="1" t="s">
        <v>172</v>
      </c>
      <c r="C3263" s="1" t="s">
        <v>114</v>
      </c>
      <c r="D3263" s="1" t="s">
        <v>74</v>
      </c>
      <c r="E3263" s="1" t="s">
        <v>53</v>
      </c>
      <c r="F3263" s="1" t="s">
        <v>53</v>
      </c>
      <c r="G3263" s="13" t="s">
        <v>1607</v>
      </c>
      <c r="H3263" s="12">
        <v>40367</v>
      </c>
      <c r="I3263" s="12" t="s">
        <v>1607</v>
      </c>
      <c r="J3263" s="12">
        <v>40367</v>
      </c>
      <c r="K3263" s="4">
        <v>2625</v>
      </c>
      <c r="L3263" s="1" t="s">
        <v>146</v>
      </c>
      <c r="M3263" s="1" t="s">
        <v>580</v>
      </c>
      <c r="N3263" s="1" t="s">
        <v>392</v>
      </c>
      <c r="O3263" s="1" t="s">
        <v>393</v>
      </c>
      <c r="P3263">
        <v>120</v>
      </c>
      <c r="Q3263">
        <v>10000</v>
      </c>
      <c r="R3263">
        <v>369100</v>
      </c>
      <c r="S3263">
        <v>36.909999999999997</v>
      </c>
      <c r="T3263">
        <v>0.31</v>
      </c>
      <c r="U3263">
        <f t="shared" si="860"/>
        <v>369099.99999999994</v>
      </c>
      <c r="V3263">
        <f t="shared" si="861"/>
        <v>1200000</v>
      </c>
      <c r="W3263" s="1" t="s">
        <v>394</v>
      </c>
      <c r="X3263" s="1" t="s">
        <v>112</v>
      </c>
      <c r="Y3263" s="1" t="s">
        <v>112</v>
      </c>
      <c r="Z3263" s="3">
        <v>7527</v>
      </c>
      <c r="AA3263" s="4">
        <f t="shared" si="866"/>
        <v>2294</v>
      </c>
      <c r="AB3263" s="4">
        <f xml:space="preserve"> 2244.740206  + 0.1097478*Q3263</f>
        <v>3342.218206</v>
      </c>
      <c r="AC3263" s="4">
        <f>AF3263</f>
        <v>2294</v>
      </c>
      <c r="AD3263" s="4">
        <f t="shared" si="865"/>
        <v>3737.3055555555557</v>
      </c>
      <c r="AE3263" s="4">
        <v>2294</v>
      </c>
      <c r="AF3263" s="4">
        <v>2294</v>
      </c>
      <c r="AG3263" s="4">
        <f t="shared" si="881"/>
        <v>2294</v>
      </c>
      <c r="AI3263" t="e">
        <f t="shared" si="862"/>
        <v>#N/A</v>
      </c>
      <c r="AJ3263">
        <v>1100.2</v>
      </c>
      <c r="AK3263" s="2">
        <v>1100.2</v>
      </c>
      <c r="AL3263" s="2">
        <f t="shared" si="882"/>
        <v>1100.2</v>
      </c>
      <c r="AM3263" s="4"/>
      <c r="AN3263" t="e">
        <f>VLOOKUP([1]!Tabelle13[[#This Row],[Vlookup this ID for freight costs]],$AL$2:$AL$6811,2,FALSE)</f>
        <v>#REF!</v>
      </c>
      <c r="AP3263">
        <v>795.78</v>
      </c>
      <c r="AQ3263">
        <v>795.78</v>
      </c>
      <c r="AR3263" s="4">
        <v>8</v>
      </c>
      <c r="AS3263" s="4">
        <v>7</v>
      </c>
      <c r="AT3263" s="4">
        <v>2010</v>
      </c>
      <c r="AU3263" s="4">
        <v>8</v>
      </c>
      <c r="AV3263" s="4">
        <v>7</v>
      </c>
      <c r="AW3263" s="4">
        <v>2010</v>
      </c>
      <c r="AX3263" t="str">
        <f t="shared" si="863"/>
        <v>No Delay</v>
      </c>
      <c r="AY3263">
        <f t="shared" si="864"/>
        <v>0</v>
      </c>
    </row>
    <row r="3264" spans="1:51" x14ac:dyDescent="0.2">
      <c r="A3264" s="3">
        <v>54956</v>
      </c>
      <c r="B3264" s="1" t="s">
        <v>328</v>
      </c>
      <c r="C3264" s="1" t="s">
        <v>150</v>
      </c>
      <c r="D3264" s="1" t="s">
        <v>100</v>
      </c>
      <c r="E3264" s="1" t="s">
        <v>101</v>
      </c>
      <c r="F3264" s="1" t="s">
        <v>101</v>
      </c>
      <c r="G3264" s="13" t="s">
        <v>230</v>
      </c>
      <c r="H3264" s="12">
        <v>40329</v>
      </c>
      <c r="I3264" s="12" t="s">
        <v>230</v>
      </c>
      <c r="J3264" s="12">
        <v>40329</v>
      </c>
      <c r="K3264" s="4">
        <v>2474</v>
      </c>
      <c r="L3264" s="1" t="s">
        <v>146</v>
      </c>
      <c r="M3264" s="1" t="s">
        <v>1920</v>
      </c>
      <c r="N3264" s="1" t="s">
        <v>265</v>
      </c>
      <c r="O3264" s="1" t="s">
        <v>93</v>
      </c>
      <c r="P3264">
        <v>60</v>
      </c>
      <c r="Q3264">
        <v>450</v>
      </c>
      <c r="R3264">
        <v>10244.69</v>
      </c>
      <c r="S3264">
        <v>22.77</v>
      </c>
      <c r="T3264">
        <v>0.38</v>
      </c>
      <c r="U3264">
        <f t="shared" si="860"/>
        <v>10246.5</v>
      </c>
      <c r="V3264">
        <f t="shared" si="861"/>
        <v>27000</v>
      </c>
      <c r="W3264" s="1" t="s">
        <v>204</v>
      </c>
      <c r="X3264" s="1" t="s">
        <v>1236</v>
      </c>
      <c r="Y3264" s="1" t="s">
        <v>205</v>
      </c>
      <c r="Z3264" s="3">
        <v>16682</v>
      </c>
      <c r="AA3264" s="4">
        <f t="shared" ref="AA3264:AA3269" si="886">AB3264</f>
        <v>2294.5417619999998</v>
      </c>
      <c r="AB3264" s="2">
        <f t="shared" ref="AB3264:AB3269" si="887">2245.156962+0.109744*Q3264</f>
        <v>2294.5417619999998</v>
      </c>
      <c r="AC3264" s="4">
        <f t="shared" ref="AC3264:AC3269" si="888">AD3264</f>
        <v>1146.9151367999998</v>
      </c>
      <c r="AD3264" s="4">
        <f t="shared" si="865"/>
        <v>1146.9151367999998</v>
      </c>
      <c r="AE3264" s="4" t="s">
        <v>62</v>
      </c>
      <c r="AG3264" s="4" t="str">
        <f t="shared" si="881"/>
        <v>Weight Captured Separately</v>
      </c>
      <c r="AI3264" t="e">
        <f t="shared" si="862"/>
        <v>#N/A</v>
      </c>
      <c r="AJ3264" t="s">
        <v>81</v>
      </c>
      <c r="AK3264" s="2"/>
      <c r="AL3264" s="2" t="str">
        <f t="shared" si="882"/>
        <v>Freight Included in Commodity Cost</v>
      </c>
      <c r="AM3264" s="4"/>
      <c r="AN3264" t="e">
        <f>VLOOKUP([1]!Tabelle13[[#This Row],[Vlookup this ID for freight costs]],$AL$2:$AL$6811,2,FALSE)</f>
        <v>#REF!</v>
      </c>
      <c r="AO3264">
        <f t="shared" ref="AO3264:AO3269" si="889">IF(AK:AK="",AC:AC*6.242+1.383 -2.844 + 3.145 -2.265  -2.026,AK:AK)</f>
        <v>7156.4372839055986</v>
      </c>
      <c r="AP3264">
        <v>22.09</v>
      </c>
      <c r="AQ3264">
        <v>22.09</v>
      </c>
      <c r="AR3264" s="4">
        <v>31</v>
      </c>
      <c r="AS3264" s="4">
        <v>5</v>
      </c>
      <c r="AT3264" s="4">
        <v>2010</v>
      </c>
      <c r="AU3264" s="4">
        <v>31</v>
      </c>
      <c r="AV3264" s="4">
        <v>5</v>
      </c>
      <c r="AW3264" s="4">
        <v>2010</v>
      </c>
      <c r="AX3264" t="str">
        <f t="shared" si="863"/>
        <v>No Delay</v>
      </c>
      <c r="AY3264">
        <f t="shared" si="864"/>
        <v>0</v>
      </c>
    </row>
    <row r="3265" spans="1:51" x14ac:dyDescent="0.2">
      <c r="A3265" s="3">
        <v>11109</v>
      </c>
      <c r="B3265" s="1" t="s">
        <v>133</v>
      </c>
      <c r="C3265" s="1" t="s">
        <v>51</v>
      </c>
      <c r="D3265" s="1" t="s">
        <v>130</v>
      </c>
      <c r="E3265" s="1" t="s">
        <v>53</v>
      </c>
      <c r="F3265" s="1" t="s">
        <v>53</v>
      </c>
      <c r="G3265" s="13" t="s">
        <v>1277</v>
      </c>
      <c r="H3265" s="12">
        <v>39189</v>
      </c>
      <c r="I3265" s="12" t="s">
        <v>1277</v>
      </c>
      <c r="J3265" s="12">
        <v>39189</v>
      </c>
      <c r="K3265" s="4">
        <v>100</v>
      </c>
      <c r="L3265" s="1" t="s">
        <v>146</v>
      </c>
      <c r="M3265" s="1" t="s">
        <v>132</v>
      </c>
      <c r="N3265" s="1" t="s">
        <v>648</v>
      </c>
      <c r="O3265" s="1" t="s">
        <v>93</v>
      </c>
      <c r="P3265">
        <v>240</v>
      </c>
      <c r="Q3265">
        <v>460</v>
      </c>
      <c r="R3265">
        <v>9683</v>
      </c>
      <c r="S3265">
        <v>21.05</v>
      </c>
      <c r="T3265">
        <v>0.09</v>
      </c>
      <c r="U3265">
        <f t="shared" si="860"/>
        <v>9683</v>
      </c>
      <c r="V3265">
        <f t="shared" si="861"/>
        <v>110400</v>
      </c>
      <c r="W3265" s="1" t="s">
        <v>155</v>
      </c>
      <c r="X3265" s="1" t="s">
        <v>1236</v>
      </c>
      <c r="Y3265" s="1" t="s">
        <v>156</v>
      </c>
      <c r="Z3265" s="3">
        <v>6318</v>
      </c>
      <c r="AA3265" s="4">
        <f t="shared" si="886"/>
        <v>2295.6392019999998</v>
      </c>
      <c r="AB3265" s="2">
        <f t="shared" si="887"/>
        <v>2295.6392019999998</v>
      </c>
      <c r="AC3265" s="4">
        <f t="shared" si="888"/>
        <v>1345.8196009999999</v>
      </c>
      <c r="AD3265" s="4">
        <f t="shared" si="865"/>
        <v>1345.8196009999999</v>
      </c>
      <c r="AE3265" s="3" t="s">
        <v>2034</v>
      </c>
      <c r="AF3265" s="3"/>
      <c r="AG3265" s="4" t="str">
        <f>AI3265</f>
        <v>Weight Captured Separately</v>
      </c>
      <c r="AH3265" s="4">
        <v>10549</v>
      </c>
      <c r="AI3265" t="str">
        <f t="shared" si="862"/>
        <v>Weight Captured Separately</v>
      </c>
      <c r="AJ3265" t="s">
        <v>2034</v>
      </c>
      <c r="AK3265" s="2">
        <v>7364.3</v>
      </c>
      <c r="AL3265" s="2">
        <f>AN3265</f>
        <v>7364.3</v>
      </c>
      <c r="AM3265" s="4">
        <v>10549</v>
      </c>
      <c r="AN3265">
        <f>INDEX($AJ$2:$AJ$6811,MATCH(AM3265,$A$2:$A$6811,0))</f>
        <v>7364.3</v>
      </c>
      <c r="AO3265">
        <f t="shared" si="889"/>
        <v>7364.3</v>
      </c>
      <c r="AP3265">
        <v>0</v>
      </c>
      <c r="AR3265" s="4">
        <v>17</v>
      </c>
      <c r="AS3265" s="4">
        <v>4</v>
      </c>
      <c r="AT3265" s="4">
        <v>2007</v>
      </c>
      <c r="AU3265" s="4">
        <v>17</v>
      </c>
      <c r="AV3265" s="4">
        <v>4</v>
      </c>
      <c r="AW3265" s="4">
        <v>2007</v>
      </c>
      <c r="AX3265" t="str">
        <f t="shared" si="863"/>
        <v>No Delay</v>
      </c>
      <c r="AY3265">
        <f t="shared" si="864"/>
        <v>0</v>
      </c>
    </row>
    <row r="3266" spans="1:51" ht="16" x14ac:dyDescent="0.2">
      <c r="A3266" s="3">
        <v>1223</v>
      </c>
      <c r="B3266" s="1" t="s">
        <v>1918</v>
      </c>
      <c r="C3266" s="1" t="s">
        <v>150</v>
      </c>
      <c r="D3266" s="1" t="s">
        <v>100</v>
      </c>
      <c r="E3266" s="1" t="s">
        <v>101</v>
      </c>
      <c r="F3266" s="1" t="s">
        <v>101</v>
      </c>
      <c r="G3266" s="13" t="s">
        <v>522</v>
      </c>
      <c r="H3266" s="12">
        <v>40098</v>
      </c>
      <c r="I3266" s="12" t="s">
        <v>1994</v>
      </c>
      <c r="J3266" s="12">
        <v>40022</v>
      </c>
      <c r="K3266" s="4">
        <v>1686</v>
      </c>
      <c r="L3266" s="1" t="s">
        <v>146</v>
      </c>
      <c r="M3266" s="1" t="s">
        <v>1920</v>
      </c>
      <c r="N3266" s="1" t="s">
        <v>2006</v>
      </c>
      <c r="O3266" s="1" t="s">
        <v>2007</v>
      </c>
      <c r="P3266">
        <v>240</v>
      </c>
      <c r="Q3266">
        <v>460</v>
      </c>
      <c r="R3266">
        <v>2838.2</v>
      </c>
      <c r="S3266">
        <v>6.17</v>
      </c>
      <c r="T3266">
        <v>0.03</v>
      </c>
      <c r="U3266">
        <f t="shared" ref="U3266:U3329" si="890">S3266*Q3266</f>
        <v>2838.2</v>
      </c>
      <c r="V3266">
        <f t="shared" ref="V3266:V3329" si="891">Q3266*P3266</f>
        <v>110400</v>
      </c>
      <c r="W3266" s="1" t="s">
        <v>623</v>
      </c>
      <c r="X3266" s="6" t="s">
        <v>1508</v>
      </c>
      <c r="Y3266" s="1" t="s">
        <v>624</v>
      </c>
      <c r="Z3266" s="3">
        <v>13360</v>
      </c>
      <c r="AA3266" s="4">
        <f t="shared" si="886"/>
        <v>2295.6392019999998</v>
      </c>
      <c r="AB3266" s="2">
        <f t="shared" si="887"/>
        <v>2295.6392019999998</v>
      </c>
      <c r="AC3266" s="4">
        <f t="shared" si="888"/>
        <v>1345.8196009999999</v>
      </c>
      <c r="AD3266" s="4">
        <f t="shared" si="865"/>
        <v>1345.8196009999999</v>
      </c>
      <c r="AE3266" s="4" t="s">
        <v>62</v>
      </c>
      <c r="AG3266" s="4" t="str">
        <f>AE3266</f>
        <v>Weight Captured Separately</v>
      </c>
      <c r="AH3266" s="4">
        <v>11091</v>
      </c>
      <c r="AI3266">
        <f t="shared" ref="AI3266:AI3329" si="892">INDEX($AE$2:$AE$6811,MATCH(AH3266,$A$2:$A$6811,0))</f>
        <v>368</v>
      </c>
      <c r="AJ3266" t="s">
        <v>81</v>
      </c>
      <c r="AK3266" s="2"/>
      <c r="AL3266" s="2" t="str">
        <f>AJ3266</f>
        <v>Freight Included in Commodity Cost</v>
      </c>
      <c r="AM3266" s="4"/>
      <c r="AN3266" t="e">
        <f>VLOOKUP([1]!Tabelle13[[#This Row],[Vlookup this ID for freight costs]],$AL$2:$AL$6811,2,FALSE)</f>
        <v>#REF!</v>
      </c>
      <c r="AO3266">
        <f t="shared" si="889"/>
        <v>8397.9989494420006</v>
      </c>
      <c r="AP3266">
        <v>5.56</v>
      </c>
      <c r="AQ3266">
        <v>5.56</v>
      </c>
      <c r="AR3266" s="4">
        <v>12</v>
      </c>
      <c r="AS3266" s="4">
        <v>10</v>
      </c>
      <c r="AT3266" s="4">
        <v>2009</v>
      </c>
      <c r="AU3266" s="4">
        <v>28</v>
      </c>
      <c r="AV3266" s="4">
        <v>7</v>
      </c>
      <c r="AW3266" s="4">
        <v>2009</v>
      </c>
      <c r="AX3266" t="str">
        <f t="shared" ref="AX3266:AX3329" si="893">IF(DATE(AW3266,AV3266,AU3266)&lt;=DATE(AT3266,AS3266,AR3266),"No Delay","Delay")</f>
        <v>No Delay</v>
      </c>
      <c r="AY3266">
        <f t="shared" ref="AY3266:AY3329" si="894">IF(_xlfn.DAYS(J3266,H3266)&gt;0, _xlfn.DAYS(J3266,H3266),0)</f>
        <v>0</v>
      </c>
    </row>
    <row r="3267" spans="1:51" x14ac:dyDescent="0.2">
      <c r="A3267" s="3">
        <v>10549</v>
      </c>
      <c r="B3267" s="1" t="s">
        <v>133</v>
      </c>
      <c r="C3267" s="1" t="s">
        <v>51</v>
      </c>
      <c r="D3267" s="1" t="s">
        <v>130</v>
      </c>
      <c r="E3267" s="1" t="s">
        <v>53</v>
      </c>
      <c r="F3267" s="1" t="s">
        <v>53</v>
      </c>
      <c r="G3267" s="13" t="s">
        <v>1277</v>
      </c>
      <c r="H3267" s="12">
        <v>39189</v>
      </c>
      <c r="I3267" s="12" t="s">
        <v>1277</v>
      </c>
      <c r="J3267" s="12">
        <v>39189</v>
      </c>
      <c r="K3267" s="4">
        <v>96</v>
      </c>
      <c r="L3267" s="1" t="s">
        <v>146</v>
      </c>
      <c r="M3267" s="1" t="s">
        <v>132</v>
      </c>
      <c r="N3267" s="1" t="s">
        <v>269</v>
      </c>
      <c r="O3267" s="1" t="s">
        <v>270</v>
      </c>
      <c r="P3267">
        <v>270</v>
      </c>
      <c r="Q3267">
        <v>470</v>
      </c>
      <c r="R3267">
        <v>35856.300000000003</v>
      </c>
      <c r="S3267">
        <v>76.290000000000006</v>
      </c>
      <c r="T3267">
        <v>0.28000000000000003</v>
      </c>
      <c r="U3267">
        <f t="shared" si="890"/>
        <v>35856.300000000003</v>
      </c>
      <c r="V3267">
        <f t="shared" si="891"/>
        <v>126900</v>
      </c>
      <c r="W3267" s="1" t="s">
        <v>271</v>
      </c>
      <c r="X3267" s="1" t="s">
        <v>272</v>
      </c>
      <c r="Y3267" s="1" t="s">
        <v>272</v>
      </c>
      <c r="Z3267" s="3">
        <v>7744</v>
      </c>
      <c r="AA3267" s="4">
        <f t="shared" si="886"/>
        <v>2296.7366419999998</v>
      </c>
      <c r="AB3267" s="2">
        <f t="shared" si="887"/>
        <v>2296.7366419999998</v>
      </c>
      <c r="AC3267" s="4">
        <f t="shared" si="888"/>
        <v>2296.7366419999998</v>
      </c>
      <c r="AD3267" s="4">
        <f t="shared" si="865"/>
        <v>2296.7366419999998</v>
      </c>
      <c r="AE3267" s="4" t="s">
        <v>62</v>
      </c>
      <c r="AG3267" s="4" t="str">
        <f>AE3267</f>
        <v>Weight Captured Separately</v>
      </c>
      <c r="AH3267" s="4">
        <v>82910</v>
      </c>
      <c r="AI3267">
        <f t="shared" si="892"/>
        <v>6991</v>
      </c>
      <c r="AJ3267">
        <v>7364.3</v>
      </c>
      <c r="AK3267" s="2">
        <v>7364.3</v>
      </c>
      <c r="AL3267" s="2">
        <f>AJ3267</f>
        <v>7364.3</v>
      </c>
      <c r="AM3267" s="4"/>
      <c r="AN3267" t="e">
        <f>VLOOKUP([1]!Tabelle13[[#This Row],[Vlookup this ID for freight costs]],$AL$2:$AL$6811,2,FALSE)</f>
        <v>#REF!</v>
      </c>
      <c r="AO3267">
        <f t="shared" si="889"/>
        <v>7364.3</v>
      </c>
      <c r="AP3267">
        <v>0</v>
      </c>
      <c r="AR3267" s="4">
        <v>17</v>
      </c>
      <c r="AS3267" s="4">
        <v>4</v>
      </c>
      <c r="AT3267" s="4">
        <v>2007</v>
      </c>
      <c r="AU3267" s="4">
        <v>17</v>
      </c>
      <c r="AV3267" s="4">
        <v>4</v>
      </c>
      <c r="AW3267" s="4">
        <v>2007</v>
      </c>
      <c r="AX3267" t="str">
        <f t="shared" si="893"/>
        <v>No Delay</v>
      </c>
      <c r="AY3267">
        <f t="shared" si="894"/>
        <v>0</v>
      </c>
    </row>
    <row r="3268" spans="1:51" ht="16" x14ac:dyDescent="0.2">
      <c r="A3268" s="3">
        <v>7128</v>
      </c>
      <c r="B3268" s="1" t="s">
        <v>1918</v>
      </c>
      <c r="C3268" s="1" t="s">
        <v>150</v>
      </c>
      <c r="D3268" s="1" t="s">
        <v>100</v>
      </c>
      <c r="E3268" s="1" t="s">
        <v>101</v>
      </c>
      <c r="F3268" s="1" t="s">
        <v>101</v>
      </c>
      <c r="G3268" s="13" t="s">
        <v>1519</v>
      </c>
      <c r="H3268" s="12">
        <v>39680</v>
      </c>
      <c r="I3268" s="12" t="s">
        <v>1137</v>
      </c>
      <c r="J3268" s="12">
        <v>39582</v>
      </c>
      <c r="K3268" s="4">
        <v>842</v>
      </c>
      <c r="L3268" s="1" t="s">
        <v>146</v>
      </c>
      <c r="M3268" s="1" t="s">
        <v>1920</v>
      </c>
      <c r="N3268" s="1" t="s">
        <v>2006</v>
      </c>
      <c r="O3268" s="1" t="s">
        <v>2007</v>
      </c>
      <c r="P3268">
        <v>240</v>
      </c>
      <c r="Q3268">
        <v>470</v>
      </c>
      <c r="R3268">
        <v>2942.2</v>
      </c>
      <c r="S3268">
        <v>6.26</v>
      </c>
      <c r="T3268">
        <v>0.03</v>
      </c>
      <c r="U3268">
        <f t="shared" si="890"/>
        <v>2942.2</v>
      </c>
      <c r="V3268">
        <f t="shared" si="891"/>
        <v>112800</v>
      </c>
      <c r="W3268" s="1" t="s">
        <v>623</v>
      </c>
      <c r="X3268" s="6" t="s">
        <v>1508</v>
      </c>
      <c r="Y3268" s="1" t="s">
        <v>624</v>
      </c>
      <c r="Z3268" s="3">
        <v>13360</v>
      </c>
      <c r="AA3268" s="4">
        <f t="shared" si="886"/>
        <v>2296.7366419999998</v>
      </c>
      <c r="AB3268" s="2">
        <f t="shared" si="887"/>
        <v>2296.7366419999998</v>
      </c>
      <c r="AC3268" s="4">
        <f t="shared" si="888"/>
        <v>1305.8683209999999</v>
      </c>
      <c r="AD3268" s="4">
        <f t="shared" ref="AD3268:AD3331" si="895">AVERAGEIFS($AA$2:$AA$6811,$L$2:$L$6811,L3268,$V$2:$V$6811,"&gt;="&amp;(V3268-100), $V$2:$V$6811,"&lt;="&amp;(V3268+100),$AA$2:$AA$6811,"&gt;"&amp;1)</f>
        <v>1305.8683209999999</v>
      </c>
      <c r="AE3268" s="4" t="s">
        <v>62</v>
      </c>
      <c r="AG3268" s="4" t="str">
        <f>AE3268</f>
        <v>Weight Captured Separately</v>
      </c>
      <c r="AH3268" s="4">
        <v>10588</v>
      </c>
      <c r="AI3268">
        <f t="shared" si="892"/>
        <v>1286</v>
      </c>
      <c r="AJ3268" t="s">
        <v>81</v>
      </c>
      <c r="AK3268" s="2"/>
      <c r="AL3268" s="2" t="str">
        <f>AJ3268</f>
        <v>Freight Included in Commodity Cost</v>
      </c>
      <c r="AM3268" s="4"/>
      <c r="AN3268" t="e">
        <f>VLOOKUP([1]!Tabelle13[[#This Row],[Vlookup this ID for freight costs]],$AL$2:$AL$6811,2,FALSE)</f>
        <v>#REF!</v>
      </c>
      <c r="AO3268">
        <f t="shared" si="889"/>
        <v>8148.6230596819996</v>
      </c>
      <c r="AP3268">
        <v>4.71</v>
      </c>
      <c r="AQ3268">
        <v>4.71</v>
      </c>
      <c r="AR3268" s="4">
        <v>20</v>
      </c>
      <c r="AS3268" s="4">
        <v>8</v>
      </c>
      <c r="AT3268" s="4">
        <v>2008</v>
      </c>
      <c r="AU3268" s="4">
        <v>14</v>
      </c>
      <c r="AV3268" s="4">
        <v>5</v>
      </c>
      <c r="AW3268" s="4">
        <v>2008</v>
      </c>
      <c r="AX3268" t="str">
        <f t="shared" si="893"/>
        <v>No Delay</v>
      </c>
      <c r="AY3268">
        <f t="shared" si="894"/>
        <v>0</v>
      </c>
    </row>
    <row r="3269" spans="1:51" x14ac:dyDescent="0.2">
      <c r="A3269" s="3">
        <v>77925</v>
      </c>
      <c r="B3269" s="1" t="s">
        <v>328</v>
      </c>
      <c r="C3269" s="1" t="s">
        <v>150</v>
      </c>
      <c r="D3269" s="1" t="s">
        <v>100</v>
      </c>
      <c r="E3269" s="1" t="s">
        <v>101</v>
      </c>
      <c r="F3269" s="1" t="s">
        <v>101</v>
      </c>
      <c r="G3269" s="13" t="s">
        <v>1411</v>
      </c>
      <c r="H3269" s="12">
        <v>41880</v>
      </c>
      <c r="I3269" s="12" t="s">
        <v>1411</v>
      </c>
      <c r="J3269" s="12">
        <v>41880</v>
      </c>
      <c r="K3269" s="4">
        <v>5911</v>
      </c>
      <c r="L3269" s="1" t="s">
        <v>146</v>
      </c>
      <c r="M3269" s="1" t="s">
        <v>1920</v>
      </c>
      <c r="N3269" s="1" t="s">
        <v>302</v>
      </c>
      <c r="O3269" s="1" t="s">
        <v>93</v>
      </c>
      <c r="P3269">
        <v>30</v>
      </c>
      <c r="Q3269">
        <v>472</v>
      </c>
      <c r="R3269">
        <v>9824.7000000000007</v>
      </c>
      <c r="S3269">
        <v>20.82</v>
      </c>
      <c r="T3269">
        <v>0.69</v>
      </c>
      <c r="U3269">
        <f t="shared" si="890"/>
        <v>9827.0400000000009</v>
      </c>
      <c r="V3269">
        <f t="shared" si="891"/>
        <v>14160</v>
      </c>
      <c r="W3269" s="1" t="s">
        <v>179</v>
      </c>
      <c r="X3269" s="1" t="s">
        <v>1236</v>
      </c>
      <c r="Y3269" s="1" t="s">
        <v>156</v>
      </c>
      <c r="Z3269" s="3">
        <v>16635</v>
      </c>
      <c r="AA3269" s="4">
        <f t="shared" si="886"/>
        <v>2296.95613</v>
      </c>
      <c r="AB3269" s="2">
        <f t="shared" si="887"/>
        <v>2296.95613</v>
      </c>
      <c r="AC3269" s="4">
        <f t="shared" si="888"/>
        <v>5651.4780650000002</v>
      </c>
      <c r="AD3269" s="4">
        <f t="shared" si="895"/>
        <v>5651.4780650000002</v>
      </c>
      <c r="AE3269" s="4" t="s">
        <v>62</v>
      </c>
      <c r="AG3269" s="4" t="str">
        <f>AE3269</f>
        <v>Weight Captured Separately</v>
      </c>
      <c r="AI3269" t="e">
        <f t="shared" si="892"/>
        <v>#N/A</v>
      </c>
      <c r="AJ3269" t="s">
        <v>81</v>
      </c>
      <c r="AK3269" s="2"/>
      <c r="AL3269" s="2" t="str">
        <f>AJ3269</f>
        <v>Freight Included in Commodity Cost</v>
      </c>
      <c r="AM3269" s="4"/>
      <c r="AN3269" t="e">
        <f>VLOOKUP([1]!Tabelle13[[#This Row],[Vlookup this ID for freight costs]],$AL$2:$AL$6811,2,FALSE)</f>
        <v>#REF!</v>
      </c>
      <c r="AO3269">
        <f t="shared" si="889"/>
        <v>35273.919081730004</v>
      </c>
      <c r="AP3269">
        <v>12.15</v>
      </c>
      <c r="AQ3269">
        <v>12.15</v>
      </c>
      <c r="AR3269" s="4">
        <v>29</v>
      </c>
      <c r="AS3269" s="4">
        <v>8</v>
      </c>
      <c r="AT3269" s="4">
        <v>2014</v>
      </c>
      <c r="AU3269" s="4">
        <v>29</v>
      </c>
      <c r="AV3269" s="4">
        <v>8</v>
      </c>
      <c r="AW3269" s="4">
        <v>2014</v>
      </c>
      <c r="AX3269" t="str">
        <f t="shared" si="893"/>
        <v>No Delay</v>
      </c>
      <c r="AY3269">
        <f t="shared" si="894"/>
        <v>0</v>
      </c>
    </row>
    <row r="3270" spans="1:51" x14ac:dyDescent="0.2">
      <c r="A3270" s="3">
        <v>11257</v>
      </c>
      <c r="B3270" s="1" t="s">
        <v>133</v>
      </c>
      <c r="C3270" s="1" t="s">
        <v>51</v>
      </c>
      <c r="D3270" s="1" t="s">
        <v>130</v>
      </c>
      <c r="E3270" s="1" t="s">
        <v>101</v>
      </c>
      <c r="F3270" s="1" t="s">
        <v>101</v>
      </c>
      <c r="G3270" s="13" t="s">
        <v>2053</v>
      </c>
      <c r="H3270" s="12">
        <v>39667</v>
      </c>
      <c r="I3270" s="12" t="s">
        <v>2053</v>
      </c>
      <c r="J3270" s="12">
        <v>39667</v>
      </c>
      <c r="K3270" s="4">
        <v>995</v>
      </c>
      <c r="L3270" s="1" t="s">
        <v>146</v>
      </c>
      <c r="M3270" s="1" t="s">
        <v>132</v>
      </c>
      <c r="N3270" s="1" t="s">
        <v>154</v>
      </c>
      <c r="O3270" s="1" t="s">
        <v>93</v>
      </c>
      <c r="P3270">
        <v>60</v>
      </c>
      <c r="Q3270">
        <v>16610</v>
      </c>
      <c r="R3270">
        <v>224235</v>
      </c>
      <c r="S3270">
        <v>13.5</v>
      </c>
      <c r="T3270">
        <v>0.22</v>
      </c>
      <c r="U3270">
        <f t="shared" si="890"/>
        <v>224235</v>
      </c>
      <c r="V3270">
        <f t="shared" si="891"/>
        <v>996600</v>
      </c>
      <c r="W3270" s="1" t="s">
        <v>204</v>
      </c>
      <c r="X3270" s="1" t="s">
        <v>1236</v>
      </c>
      <c r="Y3270" s="1" t="s">
        <v>205</v>
      </c>
      <c r="Z3270" s="3">
        <v>14749</v>
      </c>
      <c r="AA3270" s="4">
        <f t="shared" ref="AA3270:AA3299" si="896">AF3270</f>
        <v>2298</v>
      </c>
      <c r="AB3270" s="4">
        <f xml:space="preserve"> 2244.740206  + 0.1097478*Q3270</f>
        <v>4067.6511639999999</v>
      </c>
      <c r="AC3270" s="4">
        <f>AF3270</f>
        <v>2298</v>
      </c>
      <c r="AD3270" s="4">
        <f t="shared" si="895"/>
        <v>2075</v>
      </c>
      <c r="AE3270" s="4">
        <v>2298</v>
      </c>
      <c r="AF3270" s="4">
        <v>2298</v>
      </c>
      <c r="AG3270" s="4">
        <f>AE3270</f>
        <v>2298</v>
      </c>
      <c r="AH3270" s="4">
        <v>82490</v>
      </c>
      <c r="AI3270">
        <f t="shared" si="892"/>
        <v>836</v>
      </c>
      <c r="AJ3270">
        <v>3733.57</v>
      </c>
      <c r="AK3270" s="2">
        <v>3733.57</v>
      </c>
      <c r="AL3270" s="2">
        <f>AJ3270</f>
        <v>3733.57</v>
      </c>
      <c r="AM3270" s="4"/>
      <c r="AN3270" t="e">
        <f>VLOOKUP([1]!Tabelle13[[#This Row],[Vlookup this ID for freight costs]],$AL$2:$AL$6811,2,FALSE)</f>
        <v>#REF!</v>
      </c>
      <c r="AP3270">
        <v>358.78</v>
      </c>
      <c r="AQ3270">
        <v>358.78</v>
      </c>
      <c r="AR3270" s="4">
        <v>7</v>
      </c>
      <c r="AS3270" s="4">
        <v>8</v>
      </c>
      <c r="AT3270" s="4">
        <v>2008</v>
      </c>
      <c r="AU3270" s="4">
        <v>7</v>
      </c>
      <c r="AV3270" s="4">
        <v>8</v>
      </c>
      <c r="AW3270" s="4">
        <v>2008</v>
      </c>
      <c r="AX3270" t="str">
        <f t="shared" si="893"/>
        <v>No Delay</v>
      </c>
      <c r="AY3270">
        <f t="shared" si="894"/>
        <v>0</v>
      </c>
    </row>
    <row r="3271" spans="1:51" x14ac:dyDescent="0.2">
      <c r="A3271" s="3">
        <v>12196</v>
      </c>
      <c r="B3271" s="1" t="s">
        <v>133</v>
      </c>
      <c r="C3271" s="1" t="s">
        <v>51</v>
      </c>
      <c r="D3271" s="1" t="s">
        <v>130</v>
      </c>
      <c r="E3271" s="1" t="s">
        <v>101</v>
      </c>
      <c r="F3271" s="1" t="s">
        <v>101</v>
      </c>
      <c r="G3271" s="13" t="s">
        <v>2053</v>
      </c>
      <c r="H3271" s="12">
        <v>39667</v>
      </c>
      <c r="I3271" s="12" t="s">
        <v>2053</v>
      </c>
      <c r="J3271" s="12">
        <v>39667</v>
      </c>
      <c r="K3271" s="4">
        <v>996</v>
      </c>
      <c r="L3271" s="1" t="s">
        <v>146</v>
      </c>
      <c r="M3271" s="1" t="s">
        <v>132</v>
      </c>
      <c r="N3271" s="1" t="s">
        <v>178</v>
      </c>
      <c r="O3271" s="1" t="s">
        <v>93</v>
      </c>
      <c r="P3271">
        <v>60</v>
      </c>
      <c r="Q3271">
        <v>7110</v>
      </c>
      <c r="R3271">
        <v>57946.5</v>
      </c>
      <c r="S3271">
        <v>8.15</v>
      </c>
      <c r="T3271">
        <v>0.14000000000000001</v>
      </c>
      <c r="U3271">
        <f t="shared" si="890"/>
        <v>57946.5</v>
      </c>
      <c r="V3271">
        <f t="shared" si="891"/>
        <v>426600</v>
      </c>
      <c r="W3271" s="1" t="s">
        <v>155</v>
      </c>
      <c r="X3271" s="1" t="s">
        <v>1236</v>
      </c>
      <c r="Y3271" s="1" t="s">
        <v>156</v>
      </c>
      <c r="Z3271" s="3">
        <v>14703</v>
      </c>
      <c r="AA3271" s="4">
        <f t="shared" si="896"/>
        <v>2298</v>
      </c>
      <c r="AB3271" s="4">
        <f xml:space="preserve"> 2244.740206  + 0.1097478*Q3271</f>
        <v>3025.0470639999999</v>
      </c>
      <c r="AC3271" s="4">
        <f>AF3271</f>
        <v>2298</v>
      </c>
      <c r="AD3271" s="4">
        <f t="shared" si="895"/>
        <v>2298</v>
      </c>
      <c r="AE3271" s="3" t="s">
        <v>2054</v>
      </c>
      <c r="AF3271" s="3">
        <v>2298</v>
      </c>
      <c r="AG3271" s="4">
        <f>AI3271</f>
        <v>2298</v>
      </c>
      <c r="AH3271" s="4">
        <v>11257</v>
      </c>
      <c r="AI3271">
        <f t="shared" si="892"/>
        <v>2298</v>
      </c>
      <c r="AJ3271" t="s">
        <v>2054</v>
      </c>
      <c r="AK3271" s="2">
        <v>3733.57</v>
      </c>
      <c r="AL3271" s="2">
        <f>AN3271</f>
        <v>3733.57</v>
      </c>
      <c r="AM3271" s="4">
        <v>11257</v>
      </c>
      <c r="AN3271">
        <f>INDEX($AJ$2:$AJ$6811,MATCH(AM3271,$A$2:$A$6811,0))</f>
        <v>3733.57</v>
      </c>
      <c r="AP3271">
        <v>92.71</v>
      </c>
      <c r="AQ3271">
        <v>92.71</v>
      </c>
      <c r="AR3271" s="4">
        <v>7</v>
      </c>
      <c r="AS3271" s="4">
        <v>8</v>
      </c>
      <c r="AT3271" s="4">
        <v>2008</v>
      </c>
      <c r="AU3271" s="4">
        <v>7</v>
      </c>
      <c r="AV3271" s="4">
        <v>8</v>
      </c>
      <c r="AW3271" s="4">
        <v>2008</v>
      </c>
      <c r="AX3271" t="str">
        <f t="shared" si="893"/>
        <v>No Delay</v>
      </c>
      <c r="AY3271">
        <f t="shared" si="894"/>
        <v>0</v>
      </c>
    </row>
    <row r="3272" spans="1:51" x14ac:dyDescent="0.2">
      <c r="A3272" s="3">
        <v>32903</v>
      </c>
      <c r="B3272" s="1" t="s">
        <v>328</v>
      </c>
      <c r="C3272" s="1" t="s">
        <v>150</v>
      </c>
      <c r="D3272" s="1" t="s">
        <v>100</v>
      </c>
      <c r="E3272" s="1" t="s">
        <v>101</v>
      </c>
      <c r="F3272" s="1" t="s">
        <v>101</v>
      </c>
      <c r="G3272" s="13" t="s">
        <v>1411</v>
      </c>
      <c r="H3272" s="12">
        <v>41880</v>
      </c>
      <c r="I3272" s="12" t="s">
        <v>1411</v>
      </c>
      <c r="J3272" s="12">
        <v>41880</v>
      </c>
      <c r="K3272" s="4">
        <v>5865</v>
      </c>
      <c r="L3272" s="1" t="s">
        <v>146</v>
      </c>
      <c r="M3272" s="1" t="s">
        <v>1920</v>
      </c>
      <c r="N3272" s="1" t="s">
        <v>302</v>
      </c>
      <c r="O3272" s="1" t="s">
        <v>93</v>
      </c>
      <c r="P3272">
        <v>30</v>
      </c>
      <c r="Q3272">
        <v>486</v>
      </c>
      <c r="R3272">
        <v>10116.11</v>
      </c>
      <c r="S3272">
        <v>20.82</v>
      </c>
      <c r="T3272">
        <v>0.69</v>
      </c>
      <c r="U3272">
        <f t="shared" si="890"/>
        <v>10118.52</v>
      </c>
      <c r="V3272">
        <f t="shared" si="891"/>
        <v>14580</v>
      </c>
      <c r="W3272" s="1" t="s">
        <v>179</v>
      </c>
      <c r="X3272" s="1" t="s">
        <v>1236</v>
      </c>
      <c r="Y3272" s="1" t="s">
        <v>156</v>
      </c>
      <c r="Z3272" s="3">
        <v>16635</v>
      </c>
      <c r="AA3272" s="4">
        <f t="shared" ref="AA3272:AA3286" si="897">AB3272</f>
        <v>2298.4925459999999</v>
      </c>
      <c r="AB3272" s="2">
        <f t="shared" ref="AB3272:AB3286" si="898">2245.156962+0.109744*Q3272</f>
        <v>2298.4925459999999</v>
      </c>
      <c r="AC3272" s="4">
        <f t="shared" ref="AC3272:AC3286" si="899">AD3272</f>
        <v>2852.0063793333334</v>
      </c>
      <c r="AD3272" s="4">
        <f t="shared" si="895"/>
        <v>2852.0063793333334</v>
      </c>
      <c r="AE3272" s="4" t="s">
        <v>62</v>
      </c>
      <c r="AG3272" s="4" t="str">
        <f t="shared" ref="AG3272:AG3286" si="900">AE3272</f>
        <v>Weight Captured Separately</v>
      </c>
      <c r="AI3272" t="e">
        <f t="shared" si="892"/>
        <v>#N/A</v>
      </c>
      <c r="AJ3272" t="s">
        <v>81</v>
      </c>
      <c r="AK3272" s="2"/>
      <c r="AL3272" s="2" t="str">
        <f t="shared" ref="AL3272:AL3286" si="901">AJ3272</f>
        <v>Freight Included in Commodity Cost</v>
      </c>
      <c r="AM3272" s="4"/>
      <c r="AN3272" t="e">
        <f>VLOOKUP([1]!Tabelle13[[#This Row],[Vlookup this ID for freight costs]],$AL$2:$AL$6811,2,FALSE)</f>
        <v>#REF!</v>
      </c>
      <c r="AO3272">
        <f t="shared" ref="AO3272:AO3286" si="902">IF(AK:AK="",AC:AC*6.242+1.383 -2.844 + 3.145 -2.265  -2.026,AK:AK)</f>
        <v>17799.616819798666</v>
      </c>
      <c r="AP3272">
        <v>12.51</v>
      </c>
      <c r="AQ3272">
        <v>12.51</v>
      </c>
      <c r="AR3272" s="4">
        <v>29</v>
      </c>
      <c r="AS3272" s="4">
        <v>8</v>
      </c>
      <c r="AT3272" s="4">
        <v>2014</v>
      </c>
      <c r="AU3272" s="4">
        <v>29</v>
      </c>
      <c r="AV3272" s="4">
        <v>8</v>
      </c>
      <c r="AW3272" s="4">
        <v>2014</v>
      </c>
      <c r="AX3272" t="str">
        <f t="shared" si="893"/>
        <v>No Delay</v>
      </c>
      <c r="AY3272">
        <f t="shared" si="894"/>
        <v>0</v>
      </c>
    </row>
    <row r="3273" spans="1:51" x14ac:dyDescent="0.2">
      <c r="A3273" s="3">
        <v>5046</v>
      </c>
      <c r="B3273" s="1" t="s">
        <v>1918</v>
      </c>
      <c r="C3273" s="1" t="s">
        <v>150</v>
      </c>
      <c r="D3273" s="1" t="s">
        <v>100</v>
      </c>
      <c r="E3273" s="1" t="s">
        <v>53</v>
      </c>
      <c r="F3273" s="1" t="s">
        <v>53</v>
      </c>
      <c r="G3273" s="13" t="s">
        <v>1975</v>
      </c>
      <c r="H3273" s="12">
        <v>39903</v>
      </c>
      <c r="I3273" s="12" t="s">
        <v>954</v>
      </c>
      <c r="J3273" s="12">
        <v>39773</v>
      </c>
      <c r="K3273" s="4">
        <v>1190</v>
      </c>
      <c r="L3273" s="1" t="s">
        <v>146</v>
      </c>
      <c r="M3273" s="1" t="s">
        <v>1920</v>
      </c>
      <c r="N3273" s="1" t="s">
        <v>224</v>
      </c>
      <c r="O3273" s="1" t="s">
        <v>225</v>
      </c>
      <c r="P3273">
        <v>30</v>
      </c>
      <c r="Q3273">
        <v>500</v>
      </c>
      <c r="R3273">
        <v>8820</v>
      </c>
      <c r="S3273">
        <v>17.64</v>
      </c>
      <c r="T3273">
        <v>0.59</v>
      </c>
      <c r="U3273">
        <f t="shared" si="890"/>
        <v>8820</v>
      </c>
      <c r="V3273">
        <f t="shared" si="891"/>
        <v>15000</v>
      </c>
      <c r="W3273" s="1" t="s">
        <v>149</v>
      </c>
      <c r="X3273" s="1" t="s">
        <v>150</v>
      </c>
      <c r="Y3273" s="1" t="s">
        <v>150</v>
      </c>
      <c r="Z3273" s="3">
        <v>800</v>
      </c>
      <c r="AA3273" s="4">
        <f t="shared" si="897"/>
        <v>2300.0289619999999</v>
      </c>
      <c r="AB3273" s="2">
        <f t="shared" si="898"/>
        <v>2300.0289619999999</v>
      </c>
      <c r="AC3273" s="4">
        <f t="shared" si="899"/>
        <v>1734.5045881666667</v>
      </c>
      <c r="AD3273" s="4">
        <f t="shared" si="895"/>
        <v>1734.5045881666667</v>
      </c>
      <c r="AE3273" s="4" t="s">
        <v>62</v>
      </c>
      <c r="AG3273" s="4" t="str">
        <f t="shared" si="900"/>
        <v>Weight Captured Separately</v>
      </c>
      <c r="AH3273" s="4">
        <v>12179</v>
      </c>
      <c r="AI3273">
        <f t="shared" si="892"/>
        <v>555</v>
      </c>
      <c r="AJ3273" t="s">
        <v>81</v>
      </c>
      <c r="AK3273" s="2"/>
      <c r="AL3273" s="2" t="str">
        <f t="shared" si="901"/>
        <v>Freight Included in Commodity Cost</v>
      </c>
      <c r="AM3273" s="4"/>
      <c r="AN3273" t="e">
        <f>VLOOKUP([1]!Tabelle13[[#This Row],[Vlookup this ID for freight costs]],$AL$2:$AL$6811,2,FALSE)</f>
        <v>#REF!</v>
      </c>
      <c r="AO3273">
        <f t="shared" si="902"/>
        <v>10824.170639336335</v>
      </c>
      <c r="AP3273">
        <v>17.29</v>
      </c>
      <c r="AQ3273">
        <v>17.29</v>
      </c>
      <c r="AR3273" s="4">
        <v>31</v>
      </c>
      <c r="AS3273" s="4">
        <v>3</v>
      </c>
      <c r="AT3273" s="4">
        <v>2009</v>
      </c>
      <c r="AU3273" s="4">
        <v>21</v>
      </c>
      <c r="AV3273" s="4">
        <v>11</v>
      </c>
      <c r="AW3273" s="4">
        <v>2008</v>
      </c>
      <c r="AX3273" t="str">
        <f t="shared" si="893"/>
        <v>No Delay</v>
      </c>
      <c r="AY3273">
        <f t="shared" si="894"/>
        <v>0</v>
      </c>
    </row>
    <row r="3274" spans="1:51" x14ac:dyDescent="0.2">
      <c r="A3274" s="3">
        <v>36890</v>
      </c>
      <c r="B3274" s="1" t="s">
        <v>328</v>
      </c>
      <c r="C3274" s="1" t="s">
        <v>150</v>
      </c>
      <c r="D3274" s="1" t="s">
        <v>100</v>
      </c>
      <c r="E3274" s="1" t="s">
        <v>101</v>
      </c>
      <c r="F3274" s="1" t="s">
        <v>101</v>
      </c>
      <c r="G3274" s="13" t="s">
        <v>1967</v>
      </c>
      <c r="H3274" s="12">
        <v>40176</v>
      </c>
      <c r="I3274" s="12" t="s">
        <v>1967</v>
      </c>
      <c r="J3274" s="12">
        <v>40176</v>
      </c>
      <c r="K3274" s="4">
        <v>2124</v>
      </c>
      <c r="L3274" s="1" t="s">
        <v>146</v>
      </c>
      <c r="M3274" s="1" t="s">
        <v>1920</v>
      </c>
      <c r="N3274" s="1" t="s">
        <v>224</v>
      </c>
      <c r="O3274" s="1" t="s">
        <v>225</v>
      </c>
      <c r="P3274">
        <v>30</v>
      </c>
      <c r="Q3274">
        <v>500</v>
      </c>
      <c r="R3274">
        <v>14105.11</v>
      </c>
      <c r="S3274">
        <v>28.21</v>
      </c>
      <c r="T3274">
        <v>0.94</v>
      </c>
      <c r="U3274">
        <f t="shared" si="890"/>
        <v>14105</v>
      </c>
      <c r="V3274">
        <f t="shared" si="891"/>
        <v>15000</v>
      </c>
      <c r="W3274" s="1" t="s">
        <v>149</v>
      </c>
      <c r="X3274" s="1" t="s">
        <v>150</v>
      </c>
      <c r="Y3274" s="1" t="s">
        <v>150</v>
      </c>
      <c r="Z3274" s="3">
        <v>800</v>
      </c>
      <c r="AA3274" s="4">
        <f t="shared" si="897"/>
        <v>2300.0289619999999</v>
      </c>
      <c r="AB3274" s="2">
        <f t="shared" si="898"/>
        <v>2300.0289619999999</v>
      </c>
      <c r="AC3274" s="4">
        <f t="shared" si="899"/>
        <v>1734.5045881666667</v>
      </c>
      <c r="AD3274" s="4">
        <f t="shared" si="895"/>
        <v>1734.5045881666667</v>
      </c>
      <c r="AE3274" s="4" t="s">
        <v>62</v>
      </c>
      <c r="AG3274" s="4" t="str">
        <f t="shared" si="900"/>
        <v>Weight Captured Separately</v>
      </c>
      <c r="AI3274" t="e">
        <f t="shared" si="892"/>
        <v>#N/A</v>
      </c>
      <c r="AJ3274" t="s">
        <v>81</v>
      </c>
      <c r="AK3274" s="2"/>
      <c r="AL3274" s="2" t="str">
        <f t="shared" si="901"/>
        <v>Freight Included in Commodity Cost</v>
      </c>
      <c r="AM3274" s="4"/>
      <c r="AN3274" t="e">
        <f>VLOOKUP([1]!Tabelle13[[#This Row],[Vlookup this ID for freight costs]],$AL$2:$AL$6811,2,FALSE)</f>
        <v>#REF!</v>
      </c>
      <c r="AO3274">
        <f t="shared" si="902"/>
        <v>10824.170639336335</v>
      </c>
      <c r="AP3274">
        <v>30.41</v>
      </c>
      <c r="AQ3274">
        <v>30.41</v>
      </c>
      <c r="AR3274" s="4">
        <v>29</v>
      </c>
      <c r="AS3274" s="4">
        <v>12</v>
      </c>
      <c r="AT3274" s="4">
        <v>2009</v>
      </c>
      <c r="AU3274" s="4">
        <v>29</v>
      </c>
      <c r="AV3274" s="4">
        <v>12</v>
      </c>
      <c r="AW3274" s="4">
        <v>2009</v>
      </c>
      <c r="AX3274" t="str">
        <f t="shared" si="893"/>
        <v>No Delay</v>
      </c>
      <c r="AY3274">
        <f t="shared" si="894"/>
        <v>0</v>
      </c>
    </row>
    <row r="3275" spans="1:51" x14ac:dyDescent="0.2">
      <c r="A3275" s="3">
        <v>34989</v>
      </c>
      <c r="B3275" s="1" t="s">
        <v>328</v>
      </c>
      <c r="C3275" s="1" t="s">
        <v>150</v>
      </c>
      <c r="D3275" s="1" t="s">
        <v>100</v>
      </c>
      <c r="E3275" s="1" t="s">
        <v>101</v>
      </c>
      <c r="F3275" s="1" t="s">
        <v>101</v>
      </c>
      <c r="G3275" s="13" t="s">
        <v>1980</v>
      </c>
      <c r="H3275" s="12">
        <v>40105</v>
      </c>
      <c r="I3275" s="12" t="s">
        <v>1980</v>
      </c>
      <c r="J3275" s="12">
        <v>40105</v>
      </c>
      <c r="K3275" s="4">
        <v>1913</v>
      </c>
      <c r="L3275" s="1" t="s">
        <v>146</v>
      </c>
      <c r="M3275" s="1" t="s">
        <v>1920</v>
      </c>
      <c r="N3275" s="1" t="s">
        <v>224</v>
      </c>
      <c r="O3275" s="1" t="s">
        <v>225</v>
      </c>
      <c r="P3275">
        <v>30</v>
      </c>
      <c r="Q3275">
        <v>500</v>
      </c>
      <c r="R3275">
        <v>14278.99</v>
      </c>
      <c r="S3275">
        <v>28.56</v>
      </c>
      <c r="T3275">
        <v>0.95</v>
      </c>
      <c r="U3275">
        <f t="shared" si="890"/>
        <v>14280</v>
      </c>
      <c r="V3275">
        <f t="shared" si="891"/>
        <v>15000</v>
      </c>
      <c r="W3275" s="1" t="s">
        <v>149</v>
      </c>
      <c r="X3275" s="1" t="s">
        <v>150</v>
      </c>
      <c r="Y3275" s="1" t="s">
        <v>150</v>
      </c>
      <c r="Z3275" s="3">
        <v>800</v>
      </c>
      <c r="AA3275" s="4">
        <f t="shared" si="897"/>
        <v>2300.0289619999999</v>
      </c>
      <c r="AB3275" s="2">
        <f t="shared" si="898"/>
        <v>2300.0289619999999</v>
      </c>
      <c r="AC3275" s="4">
        <f t="shared" si="899"/>
        <v>1734.5045881666667</v>
      </c>
      <c r="AD3275" s="4">
        <f t="shared" si="895"/>
        <v>1734.5045881666667</v>
      </c>
      <c r="AE3275" s="4" t="s">
        <v>62</v>
      </c>
      <c r="AG3275" s="4" t="str">
        <f t="shared" si="900"/>
        <v>Weight Captured Separately</v>
      </c>
      <c r="AI3275" t="e">
        <f t="shared" si="892"/>
        <v>#N/A</v>
      </c>
      <c r="AJ3275" t="s">
        <v>81</v>
      </c>
      <c r="AK3275" s="2"/>
      <c r="AL3275" s="2" t="str">
        <f t="shared" si="901"/>
        <v>Freight Included in Commodity Cost</v>
      </c>
      <c r="AM3275" s="4"/>
      <c r="AN3275" t="e">
        <f>VLOOKUP([1]!Tabelle13[[#This Row],[Vlookup this ID for freight costs]],$AL$2:$AL$6811,2,FALSE)</f>
        <v>#REF!</v>
      </c>
      <c r="AO3275">
        <f t="shared" si="902"/>
        <v>10824.170639336335</v>
      </c>
      <c r="AP3275">
        <v>27.99</v>
      </c>
      <c r="AQ3275">
        <v>27.99</v>
      </c>
      <c r="AR3275" s="4">
        <v>19</v>
      </c>
      <c r="AS3275" s="4">
        <v>10</v>
      </c>
      <c r="AT3275" s="4">
        <v>2009</v>
      </c>
      <c r="AU3275" s="4">
        <v>19</v>
      </c>
      <c r="AV3275" s="4">
        <v>10</v>
      </c>
      <c r="AW3275" s="4">
        <v>2009</v>
      </c>
      <c r="AX3275" t="str">
        <f t="shared" si="893"/>
        <v>No Delay</v>
      </c>
      <c r="AY3275">
        <f t="shared" si="894"/>
        <v>0</v>
      </c>
    </row>
    <row r="3276" spans="1:51" x14ac:dyDescent="0.2">
      <c r="A3276" s="3">
        <v>1675</v>
      </c>
      <c r="B3276" s="1" t="s">
        <v>1918</v>
      </c>
      <c r="C3276" s="1" t="s">
        <v>150</v>
      </c>
      <c r="D3276" s="1" t="s">
        <v>100</v>
      </c>
      <c r="E3276" s="1" t="s">
        <v>101</v>
      </c>
      <c r="F3276" s="1" t="s">
        <v>101</v>
      </c>
      <c r="G3276" s="13" t="s">
        <v>1969</v>
      </c>
      <c r="H3276" s="12">
        <v>39562</v>
      </c>
      <c r="I3276" s="12" t="s">
        <v>1969</v>
      </c>
      <c r="J3276" s="12">
        <v>39562</v>
      </c>
      <c r="K3276" s="4">
        <v>793</v>
      </c>
      <c r="L3276" s="1" t="s">
        <v>146</v>
      </c>
      <c r="M3276" s="1" t="s">
        <v>1920</v>
      </c>
      <c r="N3276" s="1" t="s">
        <v>224</v>
      </c>
      <c r="O3276" s="1" t="s">
        <v>225</v>
      </c>
      <c r="P3276">
        <v>30</v>
      </c>
      <c r="Q3276">
        <v>500</v>
      </c>
      <c r="R3276">
        <v>10925</v>
      </c>
      <c r="S3276">
        <v>21.85</v>
      </c>
      <c r="T3276">
        <v>0.73</v>
      </c>
      <c r="U3276">
        <f t="shared" si="890"/>
        <v>10925</v>
      </c>
      <c r="V3276">
        <f t="shared" si="891"/>
        <v>15000</v>
      </c>
      <c r="W3276" s="1" t="s">
        <v>149</v>
      </c>
      <c r="X3276" s="1" t="s">
        <v>150</v>
      </c>
      <c r="Y3276" s="1" t="s">
        <v>150</v>
      </c>
      <c r="Z3276" s="3">
        <v>800</v>
      </c>
      <c r="AA3276" s="4">
        <f t="shared" si="897"/>
        <v>2300.0289619999999</v>
      </c>
      <c r="AB3276" s="2">
        <f t="shared" si="898"/>
        <v>2300.0289619999999</v>
      </c>
      <c r="AC3276" s="4">
        <f t="shared" si="899"/>
        <v>1734.5045881666667</v>
      </c>
      <c r="AD3276" s="4">
        <f t="shared" si="895"/>
        <v>1734.5045881666667</v>
      </c>
      <c r="AE3276" s="4" t="s">
        <v>62</v>
      </c>
      <c r="AG3276" s="4" t="str">
        <f t="shared" si="900"/>
        <v>Weight Captured Separately</v>
      </c>
      <c r="AH3276" s="4">
        <v>11015</v>
      </c>
      <c r="AI3276">
        <f t="shared" si="892"/>
        <v>5197</v>
      </c>
      <c r="AJ3276" t="s">
        <v>81</v>
      </c>
      <c r="AK3276" s="2"/>
      <c r="AL3276" s="2" t="str">
        <f t="shared" si="901"/>
        <v>Freight Included in Commodity Cost</v>
      </c>
      <c r="AM3276" s="4"/>
      <c r="AN3276" t="e">
        <f>VLOOKUP([1]!Tabelle13[[#This Row],[Vlookup this ID for freight costs]],$AL$2:$AL$6811,2,FALSE)</f>
        <v>#REF!</v>
      </c>
      <c r="AO3276">
        <f t="shared" si="902"/>
        <v>10824.170639336335</v>
      </c>
      <c r="AP3276">
        <v>17.48</v>
      </c>
      <c r="AQ3276">
        <v>17.48</v>
      </c>
      <c r="AR3276" s="4">
        <v>24</v>
      </c>
      <c r="AS3276" s="4">
        <v>4</v>
      </c>
      <c r="AT3276" s="4">
        <v>2008</v>
      </c>
      <c r="AU3276" s="4">
        <v>24</v>
      </c>
      <c r="AV3276" s="4">
        <v>4</v>
      </c>
      <c r="AW3276" s="4">
        <v>2008</v>
      </c>
      <c r="AX3276" t="str">
        <f t="shared" si="893"/>
        <v>No Delay</v>
      </c>
      <c r="AY3276">
        <f t="shared" si="894"/>
        <v>0</v>
      </c>
    </row>
    <row r="3277" spans="1:51" x14ac:dyDescent="0.2">
      <c r="A3277" s="3">
        <v>5044</v>
      </c>
      <c r="B3277" s="1" t="s">
        <v>1918</v>
      </c>
      <c r="C3277" s="1" t="s">
        <v>150</v>
      </c>
      <c r="D3277" s="1" t="s">
        <v>100</v>
      </c>
      <c r="E3277" s="1" t="s">
        <v>53</v>
      </c>
      <c r="F3277" s="1" t="s">
        <v>53</v>
      </c>
      <c r="G3277" s="13" t="s">
        <v>2055</v>
      </c>
      <c r="H3277" s="12">
        <v>39959</v>
      </c>
      <c r="I3277" s="12" t="s">
        <v>2056</v>
      </c>
      <c r="J3277" s="12">
        <v>39835</v>
      </c>
      <c r="K3277" s="4">
        <v>1323</v>
      </c>
      <c r="L3277" s="1" t="s">
        <v>146</v>
      </c>
      <c r="M3277" s="1" t="s">
        <v>1920</v>
      </c>
      <c r="N3277" s="1" t="s">
        <v>284</v>
      </c>
      <c r="O3277" s="1" t="s">
        <v>93</v>
      </c>
      <c r="P3277">
        <v>30</v>
      </c>
      <c r="Q3277">
        <v>500</v>
      </c>
      <c r="R3277">
        <v>1530</v>
      </c>
      <c r="S3277">
        <v>3.06</v>
      </c>
      <c r="T3277">
        <v>0.1</v>
      </c>
      <c r="U3277">
        <f t="shared" si="890"/>
        <v>1530</v>
      </c>
      <c r="V3277">
        <f t="shared" si="891"/>
        <v>15000</v>
      </c>
      <c r="W3277" s="1" t="s">
        <v>155</v>
      </c>
      <c r="X3277" s="1" t="s">
        <v>1236</v>
      </c>
      <c r="Y3277" s="1" t="s">
        <v>156</v>
      </c>
      <c r="Z3277" s="3">
        <v>8107</v>
      </c>
      <c r="AA3277" s="4">
        <f t="shared" si="897"/>
        <v>2300.0289619999999</v>
      </c>
      <c r="AB3277" s="2">
        <f t="shared" si="898"/>
        <v>2300.0289619999999</v>
      </c>
      <c r="AC3277" s="4">
        <f t="shared" si="899"/>
        <v>1734.5045881666667</v>
      </c>
      <c r="AD3277" s="4">
        <f t="shared" si="895"/>
        <v>1734.5045881666667</v>
      </c>
      <c r="AE3277" s="4" t="s">
        <v>62</v>
      </c>
      <c r="AG3277" s="4" t="str">
        <f t="shared" si="900"/>
        <v>Weight Captured Separately</v>
      </c>
      <c r="AH3277" s="4">
        <v>10961</v>
      </c>
      <c r="AI3277">
        <f t="shared" si="892"/>
        <v>7393</v>
      </c>
      <c r="AJ3277" t="s">
        <v>81</v>
      </c>
      <c r="AK3277" s="2"/>
      <c r="AL3277" s="2" t="str">
        <f t="shared" si="901"/>
        <v>Freight Included in Commodity Cost</v>
      </c>
      <c r="AM3277" s="4"/>
      <c r="AN3277" t="e">
        <f>VLOOKUP([1]!Tabelle13[[#This Row],[Vlookup this ID for freight costs]],$AL$2:$AL$6811,2,FALSE)</f>
        <v>#REF!</v>
      </c>
      <c r="AO3277">
        <f t="shared" si="902"/>
        <v>10824.170639336335</v>
      </c>
      <c r="AP3277">
        <v>3</v>
      </c>
      <c r="AQ3277">
        <v>3</v>
      </c>
      <c r="AR3277" s="4">
        <v>26</v>
      </c>
      <c r="AS3277" s="4">
        <v>5</v>
      </c>
      <c r="AT3277" s="4">
        <v>2009</v>
      </c>
      <c r="AU3277" s="4">
        <v>22</v>
      </c>
      <c r="AV3277" s="4">
        <v>1</v>
      </c>
      <c r="AW3277" s="4">
        <v>2009</v>
      </c>
      <c r="AX3277" t="str">
        <f t="shared" si="893"/>
        <v>No Delay</v>
      </c>
      <c r="AY3277">
        <f t="shared" si="894"/>
        <v>0</v>
      </c>
    </row>
    <row r="3278" spans="1:51" x14ac:dyDescent="0.2">
      <c r="A3278" s="3">
        <v>6396</v>
      </c>
      <c r="B3278" s="1" t="s">
        <v>1918</v>
      </c>
      <c r="C3278" s="1" t="s">
        <v>150</v>
      </c>
      <c r="D3278" s="1" t="s">
        <v>100</v>
      </c>
      <c r="E3278" s="1" t="s">
        <v>53</v>
      </c>
      <c r="F3278" s="1" t="s">
        <v>53</v>
      </c>
      <c r="G3278" s="13" t="s">
        <v>1975</v>
      </c>
      <c r="H3278" s="12">
        <v>39903</v>
      </c>
      <c r="I3278" s="12" t="s">
        <v>443</v>
      </c>
      <c r="J3278" s="12">
        <v>39784</v>
      </c>
      <c r="K3278" s="4">
        <v>1242</v>
      </c>
      <c r="L3278" s="1" t="s">
        <v>146</v>
      </c>
      <c r="M3278" s="1" t="s">
        <v>1920</v>
      </c>
      <c r="N3278" s="1" t="s">
        <v>233</v>
      </c>
      <c r="O3278" s="1" t="s">
        <v>93</v>
      </c>
      <c r="P3278">
        <v>200</v>
      </c>
      <c r="Q3278">
        <v>500</v>
      </c>
      <c r="R3278">
        <v>1000</v>
      </c>
      <c r="S3278">
        <v>2</v>
      </c>
      <c r="T3278">
        <v>0.01</v>
      </c>
      <c r="U3278">
        <f t="shared" si="890"/>
        <v>1000</v>
      </c>
      <c r="V3278">
        <f t="shared" si="891"/>
        <v>100000</v>
      </c>
      <c r="W3278" s="1" t="s">
        <v>155</v>
      </c>
      <c r="X3278" s="1" t="s">
        <v>1236</v>
      </c>
      <c r="Y3278" s="1" t="s">
        <v>156</v>
      </c>
      <c r="Z3278" s="3">
        <v>8107</v>
      </c>
      <c r="AA3278" s="4">
        <f t="shared" si="897"/>
        <v>2300.0289619999999</v>
      </c>
      <c r="AB3278" s="2">
        <f t="shared" si="898"/>
        <v>2300.0289619999999</v>
      </c>
      <c r="AC3278" s="4">
        <f t="shared" si="899"/>
        <v>2449.5879782857146</v>
      </c>
      <c r="AD3278" s="4">
        <f t="shared" si="895"/>
        <v>2449.5879782857146</v>
      </c>
      <c r="AE3278" s="4" t="s">
        <v>62</v>
      </c>
      <c r="AG3278" s="4" t="str">
        <f t="shared" si="900"/>
        <v>Weight Captured Separately</v>
      </c>
      <c r="AH3278" s="4">
        <v>10651</v>
      </c>
      <c r="AI3278">
        <f t="shared" si="892"/>
        <v>5092</v>
      </c>
      <c r="AJ3278" t="s">
        <v>81</v>
      </c>
      <c r="AK3278" s="2"/>
      <c r="AL3278" s="2" t="str">
        <f t="shared" si="901"/>
        <v>Freight Included in Commodity Cost</v>
      </c>
      <c r="AM3278" s="4"/>
      <c r="AN3278" t="e">
        <f>VLOOKUP([1]!Tabelle13[[#This Row],[Vlookup this ID for freight costs]],$AL$2:$AL$6811,2,FALSE)</f>
        <v>#REF!</v>
      </c>
      <c r="AO3278">
        <f t="shared" si="902"/>
        <v>15287.721160459432</v>
      </c>
      <c r="AP3278">
        <v>1.96</v>
      </c>
      <c r="AQ3278">
        <v>1.96</v>
      </c>
      <c r="AR3278" s="4">
        <v>31</v>
      </c>
      <c r="AS3278" s="4">
        <v>3</v>
      </c>
      <c r="AT3278" s="4">
        <v>2009</v>
      </c>
      <c r="AU3278" s="4">
        <v>2</v>
      </c>
      <c r="AV3278" s="4">
        <v>12</v>
      </c>
      <c r="AW3278" s="4">
        <v>2008</v>
      </c>
      <c r="AX3278" t="str">
        <f t="shared" si="893"/>
        <v>No Delay</v>
      </c>
      <c r="AY3278">
        <f t="shared" si="894"/>
        <v>0</v>
      </c>
    </row>
    <row r="3279" spans="1:51" x14ac:dyDescent="0.2">
      <c r="A3279" s="3">
        <v>5049</v>
      </c>
      <c r="B3279" s="1" t="s">
        <v>1918</v>
      </c>
      <c r="C3279" s="1" t="s">
        <v>150</v>
      </c>
      <c r="D3279" s="1" t="s">
        <v>100</v>
      </c>
      <c r="E3279" s="1" t="s">
        <v>53</v>
      </c>
      <c r="F3279" s="1" t="s">
        <v>53</v>
      </c>
      <c r="G3279" s="13" t="s">
        <v>1919</v>
      </c>
      <c r="H3279" s="12">
        <v>39904</v>
      </c>
      <c r="I3279" s="12" t="s">
        <v>1096</v>
      </c>
      <c r="J3279" s="12">
        <v>39778</v>
      </c>
      <c r="K3279" s="4">
        <v>1206</v>
      </c>
      <c r="L3279" s="1" t="s">
        <v>146</v>
      </c>
      <c r="M3279" s="1" t="s">
        <v>1920</v>
      </c>
      <c r="N3279" s="1" t="s">
        <v>1943</v>
      </c>
      <c r="O3279" s="1" t="s">
        <v>897</v>
      </c>
      <c r="P3279">
        <v>60</v>
      </c>
      <c r="Q3279">
        <v>500</v>
      </c>
      <c r="R3279">
        <v>6555</v>
      </c>
      <c r="S3279">
        <v>13.11</v>
      </c>
      <c r="T3279">
        <v>0.22</v>
      </c>
      <c r="U3279">
        <f t="shared" si="890"/>
        <v>6555</v>
      </c>
      <c r="V3279">
        <f t="shared" si="891"/>
        <v>30000</v>
      </c>
      <c r="W3279" s="1" t="s">
        <v>1944</v>
      </c>
      <c r="X3279" s="1" t="s">
        <v>3087</v>
      </c>
      <c r="Y3279" s="1" t="s">
        <v>1945</v>
      </c>
      <c r="Z3279" s="3">
        <v>8554</v>
      </c>
      <c r="AA3279" s="4">
        <f t="shared" si="897"/>
        <v>2300.0289619999999</v>
      </c>
      <c r="AB3279" s="2">
        <f t="shared" si="898"/>
        <v>2300.0289619999999</v>
      </c>
      <c r="AC3279" s="4">
        <f t="shared" si="899"/>
        <v>1357.5831172173912</v>
      </c>
      <c r="AD3279" s="4">
        <f t="shared" si="895"/>
        <v>1357.5831172173912</v>
      </c>
      <c r="AE3279" s="4" t="s">
        <v>62</v>
      </c>
      <c r="AG3279" s="4" t="str">
        <f t="shared" si="900"/>
        <v>Weight Captured Separately</v>
      </c>
      <c r="AH3279" s="4">
        <v>10970</v>
      </c>
      <c r="AI3279">
        <f t="shared" si="892"/>
        <v>2955</v>
      </c>
      <c r="AJ3279">
        <v>1521.4</v>
      </c>
      <c r="AK3279" s="2">
        <v>1521.4</v>
      </c>
      <c r="AL3279" s="2">
        <f t="shared" si="901"/>
        <v>1521.4</v>
      </c>
      <c r="AM3279" s="4"/>
      <c r="AN3279" t="e">
        <f>VLOOKUP([1]!Tabelle13[[#This Row],[Vlookup this ID for freight costs]],$AL$2:$AL$6811,2,FALSE)</f>
        <v>#REF!</v>
      </c>
      <c r="AO3279">
        <f t="shared" si="902"/>
        <v>1521.4</v>
      </c>
      <c r="AP3279">
        <v>12.85</v>
      </c>
      <c r="AQ3279">
        <v>12.85</v>
      </c>
      <c r="AR3279" s="4">
        <v>1</v>
      </c>
      <c r="AS3279" s="4">
        <v>4</v>
      </c>
      <c r="AT3279" s="4">
        <v>2009</v>
      </c>
      <c r="AU3279" s="4">
        <v>26</v>
      </c>
      <c r="AV3279" s="4">
        <v>11</v>
      </c>
      <c r="AW3279" s="4">
        <v>2008</v>
      </c>
      <c r="AX3279" t="str">
        <f t="shared" si="893"/>
        <v>No Delay</v>
      </c>
      <c r="AY3279">
        <f t="shared" si="894"/>
        <v>0</v>
      </c>
    </row>
    <row r="3280" spans="1:51" x14ac:dyDescent="0.2">
      <c r="A3280" s="3">
        <v>21983</v>
      </c>
      <c r="B3280" s="1" t="s">
        <v>328</v>
      </c>
      <c r="C3280" s="1" t="s">
        <v>150</v>
      </c>
      <c r="D3280" s="1" t="s">
        <v>100</v>
      </c>
      <c r="E3280" s="1" t="s">
        <v>101</v>
      </c>
      <c r="F3280" s="1" t="s">
        <v>101</v>
      </c>
      <c r="G3280" s="13" t="s">
        <v>1967</v>
      </c>
      <c r="H3280" s="12">
        <v>40176</v>
      </c>
      <c r="I3280" s="12" t="s">
        <v>1967</v>
      </c>
      <c r="J3280" s="12">
        <v>40176</v>
      </c>
      <c r="K3280" s="4">
        <v>2122</v>
      </c>
      <c r="L3280" s="1" t="s">
        <v>146</v>
      </c>
      <c r="M3280" s="1" t="s">
        <v>1920</v>
      </c>
      <c r="N3280" s="1" t="s">
        <v>1943</v>
      </c>
      <c r="O3280" s="1" t="s">
        <v>897</v>
      </c>
      <c r="P3280">
        <v>60</v>
      </c>
      <c r="Q3280">
        <v>500</v>
      </c>
      <c r="R3280">
        <v>7451.43</v>
      </c>
      <c r="S3280">
        <v>14.9</v>
      </c>
      <c r="T3280">
        <v>0.25</v>
      </c>
      <c r="U3280">
        <f t="shared" si="890"/>
        <v>7450</v>
      </c>
      <c r="V3280">
        <f t="shared" si="891"/>
        <v>30000</v>
      </c>
      <c r="W3280" s="1" t="s">
        <v>851</v>
      </c>
      <c r="X3280" s="1" t="s">
        <v>361</v>
      </c>
      <c r="Y3280" s="1" t="s">
        <v>361</v>
      </c>
      <c r="Z3280" s="3">
        <v>12821</v>
      </c>
      <c r="AA3280" s="4">
        <f t="shared" si="897"/>
        <v>2300.0289619999999</v>
      </c>
      <c r="AB3280" s="2">
        <f t="shared" si="898"/>
        <v>2300.0289619999999</v>
      </c>
      <c r="AC3280" s="4">
        <f t="shared" si="899"/>
        <v>1357.5831172173912</v>
      </c>
      <c r="AD3280" s="4">
        <f t="shared" si="895"/>
        <v>1357.5831172173912</v>
      </c>
      <c r="AE3280" s="4" t="s">
        <v>62</v>
      </c>
      <c r="AG3280" s="4" t="str">
        <f t="shared" si="900"/>
        <v>Weight Captured Separately</v>
      </c>
      <c r="AI3280" t="e">
        <f t="shared" si="892"/>
        <v>#N/A</v>
      </c>
      <c r="AJ3280" t="s">
        <v>81</v>
      </c>
      <c r="AK3280" s="2"/>
      <c r="AL3280" s="2" t="str">
        <f t="shared" si="901"/>
        <v>Freight Included in Commodity Cost</v>
      </c>
      <c r="AM3280" s="4"/>
      <c r="AN3280" t="e">
        <f>VLOOKUP([1]!Tabelle13[[#This Row],[Vlookup this ID for freight costs]],$AL$2:$AL$6811,2,FALSE)</f>
        <v>#REF!</v>
      </c>
      <c r="AO3280">
        <f t="shared" si="902"/>
        <v>8471.4268176709575</v>
      </c>
      <c r="AP3280">
        <v>16.07</v>
      </c>
      <c r="AQ3280">
        <v>16.07</v>
      </c>
      <c r="AR3280" s="4">
        <v>29</v>
      </c>
      <c r="AS3280" s="4">
        <v>12</v>
      </c>
      <c r="AT3280" s="4">
        <v>2009</v>
      </c>
      <c r="AU3280" s="4">
        <v>29</v>
      </c>
      <c r="AV3280" s="4">
        <v>12</v>
      </c>
      <c r="AW3280" s="4">
        <v>2009</v>
      </c>
      <c r="AX3280" t="str">
        <f t="shared" si="893"/>
        <v>No Delay</v>
      </c>
      <c r="AY3280">
        <f t="shared" si="894"/>
        <v>0</v>
      </c>
    </row>
    <row r="3281" spans="1:51" ht="16" x14ac:dyDescent="0.2">
      <c r="A3281" s="3">
        <v>29957</v>
      </c>
      <c r="B3281" s="1" t="s">
        <v>328</v>
      </c>
      <c r="C3281" s="1" t="s">
        <v>150</v>
      </c>
      <c r="D3281" s="1" t="s">
        <v>100</v>
      </c>
      <c r="E3281" s="1" t="s">
        <v>101</v>
      </c>
      <c r="F3281" s="1" t="s">
        <v>101</v>
      </c>
      <c r="G3281" s="13" t="s">
        <v>1980</v>
      </c>
      <c r="H3281" s="12">
        <v>40105</v>
      </c>
      <c r="I3281" s="12" t="s">
        <v>1980</v>
      </c>
      <c r="J3281" s="12">
        <v>40105</v>
      </c>
      <c r="K3281" s="4">
        <v>1912</v>
      </c>
      <c r="L3281" s="1" t="s">
        <v>146</v>
      </c>
      <c r="M3281" s="1" t="s">
        <v>1920</v>
      </c>
      <c r="N3281" s="1" t="s">
        <v>2000</v>
      </c>
      <c r="O3281" s="1" t="s">
        <v>897</v>
      </c>
      <c r="P3281">
        <v>200</v>
      </c>
      <c r="Q3281">
        <v>500</v>
      </c>
      <c r="R3281">
        <v>3894.27</v>
      </c>
      <c r="S3281">
        <v>7.79</v>
      </c>
      <c r="T3281">
        <v>0.04</v>
      </c>
      <c r="U3281">
        <f t="shared" si="890"/>
        <v>3895</v>
      </c>
      <c r="V3281">
        <f t="shared" si="891"/>
        <v>100000</v>
      </c>
      <c r="W3281" s="1" t="s">
        <v>623</v>
      </c>
      <c r="X3281" s="6" t="s">
        <v>1508</v>
      </c>
      <c r="Y3281" s="1" t="s">
        <v>624</v>
      </c>
      <c r="Z3281" s="3">
        <v>13360</v>
      </c>
      <c r="AA3281" s="4">
        <f t="shared" si="897"/>
        <v>2300.0289619999999</v>
      </c>
      <c r="AB3281" s="2">
        <f t="shared" si="898"/>
        <v>2300.0289619999999</v>
      </c>
      <c r="AC3281" s="4">
        <f t="shared" si="899"/>
        <v>2449.5879782857146</v>
      </c>
      <c r="AD3281" s="4">
        <f t="shared" si="895"/>
        <v>2449.5879782857146</v>
      </c>
      <c r="AE3281" s="4" t="s">
        <v>62</v>
      </c>
      <c r="AG3281" s="4" t="str">
        <f t="shared" si="900"/>
        <v>Weight Captured Separately</v>
      </c>
      <c r="AI3281" t="e">
        <f t="shared" si="892"/>
        <v>#N/A</v>
      </c>
      <c r="AJ3281" t="s">
        <v>81</v>
      </c>
      <c r="AK3281" s="2"/>
      <c r="AL3281" s="2" t="str">
        <f t="shared" si="901"/>
        <v>Freight Included in Commodity Cost</v>
      </c>
      <c r="AM3281" s="4"/>
      <c r="AN3281" t="e">
        <f>VLOOKUP([1]!Tabelle13[[#This Row],[Vlookup this ID for freight costs]],$AL$2:$AL$6811,2,FALSE)</f>
        <v>#REF!</v>
      </c>
      <c r="AO3281">
        <f t="shared" si="902"/>
        <v>15287.721160459432</v>
      </c>
      <c r="AP3281">
        <v>7.63</v>
      </c>
      <c r="AQ3281">
        <v>7.63</v>
      </c>
      <c r="AR3281" s="4">
        <v>19</v>
      </c>
      <c r="AS3281" s="4">
        <v>10</v>
      </c>
      <c r="AT3281" s="4">
        <v>2009</v>
      </c>
      <c r="AU3281" s="4">
        <v>19</v>
      </c>
      <c r="AV3281" s="4">
        <v>10</v>
      </c>
      <c r="AW3281" s="4">
        <v>2009</v>
      </c>
      <c r="AX3281" t="str">
        <f t="shared" si="893"/>
        <v>No Delay</v>
      </c>
      <c r="AY3281">
        <f t="shared" si="894"/>
        <v>0</v>
      </c>
    </row>
    <row r="3282" spans="1:51" ht="16" x14ac:dyDescent="0.2">
      <c r="A3282" s="3">
        <v>43643</v>
      </c>
      <c r="B3282" s="1" t="s">
        <v>328</v>
      </c>
      <c r="C3282" s="1" t="s">
        <v>150</v>
      </c>
      <c r="D3282" s="1" t="s">
        <v>100</v>
      </c>
      <c r="E3282" s="1" t="s">
        <v>101</v>
      </c>
      <c r="F3282" s="1" t="s">
        <v>101</v>
      </c>
      <c r="G3282" s="13" t="s">
        <v>230</v>
      </c>
      <c r="H3282" s="12">
        <v>40329</v>
      </c>
      <c r="I3282" s="12" t="s">
        <v>230</v>
      </c>
      <c r="J3282" s="12">
        <v>40329</v>
      </c>
      <c r="K3282" s="4">
        <v>2471</v>
      </c>
      <c r="L3282" s="1" t="s">
        <v>146</v>
      </c>
      <c r="M3282" s="1" t="s">
        <v>1920</v>
      </c>
      <c r="N3282" s="1" t="s">
        <v>2006</v>
      </c>
      <c r="O3282" s="1" t="s">
        <v>2007</v>
      </c>
      <c r="P3282">
        <v>240</v>
      </c>
      <c r="Q3282">
        <v>500</v>
      </c>
      <c r="R3282">
        <v>3093.93</v>
      </c>
      <c r="S3282">
        <v>6.19</v>
      </c>
      <c r="T3282">
        <v>0.03</v>
      </c>
      <c r="U3282">
        <f t="shared" si="890"/>
        <v>3095</v>
      </c>
      <c r="V3282">
        <f t="shared" si="891"/>
        <v>120000</v>
      </c>
      <c r="W3282" s="1" t="s">
        <v>623</v>
      </c>
      <c r="X3282" s="6" t="s">
        <v>1508</v>
      </c>
      <c r="Y3282" s="1" t="s">
        <v>624</v>
      </c>
      <c r="Z3282" s="3">
        <v>13360</v>
      </c>
      <c r="AA3282" s="4">
        <f t="shared" si="897"/>
        <v>2300.0289619999999</v>
      </c>
      <c r="AB3282" s="2">
        <f t="shared" si="898"/>
        <v>2300.0289619999999</v>
      </c>
      <c r="AC3282" s="4">
        <f t="shared" si="899"/>
        <v>3816.4247071666664</v>
      </c>
      <c r="AD3282" s="4">
        <f t="shared" si="895"/>
        <v>3816.4247071666664</v>
      </c>
      <c r="AE3282" s="4" t="s">
        <v>62</v>
      </c>
      <c r="AG3282" s="4" t="str">
        <f t="shared" si="900"/>
        <v>Weight Captured Separately</v>
      </c>
      <c r="AI3282" t="e">
        <f t="shared" si="892"/>
        <v>#N/A</v>
      </c>
      <c r="AJ3282" t="s">
        <v>81</v>
      </c>
      <c r="AK3282" s="2"/>
      <c r="AL3282" s="2" t="str">
        <f t="shared" si="901"/>
        <v>Freight Included in Commodity Cost</v>
      </c>
      <c r="AM3282" s="4"/>
      <c r="AN3282" t="e">
        <f>VLOOKUP([1]!Tabelle13[[#This Row],[Vlookup this ID for freight costs]],$AL$2:$AL$6811,2,FALSE)</f>
        <v>#REF!</v>
      </c>
      <c r="AO3282">
        <f t="shared" si="902"/>
        <v>23819.516022134332</v>
      </c>
      <c r="AP3282">
        <v>6.67</v>
      </c>
      <c r="AQ3282">
        <v>6.67</v>
      </c>
      <c r="AR3282" s="4">
        <v>31</v>
      </c>
      <c r="AS3282" s="4">
        <v>5</v>
      </c>
      <c r="AT3282" s="4">
        <v>2010</v>
      </c>
      <c r="AU3282" s="4">
        <v>31</v>
      </c>
      <c r="AV3282" s="4">
        <v>5</v>
      </c>
      <c r="AW3282" s="4">
        <v>2010</v>
      </c>
      <c r="AX3282" t="str">
        <f t="shared" si="893"/>
        <v>No Delay</v>
      </c>
      <c r="AY3282">
        <f t="shared" si="894"/>
        <v>0</v>
      </c>
    </row>
    <row r="3283" spans="1:51" ht="16" x14ac:dyDescent="0.2">
      <c r="A3283" s="3">
        <v>2921</v>
      </c>
      <c r="B3283" s="1" t="s">
        <v>1918</v>
      </c>
      <c r="C3283" s="1" t="s">
        <v>150</v>
      </c>
      <c r="D3283" s="1" t="s">
        <v>100</v>
      </c>
      <c r="E3283" s="1"/>
      <c r="F3283" s="1" t="s">
        <v>107</v>
      </c>
      <c r="G3283" s="13" t="s">
        <v>1953</v>
      </c>
      <c r="H3283" s="12">
        <v>39476</v>
      </c>
      <c r="I3283" s="12" t="s">
        <v>1953</v>
      </c>
      <c r="J3283" s="12">
        <v>39476</v>
      </c>
      <c r="K3283" s="4">
        <v>626</v>
      </c>
      <c r="L3283" s="1" t="s">
        <v>146</v>
      </c>
      <c r="M3283" s="1" t="s">
        <v>1954</v>
      </c>
      <c r="N3283" s="1" t="s">
        <v>2006</v>
      </c>
      <c r="O3283" s="1" t="s">
        <v>2007</v>
      </c>
      <c r="P3283">
        <v>240</v>
      </c>
      <c r="Q3283">
        <v>500</v>
      </c>
      <c r="R3283">
        <v>3630</v>
      </c>
      <c r="S3283">
        <v>7.26</v>
      </c>
      <c r="T3283">
        <v>0.03</v>
      </c>
      <c r="U3283">
        <f t="shared" si="890"/>
        <v>3630</v>
      </c>
      <c r="V3283">
        <f t="shared" si="891"/>
        <v>120000</v>
      </c>
      <c r="W3283" s="1" t="s">
        <v>623</v>
      </c>
      <c r="X3283" s="6" t="s">
        <v>1508</v>
      </c>
      <c r="Y3283" s="1" t="s">
        <v>624</v>
      </c>
      <c r="Z3283" s="3">
        <v>13360</v>
      </c>
      <c r="AA3283" s="4">
        <f t="shared" si="897"/>
        <v>2300.0289619999999</v>
      </c>
      <c r="AB3283" s="2">
        <f t="shared" si="898"/>
        <v>2300.0289619999999</v>
      </c>
      <c r="AC3283" s="4">
        <f t="shared" si="899"/>
        <v>3816.4247071666664</v>
      </c>
      <c r="AD3283" s="4">
        <f t="shared" si="895"/>
        <v>3816.4247071666664</v>
      </c>
      <c r="AE3283" s="4" t="s">
        <v>62</v>
      </c>
      <c r="AG3283" s="4" t="str">
        <f t="shared" si="900"/>
        <v>Weight Captured Separately</v>
      </c>
      <c r="AH3283" s="4">
        <v>11374</v>
      </c>
      <c r="AI3283">
        <f t="shared" si="892"/>
        <v>206</v>
      </c>
      <c r="AJ3283" t="s">
        <v>81</v>
      </c>
      <c r="AK3283" s="2"/>
      <c r="AL3283" s="2" t="str">
        <f t="shared" si="901"/>
        <v>Freight Included in Commodity Cost</v>
      </c>
      <c r="AM3283" s="4"/>
      <c r="AN3283" t="e">
        <f>VLOOKUP([1]!Tabelle13[[#This Row],[Vlookup this ID for freight costs]],$AL$2:$AL$6811,2,FALSE)</f>
        <v>#REF!</v>
      </c>
      <c r="AO3283">
        <f t="shared" si="902"/>
        <v>23819.516022134332</v>
      </c>
      <c r="AP3283">
        <v>5.81</v>
      </c>
      <c r="AQ3283">
        <v>5.81</v>
      </c>
      <c r="AR3283" s="4">
        <v>29</v>
      </c>
      <c r="AS3283" s="4">
        <v>1</v>
      </c>
      <c r="AT3283" s="4">
        <v>2008</v>
      </c>
      <c r="AU3283" s="4">
        <v>29</v>
      </c>
      <c r="AV3283" s="4">
        <v>1</v>
      </c>
      <c r="AW3283" s="4">
        <v>2008</v>
      </c>
      <c r="AX3283" t="str">
        <f t="shared" si="893"/>
        <v>No Delay</v>
      </c>
      <c r="AY3283">
        <f t="shared" si="894"/>
        <v>0</v>
      </c>
    </row>
    <row r="3284" spans="1:51" x14ac:dyDescent="0.2">
      <c r="A3284" s="3">
        <v>42116</v>
      </c>
      <c r="B3284" s="1" t="s">
        <v>328</v>
      </c>
      <c r="C3284" s="1" t="s">
        <v>150</v>
      </c>
      <c r="D3284" s="1" t="s">
        <v>100</v>
      </c>
      <c r="E3284" s="1" t="s">
        <v>101</v>
      </c>
      <c r="F3284" s="1" t="s">
        <v>101</v>
      </c>
      <c r="G3284" s="13" t="s">
        <v>891</v>
      </c>
      <c r="H3284" s="12">
        <v>40113</v>
      </c>
      <c r="I3284" s="12" t="s">
        <v>891</v>
      </c>
      <c r="J3284" s="12">
        <v>40113</v>
      </c>
      <c r="K3284" s="4">
        <v>1969</v>
      </c>
      <c r="L3284" s="1" t="s">
        <v>146</v>
      </c>
      <c r="M3284" s="1" t="s">
        <v>1920</v>
      </c>
      <c r="N3284" s="1" t="s">
        <v>284</v>
      </c>
      <c r="O3284" s="1" t="s">
        <v>93</v>
      </c>
      <c r="P3284">
        <v>30</v>
      </c>
      <c r="Q3284">
        <v>500</v>
      </c>
      <c r="R3284">
        <v>2112.4499999999998</v>
      </c>
      <c r="S3284">
        <v>4.22</v>
      </c>
      <c r="T3284">
        <v>0.14000000000000001</v>
      </c>
      <c r="U3284">
        <f t="shared" si="890"/>
        <v>2110</v>
      </c>
      <c r="V3284">
        <f t="shared" si="891"/>
        <v>15000</v>
      </c>
      <c r="W3284" s="1" t="s">
        <v>155</v>
      </c>
      <c r="X3284" s="1" t="s">
        <v>1236</v>
      </c>
      <c r="Y3284" s="1" t="s">
        <v>156</v>
      </c>
      <c r="Z3284" s="3">
        <v>16635</v>
      </c>
      <c r="AA3284" s="4">
        <f t="shared" si="897"/>
        <v>2300.0289619999999</v>
      </c>
      <c r="AB3284" s="2">
        <f t="shared" si="898"/>
        <v>2300.0289619999999</v>
      </c>
      <c r="AC3284" s="4">
        <f t="shared" si="899"/>
        <v>1734.5045881666667</v>
      </c>
      <c r="AD3284" s="4">
        <f t="shared" si="895"/>
        <v>1734.5045881666667</v>
      </c>
      <c r="AE3284" s="4" t="s">
        <v>62</v>
      </c>
      <c r="AG3284" s="4" t="str">
        <f t="shared" si="900"/>
        <v>Weight Captured Separately</v>
      </c>
      <c r="AI3284" t="e">
        <f t="shared" si="892"/>
        <v>#N/A</v>
      </c>
      <c r="AJ3284" t="s">
        <v>81</v>
      </c>
      <c r="AK3284" s="2"/>
      <c r="AL3284" s="2" t="str">
        <f t="shared" si="901"/>
        <v>Freight Included in Commodity Cost</v>
      </c>
      <c r="AM3284" s="4"/>
      <c r="AN3284" t="e">
        <f>VLOOKUP([1]!Tabelle13[[#This Row],[Vlookup this ID for freight costs]],$AL$2:$AL$6811,2,FALSE)</f>
        <v>#REF!</v>
      </c>
      <c r="AO3284">
        <f t="shared" si="902"/>
        <v>10824.170639336335</v>
      </c>
      <c r="AP3284">
        <v>4.1399999999999997</v>
      </c>
      <c r="AQ3284">
        <v>4.1399999999999997</v>
      </c>
      <c r="AR3284" s="4">
        <v>27</v>
      </c>
      <c r="AS3284" s="4">
        <v>10</v>
      </c>
      <c r="AT3284" s="4">
        <v>2009</v>
      </c>
      <c r="AU3284" s="4">
        <v>27</v>
      </c>
      <c r="AV3284" s="4">
        <v>10</v>
      </c>
      <c r="AW3284" s="4">
        <v>2009</v>
      </c>
      <c r="AX3284" t="str">
        <f t="shared" si="893"/>
        <v>No Delay</v>
      </c>
      <c r="AY3284">
        <f t="shared" si="894"/>
        <v>0</v>
      </c>
    </row>
    <row r="3285" spans="1:51" x14ac:dyDescent="0.2">
      <c r="A3285" s="3">
        <v>17870</v>
      </c>
      <c r="B3285" s="1" t="s">
        <v>328</v>
      </c>
      <c r="C3285" s="1" t="s">
        <v>150</v>
      </c>
      <c r="D3285" s="1" t="s">
        <v>100</v>
      </c>
      <c r="E3285" s="1" t="s">
        <v>101</v>
      </c>
      <c r="F3285" s="1" t="s">
        <v>101</v>
      </c>
      <c r="G3285" s="13" t="s">
        <v>530</v>
      </c>
      <c r="H3285" s="12">
        <v>40093</v>
      </c>
      <c r="I3285" s="12" t="s">
        <v>530</v>
      </c>
      <c r="J3285" s="12">
        <v>40093</v>
      </c>
      <c r="K3285" s="4">
        <v>1877</v>
      </c>
      <c r="L3285" s="1" t="s">
        <v>146</v>
      </c>
      <c r="M3285" s="1" t="s">
        <v>1920</v>
      </c>
      <c r="N3285" s="1" t="s">
        <v>233</v>
      </c>
      <c r="O3285" s="1" t="s">
        <v>93</v>
      </c>
      <c r="P3285">
        <v>200</v>
      </c>
      <c r="Q3285">
        <v>500</v>
      </c>
      <c r="R3285">
        <v>1303.53</v>
      </c>
      <c r="S3285">
        <v>2.61</v>
      </c>
      <c r="T3285">
        <v>0.01</v>
      </c>
      <c r="U3285">
        <f t="shared" si="890"/>
        <v>1305</v>
      </c>
      <c r="V3285">
        <f t="shared" si="891"/>
        <v>100000</v>
      </c>
      <c r="W3285" s="1" t="s">
        <v>155</v>
      </c>
      <c r="X3285" s="1" t="s">
        <v>1236</v>
      </c>
      <c r="Y3285" s="1" t="s">
        <v>156</v>
      </c>
      <c r="Z3285" s="3">
        <v>16635</v>
      </c>
      <c r="AA3285" s="4">
        <f t="shared" si="897"/>
        <v>2300.0289619999999</v>
      </c>
      <c r="AB3285" s="2">
        <f t="shared" si="898"/>
        <v>2300.0289619999999</v>
      </c>
      <c r="AC3285" s="4">
        <f t="shared" si="899"/>
        <v>2449.5879782857146</v>
      </c>
      <c r="AD3285" s="4">
        <f t="shared" si="895"/>
        <v>2449.5879782857146</v>
      </c>
      <c r="AE3285" s="4" t="s">
        <v>62</v>
      </c>
      <c r="AG3285" s="4" t="str">
        <f t="shared" si="900"/>
        <v>Weight Captured Separately</v>
      </c>
      <c r="AI3285" t="e">
        <f t="shared" si="892"/>
        <v>#N/A</v>
      </c>
      <c r="AJ3285" t="s">
        <v>81</v>
      </c>
      <c r="AK3285" s="2"/>
      <c r="AL3285" s="2" t="str">
        <f t="shared" si="901"/>
        <v>Freight Included in Commodity Cost</v>
      </c>
      <c r="AM3285" s="4"/>
      <c r="AN3285" t="e">
        <f>VLOOKUP([1]!Tabelle13[[#This Row],[Vlookup this ID for freight costs]],$AL$2:$AL$6811,2,FALSE)</f>
        <v>#REF!</v>
      </c>
      <c r="AO3285">
        <f t="shared" si="902"/>
        <v>15287.721160459432</v>
      </c>
      <c r="AP3285">
        <v>2.5499999999999998</v>
      </c>
      <c r="AQ3285">
        <v>2.5499999999999998</v>
      </c>
      <c r="AR3285" s="4">
        <v>7</v>
      </c>
      <c r="AS3285" s="4">
        <v>10</v>
      </c>
      <c r="AT3285" s="4">
        <v>2009</v>
      </c>
      <c r="AU3285" s="4">
        <v>7</v>
      </c>
      <c r="AV3285" s="4">
        <v>10</v>
      </c>
      <c r="AW3285" s="4">
        <v>2009</v>
      </c>
      <c r="AX3285" t="str">
        <f t="shared" si="893"/>
        <v>No Delay</v>
      </c>
      <c r="AY3285">
        <f t="shared" si="894"/>
        <v>0</v>
      </c>
    </row>
    <row r="3286" spans="1:51" x14ac:dyDescent="0.2">
      <c r="A3286" s="3">
        <v>30462</v>
      </c>
      <c r="B3286" s="1" t="s">
        <v>328</v>
      </c>
      <c r="C3286" s="1" t="s">
        <v>150</v>
      </c>
      <c r="D3286" s="1" t="s">
        <v>100</v>
      </c>
      <c r="E3286" s="1" t="s">
        <v>101</v>
      </c>
      <c r="F3286" s="1" t="s">
        <v>101</v>
      </c>
      <c r="G3286" s="13" t="s">
        <v>2057</v>
      </c>
      <c r="H3286" s="12">
        <v>40114</v>
      </c>
      <c r="I3286" s="12" t="s">
        <v>2057</v>
      </c>
      <c r="J3286" s="12">
        <v>40114</v>
      </c>
      <c r="K3286" s="4">
        <v>1974</v>
      </c>
      <c r="L3286" s="1" t="s">
        <v>146</v>
      </c>
      <c r="M3286" s="1" t="s">
        <v>1920</v>
      </c>
      <c r="N3286" s="1" t="s">
        <v>233</v>
      </c>
      <c r="O3286" s="1" t="s">
        <v>93</v>
      </c>
      <c r="P3286">
        <v>200</v>
      </c>
      <c r="Q3286">
        <v>500</v>
      </c>
      <c r="R3286">
        <v>1368.58</v>
      </c>
      <c r="S3286">
        <v>2.74</v>
      </c>
      <c r="T3286">
        <v>0.01</v>
      </c>
      <c r="U3286">
        <f t="shared" si="890"/>
        <v>1370</v>
      </c>
      <c r="V3286">
        <f t="shared" si="891"/>
        <v>100000</v>
      </c>
      <c r="W3286" s="1" t="s">
        <v>155</v>
      </c>
      <c r="X3286" s="1" t="s">
        <v>1236</v>
      </c>
      <c r="Y3286" s="1" t="s">
        <v>156</v>
      </c>
      <c r="Z3286" s="3">
        <v>16635</v>
      </c>
      <c r="AA3286" s="4">
        <f t="shared" si="897"/>
        <v>2300.0289619999999</v>
      </c>
      <c r="AB3286" s="2">
        <f t="shared" si="898"/>
        <v>2300.0289619999999</v>
      </c>
      <c r="AC3286" s="4">
        <f t="shared" si="899"/>
        <v>2449.5879782857146</v>
      </c>
      <c r="AD3286" s="4">
        <f t="shared" si="895"/>
        <v>2449.5879782857146</v>
      </c>
      <c r="AE3286" s="4" t="s">
        <v>62</v>
      </c>
      <c r="AG3286" s="4" t="str">
        <f t="shared" si="900"/>
        <v>Weight Captured Separately</v>
      </c>
      <c r="AI3286" t="e">
        <f t="shared" si="892"/>
        <v>#N/A</v>
      </c>
      <c r="AJ3286" t="s">
        <v>81</v>
      </c>
      <c r="AK3286" s="2"/>
      <c r="AL3286" s="2" t="str">
        <f t="shared" si="901"/>
        <v>Freight Included in Commodity Cost</v>
      </c>
      <c r="AM3286" s="4"/>
      <c r="AN3286" t="e">
        <f>VLOOKUP([1]!Tabelle13[[#This Row],[Vlookup this ID for freight costs]],$AL$2:$AL$6811,2,FALSE)</f>
        <v>#REF!</v>
      </c>
      <c r="AO3286">
        <f t="shared" si="902"/>
        <v>15287.721160459432</v>
      </c>
      <c r="AP3286">
        <v>2.68</v>
      </c>
      <c r="AQ3286">
        <v>2.68</v>
      </c>
      <c r="AR3286" s="4">
        <v>28</v>
      </c>
      <c r="AS3286" s="4">
        <v>10</v>
      </c>
      <c r="AT3286" s="4">
        <v>2009</v>
      </c>
      <c r="AU3286" s="4">
        <v>28</v>
      </c>
      <c r="AV3286" s="4">
        <v>10</v>
      </c>
      <c r="AW3286" s="4">
        <v>2009</v>
      </c>
      <c r="AX3286" t="str">
        <f t="shared" si="893"/>
        <v>No Delay</v>
      </c>
      <c r="AY3286">
        <f t="shared" si="894"/>
        <v>0</v>
      </c>
    </row>
    <row r="3287" spans="1:51" x14ac:dyDescent="0.2">
      <c r="A3287" s="3">
        <v>84473</v>
      </c>
      <c r="B3287" s="1" t="s">
        <v>151</v>
      </c>
      <c r="C3287" s="1" t="s">
        <v>65</v>
      </c>
      <c r="D3287" s="1" t="s">
        <v>130</v>
      </c>
      <c r="E3287" s="1" t="s">
        <v>152</v>
      </c>
      <c r="F3287" s="1" t="s">
        <v>152</v>
      </c>
      <c r="G3287" s="13" t="s">
        <v>654</v>
      </c>
      <c r="H3287" s="12">
        <v>42185</v>
      </c>
      <c r="I3287" s="12" t="s">
        <v>1786</v>
      </c>
      <c r="J3287" s="12">
        <v>42146</v>
      </c>
      <c r="K3287" s="4">
        <v>6576</v>
      </c>
      <c r="L3287" s="1" t="s">
        <v>146</v>
      </c>
      <c r="M3287" s="1" t="s">
        <v>132</v>
      </c>
      <c r="N3287" s="1" t="s">
        <v>178</v>
      </c>
      <c r="O3287" s="1" t="s">
        <v>93</v>
      </c>
      <c r="P3287">
        <v>60</v>
      </c>
      <c r="Q3287">
        <v>1220</v>
      </c>
      <c r="R3287">
        <v>6502.6</v>
      </c>
      <c r="S3287">
        <v>5.33</v>
      </c>
      <c r="T3287">
        <v>0.09</v>
      </c>
      <c r="U3287">
        <f t="shared" si="890"/>
        <v>6502.6</v>
      </c>
      <c r="V3287">
        <f t="shared" si="891"/>
        <v>73200</v>
      </c>
      <c r="W3287" s="1" t="s">
        <v>155</v>
      </c>
      <c r="X3287" s="1" t="s">
        <v>1236</v>
      </c>
      <c r="Y3287" s="1" t="s">
        <v>156</v>
      </c>
      <c r="Z3287" s="3">
        <v>7726</v>
      </c>
      <c r="AA3287" s="4">
        <f t="shared" si="896"/>
        <v>2300</v>
      </c>
      <c r="AB3287" s="4">
        <f xml:space="preserve"> 2244.740206  + 0.1097478*Q3287</f>
        <v>2378.6325219999999</v>
      </c>
      <c r="AC3287" s="4">
        <f>AF3287</f>
        <v>2300</v>
      </c>
      <c r="AD3287" s="4">
        <f t="shared" si="895"/>
        <v>2300</v>
      </c>
      <c r="AE3287" s="3" t="s">
        <v>2058</v>
      </c>
      <c r="AF3287" s="3">
        <v>2300</v>
      </c>
      <c r="AG3287" s="4">
        <f>AI3287</f>
        <v>2300</v>
      </c>
      <c r="AH3287" s="4">
        <v>83338</v>
      </c>
      <c r="AI3287">
        <f t="shared" si="892"/>
        <v>2300</v>
      </c>
      <c r="AJ3287" t="s">
        <v>2058</v>
      </c>
      <c r="AK3287" s="2">
        <v>5613</v>
      </c>
      <c r="AL3287" s="2">
        <f>AN3287</f>
        <v>5613</v>
      </c>
      <c r="AM3287" s="4">
        <v>83338</v>
      </c>
      <c r="AN3287">
        <f>INDEX($AJ$2:$AJ$6811,MATCH(AM3287,$A$2:$A$6811,0))</f>
        <v>5613</v>
      </c>
      <c r="AP3287">
        <v>6.68</v>
      </c>
      <c r="AQ3287">
        <v>6.68</v>
      </c>
      <c r="AR3287" s="4">
        <v>30</v>
      </c>
      <c r="AS3287" s="4">
        <v>6</v>
      </c>
      <c r="AT3287" s="4">
        <v>2015</v>
      </c>
      <c r="AU3287" s="4">
        <v>22</v>
      </c>
      <c r="AV3287" s="4">
        <v>5</v>
      </c>
      <c r="AW3287" s="4">
        <v>2015</v>
      </c>
      <c r="AX3287" t="str">
        <f t="shared" si="893"/>
        <v>No Delay</v>
      </c>
      <c r="AY3287">
        <f t="shared" si="894"/>
        <v>0</v>
      </c>
    </row>
    <row r="3288" spans="1:51" x14ac:dyDescent="0.2">
      <c r="A3288" s="3">
        <v>83338</v>
      </c>
      <c r="B3288" s="1" t="s">
        <v>151</v>
      </c>
      <c r="C3288" s="1" t="s">
        <v>65</v>
      </c>
      <c r="D3288" s="1" t="s">
        <v>130</v>
      </c>
      <c r="E3288" s="1" t="s">
        <v>152</v>
      </c>
      <c r="F3288" s="1" t="s">
        <v>152</v>
      </c>
      <c r="G3288" s="13" t="s">
        <v>654</v>
      </c>
      <c r="H3288" s="12">
        <v>42185</v>
      </c>
      <c r="I3288" s="12" t="s">
        <v>1786</v>
      </c>
      <c r="J3288" s="12">
        <v>42146</v>
      </c>
      <c r="K3288" s="4">
        <v>6574</v>
      </c>
      <c r="L3288" s="1" t="s">
        <v>146</v>
      </c>
      <c r="M3288" s="1" t="s">
        <v>132</v>
      </c>
      <c r="N3288" s="1" t="s">
        <v>178</v>
      </c>
      <c r="O3288" s="1" t="s">
        <v>93</v>
      </c>
      <c r="P3288">
        <v>60</v>
      </c>
      <c r="Q3288">
        <v>34000</v>
      </c>
      <c r="R3288">
        <v>181220</v>
      </c>
      <c r="S3288">
        <v>5.33</v>
      </c>
      <c r="T3288">
        <v>0.09</v>
      </c>
      <c r="U3288">
        <f t="shared" si="890"/>
        <v>181220</v>
      </c>
      <c r="V3288">
        <f t="shared" si="891"/>
        <v>2040000</v>
      </c>
      <c r="W3288" s="1" t="s">
        <v>179</v>
      </c>
      <c r="X3288" s="1" t="s">
        <v>1236</v>
      </c>
      <c r="Y3288" s="1" t="s">
        <v>156</v>
      </c>
      <c r="Z3288" s="3">
        <v>7726</v>
      </c>
      <c r="AA3288" s="4">
        <f t="shared" si="896"/>
        <v>2300</v>
      </c>
      <c r="AB3288" s="4">
        <f xml:space="preserve"> 2244.740206  + 0.1097478*Q3288</f>
        <v>5976.1654060000001</v>
      </c>
      <c r="AC3288" s="4">
        <f>AF3288</f>
        <v>2300</v>
      </c>
      <c r="AD3288" s="4">
        <f t="shared" si="895"/>
        <v>4242.75</v>
      </c>
      <c r="AE3288" s="4">
        <v>2300</v>
      </c>
      <c r="AF3288" s="4">
        <v>2300</v>
      </c>
      <c r="AG3288" s="4">
        <f t="shared" ref="AG3288:AG3295" si="903">AE3288</f>
        <v>2300</v>
      </c>
      <c r="AI3288" t="e">
        <f t="shared" si="892"/>
        <v>#N/A</v>
      </c>
      <c r="AJ3288">
        <v>5613</v>
      </c>
      <c r="AK3288" s="2">
        <v>5613</v>
      </c>
      <c r="AL3288" s="2">
        <f t="shared" ref="AL3288:AL3295" si="904">AJ3288</f>
        <v>5613</v>
      </c>
      <c r="AM3288" s="4"/>
      <c r="AN3288" t="e">
        <f>VLOOKUP([1]!Tabelle13[[#This Row],[Vlookup this ID for freight costs]],$AL$2:$AL$6811,2,FALSE)</f>
        <v>#REF!</v>
      </c>
      <c r="AP3288">
        <v>186.29</v>
      </c>
      <c r="AQ3288">
        <v>186.29</v>
      </c>
      <c r="AR3288" s="4">
        <v>30</v>
      </c>
      <c r="AS3288" s="4">
        <v>6</v>
      </c>
      <c r="AT3288" s="4">
        <v>2015</v>
      </c>
      <c r="AU3288" s="4">
        <v>22</v>
      </c>
      <c r="AV3288" s="4">
        <v>5</v>
      </c>
      <c r="AW3288" s="4">
        <v>2015</v>
      </c>
      <c r="AX3288" t="str">
        <f t="shared" si="893"/>
        <v>No Delay</v>
      </c>
      <c r="AY3288">
        <f t="shared" si="894"/>
        <v>0</v>
      </c>
    </row>
    <row r="3289" spans="1:51" x14ac:dyDescent="0.2">
      <c r="A3289" s="3">
        <v>72892</v>
      </c>
      <c r="B3289" s="1" t="s">
        <v>168</v>
      </c>
      <c r="C3289" s="1" t="s">
        <v>150</v>
      </c>
      <c r="D3289" s="1" t="s">
        <v>100</v>
      </c>
      <c r="E3289" s="1" t="s">
        <v>253</v>
      </c>
      <c r="F3289" s="1" t="s">
        <v>253</v>
      </c>
      <c r="G3289" s="13" t="s">
        <v>690</v>
      </c>
      <c r="H3289" s="12">
        <v>40666</v>
      </c>
      <c r="I3289" s="12" t="s">
        <v>2059</v>
      </c>
      <c r="J3289" s="12">
        <v>40697</v>
      </c>
      <c r="K3289" s="4">
        <v>3224</v>
      </c>
      <c r="L3289" s="1" t="s">
        <v>146</v>
      </c>
      <c r="M3289" s="1" t="s">
        <v>170</v>
      </c>
      <c r="N3289" s="1" t="s">
        <v>218</v>
      </c>
      <c r="O3289" s="1" t="s">
        <v>93</v>
      </c>
      <c r="P3289">
        <v>90</v>
      </c>
      <c r="Q3289">
        <v>17357</v>
      </c>
      <c r="R3289">
        <v>173222.86</v>
      </c>
      <c r="S3289">
        <v>9.98</v>
      </c>
      <c r="T3289">
        <v>0.11</v>
      </c>
      <c r="U3289">
        <f t="shared" si="890"/>
        <v>173222.86000000002</v>
      </c>
      <c r="V3289">
        <f t="shared" si="891"/>
        <v>1562130</v>
      </c>
      <c r="W3289" s="1" t="s">
        <v>155</v>
      </c>
      <c r="X3289" s="1" t="s">
        <v>1236</v>
      </c>
      <c r="Y3289" s="1" t="s">
        <v>156</v>
      </c>
      <c r="Z3289" s="3">
        <v>8107</v>
      </c>
      <c r="AA3289" s="4">
        <f t="shared" si="896"/>
        <v>2301</v>
      </c>
      <c r="AB3289" s="4">
        <f xml:space="preserve"> 2244.740206  + 0.1097478*Q3289</f>
        <v>4149.6327706000002</v>
      </c>
      <c r="AC3289" s="4">
        <f>AF3289</f>
        <v>2301</v>
      </c>
      <c r="AD3289" s="4">
        <f t="shared" si="895"/>
        <v>2301</v>
      </c>
      <c r="AE3289" s="4">
        <v>2301</v>
      </c>
      <c r="AF3289" s="4">
        <v>2301</v>
      </c>
      <c r="AG3289" s="4">
        <f t="shared" si="903"/>
        <v>2301</v>
      </c>
      <c r="AI3289" t="e">
        <f t="shared" si="892"/>
        <v>#N/A</v>
      </c>
      <c r="AJ3289">
        <v>4573.2</v>
      </c>
      <c r="AK3289" s="2">
        <v>4573.2</v>
      </c>
      <c r="AL3289" s="2">
        <f t="shared" si="904"/>
        <v>4573.2</v>
      </c>
      <c r="AM3289" s="4"/>
      <c r="AN3289" t="e">
        <f>VLOOKUP([1]!Tabelle13[[#This Row],[Vlookup this ID for freight costs]],$AL$2:$AL$6811,2,FALSE)</f>
        <v>#REF!</v>
      </c>
      <c r="AP3289">
        <v>373.47</v>
      </c>
      <c r="AQ3289">
        <v>373.47</v>
      </c>
      <c r="AR3289" s="4">
        <v>3</v>
      </c>
      <c r="AS3289" s="4">
        <v>5</v>
      </c>
      <c r="AT3289" s="4">
        <v>2011</v>
      </c>
      <c r="AU3289" s="4">
        <v>3</v>
      </c>
      <c r="AV3289" s="4">
        <v>6</v>
      </c>
      <c r="AW3289" s="4">
        <v>2011</v>
      </c>
      <c r="AX3289" t="str">
        <f t="shared" si="893"/>
        <v>Delay</v>
      </c>
      <c r="AY3289">
        <f t="shared" si="894"/>
        <v>31</v>
      </c>
    </row>
    <row r="3290" spans="1:51" x14ac:dyDescent="0.2">
      <c r="A3290" s="3">
        <v>47089</v>
      </c>
      <c r="B3290" s="1" t="s">
        <v>328</v>
      </c>
      <c r="C3290" s="1" t="s">
        <v>150</v>
      </c>
      <c r="D3290" s="1" t="s">
        <v>100</v>
      </c>
      <c r="E3290" s="1" t="s">
        <v>101</v>
      </c>
      <c r="F3290" s="1" t="s">
        <v>101</v>
      </c>
      <c r="G3290" s="13" t="s">
        <v>919</v>
      </c>
      <c r="H3290" s="12">
        <v>41380</v>
      </c>
      <c r="I3290" s="12" t="s">
        <v>919</v>
      </c>
      <c r="J3290" s="12">
        <v>41380</v>
      </c>
      <c r="K3290" s="4">
        <v>4611</v>
      </c>
      <c r="L3290" s="1" t="s">
        <v>146</v>
      </c>
      <c r="M3290" s="1" t="s">
        <v>1920</v>
      </c>
      <c r="N3290" s="1" t="s">
        <v>778</v>
      </c>
      <c r="O3290" s="1" t="s">
        <v>93</v>
      </c>
      <c r="P3290">
        <v>240</v>
      </c>
      <c r="Q3290">
        <v>517</v>
      </c>
      <c r="R3290">
        <v>2812.74</v>
      </c>
      <c r="S3290">
        <v>5.44</v>
      </c>
      <c r="T3290">
        <v>0.02</v>
      </c>
      <c r="U3290">
        <f t="shared" si="890"/>
        <v>2812.48</v>
      </c>
      <c r="V3290">
        <f t="shared" si="891"/>
        <v>124080</v>
      </c>
      <c r="W3290" s="1" t="s">
        <v>204</v>
      </c>
      <c r="X3290" s="1" t="s">
        <v>1236</v>
      </c>
      <c r="Y3290" s="1" t="s">
        <v>205</v>
      </c>
      <c r="Z3290" s="3">
        <v>16682</v>
      </c>
      <c r="AA3290" s="4">
        <f>AB3290</f>
        <v>2301.8946099999998</v>
      </c>
      <c r="AB3290" s="2">
        <f>2245.156962+0.109744*Q3290</f>
        <v>2301.8946099999998</v>
      </c>
      <c r="AC3290" s="4">
        <f>AD3290</f>
        <v>2537.9648699999998</v>
      </c>
      <c r="AD3290" s="4">
        <f t="shared" si="895"/>
        <v>2537.9648699999998</v>
      </c>
      <c r="AE3290" s="4" t="s">
        <v>62</v>
      </c>
      <c r="AG3290" s="4" t="str">
        <f t="shared" si="903"/>
        <v>Weight Captured Separately</v>
      </c>
      <c r="AI3290" t="e">
        <f t="shared" si="892"/>
        <v>#N/A</v>
      </c>
      <c r="AJ3290" t="s">
        <v>81</v>
      </c>
      <c r="AK3290" s="2"/>
      <c r="AL3290" s="2" t="str">
        <f t="shared" si="904"/>
        <v>Freight Included in Commodity Cost</v>
      </c>
      <c r="AM3290" s="4"/>
      <c r="AN3290" t="e">
        <f>VLOOKUP([1]!Tabelle13[[#This Row],[Vlookup this ID for freight costs]],$AL$2:$AL$6811,2,FALSE)</f>
        <v>#REF!</v>
      </c>
      <c r="AO3290">
        <f>IF(AK:AK="",AC:AC*6.242+1.383 -2.844 + 3.145 -2.265  -2.026,AK:AK)</f>
        <v>15839.36971854</v>
      </c>
      <c r="AP3290">
        <v>3.48</v>
      </c>
      <c r="AQ3290">
        <v>3.48</v>
      </c>
      <c r="AR3290" s="4">
        <v>16</v>
      </c>
      <c r="AS3290" s="4">
        <v>4</v>
      </c>
      <c r="AT3290" s="4">
        <v>2013</v>
      </c>
      <c r="AU3290" s="4">
        <v>16</v>
      </c>
      <c r="AV3290" s="4">
        <v>4</v>
      </c>
      <c r="AW3290" s="4">
        <v>2013</v>
      </c>
      <c r="AX3290" t="str">
        <f t="shared" si="893"/>
        <v>No Delay</v>
      </c>
      <c r="AY3290">
        <f t="shared" si="894"/>
        <v>0</v>
      </c>
    </row>
    <row r="3291" spans="1:51" x14ac:dyDescent="0.2">
      <c r="A3291" s="3">
        <v>84125</v>
      </c>
      <c r="B3291" s="1" t="s">
        <v>140</v>
      </c>
      <c r="C3291" s="1" t="s">
        <v>99</v>
      </c>
      <c r="D3291" s="1" t="s">
        <v>130</v>
      </c>
      <c r="E3291" s="1" t="s">
        <v>101</v>
      </c>
      <c r="F3291" s="1" t="s">
        <v>101</v>
      </c>
      <c r="G3291" s="13" t="s">
        <v>2060</v>
      </c>
      <c r="H3291" s="12">
        <v>40918</v>
      </c>
      <c r="I3291" s="12" t="s">
        <v>1725</v>
      </c>
      <c r="J3291" s="12">
        <v>40899</v>
      </c>
      <c r="K3291" s="4">
        <v>3674</v>
      </c>
      <c r="L3291" s="1" t="s">
        <v>146</v>
      </c>
      <c r="M3291" s="1" t="s">
        <v>132</v>
      </c>
      <c r="N3291" s="1" t="s">
        <v>1524</v>
      </c>
      <c r="O3291" s="1" t="s">
        <v>93</v>
      </c>
      <c r="P3291">
        <v>30</v>
      </c>
      <c r="Q3291">
        <v>20000</v>
      </c>
      <c r="R3291">
        <v>341600</v>
      </c>
      <c r="S3291">
        <v>17.079999999999998</v>
      </c>
      <c r="T3291">
        <v>0.56999999999999995</v>
      </c>
      <c r="U3291">
        <f t="shared" si="890"/>
        <v>341599.99999999994</v>
      </c>
      <c r="V3291">
        <f t="shared" si="891"/>
        <v>600000</v>
      </c>
      <c r="W3291" s="1" t="s">
        <v>160</v>
      </c>
      <c r="X3291" s="1" t="s">
        <v>1236</v>
      </c>
      <c r="Y3291" s="1" t="s">
        <v>161</v>
      </c>
      <c r="Z3291" s="3">
        <v>11983</v>
      </c>
      <c r="AA3291" s="4">
        <f t="shared" si="896"/>
        <v>2302</v>
      </c>
      <c r="AB3291" s="4">
        <f xml:space="preserve"> 2244.740206  + 0.1097478*Q3291</f>
        <v>4439.6962060000005</v>
      </c>
      <c r="AC3291" s="4">
        <f>AF3291</f>
        <v>2302</v>
      </c>
      <c r="AD3291" s="4">
        <f t="shared" si="895"/>
        <v>2327.143150923077</v>
      </c>
      <c r="AE3291" s="4">
        <v>2302</v>
      </c>
      <c r="AF3291" s="4">
        <v>2302</v>
      </c>
      <c r="AG3291" s="4">
        <f t="shared" si="903"/>
        <v>2302</v>
      </c>
      <c r="AI3291" t="e">
        <f t="shared" si="892"/>
        <v>#N/A</v>
      </c>
      <c r="AJ3291" t="s">
        <v>81</v>
      </c>
      <c r="AK3291" s="2"/>
      <c r="AL3291" s="2" t="str">
        <f t="shared" si="904"/>
        <v>Freight Included in Commodity Cost</v>
      </c>
      <c r="AM3291" s="4"/>
      <c r="AN3291" t="e">
        <f>VLOOKUP([1]!Tabelle13[[#This Row],[Vlookup this ID for freight costs]],$AL$2:$AL$6811,2,FALSE)</f>
        <v>#REF!</v>
      </c>
      <c r="AP3291">
        <v>563.64</v>
      </c>
      <c r="AQ3291">
        <v>563.64</v>
      </c>
      <c r="AR3291" s="4">
        <v>10</v>
      </c>
      <c r="AS3291" s="4">
        <v>1</v>
      </c>
      <c r="AT3291" s="4">
        <v>2012</v>
      </c>
      <c r="AU3291" s="4">
        <v>22</v>
      </c>
      <c r="AV3291" s="4">
        <v>12</v>
      </c>
      <c r="AW3291" s="4">
        <v>2011</v>
      </c>
      <c r="AX3291" t="str">
        <f t="shared" si="893"/>
        <v>No Delay</v>
      </c>
      <c r="AY3291">
        <f t="shared" si="894"/>
        <v>0</v>
      </c>
    </row>
    <row r="3292" spans="1:51" x14ac:dyDescent="0.2">
      <c r="A3292" s="3">
        <v>36212</v>
      </c>
      <c r="B3292" s="1" t="s">
        <v>328</v>
      </c>
      <c r="C3292" s="1" t="s">
        <v>150</v>
      </c>
      <c r="D3292" s="1" t="s">
        <v>100</v>
      </c>
      <c r="E3292" s="1" t="s">
        <v>101</v>
      </c>
      <c r="F3292" s="1" t="s">
        <v>101</v>
      </c>
      <c r="G3292" s="13" t="s">
        <v>1622</v>
      </c>
      <c r="H3292" s="12">
        <v>41652</v>
      </c>
      <c r="I3292" s="12" t="s">
        <v>1622</v>
      </c>
      <c r="J3292" s="12">
        <v>41652</v>
      </c>
      <c r="K3292" s="4">
        <v>5167</v>
      </c>
      <c r="L3292" s="1" t="s">
        <v>146</v>
      </c>
      <c r="M3292" s="1" t="s">
        <v>1920</v>
      </c>
      <c r="N3292" s="1" t="s">
        <v>275</v>
      </c>
      <c r="O3292" s="1" t="s">
        <v>93</v>
      </c>
      <c r="P3292">
        <v>60</v>
      </c>
      <c r="Q3292">
        <v>524</v>
      </c>
      <c r="R3292">
        <v>15533.57</v>
      </c>
      <c r="S3292">
        <v>29.64</v>
      </c>
      <c r="T3292">
        <v>0.49</v>
      </c>
      <c r="U3292">
        <f t="shared" si="890"/>
        <v>15531.36</v>
      </c>
      <c r="V3292">
        <f t="shared" si="891"/>
        <v>31440</v>
      </c>
      <c r="W3292" s="1" t="s">
        <v>204</v>
      </c>
      <c r="X3292" s="1" t="s">
        <v>1236</v>
      </c>
      <c r="Y3292" s="1" t="s">
        <v>205</v>
      </c>
      <c r="Z3292" s="3">
        <v>16682</v>
      </c>
      <c r="AA3292" s="4">
        <f>AB3292</f>
        <v>2302.6628179999998</v>
      </c>
      <c r="AB3292" s="2">
        <f>2245.156962+0.109744*Q3292</f>
        <v>2302.6628179999998</v>
      </c>
      <c r="AC3292" s="4">
        <f>AD3292</f>
        <v>929.22093933333326</v>
      </c>
      <c r="AD3292" s="4">
        <f t="shared" si="895"/>
        <v>929.22093933333326</v>
      </c>
      <c r="AE3292" s="4" t="s">
        <v>62</v>
      </c>
      <c r="AG3292" s="4" t="str">
        <f t="shared" si="903"/>
        <v>Weight Captured Separately</v>
      </c>
      <c r="AI3292" t="e">
        <f t="shared" si="892"/>
        <v>#N/A</v>
      </c>
      <c r="AJ3292" t="s">
        <v>81</v>
      </c>
      <c r="AK3292" s="2"/>
      <c r="AL3292" s="2" t="str">
        <f t="shared" si="904"/>
        <v>Freight Included in Commodity Cost</v>
      </c>
      <c r="AM3292" s="4"/>
      <c r="AN3292" t="e">
        <f>VLOOKUP([1]!Tabelle13[[#This Row],[Vlookup this ID for freight costs]],$AL$2:$AL$6811,2,FALSE)</f>
        <v>#REF!</v>
      </c>
      <c r="AO3292">
        <f>IF(AK:AK="",AC:AC*6.242+1.383 -2.844 + 3.145 -2.265  -2.026,AK:AK)</f>
        <v>5797.5901033186665</v>
      </c>
      <c r="AP3292">
        <v>15.97</v>
      </c>
      <c r="AQ3292">
        <v>15.97</v>
      </c>
      <c r="AR3292" s="4">
        <v>13</v>
      </c>
      <c r="AS3292" s="4">
        <v>1</v>
      </c>
      <c r="AT3292" s="4">
        <v>2014</v>
      </c>
      <c r="AU3292" s="4">
        <v>13</v>
      </c>
      <c r="AV3292" s="4">
        <v>1</v>
      </c>
      <c r="AW3292" s="4">
        <v>2014</v>
      </c>
      <c r="AX3292" t="str">
        <f t="shared" si="893"/>
        <v>No Delay</v>
      </c>
      <c r="AY3292">
        <f t="shared" si="894"/>
        <v>0</v>
      </c>
    </row>
    <row r="3293" spans="1:51" x14ac:dyDescent="0.2">
      <c r="A3293" s="3">
        <v>57117</v>
      </c>
      <c r="B3293" s="1" t="s">
        <v>168</v>
      </c>
      <c r="C3293" s="1" t="s">
        <v>150</v>
      </c>
      <c r="D3293" s="1" t="s">
        <v>100</v>
      </c>
      <c r="E3293" s="1" t="s">
        <v>253</v>
      </c>
      <c r="F3293" s="1" t="s">
        <v>253</v>
      </c>
      <c r="G3293" s="13" t="s">
        <v>502</v>
      </c>
      <c r="H3293" s="12">
        <v>40788</v>
      </c>
      <c r="I3293" s="12" t="s">
        <v>502</v>
      </c>
      <c r="J3293" s="12">
        <v>40788</v>
      </c>
      <c r="K3293" s="4">
        <v>3405</v>
      </c>
      <c r="L3293" s="1" t="s">
        <v>146</v>
      </c>
      <c r="M3293" s="1" t="s">
        <v>170</v>
      </c>
      <c r="N3293" s="1" t="s">
        <v>275</v>
      </c>
      <c r="O3293" s="1" t="s">
        <v>93</v>
      </c>
      <c r="P3293">
        <v>60</v>
      </c>
      <c r="Q3293">
        <v>25000</v>
      </c>
      <c r="R3293">
        <v>210500</v>
      </c>
      <c r="S3293">
        <v>8.42</v>
      </c>
      <c r="T3293">
        <v>0.14000000000000001</v>
      </c>
      <c r="U3293">
        <f t="shared" si="890"/>
        <v>210500</v>
      </c>
      <c r="V3293">
        <f t="shared" si="891"/>
        <v>1500000</v>
      </c>
      <c r="W3293" s="1" t="s">
        <v>155</v>
      </c>
      <c r="X3293" s="1" t="s">
        <v>1236</v>
      </c>
      <c r="Y3293" s="1" t="s">
        <v>156</v>
      </c>
      <c r="Z3293" s="3">
        <v>8107</v>
      </c>
      <c r="AA3293" s="4">
        <f t="shared" si="896"/>
        <v>2303</v>
      </c>
      <c r="AB3293" s="4">
        <f xml:space="preserve"> 2244.740206  + 0.1097478*Q3293</f>
        <v>4988.4352060000001</v>
      </c>
      <c r="AC3293" s="4">
        <f>AF3293</f>
        <v>2303</v>
      </c>
      <c r="AD3293" s="4">
        <f t="shared" si="895"/>
        <v>4849.6774836969707</v>
      </c>
      <c r="AE3293" s="4">
        <v>2303</v>
      </c>
      <c r="AF3293" s="4">
        <v>2303</v>
      </c>
      <c r="AG3293" s="4">
        <f t="shared" si="903"/>
        <v>2303</v>
      </c>
      <c r="AI3293" t="e">
        <f t="shared" si="892"/>
        <v>#N/A</v>
      </c>
      <c r="AJ3293">
        <v>3790</v>
      </c>
      <c r="AK3293" s="2">
        <v>3790</v>
      </c>
      <c r="AL3293" s="2">
        <f t="shared" si="904"/>
        <v>3790</v>
      </c>
      <c r="AM3293" s="4"/>
      <c r="AN3293" t="e">
        <f>VLOOKUP([1]!Tabelle13[[#This Row],[Vlookup this ID for freight costs]],$AL$2:$AL$6811,2,FALSE)</f>
        <v>#REF!</v>
      </c>
      <c r="AP3293">
        <v>347.32</v>
      </c>
      <c r="AQ3293">
        <v>347.32</v>
      </c>
      <c r="AR3293" s="4">
        <v>2</v>
      </c>
      <c r="AS3293" s="4">
        <v>9</v>
      </c>
      <c r="AT3293" s="4">
        <v>2011</v>
      </c>
      <c r="AU3293" s="4">
        <v>2</v>
      </c>
      <c r="AV3293" s="4">
        <v>9</v>
      </c>
      <c r="AW3293" s="4">
        <v>2011</v>
      </c>
      <c r="AX3293" t="str">
        <f t="shared" si="893"/>
        <v>No Delay</v>
      </c>
      <c r="AY3293">
        <f t="shared" si="894"/>
        <v>0</v>
      </c>
    </row>
    <row r="3294" spans="1:51" x14ac:dyDescent="0.2">
      <c r="A3294" s="3">
        <v>74213</v>
      </c>
      <c r="B3294" s="1" t="s">
        <v>328</v>
      </c>
      <c r="C3294" s="1" t="s">
        <v>150</v>
      </c>
      <c r="D3294" s="1" t="s">
        <v>100</v>
      </c>
      <c r="E3294" s="1" t="s">
        <v>101</v>
      </c>
      <c r="F3294" s="1" t="s">
        <v>101</v>
      </c>
      <c r="G3294" s="13" t="s">
        <v>919</v>
      </c>
      <c r="H3294" s="12">
        <v>41380</v>
      </c>
      <c r="I3294" s="12" t="s">
        <v>919</v>
      </c>
      <c r="J3294" s="12">
        <v>41380</v>
      </c>
      <c r="K3294" s="4">
        <v>4639</v>
      </c>
      <c r="L3294" s="1" t="s">
        <v>146</v>
      </c>
      <c r="M3294" s="1" t="s">
        <v>1920</v>
      </c>
      <c r="N3294" s="1" t="s">
        <v>163</v>
      </c>
      <c r="O3294" s="1" t="s">
        <v>93</v>
      </c>
      <c r="P3294">
        <v>60</v>
      </c>
      <c r="Q3294">
        <v>537</v>
      </c>
      <c r="R3294">
        <v>14023.43</v>
      </c>
      <c r="S3294">
        <v>26.11</v>
      </c>
      <c r="T3294">
        <v>0.44</v>
      </c>
      <c r="U3294">
        <f t="shared" si="890"/>
        <v>14021.07</v>
      </c>
      <c r="V3294">
        <f t="shared" si="891"/>
        <v>32220</v>
      </c>
      <c r="W3294" s="1" t="s">
        <v>281</v>
      </c>
      <c r="X3294" s="1" t="s">
        <v>1236</v>
      </c>
      <c r="Y3294" s="1" t="s">
        <v>161</v>
      </c>
      <c r="Z3294" s="3">
        <v>16118</v>
      </c>
      <c r="AA3294" s="4">
        <f>AB3294</f>
        <v>2304.0894899999998</v>
      </c>
      <c r="AB3294" s="2">
        <f>2245.156962+0.109744*Q3294</f>
        <v>2304.0894899999998</v>
      </c>
      <c r="AC3294" s="4">
        <f>AD3294</f>
        <v>1334.3631633333332</v>
      </c>
      <c r="AD3294" s="4">
        <f t="shared" si="895"/>
        <v>1334.3631633333332</v>
      </c>
      <c r="AE3294" s="4" t="s">
        <v>62</v>
      </c>
      <c r="AG3294" s="4" t="str">
        <f t="shared" si="903"/>
        <v>Weight Captured Separately</v>
      </c>
      <c r="AI3294" t="e">
        <f t="shared" si="892"/>
        <v>#N/A</v>
      </c>
      <c r="AJ3294" t="s">
        <v>81</v>
      </c>
      <c r="AK3294" s="2"/>
      <c r="AL3294" s="2" t="str">
        <f t="shared" si="904"/>
        <v>Freight Included in Commodity Cost</v>
      </c>
      <c r="AM3294" s="4"/>
      <c r="AN3294" t="e">
        <f>VLOOKUP([1]!Tabelle13[[#This Row],[Vlookup this ID for freight costs]],$AL$2:$AL$6811,2,FALSE)</f>
        <v>#REF!</v>
      </c>
      <c r="AO3294">
        <f>IF(AK:AK="",AC:AC*6.242+1.383 -2.844 + 3.145 -2.265  -2.026,AK:AK)</f>
        <v>8326.4878655266675</v>
      </c>
      <c r="AP3294">
        <v>17.350000000000001</v>
      </c>
      <c r="AQ3294">
        <v>17.350000000000001</v>
      </c>
      <c r="AR3294" s="4">
        <v>16</v>
      </c>
      <c r="AS3294" s="4">
        <v>4</v>
      </c>
      <c r="AT3294" s="4">
        <v>2013</v>
      </c>
      <c r="AU3294" s="4">
        <v>16</v>
      </c>
      <c r="AV3294" s="4">
        <v>4</v>
      </c>
      <c r="AW3294" s="4">
        <v>2013</v>
      </c>
      <c r="AX3294" t="str">
        <f t="shared" si="893"/>
        <v>No Delay</v>
      </c>
      <c r="AY3294">
        <f t="shared" si="894"/>
        <v>0</v>
      </c>
    </row>
    <row r="3295" spans="1:51" x14ac:dyDescent="0.2">
      <c r="A3295" s="3">
        <v>83196</v>
      </c>
      <c r="B3295" s="1" t="s">
        <v>140</v>
      </c>
      <c r="C3295" s="1" t="s">
        <v>99</v>
      </c>
      <c r="D3295" s="1" t="s">
        <v>130</v>
      </c>
      <c r="E3295" s="1" t="s">
        <v>101</v>
      </c>
      <c r="F3295" s="1" t="s">
        <v>101</v>
      </c>
      <c r="G3295" s="13" t="s">
        <v>1006</v>
      </c>
      <c r="H3295" s="12">
        <v>41639</v>
      </c>
      <c r="I3295" s="12" t="s">
        <v>1072</v>
      </c>
      <c r="J3295" s="12">
        <v>41711</v>
      </c>
      <c r="K3295" s="4">
        <v>5363</v>
      </c>
      <c r="L3295" s="1" t="s">
        <v>146</v>
      </c>
      <c r="M3295" s="1" t="s">
        <v>132</v>
      </c>
      <c r="N3295" s="1" t="s">
        <v>159</v>
      </c>
      <c r="O3295" s="1" t="s">
        <v>93</v>
      </c>
      <c r="P3295">
        <v>30</v>
      </c>
      <c r="Q3295">
        <v>2178</v>
      </c>
      <c r="R3295">
        <v>12784.86</v>
      </c>
      <c r="S3295">
        <v>5.87</v>
      </c>
      <c r="T3295">
        <v>0.2</v>
      </c>
      <c r="U3295">
        <f t="shared" si="890"/>
        <v>12784.86</v>
      </c>
      <c r="V3295">
        <f t="shared" si="891"/>
        <v>65340</v>
      </c>
      <c r="W3295" s="1" t="s">
        <v>155</v>
      </c>
      <c r="X3295" s="1" t="s">
        <v>1236</v>
      </c>
      <c r="Y3295" s="1" t="s">
        <v>156</v>
      </c>
      <c r="Z3295" s="3">
        <v>12500</v>
      </c>
      <c r="AA3295" s="4">
        <f t="shared" si="896"/>
        <v>2304</v>
      </c>
      <c r="AB3295" s="4">
        <f xml:space="preserve"> 2244.740206  + 0.1097478*Q3295</f>
        <v>2483.7709144</v>
      </c>
      <c r="AC3295" s="4">
        <f>AF3295</f>
        <v>2304</v>
      </c>
      <c r="AD3295" s="4">
        <f t="shared" si="895"/>
        <v>1734.5</v>
      </c>
      <c r="AE3295" s="4">
        <v>2304</v>
      </c>
      <c r="AF3295" s="4">
        <v>2304</v>
      </c>
      <c r="AG3295" s="4">
        <f t="shared" si="903"/>
        <v>2304</v>
      </c>
      <c r="AI3295" t="e">
        <f t="shared" si="892"/>
        <v>#N/A</v>
      </c>
      <c r="AJ3295">
        <v>5989.25</v>
      </c>
      <c r="AK3295" s="2">
        <v>5989.25</v>
      </c>
      <c r="AL3295" s="2">
        <f t="shared" si="904"/>
        <v>5989.25</v>
      </c>
      <c r="AM3295" s="4"/>
      <c r="AN3295" t="e">
        <f>VLOOKUP([1]!Tabelle13[[#This Row],[Vlookup this ID for freight costs]],$AL$2:$AL$6811,2,FALSE)</f>
        <v>#REF!</v>
      </c>
      <c r="AP3295">
        <v>15.81</v>
      </c>
      <c r="AQ3295">
        <v>15.81</v>
      </c>
      <c r="AR3295" s="4">
        <v>31</v>
      </c>
      <c r="AS3295" s="4">
        <v>12</v>
      </c>
      <c r="AT3295" s="4">
        <v>2013</v>
      </c>
      <c r="AU3295" s="4">
        <v>13</v>
      </c>
      <c r="AV3295" s="4">
        <v>4</v>
      </c>
      <c r="AW3295" s="4">
        <v>2014</v>
      </c>
      <c r="AX3295" t="str">
        <f t="shared" si="893"/>
        <v>Delay</v>
      </c>
      <c r="AY3295">
        <f t="shared" si="894"/>
        <v>72</v>
      </c>
    </row>
    <row r="3296" spans="1:51" x14ac:dyDescent="0.2">
      <c r="A3296" s="3">
        <v>83746</v>
      </c>
      <c r="B3296" s="1" t="s">
        <v>140</v>
      </c>
      <c r="C3296" s="1" t="s">
        <v>99</v>
      </c>
      <c r="D3296" s="1" t="s">
        <v>130</v>
      </c>
      <c r="E3296" s="1" t="s">
        <v>101</v>
      </c>
      <c r="F3296" s="1" t="s">
        <v>101</v>
      </c>
      <c r="G3296" s="13" t="s">
        <v>1006</v>
      </c>
      <c r="H3296" s="12">
        <v>41639</v>
      </c>
      <c r="I3296" s="12" t="s">
        <v>1072</v>
      </c>
      <c r="J3296" s="12">
        <v>41711</v>
      </c>
      <c r="K3296" s="4">
        <v>5364</v>
      </c>
      <c r="L3296" s="1" t="s">
        <v>146</v>
      </c>
      <c r="M3296" s="1" t="s">
        <v>132</v>
      </c>
      <c r="N3296" s="1" t="s">
        <v>200</v>
      </c>
      <c r="O3296" s="1" t="s">
        <v>93</v>
      </c>
      <c r="P3296">
        <v>90</v>
      </c>
      <c r="Q3296">
        <v>5687</v>
      </c>
      <c r="R3296">
        <v>52889.1</v>
      </c>
      <c r="S3296">
        <v>9.3000000000000007</v>
      </c>
      <c r="T3296">
        <v>0.1</v>
      </c>
      <c r="U3296">
        <f t="shared" si="890"/>
        <v>52889.100000000006</v>
      </c>
      <c r="V3296">
        <f t="shared" si="891"/>
        <v>511830</v>
      </c>
      <c r="W3296" s="1" t="s">
        <v>197</v>
      </c>
      <c r="X3296" s="1" t="s">
        <v>1236</v>
      </c>
      <c r="Y3296" s="1" t="s">
        <v>3082</v>
      </c>
      <c r="Z3296" s="3">
        <v>11353</v>
      </c>
      <c r="AA3296" s="4">
        <f t="shared" si="896"/>
        <v>2304</v>
      </c>
      <c r="AB3296" s="4">
        <f xml:space="preserve"> 2244.740206  + 0.1097478*Q3296</f>
        <v>2868.8759445999999</v>
      </c>
      <c r="AC3296" s="4">
        <f>AF3296</f>
        <v>2304</v>
      </c>
      <c r="AD3296" s="4">
        <f t="shared" si="895"/>
        <v>2044</v>
      </c>
      <c r="AE3296" s="3" t="s">
        <v>2061</v>
      </c>
      <c r="AF3296" s="3">
        <v>2304</v>
      </c>
      <c r="AG3296" s="4">
        <f>AI3296</f>
        <v>2304</v>
      </c>
      <c r="AH3296" s="4">
        <v>83196</v>
      </c>
      <c r="AI3296">
        <f t="shared" si="892"/>
        <v>2304</v>
      </c>
      <c r="AJ3296" t="s">
        <v>2061</v>
      </c>
      <c r="AK3296" s="2">
        <v>5989.25</v>
      </c>
      <c r="AL3296" s="2">
        <f>AN3296</f>
        <v>5989.25</v>
      </c>
      <c r="AM3296" s="4">
        <v>83196</v>
      </c>
      <c r="AN3296">
        <f>INDEX($AJ$2:$AJ$6811,MATCH(AM3296,$A$2:$A$6811,0))</f>
        <v>5989.25</v>
      </c>
      <c r="AP3296">
        <v>65.42</v>
      </c>
      <c r="AQ3296">
        <v>65.42</v>
      </c>
      <c r="AR3296" s="4">
        <v>31</v>
      </c>
      <c r="AS3296" s="4">
        <v>12</v>
      </c>
      <c r="AT3296" s="4">
        <v>2013</v>
      </c>
      <c r="AU3296" s="4">
        <v>13</v>
      </c>
      <c r="AV3296" s="4">
        <v>4</v>
      </c>
      <c r="AW3296" s="4">
        <v>2014</v>
      </c>
      <c r="AX3296" t="str">
        <f t="shared" si="893"/>
        <v>Delay</v>
      </c>
      <c r="AY3296">
        <f t="shared" si="894"/>
        <v>72</v>
      </c>
    </row>
    <row r="3297" spans="1:51" x14ac:dyDescent="0.2">
      <c r="A3297" s="3">
        <v>84874</v>
      </c>
      <c r="B3297" s="1" t="s">
        <v>140</v>
      </c>
      <c r="C3297" s="1" t="s">
        <v>99</v>
      </c>
      <c r="D3297" s="1" t="s">
        <v>130</v>
      </c>
      <c r="E3297" s="1" t="s">
        <v>101</v>
      </c>
      <c r="F3297" s="1" t="s">
        <v>101</v>
      </c>
      <c r="G3297" s="13" t="s">
        <v>1006</v>
      </c>
      <c r="H3297" s="12">
        <v>41639</v>
      </c>
      <c r="I3297" s="12" t="s">
        <v>1072</v>
      </c>
      <c r="J3297" s="12">
        <v>41711</v>
      </c>
      <c r="K3297" s="4">
        <v>5365</v>
      </c>
      <c r="L3297" s="1" t="s">
        <v>146</v>
      </c>
      <c r="M3297" s="1" t="s">
        <v>132</v>
      </c>
      <c r="N3297" s="1" t="s">
        <v>203</v>
      </c>
      <c r="O3297" s="1" t="s">
        <v>93</v>
      </c>
      <c r="P3297">
        <v>60</v>
      </c>
      <c r="Q3297">
        <v>9301</v>
      </c>
      <c r="R3297">
        <v>21392.3</v>
      </c>
      <c r="S3297">
        <v>2.2999999999999998</v>
      </c>
      <c r="T3297">
        <v>0.04</v>
      </c>
      <c r="U3297">
        <f t="shared" si="890"/>
        <v>21392.3</v>
      </c>
      <c r="V3297">
        <f t="shared" si="891"/>
        <v>558060</v>
      </c>
      <c r="W3297" s="1" t="s">
        <v>204</v>
      </c>
      <c r="X3297" s="1" t="s">
        <v>1236</v>
      </c>
      <c r="Y3297" s="1" t="s">
        <v>205</v>
      </c>
      <c r="Z3297" s="3">
        <v>12547</v>
      </c>
      <c r="AA3297" s="4">
        <f t="shared" si="896"/>
        <v>2304</v>
      </c>
      <c r="AB3297" s="4">
        <f xml:space="preserve"> 2244.740206  + 0.1097478*Q3297</f>
        <v>3265.5044938000001</v>
      </c>
      <c r="AC3297" s="4">
        <f>AF3297</f>
        <v>2304</v>
      </c>
      <c r="AD3297" s="4">
        <f t="shared" si="895"/>
        <v>2044</v>
      </c>
      <c r="AE3297" s="3" t="s">
        <v>2061</v>
      </c>
      <c r="AF3297" s="3">
        <v>2304</v>
      </c>
      <c r="AG3297" s="4">
        <f>AI3297</f>
        <v>2304</v>
      </c>
      <c r="AH3297" s="4">
        <v>83196</v>
      </c>
      <c r="AI3297">
        <f t="shared" si="892"/>
        <v>2304</v>
      </c>
      <c r="AJ3297" t="s">
        <v>2061</v>
      </c>
      <c r="AK3297" s="2">
        <v>5989.25</v>
      </c>
      <c r="AL3297" s="2">
        <f>AN3297</f>
        <v>5989.25</v>
      </c>
      <c r="AM3297" s="4">
        <v>83196</v>
      </c>
      <c r="AN3297">
        <f>INDEX($AJ$2:$AJ$6811,MATCH(AM3297,$A$2:$A$6811,0))</f>
        <v>5989.25</v>
      </c>
      <c r="AP3297">
        <v>26.46</v>
      </c>
      <c r="AQ3297">
        <v>26.46</v>
      </c>
      <c r="AR3297" s="4">
        <v>31</v>
      </c>
      <c r="AS3297" s="4">
        <v>12</v>
      </c>
      <c r="AT3297" s="4">
        <v>2013</v>
      </c>
      <c r="AU3297" s="4">
        <v>13</v>
      </c>
      <c r="AV3297" s="4">
        <v>4</v>
      </c>
      <c r="AW3297" s="4">
        <v>2014</v>
      </c>
      <c r="AX3297" t="str">
        <f t="shared" si="893"/>
        <v>Delay</v>
      </c>
      <c r="AY3297">
        <f t="shared" si="894"/>
        <v>72</v>
      </c>
    </row>
    <row r="3298" spans="1:51" x14ac:dyDescent="0.2">
      <c r="A3298" s="3">
        <v>84875</v>
      </c>
      <c r="B3298" s="1" t="s">
        <v>140</v>
      </c>
      <c r="C3298" s="1" t="s">
        <v>99</v>
      </c>
      <c r="D3298" s="1" t="s">
        <v>130</v>
      </c>
      <c r="E3298" s="1" t="s">
        <v>101</v>
      </c>
      <c r="F3298" s="1" t="s">
        <v>101</v>
      </c>
      <c r="G3298" s="13" t="s">
        <v>1006</v>
      </c>
      <c r="H3298" s="12">
        <v>41639</v>
      </c>
      <c r="I3298" s="12" t="s">
        <v>1072</v>
      </c>
      <c r="J3298" s="12">
        <v>41711</v>
      </c>
      <c r="K3298" s="4">
        <v>5366</v>
      </c>
      <c r="L3298" s="1" t="s">
        <v>146</v>
      </c>
      <c r="M3298" s="1" t="s">
        <v>132</v>
      </c>
      <c r="N3298" s="1" t="s">
        <v>1024</v>
      </c>
      <c r="O3298" s="1" t="s">
        <v>93</v>
      </c>
      <c r="P3298">
        <v>60</v>
      </c>
      <c r="Q3298">
        <v>7894</v>
      </c>
      <c r="R3298">
        <v>33944.199999999997</v>
      </c>
      <c r="S3298">
        <v>4.3</v>
      </c>
      <c r="T3298">
        <v>7.0000000000000007E-2</v>
      </c>
      <c r="U3298">
        <f t="shared" si="890"/>
        <v>33944.199999999997</v>
      </c>
      <c r="V3298">
        <f t="shared" si="891"/>
        <v>473640</v>
      </c>
      <c r="W3298" s="1" t="s">
        <v>204</v>
      </c>
      <c r="X3298" s="1" t="s">
        <v>1236</v>
      </c>
      <c r="Y3298" s="1" t="s">
        <v>205</v>
      </c>
      <c r="Z3298" s="3">
        <v>12547</v>
      </c>
      <c r="AA3298" s="4">
        <f t="shared" si="896"/>
        <v>2304</v>
      </c>
      <c r="AB3298" s="4">
        <f xml:space="preserve"> 2244.740206  + 0.1097478*Q3298</f>
        <v>3111.0893391999998</v>
      </c>
      <c r="AC3298" s="4">
        <f>AF3298</f>
        <v>2304</v>
      </c>
      <c r="AD3298" s="4">
        <f t="shared" si="895"/>
        <v>2304</v>
      </c>
      <c r="AE3298" s="3" t="s">
        <v>2061</v>
      </c>
      <c r="AF3298" s="3">
        <v>2304</v>
      </c>
      <c r="AG3298" s="4">
        <f>AI3298</f>
        <v>2304</v>
      </c>
      <c r="AH3298" s="4">
        <v>83196</v>
      </c>
      <c r="AI3298">
        <f t="shared" si="892"/>
        <v>2304</v>
      </c>
      <c r="AJ3298" t="s">
        <v>2061</v>
      </c>
      <c r="AK3298" s="2">
        <v>5989.25</v>
      </c>
      <c r="AL3298" s="2">
        <f>AN3298</f>
        <v>5989.25</v>
      </c>
      <c r="AM3298" s="4">
        <v>83196</v>
      </c>
      <c r="AN3298">
        <f>INDEX($AJ$2:$AJ$6811,MATCH(AM3298,$A$2:$A$6811,0))</f>
        <v>5989.25</v>
      </c>
      <c r="AP3298">
        <v>41.99</v>
      </c>
      <c r="AQ3298">
        <v>41.99</v>
      </c>
      <c r="AR3298" s="4">
        <v>31</v>
      </c>
      <c r="AS3298" s="4">
        <v>12</v>
      </c>
      <c r="AT3298" s="4">
        <v>2013</v>
      </c>
      <c r="AU3298" s="4">
        <v>13</v>
      </c>
      <c r="AV3298" s="4">
        <v>4</v>
      </c>
      <c r="AW3298" s="4">
        <v>2014</v>
      </c>
      <c r="AX3298" t="str">
        <f t="shared" si="893"/>
        <v>Delay</v>
      </c>
      <c r="AY3298">
        <f t="shared" si="894"/>
        <v>72</v>
      </c>
    </row>
    <row r="3299" spans="1:51" x14ac:dyDescent="0.2">
      <c r="A3299" s="3">
        <v>86027</v>
      </c>
      <c r="B3299" s="1" t="s">
        <v>140</v>
      </c>
      <c r="C3299" s="1" t="s">
        <v>99</v>
      </c>
      <c r="D3299" s="1" t="s">
        <v>130</v>
      </c>
      <c r="E3299" s="1" t="s">
        <v>101</v>
      </c>
      <c r="F3299" s="1" t="s">
        <v>101</v>
      </c>
      <c r="G3299" s="13" t="s">
        <v>1006</v>
      </c>
      <c r="H3299" s="12">
        <v>41639</v>
      </c>
      <c r="I3299" s="12" t="s">
        <v>1072</v>
      </c>
      <c r="J3299" s="12">
        <v>41711</v>
      </c>
      <c r="K3299" s="4">
        <v>5367</v>
      </c>
      <c r="L3299" s="1" t="s">
        <v>146</v>
      </c>
      <c r="M3299" s="1" t="s">
        <v>132</v>
      </c>
      <c r="N3299" s="1" t="s">
        <v>159</v>
      </c>
      <c r="O3299" s="1" t="s">
        <v>93</v>
      </c>
      <c r="P3299">
        <v>30</v>
      </c>
      <c r="Q3299">
        <v>337</v>
      </c>
      <c r="R3299">
        <v>1978.19</v>
      </c>
      <c r="S3299">
        <v>5.87</v>
      </c>
      <c r="T3299">
        <v>0.2</v>
      </c>
      <c r="U3299">
        <f t="shared" si="890"/>
        <v>1978.19</v>
      </c>
      <c r="V3299">
        <f t="shared" si="891"/>
        <v>10110</v>
      </c>
      <c r="W3299" s="1" t="s">
        <v>160</v>
      </c>
      <c r="X3299" s="1" t="s">
        <v>1236</v>
      </c>
      <c r="Y3299" s="1" t="s">
        <v>161</v>
      </c>
      <c r="Z3299" s="3">
        <v>11983</v>
      </c>
      <c r="AA3299" s="4">
        <f t="shared" si="896"/>
        <v>2304</v>
      </c>
      <c r="AB3299" s="4">
        <f xml:space="preserve"> 2244.740206  + 0.1097478*Q3299</f>
        <v>2281.7252146000001</v>
      </c>
      <c r="AC3299" s="4">
        <f>AF3299</f>
        <v>2304</v>
      </c>
      <c r="AD3299" s="4">
        <f t="shared" si="895"/>
        <v>1886.3975186666664</v>
      </c>
      <c r="AE3299" s="3" t="s">
        <v>2061</v>
      </c>
      <c r="AF3299" s="3">
        <v>2304</v>
      </c>
      <c r="AG3299" s="4">
        <f>AI3299</f>
        <v>2304</v>
      </c>
      <c r="AH3299" s="4">
        <v>83196</v>
      </c>
      <c r="AI3299">
        <f t="shared" si="892"/>
        <v>2304</v>
      </c>
      <c r="AJ3299" t="s">
        <v>2061</v>
      </c>
      <c r="AK3299" s="2">
        <v>5989.25</v>
      </c>
      <c r="AL3299" s="2">
        <f>AN3299</f>
        <v>5989.25</v>
      </c>
      <c r="AM3299" s="4">
        <v>83196</v>
      </c>
      <c r="AN3299">
        <f>INDEX($AJ$2:$AJ$6811,MATCH(AM3299,$A$2:$A$6811,0))</f>
        <v>5989.25</v>
      </c>
      <c r="AP3299">
        <v>2.4500000000000002</v>
      </c>
      <c r="AQ3299">
        <v>2.4500000000000002</v>
      </c>
      <c r="AR3299" s="4">
        <v>31</v>
      </c>
      <c r="AS3299" s="4">
        <v>12</v>
      </c>
      <c r="AT3299" s="4">
        <v>2013</v>
      </c>
      <c r="AU3299" s="4">
        <v>13</v>
      </c>
      <c r="AV3299" s="4">
        <v>4</v>
      </c>
      <c r="AW3299" s="4">
        <v>2014</v>
      </c>
      <c r="AX3299" t="str">
        <f t="shared" si="893"/>
        <v>Delay</v>
      </c>
      <c r="AY3299">
        <f t="shared" si="894"/>
        <v>72</v>
      </c>
    </row>
    <row r="3300" spans="1:51" x14ac:dyDescent="0.2">
      <c r="A3300" s="3">
        <v>20291</v>
      </c>
      <c r="B3300" s="1" t="s">
        <v>328</v>
      </c>
      <c r="C3300" s="1" t="s">
        <v>150</v>
      </c>
      <c r="D3300" s="1" t="s">
        <v>100</v>
      </c>
      <c r="E3300" s="1" t="s">
        <v>101</v>
      </c>
      <c r="F3300" s="1" t="s">
        <v>101</v>
      </c>
      <c r="G3300" s="13" t="s">
        <v>230</v>
      </c>
      <c r="H3300" s="12">
        <v>40329</v>
      </c>
      <c r="I3300" s="12" t="s">
        <v>230</v>
      </c>
      <c r="J3300" s="12">
        <v>40329</v>
      </c>
      <c r="K3300" s="4">
        <v>2466</v>
      </c>
      <c r="L3300" s="1" t="s">
        <v>146</v>
      </c>
      <c r="M3300" s="1" t="s">
        <v>1920</v>
      </c>
      <c r="N3300" s="1" t="s">
        <v>147</v>
      </c>
      <c r="O3300" s="1" t="s">
        <v>148</v>
      </c>
      <c r="P3300">
        <v>30</v>
      </c>
      <c r="Q3300">
        <v>540</v>
      </c>
      <c r="R3300">
        <v>25796.95</v>
      </c>
      <c r="S3300">
        <v>47.77</v>
      </c>
      <c r="T3300">
        <v>1.59</v>
      </c>
      <c r="U3300">
        <f t="shared" si="890"/>
        <v>25795.800000000003</v>
      </c>
      <c r="V3300">
        <f t="shared" si="891"/>
        <v>16200</v>
      </c>
      <c r="W3300" s="1" t="s">
        <v>149</v>
      </c>
      <c r="X3300" s="1" t="s">
        <v>150</v>
      </c>
      <c r="Y3300" s="1" t="s">
        <v>150</v>
      </c>
      <c r="Z3300" s="3">
        <v>800</v>
      </c>
      <c r="AA3300" s="4">
        <f t="shared" ref="AA3300:AA3332" si="905">AB3300</f>
        <v>2304.4187219999999</v>
      </c>
      <c r="AB3300" s="2">
        <f t="shared" ref="AB3300:AB3332" si="906">2245.156962+0.109744*Q3300</f>
        <v>2304.4187219999999</v>
      </c>
      <c r="AC3300" s="4">
        <f t="shared" ref="AC3300:AC3332" si="907">AD3300</f>
        <v>820.80624066666667</v>
      </c>
      <c r="AD3300" s="4">
        <f t="shared" si="895"/>
        <v>820.80624066666667</v>
      </c>
      <c r="AE3300" s="4" t="s">
        <v>62</v>
      </c>
      <c r="AG3300" s="4" t="str">
        <f>AE3300</f>
        <v>Weight Captured Separately</v>
      </c>
      <c r="AI3300" t="e">
        <f t="shared" si="892"/>
        <v>#N/A</v>
      </c>
      <c r="AJ3300" t="s">
        <v>81</v>
      </c>
      <c r="AK3300" s="2"/>
      <c r="AL3300" s="2" t="str">
        <f>AJ3300</f>
        <v>Freight Included in Commodity Cost</v>
      </c>
      <c r="AM3300" s="4"/>
      <c r="AN3300" t="e">
        <f>VLOOKUP([1]!Tabelle13[[#This Row],[Vlookup this ID for freight costs]],$AL$2:$AL$6811,2,FALSE)</f>
        <v>#REF!</v>
      </c>
      <c r="AO3300">
        <f t="shared" ref="AO3300:AO3332" si="908">IF(AK:AK="",AC:AC*6.242+1.383 -2.844 + 3.145 -2.265  -2.026,AK:AK)</f>
        <v>5120.8655542413335</v>
      </c>
      <c r="AP3300">
        <v>55.62</v>
      </c>
      <c r="AQ3300">
        <v>55.62</v>
      </c>
      <c r="AR3300" s="4">
        <v>31</v>
      </c>
      <c r="AS3300" s="4">
        <v>5</v>
      </c>
      <c r="AT3300" s="4">
        <v>2010</v>
      </c>
      <c r="AU3300" s="4">
        <v>31</v>
      </c>
      <c r="AV3300" s="4">
        <v>5</v>
      </c>
      <c r="AW3300" s="4">
        <v>2010</v>
      </c>
      <c r="AX3300" t="str">
        <f t="shared" si="893"/>
        <v>No Delay</v>
      </c>
      <c r="AY3300">
        <f t="shared" si="894"/>
        <v>0</v>
      </c>
    </row>
    <row r="3301" spans="1:51" x14ac:dyDescent="0.2">
      <c r="A3301" s="3">
        <v>7719</v>
      </c>
      <c r="B3301" s="1" t="s">
        <v>1918</v>
      </c>
      <c r="C3301" s="1" t="s">
        <v>150</v>
      </c>
      <c r="D3301" s="1" t="s">
        <v>100</v>
      </c>
      <c r="E3301" s="1" t="s">
        <v>53</v>
      </c>
      <c r="F3301" s="1" t="s">
        <v>53</v>
      </c>
      <c r="G3301" s="13" t="s">
        <v>2036</v>
      </c>
      <c r="H3301" s="12">
        <v>39889</v>
      </c>
      <c r="I3301" s="12" t="s">
        <v>2037</v>
      </c>
      <c r="J3301" s="12">
        <v>39780</v>
      </c>
      <c r="K3301" s="4">
        <v>1220</v>
      </c>
      <c r="L3301" s="1" t="s">
        <v>146</v>
      </c>
      <c r="M3301" s="1" t="s">
        <v>1920</v>
      </c>
      <c r="N3301" s="1" t="s">
        <v>970</v>
      </c>
      <c r="O3301" s="1" t="s">
        <v>93</v>
      </c>
      <c r="P3301">
        <v>240</v>
      </c>
      <c r="Q3301">
        <v>540</v>
      </c>
      <c r="R3301">
        <v>2030.4</v>
      </c>
      <c r="S3301">
        <v>3.76</v>
      </c>
      <c r="T3301">
        <v>0.02</v>
      </c>
      <c r="U3301">
        <f t="shared" si="890"/>
        <v>2030.3999999999999</v>
      </c>
      <c r="V3301">
        <f t="shared" si="891"/>
        <v>129600</v>
      </c>
      <c r="W3301" s="1" t="s">
        <v>155</v>
      </c>
      <c r="X3301" s="1" t="s">
        <v>1236</v>
      </c>
      <c r="Y3301" s="1" t="s">
        <v>156</v>
      </c>
      <c r="Z3301" s="3">
        <v>8107</v>
      </c>
      <c r="AA3301" s="4">
        <f t="shared" si="905"/>
        <v>2304.4187219999999</v>
      </c>
      <c r="AB3301" s="2">
        <f t="shared" si="906"/>
        <v>2304.4187219999999</v>
      </c>
      <c r="AC3301" s="4">
        <f t="shared" si="907"/>
        <v>2619.4082891999997</v>
      </c>
      <c r="AD3301" s="4">
        <f t="shared" si="895"/>
        <v>2619.4082891999997</v>
      </c>
      <c r="AE3301" s="4" t="s">
        <v>62</v>
      </c>
      <c r="AG3301" s="4" t="str">
        <f>AE3301</f>
        <v>Weight Captured Separately</v>
      </c>
      <c r="AH3301" s="4">
        <v>10667</v>
      </c>
      <c r="AI3301">
        <f t="shared" si="892"/>
        <v>2093</v>
      </c>
      <c r="AJ3301" t="s">
        <v>81</v>
      </c>
      <c r="AK3301" s="2"/>
      <c r="AL3301" s="2" t="str">
        <f>AJ3301</f>
        <v>Freight Included in Commodity Cost</v>
      </c>
      <c r="AM3301" s="4"/>
      <c r="AN3301" t="e">
        <f>VLOOKUP([1]!Tabelle13[[#This Row],[Vlookup this ID for freight costs]],$AL$2:$AL$6811,2,FALSE)</f>
        <v>#REF!</v>
      </c>
      <c r="AO3301">
        <f t="shared" si="908"/>
        <v>16347.7395411864</v>
      </c>
      <c r="AP3301">
        <v>3.98</v>
      </c>
      <c r="AQ3301">
        <v>3.98</v>
      </c>
      <c r="AR3301" s="4">
        <v>17</v>
      </c>
      <c r="AS3301" s="4">
        <v>4</v>
      </c>
      <c r="AT3301" s="4">
        <v>2009</v>
      </c>
      <c r="AU3301" s="4">
        <v>28</v>
      </c>
      <c r="AV3301" s="4">
        <v>11</v>
      </c>
      <c r="AW3301" s="4">
        <v>2008</v>
      </c>
      <c r="AX3301" t="str">
        <f t="shared" si="893"/>
        <v>No Delay</v>
      </c>
      <c r="AY3301">
        <f t="shared" si="894"/>
        <v>0</v>
      </c>
    </row>
    <row r="3302" spans="1:51" x14ac:dyDescent="0.2">
      <c r="A3302" s="3">
        <v>12342</v>
      </c>
      <c r="B3302" s="1" t="s">
        <v>133</v>
      </c>
      <c r="C3302" s="1" t="s">
        <v>51</v>
      </c>
      <c r="D3302" s="1" t="s">
        <v>130</v>
      </c>
      <c r="E3302" s="1" t="s">
        <v>53</v>
      </c>
      <c r="F3302" s="1" t="s">
        <v>53</v>
      </c>
      <c r="G3302" s="13" t="s">
        <v>1277</v>
      </c>
      <c r="H3302" s="12">
        <v>39189</v>
      </c>
      <c r="I3302" s="12" t="s">
        <v>1277</v>
      </c>
      <c r="J3302" s="12">
        <v>39189</v>
      </c>
      <c r="K3302" s="4">
        <v>107</v>
      </c>
      <c r="L3302" s="1" t="s">
        <v>146</v>
      </c>
      <c r="M3302" s="1" t="s">
        <v>132</v>
      </c>
      <c r="N3302" s="1" t="s">
        <v>778</v>
      </c>
      <c r="O3302" s="1" t="s">
        <v>93</v>
      </c>
      <c r="P3302">
        <v>240</v>
      </c>
      <c r="Q3302">
        <v>540</v>
      </c>
      <c r="R3302">
        <v>1317.6</v>
      </c>
      <c r="S3302">
        <v>2.44</v>
      </c>
      <c r="T3302">
        <v>0.01</v>
      </c>
      <c r="U3302">
        <f t="shared" si="890"/>
        <v>1317.6</v>
      </c>
      <c r="V3302">
        <f t="shared" si="891"/>
        <v>129600</v>
      </c>
      <c r="W3302" s="1" t="s">
        <v>204</v>
      </c>
      <c r="X3302" s="1" t="s">
        <v>1236</v>
      </c>
      <c r="Y3302" s="1" t="s">
        <v>205</v>
      </c>
      <c r="Z3302" s="3">
        <v>5782</v>
      </c>
      <c r="AA3302" s="4">
        <f t="shared" si="905"/>
        <v>2304.4187219999999</v>
      </c>
      <c r="AB3302" s="2">
        <f t="shared" si="906"/>
        <v>2304.4187219999999</v>
      </c>
      <c r="AC3302" s="4">
        <f t="shared" si="907"/>
        <v>2619.4082891999997</v>
      </c>
      <c r="AD3302" s="4">
        <f t="shared" si="895"/>
        <v>2619.4082891999997</v>
      </c>
      <c r="AE3302" s="3" t="s">
        <v>2034</v>
      </c>
      <c r="AF3302" s="3"/>
      <c r="AG3302" s="4" t="str">
        <f>AI3302</f>
        <v>Weight Captured Separately</v>
      </c>
      <c r="AH3302" s="4">
        <v>10549</v>
      </c>
      <c r="AI3302" t="str">
        <f t="shared" si="892"/>
        <v>Weight Captured Separately</v>
      </c>
      <c r="AJ3302" t="s">
        <v>2034</v>
      </c>
      <c r="AK3302" s="2">
        <v>7364.3</v>
      </c>
      <c r="AL3302" s="2">
        <f>AN3302</f>
        <v>7364.3</v>
      </c>
      <c r="AM3302" s="4">
        <v>10549</v>
      </c>
      <c r="AN3302">
        <f>INDEX($AJ$2:$AJ$6811,MATCH(AM3302,$A$2:$A$6811,0))</f>
        <v>7364.3</v>
      </c>
      <c r="AO3302">
        <f t="shared" si="908"/>
        <v>7364.3</v>
      </c>
      <c r="AP3302">
        <v>0</v>
      </c>
      <c r="AR3302" s="4">
        <v>17</v>
      </c>
      <c r="AS3302" s="4">
        <v>4</v>
      </c>
      <c r="AT3302" s="4">
        <v>2007</v>
      </c>
      <c r="AU3302" s="4">
        <v>17</v>
      </c>
      <c r="AV3302" s="4">
        <v>4</v>
      </c>
      <c r="AW3302" s="4">
        <v>2007</v>
      </c>
      <c r="AX3302" t="str">
        <f t="shared" si="893"/>
        <v>No Delay</v>
      </c>
      <c r="AY3302">
        <f t="shared" si="894"/>
        <v>0</v>
      </c>
    </row>
    <row r="3303" spans="1:51" x14ac:dyDescent="0.2">
      <c r="A3303" s="3">
        <v>81352</v>
      </c>
      <c r="B3303" s="1" t="s">
        <v>328</v>
      </c>
      <c r="C3303" s="1" t="s">
        <v>150</v>
      </c>
      <c r="D3303" s="1" t="s">
        <v>100</v>
      </c>
      <c r="E3303" s="1" t="s">
        <v>101</v>
      </c>
      <c r="F3303" s="1" t="s">
        <v>101</v>
      </c>
      <c r="G3303" s="13" t="s">
        <v>2025</v>
      </c>
      <c r="H3303" s="12">
        <v>40037</v>
      </c>
      <c r="I3303" s="12" t="s">
        <v>2025</v>
      </c>
      <c r="J3303" s="12">
        <v>40037</v>
      </c>
      <c r="K3303" s="4">
        <v>1749</v>
      </c>
      <c r="L3303" s="1" t="s">
        <v>146</v>
      </c>
      <c r="M3303" s="1" t="s">
        <v>1920</v>
      </c>
      <c r="N3303" s="1" t="s">
        <v>550</v>
      </c>
      <c r="O3303" s="1" t="s">
        <v>551</v>
      </c>
      <c r="P3303">
        <v>300</v>
      </c>
      <c r="Q3303">
        <v>540</v>
      </c>
      <c r="R3303">
        <v>23535.599999999999</v>
      </c>
      <c r="S3303">
        <v>43.58</v>
      </c>
      <c r="T3303">
        <v>0.15</v>
      </c>
      <c r="U3303">
        <f t="shared" si="890"/>
        <v>23533.200000000001</v>
      </c>
      <c r="V3303">
        <f t="shared" si="891"/>
        <v>162000</v>
      </c>
      <c r="W3303" s="1" t="s">
        <v>552</v>
      </c>
      <c r="X3303" s="1" t="s">
        <v>361</v>
      </c>
      <c r="Y3303" s="1" t="s">
        <v>361</v>
      </c>
      <c r="Z3303" s="3">
        <v>12821</v>
      </c>
      <c r="AA3303" s="4">
        <f t="shared" si="905"/>
        <v>2304.4187219999999</v>
      </c>
      <c r="AB3303" s="2">
        <f t="shared" si="906"/>
        <v>2304.4187219999999</v>
      </c>
      <c r="AC3303" s="4">
        <f t="shared" si="907"/>
        <v>2194.647414</v>
      </c>
      <c r="AD3303" s="4">
        <f t="shared" si="895"/>
        <v>2194.647414</v>
      </c>
      <c r="AE3303" s="4" t="s">
        <v>62</v>
      </c>
      <c r="AG3303" s="4" t="str">
        <f t="shared" ref="AG3303:AG3333" si="909">AE3303</f>
        <v>Weight Captured Separately</v>
      </c>
      <c r="AI3303" t="e">
        <f t="shared" si="892"/>
        <v>#N/A</v>
      </c>
      <c r="AJ3303" t="s">
        <v>81</v>
      </c>
      <c r="AK3303" s="2"/>
      <c r="AL3303" s="2" t="str">
        <f t="shared" ref="AL3303:AL3333" si="910">AJ3303</f>
        <v>Freight Included in Commodity Cost</v>
      </c>
      <c r="AM3303" s="4"/>
      <c r="AN3303" t="e">
        <f>VLOOKUP([1]!Tabelle13[[#This Row],[Vlookup this ID for freight costs]],$AL$2:$AL$6811,2,FALSE)</f>
        <v>#REF!</v>
      </c>
      <c r="AO3303">
        <f t="shared" si="908"/>
        <v>13696.382158188002</v>
      </c>
      <c r="AP3303">
        <v>46.13</v>
      </c>
      <c r="AQ3303">
        <v>46.13</v>
      </c>
      <c r="AR3303" s="4">
        <v>12</v>
      </c>
      <c r="AS3303" s="4">
        <v>8</v>
      </c>
      <c r="AT3303" s="4">
        <v>2009</v>
      </c>
      <c r="AU3303" s="4">
        <v>12</v>
      </c>
      <c r="AV3303" s="4">
        <v>8</v>
      </c>
      <c r="AW3303" s="4">
        <v>2009</v>
      </c>
      <c r="AX3303" t="str">
        <f t="shared" si="893"/>
        <v>No Delay</v>
      </c>
      <c r="AY3303">
        <f t="shared" si="894"/>
        <v>0</v>
      </c>
    </row>
    <row r="3304" spans="1:51" x14ac:dyDescent="0.2">
      <c r="A3304" s="3">
        <v>4794</v>
      </c>
      <c r="B3304" s="1" t="s">
        <v>119</v>
      </c>
      <c r="C3304" s="1" t="s">
        <v>114</v>
      </c>
      <c r="D3304" s="1" t="s">
        <v>74</v>
      </c>
      <c r="E3304" s="1" t="s">
        <v>53</v>
      </c>
      <c r="F3304" s="1" t="s">
        <v>53</v>
      </c>
      <c r="G3304" s="13" t="s">
        <v>2062</v>
      </c>
      <c r="H3304" s="12">
        <v>39864</v>
      </c>
      <c r="I3304" s="12" t="s">
        <v>2062</v>
      </c>
      <c r="J3304" s="12">
        <v>39864</v>
      </c>
      <c r="K3304" s="4">
        <v>1367</v>
      </c>
      <c r="L3304" s="1" t="s">
        <v>146</v>
      </c>
      <c r="M3304" s="1" t="s">
        <v>182</v>
      </c>
      <c r="N3304" s="1" t="s">
        <v>729</v>
      </c>
      <c r="O3304" s="1" t="s">
        <v>685</v>
      </c>
      <c r="P3304">
        <v>60</v>
      </c>
      <c r="Q3304">
        <v>545</v>
      </c>
      <c r="R3304">
        <v>3815</v>
      </c>
      <c r="S3304">
        <v>7</v>
      </c>
      <c r="T3304">
        <v>0.12</v>
      </c>
      <c r="U3304">
        <f t="shared" si="890"/>
        <v>3815</v>
      </c>
      <c r="V3304">
        <f t="shared" si="891"/>
        <v>32700</v>
      </c>
      <c r="W3304" s="1" t="s">
        <v>185</v>
      </c>
      <c r="X3304" s="1" t="s">
        <v>186</v>
      </c>
      <c r="Y3304" s="1" t="s">
        <v>186</v>
      </c>
      <c r="Z3304" s="3">
        <v>7128</v>
      </c>
      <c r="AA3304" s="4">
        <f t="shared" si="905"/>
        <v>2304.9674420000001</v>
      </c>
      <c r="AB3304" s="2">
        <f t="shared" si="906"/>
        <v>2304.9674420000001</v>
      </c>
      <c r="AC3304" s="4">
        <f t="shared" si="907"/>
        <v>795.74186050000003</v>
      </c>
      <c r="AD3304" s="4">
        <f t="shared" si="895"/>
        <v>795.74186050000003</v>
      </c>
      <c r="AE3304" s="4" t="s">
        <v>62</v>
      </c>
      <c r="AG3304" s="4" t="str">
        <f t="shared" si="909"/>
        <v>Weight Captured Separately</v>
      </c>
      <c r="AH3304" s="4">
        <v>10905</v>
      </c>
      <c r="AI3304">
        <f t="shared" si="892"/>
        <v>63</v>
      </c>
      <c r="AJ3304" t="s">
        <v>81</v>
      </c>
      <c r="AK3304" s="2"/>
      <c r="AL3304" s="2" t="str">
        <f t="shared" si="910"/>
        <v>Freight Included in Commodity Cost</v>
      </c>
      <c r="AM3304" s="4"/>
      <c r="AN3304" t="e">
        <f>VLOOKUP([1]!Tabelle13[[#This Row],[Vlookup this ID for freight costs]],$AL$2:$AL$6811,2,FALSE)</f>
        <v>#REF!</v>
      </c>
      <c r="AO3304">
        <f t="shared" si="908"/>
        <v>4964.4136932410001</v>
      </c>
      <c r="AP3304">
        <v>7.48</v>
      </c>
      <c r="AQ3304">
        <v>7.48</v>
      </c>
      <c r="AR3304" s="4">
        <v>20</v>
      </c>
      <c r="AS3304" s="4">
        <v>2</v>
      </c>
      <c r="AT3304" s="4">
        <v>2009</v>
      </c>
      <c r="AU3304" s="4">
        <v>20</v>
      </c>
      <c r="AV3304" s="4">
        <v>2</v>
      </c>
      <c r="AW3304" s="4">
        <v>2009</v>
      </c>
      <c r="AX3304" t="str">
        <f t="shared" si="893"/>
        <v>No Delay</v>
      </c>
      <c r="AY3304">
        <f t="shared" si="894"/>
        <v>0</v>
      </c>
    </row>
    <row r="3305" spans="1:51" x14ac:dyDescent="0.2">
      <c r="A3305" s="3">
        <v>53852</v>
      </c>
      <c r="B3305" s="1" t="s">
        <v>328</v>
      </c>
      <c r="C3305" s="1" t="s">
        <v>150</v>
      </c>
      <c r="D3305" s="1" t="s">
        <v>100</v>
      </c>
      <c r="E3305" s="1" t="s">
        <v>101</v>
      </c>
      <c r="F3305" s="1" t="s">
        <v>101</v>
      </c>
      <c r="G3305" s="13" t="s">
        <v>919</v>
      </c>
      <c r="H3305" s="12">
        <v>41380</v>
      </c>
      <c r="I3305" s="12" t="s">
        <v>919</v>
      </c>
      <c r="J3305" s="12">
        <v>41380</v>
      </c>
      <c r="K3305" s="4">
        <v>4622</v>
      </c>
      <c r="L3305" s="1" t="s">
        <v>146</v>
      </c>
      <c r="M3305" s="1" t="s">
        <v>1920</v>
      </c>
      <c r="N3305" s="1" t="s">
        <v>218</v>
      </c>
      <c r="O3305" s="1" t="s">
        <v>93</v>
      </c>
      <c r="P3305">
        <v>90</v>
      </c>
      <c r="Q3305">
        <v>545</v>
      </c>
      <c r="R3305">
        <v>13007.18</v>
      </c>
      <c r="S3305">
        <v>23.87</v>
      </c>
      <c r="T3305">
        <v>0.27</v>
      </c>
      <c r="U3305">
        <f t="shared" si="890"/>
        <v>13009.15</v>
      </c>
      <c r="V3305">
        <f t="shared" si="891"/>
        <v>49050</v>
      </c>
      <c r="W3305" s="1" t="s">
        <v>155</v>
      </c>
      <c r="X3305" s="1" t="s">
        <v>1236</v>
      </c>
      <c r="Y3305" s="1" t="s">
        <v>156</v>
      </c>
      <c r="Z3305" s="3">
        <v>16635</v>
      </c>
      <c r="AA3305" s="4">
        <f t="shared" si="905"/>
        <v>2304.9674420000001</v>
      </c>
      <c r="AB3305" s="2">
        <f t="shared" si="906"/>
        <v>2304.9674420000001</v>
      </c>
      <c r="AC3305" s="4">
        <f t="shared" si="907"/>
        <v>3944.6558140000002</v>
      </c>
      <c r="AD3305" s="4">
        <f t="shared" si="895"/>
        <v>3944.6558140000002</v>
      </c>
      <c r="AE3305" s="4" t="s">
        <v>62</v>
      </c>
      <c r="AG3305" s="4" t="str">
        <f t="shared" si="909"/>
        <v>Weight Captured Separately</v>
      </c>
      <c r="AI3305" t="e">
        <f t="shared" si="892"/>
        <v>#N/A</v>
      </c>
      <c r="AJ3305" t="s">
        <v>81</v>
      </c>
      <c r="AK3305" s="2"/>
      <c r="AL3305" s="2" t="str">
        <f t="shared" si="910"/>
        <v>Freight Included in Commodity Cost</v>
      </c>
      <c r="AM3305" s="4"/>
      <c r="AN3305" t="e">
        <f>VLOOKUP([1]!Tabelle13[[#This Row],[Vlookup this ID for freight costs]],$AL$2:$AL$6811,2,FALSE)</f>
        <v>#REF!</v>
      </c>
      <c r="AO3305">
        <f t="shared" si="908"/>
        <v>24619.934590987999</v>
      </c>
      <c r="AP3305">
        <v>16.09</v>
      </c>
      <c r="AQ3305">
        <v>16.09</v>
      </c>
      <c r="AR3305" s="4">
        <v>16</v>
      </c>
      <c r="AS3305" s="4">
        <v>4</v>
      </c>
      <c r="AT3305" s="4">
        <v>2013</v>
      </c>
      <c r="AU3305" s="4">
        <v>16</v>
      </c>
      <c r="AV3305" s="4">
        <v>4</v>
      </c>
      <c r="AW3305" s="4">
        <v>2013</v>
      </c>
      <c r="AX3305" t="str">
        <f t="shared" si="893"/>
        <v>No Delay</v>
      </c>
      <c r="AY3305">
        <f t="shared" si="894"/>
        <v>0</v>
      </c>
    </row>
    <row r="3306" spans="1:51" x14ac:dyDescent="0.2">
      <c r="A3306" s="3">
        <v>9936</v>
      </c>
      <c r="B3306" s="1" t="s">
        <v>1918</v>
      </c>
      <c r="C3306" s="1" t="s">
        <v>150</v>
      </c>
      <c r="D3306" s="1" t="s">
        <v>100</v>
      </c>
      <c r="E3306" s="1" t="s">
        <v>101</v>
      </c>
      <c r="F3306" s="1" t="s">
        <v>101</v>
      </c>
      <c r="G3306" s="13" t="s">
        <v>1882</v>
      </c>
      <c r="H3306" s="12">
        <v>39685</v>
      </c>
      <c r="I3306" s="12" t="s">
        <v>626</v>
      </c>
      <c r="J3306" s="12">
        <v>39678</v>
      </c>
      <c r="K3306" s="4">
        <v>1012</v>
      </c>
      <c r="L3306" s="1" t="s">
        <v>146</v>
      </c>
      <c r="M3306" s="1" t="s">
        <v>1920</v>
      </c>
      <c r="N3306" s="1" t="s">
        <v>1943</v>
      </c>
      <c r="O3306" s="1" t="s">
        <v>897</v>
      </c>
      <c r="P3306">
        <v>60</v>
      </c>
      <c r="Q3306">
        <v>550</v>
      </c>
      <c r="R3306">
        <v>6820</v>
      </c>
      <c r="S3306">
        <v>12.4</v>
      </c>
      <c r="T3306">
        <v>0.21</v>
      </c>
      <c r="U3306">
        <f t="shared" si="890"/>
        <v>6820</v>
      </c>
      <c r="V3306">
        <f t="shared" si="891"/>
        <v>33000</v>
      </c>
      <c r="W3306" s="1" t="s">
        <v>1944</v>
      </c>
      <c r="X3306" s="1" t="s">
        <v>3087</v>
      </c>
      <c r="Y3306" s="1" t="s">
        <v>1945</v>
      </c>
      <c r="Z3306" s="3">
        <v>11372</v>
      </c>
      <c r="AA3306" s="4">
        <f t="shared" si="905"/>
        <v>2305.5161619999999</v>
      </c>
      <c r="AB3306" s="2">
        <f t="shared" si="906"/>
        <v>2305.5161619999999</v>
      </c>
      <c r="AC3306" s="4">
        <f t="shared" si="907"/>
        <v>1184.7580809999999</v>
      </c>
      <c r="AD3306" s="4">
        <f t="shared" si="895"/>
        <v>1184.7580809999999</v>
      </c>
      <c r="AE3306" s="4" t="s">
        <v>62</v>
      </c>
      <c r="AG3306" s="4" t="str">
        <f t="shared" si="909"/>
        <v>Weight Captured Separately</v>
      </c>
      <c r="AH3306" s="4">
        <v>82994</v>
      </c>
      <c r="AI3306">
        <f t="shared" si="892"/>
        <v>8</v>
      </c>
      <c r="AJ3306" t="s">
        <v>81</v>
      </c>
      <c r="AK3306" s="2"/>
      <c r="AL3306" s="2" t="str">
        <f t="shared" si="910"/>
        <v>Freight Included in Commodity Cost</v>
      </c>
      <c r="AM3306" s="4"/>
      <c r="AN3306" t="e">
        <f>VLOOKUP([1]!Tabelle13[[#This Row],[Vlookup this ID for freight costs]],$AL$2:$AL$6811,2,FALSE)</f>
        <v>#REF!</v>
      </c>
      <c r="AO3306">
        <f t="shared" si="908"/>
        <v>7392.6529416019994</v>
      </c>
      <c r="AP3306">
        <v>10.91</v>
      </c>
      <c r="AQ3306">
        <v>10.91</v>
      </c>
      <c r="AR3306" s="4">
        <v>25</v>
      </c>
      <c r="AS3306" s="4">
        <v>8</v>
      </c>
      <c r="AT3306" s="4">
        <v>2008</v>
      </c>
      <c r="AU3306" s="4">
        <v>18</v>
      </c>
      <c r="AV3306" s="4">
        <v>8</v>
      </c>
      <c r="AW3306" s="4">
        <v>2008</v>
      </c>
      <c r="AX3306" t="str">
        <f t="shared" si="893"/>
        <v>No Delay</v>
      </c>
      <c r="AY3306">
        <f t="shared" si="894"/>
        <v>0</v>
      </c>
    </row>
    <row r="3307" spans="1:51" x14ac:dyDescent="0.2">
      <c r="A3307" s="3">
        <v>10498</v>
      </c>
      <c r="B3307" s="1" t="s">
        <v>1918</v>
      </c>
      <c r="C3307" s="1" t="s">
        <v>150</v>
      </c>
      <c r="D3307" s="1" t="s">
        <v>100</v>
      </c>
      <c r="E3307" s="1" t="s">
        <v>101</v>
      </c>
      <c r="F3307" s="1" t="s">
        <v>101</v>
      </c>
      <c r="G3307" s="13" t="s">
        <v>522</v>
      </c>
      <c r="H3307" s="12">
        <v>40098</v>
      </c>
      <c r="I3307" s="12" t="s">
        <v>1991</v>
      </c>
      <c r="J3307" s="12">
        <v>40015</v>
      </c>
      <c r="K3307" s="4">
        <v>1681</v>
      </c>
      <c r="L3307" s="1" t="s">
        <v>146</v>
      </c>
      <c r="M3307" s="1" t="s">
        <v>1920</v>
      </c>
      <c r="N3307" s="1" t="s">
        <v>1943</v>
      </c>
      <c r="O3307" s="1" t="s">
        <v>897</v>
      </c>
      <c r="P3307">
        <v>60</v>
      </c>
      <c r="Q3307">
        <v>550</v>
      </c>
      <c r="R3307">
        <v>8624</v>
      </c>
      <c r="S3307">
        <v>15.68</v>
      </c>
      <c r="T3307">
        <v>0.26</v>
      </c>
      <c r="U3307">
        <f t="shared" si="890"/>
        <v>8624</v>
      </c>
      <c r="V3307">
        <f t="shared" si="891"/>
        <v>33000</v>
      </c>
      <c r="W3307" s="1" t="s">
        <v>851</v>
      </c>
      <c r="X3307" s="1" t="s">
        <v>361</v>
      </c>
      <c r="Y3307" s="1" t="s">
        <v>361</v>
      </c>
      <c r="Z3307" s="3">
        <v>12821</v>
      </c>
      <c r="AA3307" s="4">
        <f t="shared" si="905"/>
        <v>2305.5161619999999</v>
      </c>
      <c r="AB3307" s="2">
        <f t="shared" si="906"/>
        <v>2305.5161619999999</v>
      </c>
      <c r="AC3307" s="4">
        <f t="shared" si="907"/>
        <v>1184.7580809999999</v>
      </c>
      <c r="AD3307" s="4">
        <f t="shared" si="895"/>
        <v>1184.7580809999999</v>
      </c>
      <c r="AE3307" s="4" t="s">
        <v>62</v>
      </c>
      <c r="AG3307" s="4" t="str">
        <f t="shared" si="909"/>
        <v>Weight Captured Separately</v>
      </c>
      <c r="AH3307" s="4">
        <v>83291</v>
      </c>
      <c r="AI3307">
        <f t="shared" si="892"/>
        <v>5324</v>
      </c>
      <c r="AJ3307" t="s">
        <v>81</v>
      </c>
      <c r="AK3307" s="2"/>
      <c r="AL3307" s="2" t="str">
        <f t="shared" si="910"/>
        <v>Freight Included in Commodity Cost</v>
      </c>
      <c r="AM3307" s="4"/>
      <c r="AN3307" t="e">
        <f>VLOOKUP([1]!Tabelle13[[#This Row],[Vlookup this ID for freight costs]],$AL$2:$AL$6811,2,FALSE)</f>
        <v>#REF!</v>
      </c>
      <c r="AO3307">
        <f t="shared" si="908"/>
        <v>7392.6529416019994</v>
      </c>
      <c r="AP3307">
        <v>16.899999999999999</v>
      </c>
      <c r="AQ3307">
        <v>16.899999999999999</v>
      </c>
      <c r="AR3307" s="4">
        <v>12</v>
      </c>
      <c r="AS3307" s="4">
        <v>10</v>
      </c>
      <c r="AT3307" s="4">
        <v>2009</v>
      </c>
      <c r="AU3307" s="4">
        <v>21</v>
      </c>
      <c r="AV3307" s="4">
        <v>7</v>
      </c>
      <c r="AW3307" s="4">
        <v>2009</v>
      </c>
      <c r="AX3307" t="str">
        <f t="shared" si="893"/>
        <v>No Delay</v>
      </c>
      <c r="AY3307">
        <f t="shared" si="894"/>
        <v>0</v>
      </c>
    </row>
    <row r="3308" spans="1:51" x14ac:dyDescent="0.2">
      <c r="A3308" s="3">
        <v>77610</v>
      </c>
      <c r="B3308" s="1" t="s">
        <v>328</v>
      </c>
      <c r="C3308" s="1" t="s">
        <v>150</v>
      </c>
      <c r="D3308" s="1" t="s">
        <v>100</v>
      </c>
      <c r="E3308" s="1" t="s">
        <v>101</v>
      </c>
      <c r="F3308" s="1" t="s">
        <v>101</v>
      </c>
      <c r="G3308" s="13" t="s">
        <v>740</v>
      </c>
      <c r="H3308" s="12">
        <v>40049</v>
      </c>
      <c r="I3308" s="12" t="s">
        <v>740</v>
      </c>
      <c r="J3308" s="12">
        <v>40049</v>
      </c>
      <c r="K3308" s="4">
        <v>1773</v>
      </c>
      <c r="L3308" s="1" t="s">
        <v>146</v>
      </c>
      <c r="M3308" s="1" t="s">
        <v>1920</v>
      </c>
      <c r="N3308" s="1" t="s">
        <v>167</v>
      </c>
      <c r="O3308" s="1" t="s">
        <v>93</v>
      </c>
      <c r="P3308">
        <v>30</v>
      </c>
      <c r="Q3308">
        <v>560</v>
      </c>
      <c r="R3308">
        <v>10506.86</v>
      </c>
      <c r="S3308">
        <v>18.760000000000002</v>
      </c>
      <c r="T3308">
        <v>0.63</v>
      </c>
      <c r="U3308">
        <f t="shared" si="890"/>
        <v>10505.6</v>
      </c>
      <c r="V3308">
        <f t="shared" si="891"/>
        <v>16800</v>
      </c>
      <c r="W3308" s="1" t="s">
        <v>204</v>
      </c>
      <c r="X3308" s="1" t="s">
        <v>1236</v>
      </c>
      <c r="Y3308" s="1" t="s">
        <v>205</v>
      </c>
      <c r="Z3308" s="3">
        <v>16682</v>
      </c>
      <c r="AA3308" s="4">
        <f t="shared" si="905"/>
        <v>2306.6136019999999</v>
      </c>
      <c r="AB3308" s="2">
        <f t="shared" si="906"/>
        <v>2306.6136019999999</v>
      </c>
      <c r="AC3308" s="4">
        <f t="shared" si="907"/>
        <v>551.12272039999993</v>
      </c>
      <c r="AD3308" s="4">
        <f t="shared" si="895"/>
        <v>551.12272039999993</v>
      </c>
      <c r="AE3308" s="4" t="s">
        <v>62</v>
      </c>
      <c r="AG3308" s="4" t="str">
        <f t="shared" si="909"/>
        <v>Weight Captured Separately</v>
      </c>
      <c r="AI3308" t="e">
        <f t="shared" si="892"/>
        <v>#N/A</v>
      </c>
      <c r="AJ3308" t="s">
        <v>81</v>
      </c>
      <c r="AK3308" s="2"/>
      <c r="AL3308" s="2" t="str">
        <f t="shared" si="910"/>
        <v>Freight Included in Commodity Cost</v>
      </c>
      <c r="AM3308" s="4"/>
      <c r="AN3308" t="e">
        <f>VLOOKUP([1]!Tabelle13[[#This Row],[Vlookup this ID for freight costs]],$AL$2:$AL$6811,2,FALSE)</f>
        <v>#REF!</v>
      </c>
      <c r="AO3308">
        <f t="shared" si="908"/>
        <v>3437.5010207367995</v>
      </c>
      <c r="AP3308">
        <v>20.59</v>
      </c>
      <c r="AQ3308">
        <v>20.59</v>
      </c>
      <c r="AR3308" s="4">
        <v>24</v>
      </c>
      <c r="AS3308" s="4">
        <v>8</v>
      </c>
      <c r="AT3308" s="4">
        <v>2009</v>
      </c>
      <c r="AU3308" s="4">
        <v>24</v>
      </c>
      <c r="AV3308" s="4">
        <v>8</v>
      </c>
      <c r="AW3308" s="4">
        <v>2009</v>
      </c>
      <c r="AX3308" t="str">
        <f t="shared" si="893"/>
        <v>No Delay</v>
      </c>
      <c r="AY3308">
        <f t="shared" si="894"/>
        <v>0</v>
      </c>
    </row>
    <row r="3309" spans="1:51" x14ac:dyDescent="0.2">
      <c r="A3309" s="3">
        <v>30724</v>
      </c>
      <c r="B3309" s="1" t="s">
        <v>328</v>
      </c>
      <c r="C3309" s="1" t="s">
        <v>150</v>
      </c>
      <c r="D3309" s="1" t="s">
        <v>100</v>
      </c>
      <c r="E3309" s="1" t="s">
        <v>101</v>
      </c>
      <c r="F3309" s="1" t="s">
        <v>101</v>
      </c>
      <c r="G3309" s="13" t="s">
        <v>1411</v>
      </c>
      <c r="H3309" s="12">
        <v>41880</v>
      </c>
      <c r="I3309" s="12" t="s">
        <v>1411</v>
      </c>
      <c r="J3309" s="12">
        <v>41880</v>
      </c>
      <c r="K3309" s="4">
        <v>5863</v>
      </c>
      <c r="L3309" s="1" t="s">
        <v>146</v>
      </c>
      <c r="M3309" s="1" t="s">
        <v>1920</v>
      </c>
      <c r="N3309" s="1" t="s">
        <v>171</v>
      </c>
      <c r="O3309" s="1" t="s">
        <v>93</v>
      </c>
      <c r="P3309">
        <v>60</v>
      </c>
      <c r="Q3309">
        <v>564</v>
      </c>
      <c r="R3309">
        <v>5502.98</v>
      </c>
      <c r="S3309">
        <v>9.76</v>
      </c>
      <c r="T3309">
        <v>0.16</v>
      </c>
      <c r="U3309">
        <f t="shared" si="890"/>
        <v>5504.64</v>
      </c>
      <c r="V3309">
        <f t="shared" si="891"/>
        <v>33840</v>
      </c>
      <c r="W3309" s="1" t="s">
        <v>179</v>
      </c>
      <c r="X3309" s="1" t="s">
        <v>1236</v>
      </c>
      <c r="Y3309" s="1" t="s">
        <v>156</v>
      </c>
      <c r="Z3309" s="3">
        <v>16635</v>
      </c>
      <c r="AA3309" s="4">
        <f t="shared" si="905"/>
        <v>2307.0525779999998</v>
      </c>
      <c r="AB3309" s="2">
        <f t="shared" si="906"/>
        <v>2307.0525779999998</v>
      </c>
      <c r="AC3309" s="4">
        <f t="shared" si="907"/>
        <v>2338.1650019999997</v>
      </c>
      <c r="AD3309" s="4">
        <f t="shared" si="895"/>
        <v>2338.1650019999997</v>
      </c>
      <c r="AE3309" s="4" t="s">
        <v>62</v>
      </c>
      <c r="AG3309" s="4" t="str">
        <f t="shared" si="909"/>
        <v>Weight Captured Separately</v>
      </c>
      <c r="AI3309" t="e">
        <f t="shared" si="892"/>
        <v>#N/A</v>
      </c>
      <c r="AJ3309" t="s">
        <v>81</v>
      </c>
      <c r="AK3309" s="2"/>
      <c r="AL3309" s="2" t="str">
        <f t="shared" si="910"/>
        <v>Freight Included in Commodity Cost</v>
      </c>
      <c r="AM3309" s="4"/>
      <c r="AN3309" t="e">
        <f>VLOOKUP([1]!Tabelle13[[#This Row],[Vlookup this ID for freight costs]],$AL$2:$AL$6811,2,FALSE)</f>
        <v>#REF!</v>
      </c>
      <c r="AO3309">
        <f t="shared" si="908"/>
        <v>14592.218942484</v>
      </c>
      <c r="AP3309">
        <v>6.81</v>
      </c>
      <c r="AQ3309">
        <v>6.81</v>
      </c>
      <c r="AR3309" s="4">
        <v>29</v>
      </c>
      <c r="AS3309" s="4">
        <v>8</v>
      </c>
      <c r="AT3309" s="4">
        <v>2014</v>
      </c>
      <c r="AU3309" s="4">
        <v>29</v>
      </c>
      <c r="AV3309" s="4">
        <v>8</v>
      </c>
      <c r="AW3309" s="4">
        <v>2014</v>
      </c>
      <c r="AX3309" t="str">
        <f t="shared" si="893"/>
        <v>No Delay</v>
      </c>
      <c r="AY3309">
        <f t="shared" si="894"/>
        <v>0</v>
      </c>
    </row>
    <row r="3310" spans="1:51" x14ac:dyDescent="0.2">
      <c r="A3310" s="3">
        <v>12619</v>
      </c>
      <c r="B3310" s="1" t="s">
        <v>88</v>
      </c>
      <c r="C3310" s="1" t="s">
        <v>89</v>
      </c>
      <c r="D3310" s="1" t="s">
        <v>130</v>
      </c>
      <c r="E3310" s="1" t="s">
        <v>53</v>
      </c>
      <c r="F3310" s="1" t="s">
        <v>53</v>
      </c>
      <c r="G3310" s="13" t="s">
        <v>2063</v>
      </c>
      <c r="H3310" s="12">
        <v>40133</v>
      </c>
      <c r="I3310" s="12" t="s">
        <v>2063</v>
      </c>
      <c r="J3310" s="12">
        <v>40133</v>
      </c>
      <c r="K3310" s="4">
        <v>2015</v>
      </c>
      <c r="L3310" s="1" t="s">
        <v>146</v>
      </c>
      <c r="M3310" s="1" t="s">
        <v>132</v>
      </c>
      <c r="N3310" s="1" t="s">
        <v>147</v>
      </c>
      <c r="O3310" s="1" t="s">
        <v>148</v>
      </c>
      <c r="P3310">
        <v>30</v>
      </c>
      <c r="Q3310">
        <v>576</v>
      </c>
      <c r="R3310">
        <v>15120</v>
      </c>
      <c r="S3310">
        <v>26.25</v>
      </c>
      <c r="T3310">
        <v>0.88</v>
      </c>
      <c r="U3310">
        <f t="shared" si="890"/>
        <v>15120</v>
      </c>
      <c r="V3310">
        <f t="shared" si="891"/>
        <v>17280</v>
      </c>
      <c r="W3310" s="1" t="s">
        <v>149</v>
      </c>
      <c r="X3310" s="1" t="s">
        <v>150</v>
      </c>
      <c r="Y3310" s="1" t="s">
        <v>150</v>
      </c>
      <c r="Z3310" s="3">
        <v>5253</v>
      </c>
      <c r="AA3310" s="4">
        <f t="shared" si="905"/>
        <v>2308.369506</v>
      </c>
      <c r="AB3310" s="2">
        <f t="shared" si="906"/>
        <v>2308.369506</v>
      </c>
      <c r="AC3310" s="4">
        <f t="shared" si="907"/>
        <v>945.20459919999996</v>
      </c>
      <c r="AD3310" s="4">
        <f t="shared" si="895"/>
        <v>945.20459919999996</v>
      </c>
      <c r="AE3310" s="4" t="s">
        <v>62</v>
      </c>
      <c r="AG3310" s="4" t="str">
        <f t="shared" si="909"/>
        <v>Weight Captured Separately</v>
      </c>
      <c r="AI3310" t="e">
        <f t="shared" si="892"/>
        <v>#N/A</v>
      </c>
      <c r="AJ3310" t="s">
        <v>63</v>
      </c>
      <c r="AK3310" s="2"/>
      <c r="AL3310" s="2" t="str">
        <f t="shared" si="910"/>
        <v>Invoiced Separately</v>
      </c>
      <c r="AM3310" s="4"/>
      <c r="AN3310" t="e">
        <f>VLOOKUP([1]!Tabelle13[[#This Row],[Vlookup this ID for freight costs]],$AL$2:$AL$6811,2,FALSE)</f>
        <v>#REF!</v>
      </c>
      <c r="AO3310">
        <f t="shared" si="908"/>
        <v>5897.3601082063997</v>
      </c>
      <c r="AP3310">
        <v>32.6</v>
      </c>
      <c r="AQ3310">
        <v>32.6</v>
      </c>
      <c r="AR3310" s="4">
        <v>16</v>
      </c>
      <c r="AS3310" s="4">
        <v>11</v>
      </c>
      <c r="AT3310" s="4">
        <v>2009</v>
      </c>
      <c r="AU3310" s="4">
        <v>16</v>
      </c>
      <c r="AV3310" s="4">
        <v>11</v>
      </c>
      <c r="AW3310" s="4">
        <v>2009</v>
      </c>
      <c r="AX3310" t="str">
        <f t="shared" si="893"/>
        <v>No Delay</v>
      </c>
      <c r="AY3310">
        <f t="shared" si="894"/>
        <v>0</v>
      </c>
    </row>
    <row r="3311" spans="1:51" x14ac:dyDescent="0.2">
      <c r="A3311" s="3">
        <v>68</v>
      </c>
      <c r="B3311" s="1" t="s">
        <v>72</v>
      </c>
      <c r="C3311" s="1" t="s">
        <v>73</v>
      </c>
      <c r="D3311" s="1" t="s">
        <v>74</v>
      </c>
      <c r="E3311" s="1" t="s">
        <v>53</v>
      </c>
      <c r="F3311" s="1" t="s">
        <v>53</v>
      </c>
      <c r="G3311" s="13" t="s">
        <v>2013</v>
      </c>
      <c r="H3311" s="12">
        <v>39160</v>
      </c>
      <c r="I3311" s="12" t="s">
        <v>2013</v>
      </c>
      <c r="J3311" s="12">
        <v>39160</v>
      </c>
      <c r="K3311" s="4">
        <v>84</v>
      </c>
      <c r="L3311" s="1" t="s">
        <v>146</v>
      </c>
      <c r="M3311" s="1" t="s">
        <v>182</v>
      </c>
      <c r="N3311" s="1" t="s">
        <v>1697</v>
      </c>
      <c r="O3311" s="1" t="s">
        <v>685</v>
      </c>
      <c r="P3311">
        <v>60</v>
      </c>
      <c r="Q3311">
        <v>579</v>
      </c>
      <c r="R3311">
        <v>14764.5</v>
      </c>
      <c r="S3311">
        <v>25.5</v>
      </c>
      <c r="T3311">
        <v>0.42</v>
      </c>
      <c r="U3311">
        <f t="shared" si="890"/>
        <v>14764.5</v>
      </c>
      <c r="V3311">
        <f t="shared" si="891"/>
        <v>34740</v>
      </c>
      <c r="W3311" s="1" t="s">
        <v>185</v>
      </c>
      <c r="X3311" s="1" t="s">
        <v>186</v>
      </c>
      <c r="Y3311" s="1" t="s">
        <v>186</v>
      </c>
      <c r="Z3311" s="3">
        <v>7751</v>
      </c>
      <c r="AA3311" s="4">
        <f t="shared" si="905"/>
        <v>2308.698738</v>
      </c>
      <c r="AB3311" s="2">
        <f t="shared" si="906"/>
        <v>2308.698738</v>
      </c>
      <c r="AC3311" s="4">
        <f t="shared" si="907"/>
        <v>1224.2947633333333</v>
      </c>
      <c r="AD3311" s="4">
        <f t="shared" si="895"/>
        <v>1224.2947633333333</v>
      </c>
      <c r="AE3311" s="4" t="s">
        <v>62</v>
      </c>
      <c r="AG3311" s="4" t="str">
        <f t="shared" si="909"/>
        <v>Weight Captured Separately</v>
      </c>
      <c r="AH3311" s="4">
        <v>2685</v>
      </c>
      <c r="AI3311">
        <f t="shared" si="892"/>
        <v>11179</v>
      </c>
      <c r="AJ3311" t="s">
        <v>81</v>
      </c>
      <c r="AK3311" s="2"/>
      <c r="AL3311" s="2" t="str">
        <f t="shared" si="910"/>
        <v>Freight Included in Commodity Cost</v>
      </c>
      <c r="AM3311" s="4"/>
      <c r="AN3311" t="e">
        <f>VLOOKUP([1]!Tabelle13[[#This Row],[Vlookup this ID for freight costs]],$AL$2:$AL$6811,2,FALSE)</f>
        <v>#REF!</v>
      </c>
      <c r="AO3311">
        <f t="shared" si="908"/>
        <v>7639.4409127266663</v>
      </c>
      <c r="AP3311">
        <v>0</v>
      </c>
      <c r="AR3311" s="4">
        <v>19</v>
      </c>
      <c r="AS3311" s="4">
        <v>4</v>
      </c>
      <c r="AT3311" s="4">
        <v>2007</v>
      </c>
      <c r="AU3311" s="4">
        <v>19</v>
      </c>
      <c r="AV3311" s="4">
        <v>4</v>
      </c>
      <c r="AW3311" s="4">
        <v>2007</v>
      </c>
      <c r="AX3311" t="str">
        <f t="shared" si="893"/>
        <v>No Delay</v>
      </c>
      <c r="AY3311">
        <f t="shared" si="894"/>
        <v>0</v>
      </c>
    </row>
    <row r="3312" spans="1:51" x14ac:dyDescent="0.2">
      <c r="A3312" s="3">
        <v>71809</v>
      </c>
      <c r="B3312" s="1" t="s">
        <v>328</v>
      </c>
      <c r="C3312" s="1" t="s">
        <v>150</v>
      </c>
      <c r="D3312" s="1" t="s">
        <v>100</v>
      </c>
      <c r="E3312" s="1" t="s">
        <v>101</v>
      </c>
      <c r="F3312" s="1" t="s">
        <v>101</v>
      </c>
      <c r="G3312" s="13" t="s">
        <v>1411</v>
      </c>
      <c r="H3312" s="12">
        <v>41880</v>
      </c>
      <c r="I3312" s="12" t="s">
        <v>1411</v>
      </c>
      <c r="J3312" s="12">
        <v>41880</v>
      </c>
      <c r="K3312" s="4">
        <v>5905</v>
      </c>
      <c r="L3312" s="1" t="s">
        <v>146</v>
      </c>
      <c r="M3312" s="1" t="s">
        <v>1920</v>
      </c>
      <c r="N3312" s="1" t="s">
        <v>171</v>
      </c>
      <c r="O3312" s="1" t="s">
        <v>93</v>
      </c>
      <c r="P3312">
        <v>60</v>
      </c>
      <c r="Q3312">
        <v>592</v>
      </c>
      <c r="R3312">
        <v>5776.17</v>
      </c>
      <c r="S3312">
        <v>9.76</v>
      </c>
      <c r="T3312">
        <v>0.16</v>
      </c>
      <c r="U3312">
        <f t="shared" si="890"/>
        <v>5777.92</v>
      </c>
      <c r="V3312">
        <f t="shared" si="891"/>
        <v>35520</v>
      </c>
      <c r="W3312" s="1" t="s">
        <v>179</v>
      </c>
      <c r="X3312" s="1" t="s">
        <v>1236</v>
      </c>
      <c r="Y3312" s="1" t="s">
        <v>156</v>
      </c>
      <c r="Z3312" s="3">
        <v>16635</v>
      </c>
      <c r="AA3312" s="4">
        <f t="shared" si="905"/>
        <v>2310.1254100000001</v>
      </c>
      <c r="AB3312" s="2">
        <f t="shared" si="906"/>
        <v>2310.1254100000001</v>
      </c>
      <c r="AC3312" s="4">
        <f t="shared" si="907"/>
        <v>2310.1254100000001</v>
      </c>
      <c r="AD3312" s="4">
        <f t="shared" si="895"/>
        <v>2310.1254100000001</v>
      </c>
      <c r="AE3312" s="4" t="s">
        <v>62</v>
      </c>
      <c r="AG3312" s="4" t="str">
        <f t="shared" si="909"/>
        <v>Weight Captured Separately</v>
      </c>
      <c r="AI3312" t="e">
        <f t="shared" si="892"/>
        <v>#N/A</v>
      </c>
      <c r="AJ3312" t="s">
        <v>81</v>
      </c>
      <c r="AK3312" s="2"/>
      <c r="AL3312" s="2" t="str">
        <f t="shared" si="910"/>
        <v>Freight Included in Commodity Cost</v>
      </c>
      <c r="AM3312" s="4"/>
      <c r="AN3312" t="e">
        <f>VLOOKUP([1]!Tabelle13[[#This Row],[Vlookup this ID for freight costs]],$AL$2:$AL$6811,2,FALSE)</f>
        <v>#REF!</v>
      </c>
      <c r="AO3312">
        <f t="shared" si="908"/>
        <v>14417.195809220002</v>
      </c>
      <c r="AP3312">
        <v>7.15</v>
      </c>
      <c r="AQ3312">
        <v>7.15</v>
      </c>
      <c r="AR3312" s="4">
        <v>29</v>
      </c>
      <c r="AS3312" s="4">
        <v>8</v>
      </c>
      <c r="AT3312" s="4">
        <v>2014</v>
      </c>
      <c r="AU3312" s="4">
        <v>29</v>
      </c>
      <c r="AV3312" s="4">
        <v>8</v>
      </c>
      <c r="AW3312" s="4">
        <v>2014</v>
      </c>
      <c r="AX3312" t="str">
        <f t="shared" si="893"/>
        <v>No Delay</v>
      </c>
      <c r="AY3312">
        <f t="shared" si="894"/>
        <v>0</v>
      </c>
    </row>
    <row r="3313" spans="1:51" ht="16" x14ac:dyDescent="0.2">
      <c r="A3313" s="3">
        <v>15004</v>
      </c>
      <c r="B3313" s="1" t="s">
        <v>328</v>
      </c>
      <c r="C3313" s="1" t="s">
        <v>150</v>
      </c>
      <c r="D3313" s="1" t="s">
        <v>100</v>
      </c>
      <c r="E3313" s="1" t="s">
        <v>101</v>
      </c>
      <c r="F3313" s="1" t="s">
        <v>101</v>
      </c>
      <c r="G3313" s="13" t="s">
        <v>2009</v>
      </c>
      <c r="H3313" s="12">
        <v>40030</v>
      </c>
      <c r="I3313" s="12" t="s">
        <v>2009</v>
      </c>
      <c r="J3313" s="12">
        <v>40030</v>
      </c>
      <c r="K3313" s="4">
        <v>1728</v>
      </c>
      <c r="L3313" s="1" t="s">
        <v>146</v>
      </c>
      <c r="M3313" s="1" t="s">
        <v>1920</v>
      </c>
      <c r="N3313" s="1" t="s">
        <v>621</v>
      </c>
      <c r="O3313" s="1" t="s">
        <v>622</v>
      </c>
      <c r="P3313">
        <v>240</v>
      </c>
      <c r="Q3313">
        <v>599</v>
      </c>
      <c r="R3313">
        <v>11964.63</v>
      </c>
      <c r="S3313">
        <v>19.97</v>
      </c>
      <c r="T3313">
        <v>0.08</v>
      </c>
      <c r="U3313">
        <f t="shared" si="890"/>
        <v>11962.029999999999</v>
      </c>
      <c r="V3313">
        <f t="shared" si="891"/>
        <v>143760</v>
      </c>
      <c r="W3313" s="1" t="s">
        <v>623</v>
      </c>
      <c r="X3313" s="6" t="s">
        <v>1508</v>
      </c>
      <c r="Y3313" s="1" t="s">
        <v>624</v>
      </c>
      <c r="Z3313" s="3">
        <v>13360</v>
      </c>
      <c r="AA3313" s="4">
        <f t="shared" si="905"/>
        <v>2310.8936180000001</v>
      </c>
      <c r="AB3313" s="2">
        <f t="shared" si="906"/>
        <v>2310.8936180000001</v>
      </c>
      <c r="AC3313" s="4">
        <f t="shared" si="907"/>
        <v>2310.8936180000001</v>
      </c>
      <c r="AD3313" s="4">
        <f t="shared" si="895"/>
        <v>2310.8936180000001</v>
      </c>
      <c r="AE3313" s="4" t="s">
        <v>62</v>
      </c>
      <c r="AG3313" s="4" t="str">
        <f t="shared" si="909"/>
        <v>Weight Captured Separately</v>
      </c>
      <c r="AI3313" t="e">
        <f t="shared" si="892"/>
        <v>#N/A</v>
      </c>
      <c r="AJ3313" t="s">
        <v>81</v>
      </c>
      <c r="AK3313" s="2"/>
      <c r="AL3313" s="2" t="str">
        <f t="shared" si="910"/>
        <v>Freight Included in Commodity Cost</v>
      </c>
      <c r="AM3313" s="4"/>
      <c r="AN3313" t="e">
        <f>VLOOKUP([1]!Tabelle13[[#This Row],[Vlookup this ID for freight costs]],$AL$2:$AL$6811,2,FALSE)</f>
        <v>#REF!</v>
      </c>
      <c r="AO3313">
        <f t="shared" si="908"/>
        <v>14421.990963556002</v>
      </c>
      <c r="AP3313">
        <v>23.45</v>
      </c>
      <c r="AQ3313">
        <v>23.45</v>
      </c>
      <c r="AR3313" s="4">
        <v>5</v>
      </c>
      <c r="AS3313" s="4">
        <v>8</v>
      </c>
      <c r="AT3313" s="4">
        <v>2009</v>
      </c>
      <c r="AU3313" s="4">
        <v>5</v>
      </c>
      <c r="AV3313" s="4">
        <v>8</v>
      </c>
      <c r="AW3313" s="4">
        <v>2009</v>
      </c>
      <c r="AX3313" t="str">
        <f t="shared" si="893"/>
        <v>No Delay</v>
      </c>
      <c r="AY3313">
        <f t="shared" si="894"/>
        <v>0</v>
      </c>
    </row>
    <row r="3314" spans="1:51" x14ac:dyDescent="0.2">
      <c r="A3314" s="3">
        <v>5507</v>
      </c>
      <c r="B3314" s="1" t="s">
        <v>1918</v>
      </c>
      <c r="C3314" s="1" t="s">
        <v>150</v>
      </c>
      <c r="D3314" s="1" t="s">
        <v>100</v>
      </c>
      <c r="E3314" s="1"/>
      <c r="F3314" s="1" t="s">
        <v>107</v>
      </c>
      <c r="G3314" s="13" t="s">
        <v>1953</v>
      </c>
      <c r="H3314" s="12">
        <v>39476</v>
      </c>
      <c r="I3314" s="12" t="s">
        <v>1953</v>
      </c>
      <c r="J3314" s="12">
        <v>39476</v>
      </c>
      <c r="K3314" s="4">
        <v>630</v>
      </c>
      <c r="L3314" s="1" t="s">
        <v>146</v>
      </c>
      <c r="M3314" s="1" t="s">
        <v>1954</v>
      </c>
      <c r="N3314" s="1" t="s">
        <v>2064</v>
      </c>
      <c r="O3314" s="1" t="s">
        <v>446</v>
      </c>
      <c r="P3314">
        <v>30</v>
      </c>
      <c r="Q3314">
        <v>600</v>
      </c>
      <c r="R3314">
        <v>12996</v>
      </c>
      <c r="S3314">
        <v>21.66</v>
      </c>
      <c r="T3314">
        <v>0.72</v>
      </c>
      <c r="U3314">
        <f t="shared" si="890"/>
        <v>12996</v>
      </c>
      <c r="V3314">
        <f t="shared" si="891"/>
        <v>18000</v>
      </c>
      <c r="W3314" s="1" t="s">
        <v>1983</v>
      </c>
      <c r="X3314" s="1" t="s">
        <v>150</v>
      </c>
      <c r="Y3314" s="1" t="s">
        <v>150</v>
      </c>
      <c r="Z3314" s="3">
        <v>800</v>
      </c>
      <c r="AA3314" s="4">
        <f t="shared" si="905"/>
        <v>2311.0033619999999</v>
      </c>
      <c r="AB3314" s="2">
        <f t="shared" si="906"/>
        <v>2311.0033619999999</v>
      </c>
      <c r="AC3314" s="4">
        <f t="shared" si="907"/>
        <v>1625.2573013333333</v>
      </c>
      <c r="AD3314" s="4">
        <f t="shared" si="895"/>
        <v>1625.2573013333333</v>
      </c>
      <c r="AE3314" s="4" t="s">
        <v>62</v>
      </c>
      <c r="AG3314" s="4" t="str">
        <f t="shared" si="909"/>
        <v>Weight Captured Separately</v>
      </c>
      <c r="AH3314" s="4">
        <v>11678</v>
      </c>
      <c r="AI3314">
        <f t="shared" si="892"/>
        <v>847</v>
      </c>
      <c r="AJ3314" t="s">
        <v>81</v>
      </c>
      <c r="AK3314" s="2"/>
      <c r="AL3314" s="2" t="str">
        <f t="shared" si="910"/>
        <v>Freight Included in Commodity Cost</v>
      </c>
      <c r="AM3314" s="4"/>
      <c r="AN3314" t="e">
        <f>VLOOKUP([1]!Tabelle13[[#This Row],[Vlookup this ID for freight costs]],$AL$2:$AL$6811,2,FALSE)</f>
        <v>#REF!</v>
      </c>
      <c r="AO3314">
        <f t="shared" si="908"/>
        <v>10142.249074922669</v>
      </c>
      <c r="AP3314">
        <v>20.79</v>
      </c>
      <c r="AQ3314">
        <v>20.79</v>
      </c>
      <c r="AR3314" s="4">
        <v>29</v>
      </c>
      <c r="AS3314" s="4">
        <v>1</v>
      </c>
      <c r="AT3314" s="4">
        <v>2008</v>
      </c>
      <c r="AU3314" s="4">
        <v>29</v>
      </c>
      <c r="AV3314" s="4">
        <v>1</v>
      </c>
      <c r="AW3314" s="4">
        <v>2008</v>
      </c>
      <c r="AX3314" t="str">
        <f t="shared" si="893"/>
        <v>No Delay</v>
      </c>
      <c r="AY3314">
        <f t="shared" si="894"/>
        <v>0</v>
      </c>
    </row>
    <row r="3315" spans="1:51" x14ac:dyDescent="0.2">
      <c r="A3315" s="3">
        <v>9603</v>
      </c>
      <c r="B3315" s="1" t="s">
        <v>1918</v>
      </c>
      <c r="C3315" s="1" t="s">
        <v>150</v>
      </c>
      <c r="D3315" s="1" t="s">
        <v>100</v>
      </c>
      <c r="E3315" s="1" t="s">
        <v>101</v>
      </c>
      <c r="F3315" s="1" t="s">
        <v>101</v>
      </c>
      <c r="G3315" s="13" t="s">
        <v>105</v>
      </c>
      <c r="H3315" s="12">
        <v>39483</v>
      </c>
      <c r="I3315" s="12" t="s">
        <v>1955</v>
      </c>
      <c r="J3315" s="12">
        <v>39468</v>
      </c>
      <c r="K3315" s="4">
        <v>610</v>
      </c>
      <c r="L3315" s="1" t="s">
        <v>146</v>
      </c>
      <c r="M3315" s="1" t="s">
        <v>1954</v>
      </c>
      <c r="N3315" s="1" t="s">
        <v>2050</v>
      </c>
      <c r="O3315" s="1" t="s">
        <v>1964</v>
      </c>
      <c r="P3315">
        <v>60</v>
      </c>
      <c r="Q3315">
        <v>600</v>
      </c>
      <c r="R3315">
        <v>3426</v>
      </c>
      <c r="S3315">
        <v>5.71</v>
      </c>
      <c r="T3315">
        <v>0.1</v>
      </c>
      <c r="U3315">
        <f t="shared" si="890"/>
        <v>3426</v>
      </c>
      <c r="V3315">
        <f t="shared" si="891"/>
        <v>36000</v>
      </c>
      <c r="W3315" s="1" t="s">
        <v>185</v>
      </c>
      <c r="X3315" s="1" t="s">
        <v>186</v>
      </c>
      <c r="Y3315" s="1" t="s">
        <v>186</v>
      </c>
      <c r="Z3315" s="3">
        <v>11869</v>
      </c>
      <c r="AA3315" s="4">
        <f t="shared" si="905"/>
        <v>2311.0033619999999</v>
      </c>
      <c r="AB3315" s="2">
        <f t="shared" si="906"/>
        <v>2311.0033619999999</v>
      </c>
      <c r="AC3315" s="4">
        <f t="shared" si="907"/>
        <v>1448.4244248</v>
      </c>
      <c r="AD3315" s="4">
        <f t="shared" si="895"/>
        <v>1448.4244248</v>
      </c>
      <c r="AE3315" s="4" t="s">
        <v>62</v>
      </c>
      <c r="AG3315" s="4" t="str">
        <f t="shared" si="909"/>
        <v>Weight Captured Separately</v>
      </c>
      <c r="AH3315" s="4">
        <v>82809</v>
      </c>
      <c r="AI3315" t="str">
        <f t="shared" si="892"/>
        <v>Weight Captured Separately</v>
      </c>
      <c r="AJ3315" t="s">
        <v>81</v>
      </c>
      <c r="AK3315" s="2"/>
      <c r="AL3315" s="2" t="str">
        <f t="shared" si="910"/>
        <v>Freight Included in Commodity Cost</v>
      </c>
      <c r="AM3315" s="4"/>
      <c r="AN3315" t="e">
        <f>VLOOKUP([1]!Tabelle13[[#This Row],[Vlookup this ID for freight costs]],$AL$2:$AL$6811,2,FALSE)</f>
        <v>#REF!</v>
      </c>
      <c r="AO3315">
        <f t="shared" si="908"/>
        <v>9038.4582596016025</v>
      </c>
      <c r="AP3315">
        <v>5.48</v>
      </c>
      <c r="AQ3315">
        <v>5.48</v>
      </c>
      <c r="AR3315" s="4">
        <v>5</v>
      </c>
      <c r="AS3315" s="4">
        <v>2</v>
      </c>
      <c r="AT3315" s="4">
        <v>2008</v>
      </c>
      <c r="AU3315" s="4">
        <v>21</v>
      </c>
      <c r="AV3315" s="4">
        <v>1</v>
      </c>
      <c r="AW3315" s="4">
        <v>2008</v>
      </c>
      <c r="AX3315" t="str">
        <f t="shared" si="893"/>
        <v>No Delay</v>
      </c>
      <c r="AY3315">
        <f t="shared" si="894"/>
        <v>0</v>
      </c>
    </row>
    <row r="3316" spans="1:51" x14ac:dyDescent="0.2">
      <c r="A3316" s="3">
        <v>837</v>
      </c>
      <c r="B3316" s="1" t="s">
        <v>1918</v>
      </c>
      <c r="C3316" s="1" t="s">
        <v>150</v>
      </c>
      <c r="D3316" s="1" t="s">
        <v>100</v>
      </c>
      <c r="E3316" s="1" t="s">
        <v>101</v>
      </c>
      <c r="F3316" s="1" t="s">
        <v>101</v>
      </c>
      <c r="G3316" s="13" t="s">
        <v>1971</v>
      </c>
      <c r="H3316" s="12">
        <v>39950</v>
      </c>
      <c r="I3316" s="12" t="s">
        <v>1972</v>
      </c>
      <c r="J3316" s="12">
        <v>39730</v>
      </c>
      <c r="K3316" s="4">
        <v>1109</v>
      </c>
      <c r="L3316" s="1" t="s">
        <v>146</v>
      </c>
      <c r="M3316" s="1" t="s">
        <v>1920</v>
      </c>
      <c r="N3316" s="1" t="s">
        <v>1998</v>
      </c>
      <c r="O3316" s="1" t="s">
        <v>1964</v>
      </c>
      <c r="P3316">
        <v>200</v>
      </c>
      <c r="Q3316">
        <v>600</v>
      </c>
      <c r="R3316">
        <v>858</v>
      </c>
      <c r="S3316">
        <v>1.43</v>
      </c>
      <c r="T3316">
        <v>0.01</v>
      </c>
      <c r="U3316">
        <f t="shared" si="890"/>
        <v>858</v>
      </c>
      <c r="V3316">
        <f t="shared" si="891"/>
        <v>120000</v>
      </c>
      <c r="W3316" s="1" t="s">
        <v>185</v>
      </c>
      <c r="X3316" s="1" t="s">
        <v>186</v>
      </c>
      <c r="Y3316" s="1" t="s">
        <v>186</v>
      </c>
      <c r="Z3316" s="3">
        <v>11869</v>
      </c>
      <c r="AA3316" s="4">
        <f t="shared" si="905"/>
        <v>2311.0033619999999</v>
      </c>
      <c r="AB3316" s="2">
        <f t="shared" si="906"/>
        <v>2311.0033619999999</v>
      </c>
      <c r="AC3316" s="4">
        <f t="shared" si="907"/>
        <v>3816.4247071666664</v>
      </c>
      <c r="AD3316" s="4">
        <f t="shared" si="895"/>
        <v>3816.4247071666664</v>
      </c>
      <c r="AE3316" s="4" t="s">
        <v>62</v>
      </c>
      <c r="AG3316" s="4" t="str">
        <f t="shared" si="909"/>
        <v>Weight Captured Separately</v>
      </c>
      <c r="AH3316" s="4">
        <v>10588</v>
      </c>
      <c r="AI3316">
        <f t="shared" si="892"/>
        <v>1286</v>
      </c>
      <c r="AJ3316" t="s">
        <v>81</v>
      </c>
      <c r="AK3316" s="2"/>
      <c r="AL3316" s="2" t="str">
        <f t="shared" si="910"/>
        <v>Freight Included in Commodity Cost</v>
      </c>
      <c r="AM3316" s="4"/>
      <c r="AN3316" t="e">
        <f>VLOOKUP([1]!Tabelle13[[#This Row],[Vlookup this ID for freight costs]],$AL$2:$AL$6811,2,FALSE)</f>
        <v>#REF!</v>
      </c>
      <c r="AO3316">
        <f t="shared" si="908"/>
        <v>23819.516022134332</v>
      </c>
      <c r="AP3316">
        <v>1.68</v>
      </c>
      <c r="AQ3316">
        <v>1.68</v>
      </c>
      <c r="AR3316" s="4">
        <v>17</v>
      </c>
      <c r="AS3316" s="4">
        <v>5</v>
      </c>
      <c r="AT3316" s="4">
        <v>2009</v>
      </c>
      <c r="AU3316" s="4">
        <v>9</v>
      </c>
      <c r="AV3316" s="4">
        <v>10</v>
      </c>
      <c r="AW3316" s="4">
        <v>2008</v>
      </c>
      <c r="AX3316" t="str">
        <f t="shared" si="893"/>
        <v>No Delay</v>
      </c>
      <c r="AY3316">
        <f t="shared" si="894"/>
        <v>0</v>
      </c>
    </row>
    <row r="3317" spans="1:51" x14ac:dyDescent="0.2">
      <c r="A3317" s="3">
        <v>423</v>
      </c>
      <c r="B3317" s="1" t="s">
        <v>1918</v>
      </c>
      <c r="C3317" s="1" t="s">
        <v>150</v>
      </c>
      <c r="D3317" s="1" t="s">
        <v>100</v>
      </c>
      <c r="E3317" s="1" t="s">
        <v>101</v>
      </c>
      <c r="F3317" s="1" t="s">
        <v>101</v>
      </c>
      <c r="G3317" s="13" t="s">
        <v>1969</v>
      </c>
      <c r="H3317" s="12">
        <v>39562</v>
      </c>
      <c r="I3317" s="12" t="s">
        <v>1969</v>
      </c>
      <c r="J3317" s="12">
        <v>39562</v>
      </c>
      <c r="K3317" s="4">
        <v>790</v>
      </c>
      <c r="L3317" s="1" t="s">
        <v>146</v>
      </c>
      <c r="M3317" s="1" t="s">
        <v>1920</v>
      </c>
      <c r="N3317" s="1" t="s">
        <v>1998</v>
      </c>
      <c r="O3317" s="1" t="s">
        <v>1964</v>
      </c>
      <c r="P3317">
        <v>200</v>
      </c>
      <c r="Q3317">
        <v>600</v>
      </c>
      <c r="R3317">
        <v>870</v>
      </c>
      <c r="S3317">
        <v>1.45</v>
      </c>
      <c r="T3317">
        <v>0.01</v>
      </c>
      <c r="U3317">
        <f t="shared" si="890"/>
        <v>870</v>
      </c>
      <c r="V3317">
        <f t="shared" si="891"/>
        <v>120000</v>
      </c>
      <c r="W3317" s="1" t="s">
        <v>185</v>
      </c>
      <c r="X3317" s="1" t="s">
        <v>186</v>
      </c>
      <c r="Y3317" s="1" t="s">
        <v>186</v>
      </c>
      <c r="Z3317" s="3">
        <v>11869</v>
      </c>
      <c r="AA3317" s="4">
        <f t="shared" si="905"/>
        <v>2311.0033619999999</v>
      </c>
      <c r="AB3317" s="2">
        <f t="shared" si="906"/>
        <v>2311.0033619999999</v>
      </c>
      <c r="AC3317" s="4">
        <f t="shared" si="907"/>
        <v>3816.4247071666664</v>
      </c>
      <c r="AD3317" s="4">
        <f t="shared" si="895"/>
        <v>3816.4247071666664</v>
      </c>
      <c r="AE3317" s="4" t="s">
        <v>62</v>
      </c>
      <c r="AG3317" s="4" t="str">
        <f t="shared" si="909"/>
        <v>Weight Captured Separately</v>
      </c>
      <c r="AH3317" s="4">
        <v>3386</v>
      </c>
      <c r="AI3317">
        <f t="shared" si="892"/>
        <v>296</v>
      </c>
      <c r="AJ3317" t="s">
        <v>81</v>
      </c>
      <c r="AK3317" s="2"/>
      <c r="AL3317" s="2" t="str">
        <f t="shared" si="910"/>
        <v>Freight Included in Commodity Cost</v>
      </c>
      <c r="AM3317" s="4"/>
      <c r="AN3317" t="e">
        <f>VLOOKUP([1]!Tabelle13[[#This Row],[Vlookup this ID for freight costs]],$AL$2:$AL$6811,2,FALSE)</f>
        <v>#REF!</v>
      </c>
      <c r="AO3317">
        <f t="shared" si="908"/>
        <v>23819.516022134332</v>
      </c>
      <c r="AP3317">
        <v>1.39</v>
      </c>
      <c r="AQ3317">
        <v>1.39</v>
      </c>
      <c r="AR3317" s="4">
        <v>24</v>
      </c>
      <c r="AS3317" s="4">
        <v>4</v>
      </c>
      <c r="AT3317" s="4">
        <v>2008</v>
      </c>
      <c r="AU3317" s="4">
        <v>24</v>
      </c>
      <c r="AV3317" s="4">
        <v>4</v>
      </c>
      <c r="AW3317" s="4">
        <v>2008</v>
      </c>
      <c r="AX3317" t="str">
        <f t="shared" si="893"/>
        <v>No Delay</v>
      </c>
      <c r="AY3317">
        <f t="shared" si="894"/>
        <v>0</v>
      </c>
    </row>
    <row r="3318" spans="1:51" x14ac:dyDescent="0.2">
      <c r="A3318" s="3">
        <v>35267</v>
      </c>
      <c r="B3318" s="1" t="s">
        <v>328</v>
      </c>
      <c r="C3318" s="1" t="s">
        <v>150</v>
      </c>
      <c r="D3318" s="1" t="s">
        <v>100</v>
      </c>
      <c r="E3318" s="1" t="s">
        <v>101</v>
      </c>
      <c r="F3318" s="1" t="s">
        <v>101</v>
      </c>
      <c r="G3318" s="13" t="s">
        <v>1173</v>
      </c>
      <c r="H3318" s="12">
        <v>40071</v>
      </c>
      <c r="I3318" s="12" t="s">
        <v>1173</v>
      </c>
      <c r="J3318" s="12">
        <v>40071</v>
      </c>
      <c r="K3318" s="4">
        <v>1831</v>
      </c>
      <c r="L3318" s="1" t="s">
        <v>146</v>
      </c>
      <c r="M3318" s="1" t="s">
        <v>1920</v>
      </c>
      <c r="N3318" s="1" t="s">
        <v>183</v>
      </c>
      <c r="O3318" s="1" t="s">
        <v>184</v>
      </c>
      <c r="P3318">
        <v>30</v>
      </c>
      <c r="Q3318">
        <v>600</v>
      </c>
      <c r="R3318">
        <v>16040.17</v>
      </c>
      <c r="S3318">
        <v>26.73</v>
      </c>
      <c r="T3318">
        <v>0.89</v>
      </c>
      <c r="U3318">
        <f t="shared" si="890"/>
        <v>16038</v>
      </c>
      <c r="V3318">
        <f t="shared" si="891"/>
        <v>18000</v>
      </c>
      <c r="W3318" s="1" t="s">
        <v>185</v>
      </c>
      <c r="X3318" s="1" t="s">
        <v>186</v>
      </c>
      <c r="Y3318" s="1" t="s">
        <v>186</v>
      </c>
      <c r="Z3318" s="3">
        <v>11869</v>
      </c>
      <c r="AA3318" s="4">
        <f t="shared" si="905"/>
        <v>2311.0033619999999</v>
      </c>
      <c r="AB3318" s="2">
        <f t="shared" si="906"/>
        <v>2311.0033619999999</v>
      </c>
      <c r="AC3318" s="4">
        <f t="shared" si="907"/>
        <v>1625.2573013333333</v>
      </c>
      <c r="AD3318" s="4">
        <f t="shared" si="895"/>
        <v>1625.2573013333333</v>
      </c>
      <c r="AE3318" s="4" t="s">
        <v>62</v>
      </c>
      <c r="AG3318" s="4" t="str">
        <f t="shared" si="909"/>
        <v>Weight Captured Separately</v>
      </c>
      <c r="AI3318" t="e">
        <f t="shared" si="892"/>
        <v>#N/A</v>
      </c>
      <c r="AJ3318" t="s">
        <v>81</v>
      </c>
      <c r="AK3318" s="2"/>
      <c r="AL3318" s="2" t="str">
        <f t="shared" si="910"/>
        <v>Freight Included in Commodity Cost</v>
      </c>
      <c r="AM3318" s="4"/>
      <c r="AN3318" t="e">
        <f>VLOOKUP([1]!Tabelle13[[#This Row],[Vlookup this ID for freight costs]],$AL$2:$AL$6811,2,FALSE)</f>
        <v>#REF!</v>
      </c>
      <c r="AO3318">
        <f t="shared" si="908"/>
        <v>10142.249074922669</v>
      </c>
      <c r="AP3318">
        <v>31.44</v>
      </c>
      <c r="AQ3318">
        <v>31.44</v>
      </c>
      <c r="AR3318" s="4">
        <v>15</v>
      </c>
      <c r="AS3318" s="4">
        <v>9</v>
      </c>
      <c r="AT3318" s="4">
        <v>2009</v>
      </c>
      <c r="AU3318" s="4">
        <v>15</v>
      </c>
      <c r="AV3318" s="4">
        <v>9</v>
      </c>
      <c r="AW3318" s="4">
        <v>2009</v>
      </c>
      <c r="AX3318" t="str">
        <f t="shared" si="893"/>
        <v>No Delay</v>
      </c>
      <c r="AY3318">
        <f t="shared" si="894"/>
        <v>0</v>
      </c>
    </row>
    <row r="3319" spans="1:51" x14ac:dyDescent="0.2">
      <c r="A3319" s="3">
        <v>7778</v>
      </c>
      <c r="B3319" s="1" t="s">
        <v>1918</v>
      </c>
      <c r="C3319" s="1" t="s">
        <v>150</v>
      </c>
      <c r="D3319" s="1" t="s">
        <v>100</v>
      </c>
      <c r="E3319" s="1" t="s">
        <v>101</v>
      </c>
      <c r="F3319" s="1" t="s">
        <v>101</v>
      </c>
      <c r="G3319" s="13" t="s">
        <v>1733</v>
      </c>
      <c r="H3319" s="12">
        <v>39972</v>
      </c>
      <c r="I3319" s="12" t="s">
        <v>1733</v>
      </c>
      <c r="J3319" s="12">
        <v>39972</v>
      </c>
      <c r="K3319" s="4">
        <v>1582</v>
      </c>
      <c r="L3319" s="1" t="s">
        <v>146</v>
      </c>
      <c r="M3319" s="1" t="s">
        <v>1920</v>
      </c>
      <c r="N3319" s="1" t="s">
        <v>284</v>
      </c>
      <c r="O3319" s="1" t="s">
        <v>93</v>
      </c>
      <c r="P3319">
        <v>30</v>
      </c>
      <c r="Q3319">
        <v>600</v>
      </c>
      <c r="R3319">
        <v>1890</v>
      </c>
      <c r="S3319">
        <v>3.15</v>
      </c>
      <c r="T3319">
        <v>0.1</v>
      </c>
      <c r="U3319">
        <f t="shared" si="890"/>
        <v>1890</v>
      </c>
      <c r="V3319">
        <f t="shared" si="891"/>
        <v>18000</v>
      </c>
      <c r="W3319" s="1" t="s">
        <v>155</v>
      </c>
      <c r="X3319" s="1" t="s">
        <v>1236</v>
      </c>
      <c r="Y3319" s="1" t="s">
        <v>156</v>
      </c>
      <c r="Z3319" s="3">
        <v>16635</v>
      </c>
      <c r="AA3319" s="4">
        <f t="shared" si="905"/>
        <v>2311.0033619999999</v>
      </c>
      <c r="AB3319" s="2">
        <f t="shared" si="906"/>
        <v>2311.0033619999999</v>
      </c>
      <c r="AC3319" s="4">
        <f t="shared" si="907"/>
        <v>1625.2573013333333</v>
      </c>
      <c r="AD3319" s="4">
        <f t="shared" si="895"/>
        <v>1625.2573013333333</v>
      </c>
      <c r="AE3319" s="4" t="s">
        <v>62</v>
      </c>
      <c r="AG3319" s="4" t="str">
        <f t="shared" si="909"/>
        <v>Weight Captured Separately</v>
      </c>
      <c r="AH3319" s="4">
        <v>11570</v>
      </c>
      <c r="AI3319">
        <f t="shared" si="892"/>
        <v>127</v>
      </c>
      <c r="AJ3319" t="s">
        <v>81</v>
      </c>
      <c r="AK3319" s="2"/>
      <c r="AL3319" s="2" t="str">
        <f t="shared" si="910"/>
        <v>Freight Included in Commodity Cost</v>
      </c>
      <c r="AM3319" s="4"/>
      <c r="AN3319" t="e">
        <f>VLOOKUP([1]!Tabelle13[[#This Row],[Vlookup this ID for freight costs]],$AL$2:$AL$6811,2,FALSE)</f>
        <v>#REF!</v>
      </c>
      <c r="AO3319">
        <f t="shared" si="908"/>
        <v>10142.249074922669</v>
      </c>
      <c r="AP3319">
        <v>3.7</v>
      </c>
      <c r="AQ3319">
        <v>3.7</v>
      </c>
      <c r="AR3319" s="4">
        <v>8</v>
      </c>
      <c r="AS3319" s="4">
        <v>6</v>
      </c>
      <c r="AT3319" s="4">
        <v>2009</v>
      </c>
      <c r="AU3319" s="4">
        <v>8</v>
      </c>
      <c r="AV3319" s="4">
        <v>6</v>
      </c>
      <c r="AW3319" s="4">
        <v>2009</v>
      </c>
      <c r="AX3319" t="str">
        <f t="shared" si="893"/>
        <v>No Delay</v>
      </c>
      <c r="AY3319">
        <f t="shared" si="894"/>
        <v>0</v>
      </c>
    </row>
    <row r="3320" spans="1:51" x14ac:dyDescent="0.2">
      <c r="A3320" s="3">
        <v>39575</v>
      </c>
      <c r="B3320" s="1" t="s">
        <v>328</v>
      </c>
      <c r="C3320" s="1" t="s">
        <v>150</v>
      </c>
      <c r="D3320" s="1" t="s">
        <v>100</v>
      </c>
      <c r="E3320" s="1" t="s">
        <v>101</v>
      </c>
      <c r="F3320" s="1" t="s">
        <v>101</v>
      </c>
      <c r="G3320" s="13" t="s">
        <v>1980</v>
      </c>
      <c r="H3320" s="12">
        <v>40105</v>
      </c>
      <c r="I3320" s="12" t="s">
        <v>1980</v>
      </c>
      <c r="J3320" s="12">
        <v>40105</v>
      </c>
      <c r="K3320" s="4">
        <v>1914</v>
      </c>
      <c r="L3320" s="1" t="s">
        <v>146</v>
      </c>
      <c r="M3320" s="1" t="s">
        <v>1920</v>
      </c>
      <c r="N3320" s="1" t="s">
        <v>167</v>
      </c>
      <c r="O3320" s="1" t="s">
        <v>93</v>
      </c>
      <c r="P3320">
        <v>30</v>
      </c>
      <c r="Q3320">
        <v>600</v>
      </c>
      <c r="R3320">
        <v>11761.67</v>
      </c>
      <c r="S3320">
        <v>19.600000000000001</v>
      </c>
      <c r="T3320">
        <v>0.65</v>
      </c>
      <c r="U3320">
        <f t="shared" si="890"/>
        <v>11760</v>
      </c>
      <c r="V3320">
        <f t="shared" si="891"/>
        <v>18000</v>
      </c>
      <c r="W3320" s="1" t="s">
        <v>204</v>
      </c>
      <c r="X3320" s="1" t="s">
        <v>1236</v>
      </c>
      <c r="Y3320" s="1" t="s">
        <v>205</v>
      </c>
      <c r="Z3320" s="3">
        <v>16682</v>
      </c>
      <c r="AA3320" s="4">
        <f t="shared" si="905"/>
        <v>2311.0033619999999</v>
      </c>
      <c r="AB3320" s="2">
        <f t="shared" si="906"/>
        <v>2311.0033619999999</v>
      </c>
      <c r="AC3320" s="4">
        <f t="shared" si="907"/>
        <v>1625.2573013333333</v>
      </c>
      <c r="AD3320" s="4">
        <f t="shared" si="895"/>
        <v>1625.2573013333333</v>
      </c>
      <c r="AE3320" s="4" t="s">
        <v>62</v>
      </c>
      <c r="AG3320" s="4" t="str">
        <f t="shared" si="909"/>
        <v>Weight Captured Separately</v>
      </c>
      <c r="AI3320" t="e">
        <f t="shared" si="892"/>
        <v>#N/A</v>
      </c>
      <c r="AJ3320" t="s">
        <v>81</v>
      </c>
      <c r="AK3320" s="2"/>
      <c r="AL3320" s="2" t="str">
        <f t="shared" si="910"/>
        <v>Freight Included in Commodity Cost</v>
      </c>
      <c r="AM3320" s="4"/>
      <c r="AN3320" t="e">
        <f>VLOOKUP([1]!Tabelle13[[#This Row],[Vlookup this ID for freight costs]],$AL$2:$AL$6811,2,FALSE)</f>
        <v>#REF!</v>
      </c>
      <c r="AO3320">
        <f t="shared" si="908"/>
        <v>10142.249074922669</v>
      </c>
      <c r="AP3320">
        <v>23.05</v>
      </c>
      <c r="AQ3320">
        <v>23.05</v>
      </c>
      <c r="AR3320" s="4">
        <v>19</v>
      </c>
      <c r="AS3320" s="4">
        <v>10</v>
      </c>
      <c r="AT3320" s="4">
        <v>2009</v>
      </c>
      <c r="AU3320" s="4">
        <v>19</v>
      </c>
      <c r="AV3320" s="4">
        <v>10</v>
      </c>
      <c r="AW3320" s="4">
        <v>2009</v>
      </c>
      <c r="AX3320" t="str">
        <f t="shared" si="893"/>
        <v>No Delay</v>
      </c>
      <c r="AY3320">
        <f t="shared" si="894"/>
        <v>0</v>
      </c>
    </row>
    <row r="3321" spans="1:51" x14ac:dyDescent="0.2">
      <c r="A3321" s="3">
        <v>44463</v>
      </c>
      <c r="B3321" s="1" t="s">
        <v>328</v>
      </c>
      <c r="C3321" s="1" t="s">
        <v>150</v>
      </c>
      <c r="D3321" s="1" t="s">
        <v>100</v>
      </c>
      <c r="E3321" s="1" t="s">
        <v>101</v>
      </c>
      <c r="F3321" s="1" t="s">
        <v>101</v>
      </c>
      <c r="G3321" s="13" t="s">
        <v>1411</v>
      </c>
      <c r="H3321" s="12">
        <v>41880</v>
      </c>
      <c r="I3321" s="12" t="s">
        <v>1411</v>
      </c>
      <c r="J3321" s="12">
        <v>41880</v>
      </c>
      <c r="K3321" s="4">
        <v>5881</v>
      </c>
      <c r="L3321" s="1" t="s">
        <v>146</v>
      </c>
      <c r="M3321" s="1" t="s">
        <v>1920</v>
      </c>
      <c r="N3321" s="1" t="s">
        <v>171</v>
      </c>
      <c r="O3321" s="1" t="s">
        <v>93</v>
      </c>
      <c r="P3321">
        <v>60</v>
      </c>
      <c r="Q3321">
        <v>608</v>
      </c>
      <c r="R3321">
        <v>5932.29</v>
      </c>
      <c r="S3321">
        <v>9.76</v>
      </c>
      <c r="T3321">
        <v>0.16</v>
      </c>
      <c r="U3321">
        <f t="shared" si="890"/>
        <v>5934.08</v>
      </c>
      <c r="V3321">
        <f t="shared" si="891"/>
        <v>36480</v>
      </c>
      <c r="W3321" s="1" t="s">
        <v>179</v>
      </c>
      <c r="X3321" s="1" t="s">
        <v>1236</v>
      </c>
      <c r="Y3321" s="1" t="s">
        <v>156</v>
      </c>
      <c r="Z3321" s="3">
        <v>16635</v>
      </c>
      <c r="AA3321" s="4">
        <f t="shared" si="905"/>
        <v>2311.8813140000002</v>
      </c>
      <c r="AB3321" s="2">
        <f t="shared" si="906"/>
        <v>2311.8813140000002</v>
      </c>
      <c r="AC3321" s="4">
        <f t="shared" si="907"/>
        <v>2311.8813140000002</v>
      </c>
      <c r="AD3321" s="4">
        <f t="shared" si="895"/>
        <v>2311.8813140000002</v>
      </c>
      <c r="AE3321" s="4" t="s">
        <v>62</v>
      </c>
      <c r="AG3321" s="4" t="str">
        <f t="shared" si="909"/>
        <v>Weight Captured Separately</v>
      </c>
      <c r="AI3321" t="e">
        <f t="shared" si="892"/>
        <v>#N/A</v>
      </c>
      <c r="AJ3321" t="s">
        <v>81</v>
      </c>
      <c r="AK3321" s="2"/>
      <c r="AL3321" s="2" t="str">
        <f t="shared" si="910"/>
        <v>Freight Included in Commodity Cost</v>
      </c>
      <c r="AM3321" s="4"/>
      <c r="AN3321" t="e">
        <f>VLOOKUP([1]!Tabelle13[[#This Row],[Vlookup this ID for freight costs]],$AL$2:$AL$6811,2,FALSE)</f>
        <v>#REF!</v>
      </c>
      <c r="AO3321">
        <f t="shared" si="908"/>
        <v>14428.156161988003</v>
      </c>
      <c r="AP3321">
        <v>7.34</v>
      </c>
      <c r="AQ3321">
        <v>7.34</v>
      </c>
      <c r="AR3321" s="4">
        <v>29</v>
      </c>
      <c r="AS3321" s="4">
        <v>8</v>
      </c>
      <c r="AT3321" s="4">
        <v>2014</v>
      </c>
      <c r="AU3321" s="4">
        <v>29</v>
      </c>
      <c r="AV3321" s="4">
        <v>8</v>
      </c>
      <c r="AW3321" s="4">
        <v>2014</v>
      </c>
      <c r="AX3321" t="str">
        <f t="shared" si="893"/>
        <v>No Delay</v>
      </c>
      <c r="AY3321">
        <f t="shared" si="894"/>
        <v>0</v>
      </c>
    </row>
    <row r="3322" spans="1:51" x14ac:dyDescent="0.2">
      <c r="A3322" s="3">
        <v>26841</v>
      </c>
      <c r="B3322" s="1" t="s">
        <v>50</v>
      </c>
      <c r="C3322" s="1" t="s">
        <v>51</v>
      </c>
      <c r="D3322" s="1" t="s">
        <v>74</v>
      </c>
      <c r="E3322" s="1" t="s">
        <v>53</v>
      </c>
      <c r="F3322" s="1" t="s">
        <v>53</v>
      </c>
      <c r="G3322" s="13" t="s">
        <v>2065</v>
      </c>
      <c r="H3322" s="12">
        <v>40288</v>
      </c>
      <c r="I3322" s="12" t="s">
        <v>2065</v>
      </c>
      <c r="J3322" s="12">
        <v>40288</v>
      </c>
      <c r="K3322" s="4">
        <v>2365</v>
      </c>
      <c r="L3322" s="1" t="s">
        <v>146</v>
      </c>
      <c r="M3322" s="1" t="s">
        <v>580</v>
      </c>
      <c r="N3322" s="1" t="s">
        <v>609</v>
      </c>
      <c r="O3322" s="1" t="s">
        <v>425</v>
      </c>
      <c r="P3322">
        <v>84</v>
      </c>
      <c r="Q3322">
        <v>620</v>
      </c>
      <c r="R3322">
        <v>6417</v>
      </c>
      <c r="S3322">
        <v>10.35</v>
      </c>
      <c r="T3322">
        <v>0.12</v>
      </c>
      <c r="U3322">
        <f t="shared" si="890"/>
        <v>6417</v>
      </c>
      <c r="V3322">
        <f t="shared" si="891"/>
        <v>52080</v>
      </c>
      <c r="W3322" s="1" t="s">
        <v>552</v>
      </c>
      <c r="X3322" s="1" t="s">
        <v>361</v>
      </c>
      <c r="Y3322" s="1" t="s">
        <v>361</v>
      </c>
      <c r="Z3322" s="3">
        <v>8559</v>
      </c>
      <c r="AA3322" s="4">
        <f t="shared" si="905"/>
        <v>2313.1982419999999</v>
      </c>
      <c r="AB3322" s="2">
        <f t="shared" si="906"/>
        <v>2313.1982419999999</v>
      </c>
      <c r="AC3322" s="4">
        <f t="shared" si="907"/>
        <v>2322.306994</v>
      </c>
      <c r="AD3322" s="4">
        <f t="shared" si="895"/>
        <v>2322.306994</v>
      </c>
      <c r="AE3322" s="4" t="s">
        <v>62</v>
      </c>
      <c r="AG3322" s="4" t="str">
        <f t="shared" si="909"/>
        <v>Weight Captured Separately</v>
      </c>
      <c r="AI3322" t="e">
        <f t="shared" si="892"/>
        <v>#N/A</v>
      </c>
      <c r="AJ3322" t="s">
        <v>81</v>
      </c>
      <c r="AK3322" s="2"/>
      <c r="AL3322" s="2" t="str">
        <f t="shared" si="910"/>
        <v>Freight Included in Commodity Cost</v>
      </c>
      <c r="AM3322" s="4"/>
      <c r="AN3322" t="e">
        <f>VLOOKUP([1]!Tabelle13[[#This Row],[Vlookup this ID for freight costs]],$AL$2:$AL$6811,2,FALSE)</f>
        <v>#REF!</v>
      </c>
      <c r="AO3322">
        <f t="shared" si="908"/>
        <v>14493.233256548003</v>
      </c>
      <c r="AP3322">
        <v>13.84</v>
      </c>
      <c r="AQ3322">
        <v>13.84</v>
      </c>
      <c r="AR3322" s="4">
        <v>20</v>
      </c>
      <c r="AS3322" s="4">
        <v>4</v>
      </c>
      <c r="AT3322" s="4">
        <v>2010</v>
      </c>
      <c r="AU3322" s="4">
        <v>20</v>
      </c>
      <c r="AV3322" s="4">
        <v>4</v>
      </c>
      <c r="AW3322" s="4">
        <v>2010</v>
      </c>
      <c r="AX3322" t="str">
        <f t="shared" si="893"/>
        <v>No Delay</v>
      </c>
      <c r="AY3322">
        <f t="shared" si="894"/>
        <v>0</v>
      </c>
    </row>
    <row r="3323" spans="1:51" x14ac:dyDescent="0.2">
      <c r="A3323" s="3">
        <v>36868</v>
      </c>
      <c r="B3323" s="1" t="s">
        <v>50</v>
      </c>
      <c r="C3323" s="1" t="s">
        <v>51</v>
      </c>
      <c r="D3323" s="1" t="s">
        <v>74</v>
      </c>
      <c r="E3323" s="1" t="s">
        <v>53</v>
      </c>
      <c r="F3323" s="1" t="s">
        <v>53</v>
      </c>
      <c r="G3323" s="13" t="s">
        <v>346</v>
      </c>
      <c r="H3323" s="12">
        <v>40290</v>
      </c>
      <c r="I3323" s="12" t="s">
        <v>346</v>
      </c>
      <c r="J3323" s="12">
        <v>40290</v>
      </c>
      <c r="K3323" s="4">
        <v>2369</v>
      </c>
      <c r="L3323" s="1" t="s">
        <v>146</v>
      </c>
      <c r="M3323" s="1" t="s">
        <v>580</v>
      </c>
      <c r="N3323" s="1" t="s">
        <v>609</v>
      </c>
      <c r="O3323" s="1" t="s">
        <v>425</v>
      </c>
      <c r="P3323">
        <v>84</v>
      </c>
      <c r="Q3323">
        <v>620</v>
      </c>
      <c r="R3323">
        <v>6417</v>
      </c>
      <c r="S3323">
        <v>10.35</v>
      </c>
      <c r="T3323">
        <v>0.12</v>
      </c>
      <c r="U3323">
        <f t="shared" si="890"/>
        <v>6417</v>
      </c>
      <c r="V3323">
        <f t="shared" si="891"/>
        <v>52080</v>
      </c>
      <c r="W3323" s="1" t="s">
        <v>552</v>
      </c>
      <c r="X3323" s="1" t="s">
        <v>361</v>
      </c>
      <c r="Y3323" s="1" t="s">
        <v>361</v>
      </c>
      <c r="Z3323" s="3">
        <v>8559</v>
      </c>
      <c r="AA3323" s="4">
        <f t="shared" si="905"/>
        <v>2313.1982419999999</v>
      </c>
      <c r="AB3323" s="2">
        <f t="shared" si="906"/>
        <v>2313.1982419999999</v>
      </c>
      <c r="AC3323" s="4">
        <f t="shared" si="907"/>
        <v>2322.306994</v>
      </c>
      <c r="AD3323" s="4">
        <f t="shared" si="895"/>
        <v>2322.306994</v>
      </c>
      <c r="AE3323" s="4" t="s">
        <v>62</v>
      </c>
      <c r="AG3323" s="4" t="str">
        <f t="shared" si="909"/>
        <v>Weight Captured Separately</v>
      </c>
      <c r="AI3323" t="e">
        <f t="shared" si="892"/>
        <v>#N/A</v>
      </c>
      <c r="AJ3323" t="s">
        <v>81</v>
      </c>
      <c r="AK3323" s="2"/>
      <c r="AL3323" s="2" t="str">
        <f t="shared" si="910"/>
        <v>Freight Included in Commodity Cost</v>
      </c>
      <c r="AM3323" s="4"/>
      <c r="AN3323" t="e">
        <f>VLOOKUP([1]!Tabelle13[[#This Row],[Vlookup this ID for freight costs]],$AL$2:$AL$6811,2,FALSE)</f>
        <v>#REF!</v>
      </c>
      <c r="AO3323">
        <f t="shared" si="908"/>
        <v>14493.233256548003</v>
      </c>
      <c r="AP3323">
        <v>13.84</v>
      </c>
      <c r="AQ3323">
        <v>13.84</v>
      </c>
      <c r="AR3323" s="4">
        <v>22</v>
      </c>
      <c r="AS3323" s="4">
        <v>4</v>
      </c>
      <c r="AT3323" s="4">
        <v>2010</v>
      </c>
      <c r="AU3323" s="4">
        <v>22</v>
      </c>
      <c r="AV3323" s="4">
        <v>4</v>
      </c>
      <c r="AW3323" s="4">
        <v>2010</v>
      </c>
      <c r="AX3323" t="str">
        <f t="shared" si="893"/>
        <v>No Delay</v>
      </c>
      <c r="AY3323">
        <f t="shared" si="894"/>
        <v>0</v>
      </c>
    </row>
    <row r="3324" spans="1:51" x14ac:dyDescent="0.2">
      <c r="A3324" s="3">
        <v>45090</v>
      </c>
      <c r="B3324" s="1" t="s">
        <v>328</v>
      </c>
      <c r="C3324" s="1" t="s">
        <v>150</v>
      </c>
      <c r="D3324" s="1" t="s">
        <v>100</v>
      </c>
      <c r="E3324" s="1" t="s">
        <v>101</v>
      </c>
      <c r="F3324" s="1" t="s">
        <v>101</v>
      </c>
      <c r="G3324" s="13" t="s">
        <v>919</v>
      </c>
      <c r="H3324" s="12">
        <v>41380</v>
      </c>
      <c r="I3324" s="12" t="s">
        <v>919</v>
      </c>
      <c r="J3324" s="12">
        <v>41380</v>
      </c>
      <c r="K3324" s="4">
        <v>4607</v>
      </c>
      <c r="L3324" s="1" t="s">
        <v>146</v>
      </c>
      <c r="M3324" s="1" t="s">
        <v>1920</v>
      </c>
      <c r="N3324" s="1" t="s">
        <v>302</v>
      </c>
      <c r="O3324" s="1" t="s">
        <v>93</v>
      </c>
      <c r="P3324">
        <v>30</v>
      </c>
      <c r="Q3324">
        <v>621</v>
      </c>
      <c r="R3324">
        <v>12768.22</v>
      </c>
      <c r="S3324">
        <v>20.56</v>
      </c>
      <c r="T3324">
        <v>0.69</v>
      </c>
      <c r="U3324">
        <f t="shared" si="890"/>
        <v>12767.759999999998</v>
      </c>
      <c r="V3324">
        <f t="shared" si="891"/>
        <v>18630</v>
      </c>
      <c r="W3324" s="1" t="s">
        <v>155</v>
      </c>
      <c r="X3324" s="1" t="s">
        <v>1236</v>
      </c>
      <c r="Y3324" s="1" t="s">
        <v>156</v>
      </c>
      <c r="Z3324" s="3">
        <v>16635</v>
      </c>
      <c r="AA3324" s="4">
        <f t="shared" si="905"/>
        <v>2313.3079859999998</v>
      </c>
      <c r="AB3324" s="2">
        <f t="shared" si="906"/>
        <v>2313.3079859999998</v>
      </c>
      <c r="AC3324" s="4">
        <f t="shared" si="907"/>
        <v>1188.006245</v>
      </c>
      <c r="AD3324" s="4">
        <f t="shared" si="895"/>
        <v>1188.006245</v>
      </c>
      <c r="AE3324" s="4" t="s">
        <v>62</v>
      </c>
      <c r="AG3324" s="4" t="str">
        <f t="shared" si="909"/>
        <v>Weight Captured Separately</v>
      </c>
      <c r="AI3324" t="e">
        <f t="shared" si="892"/>
        <v>#N/A</v>
      </c>
      <c r="AJ3324" t="s">
        <v>81</v>
      </c>
      <c r="AK3324" s="2"/>
      <c r="AL3324" s="2" t="str">
        <f t="shared" si="910"/>
        <v>Freight Included in Commodity Cost</v>
      </c>
      <c r="AM3324" s="4"/>
      <c r="AN3324" t="e">
        <f>VLOOKUP([1]!Tabelle13[[#This Row],[Vlookup this ID for freight costs]],$AL$2:$AL$6811,2,FALSE)</f>
        <v>#REF!</v>
      </c>
      <c r="AO3324">
        <f t="shared" si="908"/>
        <v>7412.9279812900004</v>
      </c>
      <c r="AP3324">
        <v>15.79</v>
      </c>
      <c r="AQ3324">
        <v>15.79</v>
      </c>
      <c r="AR3324" s="4">
        <v>16</v>
      </c>
      <c r="AS3324" s="4">
        <v>4</v>
      </c>
      <c r="AT3324" s="4">
        <v>2013</v>
      </c>
      <c r="AU3324" s="4">
        <v>16</v>
      </c>
      <c r="AV3324" s="4">
        <v>4</v>
      </c>
      <c r="AW3324" s="4">
        <v>2013</v>
      </c>
      <c r="AX3324" t="str">
        <f t="shared" si="893"/>
        <v>No Delay</v>
      </c>
      <c r="AY3324">
        <f t="shared" si="894"/>
        <v>0</v>
      </c>
    </row>
    <row r="3325" spans="1:51" x14ac:dyDescent="0.2">
      <c r="A3325" s="3">
        <v>20407</v>
      </c>
      <c r="B3325" s="1" t="s">
        <v>328</v>
      </c>
      <c r="C3325" s="1" t="s">
        <v>150</v>
      </c>
      <c r="D3325" s="1" t="s">
        <v>100</v>
      </c>
      <c r="E3325" s="1" t="s">
        <v>101</v>
      </c>
      <c r="F3325" s="1" t="s">
        <v>101</v>
      </c>
      <c r="G3325" s="13" t="s">
        <v>1411</v>
      </c>
      <c r="H3325" s="12">
        <v>41880</v>
      </c>
      <c r="I3325" s="12" t="s">
        <v>1411</v>
      </c>
      <c r="J3325" s="12">
        <v>41880</v>
      </c>
      <c r="K3325" s="4">
        <v>5851</v>
      </c>
      <c r="L3325" s="1" t="s">
        <v>146</v>
      </c>
      <c r="M3325" s="1" t="s">
        <v>1920</v>
      </c>
      <c r="N3325" s="1" t="s">
        <v>302</v>
      </c>
      <c r="O3325" s="1" t="s">
        <v>93</v>
      </c>
      <c r="P3325">
        <v>30</v>
      </c>
      <c r="Q3325">
        <v>627</v>
      </c>
      <c r="R3325">
        <v>13051.03</v>
      </c>
      <c r="S3325">
        <v>20.82</v>
      </c>
      <c r="T3325">
        <v>0.69</v>
      </c>
      <c r="U3325">
        <f t="shared" si="890"/>
        <v>13054.14</v>
      </c>
      <c r="V3325">
        <f t="shared" si="891"/>
        <v>18810</v>
      </c>
      <c r="W3325" s="1" t="s">
        <v>179</v>
      </c>
      <c r="X3325" s="1" t="s">
        <v>1236</v>
      </c>
      <c r="Y3325" s="1" t="s">
        <v>156</v>
      </c>
      <c r="Z3325" s="3">
        <v>16635</v>
      </c>
      <c r="AA3325" s="4">
        <f t="shared" si="905"/>
        <v>2313.9664499999999</v>
      </c>
      <c r="AB3325" s="2">
        <f t="shared" si="906"/>
        <v>2313.9664499999999</v>
      </c>
      <c r="AC3325" s="4">
        <f t="shared" si="907"/>
        <v>2200.9208610000001</v>
      </c>
      <c r="AD3325" s="4">
        <f t="shared" si="895"/>
        <v>2200.9208610000001</v>
      </c>
      <c r="AE3325" s="4" t="s">
        <v>62</v>
      </c>
      <c r="AG3325" s="4" t="str">
        <f t="shared" si="909"/>
        <v>Weight Captured Separately</v>
      </c>
      <c r="AI3325" t="e">
        <f t="shared" si="892"/>
        <v>#N/A</v>
      </c>
      <c r="AJ3325" t="s">
        <v>81</v>
      </c>
      <c r="AK3325" s="2"/>
      <c r="AL3325" s="2" t="str">
        <f t="shared" si="910"/>
        <v>Freight Included in Commodity Cost</v>
      </c>
      <c r="AM3325" s="4"/>
      <c r="AN3325" t="e">
        <f>VLOOKUP([1]!Tabelle13[[#This Row],[Vlookup this ID for freight costs]],$AL$2:$AL$6811,2,FALSE)</f>
        <v>#REF!</v>
      </c>
      <c r="AO3325">
        <f t="shared" si="908"/>
        <v>13735.541014362003</v>
      </c>
      <c r="AP3325">
        <v>16.14</v>
      </c>
      <c r="AQ3325">
        <v>16.14</v>
      </c>
      <c r="AR3325" s="4">
        <v>29</v>
      </c>
      <c r="AS3325" s="4">
        <v>8</v>
      </c>
      <c r="AT3325" s="4">
        <v>2014</v>
      </c>
      <c r="AU3325" s="4">
        <v>29</v>
      </c>
      <c r="AV3325" s="4">
        <v>8</v>
      </c>
      <c r="AW3325" s="4">
        <v>2014</v>
      </c>
      <c r="AX3325" t="str">
        <f t="shared" si="893"/>
        <v>No Delay</v>
      </c>
      <c r="AY3325">
        <f t="shared" si="894"/>
        <v>0</v>
      </c>
    </row>
    <row r="3326" spans="1:51" x14ac:dyDescent="0.2">
      <c r="A3326" s="3">
        <v>63468</v>
      </c>
      <c r="B3326" s="1" t="s">
        <v>328</v>
      </c>
      <c r="C3326" s="1" t="s">
        <v>150</v>
      </c>
      <c r="D3326" s="1" t="s">
        <v>100</v>
      </c>
      <c r="E3326" s="1" t="s">
        <v>101</v>
      </c>
      <c r="F3326" s="1" t="s">
        <v>101</v>
      </c>
      <c r="G3326" s="13" t="s">
        <v>1411</v>
      </c>
      <c r="H3326" s="12">
        <v>41880</v>
      </c>
      <c r="I3326" s="12" t="s">
        <v>1411</v>
      </c>
      <c r="J3326" s="12">
        <v>41880</v>
      </c>
      <c r="K3326" s="4">
        <v>5898</v>
      </c>
      <c r="L3326" s="1" t="s">
        <v>146</v>
      </c>
      <c r="M3326" s="1" t="s">
        <v>1920</v>
      </c>
      <c r="N3326" s="1" t="s">
        <v>167</v>
      </c>
      <c r="O3326" s="1" t="s">
        <v>93</v>
      </c>
      <c r="P3326">
        <v>30</v>
      </c>
      <c r="Q3326">
        <v>632</v>
      </c>
      <c r="R3326">
        <v>10473.049999999999</v>
      </c>
      <c r="S3326">
        <v>16.57</v>
      </c>
      <c r="T3326">
        <v>0.55000000000000004</v>
      </c>
      <c r="U3326">
        <f t="shared" si="890"/>
        <v>10472.24</v>
      </c>
      <c r="V3326">
        <f t="shared" si="891"/>
        <v>18960</v>
      </c>
      <c r="W3326" s="1" t="s">
        <v>179</v>
      </c>
      <c r="X3326" s="1" t="s">
        <v>1236</v>
      </c>
      <c r="Y3326" s="1" t="s">
        <v>156</v>
      </c>
      <c r="Z3326" s="3">
        <v>16635</v>
      </c>
      <c r="AA3326" s="4">
        <f t="shared" si="905"/>
        <v>2314.5151700000001</v>
      </c>
      <c r="AB3326" s="2">
        <f t="shared" si="906"/>
        <v>2314.5151700000001</v>
      </c>
      <c r="AC3326" s="4">
        <f t="shared" si="907"/>
        <v>1174.7575850000001</v>
      </c>
      <c r="AD3326" s="4">
        <f t="shared" si="895"/>
        <v>1174.7575850000001</v>
      </c>
      <c r="AE3326" s="4" t="s">
        <v>62</v>
      </c>
      <c r="AG3326" s="4" t="str">
        <f t="shared" si="909"/>
        <v>Weight Captured Separately</v>
      </c>
      <c r="AI3326" t="e">
        <f t="shared" si="892"/>
        <v>#N/A</v>
      </c>
      <c r="AJ3326" t="s">
        <v>81</v>
      </c>
      <c r="AK3326" s="2"/>
      <c r="AL3326" s="2" t="str">
        <f t="shared" si="910"/>
        <v>Freight Included in Commodity Cost</v>
      </c>
      <c r="AM3326" s="4"/>
      <c r="AN3326" t="e">
        <f>VLOOKUP([1]!Tabelle13[[#This Row],[Vlookup this ID for freight costs]],$AL$2:$AL$6811,2,FALSE)</f>
        <v>#REF!</v>
      </c>
      <c r="AO3326">
        <f t="shared" si="908"/>
        <v>7330.2298455700002</v>
      </c>
      <c r="AP3326">
        <v>12.96</v>
      </c>
      <c r="AQ3326">
        <v>12.96</v>
      </c>
      <c r="AR3326" s="4">
        <v>29</v>
      </c>
      <c r="AS3326" s="4">
        <v>8</v>
      </c>
      <c r="AT3326" s="4">
        <v>2014</v>
      </c>
      <c r="AU3326" s="4">
        <v>29</v>
      </c>
      <c r="AV3326" s="4">
        <v>8</v>
      </c>
      <c r="AW3326" s="4">
        <v>2014</v>
      </c>
      <c r="AX3326" t="str">
        <f t="shared" si="893"/>
        <v>No Delay</v>
      </c>
      <c r="AY3326">
        <f t="shared" si="894"/>
        <v>0</v>
      </c>
    </row>
    <row r="3327" spans="1:51" x14ac:dyDescent="0.2">
      <c r="A3327" s="3">
        <v>6432</v>
      </c>
      <c r="B3327" s="1" t="s">
        <v>1918</v>
      </c>
      <c r="C3327" s="1" t="s">
        <v>150</v>
      </c>
      <c r="D3327" s="1" t="s">
        <v>100</v>
      </c>
      <c r="E3327" s="1" t="s">
        <v>101</v>
      </c>
      <c r="F3327" s="1" t="s">
        <v>101</v>
      </c>
      <c r="G3327" s="13" t="s">
        <v>1976</v>
      </c>
      <c r="H3327" s="12">
        <v>39924</v>
      </c>
      <c r="I3327" s="12" t="s">
        <v>1976</v>
      </c>
      <c r="J3327" s="12">
        <v>39924</v>
      </c>
      <c r="K3327" s="4">
        <v>1491</v>
      </c>
      <c r="L3327" s="1" t="s">
        <v>146</v>
      </c>
      <c r="M3327" s="1" t="s">
        <v>1920</v>
      </c>
      <c r="N3327" s="1" t="s">
        <v>224</v>
      </c>
      <c r="O3327" s="1" t="s">
        <v>225</v>
      </c>
      <c r="P3327">
        <v>30</v>
      </c>
      <c r="Q3327">
        <v>650</v>
      </c>
      <c r="R3327">
        <v>13819</v>
      </c>
      <c r="S3327">
        <v>21.26</v>
      </c>
      <c r="T3327">
        <v>0.71</v>
      </c>
      <c r="U3327">
        <f t="shared" si="890"/>
        <v>13819.000000000002</v>
      </c>
      <c r="V3327">
        <f t="shared" si="891"/>
        <v>19500</v>
      </c>
      <c r="W3327" s="1" t="s">
        <v>149</v>
      </c>
      <c r="X3327" s="1" t="s">
        <v>150</v>
      </c>
      <c r="Y3327" s="1" t="s">
        <v>150</v>
      </c>
      <c r="Z3327" s="3">
        <v>800</v>
      </c>
      <c r="AA3327" s="4">
        <f t="shared" si="905"/>
        <v>2316.490562</v>
      </c>
      <c r="AB3327" s="2">
        <f t="shared" si="906"/>
        <v>2316.490562</v>
      </c>
      <c r="AC3327" s="4">
        <f t="shared" si="907"/>
        <v>812.83018733333336</v>
      </c>
      <c r="AD3327" s="4">
        <f t="shared" si="895"/>
        <v>812.83018733333336</v>
      </c>
      <c r="AE3327" s="4" t="s">
        <v>62</v>
      </c>
      <c r="AG3327" s="4" t="str">
        <f t="shared" si="909"/>
        <v>Weight Captured Separately</v>
      </c>
      <c r="AH3327" s="4">
        <v>10981</v>
      </c>
      <c r="AI3327">
        <f t="shared" si="892"/>
        <v>13123</v>
      </c>
      <c r="AJ3327" t="s">
        <v>81</v>
      </c>
      <c r="AK3327" s="2"/>
      <c r="AL3327" s="2" t="str">
        <f t="shared" si="910"/>
        <v>Freight Included in Commodity Cost</v>
      </c>
      <c r="AM3327" s="4"/>
      <c r="AN3327" t="e">
        <f>VLOOKUP([1]!Tabelle13[[#This Row],[Vlookup this ID for freight costs]],$AL$2:$AL$6811,2,FALSE)</f>
        <v>#REF!</v>
      </c>
      <c r="AO3327">
        <f t="shared" si="908"/>
        <v>5071.0790293346672</v>
      </c>
      <c r="AP3327">
        <v>27.09</v>
      </c>
      <c r="AQ3327">
        <v>27.09</v>
      </c>
      <c r="AR3327" s="4">
        <v>21</v>
      </c>
      <c r="AS3327" s="4">
        <v>4</v>
      </c>
      <c r="AT3327" s="4">
        <v>2009</v>
      </c>
      <c r="AU3327" s="4">
        <v>21</v>
      </c>
      <c r="AV3327" s="4">
        <v>4</v>
      </c>
      <c r="AW3327" s="4">
        <v>2009</v>
      </c>
      <c r="AX3327" t="str">
        <f t="shared" si="893"/>
        <v>No Delay</v>
      </c>
      <c r="AY3327">
        <f t="shared" si="894"/>
        <v>0</v>
      </c>
    </row>
    <row r="3328" spans="1:51" x14ac:dyDescent="0.2">
      <c r="A3328" s="3">
        <v>7734</v>
      </c>
      <c r="B3328" s="1" t="s">
        <v>1918</v>
      </c>
      <c r="C3328" s="1" t="s">
        <v>150</v>
      </c>
      <c r="D3328" s="1" t="s">
        <v>100</v>
      </c>
      <c r="E3328" s="1" t="s">
        <v>53</v>
      </c>
      <c r="F3328" s="1" t="s">
        <v>53</v>
      </c>
      <c r="G3328" s="13" t="s">
        <v>1950</v>
      </c>
      <c r="H3328" s="12">
        <v>39902</v>
      </c>
      <c r="I3328" s="12" t="s">
        <v>1977</v>
      </c>
      <c r="J3328" s="12">
        <v>39834</v>
      </c>
      <c r="K3328" s="4">
        <v>1314</v>
      </c>
      <c r="L3328" s="1" t="s">
        <v>146</v>
      </c>
      <c r="M3328" s="1" t="s">
        <v>1920</v>
      </c>
      <c r="N3328" s="1" t="s">
        <v>1998</v>
      </c>
      <c r="O3328" s="1" t="s">
        <v>1964</v>
      </c>
      <c r="P3328">
        <v>200</v>
      </c>
      <c r="Q3328">
        <v>650</v>
      </c>
      <c r="R3328">
        <v>741</v>
      </c>
      <c r="S3328">
        <v>1.1399999999999999</v>
      </c>
      <c r="T3328">
        <v>0.01</v>
      </c>
      <c r="U3328">
        <f t="shared" si="890"/>
        <v>740.99999999999989</v>
      </c>
      <c r="V3328">
        <f t="shared" si="891"/>
        <v>130000</v>
      </c>
      <c r="W3328" s="1" t="s">
        <v>185</v>
      </c>
      <c r="X3328" s="1" t="s">
        <v>186</v>
      </c>
      <c r="Y3328" s="1" t="s">
        <v>186</v>
      </c>
      <c r="Z3328" s="3">
        <v>8773</v>
      </c>
      <c r="AA3328" s="4">
        <f t="shared" si="905"/>
        <v>2316.490562</v>
      </c>
      <c r="AB3328" s="2">
        <f t="shared" si="906"/>
        <v>2316.490562</v>
      </c>
      <c r="AC3328" s="4">
        <f t="shared" si="907"/>
        <v>1327.245281</v>
      </c>
      <c r="AD3328" s="4">
        <f t="shared" si="895"/>
        <v>1327.245281</v>
      </c>
      <c r="AE3328" s="4" t="s">
        <v>62</v>
      </c>
      <c r="AG3328" s="4" t="str">
        <f t="shared" si="909"/>
        <v>Weight Captured Separately</v>
      </c>
      <c r="AH3328" s="4">
        <v>10678</v>
      </c>
      <c r="AI3328">
        <f t="shared" si="892"/>
        <v>2115</v>
      </c>
      <c r="AJ3328" t="s">
        <v>81</v>
      </c>
      <c r="AK3328" s="2"/>
      <c r="AL3328" s="2" t="str">
        <f t="shared" si="910"/>
        <v>Freight Included in Commodity Cost</v>
      </c>
      <c r="AM3328" s="4"/>
      <c r="AN3328" t="e">
        <f>VLOOKUP([1]!Tabelle13[[#This Row],[Vlookup this ID for freight costs]],$AL$2:$AL$6811,2,FALSE)</f>
        <v>#REF!</v>
      </c>
      <c r="AO3328">
        <f t="shared" si="908"/>
        <v>8282.0580440020021</v>
      </c>
      <c r="AP3328">
        <v>1.45</v>
      </c>
      <c r="AQ3328">
        <v>1.45</v>
      </c>
      <c r="AR3328" s="4">
        <v>30</v>
      </c>
      <c r="AS3328" s="4">
        <v>4</v>
      </c>
      <c r="AT3328" s="4">
        <v>2009</v>
      </c>
      <c r="AU3328" s="4">
        <v>21</v>
      </c>
      <c r="AV3328" s="4">
        <v>1</v>
      </c>
      <c r="AW3328" s="4">
        <v>2009</v>
      </c>
      <c r="AX3328" t="str">
        <f t="shared" si="893"/>
        <v>No Delay</v>
      </c>
      <c r="AY3328">
        <f t="shared" si="894"/>
        <v>0</v>
      </c>
    </row>
    <row r="3329" spans="1:51" ht="16" x14ac:dyDescent="0.2">
      <c r="A3329" s="3">
        <v>10389</v>
      </c>
      <c r="B3329" s="1" t="s">
        <v>1918</v>
      </c>
      <c r="C3329" s="1" t="s">
        <v>150</v>
      </c>
      <c r="D3329" s="1" t="s">
        <v>100</v>
      </c>
      <c r="E3329" s="1" t="s">
        <v>101</v>
      </c>
      <c r="F3329" s="1" t="s">
        <v>101</v>
      </c>
      <c r="G3329" s="13" t="s">
        <v>513</v>
      </c>
      <c r="H3329" s="12">
        <v>39948</v>
      </c>
      <c r="I3329" s="12" t="s">
        <v>513</v>
      </c>
      <c r="J3329" s="12">
        <v>39948</v>
      </c>
      <c r="K3329" s="4">
        <v>1552</v>
      </c>
      <c r="L3329" s="1" t="s">
        <v>146</v>
      </c>
      <c r="M3329" s="1" t="s">
        <v>1920</v>
      </c>
      <c r="N3329" s="1" t="s">
        <v>2006</v>
      </c>
      <c r="O3329" s="1" t="s">
        <v>2007</v>
      </c>
      <c r="P3329">
        <v>240</v>
      </c>
      <c r="Q3329">
        <v>650</v>
      </c>
      <c r="R3329">
        <v>3614</v>
      </c>
      <c r="S3329">
        <v>5.56</v>
      </c>
      <c r="T3329">
        <v>0.02</v>
      </c>
      <c r="U3329">
        <f t="shared" si="890"/>
        <v>3613.9999999999995</v>
      </c>
      <c r="V3329">
        <f t="shared" si="891"/>
        <v>156000</v>
      </c>
      <c r="W3329" s="1" t="s">
        <v>623</v>
      </c>
      <c r="X3329" s="6" t="s">
        <v>1508</v>
      </c>
      <c r="Y3329" s="1" t="s">
        <v>624</v>
      </c>
      <c r="Z3329" s="3">
        <v>13360</v>
      </c>
      <c r="AA3329" s="4">
        <f t="shared" si="905"/>
        <v>2316.490562</v>
      </c>
      <c r="AB3329" s="2">
        <f t="shared" si="906"/>
        <v>2316.490562</v>
      </c>
      <c r="AC3329" s="4">
        <f t="shared" si="907"/>
        <v>1739.5473286000001</v>
      </c>
      <c r="AD3329" s="4">
        <f t="shared" si="895"/>
        <v>1739.5473286000001</v>
      </c>
      <c r="AE3329" s="4" t="s">
        <v>62</v>
      </c>
      <c r="AG3329" s="4" t="str">
        <f t="shared" si="909"/>
        <v>Weight Captured Separately</v>
      </c>
      <c r="AH3329" s="4">
        <v>82713</v>
      </c>
      <c r="AI3329">
        <f t="shared" si="892"/>
        <v>9511</v>
      </c>
      <c r="AJ3329" t="s">
        <v>81</v>
      </c>
      <c r="AK3329" s="2"/>
      <c r="AL3329" s="2" t="str">
        <f t="shared" si="910"/>
        <v>Freight Included in Commodity Cost</v>
      </c>
      <c r="AM3329" s="4"/>
      <c r="AN3329" t="e">
        <f>VLOOKUP([1]!Tabelle13[[#This Row],[Vlookup this ID for freight costs]],$AL$2:$AL$6811,2,FALSE)</f>
        <v>#REF!</v>
      </c>
      <c r="AO3329">
        <f t="shared" si="908"/>
        <v>10855.647425121202</v>
      </c>
      <c r="AP3329">
        <v>7.08</v>
      </c>
      <c r="AQ3329">
        <v>7.08</v>
      </c>
      <c r="AR3329" s="4">
        <v>15</v>
      </c>
      <c r="AS3329" s="4">
        <v>5</v>
      </c>
      <c r="AT3329" s="4">
        <v>2009</v>
      </c>
      <c r="AU3329" s="4">
        <v>15</v>
      </c>
      <c r="AV3329" s="4">
        <v>5</v>
      </c>
      <c r="AW3329" s="4">
        <v>2009</v>
      </c>
      <c r="AX3329" t="str">
        <f t="shared" si="893"/>
        <v>No Delay</v>
      </c>
      <c r="AY3329">
        <f t="shared" si="894"/>
        <v>0</v>
      </c>
    </row>
    <row r="3330" spans="1:51" x14ac:dyDescent="0.2">
      <c r="A3330" s="3">
        <v>1801</v>
      </c>
      <c r="B3330" s="1" t="s">
        <v>1918</v>
      </c>
      <c r="C3330" s="1" t="s">
        <v>150</v>
      </c>
      <c r="D3330" s="1" t="s">
        <v>100</v>
      </c>
      <c r="E3330" s="1" t="s">
        <v>101</v>
      </c>
      <c r="F3330" s="1" t="s">
        <v>101</v>
      </c>
      <c r="G3330" s="13" t="s">
        <v>1519</v>
      </c>
      <c r="H3330" s="12">
        <v>39680</v>
      </c>
      <c r="I3330" s="12" t="s">
        <v>96</v>
      </c>
      <c r="J3330" s="12">
        <v>39576</v>
      </c>
      <c r="K3330" s="4">
        <v>812</v>
      </c>
      <c r="L3330" s="1" t="s">
        <v>146</v>
      </c>
      <c r="M3330" s="1" t="s">
        <v>1920</v>
      </c>
      <c r="N3330" s="1" t="s">
        <v>840</v>
      </c>
      <c r="O3330" s="1" t="s">
        <v>551</v>
      </c>
      <c r="P3330">
        <v>180</v>
      </c>
      <c r="Q3330">
        <v>670</v>
      </c>
      <c r="R3330">
        <v>24783.3</v>
      </c>
      <c r="S3330">
        <v>36.99</v>
      </c>
      <c r="T3330">
        <v>0.21</v>
      </c>
      <c r="U3330">
        <f t="shared" ref="U3330:U3393" si="911">S3330*Q3330</f>
        <v>24783.300000000003</v>
      </c>
      <c r="V3330">
        <f t="shared" ref="V3330:V3393" si="912">Q3330*P3330</f>
        <v>120600</v>
      </c>
      <c r="W3330" s="1" t="s">
        <v>552</v>
      </c>
      <c r="X3330" s="1" t="s">
        <v>361</v>
      </c>
      <c r="Y3330" s="1" t="s">
        <v>361</v>
      </c>
      <c r="Z3330" s="3">
        <v>12821</v>
      </c>
      <c r="AA3330" s="4">
        <f t="shared" si="905"/>
        <v>2318.685442</v>
      </c>
      <c r="AB3330" s="2">
        <f t="shared" si="906"/>
        <v>2318.685442</v>
      </c>
      <c r="AC3330" s="4">
        <f t="shared" si="907"/>
        <v>4484.342721</v>
      </c>
      <c r="AD3330" s="4">
        <f t="shared" si="895"/>
        <v>4484.342721</v>
      </c>
      <c r="AE3330" s="4" t="s">
        <v>62</v>
      </c>
      <c r="AG3330" s="4" t="str">
        <f t="shared" si="909"/>
        <v>Weight Captured Separately</v>
      </c>
      <c r="AH3330" s="4">
        <v>11338</v>
      </c>
      <c r="AI3330">
        <f t="shared" ref="AI3330:AI3393" si="913">INDEX($AE$2:$AE$6811,MATCH(AH3330,$A$2:$A$6811,0))</f>
        <v>722</v>
      </c>
      <c r="AJ3330" t="s">
        <v>81</v>
      </c>
      <c r="AK3330" s="2"/>
      <c r="AL3330" s="2" t="str">
        <f t="shared" si="910"/>
        <v>Freight Included in Commodity Cost</v>
      </c>
      <c r="AM3330" s="4"/>
      <c r="AN3330" t="e">
        <f>VLOOKUP([1]!Tabelle13[[#This Row],[Vlookup this ID for freight costs]],$AL$2:$AL$6811,2,FALSE)</f>
        <v>#REF!</v>
      </c>
      <c r="AO3330">
        <f t="shared" si="908"/>
        <v>27988.660264482001</v>
      </c>
      <c r="AP3330">
        <v>39.65</v>
      </c>
      <c r="AQ3330">
        <v>39.65</v>
      </c>
      <c r="AR3330" s="4">
        <v>20</v>
      </c>
      <c r="AS3330" s="4">
        <v>8</v>
      </c>
      <c r="AT3330" s="4">
        <v>2008</v>
      </c>
      <c r="AU3330" s="4">
        <v>8</v>
      </c>
      <c r="AV3330" s="4">
        <v>5</v>
      </c>
      <c r="AW3330" s="4">
        <v>2008</v>
      </c>
      <c r="AX3330" t="str">
        <f t="shared" ref="AX3330:AX3393" si="914">IF(DATE(AW3330,AV3330,AU3330)&lt;=DATE(AT3330,AS3330,AR3330),"No Delay","Delay")</f>
        <v>No Delay</v>
      </c>
      <c r="AY3330">
        <f t="shared" ref="AY3330:AY3393" si="915">IF(_xlfn.DAYS(J3330,H3330)&gt;0, _xlfn.DAYS(J3330,H3330),0)</f>
        <v>0</v>
      </c>
    </row>
    <row r="3331" spans="1:51" x14ac:dyDescent="0.2">
      <c r="A3331" s="3">
        <v>533</v>
      </c>
      <c r="B3331" s="1" t="s">
        <v>1918</v>
      </c>
      <c r="C3331" s="1" t="s">
        <v>150</v>
      </c>
      <c r="D3331" s="1" t="s">
        <v>100</v>
      </c>
      <c r="E3331" s="1" t="s">
        <v>101</v>
      </c>
      <c r="F3331" s="1" t="s">
        <v>101</v>
      </c>
      <c r="G3331" s="13" t="s">
        <v>1519</v>
      </c>
      <c r="H3331" s="12">
        <v>39680</v>
      </c>
      <c r="I3331" s="12" t="s">
        <v>96</v>
      </c>
      <c r="J3331" s="12">
        <v>39576</v>
      </c>
      <c r="K3331" s="4">
        <v>811</v>
      </c>
      <c r="L3331" s="1" t="s">
        <v>146</v>
      </c>
      <c r="M3331" s="1" t="s">
        <v>1920</v>
      </c>
      <c r="N3331" s="1" t="s">
        <v>1998</v>
      </c>
      <c r="O3331" s="1" t="s">
        <v>1964</v>
      </c>
      <c r="P3331">
        <v>200</v>
      </c>
      <c r="Q3331">
        <v>670</v>
      </c>
      <c r="R3331">
        <v>1025.0999999999999</v>
      </c>
      <c r="S3331">
        <v>1.53</v>
      </c>
      <c r="T3331">
        <v>0.01</v>
      </c>
      <c r="U3331">
        <f t="shared" si="911"/>
        <v>1025.0999999999999</v>
      </c>
      <c r="V3331">
        <f t="shared" si="912"/>
        <v>134000</v>
      </c>
      <c r="W3331" s="1" t="s">
        <v>185</v>
      </c>
      <c r="X3331" s="1" t="s">
        <v>186</v>
      </c>
      <c r="Y3331" s="1" t="s">
        <v>186</v>
      </c>
      <c r="Z3331" s="3">
        <v>11869</v>
      </c>
      <c r="AA3331" s="4">
        <f t="shared" si="905"/>
        <v>2318.685442</v>
      </c>
      <c r="AB3331" s="2">
        <f t="shared" si="906"/>
        <v>2318.685442</v>
      </c>
      <c r="AC3331" s="4">
        <f t="shared" si="907"/>
        <v>2318.685442</v>
      </c>
      <c r="AD3331" s="4">
        <f t="shared" si="895"/>
        <v>2318.685442</v>
      </c>
      <c r="AE3331" s="4" t="s">
        <v>62</v>
      </c>
      <c r="AG3331" s="4" t="str">
        <f t="shared" si="909"/>
        <v>Weight Captured Separately</v>
      </c>
      <c r="AH3331" s="4">
        <v>10564</v>
      </c>
      <c r="AI3331">
        <f t="shared" si="913"/>
        <v>3946</v>
      </c>
      <c r="AJ3331" t="s">
        <v>81</v>
      </c>
      <c r="AK3331" s="2"/>
      <c r="AL3331" s="2" t="str">
        <f t="shared" si="910"/>
        <v>Freight Included in Commodity Cost</v>
      </c>
      <c r="AM3331" s="4"/>
      <c r="AN3331" t="e">
        <f>VLOOKUP([1]!Tabelle13[[#This Row],[Vlookup this ID for freight costs]],$AL$2:$AL$6811,2,FALSE)</f>
        <v>#REF!</v>
      </c>
      <c r="AO3331">
        <f t="shared" si="908"/>
        <v>14470.627528964002</v>
      </c>
      <c r="AP3331">
        <v>1.64</v>
      </c>
      <c r="AQ3331">
        <v>1.64</v>
      </c>
      <c r="AR3331" s="4">
        <v>20</v>
      </c>
      <c r="AS3331" s="4">
        <v>8</v>
      </c>
      <c r="AT3331" s="4">
        <v>2008</v>
      </c>
      <c r="AU3331" s="4">
        <v>8</v>
      </c>
      <c r="AV3331" s="4">
        <v>5</v>
      </c>
      <c r="AW3331" s="4">
        <v>2008</v>
      </c>
      <c r="AX3331" t="str">
        <f t="shared" si="914"/>
        <v>No Delay</v>
      </c>
      <c r="AY3331">
        <f t="shared" si="915"/>
        <v>0</v>
      </c>
    </row>
    <row r="3332" spans="1:51" x14ac:dyDescent="0.2">
      <c r="A3332" s="3">
        <v>74417</v>
      </c>
      <c r="B3332" s="1" t="s">
        <v>328</v>
      </c>
      <c r="C3332" s="1" t="s">
        <v>150</v>
      </c>
      <c r="D3332" s="1" t="s">
        <v>100</v>
      </c>
      <c r="E3332" s="1" t="s">
        <v>101</v>
      </c>
      <c r="F3332" s="1" t="s">
        <v>101</v>
      </c>
      <c r="G3332" s="13" t="s">
        <v>1370</v>
      </c>
      <c r="H3332" s="12">
        <v>41677</v>
      </c>
      <c r="I3332" s="12" t="s">
        <v>1370</v>
      </c>
      <c r="J3332" s="12">
        <v>41677</v>
      </c>
      <c r="K3332" s="4">
        <v>5287</v>
      </c>
      <c r="L3332" s="1" t="s">
        <v>146</v>
      </c>
      <c r="M3332" s="1" t="s">
        <v>1920</v>
      </c>
      <c r="N3332" s="1" t="s">
        <v>167</v>
      </c>
      <c r="O3332" s="1" t="s">
        <v>93</v>
      </c>
      <c r="P3332">
        <v>30</v>
      </c>
      <c r="Q3332">
        <v>676</v>
      </c>
      <c r="R3332">
        <v>11202.19</v>
      </c>
      <c r="S3332">
        <v>16.57</v>
      </c>
      <c r="T3332">
        <v>0.55000000000000004</v>
      </c>
      <c r="U3332">
        <f t="shared" si="911"/>
        <v>11201.32</v>
      </c>
      <c r="V3332">
        <f t="shared" si="912"/>
        <v>20280</v>
      </c>
      <c r="W3332" s="1" t="s">
        <v>179</v>
      </c>
      <c r="X3332" s="1" t="s">
        <v>1236</v>
      </c>
      <c r="Y3332" s="1" t="s">
        <v>156</v>
      </c>
      <c r="Z3332" s="3">
        <v>16635</v>
      </c>
      <c r="AA3332" s="4">
        <f t="shared" si="905"/>
        <v>2319.3439060000001</v>
      </c>
      <c r="AB3332" s="2">
        <f t="shared" si="906"/>
        <v>2319.3439060000001</v>
      </c>
      <c r="AC3332" s="4">
        <f t="shared" si="907"/>
        <v>1175.6211490000001</v>
      </c>
      <c r="AD3332" s="4">
        <f t="shared" ref="AD3332:AD3395" si="916">AVERAGEIFS($AA$2:$AA$6811,$L$2:$L$6811,L3332,$V$2:$V$6811,"&gt;="&amp;(V3332-100), $V$2:$V$6811,"&lt;="&amp;(V3332+100),$AA$2:$AA$6811,"&gt;"&amp;1)</f>
        <v>1175.6211490000001</v>
      </c>
      <c r="AE3332" s="4" t="s">
        <v>62</v>
      </c>
      <c r="AG3332" s="4" t="str">
        <f t="shared" si="909"/>
        <v>Weight Captured Separately</v>
      </c>
      <c r="AI3332" t="e">
        <f t="shared" si="913"/>
        <v>#N/A</v>
      </c>
      <c r="AJ3332" t="s">
        <v>81</v>
      </c>
      <c r="AK3332" s="2"/>
      <c r="AL3332" s="2" t="str">
        <f t="shared" si="910"/>
        <v>Freight Included in Commodity Cost</v>
      </c>
      <c r="AM3332" s="4"/>
      <c r="AN3332" t="e">
        <f>VLOOKUP([1]!Tabelle13[[#This Row],[Vlookup this ID for freight costs]],$AL$2:$AL$6811,2,FALSE)</f>
        <v>#REF!</v>
      </c>
      <c r="AO3332">
        <f t="shared" si="908"/>
        <v>7335.6202120580001</v>
      </c>
      <c r="AP3332">
        <v>13.86</v>
      </c>
      <c r="AQ3332">
        <v>13.86</v>
      </c>
      <c r="AR3332" s="4">
        <v>7</v>
      </c>
      <c r="AS3332" s="4">
        <v>2</v>
      </c>
      <c r="AT3332" s="4">
        <v>2014</v>
      </c>
      <c r="AU3332" s="4">
        <v>7</v>
      </c>
      <c r="AV3332" s="4">
        <v>2</v>
      </c>
      <c r="AW3332" s="4">
        <v>2014</v>
      </c>
      <c r="AX3332" t="str">
        <f t="shared" si="914"/>
        <v>No Delay</v>
      </c>
      <c r="AY3332">
        <f t="shared" si="915"/>
        <v>0</v>
      </c>
    </row>
    <row r="3333" spans="1:51" x14ac:dyDescent="0.2">
      <c r="A3333" s="3">
        <v>82505</v>
      </c>
      <c r="B3333" s="1" t="s">
        <v>172</v>
      </c>
      <c r="C3333" s="1" t="s">
        <v>114</v>
      </c>
      <c r="D3333" s="1" t="s">
        <v>130</v>
      </c>
      <c r="E3333" s="1" t="s">
        <v>101</v>
      </c>
      <c r="F3333" s="1" t="s">
        <v>101</v>
      </c>
      <c r="G3333" s="13" t="s">
        <v>2066</v>
      </c>
      <c r="H3333" s="12">
        <v>41169</v>
      </c>
      <c r="I3333" s="12" t="s">
        <v>2067</v>
      </c>
      <c r="J3333" s="12">
        <v>41159</v>
      </c>
      <c r="K3333" s="4">
        <v>4152</v>
      </c>
      <c r="L3333" s="1" t="s">
        <v>146</v>
      </c>
      <c r="M3333" s="1" t="s">
        <v>132</v>
      </c>
      <c r="N3333" s="1" t="s">
        <v>178</v>
      </c>
      <c r="O3333" s="1" t="s">
        <v>93</v>
      </c>
      <c r="P3333">
        <v>60</v>
      </c>
      <c r="Q3333">
        <v>16258</v>
      </c>
      <c r="R3333">
        <v>109904.08</v>
      </c>
      <c r="S3333">
        <v>6.76</v>
      </c>
      <c r="T3333">
        <v>0.11</v>
      </c>
      <c r="U3333">
        <f t="shared" si="911"/>
        <v>109904.08</v>
      </c>
      <c r="V3333">
        <f t="shared" si="912"/>
        <v>975480</v>
      </c>
      <c r="W3333" s="1" t="s">
        <v>160</v>
      </c>
      <c r="X3333" s="1" t="s">
        <v>1236</v>
      </c>
      <c r="Y3333" s="1" t="s">
        <v>161</v>
      </c>
      <c r="Z3333" s="3">
        <v>13722</v>
      </c>
      <c r="AA3333" s="4">
        <f t="shared" ref="AA3333:AA3380" si="917">AF3333</f>
        <v>2321</v>
      </c>
      <c r="AB3333" s="4">
        <f xml:space="preserve"> 2244.740206  + 0.1097478*Q3333</f>
        <v>4029.0199383999998</v>
      </c>
      <c r="AC3333" s="4">
        <f>AF3333</f>
        <v>2321</v>
      </c>
      <c r="AD3333" s="4">
        <f t="shared" si="916"/>
        <v>2321</v>
      </c>
      <c r="AE3333" s="4">
        <v>2321</v>
      </c>
      <c r="AF3333" s="4">
        <v>2321</v>
      </c>
      <c r="AG3333" s="4">
        <f t="shared" si="909"/>
        <v>2321</v>
      </c>
      <c r="AI3333" t="e">
        <f t="shared" si="913"/>
        <v>#N/A</v>
      </c>
      <c r="AJ3333">
        <v>7317.48</v>
      </c>
      <c r="AK3333" s="2">
        <v>7317.48</v>
      </c>
      <c r="AL3333" s="2">
        <f t="shared" si="910"/>
        <v>7317.48</v>
      </c>
      <c r="AM3333" s="4"/>
      <c r="AN3333" t="e">
        <f>VLOOKUP([1]!Tabelle13[[#This Row],[Vlookup this ID for freight costs]],$AL$2:$AL$6811,2,FALSE)</f>
        <v>#REF!</v>
      </c>
      <c r="AP3333">
        <v>181.34</v>
      </c>
      <c r="AQ3333">
        <v>181.34</v>
      </c>
      <c r="AR3333" s="4">
        <v>17</v>
      </c>
      <c r="AS3333" s="4">
        <v>9</v>
      </c>
      <c r="AT3333" s="4">
        <v>2012</v>
      </c>
      <c r="AU3333" s="4">
        <v>7</v>
      </c>
      <c r="AV3333" s="4">
        <v>9</v>
      </c>
      <c r="AW3333" s="4">
        <v>2012</v>
      </c>
      <c r="AX3333" t="str">
        <f t="shared" si="914"/>
        <v>No Delay</v>
      </c>
      <c r="AY3333">
        <f t="shared" si="915"/>
        <v>0</v>
      </c>
    </row>
    <row r="3334" spans="1:51" x14ac:dyDescent="0.2">
      <c r="A3334" s="3">
        <v>83071</v>
      </c>
      <c r="B3334" s="1" t="s">
        <v>172</v>
      </c>
      <c r="C3334" s="1" t="s">
        <v>114</v>
      </c>
      <c r="D3334" s="1" t="s">
        <v>130</v>
      </c>
      <c r="E3334" s="1" t="s">
        <v>101</v>
      </c>
      <c r="F3334" s="1" t="s">
        <v>101</v>
      </c>
      <c r="G3334" s="13" t="s">
        <v>2066</v>
      </c>
      <c r="H3334" s="12">
        <v>41169</v>
      </c>
      <c r="I3334" s="12" t="s">
        <v>2067</v>
      </c>
      <c r="J3334" s="12">
        <v>41159</v>
      </c>
      <c r="K3334" s="4">
        <v>4155</v>
      </c>
      <c r="L3334" s="1" t="s">
        <v>146</v>
      </c>
      <c r="M3334" s="1" t="s">
        <v>132</v>
      </c>
      <c r="N3334" s="1" t="s">
        <v>178</v>
      </c>
      <c r="O3334" s="1" t="s">
        <v>93</v>
      </c>
      <c r="P3334">
        <v>60</v>
      </c>
      <c r="Q3334">
        <v>27633</v>
      </c>
      <c r="R3334">
        <v>186799.08</v>
      </c>
      <c r="S3334">
        <v>6.76</v>
      </c>
      <c r="T3334">
        <v>0.11</v>
      </c>
      <c r="U3334">
        <f t="shared" si="911"/>
        <v>186799.08</v>
      </c>
      <c r="V3334">
        <f t="shared" si="912"/>
        <v>1657980</v>
      </c>
      <c r="W3334" s="1" t="s">
        <v>179</v>
      </c>
      <c r="X3334" s="1" t="s">
        <v>1236</v>
      </c>
      <c r="Y3334" s="1" t="s">
        <v>156</v>
      </c>
      <c r="Z3334" s="3">
        <v>14240</v>
      </c>
      <c r="AA3334" s="4">
        <f t="shared" si="917"/>
        <v>2321</v>
      </c>
      <c r="AB3334" s="4">
        <f xml:space="preserve"> 2244.740206  + 0.1097478*Q3334</f>
        <v>5277.4011633999999</v>
      </c>
      <c r="AC3334" s="4">
        <f>AF3334</f>
        <v>2321</v>
      </c>
      <c r="AD3334" s="4">
        <f t="shared" si="916"/>
        <v>2321</v>
      </c>
      <c r="AE3334" s="3" t="s">
        <v>2068</v>
      </c>
      <c r="AF3334" s="3">
        <v>2321</v>
      </c>
      <c r="AG3334" s="4">
        <f>AI3334</f>
        <v>2321</v>
      </c>
      <c r="AH3334" s="4">
        <v>82505</v>
      </c>
      <c r="AI3334">
        <f t="shared" si="913"/>
        <v>2321</v>
      </c>
      <c r="AJ3334" t="s">
        <v>2068</v>
      </c>
      <c r="AK3334" s="2">
        <v>7317.48</v>
      </c>
      <c r="AL3334" s="2">
        <f>AN3334</f>
        <v>7317.48</v>
      </c>
      <c r="AM3334" s="4">
        <v>82505</v>
      </c>
      <c r="AN3334">
        <f>INDEX($AJ$2:$AJ$6811,MATCH(AM3334,$A$2:$A$6811,0))</f>
        <v>7317.48</v>
      </c>
      <c r="AP3334">
        <v>308.22000000000003</v>
      </c>
      <c r="AQ3334">
        <v>308.22000000000003</v>
      </c>
      <c r="AR3334" s="4">
        <v>17</v>
      </c>
      <c r="AS3334" s="4">
        <v>9</v>
      </c>
      <c r="AT3334" s="4">
        <v>2012</v>
      </c>
      <c r="AU3334" s="4">
        <v>7</v>
      </c>
      <c r="AV3334" s="4">
        <v>9</v>
      </c>
      <c r="AW3334" s="4">
        <v>2012</v>
      </c>
      <c r="AX3334" t="str">
        <f t="shared" si="914"/>
        <v>No Delay</v>
      </c>
      <c r="AY3334">
        <f t="shared" si="915"/>
        <v>0</v>
      </c>
    </row>
    <row r="3335" spans="1:51" x14ac:dyDescent="0.2">
      <c r="A3335" s="3">
        <v>47411</v>
      </c>
      <c r="B3335" s="1" t="s">
        <v>175</v>
      </c>
      <c r="C3335" s="1" t="s">
        <v>165</v>
      </c>
      <c r="D3335" s="1" t="s">
        <v>52</v>
      </c>
      <c r="E3335" s="1" t="s">
        <v>53</v>
      </c>
      <c r="F3335" s="1" t="s">
        <v>53</v>
      </c>
      <c r="G3335" s="13" t="s">
        <v>2069</v>
      </c>
      <c r="H3335" s="12">
        <v>41620</v>
      </c>
      <c r="I3335" s="12" t="s">
        <v>726</v>
      </c>
      <c r="J3335" s="12">
        <v>41621</v>
      </c>
      <c r="K3335" s="4">
        <v>5123</v>
      </c>
      <c r="L3335" s="1" t="s">
        <v>146</v>
      </c>
      <c r="M3335" s="1" t="s">
        <v>170</v>
      </c>
      <c r="N3335" s="1" t="s">
        <v>1520</v>
      </c>
      <c r="O3335" s="1" t="s">
        <v>93</v>
      </c>
      <c r="P3335">
        <v>100</v>
      </c>
      <c r="Q3335">
        <v>700</v>
      </c>
      <c r="R3335">
        <v>910</v>
      </c>
      <c r="S3335">
        <v>1.3</v>
      </c>
      <c r="T3335">
        <v>0.01</v>
      </c>
      <c r="U3335">
        <f t="shared" si="911"/>
        <v>910</v>
      </c>
      <c r="V3335">
        <f t="shared" si="912"/>
        <v>70000</v>
      </c>
      <c r="W3335" s="1" t="s">
        <v>155</v>
      </c>
      <c r="X3335" s="1" t="s">
        <v>1236</v>
      </c>
      <c r="Y3335" s="1" t="s">
        <v>156</v>
      </c>
      <c r="Z3335" s="3">
        <v>5457</v>
      </c>
      <c r="AA3335" s="4">
        <f t="shared" ref="AA3335:AA3339" si="918">AB3335</f>
        <v>2321.977762</v>
      </c>
      <c r="AB3335" s="2">
        <f t="shared" ref="AB3335:AB3339" si="919">2245.156962+0.109744*Q3335</f>
        <v>2321.977762</v>
      </c>
      <c r="AC3335" s="4">
        <f>AD3335</f>
        <v>2321.977762</v>
      </c>
      <c r="AD3335" s="4">
        <f t="shared" si="916"/>
        <v>2321.977762</v>
      </c>
      <c r="AE3335" s="4" t="s">
        <v>62</v>
      </c>
      <c r="AG3335" s="4" t="str">
        <f t="shared" ref="AG3335:AG3340" si="920">AE3335</f>
        <v>Weight Captured Separately</v>
      </c>
      <c r="AI3335" t="e">
        <f t="shared" si="913"/>
        <v>#N/A</v>
      </c>
      <c r="AJ3335" t="s">
        <v>63</v>
      </c>
      <c r="AK3335" s="2"/>
      <c r="AL3335" s="2" t="str">
        <f t="shared" ref="AL3335:AL3340" si="921">AJ3335</f>
        <v>Invoiced Separately</v>
      </c>
      <c r="AM3335" s="4"/>
      <c r="AN3335" t="e">
        <f>VLOOKUP([1]!Tabelle13[[#This Row],[Vlookup this ID for freight costs]],$AL$2:$AL$6811,2,FALSE)</f>
        <v>#REF!</v>
      </c>
      <c r="AO3335">
        <f t="shared" ref="AO3335:AO3339" si="922">IF(AK:AK="",AC:AC*6.242+1.383 -2.844 + 3.145 -2.265  -2.026,AK:AK)</f>
        <v>14491.178190404002</v>
      </c>
      <c r="AP3335">
        <v>1.1299999999999999</v>
      </c>
      <c r="AQ3335">
        <v>1.1299999999999999</v>
      </c>
      <c r="AR3335" s="4">
        <v>12</v>
      </c>
      <c r="AS3335" s="4">
        <v>12</v>
      </c>
      <c r="AT3335" s="4">
        <v>2013</v>
      </c>
      <c r="AU3335" s="4">
        <v>13</v>
      </c>
      <c r="AV3335" s="4">
        <v>12</v>
      </c>
      <c r="AW3335" s="4">
        <v>2013</v>
      </c>
      <c r="AX3335" t="str">
        <f t="shared" si="914"/>
        <v>Delay</v>
      </c>
      <c r="AY3335">
        <f t="shared" si="915"/>
        <v>1</v>
      </c>
    </row>
    <row r="3336" spans="1:51" x14ac:dyDescent="0.2">
      <c r="A3336" s="3">
        <v>10499</v>
      </c>
      <c r="B3336" s="1" t="s">
        <v>1918</v>
      </c>
      <c r="C3336" s="1" t="s">
        <v>150</v>
      </c>
      <c r="D3336" s="1" t="s">
        <v>100</v>
      </c>
      <c r="E3336" s="1" t="s">
        <v>101</v>
      </c>
      <c r="F3336" s="1" t="s">
        <v>101</v>
      </c>
      <c r="G3336" s="13" t="s">
        <v>522</v>
      </c>
      <c r="H3336" s="12">
        <v>40098</v>
      </c>
      <c r="I3336" s="12" t="s">
        <v>1984</v>
      </c>
      <c r="J3336" s="12">
        <v>40028</v>
      </c>
      <c r="K3336" s="4">
        <v>1694</v>
      </c>
      <c r="L3336" s="1" t="s">
        <v>146</v>
      </c>
      <c r="M3336" s="1" t="s">
        <v>1920</v>
      </c>
      <c r="N3336" s="1" t="s">
        <v>221</v>
      </c>
      <c r="O3336" s="1" t="s">
        <v>93</v>
      </c>
      <c r="P3336">
        <v>60</v>
      </c>
      <c r="Q3336">
        <v>700</v>
      </c>
      <c r="R3336">
        <v>2457</v>
      </c>
      <c r="S3336">
        <v>3.51</v>
      </c>
      <c r="T3336">
        <v>0.06</v>
      </c>
      <c r="U3336">
        <f t="shared" si="911"/>
        <v>2457</v>
      </c>
      <c r="V3336">
        <f t="shared" si="912"/>
        <v>42000</v>
      </c>
      <c r="W3336" s="1" t="s">
        <v>155</v>
      </c>
      <c r="X3336" s="1" t="s">
        <v>1236</v>
      </c>
      <c r="Y3336" s="1" t="s">
        <v>156</v>
      </c>
      <c r="Z3336" s="3">
        <v>16635</v>
      </c>
      <c r="AA3336" s="4">
        <f t="shared" si="918"/>
        <v>2321.977762</v>
      </c>
      <c r="AB3336" s="2">
        <f t="shared" si="919"/>
        <v>2321.977762</v>
      </c>
      <c r="AC3336" s="4">
        <f>AD3336</f>
        <v>784.1955524</v>
      </c>
      <c r="AD3336" s="4">
        <f t="shared" si="916"/>
        <v>784.1955524</v>
      </c>
      <c r="AE3336" s="4" t="s">
        <v>62</v>
      </c>
      <c r="AG3336" s="4" t="str">
        <f t="shared" si="920"/>
        <v>Weight Captured Separately</v>
      </c>
      <c r="AH3336" s="4">
        <v>82800</v>
      </c>
      <c r="AI3336">
        <f t="shared" si="913"/>
        <v>6221</v>
      </c>
      <c r="AJ3336" t="s">
        <v>81</v>
      </c>
      <c r="AK3336" s="2"/>
      <c r="AL3336" s="2" t="str">
        <f t="shared" si="921"/>
        <v>Freight Included in Commodity Cost</v>
      </c>
      <c r="AM3336" s="4"/>
      <c r="AN3336" t="e">
        <f>VLOOKUP([1]!Tabelle13[[#This Row],[Vlookup this ID for freight costs]],$AL$2:$AL$6811,2,FALSE)</f>
        <v>#REF!</v>
      </c>
      <c r="AO3336">
        <f t="shared" si="922"/>
        <v>4892.3416380808003</v>
      </c>
      <c r="AP3336">
        <v>4.82</v>
      </c>
      <c r="AQ3336">
        <v>4.82</v>
      </c>
      <c r="AR3336" s="4">
        <v>12</v>
      </c>
      <c r="AS3336" s="4">
        <v>10</v>
      </c>
      <c r="AT3336" s="4">
        <v>2009</v>
      </c>
      <c r="AU3336" s="4">
        <v>3</v>
      </c>
      <c r="AV3336" s="4">
        <v>8</v>
      </c>
      <c r="AW3336" s="4">
        <v>2009</v>
      </c>
      <c r="AX3336" t="str">
        <f t="shared" si="914"/>
        <v>No Delay</v>
      </c>
      <c r="AY3336">
        <f t="shared" si="915"/>
        <v>0</v>
      </c>
    </row>
    <row r="3337" spans="1:51" x14ac:dyDescent="0.2">
      <c r="A3337" s="3">
        <v>26015</v>
      </c>
      <c r="B3337" s="1" t="s">
        <v>328</v>
      </c>
      <c r="C3337" s="1" t="s">
        <v>150</v>
      </c>
      <c r="D3337" s="1" t="s">
        <v>100</v>
      </c>
      <c r="E3337" s="1" t="s">
        <v>101</v>
      </c>
      <c r="F3337" s="1" t="s">
        <v>101</v>
      </c>
      <c r="G3337" s="13" t="s">
        <v>891</v>
      </c>
      <c r="H3337" s="12">
        <v>40113</v>
      </c>
      <c r="I3337" s="12" t="s">
        <v>891</v>
      </c>
      <c r="J3337" s="12">
        <v>40113</v>
      </c>
      <c r="K3337" s="4">
        <v>1967</v>
      </c>
      <c r="L3337" s="1" t="s">
        <v>146</v>
      </c>
      <c r="M3337" s="1" t="s">
        <v>1920</v>
      </c>
      <c r="N3337" s="1" t="s">
        <v>284</v>
      </c>
      <c r="O3337" s="1" t="s">
        <v>93</v>
      </c>
      <c r="P3337">
        <v>30</v>
      </c>
      <c r="Q3337">
        <v>708</v>
      </c>
      <c r="R3337">
        <v>2696.29</v>
      </c>
      <c r="S3337">
        <v>3.81</v>
      </c>
      <c r="T3337">
        <v>0.13</v>
      </c>
      <c r="U3337">
        <f t="shared" si="911"/>
        <v>2697.48</v>
      </c>
      <c r="V3337">
        <f t="shared" si="912"/>
        <v>21240</v>
      </c>
      <c r="W3337" s="1" t="s">
        <v>155</v>
      </c>
      <c r="X3337" s="1" t="s">
        <v>1236</v>
      </c>
      <c r="Y3337" s="1" t="s">
        <v>156</v>
      </c>
      <c r="Z3337" s="3">
        <v>16635</v>
      </c>
      <c r="AA3337" s="4">
        <f t="shared" si="918"/>
        <v>2322.8557139999998</v>
      </c>
      <c r="AB3337" s="2">
        <f t="shared" si="919"/>
        <v>2322.8557139999998</v>
      </c>
      <c r="AC3337" s="4">
        <f>AD3337</f>
        <v>2322.8557139999998</v>
      </c>
      <c r="AD3337" s="4">
        <f t="shared" si="916"/>
        <v>2322.8557139999998</v>
      </c>
      <c r="AE3337" s="4" t="s">
        <v>62</v>
      </c>
      <c r="AG3337" s="4" t="str">
        <f t="shared" si="920"/>
        <v>Weight Captured Separately</v>
      </c>
      <c r="AI3337" t="e">
        <f t="shared" si="913"/>
        <v>#N/A</v>
      </c>
      <c r="AJ3337" t="s">
        <v>81</v>
      </c>
      <c r="AK3337" s="2"/>
      <c r="AL3337" s="2" t="str">
        <f t="shared" si="921"/>
        <v>Freight Included in Commodity Cost</v>
      </c>
      <c r="AM3337" s="4"/>
      <c r="AN3337" t="e">
        <f>VLOOKUP([1]!Tabelle13[[#This Row],[Vlookup this ID for freight costs]],$AL$2:$AL$6811,2,FALSE)</f>
        <v>#REF!</v>
      </c>
      <c r="AO3337">
        <f t="shared" si="922"/>
        <v>14496.658366788</v>
      </c>
      <c r="AP3337">
        <v>5.28</v>
      </c>
      <c r="AQ3337">
        <v>5.28</v>
      </c>
      <c r="AR3337" s="4">
        <v>27</v>
      </c>
      <c r="AS3337" s="4">
        <v>10</v>
      </c>
      <c r="AT3337" s="4">
        <v>2009</v>
      </c>
      <c r="AU3337" s="4">
        <v>27</v>
      </c>
      <c r="AV3337" s="4">
        <v>10</v>
      </c>
      <c r="AW3337" s="4">
        <v>2009</v>
      </c>
      <c r="AX3337" t="str">
        <f t="shared" si="914"/>
        <v>No Delay</v>
      </c>
      <c r="AY3337">
        <f t="shared" si="915"/>
        <v>0</v>
      </c>
    </row>
    <row r="3338" spans="1:51" x14ac:dyDescent="0.2">
      <c r="A3338" s="3">
        <v>81361</v>
      </c>
      <c r="B3338" s="1" t="s">
        <v>328</v>
      </c>
      <c r="C3338" s="1" t="s">
        <v>150</v>
      </c>
      <c r="D3338" s="1" t="s">
        <v>100</v>
      </c>
      <c r="E3338" s="1" t="s">
        <v>101</v>
      </c>
      <c r="F3338" s="1" t="s">
        <v>101</v>
      </c>
      <c r="G3338" s="13" t="s">
        <v>2025</v>
      </c>
      <c r="H3338" s="12">
        <v>40037</v>
      </c>
      <c r="I3338" s="12" t="s">
        <v>800</v>
      </c>
      <c r="J3338" s="12">
        <v>40039</v>
      </c>
      <c r="K3338" s="4">
        <v>1753</v>
      </c>
      <c r="L3338" s="1" t="s">
        <v>146</v>
      </c>
      <c r="M3338" s="1" t="s">
        <v>1920</v>
      </c>
      <c r="N3338" s="1" t="s">
        <v>550</v>
      </c>
      <c r="O3338" s="1" t="s">
        <v>551</v>
      </c>
      <c r="P3338">
        <v>300</v>
      </c>
      <c r="Q3338">
        <v>710</v>
      </c>
      <c r="R3338">
        <v>30944.95</v>
      </c>
      <c r="S3338">
        <v>43.58</v>
      </c>
      <c r="T3338">
        <v>0.15</v>
      </c>
      <c r="U3338">
        <f t="shared" si="911"/>
        <v>30941.8</v>
      </c>
      <c r="V3338">
        <f t="shared" si="912"/>
        <v>213000</v>
      </c>
      <c r="W3338" s="1" t="s">
        <v>552</v>
      </c>
      <c r="X3338" s="1" t="s">
        <v>361</v>
      </c>
      <c r="Y3338" s="1" t="s">
        <v>361</v>
      </c>
      <c r="Z3338" s="3">
        <v>12821</v>
      </c>
      <c r="AA3338" s="4">
        <f t="shared" si="918"/>
        <v>2323.075202</v>
      </c>
      <c r="AB3338" s="2">
        <f t="shared" si="919"/>
        <v>2323.075202</v>
      </c>
      <c r="AC3338" s="4">
        <f>AD3338</f>
        <v>2323.075202</v>
      </c>
      <c r="AD3338" s="4">
        <f t="shared" si="916"/>
        <v>2323.075202</v>
      </c>
      <c r="AE3338" s="4" t="s">
        <v>62</v>
      </c>
      <c r="AG3338" s="4" t="str">
        <f t="shared" si="920"/>
        <v>Weight Captured Separately</v>
      </c>
      <c r="AI3338" t="e">
        <f t="shared" si="913"/>
        <v>#N/A</v>
      </c>
      <c r="AJ3338" t="s">
        <v>81</v>
      </c>
      <c r="AK3338" s="2"/>
      <c r="AL3338" s="2" t="str">
        <f t="shared" si="921"/>
        <v>Freight Included in Commodity Cost</v>
      </c>
      <c r="AM3338" s="4"/>
      <c r="AN3338" t="e">
        <f>VLOOKUP([1]!Tabelle13[[#This Row],[Vlookup this ID for freight costs]],$AL$2:$AL$6811,2,FALSE)</f>
        <v>#REF!</v>
      </c>
      <c r="AO3338">
        <f t="shared" si="922"/>
        <v>14498.028410884002</v>
      </c>
      <c r="AP3338">
        <v>60.65</v>
      </c>
      <c r="AQ3338">
        <v>60.65</v>
      </c>
      <c r="AR3338" s="4">
        <v>12</v>
      </c>
      <c r="AS3338" s="4">
        <v>8</v>
      </c>
      <c r="AT3338" s="4">
        <v>2009</v>
      </c>
      <c r="AU3338" s="4">
        <v>14</v>
      </c>
      <c r="AV3338" s="4">
        <v>8</v>
      </c>
      <c r="AW3338" s="4">
        <v>2009</v>
      </c>
      <c r="AX3338" t="str">
        <f t="shared" si="914"/>
        <v>Delay</v>
      </c>
      <c r="AY3338">
        <f t="shared" si="915"/>
        <v>2</v>
      </c>
    </row>
    <row r="3339" spans="1:51" x14ac:dyDescent="0.2">
      <c r="A3339" s="3">
        <v>8218</v>
      </c>
      <c r="B3339" s="1" t="s">
        <v>98</v>
      </c>
      <c r="C3339" s="1" t="s">
        <v>99</v>
      </c>
      <c r="D3339" s="1" t="s">
        <v>74</v>
      </c>
      <c r="E3339" s="1" t="s">
        <v>53</v>
      </c>
      <c r="F3339" s="1" t="s">
        <v>53</v>
      </c>
      <c r="G3339" s="13" t="s">
        <v>96</v>
      </c>
      <c r="H3339" s="12">
        <v>39576</v>
      </c>
      <c r="I3339" s="12" t="s">
        <v>96</v>
      </c>
      <c r="J3339" s="12">
        <v>39576</v>
      </c>
      <c r="K3339" s="4">
        <v>824</v>
      </c>
      <c r="L3339" s="1" t="s">
        <v>146</v>
      </c>
      <c r="M3339" s="1" t="s">
        <v>182</v>
      </c>
      <c r="N3339" s="1" t="s">
        <v>902</v>
      </c>
      <c r="O3339" s="1" t="s">
        <v>685</v>
      </c>
      <c r="P3339">
        <v>200</v>
      </c>
      <c r="Q3339">
        <v>712</v>
      </c>
      <c r="R3339">
        <v>8964.08</v>
      </c>
      <c r="S3339">
        <v>12.59</v>
      </c>
      <c r="T3339">
        <v>0.06</v>
      </c>
      <c r="U3339">
        <f t="shared" si="911"/>
        <v>8964.08</v>
      </c>
      <c r="V3339">
        <f t="shared" si="912"/>
        <v>142400</v>
      </c>
      <c r="W3339" s="1" t="s">
        <v>185</v>
      </c>
      <c r="X3339" s="1" t="s">
        <v>186</v>
      </c>
      <c r="Y3339" s="1" t="s">
        <v>186</v>
      </c>
      <c r="Z3339" s="3">
        <v>6642</v>
      </c>
      <c r="AA3339" s="4">
        <f t="shared" si="918"/>
        <v>2323.2946900000002</v>
      </c>
      <c r="AB3339" s="2">
        <f t="shared" si="919"/>
        <v>2323.2946900000002</v>
      </c>
      <c r="AC3339" s="4">
        <f>AD3339</f>
        <v>1242.6473450000001</v>
      </c>
      <c r="AD3339" s="4">
        <f t="shared" si="916"/>
        <v>1242.6473450000001</v>
      </c>
      <c r="AE3339" s="4" t="s">
        <v>62</v>
      </c>
      <c r="AG3339" s="4" t="str">
        <f t="shared" si="920"/>
        <v>Weight Captured Separately</v>
      </c>
      <c r="AH3339" s="4">
        <v>11663</v>
      </c>
      <c r="AI3339">
        <f t="shared" si="913"/>
        <v>2078</v>
      </c>
      <c r="AJ3339" t="s">
        <v>81</v>
      </c>
      <c r="AK3339" s="2"/>
      <c r="AL3339" s="2" t="str">
        <f t="shared" si="921"/>
        <v>Freight Included in Commodity Cost</v>
      </c>
      <c r="AM3339" s="4"/>
      <c r="AN3339" t="e">
        <f>VLOOKUP([1]!Tabelle13[[#This Row],[Vlookup this ID for freight costs]],$AL$2:$AL$6811,2,FALSE)</f>
        <v>#REF!</v>
      </c>
      <c r="AO3339">
        <f t="shared" si="922"/>
        <v>7753.9977274900002</v>
      </c>
      <c r="AP3339">
        <v>14.34</v>
      </c>
      <c r="AQ3339">
        <v>14.34</v>
      </c>
      <c r="AR3339" s="4">
        <v>8</v>
      </c>
      <c r="AS3339" s="4">
        <v>5</v>
      </c>
      <c r="AT3339" s="4">
        <v>2008</v>
      </c>
      <c r="AU3339" s="4">
        <v>8</v>
      </c>
      <c r="AV3339" s="4">
        <v>5</v>
      </c>
      <c r="AW3339" s="4">
        <v>2008</v>
      </c>
      <c r="AX3339" t="str">
        <f t="shared" si="914"/>
        <v>No Delay</v>
      </c>
      <c r="AY3339">
        <f t="shared" si="915"/>
        <v>0</v>
      </c>
    </row>
    <row r="3340" spans="1:51" x14ac:dyDescent="0.2">
      <c r="A3340" s="3">
        <v>83491</v>
      </c>
      <c r="B3340" s="1" t="s">
        <v>215</v>
      </c>
      <c r="C3340" s="1" t="s">
        <v>89</v>
      </c>
      <c r="D3340" s="1" t="s">
        <v>130</v>
      </c>
      <c r="E3340" s="1" t="s">
        <v>53</v>
      </c>
      <c r="F3340" s="1" t="s">
        <v>53</v>
      </c>
      <c r="G3340" s="13" t="s">
        <v>853</v>
      </c>
      <c r="H3340" s="12">
        <v>40617</v>
      </c>
      <c r="I3340" s="12" t="s">
        <v>307</v>
      </c>
      <c r="J3340" s="12">
        <v>40631</v>
      </c>
      <c r="K3340" s="4">
        <v>3102</v>
      </c>
      <c r="L3340" s="1" t="s">
        <v>146</v>
      </c>
      <c r="M3340" s="1" t="s">
        <v>132</v>
      </c>
      <c r="N3340" s="1" t="s">
        <v>218</v>
      </c>
      <c r="O3340" s="1" t="s">
        <v>93</v>
      </c>
      <c r="P3340">
        <v>90</v>
      </c>
      <c r="Q3340">
        <v>2440</v>
      </c>
      <c r="R3340">
        <v>23692.400000000001</v>
      </c>
      <c r="S3340">
        <v>9.7100000000000009</v>
      </c>
      <c r="T3340">
        <v>0.11</v>
      </c>
      <c r="U3340">
        <f t="shared" si="911"/>
        <v>23692.400000000001</v>
      </c>
      <c r="V3340">
        <f t="shared" si="912"/>
        <v>219600</v>
      </c>
      <c r="W3340" s="1" t="s">
        <v>155</v>
      </c>
      <c r="X3340" s="1" t="s">
        <v>1236</v>
      </c>
      <c r="Y3340" s="1" t="s">
        <v>156</v>
      </c>
      <c r="Z3340" s="3">
        <v>9211</v>
      </c>
      <c r="AA3340" s="4">
        <f t="shared" si="917"/>
        <v>2325</v>
      </c>
      <c r="AB3340" s="4">
        <f xml:space="preserve"> 2244.740206  + 0.1097478*Q3340</f>
        <v>2512.5248379999998</v>
      </c>
      <c r="AC3340" s="4">
        <f>AF3340</f>
        <v>2325</v>
      </c>
      <c r="AD3340" s="4">
        <f t="shared" si="916"/>
        <v>2325</v>
      </c>
      <c r="AE3340" s="4">
        <v>2325</v>
      </c>
      <c r="AF3340" s="4">
        <v>2325</v>
      </c>
      <c r="AG3340" s="4">
        <f t="shared" si="920"/>
        <v>2325</v>
      </c>
      <c r="AI3340" t="e">
        <f t="shared" si="913"/>
        <v>#N/A</v>
      </c>
      <c r="AJ3340">
        <v>17941.47</v>
      </c>
      <c r="AK3340" s="2">
        <v>17941.47</v>
      </c>
      <c r="AL3340" s="2">
        <f t="shared" si="921"/>
        <v>17941.47</v>
      </c>
      <c r="AM3340" s="4"/>
      <c r="AN3340" t="e">
        <f>VLOOKUP([1]!Tabelle13[[#This Row],[Vlookup this ID for freight costs]],$AL$2:$AL$6811,2,FALSE)</f>
        <v>#REF!</v>
      </c>
      <c r="AP3340">
        <v>51.08</v>
      </c>
      <c r="AQ3340">
        <v>51.08</v>
      </c>
      <c r="AR3340" s="4">
        <v>15</v>
      </c>
      <c r="AS3340" s="4">
        <v>4</v>
      </c>
      <c r="AT3340" s="4">
        <v>2011</v>
      </c>
      <c r="AU3340" s="4">
        <v>29</v>
      </c>
      <c r="AV3340" s="4">
        <v>4</v>
      </c>
      <c r="AW3340" s="4">
        <v>2011</v>
      </c>
      <c r="AX3340" t="str">
        <f t="shared" si="914"/>
        <v>Delay</v>
      </c>
      <c r="AY3340">
        <f t="shared" si="915"/>
        <v>14</v>
      </c>
    </row>
    <row r="3341" spans="1:51" x14ac:dyDescent="0.2">
      <c r="A3341" s="3">
        <v>84630</v>
      </c>
      <c r="B3341" s="1" t="s">
        <v>215</v>
      </c>
      <c r="C3341" s="1" t="s">
        <v>89</v>
      </c>
      <c r="D3341" s="1" t="s">
        <v>130</v>
      </c>
      <c r="E3341" s="1" t="s">
        <v>53</v>
      </c>
      <c r="F3341" s="1" t="s">
        <v>53</v>
      </c>
      <c r="G3341" s="13" t="s">
        <v>853</v>
      </c>
      <c r="H3341" s="12">
        <v>40617</v>
      </c>
      <c r="I3341" s="12" t="s">
        <v>307</v>
      </c>
      <c r="J3341" s="12">
        <v>40631</v>
      </c>
      <c r="K3341" s="4">
        <v>3106</v>
      </c>
      <c r="L3341" s="1" t="s">
        <v>146</v>
      </c>
      <c r="M3341" s="1" t="s">
        <v>132</v>
      </c>
      <c r="N3341" s="1" t="s">
        <v>563</v>
      </c>
      <c r="O3341" s="1" t="s">
        <v>93</v>
      </c>
      <c r="P3341">
        <v>60</v>
      </c>
      <c r="Q3341">
        <v>3008</v>
      </c>
      <c r="R3341">
        <v>46624</v>
      </c>
      <c r="S3341">
        <v>15.5</v>
      </c>
      <c r="T3341">
        <v>0.26</v>
      </c>
      <c r="U3341">
        <f t="shared" si="911"/>
        <v>46624</v>
      </c>
      <c r="V3341">
        <f t="shared" si="912"/>
        <v>180480</v>
      </c>
      <c r="W3341" s="1" t="s">
        <v>155</v>
      </c>
      <c r="X3341" s="1" t="s">
        <v>1236</v>
      </c>
      <c r="Y3341" s="1" t="s">
        <v>156</v>
      </c>
      <c r="Z3341" s="3">
        <v>9211</v>
      </c>
      <c r="AA3341" s="4">
        <f t="shared" si="917"/>
        <v>2325</v>
      </c>
      <c r="AB3341" s="4">
        <f xml:space="preserve"> 2244.740206  + 0.1097478*Q3341</f>
        <v>2574.8615884000001</v>
      </c>
      <c r="AC3341" s="4">
        <f>AF3341</f>
        <v>2325</v>
      </c>
      <c r="AD3341" s="4">
        <f t="shared" si="916"/>
        <v>2325</v>
      </c>
      <c r="AE3341" s="3" t="s">
        <v>2070</v>
      </c>
      <c r="AF3341" s="3">
        <v>2325</v>
      </c>
      <c r="AG3341" s="4">
        <f>AI3341</f>
        <v>2325</v>
      </c>
      <c r="AH3341" s="4">
        <v>83491</v>
      </c>
      <c r="AI3341">
        <f t="shared" si="913"/>
        <v>2325</v>
      </c>
      <c r="AJ3341" t="s">
        <v>2070</v>
      </c>
      <c r="AK3341" s="2">
        <v>17941.47</v>
      </c>
      <c r="AL3341" s="2">
        <f>AN3341</f>
        <v>17941.47</v>
      </c>
      <c r="AM3341" s="4">
        <v>83491</v>
      </c>
      <c r="AN3341">
        <f>INDEX($AJ$2:$AJ$6811,MATCH(AM3341,$A$2:$A$6811,0))</f>
        <v>17941.47</v>
      </c>
      <c r="AP3341">
        <v>100.52</v>
      </c>
      <c r="AQ3341">
        <v>100.52</v>
      </c>
      <c r="AR3341" s="4">
        <v>15</v>
      </c>
      <c r="AS3341" s="4">
        <v>4</v>
      </c>
      <c r="AT3341" s="4">
        <v>2011</v>
      </c>
      <c r="AU3341" s="4">
        <v>29</v>
      </c>
      <c r="AV3341" s="4">
        <v>4</v>
      </c>
      <c r="AW3341" s="4">
        <v>2011</v>
      </c>
      <c r="AX3341" t="str">
        <f t="shared" si="914"/>
        <v>Delay</v>
      </c>
      <c r="AY3341">
        <f t="shared" si="915"/>
        <v>14</v>
      </c>
    </row>
    <row r="3342" spans="1:51" x14ac:dyDescent="0.2">
      <c r="A3342" s="3">
        <v>84631</v>
      </c>
      <c r="B3342" s="1" t="s">
        <v>215</v>
      </c>
      <c r="C3342" s="1" t="s">
        <v>89</v>
      </c>
      <c r="D3342" s="1" t="s">
        <v>130</v>
      </c>
      <c r="E3342" s="1" t="s">
        <v>53</v>
      </c>
      <c r="F3342" s="1" t="s">
        <v>53</v>
      </c>
      <c r="G3342" s="13" t="s">
        <v>853</v>
      </c>
      <c r="H3342" s="12">
        <v>40617</v>
      </c>
      <c r="I3342" s="12" t="s">
        <v>307</v>
      </c>
      <c r="J3342" s="12">
        <v>40631</v>
      </c>
      <c r="K3342" s="4">
        <v>3107</v>
      </c>
      <c r="L3342" s="1" t="s">
        <v>146</v>
      </c>
      <c r="M3342" s="1" t="s">
        <v>132</v>
      </c>
      <c r="N3342" s="1" t="s">
        <v>275</v>
      </c>
      <c r="O3342" s="1" t="s">
        <v>93</v>
      </c>
      <c r="P3342">
        <v>60</v>
      </c>
      <c r="Q3342">
        <v>15621</v>
      </c>
      <c r="R3342">
        <v>133559.54999999999</v>
      </c>
      <c r="S3342">
        <v>8.5500000000000007</v>
      </c>
      <c r="T3342">
        <v>0.14000000000000001</v>
      </c>
      <c r="U3342">
        <f t="shared" si="911"/>
        <v>133559.55000000002</v>
      </c>
      <c r="V3342">
        <f t="shared" si="912"/>
        <v>937260</v>
      </c>
      <c r="W3342" s="1" t="s">
        <v>179</v>
      </c>
      <c r="X3342" s="1" t="s">
        <v>1236</v>
      </c>
      <c r="Y3342" s="1" t="s">
        <v>156</v>
      </c>
      <c r="Z3342" s="3">
        <v>9211</v>
      </c>
      <c r="AA3342" s="4">
        <f t="shared" si="917"/>
        <v>2325</v>
      </c>
      <c r="AB3342" s="4">
        <f xml:space="preserve"> 2244.740206  + 0.1097478*Q3342</f>
        <v>3959.1105898000001</v>
      </c>
      <c r="AC3342" s="4">
        <f>AF3342</f>
        <v>2325</v>
      </c>
      <c r="AD3342" s="4">
        <f t="shared" si="916"/>
        <v>2325</v>
      </c>
      <c r="AE3342" s="3" t="s">
        <v>2070</v>
      </c>
      <c r="AF3342" s="3">
        <v>2325</v>
      </c>
      <c r="AG3342" s="4">
        <f>AI3342</f>
        <v>2325</v>
      </c>
      <c r="AH3342" s="4">
        <v>83491</v>
      </c>
      <c r="AI3342">
        <f t="shared" si="913"/>
        <v>2325</v>
      </c>
      <c r="AJ3342" t="s">
        <v>2070</v>
      </c>
      <c r="AK3342" s="2">
        <v>17941.47</v>
      </c>
      <c r="AL3342" s="2">
        <f>AN3342</f>
        <v>17941.47</v>
      </c>
      <c r="AM3342" s="4">
        <v>83491</v>
      </c>
      <c r="AN3342">
        <f>INDEX($AJ$2:$AJ$6811,MATCH(AM3342,$A$2:$A$6811,0))</f>
        <v>17941.47</v>
      </c>
      <c r="AP3342">
        <v>287.95</v>
      </c>
      <c r="AQ3342">
        <v>287.95</v>
      </c>
      <c r="AR3342" s="4">
        <v>15</v>
      </c>
      <c r="AS3342" s="4">
        <v>4</v>
      </c>
      <c r="AT3342" s="4">
        <v>2011</v>
      </c>
      <c r="AU3342" s="4">
        <v>29</v>
      </c>
      <c r="AV3342" s="4">
        <v>4</v>
      </c>
      <c r="AW3342" s="4">
        <v>2011</v>
      </c>
      <c r="AX3342" t="str">
        <f t="shared" si="914"/>
        <v>Delay</v>
      </c>
      <c r="AY3342">
        <f t="shared" si="915"/>
        <v>14</v>
      </c>
    </row>
    <row r="3343" spans="1:51" x14ac:dyDescent="0.2">
      <c r="A3343" s="3">
        <v>11854</v>
      </c>
      <c r="B3343" s="1" t="s">
        <v>119</v>
      </c>
      <c r="C3343" s="1" t="s">
        <v>114</v>
      </c>
      <c r="D3343" s="1" t="s">
        <v>130</v>
      </c>
      <c r="E3343" s="1" t="s">
        <v>101</v>
      </c>
      <c r="F3343" s="1" t="s">
        <v>101</v>
      </c>
      <c r="G3343" s="13" t="s">
        <v>701</v>
      </c>
      <c r="H3343" s="12">
        <v>39444</v>
      </c>
      <c r="I3343" s="12" t="s">
        <v>701</v>
      </c>
      <c r="J3343" s="12">
        <v>39444</v>
      </c>
      <c r="K3343" s="4">
        <v>556</v>
      </c>
      <c r="L3343" s="1" t="s">
        <v>146</v>
      </c>
      <c r="M3343" s="1" t="s">
        <v>132</v>
      </c>
      <c r="N3343" s="1" t="s">
        <v>550</v>
      </c>
      <c r="O3343" s="1" t="s">
        <v>551</v>
      </c>
      <c r="P3343">
        <v>300</v>
      </c>
      <c r="Q3343">
        <v>746</v>
      </c>
      <c r="R3343">
        <v>30660.6</v>
      </c>
      <c r="S3343">
        <v>41.1</v>
      </c>
      <c r="T3343">
        <v>0.14000000000000001</v>
      </c>
      <c r="U3343">
        <f t="shared" si="911"/>
        <v>30660.600000000002</v>
      </c>
      <c r="V3343">
        <f t="shared" si="912"/>
        <v>223800</v>
      </c>
      <c r="W3343" s="1" t="s">
        <v>552</v>
      </c>
      <c r="X3343" s="1" t="s">
        <v>361</v>
      </c>
      <c r="Y3343" s="1" t="s">
        <v>361</v>
      </c>
      <c r="Z3343" s="3">
        <v>12903</v>
      </c>
      <c r="AA3343" s="4">
        <f t="shared" ref="AA3343:AA3357" si="923">AB3343</f>
        <v>2327.0259860000001</v>
      </c>
      <c r="AB3343" s="2">
        <f t="shared" ref="AB3343:AB3357" si="924">2245.156962+0.109744*Q3343</f>
        <v>2327.0259860000001</v>
      </c>
      <c r="AC3343" s="4">
        <f t="shared" ref="AC3343:AC3357" si="925">AD3343</f>
        <v>1207.5129930000001</v>
      </c>
      <c r="AD3343" s="4">
        <f t="shared" si="916"/>
        <v>1207.5129930000001</v>
      </c>
      <c r="AE3343" s="4" t="s">
        <v>62</v>
      </c>
      <c r="AG3343" s="4" t="str">
        <f t="shared" ref="AG3343:AG3374" si="926">AE3343</f>
        <v>Weight Captured Separately</v>
      </c>
      <c r="AH3343" s="4">
        <v>82976</v>
      </c>
      <c r="AI3343">
        <f t="shared" si="913"/>
        <v>20230</v>
      </c>
      <c r="AJ3343" t="s">
        <v>63</v>
      </c>
      <c r="AK3343" s="2"/>
      <c r="AL3343" s="2" t="str">
        <f t="shared" ref="AL3343:AL3374" si="927">AJ3343</f>
        <v>Invoiced Separately</v>
      </c>
      <c r="AM3343" s="4"/>
      <c r="AN3343" t="e">
        <f>VLOOKUP([1]!Tabelle13[[#This Row],[Vlookup this ID for freight costs]],$AL$2:$AL$6811,2,FALSE)</f>
        <v>#REF!</v>
      </c>
      <c r="AO3343">
        <f t="shared" ref="AO3343:AO3357" si="928">IF(AK:AK="",AC:AC*6.242+1.383 -2.844 + 3.145 -2.265  -2.026,AK:AK)</f>
        <v>7534.6891023060007</v>
      </c>
      <c r="AP3343">
        <v>49.06</v>
      </c>
      <c r="AQ3343">
        <v>49.06</v>
      </c>
      <c r="AR3343" s="4">
        <v>28</v>
      </c>
      <c r="AS3343" s="4">
        <v>12</v>
      </c>
      <c r="AT3343" s="4">
        <v>2007</v>
      </c>
      <c r="AU3343" s="4">
        <v>28</v>
      </c>
      <c r="AV3343" s="4">
        <v>12</v>
      </c>
      <c r="AW3343" s="4">
        <v>2007</v>
      </c>
      <c r="AX3343" t="str">
        <f t="shared" si="914"/>
        <v>No Delay</v>
      </c>
      <c r="AY3343">
        <f t="shared" si="915"/>
        <v>0</v>
      </c>
    </row>
    <row r="3344" spans="1:51" x14ac:dyDescent="0.2">
      <c r="A3344" s="3">
        <v>51073</v>
      </c>
      <c r="B3344" s="1" t="s">
        <v>328</v>
      </c>
      <c r="C3344" s="1" t="s">
        <v>150</v>
      </c>
      <c r="D3344" s="1" t="s">
        <v>100</v>
      </c>
      <c r="E3344" s="1" t="s">
        <v>101</v>
      </c>
      <c r="F3344" s="1" t="s">
        <v>101</v>
      </c>
      <c r="G3344" s="13" t="s">
        <v>1960</v>
      </c>
      <c r="H3344" s="12">
        <v>41676</v>
      </c>
      <c r="I3344" s="12" t="s">
        <v>1960</v>
      </c>
      <c r="J3344" s="12">
        <v>41676</v>
      </c>
      <c r="K3344" s="4">
        <v>5260</v>
      </c>
      <c r="L3344" s="1" t="s">
        <v>146</v>
      </c>
      <c r="M3344" s="1" t="s">
        <v>1920</v>
      </c>
      <c r="N3344" s="1" t="s">
        <v>167</v>
      </c>
      <c r="O3344" s="1" t="s">
        <v>93</v>
      </c>
      <c r="P3344">
        <v>30</v>
      </c>
      <c r="Q3344">
        <v>757</v>
      </c>
      <c r="R3344">
        <v>11261.49</v>
      </c>
      <c r="S3344">
        <v>14.88</v>
      </c>
      <c r="T3344">
        <v>0.5</v>
      </c>
      <c r="U3344">
        <f t="shared" si="911"/>
        <v>11264.16</v>
      </c>
      <c r="V3344">
        <f t="shared" si="912"/>
        <v>22710</v>
      </c>
      <c r="W3344" s="1" t="s">
        <v>204</v>
      </c>
      <c r="X3344" s="1" t="s">
        <v>1236</v>
      </c>
      <c r="Y3344" s="1" t="s">
        <v>205</v>
      </c>
      <c r="Z3344" s="3">
        <v>16682</v>
      </c>
      <c r="AA3344" s="4">
        <f t="shared" si="923"/>
        <v>2328.23317</v>
      </c>
      <c r="AB3344" s="2">
        <f t="shared" si="924"/>
        <v>2328.23317</v>
      </c>
      <c r="AC3344" s="4">
        <f t="shared" si="925"/>
        <v>1197.616585</v>
      </c>
      <c r="AD3344" s="4">
        <f t="shared" si="916"/>
        <v>1197.616585</v>
      </c>
      <c r="AE3344" s="4" t="s">
        <v>62</v>
      </c>
      <c r="AG3344" s="4" t="str">
        <f t="shared" si="926"/>
        <v>Weight Captured Separately</v>
      </c>
      <c r="AI3344" t="e">
        <f t="shared" si="913"/>
        <v>#N/A</v>
      </c>
      <c r="AJ3344" t="s">
        <v>81</v>
      </c>
      <c r="AK3344" s="2"/>
      <c r="AL3344" s="2" t="str">
        <f t="shared" si="927"/>
        <v>Freight Included in Commodity Cost</v>
      </c>
      <c r="AM3344" s="4"/>
      <c r="AN3344" t="e">
        <f>VLOOKUP([1]!Tabelle13[[#This Row],[Vlookup this ID for freight costs]],$AL$2:$AL$6811,2,FALSE)</f>
        <v>#REF!</v>
      </c>
      <c r="AO3344">
        <f t="shared" si="928"/>
        <v>7472.9157235699995</v>
      </c>
      <c r="AP3344">
        <v>13.93</v>
      </c>
      <c r="AQ3344">
        <v>13.93</v>
      </c>
      <c r="AR3344" s="4">
        <v>6</v>
      </c>
      <c r="AS3344" s="4">
        <v>2</v>
      </c>
      <c r="AT3344" s="4">
        <v>2014</v>
      </c>
      <c r="AU3344" s="4">
        <v>6</v>
      </c>
      <c r="AV3344" s="4">
        <v>2</v>
      </c>
      <c r="AW3344" s="4">
        <v>2014</v>
      </c>
      <c r="AX3344" t="str">
        <f t="shared" si="914"/>
        <v>No Delay</v>
      </c>
      <c r="AY3344">
        <f t="shared" si="915"/>
        <v>0</v>
      </c>
    </row>
    <row r="3345" spans="1:51" x14ac:dyDescent="0.2">
      <c r="A3345" s="3">
        <v>35279</v>
      </c>
      <c r="B3345" s="1" t="s">
        <v>328</v>
      </c>
      <c r="C3345" s="1" t="s">
        <v>150</v>
      </c>
      <c r="D3345" s="1" t="s">
        <v>100</v>
      </c>
      <c r="E3345" s="1" t="s">
        <v>101</v>
      </c>
      <c r="F3345" s="1" t="s">
        <v>101</v>
      </c>
      <c r="G3345" s="13" t="s">
        <v>1411</v>
      </c>
      <c r="H3345" s="12">
        <v>41880</v>
      </c>
      <c r="I3345" s="12" t="s">
        <v>1411</v>
      </c>
      <c r="J3345" s="12">
        <v>41880</v>
      </c>
      <c r="K3345" s="4">
        <v>5868</v>
      </c>
      <c r="L3345" s="1" t="s">
        <v>146</v>
      </c>
      <c r="M3345" s="1" t="s">
        <v>1920</v>
      </c>
      <c r="N3345" s="1" t="s">
        <v>167</v>
      </c>
      <c r="O3345" s="1" t="s">
        <v>93</v>
      </c>
      <c r="P3345">
        <v>30</v>
      </c>
      <c r="Q3345">
        <v>768</v>
      </c>
      <c r="R3345">
        <v>12726.75</v>
      </c>
      <c r="S3345">
        <v>16.57</v>
      </c>
      <c r="T3345">
        <v>0.55000000000000004</v>
      </c>
      <c r="U3345">
        <f t="shared" si="911"/>
        <v>12725.76</v>
      </c>
      <c r="V3345">
        <f t="shared" si="912"/>
        <v>23040</v>
      </c>
      <c r="W3345" s="1" t="s">
        <v>179</v>
      </c>
      <c r="X3345" s="1" t="s">
        <v>1236</v>
      </c>
      <c r="Y3345" s="1" t="s">
        <v>156</v>
      </c>
      <c r="Z3345" s="3">
        <v>16635</v>
      </c>
      <c r="AA3345" s="4">
        <f t="shared" si="923"/>
        <v>2329.4403539999998</v>
      </c>
      <c r="AB3345" s="2">
        <f t="shared" si="924"/>
        <v>2329.4403539999998</v>
      </c>
      <c r="AC3345" s="4">
        <f t="shared" si="925"/>
        <v>3575.7603048000005</v>
      </c>
      <c r="AD3345" s="4">
        <f t="shared" si="916"/>
        <v>3575.7603048000005</v>
      </c>
      <c r="AE3345" s="4" t="s">
        <v>62</v>
      </c>
      <c r="AG3345" s="4" t="str">
        <f t="shared" si="926"/>
        <v>Weight Captured Separately</v>
      </c>
      <c r="AI3345" t="e">
        <f t="shared" si="913"/>
        <v>#N/A</v>
      </c>
      <c r="AJ3345" t="s">
        <v>81</v>
      </c>
      <c r="AK3345" s="2"/>
      <c r="AL3345" s="2" t="str">
        <f t="shared" si="927"/>
        <v>Freight Included in Commodity Cost</v>
      </c>
      <c r="AM3345" s="4"/>
      <c r="AN3345" t="e">
        <f>VLOOKUP([1]!Tabelle13[[#This Row],[Vlookup this ID for freight costs]],$AL$2:$AL$6811,2,FALSE)</f>
        <v>#REF!</v>
      </c>
      <c r="AO3345">
        <f t="shared" si="928"/>
        <v>22317.288822561604</v>
      </c>
      <c r="AP3345">
        <v>15.74</v>
      </c>
      <c r="AQ3345">
        <v>15.74</v>
      </c>
      <c r="AR3345" s="4">
        <v>29</v>
      </c>
      <c r="AS3345" s="4">
        <v>8</v>
      </c>
      <c r="AT3345" s="4">
        <v>2014</v>
      </c>
      <c r="AU3345" s="4">
        <v>29</v>
      </c>
      <c r="AV3345" s="4">
        <v>8</v>
      </c>
      <c r="AW3345" s="4">
        <v>2014</v>
      </c>
      <c r="AX3345" t="str">
        <f t="shared" si="914"/>
        <v>No Delay</v>
      </c>
      <c r="AY3345">
        <f t="shared" si="915"/>
        <v>0</v>
      </c>
    </row>
    <row r="3346" spans="1:51" x14ac:dyDescent="0.2">
      <c r="A3346" s="3">
        <v>60439</v>
      </c>
      <c r="B3346" s="1" t="s">
        <v>328</v>
      </c>
      <c r="C3346" s="1" t="s">
        <v>150</v>
      </c>
      <c r="D3346" s="1" t="s">
        <v>100</v>
      </c>
      <c r="E3346" s="1" t="s">
        <v>101</v>
      </c>
      <c r="F3346" s="1" t="s">
        <v>101</v>
      </c>
      <c r="G3346" s="13" t="s">
        <v>399</v>
      </c>
      <c r="H3346" s="12">
        <v>40115</v>
      </c>
      <c r="I3346" s="12" t="s">
        <v>399</v>
      </c>
      <c r="J3346" s="12">
        <v>40115</v>
      </c>
      <c r="K3346" s="4">
        <v>1986</v>
      </c>
      <c r="L3346" s="1" t="s">
        <v>146</v>
      </c>
      <c r="M3346" s="1" t="s">
        <v>1920</v>
      </c>
      <c r="N3346" s="1" t="s">
        <v>178</v>
      </c>
      <c r="O3346" s="1" t="s">
        <v>93</v>
      </c>
      <c r="P3346">
        <v>60</v>
      </c>
      <c r="Q3346">
        <v>770</v>
      </c>
      <c r="R3346">
        <v>20108.36</v>
      </c>
      <c r="S3346">
        <v>26.11</v>
      </c>
      <c r="T3346">
        <v>0.44</v>
      </c>
      <c r="U3346">
        <f t="shared" si="911"/>
        <v>20104.7</v>
      </c>
      <c r="V3346">
        <f t="shared" si="912"/>
        <v>46200</v>
      </c>
      <c r="W3346" s="1" t="s">
        <v>155</v>
      </c>
      <c r="X3346" s="1" t="s">
        <v>1236</v>
      </c>
      <c r="Y3346" s="1" t="s">
        <v>156</v>
      </c>
      <c r="Z3346" s="3">
        <v>16635</v>
      </c>
      <c r="AA3346" s="4">
        <f t="shared" si="923"/>
        <v>2329.659842</v>
      </c>
      <c r="AB3346" s="2">
        <f t="shared" si="924"/>
        <v>2329.659842</v>
      </c>
      <c r="AC3346" s="4">
        <f t="shared" si="925"/>
        <v>5864.8299210000005</v>
      </c>
      <c r="AD3346" s="4">
        <f t="shared" si="916"/>
        <v>5864.8299210000005</v>
      </c>
      <c r="AE3346" s="4" t="s">
        <v>62</v>
      </c>
      <c r="AG3346" s="4" t="str">
        <f t="shared" si="926"/>
        <v>Weight Captured Separately</v>
      </c>
      <c r="AI3346" t="e">
        <f t="shared" si="913"/>
        <v>#N/A</v>
      </c>
      <c r="AJ3346" t="s">
        <v>81</v>
      </c>
      <c r="AK3346" s="2"/>
      <c r="AL3346" s="2" t="str">
        <f t="shared" si="927"/>
        <v>Freight Included in Commodity Cost</v>
      </c>
      <c r="AM3346" s="4"/>
      <c r="AN3346" t="e">
        <f>VLOOKUP([1]!Tabelle13[[#This Row],[Vlookup this ID for freight costs]],$AL$2:$AL$6811,2,FALSE)</f>
        <v>#REF!</v>
      </c>
      <c r="AO3346">
        <f t="shared" si="928"/>
        <v>36605.661366882006</v>
      </c>
      <c r="AP3346">
        <v>39.409999999999997</v>
      </c>
      <c r="AQ3346">
        <v>39.409999999999997</v>
      </c>
      <c r="AR3346" s="4">
        <v>29</v>
      </c>
      <c r="AS3346" s="4">
        <v>10</v>
      </c>
      <c r="AT3346" s="4">
        <v>2009</v>
      </c>
      <c r="AU3346" s="4">
        <v>29</v>
      </c>
      <c r="AV3346" s="4">
        <v>10</v>
      </c>
      <c r="AW3346" s="4">
        <v>2009</v>
      </c>
      <c r="AX3346" t="str">
        <f t="shared" si="914"/>
        <v>No Delay</v>
      </c>
      <c r="AY3346">
        <f t="shared" si="915"/>
        <v>0</v>
      </c>
    </row>
    <row r="3347" spans="1:51" x14ac:dyDescent="0.2">
      <c r="A3347" s="3">
        <v>65280</v>
      </c>
      <c r="B3347" s="1" t="s">
        <v>328</v>
      </c>
      <c r="C3347" s="1" t="s">
        <v>150</v>
      </c>
      <c r="D3347" s="1" t="s">
        <v>100</v>
      </c>
      <c r="E3347" s="1" t="s">
        <v>101</v>
      </c>
      <c r="F3347" s="1" t="s">
        <v>101</v>
      </c>
      <c r="G3347" s="13" t="s">
        <v>1411</v>
      </c>
      <c r="H3347" s="12">
        <v>41880</v>
      </c>
      <c r="I3347" s="12" t="s">
        <v>1411</v>
      </c>
      <c r="J3347" s="12">
        <v>41880</v>
      </c>
      <c r="K3347" s="4">
        <v>5900</v>
      </c>
      <c r="L3347" s="1" t="s">
        <v>146</v>
      </c>
      <c r="M3347" s="1" t="s">
        <v>1920</v>
      </c>
      <c r="N3347" s="1" t="s">
        <v>171</v>
      </c>
      <c r="O3347" s="1" t="s">
        <v>93</v>
      </c>
      <c r="P3347">
        <v>60</v>
      </c>
      <c r="Q3347">
        <v>783</v>
      </c>
      <c r="R3347">
        <v>7639.77</v>
      </c>
      <c r="S3347">
        <v>9.76</v>
      </c>
      <c r="T3347">
        <v>0.16</v>
      </c>
      <c r="U3347">
        <f t="shared" si="911"/>
        <v>7642.08</v>
      </c>
      <c r="V3347">
        <f t="shared" si="912"/>
        <v>46980</v>
      </c>
      <c r="W3347" s="1" t="s">
        <v>179</v>
      </c>
      <c r="X3347" s="1" t="s">
        <v>1236</v>
      </c>
      <c r="Y3347" s="1" t="s">
        <v>156</v>
      </c>
      <c r="Z3347" s="3">
        <v>16635</v>
      </c>
      <c r="AA3347" s="4">
        <f t="shared" si="923"/>
        <v>2331.0865140000001</v>
      </c>
      <c r="AB3347" s="2">
        <f t="shared" si="924"/>
        <v>2331.0865140000001</v>
      </c>
      <c r="AC3347" s="4">
        <f t="shared" si="925"/>
        <v>1500.5216285000001</v>
      </c>
      <c r="AD3347" s="4">
        <f t="shared" si="916"/>
        <v>1500.5216285000001</v>
      </c>
      <c r="AE3347" s="4" t="s">
        <v>62</v>
      </c>
      <c r="AG3347" s="4" t="str">
        <f t="shared" si="926"/>
        <v>Weight Captured Separately</v>
      </c>
      <c r="AI3347" t="e">
        <f t="shared" si="913"/>
        <v>#N/A</v>
      </c>
      <c r="AJ3347" t="s">
        <v>81</v>
      </c>
      <c r="AK3347" s="2"/>
      <c r="AL3347" s="2" t="str">
        <f t="shared" si="927"/>
        <v>Freight Included in Commodity Cost</v>
      </c>
      <c r="AM3347" s="4"/>
      <c r="AN3347" t="e">
        <f>VLOOKUP([1]!Tabelle13[[#This Row],[Vlookup this ID for freight costs]],$AL$2:$AL$6811,2,FALSE)</f>
        <v>#REF!</v>
      </c>
      <c r="AO3347">
        <f t="shared" si="928"/>
        <v>9363.6490050970024</v>
      </c>
      <c r="AP3347">
        <v>9.4499999999999993</v>
      </c>
      <c r="AQ3347">
        <v>9.4499999999999993</v>
      </c>
      <c r="AR3347" s="4">
        <v>29</v>
      </c>
      <c r="AS3347" s="4">
        <v>8</v>
      </c>
      <c r="AT3347" s="4">
        <v>2014</v>
      </c>
      <c r="AU3347" s="4">
        <v>29</v>
      </c>
      <c r="AV3347" s="4">
        <v>8</v>
      </c>
      <c r="AW3347" s="4">
        <v>2014</v>
      </c>
      <c r="AX3347" t="str">
        <f t="shared" si="914"/>
        <v>No Delay</v>
      </c>
      <c r="AY3347">
        <f t="shared" si="915"/>
        <v>0</v>
      </c>
    </row>
    <row r="3348" spans="1:51" x14ac:dyDescent="0.2">
      <c r="A3348" s="3">
        <v>19282</v>
      </c>
      <c r="B3348" s="1" t="s">
        <v>328</v>
      </c>
      <c r="C3348" s="1" t="s">
        <v>150</v>
      </c>
      <c r="D3348" s="1" t="s">
        <v>100</v>
      </c>
      <c r="E3348" s="1" t="s">
        <v>101</v>
      </c>
      <c r="F3348" s="1" t="s">
        <v>101</v>
      </c>
      <c r="G3348" s="13" t="s">
        <v>380</v>
      </c>
      <c r="H3348" s="12">
        <v>40059</v>
      </c>
      <c r="I3348" s="12" t="s">
        <v>380</v>
      </c>
      <c r="J3348" s="12">
        <v>40059</v>
      </c>
      <c r="K3348" s="4">
        <v>1791</v>
      </c>
      <c r="L3348" s="1" t="s">
        <v>146</v>
      </c>
      <c r="M3348" s="1" t="s">
        <v>1920</v>
      </c>
      <c r="N3348" s="1" t="s">
        <v>224</v>
      </c>
      <c r="O3348" s="1" t="s">
        <v>225</v>
      </c>
      <c r="P3348">
        <v>30</v>
      </c>
      <c r="Q3348">
        <v>800</v>
      </c>
      <c r="R3348">
        <v>21392.98</v>
      </c>
      <c r="S3348">
        <v>26.74</v>
      </c>
      <c r="T3348">
        <v>0.89</v>
      </c>
      <c r="U3348">
        <f t="shared" si="911"/>
        <v>21392</v>
      </c>
      <c r="V3348">
        <f t="shared" si="912"/>
        <v>24000</v>
      </c>
      <c r="W3348" s="1" t="s">
        <v>149</v>
      </c>
      <c r="X3348" s="1" t="s">
        <v>150</v>
      </c>
      <c r="Y3348" s="1" t="s">
        <v>150</v>
      </c>
      <c r="Z3348" s="3">
        <v>800</v>
      </c>
      <c r="AA3348" s="4">
        <f t="shared" si="923"/>
        <v>2332.952162</v>
      </c>
      <c r="AB3348" s="2">
        <f t="shared" si="924"/>
        <v>2332.952162</v>
      </c>
      <c r="AC3348" s="4">
        <f t="shared" si="925"/>
        <v>1122.3174240000001</v>
      </c>
      <c r="AD3348" s="4">
        <f t="shared" si="916"/>
        <v>1122.3174240000001</v>
      </c>
      <c r="AE3348" s="4" t="s">
        <v>62</v>
      </c>
      <c r="AG3348" s="4" t="str">
        <f t="shared" si="926"/>
        <v>Weight Captured Separately</v>
      </c>
      <c r="AI3348" t="e">
        <f t="shared" si="913"/>
        <v>#N/A</v>
      </c>
      <c r="AJ3348" t="s">
        <v>81</v>
      </c>
      <c r="AK3348" s="2"/>
      <c r="AL3348" s="2" t="str">
        <f t="shared" si="927"/>
        <v>Freight Included in Commodity Cost</v>
      </c>
      <c r="AM3348" s="4"/>
      <c r="AN3348" t="e">
        <f>VLOOKUP([1]!Tabelle13[[#This Row],[Vlookup this ID for freight costs]],$AL$2:$AL$6811,2,FALSE)</f>
        <v>#REF!</v>
      </c>
      <c r="AO3348">
        <f t="shared" si="928"/>
        <v>7002.8983606080001</v>
      </c>
      <c r="AP3348">
        <v>41.93</v>
      </c>
      <c r="AQ3348">
        <v>41.93</v>
      </c>
      <c r="AR3348" s="4">
        <v>3</v>
      </c>
      <c r="AS3348" s="4">
        <v>9</v>
      </c>
      <c r="AT3348" s="4">
        <v>2009</v>
      </c>
      <c r="AU3348" s="4">
        <v>3</v>
      </c>
      <c r="AV3348" s="4">
        <v>9</v>
      </c>
      <c r="AW3348" s="4">
        <v>2009</v>
      </c>
      <c r="AX3348" t="str">
        <f t="shared" si="914"/>
        <v>No Delay</v>
      </c>
      <c r="AY3348">
        <f t="shared" si="915"/>
        <v>0</v>
      </c>
    </row>
    <row r="3349" spans="1:51" x14ac:dyDescent="0.2">
      <c r="A3349" s="3">
        <v>82159</v>
      </c>
      <c r="B3349" s="1" t="s">
        <v>151</v>
      </c>
      <c r="C3349" s="1" t="s">
        <v>65</v>
      </c>
      <c r="D3349" s="1" t="s">
        <v>52</v>
      </c>
      <c r="E3349" s="1" t="s">
        <v>53</v>
      </c>
      <c r="F3349" s="1" t="s">
        <v>53</v>
      </c>
      <c r="G3349" s="13" t="s">
        <v>2071</v>
      </c>
      <c r="H3349" s="12">
        <v>42247</v>
      </c>
      <c r="I3349" s="12" t="s">
        <v>1754</v>
      </c>
      <c r="J3349" s="12">
        <v>42256</v>
      </c>
      <c r="K3349" s="4">
        <v>6810</v>
      </c>
      <c r="L3349" s="1" t="s">
        <v>146</v>
      </c>
      <c r="M3349" s="1" t="s">
        <v>672</v>
      </c>
      <c r="N3349" s="1" t="s">
        <v>1318</v>
      </c>
      <c r="O3349" s="1" t="s">
        <v>93</v>
      </c>
      <c r="P3349">
        <v>60</v>
      </c>
      <c r="Q3349">
        <v>800</v>
      </c>
      <c r="R3349">
        <v>3600</v>
      </c>
      <c r="S3349">
        <v>4.5</v>
      </c>
      <c r="T3349">
        <v>0.08</v>
      </c>
      <c r="U3349">
        <f t="shared" si="911"/>
        <v>3600</v>
      </c>
      <c r="V3349">
        <f t="shared" si="912"/>
        <v>48000</v>
      </c>
      <c r="W3349" s="1" t="s">
        <v>281</v>
      </c>
      <c r="X3349" s="1" t="s">
        <v>1236</v>
      </c>
      <c r="Y3349" s="1" t="s">
        <v>161</v>
      </c>
      <c r="Z3349" s="3">
        <v>7348</v>
      </c>
      <c r="AA3349" s="4">
        <f t="shared" si="923"/>
        <v>2332.952162</v>
      </c>
      <c r="AB3349" s="2">
        <f t="shared" si="924"/>
        <v>2332.952162</v>
      </c>
      <c r="AC3349" s="4">
        <f t="shared" si="925"/>
        <v>2319.2075764347824</v>
      </c>
      <c r="AD3349" s="4">
        <f t="shared" si="916"/>
        <v>2319.2075764347824</v>
      </c>
      <c r="AE3349" s="4" t="s">
        <v>62</v>
      </c>
      <c r="AG3349" s="4" t="str">
        <f t="shared" si="926"/>
        <v>Weight Captured Separately</v>
      </c>
      <c r="AI3349" t="e">
        <f t="shared" si="913"/>
        <v>#N/A</v>
      </c>
      <c r="AJ3349" t="s">
        <v>63</v>
      </c>
      <c r="AK3349" s="2"/>
      <c r="AL3349" s="2" t="str">
        <f t="shared" si="927"/>
        <v>Invoiced Separately</v>
      </c>
      <c r="AM3349" s="4"/>
      <c r="AN3349" t="e">
        <f>VLOOKUP([1]!Tabelle13[[#This Row],[Vlookup this ID for freight costs]],$AL$2:$AL$6811,2,FALSE)</f>
        <v>#REF!</v>
      </c>
      <c r="AO3349">
        <f t="shared" si="928"/>
        <v>14473.886692105913</v>
      </c>
      <c r="AP3349">
        <v>4.24</v>
      </c>
      <c r="AQ3349">
        <v>4.24</v>
      </c>
      <c r="AR3349" s="4">
        <v>31</v>
      </c>
      <c r="AS3349" s="4">
        <v>8</v>
      </c>
      <c r="AT3349" s="4">
        <v>2015</v>
      </c>
      <c r="AU3349" s="4">
        <v>9</v>
      </c>
      <c r="AV3349" s="4">
        <v>9</v>
      </c>
      <c r="AW3349" s="4">
        <v>2015</v>
      </c>
      <c r="AX3349" t="str">
        <f t="shared" si="914"/>
        <v>Delay</v>
      </c>
      <c r="AY3349">
        <f t="shared" si="915"/>
        <v>9</v>
      </c>
    </row>
    <row r="3350" spans="1:51" x14ac:dyDescent="0.2">
      <c r="A3350" s="3">
        <v>6405</v>
      </c>
      <c r="B3350" s="1" t="s">
        <v>1918</v>
      </c>
      <c r="C3350" s="1" t="s">
        <v>150</v>
      </c>
      <c r="D3350" s="1" t="s">
        <v>100</v>
      </c>
      <c r="E3350" s="1" t="s">
        <v>53</v>
      </c>
      <c r="F3350" s="1" t="s">
        <v>53</v>
      </c>
      <c r="G3350" s="13" t="s">
        <v>1950</v>
      </c>
      <c r="H3350" s="12">
        <v>39902</v>
      </c>
      <c r="I3350" s="12" t="s">
        <v>1977</v>
      </c>
      <c r="J3350" s="12">
        <v>39834</v>
      </c>
      <c r="K3350" s="4">
        <v>1313</v>
      </c>
      <c r="L3350" s="1" t="s">
        <v>146</v>
      </c>
      <c r="M3350" s="1" t="s">
        <v>1920</v>
      </c>
      <c r="N3350" s="1" t="s">
        <v>1943</v>
      </c>
      <c r="O3350" s="1" t="s">
        <v>897</v>
      </c>
      <c r="P3350">
        <v>60</v>
      </c>
      <c r="Q3350">
        <v>800</v>
      </c>
      <c r="R3350">
        <v>9856</v>
      </c>
      <c r="S3350">
        <v>12.32</v>
      </c>
      <c r="T3350">
        <v>0.21</v>
      </c>
      <c r="U3350">
        <f t="shared" si="911"/>
        <v>9856</v>
      </c>
      <c r="V3350">
        <f t="shared" si="912"/>
        <v>48000</v>
      </c>
      <c r="W3350" s="1" t="s">
        <v>1944</v>
      </c>
      <c r="X3350" s="1" t="s">
        <v>3087</v>
      </c>
      <c r="Y3350" s="1" t="s">
        <v>1945</v>
      </c>
      <c r="Z3350" s="3">
        <v>8554</v>
      </c>
      <c r="AA3350" s="4">
        <f t="shared" si="923"/>
        <v>2332.952162</v>
      </c>
      <c r="AB3350" s="2">
        <f t="shared" si="924"/>
        <v>2332.952162</v>
      </c>
      <c r="AC3350" s="4">
        <f t="shared" si="925"/>
        <v>2319.2075764347824</v>
      </c>
      <c r="AD3350" s="4">
        <f t="shared" si="916"/>
        <v>2319.2075764347824</v>
      </c>
      <c r="AE3350" s="4" t="s">
        <v>62</v>
      </c>
      <c r="AG3350" s="4" t="str">
        <f t="shared" si="926"/>
        <v>Weight Captured Separately</v>
      </c>
      <c r="AH3350" s="4">
        <v>10956</v>
      </c>
      <c r="AI3350">
        <f t="shared" si="913"/>
        <v>9344</v>
      </c>
      <c r="AJ3350" t="s">
        <v>81</v>
      </c>
      <c r="AK3350" s="2"/>
      <c r="AL3350" s="2" t="str">
        <f t="shared" si="927"/>
        <v>Freight Included in Commodity Cost</v>
      </c>
      <c r="AM3350" s="4"/>
      <c r="AN3350" t="e">
        <f>VLOOKUP([1]!Tabelle13[[#This Row],[Vlookup this ID for freight costs]],$AL$2:$AL$6811,2,FALSE)</f>
        <v>#REF!</v>
      </c>
      <c r="AO3350">
        <f t="shared" si="928"/>
        <v>14473.886692105913</v>
      </c>
      <c r="AP3350">
        <v>19.32</v>
      </c>
      <c r="AQ3350">
        <v>19.32</v>
      </c>
      <c r="AR3350" s="4">
        <v>30</v>
      </c>
      <c r="AS3350" s="4">
        <v>4</v>
      </c>
      <c r="AT3350" s="4">
        <v>2009</v>
      </c>
      <c r="AU3350" s="4">
        <v>21</v>
      </c>
      <c r="AV3350" s="4">
        <v>1</v>
      </c>
      <c r="AW3350" s="4">
        <v>2009</v>
      </c>
      <c r="AX3350" t="str">
        <f t="shared" si="914"/>
        <v>No Delay</v>
      </c>
      <c r="AY3350">
        <f t="shared" si="915"/>
        <v>0</v>
      </c>
    </row>
    <row r="3351" spans="1:51" x14ac:dyDescent="0.2">
      <c r="A3351" s="3">
        <v>4258</v>
      </c>
      <c r="B3351" s="1" t="s">
        <v>1918</v>
      </c>
      <c r="C3351" s="1" t="s">
        <v>150</v>
      </c>
      <c r="D3351" s="1" t="s">
        <v>100</v>
      </c>
      <c r="E3351" s="1"/>
      <c r="F3351" s="1" t="s">
        <v>107</v>
      </c>
      <c r="G3351" s="13" t="s">
        <v>1955</v>
      </c>
      <c r="H3351" s="12">
        <v>39468</v>
      </c>
      <c r="I3351" s="12" t="s">
        <v>1956</v>
      </c>
      <c r="J3351" s="12">
        <v>39451</v>
      </c>
      <c r="K3351" s="4">
        <v>567</v>
      </c>
      <c r="L3351" s="1" t="s">
        <v>146</v>
      </c>
      <c r="M3351" s="1" t="s">
        <v>1954</v>
      </c>
      <c r="N3351" s="1" t="s">
        <v>1943</v>
      </c>
      <c r="O3351" s="1" t="s">
        <v>897</v>
      </c>
      <c r="P3351">
        <v>60</v>
      </c>
      <c r="Q3351">
        <v>800</v>
      </c>
      <c r="R3351">
        <v>13960</v>
      </c>
      <c r="S3351">
        <v>17.45</v>
      </c>
      <c r="T3351">
        <v>0.28999999999999998</v>
      </c>
      <c r="U3351">
        <f t="shared" si="911"/>
        <v>13960</v>
      </c>
      <c r="V3351">
        <f t="shared" si="912"/>
        <v>48000</v>
      </c>
      <c r="W3351" s="1" t="s">
        <v>1944</v>
      </c>
      <c r="X3351" s="1" t="s">
        <v>3087</v>
      </c>
      <c r="Y3351" s="1" t="s">
        <v>1945</v>
      </c>
      <c r="Z3351" s="3">
        <v>8554</v>
      </c>
      <c r="AA3351" s="4">
        <f t="shared" si="923"/>
        <v>2332.952162</v>
      </c>
      <c r="AB3351" s="2">
        <f t="shared" si="924"/>
        <v>2332.952162</v>
      </c>
      <c r="AC3351" s="4">
        <f t="shared" si="925"/>
        <v>2319.2075764347824</v>
      </c>
      <c r="AD3351" s="4">
        <f t="shared" si="916"/>
        <v>2319.2075764347824</v>
      </c>
      <c r="AE3351" s="4" t="s">
        <v>62</v>
      </c>
      <c r="AG3351" s="4" t="str">
        <f t="shared" si="926"/>
        <v>Weight Captured Separately</v>
      </c>
      <c r="AH3351" s="4">
        <v>10566</v>
      </c>
      <c r="AI3351">
        <f t="shared" si="913"/>
        <v>226</v>
      </c>
      <c r="AJ3351" t="s">
        <v>81</v>
      </c>
      <c r="AK3351" s="2"/>
      <c r="AL3351" s="2" t="str">
        <f t="shared" si="927"/>
        <v>Freight Included in Commodity Cost</v>
      </c>
      <c r="AM3351" s="4"/>
      <c r="AN3351" t="e">
        <f>VLOOKUP([1]!Tabelle13[[#This Row],[Vlookup this ID for freight costs]],$AL$2:$AL$6811,2,FALSE)</f>
        <v>#REF!</v>
      </c>
      <c r="AO3351">
        <f t="shared" si="928"/>
        <v>14473.886692105913</v>
      </c>
      <c r="AP3351">
        <v>22.34</v>
      </c>
      <c r="AQ3351">
        <v>22.34</v>
      </c>
      <c r="AR3351" s="4">
        <v>21</v>
      </c>
      <c r="AS3351" s="4">
        <v>1</v>
      </c>
      <c r="AT3351" s="4">
        <v>2008</v>
      </c>
      <c r="AU3351" s="4">
        <v>4</v>
      </c>
      <c r="AV3351" s="4">
        <v>1</v>
      </c>
      <c r="AW3351" s="4">
        <v>2008</v>
      </c>
      <c r="AX3351" t="str">
        <f t="shared" si="914"/>
        <v>No Delay</v>
      </c>
      <c r="AY3351">
        <f t="shared" si="915"/>
        <v>0</v>
      </c>
    </row>
    <row r="3352" spans="1:51" x14ac:dyDescent="0.2">
      <c r="A3352" s="3">
        <v>4189</v>
      </c>
      <c r="B3352" s="1" t="s">
        <v>1918</v>
      </c>
      <c r="C3352" s="1" t="s">
        <v>150</v>
      </c>
      <c r="D3352" s="1" t="s">
        <v>100</v>
      </c>
      <c r="E3352" s="1"/>
      <c r="F3352" s="1" t="s">
        <v>107</v>
      </c>
      <c r="G3352" s="13" t="s">
        <v>1953</v>
      </c>
      <c r="H3352" s="12">
        <v>39476</v>
      </c>
      <c r="I3352" s="12" t="s">
        <v>1953</v>
      </c>
      <c r="J3352" s="12">
        <v>39476</v>
      </c>
      <c r="K3352" s="4">
        <v>629</v>
      </c>
      <c r="L3352" s="1" t="s">
        <v>146</v>
      </c>
      <c r="M3352" s="1" t="s">
        <v>1954</v>
      </c>
      <c r="N3352" s="1" t="s">
        <v>1943</v>
      </c>
      <c r="O3352" s="1" t="s">
        <v>897</v>
      </c>
      <c r="P3352">
        <v>60</v>
      </c>
      <c r="Q3352">
        <v>800</v>
      </c>
      <c r="R3352">
        <v>15408</v>
      </c>
      <c r="S3352">
        <v>19.260000000000002</v>
      </c>
      <c r="T3352">
        <v>0.32</v>
      </c>
      <c r="U3352">
        <f t="shared" si="911"/>
        <v>15408.000000000002</v>
      </c>
      <c r="V3352">
        <f t="shared" si="912"/>
        <v>48000</v>
      </c>
      <c r="W3352" s="1" t="s">
        <v>1944</v>
      </c>
      <c r="X3352" s="1" t="s">
        <v>3087</v>
      </c>
      <c r="Y3352" s="1" t="s">
        <v>1945</v>
      </c>
      <c r="Z3352" s="3">
        <v>8554</v>
      </c>
      <c r="AA3352" s="4">
        <f t="shared" si="923"/>
        <v>2332.952162</v>
      </c>
      <c r="AB3352" s="2">
        <f t="shared" si="924"/>
        <v>2332.952162</v>
      </c>
      <c r="AC3352" s="4">
        <f t="shared" si="925"/>
        <v>2319.2075764347824</v>
      </c>
      <c r="AD3352" s="4">
        <f t="shared" si="916"/>
        <v>2319.2075764347824</v>
      </c>
      <c r="AE3352" s="4" t="s">
        <v>62</v>
      </c>
      <c r="AG3352" s="4" t="str">
        <f t="shared" si="926"/>
        <v>Weight Captured Separately</v>
      </c>
      <c r="AH3352" s="4">
        <v>11136</v>
      </c>
      <c r="AI3352">
        <f t="shared" si="913"/>
        <v>1656</v>
      </c>
      <c r="AJ3352" t="s">
        <v>81</v>
      </c>
      <c r="AK3352" s="2"/>
      <c r="AL3352" s="2" t="str">
        <f t="shared" si="927"/>
        <v>Freight Included in Commodity Cost</v>
      </c>
      <c r="AM3352" s="4"/>
      <c r="AN3352" t="e">
        <f>VLOOKUP([1]!Tabelle13[[#This Row],[Vlookup this ID for freight costs]],$AL$2:$AL$6811,2,FALSE)</f>
        <v>#REF!</v>
      </c>
      <c r="AO3352">
        <f t="shared" si="928"/>
        <v>14473.886692105913</v>
      </c>
      <c r="AP3352">
        <v>24.65</v>
      </c>
      <c r="AQ3352">
        <v>24.65</v>
      </c>
      <c r="AR3352" s="4">
        <v>29</v>
      </c>
      <c r="AS3352" s="4">
        <v>1</v>
      </c>
      <c r="AT3352" s="4">
        <v>2008</v>
      </c>
      <c r="AU3352" s="4">
        <v>29</v>
      </c>
      <c r="AV3352" s="4">
        <v>1</v>
      </c>
      <c r="AW3352" s="4">
        <v>2008</v>
      </c>
      <c r="AX3352" t="str">
        <f t="shared" si="914"/>
        <v>No Delay</v>
      </c>
      <c r="AY3352">
        <f t="shared" si="915"/>
        <v>0</v>
      </c>
    </row>
    <row r="3353" spans="1:51" x14ac:dyDescent="0.2">
      <c r="A3353" s="3">
        <v>4190</v>
      </c>
      <c r="B3353" s="1" t="s">
        <v>1918</v>
      </c>
      <c r="C3353" s="1" t="s">
        <v>150</v>
      </c>
      <c r="D3353" s="1" t="s">
        <v>100</v>
      </c>
      <c r="E3353" s="1"/>
      <c r="F3353" s="1" t="s">
        <v>107</v>
      </c>
      <c r="G3353" s="13" t="s">
        <v>1953</v>
      </c>
      <c r="H3353" s="12">
        <v>39476</v>
      </c>
      <c r="I3353" s="12" t="s">
        <v>905</v>
      </c>
      <c r="J3353" s="12">
        <v>39471</v>
      </c>
      <c r="K3353" s="4">
        <v>613</v>
      </c>
      <c r="L3353" s="1" t="s">
        <v>146</v>
      </c>
      <c r="M3353" s="1" t="s">
        <v>1954</v>
      </c>
      <c r="N3353" s="1" t="s">
        <v>2050</v>
      </c>
      <c r="O3353" s="1" t="s">
        <v>1964</v>
      </c>
      <c r="P3353">
        <v>60</v>
      </c>
      <c r="Q3353">
        <v>800</v>
      </c>
      <c r="R3353">
        <v>4792</v>
      </c>
      <c r="S3353">
        <v>5.99</v>
      </c>
      <c r="T3353">
        <v>0.1</v>
      </c>
      <c r="U3353">
        <f t="shared" si="911"/>
        <v>4792</v>
      </c>
      <c r="V3353">
        <f t="shared" si="912"/>
        <v>48000</v>
      </c>
      <c r="W3353" s="1" t="s">
        <v>185</v>
      </c>
      <c r="X3353" s="1" t="s">
        <v>186</v>
      </c>
      <c r="Y3353" s="1" t="s">
        <v>186</v>
      </c>
      <c r="Z3353" s="3">
        <v>8773</v>
      </c>
      <c r="AA3353" s="4">
        <f t="shared" si="923"/>
        <v>2332.952162</v>
      </c>
      <c r="AB3353" s="2">
        <f t="shared" si="924"/>
        <v>2332.952162</v>
      </c>
      <c r="AC3353" s="4">
        <f t="shared" si="925"/>
        <v>2319.2075764347824</v>
      </c>
      <c r="AD3353" s="4">
        <f t="shared" si="916"/>
        <v>2319.2075764347824</v>
      </c>
      <c r="AE3353" s="4" t="s">
        <v>62</v>
      </c>
      <c r="AG3353" s="4" t="str">
        <f t="shared" si="926"/>
        <v>Weight Captured Separately</v>
      </c>
      <c r="AH3353" s="4">
        <v>10564</v>
      </c>
      <c r="AI3353">
        <f t="shared" si="913"/>
        <v>3946</v>
      </c>
      <c r="AJ3353" t="s">
        <v>81</v>
      </c>
      <c r="AK3353" s="2"/>
      <c r="AL3353" s="2" t="str">
        <f t="shared" si="927"/>
        <v>Freight Included in Commodity Cost</v>
      </c>
      <c r="AM3353" s="4"/>
      <c r="AN3353" t="e">
        <f>VLOOKUP([1]!Tabelle13[[#This Row],[Vlookup this ID for freight costs]],$AL$2:$AL$6811,2,FALSE)</f>
        <v>#REF!</v>
      </c>
      <c r="AO3353">
        <f t="shared" si="928"/>
        <v>14473.886692105913</v>
      </c>
      <c r="AP3353">
        <v>7.67</v>
      </c>
      <c r="AQ3353">
        <v>7.67</v>
      </c>
      <c r="AR3353" s="4">
        <v>29</v>
      </c>
      <c r="AS3353" s="4">
        <v>1</v>
      </c>
      <c r="AT3353" s="4">
        <v>2008</v>
      </c>
      <c r="AU3353" s="4">
        <v>24</v>
      </c>
      <c r="AV3353" s="4">
        <v>1</v>
      </c>
      <c r="AW3353" s="4">
        <v>2008</v>
      </c>
      <c r="AX3353" t="str">
        <f t="shared" si="914"/>
        <v>No Delay</v>
      </c>
      <c r="AY3353">
        <f t="shared" si="915"/>
        <v>0</v>
      </c>
    </row>
    <row r="3354" spans="1:51" x14ac:dyDescent="0.2">
      <c r="A3354" s="3">
        <v>3771</v>
      </c>
      <c r="B3354" s="1" t="s">
        <v>1918</v>
      </c>
      <c r="C3354" s="1" t="s">
        <v>150</v>
      </c>
      <c r="D3354" s="1" t="s">
        <v>100</v>
      </c>
      <c r="E3354" s="1" t="s">
        <v>53</v>
      </c>
      <c r="F3354" s="1" t="s">
        <v>53</v>
      </c>
      <c r="G3354" s="13" t="s">
        <v>1996</v>
      </c>
      <c r="H3354" s="12">
        <v>39989</v>
      </c>
      <c r="I3354" s="12" t="s">
        <v>1976</v>
      </c>
      <c r="J3354" s="12">
        <v>39924</v>
      </c>
      <c r="K3354" s="4">
        <v>1488</v>
      </c>
      <c r="L3354" s="1" t="s">
        <v>146</v>
      </c>
      <c r="M3354" s="1" t="s">
        <v>1920</v>
      </c>
      <c r="N3354" s="1" t="s">
        <v>896</v>
      </c>
      <c r="O3354" s="1" t="s">
        <v>897</v>
      </c>
      <c r="P3354">
        <v>100</v>
      </c>
      <c r="Q3354">
        <v>800</v>
      </c>
      <c r="R3354">
        <v>9888</v>
      </c>
      <c r="S3354">
        <v>12.36</v>
      </c>
      <c r="T3354">
        <v>0.12</v>
      </c>
      <c r="U3354">
        <f t="shared" si="911"/>
        <v>9888</v>
      </c>
      <c r="V3354">
        <f t="shared" si="912"/>
        <v>80000</v>
      </c>
      <c r="W3354" s="1" t="s">
        <v>898</v>
      </c>
      <c r="X3354" s="1" t="s">
        <v>361</v>
      </c>
      <c r="Y3354" s="1" t="s">
        <v>361</v>
      </c>
      <c r="Z3354" s="3">
        <v>9485</v>
      </c>
      <c r="AA3354" s="4">
        <f t="shared" si="923"/>
        <v>2332.952162</v>
      </c>
      <c r="AB3354" s="2">
        <f t="shared" si="924"/>
        <v>2332.952162</v>
      </c>
      <c r="AC3354" s="4">
        <f t="shared" si="925"/>
        <v>2417.8231695999998</v>
      </c>
      <c r="AD3354" s="4">
        <f t="shared" si="916"/>
        <v>2417.8231695999998</v>
      </c>
      <c r="AE3354" s="4" t="s">
        <v>62</v>
      </c>
      <c r="AG3354" s="4" t="str">
        <f t="shared" si="926"/>
        <v>Weight Captured Separately</v>
      </c>
      <c r="AH3354" s="4">
        <v>11044</v>
      </c>
      <c r="AI3354">
        <f t="shared" si="913"/>
        <v>3545</v>
      </c>
      <c r="AJ3354" t="s">
        <v>81</v>
      </c>
      <c r="AK3354" s="2"/>
      <c r="AL3354" s="2" t="str">
        <f t="shared" si="927"/>
        <v>Freight Included in Commodity Cost</v>
      </c>
      <c r="AM3354" s="4"/>
      <c r="AN3354" t="e">
        <f>VLOOKUP([1]!Tabelle13[[#This Row],[Vlookup this ID for freight costs]],$AL$2:$AL$6811,2,FALSE)</f>
        <v>#REF!</v>
      </c>
      <c r="AO3354">
        <f t="shared" si="928"/>
        <v>15089.445224643201</v>
      </c>
      <c r="AP3354">
        <v>19.38</v>
      </c>
      <c r="AQ3354">
        <v>19.38</v>
      </c>
      <c r="AR3354" s="4">
        <v>25</v>
      </c>
      <c r="AS3354" s="4">
        <v>6</v>
      </c>
      <c r="AT3354" s="4">
        <v>2009</v>
      </c>
      <c r="AU3354" s="4">
        <v>21</v>
      </c>
      <c r="AV3354" s="4">
        <v>4</v>
      </c>
      <c r="AW3354" s="4">
        <v>2009</v>
      </c>
      <c r="AX3354" t="str">
        <f t="shared" si="914"/>
        <v>No Delay</v>
      </c>
      <c r="AY3354">
        <f t="shared" si="915"/>
        <v>0</v>
      </c>
    </row>
    <row r="3355" spans="1:51" x14ac:dyDescent="0.2">
      <c r="A3355" s="3">
        <v>4290</v>
      </c>
      <c r="B3355" s="1" t="s">
        <v>1918</v>
      </c>
      <c r="C3355" s="1" t="s">
        <v>150</v>
      </c>
      <c r="D3355" s="1" t="s">
        <v>100</v>
      </c>
      <c r="E3355" s="1" t="s">
        <v>101</v>
      </c>
      <c r="F3355" s="1" t="s">
        <v>101</v>
      </c>
      <c r="G3355" s="13" t="s">
        <v>105</v>
      </c>
      <c r="H3355" s="12">
        <v>39483</v>
      </c>
      <c r="I3355" s="12" t="s">
        <v>2072</v>
      </c>
      <c r="J3355" s="12">
        <v>39482</v>
      </c>
      <c r="K3355" s="4">
        <v>643</v>
      </c>
      <c r="L3355" s="1" t="s">
        <v>146</v>
      </c>
      <c r="M3355" s="1" t="s">
        <v>1954</v>
      </c>
      <c r="N3355" s="1" t="s">
        <v>183</v>
      </c>
      <c r="O3355" s="1" t="s">
        <v>184</v>
      </c>
      <c r="P3355">
        <v>30</v>
      </c>
      <c r="Q3355">
        <v>800</v>
      </c>
      <c r="R3355">
        <v>21720</v>
      </c>
      <c r="S3355">
        <v>27.15</v>
      </c>
      <c r="T3355">
        <v>0.9</v>
      </c>
      <c r="U3355">
        <f t="shared" si="911"/>
        <v>21720</v>
      </c>
      <c r="V3355">
        <f t="shared" si="912"/>
        <v>24000</v>
      </c>
      <c r="W3355" s="1" t="s">
        <v>185</v>
      </c>
      <c r="X3355" s="1" t="s">
        <v>186</v>
      </c>
      <c r="Y3355" s="1" t="s">
        <v>186</v>
      </c>
      <c r="Z3355" s="3">
        <v>11869</v>
      </c>
      <c r="AA3355" s="4">
        <f t="shared" si="923"/>
        <v>2332.952162</v>
      </c>
      <c r="AB3355" s="2">
        <f t="shared" si="924"/>
        <v>2332.952162</v>
      </c>
      <c r="AC3355" s="4">
        <f t="shared" si="925"/>
        <v>1122.3174240000001</v>
      </c>
      <c r="AD3355" s="4">
        <f t="shared" si="916"/>
        <v>1122.3174240000001</v>
      </c>
      <c r="AE3355" s="4" t="s">
        <v>62</v>
      </c>
      <c r="AG3355" s="4" t="str">
        <f t="shared" si="926"/>
        <v>Weight Captured Separately</v>
      </c>
      <c r="AH3355" s="4">
        <v>11136</v>
      </c>
      <c r="AI3355">
        <f t="shared" si="913"/>
        <v>1656</v>
      </c>
      <c r="AJ3355" t="s">
        <v>81</v>
      </c>
      <c r="AK3355" s="2"/>
      <c r="AL3355" s="2" t="str">
        <f t="shared" si="927"/>
        <v>Freight Included in Commodity Cost</v>
      </c>
      <c r="AM3355" s="4"/>
      <c r="AN3355" t="e">
        <f>VLOOKUP([1]!Tabelle13[[#This Row],[Vlookup this ID for freight costs]],$AL$2:$AL$6811,2,FALSE)</f>
        <v>#REF!</v>
      </c>
      <c r="AO3355">
        <f t="shared" si="928"/>
        <v>7002.8983606080001</v>
      </c>
      <c r="AP3355">
        <v>34.75</v>
      </c>
      <c r="AQ3355">
        <v>34.75</v>
      </c>
      <c r="AR3355" s="4">
        <v>5</v>
      </c>
      <c r="AS3355" s="4">
        <v>2</v>
      </c>
      <c r="AT3355" s="4">
        <v>2008</v>
      </c>
      <c r="AU3355" s="4">
        <v>4</v>
      </c>
      <c r="AV3355" s="4">
        <v>2</v>
      </c>
      <c r="AW3355" s="4">
        <v>2008</v>
      </c>
      <c r="AX3355" t="str">
        <f t="shared" si="914"/>
        <v>No Delay</v>
      </c>
      <c r="AY3355">
        <f t="shared" si="915"/>
        <v>0</v>
      </c>
    </row>
    <row r="3356" spans="1:51" ht="16" x14ac:dyDescent="0.2">
      <c r="A3356" s="3">
        <v>68207</v>
      </c>
      <c r="B3356" s="1" t="s">
        <v>328</v>
      </c>
      <c r="C3356" s="1" t="s">
        <v>150</v>
      </c>
      <c r="D3356" s="1" t="s">
        <v>100</v>
      </c>
      <c r="E3356" s="1" t="s">
        <v>101</v>
      </c>
      <c r="F3356" s="1" t="s">
        <v>101</v>
      </c>
      <c r="G3356" s="13" t="s">
        <v>2004</v>
      </c>
      <c r="H3356" s="12">
        <v>40175</v>
      </c>
      <c r="I3356" s="12" t="s">
        <v>2004</v>
      </c>
      <c r="J3356" s="12">
        <v>40175</v>
      </c>
      <c r="K3356" s="4">
        <v>2120</v>
      </c>
      <c r="L3356" s="1" t="s">
        <v>146</v>
      </c>
      <c r="M3356" s="1" t="s">
        <v>1920</v>
      </c>
      <c r="N3356" s="1" t="s">
        <v>2006</v>
      </c>
      <c r="O3356" s="1" t="s">
        <v>2007</v>
      </c>
      <c r="P3356">
        <v>240</v>
      </c>
      <c r="Q3356">
        <v>800</v>
      </c>
      <c r="R3356">
        <v>4943.88</v>
      </c>
      <c r="S3356">
        <v>6.18</v>
      </c>
      <c r="T3356">
        <v>0.03</v>
      </c>
      <c r="U3356">
        <f t="shared" si="911"/>
        <v>4944</v>
      </c>
      <c r="V3356">
        <f t="shared" si="912"/>
        <v>192000</v>
      </c>
      <c r="W3356" s="1" t="s">
        <v>623</v>
      </c>
      <c r="X3356" s="6" t="s">
        <v>1508</v>
      </c>
      <c r="Y3356" s="1" t="s">
        <v>624</v>
      </c>
      <c r="Z3356" s="3">
        <v>13360</v>
      </c>
      <c r="AA3356" s="4">
        <f t="shared" si="923"/>
        <v>2332.952162</v>
      </c>
      <c r="AB3356" s="2">
        <f t="shared" si="924"/>
        <v>2332.952162</v>
      </c>
      <c r="AC3356" s="4">
        <f t="shared" si="925"/>
        <v>1238.5430180000001</v>
      </c>
      <c r="AD3356" s="4">
        <f t="shared" si="916"/>
        <v>1238.5430180000001</v>
      </c>
      <c r="AE3356" s="4" t="s">
        <v>62</v>
      </c>
      <c r="AG3356" s="4" t="str">
        <f t="shared" si="926"/>
        <v>Weight Captured Separately</v>
      </c>
      <c r="AI3356" t="e">
        <f t="shared" si="913"/>
        <v>#N/A</v>
      </c>
      <c r="AJ3356" t="s">
        <v>81</v>
      </c>
      <c r="AK3356" s="2"/>
      <c r="AL3356" s="2" t="str">
        <f t="shared" si="927"/>
        <v>Freight Included in Commodity Cost</v>
      </c>
      <c r="AM3356" s="4"/>
      <c r="AN3356" t="e">
        <f>VLOOKUP([1]!Tabelle13[[#This Row],[Vlookup this ID for freight costs]],$AL$2:$AL$6811,2,FALSE)</f>
        <v>#REF!</v>
      </c>
      <c r="AO3356">
        <f t="shared" si="928"/>
        <v>7728.3785183560003</v>
      </c>
      <c r="AP3356">
        <v>10.66</v>
      </c>
      <c r="AQ3356">
        <v>10.66</v>
      </c>
      <c r="AR3356" s="4">
        <v>28</v>
      </c>
      <c r="AS3356" s="4">
        <v>12</v>
      </c>
      <c r="AT3356" s="4">
        <v>2009</v>
      </c>
      <c r="AU3356" s="4">
        <v>28</v>
      </c>
      <c r="AV3356" s="4">
        <v>12</v>
      </c>
      <c r="AW3356" s="4">
        <v>2009</v>
      </c>
      <c r="AX3356" t="str">
        <f t="shared" si="914"/>
        <v>No Delay</v>
      </c>
      <c r="AY3356">
        <f t="shared" si="915"/>
        <v>0</v>
      </c>
    </row>
    <row r="3357" spans="1:51" x14ac:dyDescent="0.2">
      <c r="A3357" s="3">
        <v>80528</v>
      </c>
      <c r="B3357" s="1" t="s">
        <v>328</v>
      </c>
      <c r="C3357" s="1" t="s">
        <v>150</v>
      </c>
      <c r="D3357" s="1" t="s">
        <v>100</v>
      </c>
      <c r="E3357" s="1" t="s">
        <v>101</v>
      </c>
      <c r="F3357" s="1" t="s">
        <v>101</v>
      </c>
      <c r="G3357" s="13" t="s">
        <v>390</v>
      </c>
      <c r="H3357" s="12">
        <v>40094</v>
      </c>
      <c r="I3357" s="12" t="s">
        <v>390</v>
      </c>
      <c r="J3357" s="12">
        <v>40094</v>
      </c>
      <c r="K3357" s="4">
        <v>1886</v>
      </c>
      <c r="L3357" s="1" t="s">
        <v>146</v>
      </c>
      <c r="M3357" s="1" t="s">
        <v>1920</v>
      </c>
      <c r="N3357" s="1" t="s">
        <v>171</v>
      </c>
      <c r="O3357" s="1" t="s">
        <v>93</v>
      </c>
      <c r="P3357">
        <v>60</v>
      </c>
      <c r="Q3357">
        <v>808</v>
      </c>
      <c r="R3357">
        <v>8268.7900000000009</v>
      </c>
      <c r="S3357">
        <v>10.23</v>
      </c>
      <c r="T3357">
        <v>0.17</v>
      </c>
      <c r="U3357">
        <f t="shared" si="911"/>
        <v>8265.84</v>
      </c>
      <c r="V3357">
        <f t="shared" si="912"/>
        <v>48480</v>
      </c>
      <c r="W3357" s="1" t="s">
        <v>155</v>
      </c>
      <c r="X3357" s="1" t="s">
        <v>1236</v>
      </c>
      <c r="Y3357" s="1" t="s">
        <v>156</v>
      </c>
      <c r="Z3357" s="3">
        <v>16635</v>
      </c>
      <c r="AA3357" s="4">
        <f t="shared" si="923"/>
        <v>2333.8301139999999</v>
      </c>
      <c r="AB3357" s="2">
        <f t="shared" si="924"/>
        <v>2333.8301139999999</v>
      </c>
      <c r="AC3357" s="4">
        <f t="shared" si="925"/>
        <v>3879.9150570000002</v>
      </c>
      <c r="AD3357" s="4">
        <f t="shared" si="916"/>
        <v>3879.9150570000002</v>
      </c>
      <c r="AE3357" s="4" t="s">
        <v>62</v>
      </c>
      <c r="AG3357" s="4" t="str">
        <f t="shared" si="926"/>
        <v>Weight Captured Separately</v>
      </c>
      <c r="AI3357" t="e">
        <f t="shared" si="913"/>
        <v>#N/A</v>
      </c>
      <c r="AJ3357" t="s">
        <v>81</v>
      </c>
      <c r="AK3357" s="2"/>
      <c r="AL3357" s="2" t="str">
        <f t="shared" si="927"/>
        <v>Freight Included in Commodity Cost</v>
      </c>
      <c r="AM3357" s="4"/>
      <c r="AN3357" t="e">
        <f>VLOOKUP([1]!Tabelle13[[#This Row],[Vlookup this ID for freight costs]],$AL$2:$AL$6811,2,FALSE)</f>
        <v>#REF!</v>
      </c>
      <c r="AO3357">
        <f t="shared" si="928"/>
        <v>24215.822785794</v>
      </c>
      <c r="AP3357">
        <v>16.21</v>
      </c>
      <c r="AQ3357">
        <v>16.21</v>
      </c>
      <c r="AR3357" s="4">
        <v>8</v>
      </c>
      <c r="AS3357" s="4">
        <v>10</v>
      </c>
      <c r="AT3357" s="4">
        <v>2009</v>
      </c>
      <c r="AU3357" s="4">
        <v>8</v>
      </c>
      <c r="AV3357" s="4">
        <v>10</v>
      </c>
      <c r="AW3357" s="4">
        <v>2009</v>
      </c>
      <c r="AX3357" t="str">
        <f t="shared" si="914"/>
        <v>No Delay</v>
      </c>
      <c r="AY3357">
        <f t="shared" si="915"/>
        <v>0</v>
      </c>
    </row>
    <row r="3358" spans="1:51" x14ac:dyDescent="0.2">
      <c r="A3358" s="3">
        <v>85863</v>
      </c>
      <c r="B3358" s="1" t="s">
        <v>151</v>
      </c>
      <c r="C3358" s="1" t="s">
        <v>65</v>
      </c>
      <c r="D3358" s="1" t="s">
        <v>130</v>
      </c>
      <c r="E3358" s="1" t="s">
        <v>152</v>
      </c>
      <c r="F3358" s="1" t="s">
        <v>152</v>
      </c>
      <c r="G3358" s="13" t="s">
        <v>960</v>
      </c>
      <c r="H3358" s="12">
        <v>41080</v>
      </c>
      <c r="I3358" s="12" t="s">
        <v>1149</v>
      </c>
      <c r="J3358" s="12">
        <v>41063</v>
      </c>
      <c r="K3358" s="4">
        <v>3963</v>
      </c>
      <c r="L3358" s="1" t="s">
        <v>146</v>
      </c>
      <c r="M3358" s="1" t="s">
        <v>132</v>
      </c>
      <c r="N3358" s="1" t="s">
        <v>1524</v>
      </c>
      <c r="O3358" s="1" t="s">
        <v>93</v>
      </c>
      <c r="P3358">
        <v>30</v>
      </c>
      <c r="Q3358">
        <v>20000</v>
      </c>
      <c r="R3358">
        <v>282000</v>
      </c>
      <c r="S3358">
        <v>14.1</v>
      </c>
      <c r="T3358">
        <v>0.47</v>
      </c>
      <c r="U3358">
        <f t="shared" si="911"/>
        <v>282000</v>
      </c>
      <c r="V3358">
        <f t="shared" si="912"/>
        <v>600000</v>
      </c>
      <c r="W3358" s="1" t="s">
        <v>160</v>
      </c>
      <c r="X3358" s="1" t="s">
        <v>1236</v>
      </c>
      <c r="Y3358" s="1" t="s">
        <v>161</v>
      </c>
      <c r="Z3358" s="3">
        <v>7348</v>
      </c>
      <c r="AA3358" s="4">
        <f t="shared" si="917"/>
        <v>2334</v>
      </c>
      <c r="AB3358" s="4">
        <f xml:space="preserve"> 2244.740206  + 0.1097478*Q3358</f>
        <v>4439.6962060000005</v>
      </c>
      <c r="AC3358" s="4">
        <f>AF3358</f>
        <v>2334</v>
      </c>
      <c r="AD3358" s="4">
        <f t="shared" si="916"/>
        <v>2327.143150923077</v>
      </c>
      <c r="AE3358" s="4">
        <v>2334</v>
      </c>
      <c r="AF3358" s="4">
        <v>2334</v>
      </c>
      <c r="AG3358" s="4">
        <f t="shared" si="926"/>
        <v>2334</v>
      </c>
      <c r="AI3358" t="e">
        <f t="shared" si="913"/>
        <v>#N/A</v>
      </c>
      <c r="AJ3358">
        <v>17090</v>
      </c>
      <c r="AK3358" s="2">
        <v>17090</v>
      </c>
      <c r="AL3358" s="2">
        <f t="shared" si="927"/>
        <v>17090</v>
      </c>
      <c r="AM3358" s="4"/>
      <c r="AN3358" t="e">
        <f>VLOOKUP([1]!Tabelle13[[#This Row],[Vlookup this ID for freight costs]],$AL$2:$AL$6811,2,FALSE)</f>
        <v>#REF!</v>
      </c>
      <c r="AP3358">
        <v>395.36</v>
      </c>
      <c r="AQ3358">
        <v>395.36</v>
      </c>
      <c r="AR3358" s="4">
        <v>20</v>
      </c>
      <c r="AS3358" s="4">
        <v>6</v>
      </c>
      <c r="AT3358" s="4">
        <v>2012</v>
      </c>
      <c r="AU3358" s="4">
        <v>3</v>
      </c>
      <c r="AV3358" s="4">
        <v>6</v>
      </c>
      <c r="AW3358" s="4">
        <v>2012</v>
      </c>
      <c r="AX3358" t="str">
        <f t="shared" si="914"/>
        <v>No Delay</v>
      </c>
      <c r="AY3358">
        <f t="shared" si="915"/>
        <v>0</v>
      </c>
    </row>
    <row r="3359" spans="1:51" x14ac:dyDescent="0.2">
      <c r="A3359" s="3">
        <v>3737</v>
      </c>
      <c r="B3359" s="1" t="s">
        <v>1918</v>
      </c>
      <c r="C3359" s="1" t="s">
        <v>150</v>
      </c>
      <c r="D3359" s="1" t="s">
        <v>100</v>
      </c>
      <c r="E3359" s="1" t="s">
        <v>53</v>
      </c>
      <c r="F3359" s="1" t="s">
        <v>53</v>
      </c>
      <c r="G3359" s="13" t="s">
        <v>351</v>
      </c>
      <c r="H3359" s="12">
        <v>39896</v>
      </c>
      <c r="I3359" s="12" t="s">
        <v>1160</v>
      </c>
      <c r="J3359" s="12">
        <v>39783</v>
      </c>
      <c r="K3359" s="4">
        <v>1232</v>
      </c>
      <c r="L3359" s="1" t="s">
        <v>146</v>
      </c>
      <c r="M3359" s="1" t="s">
        <v>1920</v>
      </c>
      <c r="N3359" s="1" t="s">
        <v>218</v>
      </c>
      <c r="O3359" s="1" t="s">
        <v>93</v>
      </c>
      <c r="P3359">
        <v>90</v>
      </c>
      <c r="Q3359">
        <v>824</v>
      </c>
      <c r="R3359">
        <v>15515.92</v>
      </c>
      <c r="S3359">
        <v>18.829999999999998</v>
      </c>
      <c r="T3359">
        <v>0.21</v>
      </c>
      <c r="U3359">
        <f t="shared" si="911"/>
        <v>15515.919999999998</v>
      </c>
      <c r="V3359">
        <f t="shared" si="912"/>
        <v>74160</v>
      </c>
      <c r="W3359" s="1" t="s">
        <v>155</v>
      </c>
      <c r="X3359" s="1" t="s">
        <v>1236</v>
      </c>
      <c r="Y3359" s="1" t="s">
        <v>156</v>
      </c>
      <c r="Z3359" s="3">
        <v>8107</v>
      </c>
      <c r="AA3359" s="4">
        <f t="shared" ref="AA3359:AA3364" si="929">AB3359</f>
        <v>2335.586018</v>
      </c>
      <c r="AB3359" s="2">
        <f t="shared" ref="AB3359:AB3364" si="930">2245.156962+0.109744*Q3359</f>
        <v>2335.586018</v>
      </c>
      <c r="AC3359" s="4">
        <f t="shared" ref="AC3359:AC3364" si="931">AD3359</f>
        <v>2335.586018</v>
      </c>
      <c r="AD3359" s="4">
        <f t="shared" si="916"/>
        <v>2335.586018</v>
      </c>
      <c r="AE3359" s="4" t="s">
        <v>62</v>
      </c>
      <c r="AG3359" s="4" t="str">
        <f t="shared" si="926"/>
        <v>Weight Captured Separately</v>
      </c>
      <c r="AH3359" s="4">
        <v>10689</v>
      </c>
      <c r="AI3359">
        <f t="shared" si="913"/>
        <v>905</v>
      </c>
      <c r="AJ3359" t="s">
        <v>81</v>
      </c>
      <c r="AK3359" s="2"/>
      <c r="AL3359" s="2" t="str">
        <f t="shared" si="927"/>
        <v>Freight Included in Commodity Cost</v>
      </c>
      <c r="AM3359" s="4"/>
      <c r="AN3359" t="e">
        <f>VLOOKUP([1]!Tabelle13[[#This Row],[Vlookup this ID for freight costs]],$AL$2:$AL$6811,2,FALSE)</f>
        <v>#REF!</v>
      </c>
      <c r="AO3359">
        <f t="shared" ref="AO3359:AO3364" si="932">IF(AK:AK="",AC:AC*6.242+1.383 -2.844 + 3.145 -2.265  -2.026,AK:AK)</f>
        <v>14576.120924356002</v>
      </c>
      <c r="AP3359">
        <v>30.41</v>
      </c>
      <c r="AQ3359">
        <v>30.41</v>
      </c>
      <c r="AR3359" s="4">
        <v>24</v>
      </c>
      <c r="AS3359" s="4">
        <v>4</v>
      </c>
      <c r="AT3359" s="4">
        <v>2009</v>
      </c>
      <c r="AU3359" s="4">
        <v>1</v>
      </c>
      <c r="AV3359" s="4">
        <v>12</v>
      </c>
      <c r="AW3359" s="4">
        <v>2008</v>
      </c>
      <c r="AX3359" t="str">
        <f t="shared" si="914"/>
        <v>No Delay</v>
      </c>
      <c r="AY3359">
        <f t="shared" si="915"/>
        <v>0</v>
      </c>
    </row>
    <row r="3360" spans="1:51" x14ac:dyDescent="0.2">
      <c r="A3360" s="3">
        <v>83904</v>
      </c>
      <c r="B3360" s="1" t="s">
        <v>175</v>
      </c>
      <c r="C3360" s="1" t="s">
        <v>165</v>
      </c>
      <c r="D3360" s="1" t="s">
        <v>130</v>
      </c>
      <c r="E3360" s="1" t="s">
        <v>101</v>
      </c>
      <c r="F3360" s="1" t="s">
        <v>101</v>
      </c>
      <c r="G3360" s="13" t="s">
        <v>746</v>
      </c>
      <c r="H3360" s="12">
        <v>42124</v>
      </c>
      <c r="I3360" s="12" t="s">
        <v>1741</v>
      </c>
      <c r="J3360" s="12">
        <v>42118</v>
      </c>
      <c r="K3360" s="4">
        <v>6460</v>
      </c>
      <c r="L3360" s="1" t="s">
        <v>146</v>
      </c>
      <c r="M3360" s="1" t="s">
        <v>132</v>
      </c>
      <c r="N3360" s="1" t="s">
        <v>599</v>
      </c>
      <c r="O3360" s="1" t="s">
        <v>93</v>
      </c>
      <c r="P3360">
        <v>60</v>
      </c>
      <c r="Q3360">
        <v>832</v>
      </c>
      <c r="R3360">
        <v>2995.2</v>
      </c>
      <c r="S3360">
        <v>3.6</v>
      </c>
      <c r="T3360">
        <v>0.06</v>
      </c>
      <c r="U3360">
        <f t="shared" si="911"/>
        <v>2995.2000000000003</v>
      </c>
      <c r="V3360">
        <f t="shared" si="912"/>
        <v>49920</v>
      </c>
      <c r="W3360" s="1" t="s">
        <v>197</v>
      </c>
      <c r="X3360" s="1" t="s">
        <v>1236</v>
      </c>
      <c r="Y3360" s="1" t="s">
        <v>3082</v>
      </c>
      <c r="Z3360" s="3">
        <v>10265</v>
      </c>
      <c r="AA3360" s="4">
        <f t="shared" si="929"/>
        <v>2336.4639699999998</v>
      </c>
      <c r="AB3360" s="2">
        <f t="shared" si="930"/>
        <v>2336.4639699999998</v>
      </c>
      <c r="AC3360" s="4">
        <f t="shared" si="931"/>
        <v>1378.2319849999999</v>
      </c>
      <c r="AD3360" s="4">
        <f t="shared" si="916"/>
        <v>1378.2319849999999</v>
      </c>
      <c r="AE3360" s="4" t="s">
        <v>62</v>
      </c>
      <c r="AG3360" s="4" t="str">
        <f t="shared" si="926"/>
        <v>Weight Captured Separately</v>
      </c>
      <c r="AI3360" t="e">
        <f t="shared" si="913"/>
        <v>#N/A</v>
      </c>
      <c r="AJ3360" t="s">
        <v>63</v>
      </c>
      <c r="AK3360" s="2"/>
      <c r="AL3360" s="2" t="str">
        <f t="shared" si="927"/>
        <v>Invoiced Separately</v>
      </c>
      <c r="AM3360" s="4"/>
      <c r="AN3360" t="e">
        <f>VLOOKUP([1]!Tabelle13[[#This Row],[Vlookup this ID for freight costs]],$AL$2:$AL$6811,2,FALSE)</f>
        <v>#REF!</v>
      </c>
      <c r="AO3360">
        <f t="shared" si="932"/>
        <v>8600.3170503700003</v>
      </c>
      <c r="AP3360">
        <v>3.08</v>
      </c>
      <c r="AQ3360">
        <v>3.08</v>
      </c>
      <c r="AR3360" s="4">
        <v>30</v>
      </c>
      <c r="AS3360" s="4">
        <v>4</v>
      </c>
      <c r="AT3360" s="4">
        <v>2015</v>
      </c>
      <c r="AU3360" s="4">
        <v>24</v>
      </c>
      <c r="AV3360" s="4">
        <v>4</v>
      </c>
      <c r="AW3360" s="4">
        <v>2015</v>
      </c>
      <c r="AX3360" t="str">
        <f t="shared" si="914"/>
        <v>No Delay</v>
      </c>
      <c r="AY3360">
        <f t="shared" si="915"/>
        <v>0</v>
      </c>
    </row>
    <row r="3361" spans="1:51" x14ac:dyDescent="0.2">
      <c r="A3361" s="3">
        <v>62390</v>
      </c>
      <c r="B3361" s="1" t="s">
        <v>328</v>
      </c>
      <c r="C3361" s="1" t="s">
        <v>150</v>
      </c>
      <c r="D3361" s="1" t="s">
        <v>100</v>
      </c>
      <c r="E3361" s="1" t="s">
        <v>101</v>
      </c>
      <c r="F3361" s="1" t="s">
        <v>101</v>
      </c>
      <c r="G3361" s="13" t="s">
        <v>919</v>
      </c>
      <c r="H3361" s="12">
        <v>41380</v>
      </c>
      <c r="I3361" s="12" t="s">
        <v>919</v>
      </c>
      <c r="J3361" s="12">
        <v>41380</v>
      </c>
      <c r="K3361" s="4">
        <v>4630</v>
      </c>
      <c r="L3361" s="1" t="s">
        <v>146</v>
      </c>
      <c r="M3361" s="1" t="s">
        <v>1920</v>
      </c>
      <c r="N3361" s="1" t="s">
        <v>2026</v>
      </c>
      <c r="O3361" s="1" t="s">
        <v>2007</v>
      </c>
      <c r="P3361">
        <v>60</v>
      </c>
      <c r="Q3361">
        <v>869</v>
      </c>
      <c r="R3361">
        <v>5923.93</v>
      </c>
      <c r="S3361">
        <v>6.82</v>
      </c>
      <c r="T3361">
        <v>0.11</v>
      </c>
      <c r="U3361">
        <f t="shared" si="911"/>
        <v>5926.58</v>
      </c>
      <c r="V3361">
        <f t="shared" si="912"/>
        <v>52140</v>
      </c>
      <c r="W3361" s="1" t="s">
        <v>851</v>
      </c>
      <c r="X3361" s="1" t="s">
        <v>361</v>
      </c>
      <c r="Y3361" s="1" t="s">
        <v>361</v>
      </c>
      <c r="Z3361" s="3">
        <v>12821</v>
      </c>
      <c r="AA3361" s="4">
        <f t="shared" si="929"/>
        <v>2340.5244980000002</v>
      </c>
      <c r="AB3361" s="2">
        <f t="shared" si="930"/>
        <v>2340.5244980000002</v>
      </c>
      <c r="AC3361" s="4">
        <f t="shared" si="931"/>
        <v>2322.306994</v>
      </c>
      <c r="AD3361" s="4">
        <f t="shared" si="916"/>
        <v>2322.306994</v>
      </c>
      <c r="AE3361" s="4" t="s">
        <v>62</v>
      </c>
      <c r="AG3361" s="4" t="str">
        <f t="shared" si="926"/>
        <v>Weight Captured Separately</v>
      </c>
      <c r="AI3361" t="e">
        <f t="shared" si="913"/>
        <v>#N/A</v>
      </c>
      <c r="AJ3361" t="s">
        <v>81</v>
      </c>
      <c r="AK3361" s="2"/>
      <c r="AL3361" s="2" t="str">
        <f t="shared" si="927"/>
        <v>Freight Included in Commodity Cost</v>
      </c>
      <c r="AM3361" s="4"/>
      <c r="AN3361" t="e">
        <f>VLOOKUP([1]!Tabelle13[[#This Row],[Vlookup this ID for freight costs]],$AL$2:$AL$6811,2,FALSE)</f>
        <v>#REF!</v>
      </c>
      <c r="AO3361">
        <f t="shared" si="932"/>
        <v>14493.233256548003</v>
      </c>
      <c r="AP3361">
        <v>7.33</v>
      </c>
      <c r="AQ3361">
        <v>7.33</v>
      </c>
      <c r="AR3361" s="4">
        <v>16</v>
      </c>
      <c r="AS3361" s="4">
        <v>4</v>
      </c>
      <c r="AT3361" s="4">
        <v>2013</v>
      </c>
      <c r="AU3361" s="4">
        <v>16</v>
      </c>
      <c r="AV3361" s="4">
        <v>4</v>
      </c>
      <c r="AW3361" s="4">
        <v>2013</v>
      </c>
      <c r="AX3361" t="str">
        <f t="shared" si="914"/>
        <v>No Delay</v>
      </c>
      <c r="AY3361">
        <f t="shared" si="915"/>
        <v>0</v>
      </c>
    </row>
    <row r="3362" spans="1:51" x14ac:dyDescent="0.2">
      <c r="A3362" s="3">
        <v>72150</v>
      </c>
      <c r="B3362" s="1" t="s">
        <v>328</v>
      </c>
      <c r="C3362" s="1" t="s">
        <v>150</v>
      </c>
      <c r="D3362" s="1" t="s">
        <v>100</v>
      </c>
      <c r="E3362" s="1" t="s">
        <v>101</v>
      </c>
      <c r="F3362" s="1" t="s">
        <v>101</v>
      </c>
      <c r="G3362" s="13" t="s">
        <v>1960</v>
      </c>
      <c r="H3362" s="12">
        <v>41676</v>
      </c>
      <c r="I3362" s="12" t="s">
        <v>1960</v>
      </c>
      <c r="J3362" s="12">
        <v>41676</v>
      </c>
      <c r="K3362" s="4">
        <v>5269</v>
      </c>
      <c r="L3362" s="1" t="s">
        <v>146</v>
      </c>
      <c r="M3362" s="1" t="s">
        <v>1920</v>
      </c>
      <c r="N3362" s="1" t="s">
        <v>265</v>
      </c>
      <c r="O3362" s="1" t="s">
        <v>93</v>
      </c>
      <c r="P3362">
        <v>60</v>
      </c>
      <c r="Q3362">
        <v>872</v>
      </c>
      <c r="R3362">
        <v>14909</v>
      </c>
      <c r="S3362">
        <v>17.100000000000001</v>
      </c>
      <c r="T3362">
        <v>0.28999999999999998</v>
      </c>
      <c r="U3362">
        <f t="shared" si="911"/>
        <v>14911.2</v>
      </c>
      <c r="V3362">
        <f t="shared" si="912"/>
        <v>52320</v>
      </c>
      <c r="W3362" s="1" t="s">
        <v>204</v>
      </c>
      <c r="X3362" s="1" t="s">
        <v>1236</v>
      </c>
      <c r="Y3362" s="1" t="s">
        <v>205</v>
      </c>
      <c r="Z3362" s="3">
        <v>16682</v>
      </c>
      <c r="AA3362" s="4">
        <f t="shared" si="929"/>
        <v>2340.8537299999998</v>
      </c>
      <c r="AB3362" s="2">
        <f t="shared" si="930"/>
        <v>2340.8537299999998</v>
      </c>
      <c r="AC3362" s="4">
        <f t="shared" si="931"/>
        <v>1246.4268649999999</v>
      </c>
      <c r="AD3362" s="4">
        <f t="shared" si="916"/>
        <v>1246.4268649999999</v>
      </c>
      <c r="AE3362" s="4" t="s">
        <v>62</v>
      </c>
      <c r="AG3362" s="4" t="str">
        <f t="shared" si="926"/>
        <v>Weight Captured Separately</v>
      </c>
      <c r="AI3362" t="e">
        <f t="shared" si="913"/>
        <v>#N/A</v>
      </c>
      <c r="AJ3362" t="s">
        <v>81</v>
      </c>
      <c r="AK3362" s="2"/>
      <c r="AL3362" s="2" t="str">
        <f t="shared" si="927"/>
        <v>Freight Included in Commodity Cost</v>
      </c>
      <c r="AM3362" s="4"/>
      <c r="AN3362" t="e">
        <f>VLOOKUP([1]!Tabelle13[[#This Row],[Vlookup this ID for freight costs]],$AL$2:$AL$6811,2,FALSE)</f>
        <v>#REF!</v>
      </c>
      <c r="AO3362">
        <f t="shared" si="932"/>
        <v>7777.5894913299999</v>
      </c>
      <c r="AP3362">
        <v>18.440000000000001</v>
      </c>
      <c r="AQ3362">
        <v>18.440000000000001</v>
      </c>
      <c r="AR3362" s="4">
        <v>6</v>
      </c>
      <c r="AS3362" s="4">
        <v>2</v>
      </c>
      <c r="AT3362" s="4">
        <v>2014</v>
      </c>
      <c r="AU3362" s="4">
        <v>6</v>
      </c>
      <c r="AV3362" s="4">
        <v>2</v>
      </c>
      <c r="AW3362" s="4">
        <v>2014</v>
      </c>
      <c r="AX3362" t="str">
        <f t="shared" si="914"/>
        <v>No Delay</v>
      </c>
      <c r="AY3362">
        <f t="shared" si="915"/>
        <v>0</v>
      </c>
    </row>
    <row r="3363" spans="1:51" x14ac:dyDescent="0.2">
      <c r="A3363" s="3">
        <v>12560</v>
      </c>
      <c r="B3363" s="1" t="s">
        <v>88</v>
      </c>
      <c r="C3363" s="1" t="s">
        <v>89</v>
      </c>
      <c r="D3363" s="1" t="s">
        <v>130</v>
      </c>
      <c r="E3363" s="1" t="s">
        <v>53</v>
      </c>
      <c r="F3363" s="1" t="s">
        <v>53</v>
      </c>
      <c r="G3363" s="13" t="s">
        <v>2073</v>
      </c>
      <c r="H3363" s="12">
        <v>39892</v>
      </c>
      <c r="I3363" s="12" t="s">
        <v>2073</v>
      </c>
      <c r="J3363" s="12">
        <v>39892</v>
      </c>
      <c r="K3363" s="4">
        <v>1424</v>
      </c>
      <c r="L3363" s="1" t="s">
        <v>146</v>
      </c>
      <c r="M3363" s="1" t="s">
        <v>132</v>
      </c>
      <c r="N3363" s="1" t="s">
        <v>550</v>
      </c>
      <c r="O3363" s="1" t="s">
        <v>551</v>
      </c>
      <c r="P3363">
        <v>300</v>
      </c>
      <c r="Q3363">
        <v>896</v>
      </c>
      <c r="R3363">
        <v>36825.599999999999</v>
      </c>
      <c r="S3363">
        <v>41.1</v>
      </c>
      <c r="T3363">
        <v>0.14000000000000001</v>
      </c>
      <c r="U3363">
        <f t="shared" si="911"/>
        <v>36825.599999999999</v>
      </c>
      <c r="V3363">
        <f t="shared" si="912"/>
        <v>268800</v>
      </c>
      <c r="W3363" s="1" t="s">
        <v>552</v>
      </c>
      <c r="X3363" s="1" t="s">
        <v>361</v>
      </c>
      <c r="Y3363" s="1" t="s">
        <v>361</v>
      </c>
      <c r="Z3363" s="3">
        <v>4931</v>
      </c>
      <c r="AA3363" s="4">
        <f t="shared" si="929"/>
        <v>2343.4875860000002</v>
      </c>
      <c r="AB3363" s="2">
        <f t="shared" si="930"/>
        <v>2343.4875860000002</v>
      </c>
      <c r="AC3363" s="4">
        <f t="shared" si="931"/>
        <v>2343.4875860000002</v>
      </c>
      <c r="AD3363" s="4">
        <f t="shared" si="916"/>
        <v>2343.4875860000002</v>
      </c>
      <c r="AE3363" s="4" t="s">
        <v>62</v>
      </c>
      <c r="AG3363" s="4" t="str">
        <f t="shared" si="926"/>
        <v>Weight Captured Separately</v>
      </c>
      <c r="AI3363" t="e">
        <f t="shared" si="913"/>
        <v>#N/A</v>
      </c>
      <c r="AJ3363" t="s">
        <v>63</v>
      </c>
      <c r="AK3363" s="2"/>
      <c r="AL3363" s="2" t="str">
        <f t="shared" si="927"/>
        <v>Invoiced Separately</v>
      </c>
      <c r="AM3363" s="4"/>
      <c r="AN3363" t="e">
        <f>VLOOKUP([1]!Tabelle13[[#This Row],[Vlookup this ID for freight costs]],$AL$2:$AL$6811,2,FALSE)</f>
        <v>#REF!</v>
      </c>
      <c r="AO3363">
        <f t="shared" si="932"/>
        <v>14625.442511812003</v>
      </c>
      <c r="AP3363">
        <v>72.180000000000007</v>
      </c>
      <c r="AQ3363">
        <v>72.180000000000007</v>
      </c>
      <c r="AR3363" s="4">
        <v>20</v>
      </c>
      <c r="AS3363" s="4">
        <v>4</v>
      </c>
      <c r="AT3363" s="4">
        <v>2009</v>
      </c>
      <c r="AU3363" s="4">
        <v>20</v>
      </c>
      <c r="AV3363" s="4">
        <v>4</v>
      </c>
      <c r="AW3363" s="4">
        <v>2009</v>
      </c>
      <c r="AX3363" t="str">
        <f t="shared" si="914"/>
        <v>No Delay</v>
      </c>
      <c r="AY3363">
        <f t="shared" si="915"/>
        <v>0</v>
      </c>
    </row>
    <row r="3364" spans="1:51" x14ac:dyDescent="0.2">
      <c r="A3364" s="3">
        <v>12350</v>
      </c>
      <c r="B3364" s="1" t="s">
        <v>133</v>
      </c>
      <c r="C3364" s="1" t="s">
        <v>51</v>
      </c>
      <c r="D3364" s="1" t="s">
        <v>130</v>
      </c>
      <c r="E3364" s="1" t="s">
        <v>53</v>
      </c>
      <c r="F3364" s="1" t="s">
        <v>53</v>
      </c>
      <c r="G3364" s="13" t="s">
        <v>365</v>
      </c>
      <c r="H3364" s="12">
        <v>39241</v>
      </c>
      <c r="I3364" s="12" t="s">
        <v>365</v>
      </c>
      <c r="J3364" s="12">
        <v>39241</v>
      </c>
      <c r="K3364" s="4">
        <v>181</v>
      </c>
      <c r="L3364" s="1" t="s">
        <v>146</v>
      </c>
      <c r="M3364" s="1" t="s">
        <v>132</v>
      </c>
      <c r="N3364" s="1" t="s">
        <v>392</v>
      </c>
      <c r="O3364" s="1" t="s">
        <v>393</v>
      </c>
      <c r="P3364">
        <v>120</v>
      </c>
      <c r="Q3364">
        <v>900</v>
      </c>
      <c r="R3364">
        <v>36990</v>
      </c>
      <c r="S3364">
        <v>41.1</v>
      </c>
      <c r="T3364">
        <v>0.34</v>
      </c>
      <c r="U3364">
        <f t="shared" si="911"/>
        <v>36990</v>
      </c>
      <c r="V3364">
        <f t="shared" si="912"/>
        <v>108000</v>
      </c>
      <c r="W3364" s="1" t="s">
        <v>394</v>
      </c>
      <c r="X3364" s="1" t="s">
        <v>112</v>
      </c>
      <c r="Y3364" s="1" t="s">
        <v>112</v>
      </c>
      <c r="Z3364" s="3">
        <v>8116</v>
      </c>
      <c r="AA3364" s="4">
        <f t="shared" si="929"/>
        <v>2343.9265620000001</v>
      </c>
      <c r="AB3364" s="2">
        <f t="shared" si="930"/>
        <v>2343.9265620000001</v>
      </c>
      <c r="AC3364" s="4">
        <f t="shared" si="931"/>
        <v>1218.0455551428572</v>
      </c>
      <c r="AD3364" s="4">
        <f t="shared" si="916"/>
        <v>1218.0455551428572</v>
      </c>
      <c r="AE3364" s="4" t="s">
        <v>62</v>
      </c>
      <c r="AG3364" s="4" t="str">
        <f t="shared" si="926"/>
        <v>Weight Captured Separately</v>
      </c>
      <c r="AI3364" t="e">
        <f t="shared" si="913"/>
        <v>#N/A</v>
      </c>
      <c r="AJ3364" t="s">
        <v>81</v>
      </c>
      <c r="AK3364" s="2"/>
      <c r="AL3364" s="2" t="str">
        <f t="shared" si="927"/>
        <v>Freight Included in Commodity Cost</v>
      </c>
      <c r="AM3364" s="4"/>
      <c r="AN3364" t="e">
        <f>VLOOKUP([1]!Tabelle13[[#This Row],[Vlookup this ID for freight costs]],$AL$2:$AL$6811,2,FALSE)</f>
        <v>#REF!</v>
      </c>
      <c r="AO3364">
        <f t="shared" si="932"/>
        <v>7600.4333552017151</v>
      </c>
      <c r="AP3364">
        <v>0</v>
      </c>
      <c r="AR3364" s="4">
        <v>8</v>
      </c>
      <c r="AS3364" s="4">
        <v>6</v>
      </c>
      <c r="AT3364" s="4">
        <v>2007</v>
      </c>
      <c r="AU3364" s="4">
        <v>8</v>
      </c>
      <c r="AV3364" s="4">
        <v>6</v>
      </c>
      <c r="AW3364" s="4">
        <v>2007</v>
      </c>
      <c r="AX3364" t="str">
        <f t="shared" si="914"/>
        <v>No Delay</v>
      </c>
      <c r="AY3364">
        <f t="shared" si="915"/>
        <v>0</v>
      </c>
    </row>
    <row r="3365" spans="1:51" x14ac:dyDescent="0.2">
      <c r="A3365" s="3">
        <v>82343</v>
      </c>
      <c r="B3365" s="1" t="s">
        <v>140</v>
      </c>
      <c r="C3365" s="1" t="s">
        <v>99</v>
      </c>
      <c r="D3365" s="1" t="s">
        <v>130</v>
      </c>
      <c r="E3365" s="1" t="s">
        <v>53</v>
      </c>
      <c r="F3365" s="1" t="s">
        <v>53</v>
      </c>
      <c r="G3365" s="13" t="s">
        <v>805</v>
      </c>
      <c r="H3365" s="12">
        <v>40421</v>
      </c>
      <c r="I3365" s="12" t="s">
        <v>1106</v>
      </c>
      <c r="J3365" s="12">
        <v>40413</v>
      </c>
      <c r="K3365" s="4">
        <v>2698</v>
      </c>
      <c r="L3365" s="1" t="s">
        <v>146</v>
      </c>
      <c r="M3365" s="1" t="s">
        <v>132</v>
      </c>
      <c r="N3365" s="1" t="s">
        <v>163</v>
      </c>
      <c r="O3365" s="1" t="s">
        <v>93</v>
      </c>
      <c r="P3365">
        <v>60</v>
      </c>
      <c r="Q3365">
        <v>23340</v>
      </c>
      <c r="R3365">
        <v>383709.6</v>
      </c>
      <c r="S3365">
        <v>16.440000000000001</v>
      </c>
      <c r="T3365">
        <v>0.27</v>
      </c>
      <c r="U3365">
        <f t="shared" si="911"/>
        <v>383709.60000000003</v>
      </c>
      <c r="V3365">
        <f t="shared" si="912"/>
        <v>1400400</v>
      </c>
      <c r="W3365" s="1" t="s">
        <v>160</v>
      </c>
      <c r="X3365" s="1" t="s">
        <v>1236</v>
      </c>
      <c r="Y3365" s="1" t="s">
        <v>161</v>
      </c>
      <c r="Z3365" s="3">
        <v>5308</v>
      </c>
      <c r="AA3365" s="4">
        <f t="shared" si="917"/>
        <v>2344</v>
      </c>
      <c r="AB3365" s="4">
        <f xml:space="preserve"> 2244.740206  + 0.1097478*Q3365</f>
        <v>4806.253858</v>
      </c>
      <c r="AC3365" s="4">
        <f>AF3365</f>
        <v>2344</v>
      </c>
      <c r="AD3365" s="4">
        <f t="shared" si="916"/>
        <v>2344</v>
      </c>
      <c r="AE3365" s="4">
        <v>2344</v>
      </c>
      <c r="AF3365" s="4">
        <v>2344</v>
      </c>
      <c r="AG3365" s="4">
        <f t="shared" si="926"/>
        <v>2344</v>
      </c>
      <c r="AI3365" t="e">
        <f t="shared" si="913"/>
        <v>#N/A</v>
      </c>
      <c r="AJ3365">
        <v>1647.25</v>
      </c>
      <c r="AK3365" s="2">
        <v>1647.25</v>
      </c>
      <c r="AL3365" s="2">
        <f t="shared" si="927"/>
        <v>1647.25</v>
      </c>
      <c r="AM3365" s="4"/>
      <c r="AN3365" t="e">
        <f>VLOOKUP([1]!Tabelle13[[#This Row],[Vlookup this ID for freight costs]],$AL$2:$AL$6811,2,FALSE)</f>
        <v>#REF!</v>
      </c>
      <c r="AP3365">
        <v>827.28</v>
      </c>
      <c r="AQ3365">
        <v>827.28</v>
      </c>
      <c r="AR3365" s="4">
        <v>31</v>
      </c>
      <c r="AS3365" s="4">
        <v>8</v>
      </c>
      <c r="AT3365" s="4">
        <v>2010</v>
      </c>
      <c r="AU3365" s="4">
        <v>23</v>
      </c>
      <c r="AV3365" s="4">
        <v>8</v>
      </c>
      <c r="AW3365" s="4">
        <v>2010</v>
      </c>
      <c r="AX3365" t="str">
        <f t="shared" si="914"/>
        <v>No Delay</v>
      </c>
      <c r="AY3365">
        <f t="shared" si="915"/>
        <v>0</v>
      </c>
    </row>
    <row r="3366" spans="1:51" x14ac:dyDescent="0.2">
      <c r="A3366" s="3">
        <v>84019</v>
      </c>
      <c r="B3366" s="1" t="s">
        <v>140</v>
      </c>
      <c r="C3366" s="1" t="s">
        <v>99</v>
      </c>
      <c r="D3366" s="1" t="s">
        <v>130</v>
      </c>
      <c r="E3366" s="1" t="s">
        <v>53</v>
      </c>
      <c r="F3366" s="1" t="s">
        <v>53</v>
      </c>
      <c r="G3366" s="13" t="s">
        <v>555</v>
      </c>
      <c r="H3366" s="12">
        <v>40378</v>
      </c>
      <c r="I3366" s="12" t="s">
        <v>1141</v>
      </c>
      <c r="J3366" s="12">
        <v>40394</v>
      </c>
      <c r="K3366" s="4">
        <v>2659</v>
      </c>
      <c r="L3366" s="1" t="s">
        <v>146</v>
      </c>
      <c r="M3366" s="1" t="s">
        <v>132</v>
      </c>
      <c r="N3366" s="1" t="s">
        <v>163</v>
      </c>
      <c r="O3366" s="1" t="s">
        <v>93</v>
      </c>
      <c r="P3366">
        <v>60</v>
      </c>
      <c r="Q3366">
        <v>23358</v>
      </c>
      <c r="R3366">
        <v>400356.12</v>
      </c>
      <c r="S3366">
        <v>17.14</v>
      </c>
      <c r="T3366">
        <v>0.28999999999999998</v>
      </c>
      <c r="U3366">
        <f t="shared" si="911"/>
        <v>400356.12</v>
      </c>
      <c r="V3366">
        <f t="shared" si="912"/>
        <v>1401480</v>
      </c>
      <c r="W3366" s="1" t="s">
        <v>160</v>
      </c>
      <c r="X3366" s="1" t="s">
        <v>1236</v>
      </c>
      <c r="Y3366" s="1" t="s">
        <v>161</v>
      </c>
      <c r="Z3366" s="3">
        <v>5308</v>
      </c>
      <c r="AA3366" s="4">
        <f t="shared" si="917"/>
        <v>2344</v>
      </c>
      <c r="AB3366" s="4">
        <f xml:space="preserve"> 2244.740206  + 0.1097478*Q3366</f>
        <v>4808.2293184</v>
      </c>
      <c r="AC3366" s="4">
        <f>AF3366</f>
        <v>2344</v>
      </c>
      <c r="AD3366" s="4">
        <f t="shared" si="916"/>
        <v>2344</v>
      </c>
      <c r="AE3366" s="4">
        <v>2344</v>
      </c>
      <c r="AF3366" s="4">
        <v>2344</v>
      </c>
      <c r="AG3366" s="4">
        <f t="shared" si="926"/>
        <v>2344</v>
      </c>
      <c r="AI3366" t="e">
        <f t="shared" si="913"/>
        <v>#N/A</v>
      </c>
      <c r="AJ3366">
        <v>9309.52</v>
      </c>
      <c r="AK3366" s="2">
        <v>9309.52</v>
      </c>
      <c r="AL3366" s="2">
        <f t="shared" si="927"/>
        <v>9309.52</v>
      </c>
      <c r="AM3366" s="4"/>
      <c r="AN3366" t="e">
        <f>VLOOKUP([1]!Tabelle13[[#This Row],[Vlookup this ID for freight costs]],$AL$2:$AL$6811,2,FALSE)</f>
        <v>#REF!</v>
      </c>
      <c r="AP3366">
        <v>863.17</v>
      </c>
      <c r="AQ3366">
        <v>863.17</v>
      </c>
      <c r="AR3366" s="4">
        <v>19</v>
      </c>
      <c r="AS3366" s="4">
        <v>7</v>
      </c>
      <c r="AT3366" s="4">
        <v>2010</v>
      </c>
      <c r="AU3366" s="4">
        <v>4</v>
      </c>
      <c r="AV3366" s="4">
        <v>8</v>
      </c>
      <c r="AW3366" s="4">
        <v>2010</v>
      </c>
      <c r="AX3366" t="str">
        <f t="shared" si="914"/>
        <v>Delay</v>
      </c>
      <c r="AY3366">
        <f t="shared" si="915"/>
        <v>16</v>
      </c>
    </row>
    <row r="3367" spans="1:51" x14ac:dyDescent="0.2">
      <c r="A3367" s="3">
        <v>51763</v>
      </c>
      <c r="B3367" s="1" t="s">
        <v>328</v>
      </c>
      <c r="C3367" s="1" t="s">
        <v>150</v>
      </c>
      <c r="D3367" s="1" t="s">
        <v>100</v>
      </c>
      <c r="E3367" s="1" t="s">
        <v>101</v>
      </c>
      <c r="F3367" s="1" t="s">
        <v>101</v>
      </c>
      <c r="G3367" s="13" t="s">
        <v>919</v>
      </c>
      <c r="H3367" s="12">
        <v>41380</v>
      </c>
      <c r="I3367" s="12" t="s">
        <v>919</v>
      </c>
      <c r="J3367" s="12">
        <v>41380</v>
      </c>
      <c r="K3367" s="4">
        <v>4619</v>
      </c>
      <c r="L3367" s="1" t="s">
        <v>146</v>
      </c>
      <c r="M3367" s="1" t="s">
        <v>1920</v>
      </c>
      <c r="N3367" s="1" t="s">
        <v>167</v>
      </c>
      <c r="O3367" s="1" t="s">
        <v>93</v>
      </c>
      <c r="P3367">
        <v>30</v>
      </c>
      <c r="Q3367">
        <v>911</v>
      </c>
      <c r="R3367">
        <v>14646.84</v>
      </c>
      <c r="S3367">
        <v>16.079999999999998</v>
      </c>
      <c r="T3367">
        <v>0.54</v>
      </c>
      <c r="U3367">
        <f t="shared" si="911"/>
        <v>14648.88</v>
      </c>
      <c r="V3367">
        <f t="shared" si="912"/>
        <v>27330</v>
      </c>
      <c r="W3367" s="1" t="s">
        <v>204</v>
      </c>
      <c r="X3367" s="1" t="s">
        <v>1236</v>
      </c>
      <c r="Y3367" s="1" t="s">
        <v>205</v>
      </c>
      <c r="Z3367" s="3">
        <v>16682</v>
      </c>
      <c r="AA3367" s="4">
        <f t="shared" ref="AA3367:AA3368" si="933">AB3367</f>
        <v>2345.133746</v>
      </c>
      <c r="AB3367" s="2">
        <f t="shared" ref="AB3367:AB3368" si="934">2245.156962+0.109744*Q3367</f>
        <v>2345.133746</v>
      </c>
      <c r="AC3367" s="4">
        <f>AD3367</f>
        <v>4077.1257453333333</v>
      </c>
      <c r="AD3367" s="4">
        <f t="shared" si="916"/>
        <v>4077.1257453333333</v>
      </c>
      <c r="AE3367" s="4" t="s">
        <v>62</v>
      </c>
      <c r="AG3367" s="4" t="str">
        <f t="shared" si="926"/>
        <v>Weight Captured Separately</v>
      </c>
      <c r="AI3367" t="e">
        <f t="shared" si="913"/>
        <v>#N/A</v>
      </c>
      <c r="AJ3367" t="s">
        <v>81</v>
      </c>
      <c r="AK3367" s="2"/>
      <c r="AL3367" s="2" t="str">
        <f t="shared" si="927"/>
        <v>Freight Included in Commodity Cost</v>
      </c>
      <c r="AM3367" s="4"/>
      <c r="AN3367" t="e">
        <f>VLOOKUP([1]!Tabelle13[[#This Row],[Vlookup this ID for freight costs]],$AL$2:$AL$6811,2,FALSE)</f>
        <v>#REF!</v>
      </c>
      <c r="AO3367">
        <f t="shared" ref="AO3367:AO3368" si="935">IF(AK:AK="",AC:AC*6.242+1.383 -2.844 + 3.145 -2.265  -2.026,AK:AK)</f>
        <v>25446.811902370668</v>
      </c>
      <c r="AP3367">
        <v>18.12</v>
      </c>
      <c r="AQ3367">
        <v>18.12</v>
      </c>
      <c r="AR3367" s="4">
        <v>16</v>
      </c>
      <c r="AS3367" s="4">
        <v>4</v>
      </c>
      <c r="AT3367" s="4">
        <v>2013</v>
      </c>
      <c r="AU3367" s="4">
        <v>16</v>
      </c>
      <c r="AV3367" s="4">
        <v>4</v>
      </c>
      <c r="AW3367" s="4">
        <v>2013</v>
      </c>
      <c r="AX3367" t="str">
        <f t="shared" si="914"/>
        <v>No Delay</v>
      </c>
      <c r="AY3367">
        <f t="shared" si="915"/>
        <v>0</v>
      </c>
    </row>
    <row r="3368" spans="1:51" x14ac:dyDescent="0.2">
      <c r="A3368" s="3">
        <v>62421</v>
      </c>
      <c r="B3368" s="1" t="s">
        <v>328</v>
      </c>
      <c r="C3368" s="1" t="s">
        <v>150</v>
      </c>
      <c r="D3368" s="1" t="s">
        <v>100</v>
      </c>
      <c r="E3368" s="1" t="s">
        <v>101</v>
      </c>
      <c r="F3368" s="1" t="s">
        <v>101</v>
      </c>
      <c r="G3368" s="13" t="s">
        <v>1576</v>
      </c>
      <c r="H3368" s="12">
        <v>41983</v>
      </c>
      <c r="I3368" s="12" t="s">
        <v>1576</v>
      </c>
      <c r="J3368" s="12">
        <v>41983</v>
      </c>
      <c r="K3368" s="4">
        <v>6189</v>
      </c>
      <c r="L3368" s="1" t="s">
        <v>146</v>
      </c>
      <c r="M3368" s="1" t="s">
        <v>1920</v>
      </c>
      <c r="N3368" s="1" t="s">
        <v>167</v>
      </c>
      <c r="O3368" s="1" t="s">
        <v>93</v>
      </c>
      <c r="P3368">
        <v>30</v>
      </c>
      <c r="Q3368">
        <v>912</v>
      </c>
      <c r="R3368">
        <v>12596.09</v>
      </c>
      <c r="S3368">
        <v>13.81</v>
      </c>
      <c r="T3368">
        <v>0.46</v>
      </c>
      <c r="U3368">
        <f t="shared" si="911"/>
        <v>12594.720000000001</v>
      </c>
      <c r="V3368">
        <f t="shared" si="912"/>
        <v>27360</v>
      </c>
      <c r="W3368" s="1" t="s">
        <v>155</v>
      </c>
      <c r="X3368" s="1" t="s">
        <v>1236</v>
      </c>
      <c r="Y3368" s="1" t="s">
        <v>156</v>
      </c>
      <c r="Z3368" s="3">
        <v>16635</v>
      </c>
      <c r="AA3368" s="4">
        <f t="shared" si="933"/>
        <v>2345.2434899999998</v>
      </c>
      <c r="AB3368" s="2">
        <f t="shared" si="934"/>
        <v>2345.2434899999998</v>
      </c>
      <c r="AC3368" s="4">
        <f>AD3368</f>
        <v>3644.2374895000003</v>
      </c>
      <c r="AD3368" s="4">
        <f t="shared" si="916"/>
        <v>3644.2374895000003</v>
      </c>
      <c r="AE3368" s="4" t="s">
        <v>62</v>
      </c>
      <c r="AG3368" s="4" t="str">
        <f t="shared" si="926"/>
        <v>Weight Captured Separately</v>
      </c>
      <c r="AI3368" t="e">
        <f t="shared" si="913"/>
        <v>#N/A</v>
      </c>
      <c r="AJ3368" t="s">
        <v>81</v>
      </c>
      <c r="AK3368" s="2"/>
      <c r="AL3368" s="2" t="str">
        <f t="shared" si="927"/>
        <v>Freight Included in Commodity Cost</v>
      </c>
      <c r="AM3368" s="4"/>
      <c r="AN3368" t="e">
        <f>VLOOKUP([1]!Tabelle13[[#This Row],[Vlookup this ID for freight costs]],$AL$2:$AL$6811,2,FALSE)</f>
        <v>#REF!</v>
      </c>
      <c r="AO3368">
        <f t="shared" si="935"/>
        <v>22744.723409459002</v>
      </c>
      <c r="AP3368">
        <v>14.83</v>
      </c>
      <c r="AQ3368">
        <v>14.83</v>
      </c>
      <c r="AR3368" s="4">
        <v>10</v>
      </c>
      <c r="AS3368" s="4">
        <v>12</v>
      </c>
      <c r="AT3368" s="4">
        <v>2014</v>
      </c>
      <c r="AU3368" s="4">
        <v>10</v>
      </c>
      <c r="AV3368" s="4">
        <v>12</v>
      </c>
      <c r="AW3368" s="4">
        <v>2014</v>
      </c>
      <c r="AX3368" t="str">
        <f t="shared" si="914"/>
        <v>No Delay</v>
      </c>
      <c r="AY3368">
        <f t="shared" si="915"/>
        <v>0</v>
      </c>
    </row>
    <row r="3369" spans="1:51" x14ac:dyDescent="0.2">
      <c r="A3369" s="3">
        <v>86136</v>
      </c>
      <c r="B3369" s="1" t="s">
        <v>140</v>
      </c>
      <c r="C3369" s="1" t="s">
        <v>99</v>
      </c>
      <c r="D3369" s="1" t="s">
        <v>130</v>
      </c>
      <c r="E3369" s="1" t="s">
        <v>101</v>
      </c>
      <c r="F3369" s="1" t="s">
        <v>101</v>
      </c>
      <c r="G3369" s="13" t="s">
        <v>1042</v>
      </c>
      <c r="H3369" s="12">
        <v>41946</v>
      </c>
      <c r="I3369" s="12" t="s">
        <v>407</v>
      </c>
      <c r="J3369" s="12">
        <v>41950</v>
      </c>
      <c r="K3369" s="4">
        <v>6105</v>
      </c>
      <c r="L3369" s="1" t="s">
        <v>146</v>
      </c>
      <c r="M3369" s="1" t="s">
        <v>132</v>
      </c>
      <c r="N3369" s="1" t="s">
        <v>163</v>
      </c>
      <c r="O3369" s="1" t="s">
        <v>93</v>
      </c>
      <c r="P3369">
        <v>60</v>
      </c>
      <c r="Q3369">
        <v>24876</v>
      </c>
      <c r="R3369">
        <v>285078.96000000002</v>
      </c>
      <c r="S3369">
        <v>11.46</v>
      </c>
      <c r="T3369">
        <v>0.19</v>
      </c>
      <c r="U3369">
        <f t="shared" si="911"/>
        <v>285078.96000000002</v>
      </c>
      <c r="V3369">
        <f t="shared" si="912"/>
        <v>1492560</v>
      </c>
      <c r="W3369" s="1" t="s">
        <v>160</v>
      </c>
      <c r="X3369" s="1" t="s">
        <v>1236</v>
      </c>
      <c r="Y3369" s="1" t="s">
        <v>161</v>
      </c>
      <c r="Z3369" s="3">
        <v>11983</v>
      </c>
      <c r="AA3369" s="4">
        <f t="shared" si="917"/>
        <v>2345</v>
      </c>
      <c r="AB3369" s="4">
        <f xml:space="preserve"> 2244.740206  + 0.1097478*Q3369</f>
        <v>4974.8264787999997</v>
      </c>
      <c r="AC3369" s="4">
        <f>AF3369</f>
        <v>2345</v>
      </c>
      <c r="AD3369" s="4">
        <f t="shared" si="916"/>
        <v>2345</v>
      </c>
      <c r="AE3369" s="4">
        <v>2345</v>
      </c>
      <c r="AF3369" s="4">
        <v>2345</v>
      </c>
      <c r="AG3369" s="4">
        <f t="shared" si="926"/>
        <v>2345</v>
      </c>
      <c r="AI3369" t="e">
        <f t="shared" si="913"/>
        <v>#N/A</v>
      </c>
      <c r="AJ3369">
        <v>2456.7399999999998</v>
      </c>
      <c r="AK3369" s="2">
        <v>2456.7399999999998</v>
      </c>
      <c r="AL3369" s="2">
        <f t="shared" si="927"/>
        <v>2456.7399999999998</v>
      </c>
      <c r="AM3369" s="4"/>
      <c r="AN3369" t="e">
        <f>VLOOKUP([1]!Tabelle13[[#This Row],[Vlookup this ID for freight costs]],$AL$2:$AL$6811,2,FALSE)</f>
        <v>#REF!</v>
      </c>
      <c r="AP3369">
        <v>352.64</v>
      </c>
      <c r="AQ3369">
        <v>352.64</v>
      </c>
      <c r="AR3369" s="4">
        <v>3</v>
      </c>
      <c r="AS3369" s="4">
        <v>11</v>
      </c>
      <c r="AT3369" s="4">
        <v>2014</v>
      </c>
      <c r="AU3369" s="4">
        <v>7</v>
      </c>
      <c r="AV3369" s="4">
        <v>11</v>
      </c>
      <c r="AW3369" s="4">
        <v>2014</v>
      </c>
      <c r="AX3369" t="str">
        <f t="shared" si="914"/>
        <v>Delay</v>
      </c>
      <c r="AY3369">
        <f t="shared" si="915"/>
        <v>4</v>
      </c>
    </row>
    <row r="3370" spans="1:51" x14ac:dyDescent="0.2">
      <c r="A3370" s="3">
        <v>24970</v>
      </c>
      <c r="B3370" s="1" t="s">
        <v>328</v>
      </c>
      <c r="C3370" s="1" t="s">
        <v>150</v>
      </c>
      <c r="D3370" s="1" t="s">
        <v>100</v>
      </c>
      <c r="E3370" s="1" t="s">
        <v>101</v>
      </c>
      <c r="F3370" s="1" t="s">
        <v>101</v>
      </c>
      <c r="G3370" s="13" t="s">
        <v>1411</v>
      </c>
      <c r="H3370" s="12">
        <v>41880</v>
      </c>
      <c r="I3370" s="12" t="s">
        <v>1411</v>
      </c>
      <c r="J3370" s="12">
        <v>41880</v>
      </c>
      <c r="K3370" s="4">
        <v>5861</v>
      </c>
      <c r="L3370" s="1" t="s">
        <v>146</v>
      </c>
      <c r="M3370" s="1" t="s">
        <v>1920</v>
      </c>
      <c r="N3370" s="1" t="s">
        <v>167</v>
      </c>
      <c r="O3370" s="1" t="s">
        <v>93</v>
      </c>
      <c r="P3370">
        <v>30</v>
      </c>
      <c r="Q3370">
        <v>915</v>
      </c>
      <c r="R3370">
        <v>15162.72</v>
      </c>
      <c r="S3370">
        <v>16.57</v>
      </c>
      <c r="T3370">
        <v>0.55000000000000004</v>
      </c>
      <c r="U3370">
        <f t="shared" si="911"/>
        <v>15161.550000000001</v>
      </c>
      <c r="V3370">
        <f t="shared" si="912"/>
        <v>27450</v>
      </c>
      <c r="W3370" s="1" t="s">
        <v>179</v>
      </c>
      <c r="X3370" s="1" t="s">
        <v>1236</v>
      </c>
      <c r="Y3370" s="1" t="s">
        <v>156</v>
      </c>
      <c r="Z3370" s="3">
        <v>16635</v>
      </c>
      <c r="AA3370" s="4">
        <f t="shared" ref="AA3370:AA3371" si="936">AB3370</f>
        <v>2345.5727219999999</v>
      </c>
      <c r="AB3370" s="2">
        <f t="shared" ref="AB3370:AB3371" si="937">2245.156962+0.109744*Q3370</f>
        <v>2345.5727219999999</v>
      </c>
      <c r="AC3370" s="4">
        <f>AD3370</f>
        <v>3066.4540529999999</v>
      </c>
      <c r="AD3370" s="4">
        <f t="shared" si="916"/>
        <v>3066.4540529999999</v>
      </c>
      <c r="AE3370" s="4" t="s">
        <v>62</v>
      </c>
      <c r="AG3370" s="4" t="str">
        <f t="shared" si="926"/>
        <v>Weight Captured Separately</v>
      </c>
      <c r="AI3370" t="e">
        <f t="shared" si="913"/>
        <v>#N/A</v>
      </c>
      <c r="AJ3370" t="s">
        <v>81</v>
      </c>
      <c r="AK3370" s="2"/>
      <c r="AL3370" s="2" t="str">
        <f t="shared" si="927"/>
        <v>Freight Included in Commodity Cost</v>
      </c>
      <c r="AM3370" s="4"/>
      <c r="AN3370" t="e">
        <f>VLOOKUP([1]!Tabelle13[[#This Row],[Vlookup this ID for freight costs]],$AL$2:$AL$6811,2,FALSE)</f>
        <v>#REF!</v>
      </c>
      <c r="AO3370">
        <f t="shared" ref="AO3370:AO3371" si="938">IF(AK:AK="",AC:AC*6.242+1.383 -2.844 + 3.145 -2.265  -2.026,AK:AK)</f>
        <v>19138.199198825998</v>
      </c>
      <c r="AP3370">
        <v>18.760000000000002</v>
      </c>
      <c r="AQ3370">
        <v>18.760000000000002</v>
      </c>
      <c r="AR3370" s="4">
        <v>29</v>
      </c>
      <c r="AS3370" s="4">
        <v>8</v>
      </c>
      <c r="AT3370" s="4">
        <v>2014</v>
      </c>
      <c r="AU3370" s="4">
        <v>29</v>
      </c>
      <c r="AV3370" s="4">
        <v>8</v>
      </c>
      <c r="AW3370" s="4">
        <v>2014</v>
      </c>
      <c r="AX3370" t="str">
        <f t="shared" si="914"/>
        <v>No Delay</v>
      </c>
      <c r="AY3370">
        <f t="shared" si="915"/>
        <v>0</v>
      </c>
    </row>
    <row r="3371" spans="1:51" x14ac:dyDescent="0.2">
      <c r="A3371" s="3">
        <v>45168</v>
      </c>
      <c r="B3371" s="1" t="s">
        <v>328</v>
      </c>
      <c r="C3371" s="1" t="s">
        <v>150</v>
      </c>
      <c r="D3371" s="1" t="s">
        <v>100</v>
      </c>
      <c r="E3371" s="1" t="s">
        <v>101</v>
      </c>
      <c r="F3371" s="1" t="s">
        <v>101</v>
      </c>
      <c r="G3371" s="13" t="s">
        <v>1960</v>
      </c>
      <c r="H3371" s="12">
        <v>41676</v>
      </c>
      <c r="I3371" s="12" t="s">
        <v>1960</v>
      </c>
      <c r="J3371" s="12">
        <v>41676</v>
      </c>
      <c r="K3371" s="4">
        <v>5258</v>
      </c>
      <c r="L3371" s="1" t="s">
        <v>146</v>
      </c>
      <c r="M3371" s="1" t="s">
        <v>1920</v>
      </c>
      <c r="N3371" s="1" t="s">
        <v>275</v>
      </c>
      <c r="O3371" s="1" t="s">
        <v>93</v>
      </c>
      <c r="P3371">
        <v>60</v>
      </c>
      <c r="Q3371">
        <v>920</v>
      </c>
      <c r="R3371">
        <v>25777.7</v>
      </c>
      <c r="S3371">
        <v>28.02</v>
      </c>
      <c r="T3371">
        <v>0.47</v>
      </c>
      <c r="U3371">
        <f t="shared" si="911"/>
        <v>25778.399999999998</v>
      </c>
      <c r="V3371">
        <f t="shared" si="912"/>
        <v>55200</v>
      </c>
      <c r="W3371" s="1" t="s">
        <v>204</v>
      </c>
      <c r="X3371" s="1" t="s">
        <v>1236</v>
      </c>
      <c r="Y3371" s="1" t="s">
        <v>205</v>
      </c>
      <c r="Z3371" s="3">
        <v>16682</v>
      </c>
      <c r="AA3371" s="4">
        <f t="shared" si="936"/>
        <v>2346.1214420000001</v>
      </c>
      <c r="AB3371" s="2">
        <f t="shared" si="937"/>
        <v>2346.1214420000001</v>
      </c>
      <c r="AC3371" s="4">
        <f>AD3371</f>
        <v>2346.1214420000001</v>
      </c>
      <c r="AD3371" s="4">
        <f t="shared" si="916"/>
        <v>2346.1214420000001</v>
      </c>
      <c r="AE3371" s="4" t="s">
        <v>62</v>
      </c>
      <c r="AG3371" s="4" t="str">
        <f t="shared" si="926"/>
        <v>Weight Captured Separately</v>
      </c>
      <c r="AI3371" t="e">
        <f t="shared" si="913"/>
        <v>#N/A</v>
      </c>
      <c r="AJ3371" t="s">
        <v>81</v>
      </c>
      <c r="AK3371" s="2"/>
      <c r="AL3371" s="2" t="str">
        <f t="shared" si="927"/>
        <v>Freight Included in Commodity Cost</v>
      </c>
      <c r="AM3371" s="4"/>
      <c r="AN3371" t="e">
        <f>VLOOKUP([1]!Tabelle13[[#This Row],[Vlookup this ID for freight costs]],$AL$2:$AL$6811,2,FALSE)</f>
        <v>#REF!</v>
      </c>
      <c r="AO3371">
        <f t="shared" si="938"/>
        <v>14641.883040964003</v>
      </c>
      <c r="AP3371">
        <v>31.89</v>
      </c>
      <c r="AQ3371">
        <v>31.89</v>
      </c>
      <c r="AR3371" s="4">
        <v>6</v>
      </c>
      <c r="AS3371" s="4">
        <v>2</v>
      </c>
      <c r="AT3371" s="4">
        <v>2014</v>
      </c>
      <c r="AU3371" s="4">
        <v>6</v>
      </c>
      <c r="AV3371" s="4">
        <v>2</v>
      </c>
      <c r="AW3371" s="4">
        <v>2014</v>
      </c>
      <c r="AX3371" t="str">
        <f t="shared" si="914"/>
        <v>No Delay</v>
      </c>
      <c r="AY3371">
        <f t="shared" si="915"/>
        <v>0</v>
      </c>
    </row>
    <row r="3372" spans="1:51" x14ac:dyDescent="0.2">
      <c r="A3372" s="3">
        <v>85534</v>
      </c>
      <c r="B3372" s="1" t="s">
        <v>140</v>
      </c>
      <c r="C3372" s="1" t="s">
        <v>99</v>
      </c>
      <c r="D3372" s="1" t="s">
        <v>130</v>
      </c>
      <c r="E3372" s="1" t="s">
        <v>101</v>
      </c>
      <c r="F3372" s="1" t="s">
        <v>101</v>
      </c>
      <c r="G3372" s="13" t="s">
        <v>1350</v>
      </c>
      <c r="H3372" s="12">
        <v>41971</v>
      </c>
      <c r="I3372" s="12" t="s">
        <v>2074</v>
      </c>
      <c r="J3372" s="12">
        <v>41963</v>
      </c>
      <c r="K3372" s="4">
        <v>6139</v>
      </c>
      <c r="L3372" s="1" t="s">
        <v>146</v>
      </c>
      <c r="M3372" s="1" t="s">
        <v>132</v>
      </c>
      <c r="N3372" s="1" t="s">
        <v>536</v>
      </c>
      <c r="O3372" s="1" t="s">
        <v>93</v>
      </c>
      <c r="P3372">
        <v>60</v>
      </c>
      <c r="Q3372">
        <v>34374</v>
      </c>
      <c r="R3372">
        <v>73904.100000000006</v>
      </c>
      <c r="S3372">
        <v>2.15</v>
      </c>
      <c r="T3372">
        <v>0.04</v>
      </c>
      <c r="U3372">
        <f t="shared" si="911"/>
        <v>73904.099999999991</v>
      </c>
      <c r="V3372">
        <f t="shared" si="912"/>
        <v>2062440</v>
      </c>
      <c r="W3372" s="1" t="s">
        <v>204</v>
      </c>
      <c r="X3372" s="1" t="s">
        <v>1236</v>
      </c>
      <c r="Y3372" s="1" t="s">
        <v>205</v>
      </c>
      <c r="Z3372" s="3">
        <v>12547</v>
      </c>
      <c r="AA3372" s="4">
        <f t="shared" si="917"/>
        <v>2346</v>
      </c>
      <c r="AB3372" s="4">
        <f xml:space="preserve"> 2244.740206  + 0.1097478*Q3372</f>
        <v>6017.2110831999998</v>
      </c>
      <c r="AC3372" s="4">
        <f>AF3372</f>
        <v>2346</v>
      </c>
      <c r="AD3372" s="4">
        <f t="shared" si="916"/>
        <v>2346</v>
      </c>
      <c r="AE3372" s="4">
        <v>2346</v>
      </c>
      <c r="AF3372" s="4">
        <v>2346</v>
      </c>
      <c r="AG3372" s="4">
        <f t="shared" si="926"/>
        <v>2346</v>
      </c>
      <c r="AI3372" t="e">
        <f t="shared" si="913"/>
        <v>#N/A</v>
      </c>
      <c r="AJ3372">
        <v>1462.81</v>
      </c>
      <c r="AK3372" s="2">
        <v>1462.81</v>
      </c>
      <c r="AL3372" s="2">
        <f t="shared" si="927"/>
        <v>1462.81</v>
      </c>
      <c r="AM3372" s="4"/>
      <c r="AN3372" t="e">
        <f>VLOOKUP([1]!Tabelle13[[#This Row],[Vlookup this ID for freight costs]],$AL$2:$AL$6811,2,FALSE)</f>
        <v>#REF!</v>
      </c>
      <c r="AP3372">
        <v>75.97</v>
      </c>
      <c r="AQ3372">
        <v>75.97</v>
      </c>
      <c r="AR3372" s="4">
        <v>28</v>
      </c>
      <c r="AS3372" s="4">
        <v>11</v>
      </c>
      <c r="AT3372" s="4">
        <v>2014</v>
      </c>
      <c r="AU3372" s="4">
        <v>20</v>
      </c>
      <c r="AV3372" s="4">
        <v>11</v>
      </c>
      <c r="AW3372" s="4">
        <v>2014</v>
      </c>
      <c r="AX3372" t="str">
        <f t="shared" si="914"/>
        <v>No Delay</v>
      </c>
      <c r="AY3372">
        <f t="shared" si="915"/>
        <v>0</v>
      </c>
    </row>
    <row r="3373" spans="1:51" x14ac:dyDescent="0.2">
      <c r="A3373" s="3">
        <v>2431</v>
      </c>
      <c r="B3373" s="1" t="s">
        <v>1918</v>
      </c>
      <c r="C3373" s="1" t="s">
        <v>150</v>
      </c>
      <c r="D3373" s="1" t="s">
        <v>100</v>
      </c>
      <c r="E3373" s="1" t="s">
        <v>53</v>
      </c>
      <c r="F3373" s="1" t="s">
        <v>53</v>
      </c>
      <c r="G3373" s="13" t="s">
        <v>1975</v>
      </c>
      <c r="H3373" s="12">
        <v>39903</v>
      </c>
      <c r="I3373" s="12" t="s">
        <v>443</v>
      </c>
      <c r="J3373" s="12">
        <v>39784</v>
      </c>
      <c r="K3373" s="4">
        <v>1239</v>
      </c>
      <c r="L3373" s="1" t="s">
        <v>146</v>
      </c>
      <c r="M3373" s="1" t="s">
        <v>1920</v>
      </c>
      <c r="N3373" s="1" t="s">
        <v>970</v>
      </c>
      <c r="O3373" s="1" t="s">
        <v>93</v>
      </c>
      <c r="P3373">
        <v>240</v>
      </c>
      <c r="Q3373">
        <v>929</v>
      </c>
      <c r="R3373">
        <v>3390.85</v>
      </c>
      <c r="S3373">
        <v>3.65</v>
      </c>
      <c r="T3373">
        <v>0.02</v>
      </c>
      <c r="U3373">
        <f t="shared" si="911"/>
        <v>3390.85</v>
      </c>
      <c r="V3373">
        <f t="shared" si="912"/>
        <v>222960</v>
      </c>
      <c r="W3373" s="1" t="s">
        <v>155</v>
      </c>
      <c r="X3373" s="1" t="s">
        <v>1236</v>
      </c>
      <c r="Y3373" s="1" t="s">
        <v>156</v>
      </c>
      <c r="Z3373" s="3">
        <v>8107</v>
      </c>
      <c r="AA3373" s="4">
        <f>AB3373</f>
        <v>2347.1091379999998</v>
      </c>
      <c r="AB3373" s="2">
        <f>2245.156962+0.109744*Q3373</f>
        <v>2347.1091379999998</v>
      </c>
      <c r="AC3373" s="4">
        <f>AD3373</f>
        <v>2347.1091379999998</v>
      </c>
      <c r="AD3373" s="4">
        <f t="shared" si="916"/>
        <v>2347.1091379999998</v>
      </c>
      <c r="AE3373" s="4" t="s">
        <v>62</v>
      </c>
      <c r="AG3373" s="4" t="str">
        <f t="shared" si="926"/>
        <v>Weight Captured Separately</v>
      </c>
      <c r="AH3373" s="4">
        <v>10642</v>
      </c>
      <c r="AI3373">
        <f t="shared" si="913"/>
        <v>3286</v>
      </c>
      <c r="AJ3373" t="s">
        <v>81</v>
      </c>
      <c r="AK3373" s="2"/>
      <c r="AL3373" s="2" t="str">
        <f t="shared" si="927"/>
        <v>Freight Included in Commodity Cost</v>
      </c>
      <c r="AM3373" s="4"/>
      <c r="AN3373" t="e">
        <f>VLOOKUP([1]!Tabelle13[[#This Row],[Vlookup this ID for freight costs]],$AL$2:$AL$6811,2,FALSE)</f>
        <v>#REF!</v>
      </c>
      <c r="AO3373">
        <f>IF(AK:AK="",AC:AC*6.242+1.383 -2.844 + 3.145 -2.265  -2.026,AK:AK)</f>
        <v>14648.048239396001</v>
      </c>
      <c r="AP3373">
        <v>6.65</v>
      </c>
      <c r="AQ3373">
        <v>6.65</v>
      </c>
      <c r="AR3373" s="4">
        <v>31</v>
      </c>
      <c r="AS3373" s="4">
        <v>3</v>
      </c>
      <c r="AT3373" s="4">
        <v>2009</v>
      </c>
      <c r="AU3373" s="4">
        <v>2</v>
      </c>
      <c r="AV3373" s="4">
        <v>12</v>
      </c>
      <c r="AW3373" s="4">
        <v>2008</v>
      </c>
      <c r="AX3373" t="str">
        <f t="shared" si="914"/>
        <v>No Delay</v>
      </c>
      <c r="AY3373">
        <f t="shared" si="915"/>
        <v>0</v>
      </c>
    </row>
    <row r="3374" spans="1:51" x14ac:dyDescent="0.2">
      <c r="A3374" s="3">
        <v>84540</v>
      </c>
      <c r="B3374" s="1" t="s">
        <v>151</v>
      </c>
      <c r="C3374" s="1" t="s">
        <v>65</v>
      </c>
      <c r="D3374" s="1" t="s">
        <v>130</v>
      </c>
      <c r="E3374" s="1" t="s">
        <v>152</v>
      </c>
      <c r="F3374" s="1" t="s">
        <v>152</v>
      </c>
      <c r="G3374" s="13" t="s">
        <v>194</v>
      </c>
      <c r="H3374" s="12">
        <v>40287</v>
      </c>
      <c r="I3374" s="12" t="s">
        <v>377</v>
      </c>
      <c r="J3374" s="12">
        <v>40316</v>
      </c>
      <c r="K3374" s="4">
        <v>2428</v>
      </c>
      <c r="L3374" s="1" t="s">
        <v>146</v>
      </c>
      <c r="M3374" s="1" t="s">
        <v>132</v>
      </c>
      <c r="N3374" s="1" t="s">
        <v>154</v>
      </c>
      <c r="O3374" s="1" t="s">
        <v>93</v>
      </c>
      <c r="P3374">
        <v>60</v>
      </c>
      <c r="Q3374">
        <v>20000</v>
      </c>
      <c r="R3374">
        <v>224400</v>
      </c>
      <c r="S3374">
        <v>11.22</v>
      </c>
      <c r="T3374">
        <v>0.19</v>
      </c>
      <c r="U3374">
        <f t="shared" si="911"/>
        <v>224400</v>
      </c>
      <c r="V3374">
        <f t="shared" si="912"/>
        <v>1200000</v>
      </c>
      <c r="W3374" s="1" t="s">
        <v>155</v>
      </c>
      <c r="X3374" s="1" t="s">
        <v>1236</v>
      </c>
      <c r="Y3374" s="1" t="s">
        <v>156</v>
      </c>
      <c r="Z3374" s="3">
        <v>7726</v>
      </c>
      <c r="AA3374" s="4">
        <f t="shared" si="917"/>
        <v>2347</v>
      </c>
      <c r="AB3374" s="4">
        <f xml:space="preserve"> 2244.740206  + 0.1097478*Q3374</f>
        <v>4439.6962060000005</v>
      </c>
      <c r="AC3374" s="4">
        <f>AF3374</f>
        <v>2347</v>
      </c>
      <c r="AD3374" s="4">
        <f t="shared" si="916"/>
        <v>3737.3055555555557</v>
      </c>
      <c r="AE3374" s="4">
        <v>2347</v>
      </c>
      <c r="AF3374" s="4">
        <v>2347</v>
      </c>
      <c r="AG3374" s="4">
        <f t="shared" si="926"/>
        <v>2347</v>
      </c>
      <c r="AI3374" t="e">
        <f t="shared" si="913"/>
        <v>#N/A</v>
      </c>
      <c r="AJ3374">
        <v>9736.1</v>
      </c>
      <c r="AK3374" s="2">
        <v>9736.1</v>
      </c>
      <c r="AL3374" s="2">
        <f t="shared" si="927"/>
        <v>9736.1</v>
      </c>
      <c r="AM3374" s="4"/>
      <c r="AN3374" t="e">
        <f>VLOOKUP([1]!Tabelle13[[#This Row],[Vlookup this ID for freight costs]],$AL$2:$AL$6811,2,FALSE)</f>
        <v>#REF!</v>
      </c>
      <c r="AP3374">
        <v>483.81</v>
      </c>
      <c r="AQ3374">
        <v>483.81</v>
      </c>
      <c r="AR3374" s="4">
        <v>19</v>
      </c>
      <c r="AS3374" s="4">
        <v>4</v>
      </c>
      <c r="AT3374" s="4">
        <v>2010</v>
      </c>
      <c r="AU3374" s="4">
        <v>18</v>
      </c>
      <c r="AV3374" s="4">
        <v>5</v>
      </c>
      <c r="AW3374" s="4">
        <v>2010</v>
      </c>
      <c r="AX3374" t="str">
        <f t="shared" si="914"/>
        <v>Delay</v>
      </c>
      <c r="AY3374">
        <f t="shared" si="915"/>
        <v>29</v>
      </c>
    </row>
    <row r="3375" spans="1:51" x14ac:dyDescent="0.2">
      <c r="A3375" s="3">
        <v>34942</v>
      </c>
      <c r="B3375" s="1" t="s">
        <v>328</v>
      </c>
      <c r="C3375" s="1" t="s">
        <v>150</v>
      </c>
      <c r="D3375" s="1" t="s">
        <v>100</v>
      </c>
      <c r="E3375" s="1" t="s">
        <v>101</v>
      </c>
      <c r="F3375" s="1" t="s">
        <v>101</v>
      </c>
      <c r="G3375" s="13" t="s">
        <v>2009</v>
      </c>
      <c r="H3375" s="12">
        <v>40030</v>
      </c>
      <c r="I3375" s="12" t="s">
        <v>2009</v>
      </c>
      <c r="J3375" s="12">
        <v>40030</v>
      </c>
      <c r="K3375" s="4">
        <v>1730</v>
      </c>
      <c r="L3375" s="1" t="s">
        <v>146</v>
      </c>
      <c r="M3375" s="1" t="s">
        <v>1920</v>
      </c>
      <c r="N3375" s="1" t="s">
        <v>420</v>
      </c>
      <c r="O3375" s="1" t="s">
        <v>93</v>
      </c>
      <c r="P3375">
        <v>100</v>
      </c>
      <c r="Q3375">
        <v>944</v>
      </c>
      <c r="R3375">
        <v>22658.01</v>
      </c>
      <c r="S3375">
        <v>24</v>
      </c>
      <c r="T3375">
        <v>0.24</v>
      </c>
      <c r="U3375">
        <f t="shared" si="911"/>
        <v>22656</v>
      </c>
      <c r="V3375">
        <f t="shared" si="912"/>
        <v>94400</v>
      </c>
      <c r="W3375" s="1" t="s">
        <v>204</v>
      </c>
      <c r="X3375" s="1" t="s">
        <v>1236</v>
      </c>
      <c r="Y3375" s="1" t="s">
        <v>205</v>
      </c>
      <c r="Z3375" s="3">
        <v>16682</v>
      </c>
      <c r="AA3375" s="4">
        <f t="shared" ref="AA3375:AA3376" si="939">AB3375</f>
        <v>2348.755298</v>
      </c>
      <c r="AB3375" s="2">
        <f t="shared" ref="AB3375:AB3376" si="940">2245.156962+0.109744*Q3375</f>
        <v>2348.755298</v>
      </c>
      <c r="AC3375" s="4">
        <f>AD3375</f>
        <v>24626.585099333333</v>
      </c>
      <c r="AD3375" s="4">
        <f t="shared" si="916"/>
        <v>24626.585099333333</v>
      </c>
      <c r="AE3375" s="4" t="s">
        <v>62</v>
      </c>
      <c r="AG3375" s="4" t="str">
        <f t="shared" ref="AG3375:AG3391" si="941">AE3375</f>
        <v>Weight Captured Separately</v>
      </c>
      <c r="AI3375" t="e">
        <f t="shared" si="913"/>
        <v>#N/A</v>
      </c>
      <c r="AJ3375" t="s">
        <v>81</v>
      </c>
      <c r="AK3375" s="2"/>
      <c r="AL3375" s="2" t="str">
        <f t="shared" ref="AL3375:AL3391" si="942">AJ3375</f>
        <v>Freight Included in Commodity Cost</v>
      </c>
      <c r="AM3375" s="4"/>
      <c r="AN3375" t="e">
        <f>VLOOKUP([1]!Tabelle13[[#This Row],[Vlookup this ID for freight costs]],$AL$2:$AL$6811,2,FALSE)</f>
        <v>#REF!</v>
      </c>
      <c r="AO3375">
        <f t="shared" ref="AO3375:AO3376" si="943">IF(AK:AK="",AC:AC*6.242+1.383 -2.844 + 3.145 -2.265  -2.026,AK:AK)</f>
        <v>153716.53719003862</v>
      </c>
      <c r="AP3375">
        <v>44.41</v>
      </c>
      <c r="AQ3375">
        <v>44.41</v>
      </c>
      <c r="AR3375" s="4">
        <v>5</v>
      </c>
      <c r="AS3375" s="4">
        <v>8</v>
      </c>
      <c r="AT3375" s="4">
        <v>2009</v>
      </c>
      <c r="AU3375" s="4">
        <v>5</v>
      </c>
      <c r="AV3375" s="4">
        <v>8</v>
      </c>
      <c r="AW3375" s="4">
        <v>2009</v>
      </c>
      <c r="AX3375" t="str">
        <f t="shared" si="914"/>
        <v>No Delay</v>
      </c>
      <c r="AY3375">
        <f t="shared" si="915"/>
        <v>0</v>
      </c>
    </row>
    <row r="3376" spans="1:51" x14ac:dyDescent="0.2">
      <c r="A3376" s="3">
        <v>1067</v>
      </c>
      <c r="B3376" s="1" t="s">
        <v>1918</v>
      </c>
      <c r="C3376" s="1" t="s">
        <v>150</v>
      </c>
      <c r="D3376" s="1" t="s">
        <v>100</v>
      </c>
      <c r="E3376" s="1" t="s">
        <v>53</v>
      </c>
      <c r="F3376" s="1" t="s">
        <v>53</v>
      </c>
      <c r="G3376" s="13" t="s">
        <v>2075</v>
      </c>
      <c r="H3376" s="12">
        <v>39938</v>
      </c>
      <c r="I3376" s="12" t="s">
        <v>2076</v>
      </c>
      <c r="J3376" s="12">
        <v>39805</v>
      </c>
      <c r="K3376" s="4">
        <v>1275</v>
      </c>
      <c r="L3376" s="1" t="s">
        <v>146</v>
      </c>
      <c r="M3376" s="1" t="s">
        <v>1920</v>
      </c>
      <c r="N3376" s="1" t="s">
        <v>1998</v>
      </c>
      <c r="O3376" s="1" t="s">
        <v>1964</v>
      </c>
      <c r="P3376">
        <v>200</v>
      </c>
      <c r="Q3376">
        <v>960</v>
      </c>
      <c r="R3376">
        <v>1152</v>
      </c>
      <c r="S3376">
        <v>1.2</v>
      </c>
      <c r="T3376">
        <v>0.01</v>
      </c>
      <c r="U3376">
        <f t="shared" si="911"/>
        <v>1152</v>
      </c>
      <c r="V3376">
        <f t="shared" si="912"/>
        <v>192000</v>
      </c>
      <c r="W3376" s="1" t="s">
        <v>185</v>
      </c>
      <c r="X3376" s="1" t="s">
        <v>186</v>
      </c>
      <c r="Y3376" s="1" t="s">
        <v>186</v>
      </c>
      <c r="Z3376" s="3">
        <v>8773</v>
      </c>
      <c r="AA3376" s="4">
        <f t="shared" si="939"/>
        <v>2350.5112020000001</v>
      </c>
      <c r="AB3376" s="2">
        <f t="shared" si="940"/>
        <v>2350.5112020000001</v>
      </c>
      <c r="AC3376" s="4">
        <f>AD3376</f>
        <v>1238.5430180000001</v>
      </c>
      <c r="AD3376" s="4">
        <f t="shared" si="916"/>
        <v>1238.5430180000001</v>
      </c>
      <c r="AE3376" s="4" t="s">
        <v>62</v>
      </c>
      <c r="AG3376" s="4" t="str">
        <f t="shared" si="941"/>
        <v>Weight Captured Separately</v>
      </c>
      <c r="AH3376" s="4">
        <v>10623</v>
      </c>
      <c r="AI3376">
        <f t="shared" si="913"/>
        <v>2846</v>
      </c>
      <c r="AJ3376" t="s">
        <v>81</v>
      </c>
      <c r="AK3376" s="2"/>
      <c r="AL3376" s="2" t="str">
        <f t="shared" si="942"/>
        <v>Freight Included in Commodity Cost</v>
      </c>
      <c r="AM3376" s="4"/>
      <c r="AN3376" t="e">
        <f>VLOOKUP([1]!Tabelle13[[#This Row],[Vlookup this ID for freight costs]],$AL$2:$AL$6811,2,FALSE)</f>
        <v>#REF!</v>
      </c>
      <c r="AO3376">
        <f t="shared" si="943"/>
        <v>7728.3785183560003</v>
      </c>
      <c r="AP3376">
        <v>2.2599999999999998</v>
      </c>
      <c r="AQ3376">
        <v>2.2599999999999998</v>
      </c>
      <c r="AR3376" s="4">
        <v>5</v>
      </c>
      <c r="AS3376" s="4">
        <v>5</v>
      </c>
      <c r="AT3376" s="4">
        <v>2009</v>
      </c>
      <c r="AU3376" s="4">
        <v>23</v>
      </c>
      <c r="AV3376" s="4">
        <v>12</v>
      </c>
      <c r="AW3376" s="4">
        <v>2008</v>
      </c>
      <c r="AX3376" t="str">
        <f t="shared" si="914"/>
        <v>No Delay</v>
      </c>
      <c r="AY3376">
        <f t="shared" si="915"/>
        <v>0</v>
      </c>
    </row>
    <row r="3377" spans="1:51" x14ac:dyDescent="0.2">
      <c r="A3377" s="3">
        <v>86588</v>
      </c>
      <c r="B3377" s="1" t="s">
        <v>151</v>
      </c>
      <c r="C3377" s="1" t="s">
        <v>65</v>
      </c>
      <c r="D3377" s="1" t="s">
        <v>130</v>
      </c>
      <c r="E3377" s="1" t="s">
        <v>152</v>
      </c>
      <c r="F3377" s="1" t="s">
        <v>152</v>
      </c>
      <c r="G3377" s="13" t="s">
        <v>571</v>
      </c>
      <c r="H3377" s="12">
        <v>41507</v>
      </c>
      <c r="I3377" s="12" t="s">
        <v>1297</v>
      </c>
      <c r="J3377" s="12">
        <v>41485</v>
      </c>
      <c r="K3377" s="4">
        <v>4836</v>
      </c>
      <c r="L3377" s="1" t="s">
        <v>146</v>
      </c>
      <c r="M3377" s="1" t="s">
        <v>132</v>
      </c>
      <c r="N3377" s="1" t="s">
        <v>599</v>
      </c>
      <c r="O3377" s="1" t="s">
        <v>93</v>
      </c>
      <c r="P3377">
        <v>60</v>
      </c>
      <c r="Q3377">
        <v>38705</v>
      </c>
      <c r="R3377">
        <v>160625.75</v>
      </c>
      <c r="S3377">
        <v>4.1500000000000004</v>
      </c>
      <c r="T3377">
        <v>7.0000000000000007E-2</v>
      </c>
      <c r="U3377">
        <f t="shared" si="911"/>
        <v>160625.75</v>
      </c>
      <c r="V3377">
        <f t="shared" si="912"/>
        <v>2322300</v>
      </c>
      <c r="W3377" s="1" t="s">
        <v>160</v>
      </c>
      <c r="X3377" s="1" t="s">
        <v>1236</v>
      </c>
      <c r="Y3377" s="1" t="s">
        <v>161</v>
      </c>
      <c r="Z3377" s="3">
        <v>7348</v>
      </c>
      <c r="AA3377" s="4">
        <f t="shared" si="917"/>
        <v>2352</v>
      </c>
      <c r="AB3377" s="4">
        <f xml:space="preserve"> 2244.740206  + 0.1097478*Q3377</f>
        <v>6492.5288049999999</v>
      </c>
      <c r="AC3377" s="4">
        <f>AF3377</f>
        <v>2352</v>
      </c>
      <c r="AD3377" s="4">
        <f t="shared" si="916"/>
        <v>2352</v>
      </c>
      <c r="AE3377" s="4">
        <v>2352</v>
      </c>
      <c r="AF3377" s="4">
        <v>2352</v>
      </c>
      <c r="AG3377" s="4">
        <f t="shared" si="941"/>
        <v>2352</v>
      </c>
      <c r="AI3377" t="e">
        <f t="shared" si="913"/>
        <v>#N/A</v>
      </c>
      <c r="AJ3377" t="s">
        <v>81</v>
      </c>
      <c r="AK3377" s="2"/>
      <c r="AL3377" s="2" t="str">
        <f t="shared" si="942"/>
        <v>Freight Included in Commodity Cost</v>
      </c>
      <c r="AM3377" s="4"/>
      <c r="AN3377" t="e">
        <f>VLOOKUP([1]!Tabelle13[[#This Row],[Vlookup this ID for freight costs]],$AL$2:$AL$6811,2,FALSE)</f>
        <v>#REF!</v>
      </c>
      <c r="AP3377">
        <v>198.69</v>
      </c>
      <c r="AQ3377">
        <v>198.69</v>
      </c>
      <c r="AR3377" s="4">
        <v>21</v>
      </c>
      <c r="AS3377" s="4">
        <v>8</v>
      </c>
      <c r="AT3377" s="4">
        <v>2013</v>
      </c>
      <c r="AU3377" s="4">
        <v>30</v>
      </c>
      <c r="AV3377" s="4">
        <v>7</v>
      </c>
      <c r="AW3377" s="4">
        <v>2013</v>
      </c>
      <c r="AX3377" t="str">
        <f t="shared" si="914"/>
        <v>No Delay</v>
      </c>
      <c r="AY3377">
        <f t="shared" si="915"/>
        <v>0</v>
      </c>
    </row>
    <row r="3378" spans="1:51" x14ac:dyDescent="0.2">
      <c r="A3378" s="3">
        <v>52068</v>
      </c>
      <c r="B3378" s="1" t="s">
        <v>328</v>
      </c>
      <c r="C3378" s="1" t="s">
        <v>150</v>
      </c>
      <c r="D3378" s="1" t="s">
        <v>100</v>
      </c>
      <c r="E3378" s="1" t="s">
        <v>101</v>
      </c>
      <c r="F3378" s="1" t="s">
        <v>101</v>
      </c>
      <c r="G3378" s="13" t="s">
        <v>1576</v>
      </c>
      <c r="H3378" s="12">
        <v>41983</v>
      </c>
      <c r="I3378" s="12" t="s">
        <v>1576</v>
      </c>
      <c r="J3378" s="12">
        <v>41983</v>
      </c>
      <c r="K3378" s="4">
        <v>6185</v>
      </c>
      <c r="L3378" s="1" t="s">
        <v>146</v>
      </c>
      <c r="M3378" s="1" t="s">
        <v>1920</v>
      </c>
      <c r="N3378" s="1" t="s">
        <v>2026</v>
      </c>
      <c r="O3378" s="1" t="s">
        <v>2007</v>
      </c>
      <c r="P3378">
        <v>60</v>
      </c>
      <c r="Q3378">
        <v>983</v>
      </c>
      <c r="R3378">
        <v>10106.64</v>
      </c>
      <c r="S3378">
        <v>10.28</v>
      </c>
      <c r="T3378">
        <v>0.17</v>
      </c>
      <c r="U3378">
        <f t="shared" si="911"/>
        <v>10105.24</v>
      </c>
      <c r="V3378">
        <f t="shared" si="912"/>
        <v>58980</v>
      </c>
      <c r="W3378" s="1" t="s">
        <v>2027</v>
      </c>
      <c r="X3378" s="1" t="s">
        <v>150</v>
      </c>
      <c r="Y3378" s="1" t="s">
        <v>150</v>
      </c>
      <c r="Z3378" s="3">
        <v>800</v>
      </c>
      <c r="AA3378" s="4">
        <f t="shared" ref="AA3378:AA3379" si="944">AB3378</f>
        <v>2353.0353140000002</v>
      </c>
      <c r="AB3378" s="2">
        <f t="shared" ref="AB3378:AB3379" si="945">2245.156962+0.109744*Q3378</f>
        <v>2353.0353140000002</v>
      </c>
      <c r="AC3378" s="4">
        <f>AD3378</f>
        <v>2353.0353140000002</v>
      </c>
      <c r="AD3378" s="4">
        <f t="shared" si="916"/>
        <v>2353.0353140000002</v>
      </c>
      <c r="AE3378" s="4" t="s">
        <v>62</v>
      </c>
      <c r="AG3378" s="4" t="str">
        <f t="shared" si="941"/>
        <v>Weight Captured Separately</v>
      </c>
      <c r="AI3378" t="e">
        <f t="shared" si="913"/>
        <v>#N/A</v>
      </c>
      <c r="AJ3378" t="s">
        <v>81</v>
      </c>
      <c r="AK3378" s="2"/>
      <c r="AL3378" s="2" t="str">
        <f t="shared" si="942"/>
        <v>Freight Included in Commodity Cost</v>
      </c>
      <c r="AM3378" s="4"/>
      <c r="AN3378" t="e">
        <f>VLOOKUP([1]!Tabelle13[[#This Row],[Vlookup this ID for freight costs]],$AL$2:$AL$6811,2,FALSE)</f>
        <v>#REF!</v>
      </c>
      <c r="AO3378">
        <f t="shared" ref="AO3378:AO3379" si="946">IF(AK:AK="",AC:AC*6.242+1.383 -2.844 + 3.145 -2.265  -2.026,AK:AK)</f>
        <v>14685.039429988003</v>
      </c>
      <c r="AP3378">
        <v>11.9</v>
      </c>
      <c r="AQ3378">
        <v>11.9</v>
      </c>
      <c r="AR3378" s="4">
        <v>10</v>
      </c>
      <c r="AS3378" s="4">
        <v>12</v>
      </c>
      <c r="AT3378" s="4">
        <v>2014</v>
      </c>
      <c r="AU3378" s="4">
        <v>10</v>
      </c>
      <c r="AV3378" s="4">
        <v>12</v>
      </c>
      <c r="AW3378" s="4">
        <v>2014</v>
      </c>
      <c r="AX3378" t="str">
        <f t="shared" si="914"/>
        <v>No Delay</v>
      </c>
      <c r="AY3378">
        <f t="shared" si="915"/>
        <v>0</v>
      </c>
    </row>
    <row r="3379" spans="1:51" x14ac:dyDescent="0.2">
      <c r="A3379" s="3">
        <v>5033</v>
      </c>
      <c r="B3379" s="1" t="s">
        <v>1918</v>
      </c>
      <c r="C3379" s="1" t="s">
        <v>150</v>
      </c>
      <c r="D3379" s="1" t="s">
        <v>100</v>
      </c>
      <c r="E3379" s="1" t="s">
        <v>53</v>
      </c>
      <c r="F3379" s="1" t="s">
        <v>53</v>
      </c>
      <c r="G3379" s="13" t="s">
        <v>2036</v>
      </c>
      <c r="H3379" s="12">
        <v>39889</v>
      </c>
      <c r="I3379" s="12" t="s">
        <v>2037</v>
      </c>
      <c r="J3379" s="12">
        <v>39780</v>
      </c>
      <c r="K3379" s="4">
        <v>1217</v>
      </c>
      <c r="L3379" s="1" t="s">
        <v>146</v>
      </c>
      <c r="M3379" s="1" t="s">
        <v>1920</v>
      </c>
      <c r="N3379" s="1" t="s">
        <v>265</v>
      </c>
      <c r="O3379" s="1" t="s">
        <v>93</v>
      </c>
      <c r="P3379">
        <v>60</v>
      </c>
      <c r="Q3379">
        <v>983</v>
      </c>
      <c r="R3379">
        <v>4875.68</v>
      </c>
      <c r="S3379">
        <v>4.96</v>
      </c>
      <c r="T3379">
        <v>0.08</v>
      </c>
      <c r="U3379">
        <f t="shared" si="911"/>
        <v>4875.68</v>
      </c>
      <c r="V3379">
        <f t="shared" si="912"/>
        <v>58980</v>
      </c>
      <c r="W3379" s="1" t="s">
        <v>155</v>
      </c>
      <c r="X3379" s="1" t="s">
        <v>1236</v>
      </c>
      <c r="Y3379" s="1" t="s">
        <v>156</v>
      </c>
      <c r="Z3379" s="3">
        <v>8107</v>
      </c>
      <c r="AA3379" s="4">
        <f t="shared" si="944"/>
        <v>2353.0353140000002</v>
      </c>
      <c r="AB3379" s="2">
        <f t="shared" si="945"/>
        <v>2353.0353140000002</v>
      </c>
      <c r="AC3379" s="4">
        <f>AD3379</f>
        <v>2353.0353140000002</v>
      </c>
      <c r="AD3379" s="4">
        <f t="shared" si="916"/>
        <v>2353.0353140000002</v>
      </c>
      <c r="AE3379" s="4" t="s">
        <v>62</v>
      </c>
      <c r="AG3379" s="4" t="str">
        <f t="shared" si="941"/>
        <v>Weight Captured Separately</v>
      </c>
      <c r="AH3379" s="4">
        <v>10651</v>
      </c>
      <c r="AI3379">
        <f t="shared" si="913"/>
        <v>5092</v>
      </c>
      <c r="AJ3379" t="s">
        <v>81</v>
      </c>
      <c r="AK3379" s="2"/>
      <c r="AL3379" s="2" t="str">
        <f t="shared" si="942"/>
        <v>Freight Included in Commodity Cost</v>
      </c>
      <c r="AM3379" s="4"/>
      <c r="AN3379" t="e">
        <f>VLOOKUP([1]!Tabelle13[[#This Row],[Vlookup this ID for freight costs]],$AL$2:$AL$6811,2,FALSE)</f>
        <v>#REF!</v>
      </c>
      <c r="AO3379">
        <f t="shared" si="946"/>
        <v>14685.039429988003</v>
      </c>
      <c r="AP3379">
        <v>9.56</v>
      </c>
      <c r="AQ3379">
        <v>9.56</v>
      </c>
      <c r="AR3379" s="4">
        <v>17</v>
      </c>
      <c r="AS3379" s="4">
        <v>4</v>
      </c>
      <c r="AT3379" s="4">
        <v>2009</v>
      </c>
      <c r="AU3379" s="4">
        <v>28</v>
      </c>
      <c r="AV3379" s="4">
        <v>11</v>
      </c>
      <c r="AW3379" s="4">
        <v>2008</v>
      </c>
      <c r="AX3379" t="str">
        <f t="shared" si="914"/>
        <v>No Delay</v>
      </c>
      <c r="AY3379">
        <f t="shared" si="915"/>
        <v>0</v>
      </c>
    </row>
    <row r="3380" spans="1:51" x14ac:dyDescent="0.2">
      <c r="A3380" s="3">
        <v>10992</v>
      </c>
      <c r="B3380" s="1" t="s">
        <v>119</v>
      </c>
      <c r="C3380" s="1" t="s">
        <v>114</v>
      </c>
      <c r="D3380" s="1" t="s">
        <v>130</v>
      </c>
      <c r="E3380" s="1" t="s">
        <v>53</v>
      </c>
      <c r="F3380" s="1" t="s">
        <v>53</v>
      </c>
      <c r="G3380" s="13" t="s">
        <v>1235</v>
      </c>
      <c r="H3380" s="12">
        <v>39687</v>
      </c>
      <c r="I3380" s="12" t="s">
        <v>1235</v>
      </c>
      <c r="J3380" s="12">
        <v>39687</v>
      </c>
      <c r="K3380" s="4">
        <v>1037</v>
      </c>
      <c r="L3380" s="1" t="s">
        <v>146</v>
      </c>
      <c r="M3380" s="1" t="s">
        <v>132</v>
      </c>
      <c r="N3380" s="1" t="s">
        <v>206</v>
      </c>
      <c r="O3380" s="1" t="s">
        <v>93</v>
      </c>
      <c r="P3380">
        <v>60</v>
      </c>
      <c r="Q3380">
        <v>32017</v>
      </c>
      <c r="R3380">
        <v>124866.3</v>
      </c>
      <c r="S3380">
        <v>3.9</v>
      </c>
      <c r="T3380">
        <v>0.06</v>
      </c>
      <c r="U3380">
        <f t="shared" si="911"/>
        <v>124866.3</v>
      </c>
      <c r="V3380">
        <f t="shared" si="912"/>
        <v>1921020</v>
      </c>
      <c r="W3380" s="1" t="s">
        <v>160</v>
      </c>
      <c r="X3380" s="1" t="s">
        <v>1236</v>
      </c>
      <c r="Y3380" s="1" t="s">
        <v>161</v>
      </c>
      <c r="Z3380" s="3">
        <v>6417</v>
      </c>
      <c r="AA3380" s="4">
        <f t="shared" si="917"/>
        <v>2353</v>
      </c>
      <c r="AB3380" s="4">
        <f xml:space="preserve"> 2244.740206  + 0.1097478*Q3380</f>
        <v>5758.5355185999997</v>
      </c>
      <c r="AC3380" s="4">
        <f>AF3380</f>
        <v>2353</v>
      </c>
      <c r="AD3380" s="4">
        <f t="shared" si="916"/>
        <v>2353</v>
      </c>
      <c r="AE3380" s="4">
        <v>2353</v>
      </c>
      <c r="AF3380" s="4">
        <v>2353</v>
      </c>
      <c r="AG3380" s="4">
        <f t="shared" si="941"/>
        <v>2353</v>
      </c>
      <c r="AH3380" s="4">
        <v>82534</v>
      </c>
      <c r="AI3380">
        <f t="shared" si="913"/>
        <v>4409</v>
      </c>
      <c r="AJ3380">
        <v>3210.18</v>
      </c>
      <c r="AK3380" s="2">
        <v>3210.18</v>
      </c>
      <c r="AL3380" s="2">
        <f t="shared" si="942"/>
        <v>3210.18</v>
      </c>
      <c r="AM3380" s="4"/>
      <c r="AN3380" t="e">
        <f>VLOOKUP([1]!Tabelle13[[#This Row],[Vlookup this ID for freight costs]],$AL$2:$AL$6811,2,FALSE)</f>
        <v>#REF!</v>
      </c>
      <c r="AP3380">
        <v>199.79</v>
      </c>
      <c r="AQ3380">
        <v>199.79</v>
      </c>
      <c r="AR3380" s="4">
        <v>27</v>
      </c>
      <c r="AS3380" s="4">
        <v>8</v>
      </c>
      <c r="AT3380" s="4">
        <v>2008</v>
      </c>
      <c r="AU3380" s="4">
        <v>27</v>
      </c>
      <c r="AV3380" s="4">
        <v>8</v>
      </c>
      <c r="AW3380" s="4">
        <v>2008</v>
      </c>
      <c r="AX3380" t="str">
        <f t="shared" si="914"/>
        <v>No Delay</v>
      </c>
      <c r="AY3380">
        <f t="shared" si="915"/>
        <v>0</v>
      </c>
    </row>
    <row r="3381" spans="1:51" x14ac:dyDescent="0.2">
      <c r="A3381" s="3">
        <v>9860</v>
      </c>
      <c r="B3381" s="1" t="s">
        <v>1918</v>
      </c>
      <c r="C3381" s="1" t="s">
        <v>150</v>
      </c>
      <c r="D3381" s="1" t="s">
        <v>100</v>
      </c>
      <c r="E3381" s="1" t="s">
        <v>101</v>
      </c>
      <c r="F3381" s="1" t="s">
        <v>101</v>
      </c>
      <c r="G3381" s="13" t="s">
        <v>468</v>
      </c>
      <c r="H3381" s="12">
        <v>39639</v>
      </c>
      <c r="I3381" s="12" t="s">
        <v>2010</v>
      </c>
      <c r="J3381" s="12">
        <v>39643</v>
      </c>
      <c r="K3381" s="4">
        <v>948</v>
      </c>
      <c r="L3381" s="1" t="s">
        <v>146</v>
      </c>
      <c r="M3381" s="1" t="s">
        <v>1920</v>
      </c>
      <c r="N3381" s="1" t="s">
        <v>2026</v>
      </c>
      <c r="O3381" s="1" t="s">
        <v>2007</v>
      </c>
      <c r="P3381">
        <v>60</v>
      </c>
      <c r="Q3381">
        <v>1000</v>
      </c>
      <c r="R3381">
        <v>5310</v>
      </c>
      <c r="S3381">
        <v>5.31</v>
      </c>
      <c r="T3381">
        <v>0.09</v>
      </c>
      <c r="U3381">
        <f t="shared" si="911"/>
        <v>5310</v>
      </c>
      <c r="V3381">
        <f t="shared" si="912"/>
        <v>60000</v>
      </c>
      <c r="W3381" s="1" t="s">
        <v>2027</v>
      </c>
      <c r="X3381" s="1" t="s">
        <v>150</v>
      </c>
      <c r="Y3381" s="1" t="s">
        <v>150</v>
      </c>
      <c r="Z3381" s="3">
        <v>800</v>
      </c>
      <c r="AA3381" s="4">
        <f t="shared" ref="AA3381:AA3399" si="947">AB3381</f>
        <v>2354.9009620000002</v>
      </c>
      <c r="AB3381" s="2">
        <f t="shared" ref="AB3381:AB3399" si="948">2245.156962+0.109744*Q3381</f>
        <v>2354.9009620000002</v>
      </c>
      <c r="AC3381" s="4">
        <f t="shared" ref="AC3381:AC3399" si="949">AD3381</f>
        <v>3403.4068759411766</v>
      </c>
      <c r="AD3381" s="4">
        <f t="shared" si="916"/>
        <v>3403.4068759411766</v>
      </c>
      <c r="AE3381" s="4" t="s">
        <v>62</v>
      </c>
      <c r="AG3381" s="4" t="str">
        <f t="shared" si="941"/>
        <v>Weight Captured Separately</v>
      </c>
      <c r="AH3381" s="4">
        <v>82971</v>
      </c>
      <c r="AI3381">
        <f t="shared" si="913"/>
        <v>6</v>
      </c>
      <c r="AJ3381" t="s">
        <v>81</v>
      </c>
      <c r="AK3381" s="2"/>
      <c r="AL3381" s="2" t="str">
        <f t="shared" si="942"/>
        <v>Freight Included in Commodity Cost</v>
      </c>
      <c r="AM3381" s="4"/>
      <c r="AN3381" t="e">
        <f>VLOOKUP([1]!Tabelle13[[#This Row],[Vlookup this ID for freight costs]],$AL$2:$AL$6811,2,FALSE)</f>
        <v>#REF!</v>
      </c>
      <c r="AO3381">
        <f t="shared" ref="AO3381:AO3399" si="950">IF(AK:AK="",AC:AC*6.242+1.383 -2.844 + 3.145 -2.265  -2.026,AK:AK)</f>
        <v>21241.458719624825</v>
      </c>
      <c r="AP3381">
        <v>8.5</v>
      </c>
      <c r="AQ3381">
        <v>8.5</v>
      </c>
      <c r="AR3381" s="4">
        <v>10</v>
      </c>
      <c r="AS3381" s="4">
        <v>7</v>
      </c>
      <c r="AT3381" s="4">
        <v>2008</v>
      </c>
      <c r="AU3381" s="4">
        <v>14</v>
      </c>
      <c r="AV3381" s="4">
        <v>7</v>
      </c>
      <c r="AW3381" s="4">
        <v>2008</v>
      </c>
      <c r="AX3381" t="str">
        <f t="shared" si="914"/>
        <v>Delay</v>
      </c>
      <c r="AY3381">
        <f t="shared" si="915"/>
        <v>4</v>
      </c>
    </row>
    <row r="3382" spans="1:51" x14ac:dyDescent="0.2">
      <c r="A3382" s="3">
        <v>86286</v>
      </c>
      <c r="B3382" s="1" t="s">
        <v>151</v>
      </c>
      <c r="C3382" s="1" t="s">
        <v>65</v>
      </c>
      <c r="D3382" s="1" t="s">
        <v>130</v>
      </c>
      <c r="E3382" s="1" t="s">
        <v>152</v>
      </c>
      <c r="F3382" s="1" t="s">
        <v>152</v>
      </c>
      <c r="G3382" s="13" t="s">
        <v>194</v>
      </c>
      <c r="H3382" s="12">
        <v>40287</v>
      </c>
      <c r="I3382" s="12" t="s">
        <v>195</v>
      </c>
      <c r="J3382" s="12">
        <v>40268</v>
      </c>
      <c r="K3382" s="4">
        <v>2332</v>
      </c>
      <c r="L3382" s="1" t="s">
        <v>146</v>
      </c>
      <c r="M3382" s="1" t="s">
        <v>132</v>
      </c>
      <c r="N3382" s="1" t="s">
        <v>178</v>
      </c>
      <c r="O3382" s="1" t="s">
        <v>93</v>
      </c>
      <c r="P3382">
        <v>60</v>
      </c>
      <c r="Q3382">
        <v>1000</v>
      </c>
      <c r="R3382">
        <v>7500</v>
      </c>
      <c r="S3382">
        <v>7.5</v>
      </c>
      <c r="T3382">
        <v>0.12</v>
      </c>
      <c r="U3382">
        <f t="shared" si="911"/>
        <v>7500</v>
      </c>
      <c r="V3382">
        <f t="shared" si="912"/>
        <v>60000</v>
      </c>
      <c r="W3382" s="1" t="s">
        <v>160</v>
      </c>
      <c r="X3382" s="1" t="s">
        <v>1236</v>
      </c>
      <c r="Y3382" s="1" t="s">
        <v>161</v>
      </c>
      <c r="Z3382" s="3">
        <v>7348</v>
      </c>
      <c r="AA3382" s="4">
        <f t="shared" si="947"/>
        <v>2354.9009620000002</v>
      </c>
      <c r="AB3382" s="2">
        <f t="shared" si="948"/>
        <v>2354.9009620000002</v>
      </c>
      <c r="AC3382" s="4">
        <f t="shared" si="949"/>
        <v>3403.4068759411766</v>
      </c>
      <c r="AD3382" s="4">
        <f t="shared" si="916"/>
        <v>3403.4068759411766</v>
      </c>
      <c r="AE3382" s="4" t="s">
        <v>62</v>
      </c>
      <c r="AG3382" s="4" t="str">
        <f t="shared" si="941"/>
        <v>Weight Captured Separately</v>
      </c>
      <c r="AI3382" t="e">
        <f t="shared" si="913"/>
        <v>#N/A</v>
      </c>
      <c r="AJ3382" t="s">
        <v>63</v>
      </c>
      <c r="AK3382" s="2"/>
      <c r="AL3382" s="2" t="str">
        <f t="shared" si="942"/>
        <v>Invoiced Separately</v>
      </c>
      <c r="AM3382" s="4"/>
      <c r="AN3382" t="e">
        <f>VLOOKUP([1]!Tabelle13[[#This Row],[Vlookup this ID for freight costs]],$AL$2:$AL$6811,2,FALSE)</f>
        <v>#REF!</v>
      </c>
      <c r="AO3382">
        <f t="shared" si="950"/>
        <v>21241.458719624825</v>
      </c>
      <c r="AP3382">
        <v>16.170000000000002</v>
      </c>
      <c r="AQ3382">
        <v>16.170000000000002</v>
      </c>
      <c r="AR3382" s="4">
        <v>19</v>
      </c>
      <c r="AS3382" s="4">
        <v>4</v>
      </c>
      <c r="AT3382" s="4">
        <v>2010</v>
      </c>
      <c r="AU3382" s="4">
        <v>31</v>
      </c>
      <c r="AV3382" s="4">
        <v>3</v>
      </c>
      <c r="AW3382" s="4">
        <v>2010</v>
      </c>
      <c r="AX3382" t="str">
        <f t="shared" si="914"/>
        <v>No Delay</v>
      </c>
      <c r="AY3382">
        <f t="shared" si="915"/>
        <v>0</v>
      </c>
    </row>
    <row r="3383" spans="1:51" x14ac:dyDescent="0.2">
      <c r="A3383" s="3">
        <v>2439</v>
      </c>
      <c r="B3383" s="1" t="s">
        <v>1918</v>
      </c>
      <c r="C3383" s="1" t="s">
        <v>150</v>
      </c>
      <c r="D3383" s="1" t="s">
        <v>100</v>
      </c>
      <c r="E3383" s="1" t="s">
        <v>53</v>
      </c>
      <c r="F3383" s="1" t="s">
        <v>53</v>
      </c>
      <c r="G3383" s="13" t="s">
        <v>1950</v>
      </c>
      <c r="H3383" s="12">
        <v>39902</v>
      </c>
      <c r="I3383" s="12" t="s">
        <v>1977</v>
      </c>
      <c r="J3383" s="12">
        <v>39834</v>
      </c>
      <c r="K3383" s="4">
        <v>1305</v>
      </c>
      <c r="L3383" s="1" t="s">
        <v>146</v>
      </c>
      <c r="M3383" s="1" t="s">
        <v>1920</v>
      </c>
      <c r="N3383" s="1" t="s">
        <v>221</v>
      </c>
      <c r="O3383" s="1" t="s">
        <v>93</v>
      </c>
      <c r="P3383">
        <v>60</v>
      </c>
      <c r="Q3383">
        <v>1000</v>
      </c>
      <c r="R3383">
        <v>2920</v>
      </c>
      <c r="S3383">
        <v>2.92</v>
      </c>
      <c r="T3383">
        <v>0.05</v>
      </c>
      <c r="U3383">
        <f t="shared" si="911"/>
        <v>2920</v>
      </c>
      <c r="V3383">
        <f t="shared" si="912"/>
        <v>60000</v>
      </c>
      <c r="W3383" s="1" t="s">
        <v>155</v>
      </c>
      <c r="X3383" s="1" t="s">
        <v>1236</v>
      </c>
      <c r="Y3383" s="1" t="s">
        <v>156</v>
      </c>
      <c r="Z3383" s="3">
        <v>8107</v>
      </c>
      <c r="AA3383" s="4">
        <f t="shared" si="947"/>
        <v>2354.9009620000002</v>
      </c>
      <c r="AB3383" s="2">
        <f t="shared" si="948"/>
        <v>2354.9009620000002</v>
      </c>
      <c r="AC3383" s="4">
        <f t="shared" si="949"/>
        <v>3403.4068759411766</v>
      </c>
      <c r="AD3383" s="4">
        <f t="shared" si="916"/>
        <v>3403.4068759411766</v>
      </c>
      <c r="AE3383" s="4" t="s">
        <v>62</v>
      </c>
      <c r="AG3383" s="4" t="str">
        <f t="shared" si="941"/>
        <v>Weight Captured Separately</v>
      </c>
      <c r="AH3383" s="4">
        <v>10656</v>
      </c>
      <c r="AI3383">
        <f t="shared" si="913"/>
        <v>498</v>
      </c>
      <c r="AJ3383" t="s">
        <v>81</v>
      </c>
      <c r="AK3383" s="2"/>
      <c r="AL3383" s="2" t="str">
        <f t="shared" si="942"/>
        <v>Freight Included in Commodity Cost</v>
      </c>
      <c r="AM3383" s="4"/>
      <c r="AN3383" t="e">
        <f>VLOOKUP([1]!Tabelle13[[#This Row],[Vlookup this ID for freight costs]],$AL$2:$AL$6811,2,FALSE)</f>
        <v>#REF!</v>
      </c>
      <c r="AO3383">
        <f t="shared" si="950"/>
        <v>21241.458719624825</v>
      </c>
      <c r="AP3383">
        <v>5.72</v>
      </c>
      <c r="AQ3383">
        <v>5.72</v>
      </c>
      <c r="AR3383" s="4">
        <v>30</v>
      </c>
      <c r="AS3383" s="4">
        <v>4</v>
      </c>
      <c r="AT3383" s="4">
        <v>2009</v>
      </c>
      <c r="AU3383" s="4">
        <v>21</v>
      </c>
      <c r="AV3383" s="4">
        <v>1</v>
      </c>
      <c r="AW3383" s="4">
        <v>2009</v>
      </c>
      <c r="AX3383" t="str">
        <f t="shared" si="914"/>
        <v>No Delay</v>
      </c>
      <c r="AY3383">
        <f t="shared" si="915"/>
        <v>0</v>
      </c>
    </row>
    <row r="3384" spans="1:51" x14ac:dyDescent="0.2">
      <c r="A3384" s="3">
        <v>10364</v>
      </c>
      <c r="B3384" s="1" t="s">
        <v>1918</v>
      </c>
      <c r="C3384" s="1" t="s">
        <v>150</v>
      </c>
      <c r="D3384" s="1" t="s">
        <v>100</v>
      </c>
      <c r="E3384" s="1" t="s">
        <v>53</v>
      </c>
      <c r="F3384" s="1" t="s">
        <v>53</v>
      </c>
      <c r="G3384" s="13" t="s">
        <v>1996</v>
      </c>
      <c r="H3384" s="12">
        <v>39989</v>
      </c>
      <c r="I3384" s="12" t="s">
        <v>1128</v>
      </c>
      <c r="J3384" s="12">
        <v>39911</v>
      </c>
      <c r="K3384" s="4">
        <v>1457</v>
      </c>
      <c r="L3384" s="1" t="s">
        <v>146</v>
      </c>
      <c r="M3384" s="1" t="s">
        <v>1920</v>
      </c>
      <c r="N3384" s="1" t="s">
        <v>178</v>
      </c>
      <c r="O3384" s="1" t="s">
        <v>93</v>
      </c>
      <c r="P3384">
        <v>60</v>
      </c>
      <c r="Q3384">
        <v>1000</v>
      </c>
      <c r="R3384">
        <v>19760</v>
      </c>
      <c r="S3384">
        <v>19.760000000000002</v>
      </c>
      <c r="T3384">
        <v>0.33</v>
      </c>
      <c r="U3384">
        <f t="shared" si="911"/>
        <v>19760</v>
      </c>
      <c r="V3384">
        <f t="shared" si="912"/>
        <v>60000</v>
      </c>
      <c r="W3384" s="1" t="s">
        <v>155</v>
      </c>
      <c r="X3384" s="1" t="s">
        <v>1236</v>
      </c>
      <c r="Y3384" s="1" t="s">
        <v>156</v>
      </c>
      <c r="Z3384" s="3">
        <v>8107</v>
      </c>
      <c r="AA3384" s="4">
        <f t="shared" si="947"/>
        <v>2354.9009620000002</v>
      </c>
      <c r="AB3384" s="2">
        <f t="shared" si="948"/>
        <v>2354.9009620000002</v>
      </c>
      <c r="AC3384" s="4">
        <f t="shared" si="949"/>
        <v>3403.4068759411766</v>
      </c>
      <c r="AD3384" s="4">
        <f t="shared" si="916"/>
        <v>3403.4068759411766</v>
      </c>
      <c r="AE3384" s="4" t="s">
        <v>62</v>
      </c>
      <c r="AG3384" s="4" t="str">
        <f t="shared" si="941"/>
        <v>Weight Captured Separately</v>
      </c>
      <c r="AH3384" s="4">
        <v>82648</v>
      </c>
      <c r="AI3384">
        <f t="shared" si="913"/>
        <v>7654</v>
      </c>
      <c r="AJ3384" t="s">
        <v>81</v>
      </c>
      <c r="AK3384" s="2"/>
      <c r="AL3384" s="2" t="str">
        <f t="shared" si="942"/>
        <v>Freight Included in Commodity Cost</v>
      </c>
      <c r="AM3384" s="4"/>
      <c r="AN3384" t="e">
        <f>VLOOKUP([1]!Tabelle13[[#This Row],[Vlookup this ID for freight costs]],$AL$2:$AL$6811,2,FALSE)</f>
        <v>#REF!</v>
      </c>
      <c r="AO3384">
        <f t="shared" si="950"/>
        <v>21241.458719624825</v>
      </c>
      <c r="AP3384">
        <v>38.729999999999997</v>
      </c>
      <c r="AQ3384">
        <v>38.729999999999997</v>
      </c>
      <c r="AR3384" s="4">
        <v>25</v>
      </c>
      <c r="AS3384" s="4">
        <v>6</v>
      </c>
      <c r="AT3384" s="4">
        <v>2009</v>
      </c>
      <c r="AU3384" s="4">
        <v>8</v>
      </c>
      <c r="AV3384" s="4">
        <v>4</v>
      </c>
      <c r="AW3384" s="4">
        <v>2009</v>
      </c>
      <c r="AX3384" t="str">
        <f t="shared" si="914"/>
        <v>No Delay</v>
      </c>
      <c r="AY3384">
        <f t="shared" si="915"/>
        <v>0</v>
      </c>
    </row>
    <row r="3385" spans="1:51" x14ac:dyDescent="0.2">
      <c r="A3385" s="3">
        <v>10351</v>
      </c>
      <c r="B3385" s="1" t="s">
        <v>1918</v>
      </c>
      <c r="C3385" s="1" t="s">
        <v>150</v>
      </c>
      <c r="D3385" s="1" t="s">
        <v>100</v>
      </c>
      <c r="E3385" s="1" t="s">
        <v>53</v>
      </c>
      <c r="F3385" s="1" t="s">
        <v>53</v>
      </c>
      <c r="G3385" s="13" t="s">
        <v>1383</v>
      </c>
      <c r="H3385" s="12">
        <v>39981</v>
      </c>
      <c r="I3385" s="12" t="s">
        <v>1383</v>
      </c>
      <c r="J3385" s="12">
        <v>39981</v>
      </c>
      <c r="K3385" s="4">
        <v>1629</v>
      </c>
      <c r="L3385" s="1" t="s">
        <v>146</v>
      </c>
      <c r="M3385" s="1" t="s">
        <v>1920</v>
      </c>
      <c r="N3385" s="1" t="s">
        <v>778</v>
      </c>
      <c r="O3385" s="1" t="s">
        <v>93</v>
      </c>
      <c r="P3385">
        <v>240</v>
      </c>
      <c r="Q3385">
        <v>1000</v>
      </c>
      <c r="R3385">
        <v>3550</v>
      </c>
      <c r="S3385">
        <v>3.55</v>
      </c>
      <c r="T3385">
        <v>0.01</v>
      </c>
      <c r="U3385">
        <f t="shared" si="911"/>
        <v>3550</v>
      </c>
      <c r="V3385">
        <f t="shared" si="912"/>
        <v>240000</v>
      </c>
      <c r="W3385" s="1" t="s">
        <v>155</v>
      </c>
      <c r="X3385" s="1" t="s">
        <v>1236</v>
      </c>
      <c r="Y3385" s="1" t="s">
        <v>156</v>
      </c>
      <c r="Z3385" s="3">
        <v>8107</v>
      </c>
      <c r="AA3385" s="4">
        <f t="shared" si="947"/>
        <v>2354.9009620000002</v>
      </c>
      <c r="AB3385" s="2">
        <f t="shared" si="948"/>
        <v>2354.9009620000002</v>
      </c>
      <c r="AC3385" s="4">
        <f t="shared" si="949"/>
        <v>3744.5027926451612</v>
      </c>
      <c r="AD3385" s="4">
        <f t="shared" si="916"/>
        <v>3744.5027926451612</v>
      </c>
      <c r="AE3385" s="4" t="s">
        <v>62</v>
      </c>
      <c r="AG3385" s="4" t="str">
        <f t="shared" si="941"/>
        <v>Weight Captured Separately</v>
      </c>
      <c r="AH3385" s="4">
        <v>82548</v>
      </c>
      <c r="AI3385">
        <f t="shared" si="913"/>
        <v>12785</v>
      </c>
      <c r="AJ3385" t="s">
        <v>81</v>
      </c>
      <c r="AK3385" s="2"/>
      <c r="AL3385" s="2" t="str">
        <f t="shared" si="942"/>
        <v>Freight Included in Commodity Cost</v>
      </c>
      <c r="AM3385" s="4"/>
      <c r="AN3385" t="e">
        <f>VLOOKUP([1]!Tabelle13[[#This Row],[Vlookup this ID for freight costs]],$AL$2:$AL$6811,2,FALSE)</f>
        <v>#REF!</v>
      </c>
      <c r="AO3385">
        <f t="shared" si="950"/>
        <v>23370.579431691098</v>
      </c>
      <c r="AP3385">
        <v>6.96</v>
      </c>
      <c r="AQ3385">
        <v>6.96</v>
      </c>
      <c r="AR3385" s="4">
        <v>17</v>
      </c>
      <c r="AS3385" s="4">
        <v>6</v>
      </c>
      <c r="AT3385" s="4">
        <v>2009</v>
      </c>
      <c r="AU3385" s="4">
        <v>17</v>
      </c>
      <c r="AV3385" s="4">
        <v>6</v>
      </c>
      <c r="AW3385" s="4">
        <v>2009</v>
      </c>
      <c r="AX3385" t="str">
        <f t="shared" si="914"/>
        <v>No Delay</v>
      </c>
      <c r="AY3385">
        <f t="shared" si="915"/>
        <v>0</v>
      </c>
    </row>
    <row r="3386" spans="1:51" x14ac:dyDescent="0.2">
      <c r="A3386" s="3">
        <v>3735</v>
      </c>
      <c r="B3386" s="1" t="s">
        <v>1918</v>
      </c>
      <c r="C3386" s="1" t="s">
        <v>150</v>
      </c>
      <c r="D3386" s="1" t="s">
        <v>100</v>
      </c>
      <c r="E3386" s="1" t="s">
        <v>53</v>
      </c>
      <c r="F3386" s="1" t="s">
        <v>53</v>
      </c>
      <c r="G3386" s="13" t="s">
        <v>2036</v>
      </c>
      <c r="H3386" s="12">
        <v>39889</v>
      </c>
      <c r="I3386" s="12" t="s">
        <v>2037</v>
      </c>
      <c r="J3386" s="12">
        <v>39780</v>
      </c>
      <c r="K3386" s="4">
        <v>1214</v>
      </c>
      <c r="L3386" s="1" t="s">
        <v>146</v>
      </c>
      <c r="M3386" s="1" t="s">
        <v>1920</v>
      </c>
      <c r="N3386" s="1" t="s">
        <v>2077</v>
      </c>
      <c r="O3386" s="1" t="s">
        <v>1964</v>
      </c>
      <c r="P3386">
        <v>60</v>
      </c>
      <c r="Q3386">
        <v>1000</v>
      </c>
      <c r="R3386">
        <v>3970</v>
      </c>
      <c r="S3386">
        <v>3.97</v>
      </c>
      <c r="T3386">
        <v>7.0000000000000007E-2</v>
      </c>
      <c r="U3386">
        <f t="shared" si="911"/>
        <v>3970</v>
      </c>
      <c r="V3386">
        <f t="shared" si="912"/>
        <v>60000</v>
      </c>
      <c r="W3386" s="1" t="s">
        <v>185</v>
      </c>
      <c r="X3386" s="1" t="s">
        <v>186</v>
      </c>
      <c r="Y3386" s="1" t="s">
        <v>186</v>
      </c>
      <c r="Z3386" s="3">
        <v>8773</v>
      </c>
      <c r="AA3386" s="4">
        <f t="shared" si="947"/>
        <v>2354.9009620000002</v>
      </c>
      <c r="AB3386" s="2">
        <f t="shared" si="948"/>
        <v>2354.9009620000002</v>
      </c>
      <c r="AC3386" s="4">
        <f t="shared" si="949"/>
        <v>3403.4068759411766</v>
      </c>
      <c r="AD3386" s="4">
        <f t="shared" si="916"/>
        <v>3403.4068759411766</v>
      </c>
      <c r="AE3386" s="4" t="s">
        <v>62</v>
      </c>
      <c r="AG3386" s="4" t="str">
        <f t="shared" si="941"/>
        <v>Weight Captured Separately</v>
      </c>
      <c r="AH3386" s="4">
        <v>10956</v>
      </c>
      <c r="AI3386">
        <f t="shared" si="913"/>
        <v>9344</v>
      </c>
      <c r="AJ3386" t="s">
        <v>81</v>
      </c>
      <c r="AK3386" s="2"/>
      <c r="AL3386" s="2" t="str">
        <f t="shared" si="942"/>
        <v>Freight Included in Commodity Cost</v>
      </c>
      <c r="AM3386" s="4"/>
      <c r="AN3386" t="e">
        <f>VLOOKUP([1]!Tabelle13[[#This Row],[Vlookup this ID for freight costs]],$AL$2:$AL$6811,2,FALSE)</f>
        <v>#REF!</v>
      </c>
      <c r="AO3386">
        <f t="shared" si="950"/>
        <v>21241.458719624825</v>
      </c>
      <c r="AP3386">
        <v>7.78</v>
      </c>
      <c r="AQ3386">
        <v>7.78</v>
      </c>
      <c r="AR3386" s="4">
        <v>17</v>
      </c>
      <c r="AS3386" s="4">
        <v>4</v>
      </c>
      <c r="AT3386" s="4">
        <v>2009</v>
      </c>
      <c r="AU3386" s="4">
        <v>28</v>
      </c>
      <c r="AV3386" s="4">
        <v>11</v>
      </c>
      <c r="AW3386" s="4">
        <v>2008</v>
      </c>
      <c r="AX3386" t="str">
        <f t="shared" si="914"/>
        <v>No Delay</v>
      </c>
      <c r="AY3386">
        <f t="shared" si="915"/>
        <v>0</v>
      </c>
    </row>
    <row r="3387" spans="1:51" x14ac:dyDescent="0.2">
      <c r="A3387" s="3">
        <v>5675</v>
      </c>
      <c r="B3387" s="1" t="s">
        <v>1918</v>
      </c>
      <c r="C3387" s="1" t="s">
        <v>150</v>
      </c>
      <c r="D3387" s="1" t="s">
        <v>100</v>
      </c>
      <c r="E3387" s="1" t="s">
        <v>101</v>
      </c>
      <c r="F3387" s="1" t="s">
        <v>101</v>
      </c>
      <c r="G3387" s="13" t="s">
        <v>1969</v>
      </c>
      <c r="H3387" s="12">
        <v>39562</v>
      </c>
      <c r="I3387" s="12" t="s">
        <v>1982</v>
      </c>
      <c r="J3387" s="12">
        <v>39507</v>
      </c>
      <c r="K3387" s="4">
        <v>685</v>
      </c>
      <c r="L3387" s="1" t="s">
        <v>146</v>
      </c>
      <c r="M3387" s="1" t="s">
        <v>1920</v>
      </c>
      <c r="N3387" s="1" t="s">
        <v>1943</v>
      </c>
      <c r="O3387" s="1" t="s">
        <v>897</v>
      </c>
      <c r="P3387">
        <v>60</v>
      </c>
      <c r="Q3387">
        <v>1000</v>
      </c>
      <c r="R3387">
        <v>16400</v>
      </c>
      <c r="S3387">
        <v>16.399999999999999</v>
      </c>
      <c r="T3387">
        <v>0.27</v>
      </c>
      <c r="U3387">
        <f t="shared" si="911"/>
        <v>16400</v>
      </c>
      <c r="V3387">
        <f t="shared" si="912"/>
        <v>60000</v>
      </c>
      <c r="W3387" s="1" t="s">
        <v>1944</v>
      </c>
      <c r="X3387" s="1" t="s">
        <v>3087</v>
      </c>
      <c r="Y3387" s="1" t="s">
        <v>1945</v>
      </c>
      <c r="Z3387" s="3">
        <v>11372</v>
      </c>
      <c r="AA3387" s="4">
        <f t="shared" si="947"/>
        <v>2354.9009620000002</v>
      </c>
      <c r="AB3387" s="2">
        <f t="shared" si="948"/>
        <v>2354.9009620000002</v>
      </c>
      <c r="AC3387" s="4">
        <f t="shared" si="949"/>
        <v>3403.4068759411766</v>
      </c>
      <c r="AD3387" s="4">
        <f t="shared" si="916"/>
        <v>3403.4068759411766</v>
      </c>
      <c r="AE3387" s="4" t="s">
        <v>62</v>
      </c>
      <c r="AG3387" s="4" t="str">
        <f t="shared" si="941"/>
        <v>Weight Captured Separately</v>
      </c>
      <c r="AH3387" s="4">
        <v>10564</v>
      </c>
      <c r="AI3387">
        <f t="shared" si="913"/>
        <v>3946</v>
      </c>
      <c r="AJ3387" t="s">
        <v>81</v>
      </c>
      <c r="AK3387" s="2"/>
      <c r="AL3387" s="2" t="str">
        <f t="shared" si="942"/>
        <v>Freight Included in Commodity Cost</v>
      </c>
      <c r="AM3387" s="4"/>
      <c r="AN3387" t="e">
        <f>VLOOKUP([1]!Tabelle13[[#This Row],[Vlookup this ID for freight costs]],$AL$2:$AL$6811,2,FALSE)</f>
        <v>#REF!</v>
      </c>
      <c r="AO3387">
        <f t="shared" si="950"/>
        <v>21241.458719624825</v>
      </c>
      <c r="AP3387">
        <v>26.24</v>
      </c>
      <c r="AQ3387">
        <v>26.24</v>
      </c>
      <c r="AR3387" s="4">
        <v>24</v>
      </c>
      <c r="AS3387" s="4">
        <v>4</v>
      </c>
      <c r="AT3387" s="4">
        <v>2008</v>
      </c>
      <c r="AU3387" s="4">
        <v>29</v>
      </c>
      <c r="AV3387" s="4">
        <v>2</v>
      </c>
      <c r="AW3387" s="4">
        <v>2008</v>
      </c>
      <c r="AX3387" t="str">
        <f t="shared" si="914"/>
        <v>No Delay</v>
      </c>
      <c r="AY3387">
        <f t="shared" si="915"/>
        <v>0</v>
      </c>
    </row>
    <row r="3388" spans="1:51" x14ac:dyDescent="0.2">
      <c r="A3388" s="3">
        <v>1803</v>
      </c>
      <c r="B3388" s="1" t="s">
        <v>1918</v>
      </c>
      <c r="C3388" s="1" t="s">
        <v>150</v>
      </c>
      <c r="D3388" s="1" t="s">
        <v>100</v>
      </c>
      <c r="E3388" s="1" t="s">
        <v>101</v>
      </c>
      <c r="F3388" s="1" t="s">
        <v>101</v>
      </c>
      <c r="G3388" s="13" t="s">
        <v>1519</v>
      </c>
      <c r="H3388" s="12">
        <v>39680</v>
      </c>
      <c r="I3388" s="12" t="s">
        <v>1137</v>
      </c>
      <c r="J3388" s="12">
        <v>39582</v>
      </c>
      <c r="K3388" s="4">
        <v>839</v>
      </c>
      <c r="L3388" s="1" t="s">
        <v>146</v>
      </c>
      <c r="M3388" s="1" t="s">
        <v>1920</v>
      </c>
      <c r="N3388" s="1" t="s">
        <v>1943</v>
      </c>
      <c r="O3388" s="1" t="s">
        <v>897</v>
      </c>
      <c r="P3388">
        <v>60</v>
      </c>
      <c r="Q3388">
        <v>1000</v>
      </c>
      <c r="R3388">
        <v>16630</v>
      </c>
      <c r="S3388">
        <v>16.63</v>
      </c>
      <c r="T3388">
        <v>0.28000000000000003</v>
      </c>
      <c r="U3388">
        <f t="shared" si="911"/>
        <v>16630</v>
      </c>
      <c r="V3388">
        <f t="shared" si="912"/>
        <v>60000</v>
      </c>
      <c r="W3388" s="1" t="s">
        <v>1944</v>
      </c>
      <c r="X3388" s="1" t="s">
        <v>3087</v>
      </c>
      <c r="Y3388" s="1" t="s">
        <v>1945</v>
      </c>
      <c r="Z3388" s="3">
        <v>11372</v>
      </c>
      <c r="AA3388" s="4">
        <f t="shared" si="947"/>
        <v>2354.9009620000002</v>
      </c>
      <c r="AB3388" s="2">
        <f t="shared" si="948"/>
        <v>2354.9009620000002</v>
      </c>
      <c r="AC3388" s="4">
        <f t="shared" si="949"/>
        <v>3403.4068759411766</v>
      </c>
      <c r="AD3388" s="4">
        <f t="shared" si="916"/>
        <v>3403.4068759411766</v>
      </c>
      <c r="AE3388" s="4" t="s">
        <v>62</v>
      </c>
      <c r="AG3388" s="4" t="str">
        <f t="shared" si="941"/>
        <v>Weight Captured Separately</v>
      </c>
      <c r="AH3388" s="4">
        <v>11091</v>
      </c>
      <c r="AI3388">
        <f t="shared" si="913"/>
        <v>368</v>
      </c>
      <c r="AJ3388" t="s">
        <v>81</v>
      </c>
      <c r="AK3388" s="2"/>
      <c r="AL3388" s="2" t="str">
        <f t="shared" si="942"/>
        <v>Freight Included in Commodity Cost</v>
      </c>
      <c r="AM3388" s="4"/>
      <c r="AN3388" t="e">
        <f>VLOOKUP([1]!Tabelle13[[#This Row],[Vlookup this ID for freight costs]],$AL$2:$AL$6811,2,FALSE)</f>
        <v>#REF!</v>
      </c>
      <c r="AO3388">
        <f t="shared" si="950"/>
        <v>21241.458719624825</v>
      </c>
      <c r="AP3388">
        <v>26.61</v>
      </c>
      <c r="AQ3388">
        <v>26.61</v>
      </c>
      <c r="AR3388" s="4">
        <v>20</v>
      </c>
      <c r="AS3388" s="4">
        <v>8</v>
      </c>
      <c r="AT3388" s="4">
        <v>2008</v>
      </c>
      <c r="AU3388" s="4">
        <v>14</v>
      </c>
      <c r="AV3388" s="4">
        <v>5</v>
      </c>
      <c r="AW3388" s="4">
        <v>2008</v>
      </c>
      <c r="AX3388" t="str">
        <f t="shared" si="914"/>
        <v>No Delay</v>
      </c>
      <c r="AY3388">
        <f t="shared" si="915"/>
        <v>0</v>
      </c>
    </row>
    <row r="3389" spans="1:51" x14ac:dyDescent="0.2">
      <c r="A3389" s="3">
        <v>9657</v>
      </c>
      <c r="B3389" s="1" t="s">
        <v>1918</v>
      </c>
      <c r="C3389" s="1" t="s">
        <v>150</v>
      </c>
      <c r="D3389" s="1" t="s">
        <v>100</v>
      </c>
      <c r="E3389" s="1" t="s">
        <v>101</v>
      </c>
      <c r="F3389" s="1" t="s">
        <v>101</v>
      </c>
      <c r="G3389" s="13" t="s">
        <v>1969</v>
      </c>
      <c r="H3389" s="12">
        <v>39562</v>
      </c>
      <c r="I3389" s="12" t="s">
        <v>1969</v>
      </c>
      <c r="J3389" s="12">
        <v>39562</v>
      </c>
      <c r="K3389" s="4">
        <v>803</v>
      </c>
      <c r="L3389" s="1" t="s">
        <v>146</v>
      </c>
      <c r="M3389" s="1" t="s">
        <v>1920</v>
      </c>
      <c r="N3389" s="1" t="s">
        <v>2050</v>
      </c>
      <c r="O3389" s="1" t="s">
        <v>1964</v>
      </c>
      <c r="P3389">
        <v>60</v>
      </c>
      <c r="Q3389">
        <v>1000</v>
      </c>
      <c r="R3389">
        <v>4890</v>
      </c>
      <c r="S3389">
        <v>4.8899999999999997</v>
      </c>
      <c r="T3389">
        <v>0.08</v>
      </c>
      <c r="U3389">
        <f t="shared" si="911"/>
        <v>4890</v>
      </c>
      <c r="V3389">
        <f t="shared" si="912"/>
        <v>60000</v>
      </c>
      <c r="W3389" s="1" t="s">
        <v>185</v>
      </c>
      <c r="X3389" s="1" t="s">
        <v>186</v>
      </c>
      <c r="Y3389" s="1" t="s">
        <v>186</v>
      </c>
      <c r="Z3389" s="3">
        <v>11869</v>
      </c>
      <c r="AA3389" s="4">
        <f t="shared" si="947"/>
        <v>2354.9009620000002</v>
      </c>
      <c r="AB3389" s="2">
        <f t="shared" si="948"/>
        <v>2354.9009620000002</v>
      </c>
      <c r="AC3389" s="4">
        <f t="shared" si="949"/>
        <v>3403.4068759411766</v>
      </c>
      <c r="AD3389" s="4">
        <f t="shared" si="916"/>
        <v>3403.4068759411766</v>
      </c>
      <c r="AE3389" s="4" t="s">
        <v>62</v>
      </c>
      <c r="AG3389" s="4" t="str">
        <f t="shared" si="941"/>
        <v>Weight Captured Separately</v>
      </c>
      <c r="AH3389" s="4">
        <v>82859</v>
      </c>
      <c r="AI3389">
        <f t="shared" si="913"/>
        <v>679</v>
      </c>
      <c r="AJ3389" t="s">
        <v>81</v>
      </c>
      <c r="AK3389" s="2"/>
      <c r="AL3389" s="2" t="str">
        <f t="shared" si="942"/>
        <v>Freight Included in Commodity Cost</v>
      </c>
      <c r="AM3389" s="4"/>
      <c r="AN3389" t="e">
        <f>VLOOKUP([1]!Tabelle13[[#This Row],[Vlookup this ID for freight costs]],$AL$2:$AL$6811,2,FALSE)</f>
        <v>#REF!</v>
      </c>
      <c r="AO3389">
        <f t="shared" si="950"/>
        <v>21241.458719624825</v>
      </c>
      <c r="AP3389">
        <v>7.82</v>
      </c>
      <c r="AQ3389">
        <v>7.82</v>
      </c>
      <c r="AR3389" s="4">
        <v>24</v>
      </c>
      <c r="AS3389" s="4">
        <v>4</v>
      </c>
      <c r="AT3389" s="4">
        <v>2008</v>
      </c>
      <c r="AU3389" s="4">
        <v>24</v>
      </c>
      <c r="AV3389" s="4">
        <v>4</v>
      </c>
      <c r="AW3389" s="4">
        <v>2008</v>
      </c>
      <c r="AX3389" t="str">
        <f t="shared" si="914"/>
        <v>No Delay</v>
      </c>
      <c r="AY3389">
        <f t="shared" si="915"/>
        <v>0</v>
      </c>
    </row>
    <row r="3390" spans="1:51" ht="16" x14ac:dyDescent="0.2">
      <c r="A3390" s="3">
        <v>19977</v>
      </c>
      <c r="B3390" s="1" t="s">
        <v>328</v>
      </c>
      <c r="C3390" s="1" t="s">
        <v>150</v>
      </c>
      <c r="D3390" s="1" t="s">
        <v>100</v>
      </c>
      <c r="E3390" s="1" t="s">
        <v>101</v>
      </c>
      <c r="F3390" s="1" t="s">
        <v>101</v>
      </c>
      <c r="G3390" s="13" t="s">
        <v>1181</v>
      </c>
      <c r="H3390" s="12">
        <v>40107</v>
      </c>
      <c r="I3390" s="12" t="s">
        <v>1181</v>
      </c>
      <c r="J3390" s="12">
        <v>40107</v>
      </c>
      <c r="K3390" s="4">
        <v>1950</v>
      </c>
      <c r="L3390" s="1" t="s">
        <v>146</v>
      </c>
      <c r="M3390" s="1" t="s">
        <v>1920</v>
      </c>
      <c r="N3390" s="1" t="s">
        <v>2006</v>
      </c>
      <c r="O3390" s="1" t="s">
        <v>2007</v>
      </c>
      <c r="P3390">
        <v>240</v>
      </c>
      <c r="Q3390">
        <v>1000</v>
      </c>
      <c r="R3390">
        <v>6669.31</v>
      </c>
      <c r="S3390">
        <v>6.67</v>
      </c>
      <c r="T3390">
        <v>0.03</v>
      </c>
      <c r="U3390">
        <f t="shared" si="911"/>
        <v>6670</v>
      </c>
      <c r="V3390">
        <f t="shared" si="912"/>
        <v>240000</v>
      </c>
      <c r="W3390" s="1" t="s">
        <v>623</v>
      </c>
      <c r="X3390" s="6" t="s">
        <v>1508</v>
      </c>
      <c r="Y3390" s="1" t="s">
        <v>624</v>
      </c>
      <c r="Z3390" s="3">
        <v>13360</v>
      </c>
      <c r="AA3390" s="4">
        <f t="shared" si="947"/>
        <v>2354.9009620000002</v>
      </c>
      <c r="AB3390" s="2">
        <f t="shared" si="948"/>
        <v>2354.9009620000002</v>
      </c>
      <c r="AC3390" s="4">
        <f t="shared" si="949"/>
        <v>3744.5027926451612</v>
      </c>
      <c r="AD3390" s="4">
        <f t="shared" si="916"/>
        <v>3744.5027926451612</v>
      </c>
      <c r="AE3390" s="4" t="s">
        <v>62</v>
      </c>
      <c r="AG3390" s="4" t="str">
        <f t="shared" si="941"/>
        <v>Weight Captured Separately</v>
      </c>
      <c r="AI3390" t="e">
        <f t="shared" si="913"/>
        <v>#N/A</v>
      </c>
      <c r="AJ3390" t="s">
        <v>81</v>
      </c>
      <c r="AK3390" s="2"/>
      <c r="AL3390" s="2" t="str">
        <f t="shared" si="942"/>
        <v>Freight Included in Commodity Cost</v>
      </c>
      <c r="AM3390" s="4"/>
      <c r="AN3390" t="e">
        <f>VLOOKUP([1]!Tabelle13[[#This Row],[Vlookup this ID for freight costs]],$AL$2:$AL$6811,2,FALSE)</f>
        <v>#REF!</v>
      </c>
      <c r="AO3390">
        <f t="shared" si="950"/>
        <v>23370.579431691098</v>
      </c>
      <c r="AP3390">
        <v>13.07</v>
      </c>
      <c r="AQ3390">
        <v>13.07</v>
      </c>
      <c r="AR3390" s="4">
        <v>21</v>
      </c>
      <c r="AS3390" s="4">
        <v>10</v>
      </c>
      <c r="AT3390" s="4">
        <v>2009</v>
      </c>
      <c r="AU3390" s="4">
        <v>21</v>
      </c>
      <c r="AV3390" s="4">
        <v>10</v>
      </c>
      <c r="AW3390" s="4">
        <v>2009</v>
      </c>
      <c r="AX3390" t="str">
        <f t="shared" si="914"/>
        <v>No Delay</v>
      </c>
      <c r="AY3390">
        <f t="shared" si="915"/>
        <v>0</v>
      </c>
    </row>
    <row r="3391" spans="1:51" ht="16" x14ac:dyDescent="0.2">
      <c r="A3391" s="3">
        <v>4347</v>
      </c>
      <c r="B3391" s="1" t="s">
        <v>1918</v>
      </c>
      <c r="C3391" s="1" t="s">
        <v>150</v>
      </c>
      <c r="D3391" s="1" t="s">
        <v>100</v>
      </c>
      <c r="E3391" s="1" t="s">
        <v>101</v>
      </c>
      <c r="F3391" s="1" t="s">
        <v>101</v>
      </c>
      <c r="G3391" s="13" t="s">
        <v>1969</v>
      </c>
      <c r="H3391" s="12">
        <v>39562</v>
      </c>
      <c r="I3391" s="12" t="s">
        <v>1969</v>
      </c>
      <c r="J3391" s="12">
        <v>39562</v>
      </c>
      <c r="K3391" s="4">
        <v>795</v>
      </c>
      <c r="L3391" s="1" t="s">
        <v>146</v>
      </c>
      <c r="M3391" s="1" t="s">
        <v>1920</v>
      </c>
      <c r="N3391" s="1" t="s">
        <v>2006</v>
      </c>
      <c r="O3391" s="1" t="s">
        <v>2007</v>
      </c>
      <c r="P3391">
        <v>240</v>
      </c>
      <c r="Q3391">
        <v>1000</v>
      </c>
      <c r="R3391">
        <v>6410</v>
      </c>
      <c r="S3391">
        <v>6.41</v>
      </c>
      <c r="T3391">
        <v>0.03</v>
      </c>
      <c r="U3391">
        <f t="shared" si="911"/>
        <v>6410</v>
      </c>
      <c r="V3391">
        <f t="shared" si="912"/>
        <v>240000</v>
      </c>
      <c r="W3391" s="1" t="s">
        <v>623</v>
      </c>
      <c r="X3391" s="6" t="s">
        <v>1508</v>
      </c>
      <c r="Y3391" s="1" t="s">
        <v>624</v>
      </c>
      <c r="Z3391" s="3">
        <v>13360</v>
      </c>
      <c r="AA3391" s="4">
        <f t="shared" si="947"/>
        <v>2354.9009620000002</v>
      </c>
      <c r="AB3391" s="2">
        <f t="shared" si="948"/>
        <v>2354.9009620000002</v>
      </c>
      <c r="AC3391" s="4">
        <f t="shared" si="949"/>
        <v>3744.5027926451612</v>
      </c>
      <c r="AD3391" s="4">
        <f t="shared" si="916"/>
        <v>3744.5027926451612</v>
      </c>
      <c r="AE3391" s="4" t="s">
        <v>62</v>
      </c>
      <c r="AG3391" s="4" t="str">
        <f t="shared" si="941"/>
        <v>Weight Captured Separately</v>
      </c>
      <c r="AH3391" s="4">
        <v>10589</v>
      </c>
      <c r="AI3391">
        <f t="shared" si="913"/>
        <v>9006</v>
      </c>
      <c r="AJ3391" t="s">
        <v>81</v>
      </c>
      <c r="AK3391" s="2"/>
      <c r="AL3391" s="2" t="str">
        <f t="shared" si="942"/>
        <v>Freight Included in Commodity Cost</v>
      </c>
      <c r="AM3391" s="4"/>
      <c r="AN3391" t="e">
        <f>VLOOKUP([1]!Tabelle13[[#This Row],[Vlookup this ID for freight costs]],$AL$2:$AL$6811,2,FALSE)</f>
        <v>#REF!</v>
      </c>
      <c r="AO3391">
        <f t="shared" si="950"/>
        <v>23370.579431691098</v>
      </c>
      <c r="AP3391">
        <v>10.26</v>
      </c>
      <c r="AQ3391">
        <v>10.26</v>
      </c>
      <c r="AR3391" s="4">
        <v>24</v>
      </c>
      <c r="AS3391" s="4">
        <v>4</v>
      </c>
      <c r="AT3391" s="4">
        <v>2008</v>
      </c>
      <c r="AU3391" s="4">
        <v>24</v>
      </c>
      <c r="AV3391" s="4">
        <v>4</v>
      </c>
      <c r="AW3391" s="4">
        <v>2008</v>
      </c>
      <c r="AX3391" t="str">
        <f t="shared" si="914"/>
        <v>No Delay</v>
      </c>
      <c r="AY3391">
        <f t="shared" si="915"/>
        <v>0</v>
      </c>
    </row>
    <row r="3392" spans="1:51" x14ac:dyDescent="0.2">
      <c r="A3392" s="3">
        <v>86585</v>
      </c>
      <c r="B3392" s="1" t="s">
        <v>50</v>
      </c>
      <c r="C3392" s="1" t="s">
        <v>51</v>
      </c>
      <c r="D3392" s="1" t="s">
        <v>130</v>
      </c>
      <c r="E3392" s="1" t="s">
        <v>101</v>
      </c>
      <c r="F3392" s="1" t="s">
        <v>101</v>
      </c>
      <c r="G3392" s="13" t="s">
        <v>735</v>
      </c>
      <c r="H3392" s="12">
        <v>41487</v>
      </c>
      <c r="I3392" s="12" t="s">
        <v>735</v>
      </c>
      <c r="J3392" s="12">
        <v>41487</v>
      </c>
      <c r="K3392" s="4">
        <v>4846</v>
      </c>
      <c r="L3392" s="1" t="s">
        <v>146</v>
      </c>
      <c r="M3392" s="1" t="s">
        <v>132</v>
      </c>
      <c r="N3392" s="1" t="s">
        <v>1524</v>
      </c>
      <c r="O3392" s="1" t="s">
        <v>93</v>
      </c>
      <c r="P3392">
        <v>30</v>
      </c>
      <c r="Q3392">
        <v>1000</v>
      </c>
      <c r="R3392">
        <v>10520</v>
      </c>
      <c r="S3392">
        <v>10.52</v>
      </c>
      <c r="T3392">
        <v>0.35</v>
      </c>
      <c r="U3392">
        <f t="shared" si="911"/>
        <v>10520</v>
      </c>
      <c r="V3392">
        <f t="shared" si="912"/>
        <v>30000</v>
      </c>
      <c r="W3392" s="1" t="s">
        <v>160</v>
      </c>
      <c r="X3392" s="1" t="s">
        <v>1236</v>
      </c>
      <c r="Y3392" s="1" t="s">
        <v>161</v>
      </c>
      <c r="Z3392" s="3">
        <v>14186</v>
      </c>
      <c r="AA3392" s="4">
        <f t="shared" si="947"/>
        <v>2354.9009620000002</v>
      </c>
      <c r="AB3392" s="2">
        <f t="shared" si="948"/>
        <v>2354.9009620000002</v>
      </c>
      <c r="AC3392" s="4">
        <f t="shared" si="949"/>
        <v>1357.5831172173912</v>
      </c>
      <c r="AD3392" s="4">
        <f t="shared" si="916"/>
        <v>1357.5831172173912</v>
      </c>
      <c r="AE3392" s="3" t="s">
        <v>2078</v>
      </c>
      <c r="AF3392" s="3"/>
      <c r="AG3392" s="4" t="str">
        <f>AI3392</f>
        <v>Weight Captured Separately</v>
      </c>
      <c r="AH3392" s="4">
        <v>86584</v>
      </c>
      <c r="AI3392" t="str">
        <f t="shared" si="913"/>
        <v>Weight Captured Separately</v>
      </c>
      <c r="AJ3392" t="s">
        <v>2078</v>
      </c>
      <c r="AK3392" s="2"/>
      <c r="AL3392" s="2" t="str">
        <f>AN3392</f>
        <v>Invoiced Separately</v>
      </c>
      <c r="AM3392" s="4">
        <v>86584</v>
      </c>
      <c r="AN3392" t="str">
        <f>INDEX($AJ$2:$AJ$6811,MATCH(AM3392,$A$2:$A$6811,0))</f>
        <v>Invoiced Separately</v>
      </c>
      <c r="AO3392">
        <f t="shared" si="950"/>
        <v>8471.4268176709575</v>
      </c>
      <c r="AP3392">
        <v>13.01</v>
      </c>
      <c r="AQ3392">
        <v>13.01</v>
      </c>
      <c r="AR3392" s="4">
        <v>1</v>
      </c>
      <c r="AS3392" s="4">
        <v>8</v>
      </c>
      <c r="AT3392" s="4">
        <v>2013</v>
      </c>
      <c r="AU3392" s="4">
        <v>1</v>
      </c>
      <c r="AV3392" s="4">
        <v>8</v>
      </c>
      <c r="AW3392" s="4">
        <v>2013</v>
      </c>
      <c r="AX3392" t="str">
        <f t="shared" si="914"/>
        <v>No Delay</v>
      </c>
      <c r="AY3392">
        <f t="shared" si="915"/>
        <v>0</v>
      </c>
    </row>
    <row r="3393" spans="1:51" x14ac:dyDescent="0.2">
      <c r="A3393" s="3">
        <v>77138</v>
      </c>
      <c r="B3393" s="1" t="s">
        <v>328</v>
      </c>
      <c r="C3393" s="1" t="s">
        <v>150</v>
      </c>
      <c r="D3393" s="1" t="s">
        <v>100</v>
      </c>
      <c r="E3393" s="1" t="s">
        <v>101</v>
      </c>
      <c r="F3393" s="1" t="s">
        <v>101</v>
      </c>
      <c r="G3393" s="13" t="s">
        <v>891</v>
      </c>
      <c r="H3393" s="12">
        <v>40113</v>
      </c>
      <c r="I3393" s="12" t="s">
        <v>891</v>
      </c>
      <c r="J3393" s="12">
        <v>40113</v>
      </c>
      <c r="K3393" s="4">
        <v>1972</v>
      </c>
      <c r="L3393" s="1" t="s">
        <v>146</v>
      </c>
      <c r="M3393" s="1" t="s">
        <v>1920</v>
      </c>
      <c r="N3393" s="1" t="s">
        <v>167</v>
      </c>
      <c r="O3393" s="1" t="s">
        <v>93</v>
      </c>
      <c r="P3393">
        <v>30</v>
      </c>
      <c r="Q3393">
        <v>1000</v>
      </c>
      <c r="R3393">
        <v>16453.48</v>
      </c>
      <c r="S3393">
        <v>16.45</v>
      </c>
      <c r="T3393">
        <v>0.55000000000000004</v>
      </c>
      <c r="U3393">
        <f t="shared" si="911"/>
        <v>16450</v>
      </c>
      <c r="V3393">
        <f t="shared" si="912"/>
        <v>30000</v>
      </c>
      <c r="W3393" s="1" t="s">
        <v>155</v>
      </c>
      <c r="X3393" s="1" t="s">
        <v>1236</v>
      </c>
      <c r="Y3393" s="1" t="s">
        <v>156</v>
      </c>
      <c r="Z3393" s="3">
        <v>16635</v>
      </c>
      <c r="AA3393" s="4">
        <f t="shared" si="947"/>
        <v>2354.9009620000002</v>
      </c>
      <c r="AB3393" s="2">
        <f t="shared" si="948"/>
        <v>2354.9009620000002</v>
      </c>
      <c r="AC3393" s="4">
        <f t="shared" si="949"/>
        <v>1357.5831172173912</v>
      </c>
      <c r="AD3393" s="4">
        <f t="shared" si="916"/>
        <v>1357.5831172173912</v>
      </c>
      <c r="AE3393" s="4" t="s">
        <v>62</v>
      </c>
      <c r="AG3393" s="4" t="str">
        <f t="shared" ref="AG3393:AG3424" si="951">AE3393</f>
        <v>Weight Captured Separately</v>
      </c>
      <c r="AI3393" t="e">
        <f t="shared" si="913"/>
        <v>#N/A</v>
      </c>
      <c r="AJ3393" t="s">
        <v>81</v>
      </c>
      <c r="AK3393" s="2"/>
      <c r="AL3393" s="2" t="str">
        <f t="shared" ref="AL3393:AL3424" si="952">AJ3393</f>
        <v>Freight Included in Commodity Cost</v>
      </c>
      <c r="AM3393" s="4"/>
      <c r="AN3393" t="e">
        <f>VLOOKUP([1]!Tabelle13[[#This Row],[Vlookup this ID for freight costs]],$AL$2:$AL$6811,2,FALSE)</f>
        <v>#REF!</v>
      </c>
      <c r="AO3393">
        <f t="shared" si="950"/>
        <v>8471.4268176709575</v>
      </c>
      <c r="AP3393">
        <v>32.25</v>
      </c>
      <c r="AQ3393">
        <v>32.25</v>
      </c>
      <c r="AR3393" s="4">
        <v>27</v>
      </c>
      <c r="AS3393" s="4">
        <v>10</v>
      </c>
      <c r="AT3393" s="4">
        <v>2009</v>
      </c>
      <c r="AU3393" s="4">
        <v>27</v>
      </c>
      <c r="AV3393" s="4">
        <v>10</v>
      </c>
      <c r="AW3393" s="4">
        <v>2009</v>
      </c>
      <c r="AX3393" t="str">
        <f t="shared" si="914"/>
        <v>No Delay</v>
      </c>
      <c r="AY3393">
        <f t="shared" si="915"/>
        <v>0</v>
      </c>
    </row>
    <row r="3394" spans="1:51" x14ac:dyDescent="0.2">
      <c r="A3394" s="3">
        <v>9200</v>
      </c>
      <c r="B3394" s="1" t="s">
        <v>1918</v>
      </c>
      <c r="C3394" s="1" t="s">
        <v>150</v>
      </c>
      <c r="D3394" s="1" t="s">
        <v>100</v>
      </c>
      <c r="E3394" s="1" t="s">
        <v>101</v>
      </c>
      <c r="F3394" s="1" t="s">
        <v>101</v>
      </c>
      <c r="G3394" s="13" t="s">
        <v>522</v>
      </c>
      <c r="H3394" s="12">
        <v>40098</v>
      </c>
      <c r="I3394" s="12" t="s">
        <v>1991</v>
      </c>
      <c r="J3394" s="12">
        <v>40015</v>
      </c>
      <c r="K3394" s="4">
        <v>1679</v>
      </c>
      <c r="L3394" s="1" t="s">
        <v>146</v>
      </c>
      <c r="M3394" s="1" t="s">
        <v>1920</v>
      </c>
      <c r="N3394" s="1" t="s">
        <v>167</v>
      </c>
      <c r="O3394" s="1" t="s">
        <v>93</v>
      </c>
      <c r="P3394">
        <v>30</v>
      </c>
      <c r="Q3394">
        <v>1000</v>
      </c>
      <c r="R3394">
        <v>17020</v>
      </c>
      <c r="S3394">
        <v>17.02</v>
      </c>
      <c r="T3394">
        <v>0.56999999999999995</v>
      </c>
      <c r="U3394">
        <f t="shared" ref="U3394:U3457" si="953">S3394*Q3394</f>
        <v>17020</v>
      </c>
      <c r="V3394">
        <f t="shared" ref="V3394:V3457" si="954">Q3394*P3394</f>
        <v>30000</v>
      </c>
      <c r="W3394" s="1" t="s">
        <v>204</v>
      </c>
      <c r="X3394" s="1" t="s">
        <v>1236</v>
      </c>
      <c r="Y3394" s="1" t="s">
        <v>205</v>
      </c>
      <c r="Z3394" s="3">
        <v>16682</v>
      </c>
      <c r="AA3394" s="4">
        <f t="shared" si="947"/>
        <v>2354.9009620000002</v>
      </c>
      <c r="AB3394" s="2">
        <f t="shared" si="948"/>
        <v>2354.9009620000002</v>
      </c>
      <c r="AC3394" s="4">
        <f t="shared" si="949"/>
        <v>1357.5831172173912</v>
      </c>
      <c r="AD3394" s="4">
        <f t="shared" si="916"/>
        <v>1357.5831172173912</v>
      </c>
      <c r="AE3394" s="4" t="s">
        <v>62</v>
      </c>
      <c r="AG3394" s="4" t="str">
        <f t="shared" si="951"/>
        <v>Weight Captured Separately</v>
      </c>
      <c r="AH3394" s="4">
        <v>21174</v>
      </c>
      <c r="AI3394">
        <f t="shared" ref="AI3394:AI3457" si="955">INDEX($AE$2:$AE$6811,MATCH(AH3394,$A$2:$A$6811,0))</f>
        <v>4794</v>
      </c>
      <c r="AJ3394" t="s">
        <v>81</v>
      </c>
      <c r="AK3394" s="2"/>
      <c r="AL3394" s="2" t="str">
        <f t="shared" si="952"/>
        <v>Freight Included in Commodity Cost</v>
      </c>
      <c r="AM3394" s="4"/>
      <c r="AN3394" t="e">
        <f>VLOOKUP([1]!Tabelle13[[#This Row],[Vlookup this ID for freight costs]],$AL$2:$AL$6811,2,FALSE)</f>
        <v>#REF!</v>
      </c>
      <c r="AO3394">
        <f t="shared" si="950"/>
        <v>8471.4268176709575</v>
      </c>
      <c r="AP3394">
        <v>33.36</v>
      </c>
      <c r="AQ3394">
        <v>33.36</v>
      </c>
      <c r="AR3394" s="4">
        <v>12</v>
      </c>
      <c r="AS3394" s="4">
        <v>10</v>
      </c>
      <c r="AT3394" s="4">
        <v>2009</v>
      </c>
      <c r="AU3394" s="4">
        <v>21</v>
      </c>
      <c r="AV3394" s="4">
        <v>7</v>
      </c>
      <c r="AW3394" s="4">
        <v>2009</v>
      </c>
      <c r="AX3394" t="str">
        <f t="shared" ref="AX3394:AX3457" si="956">IF(DATE(AW3394,AV3394,AU3394)&lt;=DATE(AT3394,AS3394,AR3394),"No Delay","Delay")</f>
        <v>No Delay</v>
      </c>
      <c r="AY3394">
        <f t="shared" ref="AY3394:AY3457" si="957">IF(_xlfn.DAYS(J3394,H3394)&gt;0, _xlfn.DAYS(J3394,H3394),0)</f>
        <v>0</v>
      </c>
    </row>
    <row r="3395" spans="1:51" x14ac:dyDescent="0.2">
      <c r="A3395" s="3">
        <v>3282</v>
      </c>
      <c r="B3395" s="1" t="s">
        <v>1918</v>
      </c>
      <c r="C3395" s="1" t="s">
        <v>150</v>
      </c>
      <c r="D3395" s="1" t="s">
        <v>100</v>
      </c>
      <c r="E3395" s="1" t="s">
        <v>101</v>
      </c>
      <c r="F3395" s="1" t="s">
        <v>101</v>
      </c>
      <c r="G3395" s="13" t="s">
        <v>468</v>
      </c>
      <c r="H3395" s="12">
        <v>39639</v>
      </c>
      <c r="I3395" s="12" t="s">
        <v>1979</v>
      </c>
      <c r="J3395" s="12">
        <v>39637</v>
      </c>
      <c r="K3395" s="4">
        <v>931</v>
      </c>
      <c r="L3395" s="1" t="s">
        <v>146</v>
      </c>
      <c r="M3395" s="1" t="s">
        <v>1920</v>
      </c>
      <c r="N3395" s="1" t="s">
        <v>167</v>
      </c>
      <c r="O3395" s="1" t="s">
        <v>93</v>
      </c>
      <c r="P3395">
        <v>30</v>
      </c>
      <c r="Q3395">
        <v>1000</v>
      </c>
      <c r="R3395">
        <v>16190</v>
      </c>
      <c r="S3395">
        <v>16.190000000000001</v>
      </c>
      <c r="T3395">
        <v>0.54</v>
      </c>
      <c r="U3395">
        <f t="shared" si="953"/>
        <v>16190.000000000002</v>
      </c>
      <c r="V3395">
        <f t="shared" si="954"/>
        <v>30000</v>
      </c>
      <c r="W3395" s="1" t="s">
        <v>204</v>
      </c>
      <c r="X3395" s="1" t="s">
        <v>1236</v>
      </c>
      <c r="Y3395" s="1" t="s">
        <v>205</v>
      </c>
      <c r="Z3395" s="3">
        <v>16682</v>
      </c>
      <c r="AA3395" s="4">
        <f t="shared" si="947"/>
        <v>2354.9009620000002</v>
      </c>
      <c r="AB3395" s="2">
        <f t="shared" si="948"/>
        <v>2354.9009620000002</v>
      </c>
      <c r="AC3395" s="4">
        <f t="shared" si="949"/>
        <v>1357.5831172173912</v>
      </c>
      <c r="AD3395" s="4">
        <f t="shared" si="916"/>
        <v>1357.5831172173912</v>
      </c>
      <c r="AE3395" s="4" t="s">
        <v>62</v>
      </c>
      <c r="AG3395" s="4" t="str">
        <f t="shared" si="951"/>
        <v>Weight Captured Separately</v>
      </c>
      <c r="AH3395" s="4">
        <v>11496</v>
      </c>
      <c r="AI3395">
        <f t="shared" si="955"/>
        <v>9386</v>
      </c>
      <c r="AJ3395" t="s">
        <v>81</v>
      </c>
      <c r="AK3395" s="2"/>
      <c r="AL3395" s="2" t="str">
        <f t="shared" si="952"/>
        <v>Freight Included in Commodity Cost</v>
      </c>
      <c r="AM3395" s="4"/>
      <c r="AN3395" t="e">
        <f>VLOOKUP([1]!Tabelle13[[#This Row],[Vlookup this ID for freight costs]],$AL$2:$AL$6811,2,FALSE)</f>
        <v>#REF!</v>
      </c>
      <c r="AO3395">
        <f t="shared" si="950"/>
        <v>8471.4268176709575</v>
      </c>
      <c r="AP3395">
        <v>25.9</v>
      </c>
      <c r="AQ3395">
        <v>25.9</v>
      </c>
      <c r="AR3395" s="4">
        <v>10</v>
      </c>
      <c r="AS3395" s="4">
        <v>7</v>
      </c>
      <c r="AT3395" s="4">
        <v>2008</v>
      </c>
      <c r="AU3395" s="4">
        <v>8</v>
      </c>
      <c r="AV3395" s="4">
        <v>7</v>
      </c>
      <c r="AW3395" s="4">
        <v>2008</v>
      </c>
      <c r="AX3395" t="str">
        <f t="shared" si="956"/>
        <v>No Delay</v>
      </c>
      <c r="AY3395">
        <f t="shared" si="957"/>
        <v>0</v>
      </c>
    </row>
    <row r="3396" spans="1:51" x14ac:dyDescent="0.2">
      <c r="A3396" s="3">
        <v>10368</v>
      </c>
      <c r="B3396" s="1" t="s">
        <v>1918</v>
      </c>
      <c r="C3396" s="1" t="s">
        <v>150</v>
      </c>
      <c r="D3396" s="1" t="s">
        <v>100</v>
      </c>
      <c r="E3396" s="1" t="s">
        <v>101</v>
      </c>
      <c r="F3396" s="1" t="s">
        <v>101</v>
      </c>
      <c r="G3396" s="13" t="s">
        <v>1996</v>
      </c>
      <c r="H3396" s="12">
        <v>39989</v>
      </c>
      <c r="I3396" s="12" t="s">
        <v>1383</v>
      </c>
      <c r="J3396" s="12">
        <v>39981</v>
      </c>
      <c r="K3396" s="4">
        <v>1630</v>
      </c>
      <c r="L3396" s="1" t="s">
        <v>146</v>
      </c>
      <c r="M3396" s="1" t="s">
        <v>1920</v>
      </c>
      <c r="N3396" s="1" t="s">
        <v>778</v>
      </c>
      <c r="O3396" s="1" t="s">
        <v>93</v>
      </c>
      <c r="P3396">
        <v>240</v>
      </c>
      <c r="Q3396">
        <v>1000</v>
      </c>
      <c r="R3396">
        <v>5650</v>
      </c>
      <c r="S3396">
        <v>5.65</v>
      </c>
      <c r="T3396">
        <v>0.02</v>
      </c>
      <c r="U3396">
        <f t="shared" si="953"/>
        <v>5650</v>
      </c>
      <c r="V3396">
        <f t="shared" si="954"/>
        <v>240000</v>
      </c>
      <c r="W3396" s="1" t="s">
        <v>155</v>
      </c>
      <c r="X3396" s="1" t="s">
        <v>1236</v>
      </c>
      <c r="Y3396" s="1" t="s">
        <v>156</v>
      </c>
      <c r="Z3396" s="3">
        <v>16635</v>
      </c>
      <c r="AA3396" s="4">
        <f t="shared" si="947"/>
        <v>2354.9009620000002</v>
      </c>
      <c r="AB3396" s="2">
        <f t="shared" si="948"/>
        <v>2354.9009620000002</v>
      </c>
      <c r="AC3396" s="4">
        <f t="shared" si="949"/>
        <v>3744.5027926451612</v>
      </c>
      <c r="AD3396" s="4">
        <f t="shared" ref="AD3396:AD3459" si="958">AVERAGEIFS($AA$2:$AA$6811,$L$2:$L$6811,L3396,$V$2:$V$6811,"&gt;="&amp;(V3396-100), $V$2:$V$6811,"&lt;="&amp;(V3396+100),$AA$2:$AA$6811,"&gt;"&amp;1)</f>
        <v>3744.5027926451612</v>
      </c>
      <c r="AE3396" s="4" t="s">
        <v>62</v>
      </c>
      <c r="AG3396" s="4" t="str">
        <f t="shared" si="951"/>
        <v>Weight Captured Separately</v>
      </c>
      <c r="AH3396" s="4">
        <v>83260</v>
      </c>
      <c r="AI3396">
        <f t="shared" si="955"/>
        <v>7295</v>
      </c>
      <c r="AJ3396" t="s">
        <v>81</v>
      </c>
      <c r="AK3396" s="2"/>
      <c r="AL3396" s="2" t="str">
        <f t="shared" si="952"/>
        <v>Freight Included in Commodity Cost</v>
      </c>
      <c r="AM3396" s="4"/>
      <c r="AN3396" t="e">
        <f>VLOOKUP([1]!Tabelle13[[#This Row],[Vlookup this ID for freight costs]],$AL$2:$AL$6811,2,FALSE)</f>
        <v>#REF!</v>
      </c>
      <c r="AO3396">
        <f t="shared" si="950"/>
        <v>23370.579431691098</v>
      </c>
      <c r="AP3396">
        <v>11.07</v>
      </c>
      <c r="AQ3396">
        <v>11.07</v>
      </c>
      <c r="AR3396" s="4">
        <v>25</v>
      </c>
      <c r="AS3396" s="4">
        <v>6</v>
      </c>
      <c r="AT3396" s="4">
        <v>2009</v>
      </c>
      <c r="AU3396" s="4">
        <v>17</v>
      </c>
      <c r="AV3396" s="4">
        <v>6</v>
      </c>
      <c r="AW3396" s="4">
        <v>2009</v>
      </c>
      <c r="AX3396" t="str">
        <f t="shared" si="956"/>
        <v>No Delay</v>
      </c>
      <c r="AY3396">
        <f t="shared" si="957"/>
        <v>0</v>
      </c>
    </row>
    <row r="3397" spans="1:51" x14ac:dyDescent="0.2">
      <c r="A3397" s="3">
        <v>1115</v>
      </c>
      <c r="B3397" s="1" t="s">
        <v>1918</v>
      </c>
      <c r="C3397" s="1" t="s">
        <v>150</v>
      </c>
      <c r="D3397" s="1" t="s">
        <v>100</v>
      </c>
      <c r="E3397" s="1" t="s">
        <v>101</v>
      </c>
      <c r="F3397" s="1" t="s">
        <v>101</v>
      </c>
      <c r="G3397" s="13" t="s">
        <v>513</v>
      </c>
      <c r="H3397" s="12">
        <v>39948</v>
      </c>
      <c r="I3397" s="12" t="s">
        <v>2018</v>
      </c>
      <c r="J3397" s="12">
        <v>39926</v>
      </c>
      <c r="K3397" s="4">
        <v>1498</v>
      </c>
      <c r="L3397" s="1" t="s">
        <v>146</v>
      </c>
      <c r="M3397" s="1" t="s">
        <v>1920</v>
      </c>
      <c r="N3397" s="1" t="s">
        <v>178</v>
      </c>
      <c r="O3397" s="1" t="s">
        <v>93</v>
      </c>
      <c r="P3397">
        <v>60</v>
      </c>
      <c r="Q3397">
        <v>1000</v>
      </c>
      <c r="R3397">
        <v>19770</v>
      </c>
      <c r="S3397">
        <v>19.77</v>
      </c>
      <c r="T3397">
        <v>0.33</v>
      </c>
      <c r="U3397">
        <f t="shared" si="953"/>
        <v>19770</v>
      </c>
      <c r="V3397">
        <f t="shared" si="954"/>
        <v>60000</v>
      </c>
      <c r="W3397" s="1" t="s">
        <v>155</v>
      </c>
      <c r="X3397" s="1" t="s">
        <v>1236</v>
      </c>
      <c r="Y3397" s="1" t="s">
        <v>156</v>
      </c>
      <c r="Z3397" s="3">
        <v>16635</v>
      </c>
      <c r="AA3397" s="4">
        <f t="shared" si="947"/>
        <v>2354.9009620000002</v>
      </c>
      <c r="AB3397" s="2">
        <f t="shared" si="948"/>
        <v>2354.9009620000002</v>
      </c>
      <c r="AC3397" s="4">
        <f t="shared" si="949"/>
        <v>3403.4068759411766</v>
      </c>
      <c r="AD3397" s="4">
        <f t="shared" si="958"/>
        <v>3403.4068759411766</v>
      </c>
      <c r="AE3397" s="4" t="s">
        <v>62</v>
      </c>
      <c r="AG3397" s="4" t="str">
        <f t="shared" si="951"/>
        <v>Weight Captured Separately</v>
      </c>
      <c r="AH3397" s="4">
        <v>10779</v>
      </c>
      <c r="AI3397">
        <f t="shared" si="955"/>
        <v>3364</v>
      </c>
      <c r="AJ3397">
        <v>3134.85</v>
      </c>
      <c r="AK3397" s="2">
        <v>3134.85</v>
      </c>
      <c r="AL3397" s="2">
        <f t="shared" si="952"/>
        <v>3134.85</v>
      </c>
      <c r="AM3397" s="4"/>
      <c r="AN3397" t="e">
        <f>VLOOKUP([1]!Tabelle13[[#This Row],[Vlookup this ID for freight costs]],$AL$2:$AL$6811,2,FALSE)</f>
        <v>#REF!</v>
      </c>
      <c r="AO3397">
        <f t="shared" si="950"/>
        <v>3134.85</v>
      </c>
      <c r="AP3397">
        <v>38.75</v>
      </c>
      <c r="AQ3397">
        <v>38.75</v>
      </c>
      <c r="AR3397" s="4">
        <v>15</v>
      </c>
      <c r="AS3397" s="4">
        <v>5</v>
      </c>
      <c r="AT3397" s="4">
        <v>2009</v>
      </c>
      <c r="AU3397" s="4">
        <v>23</v>
      </c>
      <c r="AV3397" s="4">
        <v>4</v>
      </c>
      <c r="AW3397" s="4">
        <v>2009</v>
      </c>
      <c r="AX3397" t="str">
        <f t="shared" si="956"/>
        <v>No Delay</v>
      </c>
      <c r="AY3397">
        <f t="shared" si="957"/>
        <v>0</v>
      </c>
    </row>
    <row r="3398" spans="1:51" x14ac:dyDescent="0.2">
      <c r="A3398" s="3">
        <v>86520</v>
      </c>
      <c r="B3398" s="1" t="s">
        <v>386</v>
      </c>
      <c r="C3398" s="1" t="s">
        <v>73</v>
      </c>
      <c r="D3398" s="1" t="s">
        <v>130</v>
      </c>
      <c r="E3398" s="1" t="s">
        <v>101</v>
      </c>
      <c r="F3398" s="1" t="s">
        <v>101</v>
      </c>
      <c r="G3398" s="13" t="s">
        <v>739</v>
      </c>
      <c r="H3398" s="12">
        <v>41213</v>
      </c>
      <c r="I3398" s="12" t="s">
        <v>1842</v>
      </c>
      <c r="J3398" s="12">
        <v>41200</v>
      </c>
      <c r="K3398" s="4">
        <v>4216</v>
      </c>
      <c r="L3398" s="1" t="s">
        <v>146</v>
      </c>
      <c r="M3398" s="1" t="s">
        <v>132</v>
      </c>
      <c r="N3398" s="1" t="s">
        <v>275</v>
      </c>
      <c r="O3398" s="1" t="s">
        <v>93</v>
      </c>
      <c r="P3398">
        <v>60</v>
      </c>
      <c r="Q3398">
        <v>1006</v>
      </c>
      <c r="R3398">
        <v>7766.32</v>
      </c>
      <c r="S3398">
        <v>7.72</v>
      </c>
      <c r="T3398">
        <v>0.13</v>
      </c>
      <c r="U3398">
        <f t="shared" si="953"/>
        <v>7766.32</v>
      </c>
      <c r="V3398">
        <f t="shared" si="954"/>
        <v>60360</v>
      </c>
      <c r="W3398" s="1" t="s">
        <v>160</v>
      </c>
      <c r="X3398" s="1" t="s">
        <v>1236</v>
      </c>
      <c r="Y3398" s="1" t="s">
        <v>161</v>
      </c>
      <c r="Z3398" s="3">
        <v>14451</v>
      </c>
      <c r="AA3398" s="4">
        <f t="shared" si="947"/>
        <v>2355.5594259999998</v>
      </c>
      <c r="AB3398" s="2">
        <f t="shared" si="948"/>
        <v>2355.5594259999998</v>
      </c>
      <c r="AC3398" s="4">
        <f t="shared" si="949"/>
        <v>5707.6398565</v>
      </c>
      <c r="AD3398" s="4">
        <f t="shared" si="958"/>
        <v>5707.6398565</v>
      </c>
      <c r="AE3398" s="4" t="s">
        <v>62</v>
      </c>
      <c r="AG3398" s="4" t="str">
        <f t="shared" si="951"/>
        <v>Weight Captured Separately</v>
      </c>
      <c r="AI3398" t="e">
        <f t="shared" si="955"/>
        <v>#N/A</v>
      </c>
      <c r="AJ3398" t="s">
        <v>81</v>
      </c>
      <c r="AK3398" s="2"/>
      <c r="AL3398" s="2" t="str">
        <f t="shared" si="952"/>
        <v>Freight Included in Commodity Cost</v>
      </c>
      <c r="AM3398" s="4"/>
      <c r="AN3398" t="e">
        <f>VLOOKUP([1]!Tabelle13[[#This Row],[Vlookup this ID for freight costs]],$AL$2:$AL$6811,2,FALSE)</f>
        <v>#REF!</v>
      </c>
      <c r="AO3398">
        <f t="shared" si="950"/>
        <v>35624.480984273003</v>
      </c>
      <c r="AP3398">
        <v>10.89</v>
      </c>
      <c r="AQ3398">
        <v>10.89</v>
      </c>
      <c r="AR3398" s="4">
        <v>31</v>
      </c>
      <c r="AS3398" s="4">
        <v>10</v>
      </c>
      <c r="AT3398" s="4">
        <v>2012</v>
      </c>
      <c r="AU3398" s="4">
        <v>18</v>
      </c>
      <c r="AV3398" s="4">
        <v>10</v>
      </c>
      <c r="AW3398" s="4">
        <v>2012</v>
      </c>
      <c r="AX3398" t="str">
        <f t="shared" si="956"/>
        <v>No Delay</v>
      </c>
      <c r="AY3398">
        <f t="shared" si="957"/>
        <v>0</v>
      </c>
    </row>
    <row r="3399" spans="1:51" x14ac:dyDescent="0.2">
      <c r="A3399" s="3">
        <v>1066</v>
      </c>
      <c r="B3399" s="1" t="s">
        <v>1918</v>
      </c>
      <c r="C3399" s="1" t="s">
        <v>150</v>
      </c>
      <c r="D3399" s="1" t="s">
        <v>100</v>
      </c>
      <c r="E3399" s="1" t="s">
        <v>53</v>
      </c>
      <c r="F3399" s="1" t="s">
        <v>53</v>
      </c>
      <c r="G3399" s="13" t="s">
        <v>2079</v>
      </c>
      <c r="H3399" s="12">
        <v>39910</v>
      </c>
      <c r="I3399" s="12" t="s">
        <v>1310</v>
      </c>
      <c r="J3399" s="12">
        <v>39785</v>
      </c>
      <c r="K3399" s="4">
        <v>1249</v>
      </c>
      <c r="L3399" s="1" t="s">
        <v>146</v>
      </c>
      <c r="M3399" s="1" t="s">
        <v>1920</v>
      </c>
      <c r="N3399" s="1" t="s">
        <v>970</v>
      </c>
      <c r="O3399" s="1" t="s">
        <v>93</v>
      </c>
      <c r="P3399">
        <v>240</v>
      </c>
      <c r="Q3399">
        <v>1008</v>
      </c>
      <c r="R3399">
        <v>3588.48</v>
      </c>
      <c r="S3399">
        <v>3.56</v>
      </c>
      <c r="T3399">
        <v>0.01</v>
      </c>
      <c r="U3399">
        <f t="shared" si="953"/>
        <v>3588.48</v>
      </c>
      <c r="V3399">
        <f t="shared" si="954"/>
        <v>241920</v>
      </c>
      <c r="W3399" s="1" t="s">
        <v>155</v>
      </c>
      <c r="X3399" s="1" t="s">
        <v>1236</v>
      </c>
      <c r="Y3399" s="1" t="s">
        <v>156</v>
      </c>
      <c r="Z3399" s="3">
        <v>8107</v>
      </c>
      <c r="AA3399" s="4">
        <f t="shared" si="947"/>
        <v>2355.778914</v>
      </c>
      <c r="AB3399" s="2">
        <f t="shared" si="948"/>
        <v>2355.778914</v>
      </c>
      <c r="AC3399" s="4">
        <f t="shared" si="949"/>
        <v>2355.778914</v>
      </c>
      <c r="AD3399" s="4">
        <f t="shared" si="958"/>
        <v>2355.778914</v>
      </c>
      <c r="AE3399" s="4" t="s">
        <v>62</v>
      </c>
      <c r="AG3399" s="4" t="str">
        <f t="shared" si="951"/>
        <v>Weight Captured Separately</v>
      </c>
      <c r="AH3399" s="4">
        <v>10623</v>
      </c>
      <c r="AI3399">
        <f t="shared" si="955"/>
        <v>2846</v>
      </c>
      <c r="AJ3399" t="s">
        <v>81</v>
      </c>
      <c r="AK3399" s="2"/>
      <c r="AL3399" s="2" t="str">
        <f t="shared" si="952"/>
        <v>Freight Included in Commodity Cost</v>
      </c>
      <c r="AM3399" s="4"/>
      <c r="AN3399" t="e">
        <f>VLOOKUP([1]!Tabelle13[[#This Row],[Vlookup this ID for freight costs]],$AL$2:$AL$6811,2,FALSE)</f>
        <v>#REF!</v>
      </c>
      <c r="AO3399">
        <f t="shared" si="950"/>
        <v>14702.164981188002</v>
      </c>
      <c r="AP3399">
        <v>7.03</v>
      </c>
      <c r="AQ3399">
        <v>7.03</v>
      </c>
      <c r="AR3399" s="4">
        <v>7</v>
      </c>
      <c r="AS3399" s="4">
        <v>4</v>
      </c>
      <c r="AT3399" s="4">
        <v>2009</v>
      </c>
      <c r="AU3399" s="4">
        <v>3</v>
      </c>
      <c r="AV3399" s="4">
        <v>12</v>
      </c>
      <c r="AW3399" s="4">
        <v>2008</v>
      </c>
      <c r="AX3399" t="str">
        <f t="shared" si="956"/>
        <v>No Delay</v>
      </c>
      <c r="AY3399">
        <f t="shared" si="957"/>
        <v>0</v>
      </c>
    </row>
    <row r="3400" spans="1:51" x14ac:dyDescent="0.2">
      <c r="A3400" s="3">
        <v>84544</v>
      </c>
      <c r="B3400" s="1" t="s">
        <v>175</v>
      </c>
      <c r="C3400" s="1" t="s">
        <v>165</v>
      </c>
      <c r="D3400" s="1" t="s">
        <v>130</v>
      </c>
      <c r="E3400" s="1" t="s">
        <v>101</v>
      </c>
      <c r="F3400" s="1" t="s">
        <v>101</v>
      </c>
      <c r="G3400" s="13" t="s">
        <v>256</v>
      </c>
      <c r="H3400" s="12">
        <v>40269</v>
      </c>
      <c r="I3400" s="12" t="s">
        <v>922</v>
      </c>
      <c r="J3400" s="12">
        <v>40262</v>
      </c>
      <c r="K3400" s="4">
        <v>2271</v>
      </c>
      <c r="L3400" s="1" t="s">
        <v>146</v>
      </c>
      <c r="M3400" s="1" t="s">
        <v>132</v>
      </c>
      <c r="N3400" s="1" t="s">
        <v>154</v>
      </c>
      <c r="O3400" s="1" t="s">
        <v>93</v>
      </c>
      <c r="P3400">
        <v>60</v>
      </c>
      <c r="Q3400">
        <v>20000</v>
      </c>
      <c r="R3400">
        <v>224400</v>
      </c>
      <c r="S3400">
        <v>11.22</v>
      </c>
      <c r="T3400">
        <v>0.19</v>
      </c>
      <c r="U3400">
        <f t="shared" si="953"/>
        <v>224400</v>
      </c>
      <c r="V3400">
        <f t="shared" si="954"/>
        <v>1200000</v>
      </c>
      <c r="W3400" s="1" t="s">
        <v>155</v>
      </c>
      <c r="X3400" s="1" t="s">
        <v>1236</v>
      </c>
      <c r="Y3400" s="1" t="s">
        <v>156</v>
      </c>
      <c r="Z3400" s="3">
        <v>11413</v>
      </c>
      <c r="AA3400" s="4">
        <f t="shared" ref="AA3400:AA3458" si="959">AF3400</f>
        <v>2356</v>
      </c>
      <c r="AB3400" s="4">
        <f xml:space="preserve"> 2244.740206  + 0.1097478*Q3400</f>
        <v>4439.6962060000005</v>
      </c>
      <c r="AC3400" s="4">
        <f>AF3400</f>
        <v>2356</v>
      </c>
      <c r="AD3400" s="4">
        <f t="shared" si="958"/>
        <v>3737.3055555555557</v>
      </c>
      <c r="AE3400" s="4">
        <v>2356</v>
      </c>
      <c r="AF3400" s="4">
        <v>2356</v>
      </c>
      <c r="AG3400" s="4">
        <f t="shared" si="951"/>
        <v>2356</v>
      </c>
      <c r="AI3400" t="e">
        <f t="shared" si="955"/>
        <v>#N/A</v>
      </c>
      <c r="AJ3400">
        <v>16682.66</v>
      </c>
      <c r="AK3400" s="2">
        <v>16682.66</v>
      </c>
      <c r="AL3400" s="2">
        <f t="shared" si="952"/>
        <v>16682.66</v>
      </c>
      <c r="AM3400" s="4"/>
      <c r="AN3400" t="e">
        <f>VLOOKUP([1]!Tabelle13[[#This Row],[Vlookup this ID for freight costs]],$AL$2:$AL$6811,2,FALSE)</f>
        <v>#REF!</v>
      </c>
      <c r="AP3400">
        <v>483.81</v>
      </c>
      <c r="AQ3400">
        <v>483.81</v>
      </c>
      <c r="AR3400" s="4">
        <v>1</v>
      </c>
      <c r="AS3400" s="4">
        <v>4</v>
      </c>
      <c r="AT3400" s="4">
        <v>2010</v>
      </c>
      <c r="AU3400" s="4">
        <v>25</v>
      </c>
      <c r="AV3400" s="4">
        <v>4</v>
      </c>
      <c r="AW3400" s="4">
        <v>2010</v>
      </c>
      <c r="AX3400" t="str">
        <f t="shared" si="956"/>
        <v>Delay</v>
      </c>
      <c r="AY3400">
        <f t="shared" si="957"/>
        <v>0</v>
      </c>
    </row>
    <row r="3401" spans="1:51" x14ac:dyDescent="0.2">
      <c r="A3401" s="3">
        <v>86133</v>
      </c>
      <c r="B3401" s="1" t="s">
        <v>140</v>
      </c>
      <c r="C3401" s="1" t="s">
        <v>99</v>
      </c>
      <c r="D3401" s="1" t="s">
        <v>130</v>
      </c>
      <c r="E3401" s="1" t="s">
        <v>101</v>
      </c>
      <c r="F3401" s="1" t="s">
        <v>101</v>
      </c>
      <c r="G3401" s="13" t="s">
        <v>2080</v>
      </c>
      <c r="H3401" s="12">
        <v>41954</v>
      </c>
      <c r="I3401" s="12" t="s">
        <v>407</v>
      </c>
      <c r="J3401" s="12">
        <v>41950</v>
      </c>
      <c r="K3401" s="4">
        <v>6104</v>
      </c>
      <c r="L3401" s="1" t="s">
        <v>146</v>
      </c>
      <c r="M3401" s="1" t="s">
        <v>132</v>
      </c>
      <c r="N3401" s="1" t="s">
        <v>599</v>
      </c>
      <c r="O3401" s="1" t="s">
        <v>93</v>
      </c>
      <c r="P3401">
        <v>60</v>
      </c>
      <c r="Q3401">
        <v>54976</v>
      </c>
      <c r="R3401">
        <v>206160</v>
      </c>
      <c r="S3401">
        <v>3.75</v>
      </c>
      <c r="T3401">
        <v>0.06</v>
      </c>
      <c r="U3401">
        <f t="shared" si="953"/>
        <v>206160</v>
      </c>
      <c r="V3401">
        <f t="shared" si="954"/>
        <v>3298560</v>
      </c>
      <c r="W3401" s="1" t="s">
        <v>197</v>
      </c>
      <c r="X3401" s="1" t="s">
        <v>1236</v>
      </c>
      <c r="Y3401" s="1" t="s">
        <v>3082</v>
      </c>
      <c r="Z3401" s="3">
        <v>11353</v>
      </c>
      <c r="AA3401" s="4">
        <f t="shared" si="959"/>
        <v>2356</v>
      </c>
      <c r="AB3401" s="4">
        <f xml:space="preserve"> 2244.740206  + 0.1097478*Q3401</f>
        <v>8278.2352587999994</v>
      </c>
      <c r="AC3401" s="4">
        <f>AF3401</f>
        <v>2356</v>
      </c>
      <c r="AD3401" s="4">
        <f t="shared" si="958"/>
        <v>2356</v>
      </c>
      <c r="AE3401" s="4">
        <v>2356</v>
      </c>
      <c r="AF3401" s="4">
        <v>2356</v>
      </c>
      <c r="AG3401" s="4">
        <f t="shared" si="951"/>
        <v>2356</v>
      </c>
      <c r="AI3401" t="e">
        <f t="shared" si="955"/>
        <v>#N/A</v>
      </c>
      <c r="AJ3401">
        <v>2151.27</v>
      </c>
      <c r="AK3401" s="2">
        <v>2151.27</v>
      </c>
      <c r="AL3401" s="2">
        <f t="shared" si="952"/>
        <v>2151.27</v>
      </c>
      <c r="AM3401" s="4"/>
      <c r="AN3401" t="e">
        <f>VLOOKUP([1]!Tabelle13[[#This Row],[Vlookup this ID for freight costs]],$AL$2:$AL$6811,2,FALSE)</f>
        <v>#REF!</v>
      </c>
      <c r="AP3401">
        <v>211.93</v>
      </c>
      <c r="AQ3401">
        <v>211.93</v>
      </c>
      <c r="AR3401" s="4">
        <v>11</v>
      </c>
      <c r="AS3401" s="4">
        <v>11</v>
      </c>
      <c r="AT3401" s="4">
        <v>2014</v>
      </c>
      <c r="AU3401" s="4">
        <v>7</v>
      </c>
      <c r="AV3401" s="4">
        <v>11</v>
      </c>
      <c r="AW3401" s="4">
        <v>2014</v>
      </c>
      <c r="AX3401" t="str">
        <f t="shared" si="956"/>
        <v>No Delay</v>
      </c>
      <c r="AY3401">
        <f t="shared" si="957"/>
        <v>0</v>
      </c>
    </row>
    <row r="3402" spans="1:51" x14ac:dyDescent="0.2">
      <c r="A3402" s="3">
        <v>44908</v>
      </c>
      <c r="B3402" s="1" t="s">
        <v>50</v>
      </c>
      <c r="C3402" s="1" t="s">
        <v>51</v>
      </c>
      <c r="D3402" s="1" t="s">
        <v>74</v>
      </c>
      <c r="E3402" s="1" t="s">
        <v>53</v>
      </c>
      <c r="F3402" s="1" t="s">
        <v>53</v>
      </c>
      <c r="G3402" s="13" t="s">
        <v>418</v>
      </c>
      <c r="H3402" s="12">
        <v>40151</v>
      </c>
      <c r="I3402" s="12" t="s">
        <v>418</v>
      </c>
      <c r="J3402" s="12">
        <v>40151</v>
      </c>
      <c r="K3402" s="4">
        <v>2074</v>
      </c>
      <c r="L3402" s="1" t="s">
        <v>146</v>
      </c>
      <c r="M3402" s="1" t="s">
        <v>620</v>
      </c>
      <c r="N3402" s="1" t="s">
        <v>849</v>
      </c>
      <c r="O3402" s="1" t="s">
        <v>850</v>
      </c>
      <c r="P3402">
        <v>60</v>
      </c>
      <c r="Q3402">
        <v>1020</v>
      </c>
      <c r="R3402">
        <v>54784.2</v>
      </c>
      <c r="S3402">
        <v>53.71</v>
      </c>
      <c r="T3402">
        <v>0.9</v>
      </c>
      <c r="U3402">
        <f t="shared" si="953"/>
        <v>54784.200000000004</v>
      </c>
      <c r="V3402">
        <f t="shared" si="954"/>
        <v>61200</v>
      </c>
      <c r="W3402" s="1" t="s">
        <v>851</v>
      </c>
      <c r="X3402" s="1" t="s">
        <v>361</v>
      </c>
      <c r="Y3402" s="1" t="s">
        <v>361</v>
      </c>
      <c r="Z3402" s="3">
        <v>8559</v>
      </c>
      <c r="AA3402" s="4">
        <f t="shared" ref="AA3402:AA3408" si="960">AB3402</f>
        <v>2357.0958420000002</v>
      </c>
      <c r="AB3402" s="2">
        <f t="shared" ref="AB3402:AB3408" si="961">2245.156962+0.109744*Q3402</f>
        <v>2357.0958420000002</v>
      </c>
      <c r="AC3402" s="4">
        <f t="shared" ref="AC3402:AC3408" si="962">AD3402</f>
        <v>3883.3253570000002</v>
      </c>
      <c r="AD3402" s="4">
        <f t="shared" si="958"/>
        <v>3883.3253570000002</v>
      </c>
      <c r="AE3402" s="4" t="s">
        <v>62</v>
      </c>
      <c r="AG3402" s="4" t="str">
        <f t="shared" si="951"/>
        <v>Weight Captured Separately</v>
      </c>
      <c r="AI3402" t="e">
        <f t="shared" si="955"/>
        <v>#N/A</v>
      </c>
      <c r="AJ3402" t="s">
        <v>81</v>
      </c>
      <c r="AK3402" s="2"/>
      <c r="AL3402" s="2" t="str">
        <f t="shared" si="952"/>
        <v>Freight Included in Commodity Cost</v>
      </c>
      <c r="AM3402" s="4"/>
      <c r="AN3402" t="e">
        <f>VLOOKUP([1]!Tabelle13[[#This Row],[Vlookup this ID for freight costs]],$AL$2:$AL$6811,2,FALSE)</f>
        <v>#REF!</v>
      </c>
      <c r="AO3402">
        <f t="shared" ref="AO3402:AO3408" si="963">IF(AK:AK="",AC:AC*6.242+1.383 -2.844 + 3.145 -2.265  -2.026,AK:AK)</f>
        <v>24237.109878394</v>
      </c>
      <c r="AP3402">
        <v>107.38</v>
      </c>
      <c r="AQ3402">
        <v>107.38</v>
      </c>
      <c r="AR3402" s="4">
        <v>4</v>
      </c>
      <c r="AS3402" s="4">
        <v>12</v>
      </c>
      <c r="AT3402" s="4">
        <v>2009</v>
      </c>
      <c r="AU3402" s="4">
        <v>4</v>
      </c>
      <c r="AV3402" s="4">
        <v>12</v>
      </c>
      <c r="AW3402" s="4">
        <v>2009</v>
      </c>
      <c r="AX3402" t="str">
        <f t="shared" si="956"/>
        <v>No Delay</v>
      </c>
      <c r="AY3402">
        <f t="shared" si="957"/>
        <v>0</v>
      </c>
    </row>
    <row r="3403" spans="1:51" x14ac:dyDescent="0.2">
      <c r="A3403" s="3">
        <v>54579</v>
      </c>
      <c r="B3403" s="1" t="s">
        <v>328</v>
      </c>
      <c r="C3403" s="1" t="s">
        <v>150</v>
      </c>
      <c r="D3403" s="1" t="s">
        <v>100</v>
      </c>
      <c r="E3403" s="1" t="s">
        <v>101</v>
      </c>
      <c r="F3403" s="1" t="s">
        <v>101</v>
      </c>
      <c r="G3403" s="13" t="s">
        <v>919</v>
      </c>
      <c r="H3403" s="12">
        <v>41380</v>
      </c>
      <c r="I3403" s="12" t="s">
        <v>919</v>
      </c>
      <c r="J3403" s="12">
        <v>41380</v>
      </c>
      <c r="K3403" s="4">
        <v>4625</v>
      </c>
      <c r="L3403" s="1" t="s">
        <v>146</v>
      </c>
      <c r="M3403" s="1" t="s">
        <v>1920</v>
      </c>
      <c r="N3403" s="1" t="s">
        <v>2026</v>
      </c>
      <c r="O3403" s="1" t="s">
        <v>2007</v>
      </c>
      <c r="P3403">
        <v>60</v>
      </c>
      <c r="Q3403">
        <v>1021</v>
      </c>
      <c r="R3403">
        <v>7656.67</v>
      </c>
      <c r="S3403">
        <v>7.5</v>
      </c>
      <c r="T3403">
        <v>0.12</v>
      </c>
      <c r="U3403">
        <f t="shared" si="953"/>
        <v>7657.5</v>
      </c>
      <c r="V3403">
        <f t="shared" si="954"/>
        <v>61260</v>
      </c>
      <c r="W3403" s="1" t="s">
        <v>851</v>
      </c>
      <c r="X3403" s="1" t="s">
        <v>361</v>
      </c>
      <c r="Y3403" s="1" t="s">
        <v>361</v>
      </c>
      <c r="Z3403" s="3">
        <v>12821</v>
      </c>
      <c r="AA3403" s="4">
        <f t="shared" si="960"/>
        <v>2357.205586</v>
      </c>
      <c r="AB3403" s="2">
        <f t="shared" si="961"/>
        <v>2357.205586</v>
      </c>
      <c r="AC3403" s="4">
        <f t="shared" si="962"/>
        <v>4438.1541895</v>
      </c>
      <c r="AD3403" s="4">
        <f t="shared" si="958"/>
        <v>4438.1541895</v>
      </c>
      <c r="AE3403" s="4" t="s">
        <v>62</v>
      </c>
      <c r="AG3403" s="4" t="str">
        <f t="shared" si="951"/>
        <v>Weight Captured Separately</v>
      </c>
      <c r="AI3403" t="e">
        <f t="shared" si="955"/>
        <v>#N/A</v>
      </c>
      <c r="AJ3403" t="s">
        <v>81</v>
      </c>
      <c r="AK3403" s="2"/>
      <c r="AL3403" s="2" t="str">
        <f t="shared" si="952"/>
        <v>Freight Included in Commodity Cost</v>
      </c>
      <c r="AM3403" s="4"/>
      <c r="AN3403" t="e">
        <f>VLOOKUP([1]!Tabelle13[[#This Row],[Vlookup this ID for freight costs]],$AL$2:$AL$6811,2,FALSE)</f>
        <v>#REF!</v>
      </c>
      <c r="AO3403">
        <f t="shared" si="963"/>
        <v>27700.351450859001</v>
      </c>
      <c r="AP3403">
        <v>9.4700000000000006</v>
      </c>
      <c r="AQ3403">
        <v>9.4700000000000006</v>
      </c>
      <c r="AR3403" s="4">
        <v>16</v>
      </c>
      <c r="AS3403" s="4">
        <v>4</v>
      </c>
      <c r="AT3403" s="4">
        <v>2013</v>
      </c>
      <c r="AU3403" s="4">
        <v>16</v>
      </c>
      <c r="AV3403" s="4">
        <v>4</v>
      </c>
      <c r="AW3403" s="4">
        <v>2013</v>
      </c>
      <c r="AX3403" t="str">
        <f t="shared" si="956"/>
        <v>No Delay</v>
      </c>
      <c r="AY3403">
        <f t="shared" si="957"/>
        <v>0</v>
      </c>
    </row>
    <row r="3404" spans="1:51" ht="16" x14ac:dyDescent="0.2">
      <c r="A3404" s="3">
        <v>45202</v>
      </c>
      <c r="B3404" s="1" t="s">
        <v>328</v>
      </c>
      <c r="C3404" s="1" t="s">
        <v>150</v>
      </c>
      <c r="D3404" s="1" t="s">
        <v>100</v>
      </c>
      <c r="E3404" s="1" t="s">
        <v>101</v>
      </c>
      <c r="F3404" s="1" t="s">
        <v>101</v>
      </c>
      <c r="G3404" s="13" t="s">
        <v>919</v>
      </c>
      <c r="H3404" s="12">
        <v>41380</v>
      </c>
      <c r="I3404" s="12" t="s">
        <v>919</v>
      </c>
      <c r="J3404" s="12">
        <v>41380</v>
      </c>
      <c r="K3404" s="4">
        <v>4608</v>
      </c>
      <c r="L3404" s="1" t="s">
        <v>146</v>
      </c>
      <c r="M3404" s="1" t="s">
        <v>1920</v>
      </c>
      <c r="N3404" s="1" t="s">
        <v>621</v>
      </c>
      <c r="O3404" s="1" t="s">
        <v>622</v>
      </c>
      <c r="P3404">
        <v>240</v>
      </c>
      <c r="Q3404">
        <v>1021</v>
      </c>
      <c r="R3404">
        <v>23275.52</v>
      </c>
      <c r="S3404">
        <v>22.8</v>
      </c>
      <c r="T3404">
        <v>0.1</v>
      </c>
      <c r="U3404">
        <f t="shared" si="953"/>
        <v>23278.799999999999</v>
      </c>
      <c r="V3404">
        <f t="shared" si="954"/>
        <v>245040</v>
      </c>
      <c r="W3404" s="1" t="s">
        <v>623</v>
      </c>
      <c r="X3404" s="6" t="s">
        <v>1508</v>
      </c>
      <c r="Y3404" s="1" t="s">
        <v>624</v>
      </c>
      <c r="Z3404" s="3">
        <v>13360</v>
      </c>
      <c r="AA3404" s="4">
        <f t="shared" si="960"/>
        <v>2357.205586</v>
      </c>
      <c r="AB3404" s="2">
        <f t="shared" si="961"/>
        <v>2357.205586</v>
      </c>
      <c r="AC3404" s="4">
        <f t="shared" si="962"/>
        <v>2357.205586</v>
      </c>
      <c r="AD3404" s="4">
        <f t="shared" si="958"/>
        <v>2357.205586</v>
      </c>
      <c r="AE3404" s="4" t="s">
        <v>62</v>
      </c>
      <c r="AG3404" s="4" t="str">
        <f t="shared" si="951"/>
        <v>Weight Captured Separately</v>
      </c>
      <c r="AI3404" t="e">
        <f t="shared" si="955"/>
        <v>#N/A</v>
      </c>
      <c r="AJ3404" t="s">
        <v>81</v>
      </c>
      <c r="AK3404" s="2"/>
      <c r="AL3404" s="2" t="str">
        <f t="shared" si="952"/>
        <v>Freight Included in Commodity Cost</v>
      </c>
      <c r="AM3404" s="4"/>
      <c r="AN3404" t="e">
        <f>VLOOKUP([1]!Tabelle13[[#This Row],[Vlookup this ID for freight costs]],$AL$2:$AL$6811,2,FALSE)</f>
        <v>#REF!</v>
      </c>
      <c r="AO3404">
        <f t="shared" si="963"/>
        <v>14711.070267812001</v>
      </c>
      <c r="AP3404">
        <v>28.79</v>
      </c>
      <c r="AQ3404">
        <v>28.79</v>
      </c>
      <c r="AR3404" s="4">
        <v>16</v>
      </c>
      <c r="AS3404" s="4">
        <v>4</v>
      </c>
      <c r="AT3404" s="4">
        <v>2013</v>
      </c>
      <c r="AU3404" s="4">
        <v>16</v>
      </c>
      <c r="AV3404" s="4">
        <v>4</v>
      </c>
      <c r="AW3404" s="4">
        <v>2013</v>
      </c>
      <c r="AX3404" t="str">
        <f t="shared" si="956"/>
        <v>No Delay</v>
      </c>
      <c r="AY3404">
        <f t="shared" si="957"/>
        <v>0</v>
      </c>
    </row>
    <row r="3405" spans="1:51" x14ac:dyDescent="0.2">
      <c r="A3405" s="3">
        <v>42094</v>
      </c>
      <c r="B3405" s="1" t="s">
        <v>328</v>
      </c>
      <c r="C3405" s="1" t="s">
        <v>150</v>
      </c>
      <c r="D3405" s="1" t="s">
        <v>100</v>
      </c>
      <c r="E3405" s="1" t="s">
        <v>101</v>
      </c>
      <c r="F3405" s="1" t="s">
        <v>101</v>
      </c>
      <c r="G3405" s="13" t="s">
        <v>1960</v>
      </c>
      <c r="H3405" s="12">
        <v>41676</v>
      </c>
      <c r="I3405" s="12" t="s">
        <v>1960</v>
      </c>
      <c r="J3405" s="12">
        <v>41676</v>
      </c>
      <c r="K3405" s="4">
        <v>5254</v>
      </c>
      <c r="L3405" s="1" t="s">
        <v>146</v>
      </c>
      <c r="M3405" s="1" t="s">
        <v>1920</v>
      </c>
      <c r="N3405" s="1" t="s">
        <v>221</v>
      </c>
      <c r="O3405" s="1" t="s">
        <v>93</v>
      </c>
      <c r="P3405">
        <v>60</v>
      </c>
      <c r="Q3405">
        <v>1022</v>
      </c>
      <c r="R3405">
        <v>3808.14</v>
      </c>
      <c r="S3405">
        <v>3.73</v>
      </c>
      <c r="T3405">
        <v>0.06</v>
      </c>
      <c r="U3405">
        <f t="shared" si="953"/>
        <v>3812.06</v>
      </c>
      <c r="V3405">
        <f t="shared" si="954"/>
        <v>61320</v>
      </c>
      <c r="W3405" s="1" t="s">
        <v>155</v>
      </c>
      <c r="X3405" s="1" t="s">
        <v>1236</v>
      </c>
      <c r="Y3405" s="1" t="s">
        <v>156</v>
      </c>
      <c r="Z3405" s="3">
        <v>16635</v>
      </c>
      <c r="AA3405" s="4">
        <f t="shared" si="960"/>
        <v>2357.3153299999999</v>
      </c>
      <c r="AB3405" s="2">
        <f t="shared" si="961"/>
        <v>2357.3153299999999</v>
      </c>
      <c r="AC3405" s="4">
        <f t="shared" si="962"/>
        <v>2357.2604579999997</v>
      </c>
      <c r="AD3405" s="4">
        <f t="shared" si="958"/>
        <v>2357.2604579999997</v>
      </c>
      <c r="AE3405" s="4" t="s">
        <v>62</v>
      </c>
      <c r="AG3405" s="4" t="str">
        <f t="shared" si="951"/>
        <v>Weight Captured Separately</v>
      </c>
      <c r="AI3405" t="e">
        <f t="shared" si="955"/>
        <v>#N/A</v>
      </c>
      <c r="AJ3405" t="s">
        <v>81</v>
      </c>
      <c r="AK3405" s="2"/>
      <c r="AL3405" s="2" t="str">
        <f t="shared" si="952"/>
        <v>Freight Included in Commodity Cost</v>
      </c>
      <c r="AM3405" s="4"/>
      <c r="AN3405" t="e">
        <f>VLOOKUP([1]!Tabelle13[[#This Row],[Vlookup this ID for freight costs]],$AL$2:$AL$6811,2,FALSE)</f>
        <v>#REF!</v>
      </c>
      <c r="AO3405">
        <f t="shared" si="963"/>
        <v>14711.412778836</v>
      </c>
      <c r="AP3405">
        <v>4.71</v>
      </c>
      <c r="AQ3405">
        <v>4.71</v>
      </c>
      <c r="AR3405" s="4">
        <v>6</v>
      </c>
      <c r="AS3405" s="4">
        <v>2</v>
      </c>
      <c r="AT3405" s="4">
        <v>2014</v>
      </c>
      <c r="AU3405" s="4">
        <v>6</v>
      </c>
      <c r="AV3405" s="4">
        <v>2</v>
      </c>
      <c r="AW3405" s="4">
        <v>2014</v>
      </c>
      <c r="AX3405" t="str">
        <f t="shared" si="956"/>
        <v>No Delay</v>
      </c>
      <c r="AY3405">
        <f t="shared" si="957"/>
        <v>0</v>
      </c>
    </row>
    <row r="3406" spans="1:51" x14ac:dyDescent="0.2">
      <c r="A3406" s="3">
        <v>10803</v>
      </c>
      <c r="B3406" s="1" t="s">
        <v>88</v>
      </c>
      <c r="C3406" s="1" t="s">
        <v>89</v>
      </c>
      <c r="D3406" s="1" t="s">
        <v>130</v>
      </c>
      <c r="E3406" s="1" t="s">
        <v>53</v>
      </c>
      <c r="F3406" s="1" t="s">
        <v>53</v>
      </c>
      <c r="G3406" s="13" t="s">
        <v>483</v>
      </c>
      <c r="H3406" s="12">
        <v>40167</v>
      </c>
      <c r="I3406" s="12" t="s">
        <v>483</v>
      </c>
      <c r="J3406" s="12">
        <v>40167</v>
      </c>
      <c r="K3406" s="4">
        <v>2107</v>
      </c>
      <c r="L3406" s="1" t="s">
        <v>146</v>
      </c>
      <c r="M3406" s="1" t="s">
        <v>132</v>
      </c>
      <c r="N3406" s="1" t="s">
        <v>269</v>
      </c>
      <c r="O3406" s="1" t="s">
        <v>270</v>
      </c>
      <c r="P3406">
        <v>270</v>
      </c>
      <c r="Q3406">
        <v>1042</v>
      </c>
      <c r="R3406">
        <v>82463.88</v>
      </c>
      <c r="S3406">
        <v>79.14</v>
      </c>
      <c r="T3406">
        <v>0.28999999999999998</v>
      </c>
      <c r="U3406">
        <f t="shared" si="953"/>
        <v>82463.88</v>
      </c>
      <c r="V3406">
        <f t="shared" si="954"/>
        <v>281340</v>
      </c>
      <c r="W3406" s="1" t="s">
        <v>271</v>
      </c>
      <c r="X3406" s="1" t="s">
        <v>272</v>
      </c>
      <c r="Y3406" s="1" t="s">
        <v>272</v>
      </c>
      <c r="Z3406" s="3">
        <v>4524</v>
      </c>
      <c r="AA3406" s="4">
        <f t="shared" si="960"/>
        <v>2359.5102099999999</v>
      </c>
      <c r="AB3406" s="2">
        <f t="shared" si="961"/>
        <v>2359.5102099999999</v>
      </c>
      <c r="AC3406" s="4">
        <f t="shared" si="962"/>
        <v>2359.5102099999999</v>
      </c>
      <c r="AD3406" s="4">
        <f t="shared" si="958"/>
        <v>2359.5102099999999</v>
      </c>
      <c r="AE3406" s="4" t="s">
        <v>62</v>
      </c>
      <c r="AG3406" s="4" t="str">
        <f t="shared" si="951"/>
        <v>Weight Captured Separately</v>
      </c>
      <c r="AH3406" s="4">
        <v>83172</v>
      </c>
      <c r="AI3406">
        <f t="shared" si="955"/>
        <v>6502</v>
      </c>
      <c r="AJ3406" t="s">
        <v>63</v>
      </c>
      <c r="AK3406" s="2"/>
      <c r="AL3406" s="2" t="str">
        <f t="shared" si="952"/>
        <v>Invoiced Separately</v>
      </c>
      <c r="AM3406" s="4"/>
      <c r="AN3406" t="e">
        <f>VLOOKUP([1]!Tabelle13[[#This Row],[Vlookup this ID for freight costs]],$AL$2:$AL$6811,2,FALSE)</f>
        <v>#REF!</v>
      </c>
      <c r="AO3406">
        <f t="shared" si="963"/>
        <v>14725.455730820002</v>
      </c>
      <c r="AP3406">
        <v>177.79</v>
      </c>
      <c r="AQ3406">
        <v>177.79</v>
      </c>
      <c r="AR3406" s="4">
        <v>20</v>
      </c>
      <c r="AS3406" s="4">
        <v>12</v>
      </c>
      <c r="AT3406" s="4">
        <v>2009</v>
      </c>
      <c r="AU3406" s="4">
        <v>20</v>
      </c>
      <c r="AV3406" s="4">
        <v>12</v>
      </c>
      <c r="AW3406" s="4">
        <v>2009</v>
      </c>
      <c r="AX3406" t="str">
        <f t="shared" si="956"/>
        <v>No Delay</v>
      </c>
      <c r="AY3406">
        <f t="shared" si="957"/>
        <v>0</v>
      </c>
    </row>
    <row r="3407" spans="1:51" x14ac:dyDescent="0.2">
      <c r="A3407" s="3">
        <v>45057</v>
      </c>
      <c r="B3407" s="1" t="s">
        <v>328</v>
      </c>
      <c r="C3407" s="1" t="s">
        <v>150</v>
      </c>
      <c r="D3407" s="1" t="s">
        <v>100</v>
      </c>
      <c r="E3407" s="1" t="s">
        <v>101</v>
      </c>
      <c r="F3407" s="1" t="s">
        <v>101</v>
      </c>
      <c r="G3407" s="13" t="s">
        <v>1411</v>
      </c>
      <c r="H3407" s="12">
        <v>41880</v>
      </c>
      <c r="I3407" s="12" t="s">
        <v>1411</v>
      </c>
      <c r="J3407" s="12">
        <v>41880</v>
      </c>
      <c r="K3407" s="4">
        <v>5882</v>
      </c>
      <c r="L3407" s="1" t="s">
        <v>146</v>
      </c>
      <c r="M3407" s="1" t="s">
        <v>1920</v>
      </c>
      <c r="N3407" s="1" t="s">
        <v>167</v>
      </c>
      <c r="O3407" s="1" t="s">
        <v>93</v>
      </c>
      <c r="P3407">
        <v>30</v>
      </c>
      <c r="Q3407">
        <v>1043</v>
      </c>
      <c r="R3407">
        <v>17283.849999999999</v>
      </c>
      <c r="S3407">
        <v>16.57</v>
      </c>
      <c r="T3407">
        <v>0.55000000000000004</v>
      </c>
      <c r="U3407">
        <f t="shared" si="953"/>
        <v>17282.510000000002</v>
      </c>
      <c r="V3407">
        <f t="shared" si="954"/>
        <v>31290</v>
      </c>
      <c r="W3407" s="1" t="s">
        <v>179</v>
      </c>
      <c r="X3407" s="1" t="s">
        <v>1236</v>
      </c>
      <c r="Y3407" s="1" t="s">
        <v>156</v>
      </c>
      <c r="Z3407" s="3">
        <v>16635</v>
      </c>
      <c r="AA3407" s="4">
        <f t="shared" si="960"/>
        <v>2359.6199540000002</v>
      </c>
      <c r="AB3407" s="2">
        <f t="shared" si="961"/>
        <v>2359.6199540000002</v>
      </c>
      <c r="AC3407" s="4">
        <f t="shared" si="962"/>
        <v>11162.309977000001</v>
      </c>
      <c r="AD3407" s="4">
        <f t="shared" si="958"/>
        <v>11162.309977000001</v>
      </c>
      <c r="AE3407" s="4" t="s">
        <v>62</v>
      </c>
      <c r="AG3407" s="4" t="str">
        <f t="shared" si="951"/>
        <v>Weight Captured Separately</v>
      </c>
      <c r="AI3407" t="e">
        <f t="shared" si="955"/>
        <v>#N/A</v>
      </c>
      <c r="AJ3407" t="s">
        <v>81</v>
      </c>
      <c r="AK3407" s="2"/>
      <c r="AL3407" s="2" t="str">
        <f t="shared" si="952"/>
        <v>Freight Included in Commodity Cost</v>
      </c>
      <c r="AM3407" s="4"/>
      <c r="AN3407" t="e">
        <f>VLOOKUP([1]!Tabelle13[[#This Row],[Vlookup this ID for freight costs]],$AL$2:$AL$6811,2,FALSE)</f>
        <v>#REF!</v>
      </c>
      <c r="AO3407">
        <f t="shared" si="963"/>
        <v>69672.531876434019</v>
      </c>
      <c r="AP3407">
        <v>21.38</v>
      </c>
      <c r="AQ3407">
        <v>21.38</v>
      </c>
      <c r="AR3407" s="4">
        <v>29</v>
      </c>
      <c r="AS3407" s="4">
        <v>8</v>
      </c>
      <c r="AT3407" s="4">
        <v>2014</v>
      </c>
      <c r="AU3407" s="4">
        <v>29</v>
      </c>
      <c r="AV3407" s="4">
        <v>8</v>
      </c>
      <c r="AW3407" s="4">
        <v>2014</v>
      </c>
      <c r="AX3407" t="str">
        <f t="shared" si="956"/>
        <v>No Delay</v>
      </c>
      <c r="AY3407">
        <f t="shared" si="957"/>
        <v>0</v>
      </c>
    </row>
    <row r="3408" spans="1:51" x14ac:dyDescent="0.2">
      <c r="A3408" s="3">
        <v>34961</v>
      </c>
      <c r="B3408" s="1" t="s">
        <v>328</v>
      </c>
      <c r="C3408" s="1" t="s">
        <v>150</v>
      </c>
      <c r="D3408" s="1" t="s">
        <v>100</v>
      </c>
      <c r="E3408" s="1" t="s">
        <v>101</v>
      </c>
      <c r="F3408" s="1" t="s">
        <v>101</v>
      </c>
      <c r="G3408" s="13" t="s">
        <v>2081</v>
      </c>
      <c r="H3408" s="12">
        <v>40032</v>
      </c>
      <c r="I3408" s="12" t="s">
        <v>2081</v>
      </c>
      <c r="J3408" s="12">
        <v>40032</v>
      </c>
      <c r="K3408" s="4">
        <v>1733</v>
      </c>
      <c r="L3408" s="1" t="s">
        <v>146</v>
      </c>
      <c r="M3408" s="1" t="s">
        <v>1920</v>
      </c>
      <c r="N3408" s="1" t="s">
        <v>896</v>
      </c>
      <c r="O3408" s="1" t="s">
        <v>897</v>
      </c>
      <c r="P3408">
        <v>100</v>
      </c>
      <c r="Q3408">
        <v>1056</v>
      </c>
      <c r="R3408">
        <v>17046.740000000002</v>
      </c>
      <c r="S3408">
        <v>16.14</v>
      </c>
      <c r="T3408">
        <v>0.16</v>
      </c>
      <c r="U3408">
        <f t="shared" si="953"/>
        <v>17043.84</v>
      </c>
      <c r="V3408">
        <f t="shared" si="954"/>
        <v>105600</v>
      </c>
      <c r="W3408" s="1" t="s">
        <v>898</v>
      </c>
      <c r="X3408" s="1" t="s">
        <v>361</v>
      </c>
      <c r="Y3408" s="1" t="s">
        <v>361</v>
      </c>
      <c r="Z3408" s="3">
        <v>12821</v>
      </c>
      <c r="AA3408" s="4">
        <f t="shared" si="960"/>
        <v>2361.0466259999998</v>
      </c>
      <c r="AB3408" s="2">
        <f t="shared" si="961"/>
        <v>2361.0466259999998</v>
      </c>
      <c r="AC3408" s="4">
        <f t="shared" si="962"/>
        <v>897.01554199999998</v>
      </c>
      <c r="AD3408" s="4">
        <f t="shared" si="958"/>
        <v>897.01554199999998</v>
      </c>
      <c r="AE3408" s="4" t="s">
        <v>62</v>
      </c>
      <c r="AG3408" s="4" t="str">
        <f t="shared" si="951"/>
        <v>Weight Captured Separately</v>
      </c>
      <c r="AI3408" t="e">
        <f t="shared" si="955"/>
        <v>#N/A</v>
      </c>
      <c r="AJ3408" t="s">
        <v>81</v>
      </c>
      <c r="AK3408" s="2"/>
      <c r="AL3408" s="2" t="str">
        <f t="shared" si="952"/>
        <v>Freight Included in Commodity Cost</v>
      </c>
      <c r="AM3408" s="4"/>
      <c r="AN3408" t="e">
        <f>VLOOKUP([1]!Tabelle13[[#This Row],[Vlookup this ID for freight costs]],$AL$2:$AL$6811,2,FALSE)</f>
        <v>#REF!</v>
      </c>
      <c r="AO3408">
        <f t="shared" si="963"/>
        <v>5596.5640131640002</v>
      </c>
      <c r="AP3408">
        <v>33.409999999999997</v>
      </c>
      <c r="AQ3408">
        <v>33.409999999999997</v>
      </c>
      <c r="AR3408" s="4">
        <v>7</v>
      </c>
      <c r="AS3408" s="4">
        <v>8</v>
      </c>
      <c r="AT3408" s="4">
        <v>2009</v>
      </c>
      <c r="AU3408" s="4">
        <v>7</v>
      </c>
      <c r="AV3408" s="4">
        <v>8</v>
      </c>
      <c r="AW3408" s="4">
        <v>2009</v>
      </c>
      <c r="AX3408" t="str">
        <f t="shared" si="956"/>
        <v>No Delay</v>
      </c>
      <c r="AY3408">
        <f t="shared" si="957"/>
        <v>0</v>
      </c>
    </row>
    <row r="3409" spans="1:51" x14ac:dyDescent="0.2">
      <c r="A3409" s="3">
        <v>12297</v>
      </c>
      <c r="B3409" s="1" t="s">
        <v>350</v>
      </c>
      <c r="C3409" s="1" t="s">
        <v>65</v>
      </c>
      <c r="D3409" s="1" t="s">
        <v>130</v>
      </c>
      <c r="E3409" s="1" t="s">
        <v>152</v>
      </c>
      <c r="F3409" s="1" t="s">
        <v>152</v>
      </c>
      <c r="G3409" s="13" t="s">
        <v>401</v>
      </c>
      <c r="H3409" s="12">
        <v>39980</v>
      </c>
      <c r="I3409" s="12" t="s">
        <v>401</v>
      </c>
      <c r="J3409" s="12">
        <v>39980</v>
      </c>
      <c r="K3409" s="4">
        <v>1619</v>
      </c>
      <c r="L3409" s="1" t="s">
        <v>146</v>
      </c>
      <c r="M3409" s="1" t="s">
        <v>132</v>
      </c>
      <c r="N3409" s="1" t="s">
        <v>147</v>
      </c>
      <c r="O3409" s="1" t="s">
        <v>148</v>
      </c>
      <c r="P3409">
        <v>30</v>
      </c>
      <c r="Q3409">
        <v>27314</v>
      </c>
      <c r="R3409">
        <v>716992.5</v>
      </c>
      <c r="S3409">
        <v>26.25</v>
      </c>
      <c r="T3409">
        <v>0.88</v>
      </c>
      <c r="U3409">
        <f t="shared" si="953"/>
        <v>716992.5</v>
      </c>
      <c r="V3409">
        <f t="shared" si="954"/>
        <v>819420</v>
      </c>
      <c r="W3409" s="1" t="s">
        <v>149</v>
      </c>
      <c r="X3409" s="1" t="s">
        <v>150</v>
      </c>
      <c r="Y3409" s="1" t="s">
        <v>150</v>
      </c>
      <c r="Z3409" s="3">
        <v>4785</v>
      </c>
      <c r="AA3409" s="4">
        <f t="shared" si="959"/>
        <v>2363</v>
      </c>
      <c r="AB3409" s="4">
        <f xml:space="preserve"> 2244.740206  + 0.1097478*Q3409</f>
        <v>5242.3916152000002</v>
      </c>
      <c r="AC3409" s="4">
        <f>AF3409</f>
        <v>2363</v>
      </c>
      <c r="AD3409" s="4">
        <f t="shared" si="958"/>
        <v>2363</v>
      </c>
      <c r="AE3409" s="4">
        <v>2363</v>
      </c>
      <c r="AF3409" s="4">
        <v>2363</v>
      </c>
      <c r="AG3409" s="4">
        <f t="shared" si="951"/>
        <v>2363</v>
      </c>
      <c r="AI3409" t="e">
        <f t="shared" si="955"/>
        <v>#N/A</v>
      </c>
      <c r="AJ3409">
        <v>7329.83</v>
      </c>
      <c r="AK3409" s="2">
        <v>7329.83</v>
      </c>
      <c r="AL3409" s="2">
        <f t="shared" si="952"/>
        <v>7329.83</v>
      </c>
      <c r="AM3409" s="4"/>
      <c r="AN3409" t="e">
        <f>VLOOKUP([1]!Tabelle13[[#This Row],[Vlookup this ID for freight costs]],$AL$2:$AL$6811,2,FALSE)</f>
        <v>#REF!</v>
      </c>
      <c r="AP3409">
        <v>1405.31</v>
      </c>
      <c r="AQ3409">
        <v>1405.31</v>
      </c>
      <c r="AR3409" s="4">
        <v>16</v>
      </c>
      <c r="AS3409" s="4">
        <v>6</v>
      </c>
      <c r="AT3409" s="4">
        <v>2009</v>
      </c>
      <c r="AU3409" s="4">
        <v>16</v>
      </c>
      <c r="AV3409" s="4">
        <v>6</v>
      </c>
      <c r="AW3409" s="4">
        <v>2009</v>
      </c>
      <c r="AX3409" t="str">
        <f t="shared" si="956"/>
        <v>No Delay</v>
      </c>
      <c r="AY3409">
        <f t="shared" si="957"/>
        <v>0</v>
      </c>
    </row>
    <row r="3410" spans="1:51" x14ac:dyDescent="0.2">
      <c r="A3410" s="3">
        <v>30112</v>
      </c>
      <c r="B3410" s="1" t="s">
        <v>258</v>
      </c>
      <c r="C3410" s="1" t="s">
        <v>73</v>
      </c>
      <c r="D3410" s="1" t="s">
        <v>266</v>
      </c>
      <c r="E3410" s="1" t="s">
        <v>53</v>
      </c>
      <c r="F3410" s="1" t="s">
        <v>53</v>
      </c>
      <c r="G3410" s="13" t="s">
        <v>953</v>
      </c>
      <c r="H3410" s="12">
        <v>40801</v>
      </c>
      <c r="I3410" s="12" t="s">
        <v>953</v>
      </c>
      <c r="J3410" s="12">
        <v>40801</v>
      </c>
      <c r="K3410" s="4">
        <v>3438</v>
      </c>
      <c r="L3410" s="1" t="s">
        <v>146</v>
      </c>
      <c r="M3410" s="1" t="s">
        <v>423</v>
      </c>
      <c r="N3410" s="1" t="s">
        <v>550</v>
      </c>
      <c r="O3410" s="1" t="s">
        <v>551</v>
      </c>
      <c r="P3410">
        <v>300</v>
      </c>
      <c r="Q3410">
        <v>2502</v>
      </c>
      <c r="R3410">
        <v>90472.320000000007</v>
      </c>
      <c r="S3410">
        <v>36.159999999999997</v>
      </c>
      <c r="T3410">
        <v>0.12</v>
      </c>
      <c r="U3410">
        <f t="shared" si="953"/>
        <v>90472.319999999992</v>
      </c>
      <c r="V3410">
        <f t="shared" si="954"/>
        <v>750600</v>
      </c>
      <c r="W3410" s="1" t="s">
        <v>552</v>
      </c>
      <c r="X3410" s="1" t="s">
        <v>361</v>
      </c>
      <c r="Y3410" s="1" t="s">
        <v>361</v>
      </c>
      <c r="Z3410" s="3">
        <v>8447</v>
      </c>
      <c r="AA3410" s="4">
        <f t="shared" si="959"/>
        <v>2364</v>
      </c>
      <c r="AB3410" s="4">
        <f xml:space="preserve"> 2244.740206  + 0.1097478*Q3410</f>
        <v>2519.3292016</v>
      </c>
      <c r="AC3410" s="4">
        <f>AF3410</f>
        <v>2364</v>
      </c>
      <c r="AD3410" s="4">
        <f t="shared" si="958"/>
        <v>2364</v>
      </c>
      <c r="AE3410" s="4">
        <v>2364</v>
      </c>
      <c r="AF3410" s="4">
        <v>2364</v>
      </c>
      <c r="AG3410" s="4">
        <f t="shared" si="951"/>
        <v>2364</v>
      </c>
      <c r="AI3410" t="e">
        <f t="shared" si="955"/>
        <v>#N/A</v>
      </c>
      <c r="AJ3410">
        <v>16956.86</v>
      </c>
      <c r="AK3410" s="2">
        <v>16956.86</v>
      </c>
      <c r="AL3410" s="2">
        <f t="shared" si="952"/>
        <v>16956.86</v>
      </c>
      <c r="AM3410" s="4"/>
      <c r="AN3410" t="e">
        <f>VLOOKUP([1]!Tabelle13[[#This Row],[Vlookup this ID for freight costs]],$AL$2:$AL$6811,2,FALSE)</f>
        <v>#REF!</v>
      </c>
      <c r="AP3410">
        <v>195.06</v>
      </c>
      <c r="AQ3410">
        <v>195.06</v>
      </c>
      <c r="AR3410" s="4">
        <v>15</v>
      </c>
      <c r="AS3410" s="4">
        <v>9</v>
      </c>
      <c r="AT3410" s="4">
        <v>2011</v>
      </c>
      <c r="AU3410" s="4">
        <v>15</v>
      </c>
      <c r="AV3410" s="4">
        <v>9</v>
      </c>
      <c r="AW3410" s="4">
        <v>2011</v>
      </c>
      <c r="AX3410" t="str">
        <f t="shared" si="956"/>
        <v>No Delay</v>
      </c>
      <c r="AY3410">
        <f t="shared" si="957"/>
        <v>0</v>
      </c>
    </row>
    <row r="3411" spans="1:51" x14ac:dyDescent="0.2">
      <c r="A3411" s="3">
        <v>2437</v>
      </c>
      <c r="B3411" s="1" t="s">
        <v>1918</v>
      </c>
      <c r="C3411" s="1" t="s">
        <v>150</v>
      </c>
      <c r="D3411" s="1" t="s">
        <v>100</v>
      </c>
      <c r="E3411" s="1" t="s">
        <v>53</v>
      </c>
      <c r="F3411" s="1" t="s">
        <v>53</v>
      </c>
      <c r="G3411" s="13" t="s">
        <v>2055</v>
      </c>
      <c r="H3411" s="12">
        <v>39959</v>
      </c>
      <c r="I3411" s="12" t="s">
        <v>2056</v>
      </c>
      <c r="J3411" s="12">
        <v>39835</v>
      </c>
      <c r="K3411" s="4">
        <v>1321</v>
      </c>
      <c r="L3411" s="1" t="s">
        <v>146</v>
      </c>
      <c r="M3411" s="1" t="s">
        <v>1920</v>
      </c>
      <c r="N3411" s="1" t="s">
        <v>167</v>
      </c>
      <c r="O3411" s="1" t="s">
        <v>93</v>
      </c>
      <c r="P3411">
        <v>30</v>
      </c>
      <c r="Q3411">
        <v>1120</v>
      </c>
      <c r="R3411">
        <v>16307.2</v>
      </c>
      <c r="S3411">
        <v>14.56</v>
      </c>
      <c r="T3411">
        <v>0.49</v>
      </c>
      <c r="U3411">
        <f t="shared" si="953"/>
        <v>16307.2</v>
      </c>
      <c r="V3411">
        <f t="shared" si="954"/>
        <v>33600</v>
      </c>
      <c r="W3411" s="1" t="s">
        <v>204</v>
      </c>
      <c r="X3411" s="1" t="s">
        <v>1236</v>
      </c>
      <c r="Y3411" s="1" t="s">
        <v>205</v>
      </c>
      <c r="Z3411" s="3">
        <v>7569</v>
      </c>
      <c r="AA3411" s="4">
        <f>AB3411</f>
        <v>2368.0702420000002</v>
      </c>
      <c r="AB3411" s="2">
        <f>2245.156962+0.109744*Q3411</f>
        <v>2368.0702420000002</v>
      </c>
      <c r="AC3411" s="4">
        <f>AD3411</f>
        <v>3413.0175604999999</v>
      </c>
      <c r="AD3411" s="4">
        <f t="shared" si="958"/>
        <v>3413.0175604999999</v>
      </c>
      <c r="AE3411" s="4" t="s">
        <v>62</v>
      </c>
      <c r="AG3411" s="4" t="str">
        <f t="shared" si="951"/>
        <v>Weight Captured Separately</v>
      </c>
      <c r="AH3411" s="4">
        <v>10919</v>
      </c>
      <c r="AI3411">
        <f t="shared" si="955"/>
        <v>421</v>
      </c>
      <c r="AJ3411" t="s">
        <v>81</v>
      </c>
      <c r="AK3411" s="2"/>
      <c r="AL3411" s="2" t="str">
        <f t="shared" si="952"/>
        <v>Freight Included in Commodity Cost</v>
      </c>
      <c r="AM3411" s="4"/>
      <c r="AN3411" t="e">
        <f>VLOOKUP([1]!Tabelle13[[#This Row],[Vlookup this ID for freight costs]],$AL$2:$AL$6811,2,FALSE)</f>
        <v>#REF!</v>
      </c>
      <c r="AO3411">
        <f>IF(AK:AK="",AC:AC*6.242+1.383 -2.844 + 3.145 -2.265  -2.026,AK:AK)</f>
        <v>21301.448612641001</v>
      </c>
      <c r="AP3411">
        <v>31.96</v>
      </c>
      <c r="AQ3411">
        <v>31.96</v>
      </c>
      <c r="AR3411" s="4">
        <v>26</v>
      </c>
      <c r="AS3411" s="4">
        <v>5</v>
      </c>
      <c r="AT3411" s="4">
        <v>2009</v>
      </c>
      <c r="AU3411" s="4">
        <v>22</v>
      </c>
      <c r="AV3411" s="4">
        <v>1</v>
      </c>
      <c r="AW3411" s="4">
        <v>2009</v>
      </c>
      <c r="AX3411" t="str">
        <f t="shared" si="956"/>
        <v>No Delay</v>
      </c>
      <c r="AY3411">
        <f t="shared" si="957"/>
        <v>0</v>
      </c>
    </row>
    <row r="3412" spans="1:51" x14ac:dyDescent="0.2">
      <c r="A3412" s="3">
        <v>23051</v>
      </c>
      <c r="B3412" s="1" t="s">
        <v>140</v>
      </c>
      <c r="C3412" s="1" t="s">
        <v>99</v>
      </c>
      <c r="D3412" s="1" t="s">
        <v>52</v>
      </c>
      <c r="E3412" s="1" t="s">
        <v>53</v>
      </c>
      <c r="F3412" s="1" t="s">
        <v>53</v>
      </c>
      <c r="G3412" s="13" t="s">
        <v>2082</v>
      </c>
      <c r="H3412" s="12">
        <v>41635</v>
      </c>
      <c r="I3412" s="12" t="s">
        <v>2082</v>
      </c>
      <c r="J3412" s="12">
        <v>41635</v>
      </c>
      <c r="K3412" s="4">
        <v>5141</v>
      </c>
      <c r="L3412" s="1" t="s">
        <v>146</v>
      </c>
      <c r="M3412" s="1" t="s">
        <v>672</v>
      </c>
      <c r="N3412" s="1" t="s">
        <v>154</v>
      </c>
      <c r="O3412" s="1" t="s">
        <v>93</v>
      </c>
      <c r="P3412">
        <v>60</v>
      </c>
      <c r="Q3412">
        <v>16245</v>
      </c>
      <c r="R3412">
        <v>131584.5</v>
      </c>
      <c r="S3412">
        <v>8.1</v>
      </c>
      <c r="T3412">
        <v>0.13</v>
      </c>
      <c r="U3412">
        <f t="shared" si="953"/>
        <v>131584.5</v>
      </c>
      <c r="V3412">
        <f t="shared" si="954"/>
        <v>974700</v>
      </c>
      <c r="W3412" s="1" t="s">
        <v>204</v>
      </c>
      <c r="X3412" s="1" t="s">
        <v>1236</v>
      </c>
      <c r="Y3412" s="1" t="s">
        <v>205</v>
      </c>
      <c r="Z3412" s="3">
        <v>5055</v>
      </c>
      <c r="AA3412" s="4">
        <f t="shared" si="959"/>
        <v>2368</v>
      </c>
      <c r="AB3412" s="4">
        <f xml:space="preserve"> 2244.740206  + 0.1097478*Q3412</f>
        <v>4027.5932170000001</v>
      </c>
      <c r="AC3412" s="4">
        <f>AF3412</f>
        <v>2368</v>
      </c>
      <c r="AD3412" s="4">
        <f t="shared" si="958"/>
        <v>2368</v>
      </c>
      <c r="AE3412" s="4">
        <v>2368</v>
      </c>
      <c r="AF3412" s="4">
        <v>2368</v>
      </c>
      <c r="AG3412" s="4">
        <f t="shared" si="951"/>
        <v>2368</v>
      </c>
      <c r="AI3412" t="e">
        <f t="shared" si="955"/>
        <v>#N/A</v>
      </c>
      <c r="AJ3412">
        <v>11363.07</v>
      </c>
      <c r="AK3412" s="2">
        <v>11363.07</v>
      </c>
      <c r="AL3412" s="2">
        <f t="shared" si="952"/>
        <v>11363.07</v>
      </c>
      <c r="AM3412" s="4"/>
      <c r="AN3412" t="e">
        <f>VLOOKUP([1]!Tabelle13[[#This Row],[Vlookup this ID for freight costs]],$AL$2:$AL$6811,2,FALSE)</f>
        <v>#REF!</v>
      </c>
      <c r="AP3412">
        <v>162.77000000000001</v>
      </c>
      <c r="AQ3412">
        <v>162.77000000000001</v>
      </c>
      <c r="AR3412" s="4">
        <v>27</v>
      </c>
      <c r="AS3412" s="4">
        <v>12</v>
      </c>
      <c r="AT3412" s="4">
        <v>2013</v>
      </c>
      <c r="AU3412" s="4">
        <v>27</v>
      </c>
      <c r="AV3412" s="4">
        <v>12</v>
      </c>
      <c r="AW3412" s="4">
        <v>2013</v>
      </c>
      <c r="AX3412" t="str">
        <f t="shared" si="956"/>
        <v>No Delay</v>
      </c>
      <c r="AY3412">
        <f t="shared" si="957"/>
        <v>0</v>
      </c>
    </row>
    <row r="3413" spans="1:51" x14ac:dyDescent="0.2">
      <c r="A3413" s="3">
        <v>80616</v>
      </c>
      <c r="B3413" s="1" t="s">
        <v>215</v>
      </c>
      <c r="C3413" s="1" t="s">
        <v>89</v>
      </c>
      <c r="D3413" s="1" t="s">
        <v>266</v>
      </c>
      <c r="E3413" s="1" t="s">
        <v>53</v>
      </c>
      <c r="F3413" s="1" t="s">
        <v>53</v>
      </c>
      <c r="G3413" s="13" t="s">
        <v>331</v>
      </c>
      <c r="H3413" s="12">
        <v>40724</v>
      </c>
      <c r="I3413" s="12" t="s">
        <v>331</v>
      </c>
      <c r="J3413" s="12">
        <v>40724</v>
      </c>
      <c r="K3413" s="4">
        <v>3282</v>
      </c>
      <c r="L3413" s="1" t="s">
        <v>146</v>
      </c>
      <c r="M3413" s="1" t="s">
        <v>423</v>
      </c>
      <c r="N3413" s="1" t="s">
        <v>392</v>
      </c>
      <c r="O3413" s="1" t="s">
        <v>393</v>
      </c>
      <c r="P3413">
        <v>120</v>
      </c>
      <c r="Q3413">
        <v>9517</v>
      </c>
      <c r="R3413">
        <v>320722.90000000002</v>
      </c>
      <c r="S3413">
        <v>33.700000000000003</v>
      </c>
      <c r="T3413">
        <v>0.28000000000000003</v>
      </c>
      <c r="U3413">
        <f t="shared" si="953"/>
        <v>320722.90000000002</v>
      </c>
      <c r="V3413">
        <f t="shared" si="954"/>
        <v>1142040</v>
      </c>
      <c r="W3413" s="1" t="s">
        <v>394</v>
      </c>
      <c r="X3413" s="1" t="s">
        <v>112</v>
      </c>
      <c r="Y3413" s="1" t="s">
        <v>112</v>
      </c>
      <c r="Z3413" s="3">
        <v>5055</v>
      </c>
      <c r="AA3413" s="4">
        <f t="shared" si="959"/>
        <v>2368</v>
      </c>
      <c r="AB3413" s="4">
        <f xml:space="preserve"> 2244.740206  + 0.1097478*Q3413</f>
        <v>3289.2100185999998</v>
      </c>
      <c r="AC3413" s="4">
        <f>AF3413</f>
        <v>2368</v>
      </c>
      <c r="AD3413" s="4">
        <f t="shared" si="958"/>
        <v>2368</v>
      </c>
      <c r="AE3413" s="4">
        <v>2368</v>
      </c>
      <c r="AF3413" s="4">
        <v>2368</v>
      </c>
      <c r="AG3413" s="4">
        <f t="shared" si="951"/>
        <v>2368</v>
      </c>
      <c r="AI3413" t="e">
        <f t="shared" si="955"/>
        <v>#N/A</v>
      </c>
      <c r="AJ3413">
        <v>17068.849999999999</v>
      </c>
      <c r="AK3413" s="2">
        <v>17068.849999999999</v>
      </c>
      <c r="AL3413" s="2">
        <f t="shared" si="952"/>
        <v>17068.849999999999</v>
      </c>
      <c r="AM3413" s="4"/>
      <c r="AN3413" t="e">
        <f>VLOOKUP([1]!Tabelle13[[#This Row],[Vlookup this ID for freight costs]],$AL$2:$AL$6811,2,FALSE)</f>
        <v>#REF!</v>
      </c>
      <c r="AP3413">
        <v>529.19000000000005</v>
      </c>
      <c r="AQ3413">
        <v>529.19000000000005</v>
      </c>
      <c r="AR3413" s="4">
        <v>30</v>
      </c>
      <c r="AS3413" s="4">
        <v>6</v>
      </c>
      <c r="AT3413" s="4">
        <v>2011</v>
      </c>
      <c r="AU3413" s="4">
        <v>30</v>
      </c>
      <c r="AV3413" s="4">
        <v>6</v>
      </c>
      <c r="AW3413" s="4">
        <v>2011</v>
      </c>
      <c r="AX3413" t="str">
        <f t="shared" si="956"/>
        <v>No Delay</v>
      </c>
      <c r="AY3413">
        <f t="shared" si="957"/>
        <v>0</v>
      </c>
    </row>
    <row r="3414" spans="1:51" x14ac:dyDescent="0.2">
      <c r="A3414" s="3">
        <v>79111</v>
      </c>
      <c r="B3414" s="1" t="s">
        <v>328</v>
      </c>
      <c r="C3414" s="1" t="s">
        <v>150</v>
      </c>
      <c r="D3414" s="1" t="s">
        <v>100</v>
      </c>
      <c r="E3414" s="1" t="s">
        <v>101</v>
      </c>
      <c r="F3414" s="1" t="s">
        <v>101</v>
      </c>
      <c r="G3414" s="13" t="s">
        <v>790</v>
      </c>
      <c r="H3414" s="12">
        <v>40224</v>
      </c>
      <c r="I3414" s="12" t="s">
        <v>790</v>
      </c>
      <c r="J3414" s="12">
        <v>40224</v>
      </c>
      <c r="K3414" s="4">
        <v>2187</v>
      </c>
      <c r="L3414" s="1" t="s">
        <v>146</v>
      </c>
      <c r="M3414" s="1" t="s">
        <v>1954</v>
      </c>
      <c r="N3414" s="1" t="s">
        <v>178</v>
      </c>
      <c r="O3414" s="1" t="s">
        <v>93</v>
      </c>
      <c r="P3414">
        <v>60</v>
      </c>
      <c r="Q3414">
        <v>1130</v>
      </c>
      <c r="R3414">
        <v>31894.32</v>
      </c>
      <c r="S3414">
        <v>28.23</v>
      </c>
      <c r="T3414">
        <v>0.47</v>
      </c>
      <c r="U3414">
        <f t="shared" si="953"/>
        <v>31899.9</v>
      </c>
      <c r="V3414">
        <f t="shared" si="954"/>
        <v>67800</v>
      </c>
      <c r="W3414" s="1" t="s">
        <v>155</v>
      </c>
      <c r="X3414" s="1" t="s">
        <v>1236</v>
      </c>
      <c r="Y3414" s="1" t="s">
        <v>156</v>
      </c>
      <c r="Z3414" s="3">
        <v>16635</v>
      </c>
      <c r="AA3414" s="4">
        <f t="shared" ref="AA3414:AA3415" si="964">AB3414</f>
        <v>2369.1676820000002</v>
      </c>
      <c r="AB3414" s="2">
        <f t="shared" ref="AB3414:AB3415" si="965">2245.156962+0.109744*Q3414</f>
        <v>2369.1676820000002</v>
      </c>
      <c r="AC3414" s="4">
        <f>AD3414</f>
        <v>2369.1676820000002</v>
      </c>
      <c r="AD3414" s="4">
        <f t="shared" si="958"/>
        <v>2369.1676820000002</v>
      </c>
      <c r="AE3414" s="4" t="s">
        <v>62</v>
      </c>
      <c r="AG3414" s="4" t="str">
        <f t="shared" si="951"/>
        <v>Weight Captured Separately</v>
      </c>
      <c r="AI3414" t="e">
        <f t="shared" si="955"/>
        <v>#N/A</v>
      </c>
      <c r="AJ3414" t="s">
        <v>81</v>
      </c>
      <c r="AK3414" s="2"/>
      <c r="AL3414" s="2" t="str">
        <f t="shared" si="952"/>
        <v>Freight Included in Commodity Cost</v>
      </c>
      <c r="AM3414" s="4"/>
      <c r="AN3414" t="e">
        <f>VLOOKUP([1]!Tabelle13[[#This Row],[Vlookup this ID for freight costs]],$AL$2:$AL$6811,2,FALSE)</f>
        <v>#REF!</v>
      </c>
      <c r="AO3414">
        <f t="shared" ref="AO3414:AO3415" si="966">IF(AK:AK="",AC:AC*6.242+1.383 -2.844 + 3.145 -2.265  -2.026,AK:AK)</f>
        <v>14785.737671044004</v>
      </c>
      <c r="AP3414">
        <v>62.51</v>
      </c>
      <c r="AQ3414">
        <v>62.51</v>
      </c>
      <c r="AR3414" s="4">
        <v>15</v>
      </c>
      <c r="AS3414" s="4">
        <v>2</v>
      </c>
      <c r="AT3414" s="4">
        <v>2010</v>
      </c>
      <c r="AU3414" s="4">
        <v>15</v>
      </c>
      <c r="AV3414" s="4">
        <v>2</v>
      </c>
      <c r="AW3414" s="4">
        <v>2010</v>
      </c>
      <c r="AX3414" t="str">
        <f t="shared" si="956"/>
        <v>No Delay</v>
      </c>
      <c r="AY3414">
        <f t="shared" si="957"/>
        <v>0</v>
      </c>
    </row>
    <row r="3415" spans="1:51" x14ac:dyDescent="0.2">
      <c r="A3415" s="3">
        <v>28960</v>
      </c>
      <c r="B3415" s="1" t="s">
        <v>328</v>
      </c>
      <c r="C3415" s="1" t="s">
        <v>150</v>
      </c>
      <c r="D3415" s="1" t="s">
        <v>100</v>
      </c>
      <c r="E3415" s="1" t="s">
        <v>101</v>
      </c>
      <c r="F3415" s="1" t="s">
        <v>101</v>
      </c>
      <c r="G3415" s="13" t="s">
        <v>1960</v>
      </c>
      <c r="H3415" s="12">
        <v>41676</v>
      </c>
      <c r="I3415" s="12" t="s">
        <v>1960</v>
      </c>
      <c r="J3415" s="12">
        <v>41676</v>
      </c>
      <c r="K3415" s="4">
        <v>5242</v>
      </c>
      <c r="L3415" s="1" t="s">
        <v>146</v>
      </c>
      <c r="M3415" s="1" t="s">
        <v>1920</v>
      </c>
      <c r="N3415" s="1" t="s">
        <v>167</v>
      </c>
      <c r="O3415" s="1" t="s">
        <v>93</v>
      </c>
      <c r="P3415">
        <v>30</v>
      </c>
      <c r="Q3415">
        <v>1131</v>
      </c>
      <c r="R3415">
        <v>17468.66</v>
      </c>
      <c r="S3415">
        <v>15.45</v>
      </c>
      <c r="T3415">
        <v>0.52</v>
      </c>
      <c r="U3415">
        <f t="shared" si="953"/>
        <v>17473.95</v>
      </c>
      <c r="V3415">
        <f t="shared" si="954"/>
        <v>33930</v>
      </c>
      <c r="W3415" s="1" t="s">
        <v>155</v>
      </c>
      <c r="X3415" s="1" t="s">
        <v>1236</v>
      </c>
      <c r="Y3415" s="1" t="s">
        <v>156</v>
      </c>
      <c r="Z3415" s="3">
        <v>16635</v>
      </c>
      <c r="AA3415" s="4">
        <f t="shared" si="964"/>
        <v>2369.2774260000001</v>
      </c>
      <c r="AB3415" s="2">
        <f t="shared" si="965"/>
        <v>2369.2774260000001</v>
      </c>
      <c r="AC3415" s="4">
        <f>AD3415</f>
        <v>8387.6660007999999</v>
      </c>
      <c r="AD3415" s="4">
        <f t="shared" si="958"/>
        <v>8387.6660007999999</v>
      </c>
      <c r="AE3415" s="4" t="s">
        <v>62</v>
      </c>
      <c r="AG3415" s="4" t="str">
        <f t="shared" si="951"/>
        <v>Weight Captured Separately</v>
      </c>
      <c r="AI3415" t="e">
        <f t="shared" si="955"/>
        <v>#N/A</v>
      </c>
      <c r="AJ3415" t="s">
        <v>81</v>
      </c>
      <c r="AK3415" s="2"/>
      <c r="AL3415" s="2" t="str">
        <f t="shared" si="952"/>
        <v>Freight Included in Commodity Cost</v>
      </c>
      <c r="AM3415" s="4"/>
      <c r="AN3415" t="e">
        <f>VLOOKUP([1]!Tabelle13[[#This Row],[Vlookup this ID for freight costs]],$AL$2:$AL$6811,2,FALSE)</f>
        <v>#REF!</v>
      </c>
      <c r="AO3415">
        <f t="shared" si="966"/>
        <v>52353.204176993604</v>
      </c>
      <c r="AP3415">
        <v>21.61</v>
      </c>
      <c r="AQ3415">
        <v>21.61</v>
      </c>
      <c r="AR3415" s="4">
        <v>6</v>
      </c>
      <c r="AS3415" s="4">
        <v>2</v>
      </c>
      <c r="AT3415" s="4">
        <v>2014</v>
      </c>
      <c r="AU3415" s="4">
        <v>6</v>
      </c>
      <c r="AV3415" s="4">
        <v>2</v>
      </c>
      <c r="AW3415" s="4">
        <v>2014</v>
      </c>
      <c r="AX3415" t="str">
        <f t="shared" si="956"/>
        <v>No Delay</v>
      </c>
      <c r="AY3415">
        <f t="shared" si="957"/>
        <v>0</v>
      </c>
    </row>
    <row r="3416" spans="1:51" x14ac:dyDescent="0.2">
      <c r="A3416" s="3">
        <v>85280</v>
      </c>
      <c r="B3416" s="1" t="s">
        <v>175</v>
      </c>
      <c r="C3416" s="1" t="s">
        <v>165</v>
      </c>
      <c r="D3416" s="1" t="s">
        <v>130</v>
      </c>
      <c r="E3416" s="1" t="s">
        <v>53</v>
      </c>
      <c r="F3416" s="1" t="s">
        <v>53</v>
      </c>
      <c r="G3416" s="13" t="s">
        <v>2083</v>
      </c>
      <c r="H3416" s="12">
        <v>41138</v>
      </c>
      <c r="I3416" s="12" t="s">
        <v>1513</v>
      </c>
      <c r="J3416" s="12">
        <v>41128</v>
      </c>
      <c r="K3416" s="4">
        <v>4093</v>
      </c>
      <c r="L3416" s="1" t="s">
        <v>146</v>
      </c>
      <c r="M3416" s="1" t="s">
        <v>132</v>
      </c>
      <c r="N3416" s="1" t="s">
        <v>275</v>
      </c>
      <c r="O3416" s="1" t="s">
        <v>93</v>
      </c>
      <c r="P3416">
        <v>60</v>
      </c>
      <c r="Q3416">
        <v>26574</v>
      </c>
      <c r="R3416">
        <v>206745.72</v>
      </c>
      <c r="S3416">
        <v>7.78</v>
      </c>
      <c r="T3416">
        <v>0.13</v>
      </c>
      <c r="U3416">
        <f t="shared" si="953"/>
        <v>206745.72</v>
      </c>
      <c r="V3416">
        <f t="shared" si="954"/>
        <v>1594440</v>
      </c>
      <c r="W3416" s="1" t="s">
        <v>204</v>
      </c>
      <c r="X3416" s="1" t="s">
        <v>1236</v>
      </c>
      <c r="Y3416" s="1" t="s">
        <v>205</v>
      </c>
      <c r="Z3416" s="3">
        <v>4988</v>
      </c>
      <c r="AA3416" s="4">
        <f t="shared" si="959"/>
        <v>2369</v>
      </c>
      <c r="AB3416" s="4">
        <f xml:space="preserve"> 2244.740206  + 0.1097478*Q3416</f>
        <v>5161.1782432</v>
      </c>
      <c r="AC3416" s="4">
        <f>AF3416</f>
        <v>2369</v>
      </c>
      <c r="AD3416" s="4">
        <f t="shared" si="958"/>
        <v>4660</v>
      </c>
      <c r="AE3416" s="4">
        <v>2369</v>
      </c>
      <c r="AF3416" s="4">
        <v>2369</v>
      </c>
      <c r="AG3416" s="4">
        <f t="shared" si="951"/>
        <v>2369</v>
      </c>
      <c r="AI3416" t="e">
        <f t="shared" si="955"/>
        <v>#N/A</v>
      </c>
      <c r="AJ3416">
        <v>19980.62</v>
      </c>
      <c r="AK3416" s="2">
        <v>19980.62</v>
      </c>
      <c r="AL3416" s="2">
        <f t="shared" si="952"/>
        <v>19980.62</v>
      </c>
      <c r="AM3416" s="4"/>
      <c r="AN3416" t="e">
        <f>VLOOKUP([1]!Tabelle13[[#This Row],[Vlookup this ID for freight costs]],$AL$2:$AL$6811,2,FALSE)</f>
        <v>#REF!</v>
      </c>
      <c r="AP3416">
        <v>289.86</v>
      </c>
      <c r="AQ3416">
        <v>289.86</v>
      </c>
      <c r="AR3416" s="4">
        <v>17</v>
      </c>
      <c r="AS3416" s="4">
        <v>8</v>
      </c>
      <c r="AT3416" s="4">
        <v>2012</v>
      </c>
      <c r="AU3416" s="4">
        <v>7</v>
      </c>
      <c r="AV3416" s="4">
        <v>8</v>
      </c>
      <c r="AW3416" s="4">
        <v>2012</v>
      </c>
      <c r="AX3416" t="str">
        <f t="shared" si="956"/>
        <v>No Delay</v>
      </c>
      <c r="AY3416">
        <f t="shared" si="957"/>
        <v>0</v>
      </c>
    </row>
    <row r="3417" spans="1:51" x14ac:dyDescent="0.2">
      <c r="A3417" s="3">
        <v>6399</v>
      </c>
      <c r="B3417" s="1" t="s">
        <v>1918</v>
      </c>
      <c r="C3417" s="1" t="s">
        <v>150</v>
      </c>
      <c r="D3417" s="1" t="s">
        <v>100</v>
      </c>
      <c r="E3417" s="1" t="s">
        <v>53</v>
      </c>
      <c r="F3417" s="1" t="s">
        <v>53</v>
      </c>
      <c r="G3417" s="13" t="s">
        <v>2079</v>
      </c>
      <c r="H3417" s="12">
        <v>39910</v>
      </c>
      <c r="I3417" s="12" t="s">
        <v>1310</v>
      </c>
      <c r="J3417" s="12">
        <v>39785</v>
      </c>
      <c r="K3417" s="4">
        <v>1252</v>
      </c>
      <c r="L3417" s="1" t="s">
        <v>146</v>
      </c>
      <c r="M3417" s="1" t="s">
        <v>1920</v>
      </c>
      <c r="N3417" s="1" t="s">
        <v>2050</v>
      </c>
      <c r="O3417" s="1" t="s">
        <v>1964</v>
      </c>
      <c r="P3417">
        <v>60</v>
      </c>
      <c r="Q3417">
        <v>1140</v>
      </c>
      <c r="R3417">
        <v>4286.3999999999996</v>
      </c>
      <c r="S3417">
        <v>3.76</v>
      </c>
      <c r="T3417">
        <v>0.06</v>
      </c>
      <c r="U3417">
        <f t="shared" si="953"/>
        <v>4286.3999999999996</v>
      </c>
      <c r="V3417">
        <f t="shared" si="954"/>
        <v>68400</v>
      </c>
      <c r="W3417" s="1" t="s">
        <v>185</v>
      </c>
      <c r="X3417" s="1" t="s">
        <v>186</v>
      </c>
      <c r="Y3417" s="1" t="s">
        <v>186</v>
      </c>
      <c r="Z3417" s="3">
        <v>8773</v>
      </c>
      <c r="AA3417" s="4">
        <f t="shared" ref="AA3417:AA3418" si="967">AB3417</f>
        <v>2370.2651219999998</v>
      </c>
      <c r="AB3417" s="2">
        <f t="shared" ref="AB3417:AB3418" si="968">2245.156962+0.109744*Q3417</f>
        <v>2370.2651219999998</v>
      </c>
      <c r="AC3417" s="4">
        <f>AD3417</f>
        <v>1767.6325609999999</v>
      </c>
      <c r="AD3417" s="4">
        <f t="shared" si="958"/>
        <v>1767.6325609999999</v>
      </c>
      <c r="AE3417" s="4" t="s">
        <v>62</v>
      </c>
      <c r="AG3417" s="4" t="str">
        <f t="shared" si="951"/>
        <v>Weight Captured Separately</v>
      </c>
      <c r="AH3417" s="4">
        <v>11858</v>
      </c>
      <c r="AI3417">
        <f t="shared" si="955"/>
        <v>422</v>
      </c>
      <c r="AJ3417" t="s">
        <v>81</v>
      </c>
      <c r="AK3417" s="2"/>
      <c r="AL3417" s="2" t="str">
        <f t="shared" si="952"/>
        <v>Freight Included in Commodity Cost</v>
      </c>
      <c r="AM3417" s="4"/>
      <c r="AN3417" t="e">
        <f>VLOOKUP([1]!Tabelle13[[#This Row],[Vlookup this ID for freight costs]],$AL$2:$AL$6811,2,FALSE)</f>
        <v>#REF!</v>
      </c>
      <c r="AO3417">
        <f t="shared" ref="AO3417:AO3418" si="969">IF(AK:AK="",AC:AC*6.242+1.383 -2.844 + 3.145 -2.265  -2.026,AK:AK)</f>
        <v>11030.955445762002</v>
      </c>
      <c r="AP3417">
        <v>8.4</v>
      </c>
      <c r="AQ3417">
        <v>8.4</v>
      </c>
      <c r="AR3417" s="4">
        <v>7</v>
      </c>
      <c r="AS3417" s="4">
        <v>4</v>
      </c>
      <c r="AT3417" s="4">
        <v>2009</v>
      </c>
      <c r="AU3417" s="4">
        <v>3</v>
      </c>
      <c r="AV3417" s="4">
        <v>12</v>
      </c>
      <c r="AW3417" s="4">
        <v>2008</v>
      </c>
      <c r="AX3417" t="str">
        <f t="shared" si="956"/>
        <v>No Delay</v>
      </c>
      <c r="AY3417">
        <f t="shared" si="957"/>
        <v>0</v>
      </c>
    </row>
    <row r="3418" spans="1:51" x14ac:dyDescent="0.2">
      <c r="A3418" s="3">
        <v>55890</v>
      </c>
      <c r="B3418" s="1" t="s">
        <v>328</v>
      </c>
      <c r="C3418" s="1" t="s">
        <v>150</v>
      </c>
      <c r="D3418" s="1" t="s">
        <v>100</v>
      </c>
      <c r="E3418" s="1" t="s">
        <v>101</v>
      </c>
      <c r="F3418" s="1" t="s">
        <v>101</v>
      </c>
      <c r="G3418" s="13" t="s">
        <v>919</v>
      </c>
      <c r="H3418" s="12">
        <v>41380</v>
      </c>
      <c r="I3418" s="12" t="s">
        <v>919</v>
      </c>
      <c r="J3418" s="12">
        <v>41380</v>
      </c>
      <c r="K3418" s="4">
        <v>4627</v>
      </c>
      <c r="L3418" s="1" t="s">
        <v>146</v>
      </c>
      <c r="M3418" s="1" t="s">
        <v>1920</v>
      </c>
      <c r="N3418" s="1" t="s">
        <v>275</v>
      </c>
      <c r="O3418" s="1" t="s">
        <v>93</v>
      </c>
      <c r="P3418">
        <v>60</v>
      </c>
      <c r="Q3418">
        <v>1152</v>
      </c>
      <c r="R3418">
        <v>34884.660000000003</v>
      </c>
      <c r="S3418">
        <v>30.28</v>
      </c>
      <c r="T3418">
        <v>0.5</v>
      </c>
      <c r="U3418">
        <f t="shared" si="953"/>
        <v>34882.559999999998</v>
      </c>
      <c r="V3418">
        <f t="shared" si="954"/>
        <v>69120</v>
      </c>
      <c r="W3418" s="1" t="s">
        <v>204</v>
      </c>
      <c r="X3418" s="1" t="s">
        <v>1236</v>
      </c>
      <c r="Y3418" s="1" t="s">
        <v>205</v>
      </c>
      <c r="Z3418" s="3">
        <v>16682</v>
      </c>
      <c r="AA3418" s="4">
        <f t="shared" si="967"/>
        <v>2371.58205</v>
      </c>
      <c r="AB3418" s="2">
        <f t="shared" si="968"/>
        <v>2371.58205</v>
      </c>
      <c r="AC3418" s="4">
        <f>AD3418</f>
        <v>849.86068333333333</v>
      </c>
      <c r="AD3418" s="4">
        <f t="shared" si="958"/>
        <v>849.86068333333333</v>
      </c>
      <c r="AE3418" s="4" t="s">
        <v>62</v>
      </c>
      <c r="AG3418" s="4" t="str">
        <f t="shared" si="951"/>
        <v>Weight Captured Separately</v>
      </c>
      <c r="AI3418" t="e">
        <f t="shared" si="955"/>
        <v>#N/A</v>
      </c>
      <c r="AJ3418" t="s">
        <v>81</v>
      </c>
      <c r="AK3418" s="2"/>
      <c r="AL3418" s="2" t="str">
        <f t="shared" si="952"/>
        <v>Freight Included in Commodity Cost</v>
      </c>
      <c r="AM3418" s="4"/>
      <c r="AN3418" t="e">
        <f>VLOOKUP([1]!Tabelle13[[#This Row],[Vlookup this ID for freight costs]],$AL$2:$AL$6811,2,FALSE)</f>
        <v>#REF!</v>
      </c>
      <c r="AO3418">
        <f t="shared" si="969"/>
        <v>5302.2233853666667</v>
      </c>
      <c r="AP3418">
        <v>43.15</v>
      </c>
      <c r="AQ3418">
        <v>43.15</v>
      </c>
      <c r="AR3418" s="4">
        <v>16</v>
      </c>
      <c r="AS3418" s="4">
        <v>4</v>
      </c>
      <c r="AT3418" s="4">
        <v>2013</v>
      </c>
      <c r="AU3418" s="4">
        <v>16</v>
      </c>
      <c r="AV3418" s="4">
        <v>4</v>
      </c>
      <c r="AW3418" s="4">
        <v>2013</v>
      </c>
      <c r="AX3418" t="str">
        <f t="shared" si="956"/>
        <v>No Delay</v>
      </c>
      <c r="AY3418">
        <f t="shared" si="957"/>
        <v>0</v>
      </c>
    </row>
    <row r="3419" spans="1:51" x14ac:dyDescent="0.2">
      <c r="A3419" s="3">
        <v>82742</v>
      </c>
      <c r="B3419" s="1" t="s">
        <v>368</v>
      </c>
      <c r="C3419" s="1" t="s">
        <v>73</v>
      </c>
      <c r="D3419" s="1" t="s">
        <v>130</v>
      </c>
      <c r="E3419" s="1" t="s">
        <v>101</v>
      </c>
      <c r="F3419" s="1" t="s">
        <v>101</v>
      </c>
      <c r="G3419" s="13" t="s">
        <v>1909</v>
      </c>
      <c r="H3419" s="12">
        <v>41942</v>
      </c>
      <c r="I3419" s="12" t="s">
        <v>2084</v>
      </c>
      <c r="J3419" s="12">
        <v>41953</v>
      </c>
      <c r="K3419" s="4">
        <v>6113</v>
      </c>
      <c r="L3419" s="1" t="s">
        <v>146</v>
      </c>
      <c r="M3419" s="1" t="s">
        <v>132</v>
      </c>
      <c r="N3419" s="1" t="s">
        <v>434</v>
      </c>
      <c r="O3419" s="1" t="s">
        <v>93</v>
      </c>
      <c r="P3419">
        <v>60</v>
      </c>
      <c r="Q3419">
        <v>50847</v>
      </c>
      <c r="R3419">
        <v>200845.65</v>
      </c>
      <c r="S3419">
        <v>3.95</v>
      </c>
      <c r="T3419">
        <v>7.0000000000000007E-2</v>
      </c>
      <c r="U3419">
        <f t="shared" si="953"/>
        <v>200845.65000000002</v>
      </c>
      <c r="V3419">
        <f t="shared" si="954"/>
        <v>3050820</v>
      </c>
      <c r="W3419" s="1" t="s">
        <v>155</v>
      </c>
      <c r="X3419" s="1" t="s">
        <v>1236</v>
      </c>
      <c r="Y3419" s="1" t="s">
        <v>156</v>
      </c>
      <c r="Z3419" s="3">
        <v>14969</v>
      </c>
      <c r="AA3419" s="4">
        <f t="shared" si="959"/>
        <v>2372</v>
      </c>
      <c r="AB3419" s="4">
        <f xml:space="preserve"> 2244.740206  + 0.1097478*Q3419</f>
        <v>7825.0865926000006</v>
      </c>
      <c r="AC3419" s="4">
        <f>AF3419</f>
        <v>2372</v>
      </c>
      <c r="AD3419" s="4">
        <f t="shared" si="958"/>
        <v>2372</v>
      </c>
      <c r="AE3419" s="4">
        <v>2372</v>
      </c>
      <c r="AF3419" s="4">
        <v>2372</v>
      </c>
      <c r="AG3419" s="4">
        <f t="shared" si="951"/>
        <v>2372</v>
      </c>
      <c r="AI3419" t="e">
        <f t="shared" si="955"/>
        <v>#N/A</v>
      </c>
      <c r="AJ3419">
        <v>2599.36</v>
      </c>
      <c r="AK3419" s="2">
        <v>2599.36</v>
      </c>
      <c r="AL3419" s="2">
        <f t="shared" si="952"/>
        <v>2599.36</v>
      </c>
      <c r="AM3419" s="4"/>
      <c r="AN3419" t="e">
        <f>VLOOKUP([1]!Tabelle13[[#This Row],[Vlookup this ID for freight costs]],$AL$2:$AL$6811,2,FALSE)</f>
        <v>#REF!</v>
      </c>
      <c r="AP3419">
        <v>206.47</v>
      </c>
      <c r="AQ3419">
        <v>206.47</v>
      </c>
      <c r="AR3419" s="4">
        <v>30</v>
      </c>
      <c r="AS3419" s="4">
        <v>10</v>
      </c>
      <c r="AT3419" s="4">
        <v>2014</v>
      </c>
      <c r="AU3419" s="4">
        <v>10</v>
      </c>
      <c r="AV3419" s="4">
        <v>11</v>
      </c>
      <c r="AW3419" s="4">
        <v>2014</v>
      </c>
      <c r="AX3419" t="str">
        <f t="shared" si="956"/>
        <v>Delay</v>
      </c>
      <c r="AY3419">
        <f t="shared" si="957"/>
        <v>11</v>
      </c>
    </row>
    <row r="3420" spans="1:51" x14ac:dyDescent="0.2">
      <c r="A3420" s="3">
        <v>4025</v>
      </c>
      <c r="B3420" s="1" t="s">
        <v>88</v>
      </c>
      <c r="C3420" s="1" t="s">
        <v>89</v>
      </c>
      <c r="D3420" s="1" t="s">
        <v>74</v>
      </c>
      <c r="E3420" s="1" t="s">
        <v>53</v>
      </c>
      <c r="F3420" s="1" t="s">
        <v>53</v>
      </c>
      <c r="G3420" s="13" t="s">
        <v>1011</v>
      </c>
      <c r="H3420" s="12">
        <v>39321</v>
      </c>
      <c r="I3420" s="12" t="s">
        <v>1011</v>
      </c>
      <c r="J3420" s="12">
        <v>39321</v>
      </c>
      <c r="K3420" s="4">
        <v>317</v>
      </c>
      <c r="L3420" s="1" t="s">
        <v>146</v>
      </c>
      <c r="M3420" s="1" t="s">
        <v>182</v>
      </c>
      <c r="N3420" s="1" t="s">
        <v>1963</v>
      </c>
      <c r="O3420" s="1" t="s">
        <v>1964</v>
      </c>
      <c r="P3420">
        <v>60</v>
      </c>
      <c r="Q3420">
        <v>1161</v>
      </c>
      <c r="R3420">
        <v>6548.04</v>
      </c>
      <c r="S3420">
        <v>5.64</v>
      </c>
      <c r="T3420">
        <v>0.09</v>
      </c>
      <c r="U3420">
        <f t="shared" si="953"/>
        <v>6548.04</v>
      </c>
      <c r="V3420">
        <f t="shared" si="954"/>
        <v>69660</v>
      </c>
      <c r="W3420" s="1" t="s">
        <v>185</v>
      </c>
      <c r="X3420" s="1" t="s">
        <v>186</v>
      </c>
      <c r="Y3420" s="1" t="s">
        <v>186</v>
      </c>
      <c r="Z3420" s="3">
        <v>4287</v>
      </c>
      <c r="AA3420" s="4">
        <f>AB3420</f>
        <v>2372.5697460000001</v>
      </c>
      <c r="AB3420" s="2">
        <f>2245.156962+0.109744*Q3420</f>
        <v>2372.5697460000001</v>
      </c>
      <c r="AC3420" s="4">
        <f>AD3420</f>
        <v>1385.7848730000001</v>
      </c>
      <c r="AD3420" s="4">
        <f t="shared" si="958"/>
        <v>1385.7848730000001</v>
      </c>
      <c r="AE3420" s="4" t="s">
        <v>62</v>
      </c>
      <c r="AG3420" s="4" t="str">
        <f t="shared" si="951"/>
        <v>Weight Captured Separately</v>
      </c>
      <c r="AH3420" s="4">
        <v>10814</v>
      </c>
      <c r="AI3420">
        <f t="shared" si="955"/>
        <v>221</v>
      </c>
      <c r="AJ3420" t="s">
        <v>81</v>
      </c>
      <c r="AK3420" s="2"/>
      <c r="AL3420" s="2" t="str">
        <f t="shared" si="952"/>
        <v>Freight Included in Commodity Cost</v>
      </c>
      <c r="AM3420" s="4"/>
      <c r="AN3420" t="e">
        <f>VLOOKUP([1]!Tabelle13[[#This Row],[Vlookup this ID for freight costs]],$AL$2:$AL$6811,2,FALSE)</f>
        <v>#REF!</v>
      </c>
      <c r="AO3420">
        <f>IF(AK:AK="",AC:AC*6.242+1.383 -2.844 + 3.145 -2.265  -2.026,AK:AK)</f>
        <v>8647.462177266003</v>
      </c>
      <c r="AP3420">
        <v>10.48</v>
      </c>
      <c r="AQ3420">
        <v>10.48</v>
      </c>
      <c r="AR3420" s="4">
        <v>27</v>
      </c>
      <c r="AS3420" s="4">
        <v>8</v>
      </c>
      <c r="AT3420" s="4">
        <v>2007</v>
      </c>
      <c r="AU3420" s="4">
        <v>27</v>
      </c>
      <c r="AV3420" s="4">
        <v>8</v>
      </c>
      <c r="AW3420" s="4">
        <v>2007</v>
      </c>
      <c r="AX3420" t="str">
        <f t="shared" si="956"/>
        <v>No Delay</v>
      </c>
      <c r="AY3420">
        <f t="shared" si="957"/>
        <v>0</v>
      </c>
    </row>
    <row r="3421" spans="1:51" x14ac:dyDescent="0.2">
      <c r="A3421" s="3">
        <v>66690</v>
      </c>
      <c r="B3421" s="1" t="s">
        <v>168</v>
      </c>
      <c r="C3421" s="1" t="s">
        <v>150</v>
      </c>
      <c r="D3421" s="1" t="s">
        <v>100</v>
      </c>
      <c r="E3421" s="1" t="s">
        <v>53</v>
      </c>
      <c r="F3421" s="1" t="s">
        <v>53</v>
      </c>
      <c r="G3421" s="13" t="s">
        <v>819</v>
      </c>
      <c r="H3421" s="12">
        <v>40441</v>
      </c>
      <c r="I3421" s="12" t="s">
        <v>819</v>
      </c>
      <c r="J3421" s="12">
        <v>40441</v>
      </c>
      <c r="K3421" s="4">
        <v>2758</v>
      </c>
      <c r="L3421" s="1" t="s">
        <v>146</v>
      </c>
      <c r="M3421" s="1" t="s">
        <v>170</v>
      </c>
      <c r="N3421" s="1" t="s">
        <v>178</v>
      </c>
      <c r="O3421" s="1" t="s">
        <v>93</v>
      </c>
      <c r="P3421">
        <v>60</v>
      </c>
      <c r="Q3421">
        <v>44168</v>
      </c>
      <c r="R3421">
        <v>328168.24</v>
      </c>
      <c r="S3421">
        <v>7.43</v>
      </c>
      <c r="T3421">
        <v>0.12</v>
      </c>
      <c r="U3421">
        <f t="shared" si="953"/>
        <v>328168.24</v>
      </c>
      <c r="V3421">
        <f t="shared" si="954"/>
        <v>2650080</v>
      </c>
      <c r="W3421" s="1" t="s">
        <v>155</v>
      </c>
      <c r="X3421" s="1" t="s">
        <v>1236</v>
      </c>
      <c r="Y3421" s="1" t="s">
        <v>156</v>
      </c>
      <c r="Z3421" s="3">
        <v>8107</v>
      </c>
      <c r="AA3421" s="4">
        <f t="shared" si="959"/>
        <v>2373</v>
      </c>
      <c r="AB3421" s="4">
        <f xml:space="preserve"> 2244.740206  + 0.1097478*Q3421</f>
        <v>7092.0810364000008</v>
      </c>
      <c r="AC3421" s="4">
        <f>AF3421</f>
        <v>2373</v>
      </c>
      <c r="AD3421" s="4">
        <f t="shared" si="958"/>
        <v>2373</v>
      </c>
      <c r="AE3421" s="4">
        <v>2373</v>
      </c>
      <c r="AF3421" s="4">
        <v>2373</v>
      </c>
      <c r="AG3421" s="4">
        <f t="shared" si="951"/>
        <v>2373</v>
      </c>
      <c r="AI3421" t="e">
        <f t="shared" si="955"/>
        <v>#N/A</v>
      </c>
      <c r="AJ3421">
        <v>1697.9</v>
      </c>
      <c r="AK3421" s="2">
        <v>1697.9</v>
      </c>
      <c r="AL3421" s="2">
        <f t="shared" si="952"/>
        <v>1697.9</v>
      </c>
      <c r="AM3421" s="4"/>
      <c r="AN3421" t="e">
        <f>VLOOKUP([1]!Tabelle13[[#This Row],[Vlookup this ID for freight costs]],$AL$2:$AL$6811,2,FALSE)</f>
        <v>#REF!</v>
      </c>
      <c r="AP3421">
        <v>707.53</v>
      </c>
      <c r="AQ3421">
        <v>707.53</v>
      </c>
      <c r="AR3421" s="4">
        <v>20</v>
      </c>
      <c r="AS3421" s="4">
        <v>9</v>
      </c>
      <c r="AT3421" s="4">
        <v>2010</v>
      </c>
      <c r="AU3421" s="4">
        <v>20</v>
      </c>
      <c r="AV3421" s="4">
        <v>9</v>
      </c>
      <c r="AW3421" s="4">
        <v>2010</v>
      </c>
      <c r="AX3421" t="str">
        <f t="shared" si="956"/>
        <v>No Delay</v>
      </c>
      <c r="AY3421">
        <f t="shared" si="957"/>
        <v>0</v>
      </c>
    </row>
    <row r="3422" spans="1:51" x14ac:dyDescent="0.2">
      <c r="A3422" s="3">
        <v>86156</v>
      </c>
      <c r="B3422" s="1" t="s">
        <v>368</v>
      </c>
      <c r="C3422" s="1" t="s">
        <v>73</v>
      </c>
      <c r="D3422" s="1" t="s">
        <v>130</v>
      </c>
      <c r="E3422" s="1" t="s">
        <v>101</v>
      </c>
      <c r="F3422" s="1" t="s">
        <v>101</v>
      </c>
      <c r="G3422" s="13" t="s">
        <v>466</v>
      </c>
      <c r="H3422" s="12">
        <v>42034</v>
      </c>
      <c r="I3422" s="12" t="s">
        <v>2085</v>
      </c>
      <c r="J3422" s="12">
        <v>42025</v>
      </c>
      <c r="K3422" s="4">
        <v>6217</v>
      </c>
      <c r="L3422" s="1" t="s">
        <v>146</v>
      </c>
      <c r="M3422" s="1" t="s">
        <v>132</v>
      </c>
      <c r="N3422" s="1" t="s">
        <v>536</v>
      </c>
      <c r="O3422" s="1" t="s">
        <v>93</v>
      </c>
      <c r="P3422">
        <v>60</v>
      </c>
      <c r="Q3422">
        <v>30457</v>
      </c>
      <c r="R3422">
        <v>60609.43</v>
      </c>
      <c r="S3422">
        <v>1.99</v>
      </c>
      <c r="T3422">
        <v>0.03</v>
      </c>
      <c r="U3422">
        <f t="shared" si="953"/>
        <v>60609.43</v>
      </c>
      <c r="V3422">
        <f t="shared" si="954"/>
        <v>1827420</v>
      </c>
      <c r="W3422" s="1" t="s">
        <v>1155</v>
      </c>
      <c r="X3422" s="1" t="s">
        <v>1236</v>
      </c>
      <c r="Y3422" s="1" t="s">
        <v>156</v>
      </c>
      <c r="Z3422" s="3">
        <v>14969</v>
      </c>
      <c r="AA3422" s="4">
        <f t="shared" si="959"/>
        <v>2375</v>
      </c>
      <c r="AB3422" s="4">
        <f xml:space="preserve"> 2244.740206  + 0.1097478*Q3422</f>
        <v>5587.3289506000001</v>
      </c>
      <c r="AC3422" s="4">
        <f>AF3422</f>
        <v>2375</v>
      </c>
      <c r="AD3422" s="4">
        <f t="shared" si="958"/>
        <v>2375</v>
      </c>
      <c r="AE3422" s="4">
        <v>2375</v>
      </c>
      <c r="AF3422" s="4">
        <v>2375</v>
      </c>
      <c r="AG3422" s="4">
        <f t="shared" si="951"/>
        <v>2375</v>
      </c>
      <c r="AI3422" t="e">
        <f t="shared" si="955"/>
        <v>#N/A</v>
      </c>
      <c r="AJ3422">
        <v>6819.95</v>
      </c>
      <c r="AK3422" s="2">
        <v>6819.95</v>
      </c>
      <c r="AL3422" s="2">
        <f t="shared" si="952"/>
        <v>6819.95</v>
      </c>
      <c r="AM3422" s="4"/>
      <c r="AN3422" t="e">
        <f>VLOOKUP([1]!Tabelle13[[#This Row],[Vlookup this ID for freight costs]],$AL$2:$AL$6811,2,FALSE)</f>
        <v>#REF!</v>
      </c>
      <c r="AP3422">
        <v>62.31</v>
      </c>
      <c r="AQ3422">
        <v>62.31</v>
      </c>
      <c r="AR3422" s="4">
        <v>30</v>
      </c>
      <c r="AS3422" s="4">
        <v>1</v>
      </c>
      <c r="AT3422" s="4">
        <v>2015</v>
      </c>
      <c r="AU3422" s="4">
        <v>21</v>
      </c>
      <c r="AV3422" s="4">
        <v>1</v>
      </c>
      <c r="AW3422" s="4">
        <v>2015</v>
      </c>
      <c r="AX3422" t="str">
        <f t="shared" si="956"/>
        <v>No Delay</v>
      </c>
      <c r="AY3422">
        <f t="shared" si="957"/>
        <v>0</v>
      </c>
    </row>
    <row r="3423" spans="1:51" x14ac:dyDescent="0.2">
      <c r="A3423" s="3">
        <v>86455</v>
      </c>
      <c r="B3423" s="1" t="s">
        <v>151</v>
      </c>
      <c r="C3423" s="1" t="s">
        <v>65</v>
      </c>
      <c r="D3423" s="1" t="s">
        <v>130</v>
      </c>
      <c r="E3423" s="1" t="s">
        <v>152</v>
      </c>
      <c r="F3423" s="1" t="s">
        <v>152</v>
      </c>
      <c r="G3423" s="13" t="s">
        <v>960</v>
      </c>
      <c r="H3423" s="12">
        <v>41080</v>
      </c>
      <c r="I3423" s="12" t="s">
        <v>961</v>
      </c>
      <c r="J3423" s="12">
        <v>40955</v>
      </c>
      <c r="K3423" s="4">
        <v>3755</v>
      </c>
      <c r="L3423" s="1" t="s">
        <v>146</v>
      </c>
      <c r="M3423" s="1" t="s">
        <v>132</v>
      </c>
      <c r="N3423" s="1" t="s">
        <v>238</v>
      </c>
      <c r="O3423" s="1" t="s">
        <v>93</v>
      </c>
      <c r="P3423">
        <v>30</v>
      </c>
      <c r="Q3423">
        <v>27574</v>
      </c>
      <c r="R3423">
        <v>167649.92000000001</v>
      </c>
      <c r="S3423">
        <v>6.08</v>
      </c>
      <c r="T3423">
        <v>0.2</v>
      </c>
      <c r="U3423">
        <f t="shared" si="953"/>
        <v>167649.92000000001</v>
      </c>
      <c r="V3423">
        <f t="shared" si="954"/>
        <v>827220</v>
      </c>
      <c r="W3423" s="1" t="s">
        <v>160</v>
      </c>
      <c r="X3423" s="1" t="s">
        <v>1236</v>
      </c>
      <c r="Y3423" s="1" t="s">
        <v>161</v>
      </c>
      <c r="Z3423" s="3">
        <v>7348</v>
      </c>
      <c r="AA3423" s="4">
        <f t="shared" si="959"/>
        <v>2376</v>
      </c>
      <c r="AB3423" s="4">
        <f xml:space="preserve"> 2244.740206  + 0.1097478*Q3423</f>
        <v>5270.9260432000001</v>
      </c>
      <c r="AC3423" s="4">
        <f>AF3423</f>
        <v>2376</v>
      </c>
      <c r="AD3423" s="4">
        <f t="shared" si="958"/>
        <v>2376</v>
      </c>
      <c r="AE3423" s="4">
        <v>2376</v>
      </c>
      <c r="AF3423" s="4">
        <v>2376</v>
      </c>
      <c r="AG3423" s="4">
        <f t="shared" si="951"/>
        <v>2376</v>
      </c>
      <c r="AI3423" t="e">
        <f t="shared" si="955"/>
        <v>#N/A</v>
      </c>
      <c r="AJ3423">
        <v>25231.96</v>
      </c>
      <c r="AK3423" s="2">
        <v>25231.96</v>
      </c>
      <c r="AL3423" s="2">
        <f t="shared" si="952"/>
        <v>25231.96</v>
      </c>
      <c r="AM3423" s="4"/>
      <c r="AN3423" t="e">
        <f>VLOOKUP([1]!Tabelle13[[#This Row],[Vlookup this ID for freight costs]],$AL$2:$AL$6811,2,FALSE)</f>
        <v>#REF!</v>
      </c>
      <c r="AP3423">
        <v>235.05</v>
      </c>
      <c r="AQ3423">
        <v>235.05</v>
      </c>
      <c r="AR3423" s="4">
        <v>20</v>
      </c>
      <c r="AS3423" s="4">
        <v>6</v>
      </c>
      <c r="AT3423" s="4">
        <v>2012</v>
      </c>
      <c r="AU3423" s="4">
        <v>16</v>
      </c>
      <c r="AV3423" s="4">
        <v>2</v>
      </c>
      <c r="AW3423" s="4">
        <v>2012</v>
      </c>
      <c r="AX3423" t="str">
        <f t="shared" si="956"/>
        <v>No Delay</v>
      </c>
      <c r="AY3423">
        <f t="shared" si="957"/>
        <v>0</v>
      </c>
    </row>
    <row r="3424" spans="1:51" x14ac:dyDescent="0.2">
      <c r="A3424" s="3">
        <v>7476</v>
      </c>
      <c r="B3424" s="1" t="s">
        <v>1918</v>
      </c>
      <c r="C3424" s="1" t="s">
        <v>150</v>
      </c>
      <c r="D3424" s="1" t="s">
        <v>100</v>
      </c>
      <c r="E3424" s="1" t="s">
        <v>101</v>
      </c>
      <c r="F3424" s="1" t="s">
        <v>101</v>
      </c>
      <c r="G3424" s="13" t="s">
        <v>1971</v>
      </c>
      <c r="H3424" s="12">
        <v>39950</v>
      </c>
      <c r="I3424" s="12" t="s">
        <v>1972</v>
      </c>
      <c r="J3424" s="12">
        <v>39730</v>
      </c>
      <c r="K3424" s="4">
        <v>1120</v>
      </c>
      <c r="L3424" s="1" t="s">
        <v>146</v>
      </c>
      <c r="M3424" s="1" t="s">
        <v>1920</v>
      </c>
      <c r="N3424" s="1" t="s">
        <v>2026</v>
      </c>
      <c r="O3424" s="1" t="s">
        <v>2007</v>
      </c>
      <c r="P3424">
        <v>60</v>
      </c>
      <c r="Q3424">
        <v>1200</v>
      </c>
      <c r="R3424">
        <v>5772</v>
      </c>
      <c r="S3424">
        <v>4.8099999999999996</v>
      </c>
      <c r="T3424">
        <v>0.08</v>
      </c>
      <c r="U3424">
        <f t="shared" si="953"/>
        <v>5771.9999999999991</v>
      </c>
      <c r="V3424">
        <f t="shared" si="954"/>
        <v>72000</v>
      </c>
      <c r="W3424" s="1" t="s">
        <v>2027</v>
      </c>
      <c r="X3424" s="1" t="s">
        <v>150</v>
      </c>
      <c r="Y3424" s="1" t="s">
        <v>150</v>
      </c>
      <c r="Z3424" s="3">
        <v>800</v>
      </c>
      <c r="AA3424" s="4">
        <f t="shared" ref="AA3424:AA3434" si="970">AB3424</f>
        <v>2376.8497619999998</v>
      </c>
      <c r="AB3424" s="2">
        <f t="shared" ref="AB3424:AB3434" si="971">2245.156962+0.109744*Q3424</f>
        <v>2376.8497619999998</v>
      </c>
      <c r="AC3424" s="4">
        <f t="shared" ref="AC3424:AC3434" si="972">AD3424</f>
        <v>1632.1738571999995</v>
      </c>
      <c r="AD3424" s="4">
        <f t="shared" si="958"/>
        <v>1632.1738571999995</v>
      </c>
      <c r="AE3424" s="4" t="s">
        <v>62</v>
      </c>
      <c r="AG3424" s="4" t="str">
        <f t="shared" si="951"/>
        <v>Weight Captured Separately</v>
      </c>
      <c r="AH3424" s="4">
        <v>10642</v>
      </c>
      <c r="AI3424">
        <f t="shared" si="955"/>
        <v>3286</v>
      </c>
      <c r="AJ3424" t="s">
        <v>81</v>
      </c>
      <c r="AK3424" s="2"/>
      <c r="AL3424" s="2" t="str">
        <f t="shared" si="952"/>
        <v>Freight Included in Commodity Cost</v>
      </c>
      <c r="AM3424" s="4"/>
      <c r="AN3424" t="e">
        <f>VLOOKUP([1]!Tabelle13[[#This Row],[Vlookup this ID for freight costs]],$AL$2:$AL$6811,2,FALSE)</f>
        <v>#REF!</v>
      </c>
      <c r="AO3424">
        <f t="shared" ref="AO3424:AO3434" si="973">IF(AK:AK="",AC:AC*6.242+1.383 -2.844 + 3.145 -2.265  -2.026,AK:AK)</f>
        <v>10185.422216642399</v>
      </c>
      <c r="AP3424">
        <v>11.31</v>
      </c>
      <c r="AQ3424">
        <v>11.31</v>
      </c>
      <c r="AR3424" s="4">
        <v>17</v>
      </c>
      <c r="AS3424" s="4">
        <v>5</v>
      </c>
      <c r="AT3424" s="4">
        <v>2009</v>
      </c>
      <c r="AU3424" s="4">
        <v>9</v>
      </c>
      <c r="AV3424" s="4">
        <v>10</v>
      </c>
      <c r="AW3424" s="4">
        <v>2008</v>
      </c>
      <c r="AX3424" t="str">
        <f t="shared" si="956"/>
        <v>No Delay</v>
      </c>
      <c r="AY3424">
        <f t="shared" si="957"/>
        <v>0</v>
      </c>
    </row>
    <row r="3425" spans="1:51" x14ac:dyDescent="0.2">
      <c r="A3425" s="3">
        <v>9043</v>
      </c>
      <c r="B3425" s="1" t="s">
        <v>1918</v>
      </c>
      <c r="C3425" s="1" t="s">
        <v>150</v>
      </c>
      <c r="D3425" s="1" t="s">
        <v>100</v>
      </c>
      <c r="E3425" s="1" t="s">
        <v>53</v>
      </c>
      <c r="F3425" s="1" t="s">
        <v>53</v>
      </c>
      <c r="G3425" s="13" t="s">
        <v>1950</v>
      </c>
      <c r="H3425" s="12">
        <v>39902</v>
      </c>
      <c r="I3425" s="12" t="s">
        <v>1951</v>
      </c>
      <c r="J3425" s="12">
        <v>39836</v>
      </c>
      <c r="K3425" s="4">
        <v>1330</v>
      </c>
      <c r="L3425" s="1" t="s">
        <v>146</v>
      </c>
      <c r="M3425" s="1" t="s">
        <v>1920</v>
      </c>
      <c r="N3425" s="1" t="s">
        <v>2026</v>
      </c>
      <c r="O3425" s="1" t="s">
        <v>2007</v>
      </c>
      <c r="P3425">
        <v>60</v>
      </c>
      <c r="Q3425">
        <v>1200</v>
      </c>
      <c r="R3425">
        <v>6012</v>
      </c>
      <c r="S3425">
        <v>5.01</v>
      </c>
      <c r="T3425">
        <v>0.08</v>
      </c>
      <c r="U3425">
        <f t="shared" si="953"/>
        <v>6012</v>
      </c>
      <c r="V3425">
        <f t="shared" si="954"/>
        <v>72000</v>
      </c>
      <c r="W3425" s="1" t="s">
        <v>2027</v>
      </c>
      <c r="X3425" s="1" t="s">
        <v>150</v>
      </c>
      <c r="Y3425" s="1" t="s">
        <v>150</v>
      </c>
      <c r="Z3425" s="3">
        <v>800</v>
      </c>
      <c r="AA3425" s="4">
        <f t="shared" si="970"/>
        <v>2376.8497619999998</v>
      </c>
      <c r="AB3425" s="2">
        <f t="shared" si="971"/>
        <v>2376.8497619999998</v>
      </c>
      <c r="AC3425" s="4">
        <f t="shared" si="972"/>
        <v>1632.1738571999995</v>
      </c>
      <c r="AD3425" s="4">
        <f t="shared" si="958"/>
        <v>1632.1738571999995</v>
      </c>
      <c r="AE3425" s="4" t="s">
        <v>62</v>
      </c>
      <c r="AG3425" s="4" t="str">
        <f t="shared" ref="AG3425:AG3446" si="974">AE3425</f>
        <v>Weight Captured Separately</v>
      </c>
      <c r="AH3425" s="4">
        <v>57392</v>
      </c>
      <c r="AI3425">
        <f t="shared" si="955"/>
        <v>12945</v>
      </c>
      <c r="AJ3425" t="s">
        <v>81</v>
      </c>
      <c r="AK3425" s="2"/>
      <c r="AL3425" s="2" t="str">
        <f t="shared" ref="AL3425:AL3446" si="975">AJ3425</f>
        <v>Freight Included in Commodity Cost</v>
      </c>
      <c r="AM3425" s="4"/>
      <c r="AN3425" t="e">
        <f>VLOOKUP([1]!Tabelle13[[#This Row],[Vlookup this ID for freight costs]],$AL$2:$AL$6811,2,FALSE)</f>
        <v>#REF!</v>
      </c>
      <c r="AO3425">
        <f t="shared" si="973"/>
        <v>10185.422216642399</v>
      </c>
      <c r="AP3425">
        <v>11.78</v>
      </c>
      <c r="AQ3425">
        <v>11.78</v>
      </c>
      <c r="AR3425" s="4">
        <v>30</v>
      </c>
      <c r="AS3425" s="4">
        <v>4</v>
      </c>
      <c r="AT3425" s="4">
        <v>2009</v>
      </c>
      <c r="AU3425" s="4">
        <v>23</v>
      </c>
      <c r="AV3425" s="4">
        <v>1</v>
      </c>
      <c r="AW3425" s="4">
        <v>2009</v>
      </c>
      <c r="AX3425" t="str">
        <f t="shared" si="956"/>
        <v>No Delay</v>
      </c>
      <c r="AY3425">
        <f t="shared" si="957"/>
        <v>0</v>
      </c>
    </row>
    <row r="3426" spans="1:51" x14ac:dyDescent="0.2">
      <c r="A3426" s="3">
        <v>24766</v>
      </c>
      <c r="B3426" s="1" t="s">
        <v>328</v>
      </c>
      <c r="C3426" s="1" t="s">
        <v>150</v>
      </c>
      <c r="D3426" s="1" t="s">
        <v>100</v>
      </c>
      <c r="E3426" s="1" t="s">
        <v>101</v>
      </c>
      <c r="F3426" s="1" t="s">
        <v>101</v>
      </c>
      <c r="G3426" s="13" t="s">
        <v>230</v>
      </c>
      <c r="H3426" s="12">
        <v>40329</v>
      </c>
      <c r="I3426" s="12" t="s">
        <v>230</v>
      </c>
      <c r="J3426" s="12">
        <v>40329</v>
      </c>
      <c r="K3426" s="4">
        <v>2468</v>
      </c>
      <c r="L3426" s="1" t="s">
        <v>146</v>
      </c>
      <c r="M3426" s="1" t="s">
        <v>1920</v>
      </c>
      <c r="N3426" s="1" t="s">
        <v>224</v>
      </c>
      <c r="O3426" s="1" t="s">
        <v>225</v>
      </c>
      <c r="P3426">
        <v>30</v>
      </c>
      <c r="Q3426">
        <v>1200</v>
      </c>
      <c r="R3426">
        <v>34631.24</v>
      </c>
      <c r="S3426">
        <v>28.86</v>
      </c>
      <c r="T3426">
        <v>0.96</v>
      </c>
      <c r="U3426">
        <f t="shared" si="953"/>
        <v>34632</v>
      </c>
      <c r="V3426">
        <f t="shared" si="954"/>
        <v>36000</v>
      </c>
      <c r="W3426" s="1" t="s">
        <v>149</v>
      </c>
      <c r="X3426" s="1" t="s">
        <v>150</v>
      </c>
      <c r="Y3426" s="1" t="s">
        <v>150</v>
      </c>
      <c r="Z3426" s="3">
        <v>800</v>
      </c>
      <c r="AA3426" s="4">
        <f t="shared" si="970"/>
        <v>2376.8497619999998</v>
      </c>
      <c r="AB3426" s="2">
        <f t="shared" si="971"/>
        <v>2376.8497619999998</v>
      </c>
      <c r="AC3426" s="4">
        <f t="shared" si="972"/>
        <v>1448.4244248</v>
      </c>
      <c r="AD3426" s="4">
        <f t="shared" si="958"/>
        <v>1448.4244248</v>
      </c>
      <c r="AE3426" s="4" t="s">
        <v>62</v>
      </c>
      <c r="AG3426" s="4" t="str">
        <f t="shared" si="974"/>
        <v>Weight Captured Separately</v>
      </c>
      <c r="AI3426" t="e">
        <f t="shared" si="955"/>
        <v>#N/A</v>
      </c>
      <c r="AJ3426" t="s">
        <v>81</v>
      </c>
      <c r="AK3426" s="2"/>
      <c r="AL3426" s="2" t="str">
        <f t="shared" si="975"/>
        <v>Freight Included in Commodity Cost</v>
      </c>
      <c r="AM3426" s="4"/>
      <c r="AN3426" t="e">
        <f>VLOOKUP([1]!Tabelle13[[#This Row],[Vlookup this ID for freight costs]],$AL$2:$AL$6811,2,FALSE)</f>
        <v>#REF!</v>
      </c>
      <c r="AO3426">
        <f t="shared" si="973"/>
        <v>9038.4582596016025</v>
      </c>
      <c r="AP3426">
        <v>74.66</v>
      </c>
      <c r="AQ3426">
        <v>74.66</v>
      </c>
      <c r="AR3426" s="4">
        <v>31</v>
      </c>
      <c r="AS3426" s="4">
        <v>5</v>
      </c>
      <c r="AT3426" s="4">
        <v>2010</v>
      </c>
      <c r="AU3426" s="4">
        <v>31</v>
      </c>
      <c r="AV3426" s="4">
        <v>5</v>
      </c>
      <c r="AW3426" s="4">
        <v>2010</v>
      </c>
      <c r="AX3426" t="str">
        <f t="shared" si="956"/>
        <v>No Delay</v>
      </c>
      <c r="AY3426">
        <f t="shared" si="957"/>
        <v>0</v>
      </c>
    </row>
    <row r="3427" spans="1:51" x14ac:dyDescent="0.2">
      <c r="A3427" s="3">
        <v>2994</v>
      </c>
      <c r="B3427" s="1" t="s">
        <v>1918</v>
      </c>
      <c r="C3427" s="1" t="s">
        <v>150</v>
      </c>
      <c r="D3427" s="1" t="s">
        <v>100</v>
      </c>
      <c r="E3427" s="1"/>
      <c r="F3427" s="1" t="s">
        <v>107</v>
      </c>
      <c r="G3427" s="13" t="s">
        <v>1955</v>
      </c>
      <c r="H3427" s="12">
        <v>39468</v>
      </c>
      <c r="I3427" s="12" t="s">
        <v>1956</v>
      </c>
      <c r="J3427" s="12">
        <v>39451</v>
      </c>
      <c r="K3427" s="4">
        <v>563</v>
      </c>
      <c r="L3427" s="1" t="s">
        <v>146</v>
      </c>
      <c r="M3427" s="1" t="s">
        <v>1954</v>
      </c>
      <c r="N3427" s="1" t="s">
        <v>2064</v>
      </c>
      <c r="O3427" s="1" t="s">
        <v>446</v>
      </c>
      <c r="P3427">
        <v>30</v>
      </c>
      <c r="Q3427">
        <v>1200</v>
      </c>
      <c r="R3427">
        <v>23808</v>
      </c>
      <c r="S3427">
        <v>19.84</v>
      </c>
      <c r="T3427">
        <v>0.66</v>
      </c>
      <c r="U3427">
        <f t="shared" si="953"/>
        <v>23808</v>
      </c>
      <c r="V3427">
        <f t="shared" si="954"/>
        <v>36000</v>
      </c>
      <c r="W3427" s="1" t="s">
        <v>1983</v>
      </c>
      <c r="X3427" s="1" t="s">
        <v>150</v>
      </c>
      <c r="Y3427" s="1" t="s">
        <v>150</v>
      </c>
      <c r="Z3427" s="3">
        <v>800</v>
      </c>
      <c r="AA3427" s="4">
        <f t="shared" si="970"/>
        <v>2376.8497619999998</v>
      </c>
      <c r="AB3427" s="2">
        <f t="shared" si="971"/>
        <v>2376.8497619999998</v>
      </c>
      <c r="AC3427" s="4">
        <f t="shared" si="972"/>
        <v>1448.4244248</v>
      </c>
      <c r="AD3427" s="4">
        <f t="shared" si="958"/>
        <v>1448.4244248</v>
      </c>
      <c r="AE3427" s="4" t="s">
        <v>62</v>
      </c>
      <c r="AG3427" s="4" t="str">
        <f t="shared" si="974"/>
        <v>Weight Captured Separately</v>
      </c>
      <c r="AH3427" s="4">
        <v>10571</v>
      </c>
      <c r="AI3427">
        <f t="shared" si="955"/>
        <v>553</v>
      </c>
      <c r="AJ3427" t="s">
        <v>81</v>
      </c>
      <c r="AK3427" s="2"/>
      <c r="AL3427" s="2" t="str">
        <f t="shared" si="975"/>
        <v>Freight Included in Commodity Cost</v>
      </c>
      <c r="AM3427" s="4"/>
      <c r="AN3427" t="e">
        <f>VLOOKUP([1]!Tabelle13[[#This Row],[Vlookup this ID for freight costs]],$AL$2:$AL$6811,2,FALSE)</f>
        <v>#REF!</v>
      </c>
      <c r="AO3427">
        <f t="shared" si="973"/>
        <v>9038.4582596016025</v>
      </c>
      <c r="AP3427">
        <v>38.090000000000003</v>
      </c>
      <c r="AQ3427">
        <v>38.090000000000003</v>
      </c>
      <c r="AR3427" s="4">
        <v>21</v>
      </c>
      <c r="AS3427" s="4">
        <v>1</v>
      </c>
      <c r="AT3427" s="4">
        <v>2008</v>
      </c>
      <c r="AU3427" s="4">
        <v>4</v>
      </c>
      <c r="AV3427" s="4">
        <v>1</v>
      </c>
      <c r="AW3427" s="4">
        <v>2008</v>
      </c>
      <c r="AX3427" t="str">
        <f t="shared" si="956"/>
        <v>No Delay</v>
      </c>
      <c r="AY3427">
        <f t="shared" si="957"/>
        <v>0</v>
      </c>
    </row>
    <row r="3428" spans="1:51" x14ac:dyDescent="0.2">
      <c r="A3428" s="3">
        <v>5045</v>
      </c>
      <c r="B3428" s="1" t="s">
        <v>1918</v>
      </c>
      <c r="C3428" s="1" t="s">
        <v>150</v>
      </c>
      <c r="D3428" s="1" t="s">
        <v>100</v>
      </c>
      <c r="E3428" s="1" t="s">
        <v>53</v>
      </c>
      <c r="F3428" s="1" t="s">
        <v>53</v>
      </c>
      <c r="G3428" s="13" t="s">
        <v>1975</v>
      </c>
      <c r="H3428" s="12">
        <v>39903</v>
      </c>
      <c r="I3428" s="12" t="s">
        <v>954</v>
      </c>
      <c r="J3428" s="12">
        <v>39773</v>
      </c>
      <c r="K3428" s="4">
        <v>1189</v>
      </c>
      <c r="L3428" s="1" t="s">
        <v>146</v>
      </c>
      <c r="M3428" s="1" t="s">
        <v>1920</v>
      </c>
      <c r="N3428" s="1" t="s">
        <v>167</v>
      </c>
      <c r="O3428" s="1" t="s">
        <v>93</v>
      </c>
      <c r="P3428">
        <v>30</v>
      </c>
      <c r="Q3428">
        <v>1200</v>
      </c>
      <c r="R3428">
        <v>14532</v>
      </c>
      <c r="S3428">
        <v>12.11</v>
      </c>
      <c r="T3428">
        <v>0.4</v>
      </c>
      <c r="U3428">
        <f t="shared" si="953"/>
        <v>14532</v>
      </c>
      <c r="V3428">
        <f t="shared" si="954"/>
        <v>36000</v>
      </c>
      <c r="W3428" s="1" t="s">
        <v>204</v>
      </c>
      <c r="X3428" s="1" t="s">
        <v>1236</v>
      </c>
      <c r="Y3428" s="1" t="s">
        <v>205</v>
      </c>
      <c r="Z3428" s="3">
        <v>7569</v>
      </c>
      <c r="AA3428" s="4">
        <f t="shared" si="970"/>
        <v>2376.8497619999998</v>
      </c>
      <c r="AB3428" s="2">
        <f t="shared" si="971"/>
        <v>2376.8497619999998</v>
      </c>
      <c r="AC3428" s="4">
        <f t="shared" si="972"/>
        <v>1448.4244248</v>
      </c>
      <c r="AD3428" s="4">
        <f t="shared" si="958"/>
        <v>1448.4244248</v>
      </c>
      <c r="AE3428" s="4" t="s">
        <v>62</v>
      </c>
      <c r="AG3428" s="4" t="str">
        <f t="shared" si="974"/>
        <v>Weight Captured Separately</v>
      </c>
      <c r="AH3428" s="4">
        <v>12179</v>
      </c>
      <c r="AI3428">
        <f t="shared" si="955"/>
        <v>555</v>
      </c>
      <c r="AJ3428" t="s">
        <v>81</v>
      </c>
      <c r="AK3428" s="2"/>
      <c r="AL3428" s="2" t="str">
        <f t="shared" si="975"/>
        <v>Freight Included in Commodity Cost</v>
      </c>
      <c r="AM3428" s="4"/>
      <c r="AN3428" t="e">
        <f>VLOOKUP([1]!Tabelle13[[#This Row],[Vlookup this ID for freight costs]],$AL$2:$AL$6811,2,FALSE)</f>
        <v>#REF!</v>
      </c>
      <c r="AO3428">
        <f t="shared" si="973"/>
        <v>9038.4582596016025</v>
      </c>
      <c r="AP3428">
        <v>28.48</v>
      </c>
      <c r="AQ3428">
        <v>28.48</v>
      </c>
      <c r="AR3428" s="4">
        <v>31</v>
      </c>
      <c r="AS3428" s="4">
        <v>3</v>
      </c>
      <c r="AT3428" s="4">
        <v>2009</v>
      </c>
      <c r="AU3428" s="4">
        <v>21</v>
      </c>
      <c r="AV3428" s="4">
        <v>11</v>
      </c>
      <c r="AW3428" s="4">
        <v>2008</v>
      </c>
      <c r="AX3428" t="str">
        <f t="shared" si="956"/>
        <v>No Delay</v>
      </c>
      <c r="AY3428">
        <f t="shared" si="957"/>
        <v>0</v>
      </c>
    </row>
    <row r="3429" spans="1:51" x14ac:dyDescent="0.2">
      <c r="A3429" s="3">
        <v>1070</v>
      </c>
      <c r="B3429" s="1" t="s">
        <v>1918</v>
      </c>
      <c r="C3429" s="1" t="s">
        <v>150</v>
      </c>
      <c r="D3429" s="1" t="s">
        <v>100</v>
      </c>
      <c r="E3429" s="1" t="s">
        <v>53</v>
      </c>
      <c r="F3429" s="1" t="s">
        <v>53</v>
      </c>
      <c r="G3429" s="13" t="s">
        <v>1975</v>
      </c>
      <c r="H3429" s="12">
        <v>39903</v>
      </c>
      <c r="I3429" s="12" t="s">
        <v>954</v>
      </c>
      <c r="J3429" s="12">
        <v>39773</v>
      </c>
      <c r="K3429" s="4">
        <v>1186</v>
      </c>
      <c r="L3429" s="1" t="s">
        <v>146</v>
      </c>
      <c r="M3429" s="1" t="s">
        <v>1920</v>
      </c>
      <c r="N3429" s="1" t="s">
        <v>221</v>
      </c>
      <c r="O3429" s="1" t="s">
        <v>93</v>
      </c>
      <c r="P3429">
        <v>60</v>
      </c>
      <c r="Q3429">
        <v>1200</v>
      </c>
      <c r="R3429">
        <v>3384</v>
      </c>
      <c r="S3429">
        <v>2.82</v>
      </c>
      <c r="T3429">
        <v>0.05</v>
      </c>
      <c r="U3429">
        <f t="shared" si="953"/>
        <v>3384</v>
      </c>
      <c r="V3429">
        <f t="shared" si="954"/>
        <v>72000</v>
      </c>
      <c r="W3429" s="1" t="s">
        <v>155</v>
      </c>
      <c r="X3429" s="1" t="s">
        <v>1236</v>
      </c>
      <c r="Y3429" s="1" t="s">
        <v>156</v>
      </c>
      <c r="Z3429" s="3">
        <v>8107</v>
      </c>
      <c r="AA3429" s="4">
        <f t="shared" si="970"/>
        <v>2376.8497619999998</v>
      </c>
      <c r="AB3429" s="2">
        <f t="shared" si="971"/>
        <v>2376.8497619999998</v>
      </c>
      <c r="AC3429" s="4">
        <f t="shared" si="972"/>
        <v>1632.1738571999995</v>
      </c>
      <c r="AD3429" s="4">
        <f t="shared" si="958"/>
        <v>1632.1738571999995</v>
      </c>
      <c r="AE3429" s="4" t="s">
        <v>62</v>
      </c>
      <c r="AG3429" s="4" t="str">
        <f t="shared" si="974"/>
        <v>Weight Captured Separately</v>
      </c>
      <c r="AH3429" s="4">
        <v>10633</v>
      </c>
      <c r="AI3429">
        <f t="shared" si="955"/>
        <v>7341</v>
      </c>
      <c r="AJ3429" t="s">
        <v>81</v>
      </c>
      <c r="AK3429" s="2"/>
      <c r="AL3429" s="2" t="str">
        <f t="shared" si="975"/>
        <v>Freight Included in Commodity Cost</v>
      </c>
      <c r="AM3429" s="4"/>
      <c r="AN3429" t="e">
        <f>VLOOKUP([1]!Tabelle13[[#This Row],[Vlookup this ID for freight costs]],$AL$2:$AL$6811,2,FALSE)</f>
        <v>#REF!</v>
      </c>
      <c r="AO3429">
        <f t="shared" si="973"/>
        <v>10185.422216642399</v>
      </c>
      <c r="AP3429">
        <v>6.63</v>
      </c>
      <c r="AQ3429">
        <v>6.63</v>
      </c>
      <c r="AR3429" s="4">
        <v>31</v>
      </c>
      <c r="AS3429" s="4">
        <v>3</v>
      </c>
      <c r="AT3429" s="4">
        <v>2009</v>
      </c>
      <c r="AU3429" s="4">
        <v>21</v>
      </c>
      <c r="AV3429" s="4">
        <v>11</v>
      </c>
      <c r="AW3429" s="4">
        <v>2008</v>
      </c>
      <c r="AX3429" t="str">
        <f t="shared" si="956"/>
        <v>No Delay</v>
      </c>
      <c r="AY3429">
        <f t="shared" si="957"/>
        <v>0</v>
      </c>
    </row>
    <row r="3430" spans="1:51" x14ac:dyDescent="0.2">
      <c r="A3430" s="3">
        <v>9025</v>
      </c>
      <c r="B3430" s="1" t="s">
        <v>1918</v>
      </c>
      <c r="C3430" s="1" t="s">
        <v>150</v>
      </c>
      <c r="D3430" s="1" t="s">
        <v>100</v>
      </c>
      <c r="E3430" s="1" t="s">
        <v>53</v>
      </c>
      <c r="F3430" s="1" t="s">
        <v>53</v>
      </c>
      <c r="G3430" s="13" t="s">
        <v>958</v>
      </c>
      <c r="H3430" s="12">
        <v>39994</v>
      </c>
      <c r="I3430" s="12" t="s">
        <v>2086</v>
      </c>
      <c r="J3430" s="12">
        <v>39843</v>
      </c>
      <c r="K3430" s="4">
        <v>1336</v>
      </c>
      <c r="L3430" s="1" t="s">
        <v>146</v>
      </c>
      <c r="M3430" s="1" t="s">
        <v>1920</v>
      </c>
      <c r="N3430" s="1" t="s">
        <v>171</v>
      </c>
      <c r="O3430" s="1" t="s">
        <v>93</v>
      </c>
      <c r="P3430">
        <v>60</v>
      </c>
      <c r="Q3430">
        <v>1200</v>
      </c>
      <c r="R3430">
        <v>6564</v>
      </c>
      <c r="S3430">
        <v>5.47</v>
      </c>
      <c r="T3430">
        <v>0.09</v>
      </c>
      <c r="U3430">
        <f t="shared" si="953"/>
        <v>6564</v>
      </c>
      <c r="V3430">
        <f t="shared" si="954"/>
        <v>72000</v>
      </c>
      <c r="W3430" s="1" t="s">
        <v>155</v>
      </c>
      <c r="X3430" s="1" t="s">
        <v>1236</v>
      </c>
      <c r="Y3430" s="1" t="s">
        <v>156</v>
      </c>
      <c r="Z3430" s="3">
        <v>8107</v>
      </c>
      <c r="AA3430" s="4">
        <f t="shared" si="970"/>
        <v>2376.8497619999998</v>
      </c>
      <c r="AB3430" s="2">
        <f t="shared" si="971"/>
        <v>2376.8497619999998</v>
      </c>
      <c r="AC3430" s="4">
        <f t="shared" si="972"/>
        <v>1632.1738571999995</v>
      </c>
      <c r="AD3430" s="4">
        <f t="shared" si="958"/>
        <v>1632.1738571999995</v>
      </c>
      <c r="AE3430" s="4" t="s">
        <v>62</v>
      </c>
      <c r="AG3430" s="4" t="str">
        <f t="shared" si="974"/>
        <v>Weight Captured Separately</v>
      </c>
      <c r="AH3430" s="4">
        <v>24427</v>
      </c>
      <c r="AI3430">
        <f t="shared" si="955"/>
        <v>1382</v>
      </c>
      <c r="AJ3430" t="s">
        <v>81</v>
      </c>
      <c r="AK3430" s="2"/>
      <c r="AL3430" s="2" t="str">
        <f t="shared" si="975"/>
        <v>Freight Included in Commodity Cost</v>
      </c>
      <c r="AM3430" s="4"/>
      <c r="AN3430" t="e">
        <f>VLOOKUP([1]!Tabelle13[[#This Row],[Vlookup this ID for freight costs]],$AL$2:$AL$6811,2,FALSE)</f>
        <v>#REF!</v>
      </c>
      <c r="AO3430">
        <f t="shared" si="973"/>
        <v>10185.422216642399</v>
      </c>
      <c r="AP3430">
        <v>12.87</v>
      </c>
      <c r="AQ3430">
        <v>12.87</v>
      </c>
      <c r="AR3430" s="4">
        <v>30</v>
      </c>
      <c r="AS3430" s="4">
        <v>6</v>
      </c>
      <c r="AT3430" s="4">
        <v>2009</v>
      </c>
      <c r="AU3430" s="4">
        <v>30</v>
      </c>
      <c r="AV3430" s="4">
        <v>1</v>
      </c>
      <c r="AW3430" s="4">
        <v>2009</v>
      </c>
      <c r="AX3430" t="str">
        <f t="shared" si="956"/>
        <v>No Delay</v>
      </c>
      <c r="AY3430">
        <f t="shared" si="957"/>
        <v>0</v>
      </c>
    </row>
    <row r="3431" spans="1:51" x14ac:dyDescent="0.2">
      <c r="A3431" s="3">
        <v>6415</v>
      </c>
      <c r="B3431" s="1" t="s">
        <v>1918</v>
      </c>
      <c r="C3431" s="1" t="s">
        <v>150</v>
      </c>
      <c r="D3431" s="1" t="s">
        <v>100</v>
      </c>
      <c r="E3431" s="1" t="s">
        <v>53</v>
      </c>
      <c r="F3431" s="1" t="s">
        <v>53</v>
      </c>
      <c r="G3431" s="13" t="s">
        <v>1996</v>
      </c>
      <c r="H3431" s="12">
        <v>39989</v>
      </c>
      <c r="I3431" s="12" t="s">
        <v>1128</v>
      </c>
      <c r="J3431" s="12">
        <v>39911</v>
      </c>
      <c r="K3431" s="4">
        <v>1456</v>
      </c>
      <c r="L3431" s="1" t="s">
        <v>146</v>
      </c>
      <c r="M3431" s="1" t="s">
        <v>1920</v>
      </c>
      <c r="N3431" s="1" t="s">
        <v>970</v>
      </c>
      <c r="O3431" s="1" t="s">
        <v>93</v>
      </c>
      <c r="P3431">
        <v>240</v>
      </c>
      <c r="Q3431">
        <v>1200</v>
      </c>
      <c r="R3431">
        <v>7248</v>
      </c>
      <c r="S3431">
        <v>6.04</v>
      </c>
      <c r="T3431">
        <v>0.03</v>
      </c>
      <c r="U3431">
        <f t="shared" si="953"/>
        <v>7248</v>
      </c>
      <c r="V3431">
        <f t="shared" si="954"/>
        <v>288000</v>
      </c>
      <c r="W3431" s="1" t="s">
        <v>155</v>
      </c>
      <c r="X3431" s="1" t="s">
        <v>1236</v>
      </c>
      <c r="Y3431" s="1" t="s">
        <v>156</v>
      </c>
      <c r="Z3431" s="3">
        <v>8107</v>
      </c>
      <c r="AA3431" s="4">
        <f t="shared" si="970"/>
        <v>2376.8497619999998</v>
      </c>
      <c r="AB3431" s="2">
        <f t="shared" si="971"/>
        <v>2376.8497619999998</v>
      </c>
      <c r="AC3431" s="4">
        <f t="shared" si="972"/>
        <v>1135.9849761999999</v>
      </c>
      <c r="AD3431" s="4">
        <f t="shared" si="958"/>
        <v>1135.9849761999999</v>
      </c>
      <c r="AE3431" s="4" t="s">
        <v>62</v>
      </c>
      <c r="AG3431" s="4" t="str">
        <f t="shared" si="974"/>
        <v>Weight Captured Separately</v>
      </c>
      <c r="AH3431" s="4">
        <v>11884</v>
      </c>
      <c r="AI3431">
        <f t="shared" si="955"/>
        <v>608</v>
      </c>
      <c r="AJ3431" t="s">
        <v>81</v>
      </c>
      <c r="AK3431" s="2"/>
      <c r="AL3431" s="2" t="str">
        <f t="shared" si="975"/>
        <v>Freight Included in Commodity Cost</v>
      </c>
      <c r="AM3431" s="4"/>
      <c r="AN3431" t="e">
        <f>VLOOKUP([1]!Tabelle13[[#This Row],[Vlookup this ID for freight costs]],$AL$2:$AL$6811,2,FALSE)</f>
        <v>#REF!</v>
      </c>
      <c r="AO3431">
        <f t="shared" si="973"/>
        <v>7088.2112214403996</v>
      </c>
      <c r="AP3431">
        <v>14.21</v>
      </c>
      <c r="AQ3431">
        <v>14.21</v>
      </c>
      <c r="AR3431" s="4">
        <v>25</v>
      </c>
      <c r="AS3431" s="4">
        <v>6</v>
      </c>
      <c r="AT3431" s="4">
        <v>2009</v>
      </c>
      <c r="AU3431" s="4">
        <v>8</v>
      </c>
      <c r="AV3431" s="4">
        <v>4</v>
      </c>
      <c r="AW3431" s="4">
        <v>2009</v>
      </c>
      <c r="AX3431" t="str">
        <f t="shared" si="956"/>
        <v>No Delay</v>
      </c>
      <c r="AY3431">
        <f t="shared" si="957"/>
        <v>0</v>
      </c>
    </row>
    <row r="3432" spans="1:51" x14ac:dyDescent="0.2">
      <c r="A3432" s="3">
        <v>3490</v>
      </c>
      <c r="B3432" s="1" t="s">
        <v>1918</v>
      </c>
      <c r="C3432" s="1" t="s">
        <v>150</v>
      </c>
      <c r="D3432" s="1" t="s">
        <v>100</v>
      </c>
      <c r="E3432" s="1" t="s">
        <v>101</v>
      </c>
      <c r="F3432" s="1" t="s">
        <v>101</v>
      </c>
      <c r="G3432" s="13" t="s">
        <v>1971</v>
      </c>
      <c r="H3432" s="12">
        <v>39950</v>
      </c>
      <c r="I3432" s="12" t="s">
        <v>1972</v>
      </c>
      <c r="J3432" s="12">
        <v>39730</v>
      </c>
      <c r="K3432" s="4">
        <v>1116</v>
      </c>
      <c r="L3432" s="1" t="s">
        <v>146</v>
      </c>
      <c r="M3432" s="1" t="s">
        <v>1920</v>
      </c>
      <c r="N3432" s="1" t="s">
        <v>2050</v>
      </c>
      <c r="O3432" s="1" t="s">
        <v>1964</v>
      </c>
      <c r="P3432">
        <v>60</v>
      </c>
      <c r="Q3432">
        <v>1200</v>
      </c>
      <c r="R3432">
        <v>5772</v>
      </c>
      <c r="S3432">
        <v>4.8099999999999996</v>
      </c>
      <c r="T3432">
        <v>0.08</v>
      </c>
      <c r="U3432">
        <f t="shared" si="953"/>
        <v>5771.9999999999991</v>
      </c>
      <c r="V3432">
        <f t="shared" si="954"/>
        <v>72000</v>
      </c>
      <c r="W3432" s="1" t="s">
        <v>185</v>
      </c>
      <c r="X3432" s="1" t="s">
        <v>186</v>
      </c>
      <c r="Y3432" s="1" t="s">
        <v>186</v>
      </c>
      <c r="Z3432" s="3">
        <v>11869</v>
      </c>
      <c r="AA3432" s="4">
        <f t="shared" si="970"/>
        <v>2376.8497619999998</v>
      </c>
      <c r="AB3432" s="2">
        <f t="shared" si="971"/>
        <v>2376.8497619999998</v>
      </c>
      <c r="AC3432" s="4">
        <f t="shared" si="972"/>
        <v>1632.1738571999995</v>
      </c>
      <c r="AD3432" s="4">
        <f t="shared" si="958"/>
        <v>1632.1738571999995</v>
      </c>
      <c r="AE3432" s="4" t="s">
        <v>62</v>
      </c>
      <c r="AG3432" s="4" t="str">
        <f t="shared" si="974"/>
        <v>Weight Captured Separately</v>
      </c>
      <c r="AH3432" s="4">
        <v>10951</v>
      </c>
      <c r="AI3432">
        <f t="shared" si="955"/>
        <v>4668</v>
      </c>
      <c r="AJ3432" t="s">
        <v>81</v>
      </c>
      <c r="AK3432" s="2"/>
      <c r="AL3432" s="2" t="str">
        <f t="shared" si="975"/>
        <v>Freight Included in Commodity Cost</v>
      </c>
      <c r="AM3432" s="4"/>
      <c r="AN3432" t="e">
        <f>VLOOKUP([1]!Tabelle13[[#This Row],[Vlookup this ID for freight costs]],$AL$2:$AL$6811,2,FALSE)</f>
        <v>#REF!</v>
      </c>
      <c r="AO3432">
        <f t="shared" si="973"/>
        <v>10185.422216642399</v>
      </c>
      <c r="AP3432">
        <v>11.31</v>
      </c>
      <c r="AQ3432">
        <v>11.31</v>
      </c>
      <c r="AR3432" s="4">
        <v>17</v>
      </c>
      <c r="AS3432" s="4">
        <v>5</v>
      </c>
      <c r="AT3432" s="4">
        <v>2009</v>
      </c>
      <c r="AU3432" s="4">
        <v>9</v>
      </c>
      <c r="AV3432" s="4">
        <v>10</v>
      </c>
      <c r="AW3432" s="4">
        <v>2008</v>
      </c>
      <c r="AX3432" t="str">
        <f t="shared" si="956"/>
        <v>No Delay</v>
      </c>
      <c r="AY3432">
        <f t="shared" si="957"/>
        <v>0</v>
      </c>
    </row>
    <row r="3433" spans="1:51" x14ac:dyDescent="0.2">
      <c r="A3433" s="3">
        <v>41500</v>
      </c>
      <c r="B3433" s="1" t="s">
        <v>328</v>
      </c>
      <c r="C3433" s="1" t="s">
        <v>150</v>
      </c>
      <c r="D3433" s="1" t="s">
        <v>100</v>
      </c>
      <c r="E3433" s="1" t="s">
        <v>101</v>
      </c>
      <c r="F3433" s="1" t="s">
        <v>101</v>
      </c>
      <c r="G3433" s="13" t="s">
        <v>256</v>
      </c>
      <c r="H3433" s="12">
        <v>40269</v>
      </c>
      <c r="I3433" s="12" t="s">
        <v>256</v>
      </c>
      <c r="J3433" s="12">
        <v>40269</v>
      </c>
      <c r="K3433" s="4">
        <v>2335</v>
      </c>
      <c r="L3433" s="1" t="s">
        <v>146</v>
      </c>
      <c r="M3433" s="1" t="s">
        <v>1920</v>
      </c>
      <c r="N3433" s="1" t="s">
        <v>221</v>
      </c>
      <c r="O3433" s="1" t="s">
        <v>93</v>
      </c>
      <c r="P3433">
        <v>60</v>
      </c>
      <c r="Q3433">
        <v>1200</v>
      </c>
      <c r="R3433">
        <v>5558.6</v>
      </c>
      <c r="S3433">
        <v>4.63</v>
      </c>
      <c r="T3433">
        <v>0.08</v>
      </c>
      <c r="U3433">
        <f t="shared" si="953"/>
        <v>5556</v>
      </c>
      <c r="V3433">
        <f t="shared" si="954"/>
        <v>72000</v>
      </c>
      <c r="W3433" s="1" t="s">
        <v>155</v>
      </c>
      <c r="X3433" s="1" t="s">
        <v>1236</v>
      </c>
      <c r="Y3433" s="1" t="s">
        <v>156</v>
      </c>
      <c r="Z3433" s="3">
        <v>16635</v>
      </c>
      <c r="AA3433" s="4">
        <f t="shared" si="970"/>
        <v>2376.8497619999998</v>
      </c>
      <c r="AB3433" s="2">
        <f t="shared" si="971"/>
        <v>2376.8497619999998</v>
      </c>
      <c r="AC3433" s="4">
        <f t="shared" si="972"/>
        <v>1632.1738571999995</v>
      </c>
      <c r="AD3433" s="4">
        <f t="shared" si="958"/>
        <v>1632.1738571999995</v>
      </c>
      <c r="AE3433" s="4" t="s">
        <v>62</v>
      </c>
      <c r="AG3433" s="4" t="str">
        <f t="shared" si="974"/>
        <v>Weight Captured Separately</v>
      </c>
      <c r="AI3433" t="e">
        <f t="shared" si="955"/>
        <v>#N/A</v>
      </c>
      <c r="AJ3433" t="s">
        <v>81</v>
      </c>
      <c r="AK3433" s="2"/>
      <c r="AL3433" s="2" t="str">
        <f t="shared" si="975"/>
        <v>Freight Included in Commodity Cost</v>
      </c>
      <c r="AM3433" s="4"/>
      <c r="AN3433" t="e">
        <f>VLOOKUP([1]!Tabelle13[[#This Row],[Vlookup this ID for freight costs]],$AL$2:$AL$6811,2,FALSE)</f>
        <v>#REF!</v>
      </c>
      <c r="AO3433">
        <f t="shared" si="973"/>
        <v>10185.422216642399</v>
      </c>
      <c r="AP3433">
        <v>11.98</v>
      </c>
      <c r="AQ3433">
        <v>11.98</v>
      </c>
      <c r="AR3433" s="4">
        <v>1</v>
      </c>
      <c r="AS3433" s="4">
        <v>4</v>
      </c>
      <c r="AT3433" s="4">
        <v>2010</v>
      </c>
      <c r="AU3433" s="4">
        <v>1</v>
      </c>
      <c r="AV3433" s="4">
        <v>4</v>
      </c>
      <c r="AW3433" s="4">
        <v>2010</v>
      </c>
      <c r="AX3433" t="str">
        <f t="shared" si="956"/>
        <v>No Delay</v>
      </c>
      <c r="AY3433">
        <f t="shared" si="957"/>
        <v>0</v>
      </c>
    </row>
    <row r="3434" spans="1:51" x14ac:dyDescent="0.2">
      <c r="A3434" s="3">
        <v>9202</v>
      </c>
      <c r="B3434" s="1" t="s">
        <v>1918</v>
      </c>
      <c r="C3434" s="1" t="s">
        <v>150</v>
      </c>
      <c r="D3434" s="1" t="s">
        <v>100</v>
      </c>
      <c r="E3434" s="1" t="s">
        <v>101</v>
      </c>
      <c r="F3434" s="1" t="s">
        <v>101</v>
      </c>
      <c r="G3434" s="13" t="s">
        <v>522</v>
      </c>
      <c r="H3434" s="12">
        <v>40098</v>
      </c>
      <c r="I3434" s="12" t="s">
        <v>390</v>
      </c>
      <c r="J3434" s="12">
        <v>40094</v>
      </c>
      <c r="K3434" s="4">
        <v>1879</v>
      </c>
      <c r="L3434" s="1" t="s">
        <v>146</v>
      </c>
      <c r="M3434" s="1" t="s">
        <v>1920</v>
      </c>
      <c r="N3434" s="1" t="s">
        <v>233</v>
      </c>
      <c r="O3434" s="1" t="s">
        <v>93</v>
      </c>
      <c r="P3434">
        <v>200</v>
      </c>
      <c r="Q3434">
        <v>1200</v>
      </c>
      <c r="R3434">
        <v>2796</v>
      </c>
      <c r="S3434">
        <v>2.33</v>
      </c>
      <c r="T3434">
        <v>0.01</v>
      </c>
      <c r="U3434">
        <f t="shared" si="953"/>
        <v>2796</v>
      </c>
      <c r="V3434">
        <f t="shared" si="954"/>
        <v>240000</v>
      </c>
      <c r="W3434" s="1" t="s">
        <v>155</v>
      </c>
      <c r="X3434" s="1" t="s">
        <v>1236</v>
      </c>
      <c r="Y3434" s="1" t="s">
        <v>156</v>
      </c>
      <c r="Z3434" s="3">
        <v>16635</v>
      </c>
      <c r="AA3434" s="4">
        <f t="shared" si="970"/>
        <v>2376.8497619999998</v>
      </c>
      <c r="AB3434" s="2">
        <f t="shared" si="971"/>
        <v>2376.8497619999998</v>
      </c>
      <c r="AC3434" s="4">
        <f t="shared" si="972"/>
        <v>3744.5027926451612</v>
      </c>
      <c r="AD3434" s="4">
        <f t="shared" si="958"/>
        <v>3744.5027926451612</v>
      </c>
      <c r="AE3434" s="4" t="s">
        <v>62</v>
      </c>
      <c r="AG3434" s="4" t="str">
        <f t="shared" si="974"/>
        <v>Weight Captured Separately</v>
      </c>
      <c r="AH3434" s="4">
        <v>82291</v>
      </c>
      <c r="AI3434">
        <f t="shared" si="955"/>
        <v>2156</v>
      </c>
      <c r="AJ3434" t="s">
        <v>81</v>
      </c>
      <c r="AK3434" s="2"/>
      <c r="AL3434" s="2" t="str">
        <f t="shared" si="975"/>
        <v>Freight Included in Commodity Cost</v>
      </c>
      <c r="AM3434" s="4"/>
      <c r="AN3434" t="e">
        <f>VLOOKUP([1]!Tabelle13[[#This Row],[Vlookup this ID for freight costs]],$AL$2:$AL$6811,2,FALSE)</f>
        <v>#REF!</v>
      </c>
      <c r="AO3434">
        <f t="shared" si="973"/>
        <v>23370.579431691098</v>
      </c>
      <c r="AP3434">
        <v>6.03</v>
      </c>
      <c r="AQ3434">
        <v>6.03</v>
      </c>
      <c r="AR3434" s="4">
        <v>12</v>
      </c>
      <c r="AS3434" s="4">
        <v>10</v>
      </c>
      <c r="AT3434" s="4">
        <v>2009</v>
      </c>
      <c r="AU3434" s="4">
        <v>8</v>
      </c>
      <c r="AV3434" s="4">
        <v>10</v>
      </c>
      <c r="AW3434" s="4">
        <v>2009</v>
      </c>
      <c r="AX3434" t="str">
        <f t="shared" si="956"/>
        <v>No Delay</v>
      </c>
      <c r="AY3434">
        <f t="shared" si="957"/>
        <v>0</v>
      </c>
    </row>
    <row r="3435" spans="1:51" x14ac:dyDescent="0.2">
      <c r="A3435" s="3">
        <v>85492</v>
      </c>
      <c r="B3435" s="1" t="s">
        <v>50</v>
      </c>
      <c r="C3435" s="1" t="s">
        <v>51</v>
      </c>
      <c r="D3435" s="1" t="s">
        <v>130</v>
      </c>
      <c r="E3435" s="1" t="s">
        <v>101</v>
      </c>
      <c r="F3435" s="1" t="s">
        <v>101</v>
      </c>
      <c r="G3435" s="13" t="s">
        <v>2087</v>
      </c>
      <c r="H3435" s="12">
        <v>42036</v>
      </c>
      <c r="I3435" s="12" t="s">
        <v>2085</v>
      </c>
      <c r="J3435" s="12">
        <v>42025</v>
      </c>
      <c r="K3435" s="4">
        <v>6216</v>
      </c>
      <c r="L3435" s="1" t="s">
        <v>146</v>
      </c>
      <c r="M3435" s="1" t="s">
        <v>132</v>
      </c>
      <c r="N3435" s="1" t="s">
        <v>275</v>
      </c>
      <c r="O3435" s="1" t="s">
        <v>93</v>
      </c>
      <c r="P3435">
        <v>60</v>
      </c>
      <c r="Q3435">
        <v>26512</v>
      </c>
      <c r="R3435">
        <v>172858.23999999999</v>
      </c>
      <c r="S3435">
        <v>6.52</v>
      </c>
      <c r="T3435">
        <v>0.11</v>
      </c>
      <c r="U3435">
        <f t="shared" si="953"/>
        <v>172858.23999999999</v>
      </c>
      <c r="V3435">
        <f t="shared" si="954"/>
        <v>1590720</v>
      </c>
      <c r="W3435" s="1" t="s">
        <v>155</v>
      </c>
      <c r="X3435" s="1" t="s">
        <v>1236</v>
      </c>
      <c r="Y3435" s="1" t="s">
        <v>156</v>
      </c>
      <c r="Z3435" s="3">
        <v>14703</v>
      </c>
      <c r="AA3435" s="4">
        <f t="shared" si="959"/>
        <v>2381</v>
      </c>
      <c r="AB3435" s="4">
        <f xml:space="preserve"> 2244.740206  + 0.1097478*Q3435</f>
        <v>5154.3738795999998</v>
      </c>
      <c r="AC3435" s="4">
        <f>AF3435</f>
        <v>2381</v>
      </c>
      <c r="AD3435" s="4">
        <f t="shared" si="958"/>
        <v>2381</v>
      </c>
      <c r="AE3435" s="4">
        <v>2381</v>
      </c>
      <c r="AF3435" s="4">
        <v>2381</v>
      </c>
      <c r="AG3435" s="4">
        <f t="shared" si="974"/>
        <v>2381</v>
      </c>
      <c r="AI3435" t="e">
        <f t="shared" si="955"/>
        <v>#N/A</v>
      </c>
      <c r="AJ3435">
        <v>5073.25</v>
      </c>
      <c r="AK3435" s="2">
        <v>5073.25</v>
      </c>
      <c r="AL3435" s="2">
        <f t="shared" si="975"/>
        <v>5073.25</v>
      </c>
      <c r="AM3435" s="4"/>
      <c r="AN3435" t="e">
        <f>VLOOKUP([1]!Tabelle13[[#This Row],[Vlookup this ID for freight costs]],$AL$2:$AL$6811,2,FALSE)</f>
        <v>#REF!</v>
      </c>
      <c r="AP3435">
        <v>177.7</v>
      </c>
      <c r="AQ3435">
        <v>177.7</v>
      </c>
      <c r="AR3435" s="4">
        <v>1</v>
      </c>
      <c r="AS3435" s="4">
        <v>2</v>
      </c>
      <c r="AT3435" s="4">
        <v>2015</v>
      </c>
      <c r="AU3435" s="4">
        <v>21</v>
      </c>
      <c r="AV3435" s="4">
        <v>1</v>
      </c>
      <c r="AW3435" s="4">
        <v>2015</v>
      </c>
      <c r="AX3435" t="str">
        <f t="shared" si="956"/>
        <v>No Delay</v>
      </c>
      <c r="AY3435">
        <f t="shared" si="957"/>
        <v>0</v>
      </c>
    </row>
    <row r="3436" spans="1:51" x14ac:dyDescent="0.2">
      <c r="A3436" s="3">
        <v>78368</v>
      </c>
      <c r="B3436" s="1" t="s">
        <v>328</v>
      </c>
      <c r="C3436" s="1" t="s">
        <v>150</v>
      </c>
      <c r="D3436" s="1" t="s">
        <v>100</v>
      </c>
      <c r="E3436" s="1" t="s">
        <v>101</v>
      </c>
      <c r="F3436" s="1" t="s">
        <v>101</v>
      </c>
      <c r="G3436" s="13" t="s">
        <v>1041</v>
      </c>
      <c r="H3436" s="12">
        <v>40036</v>
      </c>
      <c r="I3436" s="12" t="s">
        <v>1041</v>
      </c>
      <c r="J3436" s="12">
        <v>40036</v>
      </c>
      <c r="K3436" s="4">
        <v>1744</v>
      </c>
      <c r="L3436" s="1" t="s">
        <v>146</v>
      </c>
      <c r="M3436" s="1" t="s">
        <v>1920</v>
      </c>
      <c r="N3436" s="1" t="s">
        <v>550</v>
      </c>
      <c r="O3436" s="1" t="s">
        <v>551</v>
      </c>
      <c r="P3436">
        <v>300</v>
      </c>
      <c r="Q3436">
        <v>1250</v>
      </c>
      <c r="R3436">
        <v>58731.4</v>
      </c>
      <c r="S3436">
        <v>46.99</v>
      </c>
      <c r="T3436">
        <v>0.16</v>
      </c>
      <c r="U3436">
        <f t="shared" si="953"/>
        <v>58737.5</v>
      </c>
      <c r="V3436">
        <f t="shared" si="954"/>
        <v>375000</v>
      </c>
      <c r="W3436" s="1" t="s">
        <v>552</v>
      </c>
      <c r="X3436" s="1" t="s">
        <v>361</v>
      </c>
      <c r="Y3436" s="1" t="s">
        <v>361</v>
      </c>
      <c r="Z3436" s="3">
        <v>12821</v>
      </c>
      <c r="AA3436" s="4">
        <f>AB3436</f>
        <v>2382.3369619999999</v>
      </c>
      <c r="AB3436" s="2">
        <f>2245.156962+0.109744*Q3436</f>
        <v>2382.3369619999999</v>
      </c>
      <c r="AC3436" s="4">
        <f>AD3436</f>
        <v>2382.3369619999999</v>
      </c>
      <c r="AD3436" s="4">
        <f t="shared" si="958"/>
        <v>2382.3369619999999</v>
      </c>
      <c r="AE3436" s="4" t="s">
        <v>62</v>
      </c>
      <c r="AG3436" s="4" t="str">
        <f t="shared" si="974"/>
        <v>Weight Captured Separately</v>
      </c>
      <c r="AI3436" t="e">
        <f t="shared" si="955"/>
        <v>#N/A</v>
      </c>
      <c r="AJ3436" t="s">
        <v>81</v>
      </c>
      <c r="AK3436" s="2"/>
      <c r="AL3436" s="2" t="str">
        <f t="shared" si="975"/>
        <v>Freight Included in Commodity Cost</v>
      </c>
      <c r="AM3436" s="4"/>
      <c r="AN3436" t="e">
        <f>VLOOKUP([1]!Tabelle13[[#This Row],[Vlookup this ID for freight costs]],$AL$2:$AL$6811,2,FALSE)</f>
        <v>#REF!</v>
      </c>
      <c r="AO3436">
        <f>IF(AK:AK="",AC:AC*6.242+1.383 -2.844 + 3.145 -2.265  -2.026,AK:AK)</f>
        <v>14867.940316804001</v>
      </c>
      <c r="AP3436">
        <v>115.11</v>
      </c>
      <c r="AQ3436">
        <v>115.11</v>
      </c>
      <c r="AR3436" s="4">
        <v>11</v>
      </c>
      <c r="AS3436" s="4">
        <v>8</v>
      </c>
      <c r="AT3436" s="4">
        <v>2009</v>
      </c>
      <c r="AU3436" s="4">
        <v>11</v>
      </c>
      <c r="AV3436" s="4">
        <v>8</v>
      </c>
      <c r="AW3436" s="4">
        <v>2009</v>
      </c>
      <c r="AX3436" t="str">
        <f t="shared" si="956"/>
        <v>No Delay</v>
      </c>
      <c r="AY3436">
        <f t="shared" si="957"/>
        <v>0</v>
      </c>
    </row>
    <row r="3437" spans="1:51" x14ac:dyDescent="0.2">
      <c r="A3437" s="3">
        <v>10714</v>
      </c>
      <c r="B3437" s="1" t="s">
        <v>133</v>
      </c>
      <c r="C3437" s="1" t="s">
        <v>51</v>
      </c>
      <c r="D3437" s="1" t="s">
        <v>130</v>
      </c>
      <c r="E3437" s="1" t="s">
        <v>53</v>
      </c>
      <c r="F3437" s="1" t="s">
        <v>53</v>
      </c>
      <c r="G3437" s="13" t="s">
        <v>1509</v>
      </c>
      <c r="H3437" s="12">
        <v>39870</v>
      </c>
      <c r="I3437" s="12" t="s">
        <v>2088</v>
      </c>
      <c r="J3437" s="12">
        <v>39865</v>
      </c>
      <c r="K3437" s="4">
        <v>1369</v>
      </c>
      <c r="L3437" s="1" t="s">
        <v>146</v>
      </c>
      <c r="M3437" s="1" t="s">
        <v>132</v>
      </c>
      <c r="N3437" s="1" t="s">
        <v>196</v>
      </c>
      <c r="O3437" s="1" t="s">
        <v>93</v>
      </c>
      <c r="P3437">
        <v>60</v>
      </c>
      <c r="Q3437">
        <v>32067</v>
      </c>
      <c r="R3437">
        <v>230882.4</v>
      </c>
      <c r="S3437">
        <v>7.2</v>
      </c>
      <c r="T3437">
        <v>0.12</v>
      </c>
      <c r="U3437">
        <f t="shared" si="953"/>
        <v>230882.4</v>
      </c>
      <c r="V3437">
        <f t="shared" si="954"/>
        <v>1924020</v>
      </c>
      <c r="W3437" s="1" t="s">
        <v>197</v>
      </c>
      <c r="X3437" s="1" t="s">
        <v>1236</v>
      </c>
      <c r="Y3437" s="1" t="s">
        <v>3082</v>
      </c>
      <c r="Z3437" s="3">
        <v>7290</v>
      </c>
      <c r="AA3437" s="4">
        <f t="shared" si="959"/>
        <v>2382</v>
      </c>
      <c r="AB3437" s="4">
        <f xml:space="preserve"> 2244.740206  + 0.1097478*Q3437</f>
        <v>5764.0229085999999</v>
      </c>
      <c r="AC3437" s="4">
        <f>AF3437</f>
        <v>2382</v>
      </c>
      <c r="AD3437" s="4">
        <f t="shared" si="958"/>
        <v>2382</v>
      </c>
      <c r="AE3437" s="4">
        <v>2382</v>
      </c>
      <c r="AF3437" s="4">
        <v>2382</v>
      </c>
      <c r="AG3437" s="4">
        <f t="shared" si="974"/>
        <v>2382</v>
      </c>
      <c r="AH3437" s="4">
        <v>83460</v>
      </c>
      <c r="AI3437">
        <f t="shared" si="955"/>
        <v>16417</v>
      </c>
      <c r="AJ3437">
        <v>3671.92</v>
      </c>
      <c r="AK3437" s="2">
        <v>3671.92</v>
      </c>
      <c r="AL3437" s="2">
        <f t="shared" si="975"/>
        <v>3671.92</v>
      </c>
      <c r="AM3437" s="4"/>
      <c r="AN3437" t="e">
        <f>VLOOKUP([1]!Tabelle13[[#This Row],[Vlookup this ID for freight costs]],$AL$2:$AL$6811,2,FALSE)</f>
        <v>#REF!</v>
      </c>
      <c r="AP3437">
        <v>452.53</v>
      </c>
      <c r="AQ3437">
        <v>452.53</v>
      </c>
      <c r="AR3437" s="4">
        <v>26</v>
      </c>
      <c r="AS3437" s="4">
        <v>2</v>
      </c>
      <c r="AT3437" s="4">
        <v>2009</v>
      </c>
      <c r="AU3437" s="4">
        <v>21</v>
      </c>
      <c r="AV3437" s="4">
        <v>2</v>
      </c>
      <c r="AW3437" s="4">
        <v>2009</v>
      </c>
      <c r="AX3437" t="str">
        <f t="shared" si="956"/>
        <v>No Delay</v>
      </c>
      <c r="AY3437">
        <f t="shared" si="957"/>
        <v>0</v>
      </c>
    </row>
    <row r="3438" spans="1:51" x14ac:dyDescent="0.2">
      <c r="A3438" s="3">
        <v>23452</v>
      </c>
      <c r="B3438" s="1" t="s">
        <v>258</v>
      </c>
      <c r="C3438" s="1" t="s">
        <v>73</v>
      </c>
      <c r="D3438" s="1" t="s">
        <v>266</v>
      </c>
      <c r="E3438" s="1" t="s">
        <v>53</v>
      </c>
      <c r="F3438" s="1" t="s">
        <v>53</v>
      </c>
      <c r="G3438" s="13" t="s">
        <v>1707</v>
      </c>
      <c r="H3438" s="12">
        <v>41001</v>
      </c>
      <c r="I3438" s="12" t="s">
        <v>1707</v>
      </c>
      <c r="J3438" s="12">
        <v>41001</v>
      </c>
      <c r="K3438" s="4">
        <v>3839</v>
      </c>
      <c r="L3438" s="1" t="s">
        <v>146</v>
      </c>
      <c r="M3438" s="1" t="s">
        <v>423</v>
      </c>
      <c r="N3438" s="1" t="s">
        <v>550</v>
      </c>
      <c r="O3438" s="1" t="s">
        <v>551</v>
      </c>
      <c r="P3438">
        <v>300</v>
      </c>
      <c r="Q3438">
        <v>1251</v>
      </c>
      <c r="R3438">
        <v>38555.82</v>
      </c>
      <c r="S3438">
        <v>30.82</v>
      </c>
      <c r="T3438">
        <v>0.1</v>
      </c>
      <c r="U3438">
        <f t="shared" si="953"/>
        <v>38555.82</v>
      </c>
      <c r="V3438">
        <f t="shared" si="954"/>
        <v>375300</v>
      </c>
      <c r="W3438" s="1" t="s">
        <v>552</v>
      </c>
      <c r="X3438" s="1" t="s">
        <v>361</v>
      </c>
      <c r="Y3438" s="1" t="s">
        <v>361</v>
      </c>
      <c r="Z3438" s="3">
        <v>8447</v>
      </c>
      <c r="AA3438" s="4">
        <f>AB3438</f>
        <v>2382.4467060000002</v>
      </c>
      <c r="AB3438" s="2">
        <f>2245.156962+0.109744*Q3438</f>
        <v>2382.4467060000002</v>
      </c>
      <c r="AC3438" s="4">
        <f>AD3438</f>
        <v>1818.2233530000001</v>
      </c>
      <c r="AD3438" s="4">
        <f t="shared" si="958"/>
        <v>1818.2233530000001</v>
      </c>
      <c r="AE3438" s="4" t="s">
        <v>62</v>
      </c>
      <c r="AG3438" s="4" t="str">
        <f t="shared" si="974"/>
        <v>Weight Captured Separately</v>
      </c>
      <c r="AI3438" t="e">
        <f t="shared" si="955"/>
        <v>#N/A</v>
      </c>
      <c r="AJ3438" t="s">
        <v>63</v>
      </c>
      <c r="AK3438" s="2"/>
      <c r="AL3438" s="2" t="str">
        <f t="shared" si="975"/>
        <v>Invoiced Separately</v>
      </c>
      <c r="AM3438" s="4"/>
      <c r="AN3438" t="e">
        <f>VLOOKUP([1]!Tabelle13[[#This Row],[Vlookup this ID for freight costs]],$AL$2:$AL$6811,2,FALSE)</f>
        <v>#REF!</v>
      </c>
      <c r="AO3438">
        <f>IF(AK:AK="",AC:AC*6.242+1.383 -2.844 + 3.145 -2.265  -2.026,AK:AK)</f>
        <v>11346.743169426003</v>
      </c>
      <c r="AP3438">
        <v>83.13</v>
      </c>
      <c r="AQ3438">
        <v>83.13</v>
      </c>
      <c r="AR3438" s="4">
        <v>2</v>
      </c>
      <c r="AS3438" s="4">
        <v>4</v>
      </c>
      <c r="AT3438" s="4">
        <v>2012</v>
      </c>
      <c r="AU3438" s="4">
        <v>2</v>
      </c>
      <c r="AV3438" s="4">
        <v>4</v>
      </c>
      <c r="AW3438" s="4">
        <v>2012</v>
      </c>
      <c r="AX3438" t="str">
        <f t="shared" si="956"/>
        <v>No Delay</v>
      </c>
      <c r="AY3438">
        <f t="shared" si="957"/>
        <v>0</v>
      </c>
    </row>
    <row r="3439" spans="1:51" x14ac:dyDescent="0.2">
      <c r="A3439" s="3">
        <v>46228</v>
      </c>
      <c r="B3439" s="1" t="s">
        <v>368</v>
      </c>
      <c r="C3439" s="1" t="s">
        <v>73</v>
      </c>
      <c r="D3439" s="1" t="s">
        <v>52</v>
      </c>
      <c r="E3439" s="1" t="s">
        <v>53</v>
      </c>
      <c r="F3439" s="1" t="s">
        <v>53</v>
      </c>
      <c r="G3439" s="13" t="s">
        <v>2089</v>
      </c>
      <c r="H3439" s="12">
        <v>41850</v>
      </c>
      <c r="I3439" s="12" t="s">
        <v>693</v>
      </c>
      <c r="J3439" s="12">
        <v>41851</v>
      </c>
      <c r="K3439" s="4">
        <v>5687</v>
      </c>
      <c r="L3439" s="1" t="s">
        <v>146</v>
      </c>
      <c r="M3439" s="1" t="s">
        <v>414</v>
      </c>
      <c r="N3439" s="1" t="s">
        <v>676</v>
      </c>
      <c r="O3439" s="1" t="s">
        <v>93</v>
      </c>
      <c r="P3439">
        <v>60</v>
      </c>
      <c r="Q3439">
        <v>48127</v>
      </c>
      <c r="R3439">
        <v>95772.73</v>
      </c>
      <c r="S3439">
        <v>1.99</v>
      </c>
      <c r="T3439">
        <v>0.03</v>
      </c>
      <c r="U3439">
        <f t="shared" si="953"/>
        <v>95772.73</v>
      </c>
      <c r="V3439">
        <f t="shared" si="954"/>
        <v>2887620</v>
      </c>
      <c r="W3439" s="1" t="s">
        <v>160</v>
      </c>
      <c r="X3439" s="1" t="s">
        <v>1236</v>
      </c>
      <c r="Y3439" s="1" t="s">
        <v>161</v>
      </c>
      <c r="Z3439" s="3">
        <v>6617</v>
      </c>
      <c r="AA3439" s="4">
        <f t="shared" si="959"/>
        <v>2383</v>
      </c>
      <c r="AB3439" s="4">
        <f xml:space="preserve"> 2244.740206  + 0.1097478*Q3439</f>
        <v>7526.5725765999996</v>
      </c>
      <c r="AC3439" s="4">
        <f>AF3439</f>
        <v>2383</v>
      </c>
      <c r="AD3439" s="4">
        <f t="shared" si="958"/>
        <v>2383</v>
      </c>
      <c r="AE3439" s="4">
        <v>2383</v>
      </c>
      <c r="AF3439" s="4">
        <v>2383</v>
      </c>
      <c r="AG3439" s="4">
        <f t="shared" si="974"/>
        <v>2383</v>
      </c>
      <c r="AI3439" t="e">
        <f t="shared" si="955"/>
        <v>#N/A</v>
      </c>
      <c r="AJ3439">
        <v>18232.169999999998</v>
      </c>
      <c r="AK3439" s="2">
        <v>18232.169999999998</v>
      </c>
      <c r="AL3439" s="2">
        <f t="shared" si="975"/>
        <v>18232.169999999998</v>
      </c>
      <c r="AM3439" s="4"/>
      <c r="AN3439" t="e">
        <f>VLOOKUP([1]!Tabelle13[[#This Row],[Vlookup this ID for freight costs]],$AL$2:$AL$6811,2,FALSE)</f>
        <v>#REF!</v>
      </c>
      <c r="AP3439">
        <v>98.45</v>
      </c>
      <c r="AQ3439">
        <v>98.45</v>
      </c>
      <c r="AR3439" s="4">
        <v>30</v>
      </c>
      <c r="AS3439" s="4">
        <v>7</v>
      </c>
      <c r="AT3439" s="4">
        <v>2014</v>
      </c>
      <c r="AU3439" s="4">
        <v>31</v>
      </c>
      <c r="AV3439" s="4">
        <v>7</v>
      </c>
      <c r="AW3439" s="4">
        <v>2014</v>
      </c>
      <c r="AX3439" t="str">
        <f t="shared" si="956"/>
        <v>Delay</v>
      </c>
      <c r="AY3439">
        <f t="shared" si="957"/>
        <v>1</v>
      </c>
    </row>
    <row r="3440" spans="1:51" x14ac:dyDescent="0.2">
      <c r="A3440" s="3">
        <v>74569</v>
      </c>
      <c r="B3440" s="1" t="s">
        <v>328</v>
      </c>
      <c r="C3440" s="1" t="s">
        <v>150</v>
      </c>
      <c r="D3440" s="1" t="s">
        <v>100</v>
      </c>
      <c r="E3440" s="1" t="s">
        <v>101</v>
      </c>
      <c r="F3440" s="1" t="s">
        <v>101</v>
      </c>
      <c r="G3440" s="13" t="s">
        <v>713</v>
      </c>
      <c r="H3440" s="12">
        <v>40116</v>
      </c>
      <c r="I3440" s="12" t="s">
        <v>713</v>
      </c>
      <c r="J3440" s="12">
        <v>40116</v>
      </c>
      <c r="K3440" s="4">
        <v>1991</v>
      </c>
      <c r="L3440" s="1" t="s">
        <v>146</v>
      </c>
      <c r="M3440" s="1" t="s">
        <v>1920</v>
      </c>
      <c r="N3440" s="1" t="s">
        <v>284</v>
      </c>
      <c r="O3440" s="1" t="s">
        <v>93</v>
      </c>
      <c r="P3440">
        <v>30</v>
      </c>
      <c r="Q3440">
        <v>1261</v>
      </c>
      <c r="R3440">
        <v>5063.76</v>
      </c>
      <c r="S3440">
        <v>4.0199999999999996</v>
      </c>
      <c r="T3440">
        <v>0.13</v>
      </c>
      <c r="U3440">
        <f t="shared" si="953"/>
        <v>5069.2199999999993</v>
      </c>
      <c r="V3440">
        <f t="shared" si="954"/>
        <v>37830</v>
      </c>
      <c r="W3440" s="1" t="s">
        <v>155</v>
      </c>
      <c r="X3440" s="1" t="s">
        <v>1236</v>
      </c>
      <c r="Y3440" s="1" t="s">
        <v>156</v>
      </c>
      <c r="Z3440" s="3">
        <v>16635</v>
      </c>
      <c r="AA3440" s="4">
        <f>AB3440</f>
        <v>2383.5441460000002</v>
      </c>
      <c r="AB3440" s="2">
        <f>2245.156962+0.109744*Q3440</f>
        <v>2383.5441460000002</v>
      </c>
      <c r="AC3440" s="4">
        <f>AD3440</f>
        <v>1019.9476502222221</v>
      </c>
      <c r="AD3440" s="4">
        <f t="shared" si="958"/>
        <v>1019.9476502222221</v>
      </c>
      <c r="AE3440" s="4" t="s">
        <v>62</v>
      </c>
      <c r="AG3440" s="4" t="str">
        <f t="shared" si="974"/>
        <v>Weight Captured Separately</v>
      </c>
      <c r="AI3440" t="e">
        <f t="shared" si="955"/>
        <v>#N/A</v>
      </c>
      <c r="AJ3440" t="s">
        <v>81</v>
      </c>
      <c r="AK3440" s="2"/>
      <c r="AL3440" s="2" t="str">
        <f t="shared" si="975"/>
        <v>Freight Included in Commodity Cost</v>
      </c>
      <c r="AM3440" s="4"/>
      <c r="AN3440" t="e">
        <f>VLOOKUP([1]!Tabelle13[[#This Row],[Vlookup this ID for freight costs]],$AL$2:$AL$6811,2,FALSE)</f>
        <v>#REF!</v>
      </c>
      <c r="AO3440">
        <f>IF(AK:AK="",AC:AC*6.242+1.383 -2.844 + 3.145 -2.265  -2.026,AK:AK)</f>
        <v>6363.9062326871108</v>
      </c>
      <c r="AP3440">
        <v>9.92</v>
      </c>
      <c r="AQ3440">
        <v>9.92</v>
      </c>
      <c r="AR3440" s="4">
        <v>30</v>
      </c>
      <c r="AS3440" s="4">
        <v>10</v>
      </c>
      <c r="AT3440" s="4">
        <v>2009</v>
      </c>
      <c r="AU3440" s="4">
        <v>30</v>
      </c>
      <c r="AV3440" s="4">
        <v>10</v>
      </c>
      <c r="AW3440" s="4">
        <v>2009</v>
      </c>
      <c r="AX3440" t="str">
        <f t="shared" si="956"/>
        <v>No Delay</v>
      </c>
      <c r="AY3440">
        <f t="shared" si="957"/>
        <v>0</v>
      </c>
    </row>
    <row r="3441" spans="1:51" x14ac:dyDescent="0.2">
      <c r="A3441" s="3">
        <v>61271</v>
      </c>
      <c r="B3441" s="1" t="s">
        <v>175</v>
      </c>
      <c r="C3441" s="1" t="s">
        <v>165</v>
      </c>
      <c r="D3441" s="1" t="s">
        <v>52</v>
      </c>
      <c r="E3441" s="1" t="s">
        <v>53</v>
      </c>
      <c r="F3441" s="1" t="s">
        <v>53</v>
      </c>
      <c r="G3441" s="13" t="s">
        <v>1905</v>
      </c>
      <c r="H3441" s="12">
        <v>41618</v>
      </c>
      <c r="I3441" s="12" t="s">
        <v>726</v>
      </c>
      <c r="J3441" s="12">
        <v>41621</v>
      </c>
      <c r="K3441" s="4">
        <v>5124</v>
      </c>
      <c r="L3441" s="1" t="s">
        <v>146</v>
      </c>
      <c r="M3441" s="1" t="s">
        <v>170</v>
      </c>
      <c r="N3441" s="1" t="s">
        <v>1520</v>
      </c>
      <c r="O3441" s="1" t="s">
        <v>93</v>
      </c>
      <c r="P3441">
        <v>100</v>
      </c>
      <c r="Q3441">
        <v>11036</v>
      </c>
      <c r="R3441">
        <v>14346.8</v>
      </c>
      <c r="S3441">
        <v>1.3</v>
      </c>
      <c r="T3441">
        <v>0.01</v>
      </c>
      <c r="U3441">
        <f t="shared" si="953"/>
        <v>14346.800000000001</v>
      </c>
      <c r="V3441">
        <f t="shared" si="954"/>
        <v>1103600</v>
      </c>
      <c r="W3441" s="1" t="s">
        <v>155</v>
      </c>
      <c r="X3441" s="1" t="s">
        <v>1236</v>
      </c>
      <c r="Y3441" s="1" t="s">
        <v>156</v>
      </c>
      <c r="Z3441" s="3">
        <v>5457</v>
      </c>
      <c r="AA3441" s="4">
        <f t="shared" si="959"/>
        <v>2385</v>
      </c>
      <c r="AB3441" s="4">
        <f xml:space="preserve"> 2244.740206  + 0.1097478*Q3441</f>
        <v>3455.9169268000001</v>
      </c>
      <c r="AC3441" s="4">
        <f>AF3441</f>
        <v>2385</v>
      </c>
      <c r="AD3441" s="4">
        <f t="shared" si="958"/>
        <v>2385</v>
      </c>
      <c r="AE3441" s="4">
        <v>2385</v>
      </c>
      <c r="AF3441" s="4">
        <v>2385</v>
      </c>
      <c r="AG3441" s="4">
        <f t="shared" si="974"/>
        <v>2385</v>
      </c>
      <c r="AI3441" t="e">
        <f t="shared" si="955"/>
        <v>#N/A</v>
      </c>
      <c r="AJ3441">
        <v>10898.12</v>
      </c>
      <c r="AK3441" s="2">
        <v>10898.12</v>
      </c>
      <c r="AL3441" s="2">
        <f t="shared" si="975"/>
        <v>10898.12</v>
      </c>
      <c r="AM3441" s="4"/>
      <c r="AN3441" t="e">
        <f>VLOOKUP([1]!Tabelle13[[#This Row],[Vlookup this ID for freight costs]],$AL$2:$AL$6811,2,FALSE)</f>
        <v>#REF!</v>
      </c>
      <c r="AP3441">
        <v>17.75</v>
      </c>
      <c r="AQ3441">
        <v>17.75</v>
      </c>
      <c r="AR3441" s="4">
        <v>10</v>
      </c>
      <c r="AS3441" s="4">
        <v>12</v>
      </c>
      <c r="AT3441" s="4">
        <v>2013</v>
      </c>
      <c r="AU3441" s="4">
        <v>13</v>
      </c>
      <c r="AV3441" s="4">
        <v>12</v>
      </c>
      <c r="AW3441" s="4">
        <v>2013</v>
      </c>
      <c r="AX3441" t="str">
        <f t="shared" si="956"/>
        <v>Delay</v>
      </c>
      <c r="AY3441">
        <f t="shared" si="957"/>
        <v>3</v>
      </c>
    </row>
    <row r="3442" spans="1:51" x14ac:dyDescent="0.2">
      <c r="A3442" s="3">
        <v>76772</v>
      </c>
      <c r="B3442" s="1" t="s">
        <v>328</v>
      </c>
      <c r="C3442" s="1" t="s">
        <v>150</v>
      </c>
      <c r="D3442" s="1" t="s">
        <v>100</v>
      </c>
      <c r="E3442" s="1" t="s">
        <v>101</v>
      </c>
      <c r="F3442" s="1" t="s">
        <v>101</v>
      </c>
      <c r="G3442" s="13" t="s">
        <v>1960</v>
      </c>
      <c r="H3442" s="12">
        <v>41676</v>
      </c>
      <c r="I3442" s="12" t="s">
        <v>1960</v>
      </c>
      <c r="J3442" s="12">
        <v>41676</v>
      </c>
      <c r="K3442" s="4">
        <v>5273</v>
      </c>
      <c r="L3442" s="1" t="s">
        <v>146</v>
      </c>
      <c r="M3442" s="1" t="s">
        <v>1920</v>
      </c>
      <c r="N3442" s="1" t="s">
        <v>2026</v>
      </c>
      <c r="O3442" s="1" t="s">
        <v>2007</v>
      </c>
      <c r="P3442">
        <v>60</v>
      </c>
      <c r="Q3442">
        <v>1281</v>
      </c>
      <c r="R3442">
        <v>14728.5</v>
      </c>
      <c r="S3442">
        <v>11.5</v>
      </c>
      <c r="T3442">
        <v>0.19</v>
      </c>
      <c r="U3442">
        <f t="shared" si="953"/>
        <v>14731.5</v>
      </c>
      <c r="V3442">
        <f t="shared" si="954"/>
        <v>76860</v>
      </c>
      <c r="W3442" s="1" t="s">
        <v>2027</v>
      </c>
      <c r="X3442" s="1" t="s">
        <v>150</v>
      </c>
      <c r="Y3442" s="1" t="s">
        <v>150</v>
      </c>
      <c r="Z3442" s="3">
        <v>800</v>
      </c>
      <c r="AA3442" s="4">
        <f t="shared" ref="AA3442:AA3445" si="976">AB3442</f>
        <v>2385.7390260000002</v>
      </c>
      <c r="AB3442" s="2">
        <f t="shared" ref="AB3442:AB3445" si="977">2245.156962+0.109744*Q3442</f>
        <v>2385.7390260000002</v>
      </c>
      <c r="AC3442" s="4">
        <f>AD3442</f>
        <v>775.18475650000005</v>
      </c>
      <c r="AD3442" s="4">
        <f t="shared" si="958"/>
        <v>775.18475650000005</v>
      </c>
      <c r="AE3442" s="4" t="s">
        <v>62</v>
      </c>
      <c r="AG3442" s="4" t="str">
        <f t="shared" si="974"/>
        <v>Weight Captured Separately</v>
      </c>
      <c r="AI3442" t="e">
        <f t="shared" si="955"/>
        <v>#N/A</v>
      </c>
      <c r="AJ3442" t="s">
        <v>81</v>
      </c>
      <c r="AK3442" s="2"/>
      <c r="AL3442" s="2" t="str">
        <f t="shared" si="975"/>
        <v>Freight Included in Commodity Cost</v>
      </c>
      <c r="AM3442" s="4"/>
      <c r="AN3442" t="e">
        <f>VLOOKUP([1]!Tabelle13[[#This Row],[Vlookup this ID for freight costs]],$AL$2:$AL$6811,2,FALSE)</f>
        <v>#REF!</v>
      </c>
      <c r="AO3442">
        <f t="shared" ref="AO3442:AO3445" si="978">IF(AK:AK="",AC:AC*6.242+1.383 -2.844 + 3.145 -2.265  -2.026,AK:AK)</f>
        <v>4836.0962500730002</v>
      </c>
      <c r="AP3442">
        <v>18.22</v>
      </c>
      <c r="AQ3442">
        <v>18.22</v>
      </c>
      <c r="AR3442" s="4">
        <v>6</v>
      </c>
      <c r="AS3442" s="4">
        <v>2</v>
      </c>
      <c r="AT3442" s="4">
        <v>2014</v>
      </c>
      <c r="AU3442" s="4">
        <v>6</v>
      </c>
      <c r="AV3442" s="4">
        <v>2</v>
      </c>
      <c r="AW3442" s="4">
        <v>2014</v>
      </c>
      <c r="AX3442" t="str">
        <f t="shared" si="956"/>
        <v>No Delay</v>
      </c>
      <c r="AY3442">
        <f t="shared" si="957"/>
        <v>0</v>
      </c>
    </row>
    <row r="3443" spans="1:51" x14ac:dyDescent="0.2">
      <c r="A3443" s="3">
        <v>42159</v>
      </c>
      <c r="B3443" s="1" t="s">
        <v>175</v>
      </c>
      <c r="C3443" s="1" t="s">
        <v>165</v>
      </c>
      <c r="D3443" s="1" t="s">
        <v>74</v>
      </c>
      <c r="E3443" s="1" t="s">
        <v>53</v>
      </c>
      <c r="F3443" s="1" t="s">
        <v>53</v>
      </c>
      <c r="G3443" s="13" t="s">
        <v>2089</v>
      </c>
      <c r="H3443" s="12">
        <v>41850</v>
      </c>
      <c r="I3443" s="12" t="s">
        <v>1319</v>
      </c>
      <c r="J3443" s="12">
        <v>41857</v>
      </c>
      <c r="K3443" s="4">
        <v>5728</v>
      </c>
      <c r="L3443" s="1" t="s">
        <v>146</v>
      </c>
      <c r="M3443" s="1" t="s">
        <v>248</v>
      </c>
      <c r="N3443" s="1" t="s">
        <v>249</v>
      </c>
      <c r="O3443" s="1" t="s">
        <v>250</v>
      </c>
      <c r="P3443">
        <v>60</v>
      </c>
      <c r="Q3443">
        <v>1300</v>
      </c>
      <c r="R3443">
        <v>72150</v>
      </c>
      <c r="S3443">
        <v>55.5</v>
      </c>
      <c r="T3443">
        <v>0.92</v>
      </c>
      <c r="U3443">
        <f t="shared" si="953"/>
        <v>72150</v>
      </c>
      <c r="V3443">
        <f t="shared" si="954"/>
        <v>78000</v>
      </c>
      <c r="W3443" s="1" t="s">
        <v>251</v>
      </c>
      <c r="X3443" s="1" t="s">
        <v>252</v>
      </c>
      <c r="Y3443" s="1" t="s">
        <v>252</v>
      </c>
      <c r="Z3443" s="3">
        <v>9597</v>
      </c>
      <c r="AA3443" s="4">
        <f t="shared" si="976"/>
        <v>2387.8241619999999</v>
      </c>
      <c r="AB3443" s="2">
        <f t="shared" si="977"/>
        <v>2387.8241619999999</v>
      </c>
      <c r="AC3443" s="4">
        <f>AD3443</f>
        <v>2500.5540324444446</v>
      </c>
      <c r="AD3443" s="4">
        <f t="shared" si="958"/>
        <v>2500.5540324444446</v>
      </c>
      <c r="AE3443" s="4" t="s">
        <v>62</v>
      </c>
      <c r="AG3443" s="4" t="str">
        <f t="shared" si="974"/>
        <v>Weight Captured Separately</v>
      </c>
      <c r="AI3443" t="e">
        <f t="shared" si="955"/>
        <v>#N/A</v>
      </c>
      <c r="AJ3443" t="s">
        <v>81</v>
      </c>
      <c r="AK3443" s="2"/>
      <c r="AL3443" s="2" t="str">
        <f t="shared" si="975"/>
        <v>Freight Included in Commodity Cost</v>
      </c>
      <c r="AM3443" s="4"/>
      <c r="AN3443" t="e">
        <f>VLOOKUP([1]!Tabelle13[[#This Row],[Vlookup this ID for freight costs]],$AL$2:$AL$6811,2,FALSE)</f>
        <v>#REF!</v>
      </c>
      <c r="AO3443">
        <f t="shared" si="978"/>
        <v>15605.851270518226</v>
      </c>
      <c r="AP3443">
        <v>74.17</v>
      </c>
      <c r="AQ3443">
        <v>74.17</v>
      </c>
      <c r="AR3443" s="4">
        <v>30</v>
      </c>
      <c r="AS3443" s="4">
        <v>7</v>
      </c>
      <c r="AT3443" s="4">
        <v>2014</v>
      </c>
      <c r="AU3443" s="4">
        <v>6</v>
      </c>
      <c r="AV3443" s="4">
        <v>8</v>
      </c>
      <c r="AW3443" s="4">
        <v>2014</v>
      </c>
      <c r="AX3443" t="str">
        <f t="shared" si="956"/>
        <v>Delay</v>
      </c>
      <c r="AY3443">
        <f t="shared" si="957"/>
        <v>7</v>
      </c>
    </row>
    <row r="3444" spans="1:51" x14ac:dyDescent="0.2">
      <c r="A3444" s="3">
        <v>2156</v>
      </c>
      <c r="B3444" s="1" t="s">
        <v>1918</v>
      </c>
      <c r="C3444" s="1" t="s">
        <v>150</v>
      </c>
      <c r="D3444" s="1" t="s">
        <v>100</v>
      </c>
      <c r="E3444" s="1" t="s">
        <v>101</v>
      </c>
      <c r="F3444" s="1" t="s">
        <v>101</v>
      </c>
      <c r="G3444" s="13" t="s">
        <v>1971</v>
      </c>
      <c r="H3444" s="12">
        <v>39950</v>
      </c>
      <c r="I3444" s="12" t="s">
        <v>1972</v>
      </c>
      <c r="J3444" s="12">
        <v>39730</v>
      </c>
      <c r="K3444" s="4">
        <v>1112</v>
      </c>
      <c r="L3444" s="1" t="s">
        <v>146</v>
      </c>
      <c r="M3444" s="1" t="s">
        <v>1920</v>
      </c>
      <c r="N3444" s="1" t="s">
        <v>167</v>
      </c>
      <c r="O3444" s="1" t="s">
        <v>93</v>
      </c>
      <c r="P3444">
        <v>30</v>
      </c>
      <c r="Q3444">
        <v>1300</v>
      </c>
      <c r="R3444">
        <v>20410</v>
      </c>
      <c r="S3444">
        <v>15.7</v>
      </c>
      <c r="T3444">
        <v>0.52</v>
      </c>
      <c r="U3444">
        <f t="shared" si="953"/>
        <v>20410</v>
      </c>
      <c r="V3444">
        <f t="shared" si="954"/>
        <v>39000</v>
      </c>
      <c r="W3444" s="1" t="s">
        <v>204</v>
      </c>
      <c r="X3444" s="1" t="s">
        <v>1236</v>
      </c>
      <c r="Y3444" s="1" t="s">
        <v>205</v>
      </c>
      <c r="Z3444" s="3">
        <v>16682</v>
      </c>
      <c r="AA3444" s="4">
        <f t="shared" si="976"/>
        <v>2387.8241619999999</v>
      </c>
      <c r="AB3444" s="2">
        <f t="shared" si="977"/>
        <v>2387.8241619999999</v>
      </c>
      <c r="AC3444" s="4">
        <f>AD3444</f>
        <v>910.60805399999992</v>
      </c>
      <c r="AD3444" s="4">
        <f t="shared" si="958"/>
        <v>910.60805399999992</v>
      </c>
      <c r="AE3444" s="4" t="s">
        <v>62</v>
      </c>
      <c r="AG3444" s="4" t="str">
        <f t="shared" si="974"/>
        <v>Weight Captured Separately</v>
      </c>
      <c r="AH3444" s="4">
        <v>11173</v>
      </c>
      <c r="AI3444">
        <f t="shared" si="955"/>
        <v>4241</v>
      </c>
      <c r="AJ3444" t="s">
        <v>81</v>
      </c>
      <c r="AK3444" s="2"/>
      <c r="AL3444" s="2" t="str">
        <f t="shared" si="975"/>
        <v>Freight Included in Commodity Cost</v>
      </c>
      <c r="AM3444" s="4"/>
      <c r="AN3444" t="e">
        <f>VLOOKUP([1]!Tabelle13[[#This Row],[Vlookup this ID for freight costs]],$AL$2:$AL$6811,2,FALSE)</f>
        <v>#REF!</v>
      </c>
      <c r="AO3444">
        <f t="shared" si="978"/>
        <v>5681.4084730679997</v>
      </c>
      <c r="AP3444">
        <v>40</v>
      </c>
      <c r="AQ3444">
        <v>40</v>
      </c>
      <c r="AR3444" s="4">
        <v>17</v>
      </c>
      <c r="AS3444" s="4">
        <v>5</v>
      </c>
      <c r="AT3444" s="4">
        <v>2009</v>
      </c>
      <c r="AU3444" s="4">
        <v>9</v>
      </c>
      <c r="AV3444" s="4">
        <v>10</v>
      </c>
      <c r="AW3444" s="4">
        <v>2008</v>
      </c>
      <c r="AX3444" t="str">
        <f t="shared" si="956"/>
        <v>No Delay</v>
      </c>
      <c r="AY3444">
        <f t="shared" si="957"/>
        <v>0</v>
      </c>
    </row>
    <row r="3445" spans="1:51" x14ac:dyDescent="0.2">
      <c r="A3445" s="3">
        <v>7968</v>
      </c>
      <c r="B3445" s="1" t="s">
        <v>119</v>
      </c>
      <c r="C3445" s="1" t="s">
        <v>114</v>
      </c>
      <c r="D3445" s="1" t="s">
        <v>121</v>
      </c>
      <c r="E3445" s="1" t="s">
        <v>53</v>
      </c>
      <c r="F3445" s="1" t="s">
        <v>53</v>
      </c>
      <c r="G3445" s="13" t="s">
        <v>1175</v>
      </c>
      <c r="H3445" s="12">
        <v>39090</v>
      </c>
      <c r="I3445" s="12" t="s">
        <v>1175</v>
      </c>
      <c r="J3445" s="12">
        <v>39090</v>
      </c>
      <c r="K3445" s="4">
        <v>47</v>
      </c>
      <c r="L3445" s="1" t="s">
        <v>146</v>
      </c>
      <c r="M3445" s="1" t="s">
        <v>248</v>
      </c>
      <c r="N3445" s="1" t="s">
        <v>304</v>
      </c>
      <c r="O3445" s="1" t="s">
        <v>305</v>
      </c>
      <c r="P3445">
        <v>180</v>
      </c>
      <c r="Q3445">
        <v>1307</v>
      </c>
      <c r="R3445">
        <v>64461.24</v>
      </c>
      <c r="S3445">
        <v>49.32</v>
      </c>
      <c r="T3445">
        <v>0.27</v>
      </c>
      <c r="U3445">
        <f t="shared" si="953"/>
        <v>64461.24</v>
      </c>
      <c r="V3445">
        <f t="shared" si="954"/>
        <v>235260</v>
      </c>
      <c r="W3445" s="1" t="s">
        <v>995</v>
      </c>
      <c r="X3445" s="1" t="s">
        <v>71</v>
      </c>
      <c r="Y3445" s="1" t="s">
        <v>996</v>
      </c>
      <c r="Z3445" s="3">
        <v>12370</v>
      </c>
      <c r="AA3445" s="4">
        <f t="shared" si="976"/>
        <v>2388.5923699999998</v>
      </c>
      <c r="AB3445" s="2">
        <f t="shared" si="977"/>
        <v>2388.5923699999998</v>
      </c>
      <c r="AC3445" s="4">
        <f>AD3445</f>
        <v>3076.8641233333333</v>
      </c>
      <c r="AD3445" s="4">
        <f t="shared" si="958"/>
        <v>3076.8641233333333</v>
      </c>
      <c r="AE3445" s="4" t="s">
        <v>62</v>
      </c>
      <c r="AG3445" s="4" t="str">
        <f t="shared" si="974"/>
        <v>Weight Captured Separately</v>
      </c>
      <c r="AH3445" s="4">
        <v>11008</v>
      </c>
      <c r="AI3445">
        <f t="shared" si="955"/>
        <v>8848</v>
      </c>
      <c r="AJ3445" t="s">
        <v>81</v>
      </c>
      <c r="AK3445" s="2"/>
      <c r="AL3445" s="2" t="str">
        <f t="shared" si="975"/>
        <v>Freight Included in Commodity Cost</v>
      </c>
      <c r="AM3445" s="4"/>
      <c r="AN3445" t="e">
        <f>VLOOKUP([1]!Tabelle13[[#This Row],[Vlookup this ID for freight costs]],$AL$2:$AL$6811,2,FALSE)</f>
        <v>#REF!</v>
      </c>
      <c r="AO3445">
        <f t="shared" si="978"/>
        <v>19203.178857846666</v>
      </c>
      <c r="AP3445">
        <v>0</v>
      </c>
      <c r="AR3445" s="4">
        <v>8</v>
      </c>
      <c r="AS3445" s="4">
        <v>1</v>
      </c>
      <c r="AT3445" s="4">
        <v>2007</v>
      </c>
      <c r="AU3445" s="4">
        <v>8</v>
      </c>
      <c r="AV3445" s="4">
        <v>1</v>
      </c>
      <c r="AW3445" s="4">
        <v>2007</v>
      </c>
      <c r="AX3445" t="str">
        <f t="shared" si="956"/>
        <v>No Delay</v>
      </c>
      <c r="AY3445">
        <f t="shared" si="957"/>
        <v>0</v>
      </c>
    </row>
    <row r="3446" spans="1:51" x14ac:dyDescent="0.2">
      <c r="A3446" s="3">
        <v>82773</v>
      </c>
      <c r="B3446" s="1" t="s">
        <v>175</v>
      </c>
      <c r="C3446" s="1" t="s">
        <v>165</v>
      </c>
      <c r="D3446" s="1" t="s">
        <v>130</v>
      </c>
      <c r="E3446" s="1" t="s">
        <v>101</v>
      </c>
      <c r="F3446" s="1" t="s">
        <v>101</v>
      </c>
      <c r="G3446" s="13" t="s">
        <v>1708</v>
      </c>
      <c r="H3446" s="12">
        <v>42062</v>
      </c>
      <c r="I3446" s="12" t="s">
        <v>1892</v>
      </c>
      <c r="J3446" s="12">
        <v>42068</v>
      </c>
      <c r="K3446" s="4">
        <v>6349</v>
      </c>
      <c r="L3446" s="1" t="s">
        <v>146</v>
      </c>
      <c r="M3446" s="1" t="s">
        <v>132</v>
      </c>
      <c r="N3446" s="1" t="s">
        <v>238</v>
      </c>
      <c r="O3446" s="1" t="s">
        <v>93</v>
      </c>
      <c r="P3446">
        <v>30</v>
      </c>
      <c r="Q3446">
        <v>19086</v>
      </c>
      <c r="R3446">
        <v>88368.18</v>
      </c>
      <c r="S3446">
        <v>4.63</v>
      </c>
      <c r="T3446">
        <v>0.15</v>
      </c>
      <c r="U3446">
        <f t="shared" si="953"/>
        <v>88368.18</v>
      </c>
      <c r="V3446">
        <f t="shared" si="954"/>
        <v>572580</v>
      </c>
      <c r="W3446" s="1" t="s">
        <v>1487</v>
      </c>
      <c r="X3446" s="1" t="s">
        <v>1236</v>
      </c>
      <c r="Y3446" s="1" t="s">
        <v>161</v>
      </c>
      <c r="Z3446" s="3">
        <v>10896</v>
      </c>
      <c r="AA3446" s="4">
        <f t="shared" si="959"/>
        <v>2389</v>
      </c>
      <c r="AB3446" s="4">
        <f xml:space="preserve"> 2244.740206  + 0.1097478*Q3446</f>
        <v>4339.3867167999997</v>
      </c>
      <c r="AC3446" s="4">
        <f>AF3446</f>
        <v>2389</v>
      </c>
      <c r="AD3446" s="4">
        <f t="shared" si="958"/>
        <v>3138.5</v>
      </c>
      <c r="AE3446" s="4">
        <v>2389</v>
      </c>
      <c r="AF3446" s="4">
        <v>2389</v>
      </c>
      <c r="AG3446" s="4">
        <f t="shared" si="974"/>
        <v>2389</v>
      </c>
      <c r="AI3446" t="e">
        <f t="shared" si="955"/>
        <v>#N/A</v>
      </c>
      <c r="AJ3446">
        <v>10011.25</v>
      </c>
      <c r="AK3446" s="2">
        <v>10011.25</v>
      </c>
      <c r="AL3446" s="2">
        <f t="shared" si="975"/>
        <v>10011.25</v>
      </c>
      <c r="AM3446" s="4"/>
      <c r="AN3446" t="e">
        <f>VLOOKUP([1]!Tabelle13[[#This Row],[Vlookup this ID for freight costs]],$AL$2:$AL$6811,2,FALSE)</f>
        <v>#REF!</v>
      </c>
      <c r="AP3446">
        <v>90.84</v>
      </c>
      <c r="AQ3446">
        <v>90.84</v>
      </c>
      <c r="AR3446" s="4">
        <v>27</v>
      </c>
      <c r="AS3446" s="4">
        <v>2</v>
      </c>
      <c r="AT3446" s="4">
        <v>2015</v>
      </c>
      <c r="AU3446" s="4">
        <v>5</v>
      </c>
      <c r="AV3446" s="4">
        <v>4</v>
      </c>
      <c r="AW3446" s="4">
        <v>2015</v>
      </c>
      <c r="AX3446" t="str">
        <f t="shared" si="956"/>
        <v>Delay</v>
      </c>
      <c r="AY3446">
        <f t="shared" si="957"/>
        <v>6</v>
      </c>
    </row>
    <row r="3447" spans="1:51" x14ac:dyDescent="0.2">
      <c r="A3447" s="3">
        <v>83878</v>
      </c>
      <c r="B3447" s="1" t="s">
        <v>175</v>
      </c>
      <c r="C3447" s="1" t="s">
        <v>165</v>
      </c>
      <c r="D3447" s="1" t="s">
        <v>130</v>
      </c>
      <c r="E3447" s="1" t="s">
        <v>101</v>
      </c>
      <c r="F3447" s="1" t="s">
        <v>101</v>
      </c>
      <c r="G3447" s="13" t="s">
        <v>1708</v>
      </c>
      <c r="H3447" s="12">
        <v>42062</v>
      </c>
      <c r="I3447" s="12" t="s">
        <v>1892</v>
      </c>
      <c r="J3447" s="12">
        <v>42068</v>
      </c>
      <c r="K3447" s="4">
        <v>6351</v>
      </c>
      <c r="L3447" s="1" t="s">
        <v>146</v>
      </c>
      <c r="M3447" s="1" t="s">
        <v>132</v>
      </c>
      <c r="N3447" s="1" t="s">
        <v>434</v>
      </c>
      <c r="O3447" s="1" t="s">
        <v>93</v>
      </c>
      <c r="P3447">
        <v>60</v>
      </c>
      <c r="Q3447">
        <v>11106</v>
      </c>
      <c r="R3447">
        <v>45423.54</v>
      </c>
      <c r="S3447">
        <v>4.09</v>
      </c>
      <c r="T3447">
        <v>7.0000000000000007E-2</v>
      </c>
      <c r="U3447">
        <f t="shared" si="953"/>
        <v>45423.54</v>
      </c>
      <c r="V3447">
        <f t="shared" si="954"/>
        <v>666360</v>
      </c>
      <c r="W3447" s="1" t="s">
        <v>160</v>
      </c>
      <c r="X3447" s="1" t="s">
        <v>1236</v>
      </c>
      <c r="Y3447" s="1" t="s">
        <v>161</v>
      </c>
      <c r="Z3447" s="3">
        <v>10896</v>
      </c>
      <c r="AA3447" s="4">
        <f t="shared" si="959"/>
        <v>2389</v>
      </c>
      <c r="AB3447" s="4">
        <f xml:space="preserve"> 2244.740206  + 0.1097478*Q3447</f>
        <v>3463.5992728000001</v>
      </c>
      <c r="AC3447" s="4">
        <f>AF3447</f>
        <v>2389</v>
      </c>
      <c r="AD3447" s="4">
        <f t="shared" si="958"/>
        <v>2389</v>
      </c>
      <c r="AE3447" s="3" t="s">
        <v>2090</v>
      </c>
      <c r="AF3447" s="3">
        <v>2389</v>
      </c>
      <c r="AG3447" s="4">
        <f>AI3447</f>
        <v>2389</v>
      </c>
      <c r="AH3447" s="4">
        <v>82773</v>
      </c>
      <c r="AI3447">
        <f t="shared" si="955"/>
        <v>2389</v>
      </c>
      <c r="AJ3447" t="s">
        <v>2090</v>
      </c>
      <c r="AK3447" s="2">
        <v>10011.25</v>
      </c>
      <c r="AL3447" s="2">
        <f>AN3447</f>
        <v>10011.25</v>
      </c>
      <c r="AM3447" s="4">
        <v>82773</v>
      </c>
      <c r="AN3447">
        <f>INDEX($AJ$2:$AJ$6811,MATCH(AM3447,$A$2:$A$6811,0))</f>
        <v>10011.25</v>
      </c>
      <c r="AP3447">
        <v>46.7</v>
      </c>
      <c r="AQ3447">
        <v>46.7</v>
      </c>
      <c r="AR3447" s="4">
        <v>27</v>
      </c>
      <c r="AS3447" s="4">
        <v>2</v>
      </c>
      <c r="AT3447" s="4">
        <v>2015</v>
      </c>
      <c r="AU3447" s="4">
        <v>5</v>
      </c>
      <c r="AV3447" s="4">
        <v>4</v>
      </c>
      <c r="AW3447" s="4">
        <v>2015</v>
      </c>
      <c r="AX3447" t="str">
        <f t="shared" si="956"/>
        <v>Delay</v>
      </c>
      <c r="AY3447">
        <f t="shared" si="957"/>
        <v>6</v>
      </c>
    </row>
    <row r="3448" spans="1:51" x14ac:dyDescent="0.2">
      <c r="A3448" s="3">
        <v>6395</v>
      </c>
      <c r="B3448" s="1" t="s">
        <v>1918</v>
      </c>
      <c r="C3448" s="1" t="s">
        <v>150</v>
      </c>
      <c r="D3448" s="1" t="s">
        <v>100</v>
      </c>
      <c r="E3448" s="1" t="s">
        <v>53</v>
      </c>
      <c r="F3448" s="1" t="s">
        <v>53</v>
      </c>
      <c r="G3448" s="13" t="s">
        <v>1975</v>
      </c>
      <c r="H3448" s="12">
        <v>39903</v>
      </c>
      <c r="I3448" s="12" t="s">
        <v>443</v>
      </c>
      <c r="J3448" s="12">
        <v>39784</v>
      </c>
      <c r="K3448" s="4">
        <v>1241</v>
      </c>
      <c r="L3448" s="1" t="s">
        <v>146</v>
      </c>
      <c r="M3448" s="1" t="s">
        <v>1920</v>
      </c>
      <c r="N3448" s="1" t="s">
        <v>1998</v>
      </c>
      <c r="O3448" s="1" t="s">
        <v>1964</v>
      </c>
      <c r="P3448">
        <v>200</v>
      </c>
      <c r="Q3448">
        <v>1320</v>
      </c>
      <c r="R3448">
        <v>1504.8</v>
      </c>
      <c r="S3448">
        <v>1.1399999999999999</v>
      </c>
      <c r="T3448">
        <v>0.01</v>
      </c>
      <c r="U3448">
        <f t="shared" si="953"/>
        <v>1504.8</v>
      </c>
      <c r="V3448">
        <f t="shared" si="954"/>
        <v>264000</v>
      </c>
      <c r="W3448" s="1" t="s">
        <v>185</v>
      </c>
      <c r="X3448" s="1" t="s">
        <v>186</v>
      </c>
      <c r="Y3448" s="1" t="s">
        <v>186</v>
      </c>
      <c r="Z3448" s="3">
        <v>8773</v>
      </c>
      <c r="AA3448" s="4">
        <f>AB3448</f>
        <v>2390.0190419999999</v>
      </c>
      <c r="AB3448" s="2">
        <f>2245.156962+0.109744*Q3448</f>
        <v>2390.0190419999999</v>
      </c>
      <c r="AC3448" s="4">
        <f>AD3448</f>
        <v>4866.2038083999996</v>
      </c>
      <c r="AD3448" s="4">
        <f t="shared" si="958"/>
        <v>4866.2038083999996</v>
      </c>
      <c r="AE3448" s="4" t="s">
        <v>62</v>
      </c>
      <c r="AG3448" s="4" t="str">
        <f t="shared" ref="AG3448:AG3457" si="979">AE3448</f>
        <v>Weight Captured Separately</v>
      </c>
      <c r="AH3448" s="4">
        <v>10908</v>
      </c>
      <c r="AI3448">
        <f t="shared" si="955"/>
        <v>464</v>
      </c>
      <c r="AJ3448" t="s">
        <v>81</v>
      </c>
      <c r="AK3448" s="2"/>
      <c r="AL3448" s="2" t="str">
        <f t="shared" ref="AL3448:AL3457" si="980">AJ3448</f>
        <v>Freight Included in Commodity Cost</v>
      </c>
      <c r="AM3448" s="4"/>
      <c r="AN3448" t="e">
        <f>VLOOKUP([1]!Tabelle13[[#This Row],[Vlookup this ID for freight costs]],$AL$2:$AL$6811,2,FALSE)</f>
        <v>#REF!</v>
      </c>
      <c r="AO3448">
        <f>IF(AK:AK="",AC:AC*6.242+1.383 -2.844 + 3.145 -2.265  -2.026,AK:AK)</f>
        <v>30372.237172032797</v>
      </c>
      <c r="AP3448">
        <v>2.95</v>
      </c>
      <c r="AQ3448">
        <v>2.95</v>
      </c>
      <c r="AR3448" s="4">
        <v>31</v>
      </c>
      <c r="AS3448" s="4">
        <v>3</v>
      </c>
      <c r="AT3448" s="4">
        <v>2009</v>
      </c>
      <c r="AU3448" s="4">
        <v>2</v>
      </c>
      <c r="AV3448" s="4">
        <v>12</v>
      </c>
      <c r="AW3448" s="4">
        <v>2008</v>
      </c>
      <c r="AX3448" t="str">
        <f t="shared" si="956"/>
        <v>No Delay</v>
      </c>
      <c r="AY3448">
        <f t="shared" si="957"/>
        <v>0</v>
      </c>
    </row>
    <row r="3449" spans="1:51" x14ac:dyDescent="0.2">
      <c r="A3449" s="3">
        <v>85075</v>
      </c>
      <c r="B3449" s="1" t="s">
        <v>667</v>
      </c>
      <c r="C3449" s="1" t="s">
        <v>65</v>
      </c>
      <c r="D3449" s="1" t="s">
        <v>130</v>
      </c>
      <c r="E3449" s="1" t="s">
        <v>152</v>
      </c>
      <c r="F3449" s="1" t="s">
        <v>152</v>
      </c>
      <c r="G3449" s="13" t="s">
        <v>2091</v>
      </c>
      <c r="H3449" s="12">
        <v>40141</v>
      </c>
      <c r="I3449" s="12" t="s">
        <v>516</v>
      </c>
      <c r="J3449" s="12">
        <v>40137</v>
      </c>
      <c r="K3449" s="4">
        <v>2027</v>
      </c>
      <c r="L3449" s="1" t="s">
        <v>146</v>
      </c>
      <c r="M3449" s="1" t="s">
        <v>132</v>
      </c>
      <c r="N3449" s="1" t="s">
        <v>171</v>
      </c>
      <c r="O3449" s="1" t="s">
        <v>93</v>
      </c>
      <c r="P3449">
        <v>60</v>
      </c>
      <c r="Q3449">
        <v>50000</v>
      </c>
      <c r="R3449">
        <v>122000</v>
      </c>
      <c r="S3449">
        <v>2.44</v>
      </c>
      <c r="T3449">
        <v>0.04</v>
      </c>
      <c r="U3449">
        <f t="shared" si="953"/>
        <v>122000</v>
      </c>
      <c r="V3449">
        <f t="shared" si="954"/>
        <v>3000000</v>
      </c>
      <c r="W3449" s="1" t="s">
        <v>155</v>
      </c>
      <c r="X3449" s="1" t="s">
        <v>1236</v>
      </c>
      <c r="Y3449" s="1" t="s">
        <v>156</v>
      </c>
      <c r="Z3449" s="3">
        <v>7726</v>
      </c>
      <c r="AA3449" s="4">
        <f t="shared" si="959"/>
        <v>2390</v>
      </c>
      <c r="AB3449" s="4">
        <f xml:space="preserve"> 2244.740206  + 0.1097478*Q3449</f>
        <v>7732.1302059999998</v>
      </c>
      <c r="AC3449" s="4">
        <f>AF3449</f>
        <v>2390</v>
      </c>
      <c r="AD3449" s="4">
        <f t="shared" si="958"/>
        <v>10956.816105574468</v>
      </c>
      <c r="AE3449" s="4">
        <v>2390</v>
      </c>
      <c r="AF3449" s="4">
        <v>2390</v>
      </c>
      <c r="AG3449" s="4">
        <f t="shared" si="979"/>
        <v>2390</v>
      </c>
      <c r="AI3449" t="e">
        <f t="shared" si="955"/>
        <v>#N/A</v>
      </c>
      <c r="AJ3449" t="s">
        <v>81</v>
      </c>
      <c r="AK3449" s="2"/>
      <c r="AL3449" s="2" t="str">
        <f t="shared" si="980"/>
        <v>Freight Included in Commodity Cost</v>
      </c>
      <c r="AM3449" s="4"/>
      <c r="AN3449" t="e">
        <f>VLOOKUP([1]!Tabelle13[[#This Row],[Vlookup this ID for freight costs]],$AL$2:$AL$6811,2,FALSE)</f>
        <v>#REF!</v>
      </c>
      <c r="AP3449">
        <v>239.12</v>
      </c>
      <c r="AQ3449">
        <v>239.12</v>
      </c>
      <c r="AR3449" s="4">
        <v>24</v>
      </c>
      <c r="AS3449" s="4">
        <v>11</v>
      </c>
      <c r="AT3449" s="4">
        <v>2009</v>
      </c>
      <c r="AU3449" s="4">
        <v>20</v>
      </c>
      <c r="AV3449" s="4">
        <v>11</v>
      </c>
      <c r="AW3449" s="4">
        <v>2009</v>
      </c>
      <c r="AX3449" t="str">
        <f t="shared" si="956"/>
        <v>No Delay</v>
      </c>
      <c r="AY3449">
        <f t="shared" si="957"/>
        <v>0</v>
      </c>
    </row>
    <row r="3450" spans="1:51" x14ac:dyDescent="0.2">
      <c r="A3450" s="3">
        <v>5034</v>
      </c>
      <c r="B3450" s="1" t="s">
        <v>1918</v>
      </c>
      <c r="C3450" s="1" t="s">
        <v>150</v>
      </c>
      <c r="D3450" s="1" t="s">
        <v>100</v>
      </c>
      <c r="E3450" s="1" t="s">
        <v>53</v>
      </c>
      <c r="F3450" s="1" t="s">
        <v>53</v>
      </c>
      <c r="G3450" s="13" t="s">
        <v>351</v>
      </c>
      <c r="H3450" s="12">
        <v>39896</v>
      </c>
      <c r="I3450" s="12" t="s">
        <v>1160</v>
      </c>
      <c r="J3450" s="12">
        <v>39783</v>
      </c>
      <c r="K3450" s="4">
        <v>1233</v>
      </c>
      <c r="L3450" s="1" t="s">
        <v>146</v>
      </c>
      <c r="M3450" s="1" t="s">
        <v>1920</v>
      </c>
      <c r="N3450" s="1" t="s">
        <v>221</v>
      </c>
      <c r="O3450" s="1" t="s">
        <v>93</v>
      </c>
      <c r="P3450">
        <v>60</v>
      </c>
      <c r="Q3450">
        <v>1325</v>
      </c>
      <c r="R3450">
        <v>3339</v>
      </c>
      <c r="S3450">
        <v>2.52</v>
      </c>
      <c r="T3450">
        <v>0.04</v>
      </c>
      <c r="U3450">
        <f t="shared" si="953"/>
        <v>3339</v>
      </c>
      <c r="V3450">
        <f t="shared" si="954"/>
        <v>79500</v>
      </c>
      <c r="W3450" s="1" t="s">
        <v>155</v>
      </c>
      <c r="X3450" s="1" t="s">
        <v>1236</v>
      </c>
      <c r="Y3450" s="1" t="s">
        <v>156</v>
      </c>
      <c r="Z3450" s="3">
        <v>8107</v>
      </c>
      <c r="AA3450" s="4">
        <f>AB3450</f>
        <v>2390.5677620000001</v>
      </c>
      <c r="AB3450" s="2">
        <f>2245.156962+0.109744*Q3450</f>
        <v>2390.5677620000001</v>
      </c>
      <c r="AC3450" s="4">
        <f>AD3450</f>
        <v>2390.5677620000001</v>
      </c>
      <c r="AD3450" s="4">
        <f t="shared" si="958"/>
        <v>2390.5677620000001</v>
      </c>
      <c r="AE3450" s="4" t="s">
        <v>62</v>
      </c>
      <c r="AG3450" s="4" t="str">
        <f t="shared" si="979"/>
        <v>Weight Captured Separately</v>
      </c>
      <c r="AH3450" s="4">
        <v>10652</v>
      </c>
      <c r="AI3450">
        <f t="shared" si="955"/>
        <v>4091</v>
      </c>
      <c r="AJ3450" t="s">
        <v>81</v>
      </c>
      <c r="AK3450" s="2"/>
      <c r="AL3450" s="2" t="str">
        <f t="shared" si="980"/>
        <v>Freight Included in Commodity Cost</v>
      </c>
      <c r="AM3450" s="4"/>
      <c r="AN3450" t="e">
        <f>VLOOKUP([1]!Tabelle13[[#This Row],[Vlookup this ID for freight costs]],$AL$2:$AL$6811,2,FALSE)</f>
        <v>#REF!</v>
      </c>
      <c r="AO3450">
        <f>IF(AK:AK="",AC:AC*6.242+1.383 -2.844 + 3.145 -2.265  -2.026,AK:AK)</f>
        <v>14919.316970404003</v>
      </c>
      <c r="AP3450">
        <v>6.54</v>
      </c>
      <c r="AQ3450">
        <v>6.54</v>
      </c>
      <c r="AR3450" s="4">
        <v>24</v>
      </c>
      <c r="AS3450" s="4">
        <v>4</v>
      </c>
      <c r="AT3450" s="4">
        <v>2009</v>
      </c>
      <c r="AU3450" s="4">
        <v>1</v>
      </c>
      <c r="AV3450" s="4">
        <v>12</v>
      </c>
      <c r="AW3450" s="4">
        <v>2008</v>
      </c>
      <c r="AX3450" t="str">
        <f t="shared" si="956"/>
        <v>No Delay</v>
      </c>
      <c r="AY3450">
        <f t="shared" si="957"/>
        <v>0</v>
      </c>
    </row>
    <row r="3451" spans="1:51" x14ac:dyDescent="0.2">
      <c r="A3451" s="3">
        <v>82414</v>
      </c>
      <c r="B3451" s="1" t="s">
        <v>151</v>
      </c>
      <c r="C3451" s="1" t="s">
        <v>65</v>
      </c>
      <c r="D3451" s="1" t="s">
        <v>130</v>
      </c>
      <c r="E3451" s="1" t="s">
        <v>152</v>
      </c>
      <c r="F3451" s="1" t="s">
        <v>152</v>
      </c>
      <c r="G3451" s="13" t="s">
        <v>1301</v>
      </c>
      <c r="H3451" s="12">
        <v>40882</v>
      </c>
      <c r="I3451" s="12" t="s">
        <v>1734</v>
      </c>
      <c r="J3451" s="12">
        <v>40830</v>
      </c>
      <c r="K3451" s="4">
        <v>3521</v>
      </c>
      <c r="L3451" s="1" t="s">
        <v>146</v>
      </c>
      <c r="M3451" s="1" t="s">
        <v>132</v>
      </c>
      <c r="N3451" s="1" t="s">
        <v>238</v>
      </c>
      <c r="O3451" s="1" t="s">
        <v>93</v>
      </c>
      <c r="P3451">
        <v>30</v>
      </c>
      <c r="Q3451">
        <v>24346</v>
      </c>
      <c r="R3451">
        <v>190385.72</v>
      </c>
      <c r="S3451">
        <v>7.82</v>
      </c>
      <c r="T3451">
        <v>0.26</v>
      </c>
      <c r="U3451">
        <f t="shared" si="953"/>
        <v>190385.72</v>
      </c>
      <c r="V3451">
        <f t="shared" si="954"/>
        <v>730380</v>
      </c>
      <c r="W3451" s="1" t="s">
        <v>160</v>
      </c>
      <c r="X3451" s="1" t="s">
        <v>1236</v>
      </c>
      <c r="Y3451" s="1" t="s">
        <v>161</v>
      </c>
      <c r="Z3451" s="3">
        <v>7348</v>
      </c>
      <c r="AA3451" s="4">
        <f t="shared" si="959"/>
        <v>2391</v>
      </c>
      <c r="AB3451" s="4">
        <f xml:space="preserve"> 2244.740206  + 0.1097478*Q3451</f>
        <v>4916.6601448000001</v>
      </c>
      <c r="AC3451" s="4">
        <f>AF3451</f>
        <v>2391</v>
      </c>
      <c r="AD3451" s="4">
        <f t="shared" si="958"/>
        <v>2391</v>
      </c>
      <c r="AE3451" s="4">
        <v>2391</v>
      </c>
      <c r="AF3451" s="4">
        <v>2391</v>
      </c>
      <c r="AG3451" s="4">
        <f t="shared" si="979"/>
        <v>2391</v>
      </c>
      <c r="AI3451" t="e">
        <f t="shared" si="955"/>
        <v>#N/A</v>
      </c>
      <c r="AJ3451">
        <v>21326.73</v>
      </c>
      <c r="AK3451" s="2">
        <v>21326.73</v>
      </c>
      <c r="AL3451" s="2">
        <f t="shared" si="980"/>
        <v>21326.73</v>
      </c>
      <c r="AM3451" s="4"/>
      <c r="AN3451" t="e">
        <f>VLOOKUP([1]!Tabelle13[[#This Row],[Vlookup this ID for freight costs]],$AL$2:$AL$6811,2,FALSE)</f>
        <v>#REF!</v>
      </c>
      <c r="AP3451">
        <v>314.14</v>
      </c>
      <c r="AQ3451">
        <v>314.14</v>
      </c>
      <c r="AR3451" s="4">
        <v>5</v>
      </c>
      <c r="AS3451" s="4">
        <v>12</v>
      </c>
      <c r="AT3451" s="4">
        <v>2011</v>
      </c>
      <c r="AU3451" s="4">
        <v>14</v>
      </c>
      <c r="AV3451" s="4">
        <v>10</v>
      </c>
      <c r="AW3451" s="4">
        <v>2011</v>
      </c>
      <c r="AX3451" t="str">
        <f t="shared" si="956"/>
        <v>No Delay</v>
      </c>
      <c r="AY3451">
        <f t="shared" si="957"/>
        <v>0</v>
      </c>
    </row>
    <row r="3452" spans="1:51" x14ac:dyDescent="0.2">
      <c r="A3452" s="3">
        <v>2436</v>
      </c>
      <c r="B3452" s="1" t="s">
        <v>1918</v>
      </c>
      <c r="C3452" s="1" t="s">
        <v>150</v>
      </c>
      <c r="D3452" s="1" t="s">
        <v>100</v>
      </c>
      <c r="E3452" s="1" t="s">
        <v>53</v>
      </c>
      <c r="F3452" s="1" t="s">
        <v>53</v>
      </c>
      <c r="G3452" s="13" t="s">
        <v>821</v>
      </c>
      <c r="H3452" s="12">
        <v>39945</v>
      </c>
      <c r="I3452" s="12" t="s">
        <v>1997</v>
      </c>
      <c r="J3452" s="12">
        <v>39812</v>
      </c>
      <c r="K3452" s="4">
        <v>1280</v>
      </c>
      <c r="L3452" s="1" t="s">
        <v>146</v>
      </c>
      <c r="M3452" s="1" t="s">
        <v>1920</v>
      </c>
      <c r="N3452" s="1" t="s">
        <v>1943</v>
      </c>
      <c r="O3452" s="1" t="s">
        <v>897</v>
      </c>
      <c r="P3452">
        <v>60</v>
      </c>
      <c r="Q3452">
        <v>1350</v>
      </c>
      <c r="R3452">
        <v>19062</v>
      </c>
      <c r="S3452">
        <v>14.12</v>
      </c>
      <c r="T3452">
        <v>0.24</v>
      </c>
      <c r="U3452">
        <f t="shared" si="953"/>
        <v>19062</v>
      </c>
      <c r="V3452">
        <f t="shared" si="954"/>
        <v>81000</v>
      </c>
      <c r="W3452" s="1" t="s">
        <v>1944</v>
      </c>
      <c r="X3452" s="1" t="s">
        <v>3087</v>
      </c>
      <c r="Y3452" s="1" t="s">
        <v>1945</v>
      </c>
      <c r="Z3452" s="3">
        <v>8554</v>
      </c>
      <c r="AA3452" s="4">
        <f t="shared" ref="AA3452:AA3456" si="981">AB3452</f>
        <v>2393.3113619999999</v>
      </c>
      <c r="AB3452" s="2">
        <f t="shared" ref="AB3452:AB3456" si="982">2245.156962+0.109744*Q3452</f>
        <v>2393.3113619999999</v>
      </c>
      <c r="AC3452" s="4">
        <f>AD3452</f>
        <v>1141.4412122857143</v>
      </c>
      <c r="AD3452" s="4">
        <f t="shared" si="958"/>
        <v>1141.4412122857143</v>
      </c>
      <c r="AE3452" s="4" t="s">
        <v>62</v>
      </c>
      <c r="AG3452" s="4" t="str">
        <f t="shared" si="979"/>
        <v>Weight Captured Separately</v>
      </c>
      <c r="AH3452" s="4">
        <v>10658</v>
      </c>
      <c r="AI3452">
        <f t="shared" si="955"/>
        <v>447</v>
      </c>
      <c r="AJ3452" t="s">
        <v>81</v>
      </c>
      <c r="AK3452" s="2"/>
      <c r="AL3452" s="2" t="str">
        <f t="shared" si="980"/>
        <v>Freight Included in Commodity Cost</v>
      </c>
      <c r="AM3452" s="4"/>
      <c r="AN3452" t="e">
        <f>VLOOKUP([1]!Tabelle13[[#This Row],[Vlookup this ID for freight costs]],$AL$2:$AL$6811,2,FALSE)</f>
        <v>#REF!</v>
      </c>
      <c r="AO3452">
        <f t="shared" ref="AO3452:AO3456" si="983">IF(AK:AK="",AC:AC*6.242+1.383 -2.844 + 3.145 -2.265  -2.026,AK:AK)</f>
        <v>7122.2690470874286</v>
      </c>
      <c r="AP3452">
        <v>37.36</v>
      </c>
      <c r="AQ3452">
        <v>37.36</v>
      </c>
      <c r="AR3452" s="4">
        <v>12</v>
      </c>
      <c r="AS3452" s="4">
        <v>5</v>
      </c>
      <c r="AT3452" s="4">
        <v>2009</v>
      </c>
      <c r="AU3452" s="4">
        <v>30</v>
      </c>
      <c r="AV3452" s="4">
        <v>12</v>
      </c>
      <c r="AW3452" s="4">
        <v>2008</v>
      </c>
      <c r="AX3452" t="str">
        <f t="shared" si="956"/>
        <v>No Delay</v>
      </c>
      <c r="AY3452">
        <f t="shared" si="957"/>
        <v>0</v>
      </c>
    </row>
    <row r="3453" spans="1:51" x14ac:dyDescent="0.2">
      <c r="A3453" s="3">
        <v>3193</v>
      </c>
      <c r="B3453" s="1" t="s">
        <v>1918</v>
      </c>
      <c r="C3453" s="1" t="s">
        <v>150</v>
      </c>
      <c r="D3453" s="1" t="s">
        <v>100</v>
      </c>
      <c r="E3453" s="1" t="s">
        <v>101</v>
      </c>
      <c r="F3453" s="1" t="s">
        <v>101</v>
      </c>
      <c r="G3453" s="13" t="s">
        <v>1519</v>
      </c>
      <c r="H3453" s="12">
        <v>39680</v>
      </c>
      <c r="I3453" s="12" t="s">
        <v>96</v>
      </c>
      <c r="J3453" s="12">
        <v>39576</v>
      </c>
      <c r="K3453" s="4">
        <v>815</v>
      </c>
      <c r="L3453" s="1" t="s">
        <v>146</v>
      </c>
      <c r="M3453" s="1" t="s">
        <v>1920</v>
      </c>
      <c r="N3453" s="1" t="s">
        <v>2050</v>
      </c>
      <c r="O3453" s="1" t="s">
        <v>1964</v>
      </c>
      <c r="P3453">
        <v>60</v>
      </c>
      <c r="Q3453">
        <v>1350</v>
      </c>
      <c r="R3453">
        <v>6979.5</v>
      </c>
      <c r="S3453">
        <v>5.17</v>
      </c>
      <c r="T3453">
        <v>0.09</v>
      </c>
      <c r="U3453">
        <f t="shared" si="953"/>
        <v>6979.5</v>
      </c>
      <c r="V3453">
        <f t="shared" si="954"/>
        <v>81000</v>
      </c>
      <c r="W3453" s="1" t="s">
        <v>185</v>
      </c>
      <c r="X3453" s="1" t="s">
        <v>186</v>
      </c>
      <c r="Y3453" s="1" t="s">
        <v>186</v>
      </c>
      <c r="Z3453" s="3">
        <v>11869</v>
      </c>
      <c r="AA3453" s="4">
        <f t="shared" si="981"/>
        <v>2393.3113619999999</v>
      </c>
      <c r="AB3453" s="2">
        <f t="shared" si="982"/>
        <v>2393.3113619999999</v>
      </c>
      <c r="AC3453" s="4">
        <f>AD3453</f>
        <v>1141.4412122857143</v>
      </c>
      <c r="AD3453" s="4">
        <f t="shared" si="958"/>
        <v>1141.4412122857143</v>
      </c>
      <c r="AE3453" s="4" t="s">
        <v>62</v>
      </c>
      <c r="AG3453" s="4" t="str">
        <f t="shared" si="979"/>
        <v>Weight Captured Separately</v>
      </c>
      <c r="AH3453" s="4">
        <v>11483</v>
      </c>
      <c r="AI3453">
        <f t="shared" si="955"/>
        <v>9248</v>
      </c>
      <c r="AJ3453" t="s">
        <v>81</v>
      </c>
      <c r="AK3453" s="2"/>
      <c r="AL3453" s="2" t="str">
        <f t="shared" si="980"/>
        <v>Freight Included in Commodity Cost</v>
      </c>
      <c r="AM3453" s="4"/>
      <c r="AN3453" t="e">
        <f>VLOOKUP([1]!Tabelle13[[#This Row],[Vlookup this ID for freight costs]],$AL$2:$AL$6811,2,FALSE)</f>
        <v>#REF!</v>
      </c>
      <c r="AO3453">
        <f t="shared" si="983"/>
        <v>7122.2690470874286</v>
      </c>
      <c r="AP3453">
        <v>11.17</v>
      </c>
      <c r="AQ3453">
        <v>11.17</v>
      </c>
      <c r="AR3453" s="4">
        <v>20</v>
      </c>
      <c r="AS3453" s="4">
        <v>8</v>
      </c>
      <c r="AT3453" s="4">
        <v>2008</v>
      </c>
      <c r="AU3453" s="4">
        <v>8</v>
      </c>
      <c r="AV3453" s="4">
        <v>5</v>
      </c>
      <c r="AW3453" s="4">
        <v>2008</v>
      </c>
      <c r="AX3453" t="str">
        <f t="shared" si="956"/>
        <v>No Delay</v>
      </c>
      <c r="AY3453">
        <f t="shared" si="957"/>
        <v>0</v>
      </c>
    </row>
    <row r="3454" spans="1:51" x14ac:dyDescent="0.2">
      <c r="A3454" s="3">
        <v>15241</v>
      </c>
      <c r="B3454" s="1" t="s">
        <v>328</v>
      </c>
      <c r="C3454" s="1" t="s">
        <v>150</v>
      </c>
      <c r="D3454" s="1" t="s">
        <v>100</v>
      </c>
      <c r="E3454" s="1" t="s">
        <v>101</v>
      </c>
      <c r="F3454" s="1" t="s">
        <v>101</v>
      </c>
      <c r="G3454" s="13" t="s">
        <v>919</v>
      </c>
      <c r="H3454" s="12">
        <v>41380</v>
      </c>
      <c r="I3454" s="12" t="s">
        <v>919</v>
      </c>
      <c r="J3454" s="12">
        <v>41380</v>
      </c>
      <c r="K3454" s="4">
        <v>4592</v>
      </c>
      <c r="L3454" s="1" t="s">
        <v>146</v>
      </c>
      <c r="M3454" s="1" t="s">
        <v>1920</v>
      </c>
      <c r="N3454" s="1" t="s">
        <v>167</v>
      </c>
      <c r="O3454" s="1" t="s">
        <v>93</v>
      </c>
      <c r="P3454">
        <v>30</v>
      </c>
      <c r="Q3454">
        <v>1368</v>
      </c>
      <c r="R3454">
        <v>21995.87</v>
      </c>
      <c r="S3454">
        <v>16.079999999999998</v>
      </c>
      <c r="T3454">
        <v>0.54</v>
      </c>
      <c r="U3454">
        <f t="shared" si="953"/>
        <v>21997.439999999999</v>
      </c>
      <c r="V3454">
        <f t="shared" si="954"/>
        <v>41040</v>
      </c>
      <c r="W3454" s="1" t="s">
        <v>204</v>
      </c>
      <c r="X3454" s="1" t="s">
        <v>1236</v>
      </c>
      <c r="Y3454" s="1" t="s">
        <v>205</v>
      </c>
      <c r="Z3454" s="3">
        <v>16682</v>
      </c>
      <c r="AA3454" s="4">
        <f t="shared" si="981"/>
        <v>2395.2867540000002</v>
      </c>
      <c r="AB3454" s="2">
        <f t="shared" si="982"/>
        <v>2395.2867540000002</v>
      </c>
      <c r="AC3454" s="4">
        <f>AD3454</f>
        <v>1575.4033133333335</v>
      </c>
      <c r="AD3454" s="4">
        <f t="shared" si="958"/>
        <v>1575.4033133333335</v>
      </c>
      <c r="AE3454" s="4" t="s">
        <v>62</v>
      </c>
      <c r="AG3454" s="4" t="str">
        <f t="shared" si="979"/>
        <v>Weight Captured Separately</v>
      </c>
      <c r="AI3454" t="e">
        <f t="shared" si="955"/>
        <v>#N/A</v>
      </c>
      <c r="AJ3454" t="s">
        <v>81</v>
      </c>
      <c r="AK3454" s="2"/>
      <c r="AL3454" s="2" t="str">
        <f t="shared" si="980"/>
        <v>Freight Included in Commodity Cost</v>
      </c>
      <c r="AM3454" s="4"/>
      <c r="AN3454" t="e">
        <f>VLOOKUP([1]!Tabelle13[[#This Row],[Vlookup this ID for freight costs]],$AL$2:$AL$6811,2,FALSE)</f>
        <v>#REF!</v>
      </c>
      <c r="AO3454">
        <f t="shared" si="983"/>
        <v>9831.0604818266693</v>
      </c>
      <c r="AP3454">
        <v>27.21</v>
      </c>
      <c r="AQ3454">
        <v>27.21</v>
      </c>
      <c r="AR3454" s="4">
        <v>16</v>
      </c>
      <c r="AS3454" s="4">
        <v>4</v>
      </c>
      <c r="AT3454" s="4">
        <v>2013</v>
      </c>
      <c r="AU3454" s="4">
        <v>16</v>
      </c>
      <c r="AV3454" s="4">
        <v>4</v>
      </c>
      <c r="AW3454" s="4">
        <v>2013</v>
      </c>
      <c r="AX3454" t="str">
        <f t="shared" si="956"/>
        <v>No Delay</v>
      </c>
      <c r="AY3454">
        <f t="shared" si="957"/>
        <v>0</v>
      </c>
    </row>
    <row r="3455" spans="1:51" x14ac:dyDescent="0.2">
      <c r="A3455" s="3">
        <v>9321</v>
      </c>
      <c r="B3455" s="1" t="s">
        <v>88</v>
      </c>
      <c r="C3455" s="1" t="s">
        <v>89</v>
      </c>
      <c r="D3455" s="1" t="s">
        <v>74</v>
      </c>
      <c r="E3455" s="1" t="s">
        <v>53</v>
      </c>
      <c r="F3455" s="1" t="s">
        <v>53</v>
      </c>
      <c r="G3455" s="13" t="s">
        <v>656</v>
      </c>
      <c r="H3455" s="12">
        <v>39357</v>
      </c>
      <c r="I3455" s="12" t="s">
        <v>656</v>
      </c>
      <c r="J3455" s="12">
        <v>39357</v>
      </c>
      <c r="K3455" s="4">
        <v>414</v>
      </c>
      <c r="L3455" s="1" t="s">
        <v>146</v>
      </c>
      <c r="M3455" s="1" t="s">
        <v>182</v>
      </c>
      <c r="N3455" s="1" t="s">
        <v>1963</v>
      </c>
      <c r="O3455" s="1" t="s">
        <v>1964</v>
      </c>
      <c r="P3455">
        <v>60</v>
      </c>
      <c r="Q3455">
        <v>1389</v>
      </c>
      <c r="R3455">
        <v>7833.96</v>
      </c>
      <c r="S3455">
        <v>5.64</v>
      </c>
      <c r="T3455">
        <v>0.09</v>
      </c>
      <c r="U3455">
        <f t="shared" si="953"/>
        <v>7833.9599999999991</v>
      </c>
      <c r="V3455">
        <f t="shared" si="954"/>
        <v>83340</v>
      </c>
      <c r="W3455" s="1" t="s">
        <v>185</v>
      </c>
      <c r="X3455" s="1" t="s">
        <v>186</v>
      </c>
      <c r="Y3455" s="1" t="s">
        <v>186</v>
      </c>
      <c r="Z3455" s="3">
        <v>4287</v>
      </c>
      <c r="AA3455" s="4">
        <f t="shared" si="981"/>
        <v>2397.5913780000001</v>
      </c>
      <c r="AB3455" s="2">
        <f t="shared" si="982"/>
        <v>2397.5913780000001</v>
      </c>
      <c r="AC3455" s="4">
        <f>AD3455</f>
        <v>2397.5913780000001</v>
      </c>
      <c r="AD3455" s="4">
        <f t="shared" si="958"/>
        <v>2397.5913780000001</v>
      </c>
      <c r="AE3455" s="4" t="s">
        <v>62</v>
      </c>
      <c r="AG3455" s="4" t="str">
        <f t="shared" si="979"/>
        <v>Weight Captured Separately</v>
      </c>
      <c r="AH3455" s="4">
        <v>82462</v>
      </c>
      <c r="AI3455">
        <f t="shared" si="955"/>
        <v>1414</v>
      </c>
      <c r="AJ3455" t="s">
        <v>81</v>
      </c>
      <c r="AK3455" s="2"/>
      <c r="AL3455" s="2" t="str">
        <f t="shared" si="980"/>
        <v>Freight Included in Commodity Cost</v>
      </c>
      <c r="AM3455" s="4"/>
      <c r="AN3455" t="e">
        <f>VLOOKUP([1]!Tabelle13[[#This Row],[Vlookup this ID for freight costs]],$AL$2:$AL$6811,2,FALSE)</f>
        <v>#REF!</v>
      </c>
      <c r="AO3455">
        <f t="shared" si="983"/>
        <v>14963.158381476002</v>
      </c>
      <c r="AP3455">
        <v>12.53</v>
      </c>
      <c r="AQ3455">
        <v>12.53</v>
      </c>
      <c r="AR3455" s="4">
        <v>2</v>
      </c>
      <c r="AS3455" s="4">
        <v>10</v>
      </c>
      <c r="AT3455" s="4">
        <v>2007</v>
      </c>
      <c r="AU3455" s="4">
        <v>2</v>
      </c>
      <c r="AV3455" s="4">
        <v>10</v>
      </c>
      <c r="AW3455" s="4">
        <v>2007</v>
      </c>
      <c r="AX3455" t="str">
        <f t="shared" si="956"/>
        <v>No Delay</v>
      </c>
      <c r="AY3455">
        <f t="shared" si="957"/>
        <v>0</v>
      </c>
    </row>
    <row r="3456" spans="1:51" x14ac:dyDescent="0.2">
      <c r="A3456" s="3">
        <v>3769</v>
      </c>
      <c r="B3456" s="1" t="s">
        <v>1918</v>
      </c>
      <c r="C3456" s="1" t="s">
        <v>150</v>
      </c>
      <c r="D3456" s="1" t="s">
        <v>100</v>
      </c>
      <c r="E3456" s="1" t="s">
        <v>53</v>
      </c>
      <c r="F3456" s="1" t="s">
        <v>53</v>
      </c>
      <c r="G3456" s="13" t="s">
        <v>1996</v>
      </c>
      <c r="H3456" s="12">
        <v>39989</v>
      </c>
      <c r="I3456" s="12" t="s">
        <v>2092</v>
      </c>
      <c r="J3456" s="12">
        <v>39912</v>
      </c>
      <c r="K3456" s="4">
        <v>1460</v>
      </c>
      <c r="L3456" s="1" t="s">
        <v>146</v>
      </c>
      <c r="M3456" s="1" t="s">
        <v>1920</v>
      </c>
      <c r="N3456" s="1" t="s">
        <v>392</v>
      </c>
      <c r="O3456" s="1" t="s">
        <v>393</v>
      </c>
      <c r="P3456">
        <v>120</v>
      </c>
      <c r="Q3456">
        <v>1400</v>
      </c>
      <c r="R3456">
        <v>49532</v>
      </c>
      <c r="S3456">
        <v>35.380000000000003</v>
      </c>
      <c r="T3456">
        <v>0.28999999999999998</v>
      </c>
      <c r="U3456">
        <f t="shared" si="953"/>
        <v>49532</v>
      </c>
      <c r="V3456">
        <f t="shared" si="954"/>
        <v>168000</v>
      </c>
      <c r="W3456" s="1" t="s">
        <v>394</v>
      </c>
      <c r="X3456" s="1" t="s">
        <v>112</v>
      </c>
      <c r="Y3456" s="1" t="s">
        <v>112</v>
      </c>
      <c r="Z3456" s="3">
        <v>9208</v>
      </c>
      <c r="AA3456" s="4">
        <f t="shared" si="981"/>
        <v>2398.7985619999999</v>
      </c>
      <c r="AB3456" s="2">
        <f t="shared" si="982"/>
        <v>2398.7985619999999</v>
      </c>
      <c r="AC3456" s="4">
        <f>AD3456</f>
        <v>1279.899281</v>
      </c>
      <c r="AD3456" s="4">
        <f t="shared" si="958"/>
        <v>1279.899281</v>
      </c>
      <c r="AE3456" s="4" t="s">
        <v>62</v>
      </c>
      <c r="AG3456" s="4" t="str">
        <f t="shared" si="979"/>
        <v>Weight Captured Separately</v>
      </c>
      <c r="AH3456" s="4">
        <v>10755</v>
      </c>
      <c r="AI3456">
        <f t="shared" si="955"/>
        <v>3427</v>
      </c>
      <c r="AJ3456" t="s">
        <v>81</v>
      </c>
      <c r="AK3456" s="2"/>
      <c r="AL3456" s="2" t="str">
        <f t="shared" si="980"/>
        <v>Freight Included in Commodity Cost</v>
      </c>
      <c r="AM3456" s="4"/>
      <c r="AN3456" t="e">
        <f>VLOOKUP([1]!Tabelle13[[#This Row],[Vlookup this ID for freight costs]],$AL$2:$AL$6811,2,FALSE)</f>
        <v>#REF!</v>
      </c>
      <c r="AO3456">
        <f t="shared" si="983"/>
        <v>7986.5243120019995</v>
      </c>
      <c r="AP3456">
        <v>97.08</v>
      </c>
      <c r="AQ3456">
        <v>97.08</v>
      </c>
      <c r="AR3456" s="4">
        <v>25</v>
      </c>
      <c r="AS3456" s="4">
        <v>6</v>
      </c>
      <c r="AT3456" s="4">
        <v>2009</v>
      </c>
      <c r="AU3456" s="4">
        <v>9</v>
      </c>
      <c r="AV3456" s="4">
        <v>4</v>
      </c>
      <c r="AW3456" s="4">
        <v>2009</v>
      </c>
      <c r="AX3456" t="str">
        <f t="shared" si="956"/>
        <v>No Delay</v>
      </c>
      <c r="AY3456">
        <f t="shared" si="957"/>
        <v>0</v>
      </c>
    </row>
    <row r="3457" spans="1:51" x14ac:dyDescent="0.2">
      <c r="A3457" s="3">
        <v>82532</v>
      </c>
      <c r="B3457" s="1" t="s">
        <v>175</v>
      </c>
      <c r="C3457" s="1" t="s">
        <v>165</v>
      </c>
      <c r="D3457" s="1" t="s">
        <v>130</v>
      </c>
      <c r="E3457" s="1" t="s">
        <v>53</v>
      </c>
      <c r="F3457" s="1" t="s">
        <v>53</v>
      </c>
      <c r="G3457" s="13" t="s">
        <v>1351</v>
      </c>
      <c r="H3457" s="12">
        <v>41306</v>
      </c>
      <c r="I3457" s="12" t="s">
        <v>1351</v>
      </c>
      <c r="J3457" s="12">
        <v>41306</v>
      </c>
      <c r="K3457" s="4">
        <v>4419</v>
      </c>
      <c r="L3457" s="1" t="s">
        <v>146</v>
      </c>
      <c r="M3457" s="1" t="s">
        <v>132</v>
      </c>
      <c r="N3457" s="1" t="s">
        <v>154</v>
      </c>
      <c r="O3457" s="1" t="s">
        <v>93</v>
      </c>
      <c r="P3457">
        <v>60</v>
      </c>
      <c r="Q3457">
        <v>13830</v>
      </c>
      <c r="R3457">
        <v>133044.6</v>
      </c>
      <c r="S3457">
        <v>9.6199999999999992</v>
      </c>
      <c r="T3457">
        <v>0.16</v>
      </c>
      <c r="U3457">
        <f t="shared" si="953"/>
        <v>133044.59999999998</v>
      </c>
      <c r="V3457">
        <f t="shared" si="954"/>
        <v>829800</v>
      </c>
      <c r="W3457" s="1" t="s">
        <v>179</v>
      </c>
      <c r="X3457" s="1" t="s">
        <v>1236</v>
      </c>
      <c r="Y3457" s="1" t="s">
        <v>156</v>
      </c>
      <c r="Z3457" s="3">
        <v>5457</v>
      </c>
      <c r="AA3457" s="4">
        <f t="shared" si="959"/>
        <v>2400</v>
      </c>
      <c r="AB3457" s="4">
        <f xml:space="preserve"> 2244.740206  + 0.1097478*Q3457</f>
        <v>3762.5522799999999</v>
      </c>
      <c r="AC3457" s="4">
        <f>AF3457</f>
        <v>2400</v>
      </c>
      <c r="AD3457" s="4">
        <f t="shared" si="958"/>
        <v>2400</v>
      </c>
      <c r="AE3457" s="4">
        <v>2400</v>
      </c>
      <c r="AF3457" s="4">
        <v>2400</v>
      </c>
      <c r="AG3457" s="4">
        <f t="shared" si="979"/>
        <v>2400</v>
      </c>
      <c r="AI3457" t="e">
        <f t="shared" si="955"/>
        <v>#N/A</v>
      </c>
      <c r="AJ3457">
        <v>18337.82</v>
      </c>
      <c r="AK3457" s="2">
        <v>18337.82</v>
      </c>
      <c r="AL3457" s="2">
        <f t="shared" si="980"/>
        <v>18337.82</v>
      </c>
      <c r="AM3457" s="4"/>
      <c r="AN3457" t="e">
        <f>VLOOKUP([1]!Tabelle13[[#This Row],[Vlookup this ID for freight costs]],$AL$2:$AL$6811,2,FALSE)</f>
        <v>#REF!</v>
      </c>
      <c r="AP3457">
        <v>186.53</v>
      </c>
      <c r="AQ3457">
        <v>186.53</v>
      </c>
      <c r="AR3457" s="4">
        <v>1</v>
      </c>
      <c r="AS3457" s="4">
        <v>2</v>
      </c>
      <c r="AT3457" s="4">
        <v>2013</v>
      </c>
      <c r="AU3457" s="4">
        <v>1</v>
      </c>
      <c r="AV3457" s="4">
        <v>2</v>
      </c>
      <c r="AW3457" s="4">
        <v>2013</v>
      </c>
      <c r="AX3457" t="str">
        <f t="shared" si="956"/>
        <v>No Delay</v>
      </c>
      <c r="AY3457">
        <f t="shared" si="957"/>
        <v>0</v>
      </c>
    </row>
    <row r="3458" spans="1:51" x14ac:dyDescent="0.2">
      <c r="A3458" s="3">
        <v>83643</v>
      </c>
      <c r="B3458" s="1" t="s">
        <v>175</v>
      </c>
      <c r="C3458" s="1" t="s">
        <v>165</v>
      </c>
      <c r="D3458" s="1" t="s">
        <v>130</v>
      </c>
      <c r="E3458" s="1" t="s">
        <v>53</v>
      </c>
      <c r="F3458" s="1" t="s">
        <v>53</v>
      </c>
      <c r="G3458" s="13" t="s">
        <v>1351</v>
      </c>
      <c r="H3458" s="12">
        <v>41306</v>
      </c>
      <c r="I3458" s="12" t="s">
        <v>1351</v>
      </c>
      <c r="J3458" s="12">
        <v>41306</v>
      </c>
      <c r="K3458" s="4">
        <v>4420</v>
      </c>
      <c r="L3458" s="1" t="s">
        <v>146</v>
      </c>
      <c r="M3458" s="1" t="s">
        <v>132</v>
      </c>
      <c r="N3458" s="1" t="s">
        <v>275</v>
      </c>
      <c r="O3458" s="1" t="s">
        <v>93</v>
      </c>
      <c r="P3458">
        <v>60</v>
      </c>
      <c r="Q3458">
        <v>1470</v>
      </c>
      <c r="R3458">
        <v>11348.4</v>
      </c>
      <c r="S3458">
        <v>7.72</v>
      </c>
      <c r="T3458">
        <v>0.13</v>
      </c>
      <c r="U3458">
        <f t="shared" ref="U3458:U3521" si="984">S3458*Q3458</f>
        <v>11348.4</v>
      </c>
      <c r="V3458">
        <f t="shared" ref="V3458:V3521" si="985">Q3458*P3458</f>
        <v>88200</v>
      </c>
      <c r="W3458" s="1" t="s">
        <v>179</v>
      </c>
      <c r="X3458" s="1" t="s">
        <v>1236</v>
      </c>
      <c r="Y3458" s="1" t="s">
        <v>156</v>
      </c>
      <c r="Z3458" s="3">
        <v>5457</v>
      </c>
      <c r="AA3458" s="4">
        <f t="shared" si="959"/>
        <v>2400</v>
      </c>
      <c r="AB3458" s="4">
        <f xml:space="preserve"> 2244.740206  + 0.1097478*Q3458</f>
        <v>2406.0694720000001</v>
      </c>
      <c r="AC3458" s="4">
        <f>AF3458</f>
        <v>2400</v>
      </c>
      <c r="AD3458" s="4">
        <f t="shared" si="958"/>
        <v>2400</v>
      </c>
      <c r="AE3458" s="3" t="s">
        <v>2093</v>
      </c>
      <c r="AF3458" s="3">
        <v>2400</v>
      </c>
      <c r="AG3458" s="4">
        <f>AI3458</f>
        <v>2400</v>
      </c>
      <c r="AH3458" s="4">
        <v>82532</v>
      </c>
      <c r="AI3458">
        <f t="shared" ref="AI3458:AI3521" si="986">INDEX($AE$2:$AE$6811,MATCH(AH3458,$A$2:$A$6811,0))</f>
        <v>2400</v>
      </c>
      <c r="AJ3458" t="s">
        <v>2093</v>
      </c>
      <c r="AK3458" s="2">
        <v>18337.82</v>
      </c>
      <c r="AL3458" s="2">
        <f>AN3458</f>
        <v>18337.82</v>
      </c>
      <c r="AM3458" s="4">
        <v>82532</v>
      </c>
      <c r="AN3458">
        <f>INDEX($AJ$2:$AJ$6811,MATCH(AM3458,$A$2:$A$6811,0))</f>
        <v>18337.82</v>
      </c>
      <c r="AP3458">
        <v>15.91</v>
      </c>
      <c r="AQ3458">
        <v>15.91</v>
      </c>
      <c r="AR3458" s="4">
        <v>1</v>
      </c>
      <c r="AS3458" s="4">
        <v>2</v>
      </c>
      <c r="AT3458" s="4">
        <v>2013</v>
      </c>
      <c r="AU3458" s="4">
        <v>1</v>
      </c>
      <c r="AV3458" s="4">
        <v>2</v>
      </c>
      <c r="AW3458" s="4">
        <v>2013</v>
      </c>
      <c r="AX3458" t="str">
        <f t="shared" ref="AX3458:AX3521" si="987">IF(DATE(AW3458,AV3458,AU3458)&lt;=DATE(AT3458,AS3458,AR3458),"No Delay","Delay")</f>
        <v>No Delay</v>
      </c>
      <c r="AY3458">
        <f t="shared" ref="AY3458:AY3521" si="988">IF(_xlfn.DAYS(J3458,H3458)&gt;0, _xlfn.DAYS(J3458,H3458),0)</f>
        <v>0</v>
      </c>
    </row>
    <row r="3459" spans="1:51" x14ac:dyDescent="0.2">
      <c r="A3459" s="3">
        <v>84773</v>
      </c>
      <c r="B3459" s="1" t="s">
        <v>175</v>
      </c>
      <c r="C3459" s="1" t="s">
        <v>165</v>
      </c>
      <c r="D3459" s="1" t="s">
        <v>130</v>
      </c>
      <c r="E3459" s="1" t="s">
        <v>53</v>
      </c>
      <c r="F3459" s="1" t="s">
        <v>53</v>
      </c>
      <c r="G3459" s="13" t="s">
        <v>1351</v>
      </c>
      <c r="H3459" s="12">
        <v>41306</v>
      </c>
      <c r="I3459" s="12" t="s">
        <v>1351</v>
      </c>
      <c r="J3459" s="12">
        <v>41306</v>
      </c>
      <c r="K3459" s="4">
        <v>4422</v>
      </c>
      <c r="L3459" s="1" t="s">
        <v>146</v>
      </c>
      <c r="M3459" s="1" t="s">
        <v>132</v>
      </c>
      <c r="N3459" s="1" t="s">
        <v>265</v>
      </c>
      <c r="O3459" s="1" t="s">
        <v>93</v>
      </c>
      <c r="P3459">
        <v>60</v>
      </c>
      <c r="Q3459">
        <v>4290</v>
      </c>
      <c r="R3459">
        <v>10381.799999999999</v>
      </c>
      <c r="S3459">
        <v>2.42</v>
      </c>
      <c r="T3459">
        <v>0.04</v>
      </c>
      <c r="U3459">
        <f t="shared" si="984"/>
        <v>10381.799999999999</v>
      </c>
      <c r="V3459">
        <f t="shared" si="985"/>
        <v>257400</v>
      </c>
      <c r="W3459" s="1" t="s">
        <v>179</v>
      </c>
      <c r="X3459" s="1" t="s">
        <v>1236</v>
      </c>
      <c r="Y3459" s="1" t="s">
        <v>156</v>
      </c>
      <c r="Z3459" s="3">
        <v>5457</v>
      </c>
      <c r="AA3459" s="4">
        <f t="shared" ref="AA3459:AA3521" si="989">AF3459</f>
        <v>2400</v>
      </c>
      <c r="AB3459" s="4">
        <f xml:space="preserve"> 2244.740206  + 0.1097478*Q3459</f>
        <v>2715.5582679999998</v>
      </c>
      <c r="AC3459" s="4">
        <f>AF3459</f>
        <v>2400</v>
      </c>
      <c r="AD3459" s="4">
        <f t="shared" si="958"/>
        <v>2400</v>
      </c>
      <c r="AE3459" s="3" t="s">
        <v>2093</v>
      </c>
      <c r="AF3459" s="3">
        <v>2400</v>
      </c>
      <c r="AG3459" s="4">
        <f>AI3459</f>
        <v>2400</v>
      </c>
      <c r="AH3459" s="4">
        <v>82532</v>
      </c>
      <c r="AI3459">
        <f t="shared" si="986"/>
        <v>2400</v>
      </c>
      <c r="AJ3459" t="s">
        <v>2093</v>
      </c>
      <c r="AK3459" s="2">
        <v>18337.82</v>
      </c>
      <c r="AL3459" s="2">
        <f>AN3459</f>
        <v>18337.82</v>
      </c>
      <c r="AM3459" s="4">
        <v>82532</v>
      </c>
      <c r="AN3459">
        <f>INDEX($AJ$2:$AJ$6811,MATCH(AM3459,$A$2:$A$6811,0))</f>
        <v>18337.82</v>
      </c>
      <c r="AP3459">
        <v>14.56</v>
      </c>
      <c r="AQ3459">
        <v>14.56</v>
      </c>
      <c r="AR3459" s="4">
        <v>1</v>
      </c>
      <c r="AS3459" s="4">
        <v>2</v>
      </c>
      <c r="AT3459" s="4">
        <v>2013</v>
      </c>
      <c r="AU3459" s="4">
        <v>1</v>
      </c>
      <c r="AV3459" s="4">
        <v>2</v>
      </c>
      <c r="AW3459" s="4">
        <v>2013</v>
      </c>
      <c r="AX3459" t="str">
        <f t="shared" si="987"/>
        <v>No Delay</v>
      </c>
      <c r="AY3459">
        <f t="shared" si="988"/>
        <v>0</v>
      </c>
    </row>
    <row r="3460" spans="1:51" x14ac:dyDescent="0.2">
      <c r="A3460" s="3">
        <v>58806</v>
      </c>
      <c r="B3460" s="1" t="s">
        <v>328</v>
      </c>
      <c r="C3460" s="1" t="s">
        <v>150</v>
      </c>
      <c r="D3460" s="1" t="s">
        <v>100</v>
      </c>
      <c r="E3460" s="1" t="s">
        <v>101</v>
      </c>
      <c r="F3460" s="1" t="s">
        <v>101</v>
      </c>
      <c r="G3460" s="13" t="s">
        <v>530</v>
      </c>
      <c r="H3460" s="12">
        <v>40093</v>
      </c>
      <c r="I3460" s="12" t="s">
        <v>530</v>
      </c>
      <c r="J3460" s="12">
        <v>40093</v>
      </c>
      <c r="K3460" s="4">
        <v>1878</v>
      </c>
      <c r="L3460" s="1" t="s">
        <v>146</v>
      </c>
      <c r="M3460" s="1" t="s">
        <v>1920</v>
      </c>
      <c r="N3460" s="1" t="s">
        <v>167</v>
      </c>
      <c r="O3460" s="1" t="s">
        <v>93</v>
      </c>
      <c r="P3460">
        <v>30</v>
      </c>
      <c r="Q3460">
        <v>1440</v>
      </c>
      <c r="R3460">
        <v>27430.13</v>
      </c>
      <c r="S3460">
        <v>19.05</v>
      </c>
      <c r="T3460">
        <v>0.64</v>
      </c>
      <c r="U3460">
        <f t="shared" si="984"/>
        <v>27432</v>
      </c>
      <c r="V3460">
        <f t="shared" si="985"/>
        <v>43200</v>
      </c>
      <c r="W3460" s="1" t="s">
        <v>204</v>
      </c>
      <c r="X3460" s="1" t="s">
        <v>1236</v>
      </c>
      <c r="Y3460" s="1" t="s">
        <v>205</v>
      </c>
      <c r="Z3460" s="3">
        <v>16682</v>
      </c>
      <c r="AA3460" s="4">
        <f>AB3460</f>
        <v>2403.188322</v>
      </c>
      <c r="AB3460" s="2">
        <f>2245.156962+0.109744*Q3460</f>
        <v>2403.188322</v>
      </c>
      <c r="AC3460" s="4">
        <f>AD3460</f>
        <v>1234.594161</v>
      </c>
      <c r="AD3460" s="4">
        <f t="shared" ref="AD3460:AD3523" si="990">AVERAGEIFS($AA$2:$AA$6811,$L$2:$L$6811,L3460,$V$2:$V$6811,"&gt;="&amp;(V3460-100), $V$2:$V$6811,"&lt;="&amp;(V3460+100),$AA$2:$AA$6811,"&gt;"&amp;1)</f>
        <v>1234.594161</v>
      </c>
      <c r="AE3460" s="4" t="s">
        <v>62</v>
      </c>
      <c r="AG3460" s="4" t="str">
        <f t="shared" ref="AG3460:AG3471" si="991">AE3460</f>
        <v>Weight Captured Separately</v>
      </c>
      <c r="AI3460" t="e">
        <f t="shared" si="986"/>
        <v>#N/A</v>
      </c>
      <c r="AJ3460" t="s">
        <v>81</v>
      </c>
      <c r="AK3460" s="2"/>
      <c r="AL3460" s="2" t="str">
        <f t="shared" ref="AL3460:AL3471" si="992">AJ3460</f>
        <v>Freight Included in Commodity Cost</v>
      </c>
      <c r="AM3460" s="4"/>
      <c r="AN3460" t="e">
        <f>VLOOKUP([1]!Tabelle13[[#This Row],[Vlookup this ID for freight costs]],$AL$2:$AL$6811,2,FALSE)</f>
        <v>#REF!</v>
      </c>
      <c r="AO3460">
        <f>IF(AK:AK="",AC:AC*6.242+1.383 -2.844 + 3.145 -2.265  -2.026,AK:AK)</f>
        <v>7703.729752962</v>
      </c>
      <c r="AP3460">
        <v>53.76</v>
      </c>
      <c r="AQ3460">
        <v>53.76</v>
      </c>
      <c r="AR3460" s="4">
        <v>7</v>
      </c>
      <c r="AS3460" s="4">
        <v>10</v>
      </c>
      <c r="AT3460" s="4">
        <v>2009</v>
      </c>
      <c r="AU3460" s="4">
        <v>7</v>
      </c>
      <c r="AV3460" s="4">
        <v>10</v>
      </c>
      <c r="AW3460" s="4">
        <v>2009</v>
      </c>
      <c r="AX3460" t="str">
        <f t="shared" si="987"/>
        <v>No Delay</v>
      </c>
      <c r="AY3460">
        <f t="shared" si="988"/>
        <v>0</v>
      </c>
    </row>
    <row r="3461" spans="1:51" x14ac:dyDescent="0.2">
      <c r="A3461" s="3">
        <v>83445</v>
      </c>
      <c r="B3461" s="1" t="s">
        <v>151</v>
      </c>
      <c r="C3461" s="1" t="s">
        <v>65</v>
      </c>
      <c r="D3461" s="1" t="s">
        <v>130</v>
      </c>
      <c r="E3461" s="1" t="s">
        <v>53</v>
      </c>
      <c r="F3461" s="1" t="s">
        <v>53</v>
      </c>
      <c r="G3461" s="13" t="s">
        <v>805</v>
      </c>
      <c r="H3461" s="12">
        <v>40421</v>
      </c>
      <c r="I3461" s="12" t="s">
        <v>806</v>
      </c>
      <c r="J3461" s="12">
        <v>40407</v>
      </c>
      <c r="K3461" s="4">
        <v>2668</v>
      </c>
      <c r="L3461" s="1" t="s">
        <v>146</v>
      </c>
      <c r="M3461" s="1" t="s">
        <v>132</v>
      </c>
      <c r="N3461" s="1" t="s">
        <v>154</v>
      </c>
      <c r="O3461" s="1" t="s">
        <v>93</v>
      </c>
      <c r="P3461">
        <v>60</v>
      </c>
      <c r="Q3461">
        <v>20000</v>
      </c>
      <c r="R3461">
        <v>224400</v>
      </c>
      <c r="S3461">
        <v>11.22</v>
      </c>
      <c r="T3461">
        <v>0.19</v>
      </c>
      <c r="U3461">
        <f t="shared" si="984"/>
        <v>224400</v>
      </c>
      <c r="V3461">
        <f t="shared" si="985"/>
        <v>1200000</v>
      </c>
      <c r="W3461" s="1" t="s">
        <v>155</v>
      </c>
      <c r="X3461" s="1" t="s">
        <v>1236</v>
      </c>
      <c r="Y3461" s="1" t="s">
        <v>156</v>
      </c>
      <c r="Z3461" s="3">
        <v>7726</v>
      </c>
      <c r="AA3461" s="4">
        <f t="shared" si="989"/>
        <v>2406</v>
      </c>
      <c r="AB3461" s="4">
        <f xml:space="preserve"> 2244.740206  + 0.1097478*Q3461</f>
        <v>4439.6962060000005</v>
      </c>
      <c r="AC3461" s="4">
        <f>AF3461</f>
        <v>2406</v>
      </c>
      <c r="AD3461" s="4">
        <f t="shared" si="990"/>
        <v>3737.3055555555557</v>
      </c>
      <c r="AE3461" s="4">
        <v>2406</v>
      </c>
      <c r="AF3461" s="4">
        <v>2406</v>
      </c>
      <c r="AG3461" s="4">
        <f t="shared" si="991"/>
        <v>2406</v>
      </c>
      <c r="AI3461" t="e">
        <f t="shared" si="986"/>
        <v>#N/A</v>
      </c>
      <c r="AJ3461">
        <v>6147.18</v>
      </c>
      <c r="AK3461" s="2">
        <v>6147.18</v>
      </c>
      <c r="AL3461" s="2">
        <f t="shared" si="992"/>
        <v>6147.18</v>
      </c>
      <c r="AM3461" s="4"/>
      <c r="AN3461" t="e">
        <f>VLOOKUP([1]!Tabelle13[[#This Row],[Vlookup this ID for freight costs]],$AL$2:$AL$6811,2,FALSE)</f>
        <v>#REF!</v>
      </c>
      <c r="AP3461">
        <v>483.81</v>
      </c>
      <c r="AQ3461">
        <v>483.81</v>
      </c>
      <c r="AR3461" s="4">
        <v>31</v>
      </c>
      <c r="AS3461" s="4">
        <v>8</v>
      </c>
      <c r="AT3461" s="4">
        <v>2010</v>
      </c>
      <c r="AU3461" s="4">
        <v>17</v>
      </c>
      <c r="AV3461" s="4">
        <v>8</v>
      </c>
      <c r="AW3461" s="4">
        <v>2010</v>
      </c>
      <c r="AX3461" t="str">
        <f t="shared" si="987"/>
        <v>No Delay</v>
      </c>
      <c r="AY3461">
        <f t="shared" si="988"/>
        <v>0</v>
      </c>
    </row>
    <row r="3462" spans="1:51" x14ac:dyDescent="0.2">
      <c r="A3462" s="3">
        <v>71462</v>
      </c>
      <c r="B3462" s="1" t="s">
        <v>328</v>
      </c>
      <c r="C3462" s="1" t="s">
        <v>150</v>
      </c>
      <c r="D3462" s="1" t="s">
        <v>100</v>
      </c>
      <c r="E3462" s="1" t="s">
        <v>101</v>
      </c>
      <c r="F3462" s="1" t="s">
        <v>101</v>
      </c>
      <c r="G3462" s="13" t="s">
        <v>919</v>
      </c>
      <c r="H3462" s="12">
        <v>41380</v>
      </c>
      <c r="I3462" s="12" t="s">
        <v>919</v>
      </c>
      <c r="J3462" s="12">
        <v>41380</v>
      </c>
      <c r="K3462" s="4">
        <v>4637</v>
      </c>
      <c r="L3462" s="1" t="s">
        <v>146</v>
      </c>
      <c r="M3462" s="1" t="s">
        <v>1920</v>
      </c>
      <c r="N3462" s="1" t="s">
        <v>392</v>
      </c>
      <c r="O3462" s="1" t="s">
        <v>393</v>
      </c>
      <c r="P3462">
        <v>120</v>
      </c>
      <c r="Q3462">
        <v>1473</v>
      </c>
      <c r="R3462">
        <v>36814.050000000003</v>
      </c>
      <c r="S3462">
        <v>24.99</v>
      </c>
      <c r="T3462">
        <v>0.21</v>
      </c>
      <c r="U3462">
        <f t="shared" si="984"/>
        <v>36810.269999999997</v>
      </c>
      <c r="V3462">
        <f t="shared" si="985"/>
        <v>176760</v>
      </c>
      <c r="W3462" s="1" t="s">
        <v>394</v>
      </c>
      <c r="X3462" s="1" t="s">
        <v>112</v>
      </c>
      <c r="Y3462" s="1" t="s">
        <v>112</v>
      </c>
      <c r="Z3462" s="3">
        <v>14398</v>
      </c>
      <c r="AA3462" s="4">
        <f>AB3462</f>
        <v>2406.809874</v>
      </c>
      <c r="AB3462" s="2">
        <f>2245.156962+0.109744*Q3462</f>
        <v>2406.809874</v>
      </c>
      <c r="AC3462" s="4">
        <f>AD3462</f>
        <v>2406.809874</v>
      </c>
      <c r="AD3462" s="4">
        <f t="shared" si="990"/>
        <v>2406.809874</v>
      </c>
      <c r="AE3462" s="4" t="s">
        <v>62</v>
      </c>
      <c r="AG3462" s="4" t="str">
        <f t="shared" si="991"/>
        <v>Weight Captured Separately</v>
      </c>
      <c r="AI3462" t="e">
        <f t="shared" si="986"/>
        <v>#N/A</v>
      </c>
      <c r="AJ3462" t="s">
        <v>81</v>
      </c>
      <c r="AK3462" s="2"/>
      <c r="AL3462" s="2" t="str">
        <f t="shared" si="992"/>
        <v>Freight Included in Commodity Cost</v>
      </c>
      <c r="AM3462" s="4"/>
      <c r="AN3462" t="e">
        <f>VLOOKUP([1]!Tabelle13[[#This Row],[Vlookup this ID for freight costs]],$AL$2:$AL$6811,2,FALSE)</f>
        <v>#REF!</v>
      </c>
      <c r="AO3462">
        <f>IF(AK:AK="",AC:AC*6.242+1.383 -2.844 + 3.145 -2.265  -2.026,AK:AK)</f>
        <v>15020.700233508001</v>
      </c>
      <c r="AP3462">
        <v>45.54</v>
      </c>
      <c r="AQ3462">
        <v>45.54</v>
      </c>
      <c r="AR3462" s="4">
        <v>16</v>
      </c>
      <c r="AS3462" s="4">
        <v>4</v>
      </c>
      <c r="AT3462" s="4">
        <v>2013</v>
      </c>
      <c r="AU3462" s="4">
        <v>16</v>
      </c>
      <c r="AV3462" s="4">
        <v>4</v>
      </c>
      <c r="AW3462" s="4">
        <v>2013</v>
      </c>
      <c r="AX3462" t="str">
        <f t="shared" si="987"/>
        <v>No Delay</v>
      </c>
      <c r="AY3462">
        <f t="shared" si="988"/>
        <v>0</v>
      </c>
    </row>
    <row r="3463" spans="1:51" x14ac:dyDescent="0.2">
      <c r="A3463" s="3">
        <v>83989</v>
      </c>
      <c r="B3463" s="1" t="s">
        <v>151</v>
      </c>
      <c r="C3463" s="1" t="s">
        <v>65</v>
      </c>
      <c r="D3463" s="1" t="s">
        <v>130</v>
      </c>
      <c r="E3463" s="1" t="s">
        <v>152</v>
      </c>
      <c r="F3463" s="1" t="s">
        <v>152</v>
      </c>
      <c r="G3463" s="13" t="s">
        <v>194</v>
      </c>
      <c r="H3463" s="12">
        <v>40287</v>
      </c>
      <c r="I3463" s="12" t="s">
        <v>214</v>
      </c>
      <c r="J3463" s="12">
        <v>40267</v>
      </c>
      <c r="K3463" s="4">
        <v>2280</v>
      </c>
      <c r="L3463" s="1" t="s">
        <v>146</v>
      </c>
      <c r="M3463" s="1" t="s">
        <v>132</v>
      </c>
      <c r="N3463" s="1" t="s">
        <v>154</v>
      </c>
      <c r="O3463" s="1" t="s">
        <v>93</v>
      </c>
      <c r="P3463">
        <v>60</v>
      </c>
      <c r="Q3463">
        <v>20518</v>
      </c>
      <c r="R3463">
        <v>230211.96</v>
      </c>
      <c r="S3463">
        <v>11.22</v>
      </c>
      <c r="T3463">
        <v>0.19</v>
      </c>
      <c r="U3463">
        <f t="shared" si="984"/>
        <v>230211.96000000002</v>
      </c>
      <c r="V3463">
        <f t="shared" si="985"/>
        <v>1231080</v>
      </c>
      <c r="W3463" s="1" t="s">
        <v>155</v>
      </c>
      <c r="X3463" s="1" t="s">
        <v>1236</v>
      </c>
      <c r="Y3463" s="1" t="s">
        <v>156</v>
      </c>
      <c r="Z3463" s="3">
        <v>7726</v>
      </c>
      <c r="AA3463" s="4">
        <f t="shared" si="989"/>
        <v>2407</v>
      </c>
      <c r="AB3463" s="4">
        <f xml:space="preserve"> 2244.740206  + 0.1097478*Q3463</f>
        <v>4496.5455664000001</v>
      </c>
      <c r="AC3463" s="4">
        <f>AF3463</f>
        <v>2407</v>
      </c>
      <c r="AD3463" s="4">
        <f t="shared" si="990"/>
        <v>2407</v>
      </c>
      <c r="AE3463" s="4">
        <v>2407</v>
      </c>
      <c r="AF3463" s="4">
        <v>2407</v>
      </c>
      <c r="AG3463" s="4">
        <f t="shared" si="991"/>
        <v>2407</v>
      </c>
      <c r="AI3463" t="e">
        <f t="shared" si="986"/>
        <v>#N/A</v>
      </c>
      <c r="AJ3463" t="s">
        <v>81</v>
      </c>
      <c r="AK3463" s="2"/>
      <c r="AL3463" s="2" t="str">
        <f t="shared" si="992"/>
        <v>Freight Included in Commodity Cost</v>
      </c>
      <c r="AM3463" s="4"/>
      <c r="AN3463" t="e">
        <f>VLOOKUP([1]!Tabelle13[[#This Row],[Vlookup this ID for freight costs]],$AL$2:$AL$6811,2,FALSE)</f>
        <v>#REF!</v>
      </c>
      <c r="AP3463">
        <v>496.34</v>
      </c>
      <c r="AQ3463">
        <v>496.34</v>
      </c>
      <c r="AR3463" s="4">
        <v>19</v>
      </c>
      <c r="AS3463" s="4">
        <v>4</v>
      </c>
      <c r="AT3463" s="4">
        <v>2010</v>
      </c>
      <c r="AU3463" s="4">
        <v>30</v>
      </c>
      <c r="AV3463" s="4">
        <v>4</v>
      </c>
      <c r="AW3463" s="4">
        <v>2010</v>
      </c>
      <c r="AX3463" t="str">
        <f t="shared" si="987"/>
        <v>Delay</v>
      </c>
      <c r="AY3463">
        <f t="shared" si="988"/>
        <v>0</v>
      </c>
    </row>
    <row r="3464" spans="1:51" x14ac:dyDescent="0.2">
      <c r="A3464" s="3">
        <v>21175</v>
      </c>
      <c r="B3464" s="1" t="s">
        <v>328</v>
      </c>
      <c r="C3464" s="1" t="s">
        <v>150</v>
      </c>
      <c r="D3464" s="1" t="s">
        <v>100</v>
      </c>
      <c r="E3464" s="1" t="s">
        <v>101</v>
      </c>
      <c r="F3464" s="1" t="s">
        <v>101</v>
      </c>
      <c r="G3464" s="13" t="s">
        <v>1622</v>
      </c>
      <c r="H3464" s="12">
        <v>41652</v>
      </c>
      <c r="I3464" s="12" t="s">
        <v>1622</v>
      </c>
      <c r="J3464" s="12">
        <v>41652</v>
      </c>
      <c r="K3464" s="4">
        <v>5162</v>
      </c>
      <c r="L3464" s="1" t="s">
        <v>146</v>
      </c>
      <c r="M3464" s="1" t="s">
        <v>1920</v>
      </c>
      <c r="N3464" s="1" t="s">
        <v>302</v>
      </c>
      <c r="O3464" s="1" t="s">
        <v>93</v>
      </c>
      <c r="P3464">
        <v>30</v>
      </c>
      <c r="Q3464">
        <v>1485</v>
      </c>
      <c r="R3464">
        <v>27749.02</v>
      </c>
      <c r="S3464">
        <v>18.690000000000001</v>
      </c>
      <c r="T3464">
        <v>0.62</v>
      </c>
      <c r="U3464">
        <f t="shared" si="984"/>
        <v>27754.65</v>
      </c>
      <c r="V3464">
        <f t="shared" si="985"/>
        <v>44550</v>
      </c>
      <c r="W3464" s="1" t="s">
        <v>179</v>
      </c>
      <c r="X3464" s="1" t="s">
        <v>1236</v>
      </c>
      <c r="Y3464" s="1" t="s">
        <v>156</v>
      </c>
      <c r="Z3464" s="3">
        <v>16635</v>
      </c>
      <c r="AA3464" s="4">
        <f>AB3464</f>
        <v>2408.1268020000002</v>
      </c>
      <c r="AB3464" s="2">
        <f>2245.156962+0.109744*Q3464</f>
        <v>2408.1268020000002</v>
      </c>
      <c r="AC3464" s="4">
        <f>AD3464</f>
        <v>1224.5634010000001</v>
      </c>
      <c r="AD3464" s="4">
        <f t="shared" si="990"/>
        <v>1224.5634010000001</v>
      </c>
      <c r="AE3464" s="4" t="s">
        <v>62</v>
      </c>
      <c r="AG3464" s="4" t="str">
        <f t="shared" si="991"/>
        <v>Weight Captured Separately</v>
      </c>
      <c r="AI3464" t="e">
        <f t="shared" si="986"/>
        <v>#N/A</v>
      </c>
      <c r="AJ3464" t="s">
        <v>81</v>
      </c>
      <c r="AK3464" s="2"/>
      <c r="AL3464" s="2" t="str">
        <f t="shared" si="992"/>
        <v>Freight Included in Commodity Cost</v>
      </c>
      <c r="AM3464" s="4"/>
      <c r="AN3464" t="e">
        <f>VLOOKUP([1]!Tabelle13[[#This Row],[Vlookup this ID for freight costs]],$AL$2:$AL$6811,2,FALSE)</f>
        <v>#REF!</v>
      </c>
      <c r="AO3464">
        <f>IF(AK:AK="",AC:AC*6.242+1.383 -2.844 + 3.145 -2.265  -2.026,AK:AK)</f>
        <v>7641.1177490420005</v>
      </c>
      <c r="AP3464">
        <v>28.53</v>
      </c>
      <c r="AQ3464">
        <v>28.53</v>
      </c>
      <c r="AR3464" s="4">
        <v>13</v>
      </c>
      <c r="AS3464" s="4">
        <v>1</v>
      </c>
      <c r="AT3464" s="4">
        <v>2014</v>
      </c>
      <c r="AU3464" s="4">
        <v>13</v>
      </c>
      <c r="AV3464" s="4">
        <v>1</v>
      </c>
      <c r="AW3464" s="4">
        <v>2014</v>
      </c>
      <c r="AX3464" t="str">
        <f t="shared" si="987"/>
        <v>No Delay</v>
      </c>
      <c r="AY3464">
        <f t="shared" si="988"/>
        <v>0</v>
      </c>
    </row>
    <row r="3465" spans="1:51" x14ac:dyDescent="0.2">
      <c r="A3465" s="3">
        <v>83543</v>
      </c>
      <c r="B3465" s="1" t="s">
        <v>172</v>
      </c>
      <c r="C3465" s="1" t="s">
        <v>114</v>
      </c>
      <c r="D3465" s="1" t="s">
        <v>130</v>
      </c>
      <c r="E3465" s="1" t="s">
        <v>101</v>
      </c>
      <c r="F3465" s="1" t="s">
        <v>101</v>
      </c>
      <c r="G3465" s="13" t="s">
        <v>761</v>
      </c>
      <c r="H3465" s="12">
        <v>40850</v>
      </c>
      <c r="I3465" s="12" t="s">
        <v>1586</v>
      </c>
      <c r="J3465" s="12">
        <v>40862</v>
      </c>
      <c r="K3465" s="4">
        <v>3565</v>
      </c>
      <c r="L3465" s="1" t="s">
        <v>146</v>
      </c>
      <c r="M3465" s="1" t="s">
        <v>132</v>
      </c>
      <c r="N3465" s="1" t="s">
        <v>159</v>
      </c>
      <c r="O3465" s="1" t="s">
        <v>93</v>
      </c>
      <c r="P3465">
        <v>30</v>
      </c>
      <c r="Q3465">
        <v>26060</v>
      </c>
      <c r="R3465">
        <v>233758.2</v>
      </c>
      <c r="S3465">
        <v>8.9700000000000006</v>
      </c>
      <c r="T3465">
        <v>0.3</v>
      </c>
      <c r="U3465">
        <f t="shared" si="984"/>
        <v>233758.2</v>
      </c>
      <c r="V3465">
        <f t="shared" si="985"/>
        <v>781800</v>
      </c>
      <c r="W3465" s="1" t="s">
        <v>155</v>
      </c>
      <c r="X3465" s="1" t="s">
        <v>1236</v>
      </c>
      <c r="Y3465" s="1" t="s">
        <v>156</v>
      </c>
      <c r="Z3465" s="3">
        <v>14240</v>
      </c>
      <c r="AA3465" s="4">
        <f t="shared" si="989"/>
        <v>2409</v>
      </c>
      <c r="AB3465" s="4">
        <f xml:space="preserve"> 2244.740206  + 0.1097478*Q3465</f>
        <v>5104.7678740000001</v>
      </c>
      <c r="AC3465" s="4">
        <f>AF3465</f>
        <v>2409</v>
      </c>
      <c r="AD3465" s="4">
        <f t="shared" si="990"/>
        <v>2409</v>
      </c>
      <c r="AE3465" s="4">
        <v>2409</v>
      </c>
      <c r="AF3465" s="4">
        <v>2409</v>
      </c>
      <c r="AG3465" s="4">
        <f t="shared" si="991"/>
        <v>2409</v>
      </c>
      <c r="AI3465" t="e">
        <f t="shared" si="986"/>
        <v>#N/A</v>
      </c>
      <c r="AJ3465">
        <v>9346.7999999999993</v>
      </c>
      <c r="AK3465" s="2">
        <v>9346.7999999999993</v>
      </c>
      <c r="AL3465" s="2">
        <f t="shared" si="992"/>
        <v>9346.7999999999993</v>
      </c>
      <c r="AM3465" s="4"/>
      <c r="AN3465" t="e">
        <f>VLOOKUP([1]!Tabelle13[[#This Row],[Vlookup this ID for freight costs]],$AL$2:$AL$6811,2,FALSE)</f>
        <v>#REF!</v>
      </c>
      <c r="AP3465">
        <v>385.7</v>
      </c>
      <c r="AQ3465">
        <v>385.7</v>
      </c>
      <c r="AR3465" s="4">
        <v>3</v>
      </c>
      <c r="AS3465" s="4">
        <v>11</v>
      </c>
      <c r="AT3465" s="4">
        <v>2011</v>
      </c>
      <c r="AU3465" s="4">
        <v>15</v>
      </c>
      <c r="AV3465" s="4">
        <v>11</v>
      </c>
      <c r="AW3465" s="4">
        <v>2011</v>
      </c>
      <c r="AX3465" t="str">
        <f t="shared" si="987"/>
        <v>Delay</v>
      </c>
      <c r="AY3465">
        <f t="shared" si="988"/>
        <v>12</v>
      </c>
    </row>
    <row r="3466" spans="1:51" x14ac:dyDescent="0.2">
      <c r="A3466" s="3">
        <v>86394</v>
      </c>
      <c r="B3466" s="1" t="s">
        <v>50</v>
      </c>
      <c r="C3466" s="1" t="s">
        <v>51</v>
      </c>
      <c r="D3466" s="1" t="s">
        <v>130</v>
      </c>
      <c r="E3466" s="1" t="s">
        <v>101</v>
      </c>
      <c r="F3466" s="1" t="s">
        <v>101</v>
      </c>
      <c r="G3466" s="13" t="s">
        <v>486</v>
      </c>
      <c r="H3466" s="12">
        <v>40786</v>
      </c>
      <c r="I3466" s="12" t="s">
        <v>2094</v>
      </c>
      <c r="J3466" s="12">
        <v>40787</v>
      </c>
      <c r="K3466" s="4">
        <v>3394</v>
      </c>
      <c r="L3466" s="1" t="s">
        <v>146</v>
      </c>
      <c r="M3466" s="1" t="s">
        <v>132</v>
      </c>
      <c r="N3466" s="1" t="s">
        <v>742</v>
      </c>
      <c r="O3466" s="1" t="s">
        <v>93</v>
      </c>
      <c r="P3466">
        <v>240</v>
      </c>
      <c r="Q3466">
        <v>6250</v>
      </c>
      <c r="R3466">
        <v>12625</v>
      </c>
      <c r="S3466">
        <v>2.02</v>
      </c>
      <c r="T3466">
        <v>0.01</v>
      </c>
      <c r="U3466">
        <f t="shared" si="984"/>
        <v>12625</v>
      </c>
      <c r="V3466">
        <f t="shared" si="985"/>
        <v>1500000</v>
      </c>
      <c r="W3466" s="1" t="s">
        <v>155</v>
      </c>
      <c r="X3466" s="1" t="s">
        <v>1236</v>
      </c>
      <c r="Y3466" s="1" t="s">
        <v>156</v>
      </c>
      <c r="Z3466" s="3">
        <v>14703</v>
      </c>
      <c r="AA3466" s="4">
        <f t="shared" si="989"/>
        <v>2409</v>
      </c>
      <c r="AB3466" s="4">
        <f xml:space="preserve"> 2244.740206  + 0.1097478*Q3466</f>
        <v>2930.6639559999999</v>
      </c>
      <c r="AC3466" s="4">
        <f>AF3466</f>
        <v>2409</v>
      </c>
      <c r="AD3466" s="4">
        <f t="shared" si="990"/>
        <v>4849.6774836969707</v>
      </c>
      <c r="AE3466" s="4">
        <v>2409</v>
      </c>
      <c r="AF3466" s="4">
        <v>2409</v>
      </c>
      <c r="AG3466" s="4">
        <f t="shared" si="991"/>
        <v>2409</v>
      </c>
      <c r="AI3466" t="e">
        <f t="shared" si="986"/>
        <v>#N/A</v>
      </c>
      <c r="AJ3466">
        <v>3525.03</v>
      </c>
      <c r="AK3466" s="2">
        <v>3525.03</v>
      </c>
      <c r="AL3466" s="2">
        <f t="shared" si="992"/>
        <v>3525.03</v>
      </c>
      <c r="AM3466" s="4"/>
      <c r="AN3466" t="e">
        <f>VLOOKUP([1]!Tabelle13[[#This Row],[Vlookup this ID for freight costs]],$AL$2:$AL$6811,2,FALSE)</f>
        <v>#REF!</v>
      </c>
      <c r="AP3466">
        <v>20.83</v>
      </c>
      <c r="AQ3466">
        <v>20.83</v>
      </c>
      <c r="AR3466" s="4">
        <v>31</v>
      </c>
      <c r="AS3466" s="4">
        <v>8</v>
      </c>
      <c r="AT3466" s="4">
        <v>2011</v>
      </c>
      <c r="AU3466" s="4">
        <v>1</v>
      </c>
      <c r="AV3466" s="4">
        <v>9</v>
      </c>
      <c r="AW3466" s="4">
        <v>2011</v>
      </c>
      <c r="AX3466" t="str">
        <f t="shared" si="987"/>
        <v>Delay</v>
      </c>
      <c r="AY3466">
        <f t="shared" si="988"/>
        <v>1</v>
      </c>
    </row>
    <row r="3467" spans="1:51" x14ac:dyDescent="0.2">
      <c r="A3467" s="3">
        <v>7327</v>
      </c>
      <c r="B3467" s="1" t="s">
        <v>1918</v>
      </c>
      <c r="C3467" s="1" t="s">
        <v>150</v>
      </c>
      <c r="D3467" s="1" t="s">
        <v>100</v>
      </c>
      <c r="E3467" s="1" t="s">
        <v>101</v>
      </c>
      <c r="F3467" s="1" t="s">
        <v>101</v>
      </c>
      <c r="G3467" s="13" t="s">
        <v>1882</v>
      </c>
      <c r="H3467" s="12">
        <v>39685</v>
      </c>
      <c r="I3467" s="12" t="s">
        <v>1981</v>
      </c>
      <c r="J3467" s="12">
        <v>39674</v>
      </c>
      <c r="K3467" s="4">
        <v>1005</v>
      </c>
      <c r="L3467" s="1" t="s">
        <v>146</v>
      </c>
      <c r="M3467" s="1" t="s">
        <v>1920</v>
      </c>
      <c r="N3467" s="1" t="s">
        <v>2026</v>
      </c>
      <c r="O3467" s="1" t="s">
        <v>2007</v>
      </c>
      <c r="P3467">
        <v>60</v>
      </c>
      <c r="Q3467">
        <v>1500</v>
      </c>
      <c r="R3467">
        <v>7965</v>
      </c>
      <c r="S3467">
        <v>5.31</v>
      </c>
      <c r="T3467">
        <v>0.09</v>
      </c>
      <c r="U3467">
        <f t="shared" si="984"/>
        <v>7964.9999999999991</v>
      </c>
      <c r="V3467">
        <f t="shared" si="985"/>
        <v>90000</v>
      </c>
      <c r="W3467" s="1" t="s">
        <v>2027</v>
      </c>
      <c r="X3467" s="1" t="s">
        <v>150</v>
      </c>
      <c r="Y3467" s="1" t="s">
        <v>150</v>
      </c>
      <c r="Z3467" s="3">
        <v>800</v>
      </c>
      <c r="AA3467" s="4">
        <f t="shared" ref="AA3467:AA3477" si="993">AB3467</f>
        <v>2409.772962</v>
      </c>
      <c r="AB3467" s="2">
        <f t="shared" ref="AB3467:AB3477" si="994">2245.156962+0.109744*Q3467</f>
        <v>2409.772962</v>
      </c>
      <c r="AC3467" s="4">
        <f t="shared" ref="AC3467:AC3477" si="995">AD3467</f>
        <v>910.94131323809518</v>
      </c>
      <c r="AD3467" s="4">
        <f t="shared" si="990"/>
        <v>910.94131323809518</v>
      </c>
      <c r="AE3467" s="4" t="s">
        <v>62</v>
      </c>
      <c r="AG3467" s="4" t="str">
        <f t="shared" si="991"/>
        <v>Weight Captured Separately</v>
      </c>
      <c r="AH3467" s="4">
        <v>11483</v>
      </c>
      <c r="AI3467">
        <f t="shared" si="986"/>
        <v>9248</v>
      </c>
      <c r="AJ3467" t="s">
        <v>81</v>
      </c>
      <c r="AK3467" s="2"/>
      <c r="AL3467" s="2" t="str">
        <f t="shared" si="992"/>
        <v>Freight Included in Commodity Cost</v>
      </c>
      <c r="AM3467" s="4"/>
      <c r="AN3467" t="e">
        <f>VLOOKUP([1]!Tabelle13[[#This Row],[Vlookup this ID for freight costs]],$AL$2:$AL$6811,2,FALSE)</f>
        <v>#REF!</v>
      </c>
      <c r="AO3467">
        <f t="shared" ref="AO3467:AO3477" si="996">IF(AK:AK="",AC:AC*6.242+1.383 -2.844 + 3.145 -2.265  -2.026,AK:AK)</f>
        <v>5683.4886772321897</v>
      </c>
      <c r="AP3467">
        <v>12.74</v>
      </c>
      <c r="AQ3467">
        <v>12.74</v>
      </c>
      <c r="AR3467" s="4">
        <v>25</v>
      </c>
      <c r="AS3467" s="4">
        <v>8</v>
      </c>
      <c r="AT3467" s="4">
        <v>2008</v>
      </c>
      <c r="AU3467" s="4">
        <v>14</v>
      </c>
      <c r="AV3467" s="4">
        <v>8</v>
      </c>
      <c r="AW3467" s="4">
        <v>2008</v>
      </c>
      <c r="AX3467" t="str">
        <f t="shared" si="987"/>
        <v>No Delay</v>
      </c>
      <c r="AY3467">
        <f t="shared" si="988"/>
        <v>0</v>
      </c>
    </row>
    <row r="3468" spans="1:51" x14ac:dyDescent="0.2">
      <c r="A3468" s="3">
        <v>8186</v>
      </c>
      <c r="B3468" s="1" t="s">
        <v>1918</v>
      </c>
      <c r="C3468" s="1" t="s">
        <v>150</v>
      </c>
      <c r="D3468" s="1" t="s">
        <v>100</v>
      </c>
      <c r="E3468" s="1"/>
      <c r="F3468" s="1" t="s">
        <v>107</v>
      </c>
      <c r="G3468" s="13" t="s">
        <v>1953</v>
      </c>
      <c r="H3468" s="12">
        <v>39476</v>
      </c>
      <c r="I3468" s="12" t="s">
        <v>1953</v>
      </c>
      <c r="J3468" s="12">
        <v>39476</v>
      </c>
      <c r="K3468" s="4">
        <v>637</v>
      </c>
      <c r="L3468" s="1" t="s">
        <v>146</v>
      </c>
      <c r="M3468" s="1" t="s">
        <v>1954</v>
      </c>
      <c r="N3468" s="1" t="s">
        <v>2026</v>
      </c>
      <c r="O3468" s="1" t="s">
        <v>2007</v>
      </c>
      <c r="P3468">
        <v>60</v>
      </c>
      <c r="Q3468">
        <v>1500</v>
      </c>
      <c r="R3468">
        <v>9600</v>
      </c>
      <c r="S3468">
        <v>6.4</v>
      </c>
      <c r="T3468">
        <v>0.11</v>
      </c>
      <c r="U3468">
        <f t="shared" si="984"/>
        <v>9600</v>
      </c>
      <c r="V3468">
        <f t="shared" si="985"/>
        <v>90000</v>
      </c>
      <c r="W3468" s="1" t="s">
        <v>2027</v>
      </c>
      <c r="X3468" s="1" t="s">
        <v>150</v>
      </c>
      <c r="Y3468" s="1" t="s">
        <v>150</v>
      </c>
      <c r="Z3468" s="3">
        <v>800</v>
      </c>
      <c r="AA3468" s="4">
        <f t="shared" si="993"/>
        <v>2409.772962</v>
      </c>
      <c r="AB3468" s="2">
        <f t="shared" si="994"/>
        <v>2409.772962</v>
      </c>
      <c r="AC3468" s="4">
        <f t="shared" si="995"/>
        <v>910.94131323809518</v>
      </c>
      <c r="AD3468" s="4">
        <f t="shared" si="990"/>
        <v>910.94131323809518</v>
      </c>
      <c r="AE3468" s="4" t="s">
        <v>62</v>
      </c>
      <c r="AG3468" s="4" t="str">
        <f t="shared" si="991"/>
        <v>Weight Captured Separately</v>
      </c>
      <c r="AH3468" s="4">
        <v>11048</v>
      </c>
      <c r="AI3468">
        <f t="shared" si="986"/>
        <v>1165</v>
      </c>
      <c r="AJ3468" t="s">
        <v>81</v>
      </c>
      <c r="AK3468" s="2"/>
      <c r="AL3468" s="2" t="str">
        <f t="shared" si="992"/>
        <v>Freight Included in Commodity Cost</v>
      </c>
      <c r="AM3468" s="4"/>
      <c r="AN3468" t="e">
        <f>VLOOKUP([1]!Tabelle13[[#This Row],[Vlookup this ID for freight costs]],$AL$2:$AL$6811,2,FALSE)</f>
        <v>#REF!</v>
      </c>
      <c r="AO3468">
        <f t="shared" si="996"/>
        <v>5683.4886772321897</v>
      </c>
      <c r="AP3468">
        <v>15.36</v>
      </c>
      <c r="AQ3468">
        <v>15.36</v>
      </c>
      <c r="AR3468" s="4">
        <v>29</v>
      </c>
      <c r="AS3468" s="4">
        <v>1</v>
      </c>
      <c r="AT3468" s="4">
        <v>2008</v>
      </c>
      <c r="AU3468" s="4">
        <v>29</v>
      </c>
      <c r="AV3468" s="4">
        <v>1</v>
      </c>
      <c r="AW3468" s="4">
        <v>2008</v>
      </c>
      <c r="AX3468" t="str">
        <f t="shared" si="987"/>
        <v>No Delay</v>
      </c>
      <c r="AY3468">
        <f t="shared" si="988"/>
        <v>0</v>
      </c>
    </row>
    <row r="3469" spans="1:51" x14ac:dyDescent="0.2">
      <c r="A3469" s="3">
        <v>7748</v>
      </c>
      <c r="B3469" s="1" t="s">
        <v>1918</v>
      </c>
      <c r="C3469" s="1" t="s">
        <v>150</v>
      </c>
      <c r="D3469" s="1" t="s">
        <v>100</v>
      </c>
      <c r="E3469" s="1" t="s">
        <v>53</v>
      </c>
      <c r="F3469" s="1" t="s">
        <v>53</v>
      </c>
      <c r="G3469" s="13" t="s">
        <v>1996</v>
      </c>
      <c r="H3469" s="12">
        <v>39989</v>
      </c>
      <c r="I3469" s="12" t="s">
        <v>2052</v>
      </c>
      <c r="J3469" s="12">
        <v>39917</v>
      </c>
      <c r="K3469" s="4">
        <v>1465</v>
      </c>
      <c r="L3469" s="1" t="s">
        <v>146</v>
      </c>
      <c r="M3469" s="1" t="s">
        <v>1920</v>
      </c>
      <c r="N3469" s="1" t="s">
        <v>233</v>
      </c>
      <c r="O3469" s="1" t="s">
        <v>93</v>
      </c>
      <c r="P3469">
        <v>200</v>
      </c>
      <c r="Q3469">
        <v>1500</v>
      </c>
      <c r="R3469">
        <v>3150</v>
      </c>
      <c r="S3469">
        <v>2.1</v>
      </c>
      <c r="T3469">
        <v>0.01</v>
      </c>
      <c r="U3469">
        <f t="shared" si="984"/>
        <v>3150</v>
      </c>
      <c r="V3469">
        <f t="shared" si="985"/>
        <v>300000</v>
      </c>
      <c r="W3469" s="1" t="s">
        <v>155</v>
      </c>
      <c r="X3469" s="1" t="s">
        <v>1236</v>
      </c>
      <c r="Y3469" s="1" t="s">
        <v>156</v>
      </c>
      <c r="Z3469" s="3">
        <v>8107</v>
      </c>
      <c r="AA3469" s="4">
        <f t="shared" si="993"/>
        <v>2409.772962</v>
      </c>
      <c r="AB3469" s="2">
        <f t="shared" si="994"/>
        <v>2409.772962</v>
      </c>
      <c r="AC3469" s="4">
        <f t="shared" si="995"/>
        <v>2609.2959257333337</v>
      </c>
      <c r="AD3469" s="4">
        <f t="shared" si="990"/>
        <v>2609.2959257333337</v>
      </c>
      <c r="AE3469" s="4" t="s">
        <v>62</v>
      </c>
      <c r="AG3469" s="4" t="str">
        <f t="shared" si="991"/>
        <v>Weight Captured Separately</v>
      </c>
      <c r="AH3469" s="4">
        <v>10970</v>
      </c>
      <c r="AI3469">
        <f t="shared" si="986"/>
        <v>2955</v>
      </c>
      <c r="AJ3469" t="s">
        <v>81</v>
      </c>
      <c r="AK3469" s="2"/>
      <c r="AL3469" s="2" t="str">
        <f t="shared" si="992"/>
        <v>Freight Included in Commodity Cost</v>
      </c>
      <c r="AM3469" s="4"/>
      <c r="AN3469" t="e">
        <f>VLOOKUP([1]!Tabelle13[[#This Row],[Vlookup this ID for freight costs]],$AL$2:$AL$6811,2,FALSE)</f>
        <v>#REF!</v>
      </c>
      <c r="AO3469">
        <f t="shared" si="996"/>
        <v>16284.618168427471</v>
      </c>
      <c r="AP3469">
        <v>6.17</v>
      </c>
      <c r="AQ3469">
        <v>6.17</v>
      </c>
      <c r="AR3469" s="4">
        <v>25</v>
      </c>
      <c r="AS3469" s="4">
        <v>6</v>
      </c>
      <c r="AT3469" s="4">
        <v>2009</v>
      </c>
      <c r="AU3469" s="4">
        <v>14</v>
      </c>
      <c r="AV3469" s="4">
        <v>4</v>
      </c>
      <c r="AW3469" s="4">
        <v>2009</v>
      </c>
      <c r="AX3469" t="str">
        <f t="shared" si="987"/>
        <v>No Delay</v>
      </c>
      <c r="AY3469">
        <f t="shared" si="988"/>
        <v>0</v>
      </c>
    </row>
    <row r="3470" spans="1:51" x14ac:dyDescent="0.2">
      <c r="A3470" s="3">
        <v>9033</v>
      </c>
      <c r="B3470" s="1" t="s">
        <v>1918</v>
      </c>
      <c r="C3470" s="1" t="s">
        <v>150</v>
      </c>
      <c r="D3470" s="1" t="s">
        <v>100</v>
      </c>
      <c r="E3470" s="1" t="s">
        <v>53</v>
      </c>
      <c r="F3470" s="1" t="s">
        <v>53</v>
      </c>
      <c r="G3470" s="13" t="s">
        <v>2055</v>
      </c>
      <c r="H3470" s="12">
        <v>39959</v>
      </c>
      <c r="I3470" s="12" t="s">
        <v>2056</v>
      </c>
      <c r="J3470" s="12">
        <v>39835</v>
      </c>
      <c r="K3470" s="4">
        <v>1325</v>
      </c>
      <c r="L3470" s="1" t="s">
        <v>146</v>
      </c>
      <c r="M3470" s="1" t="s">
        <v>1920</v>
      </c>
      <c r="N3470" s="1" t="s">
        <v>778</v>
      </c>
      <c r="O3470" s="1" t="s">
        <v>93</v>
      </c>
      <c r="P3470">
        <v>240</v>
      </c>
      <c r="Q3470">
        <v>1500</v>
      </c>
      <c r="R3470">
        <v>5445</v>
      </c>
      <c r="S3470">
        <v>3.63</v>
      </c>
      <c r="T3470">
        <v>0.02</v>
      </c>
      <c r="U3470">
        <f t="shared" si="984"/>
        <v>5445</v>
      </c>
      <c r="V3470">
        <f t="shared" si="985"/>
        <v>360000</v>
      </c>
      <c r="W3470" s="1" t="s">
        <v>155</v>
      </c>
      <c r="X3470" s="1" t="s">
        <v>1236</v>
      </c>
      <c r="Y3470" s="1" t="s">
        <v>156</v>
      </c>
      <c r="Z3470" s="3">
        <v>8107</v>
      </c>
      <c r="AA3470" s="4">
        <f t="shared" si="993"/>
        <v>2409.772962</v>
      </c>
      <c r="AB3470" s="2">
        <f t="shared" si="994"/>
        <v>2409.772962</v>
      </c>
      <c r="AC3470" s="4">
        <f t="shared" si="995"/>
        <v>2257.4050337499998</v>
      </c>
      <c r="AD3470" s="4">
        <f t="shared" si="990"/>
        <v>2257.4050337499998</v>
      </c>
      <c r="AE3470" s="4" t="s">
        <v>62</v>
      </c>
      <c r="AG3470" s="4" t="str">
        <f t="shared" si="991"/>
        <v>Weight Captured Separately</v>
      </c>
      <c r="AH3470" s="4">
        <v>36539</v>
      </c>
      <c r="AI3470">
        <f t="shared" si="986"/>
        <v>420</v>
      </c>
      <c r="AJ3470" t="s">
        <v>81</v>
      </c>
      <c r="AK3470" s="2"/>
      <c r="AL3470" s="2" t="str">
        <f t="shared" si="992"/>
        <v>Freight Included in Commodity Cost</v>
      </c>
      <c r="AM3470" s="4"/>
      <c r="AN3470" t="e">
        <f>VLOOKUP([1]!Tabelle13[[#This Row],[Vlookup this ID for freight costs]],$AL$2:$AL$6811,2,FALSE)</f>
        <v>#REF!</v>
      </c>
      <c r="AO3470">
        <f t="shared" si="996"/>
        <v>14088.115220667501</v>
      </c>
      <c r="AP3470">
        <v>10.67</v>
      </c>
      <c r="AQ3470">
        <v>10.67</v>
      </c>
      <c r="AR3470" s="4">
        <v>26</v>
      </c>
      <c r="AS3470" s="4">
        <v>5</v>
      </c>
      <c r="AT3470" s="4">
        <v>2009</v>
      </c>
      <c r="AU3470" s="4">
        <v>22</v>
      </c>
      <c r="AV3470" s="4">
        <v>1</v>
      </c>
      <c r="AW3470" s="4">
        <v>2009</v>
      </c>
      <c r="AX3470" t="str">
        <f t="shared" si="987"/>
        <v>No Delay</v>
      </c>
      <c r="AY3470">
        <f t="shared" si="988"/>
        <v>0</v>
      </c>
    </row>
    <row r="3471" spans="1:51" x14ac:dyDescent="0.2">
      <c r="A3471" s="3">
        <v>2451</v>
      </c>
      <c r="B3471" s="1" t="s">
        <v>1918</v>
      </c>
      <c r="C3471" s="1" t="s">
        <v>150</v>
      </c>
      <c r="D3471" s="1" t="s">
        <v>100</v>
      </c>
      <c r="E3471" s="1" t="s">
        <v>53</v>
      </c>
      <c r="F3471" s="1" t="s">
        <v>53</v>
      </c>
      <c r="G3471" s="13" t="s">
        <v>1996</v>
      </c>
      <c r="H3471" s="12">
        <v>39989</v>
      </c>
      <c r="I3471" s="12" t="s">
        <v>1999</v>
      </c>
      <c r="J3471" s="12">
        <v>39923</v>
      </c>
      <c r="K3471" s="4">
        <v>1480</v>
      </c>
      <c r="L3471" s="1" t="s">
        <v>146</v>
      </c>
      <c r="M3471" s="1" t="s">
        <v>1920</v>
      </c>
      <c r="N3471" s="1" t="s">
        <v>684</v>
      </c>
      <c r="O3471" s="1" t="s">
        <v>685</v>
      </c>
      <c r="P3471">
        <v>60</v>
      </c>
      <c r="Q3471">
        <v>1500</v>
      </c>
      <c r="R3471">
        <v>15150</v>
      </c>
      <c r="S3471">
        <v>10.1</v>
      </c>
      <c r="T3471">
        <v>0.17</v>
      </c>
      <c r="U3471">
        <f t="shared" si="984"/>
        <v>15150</v>
      </c>
      <c r="V3471">
        <f t="shared" si="985"/>
        <v>90000</v>
      </c>
      <c r="W3471" s="1" t="s">
        <v>185</v>
      </c>
      <c r="X3471" s="1" t="s">
        <v>186</v>
      </c>
      <c r="Y3471" s="1" t="s">
        <v>186</v>
      </c>
      <c r="Z3471" s="3">
        <v>8773</v>
      </c>
      <c r="AA3471" s="4">
        <f t="shared" si="993"/>
        <v>2409.772962</v>
      </c>
      <c r="AB3471" s="2">
        <f t="shared" si="994"/>
        <v>2409.772962</v>
      </c>
      <c r="AC3471" s="4">
        <f t="shared" si="995"/>
        <v>910.94131323809518</v>
      </c>
      <c r="AD3471" s="4">
        <f t="shared" si="990"/>
        <v>910.94131323809518</v>
      </c>
      <c r="AE3471" s="4" t="s">
        <v>62</v>
      </c>
      <c r="AG3471" s="4" t="str">
        <f t="shared" si="991"/>
        <v>Weight Captured Separately</v>
      </c>
      <c r="AH3471" s="4">
        <v>11244</v>
      </c>
      <c r="AI3471">
        <f t="shared" si="986"/>
        <v>2033</v>
      </c>
      <c r="AJ3471" t="s">
        <v>81</v>
      </c>
      <c r="AK3471" s="2"/>
      <c r="AL3471" s="2" t="str">
        <f t="shared" si="992"/>
        <v>Freight Included in Commodity Cost</v>
      </c>
      <c r="AM3471" s="4"/>
      <c r="AN3471" t="e">
        <f>VLOOKUP([1]!Tabelle13[[#This Row],[Vlookup this ID for freight costs]],$AL$2:$AL$6811,2,FALSE)</f>
        <v>#REF!</v>
      </c>
      <c r="AO3471">
        <f t="shared" si="996"/>
        <v>5683.4886772321897</v>
      </c>
      <c r="AP3471">
        <v>29.69</v>
      </c>
      <c r="AQ3471">
        <v>29.69</v>
      </c>
      <c r="AR3471" s="4">
        <v>25</v>
      </c>
      <c r="AS3471" s="4">
        <v>6</v>
      </c>
      <c r="AT3471" s="4">
        <v>2009</v>
      </c>
      <c r="AU3471" s="4">
        <v>20</v>
      </c>
      <c r="AV3471" s="4">
        <v>4</v>
      </c>
      <c r="AW3471" s="4">
        <v>2009</v>
      </c>
      <c r="AX3471" t="str">
        <f t="shared" si="987"/>
        <v>No Delay</v>
      </c>
      <c r="AY3471">
        <f t="shared" si="988"/>
        <v>0</v>
      </c>
    </row>
    <row r="3472" spans="1:51" x14ac:dyDescent="0.2">
      <c r="A3472" s="3">
        <v>11960</v>
      </c>
      <c r="B3472" s="1" t="s">
        <v>88</v>
      </c>
      <c r="C3472" s="1" t="s">
        <v>89</v>
      </c>
      <c r="D3472" s="1" t="s">
        <v>130</v>
      </c>
      <c r="E3472" s="1" t="s">
        <v>53</v>
      </c>
      <c r="F3472" s="1" t="s">
        <v>53</v>
      </c>
      <c r="G3472" s="13" t="s">
        <v>2029</v>
      </c>
      <c r="H3472" s="12">
        <v>39895</v>
      </c>
      <c r="I3472" s="12" t="s">
        <v>2029</v>
      </c>
      <c r="J3472" s="12">
        <v>39895</v>
      </c>
      <c r="K3472" s="4">
        <v>1428</v>
      </c>
      <c r="L3472" s="1" t="s">
        <v>146</v>
      </c>
      <c r="M3472" s="1" t="s">
        <v>132</v>
      </c>
      <c r="N3472" s="1" t="s">
        <v>550</v>
      </c>
      <c r="O3472" s="1" t="s">
        <v>551</v>
      </c>
      <c r="P3472">
        <v>300</v>
      </c>
      <c r="Q3472">
        <v>1500</v>
      </c>
      <c r="R3472">
        <v>61650</v>
      </c>
      <c r="S3472">
        <v>41.1</v>
      </c>
      <c r="T3472">
        <v>0.14000000000000001</v>
      </c>
      <c r="U3472">
        <f t="shared" si="984"/>
        <v>61650</v>
      </c>
      <c r="V3472">
        <f t="shared" si="985"/>
        <v>450000</v>
      </c>
      <c r="W3472" s="1" t="s">
        <v>552</v>
      </c>
      <c r="X3472" s="1" t="s">
        <v>361</v>
      </c>
      <c r="Y3472" s="1" t="s">
        <v>361</v>
      </c>
      <c r="Z3472" s="3">
        <v>4931</v>
      </c>
      <c r="AA3472" s="4">
        <f t="shared" si="993"/>
        <v>2409.772962</v>
      </c>
      <c r="AB3472" s="2">
        <f t="shared" si="994"/>
        <v>2409.772962</v>
      </c>
      <c r="AC3472" s="4">
        <f t="shared" si="995"/>
        <v>1585.0541603333331</v>
      </c>
      <c r="AD3472" s="4">
        <f t="shared" si="990"/>
        <v>1585.0541603333331</v>
      </c>
      <c r="AE3472" s="3" t="s">
        <v>2030</v>
      </c>
      <c r="AF3472" s="3"/>
      <c r="AG3472" s="4" t="str">
        <f>AI3472</f>
        <v>Weight Captured Separately</v>
      </c>
      <c r="AH3472" s="4">
        <v>11030</v>
      </c>
      <c r="AI3472" t="str">
        <f t="shared" si="986"/>
        <v>Weight Captured Separately</v>
      </c>
      <c r="AJ3472" t="s">
        <v>2030</v>
      </c>
      <c r="AK3472" s="2"/>
      <c r="AL3472" s="2" t="str">
        <f>AN3472</f>
        <v>Invoiced Separately</v>
      </c>
      <c r="AM3472" s="4">
        <v>11030</v>
      </c>
      <c r="AN3472" t="str">
        <f>INDEX($AJ$2:$AJ$6811,MATCH(AM3472,$A$2:$A$6811,0))</f>
        <v>Invoiced Separately</v>
      </c>
      <c r="AO3472">
        <f t="shared" si="996"/>
        <v>9891.3010688006671</v>
      </c>
      <c r="AP3472">
        <v>120.83</v>
      </c>
      <c r="AQ3472">
        <v>120.83</v>
      </c>
      <c r="AR3472" s="4">
        <v>23</v>
      </c>
      <c r="AS3472" s="4">
        <v>4</v>
      </c>
      <c r="AT3472" s="4">
        <v>2009</v>
      </c>
      <c r="AU3472" s="4">
        <v>23</v>
      </c>
      <c r="AV3472" s="4">
        <v>4</v>
      </c>
      <c r="AW3472" s="4">
        <v>2009</v>
      </c>
      <c r="AX3472" t="str">
        <f t="shared" si="987"/>
        <v>No Delay</v>
      </c>
      <c r="AY3472">
        <f t="shared" si="988"/>
        <v>0</v>
      </c>
    </row>
    <row r="3473" spans="1:51" x14ac:dyDescent="0.2">
      <c r="A3473" s="3">
        <v>7720</v>
      </c>
      <c r="B3473" s="1" t="s">
        <v>1918</v>
      </c>
      <c r="C3473" s="1" t="s">
        <v>150</v>
      </c>
      <c r="D3473" s="1" t="s">
        <v>100</v>
      </c>
      <c r="E3473" s="1" t="s">
        <v>53</v>
      </c>
      <c r="F3473" s="1" t="s">
        <v>53</v>
      </c>
      <c r="G3473" s="13" t="s">
        <v>2036</v>
      </c>
      <c r="H3473" s="12">
        <v>39889</v>
      </c>
      <c r="I3473" s="12" t="s">
        <v>2037</v>
      </c>
      <c r="J3473" s="12">
        <v>39780</v>
      </c>
      <c r="K3473" s="4">
        <v>1221</v>
      </c>
      <c r="L3473" s="1" t="s">
        <v>146</v>
      </c>
      <c r="M3473" s="1" t="s">
        <v>1920</v>
      </c>
      <c r="N3473" s="1" t="s">
        <v>392</v>
      </c>
      <c r="O3473" s="1" t="s">
        <v>393</v>
      </c>
      <c r="P3473">
        <v>120</v>
      </c>
      <c r="Q3473">
        <v>1500</v>
      </c>
      <c r="R3473">
        <v>47880</v>
      </c>
      <c r="S3473">
        <v>31.92</v>
      </c>
      <c r="T3473">
        <v>0.27</v>
      </c>
      <c r="U3473">
        <f t="shared" si="984"/>
        <v>47880</v>
      </c>
      <c r="V3473">
        <f t="shared" si="985"/>
        <v>180000</v>
      </c>
      <c r="W3473" s="1" t="s">
        <v>394</v>
      </c>
      <c r="X3473" s="1" t="s">
        <v>112</v>
      </c>
      <c r="Y3473" s="1" t="s">
        <v>112</v>
      </c>
      <c r="Z3473" s="3">
        <v>9208</v>
      </c>
      <c r="AA3473" s="4">
        <f t="shared" si="993"/>
        <v>2409.772962</v>
      </c>
      <c r="AB3473" s="2">
        <f t="shared" si="994"/>
        <v>2409.772962</v>
      </c>
      <c r="AC3473" s="4">
        <f t="shared" si="995"/>
        <v>1134.1992506285715</v>
      </c>
      <c r="AD3473" s="4">
        <f t="shared" si="990"/>
        <v>1134.1992506285715</v>
      </c>
      <c r="AE3473" s="4" t="s">
        <v>62</v>
      </c>
      <c r="AG3473" s="4" t="str">
        <f t="shared" ref="AG3473:AG3484" si="997">AE3473</f>
        <v>Weight Captured Separately</v>
      </c>
      <c r="AH3473" s="4">
        <v>10670</v>
      </c>
      <c r="AI3473">
        <f t="shared" si="986"/>
        <v>311</v>
      </c>
      <c r="AJ3473" t="s">
        <v>81</v>
      </c>
      <c r="AK3473" s="2"/>
      <c r="AL3473" s="2" t="str">
        <f t="shared" ref="AL3473:AL3484" si="998">AJ3473</f>
        <v>Freight Included in Commodity Cost</v>
      </c>
      <c r="AM3473" s="4"/>
      <c r="AN3473" t="e">
        <f>VLOOKUP([1]!Tabelle13[[#This Row],[Vlookup this ID for freight costs]],$AL$2:$AL$6811,2,FALSE)</f>
        <v>#REF!</v>
      </c>
      <c r="AO3473">
        <f t="shared" si="996"/>
        <v>7077.0647224235427</v>
      </c>
      <c r="AP3473">
        <v>93.84</v>
      </c>
      <c r="AQ3473">
        <v>93.84</v>
      </c>
      <c r="AR3473" s="4">
        <v>17</v>
      </c>
      <c r="AS3473" s="4">
        <v>4</v>
      </c>
      <c r="AT3473" s="4">
        <v>2009</v>
      </c>
      <c r="AU3473" s="4">
        <v>28</v>
      </c>
      <c r="AV3473" s="4">
        <v>11</v>
      </c>
      <c r="AW3473" s="4">
        <v>2008</v>
      </c>
      <c r="AX3473" t="str">
        <f t="shared" si="987"/>
        <v>No Delay</v>
      </c>
      <c r="AY3473">
        <f t="shared" si="988"/>
        <v>0</v>
      </c>
    </row>
    <row r="3474" spans="1:51" x14ac:dyDescent="0.2">
      <c r="A3474" s="3">
        <v>21336</v>
      </c>
      <c r="B3474" s="1" t="s">
        <v>328</v>
      </c>
      <c r="C3474" s="1" t="s">
        <v>150</v>
      </c>
      <c r="D3474" s="1" t="s">
        <v>100</v>
      </c>
      <c r="E3474" s="1" t="s">
        <v>101</v>
      </c>
      <c r="F3474" s="1" t="s">
        <v>101</v>
      </c>
      <c r="G3474" s="13" t="s">
        <v>230</v>
      </c>
      <c r="H3474" s="12">
        <v>40329</v>
      </c>
      <c r="I3474" s="12" t="s">
        <v>230</v>
      </c>
      <c r="J3474" s="12">
        <v>40329</v>
      </c>
      <c r="K3474" s="4">
        <v>2467</v>
      </c>
      <c r="L3474" s="1" t="s">
        <v>146</v>
      </c>
      <c r="M3474" s="1" t="s">
        <v>1920</v>
      </c>
      <c r="N3474" s="1" t="s">
        <v>167</v>
      </c>
      <c r="O3474" s="1" t="s">
        <v>93</v>
      </c>
      <c r="P3474">
        <v>30</v>
      </c>
      <c r="Q3474">
        <v>1500</v>
      </c>
      <c r="R3474">
        <v>29714.49</v>
      </c>
      <c r="S3474">
        <v>19.809999999999999</v>
      </c>
      <c r="T3474">
        <v>0.66</v>
      </c>
      <c r="U3474">
        <f t="shared" si="984"/>
        <v>29714.999999999996</v>
      </c>
      <c r="V3474">
        <f t="shared" si="985"/>
        <v>45000</v>
      </c>
      <c r="W3474" s="1" t="s">
        <v>204</v>
      </c>
      <c r="X3474" s="1" t="s">
        <v>1236</v>
      </c>
      <c r="Y3474" s="1" t="s">
        <v>205</v>
      </c>
      <c r="Z3474" s="3">
        <v>16682</v>
      </c>
      <c r="AA3474" s="4">
        <f t="shared" si="993"/>
        <v>2409.772962</v>
      </c>
      <c r="AB3474" s="2">
        <f t="shared" si="994"/>
        <v>2409.772962</v>
      </c>
      <c r="AC3474" s="4">
        <f t="shared" si="995"/>
        <v>1472.7562623636366</v>
      </c>
      <c r="AD3474" s="4">
        <f t="shared" si="990"/>
        <v>1472.7562623636366</v>
      </c>
      <c r="AE3474" s="4" t="s">
        <v>62</v>
      </c>
      <c r="AG3474" s="4" t="str">
        <f t="shared" si="997"/>
        <v>Weight Captured Separately</v>
      </c>
      <c r="AI3474" t="e">
        <f t="shared" si="986"/>
        <v>#N/A</v>
      </c>
      <c r="AJ3474" t="s">
        <v>81</v>
      </c>
      <c r="AK3474" s="2"/>
      <c r="AL3474" s="2" t="str">
        <f t="shared" si="998"/>
        <v>Freight Included in Commodity Cost</v>
      </c>
      <c r="AM3474" s="4"/>
      <c r="AN3474" t="e">
        <f>VLOOKUP([1]!Tabelle13[[#This Row],[Vlookup this ID for freight costs]],$AL$2:$AL$6811,2,FALSE)</f>
        <v>#REF!</v>
      </c>
      <c r="AO3474">
        <f t="shared" si="996"/>
        <v>9190.3375896738216</v>
      </c>
      <c r="AP3474">
        <v>64.06</v>
      </c>
      <c r="AQ3474">
        <v>64.06</v>
      </c>
      <c r="AR3474" s="4">
        <v>31</v>
      </c>
      <c r="AS3474" s="4">
        <v>5</v>
      </c>
      <c r="AT3474" s="4">
        <v>2010</v>
      </c>
      <c r="AU3474" s="4">
        <v>31</v>
      </c>
      <c r="AV3474" s="4">
        <v>5</v>
      </c>
      <c r="AW3474" s="4">
        <v>2010</v>
      </c>
      <c r="AX3474" t="str">
        <f t="shared" si="987"/>
        <v>No Delay</v>
      </c>
      <c r="AY3474">
        <f t="shared" si="988"/>
        <v>0</v>
      </c>
    </row>
    <row r="3475" spans="1:51" x14ac:dyDescent="0.2">
      <c r="A3475" s="3">
        <v>7127</v>
      </c>
      <c r="B3475" s="1" t="s">
        <v>1918</v>
      </c>
      <c r="C3475" s="1" t="s">
        <v>150</v>
      </c>
      <c r="D3475" s="1" t="s">
        <v>100</v>
      </c>
      <c r="E3475" s="1" t="s">
        <v>101</v>
      </c>
      <c r="F3475" s="1" t="s">
        <v>101</v>
      </c>
      <c r="G3475" s="13" t="s">
        <v>1519</v>
      </c>
      <c r="H3475" s="12">
        <v>39680</v>
      </c>
      <c r="I3475" s="12" t="s">
        <v>96</v>
      </c>
      <c r="J3475" s="12">
        <v>39576</v>
      </c>
      <c r="K3475" s="4">
        <v>823</v>
      </c>
      <c r="L3475" s="1" t="s">
        <v>146</v>
      </c>
      <c r="M3475" s="1" t="s">
        <v>1920</v>
      </c>
      <c r="N3475" s="1" t="s">
        <v>167</v>
      </c>
      <c r="O3475" s="1" t="s">
        <v>93</v>
      </c>
      <c r="P3475">
        <v>30</v>
      </c>
      <c r="Q3475">
        <v>1500</v>
      </c>
      <c r="R3475">
        <v>23790</v>
      </c>
      <c r="S3475">
        <v>15.86</v>
      </c>
      <c r="T3475">
        <v>0.53</v>
      </c>
      <c r="U3475">
        <f t="shared" si="984"/>
        <v>23790</v>
      </c>
      <c r="V3475">
        <f t="shared" si="985"/>
        <v>45000</v>
      </c>
      <c r="W3475" s="1" t="s">
        <v>204</v>
      </c>
      <c r="X3475" s="1" t="s">
        <v>1236</v>
      </c>
      <c r="Y3475" s="1" t="s">
        <v>205</v>
      </c>
      <c r="Z3475" s="3">
        <v>16682</v>
      </c>
      <c r="AA3475" s="4">
        <f t="shared" si="993"/>
        <v>2409.772962</v>
      </c>
      <c r="AB3475" s="2">
        <f t="shared" si="994"/>
        <v>2409.772962</v>
      </c>
      <c r="AC3475" s="4">
        <f t="shared" si="995"/>
        <v>1472.7562623636366</v>
      </c>
      <c r="AD3475" s="4">
        <f t="shared" si="990"/>
        <v>1472.7562623636366</v>
      </c>
      <c r="AE3475" s="4" t="s">
        <v>62</v>
      </c>
      <c r="AG3475" s="4" t="str">
        <f t="shared" si="997"/>
        <v>Weight Captured Separately</v>
      </c>
      <c r="AH3475" s="4">
        <v>10597</v>
      </c>
      <c r="AI3475">
        <f t="shared" si="986"/>
        <v>143</v>
      </c>
      <c r="AJ3475" t="s">
        <v>81</v>
      </c>
      <c r="AK3475" s="2"/>
      <c r="AL3475" s="2" t="str">
        <f t="shared" si="998"/>
        <v>Freight Included in Commodity Cost</v>
      </c>
      <c r="AM3475" s="4"/>
      <c r="AN3475" t="e">
        <f>VLOOKUP([1]!Tabelle13[[#This Row],[Vlookup this ID for freight costs]],$AL$2:$AL$6811,2,FALSE)</f>
        <v>#REF!</v>
      </c>
      <c r="AO3475">
        <f t="shared" si="996"/>
        <v>9190.3375896738216</v>
      </c>
      <c r="AP3475">
        <v>38.06</v>
      </c>
      <c r="AQ3475">
        <v>38.06</v>
      </c>
      <c r="AR3475" s="4">
        <v>20</v>
      </c>
      <c r="AS3475" s="4">
        <v>8</v>
      </c>
      <c r="AT3475" s="4">
        <v>2008</v>
      </c>
      <c r="AU3475" s="4">
        <v>8</v>
      </c>
      <c r="AV3475" s="4">
        <v>5</v>
      </c>
      <c r="AW3475" s="4">
        <v>2008</v>
      </c>
      <c r="AX3475" t="str">
        <f t="shared" si="987"/>
        <v>No Delay</v>
      </c>
      <c r="AY3475">
        <f t="shared" si="988"/>
        <v>0</v>
      </c>
    </row>
    <row r="3476" spans="1:51" x14ac:dyDescent="0.2">
      <c r="A3476" s="3">
        <v>8645</v>
      </c>
      <c r="B3476" s="1" t="s">
        <v>1918</v>
      </c>
      <c r="C3476" s="1" t="s">
        <v>150</v>
      </c>
      <c r="D3476" s="1" t="s">
        <v>100</v>
      </c>
      <c r="E3476" s="1" t="s">
        <v>101</v>
      </c>
      <c r="F3476" s="1" t="s">
        <v>101</v>
      </c>
      <c r="G3476" s="13" t="s">
        <v>1882</v>
      </c>
      <c r="H3476" s="12">
        <v>39685</v>
      </c>
      <c r="I3476" s="12" t="s">
        <v>1981</v>
      </c>
      <c r="J3476" s="12">
        <v>39674</v>
      </c>
      <c r="K3476" s="4">
        <v>1006</v>
      </c>
      <c r="L3476" s="1" t="s">
        <v>146</v>
      </c>
      <c r="M3476" s="1" t="s">
        <v>1920</v>
      </c>
      <c r="N3476" s="1" t="s">
        <v>167</v>
      </c>
      <c r="O3476" s="1" t="s">
        <v>93</v>
      </c>
      <c r="P3476">
        <v>30</v>
      </c>
      <c r="Q3476">
        <v>1500</v>
      </c>
      <c r="R3476">
        <v>24300</v>
      </c>
      <c r="S3476">
        <v>16.2</v>
      </c>
      <c r="T3476">
        <v>0.54</v>
      </c>
      <c r="U3476">
        <f t="shared" si="984"/>
        <v>24300</v>
      </c>
      <c r="V3476">
        <f t="shared" si="985"/>
        <v>45000</v>
      </c>
      <c r="W3476" s="1" t="s">
        <v>204</v>
      </c>
      <c r="X3476" s="1" t="s">
        <v>1236</v>
      </c>
      <c r="Y3476" s="1" t="s">
        <v>205</v>
      </c>
      <c r="Z3476" s="3">
        <v>16682</v>
      </c>
      <c r="AA3476" s="4">
        <f t="shared" si="993"/>
        <v>2409.772962</v>
      </c>
      <c r="AB3476" s="2">
        <f t="shared" si="994"/>
        <v>2409.772962</v>
      </c>
      <c r="AC3476" s="4">
        <f t="shared" si="995"/>
        <v>1472.7562623636366</v>
      </c>
      <c r="AD3476" s="4">
        <f t="shared" si="990"/>
        <v>1472.7562623636366</v>
      </c>
      <c r="AE3476" s="4" t="s">
        <v>62</v>
      </c>
      <c r="AG3476" s="4" t="str">
        <f t="shared" si="997"/>
        <v>Weight Captured Separately</v>
      </c>
      <c r="AH3476" s="4">
        <v>24187</v>
      </c>
      <c r="AI3476">
        <f t="shared" si="986"/>
        <v>12410</v>
      </c>
      <c r="AJ3476" t="s">
        <v>81</v>
      </c>
      <c r="AK3476" s="2"/>
      <c r="AL3476" s="2" t="str">
        <f t="shared" si="998"/>
        <v>Freight Included in Commodity Cost</v>
      </c>
      <c r="AM3476" s="4"/>
      <c r="AN3476" t="e">
        <f>VLOOKUP([1]!Tabelle13[[#This Row],[Vlookup this ID for freight costs]],$AL$2:$AL$6811,2,FALSE)</f>
        <v>#REF!</v>
      </c>
      <c r="AO3476">
        <f t="shared" si="996"/>
        <v>9190.3375896738216</v>
      </c>
      <c r="AP3476">
        <v>38.880000000000003</v>
      </c>
      <c r="AQ3476">
        <v>38.880000000000003</v>
      </c>
      <c r="AR3476" s="4">
        <v>25</v>
      </c>
      <c r="AS3476" s="4">
        <v>8</v>
      </c>
      <c r="AT3476" s="4">
        <v>2008</v>
      </c>
      <c r="AU3476" s="4">
        <v>14</v>
      </c>
      <c r="AV3476" s="4">
        <v>8</v>
      </c>
      <c r="AW3476" s="4">
        <v>2008</v>
      </c>
      <c r="AX3476" t="str">
        <f t="shared" si="987"/>
        <v>No Delay</v>
      </c>
      <c r="AY3476">
        <f t="shared" si="988"/>
        <v>0</v>
      </c>
    </row>
    <row r="3477" spans="1:51" x14ac:dyDescent="0.2">
      <c r="A3477" s="3">
        <v>20667</v>
      </c>
      <c r="B3477" s="1" t="s">
        <v>175</v>
      </c>
      <c r="C3477" s="1" t="s">
        <v>165</v>
      </c>
      <c r="D3477" s="1" t="s">
        <v>52</v>
      </c>
      <c r="E3477" s="1" t="s">
        <v>53</v>
      </c>
      <c r="F3477" s="1" t="s">
        <v>53</v>
      </c>
      <c r="G3477" s="13" t="s">
        <v>1905</v>
      </c>
      <c r="H3477" s="12">
        <v>41618</v>
      </c>
      <c r="I3477" s="12" t="s">
        <v>726</v>
      </c>
      <c r="J3477" s="12">
        <v>41621</v>
      </c>
      <c r="K3477" s="4">
        <v>5121</v>
      </c>
      <c r="L3477" s="1" t="s">
        <v>146</v>
      </c>
      <c r="M3477" s="1" t="s">
        <v>170</v>
      </c>
      <c r="N3477" s="1" t="s">
        <v>1520</v>
      </c>
      <c r="O3477" s="1" t="s">
        <v>93</v>
      </c>
      <c r="P3477">
        <v>100</v>
      </c>
      <c r="Q3477">
        <v>1503</v>
      </c>
      <c r="R3477">
        <v>1953.9</v>
      </c>
      <c r="S3477">
        <v>1.3</v>
      </c>
      <c r="T3477">
        <v>0.01</v>
      </c>
      <c r="U3477">
        <f t="shared" si="984"/>
        <v>1953.9</v>
      </c>
      <c r="V3477">
        <f t="shared" si="985"/>
        <v>150300</v>
      </c>
      <c r="W3477" s="1" t="s">
        <v>155</v>
      </c>
      <c r="X3477" s="1" t="s">
        <v>1236</v>
      </c>
      <c r="Y3477" s="1" t="s">
        <v>156</v>
      </c>
      <c r="Z3477" s="3">
        <v>5457</v>
      </c>
      <c r="AA3477" s="4">
        <f t="shared" si="993"/>
        <v>2410.1021940000001</v>
      </c>
      <c r="AB3477" s="2">
        <f t="shared" si="994"/>
        <v>2410.1021940000001</v>
      </c>
      <c r="AC3477" s="4">
        <f t="shared" si="995"/>
        <v>1103.7007313333334</v>
      </c>
      <c r="AD3477" s="4">
        <f t="shared" si="990"/>
        <v>1103.7007313333334</v>
      </c>
      <c r="AE3477" s="4" t="s">
        <v>62</v>
      </c>
      <c r="AG3477" s="4" t="str">
        <f t="shared" si="997"/>
        <v>Weight Captured Separately</v>
      </c>
      <c r="AI3477" t="e">
        <f t="shared" si="986"/>
        <v>#N/A</v>
      </c>
      <c r="AJ3477" t="s">
        <v>63</v>
      </c>
      <c r="AK3477" s="2"/>
      <c r="AL3477" s="2" t="str">
        <f t="shared" si="998"/>
        <v>Invoiced Separately</v>
      </c>
      <c r="AM3477" s="4"/>
      <c r="AN3477" t="e">
        <f>VLOOKUP([1]!Tabelle13[[#This Row],[Vlookup this ID for freight costs]],$AL$2:$AL$6811,2,FALSE)</f>
        <v>#REF!</v>
      </c>
      <c r="AO3477">
        <f t="shared" si="996"/>
        <v>6886.692964982667</v>
      </c>
      <c r="AP3477">
        <v>2.42</v>
      </c>
      <c r="AQ3477">
        <v>2.42</v>
      </c>
      <c r="AR3477" s="4">
        <v>10</v>
      </c>
      <c r="AS3477" s="4">
        <v>12</v>
      </c>
      <c r="AT3477" s="4">
        <v>2013</v>
      </c>
      <c r="AU3477" s="4">
        <v>13</v>
      </c>
      <c r="AV3477" s="4">
        <v>12</v>
      </c>
      <c r="AW3477" s="4">
        <v>2013</v>
      </c>
      <c r="AX3477" t="str">
        <f t="shared" si="987"/>
        <v>Delay</v>
      </c>
      <c r="AY3477">
        <f t="shared" si="988"/>
        <v>3</v>
      </c>
    </row>
    <row r="3478" spans="1:51" x14ac:dyDescent="0.2">
      <c r="A3478" s="3">
        <v>21033</v>
      </c>
      <c r="B3478" s="1" t="s">
        <v>172</v>
      </c>
      <c r="C3478" s="1" t="s">
        <v>114</v>
      </c>
      <c r="D3478" s="1" t="s">
        <v>266</v>
      </c>
      <c r="E3478" s="1" t="s">
        <v>53</v>
      </c>
      <c r="F3478" s="1" t="s">
        <v>53</v>
      </c>
      <c r="G3478" s="13" t="s">
        <v>1370</v>
      </c>
      <c r="H3478" s="12">
        <v>41677</v>
      </c>
      <c r="I3478" s="12" t="s">
        <v>1167</v>
      </c>
      <c r="J3478" s="12">
        <v>41683</v>
      </c>
      <c r="K3478" s="4">
        <v>5296</v>
      </c>
      <c r="L3478" s="1" t="s">
        <v>146</v>
      </c>
      <c r="M3478" s="1" t="s">
        <v>423</v>
      </c>
      <c r="N3478" s="1" t="s">
        <v>550</v>
      </c>
      <c r="O3478" s="1" t="s">
        <v>551</v>
      </c>
      <c r="P3478">
        <v>300</v>
      </c>
      <c r="Q3478">
        <v>2569</v>
      </c>
      <c r="R3478">
        <v>79176.58</v>
      </c>
      <c r="S3478">
        <v>30.82</v>
      </c>
      <c r="T3478">
        <v>0.1</v>
      </c>
      <c r="U3478">
        <f t="shared" si="984"/>
        <v>79176.58</v>
      </c>
      <c r="V3478">
        <f t="shared" si="985"/>
        <v>770700</v>
      </c>
      <c r="W3478" s="1" t="s">
        <v>552</v>
      </c>
      <c r="X3478" s="1" t="s">
        <v>361</v>
      </c>
      <c r="Y3478" s="1" t="s">
        <v>361</v>
      </c>
      <c r="Z3478" s="3">
        <v>7912</v>
      </c>
      <c r="AA3478" s="4">
        <f t="shared" si="989"/>
        <v>2410</v>
      </c>
      <c r="AB3478" s="4">
        <f xml:space="preserve"> 2244.740206  + 0.1097478*Q3478</f>
        <v>2526.6823042000001</v>
      </c>
      <c r="AC3478" s="4">
        <f>AF3478</f>
        <v>2410</v>
      </c>
      <c r="AD3478" s="4">
        <f t="shared" si="990"/>
        <v>3737.349905</v>
      </c>
      <c r="AE3478" s="4">
        <v>2410</v>
      </c>
      <c r="AF3478" s="4">
        <v>2410</v>
      </c>
      <c r="AG3478" s="4">
        <f t="shared" si="997"/>
        <v>2410</v>
      </c>
      <c r="AI3478" t="e">
        <f t="shared" si="986"/>
        <v>#N/A</v>
      </c>
      <c r="AJ3478">
        <v>14384.91</v>
      </c>
      <c r="AK3478" s="2">
        <v>14384.91</v>
      </c>
      <c r="AL3478" s="2">
        <f t="shared" si="998"/>
        <v>14384.91</v>
      </c>
      <c r="AM3478" s="4"/>
      <c r="AN3478" t="e">
        <f>VLOOKUP([1]!Tabelle13[[#This Row],[Vlookup this ID for freight costs]],$AL$2:$AL$6811,2,FALSE)</f>
        <v>#REF!</v>
      </c>
      <c r="AP3478">
        <v>81.39</v>
      </c>
      <c r="AQ3478">
        <v>81.39</v>
      </c>
      <c r="AR3478" s="4">
        <v>7</v>
      </c>
      <c r="AS3478" s="4">
        <v>2</v>
      </c>
      <c r="AT3478" s="4">
        <v>2014</v>
      </c>
      <c r="AU3478" s="4">
        <v>13</v>
      </c>
      <c r="AV3478" s="4">
        <v>2</v>
      </c>
      <c r="AW3478" s="4">
        <v>2014</v>
      </c>
      <c r="AX3478" t="str">
        <f t="shared" si="987"/>
        <v>Delay</v>
      </c>
      <c r="AY3478">
        <f t="shared" si="988"/>
        <v>6</v>
      </c>
    </row>
    <row r="3479" spans="1:51" x14ac:dyDescent="0.2">
      <c r="A3479" s="3">
        <v>85124</v>
      </c>
      <c r="B3479" s="1" t="s">
        <v>151</v>
      </c>
      <c r="C3479" s="1" t="s">
        <v>65</v>
      </c>
      <c r="D3479" s="1" t="s">
        <v>130</v>
      </c>
      <c r="E3479" s="1" t="s">
        <v>53</v>
      </c>
      <c r="F3479" s="1" t="s">
        <v>53</v>
      </c>
      <c r="G3479" s="13" t="s">
        <v>189</v>
      </c>
      <c r="H3479" s="12">
        <v>40374</v>
      </c>
      <c r="I3479" s="12" t="s">
        <v>190</v>
      </c>
      <c r="J3479" s="12">
        <v>40357</v>
      </c>
      <c r="K3479" s="4">
        <v>2579</v>
      </c>
      <c r="L3479" s="1" t="s">
        <v>146</v>
      </c>
      <c r="M3479" s="1" t="s">
        <v>132</v>
      </c>
      <c r="N3479" s="1" t="s">
        <v>265</v>
      </c>
      <c r="O3479" s="1" t="s">
        <v>93</v>
      </c>
      <c r="P3479">
        <v>60</v>
      </c>
      <c r="Q3479">
        <v>35199</v>
      </c>
      <c r="R3479">
        <v>96093.27</v>
      </c>
      <c r="S3479">
        <v>2.73</v>
      </c>
      <c r="T3479">
        <v>0.05</v>
      </c>
      <c r="U3479">
        <f t="shared" si="984"/>
        <v>96093.27</v>
      </c>
      <c r="V3479">
        <f t="shared" si="985"/>
        <v>2111940</v>
      </c>
      <c r="W3479" s="1" t="s">
        <v>197</v>
      </c>
      <c r="X3479" s="1" t="s">
        <v>1236</v>
      </c>
      <c r="Y3479" s="1" t="s">
        <v>3082</v>
      </c>
      <c r="Z3479" s="3">
        <v>7428</v>
      </c>
      <c r="AA3479" s="4">
        <f t="shared" si="989"/>
        <v>2411</v>
      </c>
      <c r="AB3479" s="4">
        <f xml:space="preserve"> 2244.740206  + 0.1097478*Q3479</f>
        <v>6107.7530182</v>
      </c>
      <c r="AC3479" s="4">
        <f>AF3479</f>
        <v>2411</v>
      </c>
      <c r="AD3479" s="4">
        <f t="shared" si="990"/>
        <v>3938.5</v>
      </c>
      <c r="AE3479" s="4">
        <v>2411</v>
      </c>
      <c r="AF3479" s="4">
        <v>2411</v>
      </c>
      <c r="AG3479" s="4">
        <f t="shared" si="997"/>
        <v>2411</v>
      </c>
      <c r="AI3479" t="e">
        <f t="shared" si="986"/>
        <v>#N/A</v>
      </c>
      <c r="AJ3479" t="s">
        <v>81</v>
      </c>
      <c r="AK3479" s="2"/>
      <c r="AL3479" s="2" t="str">
        <f t="shared" si="998"/>
        <v>Freight Included in Commodity Cost</v>
      </c>
      <c r="AM3479" s="4"/>
      <c r="AN3479" t="e">
        <f>VLOOKUP([1]!Tabelle13[[#This Row],[Vlookup this ID for freight costs]],$AL$2:$AL$6811,2,FALSE)</f>
        <v>#REF!</v>
      </c>
      <c r="AP3479">
        <v>207.18</v>
      </c>
      <c r="AQ3479">
        <v>207.18</v>
      </c>
      <c r="AR3479" s="4">
        <v>15</v>
      </c>
      <c r="AS3479" s="4">
        <v>7</v>
      </c>
      <c r="AT3479" s="4">
        <v>2010</v>
      </c>
      <c r="AU3479" s="4">
        <v>28</v>
      </c>
      <c r="AV3479" s="4">
        <v>6</v>
      </c>
      <c r="AW3479" s="4">
        <v>2010</v>
      </c>
      <c r="AX3479" t="str">
        <f t="shared" si="987"/>
        <v>No Delay</v>
      </c>
      <c r="AY3479">
        <f t="shared" si="988"/>
        <v>0</v>
      </c>
    </row>
    <row r="3480" spans="1:51" x14ac:dyDescent="0.2">
      <c r="A3480" s="3">
        <v>11958</v>
      </c>
      <c r="B3480" s="1" t="s">
        <v>88</v>
      </c>
      <c r="C3480" s="1" t="s">
        <v>89</v>
      </c>
      <c r="D3480" s="1" t="s">
        <v>130</v>
      </c>
      <c r="E3480" s="1" t="s">
        <v>53</v>
      </c>
      <c r="F3480" s="1" t="s">
        <v>53</v>
      </c>
      <c r="G3480" s="13" t="s">
        <v>2073</v>
      </c>
      <c r="H3480" s="12">
        <v>39892</v>
      </c>
      <c r="I3480" s="12" t="s">
        <v>2073</v>
      </c>
      <c r="J3480" s="12">
        <v>39892</v>
      </c>
      <c r="K3480" s="4">
        <v>1423</v>
      </c>
      <c r="L3480" s="1" t="s">
        <v>146</v>
      </c>
      <c r="M3480" s="1" t="s">
        <v>132</v>
      </c>
      <c r="N3480" s="1" t="s">
        <v>392</v>
      </c>
      <c r="O3480" s="1" t="s">
        <v>393</v>
      </c>
      <c r="P3480">
        <v>120</v>
      </c>
      <c r="Q3480">
        <v>1544</v>
      </c>
      <c r="R3480">
        <v>63458.400000000001</v>
      </c>
      <c r="S3480">
        <v>41.1</v>
      </c>
      <c r="T3480">
        <v>0.34</v>
      </c>
      <c r="U3480">
        <f t="shared" si="984"/>
        <v>63458.400000000001</v>
      </c>
      <c r="V3480">
        <f t="shared" si="985"/>
        <v>185280</v>
      </c>
      <c r="W3480" s="1" t="s">
        <v>552</v>
      </c>
      <c r="X3480" s="1" t="s">
        <v>361</v>
      </c>
      <c r="Y3480" s="1" t="s">
        <v>361</v>
      </c>
      <c r="Z3480" s="3">
        <v>4931</v>
      </c>
      <c r="AA3480" s="4">
        <f t="shared" ref="AA3480:AA3483" si="999">AB3480</f>
        <v>2414.6016979999999</v>
      </c>
      <c r="AB3480" s="2">
        <f t="shared" ref="AB3480:AB3483" si="1000">2245.156962+0.109744*Q3480</f>
        <v>2414.6016979999999</v>
      </c>
      <c r="AC3480" s="4">
        <f>AD3480</f>
        <v>2414.6016979999999</v>
      </c>
      <c r="AD3480" s="4">
        <f t="shared" si="990"/>
        <v>2414.6016979999999</v>
      </c>
      <c r="AE3480" s="4" t="s">
        <v>62</v>
      </c>
      <c r="AG3480" s="4" t="str">
        <f t="shared" si="997"/>
        <v>Weight Captured Separately</v>
      </c>
      <c r="AH3480" s="4">
        <v>83677</v>
      </c>
      <c r="AI3480">
        <f t="shared" si="986"/>
        <v>5426</v>
      </c>
      <c r="AJ3480" t="s">
        <v>63</v>
      </c>
      <c r="AK3480" s="2"/>
      <c r="AL3480" s="2" t="str">
        <f t="shared" si="998"/>
        <v>Invoiced Separately</v>
      </c>
      <c r="AM3480" s="4"/>
      <c r="AN3480" t="e">
        <f>VLOOKUP([1]!Tabelle13[[#This Row],[Vlookup this ID for freight costs]],$AL$2:$AL$6811,2,FALSE)</f>
        <v>#REF!</v>
      </c>
      <c r="AO3480">
        <f t="shared" ref="AO3480:AO3483" si="1001">IF(AK:AK="",AC:AC*6.242+1.383 -2.844 + 3.145 -2.265  -2.026,AK:AK)</f>
        <v>15069.336798916001</v>
      </c>
      <c r="AP3480">
        <v>124.38</v>
      </c>
      <c r="AQ3480">
        <v>124.38</v>
      </c>
      <c r="AR3480" s="4">
        <v>20</v>
      </c>
      <c r="AS3480" s="4">
        <v>4</v>
      </c>
      <c r="AT3480" s="4">
        <v>2009</v>
      </c>
      <c r="AU3480" s="4">
        <v>20</v>
      </c>
      <c r="AV3480" s="4">
        <v>4</v>
      </c>
      <c r="AW3480" s="4">
        <v>2009</v>
      </c>
      <c r="AX3480" t="str">
        <f t="shared" si="987"/>
        <v>No Delay</v>
      </c>
      <c r="AY3480">
        <f t="shared" si="988"/>
        <v>0</v>
      </c>
    </row>
    <row r="3481" spans="1:51" x14ac:dyDescent="0.2">
      <c r="A3481" s="3">
        <v>3743</v>
      </c>
      <c r="B3481" s="1" t="s">
        <v>1918</v>
      </c>
      <c r="C3481" s="1" t="s">
        <v>150</v>
      </c>
      <c r="D3481" s="1" t="s">
        <v>100</v>
      </c>
      <c r="E3481" s="1" t="s">
        <v>53</v>
      </c>
      <c r="F3481" s="1" t="s">
        <v>53</v>
      </c>
      <c r="G3481" s="13" t="s">
        <v>2079</v>
      </c>
      <c r="H3481" s="12">
        <v>39910</v>
      </c>
      <c r="I3481" s="12" t="s">
        <v>1310</v>
      </c>
      <c r="J3481" s="12">
        <v>39785</v>
      </c>
      <c r="K3481" s="4">
        <v>1250</v>
      </c>
      <c r="L3481" s="1" t="s">
        <v>146</v>
      </c>
      <c r="M3481" s="1" t="s">
        <v>1920</v>
      </c>
      <c r="N3481" s="1" t="s">
        <v>1939</v>
      </c>
      <c r="O3481" s="1" t="s">
        <v>1940</v>
      </c>
      <c r="P3481">
        <v>60</v>
      </c>
      <c r="Q3481">
        <v>1560</v>
      </c>
      <c r="R3481">
        <v>23649.599999999999</v>
      </c>
      <c r="S3481">
        <v>15.16</v>
      </c>
      <c r="T3481">
        <v>0.25</v>
      </c>
      <c r="U3481">
        <f t="shared" si="984"/>
        <v>23649.599999999999</v>
      </c>
      <c r="V3481">
        <f t="shared" si="985"/>
        <v>93600</v>
      </c>
      <c r="W3481" s="1" t="s">
        <v>1941</v>
      </c>
      <c r="X3481" s="1" t="s">
        <v>1942</v>
      </c>
      <c r="Y3481" s="1" t="s">
        <v>1942</v>
      </c>
      <c r="Z3481" s="3">
        <v>7737</v>
      </c>
      <c r="AA3481" s="4">
        <f t="shared" si="999"/>
        <v>2416.357602</v>
      </c>
      <c r="AB3481" s="2">
        <f t="shared" si="1000"/>
        <v>2416.357602</v>
      </c>
      <c r="AC3481" s="4">
        <f>AD3481</f>
        <v>859.79470025000001</v>
      </c>
      <c r="AD3481" s="4">
        <f t="shared" si="990"/>
        <v>859.79470025000001</v>
      </c>
      <c r="AE3481" s="4" t="s">
        <v>62</v>
      </c>
      <c r="AG3481" s="4" t="str">
        <f t="shared" si="997"/>
        <v>Weight Captured Separately</v>
      </c>
      <c r="AH3481" s="4">
        <v>10970</v>
      </c>
      <c r="AI3481">
        <f t="shared" si="986"/>
        <v>2955</v>
      </c>
      <c r="AJ3481" t="s">
        <v>81</v>
      </c>
      <c r="AK3481" s="2"/>
      <c r="AL3481" s="2" t="str">
        <f t="shared" si="998"/>
        <v>Freight Included in Commodity Cost</v>
      </c>
      <c r="AM3481" s="4"/>
      <c r="AN3481" t="e">
        <f>VLOOKUP([1]!Tabelle13[[#This Row],[Vlookup this ID for freight costs]],$AL$2:$AL$6811,2,FALSE)</f>
        <v>#REF!</v>
      </c>
      <c r="AO3481">
        <f t="shared" si="1001"/>
        <v>5364.2315189604997</v>
      </c>
      <c r="AP3481">
        <v>46.35</v>
      </c>
      <c r="AQ3481">
        <v>46.35</v>
      </c>
      <c r="AR3481" s="4">
        <v>7</v>
      </c>
      <c r="AS3481" s="4">
        <v>4</v>
      </c>
      <c r="AT3481" s="4">
        <v>2009</v>
      </c>
      <c r="AU3481" s="4">
        <v>3</v>
      </c>
      <c r="AV3481" s="4">
        <v>12</v>
      </c>
      <c r="AW3481" s="4">
        <v>2008</v>
      </c>
      <c r="AX3481" t="str">
        <f t="shared" si="987"/>
        <v>No Delay</v>
      </c>
      <c r="AY3481">
        <f t="shared" si="988"/>
        <v>0</v>
      </c>
    </row>
    <row r="3482" spans="1:51" x14ac:dyDescent="0.2">
      <c r="A3482" s="3">
        <v>6404</v>
      </c>
      <c r="B3482" s="1" t="s">
        <v>1918</v>
      </c>
      <c r="C3482" s="1" t="s">
        <v>150</v>
      </c>
      <c r="D3482" s="1" t="s">
        <v>100</v>
      </c>
      <c r="E3482" s="1" t="s">
        <v>53</v>
      </c>
      <c r="F3482" s="1" t="s">
        <v>53</v>
      </c>
      <c r="G3482" s="13" t="s">
        <v>1950</v>
      </c>
      <c r="H3482" s="12">
        <v>39902</v>
      </c>
      <c r="I3482" s="12" t="s">
        <v>1977</v>
      </c>
      <c r="J3482" s="12">
        <v>39834</v>
      </c>
      <c r="K3482" s="4">
        <v>1312</v>
      </c>
      <c r="L3482" s="1" t="s">
        <v>146</v>
      </c>
      <c r="M3482" s="1" t="s">
        <v>1920</v>
      </c>
      <c r="N3482" s="1" t="s">
        <v>2064</v>
      </c>
      <c r="O3482" s="1" t="s">
        <v>446</v>
      </c>
      <c r="P3482">
        <v>30</v>
      </c>
      <c r="Q3482">
        <v>1600</v>
      </c>
      <c r="R3482">
        <v>26624</v>
      </c>
      <c r="S3482">
        <v>16.64</v>
      </c>
      <c r="T3482">
        <v>0.55000000000000004</v>
      </c>
      <c r="U3482">
        <f t="shared" si="984"/>
        <v>26624</v>
      </c>
      <c r="V3482">
        <f t="shared" si="985"/>
        <v>48000</v>
      </c>
      <c r="W3482" s="1" t="s">
        <v>1983</v>
      </c>
      <c r="X3482" s="1" t="s">
        <v>150</v>
      </c>
      <c r="Y3482" s="1" t="s">
        <v>150</v>
      </c>
      <c r="Z3482" s="3">
        <v>800</v>
      </c>
      <c r="AA3482" s="4">
        <f t="shared" si="999"/>
        <v>2420.7473620000001</v>
      </c>
      <c r="AB3482" s="2">
        <f t="shared" si="1000"/>
        <v>2420.7473620000001</v>
      </c>
      <c r="AC3482" s="4">
        <f>AD3482</f>
        <v>2319.2075764347824</v>
      </c>
      <c r="AD3482" s="4">
        <f t="shared" si="990"/>
        <v>2319.2075764347824</v>
      </c>
      <c r="AE3482" s="4" t="s">
        <v>62</v>
      </c>
      <c r="AG3482" s="4" t="str">
        <f t="shared" si="997"/>
        <v>Weight Captured Separately</v>
      </c>
      <c r="AH3482" s="4">
        <v>12168</v>
      </c>
      <c r="AI3482">
        <f t="shared" si="986"/>
        <v>1054</v>
      </c>
      <c r="AJ3482" t="s">
        <v>81</v>
      </c>
      <c r="AK3482" s="2"/>
      <c r="AL3482" s="2" t="str">
        <f t="shared" si="998"/>
        <v>Freight Included in Commodity Cost</v>
      </c>
      <c r="AM3482" s="4"/>
      <c r="AN3482" t="e">
        <f>VLOOKUP([1]!Tabelle13[[#This Row],[Vlookup this ID for freight costs]],$AL$2:$AL$6811,2,FALSE)</f>
        <v>#REF!</v>
      </c>
      <c r="AO3482">
        <f t="shared" si="1001"/>
        <v>14473.886692105913</v>
      </c>
      <c r="AP3482">
        <v>52.18</v>
      </c>
      <c r="AQ3482">
        <v>52.18</v>
      </c>
      <c r="AR3482" s="4">
        <v>30</v>
      </c>
      <c r="AS3482" s="4">
        <v>4</v>
      </c>
      <c r="AT3482" s="4">
        <v>2009</v>
      </c>
      <c r="AU3482" s="4">
        <v>21</v>
      </c>
      <c r="AV3482" s="4">
        <v>1</v>
      </c>
      <c r="AW3482" s="4">
        <v>2009</v>
      </c>
      <c r="AX3482" t="str">
        <f t="shared" si="987"/>
        <v>No Delay</v>
      </c>
      <c r="AY3482">
        <f t="shared" si="988"/>
        <v>0</v>
      </c>
    </row>
    <row r="3483" spans="1:51" x14ac:dyDescent="0.2">
      <c r="A3483" s="3">
        <v>55160</v>
      </c>
      <c r="B3483" s="1" t="s">
        <v>328</v>
      </c>
      <c r="C3483" s="1" t="s">
        <v>150</v>
      </c>
      <c r="D3483" s="1" t="s">
        <v>100</v>
      </c>
      <c r="E3483" s="1" t="s">
        <v>101</v>
      </c>
      <c r="F3483" s="1" t="s">
        <v>101</v>
      </c>
      <c r="G3483" s="13" t="s">
        <v>399</v>
      </c>
      <c r="H3483" s="12">
        <v>40115</v>
      </c>
      <c r="I3483" s="12" t="s">
        <v>399</v>
      </c>
      <c r="J3483" s="12">
        <v>40115</v>
      </c>
      <c r="K3483" s="4">
        <v>1982</v>
      </c>
      <c r="L3483" s="1" t="s">
        <v>146</v>
      </c>
      <c r="M3483" s="1" t="s">
        <v>1920</v>
      </c>
      <c r="N3483" s="1" t="s">
        <v>178</v>
      </c>
      <c r="O3483" s="1" t="s">
        <v>93</v>
      </c>
      <c r="P3483">
        <v>60</v>
      </c>
      <c r="Q3483">
        <v>1600</v>
      </c>
      <c r="R3483">
        <v>41783.61</v>
      </c>
      <c r="S3483">
        <v>26.11</v>
      </c>
      <c r="T3483">
        <v>0.44</v>
      </c>
      <c r="U3483">
        <f t="shared" si="984"/>
        <v>41776</v>
      </c>
      <c r="V3483">
        <f t="shared" si="985"/>
        <v>96000</v>
      </c>
      <c r="W3483" s="1" t="s">
        <v>155</v>
      </c>
      <c r="X3483" s="1" t="s">
        <v>1236</v>
      </c>
      <c r="Y3483" s="1" t="s">
        <v>156</v>
      </c>
      <c r="Z3483" s="3">
        <v>16635</v>
      </c>
      <c r="AA3483" s="4">
        <f t="shared" si="999"/>
        <v>2420.7473620000001</v>
      </c>
      <c r="AB3483" s="2">
        <f t="shared" si="1000"/>
        <v>2420.7473620000001</v>
      </c>
      <c r="AC3483" s="4">
        <f>AD3483</f>
        <v>538.96390885714288</v>
      </c>
      <c r="AD3483" s="4">
        <f t="shared" si="990"/>
        <v>538.96390885714288</v>
      </c>
      <c r="AE3483" s="4" t="s">
        <v>62</v>
      </c>
      <c r="AG3483" s="4" t="str">
        <f t="shared" si="997"/>
        <v>Weight Captured Separately</v>
      </c>
      <c r="AI3483" t="e">
        <f t="shared" si="986"/>
        <v>#N/A</v>
      </c>
      <c r="AJ3483" t="s">
        <v>81</v>
      </c>
      <c r="AK3483" s="2"/>
      <c r="AL3483" s="2" t="str">
        <f t="shared" si="998"/>
        <v>Freight Included in Commodity Cost</v>
      </c>
      <c r="AM3483" s="4"/>
      <c r="AN3483" t="e">
        <f>VLOOKUP([1]!Tabelle13[[#This Row],[Vlookup this ID for freight costs]],$AL$2:$AL$6811,2,FALSE)</f>
        <v>#REF!</v>
      </c>
      <c r="AO3483">
        <f t="shared" si="1001"/>
        <v>3361.6057190862857</v>
      </c>
      <c r="AP3483">
        <v>81.900000000000006</v>
      </c>
      <c r="AQ3483">
        <v>81.900000000000006</v>
      </c>
      <c r="AR3483" s="4">
        <v>29</v>
      </c>
      <c r="AS3483" s="4">
        <v>10</v>
      </c>
      <c r="AT3483" s="4">
        <v>2009</v>
      </c>
      <c r="AU3483" s="4">
        <v>29</v>
      </c>
      <c r="AV3483" s="4">
        <v>10</v>
      </c>
      <c r="AW3483" s="4">
        <v>2009</v>
      </c>
      <c r="AX3483" t="str">
        <f t="shared" si="987"/>
        <v>No Delay</v>
      </c>
      <c r="AY3483">
        <f t="shared" si="988"/>
        <v>0</v>
      </c>
    </row>
    <row r="3484" spans="1:51" x14ac:dyDescent="0.2">
      <c r="A3484" s="3">
        <v>10647</v>
      </c>
      <c r="B3484" s="1" t="s">
        <v>610</v>
      </c>
      <c r="C3484" s="1" t="s">
        <v>73</v>
      </c>
      <c r="D3484" s="1" t="s">
        <v>130</v>
      </c>
      <c r="E3484" s="1" t="s">
        <v>53</v>
      </c>
      <c r="F3484" s="1" t="s">
        <v>53</v>
      </c>
      <c r="G3484" s="13" t="s">
        <v>105</v>
      </c>
      <c r="H3484" s="12">
        <v>39483</v>
      </c>
      <c r="I3484" s="12" t="s">
        <v>105</v>
      </c>
      <c r="J3484" s="12">
        <v>39483</v>
      </c>
      <c r="K3484" s="4">
        <v>646</v>
      </c>
      <c r="L3484" s="1" t="s">
        <v>146</v>
      </c>
      <c r="M3484" s="1" t="s">
        <v>132</v>
      </c>
      <c r="N3484" s="1" t="s">
        <v>167</v>
      </c>
      <c r="O3484" s="1" t="s">
        <v>93</v>
      </c>
      <c r="P3484">
        <v>30</v>
      </c>
      <c r="Q3484">
        <v>1860</v>
      </c>
      <c r="R3484">
        <v>23101.200000000001</v>
      </c>
      <c r="S3484">
        <v>12.42</v>
      </c>
      <c r="T3484">
        <v>0.41</v>
      </c>
      <c r="U3484">
        <f t="shared" si="984"/>
        <v>23101.200000000001</v>
      </c>
      <c r="V3484">
        <f t="shared" si="985"/>
        <v>55800</v>
      </c>
      <c r="W3484" s="1" t="s">
        <v>204</v>
      </c>
      <c r="X3484" s="1" t="s">
        <v>1236</v>
      </c>
      <c r="Y3484" s="1" t="s">
        <v>205</v>
      </c>
      <c r="Z3484" s="3">
        <v>6283</v>
      </c>
      <c r="AA3484" s="4">
        <f t="shared" si="989"/>
        <v>2425</v>
      </c>
      <c r="AB3484" s="4">
        <f xml:space="preserve"> 2244.740206  + 0.1097478*Q3484</f>
        <v>2448.871114</v>
      </c>
      <c r="AC3484" s="4">
        <f>AF3484</f>
        <v>2425</v>
      </c>
      <c r="AD3484" s="4">
        <f t="shared" si="990"/>
        <v>2918.6666666666665</v>
      </c>
      <c r="AE3484" s="4">
        <v>2425</v>
      </c>
      <c r="AF3484" s="4">
        <v>2425</v>
      </c>
      <c r="AG3484" s="4">
        <f t="shared" si="997"/>
        <v>2425</v>
      </c>
      <c r="AH3484" s="4">
        <v>82633</v>
      </c>
      <c r="AI3484">
        <f t="shared" si="986"/>
        <v>17181</v>
      </c>
      <c r="AJ3484">
        <v>13356.65</v>
      </c>
      <c r="AK3484" s="2">
        <v>13356.65</v>
      </c>
      <c r="AL3484" s="2">
        <f t="shared" si="998"/>
        <v>13356.65</v>
      </c>
      <c r="AM3484" s="4"/>
      <c r="AN3484" t="e">
        <f>VLOOKUP([1]!Tabelle13[[#This Row],[Vlookup this ID for freight costs]],$AL$2:$AL$6811,2,FALSE)</f>
        <v>#REF!</v>
      </c>
      <c r="AP3484">
        <v>36.96</v>
      </c>
      <c r="AQ3484">
        <v>36.96</v>
      </c>
      <c r="AR3484" s="4">
        <v>5</v>
      </c>
      <c r="AS3484" s="4">
        <v>2</v>
      </c>
      <c r="AT3484" s="4">
        <v>2008</v>
      </c>
      <c r="AU3484" s="4">
        <v>5</v>
      </c>
      <c r="AV3484" s="4">
        <v>2</v>
      </c>
      <c r="AW3484" s="4">
        <v>2008</v>
      </c>
      <c r="AX3484" t="str">
        <f t="shared" si="987"/>
        <v>No Delay</v>
      </c>
      <c r="AY3484">
        <f t="shared" si="988"/>
        <v>0</v>
      </c>
    </row>
    <row r="3485" spans="1:51" x14ac:dyDescent="0.2">
      <c r="A3485" s="3">
        <v>10934</v>
      </c>
      <c r="B3485" s="1" t="s">
        <v>610</v>
      </c>
      <c r="C3485" s="1" t="s">
        <v>73</v>
      </c>
      <c r="D3485" s="1" t="s">
        <v>130</v>
      </c>
      <c r="E3485" s="1" t="s">
        <v>53</v>
      </c>
      <c r="F3485" s="1" t="s">
        <v>53</v>
      </c>
      <c r="G3485" s="13" t="s">
        <v>105</v>
      </c>
      <c r="H3485" s="12">
        <v>39483</v>
      </c>
      <c r="I3485" s="12" t="s">
        <v>105</v>
      </c>
      <c r="J3485" s="12">
        <v>39483</v>
      </c>
      <c r="K3485" s="4">
        <v>648</v>
      </c>
      <c r="L3485" s="1" t="s">
        <v>146</v>
      </c>
      <c r="M3485" s="1" t="s">
        <v>132</v>
      </c>
      <c r="N3485" s="1" t="s">
        <v>612</v>
      </c>
      <c r="O3485" s="1" t="s">
        <v>93</v>
      </c>
      <c r="P3485">
        <v>30</v>
      </c>
      <c r="Q3485">
        <v>1600</v>
      </c>
      <c r="R3485">
        <v>3200</v>
      </c>
      <c r="S3485">
        <v>2</v>
      </c>
      <c r="T3485">
        <v>7.0000000000000007E-2</v>
      </c>
      <c r="U3485">
        <f t="shared" si="984"/>
        <v>3200</v>
      </c>
      <c r="V3485">
        <f t="shared" si="985"/>
        <v>48000</v>
      </c>
      <c r="W3485" s="1" t="s">
        <v>204</v>
      </c>
      <c r="X3485" s="1" t="s">
        <v>1236</v>
      </c>
      <c r="Y3485" s="1" t="s">
        <v>205</v>
      </c>
      <c r="Z3485" s="3">
        <v>6283</v>
      </c>
      <c r="AA3485" s="4">
        <f t="shared" si="989"/>
        <v>2425</v>
      </c>
      <c r="AB3485" s="4">
        <f xml:space="preserve"> 2244.740206  + 0.1097478*Q3485</f>
        <v>2420.3366860000001</v>
      </c>
      <c r="AC3485" s="4">
        <f>AF3485</f>
        <v>2425</v>
      </c>
      <c r="AD3485" s="4">
        <f t="shared" si="990"/>
        <v>2319.2075764347824</v>
      </c>
      <c r="AE3485" s="3" t="s">
        <v>2095</v>
      </c>
      <c r="AF3485" s="3">
        <v>2425</v>
      </c>
      <c r="AG3485" s="4">
        <f>AI3485</f>
        <v>2425</v>
      </c>
      <c r="AH3485" s="4">
        <v>10647</v>
      </c>
      <c r="AI3485">
        <f t="shared" si="986"/>
        <v>2425</v>
      </c>
      <c r="AJ3485" t="s">
        <v>2095</v>
      </c>
      <c r="AK3485" s="2">
        <v>13356.65</v>
      </c>
      <c r="AL3485" s="2">
        <f>AN3485</f>
        <v>13356.65</v>
      </c>
      <c r="AM3485" s="4">
        <v>10647</v>
      </c>
      <c r="AN3485">
        <f>INDEX($AJ$2:$AJ$6811,MATCH(AM3485,$A$2:$A$6811,0))</f>
        <v>13356.65</v>
      </c>
      <c r="AP3485">
        <v>5.12</v>
      </c>
      <c r="AQ3485">
        <v>5.12</v>
      </c>
      <c r="AR3485" s="4">
        <v>5</v>
      </c>
      <c r="AS3485" s="4">
        <v>2</v>
      </c>
      <c r="AT3485" s="4">
        <v>2008</v>
      </c>
      <c r="AU3485" s="4">
        <v>5</v>
      </c>
      <c r="AV3485" s="4">
        <v>2</v>
      </c>
      <c r="AW3485" s="4">
        <v>2008</v>
      </c>
      <c r="AX3485" t="str">
        <f t="shared" si="987"/>
        <v>No Delay</v>
      </c>
      <c r="AY3485">
        <f t="shared" si="988"/>
        <v>0</v>
      </c>
    </row>
    <row r="3486" spans="1:51" x14ac:dyDescent="0.2">
      <c r="A3486" s="3">
        <v>11521</v>
      </c>
      <c r="B3486" s="1" t="s">
        <v>610</v>
      </c>
      <c r="C3486" s="1" t="s">
        <v>73</v>
      </c>
      <c r="D3486" s="1" t="s">
        <v>130</v>
      </c>
      <c r="E3486" s="1" t="s">
        <v>53</v>
      </c>
      <c r="F3486" s="1" t="s">
        <v>53</v>
      </c>
      <c r="G3486" s="13" t="s">
        <v>105</v>
      </c>
      <c r="H3486" s="12">
        <v>39483</v>
      </c>
      <c r="I3486" s="12" t="s">
        <v>105</v>
      </c>
      <c r="J3486" s="12">
        <v>39483</v>
      </c>
      <c r="K3486" s="4">
        <v>650</v>
      </c>
      <c r="L3486" s="1" t="s">
        <v>146</v>
      </c>
      <c r="M3486" s="1" t="s">
        <v>132</v>
      </c>
      <c r="N3486" s="1" t="s">
        <v>196</v>
      </c>
      <c r="O3486" s="1" t="s">
        <v>93</v>
      </c>
      <c r="P3486">
        <v>60</v>
      </c>
      <c r="Q3486">
        <v>37240</v>
      </c>
      <c r="R3486">
        <v>275576</v>
      </c>
      <c r="S3486">
        <v>7.4</v>
      </c>
      <c r="T3486">
        <v>0.12</v>
      </c>
      <c r="U3486">
        <f t="shared" si="984"/>
        <v>275576</v>
      </c>
      <c r="V3486">
        <f t="shared" si="985"/>
        <v>2234400</v>
      </c>
      <c r="W3486" s="1" t="s">
        <v>204</v>
      </c>
      <c r="X3486" s="1" t="s">
        <v>1236</v>
      </c>
      <c r="Y3486" s="1" t="s">
        <v>205</v>
      </c>
      <c r="Z3486" s="3">
        <v>6283</v>
      </c>
      <c r="AA3486" s="4">
        <f t="shared" si="989"/>
        <v>2425</v>
      </c>
      <c r="AB3486" s="4">
        <f xml:space="preserve"> 2244.740206  + 0.1097478*Q3486</f>
        <v>6331.748278</v>
      </c>
      <c r="AC3486" s="4">
        <f>AF3486</f>
        <v>2425</v>
      </c>
      <c r="AD3486" s="4">
        <f t="shared" si="990"/>
        <v>4642.75</v>
      </c>
      <c r="AE3486" s="3" t="s">
        <v>2095</v>
      </c>
      <c r="AF3486" s="3">
        <v>2425</v>
      </c>
      <c r="AG3486" s="4">
        <f>AI3486</f>
        <v>2425</v>
      </c>
      <c r="AH3486" s="4">
        <v>10647</v>
      </c>
      <c r="AI3486">
        <f t="shared" si="986"/>
        <v>2425</v>
      </c>
      <c r="AJ3486" t="s">
        <v>2095</v>
      </c>
      <c r="AK3486" s="2">
        <v>13356.65</v>
      </c>
      <c r="AL3486" s="2">
        <f>AN3486</f>
        <v>13356.65</v>
      </c>
      <c r="AM3486" s="4">
        <v>10647</v>
      </c>
      <c r="AN3486">
        <f>INDEX($AJ$2:$AJ$6811,MATCH(AM3486,$A$2:$A$6811,0))</f>
        <v>13356.65</v>
      </c>
      <c r="AP3486">
        <v>440.92</v>
      </c>
      <c r="AQ3486">
        <v>440.92</v>
      </c>
      <c r="AR3486" s="4">
        <v>5</v>
      </c>
      <c r="AS3486" s="4">
        <v>2</v>
      </c>
      <c r="AT3486" s="4">
        <v>2008</v>
      </c>
      <c r="AU3486" s="4">
        <v>5</v>
      </c>
      <c r="AV3486" s="4">
        <v>2</v>
      </c>
      <c r="AW3486" s="4">
        <v>2008</v>
      </c>
      <c r="AX3486" t="str">
        <f t="shared" si="987"/>
        <v>No Delay</v>
      </c>
      <c r="AY3486">
        <f t="shared" si="988"/>
        <v>0</v>
      </c>
    </row>
    <row r="3487" spans="1:51" x14ac:dyDescent="0.2">
      <c r="A3487" s="3">
        <v>84955</v>
      </c>
      <c r="B3487" s="1" t="s">
        <v>172</v>
      </c>
      <c r="C3487" s="1" t="s">
        <v>114</v>
      </c>
      <c r="D3487" s="1" t="s">
        <v>130</v>
      </c>
      <c r="E3487" s="1" t="s">
        <v>101</v>
      </c>
      <c r="F3487" s="1" t="s">
        <v>101</v>
      </c>
      <c r="G3487" s="13" t="s">
        <v>1608</v>
      </c>
      <c r="H3487" s="12">
        <v>41881</v>
      </c>
      <c r="I3487" s="12" t="s">
        <v>693</v>
      </c>
      <c r="J3487" s="12">
        <v>41851</v>
      </c>
      <c r="K3487" s="4">
        <v>5692</v>
      </c>
      <c r="L3487" s="1" t="s">
        <v>146</v>
      </c>
      <c r="M3487" s="1" t="s">
        <v>132</v>
      </c>
      <c r="N3487" s="1" t="s">
        <v>265</v>
      </c>
      <c r="O3487" s="1" t="s">
        <v>93</v>
      </c>
      <c r="P3487">
        <v>60</v>
      </c>
      <c r="Q3487">
        <v>39132</v>
      </c>
      <c r="R3487">
        <v>86481.72</v>
      </c>
      <c r="S3487">
        <v>2.21</v>
      </c>
      <c r="T3487">
        <v>0.04</v>
      </c>
      <c r="U3487">
        <f t="shared" si="984"/>
        <v>86481.72</v>
      </c>
      <c r="V3487">
        <f t="shared" si="985"/>
        <v>2347920</v>
      </c>
      <c r="W3487" s="1" t="s">
        <v>179</v>
      </c>
      <c r="X3487" s="1" t="s">
        <v>1236</v>
      </c>
      <c r="Y3487" s="1" t="s">
        <v>156</v>
      </c>
      <c r="Z3487" s="3">
        <v>14240</v>
      </c>
      <c r="AA3487" s="4">
        <f t="shared" si="989"/>
        <v>2426</v>
      </c>
      <c r="AB3487" s="4">
        <f xml:space="preserve"> 2244.740206  + 0.1097478*Q3487</f>
        <v>6539.3911155999995</v>
      </c>
      <c r="AC3487" s="4">
        <f>AF3487</f>
        <v>2426</v>
      </c>
      <c r="AD3487" s="4">
        <f t="shared" si="990"/>
        <v>3202</v>
      </c>
      <c r="AE3487" s="4">
        <v>2426</v>
      </c>
      <c r="AF3487" s="4">
        <v>2426</v>
      </c>
      <c r="AG3487" s="4">
        <f t="shared" ref="AG3487:AG3503" si="1002">AE3487</f>
        <v>2426</v>
      </c>
      <c r="AI3487" t="e">
        <f t="shared" si="986"/>
        <v>#N/A</v>
      </c>
      <c r="AJ3487">
        <v>2413.89</v>
      </c>
      <c r="AK3487" s="2">
        <v>2413.89</v>
      </c>
      <c r="AL3487" s="2">
        <f t="shared" ref="AL3487:AL3503" si="1003">AJ3487</f>
        <v>2413.89</v>
      </c>
      <c r="AM3487" s="4"/>
      <c r="AN3487" t="e">
        <f>VLOOKUP([1]!Tabelle13[[#This Row],[Vlookup this ID for freight costs]],$AL$2:$AL$6811,2,FALSE)</f>
        <v>#REF!</v>
      </c>
      <c r="AP3487">
        <v>88.9</v>
      </c>
      <c r="AQ3487">
        <v>88.9</v>
      </c>
      <c r="AR3487" s="4">
        <v>30</v>
      </c>
      <c r="AS3487" s="4">
        <v>8</v>
      </c>
      <c r="AT3487" s="4">
        <v>2014</v>
      </c>
      <c r="AU3487" s="4">
        <v>31</v>
      </c>
      <c r="AV3487" s="4">
        <v>7</v>
      </c>
      <c r="AW3487" s="4">
        <v>2014</v>
      </c>
      <c r="AX3487" t="str">
        <f t="shared" si="987"/>
        <v>No Delay</v>
      </c>
      <c r="AY3487">
        <f t="shared" si="988"/>
        <v>0</v>
      </c>
    </row>
    <row r="3488" spans="1:51" x14ac:dyDescent="0.2">
      <c r="A3488" s="3">
        <v>11883</v>
      </c>
      <c r="B3488" s="1" t="s">
        <v>98</v>
      </c>
      <c r="C3488" s="1" t="s">
        <v>99</v>
      </c>
      <c r="D3488" s="1" t="s">
        <v>130</v>
      </c>
      <c r="E3488" s="1" t="s">
        <v>53</v>
      </c>
      <c r="F3488" s="1" t="s">
        <v>53</v>
      </c>
      <c r="G3488" s="13" t="s">
        <v>1814</v>
      </c>
      <c r="H3488" s="12">
        <v>39561</v>
      </c>
      <c r="I3488" s="12" t="s">
        <v>1814</v>
      </c>
      <c r="J3488" s="12">
        <v>39561</v>
      </c>
      <c r="K3488" s="4">
        <v>787</v>
      </c>
      <c r="L3488" s="1" t="s">
        <v>146</v>
      </c>
      <c r="M3488" s="1" t="s">
        <v>132</v>
      </c>
      <c r="N3488" s="1" t="s">
        <v>1316</v>
      </c>
      <c r="O3488" s="1" t="s">
        <v>93</v>
      </c>
      <c r="P3488">
        <v>60</v>
      </c>
      <c r="Q3488">
        <v>11640</v>
      </c>
      <c r="R3488">
        <v>90210</v>
      </c>
      <c r="S3488">
        <v>7.75</v>
      </c>
      <c r="T3488">
        <v>0.13</v>
      </c>
      <c r="U3488">
        <f t="shared" si="984"/>
        <v>90210</v>
      </c>
      <c r="V3488">
        <f t="shared" si="985"/>
        <v>698400</v>
      </c>
      <c r="W3488" s="1" t="s">
        <v>155</v>
      </c>
      <c r="X3488" s="1" t="s">
        <v>1236</v>
      </c>
      <c r="Y3488" s="1" t="s">
        <v>156</v>
      </c>
      <c r="Z3488" s="3">
        <v>5565</v>
      </c>
      <c r="AA3488" s="4">
        <f t="shared" si="989"/>
        <v>2427</v>
      </c>
      <c r="AB3488" s="4">
        <f xml:space="preserve"> 2244.740206  + 0.1097478*Q3488</f>
        <v>3522.2045980000003</v>
      </c>
      <c r="AC3488" s="4">
        <f>AF3488</f>
        <v>2427</v>
      </c>
      <c r="AD3488" s="4">
        <f t="shared" si="990"/>
        <v>9182.6666666666661</v>
      </c>
      <c r="AE3488" s="4">
        <v>2427</v>
      </c>
      <c r="AF3488" s="4">
        <v>2427</v>
      </c>
      <c r="AG3488" s="4">
        <f t="shared" si="1002"/>
        <v>2427</v>
      </c>
      <c r="AH3488" s="4">
        <v>82481</v>
      </c>
      <c r="AI3488">
        <f t="shared" si="986"/>
        <v>7095</v>
      </c>
      <c r="AJ3488">
        <v>8381.2199999999993</v>
      </c>
      <c r="AK3488" s="2">
        <v>8381.2199999999993</v>
      </c>
      <c r="AL3488" s="2">
        <f t="shared" si="1003"/>
        <v>8381.2199999999993</v>
      </c>
      <c r="AM3488" s="4"/>
      <c r="AN3488" t="e">
        <f>VLOOKUP([1]!Tabelle13[[#This Row],[Vlookup this ID for freight costs]],$AL$2:$AL$6811,2,FALSE)</f>
        <v>#REF!</v>
      </c>
      <c r="AP3488">
        <v>144.34</v>
      </c>
      <c r="AQ3488">
        <v>144.34</v>
      </c>
      <c r="AR3488" s="4">
        <v>23</v>
      </c>
      <c r="AS3488" s="4">
        <v>4</v>
      </c>
      <c r="AT3488" s="4">
        <v>2008</v>
      </c>
      <c r="AU3488" s="4">
        <v>23</v>
      </c>
      <c r="AV3488" s="4">
        <v>4</v>
      </c>
      <c r="AW3488" s="4">
        <v>2008</v>
      </c>
      <c r="AX3488" t="str">
        <f t="shared" si="987"/>
        <v>No Delay</v>
      </c>
      <c r="AY3488">
        <f t="shared" si="988"/>
        <v>0</v>
      </c>
    </row>
    <row r="3489" spans="1:51" x14ac:dyDescent="0.2">
      <c r="A3489" s="3">
        <v>52175</v>
      </c>
      <c r="B3489" s="1" t="s">
        <v>328</v>
      </c>
      <c r="C3489" s="1" t="s">
        <v>150</v>
      </c>
      <c r="D3489" s="1" t="s">
        <v>100</v>
      </c>
      <c r="E3489" s="1" t="s">
        <v>101</v>
      </c>
      <c r="F3489" s="1" t="s">
        <v>101</v>
      </c>
      <c r="G3489" s="13" t="s">
        <v>390</v>
      </c>
      <c r="H3489" s="12">
        <v>40094</v>
      </c>
      <c r="I3489" s="12" t="s">
        <v>2096</v>
      </c>
      <c r="J3489" s="12">
        <v>40100</v>
      </c>
      <c r="K3489" s="4">
        <v>1899</v>
      </c>
      <c r="L3489" s="1" t="s">
        <v>146</v>
      </c>
      <c r="M3489" s="1" t="s">
        <v>1920</v>
      </c>
      <c r="N3489" s="1" t="s">
        <v>233</v>
      </c>
      <c r="O3489" s="1" t="s">
        <v>93</v>
      </c>
      <c r="P3489">
        <v>200</v>
      </c>
      <c r="Q3489">
        <v>1700</v>
      </c>
      <c r="R3489">
        <v>4270.78</v>
      </c>
      <c r="S3489">
        <v>2.5099999999999998</v>
      </c>
      <c r="T3489">
        <v>0.01</v>
      </c>
      <c r="U3489">
        <f t="shared" si="984"/>
        <v>4267</v>
      </c>
      <c r="V3489">
        <f t="shared" si="985"/>
        <v>340000</v>
      </c>
      <c r="W3489" s="1" t="s">
        <v>155</v>
      </c>
      <c r="X3489" s="1" t="s">
        <v>1236</v>
      </c>
      <c r="Y3489" s="1" t="s">
        <v>156</v>
      </c>
      <c r="Z3489" s="3">
        <v>16635</v>
      </c>
      <c r="AA3489" s="4">
        <f>AB3489</f>
        <v>2431.7217620000001</v>
      </c>
      <c r="AB3489" s="2">
        <f>2245.156962+0.109744*Q3489</f>
        <v>2431.7217620000001</v>
      </c>
      <c r="AC3489" s="4">
        <f>AD3489</f>
        <v>1484.8608810000001</v>
      </c>
      <c r="AD3489" s="4">
        <f t="shared" si="990"/>
        <v>1484.8608810000001</v>
      </c>
      <c r="AE3489" s="4" t="s">
        <v>62</v>
      </c>
      <c r="AG3489" s="4" t="str">
        <f t="shared" si="1002"/>
        <v>Weight Captured Separately</v>
      </c>
      <c r="AI3489" t="e">
        <f t="shared" si="986"/>
        <v>#N/A</v>
      </c>
      <c r="AJ3489" t="s">
        <v>81</v>
      </c>
      <c r="AK3489" s="2"/>
      <c r="AL3489" s="2" t="str">
        <f t="shared" si="1003"/>
        <v>Freight Included in Commodity Cost</v>
      </c>
      <c r="AM3489" s="4"/>
      <c r="AN3489" t="e">
        <f>VLOOKUP([1]!Tabelle13[[#This Row],[Vlookup this ID for freight costs]],$AL$2:$AL$6811,2,FALSE)</f>
        <v>#REF!</v>
      </c>
      <c r="AO3489">
        <f>IF(AK:AK="",AC:AC*6.242+1.383 -2.844 + 3.145 -2.265  -2.026,AK:AK)</f>
        <v>9265.894619202003</v>
      </c>
      <c r="AP3489">
        <v>8.3699999999999992</v>
      </c>
      <c r="AQ3489">
        <v>8.3699999999999992</v>
      </c>
      <c r="AR3489" s="4">
        <v>8</v>
      </c>
      <c r="AS3489" s="4">
        <v>10</v>
      </c>
      <c r="AT3489" s="4">
        <v>2009</v>
      </c>
      <c r="AU3489" s="4">
        <v>14</v>
      </c>
      <c r="AV3489" s="4">
        <v>10</v>
      </c>
      <c r="AW3489" s="4">
        <v>2009</v>
      </c>
      <c r="AX3489" t="str">
        <f t="shared" si="987"/>
        <v>Delay</v>
      </c>
      <c r="AY3489">
        <f t="shared" si="988"/>
        <v>6</v>
      </c>
    </row>
    <row r="3490" spans="1:51" x14ac:dyDescent="0.2">
      <c r="A3490" s="3">
        <v>86505</v>
      </c>
      <c r="B3490" s="1" t="s">
        <v>151</v>
      </c>
      <c r="C3490" s="1" t="s">
        <v>65</v>
      </c>
      <c r="D3490" s="1" t="s">
        <v>130</v>
      </c>
      <c r="E3490" s="1" t="s">
        <v>152</v>
      </c>
      <c r="F3490" s="1" t="s">
        <v>152</v>
      </c>
      <c r="G3490" s="13" t="s">
        <v>1617</v>
      </c>
      <c r="H3490" s="12">
        <v>41141</v>
      </c>
      <c r="I3490" s="12" t="s">
        <v>1851</v>
      </c>
      <c r="J3490" s="12">
        <v>41135</v>
      </c>
      <c r="K3490" s="4">
        <v>4109</v>
      </c>
      <c r="L3490" s="1" t="s">
        <v>146</v>
      </c>
      <c r="M3490" s="1" t="s">
        <v>132</v>
      </c>
      <c r="N3490" s="1" t="s">
        <v>1524</v>
      </c>
      <c r="O3490" s="1" t="s">
        <v>93</v>
      </c>
      <c r="P3490">
        <v>30</v>
      </c>
      <c r="Q3490">
        <v>23000</v>
      </c>
      <c r="R3490">
        <v>305210</v>
      </c>
      <c r="S3490">
        <v>13.27</v>
      </c>
      <c r="T3490">
        <v>0.44</v>
      </c>
      <c r="U3490">
        <f t="shared" si="984"/>
        <v>305210</v>
      </c>
      <c r="V3490">
        <f t="shared" si="985"/>
        <v>690000</v>
      </c>
      <c r="W3490" s="1" t="s">
        <v>160</v>
      </c>
      <c r="X3490" s="1" t="s">
        <v>1236</v>
      </c>
      <c r="Y3490" s="1" t="s">
        <v>161</v>
      </c>
      <c r="Z3490" s="3">
        <v>7348</v>
      </c>
      <c r="AA3490" s="4">
        <f t="shared" si="989"/>
        <v>2437</v>
      </c>
      <c r="AB3490" s="4">
        <f xml:space="preserve"> 2244.740206  + 0.1097478*Q3490</f>
        <v>4768.9396059999999</v>
      </c>
      <c r="AC3490" s="4">
        <f>AF3490</f>
        <v>2437</v>
      </c>
      <c r="AD3490" s="4">
        <f t="shared" si="990"/>
        <v>1490.6666666666667</v>
      </c>
      <c r="AE3490" s="4">
        <v>2437</v>
      </c>
      <c r="AF3490" s="4">
        <v>2437</v>
      </c>
      <c r="AG3490" s="4">
        <f t="shared" si="1002"/>
        <v>2437</v>
      </c>
      <c r="AI3490" t="e">
        <f t="shared" si="986"/>
        <v>#N/A</v>
      </c>
      <c r="AJ3490">
        <v>18461.23</v>
      </c>
      <c r="AK3490" s="2">
        <v>18461.23</v>
      </c>
      <c r="AL3490" s="2">
        <f t="shared" si="1003"/>
        <v>18461.23</v>
      </c>
      <c r="AM3490" s="4"/>
      <c r="AN3490" t="e">
        <f>VLOOKUP([1]!Tabelle13[[#This Row],[Vlookup this ID for freight costs]],$AL$2:$AL$6811,2,FALSE)</f>
        <v>#REF!</v>
      </c>
      <c r="AP3490">
        <v>427.9</v>
      </c>
      <c r="AQ3490">
        <v>427.9</v>
      </c>
      <c r="AR3490" s="4">
        <v>20</v>
      </c>
      <c r="AS3490" s="4">
        <v>8</v>
      </c>
      <c r="AT3490" s="4">
        <v>2012</v>
      </c>
      <c r="AU3490" s="4">
        <v>14</v>
      </c>
      <c r="AV3490" s="4">
        <v>8</v>
      </c>
      <c r="AW3490" s="4">
        <v>2012</v>
      </c>
      <c r="AX3490" t="str">
        <f t="shared" si="987"/>
        <v>No Delay</v>
      </c>
      <c r="AY3490">
        <f t="shared" si="988"/>
        <v>0</v>
      </c>
    </row>
    <row r="3491" spans="1:51" x14ac:dyDescent="0.2">
      <c r="A3491" s="3">
        <v>86095</v>
      </c>
      <c r="B3491" s="1" t="s">
        <v>477</v>
      </c>
      <c r="C3491" s="1" t="s">
        <v>114</v>
      </c>
      <c r="D3491" s="1" t="s">
        <v>130</v>
      </c>
      <c r="E3491" s="1" t="s">
        <v>101</v>
      </c>
      <c r="F3491" s="1" t="s">
        <v>101</v>
      </c>
      <c r="G3491" s="13" t="s">
        <v>198</v>
      </c>
      <c r="H3491" s="12">
        <v>41820</v>
      </c>
      <c r="I3491" s="12" t="s">
        <v>616</v>
      </c>
      <c r="J3491" s="12">
        <v>41890</v>
      </c>
      <c r="K3491" s="4">
        <v>5942</v>
      </c>
      <c r="L3491" s="1" t="s">
        <v>146</v>
      </c>
      <c r="M3491" s="1" t="s">
        <v>132</v>
      </c>
      <c r="N3491" s="1" t="s">
        <v>238</v>
      </c>
      <c r="O3491" s="1" t="s">
        <v>93</v>
      </c>
      <c r="P3491">
        <v>30</v>
      </c>
      <c r="Q3491">
        <v>29440</v>
      </c>
      <c r="R3491">
        <v>138368</v>
      </c>
      <c r="S3491">
        <v>4.7</v>
      </c>
      <c r="T3491">
        <v>0.16</v>
      </c>
      <c r="U3491">
        <f t="shared" si="984"/>
        <v>138368</v>
      </c>
      <c r="V3491">
        <f t="shared" si="985"/>
        <v>883200</v>
      </c>
      <c r="W3491" s="1" t="s">
        <v>861</v>
      </c>
      <c r="X3491" s="1" t="s">
        <v>1236</v>
      </c>
      <c r="Y3491" s="1" t="s">
        <v>156</v>
      </c>
      <c r="Z3491" s="3">
        <v>14240</v>
      </c>
      <c r="AA3491" s="4">
        <f t="shared" si="989"/>
        <v>2438</v>
      </c>
      <c r="AB3491" s="4">
        <f xml:space="preserve"> 2244.740206  + 0.1097478*Q3491</f>
        <v>5475.7154380000002</v>
      </c>
      <c r="AC3491" s="4">
        <f>AF3491</f>
        <v>2438</v>
      </c>
      <c r="AD3491" s="4">
        <f t="shared" si="990"/>
        <v>9728</v>
      </c>
      <c r="AE3491" s="4">
        <v>2438</v>
      </c>
      <c r="AF3491" s="4">
        <v>2438</v>
      </c>
      <c r="AG3491" s="4">
        <f t="shared" si="1002"/>
        <v>2438</v>
      </c>
      <c r="AI3491" t="e">
        <f t="shared" si="986"/>
        <v>#N/A</v>
      </c>
      <c r="AJ3491">
        <v>5236.92</v>
      </c>
      <c r="AK3491" s="2">
        <v>5236.92</v>
      </c>
      <c r="AL3491" s="2">
        <f t="shared" si="1003"/>
        <v>5236.92</v>
      </c>
      <c r="AM3491" s="4"/>
      <c r="AN3491" t="e">
        <f>VLOOKUP([1]!Tabelle13[[#This Row],[Vlookup this ID for freight costs]],$AL$2:$AL$6811,2,FALSE)</f>
        <v>#REF!</v>
      </c>
      <c r="AP3491">
        <v>142.24</v>
      </c>
      <c r="AQ3491">
        <v>142.24</v>
      </c>
      <c r="AR3491" s="4">
        <v>30</v>
      </c>
      <c r="AS3491" s="4">
        <v>6</v>
      </c>
      <c r="AT3491" s="4">
        <v>2014</v>
      </c>
      <c r="AU3491" s="4">
        <v>8</v>
      </c>
      <c r="AV3491" s="4">
        <v>9</v>
      </c>
      <c r="AW3491" s="4">
        <v>2014</v>
      </c>
      <c r="AX3491" t="str">
        <f t="shared" si="987"/>
        <v>Delay</v>
      </c>
      <c r="AY3491">
        <f t="shared" si="988"/>
        <v>70</v>
      </c>
    </row>
    <row r="3492" spans="1:51" x14ac:dyDescent="0.2">
      <c r="A3492" s="3">
        <v>11957</v>
      </c>
      <c r="B3492" s="1" t="s">
        <v>88</v>
      </c>
      <c r="C3492" s="1" t="s">
        <v>89</v>
      </c>
      <c r="D3492" s="1" t="s">
        <v>130</v>
      </c>
      <c r="E3492" s="1" t="s">
        <v>53</v>
      </c>
      <c r="F3492" s="1" t="s">
        <v>53</v>
      </c>
      <c r="G3492" s="13" t="s">
        <v>2073</v>
      </c>
      <c r="H3492" s="12">
        <v>39892</v>
      </c>
      <c r="I3492" s="12" t="s">
        <v>2073</v>
      </c>
      <c r="J3492" s="12">
        <v>39892</v>
      </c>
      <c r="K3492" s="4">
        <v>1422</v>
      </c>
      <c r="L3492" s="1" t="s">
        <v>146</v>
      </c>
      <c r="M3492" s="1" t="s">
        <v>132</v>
      </c>
      <c r="N3492" s="1" t="s">
        <v>392</v>
      </c>
      <c r="O3492" s="1" t="s">
        <v>393</v>
      </c>
      <c r="P3492">
        <v>120</v>
      </c>
      <c r="Q3492">
        <v>1764</v>
      </c>
      <c r="R3492">
        <v>72500.399999999994</v>
      </c>
      <c r="S3492">
        <v>41.1</v>
      </c>
      <c r="T3492">
        <v>0.34</v>
      </c>
      <c r="U3492">
        <f t="shared" si="984"/>
        <v>72500.400000000009</v>
      </c>
      <c r="V3492">
        <f t="shared" si="985"/>
        <v>211680</v>
      </c>
      <c r="W3492" s="1" t="s">
        <v>394</v>
      </c>
      <c r="X3492" s="1" t="s">
        <v>112</v>
      </c>
      <c r="Y3492" s="1" t="s">
        <v>112</v>
      </c>
      <c r="Z3492" s="3">
        <v>5055</v>
      </c>
      <c r="AA3492" s="4">
        <f>AB3492</f>
        <v>2438.7453780000001</v>
      </c>
      <c r="AB3492" s="2">
        <f>2245.156962+0.109744*Q3492</f>
        <v>2438.7453780000001</v>
      </c>
      <c r="AC3492" s="4">
        <f>AD3492</f>
        <v>1568.872689</v>
      </c>
      <c r="AD3492" s="4">
        <f t="shared" si="990"/>
        <v>1568.872689</v>
      </c>
      <c r="AE3492" s="4" t="s">
        <v>62</v>
      </c>
      <c r="AG3492" s="4" t="str">
        <f t="shared" si="1002"/>
        <v>Weight Captured Separately</v>
      </c>
      <c r="AH3492" s="4">
        <v>84809</v>
      </c>
      <c r="AI3492">
        <f t="shared" si="986"/>
        <v>36920</v>
      </c>
      <c r="AJ3492" t="s">
        <v>63</v>
      </c>
      <c r="AK3492" s="2"/>
      <c r="AL3492" s="2" t="str">
        <f t="shared" si="1003"/>
        <v>Invoiced Separately</v>
      </c>
      <c r="AM3492" s="4"/>
      <c r="AN3492" t="e">
        <f>VLOOKUP([1]!Tabelle13[[#This Row],[Vlookup this ID for freight costs]],$AL$2:$AL$6811,2,FALSE)</f>
        <v>#REF!</v>
      </c>
      <c r="AO3492">
        <f>IF(AK:AK="",AC:AC*6.242+1.383 -2.844 + 3.145 -2.265  -2.026,AK:AK)</f>
        <v>9790.2963247380012</v>
      </c>
      <c r="AP3492">
        <v>142.1</v>
      </c>
      <c r="AQ3492">
        <v>142.1</v>
      </c>
      <c r="AR3492" s="4">
        <v>20</v>
      </c>
      <c r="AS3492" s="4">
        <v>4</v>
      </c>
      <c r="AT3492" s="4">
        <v>2009</v>
      </c>
      <c r="AU3492" s="4">
        <v>20</v>
      </c>
      <c r="AV3492" s="4">
        <v>4</v>
      </c>
      <c r="AW3492" s="4">
        <v>2009</v>
      </c>
      <c r="AX3492" t="str">
        <f t="shared" si="987"/>
        <v>No Delay</v>
      </c>
      <c r="AY3492">
        <f t="shared" si="988"/>
        <v>0</v>
      </c>
    </row>
    <row r="3493" spans="1:51" x14ac:dyDescent="0.2">
      <c r="A3493" s="3">
        <v>84015</v>
      </c>
      <c r="B3493" s="1" t="s">
        <v>151</v>
      </c>
      <c r="C3493" s="1" t="s">
        <v>65</v>
      </c>
      <c r="D3493" s="1" t="s">
        <v>130</v>
      </c>
      <c r="E3493" s="1" t="s">
        <v>53</v>
      </c>
      <c r="F3493" s="1" t="s">
        <v>53</v>
      </c>
      <c r="G3493" s="13" t="s">
        <v>189</v>
      </c>
      <c r="H3493" s="12">
        <v>40374</v>
      </c>
      <c r="I3493" s="12" t="s">
        <v>190</v>
      </c>
      <c r="J3493" s="12">
        <v>40357</v>
      </c>
      <c r="K3493" s="4">
        <v>2567</v>
      </c>
      <c r="L3493" s="1" t="s">
        <v>146</v>
      </c>
      <c r="M3493" s="1" t="s">
        <v>132</v>
      </c>
      <c r="N3493" s="1" t="s">
        <v>167</v>
      </c>
      <c r="O3493" s="1" t="s">
        <v>93</v>
      </c>
      <c r="P3493">
        <v>30</v>
      </c>
      <c r="Q3493">
        <v>28500</v>
      </c>
      <c r="R3493">
        <v>131100</v>
      </c>
      <c r="S3493">
        <v>4.5999999999999996</v>
      </c>
      <c r="T3493">
        <v>0.15</v>
      </c>
      <c r="U3493">
        <f t="shared" si="984"/>
        <v>131100</v>
      </c>
      <c r="V3493">
        <f t="shared" si="985"/>
        <v>855000</v>
      </c>
      <c r="W3493" s="1" t="s">
        <v>155</v>
      </c>
      <c r="X3493" s="1" t="s">
        <v>1236</v>
      </c>
      <c r="Y3493" s="1" t="s">
        <v>156</v>
      </c>
      <c r="Z3493" s="3">
        <v>7726</v>
      </c>
      <c r="AA3493" s="4">
        <f t="shared" si="989"/>
        <v>2442</v>
      </c>
      <c r="AB3493" s="4">
        <f xml:space="preserve"> 2244.740206  + 0.1097478*Q3493</f>
        <v>5372.552506</v>
      </c>
      <c r="AC3493" s="4">
        <f>AF3493</f>
        <v>2442</v>
      </c>
      <c r="AD3493" s="4">
        <f t="shared" si="990"/>
        <v>2442</v>
      </c>
      <c r="AE3493" s="4">
        <v>2442</v>
      </c>
      <c r="AF3493" s="4">
        <v>2442</v>
      </c>
      <c r="AG3493" s="4">
        <f t="shared" si="1002"/>
        <v>2442</v>
      </c>
      <c r="AI3493" t="e">
        <f t="shared" si="986"/>
        <v>#N/A</v>
      </c>
      <c r="AJ3493" t="s">
        <v>81</v>
      </c>
      <c r="AK3493" s="2"/>
      <c r="AL3493" s="2" t="str">
        <f t="shared" si="1003"/>
        <v>Freight Included in Commodity Cost</v>
      </c>
      <c r="AM3493" s="4"/>
      <c r="AN3493" t="e">
        <f>VLOOKUP([1]!Tabelle13[[#This Row],[Vlookup this ID for freight costs]],$AL$2:$AL$6811,2,FALSE)</f>
        <v>#REF!</v>
      </c>
      <c r="AP3493">
        <v>282.64999999999998</v>
      </c>
      <c r="AQ3493">
        <v>282.64999999999998</v>
      </c>
      <c r="AR3493" s="4">
        <v>15</v>
      </c>
      <c r="AS3493" s="4">
        <v>7</v>
      </c>
      <c r="AT3493" s="4">
        <v>2010</v>
      </c>
      <c r="AU3493" s="4">
        <v>28</v>
      </c>
      <c r="AV3493" s="4">
        <v>6</v>
      </c>
      <c r="AW3493" s="4">
        <v>2010</v>
      </c>
      <c r="AX3493" t="str">
        <f t="shared" si="987"/>
        <v>No Delay</v>
      </c>
      <c r="AY3493">
        <f t="shared" si="988"/>
        <v>0</v>
      </c>
    </row>
    <row r="3494" spans="1:51" x14ac:dyDescent="0.2">
      <c r="A3494" s="3">
        <v>3770</v>
      </c>
      <c r="B3494" s="1" t="s">
        <v>1918</v>
      </c>
      <c r="C3494" s="1" t="s">
        <v>150</v>
      </c>
      <c r="D3494" s="1" t="s">
        <v>100</v>
      </c>
      <c r="E3494" s="1" t="s">
        <v>53</v>
      </c>
      <c r="F3494" s="1" t="s">
        <v>53</v>
      </c>
      <c r="G3494" s="13" t="s">
        <v>1996</v>
      </c>
      <c r="H3494" s="12">
        <v>39989</v>
      </c>
      <c r="I3494" s="12" t="s">
        <v>2092</v>
      </c>
      <c r="J3494" s="12">
        <v>39912</v>
      </c>
      <c r="K3494" s="4">
        <v>1461</v>
      </c>
      <c r="L3494" s="1" t="s">
        <v>146</v>
      </c>
      <c r="M3494" s="1" t="s">
        <v>1920</v>
      </c>
      <c r="N3494" s="1" t="s">
        <v>2077</v>
      </c>
      <c r="O3494" s="1" t="s">
        <v>1964</v>
      </c>
      <c r="P3494">
        <v>60</v>
      </c>
      <c r="Q3494">
        <v>1800</v>
      </c>
      <c r="R3494">
        <v>7110</v>
      </c>
      <c r="S3494">
        <v>3.95</v>
      </c>
      <c r="T3494">
        <v>7.0000000000000007E-2</v>
      </c>
      <c r="U3494">
        <f t="shared" si="984"/>
        <v>7110</v>
      </c>
      <c r="V3494">
        <f t="shared" si="985"/>
        <v>108000</v>
      </c>
      <c r="W3494" s="1" t="s">
        <v>185</v>
      </c>
      <c r="X3494" s="1" t="s">
        <v>186</v>
      </c>
      <c r="Y3494" s="1" t="s">
        <v>186</v>
      </c>
      <c r="Z3494" s="3">
        <v>8773</v>
      </c>
      <c r="AA3494" s="4">
        <f t="shared" ref="AA3494:AA3496" si="1004">AB3494</f>
        <v>2442.6961620000002</v>
      </c>
      <c r="AB3494" s="2">
        <f t="shared" ref="AB3494:AB3496" si="1005">2245.156962+0.109744*Q3494</f>
        <v>2442.6961620000002</v>
      </c>
      <c r="AC3494" s="4">
        <f>AD3494</f>
        <v>1218.0455551428572</v>
      </c>
      <c r="AD3494" s="4">
        <f t="shared" si="990"/>
        <v>1218.0455551428572</v>
      </c>
      <c r="AE3494" s="4" t="s">
        <v>62</v>
      </c>
      <c r="AG3494" s="4" t="str">
        <f t="shared" si="1002"/>
        <v>Weight Captured Separately</v>
      </c>
      <c r="AH3494" s="4">
        <v>11030</v>
      </c>
      <c r="AI3494" t="str">
        <f t="shared" si="986"/>
        <v>Weight Captured Separately</v>
      </c>
      <c r="AJ3494" t="s">
        <v>81</v>
      </c>
      <c r="AK3494" s="2"/>
      <c r="AL3494" s="2" t="str">
        <f t="shared" si="1003"/>
        <v>Freight Included in Commodity Cost</v>
      </c>
      <c r="AM3494" s="4"/>
      <c r="AN3494" t="e">
        <f>VLOOKUP([1]!Tabelle13[[#This Row],[Vlookup this ID for freight costs]],$AL$2:$AL$6811,2,FALSE)</f>
        <v>#REF!</v>
      </c>
      <c r="AO3494">
        <f t="shared" ref="AO3494:AO3496" si="1006">IF(AK:AK="",AC:AC*6.242+1.383 -2.844 + 3.145 -2.265  -2.026,AK:AK)</f>
        <v>7600.4333552017151</v>
      </c>
      <c r="AP3494">
        <v>13.94</v>
      </c>
      <c r="AQ3494">
        <v>13.94</v>
      </c>
      <c r="AR3494" s="4">
        <v>25</v>
      </c>
      <c r="AS3494" s="4">
        <v>6</v>
      </c>
      <c r="AT3494" s="4">
        <v>2009</v>
      </c>
      <c r="AU3494" s="4">
        <v>9</v>
      </c>
      <c r="AV3494" s="4">
        <v>4</v>
      </c>
      <c r="AW3494" s="4">
        <v>2009</v>
      </c>
      <c r="AX3494" t="str">
        <f t="shared" si="987"/>
        <v>No Delay</v>
      </c>
      <c r="AY3494">
        <f t="shared" si="988"/>
        <v>0</v>
      </c>
    </row>
    <row r="3495" spans="1:51" ht="16" x14ac:dyDescent="0.2">
      <c r="A3495" s="3">
        <v>1068</v>
      </c>
      <c r="B3495" s="1" t="s">
        <v>1918</v>
      </c>
      <c r="C3495" s="1" t="s">
        <v>150</v>
      </c>
      <c r="D3495" s="1" t="s">
        <v>100</v>
      </c>
      <c r="E3495" s="1" t="s">
        <v>53</v>
      </c>
      <c r="F3495" s="1" t="s">
        <v>53</v>
      </c>
      <c r="G3495" s="13" t="s">
        <v>821</v>
      </c>
      <c r="H3495" s="12">
        <v>39945</v>
      </c>
      <c r="I3495" s="12" t="s">
        <v>1997</v>
      </c>
      <c r="J3495" s="12">
        <v>39812</v>
      </c>
      <c r="K3495" s="4">
        <v>1279</v>
      </c>
      <c r="L3495" s="1" t="s">
        <v>146</v>
      </c>
      <c r="M3495" s="1" t="s">
        <v>1920</v>
      </c>
      <c r="N3495" s="1" t="s">
        <v>2006</v>
      </c>
      <c r="O3495" s="1" t="s">
        <v>2007</v>
      </c>
      <c r="P3495">
        <v>240</v>
      </c>
      <c r="Q3495">
        <v>1800</v>
      </c>
      <c r="R3495">
        <v>10512</v>
      </c>
      <c r="S3495">
        <v>5.84</v>
      </c>
      <c r="T3495">
        <v>0.02</v>
      </c>
      <c r="U3495">
        <f t="shared" si="984"/>
        <v>10512</v>
      </c>
      <c r="V3495">
        <f t="shared" si="985"/>
        <v>432000</v>
      </c>
      <c r="W3495" s="1" t="s">
        <v>623</v>
      </c>
      <c r="X3495" s="6" t="s">
        <v>1508</v>
      </c>
      <c r="Y3495" s="1" t="s">
        <v>624</v>
      </c>
      <c r="Z3495" s="3">
        <v>13360</v>
      </c>
      <c r="AA3495" s="4">
        <f t="shared" si="1004"/>
        <v>2442.6961620000002</v>
      </c>
      <c r="AB3495" s="2">
        <f t="shared" si="1005"/>
        <v>2442.6961620000002</v>
      </c>
      <c r="AC3495" s="4">
        <f>AD3495</f>
        <v>1556.8480810000001</v>
      </c>
      <c r="AD3495" s="4">
        <f t="shared" si="990"/>
        <v>1556.8480810000001</v>
      </c>
      <c r="AE3495" s="4" t="s">
        <v>62</v>
      </c>
      <c r="AG3495" s="4" t="str">
        <f t="shared" si="1002"/>
        <v>Weight Captured Separately</v>
      </c>
      <c r="AH3495" s="4">
        <v>10628</v>
      </c>
      <c r="AI3495">
        <f t="shared" si="986"/>
        <v>476</v>
      </c>
      <c r="AJ3495" t="s">
        <v>81</v>
      </c>
      <c r="AK3495" s="2"/>
      <c r="AL3495" s="2" t="str">
        <f t="shared" si="1003"/>
        <v>Freight Included in Commodity Cost</v>
      </c>
      <c r="AM3495" s="4"/>
      <c r="AN3495" t="e">
        <f>VLOOKUP([1]!Tabelle13[[#This Row],[Vlookup this ID for freight costs]],$AL$2:$AL$6811,2,FALSE)</f>
        <v>#REF!</v>
      </c>
      <c r="AO3495">
        <f t="shared" si="1006"/>
        <v>9715.2387216020015</v>
      </c>
      <c r="AP3495">
        <v>20.6</v>
      </c>
      <c r="AQ3495">
        <v>20.6</v>
      </c>
      <c r="AR3495" s="4">
        <v>12</v>
      </c>
      <c r="AS3495" s="4">
        <v>5</v>
      </c>
      <c r="AT3495" s="4">
        <v>2009</v>
      </c>
      <c r="AU3495" s="4">
        <v>30</v>
      </c>
      <c r="AV3495" s="4">
        <v>12</v>
      </c>
      <c r="AW3495" s="4">
        <v>2008</v>
      </c>
      <c r="AX3495" t="str">
        <f t="shared" si="987"/>
        <v>No Delay</v>
      </c>
      <c r="AY3495">
        <f t="shared" si="988"/>
        <v>0</v>
      </c>
    </row>
    <row r="3496" spans="1:51" x14ac:dyDescent="0.2">
      <c r="A3496" s="3">
        <v>10388</v>
      </c>
      <c r="B3496" s="1" t="s">
        <v>1918</v>
      </c>
      <c r="C3496" s="1" t="s">
        <v>150</v>
      </c>
      <c r="D3496" s="1" t="s">
        <v>100</v>
      </c>
      <c r="E3496" s="1" t="s">
        <v>101</v>
      </c>
      <c r="F3496" s="1" t="s">
        <v>101</v>
      </c>
      <c r="G3496" s="13" t="s">
        <v>513</v>
      </c>
      <c r="H3496" s="12">
        <v>39948</v>
      </c>
      <c r="I3496" s="12" t="s">
        <v>513</v>
      </c>
      <c r="J3496" s="12">
        <v>39948</v>
      </c>
      <c r="K3496" s="4">
        <v>1551</v>
      </c>
      <c r="L3496" s="1" t="s">
        <v>146</v>
      </c>
      <c r="M3496" s="1" t="s">
        <v>1920</v>
      </c>
      <c r="N3496" s="1" t="s">
        <v>221</v>
      </c>
      <c r="O3496" s="1" t="s">
        <v>93</v>
      </c>
      <c r="P3496">
        <v>60</v>
      </c>
      <c r="Q3496">
        <v>1800</v>
      </c>
      <c r="R3496">
        <v>5418</v>
      </c>
      <c r="S3496">
        <v>3.01</v>
      </c>
      <c r="T3496">
        <v>0.05</v>
      </c>
      <c r="U3496">
        <f t="shared" si="984"/>
        <v>5418</v>
      </c>
      <c r="V3496">
        <f t="shared" si="985"/>
        <v>108000</v>
      </c>
      <c r="W3496" s="1" t="s">
        <v>155</v>
      </c>
      <c r="X3496" s="1" t="s">
        <v>1236</v>
      </c>
      <c r="Y3496" s="1" t="s">
        <v>156</v>
      </c>
      <c r="Z3496" s="3">
        <v>16635</v>
      </c>
      <c r="AA3496" s="4">
        <f t="shared" si="1004"/>
        <v>2442.6961620000002</v>
      </c>
      <c r="AB3496" s="2">
        <f t="shared" si="1005"/>
        <v>2442.6961620000002</v>
      </c>
      <c r="AC3496" s="4">
        <f>AD3496</f>
        <v>1218.0455551428572</v>
      </c>
      <c r="AD3496" s="4">
        <f t="shared" si="990"/>
        <v>1218.0455551428572</v>
      </c>
      <c r="AE3496" s="4" t="s">
        <v>62</v>
      </c>
      <c r="AG3496" s="4" t="str">
        <f t="shared" si="1002"/>
        <v>Weight Captured Separately</v>
      </c>
      <c r="AH3496" s="4">
        <v>82702</v>
      </c>
      <c r="AI3496">
        <f t="shared" si="986"/>
        <v>64918</v>
      </c>
      <c r="AJ3496" t="s">
        <v>81</v>
      </c>
      <c r="AK3496" s="2"/>
      <c r="AL3496" s="2" t="str">
        <f t="shared" si="1003"/>
        <v>Freight Included in Commodity Cost</v>
      </c>
      <c r="AM3496" s="4"/>
      <c r="AN3496" t="e">
        <f>VLOOKUP([1]!Tabelle13[[#This Row],[Vlookup this ID for freight costs]],$AL$2:$AL$6811,2,FALSE)</f>
        <v>#REF!</v>
      </c>
      <c r="AO3496">
        <f t="shared" si="1006"/>
        <v>7600.4333552017151</v>
      </c>
      <c r="AP3496">
        <v>10.62</v>
      </c>
      <c r="AQ3496">
        <v>10.62</v>
      </c>
      <c r="AR3496" s="4">
        <v>15</v>
      </c>
      <c r="AS3496" s="4">
        <v>5</v>
      </c>
      <c r="AT3496" s="4">
        <v>2009</v>
      </c>
      <c r="AU3496" s="4">
        <v>15</v>
      </c>
      <c r="AV3496" s="4">
        <v>5</v>
      </c>
      <c r="AW3496" s="4">
        <v>2009</v>
      </c>
      <c r="AX3496" t="str">
        <f t="shared" si="987"/>
        <v>No Delay</v>
      </c>
      <c r="AY3496">
        <f t="shared" si="988"/>
        <v>0</v>
      </c>
    </row>
    <row r="3497" spans="1:51" x14ac:dyDescent="0.2">
      <c r="A3497" s="3">
        <v>83145</v>
      </c>
      <c r="B3497" s="1" t="s">
        <v>175</v>
      </c>
      <c r="C3497" s="1" t="s">
        <v>165</v>
      </c>
      <c r="D3497" s="1" t="s">
        <v>130</v>
      </c>
      <c r="E3497" s="1" t="s">
        <v>101</v>
      </c>
      <c r="F3497" s="1" t="s">
        <v>101</v>
      </c>
      <c r="G3497" s="13" t="s">
        <v>1297</v>
      </c>
      <c r="H3497" s="12">
        <v>41485</v>
      </c>
      <c r="I3497" s="12" t="s">
        <v>2097</v>
      </c>
      <c r="J3497" s="12">
        <v>41495</v>
      </c>
      <c r="K3497" s="4">
        <v>4862</v>
      </c>
      <c r="L3497" s="1" t="s">
        <v>146</v>
      </c>
      <c r="M3497" s="1" t="s">
        <v>132</v>
      </c>
      <c r="N3497" s="1" t="s">
        <v>238</v>
      </c>
      <c r="O3497" s="1" t="s">
        <v>93</v>
      </c>
      <c r="P3497">
        <v>30</v>
      </c>
      <c r="Q3497">
        <v>26112</v>
      </c>
      <c r="R3497">
        <v>122726.39999999999</v>
      </c>
      <c r="S3497">
        <v>4.7</v>
      </c>
      <c r="T3497">
        <v>0.16</v>
      </c>
      <c r="U3497">
        <f t="shared" si="984"/>
        <v>122726.40000000001</v>
      </c>
      <c r="V3497">
        <f t="shared" si="985"/>
        <v>783360</v>
      </c>
      <c r="W3497" s="1" t="s">
        <v>861</v>
      </c>
      <c r="X3497" s="1" t="s">
        <v>1236</v>
      </c>
      <c r="Y3497" s="1" t="s">
        <v>156</v>
      </c>
      <c r="Z3497" s="3">
        <v>11413</v>
      </c>
      <c r="AA3497" s="4">
        <f t="shared" si="989"/>
        <v>2444</v>
      </c>
      <c r="AB3497" s="4">
        <f xml:space="preserve"> 2244.740206  + 0.1097478*Q3497</f>
        <v>5110.4747595999997</v>
      </c>
      <c r="AC3497" s="4">
        <f>AF3497</f>
        <v>2444</v>
      </c>
      <c r="AD3497" s="4">
        <f t="shared" si="990"/>
        <v>2444</v>
      </c>
      <c r="AE3497" s="4">
        <v>2444</v>
      </c>
      <c r="AF3497" s="4">
        <v>2444</v>
      </c>
      <c r="AG3497" s="4">
        <f t="shared" si="1002"/>
        <v>2444</v>
      </c>
      <c r="AI3497" t="e">
        <f t="shared" si="986"/>
        <v>#N/A</v>
      </c>
      <c r="AJ3497">
        <v>8800.81</v>
      </c>
      <c r="AK3497" s="2">
        <v>8800.81</v>
      </c>
      <c r="AL3497" s="2">
        <f t="shared" si="1003"/>
        <v>8800.81</v>
      </c>
      <c r="AM3497" s="4"/>
      <c r="AN3497" t="e">
        <f>VLOOKUP([1]!Tabelle13[[#This Row],[Vlookup this ID for freight costs]],$AL$2:$AL$6811,2,FALSE)</f>
        <v>#REF!</v>
      </c>
      <c r="AP3497">
        <v>151.81</v>
      </c>
      <c r="AQ3497">
        <v>151.81</v>
      </c>
      <c r="AR3497" s="4">
        <v>30</v>
      </c>
      <c r="AS3497" s="4">
        <v>7</v>
      </c>
      <c r="AT3497" s="4">
        <v>2013</v>
      </c>
      <c r="AU3497" s="4">
        <v>9</v>
      </c>
      <c r="AV3497" s="4">
        <v>8</v>
      </c>
      <c r="AW3497" s="4">
        <v>2013</v>
      </c>
      <c r="AX3497" t="str">
        <f t="shared" si="987"/>
        <v>Delay</v>
      </c>
      <c r="AY3497">
        <f t="shared" si="988"/>
        <v>10</v>
      </c>
    </row>
    <row r="3498" spans="1:51" x14ac:dyDescent="0.2">
      <c r="A3498" s="3">
        <v>78946</v>
      </c>
      <c r="B3498" s="1" t="s">
        <v>463</v>
      </c>
      <c r="C3498" s="1" t="s">
        <v>73</v>
      </c>
      <c r="D3498" s="1" t="s">
        <v>52</v>
      </c>
      <c r="E3498" s="1" t="s">
        <v>53</v>
      </c>
      <c r="F3498" s="1" t="s">
        <v>53</v>
      </c>
      <c r="G3498" s="13" t="s">
        <v>1302</v>
      </c>
      <c r="H3498" s="12">
        <v>41804</v>
      </c>
      <c r="I3498" s="12" t="s">
        <v>1303</v>
      </c>
      <c r="J3498" s="12">
        <v>41806</v>
      </c>
      <c r="K3498" s="4">
        <v>5575</v>
      </c>
      <c r="L3498" s="1" t="s">
        <v>146</v>
      </c>
      <c r="M3498" s="1" t="s">
        <v>170</v>
      </c>
      <c r="N3498" s="1" t="s">
        <v>238</v>
      </c>
      <c r="O3498" s="1" t="s">
        <v>93</v>
      </c>
      <c r="P3498">
        <v>30</v>
      </c>
      <c r="Q3498">
        <v>24540</v>
      </c>
      <c r="R3498">
        <v>114111</v>
      </c>
      <c r="S3498">
        <v>4.6500000000000004</v>
      </c>
      <c r="T3498">
        <v>0.16</v>
      </c>
      <c r="U3498">
        <f t="shared" si="984"/>
        <v>114111.00000000001</v>
      </c>
      <c r="V3498">
        <f t="shared" si="985"/>
        <v>736200</v>
      </c>
      <c r="W3498" s="1" t="s">
        <v>861</v>
      </c>
      <c r="X3498" s="1" t="s">
        <v>1236</v>
      </c>
      <c r="Y3498" s="1" t="s">
        <v>156</v>
      </c>
      <c r="Z3498" s="3">
        <v>6817</v>
      </c>
      <c r="AA3498" s="4">
        <f t="shared" si="989"/>
        <v>2448</v>
      </c>
      <c r="AB3498" s="4">
        <f xml:space="preserve"> 2244.740206  + 0.1097478*Q3498</f>
        <v>4937.9512180000002</v>
      </c>
      <c r="AC3498" s="4">
        <f>AF3498</f>
        <v>2448</v>
      </c>
      <c r="AD3498" s="4">
        <f t="shared" si="990"/>
        <v>2448</v>
      </c>
      <c r="AE3498" s="4">
        <v>2448</v>
      </c>
      <c r="AF3498" s="4">
        <v>2448</v>
      </c>
      <c r="AG3498" s="4">
        <f t="shared" si="1002"/>
        <v>2448</v>
      </c>
      <c r="AI3498" t="e">
        <f t="shared" si="986"/>
        <v>#N/A</v>
      </c>
      <c r="AJ3498">
        <v>20407.95</v>
      </c>
      <c r="AK3498" s="2">
        <v>20407.95</v>
      </c>
      <c r="AL3498" s="2">
        <f t="shared" si="1003"/>
        <v>20407.95</v>
      </c>
      <c r="AM3498" s="4"/>
      <c r="AN3498" t="e">
        <f>VLOOKUP([1]!Tabelle13[[#This Row],[Vlookup this ID for freight costs]],$AL$2:$AL$6811,2,FALSE)</f>
        <v>#REF!</v>
      </c>
      <c r="AP3498">
        <v>117.31</v>
      </c>
      <c r="AQ3498">
        <v>117.31</v>
      </c>
      <c r="AR3498" s="4">
        <v>14</v>
      </c>
      <c r="AS3498" s="4">
        <v>6</v>
      </c>
      <c r="AT3498" s="4">
        <v>2014</v>
      </c>
      <c r="AU3498" s="4">
        <v>16</v>
      </c>
      <c r="AV3498" s="4">
        <v>6</v>
      </c>
      <c r="AW3498" s="4">
        <v>2014</v>
      </c>
      <c r="AX3498" t="str">
        <f t="shared" si="987"/>
        <v>Delay</v>
      </c>
      <c r="AY3498">
        <f t="shared" si="988"/>
        <v>2</v>
      </c>
    </row>
    <row r="3499" spans="1:51" x14ac:dyDescent="0.2">
      <c r="A3499" s="3">
        <v>84797</v>
      </c>
      <c r="B3499" s="1" t="s">
        <v>172</v>
      </c>
      <c r="C3499" s="1" t="s">
        <v>114</v>
      </c>
      <c r="D3499" s="1" t="s">
        <v>130</v>
      </c>
      <c r="E3499" s="1" t="s">
        <v>101</v>
      </c>
      <c r="F3499" s="1" t="s">
        <v>101</v>
      </c>
      <c r="G3499" s="13" t="s">
        <v>1292</v>
      </c>
      <c r="H3499" s="12">
        <v>41450</v>
      </c>
      <c r="I3499" s="12" t="s">
        <v>2098</v>
      </c>
      <c r="J3499" s="12">
        <v>41355</v>
      </c>
      <c r="K3499" s="4">
        <v>4554</v>
      </c>
      <c r="L3499" s="1" t="s">
        <v>146</v>
      </c>
      <c r="M3499" s="1" t="s">
        <v>132</v>
      </c>
      <c r="N3499" s="1" t="s">
        <v>265</v>
      </c>
      <c r="O3499" s="1" t="s">
        <v>93</v>
      </c>
      <c r="P3499">
        <v>60</v>
      </c>
      <c r="Q3499">
        <v>40000</v>
      </c>
      <c r="R3499">
        <v>92400</v>
      </c>
      <c r="S3499">
        <v>2.31</v>
      </c>
      <c r="T3499">
        <v>0.04</v>
      </c>
      <c r="U3499">
        <f t="shared" si="984"/>
        <v>92400</v>
      </c>
      <c r="V3499">
        <f t="shared" si="985"/>
        <v>2400000</v>
      </c>
      <c r="W3499" s="1" t="s">
        <v>179</v>
      </c>
      <c r="X3499" s="1" t="s">
        <v>1236</v>
      </c>
      <c r="Y3499" s="1" t="s">
        <v>156</v>
      </c>
      <c r="Z3499" s="3">
        <v>14240</v>
      </c>
      <c r="AA3499" s="4">
        <f t="shared" si="989"/>
        <v>2452</v>
      </c>
      <c r="AB3499" s="4">
        <f xml:space="preserve"> 2244.740206  + 0.1097478*Q3499</f>
        <v>6634.6522060000007</v>
      </c>
      <c r="AC3499" s="4">
        <f>AF3499</f>
        <v>2452</v>
      </c>
      <c r="AD3499" s="4">
        <f t="shared" si="990"/>
        <v>5477.1838480999995</v>
      </c>
      <c r="AE3499" s="4">
        <v>2452</v>
      </c>
      <c r="AF3499" s="4">
        <v>2452</v>
      </c>
      <c r="AG3499" s="4">
        <f t="shared" si="1002"/>
        <v>2452</v>
      </c>
      <c r="AI3499" t="e">
        <f t="shared" si="986"/>
        <v>#N/A</v>
      </c>
      <c r="AJ3499">
        <v>5520.86</v>
      </c>
      <c r="AK3499" s="2">
        <v>5520.86</v>
      </c>
      <c r="AL3499" s="2">
        <f t="shared" si="1003"/>
        <v>5520.86</v>
      </c>
      <c r="AM3499" s="4"/>
      <c r="AN3499" t="e">
        <f>VLOOKUP([1]!Tabelle13[[#This Row],[Vlookup this ID for freight costs]],$AL$2:$AL$6811,2,FALSE)</f>
        <v>#REF!</v>
      </c>
      <c r="AP3499">
        <v>114.3</v>
      </c>
      <c r="AQ3499">
        <v>114.3</v>
      </c>
      <c r="AR3499" s="4">
        <v>25</v>
      </c>
      <c r="AS3499" s="4">
        <v>6</v>
      </c>
      <c r="AT3499" s="4">
        <v>2013</v>
      </c>
      <c r="AU3499" s="4">
        <v>22</v>
      </c>
      <c r="AV3499" s="4">
        <v>4</v>
      </c>
      <c r="AW3499" s="4">
        <v>2013</v>
      </c>
      <c r="AX3499" t="str">
        <f t="shared" si="987"/>
        <v>No Delay</v>
      </c>
      <c r="AY3499">
        <f t="shared" si="988"/>
        <v>0</v>
      </c>
    </row>
    <row r="3500" spans="1:51" ht="16" x14ac:dyDescent="0.2">
      <c r="A3500" s="3">
        <v>7750</v>
      </c>
      <c r="B3500" s="1" t="s">
        <v>1918</v>
      </c>
      <c r="C3500" s="1" t="s">
        <v>150</v>
      </c>
      <c r="D3500" s="1" t="s">
        <v>100</v>
      </c>
      <c r="E3500" s="1" t="s">
        <v>53</v>
      </c>
      <c r="F3500" s="1" t="s">
        <v>53</v>
      </c>
      <c r="G3500" s="13" t="s">
        <v>1996</v>
      </c>
      <c r="H3500" s="12">
        <v>39989</v>
      </c>
      <c r="I3500" s="12" t="s">
        <v>1976</v>
      </c>
      <c r="J3500" s="12">
        <v>39924</v>
      </c>
      <c r="K3500" s="4">
        <v>1492</v>
      </c>
      <c r="L3500" s="1" t="s">
        <v>146</v>
      </c>
      <c r="M3500" s="1" t="s">
        <v>1920</v>
      </c>
      <c r="N3500" s="1" t="s">
        <v>2006</v>
      </c>
      <c r="O3500" s="1" t="s">
        <v>2007</v>
      </c>
      <c r="P3500">
        <v>240</v>
      </c>
      <c r="Q3500">
        <v>1900</v>
      </c>
      <c r="R3500">
        <v>10564</v>
      </c>
      <c r="S3500">
        <v>5.56</v>
      </c>
      <c r="T3500">
        <v>0.02</v>
      </c>
      <c r="U3500">
        <f t="shared" si="984"/>
        <v>10564</v>
      </c>
      <c r="V3500">
        <f t="shared" si="985"/>
        <v>456000</v>
      </c>
      <c r="W3500" s="1" t="s">
        <v>623</v>
      </c>
      <c r="X3500" s="6" t="s">
        <v>1508</v>
      </c>
      <c r="Y3500" s="1" t="s">
        <v>624</v>
      </c>
      <c r="Z3500" s="3">
        <v>13360</v>
      </c>
      <c r="AA3500" s="4">
        <f t="shared" ref="AA3500:AA3501" si="1007">AB3500</f>
        <v>2453.6705620000002</v>
      </c>
      <c r="AB3500" s="2">
        <f t="shared" ref="AB3500:AB3501" si="1008">2245.156962+0.109744*Q3500</f>
        <v>2453.6705620000002</v>
      </c>
      <c r="AC3500" s="4">
        <f>AD3500</f>
        <v>1216.8901873333334</v>
      </c>
      <c r="AD3500" s="4">
        <f t="shared" si="990"/>
        <v>1216.8901873333334</v>
      </c>
      <c r="AE3500" s="4" t="s">
        <v>62</v>
      </c>
      <c r="AG3500" s="4" t="str">
        <f t="shared" si="1002"/>
        <v>Weight Captured Separately</v>
      </c>
      <c r="AH3500" s="4">
        <v>11268</v>
      </c>
      <c r="AI3500">
        <f t="shared" si="986"/>
        <v>526</v>
      </c>
      <c r="AJ3500" t="s">
        <v>81</v>
      </c>
      <c r="AK3500" s="2"/>
      <c r="AL3500" s="2" t="str">
        <f t="shared" si="1003"/>
        <v>Freight Included in Commodity Cost</v>
      </c>
      <c r="AM3500" s="4"/>
      <c r="AN3500" t="e">
        <f>VLOOKUP([1]!Tabelle13[[#This Row],[Vlookup this ID for freight costs]],$AL$2:$AL$6811,2,FALSE)</f>
        <v>#REF!</v>
      </c>
      <c r="AO3500">
        <f t="shared" ref="AO3500:AO3501" si="1009">IF(AK:AK="",AC:AC*6.242+1.383 -2.844 + 3.145 -2.265  -2.026,AK:AK)</f>
        <v>7593.2215493346675</v>
      </c>
      <c r="AP3500">
        <v>20.71</v>
      </c>
      <c r="AQ3500">
        <v>20.71</v>
      </c>
      <c r="AR3500" s="4">
        <v>25</v>
      </c>
      <c r="AS3500" s="4">
        <v>6</v>
      </c>
      <c r="AT3500" s="4">
        <v>2009</v>
      </c>
      <c r="AU3500" s="4">
        <v>21</v>
      </c>
      <c r="AV3500" s="4">
        <v>4</v>
      </c>
      <c r="AW3500" s="4">
        <v>2009</v>
      </c>
      <c r="AX3500" t="str">
        <f t="shared" si="987"/>
        <v>No Delay</v>
      </c>
      <c r="AY3500">
        <f t="shared" si="988"/>
        <v>0</v>
      </c>
    </row>
    <row r="3501" spans="1:51" x14ac:dyDescent="0.2">
      <c r="A3501" s="3">
        <v>10365</v>
      </c>
      <c r="B3501" s="1" t="s">
        <v>1918</v>
      </c>
      <c r="C3501" s="1" t="s">
        <v>150</v>
      </c>
      <c r="D3501" s="1" t="s">
        <v>100</v>
      </c>
      <c r="E3501" s="1" t="s">
        <v>53</v>
      </c>
      <c r="F3501" s="1" t="s">
        <v>53</v>
      </c>
      <c r="G3501" s="13" t="s">
        <v>1996</v>
      </c>
      <c r="H3501" s="12">
        <v>39989</v>
      </c>
      <c r="I3501" s="12" t="s">
        <v>1976</v>
      </c>
      <c r="J3501" s="12">
        <v>39924</v>
      </c>
      <c r="K3501" s="4">
        <v>1495</v>
      </c>
      <c r="L3501" s="1" t="s">
        <v>146</v>
      </c>
      <c r="M3501" s="1" t="s">
        <v>1920</v>
      </c>
      <c r="N3501" s="1" t="s">
        <v>392</v>
      </c>
      <c r="O3501" s="1" t="s">
        <v>393</v>
      </c>
      <c r="P3501">
        <v>120</v>
      </c>
      <c r="Q3501">
        <v>1900</v>
      </c>
      <c r="R3501">
        <v>68362</v>
      </c>
      <c r="S3501">
        <v>35.979999999999997</v>
      </c>
      <c r="T3501">
        <v>0.3</v>
      </c>
      <c r="U3501">
        <f t="shared" si="984"/>
        <v>68362</v>
      </c>
      <c r="V3501">
        <f t="shared" si="985"/>
        <v>228000</v>
      </c>
      <c r="W3501" s="1" t="s">
        <v>394</v>
      </c>
      <c r="X3501" s="1" t="s">
        <v>112</v>
      </c>
      <c r="Y3501" s="1" t="s">
        <v>112</v>
      </c>
      <c r="Z3501" s="3">
        <v>9208</v>
      </c>
      <c r="AA3501" s="4">
        <f t="shared" si="1007"/>
        <v>2453.6705620000002</v>
      </c>
      <c r="AB3501" s="2">
        <f t="shared" si="1008"/>
        <v>2453.6705620000002</v>
      </c>
      <c r="AC3501" s="4">
        <f>AD3501</f>
        <v>1605.3352810000001</v>
      </c>
      <c r="AD3501" s="4">
        <f t="shared" si="990"/>
        <v>1605.3352810000001</v>
      </c>
      <c r="AE3501" s="4" t="s">
        <v>62</v>
      </c>
      <c r="AG3501" s="4" t="str">
        <f t="shared" si="1002"/>
        <v>Weight Captured Separately</v>
      </c>
      <c r="AH3501" s="4">
        <v>83225</v>
      </c>
      <c r="AI3501">
        <f t="shared" si="986"/>
        <v>65471</v>
      </c>
      <c r="AJ3501" t="s">
        <v>81</v>
      </c>
      <c r="AK3501" s="2"/>
      <c r="AL3501" s="2" t="str">
        <f t="shared" si="1003"/>
        <v>Freight Included in Commodity Cost</v>
      </c>
      <c r="AM3501" s="4"/>
      <c r="AN3501" t="e">
        <f>VLOOKUP([1]!Tabelle13[[#This Row],[Vlookup this ID for freight costs]],$AL$2:$AL$6811,2,FALSE)</f>
        <v>#REF!</v>
      </c>
      <c r="AO3501">
        <f t="shared" si="1009"/>
        <v>10017.895824002002</v>
      </c>
      <c r="AP3501">
        <v>133.99</v>
      </c>
      <c r="AQ3501">
        <v>133.99</v>
      </c>
      <c r="AR3501" s="4">
        <v>25</v>
      </c>
      <c r="AS3501" s="4">
        <v>6</v>
      </c>
      <c r="AT3501" s="4">
        <v>2009</v>
      </c>
      <c r="AU3501" s="4">
        <v>21</v>
      </c>
      <c r="AV3501" s="4">
        <v>4</v>
      </c>
      <c r="AW3501" s="4">
        <v>2009</v>
      </c>
      <c r="AX3501" t="str">
        <f t="shared" si="987"/>
        <v>No Delay</v>
      </c>
      <c r="AY3501">
        <f t="shared" si="988"/>
        <v>0</v>
      </c>
    </row>
    <row r="3502" spans="1:51" x14ac:dyDescent="0.2">
      <c r="A3502" s="3">
        <v>19851</v>
      </c>
      <c r="B3502" s="1" t="s">
        <v>175</v>
      </c>
      <c r="C3502" s="1" t="s">
        <v>165</v>
      </c>
      <c r="D3502" s="1" t="s">
        <v>52</v>
      </c>
      <c r="E3502" s="1" t="s">
        <v>53</v>
      </c>
      <c r="F3502" s="1" t="s">
        <v>53</v>
      </c>
      <c r="G3502" s="13" t="s">
        <v>1905</v>
      </c>
      <c r="H3502" s="12">
        <v>41618</v>
      </c>
      <c r="I3502" s="12" t="s">
        <v>726</v>
      </c>
      <c r="J3502" s="12">
        <v>41621</v>
      </c>
      <c r="K3502" s="4">
        <v>5120</v>
      </c>
      <c r="L3502" s="1" t="s">
        <v>146</v>
      </c>
      <c r="M3502" s="1" t="s">
        <v>170</v>
      </c>
      <c r="N3502" s="1" t="s">
        <v>1520</v>
      </c>
      <c r="O3502" s="1" t="s">
        <v>93</v>
      </c>
      <c r="P3502">
        <v>100</v>
      </c>
      <c r="Q3502">
        <v>11310</v>
      </c>
      <c r="R3502">
        <v>14703</v>
      </c>
      <c r="S3502">
        <v>1.3</v>
      </c>
      <c r="T3502">
        <v>0.01</v>
      </c>
      <c r="U3502">
        <f t="shared" si="984"/>
        <v>14703</v>
      </c>
      <c r="V3502">
        <f t="shared" si="985"/>
        <v>1131000</v>
      </c>
      <c r="W3502" s="1" t="s">
        <v>155</v>
      </c>
      <c r="X3502" s="1" t="s">
        <v>1236</v>
      </c>
      <c r="Y3502" s="1" t="s">
        <v>156</v>
      </c>
      <c r="Z3502" s="3">
        <v>5457</v>
      </c>
      <c r="AA3502" s="4">
        <f t="shared" si="989"/>
        <v>2454</v>
      </c>
      <c r="AB3502" s="4">
        <f xml:space="preserve"> 2244.740206  + 0.1097478*Q3502</f>
        <v>3485.9878239999998</v>
      </c>
      <c r="AC3502" s="4">
        <f>AF3502</f>
        <v>2454</v>
      </c>
      <c r="AD3502" s="4">
        <f t="shared" si="990"/>
        <v>2454</v>
      </c>
      <c r="AE3502" s="4">
        <v>2454</v>
      </c>
      <c r="AF3502" s="4">
        <v>2454</v>
      </c>
      <c r="AG3502" s="4">
        <f t="shared" si="1002"/>
        <v>2454</v>
      </c>
      <c r="AI3502" t="e">
        <f t="shared" si="986"/>
        <v>#N/A</v>
      </c>
      <c r="AJ3502">
        <v>10898.12</v>
      </c>
      <c r="AK3502" s="2">
        <v>10898.12</v>
      </c>
      <c r="AL3502" s="2">
        <f t="shared" si="1003"/>
        <v>10898.12</v>
      </c>
      <c r="AM3502" s="4"/>
      <c r="AN3502" t="e">
        <f>VLOOKUP([1]!Tabelle13[[#This Row],[Vlookup this ID for freight costs]],$AL$2:$AL$6811,2,FALSE)</f>
        <v>#REF!</v>
      </c>
      <c r="AP3502">
        <v>18.190000000000001</v>
      </c>
      <c r="AQ3502">
        <v>18.190000000000001</v>
      </c>
      <c r="AR3502" s="4">
        <v>10</v>
      </c>
      <c r="AS3502" s="4">
        <v>12</v>
      </c>
      <c r="AT3502" s="4">
        <v>2013</v>
      </c>
      <c r="AU3502" s="4">
        <v>13</v>
      </c>
      <c r="AV3502" s="4">
        <v>12</v>
      </c>
      <c r="AW3502" s="4">
        <v>2013</v>
      </c>
      <c r="AX3502" t="str">
        <f t="shared" si="987"/>
        <v>Delay</v>
      </c>
      <c r="AY3502">
        <f t="shared" si="988"/>
        <v>3</v>
      </c>
    </row>
    <row r="3503" spans="1:51" x14ac:dyDescent="0.2">
      <c r="A3503" s="3">
        <v>84260</v>
      </c>
      <c r="B3503" s="1" t="s">
        <v>140</v>
      </c>
      <c r="C3503" s="1" t="s">
        <v>99</v>
      </c>
      <c r="D3503" s="1" t="s">
        <v>130</v>
      </c>
      <c r="E3503" s="1" t="s">
        <v>101</v>
      </c>
      <c r="F3503" s="1" t="s">
        <v>101</v>
      </c>
      <c r="G3503" s="13" t="s">
        <v>1644</v>
      </c>
      <c r="H3503" s="12">
        <v>41509</v>
      </c>
      <c r="I3503" s="12" t="s">
        <v>1784</v>
      </c>
      <c r="J3503" s="12">
        <v>41408</v>
      </c>
      <c r="K3503" s="4">
        <v>4719</v>
      </c>
      <c r="L3503" s="1" t="s">
        <v>146</v>
      </c>
      <c r="M3503" s="1" t="s">
        <v>132</v>
      </c>
      <c r="N3503" s="1" t="s">
        <v>203</v>
      </c>
      <c r="O3503" s="1" t="s">
        <v>93</v>
      </c>
      <c r="P3503">
        <v>60</v>
      </c>
      <c r="Q3503">
        <v>12917</v>
      </c>
      <c r="R3503">
        <v>29709.1</v>
      </c>
      <c r="S3503">
        <v>2.2999999999999998</v>
      </c>
      <c r="T3503">
        <v>0.04</v>
      </c>
      <c r="U3503">
        <f t="shared" si="984"/>
        <v>29709.1</v>
      </c>
      <c r="V3503">
        <f t="shared" si="985"/>
        <v>775020</v>
      </c>
      <c r="W3503" s="1" t="s">
        <v>204</v>
      </c>
      <c r="X3503" s="1" t="s">
        <v>1236</v>
      </c>
      <c r="Y3503" s="1" t="s">
        <v>205</v>
      </c>
      <c r="Z3503" s="3">
        <v>12547</v>
      </c>
      <c r="AA3503" s="4">
        <f t="shared" si="989"/>
        <v>2461</v>
      </c>
      <c r="AB3503" s="4">
        <f xml:space="preserve"> 2244.740206  + 0.1097478*Q3503</f>
        <v>3662.3525386000001</v>
      </c>
      <c r="AC3503" s="4">
        <f>AF3503</f>
        <v>2461</v>
      </c>
      <c r="AD3503" s="4">
        <f t="shared" si="990"/>
        <v>2461</v>
      </c>
      <c r="AE3503" s="4">
        <v>2461</v>
      </c>
      <c r="AF3503" s="4">
        <v>2461</v>
      </c>
      <c r="AG3503" s="4">
        <f t="shared" si="1002"/>
        <v>2461</v>
      </c>
      <c r="AI3503" t="e">
        <f t="shared" si="986"/>
        <v>#N/A</v>
      </c>
      <c r="AJ3503">
        <v>3592.8</v>
      </c>
      <c r="AK3503" s="2">
        <v>3592.8</v>
      </c>
      <c r="AL3503" s="2">
        <f t="shared" si="1003"/>
        <v>3592.8</v>
      </c>
      <c r="AM3503" s="4"/>
      <c r="AN3503" t="e">
        <f>VLOOKUP([1]!Tabelle13[[#This Row],[Vlookup this ID for freight costs]],$AL$2:$AL$6811,2,FALSE)</f>
        <v>#REF!</v>
      </c>
      <c r="AP3503">
        <v>36.75</v>
      </c>
      <c r="AQ3503">
        <v>36.75</v>
      </c>
      <c r="AR3503" s="4">
        <v>23</v>
      </c>
      <c r="AS3503" s="4">
        <v>8</v>
      </c>
      <c r="AT3503" s="4">
        <v>2013</v>
      </c>
      <c r="AU3503" s="4">
        <v>14</v>
      </c>
      <c r="AV3503" s="4">
        <v>5</v>
      </c>
      <c r="AW3503" s="4">
        <v>2013</v>
      </c>
      <c r="AX3503" t="str">
        <f t="shared" si="987"/>
        <v>No Delay</v>
      </c>
      <c r="AY3503">
        <f t="shared" si="988"/>
        <v>0</v>
      </c>
    </row>
    <row r="3504" spans="1:51" x14ac:dyDescent="0.2">
      <c r="A3504" s="3">
        <v>84817</v>
      </c>
      <c r="B3504" s="1" t="s">
        <v>140</v>
      </c>
      <c r="C3504" s="1" t="s">
        <v>99</v>
      </c>
      <c r="D3504" s="1" t="s">
        <v>130</v>
      </c>
      <c r="E3504" s="1" t="s">
        <v>101</v>
      </c>
      <c r="F3504" s="1" t="s">
        <v>101</v>
      </c>
      <c r="G3504" s="13" t="s">
        <v>1644</v>
      </c>
      <c r="H3504" s="12">
        <v>41509</v>
      </c>
      <c r="I3504" s="12" t="s">
        <v>1784</v>
      </c>
      <c r="J3504" s="12">
        <v>41408</v>
      </c>
      <c r="K3504" s="4">
        <v>4720</v>
      </c>
      <c r="L3504" s="1" t="s">
        <v>146</v>
      </c>
      <c r="M3504" s="1" t="s">
        <v>132</v>
      </c>
      <c r="N3504" s="1" t="s">
        <v>1024</v>
      </c>
      <c r="O3504" s="1" t="s">
        <v>93</v>
      </c>
      <c r="P3504">
        <v>60</v>
      </c>
      <c r="Q3504">
        <v>12106</v>
      </c>
      <c r="R3504">
        <v>52055.8</v>
      </c>
      <c r="S3504">
        <v>4.3</v>
      </c>
      <c r="T3504">
        <v>7.0000000000000007E-2</v>
      </c>
      <c r="U3504">
        <f t="shared" si="984"/>
        <v>52055.799999999996</v>
      </c>
      <c r="V3504">
        <f t="shared" si="985"/>
        <v>726360</v>
      </c>
      <c r="W3504" s="1" t="s">
        <v>204</v>
      </c>
      <c r="X3504" s="1" t="s">
        <v>1236</v>
      </c>
      <c r="Y3504" s="1" t="s">
        <v>205</v>
      </c>
      <c r="Z3504" s="3">
        <v>12547</v>
      </c>
      <c r="AA3504" s="4">
        <f t="shared" si="989"/>
        <v>2461</v>
      </c>
      <c r="AB3504" s="4">
        <f xml:space="preserve"> 2244.740206  + 0.1097478*Q3504</f>
        <v>3573.3470728000002</v>
      </c>
      <c r="AC3504" s="4">
        <f>AF3504</f>
        <v>2461</v>
      </c>
      <c r="AD3504" s="4">
        <f t="shared" si="990"/>
        <v>2461</v>
      </c>
      <c r="AE3504" s="3" t="s">
        <v>2099</v>
      </c>
      <c r="AF3504" s="3">
        <v>2461</v>
      </c>
      <c r="AG3504" s="4">
        <f>AI3504</f>
        <v>2461</v>
      </c>
      <c r="AH3504" s="4">
        <v>84260</v>
      </c>
      <c r="AI3504">
        <f t="shared" si="986"/>
        <v>2461</v>
      </c>
      <c r="AJ3504" t="s">
        <v>2099</v>
      </c>
      <c r="AK3504" s="2">
        <v>3592.8</v>
      </c>
      <c r="AL3504" s="2">
        <f>AN3504</f>
        <v>3592.8</v>
      </c>
      <c r="AM3504" s="4">
        <v>84260</v>
      </c>
      <c r="AN3504">
        <f>INDEX($AJ$2:$AJ$6811,MATCH(AM3504,$A$2:$A$6811,0))</f>
        <v>3592.8</v>
      </c>
      <c r="AP3504">
        <v>64.39</v>
      </c>
      <c r="AQ3504">
        <v>64.39</v>
      </c>
      <c r="AR3504" s="4">
        <v>23</v>
      </c>
      <c r="AS3504" s="4">
        <v>8</v>
      </c>
      <c r="AT3504" s="4">
        <v>2013</v>
      </c>
      <c r="AU3504" s="4">
        <v>14</v>
      </c>
      <c r="AV3504" s="4">
        <v>5</v>
      </c>
      <c r="AW3504" s="4">
        <v>2013</v>
      </c>
      <c r="AX3504" t="str">
        <f t="shared" si="987"/>
        <v>No Delay</v>
      </c>
      <c r="AY3504">
        <f t="shared" si="988"/>
        <v>0</v>
      </c>
    </row>
    <row r="3505" spans="1:51" x14ac:dyDescent="0.2">
      <c r="A3505" s="3">
        <v>3747</v>
      </c>
      <c r="B3505" s="1" t="s">
        <v>1918</v>
      </c>
      <c r="C3505" s="1" t="s">
        <v>150</v>
      </c>
      <c r="D3505" s="1" t="s">
        <v>100</v>
      </c>
      <c r="E3505" s="1" t="s">
        <v>53</v>
      </c>
      <c r="F3505" s="1" t="s">
        <v>53</v>
      </c>
      <c r="G3505" s="13" t="s">
        <v>1383</v>
      </c>
      <c r="H3505" s="12">
        <v>39981</v>
      </c>
      <c r="I3505" s="12" t="s">
        <v>2023</v>
      </c>
      <c r="J3505" s="12">
        <v>39906</v>
      </c>
      <c r="K3505" s="4">
        <v>1444</v>
      </c>
      <c r="L3505" s="1" t="s">
        <v>146</v>
      </c>
      <c r="M3505" s="1" t="s">
        <v>1920</v>
      </c>
      <c r="N3505" s="1" t="s">
        <v>178</v>
      </c>
      <c r="O3505" s="1" t="s">
        <v>93</v>
      </c>
      <c r="P3505">
        <v>60</v>
      </c>
      <c r="Q3505">
        <v>1977</v>
      </c>
      <c r="R3505">
        <v>23091.360000000001</v>
      </c>
      <c r="S3505">
        <v>11.68</v>
      </c>
      <c r="T3505">
        <v>0.19</v>
      </c>
      <c r="U3505">
        <f t="shared" si="984"/>
        <v>23091.360000000001</v>
      </c>
      <c r="V3505">
        <f t="shared" si="985"/>
        <v>118620</v>
      </c>
      <c r="W3505" s="1" t="s">
        <v>155</v>
      </c>
      <c r="X3505" s="1" t="s">
        <v>1236</v>
      </c>
      <c r="Y3505" s="1" t="s">
        <v>156</v>
      </c>
      <c r="Z3505" s="3">
        <v>8107</v>
      </c>
      <c r="AA3505" s="4">
        <f>AB3505</f>
        <v>2462.1208500000002</v>
      </c>
      <c r="AB3505" s="2">
        <f>2245.156962+0.109744*Q3505</f>
        <v>2462.1208500000002</v>
      </c>
      <c r="AC3505" s="4">
        <f>AD3505</f>
        <v>2462.1208500000002</v>
      </c>
      <c r="AD3505" s="4">
        <f t="shared" si="990"/>
        <v>2462.1208500000002</v>
      </c>
      <c r="AE3505" s="4" t="s">
        <v>62</v>
      </c>
      <c r="AG3505" s="4" t="str">
        <f>AE3505</f>
        <v>Weight Captured Separately</v>
      </c>
      <c r="AH3505" s="4">
        <v>10727</v>
      </c>
      <c r="AI3505">
        <f t="shared" si="986"/>
        <v>451</v>
      </c>
      <c r="AJ3505" t="s">
        <v>81</v>
      </c>
      <c r="AK3505" s="2"/>
      <c r="AL3505" s="2" t="str">
        <f>AJ3505</f>
        <v>Freight Included in Commodity Cost</v>
      </c>
      <c r="AM3505" s="4"/>
      <c r="AN3505" t="e">
        <f>VLOOKUP([1]!Tabelle13[[#This Row],[Vlookup this ID for freight costs]],$AL$2:$AL$6811,2,FALSE)</f>
        <v>#REF!</v>
      </c>
      <c r="AO3505">
        <f>IF(AK:AK="",AC:AC*6.242+1.383 -2.844 + 3.145 -2.265  -2.026,AK:AK)</f>
        <v>15365.951345700003</v>
      </c>
      <c r="AP3505">
        <v>45.26</v>
      </c>
      <c r="AQ3505">
        <v>45.26</v>
      </c>
      <c r="AR3505" s="4">
        <v>17</v>
      </c>
      <c r="AS3505" s="4">
        <v>6</v>
      </c>
      <c r="AT3505" s="4">
        <v>2009</v>
      </c>
      <c r="AU3505" s="4">
        <v>3</v>
      </c>
      <c r="AV3505" s="4">
        <v>4</v>
      </c>
      <c r="AW3505" s="4">
        <v>2009</v>
      </c>
      <c r="AX3505" t="str">
        <f t="shared" si="987"/>
        <v>No Delay</v>
      </c>
      <c r="AY3505">
        <f t="shared" si="988"/>
        <v>0</v>
      </c>
    </row>
    <row r="3506" spans="1:51" x14ac:dyDescent="0.2">
      <c r="A3506" s="3">
        <v>4824</v>
      </c>
      <c r="B3506" s="1" t="s">
        <v>98</v>
      </c>
      <c r="C3506" s="1" t="s">
        <v>99</v>
      </c>
      <c r="D3506" s="1" t="s">
        <v>74</v>
      </c>
      <c r="E3506" s="1" t="s">
        <v>53</v>
      </c>
      <c r="F3506" s="1" t="s">
        <v>53</v>
      </c>
      <c r="G3506" s="13" t="s">
        <v>2100</v>
      </c>
      <c r="H3506" s="12">
        <v>39979</v>
      </c>
      <c r="I3506" s="12" t="s">
        <v>2100</v>
      </c>
      <c r="J3506" s="12">
        <v>39979</v>
      </c>
      <c r="K3506" s="4">
        <v>1598</v>
      </c>
      <c r="L3506" s="1" t="s">
        <v>146</v>
      </c>
      <c r="M3506" s="1" t="s">
        <v>248</v>
      </c>
      <c r="N3506" s="1" t="s">
        <v>764</v>
      </c>
      <c r="O3506" s="1" t="s">
        <v>765</v>
      </c>
      <c r="P3506">
        <v>30</v>
      </c>
      <c r="Q3506">
        <v>24963</v>
      </c>
      <c r="R3506">
        <v>1258135.2</v>
      </c>
      <c r="S3506">
        <v>50.4</v>
      </c>
      <c r="T3506">
        <v>1.68</v>
      </c>
      <c r="U3506">
        <f t="shared" si="984"/>
        <v>1258135.2</v>
      </c>
      <c r="V3506">
        <f t="shared" si="985"/>
        <v>748890</v>
      </c>
      <c r="W3506" s="1" t="s">
        <v>251</v>
      </c>
      <c r="X3506" s="1" t="s">
        <v>252</v>
      </c>
      <c r="Y3506" s="1" t="s">
        <v>252</v>
      </c>
      <c r="Z3506" s="3">
        <v>7046</v>
      </c>
      <c r="AA3506" s="4">
        <f t="shared" si="989"/>
        <v>2462</v>
      </c>
      <c r="AB3506" s="4">
        <f xml:space="preserve"> 2244.740206  + 0.1097478*Q3506</f>
        <v>4984.3745374</v>
      </c>
      <c r="AC3506" s="4">
        <f>AF3506</f>
        <v>2462</v>
      </c>
      <c r="AD3506" s="4">
        <f t="shared" si="990"/>
        <v>3926.5</v>
      </c>
      <c r="AE3506" s="4">
        <v>2462</v>
      </c>
      <c r="AF3506" s="4">
        <v>2462</v>
      </c>
      <c r="AG3506" s="4">
        <f>AE3506</f>
        <v>2462</v>
      </c>
      <c r="AH3506" s="4">
        <v>10642</v>
      </c>
      <c r="AI3506">
        <f t="shared" si="986"/>
        <v>3286</v>
      </c>
      <c r="AJ3506">
        <v>3451.41</v>
      </c>
      <c r="AK3506" s="2">
        <v>3451.41</v>
      </c>
      <c r="AL3506" s="2">
        <f>AJ3506</f>
        <v>3451.41</v>
      </c>
      <c r="AM3506" s="4"/>
      <c r="AN3506" t="e">
        <f>VLOOKUP([1]!Tabelle13[[#This Row],[Vlookup this ID for freight costs]],$AL$2:$AL$6811,2,FALSE)</f>
        <v>#REF!</v>
      </c>
      <c r="AP3506">
        <v>2465.94</v>
      </c>
      <c r="AQ3506">
        <v>2465.94</v>
      </c>
      <c r="AR3506" s="4">
        <v>15</v>
      </c>
      <c r="AS3506" s="4">
        <v>6</v>
      </c>
      <c r="AT3506" s="4">
        <v>2009</v>
      </c>
      <c r="AU3506" s="4">
        <v>15</v>
      </c>
      <c r="AV3506" s="4">
        <v>6</v>
      </c>
      <c r="AW3506" s="4">
        <v>2009</v>
      </c>
      <c r="AX3506" t="str">
        <f t="shared" si="987"/>
        <v>No Delay</v>
      </c>
      <c r="AY3506">
        <f t="shared" si="988"/>
        <v>0</v>
      </c>
    </row>
    <row r="3507" spans="1:51" x14ac:dyDescent="0.2">
      <c r="A3507" s="3">
        <v>8803</v>
      </c>
      <c r="B3507" s="1" t="s">
        <v>98</v>
      </c>
      <c r="C3507" s="1" t="s">
        <v>99</v>
      </c>
      <c r="D3507" s="1" t="s">
        <v>74</v>
      </c>
      <c r="E3507" s="1" t="s">
        <v>53</v>
      </c>
      <c r="F3507" s="1" t="s">
        <v>53</v>
      </c>
      <c r="G3507" s="13" t="s">
        <v>2100</v>
      </c>
      <c r="H3507" s="12">
        <v>39979</v>
      </c>
      <c r="I3507" s="12" t="s">
        <v>2100</v>
      </c>
      <c r="J3507" s="12">
        <v>39979</v>
      </c>
      <c r="K3507" s="4">
        <v>1599</v>
      </c>
      <c r="L3507" s="1" t="s">
        <v>146</v>
      </c>
      <c r="M3507" s="1" t="s">
        <v>248</v>
      </c>
      <c r="N3507" s="1" t="s">
        <v>764</v>
      </c>
      <c r="O3507" s="1" t="s">
        <v>765</v>
      </c>
      <c r="P3507">
        <v>30</v>
      </c>
      <c r="Q3507">
        <v>2680</v>
      </c>
      <c r="R3507">
        <v>135072</v>
      </c>
      <c r="S3507">
        <v>50.4</v>
      </c>
      <c r="T3507">
        <v>1.68</v>
      </c>
      <c r="U3507">
        <f t="shared" si="984"/>
        <v>135072</v>
      </c>
      <c r="V3507">
        <f t="shared" si="985"/>
        <v>80400</v>
      </c>
      <c r="W3507" s="1" t="s">
        <v>251</v>
      </c>
      <c r="X3507" s="1" t="s">
        <v>252</v>
      </c>
      <c r="Y3507" s="1" t="s">
        <v>252</v>
      </c>
      <c r="Z3507" s="3">
        <v>7046</v>
      </c>
      <c r="AA3507" s="4">
        <f t="shared" si="989"/>
        <v>2462</v>
      </c>
      <c r="AB3507" s="4">
        <f xml:space="preserve"> 2244.740206  + 0.1097478*Q3507</f>
        <v>2538.8643099999999</v>
      </c>
      <c r="AC3507" s="4">
        <f>AF3507</f>
        <v>2462</v>
      </c>
      <c r="AD3507" s="4">
        <f t="shared" si="990"/>
        <v>1374.6666666666667</v>
      </c>
      <c r="AE3507" s="3" t="s">
        <v>2101</v>
      </c>
      <c r="AF3507" s="3">
        <v>2462</v>
      </c>
      <c r="AG3507" s="4">
        <f>AI3507</f>
        <v>2462</v>
      </c>
      <c r="AH3507" s="4">
        <v>4824</v>
      </c>
      <c r="AI3507">
        <f t="shared" si="986"/>
        <v>2462</v>
      </c>
      <c r="AJ3507" t="s">
        <v>2101</v>
      </c>
      <c r="AK3507" s="2">
        <v>3451.41</v>
      </c>
      <c r="AL3507" s="2">
        <f>AN3507</f>
        <v>3451.41</v>
      </c>
      <c r="AM3507" s="4">
        <v>4824</v>
      </c>
      <c r="AN3507">
        <f>INDEX($AJ$2:$AJ$6811,MATCH(AM3507,$A$2:$A$6811,0))</f>
        <v>3451.41</v>
      </c>
      <c r="AP3507">
        <v>264.74</v>
      </c>
      <c r="AQ3507">
        <v>264.74</v>
      </c>
      <c r="AR3507" s="4">
        <v>15</v>
      </c>
      <c r="AS3507" s="4">
        <v>6</v>
      </c>
      <c r="AT3507" s="4">
        <v>2009</v>
      </c>
      <c r="AU3507" s="4">
        <v>15</v>
      </c>
      <c r="AV3507" s="4">
        <v>6</v>
      </c>
      <c r="AW3507" s="4">
        <v>2009</v>
      </c>
      <c r="AX3507" t="str">
        <f t="shared" si="987"/>
        <v>No Delay</v>
      </c>
      <c r="AY3507">
        <f t="shared" si="988"/>
        <v>0</v>
      </c>
    </row>
    <row r="3508" spans="1:51" x14ac:dyDescent="0.2">
      <c r="A3508" s="3">
        <v>10126</v>
      </c>
      <c r="B3508" s="1" t="s">
        <v>98</v>
      </c>
      <c r="C3508" s="1" t="s">
        <v>99</v>
      </c>
      <c r="D3508" s="1" t="s">
        <v>74</v>
      </c>
      <c r="E3508" s="1" t="s">
        <v>53</v>
      </c>
      <c r="F3508" s="1" t="s">
        <v>53</v>
      </c>
      <c r="G3508" s="13" t="s">
        <v>2100</v>
      </c>
      <c r="H3508" s="12">
        <v>39979</v>
      </c>
      <c r="I3508" s="12" t="s">
        <v>2100</v>
      </c>
      <c r="J3508" s="12">
        <v>39979</v>
      </c>
      <c r="K3508" s="4">
        <v>1600</v>
      </c>
      <c r="L3508" s="1" t="s">
        <v>146</v>
      </c>
      <c r="M3508" s="1" t="s">
        <v>248</v>
      </c>
      <c r="N3508" s="1" t="s">
        <v>764</v>
      </c>
      <c r="O3508" s="1" t="s">
        <v>765</v>
      </c>
      <c r="P3508">
        <v>30</v>
      </c>
      <c r="Q3508">
        <v>2357</v>
      </c>
      <c r="R3508">
        <v>118792.8</v>
      </c>
      <c r="S3508">
        <v>50.4</v>
      </c>
      <c r="T3508">
        <v>1.68</v>
      </c>
      <c r="U3508">
        <f t="shared" si="984"/>
        <v>118792.8</v>
      </c>
      <c r="V3508">
        <f t="shared" si="985"/>
        <v>70710</v>
      </c>
      <c r="W3508" s="1" t="s">
        <v>251</v>
      </c>
      <c r="X3508" s="1" t="s">
        <v>252</v>
      </c>
      <c r="Y3508" s="1" t="s">
        <v>252</v>
      </c>
      <c r="Z3508" s="3">
        <v>7046</v>
      </c>
      <c r="AA3508" s="4">
        <f t="shared" si="989"/>
        <v>2462</v>
      </c>
      <c r="AB3508" s="4">
        <f xml:space="preserve"> 2244.740206  + 0.1097478*Q3508</f>
        <v>2503.4157706000001</v>
      </c>
      <c r="AC3508" s="4">
        <f>AF3508</f>
        <v>2462</v>
      </c>
      <c r="AD3508" s="4">
        <f t="shared" si="990"/>
        <v>2462</v>
      </c>
      <c r="AE3508" s="3" t="s">
        <v>2101</v>
      </c>
      <c r="AF3508" s="3">
        <v>2462</v>
      </c>
      <c r="AG3508" s="4">
        <f>AI3508</f>
        <v>2462</v>
      </c>
      <c r="AH3508" s="4">
        <v>4824</v>
      </c>
      <c r="AI3508">
        <f t="shared" si="986"/>
        <v>2462</v>
      </c>
      <c r="AJ3508" t="s">
        <v>2101</v>
      </c>
      <c r="AK3508" s="2">
        <v>3451.41</v>
      </c>
      <c r="AL3508" s="2">
        <f>AN3508</f>
        <v>3451.41</v>
      </c>
      <c r="AM3508" s="4">
        <v>4824</v>
      </c>
      <c r="AN3508">
        <f>INDEX($AJ$2:$AJ$6811,MATCH(AM3508,$A$2:$A$6811,0))</f>
        <v>3451.41</v>
      </c>
      <c r="AP3508">
        <v>232.83</v>
      </c>
      <c r="AQ3508">
        <v>232.83</v>
      </c>
      <c r="AR3508" s="4">
        <v>15</v>
      </c>
      <c r="AS3508" s="4">
        <v>6</v>
      </c>
      <c r="AT3508" s="4">
        <v>2009</v>
      </c>
      <c r="AU3508" s="4">
        <v>15</v>
      </c>
      <c r="AV3508" s="4">
        <v>6</v>
      </c>
      <c r="AW3508" s="4">
        <v>2009</v>
      </c>
      <c r="AX3508" t="str">
        <f t="shared" si="987"/>
        <v>No Delay</v>
      </c>
      <c r="AY3508">
        <f t="shared" si="988"/>
        <v>0</v>
      </c>
    </row>
    <row r="3509" spans="1:51" x14ac:dyDescent="0.2">
      <c r="A3509" s="3">
        <v>86555</v>
      </c>
      <c r="B3509" s="1" t="s">
        <v>172</v>
      </c>
      <c r="C3509" s="1" t="s">
        <v>114</v>
      </c>
      <c r="D3509" s="1" t="s">
        <v>130</v>
      </c>
      <c r="E3509" s="1" t="s">
        <v>101</v>
      </c>
      <c r="F3509" s="1" t="s">
        <v>101</v>
      </c>
      <c r="G3509" s="13" t="s">
        <v>1292</v>
      </c>
      <c r="H3509" s="12">
        <v>41450</v>
      </c>
      <c r="I3509" s="12" t="s">
        <v>784</v>
      </c>
      <c r="J3509" s="12">
        <v>41365</v>
      </c>
      <c r="K3509" s="4">
        <v>4570</v>
      </c>
      <c r="L3509" s="1" t="s">
        <v>146</v>
      </c>
      <c r="M3509" s="1" t="s">
        <v>132</v>
      </c>
      <c r="N3509" s="1" t="s">
        <v>265</v>
      </c>
      <c r="O3509" s="1" t="s">
        <v>93</v>
      </c>
      <c r="P3509">
        <v>60</v>
      </c>
      <c r="Q3509">
        <v>38929</v>
      </c>
      <c r="R3509">
        <v>87979.54</v>
      </c>
      <c r="S3509">
        <v>2.2599999999999998</v>
      </c>
      <c r="T3509">
        <v>0.04</v>
      </c>
      <c r="U3509">
        <f t="shared" si="984"/>
        <v>87979.54</v>
      </c>
      <c r="V3509">
        <f t="shared" si="985"/>
        <v>2335740</v>
      </c>
      <c r="W3509" s="1" t="s">
        <v>179</v>
      </c>
      <c r="X3509" s="1" t="s">
        <v>1236</v>
      </c>
      <c r="Y3509" s="1" t="s">
        <v>156</v>
      </c>
      <c r="Z3509" s="3">
        <v>14240</v>
      </c>
      <c r="AA3509" s="4">
        <f t="shared" si="989"/>
        <v>2462</v>
      </c>
      <c r="AB3509" s="4">
        <f xml:space="preserve"> 2244.740206  + 0.1097478*Q3509</f>
        <v>6517.1123122000008</v>
      </c>
      <c r="AC3509" s="4">
        <f>AF3509</f>
        <v>2462</v>
      </c>
      <c r="AD3509" s="4">
        <f t="shared" si="990"/>
        <v>2462</v>
      </c>
      <c r="AE3509" s="4">
        <v>2462</v>
      </c>
      <c r="AF3509" s="4">
        <v>2462</v>
      </c>
      <c r="AG3509" s="4">
        <f>AE3509</f>
        <v>2462</v>
      </c>
      <c r="AI3509" t="e">
        <f t="shared" si="986"/>
        <v>#N/A</v>
      </c>
      <c r="AJ3509">
        <v>16295.56</v>
      </c>
      <c r="AK3509" s="2">
        <v>16295.56</v>
      </c>
      <c r="AL3509" s="2">
        <f>AJ3509</f>
        <v>16295.56</v>
      </c>
      <c r="AM3509" s="4"/>
      <c r="AN3509" t="e">
        <f>VLOOKUP([1]!Tabelle13[[#This Row],[Vlookup this ID for freight costs]],$AL$2:$AL$6811,2,FALSE)</f>
        <v>#REF!</v>
      </c>
      <c r="AP3509">
        <v>108.83</v>
      </c>
      <c r="AQ3509">
        <v>108.83</v>
      </c>
      <c r="AR3509" s="4">
        <v>25</v>
      </c>
      <c r="AS3509" s="4">
        <v>6</v>
      </c>
      <c r="AT3509" s="4">
        <v>2013</v>
      </c>
      <c r="AU3509" s="4">
        <v>1</v>
      </c>
      <c r="AV3509" s="4">
        <v>4</v>
      </c>
      <c r="AW3509" s="4">
        <v>2013</v>
      </c>
      <c r="AX3509" t="str">
        <f t="shared" si="987"/>
        <v>No Delay</v>
      </c>
      <c r="AY3509">
        <f t="shared" si="988"/>
        <v>0</v>
      </c>
    </row>
    <row r="3510" spans="1:51" x14ac:dyDescent="0.2">
      <c r="A3510" s="3">
        <v>1802</v>
      </c>
      <c r="B3510" s="1" t="s">
        <v>1918</v>
      </c>
      <c r="C3510" s="1" t="s">
        <v>150</v>
      </c>
      <c r="D3510" s="1" t="s">
        <v>100</v>
      </c>
      <c r="E3510" s="1" t="s">
        <v>101</v>
      </c>
      <c r="F3510" s="1" t="s">
        <v>101</v>
      </c>
      <c r="G3510" s="13" t="s">
        <v>1519</v>
      </c>
      <c r="H3510" s="12">
        <v>39680</v>
      </c>
      <c r="I3510" s="12" t="s">
        <v>2102</v>
      </c>
      <c r="J3510" s="12">
        <v>39589</v>
      </c>
      <c r="K3510" s="4">
        <v>855</v>
      </c>
      <c r="L3510" s="1" t="s">
        <v>146</v>
      </c>
      <c r="M3510" s="1" t="s">
        <v>1920</v>
      </c>
      <c r="N3510" s="1" t="s">
        <v>2026</v>
      </c>
      <c r="O3510" s="1" t="s">
        <v>2007</v>
      </c>
      <c r="P3510">
        <v>60</v>
      </c>
      <c r="Q3510">
        <v>2000</v>
      </c>
      <c r="R3510">
        <v>11060</v>
      </c>
      <c r="S3510">
        <v>5.53</v>
      </c>
      <c r="T3510">
        <v>0.09</v>
      </c>
      <c r="U3510">
        <f t="shared" si="984"/>
        <v>11060</v>
      </c>
      <c r="V3510">
        <f t="shared" si="985"/>
        <v>120000</v>
      </c>
      <c r="W3510" s="1" t="s">
        <v>2027</v>
      </c>
      <c r="X3510" s="1" t="s">
        <v>150</v>
      </c>
      <c r="Y3510" s="1" t="s">
        <v>150</v>
      </c>
      <c r="Z3510" s="3">
        <v>800</v>
      </c>
      <c r="AA3510" s="4">
        <f t="shared" ref="AA3510:AA3518" si="1010">AB3510</f>
        <v>2464.6449619999999</v>
      </c>
      <c r="AB3510" s="2">
        <f t="shared" ref="AB3510:AB3518" si="1011">2245.156962+0.109744*Q3510</f>
        <v>2464.6449619999999</v>
      </c>
      <c r="AC3510" s="4">
        <f t="shared" ref="AC3510:AC3518" si="1012">AD3510</f>
        <v>3816.4247071666664</v>
      </c>
      <c r="AD3510" s="4">
        <f t="shared" si="990"/>
        <v>3816.4247071666664</v>
      </c>
      <c r="AE3510" s="4" t="s">
        <v>62</v>
      </c>
      <c r="AG3510" s="4" t="str">
        <f>AE3510</f>
        <v>Weight Captured Separately</v>
      </c>
      <c r="AH3510" s="4">
        <v>11350</v>
      </c>
      <c r="AI3510">
        <f t="shared" si="986"/>
        <v>1404</v>
      </c>
      <c r="AJ3510" t="s">
        <v>81</v>
      </c>
      <c r="AK3510" s="2"/>
      <c r="AL3510" s="2" t="str">
        <f>AJ3510</f>
        <v>Freight Included in Commodity Cost</v>
      </c>
      <c r="AM3510" s="4"/>
      <c r="AN3510" t="e">
        <f>VLOOKUP([1]!Tabelle13[[#This Row],[Vlookup this ID for freight costs]],$AL$2:$AL$6811,2,FALSE)</f>
        <v>#REF!</v>
      </c>
      <c r="AO3510">
        <f t="shared" ref="AO3510:AO3518" si="1013">IF(AK:AK="",AC:AC*6.242+1.383 -2.844 + 3.145 -2.265  -2.026,AK:AK)</f>
        <v>23819.516022134332</v>
      </c>
      <c r="AP3510">
        <v>17.7</v>
      </c>
      <c r="AQ3510">
        <v>17.7</v>
      </c>
      <c r="AR3510" s="4">
        <v>20</v>
      </c>
      <c r="AS3510" s="4">
        <v>8</v>
      </c>
      <c r="AT3510" s="4">
        <v>2008</v>
      </c>
      <c r="AU3510" s="4">
        <v>21</v>
      </c>
      <c r="AV3510" s="4">
        <v>5</v>
      </c>
      <c r="AW3510" s="4">
        <v>2008</v>
      </c>
      <c r="AX3510" t="str">
        <f t="shared" si="987"/>
        <v>No Delay</v>
      </c>
      <c r="AY3510">
        <f t="shared" si="988"/>
        <v>0</v>
      </c>
    </row>
    <row r="3511" spans="1:51" x14ac:dyDescent="0.2">
      <c r="A3511" s="3">
        <v>10353</v>
      </c>
      <c r="B3511" s="1" t="s">
        <v>1918</v>
      </c>
      <c r="C3511" s="1" t="s">
        <v>150</v>
      </c>
      <c r="D3511" s="1" t="s">
        <v>100</v>
      </c>
      <c r="E3511" s="1" t="s">
        <v>53</v>
      </c>
      <c r="F3511" s="1" t="s">
        <v>53</v>
      </c>
      <c r="G3511" s="13" t="s">
        <v>1919</v>
      </c>
      <c r="H3511" s="12">
        <v>39904</v>
      </c>
      <c r="I3511" s="12" t="s">
        <v>1096</v>
      </c>
      <c r="J3511" s="12">
        <v>39778</v>
      </c>
      <c r="K3511" s="4">
        <v>1208</v>
      </c>
      <c r="L3511" s="1" t="s">
        <v>146</v>
      </c>
      <c r="M3511" s="1" t="s">
        <v>1920</v>
      </c>
      <c r="N3511" s="1" t="s">
        <v>2026</v>
      </c>
      <c r="O3511" s="1" t="s">
        <v>2007</v>
      </c>
      <c r="P3511">
        <v>60</v>
      </c>
      <c r="Q3511">
        <v>2000</v>
      </c>
      <c r="R3511">
        <v>10460</v>
      </c>
      <c r="S3511">
        <v>5.23</v>
      </c>
      <c r="T3511">
        <v>0.09</v>
      </c>
      <c r="U3511">
        <f t="shared" si="984"/>
        <v>10460</v>
      </c>
      <c r="V3511">
        <f t="shared" si="985"/>
        <v>120000</v>
      </c>
      <c r="W3511" s="1" t="s">
        <v>2027</v>
      </c>
      <c r="X3511" s="1" t="s">
        <v>150</v>
      </c>
      <c r="Y3511" s="1" t="s">
        <v>150</v>
      </c>
      <c r="Z3511" s="3">
        <v>800</v>
      </c>
      <c r="AA3511" s="4">
        <f t="shared" si="1010"/>
        <v>2464.6449619999999</v>
      </c>
      <c r="AB3511" s="2">
        <f t="shared" si="1011"/>
        <v>2464.6449619999999</v>
      </c>
      <c r="AC3511" s="4">
        <f t="shared" si="1012"/>
        <v>3816.4247071666664</v>
      </c>
      <c r="AD3511" s="4">
        <f t="shared" si="990"/>
        <v>3816.4247071666664</v>
      </c>
      <c r="AE3511" s="3" t="s">
        <v>2033</v>
      </c>
      <c r="AF3511" s="3"/>
      <c r="AG3511" s="4" t="str">
        <f>AI3511</f>
        <v>Weight Captured Separately</v>
      </c>
      <c r="AH3511" s="4">
        <v>5049</v>
      </c>
      <c r="AI3511" t="str">
        <f t="shared" si="986"/>
        <v>Weight Captured Separately</v>
      </c>
      <c r="AJ3511" t="s">
        <v>2033</v>
      </c>
      <c r="AK3511" s="2">
        <v>1521.4</v>
      </c>
      <c r="AL3511" s="2">
        <f>AN3511</f>
        <v>1521.4</v>
      </c>
      <c r="AM3511" s="4">
        <v>5049</v>
      </c>
      <c r="AN3511">
        <f>INDEX($AJ$2:$AJ$6811,MATCH(AM3511,$A$2:$A$6811,0))</f>
        <v>1521.4</v>
      </c>
      <c r="AO3511">
        <f t="shared" si="1013"/>
        <v>1521.4</v>
      </c>
      <c r="AP3511">
        <v>20.5</v>
      </c>
      <c r="AQ3511">
        <v>20.5</v>
      </c>
      <c r="AR3511" s="4">
        <v>1</v>
      </c>
      <c r="AS3511" s="4">
        <v>4</v>
      </c>
      <c r="AT3511" s="4">
        <v>2009</v>
      </c>
      <c r="AU3511" s="4">
        <v>26</v>
      </c>
      <c r="AV3511" s="4">
        <v>11</v>
      </c>
      <c r="AW3511" s="4">
        <v>2008</v>
      </c>
      <c r="AX3511" t="str">
        <f t="shared" si="987"/>
        <v>No Delay</v>
      </c>
      <c r="AY3511">
        <f t="shared" si="988"/>
        <v>0</v>
      </c>
    </row>
    <row r="3512" spans="1:51" x14ac:dyDescent="0.2">
      <c r="A3512" s="3">
        <v>3768</v>
      </c>
      <c r="B3512" s="1" t="s">
        <v>1918</v>
      </c>
      <c r="C3512" s="1" t="s">
        <v>150</v>
      </c>
      <c r="D3512" s="1" t="s">
        <v>100</v>
      </c>
      <c r="E3512" s="1" t="s">
        <v>53</v>
      </c>
      <c r="F3512" s="1" t="s">
        <v>53</v>
      </c>
      <c r="G3512" s="13" t="s">
        <v>1996</v>
      </c>
      <c r="H3512" s="12">
        <v>39989</v>
      </c>
      <c r="I3512" s="12" t="s">
        <v>1128</v>
      </c>
      <c r="J3512" s="12">
        <v>39911</v>
      </c>
      <c r="K3512" s="4">
        <v>1455</v>
      </c>
      <c r="L3512" s="1" t="s">
        <v>146</v>
      </c>
      <c r="M3512" s="1" t="s">
        <v>1920</v>
      </c>
      <c r="N3512" s="1" t="s">
        <v>218</v>
      </c>
      <c r="O3512" s="1" t="s">
        <v>93</v>
      </c>
      <c r="P3512">
        <v>90</v>
      </c>
      <c r="Q3512">
        <v>2000</v>
      </c>
      <c r="R3512">
        <v>43360</v>
      </c>
      <c r="S3512">
        <v>21.68</v>
      </c>
      <c r="T3512">
        <v>0.24</v>
      </c>
      <c r="U3512">
        <f t="shared" si="984"/>
        <v>43360</v>
      </c>
      <c r="V3512">
        <f t="shared" si="985"/>
        <v>180000</v>
      </c>
      <c r="W3512" s="1" t="s">
        <v>155</v>
      </c>
      <c r="X3512" s="1" t="s">
        <v>1236</v>
      </c>
      <c r="Y3512" s="1" t="s">
        <v>156</v>
      </c>
      <c r="Z3512" s="3">
        <v>8107</v>
      </c>
      <c r="AA3512" s="4">
        <f t="shared" si="1010"/>
        <v>2464.6449619999999</v>
      </c>
      <c r="AB3512" s="2">
        <f t="shared" si="1011"/>
        <v>2464.6449619999999</v>
      </c>
      <c r="AC3512" s="4">
        <f t="shared" si="1012"/>
        <v>1134.1992506285715</v>
      </c>
      <c r="AD3512" s="4">
        <f t="shared" si="990"/>
        <v>1134.1992506285715</v>
      </c>
      <c r="AE3512" s="4" t="s">
        <v>62</v>
      </c>
      <c r="AG3512" s="4" t="str">
        <f>AE3512</f>
        <v>Weight Captured Separately</v>
      </c>
      <c r="AH3512" s="4">
        <v>11022</v>
      </c>
      <c r="AI3512">
        <f t="shared" si="986"/>
        <v>5589</v>
      </c>
      <c r="AJ3512" t="s">
        <v>81</v>
      </c>
      <c r="AK3512" s="2"/>
      <c r="AL3512" s="2" t="str">
        <f>AJ3512</f>
        <v>Freight Included in Commodity Cost</v>
      </c>
      <c r="AM3512" s="4"/>
      <c r="AN3512" t="e">
        <f>VLOOKUP([1]!Tabelle13[[#This Row],[Vlookup this ID for freight costs]],$AL$2:$AL$6811,2,FALSE)</f>
        <v>#REF!</v>
      </c>
      <c r="AO3512">
        <f t="shared" si="1013"/>
        <v>7077.0647224235427</v>
      </c>
      <c r="AP3512">
        <v>84.99</v>
      </c>
      <c r="AQ3512">
        <v>84.99</v>
      </c>
      <c r="AR3512" s="4">
        <v>25</v>
      </c>
      <c r="AS3512" s="4">
        <v>6</v>
      </c>
      <c r="AT3512" s="4">
        <v>2009</v>
      </c>
      <c r="AU3512" s="4">
        <v>8</v>
      </c>
      <c r="AV3512" s="4">
        <v>4</v>
      </c>
      <c r="AW3512" s="4">
        <v>2009</v>
      </c>
      <c r="AX3512" t="str">
        <f t="shared" si="987"/>
        <v>No Delay</v>
      </c>
      <c r="AY3512">
        <f t="shared" si="988"/>
        <v>0</v>
      </c>
    </row>
    <row r="3513" spans="1:51" ht="16" x14ac:dyDescent="0.2">
      <c r="A3513" s="3">
        <v>9032</v>
      </c>
      <c r="B3513" s="1" t="s">
        <v>1918</v>
      </c>
      <c r="C3513" s="1" t="s">
        <v>150</v>
      </c>
      <c r="D3513" s="1" t="s">
        <v>100</v>
      </c>
      <c r="E3513" s="1" t="s">
        <v>53</v>
      </c>
      <c r="F3513" s="1" t="s">
        <v>53</v>
      </c>
      <c r="G3513" s="13" t="s">
        <v>2079</v>
      </c>
      <c r="H3513" s="12">
        <v>39910</v>
      </c>
      <c r="I3513" s="12" t="s">
        <v>1310</v>
      </c>
      <c r="J3513" s="12">
        <v>39785</v>
      </c>
      <c r="K3513" s="4">
        <v>1253</v>
      </c>
      <c r="L3513" s="1" t="s">
        <v>146</v>
      </c>
      <c r="M3513" s="1" t="s">
        <v>1920</v>
      </c>
      <c r="N3513" s="1" t="s">
        <v>2006</v>
      </c>
      <c r="O3513" s="1" t="s">
        <v>2007</v>
      </c>
      <c r="P3513">
        <v>240</v>
      </c>
      <c r="Q3513">
        <v>2000</v>
      </c>
      <c r="R3513">
        <v>10380</v>
      </c>
      <c r="S3513">
        <v>5.19</v>
      </c>
      <c r="T3513">
        <v>0.02</v>
      </c>
      <c r="U3513">
        <f t="shared" si="984"/>
        <v>10380</v>
      </c>
      <c r="V3513">
        <f t="shared" si="985"/>
        <v>480000</v>
      </c>
      <c r="W3513" s="1" t="s">
        <v>623</v>
      </c>
      <c r="X3513" s="6" t="s">
        <v>1508</v>
      </c>
      <c r="Y3513" s="1" t="s">
        <v>624</v>
      </c>
      <c r="Z3513" s="3">
        <v>13360</v>
      </c>
      <c r="AA3513" s="4">
        <f t="shared" si="1010"/>
        <v>2464.6449619999999</v>
      </c>
      <c r="AB3513" s="2">
        <f t="shared" si="1011"/>
        <v>2464.6449619999999</v>
      </c>
      <c r="AC3513" s="4">
        <f t="shared" si="1012"/>
        <v>2448.6967088571432</v>
      </c>
      <c r="AD3513" s="4">
        <f t="shared" si="990"/>
        <v>2448.6967088571432</v>
      </c>
      <c r="AE3513" s="4" t="s">
        <v>62</v>
      </c>
      <c r="AG3513" s="4" t="str">
        <f>AE3513</f>
        <v>Weight Captured Separately</v>
      </c>
      <c r="AH3513" s="4">
        <v>40680</v>
      </c>
      <c r="AI3513">
        <f t="shared" si="986"/>
        <v>480</v>
      </c>
      <c r="AJ3513" t="s">
        <v>81</v>
      </c>
      <c r="AK3513" s="2"/>
      <c r="AL3513" s="2" t="str">
        <f>AJ3513</f>
        <v>Freight Included in Commodity Cost</v>
      </c>
      <c r="AM3513" s="4"/>
      <c r="AN3513" t="e">
        <f>VLOOKUP([1]!Tabelle13[[#This Row],[Vlookup this ID for freight costs]],$AL$2:$AL$6811,2,FALSE)</f>
        <v>#REF!</v>
      </c>
      <c r="AO3513">
        <f t="shared" si="1013"/>
        <v>15282.15785668629</v>
      </c>
      <c r="AP3513">
        <v>20.34</v>
      </c>
      <c r="AQ3513">
        <v>20.34</v>
      </c>
      <c r="AR3513" s="4">
        <v>7</v>
      </c>
      <c r="AS3513" s="4">
        <v>4</v>
      </c>
      <c r="AT3513" s="4">
        <v>2009</v>
      </c>
      <c r="AU3513" s="4">
        <v>3</v>
      </c>
      <c r="AV3513" s="4">
        <v>12</v>
      </c>
      <c r="AW3513" s="4">
        <v>2008</v>
      </c>
      <c r="AX3513" t="str">
        <f t="shared" si="987"/>
        <v>No Delay</v>
      </c>
      <c r="AY3513">
        <f t="shared" si="988"/>
        <v>0</v>
      </c>
    </row>
    <row r="3514" spans="1:51" x14ac:dyDescent="0.2">
      <c r="A3514" s="3">
        <v>82069</v>
      </c>
      <c r="B3514" s="1" t="s">
        <v>328</v>
      </c>
      <c r="C3514" s="1" t="s">
        <v>150</v>
      </c>
      <c r="D3514" s="1" t="s">
        <v>100</v>
      </c>
      <c r="E3514" s="1" t="s">
        <v>101</v>
      </c>
      <c r="F3514" s="1" t="s">
        <v>101</v>
      </c>
      <c r="G3514" s="13" t="s">
        <v>230</v>
      </c>
      <c r="H3514" s="12">
        <v>40329</v>
      </c>
      <c r="I3514" s="12" t="s">
        <v>230</v>
      </c>
      <c r="J3514" s="12">
        <v>40329</v>
      </c>
      <c r="K3514" s="4">
        <v>2481</v>
      </c>
      <c r="L3514" s="1" t="s">
        <v>146</v>
      </c>
      <c r="M3514" s="1" t="s">
        <v>1920</v>
      </c>
      <c r="N3514" s="1" t="s">
        <v>221</v>
      </c>
      <c r="O3514" s="1" t="s">
        <v>93</v>
      </c>
      <c r="P3514">
        <v>60</v>
      </c>
      <c r="Q3514">
        <v>2000</v>
      </c>
      <c r="R3514">
        <v>9240.0400000000009</v>
      </c>
      <c r="S3514">
        <v>4.62</v>
      </c>
      <c r="T3514">
        <v>0.08</v>
      </c>
      <c r="U3514">
        <f t="shared" si="984"/>
        <v>9240</v>
      </c>
      <c r="V3514">
        <f t="shared" si="985"/>
        <v>120000</v>
      </c>
      <c r="W3514" s="1" t="s">
        <v>155</v>
      </c>
      <c r="X3514" s="1" t="s">
        <v>1236</v>
      </c>
      <c r="Y3514" s="1" t="s">
        <v>156</v>
      </c>
      <c r="Z3514" s="3">
        <v>16635</v>
      </c>
      <c r="AA3514" s="4">
        <f t="shared" si="1010"/>
        <v>2464.6449619999999</v>
      </c>
      <c r="AB3514" s="2">
        <f t="shared" si="1011"/>
        <v>2464.6449619999999</v>
      </c>
      <c r="AC3514" s="4">
        <f t="shared" si="1012"/>
        <v>3816.4247071666664</v>
      </c>
      <c r="AD3514" s="4">
        <f t="shared" si="990"/>
        <v>3816.4247071666664</v>
      </c>
      <c r="AE3514" s="4" t="s">
        <v>62</v>
      </c>
      <c r="AG3514" s="4" t="str">
        <f>AE3514</f>
        <v>Weight Captured Separately</v>
      </c>
      <c r="AI3514" t="e">
        <f t="shared" si="986"/>
        <v>#N/A</v>
      </c>
      <c r="AJ3514" t="s">
        <v>81</v>
      </c>
      <c r="AK3514" s="2"/>
      <c r="AL3514" s="2" t="str">
        <f>AJ3514</f>
        <v>Freight Included in Commodity Cost</v>
      </c>
      <c r="AM3514" s="4"/>
      <c r="AN3514" t="e">
        <f>VLOOKUP([1]!Tabelle13[[#This Row],[Vlookup this ID for freight costs]],$AL$2:$AL$6811,2,FALSE)</f>
        <v>#REF!</v>
      </c>
      <c r="AO3514">
        <f t="shared" si="1013"/>
        <v>23819.516022134332</v>
      </c>
      <c r="AP3514">
        <v>19.920000000000002</v>
      </c>
      <c r="AQ3514">
        <v>19.920000000000002</v>
      </c>
      <c r="AR3514" s="4">
        <v>31</v>
      </c>
      <c r="AS3514" s="4">
        <v>5</v>
      </c>
      <c r="AT3514" s="4">
        <v>2010</v>
      </c>
      <c r="AU3514" s="4">
        <v>31</v>
      </c>
      <c r="AV3514" s="4">
        <v>5</v>
      </c>
      <c r="AW3514" s="4">
        <v>2010</v>
      </c>
      <c r="AX3514" t="str">
        <f t="shared" si="987"/>
        <v>No Delay</v>
      </c>
      <c r="AY3514">
        <f t="shared" si="988"/>
        <v>0</v>
      </c>
    </row>
    <row r="3515" spans="1:51" x14ac:dyDescent="0.2">
      <c r="A3515" s="3">
        <v>49380</v>
      </c>
      <c r="B3515" s="1" t="s">
        <v>328</v>
      </c>
      <c r="C3515" s="1" t="s">
        <v>150</v>
      </c>
      <c r="D3515" s="1" t="s">
        <v>100</v>
      </c>
      <c r="E3515" s="1" t="s">
        <v>101</v>
      </c>
      <c r="F3515" s="1" t="s">
        <v>101</v>
      </c>
      <c r="G3515" s="13" t="s">
        <v>399</v>
      </c>
      <c r="H3515" s="12">
        <v>40115</v>
      </c>
      <c r="I3515" s="12" t="s">
        <v>399</v>
      </c>
      <c r="J3515" s="12">
        <v>40115</v>
      </c>
      <c r="K3515" s="4">
        <v>1981</v>
      </c>
      <c r="L3515" s="1" t="s">
        <v>146</v>
      </c>
      <c r="M3515" s="1" t="s">
        <v>1920</v>
      </c>
      <c r="N3515" s="1" t="s">
        <v>171</v>
      </c>
      <c r="O3515" s="1" t="s">
        <v>93</v>
      </c>
      <c r="P3515">
        <v>60</v>
      </c>
      <c r="Q3515">
        <v>2000</v>
      </c>
      <c r="R3515">
        <v>19410.490000000002</v>
      </c>
      <c r="S3515">
        <v>9.7100000000000009</v>
      </c>
      <c r="T3515">
        <v>0.16</v>
      </c>
      <c r="U3515">
        <f t="shared" si="984"/>
        <v>19420</v>
      </c>
      <c r="V3515">
        <f t="shared" si="985"/>
        <v>120000</v>
      </c>
      <c r="W3515" s="1" t="s">
        <v>155</v>
      </c>
      <c r="X3515" s="1" t="s">
        <v>1236</v>
      </c>
      <c r="Y3515" s="1" t="s">
        <v>156</v>
      </c>
      <c r="Z3515" s="3">
        <v>16635</v>
      </c>
      <c r="AA3515" s="4">
        <f t="shared" si="1010"/>
        <v>2464.6449619999999</v>
      </c>
      <c r="AB3515" s="2">
        <f t="shared" si="1011"/>
        <v>2464.6449619999999</v>
      </c>
      <c r="AC3515" s="4">
        <f t="shared" si="1012"/>
        <v>3816.4247071666664</v>
      </c>
      <c r="AD3515" s="4">
        <f t="shared" si="990"/>
        <v>3816.4247071666664</v>
      </c>
      <c r="AE3515" s="4" t="s">
        <v>62</v>
      </c>
      <c r="AG3515" s="4" t="str">
        <f>AE3515</f>
        <v>Weight Captured Separately</v>
      </c>
      <c r="AI3515" t="e">
        <f t="shared" si="986"/>
        <v>#N/A</v>
      </c>
      <c r="AJ3515" t="s">
        <v>81</v>
      </c>
      <c r="AK3515" s="2"/>
      <c r="AL3515" s="2" t="str">
        <f>AJ3515</f>
        <v>Freight Included in Commodity Cost</v>
      </c>
      <c r="AM3515" s="4"/>
      <c r="AN3515" t="e">
        <f>VLOOKUP([1]!Tabelle13[[#This Row],[Vlookup this ID for freight costs]],$AL$2:$AL$6811,2,FALSE)</f>
        <v>#REF!</v>
      </c>
      <c r="AO3515">
        <f t="shared" si="1013"/>
        <v>23819.516022134332</v>
      </c>
      <c r="AP3515">
        <v>38.04</v>
      </c>
      <c r="AQ3515">
        <v>38.04</v>
      </c>
      <c r="AR3515" s="4">
        <v>29</v>
      </c>
      <c r="AS3515" s="4">
        <v>10</v>
      </c>
      <c r="AT3515" s="4">
        <v>2009</v>
      </c>
      <c r="AU3515" s="4">
        <v>29</v>
      </c>
      <c r="AV3515" s="4">
        <v>10</v>
      </c>
      <c r="AW3515" s="4">
        <v>2009</v>
      </c>
      <c r="AX3515" t="str">
        <f t="shared" si="987"/>
        <v>No Delay</v>
      </c>
      <c r="AY3515">
        <f t="shared" si="988"/>
        <v>0</v>
      </c>
    </row>
    <row r="3516" spans="1:51" x14ac:dyDescent="0.2">
      <c r="A3516" s="3">
        <v>6436</v>
      </c>
      <c r="B3516" s="1" t="s">
        <v>1918</v>
      </c>
      <c r="C3516" s="1" t="s">
        <v>150</v>
      </c>
      <c r="D3516" s="1" t="s">
        <v>100</v>
      </c>
      <c r="E3516" s="1" t="s">
        <v>101</v>
      </c>
      <c r="F3516" s="1" t="s">
        <v>101</v>
      </c>
      <c r="G3516" s="13" t="s">
        <v>513</v>
      </c>
      <c r="H3516" s="12">
        <v>39948</v>
      </c>
      <c r="I3516" s="12" t="s">
        <v>1999</v>
      </c>
      <c r="J3516" s="12">
        <v>39923</v>
      </c>
      <c r="K3516" s="4">
        <v>1483</v>
      </c>
      <c r="L3516" s="1" t="s">
        <v>146</v>
      </c>
      <c r="M3516" s="1" t="s">
        <v>1920</v>
      </c>
      <c r="N3516" s="1" t="s">
        <v>167</v>
      </c>
      <c r="O3516" s="1" t="s">
        <v>93</v>
      </c>
      <c r="P3516">
        <v>30</v>
      </c>
      <c r="Q3516">
        <v>2000</v>
      </c>
      <c r="R3516">
        <v>25040</v>
      </c>
      <c r="S3516">
        <v>12.52</v>
      </c>
      <c r="T3516">
        <v>0.42</v>
      </c>
      <c r="U3516">
        <f t="shared" si="984"/>
        <v>25040</v>
      </c>
      <c r="V3516">
        <f t="shared" si="985"/>
        <v>60000</v>
      </c>
      <c r="W3516" s="1" t="s">
        <v>204</v>
      </c>
      <c r="X3516" s="1" t="s">
        <v>1236</v>
      </c>
      <c r="Y3516" s="1" t="s">
        <v>205</v>
      </c>
      <c r="Z3516" s="3">
        <v>16682</v>
      </c>
      <c r="AA3516" s="4">
        <f t="shared" si="1010"/>
        <v>2464.6449619999999</v>
      </c>
      <c r="AB3516" s="2">
        <f t="shared" si="1011"/>
        <v>2464.6449619999999</v>
      </c>
      <c r="AC3516" s="4">
        <f t="shared" si="1012"/>
        <v>3403.4068759411766</v>
      </c>
      <c r="AD3516" s="4">
        <f t="shared" si="990"/>
        <v>3403.4068759411766</v>
      </c>
      <c r="AE3516" s="4" t="s">
        <v>62</v>
      </c>
      <c r="AG3516" s="4" t="str">
        <f>AE3516</f>
        <v>Weight Captured Separately</v>
      </c>
      <c r="AH3516" s="4">
        <v>10982</v>
      </c>
      <c r="AI3516">
        <f t="shared" si="986"/>
        <v>16778</v>
      </c>
      <c r="AJ3516" t="s">
        <v>81</v>
      </c>
      <c r="AK3516" s="2"/>
      <c r="AL3516" s="2" t="str">
        <f>AJ3516</f>
        <v>Freight Included in Commodity Cost</v>
      </c>
      <c r="AM3516" s="4"/>
      <c r="AN3516" t="e">
        <f>VLOOKUP([1]!Tabelle13[[#This Row],[Vlookup this ID for freight costs]],$AL$2:$AL$6811,2,FALSE)</f>
        <v>#REF!</v>
      </c>
      <c r="AO3516">
        <f t="shared" si="1013"/>
        <v>21241.458719624825</v>
      </c>
      <c r="AP3516">
        <v>49.08</v>
      </c>
      <c r="AQ3516">
        <v>49.08</v>
      </c>
      <c r="AR3516" s="4">
        <v>15</v>
      </c>
      <c r="AS3516" s="4">
        <v>5</v>
      </c>
      <c r="AT3516" s="4">
        <v>2009</v>
      </c>
      <c r="AU3516" s="4">
        <v>20</v>
      </c>
      <c r="AV3516" s="4">
        <v>4</v>
      </c>
      <c r="AW3516" s="4">
        <v>2009</v>
      </c>
      <c r="AX3516" t="str">
        <f t="shared" si="987"/>
        <v>No Delay</v>
      </c>
      <c r="AY3516">
        <f t="shared" si="988"/>
        <v>0</v>
      </c>
    </row>
    <row r="3517" spans="1:51" x14ac:dyDescent="0.2">
      <c r="A3517" s="3">
        <v>6437</v>
      </c>
      <c r="B3517" s="1" t="s">
        <v>1918</v>
      </c>
      <c r="C3517" s="1" t="s">
        <v>150</v>
      </c>
      <c r="D3517" s="1" t="s">
        <v>100</v>
      </c>
      <c r="E3517" s="1" t="s">
        <v>101</v>
      </c>
      <c r="F3517" s="1" t="s">
        <v>101</v>
      </c>
      <c r="G3517" s="13" t="s">
        <v>513</v>
      </c>
      <c r="H3517" s="12">
        <v>39948</v>
      </c>
      <c r="I3517" s="12" t="s">
        <v>2018</v>
      </c>
      <c r="J3517" s="12">
        <v>39926</v>
      </c>
      <c r="K3517" s="4">
        <v>1500</v>
      </c>
      <c r="L3517" s="1" t="s">
        <v>146</v>
      </c>
      <c r="M3517" s="1" t="s">
        <v>1920</v>
      </c>
      <c r="N3517" s="1" t="s">
        <v>171</v>
      </c>
      <c r="O3517" s="1" t="s">
        <v>93</v>
      </c>
      <c r="P3517">
        <v>60</v>
      </c>
      <c r="Q3517">
        <v>2000</v>
      </c>
      <c r="R3517">
        <v>14160</v>
      </c>
      <c r="S3517">
        <v>7.08</v>
      </c>
      <c r="T3517">
        <v>0.12</v>
      </c>
      <c r="U3517">
        <f t="shared" si="984"/>
        <v>14160</v>
      </c>
      <c r="V3517">
        <f t="shared" si="985"/>
        <v>120000</v>
      </c>
      <c r="W3517" s="1" t="s">
        <v>155</v>
      </c>
      <c r="X3517" s="1" t="s">
        <v>1236</v>
      </c>
      <c r="Y3517" s="1" t="s">
        <v>156</v>
      </c>
      <c r="Z3517" s="3">
        <v>16635</v>
      </c>
      <c r="AA3517" s="4">
        <f t="shared" si="1010"/>
        <v>2464.6449619999999</v>
      </c>
      <c r="AB3517" s="2">
        <f t="shared" si="1011"/>
        <v>2464.6449619999999</v>
      </c>
      <c r="AC3517" s="4">
        <f t="shared" si="1012"/>
        <v>3816.4247071666664</v>
      </c>
      <c r="AD3517" s="4">
        <f t="shared" si="990"/>
        <v>3816.4247071666664</v>
      </c>
      <c r="AE3517" s="3" t="s">
        <v>2019</v>
      </c>
      <c r="AF3517" s="3"/>
      <c r="AG3517" s="4" t="str">
        <f>AI3517</f>
        <v>Weight Captured Separately</v>
      </c>
      <c r="AH3517" s="4">
        <v>1115</v>
      </c>
      <c r="AI3517" t="str">
        <f t="shared" si="986"/>
        <v>Weight Captured Separately</v>
      </c>
      <c r="AJ3517" t="s">
        <v>2019</v>
      </c>
      <c r="AK3517" s="2">
        <v>3134.85</v>
      </c>
      <c r="AL3517" s="2">
        <f>AN3517</f>
        <v>3134.85</v>
      </c>
      <c r="AM3517" s="4">
        <v>1115</v>
      </c>
      <c r="AN3517">
        <f>INDEX($AJ$2:$AJ$6811,MATCH(AM3517,$A$2:$A$6811,0))</f>
        <v>3134.85</v>
      </c>
      <c r="AO3517">
        <f t="shared" si="1013"/>
        <v>3134.85</v>
      </c>
      <c r="AP3517">
        <v>27.75</v>
      </c>
      <c r="AQ3517">
        <v>27.75</v>
      </c>
      <c r="AR3517" s="4">
        <v>15</v>
      </c>
      <c r="AS3517" s="4">
        <v>5</v>
      </c>
      <c r="AT3517" s="4">
        <v>2009</v>
      </c>
      <c r="AU3517" s="4">
        <v>23</v>
      </c>
      <c r="AV3517" s="4">
        <v>4</v>
      </c>
      <c r="AW3517" s="4">
        <v>2009</v>
      </c>
      <c r="AX3517" t="str">
        <f t="shared" si="987"/>
        <v>No Delay</v>
      </c>
      <c r="AY3517">
        <f t="shared" si="988"/>
        <v>0</v>
      </c>
    </row>
    <row r="3518" spans="1:51" x14ac:dyDescent="0.2">
      <c r="A3518" s="3">
        <v>3840</v>
      </c>
      <c r="B3518" s="1" t="s">
        <v>88</v>
      </c>
      <c r="C3518" s="1" t="s">
        <v>89</v>
      </c>
      <c r="D3518" s="1" t="s">
        <v>74</v>
      </c>
      <c r="E3518" s="1" t="s">
        <v>53</v>
      </c>
      <c r="F3518" s="1" t="s">
        <v>53</v>
      </c>
      <c r="G3518" s="13" t="s">
        <v>1041</v>
      </c>
      <c r="H3518" s="12">
        <v>40036</v>
      </c>
      <c r="I3518" s="12" t="s">
        <v>1041</v>
      </c>
      <c r="J3518" s="12">
        <v>40036</v>
      </c>
      <c r="K3518" s="4">
        <v>1735</v>
      </c>
      <c r="L3518" s="1" t="s">
        <v>146</v>
      </c>
      <c r="M3518" s="1" t="s">
        <v>620</v>
      </c>
      <c r="N3518" s="1" t="s">
        <v>849</v>
      </c>
      <c r="O3518" s="1" t="s">
        <v>850</v>
      </c>
      <c r="P3518">
        <v>60</v>
      </c>
      <c r="Q3518">
        <v>2048</v>
      </c>
      <c r="R3518">
        <v>109998.08</v>
      </c>
      <c r="S3518">
        <v>53.71</v>
      </c>
      <c r="T3518">
        <v>0.9</v>
      </c>
      <c r="U3518">
        <f t="shared" si="984"/>
        <v>109998.08</v>
      </c>
      <c r="V3518">
        <f t="shared" si="985"/>
        <v>122880</v>
      </c>
      <c r="W3518" s="1" t="s">
        <v>851</v>
      </c>
      <c r="X3518" s="1" t="s">
        <v>361</v>
      </c>
      <c r="Y3518" s="1" t="s">
        <v>361</v>
      </c>
      <c r="Z3518" s="3">
        <v>4931</v>
      </c>
      <c r="AA3518" s="4">
        <f t="shared" si="1010"/>
        <v>2469.9126740000002</v>
      </c>
      <c r="AB3518" s="2">
        <f t="shared" si="1011"/>
        <v>2469.9126740000002</v>
      </c>
      <c r="AC3518" s="4">
        <f t="shared" si="1012"/>
        <v>2469.9126740000002</v>
      </c>
      <c r="AD3518" s="4">
        <f t="shared" si="990"/>
        <v>2469.9126740000002</v>
      </c>
      <c r="AE3518" s="4" t="s">
        <v>62</v>
      </c>
      <c r="AG3518" s="4" t="str">
        <f t="shared" ref="AG3518:AG3532" si="1014">AE3518</f>
        <v>Weight Captured Separately</v>
      </c>
      <c r="AH3518" s="4">
        <v>10774</v>
      </c>
      <c r="AI3518">
        <f t="shared" si="986"/>
        <v>10681</v>
      </c>
      <c r="AJ3518" t="s">
        <v>81</v>
      </c>
      <c r="AK3518" s="2"/>
      <c r="AL3518" s="2" t="str">
        <f t="shared" ref="AL3518:AL3532" si="1015">AJ3518</f>
        <v>Freight Included in Commodity Cost</v>
      </c>
      <c r="AM3518" s="4"/>
      <c r="AN3518" t="e">
        <f>VLOOKUP([1]!Tabelle13[[#This Row],[Vlookup this ID for freight costs]],$AL$2:$AL$6811,2,FALSE)</f>
        <v>#REF!</v>
      </c>
      <c r="AO3518">
        <f t="shared" si="1013"/>
        <v>15414.587911108003</v>
      </c>
      <c r="AP3518">
        <v>215.6</v>
      </c>
      <c r="AQ3518">
        <v>215.6</v>
      </c>
      <c r="AR3518" s="4">
        <v>11</v>
      </c>
      <c r="AS3518" s="4">
        <v>8</v>
      </c>
      <c r="AT3518" s="4">
        <v>2009</v>
      </c>
      <c r="AU3518" s="4">
        <v>11</v>
      </c>
      <c r="AV3518" s="4">
        <v>8</v>
      </c>
      <c r="AW3518" s="4">
        <v>2009</v>
      </c>
      <c r="AX3518" t="str">
        <f t="shared" si="987"/>
        <v>No Delay</v>
      </c>
      <c r="AY3518">
        <f t="shared" si="988"/>
        <v>0</v>
      </c>
    </row>
    <row r="3519" spans="1:51" x14ac:dyDescent="0.2">
      <c r="A3519" s="3">
        <v>84001</v>
      </c>
      <c r="B3519" s="1" t="s">
        <v>172</v>
      </c>
      <c r="C3519" s="1" t="s">
        <v>114</v>
      </c>
      <c r="D3519" s="1" t="s">
        <v>130</v>
      </c>
      <c r="E3519" s="1" t="s">
        <v>101</v>
      </c>
      <c r="F3519" s="1" t="s">
        <v>101</v>
      </c>
      <c r="G3519" s="13" t="s">
        <v>888</v>
      </c>
      <c r="H3519" s="12">
        <v>40315</v>
      </c>
      <c r="I3519" s="12" t="s">
        <v>1376</v>
      </c>
      <c r="J3519" s="12">
        <v>40309</v>
      </c>
      <c r="K3519" s="4">
        <v>2399</v>
      </c>
      <c r="L3519" s="1" t="s">
        <v>146</v>
      </c>
      <c r="M3519" s="1" t="s">
        <v>132</v>
      </c>
      <c r="N3519" s="1" t="s">
        <v>275</v>
      </c>
      <c r="O3519" s="1" t="s">
        <v>93</v>
      </c>
      <c r="P3519">
        <v>60</v>
      </c>
      <c r="Q3519">
        <v>27440</v>
      </c>
      <c r="R3519">
        <v>240374.39999999999</v>
      </c>
      <c r="S3519">
        <v>8.76</v>
      </c>
      <c r="T3519">
        <v>0.15</v>
      </c>
      <c r="U3519">
        <f t="shared" si="984"/>
        <v>240374.39999999999</v>
      </c>
      <c r="V3519">
        <f t="shared" si="985"/>
        <v>1646400</v>
      </c>
      <c r="W3519" s="1" t="s">
        <v>155</v>
      </c>
      <c r="X3519" s="1" t="s">
        <v>1236</v>
      </c>
      <c r="Y3519" s="1" t="s">
        <v>156</v>
      </c>
      <c r="Z3519" s="3">
        <v>14240</v>
      </c>
      <c r="AA3519" s="4">
        <f t="shared" si="989"/>
        <v>2475</v>
      </c>
      <c r="AB3519" s="4">
        <f xml:space="preserve"> 2244.740206  + 0.1097478*Q3519</f>
        <v>5256.219838</v>
      </c>
      <c r="AC3519" s="4">
        <f>AF3519</f>
        <v>2475</v>
      </c>
      <c r="AD3519" s="4">
        <f t="shared" si="990"/>
        <v>2475</v>
      </c>
      <c r="AE3519" s="4">
        <v>2475</v>
      </c>
      <c r="AF3519" s="4">
        <v>2475</v>
      </c>
      <c r="AG3519" s="4">
        <f t="shared" si="1014"/>
        <v>2475</v>
      </c>
      <c r="AI3519" t="e">
        <f t="shared" si="986"/>
        <v>#N/A</v>
      </c>
      <c r="AJ3519">
        <v>4964.2700000000004</v>
      </c>
      <c r="AK3519" s="2">
        <v>4964.2700000000004</v>
      </c>
      <c r="AL3519" s="2">
        <f t="shared" si="1015"/>
        <v>4964.2700000000004</v>
      </c>
      <c r="AM3519" s="4"/>
      <c r="AN3519" t="e">
        <f>VLOOKUP([1]!Tabelle13[[#This Row],[Vlookup this ID for freight costs]],$AL$2:$AL$6811,2,FALSE)</f>
        <v>#REF!</v>
      </c>
      <c r="AP3519">
        <v>471.13</v>
      </c>
      <c r="AQ3519">
        <v>471.13</v>
      </c>
      <c r="AR3519" s="4">
        <v>17</v>
      </c>
      <c r="AS3519" s="4">
        <v>5</v>
      </c>
      <c r="AT3519" s="4">
        <v>2010</v>
      </c>
      <c r="AU3519" s="4">
        <v>11</v>
      </c>
      <c r="AV3519" s="4">
        <v>5</v>
      </c>
      <c r="AW3519" s="4">
        <v>2010</v>
      </c>
      <c r="AX3519" t="str">
        <f t="shared" si="987"/>
        <v>No Delay</v>
      </c>
      <c r="AY3519">
        <f t="shared" si="988"/>
        <v>0</v>
      </c>
    </row>
    <row r="3520" spans="1:51" x14ac:dyDescent="0.2">
      <c r="A3520" s="3">
        <v>67541</v>
      </c>
      <c r="B3520" s="1" t="s">
        <v>151</v>
      </c>
      <c r="C3520" s="1" t="s">
        <v>65</v>
      </c>
      <c r="D3520" s="1" t="s">
        <v>266</v>
      </c>
      <c r="E3520" s="1" t="s">
        <v>53</v>
      </c>
      <c r="F3520" s="1" t="s">
        <v>53</v>
      </c>
      <c r="G3520" s="13" t="s">
        <v>267</v>
      </c>
      <c r="H3520" s="12">
        <v>40319</v>
      </c>
      <c r="I3520" s="12" t="s">
        <v>267</v>
      </c>
      <c r="J3520" s="12">
        <v>40319</v>
      </c>
      <c r="K3520" s="4">
        <v>2457</v>
      </c>
      <c r="L3520" s="1" t="s">
        <v>146</v>
      </c>
      <c r="M3520" s="1" t="s">
        <v>268</v>
      </c>
      <c r="N3520" s="1" t="s">
        <v>383</v>
      </c>
      <c r="O3520" s="1" t="s">
        <v>270</v>
      </c>
      <c r="P3520">
        <v>120</v>
      </c>
      <c r="Q3520">
        <v>2106</v>
      </c>
      <c r="R3520">
        <v>207249.44</v>
      </c>
      <c r="S3520">
        <v>98.41</v>
      </c>
      <c r="T3520">
        <v>0.82</v>
      </c>
      <c r="U3520">
        <f t="shared" si="984"/>
        <v>207251.46</v>
      </c>
      <c r="V3520">
        <f t="shared" si="985"/>
        <v>252720</v>
      </c>
      <c r="W3520" s="1" t="s">
        <v>271</v>
      </c>
      <c r="X3520" s="1" t="s">
        <v>272</v>
      </c>
      <c r="Y3520" s="1" t="s">
        <v>272</v>
      </c>
      <c r="Z3520" s="3">
        <v>4115</v>
      </c>
      <c r="AA3520" s="4">
        <f>AB3520</f>
        <v>2476.277826</v>
      </c>
      <c r="AB3520" s="2">
        <f>2245.156962+0.109744*Q3520</f>
        <v>2476.277826</v>
      </c>
      <c r="AC3520" s="4">
        <f>AD3520</f>
        <v>2476.277826</v>
      </c>
      <c r="AD3520" s="4">
        <f t="shared" si="990"/>
        <v>2476.277826</v>
      </c>
      <c r="AE3520" s="4" t="s">
        <v>62</v>
      </c>
      <c r="AG3520" s="4" t="str">
        <f t="shared" si="1014"/>
        <v>Weight Captured Separately</v>
      </c>
      <c r="AI3520" t="e">
        <f t="shared" si="986"/>
        <v>#N/A</v>
      </c>
      <c r="AJ3520" t="s">
        <v>63</v>
      </c>
      <c r="AK3520" s="2"/>
      <c r="AL3520" s="2" t="str">
        <f t="shared" si="1015"/>
        <v>Invoiced Separately</v>
      </c>
      <c r="AM3520" s="4"/>
      <c r="AN3520" t="e">
        <f>VLOOKUP([1]!Tabelle13[[#This Row],[Vlookup this ID for freight costs]],$AL$2:$AL$6811,2,FALSE)</f>
        <v>#REF!</v>
      </c>
      <c r="AO3520">
        <f>IF(AK:AK="",AC:AC*6.242+1.383 -2.844 + 3.145 -2.265  -2.026,AK:AK)</f>
        <v>15454.319189892001</v>
      </c>
      <c r="AP3520">
        <v>446.83</v>
      </c>
      <c r="AQ3520">
        <v>446.83</v>
      </c>
      <c r="AR3520" s="4">
        <v>21</v>
      </c>
      <c r="AS3520" s="4">
        <v>5</v>
      </c>
      <c r="AT3520" s="4">
        <v>2010</v>
      </c>
      <c r="AU3520" s="4">
        <v>21</v>
      </c>
      <c r="AV3520" s="4">
        <v>5</v>
      </c>
      <c r="AW3520" s="4">
        <v>2010</v>
      </c>
      <c r="AX3520" t="str">
        <f t="shared" si="987"/>
        <v>No Delay</v>
      </c>
      <c r="AY3520">
        <f t="shared" si="988"/>
        <v>0</v>
      </c>
    </row>
    <row r="3521" spans="1:51" x14ac:dyDescent="0.2">
      <c r="A3521" s="3">
        <v>28240</v>
      </c>
      <c r="B3521" s="1" t="s">
        <v>258</v>
      </c>
      <c r="C3521" s="1" t="s">
        <v>73</v>
      </c>
      <c r="D3521" s="1" t="s">
        <v>266</v>
      </c>
      <c r="E3521" s="1" t="s">
        <v>53</v>
      </c>
      <c r="F3521" s="1" t="s">
        <v>53</v>
      </c>
      <c r="G3521" s="13" t="s">
        <v>2103</v>
      </c>
      <c r="H3521" s="12">
        <v>40619</v>
      </c>
      <c r="I3521" s="12" t="s">
        <v>2103</v>
      </c>
      <c r="J3521" s="12">
        <v>40619</v>
      </c>
      <c r="K3521" s="4">
        <v>3078</v>
      </c>
      <c r="L3521" s="1" t="s">
        <v>146</v>
      </c>
      <c r="M3521" s="1" t="s">
        <v>423</v>
      </c>
      <c r="N3521" s="1" t="s">
        <v>550</v>
      </c>
      <c r="O3521" s="1" t="s">
        <v>551</v>
      </c>
      <c r="P3521">
        <v>300</v>
      </c>
      <c r="Q3521">
        <v>2166</v>
      </c>
      <c r="R3521">
        <v>78322.559999999998</v>
      </c>
      <c r="S3521">
        <v>36.159999999999997</v>
      </c>
      <c r="T3521">
        <v>0.12</v>
      </c>
      <c r="U3521">
        <f t="shared" si="984"/>
        <v>78322.559999999998</v>
      </c>
      <c r="V3521">
        <f t="shared" si="985"/>
        <v>649800</v>
      </c>
      <c r="W3521" s="1" t="s">
        <v>552</v>
      </c>
      <c r="X3521" s="1" t="s">
        <v>361</v>
      </c>
      <c r="Y3521" s="1" t="s">
        <v>361</v>
      </c>
      <c r="Z3521" s="3">
        <v>8447</v>
      </c>
      <c r="AA3521" s="4">
        <f t="shared" si="989"/>
        <v>2480</v>
      </c>
      <c r="AB3521" s="4">
        <f xml:space="preserve"> 2244.740206  + 0.1097478*Q3521</f>
        <v>2482.4539408000001</v>
      </c>
      <c r="AC3521" s="4">
        <f>AF3521</f>
        <v>2480</v>
      </c>
      <c r="AD3521" s="4">
        <f t="shared" si="990"/>
        <v>2480</v>
      </c>
      <c r="AE3521" s="4">
        <v>2480</v>
      </c>
      <c r="AF3521" s="4">
        <v>2480</v>
      </c>
      <c r="AG3521" s="4">
        <f t="shared" si="1014"/>
        <v>2480</v>
      </c>
      <c r="AI3521" t="e">
        <f t="shared" si="986"/>
        <v>#N/A</v>
      </c>
      <c r="AJ3521">
        <v>18756.25</v>
      </c>
      <c r="AK3521" s="2">
        <v>18756.25</v>
      </c>
      <c r="AL3521" s="2">
        <f t="shared" si="1015"/>
        <v>18756.25</v>
      </c>
      <c r="AM3521" s="4"/>
      <c r="AN3521" t="e">
        <f>VLOOKUP([1]!Tabelle13[[#This Row],[Vlookup this ID for freight costs]],$AL$2:$AL$6811,2,FALSE)</f>
        <v>#REF!</v>
      </c>
      <c r="AP3521">
        <v>168.86</v>
      </c>
      <c r="AQ3521">
        <v>168.86</v>
      </c>
      <c r="AR3521" s="4">
        <v>17</v>
      </c>
      <c r="AS3521" s="4">
        <v>4</v>
      </c>
      <c r="AT3521" s="4">
        <v>2011</v>
      </c>
      <c r="AU3521" s="4">
        <v>17</v>
      </c>
      <c r="AV3521" s="4">
        <v>4</v>
      </c>
      <c r="AW3521" s="4">
        <v>2011</v>
      </c>
      <c r="AX3521" t="str">
        <f t="shared" si="987"/>
        <v>No Delay</v>
      </c>
      <c r="AY3521">
        <f t="shared" si="988"/>
        <v>0</v>
      </c>
    </row>
    <row r="3522" spans="1:51" x14ac:dyDescent="0.2">
      <c r="A3522" s="3">
        <v>74364</v>
      </c>
      <c r="B3522" s="1" t="s">
        <v>328</v>
      </c>
      <c r="C3522" s="1" t="s">
        <v>150</v>
      </c>
      <c r="D3522" s="1" t="s">
        <v>100</v>
      </c>
      <c r="E3522" s="1" t="s">
        <v>101</v>
      </c>
      <c r="F3522" s="1" t="s">
        <v>101</v>
      </c>
      <c r="G3522" s="13" t="s">
        <v>919</v>
      </c>
      <c r="H3522" s="12">
        <v>41380</v>
      </c>
      <c r="I3522" s="12" t="s">
        <v>919</v>
      </c>
      <c r="J3522" s="12">
        <v>41380</v>
      </c>
      <c r="K3522" s="4">
        <v>4640</v>
      </c>
      <c r="L3522" s="1" t="s">
        <v>146</v>
      </c>
      <c r="M3522" s="1" t="s">
        <v>1920</v>
      </c>
      <c r="N3522" s="1" t="s">
        <v>284</v>
      </c>
      <c r="O3522" s="1" t="s">
        <v>93</v>
      </c>
      <c r="P3522">
        <v>30</v>
      </c>
      <c r="Q3522">
        <v>2146</v>
      </c>
      <c r="R3522">
        <v>6526.5</v>
      </c>
      <c r="S3522">
        <v>3.04</v>
      </c>
      <c r="T3522">
        <v>0.1</v>
      </c>
      <c r="U3522">
        <f t="shared" ref="U3522:U3585" si="1016">S3522*Q3522</f>
        <v>6523.84</v>
      </c>
      <c r="V3522">
        <f t="shared" ref="V3522:V3585" si="1017">Q3522*P3522</f>
        <v>64380</v>
      </c>
      <c r="W3522" s="1" t="s">
        <v>155</v>
      </c>
      <c r="X3522" s="1" t="s">
        <v>1236</v>
      </c>
      <c r="Y3522" s="1" t="s">
        <v>156</v>
      </c>
      <c r="Z3522" s="3">
        <v>16635</v>
      </c>
      <c r="AA3522" s="4">
        <f t="shared" ref="AA3522:AA3524" si="1018">AB3522</f>
        <v>2480.667586</v>
      </c>
      <c r="AB3522" s="2">
        <f t="shared" ref="AB3522:AB3524" si="1019">2245.156962+0.109744*Q3522</f>
        <v>2480.667586</v>
      </c>
      <c r="AC3522" s="4">
        <f>AD3522</f>
        <v>2480.667586</v>
      </c>
      <c r="AD3522" s="4">
        <f t="shared" si="990"/>
        <v>2480.667586</v>
      </c>
      <c r="AE3522" s="4" t="s">
        <v>62</v>
      </c>
      <c r="AG3522" s="4" t="str">
        <f t="shared" si="1014"/>
        <v>Weight Captured Separately</v>
      </c>
      <c r="AI3522" t="e">
        <f t="shared" ref="AI3522:AI3585" si="1020">INDEX($AE$2:$AE$6811,MATCH(AH3522,$A$2:$A$6811,0))</f>
        <v>#N/A</v>
      </c>
      <c r="AJ3522" t="s">
        <v>81</v>
      </c>
      <c r="AK3522" s="2"/>
      <c r="AL3522" s="2" t="str">
        <f t="shared" si="1015"/>
        <v>Freight Included in Commodity Cost</v>
      </c>
      <c r="AM3522" s="4"/>
      <c r="AN3522" t="e">
        <f>VLOOKUP([1]!Tabelle13[[#This Row],[Vlookup this ID for freight costs]],$AL$2:$AL$6811,2,FALSE)</f>
        <v>#REF!</v>
      </c>
      <c r="AO3522">
        <f t="shared" ref="AO3522:AO3524" si="1021">IF(AK:AK="",AC:AC*6.242+1.383 -2.844 + 3.145 -2.265  -2.026,AK:AK)</f>
        <v>15481.720071812002</v>
      </c>
      <c r="AP3522">
        <v>8.07</v>
      </c>
      <c r="AQ3522">
        <v>8.07</v>
      </c>
      <c r="AR3522" s="4">
        <v>16</v>
      </c>
      <c r="AS3522" s="4">
        <v>4</v>
      </c>
      <c r="AT3522" s="4">
        <v>2013</v>
      </c>
      <c r="AU3522" s="4">
        <v>16</v>
      </c>
      <c r="AV3522" s="4">
        <v>4</v>
      </c>
      <c r="AW3522" s="4">
        <v>2013</v>
      </c>
      <c r="AX3522" t="str">
        <f t="shared" ref="AX3522:AX3585" si="1022">IF(DATE(AW3522,AV3522,AU3522)&lt;=DATE(AT3522,AS3522,AR3522),"No Delay","Delay")</f>
        <v>No Delay</v>
      </c>
      <c r="AY3522">
        <f t="shared" ref="AY3522:AY3585" si="1023">IF(_xlfn.DAYS(J3522,H3522)&gt;0, _xlfn.DAYS(J3522,H3522),0)</f>
        <v>0</v>
      </c>
    </row>
    <row r="3523" spans="1:51" x14ac:dyDescent="0.2">
      <c r="A3523" s="3">
        <v>68231</v>
      </c>
      <c r="B3523" s="1" t="s">
        <v>328</v>
      </c>
      <c r="C3523" s="1" t="s">
        <v>150</v>
      </c>
      <c r="D3523" s="1" t="s">
        <v>100</v>
      </c>
      <c r="E3523" s="1" t="s">
        <v>101</v>
      </c>
      <c r="F3523" s="1" t="s">
        <v>101</v>
      </c>
      <c r="G3523" s="13" t="s">
        <v>1622</v>
      </c>
      <c r="H3523" s="12">
        <v>41652</v>
      </c>
      <c r="I3523" s="12" t="s">
        <v>1622</v>
      </c>
      <c r="J3523" s="12">
        <v>41652</v>
      </c>
      <c r="K3523" s="4">
        <v>5181</v>
      </c>
      <c r="L3523" s="1" t="s">
        <v>146</v>
      </c>
      <c r="M3523" s="1" t="s">
        <v>1920</v>
      </c>
      <c r="N3523" s="1" t="s">
        <v>167</v>
      </c>
      <c r="O3523" s="1" t="s">
        <v>93</v>
      </c>
      <c r="P3523">
        <v>30</v>
      </c>
      <c r="Q3523">
        <v>2157</v>
      </c>
      <c r="R3523">
        <v>33315.550000000003</v>
      </c>
      <c r="S3523">
        <v>15.45</v>
      </c>
      <c r="T3523">
        <v>0.52</v>
      </c>
      <c r="U3523">
        <f t="shared" si="1016"/>
        <v>33325.65</v>
      </c>
      <c r="V3523">
        <f t="shared" si="1017"/>
        <v>64710</v>
      </c>
      <c r="W3523" s="1" t="s">
        <v>155</v>
      </c>
      <c r="X3523" s="1" t="s">
        <v>1236</v>
      </c>
      <c r="Y3523" s="1" t="s">
        <v>156</v>
      </c>
      <c r="Z3523" s="3">
        <v>16635</v>
      </c>
      <c r="AA3523" s="4">
        <f t="shared" si="1018"/>
        <v>2481.8747699999999</v>
      </c>
      <c r="AB3523" s="2">
        <f t="shared" si="1019"/>
        <v>2481.8747699999999</v>
      </c>
      <c r="AC3523" s="4">
        <f>AD3523</f>
        <v>1468.6457950000001</v>
      </c>
      <c r="AD3523" s="4">
        <f t="shared" si="990"/>
        <v>1468.6457950000001</v>
      </c>
      <c r="AE3523" s="4" t="s">
        <v>62</v>
      </c>
      <c r="AG3523" s="4" t="str">
        <f t="shared" si="1014"/>
        <v>Weight Captured Separately</v>
      </c>
      <c r="AI3523" t="e">
        <f t="shared" si="1020"/>
        <v>#N/A</v>
      </c>
      <c r="AJ3523" t="s">
        <v>81</v>
      </c>
      <c r="AK3523" s="2"/>
      <c r="AL3523" s="2" t="str">
        <f t="shared" si="1015"/>
        <v>Freight Included in Commodity Cost</v>
      </c>
      <c r="AM3523" s="4"/>
      <c r="AN3523" t="e">
        <f>VLOOKUP([1]!Tabelle13[[#This Row],[Vlookup this ID for freight costs]],$AL$2:$AL$6811,2,FALSE)</f>
        <v>#REF!</v>
      </c>
      <c r="AO3523">
        <f t="shared" si="1021"/>
        <v>9164.6800523900019</v>
      </c>
      <c r="AP3523">
        <v>34.25</v>
      </c>
      <c r="AQ3523">
        <v>34.25</v>
      </c>
      <c r="AR3523" s="4">
        <v>13</v>
      </c>
      <c r="AS3523" s="4">
        <v>1</v>
      </c>
      <c r="AT3523" s="4">
        <v>2014</v>
      </c>
      <c r="AU3523" s="4">
        <v>13</v>
      </c>
      <c r="AV3523" s="4">
        <v>1</v>
      </c>
      <c r="AW3523" s="4">
        <v>2014</v>
      </c>
      <c r="AX3523" t="str">
        <f t="shared" si="1022"/>
        <v>No Delay</v>
      </c>
      <c r="AY3523">
        <f t="shared" si="1023"/>
        <v>0</v>
      </c>
    </row>
    <row r="3524" spans="1:51" x14ac:dyDescent="0.2">
      <c r="A3524" s="3">
        <v>9053</v>
      </c>
      <c r="B3524" s="1" t="s">
        <v>1918</v>
      </c>
      <c r="C3524" s="1" t="s">
        <v>150</v>
      </c>
      <c r="D3524" s="1" t="s">
        <v>100</v>
      </c>
      <c r="E3524" s="1" t="s">
        <v>53</v>
      </c>
      <c r="F3524" s="1" t="s">
        <v>53</v>
      </c>
      <c r="G3524" s="13" t="s">
        <v>1996</v>
      </c>
      <c r="H3524" s="12">
        <v>39989</v>
      </c>
      <c r="I3524" s="12" t="s">
        <v>2020</v>
      </c>
      <c r="J3524" s="12">
        <v>39920</v>
      </c>
      <c r="K3524" s="4">
        <v>1477</v>
      </c>
      <c r="L3524" s="1" t="s">
        <v>146</v>
      </c>
      <c r="M3524" s="1" t="s">
        <v>1920</v>
      </c>
      <c r="N3524" s="1" t="s">
        <v>1648</v>
      </c>
      <c r="O3524" s="1" t="s">
        <v>685</v>
      </c>
      <c r="P3524">
        <v>60</v>
      </c>
      <c r="Q3524">
        <v>2160</v>
      </c>
      <c r="R3524">
        <v>23133.599999999999</v>
      </c>
      <c r="S3524">
        <v>10.71</v>
      </c>
      <c r="T3524">
        <v>0.18</v>
      </c>
      <c r="U3524">
        <f t="shared" si="1016"/>
        <v>23133.600000000002</v>
      </c>
      <c r="V3524">
        <f t="shared" si="1017"/>
        <v>129600</v>
      </c>
      <c r="W3524" s="1" t="s">
        <v>185</v>
      </c>
      <c r="X3524" s="1" t="s">
        <v>186</v>
      </c>
      <c r="Y3524" s="1" t="s">
        <v>186</v>
      </c>
      <c r="Z3524" s="3">
        <v>8773</v>
      </c>
      <c r="AA3524" s="4">
        <f t="shared" si="1018"/>
        <v>2482.2040019999999</v>
      </c>
      <c r="AB3524" s="2">
        <f t="shared" si="1019"/>
        <v>2482.2040019999999</v>
      </c>
      <c r="AC3524" s="4">
        <f>AD3524</f>
        <v>2619.4082891999997</v>
      </c>
      <c r="AD3524" s="4">
        <f t="shared" ref="AD3524:AD3587" si="1024">AVERAGEIFS($AA$2:$AA$6811,$L$2:$L$6811,L3524,$V$2:$V$6811,"&gt;="&amp;(V3524-100), $V$2:$V$6811,"&lt;="&amp;(V3524+100),$AA$2:$AA$6811,"&gt;"&amp;1)</f>
        <v>2619.4082891999997</v>
      </c>
      <c r="AE3524" s="4" t="s">
        <v>62</v>
      </c>
      <c r="AG3524" s="4" t="str">
        <f t="shared" si="1014"/>
        <v>Weight Captured Separately</v>
      </c>
      <c r="AH3524" s="4">
        <v>48945</v>
      </c>
      <c r="AI3524">
        <f t="shared" si="1020"/>
        <v>37127</v>
      </c>
      <c r="AJ3524" t="s">
        <v>81</v>
      </c>
      <c r="AK3524" s="2"/>
      <c r="AL3524" s="2" t="str">
        <f t="shared" si="1015"/>
        <v>Freight Included in Commodity Cost</v>
      </c>
      <c r="AM3524" s="4"/>
      <c r="AN3524" t="e">
        <f>VLOOKUP([1]!Tabelle13[[#This Row],[Vlookup this ID for freight costs]],$AL$2:$AL$6811,2,FALSE)</f>
        <v>#REF!</v>
      </c>
      <c r="AO3524">
        <f t="shared" si="1021"/>
        <v>16347.7395411864</v>
      </c>
      <c r="AP3524">
        <v>45.34</v>
      </c>
      <c r="AQ3524">
        <v>45.34</v>
      </c>
      <c r="AR3524" s="4">
        <v>25</v>
      </c>
      <c r="AS3524" s="4">
        <v>6</v>
      </c>
      <c r="AT3524" s="4">
        <v>2009</v>
      </c>
      <c r="AU3524" s="4">
        <v>17</v>
      </c>
      <c r="AV3524" s="4">
        <v>4</v>
      </c>
      <c r="AW3524" s="4">
        <v>2009</v>
      </c>
      <c r="AX3524" t="str">
        <f t="shared" si="1022"/>
        <v>No Delay</v>
      </c>
      <c r="AY3524">
        <f t="shared" si="1023"/>
        <v>0</v>
      </c>
    </row>
    <row r="3525" spans="1:51" x14ac:dyDescent="0.2">
      <c r="A3525" s="3">
        <v>82687</v>
      </c>
      <c r="B3525" s="1" t="s">
        <v>172</v>
      </c>
      <c r="C3525" s="1" t="s">
        <v>114</v>
      </c>
      <c r="D3525" s="1" t="s">
        <v>130</v>
      </c>
      <c r="E3525" s="1" t="s">
        <v>101</v>
      </c>
      <c r="F3525" s="1" t="s">
        <v>101</v>
      </c>
      <c r="G3525" s="13" t="s">
        <v>534</v>
      </c>
      <c r="H3525" s="12">
        <v>41912</v>
      </c>
      <c r="I3525" s="12" t="s">
        <v>479</v>
      </c>
      <c r="J3525" s="12">
        <v>41934</v>
      </c>
      <c r="K3525" s="4">
        <v>6028</v>
      </c>
      <c r="L3525" s="1" t="s">
        <v>146</v>
      </c>
      <c r="M3525" s="1" t="s">
        <v>132</v>
      </c>
      <c r="N3525" s="1" t="s">
        <v>434</v>
      </c>
      <c r="O3525" s="1" t="s">
        <v>93</v>
      </c>
      <c r="P3525">
        <v>60</v>
      </c>
      <c r="Q3525">
        <v>60000</v>
      </c>
      <c r="R3525">
        <v>237000</v>
      </c>
      <c r="S3525">
        <v>3.95</v>
      </c>
      <c r="T3525">
        <v>7.0000000000000007E-2</v>
      </c>
      <c r="U3525">
        <f t="shared" si="1016"/>
        <v>237000</v>
      </c>
      <c r="V3525">
        <f t="shared" si="1017"/>
        <v>3600000</v>
      </c>
      <c r="W3525" s="1" t="s">
        <v>160</v>
      </c>
      <c r="X3525" s="1" t="s">
        <v>1236</v>
      </c>
      <c r="Y3525" s="1" t="s">
        <v>161</v>
      </c>
      <c r="Z3525" s="3">
        <v>13722</v>
      </c>
      <c r="AA3525" s="4">
        <f t="shared" ref="AA3525:AA3586" si="1025">AF3525</f>
        <v>2484</v>
      </c>
      <c r="AB3525" s="4">
        <f xml:space="preserve"> 2244.740206  + 0.1097478*Q3525</f>
        <v>8829.6082060000008</v>
      </c>
      <c r="AC3525" s="4">
        <f>AF3525</f>
        <v>2484</v>
      </c>
      <c r="AD3525" s="4">
        <f t="shared" si="1024"/>
        <v>10466.8125</v>
      </c>
      <c r="AE3525" s="4">
        <v>2484</v>
      </c>
      <c r="AF3525" s="4">
        <v>2484</v>
      </c>
      <c r="AG3525" s="4">
        <f t="shared" si="1014"/>
        <v>2484</v>
      </c>
      <c r="AI3525" t="e">
        <f t="shared" si="1020"/>
        <v>#N/A</v>
      </c>
      <c r="AJ3525">
        <v>3613.05</v>
      </c>
      <c r="AK3525" s="2">
        <v>3613.05</v>
      </c>
      <c r="AL3525" s="2">
        <f t="shared" si="1015"/>
        <v>3613.05</v>
      </c>
      <c r="AM3525" s="4"/>
      <c r="AN3525" t="e">
        <f>VLOOKUP([1]!Tabelle13[[#This Row],[Vlookup this ID for freight costs]],$AL$2:$AL$6811,2,FALSE)</f>
        <v>#REF!</v>
      </c>
      <c r="AP3525">
        <v>243.64</v>
      </c>
      <c r="AQ3525">
        <v>243.64</v>
      </c>
      <c r="AR3525" s="4">
        <v>30</v>
      </c>
      <c r="AS3525" s="4">
        <v>9</v>
      </c>
      <c r="AT3525" s="4">
        <v>2014</v>
      </c>
      <c r="AU3525" s="4">
        <v>22</v>
      </c>
      <c r="AV3525" s="4">
        <v>10</v>
      </c>
      <c r="AW3525" s="4">
        <v>2014</v>
      </c>
      <c r="AX3525" t="str">
        <f t="shared" si="1022"/>
        <v>Delay</v>
      </c>
      <c r="AY3525">
        <f t="shared" si="1023"/>
        <v>22</v>
      </c>
    </row>
    <row r="3526" spans="1:51" x14ac:dyDescent="0.2">
      <c r="A3526" s="3">
        <v>15815</v>
      </c>
      <c r="B3526" s="1" t="s">
        <v>328</v>
      </c>
      <c r="C3526" s="1" t="s">
        <v>150</v>
      </c>
      <c r="D3526" s="1" t="s">
        <v>100</v>
      </c>
      <c r="E3526" s="1" t="s">
        <v>101</v>
      </c>
      <c r="F3526" s="1" t="s">
        <v>101</v>
      </c>
      <c r="G3526" s="13" t="s">
        <v>1980</v>
      </c>
      <c r="H3526" s="12">
        <v>40105</v>
      </c>
      <c r="I3526" s="12" t="s">
        <v>1980</v>
      </c>
      <c r="J3526" s="12">
        <v>40105</v>
      </c>
      <c r="K3526" s="4">
        <v>1908</v>
      </c>
      <c r="L3526" s="1" t="s">
        <v>146</v>
      </c>
      <c r="M3526" s="1" t="s">
        <v>1920</v>
      </c>
      <c r="N3526" s="1" t="s">
        <v>1998</v>
      </c>
      <c r="O3526" s="1" t="s">
        <v>1964</v>
      </c>
      <c r="P3526">
        <v>200</v>
      </c>
      <c r="Q3526">
        <v>2200</v>
      </c>
      <c r="R3526">
        <v>3914.05</v>
      </c>
      <c r="S3526">
        <v>1.78</v>
      </c>
      <c r="T3526">
        <v>0.01</v>
      </c>
      <c r="U3526">
        <f t="shared" si="1016"/>
        <v>3916</v>
      </c>
      <c r="V3526">
        <f t="shared" si="1017"/>
        <v>440000</v>
      </c>
      <c r="W3526" s="1" t="s">
        <v>185</v>
      </c>
      <c r="X3526" s="1" t="s">
        <v>186</v>
      </c>
      <c r="Y3526" s="1" t="s">
        <v>186</v>
      </c>
      <c r="Z3526" s="3">
        <v>11869</v>
      </c>
      <c r="AA3526" s="4">
        <f t="shared" ref="AA3526:AA3527" si="1026">AB3526</f>
        <v>2486.593762</v>
      </c>
      <c r="AB3526" s="2">
        <f t="shared" ref="AB3526:AB3527" si="1027">2245.156962+0.109744*Q3526</f>
        <v>2486.593762</v>
      </c>
      <c r="AC3526" s="4">
        <f>AD3526</f>
        <v>2486.593762</v>
      </c>
      <c r="AD3526" s="4">
        <f t="shared" si="1024"/>
        <v>2486.593762</v>
      </c>
      <c r="AE3526" s="4" t="s">
        <v>62</v>
      </c>
      <c r="AG3526" s="4" t="str">
        <f t="shared" si="1014"/>
        <v>Weight Captured Separately</v>
      </c>
      <c r="AI3526" t="e">
        <f t="shared" si="1020"/>
        <v>#N/A</v>
      </c>
      <c r="AJ3526" t="s">
        <v>81</v>
      </c>
      <c r="AK3526" s="2"/>
      <c r="AL3526" s="2" t="str">
        <f t="shared" si="1015"/>
        <v>Freight Included in Commodity Cost</v>
      </c>
      <c r="AM3526" s="4"/>
      <c r="AN3526" t="e">
        <f>VLOOKUP([1]!Tabelle13[[#This Row],[Vlookup this ID for freight costs]],$AL$2:$AL$6811,2,FALSE)</f>
        <v>#REF!</v>
      </c>
      <c r="AO3526">
        <f t="shared" ref="AO3526:AO3527" si="1028">IF(AK:AK="",AC:AC*6.242+1.383 -2.844 + 3.145 -2.265  -2.026,AK:AK)</f>
        <v>15518.711262404002</v>
      </c>
      <c r="AP3526">
        <v>7.67</v>
      </c>
      <c r="AQ3526">
        <v>7.67</v>
      </c>
      <c r="AR3526" s="4">
        <v>19</v>
      </c>
      <c r="AS3526" s="4">
        <v>10</v>
      </c>
      <c r="AT3526" s="4">
        <v>2009</v>
      </c>
      <c r="AU3526" s="4">
        <v>19</v>
      </c>
      <c r="AV3526" s="4">
        <v>10</v>
      </c>
      <c r="AW3526" s="4">
        <v>2009</v>
      </c>
      <c r="AX3526" t="str">
        <f t="shared" si="1022"/>
        <v>No Delay</v>
      </c>
      <c r="AY3526">
        <f t="shared" si="1023"/>
        <v>0</v>
      </c>
    </row>
    <row r="3527" spans="1:51" x14ac:dyDescent="0.2">
      <c r="A3527" s="3">
        <v>19788</v>
      </c>
      <c r="B3527" s="1" t="s">
        <v>168</v>
      </c>
      <c r="C3527" s="1" t="s">
        <v>150</v>
      </c>
      <c r="D3527" s="1" t="s">
        <v>100</v>
      </c>
      <c r="E3527" s="1" t="s">
        <v>253</v>
      </c>
      <c r="F3527" s="1" t="s">
        <v>253</v>
      </c>
      <c r="G3527" s="13" t="s">
        <v>502</v>
      </c>
      <c r="H3527" s="12">
        <v>40788</v>
      </c>
      <c r="I3527" s="12" t="s">
        <v>1848</v>
      </c>
      <c r="J3527" s="12">
        <v>40800</v>
      </c>
      <c r="K3527" s="4">
        <v>3431</v>
      </c>
      <c r="L3527" s="1" t="s">
        <v>146</v>
      </c>
      <c r="M3527" s="1" t="s">
        <v>170</v>
      </c>
      <c r="N3527" s="1" t="s">
        <v>284</v>
      </c>
      <c r="O3527" s="1" t="s">
        <v>93</v>
      </c>
      <c r="P3527">
        <v>30</v>
      </c>
      <c r="Q3527">
        <v>2247</v>
      </c>
      <c r="R3527">
        <v>5482.68</v>
      </c>
      <c r="S3527">
        <v>2.44</v>
      </c>
      <c r="T3527">
        <v>0.08</v>
      </c>
      <c r="U3527">
        <f t="shared" si="1016"/>
        <v>5482.68</v>
      </c>
      <c r="V3527">
        <f t="shared" si="1017"/>
        <v>67410</v>
      </c>
      <c r="W3527" s="1" t="s">
        <v>155</v>
      </c>
      <c r="X3527" s="1" t="s">
        <v>1236</v>
      </c>
      <c r="Y3527" s="1" t="s">
        <v>156</v>
      </c>
      <c r="Z3527" s="3">
        <v>8107</v>
      </c>
      <c r="AA3527" s="4">
        <f t="shared" si="1026"/>
        <v>2491.75173</v>
      </c>
      <c r="AB3527" s="2">
        <f t="shared" si="1027"/>
        <v>2491.75173</v>
      </c>
      <c r="AC3527" s="4">
        <f>AD3527</f>
        <v>1358.875865</v>
      </c>
      <c r="AD3527" s="4">
        <f t="shared" si="1024"/>
        <v>1358.875865</v>
      </c>
      <c r="AE3527" s="4" t="s">
        <v>62</v>
      </c>
      <c r="AG3527" s="4" t="str">
        <f t="shared" si="1014"/>
        <v>Weight Captured Separately</v>
      </c>
      <c r="AI3527" t="e">
        <f t="shared" si="1020"/>
        <v>#N/A</v>
      </c>
      <c r="AJ3527" t="s">
        <v>81</v>
      </c>
      <c r="AK3527" s="2"/>
      <c r="AL3527" s="2" t="str">
        <f t="shared" si="1015"/>
        <v>Freight Included in Commodity Cost</v>
      </c>
      <c r="AM3527" s="4"/>
      <c r="AN3527" t="e">
        <f>VLOOKUP([1]!Tabelle13[[#This Row],[Vlookup this ID for freight costs]],$AL$2:$AL$6811,2,FALSE)</f>
        <v>#REF!</v>
      </c>
      <c r="AO3527">
        <f t="shared" si="1028"/>
        <v>8479.4961493300016</v>
      </c>
      <c r="AP3527">
        <v>9.0500000000000007</v>
      </c>
      <c r="AQ3527">
        <v>9.0500000000000007</v>
      </c>
      <c r="AR3527" s="4">
        <v>2</v>
      </c>
      <c r="AS3527" s="4">
        <v>9</v>
      </c>
      <c r="AT3527" s="4">
        <v>2011</v>
      </c>
      <c r="AU3527" s="4">
        <v>14</v>
      </c>
      <c r="AV3527" s="4">
        <v>9</v>
      </c>
      <c r="AW3527" s="4">
        <v>2011</v>
      </c>
      <c r="AX3527" t="str">
        <f t="shared" si="1022"/>
        <v>Delay</v>
      </c>
      <c r="AY3527">
        <f t="shared" si="1023"/>
        <v>12</v>
      </c>
    </row>
    <row r="3528" spans="1:51" x14ac:dyDescent="0.2">
      <c r="A3528" s="3">
        <v>10690</v>
      </c>
      <c r="B3528" s="1" t="s">
        <v>119</v>
      </c>
      <c r="C3528" s="1" t="s">
        <v>114</v>
      </c>
      <c r="D3528" s="1" t="s">
        <v>130</v>
      </c>
      <c r="E3528" s="1" t="s">
        <v>101</v>
      </c>
      <c r="F3528" s="1" t="s">
        <v>101</v>
      </c>
      <c r="G3528" s="13" t="s">
        <v>1362</v>
      </c>
      <c r="H3528" s="12">
        <v>39616</v>
      </c>
      <c r="I3528" s="12" t="s">
        <v>1362</v>
      </c>
      <c r="J3528" s="12">
        <v>39616</v>
      </c>
      <c r="K3528" s="4">
        <v>891</v>
      </c>
      <c r="L3528" s="1" t="s">
        <v>146</v>
      </c>
      <c r="M3528" s="1" t="s">
        <v>132</v>
      </c>
      <c r="N3528" s="1" t="s">
        <v>612</v>
      </c>
      <c r="O3528" s="1" t="s">
        <v>93</v>
      </c>
      <c r="P3528">
        <v>30</v>
      </c>
      <c r="Q3528">
        <v>42768</v>
      </c>
      <c r="R3528">
        <v>85536</v>
      </c>
      <c r="S3528">
        <v>2</v>
      </c>
      <c r="T3528">
        <v>7.0000000000000007E-2</v>
      </c>
      <c r="U3528">
        <f t="shared" si="1016"/>
        <v>85536</v>
      </c>
      <c r="V3528">
        <f t="shared" si="1017"/>
        <v>1283040</v>
      </c>
      <c r="W3528" s="1" t="s">
        <v>204</v>
      </c>
      <c r="X3528" s="1" t="s">
        <v>1236</v>
      </c>
      <c r="Y3528" s="1" t="s">
        <v>205</v>
      </c>
      <c r="Z3528" s="3">
        <v>14286</v>
      </c>
      <c r="AA3528" s="4">
        <f t="shared" si="1025"/>
        <v>2493</v>
      </c>
      <c r="AB3528" s="4">
        <f xml:space="preserve"> 2244.740206  + 0.1097478*Q3528</f>
        <v>6938.4341163999998</v>
      </c>
      <c r="AC3528" s="4">
        <f>AF3528</f>
        <v>2493</v>
      </c>
      <c r="AD3528" s="4">
        <f t="shared" si="1024"/>
        <v>2493</v>
      </c>
      <c r="AE3528" s="4">
        <v>2493</v>
      </c>
      <c r="AF3528" s="4">
        <v>2493</v>
      </c>
      <c r="AG3528" s="4">
        <f t="shared" si="1014"/>
        <v>2493</v>
      </c>
      <c r="AH3528" s="4">
        <v>82274</v>
      </c>
      <c r="AI3528">
        <f t="shared" si="1020"/>
        <v>8701</v>
      </c>
      <c r="AJ3528">
        <v>4887.18</v>
      </c>
      <c r="AK3528" s="2">
        <v>4887.18</v>
      </c>
      <c r="AL3528" s="2">
        <f t="shared" si="1015"/>
        <v>4887.18</v>
      </c>
      <c r="AM3528" s="4"/>
      <c r="AN3528" t="e">
        <f>VLOOKUP([1]!Tabelle13[[#This Row],[Vlookup this ID for freight costs]],$AL$2:$AL$6811,2,FALSE)</f>
        <v>#REF!</v>
      </c>
      <c r="AP3528">
        <v>136.86000000000001</v>
      </c>
      <c r="AQ3528">
        <v>136.86000000000001</v>
      </c>
      <c r="AR3528" s="4">
        <v>17</v>
      </c>
      <c r="AS3528" s="4">
        <v>6</v>
      </c>
      <c r="AT3528" s="4">
        <v>2008</v>
      </c>
      <c r="AU3528" s="4">
        <v>17</v>
      </c>
      <c r="AV3528" s="4">
        <v>6</v>
      </c>
      <c r="AW3528" s="4">
        <v>2008</v>
      </c>
      <c r="AX3528" t="str">
        <f t="shared" si="1022"/>
        <v>No Delay</v>
      </c>
      <c r="AY3528">
        <f t="shared" si="1023"/>
        <v>0</v>
      </c>
    </row>
    <row r="3529" spans="1:51" x14ac:dyDescent="0.2">
      <c r="A3529" s="3">
        <v>37489</v>
      </c>
      <c r="B3529" s="1" t="s">
        <v>328</v>
      </c>
      <c r="C3529" s="1" t="s">
        <v>150</v>
      </c>
      <c r="D3529" s="1" t="s">
        <v>100</v>
      </c>
      <c r="E3529" s="1" t="s">
        <v>101</v>
      </c>
      <c r="F3529" s="1" t="s">
        <v>101</v>
      </c>
      <c r="G3529" s="13" t="s">
        <v>316</v>
      </c>
      <c r="H3529" s="12">
        <v>40086</v>
      </c>
      <c r="I3529" s="12" t="s">
        <v>316</v>
      </c>
      <c r="J3529" s="12">
        <v>40086</v>
      </c>
      <c r="K3529" s="4">
        <v>1865</v>
      </c>
      <c r="L3529" s="1" t="s">
        <v>146</v>
      </c>
      <c r="M3529" s="1" t="s">
        <v>1920</v>
      </c>
      <c r="N3529" s="1" t="s">
        <v>167</v>
      </c>
      <c r="O3529" s="1" t="s">
        <v>93</v>
      </c>
      <c r="P3529">
        <v>30</v>
      </c>
      <c r="Q3529">
        <v>2285</v>
      </c>
      <c r="R3529">
        <v>40375.94</v>
      </c>
      <c r="S3529">
        <v>17.670000000000002</v>
      </c>
      <c r="T3529">
        <v>0.59</v>
      </c>
      <c r="U3529">
        <f t="shared" si="1016"/>
        <v>40375.950000000004</v>
      </c>
      <c r="V3529">
        <f t="shared" si="1017"/>
        <v>68550</v>
      </c>
      <c r="W3529" s="1" t="s">
        <v>204</v>
      </c>
      <c r="X3529" s="1" t="s">
        <v>1236</v>
      </c>
      <c r="Y3529" s="1" t="s">
        <v>205</v>
      </c>
      <c r="Z3529" s="3">
        <v>16682</v>
      </c>
      <c r="AA3529" s="4">
        <f t="shared" ref="AA3529:AA3530" si="1029">AB3529</f>
        <v>2495.9220020000002</v>
      </c>
      <c r="AB3529" s="2">
        <f t="shared" ref="AB3529:AB3530" si="1030">2245.156962+0.109744*Q3529</f>
        <v>2495.9220020000002</v>
      </c>
      <c r="AC3529" s="4">
        <f>AD3529</f>
        <v>1309.4610010000001</v>
      </c>
      <c r="AD3529" s="4">
        <f t="shared" si="1024"/>
        <v>1309.4610010000001</v>
      </c>
      <c r="AE3529" s="4" t="s">
        <v>62</v>
      </c>
      <c r="AG3529" s="4" t="str">
        <f t="shared" si="1014"/>
        <v>Weight Captured Separately</v>
      </c>
      <c r="AI3529" t="e">
        <f t="shared" si="1020"/>
        <v>#N/A</v>
      </c>
      <c r="AJ3529" t="s">
        <v>81</v>
      </c>
      <c r="AK3529" s="2"/>
      <c r="AL3529" s="2" t="str">
        <f t="shared" si="1015"/>
        <v>Freight Included in Commodity Cost</v>
      </c>
      <c r="AM3529" s="4"/>
      <c r="AN3529" t="e">
        <f>VLOOKUP([1]!Tabelle13[[#This Row],[Vlookup this ID for freight costs]],$AL$2:$AL$6811,2,FALSE)</f>
        <v>#REF!</v>
      </c>
      <c r="AO3529">
        <f t="shared" ref="AO3529:AO3530" si="1031">IF(AK:AK="",AC:AC*6.242+1.383 -2.844 + 3.145 -2.265  -2.026,AK:AK)</f>
        <v>8171.0485682420012</v>
      </c>
      <c r="AP3529">
        <v>79.14</v>
      </c>
      <c r="AQ3529">
        <v>79.14</v>
      </c>
      <c r="AR3529" s="4">
        <v>30</v>
      </c>
      <c r="AS3529" s="4">
        <v>9</v>
      </c>
      <c r="AT3529" s="4">
        <v>2009</v>
      </c>
      <c r="AU3529" s="4">
        <v>30</v>
      </c>
      <c r="AV3529" s="4">
        <v>9</v>
      </c>
      <c r="AW3529" s="4">
        <v>2009</v>
      </c>
      <c r="AX3529" t="str">
        <f t="shared" si="1022"/>
        <v>No Delay</v>
      </c>
      <c r="AY3529">
        <f t="shared" si="1023"/>
        <v>0</v>
      </c>
    </row>
    <row r="3530" spans="1:51" x14ac:dyDescent="0.2">
      <c r="A3530" s="3">
        <v>26791</v>
      </c>
      <c r="B3530" s="1" t="s">
        <v>328</v>
      </c>
      <c r="C3530" s="1" t="s">
        <v>150</v>
      </c>
      <c r="D3530" s="1" t="s">
        <v>100</v>
      </c>
      <c r="E3530" s="1" t="s">
        <v>101</v>
      </c>
      <c r="F3530" s="1" t="s">
        <v>101</v>
      </c>
      <c r="G3530" s="13" t="s">
        <v>1622</v>
      </c>
      <c r="H3530" s="12">
        <v>41652</v>
      </c>
      <c r="I3530" s="12" t="s">
        <v>1622</v>
      </c>
      <c r="J3530" s="12">
        <v>41652</v>
      </c>
      <c r="K3530" s="4">
        <v>5164</v>
      </c>
      <c r="L3530" s="1" t="s">
        <v>146</v>
      </c>
      <c r="M3530" s="1" t="s">
        <v>1920</v>
      </c>
      <c r="N3530" s="1" t="s">
        <v>2026</v>
      </c>
      <c r="O3530" s="1" t="s">
        <v>2007</v>
      </c>
      <c r="P3530">
        <v>60</v>
      </c>
      <c r="Q3530">
        <v>2314</v>
      </c>
      <c r="R3530">
        <v>26605.58</v>
      </c>
      <c r="S3530">
        <v>11.5</v>
      </c>
      <c r="T3530">
        <v>0.19</v>
      </c>
      <c r="U3530">
        <f t="shared" si="1016"/>
        <v>26611</v>
      </c>
      <c r="V3530">
        <f t="shared" si="1017"/>
        <v>138840</v>
      </c>
      <c r="W3530" s="1" t="s">
        <v>2027</v>
      </c>
      <c r="X3530" s="1" t="s">
        <v>150</v>
      </c>
      <c r="Y3530" s="1" t="s">
        <v>150</v>
      </c>
      <c r="Z3530" s="3">
        <v>800</v>
      </c>
      <c r="AA3530" s="4">
        <f t="shared" si="1029"/>
        <v>2499.1045779999999</v>
      </c>
      <c r="AB3530" s="2">
        <f t="shared" si="1030"/>
        <v>2499.1045779999999</v>
      </c>
      <c r="AC3530" s="4">
        <f>AD3530</f>
        <v>13037.034859333333</v>
      </c>
      <c r="AD3530" s="4">
        <f t="shared" si="1024"/>
        <v>13037.034859333333</v>
      </c>
      <c r="AE3530" s="4" t="s">
        <v>62</v>
      </c>
      <c r="AG3530" s="4" t="str">
        <f t="shared" si="1014"/>
        <v>Weight Captured Separately</v>
      </c>
      <c r="AI3530" t="e">
        <f t="shared" si="1020"/>
        <v>#N/A</v>
      </c>
      <c r="AJ3530" t="s">
        <v>81</v>
      </c>
      <c r="AK3530" s="2"/>
      <c r="AL3530" s="2" t="str">
        <f t="shared" si="1015"/>
        <v>Freight Included in Commodity Cost</v>
      </c>
      <c r="AM3530" s="4"/>
      <c r="AN3530" t="e">
        <f>VLOOKUP([1]!Tabelle13[[#This Row],[Vlookup this ID for freight costs]],$AL$2:$AL$6811,2,FALSE)</f>
        <v>#REF!</v>
      </c>
      <c r="AO3530">
        <f t="shared" si="1031"/>
        <v>81374.564591958668</v>
      </c>
      <c r="AP3530">
        <v>27.35</v>
      </c>
      <c r="AQ3530">
        <v>27.35</v>
      </c>
      <c r="AR3530" s="4">
        <v>13</v>
      </c>
      <c r="AS3530" s="4">
        <v>1</v>
      </c>
      <c r="AT3530" s="4">
        <v>2014</v>
      </c>
      <c r="AU3530" s="4">
        <v>13</v>
      </c>
      <c r="AV3530" s="4">
        <v>1</v>
      </c>
      <c r="AW3530" s="4">
        <v>2014</v>
      </c>
      <c r="AX3530" t="str">
        <f t="shared" si="1022"/>
        <v>No Delay</v>
      </c>
      <c r="AY3530">
        <f t="shared" si="1023"/>
        <v>0</v>
      </c>
    </row>
    <row r="3531" spans="1:51" x14ac:dyDescent="0.2">
      <c r="A3531" s="3">
        <v>83424</v>
      </c>
      <c r="B3531" s="1" t="s">
        <v>151</v>
      </c>
      <c r="C3531" s="1" t="s">
        <v>65</v>
      </c>
      <c r="D3531" s="1" t="s">
        <v>130</v>
      </c>
      <c r="E3531" s="1" t="s">
        <v>152</v>
      </c>
      <c r="F3531" s="1" t="s">
        <v>152</v>
      </c>
      <c r="G3531" s="13" t="s">
        <v>230</v>
      </c>
      <c r="H3531" s="12">
        <v>40329</v>
      </c>
      <c r="I3531" s="12" t="s">
        <v>377</v>
      </c>
      <c r="J3531" s="12">
        <v>40316</v>
      </c>
      <c r="K3531" s="4">
        <v>2420</v>
      </c>
      <c r="L3531" s="1" t="s">
        <v>146</v>
      </c>
      <c r="M3531" s="1" t="s">
        <v>132</v>
      </c>
      <c r="N3531" s="1" t="s">
        <v>238</v>
      </c>
      <c r="O3531" s="1" t="s">
        <v>93</v>
      </c>
      <c r="P3531">
        <v>30</v>
      </c>
      <c r="Q3531">
        <v>22826</v>
      </c>
      <c r="R3531">
        <v>228260</v>
      </c>
      <c r="S3531">
        <v>10</v>
      </c>
      <c r="T3531">
        <v>0.33</v>
      </c>
      <c r="U3531">
        <f t="shared" si="1016"/>
        <v>228260</v>
      </c>
      <c r="V3531">
        <f t="shared" si="1017"/>
        <v>684780</v>
      </c>
      <c r="W3531" s="1" t="s">
        <v>160</v>
      </c>
      <c r="X3531" s="1" t="s">
        <v>1236</v>
      </c>
      <c r="Y3531" s="1" t="s">
        <v>161</v>
      </c>
      <c r="Z3531" s="3">
        <v>7348</v>
      </c>
      <c r="AA3531" s="4">
        <f t="shared" si="1025"/>
        <v>2500</v>
      </c>
      <c r="AB3531" s="4">
        <f xml:space="preserve"> 2244.740206  + 0.1097478*Q3531</f>
        <v>4749.8434888000002</v>
      </c>
      <c r="AC3531" s="4">
        <f>AF3531</f>
        <v>2500</v>
      </c>
      <c r="AD3531" s="4">
        <f t="shared" si="1024"/>
        <v>2500</v>
      </c>
      <c r="AE3531" s="4">
        <v>2500</v>
      </c>
      <c r="AF3531" s="4">
        <v>2500</v>
      </c>
      <c r="AG3531" s="4">
        <f t="shared" si="1014"/>
        <v>2500</v>
      </c>
      <c r="AI3531" t="e">
        <f t="shared" si="1020"/>
        <v>#N/A</v>
      </c>
      <c r="AJ3531">
        <v>9736.1</v>
      </c>
      <c r="AK3531" s="2">
        <v>9736.1</v>
      </c>
      <c r="AL3531" s="2">
        <f t="shared" si="1015"/>
        <v>9736.1</v>
      </c>
      <c r="AM3531" s="4"/>
      <c r="AN3531" t="e">
        <f>VLOOKUP([1]!Tabelle13[[#This Row],[Vlookup this ID for freight costs]],$AL$2:$AL$6811,2,FALSE)</f>
        <v>#REF!</v>
      </c>
      <c r="AP3531">
        <v>492.13</v>
      </c>
      <c r="AQ3531">
        <v>492.13</v>
      </c>
      <c r="AR3531" s="4">
        <v>31</v>
      </c>
      <c r="AS3531" s="4">
        <v>5</v>
      </c>
      <c r="AT3531" s="4">
        <v>2010</v>
      </c>
      <c r="AU3531" s="4">
        <v>18</v>
      </c>
      <c r="AV3531" s="4">
        <v>5</v>
      </c>
      <c r="AW3531" s="4">
        <v>2010</v>
      </c>
      <c r="AX3531" t="str">
        <f t="shared" si="1022"/>
        <v>No Delay</v>
      </c>
      <c r="AY3531">
        <f t="shared" si="1023"/>
        <v>0</v>
      </c>
    </row>
    <row r="3532" spans="1:51" x14ac:dyDescent="0.2">
      <c r="A3532" s="3">
        <v>83038</v>
      </c>
      <c r="B3532" s="1" t="s">
        <v>175</v>
      </c>
      <c r="C3532" s="1" t="s">
        <v>165</v>
      </c>
      <c r="D3532" s="1" t="s">
        <v>130</v>
      </c>
      <c r="E3532" s="1" t="s">
        <v>53</v>
      </c>
      <c r="F3532" s="1" t="s">
        <v>53</v>
      </c>
      <c r="G3532" s="13" t="s">
        <v>1335</v>
      </c>
      <c r="H3532" s="12">
        <v>41094</v>
      </c>
      <c r="I3532" s="12" t="s">
        <v>2104</v>
      </c>
      <c r="J3532" s="12">
        <v>41072</v>
      </c>
      <c r="K3532" s="4">
        <v>3973</v>
      </c>
      <c r="L3532" s="1" t="s">
        <v>146</v>
      </c>
      <c r="M3532" s="1" t="s">
        <v>132</v>
      </c>
      <c r="N3532" s="1" t="s">
        <v>167</v>
      </c>
      <c r="O3532" s="1" t="s">
        <v>93</v>
      </c>
      <c r="P3532">
        <v>30</v>
      </c>
      <c r="Q3532">
        <v>20000</v>
      </c>
      <c r="R3532">
        <v>78200</v>
      </c>
      <c r="S3532">
        <v>3.91</v>
      </c>
      <c r="T3532">
        <v>0.13</v>
      </c>
      <c r="U3532">
        <f t="shared" si="1016"/>
        <v>78200</v>
      </c>
      <c r="V3532">
        <f t="shared" si="1017"/>
        <v>600000</v>
      </c>
      <c r="W3532" s="1" t="s">
        <v>197</v>
      </c>
      <c r="X3532" s="1" t="s">
        <v>1236</v>
      </c>
      <c r="Y3532" s="1" t="s">
        <v>3082</v>
      </c>
      <c r="Z3532" s="3">
        <v>5851</v>
      </c>
      <c r="AA3532" s="4">
        <f t="shared" si="1025"/>
        <v>2501</v>
      </c>
      <c r="AB3532" s="4">
        <f xml:space="preserve"> 2244.740206  + 0.1097478*Q3532</f>
        <v>4439.6962060000005</v>
      </c>
      <c r="AC3532" s="4">
        <f>AF3532</f>
        <v>2501</v>
      </c>
      <c r="AD3532" s="4">
        <f t="shared" si="1024"/>
        <v>2327.143150923077</v>
      </c>
      <c r="AE3532" s="4">
        <v>2501</v>
      </c>
      <c r="AF3532" s="4">
        <v>2501</v>
      </c>
      <c r="AG3532" s="4">
        <f t="shared" si="1014"/>
        <v>2501</v>
      </c>
      <c r="AI3532" t="e">
        <f t="shared" si="1020"/>
        <v>#N/A</v>
      </c>
      <c r="AJ3532">
        <v>18520.22</v>
      </c>
      <c r="AK3532" s="2">
        <v>18520.22</v>
      </c>
      <c r="AL3532" s="2">
        <f t="shared" si="1015"/>
        <v>18520.22</v>
      </c>
      <c r="AM3532" s="4"/>
      <c r="AN3532" t="e">
        <f>VLOOKUP([1]!Tabelle13[[#This Row],[Vlookup this ID for freight costs]],$AL$2:$AL$6811,2,FALSE)</f>
        <v>#REF!</v>
      </c>
      <c r="AP3532">
        <v>109.64</v>
      </c>
      <c r="AQ3532">
        <v>109.64</v>
      </c>
      <c r="AR3532" s="4">
        <v>4</v>
      </c>
      <c r="AS3532" s="4">
        <v>7</v>
      </c>
      <c r="AT3532" s="4">
        <v>2012</v>
      </c>
      <c r="AU3532" s="4">
        <v>12</v>
      </c>
      <c r="AV3532" s="4">
        <v>6</v>
      </c>
      <c r="AW3532" s="4">
        <v>2012</v>
      </c>
      <c r="AX3532" t="str">
        <f t="shared" si="1022"/>
        <v>No Delay</v>
      </c>
      <c r="AY3532">
        <f t="shared" si="1023"/>
        <v>0</v>
      </c>
    </row>
    <row r="3533" spans="1:51" x14ac:dyDescent="0.2">
      <c r="A3533" s="3">
        <v>84727</v>
      </c>
      <c r="B3533" s="1" t="s">
        <v>175</v>
      </c>
      <c r="C3533" s="1" t="s">
        <v>165</v>
      </c>
      <c r="D3533" s="1" t="s">
        <v>130</v>
      </c>
      <c r="E3533" s="1" t="s">
        <v>53</v>
      </c>
      <c r="F3533" s="1" t="s">
        <v>53</v>
      </c>
      <c r="G3533" s="13" t="s">
        <v>1335</v>
      </c>
      <c r="H3533" s="12">
        <v>41094</v>
      </c>
      <c r="I3533" s="12" t="s">
        <v>2104</v>
      </c>
      <c r="J3533" s="12">
        <v>41072</v>
      </c>
      <c r="K3533" s="4">
        <v>3974</v>
      </c>
      <c r="L3533" s="1" t="s">
        <v>146</v>
      </c>
      <c r="M3533" s="1" t="s">
        <v>132</v>
      </c>
      <c r="N3533" s="1" t="s">
        <v>265</v>
      </c>
      <c r="O3533" s="1" t="s">
        <v>93</v>
      </c>
      <c r="P3533">
        <v>60</v>
      </c>
      <c r="Q3533">
        <v>12974</v>
      </c>
      <c r="R3533">
        <v>31656.560000000001</v>
      </c>
      <c r="S3533">
        <v>2.44</v>
      </c>
      <c r="T3533">
        <v>0.04</v>
      </c>
      <c r="U3533">
        <f t="shared" si="1016"/>
        <v>31656.559999999998</v>
      </c>
      <c r="V3533">
        <f t="shared" si="1017"/>
        <v>778440</v>
      </c>
      <c r="W3533" s="1" t="s">
        <v>160</v>
      </c>
      <c r="X3533" s="1" t="s">
        <v>1236</v>
      </c>
      <c r="Y3533" s="1" t="s">
        <v>161</v>
      </c>
      <c r="Z3533" s="3">
        <v>5149</v>
      </c>
      <c r="AA3533" s="4">
        <f t="shared" si="1025"/>
        <v>2501</v>
      </c>
      <c r="AB3533" s="4">
        <f xml:space="preserve"> 2244.740206  + 0.1097478*Q3533</f>
        <v>3668.6081632</v>
      </c>
      <c r="AC3533" s="4">
        <f>AF3533</f>
        <v>2501</v>
      </c>
      <c r="AD3533" s="4">
        <f t="shared" si="1024"/>
        <v>2501</v>
      </c>
      <c r="AE3533" s="3" t="s">
        <v>2105</v>
      </c>
      <c r="AF3533" s="3">
        <v>2501</v>
      </c>
      <c r="AG3533" s="4">
        <f>AI3533</f>
        <v>2501</v>
      </c>
      <c r="AH3533" s="4">
        <v>83038</v>
      </c>
      <c r="AI3533">
        <f t="shared" si="1020"/>
        <v>2501</v>
      </c>
      <c r="AJ3533" t="s">
        <v>2105</v>
      </c>
      <c r="AK3533" s="2">
        <v>18520.22</v>
      </c>
      <c r="AL3533" s="2">
        <f>AN3533</f>
        <v>18520.22</v>
      </c>
      <c r="AM3533" s="4">
        <v>83038</v>
      </c>
      <c r="AN3533">
        <f>INDEX($AJ$2:$AJ$6811,MATCH(AM3533,$A$2:$A$6811,0))</f>
        <v>18520.22</v>
      </c>
      <c r="AP3533">
        <v>44.38</v>
      </c>
      <c r="AQ3533">
        <v>44.38</v>
      </c>
      <c r="AR3533" s="4">
        <v>4</v>
      </c>
      <c r="AS3533" s="4">
        <v>7</v>
      </c>
      <c r="AT3533" s="4">
        <v>2012</v>
      </c>
      <c r="AU3533" s="4">
        <v>12</v>
      </c>
      <c r="AV3533" s="4">
        <v>6</v>
      </c>
      <c r="AW3533" s="4">
        <v>2012</v>
      </c>
      <c r="AX3533" t="str">
        <f t="shared" si="1022"/>
        <v>No Delay</v>
      </c>
      <c r="AY3533">
        <f t="shared" si="1023"/>
        <v>0</v>
      </c>
    </row>
    <row r="3534" spans="1:51" x14ac:dyDescent="0.2">
      <c r="A3534" s="3">
        <v>85667</v>
      </c>
      <c r="B3534" s="1" t="s">
        <v>151</v>
      </c>
      <c r="C3534" s="1" t="s">
        <v>65</v>
      </c>
      <c r="D3534" s="1" t="s">
        <v>130</v>
      </c>
      <c r="E3534" s="1" t="s">
        <v>152</v>
      </c>
      <c r="F3534" s="1" t="s">
        <v>152</v>
      </c>
      <c r="G3534" s="13" t="s">
        <v>194</v>
      </c>
      <c r="H3534" s="12">
        <v>40287</v>
      </c>
      <c r="I3534" s="12" t="s">
        <v>195</v>
      </c>
      <c r="J3534" s="12">
        <v>40268</v>
      </c>
      <c r="K3534" s="4">
        <v>2322</v>
      </c>
      <c r="L3534" s="1" t="s">
        <v>146</v>
      </c>
      <c r="M3534" s="1" t="s">
        <v>132</v>
      </c>
      <c r="N3534" s="1" t="s">
        <v>159</v>
      </c>
      <c r="O3534" s="1" t="s">
        <v>93</v>
      </c>
      <c r="P3534">
        <v>30</v>
      </c>
      <c r="Q3534">
        <v>31000</v>
      </c>
      <c r="R3534">
        <v>364250</v>
      </c>
      <c r="S3534">
        <v>11.75</v>
      </c>
      <c r="T3534">
        <v>0.39</v>
      </c>
      <c r="U3534">
        <f t="shared" si="1016"/>
        <v>364250</v>
      </c>
      <c r="V3534">
        <f t="shared" si="1017"/>
        <v>930000</v>
      </c>
      <c r="W3534" s="1" t="s">
        <v>160</v>
      </c>
      <c r="X3534" s="1" t="s">
        <v>1236</v>
      </c>
      <c r="Y3534" s="1" t="s">
        <v>161</v>
      </c>
      <c r="Z3534" s="3">
        <v>7348</v>
      </c>
      <c r="AA3534" s="4">
        <f t="shared" si="1025"/>
        <v>2501</v>
      </c>
      <c r="AB3534" s="4">
        <f xml:space="preserve"> 2244.740206  + 0.1097478*Q3534</f>
        <v>5646.9220060000007</v>
      </c>
      <c r="AC3534" s="4">
        <f>AF3534</f>
        <v>2501</v>
      </c>
      <c r="AD3534" s="4">
        <f t="shared" si="1024"/>
        <v>3087.5</v>
      </c>
      <c r="AE3534" s="4">
        <v>2501</v>
      </c>
      <c r="AF3534" s="4">
        <v>2501</v>
      </c>
      <c r="AG3534" s="4">
        <f t="shared" ref="AG3534:AG3547" si="1032">AE3534</f>
        <v>2501</v>
      </c>
      <c r="AI3534" t="e">
        <f t="shared" si="1020"/>
        <v>#N/A</v>
      </c>
      <c r="AJ3534" t="s">
        <v>81</v>
      </c>
      <c r="AK3534" s="2"/>
      <c r="AL3534" s="2" t="str">
        <f t="shared" ref="AL3534:AL3547" si="1033">AJ3534</f>
        <v>Freight Included in Commodity Cost</v>
      </c>
      <c r="AM3534" s="4"/>
      <c r="AN3534" t="e">
        <f>VLOOKUP([1]!Tabelle13[[#This Row],[Vlookup this ID for freight costs]],$AL$2:$AL$6811,2,FALSE)</f>
        <v>#REF!</v>
      </c>
      <c r="AP3534">
        <v>785.32</v>
      </c>
      <c r="AQ3534">
        <v>785.32</v>
      </c>
      <c r="AR3534" s="4">
        <v>19</v>
      </c>
      <c r="AS3534" s="4">
        <v>4</v>
      </c>
      <c r="AT3534" s="4">
        <v>2010</v>
      </c>
      <c r="AU3534" s="4">
        <v>31</v>
      </c>
      <c r="AV3534" s="4">
        <v>3</v>
      </c>
      <c r="AW3534" s="4">
        <v>2010</v>
      </c>
      <c r="AX3534" t="str">
        <f t="shared" si="1022"/>
        <v>No Delay</v>
      </c>
      <c r="AY3534">
        <f t="shared" si="1023"/>
        <v>0</v>
      </c>
    </row>
    <row r="3535" spans="1:51" x14ac:dyDescent="0.2">
      <c r="A3535" s="3">
        <v>74337</v>
      </c>
      <c r="B3535" s="1" t="s">
        <v>328</v>
      </c>
      <c r="C3535" s="1" t="s">
        <v>150</v>
      </c>
      <c r="D3535" s="1" t="s">
        <v>100</v>
      </c>
      <c r="E3535" s="1" t="s">
        <v>101</v>
      </c>
      <c r="F3535" s="1" t="s">
        <v>101</v>
      </c>
      <c r="G3535" s="13" t="s">
        <v>1960</v>
      </c>
      <c r="H3535" s="12">
        <v>41676</v>
      </c>
      <c r="I3535" s="12" t="s">
        <v>1960</v>
      </c>
      <c r="J3535" s="12">
        <v>41676</v>
      </c>
      <c r="K3535" s="4">
        <v>5272</v>
      </c>
      <c r="L3535" s="1" t="s">
        <v>146</v>
      </c>
      <c r="M3535" s="1" t="s">
        <v>1920</v>
      </c>
      <c r="N3535" s="1" t="s">
        <v>167</v>
      </c>
      <c r="O3535" s="1" t="s">
        <v>93</v>
      </c>
      <c r="P3535">
        <v>30</v>
      </c>
      <c r="Q3535">
        <v>2348</v>
      </c>
      <c r="R3535">
        <v>34277.51</v>
      </c>
      <c r="S3535">
        <v>14.6</v>
      </c>
      <c r="T3535">
        <v>0.49</v>
      </c>
      <c r="U3535">
        <f t="shared" si="1016"/>
        <v>34280.799999999996</v>
      </c>
      <c r="V3535">
        <f t="shared" si="1017"/>
        <v>70440</v>
      </c>
      <c r="W3535" s="1" t="s">
        <v>155</v>
      </c>
      <c r="X3535" s="1" t="s">
        <v>1236</v>
      </c>
      <c r="Y3535" s="1" t="s">
        <v>156</v>
      </c>
      <c r="Z3535" s="3">
        <v>16635</v>
      </c>
      <c r="AA3535" s="4">
        <f>AB3535</f>
        <v>2502.8358739999999</v>
      </c>
      <c r="AB3535" s="2">
        <f>2245.156962+0.109744*Q3535</f>
        <v>2502.8358739999999</v>
      </c>
      <c r="AC3535" s="4">
        <f>AD3535</f>
        <v>2502.8358739999999</v>
      </c>
      <c r="AD3535" s="4">
        <f t="shared" si="1024"/>
        <v>2502.8358739999999</v>
      </c>
      <c r="AE3535" s="4" t="s">
        <v>62</v>
      </c>
      <c r="AG3535" s="4" t="str">
        <f t="shared" si="1032"/>
        <v>Weight Captured Separately</v>
      </c>
      <c r="AI3535" t="e">
        <f t="shared" si="1020"/>
        <v>#N/A</v>
      </c>
      <c r="AJ3535" t="s">
        <v>81</v>
      </c>
      <c r="AK3535" s="2"/>
      <c r="AL3535" s="2" t="str">
        <f t="shared" si="1033"/>
        <v>Freight Included in Commodity Cost</v>
      </c>
      <c r="AM3535" s="4"/>
      <c r="AN3535" t="e">
        <f>VLOOKUP([1]!Tabelle13[[#This Row],[Vlookup this ID for freight costs]],$AL$2:$AL$6811,2,FALSE)</f>
        <v>#REF!</v>
      </c>
      <c r="AO3535">
        <f>IF(AK:AK="",AC:AC*6.242+1.383 -2.844 + 3.145 -2.265  -2.026,AK:AK)</f>
        <v>15620.094525508001</v>
      </c>
      <c r="AP3535">
        <v>42.4</v>
      </c>
      <c r="AQ3535">
        <v>42.4</v>
      </c>
      <c r="AR3535" s="4">
        <v>6</v>
      </c>
      <c r="AS3535" s="4">
        <v>2</v>
      </c>
      <c r="AT3535" s="4">
        <v>2014</v>
      </c>
      <c r="AU3535" s="4">
        <v>6</v>
      </c>
      <c r="AV3535" s="4">
        <v>2</v>
      </c>
      <c r="AW3535" s="4">
        <v>2014</v>
      </c>
      <c r="AX3535" t="str">
        <f t="shared" si="1022"/>
        <v>No Delay</v>
      </c>
      <c r="AY3535">
        <f t="shared" si="1023"/>
        <v>0</v>
      </c>
    </row>
    <row r="3536" spans="1:51" x14ac:dyDescent="0.2">
      <c r="A3536" s="3">
        <v>85953</v>
      </c>
      <c r="B3536" s="1" t="s">
        <v>50</v>
      </c>
      <c r="C3536" s="1" t="s">
        <v>51</v>
      </c>
      <c r="D3536" s="1" t="s">
        <v>130</v>
      </c>
      <c r="E3536" s="1" t="s">
        <v>101</v>
      </c>
      <c r="F3536" s="1" t="s">
        <v>101</v>
      </c>
      <c r="G3536" s="13" t="s">
        <v>2106</v>
      </c>
      <c r="H3536" s="12">
        <v>41383</v>
      </c>
      <c r="I3536" s="12" t="s">
        <v>2106</v>
      </c>
      <c r="J3536" s="12">
        <v>41383</v>
      </c>
      <c r="K3536" s="4">
        <v>4650</v>
      </c>
      <c r="L3536" s="1" t="s">
        <v>146</v>
      </c>
      <c r="M3536" s="1" t="s">
        <v>132</v>
      </c>
      <c r="N3536" s="1" t="s">
        <v>1524</v>
      </c>
      <c r="O3536" s="1" t="s">
        <v>93</v>
      </c>
      <c r="P3536">
        <v>30</v>
      </c>
      <c r="Q3536">
        <v>22000</v>
      </c>
      <c r="R3536">
        <v>266420</v>
      </c>
      <c r="S3536">
        <v>12.11</v>
      </c>
      <c r="T3536">
        <v>0.4</v>
      </c>
      <c r="U3536">
        <f t="shared" si="1016"/>
        <v>266420</v>
      </c>
      <c r="V3536">
        <f t="shared" si="1017"/>
        <v>660000</v>
      </c>
      <c r="W3536" s="1" t="s">
        <v>160</v>
      </c>
      <c r="X3536" s="1" t="s">
        <v>1236</v>
      </c>
      <c r="Y3536" s="1" t="s">
        <v>161</v>
      </c>
      <c r="Z3536" s="3">
        <v>14186</v>
      </c>
      <c r="AA3536" s="4">
        <f t="shared" si="1025"/>
        <v>2503</v>
      </c>
      <c r="AB3536" s="4">
        <f xml:space="preserve"> 2244.740206  + 0.1097478*Q3536</f>
        <v>4659.1918060000007</v>
      </c>
      <c r="AC3536" s="4">
        <f>AF3536</f>
        <v>2503</v>
      </c>
      <c r="AD3536" s="4">
        <f t="shared" si="1024"/>
        <v>4528.666666666667</v>
      </c>
      <c r="AE3536" s="4">
        <v>2503</v>
      </c>
      <c r="AF3536" s="4">
        <v>2503</v>
      </c>
      <c r="AG3536" s="4">
        <f t="shared" si="1032"/>
        <v>2503</v>
      </c>
      <c r="AI3536" t="e">
        <f t="shared" si="1020"/>
        <v>#N/A</v>
      </c>
      <c r="AJ3536">
        <v>4120.6899999999996</v>
      </c>
      <c r="AK3536" s="2">
        <v>4120.6899999999996</v>
      </c>
      <c r="AL3536" s="2">
        <f t="shared" si="1033"/>
        <v>4120.6899999999996</v>
      </c>
      <c r="AM3536" s="4"/>
      <c r="AN3536" t="e">
        <f>VLOOKUP([1]!Tabelle13[[#This Row],[Vlookup this ID for freight costs]],$AL$2:$AL$6811,2,FALSE)</f>
        <v>#REF!</v>
      </c>
      <c r="AP3536">
        <v>373.52</v>
      </c>
      <c r="AQ3536">
        <v>373.52</v>
      </c>
      <c r="AR3536" s="4">
        <v>19</v>
      </c>
      <c r="AS3536" s="4">
        <v>4</v>
      </c>
      <c r="AT3536" s="4">
        <v>2013</v>
      </c>
      <c r="AU3536" s="4">
        <v>19</v>
      </c>
      <c r="AV3536" s="4">
        <v>4</v>
      </c>
      <c r="AW3536" s="4">
        <v>2013</v>
      </c>
      <c r="AX3536" t="str">
        <f t="shared" si="1022"/>
        <v>No Delay</v>
      </c>
      <c r="AY3536">
        <f t="shared" si="1023"/>
        <v>0</v>
      </c>
    </row>
    <row r="3537" spans="1:51" x14ac:dyDescent="0.2">
      <c r="A3537" s="3">
        <v>10988</v>
      </c>
      <c r="B3537" s="1" t="s">
        <v>119</v>
      </c>
      <c r="C3537" s="1" t="s">
        <v>114</v>
      </c>
      <c r="D3537" s="1" t="s">
        <v>130</v>
      </c>
      <c r="E3537" s="1" t="s">
        <v>101</v>
      </c>
      <c r="F3537" s="1" t="s">
        <v>101</v>
      </c>
      <c r="G3537" s="13" t="s">
        <v>1160</v>
      </c>
      <c r="H3537" s="12">
        <v>39783</v>
      </c>
      <c r="I3537" s="12" t="s">
        <v>1160</v>
      </c>
      <c r="J3537" s="12">
        <v>39783</v>
      </c>
      <c r="K3537" s="4">
        <v>1223</v>
      </c>
      <c r="L3537" s="1" t="s">
        <v>146</v>
      </c>
      <c r="M3537" s="1" t="s">
        <v>132</v>
      </c>
      <c r="N3537" s="1" t="s">
        <v>265</v>
      </c>
      <c r="O3537" s="1" t="s">
        <v>93</v>
      </c>
      <c r="P3537">
        <v>60</v>
      </c>
      <c r="Q3537">
        <v>44432</v>
      </c>
      <c r="R3537">
        <v>151068.79999999999</v>
      </c>
      <c r="S3537">
        <v>3.4</v>
      </c>
      <c r="T3537">
        <v>0.06</v>
      </c>
      <c r="U3537">
        <f t="shared" si="1016"/>
        <v>151068.79999999999</v>
      </c>
      <c r="V3537">
        <f t="shared" si="1017"/>
        <v>2665920</v>
      </c>
      <c r="W3537" s="1" t="s">
        <v>179</v>
      </c>
      <c r="X3537" s="1" t="s">
        <v>1236</v>
      </c>
      <c r="Y3537" s="1" t="s">
        <v>156</v>
      </c>
      <c r="Z3537" s="3">
        <v>14240</v>
      </c>
      <c r="AA3537" s="4">
        <f t="shared" si="1025"/>
        <v>2503</v>
      </c>
      <c r="AB3537" s="4">
        <f xml:space="preserve"> 2244.740206  + 0.1097478*Q3537</f>
        <v>7121.0544556000004</v>
      </c>
      <c r="AC3537" s="4">
        <f>AF3537</f>
        <v>2503</v>
      </c>
      <c r="AD3537" s="4">
        <f t="shared" si="1024"/>
        <v>2503</v>
      </c>
      <c r="AE3537" s="4">
        <v>2503</v>
      </c>
      <c r="AF3537" s="4">
        <v>2503</v>
      </c>
      <c r="AG3537" s="4">
        <f t="shared" si="1032"/>
        <v>2503</v>
      </c>
      <c r="AH3537" s="4">
        <v>82531</v>
      </c>
      <c r="AI3537">
        <f t="shared" si="1020"/>
        <v>7973</v>
      </c>
      <c r="AJ3537">
        <v>3629.37</v>
      </c>
      <c r="AK3537" s="2">
        <v>3629.37</v>
      </c>
      <c r="AL3537" s="2">
        <f t="shared" si="1033"/>
        <v>3629.37</v>
      </c>
      <c r="AM3537" s="4"/>
      <c r="AN3537" t="e">
        <f>VLOOKUP([1]!Tabelle13[[#This Row],[Vlookup this ID for freight costs]],$AL$2:$AL$6811,2,FALSE)</f>
        <v>#REF!</v>
      </c>
      <c r="AP3537">
        <v>296.08999999999997</v>
      </c>
      <c r="AQ3537">
        <v>296.08999999999997</v>
      </c>
      <c r="AR3537" s="4">
        <v>1</v>
      </c>
      <c r="AS3537" s="4">
        <v>12</v>
      </c>
      <c r="AT3537" s="4">
        <v>2008</v>
      </c>
      <c r="AU3537" s="4">
        <v>1</v>
      </c>
      <c r="AV3537" s="4">
        <v>12</v>
      </c>
      <c r="AW3537" s="4">
        <v>2008</v>
      </c>
      <c r="AX3537" t="str">
        <f t="shared" si="1022"/>
        <v>No Delay</v>
      </c>
      <c r="AY3537">
        <f t="shared" si="1023"/>
        <v>0</v>
      </c>
    </row>
    <row r="3538" spans="1:51" x14ac:dyDescent="0.2">
      <c r="A3538" s="3">
        <v>84236</v>
      </c>
      <c r="B3538" s="1" t="s">
        <v>172</v>
      </c>
      <c r="C3538" s="1" t="s">
        <v>114</v>
      </c>
      <c r="D3538" s="1" t="s">
        <v>130</v>
      </c>
      <c r="E3538" s="1" t="s">
        <v>101</v>
      </c>
      <c r="F3538" s="1" t="s">
        <v>101</v>
      </c>
      <c r="G3538" s="13" t="s">
        <v>1292</v>
      </c>
      <c r="H3538" s="12">
        <v>41450</v>
      </c>
      <c r="I3538" s="12" t="s">
        <v>641</v>
      </c>
      <c r="J3538" s="12">
        <v>41348</v>
      </c>
      <c r="K3538" s="4">
        <v>4537</v>
      </c>
      <c r="L3538" s="1" t="s">
        <v>146</v>
      </c>
      <c r="M3538" s="1" t="s">
        <v>132</v>
      </c>
      <c r="N3538" s="1" t="s">
        <v>265</v>
      </c>
      <c r="O3538" s="1" t="s">
        <v>93</v>
      </c>
      <c r="P3538">
        <v>60</v>
      </c>
      <c r="Q3538">
        <v>25991</v>
      </c>
      <c r="R3538">
        <v>58739.66</v>
      </c>
      <c r="S3538">
        <v>2.2599999999999998</v>
      </c>
      <c r="T3538">
        <v>0.04</v>
      </c>
      <c r="U3538">
        <f t="shared" si="1016"/>
        <v>58739.659999999996</v>
      </c>
      <c r="V3538">
        <f t="shared" si="1017"/>
        <v>1559460</v>
      </c>
      <c r="W3538" s="1" t="s">
        <v>155</v>
      </c>
      <c r="X3538" s="1" t="s">
        <v>1236</v>
      </c>
      <c r="Y3538" s="1" t="s">
        <v>156</v>
      </c>
      <c r="Z3538" s="3">
        <v>14240</v>
      </c>
      <c r="AA3538" s="4">
        <f t="shared" si="1025"/>
        <v>2504</v>
      </c>
      <c r="AB3538" s="4">
        <f xml:space="preserve"> 2244.740206  + 0.1097478*Q3538</f>
        <v>5097.1952758000007</v>
      </c>
      <c r="AC3538" s="4">
        <f>AF3538</f>
        <v>2504</v>
      </c>
      <c r="AD3538" s="4">
        <f t="shared" si="1024"/>
        <v>2504</v>
      </c>
      <c r="AE3538" s="4">
        <v>2504</v>
      </c>
      <c r="AF3538" s="4">
        <v>2504</v>
      </c>
      <c r="AG3538" s="4">
        <f t="shared" si="1032"/>
        <v>2504</v>
      </c>
      <c r="AI3538" t="e">
        <f t="shared" si="1020"/>
        <v>#N/A</v>
      </c>
      <c r="AJ3538">
        <v>12315.5</v>
      </c>
      <c r="AK3538" s="2">
        <v>12315.5</v>
      </c>
      <c r="AL3538" s="2">
        <f t="shared" si="1033"/>
        <v>12315.5</v>
      </c>
      <c r="AM3538" s="4"/>
      <c r="AN3538" t="e">
        <f>VLOOKUP([1]!Tabelle13[[#This Row],[Vlookup this ID for freight costs]],$AL$2:$AL$6811,2,FALSE)</f>
        <v>#REF!</v>
      </c>
      <c r="AP3538">
        <v>72.66</v>
      </c>
      <c r="AQ3538">
        <v>72.66</v>
      </c>
      <c r="AR3538" s="4">
        <v>25</v>
      </c>
      <c r="AS3538" s="4">
        <v>6</v>
      </c>
      <c r="AT3538" s="4">
        <v>2013</v>
      </c>
      <c r="AU3538" s="4">
        <v>15</v>
      </c>
      <c r="AV3538" s="4">
        <v>4</v>
      </c>
      <c r="AW3538" s="4">
        <v>2013</v>
      </c>
      <c r="AX3538" t="str">
        <f t="shared" si="1022"/>
        <v>No Delay</v>
      </c>
      <c r="AY3538">
        <f t="shared" si="1023"/>
        <v>0</v>
      </c>
    </row>
    <row r="3539" spans="1:51" x14ac:dyDescent="0.2">
      <c r="A3539" s="3">
        <v>12213</v>
      </c>
      <c r="B3539" s="1" t="s">
        <v>88</v>
      </c>
      <c r="C3539" s="1" t="s">
        <v>89</v>
      </c>
      <c r="D3539" s="1" t="s">
        <v>130</v>
      </c>
      <c r="E3539" s="1" t="s">
        <v>53</v>
      </c>
      <c r="F3539" s="1" t="s">
        <v>53</v>
      </c>
      <c r="G3539" s="13" t="s">
        <v>1900</v>
      </c>
      <c r="H3539" s="12">
        <v>39818</v>
      </c>
      <c r="I3539" s="12" t="s">
        <v>1900</v>
      </c>
      <c r="J3539" s="12">
        <v>39818</v>
      </c>
      <c r="K3539" s="4">
        <v>1284</v>
      </c>
      <c r="L3539" s="1" t="s">
        <v>146</v>
      </c>
      <c r="M3539" s="1" t="s">
        <v>132</v>
      </c>
      <c r="N3539" s="1" t="s">
        <v>275</v>
      </c>
      <c r="O3539" s="1" t="s">
        <v>93</v>
      </c>
      <c r="P3539">
        <v>60</v>
      </c>
      <c r="Q3539">
        <v>27224</v>
      </c>
      <c r="R3539">
        <v>254544.4</v>
      </c>
      <c r="S3539">
        <v>9.35</v>
      </c>
      <c r="T3539">
        <v>0.16</v>
      </c>
      <c r="U3539">
        <f t="shared" si="1016"/>
        <v>254544.4</v>
      </c>
      <c r="V3539">
        <f t="shared" si="1017"/>
        <v>1633440</v>
      </c>
      <c r="W3539" s="1" t="s">
        <v>155</v>
      </c>
      <c r="X3539" s="1" t="s">
        <v>1236</v>
      </c>
      <c r="Y3539" s="1" t="s">
        <v>156</v>
      </c>
      <c r="Z3539" s="3">
        <v>9211</v>
      </c>
      <c r="AA3539" s="4">
        <f t="shared" si="1025"/>
        <v>2506</v>
      </c>
      <c r="AB3539" s="4">
        <f xml:space="preserve"> 2244.740206  + 0.1097478*Q3539</f>
        <v>5232.5143132000003</v>
      </c>
      <c r="AC3539" s="4">
        <f>AF3539</f>
        <v>2506</v>
      </c>
      <c r="AD3539" s="4">
        <f t="shared" si="1024"/>
        <v>2506</v>
      </c>
      <c r="AE3539" s="4">
        <v>2506</v>
      </c>
      <c r="AF3539" s="4">
        <v>2506</v>
      </c>
      <c r="AG3539" s="4">
        <f t="shared" si="1032"/>
        <v>2506</v>
      </c>
      <c r="AI3539" t="e">
        <f t="shared" si="1020"/>
        <v>#N/A</v>
      </c>
      <c r="AJ3539">
        <v>23382.04</v>
      </c>
      <c r="AK3539" s="2">
        <v>23382.04</v>
      </c>
      <c r="AL3539" s="2">
        <f t="shared" si="1033"/>
        <v>23382.04</v>
      </c>
      <c r="AM3539" s="4"/>
      <c r="AN3539" t="e">
        <f>VLOOKUP([1]!Tabelle13[[#This Row],[Vlookup this ID for freight costs]],$AL$2:$AL$6811,2,FALSE)</f>
        <v>#REF!</v>
      </c>
      <c r="AP3539">
        <v>498.91</v>
      </c>
      <c r="AQ3539">
        <v>498.91</v>
      </c>
      <c r="AR3539" s="4">
        <v>5</v>
      </c>
      <c r="AS3539" s="4">
        <v>1</v>
      </c>
      <c r="AT3539" s="4">
        <v>2009</v>
      </c>
      <c r="AU3539" s="4">
        <v>5</v>
      </c>
      <c r="AV3539" s="4">
        <v>1</v>
      </c>
      <c r="AW3539" s="4">
        <v>2009</v>
      </c>
      <c r="AX3539" t="str">
        <f t="shared" si="1022"/>
        <v>No Delay</v>
      </c>
      <c r="AY3539">
        <f t="shared" si="1023"/>
        <v>0</v>
      </c>
    </row>
    <row r="3540" spans="1:51" x14ac:dyDescent="0.2">
      <c r="A3540" s="3">
        <v>83481</v>
      </c>
      <c r="B3540" s="1" t="s">
        <v>172</v>
      </c>
      <c r="C3540" s="1" t="s">
        <v>114</v>
      </c>
      <c r="D3540" s="1" t="s">
        <v>130</v>
      </c>
      <c r="E3540" s="1" t="s">
        <v>101</v>
      </c>
      <c r="F3540" s="1" t="s">
        <v>101</v>
      </c>
      <c r="G3540" s="13" t="s">
        <v>1089</v>
      </c>
      <c r="H3540" s="12">
        <v>40571</v>
      </c>
      <c r="I3540" s="12" t="s">
        <v>2107</v>
      </c>
      <c r="J3540" s="12">
        <v>40585</v>
      </c>
      <c r="K3540" s="4">
        <v>2999</v>
      </c>
      <c r="L3540" s="1" t="s">
        <v>146</v>
      </c>
      <c r="M3540" s="1" t="s">
        <v>132</v>
      </c>
      <c r="N3540" s="1" t="s">
        <v>167</v>
      </c>
      <c r="O3540" s="1" t="s">
        <v>93</v>
      </c>
      <c r="P3540">
        <v>30</v>
      </c>
      <c r="Q3540">
        <v>28271</v>
      </c>
      <c r="R3540">
        <v>127784.92</v>
      </c>
      <c r="S3540">
        <v>4.5199999999999996</v>
      </c>
      <c r="T3540">
        <v>0.15</v>
      </c>
      <c r="U3540">
        <f t="shared" si="1016"/>
        <v>127784.91999999998</v>
      </c>
      <c r="V3540">
        <f t="shared" si="1017"/>
        <v>848130</v>
      </c>
      <c r="W3540" s="1" t="s">
        <v>155</v>
      </c>
      <c r="X3540" s="1" t="s">
        <v>1236</v>
      </c>
      <c r="Y3540" s="1" t="s">
        <v>156</v>
      </c>
      <c r="Z3540" s="3">
        <v>14240</v>
      </c>
      <c r="AA3540" s="4">
        <f t="shared" si="1025"/>
        <v>2507</v>
      </c>
      <c r="AB3540" s="4">
        <f xml:space="preserve"> 2244.740206  + 0.1097478*Q3540</f>
        <v>5347.4202598000002</v>
      </c>
      <c r="AC3540" s="4">
        <f>AF3540</f>
        <v>2507</v>
      </c>
      <c r="AD3540" s="4">
        <f t="shared" si="1024"/>
        <v>2507</v>
      </c>
      <c r="AE3540" s="4">
        <v>2507</v>
      </c>
      <c r="AF3540" s="4">
        <v>2507</v>
      </c>
      <c r="AG3540" s="4">
        <f t="shared" si="1032"/>
        <v>2507</v>
      </c>
      <c r="AI3540" t="e">
        <f t="shared" si="1020"/>
        <v>#N/A</v>
      </c>
      <c r="AJ3540">
        <v>9553.01</v>
      </c>
      <c r="AK3540" s="2">
        <v>9553.01</v>
      </c>
      <c r="AL3540" s="2">
        <f t="shared" si="1033"/>
        <v>9553.01</v>
      </c>
      <c r="AM3540" s="4"/>
      <c r="AN3540" t="e">
        <f>VLOOKUP([1]!Tabelle13[[#This Row],[Vlookup this ID for freight costs]],$AL$2:$AL$6811,2,FALSE)</f>
        <v>#REF!</v>
      </c>
      <c r="AP3540">
        <v>275.5</v>
      </c>
      <c r="AQ3540">
        <v>275.5</v>
      </c>
      <c r="AR3540" s="4">
        <v>28</v>
      </c>
      <c r="AS3540" s="4">
        <v>1</v>
      </c>
      <c r="AT3540" s="4">
        <v>2011</v>
      </c>
      <c r="AU3540" s="4">
        <v>11</v>
      </c>
      <c r="AV3540" s="4">
        <v>2</v>
      </c>
      <c r="AW3540" s="4">
        <v>2011</v>
      </c>
      <c r="AX3540" t="str">
        <f t="shared" si="1022"/>
        <v>Delay</v>
      </c>
      <c r="AY3540">
        <f t="shared" si="1023"/>
        <v>14</v>
      </c>
    </row>
    <row r="3541" spans="1:51" x14ac:dyDescent="0.2">
      <c r="A3541" s="3">
        <v>82256</v>
      </c>
      <c r="B3541" s="1" t="s">
        <v>328</v>
      </c>
      <c r="C3541" s="1" t="s">
        <v>150</v>
      </c>
      <c r="D3541" s="1" t="s">
        <v>100</v>
      </c>
      <c r="E3541" s="1" t="s">
        <v>101</v>
      </c>
      <c r="F3541" s="1" t="s">
        <v>101</v>
      </c>
      <c r="G3541" s="13" t="s">
        <v>399</v>
      </c>
      <c r="H3541" s="12">
        <v>40115</v>
      </c>
      <c r="I3541" s="12" t="s">
        <v>891</v>
      </c>
      <c r="J3541" s="12">
        <v>40113</v>
      </c>
      <c r="K3541" s="4">
        <v>1973</v>
      </c>
      <c r="L3541" s="1" t="s">
        <v>146</v>
      </c>
      <c r="M3541" s="1" t="s">
        <v>1920</v>
      </c>
      <c r="N3541" s="1" t="s">
        <v>1939</v>
      </c>
      <c r="O3541" s="1" t="s">
        <v>1940</v>
      </c>
      <c r="P3541">
        <v>60</v>
      </c>
      <c r="Q3541">
        <v>2400</v>
      </c>
      <c r="R3541">
        <v>48739.72</v>
      </c>
      <c r="S3541">
        <v>20.309999999999999</v>
      </c>
      <c r="T3541">
        <v>0.34</v>
      </c>
      <c r="U3541">
        <f t="shared" si="1016"/>
        <v>48744</v>
      </c>
      <c r="V3541">
        <f t="shared" si="1017"/>
        <v>144000</v>
      </c>
      <c r="W3541" s="1" t="s">
        <v>1941</v>
      </c>
      <c r="X3541" s="1" t="s">
        <v>1942</v>
      </c>
      <c r="Y3541" s="1" t="s">
        <v>1942</v>
      </c>
      <c r="Z3541" s="3">
        <v>12993</v>
      </c>
      <c r="AA3541" s="4">
        <f>AB3541</f>
        <v>2508.5425620000001</v>
      </c>
      <c r="AB3541" s="2">
        <f>2245.156962+0.109744*Q3541</f>
        <v>2508.5425620000001</v>
      </c>
      <c r="AC3541" s="4">
        <f>AD3541</f>
        <v>1348.5085124000002</v>
      </c>
      <c r="AD3541" s="4">
        <f t="shared" si="1024"/>
        <v>1348.5085124000002</v>
      </c>
      <c r="AE3541" s="4" t="s">
        <v>62</v>
      </c>
      <c r="AG3541" s="4" t="str">
        <f t="shared" si="1032"/>
        <v>Weight Captured Separately</v>
      </c>
      <c r="AI3541" t="e">
        <f t="shared" si="1020"/>
        <v>#N/A</v>
      </c>
      <c r="AJ3541" t="s">
        <v>81</v>
      </c>
      <c r="AK3541" s="2"/>
      <c r="AL3541" s="2" t="str">
        <f t="shared" si="1033"/>
        <v>Freight Included in Commodity Cost</v>
      </c>
      <c r="AM3541" s="4"/>
      <c r="AN3541" t="e">
        <f>VLOOKUP([1]!Tabelle13[[#This Row],[Vlookup this ID for freight costs]],$AL$2:$AL$6811,2,FALSE)</f>
        <v>#REF!</v>
      </c>
      <c r="AO3541">
        <f>IF(AK:AK="",AC:AC*6.242+1.383 -2.844 + 3.145 -2.265  -2.026,AK:AK)</f>
        <v>8414.7831344008027</v>
      </c>
      <c r="AP3541">
        <v>95.53</v>
      </c>
      <c r="AQ3541">
        <v>95.53</v>
      </c>
      <c r="AR3541" s="4">
        <v>29</v>
      </c>
      <c r="AS3541" s="4">
        <v>10</v>
      </c>
      <c r="AT3541" s="4">
        <v>2009</v>
      </c>
      <c r="AU3541" s="4">
        <v>27</v>
      </c>
      <c r="AV3541" s="4">
        <v>10</v>
      </c>
      <c r="AW3541" s="4">
        <v>2009</v>
      </c>
      <c r="AX3541" t="str">
        <f t="shared" si="1022"/>
        <v>No Delay</v>
      </c>
      <c r="AY3541">
        <f t="shared" si="1023"/>
        <v>0</v>
      </c>
    </row>
    <row r="3542" spans="1:51" x14ac:dyDescent="0.2">
      <c r="A3542" s="3">
        <v>11802</v>
      </c>
      <c r="B3542" s="1" t="s">
        <v>88</v>
      </c>
      <c r="C3542" s="1" t="s">
        <v>89</v>
      </c>
      <c r="D3542" s="1" t="s">
        <v>130</v>
      </c>
      <c r="E3542" s="1" t="s">
        <v>53</v>
      </c>
      <c r="F3542" s="1" t="s">
        <v>53</v>
      </c>
      <c r="G3542" s="13" t="s">
        <v>956</v>
      </c>
      <c r="H3542" s="12">
        <v>39408</v>
      </c>
      <c r="I3542" s="12" t="s">
        <v>956</v>
      </c>
      <c r="J3542" s="12">
        <v>39408</v>
      </c>
      <c r="K3542" s="4">
        <v>492</v>
      </c>
      <c r="L3542" s="1" t="s">
        <v>146</v>
      </c>
      <c r="M3542" s="1" t="s">
        <v>132</v>
      </c>
      <c r="N3542" s="1" t="s">
        <v>970</v>
      </c>
      <c r="O3542" s="1" t="s">
        <v>93</v>
      </c>
      <c r="P3542">
        <v>240</v>
      </c>
      <c r="Q3542">
        <v>6777</v>
      </c>
      <c r="R3542">
        <v>14570.55</v>
      </c>
      <c r="S3542">
        <v>2.15</v>
      </c>
      <c r="T3542">
        <v>0.01</v>
      </c>
      <c r="U3542">
        <f t="shared" si="1016"/>
        <v>14570.55</v>
      </c>
      <c r="V3542">
        <f t="shared" si="1017"/>
        <v>1626480</v>
      </c>
      <c r="W3542" s="1" t="s">
        <v>155</v>
      </c>
      <c r="X3542" s="1" t="s">
        <v>1236</v>
      </c>
      <c r="Y3542" s="1" t="s">
        <v>156</v>
      </c>
      <c r="Z3542" s="3">
        <v>9211</v>
      </c>
      <c r="AA3542" s="4">
        <f t="shared" si="1025"/>
        <v>2510</v>
      </c>
      <c r="AB3542" s="4">
        <f t="shared" ref="AB3542:AB3551" si="1034" xml:space="preserve"> 2244.740206  + 0.1097478*Q3542</f>
        <v>2988.5010465999999</v>
      </c>
      <c r="AC3542" s="4">
        <f t="shared" ref="AC3542:AC3551" si="1035">AF3542</f>
        <v>2510</v>
      </c>
      <c r="AD3542" s="4">
        <f t="shared" si="1024"/>
        <v>2510</v>
      </c>
      <c r="AE3542" s="4">
        <v>2510</v>
      </c>
      <c r="AF3542" s="4">
        <v>2510</v>
      </c>
      <c r="AG3542" s="4">
        <f t="shared" si="1032"/>
        <v>2510</v>
      </c>
      <c r="AH3542" s="4">
        <v>82356</v>
      </c>
      <c r="AI3542">
        <f t="shared" si="1020"/>
        <v>7889</v>
      </c>
      <c r="AJ3542">
        <v>23907.05</v>
      </c>
      <c r="AK3542" s="2">
        <v>23907.05</v>
      </c>
      <c r="AL3542" s="2">
        <f t="shared" si="1033"/>
        <v>23907.05</v>
      </c>
      <c r="AM3542" s="4"/>
      <c r="AN3542" t="e">
        <f>VLOOKUP([1]!Tabelle13[[#This Row],[Vlookup this ID for freight costs]],$AL$2:$AL$6811,2,FALSE)</f>
        <v>#REF!</v>
      </c>
      <c r="AP3542">
        <v>23.31</v>
      </c>
      <c r="AQ3542">
        <v>23.31</v>
      </c>
      <c r="AR3542" s="4">
        <v>22</v>
      </c>
      <c r="AS3542" s="4">
        <v>11</v>
      </c>
      <c r="AT3542" s="4">
        <v>2007</v>
      </c>
      <c r="AU3542" s="4">
        <v>22</v>
      </c>
      <c r="AV3542" s="4">
        <v>11</v>
      </c>
      <c r="AW3542" s="4">
        <v>2007</v>
      </c>
      <c r="AX3542" t="str">
        <f t="shared" si="1022"/>
        <v>No Delay</v>
      </c>
      <c r="AY3542">
        <f t="shared" si="1023"/>
        <v>0</v>
      </c>
    </row>
    <row r="3543" spans="1:51" x14ac:dyDescent="0.2">
      <c r="A3543" s="3">
        <v>85982</v>
      </c>
      <c r="B3543" s="1" t="s">
        <v>151</v>
      </c>
      <c r="C3543" s="1" t="s">
        <v>65</v>
      </c>
      <c r="D3543" s="1" t="s">
        <v>130</v>
      </c>
      <c r="E3543" s="1" t="s">
        <v>152</v>
      </c>
      <c r="F3543" s="1" t="s">
        <v>152</v>
      </c>
      <c r="G3543" s="13" t="s">
        <v>571</v>
      </c>
      <c r="H3543" s="12">
        <v>41507</v>
      </c>
      <c r="I3543" s="12" t="s">
        <v>1297</v>
      </c>
      <c r="J3543" s="12">
        <v>41485</v>
      </c>
      <c r="K3543" s="4">
        <v>4835</v>
      </c>
      <c r="L3543" s="1" t="s">
        <v>146</v>
      </c>
      <c r="M3543" s="1" t="s">
        <v>132</v>
      </c>
      <c r="N3543" s="1" t="s">
        <v>599</v>
      </c>
      <c r="O3543" s="1" t="s">
        <v>93</v>
      </c>
      <c r="P3543">
        <v>60</v>
      </c>
      <c r="Q3543">
        <v>19000</v>
      </c>
      <c r="R3543">
        <v>78850</v>
      </c>
      <c r="S3543">
        <v>4.1500000000000004</v>
      </c>
      <c r="T3543">
        <v>7.0000000000000007E-2</v>
      </c>
      <c r="U3543">
        <f t="shared" si="1016"/>
        <v>78850</v>
      </c>
      <c r="V3543">
        <f t="shared" si="1017"/>
        <v>1140000</v>
      </c>
      <c r="W3543" s="1" t="s">
        <v>204</v>
      </c>
      <c r="X3543" s="1" t="s">
        <v>1236</v>
      </c>
      <c r="Y3543" s="1" t="s">
        <v>205</v>
      </c>
      <c r="Z3543" s="3">
        <v>7364</v>
      </c>
      <c r="AA3543" s="4">
        <f t="shared" si="1025"/>
        <v>2511</v>
      </c>
      <c r="AB3543" s="4">
        <f t="shared" si="1034"/>
        <v>4329.9484059999995</v>
      </c>
      <c r="AC3543" s="4">
        <f t="shared" si="1035"/>
        <v>2511</v>
      </c>
      <c r="AD3543" s="4">
        <f t="shared" si="1024"/>
        <v>2439.6</v>
      </c>
      <c r="AE3543" s="4">
        <v>2511</v>
      </c>
      <c r="AF3543" s="4">
        <v>2511</v>
      </c>
      <c r="AG3543" s="4">
        <f t="shared" si="1032"/>
        <v>2511</v>
      </c>
      <c r="AI3543" t="e">
        <f t="shared" si="1020"/>
        <v>#N/A</v>
      </c>
      <c r="AJ3543" t="s">
        <v>81</v>
      </c>
      <c r="AK3543" s="2"/>
      <c r="AL3543" s="2" t="str">
        <f t="shared" si="1033"/>
        <v>Freight Included in Commodity Cost</v>
      </c>
      <c r="AM3543" s="4"/>
      <c r="AN3543" t="e">
        <f>VLOOKUP([1]!Tabelle13[[#This Row],[Vlookup this ID for freight costs]],$AL$2:$AL$6811,2,FALSE)</f>
        <v>#REF!</v>
      </c>
      <c r="AP3543">
        <v>97.54</v>
      </c>
      <c r="AQ3543">
        <v>97.54</v>
      </c>
      <c r="AR3543" s="4">
        <v>21</v>
      </c>
      <c r="AS3543" s="4">
        <v>8</v>
      </c>
      <c r="AT3543" s="4">
        <v>2013</v>
      </c>
      <c r="AU3543" s="4">
        <v>30</v>
      </c>
      <c r="AV3543" s="4">
        <v>7</v>
      </c>
      <c r="AW3543" s="4">
        <v>2013</v>
      </c>
      <c r="AX3543" t="str">
        <f t="shared" si="1022"/>
        <v>No Delay</v>
      </c>
      <c r="AY3543">
        <f t="shared" si="1023"/>
        <v>0</v>
      </c>
    </row>
    <row r="3544" spans="1:51" x14ac:dyDescent="0.2">
      <c r="A3544" s="3">
        <v>46587</v>
      </c>
      <c r="B3544" s="1" t="s">
        <v>168</v>
      </c>
      <c r="C3544" s="1" t="s">
        <v>150</v>
      </c>
      <c r="D3544" s="1" t="s">
        <v>100</v>
      </c>
      <c r="E3544" s="1" t="s">
        <v>53</v>
      </c>
      <c r="F3544" s="1" t="s">
        <v>53</v>
      </c>
      <c r="G3544" s="13" t="s">
        <v>169</v>
      </c>
      <c r="H3544" s="12">
        <v>40340</v>
      </c>
      <c r="I3544" s="12" t="s">
        <v>169</v>
      </c>
      <c r="J3544" s="12">
        <v>40340</v>
      </c>
      <c r="K3544" s="4">
        <v>2512</v>
      </c>
      <c r="L3544" s="1" t="s">
        <v>146</v>
      </c>
      <c r="M3544" s="1" t="s">
        <v>170</v>
      </c>
      <c r="N3544" s="1" t="s">
        <v>171</v>
      </c>
      <c r="O3544" s="1" t="s">
        <v>93</v>
      </c>
      <c r="P3544">
        <v>60</v>
      </c>
      <c r="Q3544">
        <v>52379</v>
      </c>
      <c r="R3544">
        <v>132518.87</v>
      </c>
      <c r="S3544">
        <v>2.5299999999999998</v>
      </c>
      <c r="T3544">
        <v>0.04</v>
      </c>
      <c r="U3544">
        <f t="shared" si="1016"/>
        <v>132518.87</v>
      </c>
      <c r="V3544">
        <f t="shared" si="1017"/>
        <v>3142740</v>
      </c>
      <c r="W3544" s="1" t="s">
        <v>155</v>
      </c>
      <c r="X3544" s="1" t="s">
        <v>1236</v>
      </c>
      <c r="Y3544" s="1" t="s">
        <v>156</v>
      </c>
      <c r="Z3544" s="3">
        <v>8107</v>
      </c>
      <c r="AA3544" s="4">
        <f t="shared" si="1025"/>
        <v>2512</v>
      </c>
      <c r="AB3544" s="4">
        <f t="shared" si="1034"/>
        <v>7993.2202221999996</v>
      </c>
      <c r="AC3544" s="4">
        <f t="shared" si="1035"/>
        <v>2512</v>
      </c>
      <c r="AD3544" s="4">
        <f t="shared" si="1024"/>
        <v>5089</v>
      </c>
      <c r="AE3544" s="4">
        <v>2512</v>
      </c>
      <c r="AF3544" s="4">
        <v>2512</v>
      </c>
      <c r="AG3544" s="4">
        <f t="shared" si="1032"/>
        <v>2512</v>
      </c>
      <c r="AI3544" t="e">
        <f t="shared" si="1020"/>
        <v>#N/A</v>
      </c>
      <c r="AJ3544">
        <v>4116.82</v>
      </c>
      <c r="AK3544" s="2">
        <v>4116.82</v>
      </c>
      <c r="AL3544" s="2">
        <f t="shared" si="1033"/>
        <v>4116.82</v>
      </c>
      <c r="AM3544" s="4"/>
      <c r="AN3544" t="e">
        <f>VLOOKUP([1]!Tabelle13[[#This Row],[Vlookup this ID for freight costs]],$AL$2:$AL$6811,2,FALSE)</f>
        <v>#REF!</v>
      </c>
      <c r="AP3544">
        <v>285.70999999999998</v>
      </c>
      <c r="AQ3544">
        <v>285.70999999999998</v>
      </c>
      <c r="AR3544" s="4">
        <v>11</v>
      </c>
      <c r="AS3544" s="4">
        <v>6</v>
      </c>
      <c r="AT3544" s="4">
        <v>2010</v>
      </c>
      <c r="AU3544" s="4">
        <v>11</v>
      </c>
      <c r="AV3544" s="4">
        <v>6</v>
      </c>
      <c r="AW3544" s="4">
        <v>2010</v>
      </c>
      <c r="AX3544" t="str">
        <f t="shared" si="1022"/>
        <v>No Delay</v>
      </c>
      <c r="AY3544">
        <f t="shared" si="1023"/>
        <v>0</v>
      </c>
    </row>
    <row r="3545" spans="1:51" x14ac:dyDescent="0.2">
      <c r="A3545" s="3">
        <v>11732</v>
      </c>
      <c r="B3545" s="1" t="s">
        <v>98</v>
      </c>
      <c r="C3545" s="1" t="s">
        <v>99</v>
      </c>
      <c r="D3545" s="1" t="s">
        <v>130</v>
      </c>
      <c r="E3545" s="1" t="s">
        <v>53</v>
      </c>
      <c r="F3545" s="1" t="s">
        <v>53</v>
      </c>
      <c r="G3545" s="13" t="s">
        <v>131</v>
      </c>
      <c r="H3545" s="12">
        <v>39269</v>
      </c>
      <c r="I3545" s="12" t="s">
        <v>131</v>
      </c>
      <c r="J3545" s="12">
        <v>39269</v>
      </c>
      <c r="K3545" s="4">
        <v>241</v>
      </c>
      <c r="L3545" s="1" t="s">
        <v>146</v>
      </c>
      <c r="M3545" s="1" t="s">
        <v>132</v>
      </c>
      <c r="N3545" s="1" t="s">
        <v>167</v>
      </c>
      <c r="O3545" s="1" t="s">
        <v>93</v>
      </c>
      <c r="P3545">
        <v>30</v>
      </c>
      <c r="Q3545">
        <v>28665</v>
      </c>
      <c r="R3545">
        <v>466092.9</v>
      </c>
      <c r="S3545">
        <v>16.260000000000002</v>
      </c>
      <c r="T3545">
        <v>0.54</v>
      </c>
      <c r="U3545">
        <f t="shared" si="1016"/>
        <v>466092.9</v>
      </c>
      <c r="V3545">
        <f t="shared" si="1017"/>
        <v>859950</v>
      </c>
      <c r="W3545" s="1" t="s">
        <v>155</v>
      </c>
      <c r="X3545" s="1" t="s">
        <v>1236</v>
      </c>
      <c r="Y3545" s="1" t="s">
        <v>156</v>
      </c>
      <c r="Z3545" s="3">
        <v>5565</v>
      </c>
      <c r="AA3545" s="4">
        <f t="shared" si="1025"/>
        <v>2515</v>
      </c>
      <c r="AB3545" s="4">
        <f t="shared" si="1034"/>
        <v>5390.6608930000002</v>
      </c>
      <c r="AC3545" s="4">
        <f t="shared" si="1035"/>
        <v>2515</v>
      </c>
      <c r="AD3545" s="4">
        <f t="shared" si="1024"/>
        <v>2515</v>
      </c>
      <c r="AE3545" s="4">
        <v>2515</v>
      </c>
      <c r="AF3545" s="4">
        <v>2515</v>
      </c>
      <c r="AG3545" s="4">
        <f t="shared" si="1032"/>
        <v>2515</v>
      </c>
      <c r="AH3545" s="4">
        <v>83374</v>
      </c>
      <c r="AI3545">
        <f t="shared" si="1020"/>
        <v>2889</v>
      </c>
      <c r="AJ3545">
        <v>6834</v>
      </c>
      <c r="AK3545" s="2">
        <v>6834</v>
      </c>
      <c r="AL3545" s="2">
        <f t="shared" si="1033"/>
        <v>6834</v>
      </c>
      <c r="AM3545" s="4"/>
      <c r="AN3545" t="e">
        <f>VLOOKUP([1]!Tabelle13[[#This Row],[Vlookup this ID for freight costs]],$AL$2:$AL$6811,2,FALSE)</f>
        <v>#REF!</v>
      </c>
      <c r="AP3545">
        <v>0</v>
      </c>
      <c r="AR3545" s="4">
        <v>6</v>
      </c>
      <c r="AS3545" s="4">
        <v>7</v>
      </c>
      <c r="AT3545" s="4">
        <v>2007</v>
      </c>
      <c r="AU3545" s="4">
        <v>6</v>
      </c>
      <c r="AV3545" s="4">
        <v>7</v>
      </c>
      <c r="AW3545" s="4">
        <v>2007</v>
      </c>
      <c r="AX3545" t="str">
        <f t="shared" si="1022"/>
        <v>No Delay</v>
      </c>
      <c r="AY3545">
        <f t="shared" si="1023"/>
        <v>0</v>
      </c>
    </row>
    <row r="3546" spans="1:51" x14ac:dyDescent="0.2">
      <c r="A3546" s="3">
        <v>85357</v>
      </c>
      <c r="B3546" s="1" t="s">
        <v>175</v>
      </c>
      <c r="C3546" s="1" t="s">
        <v>165</v>
      </c>
      <c r="D3546" s="1" t="s">
        <v>130</v>
      </c>
      <c r="E3546" s="1" t="s">
        <v>101</v>
      </c>
      <c r="F3546" s="1" t="s">
        <v>101</v>
      </c>
      <c r="G3546" s="13" t="s">
        <v>1724</v>
      </c>
      <c r="H3546" s="12">
        <v>41429</v>
      </c>
      <c r="I3546" s="12" t="s">
        <v>1724</v>
      </c>
      <c r="J3546" s="12">
        <v>41429</v>
      </c>
      <c r="K3546" s="4">
        <v>4746</v>
      </c>
      <c r="L3546" s="1" t="s">
        <v>146</v>
      </c>
      <c r="M3546" s="1" t="s">
        <v>132</v>
      </c>
      <c r="N3546" s="1" t="s">
        <v>238</v>
      </c>
      <c r="O3546" s="1" t="s">
        <v>93</v>
      </c>
      <c r="P3546">
        <v>30</v>
      </c>
      <c r="Q3546">
        <v>26940</v>
      </c>
      <c r="R3546">
        <v>126618</v>
      </c>
      <c r="S3546">
        <v>4.7</v>
      </c>
      <c r="T3546">
        <v>0.16</v>
      </c>
      <c r="U3546">
        <f t="shared" si="1016"/>
        <v>126618</v>
      </c>
      <c r="V3546">
        <f t="shared" si="1017"/>
        <v>808200</v>
      </c>
      <c r="W3546" s="1" t="s">
        <v>861</v>
      </c>
      <c r="X3546" s="1" t="s">
        <v>1236</v>
      </c>
      <c r="Y3546" s="1" t="s">
        <v>156</v>
      </c>
      <c r="Z3546" s="3">
        <v>11413</v>
      </c>
      <c r="AA3546" s="4">
        <f t="shared" si="1025"/>
        <v>2517</v>
      </c>
      <c r="AB3546" s="4">
        <f t="shared" si="1034"/>
        <v>5201.3459380000004</v>
      </c>
      <c r="AC3546" s="4">
        <f t="shared" si="1035"/>
        <v>2517</v>
      </c>
      <c r="AD3546" s="4">
        <f t="shared" si="1024"/>
        <v>2517</v>
      </c>
      <c r="AE3546" s="4">
        <v>2517</v>
      </c>
      <c r="AF3546" s="4">
        <v>2517</v>
      </c>
      <c r="AG3546" s="4">
        <f t="shared" si="1032"/>
        <v>2517</v>
      </c>
      <c r="AI3546" t="e">
        <f t="shared" si="1020"/>
        <v>#N/A</v>
      </c>
      <c r="AJ3546">
        <v>11803.13</v>
      </c>
      <c r="AK3546" s="2">
        <v>11803.13</v>
      </c>
      <c r="AL3546" s="2">
        <f t="shared" si="1033"/>
        <v>11803.13</v>
      </c>
      <c r="AM3546" s="4"/>
      <c r="AN3546" t="e">
        <f>VLOOKUP([1]!Tabelle13[[#This Row],[Vlookup this ID for freight costs]],$AL$2:$AL$6811,2,FALSE)</f>
        <v>#REF!</v>
      </c>
      <c r="AP3546">
        <v>156.63</v>
      </c>
      <c r="AQ3546">
        <v>156.63</v>
      </c>
      <c r="AR3546" s="4">
        <v>4</v>
      </c>
      <c r="AS3546" s="4">
        <v>6</v>
      </c>
      <c r="AT3546" s="4">
        <v>2013</v>
      </c>
      <c r="AU3546" s="4">
        <v>4</v>
      </c>
      <c r="AV3546" s="4">
        <v>6</v>
      </c>
      <c r="AW3546" s="4">
        <v>2013</v>
      </c>
      <c r="AX3546" t="str">
        <f t="shared" si="1022"/>
        <v>No Delay</v>
      </c>
      <c r="AY3546">
        <f t="shared" si="1023"/>
        <v>0</v>
      </c>
    </row>
    <row r="3547" spans="1:51" x14ac:dyDescent="0.2">
      <c r="A3547" s="3">
        <v>10612</v>
      </c>
      <c r="B3547" s="1" t="s">
        <v>88</v>
      </c>
      <c r="C3547" s="1" t="s">
        <v>89</v>
      </c>
      <c r="D3547" s="1" t="s">
        <v>130</v>
      </c>
      <c r="E3547" s="1"/>
      <c r="F3547" s="1" t="s">
        <v>107</v>
      </c>
      <c r="G3547" s="13" t="s">
        <v>481</v>
      </c>
      <c r="H3547" s="12">
        <v>39329</v>
      </c>
      <c r="I3547" s="12" t="s">
        <v>481</v>
      </c>
      <c r="J3547" s="12">
        <v>39329</v>
      </c>
      <c r="K3547" s="4">
        <v>338</v>
      </c>
      <c r="L3547" s="1" t="s">
        <v>146</v>
      </c>
      <c r="M3547" s="1" t="s">
        <v>132</v>
      </c>
      <c r="N3547" s="1" t="s">
        <v>167</v>
      </c>
      <c r="O3547" s="1" t="s">
        <v>93</v>
      </c>
      <c r="P3547">
        <v>30</v>
      </c>
      <c r="Q3547">
        <v>24265</v>
      </c>
      <c r="R3547">
        <v>394548.9</v>
      </c>
      <c r="S3547">
        <v>16.260000000000002</v>
      </c>
      <c r="T3547">
        <v>0.54</v>
      </c>
      <c r="U3547">
        <f t="shared" si="1016"/>
        <v>394548.9</v>
      </c>
      <c r="V3547">
        <f t="shared" si="1017"/>
        <v>727950</v>
      </c>
      <c r="W3547" s="1" t="s">
        <v>197</v>
      </c>
      <c r="X3547" s="1" t="s">
        <v>1236</v>
      </c>
      <c r="Y3547" s="1" t="s">
        <v>3082</v>
      </c>
      <c r="Z3547" s="3">
        <v>8794</v>
      </c>
      <c r="AA3547" s="4">
        <f t="shared" si="1025"/>
        <v>2518</v>
      </c>
      <c r="AB3547" s="4">
        <f t="shared" si="1034"/>
        <v>4907.7705729999998</v>
      </c>
      <c r="AC3547" s="4">
        <f t="shared" si="1035"/>
        <v>2518</v>
      </c>
      <c r="AD3547" s="4">
        <f t="shared" si="1024"/>
        <v>2518</v>
      </c>
      <c r="AE3547" s="4">
        <v>2518</v>
      </c>
      <c r="AF3547" s="4">
        <v>2518</v>
      </c>
      <c r="AG3547" s="4">
        <f t="shared" si="1032"/>
        <v>2518</v>
      </c>
      <c r="AH3547" s="4">
        <v>83608</v>
      </c>
      <c r="AI3547">
        <f t="shared" si="1020"/>
        <v>14810</v>
      </c>
      <c r="AJ3547">
        <v>6667</v>
      </c>
      <c r="AK3547" s="2">
        <v>6667</v>
      </c>
      <c r="AL3547" s="2">
        <f t="shared" si="1033"/>
        <v>6667</v>
      </c>
      <c r="AM3547" s="4"/>
      <c r="AN3547" t="e">
        <f>VLOOKUP([1]!Tabelle13[[#This Row],[Vlookup this ID for freight costs]],$AL$2:$AL$6811,2,FALSE)</f>
        <v>#REF!</v>
      </c>
      <c r="AP3547">
        <v>631.28</v>
      </c>
      <c r="AQ3547">
        <v>631.28</v>
      </c>
      <c r="AR3547" s="4">
        <v>4</v>
      </c>
      <c r="AS3547" s="4">
        <v>9</v>
      </c>
      <c r="AT3547" s="4">
        <v>2007</v>
      </c>
      <c r="AU3547" s="4">
        <v>4</v>
      </c>
      <c r="AV3547" s="4">
        <v>9</v>
      </c>
      <c r="AW3547" s="4">
        <v>2007</v>
      </c>
      <c r="AX3547" t="str">
        <f t="shared" si="1022"/>
        <v>No Delay</v>
      </c>
      <c r="AY3547">
        <f t="shared" si="1023"/>
        <v>0</v>
      </c>
    </row>
    <row r="3548" spans="1:51" x14ac:dyDescent="0.2">
      <c r="A3548" s="3">
        <v>10877</v>
      </c>
      <c r="B3548" s="1" t="s">
        <v>88</v>
      </c>
      <c r="C3548" s="1" t="s">
        <v>89</v>
      </c>
      <c r="D3548" s="1" t="s">
        <v>130</v>
      </c>
      <c r="E3548" s="1"/>
      <c r="F3548" s="1" t="s">
        <v>107</v>
      </c>
      <c r="G3548" s="13" t="s">
        <v>481</v>
      </c>
      <c r="H3548" s="12">
        <v>39329</v>
      </c>
      <c r="I3548" s="12" t="s">
        <v>481</v>
      </c>
      <c r="J3548" s="12">
        <v>39329</v>
      </c>
      <c r="K3548" s="4">
        <v>339</v>
      </c>
      <c r="L3548" s="1" t="s">
        <v>146</v>
      </c>
      <c r="M3548" s="1" t="s">
        <v>132</v>
      </c>
      <c r="N3548" s="1" t="s">
        <v>275</v>
      </c>
      <c r="O3548" s="1" t="s">
        <v>93</v>
      </c>
      <c r="P3548">
        <v>60</v>
      </c>
      <c r="Q3548">
        <v>10000</v>
      </c>
      <c r="R3548">
        <v>106800</v>
      </c>
      <c r="S3548">
        <v>10.68</v>
      </c>
      <c r="T3548">
        <v>0.18</v>
      </c>
      <c r="U3548">
        <f t="shared" si="1016"/>
        <v>106800</v>
      </c>
      <c r="V3548">
        <f t="shared" si="1017"/>
        <v>600000</v>
      </c>
      <c r="W3548" s="1" t="s">
        <v>155</v>
      </c>
      <c r="X3548" s="1" t="s">
        <v>1236</v>
      </c>
      <c r="Y3548" s="1" t="s">
        <v>156</v>
      </c>
      <c r="Z3548" s="3">
        <v>9211</v>
      </c>
      <c r="AA3548" s="4">
        <f t="shared" si="1025"/>
        <v>2518</v>
      </c>
      <c r="AB3548" s="4">
        <f t="shared" si="1034"/>
        <v>3342.218206</v>
      </c>
      <c r="AC3548" s="4">
        <f t="shared" si="1035"/>
        <v>2518</v>
      </c>
      <c r="AD3548" s="4">
        <f t="shared" si="1024"/>
        <v>2327.143150923077</v>
      </c>
      <c r="AE3548" s="3" t="s">
        <v>2108</v>
      </c>
      <c r="AF3548" s="3">
        <v>2518</v>
      </c>
      <c r="AG3548" s="4">
        <f>AI3548</f>
        <v>2518</v>
      </c>
      <c r="AH3548" s="4">
        <v>10612</v>
      </c>
      <c r="AI3548">
        <f t="shared" si="1020"/>
        <v>2518</v>
      </c>
      <c r="AJ3548" t="s">
        <v>2108</v>
      </c>
      <c r="AK3548" s="2">
        <v>6667</v>
      </c>
      <c r="AL3548" s="2">
        <f>AN3548</f>
        <v>6667</v>
      </c>
      <c r="AM3548" s="4">
        <v>10612</v>
      </c>
      <c r="AN3548">
        <f>INDEX($AJ$2:$AJ$6811,MATCH(AM3548,$A$2:$A$6811,0))</f>
        <v>6667</v>
      </c>
      <c r="AP3548">
        <v>170.88</v>
      </c>
      <c r="AQ3548">
        <v>170.88</v>
      </c>
      <c r="AR3548" s="4">
        <v>4</v>
      </c>
      <c r="AS3548" s="4">
        <v>9</v>
      </c>
      <c r="AT3548" s="4">
        <v>2007</v>
      </c>
      <c r="AU3548" s="4">
        <v>4</v>
      </c>
      <c r="AV3548" s="4">
        <v>9</v>
      </c>
      <c r="AW3548" s="4">
        <v>2007</v>
      </c>
      <c r="AX3548" t="str">
        <f t="shared" si="1022"/>
        <v>No Delay</v>
      </c>
      <c r="AY3548">
        <f t="shared" si="1023"/>
        <v>0</v>
      </c>
    </row>
    <row r="3549" spans="1:51" x14ac:dyDescent="0.2">
      <c r="A3549" s="3">
        <v>10945</v>
      </c>
      <c r="B3549" s="1" t="s">
        <v>610</v>
      </c>
      <c r="C3549" s="1" t="s">
        <v>73</v>
      </c>
      <c r="D3549" s="1" t="s">
        <v>130</v>
      </c>
      <c r="E3549" s="1" t="s">
        <v>53</v>
      </c>
      <c r="F3549" s="1" t="s">
        <v>53</v>
      </c>
      <c r="G3549" s="13" t="s">
        <v>917</v>
      </c>
      <c r="H3549" s="12">
        <v>39559</v>
      </c>
      <c r="I3549" s="12" t="s">
        <v>917</v>
      </c>
      <c r="J3549" s="12">
        <v>39559</v>
      </c>
      <c r="K3549" s="4">
        <v>775</v>
      </c>
      <c r="L3549" s="1" t="s">
        <v>146</v>
      </c>
      <c r="M3549" s="1" t="s">
        <v>132</v>
      </c>
      <c r="N3549" s="1" t="s">
        <v>612</v>
      </c>
      <c r="O3549" s="1" t="s">
        <v>93</v>
      </c>
      <c r="P3549">
        <v>30</v>
      </c>
      <c r="Q3549">
        <v>1600</v>
      </c>
      <c r="R3549">
        <v>3200</v>
      </c>
      <c r="S3549">
        <v>2</v>
      </c>
      <c r="T3549">
        <v>7.0000000000000007E-2</v>
      </c>
      <c r="U3549">
        <f t="shared" si="1016"/>
        <v>3200</v>
      </c>
      <c r="V3549">
        <f t="shared" si="1017"/>
        <v>48000</v>
      </c>
      <c r="W3549" s="1" t="s">
        <v>204</v>
      </c>
      <c r="X3549" s="1" t="s">
        <v>1236</v>
      </c>
      <c r="Y3549" s="1" t="s">
        <v>205</v>
      </c>
      <c r="Z3549" s="3">
        <v>6283</v>
      </c>
      <c r="AA3549" s="4">
        <f t="shared" si="1025"/>
        <v>2519</v>
      </c>
      <c r="AB3549" s="4">
        <f t="shared" si="1034"/>
        <v>2420.3366860000001</v>
      </c>
      <c r="AC3549" s="4">
        <f t="shared" si="1035"/>
        <v>2519</v>
      </c>
      <c r="AD3549" s="4">
        <f t="shared" si="1024"/>
        <v>2319.2075764347824</v>
      </c>
      <c r="AE3549" s="4">
        <v>2519</v>
      </c>
      <c r="AF3549" s="4">
        <v>2519</v>
      </c>
      <c r="AG3549" s="4">
        <f>AE3549</f>
        <v>2519</v>
      </c>
      <c r="AH3549" s="4">
        <v>83491</v>
      </c>
      <c r="AI3549">
        <f t="shared" si="1020"/>
        <v>2325</v>
      </c>
      <c r="AJ3549">
        <v>15252.7</v>
      </c>
      <c r="AK3549" s="2">
        <v>15252.7</v>
      </c>
      <c r="AL3549" s="2">
        <f>AJ3549</f>
        <v>15252.7</v>
      </c>
      <c r="AM3549" s="4"/>
      <c r="AN3549" t="e">
        <f>VLOOKUP([1]!Tabelle13[[#This Row],[Vlookup this ID for freight costs]],$AL$2:$AL$6811,2,FALSE)</f>
        <v>#REF!</v>
      </c>
      <c r="AP3549">
        <v>5.12</v>
      </c>
      <c r="AQ3549">
        <v>5.12</v>
      </c>
      <c r="AR3549" s="4">
        <v>21</v>
      </c>
      <c r="AS3549" s="4">
        <v>4</v>
      </c>
      <c r="AT3549" s="4">
        <v>2008</v>
      </c>
      <c r="AU3549" s="4">
        <v>21</v>
      </c>
      <c r="AV3549" s="4">
        <v>4</v>
      </c>
      <c r="AW3549" s="4">
        <v>2008</v>
      </c>
      <c r="AX3549" t="str">
        <f t="shared" si="1022"/>
        <v>No Delay</v>
      </c>
      <c r="AY3549">
        <f t="shared" si="1023"/>
        <v>0</v>
      </c>
    </row>
    <row r="3550" spans="1:51" x14ac:dyDescent="0.2">
      <c r="A3550" s="3">
        <v>12776</v>
      </c>
      <c r="B3550" s="1" t="s">
        <v>610</v>
      </c>
      <c r="C3550" s="1" t="s">
        <v>73</v>
      </c>
      <c r="D3550" s="1" t="s">
        <v>130</v>
      </c>
      <c r="E3550" s="1" t="s">
        <v>53</v>
      </c>
      <c r="F3550" s="1" t="s">
        <v>53</v>
      </c>
      <c r="G3550" s="13" t="s">
        <v>917</v>
      </c>
      <c r="H3550" s="12">
        <v>39559</v>
      </c>
      <c r="I3550" s="12" t="s">
        <v>917</v>
      </c>
      <c r="J3550" s="12">
        <v>39559</v>
      </c>
      <c r="K3550" s="4">
        <v>782</v>
      </c>
      <c r="L3550" s="1" t="s">
        <v>146</v>
      </c>
      <c r="M3550" s="1" t="s">
        <v>132</v>
      </c>
      <c r="N3550" s="1" t="s">
        <v>167</v>
      </c>
      <c r="O3550" s="1" t="s">
        <v>93</v>
      </c>
      <c r="P3550">
        <v>30</v>
      </c>
      <c r="Q3550">
        <v>1860</v>
      </c>
      <c r="R3550">
        <v>23101.200000000001</v>
      </c>
      <c r="S3550">
        <v>12.42</v>
      </c>
      <c r="T3550">
        <v>0.41</v>
      </c>
      <c r="U3550">
        <f t="shared" si="1016"/>
        <v>23101.200000000001</v>
      </c>
      <c r="V3550">
        <f t="shared" si="1017"/>
        <v>55800</v>
      </c>
      <c r="W3550" s="1" t="s">
        <v>160</v>
      </c>
      <c r="X3550" s="1" t="s">
        <v>1236</v>
      </c>
      <c r="Y3550" s="1" t="s">
        <v>161</v>
      </c>
      <c r="Z3550" s="3">
        <v>6617</v>
      </c>
      <c r="AA3550" s="4">
        <f t="shared" si="1025"/>
        <v>2519</v>
      </c>
      <c r="AB3550" s="4">
        <f t="shared" si="1034"/>
        <v>2448.871114</v>
      </c>
      <c r="AC3550" s="4">
        <f t="shared" si="1035"/>
        <v>2519</v>
      </c>
      <c r="AD3550" s="4">
        <f t="shared" si="1024"/>
        <v>2918.6666666666665</v>
      </c>
      <c r="AE3550" s="3" t="s">
        <v>2109</v>
      </c>
      <c r="AF3550" s="3">
        <v>2519</v>
      </c>
      <c r="AG3550" s="4">
        <f>AI3550</f>
        <v>2519</v>
      </c>
      <c r="AH3550" s="4">
        <v>10945</v>
      </c>
      <c r="AI3550">
        <f t="shared" si="1020"/>
        <v>2519</v>
      </c>
      <c r="AJ3550" t="s">
        <v>2109</v>
      </c>
      <c r="AK3550" s="2">
        <v>15252.7</v>
      </c>
      <c r="AL3550" s="2">
        <f>AN3550</f>
        <v>15252.7</v>
      </c>
      <c r="AM3550" s="4">
        <v>10945</v>
      </c>
      <c r="AN3550">
        <f>INDEX($AJ$2:$AJ$6811,MATCH(AM3550,$A$2:$A$6811,0))</f>
        <v>15252.7</v>
      </c>
      <c r="AP3550">
        <v>36.96</v>
      </c>
      <c r="AQ3550">
        <v>36.96</v>
      </c>
      <c r="AR3550" s="4">
        <v>21</v>
      </c>
      <c r="AS3550" s="4">
        <v>4</v>
      </c>
      <c r="AT3550" s="4">
        <v>2008</v>
      </c>
      <c r="AU3550" s="4">
        <v>21</v>
      </c>
      <c r="AV3550" s="4">
        <v>4</v>
      </c>
      <c r="AW3550" s="4">
        <v>2008</v>
      </c>
      <c r="AX3550" t="str">
        <f t="shared" si="1022"/>
        <v>No Delay</v>
      </c>
      <c r="AY3550">
        <f t="shared" si="1023"/>
        <v>0</v>
      </c>
    </row>
    <row r="3551" spans="1:51" x14ac:dyDescent="0.2">
      <c r="A3551" s="3">
        <v>10946</v>
      </c>
      <c r="B3551" s="1" t="s">
        <v>610</v>
      </c>
      <c r="C3551" s="1" t="s">
        <v>73</v>
      </c>
      <c r="D3551" s="1" t="s">
        <v>130</v>
      </c>
      <c r="E3551" s="1" t="s">
        <v>53</v>
      </c>
      <c r="F3551" s="1" t="s">
        <v>53</v>
      </c>
      <c r="G3551" s="13" t="s">
        <v>917</v>
      </c>
      <c r="H3551" s="12">
        <v>39559</v>
      </c>
      <c r="I3551" s="12" t="s">
        <v>917</v>
      </c>
      <c r="J3551" s="12">
        <v>39559</v>
      </c>
      <c r="K3551" s="4">
        <v>776</v>
      </c>
      <c r="L3551" s="1" t="s">
        <v>146</v>
      </c>
      <c r="M3551" s="1" t="s">
        <v>132</v>
      </c>
      <c r="N3551" s="1" t="s">
        <v>196</v>
      </c>
      <c r="O3551" s="1" t="s">
        <v>93</v>
      </c>
      <c r="P3551">
        <v>60</v>
      </c>
      <c r="Q3551">
        <v>37240</v>
      </c>
      <c r="R3551">
        <v>275576</v>
      </c>
      <c r="S3551">
        <v>7.4</v>
      </c>
      <c r="T3551">
        <v>0.12</v>
      </c>
      <c r="U3551">
        <f t="shared" si="1016"/>
        <v>275576</v>
      </c>
      <c r="V3551">
        <f t="shared" si="1017"/>
        <v>2234400</v>
      </c>
      <c r="W3551" s="1" t="s">
        <v>204</v>
      </c>
      <c r="X3551" s="1" t="s">
        <v>1236</v>
      </c>
      <c r="Y3551" s="1" t="s">
        <v>205</v>
      </c>
      <c r="Z3551" s="3">
        <v>6283</v>
      </c>
      <c r="AA3551" s="4">
        <f t="shared" si="1025"/>
        <v>2519</v>
      </c>
      <c r="AB3551" s="4">
        <f t="shared" si="1034"/>
        <v>6331.748278</v>
      </c>
      <c r="AC3551" s="4">
        <f t="shared" si="1035"/>
        <v>2519</v>
      </c>
      <c r="AD3551" s="4">
        <f t="shared" si="1024"/>
        <v>4642.75</v>
      </c>
      <c r="AE3551" s="3" t="s">
        <v>2109</v>
      </c>
      <c r="AF3551" s="3">
        <v>2519</v>
      </c>
      <c r="AG3551" s="4">
        <f>AI3551</f>
        <v>2519</v>
      </c>
      <c r="AH3551" s="4">
        <v>10945</v>
      </c>
      <c r="AI3551">
        <f t="shared" si="1020"/>
        <v>2519</v>
      </c>
      <c r="AJ3551" t="s">
        <v>2109</v>
      </c>
      <c r="AK3551" s="2">
        <v>15252.7</v>
      </c>
      <c r="AL3551" s="2">
        <f>AN3551</f>
        <v>15252.7</v>
      </c>
      <c r="AM3551" s="4">
        <v>10945</v>
      </c>
      <c r="AN3551">
        <f>INDEX($AJ$2:$AJ$6811,MATCH(AM3551,$A$2:$A$6811,0))</f>
        <v>15252.7</v>
      </c>
      <c r="AP3551">
        <v>440.92</v>
      </c>
      <c r="AQ3551">
        <v>440.92</v>
      </c>
      <c r="AR3551" s="4">
        <v>21</v>
      </c>
      <c r="AS3551" s="4">
        <v>4</v>
      </c>
      <c r="AT3551" s="4">
        <v>2008</v>
      </c>
      <c r="AU3551" s="4">
        <v>21</v>
      </c>
      <c r="AV3551" s="4">
        <v>4</v>
      </c>
      <c r="AW3551" s="4">
        <v>2008</v>
      </c>
      <c r="AX3551" t="str">
        <f t="shared" si="1022"/>
        <v>No Delay</v>
      </c>
      <c r="AY3551">
        <f t="shared" si="1023"/>
        <v>0</v>
      </c>
    </row>
    <row r="3552" spans="1:51" x14ac:dyDescent="0.2">
      <c r="A3552" s="3">
        <v>6915</v>
      </c>
      <c r="B3552" s="1" t="s">
        <v>1918</v>
      </c>
      <c r="C3552" s="1" t="s">
        <v>150</v>
      </c>
      <c r="D3552" s="1" t="s">
        <v>100</v>
      </c>
      <c r="E3552" s="1"/>
      <c r="F3552" s="1" t="s">
        <v>107</v>
      </c>
      <c r="G3552" s="13" t="s">
        <v>1955</v>
      </c>
      <c r="H3552" s="12">
        <v>39468</v>
      </c>
      <c r="I3552" s="12" t="s">
        <v>1956</v>
      </c>
      <c r="J3552" s="12">
        <v>39451</v>
      </c>
      <c r="K3552" s="4">
        <v>572</v>
      </c>
      <c r="L3552" s="1" t="s">
        <v>146</v>
      </c>
      <c r="M3552" s="1" t="s">
        <v>1954</v>
      </c>
      <c r="N3552" s="1" t="s">
        <v>2026</v>
      </c>
      <c r="O3552" s="1" t="s">
        <v>2007</v>
      </c>
      <c r="P3552">
        <v>60</v>
      </c>
      <c r="Q3552">
        <v>2500</v>
      </c>
      <c r="R3552">
        <v>14525</v>
      </c>
      <c r="S3552">
        <v>5.81</v>
      </c>
      <c r="T3552">
        <v>0.1</v>
      </c>
      <c r="U3552">
        <f t="shared" si="1016"/>
        <v>14524.999999999998</v>
      </c>
      <c r="V3552">
        <f t="shared" si="1017"/>
        <v>150000</v>
      </c>
      <c r="W3552" s="1" t="s">
        <v>2027</v>
      </c>
      <c r="X3552" s="1" t="s">
        <v>150</v>
      </c>
      <c r="Y3552" s="1" t="s">
        <v>150</v>
      </c>
      <c r="Z3552" s="3">
        <v>800</v>
      </c>
      <c r="AA3552" s="4">
        <f t="shared" ref="AA3552:AA3558" si="1036">AB3552</f>
        <v>2519.5169620000001</v>
      </c>
      <c r="AB3552" s="2">
        <f t="shared" ref="AB3552:AB3558" si="1037">2245.156962+0.109744*Q3552</f>
        <v>2519.5169620000001</v>
      </c>
      <c r="AC3552" s="4">
        <f t="shared" ref="AC3552:AC3558" si="1038">AD3552</f>
        <v>1384.9052944347827</v>
      </c>
      <c r="AD3552" s="4">
        <f t="shared" si="1024"/>
        <v>1384.9052944347827</v>
      </c>
      <c r="AE3552" s="4" t="s">
        <v>62</v>
      </c>
      <c r="AG3552" s="4" t="str">
        <f t="shared" ref="AG3552:AG3559" si="1039">AE3552</f>
        <v>Weight Captured Separately</v>
      </c>
      <c r="AH3552" s="4">
        <v>11397</v>
      </c>
      <c r="AI3552">
        <f t="shared" si="1020"/>
        <v>1313</v>
      </c>
      <c r="AJ3552" t="s">
        <v>81</v>
      </c>
      <c r="AK3552" s="2"/>
      <c r="AL3552" s="2" t="str">
        <f t="shared" ref="AL3552:AL3559" si="1040">AJ3552</f>
        <v>Freight Included in Commodity Cost</v>
      </c>
      <c r="AM3552" s="4"/>
      <c r="AN3552" t="e">
        <f>VLOOKUP([1]!Tabelle13[[#This Row],[Vlookup this ID for freight costs]],$AL$2:$AL$6811,2,FALSE)</f>
        <v>#REF!</v>
      </c>
      <c r="AO3552">
        <f t="shared" ref="AO3552:AO3558" si="1041">IF(AK:AK="",AC:AC*6.242+1.383 -2.844 + 3.145 -2.265  -2.026,AK:AK)</f>
        <v>8641.9718478619161</v>
      </c>
      <c r="AP3552">
        <v>23.24</v>
      </c>
      <c r="AQ3552">
        <v>23.24</v>
      </c>
      <c r="AR3552" s="4">
        <v>21</v>
      </c>
      <c r="AS3552" s="4">
        <v>1</v>
      </c>
      <c r="AT3552" s="4">
        <v>2008</v>
      </c>
      <c r="AU3552" s="4">
        <v>4</v>
      </c>
      <c r="AV3552" s="4">
        <v>1</v>
      </c>
      <c r="AW3552" s="4">
        <v>2008</v>
      </c>
      <c r="AX3552" t="str">
        <f t="shared" si="1022"/>
        <v>No Delay</v>
      </c>
      <c r="AY3552">
        <f t="shared" si="1023"/>
        <v>0</v>
      </c>
    </row>
    <row r="3553" spans="1:51" x14ac:dyDescent="0.2">
      <c r="A3553" s="3">
        <v>44204</v>
      </c>
      <c r="B3553" s="1" t="s">
        <v>2110</v>
      </c>
      <c r="C3553" s="1" t="s">
        <v>150</v>
      </c>
      <c r="D3553" s="1" t="s">
        <v>100</v>
      </c>
      <c r="E3553" s="1" t="s">
        <v>101</v>
      </c>
      <c r="F3553" s="1" t="s">
        <v>101</v>
      </c>
      <c r="G3553" s="13" t="s">
        <v>658</v>
      </c>
      <c r="H3553" s="12">
        <v>41687</v>
      </c>
      <c r="I3553" s="12" t="s">
        <v>658</v>
      </c>
      <c r="J3553" s="12">
        <v>41687</v>
      </c>
      <c r="K3553" s="4">
        <v>5303</v>
      </c>
      <c r="L3553" s="1" t="s">
        <v>146</v>
      </c>
      <c r="M3553" s="1" t="s">
        <v>1923</v>
      </c>
      <c r="N3553" s="1" t="s">
        <v>2026</v>
      </c>
      <c r="O3553" s="1" t="s">
        <v>2007</v>
      </c>
      <c r="P3553">
        <v>60</v>
      </c>
      <c r="Q3553">
        <v>2500</v>
      </c>
      <c r="R3553">
        <v>21941.29</v>
      </c>
      <c r="S3553">
        <v>8.7799999999999994</v>
      </c>
      <c r="T3553">
        <v>0.15</v>
      </c>
      <c r="U3553">
        <f t="shared" si="1016"/>
        <v>21950</v>
      </c>
      <c r="V3553">
        <f t="shared" si="1017"/>
        <v>150000</v>
      </c>
      <c r="W3553" s="1" t="s">
        <v>2027</v>
      </c>
      <c r="X3553" s="1" t="s">
        <v>150</v>
      </c>
      <c r="Y3553" s="1" t="s">
        <v>150</v>
      </c>
      <c r="Z3553" s="3">
        <v>800</v>
      </c>
      <c r="AA3553" s="4">
        <f t="shared" si="1036"/>
        <v>2519.5169620000001</v>
      </c>
      <c r="AB3553" s="2">
        <f t="shared" si="1037"/>
        <v>2519.5169620000001</v>
      </c>
      <c r="AC3553" s="4">
        <f t="shared" si="1038"/>
        <v>1384.9052944347827</v>
      </c>
      <c r="AD3553" s="4">
        <f t="shared" si="1024"/>
        <v>1384.9052944347827</v>
      </c>
      <c r="AE3553" s="4" t="s">
        <v>62</v>
      </c>
      <c r="AG3553" s="4" t="str">
        <f t="shared" si="1039"/>
        <v>Weight Captured Separately</v>
      </c>
      <c r="AI3553" t="e">
        <f t="shared" si="1020"/>
        <v>#N/A</v>
      </c>
      <c r="AJ3553" t="s">
        <v>81</v>
      </c>
      <c r="AK3553" s="2"/>
      <c r="AL3553" s="2" t="str">
        <f t="shared" si="1040"/>
        <v>Freight Included in Commodity Cost</v>
      </c>
      <c r="AM3553" s="4"/>
      <c r="AN3553" t="e">
        <f>VLOOKUP([1]!Tabelle13[[#This Row],[Vlookup this ID for freight costs]],$AL$2:$AL$6811,2,FALSE)</f>
        <v>#REF!</v>
      </c>
      <c r="AO3553">
        <f t="shared" si="1041"/>
        <v>8641.9718478619161</v>
      </c>
      <c r="AP3553">
        <v>27.14</v>
      </c>
      <c r="AQ3553">
        <v>27.14</v>
      </c>
      <c r="AR3553" s="4">
        <v>17</v>
      </c>
      <c r="AS3553" s="4">
        <v>2</v>
      </c>
      <c r="AT3553" s="4">
        <v>2014</v>
      </c>
      <c r="AU3553" s="4">
        <v>17</v>
      </c>
      <c r="AV3553" s="4">
        <v>2</v>
      </c>
      <c r="AW3553" s="4">
        <v>2014</v>
      </c>
      <c r="AX3553" t="str">
        <f t="shared" si="1022"/>
        <v>No Delay</v>
      </c>
      <c r="AY3553">
        <f t="shared" si="1023"/>
        <v>0</v>
      </c>
    </row>
    <row r="3554" spans="1:51" x14ac:dyDescent="0.2">
      <c r="A3554" s="3">
        <v>81011</v>
      </c>
      <c r="B3554" s="1" t="s">
        <v>2110</v>
      </c>
      <c r="C3554" s="1" t="s">
        <v>150</v>
      </c>
      <c r="D3554" s="1" t="s">
        <v>100</v>
      </c>
      <c r="E3554" s="1" t="s">
        <v>101</v>
      </c>
      <c r="F3554" s="1" t="s">
        <v>101</v>
      </c>
      <c r="G3554" s="13" t="s">
        <v>658</v>
      </c>
      <c r="H3554" s="12">
        <v>41687</v>
      </c>
      <c r="I3554" s="12" t="s">
        <v>658</v>
      </c>
      <c r="J3554" s="12">
        <v>41687</v>
      </c>
      <c r="K3554" s="4">
        <v>5306</v>
      </c>
      <c r="L3554" s="1" t="s">
        <v>146</v>
      </c>
      <c r="M3554" s="1" t="s">
        <v>1923</v>
      </c>
      <c r="N3554" s="1" t="s">
        <v>224</v>
      </c>
      <c r="O3554" s="1" t="s">
        <v>225</v>
      </c>
      <c r="P3554">
        <v>30</v>
      </c>
      <c r="Q3554">
        <v>2500</v>
      </c>
      <c r="R3554">
        <v>47371.85</v>
      </c>
      <c r="S3554">
        <v>18.95</v>
      </c>
      <c r="T3554">
        <v>0.63</v>
      </c>
      <c r="U3554">
        <f t="shared" si="1016"/>
        <v>47375</v>
      </c>
      <c r="V3554">
        <f t="shared" si="1017"/>
        <v>75000</v>
      </c>
      <c r="W3554" s="1" t="s">
        <v>149</v>
      </c>
      <c r="X3554" s="1" t="s">
        <v>150</v>
      </c>
      <c r="Y3554" s="1" t="s">
        <v>150</v>
      </c>
      <c r="Z3554" s="3">
        <v>800</v>
      </c>
      <c r="AA3554" s="4">
        <f t="shared" si="1036"/>
        <v>2519.5169620000001</v>
      </c>
      <c r="AB3554" s="2">
        <f t="shared" si="1037"/>
        <v>2519.5169620000001</v>
      </c>
      <c r="AC3554" s="4">
        <f t="shared" si="1038"/>
        <v>3016.2550885999999</v>
      </c>
      <c r="AD3554" s="4">
        <f t="shared" si="1024"/>
        <v>3016.2550885999999</v>
      </c>
      <c r="AE3554" s="4" t="s">
        <v>62</v>
      </c>
      <c r="AG3554" s="4" t="str">
        <f t="shared" si="1039"/>
        <v>Weight Captured Separately</v>
      </c>
      <c r="AI3554" t="e">
        <f t="shared" si="1020"/>
        <v>#N/A</v>
      </c>
      <c r="AJ3554" t="s">
        <v>81</v>
      </c>
      <c r="AK3554" s="2"/>
      <c r="AL3554" s="2" t="str">
        <f t="shared" si="1040"/>
        <v>Freight Included in Commodity Cost</v>
      </c>
      <c r="AM3554" s="4"/>
      <c r="AN3554" t="e">
        <f>VLOOKUP([1]!Tabelle13[[#This Row],[Vlookup this ID for freight costs]],$AL$2:$AL$6811,2,FALSE)</f>
        <v>#REF!</v>
      </c>
      <c r="AO3554">
        <f t="shared" si="1041"/>
        <v>18824.857263041198</v>
      </c>
      <c r="AP3554">
        <v>58.6</v>
      </c>
      <c r="AQ3554">
        <v>58.6</v>
      </c>
      <c r="AR3554" s="4">
        <v>17</v>
      </c>
      <c r="AS3554" s="4">
        <v>2</v>
      </c>
      <c r="AT3554" s="4">
        <v>2014</v>
      </c>
      <c r="AU3554" s="4">
        <v>17</v>
      </c>
      <c r="AV3554" s="4">
        <v>2</v>
      </c>
      <c r="AW3554" s="4">
        <v>2014</v>
      </c>
      <c r="AX3554" t="str">
        <f t="shared" si="1022"/>
        <v>No Delay</v>
      </c>
      <c r="AY3554">
        <f t="shared" si="1023"/>
        <v>0</v>
      </c>
    </row>
    <row r="3555" spans="1:51" x14ac:dyDescent="0.2">
      <c r="A3555" s="3">
        <v>9565</v>
      </c>
      <c r="B3555" s="1" t="s">
        <v>1918</v>
      </c>
      <c r="C3555" s="1" t="s">
        <v>150</v>
      </c>
      <c r="D3555" s="1" t="s">
        <v>100</v>
      </c>
      <c r="E3555" s="1"/>
      <c r="F3555" s="1" t="s">
        <v>107</v>
      </c>
      <c r="G3555" s="13" t="s">
        <v>1955</v>
      </c>
      <c r="H3555" s="12">
        <v>39468</v>
      </c>
      <c r="I3555" s="12" t="s">
        <v>1955</v>
      </c>
      <c r="J3555" s="12">
        <v>39468</v>
      </c>
      <c r="K3555" s="4">
        <v>609</v>
      </c>
      <c r="L3555" s="1" t="s">
        <v>146</v>
      </c>
      <c r="M3555" s="1" t="s">
        <v>1954</v>
      </c>
      <c r="N3555" s="1" t="s">
        <v>2050</v>
      </c>
      <c r="O3555" s="1" t="s">
        <v>1964</v>
      </c>
      <c r="P3555">
        <v>60</v>
      </c>
      <c r="Q3555">
        <v>2500</v>
      </c>
      <c r="R3555">
        <v>14325</v>
      </c>
      <c r="S3555">
        <v>5.73</v>
      </c>
      <c r="T3555">
        <v>0.1</v>
      </c>
      <c r="U3555">
        <f t="shared" si="1016"/>
        <v>14325.000000000002</v>
      </c>
      <c r="V3555">
        <f t="shared" si="1017"/>
        <v>150000</v>
      </c>
      <c r="W3555" s="1" t="s">
        <v>185</v>
      </c>
      <c r="X3555" s="1" t="s">
        <v>186</v>
      </c>
      <c r="Y3555" s="1" t="s">
        <v>186</v>
      </c>
      <c r="Z3555" s="3">
        <v>8773</v>
      </c>
      <c r="AA3555" s="4">
        <f t="shared" si="1036"/>
        <v>2519.5169620000001</v>
      </c>
      <c r="AB3555" s="2">
        <f t="shared" si="1037"/>
        <v>2519.5169620000001</v>
      </c>
      <c r="AC3555" s="4">
        <f t="shared" si="1038"/>
        <v>1384.9052944347827</v>
      </c>
      <c r="AD3555" s="4">
        <f t="shared" si="1024"/>
        <v>1384.9052944347827</v>
      </c>
      <c r="AE3555" s="4" t="s">
        <v>62</v>
      </c>
      <c r="AG3555" s="4" t="str">
        <f t="shared" si="1039"/>
        <v>Weight Captured Separately</v>
      </c>
      <c r="AH3555" s="4">
        <v>82702</v>
      </c>
      <c r="AI3555">
        <f t="shared" si="1020"/>
        <v>64918</v>
      </c>
      <c r="AJ3555" t="s">
        <v>81</v>
      </c>
      <c r="AK3555" s="2"/>
      <c r="AL3555" s="2" t="str">
        <f t="shared" si="1040"/>
        <v>Freight Included in Commodity Cost</v>
      </c>
      <c r="AM3555" s="4"/>
      <c r="AN3555" t="e">
        <f>VLOOKUP([1]!Tabelle13[[#This Row],[Vlookup this ID for freight costs]],$AL$2:$AL$6811,2,FALSE)</f>
        <v>#REF!</v>
      </c>
      <c r="AO3555">
        <f t="shared" si="1041"/>
        <v>8641.9718478619161</v>
      </c>
      <c r="AP3555">
        <v>22.92</v>
      </c>
      <c r="AQ3555">
        <v>22.92</v>
      </c>
      <c r="AR3555" s="4">
        <v>21</v>
      </c>
      <c r="AS3555" s="4">
        <v>1</v>
      </c>
      <c r="AT3555" s="4">
        <v>2008</v>
      </c>
      <c r="AU3555" s="4">
        <v>21</v>
      </c>
      <c r="AV3555" s="4">
        <v>1</v>
      </c>
      <c r="AW3555" s="4">
        <v>2008</v>
      </c>
      <c r="AX3555" t="str">
        <f t="shared" si="1022"/>
        <v>No Delay</v>
      </c>
      <c r="AY3555">
        <f t="shared" si="1023"/>
        <v>0</v>
      </c>
    </row>
    <row r="3556" spans="1:51" x14ac:dyDescent="0.2">
      <c r="A3556" s="3">
        <v>34235</v>
      </c>
      <c r="B3556" s="1" t="s">
        <v>328</v>
      </c>
      <c r="C3556" s="1" t="s">
        <v>150</v>
      </c>
      <c r="D3556" s="1" t="s">
        <v>100</v>
      </c>
      <c r="E3556" s="1" t="s">
        <v>101</v>
      </c>
      <c r="F3556" s="1" t="s">
        <v>101</v>
      </c>
      <c r="G3556" s="13" t="s">
        <v>230</v>
      </c>
      <c r="H3556" s="12">
        <v>40329</v>
      </c>
      <c r="I3556" s="12" t="s">
        <v>230</v>
      </c>
      <c r="J3556" s="12">
        <v>40329</v>
      </c>
      <c r="K3556" s="4">
        <v>2469</v>
      </c>
      <c r="L3556" s="1" t="s">
        <v>146</v>
      </c>
      <c r="M3556" s="1" t="s">
        <v>1920</v>
      </c>
      <c r="N3556" s="1" t="s">
        <v>2026</v>
      </c>
      <c r="O3556" s="1" t="s">
        <v>2007</v>
      </c>
      <c r="P3556">
        <v>60</v>
      </c>
      <c r="Q3556">
        <v>2500</v>
      </c>
      <c r="R3556">
        <v>14939.06</v>
      </c>
      <c r="S3556">
        <v>5.98</v>
      </c>
      <c r="T3556">
        <v>0.1</v>
      </c>
      <c r="U3556">
        <f t="shared" si="1016"/>
        <v>14950.000000000002</v>
      </c>
      <c r="V3556">
        <f t="shared" si="1017"/>
        <v>150000</v>
      </c>
      <c r="W3556" s="1" t="s">
        <v>851</v>
      </c>
      <c r="X3556" s="1" t="s">
        <v>361</v>
      </c>
      <c r="Y3556" s="1" t="s">
        <v>361</v>
      </c>
      <c r="Z3556" s="3">
        <v>12821</v>
      </c>
      <c r="AA3556" s="4">
        <f t="shared" si="1036"/>
        <v>2519.5169620000001</v>
      </c>
      <c r="AB3556" s="2">
        <f t="shared" si="1037"/>
        <v>2519.5169620000001</v>
      </c>
      <c r="AC3556" s="4">
        <f t="shared" si="1038"/>
        <v>1384.9052944347827</v>
      </c>
      <c r="AD3556" s="4">
        <f t="shared" si="1024"/>
        <v>1384.9052944347827</v>
      </c>
      <c r="AE3556" s="4" t="s">
        <v>62</v>
      </c>
      <c r="AG3556" s="4" t="str">
        <f t="shared" si="1039"/>
        <v>Weight Captured Separately</v>
      </c>
      <c r="AI3556" t="e">
        <f t="shared" si="1020"/>
        <v>#N/A</v>
      </c>
      <c r="AJ3556" t="s">
        <v>81</v>
      </c>
      <c r="AK3556" s="2"/>
      <c r="AL3556" s="2" t="str">
        <f t="shared" si="1040"/>
        <v>Freight Included in Commodity Cost</v>
      </c>
      <c r="AM3556" s="4"/>
      <c r="AN3556" t="e">
        <f>VLOOKUP([1]!Tabelle13[[#This Row],[Vlookup this ID for freight costs]],$AL$2:$AL$6811,2,FALSE)</f>
        <v>#REF!</v>
      </c>
      <c r="AO3556">
        <f t="shared" si="1041"/>
        <v>8641.9718478619161</v>
      </c>
      <c r="AP3556">
        <v>32.21</v>
      </c>
      <c r="AQ3556">
        <v>32.21</v>
      </c>
      <c r="AR3556" s="4">
        <v>31</v>
      </c>
      <c r="AS3556" s="4">
        <v>5</v>
      </c>
      <c r="AT3556" s="4">
        <v>2010</v>
      </c>
      <c r="AU3556" s="4">
        <v>31</v>
      </c>
      <c r="AV3556" s="4">
        <v>5</v>
      </c>
      <c r="AW3556" s="4">
        <v>2010</v>
      </c>
      <c r="AX3556" t="str">
        <f t="shared" si="1022"/>
        <v>No Delay</v>
      </c>
      <c r="AY3556">
        <f t="shared" si="1023"/>
        <v>0</v>
      </c>
    </row>
    <row r="3557" spans="1:51" x14ac:dyDescent="0.2">
      <c r="A3557" s="3">
        <v>3081</v>
      </c>
      <c r="B3557" s="1" t="s">
        <v>1918</v>
      </c>
      <c r="C3557" s="1" t="s">
        <v>150</v>
      </c>
      <c r="D3557" s="1" t="s">
        <v>100</v>
      </c>
      <c r="E3557" s="1" t="s">
        <v>101</v>
      </c>
      <c r="F3557" s="1" t="s">
        <v>101</v>
      </c>
      <c r="G3557" s="13" t="s">
        <v>1969</v>
      </c>
      <c r="H3557" s="12">
        <v>39562</v>
      </c>
      <c r="I3557" s="12" t="s">
        <v>1969</v>
      </c>
      <c r="J3557" s="12">
        <v>39562</v>
      </c>
      <c r="K3557" s="4">
        <v>794</v>
      </c>
      <c r="L3557" s="1" t="s">
        <v>146</v>
      </c>
      <c r="M3557" s="1" t="s">
        <v>1920</v>
      </c>
      <c r="N3557" s="1" t="s">
        <v>167</v>
      </c>
      <c r="O3557" s="1" t="s">
        <v>93</v>
      </c>
      <c r="P3557">
        <v>30</v>
      </c>
      <c r="Q3557">
        <v>2500</v>
      </c>
      <c r="R3557">
        <v>37500</v>
      </c>
      <c r="S3557">
        <v>15</v>
      </c>
      <c r="T3557">
        <v>0.5</v>
      </c>
      <c r="U3557">
        <f t="shared" si="1016"/>
        <v>37500</v>
      </c>
      <c r="V3557">
        <f t="shared" si="1017"/>
        <v>75000</v>
      </c>
      <c r="W3557" s="1" t="s">
        <v>204</v>
      </c>
      <c r="X3557" s="1" t="s">
        <v>1236</v>
      </c>
      <c r="Y3557" s="1" t="s">
        <v>205</v>
      </c>
      <c r="Z3557" s="3">
        <v>16682</v>
      </c>
      <c r="AA3557" s="4">
        <f t="shared" si="1036"/>
        <v>2519.5169620000001</v>
      </c>
      <c r="AB3557" s="2">
        <f t="shared" si="1037"/>
        <v>2519.5169620000001</v>
      </c>
      <c r="AC3557" s="4">
        <f t="shared" si="1038"/>
        <v>3016.2550885999999</v>
      </c>
      <c r="AD3557" s="4">
        <f t="shared" si="1024"/>
        <v>3016.2550885999999</v>
      </c>
      <c r="AE3557" s="4" t="s">
        <v>62</v>
      </c>
      <c r="AG3557" s="4" t="str">
        <f t="shared" si="1039"/>
        <v>Weight Captured Separately</v>
      </c>
      <c r="AH3557" s="4">
        <v>10633</v>
      </c>
      <c r="AI3557">
        <f t="shared" si="1020"/>
        <v>7341</v>
      </c>
      <c r="AJ3557" t="s">
        <v>81</v>
      </c>
      <c r="AK3557" s="2"/>
      <c r="AL3557" s="2" t="str">
        <f t="shared" si="1040"/>
        <v>Freight Included in Commodity Cost</v>
      </c>
      <c r="AM3557" s="4"/>
      <c r="AN3557" t="e">
        <f>VLOOKUP([1]!Tabelle13[[#This Row],[Vlookup this ID for freight costs]],$AL$2:$AL$6811,2,FALSE)</f>
        <v>#REF!</v>
      </c>
      <c r="AO3557">
        <f t="shared" si="1041"/>
        <v>18824.857263041198</v>
      </c>
      <c r="AP3557">
        <v>60</v>
      </c>
      <c r="AQ3557">
        <v>60</v>
      </c>
      <c r="AR3557" s="4">
        <v>24</v>
      </c>
      <c r="AS3557" s="4">
        <v>4</v>
      </c>
      <c r="AT3557" s="4">
        <v>2008</v>
      </c>
      <c r="AU3557" s="4">
        <v>24</v>
      </c>
      <c r="AV3557" s="4">
        <v>4</v>
      </c>
      <c r="AW3557" s="4">
        <v>2008</v>
      </c>
      <c r="AX3557" t="str">
        <f t="shared" si="1022"/>
        <v>No Delay</v>
      </c>
      <c r="AY3557">
        <f t="shared" si="1023"/>
        <v>0</v>
      </c>
    </row>
    <row r="3558" spans="1:51" x14ac:dyDescent="0.2">
      <c r="A3558" s="3">
        <v>42882</v>
      </c>
      <c r="B3558" s="1" t="s">
        <v>2110</v>
      </c>
      <c r="C3558" s="1" t="s">
        <v>150</v>
      </c>
      <c r="D3558" s="1" t="s">
        <v>100</v>
      </c>
      <c r="E3558" s="1" t="s">
        <v>101</v>
      </c>
      <c r="F3558" s="1" t="s">
        <v>101</v>
      </c>
      <c r="G3558" s="13" t="s">
        <v>658</v>
      </c>
      <c r="H3558" s="12">
        <v>41687</v>
      </c>
      <c r="I3558" s="12" t="s">
        <v>658</v>
      </c>
      <c r="J3558" s="12">
        <v>41687</v>
      </c>
      <c r="K3558" s="4">
        <v>5302</v>
      </c>
      <c r="L3558" s="1" t="s">
        <v>146</v>
      </c>
      <c r="M3558" s="1" t="s">
        <v>1923</v>
      </c>
      <c r="N3558" s="1" t="s">
        <v>167</v>
      </c>
      <c r="O3558" s="1" t="s">
        <v>93</v>
      </c>
      <c r="P3558">
        <v>30</v>
      </c>
      <c r="Q3558">
        <v>2500</v>
      </c>
      <c r="R3558">
        <v>37672.35</v>
      </c>
      <c r="S3558">
        <v>15.07</v>
      </c>
      <c r="T3558">
        <v>0.5</v>
      </c>
      <c r="U3558">
        <f t="shared" si="1016"/>
        <v>37675</v>
      </c>
      <c r="V3558">
        <f t="shared" si="1017"/>
        <v>75000</v>
      </c>
      <c r="W3558" s="1" t="s">
        <v>179</v>
      </c>
      <c r="X3558" s="1" t="s">
        <v>1236</v>
      </c>
      <c r="Y3558" s="1" t="s">
        <v>156</v>
      </c>
      <c r="Z3558" s="3">
        <v>16635</v>
      </c>
      <c r="AA3558" s="4">
        <f t="shared" si="1036"/>
        <v>2519.5169620000001</v>
      </c>
      <c r="AB3558" s="2">
        <f t="shared" si="1037"/>
        <v>2519.5169620000001</v>
      </c>
      <c r="AC3558" s="4">
        <f t="shared" si="1038"/>
        <v>3016.2550885999999</v>
      </c>
      <c r="AD3558" s="4">
        <f t="shared" si="1024"/>
        <v>3016.2550885999999</v>
      </c>
      <c r="AE3558" s="4" t="s">
        <v>62</v>
      </c>
      <c r="AG3558" s="4" t="str">
        <f t="shared" si="1039"/>
        <v>Weight Captured Separately</v>
      </c>
      <c r="AI3558" t="e">
        <f t="shared" si="1020"/>
        <v>#N/A</v>
      </c>
      <c r="AJ3558" t="s">
        <v>81</v>
      </c>
      <c r="AK3558" s="2"/>
      <c r="AL3558" s="2" t="str">
        <f t="shared" si="1040"/>
        <v>Freight Included in Commodity Cost</v>
      </c>
      <c r="AM3558" s="4"/>
      <c r="AN3558" t="e">
        <f>VLOOKUP([1]!Tabelle13[[#This Row],[Vlookup this ID for freight costs]],$AL$2:$AL$6811,2,FALSE)</f>
        <v>#REF!</v>
      </c>
      <c r="AO3558">
        <f t="shared" si="1041"/>
        <v>18824.857263041198</v>
      </c>
      <c r="AP3558">
        <v>46.6</v>
      </c>
      <c r="AQ3558">
        <v>46.6</v>
      </c>
      <c r="AR3558" s="4">
        <v>17</v>
      </c>
      <c r="AS3558" s="4">
        <v>2</v>
      </c>
      <c r="AT3558" s="4">
        <v>2014</v>
      </c>
      <c r="AU3558" s="4">
        <v>17</v>
      </c>
      <c r="AV3558" s="4">
        <v>2</v>
      </c>
      <c r="AW3558" s="4">
        <v>2014</v>
      </c>
      <c r="AX3558" t="str">
        <f t="shared" si="1022"/>
        <v>No Delay</v>
      </c>
      <c r="AY3558">
        <f t="shared" si="1023"/>
        <v>0</v>
      </c>
    </row>
    <row r="3559" spans="1:51" x14ac:dyDescent="0.2">
      <c r="A3559" s="3">
        <v>84796</v>
      </c>
      <c r="B3559" s="1" t="s">
        <v>463</v>
      </c>
      <c r="C3559" s="1" t="s">
        <v>73</v>
      </c>
      <c r="D3559" s="1" t="s">
        <v>130</v>
      </c>
      <c r="E3559" s="1" t="s">
        <v>101</v>
      </c>
      <c r="F3559" s="1" t="s">
        <v>101</v>
      </c>
      <c r="G3559" s="13" t="s">
        <v>801</v>
      </c>
      <c r="H3559" s="12">
        <v>41394</v>
      </c>
      <c r="I3559" s="12" t="s">
        <v>388</v>
      </c>
      <c r="J3559" s="12">
        <v>41356</v>
      </c>
      <c r="K3559" s="4">
        <v>4560</v>
      </c>
      <c r="L3559" s="1" t="s">
        <v>146</v>
      </c>
      <c r="M3559" s="1" t="s">
        <v>132</v>
      </c>
      <c r="N3559" s="1" t="s">
        <v>265</v>
      </c>
      <c r="O3559" s="1" t="s">
        <v>93</v>
      </c>
      <c r="P3559">
        <v>60</v>
      </c>
      <c r="Q3559">
        <v>40869</v>
      </c>
      <c r="R3559">
        <v>92363.94</v>
      </c>
      <c r="S3559">
        <v>2.2599999999999998</v>
      </c>
      <c r="T3559">
        <v>0.04</v>
      </c>
      <c r="U3559">
        <f t="shared" si="1016"/>
        <v>92363.939999999988</v>
      </c>
      <c r="V3559">
        <f t="shared" si="1017"/>
        <v>2452140</v>
      </c>
      <c r="W3559" s="1" t="s">
        <v>179</v>
      </c>
      <c r="X3559" s="1" t="s">
        <v>1236</v>
      </c>
      <c r="Y3559" s="1" t="s">
        <v>156</v>
      </c>
      <c r="Z3559" s="3">
        <v>14969</v>
      </c>
      <c r="AA3559" s="4">
        <f t="shared" si="1025"/>
        <v>2520</v>
      </c>
      <c r="AB3559" s="4">
        <f t="shared" ref="AB3559:AB3565" si="1042" xml:space="preserve"> 2244.740206  + 0.1097478*Q3559</f>
        <v>6730.0230442000011</v>
      </c>
      <c r="AC3559" s="4">
        <f t="shared" ref="AC3559:AC3565" si="1043">AF3559</f>
        <v>2520</v>
      </c>
      <c r="AD3559" s="4">
        <f t="shared" si="1024"/>
        <v>2520</v>
      </c>
      <c r="AE3559" s="4">
        <v>2520</v>
      </c>
      <c r="AF3559" s="4">
        <v>2520</v>
      </c>
      <c r="AG3559" s="4">
        <f t="shared" si="1039"/>
        <v>2520</v>
      </c>
      <c r="AI3559" t="e">
        <f t="shared" si="1020"/>
        <v>#N/A</v>
      </c>
      <c r="AJ3559">
        <v>15000</v>
      </c>
      <c r="AK3559" s="2">
        <v>15000</v>
      </c>
      <c r="AL3559" s="2">
        <f t="shared" si="1040"/>
        <v>15000</v>
      </c>
      <c r="AM3559" s="4"/>
      <c r="AN3559" t="e">
        <f>VLOOKUP([1]!Tabelle13[[#This Row],[Vlookup this ID for freight costs]],$AL$2:$AL$6811,2,FALSE)</f>
        <v>#REF!</v>
      </c>
      <c r="AP3559">
        <v>114.25</v>
      </c>
      <c r="AQ3559">
        <v>114.25</v>
      </c>
      <c r="AR3559" s="4">
        <v>30</v>
      </c>
      <c r="AS3559" s="4">
        <v>4</v>
      </c>
      <c r="AT3559" s="4">
        <v>2013</v>
      </c>
      <c r="AU3559" s="4">
        <v>23</v>
      </c>
      <c r="AV3559" s="4">
        <v>4</v>
      </c>
      <c r="AW3559" s="4">
        <v>2013</v>
      </c>
      <c r="AX3559" t="str">
        <f t="shared" si="1022"/>
        <v>No Delay</v>
      </c>
      <c r="AY3559">
        <f t="shared" si="1023"/>
        <v>0</v>
      </c>
    </row>
    <row r="3560" spans="1:51" x14ac:dyDescent="0.2">
      <c r="A3560" s="3">
        <v>11591</v>
      </c>
      <c r="B3560" s="1" t="s">
        <v>88</v>
      </c>
      <c r="C3560" s="1" t="s">
        <v>89</v>
      </c>
      <c r="D3560" s="1" t="s">
        <v>130</v>
      </c>
      <c r="E3560" s="1" t="s">
        <v>53</v>
      </c>
      <c r="F3560" s="1" t="s">
        <v>53</v>
      </c>
      <c r="G3560" s="13" t="s">
        <v>1310</v>
      </c>
      <c r="H3560" s="12">
        <v>39785</v>
      </c>
      <c r="I3560" s="12" t="s">
        <v>1310</v>
      </c>
      <c r="J3560" s="12">
        <v>39785</v>
      </c>
      <c r="K3560" s="4">
        <v>1247</v>
      </c>
      <c r="L3560" s="1" t="s">
        <v>146</v>
      </c>
      <c r="M3560" s="1" t="s">
        <v>132</v>
      </c>
      <c r="N3560" s="1" t="s">
        <v>1221</v>
      </c>
      <c r="O3560" s="1" t="s">
        <v>446</v>
      </c>
      <c r="P3560">
        <v>180</v>
      </c>
      <c r="Q3560">
        <v>1793</v>
      </c>
      <c r="R3560">
        <v>30409.279999999999</v>
      </c>
      <c r="S3560">
        <v>16.96</v>
      </c>
      <c r="T3560">
        <v>0.09</v>
      </c>
      <c r="U3560">
        <f t="shared" si="1016"/>
        <v>30409.280000000002</v>
      </c>
      <c r="V3560">
        <f t="shared" si="1017"/>
        <v>322740</v>
      </c>
      <c r="W3560" s="1" t="s">
        <v>251</v>
      </c>
      <c r="X3560" s="1" t="s">
        <v>252</v>
      </c>
      <c r="Y3560" s="1" t="s">
        <v>252</v>
      </c>
      <c r="Z3560" s="3">
        <v>5027</v>
      </c>
      <c r="AA3560" s="4">
        <f t="shared" si="1025"/>
        <v>2521</v>
      </c>
      <c r="AB3560" s="4">
        <f t="shared" si="1042"/>
        <v>2441.5180114</v>
      </c>
      <c r="AC3560" s="4">
        <f t="shared" si="1043"/>
        <v>2521</v>
      </c>
      <c r="AD3560" s="4">
        <f t="shared" si="1024"/>
        <v>1821.5</v>
      </c>
      <c r="AE3560" s="3" t="s">
        <v>2111</v>
      </c>
      <c r="AF3560" s="3">
        <v>2521</v>
      </c>
      <c r="AG3560" s="4">
        <f>AI3560</f>
        <v>2521</v>
      </c>
      <c r="AH3560" s="4">
        <v>10994</v>
      </c>
      <c r="AI3560">
        <f t="shared" si="1020"/>
        <v>2521</v>
      </c>
      <c r="AJ3560" t="s">
        <v>2111</v>
      </c>
      <c r="AK3560" s="2">
        <v>14336.95</v>
      </c>
      <c r="AL3560" s="2">
        <f>AN3560</f>
        <v>14336.95</v>
      </c>
      <c r="AM3560" s="4">
        <v>10994</v>
      </c>
      <c r="AN3560">
        <f>INDEX($AJ$2:$AJ$6811,MATCH(AM3560,$A$2:$A$6811,0))</f>
        <v>14336.95</v>
      </c>
      <c r="AP3560">
        <v>59.6</v>
      </c>
      <c r="AQ3560">
        <v>59.6</v>
      </c>
      <c r="AR3560" s="4">
        <v>3</v>
      </c>
      <c r="AS3560" s="4">
        <v>12</v>
      </c>
      <c r="AT3560" s="4">
        <v>2008</v>
      </c>
      <c r="AU3560" s="4">
        <v>3</v>
      </c>
      <c r="AV3560" s="4">
        <v>12</v>
      </c>
      <c r="AW3560" s="4">
        <v>2008</v>
      </c>
      <c r="AX3560" t="str">
        <f t="shared" si="1022"/>
        <v>No Delay</v>
      </c>
      <c r="AY3560">
        <f t="shared" si="1023"/>
        <v>0</v>
      </c>
    </row>
    <row r="3561" spans="1:51" x14ac:dyDescent="0.2">
      <c r="A3561" s="3">
        <v>10994</v>
      </c>
      <c r="B3561" s="1" t="s">
        <v>88</v>
      </c>
      <c r="C3561" s="1" t="s">
        <v>89</v>
      </c>
      <c r="D3561" s="1" t="s">
        <v>130</v>
      </c>
      <c r="E3561" s="1" t="s">
        <v>53</v>
      </c>
      <c r="F3561" s="1" t="s">
        <v>53</v>
      </c>
      <c r="G3561" s="13" t="s">
        <v>1310</v>
      </c>
      <c r="H3561" s="12">
        <v>39785</v>
      </c>
      <c r="I3561" s="12" t="s">
        <v>1310</v>
      </c>
      <c r="J3561" s="12">
        <v>39785</v>
      </c>
      <c r="K3561" s="4">
        <v>1246</v>
      </c>
      <c r="L3561" s="1" t="s">
        <v>146</v>
      </c>
      <c r="M3561" s="1" t="s">
        <v>132</v>
      </c>
      <c r="N3561" s="1" t="s">
        <v>265</v>
      </c>
      <c r="O3561" s="1" t="s">
        <v>93</v>
      </c>
      <c r="P3561">
        <v>60</v>
      </c>
      <c r="Q3561">
        <v>21225</v>
      </c>
      <c r="R3561">
        <v>72165</v>
      </c>
      <c r="S3561">
        <v>3.4</v>
      </c>
      <c r="T3561">
        <v>0.06</v>
      </c>
      <c r="U3561">
        <f t="shared" si="1016"/>
        <v>72165</v>
      </c>
      <c r="V3561">
        <f t="shared" si="1017"/>
        <v>1273500</v>
      </c>
      <c r="W3561" s="1" t="s">
        <v>155</v>
      </c>
      <c r="X3561" s="1" t="s">
        <v>1236</v>
      </c>
      <c r="Y3561" s="1" t="s">
        <v>156</v>
      </c>
      <c r="Z3561" s="3">
        <v>9211</v>
      </c>
      <c r="AA3561" s="4">
        <f t="shared" si="1025"/>
        <v>2521</v>
      </c>
      <c r="AB3561" s="4">
        <f t="shared" si="1042"/>
        <v>4574.1372609999999</v>
      </c>
      <c r="AC3561" s="4">
        <f t="shared" si="1043"/>
        <v>2521</v>
      </c>
      <c r="AD3561" s="4">
        <f t="shared" si="1024"/>
        <v>2521</v>
      </c>
      <c r="AE3561" s="4">
        <v>2521</v>
      </c>
      <c r="AF3561" s="4">
        <v>2521</v>
      </c>
      <c r="AG3561" s="4">
        <f t="shared" ref="AG3561:AG3570" si="1044">AE3561</f>
        <v>2521</v>
      </c>
      <c r="AH3561" s="4">
        <v>84216</v>
      </c>
      <c r="AI3561">
        <f t="shared" si="1020"/>
        <v>58270</v>
      </c>
      <c r="AJ3561">
        <v>14336.95</v>
      </c>
      <c r="AK3561" s="2">
        <v>14336.95</v>
      </c>
      <c r="AL3561" s="2">
        <f t="shared" ref="AL3561:AL3570" si="1045">AJ3561</f>
        <v>14336.95</v>
      </c>
      <c r="AM3561" s="4"/>
      <c r="AN3561" t="e">
        <f>VLOOKUP([1]!Tabelle13[[#This Row],[Vlookup this ID for freight costs]],$AL$2:$AL$6811,2,FALSE)</f>
        <v>#REF!</v>
      </c>
      <c r="AP3561">
        <v>141.44</v>
      </c>
      <c r="AQ3561">
        <v>141.44</v>
      </c>
      <c r="AR3561" s="4">
        <v>3</v>
      </c>
      <c r="AS3561" s="4">
        <v>12</v>
      </c>
      <c r="AT3561" s="4">
        <v>2008</v>
      </c>
      <c r="AU3561" s="4">
        <v>3</v>
      </c>
      <c r="AV3561" s="4">
        <v>12</v>
      </c>
      <c r="AW3561" s="4">
        <v>2008</v>
      </c>
      <c r="AX3561" t="str">
        <f t="shared" si="1022"/>
        <v>No Delay</v>
      </c>
      <c r="AY3561">
        <f t="shared" si="1023"/>
        <v>0</v>
      </c>
    </row>
    <row r="3562" spans="1:51" x14ac:dyDescent="0.2">
      <c r="A3562" s="3">
        <v>1109</v>
      </c>
      <c r="B3562" s="1" t="s">
        <v>88</v>
      </c>
      <c r="C3562" s="1" t="s">
        <v>89</v>
      </c>
      <c r="D3562" s="1" t="s">
        <v>266</v>
      </c>
      <c r="E3562" s="1" t="s">
        <v>53</v>
      </c>
      <c r="F3562" s="1" t="s">
        <v>53</v>
      </c>
      <c r="G3562" s="13" t="s">
        <v>958</v>
      </c>
      <c r="H3562" s="12">
        <v>39994</v>
      </c>
      <c r="I3562" s="12" t="s">
        <v>958</v>
      </c>
      <c r="J3562" s="12">
        <v>39994</v>
      </c>
      <c r="K3562" s="4">
        <v>1655</v>
      </c>
      <c r="L3562" s="1" t="s">
        <v>146</v>
      </c>
      <c r="M3562" s="1" t="s">
        <v>423</v>
      </c>
      <c r="N3562" s="1" t="s">
        <v>392</v>
      </c>
      <c r="O3562" s="1" t="s">
        <v>393</v>
      </c>
      <c r="P3562">
        <v>120</v>
      </c>
      <c r="Q3562">
        <v>10240</v>
      </c>
      <c r="R3562">
        <v>420864</v>
      </c>
      <c r="S3562">
        <v>41.1</v>
      </c>
      <c r="T3562">
        <v>0.34</v>
      </c>
      <c r="U3562">
        <f t="shared" si="1016"/>
        <v>420864</v>
      </c>
      <c r="V3562">
        <f t="shared" si="1017"/>
        <v>1228800</v>
      </c>
      <c r="W3562" s="1" t="s">
        <v>394</v>
      </c>
      <c r="X3562" s="1" t="s">
        <v>112</v>
      </c>
      <c r="Y3562" s="1" t="s">
        <v>112</v>
      </c>
      <c r="Z3562" s="3">
        <v>5055</v>
      </c>
      <c r="AA3562" s="4">
        <f t="shared" si="1025"/>
        <v>2523</v>
      </c>
      <c r="AB3562" s="4">
        <f t="shared" si="1042"/>
        <v>3368.5576780000001</v>
      </c>
      <c r="AC3562" s="4">
        <f t="shared" si="1043"/>
        <v>2523</v>
      </c>
      <c r="AD3562" s="4">
        <f t="shared" si="1024"/>
        <v>2523</v>
      </c>
      <c r="AE3562" s="4">
        <v>2523</v>
      </c>
      <c r="AF3562" s="4">
        <v>2523</v>
      </c>
      <c r="AG3562" s="4">
        <f t="shared" si="1044"/>
        <v>2523</v>
      </c>
      <c r="AH3562" s="4">
        <v>10968</v>
      </c>
      <c r="AI3562">
        <f t="shared" si="1020"/>
        <v>199</v>
      </c>
      <c r="AJ3562">
        <v>14806.48</v>
      </c>
      <c r="AK3562" s="2">
        <v>14806.48</v>
      </c>
      <c r="AL3562" s="2">
        <f t="shared" si="1045"/>
        <v>14806.48</v>
      </c>
      <c r="AM3562" s="4"/>
      <c r="AN3562" t="e">
        <f>VLOOKUP([1]!Tabelle13[[#This Row],[Vlookup this ID for freight costs]],$AL$2:$AL$6811,2,FALSE)</f>
        <v>#REF!</v>
      </c>
      <c r="AP3562">
        <v>824.89</v>
      </c>
      <c r="AQ3562">
        <v>824.89</v>
      </c>
      <c r="AR3562" s="4">
        <v>30</v>
      </c>
      <c r="AS3562" s="4">
        <v>6</v>
      </c>
      <c r="AT3562" s="4">
        <v>2009</v>
      </c>
      <c r="AU3562" s="4">
        <v>30</v>
      </c>
      <c r="AV3562" s="4">
        <v>6</v>
      </c>
      <c r="AW3562" s="4">
        <v>2009</v>
      </c>
      <c r="AX3562" t="str">
        <f t="shared" si="1022"/>
        <v>No Delay</v>
      </c>
      <c r="AY3562">
        <f t="shared" si="1023"/>
        <v>0</v>
      </c>
    </row>
    <row r="3563" spans="1:51" x14ac:dyDescent="0.2">
      <c r="A3563" s="3">
        <v>86668</v>
      </c>
      <c r="B3563" s="1" t="s">
        <v>140</v>
      </c>
      <c r="C3563" s="1" t="s">
        <v>99</v>
      </c>
      <c r="D3563" s="1" t="s">
        <v>130</v>
      </c>
      <c r="E3563" s="1" t="s">
        <v>101</v>
      </c>
      <c r="F3563" s="1" t="s">
        <v>101</v>
      </c>
      <c r="G3563" s="13" t="s">
        <v>294</v>
      </c>
      <c r="H3563" s="12">
        <v>41759</v>
      </c>
      <c r="I3563" s="12" t="s">
        <v>2039</v>
      </c>
      <c r="J3563" s="12">
        <v>41803</v>
      </c>
      <c r="K3563" s="4">
        <v>5563</v>
      </c>
      <c r="L3563" s="1" t="s">
        <v>146</v>
      </c>
      <c r="M3563" s="1" t="s">
        <v>132</v>
      </c>
      <c r="N3563" s="1" t="s">
        <v>163</v>
      </c>
      <c r="O3563" s="1" t="s">
        <v>93</v>
      </c>
      <c r="P3563">
        <v>60</v>
      </c>
      <c r="Q3563">
        <v>27293</v>
      </c>
      <c r="R3563">
        <v>306500.39</v>
      </c>
      <c r="S3563">
        <v>11.23</v>
      </c>
      <c r="T3563">
        <v>0.19</v>
      </c>
      <c r="U3563">
        <f t="shared" si="1016"/>
        <v>306500.39</v>
      </c>
      <c r="V3563">
        <f t="shared" si="1017"/>
        <v>1637580</v>
      </c>
      <c r="W3563" s="1" t="s">
        <v>160</v>
      </c>
      <c r="X3563" s="1" t="s">
        <v>1236</v>
      </c>
      <c r="Y3563" s="1" t="s">
        <v>161</v>
      </c>
      <c r="Z3563" s="3">
        <v>11983</v>
      </c>
      <c r="AA3563" s="4">
        <f t="shared" si="1025"/>
        <v>2525</v>
      </c>
      <c r="AB3563" s="4">
        <f t="shared" si="1042"/>
        <v>5240.0869113999997</v>
      </c>
      <c r="AC3563" s="4">
        <f t="shared" si="1043"/>
        <v>2525</v>
      </c>
      <c r="AD3563" s="4">
        <f t="shared" si="1024"/>
        <v>2525</v>
      </c>
      <c r="AE3563" s="4">
        <v>2525</v>
      </c>
      <c r="AF3563" s="4">
        <v>2525</v>
      </c>
      <c r="AG3563" s="4">
        <f t="shared" si="1044"/>
        <v>2525</v>
      </c>
      <c r="AI3563" t="e">
        <f t="shared" si="1020"/>
        <v>#N/A</v>
      </c>
      <c r="AJ3563">
        <v>2352.5300000000002</v>
      </c>
      <c r="AK3563" s="2">
        <v>2352.5300000000002</v>
      </c>
      <c r="AL3563" s="2">
        <f t="shared" si="1045"/>
        <v>2352.5300000000002</v>
      </c>
      <c r="AM3563" s="4"/>
      <c r="AN3563" t="e">
        <f>VLOOKUP([1]!Tabelle13[[#This Row],[Vlookup this ID for freight costs]],$AL$2:$AL$6811,2,FALSE)</f>
        <v>#REF!</v>
      </c>
      <c r="AP3563">
        <v>379.14</v>
      </c>
      <c r="AQ3563">
        <v>379.14</v>
      </c>
      <c r="AR3563" s="4">
        <v>30</v>
      </c>
      <c r="AS3563" s="4">
        <v>4</v>
      </c>
      <c r="AT3563" s="4">
        <v>2014</v>
      </c>
      <c r="AU3563" s="4">
        <v>13</v>
      </c>
      <c r="AV3563" s="4">
        <v>6</v>
      </c>
      <c r="AW3563" s="4">
        <v>2014</v>
      </c>
      <c r="AX3563" t="str">
        <f t="shared" si="1022"/>
        <v>Delay</v>
      </c>
      <c r="AY3563">
        <f t="shared" si="1023"/>
        <v>44</v>
      </c>
    </row>
    <row r="3564" spans="1:51" x14ac:dyDescent="0.2">
      <c r="A3564" s="3">
        <v>84000</v>
      </c>
      <c r="B3564" s="1" t="s">
        <v>151</v>
      </c>
      <c r="C3564" s="1" t="s">
        <v>65</v>
      </c>
      <c r="D3564" s="1" t="s">
        <v>130</v>
      </c>
      <c r="E3564" s="1" t="s">
        <v>152</v>
      </c>
      <c r="F3564" s="1" t="s">
        <v>152</v>
      </c>
      <c r="G3564" s="13" t="s">
        <v>230</v>
      </c>
      <c r="H3564" s="12">
        <v>40329</v>
      </c>
      <c r="I3564" s="12" t="s">
        <v>377</v>
      </c>
      <c r="J3564" s="12">
        <v>40316</v>
      </c>
      <c r="K3564" s="4">
        <v>2427</v>
      </c>
      <c r="L3564" s="1" t="s">
        <v>146</v>
      </c>
      <c r="M3564" s="1" t="s">
        <v>132</v>
      </c>
      <c r="N3564" s="1" t="s">
        <v>265</v>
      </c>
      <c r="O3564" s="1" t="s">
        <v>93</v>
      </c>
      <c r="P3564">
        <v>60</v>
      </c>
      <c r="Q3564">
        <v>46001</v>
      </c>
      <c r="R3564">
        <v>122362.66</v>
      </c>
      <c r="S3564">
        <v>2.66</v>
      </c>
      <c r="T3564">
        <v>0.04</v>
      </c>
      <c r="U3564">
        <f t="shared" si="1016"/>
        <v>122362.66</v>
      </c>
      <c r="V3564">
        <f t="shared" si="1017"/>
        <v>2760060</v>
      </c>
      <c r="W3564" s="1" t="s">
        <v>197</v>
      </c>
      <c r="X3564" s="1" t="s">
        <v>1236</v>
      </c>
      <c r="Y3564" s="1" t="s">
        <v>3082</v>
      </c>
      <c r="Z3564" s="3">
        <v>7428</v>
      </c>
      <c r="AA3564" s="4">
        <f t="shared" si="1025"/>
        <v>2526</v>
      </c>
      <c r="AB3564" s="4">
        <f t="shared" si="1042"/>
        <v>7293.2487538000005</v>
      </c>
      <c r="AC3564" s="4">
        <f t="shared" si="1043"/>
        <v>2526</v>
      </c>
      <c r="AD3564" s="4">
        <f t="shared" si="1024"/>
        <v>8397.3333333333339</v>
      </c>
      <c r="AE3564" s="4">
        <v>2526</v>
      </c>
      <c r="AF3564" s="4">
        <v>2526</v>
      </c>
      <c r="AG3564" s="4">
        <f t="shared" si="1044"/>
        <v>2526</v>
      </c>
      <c r="AI3564" t="e">
        <f t="shared" si="1020"/>
        <v>#N/A</v>
      </c>
      <c r="AJ3564">
        <v>9736.1</v>
      </c>
      <c r="AK3564" s="2">
        <v>9736.1</v>
      </c>
      <c r="AL3564" s="2">
        <f t="shared" si="1045"/>
        <v>9736.1</v>
      </c>
      <c r="AM3564" s="4"/>
      <c r="AN3564" t="e">
        <f>VLOOKUP([1]!Tabelle13[[#This Row],[Vlookup this ID for freight costs]],$AL$2:$AL$6811,2,FALSE)</f>
        <v>#REF!</v>
      </c>
      <c r="AP3564">
        <v>263.81</v>
      </c>
      <c r="AQ3564">
        <v>263.81</v>
      </c>
      <c r="AR3564" s="4">
        <v>31</v>
      </c>
      <c r="AS3564" s="4">
        <v>5</v>
      </c>
      <c r="AT3564" s="4">
        <v>2010</v>
      </c>
      <c r="AU3564" s="4">
        <v>18</v>
      </c>
      <c r="AV3564" s="4">
        <v>5</v>
      </c>
      <c r="AW3564" s="4">
        <v>2010</v>
      </c>
      <c r="AX3564" t="str">
        <f t="shared" si="1022"/>
        <v>No Delay</v>
      </c>
      <c r="AY3564">
        <f t="shared" si="1023"/>
        <v>0</v>
      </c>
    </row>
    <row r="3565" spans="1:51" x14ac:dyDescent="0.2">
      <c r="A3565" s="3">
        <v>12912</v>
      </c>
      <c r="B3565" s="1" t="s">
        <v>164</v>
      </c>
      <c r="C3565" s="1" t="s">
        <v>165</v>
      </c>
      <c r="D3565" s="1" t="s">
        <v>130</v>
      </c>
      <c r="E3565" s="1" t="s">
        <v>53</v>
      </c>
      <c r="F3565" s="1" t="s">
        <v>53</v>
      </c>
      <c r="G3565" s="13" t="s">
        <v>530</v>
      </c>
      <c r="H3565" s="12">
        <v>40093</v>
      </c>
      <c r="I3565" s="12" t="s">
        <v>530</v>
      </c>
      <c r="J3565" s="12">
        <v>40093</v>
      </c>
      <c r="K3565" s="4">
        <v>1876</v>
      </c>
      <c r="L3565" s="1" t="s">
        <v>146</v>
      </c>
      <c r="M3565" s="1" t="s">
        <v>132</v>
      </c>
      <c r="N3565" s="1" t="s">
        <v>167</v>
      </c>
      <c r="O3565" s="1" t="s">
        <v>93</v>
      </c>
      <c r="P3565">
        <v>30</v>
      </c>
      <c r="Q3565">
        <v>29426</v>
      </c>
      <c r="R3565">
        <v>201568.1</v>
      </c>
      <c r="S3565">
        <v>6.85</v>
      </c>
      <c r="T3565">
        <v>0.23</v>
      </c>
      <c r="U3565">
        <f t="shared" si="1016"/>
        <v>201568.09999999998</v>
      </c>
      <c r="V3565">
        <f t="shared" si="1017"/>
        <v>882780</v>
      </c>
      <c r="W3565" s="1" t="s">
        <v>155</v>
      </c>
      <c r="X3565" s="1" t="s">
        <v>1236</v>
      </c>
      <c r="Y3565" s="1" t="s">
        <v>156</v>
      </c>
      <c r="Z3565" s="3">
        <v>5457</v>
      </c>
      <c r="AA3565" s="4">
        <f t="shared" si="1025"/>
        <v>2529</v>
      </c>
      <c r="AB3565" s="4">
        <f t="shared" si="1042"/>
        <v>5474.1789688000008</v>
      </c>
      <c r="AC3565" s="4">
        <f t="shared" si="1043"/>
        <v>2529</v>
      </c>
      <c r="AD3565" s="4">
        <f t="shared" si="1024"/>
        <v>2529</v>
      </c>
      <c r="AE3565" s="4">
        <v>2529</v>
      </c>
      <c r="AF3565" s="4">
        <v>2529</v>
      </c>
      <c r="AG3565" s="4">
        <f t="shared" si="1044"/>
        <v>2529</v>
      </c>
      <c r="AI3565" t="e">
        <f t="shared" si="1020"/>
        <v>#N/A</v>
      </c>
      <c r="AJ3565">
        <v>4031.3</v>
      </c>
      <c r="AK3565" s="2">
        <v>4031.3</v>
      </c>
      <c r="AL3565" s="2">
        <f t="shared" si="1045"/>
        <v>4031.3</v>
      </c>
      <c r="AM3565" s="4"/>
      <c r="AN3565" t="e">
        <f>VLOOKUP([1]!Tabelle13[[#This Row],[Vlookup this ID for freight costs]],$AL$2:$AL$6811,2,FALSE)</f>
        <v>#REF!</v>
      </c>
      <c r="AP3565">
        <v>395.07</v>
      </c>
      <c r="AQ3565">
        <v>395.07</v>
      </c>
      <c r="AR3565" s="4">
        <v>7</v>
      </c>
      <c r="AS3565" s="4">
        <v>10</v>
      </c>
      <c r="AT3565" s="4">
        <v>2009</v>
      </c>
      <c r="AU3565" s="4">
        <v>7</v>
      </c>
      <c r="AV3565" s="4">
        <v>10</v>
      </c>
      <c r="AW3565" s="4">
        <v>2009</v>
      </c>
      <c r="AX3565" t="str">
        <f t="shared" si="1022"/>
        <v>No Delay</v>
      </c>
      <c r="AY3565">
        <f t="shared" si="1023"/>
        <v>0</v>
      </c>
    </row>
    <row r="3566" spans="1:51" x14ac:dyDescent="0.2">
      <c r="A3566" s="3">
        <v>4567</v>
      </c>
      <c r="B3566" s="1" t="s">
        <v>98</v>
      </c>
      <c r="C3566" s="1" t="s">
        <v>99</v>
      </c>
      <c r="D3566" s="1" t="s">
        <v>74</v>
      </c>
      <c r="E3566" s="1" t="s">
        <v>53</v>
      </c>
      <c r="F3566" s="1" t="s">
        <v>53</v>
      </c>
      <c r="G3566" s="13" t="s">
        <v>2112</v>
      </c>
      <c r="H3566" s="12">
        <v>39755</v>
      </c>
      <c r="I3566" s="12" t="s">
        <v>2112</v>
      </c>
      <c r="J3566" s="12">
        <v>39755</v>
      </c>
      <c r="K3566" s="4">
        <v>1150</v>
      </c>
      <c r="L3566" s="1" t="s">
        <v>146</v>
      </c>
      <c r="M3566" s="1" t="s">
        <v>182</v>
      </c>
      <c r="N3566" s="1" t="s">
        <v>183</v>
      </c>
      <c r="O3566" s="1" t="s">
        <v>184</v>
      </c>
      <c r="P3566">
        <v>30</v>
      </c>
      <c r="Q3566">
        <v>2597</v>
      </c>
      <c r="R3566">
        <v>61470.99</v>
      </c>
      <c r="S3566">
        <v>23.67</v>
      </c>
      <c r="T3566">
        <v>0.79</v>
      </c>
      <c r="U3566">
        <f t="shared" si="1016"/>
        <v>61470.990000000005</v>
      </c>
      <c r="V3566">
        <f t="shared" si="1017"/>
        <v>77910</v>
      </c>
      <c r="W3566" s="1" t="s">
        <v>185</v>
      </c>
      <c r="X3566" s="1" t="s">
        <v>186</v>
      </c>
      <c r="Y3566" s="1" t="s">
        <v>186</v>
      </c>
      <c r="Z3566" s="3">
        <v>6642</v>
      </c>
      <c r="AA3566" s="4">
        <f t="shared" ref="AA3566:AA3568" si="1046">AB3566</f>
        <v>2530.1621300000002</v>
      </c>
      <c r="AB3566" s="2">
        <f t="shared" ref="AB3566:AB3568" si="1047">2245.156962+0.109744*Q3566</f>
        <v>2530.1621300000002</v>
      </c>
      <c r="AC3566" s="4">
        <f>AD3566</f>
        <v>2500.5540324444446</v>
      </c>
      <c r="AD3566" s="4">
        <f t="shared" si="1024"/>
        <v>2500.5540324444446</v>
      </c>
      <c r="AE3566" s="4" t="s">
        <v>62</v>
      </c>
      <c r="AG3566" s="4" t="str">
        <f t="shared" si="1044"/>
        <v>Weight Captured Separately</v>
      </c>
      <c r="AH3566" s="4">
        <v>10589</v>
      </c>
      <c r="AI3566">
        <f t="shared" si="1020"/>
        <v>9006</v>
      </c>
      <c r="AJ3566" t="s">
        <v>81</v>
      </c>
      <c r="AK3566" s="2"/>
      <c r="AL3566" s="2" t="str">
        <f t="shared" si="1045"/>
        <v>Freight Included in Commodity Cost</v>
      </c>
      <c r="AM3566" s="4"/>
      <c r="AN3566" t="e">
        <f>VLOOKUP([1]!Tabelle13[[#This Row],[Vlookup this ID for freight costs]],$AL$2:$AL$6811,2,FALSE)</f>
        <v>#REF!</v>
      </c>
      <c r="AO3566">
        <f t="shared" ref="AO3566:AO3568" si="1048">IF(AK:AK="",AC:AC*6.242+1.383 -2.844 + 3.145 -2.265  -2.026,AK:AK)</f>
        <v>15605.851270518226</v>
      </c>
      <c r="AP3566">
        <v>120.48</v>
      </c>
      <c r="AQ3566">
        <v>120.48</v>
      </c>
      <c r="AR3566" s="4">
        <v>3</v>
      </c>
      <c r="AS3566" s="4">
        <v>11</v>
      </c>
      <c r="AT3566" s="4">
        <v>2008</v>
      </c>
      <c r="AU3566" s="4">
        <v>3</v>
      </c>
      <c r="AV3566" s="4">
        <v>11</v>
      </c>
      <c r="AW3566" s="4">
        <v>2008</v>
      </c>
      <c r="AX3566" t="str">
        <f t="shared" si="1022"/>
        <v>No Delay</v>
      </c>
      <c r="AY3566">
        <f t="shared" si="1023"/>
        <v>0</v>
      </c>
    </row>
    <row r="3567" spans="1:51" x14ac:dyDescent="0.2">
      <c r="A3567" s="3">
        <v>46206</v>
      </c>
      <c r="B3567" s="1" t="s">
        <v>328</v>
      </c>
      <c r="C3567" s="1" t="s">
        <v>150</v>
      </c>
      <c r="D3567" s="1" t="s">
        <v>100</v>
      </c>
      <c r="E3567" s="1" t="s">
        <v>101</v>
      </c>
      <c r="F3567" s="1" t="s">
        <v>101</v>
      </c>
      <c r="G3567" s="13" t="s">
        <v>1181</v>
      </c>
      <c r="H3567" s="12">
        <v>40107</v>
      </c>
      <c r="I3567" s="12" t="s">
        <v>1181</v>
      </c>
      <c r="J3567" s="12">
        <v>40107</v>
      </c>
      <c r="K3567" s="4">
        <v>1951</v>
      </c>
      <c r="L3567" s="1" t="s">
        <v>146</v>
      </c>
      <c r="M3567" s="1" t="s">
        <v>1920</v>
      </c>
      <c r="N3567" s="1" t="s">
        <v>2026</v>
      </c>
      <c r="O3567" s="1" t="s">
        <v>2007</v>
      </c>
      <c r="P3567">
        <v>60</v>
      </c>
      <c r="Q3567">
        <v>2600</v>
      </c>
      <c r="R3567">
        <v>16744.82</v>
      </c>
      <c r="S3567">
        <v>6.44</v>
      </c>
      <c r="T3567">
        <v>0.11</v>
      </c>
      <c r="U3567">
        <f t="shared" si="1016"/>
        <v>16744</v>
      </c>
      <c r="V3567">
        <f t="shared" si="1017"/>
        <v>156000</v>
      </c>
      <c r="W3567" s="1" t="s">
        <v>2027</v>
      </c>
      <c r="X3567" s="1" t="s">
        <v>150</v>
      </c>
      <c r="Y3567" s="1" t="s">
        <v>150</v>
      </c>
      <c r="Z3567" s="3">
        <v>800</v>
      </c>
      <c r="AA3567" s="4">
        <f t="shared" si="1046"/>
        <v>2530.4913619999998</v>
      </c>
      <c r="AB3567" s="2">
        <f t="shared" si="1047"/>
        <v>2530.4913619999998</v>
      </c>
      <c r="AC3567" s="4">
        <f>AD3567</f>
        <v>1739.5473286000001</v>
      </c>
      <c r="AD3567" s="4">
        <f t="shared" si="1024"/>
        <v>1739.5473286000001</v>
      </c>
      <c r="AE3567" s="4" t="s">
        <v>62</v>
      </c>
      <c r="AG3567" s="4" t="str">
        <f t="shared" si="1044"/>
        <v>Weight Captured Separately</v>
      </c>
      <c r="AI3567" t="e">
        <f t="shared" si="1020"/>
        <v>#N/A</v>
      </c>
      <c r="AJ3567" t="s">
        <v>81</v>
      </c>
      <c r="AK3567" s="2"/>
      <c r="AL3567" s="2" t="str">
        <f t="shared" si="1045"/>
        <v>Freight Included in Commodity Cost</v>
      </c>
      <c r="AM3567" s="4"/>
      <c r="AN3567" t="e">
        <f>VLOOKUP([1]!Tabelle13[[#This Row],[Vlookup this ID for freight costs]],$AL$2:$AL$6811,2,FALSE)</f>
        <v>#REF!</v>
      </c>
      <c r="AO3567">
        <f t="shared" si="1048"/>
        <v>10855.647425121202</v>
      </c>
      <c r="AP3567">
        <v>32.82</v>
      </c>
      <c r="AQ3567">
        <v>32.82</v>
      </c>
      <c r="AR3567" s="4">
        <v>21</v>
      </c>
      <c r="AS3567" s="4">
        <v>10</v>
      </c>
      <c r="AT3567" s="4">
        <v>2009</v>
      </c>
      <c r="AU3567" s="4">
        <v>21</v>
      </c>
      <c r="AV3567" s="4">
        <v>10</v>
      </c>
      <c r="AW3567" s="4">
        <v>2009</v>
      </c>
      <c r="AX3567" t="str">
        <f t="shared" si="1022"/>
        <v>No Delay</v>
      </c>
      <c r="AY3567">
        <f t="shared" si="1023"/>
        <v>0</v>
      </c>
    </row>
    <row r="3568" spans="1:51" x14ac:dyDescent="0.2">
      <c r="A3568" s="3">
        <v>59572</v>
      </c>
      <c r="B3568" s="1" t="s">
        <v>328</v>
      </c>
      <c r="C3568" s="1" t="s">
        <v>150</v>
      </c>
      <c r="D3568" s="1" t="s">
        <v>100</v>
      </c>
      <c r="E3568" s="1" t="s">
        <v>101</v>
      </c>
      <c r="F3568" s="1" t="s">
        <v>101</v>
      </c>
      <c r="G3568" s="13" t="s">
        <v>399</v>
      </c>
      <c r="H3568" s="12">
        <v>40115</v>
      </c>
      <c r="I3568" s="12" t="s">
        <v>399</v>
      </c>
      <c r="J3568" s="12">
        <v>40115</v>
      </c>
      <c r="K3568" s="4">
        <v>1985</v>
      </c>
      <c r="L3568" s="1" t="s">
        <v>146</v>
      </c>
      <c r="M3568" s="1" t="s">
        <v>1920</v>
      </c>
      <c r="N3568" s="1" t="s">
        <v>1939</v>
      </c>
      <c r="O3568" s="1" t="s">
        <v>1940</v>
      </c>
      <c r="P3568">
        <v>60</v>
      </c>
      <c r="Q3568">
        <v>2600</v>
      </c>
      <c r="R3568">
        <v>52801.37</v>
      </c>
      <c r="S3568">
        <v>20.309999999999999</v>
      </c>
      <c r="T3568">
        <v>0.34</v>
      </c>
      <c r="U3568">
        <f t="shared" si="1016"/>
        <v>52806</v>
      </c>
      <c r="V3568">
        <f t="shared" si="1017"/>
        <v>156000</v>
      </c>
      <c r="W3568" s="1" t="s">
        <v>1941</v>
      </c>
      <c r="X3568" s="1" t="s">
        <v>1942</v>
      </c>
      <c r="Y3568" s="1" t="s">
        <v>1942</v>
      </c>
      <c r="Z3568" s="3">
        <v>12993</v>
      </c>
      <c r="AA3568" s="4">
        <f t="shared" si="1046"/>
        <v>2530.4913619999998</v>
      </c>
      <c r="AB3568" s="2">
        <f t="shared" si="1047"/>
        <v>2530.4913619999998</v>
      </c>
      <c r="AC3568" s="4">
        <f>AD3568</f>
        <v>1739.5473286000001</v>
      </c>
      <c r="AD3568" s="4">
        <f t="shared" si="1024"/>
        <v>1739.5473286000001</v>
      </c>
      <c r="AE3568" s="4" t="s">
        <v>62</v>
      </c>
      <c r="AG3568" s="4" t="str">
        <f t="shared" si="1044"/>
        <v>Weight Captured Separately</v>
      </c>
      <c r="AI3568" t="e">
        <f t="shared" si="1020"/>
        <v>#N/A</v>
      </c>
      <c r="AJ3568" t="s">
        <v>81</v>
      </c>
      <c r="AK3568" s="2"/>
      <c r="AL3568" s="2" t="str">
        <f t="shared" si="1045"/>
        <v>Freight Included in Commodity Cost</v>
      </c>
      <c r="AM3568" s="4"/>
      <c r="AN3568" t="e">
        <f>VLOOKUP([1]!Tabelle13[[#This Row],[Vlookup this ID for freight costs]],$AL$2:$AL$6811,2,FALSE)</f>
        <v>#REF!</v>
      </c>
      <c r="AO3568">
        <f t="shared" si="1048"/>
        <v>10855.647425121202</v>
      </c>
      <c r="AP3568">
        <v>103.49</v>
      </c>
      <c r="AQ3568">
        <v>103.49</v>
      </c>
      <c r="AR3568" s="4">
        <v>29</v>
      </c>
      <c r="AS3568" s="4">
        <v>10</v>
      </c>
      <c r="AT3568" s="4">
        <v>2009</v>
      </c>
      <c r="AU3568" s="4">
        <v>29</v>
      </c>
      <c r="AV3568" s="4">
        <v>10</v>
      </c>
      <c r="AW3568" s="4">
        <v>2009</v>
      </c>
      <c r="AX3568" t="str">
        <f t="shared" si="1022"/>
        <v>No Delay</v>
      </c>
      <c r="AY3568">
        <f t="shared" si="1023"/>
        <v>0</v>
      </c>
    </row>
    <row r="3569" spans="1:51" x14ac:dyDescent="0.2">
      <c r="A3569" s="3">
        <v>84627</v>
      </c>
      <c r="B3569" s="1" t="s">
        <v>175</v>
      </c>
      <c r="C3569" s="1" t="s">
        <v>165</v>
      </c>
      <c r="D3569" s="1" t="s">
        <v>130</v>
      </c>
      <c r="E3569" s="1" t="s">
        <v>53</v>
      </c>
      <c r="F3569" s="1" t="s">
        <v>53</v>
      </c>
      <c r="G3569" s="13" t="s">
        <v>1796</v>
      </c>
      <c r="H3569" s="12">
        <v>40651</v>
      </c>
      <c r="I3569" s="12" t="s">
        <v>853</v>
      </c>
      <c r="J3569" s="12">
        <v>40617</v>
      </c>
      <c r="K3569" s="4">
        <v>3074</v>
      </c>
      <c r="L3569" s="1" t="s">
        <v>146</v>
      </c>
      <c r="M3569" s="1" t="s">
        <v>132</v>
      </c>
      <c r="N3569" s="1" t="s">
        <v>178</v>
      </c>
      <c r="O3569" s="1" t="s">
        <v>93</v>
      </c>
      <c r="P3569">
        <v>60</v>
      </c>
      <c r="Q3569">
        <v>46113</v>
      </c>
      <c r="R3569">
        <v>332474.73</v>
      </c>
      <c r="S3569">
        <v>7.21</v>
      </c>
      <c r="T3569">
        <v>0.12</v>
      </c>
      <c r="U3569">
        <f t="shared" si="1016"/>
        <v>332474.73</v>
      </c>
      <c r="V3569">
        <f t="shared" si="1017"/>
        <v>2766780</v>
      </c>
      <c r="W3569" s="1" t="s">
        <v>155</v>
      </c>
      <c r="X3569" s="1" t="s">
        <v>1236</v>
      </c>
      <c r="Y3569" s="1" t="s">
        <v>156</v>
      </c>
      <c r="Z3569" s="3">
        <v>5457</v>
      </c>
      <c r="AA3569" s="4">
        <f t="shared" si="1025"/>
        <v>2534</v>
      </c>
      <c r="AB3569" s="4">
        <f xml:space="preserve"> 2244.740206  + 0.1097478*Q3569</f>
        <v>7305.5405074000009</v>
      </c>
      <c r="AC3569" s="4">
        <f>AF3569</f>
        <v>2534</v>
      </c>
      <c r="AD3569" s="4">
        <f t="shared" si="1024"/>
        <v>2534</v>
      </c>
      <c r="AE3569" s="4">
        <v>2534</v>
      </c>
      <c r="AF3569" s="4">
        <v>2534</v>
      </c>
      <c r="AG3569" s="4">
        <f t="shared" si="1044"/>
        <v>2534</v>
      </c>
      <c r="AI3569" t="e">
        <f t="shared" si="1020"/>
        <v>#N/A</v>
      </c>
      <c r="AJ3569">
        <v>16629.490000000002</v>
      </c>
      <c r="AK3569" s="2">
        <v>16629.490000000002</v>
      </c>
      <c r="AL3569" s="2">
        <f t="shared" si="1045"/>
        <v>16629.490000000002</v>
      </c>
      <c r="AM3569" s="4"/>
      <c r="AN3569" t="e">
        <f>VLOOKUP([1]!Tabelle13[[#This Row],[Vlookup this ID for freight costs]],$AL$2:$AL$6811,2,FALSE)</f>
        <v>#REF!</v>
      </c>
      <c r="AP3569">
        <v>548.58000000000004</v>
      </c>
      <c r="AQ3569">
        <v>548.58000000000004</v>
      </c>
      <c r="AR3569" s="4">
        <v>18</v>
      </c>
      <c r="AS3569" s="4">
        <v>4</v>
      </c>
      <c r="AT3569" s="4">
        <v>2011</v>
      </c>
      <c r="AU3569" s="4">
        <v>15</v>
      </c>
      <c r="AV3569" s="4">
        <v>4</v>
      </c>
      <c r="AW3569" s="4">
        <v>2011</v>
      </c>
      <c r="AX3569" t="str">
        <f t="shared" si="1022"/>
        <v>No Delay</v>
      </c>
      <c r="AY3569">
        <f t="shared" si="1023"/>
        <v>0</v>
      </c>
    </row>
    <row r="3570" spans="1:51" x14ac:dyDescent="0.2">
      <c r="A3570" s="3">
        <v>82297</v>
      </c>
      <c r="B3570" s="1" t="s">
        <v>175</v>
      </c>
      <c r="C3570" s="1" t="s">
        <v>165</v>
      </c>
      <c r="D3570" s="1" t="s">
        <v>130</v>
      </c>
      <c r="E3570" s="1" t="s">
        <v>53</v>
      </c>
      <c r="F3570" s="1" t="s">
        <v>53</v>
      </c>
      <c r="G3570" s="13" t="s">
        <v>511</v>
      </c>
      <c r="H3570" s="12">
        <v>40256</v>
      </c>
      <c r="I3570" s="12" t="s">
        <v>1146</v>
      </c>
      <c r="J3570" s="12">
        <v>40254</v>
      </c>
      <c r="K3570" s="4">
        <v>2252</v>
      </c>
      <c r="L3570" s="1" t="s">
        <v>146</v>
      </c>
      <c r="M3570" s="1" t="s">
        <v>132</v>
      </c>
      <c r="N3570" s="1" t="s">
        <v>171</v>
      </c>
      <c r="O3570" s="1" t="s">
        <v>93</v>
      </c>
      <c r="P3570">
        <v>60</v>
      </c>
      <c r="Q3570">
        <v>3519</v>
      </c>
      <c r="R3570">
        <v>8586.36</v>
      </c>
      <c r="S3570">
        <v>2.44</v>
      </c>
      <c r="T3570">
        <v>0.04</v>
      </c>
      <c r="U3570">
        <f t="shared" si="1016"/>
        <v>8586.36</v>
      </c>
      <c r="V3570">
        <f t="shared" si="1017"/>
        <v>211140</v>
      </c>
      <c r="W3570" s="1" t="s">
        <v>160</v>
      </c>
      <c r="X3570" s="1" t="s">
        <v>1236</v>
      </c>
      <c r="Y3570" s="1" t="s">
        <v>161</v>
      </c>
      <c r="Z3570" s="3">
        <v>5149</v>
      </c>
      <c r="AA3570" s="4">
        <f t="shared" si="1025"/>
        <v>2538</v>
      </c>
      <c r="AB3570" s="4">
        <f xml:space="preserve"> 2244.740206  + 0.1097478*Q3570</f>
        <v>2630.9427142</v>
      </c>
      <c r="AC3570" s="4">
        <f>AF3570</f>
        <v>2538</v>
      </c>
      <c r="AD3570" s="4">
        <f t="shared" si="1024"/>
        <v>1869.7820326666667</v>
      </c>
      <c r="AE3570" s="4">
        <v>2538</v>
      </c>
      <c r="AF3570" s="4">
        <v>2538</v>
      </c>
      <c r="AG3570" s="4">
        <f t="shared" si="1044"/>
        <v>2538</v>
      </c>
      <c r="AI3570" t="e">
        <f t="shared" si="1020"/>
        <v>#N/A</v>
      </c>
      <c r="AJ3570">
        <v>6298.34</v>
      </c>
      <c r="AK3570" s="2">
        <v>6298.34</v>
      </c>
      <c r="AL3570" s="2">
        <f t="shared" si="1045"/>
        <v>6298.34</v>
      </c>
      <c r="AM3570" s="4"/>
      <c r="AN3570" t="e">
        <f>VLOOKUP([1]!Tabelle13[[#This Row],[Vlookup this ID for freight costs]],$AL$2:$AL$6811,2,FALSE)</f>
        <v>#REF!</v>
      </c>
      <c r="AP3570">
        <v>16.829999999999998</v>
      </c>
      <c r="AQ3570">
        <v>16.829999999999998</v>
      </c>
      <c r="AR3570" s="4">
        <v>19</v>
      </c>
      <c r="AS3570" s="4">
        <v>4</v>
      </c>
      <c r="AT3570" s="4">
        <v>2010</v>
      </c>
      <c r="AU3570" s="4">
        <v>17</v>
      </c>
      <c r="AV3570" s="4">
        <v>4</v>
      </c>
      <c r="AW3570" s="4">
        <v>2010</v>
      </c>
      <c r="AX3570" t="str">
        <f t="shared" si="1022"/>
        <v>No Delay</v>
      </c>
      <c r="AY3570">
        <f t="shared" si="1023"/>
        <v>0</v>
      </c>
    </row>
    <row r="3571" spans="1:51" x14ac:dyDescent="0.2">
      <c r="A3571" s="3">
        <v>85094</v>
      </c>
      <c r="B3571" s="1" t="s">
        <v>175</v>
      </c>
      <c r="C3571" s="1" t="s">
        <v>165</v>
      </c>
      <c r="D3571" s="1" t="s">
        <v>130</v>
      </c>
      <c r="E3571" s="1" t="s">
        <v>53</v>
      </c>
      <c r="F3571" s="1" t="s">
        <v>53</v>
      </c>
      <c r="G3571" s="13" t="s">
        <v>511</v>
      </c>
      <c r="H3571" s="12">
        <v>40256</v>
      </c>
      <c r="I3571" s="12" t="s">
        <v>1146</v>
      </c>
      <c r="J3571" s="12">
        <v>40254</v>
      </c>
      <c r="K3571" s="4">
        <v>2254</v>
      </c>
      <c r="L3571" s="1" t="s">
        <v>146</v>
      </c>
      <c r="M3571" s="1" t="s">
        <v>132</v>
      </c>
      <c r="N3571" s="1" t="s">
        <v>167</v>
      </c>
      <c r="O3571" s="1" t="s">
        <v>93</v>
      </c>
      <c r="P3571">
        <v>30</v>
      </c>
      <c r="Q3571">
        <v>26697</v>
      </c>
      <c r="R3571">
        <v>136955.60999999999</v>
      </c>
      <c r="S3571">
        <v>5.13</v>
      </c>
      <c r="T3571">
        <v>0.17</v>
      </c>
      <c r="U3571">
        <f t="shared" si="1016"/>
        <v>136955.60999999999</v>
      </c>
      <c r="V3571">
        <f t="shared" si="1017"/>
        <v>800910</v>
      </c>
      <c r="W3571" s="1" t="s">
        <v>155</v>
      </c>
      <c r="X3571" s="1" t="s">
        <v>1236</v>
      </c>
      <c r="Y3571" s="1" t="s">
        <v>156</v>
      </c>
      <c r="Z3571" s="3">
        <v>5457</v>
      </c>
      <c r="AA3571" s="4">
        <f t="shared" si="1025"/>
        <v>2538</v>
      </c>
      <c r="AB3571" s="4">
        <f xml:space="preserve"> 2244.740206  + 0.1097478*Q3571</f>
        <v>5174.6772226000003</v>
      </c>
      <c r="AC3571" s="4">
        <f>AF3571</f>
        <v>2538</v>
      </c>
      <c r="AD3571" s="4">
        <f t="shared" si="1024"/>
        <v>2538</v>
      </c>
      <c r="AE3571" s="3" t="s">
        <v>2113</v>
      </c>
      <c r="AF3571" s="3">
        <v>2538</v>
      </c>
      <c r="AG3571" s="4">
        <f>AI3571</f>
        <v>2538</v>
      </c>
      <c r="AH3571" s="4">
        <v>82297</v>
      </c>
      <c r="AI3571">
        <f t="shared" si="1020"/>
        <v>2538</v>
      </c>
      <c r="AJ3571" t="s">
        <v>2113</v>
      </c>
      <c r="AK3571" s="2">
        <v>6298.34</v>
      </c>
      <c r="AL3571" s="2">
        <f>AN3571</f>
        <v>6298.34</v>
      </c>
      <c r="AM3571" s="4">
        <v>82297</v>
      </c>
      <c r="AN3571">
        <f>INDEX($AJ$2:$AJ$6811,MATCH(AM3571,$A$2:$A$6811,0))</f>
        <v>6298.34</v>
      </c>
      <c r="AP3571">
        <v>268.43</v>
      </c>
      <c r="AQ3571">
        <v>268.43</v>
      </c>
      <c r="AR3571" s="4">
        <v>19</v>
      </c>
      <c r="AS3571" s="4">
        <v>4</v>
      </c>
      <c r="AT3571" s="4">
        <v>2010</v>
      </c>
      <c r="AU3571" s="4">
        <v>17</v>
      </c>
      <c r="AV3571" s="4">
        <v>4</v>
      </c>
      <c r="AW3571" s="4">
        <v>2010</v>
      </c>
      <c r="AX3571" t="str">
        <f t="shared" si="1022"/>
        <v>No Delay</v>
      </c>
      <c r="AY3571">
        <f t="shared" si="1023"/>
        <v>0</v>
      </c>
    </row>
    <row r="3572" spans="1:51" x14ac:dyDescent="0.2">
      <c r="A3572" s="3">
        <v>1080</v>
      </c>
      <c r="B3572" s="1" t="s">
        <v>1918</v>
      </c>
      <c r="C3572" s="1" t="s">
        <v>150</v>
      </c>
      <c r="D3572" s="1" t="s">
        <v>100</v>
      </c>
      <c r="E3572" s="1" t="s">
        <v>101</v>
      </c>
      <c r="F3572" s="1" t="s">
        <v>101</v>
      </c>
      <c r="G3572" s="13" t="s">
        <v>1528</v>
      </c>
      <c r="H3572" s="12">
        <v>40044</v>
      </c>
      <c r="I3572" s="12" t="s">
        <v>1528</v>
      </c>
      <c r="J3572" s="12">
        <v>40044</v>
      </c>
      <c r="K3572" s="4">
        <v>1760</v>
      </c>
      <c r="L3572" s="1" t="s">
        <v>146</v>
      </c>
      <c r="M3572" s="1" t="s">
        <v>1920</v>
      </c>
      <c r="N3572" s="1" t="s">
        <v>2077</v>
      </c>
      <c r="O3572" s="1" t="s">
        <v>1964</v>
      </c>
      <c r="P3572">
        <v>60</v>
      </c>
      <c r="Q3572">
        <v>2700</v>
      </c>
      <c r="R3572">
        <v>10665</v>
      </c>
      <c r="S3572">
        <v>3.95</v>
      </c>
      <c r="T3572">
        <v>7.0000000000000007E-2</v>
      </c>
      <c r="U3572">
        <f t="shared" si="1016"/>
        <v>10665</v>
      </c>
      <c r="V3572">
        <f t="shared" si="1017"/>
        <v>162000</v>
      </c>
      <c r="W3572" s="1" t="s">
        <v>185</v>
      </c>
      <c r="X3572" s="1" t="s">
        <v>186</v>
      </c>
      <c r="Y3572" s="1" t="s">
        <v>186</v>
      </c>
      <c r="Z3572" s="3">
        <v>11869</v>
      </c>
      <c r="AA3572" s="4">
        <f t="shared" ref="AA3572:AA3574" si="1049">AB3572</f>
        <v>2541.4657619999998</v>
      </c>
      <c r="AB3572" s="2">
        <f t="shared" ref="AB3572:AB3574" si="1050">2245.156962+0.109744*Q3572</f>
        <v>2541.4657619999998</v>
      </c>
      <c r="AC3572" s="4">
        <f>AD3572</f>
        <v>2194.647414</v>
      </c>
      <c r="AD3572" s="4">
        <f t="shared" si="1024"/>
        <v>2194.647414</v>
      </c>
      <c r="AE3572" s="4" t="s">
        <v>62</v>
      </c>
      <c r="AG3572" s="4" t="str">
        <f>AE3572</f>
        <v>Weight Captured Separately</v>
      </c>
      <c r="AH3572" s="4">
        <v>10647</v>
      </c>
      <c r="AI3572">
        <f t="shared" si="1020"/>
        <v>2425</v>
      </c>
      <c r="AJ3572" t="s">
        <v>81</v>
      </c>
      <c r="AK3572" s="2"/>
      <c r="AL3572" s="2" t="str">
        <f>AJ3572</f>
        <v>Freight Included in Commodity Cost</v>
      </c>
      <c r="AM3572" s="4"/>
      <c r="AN3572" t="e">
        <f>VLOOKUP([1]!Tabelle13[[#This Row],[Vlookup this ID for freight costs]],$AL$2:$AL$6811,2,FALSE)</f>
        <v>#REF!</v>
      </c>
      <c r="AO3572">
        <f t="shared" ref="AO3572:AO3574" si="1051">IF(AK:AK="",AC:AC*6.242+1.383 -2.844 + 3.145 -2.265  -2.026,AK:AK)</f>
        <v>13696.382158188002</v>
      </c>
      <c r="AP3572">
        <v>20.9</v>
      </c>
      <c r="AQ3572">
        <v>20.9</v>
      </c>
      <c r="AR3572" s="4">
        <v>19</v>
      </c>
      <c r="AS3572" s="4">
        <v>8</v>
      </c>
      <c r="AT3572" s="4">
        <v>2009</v>
      </c>
      <c r="AU3572" s="4">
        <v>19</v>
      </c>
      <c r="AV3572" s="4">
        <v>8</v>
      </c>
      <c r="AW3572" s="4">
        <v>2009</v>
      </c>
      <c r="AX3572" t="str">
        <f t="shared" si="1022"/>
        <v>No Delay</v>
      </c>
      <c r="AY3572">
        <f t="shared" si="1023"/>
        <v>0</v>
      </c>
    </row>
    <row r="3573" spans="1:51" x14ac:dyDescent="0.2">
      <c r="A3573" s="3">
        <v>30649</v>
      </c>
      <c r="B3573" s="1" t="s">
        <v>328</v>
      </c>
      <c r="C3573" s="1" t="s">
        <v>150</v>
      </c>
      <c r="D3573" s="1" t="s">
        <v>100</v>
      </c>
      <c r="E3573" s="1" t="s">
        <v>101</v>
      </c>
      <c r="F3573" s="1" t="s">
        <v>101</v>
      </c>
      <c r="G3573" s="13" t="s">
        <v>1967</v>
      </c>
      <c r="H3573" s="12">
        <v>40176</v>
      </c>
      <c r="I3573" s="12" t="s">
        <v>1967</v>
      </c>
      <c r="J3573" s="12">
        <v>40176</v>
      </c>
      <c r="K3573" s="4">
        <v>2123</v>
      </c>
      <c r="L3573" s="1" t="s">
        <v>146</v>
      </c>
      <c r="M3573" s="1" t="s">
        <v>1920</v>
      </c>
      <c r="N3573" s="1" t="s">
        <v>167</v>
      </c>
      <c r="O3573" s="1" t="s">
        <v>93</v>
      </c>
      <c r="P3573">
        <v>30</v>
      </c>
      <c r="Q3573">
        <v>2700</v>
      </c>
      <c r="R3573">
        <v>52283.01</v>
      </c>
      <c r="S3573">
        <v>19.36</v>
      </c>
      <c r="T3573">
        <v>0.65</v>
      </c>
      <c r="U3573">
        <f t="shared" si="1016"/>
        <v>52272</v>
      </c>
      <c r="V3573">
        <f t="shared" si="1017"/>
        <v>81000</v>
      </c>
      <c r="W3573" s="1" t="s">
        <v>204</v>
      </c>
      <c r="X3573" s="1" t="s">
        <v>1236</v>
      </c>
      <c r="Y3573" s="1" t="s">
        <v>205</v>
      </c>
      <c r="Z3573" s="3">
        <v>16682</v>
      </c>
      <c r="AA3573" s="4">
        <f t="shared" si="1049"/>
        <v>2541.4657619999998</v>
      </c>
      <c r="AB3573" s="2">
        <f t="shared" si="1050"/>
        <v>2541.4657619999998</v>
      </c>
      <c r="AC3573" s="4">
        <f>AD3573</f>
        <v>1141.4412122857143</v>
      </c>
      <c r="AD3573" s="4">
        <f t="shared" si="1024"/>
        <v>1141.4412122857143</v>
      </c>
      <c r="AE3573" s="4" t="s">
        <v>62</v>
      </c>
      <c r="AG3573" s="4" t="str">
        <f>AE3573</f>
        <v>Weight Captured Separately</v>
      </c>
      <c r="AI3573" t="e">
        <f t="shared" si="1020"/>
        <v>#N/A</v>
      </c>
      <c r="AJ3573" t="s">
        <v>81</v>
      </c>
      <c r="AK3573" s="2"/>
      <c r="AL3573" s="2" t="str">
        <f>AJ3573</f>
        <v>Freight Included in Commodity Cost</v>
      </c>
      <c r="AM3573" s="4"/>
      <c r="AN3573" t="e">
        <f>VLOOKUP([1]!Tabelle13[[#This Row],[Vlookup this ID for freight costs]],$AL$2:$AL$6811,2,FALSE)</f>
        <v>#REF!</v>
      </c>
      <c r="AO3573">
        <f t="shared" si="1051"/>
        <v>7122.2690470874286</v>
      </c>
      <c r="AP3573">
        <v>112.72</v>
      </c>
      <c r="AQ3573">
        <v>112.72</v>
      </c>
      <c r="AR3573" s="4">
        <v>29</v>
      </c>
      <c r="AS3573" s="4">
        <v>12</v>
      </c>
      <c r="AT3573" s="4">
        <v>2009</v>
      </c>
      <c r="AU3573" s="4">
        <v>29</v>
      </c>
      <c r="AV3573" s="4">
        <v>12</v>
      </c>
      <c r="AW3573" s="4">
        <v>2009</v>
      </c>
      <c r="AX3573" t="str">
        <f t="shared" si="1022"/>
        <v>No Delay</v>
      </c>
      <c r="AY3573">
        <f t="shared" si="1023"/>
        <v>0</v>
      </c>
    </row>
    <row r="3574" spans="1:51" x14ac:dyDescent="0.2">
      <c r="A3574" s="3">
        <v>6416</v>
      </c>
      <c r="B3574" s="1" t="s">
        <v>1918</v>
      </c>
      <c r="C3574" s="1" t="s">
        <v>150</v>
      </c>
      <c r="D3574" s="1" t="s">
        <v>100</v>
      </c>
      <c r="E3574" s="1" t="s">
        <v>53</v>
      </c>
      <c r="F3574" s="1" t="s">
        <v>53</v>
      </c>
      <c r="G3574" s="13" t="s">
        <v>1996</v>
      </c>
      <c r="H3574" s="12">
        <v>39989</v>
      </c>
      <c r="I3574" s="12" t="s">
        <v>1976</v>
      </c>
      <c r="J3574" s="12">
        <v>39924</v>
      </c>
      <c r="K3574" s="4">
        <v>1490</v>
      </c>
      <c r="L3574" s="1" t="s">
        <v>146</v>
      </c>
      <c r="M3574" s="1" t="s">
        <v>1920</v>
      </c>
      <c r="N3574" s="1" t="s">
        <v>221</v>
      </c>
      <c r="O3574" s="1" t="s">
        <v>93</v>
      </c>
      <c r="P3574">
        <v>60</v>
      </c>
      <c r="Q3574">
        <v>2775</v>
      </c>
      <c r="R3574">
        <v>8325</v>
      </c>
      <c r="S3574">
        <v>3</v>
      </c>
      <c r="T3574">
        <v>0.05</v>
      </c>
      <c r="U3574">
        <f t="shared" si="1016"/>
        <v>8325</v>
      </c>
      <c r="V3574">
        <f t="shared" si="1017"/>
        <v>166500</v>
      </c>
      <c r="W3574" s="1" t="s">
        <v>155</v>
      </c>
      <c r="X3574" s="1" t="s">
        <v>1236</v>
      </c>
      <c r="Y3574" s="1" t="s">
        <v>156</v>
      </c>
      <c r="Z3574" s="3">
        <v>8107</v>
      </c>
      <c r="AA3574" s="4">
        <f t="shared" si="1049"/>
        <v>2549.6965620000001</v>
      </c>
      <c r="AB3574" s="2">
        <f t="shared" si="1050"/>
        <v>2549.6965620000001</v>
      </c>
      <c r="AC3574" s="4">
        <f>AD3574</f>
        <v>1441.348281</v>
      </c>
      <c r="AD3574" s="4">
        <f t="shared" si="1024"/>
        <v>1441.348281</v>
      </c>
      <c r="AE3574" s="4" t="s">
        <v>62</v>
      </c>
      <c r="AG3574" s="4" t="str">
        <f>AE3574</f>
        <v>Weight Captured Separately</v>
      </c>
      <c r="AH3574" s="4">
        <v>10695</v>
      </c>
      <c r="AI3574">
        <f t="shared" si="1020"/>
        <v>440</v>
      </c>
      <c r="AJ3574" t="s">
        <v>81</v>
      </c>
      <c r="AK3574" s="2"/>
      <c r="AL3574" s="2" t="str">
        <f>AJ3574</f>
        <v>Freight Included in Commodity Cost</v>
      </c>
      <c r="AM3574" s="4"/>
      <c r="AN3574" t="e">
        <f>VLOOKUP([1]!Tabelle13[[#This Row],[Vlookup this ID for freight costs]],$AL$2:$AL$6811,2,FALSE)</f>
        <v>#REF!</v>
      </c>
      <c r="AO3574">
        <f t="shared" si="1051"/>
        <v>8994.2889700020023</v>
      </c>
      <c r="AP3574">
        <v>16.32</v>
      </c>
      <c r="AQ3574">
        <v>16.32</v>
      </c>
      <c r="AR3574" s="4">
        <v>25</v>
      </c>
      <c r="AS3574" s="4">
        <v>6</v>
      </c>
      <c r="AT3574" s="4">
        <v>2009</v>
      </c>
      <c r="AU3574" s="4">
        <v>21</v>
      </c>
      <c r="AV3574" s="4">
        <v>4</v>
      </c>
      <c r="AW3574" s="4">
        <v>2009</v>
      </c>
      <c r="AX3574" t="str">
        <f t="shared" si="1022"/>
        <v>No Delay</v>
      </c>
      <c r="AY3574">
        <f t="shared" si="1023"/>
        <v>0</v>
      </c>
    </row>
    <row r="3575" spans="1:51" x14ac:dyDescent="0.2">
      <c r="A3575" s="3">
        <v>39045</v>
      </c>
      <c r="B3575" s="1" t="s">
        <v>168</v>
      </c>
      <c r="C3575" s="1" t="s">
        <v>150</v>
      </c>
      <c r="D3575" s="1" t="s">
        <v>100</v>
      </c>
      <c r="E3575" s="1" t="s">
        <v>253</v>
      </c>
      <c r="F3575" s="1" t="s">
        <v>253</v>
      </c>
      <c r="G3575" s="13" t="s">
        <v>308</v>
      </c>
      <c r="H3575" s="12">
        <v>40575</v>
      </c>
      <c r="I3575" s="12" t="s">
        <v>308</v>
      </c>
      <c r="J3575" s="12">
        <v>40575</v>
      </c>
      <c r="K3575" s="4">
        <v>2985</v>
      </c>
      <c r="L3575" s="1" t="s">
        <v>146</v>
      </c>
      <c r="M3575" s="1" t="s">
        <v>170</v>
      </c>
      <c r="N3575" s="1" t="s">
        <v>218</v>
      </c>
      <c r="O3575" s="1" t="s">
        <v>93</v>
      </c>
      <c r="P3575">
        <v>90</v>
      </c>
      <c r="Q3575">
        <v>19271</v>
      </c>
      <c r="R3575">
        <v>192324.58</v>
      </c>
      <c r="S3575">
        <v>9.98</v>
      </c>
      <c r="T3575">
        <v>0.11</v>
      </c>
      <c r="U3575">
        <f t="shared" si="1016"/>
        <v>192324.58000000002</v>
      </c>
      <c r="V3575">
        <f t="shared" si="1017"/>
        <v>1734390</v>
      </c>
      <c r="W3575" s="1" t="s">
        <v>155</v>
      </c>
      <c r="X3575" s="1" t="s">
        <v>1236</v>
      </c>
      <c r="Y3575" s="1" t="s">
        <v>156</v>
      </c>
      <c r="Z3575" s="3">
        <v>8107</v>
      </c>
      <c r="AA3575" s="4">
        <f t="shared" si="1025"/>
        <v>2555</v>
      </c>
      <c r="AB3575" s="4">
        <f xml:space="preserve"> 2244.740206  + 0.1097478*Q3575</f>
        <v>4359.6900598000002</v>
      </c>
      <c r="AC3575" s="4">
        <f>AF3575</f>
        <v>2555</v>
      </c>
      <c r="AD3575" s="4">
        <f t="shared" si="1024"/>
        <v>2555</v>
      </c>
      <c r="AE3575" s="4">
        <v>2555</v>
      </c>
      <c r="AF3575" s="4">
        <v>2555</v>
      </c>
      <c r="AG3575" s="4">
        <f>AE3575</f>
        <v>2555</v>
      </c>
      <c r="AI3575" t="e">
        <f t="shared" si="1020"/>
        <v>#N/A</v>
      </c>
      <c r="AJ3575">
        <v>2347.77</v>
      </c>
      <c r="AK3575" s="2">
        <v>2347.77</v>
      </c>
      <c r="AL3575" s="2">
        <f>AJ3575</f>
        <v>2347.77</v>
      </c>
      <c r="AM3575" s="4"/>
      <c r="AN3575" t="e">
        <f>VLOOKUP([1]!Tabelle13[[#This Row],[Vlookup this ID for freight costs]],$AL$2:$AL$6811,2,FALSE)</f>
        <v>#REF!</v>
      </c>
      <c r="AP3575">
        <v>414.65</v>
      </c>
      <c r="AQ3575">
        <v>414.65</v>
      </c>
      <c r="AR3575" s="4">
        <v>1</v>
      </c>
      <c r="AS3575" s="4">
        <v>2</v>
      </c>
      <c r="AT3575" s="4">
        <v>2011</v>
      </c>
      <c r="AU3575" s="4">
        <v>1</v>
      </c>
      <c r="AV3575" s="4">
        <v>2</v>
      </c>
      <c r="AW3575" s="4">
        <v>2011</v>
      </c>
      <c r="AX3575" t="str">
        <f t="shared" si="1022"/>
        <v>No Delay</v>
      </c>
      <c r="AY3575">
        <f t="shared" si="1023"/>
        <v>0</v>
      </c>
    </row>
    <row r="3576" spans="1:51" x14ac:dyDescent="0.2">
      <c r="A3576" s="3">
        <v>84632</v>
      </c>
      <c r="B3576" s="1" t="s">
        <v>172</v>
      </c>
      <c r="C3576" s="1" t="s">
        <v>114</v>
      </c>
      <c r="D3576" s="1" t="s">
        <v>130</v>
      </c>
      <c r="E3576" s="1" t="s">
        <v>101</v>
      </c>
      <c r="F3576" s="1" t="s">
        <v>101</v>
      </c>
      <c r="G3576" s="13" t="s">
        <v>2114</v>
      </c>
      <c r="H3576" s="12">
        <v>40648</v>
      </c>
      <c r="I3576" s="12" t="s">
        <v>590</v>
      </c>
      <c r="J3576" s="12">
        <v>40638</v>
      </c>
      <c r="K3576" s="4">
        <v>3130</v>
      </c>
      <c r="L3576" s="1" t="s">
        <v>146</v>
      </c>
      <c r="M3576" s="1" t="s">
        <v>132</v>
      </c>
      <c r="N3576" s="1" t="s">
        <v>163</v>
      </c>
      <c r="O3576" s="1" t="s">
        <v>93</v>
      </c>
      <c r="P3576">
        <v>60</v>
      </c>
      <c r="Q3576">
        <v>4875</v>
      </c>
      <c r="R3576">
        <v>77463.75</v>
      </c>
      <c r="S3576">
        <v>15.89</v>
      </c>
      <c r="T3576">
        <v>0.26</v>
      </c>
      <c r="U3576">
        <f t="shared" si="1016"/>
        <v>77463.75</v>
      </c>
      <c r="V3576">
        <f t="shared" si="1017"/>
        <v>292500</v>
      </c>
      <c r="W3576" s="1" t="s">
        <v>281</v>
      </c>
      <c r="X3576" s="1" t="s">
        <v>1236</v>
      </c>
      <c r="Y3576" s="1" t="s">
        <v>161</v>
      </c>
      <c r="Z3576" s="3">
        <v>13722</v>
      </c>
      <c r="AA3576" s="4">
        <f t="shared" si="1025"/>
        <v>2556</v>
      </c>
      <c r="AB3576" s="4">
        <f xml:space="preserve"> 2244.740206  + 0.1097478*Q3576</f>
        <v>2779.7607309999999</v>
      </c>
      <c r="AC3576" s="4">
        <f>AF3576</f>
        <v>2556</v>
      </c>
      <c r="AD3576" s="4">
        <f t="shared" si="1024"/>
        <v>2556</v>
      </c>
      <c r="AE3576" s="4">
        <v>2556</v>
      </c>
      <c r="AF3576" s="4">
        <v>2556</v>
      </c>
      <c r="AG3576" s="4">
        <f>AE3576</f>
        <v>2556</v>
      </c>
      <c r="AI3576" t="e">
        <f t="shared" si="1020"/>
        <v>#N/A</v>
      </c>
      <c r="AJ3576">
        <v>4471.07</v>
      </c>
      <c r="AK3576" s="2">
        <v>4471.07</v>
      </c>
      <c r="AL3576" s="2">
        <f>AJ3576</f>
        <v>4471.07</v>
      </c>
      <c r="AM3576" s="4"/>
      <c r="AN3576" t="e">
        <f>VLOOKUP([1]!Tabelle13[[#This Row],[Vlookup this ID for freight costs]],$AL$2:$AL$6811,2,FALSE)</f>
        <v>#REF!</v>
      </c>
      <c r="AP3576">
        <v>127.82</v>
      </c>
      <c r="AQ3576">
        <v>127.82</v>
      </c>
      <c r="AR3576" s="4">
        <v>15</v>
      </c>
      <c r="AS3576" s="4">
        <v>4</v>
      </c>
      <c r="AT3576" s="4">
        <v>2011</v>
      </c>
      <c r="AU3576" s="4">
        <v>5</v>
      </c>
      <c r="AV3576" s="4">
        <v>4</v>
      </c>
      <c r="AW3576" s="4">
        <v>2011</v>
      </c>
      <c r="AX3576" t="str">
        <f t="shared" si="1022"/>
        <v>No Delay</v>
      </c>
      <c r="AY3576">
        <f t="shared" si="1023"/>
        <v>0</v>
      </c>
    </row>
    <row r="3577" spans="1:51" x14ac:dyDescent="0.2">
      <c r="A3577" s="3">
        <v>86372</v>
      </c>
      <c r="B3577" s="1" t="s">
        <v>172</v>
      </c>
      <c r="C3577" s="1" t="s">
        <v>114</v>
      </c>
      <c r="D3577" s="1" t="s">
        <v>130</v>
      </c>
      <c r="E3577" s="1" t="s">
        <v>101</v>
      </c>
      <c r="F3577" s="1" t="s">
        <v>101</v>
      </c>
      <c r="G3577" s="13" t="s">
        <v>2114</v>
      </c>
      <c r="H3577" s="12">
        <v>40648</v>
      </c>
      <c r="I3577" s="12" t="s">
        <v>590</v>
      </c>
      <c r="J3577" s="12">
        <v>40638</v>
      </c>
      <c r="K3577" s="4">
        <v>3131</v>
      </c>
      <c r="L3577" s="1" t="s">
        <v>146</v>
      </c>
      <c r="M3577" s="1" t="s">
        <v>132</v>
      </c>
      <c r="N3577" s="1" t="s">
        <v>163</v>
      </c>
      <c r="O3577" s="1" t="s">
        <v>93</v>
      </c>
      <c r="P3577">
        <v>60</v>
      </c>
      <c r="Q3577">
        <v>20000</v>
      </c>
      <c r="R3577">
        <v>317800</v>
      </c>
      <c r="S3577">
        <v>15.89</v>
      </c>
      <c r="T3577">
        <v>0.26</v>
      </c>
      <c r="U3577">
        <f t="shared" si="1016"/>
        <v>317800</v>
      </c>
      <c r="V3577">
        <f t="shared" si="1017"/>
        <v>1200000</v>
      </c>
      <c r="W3577" s="1" t="s">
        <v>160</v>
      </c>
      <c r="X3577" s="1" t="s">
        <v>1236</v>
      </c>
      <c r="Y3577" s="1" t="s">
        <v>161</v>
      </c>
      <c r="Z3577" s="3">
        <v>13722</v>
      </c>
      <c r="AA3577" s="4">
        <f t="shared" si="1025"/>
        <v>2556</v>
      </c>
      <c r="AB3577" s="4">
        <f xml:space="preserve"> 2244.740206  + 0.1097478*Q3577</f>
        <v>4439.6962060000005</v>
      </c>
      <c r="AC3577" s="4">
        <f>AF3577</f>
        <v>2556</v>
      </c>
      <c r="AD3577" s="4">
        <f t="shared" si="1024"/>
        <v>3737.3055555555557</v>
      </c>
      <c r="AE3577" s="3" t="s">
        <v>2115</v>
      </c>
      <c r="AF3577" s="3">
        <v>2556</v>
      </c>
      <c r="AG3577" s="4">
        <f>AI3577</f>
        <v>2556</v>
      </c>
      <c r="AH3577" s="4">
        <v>84632</v>
      </c>
      <c r="AI3577">
        <f t="shared" si="1020"/>
        <v>2556</v>
      </c>
      <c r="AJ3577" t="s">
        <v>2115</v>
      </c>
      <c r="AK3577" s="2">
        <v>4471.07</v>
      </c>
      <c r="AL3577" s="2">
        <f>AN3577</f>
        <v>4471.07</v>
      </c>
      <c r="AM3577" s="4">
        <v>84632</v>
      </c>
      <c r="AN3577">
        <f>INDEX($AJ$2:$AJ$6811,MATCH(AM3577,$A$2:$A$6811,0))</f>
        <v>4471.07</v>
      </c>
      <c r="AP3577">
        <v>524.37</v>
      </c>
      <c r="AQ3577">
        <v>524.37</v>
      </c>
      <c r="AR3577" s="4">
        <v>15</v>
      </c>
      <c r="AS3577" s="4">
        <v>4</v>
      </c>
      <c r="AT3577" s="4">
        <v>2011</v>
      </c>
      <c r="AU3577" s="4">
        <v>5</v>
      </c>
      <c r="AV3577" s="4">
        <v>4</v>
      </c>
      <c r="AW3577" s="4">
        <v>2011</v>
      </c>
      <c r="AX3577" t="str">
        <f t="shared" si="1022"/>
        <v>No Delay</v>
      </c>
      <c r="AY3577">
        <f t="shared" si="1023"/>
        <v>0</v>
      </c>
    </row>
    <row r="3578" spans="1:51" x14ac:dyDescent="0.2">
      <c r="A3578" s="3">
        <v>23557</v>
      </c>
      <c r="B3578" s="1" t="s">
        <v>328</v>
      </c>
      <c r="C3578" s="1" t="s">
        <v>150</v>
      </c>
      <c r="D3578" s="1" t="s">
        <v>100</v>
      </c>
      <c r="E3578" s="1" t="s">
        <v>101</v>
      </c>
      <c r="F3578" s="1" t="s">
        <v>101</v>
      </c>
      <c r="G3578" s="13" t="s">
        <v>1041</v>
      </c>
      <c r="H3578" s="12">
        <v>40036</v>
      </c>
      <c r="I3578" s="12" t="s">
        <v>2025</v>
      </c>
      <c r="J3578" s="12">
        <v>40037</v>
      </c>
      <c r="K3578" s="4">
        <v>1746</v>
      </c>
      <c r="L3578" s="1" t="s">
        <v>146</v>
      </c>
      <c r="M3578" s="1" t="s">
        <v>1920</v>
      </c>
      <c r="N3578" s="1" t="s">
        <v>224</v>
      </c>
      <c r="O3578" s="1" t="s">
        <v>225</v>
      </c>
      <c r="P3578">
        <v>30</v>
      </c>
      <c r="Q3578">
        <v>2837</v>
      </c>
      <c r="R3578">
        <v>73030.7</v>
      </c>
      <c r="S3578">
        <v>25.74</v>
      </c>
      <c r="T3578">
        <v>0.86</v>
      </c>
      <c r="U3578">
        <f t="shared" si="1016"/>
        <v>73024.37999999999</v>
      </c>
      <c r="V3578">
        <f t="shared" si="1017"/>
        <v>85110</v>
      </c>
      <c r="W3578" s="1" t="s">
        <v>149</v>
      </c>
      <c r="X3578" s="1" t="s">
        <v>150</v>
      </c>
      <c r="Y3578" s="1" t="s">
        <v>150</v>
      </c>
      <c r="Z3578" s="3">
        <v>800</v>
      </c>
      <c r="AA3578" s="4">
        <f t="shared" ref="AA3578:AA3579" si="1052">AB3578</f>
        <v>2556.5006899999998</v>
      </c>
      <c r="AB3578" s="2">
        <f t="shared" ref="AB3578:AB3579" si="1053">2245.156962+0.109744*Q3578</f>
        <v>2556.5006899999998</v>
      </c>
      <c r="AC3578" s="4">
        <f>AD3578</f>
        <v>2556.5006899999998</v>
      </c>
      <c r="AD3578" s="4">
        <f t="shared" si="1024"/>
        <v>2556.5006899999998</v>
      </c>
      <c r="AE3578" s="4" t="s">
        <v>62</v>
      </c>
      <c r="AG3578" s="4" t="str">
        <f t="shared" ref="AG3578:AG3584" si="1054">AE3578</f>
        <v>Weight Captured Separately</v>
      </c>
      <c r="AI3578" t="e">
        <f t="shared" si="1020"/>
        <v>#N/A</v>
      </c>
      <c r="AJ3578" t="s">
        <v>81</v>
      </c>
      <c r="AK3578" s="2"/>
      <c r="AL3578" s="2" t="str">
        <f t="shared" ref="AL3578:AL3584" si="1055">AJ3578</f>
        <v>Freight Included in Commodity Cost</v>
      </c>
      <c r="AM3578" s="4"/>
      <c r="AN3578" t="e">
        <f>VLOOKUP([1]!Tabelle13[[#This Row],[Vlookup this ID for freight costs]],$AL$2:$AL$6811,2,FALSE)</f>
        <v>#REF!</v>
      </c>
      <c r="AO3578">
        <f t="shared" ref="AO3578:AO3579" si="1056">IF(AK:AK="",AC:AC*6.242+1.383 -2.844 + 3.145 -2.265  -2.026,AK:AK)</f>
        <v>15955.07030698</v>
      </c>
      <c r="AP3578">
        <v>143.13999999999999</v>
      </c>
      <c r="AQ3578">
        <v>143.13999999999999</v>
      </c>
      <c r="AR3578" s="4">
        <v>11</v>
      </c>
      <c r="AS3578" s="4">
        <v>8</v>
      </c>
      <c r="AT3578" s="4">
        <v>2009</v>
      </c>
      <c r="AU3578" s="4">
        <v>12</v>
      </c>
      <c r="AV3578" s="4">
        <v>8</v>
      </c>
      <c r="AW3578" s="4">
        <v>2009</v>
      </c>
      <c r="AX3578" t="str">
        <f t="shared" si="1022"/>
        <v>Delay</v>
      </c>
      <c r="AY3578">
        <f t="shared" si="1023"/>
        <v>1</v>
      </c>
    </row>
    <row r="3579" spans="1:51" x14ac:dyDescent="0.2">
      <c r="A3579" s="3">
        <v>40555</v>
      </c>
      <c r="B3579" s="1" t="s">
        <v>140</v>
      </c>
      <c r="C3579" s="1" t="s">
        <v>99</v>
      </c>
      <c r="D3579" s="1" t="s">
        <v>266</v>
      </c>
      <c r="E3579" s="1" t="s">
        <v>53</v>
      </c>
      <c r="F3579" s="1" t="s">
        <v>53</v>
      </c>
      <c r="G3579" s="13" t="s">
        <v>169</v>
      </c>
      <c r="H3579" s="12">
        <v>40340</v>
      </c>
      <c r="I3579" s="12" t="s">
        <v>228</v>
      </c>
      <c r="J3579" s="12">
        <v>40333</v>
      </c>
      <c r="K3579" s="4">
        <v>2493</v>
      </c>
      <c r="L3579" s="1" t="s">
        <v>146</v>
      </c>
      <c r="M3579" s="1" t="s">
        <v>423</v>
      </c>
      <c r="N3579" s="1" t="s">
        <v>392</v>
      </c>
      <c r="O3579" s="1" t="s">
        <v>393</v>
      </c>
      <c r="P3579">
        <v>120</v>
      </c>
      <c r="Q3579">
        <v>2855</v>
      </c>
      <c r="R3579">
        <v>103236.8</v>
      </c>
      <c r="S3579">
        <v>36.159999999999997</v>
      </c>
      <c r="T3579">
        <v>0.3</v>
      </c>
      <c r="U3579">
        <f t="shared" si="1016"/>
        <v>103236.79999999999</v>
      </c>
      <c r="V3579">
        <f t="shared" si="1017"/>
        <v>342600</v>
      </c>
      <c r="W3579" s="1" t="s">
        <v>394</v>
      </c>
      <c r="X3579" s="1" t="s">
        <v>112</v>
      </c>
      <c r="Y3579" s="1" t="s">
        <v>112</v>
      </c>
      <c r="Z3579" s="3">
        <v>6808</v>
      </c>
      <c r="AA3579" s="4">
        <f t="shared" si="1052"/>
        <v>2558.4760820000001</v>
      </c>
      <c r="AB3579" s="2">
        <f t="shared" si="1053"/>
        <v>2558.4760820000001</v>
      </c>
      <c r="AC3579" s="4">
        <f>AD3579</f>
        <v>2558.4760820000001</v>
      </c>
      <c r="AD3579" s="4">
        <f t="shared" si="1024"/>
        <v>2558.4760820000001</v>
      </c>
      <c r="AE3579" s="4" t="s">
        <v>62</v>
      </c>
      <c r="AG3579" s="4" t="str">
        <f t="shared" si="1054"/>
        <v>Weight Captured Separately</v>
      </c>
      <c r="AI3579" t="e">
        <f t="shared" si="1020"/>
        <v>#N/A</v>
      </c>
      <c r="AJ3579" t="s">
        <v>63</v>
      </c>
      <c r="AK3579" s="2"/>
      <c r="AL3579" s="2" t="str">
        <f t="shared" si="1055"/>
        <v>Invoiced Separately</v>
      </c>
      <c r="AM3579" s="4"/>
      <c r="AN3579" t="e">
        <f>VLOOKUP([1]!Tabelle13[[#This Row],[Vlookup this ID for freight costs]],$AL$2:$AL$6811,2,FALSE)</f>
        <v>#REF!</v>
      </c>
      <c r="AO3579">
        <f t="shared" si="1056"/>
        <v>15967.400703844003</v>
      </c>
      <c r="AP3579">
        <v>222.58</v>
      </c>
      <c r="AQ3579">
        <v>222.58</v>
      </c>
      <c r="AR3579" s="4">
        <v>11</v>
      </c>
      <c r="AS3579" s="4">
        <v>6</v>
      </c>
      <c r="AT3579" s="4">
        <v>2010</v>
      </c>
      <c r="AU3579" s="4">
        <v>4</v>
      </c>
      <c r="AV3579" s="4">
        <v>6</v>
      </c>
      <c r="AW3579" s="4">
        <v>2010</v>
      </c>
      <c r="AX3579" t="str">
        <f t="shared" si="1022"/>
        <v>No Delay</v>
      </c>
      <c r="AY3579">
        <f t="shared" si="1023"/>
        <v>0</v>
      </c>
    </row>
    <row r="3580" spans="1:51" x14ac:dyDescent="0.2">
      <c r="A3580" s="3">
        <v>84567</v>
      </c>
      <c r="B3580" s="1" t="s">
        <v>175</v>
      </c>
      <c r="C3580" s="1" t="s">
        <v>165</v>
      </c>
      <c r="D3580" s="1" t="s">
        <v>130</v>
      </c>
      <c r="E3580" s="1" t="s">
        <v>53</v>
      </c>
      <c r="F3580" s="1" t="s">
        <v>53</v>
      </c>
      <c r="G3580" s="13" t="s">
        <v>311</v>
      </c>
      <c r="H3580" s="12">
        <v>40324</v>
      </c>
      <c r="I3580" s="12" t="s">
        <v>1655</v>
      </c>
      <c r="J3580" s="12">
        <v>40325</v>
      </c>
      <c r="K3580" s="4">
        <v>2464</v>
      </c>
      <c r="L3580" s="1" t="s">
        <v>146</v>
      </c>
      <c r="M3580" s="1" t="s">
        <v>132</v>
      </c>
      <c r="N3580" s="1" t="s">
        <v>154</v>
      </c>
      <c r="O3580" s="1" t="s">
        <v>93</v>
      </c>
      <c r="P3580">
        <v>60</v>
      </c>
      <c r="Q3580">
        <v>20000</v>
      </c>
      <c r="R3580">
        <v>224400</v>
      </c>
      <c r="S3580">
        <v>11.22</v>
      </c>
      <c r="T3580">
        <v>0.19</v>
      </c>
      <c r="U3580">
        <f t="shared" si="1016"/>
        <v>224400</v>
      </c>
      <c r="V3580">
        <f t="shared" si="1017"/>
        <v>1200000</v>
      </c>
      <c r="W3580" s="1" t="s">
        <v>160</v>
      </c>
      <c r="X3580" s="1" t="s">
        <v>1236</v>
      </c>
      <c r="Y3580" s="1" t="s">
        <v>161</v>
      </c>
      <c r="Z3580" s="3">
        <v>5149</v>
      </c>
      <c r="AA3580" s="4">
        <f t="shared" si="1025"/>
        <v>2560</v>
      </c>
      <c r="AB3580" s="4">
        <f xml:space="preserve"> 2244.740206  + 0.1097478*Q3580</f>
        <v>4439.6962060000005</v>
      </c>
      <c r="AC3580" s="4">
        <f>AF3580</f>
        <v>2560</v>
      </c>
      <c r="AD3580" s="4">
        <f t="shared" si="1024"/>
        <v>3737.3055555555557</v>
      </c>
      <c r="AE3580" s="4">
        <v>2560</v>
      </c>
      <c r="AF3580" s="4">
        <v>2560</v>
      </c>
      <c r="AG3580" s="4">
        <f t="shared" si="1054"/>
        <v>2560</v>
      </c>
      <c r="AI3580" t="e">
        <f t="shared" si="1020"/>
        <v>#N/A</v>
      </c>
      <c r="AJ3580">
        <v>20654.810000000001</v>
      </c>
      <c r="AK3580" s="2">
        <v>20654.810000000001</v>
      </c>
      <c r="AL3580" s="2">
        <f t="shared" si="1055"/>
        <v>20654.810000000001</v>
      </c>
      <c r="AM3580" s="4"/>
      <c r="AN3580" t="e">
        <f>VLOOKUP([1]!Tabelle13[[#This Row],[Vlookup this ID for freight costs]],$AL$2:$AL$6811,2,FALSE)</f>
        <v>#REF!</v>
      </c>
      <c r="AP3580">
        <v>483.81</v>
      </c>
      <c r="AQ3580">
        <v>483.81</v>
      </c>
      <c r="AR3580" s="4">
        <v>26</v>
      </c>
      <c r="AS3580" s="4">
        <v>5</v>
      </c>
      <c r="AT3580" s="4">
        <v>2010</v>
      </c>
      <c r="AU3580" s="4">
        <v>27</v>
      </c>
      <c r="AV3580" s="4">
        <v>5</v>
      </c>
      <c r="AW3580" s="4">
        <v>2010</v>
      </c>
      <c r="AX3580" t="str">
        <f t="shared" si="1022"/>
        <v>Delay</v>
      </c>
      <c r="AY3580">
        <f t="shared" si="1023"/>
        <v>1</v>
      </c>
    </row>
    <row r="3581" spans="1:51" x14ac:dyDescent="0.2">
      <c r="A3581" s="3">
        <v>5035</v>
      </c>
      <c r="B3581" s="1" t="s">
        <v>1918</v>
      </c>
      <c r="C3581" s="1" t="s">
        <v>150</v>
      </c>
      <c r="D3581" s="1" t="s">
        <v>100</v>
      </c>
      <c r="E3581" s="1" t="s">
        <v>53</v>
      </c>
      <c r="F3581" s="1" t="s">
        <v>53</v>
      </c>
      <c r="G3581" s="13" t="s">
        <v>1975</v>
      </c>
      <c r="H3581" s="12">
        <v>39903</v>
      </c>
      <c r="I3581" s="12" t="s">
        <v>443</v>
      </c>
      <c r="J3581" s="12">
        <v>39784</v>
      </c>
      <c r="K3581" s="4">
        <v>1240</v>
      </c>
      <c r="L3581" s="1" t="s">
        <v>146</v>
      </c>
      <c r="M3581" s="1" t="s">
        <v>1920</v>
      </c>
      <c r="N3581" s="1" t="s">
        <v>1939</v>
      </c>
      <c r="O3581" s="1" t="s">
        <v>1940</v>
      </c>
      <c r="P3581">
        <v>60</v>
      </c>
      <c r="Q3581">
        <v>2880</v>
      </c>
      <c r="R3581">
        <v>44812.800000000003</v>
      </c>
      <c r="S3581">
        <v>15.56</v>
      </c>
      <c r="T3581">
        <v>0.26</v>
      </c>
      <c r="U3581">
        <f t="shared" si="1016"/>
        <v>44812.800000000003</v>
      </c>
      <c r="V3581">
        <f t="shared" si="1017"/>
        <v>172800</v>
      </c>
      <c r="W3581" s="1" t="s">
        <v>1941</v>
      </c>
      <c r="X3581" s="1" t="s">
        <v>1942</v>
      </c>
      <c r="Y3581" s="1" t="s">
        <v>1942</v>
      </c>
      <c r="Z3581" s="3">
        <v>7737</v>
      </c>
      <c r="AA3581" s="4">
        <f>AB3581</f>
        <v>2561.2196819999999</v>
      </c>
      <c r="AB3581" s="2">
        <f>2245.156962+0.109744*Q3581</f>
        <v>2561.2196819999999</v>
      </c>
      <c r="AC3581" s="4">
        <f>AD3581</f>
        <v>961.64393640000003</v>
      </c>
      <c r="AD3581" s="4">
        <f t="shared" si="1024"/>
        <v>961.64393640000003</v>
      </c>
      <c r="AE3581" s="4" t="s">
        <v>62</v>
      </c>
      <c r="AG3581" s="4" t="str">
        <f t="shared" si="1054"/>
        <v>Weight Captured Separately</v>
      </c>
      <c r="AH3581" s="4">
        <v>10652</v>
      </c>
      <c r="AI3581">
        <f t="shared" si="1020"/>
        <v>4091</v>
      </c>
      <c r="AJ3581" t="s">
        <v>81</v>
      </c>
      <c r="AK3581" s="2"/>
      <c r="AL3581" s="2" t="str">
        <f t="shared" si="1055"/>
        <v>Freight Included in Commodity Cost</v>
      </c>
      <c r="AM3581" s="4"/>
      <c r="AN3581" t="e">
        <f>VLOOKUP([1]!Tabelle13[[#This Row],[Vlookup this ID for freight costs]],$AL$2:$AL$6811,2,FALSE)</f>
        <v>#REF!</v>
      </c>
      <c r="AO3581">
        <f>IF(AK:AK="",AC:AC*6.242+1.383 -2.844 + 3.145 -2.265  -2.026,AK:AK)</f>
        <v>5999.9744510088003</v>
      </c>
      <c r="AP3581">
        <v>87.83</v>
      </c>
      <c r="AQ3581">
        <v>87.83</v>
      </c>
      <c r="AR3581" s="4">
        <v>31</v>
      </c>
      <c r="AS3581" s="4">
        <v>3</v>
      </c>
      <c r="AT3581" s="4">
        <v>2009</v>
      </c>
      <c r="AU3581" s="4">
        <v>2</v>
      </c>
      <c r="AV3581" s="4">
        <v>12</v>
      </c>
      <c r="AW3581" s="4">
        <v>2008</v>
      </c>
      <c r="AX3581" t="str">
        <f t="shared" si="1022"/>
        <v>No Delay</v>
      </c>
      <c r="AY3581">
        <f t="shared" si="1023"/>
        <v>0</v>
      </c>
    </row>
    <row r="3582" spans="1:51" x14ac:dyDescent="0.2">
      <c r="A3582" s="3">
        <v>12278</v>
      </c>
      <c r="B3582" s="1" t="s">
        <v>350</v>
      </c>
      <c r="C3582" s="1" t="s">
        <v>65</v>
      </c>
      <c r="D3582" s="1" t="s">
        <v>130</v>
      </c>
      <c r="E3582" s="1" t="s">
        <v>152</v>
      </c>
      <c r="F3582" s="1" t="s">
        <v>152</v>
      </c>
      <c r="G3582" s="13" t="s">
        <v>1048</v>
      </c>
      <c r="H3582" s="12">
        <v>39941</v>
      </c>
      <c r="I3582" s="12" t="s">
        <v>1048</v>
      </c>
      <c r="J3582" s="12">
        <v>39941</v>
      </c>
      <c r="K3582" s="4">
        <v>1534</v>
      </c>
      <c r="L3582" s="1" t="s">
        <v>146</v>
      </c>
      <c r="M3582" s="1" t="s">
        <v>132</v>
      </c>
      <c r="N3582" s="1" t="s">
        <v>147</v>
      </c>
      <c r="O3582" s="1" t="s">
        <v>148</v>
      </c>
      <c r="P3582">
        <v>30</v>
      </c>
      <c r="Q3582">
        <v>27439</v>
      </c>
      <c r="R3582">
        <v>720273.75</v>
      </c>
      <c r="S3582">
        <v>26.25</v>
      </c>
      <c r="T3582">
        <v>0.88</v>
      </c>
      <c r="U3582">
        <f t="shared" si="1016"/>
        <v>720273.75</v>
      </c>
      <c r="V3582">
        <f t="shared" si="1017"/>
        <v>823170</v>
      </c>
      <c r="W3582" s="1" t="s">
        <v>149</v>
      </c>
      <c r="X3582" s="1" t="s">
        <v>150</v>
      </c>
      <c r="Y3582" s="1" t="s">
        <v>150</v>
      </c>
      <c r="Z3582" s="3">
        <v>4785</v>
      </c>
      <c r="AA3582" s="4">
        <f t="shared" si="1025"/>
        <v>2561</v>
      </c>
      <c r="AB3582" s="4">
        <f xml:space="preserve"> 2244.740206  + 0.1097478*Q3582</f>
        <v>5256.1100901999998</v>
      </c>
      <c r="AC3582" s="4">
        <f>AF3582</f>
        <v>2561</v>
      </c>
      <c r="AD3582" s="4">
        <f t="shared" si="1024"/>
        <v>2561</v>
      </c>
      <c r="AE3582" s="4">
        <v>2561</v>
      </c>
      <c r="AF3582" s="4">
        <v>2561</v>
      </c>
      <c r="AG3582" s="4">
        <f t="shared" si="1054"/>
        <v>2561</v>
      </c>
      <c r="AI3582" t="e">
        <f t="shared" si="1020"/>
        <v>#N/A</v>
      </c>
      <c r="AJ3582">
        <v>15128.47</v>
      </c>
      <c r="AK3582" s="2">
        <v>15128.47</v>
      </c>
      <c r="AL3582" s="2">
        <f t="shared" si="1055"/>
        <v>15128.47</v>
      </c>
      <c r="AM3582" s="4"/>
      <c r="AN3582" t="e">
        <f>VLOOKUP([1]!Tabelle13[[#This Row],[Vlookup this ID for freight costs]],$AL$2:$AL$6811,2,FALSE)</f>
        <v>#REF!</v>
      </c>
      <c r="AP3582">
        <v>1411.74</v>
      </c>
      <c r="AQ3582">
        <v>1411.74</v>
      </c>
      <c r="AR3582" s="4">
        <v>8</v>
      </c>
      <c r="AS3582" s="4">
        <v>5</v>
      </c>
      <c r="AT3582" s="4">
        <v>2009</v>
      </c>
      <c r="AU3582" s="4">
        <v>8</v>
      </c>
      <c r="AV3582" s="4">
        <v>5</v>
      </c>
      <c r="AW3582" s="4">
        <v>2009</v>
      </c>
      <c r="AX3582" t="str">
        <f t="shared" si="1022"/>
        <v>No Delay</v>
      </c>
      <c r="AY3582">
        <f t="shared" si="1023"/>
        <v>0</v>
      </c>
    </row>
    <row r="3583" spans="1:51" x14ac:dyDescent="0.2">
      <c r="A3583" s="3">
        <v>54781</v>
      </c>
      <c r="B3583" s="1" t="s">
        <v>151</v>
      </c>
      <c r="C3583" s="1" t="s">
        <v>65</v>
      </c>
      <c r="D3583" s="1" t="s">
        <v>266</v>
      </c>
      <c r="E3583" s="1" t="s">
        <v>53</v>
      </c>
      <c r="F3583" s="1" t="s">
        <v>53</v>
      </c>
      <c r="G3583" s="13" t="s">
        <v>2116</v>
      </c>
      <c r="H3583" s="12">
        <v>42192</v>
      </c>
      <c r="I3583" s="12" t="s">
        <v>2116</v>
      </c>
      <c r="J3583" s="12">
        <v>42192</v>
      </c>
      <c r="K3583" s="4">
        <v>6652</v>
      </c>
      <c r="L3583" s="1" t="s">
        <v>146</v>
      </c>
      <c r="M3583" s="1" t="s">
        <v>423</v>
      </c>
      <c r="N3583" s="1" t="s">
        <v>491</v>
      </c>
      <c r="O3583" s="1" t="s">
        <v>93</v>
      </c>
      <c r="P3583">
        <v>60</v>
      </c>
      <c r="Q3583">
        <v>2890</v>
      </c>
      <c r="R3583">
        <v>17166.599999999999</v>
      </c>
      <c r="S3583">
        <v>5.94</v>
      </c>
      <c r="T3583">
        <v>0.1</v>
      </c>
      <c r="U3583">
        <f t="shared" si="1016"/>
        <v>17166.600000000002</v>
      </c>
      <c r="V3583">
        <f t="shared" si="1017"/>
        <v>173400</v>
      </c>
      <c r="W3583" s="1" t="s">
        <v>394</v>
      </c>
      <c r="X3583" s="1" t="s">
        <v>112</v>
      </c>
      <c r="Y3583" s="1" t="s">
        <v>112</v>
      </c>
      <c r="Z3583" s="3">
        <v>8062</v>
      </c>
      <c r="AA3583" s="4">
        <f t="shared" ref="AA3583:AA3584" si="1057">AB3583</f>
        <v>2562.3171219999999</v>
      </c>
      <c r="AB3583" s="2">
        <f t="shared" ref="AB3583:AB3584" si="1058">2245.156962+0.109744*Q3583</f>
        <v>2562.3171219999999</v>
      </c>
      <c r="AC3583" s="4">
        <f>AD3583</f>
        <v>1365.158561</v>
      </c>
      <c r="AD3583" s="4">
        <f t="shared" si="1024"/>
        <v>1365.158561</v>
      </c>
      <c r="AE3583" s="4" t="s">
        <v>62</v>
      </c>
      <c r="AG3583" s="4" t="str">
        <f t="shared" si="1054"/>
        <v>Weight Captured Separately</v>
      </c>
      <c r="AI3583" t="e">
        <f t="shared" si="1020"/>
        <v>#N/A</v>
      </c>
      <c r="AJ3583" t="s">
        <v>63</v>
      </c>
      <c r="AK3583" s="2"/>
      <c r="AL3583" s="2" t="str">
        <f t="shared" si="1055"/>
        <v>Invoiced Separately</v>
      </c>
      <c r="AM3583" s="4"/>
      <c r="AN3583" t="e">
        <f>VLOOKUP([1]!Tabelle13[[#This Row],[Vlookup this ID for freight costs]],$AL$2:$AL$6811,2,FALSE)</f>
        <v>#REF!</v>
      </c>
      <c r="AO3583">
        <f t="shared" ref="AO3583:AO3584" si="1059">IF(AK:AK="",AC:AC*6.242+1.383 -2.844 + 3.145 -2.265  -2.026,AK:AK)</f>
        <v>8518.7127377620018</v>
      </c>
      <c r="AP3583">
        <v>20.21</v>
      </c>
      <c r="AQ3583">
        <v>20.21</v>
      </c>
      <c r="AR3583" s="4">
        <v>7</v>
      </c>
      <c r="AS3583" s="4">
        <v>7</v>
      </c>
      <c r="AT3583" s="4">
        <v>2015</v>
      </c>
      <c r="AU3583" s="4">
        <v>7</v>
      </c>
      <c r="AV3583" s="4">
        <v>7</v>
      </c>
      <c r="AW3583" s="4">
        <v>2015</v>
      </c>
      <c r="AX3583" t="str">
        <f t="shared" si="1022"/>
        <v>No Delay</v>
      </c>
      <c r="AY3583">
        <f t="shared" si="1023"/>
        <v>0</v>
      </c>
    </row>
    <row r="3584" spans="1:51" x14ac:dyDescent="0.2">
      <c r="A3584" s="3">
        <v>65693</v>
      </c>
      <c r="B3584" s="1" t="s">
        <v>328</v>
      </c>
      <c r="C3584" s="1" t="s">
        <v>150</v>
      </c>
      <c r="D3584" s="1" t="s">
        <v>100</v>
      </c>
      <c r="E3584" s="1" t="s">
        <v>101</v>
      </c>
      <c r="F3584" s="1" t="s">
        <v>101</v>
      </c>
      <c r="G3584" s="13" t="s">
        <v>1960</v>
      </c>
      <c r="H3584" s="12">
        <v>41676</v>
      </c>
      <c r="I3584" s="12" t="s">
        <v>1960</v>
      </c>
      <c r="J3584" s="12">
        <v>41676</v>
      </c>
      <c r="K3584" s="4">
        <v>5265</v>
      </c>
      <c r="L3584" s="1" t="s">
        <v>146</v>
      </c>
      <c r="M3584" s="1" t="s">
        <v>1920</v>
      </c>
      <c r="N3584" s="1" t="s">
        <v>302</v>
      </c>
      <c r="O3584" s="1" t="s">
        <v>93</v>
      </c>
      <c r="P3584">
        <v>30</v>
      </c>
      <c r="Q3584">
        <v>2906</v>
      </c>
      <c r="R3584">
        <v>54302.12</v>
      </c>
      <c r="S3584">
        <v>18.690000000000001</v>
      </c>
      <c r="T3584">
        <v>0.62</v>
      </c>
      <c r="U3584">
        <f t="shared" si="1016"/>
        <v>54313.140000000007</v>
      </c>
      <c r="V3584">
        <f t="shared" si="1017"/>
        <v>87180</v>
      </c>
      <c r="W3584" s="1" t="s">
        <v>179</v>
      </c>
      <c r="X3584" s="1" t="s">
        <v>1236</v>
      </c>
      <c r="Y3584" s="1" t="s">
        <v>156</v>
      </c>
      <c r="Z3584" s="3">
        <v>16635</v>
      </c>
      <c r="AA3584" s="4">
        <f t="shared" si="1057"/>
        <v>2564.073026</v>
      </c>
      <c r="AB3584" s="2">
        <f t="shared" si="1058"/>
        <v>2564.073026</v>
      </c>
      <c r="AC3584" s="4">
        <f>AD3584</f>
        <v>4222.036513</v>
      </c>
      <c r="AD3584" s="4">
        <f t="shared" si="1024"/>
        <v>4222.036513</v>
      </c>
      <c r="AE3584" s="4" t="s">
        <v>62</v>
      </c>
      <c r="AG3584" s="4" t="str">
        <f t="shared" si="1054"/>
        <v>Weight Captured Separately</v>
      </c>
      <c r="AI3584" t="e">
        <f t="shared" si="1020"/>
        <v>#N/A</v>
      </c>
      <c r="AJ3584" t="s">
        <v>81</v>
      </c>
      <c r="AK3584" s="2"/>
      <c r="AL3584" s="2" t="str">
        <f t="shared" si="1055"/>
        <v>Freight Included in Commodity Cost</v>
      </c>
      <c r="AM3584" s="4"/>
      <c r="AN3584" t="e">
        <f>VLOOKUP([1]!Tabelle13[[#This Row],[Vlookup this ID for freight costs]],$AL$2:$AL$6811,2,FALSE)</f>
        <v>#REF!</v>
      </c>
      <c r="AO3584">
        <f t="shared" si="1059"/>
        <v>26351.344914146001</v>
      </c>
      <c r="AP3584">
        <v>67.17</v>
      </c>
      <c r="AQ3584">
        <v>67.17</v>
      </c>
      <c r="AR3584" s="4">
        <v>6</v>
      </c>
      <c r="AS3584" s="4">
        <v>2</v>
      </c>
      <c r="AT3584" s="4">
        <v>2014</v>
      </c>
      <c r="AU3584" s="4">
        <v>6</v>
      </c>
      <c r="AV3584" s="4">
        <v>2</v>
      </c>
      <c r="AW3584" s="4">
        <v>2014</v>
      </c>
      <c r="AX3584" t="str">
        <f t="shared" si="1022"/>
        <v>No Delay</v>
      </c>
      <c r="AY3584">
        <f t="shared" si="1023"/>
        <v>0</v>
      </c>
    </row>
    <row r="3585" spans="1:51" x14ac:dyDescent="0.2">
      <c r="A3585" s="3">
        <v>84064</v>
      </c>
      <c r="B3585" s="1" t="s">
        <v>172</v>
      </c>
      <c r="C3585" s="1" t="s">
        <v>114</v>
      </c>
      <c r="D3585" s="1" t="s">
        <v>130</v>
      </c>
      <c r="E3585" s="1" t="s">
        <v>101</v>
      </c>
      <c r="F3585" s="1" t="s">
        <v>101</v>
      </c>
      <c r="G3585" s="13" t="s">
        <v>236</v>
      </c>
      <c r="H3585" s="12">
        <v>40633</v>
      </c>
      <c r="I3585" s="12" t="s">
        <v>590</v>
      </c>
      <c r="J3585" s="12">
        <v>40638</v>
      </c>
      <c r="K3585" s="4">
        <v>3129</v>
      </c>
      <c r="L3585" s="1" t="s">
        <v>146</v>
      </c>
      <c r="M3585" s="1" t="s">
        <v>132</v>
      </c>
      <c r="N3585" s="1" t="s">
        <v>196</v>
      </c>
      <c r="O3585" s="1" t="s">
        <v>93</v>
      </c>
      <c r="P3585">
        <v>60</v>
      </c>
      <c r="Q3585">
        <v>3355</v>
      </c>
      <c r="R3585">
        <v>19224.150000000001</v>
      </c>
      <c r="S3585">
        <v>5.73</v>
      </c>
      <c r="T3585">
        <v>0.1</v>
      </c>
      <c r="U3585">
        <f t="shared" si="1016"/>
        <v>19224.150000000001</v>
      </c>
      <c r="V3585">
        <f t="shared" si="1017"/>
        <v>201300</v>
      </c>
      <c r="W3585" s="1" t="s">
        <v>197</v>
      </c>
      <c r="X3585" s="1" t="s">
        <v>1236</v>
      </c>
      <c r="Y3585" s="1" t="s">
        <v>3082</v>
      </c>
      <c r="Z3585" s="3">
        <v>13092</v>
      </c>
      <c r="AA3585" s="4">
        <f t="shared" si="1025"/>
        <v>2565</v>
      </c>
      <c r="AB3585" s="4">
        <f xml:space="preserve"> 2244.740206  + 0.1097478*Q3585</f>
        <v>2612.9440749999999</v>
      </c>
      <c r="AC3585" s="4">
        <f>AF3585</f>
        <v>2565</v>
      </c>
      <c r="AD3585" s="4">
        <f t="shared" si="1024"/>
        <v>1479</v>
      </c>
      <c r="AE3585" s="3" t="s">
        <v>2117</v>
      </c>
      <c r="AF3585" s="3">
        <v>2565</v>
      </c>
      <c r="AG3585" s="4">
        <f>AI3585</f>
        <v>2565</v>
      </c>
      <c r="AH3585" s="4">
        <v>82941</v>
      </c>
      <c r="AI3585">
        <f t="shared" si="1020"/>
        <v>2565</v>
      </c>
      <c r="AJ3585" t="s">
        <v>2117</v>
      </c>
      <c r="AK3585" s="2">
        <v>4471.07</v>
      </c>
      <c r="AL3585" s="2">
        <f>AN3585</f>
        <v>4471.07</v>
      </c>
      <c r="AM3585" s="4">
        <v>82941</v>
      </c>
      <c r="AN3585">
        <f>INDEX($AJ$2:$AJ$6811,MATCH(AM3585,$A$2:$A$6811,0))</f>
        <v>4471.07</v>
      </c>
      <c r="AP3585">
        <v>41.45</v>
      </c>
      <c r="AQ3585">
        <v>41.45</v>
      </c>
      <c r="AR3585" s="4">
        <v>31</v>
      </c>
      <c r="AS3585" s="4">
        <v>3</v>
      </c>
      <c r="AT3585" s="4">
        <v>2011</v>
      </c>
      <c r="AU3585" s="4">
        <v>5</v>
      </c>
      <c r="AV3585" s="4">
        <v>4</v>
      </c>
      <c r="AW3585" s="4">
        <v>2011</v>
      </c>
      <c r="AX3585" t="str">
        <f t="shared" si="1022"/>
        <v>Delay</v>
      </c>
      <c r="AY3585">
        <f t="shared" si="1023"/>
        <v>5</v>
      </c>
    </row>
    <row r="3586" spans="1:51" x14ac:dyDescent="0.2">
      <c r="A3586" s="3">
        <v>82941</v>
      </c>
      <c r="B3586" s="1" t="s">
        <v>172</v>
      </c>
      <c r="C3586" s="1" t="s">
        <v>114</v>
      </c>
      <c r="D3586" s="1" t="s">
        <v>130</v>
      </c>
      <c r="E3586" s="1" t="s">
        <v>101</v>
      </c>
      <c r="F3586" s="1" t="s">
        <v>101</v>
      </c>
      <c r="G3586" s="13" t="s">
        <v>236</v>
      </c>
      <c r="H3586" s="12">
        <v>40633</v>
      </c>
      <c r="I3586" s="12" t="s">
        <v>590</v>
      </c>
      <c r="J3586" s="12">
        <v>40638</v>
      </c>
      <c r="K3586" s="4">
        <v>3126</v>
      </c>
      <c r="L3586" s="1" t="s">
        <v>146</v>
      </c>
      <c r="M3586" s="1" t="s">
        <v>132</v>
      </c>
      <c r="N3586" s="1" t="s">
        <v>275</v>
      </c>
      <c r="O3586" s="1" t="s">
        <v>93</v>
      </c>
      <c r="P3586">
        <v>60</v>
      </c>
      <c r="Q3586">
        <v>25000</v>
      </c>
      <c r="R3586">
        <v>213750</v>
      </c>
      <c r="S3586">
        <v>8.5500000000000007</v>
      </c>
      <c r="T3586">
        <v>0.14000000000000001</v>
      </c>
      <c r="U3586">
        <f t="shared" ref="U3586:U3649" si="1060">S3586*Q3586</f>
        <v>213750.00000000003</v>
      </c>
      <c r="V3586">
        <f t="shared" ref="V3586:V3649" si="1061">Q3586*P3586</f>
        <v>1500000</v>
      </c>
      <c r="W3586" s="1" t="s">
        <v>155</v>
      </c>
      <c r="X3586" s="1" t="s">
        <v>1236</v>
      </c>
      <c r="Y3586" s="1" t="s">
        <v>156</v>
      </c>
      <c r="Z3586" s="3">
        <v>14240</v>
      </c>
      <c r="AA3586" s="4">
        <f t="shared" si="1025"/>
        <v>2565</v>
      </c>
      <c r="AB3586" s="4">
        <f xml:space="preserve"> 2244.740206  + 0.1097478*Q3586</f>
        <v>4988.4352060000001</v>
      </c>
      <c r="AC3586" s="4">
        <f>AF3586</f>
        <v>2565</v>
      </c>
      <c r="AD3586" s="4">
        <f t="shared" si="1024"/>
        <v>4849.6774836969707</v>
      </c>
      <c r="AE3586" s="4">
        <v>2565</v>
      </c>
      <c r="AF3586" s="4">
        <v>2565</v>
      </c>
      <c r="AG3586" s="4">
        <f>AE3586</f>
        <v>2565</v>
      </c>
      <c r="AI3586" t="e">
        <f t="shared" ref="AI3586:AI3649" si="1062">INDEX($AE$2:$AE$6811,MATCH(AH3586,$A$2:$A$6811,0))</f>
        <v>#N/A</v>
      </c>
      <c r="AJ3586">
        <v>4471.07</v>
      </c>
      <c r="AK3586" s="2">
        <v>4471.07</v>
      </c>
      <c r="AL3586" s="2">
        <f>AJ3586</f>
        <v>4471.07</v>
      </c>
      <c r="AM3586" s="4"/>
      <c r="AN3586" t="e">
        <f>VLOOKUP([1]!Tabelle13[[#This Row],[Vlookup this ID for freight costs]],$AL$2:$AL$6811,2,FALSE)</f>
        <v>#REF!</v>
      </c>
      <c r="AP3586">
        <v>460.84</v>
      </c>
      <c r="AQ3586">
        <v>460.84</v>
      </c>
      <c r="AR3586" s="4">
        <v>31</v>
      </c>
      <c r="AS3586" s="4">
        <v>3</v>
      </c>
      <c r="AT3586" s="4">
        <v>2011</v>
      </c>
      <c r="AU3586" s="4">
        <v>5</v>
      </c>
      <c r="AV3586" s="4">
        <v>4</v>
      </c>
      <c r="AW3586" s="4">
        <v>2011</v>
      </c>
      <c r="AX3586" t="str">
        <f t="shared" ref="AX3586:AX3649" si="1063">IF(DATE(AW3586,AV3586,AU3586)&lt;=DATE(AT3586,AS3586,AR3586),"No Delay","Delay")</f>
        <v>Delay</v>
      </c>
      <c r="AY3586">
        <f t="shared" ref="AY3586:AY3649" si="1064">IF(_xlfn.DAYS(J3586,H3586)&gt;0, _xlfn.DAYS(J3586,H3586),0)</f>
        <v>5</v>
      </c>
    </row>
    <row r="3587" spans="1:51" x14ac:dyDescent="0.2">
      <c r="A3587" s="3">
        <v>83607</v>
      </c>
      <c r="B3587" s="1" t="s">
        <v>151</v>
      </c>
      <c r="C3587" s="1" t="s">
        <v>65</v>
      </c>
      <c r="D3587" s="1" t="s">
        <v>130</v>
      </c>
      <c r="E3587" s="1" t="s">
        <v>152</v>
      </c>
      <c r="F3587" s="1" t="s">
        <v>152</v>
      </c>
      <c r="G3587" s="13" t="s">
        <v>1148</v>
      </c>
      <c r="H3587" s="12">
        <v>41123</v>
      </c>
      <c r="I3587" s="12" t="s">
        <v>1445</v>
      </c>
      <c r="J3587" s="12">
        <v>41114</v>
      </c>
      <c r="K3587" s="4">
        <v>4048</v>
      </c>
      <c r="L3587" s="1" t="s">
        <v>146</v>
      </c>
      <c r="M3587" s="1" t="s">
        <v>132</v>
      </c>
      <c r="N3587" s="1" t="s">
        <v>238</v>
      </c>
      <c r="O3587" s="1" t="s">
        <v>93</v>
      </c>
      <c r="P3587">
        <v>30</v>
      </c>
      <c r="Q3587">
        <v>1161</v>
      </c>
      <c r="R3587">
        <v>6431.94</v>
      </c>
      <c r="S3587">
        <v>5.54</v>
      </c>
      <c r="T3587">
        <v>0.18</v>
      </c>
      <c r="U3587">
        <f t="shared" si="1060"/>
        <v>6431.94</v>
      </c>
      <c r="V3587">
        <f t="shared" si="1061"/>
        <v>34830</v>
      </c>
      <c r="W3587" s="1" t="s">
        <v>1487</v>
      </c>
      <c r="X3587" s="1" t="s">
        <v>1236</v>
      </c>
      <c r="Y3587" s="1" t="s">
        <v>161</v>
      </c>
      <c r="Z3587" s="3">
        <v>7348</v>
      </c>
      <c r="AA3587" s="4">
        <f t="shared" ref="AA3587:AA3650" si="1065">AF3587</f>
        <v>2566</v>
      </c>
      <c r="AB3587" s="4">
        <f xml:space="preserve"> 2244.740206  + 0.1097478*Q3587</f>
        <v>2372.1574018000001</v>
      </c>
      <c r="AC3587" s="4">
        <f>AF3587</f>
        <v>2566</v>
      </c>
      <c r="AD3587" s="4">
        <f t="shared" si="1024"/>
        <v>1464.3537160000001</v>
      </c>
      <c r="AE3587" s="4">
        <v>2566</v>
      </c>
      <c r="AF3587" s="4">
        <v>2566</v>
      </c>
      <c r="AG3587" s="4">
        <f>AE3587</f>
        <v>2566</v>
      </c>
      <c r="AI3587" t="e">
        <f t="shared" si="1062"/>
        <v>#N/A</v>
      </c>
      <c r="AJ3587">
        <v>16532.5</v>
      </c>
      <c r="AK3587" s="2">
        <v>16532.5</v>
      </c>
      <c r="AL3587" s="2">
        <f>AJ3587</f>
        <v>16532.5</v>
      </c>
      <c r="AM3587" s="4"/>
      <c r="AN3587" t="e">
        <f>VLOOKUP([1]!Tabelle13[[#This Row],[Vlookup this ID for freight costs]],$AL$2:$AL$6811,2,FALSE)</f>
        <v>#REF!</v>
      </c>
      <c r="AP3587">
        <v>9.02</v>
      </c>
      <c r="AQ3587">
        <v>9.02</v>
      </c>
      <c r="AR3587" s="4">
        <v>2</v>
      </c>
      <c r="AS3587" s="4">
        <v>8</v>
      </c>
      <c r="AT3587" s="4">
        <v>2012</v>
      </c>
      <c r="AU3587" s="4">
        <v>24</v>
      </c>
      <c r="AV3587" s="4">
        <v>7</v>
      </c>
      <c r="AW3587" s="4">
        <v>2012</v>
      </c>
      <c r="AX3587" t="str">
        <f t="shared" si="1063"/>
        <v>No Delay</v>
      </c>
      <c r="AY3587">
        <f t="shared" si="1064"/>
        <v>0</v>
      </c>
    </row>
    <row r="3588" spans="1:51" x14ac:dyDescent="0.2">
      <c r="A3588" s="3">
        <v>85881</v>
      </c>
      <c r="B3588" s="1" t="s">
        <v>151</v>
      </c>
      <c r="C3588" s="1" t="s">
        <v>65</v>
      </c>
      <c r="D3588" s="1" t="s">
        <v>130</v>
      </c>
      <c r="E3588" s="1" t="s">
        <v>152</v>
      </c>
      <c r="F3588" s="1" t="s">
        <v>152</v>
      </c>
      <c r="G3588" s="13" t="s">
        <v>1148</v>
      </c>
      <c r="H3588" s="12">
        <v>41123</v>
      </c>
      <c r="I3588" s="12" t="s">
        <v>1445</v>
      </c>
      <c r="J3588" s="12">
        <v>41114</v>
      </c>
      <c r="K3588" s="4">
        <v>4056</v>
      </c>
      <c r="L3588" s="1" t="s">
        <v>146</v>
      </c>
      <c r="M3588" s="1" t="s">
        <v>132</v>
      </c>
      <c r="N3588" s="1" t="s">
        <v>238</v>
      </c>
      <c r="O3588" s="1" t="s">
        <v>93</v>
      </c>
      <c r="P3588">
        <v>30</v>
      </c>
      <c r="Q3588">
        <v>28839</v>
      </c>
      <c r="R3588">
        <v>159768.06</v>
      </c>
      <c r="S3588">
        <v>5.54</v>
      </c>
      <c r="T3588">
        <v>0.18</v>
      </c>
      <c r="U3588">
        <f t="shared" si="1060"/>
        <v>159768.06</v>
      </c>
      <c r="V3588">
        <f t="shared" si="1061"/>
        <v>865170</v>
      </c>
      <c r="W3588" s="1" t="s">
        <v>160</v>
      </c>
      <c r="X3588" s="1" t="s">
        <v>1236</v>
      </c>
      <c r="Y3588" s="1" t="s">
        <v>161</v>
      </c>
      <c r="Z3588" s="3">
        <v>7348</v>
      </c>
      <c r="AA3588" s="4">
        <f t="shared" si="1065"/>
        <v>2566</v>
      </c>
      <c r="AB3588" s="4">
        <f xml:space="preserve"> 2244.740206  + 0.1097478*Q3588</f>
        <v>5409.7570102</v>
      </c>
      <c r="AC3588" s="4">
        <f>AF3588</f>
        <v>2566</v>
      </c>
      <c r="AD3588" s="4">
        <f t="shared" ref="AD3588:AD3651" si="1066">AVERAGEIFS($AA$2:$AA$6811,$L$2:$L$6811,L3588,$V$2:$V$6811,"&gt;="&amp;(V3588-100), $V$2:$V$6811,"&lt;="&amp;(V3588+100),$AA$2:$AA$6811,"&gt;"&amp;1)</f>
        <v>2566</v>
      </c>
      <c r="AE3588" s="3" t="s">
        <v>2118</v>
      </c>
      <c r="AF3588" s="3">
        <v>2566</v>
      </c>
      <c r="AG3588" s="4">
        <f>AI3588</f>
        <v>2566</v>
      </c>
      <c r="AH3588" s="4">
        <v>83607</v>
      </c>
      <c r="AI3588">
        <f t="shared" si="1062"/>
        <v>2566</v>
      </c>
      <c r="AJ3588" t="s">
        <v>2118</v>
      </c>
      <c r="AK3588" s="2">
        <v>16532.5</v>
      </c>
      <c r="AL3588" s="2">
        <f>AN3588</f>
        <v>16532.5</v>
      </c>
      <c r="AM3588" s="4">
        <v>83607</v>
      </c>
      <c r="AN3588">
        <f>INDEX($AJ$2:$AJ$6811,MATCH(AM3588,$A$2:$A$6811,0))</f>
        <v>16532.5</v>
      </c>
      <c r="AP3588">
        <v>223.99</v>
      </c>
      <c r="AQ3588">
        <v>223.99</v>
      </c>
      <c r="AR3588" s="4">
        <v>2</v>
      </c>
      <c r="AS3588" s="4">
        <v>8</v>
      </c>
      <c r="AT3588" s="4">
        <v>2012</v>
      </c>
      <c r="AU3588" s="4">
        <v>24</v>
      </c>
      <c r="AV3588" s="4">
        <v>7</v>
      </c>
      <c r="AW3588" s="4">
        <v>2012</v>
      </c>
      <c r="AX3588" t="str">
        <f t="shared" si="1063"/>
        <v>No Delay</v>
      </c>
      <c r="AY3588">
        <f t="shared" si="1064"/>
        <v>0</v>
      </c>
    </row>
    <row r="3589" spans="1:51" x14ac:dyDescent="0.2">
      <c r="A3589" s="3">
        <v>7749</v>
      </c>
      <c r="B3589" s="1" t="s">
        <v>1918</v>
      </c>
      <c r="C3589" s="1" t="s">
        <v>150</v>
      </c>
      <c r="D3589" s="1" t="s">
        <v>100</v>
      </c>
      <c r="E3589" s="1" t="s">
        <v>53</v>
      </c>
      <c r="F3589" s="1" t="s">
        <v>53</v>
      </c>
      <c r="G3589" s="13" t="s">
        <v>1996</v>
      </c>
      <c r="H3589" s="12">
        <v>39989</v>
      </c>
      <c r="I3589" s="12" t="s">
        <v>1999</v>
      </c>
      <c r="J3589" s="12">
        <v>39923</v>
      </c>
      <c r="K3589" s="4">
        <v>1484</v>
      </c>
      <c r="L3589" s="1" t="s">
        <v>146</v>
      </c>
      <c r="M3589" s="1" t="s">
        <v>1920</v>
      </c>
      <c r="N3589" s="1" t="s">
        <v>392</v>
      </c>
      <c r="O3589" s="1" t="s">
        <v>393</v>
      </c>
      <c r="P3589">
        <v>120</v>
      </c>
      <c r="Q3589">
        <v>2965</v>
      </c>
      <c r="R3589">
        <v>106680.7</v>
      </c>
      <c r="S3589">
        <v>35.979999999999997</v>
      </c>
      <c r="T3589">
        <v>0.3</v>
      </c>
      <c r="U3589">
        <f t="shared" si="1060"/>
        <v>106680.7</v>
      </c>
      <c r="V3589">
        <f t="shared" si="1061"/>
        <v>355800</v>
      </c>
      <c r="W3589" s="1" t="s">
        <v>394</v>
      </c>
      <c r="X3589" s="1" t="s">
        <v>112</v>
      </c>
      <c r="Y3589" s="1" t="s">
        <v>112</v>
      </c>
      <c r="Z3589" s="3">
        <v>9208</v>
      </c>
      <c r="AA3589" s="4">
        <f>AB3589</f>
        <v>2570.5479220000002</v>
      </c>
      <c r="AB3589" s="2">
        <f>2245.156962+0.109744*Q3589</f>
        <v>2570.5479220000002</v>
      </c>
      <c r="AC3589" s="4">
        <f>AD3589</f>
        <v>2570.5479220000002</v>
      </c>
      <c r="AD3589" s="4">
        <f t="shared" si="1066"/>
        <v>2570.5479220000002</v>
      </c>
      <c r="AE3589" s="4" t="s">
        <v>62</v>
      </c>
      <c r="AG3589" s="4" t="str">
        <f>AE3589</f>
        <v>Weight Captured Separately</v>
      </c>
      <c r="AH3589" s="4">
        <v>11267</v>
      </c>
      <c r="AI3589">
        <f t="shared" si="1062"/>
        <v>161</v>
      </c>
      <c r="AJ3589" t="s">
        <v>81</v>
      </c>
      <c r="AK3589" s="2"/>
      <c r="AL3589" s="2" t="str">
        <f>AJ3589</f>
        <v>Freight Included in Commodity Cost</v>
      </c>
      <c r="AM3589" s="4"/>
      <c r="AN3589" t="e">
        <f>VLOOKUP([1]!Tabelle13[[#This Row],[Vlookup this ID for freight costs]],$AL$2:$AL$6811,2,FALSE)</f>
        <v>#REF!</v>
      </c>
      <c r="AO3589">
        <f>IF(AK:AK="",AC:AC*6.242+1.383 -2.844 + 3.145 -2.265  -2.026,AK:AK)</f>
        <v>16042.753129124003</v>
      </c>
      <c r="AP3589">
        <v>209.09</v>
      </c>
      <c r="AQ3589">
        <v>209.09</v>
      </c>
      <c r="AR3589" s="4">
        <v>25</v>
      </c>
      <c r="AS3589" s="4">
        <v>6</v>
      </c>
      <c r="AT3589" s="4">
        <v>2009</v>
      </c>
      <c r="AU3589" s="4">
        <v>20</v>
      </c>
      <c r="AV3589" s="4">
        <v>4</v>
      </c>
      <c r="AW3589" s="4">
        <v>2009</v>
      </c>
      <c r="AX3589" t="str">
        <f t="shared" si="1063"/>
        <v>No Delay</v>
      </c>
      <c r="AY3589">
        <f t="shared" si="1064"/>
        <v>0</v>
      </c>
    </row>
    <row r="3590" spans="1:51" x14ac:dyDescent="0.2">
      <c r="A3590" s="3">
        <v>67142</v>
      </c>
      <c r="B3590" s="1" t="s">
        <v>215</v>
      </c>
      <c r="C3590" s="1" t="s">
        <v>89</v>
      </c>
      <c r="D3590" s="1" t="s">
        <v>266</v>
      </c>
      <c r="E3590" s="1" t="s">
        <v>53</v>
      </c>
      <c r="F3590" s="1" t="s">
        <v>53</v>
      </c>
      <c r="G3590" s="13" t="s">
        <v>1702</v>
      </c>
      <c r="H3590" s="12">
        <v>40557</v>
      </c>
      <c r="I3590" s="12" t="s">
        <v>1702</v>
      </c>
      <c r="J3590" s="12">
        <v>40557</v>
      </c>
      <c r="K3590" s="4">
        <v>2966</v>
      </c>
      <c r="L3590" s="1" t="s">
        <v>146</v>
      </c>
      <c r="M3590" s="1" t="s">
        <v>423</v>
      </c>
      <c r="N3590" s="1" t="s">
        <v>392</v>
      </c>
      <c r="O3590" s="1" t="s">
        <v>393</v>
      </c>
      <c r="P3590">
        <v>120</v>
      </c>
      <c r="Q3590">
        <v>10280</v>
      </c>
      <c r="R3590">
        <v>371724.79999999999</v>
      </c>
      <c r="S3590">
        <v>36.159999999999997</v>
      </c>
      <c r="T3590">
        <v>0.3</v>
      </c>
      <c r="U3590">
        <f t="shared" si="1060"/>
        <v>371724.79999999999</v>
      </c>
      <c r="V3590">
        <f t="shared" si="1061"/>
        <v>1233600</v>
      </c>
      <c r="W3590" s="1" t="s">
        <v>394</v>
      </c>
      <c r="X3590" s="1" t="s">
        <v>112</v>
      </c>
      <c r="Y3590" s="1" t="s">
        <v>112</v>
      </c>
      <c r="Z3590" s="3">
        <v>5055</v>
      </c>
      <c r="AA3590" s="4">
        <f t="shared" si="1065"/>
        <v>2573</v>
      </c>
      <c r="AB3590" s="4">
        <f xml:space="preserve"> 2244.740206  + 0.1097478*Q3590</f>
        <v>3372.9475899999998</v>
      </c>
      <c r="AC3590" s="4">
        <f>AF3590</f>
        <v>2573</v>
      </c>
      <c r="AD3590" s="4">
        <f t="shared" si="1066"/>
        <v>2573</v>
      </c>
      <c r="AE3590" s="4">
        <v>2573</v>
      </c>
      <c r="AF3590" s="4">
        <v>2573</v>
      </c>
      <c r="AG3590" s="4">
        <f>AE3590</f>
        <v>2573</v>
      </c>
      <c r="AI3590" t="e">
        <f t="shared" si="1062"/>
        <v>#N/A</v>
      </c>
      <c r="AJ3590">
        <v>13562.35</v>
      </c>
      <c r="AK3590" s="2">
        <v>13562.35</v>
      </c>
      <c r="AL3590" s="2">
        <f>AJ3590</f>
        <v>13562.35</v>
      </c>
      <c r="AM3590" s="4"/>
      <c r="AN3590" t="e">
        <f>VLOOKUP([1]!Tabelle13[[#This Row],[Vlookup this ID for freight costs]],$AL$2:$AL$6811,2,FALSE)</f>
        <v>#REF!</v>
      </c>
      <c r="AP3590">
        <v>613.35</v>
      </c>
      <c r="AQ3590">
        <v>613.35</v>
      </c>
      <c r="AR3590" s="4">
        <v>14</v>
      </c>
      <c r="AS3590" s="4">
        <v>1</v>
      </c>
      <c r="AT3590" s="4">
        <v>2011</v>
      </c>
      <c r="AU3590" s="4">
        <v>14</v>
      </c>
      <c r="AV3590" s="4">
        <v>1</v>
      </c>
      <c r="AW3590" s="4">
        <v>2011</v>
      </c>
      <c r="AX3590" t="str">
        <f t="shared" si="1063"/>
        <v>No Delay</v>
      </c>
      <c r="AY3590">
        <f t="shared" si="1064"/>
        <v>0</v>
      </c>
    </row>
    <row r="3591" spans="1:51" x14ac:dyDescent="0.2">
      <c r="A3591" s="3">
        <v>7729</v>
      </c>
      <c r="B3591" s="1" t="s">
        <v>1918</v>
      </c>
      <c r="C3591" s="1" t="s">
        <v>150</v>
      </c>
      <c r="D3591" s="1" t="s">
        <v>100</v>
      </c>
      <c r="E3591" s="1" t="s">
        <v>53</v>
      </c>
      <c r="F3591" s="1" t="s">
        <v>53</v>
      </c>
      <c r="G3591" s="13" t="s">
        <v>2119</v>
      </c>
      <c r="H3591" s="12">
        <v>39973</v>
      </c>
      <c r="I3591" s="12" t="s">
        <v>2120</v>
      </c>
      <c r="J3591" s="12">
        <v>39840</v>
      </c>
      <c r="K3591" s="4">
        <v>1331</v>
      </c>
      <c r="L3591" s="1" t="s">
        <v>146</v>
      </c>
      <c r="M3591" s="1" t="s">
        <v>1920</v>
      </c>
      <c r="N3591" s="1" t="s">
        <v>284</v>
      </c>
      <c r="O3591" s="1" t="s">
        <v>93</v>
      </c>
      <c r="P3591">
        <v>30</v>
      </c>
      <c r="Q3591">
        <v>2996</v>
      </c>
      <c r="R3591">
        <v>9197.7199999999993</v>
      </c>
      <c r="S3591">
        <v>3.07</v>
      </c>
      <c r="T3591">
        <v>0.1</v>
      </c>
      <c r="U3591">
        <f t="shared" si="1060"/>
        <v>9197.7199999999993</v>
      </c>
      <c r="V3591">
        <f t="shared" si="1061"/>
        <v>89880</v>
      </c>
      <c r="W3591" s="1" t="s">
        <v>155</v>
      </c>
      <c r="X3591" s="1" t="s">
        <v>1236</v>
      </c>
      <c r="Y3591" s="1" t="s">
        <v>156</v>
      </c>
      <c r="Z3591" s="3">
        <v>8107</v>
      </c>
      <c r="AA3591" s="4">
        <f t="shared" ref="AA3591:AA3599" si="1067">AB3591</f>
        <v>2573.9499860000001</v>
      </c>
      <c r="AB3591" s="2">
        <f t="shared" ref="AB3591:AB3599" si="1068">2245.156962+0.109744*Q3591</f>
        <v>2573.9499860000001</v>
      </c>
      <c r="AC3591" s="4">
        <f t="shared" ref="AC3591:AC3599" si="1069">AD3591</f>
        <v>2574.0048580000002</v>
      </c>
      <c r="AD3591" s="4">
        <f t="shared" si="1066"/>
        <v>2574.0048580000002</v>
      </c>
      <c r="AE3591" s="4" t="s">
        <v>62</v>
      </c>
      <c r="AG3591" s="4" t="str">
        <f>AE3591</f>
        <v>Weight Captured Separately</v>
      </c>
      <c r="AH3591" s="4">
        <v>11533</v>
      </c>
      <c r="AI3591">
        <f t="shared" si="1062"/>
        <v>2095</v>
      </c>
      <c r="AJ3591" t="s">
        <v>81</v>
      </c>
      <c r="AK3591" s="2"/>
      <c r="AL3591" s="2" t="str">
        <f>AJ3591</f>
        <v>Freight Included in Commodity Cost</v>
      </c>
      <c r="AM3591" s="4"/>
      <c r="AN3591" t="e">
        <f>VLOOKUP([1]!Tabelle13[[#This Row],[Vlookup this ID for freight costs]],$AL$2:$AL$6811,2,FALSE)</f>
        <v>#REF!</v>
      </c>
      <c r="AO3591">
        <f t="shared" ref="AO3591:AO3599" si="1070">IF(AK:AK="",AC:AC*6.242+1.383 -2.844 + 3.145 -2.265  -2.026,AK:AK)</f>
        <v>16064.331323636003</v>
      </c>
      <c r="AP3591">
        <v>18.03</v>
      </c>
      <c r="AQ3591">
        <v>18.03</v>
      </c>
      <c r="AR3591" s="4">
        <v>9</v>
      </c>
      <c r="AS3591" s="4">
        <v>6</v>
      </c>
      <c r="AT3591" s="4">
        <v>2009</v>
      </c>
      <c r="AU3591" s="4">
        <v>27</v>
      </c>
      <c r="AV3591" s="4">
        <v>1</v>
      </c>
      <c r="AW3591" s="4">
        <v>2009</v>
      </c>
      <c r="AX3591" t="str">
        <f t="shared" si="1063"/>
        <v>No Delay</v>
      </c>
      <c r="AY3591">
        <f t="shared" si="1064"/>
        <v>0</v>
      </c>
    </row>
    <row r="3592" spans="1:51" x14ac:dyDescent="0.2">
      <c r="A3592" s="3">
        <v>10821</v>
      </c>
      <c r="B3592" s="1" t="s">
        <v>133</v>
      </c>
      <c r="C3592" s="1" t="s">
        <v>51</v>
      </c>
      <c r="D3592" s="1" t="s">
        <v>130</v>
      </c>
      <c r="E3592" s="1" t="s">
        <v>53</v>
      </c>
      <c r="F3592" s="1" t="s">
        <v>53</v>
      </c>
      <c r="G3592" s="13" t="s">
        <v>1277</v>
      </c>
      <c r="H3592" s="12">
        <v>39189</v>
      </c>
      <c r="I3592" s="12" t="s">
        <v>1277</v>
      </c>
      <c r="J3592" s="12">
        <v>39189</v>
      </c>
      <c r="K3592" s="4">
        <v>98</v>
      </c>
      <c r="L3592" s="1" t="s">
        <v>146</v>
      </c>
      <c r="M3592" s="1" t="s">
        <v>132</v>
      </c>
      <c r="N3592" s="1" t="s">
        <v>224</v>
      </c>
      <c r="O3592" s="1" t="s">
        <v>225</v>
      </c>
      <c r="P3592">
        <v>30</v>
      </c>
      <c r="Q3592">
        <v>2997</v>
      </c>
      <c r="R3592">
        <v>50949</v>
      </c>
      <c r="S3592">
        <v>17</v>
      </c>
      <c r="T3592">
        <v>0.56999999999999995</v>
      </c>
      <c r="U3592">
        <f t="shared" si="1060"/>
        <v>50949</v>
      </c>
      <c r="V3592">
        <f t="shared" si="1061"/>
        <v>89910</v>
      </c>
      <c r="W3592" s="1" t="s">
        <v>501</v>
      </c>
      <c r="X3592" s="1" t="s">
        <v>112</v>
      </c>
      <c r="Y3592" s="1" t="s">
        <v>112</v>
      </c>
      <c r="Z3592" s="3">
        <v>8116</v>
      </c>
      <c r="AA3592" s="4">
        <f t="shared" si="1067"/>
        <v>2574.0597299999999</v>
      </c>
      <c r="AB3592" s="2">
        <f t="shared" si="1068"/>
        <v>2574.0597299999999</v>
      </c>
      <c r="AC3592" s="4">
        <f t="shared" si="1069"/>
        <v>986.53261654545452</v>
      </c>
      <c r="AD3592" s="4">
        <f t="shared" si="1066"/>
        <v>986.53261654545452</v>
      </c>
      <c r="AE3592" s="3" t="s">
        <v>2034</v>
      </c>
      <c r="AF3592" s="3"/>
      <c r="AG3592" s="4" t="str">
        <f>AI3592</f>
        <v>Weight Captured Separately</v>
      </c>
      <c r="AH3592" s="4">
        <v>10549</v>
      </c>
      <c r="AI3592" t="str">
        <f t="shared" si="1062"/>
        <v>Weight Captured Separately</v>
      </c>
      <c r="AJ3592" t="s">
        <v>2034</v>
      </c>
      <c r="AK3592" s="2">
        <v>7364.3</v>
      </c>
      <c r="AL3592" s="2">
        <f>AN3592</f>
        <v>7364.3</v>
      </c>
      <c r="AM3592" s="4">
        <v>10549</v>
      </c>
      <c r="AN3592">
        <f>INDEX($AJ$2:$AJ$6811,MATCH(AM3592,$A$2:$A$6811,0))</f>
        <v>7364.3</v>
      </c>
      <c r="AO3592">
        <f t="shared" si="1070"/>
        <v>7364.3</v>
      </c>
      <c r="AP3592">
        <v>0</v>
      </c>
      <c r="AR3592" s="4">
        <v>17</v>
      </c>
      <c r="AS3592" s="4">
        <v>4</v>
      </c>
      <c r="AT3592" s="4">
        <v>2007</v>
      </c>
      <c r="AU3592" s="4">
        <v>17</v>
      </c>
      <c r="AV3592" s="4">
        <v>4</v>
      </c>
      <c r="AW3592" s="4">
        <v>2007</v>
      </c>
      <c r="AX3592" t="str">
        <f t="shared" si="1063"/>
        <v>No Delay</v>
      </c>
      <c r="AY3592">
        <f t="shared" si="1064"/>
        <v>0</v>
      </c>
    </row>
    <row r="3593" spans="1:51" x14ac:dyDescent="0.2">
      <c r="A3593" s="3">
        <v>5043</v>
      </c>
      <c r="B3593" s="1" t="s">
        <v>1918</v>
      </c>
      <c r="C3593" s="1" t="s">
        <v>150</v>
      </c>
      <c r="D3593" s="1" t="s">
        <v>100</v>
      </c>
      <c r="E3593" s="1" t="s">
        <v>53</v>
      </c>
      <c r="F3593" s="1" t="s">
        <v>53</v>
      </c>
      <c r="G3593" s="13" t="s">
        <v>2075</v>
      </c>
      <c r="H3593" s="12">
        <v>39938</v>
      </c>
      <c r="I3593" s="12" t="s">
        <v>2076</v>
      </c>
      <c r="J3593" s="12">
        <v>39805</v>
      </c>
      <c r="K3593" s="4">
        <v>1277</v>
      </c>
      <c r="L3593" s="1" t="s">
        <v>146</v>
      </c>
      <c r="M3593" s="1" t="s">
        <v>1920</v>
      </c>
      <c r="N3593" s="1" t="s">
        <v>445</v>
      </c>
      <c r="O3593" s="1" t="s">
        <v>446</v>
      </c>
      <c r="P3593">
        <v>30</v>
      </c>
      <c r="Q3593">
        <v>3000</v>
      </c>
      <c r="R3593">
        <v>7470</v>
      </c>
      <c r="S3593">
        <v>2.4900000000000002</v>
      </c>
      <c r="T3593">
        <v>0.08</v>
      </c>
      <c r="U3593">
        <f t="shared" si="1060"/>
        <v>7470.0000000000009</v>
      </c>
      <c r="V3593">
        <f t="shared" si="1061"/>
        <v>90000</v>
      </c>
      <c r="W3593" s="1" t="s">
        <v>1983</v>
      </c>
      <c r="X3593" s="1" t="s">
        <v>150</v>
      </c>
      <c r="Y3593" s="1" t="s">
        <v>150</v>
      </c>
      <c r="Z3593" s="3">
        <v>800</v>
      </c>
      <c r="AA3593" s="4">
        <f t="shared" si="1067"/>
        <v>2574.388962</v>
      </c>
      <c r="AB3593" s="2">
        <f t="shared" si="1068"/>
        <v>2574.388962</v>
      </c>
      <c r="AC3593" s="4">
        <f t="shared" si="1069"/>
        <v>910.94131323809518</v>
      </c>
      <c r="AD3593" s="4">
        <f t="shared" si="1066"/>
        <v>910.94131323809518</v>
      </c>
      <c r="AE3593" s="4" t="s">
        <v>62</v>
      </c>
      <c r="AG3593" s="4" t="str">
        <f t="shared" ref="AG3593:AG3610" si="1071">AE3593</f>
        <v>Weight Captured Separately</v>
      </c>
      <c r="AH3593" s="4">
        <v>10686</v>
      </c>
      <c r="AI3593">
        <f t="shared" si="1062"/>
        <v>1994</v>
      </c>
      <c r="AJ3593" t="s">
        <v>81</v>
      </c>
      <c r="AK3593" s="2"/>
      <c r="AL3593" s="2" t="str">
        <f t="shared" ref="AL3593:AL3610" si="1072">AJ3593</f>
        <v>Freight Included in Commodity Cost</v>
      </c>
      <c r="AM3593" s="4"/>
      <c r="AN3593" t="e">
        <f>VLOOKUP([1]!Tabelle13[[#This Row],[Vlookup this ID for freight costs]],$AL$2:$AL$6811,2,FALSE)</f>
        <v>#REF!</v>
      </c>
      <c r="AO3593">
        <f t="shared" si="1070"/>
        <v>5683.4886772321897</v>
      </c>
      <c r="AP3593">
        <v>14.64</v>
      </c>
      <c r="AQ3593">
        <v>14.64</v>
      </c>
      <c r="AR3593" s="4">
        <v>5</v>
      </c>
      <c r="AS3593" s="4">
        <v>5</v>
      </c>
      <c r="AT3593" s="4">
        <v>2009</v>
      </c>
      <c r="AU3593" s="4">
        <v>23</v>
      </c>
      <c r="AV3593" s="4">
        <v>12</v>
      </c>
      <c r="AW3593" s="4">
        <v>2008</v>
      </c>
      <c r="AX3593" t="str">
        <f t="shared" si="1063"/>
        <v>No Delay</v>
      </c>
      <c r="AY3593">
        <f t="shared" si="1064"/>
        <v>0</v>
      </c>
    </row>
    <row r="3594" spans="1:51" x14ac:dyDescent="0.2">
      <c r="A3594" s="3">
        <v>9054</v>
      </c>
      <c r="B3594" s="1" t="s">
        <v>1918</v>
      </c>
      <c r="C3594" s="1" t="s">
        <v>150</v>
      </c>
      <c r="D3594" s="1" t="s">
        <v>100</v>
      </c>
      <c r="E3594" s="1" t="s">
        <v>53</v>
      </c>
      <c r="F3594" s="1" t="s">
        <v>53</v>
      </c>
      <c r="G3594" s="13" t="s">
        <v>1996</v>
      </c>
      <c r="H3594" s="12">
        <v>39989</v>
      </c>
      <c r="I3594" s="12" t="s">
        <v>1976</v>
      </c>
      <c r="J3594" s="12">
        <v>39924</v>
      </c>
      <c r="K3594" s="4">
        <v>1493</v>
      </c>
      <c r="L3594" s="1" t="s">
        <v>146</v>
      </c>
      <c r="M3594" s="1" t="s">
        <v>1920</v>
      </c>
      <c r="N3594" s="1" t="s">
        <v>2026</v>
      </c>
      <c r="O3594" s="1" t="s">
        <v>2007</v>
      </c>
      <c r="P3594">
        <v>60</v>
      </c>
      <c r="Q3594">
        <v>3000</v>
      </c>
      <c r="R3594">
        <v>16080</v>
      </c>
      <c r="S3594">
        <v>5.36</v>
      </c>
      <c r="T3594">
        <v>0.09</v>
      </c>
      <c r="U3594">
        <f t="shared" si="1060"/>
        <v>16080.000000000002</v>
      </c>
      <c r="V3594">
        <f t="shared" si="1061"/>
        <v>180000</v>
      </c>
      <c r="W3594" s="1" t="s">
        <v>2027</v>
      </c>
      <c r="X3594" s="1" t="s">
        <v>150</v>
      </c>
      <c r="Y3594" s="1" t="s">
        <v>150</v>
      </c>
      <c r="Z3594" s="3">
        <v>800</v>
      </c>
      <c r="AA3594" s="4">
        <f t="shared" si="1067"/>
        <v>2574.388962</v>
      </c>
      <c r="AB3594" s="2">
        <f t="shared" si="1068"/>
        <v>2574.388962</v>
      </c>
      <c r="AC3594" s="4">
        <f t="shared" si="1069"/>
        <v>1134.1992506285715</v>
      </c>
      <c r="AD3594" s="4">
        <f t="shared" si="1066"/>
        <v>1134.1992506285715</v>
      </c>
      <c r="AE3594" s="4" t="s">
        <v>62</v>
      </c>
      <c r="AG3594" s="4" t="str">
        <f t="shared" si="1071"/>
        <v>Weight Captured Separately</v>
      </c>
      <c r="AH3594" s="4">
        <v>46858</v>
      </c>
      <c r="AI3594">
        <f t="shared" si="1062"/>
        <v>41</v>
      </c>
      <c r="AJ3594" t="s">
        <v>81</v>
      </c>
      <c r="AK3594" s="2"/>
      <c r="AL3594" s="2" t="str">
        <f t="shared" si="1072"/>
        <v>Freight Included in Commodity Cost</v>
      </c>
      <c r="AM3594" s="4"/>
      <c r="AN3594" t="e">
        <f>VLOOKUP([1]!Tabelle13[[#This Row],[Vlookup this ID for freight costs]],$AL$2:$AL$6811,2,FALSE)</f>
        <v>#REF!</v>
      </c>
      <c r="AO3594">
        <f t="shared" si="1070"/>
        <v>7077.0647224235427</v>
      </c>
      <c r="AP3594">
        <v>31.52</v>
      </c>
      <c r="AQ3594">
        <v>31.52</v>
      </c>
      <c r="AR3594" s="4">
        <v>25</v>
      </c>
      <c r="AS3594" s="4">
        <v>6</v>
      </c>
      <c r="AT3594" s="4">
        <v>2009</v>
      </c>
      <c r="AU3594" s="4">
        <v>21</v>
      </c>
      <c r="AV3594" s="4">
        <v>4</v>
      </c>
      <c r="AW3594" s="4">
        <v>2009</v>
      </c>
      <c r="AX3594" t="str">
        <f t="shared" si="1063"/>
        <v>No Delay</v>
      </c>
      <c r="AY3594">
        <f t="shared" si="1064"/>
        <v>0</v>
      </c>
    </row>
    <row r="3595" spans="1:51" x14ac:dyDescent="0.2">
      <c r="A3595" s="3">
        <v>58918</v>
      </c>
      <c r="B3595" s="1" t="s">
        <v>328</v>
      </c>
      <c r="C3595" s="1" t="s">
        <v>150</v>
      </c>
      <c r="D3595" s="1" t="s">
        <v>100</v>
      </c>
      <c r="E3595" s="1" t="s">
        <v>101</v>
      </c>
      <c r="F3595" s="1" t="s">
        <v>101</v>
      </c>
      <c r="G3595" s="13" t="s">
        <v>740</v>
      </c>
      <c r="H3595" s="12">
        <v>40049</v>
      </c>
      <c r="I3595" s="12" t="s">
        <v>740</v>
      </c>
      <c r="J3595" s="12">
        <v>40049</v>
      </c>
      <c r="K3595" s="4">
        <v>1771</v>
      </c>
      <c r="L3595" s="1" t="s">
        <v>146</v>
      </c>
      <c r="M3595" s="1" t="s">
        <v>1920</v>
      </c>
      <c r="N3595" s="1" t="s">
        <v>2026</v>
      </c>
      <c r="O3595" s="1" t="s">
        <v>2007</v>
      </c>
      <c r="P3595">
        <v>60</v>
      </c>
      <c r="Q3595">
        <v>3000</v>
      </c>
      <c r="R3595">
        <v>19702.5</v>
      </c>
      <c r="S3595">
        <v>6.57</v>
      </c>
      <c r="T3595">
        <v>0.11</v>
      </c>
      <c r="U3595">
        <f t="shared" si="1060"/>
        <v>19710</v>
      </c>
      <c r="V3595">
        <f t="shared" si="1061"/>
        <v>180000</v>
      </c>
      <c r="W3595" s="1" t="s">
        <v>2027</v>
      </c>
      <c r="X3595" s="1" t="s">
        <v>150</v>
      </c>
      <c r="Y3595" s="1" t="s">
        <v>150</v>
      </c>
      <c r="Z3595" s="3">
        <v>800</v>
      </c>
      <c r="AA3595" s="4">
        <f t="shared" si="1067"/>
        <v>2574.388962</v>
      </c>
      <c r="AB3595" s="2">
        <f t="shared" si="1068"/>
        <v>2574.388962</v>
      </c>
      <c r="AC3595" s="4">
        <f t="shared" si="1069"/>
        <v>1134.1992506285715</v>
      </c>
      <c r="AD3595" s="4">
        <f t="shared" si="1066"/>
        <v>1134.1992506285715</v>
      </c>
      <c r="AE3595" s="4" t="s">
        <v>62</v>
      </c>
      <c r="AG3595" s="4" t="str">
        <f t="shared" si="1071"/>
        <v>Weight Captured Separately</v>
      </c>
      <c r="AI3595" t="e">
        <f t="shared" si="1062"/>
        <v>#N/A</v>
      </c>
      <c r="AJ3595" t="s">
        <v>81</v>
      </c>
      <c r="AK3595" s="2"/>
      <c r="AL3595" s="2" t="str">
        <f t="shared" si="1072"/>
        <v>Freight Included in Commodity Cost</v>
      </c>
      <c r="AM3595" s="4"/>
      <c r="AN3595" t="e">
        <f>VLOOKUP([1]!Tabelle13[[#This Row],[Vlookup this ID for freight costs]],$AL$2:$AL$6811,2,FALSE)</f>
        <v>#REF!</v>
      </c>
      <c r="AO3595">
        <f t="shared" si="1070"/>
        <v>7077.0647224235427</v>
      </c>
      <c r="AP3595">
        <v>38.619999999999997</v>
      </c>
      <c r="AQ3595">
        <v>38.619999999999997</v>
      </c>
      <c r="AR3595" s="4">
        <v>24</v>
      </c>
      <c r="AS3595" s="4">
        <v>8</v>
      </c>
      <c r="AT3595" s="4">
        <v>2009</v>
      </c>
      <c r="AU3595" s="4">
        <v>24</v>
      </c>
      <c r="AV3595" s="4">
        <v>8</v>
      </c>
      <c r="AW3595" s="4">
        <v>2009</v>
      </c>
      <c r="AX3595" t="str">
        <f t="shared" si="1063"/>
        <v>No Delay</v>
      </c>
      <c r="AY3595">
        <f t="shared" si="1064"/>
        <v>0</v>
      </c>
    </row>
    <row r="3596" spans="1:51" x14ac:dyDescent="0.2">
      <c r="A3596" s="3">
        <v>5676</v>
      </c>
      <c r="B3596" s="1" t="s">
        <v>1918</v>
      </c>
      <c r="C3596" s="1" t="s">
        <v>150</v>
      </c>
      <c r="D3596" s="1" t="s">
        <v>100</v>
      </c>
      <c r="E3596" s="1" t="s">
        <v>101</v>
      </c>
      <c r="F3596" s="1" t="s">
        <v>101</v>
      </c>
      <c r="G3596" s="13" t="s">
        <v>1969</v>
      </c>
      <c r="H3596" s="12">
        <v>39562</v>
      </c>
      <c r="I3596" s="12" t="s">
        <v>1969</v>
      </c>
      <c r="J3596" s="12">
        <v>39562</v>
      </c>
      <c r="K3596" s="4">
        <v>796</v>
      </c>
      <c r="L3596" s="1" t="s">
        <v>146</v>
      </c>
      <c r="M3596" s="1" t="s">
        <v>1920</v>
      </c>
      <c r="N3596" s="1" t="s">
        <v>2026</v>
      </c>
      <c r="O3596" s="1" t="s">
        <v>2007</v>
      </c>
      <c r="P3596">
        <v>60</v>
      </c>
      <c r="Q3596">
        <v>3000</v>
      </c>
      <c r="R3596">
        <v>16350</v>
      </c>
      <c r="S3596">
        <v>5.45</v>
      </c>
      <c r="T3596">
        <v>0.09</v>
      </c>
      <c r="U3596">
        <f t="shared" si="1060"/>
        <v>16350</v>
      </c>
      <c r="V3596">
        <f t="shared" si="1061"/>
        <v>180000</v>
      </c>
      <c r="W3596" s="1" t="s">
        <v>2027</v>
      </c>
      <c r="X3596" s="1" t="s">
        <v>150</v>
      </c>
      <c r="Y3596" s="1" t="s">
        <v>150</v>
      </c>
      <c r="Z3596" s="3">
        <v>800</v>
      </c>
      <c r="AA3596" s="4">
        <f t="shared" si="1067"/>
        <v>2574.388962</v>
      </c>
      <c r="AB3596" s="2">
        <f t="shared" si="1068"/>
        <v>2574.388962</v>
      </c>
      <c r="AC3596" s="4">
        <f t="shared" si="1069"/>
        <v>1134.1992506285715</v>
      </c>
      <c r="AD3596" s="4">
        <f t="shared" si="1066"/>
        <v>1134.1992506285715</v>
      </c>
      <c r="AE3596" s="4" t="s">
        <v>62</v>
      </c>
      <c r="AG3596" s="4" t="str">
        <f t="shared" si="1071"/>
        <v>Weight Captured Separately</v>
      </c>
      <c r="AH3596" s="4">
        <v>11138</v>
      </c>
      <c r="AI3596">
        <f t="shared" si="1062"/>
        <v>1422</v>
      </c>
      <c r="AJ3596" t="s">
        <v>81</v>
      </c>
      <c r="AK3596" s="2"/>
      <c r="AL3596" s="2" t="str">
        <f t="shared" si="1072"/>
        <v>Freight Included in Commodity Cost</v>
      </c>
      <c r="AM3596" s="4"/>
      <c r="AN3596" t="e">
        <f>VLOOKUP([1]!Tabelle13[[#This Row],[Vlookup this ID for freight costs]],$AL$2:$AL$6811,2,FALSE)</f>
        <v>#REF!</v>
      </c>
      <c r="AO3596">
        <f t="shared" si="1070"/>
        <v>7077.0647224235427</v>
      </c>
      <c r="AP3596">
        <v>26.16</v>
      </c>
      <c r="AQ3596">
        <v>26.16</v>
      </c>
      <c r="AR3596" s="4">
        <v>24</v>
      </c>
      <c r="AS3596" s="4">
        <v>4</v>
      </c>
      <c r="AT3596" s="4">
        <v>2008</v>
      </c>
      <c r="AU3596" s="4">
        <v>24</v>
      </c>
      <c r="AV3596" s="4">
        <v>4</v>
      </c>
      <c r="AW3596" s="4">
        <v>2008</v>
      </c>
      <c r="AX3596" t="str">
        <f t="shared" si="1063"/>
        <v>No Delay</v>
      </c>
      <c r="AY3596">
        <f t="shared" si="1064"/>
        <v>0</v>
      </c>
    </row>
    <row r="3597" spans="1:51" x14ac:dyDescent="0.2">
      <c r="A3597" s="3">
        <v>3746</v>
      </c>
      <c r="B3597" s="1" t="s">
        <v>1918</v>
      </c>
      <c r="C3597" s="1" t="s">
        <v>150</v>
      </c>
      <c r="D3597" s="1" t="s">
        <v>100</v>
      </c>
      <c r="E3597" s="1" t="s">
        <v>53</v>
      </c>
      <c r="F3597" s="1" t="s">
        <v>53</v>
      </c>
      <c r="G3597" s="13" t="s">
        <v>2055</v>
      </c>
      <c r="H3597" s="12">
        <v>39959</v>
      </c>
      <c r="I3597" s="12" t="s">
        <v>2056</v>
      </c>
      <c r="J3597" s="12">
        <v>39835</v>
      </c>
      <c r="K3597" s="4">
        <v>1322</v>
      </c>
      <c r="L3597" s="1" t="s">
        <v>146</v>
      </c>
      <c r="M3597" s="1" t="s">
        <v>1920</v>
      </c>
      <c r="N3597" s="1" t="s">
        <v>233</v>
      </c>
      <c r="O3597" s="1" t="s">
        <v>93</v>
      </c>
      <c r="P3597">
        <v>200</v>
      </c>
      <c r="Q3597">
        <v>3000</v>
      </c>
      <c r="R3597">
        <v>5970</v>
      </c>
      <c r="S3597">
        <v>1.99</v>
      </c>
      <c r="T3597">
        <v>0.01</v>
      </c>
      <c r="U3597">
        <f t="shared" si="1060"/>
        <v>5970</v>
      </c>
      <c r="V3597">
        <f t="shared" si="1061"/>
        <v>600000</v>
      </c>
      <c r="W3597" s="1" t="s">
        <v>155</v>
      </c>
      <c r="X3597" s="1" t="s">
        <v>1236</v>
      </c>
      <c r="Y3597" s="1" t="s">
        <v>156</v>
      </c>
      <c r="Z3597" s="3">
        <v>8107</v>
      </c>
      <c r="AA3597" s="4">
        <f t="shared" si="1067"/>
        <v>2574.388962</v>
      </c>
      <c r="AB3597" s="2">
        <f t="shared" si="1068"/>
        <v>2574.388962</v>
      </c>
      <c r="AC3597" s="4">
        <f t="shared" si="1069"/>
        <v>2327.143150923077</v>
      </c>
      <c r="AD3597" s="4">
        <f t="shared" si="1066"/>
        <v>2327.143150923077</v>
      </c>
      <c r="AE3597" s="4" t="s">
        <v>62</v>
      </c>
      <c r="AG3597" s="4" t="str">
        <f t="shared" si="1071"/>
        <v>Weight Captured Separately</v>
      </c>
      <c r="AH3597" s="4">
        <v>11568</v>
      </c>
      <c r="AI3597">
        <f t="shared" si="1062"/>
        <v>585</v>
      </c>
      <c r="AJ3597" t="s">
        <v>81</v>
      </c>
      <c r="AK3597" s="2"/>
      <c r="AL3597" s="2" t="str">
        <f t="shared" si="1072"/>
        <v>Freight Included in Commodity Cost</v>
      </c>
      <c r="AM3597" s="4"/>
      <c r="AN3597" t="e">
        <f>VLOOKUP([1]!Tabelle13[[#This Row],[Vlookup this ID for freight costs]],$AL$2:$AL$6811,2,FALSE)</f>
        <v>#REF!</v>
      </c>
      <c r="AO3597">
        <f t="shared" si="1070"/>
        <v>14523.420548061848</v>
      </c>
      <c r="AP3597">
        <v>11.7</v>
      </c>
      <c r="AQ3597">
        <v>11.7</v>
      </c>
      <c r="AR3597" s="4">
        <v>26</v>
      </c>
      <c r="AS3597" s="4">
        <v>5</v>
      </c>
      <c r="AT3597" s="4">
        <v>2009</v>
      </c>
      <c r="AU3597" s="4">
        <v>22</v>
      </c>
      <c r="AV3597" s="4">
        <v>1</v>
      </c>
      <c r="AW3597" s="4">
        <v>2009</v>
      </c>
      <c r="AX3597" t="str">
        <f t="shared" si="1063"/>
        <v>No Delay</v>
      </c>
      <c r="AY3597">
        <f t="shared" si="1064"/>
        <v>0</v>
      </c>
    </row>
    <row r="3598" spans="1:51" x14ac:dyDescent="0.2">
      <c r="A3598" s="3">
        <v>68627</v>
      </c>
      <c r="B3598" s="1" t="s">
        <v>328</v>
      </c>
      <c r="C3598" s="1" t="s">
        <v>150</v>
      </c>
      <c r="D3598" s="1" t="s">
        <v>100</v>
      </c>
      <c r="E3598" s="1" t="s">
        <v>101</v>
      </c>
      <c r="F3598" s="1" t="s">
        <v>101</v>
      </c>
      <c r="G3598" s="13" t="s">
        <v>2121</v>
      </c>
      <c r="H3598" s="12">
        <v>40205</v>
      </c>
      <c r="I3598" s="12" t="s">
        <v>2121</v>
      </c>
      <c r="J3598" s="12">
        <v>40205</v>
      </c>
      <c r="K3598" s="4">
        <v>2167</v>
      </c>
      <c r="L3598" s="1" t="s">
        <v>146</v>
      </c>
      <c r="M3598" s="1" t="s">
        <v>1920</v>
      </c>
      <c r="N3598" s="1" t="s">
        <v>221</v>
      </c>
      <c r="O3598" s="1" t="s">
        <v>93</v>
      </c>
      <c r="P3598">
        <v>60</v>
      </c>
      <c r="Q3598">
        <v>3000</v>
      </c>
      <c r="R3598">
        <v>13863.09</v>
      </c>
      <c r="S3598">
        <v>4.62</v>
      </c>
      <c r="T3598">
        <v>0.08</v>
      </c>
      <c r="U3598">
        <f t="shared" si="1060"/>
        <v>13860</v>
      </c>
      <c r="V3598">
        <f t="shared" si="1061"/>
        <v>180000</v>
      </c>
      <c r="W3598" s="1" t="s">
        <v>155</v>
      </c>
      <c r="X3598" s="1" t="s">
        <v>1236</v>
      </c>
      <c r="Y3598" s="1" t="s">
        <v>156</v>
      </c>
      <c r="Z3598" s="3">
        <v>16635</v>
      </c>
      <c r="AA3598" s="4">
        <f t="shared" si="1067"/>
        <v>2574.388962</v>
      </c>
      <c r="AB3598" s="2">
        <f t="shared" si="1068"/>
        <v>2574.388962</v>
      </c>
      <c r="AC3598" s="4">
        <f t="shared" si="1069"/>
        <v>1134.1992506285715</v>
      </c>
      <c r="AD3598" s="4">
        <f t="shared" si="1066"/>
        <v>1134.1992506285715</v>
      </c>
      <c r="AE3598" s="4" t="s">
        <v>62</v>
      </c>
      <c r="AG3598" s="4" t="str">
        <f t="shared" si="1071"/>
        <v>Weight Captured Separately</v>
      </c>
      <c r="AI3598" t="e">
        <f t="shared" si="1062"/>
        <v>#N/A</v>
      </c>
      <c r="AJ3598" t="s">
        <v>81</v>
      </c>
      <c r="AK3598" s="2"/>
      <c r="AL3598" s="2" t="str">
        <f t="shared" si="1072"/>
        <v>Freight Included in Commodity Cost</v>
      </c>
      <c r="AM3598" s="4"/>
      <c r="AN3598" t="e">
        <f>VLOOKUP([1]!Tabelle13[[#This Row],[Vlookup this ID for freight costs]],$AL$2:$AL$6811,2,FALSE)</f>
        <v>#REF!</v>
      </c>
      <c r="AO3598">
        <f t="shared" si="1070"/>
        <v>7077.0647224235427</v>
      </c>
      <c r="AP3598">
        <v>27.17</v>
      </c>
      <c r="AQ3598">
        <v>27.17</v>
      </c>
      <c r="AR3598" s="4">
        <v>27</v>
      </c>
      <c r="AS3598" s="4">
        <v>1</v>
      </c>
      <c r="AT3598" s="4">
        <v>2010</v>
      </c>
      <c r="AU3598" s="4">
        <v>27</v>
      </c>
      <c r="AV3598" s="4">
        <v>1</v>
      </c>
      <c r="AW3598" s="4">
        <v>2010</v>
      </c>
      <c r="AX3598" t="str">
        <f t="shared" si="1063"/>
        <v>No Delay</v>
      </c>
      <c r="AY3598">
        <f t="shared" si="1064"/>
        <v>0</v>
      </c>
    </row>
    <row r="3599" spans="1:51" x14ac:dyDescent="0.2">
      <c r="A3599" s="3">
        <v>1063</v>
      </c>
      <c r="B3599" s="1" t="s">
        <v>1918</v>
      </c>
      <c r="C3599" s="1" t="s">
        <v>150</v>
      </c>
      <c r="D3599" s="1" t="s">
        <v>100</v>
      </c>
      <c r="E3599" s="1" t="s">
        <v>53</v>
      </c>
      <c r="F3599" s="1" t="s">
        <v>53</v>
      </c>
      <c r="G3599" s="13" t="s">
        <v>1975</v>
      </c>
      <c r="H3599" s="12">
        <v>39903</v>
      </c>
      <c r="I3599" s="12" t="s">
        <v>443</v>
      </c>
      <c r="J3599" s="12">
        <v>39784</v>
      </c>
      <c r="K3599" s="4">
        <v>1238</v>
      </c>
      <c r="L3599" s="1" t="s">
        <v>146</v>
      </c>
      <c r="M3599" s="1" t="s">
        <v>1920</v>
      </c>
      <c r="N3599" s="1" t="s">
        <v>167</v>
      </c>
      <c r="O3599" s="1" t="s">
        <v>93</v>
      </c>
      <c r="P3599">
        <v>30</v>
      </c>
      <c r="Q3599">
        <v>3025</v>
      </c>
      <c r="R3599">
        <v>47522.75</v>
      </c>
      <c r="S3599">
        <v>15.71</v>
      </c>
      <c r="T3599">
        <v>0.52</v>
      </c>
      <c r="U3599">
        <f t="shared" si="1060"/>
        <v>47522.75</v>
      </c>
      <c r="V3599">
        <f t="shared" si="1061"/>
        <v>90750</v>
      </c>
      <c r="W3599" s="1" t="s">
        <v>155</v>
      </c>
      <c r="X3599" s="1" t="s">
        <v>1236</v>
      </c>
      <c r="Y3599" s="1" t="s">
        <v>156</v>
      </c>
      <c r="Z3599" s="3">
        <v>8107</v>
      </c>
      <c r="AA3599" s="4">
        <f t="shared" si="1067"/>
        <v>2577.1325619999998</v>
      </c>
      <c r="AB3599" s="2">
        <f t="shared" si="1068"/>
        <v>2577.1325619999998</v>
      </c>
      <c r="AC3599" s="4">
        <f t="shared" si="1069"/>
        <v>854.28314049999994</v>
      </c>
      <c r="AD3599" s="4">
        <f t="shared" si="1066"/>
        <v>854.28314049999994</v>
      </c>
      <c r="AE3599" s="4" t="s">
        <v>62</v>
      </c>
      <c r="AG3599" s="4" t="str">
        <f t="shared" si="1071"/>
        <v>Weight Captured Separately</v>
      </c>
      <c r="AH3599" s="4">
        <v>10622</v>
      </c>
      <c r="AI3599">
        <f t="shared" si="1062"/>
        <v>629</v>
      </c>
      <c r="AJ3599" t="s">
        <v>81</v>
      </c>
      <c r="AK3599" s="2"/>
      <c r="AL3599" s="2" t="str">
        <f t="shared" si="1072"/>
        <v>Freight Included in Commodity Cost</v>
      </c>
      <c r="AM3599" s="4"/>
      <c r="AN3599" t="e">
        <f>VLOOKUP([1]!Tabelle13[[#This Row],[Vlookup this ID for freight costs]],$AL$2:$AL$6811,2,FALSE)</f>
        <v>#REF!</v>
      </c>
      <c r="AO3599">
        <f t="shared" si="1070"/>
        <v>5329.8283630010001</v>
      </c>
      <c r="AP3599">
        <v>93.14</v>
      </c>
      <c r="AQ3599">
        <v>93.14</v>
      </c>
      <c r="AR3599" s="4">
        <v>31</v>
      </c>
      <c r="AS3599" s="4">
        <v>3</v>
      </c>
      <c r="AT3599" s="4">
        <v>2009</v>
      </c>
      <c r="AU3599" s="4">
        <v>2</v>
      </c>
      <c r="AV3599" s="4">
        <v>12</v>
      </c>
      <c r="AW3599" s="4">
        <v>2008</v>
      </c>
      <c r="AX3599" t="str">
        <f t="shared" si="1063"/>
        <v>No Delay</v>
      </c>
      <c r="AY3599">
        <f t="shared" si="1064"/>
        <v>0</v>
      </c>
    </row>
    <row r="3600" spans="1:51" x14ac:dyDescent="0.2">
      <c r="A3600" s="3">
        <v>11479</v>
      </c>
      <c r="B3600" s="1" t="s">
        <v>119</v>
      </c>
      <c r="C3600" s="1" t="s">
        <v>114</v>
      </c>
      <c r="D3600" s="1" t="s">
        <v>130</v>
      </c>
      <c r="E3600" s="1" t="s">
        <v>53</v>
      </c>
      <c r="F3600" s="1" t="s">
        <v>53</v>
      </c>
      <c r="G3600" s="13" t="s">
        <v>2122</v>
      </c>
      <c r="H3600" s="12">
        <v>39504</v>
      </c>
      <c r="I3600" s="12" t="s">
        <v>2122</v>
      </c>
      <c r="J3600" s="12">
        <v>39504</v>
      </c>
      <c r="K3600" s="4">
        <v>678</v>
      </c>
      <c r="L3600" s="1" t="s">
        <v>146</v>
      </c>
      <c r="M3600" s="1" t="s">
        <v>132</v>
      </c>
      <c r="N3600" s="1" t="s">
        <v>275</v>
      </c>
      <c r="O3600" s="1" t="s">
        <v>93</v>
      </c>
      <c r="P3600">
        <v>60</v>
      </c>
      <c r="Q3600">
        <v>27681</v>
      </c>
      <c r="R3600">
        <v>262969.5</v>
      </c>
      <c r="S3600">
        <v>9.5</v>
      </c>
      <c r="T3600">
        <v>0.16</v>
      </c>
      <c r="U3600">
        <f t="shared" si="1060"/>
        <v>262969.5</v>
      </c>
      <c r="V3600">
        <f t="shared" si="1061"/>
        <v>1660860</v>
      </c>
      <c r="W3600" s="1" t="s">
        <v>155</v>
      </c>
      <c r="X3600" s="1" t="s">
        <v>1236</v>
      </c>
      <c r="Y3600" s="1" t="s">
        <v>156</v>
      </c>
      <c r="Z3600" s="3">
        <v>6648</v>
      </c>
      <c r="AA3600" s="4">
        <f t="shared" si="1065"/>
        <v>2581</v>
      </c>
      <c r="AB3600" s="4">
        <f xml:space="preserve"> 2244.740206  + 0.1097478*Q3600</f>
        <v>5282.6690577999998</v>
      </c>
      <c r="AC3600" s="4">
        <f>AF3600</f>
        <v>2581</v>
      </c>
      <c r="AD3600" s="4">
        <f t="shared" si="1066"/>
        <v>2581</v>
      </c>
      <c r="AE3600" s="4">
        <v>2581</v>
      </c>
      <c r="AF3600" s="4">
        <v>2581</v>
      </c>
      <c r="AG3600" s="4">
        <f t="shared" si="1071"/>
        <v>2581</v>
      </c>
      <c r="AH3600" s="4">
        <v>82371</v>
      </c>
      <c r="AI3600">
        <f t="shared" si="1062"/>
        <v>14340</v>
      </c>
      <c r="AJ3600">
        <v>19832.46</v>
      </c>
      <c r="AK3600" s="2">
        <v>19832.46</v>
      </c>
      <c r="AL3600" s="2">
        <f t="shared" si="1072"/>
        <v>19832.46</v>
      </c>
      <c r="AM3600" s="4"/>
      <c r="AN3600" t="e">
        <f>VLOOKUP([1]!Tabelle13[[#This Row],[Vlookup this ID for freight costs]],$AL$2:$AL$6811,2,FALSE)</f>
        <v>#REF!</v>
      </c>
      <c r="AP3600">
        <v>420.75</v>
      </c>
      <c r="AQ3600">
        <v>420.75</v>
      </c>
      <c r="AR3600" s="4">
        <v>26</v>
      </c>
      <c r="AS3600" s="4">
        <v>2</v>
      </c>
      <c r="AT3600" s="4">
        <v>2008</v>
      </c>
      <c r="AU3600" s="4">
        <v>26</v>
      </c>
      <c r="AV3600" s="4">
        <v>2</v>
      </c>
      <c r="AW3600" s="4">
        <v>2008</v>
      </c>
      <c r="AX3600" t="str">
        <f t="shared" si="1063"/>
        <v>No Delay</v>
      </c>
      <c r="AY3600">
        <f t="shared" si="1064"/>
        <v>0</v>
      </c>
    </row>
    <row r="3601" spans="1:51" x14ac:dyDescent="0.2">
      <c r="A3601" s="3">
        <v>74517</v>
      </c>
      <c r="B3601" s="1" t="s">
        <v>368</v>
      </c>
      <c r="C3601" s="1" t="s">
        <v>73</v>
      </c>
      <c r="D3601" s="1" t="s">
        <v>266</v>
      </c>
      <c r="E3601" s="1" t="s">
        <v>53</v>
      </c>
      <c r="F3601" s="1" t="s">
        <v>53</v>
      </c>
      <c r="G3601" s="13" t="s">
        <v>2123</v>
      </c>
      <c r="H3601" s="12">
        <v>42138</v>
      </c>
      <c r="I3601" s="12" t="s">
        <v>2123</v>
      </c>
      <c r="J3601" s="12">
        <v>42138</v>
      </c>
      <c r="K3601" s="4">
        <v>6546</v>
      </c>
      <c r="L3601" s="1" t="s">
        <v>146</v>
      </c>
      <c r="M3601" s="1" t="s">
        <v>423</v>
      </c>
      <c r="N3601" s="1" t="s">
        <v>550</v>
      </c>
      <c r="O3601" s="1" t="s">
        <v>551</v>
      </c>
      <c r="P3601">
        <v>300</v>
      </c>
      <c r="Q3601">
        <v>2625</v>
      </c>
      <c r="R3601">
        <v>80902.5</v>
      </c>
      <c r="S3601">
        <v>30.82</v>
      </c>
      <c r="T3601">
        <v>0.1</v>
      </c>
      <c r="U3601">
        <f t="shared" si="1060"/>
        <v>80902.5</v>
      </c>
      <c r="V3601">
        <f t="shared" si="1061"/>
        <v>787500</v>
      </c>
      <c r="W3601" s="1" t="s">
        <v>552</v>
      </c>
      <c r="X3601" s="1" t="s">
        <v>361</v>
      </c>
      <c r="Y3601" s="1" t="s">
        <v>361</v>
      </c>
      <c r="Z3601" s="3">
        <v>8447</v>
      </c>
      <c r="AA3601" s="4">
        <f t="shared" si="1065"/>
        <v>2583</v>
      </c>
      <c r="AB3601" s="4">
        <f xml:space="preserve"> 2244.740206  + 0.1097478*Q3601</f>
        <v>2532.8281809999999</v>
      </c>
      <c r="AC3601" s="4">
        <f>AF3601</f>
        <v>2583</v>
      </c>
      <c r="AD3601" s="4">
        <f t="shared" si="1066"/>
        <v>2583</v>
      </c>
      <c r="AE3601" s="4">
        <v>2583</v>
      </c>
      <c r="AF3601" s="4">
        <v>2583</v>
      </c>
      <c r="AG3601" s="4">
        <f t="shared" si="1071"/>
        <v>2583</v>
      </c>
      <c r="AI3601" t="e">
        <f t="shared" si="1062"/>
        <v>#N/A</v>
      </c>
      <c r="AJ3601">
        <v>20559.39</v>
      </c>
      <c r="AK3601" s="2">
        <v>20559.39</v>
      </c>
      <c r="AL3601" s="2">
        <f t="shared" si="1072"/>
        <v>20559.39</v>
      </c>
      <c r="AM3601" s="4"/>
      <c r="AN3601" t="e">
        <f>VLOOKUP([1]!Tabelle13[[#This Row],[Vlookup this ID for freight costs]],$AL$2:$AL$6811,2,FALSE)</f>
        <v>#REF!</v>
      </c>
      <c r="AP3601">
        <v>95.22</v>
      </c>
      <c r="AQ3601">
        <v>95.22</v>
      </c>
      <c r="AR3601" s="4">
        <v>14</v>
      </c>
      <c r="AS3601" s="4">
        <v>5</v>
      </c>
      <c r="AT3601" s="4">
        <v>2015</v>
      </c>
      <c r="AU3601" s="4">
        <v>14</v>
      </c>
      <c r="AV3601" s="4">
        <v>5</v>
      </c>
      <c r="AW3601" s="4">
        <v>2015</v>
      </c>
      <c r="AX3601" t="str">
        <f t="shared" si="1063"/>
        <v>No Delay</v>
      </c>
      <c r="AY3601">
        <f t="shared" si="1064"/>
        <v>0</v>
      </c>
    </row>
    <row r="3602" spans="1:51" x14ac:dyDescent="0.2">
      <c r="A3602" s="3">
        <v>12868</v>
      </c>
      <c r="B3602" s="1" t="s">
        <v>88</v>
      </c>
      <c r="C3602" s="1" t="s">
        <v>89</v>
      </c>
      <c r="D3602" s="1" t="s">
        <v>130</v>
      </c>
      <c r="E3602" s="1" t="s">
        <v>53</v>
      </c>
      <c r="F3602" s="1" t="s">
        <v>53</v>
      </c>
      <c r="G3602" s="13" t="s">
        <v>1778</v>
      </c>
      <c r="H3602" s="12">
        <v>39932</v>
      </c>
      <c r="I3602" s="12" t="s">
        <v>1778</v>
      </c>
      <c r="J3602" s="12">
        <v>39932</v>
      </c>
      <c r="K3602" s="4">
        <v>1513</v>
      </c>
      <c r="L3602" s="1" t="s">
        <v>146</v>
      </c>
      <c r="M3602" s="1" t="s">
        <v>132</v>
      </c>
      <c r="N3602" s="1" t="s">
        <v>275</v>
      </c>
      <c r="O3602" s="1" t="s">
        <v>93</v>
      </c>
      <c r="P3602">
        <v>60</v>
      </c>
      <c r="Q3602">
        <v>28624</v>
      </c>
      <c r="R3602">
        <v>267634.40000000002</v>
      </c>
      <c r="S3602">
        <v>9.35</v>
      </c>
      <c r="T3602">
        <v>0.16</v>
      </c>
      <c r="U3602">
        <f t="shared" si="1060"/>
        <v>267634.39999999997</v>
      </c>
      <c r="V3602">
        <f t="shared" si="1061"/>
        <v>1717440</v>
      </c>
      <c r="W3602" s="1" t="s">
        <v>155</v>
      </c>
      <c r="X3602" s="1" t="s">
        <v>1236</v>
      </c>
      <c r="Y3602" s="1" t="s">
        <v>156</v>
      </c>
      <c r="Z3602" s="3">
        <v>9211</v>
      </c>
      <c r="AA3602" s="4">
        <f t="shared" si="1065"/>
        <v>2583</v>
      </c>
      <c r="AB3602" s="4">
        <f xml:space="preserve"> 2244.740206  + 0.1097478*Q3602</f>
        <v>5386.1612332000004</v>
      </c>
      <c r="AC3602" s="4">
        <f>AF3602</f>
        <v>2583</v>
      </c>
      <c r="AD3602" s="4">
        <f t="shared" si="1066"/>
        <v>2583</v>
      </c>
      <c r="AE3602" s="4">
        <v>2583</v>
      </c>
      <c r="AF3602" s="4">
        <v>2583</v>
      </c>
      <c r="AG3602" s="4">
        <f t="shared" si="1071"/>
        <v>2583</v>
      </c>
      <c r="AI3602" t="e">
        <f t="shared" si="1062"/>
        <v>#N/A</v>
      </c>
      <c r="AJ3602">
        <v>7608.7</v>
      </c>
      <c r="AK3602" s="2">
        <v>7608.7</v>
      </c>
      <c r="AL3602" s="2">
        <f t="shared" si="1072"/>
        <v>7608.7</v>
      </c>
      <c r="AM3602" s="4"/>
      <c r="AN3602" t="e">
        <f>VLOOKUP([1]!Tabelle13[[#This Row],[Vlookup this ID for freight costs]],$AL$2:$AL$6811,2,FALSE)</f>
        <v>#REF!</v>
      </c>
      <c r="AP3602">
        <v>524.55999999999995</v>
      </c>
      <c r="AQ3602">
        <v>524.55999999999995</v>
      </c>
      <c r="AR3602" s="4">
        <v>29</v>
      </c>
      <c r="AS3602" s="4">
        <v>4</v>
      </c>
      <c r="AT3602" s="4">
        <v>2009</v>
      </c>
      <c r="AU3602" s="4">
        <v>29</v>
      </c>
      <c r="AV3602" s="4">
        <v>4</v>
      </c>
      <c r="AW3602" s="4">
        <v>2009</v>
      </c>
      <c r="AX3602" t="str">
        <f t="shared" si="1063"/>
        <v>No Delay</v>
      </c>
      <c r="AY3602">
        <f t="shared" si="1064"/>
        <v>0</v>
      </c>
    </row>
    <row r="3603" spans="1:51" x14ac:dyDescent="0.2">
      <c r="A3603" s="3">
        <v>26265</v>
      </c>
      <c r="B3603" s="1" t="s">
        <v>368</v>
      </c>
      <c r="C3603" s="1" t="s">
        <v>73</v>
      </c>
      <c r="D3603" s="1" t="s">
        <v>266</v>
      </c>
      <c r="E3603" s="1" t="s">
        <v>53</v>
      </c>
      <c r="F3603" s="1" t="s">
        <v>53</v>
      </c>
      <c r="G3603" s="13" t="s">
        <v>2124</v>
      </c>
      <c r="H3603" s="12">
        <v>42131</v>
      </c>
      <c r="I3603" s="12" t="s">
        <v>2124</v>
      </c>
      <c r="J3603" s="12">
        <v>42131</v>
      </c>
      <c r="K3603" s="4">
        <v>6497</v>
      </c>
      <c r="L3603" s="1" t="s">
        <v>146</v>
      </c>
      <c r="M3603" s="1" t="s">
        <v>423</v>
      </c>
      <c r="N3603" s="1" t="s">
        <v>550</v>
      </c>
      <c r="O3603" s="1" t="s">
        <v>551</v>
      </c>
      <c r="P3603">
        <v>300</v>
      </c>
      <c r="Q3603">
        <v>2626</v>
      </c>
      <c r="R3603">
        <v>80933.320000000007</v>
      </c>
      <c r="S3603">
        <v>30.82</v>
      </c>
      <c r="T3603">
        <v>0.1</v>
      </c>
      <c r="U3603">
        <f t="shared" si="1060"/>
        <v>80933.320000000007</v>
      </c>
      <c r="V3603">
        <f t="shared" si="1061"/>
        <v>787800</v>
      </c>
      <c r="W3603" s="1" t="s">
        <v>552</v>
      </c>
      <c r="X3603" s="1" t="s">
        <v>361</v>
      </c>
      <c r="Y3603" s="1" t="s">
        <v>361</v>
      </c>
      <c r="Z3603" s="3">
        <v>8447</v>
      </c>
      <c r="AA3603" s="4">
        <f t="shared" si="1065"/>
        <v>2584</v>
      </c>
      <c r="AB3603" s="4">
        <f xml:space="preserve"> 2244.740206  + 0.1097478*Q3603</f>
        <v>2532.9379288</v>
      </c>
      <c r="AC3603" s="4">
        <f>AF3603</f>
        <v>2584</v>
      </c>
      <c r="AD3603" s="4">
        <f t="shared" si="1066"/>
        <v>2584</v>
      </c>
      <c r="AE3603" s="4">
        <v>2584</v>
      </c>
      <c r="AF3603" s="4">
        <v>2584</v>
      </c>
      <c r="AG3603" s="4">
        <f t="shared" si="1071"/>
        <v>2584</v>
      </c>
      <c r="AI3603" t="e">
        <f t="shared" si="1062"/>
        <v>#N/A</v>
      </c>
      <c r="AJ3603">
        <v>20480.64</v>
      </c>
      <c r="AK3603" s="2">
        <v>20480.64</v>
      </c>
      <c r="AL3603" s="2">
        <f t="shared" si="1072"/>
        <v>20480.64</v>
      </c>
      <c r="AM3603" s="4"/>
      <c r="AN3603" t="e">
        <f>VLOOKUP([1]!Tabelle13[[#This Row],[Vlookup this ID for freight costs]],$AL$2:$AL$6811,2,FALSE)</f>
        <v>#REF!</v>
      </c>
      <c r="AP3603">
        <v>95.26</v>
      </c>
      <c r="AQ3603">
        <v>95.26</v>
      </c>
      <c r="AR3603" s="4">
        <v>7</v>
      </c>
      <c r="AS3603" s="4">
        <v>5</v>
      </c>
      <c r="AT3603" s="4">
        <v>2015</v>
      </c>
      <c r="AU3603" s="4">
        <v>7</v>
      </c>
      <c r="AV3603" s="4">
        <v>5</v>
      </c>
      <c r="AW3603" s="4">
        <v>2015</v>
      </c>
      <c r="AX3603" t="str">
        <f t="shared" si="1063"/>
        <v>No Delay</v>
      </c>
      <c r="AY3603">
        <f t="shared" si="1064"/>
        <v>0</v>
      </c>
    </row>
    <row r="3604" spans="1:51" x14ac:dyDescent="0.2">
      <c r="A3604" s="3">
        <v>54513</v>
      </c>
      <c r="B3604" s="1" t="s">
        <v>328</v>
      </c>
      <c r="C3604" s="1" t="s">
        <v>150</v>
      </c>
      <c r="D3604" s="1" t="s">
        <v>100</v>
      </c>
      <c r="E3604" s="1" t="s">
        <v>101</v>
      </c>
      <c r="F3604" s="1" t="s">
        <v>101</v>
      </c>
      <c r="G3604" s="13" t="s">
        <v>2004</v>
      </c>
      <c r="H3604" s="12">
        <v>40175</v>
      </c>
      <c r="I3604" s="12" t="s">
        <v>2004</v>
      </c>
      <c r="J3604" s="12">
        <v>40175</v>
      </c>
      <c r="K3604" s="4">
        <v>2119</v>
      </c>
      <c r="L3604" s="1" t="s">
        <v>146</v>
      </c>
      <c r="M3604" s="1" t="s">
        <v>1920</v>
      </c>
      <c r="N3604" s="1" t="s">
        <v>2026</v>
      </c>
      <c r="O3604" s="1" t="s">
        <v>2007</v>
      </c>
      <c r="P3604">
        <v>60</v>
      </c>
      <c r="Q3604">
        <v>3200</v>
      </c>
      <c r="R3604">
        <v>19098.79</v>
      </c>
      <c r="S3604">
        <v>5.97</v>
      </c>
      <c r="T3604">
        <v>0.1</v>
      </c>
      <c r="U3604">
        <f t="shared" si="1060"/>
        <v>19104</v>
      </c>
      <c r="V3604">
        <f t="shared" si="1061"/>
        <v>192000</v>
      </c>
      <c r="W3604" s="1" t="s">
        <v>2027</v>
      </c>
      <c r="X3604" s="1" t="s">
        <v>150</v>
      </c>
      <c r="Y3604" s="1" t="s">
        <v>150</v>
      </c>
      <c r="Z3604" s="3">
        <v>800</v>
      </c>
      <c r="AA3604" s="4">
        <f>AB3604</f>
        <v>2596.3377620000001</v>
      </c>
      <c r="AB3604" s="2">
        <f>2245.156962+0.109744*Q3604</f>
        <v>2596.3377620000001</v>
      </c>
      <c r="AC3604" s="4">
        <f>AD3604</f>
        <v>1238.5430180000001</v>
      </c>
      <c r="AD3604" s="4">
        <f t="shared" si="1066"/>
        <v>1238.5430180000001</v>
      </c>
      <c r="AE3604" s="4" t="s">
        <v>62</v>
      </c>
      <c r="AG3604" s="4" t="str">
        <f t="shared" si="1071"/>
        <v>Weight Captured Separately</v>
      </c>
      <c r="AI3604" t="e">
        <f t="shared" si="1062"/>
        <v>#N/A</v>
      </c>
      <c r="AJ3604" t="s">
        <v>81</v>
      </c>
      <c r="AK3604" s="2"/>
      <c r="AL3604" s="2" t="str">
        <f t="shared" si="1072"/>
        <v>Freight Included in Commodity Cost</v>
      </c>
      <c r="AM3604" s="4"/>
      <c r="AN3604" t="e">
        <f>VLOOKUP([1]!Tabelle13[[#This Row],[Vlookup this ID for freight costs]],$AL$2:$AL$6811,2,FALSE)</f>
        <v>#REF!</v>
      </c>
      <c r="AO3604">
        <f>IF(AK:AK="",AC:AC*6.242+1.383 -2.844 + 3.145 -2.265  -2.026,AK:AK)</f>
        <v>7728.3785183560003</v>
      </c>
      <c r="AP3604">
        <v>41.18</v>
      </c>
      <c r="AQ3604">
        <v>41.18</v>
      </c>
      <c r="AR3604" s="4">
        <v>28</v>
      </c>
      <c r="AS3604" s="4">
        <v>12</v>
      </c>
      <c r="AT3604" s="4">
        <v>2009</v>
      </c>
      <c r="AU3604" s="4">
        <v>28</v>
      </c>
      <c r="AV3604" s="4">
        <v>12</v>
      </c>
      <c r="AW3604" s="4">
        <v>2009</v>
      </c>
      <c r="AX3604" t="str">
        <f t="shared" si="1063"/>
        <v>No Delay</v>
      </c>
      <c r="AY3604">
        <f t="shared" si="1064"/>
        <v>0</v>
      </c>
    </row>
    <row r="3605" spans="1:51" x14ac:dyDescent="0.2">
      <c r="A3605" s="3">
        <v>50665</v>
      </c>
      <c r="B3605" s="1" t="s">
        <v>215</v>
      </c>
      <c r="C3605" s="1" t="s">
        <v>89</v>
      </c>
      <c r="D3605" s="1" t="s">
        <v>266</v>
      </c>
      <c r="E3605" s="1" t="s">
        <v>53</v>
      </c>
      <c r="F3605" s="1" t="s">
        <v>53</v>
      </c>
      <c r="G3605" s="13" t="s">
        <v>2125</v>
      </c>
      <c r="H3605" s="12">
        <v>40123</v>
      </c>
      <c r="I3605" s="12" t="s">
        <v>2125</v>
      </c>
      <c r="J3605" s="12">
        <v>40123</v>
      </c>
      <c r="K3605" s="4">
        <v>1998</v>
      </c>
      <c r="L3605" s="1" t="s">
        <v>146</v>
      </c>
      <c r="M3605" s="1" t="s">
        <v>423</v>
      </c>
      <c r="N3605" s="1" t="s">
        <v>392</v>
      </c>
      <c r="O3605" s="1" t="s">
        <v>393</v>
      </c>
      <c r="P3605">
        <v>120</v>
      </c>
      <c r="Q3605">
        <v>10560</v>
      </c>
      <c r="R3605">
        <v>381849.59999999998</v>
      </c>
      <c r="S3605">
        <v>36.159999999999997</v>
      </c>
      <c r="T3605">
        <v>0.3</v>
      </c>
      <c r="U3605">
        <f t="shared" si="1060"/>
        <v>381849.59999999998</v>
      </c>
      <c r="V3605">
        <f t="shared" si="1061"/>
        <v>1267200</v>
      </c>
      <c r="W3605" s="1" t="s">
        <v>394</v>
      </c>
      <c r="X3605" s="1" t="s">
        <v>112</v>
      </c>
      <c r="Y3605" s="1" t="s">
        <v>112</v>
      </c>
      <c r="Z3605" s="3">
        <v>5055</v>
      </c>
      <c r="AA3605" s="4">
        <f t="shared" si="1065"/>
        <v>2598</v>
      </c>
      <c r="AB3605" s="4">
        <f xml:space="preserve"> 2244.740206  + 0.1097478*Q3605</f>
        <v>3403.676974</v>
      </c>
      <c r="AC3605" s="4">
        <f>AF3605</f>
        <v>2598</v>
      </c>
      <c r="AD3605" s="4">
        <f t="shared" si="1066"/>
        <v>3593.5</v>
      </c>
      <c r="AE3605" s="4">
        <v>2598</v>
      </c>
      <c r="AF3605" s="4">
        <v>2598</v>
      </c>
      <c r="AG3605" s="4">
        <f t="shared" si="1071"/>
        <v>2598</v>
      </c>
      <c r="AI3605" t="e">
        <f t="shared" si="1062"/>
        <v>#N/A</v>
      </c>
      <c r="AJ3605">
        <v>15873.33</v>
      </c>
      <c r="AK3605" s="2">
        <v>15873.33</v>
      </c>
      <c r="AL3605" s="2">
        <f t="shared" si="1072"/>
        <v>15873.33</v>
      </c>
      <c r="AM3605" s="4"/>
      <c r="AN3605" t="e">
        <f>VLOOKUP([1]!Tabelle13[[#This Row],[Vlookup this ID for freight costs]],$AL$2:$AL$6811,2,FALSE)</f>
        <v>#REF!</v>
      </c>
      <c r="AP3605">
        <v>748.43</v>
      </c>
      <c r="AQ3605">
        <v>748.43</v>
      </c>
      <c r="AR3605" s="4">
        <v>6</v>
      </c>
      <c r="AS3605" s="4">
        <v>11</v>
      </c>
      <c r="AT3605" s="4">
        <v>2009</v>
      </c>
      <c r="AU3605" s="4">
        <v>6</v>
      </c>
      <c r="AV3605" s="4">
        <v>11</v>
      </c>
      <c r="AW3605" s="4">
        <v>2009</v>
      </c>
      <c r="AX3605" t="str">
        <f t="shared" si="1063"/>
        <v>No Delay</v>
      </c>
      <c r="AY3605">
        <f t="shared" si="1064"/>
        <v>0</v>
      </c>
    </row>
    <row r="3606" spans="1:51" x14ac:dyDescent="0.2">
      <c r="A3606" s="3">
        <v>85536</v>
      </c>
      <c r="B3606" s="1" t="s">
        <v>172</v>
      </c>
      <c r="C3606" s="1" t="s">
        <v>114</v>
      </c>
      <c r="D3606" s="1" t="s">
        <v>130</v>
      </c>
      <c r="E3606" s="1" t="s">
        <v>101</v>
      </c>
      <c r="F3606" s="1" t="s">
        <v>101</v>
      </c>
      <c r="G3606" s="13" t="s">
        <v>466</v>
      </c>
      <c r="H3606" s="12">
        <v>42034</v>
      </c>
      <c r="I3606" s="12" t="s">
        <v>1153</v>
      </c>
      <c r="J3606" s="12">
        <v>42055</v>
      </c>
      <c r="K3606" s="4">
        <v>6337</v>
      </c>
      <c r="L3606" s="1" t="s">
        <v>146</v>
      </c>
      <c r="M3606" s="1" t="s">
        <v>132</v>
      </c>
      <c r="N3606" s="1" t="s">
        <v>265</v>
      </c>
      <c r="O3606" s="1" t="s">
        <v>93</v>
      </c>
      <c r="P3606">
        <v>60</v>
      </c>
      <c r="Q3606">
        <v>41768</v>
      </c>
      <c r="R3606">
        <v>92307.28</v>
      </c>
      <c r="S3606">
        <v>2.21</v>
      </c>
      <c r="T3606">
        <v>0.04</v>
      </c>
      <c r="U3606">
        <f t="shared" si="1060"/>
        <v>92307.28</v>
      </c>
      <c r="V3606">
        <f t="shared" si="1061"/>
        <v>2506080</v>
      </c>
      <c r="W3606" s="1" t="s">
        <v>197</v>
      </c>
      <c r="X3606" s="1" t="s">
        <v>1236</v>
      </c>
      <c r="Y3606" s="1" t="s">
        <v>3082</v>
      </c>
      <c r="Z3606" s="3">
        <v>13092</v>
      </c>
      <c r="AA3606" s="4">
        <f t="shared" si="1065"/>
        <v>2599</v>
      </c>
      <c r="AB3606" s="4">
        <f xml:space="preserve"> 2244.740206  + 0.1097478*Q3606</f>
        <v>6828.6863164000006</v>
      </c>
      <c r="AC3606" s="4">
        <f>AF3606</f>
        <v>2599</v>
      </c>
      <c r="AD3606" s="4">
        <f t="shared" si="1066"/>
        <v>2599</v>
      </c>
      <c r="AE3606" s="4">
        <v>2599</v>
      </c>
      <c r="AF3606" s="4">
        <v>2599</v>
      </c>
      <c r="AG3606" s="4">
        <f t="shared" si="1071"/>
        <v>2599</v>
      </c>
      <c r="AI3606" t="e">
        <f t="shared" si="1062"/>
        <v>#N/A</v>
      </c>
      <c r="AJ3606">
        <v>3427.33</v>
      </c>
      <c r="AK3606" s="2">
        <v>3427.33</v>
      </c>
      <c r="AL3606" s="2">
        <f t="shared" si="1072"/>
        <v>3427.33</v>
      </c>
      <c r="AM3606" s="4"/>
      <c r="AN3606" t="e">
        <f>VLOOKUP([1]!Tabelle13[[#This Row],[Vlookup this ID for freight costs]],$AL$2:$AL$6811,2,FALSE)</f>
        <v>#REF!</v>
      </c>
      <c r="AP3606">
        <v>94.89</v>
      </c>
      <c r="AQ3606">
        <v>94.89</v>
      </c>
      <c r="AR3606" s="4">
        <v>30</v>
      </c>
      <c r="AS3606" s="4">
        <v>1</v>
      </c>
      <c r="AT3606" s="4">
        <v>2015</v>
      </c>
      <c r="AU3606" s="4">
        <v>20</v>
      </c>
      <c r="AV3606" s="4">
        <v>2</v>
      </c>
      <c r="AW3606" s="4">
        <v>2015</v>
      </c>
      <c r="AX3606" t="str">
        <f t="shared" si="1063"/>
        <v>Delay</v>
      </c>
      <c r="AY3606">
        <f t="shared" si="1064"/>
        <v>21</v>
      </c>
    </row>
    <row r="3607" spans="1:51" x14ac:dyDescent="0.2">
      <c r="A3607" s="3">
        <v>12598</v>
      </c>
      <c r="B3607" s="1" t="s">
        <v>119</v>
      </c>
      <c r="C3607" s="1" t="s">
        <v>114</v>
      </c>
      <c r="D3607" s="1" t="s">
        <v>130</v>
      </c>
      <c r="E3607" s="1" t="s">
        <v>101</v>
      </c>
      <c r="F3607" s="1" t="s">
        <v>101</v>
      </c>
      <c r="G3607" s="13" t="s">
        <v>1388</v>
      </c>
      <c r="H3607" s="12">
        <v>40060</v>
      </c>
      <c r="I3607" s="12" t="s">
        <v>1388</v>
      </c>
      <c r="J3607" s="12">
        <v>40060</v>
      </c>
      <c r="K3607" s="4">
        <v>1799</v>
      </c>
      <c r="L3607" s="1" t="s">
        <v>146</v>
      </c>
      <c r="M3607" s="1" t="s">
        <v>132</v>
      </c>
      <c r="N3607" s="1" t="s">
        <v>196</v>
      </c>
      <c r="O3607" s="1" t="s">
        <v>93</v>
      </c>
      <c r="P3607">
        <v>60</v>
      </c>
      <c r="Q3607">
        <v>35000</v>
      </c>
      <c r="R3607">
        <v>249200</v>
      </c>
      <c r="S3607">
        <v>7.12</v>
      </c>
      <c r="T3607">
        <v>0.12</v>
      </c>
      <c r="U3607">
        <f t="shared" si="1060"/>
        <v>249200</v>
      </c>
      <c r="V3607">
        <f t="shared" si="1061"/>
        <v>2100000</v>
      </c>
      <c r="W3607" s="1" t="s">
        <v>197</v>
      </c>
      <c r="X3607" s="1" t="s">
        <v>1236</v>
      </c>
      <c r="Y3607" s="1" t="s">
        <v>3082</v>
      </c>
      <c r="Z3607" s="3">
        <v>13092</v>
      </c>
      <c r="AA3607" s="4">
        <f t="shared" si="1065"/>
        <v>2604</v>
      </c>
      <c r="AB3607" s="4">
        <f xml:space="preserve"> 2244.740206  + 0.1097478*Q3607</f>
        <v>6085.9132060000002</v>
      </c>
      <c r="AC3607" s="4">
        <f>AF3607</f>
        <v>2604</v>
      </c>
      <c r="AD3607" s="4">
        <f t="shared" si="1066"/>
        <v>6977</v>
      </c>
      <c r="AE3607" s="4">
        <v>2604</v>
      </c>
      <c r="AF3607" s="4">
        <v>2604</v>
      </c>
      <c r="AG3607" s="4">
        <f t="shared" si="1071"/>
        <v>2604</v>
      </c>
      <c r="AI3607" t="e">
        <f t="shared" si="1062"/>
        <v>#N/A</v>
      </c>
      <c r="AJ3607">
        <v>2448.71</v>
      </c>
      <c r="AK3607" s="2">
        <v>2448.71</v>
      </c>
      <c r="AL3607" s="2">
        <f t="shared" si="1072"/>
        <v>2448.71</v>
      </c>
      <c r="AM3607" s="4"/>
      <c r="AN3607" t="e">
        <f>VLOOKUP([1]!Tabelle13[[#This Row],[Vlookup this ID for freight costs]],$AL$2:$AL$6811,2,FALSE)</f>
        <v>#REF!</v>
      </c>
      <c r="AP3607">
        <v>488.43</v>
      </c>
      <c r="AQ3607">
        <v>488.43</v>
      </c>
      <c r="AR3607" s="4">
        <v>4</v>
      </c>
      <c r="AS3607" s="4">
        <v>9</v>
      </c>
      <c r="AT3607" s="4">
        <v>2009</v>
      </c>
      <c r="AU3607" s="4">
        <v>4</v>
      </c>
      <c r="AV3607" s="4">
        <v>9</v>
      </c>
      <c r="AW3607" s="4">
        <v>2009</v>
      </c>
      <c r="AX3607" t="str">
        <f t="shared" si="1063"/>
        <v>No Delay</v>
      </c>
      <c r="AY3607">
        <f t="shared" si="1064"/>
        <v>0</v>
      </c>
    </row>
    <row r="3608" spans="1:51" x14ac:dyDescent="0.2">
      <c r="A3608" s="3">
        <v>6411</v>
      </c>
      <c r="B3608" s="1" t="s">
        <v>1918</v>
      </c>
      <c r="C3608" s="1" t="s">
        <v>150</v>
      </c>
      <c r="D3608" s="1" t="s">
        <v>100</v>
      </c>
      <c r="E3608" s="1" t="s">
        <v>53</v>
      </c>
      <c r="F3608" s="1" t="s">
        <v>53</v>
      </c>
      <c r="G3608" s="13" t="s">
        <v>1996</v>
      </c>
      <c r="H3608" s="12">
        <v>39989</v>
      </c>
      <c r="I3608" s="12" t="s">
        <v>713</v>
      </c>
      <c r="J3608" s="12">
        <v>40116</v>
      </c>
      <c r="K3608" s="4">
        <v>1987</v>
      </c>
      <c r="L3608" s="1" t="s">
        <v>146</v>
      </c>
      <c r="M3608" s="1" t="s">
        <v>1920</v>
      </c>
      <c r="N3608" s="1" t="s">
        <v>778</v>
      </c>
      <c r="O3608" s="1" t="s">
        <v>93</v>
      </c>
      <c r="P3608">
        <v>240</v>
      </c>
      <c r="Q3608">
        <v>3304</v>
      </c>
      <c r="R3608">
        <v>18667.599999999999</v>
      </c>
      <c r="S3608">
        <v>5.65</v>
      </c>
      <c r="T3608">
        <v>0.02</v>
      </c>
      <c r="U3608">
        <f t="shared" si="1060"/>
        <v>18667.600000000002</v>
      </c>
      <c r="V3608">
        <f t="shared" si="1061"/>
        <v>792960</v>
      </c>
      <c r="W3608" s="1" t="s">
        <v>155</v>
      </c>
      <c r="X3608" s="1" t="s">
        <v>1236</v>
      </c>
      <c r="Y3608" s="1" t="s">
        <v>156</v>
      </c>
      <c r="Z3608" s="3">
        <v>8107</v>
      </c>
      <c r="AA3608" s="4">
        <f t="shared" ref="AA3608:AA3609" si="1073">AB3608</f>
        <v>2607.7511380000001</v>
      </c>
      <c r="AB3608" s="2">
        <f t="shared" ref="AB3608:AB3609" si="1074">2245.156962+0.109744*Q3608</f>
        <v>2607.7511380000001</v>
      </c>
      <c r="AC3608" s="4">
        <f>AD3608</f>
        <v>3909.8755689999998</v>
      </c>
      <c r="AD3608" s="4">
        <f t="shared" si="1066"/>
        <v>3909.8755689999998</v>
      </c>
      <c r="AE3608" s="4" t="s">
        <v>62</v>
      </c>
      <c r="AG3608" s="4" t="str">
        <f t="shared" si="1071"/>
        <v>Weight Captured Separately</v>
      </c>
      <c r="AH3608" s="4">
        <v>11244</v>
      </c>
      <c r="AI3608">
        <f t="shared" si="1062"/>
        <v>2033</v>
      </c>
      <c r="AJ3608" t="s">
        <v>81</v>
      </c>
      <c r="AK3608" s="2"/>
      <c r="AL3608" s="2" t="str">
        <f t="shared" si="1072"/>
        <v>Freight Included in Commodity Cost</v>
      </c>
      <c r="AM3608" s="4"/>
      <c r="AN3608" t="e">
        <f>VLOOKUP([1]!Tabelle13[[#This Row],[Vlookup this ID for freight costs]],$AL$2:$AL$6811,2,FALSE)</f>
        <v>#REF!</v>
      </c>
      <c r="AO3608">
        <f t="shared" ref="AO3608:AO3609" si="1075">IF(AK:AK="",AC:AC*6.242+1.383 -2.844 + 3.145 -2.265  -2.026,AK:AK)</f>
        <v>24402.836301698</v>
      </c>
      <c r="AP3608">
        <v>40.25</v>
      </c>
      <c r="AQ3608">
        <v>40.25</v>
      </c>
      <c r="AR3608" s="4">
        <v>25</v>
      </c>
      <c r="AS3608" s="4">
        <v>6</v>
      </c>
      <c r="AT3608" s="4">
        <v>2009</v>
      </c>
      <c r="AU3608" s="4">
        <v>30</v>
      </c>
      <c r="AV3608" s="4">
        <v>10</v>
      </c>
      <c r="AW3608" s="4">
        <v>2009</v>
      </c>
      <c r="AX3608" t="str">
        <f t="shared" si="1063"/>
        <v>Delay</v>
      </c>
      <c r="AY3608">
        <f t="shared" si="1064"/>
        <v>127</v>
      </c>
    </row>
    <row r="3609" spans="1:51" x14ac:dyDescent="0.2">
      <c r="A3609" s="3">
        <v>10366</v>
      </c>
      <c r="B3609" s="1" t="s">
        <v>1918</v>
      </c>
      <c r="C3609" s="1" t="s">
        <v>150</v>
      </c>
      <c r="D3609" s="1" t="s">
        <v>100</v>
      </c>
      <c r="E3609" s="1" t="s">
        <v>53</v>
      </c>
      <c r="F3609" s="1" t="s">
        <v>53</v>
      </c>
      <c r="G3609" s="13" t="s">
        <v>1996</v>
      </c>
      <c r="H3609" s="12">
        <v>39989</v>
      </c>
      <c r="I3609" s="12" t="s">
        <v>1976</v>
      </c>
      <c r="J3609" s="12">
        <v>39924</v>
      </c>
      <c r="K3609" s="4">
        <v>1496</v>
      </c>
      <c r="L3609" s="1" t="s">
        <v>146</v>
      </c>
      <c r="M3609" s="1" t="s">
        <v>1920</v>
      </c>
      <c r="N3609" s="1" t="s">
        <v>171</v>
      </c>
      <c r="O3609" s="1" t="s">
        <v>93</v>
      </c>
      <c r="P3609">
        <v>60</v>
      </c>
      <c r="Q3609">
        <v>3344</v>
      </c>
      <c r="R3609">
        <v>23675.52</v>
      </c>
      <c r="S3609">
        <v>7.08</v>
      </c>
      <c r="T3609">
        <v>0.12</v>
      </c>
      <c r="U3609">
        <f t="shared" si="1060"/>
        <v>23675.52</v>
      </c>
      <c r="V3609">
        <f t="shared" si="1061"/>
        <v>200640</v>
      </c>
      <c r="W3609" s="1" t="s">
        <v>155</v>
      </c>
      <c r="X3609" s="1" t="s">
        <v>1236</v>
      </c>
      <c r="Y3609" s="1" t="s">
        <v>156</v>
      </c>
      <c r="Z3609" s="3">
        <v>8107</v>
      </c>
      <c r="AA3609" s="4">
        <f t="shared" si="1073"/>
        <v>2612.1408980000001</v>
      </c>
      <c r="AB3609" s="2">
        <f t="shared" si="1074"/>
        <v>2612.1408980000001</v>
      </c>
      <c r="AC3609" s="4">
        <f>AD3609</f>
        <v>9314.3106525000003</v>
      </c>
      <c r="AD3609" s="4">
        <f t="shared" si="1066"/>
        <v>9314.3106525000003</v>
      </c>
      <c r="AE3609" s="4" t="s">
        <v>62</v>
      </c>
      <c r="AG3609" s="4" t="str">
        <f t="shared" si="1071"/>
        <v>Weight Captured Separately</v>
      </c>
      <c r="AH3609" s="4">
        <v>83234</v>
      </c>
      <c r="AI3609">
        <f t="shared" si="1062"/>
        <v>88761</v>
      </c>
      <c r="AJ3609" t="s">
        <v>81</v>
      </c>
      <c r="AK3609" s="2"/>
      <c r="AL3609" s="2" t="str">
        <f t="shared" si="1072"/>
        <v>Freight Included in Commodity Cost</v>
      </c>
      <c r="AM3609" s="4"/>
      <c r="AN3609" t="e">
        <f>VLOOKUP([1]!Tabelle13[[#This Row],[Vlookup this ID for freight costs]],$AL$2:$AL$6811,2,FALSE)</f>
        <v>#REF!</v>
      </c>
      <c r="AO3609">
        <f t="shared" si="1075"/>
        <v>58137.320092905007</v>
      </c>
      <c r="AP3609">
        <v>46.4</v>
      </c>
      <c r="AQ3609">
        <v>46.4</v>
      </c>
      <c r="AR3609" s="4">
        <v>25</v>
      </c>
      <c r="AS3609" s="4">
        <v>6</v>
      </c>
      <c r="AT3609" s="4">
        <v>2009</v>
      </c>
      <c r="AU3609" s="4">
        <v>21</v>
      </c>
      <c r="AV3609" s="4">
        <v>4</v>
      </c>
      <c r="AW3609" s="4">
        <v>2009</v>
      </c>
      <c r="AX3609" t="str">
        <f t="shared" si="1063"/>
        <v>No Delay</v>
      </c>
      <c r="AY3609">
        <f t="shared" si="1064"/>
        <v>0</v>
      </c>
    </row>
    <row r="3610" spans="1:51" x14ac:dyDescent="0.2">
      <c r="A3610" s="3">
        <v>84145</v>
      </c>
      <c r="B3610" s="1" t="s">
        <v>140</v>
      </c>
      <c r="C3610" s="1" t="s">
        <v>99</v>
      </c>
      <c r="D3610" s="1" t="s">
        <v>130</v>
      </c>
      <c r="E3610" s="1" t="s">
        <v>101</v>
      </c>
      <c r="F3610" s="1" t="s">
        <v>101</v>
      </c>
      <c r="G3610" s="13" t="s">
        <v>807</v>
      </c>
      <c r="H3610" s="12">
        <v>40998</v>
      </c>
      <c r="I3610" s="12" t="s">
        <v>1543</v>
      </c>
      <c r="J3610" s="12">
        <v>40980</v>
      </c>
      <c r="K3610" s="4">
        <v>3811</v>
      </c>
      <c r="L3610" s="1" t="s">
        <v>146</v>
      </c>
      <c r="M3610" s="1" t="s">
        <v>132</v>
      </c>
      <c r="N3610" s="1" t="s">
        <v>302</v>
      </c>
      <c r="O3610" s="1" t="s">
        <v>93</v>
      </c>
      <c r="P3610">
        <v>30</v>
      </c>
      <c r="Q3610">
        <v>17440</v>
      </c>
      <c r="R3610">
        <v>95920</v>
      </c>
      <c r="S3610">
        <v>5.5</v>
      </c>
      <c r="T3610">
        <v>0.18</v>
      </c>
      <c r="U3610">
        <f t="shared" si="1060"/>
        <v>95920</v>
      </c>
      <c r="V3610">
        <f t="shared" si="1061"/>
        <v>523200</v>
      </c>
      <c r="W3610" s="1" t="s">
        <v>160</v>
      </c>
      <c r="X3610" s="1" t="s">
        <v>1236</v>
      </c>
      <c r="Y3610" s="1" t="s">
        <v>161</v>
      </c>
      <c r="Z3610" s="3">
        <v>11983</v>
      </c>
      <c r="AA3610" s="4">
        <f t="shared" si="1065"/>
        <v>2612</v>
      </c>
      <c r="AB3610" s="4">
        <f xml:space="preserve"> 2244.740206  + 0.1097478*Q3610</f>
        <v>4158.7418379999999</v>
      </c>
      <c r="AC3610" s="4">
        <f>AF3610</f>
        <v>2612</v>
      </c>
      <c r="AD3610" s="4">
        <f t="shared" si="1066"/>
        <v>4599.5</v>
      </c>
      <c r="AE3610" s="4">
        <v>2612</v>
      </c>
      <c r="AF3610" s="4">
        <v>2612</v>
      </c>
      <c r="AG3610" s="4">
        <f t="shared" si="1071"/>
        <v>2612</v>
      </c>
      <c r="AI3610" t="e">
        <f t="shared" si="1062"/>
        <v>#N/A</v>
      </c>
      <c r="AJ3610">
        <v>1698.83</v>
      </c>
      <c r="AK3610" s="2">
        <v>1698.83</v>
      </c>
      <c r="AL3610" s="2">
        <f t="shared" si="1072"/>
        <v>1698.83</v>
      </c>
      <c r="AM3610" s="4"/>
      <c r="AN3610" t="e">
        <f>VLOOKUP([1]!Tabelle13[[#This Row],[Vlookup this ID for freight costs]],$AL$2:$AL$6811,2,FALSE)</f>
        <v>#REF!</v>
      </c>
      <c r="AP3610">
        <v>158.27000000000001</v>
      </c>
      <c r="AQ3610">
        <v>158.27000000000001</v>
      </c>
      <c r="AR3610" s="4">
        <v>30</v>
      </c>
      <c r="AS3610" s="4">
        <v>4</v>
      </c>
      <c r="AT3610" s="4">
        <v>2012</v>
      </c>
      <c r="AU3610" s="4">
        <v>12</v>
      </c>
      <c r="AV3610" s="4">
        <v>4</v>
      </c>
      <c r="AW3610" s="4">
        <v>2012</v>
      </c>
      <c r="AX3610" t="str">
        <f t="shared" si="1063"/>
        <v>No Delay</v>
      </c>
      <c r="AY3610">
        <f t="shared" si="1064"/>
        <v>0</v>
      </c>
    </row>
    <row r="3611" spans="1:51" x14ac:dyDescent="0.2">
      <c r="A3611" s="3">
        <v>84146</v>
      </c>
      <c r="B3611" s="1" t="s">
        <v>140</v>
      </c>
      <c r="C3611" s="1" t="s">
        <v>99</v>
      </c>
      <c r="D3611" s="1" t="s">
        <v>130</v>
      </c>
      <c r="E3611" s="1" t="s">
        <v>101</v>
      </c>
      <c r="F3611" s="1" t="s">
        <v>101</v>
      </c>
      <c r="G3611" s="13" t="s">
        <v>807</v>
      </c>
      <c r="H3611" s="12">
        <v>40998</v>
      </c>
      <c r="I3611" s="12" t="s">
        <v>1543</v>
      </c>
      <c r="J3611" s="12">
        <v>40980</v>
      </c>
      <c r="K3611" s="4">
        <v>3812</v>
      </c>
      <c r="L3611" s="1" t="s">
        <v>146</v>
      </c>
      <c r="M3611" s="1" t="s">
        <v>132</v>
      </c>
      <c r="N3611" s="1" t="s">
        <v>163</v>
      </c>
      <c r="O3611" s="1" t="s">
        <v>93</v>
      </c>
      <c r="P3611">
        <v>60</v>
      </c>
      <c r="Q3611">
        <v>15003</v>
      </c>
      <c r="R3611">
        <v>219493.89</v>
      </c>
      <c r="S3611">
        <v>14.63</v>
      </c>
      <c r="T3611">
        <v>0.24</v>
      </c>
      <c r="U3611">
        <f t="shared" si="1060"/>
        <v>219493.89</v>
      </c>
      <c r="V3611">
        <f t="shared" si="1061"/>
        <v>900180</v>
      </c>
      <c r="W3611" s="1" t="s">
        <v>160</v>
      </c>
      <c r="X3611" s="1" t="s">
        <v>1236</v>
      </c>
      <c r="Y3611" s="1" t="s">
        <v>161</v>
      </c>
      <c r="Z3611" s="3">
        <v>11983</v>
      </c>
      <c r="AA3611" s="4">
        <f t="shared" si="1065"/>
        <v>2612</v>
      </c>
      <c r="AB3611" s="4">
        <f xml:space="preserve"> 2244.740206  + 0.1097478*Q3611</f>
        <v>3891.2864494</v>
      </c>
      <c r="AC3611" s="4">
        <f>AF3611</f>
        <v>2612</v>
      </c>
      <c r="AD3611" s="4">
        <f t="shared" si="1066"/>
        <v>10190.5</v>
      </c>
      <c r="AE3611" s="3" t="s">
        <v>2126</v>
      </c>
      <c r="AF3611" s="3">
        <v>2612</v>
      </c>
      <c r="AG3611" s="4">
        <f>AI3611</f>
        <v>2612</v>
      </c>
      <c r="AH3611" s="4">
        <v>84145</v>
      </c>
      <c r="AI3611">
        <f t="shared" si="1062"/>
        <v>2612</v>
      </c>
      <c r="AJ3611" t="s">
        <v>2126</v>
      </c>
      <c r="AK3611" s="2">
        <v>1698.83</v>
      </c>
      <c r="AL3611" s="2">
        <f>AN3611</f>
        <v>1698.83</v>
      </c>
      <c r="AM3611" s="4">
        <v>84145</v>
      </c>
      <c r="AN3611">
        <f>INDEX($AJ$2:$AJ$6811,MATCH(AM3611,$A$2:$A$6811,0))</f>
        <v>1698.83</v>
      </c>
      <c r="AP3611">
        <v>362.16</v>
      </c>
      <c r="AQ3611">
        <v>362.16</v>
      </c>
      <c r="AR3611" s="4">
        <v>30</v>
      </c>
      <c r="AS3611" s="4">
        <v>4</v>
      </c>
      <c r="AT3611" s="4">
        <v>2012</v>
      </c>
      <c r="AU3611" s="4">
        <v>12</v>
      </c>
      <c r="AV3611" s="4">
        <v>4</v>
      </c>
      <c r="AW3611" s="4">
        <v>2012</v>
      </c>
      <c r="AX3611" t="str">
        <f t="shared" si="1063"/>
        <v>No Delay</v>
      </c>
      <c r="AY3611">
        <f t="shared" si="1064"/>
        <v>0</v>
      </c>
    </row>
    <row r="3612" spans="1:51" x14ac:dyDescent="0.2">
      <c r="A3612" s="3">
        <v>5037</v>
      </c>
      <c r="B3612" s="1" t="s">
        <v>1918</v>
      </c>
      <c r="C3612" s="1" t="s">
        <v>150</v>
      </c>
      <c r="D3612" s="1" t="s">
        <v>100</v>
      </c>
      <c r="E3612" s="1" t="s">
        <v>53</v>
      </c>
      <c r="F3612" s="1" t="s">
        <v>53</v>
      </c>
      <c r="G3612" s="13" t="s">
        <v>2127</v>
      </c>
      <c r="H3612" s="12">
        <v>40001</v>
      </c>
      <c r="I3612" s="12" t="s">
        <v>653</v>
      </c>
      <c r="J3612" s="12">
        <v>39846</v>
      </c>
      <c r="K3612" s="4">
        <v>1338</v>
      </c>
      <c r="L3612" s="1" t="s">
        <v>146</v>
      </c>
      <c r="M3612" s="1" t="s">
        <v>1920</v>
      </c>
      <c r="N3612" s="1" t="s">
        <v>167</v>
      </c>
      <c r="O3612" s="1" t="s">
        <v>93</v>
      </c>
      <c r="P3612">
        <v>30</v>
      </c>
      <c r="Q3612">
        <v>3414</v>
      </c>
      <c r="R3612">
        <v>49810.26</v>
      </c>
      <c r="S3612">
        <v>14.59</v>
      </c>
      <c r="T3612">
        <v>0.49</v>
      </c>
      <c r="U3612">
        <f t="shared" si="1060"/>
        <v>49810.26</v>
      </c>
      <c r="V3612">
        <f t="shared" si="1061"/>
        <v>102420</v>
      </c>
      <c r="W3612" s="1" t="s">
        <v>204</v>
      </c>
      <c r="X3612" s="1" t="s">
        <v>1236</v>
      </c>
      <c r="Y3612" s="1" t="s">
        <v>205</v>
      </c>
      <c r="Z3612" s="3">
        <v>7569</v>
      </c>
      <c r="AA3612" s="4">
        <f>AB3612</f>
        <v>2619.8229780000001</v>
      </c>
      <c r="AB3612" s="2">
        <f>2245.156962+0.109744*Q3612</f>
        <v>2619.8229780000001</v>
      </c>
      <c r="AC3612" s="4">
        <f>AD3612</f>
        <v>2619.8229780000001</v>
      </c>
      <c r="AD3612" s="4">
        <f t="shared" si="1066"/>
        <v>2619.8229780000001</v>
      </c>
      <c r="AE3612" s="4" t="s">
        <v>62</v>
      </c>
      <c r="AG3612" s="4" t="str">
        <f t="shared" ref="AG3612:AG3617" si="1076">AE3612</f>
        <v>Weight Captured Separately</v>
      </c>
      <c r="AH3612" s="4">
        <v>11858</v>
      </c>
      <c r="AI3612">
        <f t="shared" si="1062"/>
        <v>422</v>
      </c>
      <c r="AJ3612" t="s">
        <v>81</v>
      </c>
      <c r="AK3612" s="2"/>
      <c r="AL3612" s="2" t="str">
        <f t="shared" ref="AL3612:AL3617" si="1077">AJ3612</f>
        <v>Freight Included in Commodity Cost</v>
      </c>
      <c r="AM3612" s="4"/>
      <c r="AN3612" t="e">
        <f>VLOOKUP([1]!Tabelle13[[#This Row],[Vlookup this ID for freight costs]],$AL$2:$AL$6811,2,FALSE)</f>
        <v>#REF!</v>
      </c>
      <c r="AO3612">
        <f>IF(AK:AK="",AC:AC*6.242+1.383 -2.844 + 3.145 -2.265  -2.026,AK:AK)</f>
        <v>16350.328028676002</v>
      </c>
      <c r="AP3612">
        <v>97.63</v>
      </c>
      <c r="AQ3612">
        <v>97.63</v>
      </c>
      <c r="AR3612" s="4">
        <v>7</v>
      </c>
      <c r="AS3612" s="4">
        <v>7</v>
      </c>
      <c r="AT3612" s="4">
        <v>2009</v>
      </c>
      <c r="AU3612" s="4">
        <v>2</v>
      </c>
      <c r="AV3612" s="4">
        <v>2</v>
      </c>
      <c r="AW3612" s="4">
        <v>2009</v>
      </c>
      <c r="AX3612" t="str">
        <f t="shared" si="1063"/>
        <v>No Delay</v>
      </c>
      <c r="AY3612">
        <f t="shared" si="1064"/>
        <v>0</v>
      </c>
    </row>
    <row r="3613" spans="1:51" x14ac:dyDescent="0.2">
      <c r="A3613" s="3">
        <v>85491</v>
      </c>
      <c r="B3613" s="1" t="s">
        <v>215</v>
      </c>
      <c r="C3613" s="1" t="s">
        <v>89</v>
      </c>
      <c r="D3613" s="1" t="s">
        <v>130</v>
      </c>
      <c r="E3613" s="1" t="s">
        <v>53</v>
      </c>
      <c r="F3613" s="1" t="s">
        <v>53</v>
      </c>
      <c r="G3613" s="13" t="s">
        <v>534</v>
      </c>
      <c r="H3613" s="12">
        <v>41912</v>
      </c>
      <c r="I3613" s="12" t="s">
        <v>535</v>
      </c>
      <c r="J3613" s="12">
        <v>41901</v>
      </c>
      <c r="K3613" s="4">
        <v>5965</v>
      </c>
      <c r="L3613" s="1" t="s">
        <v>146</v>
      </c>
      <c r="M3613" s="1" t="s">
        <v>132</v>
      </c>
      <c r="N3613" s="1" t="s">
        <v>742</v>
      </c>
      <c r="O3613" s="1" t="s">
        <v>93</v>
      </c>
      <c r="P3613">
        <v>240</v>
      </c>
      <c r="Q3613">
        <v>7000</v>
      </c>
      <c r="R3613">
        <v>14700</v>
      </c>
      <c r="S3613">
        <v>2.1</v>
      </c>
      <c r="T3613">
        <v>0.01</v>
      </c>
      <c r="U3613">
        <f t="shared" si="1060"/>
        <v>14700</v>
      </c>
      <c r="V3613">
        <f t="shared" si="1061"/>
        <v>1680000</v>
      </c>
      <c r="W3613" s="1" t="s">
        <v>204</v>
      </c>
      <c r="X3613" s="1" t="s">
        <v>1236</v>
      </c>
      <c r="Y3613" s="1" t="s">
        <v>205</v>
      </c>
      <c r="Z3613" s="3">
        <v>8859</v>
      </c>
      <c r="AA3613" s="4">
        <f t="shared" si="1065"/>
        <v>2625</v>
      </c>
      <c r="AB3613" s="4">
        <f xml:space="preserve"> 2244.740206  + 0.1097478*Q3613</f>
        <v>3012.9748060000002</v>
      </c>
      <c r="AC3613" s="4">
        <f>AF3613</f>
        <v>2625</v>
      </c>
      <c r="AD3613" s="4">
        <f t="shared" si="1066"/>
        <v>2932</v>
      </c>
      <c r="AE3613" s="4">
        <v>2625</v>
      </c>
      <c r="AF3613" s="4">
        <v>2625</v>
      </c>
      <c r="AG3613" s="4">
        <f t="shared" si="1076"/>
        <v>2625</v>
      </c>
      <c r="AI3613" t="e">
        <f t="shared" si="1062"/>
        <v>#N/A</v>
      </c>
      <c r="AJ3613">
        <v>9868.5400000000009</v>
      </c>
      <c r="AK3613" s="2">
        <v>9868.5400000000009</v>
      </c>
      <c r="AL3613" s="2">
        <f t="shared" si="1077"/>
        <v>9868.5400000000009</v>
      </c>
      <c r="AM3613" s="4"/>
      <c r="AN3613" t="e">
        <f>VLOOKUP([1]!Tabelle13[[#This Row],[Vlookup this ID for freight costs]],$AL$2:$AL$6811,2,FALSE)</f>
        <v>#REF!</v>
      </c>
      <c r="AP3613">
        <v>15.11</v>
      </c>
      <c r="AQ3613">
        <v>15.11</v>
      </c>
      <c r="AR3613" s="4">
        <v>30</v>
      </c>
      <c r="AS3613" s="4">
        <v>9</v>
      </c>
      <c r="AT3613" s="4">
        <v>2014</v>
      </c>
      <c r="AU3613" s="4">
        <v>19</v>
      </c>
      <c r="AV3613" s="4">
        <v>9</v>
      </c>
      <c r="AW3613" s="4">
        <v>2014</v>
      </c>
      <c r="AX3613" t="str">
        <f t="shared" si="1063"/>
        <v>No Delay</v>
      </c>
      <c r="AY3613">
        <f t="shared" si="1064"/>
        <v>0</v>
      </c>
    </row>
    <row r="3614" spans="1:51" x14ac:dyDescent="0.2">
      <c r="A3614" s="3">
        <v>1065</v>
      </c>
      <c r="B3614" s="1" t="s">
        <v>1918</v>
      </c>
      <c r="C3614" s="1" t="s">
        <v>150</v>
      </c>
      <c r="D3614" s="1" t="s">
        <v>100</v>
      </c>
      <c r="E3614" s="1" t="s">
        <v>53</v>
      </c>
      <c r="F3614" s="1" t="s">
        <v>53</v>
      </c>
      <c r="G3614" s="13" t="s">
        <v>2079</v>
      </c>
      <c r="H3614" s="12">
        <v>39910</v>
      </c>
      <c r="I3614" s="12" t="s">
        <v>1310</v>
      </c>
      <c r="J3614" s="12">
        <v>39785</v>
      </c>
      <c r="K3614" s="4">
        <v>1248</v>
      </c>
      <c r="L3614" s="1" t="s">
        <v>146</v>
      </c>
      <c r="M3614" s="1" t="s">
        <v>1920</v>
      </c>
      <c r="N3614" s="1" t="s">
        <v>167</v>
      </c>
      <c r="O3614" s="1" t="s">
        <v>93</v>
      </c>
      <c r="P3614">
        <v>30</v>
      </c>
      <c r="Q3614">
        <v>3500</v>
      </c>
      <c r="R3614">
        <v>49840</v>
      </c>
      <c r="S3614">
        <v>14.24</v>
      </c>
      <c r="T3614">
        <v>0.47</v>
      </c>
      <c r="U3614">
        <f t="shared" si="1060"/>
        <v>49840</v>
      </c>
      <c r="V3614">
        <f t="shared" si="1061"/>
        <v>105000</v>
      </c>
      <c r="W3614" s="1" t="s">
        <v>204</v>
      </c>
      <c r="X3614" s="1" t="s">
        <v>1236</v>
      </c>
      <c r="Y3614" s="1" t="s">
        <v>205</v>
      </c>
      <c r="Z3614" s="3">
        <v>7569</v>
      </c>
      <c r="AA3614" s="4">
        <f t="shared" ref="AA3614:AA3616" si="1078">AB3614</f>
        <v>2629.2609619999998</v>
      </c>
      <c r="AB3614" s="2">
        <f t="shared" ref="AB3614:AB3616" si="1079">2245.156962+0.109744*Q3614</f>
        <v>2629.2609619999998</v>
      </c>
      <c r="AC3614" s="4">
        <f>AD3614</f>
        <v>1855.8406413333332</v>
      </c>
      <c r="AD3614" s="4">
        <f t="shared" si="1066"/>
        <v>1855.8406413333332</v>
      </c>
      <c r="AE3614" s="4" t="s">
        <v>62</v>
      </c>
      <c r="AG3614" s="4" t="str">
        <f t="shared" si="1076"/>
        <v>Weight Captured Separately</v>
      </c>
      <c r="AH3614" s="4">
        <v>10623</v>
      </c>
      <c r="AI3614">
        <f t="shared" si="1062"/>
        <v>2846</v>
      </c>
      <c r="AJ3614" t="s">
        <v>81</v>
      </c>
      <c r="AK3614" s="2"/>
      <c r="AL3614" s="2" t="str">
        <f t="shared" si="1077"/>
        <v>Freight Included in Commodity Cost</v>
      </c>
      <c r="AM3614" s="4"/>
      <c r="AN3614" t="e">
        <f>VLOOKUP([1]!Tabelle13[[#This Row],[Vlookup this ID for freight costs]],$AL$2:$AL$6811,2,FALSE)</f>
        <v>#REF!</v>
      </c>
      <c r="AO3614">
        <f t="shared" ref="AO3614:AO3616" si="1080">IF(AK:AK="",AC:AC*6.242+1.383 -2.844 + 3.145 -2.265  -2.026,AK:AK)</f>
        <v>11581.550283202669</v>
      </c>
      <c r="AP3614">
        <v>97.69</v>
      </c>
      <c r="AQ3614">
        <v>97.69</v>
      </c>
      <c r="AR3614" s="4">
        <v>7</v>
      </c>
      <c r="AS3614" s="4">
        <v>4</v>
      </c>
      <c r="AT3614" s="4">
        <v>2009</v>
      </c>
      <c r="AU3614" s="4">
        <v>3</v>
      </c>
      <c r="AV3614" s="4">
        <v>12</v>
      </c>
      <c r="AW3614" s="4">
        <v>2008</v>
      </c>
      <c r="AX3614" t="str">
        <f t="shared" si="1063"/>
        <v>No Delay</v>
      </c>
      <c r="AY3614">
        <f t="shared" si="1064"/>
        <v>0</v>
      </c>
    </row>
    <row r="3615" spans="1:51" x14ac:dyDescent="0.2">
      <c r="A3615" s="3">
        <v>3767</v>
      </c>
      <c r="B3615" s="1" t="s">
        <v>1918</v>
      </c>
      <c r="C3615" s="1" t="s">
        <v>150</v>
      </c>
      <c r="D3615" s="1" t="s">
        <v>100</v>
      </c>
      <c r="E3615" s="1" t="s">
        <v>53</v>
      </c>
      <c r="F3615" s="1" t="s">
        <v>53</v>
      </c>
      <c r="G3615" s="13" t="s">
        <v>1996</v>
      </c>
      <c r="H3615" s="12">
        <v>39989</v>
      </c>
      <c r="I3615" s="12" t="s">
        <v>1128</v>
      </c>
      <c r="J3615" s="12">
        <v>39911</v>
      </c>
      <c r="K3615" s="4">
        <v>1454</v>
      </c>
      <c r="L3615" s="1" t="s">
        <v>146</v>
      </c>
      <c r="M3615" s="1" t="s">
        <v>1920</v>
      </c>
      <c r="N3615" s="1" t="s">
        <v>167</v>
      </c>
      <c r="O3615" s="1" t="s">
        <v>93</v>
      </c>
      <c r="P3615">
        <v>30</v>
      </c>
      <c r="Q3615">
        <v>3500</v>
      </c>
      <c r="R3615">
        <v>44170</v>
      </c>
      <c r="S3615">
        <v>12.62</v>
      </c>
      <c r="T3615">
        <v>0.42</v>
      </c>
      <c r="U3615">
        <f t="shared" si="1060"/>
        <v>44170</v>
      </c>
      <c r="V3615">
        <f t="shared" si="1061"/>
        <v>105000</v>
      </c>
      <c r="W3615" s="1" t="s">
        <v>155</v>
      </c>
      <c r="X3615" s="1" t="s">
        <v>1236</v>
      </c>
      <c r="Y3615" s="1" t="s">
        <v>156</v>
      </c>
      <c r="Z3615" s="3">
        <v>8107</v>
      </c>
      <c r="AA3615" s="4">
        <f t="shared" si="1078"/>
        <v>2629.2609619999998</v>
      </c>
      <c r="AB3615" s="2">
        <f t="shared" si="1079"/>
        <v>2629.2609619999998</v>
      </c>
      <c r="AC3615" s="4">
        <f>AD3615</f>
        <v>1855.8406413333332</v>
      </c>
      <c r="AD3615" s="4">
        <f t="shared" si="1066"/>
        <v>1855.8406413333332</v>
      </c>
      <c r="AE3615" s="4" t="s">
        <v>62</v>
      </c>
      <c r="AG3615" s="4" t="str">
        <f t="shared" si="1076"/>
        <v>Weight Captured Separately</v>
      </c>
      <c r="AH3615" s="4">
        <v>11620</v>
      </c>
      <c r="AI3615">
        <f t="shared" si="1062"/>
        <v>1871</v>
      </c>
      <c r="AJ3615" t="s">
        <v>81</v>
      </c>
      <c r="AK3615" s="2"/>
      <c r="AL3615" s="2" t="str">
        <f t="shared" si="1077"/>
        <v>Freight Included in Commodity Cost</v>
      </c>
      <c r="AM3615" s="4"/>
      <c r="AN3615" t="e">
        <f>VLOOKUP([1]!Tabelle13[[#This Row],[Vlookup this ID for freight costs]],$AL$2:$AL$6811,2,FALSE)</f>
        <v>#REF!</v>
      </c>
      <c r="AO3615">
        <f t="shared" si="1080"/>
        <v>11581.550283202669</v>
      </c>
      <c r="AP3615">
        <v>86.57</v>
      </c>
      <c r="AQ3615">
        <v>86.57</v>
      </c>
      <c r="AR3615" s="4">
        <v>25</v>
      </c>
      <c r="AS3615" s="4">
        <v>6</v>
      </c>
      <c r="AT3615" s="4">
        <v>2009</v>
      </c>
      <c r="AU3615" s="4">
        <v>8</v>
      </c>
      <c r="AV3615" s="4">
        <v>4</v>
      </c>
      <c r="AW3615" s="4">
        <v>2009</v>
      </c>
      <c r="AX3615" t="str">
        <f t="shared" si="1063"/>
        <v>No Delay</v>
      </c>
      <c r="AY3615">
        <f t="shared" si="1064"/>
        <v>0</v>
      </c>
    </row>
    <row r="3616" spans="1:51" x14ac:dyDescent="0.2">
      <c r="A3616" s="3">
        <v>45361</v>
      </c>
      <c r="B3616" s="1" t="s">
        <v>328</v>
      </c>
      <c r="C3616" s="1" t="s">
        <v>150</v>
      </c>
      <c r="D3616" s="1" t="s">
        <v>100</v>
      </c>
      <c r="E3616" s="1" t="s">
        <v>101</v>
      </c>
      <c r="F3616" s="1" t="s">
        <v>101</v>
      </c>
      <c r="G3616" s="13" t="s">
        <v>891</v>
      </c>
      <c r="H3616" s="12">
        <v>40113</v>
      </c>
      <c r="I3616" s="12" t="s">
        <v>891</v>
      </c>
      <c r="J3616" s="12">
        <v>40113</v>
      </c>
      <c r="K3616" s="4">
        <v>1970</v>
      </c>
      <c r="L3616" s="1" t="s">
        <v>146</v>
      </c>
      <c r="M3616" s="1" t="s">
        <v>1920</v>
      </c>
      <c r="N3616" s="1" t="s">
        <v>392</v>
      </c>
      <c r="O3616" s="1" t="s">
        <v>393</v>
      </c>
      <c r="P3616">
        <v>120</v>
      </c>
      <c r="Q3616">
        <v>3500</v>
      </c>
      <c r="R3616">
        <v>152545.53</v>
      </c>
      <c r="S3616">
        <v>43.58</v>
      </c>
      <c r="T3616">
        <v>0.36</v>
      </c>
      <c r="U3616">
        <f t="shared" si="1060"/>
        <v>152530</v>
      </c>
      <c r="V3616">
        <f t="shared" si="1061"/>
        <v>420000</v>
      </c>
      <c r="W3616" s="1" t="s">
        <v>394</v>
      </c>
      <c r="X3616" s="1" t="s">
        <v>112</v>
      </c>
      <c r="Y3616" s="1" t="s">
        <v>112</v>
      </c>
      <c r="Z3616" s="3">
        <v>14398</v>
      </c>
      <c r="AA3616" s="4">
        <f t="shared" si="1078"/>
        <v>2629.2609619999998</v>
      </c>
      <c r="AB3616" s="2">
        <f t="shared" si="1079"/>
        <v>2629.2609619999998</v>
      </c>
      <c r="AC3616" s="4">
        <f>AD3616</f>
        <v>1427.7709873333333</v>
      </c>
      <c r="AD3616" s="4">
        <f t="shared" si="1066"/>
        <v>1427.7709873333333</v>
      </c>
      <c r="AE3616" s="4" t="s">
        <v>62</v>
      </c>
      <c r="AG3616" s="4" t="str">
        <f t="shared" si="1076"/>
        <v>Weight Captured Separately</v>
      </c>
      <c r="AI3616" t="e">
        <f t="shared" si="1062"/>
        <v>#N/A</v>
      </c>
      <c r="AJ3616" t="s">
        <v>81</v>
      </c>
      <c r="AK3616" s="2"/>
      <c r="AL3616" s="2" t="str">
        <f t="shared" si="1077"/>
        <v>Freight Included in Commodity Cost</v>
      </c>
      <c r="AM3616" s="4"/>
      <c r="AN3616" t="e">
        <f>VLOOKUP([1]!Tabelle13[[#This Row],[Vlookup this ID for freight costs]],$AL$2:$AL$6811,2,FALSE)</f>
        <v>#REF!</v>
      </c>
      <c r="AO3616">
        <f t="shared" si="1080"/>
        <v>8909.5395029346691</v>
      </c>
      <c r="AP3616">
        <v>298.99</v>
      </c>
      <c r="AQ3616">
        <v>298.99</v>
      </c>
      <c r="AR3616" s="4">
        <v>27</v>
      </c>
      <c r="AS3616" s="4">
        <v>10</v>
      </c>
      <c r="AT3616" s="4">
        <v>2009</v>
      </c>
      <c r="AU3616" s="4">
        <v>27</v>
      </c>
      <c r="AV3616" s="4">
        <v>10</v>
      </c>
      <c r="AW3616" s="4">
        <v>2009</v>
      </c>
      <c r="AX3616" t="str">
        <f t="shared" si="1063"/>
        <v>No Delay</v>
      </c>
      <c r="AY3616">
        <f t="shared" si="1064"/>
        <v>0</v>
      </c>
    </row>
    <row r="3617" spans="1:51" x14ac:dyDescent="0.2">
      <c r="A3617" s="3">
        <v>85787</v>
      </c>
      <c r="B3617" s="1" t="s">
        <v>172</v>
      </c>
      <c r="C3617" s="1" t="s">
        <v>114</v>
      </c>
      <c r="D3617" s="1" t="s">
        <v>130</v>
      </c>
      <c r="E3617" s="1" t="s">
        <v>101</v>
      </c>
      <c r="F3617" s="1" t="s">
        <v>101</v>
      </c>
      <c r="G3617" s="13" t="s">
        <v>2128</v>
      </c>
      <c r="H3617" s="12">
        <v>40807</v>
      </c>
      <c r="I3617" s="12" t="s">
        <v>1419</v>
      </c>
      <c r="J3617" s="12">
        <v>40812</v>
      </c>
      <c r="K3617" s="4">
        <v>3468</v>
      </c>
      <c r="L3617" s="1" t="s">
        <v>146</v>
      </c>
      <c r="M3617" s="1" t="s">
        <v>132</v>
      </c>
      <c r="N3617" s="1" t="s">
        <v>178</v>
      </c>
      <c r="O3617" s="1" t="s">
        <v>93</v>
      </c>
      <c r="P3617">
        <v>60</v>
      </c>
      <c r="Q3617">
        <v>1917</v>
      </c>
      <c r="R3617">
        <v>13821.57</v>
      </c>
      <c r="S3617">
        <v>7.21</v>
      </c>
      <c r="T3617">
        <v>0.12</v>
      </c>
      <c r="U3617">
        <f t="shared" si="1060"/>
        <v>13821.57</v>
      </c>
      <c r="V3617">
        <f t="shared" si="1061"/>
        <v>115020</v>
      </c>
      <c r="W3617" s="1" t="s">
        <v>179</v>
      </c>
      <c r="X3617" s="1" t="s">
        <v>1236</v>
      </c>
      <c r="Y3617" s="1" t="s">
        <v>156</v>
      </c>
      <c r="Z3617" s="3">
        <v>14240</v>
      </c>
      <c r="AA3617" s="4">
        <f t="shared" si="1065"/>
        <v>2629</v>
      </c>
      <c r="AB3617" s="4">
        <f xml:space="preserve"> 2244.740206  + 0.1097478*Q3617</f>
        <v>2455.1267386</v>
      </c>
      <c r="AC3617" s="4">
        <f>AF3617</f>
        <v>2629</v>
      </c>
      <c r="AD3617" s="4">
        <f t="shared" si="1066"/>
        <v>2629</v>
      </c>
      <c r="AE3617" s="4">
        <v>2629</v>
      </c>
      <c r="AF3617" s="4">
        <v>2629</v>
      </c>
      <c r="AG3617" s="4">
        <f t="shared" si="1076"/>
        <v>2629</v>
      </c>
      <c r="AI3617" t="e">
        <f t="shared" si="1062"/>
        <v>#N/A</v>
      </c>
      <c r="AJ3617">
        <v>3139.96</v>
      </c>
      <c r="AK3617" s="2">
        <v>3139.96</v>
      </c>
      <c r="AL3617" s="2">
        <f t="shared" si="1077"/>
        <v>3139.96</v>
      </c>
      <c r="AM3617" s="4"/>
      <c r="AN3617" t="e">
        <f>VLOOKUP([1]!Tabelle13[[#This Row],[Vlookup this ID for freight costs]],$AL$2:$AL$6811,2,FALSE)</f>
        <v>#REF!</v>
      </c>
      <c r="AP3617">
        <v>22.81</v>
      </c>
      <c r="AQ3617">
        <v>22.81</v>
      </c>
      <c r="AR3617" s="4">
        <v>21</v>
      </c>
      <c r="AS3617" s="4">
        <v>9</v>
      </c>
      <c r="AT3617" s="4">
        <v>2011</v>
      </c>
      <c r="AU3617" s="4">
        <v>26</v>
      </c>
      <c r="AV3617" s="4">
        <v>9</v>
      </c>
      <c r="AW3617" s="4">
        <v>2011</v>
      </c>
      <c r="AX3617" t="str">
        <f t="shared" si="1063"/>
        <v>Delay</v>
      </c>
      <c r="AY3617">
        <f t="shared" si="1064"/>
        <v>5</v>
      </c>
    </row>
    <row r="3618" spans="1:51" x14ac:dyDescent="0.2">
      <c r="A3618" s="3">
        <v>85788</v>
      </c>
      <c r="B3618" s="1" t="s">
        <v>172</v>
      </c>
      <c r="C3618" s="1" t="s">
        <v>114</v>
      </c>
      <c r="D3618" s="1" t="s">
        <v>130</v>
      </c>
      <c r="E3618" s="1" t="s">
        <v>101</v>
      </c>
      <c r="F3618" s="1" t="s">
        <v>101</v>
      </c>
      <c r="G3618" s="13" t="s">
        <v>2128</v>
      </c>
      <c r="H3618" s="12">
        <v>40807</v>
      </c>
      <c r="I3618" s="12" t="s">
        <v>1419</v>
      </c>
      <c r="J3618" s="12">
        <v>40812</v>
      </c>
      <c r="K3618" s="4">
        <v>3469</v>
      </c>
      <c r="L3618" s="1" t="s">
        <v>146</v>
      </c>
      <c r="M3618" s="1" t="s">
        <v>132</v>
      </c>
      <c r="N3618" s="1" t="s">
        <v>178</v>
      </c>
      <c r="O3618" s="1" t="s">
        <v>93</v>
      </c>
      <c r="P3618">
        <v>60</v>
      </c>
      <c r="Q3618">
        <v>44163</v>
      </c>
      <c r="R3618">
        <v>318415.23</v>
      </c>
      <c r="S3618">
        <v>7.21</v>
      </c>
      <c r="T3618">
        <v>0.12</v>
      </c>
      <c r="U3618">
        <f t="shared" si="1060"/>
        <v>318415.23</v>
      </c>
      <c r="V3618">
        <f t="shared" si="1061"/>
        <v>2649780</v>
      </c>
      <c r="W3618" s="1" t="s">
        <v>179</v>
      </c>
      <c r="X3618" s="1" t="s">
        <v>1236</v>
      </c>
      <c r="Y3618" s="1" t="s">
        <v>156</v>
      </c>
      <c r="Z3618" s="3">
        <v>14240</v>
      </c>
      <c r="AA3618" s="4">
        <f t="shared" si="1065"/>
        <v>2629</v>
      </c>
      <c r="AB3618" s="4">
        <f xml:space="preserve"> 2244.740206  + 0.1097478*Q3618</f>
        <v>7091.532297400001</v>
      </c>
      <c r="AC3618" s="4">
        <f>AF3618</f>
        <v>2629</v>
      </c>
      <c r="AD3618" s="4">
        <f t="shared" si="1066"/>
        <v>2629</v>
      </c>
      <c r="AE3618" s="3" t="s">
        <v>2129</v>
      </c>
      <c r="AF3618" s="3">
        <v>2629</v>
      </c>
      <c r="AG3618" s="4">
        <f>AI3618</f>
        <v>2629</v>
      </c>
      <c r="AH3618" s="4">
        <v>85787</v>
      </c>
      <c r="AI3618">
        <f t="shared" si="1062"/>
        <v>2629</v>
      </c>
      <c r="AJ3618" t="s">
        <v>2129</v>
      </c>
      <c r="AK3618" s="2">
        <v>3139.96</v>
      </c>
      <c r="AL3618" s="2">
        <f>AN3618</f>
        <v>3139.96</v>
      </c>
      <c r="AM3618" s="4">
        <v>85787</v>
      </c>
      <c r="AN3618">
        <f>INDEX($AJ$2:$AJ$6811,MATCH(AM3618,$A$2:$A$6811,0))</f>
        <v>3139.96</v>
      </c>
      <c r="AP3618">
        <v>525.39</v>
      </c>
      <c r="AQ3618">
        <v>525.39</v>
      </c>
      <c r="AR3618" s="4">
        <v>21</v>
      </c>
      <c r="AS3618" s="4">
        <v>9</v>
      </c>
      <c r="AT3618" s="4">
        <v>2011</v>
      </c>
      <c r="AU3618" s="4">
        <v>26</v>
      </c>
      <c r="AV3618" s="4">
        <v>9</v>
      </c>
      <c r="AW3618" s="4">
        <v>2011</v>
      </c>
      <c r="AX3618" t="str">
        <f t="shared" si="1063"/>
        <v>Delay</v>
      </c>
      <c r="AY3618">
        <f t="shared" si="1064"/>
        <v>5</v>
      </c>
    </row>
    <row r="3619" spans="1:51" x14ac:dyDescent="0.2">
      <c r="A3619" s="3">
        <v>11376</v>
      </c>
      <c r="B3619" s="1" t="s">
        <v>98</v>
      </c>
      <c r="C3619" s="1" t="s">
        <v>99</v>
      </c>
      <c r="D3619" s="1" t="s">
        <v>130</v>
      </c>
      <c r="E3619" s="1" t="s">
        <v>53</v>
      </c>
      <c r="F3619" s="1" t="s">
        <v>53</v>
      </c>
      <c r="G3619" s="13" t="s">
        <v>901</v>
      </c>
      <c r="H3619" s="12">
        <v>39239</v>
      </c>
      <c r="I3619" s="12" t="s">
        <v>901</v>
      </c>
      <c r="J3619" s="12">
        <v>39239</v>
      </c>
      <c r="K3619" s="4">
        <v>177</v>
      </c>
      <c r="L3619" s="1" t="s">
        <v>146</v>
      </c>
      <c r="M3619" s="1" t="s">
        <v>132</v>
      </c>
      <c r="N3619" s="1" t="s">
        <v>275</v>
      </c>
      <c r="O3619" s="1" t="s">
        <v>93</v>
      </c>
      <c r="P3619">
        <v>60</v>
      </c>
      <c r="Q3619">
        <v>28512</v>
      </c>
      <c r="R3619">
        <v>304508.15999999997</v>
      </c>
      <c r="S3619">
        <v>10.68</v>
      </c>
      <c r="T3619">
        <v>0.18</v>
      </c>
      <c r="U3619">
        <f t="shared" si="1060"/>
        <v>304508.15999999997</v>
      </c>
      <c r="V3619">
        <f t="shared" si="1061"/>
        <v>1710720</v>
      </c>
      <c r="W3619" s="1" t="s">
        <v>155</v>
      </c>
      <c r="X3619" s="1" t="s">
        <v>1236</v>
      </c>
      <c r="Y3619" s="1" t="s">
        <v>156</v>
      </c>
      <c r="Z3619" s="3">
        <v>5565</v>
      </c>
      <c r="AA3619" s="4">
        <f t="shared" si="1065"/>
        <v>2630</v>
      </c>
      <c r="AB3619" s="4">
        <f xml:space="preserve"> 2244.740206  + 0.1097478*Q3619</f>
        <v>5373.8694796</v>
      </c>
      <c r="AC3619" s="4">
        <f>AF3619</f>
        <v>2630</v>
      </c>
      <c r="AD3619" s="4">
        <f t="shared" si="1066"/>
        <v>2630</v>
      </c>
      <c r="AE3619" s="4">
        <v>2630</v>
      </c>
      <c r="AF3619" s="4">
        <v>2630</v>
      </c>
      <c r="AG3619" s="4">
        <f t="shared" ref="AG3619:AG3625" si="1081">AE3619</f>
        <v>2630</v>
      </c>
      <c r="AH3619" s="4">
        <v>85574</v>
      </c>
      <c r="AI3619">
        <f t="shared" si="1062"/>
        <v>32219</v>
      </c>
      <c r="AJ3619">
        <v>13820.4</v>
      </c>
      <c r="AK3619" s="2">
        <v>13820.4</v>
      </c>
      <c r="AL3619" s="2">
        <f t="shared" ref="AL3619:AL3625" si="1082">AJ3619</f>
        <v>13820.4</v>
      </c>
      <c r="AM3619" s="4"/>
      <c r="AN3619" t="e">
        <f>VLOOKUP([1]!Tabelle13[[#This Row],[Vlookup this ID for freight costs]],$AL$2:$AL$6811,2,FALSE)</f>
        <v>#REF!</v>
      </c>
      <c r="AP3619">
        <v>0</v>
      </c>
      <c r="AR3619" s="4">
        <v>6</v>
      </c>
      <c r="AS3619" s="4">
        <v>6</v>
      </c>
      <c r="AT3619" s="4">
        <v>2007</v>
      </c>
      <c r="AU3619" s="4">
        <v>6</v>
      </c>
      <c r="AV3619" s="4">
        <v>6</v>
      </c>
      <c r="AW3619" s="4">
        <v>2007</v>
      </c>
      <c r="AX3619" t="str">
        <f t="shared" si="1063"/>
        <v>No Delay</v>
      </c>
      <c r="AY3619">
        <f t="shared" si="1064"/>
        <v>0</v>
      </c>
    </row>
    <row r="3620" spans="1:51" x14ac:dyDescent="0.2">
      <c r="A3620" s="3">
        <v>84082</v>
      </c>
      <c r="B3620" s="1" t="s">
        <v>172</v>
      </c>
      <c r="C3620" s="1" t="s">
        <v>114</v>
      </c>
      <c r="D3620" s="1" t="s">
        <v>130</v>
      </c>
      <c r="E3620" s="1" t="s">
        <v>101</v>
      </c>
      <c r="F3620" s="1" t="s">
        <v>101</v>
      </c>
      <c r="G3620" s="13" t="s">
        <v>354</v>
      </c>
      <c r="H3620" s="12">
        <v>40647</v>
      </c>
      <c r="I3620" s="12" t="s">
        <v>264</v>
      </c>
      <c r="J3620" s="12">
        <v>40683</v>
      </c>
      <c r="K3620" s="4">
        <v>3191</v>
      </c>
      <c r="L3620" s="1" t="s">
        <v>146</v>
      </c>
      <c r="M3620" s="1" t="s">
        <v>132</v>
      </c>
      <c r="N3620" s="1" t="s">
        <v>171</v>
      </c>
      <c r="O3620" s="1" t="s">
        <v>93</v>
      </c>
      <c r="P3620">
        <v>60</v>
      </c>
      <c r="Q3620">
        <v>54869</v>
      </c>
      <c r="R3620">
        <v>127844.77</v>
      </c>
      <c r="S3620">
        <v>2.33</v>
      </c>
      <c r="T3620">
        <v>0.04</v>
      </c>
      <c r="U3620">
        <f t="shared" si="1060"/>
        <v>127844.77</v>
      </c>
      <c r="V3620">
        <f t="shared" si="1061"/>
        <v>3292140</v>
      </c>
      <c r="W3620" s="1" t="s">
        <v>155</v>
      </c>
      <c r="X3620" s="1" t="s">
        <v>1236</v>
      </c>
      <c r="Y3620" s="1" t="s">
        <v>156</v>
      </c>
      <c r="Z3620" s="3">
        <v>14240</v>
      </c>
      <c r="AA3620" s="4">
        <f t="shared" si="1065"/>
        <v>2630</v>
      </c>
      <c r="AB3620" s="4">
        <f xml:space="preserve"> 2244.740206  + 0.1097478*Q3620</f>
        <v>8266.4922442000006</v>
      </c>
      <c r="AC3620" s="4">
        <f>AF3620</f>
        <v>2630</v>
      </c>
      <c r="AD3620" s="4">
        <f t="shared" si="1066"/>
        <v>2630</v>
      </c>
      <c r="AE3620" s="4">
        <v>2630</v>
      </c>
      <c r="AF3620" s="4">
        <v>2630</v>
      </c>
      <c r="AG3620" s="4">
        <f t="shared" si="1081"/>
        <v>2630</v>
      </c>
      <c r="AI3620" t="e">
        <f t="shared" si="1062"/>
        <v>#N/A</v>
      </c>
      <c r="AJ3620">
        <v>3402.23</v>
      </c>
      <c r="AK3620" s="2">
        <v>3402.23</v>
      </c>
      <c r="AL3620" s="2">
        <f t="shared" si="1082"/>
        <v>3402.23</v>
      </c>
      <c r="AM3620" s="4"/>
      <c r="AN3620" t="e">
        <f>VLOOKUP([1]!Tabelle13[[#This Row],[Vlookup this ID for freight costs]],$AL$2:$AL$6811,2,FALSE)</f>
        <v>#REF!</v>
      </c>
      <c r="AP3620">
        <v>210.94</v>
      </c>
      <c r="AQ3620">
        <v>210.94</v>
      </c>
      <c r="AR3620" s="4">
        <v>14</v>
      </c>
      <c r="AS3620" s="4">
        <v>4</v>
      </c>
      <c r="AT3620" s="4">
        <v>2011</v>
      </c>
      <c r="AU3620" s="4">
        <v>20</v>
      </c>
      <c r="AV3620" s="4">
        <v>5</v>
      </c>
      <c r="AW3620" s="4">
        <v>2011</v>
      </c>
      <c r="AX3620" t="str">
        <f t="shared" si="1063"/>
        <v>Delay</v>
      </c>
      <c r="AY3620">
        <f t="shared" si="1064"/>
        <v>36</v>
      </c>
    </row>
    <row r="3621" spans="1:51" x14ac:dyDescent="0.2">
      <c r="A3621" s="3">
        <v>83843</v>
      </c>
      <c r="B3621" s="1" t="s">
        <v>175</v>
      </c>
      <c r="C3621" s="1" t="s">
        <v>165</v>
      </c>
      <c r="D3621" s="1" t="s">
        <v>130</v>
      </c>
      <c r="E3621" s="1" t="s">
        <v>101</v>
      </c>
      <c r="F3621" s="1" t="s">
        <v>101</v>
      </c>
      <c r="G3621" s="13" t="s">
        <v>2130</v>
      </c>
      <c r="H3621" s="12">
        <v>41893</v>
      </c>
      <c r="I3621" s="12" t="s">
        <v>1937</v>
      </c>
      <c r="J3621" s="12">
        <v>41864</v>
      </c>
      <c r="K3621" s="4">
        <v>5752</v>
      </c>
      <c r="L3621" s="1" t="s">
        <v>146</v>
      </c>
      <c r="M3621" s="1" t="s">
        <v>132</v>
      </c>
      <c r="N3621" s="1" t="s">
        <v>392</v>
      </c>
      <c r="O3621" s="1" t="s">
        <v>393</v>
      </c>
      <c r="P3621">
        <v>120</v>
      </c>
      <c r="Q3621">
        <v>12713</v>
      </c>
      <c r="R3621">
        <v>240275.7</v>
      </c>
      <c r="S3621">
        <v>18.899999999999999</v>
      </c>
      <c r="T3621">
        <v>0.16</v>
      </c>
      <c r="U3621">
        <f t="shared" si="1060"/>
        <v>240275.69999999998</v>
      </c>
      <c r="V3621">
        <f t="shared" si="1061"/>
        <v>1525560</v>
      </c>
      <c r="W3621" s="1" t="s">
        <v>394</v>
      </c>
      <c r="X3621" s="1" t="s">
        <v>112</v>
      </c>
      <c r="Y3621" s="1" t="s">
        <v>112</v>
      </c>
      <c r="Z3621" s="3">
        <v>9175</v>
      </c>
      <c r="AA3621" s="4">
        <f t="shared" si="1065"/>
        <v>2630</v>
      </c>
      <c r="AB3621" s="4">
        <f xml:space="preserve"> 2244.740206  + 0.1097478*Q3621</f>
        <v>3639.9639874</v>
      </c>
      <c r="AC3621" s="4">
        <f>AF3621</f>
        <v>2630</v>
      </c>
      <c r="AD3621" s="4">
        <f t="shared" si="1066"/>
        <v>2630</v>
      </c>
      <c r="AE3621" s="4">
        <v>2630</v>
      </c>
      <c r="AF3621" s="4">
        <v>2630</v>
      </c>
      <c r="AG3621" s="4">
        <f t="shared" si="1081"/>
        <v>2630</v>
      </c>
      <c r="AI3621" t="e">
        <f t="shared" si="1062"/>
        <v>#N/A</v>
      </c>
      <c r="AJ3621">
        <v>6926.9</v>
      </c>
      <c r="AK3621" s="2">
        <v>6926.9</v>
      </c>
      <c r="AL3621" s="2">
        <f t="shared" si="1082"/>
        <v>6926.9</v>
      </c>
      <c r="AM3621" s="4"/>
      <c r="AN3621" t="e">
        <f>VLOOKUP([1]!Tabelle13[[#This Row],[Vlookup this ID for freight costs]],$AL$2:$AL$6811,2,FALSE)</f>
        <v>#REF!</v>
      </c>
      <c r="AP3621">
        <v>247</v>
      </c>
      <c r="AQ3621">
        <v>247</v>
      </c>
      <c r="AR3621" s="4">
        <v>11</v>
      </c>
      <c r="AS3621" s="4">
        <v>9</v>
      </c>
      <c r="AT3621" s="4">
        <v>2014</v>
      </c>
      <c r="AU3621" s="4">
        <v>13</v>
      </c>
      <c r="AV3621" s="4">
        <v>8</v>
      </c>
      <c r="AW3621" s="4">
        <v>2014</v>
      </c>
      <c r="AX3621" t="str">
        <f t="shared" si="1063"/>
        <v>No Delay</v>
      </c>
      <c r="AY3621">
        <f t="shared" si="1064"/>
        <v>0</v>
      </c>
    </row>
    <row r="3622" spans="1:51" x14ac:dyDescent="0.2">
      <c r="A3622" s="3">
        <v>36892</v>
      </c>
      <c r="B3622" s="1" t="s">
        <v>328</v>
      </c>
      <c r="C3622" s="1" t="s">
        <v>150</v>
      </c>
      <c r="D3622" s="1" t="s">
        <v>100</v>
      </c>
      <c r="E3622" s="1" t="s">
        <v>101</v>
      </c>
      <c r="F3622" s="1" t="s">
        <v>101</v>
      </c>
      <c r="G3622" s="13" t="s">
        <v>1960</v>
      </c>
      <c r="H3622" s="12">
        <v>41676</v>
      </c>
      <c r="I3622" s="12" t="s">
        <v>1960</v>
      </c>
      <c r="J3622" s="12">
        <v>41676</v>
      </c>
      <c r="K3622" s="4">
        <v>5250</v>
      </c>
      <c r="L3622" s="1" t="s">
        <v>146</v>
      </c>
      <c r="M3622" s="1" t="s">
        <v>1920</v>
      </c>
      <c r="N3622" s="1" t="s">
        <v>2026</v>
      </c>
      <c r="O3622" s="1" t="s">
        <v>2007</v>
      </c>
      <c r="P3622">
        <v>60</v>
      </c>
      <c r="Q3622">
        <v>3519</v>
      </c>
      <c r="R3622">
        <v>38242.379999999997</v>
      </c>
      <c r="S3622">
        <v>10.87</v>
      </c>
      <c r="T3622">
        <v>0.18</v>
      </c>
      <c r="U3622">
        <f t="shared" si="1060"/>
        <v>38251.53</v>
      </c>
      <c r="V3622">
        <f t="shared" si="1061"/>
        <v>211140</v>
      </c>
      <c r="W3622" s="1" t="s">
        <v>2027</v>
      </c>
      <c r="X3622" s="1" t="s">
        <v>150</v>
      </c>
      <c r="Y3622" s="1" t="s">
        <v>150</v>
      </c>
      <c r="Z3622" s="3">
        <v>800</v>
      </c>
      <c r="AA3622" s="4">
        <f t="shared" ref="AA3622:AA3623" si="1083">AB3622</f>
        <v>2631.346098</v>
      </c>
      <c r="AB3622" s="2">
        <f t="shared" ref="AB3622:AB3623" si="1084">2245.156962+0.109744*Q3622</f>
        <v>2631.346098</v>
      </c>
      <c r="AC3622" s="4">
        <f>AD3622</f>
        <v>1869.7820326666667</v>
      </c>
      <c r="AD3622" s="4">
        <f t="shared" si="1066"/>
        <v>1869.7820326666667</v>
      </c>
      <c r="AE3622" s="4" t="s">
        <v>62</v>
      </c>
      <c r="AG3622" s="4" t="str">
        <f t="shared" si="1081"/>
        <v>Weight Captured Separately</v>
      </c>
      <c r="AI3622" t="e">
        <f t="shared" si="1062"/>
        <v>#N/A</v>
      </c>
      <c r="AJ3622" t="s">
        <v>81</v>
      </c>
      <c r="AK3622" s="2"/>
      <c r="AL3622" s="2" t="str">
        <f t="shared" si="1082"/>
        <v>Freight Included in Commodity Cost</v>
      </c>
      <c r="AM3622" s="4"/>
      <c r="AN3622" t="e">
        <f>VLOOKUP([1]!Tabelle13[[#This Row],[Vlookup this ID for freight costs]],$AL$2:$AL$6811,2,FALSE)</f>
        <v>#REF!</v>
      </c>
      <c r="AO3622">
        <f t="shared" ref="AO3622:AO3623" si="1085">IF(AK:AK="",AC:AC*6.242+1.383 -2.844 + 3.145 -2.265  -2.026,AK:AK)</f>
        <v>11668.572447905335</v>
      </c>
      <c r="AP3622">
        <v>47.31</v>
      </c>
      <c r="AQ3622">
        <v>47.31</v>
      </c>
      <c r="AR3622" s="4">
        <v>6</v>
      </c>
      <c r="AS3622" s="4">
        <v>2</v>
      </c>
      <c r="AT3622" s="4">
        <v>2014</v>
      </c>
      <c r="AU3622" s="4">
        <v>6</v>
      </c>
      <c r="AV3622" s="4">
        <v>2</v>
      </c>
      <c r="AW3622" s="4">
        <v>2014</v>
      </c>
      <c r="AX3622" t="str">
        <f t="shared" si="1063"/>
        <v>No Delay</v>
      </c>
      <c r="AY3622">
        <f t="shared" si="1064"/>
        <v>0</v>
      </c>
    </row>
    <row r="3623" spans="1:51" x14ac:dyDescent="0.2">
      <c r="A3623" s="3">
        <v>26341</v>
      </c>
      <c r="B3623" s="1" t="s">
        <v>328</v>
      </c>
      <c r="C3623" s="1" t="s">
        <v>150</v>
      </c>
      <c r="D3623" s="1" t="s">
        <v>100</v>
      </c>
      <c r="E3623" s="1" t="s">
        <v>101</v>
      </c>
      <c r="F3623" s="1" t="s">
        <v>101</v>
      </c>
      <c r="G3623" s="13" t="s">
        <v>919</v>
      </c>
      <c r="H3623" s="12">
        <v>41380</v>
      </c>
      <c r="I3623" s="12" t="s">
        <v>919</v>
      </c>
      <c r="J3623" s="12">
        <v>41380</v>
      </c>
      <c r="K3623" s="4">
        <v>4596</v>
      </c>
      <c r="L3623" s="1" t="s">
        <v>146</v>
      </c>
      <c r="M3623" s="1" t="s">
        <v>1920</v>
      </c>
      <c r="N3623" s="1" t="s">
        <v>2026</v>
      </c>
      <c r="O3623" s="1" t="s">
        <v>2007</v>
      </c>
      <c r="P3623">
        <v>60</v>
      </c>
      <c r="Q3623">
        <v>3532</v>
      </c>
      <c r="R3623">
        <v>41483.17</v>
      </c>
      <c r="S3623">
        <v>11.74</v>
      </c>
      <c r="T3623">
        <v>0.2</v>
      </c>
      <c r="U3623">
        <f t="shared" si="1060"/>
        <v>41465.68</v>
      </c>
      <c r="V3623">
        <f t="shared" si="1061"/>
        <v>211920</v>
      </c>
      <c r="W3623" s="1" t="s">
        <v>851</v>
      </c>
      <c r="X3623" s="1" t="s">
        <v>361</v>
      </c>
      <c r="Y3623" s="1" t="s">
        <v>361</v>
      </c>
      <c r="Z3623" s="3">
        <v>12821</v>
      </c>
      <c r="AA3623" s="4">
        <f t="shared" si="1083"/>
        <v>2632.77277</v>
      </c>
      <c r="AB3623" s="2">
        <f t="shared" si="1084"/>
        <v>2632.77277</v>
      </c>
      <c r="AC3623" s="4">
        <f>AD3623</f>
        <v>2632.77277</v>
      </c>
      <c r="AD3623" s="4">
        <f t="shared" si="1066"/>
        <v>2632.77277</v>
      </c>
      <c r="AE3623" s="4" t="s">
        <v>62</v>
      </c>
      <c r="AG3623" s="4" t="str">
        <f t="shared" si="1081"/>
        <v>Weight Captured Separately</v>
      </c>
      <c r="AI3623" t="e">
        <f t="shared" si="1062"/>
        <v>#N/A</v>
      </c>
      <c r="AJ3623" t="s">
        <v>81</v>
      </c>
      <c r="AK3623" s="2"/>
      <c r="AL3623" s="2" t="str">
        <f t="shared" si="1082"/>
        <v>Freight Included in Commodity Cost</v>
      </c>
      <c r="AM3623" s="4"/>
      <c r="AN3623" t="e">
        <f>VLOOKUP([1]!Tabelle13[[#This Row],[Vlookup this ID for freight costs]],$AL$2:$AL$6811,2,FALSE)</f>
        <v>#REF!</v>
      </c>
      <c r="AO3623">
        <f t="shared" si="1085"/>
        <v>16431.16063034</v>
      </c>
      <c r="AP3623">
        <v>51.31</v>
      </c>
      <c r="AQ3623">
        <v>51.31</v>
      </c>
      <c r="AR3623" s="4">
        <v>16</v>
      </c>
      <c r="AS3623" s="4">
        <v>4</v>
      </c>
      <c r="AT3623" s="4">
        <v>2013</v>
      </c>
      <c r="AU3623" s="4">
        <v>16</v>
      </c>
      <c r="AV3623" s="4">
        <v>4</v>
      </c>
      <c r="AW3623" s="4">
        <v>2013</v>
      </c>
      <c r="AX3623" t="str">
        <f t="shared" si="1063"/>
        <v>No Delay</v>
      </c>
      <c r="AY3623">
        <f t="shared" si="1064"/>
        <v>0</v>
      </c>
    </row>
    <row r="3624" spans="1:51" x14ac:dyDescent="0.2">
      <c r="A3624" s="3">
        <v>85655</v>
      </c>
      <c r="B3624" s="1" t="s">
        <v>215</v>
      </c>
      <c r="C3624" s="1" t="s">
        <v>89</v>
      </c>
      <c r="D3624" s="1" t="s">
        <v>130</v>
      </c>
      <c r="E3624" s="1" t="s">
        <v>53</v>
      </c>
      <c r="F3624" s="1" t="s">
        <v>53</v>
      </c>
      <c r="G3624" s="13" t="s">
        <v>545</v>
      </c>
      <c r="H3624" s="12">
        <v>40274</v>
      </c>
      <c r="I3624" s="12" t="s">
        <v>573</v>
      </c>
      <c r="J3624" s="12">
        <v>40238</v>
      </c>
      <c r="K3624" s="4">
        <v>2208</v>
      </c>
      <c r="L3624" s="1" t="s">
        <v>146</v>
      </c>
      <c r="M3624" s="1" t="s">
        <v>132</v>
      </c>
      <c r="N3624" s="1" t="s">
        <v>970</v>
      </c>
      <c r="O3624" s="1" t="s">
        <v>93</v>
      </c>
      <c r="P3624">
        <v>240</v>
      </c>
      <c r="Q3624">
        <v>7107</v>
      </c>
      <c r="R3624">
        <v>14924.7</v>
      </c>
      <c r="S3624">
        <v>2.1</v>
      </c>
      <c r="T3624">
        <v>0.01</v>
      </c>
      <c r="U3624">
        <f t="shared" si="1060"/>
        <v>14924.7</v>
      </c>
      <c r="V3624">
        <f t="shared" si="1061"/>
        <v>1705680</v>
      </c>
      <c r="W3624" s="1" t="s">
        <v>155</v>
      </c>
      <c r="X3624" s="1" t="s">
        <v>1236</v>
      </c>
      <c r="Y3624" s="1" t="s">
        <v>156</v>
      </c>
      <c r="Z3624" s="3">
        <v>9211</v>
      </c>
      <c r="AA3624" s="4">
        <f t="shared" si="1065"/>
        <v>2633</v>
      </c>
      <c r="AB3624" s="4">
        <f t="shared" ref="AB3624:AB3629" si="1086" xml:space="preserve"> 2244.740206  + 0.1097478*Q3624</f>
        <v>3024.7178205999999</v>
      </c>
      <c r="AC3624" s="4">
        <f t="shared" ref="AC3624:AC3629" si="1087">AF3624</f>
        <v>2633</v>
      </c>
      <c r="AD3624" s="4">
        <f t="shared" si="1066"/>
        <v>2633</v>
      </c>
      <c r="AE3624" s="4">
        <v>2633</v>
      </c>
      <c r="AF3624" s="4">
        <v>2633</v>
      </c>
      <c r="AG3624" s="4">
        <f t="shared" si="1081"/>
        <v>2633</v>
      </c>
      <c r="AI3624" t="e">
        <f t="shared" si="1062"/>
        <v>#N/A</v>
      </c>
      <c r="AJ3624">
        <v>3688.33</v>
      </c>
      <c r="AK3624" s="2">
        <v>3688.33</v>
      </c>
      <c r="AL3624" s="2">
        <f t="shared" si="1082"/>
        <v>3688.33</v>
      </c>
      <c r="AM3624" s="4"/>
      <c r="AN3624" t="e">
        <f>VLOOKUP([1]!Tabelle13[[#This Row],[Vlookup this ID for freight costs]],$AL$2:$AL$6811,2,FALSE)</f>
        <v>#REF!</v>
      </c>
      <c r="AP3624">
        <v>29.25</v>
      </c>
      <c r="AQ3624">
        <v>29.25</v>
      </c>
      <c r="AR3624" s="4">
        <v>6</v>
      </c>
      <c r="AS3624" s="4">
        <v>4</v>
      </c>
      <c r="AT3624" s="4">
        <v>2010</v>
      </c>
      <c r="AU3624" s="4">
        <v>1</v>
      </c>
      <c r="AV3624" s="4">
        <v>4</v>
      </c>
      <c r="AW3624" s="4">
        <v>2010</v>
      </c>
      <c r="AX3624" t="str">
        <f t="shared" si="1063"/>
        <v>No Delay</v>
      </c>
      <c r="AY3624">
        <f t="shared" si="1064"/>
        <v>0</v>
      </c>
    </row>
    <row r="3625" spans="1:51" x14ac:dyDescent="0.2">
      <c r="A3625" s="3">
        <v>10781</v>
      </c>
      <c r="B3625" s="1" t="s">
        <v>88</v>
      </c>
      <c r="C3625" s="1" t="s">
        <v>89</v>
      </c>
      <c r="D3625" s="1" t="s">
        <v>130</v>
      </c>
      <c r="E3625" s="1" t="s">
        <v>53</v>
      </c>
      <c r="F3625" s="1" t="s">
        <v>53</v>
      </c>
      <c r="G3625" s="13" t="s">
        <v>1150</v>
      </c>
      <c r="H3625" s="12">
        <v>40008</v>
      </c>
      <c r="I3625" s="12" t="s">
        <v>1150</v>
      </c>
      <c r="J3625" s="12">
        <v>40008</v>
      </c>
      <c r="K3625" s="4">
        <v>1666</v>
      </c>
      <c r="L3625" s="1" t="s">
        <v>146</v>
      </c>
      <c r="M3625" s="1" t="s">
        <v>132</v>
      </c>
      <c r="N3625" s="1" t="s">
        <v>275</v>
      </c>
      <c r="O3625" s="1" t="s">
        <v>93</v>
      </c>
      <c r="P3625">
        <v>60</v>
      </c>
      <c r="Q3625">
        <v>10962</v>
      </c>
      <c r="R3625">
        <v>96027.12</v>
      </c>
      <c r="S3625">
        <v>8.76</v>
      </c>
      <c r="T3625">
        <v>0.15</v>
      </c>
      <c r="U3625">
        <f t="shared" si="1060"/>
        <v>96027.12</v>
      </c>
      <c r="V3625">
        <f t="shared" si="1061"/>
        <v>657720</v>
      </c>
      <c r="W3625" s="1" t="s">
        <v>155</v>
      </c>
      <c r="X3625" s="1" t="s">
        <v>1236</v>
      </c>
      <c r="Y3625" s="1" t="s">
        <v>156</v>
      </c>
      <c r="Z3625" s="3">
        <v>9211</v>
      </c>
      <c r="AA3625" s="4">
        <f t="shared" si="1065"/>
        <v>2634</v>
      </c>
      <c r="AB3625" s="4">
        <f t="shared" si="1086"/>
        <v>3447.7955896000003</v>
      </c>
      <c r="AC3625" s="4">
        <f t="shared" si="1087"/>
        <v>2634</v>
      </c>
      <c r="AD3625" s="4">
        <f t="shared" si="1066"/>
        <v>3660.5</v>
      </c>
      <c r="AE3625" s="4">
        <v>2634</v>
      </c>
      <c r="AF3625" s="4">
        <v>2634</v>
      </c>
      <c r="AG3625" s="4">
        <f t="shared" si="1081"/>
        <v>2634</v>
      </c>
      <c r="AH3625" s="4">
        <v>83658</v>
      </c>
      <c r="AI3625">
        <f t="shared" si="1062"/>
        <v>3082</v>
      </c>
      <c r="AJ3625">
        <v>6111.21</v>
      </c>
      <c r="AK3625" s="2">
        <v>6111.21</v>
      </c>
      <c r="AL3625" s="2">
        <f t="shared" si="1082"/>
        <v>6111.21</v>
      </c>
      <c r="AM3625" s="4"/>
      <c r="AN3625" t="e">
        <f>VLOOKUP([1]!Tabelle13[[#This Row],[Vlookup this ID for freight costs]],$AL$2:$AL$6811,2,FALSE)</f>
        <v>#REF!</v>
      </c>
      <c r="AP3625">
        <v>188.21</v>
      </c>
      <c r="AQ3625">
        <v>188.21</v>
      </c>
      <c r="AR3625" s="4">
        <v>14</v>
      </c>
      <c r="AS3625" s="4">
        <v>7</v>
      </c>
      <c r="AT3625" s="4">
        <v>2009</v>
      </c>
      <c r="AU3625" s="4">
        <v>14</v>
      </c>
      <c r="AV3625" s="4">
        <v>7</v>
      </c>
      <c r="AW3625" s="4">
        <v>2009</v>
      </c>
      <c r="AX3625" t="str">
        <f t="shared" si="1063"/>
        <v>No Delay</v>
      </c>
      <c r="AY3625">
        <f t="shared" si="1064"/>
        <v>0</v>
      </c>
    </row>
    <row r="3626" spans="1:51" x14ac:dyDescent="0.2">
      <c r="A3626" s="3">
        <v>11336</v>
      </c>
      <c r="B3626" s="1" t="s">
        <v>88</v>
      </c>
      <c r="C3626" s="1" t="s">
        <v>89</v>
      </c>
      <c r="D3626" s="1" t="s">
        <v>130</v>
      </c>
      <c r="E3626" s="1" t="s">
        <v>53</v>
      </c>
      <c r="F3626" s="1" t="s">
        <v>53</v>
      </c>
      <c r="G3626" s="13" t="s">
        <v>1150</v>
      </c>
      <c r="H3626" s="12">
        <v>40008</v>
      </c>
      <c r="I3626" s="12" t="s">
        <v>1150</v>
      </c>
      <c r="J3626" s="12">
        <v>40008</v>
      </c>
      <c r="K3626" s="4">
        <v>1667</v>
      </c>
      <c r="L3626" s="1" t="s">
        <v>146</v>
      </c>
      <c r="M3626" s="1" t="s">
        <v>132</v>
      </c>
      <c r="N3626" s="1" t="s">
        <v>302</v>
      </c>
      <c r="O3626" s="1" t="s">
        <v>93</v>
      </c>
      <c r="P3626">
        <v>30</v>
      </c>
      <c r="Q3626">
        <v>6000</v>
      </c>
      <c r="R3626">
        <v>79680</v>
      </c>
      <c r="S3626">
        <v>13.28</v>
      </c>
      <c r="T3626">
        <v>0.44</v>
      </c>
      <c r="U3626">
        <f t="shared" si="1060"/>
        <v>79680</v>
      </c>
      <c r="V3626">
        <f t="shared" si="1061"/>
        <v>180000</v>
      </c>
      <c r="W3626" s="1" t="s">
        <v>160</v>
      </c>
      <c r="X3626" s="1" t="s">
        <v>1236</v>
      </c>
      <c r="Y3626" s="1" t="s">
        <v>161</v>
      </c>
      <c r="Z3626" s="3">
        <v>8828</v>
      </c>
      <c r="AA3626" s="4">
        <f t="shared" si="1065"/>
        <v>2634</v>
      </c>
      <c r="AB3626" s="4">
        <f t="shared" si="1086"/>
        <v>2903.2270060000001</v>
      </c>
      <c r="AC3626" s="4">
        <f t="shared" si="1087"/>
        <v>2634</v>
      </c>
      <c r="AD3626" s="4">
        <f t="shared" si="1066"/>
        <v>1134.1992506285715</v>
      </c>
      <c r="AE3626" s="3" t="s">
        <v>2131</v>
      </c>
      <c r="AF3626" s="3">
        <v>2634</v>
      </c>
      <c r="AG3626" s="4">
        <f>AI3626</f>
        <v>2634</v>
      </c>
      <c r="AH3626" s="4">
        <v>10781</v>
      </c>
      <c r="AI3626">
        <f t="shared" si="1062"/>
        <v>2634</v>
      </c>
      <c r="AJ3626" t="s">
        <v>2131</v>
      </c>
      <c r="AK3626" s="2">
        <v>6111.21</v>
      </c>
      <c r="AL3626" s="2">
        <f>AN3626</f>
        <v>6111.21</v>
      </c>
      <c r="AM3626" s="4">
        <v>10781</v>
      </c>
      <c r="AN3626">
        <f>INDEX($AJ$2:$AJ$6811,MATCH(AM3626,$A$2:$A$6811,0))</f>
        <v>6111.21</v>
      </c>
      <c r="AP3626">
        <v>156.16999999999999</v>
      </c>
      <c r="AQ3626">
        <v>156.16999999999999</v>
      </c>
      <c r="AR3626" s="4">
        <v>14</v>
      </c>
      <c r="AS3626" s="4">
        <v>7</v>
      </c>
      <c r="AT3626" s="4">
        <v>2009</v>
      </c>
      <c r="AU3626" s="4">
        <v>14</v>
      </c>
      <c r="AV3626" s="4">
        <v>7</v>
      </c>
      <c r="AW3626" s="4">
        <v>2009</v>
      </c>
      <c r="AX3626" t="str">
        <f t="shared" si="1063"/>
        <v>No Delay</v>
      </c>
      <c r="AY3626">
        <f t="shared" si="1064"/>
        <v>0</v>
      </c>
    </row>
    <row r="3627" spans="1:51" x14ac:dyDescent="0.2">
      <c r="A3627" s="3">
        <v>11660</v>
      </c>
      <c r="B3627" s="1" t="s">
        <v>88</v>
      </c>
      <c r="C3627" s="1" t="s">
        <v>89</v>
      </c>
      <c r="D3627" s="1" t="s">
        <v>130</v>
      </c>
      <c r="E3627" s="1" t="s">
        <v>53</v>
      </c>
      <c r="F3627" s="1" t="s">
        <v>53</v>
      </c>
      <c r="G3627" s="13" t="s">
        <v>1150</v>
      </c>
      <c r="H3627" s="12">
        <v>40008</v>
      </c>
      <c r="I3627" s="12" t="s">
        <v>1150</v>
      </c>
      <c r="J3627" s="12">
        <v>40008</v>
      </c>
      <c r="K3627" s="4">
        <v>1668</v>
      </c>
      <c r="L3627" s="1" t="s">
        <v>146</v>
      </c>
      <c r="M3627" s="1" t="s">
        <v>132</v>
      </c>
      <c r="N3627" s="1" t="s">
        <v>265</v>
      </c>
      <c r="O3627" s="1" t="s">
        <v>93</v>
      </c>
      <c r="P3627">
        <v>60</v>
      </c>
      <c r="Q3627">
        <v>13325</v>
      </c>
      <c r="R3627">
        <v>39975</v>
      </c>
      <c r="S3627">
        <v>3</v>
      </c>
      <c r="T3627">
        <v>0.05</v>
      </c>
      <c r="U3627">
        <f t="shared" si="1060"/>
        <v>39975</v>
      </c>
      <c r="V3627">
        <f t="shared" si="1061"/>
        <v>799500</v>
      </c>
      <c r="W3627" s="1" t="s">
        <v>155</v>
      </c>
      <c r="X3627" s="1" t="s">
        <v>1236</v>
      </c>
      <c r="Y3627" s="1" t="s">
        <v>156</v>
      </c>
      <c r="Z3627" s="3">
        <v>9211</v>
      </c>
      <c r="AA3627" s="4">
        <f t="shared" si="1065"/>
        <v>2634</v>
      </c>
      <c r="AB3627" s="4">
        <f t="shared" si="1086"/>
        <v>3707.129641</v>
      </c>
      <c r="AC3627" s="4">
        <f t="shared" si="1087"/>
        <v>2634</v>
      </c>
      <c r="AD3627" s="4">
        <f t="shared" si="1066"/>
        <v>2634</v>
      </c>
      <c r="AE3627" s="3" t="s">
        <v>2131</v>
      </c>
      <c r="AF3627" s="3">
        <v>2634</v>
      </c>
      <c r="AG3627" s="4">
        <f>AI3627</f>
        <v>2634</v>
      </c>
      <c r="AH3627" s="4">
        <v>10781</v>
      </c>
      <c r="AI3627">
        <f t="shared" si="1062"/>
        <v>2634</v>
      </c>
      <c r="AJ3627" t="s">
        <v>2131</v>
      </c>
      <c r="AK3627" s="2">
        <v>6111.21</v>
      </c>
      <c r="AL3627" s="2">
        <f>AN3627</f>
        <v>6111.21</v>
      </c>
      <c r="AM3627" s="4">
        <v>10781</v>
      </c>
      <c r="AN3627">
        <f>INDEX($AJ$2:$AJ$6811,MATCH(AM3627,$A$2:$A$6811,0))</f>
        <v>6111.21</v>
      </c>
      <c r="AP3627">
        <v>78.349999999999994</v>
      </c>
      <c r="AQ3627">
        <v>78.349999999999994</v>
      </c>
      <c r="AR3627" s="4">
        <v>14</v>
      </c>
      <c r="AS3627" s="4">
        <v>7</v>
      </c>
      <c r="AT3627" s="4">
        <v>2009</v>
      </c>
      <c r="AU3627" s="4">
        <v>14</v>
      </c>
      <c r="AV3627" s="4">
        <v>7</v>
      </c>
      <c r="AW3627" s="4">
        <v>2009</v>
      </c>
      <c r="AX3627" t="str">
        <f t="shared" si="1063"/>
        <v>No Delay</v>
      </c>
      <c r="AY3627">
        <f t="shared" si="1064"/>
        <v>0</v>
      </c>
    </row>
    <row r="3628" spans="1:51" x14ac:dyDescent="0.2">
      <c r="A3628" s="3">
        <v>85349</v>
      </c>
      <c r="B3628" s="1" t="s">
        <v>140</v>
      </c>
      <c r="C3628" s="1" t="s">
        <v>99</v>
      </c>
      <c r="D3628" s="1" t="s">
        <v>130</v>
      </c>
      <c r="E3628" s="1" t="s">
        <v>101</v>
      </c>
      <c r="F3628" s="1" t="s">
        <v>101</v>
      </c>
      <c r="G3628" s="13" t="s">
        <v>793</v>
      </c>
      <c r="H3628" s="12">
        <v>41425</v>
      </c>
      <c r="I3628" s="12" t="s">
        <v>553</v>
      </c>
      <c r="J3628" s="12">
        <v>41386</v>
      </c>
      <c r="K3628" s="4">
        <v>4653</v>
      </c>
      <c r="L3628" s="1" t="s">
        <v>146</v>
      </c>
      <c r="M3628" s="1" t="s">
        <v>132</v>
      </c>
      <c r="N3628" s="1" t="s">
        <v>159</v>
      </c>
      <c r="O3628" s="1" t="s">
        <v>93</v>
      </c>
      <c r="P3628">
        <v>30</v>
      </c>
      <c r="Q3628">
        <v>31512</v>
      </c>
      <c r="R3628">
        <v>191277.84</v>
      </c>
      <c r="S3628">
        <v>6.07</v>
      </c>
      <c r="T3628">
        <v>0.2</v>
      </c>
      <c r="U3628">
        <f t="shared" si="1060"/>
        <v>191277.84</v>
      </c>
      <c r="V3628">
        <f t="shared" si="1061"/>
        <v>945360</v>
      </c>
      <c r="W3628" s="1" t="s">
        <v>160</v>
      </c>
      <c r="X3628" s="1" t="s">
        <v>1236</v>
      </c>
      <c r="Y3628" s="1" t="s">
        <v>161</v>
      </c>
      <c r="Z3628" s="3">
        <v>11983</v>
      </c>
      <c r="AA3628" s="4">
        <f t="shared" si="1065"/>
        <v>2635</v>
      </c>
      <c r="AB3628" s="4">
        <f t="shared" si="1086"/>
        <v>5703.1128796000003</v>
      </c>
      <c r="AC3628" s="4">
        <f t="shared" si="1087"/>
        <v>2635</v>
      </c>
      <c r="AD3628" s="4">
        <f t="shared" si="1066"/>
        <v>2635</v>
      </c>
      <c r="AE3628" s="4">
        <v>2635</v>
      </c>
      <c r="AF3628" s="4">
        <v>2635</v>
      </c>
      <c r="AG3628" s="4">
        <f t="shared" ref="AG3628:AG3650" si="1088">AE3628</f>
        <v>2635</v>
      </c>
      <c r="AI3628" t="e">
        <f t="shared" si="1062"/>
        <v>#N/A</v>
      </c>
      <c r="AJ3628">
        <v>3300.95</v>
      </c>
      <c r="AK3628" s="2">
        <v>3300.95</v>
      </c>
      <c r="AL3628" s="2">
        <f t="shared" ref="AL3628:AL3650" si="1089">AJ3628</f>
        <v>3300.95</v>
      </c>
      <c r="AM3628" s="4"/>
      <c r="AN3628" t="e">
        <f>VLOOKUP([1]!Tabelle13[[#This Row],[Vlookup this ID for freight costs]],$AL$2:$AL$6811,2,FALSE)</f>
        <v>#REF!</v>
      </c>
      <c r="AP3628">
        <v>236.61</v>
      </c>
      <c r="AQ3628">
        <v>236.61</v>
      </c>
      <c r="AR3628" s="4">
        <v>31</v>
      </c>
      <c r="AS3628" s="4">
        <v>5</v>
      </c>
      <c r="AT3628" s="4">
        <v>2013</v>
      </c>
      <c r="AU3628" s="4">
        <v>22</v>
      </c>
      <c r="AV3628" s="4">
        <v>4</v>
      </c>
      <c r="AW3628" s="4">
        <v>2013</v>
      </c>
      <c r="AX3628" t="str">
        <f t="shared" si="1063"/>
        <v>No Delay</v>
      </c>
      <c r="AY3628">
        <f t="shared" si="1064"/>
        <v>0</v>
      </c>
    </row>
    <row r="3629" spans="1:51" x14ac:dyDescent="0.2">
      <c r="A3629" s="3">
        <v>84289</v>
      </c>
      <c r="B3629" s="1" t="s">
        <v>175</v>
      </c>
      <c r="C3629" s="1" t="s">
        <v>165</v>
      </c>
      <c r="D3629" s="1" t="s">
        <v>130</v>
      </c>
      <c r="E3629" s="1" t="s">
        <v>53</v>
      </c>
      <c r="F3629" s="1" t="s">
        <v>53</v>
      </c>
      <c r="G3629" s="13" t="s">
        <v>428</v>
      </c>
      <c r="H3629" s="12">
        <v>41547</v>
      </c>
      <c r="I3629" s="12" t="s">
        <v>1074</v>
      </c>
      <c r="J3629" s="12">
        <v>41597</v>
      </c>
      <c r="K3629" s="4">
        <v>5056</v>
      </c>
      <c r="L3629" s="1" t="s">
        <v>146</v>
      </c>
      <c r="M3629" s="1" t="s">
        <v>132</v>
      </c>
      <c r="N3629" s="1" t="s">
        <v>392</v>
      </c>
      <c r="O3629" s="1" t="s">
        <v>393</v>
      </c>
      <c r="P3629">
        <v>120</v>
      </c>
      <c r="Q3629">
        <v>13040</v>
      </c>
      <c r="R3629">
        <v>263668.8</v>
      </c>
      <c r="S3629">
        <v>20.22</v>
      </c>
      <c r="T3629">
        <v>0.17</v>
      </c>
      <c r="U3629">
        <f t="shared" si="1060"/>
        <v>263668.8</v>
      </c>
      <c r="V3629">
        <f t="shared" si="1061"/>
        <v>1564800</v>
      </c>
      <c r="W3629" s="1" t="s">
        <v>394</v>
      </c>
      <c r="X3629" s="1" t="s">
        <v>112</v>
      </c>
      <c r="Y3629" s="1" t="s">
        <v>112</v>
      </c>
      <c r="Z3629" s="3">
        <v>5956</v>
      </c>
      <c r="AA3629" s="4">
        <f t="shared" si="1065"/>
        <v>2638</v>
      </c>
      <c r="AB3629" s="4">
        <f t="shared" si="1086"/>
        <v>3675.8515179999999</v>
      </c>
      <c r="AC3629" s="4">
        <f t="shared" si="1087"/>
        <v>2638</v>
      </c>
      <c r="AD3629" s="4">
        <f t="shared" si="1066"/>
        <v>3753</v>
      </c>
      <c r="AE3629" s="4">
        <v>2638</v>
      </c>
      <c r="AF3629" s="4">
        <v>2638</v>
      </c>
      <c r="AG3629" s="4">
        <f t="shared" si="1088"/>
        <v>2638</v>
      </c>
      <c r="AI3629" t="e">
        <f t="shared" si="1062"/>
        <v>#N/A</v>
      </c>
      <c r="AJ3629">
        <v>13508.98</v>
      </c>
      <c r="AK3629" s="2">
        <v>13508.98</v>
      </c>
      <c r="AL3629" s="2">
        <f t="shared" si="1089"/>
        <v>13508.98</v>
      </c>
      <c r="AM3629" s="4"/>
      <c r="AN3629" t="e">
        <f>VLOOKUP([1]!Tabelle13[[#This Row],[Vlookup this ID for freight costs]],$AL$2:$AL$6811,2,FALSE)</f>
        <v>#REF!</v>
      </c>
      <c r="AP3629">
        <v>326.16000000000003</v>
      </c>
      <c r="AQ3629">
        <v>326.16000000000003</v>
      </c>
      <c r="AR3629" s="4">
        <v>30</v>
      </c>
      <c r="AS3629" s="4">
        <v>9</v>
      </c>
      <c r="AT3629" s="4">
        <v>2013</v>
      </c>
      <c r="AU3629" s="4">
        <v>19</v>
      </c>
      <c r="AV3629" s="4">
        <v>11</v>
      </c>
      <c r="AW3629" s="4">
        <v>2013</v>
      </c>
      <c r="AX3629" t="str">
        <f t="shared" si="1063"/>
        <v>Delay</v>
      </c>
      <c r="AY3629">
        <f t="shared" si="1064"/>
        <v>50</v>
      </c>
    </row>
    <row r="3630" spans="1:51" x14ac:dyDescent="0.2">
      <c r="A3630" s="3">
        <v>10344</v>
      </c>
      <c r="B3630" s="1" t="s">
        <v>1918</v>
      </c>
      <c r="C3630" s="1" t="s">
        <v>150</v>
      </c>
      <c r="D3630" s="1" t="s">
        <v>100</v>
      </c>
      <c r="E3630" s="1" t="s">
        <v>53</v>
      </c>
      <c r="F3630" s="1" t="s">
        <v>53</v>
      </c>
      <c r="G3630" s="13" t="s">
        <v>1975</v>
      </c>
      <c r="H3630" s="12">
        <v>39903</v>
      </c>
      <c r="I3630" s="12" t="s">
        <v>443</v>
      </c>
      <c r="J3630" s="12">
        <v>39784</v>
      </c>
      <c r="K3630" s="4">
        <v>1244</v>
      </c>
      <c r="L3630" s="1" t="s">
        <v>146</v>
      </c>
      <c r="M3630" s="1" t="s">
        <v>1920</v>
      </c>
      <c r="N3630" s="1" t="s">
        <v>2050</v>
      </c>
      <c r="O3630" s="1" t="s">
        <v>1964</v>
      </c>
      <c r="P3630">
        <v>60</v>
      </c>
      <c r="Q3630">
        <v>3600</v>
      </c>
      <c r="R3630">
        <v>13896</v>
      </c>
      <c r="S3630">
        <v>3.86</v>
      </c>
      <c r="T3630">
        <v>0.06</v>
      </c>
      <c r="U3630">
        <f t="shared" si="1060"/>
        <v>13896</v>
      </c>
      <c r="V3630">
        <f t="shared" si="1061"/>
        <v>216000</v>
      </c>
      <c r="W3630" s="1" t="s">
        <v>185</v>
      </c>
      <c r="X3630" s="1" t="s">
        <v>186</v>
      </c>
      <c r="Y3630" s="1" t="s">
        <v>186</v>
      </c>
      <c r="Z3630" s="3">
        <v>8773</v>
      </c>
      <c r="AA3630" s="4">
        <f>AB3630</f>
        <v>2640.2353619999999</v>
      </c>
      <c r="AB3630" s="2">
        <f>2245.156962+0.109744*Q3630</f>
        <v>2640.2353619999999</v>
      </c>
      <c r="AC3630" s="4">
        <f>AD3630</f>
        <v>17115.047072400001</v>
      </c>
      <c r="AD3630" s="4">
        <f t="shared" si="1066"/>
        <v>17115.047072400001</v>
      </c>
      <c r="AE3630" s="4" t="s">
        <v>62</v>
      </c>
      <c r="AG3630" s="4" t="str">
        <f t="shared" si="1088"/>
        <v>Weight Captured Separately</v>
      </c>
      <c r="AH3630" s="4">
        <v>82515</v>
      </c>
      <c r="AI3630">
        <f t="shared" si="1062"/>
        <v>958</v>
      </c>
      <c r="AJ3630" t="s">
        <v>81</v>
      </c>
      <c r="AK3630" s="2"/>
      <c r="AL3630" s="2" t="str">
        <f t="shared" si="1089"/>
        <v>Freight Included in Commodity Cost</v>
      </c>
      <c r="AM3630" s="4"/>
      <c r="AN3630" t="e">
        <f>VLOOKUP([1]!Tabelle13[[#This Row],[Vlookup this ID for freight costs]],$AL$2:$AL$6811,2,FALSE)</f>
        <v>#REF!</v>
      </c>
      <c r="AO3630">
        <f>IF(AK:AK="",AC:AC*6.242+1.383 -2.844 + 3.145 -2.265  -2.026,AK:AK)</f>
        <v>106829.51682592081</v>
      </c>
      <c r="AP3630">
        <v>27.24</v>
      </c>
      <c r="AQ3630">
        <v>27.24</v>
      </c>
      <c r="AR3630" s="4">
        <v>31</v>
      </c>
      <c r="AS3630" s="4">
        <v>3</v>
      </c>
      <c r="AT3630" s="4">
        <v>2009</v>
      </c>
      <c r="AU3630" s="4">
        <v>2</v>
      </c>
      <c r="AV3630" s="4">
        <v>12</v>
      </c>
      <c r="AW3630" s="4">
        <v>2008</v>
      </c>
      <c r="AX3630" t="str">
        <f t="shared" si="1063"/>
        <v>No Delay</v>
      </c>
      <c r="AY3630">
        <f t="shared" si="1064"/>
        <v>0</v>
      </c>
    </row>
    <row r="3631" spans="1:51" x14ac:dyDescent="0.2">
      <c r="A3631" s="3">
        <v>83515</v>
      </c>
      <c r="B3631" s="1" t="s">
        <v>175</v>
      </c>
      <c r="C3631" s="1" t="s">
        <v>165</v>
      </c>
      <c r="D3631" s="1" t="s">
        <v>130</v>
      </c>
      <c r="E3631" s="1" t="s">
        <v>101</v>
      </c>
      <c r="F3631" s="1" t="s">
        <v>101</v>
      </c>
      <c r="G3631" s="13" t="s">
        <v>331</v>
      </c>
      <c r="H3631" s="12">
        <v>40724</v>
      </c>
      <c r="I3631" s="12" t="s">
        <v>1713</v>
      </c>
      <c r="J3631" s="12">
        <v>40738</v>
      </c>
      <c r="K3631" s="4">
        <v>3329</v>
      </c>
      <c r="L3631" s="1" t="s">
        <v>146</v>
      </c>
      <c r="M3631" s="1" t="s">
        <v>132</v>
      </c>
      <c r="N3631" s="1" t="s">
        <v>238</v>
      </c>
      <c r="O3631" s="1" t="s">
        <v>93</v>
      </c>
      <c r="P3631">
        <v>30</v>
      </c>
      <c r="Q3631">
        <v>30000</v>
      </c>
      <c r="R3631">
        <v>264600</v>
      </c>
      <c r="S3631">
        <v>8.82</v>
      </c>
      <c r="T3631">
        <v>0.28999999999999998</v>
      </c>
      <c r="U3631">
        <f t="shared" si="1060"/>
        <v>264600</v>
      </c>
      <c r="V3631">
        <f t="shared" si="1061"/>
        <v>900000</v>
      </c>
      <c r="W3631" s="1" t="s">
        <v>160</v>
      </c>
      <c r="X3631" s="1" t="s">
        <v>1236</v>
      </c>
      <c r="Y3631" s="1" t="s">
        <v>161</v>
      </c>
      <c r="Z3631" s="3">
        <v>10896</v>
      </c>
      <c r="AA3631" s="4">
        <f t="shared" si="1065"/>
        <v>2641</v>
      </c>
      <c r="AB3631" s="4">
        <f xml:space="preserve"> 2244.740206  + 0.1097478*Q3631</f>
        <v>5537.1742059999997</v>
      </c>
      <c r="AC3631" s="4">
        <f>AF3631</f>
        <v>2641</v>
      </c>
      <c r="AD3631" s="4">
        <f t="shared" si="1066"/>
        <v>5090.0859971851851</v>
      </c>
      <c r="AE3631" s="4">
        <v>2641</v>
      </c>
      <c r="AF3631" s="4">
        <v>2641</v>
      </c>
      <c r="AG3631" s="4">
        <f t="shared" si="1088"/>
        <v>2641</v>
      </c>
      <c r="AI3631" t="e">
        <f t="shared" si="1062"/>
        <v>#N/A</v>
      </c>
      <c r="AJ3631">
        <v>19673.48</v>
      </c>
      <c r="AK3631" s="2">
        <v>19673.48</v>
      </c>
      <c r="AL3631" s="2">
        <f t="shared" si="1089"/>
        <v>19673.48</v>
      </c>
      <c r="AM3631" s="4"/>
      <c r="AN3631" t="e">
        <f>VLOOKUP([1]!Tabelle13[[#This Row],[Vlookup this ID for freight costs]],$AL$2:$AL$6811,2,FALSE)</f>
        <v>#REF!</v>
      </c>
      <c r="AP3631">
        <v>436.59</v>
      </c>
      <c r="AQ3631">
        <v>436.59</v>
      </c>
      <c r="AR3631" s="4">
        <v>30</v>
      </c>
      <c r="AS3631" s="4">
        <v>6</v>
      </c>
      <c r="AT3631" s="4">
        <v>2011</v>
      </c>
      <c r="AU3631" s="4">
        <v>14</v>
      </c>
      <c r="AV3631" s="4">
        <v>7</v>
      </c>
      <c r="AW3631" s="4">
        <v>2011</v>
      </c>
      <c r="AX3631" t="str">
        <f t="shared" si="1063"/>
        <v>Delay</v>
      </c>
      <c r="AY3631">
        <f t="shared" si="1064"/>
        <v>14</v>
      </c>
    </row>
    <row r="3632" spans="1:51" x14ac:dyDescent="0.2">
      <c r="A3632" s="3">
        <v>12813</v>
      </c>
      <c r="B3632" s="1" t="s">
        <v>119</v>
      </c>
      <c r="C3632" s="1" t="s">
        <v>114</v>
      </c>
      <c r="D3632" s="1" t="s">
        <v>130</v>
      </c>
      <c r="E3632" s="1" t="s">
        <v>101</v>
      </c>
      <c r="F3632" s="1" t="s">
        <v>101</v>
      </c>
      <c r="G3632" s="13" t="s">
        <v>1580</v>
      </c>
      <c r="H3632" s="12">
        <v>39759</v>
      </c>
      <c r="I3632" s="12" t="s">
        <v>1580</v>
      </c>
      <c r="J3632" s="12">
        <v>39759</v>
      </c>
      <c r="K3632" s="4">
        <v>1158</v>
      </c>
      <c r="L3632" s="1" t="s">
        <v>146</v>
      </c>
      <c r="M3632" s="1" t="s">
        <v>132</v>
      </c>
      <c r="N3632" s="1" t="s">
        <v>167</v>
      </c>
      <c r="O3632" s="1" t="s">
        <v>93</v>
      </c>
      <c r="P3632">
        <v>30</v>
      </c>
      <c r="Q3632">
        <v>35000</v>
      </c>
      <c r="R3632">
        <v>420350</v>
      </c>
      <c r="S3632">
        <v>12.01</v>
      </c>
      <c r="T3632">
        <v>0.4</v>
      </c>
      <c r="U3632">
        <f t="shared" si="1060"/>
        <v>420350</v>
      </c>
      <c r="V3632">
        <f t="shared" si="1061"/>
        <v>1050000</v>
      </c>
      <c r="W3632" s="1" t="s">
        <v>160</v>
      </c>
      <c r="X3632" s="1" t="s">
        <v>1236</v>
      </c>
      <c r="Y3632" s="1" t="s">
        <v>161</v>
      </c>
      <c r="Z3632" s="3">
        <v>13722</v>
      </c>
      <c r="AA3632" s="4">
        <f t="shared" si="1065"/>
        <v>2641</v>
      </c>
      <c r="AB3632" s="4">
        <f xml:space="preserve"> 2244.740206  + 0.1097478*Q3632</f>
        <v>6085.9132060000002</v>
      </c>
      <c r="AC3632" s="4">
        <f>AF3632</f>
        <v>2641</v>
      </c>
      <c r="AD3632" s="4">
        <f t="shared" si="1066"/>
        <v>4226.2</v>
      </c>
      <c r="AE3632" s="4">
        <v>2641</v>
      </c>
      <c r="AF3632" s="4">
        <v>2641</v>
      </c>
      <c r="AG3632" s="4">
        <f t="shared" si="1088"/>
        <v>2641</v>
      </c>
      <c r="AI3632" t="e">
        <f t="shared" si="1062"/>
        <v>#N/A</v>
      </c>
      <c r="AJ3632">
        <v>2938.92</v>
      </c>
      <c r="AK3632" s="2">
        <v>2938.92</v>
      </c>
      <c r="AL3632" s="2">
        <f t="shared" si="1089"/>
        <v>2938.92</v>
      </c>
      <c r="AM3632" s="4"/>
      <c r="AN3632" t="e">
        <f>VLOOKUP([1]!Tabelle13[[#This Row],[Vlookup this ID for freight costs]],$AL$2:$AL$6811,2,FALSE)</f>
        <v>#REF!</v>
      </c>
      <c r="AP3632">
        <v>823.89</v>
      </c>
      <c r="AQ3632">
        <v>823.89</v>
      </c>
      <c r="AR3632" s="4">
        <v>7</v>
      </c>
      <c r="AS3632" s="4">
        <v>11</v>
      </c>
      <c r="AT3632" s="4">
        <v>2008</v>
      </c>
      <c r="AU3632" s="4">
        <v>7</v>
      </c>
      <c r="AV3632" s="4">
        <v>11</v>
      </c>
      <c r="AW3632" s="4">
        <v>2008</v>
      </c>
      <c r="AX3632" t="str">
        <f t="shared" si="1063"/>
        <v>No Delay</v>
      </c>
      <c r="AY3632">
        <f t="shared" si="1064"/>
        <v>0</v>
      </c>
    </row>
    <row r="3633" spans="1:51" x14ac:dyDescent="0.2">
      <c r="A3633" s="3">
        <v>86598</v>
      </c>
      <c r="B3633" s="1" t="s">
        <v>368</v>
      </c>
      <c r="C3633" s="1" t="s">
        <v>73</v>
      </c>
      <c r="D3633" s="1" t="s">
        <v>130</v>
      </c>
      <c r="E3633" s="1" t="s">
        <v>101</v>
      </c>
      <c r="F3633" s="1" t="s">
        <v>101</v>
      </c>
      <c r="G3633" s="13" t="s">
        <v>541</v>
      </c>
      <c r="H3633" s="12">
        <v>41529</v>
      </c>
      <c r="I3633" s="12" t="s">
        <v>540</v>
      </c>
      <c r="J3633" s="12">
        <v>41537</v>
      </c>
      <c r="K3633" s="4">
        <v>4943</v>
      </c>
      <c r="L3633" s="1" t="s">
        <v>146</v>
      </c>
      <c r="M3633" s="1" t="s">
        <v>132</v>
      </c>
      <c r="N3633" s="1" t="s">
        <v>599</v>
      </c>
      <c r="O3633" s="1" t="s">
        <v>93</v>
      </c>
      <c r="P3633">
        <v>60</v>
      </c>
      <c r="Q3633">
        <v>61591</v>
      </c>
      <c r="R3633">
        <v>255602.65</v>
      </c>
      <c r="S3633">
        <v>4.1500000000000004</v>
      </c>
      <c r="T3633">
        <v>7.0000000000000007E-2</v>
      </c>
      <c r="U3633">
        <f t="shared" si="1060"/>
        <v>255602.65000000002</v>
      </c>
      <c r="V3633">
        <f t="shared" si="1061"/>
        <v>3695460</v>
      </c>
      <c r="W3633" s="1" t="s">
        <v>197</v>
      </c>
      <c r="X3633" s="1" t="s">
        <v>1236</v>
      </c>
      <c r="Y3633" s="1" t="s">
        <v>3082</v>
      </c>
      <c r="Z3633" s="3">
        <v>13821</v>
      </c>
      <c r="AA3633" s="4">
        <f t="shared" si="1065"/>
        <v>2641</v>
      </c>
      <c r="AB3633" s="4">
        <f xml:space="preserve"> 2244.740206  + 0.1097478*Q3633</f>
        <v>9004.2169558000005</v>
      </c>
      <c r="AC3633" s="4">
        <f>AF3633</f>
        <v>2641</v>
      </c>
      <c r="AD3633" s="4">
        <f t="shared" si="1066"/>
        <v>2641</v>
      </c>
      <c r="AE3633" s="4">
        <v>2641</v>
      </c>
      <c r="AF3633" s="4">
        <v>2641</v>
      </c>
      <c r="AG3633" s="4">
        <f t="shared" si="1088"/>
        <v>2641</v>
      </c>
      <c r="AI3633" t="e">
        <f t="shared" si="1062"/>
        <v>#N/A</v>
      </c>
      <c r="AJ3633">
        <v>4529.6499999999996</v>
      </c>
      <c r="AK3633" s="2">
        <v>4529.6499999999996</v>
      </c>
      <c r="AL3633" s="2">
        <f t="shared" si="1089"/>
        <v>4529.6499999999996</v>
      </c>
      <c r="AM3633" s="4"/>
      <c r="AN3633" t="e">
        <f>VLOOKUP([1]!Tabelle13[[#This Row],[Vlookup this ID for freight costs]],$AL$2:$AL$6811,2,FALSE)</f>
        <v>#REF!</v>
      </c>
      <c r="AP3633">
        <v>316.18</v>
      </c>
      <c r="AQ3633">
        <v>316.18</v>
      </c>
      <c r="AR3633" s="4">
        <v>12</v>
      </c>
      <c r="AS3633" s="4">
        <v>9</v>
      </c>
      <c r="AT3633" s="4">
        <v>2013</v>
      </c>
      <c r="AU3633" s="4">
        <v>20</v>
      </c>
      <c r="AV3633" s="4">
        <v>9</v>
      </c>
      <c r="AW3633" s="4">
        <v>2013</v>
      </c>
      <c r="AX3633" t="str">
        <f t="shared" si="1063"/>
        <v>Delay</v>
      </c>
      <c r="AY3633">
        <f t="shared" si="1064"/>
        <v>8</v>
      </c>
    </row>
    <row r="3634" spans="1:51" x14ac:dyDescent="0.2">
      <c r="A3634" s="3">
        <v>27563</v>
      </c>
      <c r="B3634" s="1" t="s">
        <v>168</v>
      </c>
      <c r="C3634" s="1" t="s">
        <v>150</v>
      </c>
      <c r="D3634" s="1" t="s">
        <v>100</v>
      </c>
      <c r="E3634" s="1" t="s">
        <v>253</v>
      </c>
      <c r="F3634" s="1" t="s">
        <v>253</v>
      </c>
      <c r="G3634" s="13" t="s">
        <v>2132</v>
      </c>
      <c r="H3634" s="12">
        <v>40541</v>
      </c>
      <c r="I3634" s="12" t="s">
        <v>2132</v>
      </c>
      <c r="J3634" s="12">
        <v>40541</v>
      </c>
      <c r="K3634" s="4">
        <v>2950</v>
      </c>
      <c r="L3634" s="1" t="s">
        <v>146</v>
      </c>
      <c r="M3634" s="1" t="s">
        <v>170</v>
      </c>
      <c r="N3634" s="1" t="s">
        <v>302</v>
      </c>
      <c r="O3634" s="1" t="s">
        <v>93</v>
      </c>
      <c r="P3634">
        <v>30</v>
      </c>
      <c r="Q3634">
        <v>28330</v>
      </c>
      <c r="R3634">
        <v>188394.5</v>
      </c>
      <c r="S3634">
        <v>6.65</v>
      </c>
      <c r="T3634">
        <v>0.22</v>
      </c>
      <c r="U3634">
        <f t="shared" si="1060"/>
        <v>188394.5</v>
      </c>
      <c r="V3634">
        <f t="shared" si="1061"/>
        <v>849900</v>
      </c>
      <c r="W3634" s="1" t="s">
        <v>155</v>
      </c>
      <c r="X3634" s="1" t="s">
        <v>1236</v>
      </c>
      <c r="Y3634" s="1" t="s">
        <v>156</v>
      </c>
      <c r="Z3634" s="3">
        <v>8107</v>
      </c>
      <c r="AA3634" s="4">
        <f t="shared" si="1065"/>
        <v>2645</v>
      </c>
      <c r="AB3634" s="4">
        <f xml:space="preserve"> 2244.740206  + 0.1097478*Q3634</f>
        <v>5353.8953799999999</v>
      </c>
      <c r="AC3634" s="4">
        <f>AF3634</f>
        <v>2645</v>
      </c>
      <c r="AD3634" s="4">
        <f t="shared" si="1066"/>
        <v>2645</v>
      </c>
      <c r="AE3634" s="4">
        <v>2645</v>
      </c>
      <c r="AF3634" s="4">
        <v>2645</v>
      </c>
      <c r="AG3634" s="4">
        <f t="shared" si="1088"/>
        <v>2645</v>
      </c>
      <c r="AI3634" t="e">
        <f t="shared" si="1062"/>
        <v>#N/A</v>
      </c>
      <c r="AJ3634">
        <v>5112.92</v>
      </c>
      <c r="AK3634" s="2">
        <v>5112.92</v>
      </c>
      <c r="AL3634" s="2">
        <f t="shared" si="1089"/>
        <v>5112.92</v>
      </c>
      <c r="AM3634" s="4"/>
      <c r="AN3634" t="e">
        <f>VLOOKUP([1]!Tabelle13[[#This Row],[Vlookup this ID for freight costs]],$AL$2:$AL$6811,2,FALSE)</f>
        <v>#REF!</v>
      </c>
      <c r="AP3634">
        <v>406.18</v>
      </c>
      <c r="AQ3634">
        <v>406.18</v>
      </c>
      <c r="AR3634" s="4">
        <v>29</v>
      </c>
      <c r="AS3634" s="4">
        <v>12</v>
      </c>
      <c r="AT3634" s="4">
        <v>2010</v>
      </c>
      <c r="AU3634" s="4">
        <v>29</v>
      </c>
      <c r="AV3634" s="4">
        <v>12</v>
      </c>
      <c r="AW3634" s="4">
        <v>2010</v>
      </c>
      <c r="AX3634" t="str">
        <f t="shared" si="1063"/>
        <v>No Delay</v>
      </c>
      <c r="AY3634">
        <f t="shared" si="1064"/>
        <v>0</v>
      </c>
    </row>
    <row r="3635" spans="1:51" x14ac:dyDescent="0.2">
      <c r="A3635" s="3">
        <v>11228</v>
      </c>
      <c r="B3635" s="1" t="s">
        <v>88</v>
      </c>
      <c r="C3635" s="1" t="s">
        <v>89</v>
      </c>
      <c r="D3635" s="1" t="s">
        <v>130</v>
      </c>
      <c r="E3635" s="1" t="s">
        <v>53</v>
      </c>
      <c r="F3635" s="1" t="s">
        <v>53</v>
      </c>
      <c r="G3635" s="13" t="s">
        <v>1953</v>
      </c>
      <c r="H3635" s="12">
        <v>39476</v>
      </c>
      <c r="I3635" s="12" t="s">
        <v>1953</v>
      </c>
      <c r="J3635" s="12">
        <v>39476</v>
      </c>
      <c r="K3635" s="4">
        <v>639</v>
      </c>
      <c r="L3635" s="1" t="s">
        <v>146</v>
      </c>
      <c r="M3635" s="1" t="s">
        <v>132</v>
      </c>
      <c r="N3635" s="1" t="s">
        <v>392</v>
      </c>
      <c r="O3635" s="1" t="s">
        <v>393</v>
      </c>
      <c r="P3635">
        <v>120</v>
      </c>
      <c r="Q3635">
        <v>12107</v>
      </c>
      <c r="R3635">
        <v>497597.7</v>
      </c>
      <c r="S3635">
        <v>41.1</v>
      </c>
      <c r="T3635">
        <v>0.34</v>
      </c>
      <c r="U3635">
        <f t="shared" si="1060"/>
        <v>497597.7</v>
      </c>
      <c r="V3635">
        <f t="shared" si="1061"/>
        <v>1452840</v>
      </c>
      <c r="W3635" s="1" t="s">
        <v>394</v>
      </c>
      <c r="X3635" s="1" t="s">
        <v>112</v>
      </c>
      <c r="Y3635" s="1" t="s">
        <v>112</v>
      </c>
      <c r="Z3635" s="3">
        <v>5055</v>
      </c>
      <c r="AA3635" s="4">
        <f t="shared" si="1065"/>
        <v>2647</v>
      </c>
      <c r="AB3635" s="4">
        <f xml:space="preserve"> 2244.740206  + 0.1097478*Q3635</f>
        <v>3573.4568206000004</v>
      </c>
      <c r="AC3635" s="4">
        <f>AF3635</f>
        <v>2647</v>
      </c>
      <c r="AD3635" s="4">
        <f t="shared" si="1066"/>
        <v>2647</v>
      </c>
      <c r="AE3635" s="4">
        <v>2647</v>
      </c>
      <c r="AF3635" s="4">
        <v>2647</v>
      </c>
      <c r="AG3635" s="4">
        <f t="shared" si="1088"/>
        <v>2647</v>
      </c>
      <c r="AH3635" s="4">
        <v>84156</v>
      </c>
      <c r="AI3635">
        <f t="shared" si="1062"/>
        <v>10746</v>
      </c>
      <c r="AJ3635">
        <v>9307</v>
      </c>
      <c r="AK3635" s="2">
        <v>9307</v>
      </c>
      <c r="AL3635" s="2">
        <f t="shared" si="1089"/>
        <v>9307</v>
      </c>
      <c r="AM3635" s="4"/>
      <c r="AN3635" t="e">
        <f>VLOOKUP([1]!Tabelle13[[#This Row],[Vlookup this ID for freight costs]],$AL$2:$AL$6811,2,FALSE)</f>
        <v>#REF!</v>
      </c>
      <c r="AP3635">
        <v>796.16</v>
      </c>
      <c r="AQ3635">
        <v>796.16</v>
      </c>
      <c r="AR3635" s="4">
        <v>29</v>
      </c>
      <c r="AS3635" s="4">
        <v>1</v>
      </c>
      <c r="AT3635" s="4">
        <v>2008</v>
      </c>
      <c r="AU3635" s="4">
        <v>29</v>
      </c>
      <c r="AV3635" s="4">
        <v>1</v>
      </c>
      <c r="AW3635" s="4">
        <v>2008</v>
      </c>
      <c r="AX3635" t="str">
        <f t="shared" si="1063"/>
        <v>No Delay</v>
      </c>
      <c r="AY3635">
        <f t="shared" si="1064"/>
        <v>0</v>
      </c>
    </row>
    <row r="3636" spans="1:51" x14ac:dyDescent="0.2">
      <c r="A3636" s="3">
        <v>3736</v>
      </c>
      <c r="B3636" s="1" t="s">
        <v>1918</v>
      </c>
      <c r="C3636" s="1" t="s">
        <v>150</v>
      </c>
      <c r="D3636" s="1" t="s">
        <v>100</v>
      </c>
      <c r="E3636" s="1" t="s">
        <v>53</v>
      </c>
      <c r="F3636" s="1" t="s">
        <v>53</v>
      </c>
      <c r="G3636" s="13" t="s">
        <v>2036</v>
      </c>
      <c r="H3636" s="12">
        <v>39889</v>
      </c>
      <c r="I3636" s="12" t="s">
        <v>2037</v>
      </c>
      <c r="J3636" s="12">
        <v>39780</v>
      </c>
      <c r="K3636" s="4">
        <v>1215</v>
      </c>
      <c r="L3636" s="1" t="s">
        <v>146</v>
      </c>
      <c r="M3636" s="1" t="s">
        <v>1920</v>
      </c>
      <c r="N3636" s="1" t="s">
        <v>221</v>
      </c>
      <c r="O3636" s="1" t="s">
        <v>93</v>
      </c>
      <c r="P3636">
        <v>60</v>
      </c>
      <c r="Q3636">
        <v>3675</v>
      </c>
      <c r="R3636">
        <v>9371.25</v>
      </c>
      <c r="S3636">
        <v>2.5499999999999998</v>
      </c>
      <c r="T3636">
        <v>0.04</v>
      </c>
      <c r="U3636">
        <f t="shared" si="1060"/>
        <v>9371.25</v>
      </c>
      <c r="V3636">
        <f t="shared" si="1061"/>
        <v>220500</v>
      </c>
      <c r="W3636" s="1" t="s">
        <v>155</v>
      </c>
      <c r="X3636" s="1" t="s">
        <v>1236</v>
      </c>
      <c r="Y3636" s="1" t="s">
        <v>156</v>
      </c>
      <c r="Z3636" s="3">
        <v>8107</v>
      </c>
      <c r="AA3636" s="4">
        <f>AB3636</f>
        <v>2648.4661620000002</v>
      </c>
      <c r="AB3636" s="2">
        <f>2245.156962+0.109744*Q3636</f>
        <v>2648.4661620000002</v>
      </c>
      <c r="AC3636" s="4">
        <f>AD3636</f>
        <v>2648.4661620000002</v>
      </c>
      <c r="AD3636" s="4">
        <f t="shared" si="1066"/>
        <v>2648.4661620000002</v>
      </c>
      <c r="AE3636" s="4" t="s">
        <v>62</v>
      </c>
      <c r="AG3636" s="4" t="str">
        <f t="shared" si="1088"/>
        <v>Weight Captured Separately</v>
      </c>
      <c r="AH3636" s="4">
        <v>10686</v>
      </c>
      <c r="AI3636">
        <f t="shared" si="1062"/>
        <v>1994</v>
      </c>
      <c r="AJ3636" t="s">
        <v>81</v>
      </c>
      <c r="AK3636" s="2"/>
      <c r="AL3636" s="2" t="str">
        <f t="shared" si="1089"/>
        <v>Freight Included in Commodity Cost</v>
      </c>
      <c r="AM3636" s="4"/>
      <c r="AN3636" t="e">
        <f>VLOOKUP([1]!Tabelle13[[#This Row],[Vlookup this ID for freight costs]],$AL$2:$AL$6811,2,FALSE)</f>
        <v>#REF!</v>
      </c>
      <c r="AO3636">
        <f>IF(AK:AK="",AC:AC*6.242+1.383 -2.844 + 3.145 -2.265  -2.026,AK:AK)</f>
        <v>16529.118783204001</v>
      </c>
      <c r="AP3636">
        <v>18.37</v>
      </c>
      <c r="AQ3636">
        <v>18.37</v>
      </c>
      <c r="AR3636" s="4">
        <v>17</v>
      </c>
      <c r="AS3636" s="4">
        <v>4</v>
      </c>
      <c r="AT3636" s="4">
        <v>2009</v>
      </c>
      <c r="AU3636" s="4">
        <v>28</v>
      </c>
      <c r="AV3636" s="4">
        <v>11</v>
      </c>
      <c r="AW3636" s="4">
        <v>2008</v>
      </c>
      <c r="AX3636" t="str">
        <f t="shared" si="1063"/>
        <v>No Delay</v>
      </c>
      <c r="AY3636">
        <f t="shared" si="1064"/>
        <v>0</v>
      </c>
    </row>
    <row r="3637" spans="1:51" x14ac:dyDescent="0.2">
      <c r="A3637" s="3">
        <v>25752</v>
      </c>
      <c r="B3637" s="1" t="s">
        <v>168</v>
      </c>
      <c r="C3637" s="1" t="s">
        <v>150</v>
      </c>
      <c r="D3637" s="1" t="s">
        <v>100</v>
      </c>
      <c r="E3637" s="1" t="s">
        <v>53</v>
      </c>
      <c r="F3637" s="1" t="s">
        <v>53</v>
      </c>
      <c r="G3637" s="13" t="s">
        <v>169</v>
      </c>
      <c r="H3637" s="12">
        <v>40340</v>
      </c>
      <c r="I3637" s="12" t="s">
        <v>169</v>
      </c>
      <c r="J3637" s="12">
        <v>40340</v>
      </c>
      <c r="K3637" s="4">
        <v>2508</v>
      </c>
      <c r="L3637" s="1" t="s">
        <v>146</v>
      </c>
      <c r="M3637" s="1" t="s">
        <v>672</v>
      </c>
      <c r="N3637" s="1" t="s">
        <v>302</v>
      </c>
      <c r="O3637" s="1" t="s">
        <v>93</v>
      </c>
      <c r="P3637">
        <v>30</v>
      </c>
      <c r="Q3637">
        <v>38890</v>
      </c>
      <c r="R3637">
        <v>304119.8</v>
      </c>
      <c r="S3637">
        <v>7.82</v>
      </c>
      <c r="T3637">
        <v>0.26</v>
      </c>
      <c r="U3637">
        <f t="shared" si="1060"/>
        <v>304119.8</v>
      </c>
      <c r="V3637">
        <f t="shared" si="1061"/>
        <v>1166700</v>
      </c>
      <c r="W3637" s="1" t="s">
        <v>204</v>
      </c>
      <c r="X3637" s="1" t="s">
        <v>1236</v>
      </c>
      <c r="Y3637" s="1" t="s">
        <v>205</v>
      </c>
      <c r="Z3637" s="3">
        <v>7569</v>
      </c>
      <c r="AA3637" s="4">
        <f t="shared" si="1065"/>
        <v>2649</v>
      </c>
      <c r="AB3637" s="4">
        <f xml:space="preserve"> 2244.740206  + 0.1097478*Q3637</f>
        <v>6512.8321479999995</v>
      </c>
      <c r="AC3637" s="4">
        <f>AF3637</f>
        <v>2649</v>
      </c>
      <c r="AD3637" s="4">
        <f t="shared" si="1066"/>
        <v>2649</v>
      </c>
      <c r="AE3637" s="4">
        <v>2649</v>
      </c>
      <c r="AF3637" s="4">
        <v>2649</v>
      </c>
      <c r="AG3637" s="4">
        <f t="shared" si="1088"/>
        <v>2649</v>
      </c>
      <c r="AI3637" t="e">
        <f t="shared" si="1062"/>
        <v>#N/A</v>
      </c>
      <c r="AJ3637">
        <v>3908.55</v>
      </c>
      <c r="AK3637" s="2">
        <v>3908.55</v>
      </c>
      <c r="AL3637" s="2">
        <f t="shared" si="1089"/>
        <v>3908.55</v>
      </c>
      <c r="AM3637" s="4"/>
      <c r="AN3637" t="e">
        <f>VLOOKUP([1]!Tabelle13[[#This Row],[Vlookup this ID for freight costs]],$AL$2:$AL$6811,2,FALSE)</f>
        <v>#REF!</v>
      </c>
      <c r="AP3637">
        <v>655.68</v>
      </c>
      <c r="AQ3637">
        <v>655.68</v>
      </c>
      <c r="AR3637" s="4">
        <v>11</v>
      </c>
      <c r="AS3637" s="4">
        <v>6</v>
      </c>
      <c r="AT3637" s="4">
        <v>2010</v>
      </c>
      <c r="AU3637" s="4">
        <v>11</v>
      </c>
      <c r="AV3637" s="4">
        <v>6</v>
      </c>
      <c r="AW3637" s="4">
        <v>2010</v>
      </c>
      <c r="AX3637" t="str">
        <f t="shared" si="1063"/>
        <v>No Delay</v>
      </c>
      <c r="AY3637">
        <f t="shared" si="1064"/>
        <v>0</v>
      </c>
    </row>
    <row r="3638" spans="1:51" x14ac:dyDescent="0.2">
      <c r="A3638" s="3">
        <v>31041</v>
      </c>
      <c r="B3638" s="1" t="s">
        <v>328</v>
      </c>
      <c r="C3638" s="1" t="s">
        <v>150</v>
      </c>
      <c r="D3638" s="1" t="s">
        <v>100</v>
      </c>
      <c r="E3638" s="1" t="s">
        <v>101</v>
      </c>
      <c r="F3638" s="1" t="s">
        <v>101</v>
      </c>
      <c r="G3638" s="13" t="s">
        <v>380</v>
      </c>
      <c r="H3638" s="12">
        <v>40059</v>
      </c>
      <c r="I3638" s="12" t="s">
        <v>380</v>
      </c>
      <c r="J3638" s="12">
        <v>40059</v>
      </c>
      <c r="K3638" s="4">
        <v>1792</v>
      </c>
      <c r="L3638" s="1" t="s">
        <v>146</v>
      </c>
      <c r="M3638" s="1" t="s">
        <v>1920</v>
      </c>
      <c r="N3638" s="1" t="s">
        <v>224</v>
      </c>
      <c r="O3638" s="1" t="s">
        <v>225</v>
      </c>
      <c r="P3638">
        <v>30</v>
      </c>
      <c r="Q3638">
        <v>3700</v>
      </c>
      <c r="R3638">
        <v>98942.55</v>
      </c>
      <c r="S3638">
        <v>26.74</v>
      </c>
      <c r="T3638">
        <v>0.89</v>
      </c>
      <c r="U3638">
        <f t="shared" si="1060"/>
        <v>98938</v>
      </c>
      <c r="V3638">
        <f t="shared" si="1061"/>
        <v>111000</v>
      </c>
      <c r="W3638" s="1" t="s">
        <v>149</v>
      </c>
      <c r="X3638" s="1" t="s">
        <v>150</v>
      </c>
      <c r="Y3638" s="1" t="s">
        <v>150</v>
      </c>
      <c r="Z3638" s="3">
        <v>800</v>
      </c>
      <c r="AA3638" s="4">
        <f t="shared" ref="AA3638:AA3639" si="1090">AB3638</f>
        <v>2651.209762</v>
      </c>
      <c r="AB3638" s="2">
        <f t="shared" ref="AB3638:AB3639" si="1091">2245.156962+0.109744*Q3638</f>
        <v>2651.209762</v>
      </c>
      <c r="AC3638" s="4">
        <f>AD3638</f>
        <v>2651.209762</v>
      </c>
      <c r="AD3638" s="4">
        <f t="shared" si="1066"/>
        <v>2651.209762</v>
      </c>
      <c r="AE3638" s="4" t="s">
        <v>62</v>
      </c>
      <c r="AG3638" s="4" t="str">
        <f t="shared" si="1088"/>
        <v>Weight Captured Separately</v>
      </c>
      <c r="AI3638" t="e">
        <f t="shared" si="1062"/>
        <v>#N/A</v>
      </c>
      <c r="AJ3638" t="s">
        <v>81</v>
      </c>
      <c r="AK3638" s="2"/>
      <c r="AL3638" s="2" t="str">
        <f t="shared" si="1089"/>
        <v>Freight Included in Commodity Cost</v>
      </c>
      <c r="AM3638" s="4"/>
      <c r="AN3638" t="e">
        <f>VLOOKUP([1]!Tabelle13[[#This Row],[Vlookup this ID for freight costs]],$AL$2:$AL$6811,2,FALSE)</f>
        <v>#REF!</v>
      </c>
      <c r="AO3638">
        <f t="shared" ref="AO3638:AO3639" si="1092">IF(AK:AK="",AC:AC*6.242+1.383 -2.844 + 3.145 -2.265  -2.026,AK:AK)</f>
        <v>16546.244334404</v>
      </c>
      <c r="AP3638">
        <v>193.93</v>
      </c>
      <c r="AQ3638">
        <v>193.93</v>
      </c>
      <c r="AR3638" s="4">
        <v>3</v>
      </c>
      <c r="AS3638" s="4">
        <v>9</v>
      </c>
      <c r="AT3638" s="4">
        <v>2009</v>
      </c>
      <c r="AU3638" s="4">
        <v>3</v>
      </c>
      <c r="AV3638" s="4">
        <v>9</v>
      </c>
      <c r="AW3638" s="4">
        <v>2009</v>
      </c>
      <c r="AX3638" t="str">
        <f t="shared" si="1063"/>
        <v>No Delay</v>
      </c>
      <c r="AY3638">
        <f t="shared" si="1064"/>
        <v>0</v>
      </c>
    </row>
    <row r="3639" spans="1:51" x14ac:dyDescent="0.2">
      <c r="A3639" s="3">
        <v>9023</v>
      </c>
      <c r="B3639" s="1" t="s">
        <v>1918</v>
      </c>
      <c r="C3639" s="1" t="s">
        <v>150</v>
      </c>
      <c r="D3639" s="1" t="s">
        <v>100</v>
      </c>
      <c r="E3639" s="1" t="s">
        <v>53</v>
      </c>
      <c r="F3639" s="1" t="s">
        <v>53</v>
      </c>
      <c r="G3639" s="13" t="s">
        <v>2133</v>
      </c>
      <c r="H3639" s="12">
        <v>39931</v>
      </c>
      <c r="I3639" s="12" t="s">
        <v>1430</v>
      </c>
      <c r="J3639" s="12">
        <v>39801</v>
      </c>
      <c r="K3639" s="4">
        <v>1274</v>
      </c>
      <c r="L3639" s="1" t="s">
        <v>146</v>
      </c>
      <c r="M3639" s="1" t="s">
        <v>1920</v>
      </c>
      <c r="N3639" s="1" t="s">
        <v>167</v>
      </c>
      <c r="O3639" s="1" t="s">
        <v>93</v>
      </c>
      <c r="P3639">
        <v>30</v>
      </c>
      <c r="Q3639">
        <v>3710</v>
      </c>
      <c r="R3639">
        <v>60732.7</v>
      </c>
      <c r="S3639">
        <v>16.37</v>
      </c>
      <c r="T3639">
        <v>0.55000000000000004</v>
      </c>
      <c r="U3639">
        <f t="shared" si="1060"/>
        <v>60732.700000000004</v>
      </c>
      <c r="V3639">
        <f t="shared" si="1061"/>
        <v>111300</v>
      </c>
      <c r="W3639" s="1" t="s">
        <v>155</v>
      </c>
      <c r="X3639" s="1" t="s">
        <v>1236</v>
      </c>
      <c r="Y3639" s="1" t="s">
        <v>156</v>
      </c>
      <c r="Z3639" s="3">
        <v>8107</v>
      </c>
      <c r="AA3639" s="4">
        <f t="shared" si="1090"/>
        <v>2652.307202</v>
      </c>
      <c r="AB3639" s="2">
        <f t="shared" si="1091"/>
        <v>2652.307202</v>
      </c>
      <c r="AC3639" s="4">
        <f>AD3639</f>
        <v>7135.7690673333336</v>
      </c>
      <c r="AD3639" s="4">
        <f t="shared" si="1066"/>
        <v>7135.7690673333336</v>
      </c>
      <c r="AE3639" s="4" t="s">
        <v>62</v>
      </c>
      <c r="AG3639" s="4" t="str">
        <f t="shared" si="1088"/>
        <v>Weight Captured Separately</v>
      </c>
      <c r="AH3639" s="4">
        <v>17259</v>
      </c>
      <c r="AI3639">
        <f t="shared" si="1062"/>
        <v>140</v>
      </c>
      <c r="AJ3639" t="s">
        <v>81</v>
      </c>
      <c r="AK3639" s="2"/>
      <c r="AL3639" s="2" t="str">
        <f t="shared" si="1089"/>
        <v>Freight Included in Commodity Cost</v>
      </c>
      <c r="AM3639" s="4"/>
      <c r="AN3639" t="e">
        <f>VLOOKUP([1]!Tabelle13[[#This Row],[Vlookup this ID for freight costs]],$AL$2:$AL$6811,2,FALSE)</f>
        <v>#REF!</v>
      </c>
      <c r="AO3639">
        <f t="shared" si="1092"/>
        <v>44538.863518294675</v>
      </c>
      <c r="AP3639">
        <v>119.04</v>
      </c>
      <c r="AQ3639">
        <v>119.04</v>
      </c>
      <c r="AR3639" s="4">
        <v>28</v>
      </c>
      <c r="AS3639" s="4">
        <v>4</v>
      </c>
      <c r="AT3639" s="4">
        <v>2009</v>
      </c>
      <c r="AU3639" s="4">
        <v>19</v>
      </c>
      <c r="AV3639" s="4">
        <v>12</v>
      </c>
      <c r="AW3639" s="4">
        <v>2008</v>
      </c>
      <c r="AX3639" t="str">
        <f t="shared" si="1063"/>
        <v>No Delay</v>
      </c>
      <c r="AY3639">
        <f t="shared" si="1064"/>
        <v>0</v>
      </c>
    </row>
    <row r="3640" spans="1:51" x14ac:dyDescent="0.2">
      <c r="A3640" s="3">
        <v>85013</v>
      </c>
      <c r="B3640" s="1" t="s">
        <v>175</v>
      </c>
      <c r="C3640" s="1" t="s">
        <v>165</v>
      </c>
      <c r="D3640" s="1" t="s">
        <v>130</v>
      </c>
      <c r="E3640" s="1" t="s">
        <v>53</v>
      </c>
      <c r="F3640" s="1" t="s">
        <v>53</v>
      </c>
      <c r="G3640" s="13" t="s">
        <v>597</v>
      </c>
      <c r="H3640" s="12">
        <v>42038</v>
      </c>
      <c r="I3640" s="12" t="s">
        <v>1280</v>
      </c>
      <c r="J3640" s="12">
        <v>42051</v>
      </c>
      <c r="K3640" s="4">
        <v>6300</v>
      </c>
      <c r="L3640" s="1" t="s">
        <v>146</v>
      </c>
      <c r="M3640" s="1" t="s">
        <v>132</v>
      </c>
      <c r="N3640" s="1" t="s">
        <v>392</v>
      </c>
      <c r="O3640" s="1" t="s">
        <v>393</v>
      </c>
      <c r="P3640">
        <v>120</v>
      </c>
      <c r="Q3640">
        <v>11607</v>
      </c>
      <c r="R3640">
        <v>219372.3</v>
      </c>
      <c r="S3640">
        <v>18.899999999999999</v>
      </c>
      <c r="T3640">
        <v>0.16</v>
      </c>
      <c r="U3640">
        <f t="shared" si="1060"/>
        <v>219372.3</v>
      </c>
      <c r="V3640">
        <f t="shared" si="1061"/>
        <v>1392840</v>
      </c>
      <c r="W3640" s="1" t="s">
        <v>394</v>
      </c>
      <c r="X3640" s="1" t="s">
        <v>112</v>
      </c>
      <c r="Y3640" s="1" t="s">
        <v>112</v>
      </c>
      <c r="Z3640" s="3">
        <v>5956</v>
      </c>
      <c r="AA3640" s="4">
        <f t="shared" si="1065"/>
        <v>2653</v>
      </c>
      <c r="AB3640" s="4">
        <f xml:space="preserve"> 2244.740206  + 0.1097478*Q3640</f>
        <v>3518.5829205999999</v>
      </c>
      <c r="AC3640" s="4">
        <f>AF3640</f>
        <v>2653</v>
      </c>
      <c r="AD3640" s="4">
        <f t="shared" si="1066"/>
        <v>2653</v>
      </c>
      <c r="AE3640" s="4">
        <v>2653</v>
      </c>
      <c r="AF3640" s="4">
        <v>2653</v>
      </c>
      <c r="AG3640" s="4">
        <f t="shared" si="1088"/>
        <v>2653</v>
      </c>
      <c r="AI3640" t="e">
        <f t="shared" si="1062"/>
        <v>#N/A</v>
      </c>
      <c r="AJ3640">
        <v>14056.46</v>
      </c>
      <c r="AK3640" s="2">
        <v>14056.46</v>
      </c>
      <c r="AL3640" s="2">
        <f t="shared" si="1089"/>
        <v>14056.46</v>
      </c>
      <c r="AM3640" s="4"/>
      <c r="AN3640" t="e">
        <f>VLOOKUP([1]!Tabelle13[[#This Row],[Vlookup this ID for freight costs]],$AL$2:$AL$6811,2,FALSE)</f>
        <v>#REF!</v>
      </c>
      <c r="AP3640">
        <v>258.2</v>
      </c>
      <c r="AQ3640">
        <v>258.2</v>
      </c>
      <c r="AR3640" s="4">
        <v>3</v>
      </c>
      <c r="AS3640" s="4">
        <v>2</v>
      </c>
      <c r="AT3640" s="4">
        <v>2015</v>
      </c>
      <c r="AU3640" s="4">
        <v>16</v>
      </c>
      <c r="AV3640" s="4">
        <v>2</v>
      </c>
      <c r="AW3640" s="4">
        <v>2015</v>
      </c>
      <c r="AX3640" t="str">
        <f t="shared" si="1063"/>
        <v>Delay</v>
      </c>
      <c r="AY3640">
        <f t="shared" si="1064"/>
        <v>13</v>
      </c>
    </row>
    <row r="3641" spans="1:51" x14ac:dyDescent="0.2">
      <c r="A3641" s="3">
        <v>85691</v>
      </c>
      <c r="B3641" s="1" t="s">
        <v>151</v>
      </c>
      <c r="C3641" s="1" t="s">
        <v>65</v>
      </c>
      <c r="D3641" s="1" t="s">
        <v>130</v>
      </c>
      <c r="E3641" s="1" t="s">
        <v>53</v>
      </c>
      <c r="F3641" s="1" t="s">
        <v>53</v>
      </c>
      <c r="G3641" s="13" t="s">
        <v>189</v>
      </c>
      <c r="H3641" s="12">
        <v>40374</v>
      </c>
      <c r="I3641" s="12" t="s">
        <v>190</v>
      </c>
      <c r="J3641" s="12">
        <v>40357</v>
      </c>
      <c r="K3641" s="4">
        <v>2597</v>
      </c>
      <c r="L3641" s="1" t="s">
        <v>146</v>
      </c>
      <c r="M3641" s="1" t="s">
        <v>132</v>
      </c>
      <c r="N3641" s="1" t="s">
        <v>275</v>
      </c>
      <c r="O3641" s="1" t="s">
        <v>93</v>
      </c>
      <c r="P3641">
        <v>60</v>
      </c>
      <c r="Q3641">
        <v>33000</v>
      </c>
      <c r="R3641">
        <v>289080</v>
      </c>
      <c r="S3641">
        <v>8.76</v>
      </c>
      <c r="T3641">
        <v>0.15</v>
      </c>
      <c r="U3641">
        <f t="shared" si="1060"/>
        <v>289080</v>
      </c>
      <c r="V3641">
        <f t="shared" si="1061"/>
        <v>1980000</v>
      </c>
      <c r="W3641" s="1" t="s">
        <v>160</v>
      </c>
      <c r="X3641" s="1" t="s">
        <v>1236</v>
      </c>
      <c r="Y3641" s="1" t="s">
        <v>161</v>
      </c>
      <c r="Z3641" s="3">
        <v>7348</v>
      </c>
      <c r="AA3641" s="4">
        <f t="shared" si="1065"/>
        <v>2654</v>
      </c>
      <c r="AB3641" s="4">
        <f xml:space="preserve"> 2244.740206  + 0.1097478*Q3641</f>
        <v>5866.417606</v>
      </c>
      <c r="AC3641" s="4">
        <f>AF3641</f>
        <v>2654</v>
      </c>
      <c r="AD3641" s="4">
        <f t="shared" si="1066"/>
        <v>2654</v>
      </c>
      <c r="AE3641" s="4">
        <v>2654</v>
      </c>
      <c r="AF3641" s="4">
        <v>2654</v>
      </c>
      <c r="AG3641" s="4">
        <f t="shared" si="1088"/>
        <v>2654</v>
      </c>
      <c r="AI3641" t="e">
        <f t="shared" si="1062"/>
        <v>#N/A</v>
      </c>
      <c r="AJ3641" t="s">
        <v>81</v>
      </c>
      <c r="AK3641" s="2"/>
      <c r="AL3641" s="2" t="str">
        <f t="shared" si="1089"/>
        <v>Freight Included in Commodity Cost</v>
      </c>
      <c r="AM3641" s="4"/>
      <c r="AN3641" t="e">
        <f>VLOOKUP([1]!Tabelle13[[#This Row],[Vlookup this ID for freight costs]],$AL$2:$AL$6811,2,FALSE)</f>
        <v>#REF!</v>
      </c>
      <c r="AP3641">
        <v>623.26</v>
      </c>
      <c r="AQ3641">
        <v>623.26</v>
      </c>
      <c r="AR3641" s="4">
        <v>15</v>
      </c>
      <c r="AS3641" s="4">
        <v>7</v>
      </c>
      <c r="AT3641" s="4">
        <v>2010</v>
      </c>
      <c r="AU3641" s="4">
        <v>28</v>
      </c>
      <c r="AV3641" s="4">
        <v>6</v>
      </c>
      <c r="AW3641" s="4">
        <v>2010</v>
      </c>
      <c r="AX3641" t="str">
        <f t="shared" si="1063"/>
        <v>No Delay</v>
      </c>
      <c r="AY3641">
        <f t="shared" si="1064"/>
        <v>0</v>
      </c>
    </row>
    <row r="3642" spans="1:51" x14ac:dyDescent="0.2">
      <c r="A3642" s="3">
        <v>1084</v>
      </c>
      <c r="B3642" s="1" t="s">
        <v>1918</v>
      </c>
      <c r="C3642" s="1" t="s">
        <v>150</v>
      </c>
      <c r="D3642" s="1" t="s">
        <v>100</v>
      </c>
      <c r="E3642" s="1" t="s">
        <v>53</v>
      </c>
      <c r="F3642" s="1" t="s">
        <v>53</v>
      </c>
      <c r="G3642" s="13" t="s">
        <v>1996</v>
      </c>
      <c r="H3642" s="12">
        <v>39989</v>
      </c>
      <c r="I3642" s="12" t="s">
        <v>2052</v>
      </c>
      <c r="J3642" s="12">
        <v>39917</v>
      </c>
      <c r="K3642" s="4">
        <v>1463</v>
      </c>
      <c r="L3642" s="1" t="s">
        <v>146</v>
      </c>
      <c r="M3642" s="1" t="s">
        <v>1920</v>
      </c>
      <c r="N3642" s="1" t="s">
        <v>392</v>
      </c>
      <c r="O3642" s="1" t="s">
        <v>393</v>
      </c>
      <c r="P3642">
        <v>120</v>
      </c>
      <c r="Q3642">
        <v>3735</v>
      </c>
      <c r="R3642">
        <v>134385.29999999999</v>
      </c>
      <c r="S3642">
        <v>35.979999999999997</v>
      </c>
      <c r="T3642">
        <v>0.3</v>
      </c>
      <c r="U3642">
        <f t="shared" si="1060"/>
        <v>134385.29999999999</v>
      </c>
      <c r="V3642">
        <f t="shared" si="1061"/>
        <v>448200</v>
      </c>
      <c r="W3642" s="1" t="s">
        <v>394</v>
      </c>
      <c r="X3642" s="1" t="s">
        <v>112</v>
      </c>
      <c r="Y3642" s="1" t="s">
        <v>112</v>
      </c>
      <c r="Z3642" s="3">
        <v>9208</v>
      </c>
      <c r="AA3642" s="4">
        <f>AB3642</f>
        <v>2655.0508019999997</v>
      </c>
      <c r="AB3642" s="2">
        <f>2245.156962+0.109744*Q3642</f>
        <v>2655.0508019999997</v>
      </c>
      <c r="AC3642" s="4">
        <f>AD3642</f>
        <v>2655.0508019999997</v>
      </c>
      <c r="AD3642" s="4">
        <f t="shared" si="1066"/>
        <v>2655.0508019999997</v>
      </c>
      <c r="AE3642" s="4" t="s">
        <v>62</v>
      </c>
      <c r="AG3642" s="4" t="str">
        <f t="shared" si="1088"/>
        <v>Weight Captured Separately</v>
      </c>
      <c r="AH3642" s="4">
        <v>10671</v>
      </c>
      <c r="AI3642">
        <f t="shared" si="1062"/>
        <v>1017</v>
      </c>
      <c r="AJ3642" t="s">
        <v>81</v>
      </c>
      <c r="AK3642" s="2"/>
      <c r="AL3642" s="2" t="str">
        <f t="shared" si="1089"/>
        <v>Freight Included in Commodity Cost</v>
      </c>
      <c r="AM3642" s="4"/>
      <c r="AN3642" t="e">
        <f>VLOOKUP([1]!Tabelle13[[#This Row],[Vlookup this ID for freight costs]],$AL$2:$AL$6811,2,FALSE)</f>
        <v>#REF!</v>
      </c>
      <c r="AO3642">
        <f>IF(AK:AK="",AC:AC*6.242+1.383 -2.844 + 3.145 -2.265  -2.026,AK:AK)</f>
        <v>16570.220106083998</v>
      </c>
      <c r="AP3642">
        <v>263.39999999999998</v>
      </c>
      <c r="AQ3642">
        <v>263.39999999999998</v>
      </c>
      <c r="AR3642" s="4">
        <v>25</v>
      </c>
      <c r="AS3642" s="4">
        <v>6</v>
      </c>
      <c r="AT3642" s="4">
        <v>2009</v>
      </c>
      <c r="AU3642" s="4">
        <v>14</v>
      </c>
      <c r="AV3642" s="4">
        <v>4</v>
      </c>
      <c r="AW3642" s="4">
        <v>2009</v>
      </c>
      <c r="AX3642" t="str">
        <f t="shared" si="1063"/>
        <v>No Delay</v>
      </c>
      <c r="AY3642">
        <f t="shared" si="1064"/>
        <v>0</v>
      </c>
    </row>
    <row r="3643" spans="1:51" x14ac:dyDescent="0.2">
      <c r="A3643" s="3">
        <v>51587</v>
      </c>
      <c r="B3643" s="1" t="s">
        <v>168</v>
      </c>
      <c r="C3643" s="1" t="s">
        <v>150</v>
      </c>
      <c r="D3643" s="1" t="s">
        <v>100</v>
      </c>
      <c r="E3643" s="1" t="s">
        <v>53</v>
      </c>
      <c r="F3643" s="1" t="s">
        <v>53</v>
      </c>
      <c r="G3643" s="13" t="s">
        <v>1007</v>
      </c>
      <c r="H3643" s="12">
        <v>40338</v>
      </c>
      <c r="I3643" s="12" t="s">
        <v>1007</v>
      </c>
      <c r="J3643" s="12">
        <v>40338</v>
      </c>
      <c r="K3643" s="4">
        <v>2502</v>
      </c>
      <c r="L3643" s="1" t="s">
        <v>146</v>
      </c>
      <c r="M3643" s="1" t="s">
        <v>170</v>
      </c>
      <c r="N3643" s="1" t="s">
        <v>265</v>
      </c>
      <c r="O3643" s="1" t="s">
        <v>93</v>
      </c>
      <c r="P3643">
        <v>60</v>
      </c>
      <c r="Q3643">
        <v>22372</v>
      </c>
      <c r="R3643">
        <v>65326.239999999998</v>
      </c>
      <c r="S3643">
        <v>2.92</v>
      </c>
      <c r="T3643">
        <v>0.05</v>
      </c>
      <c r="U3643">
        <f t="shared" si="1060"/>
        <v>65326.239999999998</v>
      </c>
      <c r="V3643">
        <f t="shared" si="1061"/>
        <v>1342320</v>
      </c>
      <c r="W3643" s="1" t="s">
        <v>155</v>
      </c>
      <c r="X3643" s="1" t="s">
        <v>1236</v>
      </c>
      <c r="Y3643" s="1" t="s">
        <v>156</v>
      </c>
      <c r="Z3643" s="3">
        <v>8107</v>
      </c>
      <c r="AA3643" s="4">
        <f t="shared" si="1065"/>
        <v>2655</v>
      </c>
      <c r="AB3643" s="4">
        <f xml:space="preserve"> 2244.740206  + 0.1097478*Q3643</f>
        <v>4700.0179876000002</v>
      </c>
      <c r="AC3643" s="4">
        <f>AF3643</f>
        <v>2655</v>
      </c>
      <c r="AD3643" s="4">
        <f t="shared" si="1066"/>
        <v>2655</v>
      </c>
      <c r="AE3643" s="4">
        <v>2655</v>
      </c>
      <c r="AF3643" s="4">
        <v>2655</v>
      </c>
      <c r="AG3643" s="4">
        <f t="shared" si="1088"/>
        <v>2655</v>
      </c>
      <c r="AI3643" t="e">
        <f t="shared" si="1062"/>
        <v>#N/A</v>
      </c>
      <c r="AJ3643">
        <v>6369.79</v>
      </c>
      <c r="AK3643" s="2">
        <v>6369.79</v>
      </c>
      <c r="AL3643" s="2">
        <f t="shared" si="1089"/>
        <v>6369.79</v>
      </c>
      <c r="AM3643" s="4"/>
      <c r="AN3643" t="e">
        <f>VLOOKUP([1]!Tabelle13[[#This Row],[Vlookup this ID for freight costs]],$AL$2:$AL$6811,2,FALSE)</f>
        <v>#REF!</v>
      </c>
      <c r="AP3643">
        <v>140.84</v>
      </c>
      <c r="AQ3643">
        <v>140.84</v>
      </c>
      <c r="AR3643" s="4">
        <v>9</v>
      </c>
      <c r="AS3643" s="4">
        <v>6</v>
      </c>
      <c r="AT3643" s="4">
        <v>2010</v>
      </c>
      <c r="AU3643" s="4">
        <v>9</v>
      </c>
      <c r="AV3643" s="4">
        <v>6</v>
      </c>
      <c r="AW3643" s="4">
        <v>2010</v>
      </c>
      <c r="AX3643" t="str">
        <f t="shared" si="1063"/>
        <v>No Delay</v>
      </c>
      <c r="AY3643">
        <f t="shared" si="1064"/>
        <v>0</v>
      </c>
    </row>
    <row r="3644" spans="1:51" x14ac:dyDescent="0.2">
      <c r="A3644" s="3">
        <v>12630</v>
      </c>
      <c r="B3644" s="1" t="s">
        <v>133</v>
      </c>
      <c r="C3644" s="1" t="s">
        <v>51</v>
      </c>
      <c r="D3644" s="1" t="s">
        <v>130</v>
      </c>
      <c r="E3644" s="1" t="s">
        <v>53</v>
      </c>
      <c r="F3644" s="1" t="s">
        <v>53</v>
      </c>
      <c r="G3644" s="13" t="s">
        <v>782</v>
      </c>
      <c r="H3644" s="12">
        <v>39206</v>
      </c>
      <c r="I3644" s="12" t="s">
        <v>782</v>
      </c>
      <c r="J3644" s="12">
        <v>39206</v>
      </c>
      <c r="K3644" s="4">
        <v>144</v>
      </c>
      <c r="L3644" s="1" t="s">
        <v>146</v>
      </c>
      <c r="M3644" s="1" t="s">
        <v>132</v>
      </c>
      <c r="N3644" s="1" t="s">
        <v>445</v>
      </c>
      <c r="O3644" s="1" t="s">
        <v>446</v>
      </c>
      <c r="P3644">
        <v>30</v>
      </c>
      <c r="Q3644">
        <v>3756</v>
      </c>
      <c r="R3644">
        <v>12845.52</v>
      </c>
      <c r="S3644">
        <v>3.42</v>
      </c>
      <c r="T3644">
        <v>0.11</v>
      </c>
      <c r="U3644">
        <f t="shared" si="1060"/>
        <v>12845.52</v>
      </c>
      <c r="V3644">
        <f t="shared" si="1061"/>
        <v>112680</v>
      </c>
      <c r="W3644" s="1" t="s">
        <v>447</v>
      </c>
      <c r="X3644" s="1" t="s">
        <v>448</v>
      </c>
      <c r="Y3644" s="1" t="s">
        <v>448</v>
      </c>
      <c r="Z3644" s="3">
        <v>11813</v>
      </c>
      <c r="AA3644" s="4">
        <f>AB3644</f>
        <v>2657.3554260000001</v>
      </c>
      <c r="AB3644" s="2">
        <f>2245.156962+0.109744*Q3644</f>
        <v>2657.3554260000001</v>
      </c>
      <c r="AC3644" s="4">
        <f>AD3644</f>
        <v>2657.3554260000001</v>
      </c>
      <c r="AD3644" s="4">
        <f t="shared" si="1066"/>
        <v>2657.3554260000001</v>
      </c>
      <c r="AE3644" s="4" t="s">
        <v>62</v>
      </c>
      <c r="AG3644" s="4" t="str">
        <f t="shared" si="1088"/>
        <v>Weight Captured Separately</v>
      </c>
      <c r="AI3644" t="e">
        <f t="shared" si="1062"/>
        <v>#N/A</v>
      </c>
      <c r="AJ3644">
        <v>679.6</v>
      </c>
      <c r="AK3644" s="2">
        <v>679.6</v>
      </c>
      <c r="AL3644" s="2">
        <f t="shared" si="1089"/>
        <v>679.6</v>
      </c>
      <c r="AM3644" s="4"/>
      <c r="AN3644" t="e">
        <f>VLOOKUP([1]!Tabelle13[[#This Row],[Vlookup this ID for freight costs]],$AL$2:$AL$6811,2,FALSE)</f>
        <v>#REF!</v>
      </c>
      <c r="AO3644">
        <f>IF(AK:AK="",AC:AC*6.242+1.383 -2.844 + 3.145 -2.265  -2.026,AK:AK)</f>
        <v>679.6</v>
      </c>
      <c r="AP3644">
        <v>0</v>
      </c>
      <c r="AR3644" s="4">
        <v>4</v>
      </c>
      <c r="AS3644" s="4">
        <v>5</v>
      </c>
      <c r="AT3644" s="4">
        <v>2007</v>
      </c>
      <c r="AU3644" s="4">
        <v>4</v>
      </c>
      <c r="AV3644" s="4">
        <v>5</v>
      </c>
      <c r="AW3644" s="4">
        <v>2007</v>
      </c>
      <c r="AX3644" t="str">
        <f t="shared" si="1063"/>
        <v>No Delay</v>
      </c>
      <c r="AY3644">
        <f t="shared" si="1064"/>
        <v>0</v>
      </c>
    </row>
    <row r="3645" spans="1:51" x14ac:dyDescent="0.2">
      <c r="A3645" s="3">
        <v>82324</v>
      </c>
      <c r="B3645" s="1" t="s">
        <v>151</v>
      </c>
      <c r="C3645" s="1" t="s">
        <v>65</v>
      </c>
      <c r="D3645" s="1" t="s">
        <v>130</v>
      </c>
      <c r="E3645" s="1" t="s">
        <v>152</v>
      </c>
      <c r="F3645" s="1" t="s">
        <v>152</v>
      </c>
      <c r="G3645" s="13" t="s">
        <v>771</v>
      </c>
      <c r="H3645" s="12">
        <v>40359</v>
      </c>
      <c r="I3645" s="12" t="s">
        <v>190</v>
      </c>
      <c r="J3645" s="12">
        <v>40357</v>
      </c>
      <c r="K3645" s="4">
        <v>2547</v>
      </c>
      <c r="L3645" s="1" t="s">
        <v>146</v>
      </c>
      <c r="M3645" s="1" t="s">
        <v>132</v>
      </c>
      <c r="N3645" s="1" t="s">
        <v>154</v>
      </c>
      <c r="O3645" s="1" t="s">
        <v>93</v>
      </c>
      <c r="P3645">
        <v>60</v>
      </c>
      <c r="Q3645">
        <v>22571</v>
      </c>
      <c r="R3645">
        <v>253246.62</v>
      </c>
      <c r="S3645">
        <v>11.22</v>
      </c>
      <c r="T3645">
        <v>0.19</v>
      </c>
      <c r="U3645">
        <f t="shared" si="1060"/>
        <v>253246.62000000002</v>
      </c>
      <c r="V3645">
        <f t="shared" si="1061"/>
        <v>1354260</v>
      </c>
      <c r="W3645" s="1" t="s">
        <v>155</v>
      </c>
      <c r="X3645" s="1" t="s">
        <v>1236</v>
      </c>
      <c r="Y3645" s="1" t="s">
        <v>156</v>
      </c>
      <c r="Z3645" s="3">
        <v>7726</v>
      </c>
      <c r="AA3645" s="4">
        <f t="shared" si="1065"/>
        <v>2657</v>
      </c>
      <c r="AB3645" s="4">
        <f t="shared" ref="AB3645:AB3651" si="1093" xml:space="preserve"> 2244.740206  + 0.1097478*Q3645</f>
        <v>4721.8577998000001</v>
      </c>
      <c r="AC3645" s="4">
        <f t="shared" ref="AC3645:AC3651" si="1094">AF3645</f>
        <v>2657</v>
      </c>
      <c r="AD3645" s="4">
        <f t="shared" si="1066"/>
        <v>2657</v>
      </c>
      <c r="AE3645" s="4">
        <v>2657</v>
      </c>
      <c r="AF3645" s="4">
        <v>2657</v>
      </c>
      <c r="AG3645" s="4">
        <f t="shared" si="1088"/>
        <v>2657</v>
      </c>
      <c r="AI3645" t="e">
        <f t="shared" si="1062"/>
        <v>#N/A</v>
      </c>
      <c r="AJ3645" t="s">
        <v>81</v>
      </c>
      <c r="AK3645" s="2"/>
      <c r="AL3645" s="2" t="str">
        <f t="shared" si="1089"/>
        <v>Freight Included in Commodity Cost</v>
      </c>
      <c r="AM3645" s="4"/>
      <c r="AN3645" t="e">
        <f>VLOOKUP([1]!Tabelle13[[#This Row],[Vlookup this ID for freight costs]],$AL$2:$AL$6811,2,FALSE)</f>
        <v>#REF!</v>
      </c>
      <c r="AP3645">
        <v>546</v>
      </c>
      <c r="AQ3645">
        <v>546</v>
      </c>
      <c r="AR3645" s="4">
        <v>30</v>
      </c>
      <c r="AS3645" s="4">
        <v>6</v>
      </c>
      <c r="AT3645" s="4">
        <v>2010</v>
      </c>
      <c r="AU3645" s="4">
        <v>28</v>
      </c>
      <c r="AV3645" s="4">
        <v>6</v>
      </c>
      <c r="AW3645" s="4">
        <v>2010</v>
      </c>
      <c r="AX3645" t="str">
        <f t="shared" si="1063"/>
        <v>No Delay</v>
      </c>
      <c r="AY3645">
        <f t="shared" si="1064"/>
        <v>0</v>
      </c>
    </row>
    <row r="3646" spans="1:51" x14ac:dyDescent="0.2">
      <c r="A3646" s="3">
        <v>12439</v>
      </c>
      <c r="B3646" s="1" t="s">
        <v>119</v>
      </c>
      <c r="C3646" s="1" t="s">
        <v>114</v>
      </c>
      <c r="D3646" s="1" t="s">
        <v>130</v>
      </c>
      <c r="E3646" s="1" t="s">
        <v>53</v>
      </c>
      <c r="F3646" s="1" t="s">
        <v>53</v>
      </c>
      <c r="G3646" s="13" t="s">
        <v>234</v>
      </c>
      <c r="H3646" s="12">
        <v>39422</v>
      </c>
      <c r="I3646" s="12" t="s">
        <v>234</v>
      </c>
      <c r="J3646" s="12">
        <v>39422</v>
      </c>
      <c r="K3646" s="4">
        <v>533</v>
      </c>
      <c r="L3646" s="1" t="s">
        <v>146</v>
      </c>
      <c r="M3646" s="1" t="s">
        <v>132</v>
      </c>
      <c r="N3646" s="1" t="s">
        <v>392</v>
      </c>
      <c r="O3646" s="1" t="s">
        <v>393</v>
      </c>
      <c r="P3646">
        <v>120</v>
      </c>
      <c r="Q3646">
        <v>12240</v>
      </c>
      <c r="R3646">
        <v>503064</v>
      </c>
      <c r="S3646">
        <v>41.1</v>
      </c>
      <c r="T3646">
        <v>0.34</v>
      </c>
      <c r="U3646">
        <f t="shared" si="1060"/>
        <v>503064</v>
      </c>
      <c r="V3646">
        <f t="shared" si="1061"/>
        <v>1468800</v>
      </c>
      <c r="W3646" s="1" t="s">
        <v>552</v>
      </c>
      <c r="X3646" s="1" t="s">
        <v>361</v>
      </c>
      <c r="Y3646" s="1" t="s">
        <v>361</v>
      </c>
      <c r="Z3646" s="3">
        <v>7912</v>
      </c>
      <c r="AA3646" s="4">
        <f t="shared" si="1065"/>
        <v>2662</v>
      </c>
      <c r="AB3646" s="4">
        <f t="shared" si="1093"/>
        <v>3588.0532780000003</v>
      </c>
      <c r="AC3646" s="4">
        <f t="shared" si="1094"/>
        <v>2662</v>
      </c>
      <c r="AD3646" s="4">
        <f t="shared" si="1066"/>
        <v>9672.3333333333339</v>
      </c>
      <c r="AE3646" s="4">
        <v>2662</v>
      </c>
      <c r="AF3646" s="4">
        <v>2662</v>
      </c>
      <c r="AG3646" s="4">
        <f t="shared" si="1088"/>
        <v>2662</v>
      </c>
      <c r="AI3646" t="e">
        <f t="shared" si="1062"/>
        <v>#N/A</v>
      </c>
      <c r="AJ3646">
        <v>9736.5</v>
      </c>
      <c r="AK3646" s="2">
        <v>9736.5</v>
      </c>
      <c r="AL3646" s="2">
        <f t="shared" si="1089"/>
        <v>9736.5</v>
      </c>
      <c r="AM3646" s="4"/>
      <c r="AN3646" t="e">
        <f>VLOOKUP([1]!Tabelle13[[#This Row],[Vlookup this ID for freight costs]],$AL$2:$AL$6811,2,FALSE)</f>
        <v>#REF!</v>
      </c>
      <c r="AP3646">
        <v>804.9</v>
      </c>
      <c r="AQ3646">
        <v>804.9</v>
      </c>
      <c r="AR3646" s="4">
        <v>6</v>
      </c>
      <c r="AS3646" s="4">
        <v>12</v>
      </c>
      <c r="AT3646" s="4">
        <v>2007</v>
      </c>
      <c r="AU3646" s="4">
        <v>6</v>
      </c>
      <c r="AV3646" s="4">
        <v>12</v>
      </c>
      <c r="AW3646" s="4">
        <v>2007</v>
      </c>
      <c r="AX3646" t="str">
        <f t="shared" si="1063"/>
        <v>No Delay</v>
      </c>
      <c r="AY3646">
        <f t="shared" si="1064"/>
        <v>0</v>
      </c>
    </row>
    <row r="3647" spans="1:51" x14ac:dyDescent="0.2">
      <c r="A3647" s="3">
        <v>39724</v>
      </c>
      <c r="B3647" s="1" t="s">
        <v>168</v>
      </c>
      <c r="C3647" s="1" t="s">
        <v>150</v>
      </c>
      <c r="D3647" s="1" t="s">
        <v>100</v>
      </c>
      <c r="E3647" s="1" t="s">
        <v>253</v>
      </c>
      <c r="F3647" s="1" t="s">
        <v>253</v>
      </c>
      <c r="G3647" s="13" t="s">
        <v>493</v>
      </c>
      <c r="H3647" s="12">
        <v>40543</v>
      </c>
      <c r="I3647" s="12" t="s">
        <v>308</v>
      </c>
      <c r="J3647" s="12">
        <v>40575</v>
      </c>
      <c r="K3647" s="4">
        <v>2982</v>
      </c>
      <c r="L3647" s="1" t="s">
        <v>146</v>
      </c>
      <c r="M3647" s="1" t="s">
        <v>170</v>
      </c>
      <c r="N3647" s="1" t="s">
        <v>284</v>
      </c>
      <c r="O3647" s="1" t="s">
        <v>93</v>
      </c>
      <c r="P3647">
        <v>30</v>
      </c>
      <c r="Q3647">
        <v>32080</v>
      </c>
      <c r="R3647">
        <v>76671.199999999997</v>
      </c>
      <c r="S3647">
        <v>2.39</v>
      </c>
      <c r="T3647">
        <v>0.08</v>
      </c>
      <c r="U3647">
        <f t="shared" si="1060"/>
        <v>76671.199999999997</v>
      </c>
      <c r="V3647">
        <f t="shared" si="1061"/>
        <v>962400</v>
      </c>
      <c r="W3647" s="1" t="s">
        <v>155</v>
      </c>
      <c r="X3647" s="1" t="s">
        <v>1236</v>
      </c>
      <c r="Y3647" s="1" t="s">
        <v>156</v>
      </c>
      <c r="Z3647" s="3">
        <v>8107</v>
      </c>
      <c r="AA3647" s="4">
        <f t="shared" si="1065"/>
        <v>2666</v>
      </c>
      <c r="AB3647" s="4">
        <f t="shared" si="1093"/>
        <v>5765.4496300000001</v>
      </c>
      <c r="AC3647" s="4">
        <f t="shared" si="1094"/>
        <v>2666</v>
      </c>
      <c r="AD3647" s="4">
        <f t="shared" si="1066"/>
        <v>2737</v>
      </c>
      <c r="AE3647" s="4">
        <v>2666</v>
      </c>
      <c r="AF3647" s="4">
        <v>2666</v>
      </c>
      <c r="AG3647" s="4">
        <f t="shared" si="1088"/>
        <v>2666</v>
      </c>
      <c r="AI3647" t="e">
        <f t="shared" si="1062"/>
        <v>#N/A</v>
      </c>
      <c r="AJ3647">
        <v>21695.97</v>
      </c>
      <c r="AK3647" s="2">
        <v>21695.97</v>
      </c>
      <c r="AL3647" s="2">
        <f t="shared" si="1089"/>
        <v>21695.97</v>
      </c>
      <c r="AM3647" s="4"/>
      <c r="AN3647" t="e">
        <f>VLOOKUP([1]!Tabelle13[[#This Row],[Vlookup this ID for freight costs]],$AL$2:$AL$6811,2,FALSE)</f>
        <v>#REF!</v>
      </c>
      <c r="AP3647">
        <v>165.3</v>
      </c>
      <c r="AQ3647">
        <v>165.3</v>
      </c>
      <c r="AR3647" s="4">
        <v>31</v>
      </c>
      <c r="AS3647" s="4">
        <v>12</v>
      </c>
      <c r="AT3647" s="4">
        <v>2010</v>
      </c>
      <c r="AU3647" s="4">
        <v>1</v>
      </c>
      <c r="AV3647" s="4">
        <v>2</v>
      </c>
      <c r="AW3647" s="4">
        <v>2011</v>
      </c>
      <c r="AX3647" t="str">
        <f t="shared" si="1063"/>
        <v>Delay</v>
      </c>
      <c r="AY3647">
        <f t="shared" si="1064"/>
        <v>32</v>
      </c>
    </row>
    <row r="3648" spans="1:51" x14ac:dyDescent="0.2">
      <c r="A3648" s="3">
        <v>7868</v>
      </c>
      <c r="B3648" s="1" t="s">
        <v>98</v>
      </c>
      <c r="C3648" s="1" t="s">
        <v>99</v>
      </c>
      <c r="D3648" s="1" t="s">
        <v>266</v>
      </c>
      <c r="E3648" s="1" t="s">
        <v>53</v>
      </c>
      <c r="F3648" s="1" t="s">
        <v>53</v>
      </c>
      <c r="G3648" s="13" t="s">
        <v>510</v>
      </c>
      <c r="H3648" s="12">
        <v>40081</v>
      </c>
      <c r="I3648" s="12" t="s">
        <v>510</v>
      </c>
      <c r="J3648" s="12">
        <v>40081</v>
      </c>
      <c r="K3648" s="4">
        <v>1851</v>
      </c>
      <c r="L3648" s="1" t="s">
        <v>146</v>
      </c>
      <c r="M3648" s="1" t="s">
        <v>268</v>
      </c>
      <c r="N3648" s="1" t="s">
        <v>269</v>
      </c>
      <c r="O3648" s="1" t="s">
        <v>270</v>
      </c>
      <c r="P3648">
        <v>270</v>
      </c>
      <c r="Q3648">
        <v>5178</v>
      </c>
      <c r="R3648">
        <v>461436.41</v>
      </c>
      <c r="S3648">
        <v>89.11</v>
      </c>
      <c r="T3648">
        <v>0.33</v>
      </c>
      <c r="U3648">
        <f t="shared" si="1060"/>
        <v>461411.58</v>
      </c>
      <c r="V3648">
        <f t="shared" si="1061"/>
        <v>1398060</v>
      </c>
      <c r="W3648" s="1" t="s">
        <v>271</v>
      </c>
      <c r="X3648" s="1" t="s">
        <v>272</v>
      </c>
      <c r="Y3648" s="1" t="s">
        <v>272</v>
      </c>
      <c r="Z3648" s="3">
        <v>6466</v>
      </c>
      <c r="AA3648" s="4">
        <f t="shared" si="1065"/>
        <v>2666</v>
      </c>
      <c r="AB3648" s="4">
        <f t="shared" si="1093"/>
        <v>2813.0143143999999</v>
      </c>
      <c r="AC3648" s="4">
        <f t="shared" si="1094"/>
        <v>2666</v>
      </c>
      <c r="AD3648" s="4">
        <f t="shared" si="1066"/>
        <v>4386.5</v>
      </c>
      <c r="AE3648" s="4">
        <v>2666</v>
      </c>
      <c r="AF3648" s="4">
        <v>2666</v>
      </c>
      <c r="AG3648" s="4">
        <f t="shared" si="1088"/>
        <v>2666</v>
      </c>
      <c r="AH3648" s="4">
        <v>11596</v>
      </c>
      <c r="AI3648">
        <f t="shared" si="1062"/>
        <v>8343</v>
      </c>
      <c r="AJ3648">
        <v>16751.580000000002</v>
      </c>
      <c r="AK3648" s="2">
        <v>16751.580000000002</v>
      </c>
      <c r="AL3648" s="2">
        <f t="shared" si="1089"/>
        <v>16751.580000000002</v>
      </c>
      <c r="AM3648" s="4"/>
      <c r="AN3648" t="e">
        <f>VLOOKUP([1]!Tabelle13[[#This Row],[Vlookup this ID for freight costs]],$AL$2:$AL$6811,2,FALSE)</f>
        <v>#REF!</v>
      </c>
      <c r="AP3648">
        <v>904.42</v>
      </c>
      <c r="AQ3648">
        <v>904.42</v>
      </c>
      <c r="AR3648" s="4">
        <v>25</v>
      </c>
      <c r="AS3648" s="4">
        <v>9</v>
      </c>
      <c r="AT3648" s="4">
        <v>2009</v>
      </c>
      <c r="AU3648" s="4">
        <v>25</v>
      </c>
      <c r="AV3648" s="4">
        <v>9</v>
      </c>
      <c r="AW3648" s="4">
        <v>2009</v>
      </c>
      <c r="AX3648" t="str">
        <f t="shared" si="1063"/>
        <v>No Delay</v>
      </c>
      <c r="AY3648">
        <f t="shared" si="1064"/>
        <v>0</v>
      </c>
    </row>
    <row r="3649" spans="1:51" x14ac:dyDescent="0.2">
      <c r="A3649" s="3">
        <v>85465</v>
      </c>
      <c r="B3649" s="1" t="s">
        <v>215</v>
      </c>
      <c r="C3649" s="1" t="s">
        <v>89</v>
      </c>
      <c r="D3649" s="1" t="s">
        <v>130</v>
      </c>
      <c r="E3649" s="1" t="s">
        <v>53</v>
      </c>
      <c r="F3649" s="1" t="s">
        <v>53</v>
      </c>
      <c r="G3649" s="13" t="s">
        <v>294</v>
      </c>
      <c r="H3649" s="12">
        <v>41759</v>
      </c>
      <c r="I3649" s="12" t="s">
        <v>198</v>
      </c>
      <c r="J3649" s="12">
        <v>41820</v>
      </c>
      <c r="K3649" s="4">
        <v>5631</v>
      </c>
      <c r="L3649" s="1" t="s">
        <v>146</v>
      </c>
      <c r="M3649" s="1" t="s">
        <v>132</v>
      </c>
      <c r="N3649" s="1" t="s">
        <v>154</v>
      </c>
      <c r="O3649" s="1" t="s">
        <v>93</v>
      </c>
      <c r="P3649">
        <v>60</v>
      </c>
      <c r="Q3649">
        <v>24765</v>
      </c>
      <c r="R3649">
        <v>200844.15</v>
      </c>
      <c r="S3649">
        <v>8.11</v>
      </c>
      <c r="T3649">
        <v>0.14000000000000001</v>
      </c>
      <c r="U3649">
        <f t="shared" si="1060"/>
        <v>200844.15</v>
      </c>
      <c r="V3649">
        <f t="shared" si="1061"/>
        <v>1485900</v>
      </c>
      <c r="W3649" s="1" t="s">
        <v>197</v>
      </c>
      <c r="X3649" s="1" t="s">
        <v>1236</v>
      </c>
      <c r="Y3649" s="1" t="s">
        <v>3082</v>
      </c>
      <c r="Z3649" s="3">
        <v>8794</v>
      </c>
      <c r="AA3649" s="4">
        <f t="shared" si="1065"/>
        <v>2666</v>
      </c>
      <c r="AB3649" s="4">
        <f t="shared" si="1093"/>
        <v>4962.6444730000003</v>
      </c>
      <c r="AC3649" s="4">
        <f t="shared" si="1094"/>
        <v>2666</v>
      </c>
      <c r="AD3649" s="4">
        <f t="shared" si="1066"/>
        <v>2708.5</v>
      </c>
      <c r="AE3649" s="4">
        <v>2666</v>
      </c>
      <c r="AF3649" s="4">
        <v>2666</v>
      </c>
      <c r="AG3649" s="4">
        <f t="shared" si="1088"/>
        <v>2666</v>
      </c>
      <c r="AI3649" t="e">
        <f t="shared" si="1062"/>
        <v>#N/A</v>
      </c>
      <c r="AJ3649">
        <v>11186.09</v>
      </c>
      <c r="AK3649" s="2">
        <v>11186.09</v>
      </c>
      <c r="AL3649" s="2">
        <f t="shared" si="1089"/>
        <v>11186.09</v>
      </c>
      <c r="AM3649" s="4"/>
      <c r="AN3649" t="e">
        <f>VLOOKUP([1]!Tabelle13[[#This Row],[Vlookup this ID for freight costs]],$AL$2:$AL$6811,2,FALSE)</f>
        <v>#REF!</v>
      </c>
      <c r="AP3649">
        <v>248.44</v>
      </c>
      <c r="AQ3649">
        <v>248.44</v>
      </c>
      <c r="AR3649" s="4">
        <v>30</v>
      </c>
      <c r="AS3649" s="4">
        <v>4</v>
      </c>
      <c r="AT3649" s="4">
        <v>2014</v>
      </c>
      <c r="AU3649" s="4">
        <v>30</v>
      </c>
      <c r="AV3649" s="4">
        <v>6</v>
      </c>
      <c r="AW3649" s="4">
        <v>2014</v>
      </c>
      <c r="AX3649" t="str">
        <f t="shared" si="1063"/>
        <v>Delay</v>
      </c>
      <c r="AY3649">
        <f t="shared" si="1064"/>
        <v>61</v>
      </c>
    </row>
    <row r="3650" spans="1:51" x14ac:dyDescent="0.2">
      <c r="A3650" s="3">
        <v>12599</v>
      </c>
      <c r="B3650" s="1" t="s">
        <v>350</v>
      </c>
      <c r="C3650" s="1" t="s">
        <v>65</v>
      </c>
      <c r="D3650" s="1" t="s">
        <v>130</v>
      </c>
      <c r="E3650" s="1" t="s">
        <v>152</v>
      </c>
      <c r="F3650" s="1" t="s">
        <v>152</v>
      </c>
      <c r="G3650" s="13" t="s">
        <v>395</v>
      </c>
      <c r="H3650" s="12">
        <v>40029</v>
      </c>
      <c r="I3650" s="12" t="s">
        <v>395</v>
      </c>
      <c r="J3650" s="12">
        <v>40029</v>
      </c>
      <c r="K3650" s="4">
        <v>1709</v>
      </c>
      <c r="L3650" s="1" t="s">
        <v>146</v>
      </c>
      <c r="M3650" s="1" t="s">
        <v>132</v>
      </c>
      <c r="N3650" s="1" t="s">
        <v>154</v>
      </c>
      <c r="O3650" s="1" t="s">
        <v>93</v>
      </c>
      <c r="P3650">
        <v>60</v>
      </c>
      <c r="Q3650">
        <v>23670</v>
      </c>
      <c r="R3650">
        <v>269838</v>
      </c>
      <c r="S3650">
        <v>11.4</v>
      </c>
      <c r="T3650">
        <v>0.19</v>
      </c>
      <c r="U3650">
        <f t="shared" ref="U3650:U3713" si="1095">S3650*Q3650</f>
        <v>269838</v>
      </c>
      <c r="V3650">
        <f t="shared" ref="V3650:V3713" si="1096">Q3650*P3650</f>
        <v>1420200</v>
      </c>
      <c r="W3650" s="1" t="s">
        <v>155</v>
      </c>
      <c r="X3650" s="1" t="s">
        <v>1236</v>
      </c>
      <c r="Y3650" s="1" t="s">
        <v>156</v>
      </c>
      <c r="Z3650" s="3">
        <v>7726</v>
      </c>
      <c r="AA3650" s="4">
        <f t="shared" si="1065"/>
        <v>2666</v>
      </c>
      <c r="AB3650" s="4">
        <f t="shared" si="1093"/>
        <v>4842.4706320000005</v>
      </c>
      <c r="AC3650" s="4">
        <f t="shared" si="1094"/>
        <v>2666</v>
      </c>
      <c r="AD3650" s="4">
        <f t="shared" si="1066"/>
        <v>2666</v>
      </c>
      <c r="AE3650" s="4">
        <v>2666</v>
      </c>
      <c r="AF3650" s="4">
        <v>2666</v>
      </c>
      <c r="AG3650" s="4">
        <f t="shared" si="1088"/>
        <v>2666</v>
      </c>
      <c r="AI3650" t="e">
        <f t="shared" ref="AI3650:AI3713" si="1097">INDEX($AE$2:$AE$6811,MATCH(AH3650,$A$2:$A$6811,0))</f>
        <v>#N/A</v>
      </c>
      <c r="AJ3650">
        <v>7445.8</v>
      </c>
      <c r="AK3650" s="2">
        <v>7445.8</v>
      </c>
      <c r="AL3650" s="2">
        <f t="shared" si="1089"/>
        <v>7445.8</v>
      </c>
      <c r="AM3650" s="4"/>
      <c r="AN3650" t="e">
        <f>VLOOKUP([1]!Tabelle13[[#This Row],[Vlookup this ID for freight costs]],$AL$2:$AL$6811,2,FALSE)</f>
        <v>#REF!</v>
      </c>
      <c r="AP3650">
        <v>528.88</v>
      </c>
      <c r="AQ3650">
        <v>528.88</v>
      </c>
      <c r="AR3650" s="4">
        <v>4</v>
      </c>
      <c r="AS3650" s="4">
        <v>8</v>
      </c>
      <c r="AT3650" s="4">
        <v>2009</v>
      </c>
      <c r="AU3650" s="4">
        <v>4</v>
      </c>
      <c r="AV3650" s="4">
        <v>8</v>
      </c>
      <c r="AW3650" s="4">
        <v>2009</v>
      </c>
      <c r="AX3650" t="str">
        <f t="shared" ref="AX3650:AX3713" si="1098">IF(DATE(AW3650,AV3650,AU3650)&lt;=DATE(AT3650,AS3650,AR3650),"No Delay","Delay")</f>
        <v>No Delay</v>
      </c>
      <c r="AY3650">
        <f t="shared" ref="AY3650:AY3713" si="1099">IF(_xlfn.DAYS(J3650,H3650)&gt;0, _xlfn.DAYS(J3650,H3650),0)</f>
        <v>0</v>
      </c>
    </row>
    <row r="3651" spans="1:51" x14ac:dyDescent="0.2">
      <c r="A3651" s="3">
        <v>41798</v>
      </c>
      <c r="B3651" s="1" t="s">
        <v>168</v>
      </c>
      <c r="C3651" s="1" t="s">
        <v>150</v>
      </c>
      <c r="D3651" s="1" t="s">
        <v>100</v>
      </c>
      <c r="E3651" s="1" t="s">
        <v>253</v>
      </c>
      <c r="F3651" s="1" t="s">
        <v>253</v>
      </c>
      <c r="G3651" s="13" t="s">
        <v>1684</v>
      </c>
      <c r="H3651" s="12">
        <v>40574</v>
      </c>
      <c r="I3651" s="12" t="s">
        <v>308</v>
      </c>
      <c r="J3651" s="12">
        <v>40575</v>
      </c>
      <c r="K3651" s="4">
        <v>2986</v>
      </c>
      <c r="L3651" s="1" t="s">
        <v>146</v>
      </c>
      <c r="M3651" s="1" t="s">
        <v>170</v>
      </c>
      <c r="N3651" s="1" t="s">
        <v>171</v>
      </c>
      <c r="O3651" s="1" t="s">
        <v>93</v>
      </c>
      <c r="P3651">
        <v>60</v>
      </c>
      <c r="Q3651">
        <v>17013</v>
      </c>
      <c r="R3651">
        <v>40320.81</v>
      </c>
      <c r="S3651">
        <v>2.37</v>
      </c>
      <c r="T3651">
        <v>0.04</v>
      </c>
      <c r="U3651">
        <f t="shared" si="1095"/>
        <v>40320.810000000005</v>
      </c>
      <c r="V3651">
        <f t="shared" si="1096"/>
        <v>1020780</v>
      </c>
      <c r="W3651" s="1" t="s">
        <v>155</v>
      </c>
      <c r="X3651" s="1" t="s">
        <v>1236</v>
      </c>
      <c r="Y3651" s="1" t="s">
        <v>156</v>
      </c>
      <c r="Z3651" s="3">
        <v>8107</v>
      </c>
      <c r="AA3651" s="4">
        <f t="shared" ref="AA3651:AA3704" si="1100">AF3651</f>
        <v>2666</v>
      </c>
      <c r="AB3651" s="4">
        <f t="shared" si="1093"/>
        <v>4111.8795274000004</v>
      </c>
      <c r="AC3651" s="4">
        <f t="shared" si="1094"/>
        <v>2666</v>
      </c>
      <c r="AD3651" s="4">
        <f t="shared" si="1066"/>
        <v>2666</v>
      </c>
      <c r="AE3651" s="3" t="s">
        <v>2134</v>
      </c>
      <c r="AF3651" s="3">
        <v>2666</v>
      </c>
      <c r="AG3651" s="4">
        <f>AI3651</f>
        <v>2666</v>
      </c>
      <c r="AH3651" s="4">
        <v>39724</v>
      </c>
      <c r="AI3651">
        <f t="shared" si="1097"/>
        <v>2666</v>
      </c>
      <c r="AJ3651" t="s">
        <v>2134</v>
      </c>
      <c r="AK3651" s="2">
        <v>21695.97</v>
      </c>
      <c r="AL3651" s="2">
        <f>AN3651</f>
        <v>21695.97</v>
      </c>
      <c r="AM3651" s="4">
        <v>39724</v>
      </c>
      <c r="AN3651">
        <f>INDEX($AJ$2:$AJ$6811,MATCH(AM3651,$A$2:$A$6811,0))</f>
        <v>21695.97</v>
      </c>
      <c r="AP3651">
        <v>86.93</v>
      </c>
      <c r="AQ3651">
        <v>86.93</v>
      </c>
      <c r="AR3651" s="4">
        <v>31</v>
      </c>
      <c r="AS3651" s="4">
        <v>1</v>
      </c>
      <c r="AT3651" s="4">
        <v>2011</v>
      </c>
      <c r="AU3651" s="4">
        <v>1</v>
      </c>
      <c r="AV3651" s="4">
        <v>2</v>
      </c>
      <c r="AW3651" s="4">
        <v>2011</v>
      </c>
      <c r="AX3651" t="str">
        <f t="shared" si="1098"/>
        <v>Delay</v>
      </c>
      <c r="AY3651">
        <f t="shared" si="1099"/>
        <v>1</v>
      </c>
    </row>
    <row r="3652" spans="1:51" x14ac:dyDescent="0.2">
      <c r="A3652" s="3">
        <v>83517</v>
      </c>
      <c r="B3652" s="1" t="s">
        <v>215</v>
      </c>
      <c r="C3652" s="1" t="s">
        <v>89</v>
      </c>
      <c r="D3652" s="1" t="s">
        <v>130</v>
      </c>
      <c r="E3652" s="1" t="s">
        <v>53</v>
      </c>
      <c r="F3652" s="1" t="s">
        <v>53</v>
      </c>
      <c r="G3652" s="13" t="s">
        <v>412</v>
      </c>
      <c r="H3652" s="12">
        <v>40746</v>
      </c>
      <c r="I3652" s="12" t="s">
        <v>412</v>
      </c>
      <c r="J3652" s="12">
        <v>40746</v>
      </c>
      <c r="K3652" s="4">
        <v>3338</v>
      </c>
      <c r="L3652" s="1" t="s">
        <v>146</v>
      </c>
      <c r="M3652" s="1" t="s">
        <v>132</v>
      </c>
      <c r="N3652" s="1" t="s">
        <v>1032</v>
      </c>
      <c r="O3652" s="1" t="s">
        <v>93</v>
      </c>
      <c r="P3652">
        <v>240</v>
      </c>
      <c r="Q3652">
        <v>3846</v>
      </c>
      <c r="R3652">
        <v>7499.7</v>
      </c>
      <c r="S3652">
        <v>1.95</v>
      </c>
      <c r="T3652">
        <v>0.01</v>
      </c>
      <c r="U3652">
        <f t="shared" si="1095"/>
        <v>7499.7</v>
      </c>
      <c r="V3652">
        <f t="shared" si="1096"/>
        <v>923040</v>
      </c>
      <c r="W3652" s="1" t="s">
        <v>155</v>
      </c>
      <c r="X3652" s="1" t="s">
        <v>1236</v>
      </c>
      <c r="Y3652" s="1" t="s">
        <v>156</v>
      </c>
      <c r="Z3652" s="3">
        <v>9211</v>
      </c>
      <c r="AA3652" s="4">
        <f>AB3652</f>
        <v>2667.2323860000001</v>
      </c>
      <c r="AB3652" s="2">
        <f>2245.156962+0.109744*Q3652</f>
        <v>2667.2323860000001</v>
      </c>
      <c r="AC3652" s="4">
        <f>AD3652</f>
        <v>2667.2323860000001</v>
      </c>
      <c r="AD3652" s="4">
        <f t="shared" ref="AD3652:AD3715" si="1101">AVERAGEIFS($AA$2:$AA$6811,$L$2:$L$6811,L3652,$V$2:$V$6811,"&gt;="&amp;(V3652-100), $V$2:$V$6811,"&lt;="&amp;(V3652+100),$AA$2:$AA$6811,"&gt;"&amp;1)</f>
        <v>2667.2323860000001</v>
      </c>
      <c r="AE3652" s="4" t="s">
        <v>62</v>
      </c>
      <c r="AG3652" s="4" t="str">
        <f t="shared" ref="AG3652:AG3662" si="1102">AE3652</f>
        <v>Weight Captured Separately</v>
      </c>
      <c r="AI3652" t="e">
        <f t="shared" si="1097"/>
        <v>#N/A</v>
      </c>
      <c r="AJ3652" t="s">
        <v>63</v>
      </c>
      <c r="AK3652" s="2"/>
      <c r="AL3652" s="2" t="str">
        <f t="shared" ref="AL3652:AL3662" si="1103">AJ3652</f>
        <v>Invoiced Separately</v>
      </c>
      <c r="AM3652" s="4"/>
      <c r="AN3652" t="e">
        <f>VLOOKUP([1]!Tabelle13[[#This Row],[Vlookup this ID for freight costs]],$AL$2:$AL$6811,2,FALSE)</f>
        <v>#REF!</v>
      </c>
      <c r="AO3652">
        <f>IF(AK:AK="",AC:AC*6.242+1.383 -2.844 + 3.145 -2.265  -2.026,AK:AK)</f>
        <v>16646.257553412001</v>
      </c>
      <c r="AP3652">
        <v>16.170000000000002</v>
      </c>
      <c r="AQ3652">
        <v>16.170000000000002</v>
      </c>
      <c r="AR3652" s="4">
        <v>22</v>
      </c>
      <c r="AS3652" s="4">
        <v>7</v>
      </c>
      <c r="AT3652" s="4">
        <v>2011</v>
      </c>
      <c r="AU3652" s="4">
        <v>22</v>
      </c>
      <c r="AV3652" s="4">
        <v>7</v>
      </c>
      <c r="AW3652" s="4">
        <v>2011</v>
      </c>
      <c r="AX3652" t="str">
        <f t="shared" si="1098"/>
        <v>No Delay</v>
      </c>
      <c r="AY3652">
        <f t="shared" si="1099"/>
        <v>0</v>
      </c>
    </row>
    <row r="3653" spans="1:51" x14ac:dyDescent="0.2">
      <c r="A3653" s="3">
        <v>12086</v>
      </c>
      <c r="B3653" s="1" t="s">
        <v>98</v>
      </c>
      <c r="C3653" s="1" t="s">
        <v>99</v>
      </c>
      <c r="D3653" s="1" t="s">
        <v>130</v>
      </c>
      <c r="E3653" s="1" t="s">
        <v>53</v>
      </c>
      <c r="F3653" s="1" t="s">
        <v>53</v>
      </c>
      <c r="G3653" s="13" t="s">
        <v>1797</v>
      </c>
      <c r="H3653" s="12">
        <v>39323</v>
      </c>
      <c r="I3653" s="12" t="s">
        <v>1797</v>
      </c>
      <c r="J3653" s="12">
        <v>39323</v>
      </c>
      <c r="K3653" s="4">
        <v>324</v>
      </c>
      <c r="L3653" s="1" t="s">
        <v>146</v>
      </c>
      <c r="M3653" s="1" t="s">
        <v>132</v>
      </c>
      <c r="N3653" s="1" t="s">
        <v>275</v>
      </c>
      <c r="O3653" s="1" t="s">
        <v>93</v>
      </c>
      <c r="P3653">
        <v>60</v>
      </c>
      <c r="Q3653">
        <v>29489</v>
      </c>
      <c r="R3653">
        <v>314942.52</v>
      </c>
      <c r="S3653">
        <v>10.68</v>
      </c>
      <c r="T3653">
        <v>0.18</v>
      </c>
      <c r="U3653">
        <f t="shared" si="1095"/>
        <v>314942.52</v>
      </c>
      <c r="V3653">
        <f t="shared" si="1096"/>
        <v>1769340</v>
      </c>
      <c r="W3653" s="1" t="s">
        <v>155</v>
      </c>
      <c r="X3653" s="1" t="s">
        <v>1236</v>
      </c>
      <c r="Y3653" s="1" t="s">
        <v>156</v>
      </c>
      <c r="Z3653" s="3">
        <v>5565</v>
      </c>
      <c r="AA3653" s="4">
        <f t="shared" si="1100"/>
        <v>2670</v>
      </c>
      <c r="AB3653" s="4">
        <f xml:space="preserve"> 2244.740206  + 0.1097478*Q3653</f>
        <v>5481.0930802000003</v>
      </c>
      <c r="AC3653" s="4">
        <f>AF3653</f>
        <v>2670</v>
      </c>
      <c r="AD3653" s="4">
        <f t="shared" si="1101"/>
        <v>2670</v>
      </c>
      <c r="AE3653" s="4">
        <v>2670</v>
      </c>
      <c r="AF3653" s="4">
        <v>2670</v>
      </c>
      <c r="AG3653" s="4">
        <f t="shared" si="1102"/>
        <v>2670</v>
      </c>
      <c r="AI3653" t="e">
        <f t="shared" si="1097"/>
        <v>#N/A</v>
      </c>
      <c r="AJ3653">
        <v>7533</v>
      </c>
      <c r="AK3653" s="2">
        <v>7533</v>
      </c>
      <c r="AL3653" s="2">
        <f t="shared" si="1103"/>
        <v>7533</v>
      </c>
      <c r="AM3653" s="4"/>
      <c r="AN3653" t="e">
        <f>VLOOKUP([1]!Tabelle13[[#This Row],[Vlookup this ID for freight costs]],$AL$2:$AL$6811,2,FALSE)</f>
        <v>#REF!</v>
      </c>
      <c r="AP3653">
        <v>503.91</v>
      </c>
      <c r="AQ3653">
        <v>503.91</v>
      </c>
      <c r="AR3653" s="4">
        <v>29</v>
      </c>
      <c r="AS3653" s="4">
        <v>8</v>
      </c>
      <c r="AT3653" s="4">
        <v>2007</v>
      </c>
      <c r="AU3653" s="4">
        <v>29</v>
      </c>
      <c r="AV3653" s="4">
        <v>8</v>
      </c>
      <c r="AW3653" s="4">
        <v>2007</v>
      </c>
      <c r="AX3653" t="str">
        <f t="shared" si="1098"/>
        <v>No Delay</v>
      </c>
      <c r="AY3653">
        <f t="shared" si="1099"/>
        <v>0</v>
      </c>
    </row>
    <row r="3654" spans="1:51" x14ac:dyDescent="0.2">
      <c r="A3654" s="3">
        <v>43998</v>
      </c>
      <c r="B3654" s="1" t="s">
        <v>168</v>
      </c>
      <c r="C3654" s="1" t="s">
        <v>150</v>
      </c>
      <c r="D3654" s="1" t="s">
        <v>100</v>
      </c>
      <c r="E3654" s="1" t="s">
        <v>253</v>
      </c>
      <c r="F3654" s="1" t="s">
        <v>253</v>
      </c>
      <c r="G3654" s="13" t="s">
        <v>1848</v>
      </c>
      <c r="H3654" s="12">
        <v>40800</v>
      </c>
      <c r="I3654" s="12" t="s">
        <v>1848</v>
      </c>
      <c r="J3654" s="12">
        <v>40800</v>
      </c>
      <c r="K3654" s="4">
        <v>3433</v>
      </c>
      <c r="L3654" s="1" t="s">
        <v>146</v>
      </c>
      <c r="M3654" s="1" t="s">
        <v>170</v>
      </c>
      <c r="N3654" s="1" t="s">
        <v>284</v>
      </c>
      <c r="O3654" s="1" t="s">
        <v>93</v>
      </c>
      <c r="P3654">
        <v>30</v>
      </c>
      <c r="Q3654">
        <v>45232</v>
      </c>
      <c r="R3654">
        <v>110366.08</v>
      </c>
      <c r="S3654">
        <v>2.44</v>
      </c>
      <c r="T3654">
        <v>0.08</v>
      </c>
      <c r="U3654">
        <f t="shared" si="1095"/>
        <v>110366.08</v>
      </c>
      <c r="V3654">
        <f t="shared" si="1096"/>
        <v>1356960</v>
      </c>
      <c r="W3654" s="1" t="s">
        <v>155</v>
      </c>
      <c r="X3654" s="1" t="s">
        <v>1236</v>
      </c>
      <c r="Y3654" s="1" t="s">
        <v>156</v>
      </c>
      <c r="Z3654" s="3">
        <v>8107</v>
      </c>
      <c r="AA3654" s="4">
        <f t="shared" si="1100"/>
        <v>2674</v>
      </c>
      <c r="AB3654" s="4">
        <f xml:space="preserve"> 2244.740206  + 0.1097478*Q3654</f>
        <v>7208.8526956000005</v>
      </c>
      <c r="AC3654" s="4">
        <f>AF3654</f>
        <v>2674</v>
      </c>
      <c r="AD3654" s="4">
        <f t="shared" si="1101"/>
        <v>2674</v>
      </c>
      <c r="AE3654" s="4">
        <v>2674</v>
      </c>
      <c r="AF3654" s="4">
        <v>2674</v>
      </c>
      <c r="AG3654" s="4">
        <f t="shared" si="1102"/>
        <v>2674</v>
      </c>
      <c r="AI3654" t="e">
        <f t="shared" si="1097"/>
        <v>#N/A</v>
      </c>
      <c r="AJ3654">
        <v>5301.65</v>
      </c>
      <c r="AK3654" s="2">
        <v>5301.65</v>
      </c>
      <c r="AL3654" s="2">
        <f t="shared" si="1103"/>
        <v>5301.65</v>
      </c>
      <c r="AM3654" s="4"/>
      <c r="AN3654" t="e">
        <f>VLOOKUP([1]!Tabelle13[[#This Row],[Vlookup this ID for freight costs]],$AL$2:$AL$6811,2,FALSE)</f>
        <v>#REF!</v>
      </c>
      <c r="AP3654">
        <v>182.1</v>
      </c>
      <c r="AQ3654">
        <v>182.1</v>
      </c>
      <c r="AR3654" s="4">
        <v>14</v>
      </c>
      <c r="AS3654" s="4">
        <v>9</v>
      </c>
      <c r="AT3654" s="4">
        <v>2011</v>
      </c>
      <c r="AU3654" s="4">
        <v>14</v>
      </c>
      <c r="AV3654" s="4">
        <v>9</v>
      </c>
      <c r="AW3654" s="4">
        <v>2011</v>
      </c>
      <c r="AX3654" t="str">
        <f t="shared" si="1098"/>
        <v>No Delay</v>
      </c>
      <c r="AY3654">
        <f t="shared" si="1099"/>
        <v>0</v>
      </c>
    </row>
    <row r="3655" spans="1:51" x14ac:dyDescent="0.2">
      <c r="A3655" s="3">
        <v>11804</v>
      </c>
      <c r="B3655" s="1" t="s">
        <v>119</v>
      </c>
      <c r="C3655" s="1" t="s">
        <v>114</v>
      </c>
      <c r="D3655" s="1" t="s">
        <v>130</v>
      </c>
      <c r="E3655" s="1" t="s">
        <v>53</v>
      </c>
      <c r="F3655" s="1" t="s">
        <v>53</v>
      </c>
      <c r="G3655" s="13" t="s">
        <v>1120</v>
      </c>
      <c r="H3655" s="12">
        <v>39399</v>
      </c>
      <c r="I3655" s="12" t="s">
        <v>1120</v>
      </c>
      <c r="J3655" s="12">
        <v>39399</v>
      </c>
      <c r="K3655" s="4">
        <v>472</v>
      </c>
      <c r="L3655" s="1" t="s">
        <v>146</v>
      </c>
      <c r="M3655" s="1" t="s">
        <v>132</v>
      </c>
      <c r="N3655" s="1" t="s">
        <v>392</v>
      </c>
      <c r="O3655" s="1" t="s">
        <v>393</v>
      </c>
      <c r="P3655">
        <v>120</v>
      </c>
      <c r="Q3655">
        <v>12240</v>
      </c>
      <c r="R3655">
        <v>503064</v>
      </c>
      <c r="S3655">
        <v>41.1</v>
      </c>
      <c r="T3655">
        <v>0.34</v>
      </c>
      <c r="U3655">
        <f t="shared" si="1095"/>
        <v>503064</v>
      </c>
      <c r="V3655">
        <f t="shared" si="1096"/>
        <v>1468800</v>
      </c>
      <c r="W3655" s="1" t="s">
        <v>552</v>
      </c>
      <c r="X3655" s="1" t="s">
        <v>361</v>
      </c>
      <c r="Y3655" s="1" t="s">
        <v>361</v>
      </c>
      <c r="Z3655" s="3">
        <v>7912</v>
      </c>
      <c r="AA3655" s="4">
        <f t="shared" si="1100"/>
        <v>2678</v>
      </c>
      <c r="AB3655" s="4">
        <f xml:space="preserve"> 2244.740206  + 0.1097478*Q3655</f>
        <v>3588.0532780000003</v>
      </c>
      <c r="AC3655" s="4">
        <f>AF3655</f>
        <v>2678</v>
      </c>
      <c r="AD3655" s="4">
        <f t="shared" si="1101"/>
        <v>9672.3333333333339</v>
      </c>
      <c r="AE3655" s="4">
        <v>2678</v>
      </c>
      <c r="AF3655" s="4">
        <v>2678</v>
      </c>
      <c r="AG3655" s="4">
        <f t="shared" si="1102"/>
        <v>2678</v>
      </c>
      <c r="AH3655" s="4">
        <v>85164</v>
      </c>
      <c r="AI3655">
        <f t="shared" si="1097"/>
        <v>20752</v>
      </c>
      <c r="AJ3655">
        <v>9008.48</v>
      </c>
      <c r="AK3655" s="2">
        <v>9008.48</v>
      </c>
      <c r="AL3655" s="2">
        <f t="shared" si="1103"/>
        <v>9008.48</v>
      </c>
      <c r="AM3655" s="4"/>
      <c r="AN3655" t="e">
        <f>VLOOKUP([1]!Tabelle13[[#This Row],[Vlookup this ID for freight costs]],$AL$2:$AL$6811,2,FALSE)</f>
        <v>#REF!</v>
      </c>
      <c r="AP3655">
        <v>804.9</v>
      </c>
      <c r="AQ3655">
        <v>804.9</v>
      </c>
      <c r="AR3655" s="4">
        <v>13</v>
      </c>
      <c r="AS3655" s="4">
        <v>11</v>
      </c>
      <c r="AT3655" s="4">
        <v>2007</v>
      </c>
      <c r="AU3655" s="4">
        <v>13</v>
      </c>
      <c r="AV3655" s="4">
        <v>11</v>
      </c>
      <c r="AW3655" s="4">
        <v>2007</v>
      </c>
      <c r="AX3655" t="str">
        <f t="shared" si="1098"/>
        <v>No Delay</v>
      </c>
      <c r="AY3655">
        <f t="shared" si="1099"/>
        <v>0</v>
      </c>
    </row>
    <row r="3656" spans="1:51" x14ac:dyDescent="0.2">
      <c r="A3656" s="3">
        <v>8693</v>
      </c>
      <c r="B3656" s="1" t="s">
        <v>584</v>
      </c>
      <c r="C3656" s="1" t="s">
        <v>65</v>
      </c>
      <c r="D3656" s="1" t="s">
        <v>74</v>
      </c>
      <c r="E3656" s="1" t="s">
        <v>53</v>
      </c>
      <c r="F3656" s="1" t="s">
        <v>53</v>
      </c>
      <c r="G3656" s="13" t="s">
        <v>923</v>
      </c>
      <c r="H3656" s="12">
        <v>39882</v>
      </c>
      <c r="I3656" s="12" t="s">
        <v>923</v>
      </c>
      <c r="J3656" s="12">
        <v>39882</v>
      </c>
      <c r="K3656" s="4">
        <v>1396</v>
      </c>
      <c r="L3656" s="1" t="s">
        <v>146</v>
      </c>
      <c r="M3656" s="1" t="s">
        <v>248</v>
      </c>
      <c r="N3656" s="1" t="s">
        <v>764</v>
      </c>
      <c r="O3656" s="1" t="s">
        <v>765</v>
      </c>
      <c r="P3656">
        <v>30</v>
      </c>
      <c r="Q3656">
        <v>3991</v>
      </c>
      <c r="R3656">
        <v>201146.4</v>
      </c>
      <c r="S3656">
        <v>50.4</v>
      </c>
      <c r="T3656">
        <v>1.68</v>
      </c>
      <c r="U3656">
        <f t="shared" si="1095"/>
        <v>201146.4</v>
      </c>
      <c r="V3656">
        <f t="shared" si="1096"/>
        <v>119730</v>
      </c>
      <c r="W3656" s="1" t="s">
        <v>251</v>
      </c>
      <c r="X3656" s="1" t="s">
        <v>252</v>
      </c>
      <c r="Y3656" s="1" t="s">
        <v>252</v>
      </c>
      <c r="Z3656" s="3">
        <v>6241</v>
      </c>
      <c r="AA3656" s="4">
        <f t="shared" ref="AA3656:AA3660" si="1104">AB3656</f>
        <v>2683.145266</v>
      </c>
      <c r="AB3656" s="2">
        <f t="shared" ref="AB3656:AB3660" si="1105">2245.156962+0.109744*Q3656</f>
        <v>2683.145266</v>
      </c>
      <c r="AC3656" s="4">
        <f>AD3656</f>
        <v>3887.5726329999998</v>
      </c>
      <c r="AD3656" s="4">
        <f t="shared" si="1101"/>
        <v>3887.5726329999998</v>
      </c>
      <c r="AE3656" s="4" t="s">
        <v>62</v>
      </c>
      <c r="AG3656" s="4" t="str">
        <f t="shared" si="1102"/>
        <v>Weight Captured Separately</v>
      </c>
      <c r="AH3656" s="4">
        <v>39724</v>
      </c>
      <c r="AI3656">
        <f t="shared" si="1097"/>
        <v>2666</v>
      </c>
      <c r="AJ3656" t="s">
        <v>81</v>
      </c>
      <c r="AK3656" s="2"/>
      <c r="AL3656" s="2" t="str">
        <f t="shared" si="1103"/>
        <v>Freight Included in Commodity Cost</v>
      </c>
      <c r="AM3656" s="4"/>
      <c r="AN3656" t="e">
        <f>VLOOKUP([1]!Tabelle13[[#This Row],[Vlookup this ID for freight costs]],$AL$2:$AL$6811,2,FALSE)</f>
        <v>#REF!</v>
      </c>
      <c r="AO3656">
        <f t="shared" ref="AO3656:AO3660" si="1106">IF(AK:AK="",AC:AC*6.242+1.383 -2.844 + 3.145 -2.265  -2.026,AK:AK)</f>
        <v>24263.621375185998</v>
      </c>
      <c r="AP3656">
        <v>394.25</v>
      </c>
      <c r="AQ3656">
        <v>394.25</v>
      </c>
      <c r="AR3656" s="4">
        <v>10</v>
      </c>
      <c r="AS3656" s="4">
        <v>4</v>
      </c>
      <c r="AT3656" s="4">
        <v>2009</v>
      </c>
      <c r="AU3656" s="4">
        <v>10</v>
      </c>
      <c r="AV3656" s="4">
        <v>4</v>
      </c>
      <c r="AW3656" s="4">
        <v>2009</v>
      </c>
      <c r="AX3656" t="str">
        <f t="shared" si="1098"/>
        <v>No Delay</v>
      </c>
      <c r="AY3656">
        <f t="shared" si="1099"/>
        <v>0</v>
      </c>
    </row>
    <row r="3657" spans="1:51" x14ac:dyDescent="0.2">
      <c r="A3657" s="3">
        <v>11708</v>
      </c>
      <c r="B3657" s="1" t="s">
        <v>133</v>
      </c>
      <c r="C3657" s="1" t="s">
        <v>51</v>
      </c>
      <c r="D3657" s="1" t="s">
        <v>130</v>
      </c>
      <c r="E3657" s="1" t="s">
        <v>53</v>
      </c>
      <c r="F3657" s="1" t="s">
        <v>53</v>
      </c>
      <c r="G3657" s="13" t="s">
        <v>782</v>
      </c>
      <c r="H3657" s="12">
        <v>39206</v>
      </c>
      <c r="I3657" s="12" t="s">
        <v>782</v>
      </c>
      <c r="J3657" s="12">
        <v>39206</v>
      </c>
      <c r="K3657" s="4">
        <v>138</v>
      </c>
      <c r="L3657" s="1" t="s">
        <v>146</v>
      </c>
      <c r="M3657" s="1" t="s">
        <v>132</v>
      </c>
      <c r="N3657" s="1" t="s">
        <v>178</v>
      </c>
      <c r="O3657" s="1" t="s">
        <v>93</v>
      </c>
      <c r="P3657">
        <v>60</v>
      </c>
      <c r="Q3657">
        <v>4000</v>
      </c>
      <c r="R3657">
        <v>34080</v>
      </c>
      <c r="S3657">
        <v>8.52</v>
      </c>
      <c r="T3657">
        <v>0.14000000000000001</v>
      </c>
      <c r="U3657">
        <f t="shared" si="1095"/>
        <v>34080</v>
      </c>
      <c r="V3657">
        <f t="shared" si="1096"/>
        <v>240000</v>
      </c>
      <c r="W3657" s="1" t="s">
        <v>439</v>
      </c>
      <c r="X3657" s="1" t="s">
        <v>1236</v>
      </c>
      <c r="Y3657" s="1" t="s">
        <v>440</v>
      </c>
      <c r="Z3657" s="3">
        <v>7169</v>
      </c>
      <c r="AA3657" s="4">
        <f t="shared" si="1104"/>
        <v>2684.1329620000001</v>
      </c>
      <c r="AB3657" s="2">
        <f t="shared" si="1105"/>
        <v>2684.1329620000001</v>
      </c>
      <c r="AC3657" s="4">
        <f>AD3657</f>
        <v>3744.5027926451612</v>
      </c>
      <c r="AD3657" s="4">
        <f t="shared" si="1101"/>
        <v>3744.5027926451612</v>
      </c>
      <c r="AE3657" s="4" t="s">
        <v>62</v>
      </c>
      <c r="AG3657" s="4" t="str">
        <f t="shared" si="1102"/>
        <v>Weight Captured Separately</v>
      </c>
      <c r="AH3657" s="4">
        <v>82795</v>
      </c>
      <c r="AI3657">
        <f t="shared" si="1097"/>
        <v>1554</v>
      </c>
      <c r="AJ3657">
        <v>596.4</v>
      </c>
      <c r="AK3657" s="2">
        <v>596.4</v>
      </c>
      <c r="AL3657" s="2">
        <f t="shared" si="1103"/>
        <v>596.4</v>
      </c>
      <c r="AM3657" s="4"/>
      <c r="AN3657" t="e">
        <f>VLOOKUP([1]!Tabelle13[[#This Row],[Vlookup this ID for freight costs]],$AL$2:$AL$6811,2,FALSE)</f>
        <v>#REF!</v>
      </c>
      <c r="AO3657">
        <f t="shared" si="1106"/>
        <v>596.4</v>
      </c>
      <c r="AP3657">
        <v>0</v>
      </c>
      <c r="AR3657" s="4">
        <v>4</v>
      </c>
      <c r="AS3657" s="4">
        <v>5</v>
      </c>
      <c r="AT3657" s="4">
        <v>2007</v>
      </c>
      <c r="AU3657" s="4">
        <v>4</v>
      </c>
      <c r="AV3657" s="4">
        <v>5</v>
      </c>
      <c r="AW3657" s="4">
        <v>2007</v>
      </c>
      <c r="AX3657" t="str">
        <f t="shared" si="1098"/>
        <v>No Delay</v>
      </c>
      <c r="AY3657">
        <f t="shared" si="1099"/>
        <v>0</v>
      </c>
    </row>
    <row r="3658" spans="1:51" x14ac:dyDescent="0.2">
      <c r="A3658" s="3">
        <v>9034</v>
      </c>
      <c r="B3658" s="1" t="s">
        <v>1918</v>
      </c>
      <c r="C3658" s="1" t="s">
        <v>150</v>
      </c>
      <c r="D3658" s="1" t="s">
        <v>100</v>
      </c>
      <c r="E3658" s="1" t="s">
        <v>53</v>
      </c>
      <c r="F3658" s="1" t="s">
        <v>53</v>
      </c>
      <c r="G3658" s="13" t="s">
        <v>1383</v>
      </c>
      <c r="H3658" s="12">
        <v>39981</v>
      </c>
      <c r="I3658" s="12" t="s">
        <v>2023</v>
      </c>
      <c r="J3658" s="12">
        <v>39906</v>
      </c>
      <c r="K3658" s="4">
        <v>1446</v>
      </c>
      <c r="L3658" s="1" t="s">
        <v>146</v>
      </c>
      <c r="M3658" s="1" t="s">
        <v>1920</v>
      </c>
      <c r="N3658" s="1" t="s">
        <v>178</v>
      </c>
      <c r="O3658" s="1" t="s">
        <v>93</v>
      </c>
      <c r="P3658">
        <v>60</v>
      </c>
      <c r="Q3658">
        <v>4023</v>
      </c>
      <c r="R3658">
        <v>46988.639999999999</v>
      </c>
      <c r="S3658">
        <v>11.68</v>
      </c>
      <c r="T3658">
        <v>0.19</v>
      </c>
      <c r="U3658">
        <f t="shared" si="1095"/>
        <v>46988.639999999999</v>
      </c>
      <c r="V3658">
        <f t="shared" si="1096"/>
        <v>241380</v>
      </c>
      <c r="W3658" s="1" t="s">
        <v>155</v>
      </c>
      <c r="X3658" s="1" t="s">
        <v>1236</v>
      </c>
      <c r="Y3658" s="1" t="s">
        <v>156</v>
      </c>
      <c r="Z3658" s="3">
        <v>8107</v>
      </c>
      <c r="AA3658" s="4">
        <f t="shared" si="1104"/>
        <v>2686.6570740000002</v>
      </c>
      <c r="AB3658" s="2">
        <f t="shared" si="1105"/>
        <v>2686.6570740000002</v>
      </c>
      <c r="AC3658" s="4">
        <f>AD3658</f>
        <v>2686.6570740000002</v>
      </c>
      <c r="AD3658" s="4">
        <f t="shared" si="1101"/>
        <v>2686.6570740000002</v>
      </c>
      <c r="AE3658" s="4" t="s">
        <v>62</v>
      </c>
      <c r="AG3658" s="4" t="str">
        <f t="shared" si="1102"/>
        <v>Weight Captured Separately</v>
      </c>
      <c r="AH3658" s="4">
        <v>42394</v>
      </c>
      <c r="AI3658">
        <f t="shared" si="1097"/>
        <v>2486</v>
      </c>
      <c r="AJ3658" t="s">
        <v>81</v>
      </c>
      <c r="AK3658" s="2"/>
      <c r="AL3658" s="2" t="str">
        <f t="shared" si="1103"/>
        <v>Freight Included in Commodity Cost</v>
      </c>
      <c r="AM3658" s="4"/>
      <c r="AN3658" t="e">
        <f>VLOOKUP([1]!Tabelle13[[#This Row],[Vlookup this ID for freight costs]],$AL$2:$AL$6811,2,FALSE)</f>
        <v>#REF!</v>
      </c>
      <c r="AO3658">
        <f t="shared" si="1106"/>
        <v>16767.506455908002</v>
      </c>
      <c r="AP3658">
        <v>92.1</v>
      </c>
      <c r="AQ3658">
        <v>92.1</v>
      </c>
      <c r="AR3658" s="4">
        <v>17</v>
      </c>
      <c r="AS3658" s="4">
        <v>6</v>
      </c>
      <c r="AT3658" s="4">
        <v>2009</v>
      </c>
      <c r="AU3658" s="4">
        <v>3</v>
      </c>
      <c r="AV3658" s="4">
        <v>4</v>
      </c>
      <c r="AW3658" s="4">
        <v>2009</v>
      </c>
      <c r="AX3658" t="str">
        <f t="shared" si="1098"/>
        <v>No Delay</v>
      </c>
      <c r="AY3658">
        <f t="shared" si="1099"/>
        <v>0</v>
      </c>
    </row>
    <row r="3659" spans="1:51" x14ac:dyDescent="0.2">
      <c r="A3659" s="3">
        <v>84728</v>
      </c>
      <c r="B3659" s="1" t="s">
        <v>50</v>
      </c>
      <c r="C3659" s="1" t="s">
        <v>51</v>
      </c>
      <c r="D3659" s="1" t="s">
        <v>130</v>
      </c>
      <c r="E3659" s="1" t="s">
        <v>101</v>
      </c>
      <c r="F3659" s="1" t="s">
        <v>101</v>
      </c>
      <c r="G3659" s="13" t="s">
        <v>1749</v>
      </c>
      <c r="H3659" s="12">
        <v>41045</v>
      </c>
      <c r="I3659" s="12" t="s">
        <v>353</v>
      </c>
      <c r="J3659" s="12">
        <v>41039</v>
      </c>
      <c r="K3659" s="4">
        <v>3907</v>
      </c>
      <c r="L3659" s="1" t="s">
        <v>146</v>
      </c>
      <c r="M3659" s="1" t="s">
        <v>132</v>
      </c>
      <c r="N3659" s="1" t="s">
        <v>196</v>
      </c>
      <c r="O3659" s="1" t="s">
        <v>93</v>
      </c>
      <c r="P3659">
        <v>60</v>
      </c>
      <c r="Q3659">
        <v>4050</v>
      </c>
      <c r="R3659">
        <v>19035</v>
      </c>
      <c r="S3659">
        <v>4.7</v>
      </c>
      <c r="T3659">
        <v>0.08</v>
      </c>
      <c r="U3659">
        <f t="shared" si="1095"/>
        <v>19035</v>
      </c>
      <c r="V3659">
        <f t="shared" si="1096"/>
        <v>243000</v>
      </c>
      <c r="W3659" s="1" t="s">
        <v>197</v>
      </c>
      <c r="X3659" s="1" t="s">
        <v>1236</v>
      </c>
      <c r="Y3659" s="1" t="s">
        <v>3082</v>
      </c>
      <c r="Z3659" s="3">
        <v>13556</v>
      </c>
      <c r="AA3659" s="4">
        <f t="shared" si="1104"/>
        <v>2689.6201620000002</v>
      </c>
      <c r="AB3659" s="2">
        <f t="shared" si="1105"/>
        <v>2689.6201620000002</v>
      </c>
      <c r="AC3659" s="4">
        <f>AD3659</f>
        <v>2115.8100810000001</v>
      </c>
      <c r="AD3659" s="4">
        <f t="shared" si="1101"/>
        <v>2115.8100810000001</v>
      </c>
      <c r="AE3659" s="4" t="s">
        <v>62</v>
      </c>
      <c r="AG3659" s="4" t="str">
        <f t="shared" si="1102"/>
        <v>Weight Captured Separately</v>
      </c>
      <c r="AI3659" t="e">
        <f t="shared" si="1097"/>
        <v>#N/A</v>
      </c>
      <c r="AJ3659" t="s">
        <v>63</v>
      </c>
      <c r="AK3659" s="2"/>
      <c r="AL3659" s="2" t="str">
        <f t="shared" si="1103"/>
        <v>Invoiced Separately</v>
      </c>
      <c r="AM3659" s="4"/>
      <c r="AN3659" t="e">
        <f>VLOOKUP([1]!Tabelle13[[#This Row],[Vlookup this ID for freight costs]],$AL$2:$AL$6811,2,FALSE)</f>
        <v>#REF!</v>
      </c>
      <c r="AO3659">
        <f t="shared" si="1106"/>
        <v>13204.279525602002</v>
      </c>
      <c r="AP3659">
        <v>31.41</v>
      </c>
      <c r="AQ3659">
        <v>31.41</v>
      </c>
      <c r="AR3659" s="4">
        <v>16</v>
      </c>
      <c r="AS3659" s="4">
        <v>5</v>
      </c>
      <c r="AT3659" s="4">
        <v>2012</v>
      </c>
      <c r="AU3659" s="4">
        <v>10</v>
      </c>
      <c r="AV3659" s="4">
        <v>5</v>
      </c>
      <c r="AW3659" s="4">
        <v>2012</v>
      </c>
      <c r="AX3659" t="str">
        <f t="shared" si="1098"/>
        <v>No Delay</v>
      </c>
      <c r="AY3659">
        <f t="shared" si="1099"/>
        <v>0</v>
      </c>
    </row>
    <row r="3660" spans="1:51" x14ac:dyDescent="0.2">
      <c r="A3660" s="3">
        <v>84725</v>
      </c>
      <c r="B3660" s="1" t="s">
        <v>463</v>
      </c>
      <c r="C3660" s="1" t="s">
        <v>73</v>
      </c>
      <c r="D3660" s="1" t="s">
        <v>130</v>
      </c>
      <c r="E3660" s="1" t="s">
        <v>101</v>
      </c>
      <c r="F3660" s="1" t="s">
        <v>101</v>
      </c>
      <c r="G3660" s="13" t="s">
        <v>1851</v>
      </c>
      <c r="H3660" s="12">
        <v>41135</v>
      </c>
      <c r="I3660" s="12" t="s">
        <v>353</v>
      </c>
      <c r="J3660" s="12">
        <v>41039</v>
      </c>
      <c r="K3660" s="4">
        <v>3906</v>
      </c>
      <c r="L3660" s="1" t="s">
        <v>146</v>
      </c>
      <c r="M3660" s="1" t="s">
        <v>132</v>
      </c>
      <c r="N3660" s="1" t="s">
        <v>196</v>
      </c>
      <c r="O3660" s="1" t="s">
        <v>93</v>
      </c>
      <c r="P3660">
        <v>60</v>
      </c>
      <c r="Q3660">
        <v>4050</v>
      </c>
      <c r="R3660">
        <v>19035</v>
      </c>
      <c r="S3660">
        <v>4.7</v>
      </c>
      <c r="T3660">
        <v>0.08</v>
      </c>
      <c r="U3660">
        <f t="shared" si="1095"/>
        <v>19035</v>
      </c>
      <c r="V3660">
        <f t="shared" si="1096"/>
        <v>243000</v>
      </c>
      <c r="W3660" s="1" t="s">
        <v>197</v>
      </c>
      <c r="X3660" s="1" t="s">
        <v>1236</v>
      </c>
      <c r="Y3660" s="1" t="s">
        <v>3082</v>
      </c>
      <c r="Z3660" s="3">
        <v>13821</v>
      </c>
      <c r="AA3660" s="4">
        <f t="shared" si="1104"/>
        <v>2689.6201620000002</v>
      </c>
      <c r="AB3660" s="2">
        <f t="shared" si="1105"/>
        <v>2689.6201620000002</v>
      </c>
      <c r="AC3660" s="4">
        <f>AD3660</f>
        <v>2115.8100810000001</v>
      </c>
      <c r="AD3660" s="4">
        <f t="shared" si="1101"/>
        <v>2115.8100810000001</v>
      </c>
      <c r="AE3660" s="4" t="s">
        <v>62</v>
      </c>
      <c r="AG3660" s="4" t="str">
        <f t="shared" si="1102"/>
        <v>Weight Captured Separately</v>
      </c>
      <c r="AI3660" t="e">
        <f t="shared" si="1097"/>
        <v>#N/A</v>
      </c>
      <c r="AJ3660" t="s">
        <v>63</v>
      </c>
      <c r="AK3660" s="2"/>
      <c r="AL3660" s="2" t="str">
        <f t="shared" si="1103"/>
        <v>Invoiced Separately</v>
      </c>
      <c r="AM3660" s="4"/>
      <c r="AN3660" t="e">
        <f>VLOOKUP([1]!Tabelle13[[#This Row],[Vlookup this ID for freight costs]],$AL$2:$AL$6811,2,FALSE)</f>
        <v>#REF!</v>
      </c>
      <c r="AO3660">
        <f t="shared" si="1106"/>
        <v>13204.279525602002</v>
      </c>
      <c r="AP3660">
        <v>31.41</v>
      </c>
      <c r="AQ3660">
        <v>31.41</v>
      </c>
      <c r="AR3660" s="4">
        <v>14</v>
      </c>
      <c r="AS3660" s="4">
        <v>8</v>
      </c>
      <c r="AT3660" s="4">
        <v>2012</v>
      </c>
      <c r="AU3660" s="4">
        <v>10</v>
      </c>
      <c r="AV3660" s="4">
        <v>5</v>
      </c>
      <c r="AW3660" s="4">
        <v>2012</v>
      </c>
      <c r="AX3660" t="str">
        <f t="shared" si="1098"/>
        <v>No Delay</v>
      </c>
      <c r="AY3660">
        <f t="shared" si="1099"/>
        <v>0</v>
      </c>
    </row>
    <row r="3661" spans="1:51" x14ac:dyDescent="0.2">
      <c r="A3661" s="3">
        <v>84022</v>
      </c>
      <c r="B3661" s="1" t="s">
        <v>140</v>
      </c>
      <c r="C3661" s="1" t="s">
        <v>99</v>
      </c>
      <c r="D3661" s="1" t="s">
        <v>130</v>
      </c>
      <c r="E3661" s="1" t="s">
        <v>53</v>
      </c>
      <c r="F3661" s="1" t="s">
        <v>53</v>
      </c>
      <c r="G3661" s="13" t="s">
        <v>1321</v>
      </c>
      <c r="H3661" s="12">
        <v>40380</v>
      </c>
      <c r="I3661" s="12" t="s">
        <v>1321</v>
      </c>
      <c r="J3661" s="12">
        <v>40380</v>
      </c>
      <c r="K3661" s="4">
        <v>2636</v>
      </c>
      <c r="L3661" s="1" t="s">
        <v>146</v>
      </c>
      <c r="M3661" s="1" t="s">
        <v>132</v>
      </c>
      <c r="N3661" s="1" t="s">
        <v>265</v>
      </c>
      <c r="O3661" s="1" t="s">
        <v>93</v>
      </c>
      <c r="P3661">
        <v>60</v>
      </c>
      <c r="Q3661">
        <v>38500</v>
      </c>
      <c r="R3661">
        <v>105105</v>
      </c>
      <c r="S3661">
        <v>2.73</v>
      </c>
      <c r="T3661">
        <v>0.05</v>
      </c>
      <c r="U3661">
        <f t="shared" si="1095"/>
        <v>105105</v>
      </c>
      <c r="V3661">
        <f t="shared" si="1096"/>
        <v>2310000</v>
      </c>
      <c r="W3661" s="1" t="s">
        <v>197</v>
      </c>
      <c r="X3661" s="1" t="s">
        <v>1236</v>
      </c>
      <c r="Y3661" s="1" t="s">
        <v>3082</v>
      </c>
      <c r="Z3661" s="3">
        <v>6236</v>
      </c>
      <c r="AA3661" s="4">
        <f t="shared" si="1100"/>
        <v>2695</v>
      </c>
      <c r="AB3661" s="4">
        <f t="shared" ref="AB3661:AB3670" si="1107" xml:space="preserve"> 2244.740206  + 0.1097478*Q3661</f>
        <v>6470.030506000001</v>
      </c>
      <c r="AC3661" s="4">
        <f t="shared" ref="AC3661:AC3670" si="1108">AF3661</f>
        <v>2695</v>
      </c>
      <c r="AD3661" s="4">
        <f t="shared" si="1101"/>
        <v>4518.5</v>
      </c>
      <c r="AE3661" s="4">
        <v>2695</v>
      </c>
      <c r="AF3661" s="4">
        <v>2695</v>
      </c>
      <c r="AG3661" s="4">
        <f t="shared" si="1102"/>
        <v>2695</v>
      </c>
      <c r="AI3661" t="e">
        <f t="shared" si="1097"/>
        <v>#N/A</v>
      </c>
      <c r="AJ3661">
        <v>13457.25</v>
      </c>
      <c r="AK3661" s="2">
        <v>13457.25</v>
      </c>
      <c r="AL3661" s="2">
        <f t="shared" si="1103"/>
        <v>13457.25</v>
      </c>
      <c r="AM3661" s="4"/>
      <c r="AN3661" t="e">
        <f>VLOOKUP([1]!Tabelle13[[#This Row],[Vlookup this ID for freight costs]],$AL$2:$AL$6811,2,FALSE)</f>
        <v>#REF!</v>
      </c>
      <c r="AP3661">
        <v>226.61</v>
      </c>
      <c r="AQ3661">
        <v>226.61</v>
      </c>
      <c r="AR3661" s="4">
        <v>21</v>
      </c>
      <c r="AS3661" s="4">
        <v>7</v>
      </c>
      <c r="AT3661" s="4">
        <v>2010</v>
      </c>
      <c r="AU3661" s="4">
        <v>21</v>
      </c>
      <c r="AV3661" s="4">
        <v>7</v>
      </c>
      <c r="AW3661" s="4">
        <v>2010</v>
      </c>
      <c r="AX3661" t="str">
        <f t="shared" si="1098"/>
        <v>No Delay</v>
      </c>
      <c r="AY3661">
        <f t="shared" si="1099"/>
        <v>0</v>
      </c>
    </row>
    <row r="3662" spans="1:51" x14ac:dyDescent="0.2">
      <c r="A3662" s="3">
        <v>82651</v>
      </c>
      <c r="B3662" s="1" t="s">
        <v>215</v>
      </c>
      <c r="C3662" s="1" t="s">
        <v>89</v>
      </c>
      <c r="D3662" s="1" t="s">
        <v>130</v>
      </c>
      <c r="E3662" s="1" t="s">
        <v>53</v>
      </c>
      <c r="F3662" s="1" t="s">
        <v>53</v>
      </c>
      <c r="G3662" s="13" t="s">
        <v>565</v>
      </c>
      <c r="H3662" s="12">
        <v>41698</v>
      </c>
      <c r="I3662" s="12" t="s">
        <v>375</v>
      </c>
      <c r="J3662" s="12">
        <v>41702</v>
      </c>
      <c r="K3662" s="4">
        <v>5333</v>
      </c>
      <c r="L3662" s="1" t="s">
        <v>146</v>
      </c>
      <c r="M3662" s="1" t="s">
        <v>132</v>
      </c>
      <c r="N3662" s="1" t="s">
        <v>171</v>
      </c>
      <c r="O3662" s="1" t="s">
        <v>93</v>
      </c>
      <c r="P3662">
        <v>60</v>
      </c>
      <c r="Q3662">
        <v>1700</v>
      </c>
      <c r="R3662">
        <v>3791</v>
      </c>
      <c r="S3662">
        <v>2.23</v>
      </c>
      <c r="T3662">
        <v>0.04</v>
      </c>
      <c r="U3662">
        <f t="shared" si="1095"/>
        <v>3791</v>
      </c>
      <c r="V3662">
        <f t="shared" si="1096"/>
        <v>102000</v>
      </c>
      <c r="W3662" s="1" t="s">
        <v>155</v>
      </c>
      <c r="X3662" s="1" t="s">
        <v>1236</v>
      </c>
      <c r="Y3662" s="1" t="s">
        <v>156</v>
      </c>
      <c r="Z3662" s="3">
        <v>9211</v>
      </c>
      <c r="AA3662" s="4">
        <f t="shared" si="1100"/>
        <v>2699</v>
      </c>
      <c r="AB3662" s="4">
        <f t="shared" si="1107"/>
        <v>2431.3114660000001</v>
      </c>
      <c r="AC3662" s="4">
        <f t="shared" si="1108"/>
        <v>2699</v>
      </c>
      <c r="AD3662" s="4">
        <f t="shared" si="1101"/>
        <v>705.75</v>
      </c>
      <c r="AE3662" s="4">
        <v>2699</v>
      </c>
      <c r="AF3662" s="4">
        <v>2699</v>
      </c>
      <c r="AG3662" s="4">
        <f t="shared" si="1102"/>
        <v>2699</v>
      </c>
      <c r="AI3662" t="e">
        <f t="shared" si="1097"/>
        <v>#N/A</v>
      </c>
      <c r="AJ3662">
        <v>4063.81</v>
      </c>
      <c r="AK3662" s="2">
        <v>4063.81</v>
      </c>
      <c r="AL3662" s="2">
        <f t="shared" si="1103"/>
        <v>4063.81</v>
      </c>
      <c r="AM3662" s="4"/>
      <c r="AN3662" t="e">
        <f>VLOOKUP([1]!Tabelle13[[#This Row],[Vlookup this ID for freight costs]],$AL$2:$AL$6811,2,FALSE)</f>
        <v>#REF!</v>
      </c>
      <c r="AP3662">
        <v>4.6900000000000004</v>
      </c>
      <c r="AQ3662">
        <v>4.6900000000000004</v>
      </c>
      <c r="AR3662" s="4">
        <v>28</v>
      </c>
      <c r="AS3662" s="4">
        <v>2</v>
      </c>
      <c r="AT3662" s="4">
        <v>2014</v>
      </c>
      <c r="AU3662" s="4">
        <v>4</v>
      </c>
      <c r="AV3662" s="4">
        <v>4</v>
      </c>
      <c r="AW3662" s="4">
        <v>2014</v>
      </c>
      <c r="AX3662" t="str">
        <f t="shared" si="1098"/>
        <v>Delay</v>
      </c>
      <c r="AY3662">
        <f t="shared" si="1099"/>
        <v>4</v>
      </c>
    </row>
    <row r="3663" spans="1:51" x14ac:dyDescent="0.2">
      <c r="A3663" s="3">
        <v>84893</v>
      </c>
      <c r="B3663" s="1" t="s">
        <v>215</v>
      </c>
      <c r="C3663" s="1" t="s">
        <v>89</v>
      </c>
      <c r="D3663" s="1" t="s">
        <v>130</v>
      </c>
      <c r="E3663" s="1" t="s">
        <v>53</v>
      </c>
      <c r="F3663" s="1" t="s">
        <v>53</v>
      </c>
      <c r="G3663" s="13" t="s">
        <v>565</v>
      </c>
      <c r="H3663" s="12">
        <v>41698</v>
      </c>
      <c r="I3663" s="12" t="s">
        <v>375</v>
      </c>
      <c r="J3663" s="12">
        <v>41702</v>
      </c>
      <c r="K3663" s="4">
        <v>5342</v>
      </c>
      <c r="L3663" s="1" t="s">
        <v>146</v>
      </c>
      <c r="M3663" s="1" t="s">
        <v>132</v>
      </c>
      <c r="N3663" s="1" t="s">
        <v>599</v>
      </c>
      <c r="O3663" s="1" t="s">
        <v>93</v>
      </c>
      <c r="P3663">
        <v>60</v>
      </c>
      <c r="Q3663">
        <v>8201</v>
      </c>
      <c r="R3663">
        <v>30753.75</v>
      </c>
      <c r="S3663">
        <v>3.75</v>
      </c>
      <c r="T3663">
        <v>0.06</v>
      </c>
      <c r="U3663">
        <f t="shared" si="1095"/>
        <v>30753.75</v>
      </c>
      <c r="V3663">
        <f t="shared" si="1096"/>
        <v>492060</v>
      </c>
      <c r="W3663" s="1" t="s">
        <v>197</v>
      </c>
      <c r="X3663" s="1" t="s">
        <v>1236</v>
      </c>
      <c r="Y3663" s="1" t="s">
        <v>3082</v>
      </c>
      <c r="Z3663" s="3">
        <v>8794</v>
      </c>
      <c r="AA3663" s="4">
        <f t="shared" si="1100"/>
        <v>2699</v>
      </c>
      <c r="AB3663" s="4">
        <f t="shared" si="1107"/>
        <v>3144.7819138</v>
      </c>
      <c r="AC3663" s="4">
        <f t="shared" si="1108"/>
        <v>2699</v>
      </c>
      <c r="AD3663" s="4">
        <f t="shared" si="1101"/>
        <v>2699</v>
      </c>
      <c r="AE3663" s="3" t="s">
        <v>2135</v>
      </c>
      <c r="AF3663" s="3">
        <v>2699</v>
      </c>
      <c r="AG3663" s="4">
        <f>AI3663</f>
        <v>2699</v>
      </c>
      <c r="AH3663" s="4">
        <v>82651</v>
      </c>
      <c r="AI3663">
        <f t="shared" si="1097"/>
        <v>2699</v>
      </c>
      <c r="AJ3663" t="s">
        <v>2135</v>
      </c>
      <c r="AK3663" s="2">
        <v>4063.81</v>
      </c>
      <c r="AL3663" s="2">
        <f>AN3663</f>
        <v>4063.81</v>
      </c>
      <c r="AM3663" s="4">
        <v>82651</v>
      </c>
      <c r="AN3663">
        <f>INDEX($AJ$2:$AJ$6811,MATCH(AM3663,$A$2:$A$6811,0))</f>
        <v>4063.81</v>
      </c>
      <c r="AP3663">
        <v>38.04</v>
      </c>
      <c r="AQ3663">
        <v>38.04</v>
      </c>
      <c r="AR3663" s="4">
        <v>28</v>
      </c>
      <c r="AS3663" s="4">
        <v>2</v>
      </c>
      <c r="AT3663" s="4">
        <v>2014</v>
      </c>
      <c r="AU3663" s="4">
        <v>4</v>
      </c>
      <c r="AV3663" s="4">
        <v>4</v>
      </c>
      <c r="AW3663" s="4">
        <v>2014</v>
      </c>
      <c r="AX3663" t="str">
        <f t="shared" si="1098"/>
        <v>Delay</v>
      </c>
      <c r="AY3663">
        <f t="shared" si="1099"/>
        <v>4</v>
      </c>
    </row>
    <row r="3664" spans="1:51" x14ac:dyDescent="0.2">
      <c r="A3664" s="3">
        <v>86046</v>
      </c>
      <c r="B3664" s="1" t="s">
        <v>215</v>
      </c>
      <c r="C3664" s="1" t="s">
        <v>89</v>
      </c>
      <c r="D3664" s="1" t="s">
        <v>130</v>
      </c>
      <c r="E3664" s="1" t="s">
        <v>53</v>
      </c>
      <c r="F3664" s="1" t="s">
        <v>53</v>
      </c>
      <c r="G3664" s="13" t="s">
        <v>565</v>
      </c>
      <c r="H3664" s="12">
        <v>41698</v>
      </c>
      <c r="I3664" s="12" t="s">
        <v>375</v>
      </c>
      <c r="J3664" s="12">
        <v>41702</v>
      </c>
      <c r="K3664" s="4">
        <v>5350</v>
      </c>
      <c r="L3664" s="1" t="s">
        <v>146</v>
      </c>
      <c r="M3664" s="1" t="s">
        <v>132</v>
      </c>
      <c r="N3664" s="1" t="s">
        <v>238</v>
      </c>
      <c r="O3664" s="1" t="s">
        <v>93</v>
      </c>
      <c r="P3664">
        <v>30</v>
      </c>
      <c r="Q3664">
        <v>22400</v>
      </c>
      <c r="R3664">
        <v>105280</v>
      </c>
      <c r="S3664">
        <v>4.7</v>
      </c>
      <c r="T3664">
        <v>0.16</v>
      </c>
      <c r="U3664">
        <f t="shared" si="1095"/>
        <v>105280</v>
      </c>
      <c r="V3664">
        <f t="shared" si="1096"/>
        <v>672000</v>
      </c>
      <c r="W3664" s="1" t="s">
        <v>1487</v>
      </c>
      <c r="X3664" s="1" t="s">
        <v>1236</v>
      </c>
      <c r="Y3664" s="1" t="s">
        <v>161</v>
      </c>
      <c r="Z3664" s="3">
        <v>8828</v>
      </c>
      <c r="AA3664" s="4">
        <f t="shared" si="1100"/>
        <v>2699</v>
      </c>
      <c r="AB3664" s="4">
        <f t="shared" si="1107"/>
        <v>4703.0909260000008</v>
      </c>
      <c r="AC3664" s="4">
        <f t="shared" si="1108"/>
        <v>2699</v>
      </c>
      <c r="AD3664" s="4">
        <f t="shared" si="1101"/>
        <v>1454</v>
      </c>
      <c r="AE3664" s="3" t="s">
        <v>2135</v>
      </c>
      <c r="AF3664" s="3">
        <v>2699</v>
      </c>
      <c r="AG3664" s="4">
        <f>AI3664</f>
        <v>2699</v>
      </c>
      <c r="AH3664" s="4">
        <v>82651</v>
      </c>
      <c r="AI3664">
        <f t="shared" si="1097"/>
        <v>2699</v>
      </c>
      <c r="AJ3664" t="s">
        <v>2135</v>
      </c>
      <c r="AK3664" s="2">
        <v>4063.81</v>
      </c>
      <c r="AL3664" s="2">
        <f>AN3664</f>
        <v>4063.81</v>
      </c>
      <c r="AM3664" s="4">
        <v>82651</v>
      </c>
      <c r="AN3664">
        <f>INDEX($AJ$2:$AJ$6811,MATCH(AM3664,$A$2:$A$6811,0))</f>
        <v>4063.81</v>
      </c>
      <c r="AP3664">
        <v>130.22999999999999</v>
      </c>
      <c r="AQ3664">
        <v>130.22999999999999</v>
      </c>
      <c r="AR3664" s="4">
        <v>28</v>
      </c>
      <c r="AS3664" s="4">
        <v>2</v>
      </c>
      <c r="AT3664" s="4">
        <v>2014</v>
      </c>
      <c r="AU3664" s="4">
        <v>4</v>
      </c>
      <c r="AV3664" s="4">
        <v>4</v>
      </c>
      <c r="AW3664" s="4">
        <v>2014</v>
      </c>
      <c r="AX3664" t="str">
        <f t="shared" si="1098"/>
        <v>Delay</v>
      </c>
      <c r="AY3664">
        <f t="shared" si="1099"/>
        <v>4</v>
      </c>
    </row>
    <row r="3665" spans="1:51" x14ac:dyDescent="0.2">
      <c r="A3665" s="3">
        <v>84029</v>
      </c>
      <c r="B3665" s="1" t="s">
        <v>151</v>
      </c>
      <c r="C3665" s="1" t="s">
        <v>65</v>
      </c>
      <c r="D3665" s="1" t="s">
        <v>130</v>
      </c>
      <c r="E3665" s="1" t="s">
        <v>152</v>
      </c>
      <c r="F3665" s="1" t="s">
        <v>152</v>
      </c>
      <c r="G3665" s="13" t="s">
        <v>805</v>
      </c>
      <c r="H3665" s="12">
        <v>40421</v>
      </c>
      <c r="I3665" s="12" t="s">
        <v>806</v>
      </c>
      <c r="J3665" s="12">
        <v>40407</v>
      </c>
      <c r="K3665" s="4">
        <v>2674</v>
      </c>
      <c r="L3665" s="1" t="s">
        <v>146</v>
      </c>
      <c r="M3665" s="1" t="s">
        <v>132</v>
      </c>
      <c r="N3665" s="1" t="s">
        <v>159</v>
      </c>
      <c r="O3665" s="1" t="s">
        <v>93</v>
      </c>
      <c r="P3665">
        <v>30</v>
      </c>
      <c r="Q3665">
        <v>30000</v>
      </c>
      <c r="R3665">
        <v>352500</v>
      </c>
      <c r="S3665">
        <v>11.75</v>
      </c>
      <c r="T3665">
        <v>0.39</v>
      </c>
      <c r="U3665">
        <f t="shared" si="1095"/>
        <v>352500</v>
      </c>
      <c r="V3665">
        <f t="shared" si="1096"/>
        <v>900000</v>
      </c>
      <c r="W3665" s="1" t="s">
        <v>160</v>
      </c>
      <c r="X3665" s="1" t="s">
        <v>1236</v>
      </c>
      <c r="Y3665" s="1" t="s">
        <v>161</v>
      </c>
      <c r="Z3665" s="3">
        <v>7348</v>
      </c>
      <c r="AA3665" s="4">
        <f t="shared" si="1100"/>
        <v>2700</v>
      </c>
      <c r="AB3665" s="4">
        <f t="shared" si="1107"/>
        <v>5537.1742059999997</v>
      </c>
      <c r="AC3665" s="4">
        <f t="shared" si="1108"/>
        <v>2700</v>
      </c>
      <c r="AD3665" s="4">
        <f t="shared" si="1101"/>
        <v>5090.0859971851851</v>
      </c>
      <c r="AE3665" s="4">
        <v>2700</v>
      </c>
      <c r="AF3665" s="4">
        <v>2700</v>
      </c>
      <c r="AG3665" s="4">
        <f>AE3665</f>
        <v>2700</v>
      </c>
      <c r="AI3665" t="e">
        <f t="shared" si="1097"/>
        <v>#N/A</v>
      </c>
      <c r="AJ3665">
        <v>6147.18</v>
      </c>
      <c r="AK3665" s="2">
        <v>6147.18</v>
      </c>
      <c r="AL3665" s="2">
        <f>AJ3665</f>
        <v>6147.18</v>
      </c>
      <c r="AM3665" s="4"/>
      <c r="AN3665" t="e">
        <f>VLOOKUP([1]!Tabelle13[[#This Row],[Vlookup this ID for freight costs]],$AL$2:$AL$6811,2,FALSE)</f>
        <v>#REF!</v>
      </c>
      <c r="AP3665">
        <v>759.99</v>
      </c>
      <c r="AQ3665">
        <v>759.99</v>
      </c>
      <c r="AR3665" s="4">
        <v>31</v>
      </c>
      <c r="AS3665" s="4">
        <v>8</v>
      </c>
      <c r="AT3665" s="4">
        <v>2010</v>
      </c>
      <c r="AU3665" s="4">
        <v>17</v>
      </c>
      <c r="AV3665" s="4">
        <v>8</v>
      </c>
      <c r="AW3665" s="4">
        <v>2010</v>
      </c>
      <c r="AX3665" t="str">
        <f t="shared" si="1098"/>
        <v>No Delay</v>
      </c>
      <c r="AY3665">
        <f t="shared" si="1099"/>
        <v>0</v>
      </c>
    </row>
    <row r="3666" spans="1:51" x14ac:dyDescent="0.2">
      <c r="A3666" s="3">
        <v>83097</v>
      </c>
      <c r="B3666" s="1" t="s">
        <v>215</v>
      </c>
      <c r="C3666" s="1" t="s">
        <v>89</v>
      </c>
      <c r="D3666" s="1" t="s">
        <v>130</v>
      </c>
      <c r="E3666" s="1" t="s">
        <v>101</v>
      </c>
      <c r="F3666" s="1" t="s">
        <v>101</v>
      </c>
      <c r="G3666" s="13" t="s">
        <v>1351</v>
      </c>
      <c r="H3666" s="12">
        <v>41306</v>
      </c>
      <c r="I3666" s="12" t="s">
        <v>933</v>
      </c>
      <c r="J3666" s="12">
        <v>41288</v>
      </c>
      <c r="K3666" s="4">
        <v>4400</v>
      </c>
      <c r="L3666" s="1" t="s">
        <v>146</v>
      </c>
      <c r="M3666" s="1" t="s">
        <v>132</v>
      </c>
      <c r="N3666" s="1" t="s">
        <v>676</v>
      </c>
      <c r="O3666" s="1" t="s">
        <v>93</v>
      </c>
      <c r="P3666">
        <v>60</v>
      </c>
      <c r="Q3666">
        <v>3952</v>
      </c>
      <c r="R3666">
        <v>10907.52</v>
      </c>
      <c r="S3666">
        <v>2.76</v>
      </c>
      <c r="T3666">
        <v>0.05</v>
      </c>
      <c r="U3666">
        <f t="shared" si="1095"/>
        <v>10907.519999999999</v>
      </c>
      <c r="V3666">
        <f t="shared" si="1096"/>
        <v>237120</v>
      </c>
      <c r="W3666" s="1" t="s">
        <v>155</v>
      </c>
      <c r="X3666" s="1" t="s">
        <v>1236</v>
      </c>
      <c r="Y3666" s="1" t="s">
        <v>156</v>
      </c>
      <c r="Z3666" s="3">
        <v>13090</v>
      </c>
      <c r="AA3666" s="4">
        <f t="shared" si="1100"/>
        <v>2705</v>
      </c>
      <c r="AB3666" s="4">
        <f t="shared" si="1107"/>
        <v>2678.4635115999999</v>
      </c>
      <c r="AC3666" s="4">
        <f t="shared" si="1108"/>
        <v>2705</v>
      </c>
      <c r="AD3666" s="4">
        <f t="shared" si="1101"/>
        <v>2705</v>
      </c>
      <c r="AE3666" s="4">
        <v>2705</v>
      </c>
      <c r="AF3666" s="4">
        <v>2705</v>
      </c>
      <c r="AG3666" s="4">
        <f>AE3666</f>
        <v>2705</v>
      </c>
      <c r="AI3666" t="e">
        <f t="shared" si="1097"/>
        <v>#N/A</v>
      </c>
      <c r="AJ3666">
        <v>9879.25</v>
      </c>
      <c r="AK3666" s="2">
        <v>9879.25</v>
      </c>
      <c r="AL3666" s="2">
        <f>AJ3666</f>
        <v>9879.25</v>
      </c>
      <c r="AM3666" s="4"/>
      <c r="AN3666" t="e">
        <f>VLOOKUP([1]!Tabelle13[[#This Row],[Vlookup this ID for freight costs]],$AL$2:$AL$6811,2,FALSE)</f>
        <v>#REF!</v>
      </c>
      <c r="AP3666">
        <v>15.29</v>
      </c>
      <c r="AQ3666">
        <v>15.29</v>
      </c>
      <c r="AR3666" s="4">
        <v>1</v>
      </c>
      <c r="AS3666" s="4">
        <v>2</v>
      </c>
      <c r="AT3666" s="4">
        <v>2013</v>
      </c>
      <c r="AU3666" s="4">
        <v>14</v>
      </c>
      <c r="AV3666" s="4">
        <v>1</v>
      </c>
      <c r="AW3666" s="4">
        <v>2013</v>
      </c>
      <c r="AX3666" t="str">
        <f t="shared" si="1098"/>
        <v>No Delay</v>
      </c>
      <c r="AY3666">
        <f t="shared" si="1099"/>
        <v>0</v>
      </c>
    </row>
    <row r="3667" spans="1:51" x14ac:dyDescent="0.2">
      <c r="A3667" s="3">
        <v>86535</v>
      </c>
      <c r="B3667" s="1" t="s">
        <v>215</v>
      </c>
      <c r="C3667" s="1" t="s">
        <v>89</v>
      </c>
      <c r="D3667" s="1" t="s">
        <v>130</v>
      </c>
      <c r="E3667" s="1" t="s">
        <v>101</v>
      </c>
      <c r="F3667" s="1" t="s">
        <v>101</v>
      </c>
      <c r="G3667" s="13" t="s">
        <v>1351</v>
      </c>
      <c r="H3667" s="12">
        <v>41306</v>
      </c>
      <c r="I3667" s="12" t="s">
        <v>933</v>
      </c>
      <c r="J3667" s="12">
        <v>41288</v>
      </c>
      <c r="K3667" s="4">
        <v>4403</v>
      </c>
      <c r="L3667" s="1" t="s">
        <v>146</v>
      </c>
      <c r="M3667" s="1" t="s">
        <v>132</v>
      </c>
      <c r="N3667" s="1" t="s">
        <v>676</v>
      </c>
      <c r="O3667" s="1" t="s">
        <v>93</v>
      </c>
      <c r="P3667">
        <v>60</v>
      </c>
      <c r="Q3667">
        <v>6800</v>
      </c>
      <c r="R3667">
        <v>18768</v>
      </c>
      <c r="S3667">
        <v>2.76</v>
      </c>
      <c r="T3667">
        <v>0.05</v>
      </c>
      <c r="U3667">
        <f t="shared" si="1095"/>
        <v>18768</v>
      </c>
      <c r="V3667">
        <f t="shared" si="1096"/>
        <v>408000</v>
      </c>
      <c r="W3667" s="1" t="s">
        <v>160</v>
      </c>
      <c r="X3667" s="1" t="s">
        <v>1236</v>
      </c>
      <c r="Y3667" s="1" t="s">
        <v>161</v>
      </c>
      <c r="Z3667" s="3">
        <v>12573</v>
      </c>
      <c r="AA3667" s="4">
        <f t="shared" si="1100"/>
        <v>2705</v>
      </c>
      <c r="AB3667" s="4">
        <f t="shared" si="1107"/>
        <v>2991.0252460000002</v>
      </c>
      <c r="AC3667" s="4">
        <f t="shared" si="1108"/>
        <v>2705</v>
      </c>
      <c r="AD3667" s="4">
        <f t="shared" si="1101"/>
        <v>1996.1387206666666</v>
      </c>
      <c r="AE3667" s="3" t="s">
        <v>2136</v>
      </c>
      <c r="AF3667" s="3">
        <v>2705</v>
      </c>
      <c r="AG3667" s="4">
        <f>AI3667</f>
        <v>2705</v>
      </c>
      <c r="AH3667" s="4">
        <v>83097</v>
      </c>
      <c r="AI3667">
        <f t="shared" si="1097"/>
        <v>2705</v>
      </c>
      <c r="AJ3667" t="s">
        <v>2136</v>
      </c>
      <c r="AK3667" s="2">
        <v>9879.25</v>
      </c>
      <c r="AL3667" s="2">
        <f>AN3667</f>
        <v>9879.25</v>
      </c>
      <c r="AM3667" s="4">
        <v>83097</v>
      </c>
      <c r="AN3667">
        <f>INDEX($AJ$2:$AJ$6811,MATCH(AM3667,$A$2:$A$6811,0))</f>
        <v>9879.25</v>
      </c>
      <c r="AP3667">
        <v>26.31</v>
      </c>
      <c r="AQ3667">
        <v>26.31</v>
      </c>
      <c r="AR3667" s="4">
        <v>1</v>
      </c>
      <c r="AS3667" s="4">
        <v>2</v>
      </c>
      <c r="AT3667" s="4">
        <v>2013</v>
      </c>
      <c r="AU3667" s="4">
        <v>14</v>
      </c>
      <c r="AV3667" s="4">
        <v>1</v>
      </c>
      <c r="AW3667" s="4">
        <v>2013</v>
      </c>
      <c r="AX3667" t="str">
        <f t="shared" si="1098"/>
        <v>No Delay</v>
      </c>
      <c r="AY3667">
        <f t="shared" si="1099"/>
        <v>0</v>
      </c>
    </row>
    <row r="3668" spans="1:51" x14ac:dyDescent="0.2">
      <c r="A3668" s="3">
        <v>84207</v>
      </c>
      <c r="B3668" s="1" t="s">
        <v>368</v>
      </c>
      <c r="C3668" s="1" t="s">
        <v>73</v>
      </c>
      <c r="D3668" s="1" t="s">
        <v>130</v>
      </c>
      <c r="E3668" s="1" t="s">
        <v>101</v>
      </c>
      <c r="F3668" s="1" t="s">
        <v>101</v>
      </c>
      <c r="G3668" s="13" t="s">
        <v>1027</v>
      </c>
      <c r="H3668" s="12">
        <v>41263</v>
      </c>
      <c r="I3668" s="12" t="s">
        <v>2137</v>
      </c>
      <c r="J3668" s="12">
        <v>41254</v>
      </c>
      <c r="K3668" s="4">
        <v>4348</v>
      </c>
      <c r="L3668" s="1" t="s">
        <v>146</v>
      </c>
      <c r="M3668" s="1" t="s">
        <v>132</v>
      </c>
      <c r="N3668" s="1" t="s">
        <v>203</v>
      </c>
      <c r="O3668" s="1" t="s">
        <v>93</v>
      </c>
      <c r="P3668">
        <v>60</v>
      </c>
      <c r="Q3668">
        <v>33978</v>
      </c>
      <c r="R3668">
        <v>78149.399999999994</v>
      </c>
      <c r="S3668">
        <v>2.2999999999999998</v>
      </c>
      <c r="T3668">
        <v>0.04</v>
      </c>
      <c r="U3668">
        <f t="shared" si="1095"/>
        <v>78149.399999999994</v>
      </c>
      <c r="V3668">
        <f t="shared" si="1096"/>
        <v>2038680</v>
      </c>
      <c r="W3668" s="1" t="s">
        <v>204</v>
      </c>
      <c r="X3668" s="1" t="s">
        <v>1236</v>
      </c>
      <c r="Y3668" s="1" t="s">
        <v>205</v>
      </c>
      <c r="Z3668" s="3">
        <v>15015</v>
      </c>
      <c r="AA3668" s="4">
        <f t="shared" si="1100"/>
        <v>2705</v>
      </c>
      <c r="AB3668" s="4">
        <f t="shared" si="1107"/>
        <v>5973.7509544000004</v>
      </c>
      <c r="AC3668" s="4">
        <f t="shared" si="1108"/>
        <v>2705</v>
      </c>
      <c r="AD3668" s="4">
        <f t="shared" si="1101"/>
        <v>2705</v>
      </c>
      <c r="AE3668" s="4">
        <v>2705</v>
      </c>
      <c r="AF3668" s="4">
        <v>2705</v>
      </c>
      <c r="AG3668" s="4">
        <f>AE3668</f>
        <v>2705</v>
      </c>
      <c r="AI3668" t="e">
        <f t="shared" si="1097"/>
        <v>#N/A</v>
      </c>
      <c r="AJ3668">
        <v>9751.7999999999993</v>
      </c>
      <c r="AK3668" s="2">
        <v>9751.7999999999993</v>
      </c>
      <c r="AL3668" s="2">
        <f>AJ3668</f>
        <v>9751.7999999999993</v>
      </c>
      <c r="AM3668" s="4"/>
      <c r="AN3668" t="e">
        <f>VLOOKUP([1]!Tabelle13[[#This Row],[Vlookup this ID for freight costs]],$AL$2:$AL$6811,2,FALSE)</f>
        <v>#REF!</v>
      </c>
      <c r="AP3668">
        <v>109.57</v>
      </c>
      <c r="AQ3668">
        <v>109.57</v>
      </c>
      <c r="AR3668" s="4">
        <v>20</v>
      </c>
      <c r="AS3668" s="4">
        <v>12</v>
      </c>
      <c r="AT3668" s="4">
        <v>2012</v>
      </c>
      <c r="AU3668" s="4">
        <v>11</v>
      </c>
      <c r="AV3668" s="4">
        <v>12</v>
      </c>
      <c r="AW3668" s="4">
        <v>2012</v>
      </c>
      <c r="AX3668" t="str">
        <f t="shared" si="1098"/>
        <v>No Delay</v>
      </c>
      <c r="AY3668">
        <f t="shared" si="1099"/>
        <v>0</v>
      </c>
    </row>
    <row r="3669" spans="1:51" x14ac:dyDescent="0.2">
      <c r="A3669" s="3">
        <v>86534</v>
      </c>
      <c r="B3669" s="1" t="s">
        <v>215</v>
      </c>
      <c r="C3669" s="1" t="s">
        <v>89</v>
      </c>
      <c r="D3669" s="1" t="s">
        <v>130</v>
      </c>
      <c r="E3669" s="1" t="s">
        <v>101</v>
      </c>
      <c r="F3669" s="1" t="s">
        <v>101</v>
      </c>
      <c r="G3669" s="13" t="s">
        <v>1351</v>
      </c>
      <c r="H3669" s="12">
        <v>41306</v>
      </c>
      <c r="I3669" s="12" t="s">
        <v>933</v>
      </c>
      <c r="J3669" s="12">
        <v>41288</v>
      </c>
      <c r="K3669" s="4">
        <v>4402</v>
      </c>
      <c r="L3669" s="1" t="s">
        <v>146</v>
      </c>
      <c r="M3669" s="1" t="s">
        <v>132</v>
      </c>
      <c r="N3669" s="1" t="s">
        <v>275</v>
      </c>
      <c r="O3669" s="1" t="s">
        <v>93</v>
      </c>
      <c r="P3669">
        <v>60</v>
      </c>
      <c r="Q3669">
        <v>25740</v>
      </c>
      <c r="R3669">
        <v>198712.8</v>
      </c>
      <c r="S3669">
        <v>7.72</v>
      </c>
      <c r="T3669">
        <v>0.13</v>
      </c>
      <c r="U3669">
        <f t="shared" si="1095"/>
        <v>198712.8</v>
      </c>
      <c r="V3669">
        <f t="shared" si="1096"/>
        <v>1544400</v>
      </c>
      <c r="W3669" s="1" t="s">
        <v>179</v>
      </c>
      <c r="X3669" s="1" t="s">
        <v>1236</v>
      </c>
      <c r="Y3669" s="1" t="s">
        <v>156</v>
      </c>
      <c r="Z3669" s="3">
        <v>13090</v>
      </c>
      <c r="AA3669" s="4">
        <f t="shared" si="1100"/>
        <v>2705</v>
      </c>
      <c r="AB3669" s="4">
        <f t="shared" si="1107"/>
        <v>5069.6485780000003</v>
      </c>
      <c r="AC3669" s="4">
        <f t="shared" si="1108"/>
        <v>2705</v>
      </c>
      <c r="AD3669" s="4">
        <f t="shared" si="1101"/>
        <v>2705</v>
      </c>
      <c r="AE3669" s="3" t="s">
        <v>2136</v>
      </c>
      <c r="AF3669" s="3">
        <v>2705</v>
      </c>
      <c r="AG3669" s="4">
        <f>AI3669</f>
        <v>2705</v>
      </c>
      <c r="AH3669" s="4">
        <v>83097</v>
      </c>
      <c r="AI3669">
        <f t="shared" si="1097"/>
        <v>2705</v>
      </c>
      <c r="AJ3669" t="s">
        <v>2136</v>
      </c>
      <c r="AK3669" s="2">
        <v>9879.25</v>
      </c>
      <c r="AL3669" s="2">
        <f>AN3669</f>
        <v>9879.25</v>
      </c>
      <c r="AM3669" s="4">
        <v>83097</v>
      </c>
      <c r="AN3669">
        <f>INDEX($AJ$2:$AJ$6811,MATCH(AM3669,$A$2:$A$6811,0))</f>
        <v>9879.25</v>
      </c>
      <c r="AP3669">
        <v>278.60000000000002</v>
      </c>
      <c r="AQ3669">
        <v>278.60000000000002</v>
      </c>
      <c r="AR3669" s="4">
        <v>1</v>
      </c>
      <c r="AS3669" s="4">
        <v>2</v>
      </c>
      <c r="AT3669" s="4">
        <v>2013</v>
      </c>
      <c r="AU3669" s="4">
        <v>14</v>
      </c>
      <c r="AV3669" s="4">
        <v>1</v>
      </c>
      <c r="AW3669" s="4">
        <v>2013</v>
      </c>
      <c r="AX3669" t="str">
        <f t="shared" si="1098"/>
        <v>No Delay</v>
      </c>
      <c r="AY3669">
        <f t="shared" si="1099"/>
        <v>0</v>
      </c>
    </row>
    <row r="3670" spans="1:51" x14ac:dyDescent="0.2">
      <c r="A3670" s="3">
        <v>40762</v>
      </c>
      <c r="B3670" s="1" t="s">
        <v>1686</v>
      </c>
      <c r="C3670" s="1" t="s">
        <v>165</v>
      </c>
      <c r="D3670" s="1" t="s">
        <v>52</v>
      </c>
      <c r="E3670" s="1" t="s">
        <v>53</v>
      </c>
      <c r="F3670" s="1" t="s">
        <v>53</v>
      </c>
      <c r="G3670" s="13" t="s">
        <v>2138</v>
      </c>
      <c r="H3670" s="12">
        <v>41108</v>
      </c>
      <c r="I3670" s="12" t="s">
        <v>1841</v>
      </c>
      <c r="J3670" s="12">
        <v>41113</v>
      </c>
      <c r="K3670" s="4">
        <v>4036</v>
      </c>
      <c r="L3670" s="1" t="s">
        <v>146</v>
      </c>
      <c r="M3670" s="1" t="s">
        <v>170</v>
      </c>
      <c r="N3670" s="1" t="s">
        <v>408</v>
      </c>
      <c r="O3670" s="1" t="s">
        <v>93</v>
      </c>
      <c r="P3670">
        <v>120</v>
      </c>
      <c r="Q3670">
        <v>10679</v>
      </c>
      <c r="R3670">
        <v>272314.5</v>
      </c>
      <c r="S3670">
        <v>25.5</v>
      </c>
      <c r="T3670">
        <v>0.21</v>
      </c>
      <c r="U3670">
        <f t="shared" si="1095"/>
        <v>272314.5</v>
      </c>
      <c r="V3670">
        <f t="shared" si="1096"/>
        <v>1281480</v>
      </c>
      <c r="W3670" s="1" t="s">
        <v>155</v>
      </c>
      <c r="X3670" s="1" t="s">
        <v>1236</v>
      </c>
      <c r="Y3670" s="1" t="s">
        <v>156</v>
      </c>
      <c r="Z3670" s="3">
        <v>5457</v>
      </c>
      <c r="AA3670" s="4">
        <f t="shared" si="1100"/>
        <v>2709</v>
      </c>
      <c r="AB3670" s="4">
        <f t="shared" si="1107"/>
        <v>3416.7369622000001</v>
      </c>
      <c r="AC3670" s="4">
        <f t="shared" si="1108"/>
        <v>2709</v>
      </c>
      <c r="AD3670" s="4">
        <f t="shared" si="1101"/>
        <v>2709</v>
      </c>
      <c r="AE3670" s="4">
        <v>2709</v>
      </c>
      <c r="AF3670" s="4">
        <v>2709</v>
      </c>
      <c r="AG3670" s="4">
        <f t="shared" ref="AG3670:AG3676" si="1109">AE3670</f>
        <v>2709</v>
      </c>
      <c r="AI3670" t="e">
        <f t="shared" si="1097"/>
        <v>#N/A</v>
      </c>
      <c r="AJ3670">
        <v>11409.29</v>
      </c>
      <c r="AK3670" s="2">
        <v>11409.29</v>
      </c>
      <c r="AL3670" s="2">
        <f t="shared" ref="AL3670:AL3676" si="1110">AJ3670</f>
        <v>11409.29</v>
      </c>
      <c r="AM3670" s="4"/>
      <c r="AN3670" t="e">
        <f>VLOOKUP([1]!Tabelle13[[#This Row],[Vlookup this ID for freight costs]],$AL$2:$AL$6811,2,FALSE)</f>
        <v>#REF!</v>
      </c>
      <c r="AP3670">
        <v>381.78</v>
      </c>
      <c r="AQ3670">
        <v>381.78</v>
      </c>
      <c r="AR3670" s="4">
        <v>18</v>
      </c>
      <c r="AS3670" s="4">
        <v>7</v>
      </c>
      <c r="AT3670" s="4">
        <v>2012</v>
      </c>
      <c r="AU3670" s="4">
        <v>23</v>
      </c>
      <c r="AV3670" s="4">
        <v>7</v>
      </c>
      <c r="AW3670" s="4">
        <v>2012</v>
      </c>
      <c r="AX3670" t="str">
        <f t="shared" si="1098"/>
        <v>Delay</v>
      </c>
      <c r="AY3670">
        <f t="shared" si="1099"/>
        <v>5</v>
      </c>
    </row>
    <row r="3671" spans="1:51" x14ac:dyDescent="0.2">
      <c r="A3671" s="3">
        <v>1350</v>
      </c>
      <c r="B3671" s="1" t="s">
        <v>88</v>
      </c>
      <c r="C3671" s="1" t="s">
        <v>89</v>
      </c>
      <c r="D3671" s="1" t="s">
        <v>74</v>
      </c>
      <c r="E3671" s="1" t="s">
        <v>53</v>
      </c>
      <c r="F3671" s="1" t="s">
        <v>53</v>
      </c>
      <c r="G3671" s="13" t="s">
        <v>656</v>
      </c>
      <c r="H3671" s="12">
        <v>39357</v>
      </c>
      <c r="I3671" s="12" t="s">
        <v>656</v>
      </c>
      <c r="J3671" s="12">
        <v>39357</v>
      </c>
      <c r="K3671" s="4">
        <v>413</v>
      </c>
      <c r="L3671" s="1" t="s">
        <v>146</v>
      </c>
      <c r="M3671" s="1" t="s">
        <v>182</v>
      </c>
      <c r="N3671" s="1" t="s">
        <v>684</v>
      </c>
      <c r="O3671" s="1" t="s">
        <v>685</v>
      </c>
      <c r="P3671">
        <v>60</v>
      </c>
      <c r="Q3671">
        <v>4270</v>
      </c>
      <c r="R3671">
        <v>40565</v>
      </c>
      <c r="S3671">
        <v>9.5</v>
      </c>
      <c r="T3671">
        <v>0.16</v>
      </c>
      <c r="U3671">
        <f t="shared" si="1095"/>
        <v>40565</v>
      </c>
      <c r="V3671">
        <f t="shared" si="1096"/>
        <v>256200</v>
      </c>
      <c r="W3671" s="1" t="s">
        <v>185</v>
      </c>
      <c r="X3671" s="1" t="s">
        <v>186</v>
      </c>
      <c r="Y3671" s="1" t="s">
        <v>186</v>
      </c>
      <c r="Z3671" s="3">
        <v>4287</v>
      </c>
      <c r="AA3671" s="4">
        <f>AB3671</f>
        <v>2713.7638419999998</v>
      </c>
      <c r="AB3671" s="2">
        <f>2245.156962+0.109744*Q3671</f>
        <v>2713.7638419999998</v>
      </c>
      <c r="AC3671" s="4">
        <f>AD3671</f>
        <v>2713.7638419999998</v>
      </c>
      <c r="AD3671" s="4">
        <f t="shared" si="1101"/>
        <v>2713.7638419999998</v>
      </c>
      <c r="AE3671" s="4" t="s">
        <v>62</v>
      </c>
      <c r="AG3671" s="4" t="str">
        <f t="shared" si="1109"/>
        <v>Weight Captured Separately</v>
      </c>
      <c r="AH3671" s="4">
        <v>11161</v>
      </c>
      <c r="AI3671">
        <f t="shared" si="1097"/>
        <v>14311</v>
      </c>
      <c r="AJ3671" t="s">
        <v>81</v>
      </c>
      <c r="AK3671" s="2"/>
      <c r="AL3671" s="2" t="str">
        <f t="shared" si="1110"/>
        <v>Freight Included in Commodity Cost</v>
      </c>
      <c r="AM3671" s="4"/>
      <c r="AN3671" t="e">
        <f>VLOOKUP([1]!Tabelle13[[#This Row],[Vlookup this ID for freight costs]],$AL$2:$AL$6811,2,FALSE)</f>
        <v>#REF!</v>
      </c>
      <c r="AO3671">
        <f>IF(AK:AK="",AC:AC*6.242+1.383 -2.844 + 3.145 -2.265  -2.026,AK:AK)</f>
        <v>16936.706901763999</v>
      </c>
      <c r="AP3671">
        <v>64.900000000000006</v>
      </c>
      <c r="AQ3671">
        <v>64.900000000000006</v>
      </c>
      <c r="AR3671" s="4">
        <v>2</v>
      </c>
      <c r="AS3671" s="4">
        <v>10</v>
      </c>
      <c r="AT3671" s="4">
        <v>2007</v>
      </c>
      <c r="AU3671" s="4">
        <v>2</v>
      </c>
      <c r="AV3671" s="4">
        <v>10</v>
      </c>
      <c r="AW3671" s="4">
        <v>2007</v>
      </c>
      <c r="AX3671" t="str">
        <f t="shared" si="1098"/>
        <v>No Delay</v>
      </c>
      <c r="AY3671">
        <f t="shared" si="1099"/>
        <v>0</v>
      </c>
    </row>
    <row r="3672" spans="1:51" x14ac:dyDescent="0.2">
      <c r="A3672" s="3">
        <v>82855</v>
      </c>
      <c r="B3672" s="1" t="s">
        <v>215</v>
      </c>
      <c r="C3672" s="1" t="s">
        <v>89</v>
      </c>
      <c r="D3672" s="1" t="s">
        <v>130</v>
      </c>
      <c r="E3672" s="1" t="s">
        <v>53</v>
      </c>
      <c r="F3672" s="1" t="s">
        <v>53</v>
      </c>
      <c r="G3672" s="13" t="s">
        <v>2139</v>
      </c>
      <c r="H3672" s="12">
        <v>40218</v>
      </c>
      <c r="I3672" s="12" t="s">
        <v>441</v>
      </c>
      <c r="J3672" s="12">
        <v>40211</v>
      </c>
      <c r="K3672" s="4">
        <v>2179</v>
      </c>
      <c r="L3672" s="1" t="s">
        <v>146</v>
      </c>
      <c r="M3672" s="1" t="s">
        <v>132</v>
      </c>
      <c r="N3672" s="1" t="s">
        <v>275</v>
      </c>
      <c r="O3672" s="1" t="s">
        <v>93</v>
      </c>
      <c r="P3672">
        <v>60</v>
      </c>
      <c r="Q3672">
        <v>30000</v>
      </c>
      <c r="R3672">
        <v>262800</v>
      </c>
      <c r="S3672">
        <v>8.76</v>
      </c>
      <c r="T3672">
        <v>0.15</v>
      </c>
      <c r="U3672">
        <f t="shared" si="1095"/>
        <v>262800</v>
      </c>
      <c r="V3672">
        <f t="shared" si="1096"/>
        <v>1800000</v>
      </c>
      <c r="W3672" s="1" t="s">
        <v>155</v>
      </c>
      <c r="X3672" s="1" t="s">
        <v>1236</v>
      </c>
      <c r="Y3672" s="1" t="s">
        <v>156</v>
      </c>
      <c r="Z3672" s="3">
        <v>9211</v>
      </c>
      <c r="AA3672" s="4">
        <f t="shared" si="1100"/>
        <v>2715</v>
      </c>
      <c r="AB3672" s="4">
        <f xml:space="preserve"> 2244.740206  + 0.1097478*Q3672</f>
        <v>5537.1742059999997</v>
      </c>
      <c r="AC3672" s="4">
        <f>AF3672</f>
        <v>2715</v>
      </c>
      <c r="AD3672" s="4">
        <f t="shared" si="1101"/>
        <v>7954.676925857143</v>
      </c>
      <c r="AE3672" s="4">
        <v>2715</v>
      </c>
      <c r="AF3672" s="4">
        <v>2715</v>
      </c>
      <c r="AG3672" s="4">
        <f t="shared" si="1109"/>
        <v>2715</v>
      </c>
      <c r="AI3672" t="e">
        <f t="shared" si="1097"/>
        <v>#N/A</v>
      </c>
      <c r="AJ3672">
        <v>7403.18</v>
      </c>
      <c r="AK3672" s="2">
        <v>7403.18</v>
      </c>
      <c r="AL3672" s="2">
        <f t="shared" si="1110"/>
        <v>7403.18</v>
      </c>
      <c r="AM3672" s="4"/>
      <c r="AN3672" t="e">
        <f>VLOOKUP([1]!Tabelle13[[#This Row],[Vlookup this ID for freight costs]],$AL$2:$AL$6811,2,FALSE)</f>
        <v>#REF!</v>
      </c>
      <c r="AP3672">
        <v>515.09</v>
      </c>
      <c r="AQ3672">
        <v>515.09</v>
      </c>
      <c r="AR3672" s="4">
        <v>9</v>
      </c>
      <c r="AS3672" s="4">
        <v>2</v>
      </c>
      <c r="AT3672" s="4">
        <v>2010</v>
      </c>
      <c r="AU3672" s="4">
        <v>2</v>
      </c>
      <c r="AV3672" s="4">
        <v>2</v>
      </c>
      <c r="AW3672" s="4">
        <v>2010</v>
      </c>
      <c r="AX3672" t="str">
        <f t="shared" si="1098"/>
        <v>No Delay</v>
      </c>
      <c r="AY3672">
        <f t="shared" si="1099"/>
        <v>0</v>
      </c>
    </row>
    <row r="3673" spans="1:51" x14ac:dyDescent="0.2">
      <c r="A3673" s="3">
        <v>22060</v>
      </c>
      <c r="B3673" s="1" t="s">
        <v>328</v>
      </c>
      <c r="C3673" s="1" t="s">
        <v>150</v>
      </c>
      <c r="D3673" s="1" t="s">
        <v>100</v>
      </c>
      <c r="E3673" s="1" t="s">
        <v>101</v>
      </c>
      <c r="F3673" s="1" t="s">
        <v>101</v>
      </c>
      <c r="G3673" s="13" t="s">
        <v>2008</v>
      </c>
      <c r="H3673" s="12">
        <v>40155</v>
      </c>
      <c r="I3673" s="12" t="s">
        <v>2008</v>
      </c>
      <c r="J3673" s="12">
        <v>40155</v>
      </c>
      <c r="K3673" s="4">
        <v>2078</v>
      </c>
      <c r="L3673" s="1" t="s">
        <v>146</v>
      </c>
      <c r="M3673" s="1" t="s">
        <v>1920</v>
      </c>
      <c r="N3673" s="1" t="s">
        <v>284</v>
      </c>
      <c r="O3673" s="1" t="s">
        <v>93</v>
      </c>
      <c r="P3673">
        <v>30</v>
      </c>
      <c r="Q3673">
        <v>4292</v>
      </c>
      <c r="R3673">
        <v>17235.27</v>
      </c>
      <c r="S3673">
        <v>4.0199999999999996</v>
      </c>
      <c r="T3673">
        <v>0.13</v>
      </c>
      <c r="U3673">
        <f t="shared" si="1095"/>
        <v>17253.839999999997</v>
      </c>
      <c r="V3673">
        <f t="shared" si="1096"/>
        <v>128760</v>
      </c>
      <c r="W3673" s="1" t="s">
        <v>155</v>
      </c>
      <c r="X3673" s="1" t="s">
        <v>1236</v>
      </c>
      <c r="Y3673" s="1" t="s">
        <v>156</v>
      </c>
      <c r="Z3673" s="3">
        <v>16635</v>
      </c>
      <c r="AA3673" s="4">
        <f>AB3673</f>
        <v>2716.17821</v>
      </c>
      <c r="AB3673" s="2">
        <f>2245.156962+0.109744*Q3673</f>
        <v>2716.17821</v>
      </c>
      <c r="AC3673" s="4">
        <f>AD3673</f>
        <v>2350.3927366666667</v>
      </c>
      <c r="AD3673" s="4">
        <f t="shared" si="1101"/>
        <v>2350.3927366666667</v>
      </c>
      <c r="AE3673" s="4" t="s">
        <v>62</v>
      </c>
      <c r="AG3673" s="4" t="str">
        <f t="shared" si="1109"/>
        <v>Weight Captured Separately</v>
      </c>
      <c r="AI3673" t="e">
        <f t="shared" si="1097"/>
        <v>#N/A</v>
      </c>
      <c r="AJ3673" t="s">
        <v>81</v>
      </c>
      <c r="AK3673" s="2"/>
      <c r="AL3673" s="2" t="str">
        <f t="shared" si="1110"/>
        <v>Freight Included in Commodity Cost</v>
      </c>
      <c r="AM3673" s="4"/>
      <c r="AN3673" t="e">
        <f>VLOOKUP([1]!Tabelle13[[#This Row],[Vlookup this ID for freight costs]],$AL$2:$AL$6811,2,FALSE)</f>
        <v>#REF!</v>
      </c>
      <c r="AO3673">
        <f>IF(AK:AK="",AC:AC*6.242+1.383 -2.844 + 3.145 -2.265  -2.026,AK:AK)</f>
        <v>14668.544462273336</v>
      </c>
      <c r="AP3673">
        <v>33.78</v>
      </c>
      <c r="AQ3673">
        <v>33.78</v>
      </c>
      <c r="AR3673" s="4">
        <v>8</v>
      </c>
      <c r="AS3673" s="4">
        <v>12</v>
      </c>
      <c r="AT3673" s="4">
        <v>2009</v>
      </c>
      <c r="AU3673" s="4">
        <v>8</v>
      </c>
      <c r="AV3673" s="4">
        <v>12</v>
      </c>
      <c r="AW3673" s="4">
        <v>2009</v>
      </c>
      <c r="AX3673" t="str">
        <f t="shared" si="1098"/>
        <v>No Delay</v>
      </c>
      <c r="AY3673">
        <f t="shared" si="1099"/>
        <v>0</v>
      </c>
    </row>
    <row r="3674" spans="1:51" x14ac:dyDescent="0.2">
      <c r="A3674" s="3">
        <v>10715</v>
      </c>
      <c r="B3674" s="1" t="s">
        <v>119</v>
      </c>
      <c r="C3674" s="1" t="s">
        <v>114</v>
      </c>
      <c r="D3674" s="1" t="s">
        <v>130</v>
      </c>
      <c r="E3674" s="1" t="s">
        <v>101</v>
      </c>
      <c r="F3674" s="1" t="s">
        <v>101</v>
      </c>
      <c r="G3674" s="13" t="s">
        <v>118</v>
      </c>
      <c r="H3674" s="12">
        <v>39742</v>
      </c>
      <c r="I3674" s="12" t="s">
        <v>118</v>
      </c>
      <c r="J3674" s="12">
        <v>39742</v>
      </c>
      <c r="K3674" s="4">
        <v>1133</v>
      </c>
      <c r="L3674" s="1" t="s">
        <v>146</v>
      </c>
      <c r="M3674" s="1" t="s">
        <v>132</v>
      </c>
      <c r="N3674" s="1" t="s">
        <v>265</v>
      </c>
      <c r="O3674" s="1" t="s">
        <v>93</v>
      </c>
      <c r="P3674">
        <v>60</v>
      </c>
      <c r="Q3674">
        <v>29011</v>
      </c>
      <c r="R3674">
        <v>98637.4</v>
      </c>
      <c r="S3674">
        <v>3.4</v>
      </c>
      <c r="T3674">
        <v>0.06</v>
      </c>
      <c r="U3674">
        <f t="shared" si="1095"/>
        <v>98637.4</v>
      </c>
      <c r="V3674">
        <f t="shared" si="1096"/>
        <v>1740660</v>
      </c>
      <c r="W3674" s="1" t="s">
        <v>155</v>
      </c>
      <c r="X3674" s="1" t="s">
        <v>1236</v>
      </c>
      <c r="Y3674" s="1" t="s">
        <v>156</v>
      </c>
      <c r="Z3674" s="3">
        <v>14240</v>
      </c>
      <c r="AA3674" s="4">
        <f t="shared" si="1100"/>
        <v>2717</v>
      </c>
      <c r="AB3674" s="4">
        <f t="shared" ref="AB3674:AB3684" si="1111" xml:space="preserve"> 2244.740206  + 0.1097478*Q3674</f>
        <v>5428.6336318000003</v>
      </c>
      <c r="AC3674" s="4">
        <f t="shared" ref="AC3674:AC3684" si="1112">AF3674</f>
        <v>2717</v>
      </c>
      <c r="AD3674" s="4">
        <f t="shared" si="1101"/>
        <v>2717</v>
      </c>
      <c r="AE3674" s="4">
        <v>2717</v>
      </c>
      <c r="AF3674" s="4">
        <v>2717</v>
      </c>
      <c r="AG3674" s="4">
        <f t="shared" si="1109"/>
        <v>2717</v>
      </c>
      <c r="AH3674" s="4">
        <v>83460</v>
      </c>
      <c r="AI3674">
        <f t="shared" si="1097"/>
        <v>16417</v>
      </c>
      <c r="AJ3674">
        <v>4060.55</v>
      </c>
      <c r="AK3674" s="2">
        <v>4060.55</v>
      </c>
      <c r="AL3674" s="2">
        <f t="shared" si="1110"/>
        <v>4060.55</v>
      </c>
      <c r="AM3674" s="4"/>
      <c r="AN3674" t="e">
        <f>VLOOKUP([1]!Tabelle13[[#This Row],[Vlookup this ID for freight costs]],$AL$2:$AL$6811,2,FALSE)</f>
        <v>#REF!</v>
      </c>
      <c r="AP3674">
        <v>193.33</v>
      </c>
      <c r="AQ3674">
        <v>193.33</v>
      </c>
      <c r="AR3674" s="4">
        <v>21</v>
      </c>
      <c r="AS3674" s="4">
        <v>10</v>
      </c>
      <c r="AT3674" s="4">
        <v>2008</v>
      </c>
      <c r="AU3674" s="4">
        <v>21</v>
      </c>
      <c r="AV3674" s="4">
        <v>10</v>
      </c>
      <c r="AW3674" s="4">
        <v>2008</v>
      </c>
      <c r="AX3674" t="str">
        <f t="shared" si="1098"/>
        <v>No Delay</v>
      </c>
      <c r="AY3674">
        <f t="shared" si="1099"/>
        <v>0</v>
      </c>
    </row>
    <row r="3675" spans="1:51" x14ac:dyDescent="0.2">
      <c r="A3675" s="3">
        <v>84368</v>
      </c>
      <c r="B3675" s="1" t="s">
        <v>215</v>
      </c>
      <c r="C3675" s="1" t="s">
        <v>89</v>
      </c>
      <c r="D3675" s="1" t="s">
        <v>130</v>
      </c>
      <c r="E3675" s="1" t="s">
        <v>101</v>
      </c>
      <c r="F3675" s="1" t="s">
        <v>101</v>
      </c>
      <c r="G3675" s="13" t="s">
        <v>1204</v>
      </c>
      <c r="H3675" s="12">
        <v>41794</v>
      </c>
      <c r="I3675" s="12" t="s">
        <v>500</v>
      </c>
      <c r="J3675" s="12">
        <v>41801</v>
      </c>
      <c r="K3675" s="4">
        <v>5526</v>
      </c>
      <c r="L3675" s="1" t="s">
        <v>146</v>
      </c>
      <c r="M3675" s="1" t="s">
        <v>132</v>
      </c>
      <c r="N3675" s="1" t="s">
        <v>742</v>
      </c>
      <c r="O3675" s="1" t="s">
        <v>93</v>
      </c>
      <c r="P3675">
        <v>240</v>
      </c>
      <c r="Q3675">
        <v>6738</v>
      </c>
      <c r="R3675">
        <v>14149.8</v>
      </c>
      <c r="S3675">
        <v>2.1</v>
      </c>
      <c r="T3675">
        <v>0.01</v>
      </c>
      <c r="U3675">
        <f t="shared" si="1095"/>
        <v>14149.800000000001</v>
      </c>
      <c r="V3675">
        <f t="shared" si="1096"/>
        <v>1617120</v>
      </c>
      <c r="W3675" s="1" t="s">
        <v>155</v>
      </c>
      <c r="X3675" s="1" t="s">
        <v>1236</v>
      </c>
      <c r="Y3675" s="1" t="s">
        <v>156</v>
      </c>
      <c r="Z3675" s="3">
        <v>13090</v>
      </c>
      <c r="AA3675" s="4">
        <f t="shared" si="1100"/>
        <v>2720</v>
      </c>
      <c r="AB3675" s="4">
        <f t="shared" si="1111"/>
        <v>2984.2208823999999</v>
      </c>
      <c r="AC3675" s="4">
        <f t="shared" si="1112"/>
        <v>2720</v>
      </c>
      <c r="AD3675" s="4">
        <f t="shared" si="1101"/>
        <v>2720</v>
      </c>
      <c r="AE3675" s="4">
        <v>2720</v>
      </c>
      <c r="AF3675" s="4">
        <v>2720</v>
      </c>
      <c r="AG3675" s="4">
        <f t="shared" si="1109"/>
        <v>2720</v>
      </c>
      <c r="AI3675" t="e">
        <f t="shared" si="1097"/>
        <v>#N/A</v>
      </c>
      <c r="AJ3675">
        <v>32022.51</v>
      </c>
      <c r="AK3675" s="2">
        <v>32022.51</v>
      </c>
      <c r="AL3675" s="2">
        <f t="shared" si="1110"/>
        <v>32022.51</v>
      </c>
      <c r="AM3675" s="4"/>
      <c r="AN3675" t="e">
        <f>VLOOKUP([1]!Tabelle13[[#This Row],[Vlookup this ID for freight costs]],$AL$2:$AL$6811,2,FALSE)</f>
        <v>#REF!</v>
      </c>
      <c r="AP3675">
        <v>14.55</v>
      </c>
      <c r="AQ3675">
        <v>14.55</v>
      </c>
      <c r="AR3675" s="4">
        <v>4</v>
      </c>
      <c r="AS3675" s="4">
        <v>6</v>
      </c>
      <c r="AT3675" s="4">
        <v>2014</v>
      </c>
      <c r="AU3675" s="4">
        <v>11</v>
      </c>
      <c r="AV3675" s="4">
        <v>6</v>
      </c>
      <c r="AW3675" s="4">
        <v>2014</v>
      </c>
      <c r="AX3675" t="str">
        <f t="shared" si="1098"/>
        <v>Delay</v>
      </c>
      <c r="AY3675">
        <f t="shared" si="1099"/>
        <v>7</v>
      </c>
    </row>
    <row r="3676" spans="1:51" x14ac:dyDescent="0.2">
      <c r="A3676" s="3">
        <v>84141</v>
      </c>
      <c r="B3676" s="1" t="s">
        <v>463</v>
      </c>
      <c r="C3676" s="1" t="s">
        <v>73</v>
      </c>
      <c r="D3676" s="1" t="s">
        <v>130</v>
      </c>
      <c r="E3676" s="1" t="s">
        <v>101</v>
      </c>
      <c r="F3676" s="1" t="s">
        <v>101</v>
      </c>
      <c r="G3676" s="13" t="s">
        <v>484</v>
      </c>
      <c r="H3676" s="12">
        <v>40968</v>
      </c>
      <c r="I3676" s="12" t="s">
        <v>961</v>
      </c>
      <c r="J3676" s="12">
        <v>40955</v>
      </c>
      <c r="K3676" s="4">
        <v>3745</v>
      </c>
      <c r="L3676" s="1" t="s">
        <v>146</v>
      </c>
      <c r="M3676" s="1" t="s">
        <v>132</v>
      </c>
      <c r="N3676" s="1" t="s">
        <v>265</v>
      </c>
      <c r="O3676" s="1" t="s">
        <v>93</v>
      </c>
      <c r="P3676">
        <v>60</v>
      </c>
      <c r="Q3676">
        <v>9073</v>
      </c>
      <c r="R3676">
        <v>22773.23</v>
      </c>
      <c r="S3676">
        <v>2.5099999999999998</v>
      </c>
      <c r="T3676">
        <v>0.04</v>
      </c>
      <c r="U3676">
        <f t="shared" si="1095"/>
        <v>22773.23</v>
      </c>
      <c r="V3676">
        <f t="shared" si="1096"/>
        <v>544380</v>
      </c>
      <c r="W3676" s="1" t="s">
        <v>861</v>
      </c>
      <c r="X3676" s="1" t="s">
        <v>1236</v>
      </c>
      <c r="Y3676" s="1" t="s">
        <v>156</v>
      </c>
      <c r="Z3676" s="3">
        <v>14969</v>
      </c>
      <c r="AA3676" s="4">
        <f t="shared" si="1100"/>
        <v>2721</v>
      </c>
      <c r="AB3676" s="4">
        <f t="shared" si="1111"/>
        <v>3240.4819954</v>
      </c>
      <c r="AC3676" s="4">
        <f t="shared" si="1112"/>
        <v>2721</v>
      </c>
      <c r="AD3676" s="4">
        <f t="shared" si="1101"/>
        <v>1447.4</v>
      </c>
      <c r="AE3676" s="4">
        <v>2721</v>
      </c>
      <c r="AF3676" s="4">
        <v>2721</v>
      </c>
      <c r="AG3676" s="4">
        <f t="shared" si="1109"/>
        <v>2721</v>
      </c>
      <c r="AI3676" t="e">
        <f t="shared" si="1097"/>
        <v>#N/A</v>
      </c>
      <c r="AJ3676">
        <v>4777.08</v>
      </c>
      <c r="AK3676" s="2">
        <v>4777.08</v>
      </c>
      <c r="AL3676" s="2">
        <f t="shared" si="1110"/>
        <v>4777.08</v>
      </c>
      <c r="AM3676" s="4"/>
      <c r="AN3676" t="e">
        <f>VLOOKUP([1]!Tabelle13[[#This Row],[Vlookup this ID for freight costs]],$AL$2:$AL$6811,2,FALSE)</f>
        <v>#REF!</v>
      </c>
      <c r="AP3676">
        <v>37.58</v>
      </c>
      <c r="AQ3676">
        <v>37.58</v>
      </c>
      <c r="AR3676" s="4">
        <v>29</v>
      </c>
      <c r="AS3676" s="4">
        <v>2</v>
      </c>
      <c r="AT3676" s="4">
        <v>2012</v>
      </c>
      <c r="AU3676" s="4">
        <v>16</v>
      </c>
      <c r="AV3676" s="4">
        <v>2</v>
      </c>
      <c r="AW3676" s="4">
        <v>2012</v>
      </c>
      <c r="AX3676" t="str">
        <f t="shared" si="1098"/>
        <v>No Delay</v>
      </c>
      <c r="AY3676">
        <f t="shared" si="1099"/>
        <v>0</v>
      </c>
    </row>
    <row r="3677" spans="1:51" x14ac:dyDescent="0.2">
      <c r="A3677" s="3">
        <v>85233</v>
      </c>
      <c r="B3677" s="1" t="s">
        <v>463</v>
      </c>
      <c r="C3677" s="1" t="s">
        <v>73</v>
      </c>
      <c r="D3677" s="1" t="s">
        <v>130</v>
      </c>
      <c r="E3677" s="1" t="s">
        <v>101</v>
      </c>
      <c r="F3677" s="1" t="s">
        <v>101</v>
      </c>
      <c r="G3677" s="13" t="s">
        <v>484</v>
      </c>
      <c r="H3677" s="12">
        <v>40968</v>
      </c>
      <c r="I3677" s="12" t="s">
        <v>961</v>
      </c>
      <c r="J3677" s="12">
        <v>40955</v>
      </c>
      <c r="K3677" s="4">
        <v>3747</v>
      </c>
      <c r="L3677" s="1" t="s">
        <v>146</v>
      </c>
      <c r="M3677" s="1" t="s">
        <v>132</v>
      </c>
      <c r="N3677" s="1" t="s">
        <v>196</v>
      </c>
      <c r="O3677" s="1" t="s">
        <v>93</v>
      </c>
      <c r="P3677">
        <v>60</v>
      </c>
      <c r="Q3677">
        <v>13212</v>
      </c>
      <c r="R3677">
        <v>71080.56</v>
      </c>
      <c r="S3677">
        <v>5.38</v>
      </c>
      <c r="T3677">
        <v>0.09</v>
      </c>
      <c r="U3677">
        <f t="shared" si="1095"/>
        <v>71080.56</v>
      </c>
      <c r="V3677">
        <f t="shared" si="1096"/>
        <v>792720</v>
      </c>
      <c r="W3677" s="1" t="s">
        <v>197</v>
      </c>
      <c r="X3677" s="1" t="s">
        <v>1236</v>
      </c>
      <c r="Y3677" s="1" t="s">
        <v>3082</v>
      </c>
      <c r="Z3677" s="3">
        <v>13821</v>
      </c>
      <c r="AA3677" s="4">
        <f t="shared" si="1100"/>
        <v>2721</v>
      </c>
      <c r="AB3677" s="4">
        <f t="shared" si="1111"/>
        <v>3694.7281395999998</v>
      </c>
      <c r="AC3677" s="4">
        <f t="shared" si="1112"/>
        <v>2721</v>
      </c>
      <c r="AD3677" s="4">
        <f t="shared" si="1101"/>
        <v>2721</v>
      </c>
      <c r="AE3677" s="3" t="s">
        <v>2140</v>
      </c>
      <c r="AF3677" s="3">
        <v>2721</v>
      </c>
      <c r="AG3677" s="4">
        <f>AI3677</f>
        <v>2721</v>
      </c>
      <c r="AH3677" s="4">
        <v>84141</v>
      </c>
      <c r="AI3677">
        <f t="shared" si="1097"/>
        <v>2721</v>
      </c>
      <c r="AJ3677" t="s">
        <v>2140</v>
      </c>
      <c r="AK3677" s="2">
        <v>4777.08</v>
      </c>
      <c r="AL3677" s="2">
        <f>AN3677</f>
        <v>4777.08</v>
      </c>
      <c r="AM3677" s="4">
        <v>84141</v>
      </c>
      <c r="AN3677">
        <f>INDEX($AJ$2:$AJ$6811,MATCH(AM3677,$A$2:$A$6811,0))</f>
        <v>4777.08</v>
      </c>
      <c r="AP3677">
        <v>117.28</v>
      </c>
      <c r="AQ3677">
        <v>117.28</v>
      </c>
      <c r="AR3677" s="4">
        <v>29</v>
      </c>
      <c r="AS3677" s="4">
        <v>2</v>
      </c>
      <c r="AT3677" s="4">
        <v>2012</v>
      </c>
      <c r="AU3677" s="4">
        <v>16</v>
      </c>
      <c r="AV3677" s="4">
        <v>2</v>
      </c>
      <c r="AW3677" s="4">
        <v>2012</v>
      </c>
      <c r="AX3677" t="str">
        <f t="shared" si="1098"/>
        <v>No Delay</v>
      </c>
      <c r="AY3677">
        <f t="shared" si="1099"/>
        <v>0</v>
      </c>
    </row>
    <row r="3678" spans="1:51" x14ac:dyDescent="0.2">
      <c r="A3678" s="3">
        <v>85823</v>
      </c>
      <c r="B3678" s="1" t="s">
        <v>463</v>
      </c>
      <c r="C3678" s="1" t="s">
        <v>73</v>
      </c>
      <c r="D3678" s="1" t="s">
        <v>130</v>
      </c>
      <c r="E3678" s="1" t="s">
        <v>101</v>
      </c>
      <c r="F3678" s="1" t="s">
        <v>101</v>
      </c>
      <c r="G3678" s="13" t="s">
        <v>484</v>
      </c>
      <c r="H3678" s="12">
        <v>40968</v>
      </c>
      <c r="I3678" s="12" t="s">
        <v>961</v>
      </c>
      <c r="J3678" s="12">
        <v>40955</v>
      </c>
      <c r="K3678" s="4">
        <v>3751</v>
      </c>
      <c r="L3678" s="1" t="s">
        <v>146</v>
      </c>
      <c r="M3678" s="1" t="s">
        <v>132</v>
      </c>
      <c r="N3678" s="1" t="s">
        <v>238</v>
      </c>
      <c r="O3678" s="1" t="s">
        <v>93</v>
      </c>
      <c r="P3678">
        <v>30</v>
      </c>
      <c r="Q3678">
        <v>10114</v>
      </c>
      <c r="R3678">
        <v>61493.120000000003</v>
      </c>
      <c r="S3678">
        <v>6.08</v>
      </c>
      <c r="T3678">
        <v>0.2</v>
      </c>
      <c r="U3678">
        <f t="shared" si="1095"/>
        <v>61493.120000000003</v>
      </c>
      <c r="V3678">
        <f t="shared" si="1096"/>
        <v>303420</v>
      </c>
      <c r="W3678" s="1" t="s">
        <v>160</v>
      </c>
      <c r="X3678" s="1" t="s">
        <v>1236</v>
      </c>
      <c r="Y3678" s="1" t="s">
        <v>161</v>
      </c>
      <c r="Z3678" s="3">
        <v>14451</v>
      </c>
      <c r="AA3678" s="4">
        <f t="shared" si="1100"/>
        <v>2721</v>
      </c>
      <c r="AB3678" s="4">
        <f t="shared" si="1111"/>
        <v>3354.7294552000003</v>
      </c>
      <c r="AC3678" s="4">
        <f t="shared" si="1112"/>
        <v>2721</v>
      </c>
      <c r="AD3678" s="4">
        <f t="shared" si="1101"/>
        <v>4317</v>
      </c>
      <c r="AE3678" s="3" t="s">
        <v>2140</v>
      </c>
      <c r="AF3678" s="3">
        <v>2721</v>
      </c>
      <c r="AG3678" s="4">
        <f>AI3678</f>
        <v>2721</v>
      </c>
      <c r="AH3678" s="4">
        <v>84141</v>
      </c>
      <c r="AI3678">
        <f t="shared" si="1097"/>
        <v>2721</v>
      </c>
      <c r="AJ3678" t="s">
        <v>2140</v>
      </c>
      <c r="AK3678" s="2">
        <v>4777.08</v>
      </c>
      <c r="AL3678" s="2">
        <f>AN3678</f>
        <v>4777.08</v>
      </c>
      <c r="AM3678" s="4">
        <v>84141</v>
      </c>
      <c r="AN3678">
        <f>INDEX($AJ$2:$AJ$6811,MATCH(AM3678,$A$2:$A$6811,0))</f>
        <v>4777.08</v>
      </c>
      <c r="AP3678">
        <v>101.46</v>
      </c>
      <c r="AQ3678">
        <v>101.46</v>
      </c>
      <c r="AR3678" s="4">
        <v>29</v>
      </c>
      <c r="AS3678" s="4">
        <v>2</v>
      </c>
      <c r="AT3678" s="4">
        <v>2012</v>
      </c>
      <c r="AU3678" s="4">
        <v>16</v>
      </c>
      <c r="AV3678" s="4">
        <v>2</v>
      </c>
      <c r="AW3678" s="4">
        <v>2012</v>
      </c>
      <c r="AX3678" t="str">
        <f t="shared" si="1098"/>
        <v>No Delay</v>
      </c>
      <c r="AY3678">
        <f t="shared" si="1099"/>
        <v>0</v>
      </c>
    </row>
    <row r="3679" spans="1:51" x14ac:dyDescent="0.2">
      <c r="A3679" s="3">
        <v>82470</v>
      </c>
      <c r="B3679" s="1" t="s">
        <v>151</v>
      </c>
      <c r="C3679" s="1" t="s">
        <v>65</v>
      </c>
      <c r="D3679" s="1" t="s">
        <v>130</v>
      </c>
      <c r="E3679" s="1" t="s">
        <v>152</v>
      </c>
      <c r="F3679" s="1" t="s">
        <v>152</v>
      </c>
      <c r="G3679" s="13" t="s">
        <v>960</v>
      </c>
      <c r="H3679" s="12">
        <v>41080</v>
      </c>
      <c r="I3679" s="12" t="s">
        <v>1729</v>
      </c>
      <c r="J3679" s="12">
        <v>41029</v>
      </c>
      <c r="K3679" s="4">
        <v>3876</v>
      </c>
      <c r="L3679" s="1" t="s">
        <v>146</v>
      </c>
      <c r="M3679" s="1" t="s">
        <v>132</v>
      </c>
      <c r="N3679" s="1" t="s">
        <v>275</v>
      </c>
      <c r="O3679" s="1" t="s">
        <v>93</v>
      </c>
      <c r="P3679">
        <v>60</v>
      </c>
      <c r="Q3679">
        <v>29980</v>
      </c>
      <c r="R3679">
        <v>233244.4</v>
      </c>
      <c r="S3679">
        <v>7.78</v>
      </c>
      <c r="T3679">
        <v>0.13</v>
      </c>
      <c r="U3679">
        <f t="shared" si="1095"/>
        <v>233244.4</v>
      </c>
      <c r="V3679">
        <f t="shared" si="1096"/>
        <v>1798800</v>
      </c>
      <c r="W3679" s="1" t="s">
        <v>160</v>
      </c>
      <c r="X3679" s="1" t="s">
        <v>1236</v>
      </c>
      <c r="Y3679" s="1" t="s">
        <v>161</v>
      </c>
      <c r="Z3679" s="3">
        <v>7348</v>
      </c>
      <c r="AA3679" s="4">
        <f t="shared" si="1100"/>
        <v>2721</v>
      </c>
      <c r="AB3679" s="4">
        <f t="shared" si="1111"/>
        <v>5534.9792500000003</v>
      </c>
      <c r="AC3679" s="4">
        <f t="shared" si="1112"/>
        <v>2721</v>
      </c>
      <c r="AD3679" s="4">
        <f t="shared" si="1101"/>
        <v>2721</v>
      </c>
      <c r="AE3679" s="4">
        <v>2721</v>
      </c>
      <c r="AF3679" s="4">
        <v>2721</v>
      </c>
      <c r="AG3679" s="4">
        <f>AE3679</f>
        <v>2721</v>
      </c>
      <c r="AI3679" t="e">
        <f t="shared" si="1097"/>
        <v>#N/A</v>
      </c>
      <c r="AJ3679">
        <v>27441.22</v>
      </c>
      <c r="AK3679" s="2">
        <v>27441.22</v>
      </c>
      <c r="AL3679" s="2">
        <f>AJ3679</f>
        <v>27441.22</v>
      </c>
      <c r="AM3679" s="4"/>
      <c r="AN3679" t="e">
        <f>VLOOKUP([1]!Tabelle13[[#This Row],[Vlookup this ID for freight costs]],$AL$2:$AL$6811,2,FALSE)</f>
        <v>#REF!</v>
      </c>
      <c r="AP3679">
        <v>327.01</v>
      </c>
      <c r="AQ3679">
        <v>327.01</v>
      </c>
      <c r="AR3679" s="4">
        <v>20</v>
      </c>
      <c r="AS3679" s="4">
        <v>6</v>
      </c>
      <c r="AT3679" s="4">
        <v>2012</v>
      </c>
      <c r="AU3679" s="4">
        <v>30</v>
      </c>
      <c r="AV3679" s="4">
        <v>4</v>
      </c>
      <c r="AW3679" s="4">
        <v>2012</v>
      </c>
      <c r="AX3679" t="str">
        <f t="shared" si="1098"/>
        <v>No Delay</v>
      </c>
      <c r="AY3679">
        <f t="shared" si="1099"/>
        <v>0</v>
      </c>
    </row>
    <row r="3680" spans="1:51" x14ac:dyDescent="0.2">
      <c r="A3680" s="3">
        <v>84292</v>
      </c>
      <c r="B3680" s="1" t="s">
        <v>175</v>
      </c>
      <c r="C3680" s="1" t="s">
        <v>165</v>
      </c>
      <c r="D3680" s="1" t="s">
        <v>130</v>
      </c>
      <c r="E3680" s="1" t="s">
        <v>53</v>
      </c>
      <c r="F3680" s="1" t="s">
        <v>53</v>
      </c>
      <c r="G3680" s="13" t="s">
        <v>1548</v>
      </c>
      <c r="H3680" s="12">
        <v>41562</v>
      </c>
      <c r="I3680" s="12" t="s">
        <v>548</v>
      </c>
      <c r="J3680" s="12">
        <v>41605</v>
      </c>
      <c r="K3680" s="4">
        <v>5077</v>
      </c>
      <c r="L3680" s="1" t="s">
        <v>146</v>
      </c>
      <c r="M3680" s="1" t="s">
        <v>132</v>
      </c>
      <c r="N3680" s="1" t="s">
        <v>392</v>
      </c>
      <c r="O3680" s="1" t="s">
        <v>393</v>
      </c>
      <c r="P3680">
        <v>120</v>
      </c>
      <c r="Q3680">
        <v>13164</v>
      </c>
      <c r="R3680">
        <v>266176.08</v>
      </c>
      <c r="S3680">
        <v>20.22</v>
      </c>
      <c r="T3680">
        <v>0.17</v>
      </c>
      <c r="U3680">
        <f t="shared" si="1095"/>
        <v>266176.07999999996</v>
      </c>
      <c r="V3680">
        <f t="shared" si="1096"/>
        <v>1579680</v>
      </c>
      <c r="W3680" s="1" t="s">
        <v>394</v>
      </c>
      <c r="X3680" s="1" t="s">
        <v>112</v>
      </c>
      <c r="Y3680" s="1" t="s">
        <v>112</v>
      </c>
      <c r="Z3680" s="3">
        <v>5956</v>
      </c>
      <c r="AA3680" s="4">
        <f t="shared" si="1100"/>
        <v>2722</v>
      </c>
      <c r="AB3680" s="4">
        <f t="shared" si="1111"/>
        <v>3689.4602451999999</v>
      </c>
      <c r="AC3680" s="4">
        <f t="shared" si="1112"/>
        <v>2722</v>
      </c>
      <c r="AD3680" s="4">
        <f t="shared" si="1101"/>
        <v>2722</v>
      </c>
      <c r="AE3680" s="4">
        <v>2722</v>
      </c>
      <c r="AF3680" s="4">
        <v>2722</v>
      </c>
      <c r="AG3680" s="4">
        <f>AE3680</f>
        <v>2722</v>
      </c>
      <c r="AI3680" t="e">
        <f t="shared" si="1097"/>
        <v>#N/A</v>
      </c>
      <c r="AJ3680">
        <v>8604.7000000000007</v>
      </c>
      <c r="AK3680" s="2">
        <v>8604.7000000000007</v>
      </c>
      <c r="AL3680" s="2">
        <f>AJ3680</f>
        <v>8604.7000000000007</v>
      </c>
      <c r="AM3680" s="4"/>
      <c r="AN3680" t="e">
        <f>VLOOKUP([1]!Tabelle13[[#This Row],[Vlookup this ID for freight costs]],$AL$2:$AL$6811,2,FALSE)</f>
        <v>#REF!</v>
      </c>
      <c r="AP3680">
        <v>329.26</v>
      </c>
      <c r="AQ3680">
        <v>329.26</v>
      </c>
      <c r="AR3680" s="4">
        <v>15</v>
      </c>
      <c r="AS3680" s="4">
        <v>10</v>
      </c>
      <c r="AT3680" s="4">
        <v>2013</v>
      </c>
      <c r="AU3680" s="4">
        <v>27</v>
      </c>
      <c r="AV3680" s="4">
        <v>11</v>
      </c>
      <c r="AW3680" s="4">
        <v>2013</v>
      </c>
      <c r="AX3680" t="str">
        <f t="shared" si="1098"/>
        <v>Delay</v>
      </c>
      <c r="AY3680">
        <f t="shared" si="1099"/>
        <v>43</v>
      </c>
    </row>
    <row r="3681" spans="1:51" x14ac:dyDescent="0.2">
      <c r="A3681" s="3">
        <v>8922</v>
      </c>
      <c r="B3681" s="1" t="s">
        <v>98</v>
      </c>
      <c r="C3681" s="1" t="s">
        <v>99</v>
      </c>
      <c r="D3681" s="1" t="s">
        <v>266</v>
      </c>
      <c r="E3681" s="1" t="s">
        <v>53</v>
      </c>
      <c r="F3681" s="1" t="s">
        <v>53</v>
      </c>
      <c r="G3681" s="13" t="s">
        <v>1041</v>
      </c>
      <c r="H3681" s="12">
        <v>40036</v>
      </c>
      <c r="I3681" s="12" t="s">
        <v>1041</v>
      </c>
      <c r="J3681" s="12">
        <v>40036</v>
      </c>
      <c r="K3681" s="4">
        <v>1737</v>
      </c>
      <c r="L3681" s="1" t="s">
        <v>146</v>
      </c>
      <c r="M3681" s="1" t="s">
        <v>423</v>
      </c>
      <c r="N3681" s="1" t="s">
        <v>392</v>
      </c>
      <c r="O3681" s="1" t="s">
        <v>393</v>
      </c>
      <c r="P3681">
        <v>120</v>
      </c>
      <c r="Q3681">
        <v>60</v>
      </c>
      <c r="R3681">
        <v>2466</v>
      </c>
      <c r="S3681">
        <v>41.1</v>
      </c>
      <c r="T3681">
        <v>0.34</v>
      </c>
      <c r="U3681">
        <f t="shared" si="1095"/>
        <v>2466</v>
      </c>
      <c r="V3681">
        <f t="shared" si="1096"/>
        <v>7200</v>
      </c>
      <c r="W3681" s="1" t="s">
        <v>394</v>
      </c>
      <c r="X3681" s="1" t="s">
        <v>112</v>
      </c>
      <c r="Y3681" s="1" t="s">
        <v>112</v>
      </c>
      <c r="Z3681" s="3">
        <v>6808</v>
      </c>
      <c r="AA3681" s="4">
        <f t="shared" si="1100"/>
        <v>2724</v>
      </c>
      <c r="AB3681" s="4">
        <f t="shared" si="1111"/>
        <v>2251.3250739999999</v>
      </c>
      <c r="AC3681" s="4">
        <f t="shared" si="1112"/>
        <v>2724</v>
      </c>
      <c r="AD3681" s="4">
        <f t="shared" si="1101"/>
        <v>1894.0672419354835</v>
      </c>
      <c r="AE3681" s="3" t="s">
        <v>2141</v>
      </c>
      <c r="AF3681" s="3">
        <v>2724</v>
      </c>
      <c r="AG3681" s="4">
        <f>AI3681</f>
        <v>2724</v>
      </c>
      <c r="AH3681" s="4">
        <v>4949</v>
      </c>
      <c r="AI3681">
        <f t="shared" si="1097"/>
        <v>2724</v>
      </c>
      <c r="AJ3681" t="s">
        <v>2141</v>
      </c>
      <c r="AK3681" s="2">
        <v>12620.12</v>
      </c>
      <c r="AL3681" s="2">
        <f>AN3681</f>
        <v>12620.12</v>
      </c>
      <c r="AM3681" s="4">
        <v>4949</v>
      </c>
      <c r="AN3681">
        <f>INDEX($AJ$2:$AJ$6811,MATCH(AM3681,$A$2:$A$6811,0))</f>
        <v>12620.12</v>
      </c>
      <c r="AP3681">
        <v>4.83</v>
      </c>
      <c r="AQ3681">
        <v>4.83</v>
      </c>
      <c r="AR3681" s="4">
        <v>11</v>
      </c>
      <c r="AS3681" s="4">
        <v>8</v>
      </c>
      <c r="AT3681" s="4">
        <v>2009</v>
      </c>
      <c r="AU3681" s="4">
        <v>11</v>
      </c>
      <c r="AV3681" s="4">
        <v>8</v>
      </c>
      <c r="AW3681" s="4">
        <v>2009</v>
      </c>
      <c r="AX3681" t="str">
        <f t="shared" si="1098"/>
        <v>No Delay</v>
      </c>
      <c r="AY3681">
        <f t="shared" si="1099"/>
        <v>0</v>
      </c>
    </row>
    <row r="3682" spans="1:51" x14ac:dyDescent="0.2">
      <c r="A3682" s="3">
        <v>4949</v>
      </c>
      <c r="B3682" s="1" t="s">
        <v>98</v>
      </c>
      <c r="C3682" s="1" t="s">
        <v>99</v>
      </c>
      <c r="D3682" s="1" t="s">
        <v>266</v>
      </c>
      <c r="E3682" s="1" t="s">
        <v>53</v>
      </c>
      <c r="F3682" s="1" t="s">
        <v>53</v>
      </c>
      <c r="G3682" s="13" t="s">
        <v>1041</v>
      </c>
      <c r="H3682" s="12">
        <v>40036</v>
      </c>
      <c r="I3682" s="12" t="s">
        <v>1041</v>
      </c>
      <c r="J3682" s="12">
        <v>40036</v>
      </c>
      <c r="K3682" s="4">
        <v>1736</v>
      </c>
      <c r="L3682" s="1" t="s">
        <v>146</v>
      </c>
      <c r="M3682" s="1" t="s">
        <v>423</v>
      </c>
      <c r="N3682" s="1" t="s">
        <v>392</v>
      </c>
      <c r="O3682" s="1" t="s">
        <v>393</v>
      </c>
      <c r="P3682">
        <v>120</v>
      </c>
      <c r="Q3682">
        <v>10680</v>
      </c>
      <c r="R3682">
        <v>438948</v>
      </c>
      <c r="S3682">
        <v>41.1</v>
      </c>
      <c r="T3682">
        <v>0.34</v>
      </c>
      <c r="U3682">
        <f t="shared" si="1095"/>
        <v>438948</v>
      </c>
      <c r="V3682">
        <f t="shared" si="1096"/>
        <v>1281600</v>
      </c>
      <c r="W3682" s="1" t="s">
        <v>394</v>
      </c>
      <c r="X3682" s="1" t="s">
        <v>112</v>
      </c>
      <c r="Y3682" s="1" t="s">
        <v>112</v>
      </c>
      <c r="Z3682" s="3">
        <v>6808</v>
      </c>
      <c r="AA3682" s="4">
        <f t="shared" si="1100"/>
        <v>2724</v>
      </c>
      <c r="AB3682" s="4">
        <f t="shared" si="1111"/>
        <v>3416.8467099999998</v>
      </c>
      <c r="AC3682" s="4">
        <f t="shared" si="1112"/>
        <v>2724</v>
      </c>
      <c r="AD3682" s="4">
        <f t="shared" si="1101"/>
        <v>2145.5</v>
      </c>
      <c r="AE3682" s="4">
        <v>2724</v>
      </c>
      <c r="AF3682" s="4">
        <v>2724</v>
      </c>
      <c r="AG3682" s="4">
        <f>AE3682</f>
        <v>2724</v>
      </c>
      <c r="AH3682" s="4">
        <v>10645</v>
      </c>
      <c r="AI3682">
        <f t="shared" si="1097"/>
        <v>1013</v>
      </c>
      <c r="AJ3682">
        <v>12620.12</v>
      </c>
      <c r="AK3682" s="2">
        <v>12620.12</v>
      </c>
      <c r="AL3682" s="2">
        <f>AJ3682</f>
        <v>12620.12</v>
      </c>
      <c r="AM3682" s="4"/>
      <c r="AN3682" t="e">
        <f>VLOOKUP([1]!Tabelle13[[#This Row],[Vlookup this ID for freight costs]],$AL$2:$AL$6811,2,FALSE)</f>
        <v>#REF!</v>
      </c>
      <c r="AP3682">
        <v>860.34</v>
      </c>
      <c r="AQ3682">
        <v>860.34</v>
      </c>
      <c r="AR3682" s="4">
        <v>11</v>
      </c>
      <c r="AS3682" s="4">
        <v>8</v>
      </c>
      <c r="AT3682" s="4">
        <v>2009</v>
      </c>
      <c r="AU3682" s="4">
        <v>11</v>
      </c>
      <c r="AV3682" s="4">
        <v>8</v>
      </c>
      <c r="AW3682" s="4">
        <v>2009</v>
      </c>
      <c r="AX3682" t="str">
        <f t="shared" si="1098"/>
        <v>No Delay</v>
      </c>
      <c r="AY3682">
        <f t="shared" si="1099"/>
        <v>0</v>
      </c>
    </row>
    <row r="3683" spans="1:51" x14ac:dyDescent="0.2">
      <c r="A3683" s="3">
        <v>83111</v>
      </c>
      <c r="B3683" s="1" t="s">
        <v>215</v>
      </c>
      <c r="C3683" s="1" t="s">
        <v>89</v>
      </c>
      <c r="D3683" s="1" t="s">
        <v>130</v>
      </c>
      <c r="E3683" s="1" t="s">
        <v>101</v>
      </c>
      <c r="F3683" s="1" t="s">
        <v>101</v>
      </c>
      <c r="G3683" s="13" t="s">
        <v>2142</v>
      </c>
      <c r="H3683" s="12">
        <v>41360</v>
      </c>
      <c r="I3683" s="12" t="s">
        <v>1069</v>
      </c>
      <c r="J3683" s="12">
        <v>41333</v>
      </c>
      <c r="K3683" s="4">
        <v>4486</v>
      </c>
      <c r="L3683" s="1" t="s">
        <v>146</v>
      </c>
      <c r="M3683" s="1" t="s">
        <v>132</v>
      </c>
      <c r="N3683" s="1" t="s">
        <v>434</v>
      </c>
      <c r="O3683" s="1" t="s">
        <v>93</v>
      </c>
      <c r="P3683">
        <v>60</v>
      </c>
      <c r="Q3683">
        <v>5024</v>
      </c>
      <c r="R3683">
        <v>23110.400000000001</v>
      </c>
      <c r="S3683">
        <v>4.5999999999999996</v>
      </c>
      <c r="T3683">
        <v>0.08</v>
      </c>
      <c r="U3683">
        <f t="shared" si="1095"/>
        <v>23110.399999999998</v>
      </c>
      <c r="V3683">
        <f t="shared" si="1096"/>
        <v>301440</v>
      </c>
      <c r="W3683" s="1" t="s">
        <v>155</v>
      </c>
      <c r="X3683" s="1" t="s">
        <v>1236</v>
      </c>
      <c r="Y3683" s="1" t="s">
        <v>156</v>
      </c>
      <c r="Z3683" s="3">
        <v>13090</v>
      </c>
      <c r="AA3683" s="4">
        <f t="shared" si="1100"/>
        <v>2732</v>
      </c>
      <c r="AB3683" s="4">
        <f t="shared" si="1111"/>
        <v>2796.1131531999999</v>
      </c>
      <c r="AC3683" s="4">
        <f t="shared" si="1112"/>
        <v>2732</v>
      </c>
      <c r="AD3683" s="4">
        <f t="shared" si="1101"/>
        <v>2732</v>
      </c>
      <c r="AE3683" s="4">
        <v>2732</v>
      </c>
      <c r="AF3683" s="4">
        <v>2732</v>
      </c>
      <c r="AG3683" s="4">
        <f>AE3683</f>
        <v>2732</v>
      </c>
      <c r="AI3683" t="e">
        <f t="shared" si="1097"/>
        <v>#N/A</v>
      </c>
      <c r="AJ3683">
        <v>10680.14</v>
      </c>
      <c r="AK3683" s="2">
        <v>10680.14</v>
      </c>
      <c r="AL3683" s="2">
        <f>AJ3683</f>
        <v>10680.14</v>
      </c>
      <c r="AM3683" s="4"/>
      <c r="AN3683" t="e">
        <f>VLOOKUP([1]!Tabelle13[[#This Row],[Vlookup this ID for freight costs]],$AL$2:$AL$6811,2,FALSE)</f>
        <v>#REF!</v>
      </c>
      <c r="AP3683">
        <v>32.4</v>
      </c>
      <c r="AQ3683">
        <v>32.4</v>
      </c>
      <c r="AR3683" s="4">
        <v>27</v>
      </c>
      <c r="AS3683" s="4">
        <v>4</v>
      </c>
      <c r="AT3683" s="4">
        <v>2013</v>
      </c>
      <c r="AU3683" s="4">
        <v>28</v>
      </c>
      <c r="AV3683" s="4">
        <v>2</v>
      </c>
      <c r="AW3683" s="4">
        <v>2013</v>
      </c>
      <c r="AX3683" t="str">
        <f t="shared" si="1098"/>
        <v>No Delay</v>
      </c>
      <c r="AY3683">
        <f t="shared" si="1099"/>
        <v>0</v>
      </c>
    </row>
    <row r="3684" spans="1:51" x14ac:dyDescent="0.2">
      <c r="A3684" s="3">
        <v>84788</v>
      </c>
      <c r="B3684" s="1" t="s">
        <v>215</v>
      </c>
      <c r="C3684" s="1" t="s">
        <v>89</v>
      </c>
      <c r="D3684" s="1" t="s">
        <v>130</v>
      </c>
      <c r="E3684" s="1" t="s">
        <v>101</v>
      </c>
      <c r="F3684" s="1" t="s">
        <v>101</v>
      </c>
      <c r="G3684" s="13" t="s">
        <v>2142</v>
      </c>
      <c r="H3684" s="12">
        <v>41360</v>
      </c>
      <c r="I3684" s="12" t="s">
        <v>1069</v>
      </c>
      <c r="J3684" s="12">
        <v>41333</v>
      </c>
      <c r="K3684" s="4">
        <v>4489</v>
      </c>
      <c r="L3684" s="1" t="s">
        <v>146</v>
      </c>
      <c r="M3684" s="1" t="s">
        <v>132</v>
      </c>
      <c r="N3684" s="1" t="s">
        <v>167</v>
      </c>
      <c r="O3684" s="1" t="s">
        <v>93</v>
      </c>
      <c r="P3684">
        <v>30</v>
      </c>
      <c r="Q3684">
        <v>30000</v>
      </c>
      <c r="R3684">
        <v>99900</v>
      </c>
      <c r="S3684">
        <v>3.33</v>
      </c>
      <c r="T3684">
        <v>0.11</v>
      </c>
      <c r="U3684">
        <f t="shared" si="1095"/>
        <v>99900</v>
      </c>
      <c r="V3684">
        <f t="shared" si="1096"/>
        <v>900000</v>
      </c>
      <c r="W3684" s="1" t="s">
        <v>1273</v>
      </c>
      <c r="X3684" s="1" t="s">
        <v>1236</v>
      </c>
      <c r="Y3684" s="1" t="s">
        <v>156</v>
      </c>
      <c r="Z3684" s="3">
        <v>13090</v>
      </c>
      <c r="AA3684" s="4">
        <f t="shared" si="1100"/>
        <v>2732</v>
      </c>
      <c r="AB3684" s="4">
        <f t="shared" si="1111"/>
        <v>5537.1742059999997</v>
      </c>
      <c r="AC3684" s="4">
        <f t="shared" si="1112"/>
        <v>2732</v>
      </c>
      <c r="AD3684" s="4">
        <f t="shared" si="1101"/>
        <v>5090.0859971851851</v>
      </c>
      <c r="AE3684" s="3" t="s">
        <v>2143</v>
      </c>
      <c r="AF3684" s="3">
        <v>2732</v>
      </c>
      <c r="AG3684" s="4">
        <f>AI3684</f>
        <v>2732</v>
      </c>
      <c r="AH3684" s="4">
        <v>83111</v>
      </c>
      <c r="AI3684">
        <f t="shared" si="1097"/>
        <v>2732</v>
      </c>
      <c r="AJ3684" t="s">
        <v>2143</v>
      </c>
      <c r="AK3684" s="2">
        <v>10680.14</v>
      </c>
      <c r="AL3684" s="2">
        <f>AN3684</f>
        <v>10680.14</v>
      </c>
      <c r="AM3684" s="4">
        <v>83111</v>
      </c>
      <c r="AN3684">
        <f>INDEX($AJ$2:$AJ$6811,MATCH(AM3684,$A$2:$A$6811,0))</f>
        <v>10680.14</v>
      </c>
      <c r="AP3684">
        <v>140.06</v>
      </c>
      <c r="AQ3684">
        <v>140.06</v>
      </c>
      <c r="AR3684" s="4">
        <v>27</v>
      </c>
      <c r="AS3684" s="4">
        <v>4</v>
      </c>
      <c r="AT3684" s="4">
        <v>2013</v>
      </c>
      <c r="AU3684" s="4">
        <v>28</v>
      </c>
      <c r="AV3684" s="4">
        <v>2</v>
      </c>
      <c r="AW3684" s="4">
        <v>2013</v>
      </c>
      <c r="AX3684" t="str">
        <f t="shared" si="1098"/>
        <v>No Delay</v>
      </c>
      <c r="AY3684">
        <f t="shared" si="1099"/>
        <v>0</v>
      </c>
    </row>
    <row r="3685" spans="1:51" x14ac:dyDescent="0.2">
      <c r="A3685" s="3">
        <v>56118</v>
      </c>
      <c r="B3685" s="1" t="s">
        <v>328</v>
      </c>
      <c r="C3685" s="1" t="s">
        <v>150</v>
      </c>
      <c r="D3685" s="1" t="s">
        <v>100</v>
      </c>
      <c r="E3685" s="1" t="s">
        <v>101</v>
      </c>
      <c r="F3685" s="1" t="s">
        <v>101</v>
      </c>
      <c r="G3685" s="13" t="s">
        <v>891</v>
      </c>
      <c r="H3685" s="12">
        <v>40113</v>
      </c>
      <c r="I3685" s="12" t="s">
        <v>891</v>
      </c>
      <c r="J3685" s="12">
        <v>40113</v>
      </c>
      <c r="K3685" s="4">
        <v>1971</v>
      </c>
      <c r="L3685" s="1" t="s">
        <v>146</v>
      </c>
      <c r="M3685" s="1" t="s">
        <v>1920</v>
      </c>
      <c r="N3685" s="1" t="s">
        <v>221</v>
      </c>
      <c r="O3685" s="1" t="s">
        <v>93</v>
      </c>
      <c r="P3685">
        <v>60</v>
      </c>
      <c r="Q3685">
        <v>4500</v>
      </c>
      <c r="R3685">
        <v>20364.96</v>
      </c>
      <c r="S3685">
        <v>4.53</v>
      </c>
      <c r="T3685">
        <v>0.08</v>
      </c>
      <c r="U3685">
        <f t="shared" si="1095"/>
        <v>20385</v>
      </c>
      <c r="V3685">
        <f t="shared" si="1096"/>
        <v>270000</v>
      </c>
      <c r="W3685" s="1" t="s">
        <v>155</v>
      </c>
      <c r="X3685" s="1" t="s">
        <v>1236</v>
      </c>
      <c r="Y3685" s="1" t="s">
        <v>156</v>
      </c>
      <c r="Z3685" s="3">
        <v>16635</v>
      </c>
      <c r="AA3685" s="4">
        <f t="shared" ref="AA3685:AA3688" si="1113">AB3685</f>
        <v>2739.004962</v>
      </c>
      <c r="AB3685" s="2">
        <f t="shared" ref="AB3685:AB3688" si="1114">2245.156962+0.109744*Q3685</f>
        <v>2739.004962</v>
      </c>
      <c r="AC3685" s="4">
        <f>AD3685</f>
        <v>1469.6674936666666</v>
      </c>
      <c r="AD3685" s="4">
        <f t="shared" si="1101"/>
        <v>1469.6674936666666</v>
      </c>
      <c r="AE3685" s="4" t="s">
        <v>62</v>
      </c>
      <c r="AG3685" s="4" t="str">
        <f>AE3685</f>
        <v>Weight Captured Separately</v>
      </c>
      <c r="AI3685" t="e">
        <f t="shared" si="1097"/>
        <v>#N/A</v>
      </c>
      <c r="AJ3685" t="s">
        <v>81</v>
      </c>
      <c r="AK3685" s="2"/>
      <c r="AL3685" s="2" t="str">
        <f>AJ3685</f>
        <v>Freight Included in Commodity Cost</v>
      </c>
      <c r="AM3685" s="4"/>
      <c r="AN3685" t="e">
        <f>VLOOKUP([1]!Tabelle13[[#This Row],[Vlookup this ID for freight costs]],$AL$2:$AL$6811,2,FALSE)</f>
        <v>#REF!</v>
      </c>
      <c r="AO3685">
        <f t="shared" ref="AO3685:AO3688" si="1115">IF(AK:AK="",AC:AC*6.242+1.383 -2.844 + 3.145 -2.265  -2.026,AK:AK)</f>
        <v>9171.0574954673339</v>
      </c>
      <c r="AP3685">
        <v>39.92</v>
      </c>
      <c r="AQ3685">
        <v>39.92</v>
      </c>
      <c r="AR3685" s="4">
        <v>27</v>
      </c>
      <c r="AS3685" s="4">
        <v>10</v>
      </c>
      <c r="AT3685" s="4">
        <v>2009</v>
      </c>
      <c r="AU3685" s="4">
        <v>27</v>
      </c>
      <c r="AV3685" s="4">
        <v>10</v>
      </c>
      <c r="AW3685" s="4">
        <v>2009</v>
      </c>
      <c r="AX3685" t="str">
        <f t="shared" si="1098"/>
        <v>No Delay</v>
      </c>
      <c r="AY3685">
        <f t="shared" si="1099"/>
        <v>0</v>
      </c>
    </row>
    <row r="3686" spans="1:51" x14ac:dyDescent="0.2">
      <c r="A3686" s="3">
        <v>41418</v>
      </c>
      <c r="B3686" s="1" t="s">
        <v>328</v>
      </c>
      <c r="C3686" s="1" t="s">
        <v>150</v>
      </c>
      <c r="D3686" s="1" t="s">
        <v>100</v>
      </c>
      <c r="E3686" s="1" t="s">
        <v>101</v>
      </c>
      <c r="F3686" s="1" t="s">
        <v>101</v>
      </c>
      <c r="G3686" s="13" t="s">
        <v>2057</v>
      </c>
      <c r="H3686" s="12">
        <v>40114</v>
      </c>
      <c r="I3686" s="12" t="s">
        <v>2057</v>
      </c>
      <c r="J3686" s="12">
        <v>40114</v>
      </c>
      <c r="K3686" s="4">
        <v>1975</v>
      </c>
      <c r="L3686" s="1" t="s">
        <v>146</v>
      </c>
      <c r="M3686" s="1" t="s">
        <v>1920</v>
      </c>
      <c r="N3686" s="1" t="s">
        <v>233</v>
      </c>
      <c r="O3686" s="1" t="s">
        <v>93</v>
      </c>
      <c r="P3686">
        <v>200</v>
      </c>
      <c r="Q3686">
        <v>4500</v>
      </c>
      <c r="R3686">
        <v>12317.21</v>
      </c>
      <c r="S3686">
        <v>2.74</v>
      </c>
      <c r="T3686">
        <v>0.01</v>
      </c>
      <c r="U3686">
        <f t="shared" si="1095"/>
        <v>12330.000000000002</v>
      </c>
      <c r="V3686">
        <f t="shared" si="1096"/>
        <v>900000</v>
      </c>
      <c r="W3686" s="1" t="s">
        <v>155</v>
      </c>
      <c r="X3686" s="1" t="s">
        <v>1236</v>
      </c>
      <c r="Y3686" s="1" t="s">
        <v>156</v>
      </c>
      <c r="Z3686" s="3">
        <v>16635</v>
      </c>
      <c r="AA3686" s="4">
        <f t="shared" si="1113"/>
        <v>2739.004962</v>
      </c>
      <c r="AB3686" s="2">
        <f t="shared" si="1114"/>
        <v>2739.004962</v>
      </c>
      <c r="AC3686" s="4">
        <f>AD3686</f>
        <v>5090.0859971851851</v>
      </c>
      <c r="AD3686" s="4">
        <f t="shared" si="1101"/>
        <v>5090.0859971851851</v>
      </c>
      <c r="AE3686" s="4" t="s">
        <v>62</v>
      </c>
      <c r="AG3686" s="4" t="str">
        <f>AE3686</f>
        <v>Weight Captured Separately</v>
      </c>
      <c r="AI3686" t="e">
        <f t="shared" si="1097"/>
        <v>#N/A</v>
      </c>
      <c r="AJ3686" t="s">
        <v>81</v>
      </c>
      <c r="AK3686" s="2"/>
      <c r="AL3686" s="2" t="str">
        <f>AJ3686</f>
        <v>Freight Included in Commodity Cost</v>
      </c>
      <c r="AM3686" s="4"/>
      <c r="AN3686" t="e">
        <f>VLOOKUP([1]!Tabelle13[[#This Row],[Vlookup this ID for freight costs]],$AL$2:$AL$6811,2,FALSE)</f>
        <v>#REF!</v>
      </c>
      <c r="AO3686">
        <f t="shared" si="1115"/>
        <v>31769.709794429924</v>
      </c>
      <c r="AP3686">
        <v>24.14</v>
      </c>
      <c r="AQ3686">
        <v>24.14</v>
      </c>
      <c r="AR3686" s="4">
        <v>28</v>
      </c>
      <c r="AS3686" s="4">
        <v>10</v>
      </c>
      <c r="AT3686" s="4">
        <v>2009</v>
      </c>
      <c r="AU3686" s="4">
        <v>28</v>
      </c>
      <c r="AV3686" s="4">
        <v>10</v>
      </c>
      <c r="AW3686" s="4">
        <v>2009</v>
      </c>
      <c r="AX3686" t="str">
        <f t="shared" si="1098"/>
        <v>No Delay</v>
      </c>
      <c r="AY3686">
        <f t="shared" si="1099"/>
        <v>0</v>
      </c>
    </row>
    <row r="3687" spans="1:51" x14ac:dyDescent="0.2">
      <c r="A3687" s="3">
        <v>7751</v>
      </c>
      <c r="B3687" s="1" t="s">
        <v>1918</v>
      </c>
      <c r="C3687" s="1" t="s">
        <v>150</v>
      </c>
      <c r="D3687" s="1" t="s">
        <v>100</v>
      </c>
      <c r="E3687" s="1" t="s">
        <v>101</v>
      </c>
      <c r="F3687" s="1" t="s">
        <v>101</v>
      </c>
      <c r="G3687" s="13" t="s">
        <v>1996</v>
      </c>
      <c r="H3687" s="12">
        <v>39989</v>
      </c>
      <c r="I3687" s="12" t="s">
        <v>449</v>
      </c>
      <c r="J3687" s="12">
        <v>39969</v>
      </c>
      <c r="K3687" s="4">
        <v>1578</v>
      </c>
      <c r="L3687" s="1" t="s">
        <v>146</v>
      </c>
      <c r="M3687" s="1" t="s">
        <v>1920</v>
      </c>
      <c r="N3687" s="1" t="s">
        <v>221</v>
      </c>
      <c r="O3687" s="1" t="s">
        <v>93</v>
      </c>
      <c r="P3687">
        <v>60</v>
      </c>
      <c r="Q3687">
        <v>4553</v>
      </c>
      <c r="R3687">
        <v>13659</v>
      </c>
      <c r="S3687">
        <v>3</v>
      </c>
      <c r="T3687">
        <v>0.05</v>
      </c>
      <c r="U3687">
        <f t="shared" si="1095"/>
        <v>13659</v>
      </c>
      <c r="V3687">
        <f t="shared" si="1096"/>
        <v>273180</v>
      </c>
      <c r="W3687" s="1" t="s">
        <v>155</v>
      </c>
      <c r="X3687" s="1" t="s">
        <v>1236</v>
      </c>
      <c r="Y3687" s="1" t="s">
        <v>156</v>
      </c>
      <c r="Z3687" s="3">
        <v>16635</v>
      </c>
      <c r="AA3687" s="4">
        <f t="shared" si="1113"/>
        <v>2744.8213940000001</v>
      </c>
      <c r="AB3687" s="2">
        <f t="shared" si="1114"/>
        <v>2744.8213940000001</v>
      </c>
      <c r="AC3687" s="4">
        <f>AD3687</f>
        <v>2744.8213940000001</v>
      </c>
      <c r="AD3687" s="4">
        <f t="shared" si="1101"/>
        <v>2744.8213940000001</v>
      </c>
      <c r="AE3687" s="4" t="s">
        <v>62</v>
      </c>
      <c r="AG3687" s="4" t="str">
        <f>AE3687</f>
        <v>Weight Captured Separately</v>
      </c>
      <c r="AH3687" s="4">
        <v>12215</v>
      </c>
      <c r="AI3687">
        <f t="shared" si="1097"/>
        <v>1456</v>
      </c>
      <c r="AJ3687" t="s">
        <v>81</v>
      </c>
      <c r="AK3687" s="2"/>
      <c r="AL3687" s="2" t="str">
        <f>AJ3687</f>
        <v>Freight Included in Commodity Cost</v>
      </c>
      <c r="AM3687" s="4"/>
      <c r="AN3687" t="e">
        <f>VLOOKUP([1]!Tabelle13[[#This Row],[Vlookup this ID for freight costs]],$AL$2:$AL$6811,2,FALSE)</f>
        <v>#REF!</v>
      </c>
      <c r="AO3687">
        <f t="shared" si="1115"/>
        <v>17130.568141348002</v>
      </c>
      <c r="AP3687">
        <v>26.77</v>
      </c>
      <c r="AQ3687">
        <v>26.77</v>
      </c>
      <c r="AR3687" s="4">
        <v>25</v>
      </c>
      <c r="AS3687" s="4">
        <v>6</v>
      </c>
      <c r="AT3687" s="4">
        <v>2009</v>
      </c>
      <c r="AU3687" s="4">
        <v>5</v>
      </c>
      <c r="AV3687" s="4">
        <v>6</v>
      </c>
      <c r="AW3687" s="4">
        <v>2009</v>
      </c>
      <c r="AX3687" t="str">
        <f t="shared" si="1098"/>
        <v>No Delay</v>
      </c>
      <c r="AY3687">
        <f t="shared" si="1099"/>
        <v>0</v>
      </c>
    </row>
    <row r="3688" spans="1:51" x14ac:dyDescent="0.2">
      <c r="A3688" s="3">
        <v>13809</v>
      </c>
      <c r="B3688" s="1" t="s">
        <v>151</v>
      </c>
      <c r="C3688" s="1" t="s">
        <v>65</v>
      </c>
      <c r="D3688" s="1" t="s">
        <v>52</v>
      </c>
      <c r="E3688" s="1" t="s">
        <v>53</v>
      </c>
      <c r="F3688" s="1" t="s">
        <v>53</v>
      </c>
      <c r="G3688" s="13" t="s">
        <v>2144</v>
      </c>
      <c r="H3688" s="12">
        <v>42221</v>
      </c>
      <c r="I3688" s="12" t="s">
        <v>1140</v>
      </c>
      <c r="J3688" s="12">
        <v>42226</v>
      </c>
      <c r="K3688" s="4">
        <v>6727</v>
      </c>
      <c r="L3688" s="1" t="s">
        <v>146</v>
      </c>
      <c r="M3688" s="1" t="s">
        <v>211</v>
      </c>
      <c r="N3688" s="1" t="s">
        <v>415</v>
      </c>
      <c r="O3688" s="1" t="s">
        <v>93</v>
      </c>
      <c r="P3688">
        <v>30</v>
      </c>
      <c r="Q3688">
        <v>4560</v>
      </c>
      <c r="R3688">
        <v>82080</v>
      </c>
      <c r="S3688">
        <v>18</v>
      </c>
      <c r="T3688">
        <v>0.6</v>
      </c>
      <c r="U3688">
        <f t="shared" si="1095"/>
        <v>82080</v>
      </c>
      <c r="V3688">
        <f t="shared" si="1096"/>
        <v>136800</v>
      </c>
      <c r="W3688" s="1" t="s">
        <v>213</v>
      </c>
      <c r="X3688" s="1" t="s">
        <v>1236</v>
      </c>
      <c r="Y3688" s="1" t="s">
        <v>161</v>
      </c>
      <c r="Z3688" s="3">
        <v>7348</v>
      </c>
      <c r="AA3688" s="4">
        <f t="shared" si="1113"/>
        <v>2745.589602</v>
      </c>
      <c r="AB3688" s="2">
        <f t="shared" si="1114"/>
        <v>2745.589602</v>
      </c>
      <c r="AC3688" s="4">
        <f>AD3688</f>
        <v>2745.589602</v>
      </c>
      <c r="AD3688" s="4">
        <f t="shared" si="1101"/>
        <v>2745.589602</v>
      </c>
      <c r="AE3688" s="4" t="s">
        <v>62</v>
      </c>
      <c r="AG3688" s="4" t="str">
        <f>AE3688</f>
        <v>Weight Captured Separately</v>
      </c>
      <c r="AI3688" t="e">
        <f t="shared" si="1097"/>
        <v>#N/A</v>
      </c>
      <c r="AJ3688" t="s">
        <v>63</v>
      </c>
      <c r="AK3688" s="2"/>
      <c r="AL3688" s="2" t="str">
        <f>AJ3688</f>
        <v>Invoiced Separately</v>
      </c>
      <c r="AM3688" s="4"/>
      <c r="AN3688" t="e">
        <f>VLOOKUP([1]!Tabelle13[[#This Row],[Vlookup this ID for freight costs]],$AL$2:$AL$6811,2,FALSE)</f>
        <v>#REF!</v>
      </c>
      <c r="AO3688">
        <f t="shared" si="1115"/>
        <v>17135.363295684001</v>
      </c>
      <c r="AP3688">
        <v>84.38</v>
      </c>
      <c r="AQ3688">
        <v>84.38</v>
      </c>
      <c r="AR3688" s="4">
        <v>5</v>
      </c>
      <c r="AS3688" s="4">
        <v>8</v>
      </c>
      <c r="AT3688" s="4">
        <v>2015</v>
      </c>
      <c r="AU3688" s="4">
        <v>10</v>
      </c>
      <c r="AV3688" s="4">
        <v>8</v>
      </c>
      <c r="AW3688" s="4">
        <v>2015</v>
      </c>
      <c r="AX3688" t="str">
        <f t="shared" si="1098"/>
        <v>Delay</v>
      </c>
      <c r="AY3688">
        <f t="shared" si="1099"/>
        <v>5</v>
      </c>
    </row>
    <row r="3689" spans="1:51" x14ac:dyDescent="0.2">
      <c r="A3689" s="3">
        <v>84369</v>
      </c>
      <c r="B3689" s="1" t="s">
        <v>140</v>
      </c>
      <c r="C3689" s="1" t="s">
        <v>99</v>
      </c>
      <c r="D3689" s="1" t="s">
        <v>130</v>
      </c>
      <c r="E3689" s="1" t="s">
        <v>101</v>
      </c>
      <c r="F3689" s="1" t="s">
        <v>101</v>
      </c>
      <c r="G3689" s="13" t="s">
        <v>198</v>
      </c>
      <c r="H3689" s="12">
        <v>41820</v>
      </c>
      <c r="I3689" s="12" t="s">
        <v>529</v>
      </c>
      <c r="J3689" s="12">
        <v>41802</v>
      </c>
      <c r="K3689" s="4">
        <v>5550</v>
      </c>
      <c r="L3689" s="1" t="s">
        <v>146</v>
      </c>
      <c r="M3689" s="1" t="s">
        <v>132</v>
      </c>
      <c r="N3689" s="1" t="s">
        <v>159</v>
      </c>
      <c r="O3689" s="1" t="s">
        <v>93</v>
      </c>
      <c r="P3689">
        <v>30</v>
      </c>
      <c r="Q3689">
        <v>34733</v>
      </c>
      <c r="R3689">
        <v>199367.42</v>
      </c>
      <c r="S3689">
        <v>5.74</v>
      </c>
      <c r="T3689">
        <v>0.19</v>
      </c>
      <c r="U3689">
        <f t="shared" si="1095"/>
        <v>199367.42</v>
      </c>
      <c r="V3689">
        <f t="shared" si="1096"/>
        <v>1041990</v>
      </c>
      <c r="W3689" s="1" t="s">
        <v>160</v>
      </c>
      <c r="X3689" s="1" t="s">
        <v>1236</v>
      </c>
      <c r="Y3689" s="1" t="s">
        <v>161</v>
      </c>
      <c r="Z3689" s="3">
        <v>11983</v>
      </c>
      <c r="AA3689" s="4">
        <f t="shared" si="1100"/>
        <v>2746</v>
      </c>
      <c r="AB3689" s="4">
        <f xml:space="preserve"> 2244.740206  + 0.1097478*Q3689</f>
        <v>6056.6105434000001</v>
      </c>
      <c r="AC3689" s="4">
        <f>AF3689</f>
        <v>2746</v>
      </c>
      <c r="AD3689" s="4">
        <f t="shared" si="1101"/>
        <v>2746</v>
      </c>
      <c r="AE3689" s="4">
        <v>2746</v>
      </c>
      <c r="AF3689" s="4">
        <v>2746</v>
      </c>
      <c r="AG3689" s="4">
        <f>AE3689</f>
        <v>2746</v>
      </c>
      <c r="AI3689" t="e">
        <f t="shared" si="1097"/>
        <v>#N/A</v>
      </c>
      <c r="AJ3689">
        <v>5989.25</v>
      </c>
      <c r="AK3689" s="2">
        <v>5989.25</v>
      </c>
      <c r="AL3689" s="2">
        <f>AJ3689</f>
        <v>5989.25</v>
      </c>
      <c r="AM3689" s="4"/>
      <c r="AN3689" t="e">
        <f>VLOOKUP([1]!Tabelle13[[#This Row],[Vlookup this ID for freight costs]],$AL$2:$AL$6811,2,FALSE)</f>
        <v>#REF!</v>
      </c>
      <c r="AP3689">
        <v>246.62</v>
      </c>
      <c r="AQ3689">
        <v>246.62</v>
      </c>
      <c r="AR3689" s="4">
        <v>30</v>
      </c>
      <c r="AS3689" s="4">
        <v>6</v>
      </c>
      <c r="AT3689" s="4">
        <v>2014</v>
      </c>
      <c r="AU3689" s="4">
        <v>12</v>
      </c>
      <c r="AV3689" s="4">
        <v>6</v>
      </c>
      <c r="AW3689" s="4">
        <v>2014</v>
      </c>
      <c r="AX3689" t="str">
        <f t="shared" si="1098"/>
        <v>No Delay</v>
      </c>
      <c r="AY3689">
        <f t="shared" si="1099"/>
        <v>0</v>
      </c>
    </row>
    <row r="3690" spans="1:51" x14ac:dyDescent="0.2">
      <c r="A3690" s="3">
        <v>11851</v>
      </c>
      <c r="B3690" s="1" t="s">
        <v>98</v>
      </c>
      <c r="C3690" s="1" t="s">
        <v>99</v>
      </c>
      <c r="D3690" s="1" t="s">
        <v>130</v>
      </c>
      <c r="E3690" s="1" t="s">
        <v>53</v>
      </c>
      <c r="F3690" s="1" t="s">
        <v>53</v>
      </c>
      <c r="G3690" s="13" t="s">
        <v>2145</v>
      </c>
      <c r="H3690" s="12">
        <v>39503</v>
      </c>
      <c r="I3690" s="12" t="s">
        <v>2145</v>
      </c>
      <c r="J3690" s="12">
        <v>39503</v>
      </c>
      <c r="K3690" s="4">
        <v>677</v>
      </c>
      <c r="L3690" s="1" t="s">
        <v>146</v>
      </c>
      <c r="M3690" s="1" t="s">
        <v>132</v>
      </c>
      <c r="N3690" s="1" t="s">
        <v>392</v>
      </c>
      <c r="O3690" s="1" t="s">
        <v>393</v>
      </c>
      <c r="P3690">
        <v>120</v>
      </c>
      <c r="Q3690">
        <v>2580</v>
      </c>
      <c r="R3690">
        <v>106038</v>
      </c>
      <c r="S3690">
        <v>41.1</v>
      </c>
      <c r="T3690">
        <v>0.34</v>
      </c>
      <c r="U3690">
        <f t="shared" si="1095"/>
        <v>106038</v>
      </c>
      <c r="V3690">
        <f t="shared" si="1096"/>
        <v>309600</v>
      </c>
      <c r="W3690" s="1" t="s">
        <v>552</v>
      </c>
      <c r="X3690" s="1" t="s">
        <v>361</v>
      </c>
      <c r="Y3690" s="1" t="s">
        <v>361</v>
      </c>
      <c r="Z3690" s="3">
        <v>7298</v>
      </c>
      <c r="AA3690" s="4">
        <f t="shared" si="1100"/>
        <v>2749</v>
      </c>
      <c r="AB3690" s="4">
        <f xml:space="preserve"> 2244.740206  + 0.1097478*Q3690</f>
        <v>2527.8895299999999</v>
      </c>
      <c r="AC3690" s="4">
        <f>AF3690</f>
        <v>2749</v>
      </c>
      <c r="AD3690" s="4">
        <f t="shared" si="1101"/>
        <v>1120.5</v>
      </c>
      <c r="AE3690" s="3" t="s">
        <v>2146</v>
      </c>
      <c r="AF3690" s="3">
        <v>2749</v>
      </c>
      <c r="AG3690" s="4">
        <f>AI3690</f>
        <v>2749</v>
      </c>
      <c r="AH3690" s="4">
        <v>10940</v>
      </c>
      <c r="AI3690">
        <f t="shared" si="1097"/>
        <v>2749</v>
      </c>
      <c r="AJ3690" t="s">
        <v>2146</v>
      </c>
      <c r="AK3690" s="2">
        <v>10654.94</v>
      </c>
      <c r="AL3690" s="2">
        <f>AN3690</f>
        <v>10654.94</v>
      </c>
      <c r="AM3690" s="4">
        <v>10940</v>
      </c>
      <c r="AN3690">
        <f>INDEX($AJ$2:$AJ$6811,MATCH(AM3690,$A$2:$A$6811,0))</f>
        <v>10654.94</v>
      </c>
      <c r="AP3690">
        <v>169.66</v>
      </c>
      <c r="AQ3690">
        <v>169.66</v>
      </c>
      <c r="AR3690" s="4">
        <v>25</v>
      </c>
      <c r="AS3690" s="4">
        <v>2</v>
      </c>
      <c r="AT3690" s="4">
        <v>2008</v>
      </c>
      <c r="AU3690" s="4">
        <v>25</v>
      </c>
      <c r="AV3690" s="4">
        <v>2</v>
      </c>
      <c r="AW3690" s="4">
        <v>2008</v>
      </c>
      <c r="AX3690" t="str">
        <f t="shared" si="1098"/>
        <v>No Delay</v>
      </c>
      <c r="AY3690">
        <f t="shared" si="1099"/>
        <v>0</v>
      </c>
    </row>
    <row r="3691" spans="1:51" x14ac:dyDescent="0.2">
      <c r="A3691" s="3">
        <v>10940</v>
      </c>
      <c r="B3691" s="1" t="s">
        <v>98</v>
      </c>
      <c r="C3691" s="1" t="s">
        <v>99</v>
      </c>
      <c r="D3691" s="1" t="s">
        <v>130</v>
      </c>
      <c r="E3691" s="1" t="s">
        <v>53</v>
      </c>
      <c r="F3691" s="1" t="s">
        <v>53</v>
      </c>
      <c r="G3691" s="13" t="s">
        <v>2145</v>
      </c>
      <c r="H3691" s="12">
        <v>39503</v>
      </c>
      <c r="I3691" s="12" t="s">
        <v>2145</v>
      </c>
      <c r="J3691" s="12">
        <v>39503</v>
      </c>
      <c r="K3691" s="4">
        <v>675</v>
      </c>
      <c r="L3691" s="1" t="s">
        <v>146</v>
      </c>
      <c r="M3691" s="1" t="s">
        <v>132</v>
      </c>
      <c r="N3691" s="1" t="s">
        <v>1316</v>
      </c>
      <c r="O3691" s="1" t="s">
        <v>93</v>
      </c>
      <c r="P3691">
        <v>60</v>
      </c>
      <c r="Q3691">
        <v>2273</v>
      </c>
      <c r="R3691">
        <v>17615.75</v>
      </c>
      <c r="S3691">
        <v>7.75</v>
      </c>
      <c r="T3691">
        <v>0.13</v>
      </c>
      <c r="U3691">
        <f t="shared" si="1095"/>
        <v>17615.75</v>
      </c>
      <c r="V3691">
        <f t="shared" si="1096"/>
        <v>136380</v>
      </c>
      <c r="W3691" s="1" t="s">
        <v>155</v>
      </c>
      <c r="X3691" s="1" t="s">
        <v>1236</v>
      </c>
      <c r="Y3691" s="1" t="s">
        <v>156</v>
      </c>
      <c r="Z3691" s="3">
        <v>5565</v>
      </c>
      <c r="AA3691" s="4">
        <f t="shared" si="1100"/>
        <v>2749</v>
      </c>
      <c r="AB3691" s="4">
        <f xml:space="preserve"> 2244.740206  + 0.1097478*Q3691</f>
        <v>2494.1969553999998</v>
      </c>
      <c r="AC3691" s="4">
        <f>AF3691</f>
        <v>2749</v>
      </c>
      <c r="AD3691" s="4">
        <f t="shared" si="1101"/>
        <v>1475</v>
      </c>
      <c r="AE3691" s="4">
        <v>2749</v>
      </c>
      <c r="AF3691" s="4">
        <v>2749</v>
      </c>
      <c r="AG3691" s="4">
        <f>AE3691</f>
        <v>2749</v>
      </c>
      <c r="AH3691" s="4">
        <v>84624</v>
      </c>
      <c r="AI3691">
        <f t="shared" si="1097"/>
        <v>2102</v>
      </c>
      <c r="AJ3691">
        <v>10654.94</v>
      </c>
      <c r="AK3691" s="2">
        <v>10654.94</v>
      </c>
      <c r="AL3691" s="2">
        <f>AJ3691</f>
        <v>10654.94</v>
      </c>
      <c r="AM3691" s="4"/>
      <c r="AN3691" t="e">
        <f>VLOOKUP([1]!Tabelle13[[#This Row],[Vlookup this ID for freight costs]],$AL$2:$AL$6811,2,FALSE)</f>
        <v>#REF!</v>
      </c>
      <c r="AP3691">
        <v>28.19</v>
      </c>
      <c r="AQ3691">
        <v>28.19</v>
      </c>
      <c r="AR3691" s="4">
        <v>25</v>
      </c>
      <c r="AS3691" s="4">
        <v>2</v>
      </c>
      <c r="AT3691" s="4">
        <v>2008</v>
      </c>
      <c r="AU3691" s="4">
        <v>25</v>
      </c>
      <c r="AV3691" s="4">
        <v>2</v>
      </c>
      <c r="AW3691" s="4">
        <v>2008</v>
      </c>
      <c r="AX3691" t="str">
        <f t="shared" si="1098"/>
        <v>No Delay</v>
      </c>
      <c r="AY3691">
        <f t="shared" si="1099"/>
        <v>0</v>
      </c>
    </row>
    <row r="3692" spans="1:51" x14ac:dyDescent="0.2">
      <c r="A3692" s="3">
        <v>11525</v>
      </c>
      <c r="B3692" s="1" t="s">
        <v>98</v>
      </c>
      <c r="C3692" s="1" t="s">
        <v>99</v>
      </c>
      <c r="D3692" s="1" t="s">
        <v>130</v>
      </c>
      <c r="E3692" s="1" t="s">
        <v>53</v>
      </c>
      <c r="F3692" s="1" t="s">
        <v>53</v>
      </c>
      <c r="G3692" s="13" t="s">
        <v>2145</v>
      </c>
      <c r="H3692" s="12">
        <v>39503</v>
      </c>
      <c r="I3692" s="12" t="s">
        <v>2145</v>
      </c>
      <c r="J3692" s="12">
        <v>39503</v>
      </c>
      <c r="K3692" s="4">
        <v>676</v>
      </c>
      <c r="L3692" s="1" t="s">
        <v>146</v>
      </c>
      <c r="M3692" s="1" t="s">
        <v>132</v>
      </c>
      <c r="N3692" s="1" t="s">
        <v>167</v>
      </c>
      <c r="O3692" s="1" t="s">
        <v>93</v>
      </c>
      <c r="P3692">
        <v>30</v>
      </c>
      <c r="Q3692">
        <v>20000</v>
      </c>
      <c r="R3692">
        <v>248400</v>
      </c>
      <c r="S3692">
        <v>12.42</v>
      </c>
      <c r="T3692">
        <v>0.41</v>
      </c>
      <c r="U3692">
        <f t="shared" si="1095"/>
        <v>248400</v>
      </c>
      <c r="V3692">
        <f t="shared" si="1096"/>
        <v>600000</v>
      </c>
      <c r="W3692" s="1" t="s">
        <v>155</v>
      </c>
      <c r="X3692" s="1" t="s">
        <v>1236</v>
      </c>
      <c r="Y3692" s="1" t="s">
        <v>156</v>
      </c>
      <c r="Z3692" s="3">
        <v>5565</v>
      </c>
      <c r="AA3692" s="4">
        <f t="shared" si="1100"/>
        <v>2749</v>
      </c>
      <c r="AB3692" s="4">
        <f xml:space="preserve"> 2244.740206  + 0.1097478*Q3692</f>
        <v>4439.6962060000005</v>
      </c>
      <c r="AC3692" s="4">
        <f>AF3692</f>
        <v>2749</v>
      </c>
      <c r="AD3692" s="4">
        <f t="shared" si="1101"/>
        <v>2327.143150923077</v>
      </c>
      <c r="AE3692" s="3" t="s">
        <v>2146</v>
      </c>
      <c r="AF3692" s="3">
        <v>2749</v>
      </c>
      <c r="AG3692" s="4">
        <f>AI3692</f>
        <v>2749</v>
      </c>
      <c r="AH3692" s="4">
        <v>10940</v>
      </c>
      <c r="AI3692">
        <f t="shared" si="1097"/>
        <v>2749</v>
      </c>
      <c r="AJ3692" t="s">
        <v>2146</v>
      </c>
      <c r="AK3692" s="2">
        <v>10654.94</v>
      </c>
      <c r="AL3692" s="2">
        <f>AN3692</f>
        <v>10654.94</v>
      </c>
      <c r="AM3692" s="4">
        <v>10940</v>
      </c>
      <c r="AN3692">
        <f>INDEX($AJ$2:$AJ$6811,MATCH(AM3692,$A$2:$A$6811,0))</f>
        <v>10654.94</v>
      </c>
      <c r="AP3692">
        <v>397.44</v>
      </c>
      <c r="AQ3692">
        <v>397.44</v>
      </c>
      <c r="AR3692" s="4">
        <v>25</v>
      </c>
      <c r="AS3692" s="4">
        <v>2</v>
      </c>
      <c r="AT3692" s="4">
        <v>2008</v>
      </c>
      <c r="AU3692" s="4">
        <v>25</v>
      </c>
      <c r="AV3692" s="4">
        <v>2</v>
      </c>
      <c r="AW3692" s="4">
        <v>2008</v>
      </c>
      <c r="AX3692" t="str">
        <f t="shared" si="1098"/>
        <v>No Delay</v>
      </c>
      <c r="AY3692">
        <f t="shared" si="1099"/>
        <v>0</v>
      </c>
    </row>
    <row r="3693" spans="1:51" x14ac:dyDescent="0.2">
      <c r="A3693" s="3">
        <v>85478</v>
      </c>
      <c r="B3693" s="1" t="s">
        <v>215</v>
      </c>
      <c r="C3693" s="1" t="s">
        <v>89</v>
      </c>
      <c r="D3693" s="1" t="s">
        <v>130</v>
      </c>
      <c r="E3693" s="1" t="s">
        <v>101</v>
      </c>
      <c r="F3693" s="1" t="s">
        <v>101</v>
      </c>
      <c r="G3693" s="13" t="s">
        <v>1303</v>
      </c>
      <c r="H3693" s="12">
        <v>41806</v>
      </c>
      <c r="I3693" s="12" t="s">
        <v>1205</v>
      </c>
      <c r="J3693" s="12">
        <v>41830</v>
      </c>
      <c r="K3693" s="4">
        <v>5663</v>
      </c>
      <c r="L3693" s="1" t="s">
        <v>146</v>
      </c>
      <c r="M3693" s="1" t="s">
        <v>132</v>
      </c>
      <c r="N3693" s="1" t="s">
        <v>154</v>
      </c>
      <c r="O3693" s="1" t="s">
        <v>93</v>
      </c>
      <c r="P3693">
        <v>60</v>
      </c>
      <c r="Q3693">
        <v>24765</v>
      </c>
      <c r="R3693">
        <v>200844.15</v>
      </c>
      <c r="S3693">
        <v>8.11</v>
      </c>
      <c r="T3693">
        <v>0.14000000000000001</v>
      </c>
      <c r="U3693">
        <f t="shared" si="1095"/>
        <v>200844.15</v>
      </c>
      <c r="V3693">
        <f t="shared" si="1096"/>
        <v>1485900</v>
      </c>
      <c r="W3693" s="1" t="s">
        <v>197</v>
      </c>
      <c r="X3693" s="1" t="s">
        <v>1236</v>
      </c>
      <c r="Y3693" s="1" t="s">
        <v>3082</v>
      </c>
      <c r="Z3693" s="3">
        <v>11943</v>
      </c>
      <c r="AA3693" s="4">
        <f t="shared" si="1100"/>
        <v>2751</v>
      </c>
      <c r="AB3693" s="4">
        <f xml:space="preserve"> 2244.740206  + 0.1097478*Q3693</f>
        <v>4962.6444730000003</v>
      </c>
      <c r="AC3693" s="4">
        <f>AF3693</f>
        <v>2751</v>
      </c>
      <c r="AD3693" s="4">
        <f t="shared" si="1101"/>
        <v>2708.5</v>
      </c>
      <c r="AE3693" s="4">
        <v>2751</v>
      </c>
      <c r="AF3693" s="4">
        <v>2751</v>
      </c>
      <c r="AG3693" s="4">
        <f>AE3693</f>
        <v>2751</v>
      </c>
      <c r="AI3693" t="e">
        <f t="shared" si="1097"/>
        <v>#N/A</v>
      </c>
      <c r="AJ3693">
        <v>11438.93</v>
      </c>
      <c r="AK3693" s="2">
        <v>11438.93</v>
      </c>
      <c r="AL3693" s="2">
        <f>AJ3693</f>
        <v>11438.93</v>
      </c>
      <c r="AM3693" s="4"/>
      <c r="AN3693" t="e">
        <f>VLOOKUP([1]!Tabelle13[[#This Row],[Vlookup this ID for freight costs]],$AL$2:$AL$6811,2,FALSE)</f>
        <v>#REF!</v>
      </c>
      <c r="AP3693">
        <v>206.47</v>
      </c>
      <c r="AQ3693">
        <v>206.47</v>
      </c>
      <c r="AR3693" s="4">
        <v>16</v>
      </c>
      <c r="AS3693" s="4">
        <v>6</v>
      </c>
      <c r="AT3693" s="4">
        <v>2014</v>
      </c>
      <c r="AU3693" s="4">
        <v>10</v>
      </c>
      <c r="AV3693" s="4">
        <v>7</v>
      </c>
      <c r="AW3693" s="4">
        <v>2014</v>
      </c>
      <c r="AX3693" t="str">
        <f t="shared" si="1098"/>
        <v>Delay</v>
      </c>
      <c r="AY3693">
        <f t="shared" si="1099"/>
        <v>24</v>
      </c>
    </row>
    <row r="3694" spans="1:51" x14ac:dyDescent="0.2">
      <c r="A3694" s="3">
        <v>11027</v>
      </c>
      <c r="B3694" s="1" t="s">
        <v>88</v>
      </c>
      <c r="C3694" s="1" t="s">
        <v>89</v>
      </c>
      <c r="D3694" s="1" t="s">
        <v>130</v>
      </c>
      <c r="E3694" s="1" t="s">
        <v>53</v>
      </c>
      <c r="F3694" s="1" t="s">
        <v>53</v>
      </c>
      <c r="G3694" s="13" t="s">
        <v>2073</v>
      </c>
      <c r="H3694" s="12">
        <v>39892</v>
      </c>
      <c r="I3694" s="12" t="s">
        <v>2073</v>
      </c>
      <c r="J3694" s="12">
        <v>39892</v>
      </c>
      <c r="K3694" s="4">
        <v>1421</v>
      </c>
      <c r="L3694" s="1" t="s">
        <v>146</v>
      </c>
      <c r="M3694" s="1" t="s">
        <v>132</v>
      </c>
      <c r="N3694" s="1" t="s">
        <v>556</v>
      </c>
      <c r="O3694" s="1" t="s">
        <v>425</v>
      </c>
      <c r="P3694">
        <v>336</v>
      </c>
      <c r="Q3694">
        <v>4660</v>
      </c>
      <c r="R3694">
        <v>31361.8</v>
      </c>
      <c r="S3694">
        <v>6.73</v>
      </c>
      <c r="T3694">
        <v>0.02</v>
      </c>
      <c r="U3694">
        <f t="shared" si="1095"/>
        <v>31361.800000000003</v>
      </c>
      <c r="V3694">
        <f t="shared" si="1096"/>
        <v>1565760</v>
      </c>
      <c r="W3694" s="1" t="s">
        <v>826</v>
      </c>
      <c r="X3694" s="1" t="s">
        <v>186</v>
      </c>
      <c r="Y3694" s="1" t="s">
        <v>186</v>
      </c>
      <c r="Z3694" s="3">
        <v>4287</v>
      </c>
      <c r="AA3694" s="4">
        <f>AB3694</f>
        <v>2756.5640020000001</v>
      </c>
      <c r="AB3694" s="2">
        <f>2245.156962+0.109744*Q3694</f>
        <v>2756.5640020000001</v>
      </c>
      <c r="AC3694" s="4">
        <f>AD3694</f>
        <v>2756.5640020000001</v>
      </c>
      <c r="AD3694" s="4">
        <f t="shared" si="1101"/>
        <v>2756.5640020000001</v>
      </c>
      <c r="AE3694" s="4" t="s">
        <v>62</v>
      </c>
      <c r="AG3694" s="4" t="str">
        <f>AE3694</f>
        <v>Weight Captured Separately</v>
      </c>
      <c r="AH3694" s="4">
        <v>83156</v>
      </c>
      <c r="AI3694">
        <f t="shared" si="1097"/>
        <v>703</v>
      </c>
      <c r="AJ3694" t="s">
        <v>63</v>
      </c>
      <c r="AK3694" s="2"/>
      <c r="AL3694" s="2" t="str">
        <f>AJ3694</f>
        <v>Invoiced Separately</v>
      </c>
      <c r="AM3694" s="4"/>
      <c r="AN3694" t="e">
        <f>VLOOKUP([1]!Tabelle13[[#This Row],[Vlookup this ID for freight costs]],$AL$2:$AL$6811,2,FALSE)</f>
        <v>#REF!</v>
      </c>
      <c r="AO3694">
        <f>IF(AK:AK="",AC:AC*6.242+1.383 -2.844 + 3.145 -2.265  -2.026,AK:AK)</f>
        <v>17203.865500484</v>
      </c>
      <c r="AP3694">
        <v>61.47</v>
      </c>
      <c r="AQ3694">
        <v>61.47</v>
      </c>
      <c r="AR3694" s="4">
        <v>20</v>
      </c>
      <c r="AS3694" s="4">
        <v>4</v>
      </c>
      <c r="AT3694" s="4">
        <v>2009</v>
      </c>
      <c r="AU3694" s="4">
        <v>20</v>
      </c>
      <c r="AV3694" s="4">
        <v>4</v>
      </c>
      <c r="AW3694" s="4">
        <v>2009</v>
      </c>
      <c r="AX3694" t="str">
        <f t="shared" si="1098"/>
        <v>No Delay</v>
      </c>
      <c r="AY3694">
        <f t="shared" si="1099"/>
        <v>0</v>
      </c>
    </row>
    <row r="3695" spans="1:51" x14ac:dyDescent="0.2">
      <c r="A3695" s="3">
        <v>82964</v>
      </c>
      <c r="B3695" s="1" t="s">
        <v>175</v>
      </c>
      <c r="C3695" s="1" t="s">
        <v>165</v>
      </c>
      <c r="D3695" s="1" t="s">
        <v>130</v>
      </c>
      <c r="E3695" s="1" t="s">
        <v>101</v>
      </c>
      <c r="F3695" s="1" t="s">
        <v>101</v>
      </c>
      <c r="G3695" s="13" t="s">
        <v>1348</v>
      </c>
      <c r="H3695" s="12">
        <v>40791</v>
      </c>
      <c r="I3695" s="12" t="s">
        <v>1713</v>
      </c>
      <c r="J3695" s="12">
        <v>40738</v>
      </c>
      <c r="K3695" s="4">
        <v>3328</v>
      </c>
      <c r="L3695" s="1" t="s">
        <v>146</v>
      </c>
      <c r="M3695" s="1" t="s">
        <v>132</v>
      </c>
      <c r="N3695" s="1" t="s">
        <v>154</v>
      </c>
      <c r="O3695" s="1" t="s">
        <v>93</v>
      </c>
      <c r="P3695">
        <v>60</v>
      </c>
      <c r="Q3695">
        <v>20833</v>
      </c>
      <c r="R3695">
        <v>233746.26</v>
      </c>
      <c r="S3695">
        <v>11.22</v>
      </c>
      <c r="T3695">
        <v>0.19</v>
      </c>
      <c r="U3695">
        <f t="shared" si="1095"/>
        <v>233746.26</v>
      </c>
      <c r="V3695">
        <f t="shared" si="1096"/>
        <v>1249980</v>
      </c>
      <c r="W3695" s="1" t="s">
        <v>160</v>
      </c>
      <c r="X3695" s="1" t="s">
        <v>1236</v>
      </c>
      <c r="Y3695" s="1" t="s">
        <v>161</v>
      </c>
      <c r="Z3695" s="3">
        <v>10896</v>
      </c>
      <c r="AA3695" s="4">
        <f t="shared" si="1100"/>
        <v>2757</v>
      </c>
      <c r="AB3695" s="4">
        <f t="shared" ref="AB3695:AB3702" si="1116" xml:space="preserve"> 2244.740206  + 0.1097478*Q3695</f>
        <v>4531.1161234000001</v>
      </c>
      <c r="AC3695" s="4">
        <f t="shared" ref="AC3695:AC3702" si="1117">AF3695</f>
        <v>2757</v>
      </c>
      <c r="AD3695" s="4">
        <f t="shared" si="1101"/>
        <v>3933.5</v>
      </c>
      <c r="AE3695" s="4">
        <v>2757</v>
      </c>
      <c r="AF3695" s="4">
        <v>2757</v>
      </c>
      <c r="AG3695" s="4">
        <f>AE3695</f>
        <v>2757</v>
      </c>
      <c r="AI3695" t="e">
        <f t="shared" si="1097"/>
        <v>#N/A</v>
      </c>
      <c r="AJ3695">
        <v>18317.11</v>
      </c>
      <c r="AK3695" s="2">
        <v>18317.11</v>
      </c>
      <c r="AL3695" s="2">
        <f>AJ3695</f>
        <v>18317.11</v>
      </c>
      <c r="AM3695" s="4"/>
      <c r="AN3695" t="e">
        <f>VLOOKUP([1]!Tabelle13[[#This Row],[Vlookup this ID for freight costs]],$AL$2:$AL$6811,2,FALSE)</f>
        <v>#REF!</v>
      </c>
      <c r="AP3695">
        <v>385.68</v>
      </c>
      <c r="AQ3695">
        <v>385.68</v>
      </c>
      <c r="AR3695" s="4">
        <v>5</v>
      </c>
      <c r="AS3695" s="4">
        <v>9</v>
      </c>
      <c r="AT3695" s="4">
        <v>2011</v>
      </c>
      <c r="AU3695" s="4">
        <v>14</v>
      </c>
      <c r="AV3695" s="4">
        <v>7</v>
      </c>
      <c r="AW3695" s="4">
        <v>2011</v>
      </c>
      <c r="AX3695" t="str">
        <f t="shared" si="1098"/>
        <v>No Delay</v>
      </c>
      <c r="AY3695">
        <f t="shared" si="1099"/>
        <v>0</v>
      </c>
    </row>
    <row r="3696" spans="1:51" x14ac:dyDescent="0.2">
      <c r="A3696" s="3">
        <v>84283</v>
      </c>
      <c r="B3696" s="1" t="s">
        <v>172</v>
      </c>
      <c r="C3696" s="1" t="s">
        <v>114</v>
      </c>
      <c r="D3696" s="1" t="s">
        <v>130</v>
      </c>
      <c r="E3696" s="1" t="s">
        <v>101</v>
      </c>
      <c r="F3696" s="1" t="s">
        <v>101</v>
      </c>
      <c r="G3696" s="13" t="s">
        <v>1885</v>
      </c>
      <c r="H3696" s="12">
        <v>41569</v>
      </c>
      <c r="I3696" s="12" t="s">
        <v>1886</v>
      </c>
      <c r="J3696" s="12">
        <v>41589</v>
      </c>
      <c r="K3696" s="4">
        <v>5015</v>
      </c>
      <c r="L3696" s="1" t="s">
        <v>146</v>
      </c>
      <c r="M3696" s="1" t="s">
        <v>132</v>
      </c>
      <c r="N3696" s="1" t="s">
        <v>265</v>
      </c>
      <c r="O3696" s="1" t="s">
        <v>93</v>
      </c>
      <c r="P3696">
        <v>60</v>
      </c>
      <c r="Q3696">
        <v>2997</v>
      </c>
      <c r="R3696">
        <v>6773.22</v>
      </c>
      <c r="S3696">
        <v>2.2599999999999998</v>
      </c>
      <c r="T3696">
        <v>0.04</v>
      </c>
      <c r="U3696">
        <f t="shared" si="1095"/>
        <v>6773.2199999999993</v>
      </c>
      <c r="V3696">
        <f t="shared" si="1096"/>
        <v>179820</v>
      </c>
      <c r="W3696" s="1" t="s">
        <v>204</v>
      </c>
      <c r="X3696" s="1" t="s">
        <v>1236</v>
      </c>
      <c r="Y3696" s="1" t="s">
        <v>205</v>
      </c>
      <c r="Z3696" s="3">
        <v>14286</v>
      </c>
      <c r="AA3696" s="4">
        <f t="shared" si="1100"/>
        <v>2764</v>
      </c>
      <c r="AB3696" s="4">
        <f t="shared" si="1116"/>
        <v>2573.6543625999998</v>
      </c>
      <c r="AC3696" s="4">
        <f t="shared" si="1117"/>
        <v>2764</v>
      </c>
      <c r="AD3696" s="4">
        <f t="shared" si="1101"/>
        <v>4393</v>
      </c>
      <c r="AE3696" s="4">
        <v>2764</v>
      </c>
      <c r="AF3696" s="4">
        <v>2764</v>
      </c>
      <c r="AG3696" s="4">
        <f>AE3696</f>
        <v>2764</v>
      </c>
      <c r="AI3696" t="e">
        <f t="shared" si="1097"/>
        <v>#N/A</v>
      </c>
      <c r="AJ3696">
        <v>4356.75</v>
      </c>
      <c r="AK3696" s="2">
        <v>4356.75</v>
      </c>
      <c r="AL3696" s="2">
        <f>AJ3696</f>
        <v>4356.75</v>
      </c>
      <c r="AM3696" s="4"/>
      <c r="AN3696" t="e">
        <f>VLOOKUP([1]!Tabelle13[[#This Row],[Vlookup this ID for freight costs]],$AL$2:$AL$6811,2,FALSE)</f>
        <v>#REF!</v>
      </c>
      <c r="AP3696">
        <v>8.3800000000000008</v>
      </c>
      <c r="AQ3696">
        <v>8.3800000000000008</v>
      </c>
      <c r="AR3696" s="4">
        <v>22</v>
      </c>
      <c r="AS3696" s="4">
        <v>10</v>
      </c>
      <c r="AT3696" s="4">
        <v>2013</v>
      </c>
      <c r="AU3696" s="4">
        <v>11</v>
      </c>
      <c r="AV3696" s="4">
        <v>11</v>
      </c>
      <c r="AW3696" s="4">
        <v>2013</v>
      </c>
      <c r="AX3696" t="str">
        <f t="shared" si="1098"/>
        <v>Delay</v>
      </c>
      <c r="AY3696">
        <f t="shared" si="1099"/>
        <v>20</v>
      </c>
    </row>
    <row r="3697" spans="1:51" x14ac:dyDescent="0.2">
      <c r="A3697" s="3">
        <v>10726</v>
      </c>
      <c r="B3697" s="1" t="s">
        <v>119</v>
      </c>
      <c r="C3697" s="1" t="s">
        <v>114</v>
      </c>
      <c r="D3697" s="1" t="s">
        <v>130</v>
      </c>
      <c r="E3697" s="1" t="s">
        <v>101</v>
      </c>
      <c r="F3697" s="1" t="s">
        <v>101</v>
      </c>
      <c r="G3697" s="13" t="s">
        <v>1580</v>
      </c>
      <c r="H3697" s="12">
        <v>39759</v>
      </c>
      <c r="I3697" s="12" t="s">
        <v>1580</v>
      </c>
      <c r="J3697" s="12">
        <v>39759</v>
      </c>
      <c r="K3697" s="4">
        <v>1155</v>
      </c>
      <c r="L3697" s="1" t="s">
        <v>146</v>
      </c>
      <c r="M3697" s="1" t="s">
        <v>132</v>
      </c>
      <c r="N3697" s="1" t="s">
        <v>265</v>
      </c>
      <c r="O3697" s="1" t="s">
        <v>93</v>
      </c>
      <c r="P3697">
        <v>60</v>
      </c>
      <c r="Q3697">
        <v>50000</v>
      </c>
      <c r="R3697">
        <v>170000</v>
      </c>
      <c r="S3697">
        <v>3.4</v>
      </c>
      <c r="T3697">
        <v>0.06</v>
      </c>
      <c r="U3697">
        <f t="shared" si="1095"/>
        <v>170000</v>
      </c>
      <c r="V3697">
        <f t="shared" si="1096"/>
        <v>3000000</v>
      </c>
      <c r="W3697" s="1" t="s">
        <v>179</v>
      </c>
      <c r="X3697" s="1" t="s">
        <v>1236</v>
      </c>
      <c r="Y3697" s="1" t="s">
        <v>156</v>
      </c>
      <c r="Z3697" s="3">
        <v>14240</v>
      </c>
      <c r="AA3697" s="4">
        <f t="shared" si="1100"/>
        <v>2764</v>
      </c>
      <c r="AB3697" s="4">
        <f t="shared" si="1116"/>
        <v>7732.1302059999998</v>
      </c>
      <c r="AC3697" s="4">
        <f t="shared" si="1117"/>
        <v>2764</v>
      </c>
      <c r="AD3697" s="4">
        <f t="shared" si="1101"/>
        <v>10956.816105574468</v>
      </c>
      <c r="AE3697" s="4">
        <v>2764</v>
      </c>
      <c r="AF3697" s="4">
        <v>2764</v>
      </c>
      <c r="AG3697" s="4">
        <f>AE3697</f>
        <v>2764</v>
      </c>
      <c r="AH3697" s="4">
        <v>82374</v>
      </c>
      <c r="AI3697">
        <f t="shared" si="1097"/>
        <v>12232</v>
      </c>
      <c r="AJ3697">
        <v>2938.92</v>
      </c>
      <c r="AK3697" s="2">
        <v>2938.92</v>
      </c>
      <c r="AL3697" s="2">
        <f>AJ3697</f>
        <v>2938.92</v>
      </c>
      <c r="AM3697" s="4"/>
      <c r="AN3697" t="e">
        <f>VLOOKUP([1]!Tabelle13[[#This Row],[Vlookup this ID for freight costs]],$AL$2:$AL$6811,2,FALSE)</f>
        <v>#REF!</v>
      </c>
      <c r="AP3697">
        <v>333.2</v>
      </c>
      <c r="AQ3697">
        <v>333.2</v>
      </c>
      <c r="AR3697" s="4">
        <v>7</v>
      </c>
      <c r="AS3697" s="4">
        <v>11</v>
      </c>
      <c r="AT3697" s="4">
        <v>2008</v>
      </c>
      <c r="AU3697" s="4">
        <v>7</v>
      </c>
      <c r="AV3697" s="4">
        <v>11</v>
      </c>
      <c r="AW3697" s="4">
        <v>2008</v>
      </c>
      <c r="AX3697" t="str">
        <f t="shared" si="1098"/>
        <v>No Delay</v>
      </c>
      <c r="AY3697">
        <f t="shared" si="1099"/>
        <v>0</v>
      </c>
    </row>
    <row r="3698" spans="1:51" x14ac:dyDescent="0.2">
      <c r="A3698" s="3">
        <v>85995</v>
      </c>
      <c r="B3698" s="1" t="s">
        <v>172</v>
      </c>
      <c r="C3698" s="1" t="s">
        <v>114</v>
      </c>
      <c r="D3698" s="1" t="s">
        <v>130</v>
      </c>
      <c r="E3698" s="1" t="s">
        <v>101</v>
      </c>
      <c r="F3698" s="1" t="s">
        <v>101</v>
      </c>
      <c r="G3698" s="13" t="s">
        <v>1885</v>
      </c>
      <c r="H3698" s="12">
        <v>41569</v>
      </c>
      <c r="I3698" s="12" t="s">
        <v>1886</v>
      </c>
      <c r="J3698" s="12">
        <v>41589</v>
      </c>
      <c r="K3698" s="4">
        <v>5017</v>
      </c>
      <c r="L3698" s="1" t="s">
        <v>146</v>
      </c>
      <c r="M3698" s="1" t="s">
        <v>132</v>
      </c>
      <c r="N3698" s="1" t="s">
        <v>265</v>
      </c>
      <c r="O3698" s="1" t="s">
        <v>93</v>
      </c>
      <c r="P3698">
        <v>60</v>
      </c>
      <c r="Q3698">
        <v>39180</v>
      </c>
      <c r="R3698">
        <v>88546.8</v>
      </c>
      <c r="S3698">
        <v>2.2599999999999998</v>
      </c>
      <c r="T3698">
        <v>0.04</v>
      </c>
      <c r="U3698">
        <f t="shared" si="1095"/>
        <v>88546.799999999988</v>
      </c>
      <c r="V3698">
        <f t="shared" si="1096"/>
        <v>2350800</v>
      </c>
      <c r="W3698" s="1" t="s">
        <v>179</v>
      </c>
      <c r="X3698" s="1" t="s">
        <v>1236</v>
      </c>
      <c r="Y3698" s="1" t="s">
        <v>156</v>
      </c>
      <c r="Z3698" s="3">
        <v>14240</v>
      </c>
      <c r="AA3698" s="4">
        <f t="shared" si="1100"/>
        <v>2764</v>
      </c>
      <c r="AB3698" s="4">
        <f t="shared" si="1116"/>
        <v>6544.6590099999994</v>
      </c>
      <c r="AC3698" s="4">
        <f t="shared" si="1117"/>
        <v>2764</v>
      </c>
      <c r="AD3698" s="4">
        <f t="shared" si="1101"/>
        <v>2764</v>
      </c>
      <c r="AE3698" s="3" t="s">
        <v>2147</v>
      </c>
      <c r="AF3698" s="3">
        <v>2764</v>
      </c>
      <c r="AG3698" s="4">
        <f>AI3698</f>
        <v>2764</v>
      </c>
      <c r="AH3698" s="4">
        <v>84283</v>
      </c>
      <c r="AI3698">
        <f t="shared" si="1097"/>
        <v>2764</v>
      </c>
      <c r="AJ3698" t="s">
        <v>2147</v>
      </c>
      <c r="AK3698" s="2">
        <v>4356.75</v>
      </c>
      <c r="AL3698" s="2">
        <f>AN3698</f>
        <v>4356.75</v>
      </c>
      <c r="AM3698" s="4">
        <v>84283</v>
      </c>
      <c r="AN3698">
        <f>INDEX($AJ$2:$AJ$6811,MATCH(AM3698,$A$2:$A$6811,0))</f>
        <v>4356.75</v>
      </c>
      <c r="AP3698">
        <v>109.53</v>
      </c>
      <c r="AQ3698">
        <v>109.53</v>
      </c>
      <c r="AR3698" s="4">
        <v>22</v>
      </c>
      <c r="AS3698" s="4">
        <v>10</v>
      </c>
      <c r="AT3698" s="4">
        <v>2013</v>
      </c>
      <c r="AU3698" s="4">
        <v>11</v>
      </c>
      <c r="AV3698" s="4">
        <v>11</v>
      </c>
      <c r="AW3698" s="4">
        <v>2013</v>
      </c>
      <c r="AX3698" t="str">
        <f t="shared" si="1098"/>
        <v>Delay</v>
      </c>
      <c r="AY3698">
        <f t="shared" si="1099"/>
        <v>20</v>
      </c>
    </row>
    <row r="3699" spans="1:51" x14ac:dyDescent="0.2">
      <c r="A3699" s="3">
        <v>11582</v>
      </c>
      <c r="B3699" s="1" t="s">
        <v>119</v>
      </c>
      <c r="C3699" s="1" t="s">
        <v>114</v>
      </c>
      <c r="D3699" s="1" t="s">
        <v>130</v>
      </c>
      <c r="E3699" s="1" t="s">
        <v>101</v>
      </c>
      <c r="F3699" s="1" t="s">
        <v>101</v>
      </c>
      <c r="G3699" s="13" t="s">
        <v>1580</v>
      </c>
      <c r="H3699" s="12">
        <v>39759</v>
      </c>
      <c r="I3699" s="12" t="s">
        <v>1580</v>
      </c>
      <c r="J3699" s="12">
        <v>39759</v>
      </c>
      <c r="K3699" s="4">
        <v>1156</v>
      </c>
      <c r="L3699" s="1" t="s">
        <v>146</v>
      </c>
      <c r="M3699" s="1" t="s">
        <v>132</v>
      </c>
      <c r="N3699" s="1" t="s">
        <v>265</v>
      </c>
      <c r="O3699" s="1" t="s">
        <v>93</v>
      </c>
      <c r="P3699">
        <v>60</v>
      </c>
      <c r="Q3699">
        <v>50000</v>
      </c>
      <c r="R3699">
        <v>170000</v>
      </c>
      <c r="S3699">
        <v>3.4</v>
      </c>
      <c r="T3699">
        <v>0.06</v>
      </c>
      <c r="U3699">
        <f t="shared" si="1095"/>
        <v>170000</v>
      </c>
      <c r="V3699">
        <f t="shared" si="1096"/>
        <v>3000000</v>
      </c>
      <c r="W3699" s="1" t="s">
        <v>179</v>
      </c>
      <c r="X3699" s="1" t="s">
        <v>1236</v>
      </c>
      <c r="Y3699" s="1" t="s">
        <v>156</v>
      </c>
      <c r="Z3699" s="3">
        <v>14240</v>
      </c>
      <c r="AA3699" s="4">
        <f t="shared" si="1100"/>
        <v>2773</v>
      </c>
      <c r="AB3699" s="4">
        <f t="shared" si="1116"/>
        <v>7732.1302059999998</v>
      </c>
      <c r="AC3699" s="4">
        <f t="shared" si="1117"/>
        <v>2773</v>
      </c>
      <c r="AD3699" s="4">
        <f t="shared" si="1101"/>
        <v>10956.816105574468</v>
      </c>
      <c r="AE3699" s="4">
        <v>2773</v>
      </c>
      <c r="AF3699" s="4">
        <v>2773</v>
      </c>
      <c r="AG3699" s="4">
        <f t="shared" ref="AG3699:AG3714" si="1118">AE3699</f>
        <v>2773</v>
      </c>
      <c r="AH3699" s="4">
        <v>85328</v>
      </c>
      <c r="AI3699">
        <f t="shared" si="1097"/>
        <v>22259</v>
      </c>
      <c r="AJ3699">
        <v>2938.92</v>
      </c>
      <c r="AK3699" s="2">
        <v>2938.92</v>
      </c>
      <c r="AL3699" s="2">
        <f t="shared" ref="AL3699:AL3714" si="1119">AJ3699</f>
        <v>2938.92</v>
      </c>
      <c r="AM3699" s="4"/>
      <c r="AN3699" t="e">
        <f>VLOOKUP([1]!Tabelle13[[#This Row],[Vlookup this ID for freight costs]],$AL$2:$AL$6811,2,FALSE)</f>
        <v>#REF!</v>
      </c>
      <c r="AP3699">
        <v>333.2</v>
      </c>
      <c r="AQ3699">
        <v>333.2</v>
      </c>
      <c r="AR3699" s="4">
        <v>7</v>
      </c>
      <c r="AS3699" s="4">
        <v>11</v>
      </c>
      <c r="AT3699" s="4">
        <v>2008</v>
      </c>
      <c r="AU3699" s="4">
        <v>7</v>
      </c>
      <c r="AV3699" s="4">
        <v>11</v>
      </c>
      <c r="AW3699" s="4">
        <v>2008</v>
      </c>
      <c r="AX3699" t="str">
        <f t="shared" si="1098"/>
        <v>No Delay</v>
      </c>
      <c r="AY3699">
        <f t="shared" si="1099"/>
        <v>0</v>
      </c>
    </row>
    <row r="3700" spans="1:51" x14ac:dyDescent="0.2">
      <c r="A3700" s="3">
        <v>29133</v>
      </c>
      <c r="B3700" s="1" t="s">
        <v>175</v>
      </c>
      <c r="C3700" s="1" t="s">
        <v>165</v>
      </c>
      <c r="D3700" s="1" t="s">
        <v>52</v>
      </c>
      <c r="E3700" s="1" t="s">
        <v>53</v>
      </c>
      <c r="F3700" s="1" t="s">
        <v>53</v>
      </c>
      <c r="G3700" s="13" t="s">
        <v>2148</v>
      </c>
      <c r="H3700" s="12">
        <v>41531</v>
      </c>
      <c r="I3700" s="12" t="s">
        <v>2148</v>
      </c>
      <c r="J3700" s="12">
        <v>41531</v>
      </c>
      <c r="K3700" s="4">
        <v>4920</v>
      </c>
      <c r="L3700" s="1" t="s">
        <v>146</v>
      </c>
      <c r="M3700" s="1" t="s">
        <v>1775</v>
      </c>
      <c r="N3700" s="1" t="s">
        <v>171</v>
      </c>
      <c r="O3700" s="1" t="s">
        <v>93</v>
      </c>
      <c r="P3700">
        <v>60</v>
      </c>
      <c r="Q3700">
        <v>45359</v>
      </c>
      <c r="R3700">
        <v>83914.15</v>
      </c>
      <c r="S3700">
        <v>1.85</v>
      </c>
      <c r="T3700">
        <v>0.03</v>
      </c>
      <c r="U3700">
        <f t="shared" si="1095"/>
        <v>83914.150000000009</v>
      </c>
      <c r="V3700">
        <f t="shared" si="1096"/>
        <v>2721540</v>
      </c>
      <c r="W3700" s="1" t="s">
        <v>179</v>
      </c>
      <c r="X3700" s="1" t="s">
        <v>1236</v>
      </c>
      <c r="Y3700" s="1" t="s">
        <v>156</v>
      </c>
      <c r="Z3700" s="3">
        <v>5457</v>
      </c>
      <c r="AA3700" s="4">
        <f t="shared" si="1100"/>
        <v>2773</v>
      </c>
      <c r="AB3700" s="4">
        <f t="shared" si="1116"/>
        <v>7222.7906662000005</v>
      </c>
      <c r="AC3700" s="4">
        <f t="shared" si="1117"/>
        <v>2773</v>
      </c>
      <c r="AD3700" s="4">
        <f t="shared" si="1101"/>
        <v>2773</v>
      </c>
      <c r="AE3700" s="4">
        <v>2773</v>
      </c>
      <c r="AF3700" s="4">
        <v>2773</v>
      </c>
      <c r="AG3700" s="4">
        <f t="shared" si="1118"/>
        <v>2773</v>
      </c>
      <c r="AI3700" t="e">
        <f t="shared" si="1097"/>
        <v>#N/A</v>
      </c>
      <c r="AJ3700">
        <v>8723.4599999999991</v>
      </c>
      <c r="AK3700" s="2">
        <v>8723.4599999999991</v>
      </c>
      <c r="AL3700" s="2">
        <f t="shared" si="1119"/>
        <v>8723.4599999999991</v>
      </c>
      <c r="AM3700" s="4"/>
      <c r="AN3700" t="e">
        <f>VLOOKUP([1]!Tabelle13[[#This Row],[Vlookup this ID for freight costs]],$AL$2:$AL$6811,2,FALSE)</f>
        <v>#REF!</v>
      </c>
      <c r="AP3700">
        <v>103.8</v>
      </c>
      <c r="AQ3700">
        <v>103.8</v>
      </c>
      <c r="AR3700" s="4">
        <v>14</v>
      </c>
      <c r="AS3700" s="4">
        <v>9</v>
      </c>
      <c r="AT3700" s="4">
        <v>2013</v>
      </c>
      <c r="AU3700" s="4">
        <v>14</v>
      </c>
      <c r="AV3700" s="4">
        <v>9</v>
      </c>
      <c r="AW3700" s="4">
        <v>2013</v>
      </c>
      <c r="AX3700" t="str">
        <f t="shared" si="1098"/>
        <v>No Delay</v>
      </c>
      <c r="AY3700">
        <f t="shared" si="1099"/>
        <v>0</v>
      </c>
    </row>
    <row r="3701" spans="1:51" x14ac:dyDescent="0.2">
      <c r="A3701" s="3">
        <v>86248</v>
      </c>
      <c r="B3701" s="1" t="s">
        <v>50</v>
      </c>
      <c r="C3701" s="1" t="s">
        <v>51</v>
      </c>
      <c r="D3701" s="1" t="s">
        <v>130</v>
      </c>
      <c r="E3701" s="1" t="s">
        <v>53</v>
      </c>
      <c r="F3701" s="1" t="s">
        <v>53</v>
      </c>
      <c r="G3701" s="13" t="s">
        <v>512</v>
      </c>
      <c r="H3701" s="12">
        <v>40235</v>
      </c>
      <c r="I3701" s="12" t="s">
        <v>2149</v>
      </c>
      <c r="J3701" s="12">
        <v>40194</v>
      </c>
      <c r="K3701" s="4">
        <v>2149</v>
      </c>
      <c r="L3701" s="1" t="s">
        <v>146</v>
      </c>
      <c r="M3701" s="1" t="s">
        <v>132</v>
      </c>
      <c r="N3701" s="1" t="s">
        <v>275</v>
      </c>
      <c r="O3701" s="1" t="s">
        <v>93</v>
      </c>
      <c r="P3701">
        <v>60</v>
      </c>
      <c r="Q3701">
        <v>30564</v>
      </c>
      <c r="R3701">
        <v>267740.64</v>
      </c>
      <c r="S3701">
        <v>8.76</v>
      </c>
      <c r="T3701">
        <v>0.15</v>
      </c>
      <c r="U3701">
        <f t="shared" si="1095"/>
        <v>267740.64</v>
      </c>
      <c r="V3701">
        <f t="shared" si="1096"/>
        <v>1833840</v>
      </c>
      <c r="W3701" s="1" t="s">
        <v>155</v>
      </c>
      <c r="X3701" s="1" t="s">
        <v>1236</v>
      </c>
      <c r="Y3701" s="1" t="s">
        <v>156</v>
      </c>
      <c r="Z3701" s="3">
        <v>6318</v>
      </c>
      <c r="AA3701" s="4">
        <f t="shared" si="1100"/>
        <v>2773</v>
      </c>
      <c r="AB3701" s="4">
        <f t="shared" si="1116"/>
        <v>5599.0719652000007</v>
      </c>
      <c r="AC3701" s="4">
        <f t="shared" si="1117"/>
        <v>2773</v>
      </c>
      <c r="AD3701" s="4">
        <f t="shared" si="1101"/>
        <v>2773</v>
      </c>
      <c r="AE3701" s="4">
        <v>2773</v>
      </c>
      <c r="AF3701" s="4">
        <v>2773</v>
      </c>
      <c r="AG3701" s="4">
        <f t="shared" si="1118"/>
        <v>2773</v>
      </c>
      <c r="AI3701" t="e">
        <f t="shared" si="1097"/>
        <v>#N/A</v>
      </c>
      <c r="AJ3701">
        <v>6355.08</v>
      </c>
      <c r="AK3701" s="2">
        <v>6355.08</v>
      </c>
      <c r="AL3701" s="2">
        <f t="shared" si="1119"/>
        <v>6355.08</v>
      </c>
      <c r="AM3701" s="4"/>
      <c r="AN3701" t="e">
        <f>VLOOKUP([1]!Tabelle13[[#This Row],[Vlookup this ID for freight costs]],$AL$2:$AL$6811,2,FALSE)</f>
        <v>#REF!</v>
      </c>
      <c r="AP3701">
        <v>524.77</v>
      </c>
      <c r="AQ3701">
        <v>524.77</v>
      </c>
      <c r="AR3701" s="4">
        <v>26</v>
      </c>
      <c r="AS3701" s="4">
        <v>2</v>
      </c>
      <c r="AT3701" s="4">
        <v>2010</v>
      </c>
      <c r="AU3701" s="4">
        <v>16</v>
      </c>
      <c r="AV3701" s="4">
        <v>1</v>
      </c>
      <c r="AW3701" s="4">
        <v>2010</v>
      </c>
      <c r="AX3701" t="str">
        <f t="shared" si="1098"/>
        <v>No Delay</v>
      </c>
      <c r="AY3701">
        <f t="shared" si="1099"/>
        <v>0</v>
      </c>
    </row>
    <row r="3702" spans="1:51" x14ac:dyDescent="0.2">
      <c r="A3702" s="3">
        <v>82500</v>
      </c>
      <c r="B3702" s="1" t="s">
        <v>50</v>
      </c>
      <c r="C3702" s="1" t="s">
        <v>51</v>
      </c>
      <c r="D3702" s="1" t="s">
        <v>130</v>
      </c>
      <c r="E3702" s="1" t="s">
        <v>101</v>
      </c>
      <c r="F3702" s="1" t="s">
        <v>101</v>
      </c>
      <c r="G3702" s="13" t="s">
        <v>369</v>
      </c>
      <c r="H3702" s="12">
        <v>41243</v>
      </c>
      <c r="I3702" s="12" t="s">
        <v>1047</v>
      </c>
      <c r="J3702" s="12">
        <v>41211</v>
      </c>
      <c r="K3702" s="4">
        <v>4242</v>
      </c>
      <c r="L3702" s="1" t="s">
        <v>146</v>
      </c>
      <c r="M3702" s="1" t="s">
        <v>132</v>
      </c>
      <c r="N3702" s="1" t="s">
        <v>742</v>
      </c>
      <c r="O3702" s="1" t="s">
        <v>93</v>
      </c>
      <c r="P3702">
        <v>240</v>
      </c>
      <c r="Q3702">
        <v>7150</v>
      </c>
      <c r="R3702">
        <v>15015</v>
      </c>
      <c r="S3702">
        <v>2.1</v>
      </c>
      <c r="T3702">
        <v>0.01</v>
      </c>
      <c r="U3702">
        <f t="shared" si="1095"/>
        <v>15015</v>
      </c>
      <c r="V3702">
        <f t="shared" si="1096"/>
        <v>1716000</v>
      </c>
      <c r="W3702" s="1" t="s">
        <v>155</v>
      </c>
      <c r="X3702" s="1" t="s">
        <v>1236</v>
      </c>
      <c r="Y3702" s="1" t="s">
        <v>156</v>
      </c>
      <c r="Z3702" s="3">
        <v>14703</v>
      </c>
      <c r="AA3702" s="4">
        <f t="shared" si="1100"/>
        <v>2778</v>
      </c>
      <c r="AB3702" s="4">
        <f t="shared" si="1116"/>
        <v>3029.436976</v>
      </c>
      <c r="AC3702" s="4">
        <f t="shared" si="1117"/>
        <v>2778</v>
      </c>
      <c r="AD3702" s="4">
        <f t="shared" si="1101"/>
        <v>3061</v>
      </c>
      <c r="AE3702" s="4">
        <v>2778</v>
      </c>
      <c r="AF3702" s="4">
        <v>2778</v>
      </c>
      <c r="AG3702" s="4">
        <f t="shared" si="1118"/>
        <v>2778</v>
      </c>
      <c r="AI3702" t="e">
        <f t="shared" si="1097"/>
        <v>#N/A</v>
      </c>
      <c r="AJ3702">
        <v>19730.62</v>
      </c>
      <c r="AK3702" s="2">
        <v>19730.62</v>
      </c>
      <c r="AL3702" s="2">
        <f t="shared" si="1119"/>
        <v>19730.62</v>
      </c>
      <c r="AM3702" s="4"/>
      <c r="AN3702" t="e">
        <f>VLOOKUP([1]!Tabelle13[[#This Row],[Vlookup this ID for freight costs]],$AL$2:$AL$6811,2,FALSE)</f>
        <v>#REF!</v>
      </c>
      <c r="AP3702">
        <v>21.05</v>
      </c>
      <c r="AQ3702">
        <v>21.05</v>
      </c>
      <c r="AR3702" s="4">
        <v>30</v>
      </c>
      <c r="AS3702" s="4">
        <v>11</v>
      </c>
      <c r="AT3702" s="4">
        <v>2012</v>
      </c>
      <c r="AU3702" s="4">
        <v>29</v>
      </c>
      <c r="AV3702" s="4">
        <v>10</v>
      </c>
      <c r="AW3702" s="4">
        <v>2012</v>
      </c>
      <c r="AX3702" t="str">
        <f t="shared" si="1098"/>
        <v>No Delay</v>
      </c>
      <c r="AY3702">
        <f t="shared" si="1099"/>
        <v>0</v>
      </c>
    </row>
    <row r="3703" spans="1:51" x14ac:dyDescent="0.2">
      <c r="A3703" s="3">
        <v>49957</v>
      </c>
      <c r="B3703" s="1" t="s">
        <v>328</v>
      </c>
      <c r="C3703" s="1" t="s">
        <v>150</v>
      </c>
      <c r="D3703" s="1" t="s">
        <v>100</v>
      </c>
      <c r="E3703" s="1" t="s">
        <v>101</v>
      </c>
      <c r="F3703" s="1" t="s">
        <v>101</v>
      </c>
      <c r="G3703" s="13" t="s">
        <v>2009</v>
      </c>
      <c r="H3703" s="12">
        <v>40030</v>
      </c>
      <c r="I3703" s="12" t="s">
        <v>2009</v>
      </c>
      <c r="J3703" s="12">
        <v>40030</v>
      </c>
      <c r="K3703" s="4">
        <v>1731</v>
      </c>
      <c r="L3703" s="1" t="s">
        <v>146</v>
      </c>
      <c r="M3703" s="1" t="s">
        <v>1920</v>
      </c>
      <c r="N3703" s="1" t="s">
        <v>284</v>
      </c>
      <c r="O3703" s="1" t="s">
        <v>93</v>
      </c>
      <c r="P3703">
        <v>30</v>
      </c>
      <c r="Q3703">
        <v>4910</v>
      </c>
      <c r="R3703">
        <v>18698.88</v>
      </c>
      <c r="S3703">
        <v>3.81</v>
      </c>
      <c r="T3703">
        <v>0.13</v>
      </c>
      <c r="U3703">
        <f t="shared" si="1095"/>
        <v>18707.099999999999</v>
      </c>
      <c r="V3703">
        <f t="shared" si="1096"/>
        <v>147300</v>
      </c>
      <c r="W3703" s="1" t="s">
        <v>155</v>
      </c>
      <c r="X3703" s="1" t="s">
        <v>1236</v>
      </c>
      <c r="Y3703" s="1" t="s">
        <v>156</v>
      </c>
      <c r="Z3703" s="3">
        <v>16635</v>
      </c>
      <c r="AA3703" s="4">
        <f>AB3703</f>
        <v>2784.0000019999998</v>
      </c>
      <c r="AB3703" s="2">
        <f>2245.156962+0.109744*Q3703</f>
        <v>2784.0000019999998</v>
      </c>
      <c r="AC3703" s="4">
        <f>AD3703</f>
        <v>1507.5000009999999</v>
      </c>
      <c r="AD3703" s="4">
        <f t="shared" si="1101"/>
        <v>1507.5000009999999</v>
      </c>
      <c r="AE3703" s="4" t="s">
        <v>62</v>
      </c>
      <c r="AG3703" s="4" t="str">
        <f t="shared" si="1118"/>
        <v>Weight Captured Separately</v>
      </c>
      <c r="AI3703" t="e">
        <f t="shared" si="1097"/>
        <v>#N/A</v>
      </c>
      <c r="AJ3703" t="s">
        <v>81</v>
      </c>
      <c r="AK3703" s="2"/>
      <c r="AL3703" s="2" t="str">
        <f t="shared" si="1119"/>
        <v>Freight Included in Commodity Cost</v>
      </c>
      <c r="AM3703" s="4"/>
      <c r="AN3703" t="e">
        <f>VLOOKUP([1]!Tabelle13[[#This Row],[Vlookup this ID for freight costs]],$AL$2:$AL$6811,2,FALSE)</f>
        <v>#REF!</v>
      </c>
      <c r="AO3703">
        <f>IF(AK:AK="",AC:AC*6.242+1.383 -2.844 + 3.145 -2.265  -2.026,AK:AK)</f>
        <v>9407.2080062420009</v>
      </c>
      <c r="AP3703">
        <v>36.65</v>
      </c>
      <c r="AQ3703">
        <v>36.65</v>
      </c>
      <c r="AR3703" s="4">
        <v>5</v>
      </c>
      <c r="AS3703" s="4">
        <v>8</v>
      </c>
      <c r="AT3703" s="4">
        <v>2009</v>
      </c>
      <c r="AU3703" s="4">
        <v>5</v>
      </c>
      <c r="AV3703" s="4">
        <v>8</v>
      </c>
      <c r="AW3703" s="4">
        <v>2009</v>
      </c>
      <c r="AX3703" t="str">
        <f t="shared" si="1098"/>
        <v>No Delay</v>
      </c>
      <c r="AY3703">
        <f t="shared" si="1099"/>
        <v>0</v>
      </c>
    </row>
    <row r="3704" spans="1:51" x14ac:dyDescent="0.2">
      <c r="A3704" s="3">
        <v>85420</v>
      </c>
      <c r="B3704" s="1" t="s">
        <v>140</v>
      </c>
      <c r="C3704" s="1" t="s">
        <v>99</v>
      </c>
      <c r="D3704" s="1" t="s">
        <v>130</v>
      </c>
      <c r="E3704" s="1" t="s">
        <v>101</v>
      </c>
      <c r="F3704" s="1" t="s">
        <v>101</v>
      </c>
      <c r="G3704" s="13" t="s">
        <v>1006</v>
      </c>
      <c r="H3704" s="12">
        <v>41639</v>
      </c>
      <c r="I3704" s="12" t="s">
        <v>617</v>
      </c>
      <c r="J3704" s="12">
        <v>41670</v>
      </c>
      <c r="K3704" s="4">
        <v>5227</v>
      </c>
      <c r="L3704" s="1" t="s">
        <v>146</v>
      </c>
      <c r="M3704" s="1" t="s">
        <v>132</v>
      </c>
      <c r="N3704" s="1" t="s">
        <v>599</v>
      </c>
      <c r="O3704" s="1" t="s">
        <v>93</v>
      </c>
      <c r="P3704">
        <v>60</v>
      </c>
      <c r="Q3704">
        <v>50000</v>
      </c>
      <c r="R3704">
        <v>194500</v>
      </c>
      <c r="S3704">
        <v>3.89</v>
      </c>
      <c r="T3704">
        <v>0.06</v>
      </c>
      <c r="U3704">
        <f t="shared" si="1095"/>
        <v>194500</v>
      </c>
      <c r="V3704">
        <f t="shared" si="1096"/>
        <v>3000000</v>
      </c>
      <c r="W3704" s="1" t="s">
        <v>160</v>
      </c>
      <c r="X3704" s="1" t="s">
        <v>1236</v>
      </c>
      <c r="Y3704" s="1" t="s">
        <v>161</v>
      </c>
      <c r="Z3704" s="3">
        <v>11983</v>
      </c>
      <c r="AA3704" s="4">
        <f t="shared" si="1100"/>
        <v>2791</v>
      </c>
      <c r="AB3704" s="4">
        <f xml:space="preserve"> 2244.740206  + 0.1097478*Q3704</f>
        <v>7732.1302059999998</v>
      </c>
      <c r="AC3704" s="4">
        <f>AF3704</f>
        <v>2791</v>
      </c>
      <c r="AD3704" s="4">
        <f t="shared" si="1101"/>
        <v>10956.816105574468</v>
      </c>
      <c r="AE3704" s="4">
        <v>2791</v>
      </c>
      <c r="AF3704" s="4">
        <v>2791</v>
      </c>
      <c r="AG3704" s="4">
        <f t="shared" si="1118"/>
        <v>2791</v>
      </c>
      <c r="AI3704" t="e">
        <f t="shared" si="1097"/>
        <v>#N/A</v>
      </c>
      <c r="AJ3704">
        <v>10167.540000000001</v>
      </c>
      <c r="AK3704" s="2">
        <v>10167.540000000001</v>
      </c>
      <c r="AL3704" s="2">
        <f t="shared" si="1119"/>
        <v>10167.540000000001</v>
      </c>
      <c r="AM3704" s="4"/>
      <c r="AN3704" t="e">
        <f>VLOOKUP([1]!Tabelle13[[#This Row],[Vlookup this ID for freight costs]],$AL$2:$AL$6811,2,FALSE)</f>
        <v>#REF!</v>
      </c>
      <c r="AP3704">
        <v>240.6</v>
      </c>
      <c r="AQ3704">
        <v>240.6</v>
      </c>
      <c r="AR3704" s="4">
        <v>31</v>
      </c>
      <c r="AS3704" s="4">
        <v>12</v>
      </c>
      <c r="AT3704" s="4">
        <v>2013</v>
      </c>
      <c r="AU3704" s="4">
        <v>31</v>
      </c>
      <c r="AV3704" s="4">
        <v>1</v>
      </c>
      <c r="AW3704" s="4">
        <v>2014</v>
      </c>
      <c r="AX3704" t="str">
        <f t="shared" si="1098"/>
        <v>Delay</v>
      </c>
      <c r="AY3704">
        <f t="shared" si="1099"/>
        <v>31</v>
      </c>
    </row>
    <row r="3705" spans="1:51" x14ac:dyDescent="0.2">
      <c r="A3705" s="3">
        <v>2447</v>
      </c>
      <c r="B3705" s="1" t="s">
        <v>1918</v>
      </c>
      <c r="C3705" s="1" t="s">
        <v>150</v>
      </c>
      <c r="D3705" s="1" t="s">
        <v>100</v>
      </c>
      <c r="E3705" s="1" t="s">
        <v>101</v>
      </c>
      <c r="F3705" s="1" t="s">
        <v>101</v>
      </c>
      <c r="G3705" s="13" t="s">
        <v>2020</v>
      </c>
      <c r="H3705" s="12">
        <v>39920</v>
      </c>
      <c r="I3705" s="12" t="s">
        <v>2020</v>
      </c>
      <c r="J3705" s="12">
        <v>39920</v>
      </c>
      <c r="K3705" s="4">
        <v>1473</v>
      </c>
      <c r="L3705" s="1" t="s">
        <v>146</v>
      </c>
      <c r="M3705" s="1" t="s">
        <v>1920</v>
      </c>
      <c r="N3705" s="1" t="s">
        <v>521</v>
      </c>
      <c r="O3705" s="1" t="s">
        <v>446</v>
      </c>
      <c r="P3705">
        <v>90</v>
      </c>
      <c r="Q3705">
        <v>5000</v>
      </c>
      <c r="R3705">
        <v>160900</v>
      </c>
      <c r="S3705">
        <v>32.18</v>
      </c>
      <c r="T3705">
        <v>0.36</v>
      </c>
      <c r="U3705">
        <f t="shared" si="1095"/>
        <v>160900</v>
      </c>
      <c r="V3705">
        <f t="shared" si="1096"/>
        <v>450000</v>
      </c>
      <c r="W3705" s="1" t="s">
        <v>1983</v>
      </c>
      <c r="X3705" s="1" t="s">
        <v>150</v>
      </c>
      <c r="Y3705" s="1" t="s">
        <v>150</v>
      </c>
      <c r="Z3705" s="3">
        <v>800</v>
      </c>
      <c r="AA3705" s="4">
        <f t="shared" ref="AA3705:AA3714" si="1120">AB3705</f>
        <v>2793.8769620000003</v>
      </c>
      <c r="AB3705" s="2">
        <f t="shared" ref="AB3705:AB3714" si="1121">2245.156962+0.109744*Q3705</f>
        <v>2793.8769620000003</v>
      </c>
      <c r="AC3705" s="4">
        <f t="shared" ref="AC3705:AC3714" si="1122">AD3705</f>
        <v>1585.0541603333331</v>
      </c>
      <c r="AD3705" s="4">
        <f t="shared" si="1101"/>
        <v>1585.0541603333331</v>
      </c>
      <c r="AE3705" s="4" t="s">
        <v>62</v>
      </c>
      <c r="AG3705" s="4" t="str">
        <f t="shared" si="1118"/>
        <v>Weight Captured Separately</v>
      </c>
      <c r="AH3705" s="4">
        <v>10953</v>
      </c>
      <c r="AI3705">
        <f t="shared" si="1097"/>
        <v>1024</v>
      </c>
      <c r="AJ3705" t="s">
        <v>81</v>
      </c>
      <c r="AK3705" s="2"/>
      <c r="AL3705" s="2" t="str">
        <f t="shared" si="1119"/>
        <v>Freight Included in Commodity Cost</v>
      </c>
      <c r="AM3705" s="4"/>
      <c r="AN3705" t="e">
        <f>VLOOKUP([1]!Tabelle13[[#This Row],[Vlookup this ID for freight costs]],$AL$2:$AL$6811,2,FALSE)</f>
        <v>#REF!</v>
      </c>
      <c r="AO3705">
        <f t="shared" ref="AO3705:AO3714" si="1123">IF(AK:AK="",AC:AC*6.242+1.383 -2.844 + 3.145 -2.265  -2.026,AK:AK)</f>
        <v>9891.3010688006671</v>
      </c>
      <c r="AP3705">
        <v>315.36</v>
      </c>
      <c r="AQ3705">
        <v>315.36</v>
      </c>
      <c r="AR3705" s="4">
        <v>17</v>
      </c>
      <c r="AS3705" s="4">
        <v>4</v>
      </c>
      <c r="AT3705" s="4">
        <v>2009</v>
      </c>
      <c r="AU3705" s="4">
        <v>17</v>
      </c>
      <c r="AV3705" s="4">
        <v>4</v>
      </c>
      <c r="AW3705" s="4">
        <v>2009</v>
      </c>
      <c r="AX3705" t="str">
        <f t="shared" si="1098"/>
        <v>No Delay</v>
      </c>
      <c r="AY3705">
        <f t="shared" si="1099"/>
        <v>0</v>
      </c>
    </row>
    <row r="3706" spans="1:51" x14ac:dyDescent="0.2">
      <c r="A3706" s="3">
        <v>6394</v>
      </c>
      <c r="B3706" s="1" t="s">
        <v>1918</v>
      </c>
      <c r="C3706" s="1" t="s">
        <v>150</v>
      </c>
      <c r="D3706" s="1" t="s">
        <v>100</v>
      </c>
      <c r="E3706" s="1" t="s">
        <v>53</v>
      </c>
      <c r="F3706" s="1" t="s">
        <v>53</v>
      </c>
      <c r="G3706" s="13" t="s">
        <v>2036</v>
      </c>
      <c r="H3706" s="12">
        <v>39889</v>
      </c>
      <c r="I3706" s="12" t="s">
        <v>2037</v>
      </c>
      <c r="J3706" s="12">
        <v>39780</v>
      </c>
      <c r="K3706" s="4">
        <v>1218</v>
      </c>
      <c r="L3706" s="1" t="s">
        <v>146</v>
      </c>
      <c r="M3706" s="1" t="s">
        <v>1920</v>
      </c>
      <c r="N3706" s="1" t="s">
        <v>171</v>
      </c>
      <c r="O3706" s="1" t="s">
        <v>93</v>
      </c>
      <c r="P3706">
        <v>60</v>
      </c>
      <c r="Q3706">
        <v>5000</v>
      </c>
      <c r="R3706">
        <v>27450</v>
      </c>
      <c r="S3706">
        <v>5.49</v>
      </c>
      <c r="T3706">
        <v>0.09</v>
      </c>
      <c r="U3706">
        <f t="shared" si="1095"/>
        <v>27450</v>
      </c>
      <c r="V3706">
        <f t="shared" si="1096"/>
        <v>300000</v>
      </c>
      <c r="W3706" s="1" t="s">
        <v>155</v>
      </c>
      <c r="X3706" s="1" t="s">
        <v>1236</v>
      </c>
      <c r="Y3706" s="1" t="s">
        <v>156</v>
      </c>
      <c r="Z3706" s="3">
        <v>8107</v>
      </c>
      <c r="AA3706" s="4">
        <f t="shared" si="1120"/>
        <v>2793.8769620000003</v>
      </c>
      <c r="AB3706" s="2">
        <f t="shared" si="1121"/>
        <v>2793.8769620000003</v>
      </c>
      <c r="AC3706" s="4">
        <f t="shared" si="1122"/>
        <v>2609.2959257333337</v>
      </c>
      <c r="AD3706" s="4">
        <f t="shared" si="1101"/>
        <v>2609.2959257333337</v>
      </c>
      <c r="AE3706" s="4" t="s">
        <v>62</v>
      </c>
      <c r="AG3706" s="4" t="str">
        <f t="shared" si="1118"/>
        <v>Weight Captured Separately</v>
      </c>
      <c r="AH3706" s="4">
        <v>11483</v>
      </c>
      <c r="AI3706">
        <f t="shared" si="1097"/>
        <v>9248</v>
      </c>
      <c r="AJ3706" t="s">
        <v>81</v>
      </c>
      <c r="AK3706" s="2"/>
      <c r="AL3706" s="2" t="str">
        <f t="shared" si="1119"/>
        <v>Freight Included in Commodity Cost</v>
      </c>
      <c r="AM3706" s="4"/>
      <c r="AN3706" t="e">
        <f>VLOOKUP([1]!Tabelle13[[#This Row],[Vlookup this ID for freight costs]],$AL$2:$AL$6811,2,FALSE)</f>
        <v>#REF!</v>
      </c>
      <c r="AO3706">
        <f t="shared" si="1123"/>
        <v>16284.618168427471</v>
      </c>
      <c r="AP3706">
        <v>53.8</v>
      </c>
      <c r="AQ3706">
        <v>53.8</v>
      </c>
      <c r="AR3706" s="4">
        <v>17</v>
      </c>
      <c r="AS3706" s="4">
        <v>4</v>
      </c>
      <c r="AT3706" s="4">
        <v>2009</v>
      </c>
      <c r="AU3706" s="4">
        <v>28</v>
      </c>
      <c r="AV3706" s="4">
        <v>11</v>
      </c>
      <c r="AW3706" s="4">
        <v>2008</v>
      </c>
      <c r="AX3706" t="str">
        <f t="shared" si="1098"/>
        <v>No Delay</v>
      </c>
      <c r="AY3706">
        <f t="shared" si="1099"/>
        <v>0</v>
      </c>
    </row>
    <row r="3707" spans="1:51" x14ac:dyDescent="0.2">
      <c r="A3707" s="3">
        <v>5041</v>
      </c>
      <c r="B3707" s="1" t="s">
        <v>1918</v>
      </c>
      <c r="C3707" s="1" t="s">
        <v>150</v>
      </c>
      <c r="D3707" s="1" t="s">
        <v>100</v>
      </c>
      <c r="E3707" s="1" t="s">
        <v>53</v>
      </c>
      <c r="F3707" s="1" t="s">
        <v>53</v>
      </c>
      <c r="G3707" s="13" t="s">
        <v>2079</v>
      </c>
      <c r="H3707" s="12">
        <v>39910</v>
      </c>
      <c r="I3707" s="12" t="s">
        <v>1310</v>
      </c>
      <c r="J3707" s="12">
        <v>39785</v>
      </c>
      <c r="K3707" s="4">
        <v>1251</v>
      </c>
      <c r="L3707" s="1" t="s">
        <v>146</v>
      </c>
      <c r="M3707" s="1" t="s">
        <v>1920</v>
      </c>
      <c r="N3707" s="1" t="s">
        <v>1943</v>
      </c>
      <c r="O3707" s="1" t="s">
        <v>897</v>
      </c>
      <c r="P3707">
        <v>60</v>
      </c>
      <c r="Q3707">
        <v>5000</v>
      </c>
      <c r="R3707">
        <v>62750</v>
      </c>
      <c r="S3707">
        <v>12.55</v>
      </c>
      <c r="T3707">
        <v>0.21</v>
      </c>
      <c r="U3707">
        <f t="shared" si="1095"/>
        <v>62750</v>
      </c>
      <c r="V3707">
        <f t="shared" si="1096"/>
        <v>300000</v>
      </c>
      <c r="W3707" s="1" t="s">
        <v>1944</v>
      </c>
      <c r="X3707" s="1" t="s">
        <v>3087</v>
      </c>
      <c r="Y3707" s="1" t="s">
        <v>1945</v>
      </c>
      <c r="Z3707" s="3">
        <v>8554</v>
      </c>
      <c r="AA3707" s="4">
        <f t="shared" si="1120"/>
        <v>2793.8769620000003</v>
      </c>
      <c r="AB3707" s="2">
        <f t="shared" si="1121"/>
        <v>2793.8769620000003</v>
      </c>
      <c r="AC3707" s="4">
        <f t="shared" si="1122"/>
        <v>2609.2959257333337</v>
      </c>
      <c r="AD3707" s="4">
        <f t="shared" si="1101"/>
        <v>2609.2959257333337</v>
      </c>
      <c r="AE3707" s="4" t="s">
        <v>62</v>
      </c>
      <c r="AG3707" s="4" t="str">
        <f t="shared" si="1118"/>
        <v>Weight Captured Separately</v>
      </c>
      <c r="AH3707" s="4">
        <v>11866</v>
      </c>
      <c r="AI3707">
        <f t="shared" si="1097"/>
        <v>7806</v>
      </c>
      <c r="AJ3707" t="s">
        <v>81</v>
      </c>
      <c r="AK3707" s="2"/>
      <c r="AL3707" s="2" t="str">
        <f t="shared" si="1119"/>
        <v>Freight Included in Commodity Cost</v>
      </c>
      <c r="AM3707" s="4"/>
      <c r="AN3707" t="e">
        <f>VLOOKUP([1]!Tabelle13[[#This Row],[Vlookup this ID for freight costs]],$AL$2:$AL$6811,2,FALSE)</f>
        <v>#REF!</v>
      </c>
      <c r="AO3707">
        <f t="shared" si="1123"/>
        <v>16284.618168427471</v>
      </c>
      <c r="AP3707">
        <v>122.99</v>
      </c>
      <c r="AQ3707">
        <v>122.99</v>
      </c>
      <c r="AR3707" s="4">
        <v>7</v>
      </c>
      <c r="AS3707" s="4">
        <v>4</v>
      </c>
      <c r="AT3707" s="4">
        <v>2009</v>
      </c>
      <c r="AU3707" s="4">
        <v>3</v>
      </c>
      <c r="AV3707" s="4">
        <v>12</v>
      </c>
      <c r="AW3707" s="4">
        <v>2008</v>
      </c>
      <c r="AX3707" t="str">
        <f t="shared" si="1098"/>
        <v>No Delay</v>
      </c>
      <c r="AY3707">
        <f t="shared" si="1099"/>
        <v>0</v>
      </c>
    </row>
    <row r="3708" spans="1:51" x14ac:dyDescent="0.2">
      <c r="A3708" s="3">
        <v>37040</v>
      </c>
      <c r="B3708" s="1" t="s">
        <v>328</v>
      </c>
      <c r="C3708" s="1" t="s">
        <v>150</v>
      </c>
      <c r="D3708" s="1" t="s">
        <v>100</v>
      </c>
      <c r="E3708" s="1" t="s">
        <v>101</v>
      </c>
      <c r="F3708" s="1" t="s">
        <v>101</v>
      </c>
      <c r="G3708" s="13" t="s">
        <v>891</v>
      </c>
      <c r="H3708" s="12">
        <v>40113</v>
      </c>
      <c r="I3708" s="12" t="s">
        <v>891</v>
      </c>
      <c r="J3708" s="12">
        <v>40113</v>
      </c>
      <c r="K3708" s="4">
        <v>1968</v>
      </c>
      <c r="L3708" s="1" t="s">
        <v>146</v>
      </c>
      <c r="M3708" s="1" t="s">
        <v>1920</v>
      </c>
      <c r="N3708" s="1" t="s">
        <v>1939</v>
      </c>
      <c r="O3708" s="1" t="s">
        <v>1940</v>
      </c>
      <c r="P3708">
        <v>60</v>
      </c>
      <c r="Q3708">
        <v>5000</v>
      </c>
      <c r="R3708">
        <v>101541.09</v>
      </c>
      <c r="S3708">
        <v>20.309999999999999</v>
      </c>
      <c r="T3708">
        <v>0.34</v>
      </c>
      <c r="U3708">
        <f t="shared" si="1095"/>
        <v>101550</v>
      </c>
      <c r="V3708">
        <f t="shared" si="1096"/>
        <v>300000</v>
      </c>
      <c r="W3708" s="1" t="s">
        <v>1941</v>
      </c>
      <c r="X3708" s="1" t="s">
        <v>1942</v>
      </c>
      <c r="Y3708" s="1" t="s">
        <v>1942</v>
      </c>
      <c r="Z3708" s="3">
        <v>12993</v>
      </c>
      <c r="AA3708" s="4">
        <f t="shared" si="1120"/>
        <v>2793.8769620000003</v>
      </c>
      <c r="AB3708" s="2">
        <f t="shared" si="1121"/>
        <v>2793.8769620000003</v>
      </c>
      <c r="AC3708" s="4">
        <f t="shared" si="1122"/>
        <v>2609.2959257333337</v>
      </c>
      <c r="AD3708" s="4">
        <f t="shared" si="1101"/>
        <v>2609.2959257333337</v>
      </c>
      <c r="AE3708" s="4" t="s">
        <v>62</v>
      </c>
      <c r="AG3708" s="4" t="str">
        <f t="shared" si="1118"/>
        <v>Weight Captured Separately</v>
      </c>
      <c r="AI3708" t="e">
        <f t="shared" si="1097"/>
        <v>#N/A</v>
      </c>
      <c r="AJ3708" t="s">
        <v>81</v>
      </c>
      <c r="AK3708" s="2"/>
      <c r="AL3708" s="2" t="str">
        <f t="shared" si="1119"/>
        <v>Freight Included in Commodity Cost</v>
      </c>
      <c r="AM3708" s="4"/>
      <c r="AN3708" t="e">
        <f>VLOOKUP([1]!Tabelle13[[#This Row],[Vlookup this ID for freight costs]],$AL$2:$AL$6811,2,FALSE)</f>
        <v>#REF!</v>
      </c>
      <c r="AO3708">
        <f t="shared" si="1123"/>
        <v>16284.618168427471</v>
      </c>
      <c r="AP3708">
        <v>199.02</v>
      </c>
      <c r="AQ3708">
        <v>199.02</v>
      </c>
      <c r="AR3708" s="4">
        <v>27</v>
      </c>
      <c r="AS3708" s="4">
        <v>10</v>
      </c>
      <c r="AT3708" s="4">
        <v>2009</v>
      </c>
      <c r="AU3708" s="4">
        <v>27</v>
      </c>
      <c r="AV3708" s="4">
        <v>10</v>
      </c>
      <c r="AW3708" s="4">
        <v>2009</v>
      </c>
      <c r="AX3708" t="str">
        <f t="shared" si="1098"/>
        <v>No Delay</v>
      </c>
      <c r="AY3708">
        <f t="shared" si="1099"/>
        <v>0</v>
      </c>
    </row>
    <row r="3709" spans="1:51" x14ac:dyDescent="0.2">
      <c r="A3709" s="3">
        <v>1222</v>
      </c>
      <c r="B3709" s="1" t="s">
        <v>1918</v>
      </c>
      <c r="C3709" s="1" t="s">
        <v>150</v>
      </c>
      <c r="D3709" s="1" t="s">
        <v>100</v>
      </c>
      <c r="E3709" s="1" t="s">
        <v>101</v>
      </c>
      <c r="F3709" s="1" t="s">
        <v>101</v>
      </c>
      <c r="G3709" s="13" t="s">
        <v>522</v>
      </c>
      <c r="H3709" s="12">
        <v>40098</v>
      </c>
      <c r="I3709" s="12" t="s">
        <v>2009</v>
      </c>
      <c r="J3709" s="12">
        <v>40030</v>
      </c>
      <c r="K3709" s="4">
        <v>1726</v>
      </c>
      <c r="L3709" s="1" t="s">
        <v>146</v>
      </c>
      <c r="M3709" s="1" t="s">
        <v>1920</v>
      </c>
      <c r="N3709" s="1" t="s">
        <v>171</v>
      </c>
      <c r="O3709" s="1" t="s">
        <v>93</v>
      </c>
      <c r="P3709">
        <v>60</v>
      </c>
      <c r="Q3709">
        <v>5000</v>
      </c>
      <c r="R3709">
        <v>41300</v>
      </c>
      <c r="S3709">
        <v>8.26</v>
      </c>
      <c r="T3709">
        <v>0.14000000000000001</v>
      </c>
      <c r="U3709">
        <f t="shared" si="1095"/>
        <v>41300</v>
      </c>
      <c r="V3709">
        <f t="shared" si="1096"/>
        <v>300000</v>
      </c>
      <c r="W3709" s="1" t="s">
        <v>155</v>
      </c>
      <c r="X3709" s="1" t="s">
        <v>1236</v>
      </c>
      <c r="Y3709" s="1" t="s">
        <v>156</v>
      </c>
      <c r="Z3709" s="3">
        <v>16635</v>
      </c>
      <c r="AA3709" s="4">
        <f t="shared" si="1120"/>
        <v>2793.8769620000003</v>
      </c>
      <c r="AB3709" s="2">
        <f t="shared" si="1121"/>
        <v>2793.8769620000003</v>
      </c>
      <c r="AC3709" s="4">
        <f t="shared" si="1122"/>
        <v>2609.2959257333337</v>
      </c>
      <c r="AD3709" s="4">
        <f t="shared" si="1101"/>
        <v>2609.2959257333337</v>
      </c>
      <c r="AE3709" s="4" t="s">
        <v>62</v>
      </c>
      <c r="AG3709" s="4" t="str">
        <f t="shared" si="1118"/>
        <v>Weight Captured Separately</v>
      </c>
      <c r="AH3709" s="4">
        <v>10541</v>
      </c>
      <c r="AI3709">
        <f t="shared" si="1097"/>
        <v>84</v>
      </c>
      <c r="AJ3709" t="s">
        <v>81</v>
      </c>
      <c r="AK3709" s="2"/>
      <c r="AL3709" s="2" t="str">
        <f t="shared" si="1119"/>
        <v>Freight Included in Commodity Cost</v>
      </c>
      <c r="AM3709" s="4"/>
      <c r="AN3709" t="e">
        <f>VLOOKUP([1]!Tabelle13[[#This Row],[Vlookup this ID for freight costs]],$AL$2:$AL$6811,2,FALSE)</f>
        <v>#REF!</v>
      </c>
      <c r="AO3709">
        <f t="shared" si="1123"/>
        <v>16284.618168427471</v>
      </c>
      <c r="AP3709">
        <v>80.95</v>
      </c>
      <c r="AQ3709">
        <v>80.95</v>
      </c>
      <c r="AR3709" s="4">
        <v>12</v>
      </c>
      <c r="AS3709" s="4">
        <v>10</v>
      </c>
      <c r="AT3709" s="4">
        <v>2009</v>
      </c>
      <c r="AU3709" s="4">
        <v>5</v>
      </c>
      <c r="AV3709" s="4">
        <v>8</v>
      </c>
      <c r="AW3709" s="4">
        <v>2009</v>
      </c>
      <c r="AX3709" t="str">
        <f t="shared" si="1098"/>
        <v>No Delay</v>
      </c>
      <c r="AY3709">
        <f t="shared" si="1099"/>
        <v>0</v>
      </c>
    </row>
    <row r="3710" spans="1:51" x14ac:dyDescent="0.2">
      <c r="A3710" s="3">
        <v>45793</v>
      </c>
      <c r="B3710" s="1" t="s">
        <v>328</v>
      </c>
      <c r="C3710" s="1" t="s">
        <v>150</v>
      </c>
      <c r="D3710" s="1" t="s">
        <v>100</v>
      </c>
      <c r="E3710" s="1" t="s">
        <v>101</v>
      </c>
      <c r="F3710" s="1" t="s">
        <v>101</v>
      </c>
      <c r="G3710" s="13" t="s">
        <v>2124</v>
      </c>
      <c r="H3710" s="12">
        <v>42131</v>
      </c>
      <c r="I3710" s="12" t="s">
        <v>2124</v>
      </c>
      <c r="J3710" s="12">
        <v>42131</v>
      </c>
      <c r="K3710" s="4">
        <v>6498</v>
      </c>
      <c r="L3710" s="1" t="s">
        <v>146</v>
      </c>
      <c r="M3710" s="1" t="s">
        <v>1923</v>
      </c>
      <c r="N3710" s="1" t="s">
        <v>292</v>
      </c>
      <c r="O3710" s="1" t="s">
        <v>93</v>
      </c>
      <c r="P3710">
        <v>30</v>
      </c>
      <c r="Q3710">
        <v>5000</v>
      </c>
      <c r="R3710">
        <v>177172.11</v>
      </c>
      <c r="S3710">
        <v>35.43</v>
      </c>
      <c r="T3710">
        <v>1.18</v>
      </c>
      <c r="U3710">
        <f t="shared" si="1095"/>
        <v>177150</v>
      </c>
      <c r="V3710">
        <f t="shared" si="1096"/>
        <v>150000</v>
      </c>
      <c r="W3710" s="1" t="s">
        <v>160</v>
      </c>
      <c r="X3710" s="1" t="s">
        <v>1236</v>
      </c>
      <c r="Y3710" s="1" t="s">
        <v>161</v>
      </c>
      <c r="Z3710" s="3">
        <v>16118</v>
      </c>
      <c r="AA3710" s="4">
        <f t="shared" si="1120"/>
        <v>2793.8769620000003</v>
      </c>
      <c r="AB3710" s="2">
        <f t="shared" si="1121"/>
        <v>2793.8769620000003</v>
      </c>
      <c r="AC3710" s="4">
        <f t="shared" si="1122"/>
        <v>1384.9052944347827</v>
      </c>
      <c r="AD3710" s="4">
        <f t="shared" si="1101"/>
        <v>1384.9052944347827</v>
      </c>
      <c r="AE3710" s="4" t="s">
        <v>62</v>
      </c>
      <c r="AG3710" s="4" t="str">
        <f t="shared" si="1118"/>
        <v>Weight Captured Separately</v>
      </c>
      <c r="AI3710" t="e">
        <f t="shared" si="1097"/>
        <v>#N/A</v>
      </c>
      <c r="AJ3710" t="s">
        <v>81</v>
      </c>
      <c r="AK3710" s="2"/>
      <c r="AL3710" s="2" t="str">
        <f t="shared" si="1119"/>
        <v>Freight Included in Commodity Cost</v>
      </c>
      <c r="AM3710" s="4"/>
      <c r="AN3710" t="e">
        <f>VLOOKUP([1]!Tabelle13[[#This Row],[Vlookup this ID for freight costs]],$AL$2:$AL$6811,2,FALSE)</f>
        <v>#REF!</v>
      </c>
      <c r="AO3710">
        <f t="shared" si="1123"/>
        <v>8641.9718478619161</v>
      </c>
      <c r="AP3710">
        <v>208.53</v>
      </c>
      <c r="AQ3710">
        <v>208.53</v>
      </c>
      <c r="AR3710" s="4">
        <v>7</v>
      </c>
      <c r="AS3710" s="4">
        <v>5</v>
      </c>
      <c r="AT3710" s="4">
        <v>2015</v>
      </c>
      <c r="AU3710" s="4">
        <v>7</v>
      </c>
      <c r="AV3710" s="4">
        <v>5</v>
      </c>
      <c r="AW3710" s="4">
        <v>2015</v>
      </c>
      <c r="AX3710" t="str">
        <f t="shared" si="1098"/>
        <v>No Delay</v>
      </c>
      <c r="AY3710">
        <f t="shared" si="1099"/>
        <v>0</v>
      </c>
    </row>
    <row r="3711" spans="1:51" x14ac:dyDescent="0.2">
      <c r="A3711" s="3">
        <v>49359</v>
      </c>
      <c r="B3711" s="1" t="s">
        <v>328</v>
      </c>
      <c r="C3711" s="1" t="s">
        <v>150</v>
      </c>
      <c r="D3711" s="1" t="s">
        <v>100</v>
      </c>
      <c r="E3711" s="1" t="s">
        <v>101</v>
      </c>
      <c r="F3711" s="1" t="s">
        <v>101</v>
      </c>
      <c r="G3711" s="13" t="s">
        <v>1871</v>
      </c>
      <c r="H3711" s="12">
        <v>42013</v>
      </c>
      <c r="I3711" s="12" t="s">
        <v>1871</v>
      </c>
      <c r="J3711" s="12">
        <v>42013</v>
      </c>
      <c r="K3711" s="4">
        <v>6203</v>
      </c>
      <c r="L3711" s="1" t="s">
        <v>146</v>
      </c>
      <c r="M3711" s="1" t="s">
        <v>1923</v>
      </c>
      <c r="N3711" s="1" t="s">
        <v>292</v>
      </c>
      <c r="O3711" s="1" t="s">
        <v>93</v>
      </c>
      <c r="P3711">
        <v>30</v>
      </c>
      <c r="Q3711">
        <v>5000</v>
      </c>
      <c r="R3711">
        <v>185776.9</v>
      </c>
      <c r="S3711">
        <v>37.159999999999997</v>
      </c>
      <c r="T3711">
        <v>1.24</v>
      </c>
      <c r="U3711">
        <f t="shared" si="1095"/>
        <v>185799.99999999997</v>
      </c>
      <c r="V3711">
        <f t="shared" si="1096"/>
        <v>150000</v>
      </c>
      <c r="W3711" s="1" t="s">
        <v>160</v>
      </c>
      <c r="X3711" s="1" t="s">
        <v>1236</v>
      </c>
      <c r="Y3711" s="1" t="s">
        <v>161</v>
      </c>
      <c r="Z3711" s="3">
        <v>16118</v>
      </c>
      <c r="AA3711" s="4">
        <f t="shared" si="1120"/>
        <v>2793.8769620000003</v>
      </c>
      <c r="AB3711" s="2">
        <f t="shared" si="1121"/>
        <v>2793.8769620000003</v>
      </c>
      <c r="AC3711" s="4">
        <f t="shared" si="1122"/>
        <v>1384.9052944347827</v>
      </c>
      <c r="AD3711" s="4">
        <f t="shared" si="1101"/>
        <v>1384.9052944347827</v>
      </c>
      <c r="AE3711" s="4" t="s">
        <v>62</v>
      </c>
      <c r="AG3711" s="4" t="str">
        <f t="shared" si="1118"/>
        <v>Weight Captured Separately</v>
      </c>
      <c r="AI3711" t="e">
        <f t="shared" si="1097"/>
        <v>#N/A</v>
      </c>
      <c r="AJ3711" t="s">
        <v>81</v>
      </c>
      <c r="AK3711" s="2"/>
      <c r="AL3711" s="2" t="str">
        <f t="shared" si="1119"/>
        <v>Freight Included in Commodity Cost</v>
      </c>
      <c r="AM3711" s="4"/>
      <c r="AN3711" t="e">
        <f>VLOOKUP([1]!Tabelle13[[#This Row],[Vlookup this ID for freight costs]],$AL$2:$AL$6811,2,FALSE)</f>
        <v>#REF!</v>
      </c>
      <c r="AO3711">
        <f t="shared" si="1123"/>
        <v>8641.9718478619161</v>
      </c>
      <c r="AP3711">
        <v>218.66</v>
      </c>
      <c r="AQ3711">
        <v>218.66</v>
      </c>
      <c r="AR3711" s="4">
        <v>9</v>
      </c>
      <c r="AS3711" s="4">
        <v>1</v>
      </c>
      <c r="AT3711" s="4">
        <v>2015</v>
      </c>
      <c r="AU3711" s="4">
        <v>9</v>
      </c>
      <c r="AV3711" s="4">
        <v>1</v>
      </c>
      <c r="AW3711" s="4">
        <v>2015</v>
      </c>
      <c r="AX3711" t="str">
        <f t="shared" si="1098"/>
        <v>No Delay</v>
      </c>
      <c r="AY3711">
        <f t="shared" si="1099"/>
        <v>0</v>
      </c>
    </row>
    <row r="3712" spans="1:51" x14ac:dyDescent="0.2">
      <c r="A3712" s="3">
        <v>2430</v>
      </c>
      <c r="B3712" s="1" t="s">
        <v>1918</v>
      </c>
      <c r="C3712" s="1" t="s">
        <v>150</v>
      </c>
      <c r="D3712" s="1" t="s">
        <v>100</v>
      </c>
      <c r="E3712" s="1" t="s">
        <v>53</v>
      </c>
      <c r="F3712" s="1" t="s">
        <v>53</v>
      </c>
      <c r="G3712" s="13" t="s">
        <v>351</v>
      </c>
      <c r="H3712" s="12">
        <v>39896</v>
      </c>
      <c r="I3712" s="12" t="s">
        <v>1160</v>
      </c>
      <c r="J3712" s="12">
        <v>39783</v>
      </c>
      <c r="K3712" s="4">
        <v>1231</v>
      </c>
      <c r="L3712" s="1" t="s">
        <v>146</v>
      </c>
      <c r="M3712" s="1" t="s">
        <v>1920</v>
      </c>
      <c r="N3712" s="1" t="s">
        <v>265</v>
      </c>
      <c r="O3712" s="1" t="s">
        <v>93</v>
      </c>
      <c r="P3712">
        <v>60</v>
      </c>
      <c r="Q3712">
        <v>5017</v>
      </c>
      <c r="R3712">
        <v>24583.3</v>
      </c>
      <c r="S3712">
        <v>4.9000000000000004</v>
      </c>
      <c r="T3712">
        <v>0.08</v>
      </c>
      <c r="U3712">
        <f t="shared" si="1095"/>
        <v>24583.300000000003</v>
      </c>
      <c r="V3712">
        <f t="shared" si="1096"/>
        <v>301020</v>
      </c>
      <c r="W3712" s="1" t="s">
        <v>155</v>
      </c>
      <c r="X3712" s="1" t="s">
        <v>1236</v>
      </c>
      <c r="Y3712" s="1" t="s">
        <v>156</v>
      </c>
      <c r="Z3712" s="3">
        <v>8107</v>
      </c>
      <c r="AA3712" s="4">
        <f t="shared" si="1120"/>
        <v>2795.7426100000002</v>
      </c>
      <c r="AB3712" s="2">
        <f t="shared" si="1121"/>
        <v>2795.7426100000002</v>
      </c>
      <c r="AC3712" s="4">
        <f t="shared" si="1122"/>
        <v>2795.7426100000002</v>
      </c>
      <c r="AD3712" s="4">
        <f t="shared" si="1101"/>
        <v>2795.7426100000002</v>
      </c>
      <c r="AE3712" s="4" t="s">
        <v>62</v>
      </c>
      <c r="AG3712" s="4" t="str">
        <f t="shared" si="1118"/>
        <v>Weight Captured Separately</v>
      </c>
      <c r="AH3712" s="4">
        <v>11205</v>
      </c>
      <c r="AI3712">
        <f t="shared" si="1097"/>
        <v>217</v>
      </c>
      <c r="AJ3712" t="s">
        <v>81</v>
      </c>
      <c r="AK3712" s="2"/>
      <c r="AL3712" s="2" t="str">
        <f t="shared" si="1119"/>
        <v>Freight Included in Commodity Cost</v>
      </c>
      <c r="AM3712" s="4"/>
      <c r="AN3712" t="e">
        <f>VLOOKUP([1]!Tabelle13[[#This Row],[Vlookup this ID for freight costs]],$AL$2:$AL$6811,2,FALSE)</f>
        <v>#REF!</v>
      </c>
      <c r="AO3712">
        <f t="shared" si="1123"/>
        <v>17448.418371620002</v>
      </c>
      <c r="AP3712">
        <v>48.18</v>
      </c>
      <c r="AQ3712">
        <v>48.18</v>
      </c>
      <c r="AR3712" s="4">
        <v>24</v>
      </c>
      <c r="AS3712" s="4">
        <v>4</v>
      </c>
      <c r="AT3712" s="4">
        <v>2009</v>
      </c>
      <c r="AU3712" s="4">
        <v>1</v>
      </c>
      <c r="AV3712" s="4">
        <v>12</v>
      </c>
      <c r="AW3712" s="4">
        <v>2008</v>
      </c>
      <c r="AX3712" t="str">
        <f t="shared" si="1098"/>
        <v>No Delay</v>
      </c>
      <c r="AY3712">
        <f t="shared" si="1099"/>
        <v>0</v>
      </c>
    </row>
    <row r="3713" spans="1:51" x14ac:dyDescent="0.2">
      <c r="A3713" s="3">
        <v>83930</v>
      </c>
      <c r="B3713" s="1" t="s">
        <v>151</v>
      </c>
      <c r="C3713" s="1" t="s">
        <v>65</v>
      </c>
      <c r="D3713" s="1" t="s">
        <v>130</v>
      </c>
      <c r="E3713" s="1" t="s">
        <v>53</v>
      </c>
      <c r="F3713" s="1" t="s">
        <v>53</v>
      </c>
      <c r="G3713" s="13" t="s">
        <v>2150</v>
      </c>
      <c r="H3713" s="12">
        <v>42277</v>
      </c>
      <c r="I3713" s="12" t="s">
        <v>2151</v>
      </c>
      <c r="J3713" s="12">
        <v>42249</v>
      </c>
      <c r="K3713" s="4">
        <v>6795</v>
      </c>
      <c r="L3713" s="1" t="s">
        <v>146</v>
      </c>
      <c r="M3713" s="1" t="s">
        <v>132</v>
      </c>
      <c r="N3713" s="1" t="s">
        <v>280</v>
      </c>
      <c r="O3713" s="1" t="s">
        <v>93</v>
      </c>
      <c r="P3713">
        <v>30</v>
      </c>
      <c r="Q3713">
        <v>5025</v>
      </c>
      <c r="R3713">
        <v>65877.75</v>
      </c>
      <c r="S3713">
        <v>13.11</v>
      </c>
      <c r="T3713">
        <v>0.44</v>
      </c>
      <c r="U3713">
        <f t="shared" si="1095"/>
        <v>65877.75</v>
      </c>
      <c r="V3713">
        <f t="shared" si="1096"/>
        <v>150750</v>
      </c>
      <c r="W3713" s="1" t="s">
        <v>160</v>
      </c>
      <c r="X3713" s="1" t="s">
        <v>1236</v>
      </c>
      <c r="Y3713" s="1" t="s">
        <v>161</v>
      </c>
      <c r="Z3713" s="3">
        <v>7348</v>
      </c>
      <c r="AA3713" s="4">
        <f t="shared" si="1120"/>
        <v>2796.6205620000001</v>
      </c>
      <c r="AB3713" s="2">
        <f t="shared" si="1121"/>
        <v>2796.6205620000001</v>
      </c>
      <c r="AC3713" s="4">
        <f t="shared" si="1122"/>
        <v>1068.5401873333333</v>
      </c>
      <c r="AD3713" s="4">
        <f t="shared" si="1101"/>
        <v>1068.5401873333333</v>
      </c>
      <c r="AE3713" s="4" t="s">
        <v>62</v>
      </c>
      <c r="AG3713" s="4" t="str">
        <f t="shared" si="1118"/>
        <v>Weight Captured Separately</v>
      </c>
      <c r="AI3713" t="e">
        <f t="shared" si="1097"/>
        <v>#N/A</v>
      </c>
      <c r="AJ3713" t="s">
        <v>63</v>
      </c>
      <c r="AK3713" s="2"/>
      <c r="AL3713" s="2" t="str">
        <f t="shared" si="1119"/>
        <v>Invoiced Separately</v>
      </c>
      <c r="AM3713" s="4"/>
      <c r="AN3713" t="e">
        <f>VLOOKUP([1]!Tabelle13[[#This Row],[Vlookup this ID for freight costs]],$AL$2:$AL$6811,2,FALSE)</f>
        <v>#REF!</v>
      </c>
      <c r="AO3713">
        <f t="shared" si="1123"/>
        <v>6667.2208493346661</v>
      </c>
      <c r="AP3713">
        <v>77.540000000000006</v>
      </c>
      <c r="AQ3713">
        <v>77.540000000000006</v>
      </c>
      <c r="AR3713" s="4">
        <v>30</v>
      </c>
      <c r="AS3713" s="4">
        <v>9</v>
      </c>
      <c r="AT3713" s="4">
        <v>2015</v>
      </c>
      <c r="AU3713" s="4">
        <v>2</v>
      </c>
      <c r="AV3713" s="4">
        <v>9</v>
      </c>
      <c r="AW3713" s="4">
        <v>2015</v>
      </c>
      <c r="AX3713" t="str">
        <f t="shared" si="1098"/>
        <v>No Delay</v>
      </c>
      <c r="AY3713">
        <f t="shared" si="1099"/>
        <v>0</v>
      </c>
    </row>
    <row r="3714" spans="1:51" x14ac:dyDescent="0.2">
      <c r="A3714" s="3">
        <v>28689</v>
      </c>
      <c r="B3714" s="1" t="s">
        <v>328</v>
      </c>
      <c r="C3714" s="1" t="s">
        <v>150</v>
      </c>
      <c r="D3714" s="1" t="s">
        <v>100</v>
      </c>
      <c r="E3714" s="1" t="s">
        <v>101</v>
      </c>
      <c r="F3714" s="1" t="s">
        <v>101</v>
      </c>
      <c r="G3714" s="13" t="s">
        <v>390</v>
      </c>
      <c r="H3714" s="12">
        <v>40094</v>
      </c>
      <c r="I3714" s="12" t="s">
        <v>390</v>
      </c>
      <c r="J3714" s="12">
        <v>40094</v>
      </c>
      <c r="K3714" s="4">
        <v>1883</v>
      </c>
      <c r="L3714" s="1" t="s">
        <v>146</v>
      </c>
      <c r="M3714" s="1" t="s">
        <v>1920</v>
      </c>
      <c r="N3714" s="1" t="s">
        <v>284</v>
      </c>
      <c r="O3714" s="1" t="s">
        <v>93</v>
      </c>
      <c r="P3714">
        <v>30</v>
      </c>
      <c r="Q3714">
        <v>5049</v>
      </c>
      <c r="R3714">
        <v>19974.439999999999</v>
      </c>
      <c r="S3714">
        <v>3.96</v>
      </c>
      <c r="T3714">
        <v>0.13</v>
      </c>
      <c r="U3714">
        <f t="shared" ref="U3714:U3777" si="1124">S3714*Q3714</f>
        <v>19994.04</v>
      </c>
      <c r="V3714">
        <f t="shared" ref="V3714:V3777" si="1125">Q3714*P3714</f>
        <v>151470</v>
      </c>
      <c r="W3714" s="1" t="s">
        <v>155</v>
      </c>
      <c r="X3714" s="1" t="s">
        <v>1236</v>
      </c>
      <c r="Y3714" s="1" t="s">
        <v>156</v>
      </c>
      <c r="Z3714" s="3">
        <v>16635</v>
      </c>
      <c r="AA3714" s="4">
        <f t="shared" si="1120"/>
        <v>2799.254418</v>
      </c>
      <c r="AB3714" s="2">
        <f t="shared" si="1121"/>
        <v>2799.254418</v>
      </c>
      <c r="AC3714" s="4">
        <f t="shared" si="1122"/>
        <v>1692.127209</v>
      </c>
      <c r="AD3714" s="4">
        <f t="shared" si="1101"/>
        <v>1692.127209</v>
      </c>
      <c r="AE3714" s="4" t="s">
        <v>62</v>
      </c>
      <c r="AG3714" s="4" t="str">
        <f t="shared" si="1118"/>
        <v>Weight Captured Separately</v>
      </c>
      <c r="AI3714" t="e">
        <f t="shared" ref="AI3714:AI3777" si="1126">INDEX($AE$2:$AE$6811,MATCH(AH3714,$A$2:$A$6811,0))</f>
        <v>#N/A</v>
      </c>
      <c r="AJ3714" t="s">
        <v>81</v>
      </c>
      <c r="AK3714" s="2"/>
      <c r="AL3714" s="2" t="str">
        <f t="shared" si="1119"/>
        <v>Freight Included in Commodity Cost</v>
      </c>
      <c r="AM3714" s="4"/>
      <c r="AN3714" t="e">
        <f>VLOOKUP([1]!Tabelle13[[#This Row],[Vlookup this ID for freight costs]],$AL$2:$AL$6811,2,FALSE)</f>
        <v>#REF!</v>
      </c>
      <c r="AO3714">
        <f t="shared" si="1123"/>
        <v>10559.651038578002</v>
      </c>
      <c r="AP3714">
        <v>39.15</v>
      </c>
      <c r="AQ3714">
        <v>39.15</v>
      </c>
      <c r="AR3714" s="4">
        <v>8</v>
      </c>
      <c r="AS3714" s="4">
        <v>10</v>
      </c>
      <c r="AT3714" s="4">
        <v>2009</v>
      </c>
      <c r="AU3714" s="4">
        <v>8</v>
      </c>
      <c r="AV3714" s="4">
        <v>10</v>
      </c>
      <c r="AW3714" s="4">
        <v>2009</v>
      </c>
      <c r="AX3714" t="str">
        <f t="shared" ref="AX3714:AX3777" si="1127">IF(DATE(AW3714,AV3714,AU3714)&lt;=DATE(AT3714,AS3714,AR3714),"No Delay","Delay")</f>
        <v>No Delay</v>
      </c>
      <c r="AY3714">
        <f t="shared" ref="AY3714:AY3777" si="1128">IF(_xlfn.DAYS(J3714,H3714)&gt;0, _xlfn.DAYS(J3714,H3714),0)</f>
        <v>0</v>
      </c>
    </row>
    <row r="3715" spans="1:51" x14ac:dyDescent="0.2">
      <c r="A3715" s="3">
        <v>86196</v>
      </c>
      <c r="B3715" s="1" t="s">
        <v>172</v>
      </c>
      <c r="C3715" s="1" t="s">
        <v>114</v>
      </c>
      <c r="D3715" s="1" t="s">
        <v>130</v>
      </c>
      <c r="E3715" s="1" t="s">
        <v>101</v>
      </c>
      <c r="F3715" s="1" t="s">
        <v>101</v>
      </c>
      <c r="G3715" s="13" t="s">
        <v>679</v>
      </c>
      <c r="H3715" s="12">
        <v>42153</v>
      </c>
      <c r="I3715" s="12" t="s">
        <v>1331</v>
      </c>
      <c r="J3715" s="12">
        <v>42139</v>
      </c>
      <c r="K3715" s="4">
        <v>6561</v>
      </c>
      <c r="L3715" s="1" t="s">
        <v>146</v>
      </c>
      <c r="M3715" s="1" t="s">
        <v>132</v>
      </c>
      <c r="N3715" s="1" t="s">
        <v>536</v>
      </c>
      <c r="O3715" s="1" t="s">
        <v>93</v>
      </c>
      <c r="P3715">
        <v>60</v>
      </c>
      <c r="Q3715">
        <v>4000</v>
      </c>
      <c r="R3715">
        <v>7960</v>
      </c>
      <c r="S3715">
        <v>1.99</v>
      </c>
      <c r="T3715">
        <v>0.03</v>
      </c>
      <c r="U3715">
        <f t="shared" si="1124"/>
        <v>7960</v>
      </c>
      <c r="V3715">
        <f t="shared" si="1125"/>
        <v>240000</v>
      </c>
      <c r="W3715" s="1" t="s">
        <v>204</v>
      </c>
      <c r="X3715" s="1" t="s">
        <v>1236</v>
      </c>
      <c r="Y3715" s="1" t="s">
        <v>205</v>
      </c>
      <c r="Z3715" s="3">
        <v>14286</v>
      </c>
      <c r="AA3715" s="4">
        <f t="shared" ref="AA3715:AA3777" si="1129">AF3715</f>
        <v>2803</v>
      </c>
      <c r="AB3715" s="4">
        <f xml:space="preserve"> 2244.740206  + 0.1097478*Q3715</f>
        <v>2683.7314059999999</v>
      </c>
      <c r="AC3715" s="4">
        <f>AF3715</f>
        <v>2803</v>
      </c>
      <c r="AD3715" s="4">
        <f t="shared" si="1101"/>
        <v>3744.5027926451612</v>
      </c>
      <c r="AE3715" s="3" t="s">
        <v>2152</v>
      </c>
      <c r="AF3715" s="3">
        <v>2803</v>
      </c>
      <c r="AG3715" s="4">
        <f>AI3715</f>
        <v>2803</v>
      </c>
      <c r="AH3715" s="4">
        <v>82799</v>
      </c>
      <c r="AI3715">
        <f t="shared" si="1126"/>
        <v>2803</v>
      </c>
      <c r="AJ3715" t="s">
        <v>2152</v>
      </c>
      <c r="AK3715" s="2">
        <v>4040.64</v>
      </c>
      <c r="AL3715" s="2">
        <f>AN3715</f>
        <v>4040.64</v>
      </c>
      <c r="AM3715" s="4">
        <v>82799</v>
      </c>
      <c r="AN3715">
        <f>INDEX($AJ$2:$AJ$6811,MATCH(AM3715,$A$2:$A$6811,0))</f>
        <v>4040.64</v>
      </c>
      <c r="AP3715">
        <v>8.18</v>
      </c>
      <c r="AQ3715">
        <v>8.18</v>
      </c>
      <c r="AR3715" s="4">
        <v>29</v>
      </c>
      <c r="AS3715" s="4">
        <v>5</v>
      </c>
      <c r="AT3715" s="4">
        <v>2015</v>
      </c>
      <c r="AU3715" s="4">
        <v>15</v>
      </c>
      <c r="AV3715" s="4">
        <v>5</v>
      </c>
      <c r="AW3715" s="4">
        <v>2015</v>
      </c>
      <c r="AX3715" t="str">
        <f t="shared" si="1127"/>
        <v>No Delay</v>
      </c>
      <c r="AY3715">
        <f t="shared" si="1128"/>
        <v>0</v>
      </c>
    </row>
    <row r="3716" spans="1:51" x14ac:dyDescent="0.2">
      <c r="A3716" s="3">
        <v>86807</v>
      </c>
      <c r="B3716" s="1" t="s">
        <v>172</v>
      </c>
      <c r="C3716" s="1" t="s">
        <v>114</v>
      </c>
      <c r="D3716" s="1" t="s">
        <v>130</v>
      </c>
      <c r="E3716" s="1" t="s">
        <v>101</v>
      </c>
      <c r="F3716" s="1" t="s">
        <v>101</v>
      </c>
      <c r="G3716" s="13" t="s">
        <v>679</v>
      </c>
      <c r="H3716" s="12">
        <v>42153</v>
      </c>
      <c r="I3716" s="12" t="s">
        <v>1331</v>
      </c>
      <c r="J3716" s="12">
        <v>42139</v>
      </c>
      <c r="K3716" s="4">
        <v>6565</v>
      </c>
      <c r="L3716" s="1" t="s">
        <v>146</v>
      </c>
      <c r="M3716" s="1" t="s">
        <v>132</v>
      </c>
      <c r="N3716" s="1" t="s">
        <v>206</v>
      </c>
      <c r="O3716" s="1" t="s">
        <v>93</v>
      </c>
      <c r="P3716">
        <v>60</v>
      </c>
      <c r="Q3716">
        <v>2016</v>
      </c>
      <c r="R3716">
        <v>5019.84</v>
      </c>
      <c r="S3716">
        <v>2.4900000000000002</v>
      </c>
      <c r="T3716">
        <v>0.04</v>
      </c>
      <c r="U3716">
        <f t="shared" si="1124"/>
        <v>5019.84</v>
      </c>
      <c r="V3716">
        <f t="shared" si="1125"/>
        <v>120960</v>
      </c>
      <c r="W3716" s="1" t="s">
        <v>179</v>
      </c>
      <c r="X3716" s="1" t="s">
        <v>1236</v>
      </c>
      <c r="Y3716" s="1" t="s">
        <v>156</v>
      </c>
      <c r="Z3716" s="3">
        <v>14240</v>
      </c>
      <c r="AA3716" s="4">
        <f t="shared" si="1129"/>
        <v>2803</v>
      </c>
      <c r="AB3716" s="4">
        <f xml:space="preserve"> 2244.740206  + 0.1097478*Q3716</f>
        <v>2465.9917707999998</v>
      </c>
      <c r="AC3716" s="4">
        <f>AF3716</f>
        <v>2803</v>
      </c>
      <c r="AD3716" s="4">
        <f t="shared" ref="AD3716:AD3779" si="1130">AVERAGEIFS($AA$2:$AA$6811,$L$2:$L$6811,L3716,$V$2:$V$6811,"&gt;="&amp;(V3716-100), $V$2:$V$6811,"&lt;="&amp;(V3716+100),$AA$2:$AA$6811,"&gt;"&amp;1)</f>
        <v>1293</v>
      </c>
      <c r="AE3716" s="3" t="s">
        <v>2152</v>
      </c>
      <c r="AF3716" s="3">
        <v>2803</v>
      </c>
      <c r="AG3716" s="4">
        <f>AI3716</f>
        <v>2803</v>
      </c>
      <c r="AH3716" s="4">
        <v>82799</v>
      </c>
      <c r="AI3716">
        <f t="shared" si="1126"/>
        <v>2803</v>
      </c>
      <c r="AJ3716" t="s">
        <v>2152</v>
      </c>
      <c r="AK3716" s="2">
        <v>4040.64</v>
      </c>
      <c r="AL3716" s="2">
        <f>AN3716</f>
        <v>4040.64</v>
      </c>
      <c r="AM3716" s="4">
        <v>82799</v>
      </c>
      <c r="AN3716">
        <f>INDEX($AJ$2:$AJ$6811,MATCH(AM3716,$A$2:$A$6811,0))</f>
        <v>4040.64</v>
      </c>
      <c r="AP3716">
        <v>5.16</v>
      </c>
      <c r="AQ3716">
        <v>5.16</v>
      </c>
      <c r="AR3716" s="4">
        <v>29</v>
      </c>
      <c r="AS3716" s="4">
        <v>5</v>
      </c>
      <c r="AT3716" s="4">
        <v>2015</v>
      </c>
      <c r="AU3716" s="4">
        <v>15</v>
      </c>
      <c r="AV3716" s="4">
        <v>5</v>
      </c>
      <c r="AW3716" s="4">
        <v>2015</v>
      </c>
      <c r="AX3716" t="str">
        <f t="shared" si="1127"/>
        <v>No Delay</v>
      </c>
      <c r="AY3716">
        <f t="shared" si="1128"/>
        <v>0</v>
      </c>
    </row>
    <row r="3717" spans="1:51" x14ac:dyDescent="0.2">
      <c r="A3717" s="3">
        <v>86806</v>
      </c>
      <c r="B3717" s="1" t="s">
        <v>172</v>
      </c>
      <c r="C3717" s="1" t="s">
        <v>114</v>
      </c>
      <c r="D3717" s="1" t="s">
        <v>130</v>
      </c>
      <c r="E3717" s="1" t="s">
        <v>101</v>
      </c>
      <c r="F3717" s="1" t="s">
        <v>101</v>
      </c>
      <c r="G3717" s="13" t="s">
        <v>679</v>
      </c>
      <c r="H3717" s="12">
        <v>42153</v>
      </c>
      <c r="I3717" s="12" t="s">
        <v>1331</v>
      </c>
      <c r="J3717" s="12">
        <v>42139</v>
      </c>
      <c r="K3717" s="4">
        <v>6564</v>
      </c>
      <c r="L3717" s="1" t="s">
        <v>146</v>
      </c>
      <c r="M3717" s="1" t="s">
        <v>132</v>
      </c>
      <c r="N3717" s="1" t="s">
        <v>200</v>
      </c>
      <c r="O3717" s="1" t="s">
        <v>93</v>
      </c>
      <c r="P3717">
        <v>90</v>
      </c>
      <c r="Q3717">
        <v>15000</v>
      </c>
      <c r="R3717">
        <v>82500</v>
      </c>
      <c r="S3717">
        <v>5.5</v>
      </c>
      <c r="T3717">
        <v>0.06</v>
      </c>
      <c r="U3717">
        <f t="shared" si="1124"/>
        <v>82500</v>
      </c>
      <c r="V3717">
        <f t="shared" si="1125"/>
        <v>1350000</v>
      </c>
      <c r="W3717" s="1" t="s">
        <v>197</v>
      </c>
      <c r="X3717" s="1" t="s">
        <v>1236</v>
      </c>
      <c r="Y3717" s="1" t="s">
        <v>3082</v>
      </c>
      <c r="Z3717" s="3">
        <v>13092</v>
      </c>
      <c r="AA3717" s="4">
        <f t="shared" si="1129"/>
        <v>2803</v>
      </c>
      <c r="AB3717" s="4">
        <f xml:space="preserve"> 2244.740206  + 0.1097478*Q3717</f>
        <v>3890.957206</v>
      </c>
      <c r="AC3717" s="4">
        <f>AF3717</f>
        <v>2803</v>
      </c>
      <c r="AD3717" s="4">
        <f t="shared" si="1130"/>
        <v>5698.909090909091</v>
      </c>
      <c r="AE3717" s="3" t="s">
        <v>2152</v>
      </c>
      <c r="AF3717" s="3">
        <v>2803</v>
      </c>
      <c r="AG3717" s="4">
        <f>AI3717</f>
        <v>2803</v>
      </c>
      <c r="AH3717" s="4">
        <v>82799</v>
      </c>
      <c r="AI3717">
        <f t="shared" si="1126"/>
        <v>2803</v>
      </c>
      <c r="AJ3717" t="s">
        <v>2152</v>
      </c>
      <c r="AK3717" s="2">
        <v>4040.64</v>
      </c>
      <c r="AL3717" s="2">
        <f>AN3717</f>
        <v>4040.64</v>
      </c>
      <c r="AM3717" s="4">
        <v>82799</v>
      </c>
      <c r="AN3717">
        <f>INDEX($AJ$2:$AJ$6811,MATCH(AM3717,$A$2:$A$6811,0))</f>
        <v>4040.64</v>
      </c>
      <c r="AP3717">
        <v>84.81</v>
      </c>
      <c r="AQ3717">
        <v>84.81</v>
      </c>
      <c r="AR3717" s="4">
        <v>29</v>
      </c>
      <c r="AS3717" s="4">
        <v>5</v>
      </c>
      <c r="AT3717" s="4">
        <v>2015</v>
      </c>
      <c r="AU3717" s="4">
        <v>15</v>
      </c>
      <c r="AV3717" s="4">
        <v>5</v>
      </c>
      <c r="AW3717" s="4">
        <v>2015</v>
      </c>
      <c r="AX3717" t="str">
        <f t="shared" si="1127"/>
        <v>No Delay</v>
      </c>
      <c r="AY3717">
        <f t="shared" si="1128"/>
        <v>0</v>
      </c>
    </row>
    <row r="3718" spans="1:51" x14ac:dyDescent="0.2">
      <c r="A3718" s="3">
        <v>82799</v>
      </c>
      <c r="B3718" s="1" t="s">
        <v>172</v>
      </c>
      <c r="C3718" s="1" t="s">
        <v>114</v>
      </c>
      <c r="D3718" s="1" t="s">
        <v>130</v>
      </c>
      <c r="E3718" s="1" t="s">
        <v>101</v>
      </c>
      <c r="F3718" s="1" t="s">
        <v>101</v>
      </c>
      <c r="G3718" s="13" t="s">
        <v>679</v>
      </c>
      <c r="H3718" s="12">
        <v>42153</v>
      </c>
      <c r="I3718" s="12" t="s">
        <v>1331</v>
      </c>
      <c r="J3718" s="12">
        <v>42139</v>
      </c>
      <c r="K3718" s="4">
        <v>6547</v>
      </c>
      <c r="L3718" s="1" t="s">
        <v>146</v>
      </c>
      <c r="M3718" s="1" t="s">
        <v>132</v>
      </c>
      <c r="N3718" s="1" t="s">
        <v>434</v>
      </c>
      <c r="O3718" s="1" t="s">
        <v>93</v>
      </c>
      <c r="P3718">
        <v>60</v>
      </c>
      <c r="Q3718">
        <v>33308</v>
      </c>
      <c r="R3718">
        <v>131566.6</v>
      </c>
      <c r="S3718">
        <v>3.95</v>
      </c>
      <c r="T3718">
        <v>7.0000000000000007E-2</v>
      </c>
      <c r="U3718">
        <f t="shared" si="1124"/>
        <v>131566.6</v>
      </c>
      <c r="V3718">
        <f t="shared" si="1125"/>
        <v>1998480</v>
      </c>
      <c r="W3718" s="1" t="s">
        <v>160</v>
      </c>
      <c r="X3718" s="1" t="s">
        <v>1236</v>
      </c>
      <c r="Y3718" s="1" t="s">
        <v>161</v>
      </c>
      <c r="Z3718" s="3">
        <v>13722</v>
      </c>
      <c r="AA3718" s="4">
        <f t="shared" si="1129"/>
        <v>2803</v>
      </c>
      <c r="AB3718" s="4">
        <f xml:space="preserve"> 2244.740206  + 0.1097478*Q3718</f>
        <v>5900.2199283999998</v>
      </c>
      <c r="AC3718" s="4">
        <f>AF3718</f>
        <v>2803</v>
      </c>
      <c r="AD3718" s="4">
        <f t="shared" si="1130"/>
        <v>2803</v>
      </c>
      <c r="AE3718" s="4">
        <v>2803</v>
      </c>
      <c r="AF3718" s="4">
        <v>2803</v>
      </c>
      <c r="AG3718" s="4">
        <f>AE3718</f>
        <v>2803</v>
      </c>
      <c r="AI3718" t="e">
        <f t="shared" si="1126"/>
        <v>#N/A</v>
      </c>
      <c r="AJ3718">
        <v>4040.64</v>
      </c>
      <c r="AK3718" s="2">
        <v>4040.64</v>
      </c>
      <c r="AL3718" s="2">
        <f>AJ3718</f>
        <v>4040.64</v>
      </c>
      <c r="AM3718" s="4"/>
      <c r="AN3718" t="e">
        <f>VLOOKUP([1]!Tabelle13[[#This Row],[Vlookup this ID for freight costs]],$AL$2:$AL$6811,2,FALSE)</f>
        <v>#REF!</v>
      </c>
      <c r="AP3718">
        <v>135.25</v>
      </c>
      <c r="AQ3718">
        <v>135.25</v>
      </c>
      <c r="AR3718" s="4">
        <v>29</v>
      </c>
      <c r="AS3718" s="4">
        <v>5</v>
      </c>
      <c r="AT3718" s="4">
        <v>2015</v>
      </c>
      <c r="AU3718" s="4">
        <v>15</v>
      </c>
      <c r="AV3718" s="4">
        <v>5</v>
      </c>
      <c r="AW3718" s="4">
        <v>2015</v>
      </c>
      <c r="AX3718" t="str">
        <f t="shared" si="1127"/>
        <v>No Delay</v>
      </c>
      <c r="AY3718">
        <f t="shared" si="1128"/>
        <v>0</v>
      </c>
    </row>
    <row r="3719" spans="1:51" x14ac:dyDescent="0.2">
      <c r="A3719" s="3">
        <v>11026</v>
      </c>
      <c r="B3719" s="1" t="s">
        <v>88</v>
      </c>
      <c r="C3719" s="1" t="s">
        <v>89</v>
      </c>
      <c r="D3719" s="1" t="s">
        <v>130</v>
      </c>
      <c r="E3719" s="1" t="s">
        <v>53</v>
      </c>
      <c r="F3719" s="1" t="s">
        <v>53</v>
      </c>
      <c r="G3719" s="13" t="s">
        <v>2133</v>
      </c>
      <c r="H3719" s="12">
        <v>39931</v>
      </c>
      <c r="I3719" s="12" t="s">
        <v>2133</v>
      </c>
      <c r="J3719" s="12">
        <v>39931</v>
      </c>
      <c r="K3719" s="4">
        <v>1509</v>
      </c>
      <c r="L3719" s="1" t="s">
        <v>146</v>
      </c>
      <c r="M3719" s="1" t="s">
        <v>132</v>
      </c>
      <c r="N3719" s="1" t="s">
        <v>392</v>
      </c>
      <c r="O3719" s="1" t="s">
        <v>393</v>
      </c>
      <c r="P3719">
        <v>120</v>
      </c>
      <c r="Q3719">
        <v>12480</v>
      </c>
      <c r="R3719">
        <v>512928</v>
      </c>
      <c r="S3719">
        <v>41.1</v>
      </c>
      <c r="T3719">
        <v>0.34</v>
      </c>
      <c r="U3719">
        <f t="shared" si="1124"/>
        <v>512928</v>
      </c>
      <c r="V3719">
        <f t="shared" si="1125"/>
        <v>1497600</v>
      </c>
      <c r="W3719" s="1" t="s">
        <v>394</v>
      </c>
      <c r="X3719" s="1" t="s">
        <v>112</v>
      </c>
      <c r="Y3719" s="1" t="s">
        <v>112</v>
      </c>
      <c r="Z3719" s="3">
        <v>5055</v>
      </c>
      <c r="AA3719" s="4">
        <f t="shared" si="1129"/>
        <v>2803</v>
      </c>
      <c r="AB3719" s="4">
        <f xml:space="preserve"> 2244.740206  + 0.1097478*Q3719</f>
        <v>3614.39275</v>
      </c>
      <c r="AC3719" s="4">
        <f>AF3719</f>
        <v>2803</v>
      </c>
      <c r="AD3719" s="4">
        <f t="shared" si="1130"/>
        <v>2803</v>
      </c>
      <c r="AE3719" s="4">
        <v>2803</v>
      </c>
      <c r="AF3719" s="4">
        <v>2803</v>
      </c>
      <c r="AG3719" s="4">
        <f>AE3719</f>
        <v>2803</v>
      </c>
      <c r="AH3719" s="4">
        <v>83155</v>
      </c>
      <c r="AI3719">
        <f t="shared" si="1126"/>
        <v>3888</v>
      </c>
      <c r="AJ3719">
        <v>8669.3799999999992</v>
      </c>
      <c r="AK3719" s="2">
        <v>8669.3799999999992</v>
      </c>
      <c r="AL3719" s="2">
        <f>AJ3719</f>
        <v>8669.3799999999992</v>
      </c>
      <c r="AM3719" s="4"/>
      <c r="AN3719" t="e">
        <f>VLOOKUP([1]!Tabelle13[[#This Row],[Vlookup this ID for freight costs]],$AL$2:$AL$6811,2,FALSE)</f>
        <v>#REF!</v>
      </c>
      <c r="AP3719">
        <v>1005.34</v>
      </c>
      <c r="AQ3719">
        <v>1005.34</v>
      </c>
      <c r="AR3719" s="4">
        <v>28</v>
      </c>
      <c r="AS3719" s="4">
        <v>4</v>
      </c>
      <c r="AT3719" s="4">
        <v>2009</v>
      </c>
      <c r="AU3719" s="4">
        <v>28</v>
      </c>
      <c r="AV3719" s="4">
        <v>4</v>
      </c>
      <c r="AW3719" s="4">
        <v>2009</v>
      </c>
      <c r="AX3719" t="str">
        <f t="shared" si="1127"/>
        <v>No Delay</v>
      </c>
      <c r="AY3719">
        <f t="shared" si="1128"/>
        <v>0</v>
      </c>
    </row>
    <row r="3720" spans="1:51" x14ac:dyDescent="0.2">
      <c r="A3720" s="3">
        <v>71244</v>
      </c>
      <c r="B3720" s="1" t="s">
        <v>328</v>
      </c>
      <c r="C3720" s="1" t="s">
        <v>150</v>
      </c>
      <c r="D3720" s="1" t="s">
        <v>100</v>
      </c>
      <c r="E3720" s="1" t="s">
        <v>101</v>
      </c>
      <c r="F3720" s="1" t="s">
        <v>101</v>
      </c>
      <c r="G3720" s="13" t="s">
        <v>919</v>
      </c>
      <c r="H3720" s="12">
        <v>41380</v>
      </c>
      <c r="I3720" s="12" t="s">
        <v>919</v>
      </c>
      <c r="J3720" s="12">
        <v>41380</v>
      </c>
      <c r="K3720" s="4">
        <v>4636</v>
      </c>
      <c r="L3720" s="1" t="s">
        <v>146</v>
      </c>
      <c r="M3720" s="1" t="s">
        <v>1920</v>
      </c>
      <c r="N3720" s="1" t="s">
        <v>265</v>
      </c>
      <c r="O3720" s="1" t="s">
        <v>93</v>
      </c>
      <c r="P3720">
        <v>60</v>
      </c>
      <c r="Q3720">
        <v>5093</v>
      </c>
      <c r="R3720">
        <v>94109.04</v>
      </c>
      <c r="S3720">
        <v>18.48</v>
      </c>
      <c r="T3720">
        <v>0.31</v>
      </c>
      <c r="U3720">
        <f t="shared" si="1124"/>
        <v>94118.64</v>
      </c>
      <c r="V3720">
        <f t="shared" si="1125"/>
        <v>305580</v>
      </c>
      <c r="W3720" s="1" t="s">
        <v>204</v>
      </c>
      <c r="X3720" s="1" t="s">
        <v>1236</v>
      </c>
      <c r="Y3720" s="1" t="s">
        <v>205</v>
      </c>
      <c r="Z3720" s="3">
        <v>16682</v>
      </c>
      <c r="AA3720" s="4">
        <f>AB3720</f>
        <v>2804.0831539999999</v>
      </c>
      <c r="AB3720" s="2">
        <f>2245.156962+0.109744*Q3720</f>
        <v>2804.0831539999999</v>
      </c>
      <c r="AC3720" s="4">
        <f>AD3720</f>
        <v>2804.0831539999999</v>
      </c>
      <c r="AD3720" s="4">
        <f t="shared" si="1130"/>
        <v>2804.0831539999999</v>
      </c>
      <c r="AE3720" s="4" t="s">
        <v>62</v>
      </c>
      <c r="AG3720" s="4" t="str">
        <f>AE3720</f>
        <v>Weight Captured Separately</v>
      </c>
      <c r="AI3720" t="e">
        <f t="shared" si="1126"/>
        <v>#N/A</v>
      </c>
      <c r="AJ3720" t="s">
        <v>81</v>
      </c>
      <c r="AK3720" s="2"/>
      <c r="AL3720" s="2" t="str">
        <f>AJ3720</f>
        <v>Freight Included in Commodity Cost</v>
      </c>
      <c r="AM3720" s="4"/>
      <c r="AN3720" t="e">
        <f>VLOOKUP([1]!Tabelle13[[#This Row],[Vlookup this ID for freight costs]],$AL$2:$AL$6811,2,FALSE)</f>
        <v>#REF!</v>
      </c>
      <c r="AO3720">
        <f>IF(AK:AK="",AC:AC*6.242+1.383 -2.844 + 3.145 -2.265  -2.026,AK:AK)</f>
        <v>17500.480047268</v>
      </c>
      <c r="AP3720">
        <v>116.41</v>
      </c>
      <c r="AQ3720">
        <v>116.41</v>
      </c>
      <c r="AR3720" s="4">
        <v>16</v>
      </c>
      <c r="AS3720" s="4">
        <v>4</v>
      </c>
      <c r="AT3720" s="4">
        <v>2013</v>
      </c>
      <c r="AU3720" s="4">
        <v>16</v>
      </c>
      <c r="AV3720" s="4">
        <v>4</v>
      </c>
      <c r="AW3720" s="4">
        <v>2013</v>
      </c>
      <c r="AX3720" t="str">
        <f t="shared" si="1127"/>
        <v>No Delay</v>
      </c>
      <c r="AY3720">
        <f t="shared" si="1128"/>
        <v>0</v>
      </c>
    </row>
    <row r="3721" spans="1:51" x14ac:dyDescent="0.2">
      <c r="A3721" s="3">
        <v>86261</v>
      </c>
      <c r="B3721" s="1" t="s">
        <v>175</v>
      </c>
      <c r="C3721" s="1" t="s">
        <v>165</v>
      </c>
      <c r="D3721" s="1" t="s">
        <v>130</v>
      </c>
      <c r="E3721" s="1" t="s">
        <v>101</v>
      </c>
      <c r="F3721" s="1" t="s">
        <v>101</v>
      </c>
      <c r="G3721" s="13" t="s">
        <v>1187</v>
      </c>
      <c r="H3721" s="12">
        <v>40234</v>
      </c>
      <c r="I3721" s="12" t="s">
        <v>631</v>
      </c>
      <c r="J3721" s="12">
        <v>40207</v>
      </c>
      <c r="K3721" s="4">
        <v>2177</v>
      </c>
      <c r="L3721" s="1" t="s">
        <v>146</v>
      </c>
      <c r="M3721" s="1" t="s">
        <v>132</v>
      </c>
      <c r="N3721" s="1" t="s">
        <v>167</v>
      </c>
      <c r="O3721" s="1" t="s">
        <v>93</v>
      </c>
      <c r="P3721">
        <v>30</v>
      </c>
      <c r="Q3721">
        <v>32660</v>
      </c>
      <c r="R3721">
        <v>188774.8</v>
      </c>
      <c r="S3721">
        <v>5.78</v>
      </c>
      <c r="T3721">
        <v>0.19</v>
      </c>
      <c r="U3721">
        <f t="shared" si="1124"/>
        <v>188774.80000000002</v>
      </c>
      <c r="V3721">
        <f t="shared" si="1125"/>
        <v>979800</v>
      </c>
      <c r="W3721" s="1" t="s">
        <v>155</v>
      </c>
      <c r="X3721" s="1" t="s">
        <v>1236</v>
      </c>
      <c r="Y3721" s="1" t="s">
        <v>156</v>
      </c>
      <c r="Z3721" s="3">
        <v>11413</v>
      </c>
      <c r="AA3721" s="4">
        <f t="shared" si="1129"/>
        <v>2804</v>
      </c>
      <c r="AB3721" s="4">
        <f xml:space="preserve"> 2244.740206  + 0.1097478*Q3721</f>
        <v>5829.1033540000008</v>
      </c>
      <c r="AC3721" s="4">
        <f>AF3721</f>
        <v>2804</v>
      </c>
      <c r="AD3721" s="4">
        <f t="shared" si="1130"/>
        <v>2804</v>
      </c>
      <c r="AE3721" s="4">
        <v>2804</v>
      </c>
      <c r="AF3721" s="4">
        <v>2804</v>
      </c>
      <c r="AG3721" s="4">
        <f>AE3721</f>
        <v>2804</v>
      </c>
      <c r="AI3721" t="e">
        <f t="shared" si="1126"/>
        <v>#N/A</v>
      </c>
      <c r="AJ3721">
        <v>5050.8</v>
      </c>
      <c r="AK3721" s="2">
        <v>5050.8</v>
      </c>
      <c r="AL3721" s="2">
        <f>AJ3721</f>
        <v>5050.8</v>
      </c>
      <c r="AM3721" s="4"/>
      <c r="AN3721" t="e">
        <f>VLOOKUP([1]!Tabelle13[[#This Row],[Vlookup this ID for freight costs]],$AL$2:$AL$6811,2,FALSE)</f>
        <v>#REF!</v>
      </c>
      <c r="AP3721">
        <v>370</v>
      </c>
      <c r="AQ3721">
        <v>370</v>
      </c>
      <c r="AR3721" s="4">
        <v>25</v>
      </c>
      <c r="AS3721" s="4">
        <v>2</v>
      </c>
      <c r="AT3721" s="4">
        <v>2010</v>
      </c>
      <c r="AU3721" s="4">
        <v>29</v>
      </c>
      <c r="AV3721" s="4">
        <v>1</v>
      </c>
      <c r="AW3721" s="4">
        <v>2010</v>
      </c>
      <c r="AX3721" t="str">
        <f t="shared" si="1127"/>
        <v>No Delay</v>
      </c>
      <c r="AY3721">
        <f t="shared" si="1128"/>
        <v>0</v>
      </c>
    </row>
    <row r="3722" spans="1:51" x14ac:dyDescent="0.2">
      <c r="A3722" s="3">
        <v>42659</v>
      </c>
      <c r="B3722" s="1" t="s">
        <v>168</v>
      </c>
      <c r="C3722" s="1" t="s">
        <v>150</v>
      </c>
      <c r="D3722" s="1" t="s">
        <v>100</v>
      </c>
      <c r="E3722" s="1" t="s">
        <v>253</v>
      </c>
      <c r="F3722" s="1" t="s">
        <v>253</v>
      </c>
      <c r="G3722" s="13" t="s">
        <v>2153</v>
      </c>
      <c r="H3722" s="12">
        <v>40924</v>
      </c>
      <c r="I3722" s="12" t="s">
        <v>2154</v>
      </c>
      <c r="J3722" s="12">
        <v>40931</v>
      </c>
      <c r="K3722" s="4">
        <v>3703</v>
      </c>
      <c r="L3722" s="1" t="s">
        <v>146</v>
      </c>
      <c r="M3722" s="1" t="s">
        <v>170</v>
      </c>
      <c r="N3722" s="1" t="s">
        <v>167</v>
      </c>
      <c r="O3722" s="1" t="s">
        <v>93</v>
      </c>
      <c r="P3722">
        <v>30</v>
      </c>
      <c r="Q3722">
        <v>35357</v>
      </c>
      <c r="R3722">
        <v>150620.82</v>
      </c>
      <c r="S3722">
        <v>4.26</v>
      </c>
      <c r="T3722">
        <v>0.14000000000000001</v>
      </c>
      <c r="U3722">
        <f t="shared" si="1124"/>
        <v>150620.82</v>
      </c>
      <c r="V3722">
        <f t="shared" si="1125"/>
        <v>1060710</v>
      </c>
      <c r="W3722" s="1" t="s">
        <v>155</v>
      </c>
      <c r="X3722" s="1" t="s">
        <v>1236</v>
      </c>
      <c r="Y3722" s="1" t="s">
        <v>156</v>
      </c>
      <c r="Z3722" s="3">
        <v>8107</v>
      </c>
      <c r="AA3722" s="4">
        <f t="shared" si="1129"/>
        <v>2806</v>
      </c>
      <c r="AB3722" s="4">
        <f xml:space="preserve"> 2244.740206  + 0.1097478*Q3722</f>
        <v>6125.0931706000001</v>
      </c>
      <c r="AC3722" s="4">
        <f>AF3722</f>
        <v>2806</v>
      </c>
      <c r="AD3722" s="4">
        <f t="shared" si="1130"/>
        <v>2806</v>
      </c>
      <c r="AE3722" s="4">
        <v>2806</v>
      </c>
      <c r="AF3722" s="4">
        <v>2806</v>
      </c>
      <c r="AG3722" s="4">
        <f>AE3722</f>
        <v>2806</v>
      </c>
      <c r="AI3722" t="e">
        <f t="shared" si="1126"/>
        <v>#N/A</v>
      </c>
      <c r="AJ3722">
        <v>7292.27</v>
      </c>
      <c r="AK3722" s="2">
        <v>7292.27</v>
      </c>
      <c r="AL3722" s="2">
        <f>AJ3722</f>
        <v>7292.27</v>
      </c>
      <c r="AM3722" s="4"/>
      <c r="AN3722" t="e">
        <f>VLOOKUP([1]!Tabelle13[[#This Row],[Vlookup this ID for freight costs]],$AL$2:$AL$6811,2,FALSE)</f>
        <v>#REF!</v>
      </c>
      <c r="AP3722">
        <v>248.52</v>
      </c>
      <c r="AQ3722">
        <v>248.52</v>
      </c>
      <c r="AR3722" s="4">
        <v>16</v>
      </c>
      <c r="AS3722" s="4">
        <v>1</v>
      </c>
      <c r="AT3722" s="4">
        <v>2012</v>
      </c>
      <c r="AU3722" s="4">
        <v>23</v>
      </c>
      <c r="AV3722" s="4">
        <v>1</v>
      </c>
      <c r="AW3722" s="4">
        <v>2012</v>
      </c>
      <c r="AX3722" t="str">
        <f t="shared" si="1127"/>
        <v>Delay</v>
      </c>
      <c r="AY3722">
        <f t="shared" si="1128"/>
        <v>7</v>
      </c>
    </row>
    <row r="3723" spans="1:51" x14ac:dyDescent="0.2">
      <c r="A3723" s="3">
        <v>85043</v>
      </c>
      <c r="B3723" s="1" t="s">
        <v>175</v>
      </c>
      <c r="C3723" s="1" t="s">
        <v>165</v>
      </c>
      <c r="D3723" s="1" t="s">
        <v>130</v>
      </c>
      <c r="E3723" s="1" t="s">
        <v>101</v>
      </c>
      <c r="F3723" s="1" t="s">
        <v>101</v>
      </c>
      <c r="G3723" s="13" t="s">
        <v>568</v>
      </c>
      <c r="H3723" s="12">
        <v>42216</v>
      </c>
      <c r="I3723" s="12" t="s">
        <v>1957</v>
      </c>
      <c r="J3723" s="12">
        <v>42208</v>
      </c>
      <c r="K3723" s="4">
        <v>6681</v>
      </c>
      <c r="L3723" s="1" t="s">
        <v>146</v>
      </c>
      <c r="M3723" s="1" t="s">
        <v>132</v>
      </c>
      <c r="N3723" s="1" t="s">
        <v>536</v>
      </c>
      <c r="O3723" s="1" t="s">
        <v>93</v>
      </c>
      <c r="P3723">
        <v>60</v>
      </c>
      <c r="Q3723">
        <v>5126</v>
      </c>
      <c r="R3723">
        <v>9841.92</v>
      </c>
      <c r="S3723">
        <v>1.92</v>
      </c>
      <c r="T3723">
        <v>0.03</v>
      </c>
      <c r="U3723">
        <f t="shared" si="1124"/>
        <v>9841.92</v>
      </c>
      <c r="V3723">
        <f t="shared" si="1125"/>
        <v>307560</v>
      </c>
      <c r="W3723" s="1" t="s">
        <v>204</v>
      </c>
      <c r="X3723" s="1" t="s">
        <v>1236</v>
      </c>
      <c r="Y3723" s="1" t="s">
        <v>205</v>
      </c>
      <c r="Z3723" s="3">
        <v>11459</v>
      </c>
      <c r="AA3723" s="4">
        <f>AB3723</f>
        <v>2807.704706</v>
      </c>
      <c r="AB3723" s="2">
        <f>2245.156962+0.109744*Q3723</f>
        <v>2807.704706</v>
      </c>
      <c r="AC3723" s="4">
        <f>AD3723</f>
        <v>1665.352353</v>
      </c>
      <c r="AD3723" s="4">
        <f t="shared" si="1130"/>
        <v>1665.352353</v>
      </c>
      <c r="AE3723" s="3" t="s">
        <v>2155</v>
      </c>
      <c r="AF3723" s="3"/>
      <c r="AG3723" s="4" t="str">
        <f>AI3723</f>
        <v>Weight Captured Separately</v>
      </c>
      <c r="AH3723" s="4">
        <v>82809</v>
      </c>
      <c r="AI3723" t="str">
        <f t="shared" si="1126"/>
        <v>Weight Captured Separately</v>
      </c>
      <c r="AJ3723" t="s">
        <v>2155</v>
      </c>
      <c r="AK3723" s="2"/>
      <c r="AL3723" s="2" t="str">
        <f>AN3723</f>
        <v>Invoiced Separately</v>
      </c>
      <c r="AM3723" s="4">
        <v>82809</v>
      </c>
      <c r="AN3723" t="str">
        <f>INDEX($AJ$2:$AJ$6811,MATCH(AM3723,$A$2:$A$6811,0))</f>
        <v>Invoiced Separately</v>
      </c>
      <c r="AO3723">
        <f>IF(AK:AK="",AC:AC*6.242+1.383 -2.844 + 3.145 -2.265  -2.026,AK:AK)</f>
        <v>10392.522387426001</v>
      </c>
      <c r="AP3723">
        <v>11.58</v>
      </c>
      <c r="AQ3723">
        <v>11.58</v>
      </c>
      <c r="AR3723" s="4">
        <v>31</v>
      </c>
      <c r="AS3723" s="4">
        <v>7</v>
      </c>
      <c r="AT3723" s="4">
        <v>2015</v>
      </c>
      <c r="AU3723" s="4">
        <v>23</v>
      </c>
      <c r="AV3723" s="4">
        <v>7</v>
      </c>
      <c r="AW3723" s="4">
        <v>2015</v>
      </c>
      <c r="AX3723" t="str">
        <f t="shared" si="1127"/>
        <v>No Delay</v>
      </c>
      <c r="AY3723">
        <f t="shared" si="1128"/>
        <v>0</v>
      </c>
    </row>
    <row r="3724" spans="1:51" x14ac:dyDescent="0.2">
      <c r="A3724" s="3">
        <v>54296</v>
      </c>
      <c r="B3724" s="1" t="s">
        <v>168</v>
      </c>
      <c r="C3724" s="1" t="s">
        <v>150</v>
      </c>
      <c r="D3724" s="1" t="s">
        <v>100</v>
      </c>
      <c r="E3724" s="1" t="s">
        <v>253</v>
      </c>
      <c r="F3724" s="1" t="s">
        <v>253</v>
      </c>
      <c r="G3724" s="13" t="s">
        <v>308</v>
      </c>
      <c r="H3724" s="12">
        <v>40575</v>
      </c>
      <c r="I3724" s="12" t="s">
        <v>308</v>
      </c>
      <c r="J3724" s="12">
        <v>40575</v>
      </c>
      <c r="K3724" s="4">
        <v>2987</v>
      </c>
      <c r="L3724" s="1" t="s">
        <v>146</v>
      </c>
      <c r="M3724" s="1" t="s">
        <v>170</v>
      </c>
      <c r="N3724" s="1" t="s">
        <v>167</v>
      </c>
      <c r="O3724" s="1" t="s">
        <v>93</v>
      </c>
      <c r="P3724">
        <v>30</v>
      </c>
      <c r="Q3724">
        <v>32083</v>
      </c>
      <c r="R3724">
        <v>144694.32999999999</v>
      </c>
      <c r="S3724">
        <v>4.51</v>
      </c>
      <c r="T3724">
        <v>0.15</v>
      </c>
      <c r="U3724">
        <f t="shared" si="1124"/>
        <v>144694.32999999999</v>
      </c>
      <c r="V3724">
        <f t="shared" si="1125"/>
        <v>962490</v>
      </c>
      <c r="W3724" s="1" t="s">
        <v>155</v>
      </c>
      <c r="X3724" s="1" t="s">
        <v>1236</v>
      </c>
      <c r="Y3724" s="1" t="s">
        <v>156</v>
      </c>
      <c r="Z3724" s="3">
        <v>8107</v>
      </c>
      <c r="AA3724" s="4">
        <f t="shared" si="1129"/>
        <v>2808</v>
      </c>
      <c r="AB3724" s="4">
        <f t="shared" ref="AB3724:AB3730" si="1131" xml:space="preserve"> 2244.740206  + 0.1097478*Q3724</f>
        <v>5765.7788734000005</v>
      </c>
      <c r="AC3724" s="4">
        <f t="shared" ref="AC3724:AC3730" si="1132">AF3724</f>
        <v>2808</v>
      </c>
      <c r="AD3724" s="4">
        <f t="shared" si="1130"/>
        <v>2737</v>
      </c>
      <c r="AE3724" s="4">
        <v>2808</v>
      </c>
      <c r="AF3724" s="4">
        <v>2808</v>
      </c>
      <c r="AG3724" s="4">
        <f t="shared" ref="AG3724:AG3736" si="1133">AE3724</f>
        <v>2808</v>
      </c>
      <c r="AI3724" t="e">
        <f t="shared" si="1126"/>
        <v>#N/A</v>
      </c>
      <c r="AJ3724">
        <v>630.5</v>
      </c>
      <c r="AK3724" s="2">
        <v>630.5</v>
      </c>
      <c r="AL3724" s="2">
        <f t="shared" ref="AL3724:AL3736" si="1134">AJ3724</f>
        <v>630.5</v>
      </c>
      <c r="AM3724" s="4"/>
      <c r="AN3724" t="e">
        <f>VLOOKUP([1]!Tabelle13[[#This Row],[Vlookup this ID for freight costs]],$AL$2:$AL$6811,2,FALSE)</f>
        <v>#REF!</v>
      </c>
      <c r="AP3724">
        <v>311.95999999999998</v>
      </c>
      <c r="AQ3724">
        <v>311.95999999999998</v>
      </c>
      <c r="AR3724" s="4">
        <v>1</v>
      </c>
      <c r="AS3724" s="4">
        <v>2</v>
      </c>
      <c r="AT3724" s="4">
        <v>2011</v>
      </c>
      <c r="AU3724" s="4">
        <v>1</v>
      </c>
      <c r="AV3724" s="4">
        <v>2</v>
      </c>
      <c r="AW3724" s="4">
        <v>2011</v>
      </c>
      <c r="AX3724" t="str">
        <f t="shared" si="1127"/>
        <v>No Delay</v>
      </c>
      <c r="AY3724">
        <f t="shared" si="1128"/>
        <v>0</v>
      </c>
    </row>
    <row r="3725" spans="1:51" x14ac:dyDescent="0.2">
      <c r="A3725" s="3">
        <v>86395</v>
      </c>
      <c r="B3725" s="1" t="s">
        <v>151</v>
      </c>
      <c r="C3725" s="1" t="s">
        <v>65</v>
      </c>
      <c r="D3725" s="1" t="s">
        <v>130</v>
      </c>
      <c r="E3725" s="1" t="s">
        <v>152</v>
      </c>
      <c r="F3725" s="1" t="s">
        <v>152</v>
      </c>
      <c r="G3725" s="13" t="s">
        <v>412</v>
      </c>
      <c r="H3725" s="12">
        <v>40746</v>
      </c>
      <c r="I3725" s="12" t="s">
        <v>928</v>
      </c>
      <c r="J3725" s="12">
        <v>40730</v>
      </c>
      <c r="K3725" s="4">
        <v>3308</v>
      </c>
      <c r="L3725" s="1" t="s">
        <v>146</v>
      </c>
      <c r="M3725" s="1" t="s">
        <v>132</v>
      </c>
      <c r="N3725" s="1" t="s">
        <v>238</v>
      </c>
      <c r="O3725" s="1" t="s">
        <v>93</v>
      </c>
      <c r="P3725">
        <v>30</v>
      </c>
      <c r="Q3725">
        <v>29349</v>
      </c>
      <c r="R3725">
        <v>258858.18</v>
      </c>
      <c r="S3725">
        <v>8.82</v>
      </c>
      <c r="T3725">
        <v>0.28999999999999998</v>
      </c>
      <c r="U3725">
        <f t="shared" si="1124"/>
        <v>258858.18000000002</v>
      </c>
      <c r="V3725">
        <f t="shared" si="1125"/>
        <v>880470</v>
      </c>
      <c r="W3725" s="1" t="s">
        <v>160</v>
      </c>
      <c r="X3725" s="1" t="s">
        <v>1236</v>
      </c>
      <c r="Y3725" s="1" t="s">
        <v>161</v>
      </c>
      <c r="Z3725" s="3">
        <v>7348</v>
      </c>
      <c r="AA3725" s="4">
        <f t="shared" si="1129"/>
        <v>2808</v>
      </c>
      <c r="AB3725" s="4">
        <f t="shared" si="1131"/>
        <v>5465.7283882000002</v>
      </c>
      <c r="AC3725" s="4">
        <f t="shared" si="1132"/>
        <v>2808</v>
      </c>
      <c r="AD3725" s="4">
        <f t="shared" si="1130"/>
        <v>2808</v>
      </c>
      <c r="AE3725" s="4">
        <v>2808</v>
      </c>
      <c r="AF3725" s="4">
        <v>2808</v>
      </c>
      <c r="AG3725" s="4">
        <f t="shared" si="1133"/>
        <v>2808</v>
      </c>
      <c r="AI3725" t="e">
        <f t="shared" si="1126"/>
        <v>#N/A</v>
      </c>
      <c r="AJ3725">
        <v>13398.06</v>
      </c>
      <c r="AK3725" s="2">
        <v>13398.06</v>
      </c>
      <c r="AL3725" s="2">
        <f t="shared" si="1134"/>
        <v>13398.06</v>
      </c>
      <c r="AM3725" s="4"/>
      <c r="AN3725" t="e">
        <f>VLOOKUP([1]!Tabelle13[[#This Row],[Vlookup this ID for freight costs]],$AL$2:$AL$6811,2,FALSE)</f>
        <v>#REF!</v>
      </c>
      <c r="AP3725">
        <v>427.12</v>
      </c>
      <c r="AQ3725">
        <v>427.12</v>
      </c>
      <c r="AR3725" s="4">
        <v>22</v>
      </c>
      <c r="AS3725" s="4">
        <v>7</v>
      </c>
      <c r="AT3725" s="4">
        <v>2011</v>
      </c>
      <c r="AU3725" s="4">
        <v>6</v>
      </c>
      <c r="AV3725" s="4">
        <v>7</v>
      </c>
      <c r="AW3725" s="4">
        <v>2011</v>
      </c>
      <c r="AX3725" t="str">
        <f t="shared" si="1127"/>
        <v>No Delay</v>
      </c>
      <c r="AY3725">
        <f t="shared" si="1128"/>
        <v>0</v>
      </c>
    </row>
    <row r="3726" spans="1:51" x14ac:dyDescent="0.2">
      <c r="A3726" s="3">
        <v>12525</v>
      </c>
      <c r="B3726" s="1" t="s">
        <v>119</v>
      </c>
      <c r="C3726" s="1" t="s">
        <v>114</v>
      </c>
      <c r="D3726" s="1" t="s">
        <v>130</v>
      </c>
      <c r="E3726" s="1" t="s">
        <v>101</v>
      </c>
      <c r="F3726" s="1" t="s">
        <v>101</v>
      </c>
      <c r="G3726" s="13" t="s">
        <v>1160</v>
      </c>
      <c r="H3726" s="12">
        <v>39783</v>
      </c>
      <c r="I3726" s="12" t="s">
        <v>1160</v>
      </c>
      <c r="J3726" s="12">
        <v>39783</v>
      </c>
      <c r="K3726" s="4">
        <v>1229</v>
      </c>
      <c r="L3726" s="1" t="s">
        <v>146</v>
      </c>
      <c r="M3726" s="1" t="s">
        <v>132</v>
      </c>
      <c r="N3726" s="1" t="s">
        <v>265</v>
      </c>
      <c r="O3726" s="1" t="s">
        <v>93</v>
      </c>
      <c r="P3726">
        <v>60</v>
      </c>
      <c r="Q3726">
        <v>50000</v>
      </c>
      <c r="R3726">
        <v>170000</v>
      </c>
      <c r="S3726">
        <v>3.4</v>
      </c>
      <c r="T3726">
        <v>0.06</v>
      </c>
      <c r="U3726">
        <f t="shared" si="1124"/>
        <v>170000</v>
      </c>
      <c r="V3726">
        <f t="shared" si="1125"/>
        <v>3000000</v>
      </c>
      <c r="W3726" s="1" t="s">
        <v>179</v>
      </c>
      <c r="X3726" s="1" t="s">
        <v>1236</v>
      </c>
      <c r="Y3726" s="1" t="s">
        <v>156</v>
      </c>
      <c r="Z3726" s="3">
        <v>14240</v>
      </c>
      <c r="AA3726" s="4">
        <f t="shared" si="1129"/>
        <v>2809</v>
      </c>
      <c r="AB3726" s="4">
        <f t="shared" si="1131"/>
        <v>7732.1302059999998</v>
      </c>
      <c r="AC3726" s="4">
        <f t="shared" si="1132"/>
        <v>2809</v>
      </c>
      <c r="AD3726" s="4">
        <f t="shared" si="1130"/>
        <v>10956.816105574468</v>
      </c>
      <c r="AE3726" s="4">
        <v>2809</v>
      </c>
      <c r="AF3726" s="4">
        <v>2809</v>
      </c>
      <c r="AG3726" s="4">
        <f t="shared" si="1133"/>
        <v>2809</v>
      </c>
      <c r="AI3726" t="e">
        <f t="shared" si="1126"/>
        <v>#N/A</v>
      </c>
      <c r="AJ3726">
        <v>3629.37</v>
      </c>
      <c r="AK3726" s="2">
        <v>3629.37</v>
      </c>
      <c r="AL3726" s="2">
        <f t="shared" si="1134"/>
        <v>3629.37</v>
      </c>
      <c r="AM3726" s="4"/>
      <c r="AN3726" t="e">
        <f>VLOOKUP([1]!Tabelle13[[#This Row],[Vlookup this ID for freight costs]],$AL$2:$AL$6811,2,FALSE)</f>
        <v>#REF!</v>
      </c>
      <c r="AP3726">
        <v>333.2</v>
      </c>
      <c r="AQ3726">
        <v>333.2</v>
      </c>
      <c r="AR3726" s="4">
        <v>1</v>
      </c>
      <c r="AS3726" s="4">
        <v>12</v>
      </c>
      <c r="AT3726" s="4">
        <v>2008</v>
      </c>
      <c r="AU3726" s="4">
        <v>1</v>
      </c>
      <c r="AV3726" s="4">
        <v>12</v>
      </c>
      <c r="AW3726" s="4">
        <v>2008</v>
      </c>
      <c r="AX3726" t="str">
        <f t="shared" si="1127"/>
        <v>No Delay</v>
      </c>
      <c r="AY3726">
        <f t="shared" si="1128"/>
        <v>0</v>
      </c>
    </row>
    <row r="3727" spans="1:51" x14ac:dyDescent="0.2">
      <c r="A3727" s="3">
        <v>85762</v>
      </c>
      <c r="B3727" s="1" t="s">
        <v>151</v>
      </c>
      <c r="C3727" s="1" t="s">
        <v>65</v>
      </c>
      <c r="D3727" s="1" t="s">
        <v>130</v>
      </c>
      <c r="E3727" s="1" t="s">
        <v>152</v>
      </c>
      <c r="F3727" s="1" t="s">
        <v>152</v>
      </c>
      <c r="G3727" s="13" t="s">
        <v>300</v>
      </c>
      <c r="H3727" s="12">
        <v>40715</v>
      </c>
      <c r="I3727" s="12" t="s">
        <v>928</v>
      </c>
      <c r="J3727" s="12">
        <v>40730</v>
      </c>
      <c r="K3727" s="4">
        <v>3305</v>
      </c>
      <c r="L3727" s="1" t="s">
        <v>146</v>
      </c>
      <c r="M3727" s="1" t="s">
        <v>132</v>
      </c>
      <c r="N3727" s="1" t="s">
        <v>265</v>
      </c>
      <c r="O3727" s="1" t="s">
        <v>93</v>
      </c>
      <c r="P3727">
        <v>60</v>
      </c>
      <c r="Q3727">
        <v>22623</v>
      </c>
      <c r="R3727">
        <v>56783.73</v>
      </c>
      <c r="S3727">
        <v>2.5099999999999998</v>
      </c>
      <c r="T3727">
        <v>0.04</v>
      </c>
      <c r="U3727">
        <f t="shared" si="1124"/>
        <v>56783.729999999996</v>
      </c>
      <c r="V3727">
        <f t="shared" si="1125"/>
        <v>1357380</v>
      </c>
      <c r="W3727" s="1" t="s">
        <v>155</v>
      </c>
      <c r="X3727" s="1" t="s">
        <v>1236</v>
      </c>
      <c r="Y3727" s="1" t="s">
        <v>156</v>
      </c>
      <c r="Z3727" s="3">
        <v>7726</v>
      </c>
      <c r="AA3727" s="4">
        <f t="shared" si="1129"/>
        <v>2809</v>
      </c>
      <c r="AB3727" s="4">
        <f t="shared" si="1131"/>
        <v>4727.5646854000006</v>
      </c>
      <c r="AC3727" s="4">
        <f t="shared" si="1132"/>
        <v>2809</v>
      </c>
      <c r="AD3727" s="4">
        <f t="shared" si="1130"/>
        <v>2809</v>
      </c>
      <c r="AE3727" s="4">
        <v>2809</v>
      </c>
      <c r="AF3727" s="4">
        <v>2809</v>
      </c>
      <c r="AG3727" s="4">
        <f t="shared" si="1133"/>
        <v>2809</v>
      </c>
      <c r="AI3727" t="e">
        <f t="shared" si="1126"/>
        <v>#N/A</v>
      </c>
      <c r="AJ3727">
        <v>13398.06</v>
      </c>
      <c r="AK3727" s="2">
        <v>13398.06</v>
      </c>
      <c r="AL3727" s="2">
        <f t="shared" si="1134"/>
        <v>13398.06</v>
      </c>
      <c r="AM3727" s="4"/>
      <c r="AN3727" t="e">
        <f>VLOOKUP([1]!Tabelle13[[#This Row],[Vlookup this ID for freight costs]],$AL$2:$AL$6811,2,FALSE)</f>
        <v>#REF!</v>
      </c>
      <c r="AP3727">
        <v>93.69</v>
      </c>
      <c r="AQ3727">
        <v>93.69</v>
      </c>
      <c r="AR3727" s="4">
        <v>21</v>
      </c>
      <c r="AS3727" s="4">
        <v>6</v>
      </c>
      <c r="AT3727" s="4">
        <v>2011</v>
      </c>
      <c r="AU3727" s="4">
        <v>6</v>
      </c>
      <c r="AV3727" s="4">
        <v>7</v>
      </c>
      <c r="AW3727" s="4">
        <v>2011</v>
      </c>
      <c r="AX3727" t="str">
        <f t="shared" si="1127"/>
        <v>Delay</v>
      </c>
      <c r="AY3727">
        <f t="shared" si="1128"/>
        <v>15</v>
      </c>
    </row>
    <row r="3728" spans="1:51" x14ac:dyDescent="0.2">
      <c r="A3728" s="3">
        <v>86617</v>
      </c>
      <c r="B3728" s="1" t="s">
        <v>175</v>
      </c>
      <c r="C3728" s="1" t="s">
        <v>165</v>
      </c>
      <c r="D3728" s="1" t="s">
        <v>130</v>
      </c>
      <c r="E3728" s="1" t="s">
        <v>101</v>
      </c>
      <c r="F3728" s="1" t="s">
        <v>101</v>
      </c>
      <c r="G3728" s="13" t="s">
        <v>524</v>
      </c>
      <c r="H3728" s="12">
        <v>41607</v>
      </c>
      <c r="I3728" s="12" t="s">
        <v>2156</v>
      </c>
      <c r="J3728" s="12">
        <v>41615</v>
      </c>
      <c r="K3728" s="4">
        <v>5100</v>
      </c>
      <c r="L3728" s="1" t="s">
        <v>146</v>
      </c>
      <c r="M3728" s="1" t="s">
        <v>132</v>
      </c>
      <c r="N3728" s="1" t="s">
        <v>265</v>
      </c>
      <c r="O3728" s="1" t="s">
        <v>93</v>
      </c>
      <c r="P3728">
        <v>60</v>
      </c>
      <c r="Q3728">
        <v>45525</v>
      </c>
      <c r="R3728">
        <v>102886.5</v>
      </c>
      <c r="S3728">
        <v>2.2599999999999998</v>
      </c>
      <c r="T3728">
        <v>0.04</v>
      </c>
      <c r="U3728">
        <f t="shared" si="1124"/>
        <v>102886.49999999999</v>
      </c>
      <c r="V3728">
        <f t="shared" si="1125"/>
        <v>2731500</v>
      </c>
      <c r="W3728" s="1" t="s">
        <v>179</v>
      </c>
      <c r="X3728" s="1" t="s">
        <v>1236</v>
      </c>
      <c r="Y3728" s="1" t="s">
        <v>156</v>
      </c>
      <c r="Z3728" s="3">
        <v>11413</v>
      </c>
      <c r="AA3728" s="4">
        <f t="shared" si="1129"/>
        <v>2818</v>
      </c>
      <c r="AB3728" s="4">
        <f t="shared" si="1131"/>
        <v>7241.0088009999999</v>
      </c>
      <c r="AC3728" s="4">
        <f t="shared" si="1132"/>
        <v>2818</v>
      </c>
      <c r="AD3728" s="4">
        <f t="shared" si="1130"/>
        <v>2818</v>
      </c>
      <c r="AE3728" s="4">
        <v>2818</v>
      </c>
      <c r="AF3728" s="4">
        <v>2818</v>
      </c>
      <c r="AG3728" s="4">
        <f t="shared" si="1133"/>
        <v>2818</v>
      </c>
      <c r="AI3728" t="e">
        <f t="shared" si="1126"/>
        <v>#N/A</v>
      </c>
      <c r="AJ3728">
        <v>6976.78</v>
      </c>
      <c r="AK3728" s="2">
        <v>6976.78</v>
      </c>
      <c r="AL3728" s="2">
        <f t="shared" si="1134"/>
        <v>6976.78</v>
      </c>
      <c r="AM3728" s="4"/>
      <c r="AN3728" t="e">
        <f>VLOOKUP([1]!Tabelle13[[#This Row],[Vlookup this ID for freight costs]],$AL$2:$AL$6811,2,FALSE)</f>
        <v>#REF!</v>
      </c>
      <c r="AP3728">
        <v>127.27</v>
      </c>
      <c r="AQ3728">
        <v>127.27</v>
      </c>
      <c r="AR3728" s="4">
        <v>29</v>
      </c>
      <c r="AS3728" s="4">
        <v>11</v>
      </c>
      <c r="AT3728" s="4">
        <v>2013</v>
      </c>
      <c r="AU3728" s="4">
        <v>7</v>
      </c>
      <c r="AV3728" s="4">
        <v>12</v>
      </c>
      <c r="AW3728" s="4">
        <v>2013</v>
      </c>
      <c r="AX3728" t="str">
        <f t="shared" si="1127"/>
        <v>Delay</v>
      </c>
      <c r="AY3728">
        <f t="shared" si="1128"/>
        <v>8</v>
      </c>
    </row>
    <row r="3729" spans="1:51" x14ac:dyDescent="0.2">
      <c r="A3729" s="3">
        <v>84649</v>
      </c>
      <c r="B3729" s="1" t="s">
        <v>151</v>
      </c>
      <c r="C3729" s="1" t="s">
        <v>65</v>
      </c>
      <c r="D3729" s="1" t="s">
        <v>130</v>
      </c>
      <c r="E3729" s="1" t="s">
        <v>152</v>
      </c>
      <c r="F3729" s="1" t="s">
        <v>152</v>
      </c>
      <c r="G3729" s="13" t="s">
        <v>300</v>
      </c>
      <c r="H3729" s="12">
        <v>40715</v>
      </c>
      <c r="I3729" s="12" t="s">
        <v>301</v>
      </c>
      <c r="J3729" s="12">
        <v>40674</v>
      </c>
      <c r="K3729" s="4">
        <v>3178</v>
      </c>
      <c r="L3729" s="1" t="s">
        <v>146</v>
      </c>
      <c r="M3729" s="1" t="s">
        <v>132</v>
      </c>
      <c r="N3729" s="1" t="s">
        <v>265</v>
      </c>
      <c r="O3729" s="1" t="s">
        <v>93</v>
      </c>
      <c r="P3729">
        <v>60</v>
      </c>
      <c r="Q3729">
        <v>41142</v>
      </c>
      <c r="R3729">
        <v>103266.42</v>
      </c>
      <c r="S3729">
        <v>2.5099999999999998</v>
      </c>
      <c r="T3729">
        <v>0.04</v>
      </c>
      <c r="U3729">
        <f t="shared" si="1124"/>
        <v>103266.42</v>
      </c>
      <c r="V3729">
        <f t="shared" si="1125"/>
        <v>2468520</v>
      </c>
      <c r="W3729" s="1" t="s">
        <v>197</v>
      </c>
      <c r="X3729" s="1" t="s">
        <v>1236</v>
      </c>
      <c r="Y3729" s="1" t="s">
        <v>3082</v>
      </c>
      <c r="Z3729" s="3">
        <v>7428</v>
      </c>
      <c r="AA3729" s="4">
        <f t="shared" si="1129"/>
        <v>2822</v>
      </c>
      <c r="AB3729" s="4">
        <f t="shared" si="1131"/>
        <v>6759.9841935999993</v>
      </c>
      <c r="AC3729" s="4">
        <f t="shared" si="1132"/>
        <v>2822</v>
      </c>
      <c r="AD3729" s="4">
        <f t="shared" si="1130"/>
        <v>2822</v>
      </c>
      <c r="AE3729" s="4">
        <v>2822</v>
      </c>
      <c r="AF3729" s="4">
        <v>2822</v>
      </c>
      <c r="AG3729" s="4">
        <f t="shared" si="1133"/>
        <v>2822</v>
      </c>
      <c r="AI3729" t="e">
        <f t="shared" si="1126"/>
        <v>#N/A</v>
      </c>
      <c r="AJ3729">
        <v>12601.12</v>
      </c>
      <c r="AK3729" s="2">
        <v>12601.12</v>
      </c>
      <c r="AL3729" s="2">
        <f t="shared" si="1134"/>
        <v>12601.12</v>
      </c>
      <c r="AM3729" s="4"/>
      <c r="AN3729" t="e">
        <f>VLOOKUP([1]!Tabelle13[[#This Row],[Vlookup this ID for freight costs]],$AL$2:$AL$6811,2,FALSE)</f>
        <v>#REF!</v>
      </c>
      <c r="AP3729">
        <v>170.39</v>
      </c>
      <c r="AQ3729">
        <v>170.39</v>
      </c>
      <c r="AR3729" s="4">
        <v>21</v>
      </c>
      <c r="AS3729" s="4">
        <v>6</v>
      </c>
      <c r="AT3729" s="4">
        <v>2011</v>
      </c>
      <c r="AU3729" s="4">
        <v>11</v>
      </c>
      <c r="AV3729" s="4">
        <v>5</v>
      </c>
      <c r="AW3729" s="4">
        <v>2011</v>
      </c>
      <c r="AX3729" t="str">
        <f t="shared" si="1127"/>
        <v>No Delay</v>
      </c>
      <c r="AY3729">
        <f t="shared" si="1128"/>
        <v>0</v>
      </c>
    </row>
    <row r="3730" spans="1:51" x14ac:dyDescent="0.2">
      <c r="A3730" s="3">
        <v>85099</v>
      </c>
      <c r="B3730" s="1" t="s">
        <v>151</v>
      </c>
      <c r="C3730" s="1" t="s">
        <v>65</v>
      </c>
      <c r="D3730" s="1" t="s">
        <v>130</v>
      </c>
      <c r="E3730" s="1" t="s">
        <v>152</v>
      </c>
      <c r="F3730" s="1" t="s">
        <v>152</v>
      </c>
      <c r="G3730" s="13" t="s">
        <v>194</v>
      </c>
      <c r="H3730" s="12">
        <v>40287</v>
      </c>
      <c r="I3730" s="12" t="s">
        <v>195</v>
      </c>
      <c r="J3730" s="12">
        <v>40268</v>
      </c>
      <c r="K3730" s="4">
        <v>2314</v>
      </c>
      <c r="L3730" s="1" t="s">
        <v>146</v>
      </c>
      <c r="M3730" s="1" t="s">
        <v>132</v>
      </c>
      <c r="N3730" s="1" t="s">
        <v>159</v>
      </c>
      <c r="O3730" s="1" t="s">
        <v>93</v>
      </c>
      <c r="P3730">
        <v>30</v>
      </c>
      <c r="Q3730">
        <v>35000</v>
      </c>
      <c r="R3730">
        <v>411250</v>
      </c>
      <c r="S3730">
        <v>11.75</v>
      </c>
      <c r="T3730">
        <v>0.39</v>
      </c>
      <c r="U3730">
        <f t="shared" si="1124"/>
        <v>411250</v>
      </c>
      <c r="V3730">
        <f t="shared" si="1125"/>
        <v>1050000</v>
      </c>
      <c r="W3730" s="1" t="s">
        <v>160</v>
      </c>
      <c r="X3730" s="1" t="s">
        <v>1236</v>
      </c>
      <c r="Y3730" s="1" t="s">
        <v>161</v>
      </c>
      <c r="Z3730" s="3">
        <v>7348</v>
      </c>
      <c r="AA3730" s="4">
        <f t="shared" si="1129"/>
        <v>2825</v>
      </c>
      <c r="AB3730" s="4">
        <f t="shared" si="1131"/>
        <v>6085.9132060000002</v>
      </c>
      <c r="AC3730" s="4">
        <f t="shared" si="1132"/>
        <v>2825</v>
      </c>
      <c r="AD3730" s="4">
        <f t="shared" si="1130"/>
        <v>4226.2</v>
      </c>
      <c r="AE3730" s="4">
        <v>2825</v>
      </c>
      <c r="AF3730" s="4">
        <v>2825</v>
      </c>
      <c r="AG3730" s="4">
        <f t="shared" si="1133"/>
        <v>2825</v>
      </c>
      <c r="AI3730" t="e">
        <f t="shared" si="1126"/>
        <v>#N/A</v>
      </c>
      <c r="AJ3730" t="s">
        <v>81</v>
      </c>
      <c r="AK3730" s="2"/>
      <c r="AL3730" s="2" t="str">
        <f t="shared" si="1134"/>
        <v>Freight Included in Commodity Cost</v>
      </c>
      <c r="AM3730" s="4"/>
      <c r="AN3730" t="e">
        <f>VLOOKUP([1]!Tabelle13[[#This Row],[Vlookup this ID for freight costs]],$AL$2:$AL$6811,2,FALSE)</f>
        <v>#REF!</v>
      </c>
      <c r="AP3730">
        <v>886.66</v>
      </c>
      <c r="AQ3730">
        <v>886.66</v>
      </c>
      <c r="AR3730" s="4">
        <v>19</v>
      </c>
      <c r="AS3730" s="4">
        <v>4</v>
      </c>
      <c r="AT3730" s="4">
        <v>2010</v>
      </c>
      <c r="AU3730" s="4">
        <v>31</v>
      </c>
      <c r="AV3730" s="4">
        <v>3</v>
      </c>
      <c r="AW3730" s="4">
        <v>2010</v>
      </c>
      <c r="AX3730" t="str">
        <f t="shared" si="1127"/>
        <v>No Delay</v>
      </c>
      <c r="AY3730">
        <f t="shared" si="1128"/>
        <v>0</v>
      </c>
    </row>
    <row r="3731" spans="1:51" x14ac:dyDescent="0.2">
      <c r="A3731" s="3">
        <v>1078</v>
      </c>
      <c r="B3731" s="1" t="s">
        <v>1918</v>
      </c>
      <c r="C3731" s="1" t="s">
        <v>150</v>
      </c>
      <c r="D3731" s="1" t="s">
        <v>100</v>
      </c>
      <c r="E3731" s="1" t="s">
        <v>101</v>
      </c>
      <c r="F3731" s="1" t="s">
        <v>101</v>
      </c>
      <c r="G3731" s="13" t="s">
        <v>1996</v>
      </c>
      <c r="H3731" s="12">
        <v>39989</v>
      </c>
      <c r="I3731" s="12" t="s">
        <v>449</v>
      </c>
      <c r="J3731" s="12">
        <v>39969</v>
      </c>
      <c r="K3731" s="4">
        <v>1576</v>
      </c>
      <c r="L3731" s="1" t="s">
        <v>146</v>
      </c>
      <c r="M3731" s="1" t="s">
        <v>1920</v>
      </c>
      <c r="N3731" s="1" t="s">
        <v>284</v>
      </c>
      <c r="O3731" s="1" t="s">
        <v>93</v>
      </c>
      <c r="P3731">
        <v>30</v>
      </c>
      <c r="Q3731">
        <v>5300</v>
      </c>
      <c r="R3731">
        <v>16642</v>
      </c>
      <c r="S3731">
        <v>3.14</v>
      </c>
      <c r="T3731">
        <v>0.1</v>
      </c>
      <c r="U3731">
        <f t="shared" si="1124"/>
        <v>16642</v>
      </c>
      <c r="V3731">
        <f t="shared" si="1125"/>
        <v>159000</v>
      </c>
      <c r="W3731" s="1" t="s">
        <v>155</v>
      </c>
      <c r="X3731" s="1" t="s">
        <v>1236</v>
      </c>
      <c r="Y3731" s="1" t="s">
        <v>156</v>
      </c>
      <c r="Z3731" s="3">
        <v>16635</v>
      </c>
      <c r="AA3731" s="4">
        <f>AB3731</f>
        <v>2826.800162</v>
      </c>
      <c r="AB3731" s="2">
        <f>2245.156962+0.109744*Q3731</f>
        <v>2826.800162</v>
      </c>
      <c r="AC3731" s="4">
        <f>AD3731</f>
        <v>2826.800162</v>
      </c>
      <c r="AD3731" s="4">
        <f t="shared" si="1130"/>
        <v>2826.800162</v>
      </c>
      <c r="AE3731" s="4" t="s">
        <v>62</v>
      </c>
      <c r="AG3731" s="4" t="str">
        <f t="shared" si="1133"/>
        <v>Weight Captured Separately</v>
      </c>
      <c r="AH3731" s="4">
        <v>10654</v>
      </c>
      <c r="AI3731">
        <f t="shared" si="1126"/>
        <v>4230</v>
      </c>
      <c r="AJ3731" t="s">
        <v>81</v>
      </c>
      <c r="AK3731" s="2"/>
      <c r="AL3731" s="2" t="str">
        <f t="shared" si="1134"/>
        <v>Freight Included in Commodity Cost</v>
      </c>
      <c r="AM3731" s="4"/>
      <c r="AN3731" t="e">
        <f>VLOOKUP([1]!Tabelle13[[#This Row],[Vlookup this ID for freight costs]],$AL$2:$AL$6811,2,FALSE)</f>
        <v>#REF!</v>
      </c>
      <c r="AO3731">
        <f>IF(AK:AK="",AC:AC*6.242+1.383 -2.844 + 3.145 -2.265  -2.026,AK:AK)</f>
        <v>17642.279611204001</v>
      </c>
      <c r="AP3731">
        <v>32.619999999999997</v>
      </c>
      <c r="AQ3731">
        <v>32.619999999999997</v>
      </c>
      <c r="AR3731" s="4">
        <v>25</v>
      </c>
      <c r="AS3731" s="4">
        <v>6</v>
      </c>
      <c r="AT3731" s="4">
        <v>2009</v>
      </c>
      <c r="AU3731" s="4">
        <v>5</v>
      </c>
      <c r="AV3731" s="4">
        <v>6</v>
      </c>
      <c r="AW3731" s="4">
        <v>2009</v>
      </c>
      <c r="AX3731" t="str">
        <f t="shared" si="1127"/>
        <v>No Delay</v>
      </c>
      <c r="AY3731">
        <f t="shared" si="1128"/>
        <v>0</v>
      </c>
    </row>
    <row r="3732" spans="1:51" x14ac:dyDescent="0.2">
      <c r="A3732" s="3">
        <v>56194</v>
      </c>
      <c r="B3732" s="1" t="s">
        <v>463</v>
      </c>
      <c r="C3732" s="1" t="s">
        <v>73</v>
      </c>
      <c r="D3732" s="1" t="s">
        <v>52</v>
      </c>
      <c r="E3732" s="1" t="s">
        <v>152</v>
      </c>
      <c r="F3732" s="1" t="s">
        <v>152</v>
      </c>
      <c r="G3732" s="13" t="s">
        <v>1302</v>
      </c>
      <c r="H3732" s="12">
        <v>41804</v>
      </c>
      <c r="I3732" s="12" t="s">
        <v>1303</v>
      </c>
      <c r="J3732" s="12">
        <v>41806</v>
      </c>
      <c r="K3732" s="4">
        <v>5571</v>
      </c>
      <c r="L3732" s="1" t="s">
        <v>146</v>
      </c>
      <c r="M3732" s="1" t="s">
        <v>672</v>
      </c>
      <c r="N3732" s="1" t="s">
        <v>238</v>
      </c>
      <c r="O3732" s="1" t="s">
        <v>93</v>
      </c>
      <c r="P3732">
        <v>30</v>
      </c>
      <c r="Q3732">
        <v>25811</v>
      </c>
      <c r="R3732">
        <v>118472.49</v>
      </c>
      <c r="S3732">
        <v>4.59</v>
      </c>
      <c r="T3732">
        <v>0.15</v>
      </c>
      <c r="U3732">
        <f t="shared" si="1124"/>
        <v>118472.48999999999</v>
      </c>
      <c r="V3732">
        <f t="shared" si="1125"/>
        <v>774330</v>
      </c>
      <c r="W3732" s="1" t="s">
        <v>1487</v>
      </c>
      <c r="X3732" s="1" t="s">
        <v>1236</v>
      </c>
      <c r="Y3732" s="1" t="s">
        <v>161</v>
      </c>
      <c r="Z3732" s="3">
        <v>6617</v>
      </c>
      <c r="AA3732" s="4">
        <f t="shared" si="1129"/>
        <v>2829</v>
      </c>
      <c r="AB3732" s="4">
        <f xml:space="preserve"> 2244.740206  + 0.1097478*Q3732</f>
        <v>5077.4406718</v>
      </c>
      <c r="AC3732" s="4">
        <f>AF3732</f>
        <v>2829</v>
      </c>
      <c r="AD3732" s="4">
        <f t="shared" si="1130"/>
        <v>2829</v>
      </c>
      <c r="AE3732" s="4">
        <v>2829</v>
      </c>
      <c r="AF3732" s="4">
        <v>2829</v>
      </c>
      <c r="AG3732" s="4">
        <f t="shared" si="1133"/>
        <v>2829</v>
      </c>
      <c r="AI3732" t="e">
        <f t="shared" si="1126"/>
        <v>#N/A</v>
      </c>
      <c r="AJ3732">
        <v>24936.5</v>
      </c>
      <c r="AK3732" s="2">
        <v>24936.5</v>
      </c>
      <c r="AL3732" s="2">
        <f t="shared" si="1134"/>
        <v>24936.5</v>
      </c>
      <c r="AM3732" s="4"/>
      <c r="AN3732" t="e">
        <f>VLOOKUP([1]!Tabelle13[[#This Row],[Vlookup this ID for freight costs]],$AL$2:$AL$6811,2,FALSE)</f>
        <v>#REF!</v>
      </c>
      <c r="AP3732">
        <v>121.79</v>
      </c>
      <c r="AQ3732">
        <v>121.79</v>
      </c>
      <c r="AR3732" s="4">
        <v>14</v>
      </c>
      <c r="AS3732" s="4">
        <v>6</v>
      </c>
      <c r="AT3732" s="4">
        <v>2014</v>
      </c>
      <c r="AU3732" s="4">
        <v>16</v>
      </c>
      <c r="AV3732" s="4">
        <v>6</v>
      </c>
      <c r="AW3732" s="4">
        <v>2014</v>
      </c>
      <c r="AX3732" t="str">
        <f t="shared" si="1127"/>
        <v>Delay</v>
      </c>
      <c r="AY3732">
        <f t="shared" si="1128"/>
        <v>2</v>
      </c>
    </row>
    <row r="3733" spans="1:51" x14ac:dyDescent="0.2">
      <c r="A3733" s="3">
        <v>32837</v>
      </c>
      <c r="B3733" s="1" t="s">
        <v>168</v>
      </c>
      <c r="C3733" s="1" t="s">
        <v>150</v>
      </c>
      <c r="D3733" s="1" t="s">
        <v>100</v>
      </c>
      <c r="E3733" s="1" t="s">
        <v>53</v>
      </c>
      <c r="F3733" s="1" t="s">
        <v>53</v>
      </c>
      <c r="G3733" s="13" t="s">
        <v>1314</v>
      </c>
      <c r="H3733" s="12">
        <v>40520</v>
      </c>
      <c r="I3733" s="12" t="s">
        <v>1314</v>
      </c>
      <c r="J3733" s="12">
        <v>40520</v>
      </c>
      <c r="K3733" s="4">
        <v>2899</v>
      </c>
      <c r="L3733" s="1" t="s">
        <v>146</v>
      </c>
      <c r="M3733" s="1" t="s">
        <v>170</v>
      </c>
      <c r="N3733" s="1" t="s">
        <v>265</v>
      </c>
      <c r="O3733" s="1" t="s">
        <v>93</v>
      </c>
      <c r="P3733">
        <v>60</v>
      </c>
      <c r="Q3733">
        <v>24000</v>
      </c>
      <c r="R3733">
        <v>70080</v>
      </c>
      <c r="S3733">
        <v>2.92</v>
      </c>
      <c r="T3733">
        <v>0.05</v>
      </c>
      <c r="U3733">
        <f t="shared" si="1124"/>
        <v>70080</v>
      </c>
      <c r="V3733">
        <f t="shared" si="1125"/>
        <v>1440000</v>
      </c>
      <c r="W3733" s="1" t="s">
        <v>155</v>
      </c>
      <c r="X3733" s="1" t="s">
        <v>1236</v>
      </c>
      <c r="Y3733" s="1" t="s">
        <v>156</v>
      </c>
      <c r="Z3733" s="3">
        <v>8107</v>
      </c>
      <c r="AA3733" s="4">
        <f t="shared" si="1129"/>
        <v>2830</v>
      </c>
      <c r="AB3733" s="4">
        <f xml:space="preserve"> 2244.740206  + 0.1097478*Q3733</f>
        <v>4878.687406</v>
      </c>
      <c r="AC3733" s="4">
        <f>AF3733</f>
        <v>2830</v>
      </c>
      <c r="AD3733" s="4">
        <f t="shared" si="1130"/>
        <v>10736</v>
      </c>
      <c r="AE3733" s="4">
        <v>2830</v>
      </c>
      <c r="AF3733" s="4">
        <v>2830</v>
      </c>
      <c r="AG3733" s="4">
        <f t="shared" si="1133"/>
        <v>2830</v>
      </c>
      <c r="AI3733" t="e">
        <f t="shared" si="1126"/>
        <v>#N/A</v>
      </c>
      <c r="AJ3733">
        <v>5159.34</v>
      </c>
      <c r="AK3733" s="2">
        <v>5159.34</v>
      </c>
      <c r="AL3733" s="2">
        <f t="shared" si="1134"/>
        <v>5159.34</v>
      </c>
      <c r="AM3733" s="4"/>
      <c r="AN3733" t="e">
        <f>VLOOKUP([1]!Tabelle13[[#This Row],[Vlookup this ID for freight costs]],$AL$2:$AL$6811,2,FALSE)</f>
        <v>#REF!</v>
      </c>
      <c r="AP3733">
        <v>151.09</v>
      </c>
      <c r="AQ3733">
        <v>151.09</v>
      </c>
      <c r="AR3733" s="4">
        <v>8</v>
      </c>
      <c r="AS3733" s="4">
        <v>12</v>
      </c>
      <c r="AT3733" s="4">
        <v>2010</v>
      </c>
      <c r="AU3733" s="4">
        <v>8</v>
      </c>
      <c r="AV3733" s="4">
        <v>12</v>
      </c>
      <c r="AW3733" s="4">
        <v>2010</v>
      </c>
      <c r="AX3733" t="str">
        <f t="shared" si="1127"/>
        <v>No Delay</v>
      </c>
      <c r="AY3733">
        <f t="shared" si="1128"/>
        <v>0</v>
      </c>
    </row>
    <row r="3734" spans="1:51" x14ac:dyDescent="0.2">
      <c r="A3734" s="3">
        <v>11695</v>
      </c>
      <c r="B3734" s="1" t="s">
        <v>119</v>
      </c>
      <c r="C3734" s="1" t="s">
        <v>114</v>
      </c>
      <c r="D3734" s="1" t="s">
        <v>130</v>
      </c>
      <c r="E3734" s="1" t="s">
        <v>101</v>
      </c>
      <c r="F3734" s="1" t="s">
        <v>101</v>
      </c>
      <c r="G3734" s="13" t="s">
        <v>399</v>
      </c>
      <c r="H3734" s="12">
        <v>40115</v>
      </c>
      <c r="I3734" s="12" t="s">
        <v>399</v>
      </c>
      <c r="J3734" s="12">
        <v>40115</v>
      </c>
      <c r="K3734" s="4">
        <v>1978</v>
      </c>
      <c r="L3734" s="1" t="s">
        <v>146</v>
      </c>
      <c r="M3734" s="1" t="s">
        <v>132</v>
      </c>
      <c r="N3734" s="1" t="s">
        <v>275</v>
      </c>
      <c r="O3734" s="1" t="s">
        <v>93</v>
      </c>
      <c r="P3734">
        <v>60</v>
      </c>
      <c r="Q3734">
        <v>31240</v>
      </c>
      <c r="R3734">
        <v>273662.40000000002</v>
      </c>
      <c r="S3734">
        <v>8.76</v>
      </c>
      <c r="T3734">
        <v>0.15</v>
      </c>
      <c r="U3734">
        <f t="shared" si="1124"/>
        <v>273662.39999999997</v>
      </c>
      <c r="V3734">
        <f t="shared" si="1125"/>
        <v>1874400</v>
      </c>
      <c r="W3734" s="1" t="s">
        <v>155</v>
      </c>
      <c r="X3734" s="1" t="s">
        <v>1236</v>
      </c>
      <c r="Y3734" s="1" t="s">
        <v>156</v>
      </c>
      <c r="Z3734" s="3">
        <v>14240</v>
      </c>
      <c r="AA3734" s="4">
        <f t="shared" si="1129"/>
        <v>2832</v>
      </c>
      <c r="AB3734" s="4">
        <f xml:space="preserve"> 2244.740206  + 0.1097478*Q3734</f>
        <v>5673.2614780000004</v>
      </c>
      <c r="AC3734" s="4">
        <f>AF3734</f>
        <v>2832</v>
      </c>
      <c r="AD3734" s="4">
        <f t="shared" si="1130"/>
        <v>2832</v>
      </c>
      <c r="AE3734" s="4">
        <v>2832</v>
      </c>
      <c r="AF3734" s="4">
        <v>2832</v>
      </c>
      <c r="AG3734" s="4">
        <f t="shared" si="1133"/>
        <v>2832</v>
      </c>
      <c r="AH3734" s="4">
        <v>84454</v>
      </c>
      <c r="AI3734">
        <f t="shared" si="1126"/>
        <v>28276</v>
      </c>
      <c r="AJ3734">
        <v>4897.42</v>
      </c>
      <c r="AK3734" s="2">
        <v>4897.42</v>
      </c>
      <c r="AL3734" s="2">
        <f t="shared" si="1134"/>
        <v>4897.42</v>
      </c>
      <c r="AM3734" s="4"/>
      <c r="AN3734" t="e">
        <f>VLOOKUP([1]!Tabelle13[[#This Row],[Vlookup this ID for freight costs]],$AL$2:$AL$6811,2,FALSE)</f>
        <v>#REF!</v>
      </c>
      <c r="AP3734">
        <v>590.02</v>
      </c>
      <c r="AQ3734">
        <v>590.02</v>
      </c>
      <c r="AR3734" s="4">
        <v>29</v>
      </c>
      <c r="AS3734" s="4">
        <v>10</v>
      </c>
      <c r="AT3734" s="4">
        <v>2009</v>
      </c>
      <c r="AU3734" s="4">
        <v>29</v>
      </c>
      <c r="AV3734" s="4">
        <v>10</v>
      </c>
      <c r="AW3734" s="4">
        <v>2009</v>
      </c>
      <c r="AX3734" t="str">
        <f t="shared" si="1127"/>
        <v>No Delay</v>
      </c>
      <c r="AY3734">
        <f t="shared" si="1128"/>
        <v>0</v>
      </c>
    </row>
    <row r="3735" spans="1:51" x14ac:dyDescent="0.2">
      <c r="A3735" s="3">
        <v>59970</v>
      </c>
      <c r="B3735" s="1" t="s">
        <v>2110</v>
      </c>
      <c r="C3735" s="1" t="s">
        <v>150</v>
      </c>
      <c r="D3735" s="1" t="s">
        <v>100</v>
      </c>
      <c r="E3735" s="1" t="s">
        <v>101</v>
      </c>
      <c r="F3735" s="1" t="s">
        <v>101</v>
      </c>
      <c r="G3735" s="13" t="s">
        <v>1973</v>
      </c>
      <c r="H3735" s="12">
        <v>41675</v>
      </c>
      <c r="I3735" s="12" t="s">
        <v>658</v>
      </c>
      <c r="J3735" s="12">
        <v>41687</v>
      </c>
      <c r="K3735" s="4">
        <v>5304</v>
      </c>
      <c r="L3735" s="1" t="s">
        <v>146</v>
      </c>
      <c r="M3735" s="1" t="s">
        <v>1923</v>
      </c>
      <c r="N3735" s="1" t="s">
        <v>292</v>
      </c>
      <c r="O3735" s="1" t="s">
        <v>93</v>
      </c>
      <c r="P3735">
        <v>30</v>
      </c>
      <c r="Q3735">
        <v>5409</v>
      </c>
      <c r="R3735">
        <v>206791.05</v>
      </c>
      <c r="S3735">
        <v>38.229999999999997</v>
      </c>
      <c r="T3735">
        <v>1.27</v>
      </c>
      <c r="U3735">
        <f t="shared" si="1124"/>
        <v>206786.06999999998</v>
      </c>
      <c r="V3735">
        <f t="shared" si="1125"/>
        <v>162270</v>
      </c>
      <c r="W3735" s="1" t="s">
        <v>861</v>
      </c>
      <c r="X3735" s="1" t="s">
        <v>1236</v>
      </c>
      <c r="Y3735" s="1" t="s">
        <v>156</v>
      </c>
      <c r="Z3735" s="3">
        <v>16635</v>
      </c>
      <c r="AA3735" s="4">
        <f>AB3735</f>
        <v>2838.7622579999997</v>
      </c>
      <c r="AB3735" s="2">
        <f>2245.156962+0.109744*Q3735</f>
        <v>2838.7622579999997</v>
      </c>
      <c r="AC3735" s="4">
        <f>AD3735</f>
        <v>1592.3811289999999</v>
      </c>
      <c r="AD3735" s="4">
        <f t="shared" si="1130"/>
        <v>1592.3811289999999</v>
      </c>
      <c r="AE3735" s="4" t="s">
        <v>62</v>
      </c>
      <c r="AG3735" s="4" t="str">
        <f t="shared" si="1133"/>
        <v>Weight Captured Separately</v>
      </c>
      <c r="AI3735" t="e">
        <f t="shared" si="1126"/>
        <v>#N/A</v>
      </c>
      <c r="AJ3735" t="s">
        <v>81</v>
      </c>
      <c r="AK3735" s="2"/>
      <c r="AL3735" s="2" t="str">
        <f t="shared" si="1134"/>
        <v>Freight Included in Commodity Cost</v>
      </c>
      <c r="AM3735" s="4"/>
      <c r="AN3735" t="e">
        <f>VLOOKUP([1]!Tabelle13[[#This Row],[Vlookup this ID for freight costs]],$AL$2:$AL$6811,2,FALSE)</f>
        <v>#REF!</v>
      </c>
      <c r="AO3735">
        <f>IF(AK:AK="",AC:AC*6.242+1.383 -2.844 + 3.145 -2.265  -2.026,AK:AK)</f>
        <v>9937.036007218001</v>
      </c>
      <c r="AP3735">
        <v>255.8</v>
      </c>
      <c r="AQ3735">
        <v>255.8</v>
      </c>
      <c r="AR3735" s="4">
        <v>5</v>
      </c>
      <c r="AS3735" s="4">
        <v>2</v>
      </c>
      <c r="AT3735" s="4">
        <v>2014</v>
      </c>
      <c r="AU3735" s="4">
        <v>17</v>
      </c>
      <c r="AV3735" s="4">
        <v>2</v>
      </c>
      <c r="AW3735" s="4">
        <v>2014</v>
      </c>
      <c r="AX3735" t="str">
        <f t="shared" si="1127"/>
        <v>Delay</v>
      </c>
      <c r="AY3735">
        <f t="shared" si="1128"/>
        <v>12</v>
      </c>
    </row>
    <row r="3736" spans="1:51" x14ac:dyDescent="0.2">
      <c r="A3736" s="3">
        <v>85475</v>
      </c>
      <c r="B3736" s="1" t="s">
        <v>50</v>
      </c>
      <c r="C3736" s="1" t="s">
        <v>51</v>
      </c>
      <c r="D3736" s="1" t="s">
        <v>130</v>
      </c>
      <c r="E3736" s="1" t="s">
        <v>101</v>
      </c>
      <c r="F3736" s="1" t="s">
        <v>101</v>
      </c>
      <c r="G3736" s="13" t="s">
        <v>693</v>
      </c>
      <c r="H3736" s="12">
        <v>41851</v>
      </c>
      <c r="I3736" s="12" t="s">
        <v>616</v>
      </c>
      <c r="J3736" s="12">
        <v>41890</v>
      </c>
      <c r="K3736" s="4">
        <v>5941</v>
      </c>
      <c r="L3736" s="1" t="s">
        <v>146</v>
      </c>
      <c r="M3736" s="1" t="s">
        <v>132</v>
      </c>
      <c r="N3736" s="1" t="s">
        <v>392</v>
      </c>
      <c r="O3736" s="1" t="s">
        <v>393</v>
      </c>
      <c r="P3736">
        <v>120</v>
      </c>
      <c r="Q3736">
        <v>12800</v>
      </c>
      <c r="R3736">
        <v>241920</v>
      </c>
      <c r="S3736">
        <v>18.899999999999999</v>
      </c>
      <c r="T3736">
        <v>0.16</v>
      </c>
      <c r="U3736">
        <f t="shared" si="1124"/>
        <v>241919.99999999997</v>
      </c>
      <c r="V3736">
        <f t="shared" si="1125"/>
        <v>1536000</v>
      </c>
      <c r="W3736" s="1" t="s">
        <v>394</v>
      </c>
      <c r="X3736" s="1" t="s">
        <v>112</v>
      </c>
      <c r="Y3736" s="1" t="s">
        <v>112</v>
      </c>
      <c r="Z3736" s="3">
        <v>12465</v>
      </c>
      <c r="AA3736" s="4">
        <f t="shared" si="1129"/>
        <v>2844</v>
      </c>
      <c r="AB3736" s="4">
        <f t="shared" ref="AB3736:AB3750" si="1135" xml:space="preserve"> 2244.740206  + 0.1097478*Q3736</f>
        <v>3649.5120459999998</v>
      </c>
      <c r="AC3736" s="4">
        <f t="shared" ref="AC3736:AC3750" si="1136">AF3736</f>
        <v>2844</v>
      </c>
      <c r="AD3736" s="4">
        <f t="shared" si="1130"/>
        <v>2844</v>
      </c>
      <c r="AE3736" s="4">
        <v>2844</v>
      </c>
      <c r="AF3736" s="4">
        <v>2844</v>
      </c>
      <c r="AG3736" s="4">
        <f t="shared" si="1133"/>
        <v>2844</v>
      </c>
      <c r="AI3736" t="e">
        <f t="shared" si="1126"/>
        <v>#N/A</v>
      </c>
      <c r="AJ3736">
        <v>4853.84</v>
      </c>
      <c r="AK3736" s="2">
        <v>4853.84</v>
      </c>
      <c r="AL3736" s="2">
        <f t="shared" si="1134"/>
        <v>4853.84</v>
      </c>
      <c r="AM3736" s="4"/>
      <c r="AN3736" t="e">
        <f>VLOOKUP([1]!Tabelle13[[#This Row],[Vlookup this ID for freight costs]],$AL$2:$AL$6811,2,FALSE)</f>
        <v>#REF!</v>
      </c>
      <c r="AP3736">
        <v>248.69</v>
      </c>
      <c r="AQ3736">
        <v>248.69</v>
      </c>
      <c r="AR3736" s="4">
        <v>31</v>
      </c>
      <c r="AS3736" s="4">
        <v>7</v>
      </c>
      <c r="AT3736" s="4">
        <v>2014</v>
      </c>
      <c r="AU3736" s="4">
        <v>8</v>
      </c>
      <c r="AV3736" s="4">
        <v>9</v>
      </c>
      <c r="AW3736" s="4">
        <v>2014</v>
      </c>
      <c r="AX3736" t="str">
        <f t="shared" si="1127"/>
        <v>Delay</v>
      </c>
      <c r="AY3736">
        <f t="shared" si="1128"/>
        <v>39</v>
      </c>
    </row>
    <row r="3737" spans="1:51" x14ac:dyDescent="0.2">
      <c r="A3737" s="3">
        <v>86044</v>
      </c>
      <c r="B3737" s="1" t="s">
        <v>215</v>
      </c>
      <c r="C3737" s="1" t="s">
        <v>89</v>
      </c>
      <c r="D3737" s="1" t="s">
        <v>130</v>
      </c>
      <c r="E3737" s="1" t="s">
        <v>53</v>
      </c>
      <c r="F3737" s="1" t="s">
        <v>53</v>
      </c>
      <c r="G3737" s="13" t="s">
        <v>617</v>
      </c>
      <c r="H3737" s="12">
        <v>41670</v>
      </c>
      <c r="I3737" s="12" t="s">
        <v>375</v>
      </c>
      <c r="J3737" s="12">
        <v>41702</v>
      </c>
      <c r="K3737" s="4">
        <v>5348</v>
      </c>
      <c r="L3737" s="1" t="s">
        <v>146</v>
      </c>
      <c r="M3737" s="1" t="s">
        <v>132</v>
      </c>
      <c r="N3737" s="1" t="s">
        <v>163</v>
      </c>
      <c r="O3737" s="1" t="s">
        <v>93</v>
      </c>
      <c r="P3737">
        <v>60</v>
      </c>
      <c r="Q3737">
        <v>6200</v>
      </c>
      <c r="R3737">
        <v>70432</v>
      </c>
      <c r="S3737">
        <v>11.36</v>
      </c>
      <c r="T3737">
        <v>0.19</v>
      </c>
      <c r="U3737">
        <f t="shared" si="1124"/>
        <v>70432</v>
      </c>
      <c r="V3737">
        <f t="shared" si="1125"/>
        <v>372000</v>
      </c>
      <c r="W3737" s="1" t="s">
        <v>155</v>
      </c>
      <c r="X3737" s="1" t="s">
        <v>1236</v>
      </c>
      <c r="Y3737" s="1" t="s">
        <v>156</v>
      </c>
      <c r="Z3737" s="3">
        <v>9211</v>
      </c>
      <c r="AA3737" s="4">
        <f t="shared" si="1129"/>
        <v>2845</v>
      </c>
      <c r="AB3737" s="4">
        <f t="shared" si="1135"/>
        <v>2925.1765660000001</v>
      </c>
      <c r="AC3737" s="4">
        <f t="shared" si="1136"/>
        <v>2845</v>
      </c>
      <c r="AD3737" s="4">
        <f t="shared" si="1130"/>
        <v>1265.3333333333333</v>
      </c>
      <c r="AE3737" s="3" t="s">
        <v>2157</v>
      </c>
      <c r="AF3737" s="3">
        <v>2845</v>
      </c>
      <c r="AG3737" s="4">
        <f>AI3737</f>
        <v>2845</v>
      </c>
      <c r="AH3737" s="4">
        <v>86041</v>
      </c>
      <c r="AI3737">
        <f t="shared" si="1126"/>
        <v>2845</v>
      </c>
      <c r="AJ3737" t="s">
        <v>2157</v>
      </c>
      <c r="AK3737" s="2">
        <v>10943.15</v>
      </c>
      <c r="AL3737" s="2">
        <f>AN3737</f>
        <v>10943.15</v>
      </c>
      <c r="AM3737" s="4">
        <v>86041</v>
      </c>
      <c r="AN3737">
        <f>INDEX($AJ$2:$AJ$6811,MATCH(AM3737,$A$2:$A$6811,0))</f>
        <v>10943.15</v>
      </c>
      <c r="AP3737">
        <v>87.12</v>
      </c>
      <c r="AQ3737">
        <v>87.12</v>
      </c>
      <c r="AR3737" s="4">
        <v>31</v>
      </c>
      <c r="AS3737" s="4">
        <v>1</v>
      </c>
      <c r="AT3737" s="4">
        <v>2014</v>
      </c>
      <c r="AU3737" s="4">
        <v>4</v>
      </c>
      <c r="AV3737" s="4">
        <v>4</v>
      </c>
      <c r="AW3737" s="4">
        <v>2014</v>
      </c>
      <c r="AX3737" t="str">
        <f t="shared" si="1127"/>
        <v>Delay</v>
      </c>
      <c r="AY3737">
        <f t="shared" si="1128"/>
        <v>32</v>
      </c>
    </row>
    <row r="3738" spans="1:51" x14ac:dyDescent="0.2">
      <c r="A3738" s="3">
        <v>86041</v>
      </c>
      <c r="B3738" s="1" t="s">
        <v>215</v>
      </c>
      <c r="C3738" s="1" t="s">
        <v>89</v>
      </c>
      <c r="D3738" s="1" t="s">
        <v>130</v>
      </c>
      <c r="E3738" s="1" t="s">
        <v>53</v>
      </c>
      <c r="F3738" s="1" t="s">
        <v>53</v>
      </c>
      <c r="G3738" s="13" t="s">
        <v>617</v>
      </c>
      <c r="H3738" s="12">
        <v>41670</v>
      </c>
      <c r="I3738" s="12" t="s">
        <v>375</v>
      </c>
      <c r="J3738" s="12">
        <v>41702</v>
      </c>
      <c r="K3738" s="4">
        <v>5347</v>
      </c>
      <c r="L3738" s="1" t="s">
        <v>146</v>
      </c>
      <c r="M3738" s="1" t="s">
        <v>132</v>
      </c>
      <c r="N3738" s="1" t="s">
        <v>742</v>
      </c>
      <c r="O3738" s="1" t="s">
        <v>93</v>
      </c>
      <c r="P3738">
        <v>240</v>
      </c>
      <c r="Q3738">
        <v>5700</v>
      </c>
      <c r="R3738">
        <v>11970</v>
      </c>
      <c r="S3738">
        <v>2.1</v>
      </c>
      <c r="T3738">
        <v>0.01</v>
      </c>
      <c r="U3738">
        <f t="shared" si="1124"/>
        <v>11970</v>
      </c>
      <c r="V3738">
        <f t="shared" si="1125"/>
        <v>1368000</v>
      </c>
      <c r="W3738" s="1" t="s">
        <v>155</v>
      </c>
      <c r="X3738" s="1" t="s">
        <v>1236</v>
      </c>
      <c r="Y3738" s="1" t="s">
        <v>156</v>
      </c>
      <c r="Z3738" s="3">
        <v>9211</v>
      </c>
      <c r="AA3738" s="4">
        <f t="shared" si="1129"/>
        <v>2845</v>
      </c>
      <c r="AB3738" s="4">
        <f t="shared" si="1135"/>
        <v>2870.302666</v>
      </c>
      <c r="AC3738" s="4">
        <f t="shared" si="1136"/>
        <v>2845</v>
      </c>
      <c r="AD3738" s="4">
        <f t="shared" si="1130"/>
        <v>2845</v>
      </c>
      <c r="AE3738" s="4">
        <v>2845</v>
      </c>
      <c r="AF3738" s="4">
        <v>2845</v>
      </c>
      <c r="AG3738" s="4">
        <f>AE3738</f>
        <v>2845</v>
      </c>
      <c r="AI3738" t="e">
        <f t="shared" si="1126"/>
        <v>#N/A</v>
      </c>
      <c r="AJ3738">
        <v>10943.15</v>
      </c>
      <c r="AK3738" s="2">
        <v>10943.15</v>
      </c>
      <c r="AL3738" s="2">
        <f>AJ3738</f>
        <v>10943.15</v>
      </c>
      <c r="AM3738" s="4"/>
      <c r="AN3738" t="e">
        <f>VLOOKUP([1]!Tabelle13[[#This Row],[Vlookup this ID for freight costs]],$AL$2:$AL$6811,2,FALSE)</f>
        <v>#REF!</v>
      </c>
      <c r="AP3738">
        <v>14.81</v>
      </c>
      <c r="AQ3738">
        <v>14.81</v>
      </c>
      <c r="AR3738" s="4">
        <v>31</v>
      </c>
      <c r="AS3738" s="4">
        <v>1</v>
      </c>
      <c r="AT3738" s="4">
        <v>2014</v>
      </c>
      <c r="AU3738" s="4">
        <v>4</v>
      </c>
      <c r="AV3738" s="4">
        <v>4</v>
      </c>
      <c r="AW3738" s="4">
        <v>2014</v>
      </c>
      <c r="AX3738" t="str">
        <f t="shared" si="1127"/>
        <v>Delay</v>
      </c>
      <c r="AY3738">
        <f t="shared" si="1128"/>
        <v>32</v>
      </c>
    </row>
    <row r="3739" spans="1:51" x14ac:dyDescent="0.2">
      <c r="A3739" s="3">
        <v>10624</v>
      </c>
      <c r="B3739" s="1" t="s">
        <v>144</v>
      </c>
      <c r="C3739" s="1" t="s">
        <v>65</v>
      </c>
      <c r="D3739" s="1" t="s">
        <v>130</v>
      </c>
      <c r="E3739" s="1" t="s">
        <v>53</v>
      </c>
      <c r="F3739" s="1" t="s">
        <v>53</v>
      </c>
      <c r="G3739" s="13" t="s">
        <v>2158</v>
      </c>
      <c r="H3739" s="12">
        <v>39345</v>
      </c>
      <c r="I3739" s="12" t="s">
        <v>2158</v>
      </c>
      <c r="J3739" s="12">
        <v>39345</v>
      </c>
      <c r="K3739" s="4">
        <v>373</v>
      </c>
      <c r="L3739" s="1" t="s">
        <v>146</v>
      </c>
      <c r="M3739" s="1" t="s">
        <v>132</v>
      </c>
      <c r="N3739" s="1" t="s">
        <v>196</v>
      </c>
      <c r="O3739" s="1" t="s">
        <v>93</v>
      </c>
      <c r="P3739">
        <v>60</v>
      </c>
      <c r="Q3739">
        <v>222</v>
      </c>
      <c r="R3739">
        <v>1665</v>
      </c>
      <c r="S3739">
        <v>7.5</v>
      </c>
      <c r="T3739">
        <v>0.12</v>
      </c>
      <c r="U3739">
        <f t="shared" si="1124"/>
        <v>1665</v>
      </c>
      <c r="V3739">
        <f t="shared" si="1125"/>
        <v>13320</v>
      </c>
      <c r="W3739" s="1" t="s">
        <v>204</v>
      </c>
      <c r="X3739" s="1" t="s">
        <v>1236</v>
      </c>
      <c r="Y3739" s="1" t="s">
        <v>205</v>
      </c>
      <c r="Z3739" s="3">
        <v>7364</v>
      </c>
      <c r="AA3739" s="4">
        <f t="shared" si="1129"/>
        <v>2846</v>
      </c>
      <c r="AB3739" s="4">
        <f t="shared" si="1135"/>
        <v>2269.1042176000001</v>
      </c>
      <c r="AC3739" s="4">
        <f t="shared" si="1136"/>
        <v>2846</v>
      </c>
      <c r="AD3739" s="4">
        <f t="shared" si="1130"/>
        <v>731.75</v>
      </c>
      <c r="AE3739" s="3" t="s">
        <v>2159</v>
      </c>
      <c r="AF3739" s="3">
        <v>2846</v>
      </c>
      <c r="AG3739" s="4">
        <f t="shared" ref="AG3739:AG3746" si="1137">AI3739</f>
        <v>2846</v>
      </c>
      <c r="AH3739" s="4">
        <v>10623</v>
      </c>
      <c r="AI3739">
        <f t="shared" si="1126"/>
        <v>2846</v>
      </c>
      <c r="AJ3739" t="s">
        <v>2159</v>
      </c>
      <c r="AK3739" s="2">
        <v>13873</v>
      </c>
      <c r="AL3739" s="2">
        <f t="shared" ref="AL3739:AL3746" si="1138">AN3739</f>
        <v>13873</v>
      </c>
      <c r="AM3739" s="4">
        <v>10623</v>
      </c>
      <c r="AN3739">
        <f t="shared" ref="AN3739:AN3746" si="1139">INDEX($AJ$2:$AJ$6811,MATCH(AM3739,$A$2:$A$6811,0))</f>
        <v>13873</v>
      </c>
      <c r="AP3739">
        <v>2.66</v>
      </c>
      <c r="AQ3739">
        <v>2.66</v>
      </c>
      <c r="AR3739" s="4">
        <v>20</v>
      </c>
      <c r="AS3739" s="4">
        <v>9</v>
      </c>
      <c r="AT3739" s="4">
        <v>2007</v>
      </c>
      <c r="AU3739" s="4">
        <v>20</v>
      </c>
      <c r="AV3739" s="4">
        <v>9</v>
      </c>
      <c r="AW3739" s="4">
        <v>2007</v>
      </c>
      <c r="AX3739" t="str">
        <f t="shared" si="1127"/>
        <v>No Delay</v>
      </c>
      <c r="AY3739">
        <f t="shared" si="1128"/>
        <v>0</v>
      </c>
    </row>
    <row r="3740" spans="1:51" x14ac:dyDescent="0.2">
      <c r="A3740" s="3">
        <v>10625</v>
      </c>
      <c r="B3740" s="1" t="s">
        <v>144</v>
      </c>
      <c r="C3740" s="1" t="s">
        <v>65</v>
      </c>
      <c r="D3740" s="1" t="s">
        <v>130</v>
      </c>
      <c r="E3740" s="1" t="s">
        <v>53</v>
      </c>
      <c r="F3740" s="1" t="s">
        <v>53</v>
      </c>
      <c r="G3740" s="13" t="s">
        <v>2158</v>
      </c>
      <c r="H3740" s="12">
        <v>39345</v>
      </c>
      <c r="I3740" s="12" t="s">
        <v>2158</v>
      </c>
      <c r="J3740" s="12">
        <v>39345</v>
      </c>
      <c r="K3740" s="4">
        <v>374</v>
      </c>
      <c r="L3740" s="1" t="s">
        <v>146</v>
      </c>
      <c r="M3740" s="1" t="s">
        <v>132</v>
      </c>
      <c r="N3740" s="1" t="s">
        <v>575</v>
      </c>
      <c r="O3740" s="1" t="s">
        <v>93</v>
      </c>
      <c r="P3740">
        <v>60</v>
      </c>
      <c r="Q3740">
        <v>1132</v>
      </c>
      <c r="R3740">
        <v>8716.4</v>
      </c>
      <c r="S3740">
        <v>7.7</v>
      </c>
      <c r="T3740">
        <v>0.13</v>
      </c>
      <c r="U3740">
        <f t="shared" si="1124"/>
        <v>8716.4</v>
      </c>
      <c r="V3740">
        <f t="shared" si="1125"/>
        <v>67920</v>
      </c>
      <c r="W3740" s="1" t="s">
        <v>204</v>
      </c>
      <c r="X3740" s="1" t="s">
        <v>1236</v>
      </c>
      <c r="Y3740" s="1" t="s">
        <v>205</v>
      </c>
      <c r="Z3740" s="3">
        <v>7364</v>
      </c>
      <c r="AA3740" s="4">
        <f t="shared" si="1129"/>
        <v>2846</v>
      </c>
      <c r="AB3740" s="4">
        <f t="shared" si="1135"/>
        <v>2368.9747155999999</v>
      </c>
      <c r="AC3740" s="4">
        <f t="shared" si="1136"/>
        <v>2846</v>
      </c>
      <c r="AD3740" s="4">
        <f t="shared" si="1130"/>
        <v>2846</v>
      </c>
      <c r="AE3740" s="3" t="s">
        <v>2159</v>
      </c>
      <c r="AF3740" s="3">
        <v>2846</v>
      </c>
      <c r="AG3740" s="4">
        <f t="shared" si="1137"/>
        <v>2846</v>
      </c>
      <c r="AH3740" s="4">
        <v>10623</v>
      </c>
      <c r="AI3740">
        <f t="shared" si="1126"/>
        <v>2846</v>
      </c>
      <c r="AJ3740" t="s">
        <v>2159</v>
      </c>
      <c r="AK3740" s="2">
        <v>13873</v>
      </c>
      <c r="AL3740" s="2">
        <f t="shared" si="1138"/>
        <v>13873</v>
      </c>
      <c r="AM3740" s="4">
        <v>10623</v>
      </c>
      <c r="AN3740">
        <f t="shared" si="1139"/>
        <v>13873</v>
      </c>
      <c r="AP3740">
        <v>13.95</v>
      </c>
      <c r="AQ3740">
        <v>13.95</v>
      </c>
      <c r="AR3740" s="4">
        <v>20</v>
      </c>
      <c r="AS3740" s="4">
        <v>9</v>
      </c>
      <c r="AT3740" s="4">
        <v>2007</v>
      </c>
      <c r="AU3740" s="4">
        <v>20</v>
      </c>
      <c r="AV3740" s="4">
        <v>9</v>
      </c>
      <c r="AW3740" s="4">
        <v>2007</v>
      </c>
      <c r="AX3740" t="str">
        <f t="shared" si="1127"/>
        <v>No Delay</v>
      </c>
      <c r="AY3740">
        <f t="shared" si="1128"/>
        <v>0</v>
      </c>
    </row>
    <row r="3741" spans="1:51" x14ac:dyDescent="0.2">
      <c r="A3741" s="3">
        <v>10626</v>
      </c>
      <c r="B3741" s="1" t="s">
        <v>144</v>
      </c>
      <c r="C3741" s="1" t="s">
        <v>65</v>
      </c>
      <c r="D3741" s="1" t="s">
        <v>130</v>
      </c>
      <c r="E3741" s="1" t="s">
        <v>53</v>
      </c>
      <c r="F3741" s="1" t="s">
        <v>53</v>
      </c>
      <c r="G3741" s="13" t="s">
        <v>2158</v>
      </c>
      <c r="H3741" s="12">
        <v>39345</v>
      </c>
      <c r="I3741" s="12" t="s">
        <v>2158</v>
      </c>
      <c r="J3741" s="12">
        <v>39345</v>
      </c>
      <c r="K3741" s="4">
        <v>375</v>
      </c>
      <c r="L3741" s="1" t="s">
        <v>146</v>
      </c>
      <c r="M3741" s="1" t="s">
        <v>132</v>
      </c>
      <c r="N3741" s="1" t="s">
        <v>970</v>
      </c>
      <c r="O3741" s="1" t="s">
        <v>93</v>
      </c>
      <c r="P3741">
        <v>240</v>
      </c>
      <c r="Q3741">
        <v>1653</v>
      </c>
      <c r="R3741">
        <v>6529.35</v>
      </c>
      <c r="S3741">
        <v>3.95</v>
      </c>
      <c r="T3741">
        <v>0.02</v>
      </c>
      <c r="U3741">
        <f t="shared" si="1124"/>
        <v>6529.35</v>
      </c>
      <c r="V3741">
        <f t="shared" si="1125"/>
        <v>396720</v>
      </c>
      <c r="W3741" s="1" t="s">
        <v>155</v>
      </c>
      <c r="X3741" s="1" t="s">
        <v>1236</v>
      </c>
      <c r="Y3741" s="1" t="s">
        <v>156</v>
      </c>
      <c r="Z3741" s="3">
        <v>7726</v>
      </c>
      <c r="AA3741" s="4">
        <f t="shared" si="1129"/>
        <v>2846</v>
      </c>
      <c r="AB3741" s="4">
        <f t="shared" si="1135"/>
        <v>2426.1533193999999</v>
      </c>
      <c r="AC3741" s="4">
        <f t="shared" si="1136"/>
        <v>2846</v>
      </c>
      <c r="AD3741" s="4">
        <f t="shared" si="1130"/>
        <v>2846</v>
      </c>
      <c r="AE3741" s="3" t="s">
        <v>2159</v>
      </c>
      <c r="AF3741" s="3">
        <v>2846</v>
      </c>
      <c r="AG3741" s="4">
        <f t="shared" si="1137"/>
        <v>2846</v>
      </c>
      <c r="AH3741" s="4">
        <v>10623</v>
      </c>
      <c r="AI3741">
        <f t="shared" si="1126"/>
        <v>2846</v>
      </c>
      <c r="AJ3741" t="s">
        <v>2159</v>
      </c>
      <c r="AK3741" s="2">
        <v>13873</v>
      </c>
      <c r="AL3741" s="2">
        <f t="shared" si="1138"/>
        <v>13873</v>
      </c>
      <c r="AM3741" s="4">
        <v>10623</v>
      </c>
      <c r="AN3741">
        <f t="shared" si="1139"/>
        <v>13873</v>
      </c>
      <c r="AP3741">
        <v>10.45</v>
      </c>
      <c r="AQ3741">
        <v>10.45</v>
      </c>
      <c r="AR3741" s="4">
        <v>20</v>
      </c>
      <c r="AS3741" s="4">
        <v>9</v>
      </c>
      <c r="AT3741" s="4">
        <v>2007</v>
      </c>
      <c r="AU3741" s="4">
        <v>20</v>
      </c>
      <c r="AV3741" s="4">
        <v>9</v>
      </c>
      <c r="AW3741" s="4">
        <v>2007</v>
      </c>
      <c r="AX3741" t="str">
        <f t="shared" si="1127"/>
        <v>No Delay</v>
      </c>
      <c r="AY3741">
        <f t="shared" si="1128"/>
        <v>0</v>
      </c>
    </row>
    <row r="3742" spans="1:51" x14ac:dyDescent="0.2">
      <c r="A3742" s="3">
        <v>10893</v>
      </c>
      <c r="B3742" s="1" t="s">
        <v>144</v>
      </c>
      <c r="C3742" s="1" t="s">
        <v>65</v>
      </c>
      <c r="D3742" s="1" t="s">
        <v>130</v>
      </c>
      <c r="E3742" s="1" t="s">
        <v>53</v>
      </c>
      <c r="F3742" s="1" t="s">
        <v>53</v>
      </c>
      <c r="G3742" s="13" t="s">
        <v>2158</v>
      </c>
      <c r="H3742" s="12">
        <v>39345</v>
      </c>
      <c r="I3742" s="12" t="s">
        <v>2158</v>
      </c>
      <c r="J3742" s="12">
        <v>39345</v>
      </c>
      <c r="K3742" s="4">
        <v>376</v>
      </c>
      <c r="L3742" s="1" t="s">
        <v>146</v>
      </c>
      <c r="M3742" s="1" t="s">
        <v>132</v>
      </c>
      <c r="N3742" s="1" t="s">
        <v>171</v>
      </c>
      <c r="O3742" s="1" t="s">
        <v>93</v>
      </c>
      <c r="P3742">
        <v>60</v>
      </c>
      <c r="Q3742">
        <v>614</v>
      </c>
      <c r="R3742">
        <v>2032.34</v>
      </c>
      <c r="S3742">
        <v>3.31</v>
      </c>
      <c r="T3742">
        <v>0.06</v>
      </c>
      <c r="U3742">
        <f t="shared" si="1124"/>
        <v>2032.3400000000001</v>
      </c>
      <c r="V3742">
        <f t="shared" si="1125"/>
        <v>36840</v>
      </c>
      <c r="W3742" s="1" t="s">
        <v>155</v>
      </c>
      <c r="X3742" s="1" t="s">
        <v>1236</v>
      </c>
      <c r="Y3742" s="1" t="s">
        <v>156</v>
      </c>
      <c r="Z3742" s="3">
        <v>7726</v>
      </c>
      <c r="AA3742" s="4">
        <f t="shared" si="1129"/>
        <v>2846</v>
      </c>
      <c r="AB3742" s="4">
        <f t="shared" si="1135"/>
        <v>2312.1253551999998</v>
      </c>
      <c r="AC3742" s="4">
        <f t="shared" si="1136"/>
        <v>2846</v>
      </c>
      <c r="AD3742" s="4">
        <f t="shared" si="1130"/>
        <v>1445.5</v>
      </c>
      <c r="AE3742" s="3" t="s">
        <v>2159</v>
      </c>
      <c r="AF3742" s="3">
        <v>2846</v>
      </c>
      <c r="AG3742" s="4">
        <f t="shared" si="1137"/>
        <v>2846</v>
      </c>
      <c r="AH3742" s="4">
        <v>10623</v>
      </c>
      <c r="AI3742">
        <f t="shared" si="1126"/>
        <v>2846</v>
      </c>
      <c r="AJ3742" t="s">
        <v>2159</v>
      </c>
      <c r="AK3742" s="2">
        <v>13873</v>
      </c>
      <c r="AL3742" s="2">
        <f t="shared" si="1138"/>
        <v>13873</v>
      </c>
      <c r="AM3742" s="4">
        <v>10623</v>
      </c>
      <c r="AN3742">
        <f t="shared" si="1139"/>
        <v>13873</v>
      </c>
      <c r="AP3742">
        <v>3.25</v>
      </c>
      <c r="AQ3742">
        <v>3.25</v>
      </c>
      <c r="AR3742" s="4">
        <v>20</v>
      </c>
      <c r="AS3742" s="4">
        <v>9</v>
      </c>
      <c r="AT3742" s="4">
        <v>2007</v>
      </c>
      <c r="AU3742" s="4">
        <v>20</v>
      </c>
      <c r="AV3742" s="4">
        <v>9</v>
      </c>
      <c r="AW3742" s="4">
        <v>2007</v>
      </c>
      <c r="AX3742" t="str">
        <f t="shared" si="1127"/>
        <v>No Delay</v>
      </c>
      <c r="AY3742">
        <f t="shared" si="1128"/>
        <v>0</v>
      </c>
    </row>
    <row r="3743" spans="1:51" x14ac:dyDescent="0.2">
      <c r="A3743" s="3">
        <v>10894</v>
      </c>
      <c r="B3743" s="1" t="s">
        <v>144</v>
      </c>
      <c r="C3743" s="1" t="s">
        <v>65</v>
      </c>
      <c r="D3743" s="1" t="s">
        <v>130</v>
      </c>
      <c r="E3743" s="1" t="s">
        <v>53</v>
      </c>
      <c r="F3743" s="1" t="s">
        <v>53</v>
      </c>
      <c r="G3743" s="13" t="s">
        <v>2158</v>
      </c>
      <c r="H3743" s="12">
        <v>39345</v>
      </c>
      <c r="I3743" s="12" t="s">
        <v>2158</v>
      </c>
      <c r="J3743" s="12">
        <v>39345</v>
      </c>
      <c r="K3743" s="4">
        <v>377</v>
      </c>
      <c r="L3743" s="1" t="s">
        <v>146</v>
      </c>
      <c r="M3743" s="1" t="s">
        <v>132</v>
      </c>
      <c r="N3743" s="1" t="s">
        <v>265</v>
      </c>
      <c r="O3743" s="1" t="s">
        <v>93</v>
      </c>
      <c r="P3743">
        <v>60</v>
      </c>
      <c r="Q3743">
        <v>600</v>
      </c>
      <c r="R3743">
        <v>2142</v>
      </c>
      <c r="S3743">
        <v>3.57</v>
      </c>
      <c r="T3743">
        <v>0.06</v>
      </c>
      <c r="U3743">
        <f t="shared" si="1124"/>
        <v>2142</v>
      </c>
      <c r="V3743">
        <f t="shared" si="1125"/>
        <v>36000</v>
      </c>
      <c r="W3743" s="1" t="s">
        <v>155</v>
      </c>
      <c r="X3743" s="1" t="s">
        <v>1236</v>
      </c>
      <c r="Y3743" s="1" t="s">
        <v>156</v>
      </c>
      <c r="Z3743" s="3">
        <v>7726</v>
      </c>
      <c r="AA3743" s="4">
        <f t="shared" si="1129"/>
        <v>2846</v>
      </c>
      <c r="AB3743" s="4">
        <f t="shared" si="1135"/>
        <v>2310.588886</v>
      </c>
      <c r="AC3743" s="4">
        <f t="shared" si="1136"/>
        <v>2846</v>
      </c>
      <c r="AD3743" s="4">
        <f t="shared" si="1130"/>
        <v>1448.4244248</v>
      </c>
      <c r="AE3743" s="3" t="s">
        <v>2159</v>
      </c>
      <c r="AF3743" s="3">
        <v>2846</v>
      </c>
      <c r="AG3743" s="4">
        <f t="shared" si="1137"/>
        <v>2846</v>
      </c>
      <c r="AH3743" s="4">
        <v>10623</v>
      </c>
      <c r="AI3743">
        <f t="shared" si="1126"/>
        <v>2846</v>
      </c>
      <c r="AJ3743" t="s">
        <v>2159</v>
      </c>
      <c r="AK3743" s="2">
        <v>13873</v>
      </c>
      <c r="AL3743" s="2">
        <f t="shared" si="1138"/>
        <v>13873</v>
      </c>
      <c r="AM3743" s="4">
        <v>10623</v>
      </c>
      <c r="AN3743">
        <f t="shared" si="1139"/>
        <v>13873</v>
      </c>
      <c r="AP3743">
        <v>3.43</v>
      </c>
      <c r="AQ3743">
        <v>3.43</v>
      </c>
      <c r="AR3743" s="4">
        <v>20</v>
      </c>
      <c r="AS3743" s="4">
        <v>9</v>
      </c>
      <c r="AT3743" s="4">
        <v>2007</v>
      </c>
      <c r="AU3743" s="4">
        <v>20</v>
      </c>
      <c r="AV3743" s="4">
        <v>9</v>
      </c>
      <c r="AW3743" s="4">
        <v>2007</v>
      </c>
      <c r="AX3743" t="str">
        <f t="shared" si="1127"/>
        <v>No Delay</v>
      </c>
      <c r="AY3743">
        <f t="shared" si="1128"/>
        <v>0</v>
      </c>
    </row>
    <row r="3744" spans="1:51" x14ac:dyDescent="0.2">
      <c r="A3744" s="3">
        <v>10895</v>
      </c>
      <c r="B3744" s="1" t="s">
        <v>144</v>
      </c>
      <c r="C3744" s="1" t="s">
        <v>65</v>
      </c>
      <c r="D3744" s="1" t="s">
        <v>130</v>
      </c>
      <c r="E3744" s="1" t="s">
        <v>53</v>
      </c>
      <c r="F3744" s="1" t="s">
        <v>53</v>
      </c>
      <c r="G3744" s="13" t="s">
        <v>2158</v>
      </c>
      <c r="H3744" s="12">
        <v>39345</v>
      </c>
      <c r="I3744" s="12" t="s">
        <v>2158</v>
      </c>
      <c r="J3744" s="12">
        <v>39345</v>
      </c>
      <c r="K3744" s="4">
        <v>378</v>
      </c>
      <c r="L3744" s="1" t="s">
        <v>146</v>
      </c>
      <c r="M3744" s="1" t="s">
        <v>132</v>
      </c>
      <c r="N3744" s="1" t="s">
        <v>778</v>
      </c>
      <c r="O3744" s="1" t="s">
        <v>93</v>
      </c>
      <c r="P3744">
        <v>240</v>
      </c>
      <c r="Q3744">
        <v>390</v>
      </c>
      <c r="R3744">
        <v>1010.1</v>
      </c>
      <c r="S3744">
        <v>2.59</v>
      </c>
      <c r="T3744">
        <v>0.01</v>
      </c>
      <c r="U3744">
        <f t="shared" si="1124"/>
        <v>1010.0999999999999</v>
      </c>
      <c r="V3744">
        <f t="shared" si="1125"/>
        <v>93600</v>
      </c>
      <c r="W3744" s="1" t="s">
        <v>204</v>
      </c>
      <c r="X3744" s="1" t="s">
        <v>1236</v>
      </c>
      <c r="Y3744" s="1" t="s">
        <v>205</v>
      </c>
      <c r="Z3744" s="3">
        <v>7364</v>
      </c>
      <c r="AA3744" s="4">
        <f t="shared" si="1129"/>
        <v>2846</v>
      </c>
      <c r="AB3744" s="4">
        <f t="shared" si="1135"/>
        <v>2287.5418479999998</v>
      </c>
      <c r="AC3744" s="4">
        <f t="shared" si="1136"/>
        <v>2846</v>
      </c>
      <c r="AD3744" s="4">
        <f t="shared" si="1130"/>
        <v>859.79470025000001</v>
      </c>
      <c r="AE3744" s="3" t="s">
        <v>2159</v>
      </c>
      <c r="AF3744" s="3">
        <v>2846</v>
      </c>
      <c r="AG3744" s="4">
        <f t="shared" si="1137"/>
        <v>2846</v>
      </c>
      <c r="AH3744" s="4">
        <v>10623</v>
      </c>
      <c r="AI3744">
        <f t="shared" si="1126"/>
        <v>2846</v>
      </c>
      <c r="AJ3744" t="s">
        <v>2159</v>
      </c>
      <c r="AK3744" s="2">
        <v>13873</v>
      </c>
      <c r="AL3744" s="2">
        <f t="shared" si="1138"/>
        <v>13873</v>
      </c>
      <c r="AM3744" s="4">
        <v>10623</v>
      </c>
      <c r="AN3744">
        <f t="shared" si="1139"/>
        <v>13873</v>
      </c>
      <c r="AP3744">
        <v>1.62</v>
      </c>
      <c r="AQ3744">
        <v>1.62</v>
      </c>
      <c r="AR3744" s="4">
        <v>20</v>
      </c>
      <c r="AS3744" s="4">
        <v>9</v>
      </c>
      <c r="AT3744" s="4">
        <v>2007</v>
      </c>
      <c r="AU3744" s="4">
        <v>20</v>
      </c>
      <c r="AV3744" s="4">
        <v>9</v>
      </c>
      <c r="AW3744" s="4">
        <v>2007</v>
      </c>
      <c r="AX3744" t="str">
        <f t="shared" si="1127"/>
        <v>No Delay</v>
      </c>
      <c r="AY3744">
        <f t="shared" si="1128"/>
        <v>0</v>
      </c>
    </row>
    <row r="3745" spans="1:51" x14ac:dyDescent="0.2">
      <c r="A3745" s="3">
        <v>11462</v>
      </c>
      <c r="B3745" s="1" t="s">
        <v>144</v>
      </c>
      <c r="C3745" s="1" t="s">
        <v>65</v>
      </c>
      <c r="D3745" s="1" t="s">
        <v>130</v>
      </c>
      <c r="E3745" s="1" t="s">
        <v>53</v>
      </c>
      <c r="F3745" s="1" t="s">
        <v>53</v>
      </c>
      <c r="G3745" s="13" t="s">
        <v>2158</v>
      </c>
      <c r="H3745" s="12">
        <v>39345</v>
      </c>
      <c r="I3745" s="12" t="s">
        <v>2158</v>
      </c>
      <c r="J3745" s="12">
        <v>39345</v>
      </c>
      <c r="K3745" s="4">
        <v>379</v>
      </c>
      <c r="L3745" s="1" t="s">
        <v>146</v>
      </c>
      <c r="M3745" s="1" t="s">
        <v>132</v>
      </c>
      <c r="N3745" s="1" t="s">
        <v>275</v>
      </c>
      <c r="O3745" s="1" t="s">
        <v>93</v>
      </c>
      <c r="P3745">
        <v>60</v>
      </c>
      <c r="Q3745">
        <v>229</v>
      </c>
      <c r="R3745">
        <v>2445.7199999999998</v>
      </c>
      <c r="S3745">
        <v>10.68</v>
      </c>
      <c r="T3745">
        <v>0.18</v>
      </c>
      <c r="U3745">
        <f t="shared" si="1124"/>
        <v>2445.7199999999998</v>
      </c>
      <c r="V3745">
        <f t="shared" si="1125"/>
        <v>13740</v>
      </c>
      <c r="W3745" s="1" t="s">
        <v>155</v>
      </c>
      <c r="X3745" s="1" t="s">
        <v>1236</v>
      </c>
      <c r="Y3745" s="1" t="s">
        <v>156</v>
      </c>
      <c r="Z3745" s="3">
        <v>7726</v>
      </c>
      <c r="AA3745" s="4">
        <f t="shared" si="1129"/>
        <v>2846</v>
      </c>
      <c r="AB3745" s="4">
        <f t="shared" si="1135"/>
        <v>2269.8724521999998</v>
      </c>
      <c r="AC3745" s="4">
        <f t="shared" si="1136"/>
        <v>2846</v>
      </c>
      <c r="AD3745" s="4">
        <f t="shared" si="1130"/>
        <v>1764</v>
      </c>
      <c r="AE3745" s="3" t="s">
        <v>2159</v>
      </c>
      <c r="AF3745" s="3">
        <v>2846</v>
      </c>
      <c r="AG3745" s="4">
        <f t="shared" si="1137"/>
        <v>2846</v>
      </c>
      <c r="AH3745" s="4">
        <v>10623</v>
      </c>
      <c r="AI3745">
        <f t="shared" si="1126"/>
        <v>2846</v>
      </c>
      <c r="AJ3745" t="s">
        <v>2159</v>
      </c>
      <c r="AK3745" s="2">
        <v>13873</v>
      </c>
      <c r="AL3745" s="2">
        <f t="shared" si="1138"/>
        <v>13873</v>
      </c>
      <c r="AM3745" s="4">
        <v>10623</v>
      </c>
      <c r="AN3745">
        <f t="shared" si="1139"/>
        <v>13873</v>
      </c>
      <c r="AP3745">
        <v>3.91</v>
      </c>
      <c r="AQ3745">
        <v>3.91</v>
      </c>
      <c r="AR3745" s="4">
        <v>20</v>
      </c>
      <c r="AS3745" s="4">
        <v>9</v>
      </c>
      <c r="AT3745" s="4">
        <v>2007</v>
      </c>
      <c r="AU3745" s="4">
        <v>20</v>
      </c>
      <c r="AV3745" s="4">
        <v>9</v>
      </c>
      <c r="AW3745" s="4">
        <v>2007</v>
      </c>
      <c r="AX3745" t="str">
        <f t="shared" si="1127"/>
        <v>No Delay</v>
      </c>
      <c r="AY3745">
        <f t="shared" si="1128"/>
        <v>0</v>
      </c>
    </row>
    <row r="3746" spans="1:51" x14ac:dyDescent="0.2">
      <c r="A3746" s="3">
        <v>12724</v>
      </c>
      <c r="B3746" s="1" t="s">
        <v>144</v>
      </c>
      <c r="C3746" s="1" t="s">
        <v>65</v>
      </c>
      <c r="D3746" s="1" t="s">
        <v>130</v>
      </c>
      <c r="E3746" s="1" t="s">
        <v>53</v>
      </c>
      <c r="F3746" s="1" t="s">
        <v>53</v>
      </c>
      <c r="G3746" s="13" t="s">
        <v>2158</v>
      </c>
      <c r="H3746" s="12">
        <v>39345</v>
      </c>
      <c r="I3746" s="12" t="s">
        <v>2158</v>
      </c>
      <c r="J3746" s="12">
        <v>39345</v>
      </c>
      <c r="K3746" s="4">
        <v>382</v>
      </c>
      <c r="L3746" s="1" t="s">
        <v>146</v>
      </c>
      <c r="M3746" s="1" t="s">
        <v>132</v>
      </c>
      <c r="N3746" s="1" t="s">
        <v>527</v>
      </c>
      <c r="O3746" s="1" t="s">
        <v>93</v>
      </c>
      <c r="P3746">
        <v>240</v>
      </c>
      <c r="Q3746">
        <v>1622</v>
      </c>
      <c r="R3746">
        <v>10056.4</v>
      </c>
      <c r="S3746">
        <v>6.2</v>
      </c>
      <c r="T3746">
        <v>0.03</v>
      </c>
      <c r="U3746">
        <f t="shared" si="1124"/>
        <v>10056.4</v>
      </c>
      <c r="V3746">
        <f t="shared" si="1125"/>
        <v>389280</v>
      </c>
      <c r="W3746" s="1" t="s">
        <v>155</v>
      </c>
      <c r="X3746" s="1" t="s">
        <v>1236</v>
      </c>
      <c r="Y3746" s="1" t="s">
        <v>156</v>
      </c>
      <c r="Z3746" s="3">
        <v>7726</v>
      </c>
      <c r="AA3746" s="4">
        <f t="shared" si="1129"/>
        <v>2846</v>
      </c>
      <c r="AB3746" s="4">
        <f t="shared" si="1135"/>
        <v>2422.7511375999998</v>
      </c>
      <c r="AC3746" s="4">
        <f t="shared" si="1136"/>
        <v>2846</v>
      </c>
      <c r="AD3746" s="4">
        <f t="shared" si="1130"/>
        <v>2846</v>
      </c>
      <c r="AE3746" s="3" t="s">
        <v>2159</v>
      </c>
      <c r="AF3746" s="3">
        <v>2846</v>
      </c>
      <c r="AG3746" s="4">
        <f t="shared" si="1137"/>
        <v>2846</v>
      </c>
      <c r="AH3746" s="4">
        <v>10623</v>
      </c>
      <c r="AI3746">
        <f t="shared" si="1126"/>
        <v>2846</v>
      </c>
      <c r="AJ3746" t="s">
        <v>2159</v>
      </c>
      <c r="AK3746" s="2">
        <v>13873</v>
      </c>
      <c r="AL3746" s="2">
        <f t="shared" si="1138"/>
        <v>13873</v>
      </c>
      <c r="AM3746" s="4">
        <v>10623</v>
      </c>
      <c r="AN3746">
        <f t="shared" si="1139"/>
        <v>13873</v>
      </c>
      <c r="AP3746">
        <v>16.09</v>
      </c>
      <c r="AQ3746">
        <v>16.09</v>
      </c>
      <c r="AR3746" s="4">
        <v>20</v>
      </c>
      <c r="AS3746" s="4">
        <v>9</v>
      </c>
      <c r="AT3746" s="4">
        <v>2007</v>
      </c>
      <c r="AU3746" s="4">
        <v>20</v>
      </c>
      <c r="AV3746" s="4">
        <v>9</v>
      </c>
      <c r="AW3746" s="4">
        <v>2007</v>
      </c>
      <c r="AX3746" t="str">
        <f t="shared" si="1127"/>
        <v>No Delay</v>
      </c>
      <c r="AY3746">
        <f t="shared" si="1128"/>
        <v>0</v>
      </c>
    </row>
    <row r="3747" spans="1:51" x14ac:dyDescent="0.2">
      <c r="A3747" s="3">
        <v>80399</v>
      </c>
      <c r="B3747" s="1" t="s">
        <v>463</v>
      </c>
      <c r="C3747" s="1" t="s">
        <v>73</v>
      </c>
      <c r="D3747" s="1" t="s">
        <v>52</v>
      </c>
      <c r="E3747" s="1" t="s">
        <v>152</v>
      </c>
      <c r="F3747" s="1" t="s">
        <v>152</v>
      </c>
      <c r="G3747" s="13" t="s">
        <v>1840</v>
      </c>
      <c r="H3747" s="12">
        <v>41843</v>
      </c>
      <c r="I3747" s="12" t="s">
        <v>1552</v>
      </c>
      <c r="J3747" s="12">
        <v>41849</v>
      </c>
      <c r="K3747" s="4">
        <v>5686</v>
      </c>
      <c r="L3747" s="1" t="s">
        <v>146</v>
      </c>
      <c r="M3747" s="1" t="s">
        <v>170</v>
      </c>
      <c r="N3747" s="1" t="s">
        <v>238</v>
      </c>
      <c r="O3747" s="1" t="s">
        <v>93</v>
      </c>
      <c r="P3747">
        <v>30</v>
      </c>
      <c r="Q3747">
        <v>28899</v>
      </c>
      <c r="R3747">
        <v>134380.35</v>
      </c>
      <c r="S3747">
        <v>4.6500000000000004</v>
      </c>
      <c r="T3747">
        <v>0.16</v>
      </c>
      <c r="U3747">
        <f t="shared" si="1124"/>
        <v>134380.35</v>
      </c>
      <c r="V3747">
        <f t="shared" si="1125"/>
        <v>866970</v>
      </c>
      <c r="W3747" s="1" t="s">
        <v>861</v>
      </c>
      <c r="X3747" s="1" t="s">
        <v>1236</v>
      </c>
      <c r="Y3747" s="1" t="s">
        <v>156</v>
      </c>
      <c r="Z3747" s="3">
        <v>6817</v>
      </c>
      <c r="AA3747" s="4">
        <f t="shared" si="1129"/>
        <v>2846</v>
      </c>
      <c r="AB3747" s="4">
        <f t="shared" si="1135"/>
        <v>5416.3418782000008</v>
      </c>
      <c r="AC3747" s="4">
        <f t="shared" si="1136"/>
        <v>2846</v>
      </c>
      <c r="AD3747" s="4">
        <f t="shared" si="1130"/>
        <v>2846</v>
      </c>
      <c r="AE3747" s="4">
        <v>2846</v>
      </c>
      <c r="AF3747" s="4">
        <v>2846</v>
      </c>
      <c r="AG3747" s="4">
        <f t="shared" ref="AG3747:AG3757" si="1140">AE3747</f>
        <v>2846</v>
      </c>
      <c r="AI3747" t="e">
        <f t="shared" si="1126"/>
        <v>#N/A</v>
      </c>
      <c r="AJ3747">
        <v>19557.009999999998</v>
      </c>
      <c r="AK3747" s="2">
        <v>19557.009999999998</v>
      </c>
      <c r="AL3747" s="2">
        <f t="shared" ref="AL3747:AL3757" si="1141">AJ3747</f>
        <v>19557.009999999998</v>
      </c>
      <c r="AM3747" s="4"/>
      <c r="AN3747" t="e">
        <f>VLOOKUP([1]!Tabelle13[[#This Row],[Vlookup this ID for freight costs]],$AL$2:$AL$6811,2,FALSE)</f>
        <v>#REF!</v>
      </c>
      <c r="AP3747">
        <v>138.13999999999999</v>
      </c>
      <c r="AQ3747">
        <v>138.13999999999999</v>
      </c>
      <c r="AR3747" s="4">
        <v>23</v>
      </c>
      <c r="AS3747" s="4">
        <v>7</v>
      </c>
      <c r="AT3747" s="4">
        <v>2014</v>
      </c>
      <c r="AU3747" s="4">
        <v>29</v>
      </c>
      <c r="AV3747" s="4">
        <v>7</v>
      </c>
      <c r="AW3747" s="4">
        <v>2014</v>
      </c>
      <c r="AX3747" t="str">
        <f t="shared" si="1127"/>
        <v>Delay</v>
      </c>
      <c r="AY3747">
        <f t="shared" si="1128"/>
        <v>6</v>
      </c>
    </row>
    <row r="3748" spans="1:51" x14ac:dyDescent="0.2">
      <c r="A3748" s="3">
        <v>10623</v>
      </c>
      <c r="B3748" s="1" t="s">
        <v>144</v>
      </c>
      <c r="C3748" s="1" t="s">
        <v>65</v>
      </c>
      <c r="D3748" s="1" t="s">
        <v>130</v>
      </c>
      <c r="E3748" s="1" t="s">
        <v>53</v>
      </c>
      <c r="F3748" s="1" t="s">
        <v>53</v>
      </c>
      <c r="G3748" s="13" t="s">
        <v>2158</v>
      </c>
      <c r="H3748" s="12">
        <v>39345</v>
      </c>
      <c r="I3748" s="12" t="s">
        <v>2158</v>
      </c>
      <c r="J3748" s="12">
        <v>39345</v>
      </c>
      <c r="K3748" s="4">
        <v>372</v>
      </c>
      <c r="L3748" s="1" t="s">
        <v>146</v>
      </c>
      <c r="M3748" s="1" t="s">
        <v>132</v>
      </c>
      <c r="N3748" s="1" t="s">
        <v>985</v>
      </c>
      <c r="O3748" s="1" t="s">
        <v>93</v>
      </c>
      <c r="P3748">
        <v>120</v>
      </c>
      <c r="Q3748">
        <v>9980</v>
      </c>
      <c r="R3748">
        <v>204590</v>
      </c>
      <c r="S3748">
        <v>20.5</v>
      </c>
      <c r="T3748">
        <v>0.17</v>
      </c>
      <c r="U3748">
        <f t="shared" si="1124"/>
        <v>204590</v>
      </c>
      <c r="V3748">
        <f t="shared" si="1125"/>
        <v>1197600</v>
      </c>
      <c r="W3748" s="1" t="s">
        <v>149</v>
      </c>
      <c r="X3748" s="1" t="s">
        <v>150</v>
      </c>
      <c r="Y3748" s="1" t="s">
        <v>150</v>
      </c>
      <c r="Z3748" s="3">
        <v>4785</v>
      </c>
      <c r="AA3748" s="4">
        <f t="shared" si="1129"/>
        <v>2846</v>
      </c>
      <c r="AB3748" s="4">
        <f t="shared" si="1135"/>
        <v>3340.0232500000002</v>
      </c>
      <c r="AC3748" s="4">
        <f t="shared" si="1136"/>
        <v>2846</v>
      </c>
      <c r="AD3748" s="4">
        <f t="shared" si="1130"/>
        <v>2846</v>
      </c>
      <c r="AE3748" s="4">
        <v>2846</v>
      </c>
      <c r="AF3748" s="4">
        <v>2846</v>
      </c>
      <c r="AG3748" s="4">
        <f t="shared" si="1140"/>
        <v>2846</v>
      </c>
      <c r="AH3748" s="4">
        <v>82532</v>
      </c>
      <c r="AI3748">
        <f t="shared" si="1126"/>
        <v>2400</v>
      </c>
      <c r="AJ3748">
        <v>13873</v>
      </c>
      <c r="AK3748" s="2">
        <v>13873</v>
      </c>
      <c r="AL3748" s="2">
        <f t="shared" si="1141"/>
        <v>13873</v>
      </c>
      <c r="AM3748" s="4"/>
      <c r="AN3748" t="e">
        <f>VLOOKUP([1]!Tabelle13[[#This Row],[Vlookup this ID for freight costs]],$AL$2:$AL$6811,2,FALSE)</f>
        <v>#REF!</v>
      </c>
      <c r="AP3748">
        <v>327.33999999999997</v>
      </c>
      <c r="AQ3748">
        <v>327.33999999999997</v>
      </c>
      <c r="AR3748" s="4">
        <v>20</v>
      </c>
      <c r="AS3748" s="4">
        <v>9</v>
      </c>
      <c r="AT3748" s="4">
        <v>2007</v>
      </c>
      <c r="AU3748" s="4">
        <v>20</v>
      </c>
      <c r="AV3748" s="4">
        <v>9</v>
      </c>
      <c r="AW3748" s="4">
        <v>2007</v>
      </c>
      <c r="AX3748" t="str">
        <f t="shared" si="1127"/>
        <v>No Delay</v>
      </c>
      <c r="AY3748">
        <f t="shared" si="1128"/>
        <v>0</v>
      </c>
    </row>
    <row r="3749" spans="1:51" x14ac:dyDescent="0.2">
      <c r="A3749" s="3">
        <v>12917</v>
      </c>
      <c r="B3749" s="1" t="s">
        <v>350</v>
      </c>
      <c r="C3749" s="1" t="s">
        <v>65</v>
      </c>
      <c r="D3749" s="1" t="s">
        <v>130</v>
      </c>
      <c r="E3749" s="1" t="s">
        <v>152</v>
      </c>
      <c r="F3749" s="1" t="s">
        <v>152</v>
      </c>
      <c r="G3749" s="13" t="s">
        <v>409</v>
      </c>
      <c r="H3749" s="12">
        <v>40106</v>
      </c>
      <c r="I3749" s="12" t="s">
        <v>409</v>
      </c>
      <c r="J3749" s="12">
        <v>40106</v>
      </c>
      <c r="K3749" s="4">
        <v>1930</v>
      </c>
      <c r="L3749" s="1" t="s">
        <v>146</v>
      </c>
      <c r="M3749" s="1" t="s">
        <v>132</v>
      </c>
      <c r="N3749" s="1" t="s">
        <v>154</v>
      </c>
      <c r="O3749" s="1" t="s">
        <v>93</v>
      </c>
      <c r="P3749">
        <v>60</v>
      </c>
      <c r="Q3749">
        <v>25281</v>
      </c>
      <c r="R3749">
        <v>288203.40000000002</v>
      </c>
      <c r="S3749">
        <v>11.4</v>
      </c>
      <c r="T3749">
        <v>0.19</v>
      </c>
      <c r="U3749">
        <f t="shared" si="1124"/>
        <v>288203.40000000002</v>
      </c>
      <c r="V3749">
        <f t="shared" si="1125"/>
        <v>1516860</v>
      </c>
      <c r="W3749" s="1" t="s">
        <v>155</v>
      </c>
      <c r="X3749" s="1" t="s">
        <v>1236</v>
      </c>
      <c r="Y3749" s="1" t="s">
        <v>156</v>
      </c>
      <c r="Z3749" s="3">
        <v>7726</v>
      </c>
      <c r="AA3749" s="4">
        <f t="shared" si="1129"/>
        <v>2847</v>
      </c>
      <c r="AB3749" s="4">
        <f t="shared" si="1135"/>
        <v>5019.2743377999996</v>
      </c>
      <c r="AC3749" s="4">
        <f t="shared" si="1136"/>
        <v>2847</v>
      </c>
      <c r="AD3749" s="4">
        <f t="shared" si="1130"/>
        <v>2847</v>
      </c>
      <c r="AE3749" s="4">
        <v>2847</v>
      </c>
      <c r="AF3749" s="4">
        <v>2847</v>
      </c>
      <c r="AG3749" s="4">
        <f t="shared" si="1140"/>
        <v>2847</v>
      </c>
      <c r="AI3749" t="e">
        <f t="shared" si="1126"/>
        <v>#N/A</v>
      </c>
      <c r="AJ3749">
        <v>9341.49</v>
      </c>
      <c r="AK3749" s="2">
        <v>9341.49</v>
      </c>
      <c r="AL3749" s="2">
        <f t="shared" si="1141"/>
        <v>9341.49</v>
      </c>
      <c r="AM3749" s="4"/>
      <c r="AN3749" t="e">
        <f>VLOOKUP([1]!Tabelle13[[#This Row],[Vlookup this ID for freight costs]],$AL$2:$AL$6811,2,FALSE)</f>
        <v>#REF!</v>
      </c>
      <c r="AP3749">
        <v>564.88</v>
      </c>
      <c r="AQ3749">
        <v>564.88</v>
      </c>
      <c r="AR3749" s="4">
        <v>20</v>
      </c>
      <c r="AS3749" s="4">
        <v>10</v>
      </c>
      <c r="AT3749" s="4">
        <v>2009</v>
      </c>
      <c r="AU3749" s="4">
        <v>20</v>
      </c>
      <c r="AV3749" s="4">
        <v>10</v>
      </c>
      <c r="AW3749" s="4">
        <v>2009</v>
      </c>
      <c r="AX3749" t="str">
        <f t="shared" si="1127"/>
        <v>No Delay</v>
      </c>
      <c r="AY3749">
        <f t="shared" si="1128"/>
        <v>0</v>
      </c>
    </row>
    <row r="3750" spans="1:51" x14ac:dyDescent="0.2">
      <c r="A3750" s="3">
        <v>86000</v>
      </c>
      <c r="B3750" s="1" t="s">
        <v>151</v>
      </c>
      <c r="C3750" s="1" t="s">
        <v>65</v>
      </c>
      <c r="D3750" s="1" t="s">
        <v>130</v>
      </c>
      <c r="E3750" s="1" t="s">
        <v>152</v>
      </c>
      <c r="F3750" s="1" t="s">
        <v>152</v>
      </c>
      <c r="G3750" s="13" t="s">
        <v>540</v>
      </c>
      <c r="H3750" s="12">
        <v>41537</v>
      </c>
      <c r="I3750" s="12" t="s">
        <v>541</v>
      </c>
      <c r="J3750" s="12">
        <v>41529</v>
      </c>
      <c r="K3750" s="4">
        <v>4910</v>
      </c>
      <c r="L3750" s="1" t="s">
        <v>146</v>
      </c>
      <c r="M3750" s="1" t="s">
        <v>132</v>
      </c>
      <c r="N3750" s="1" t="s">
        <v>599</v>
      </c>
      <c r="O3750" s="1" t="s">
        <v>93</v>
      </c>
      <c r="P3750">
        <v>60</v>
      </c>
      <c r="Q3750">
        <v>46050</v>
      </c>
      <c r="R3750">
        <v>179134.5</v>
      </c>
      <c r="S3750">
        <v>3.89</v>
      </c>
      <c r="T3750">
        <v>0.06</v>
      </c>
      <c r="U3750">
        <f t="shared" si="1124"/>
        <v>179134.5</v>
      </c>
      <c r="V3750">
        <f t="shared" si="1125"/>
        <v>2763000</v>
      </c>
      <c r="W3750" s="1" t="s">
        <v>160</v>
      </c>
      <c r="X3750" s="1" t="s">
        <v>1236</v>
      </c>
      <c r="Y3750" s="1" t="s">
        <v>161</v>
      </c>
      <c r="Z3750" s="3">
        <v>7348</v>
      </c>
      <c r="AA3750" s="4">
        <f t="shared" si="1129"/>
        <v>2847</v>
      </c>
      <c r="AB3750" s="4">
        <f t="shared" si="1135"/>
        <v>7298.6263959999997</v>
      </c>
      <c r="AC3750" s="4">
        <f t="shared" si="1136"/>
        <v>2847</v>
      </c>
      <c r="AD3750" s="4">
        <f t="shared" si="1130"/>
        <v>2847</v>
      </c>
      <c r="AE3750" s="4">
        <v>2847</v>
      </c>
      <c r="AF3750" s="4">
        <v>2847</v>
      </c>
      <c r="AG3750" s="4">
        <f t="shared" si="1140"/>
        <v>2847</v>
      </c>
      <c r="AI3750" t="e">
        <f t="shared" si="1126"/>
        <v>#N/A</v>
      </c>
      <c r="AJ3750">
        <v>5703.06</v>
      </c>
      <c r="AK3750" s="2">
        <v>5703.06</v>
      </c>
      <c r="AL3750" s="2">
        <f t="shared" si="1141"/>
        <v>5703.06</v>
      </c>
      <c r="AM3750" s="4"/>
      <c r="AN3750" t="e">
        <f>VLOOKUP([1]!Tabelle13[[#This Row],[Vlookup this ID for freight costs]],$AL$2:$AL$6811,2,FALSE)</f>
        <v>#REF!</v>
      </c>
      <c r="AP3750">
        <v>221.59</v>
      </c>
      <c r="AQ3750">
        <v>221.59</v>
      </c>
      <c r="AR3750" s="4">
        <v>20</v>
      </c>
      <c r="AS3750" s="4">
        <v>9</v>
      </c>
      <c r="AT3750" s="4">
        <v>2013</v>
      </c>
      <c r="AU3750" s="4">
        <v>12</v>
      </c>
      <c r="AV3750" s="4">
        <v>9</v>
      </c>
      <c r="AW3750" s="4">
        <v>2013</v>
      </c>
      <c r="AX3750" t="str">
        <f t="shared" si="1127"/>
        <v>No Delay</v>
      </c>
      <c r="AY3750">
        <f t="shared" si="1128"/>
        <v>0</v>
      </c>
    </row>
    <row r="3751" spans="1:51" x14ac:dyDescent="0.2">
      <c r="A3751" s="3">
        <v>10345</v>
      </c>
      <c r="B3751" s="1" t="s">
        <v>1918</v>
      </c>
      <c r="C3751" s="1" t="s">
        <v>150</v>
      </c>
      <c r="D3751" s="1" t="s">
        <v>100</v>
      </c>
      <c r="E3751" s="1" t="s">
        <v>53</v>
      </c>
      <c r="F3751" s="1" t="s">
        <v>53</v>
      </c>
      <c r="G3751" s="13" t="s">
        <v>958</v>
      </c>
      <c r="H3751" s="12">
        <v>39994</v>
      </c>
      <c r="I3751" s="12" t="s">
        <v>2086</v>
      </c>
      <c r="J3751" s="12">
        <v>39843</v>
      </c>
      <c r="K3751" s="4">
        <v>1337</v>
      </c>
      <c r="L3751" s="1" t="s">
        <v>146</v>
      </c>
      <c r="M3751" s="1" t="s">
        <v>1920</v>
      </c>
      <c r="N3751" s="1" t="s">
        <v>178</v>
      </c>
      <c r="O3751" s="1" t="s">
        <v>93</v>
      </c>
      <c r="P3751">
        <v>60</v>
      </c>
      <c r="Q3751">
        <v>5550</v>
      </c>
      <c r="R3751">
        <v>68098.5</v>
      </c>
      <c r="S3751">
        <v>12.27</v>
      </c>
      <c r="T3751">
        <v>0.2</v>
      </c>
      <c r="U3751">
        <f t="shared" si="1124"/>
        <v>68098.5</v>
      </c>
      <c r="V3751">
        <f t="shared" si="1125"/>
        <v>333000</v>
      </c>
      <c r="W3751" s="1" t="s">
        <v>155</v>
      </c>
      <c r="X3751" s="1" t="s">
        <v>1236</v>
      </c>
      <c r="Y3751" s="1" t="s">
        <v>156</v>
      </c>
      <c r="Z3751" s="3">
        <v>8107</v>
      </c>
      <c r="AA3751" s="4">
        <f>AB3751</f>
        <v>2854.2361620000001</v>
      </c>
      <c r="AB3751" s="2">
        <f>2245.156962+0.109744*Q3751</f>
        <v>2854.2361620000001</v>
      </c>
      <c r="AC3751" s="4">
        <f>AD3751</f>
        <v>2854.2361620000001</v>
      </c>
      <c r="AD3751" s="4">
        <f t="shared" si="1130"/>
        <v>2854.2361620000001</v>
      </c>
      <c r="AE3751" s="4" t="s">
        <v>62</v>
      </c>
      <c r="AG3751" s="4" t="str">
        <f t="shared" si="1140"/>
        <v>Weight Captured Separately</v>
      </c>
      <c r="AH3751" s="4">
        <v>83091</v>
      </c>
      <c r="AI3751">
        <f t="shared" si="1126"/>
        <v>5466</v>
      </c>
      <c r="AJ3751" t="s">
        <v>81</v>
      </c>
      <c r="AK3751" s="2"/>
      <c r="AL3751" s="2" t="str">
        <f t="shared" si="1141"/>
        <v>Freight Included in Commodity Cost</v>
      </c>
      <c r="AM3751" s="4"/>
      <c r="AN3751" t="e">
        <f>VLOOKUP([1]!Tabelle13[[#This Row],[Vlookup this ID for freight costs]],$AL$2:$AL$6811,2,FALSE)</f>
        <v>#REF!</v>
      </c>
      <c r="AO3751">
        <f>IF(AK:AK="",AC:AC*6.242+1.383 -2.844 + 3.145 -2.265  -2.026,AK:AK)</f>
        <v>17813.535123204001</v>
      </c>
      <c r="AP3751">
        <v>133.47</v>
      </c>
      <c r="AQ3751">
        <v>133.47</v>
      </c>
      <c r="AR3751" s="4">
        <v>30</v>
      </c>
      <c r="AS3751" s="4">
        <v>6</v>
      </c>
      <c r="AT3751" s="4">
        <v>2009</v>
      </c>
      <c r="AU3751" s="4">
        <v>30</v>
      </c>
      <c r="AV3751" s="4">
        <v>1</v>
      </c>
      <c r="AW3751" s="4">
        <v>2009</v>
      </c>
      <c r="AX3751" t="str">
        <f t="shared" si="1127"/>
        <v>No Delay</v>
      </c>
      <c r="AY3751">
        <f t="shared" si="1128"/>
        <v>0</v>
      </c>
    </row>
    <row r="3752" spans="1:51" x14ac:dyDescent="0.2">
      <c r="A3752" s="3">
        <v>12169</v>
      </c>
      <c r="B3752" s="1" t="s">
        <v>98</v>
      </c>
      <c r="C3752" s="1" t="s">
        <v>99</v>
      </c>
      <c r="D3752" s="1" t="s">
        <v>130</v>
      </c>
      <c r="E3752" s="1"/>
      <c r="F3752" s="1" t="s">
        <v>107</v>
      </c>
      <c r="G3752" s="13" t="s">
        <v>1877</v>
      </c>
      <c r="H3752" s="12">
        <v>39539</v>
      </c>
      <c r="I3752" s="12" t="s">
        <v>1877</v>
      </c>
      <c r="J3752" s="12">
        <v>39539</v>
      </c>
      <c r="K3752" s="4">
        <v>733</v>
      </c>
      <c r="L3752" s="1" t="s">
        <v>146</v>
      </c>
      <c r="M3752" s="1" t="s">
        <v>132</v>
      </c>
      <c r="N3752" s="1" t="s">
        <v>167</v>
      </c>
      <c r="O3752" s="1" t="s">
        <v>93</v>
      </c>
      <c r="P3752">
        <v>30</v>
      </c>
      <c r="Q3752">
        <v>32997</v>
      </c>
      <c r="R3752">
        <v>409822.74</v>
      </c>
      <c r="S3752">
        <v>12.42</v>
      </c>
      <c r="T3752">
        <v>0.41</v>
      </c>
      <c r="U3752">
        <f t="shared" si="1124"/>
        <v>409822.74</v>
      </c>
      <c r="V3752">
        <f t="shared" si="1125"/>
        <v>989910</v>
      </c>
      <c r="W3752" s="1" t="s">
        <v>155</v>
      </c>
      <c r="X3752" s="1" t="s">
        <v>1236</v>
      </c>
      <c r="Y3752" s="1" t="s">
        <v>156</v>
      </c>
      <c r="Z3752" s="3">
        <v>5565</v>
      </c>
      <c r="AA3752" s="4">
        <f t="shared" si="1129"/>
        <v>2867</v>
      </c>
      <c r="AB3752" s="4">
        <f xml:space="preserve"> 2244.740206  + 0.1097478*Q3752</f>
        <v>5866.0883625999995</v>
      </c>
      <c r="AC3752" s="4">
        <f>AF3752</f>
        <v>2867</v>
      </c>
      <c r="AD3752" s="4">
        <f t="shared" si="1130"/>
        <v>1885.5</v>
      </c>
      <c r="AE3752" s="4">
        <v>2867</v>
      </c>
      <c r="AF3752" s="4">
        <v>2867</v>
      </c>
      <c r="AG3752" s="4">
        <f t="shared" si="1140"/>
        <v>2867</v>
      </c>
      <c r="AI3752" t="e">
        <f t="shared" si="1126"/>
        <v>#N/A</v>
      </c>
      <c r="AJ3752">
        <v>10288.1</v>
      </c>
      <c r="AK3752" s="2">
        <v>10288.1</v>
      </c>
      <c r="AL3752" s="2">
        <f t="shared" si="1141"/>
        <v>10288.1</v>
      </c>
      <c r="AM3752" s="4"/>
      <c r="AN3752" t="e">
        <f>VLOOKUP([1]!Tabelle13[[#This Row],[Vlookup this ID for freight costs]],$AL$2:$AL$6811,2,FALSE)</f>
        <v>#REF!</v>
      </c>
      <c r="AP3752">
        <v>655.72</v>
      </c>
      <c r="AQ3752">
        <v>655.72</v>
      </c>
      <c r="AR3752" s="4">
        <v>1</v>
      </c>
      <c r="AS3752" s="4">
        <v>4</v>
      </c>
      <c r="AT3752" s="4">
        <v>2008</v>
      </c>
      <c r="AU3752" s="4">
        <v>1</v>
      </c>
      <c r="AV3752" s="4">
        <v>4</v>
      </c>
      <c r="AW3752" s="4">
        <v>2008</v>
      </c>
      <c r="AX3752" t="str">
        <f t="shared" si="1127"/>
        <v>No Delay</v>
      </c>
      <c r="AY3752">
        <f t="shared" si="1128"/>
        <v>0</v>
      </c>
    </row>
    <row r="3753" spans="1:51" x14ac:dyDescent="0.2">
      <c r="A3753" s="3">
        <v>71180</v>
      </c>
      <c r="B3753" s="1" t="s">
        <v>463</v>
      </c>
      <c r="C3753" s="1" t="s">
        <v>73</v>
      </c>
      <c r="D3753" s="1" t="s">
        <v>52</v>
      </c>
      <c r="E3753" s="1" t="s">
        <v>152</v>
      </c>
      <c r="F3753" s="1" t="s">
        <v>152</v>
      </c>
      <c r="G3753" s="13" t="s">
        <v>1840</v>
      </c>
      <c r="H3753" s="12">
        <v>41843</v>
      </c>
      <c r="I3753" s="12" t="s">
        <v>1552</v>
      </c>
      <c r="J3753" s="12">
        <v>41849</v>
      </c>
      <c r="K3753" s="4">
        <v>5685</v>
      </c>
      <c r="L3753" s="1" t="s">
        <v>146</v>
      </c>
      <c r="M3753" s="1" t="s">
        <v>170</v>
      </c>
      <c r="N3753" s="1" t="s">
        <v>238</v>
      </c>
      <c r="O3753" s="1" t="s">
        <v>93</v>
      </c>
      <c r="P3753">
        <v>30</v>
      </c>
      <c r="Q3753">
        <v>29146</v>
      </c>
      <c r="R3753">
        <v>135528.9</v>
      </c>
      <c r="S3753">
        <v>4.6500000000000004</v>
      </c>
      <c r="T3753">
        <v>0.16</v>
      </c>
      <c r="U3753">
        <f t="shared" si="1124"/>
        <v>135528.90000000002</v>
      </c>
      <c r="V3753">
        <f t="shared" si="1125"/>
        <v>874380</v>
      </c>
      <c r="W3753" s="1" t="s">
        <v>861</v>
      </c>
      <c r="X3753" s="1" t="s">
        <v>1236</v>
      </c>
      <c r="Y3753" s="1" t="s">
        <v>156</v>
      </c>
      <c r="Z3753" s="3">
        <v>6817</v>
      </c>
      <c r="AA3753" s="4">
        <f t="shared" si="1129"/>
        <v>2870</v>
      </c>
      <c r="AB3753" s="4">
        <f xml:space="preserve"> 2244.740206  + 0.1097478*Q3753</f>
        <v>5443.4495848000006</v>
      </c>
      <c r="AC3753" s="4">
        <f>AF3753</f>
        <v>2870</v>
      </c>
      <c r="AD3753" s="4">
        <f t="shared" si="1130"/>
        <v>2870</v>
      </c>
      <c r="AE3753" s="4">
        <v>2870</v>
      </c>
      <c r="AF3753" s="4">
        <v>2870</v>
      </c>
      <c r="AG3753" s="4">
        <f t="shared" si="1140"/>
        <v>2870</v>
      </c>
      <c r="AI3753" t="e">
        <f t="shared" si="1126"/>
        <v>#N/A</v>
      </c>
      <c r="AJ3753">
        <v>19430.86</v>
      </c>
      <c r="AK3753" s="2">
        <v>19430.86</v>
      </c>
      <c r="AL3753" s="2">
        <f t="shared" si="1141"/>
        <v>19430.86</v>
      </c>
      <c r="AM3753" s="4"/>
      <c r="AN3753" t="e">
        <f>VLOOKUP([1]!Tabelle13[[#This Row],[Vlookup this ID for freight costs]],$AL$2:$AL$6811,2,FALSE)</f>
        <v>#REF!</v>
      </c>
      <c r="AP3753">
        <v>139.32</v>
      </c>
      <c r="AQ3753">
        <v>139.32</v>
      </c>
      <c r="AR3753" s="4">
        <v>23</v>
      </c>
      <c r="AS3753" s="4">
        <v>7</v>
      </c>
      <c r="AT3753" s="4">
        <v>2014</v>
      </c>
      <c r="AU3753" s="4">
        <v>29</v>
      </c>
      <c r="AV3753" s="4">
        <v>7</v>
      </c>
      <c r="AW3753" s="4">
        <v>2014</v>
      </c>
      <c r="AX3753" t="str">
        <f t="shared" si="1127"/>
        <v>Delay</v>
      </c>
      <c r="AY3753">
        <f t="shared" si="1128"/>
        <v>6</v>
      </c>
    </row>
    <row r="3754" spans="1:51" x14ac:dyDescent="0.2">
      <c r="A3754" s="3">
        <v>83628</v>
      </c>
      <c r="B3754" s="1" t="s">
        <v>175</v>
      </c>
      <c r="C3754" s="1" t="s">
        <v>165</v>
      </c>
      <c r="D3754" s="1" t="s">
        <v>130</v>
      </c>
      <c r="E3754" s="1" t="s">
        <v>53</v>
      </c>
      <c r="F3754" s="1" t="s">
        <v>53</v>
      </c>
      <c r="G3754" s="13" t="s">
        <v>2160</v>
      </c>
      <c r="H3754" s="12">
        <v>41199</v>
      </c>
      <c r="I3754" s="12" t="s">
        <v>2161</v>
      </c>
      <c r="J3754" s="12">
        <v>41193</v>
      </c>
      <c r="K3754" s="4">
        <v>4207</v>
      </c>
      <c r="L3754" s="1" t="s">
        <v>146</v>
      </c>
      <c r="M3754" s="1" t="s">
        <v>132</v>
      </c>
      <c r="N3754" s="1" t="s">
        <v>167</v>
      </c>
      <c r="O3754" s="1" t="s">
        <v>93</v>
      </c>
      <c r="P3754">
        <v>30</v>
      </c>
      <c r="Q3754">
        <v>33373</v>
      </c>
      <c r="R3754">
        <v>121477.72</v>
      </c>
      <c r="S3754">
        <v>3.64</v>
      </c>
      <c r="T3754">
        <v>0.12</v>
      </c>
      <c r="U3754">
        <f t="shared" si="1124"/>
        <v>121477.72</v>
      </c>
      <c r="V3754">
        <f t="shared" si="1125"/>
        <v>1001190</v>
      </c>
      <c r="W3754" s="1" t="s">
        <v>155</v>
      </c>
      <c r="X3754" s="1" t="s">
        <v>1236</v>
      </c>
      <c r="Y3754" s="1" t="s">
        <v>156</v>
      </c>
      <c r="Z3754" s="3">
        <v>5457</v>
      </c>
      <c r="AA3754" s="4">
        <f t="shared" si="1129"/>
        <v>2870</v>
      </c>
      <c r="AB3754" s="4">
        <f xml:space="preserve"> 2244.740206  + 0.1097478*Q3754</f>
        <v>5907.3535353999996</v>
      </c>
      <c r="AC3754" s="4">
        <f>AF3754</f>
        <v>2870</v>
      </c>
      <c r="AD3754" s="4">
        <f t="shared" si="1130"/>
        <v>2870</v>
      </c>
      <c r="AE3754" s="4">
        <v>2870</v>
      </c>
      <c r="AF3754" s="4">
        <v>2870</v>
      </c>
      <c r="AG3754" s="4">
        <f t="shared" si="1140"/>
        <v>2870</v>
      </c>
      <c r="AI3754" t="e">
        <f t="shared" si="1126"/>
        <v>#N/A</v>
      </c>
      <c r="AJ3754">
        <v>14974.6</v>
      </c>
      <c r="AK3754" s="2">
        <v>14974.6</v>
      </c>
      <c r="AL3754" s="2">
        <f t="shared" si="1141"/>
        <v>14974.6</v>
      </c>
      <c r="AM3754" s="4"/>
      <c r="AN3754" t="e">
        <f>VLOOKUP([1]!Tabelle13[[#This Row],[Vlookup this ID for freight costs]],$AL$2:$AL$6811,2,FALSE)</f>
        <v>#REF!</v>
      </c>
      <c r="AP3754">
        <v>170.31</v>
      </c>
      <c r="AQ3754">
        <v>170.31</v>
      </c>
      <c r="AR3754" s="4">
        <v>17</v>
      </c>
      <c r="AS3754" s="4">
        <v>10</v>
      </c>
      <c r="AT3754" s="4">
        <v>2012</v>
      </c>
      <c r="AU3754" s="4">
        <v>11</v>
      </c>
      <c r="AV3754" s="4">
        <v>10</v>
      </c>
      <c r="AW3754" s="4">
        <v>2012</v>
      </c>
      <c r="AX3754" t="str">
        <f t="shared" si="1127"/>
        <v>No Delay</v>
      </c>
      <c r="AY3754">
        <f t="shared" si="1128"/>
        <v>0</v>
      </c>
    </row>
    <row r="3755" spans="1:51" x14ac:dyDescent="0.2">
      <c r="A3755" s="3">
        <v>86313</v>
      </c>
      <c r="B3755" s="1" t="s">
        <v>151</v>
      </c>
      <c r="C3755" s="1" t="s">
        <v>65</v>
      </c>
      <c r="D3755" s="1" t="s">
        <v>130</v>
      </c>
      <c r="E3755" s="1" t="s">
        <v>53</v>
      </c>
      <c r="F3755" s="1" t="s">
        <v>53</v>
      </c>
      <c r="G3755" s="13" t="s">
        <v>189</v>
      </c>
      <c r="H3755" s="12">
        <v>40374</v>
      </c>
      <c r="I3755" s="12" t="s">
        <v>190</v>
      </c>
      <c r="J3755" s="12">
        <v>40357</v>
      </c>
      <c r="K3755" s="4">
        <v>2600</v>
      </c>
      <c r="L3755" s="1" t="s">
        <v>146</v>
      </c>
      <c r="M3755" s="1" t="s">
        <v>132</v>
      </c>
      <c r="N3755" s="1" t="s">
        <v>167</v>
      </c>
      <c r="O3755" s="1" t="s">
        <v>93</v>
      </c>
      <c r="P3755">
        <v>30</v>
      </c>
      <c r="Q3755">
        <v>5705</v>
      </c>
      <c r="R3755">
        <v>26243</v>
      </c>
      <c r="S3755">
        <v>4.5999999999999996</v>
      </c>
      <c r="T3755">
        <v>0.15</v>
      </c>
      <c r="U3755">
        <f t="shared" si="1124"/>
        <v>26242.999999999996</v>
      </c>
      <c r="V3755">
        <f t="shared" si="1125"/>
        <v>171150</v>
      </c>
      <c r="W3755" s="1" t="s">
        <v>155</v>
      </c>
      <c r="X3755" s="1" t="s">
        <v>1236</v>
      </c>
      <c r="Y3755" s="1" t="s">
        <v>156</v>
      </c>
      <c r="Z3755" s="3">
        <v>7726</v>
      </c>
      <c r="AA3755" s="4">
        <f t="shared" ref="AA3755:AA3756" si="1142">AB3755</f>
        <v>2871.246482</v>
      </c>
      <c r="AB3755" s="2">
        <f t="shared" ref="AB3755:AB3756" si="1143">2245.156962+0.109744*Q3755</f>
        <v>2871.246482</v>
      </c>
      <c r="AC3755" s="4">
        <f>AD3755</f>
        <v>2871.246482</v>
      </c>
      <c r="AD3755" s="4">
        <f t="shared" si="1130"/>
        <v>2871.246482</v>
      </c>
      <c r="AE3755" s="4" t="s">
        <v>62</v>
      </c>
      <c r="AG3755" s="4" t="str">
        <f t="shared" si="1140"/>
        <v>Weight Captured Separately</v>
      </c>
      <c r="AI3755" t="e">
        <f t="shared" si="1126"/>
        <v>#N/A</v>
      </c>
      <c r="AJ3755" t="s">
        <v>81</v>
      </c>
      <c r="AK3755" s="2"/>
      <c r="AL3755" s="2" t="str">
        <f t="shared" si="1141"/>
        <v>Freight Included in Commodity Cost</v>
      </c>
      <c r="AM3755" s="4"/>
      <c r="AN3755" t="e">
        <f>VLOOKUP([1]!Tabelle13[[#This Row],[Vlookup this ID for freight costs]],$AL$2:$AL$6811,2,FALSE)</f>
        <v>#REF!</v>
      </c>
      <c r="AO3755">
        <f t="shared" ref="AO3755:AO3756" si="1144">IF(AK:AK="",AC:AC*6.242+1.383 -2.844 + 3.145 -2.265  -2.026,AK:AK)</f>
        <v>17919.713540643999</v>
      </c>
      <c r="AP3755">
        <v>56.58</v>
      </c>
      <c r="AQ3755">
        <v>56.58</v>
      </c>
      <c r="AR3755" s="4">
        <v>15</v>
      </c>
      <c r="AS3755" s="4">
        <v>7</v>
      </c>
      <c r="AT3755" s="4">
        <v>2010</v>
      </c>
      <c r="AU3755" s="4">
        <v>28</v>
      </c>
      <c r="AV3755" s="4">
        <v>6</v>
      </c>
      <c r="AW3755" s="4">
        <v>2010</v>
      </c>
      <c r="AX3755" t="str">
        <f t="shared" si="1127"/>
        <v>No Delay</v>
      </c>
      <c r="AY3755">
        <f t="shared" si="1128"/>
        <v>0</v>
      </c>
    </row>
    <row r="3756" spans="1:51" x14ac:dyDescent="0.2">
      <c r="A3756" s="3">
        <v>82819</v>
      </c>
      <c r="B3756" s="1" t="s">
        <v>151</v>
      </c>
      <c r="C3756" s="1" t="s">
        <v>65</v>
      </c>
      <c r="D3756" s="1" t="s">
        <v>130</v>
      </c>
      <c r="E3756" s="1" t="s">
        <v>53</v>
      </c>
      <c r="F3756" s="1" t="s">
        <v>53</v>
      </c>
      <c r="G3756" s="13" t="s">
        <v>720</v>
      </c>
      <c r="H3756" s="12">
        <v>42369</v>
      </c>
      <c r="I3756" s="12" t="s">
        <v>2151</v>
      </c>
      <c r="J3756" s="12">
        <v>42249</v>
      </c>
      <c r="K3756" s="4">
        <v>6794</v>
      </c>
      <c r="L3756" s="1" t="s">
        <v>146</v>
      </c>
      <c r="M3756" s="1" t="s">
        <v>132</v>
      </c>
      <c r="N3756" s="1" t="s">
        <v>178</v>
      </c>
      <c r="O3756" s="1" t="s">
        <v>93</v>
      </c>
      <c r="P3756">
        <v>60</v>
      </c>
      <c r="Q3756">
        <v>5721</v>
      </c>
      <c r="R3756">
        <v>30492.93</v>
      </c>
      <c r="S3756">
        <v>5.33</v>
      </c>
      <c r="T3756">
        <v>0.09</v>
      </c>
      <c r="U3756">
        <f t="shared" si="1124"/>
        <v>30492.93</v>
      </c>
      <c r="V3756">
        <f t="shared" si="1125"/>
        <v>343260</v>
      </c>
      <c r="W3756" s="1" t="s">
        <v>155</v>
      </c>
      <c r="X3756" s="1" t="s">
        <v>1236</v>
      </c>
      <c r="Y3756" s="1" t="s">
        <v>156</v>
      </c>
      <c r="Z3756" s="3">
        <v>7726</v>
      </c>
      <c r="AA3756" s="4">
        <f t="shared" si="1142"/>
        <v>2873.0023860000001</v>
      </c>
      <c r="AB3756" s="2">
        <f t="shared" si="1143"/>
        <v>2873.0023860000001</v>
      </c>
      <c r="AC3756" s="4">
        <f>AD3756</f>
        <v>2535.2102360000004</v>
      </c>
      <c r="AD3756" s="4">
        <f t="shared" si="1130"/>
        <v>2535.2102360000004</v>
      </c>
      <c r="AE3756" s="4" t="s">
        <v>62</v>
      </c>
      <c r="AG3756" s="4" t="str">
        <f t="shared" si="1140"/>
        <v>Weight Captured Separately</v>
      </c>
      <c r="AI3756" t="e">
        <f t="shared" si="1126"/>
        <v>#N/A</v>
      </c>
      <c r="AJ3756" t="s">
        <v>63</v>
      </c>
      <c r="AK3756" s="2"/>
      <c r="AL3756" s="2" t="str">
        <f t="shared" si="1141"/>
        <v>Invoiced Separately</v>
      </c>
      <c r="AM3756" s="4"/>
      <c r="AN3756" t="e">
        <f>VLOOKUP([1]!Tabelle13[[#This Row],[Vlookup this ID for freight costs]],$AL$2:$AL$6811,2,FALSE)</f>
        <v>#REF!</v>
      </c>
      <c r="AO3756">
        <f t="shared" si="1144"/>
        <v>15822.175293112005</v>
      </c>
      <c r="AP3756">
        <v>35.89</v>
      </c>
      <c r="AQ3756">
        <v>35.89</v>
      </c>
      <c r="AR3756" s="4">
        <v>31</v>
      </c>
      <c r="AS3756" s="4">
        <v>12</v>
      </c>
      <c r="AT3756" s="4">
        <v>2015</v>
      </c>
      <c r="AU3756" s="4">
        <v>2</v>
      </c>
      <c r="AV3756" s="4">
        <v>9</v>
      </c>
      <c r="AW3756" s="4">
        <v>2015</v>
      </c>
      <c r="AX3756" t="str">
        <f t="shared" si="1127"/>
        <v>No Delay</v>
      </c>
      <c r="AY3756">
        <f t="shared" si="1128"/>
        <v>0</v>
      </c>
    </row>
    <row r="3757" spans="1:51" x14ac:dyDescent="0.2">
      <c r="A3757" s="3">
        <v>11627</v>
      </c>
      <c r="B3757" s="1" t="s">
        <v>95</v>
      </c>
      <c r="C3757" s="1" t="s">
        <v>65</v>
      </c>
      <c r="D3757" s="1" t="s">
        <v>130</v>
      </c>
      <c r="E3757" s="1" t="s">
        <v>53</v>
      </c>
      <c r="F3757" s="1" t="s">
        <v>53</v>
      </c>
      <c r="G3757" s="13" t="s">
        <v>583</v>
      </c>
      <c r="H3757" s="12">
        <v>39832</v>
      </c>
      <c r="I3757" s="12" t="s">
        <v>583</v>
      </c>
      <c r="J3757" s="12">
        <v>39832</v>
      </c>
      <c r="K3757" s="4">
        <v>1299</v>
      </c>
      <c r="L3757" s="1" t="s">
        <v>146</v>
      </c>
      <c r="M3757" s="1" t="s">
        <v>132</v>
      </c>
      <c r="N3757" s="1" t="s">
        <v>147</v>
      </c>
      <c r="O3757" s="1" t="s">
        <v>148</v>
      </c>
      <c r="P3757">
        <v>30</v>
      </c>
      <c r="Q3757">
        <v>32696</v>
      </c>
      <c r="R3757">
        <v>858270</v>
      </c>
      <c r="S3757">
        <v>26.25</v>
      </c>
      <c r="T3757">
        <v>0.88</v>
      </c>
      <c r="U3757">
        <f t="shared" si="1124"/>
        <v>858270</v>
      </c>
      <c r="V3757">
        <f t="shared" si="1125"/>
        <v>980880</v>
      </c>
      <c r="W3757" s="1" t="s">
        <v>149</v>
      </c>
      <c r="X3757" s="1" t="s">
        <v>150</v>
      </c>
      <c r="Y3757" s="1" t="s">
        <v>150</v>
      </c>
      <c r="Z3757" s="3">
        <v>4785</v>
      </c>
      <c r="AA3757" s="4">
        <f t="shared" si="1129"/>
        <v>2873</v>
      </c>
      <c r="AB3757" s="4">
        <f t="shared" ref="AB3757:AB3769" si="1145" xml:space="preserve"> 2244.740206  + 0.1097478*Q3757</f>
        <v>5833.0542748000007</v>
      </c>
      <c r="AC3757" s="4">
        <f t="shared" ref="AC3757:AC3769" si="1146">AF3757</f>
        <v>2873</v>
      </c>
      <c r="AD3757" s="4">
        <f t="shared" si="1130"/>
        <v>3519.6666666666665</v>
      </c>
      <c r="AE3757" s="4">
        <v>2873</v>
      </c>
      <c r="AF3757" s="4">
        <v>2873</v>
      </c>
      <c r="AG3757" s="4">
        <f t="shared" si="1140"/>
        <v>2873</v>
      </c>
      <c r="AH3757" s="4">
        <v>82611</v>
      </c>
      <c r="AI3757">
        <f t="shared" si="1126"/>
        <v>12213</v>
      </c>
      <c r="AJ3757">
        <v>7363.73</v>
      </c>
      <c r="AK3757" s="2">
        <v>7363.73</v>
      </c>
      <c r="AL3757" s="2">
        <f t="shared" si="1141"/>
        <v>7363.73</v>
      </c>
      <c r="AM3757" s="4"/>
      <c r="AN3757" t="e">
        <f>VLOOKUP([1]!Tabelle13[[#This Row],[Vlookup this ID for freight costs]],$AL$2:$AL$6811,2,FALSE)</f>
        <v>#REF!</v>
      </c>
      <c r="AP3757">
        <v>1682.21</v>
      </c>
      <c r="AQ3757">
        <v>1682.21</v>
      </c>
      <c r="AR3757" s="4">
        <v>19</v>
      </c>
      <c r="AS3757" s="4">
        <v>1</v>
      </c>
      <c r="AT3757" s="4">
        <v>2009</v>
      </c>
      <c r="AU3757" s="4">
        <v>19</v>
      </c>
      <c r="AV3757" s="4">
        <v>1</v>
      </c>
      <c r="AW3757" s="4">
        <v>2009</v>
      </c>
      <c r="AX3757" t="str">
        <f t="shared" si="1127"/>
        <v>No Delay</v>
      </c>
      <c r="AY3757">
        <f t="shared" si="1128"/>
        <v>0</v>
      </c>
    </row>
    <row r="3758" spans="1:51" x14ac:dyDescent="0.2">
      <c r="A3758" s="3">
        <v>85181</v>
      </c>
      <c r="B3758" s="1" t="s">
        <v>175</v>
      </c>
      <c r="C3758" s="1" t="s">
        <v>165</v>
      </c>
      <c r="D3758" s="1" t="s">
        <v>130</v>
      </c>
      <c r="E3758" s="1" t="s">
        <v>101</v>
      </c>
      <c r="F3758" s="1" t="s">
        <v>101</v>
      </c>
      <c r="G3758" s="13" t="s">
        <v>236</v>
      </c>
      <c r="H3758" s="12">
        <v>40633</v>
      </c>
      <c r="I3758" s="12" t="s">
        <v>591</v>
      </c>
      <c r="J3758" s="12">
        <v>40634</v>
      </c>
      <c r="K3758" s="4">
        <v>3116</v>
      </c>
      <c r="L3758" s="1" t="s">
        <v>146</v>
      </c>
      <c r="M3758" s="1" t="s">
        <v>132</v>
      </c>
      <c r="N3758" s="1" t="s">
        <v>265</v>
      </c>
      <c r="O3758" s="1" t="s">
        <v>93</v>
      </c>
      <c r="P3758">
        <v>60</v>
      </c>
      <c r="Q3758">
        <v>11979</v>
      </c>
      <c r="R3758">
        <v>30067.29</v>
      </c>
      <c r="S3758">
        <v>2.5099999999999998</v>
      </c>
      <c r="T3758">
        <v>0.04</v>
      </c>
      <c r="U3758">
        <f t="shared" si="1124"/>
        <v>30067.289999999997</v>
      </c>
      <c r="V3758">
        <f t="shared" si="1125"/>
        <v>718740</v>
      </c>
      <c r="W3758" s="1" t="s">
        <v>197</v>
      </c>
      <c r="X3758" s="1" t="s">
        <v>1236</v>
      </c>
      <c r="Y3758" s="1" t="s">
        <v>3082</v>
      </c>
      <c r="Z3758" s="3">
        <v>10265</v>
      </c>
      <c r="AA3758" s="4">
        <f t="shared" si="1129"/>
        <v>2875</v>
      </c>
      <c r="AB3758" s="4">
        <f t="shared" si="1145"/>
        <v>3559.4091022000002</v>
      </c>
      <c r="AC3758" s="4">
        <f t="shared" si="1146"/>
        <v>2875</v>
      </c>
      <c r="AD3758" s="4">
        <f t="shared" si="1130"/>
        <v>3543</v>
      </c>
      <c r="AE3758" s="3" t="s">
        <v>2162</v>
      </c>
      <c r="AF3758" s="3">
        <v>2875</v>
      </c>
      <c r="AG3758" s="4">
        <f>AI3758</f>
        <v>2875</v>
      </c>
      <c r="AH3758" s="4">
        <v>83493</v>
      </c>
      <c r="AI3758">
        <f t="shared" si="1126"/>
        <v>2875</v>
      </c>
      <c r="AJ3758" t="s">
        <v>2162</v>
      </c>
      <c r="AK3758" s="2">
        <v>23675.63</v>
      </c>
      <c r="AL3758" s="2">
        <f>AN3758</f>
        <v>23675.63</v>
      </c>
      <c r="AM3758" s="4">
        <v>83493</v>
      </c>
      <c r="AN3758">
        <f>INDEX($AJ$2:$AJ$6811,MATCH(AM3758,$A$2:$A$6811,0))</f>
        <v>23675.63</v>
      </c>
      <c r="AP3758">
        <v>64.83</v>
      </c>
      <c r="AQ3758">
        <v>64.83</v>
      </c>
      <c r="AR3758" s="4">
        <v>31</v>
      </c>
      <c r="AS3758" s="4">
        <v>3</v>
      </c>
      <c r="AT3758" s="4">
        <v>2011</v>
      </c>
      <c r="AU3758" s="4">
        <v>1</v>
      </c>
      <c r="AV3758" s="4">
        <v>4</v>
      </c>
      <c r="AW3758" s="4">
        <v>2011</v>
      </c>
      <c r="AX3758" t="str">
        <f t="shared" si="1127"/>
        <v>Delay</v>
      </c>
      <c r="AY3758">
        <f t="shared" si="1128"/>
        <v>1</v>
      </c>
    </row>
    <row r="3759" spans="1:51" x14ac:dyDescent="0.2">
      <c r="A3759" s="3">
        <v>86621</v>
      </c>
      <c r="B3759" s="1" t="s">
        <v>477</v>
      </c>
      <c r="C3759" s="1" t="s">
        <v>114</v>
      </c>
      <c r="D3759" s="1" t="s">
        <v>130</v>
      </c>
      <c r="E3759" s="1" t="s">
        <v>53</v>
      </c>
      <c r="F3759" s="1" t="s">
        <v>53</v>
      </c>
      <c r="G3759" s="13" t="s">
        <v>524</v>
      </c>
      <c r="H3759" s="12">
        <v>41607</v>
      </c>
      <c r="I3759" s="12" t="s">
        <v>696</v>
      </c>
      <c r="J3759" s="12">
        <v>41659</v>
      </c>
      <c r="K3759" s="4">
        <v>5204</v>
      </c>
      <c r="L3759" s="1" t="s">
        <v>146</v>
      </c>
      <c r="M3759" s="1" t="s">
        <v>132</v>
      </c>
      <c r="N3759" s="1" t="s">
        <v>159</v>
      </c>
      <c r="O3759" s="1" t="s">
        <v>93</v>
      </c>
      <c r="P3759">
        <v>30</v>
      </c>
      <c r="Q3759">
        <v>31760</v>
      </c>
      <c r="R3759">
        <v>192783.2</v>
      </c>
      <c r="S3759">
        <v>6.07</v>
      </c>
      <c r="T3759">
        <v>0.2</v>
      </c>
      <c r="U3759">
        <f t="shared" si="1124"/>
        <v>192783.2</v>
      </c>
      <c r="V3759">
        <f t="shared" si="1125"/>
        <v>952800</v>
      </c>
      <c r="W3759" s="1" t="s">
        <v>155</v>
      </c>
      <c r="X3759" s="1" t="s">
        <v>1236</v>
      </c>
      <c r="Y3759" s="1" t="s">
        <v>156</v>
      </c>
      <c r="Z3759" s="3">
        <v>6648</v>
      </c>
      <c r="AA3759" s="4">
        <f t="shared" si="1129"/>
        <v>2875</v>
      </c>
      <c r="AB3759" s="4">
        <f t="shared" si="1145"/>
        <v>5730.3303340000002</v>
      </c>
      <c r="AC3759" s="4">
        <f t="shared" si="1146"/>
        <v>2875</v>
      </c>
      <c r="AD3759" s="4">
        <f t="shared" si="1130"/>
        <v>2875</v>
      </c>
      <c r="AE3759" s="4">
        <v>2875</v>
      </c>
      <c r="AF3759" s="4">
        <v>2875</v>
      </c>
      <c r="AG3759" s="4">
        <f t="shared" ref="AG3759:AG3764" si="1147">AE3759</f>
        <v>2875</v>
      </c>
      <c r="AI3759" t="e">
        <f t="shared" si="1126"/>
        <v>#N/A</v>
      </c>
      <c r="AJ3759">
        <v>14275.5</v>
      </c>
      <c r="AK3759" s="2">
        <v>14275.5</v>
      </c>
      <c r="AL3759" s="2">
        <f t="shared" ref="AL3759:AL3764" si="1148">AJ3759</f>
        <v>14275.5</v>
      </c>
      <c r="AM3759" s="4"/>
      <c r="AN3759" t="e">
        <f>VLOOKUP([1]!Tabelle13[[#This Row],[Vlookup this ID for freight costs]],$AL$2:$AL$6811,2,FALSE)</f>
        <v>#REF!</v>
      </c>
      <c r="AP3759">
        <v>238.47</v>
      </c>
      <c r="AQ3759">
        <v>238.47</v>
      </c>
      <c r="AR3759" s="4">
        <v>29</v>
      </c>
      <c r="AS3759" s="4">
        <v>11</v>
      </c>
      <c r="AT3759" s="4">
        <v>2013</v>
      </c>
      <c r="AU3759" s="4">
        <v>20</v>
      </c>
      <c r="AV3759" s="4">
        <v>1</v>
      </c>
      <c r="AW3759" s="4">
        <v>2014</v>
      </c>
      <c r="AX3759" t="str">
        <f t="shared" si="1127"/>
        <v>Delay</v>
      </c>
      <c r="AY3759">
        <f t="shared" si="1128"/>
        <v>52</v>
      </c>
    </row>
    <row r="3760" spans="1:51" x14ac:dyDescent="0.2">
      <c r="A3760" s="3">
        <v>83493</v>
      </c>
      <c r="B3760" s="1" t="s">
        <v>175</v>
      </c>
      <c r="C3760" s="1" t="s">
        <v>165</v>
      </c>
      <c r="D3760" s="1" t="s">
        <v>130</v>
      </c>
      <c r="E3760" s="1" t="s">
        <v>101</v>
      </c>
      <c r="F3760" s="1" t="s">
        <v>101</v>
      </c>
      <c r="G3760" s="13" t="s">
        <v>236</v>
      </c>
      <c r="H3760" s="12">
        <v>40633</v>
      </c>
      <c r="I3760" s="12" t="s">
        <v>591</v>
      </c>
      <c r="J3760" s="12">
        <v>40634</v>
      </c>
      <c r="K3760" s="4">
        <v>3115</v>
      </c>
      <c r="L3760" s="1" t="s">
        <v>146</v>
      </c>
      <c r="M3760" s="1" t="s">
        <v>132</v>
      </c>
      <c r="N3760" s="1" t="s">
        <v>275</v>
      </c>
      <c r="O3760" s="1" t="s">
        <v>93</v>
      </c>
      <c r="P3760">
        <v>60</v>
      </c>
      <c r="Q3760">
        <v>30107</v>
      </c>
      <c r="R3760">
        <v>248683.82</v>
      </c>
      <c r="S3760">
        <v>8.26</v>
      </c>
      <c r="T3760">
        <v>0.14000000000000001</v>
      </c>
      <c r="U3760">
        <f t="shared" si="1124"/>
        <v>248683.82</v>
      </c>
      <c r="V3760">
        <f t="shared" si="1125"/>
        <v>1806420</v>
      </c>
      <c r="W3760" s="1" t="s">
        <v>155</v>
      </c>
      <c r="X3760" s="1" t="s">
        <v>1236</v>
      </c>
      <c r="Y3760" s="1" t="s">
        <v>156</v>
      </c>
      <c r="Z3760" s="3">
        <v>11413</v>
      </c>
      <c r="AA3760" s="4">
        <f t="shared" si="1129"/>
        <v>2875</v>
      </c>
      <c r="AB3760" s="4">
        <f t="shared" si="1145"/>
        <v>5548.9172206000003</v>
      </c>
      <c r="AC3760" s="4">
        <f t="shared" si="1146"/>
        <v>2875</v>
      </c>
      <c r="AD3760" s="4">
        <f t="shared" si="1130"/>
        <v>2875</v>
      </c>
      <c r="AE3760" s="4">
        <v>2875</v>
      </c>
      <c r="AF3760" s="4">
        <v>2875</v>
      </c>
      <c r="AG3760" s="4">
        <f t="shared" si="1147"/>
        <v>2875</v>
      </c>
      <c r="AI3760" t="e">
        <f t="shared" si="1126"/>
        <v>#N/A</v>
      </c>
      <c r="AJ3760">
        <v>23675.63</v>
      </c>
      <c r="AK3760" s="2">
        <v>23675.63</v>
      </c>
      <c r="AL3760" s="2">
        <f t="shared" si="1148"/>
        <v>23675.63</v>
      </c>
      <c r="AM3760" s="4"/>
      <c r="AN3760" t="e">
        <f>VLOOKUP([1]!Tabelle13[[#This Row],[Vlookup this ID for freight costs]],$AL$2:$AL$6811,2,FALSE)</f>
        <v>#REF!</v>
      </c>
      <c r="AP3760">
        <v>536.16</v>
      </c>
      <c r="AQ3760">
        <v>536.16</v>
      </c>
      <c r="AR3760" s="4">
        <v>31</v>
      </c>
      <c r="AS3760" s="4">
        <v>3</v>
      </c>
      <c r="AT3760" s="4">
        <v>2011</v>
      </c>
      <c r="AU3760" s="4">
        <v>1</v>
      </c>
      <c r="AV3760" s="4">
        <v>4</v>
      </c>
      <c r="AW3760" s="4">
        <v>2011</v>
      </c>
      <c r="AX3760" t="str">
        <f t="shared" si="1127"/>
        <v>Delay</v>
      </c>
      <c r="AY3760">
        <f t="shared" si="1128"/>
        <v>1</v>
      </c>
    </row>
    <row r="3761" spans="1:51" x14ac:dyDescent="0.2">
      <c r="A3761" s="3">
        <v>11061</v>
      </c>
      <c r="B3761" s="1" t="s">
        <v>119</v>
      </c>
      <c r="C3761" s="1" t="s">
        <v>114</v>
      </c>
      <c r="D3761" s="1" t="s">
        <v>130</v>
      </c>
      <c r="E3761" s="1" t="s">
        <v>101</v>
      </c>
      <c r="F3761" s="1" t="s">
        <v>101</v>
      </c>
      <c r="G3761" s="13" t="s">
        <v>1388</v>
      </c>
      <c r="H3761" s="12">
        <v>40060</v>
      </c>
      <c r="I3761" s="12" t="s">
        <v>1388</v>
      </c>
      <c r="J3761" s="12">
        <v>40060</v>
      </c>
      <c r="K3761" s="4">
        <v>1795</v>
      </c>
      <c r="L3761" s="1" t="s">
        <v>146</v>
      </c>
      <c r="M3761" s="1" t="s">
        <v>132</v>
      </c>
      <c r="N3761" s="1" t="s">
        <v>167</v>
      </c>
      <c r="O3761" s="1" t="s">
        <v>93</v>
      </c>
      <c r="P3761">
        <v>30</v>
      </c>
      <c r="Q3761">
        <v>37059</v>
      </c>
      <c r="R3761">
        <v>407649</v>
      </c>
      <c r="S3761">
        <v>11</v>
      </c>
      <c r="T3761">
        <v>0.37</v>
      </c>
      <c r="U3761">
        <f t="shared" si="1124"/>
        <v>407649</v>
      </c>
      <c r="V3761">
        <f t="shared" si="1125"/>
        <v>1111770</v>
      </c>
      <c r="W3761" s="1" t="s">
        <v>179</v>
      </c>
      <c r="X3761" s="1" t="s">
        <v>1236</v>
      </c>
      <c r="Y3761" s="1" t="s">
        <v>156</v>
      </c>
      <c r="Z3761" s="3">
        <v>14240</v>
      </c>
      <c r="AA3761" s="4">
        <f t="shared" si="1129"/>
        <v>2876</v>
      </c>
      <c r="AB3761" s="4">
        <f t="shared" si="1145"/>
        <v>6311.8839262000001</v>
      </c>
      <c r="AC3761" s="4">
        <f t="shared" si="1146"/>
        <v>2876</v>
      </c>
      <c r="AD3761" s="4">
        <f t="shared" si="1130"/>
        <v>2294.5</v>
      </c>
      <c r="AE3761" s="4">
        <v>2876</v>
      </c>
      <c r="AF3761" s="4">
        <v>2876</v>
      </c>
      <c r="AG3761" s="4">
        <f t="shared" si="1147"/>
        <v>2876</v>
      </c>
      <c r="AH3761" s="4">
        <v>83237</v>
      </c>
      <c r="AI3761">
        <f t="shared" si="1126"/>
        <v>12199</v>
      </c>
      <c r="AJ3761">
        <v>4506.18</v>
      </c>
      <c r="AK3761" s="2">
        <v>4506.18</v>
      </c>
      <c r="AL3761" s="2">
        <f t="shared" si="1148"/>
        <v>4506.18</v>
      </c>
      <c r="AM3761" s="4"/>
      <c r="AN3761" t="e">
        <f>VLOOKUP([1]!Tabelle13[[#This Row],[Vlookup this ID for freight costs]],$AL$2:$AL$6811,2,FALSE)</f>
        <v>#REF!</v>
      </c>
      <c r="AP3761">
        <v>798.99</v>
      </c>
      <c r="AQ3761">
        <v>798.99</v>
      </c>
      <c r="AR3761" s="4">
        <v>4</v>
      </c>
      <c r="AS3761" s="4">
        <v>9</v>
      </c>
      <c r="AT3761" s="4">
        <v>2009</v>
      </c>
      <c r="AU3761" s="4">
        <v>4</v>
      </c>
      <c r="AV3761" s="4">
        <v>9</v>
      </c>
      <c r="AW3761" s="4">
        <v>2009</v>
      </c>
      <c r="AX3761" t="str">
        <f t="shared" si="1127"/>
        <v>No Delay</v>
      </c>
      <c r="AY3761">
        <f t="shared" si="1128"/>
        <v>0</v>
      </c>
    </row>
    <row r="3762" spans="1:51" x14ac:dyDescent="0.2">
      <c r="A3762" s="3">
        <v>86786</v>
      </c>
      <c r="B3762" s="1" t="s">
        <v>175</v>
      </c>
      <c r="C3762" s="1" t="s">
        <v>165</v>
      </c>
      <c r="D3762" s="1" t="s">
        <v>130</v>
      </c>
      <c r="E3762" s="1" t="s">
        <v>101</v>
      </c>
      <c r="F3762" s="1" t="s">
        <v>101</v>
      </c>
      <c r="G3762" s="13" t="s">
        <v>774</v>
      </c>
      <c r="H3762" s="12">
        <v>42094</v>
      </c>
      <c r="I3762" s="12" t="s">
        <v>2163</v>
      </c>
      <c r="J3762" s="12">
        <v>42141</v>
      </c>
      <c r="K3762" s="4">
        <v>6567</v>
      </c>
      <c r="L3762" s="1" t="s">
        <v>146</v>
      </c>
      <c r="M3762" s="1" t="s">
        <v>132</v>
      </c>
      <c r="N3762" s="1" t="s">
        <v>238</v>
      </c>
      <c r="O3762" s="1" t="s">
        <v>93</v>
      </c>
      <c r="P3762">
        <v>30</v>
      </c>
      <c r="Q3762">
        <v>27365</v>
      </c>
      <c r="R3762">
        <v>125605.35</v>
      </c>
      <c r="S3762">
        <v>4.59</v>
      </c>
      <c r="T3762">
        <v>0.15</v>
      </c>
      <c r="U3762">
        <f t="shared" si="1124"/>
        <v>125605.34999999999</v>
      </c>
      <c r="V3762">
        <f t="shared" si="1125"/>
        <v>820950</v>
      </c>
      <c r="W3762" s="1" t="s">
        <v>1641</v>
      </c>
      <c r="X3762" s="1" t="s">
        <v>1236</v>
      </c>
      <c r="Y3762" s="1" t="s">
        <v>3085</v>
      </c>
      <c r="Z3762" s="3">
        <v>11946</v>
      </c>
      <c r="AA3762" s="4">
        <f t="shared" si="1129"/>
        <v>2885</v>
      </c>
      <c r="AB3762" s="4">
        <f t="shared" si="1145"/>
        <v>5247.9887529999996</v>
      </c>
      <c r="AC3762" s="4">
        <f t="shared" si="1146"/>
        <v>2885</v>
      </c>
      <c r="AD3762" s="4">
        <f t="shared" si="1130"/>
        <v>2885</v>
      </c>
      <c r="AE3762" s="4">
        <v>2885</v>
      </c>
      <c r="AF3762" s="4">
        <v>2885</v>
      </c>
      <c r="AG3762" s="4">
        <f t="shared" si="1147"/>
        <v>2885</v>
      </c>
      <c r="AI3762" t="e">
        <f t="shared" si="1126"/>
        <v>#N/A</v>
      </c>
      <c r="AJ3762">
        <v>2564.94</v>
      </c>
      <c r="AK3762" s="2">
        <v>2564.94</v>
      </c>
      <c r="AL3762" s="2">
        <f t="shared" si="1148"/>
        <v>2564.94</v>
      </c>
      <c r="AM3762" s="4"/>
      <c r="AN3762" t="e">
        <f>VLOOKUP([1]!Tabelle13[[#This Row],[Vlookup this ID for freight costs]],$AL$2:$AL$6811,2,FALSE)</f>
        <v>#REF!</v>
      </c>
      <c r="AP3762">
        <v>129.12</v>
      </c>
      <c r="AQ3762">
        <v>129.12</v>
      </c>
      <c r="AR3762" s="4">
        <v>31</v>
      </c>
      <c r="AS3762" s="4">
        <v>3</v>
      </c>
      <c r="AT3762" s="4">
        <v>2015</v>
      </c>
      <c r="AU3762" s="4">
        <v>17</v>
      </c>
      <c r="AV3762" s="4">
        <v>5</v>
      </c>
      <c r="AW3762" s="4">
        <v>2015</v>
      </c>
      <c r="AX3762" t="str">
        <f t="shared" si="1127"/>
        <v>Delay</v>
      </c>
      <c r="AY3762">
        <f t="shared" si="1128"/>
        <v>47</v>
      </c>
    </row>
    <row r="3763" spans="1:51" x14ac:dyDescent="0.2">
      <c r="A3763" s="3">
        <v>85665</v>
      </c>
      <c r="B3763" s="1" t="s">
        <v>151</v>
      </c>
      <c r="C3763" s="1" t="s">
        <v>65</v>
      </c>
      <c r="D3763" s="1" t="s">
        <v>130</v>
      </c>
      <c r="E3763" s="1" t="s">
        <v>152</v>
      </c>
      <c r="F3763" s="1" t="s">
        <v>152</v>
      </c>
      <c r="G3763" s="13" t="s">
        <v>194</v>
      </c>
      <c r="H3763" s="12">
        <v>40287</v>
      </c>
      <c r="I3763" s="12" t="s">
        <v>195</v>
      </c>
      <c r="J3763" s="12">
        <v>40268</v>
      </c>
      <c r="K3763" s="4">
        <v>2320</v>
      </c>
      <c r="L3763" s="1" t="s">
        <v>146</v>
      </c>
      <c r="M3763" s="1" t="s">
        <v>132</v>
      </c>
      <c r="N3763" s="1" t="s">
        <v>154</v>
      </c>
      <c r="O3763" s="1" t="s">
        <v>93</v>
      </c>
      <c r="P3763">
        <v>60</v>
      </c>
      <c r="Q3763">
        <v>24615</v>
      </c>
      <c r="R3763">
        <v>276180.3</v>
      </c>
      <c r="S3763">
        <v>11.22</v>
      </c>
      <c r="T3763">
        <v>0.19</v>
      </c>
      <c r="U3763">
        <f t="shared" si="1124"/>
        <v>276180.3</v>
      </c>
      <c r="V3763">
        <f t="shared" si="1125"/>
        <v>1476900</v>
      </c>
      <c r="W3763" s="1" t="s">
        <v>155</v>
      </c>
      <c r="X3763" s="1" t="s">
        <v>1236</v>
      </c>
      <c r="Y3763" s="1" t="s">
        <v>156</v>
      </c>
      <c r="Z3763" s="3">
        <v>7726</v>
      </c>
      <c r="AA3763" s="4">
        <f t="shared" si="1129"/>
        <v>2888</v>
      </c>
      <c r="AB3763" s="4">
        <f t="shared" si="1145"/>
        <v>4946.1823029999996</v>
      </c>
      <c r="AC3763" s="4">
        <f t="shared" si="1146"/>
        <v>2888</v>
      </c>
      <c r="AD3763" s="4">
        <f t="shared" si="1130"/>
        <v>2888</v>
      </c>
      <c r="AE3763" s="4">
        <v>2888</v>
      </c>
      <c r="AF3763" s="4">
        <v>2888</v>
      </c>
      <c r="AG3763" s="4">
        <f t="shared" si="1147"/>
        <v>2888</v>
      </c>
      <c r="AI3763" t="e">
        <f t="shared" si="1126"/>
        <v>#N/A</v>
      </c>
      <c r="AJ3763" t="s">
        <v>81</v>
      </c>
      <c r="AK3763" s="2"/>
      <c r="AL3763" s="2" t="str">
        <f t="shared" si="1148"/>
        <v>Freight Included in Commodity Cost</v>
      </c>
      <c r="AM3763" s="4"/>
      <c r="AN3763" t="e">
        <f>VLOOKUP([1]!Tabelle13[[#This Row],[Vlookup this ID for freight costs]],$AL$2:$AL$6811,2,FALSE)</f>
        <v>#REF!</v>
      </c>
      <c r="AP3763">
        <v>595.44000000000005</v>
      </c>
      <c r="AQ3763">
        <v>595.44000000000005</v>
      </c>
      <c r="AR3763" s="4">
        <v>19</v>
      </c>
      <c r="AS3763" s="4">
        <v>4</v>
      </c>
      <c r="AT3763" s="4">
        <v>2010</v>
      </c>
      <c r="AU3763" s="4">
        <v>31</v>
      </c>
      <c r="AV3763" s="4">
        <v>3</v>
      </c>
      <c r="AW3763" s="4">
        <v>2010</v>
      </c>
      <c r="AX3763" t="str">
        <f t="shared" si="1127"/>
        <v>No Delay</v>
      </c>
      <c r="AY3763">
        <f t="shared" si="1128"/>
        <v>0</v>
      </c>
    </row>
    <row r="3764" spans="1:51" x14ac:dyDescent="0.2">
      <c r="A3764" s="3">
        <v>83374</v>
      </c>
      <c r="B3764" s="1" t="s">
        <v>667</v>
      </c>
      <c r="C3764" s="1" t="s">
        <v>65</v>
      </c>
      <c r="D3764" s="1" t="s">
        <v>130</v>
      </c>
      <c r="E3764" s="1" t="s">
        <v>152</v>
      </c>
      <c r="F3764" s="1" t="s">
        <v>152</v>
      </c>
      <c r="G3764" s="13" t="s">
        <v>153</v>
      </c>
      <c r="H3764" s="12">
        <v>40165</v>
      </c>
      <c r="I3764" s="12" t="s">
        <v>516</v>
      </c>
      <c r="J3764" s="12">
        <v>40137</v>
      </c>
      <c r="K3764" s="4">
        <v>2024</v>
      </c>
      <c r="L3764" s="1" t="s">
        <v>146</v>
      </c>
      <c r="M3764" s="1" t="s">
        <v>132</v>
      </c>
      <c r="N3764" s="1" t="s">
        <v>167</v>
      </c>
      <c r="O3764" s="1" t="s">
        <v>93</v>
      </c>
      <c r="P3764">
        <v>30</v>
      </c>
      <c r="Q3764">
        <v>2666</v>
      </c>
      <c r="R3764">
        <v>15409.48</v>
      </c>
      <c r="S3764">
        <v>5.78</v>
      </c>
      <c r="T3764">
        <v>0.19</v>
      </c>
      <c r="U3764">
        <f t="shared" si="1124"/>
        <v>15409.480000000001</v>
      </c>
      <c r="V3764">
        <f t="shared" si="1125"/>
        <v>79980</v>
      </c>
      <c r="W3764" s="1" t="s">
        <v>155</v>
      </c>
      <c r="X3764" s="1" t="s">
        <v>1236</v>
      </c>
      <c r="Y3764" s="1" t="s">
        <v>156</v>
      </c>
      <c r="Z3764" s="3">
        <v>7726</v>
      </c>
      <c r="AA3764" s="4">
        <f t="shared" si="1129"/>
        <v>2889</v>
      </c>
      <c r="AB3764" s="4">
        <f t="shared" si="1145"/>
        <v>2537.3278408000001</v>
      </c>
      <c r="AC3764" s="4">
        <f t="shared" si="1146"/>
        <v>2889</v>
      </c>
      <c r="AD3764" s="4">
        <f t="shared" si="1130"/>
        <v>2417.8231695999998</v>
      </c>
      <c r="AE3764" s="4">
        <v>2889</v>
      </c>
      <c r="AF3764" s="4">
        <v>2889</v>
      </c>
      <c r="AG3764" s="4">
        <f t="shared" si="1147"/>
        <v>2889</v>
      </c>
      <c r="AI3764" t="e">
        <f t="shared" si="1126"/>
        <v>#N/A</v>
      </c>
      <c r="AJ3764">
        <v>21641.75</v>
      </c>
      <c r="AK3764" s="2">
        <v>21641.75</v>
      </c>
      <c r="AL3764" s="2">
        <f t="shared" si="1148"/>
        <v>21641.75</v>
      </c>
      <c r="AM3764" s="4"/>
      <c r="AN3764" t="e">
        <f>VLOOKUP([1]!Tabelle13[[#This Row],[Vlookup this ID for freight costs]],$AL$2:$AL$6811,2,FALSE)</f>
        <v>#REF!</v>
      </c>
      <c r="AP3764">
        <v>30.2</v>
      </c>
      <c r="AQ3764">
        <v>30.2</v>
      </c>
      <c r="AR3764" s="4">
        <v>18</v>
      </c>
      <c r="AS3764" s="4">
        <v>12</v>
      </c>
      <c r="AT3764" s="4">
        <v>2009</v>
      </c>
      <c r="AU3764" s="4">
        <v>20</v>
      </c>
      <c r="AV3764" s="4">
        <v>11</v>
      </c>
      <c r="AW3764" s="4">
        <v>2009</v>
      </c>
      <c r="AX3764" t="str">
        <f t="shared" si="1127"/>
        <v>No Delay</v>
      </c>
      <c r="AY3764">
        <f t="shared" si="1128"/>
        <v>0</v>
      </c>
    </row>
    <row r="3765" spans="1:51" x14ac:dyDescent="0.2">
      <c r="A3765" s="3">
        <v>83953</v>
      </c>
      <c r="B3765" s="1" t="s">
        <v>667</v>
      </c>
      <c r="C3765" s="1" t="s">
        <v>65</v>
      </c>
      <c r="D3765" s="1" t="s">
        <v>130</v>
      </c>
      <c r="E3765" s="1" t="s">
        <v>152</v>
      </c>
      <c r="F3765" s="1" t="s">
        <v>152</v>
      </c>
      <c r="G3765" s="13" t="s">
        <v>153</v>
      </c>
      <c r="H3765" s="12">
        <v>40165</v>
      </c>
      <c r="I3765" s="12" t="s">
        <v>516</v>
      </c>
      <c r="J3765" s="12">
        <v>40137</v>
      </c>
      <c r="K3765" s="4">
        <v>2025</v>
      </c>
      <c r="L3765" s="1" t="s">
        <v>146</v>
      </c>
      <c r="M3765" s="1" t="s">
        <v>132</v>
      </c>
      <c r="N3765" s="1" t="s">
        <v>221</v>
      </c>
      <c r="O3765" s="1" t="s">
        <v>93</v>
      </c>
      <c r="P3765">
        <v>60</v>
      </c>
      <c r="Q3765">
        <v>4050</v>
      </c>
      <c r="R3765">
        <v>5913</v>
      </c>
      <c r="S3765">
        <v>1.46</v>
      </c>
      <c r="T3765">
        <v>0.02</v>
      </c>
      <c r="U3765">
        <f t="shared" si="1124"/>
        <v>5913</v>
      </c>
      <c r="V3765">
        <f t="shared" si="1125"/>
        <v>243000</v>
      </c>
      <c r="W3765" s="1" t="s">
        <v>155</v>
      </c>
      <c r="X3765" s="1" t="s">
        <v>1236</v>
      </c>
      <c r="Y3765" s="1" t="s">
        <v>156</v>
      </c>
      <c r="Z3765" s="3">
        <v>7726</v>
      </c>
      <c r="AA3765" s="4">
        <f t="shared" si="1129"/>
        <v>2889</v>
      </c>
      <c r="AB3765" s="4">
        <f t="shared" si="1145"/>
        <v>2689.2187960000001</v>
      </c>
      <c r="AC3765" s="4">
        <f t="shared" si="1146"/>
        <v>2889</v>
      </c>
      <c r="AD3765" s="4">
        <f t="shared" si="1130"/>
        <v>2115.8100810000001</v>
      </c>
      <c r="AE3765" s="3" t="s">
        <v>2164</v>
      </c>
      <c r="AF3765" s="3">
        <v>2889</v>
      </c>
      <c r="AG3765" s="4">
        <f>AI3765</f>
        <v>2889</v>
      </c>
      <c r="AH3765" s="4">
        <v>83374</v>
      </c>
      <c r="AI3765">
        <f t="shared" si="1126"/>
        <v>2889</v>
      </c>
      <c r="AJ3765" t="s">
        <v>2164</v>
      </c>
      <c r="AK3765" s="2">
        <v>21641.75</v>
      </c>
      <c r="AL3765" s="2">
        <f>AN3765</f>
        <v>21641.75</v>
      </c>
      <c r="AM3765" s="4">
        <v>83374</v>
      </c>
      <c r="AN3765">
        <f>INDEX($AJ$2:$AJ$6811,MATCH(AM3765,$A$2:$A$6811,0))</f>
        <v>21641.75</v>
      </c>
      <c r="AP3765">
        <v>11.59</v>
      </c>
      <c r="AQ3765">
        <v>11.59</v>
      </c>
      <c r="AR3765" s="4">
        <v>18</v>
      </c>
      <c r="AS3765" s="4">
        <v>12</v>
      </c>
      <c r="AT3765" s="4">
        <v>2009</v>
      </c>
      <c r="AU3765" s="4">
        <v>20</v>
      </c>
      <c r="AV3765" s="4">
        <v>11</v>
      </c>
      <c r="AW3765" s="4">
        <v>2009</v>
      </c>
      <c r="AX3765" t="str">
        <f t="shared" si="1127"/>
        <v>No Delay</v>
      </c>
      <c r="AY3765">
        <f t="shared" si="1128"/>
        <v>0</v>
      </c>
    </row>
    <row r="3766" spans="1:51" x14ac:dyDescent="0.2">
      <c r="A3766" s="3">
        <v>83954</v>
      </c>
      <c r="B3766" s="1" t="s">
        <v>667</v>
      </c>
      <c r="C3766" s="1" t="s">
        <v>65</v>
      </c>
      <c r="D3766" s="1" t="s">
        <v>130</v>
      </c>
      <c r="E3766" s="1" t="s">
        <v>152</v>
      </c>
      <c r="F3766" s="1" t="s">
        <v>152</v>
      </c>
      <c r="G3766" s="13" t="s">
        <v>153</v>
      </c>
      <c r="H3766" s="12">
        <v>40165</v>
      </c>
      <c r="I3766" s="12" t="s">
        <v>516</v>
      </c>
      <c r="J3766" s="12">
        <v>40137</v>
      </c>
      <c r="K3766" s="4">
        <v>2026</v>
      </c>
      <c r="L3766" s="1" t="s">
        <v>146</v>
      </c>
      <c r="M3766" s="1" t="s">
        <v>132</v>
      </c>
      <c r="N3766" s="1" t="s">
        <v>178</v>
      </c>
      <c r="O3766" s="1" t="s">
        <v>93</v>
      </c>
      <c r="P3766">
        <v>60</v>
      </c>
      <c r="Q3766">
        <v>8383</v>
      </c>
      <c r="R3766">
        <v>63123.99</v>
      </c>
      <c r="S3766">
        <v>7.53</v>
      </c>
      <c r="T3766">
        <v>0.13</v>
      </c>
      <c r="U3766">
        <f t="shared" si="1124"/>
        <v>63123.990000000005</v>
      </c>
      <c r="V3766">
        <f t="shared" si="1125"/>
        <v>502980</v>
      </c>
      <c r="W3766" s="1" t="s">
        <v>155</v>
      </c>
      <c r="X3766" s="1" t="s">
        <v>1236</v>
      </c>
      <c r="Y3766" s="1" t="s">
        <v>156</v>
      </c>
      <c r="Z3766" s="3">
        <v>7726</v>
      </c>
      <c r="AA3766" s="4">
        <f t="shared" si="1129"/>
        <v>2889</v>
      </c>
      <c r="AB3766" s="4">
        <f t="shared" si="1145"/>
        <v>3164.7560134</v>
      </c>
      <c r="AC3766" s="4">
        <f t="shared" si="1146"/>
        <v>2889</v>
      </c>
      <c r="AD3766" s="4">
        <f t="shared" si="1130"/>
        <v>2889</v>
      </c>
      <c r="AE3766" s="3" t="s">
        <v>2164</v>
      </c>
      <c r="AF3766" s="3">
        <v>2889</v>
      </c>
      <c r="AG3766" s="4">
        <f>AI3766</f>
        <v>2889</v>
      </c>
      <c r="AH3766" s="4">
        <v>83374</v>
      </c>
      <c r="AI3766">
        <f t="shared" si="1126"/>
        <v>2889</v>
      </c>
      <c r="AJ3766" t="s">
        <v>2164</v>
      </c>
      <c r="AK3766" s="2">
        <v>21641.75</v>
      </c>
      <c r="AL3766" s="2">
        <f>AN3766</f>
        <v>21641.75</v>
      </c>
      <c r="AM3766" s="4">
        <v>83374</v>
      </c>
      <c r="AN3766">
        <f>INDEX($AJ$2:$AJ$6811,MATCH(AM3766,$A$2:$A$6811,0))</f>
        <v>21641.75</v>
      </c>
      <c r="AP3766">
        <v>123.72</v>
      </c>
      <c r="AQ3766">
        <v>123.72</v>
      </c>
      <c r="AR3766" s="4">
        <v>18</v>
      </c>
      <c r="AS3766" s="4">
        <v>12</v>
      </c>
      <c r="AT3766" s="4">
        <v>2009</v>
      </c>
      <c r="AU3766" s="4">
        <v>20</v>
      </c>
      <c r="AV3766" s="4">
        <v>11</v>
      </c>
      <c r="AW3766" s="4">
        <v>2009</v>
      </c>
      <c r="AX3766" t="str">
        <f t="shared" si="1127"/>
        <v>No Delay</v>
      </c>
      <c r="AY3766">
        <f t="shared" si="1128"/>
        <v>0</v>
      </c>
    </row>
    <row r="3767" spans="1:51" x14ac:dyDescent="0.2">
      <c r="A3767" s="3">
        <v>86242</v>
      </c>
      <c r="B3767" s="1" t="s">
        <v>667</v>
      </c>
      <c r="C3767" s="1" t="s">
        <v>65</v>
      </c>
      <c r="D3767" s="1" t="s">
        <v>130</v>
      </c>
      <c r="E3767" s="1" t="s">
        <v>152</v>
      </c>
      <c r="F3767" s="1" t="s">
        <v>152</v>
      </c>
      <c r="G3767" s="13" t="s">
        <v>153</v>
      </c>
      <c r="H3767" s="12">
        <v>40165</v>
      </c>
      <c r="I3767" s="12" t="s">
        <v>516</v>
      </c>
      <c r="J3767" s="12">
        <v>40137</v>
      </c>
      <c r="K3767" s="4">
        <v>2028</v>
      </c>
      <c r="L3767" s="1" t="s">
        <v>146</v>
      </c>
      <c r="M3767" s="1" t="s">
        <v>132</v>
      </c>
      <c r="N3767" s="1" t="s">
        <v>265</v>
      </c>
      <c r="O3767" s="1" t="s">
        <v>93</v>
      </c>
      <c r="P3767">
        <v>60</v>
      </c>
      <c r="Q3767">
        <v>20025</v>
      </c>
      <c r="R3767">
        <v>58072.5</v>
      </c>
      <c r="S3767">
        <v>2.9</v>
      </c>
      <c r="T3767">
        <v>0.05</v>
      </c>
      <c r="U3767">
        <f t="shared" si="1124"/>
        <v>58072.5</v>
      </c>
      <c r="V3767">
        <f t="shared" si="1125"/>
        <v>1201500</v>
      </c>
      <c r="W3767" s="1" t="s">
        <v>155</v>
      </c>
      <c r="X3767" s="1" t="s">
        <v>1236</v>
      </c>
      <c r="Y3767" s="1" t="s">
        <v>156</v>
      </c>
      <c r="Z3767" s="3">
        <v>7726</v>
      </c>
      <c r="AA3767" s="4">
        <f t="shared" si="1129"/>
        <v>2889</v>
      </c>
      <c r="AB3767" s="4">
        <f t="shared" si="1145"/>
        <v>4442.4399009999997</v>
      </c>
      <c r="AC3767" s="4">
        <f t="shared" si="1146"/>
        <v>2889</v>
      </c>
      <c r="AD3767" s="4">
        <f t="shared" si="1130"/>
        <v>2889</v>
      </c>
      <c r="AE3767" s="3" t="s">
        <v>2164</v>
      </c>
      <c r="AF3767" s="3">
        <v>2889</v>
      </c>
      <c r="AG3767" s="4">
        <f>AI3767</f>
        <v>2889</v>
      </c>
      <c r="AH3767" s="4">
        <v>83374</v>
      </c>
      <c r="AI3767">
        <f t="shared" si="1126"/>
        <v>2889</v>
      </c>
      <c r="AJ3767" t="s">
        <v>2164</v>
      </c>
      <c r="AK3767" s="2">
        <v>21641.75</v>
      </c>
      <c r="AL3767" s="2">
        <f>AN3767</f>
        <v>21641.75</v>
      </c>
      <c r="AM3767" s="4">
        <v>83374</v>
      </c>
      <c r="AN3767">
        <f>INDEX($AJ$2:$AJ$6811,MATCH(AM3767,$A$2:$A$6811,0))</f>
        <v>21641.75</v>
      </c>
      <c r="AP3767">
        <v>113.82</v>
      </c>
      <c r="AQ3767">
        <v>113.82</v>
      </c>
      <c r="AR3767" s="4">
        <v>18</v>
      </c>
      <c r="AS3767" s="4">
        <v>12</v>
      </c>
      <c r="AT3767" s="4">
        <v>2009</v>
      </c>
      <c r="AU3767" s="4">
        <v>20</v>
      </c>
      <c r="AV3767" s="4">
        <v>11</v>
      </c>
      <c r="AW3767" s="4">
        <v>2009</v>
      </c>
      <c r="AX3767" t="str">
        <f t="shared" si="1127"/>
        <v>No Delay</v>
      </c>
      <c r="AY3767">
        <f t="shared" si="1128"/>
        <v>0</v>
      </c>
    </row>
    <row r="3768" spans="1:51" x14ac:dyDescent="0.2">
      <c r="A3768" s="3">
        <v>47025</v>
      </c>
      <c r="B3768" s="1" t="s">
        <v>168</v>
      </c>
      <c r="C3768" s="1" t="s">
        <v>150</v>
      </c>
      <c r="D3768" s="1" t="s">
        <v>100</v>
      </c>
      <c r="E3768" s="1" t="s">
        <v>53</v>
      </c>
      <c r="F3768" s="1" t="s">
        <v>53</v>
      </c>
      <c r="G3768" s="13" t="s">
        <v>2165</v>
      </c>
      <c r="H3768" s="12">
        <v>40330</v>
      </c>
      <c r="I3768" s="12" t="s">
        <v>2165</v>
      </c>
      <c r="J3768" s="12">
        <v>40330</v>
      </c>
      <c r="K3768" s="4">
        <v>2490</v>
      </c>
      <c r="L3768" s="1" t="s">
        <v>146</v>
      </c>
      <c r="M3768" s="1" t="s">
        <v>170</v>
      </c>
      <c r="N3768" s="1" t="s">
        <v>167</v>
      </c>
      <c r="O3768" s="1" t="s">
        <v>93</v>
      </c>
      <c r="P3768">
        <v>30</v>
      </c>
      <c r="Q3768">
        <v>34044</v>
      </c>
      <c r="R3768">
        <v>158985.48000000001</v>
      </c>
      <c r="S3768">
        <v>4.67</v>
      </c>
      <c r="T3768">
        <v>0.16</v>
      </c>
      <c r="U3768">
        <f t="shared" si="1124"/>
        <v>158985.48000000001</v>
      </c>
      <c r="V3768">
        <f t="shared" si="1125"/>
        <v>1021320</v>
      </c>
      <c r="W3768" s="1" t="s">
        <v>155</v>
      </c>
      <c r="X3768" s="1" t="s">
        <v>1236</v>
      </c>
      <c r="Y3768" s="1" t="s">
        <v>156</v>
      </c>
      <c r="Z3768" s="3">
        <v>8107</v>
      </c>
      <c r="AA3768" s="4">
        <f t="shared" si="1129"/>
        <v>2892</v>
      </c>
      <c r="AB3768" s="4">
        <f t="shared" si="1145"/>
        <v>5980.9943092000003</v>
      </c>
      <c r="AC3768" s="4">
        <f t="shared" si="1146"/>
        <v>2892</v>
      </c>
      <c r="AD3768" s="4">
        <f t="shared" si="1130"/>
        <v>2892</v>
      </c>
      <c r="AE3768" s="4">
        <v>2892</v>
      </c>
      <c r="AF3768" s="4">
        <v>2892</v>
      </c>
      <c r="AG3768" s="4">
        <f t="shared" ref="AG3768:AG3784" si="1149">AE3768</f>
        <v>2892</v>
      </c>
      <c r="AI3768" t="e">
        <f t="shared" si="1126"/>
        <v>#N/A</v>
      </c>
      <c r="AJ3768">
        <v>6105.79</v>
      </c>
      <c r="AK3768" s="2">
        <v>6105.79</v>
      </c>
      <c r="AL3768" s="2">
        <f t="shared" ref="AL3768:AL3784" si="1150">AJ3768</f>
        <v>6105.79</v>
      </c>
      <c r="AM3768" s="4"/>
      <c r="AN3768" t="e">
        <f>VLOOKUP([1]!Tabelle13[[#This Row],[Vlookup this ID for freight costs]],$AL$2:$AL$6811,2,FALSE)</f>
        <v>#REF!</v>
      </c>
      <c r="AP3768">
        <v>342.77</v>
      </c>
      <c r="AQ3768">
        <v>342.77</v>
      </c>
      <c r="AR3768" s="4">
        <v>1</v>
      </c>
      <c r="AS3768" s="4">
        <v>6</v>
      </c>
      <c r="AT3768" s="4">
        <v>2010</v>
      </c>
      <c r="AU3768" s="4">
        <v>1</v>
      </c>
      <c r="AV3768" s="4">
        <v>6</v>
      </c>
      <c r="AW3768" s="4">
        <v>2010</v>
      </c>
      <c r="AX3768" t="str">
        <f t="shared" si="1127"/>
        <v>No Delay</v>
      </c>
      <c r="AY3768">
        <f t="shared" si="1128"/>
        <v>0</v>
      </c>
    </row>
    <row r="3769" spans="1:51" x14ac:dyDescent="0.2">
      <c r="A3769" s="3">
        <v>11075</v>
      </c>
      <c r="B3769" s="1" t="s">
        <v>119</v>
      </c>
      <c r="C3769" s="1" t="s">
        <v>114</v>
      </c>
      <c r="D3769" s="1" t="s">
        <v>130</v>
      </c>
      <c r="E3769" s="1" t="s">
        <v>101</v>
      </c>
      <c r="F3769" s="1" t="s">
        <v>101</v>
      </c>
      <c r="G3769" s="13" t="s">
        <v>399</v>
      </c>
      <c r="H3769" s="12">
        <v>40115</v>
      </c>
      <c r="I3769" s="12" t="s">
        <v>399</v>
      </c>
      <c r="J3769" s="12">
        <v>40115</v>
      </c>
      <c r="K3769" s="4">
        <v>1977</v>
      </c>
      <c r="L3769" s="1" t="s">
        <v>146</v>
      </c>
      <c r="M3769" s="1" t="s">
        <v>132</v>
      </c>
      <c r="N3769" s="1" t="s">
        <v>167</v>
      </c>
      <c r="O3769" s="1" t="s">
        <v>93</v>
      </c>
      <c r="P3769">
        <v>30</v>
      </c>
      <c r="Q3769">
        <v>34036</v>
      </c>
      <c r="R3769">
        <v>196728.08</v>
      </c>
      <c r="S3769">
        <v>5.78</v>
      </c>
      <c r="T3769">
        <v>0.19</v>
      </c>
      <c r="U3769">
        <f t="shared" si="1124"/>
        <v>196728.08000000002</v>
      </c>
      <c r="V3769">
        <f t="shared" si="1125"/>
        <v>1021080</v>
      </c>
      <c r="W3769" s="1" t="s">
        <v>155</v>
      </c>
      <c r="X3769" s="1" t="s">
        <v>1236</v>
      </c>
      <c r="Y3769" s="1" t="s">
        <v>156</v>
      </c>
      <c r="Z3769" s="3">
        <v>14240</v>
      </c>
      <c r="AA3769" s="4">
        <f t="shared" si="1129"/>
        <v>2901</v>
      </c>
      <c r="AB3769" s="4">
        <f t="shared" si="1145"/>
        <v>5980.1163268</v>
      </c>
      <c r="AC3769" s="4">
        <f t="shared" si="1146"/>
        <v>2901</v>
      </c>
      <c r="AD3769" s="4">
        <f t="shared" si="1130"/>
        <v>2901</v>
      </c>
      <c r="AE3769" s="4">
        <v>2901</v>
      </c>
      <c r="AF3769" s="4">
        <v>2901</v>
      </c>
      <c r="AG3769" s="4">
        <f t="shared" si="1149"/>
        <v>2901</v>
      </c>
      <c r="AH3769" s="4">
        <v>84409</v>
      </c>
      <c r="AI3769">
        <f t="shared" si="1126"/>
        <v>6589</v>
      </c>
      <c r="AJ3769">
        <v>4897.42</v>
      </c>
      <c r="AK3769" s="2">
        <v>4897.42</v>
      </c>
      <c r="AL3769" s="2">
        <f t="shared" si="1150"/>
        <v>4897.42</v>
      </c>
      <c r="AM3769" s="4"/>
      <c r="AN3769" t="e">
        <f>VLOOKUP([1]!Tabelle13[[#This Row],[Vlookup this ID for freight costs]],$AL$2:$AL$6811,2,FALSE)</f>
        <v>#REF!</v>
      </c>
      <c r="AP3769">
        <v>424.15</v>
      </c>
      <c r="AQ3769">
        <v>424.15</v>
      </c>
      <c r="AR3769" s="4">
        <v>29</v>
      </c>
      <c r="AS3769" s="4">
        <v>10</v>
      </c>
      <c r="AT3769" s="4">
        <v>2009</v>
      </c>
      <c r="AU3769" s="4">
        <v>29</v>
      </c>
      <c r="AV3769" s="4">
        <v>10</v>
      </c>
      <c r="AW3769" s="4">
        <v>2009</v>
      </c>
      <c r="AX3769" t="str">
        <f t="shared" si="1127"/>
        <v>No Delay</v>
      </c>
      <c r="AY3769">
        <f t="shared" si="1128"/>
        <v>0</v>
      </c>
    </row>
    <row r="3770" spans="1:51" x14ac:dyDescent="0.2">
      <c r="A3770" s="3">
        <v>10343</v>
      </c>
      <c r="B3770" s="1" t="s">
        <v>1918</v>
      </c>
      <c r="C3770" s="1" t="s">
        <v>150</v>
      </c>
      <c r="D3770" s="1" t="s">
        <v>100</v>
      </c>
      <c r="E3770" s="1" t="s">
        <v>53</v>
      </c>
      <c r="F3770" s="1" t="s">
        <v>53</v>
      </c>
      <c r="G3770" s="13" t="s">
        <v>351</v>
      </c>
      <c r="H3770" s="12">
        <v>39896</v>
      </c>
      <c r="I3770" s="12" t="s">
        <v>1160</v>
      </c>
      <c r="J3770" s="12">
        <v>39783</v>
      </c>
      <c r="K3770" s="4">
        <v>1235</v>
      </c>
      <c r="L3770" s="1" t="s">
        <v>146</v>
      </c>
      <c r="M3770" s="1" t="s">
        <v>1920</v>
      </c>
      <c r="N3770" s="1" t="s">
        <v>171</v>
      </c>
      <c r="O3770" s="1" t="s">
        <v>93</v>
      </c>
      <c r="P3770">
        <v>60</v>
      </c>
      <c r="Q3770">
        <v>6000</v>
      </c>
      <c r="R3770">
        <v>32520</v>
      </c>
      <c r="S3770">
        <v>5.42</v>
      </c>
      <c r="T3770">
        <v>0.09</v>
      </c>
      <c r="U3770">
        <f t="shared" si="1124"/>
        <v>32520</v>
      </c>
      <c r="V3770">
        <f t="shared" si="1125"/>
        <v>360000</v>
      </c>
      <c r="W3770" s="1" t="s">
        <v>155</v>
      </c>
      <c r="X3770" s="1" t="s">
        <v>1236</v>
      </c>
      <c r="Y3770" s="1" t="s">
        <v>156</v>
      </c>
      <c r="Z3770" s="3">
        <v>8107</v>
      </c>
      <c r="AA3770" s="4">
        <f t="shared" ref="AA3770:AA3773" si="1151">AB3770</f>
        <v>2903.620962</v>
      </c>
      <c r="AB3770" s="2">
        <f t="shared" ref="AB3770:AB3773" si="1152">2245.156962+0.109744*Q3770</f>
        <v>2903.620962</v>
      </c>
      <c r="AC3770" s="4">
        <f>AD3770</f>
        <v>2257.4050337499998</v>
      </c>
      <c r="AD3770" s="4">
        <f t="shared" si="1130"/>
        <v>2257.4050337499998</v>
      </c>
      <c r="AE3770" s="4" t="s">
        <v>62</v>
      </c>
      <c r="AG3770" s="4" t="str">
        <f t="shared" si="1149"/>
        <v>Weight Captured Separately</v>
      </c>
      <c r="AH3770" s="4">
        <v>82507</v>
      </c>
      <c r="AI3770">
        <f t="shared" si="1126"/>
        <v>18204</v>
      </c>
      <c r="AJ3770" t="s">
        <v>81</v>
      </c>
      <c r="AK3770" s="2"/>
      <c r="AL3770" s="2" t="str">
        <f t="shared" si="1150"/>
        <v>Freight Included in Commodity Cost</v>
      </c>
      <c r="AM3770" s="4"/>
      <c r="AN3770" t="e">
        <f>VLOOKUP([1]!Tabelle13[[#This Row],[Vlookup this ID for freight costs]],$AL$2:$AL$6811,2,FALSE)</f>
        <v>#REF!</v>
      </c>
      <c r="AO3770">
        <f t="shared" ref="AO3770:AO3773" si="1153">IF(AK:AK="",AC:AC*6.242+1.383 -2.844 + 3.145 -2.265  -2.026,AK:AK)</f>
        <v>14088.115220667501</v>
      </c>
      <c r="AP3770">
        <v>63.74</v>
      </c>
      <c r="AQ3770">
        <v>63.74</v>
      </c>
      <c r="AR3770" s="4">
        <v>24</v>
      </c>
      <c r="AS3770" s="4">
        <v>4</v>
      </c>
      <c r="AT3770" s="4">
        <v>2009</v>
      </c>
      <c r="AU3770" s="4">
        <v>1</v>
      </c>
      <c r="AV3770" s="4">
        <v>12</v>
      </c>
      <c r="AW3770" s="4">
        <v>2008</v>
      </c>
      <c r="AX3770" t="str">
        <f t="shared" si="1127"/>
        <v>No Delay</v>
      </c>
      <c r="AY3770">
        <f t="shared" si="1128"/>
        <v>0</v>
      </c>
    </row>
    <row r="3771" spans="1:51" x14ac:dyDescent="0.2">
      <c r="A3771" s="3">
        <v>9055</v>
      </c>
      <c r="B3771" s="1" t="s">
        <v>1918</v>
      </c>
      <c r="C3771" s="1" t="s">
        <v>150</v>
      </c>
      <c r="D3771" s="1" t="s">
        <v>100</v>
      </c>
      <c r="E3771" s="1" t="s">
        <v>53</v>
      </c>
      <c r="F3771" s="1" t="s">
        <v>53</v>
      </c>
      <c r="G3771" s="13" t="s">
        <v>1996</v>
      </c>
      <c r="H3771" s="12">
        <v>39989</v>
      </c>
      <c r="I3771" s="12" t="s">
        <v>2032</v>
      </c>
      <c r="J3771" s="12">
        <v>39918</v>
      </c>
      <c r="K3771" s="4">
        <v>1469</v>
      </c>
      <c r="L3771" s="1" t="s">
        <v>146</v>
      </c>
      <c r="M3771" s="1" t="s">
        <v>1920</v>
      </c>
      <c r="N3771" s="1" t="s">
        <v>1939</v>
      </c>
      <c r="O3771" s="1" t="s">
        <v>1940</v>
      </c>
      <c r="P3771">
        <v>60</v>
      </c>
      <c r="Q3771">
        <v>6000</v>
      </c>
      <c r="R3771">
        <v>100560</v>
      </c>
      <c r="S3771">
        <v>16.760000000000002</v>
      </c>
      <c r="T3771">
        <v>0.28000000000000003</v>
      </c>
      <c r="U3771">
        <f t="shared" si="1124"/>
        <v>100560.00000000001</v>
      </c>
      <c r="V3771">
        <f t="shared" si="1125"/>
        <v>360000</v>
      </c>
      <c r="W3771" s="1" t="s">
        <v>1941</v>
      </c>
      <c r="X3771" s="1" t="s">
        <v>1942</v>
      </c>
      <c r="Y3771" s="1" t="s">
        <v>1942</v>
      </c>
      <c r="Z3771" s="3">
        <v>7737</v>
      </c>
      <c r="AA3771" s="4">
        <f t="shared" si="1151"/>
        <v>2903.620962</v>
      </c>
      <c r="AB3771" s="2">
        <f t="shared" si="1152"/>
        <v>2903.620962</v>
      </c>
      <c r="AC3771" s="4">
        <f>AD3771</f>
        <v>2257.4050337499998</v>
      </c>
      <c r="AD3771" s="4">
        <f t="shared" si="1130"/>
        <v>2257.4050337499998</v>
      </c>
      <c r="AE3771" s="4" t="s">
        <v>62</v>
      </c>
      <c r="AG3771" s="4" t="str">
        <f t="shared" si="1149"/>
        <v>Weight Captured Separately</v>
      </c>
      <c r="AH3771" s="4">
        <v>66768</v>
      </c>
      <c r="AI3771">
        <f t="shared" si="1126"/>
        <v>90</v>
      </c>
      <c r="AJ3771" t="s">
        <v>81</v>
      </c>
      <c r="AK3771" s="2"/>
      <c r="AL3771" s="2" t="str">
        <f t="shared" si="1150"/>
        <v>Freight Included in Commodity Cost</v>
      </c>
      <c r="AM3771" s="4"/>
      <c r="AN3771" t="e">
        <f>VLOOKUP([1]!Tabelle13[[#This Row],[Vlookup this ID for freight costs]],$AL$2:$AL$6811,2,FALSE)</f>
        <v>#REF!</v>
      </c>
      <c r="AO3771">
        <f t="shared" si="1153"/>
        <v>14088.115220667501</v>
      </c>
      <c r="AP3771">
        <v>197.1</v>
      </c>
      <c r="AQ3771">
        <v>197.1</v>
      </c>
      <c r="AR3771" s="4">
        <v>25</v>
      </c>
      <c r="AS3771" s="4">
        <v>6</v>
      </c>
      <c r="AT3771" s="4">
        <v>2009</v>
      </c>
      <c r="AU3771" s="4">
        <v>15</v>
      </c>
      <c r="AV3771" s="4">
        <v>4</v>
      </c>
      <c r="AW3771" s="4">
        <v>2009</v>
      </c>
      <c r="AX3771" t="str">
        <f t="shared" si="1127"/>
        <v>No Delay</v>
      </c>
      <c r="AY3771">
        <f t="shared" si="1128"/>
        <v>0</v>
      </c>
    </row>
    <row r="3772" spans="1:51" x14ac:dyDescent="0.2">
      <c r="A3772" s="3">
        <v>1085</v>
      </c>
      <c r="B3772" s="1" t="s">
        <v>1918</v>
      </c>
      <c r="C3772" s="1" t="s">
        <v>150</v>
      </c>
      <c r="D3772" s="1" t="s">
        <v>100</v>
      </c>
      <c r="E3772" s="1" t="s">
        <v>53</v>
      </c>
      <c r="F3772" s="1" t="s">
        <v>53</v>
      </c>
      <c r="G3772" s="13" t="s">
        <v>1996</v>
      </c>
      <c r="H3772" s="12">
        <v>39989</v>
      </c>
      <c r="I3772" s="12" t="s">
        <v>1778</v>
      </c>
      <c r="J3772" s="12">
        <v>39932</v>
      </c>
      <c r="K3772" s="4">
        <v>1510</v>
      </c>
      <c r="L3772" s="1" t="s">
        <v>146</v>
      </c>
      <c r="M3772" s="1" t="s">
        <v>1920</v>
      </c>
      <c r="N3772" s="1" t="s">
        <v>1943</v>
      </c>
      <c r="O3772" s="1" t="s">
        <v>897</v>
      </c>
      <c r="P3772">
        <v>60</v>
      </c>
      <c r="Q3772">
        <v>6000</v>
      </c>
      <c r="R3772">
        <v>80640</v>
      </c>
      <c r="S3772">
        <v>13.44</v>
      </c>
      <c r="T3772">
        <v>0.22</v>
      </c>
      <c r="U3772">
        <f t="shared" si="1124"/>
        <v>80640</v>
      </c>
      <c r="V3772">
        <f t="shared" si="1125"/>
        <v>360000</v>
      </c>
      <c r="W3772" s="1" t="s">
        <v>1944</v>
      </c>
      <c r="X3772" s="1" t="s">
        <v>3087</v>
      </c>
      <c r="Y3772" s="1" t="s">
        <v>1945</v>
      </c>
      <c r="Z3772" s="3">
        <v>8554</v>
      </c>
      <c r="AA3772" s="4">
        <f t="shared" si="1151"/>
        <v>2903.620962</v>
      </c>
      <c r="AB3772" s="2">
        <f t="shared" si="1152"/>
        <v>2903.620962</v>
      </c>
      <c r="AC3772" s="4">
        <f>AD3772</f>
        <v>2257.4050337499998</v>
      </c>
      <c r="AD3772" s="4">
        <f t="shared" si="1130"/>
        <v>2257.4050337499998</v>
      </c>
      <c r="AE3772" s="4" t="s">
        <v>62</v>
      </c>
      <c r="AG3772" s="4" t="str">
        <f t="shared" si="1149"/>
        <v>Weight Captured Separately</v>
      </c>
      <c r="AH3772" s="4">
        <v>10945</v>
      </c>
      <c r="AI3772">
        <f t="shared" si="1126"/>
        <v>2519</v>
      </c>
      <c r="AJ3772" t="s">
        <v>81</v>
      </c>
      <c r="AK3772" s="2"/>
      <c r="AL3772" s="2" t="str">
        <f t="shared" si="1150"/>
        <v>Freight Included in Commodity Cost</v>
      </c>
      <c r="AM3772" s="4"/>
      <c r="AN3772" t="e">
        <f>VLOOKUP([1]!Tabelle13[[#This Row],[Vlookup this ID for freight costs]],$AL$2:$AL$6811,2,FALSE)</f>
        <v>#REF!</v>
      </c>
      <c r="AO3772">
        <f t="shared" si="1153"/>
        <v>14088.115220667501</v>
      </c>
      <c r="AP3772">
        <v>158.05000000000001</v>
      </c>
      <c r="AQ3772">
        <v>158.05000000000001</v>
      </c>
      <c r="AR3772" s="4">
        <v>25</v>
      </c>
      <c r="AS3772" s="4">
        <v>6</v>
      </c>
      <c r="AT3772" s="4">
        <v>2009</v>
      </c>
      <c r="AU3772" s="4">
        <v>29</v>
      </c>
      <c r="AV3772" s="4">
        <v>4</v>
      </c>
      <c r="AW3772" s="4">
        <v>2009</v>
      </c>
      <c r="AX3772" t="str">
        <f t="shared" si="1127"/>
        <v>No Delay</v>
      </c>
      <c r="AY3772">
        <f t="shared" si="1128"/>
        <v>0</v>
      </c>
    </row>
    <row r="3773" spans="1:51" x14ac:dyDescent="0.2">
      <c r="A3773" s="3">
        <v>84836</v>
      </c>
      <c r="B3773" s="1" t="s">
        <v>151</v>
      </c>
      <c r="C3773" s="1" t="s">
        <v>65</v>
      </c>
      <c r="D3773" s="1" t="s">
        <v>130</v>
      </c>
      <c r="E3773" s="1" t="s">
        <v>152</v>
      </c>
      <c r="F3773" s="1" t="s">
        <v>152</v>
      </c>
      <c r="G3773" s="13" t="s">
        <v>571</v>
      </c>
      <c r="H3773" s="12">
        <v>41507</v>
      </c>
      <c r="I3773" s="12" t="s">
        <v>1297</v>
      </c>
      <c r="J3773" s="12">
        <v>41485</v>
      </c>
      <c r="K3773" s="4">
        <v>4832</v>
      </c>
      <c r="L3773" s="1" t="s">
        <v>146</v>
      </c>
      <c r="M3773" s="1" t="s">
        <v>132</v>
      </c>
      <c r="N3773" s="1" t="s">
        <v>408</v>
      </c>
      <c r="O3773" s="1" t="s">
        <v>93</v>
      </c>
      <c r="P3773">
        <v>120</v>
      </c>
      <c r="Q3773">
        <v>6000</v>
      </c>
      <c r="R3773">
        <v>126000</v>
      </c>
      <c r="S3773">
        <v>21</v>
      </c>
      <c r="T3773">
        <v>0.18</v>
      </c>
      <c r="U3773">
        <f t="shared" si="1124"/>
        <v>126000</v>
      </c>
      <c r="V3773">
        <f t="shared" si="1125"/>
        <v>720000</v>
      </c>
      <c r="W3773" s="1" t="s">
        <v>179</v>
      </c>
      <c r="X3773" s="1" t="s">
        <v>1236</v>
      </c>
      <c r="Y3773" s="1" t="s">
        <v>156</v>
      </c>
      <c r="Z3773" s="3">
        <v>7726</v>
      </c>
      <c r="AA3773" s="4">
        <f t="shared" si="1151"/>
        <v>2903.620962</v>
      </c>
      <c r="AB3773" s="2">
        <f t="shared" si="1152"/>
        <v>2903.620962</v>
      </c>
      <c r="AC3773" s="4">
        <f>AD3773</f>
        <v>1447.180106888889</v>
      </c>
      <c r="AD3773" s="4">
        <f t="shared" si="1130"/>
        <v>1447.180106888889</v>
      </c>
      <c r="AE3773" s="4" t="s">
        <v>62</v>
      </c>
      <c r="AG3773" s="4" t="str">
        <f t="shared" si="1149"/>
        <v>Weight Captured Separately</v>
      </c>
      <c r="AI3773" t="e">
        <f t="shared" si="1126"/>
        <v>#N/A</v>
      </c>
      <c r="AJ3773" t="s">
        <v>81</v>
      </c>
      <c r="AK3773" s="2"/>
      <c r="AL3773" s="2" t="str">
        <f t="shared" si="1150"/>
        <v>Freight Included in Commodity Cost</v>
      </c>
      <c r="AM3773" s="4"/>
      <c r="AN3773" t="e">
        <f>VLOOKUP([1]!Tabelle13[[#This Row],[Vlookup this ID for freight costs]],$AL$2:$AL$6811,2,FALSE)</f>
        <v>#REF!</v>
      </c>
      <c r="AO3773">
        <f t="shared" si="1153"/>
        <v>9030.6912272004465</v>
      </c>
      <c r="AP3773">
        <v>155.86000000000001</v>
      </c>
      <c r="AQ3773">
        <v>155.86000000000001</v>
      </c>
      <c r="AR3773" s="4">
        <v>21</v>
      </c>
      <c r="AS3773" s="4">
        <v>8</v>
      </c>
      <c r="AT3773" s="4">
        <v>2013</v>
      </c>
      <c r="AU3773" s="4">
        <v>30</v>
      </c>
      <c r="AV3773" s="4">
        <v>7</v>
      </c>
      <c r="AW3773" s="4">
        <v>2013</v>
      </c>
      <c r="AX3773" t="str">
        <f t="shared" si="1127"/>
        <v>No Delay</v>
      </c>
      <c r="AY3773">
        <f t="shared" si="1128"/>
        <v>0</v>
      </c>
    </row>
    <row r="3774" spans="1:51" x14ac:dyDescent="0.2">
      <c r="A3774" s="3">
        <v>84770</v>
      </c>
      <c r="B3774" s="1" t="s">
        <v>215</v>
      </c>
      <c r="C3774" s="1" t="s">
        <v>89</v>
      </c>
      <c r="D3774" s="1" t="s">
        <v>130</v>
      </c>
      <c r="E3774" s="1" t="s">
        <v>101</v>
      </c>
      <c r="F3774" s="1" t="s">
        <v>101</v>
      </c>
      <c r="G3774" s="13" t="s">
        <v>1634</v>
      </c>
      <c r="H3774" s="12">
        <v>41256</v>
      </c>
      <c r="I3774" s="12" t="s">
        <v>2166</v>
      </c>
      <c r="J3774" s="12">
        <v>41246</v>
      </c>
      <c r="K3774" s="4">
        <v>4324</v>
      </c>
      <c r="L3774" s="1" t="s">
        <v>146</v>
      </c>
      <c r="M3774" s="1" t="s">
        <v>132</v>
      </c>
      <c r="N3774" s="1" t="s">
        <v>275</v>
      </c>
      <c r="O3774" s="1" t="s">
        <v>93</v>
      </c>
      <c r="P3774">
        <v>60</v>
      </c>
      <c r="Q3774">
        <v>36180</v>
      </c>
      <c r="R3774">
        <v>279309.59999999998</v>
      </c>
      <c r="S3774">
        <v>7.72</v>
      </c>
      <c r="T3774">
        <v>0.13</v>
      </c>
      <c r="U3774">
        <f t="shared" si="1124"/>
        <v>279309.59999999998</v>
      </c>
      <c r="V3774">
        <f t="shared" si="1125"/>
        <v>2170800</v>
      </c>
      <c r="W3774" s="1" t="s">
        <v>160</v>
      </c>
      <c r="X3774" s="1" t="s">
        <v>1236</v>
      </c>
      <c r="Y3774" s="1" t="s">
        <v>161</v>
      </c>
      <c r="Z3774" s="3">
        <v>12573</v>
      </c>
      <c r="AA3774" s="4">
        <f t="shared" si="1129"/>
        <v>2907</v>
      </c>
      <c r="AB3774" s="4">
        <f xml:space="preserve"> 2244.740206  + 0.1097478*Q3774</f>
        <v>6215.41561</v>
      </c>
      <c r="AC3774" s="4">
        <f>AF3774</f>
        <v>2907</v>
      </c>
      <c r="AD3774" s="4">
        <f t="shared" si="1130"/>
        <v>2907</v>
      </c>
      <c r="AE3774" s="4">
        <v>2907</v>
      </c>
      <c r="AF3774" s="4">
        <v>2907</v>
      </c>
      <c r="AG3774" s="4">
        <f t="shared" si="1149"/>
        <v>2907</v>
      </c>
      <c r="AI3774" t="e">
        <f t="shared" si="1126"/>
        <v>#N/A</v>
      </c>
      <c r="AJ3774">
        <v>11320.56</v>
      </c>
      <c r="AK3774" s="2">
        <v>11320.56</v>
      </c>
      <c r="AL3774" s="2">
        <f t="shared" si="1150"/>
        <v>11320.56</v>
      </c>
      <c r="AM3774" s="4"/>
      <c r="AN3774" t="e">
        <f>VLOOKUP([1]!Tabelle13[[#This Row],[Vlookup this ID for freight costs]],$AL$2:$AL$6811,2,FALSE)</f>
        <v>#REF!</v>
      </c>
      <c r="AP3774">
        <v>391.59</v>
      </c>
      <c r="AQ3774">
        <v>391.59</v>
      </c>
      <c r="AR3774" s="4">
        <v>13</v>
      </c>
      <c r="AS3774" s="4">
        <v>12</v>
      </c>
      <c r="AT3774" s="4">
        <v>2012</v>
      </c>
      <c r="AU3774" s="4">
        <v>3</v>
      </c>
      <c r="AV3774" s="4">
        <v>12</v>
      </c>
      <c r="AW3774" s="4">
        <v>2012</v>
      </c>
      <c r="AX3774" t="str">
        <f t="shared" si="1127"/>
        <v>No Delay</v>
      </c>
      <c r="AY3774">
        <f t="shared" si="1128"/>
        <v>0</v>
      </c>
    </row>
    <row r="3775" spans="1:51" x14ac:dyDescent="0.2">
      <c r="A3775" s="3">
        <v>81477</v>
      </c>
      <c r="B3775" s="1" t="s">
        <v>168</v>
      </c>
      <c r="C3775" s="1" t="s">
        <v>150</v>
      </c>
      <c r="D3775" s="1" t="s">
        <v>100</v>
      </c>
      <c r="E3775" s="1" t="s">
        <v>253</v>
      </c>
      <c r="F3775" s="1" t="s">
        <v>253</v>
      </c>
      <c r="G3775" s="13" t="s">
        <v>1427</v>
      </c>
      <c r="H3775" s="12">
        <v>40515</v>
      </c>
      <c r="I3775" s="12" t="s">
        <v>1427</v>
      </c>
      <c r="J3775" s="12">
        <v>40515</v>
      </c>
      <c r="K3775" s="4">
        <v>2889</v>
      </c>
      <c r="L3775" s="1" t="s">
        <v>146</v>
      </c>
      <c r="M3775" s="1" t="s">
        <v>170</v>
      </c>
      <c r="N3775" s="1" t="s">
        <v>171</v>
      </c>
      <c r="O3775" s="1" t="s">
        <v>93</v>
      </c>
      <c r="P3775">
        <v>60</v>
      </c>
      <c r="Q3775">
        <v>75000</v>
      </c>
      <c r="R3775">
        <v>181500</v>
      </c>
      <c r="S3775">
        <v>2.42</v>
      </c>
      <c r="T3775">
        <v>0.04</v>
      </c>
      <c r="U3775">
        <f t="shared" si="1124"/>
        <v>181500</v>
      </c>
      <c r="V3775">
        <f t="shared" si="1125"/>
        <v>4500000</v>
      </c>
      <c r="W3775" s="1" t="s">
        <v>155</v>
      </c>
      <c r="X3775" s="1" t="s">
        <v>1236</v>
      </c>
      <c r="Y3775" s="1" t="s">
        <v>156</v>
      </c>
      <c r="Z3775" s="3">
        <v>8107</v>
      </c>
      <c r="AA3775" s="4">
        <f t="shared" si="1129"/>
        <v>2915</v>
      </c>
      <c r="AB3775" s="4">
        <f xml:space="preserve"> 2244.740206  + 0.1097478*Q3775</f>
        <v>10475.825206000001</v>
      </c>
      <c r="AC3775" s="4">
        <f>AF3775</f>
        <v>2915</v>
      </c>
      <c r="AD3775" s="4">
        <f t="shared" si="1130"/>
        <v>12469.4</v>
      </c>
      <c r="AE3775" s="4">
        <v>2915</v>
      </c>
      <c r="AF3775" s="4">
        <v>2915</v>
      </c>
      <c r="AG3775" s="4">
        <f t="shared" si="1149"/>
        <v>2915</v>
      </c>
      <c r="AI3775" t="e">
        <f t="shared" si="1126"/>
        <v>#N/A</v>
      </c>
      <c r="AJ3775">
        <v>6012.42</v>
      </c>
      <c r="AK3775" s="2">
        <v>6012.42</v>
      </c>
      <c r="AL3775" s="2">
        <f t="shared" si="1150"/>
        <v>6012.42</v>
      </c>
      <c r="AM3775" s="4"/>
      <c r="AN3775" t="e">
        <f>VLOOKUP([1]!Tabelle13[[#This Row],[Vlookup this ID for freight costs]],$AL$2:$AL$6811,2,FALSE)</f>
        <v>#REF!</v>
      </c>
      <c r="AP3775">
        <v>391.31</v>
      </c>
      <c r="AQ3775">
        <v>391.31</v>
      </c>
      <c r="AR3775" s="4">
        <v>3</v>
      </c>
      <c r="AS3775" s="4">
        <v>12</v>
      </c>
      <c r="AT3775" s="4">
        <v>2010</v>
      </c>
      <c r="AU3775" s="4">
        <v>3</v>
      </c>
      <c r="AV3775" s="4">
        <v>12</v>
      </c>
      <c r="AW3775" s="4">
        <v>2010</v>
      </c>
      <c r="AX3775" t="str">
        <f t="shared" si="1127"/>
        <v>No Delay</v>
      </c>
      <c r="AY3775">
        <f t="shared" si="1128"/>
        <v>0</v>
      </c>
    </row>
    <row r="3776" spans="1:51" x14ac:dyDescent="0.2">
      <c r="A3776" s="3">
        <v>28534</v>
      </c>
      <c r="B3776" s="1" t="s">
        <v>215</v>
      </c>
      <c r="C3776" s="1" t="s">
        <v>89</v>
      </c>
      <c r="D3776" s="1" t="s">
        <v>74</v>
      </c>
      <c r="E3776" s="1" t="s">
        <v>53</v>
      </c>
      <c r="F3776" s="1" t="s">
        <v>53</v>
      </c>
      <c r="G3776" s="13" t="s">
        <v>316</v>
      </c>
      <c r="H3776" s="12">
        <v>40086</v>
      </c>
      <c r="I3776" s="12" t="s">
        <v>316</v>
      </c>
      <c r="J3776" s="12">
        <v>40086</v>
      </c>
      <c r="K3776" s="4">
        <v>1863</v>
      </c>
      <c r="L3776" s="1" t="s">
        <v>146</v>
      </c>
      <c r="M3776" s="1" t="s">
        <v>248</v>
      </c>
      <c r="N3776" s="1" t="s">
        <v>764</v>
      </c>
      <c r="O3776" s="1" t="s">
        <v>765</v>
      </c>
      <c r="P3776">
        <v>30</v>
      </c>
      <c r="Q3776">
        <v>6120</v>
      </c>
      <c r="R3776">
        <v>308448</v>
      </c>
      <c r="S3776">
        <v>50.4</v>
      </c>
      <c r="T3776">
        <v>1.68</v>
      </c>
      <c r="U3776">
        <f t="shared" si="1124"/>
        <v>308448</v>
      </c>
      <c r="V3776">
        <f t="shared" si="1125"/>
        <v>183600</v>
      </c>
      <c r="W3776" s="1" t="s">
        <v>251</v>
      </c>
      <c r="X3776" s="1" t="s">
        <v>252</v>
      </c>
      <c r="Y3776" s="1" t="s">
        <v>252</v>
      </c>
      <c r="Z3776" s="3">
        <v>5027</v>
      </c>
      <c r="AA3776" s="4">
        <f>AB3776</f>
        <v>2916.790242</v>
      </c>
      <c r="AB3776" s="2">
        <f>2245.156962+0.109744*Q3776</f>
        <v>2916.790242</v>
      </c>
      <c r="AC3776" s="4">
        <f>AD3776</f>
        <v>2935.895121</v>
      </c>
      <c r="AD3776" s="4">
        <f t="shared" si="1130"/>
        <v>2935.895121</v>
      </c>
      <c r="AE3776" s="4" t="s">
        <v>62</v>
      </c>
      <c r="AG3776" s="4" t="str">
        <f t="shared" si="1149"/>
        <v>Weight Captured Separately</v>
      </c>
      <c r="AI3776" t="e">
        <f t="shared" si="1126"/>
        <v>#N/A</v>
      </c>
      <c r="AJ3776" t="s">
        <v>81</v>
      </c>
      <c r="AK3776" s="2"/>
      <c r="AL3776" s="2" t="str">
        <f t="shared" si="1150"/>
        <v>Freight Included in Commodity Cost</v>
      </c>
      <c r="AM3776" s="4"/>
      <c r="AN3776" t="e">
        <f>VLOOKUP([1]!Tabelle13[[#This Row],[Vlookup this ID for freight costs]],$AL$2:$AL$6811,2,FALSE)</f>
        <v>#REF!</v>
      </c>
      <c r="AO3776">
        <f>IF(AK:AK="",AC:AC*6.242+1.383 -2.844 + 3.145 -2.265  -2.026,AK:AK)</f>
        <v>18323.250345281998</v>
      </c>
      <c r="AP3776">
        <v>604.55999999999995</v>
      </c>
      <c r="AQ3776">
        <v>604.55999999999995</v>
      </c>
      <c r="AR3776" s="4">
        <v>30</v>
      </c>
      <c r="AS3776" s="4">
        <v>9</v>
      </c>
      <c r="AT3776" s="4">
        <v>2009</v>
      </c>
      <c r="AU3776" s="4">
        <v>30</v>
      </c>
      <c r="AV3776" s="4">
        <v>9</v>
      </c>
      <c r="AW3776" s="4">
        <v>2009</v>
      </c>
      <c r="AX3776" t="str">
        <f t="shared" si="1127"/>
        <v>No Delay</v>
      </c>
      <c r="AY3776">
        <f t="shared" si="1128"/>
        <v>0</v>
      </c>
    </row>
    <row r="3777" spans="1:51" x14ac:dyDescent="0.2">
      <c r="A3777" s="3">
        <v>83310</v>
      </c>
      <c r="B3777" s="1" t="s">
        <v>151</v>
      </c>
      <c r="C3777" s="1" t="s">
        <v>65</v>
      </c>
      <c r="D3777" s="1" t="s">
        <v>130</v>
      </c>
      <c r="E3777" s="1" t="s">
        <v>152</v>
      </c>
      <c r="F3777" s="1" t="s">
        <v>152</v>
      </c>
      <c r="G3777" s="13" t="s">
        <v>1154</v>
      </c>
      <c r="H3777" s="12">
        <v>42063</v>
      </c>
      <c r="I3777" s="12" t="s">
        <v>82</v>
      </c>
      <c r="J3777" s="12">
        <v>42045</v>
      </c>
      <c r="K3777" s="4">
        <v>6274</v>
      </c>
      <c r="L3777" s="1" t="s">
        <v>146</v>
      </c>
      <c r="M3777" s="1" t="s">
        <v>132</v>
      </c>
      <c r="N3777" s="1" t="s">
        <v>154</v>
      </c>
      <c r="O3777" s="1" t="s">
        <v>93</v>
      </c>
      <c r="P3777">
        <v>60</v>
      </c>
      <c r="Q3777">
        <v>20000</v>
      </c>
      <c r="R3777">
        <v>154400</v>
      </c>
      <c r="S3777">
        <v>7.72</v>
      </c>
      <c r="T3777">
        <v>0.13</v>
      </c>
      <c r="U3777">
        <f t="shared" si="1124"/>
        <v>154400</v>
      </c>
      <c r="V3777">
        <f t="shared" si="1125"/>
        <v>1200000</v>
      </c>
      <c r="W3777" s="1" t="s">
        <v>179</v>
      </c>
      <c r="X3777" s="1" t="s">
        <v>1236</v>
      </c>
      <c r="Y3777" s="1" t="s">
        <v>156</v>
      </c>
      <c r="Z3777" s="3">
        <v>7726</v>
      </c>
      <c r="AA3777" s="4">
        <f t="shared" si="1129"/>
        <v>2924</v>
      </c>
      <c r="AB3777" s="4">
        <f xml:space="preserve"> 2244.740206  + 0.1097478*Q3777</f>
        <v>4439.6962060000005</v>
      </c>
      <c r="AC3777" s="4">
        <f>AF3777</f>
        <v>2924</v>
      </c>
      <c r="AD3777" s="4">
        <f t="shared" si="1130"/>
        <v>3737.3055555555557</v>
      </c>
      <c r="AE3777" s="4">
        <v>2924</v>
      </c>
      <c r="AF3777" s="4">
        <v>2924</v>
      </c>
      <c r="AG3777" s="4">
        <f t="shared" si="1149"/>
        <v>2924</v>
      </c>
      <c r="AI3777" t="e">
        <f t="shared" si="1126"/>
        <v>#N/A</v>
      </c>
      <c r="AJ3777">
        <v>5668.63</v>
      </c>
      <c r="AK3777" s="2">
        <v>5668.63</v>
      </c>
      <c r="AL3777" s="2">
        <f t="shared" si="1150"/>
        <v>5668.63</v>
      </c>
      <c r="AM3777" s="4"/>
      <c r="AN3777" t="e">
        <f>VLOOKUP([1]!Tabelle13[[#This Row],[Vlookup this ID for freight costs]],$AL$2:$AL$6811,2,FALSE)</f>
        <v>#REF!</v>
      </c>
      <c r="AP3777">
        <v>158.72</v>
      </c>
      <c r="AQ3777">
        <v>158.72</v>
      </c>
      <c r="AR3777" s="4">
        <v>28</v>
      </c>
      <c r="AS3777" s="4">
        <v>2</v>
      </c>
      <c r="AT3777" s="4">
        <v>2015</v>
      </c>
      <c r="AU3777" s="4">
        <v>10</v>
      </c>
      <c r="AV3777" s="4">
        <v>2</v>
      </c>
      <c r="AW3777" s="4">
        <v>2015</v>
      </c>
      <c r="AX3777" t="str">
        <f t="shared" si="1127"/>
        <v>No Delay</v>
      </c>
      <c r="AY3777">
        <f t="shared" si="1128"/>
        <v>0</v>
      </c>
    </row>
    <row r="3778" spans="1:51" x14ac:dyDescent="0.2">
      <c r="A3778" s="3">
        <v>5042</v>
      </c>
      <c r="B3778" s="1" t="s">
        <v>1918</v>
      </c>
      <c r="C3778" s="1" t="s">
        <v>150</v>
      </c>
      <c r="D3778" s="1" t="s">
        <v>100</v>
      </c>
      <c r="E3778" s="1" t="s">
        <v>53</v>
      </c>
      <c r="F3778" s="1" t="s">
        <v>53</v>
      </c>
      <c r="G3778" s="13" t="s">
        <v>2075</v>
      </c>
      <c r="H3778" s="12">
        <v>39938</v>
      </c>
      <c r="I3778" s="12" t="s">
        <v>2076</v>
      </c>
      <c r="J3778" s="12">
        <v>39805</v>
      </c>
      <c r="K3778" s="4">
        <v>1276</v>
      </c>
      <c r="L3778" s="1" t="s">
        <v>146</v>
      </c>
      <c r="M3778" s="1" t="s">
        <v>1920</v>
      </c>
      <c r="N3778" s="1" t="s">
        <v>167</v>
      </c>
      <c r="O3778" s="1" t="s">
        <v>93</v>
      </c>
      <c r="P3778">
        <v>30</v>
      </c>
      <c r="Q3778">
        <v>6215</v>
      </c>
      <c r="R3778">
        <v>102609.65</v>
      </c>
      <c r="S3778">
        <v>16.510000000000002</v>
      </c>
      <c r="T3778">
        <v>0.55000000000000004</v>
      </c>
      <c r="U3778">
        <f t="shared" ref="U3778:U3841" si="1154">S3778*Q3778</f>
        <v>102609.65000000001</v>
      </c>
      <c r="V3778">
        <f t="shared" ref="V3778:V3841" si="1155">Q3778*P3778</f>
        <v>186450</v>
      </c>
      <c r="W3778" s="1" t="s">
        <v>155</v>
      </c>
      <c r="X3778" s="1" t="s">
        <v>1236</v>
      </c>
      <c r="Y3778" s="1" t="s">
        <v>156</v>
      </c>
      <c r="Z3778" s="3">
        <v>8107</v>
      </c>
      <c r="AA3778" s="4">
        <f t="shared" ref="AA3778:AA3779" si="1156">AB3778</f>
        <v>2927.2159219999999</v>
      </c>
      <c r="AB3778" s="2">
        <f t="shared" ref="AB3778:AB3779" si="1157">2245.156962+0.109744*Q3778</f>
        <v>2927.2159219999999</v>
      </c>
      <c r="AC3778" s="4">
        <f>AD3778</f>
        <v>2927.2159219999999</v>
      </c>
      <c r="AD3778" s="4">
        <f t="shared" si="1130"/>
        <v>2927.2159219999999</v>
      </c>
      <c r="AE3778" s="4" t="s">
        <v>62</v>
      </c>
      <c r="AG3778" s="4" t="str">
        <f t="shared" si="1149"/>
        <v>Weight Captured Separately</v>
      </c>
      <c r="AH3778" s="4">
        <v>11243</v>
      </c>
      <c r="AI3778">
        <f t="shared" ref="AI3778:AI3841" si="1158">INDEX($AE$2:$AE$6811,MATCH(AH3778,$A$2:$A$6811,0))</f>
        <v>153</v>
      </c>
      <c r="AJ3778" t="s">
        <v>81</v>
      </c>
      <c r="AK3778" s="2"/>
      <c r="AL3778" s="2" t="str">
        <f t="shared" si="1150"/>
        <v>Freight Included in Commodity Cost</v>
      </c>
      <c r="AM3778" s="4"/>
      <c r="AN3778" t="e">
        <f>VLOOKUP([1]!Tabelle13[[#This Row],[Vlookup this ID for freight costs]],$AL$2:$AL$6811,2,FALSE)</f>
        <v>#REF!</v>
      </c>
      <c r="AO3778">
        <f t="shared" ref="AO3778:AO3779" si="1159">IF(AK:AK="",AC:AC*6.242+1.383 -2.844 + 3.145 -2.265  -2.026,AK:AK)</f>
        <v>18269.074785123998</v>
      </c>
      <c r="AP3778">
        <v>201.11</v>
      </c>
      <c r="AQ3778">
        <v>201.11</v>
      </c>
      <c r="AR3778" s="4">
        <v>5</v>
      </c>
      <c r="AS3778" s="4">
        <v>5</v>
      </c>
      <c r="AT3778" s="4">
        <v>2009</v>
      </c>
      <c r="AU3778" s="4">
        <v>23</v>
      </c>
      <c r="AV3778" s="4">
        <v>12</v>
      </c>
      <c r="AW3778" s="4">
        <v>2008</v>
      </c>
      <c r="AX3778" t="str">
        <f t="shared" ref="AX3778:AX3841" si="1160">IF(DATE(AW3778,AV3778,AU3778)&lt;=DATE(AT3778,AS3778,AR3778),"No Delay","Delay")</f>
        <v>No Delay</v>
      </c>
      <c r="AY3778">
        <f t="shared" ref="AY3778:AY3841" si="1161">IF(_xlfn.DAYS(J3778,H3778)&gt;0, _xlfn.DAYS(J3778,H3778),0)</f>
        <v>0</v>
      </c>
    </row>
    <row r="3779" spans="1:51" x14ac:dyDescent="0.2">
      <c r="A3779" s="3">
        <v>85048</v>
      </c>
      <c r="B3779" s="1" t="s">
        <v>172</v>
      </c>
      <c r="C3779" s="1" t="s">
        <v>114</v>
      </c>
      <c r="D3779" s="1" t="s">
        <v>130</v>
      </c>
      <c r="E3779" s="1" t="s">
        <v>101</v>
      </c>
      <c r="F3779" s="1" t="s">
        <v>101</v>
      </c>
      <c r="G3779" s="13" t="s">
        <v>1432</v>
      </c>
      <c r="H3779" s="12">
        <v>42230</v>
      </c>
      <c r="I3779" s="12" t="s">
        <v>2167</v>
      </c>
      <c r="J3779" s="12">
        <v>42250</v>
      </c>
      <c r="K3779" s="4">
        <v>6803</v>
      </c>
      <c r="L3779" s="1" t="s">
        <v>146</v>
      </c>
      <c r="M3779" s="1" t="s">
        <v>132</v>
      </c>
      <c r="N3779" s="1" t="s">
        <v>275</v>
      </c>
      <c r="O3779" s="1" t="s">
        <v>93</v>
      </c>
      <c r="P3779">
        <v>60</v>
      </c>
      <c r="Q3779">
        <v>6258</v>
      </c>
      <c r="R3779">
        <v>40802.160000000003</v>
      </c>
      <c r="S3779">
        <v>6.52</v>
      </c>
      <c r="T3779">
        <v>0.11</v>
      </c>
      <c r="U3779">
        <f t="shared" si="1154"/>
        <v>40802.159999999996</v>
      </c>
      <c r="V3779">
        <f t="shared" si="1155"/>
        <v>375480</v>
      </c>
      <c r="W3779" s="1" t="s">
        <v>160</v>
      </c>
      <c r="X3779" s="1" t="s">
        <v>1236</v>
      </c>
      <c r="Y3779" s="1" t="s">
        <v>161</v>
      </c>
      <c r="Z3779" s="3">
        <v>13722</v>
      </c>
      <c r="AA3779" s="4">
        <f t="shared" si="1156"/>
        <v>2931.9349139999999</v>
      </c>
      <c r="AB3779" s="2">
        <f t="shared" si="1157"/>
        <v>2931.9349139999999</v>
      </c>
      <c r="AC3779" s="4">
        <f>AD3779</f>
        <v>2931.9349139999999</v>
      </c>
      <c r="AD3779" s="4">
        <f t="shared" si="1130"/>
        <v>2931.9349139999999</v>
      </c>
      <c r="AE3779" s="4" t="s">
        <v>62</v>
      </c>
      <c r="AG3779" s="4" t="str">
        <f t="shared" si="1149"/>
        <v>Weight Captured Separately</v>
      </c>
      <c r="AI3779" t="e">
        <f t="shared" si="1158"/>
        <v>#N/A</v>
      </c>
      <c r="AJ3779" t="s">
        <v>81</v>
      </c>
      <c r="AK3779" s="2"/>
      <c r="AL3779" s="2" t="str">
        <f t="shared" si="1150"/>
        <v>Freight Included in Commodity Cost</v>
      </c>
      <c r="AM3779" s="4"/>
      <c r="AN3779" t="e">
        <f>VLOOKUP([1]!Tabelle13[[#This Row],[Vlookup this ID for freight costs]],$AL$2:$AL$6811,2,FALSE)</f>
        <v>#REF!</v>
      </c>
      <c r="AO3779">
        <f t="shared" si="1159"/>
        <v>18298.530733187999</v>
      </c>
      <c r="AP3779">
        <v>41.94</v>
      </c>
      <c r="AQ3779">
        <v>41.94</v>
      </c>
      <c r="AR3779" s="4">
        <v>14</v>
      </c>
      <c r="AS3779" s="4">
        <v>8</v>
      </c>
      <c r="AT3779" s="4">
        <v>2015</v>
      </c>
      <c r="AU3779" s="4">
        <v>3</v>
      </c>
      <c r="AV3779" s="4">
        <v>9</v>
      </c>
      <c r="AW3779" s="4">
        <v>2015</v>
      </c>
      <c r="AX3779" t="str">
        <f t="shared" si="1160"/>
        <v>Delay</v>
      </c>
      <c r="AY3779">
        <f t="shared" si="1161"/>
        <v>20</v>
      </c>
    </row>
    <row r="3780" spans="1:51" x14ac:dyDescent="0.2">
      <c r="A3780" s="3">
        <v>86161</v>
      </c>
      <c r="B3780" s="1" t="s">
        <v>215</v>
      </c>
      <c r="C3780" s="1" t="s">
        <v>89</v>
      </c>
      <c r="D3780" s="1" t="s">
        <v>130</v>
      </c>
      <c r="E3780" s="1" t="s">
        <v>101</v>
      </c>
      <c r="F3780" s="1" t="s">
        <v>101</v>
      </c>
      <c r="G3780" s="13" t="s">
        <v>1752</v>
      </c>
      <c r="H3780" s="12">
        <v>42060</v>
      </c>
      <c r="I3780" s="12" t="s">
        <v>1884</v>
      </c>
      <c r="J3780" s="12">
        <v>42076</v>
      </c>
      <c r="K3780" s="4">
        <v>6380</v>
      </c>
      <c r="L3780" s="1" t="s">
        <v>146</v>
      </c>
      <c r="M3780" s="1" t="s">
        <v>132</v>
      </c>
      <c r="N3780" s="1" t="s">
        <v>408</v>
      </c>
      <c r="O3780" s="1" t="s">
        <v>93</v>
      </c>
      <c r="P3780">
        <v>120</v>
      </c>
      <c r="Q3780">
        <v>11728</v>
      </c>
      <c r="R3780">
        <v>227054.07999999999</v>
      </c>
      <c r="S3780">
        <v>19.36</v>
      </c>
      <c r="T3780">
        <v>0.16</v>
      </c>
      <c r="U3780">
        <f t="shared" si="1154"/>
        <v>227054.07999999999</v>
      </c>
      <c r="V3780">
        <f t="shared" si="1155"/>
        <v>1407360</v>
      </c>
      <c r="W3780" s="1" t="s">
        <v>155</v>
      </c>
      <c r="X3780" s="1" t="s">
        <v>1236</v>
      </c>
      <c r="Y3780" s="1" t="s">
        <v>156</v>
      </c>
      <c r="Z3780" s="3">
        <v>13090</v>
      </c>
      <c r="AA3780" s="4">
        <f t="shared" ref="AA3780:AA3842" si="1162">AF3780</f>
        <v>2932</v>
      </c>
      <c r="AB3780" s="4">
        <f xml:space="preserve"> 2244.740206  + 0.1097478*Q3780</f>
        <v>3531.8624043999998</v>
      </c>
      <c r="AC3780" s="4">
        <f>AF3780</f>
        <v>2932</v>
      </c>
      <c r="AD3780" s="4">
        <f t="shared" ref="AD3780:AD3843" si="1163">AVERAGEIFS($AA$2:$AA$6811,$L$2:$L$6811,L3780,$V$2:$V$6811,"&gt;="&amp;(V3780-100), $V$2:$V$6811,"&lt;="&amp;(V3780+100),$AA$2:$AA$6811,"&gt;"&amp;1)</f>
        <v>2932</v>
      </c>
      <c r="AE3780" s="4">
        <v>2932</v>
      </c>
      <c r="AF3780" s="4">
        <v>2932</v>
      </c>
      <c r="AG3780" s="4">
        <f t="shared" si="1149"/>
        <v>2932</v>
      </c>
      <c r="AI3780" t="e">
        <f t="shared" si="1158"/>
        <v>#N/A</v>
      </c>
      <c r="AJ3780">
        <v>8936.06</v>
      </c>
      <c r="AK3780" s="2">
        <v>8936.06</v>
      </c>
      <c r="AL3780" s="2">
        <f t="shared" si="1150"/>
        <v>8936.06</v>
      </c>
      <c r="AM3780" s="4"/>
      <c r="AN3780" t="e">
        <f>VLOOKUP([1]!Tabelle13[[#This Row],[Vlookup this ID for freight costs]],$AL$2:$AL$6811,2,FALSE)</f>
        <v>#REF!</v>
      </c>
      <c r="AP3780">
        <v>233.41</v>
      </c>
      <c r="AQ3780">
        <v>233.41</v>
      </c>
      <c r="AR3780" s="4">
        <v>25</v>
      </c>
      <c r="AS3780" s="4">
        <v>2</v>
      </c>
      <c r="AT3780" s="4">
        <v>2015</v>
      </c>
      <c r="AU3780" s="4">
        <v>13</v>
      </c>
      <c r="AV3780" s="4">
        <v>4</v>
      </c>
      <c r="AW3780" s="4">
        <v>2015</v>
      </c>
      <c r="AX3780" t="str">
        <f t="shared" si="1160"/>
        <v>Delay</v>
      </c>
      <c r="AY3780">
        <f t="shared" si="1161"/>
        <v>16</v>
      </c>
    </row>
    <row r="3781" spans="1:51" x14ac:dyDescent="0.2">
      <c r="A3781" s="3">
        <v>83230</v>
      </c>
      <c r="B3781" s="1" t="s">
        <v>215</v>
      </c>
      <c r="C3781" s="1" t="s">
        <v>89</v>
      </c>
      <c r="D3781" s="1" t="s">
        <v>130</v>
      </c>
      <c r="E3781" s="1" t="s">
        <v>101</v>
      </c>
      <c r="F3781" s="1" t="s">
        <v>101</v>
      </c>
      <c r="G3781" s="13" t="s">
        <v>1490</v>
      </c>
      <c r="H3781" s="12">
        <v>41716</v>
      </c>
      <c r="I3781" s="12" t="s">
        <v>1282</v>
      </c>
      <c r="J3781" s="12">
        <v>41765</v>
      </c>
      <c r="K3781" s="4">
        <v>5475</v>
      </c>
      <c r="L3781" s="1" t="s">
        <v>146</v>
      </c>
      <c r="M3781" s="1" t="s">
        <v>132</v>
      </c>
      <c r="N3781" s="1" t="s">
        <v>1688</v>
      </c>
      <c r="O3781" s="1" t="s">
        <v>93</v>
      </c>
      <c r="P3781">
        <v>240</v>
      </c>
      <c r="Q3781">
        <v>8000</v>
      </c>
      <c r="R3781">
        <v>11440</v>
      </c>
      <c r="S3781">
        <v>1.43</v>
      </c>
      <c r="T3781">
        <v>0.01</v>
      </c>
      <c r="U3781">
        <f t="shared" si="1154"/>
        <v>11440</v>
      </c>
      <c r="V3781">
        <f t="shared" si="1155"/>
        <v>1920000</v>
      </c>
      <c r="W3781" s="1" t="s">
        <v>155</v>
      </c>
      <c r="X3781" s="1" t="s">
        <v>1236</v>
      </c>
      <c r="Y3781" s="1" t="s">
        <v>156</v>
      </c>
      <c r="Z3781" s="3">
        <v>13090</v>
      </c>
      <c r="AA3781" s="4">
        <f t="shared" si="1162"/>
        <v>2933</v>
      </c>
      <c r="AB3781" s="4">
        <f xml:space="preserve"> 2244.740206  + 0.1097478*Q3781</f>
        <v>3122.7226060000003</v>
      </c>
      <c r="AC3781" s="4">
        <f>AF3781</f>
        <v>2933</v>
      </c>
      <c r="AD3781" s="4">
        <f t="shared" si="1163"/>
        <v>3183.6666666666665</v>
      </c>
      <c r="AE3781" s="4">
        <v>2933</v>
      </c>
      <c r="AF3781" s="4">
        <v>2933</v>
      </c>
      <c r="AG3781" s="4">
        <f t="shared" si="1149"/>
        <v>2933</v>
      </c>
      <c r="AI3781" t="e">
        <f t="shared" si="1158"/>
        <v>#N/A</v>
      </c>
      <c r="AJ3781">
        <v>11961.04</v>
      </c>
      <c r="AK3781" s="2">
        <v>11961.04</v>
      </c>
      <c r="AL3781" s="2">
        <f t="shared" si="1150"/>
        <v>11961.04</v>
      </c>
      <c r="AM3781" s="4"/>
      <c r="AN3781" t="e">
        <f>VLOOKUP([1]!Tabelle13[[#This Row],[Vlookup this ID for freight costs]],$AL$2:$AL$6811,2,FALSE)</f>
        <v>#REF!</v>
      </c>
      <c r="AP3781">
        <v>11.76</v>
      </c>
      <c r="AQ3781">
        <v>11.76</v>
      </c>
      <c r="AR3781" s="4">
        <v>18</v>
      </c>
      <c r="AS3781" s="4">
        <v>4</v>
      </c>
      <c r="AT3781" s="4">
        <v>2014</v>
      </c>
      <c r="AU3781" s="4">
        <v>6</v>
      </c>
      <c r="AV3781" s="4">
        <v>5</v>
      </c>
      <c r="AW3781" s="4">
        <v>2014</v>
      </c>
      <c r="AX3781" t="str">
        <f t="shared" si="1160"/>
        <v>Delay</v>
      </c>
      <c r="AY3781">
        <f t="shared" si="1161"/>
        <v>49</v>
      </c>
    </row>
    <row r="3782" spans="1:51" x14ac:dyDescent="0.2">
      <c r="A3782" s="3">
        <v>85993</v>
      </c>
      <c r="B3782" s="1" t="s">
        <v>175</v>
      </c>
      <c r="C3782" s="1" t="s">
        <v>165</v>
      </c>
      <c r="D3782" s="1" t="s">
        <v>130</v>
      </c>
      <c r="E3782" s="1" t="s">
        <v>53</v>
      </c>
      <c r="F3782" s="1" t="s">
        <v>53</v>
      </c>
      <c r="G3782" s="13" t="s">
        <v>1599</v>
      </c>
      <c r="H3782" s="12">
        <v>41544</v>
      </c>
      <c r="I3782" s="12" t="s">
        <v>1599</v>
      </c>
      <c r="J3782" s="12">
        <v>41544</v>
      </c>
      <c r="K3782" s="4">
        <v>4964</v>
      </c>
      <c r="L3782" s="1" t="s">
        <v>146</v>
      </c>
      <c r="M3782" s="1" t="s">
        <v>132</v>
      </c>
      <c r="N3782" s="1" t="s">
        <v>265</v>
      </c>
      <c r="O3782" s="1" t="s">
        <v>93</v>
      </c>
      <c r="P3782">
        <v>60</v>
      </c>
      <c r="Q3782">
        <v>47925</v>
      </c>
      <c r="R3782">
        <v>108310.5</v>
      </c>
      <c r="S3782">
        <v>2.2599999999999998</v>
      </c>
      <c r="T3782">
        <v>0.04</v>
      </c>
      <c r="U3782">
        <f t="shared" si="1154"/>
        <v>108310.49999999999</v>
      </c>
      <c r="V3782">
        <f t="shared" si="1155"/>
        <v>2875500</v>
      </c>
      <c r="W3782" s="1" t="s">
        <v>179</v>
      </c>
      <c r="X3782" s="1" t="s">
        <v>1236</v>
      </c>
      <c r="Y3782" s="1" t="s">
        <v>156</v>
      </c>
      <c r="Z3782" s="3">
        <v>5457</v>
      </c>
      <c r="AA3782" s="4">
        <f t="shared" si="1162"/>
        <v>2933</v>
      </c>
      <c r="AB3782" s="4">
        <f xml:space="preserve"> 2244.740206  + 0.1097478*Q3782</f>
        <v>7504.4035210000002</v>
      </c>
      <c r="AC3782" s="4">
        <f>AF3782</f>
        <v>2933</v>
      </c>
      <c r="AD3782" s="4">
        <f t="shared" si="1163"/>
        <v>2933</v>
      </c>
      <c r="AE3782" s="4">
        <v>2933</v>
      </c>
      <c r="AF3782" s="4">
        <v>2933</v>
      </c>
      <c r="AG3782" s="4">
        <f t="shared" si="1149"/>
        <v>2933</v>
      </c>
      <c r="AI3782" t="e">
        <f t="shared" si="1158"/>
        <v>#N/A</v>
      </c>
      <c r="AJ3782">
        <v>20719.009999999998</v>
      </c>
      <c r="AK3782" s="2">
        <v>20719.009999999998</v>
      </c>
      <c r="AL3782" s="2">
        <f t="shared" si="1150"/>
        <v>20719.009999999998</v>
      </c>
      <c r="AM3782" s="4"/>
      <c r="AN3782" t="e">
        <f>VLOOKUP([1]!Tabelle13[[#This Row],[Vlookup this ID for freight costs]],$AL$2:$AL$6811,2,FALSE)</f>
        <v>#REF!</v>
      </c>
      <c r="AP3782">
        <v>133.97999999999999</v>
      </c>
      <c r="AQ3782">
        <v>133.97999999999999</v>
      </c>
      <c r="AR3782" s="4">
        <v>27</v>
      </c>
      <c r="AS3782" s="4">
        <v>9</v>
      </c>
      <c r="AT3782" s="4">
        <v>2013</v>
      </c>
      <c r="AU3782" s="4">
        <v>27</v>
      </c>
      <c r="AV3782" s="4">
        <v>9</v>
      </c>
      <c r="AW3782" s="4">
        <v>2013</v>
      </c>
      <c r="AX3782" t="str">
        <f t="shared" si="1160"/>
        <v>No Delay</v>
      </c>
      <c r="AY3782">
        <f t="shared" si="1161"/>
        <v>0</v>
      </c>
    </row>
    <row r="3783" spans="1:51" x14ac:dyDescent="0.2">
      <c r="A3783" s="3">
        <v>42195</v>
      </c>
      <c r="B3783" s="1" t="s">
        <v>328</v>
      </c>
      <c r="C3783" s="1" t="s">
        <v>150</v>
      </c>
      <c r="D3783" s="1" t="s">
        <v>100</v>
      </c>
      <c r="E3783" s="1" t="s">
        <v>101</v>
      </c>
      <c r="F3783" s="1" t="s">
        <v>101</v>
      </c>
      <c r="G3783" s="13" t="s">
        <v>919</v>
      </c>
      <c r="H3783" s="12">
        <v>41380</v>
      </c>
      <c r="I3783" s="12" t="s">
        <v>919</v>
      </c>
      <c r="J3783" s="12">
        <v>41380</v>
      </c>
      <c r="K3783" s="4">
        <v>4605</v>
      </c>
      <c r="L3783" s="1" t="s">
        <v>146</v>
      </c>
      <c r="M3783" s="1" t="s">
        <v>1920</v>
      </c>
      <c r="N3783" s="1" t="s">
        <v>302</v>
      </c>
      <c r="O3783" s="1" t="s">
        <v>93</v>
      </c>
      <c r="P3783">
        <v>30</v>
      </c>
      <c r="Q3783">
        <v>6304</v>
      </c>
      <c r="R3783">
        <v>129614.89</v>
      </c>
      <c r="S3783">
        <v>20.56</v>
      </c>
      <c r="T3783">
        <v>0.69</v>
      </c>
      <c r="U3783">
        <f t="shared" si="1154"/>
        <v>129610.23999999999</v>
      </c>
      <c r="V3783">
        <f t="shared" si="1155"/>
        <v>189120</v>
      </c>
      <c r="W3783" s="1" t="s">
        <v>204</v>
      </c>
      <c r="X3783" s="1" t="s">
        <v>1236</v>
      </c>
      <c r="Y3783" s="1" t="s">
        <v>205</v>
      </c>
      <c r="Z3783" s="3">
        <v>16682</v>
      </c>
      <c r="AA3783" s="4">
        <f t="shared" ref="AA3783:AA3784" si="1164">AB3783</f>
        <v>2936.9831380000001</v>
      </c>
      <c r="AB3783" s="2">
        <f t="shared" ref="AB3783:AB3784" si="1165">2245.156962+0.109744*Q3783</f>
        <v>2936.9831380000001</v>
      </c>
      <c r="AC3783" s="4">
        <f>AD3783</f>
        <v>2936.9831380000001</v>
      </c>
      <c r="AD3783" s="4">
        <f t="shared" si="1163"/>
        <v>2936.9831380000001</v>
      </c>
      <c r="AE3783" s="4" t="s">
        <v>62</v>
      </c>
      <c r="AG3783" s="4" t="str">
        <f t="shared" si="1149"/>
        <v>Weight Captured Separately</v>
      </c>
      <c r="AI3783" t="e">
        <f t="shared" si="1158"/>
        <v>#N/A</v>
      </c>
      <c r="AJ3783" t="s">
        <v>81</v>
      </c>
      <c r="AK3783" s="2"/>
      <c r="AL3783" s="2" t="str">
        <f t="shared" si="1150"/>
        <v>Freight Included in Commodity Cost</v>
      </c>
      <c r="AM3783" s="4"/>
      <c r="AN3783" t="e">
        <f>VLOOKUP([1]!Tabelle13[[#This Row],[Vlookup this ID for freight costs]],$AL$2:$AL$6811,2,FALSE)</f>
        <v>#REF!</v>
      </c>
      <c r="AO3783">
        <f t="shared" ref="AO3783:AO3784" si="1166">IF(AK:AK="",AC:AC*6.242+1.383 -2.844 + 3.145 -2.265  -2.026,AK:AK)</f>
        <v>18330.041747396001</v>
      </c>
      <c r="AP3783">
        <v>160.33000000000001</v>
      </c>
      <c r="AQ3783">
        <v>160.33000000000001</v>
      </c>
      <c r="AR3783" s="4">
        <v>16</v>
      </c>
      <c r="AS3783" s="4">
        <v>4</v>
      </c>
      <c r="AT3783" s="4">
        <v>2013</v>
      </c>
      <c r="AU3783" s="4">
        <v>16</v>
      </c>
      <c r="AV3783" s="4">
        <v>4</v>
      </c>
      <c r="AW3783" s="4">
        <v>2013</v>
      </c>
      <c r="AX3783" t="str">
        <f t="shared" si="1160"/>
        <v>No Delay</v>
      </c>
      <c r="AY3783">
        <f t="shared" si="1161"/>
        <v>0</v>
      </c>
    </row>
    <row r="3784" spans="1:51" x14ac:dyDescent="0.2">
      <c r="A3784" s="3">
        <v>82815</v>
      </c>
      <c r="B3784" s="1" t="s">
        <v>175</v>
      </c>
      <c r="C3784" s="1" t="s">
        <v>165</v>
      </c>
      <c r="D3784" s="1" t="s">
        <v>130</v>
      </c>
      <c r="E3784" s="1" t="s">
        <v>101</v>
      </c>
      <c r="F3784" s="1" t="s">
        <v>101</v>
      </c>
      <c r="G3784" s="13" t="s">
        <v>1432</v>
      </c>
      <c r="H3784" s="12">
        <v>42230</v>
      </c>
      <c r="I3784" s="12" t="s">
        <v>1140</v>
      </c>
      <c r="J3784" s="12">
        <v>42226</v>
      </c>
      <c r="K3784" s="4">
        <v>6731</v>
      </c>
      <c r="L3784" s="1" t="s">
        <v>146</v>
      </c>
      <c r="M3784" s="1" t="s">
        <v>132</v>
      </c>
      <c r="N3784" s="1" t="s">
        <v>280</v>
      </c>
      <c r="O3784" s="1" t="s">
        <v>93</v>
      </c>
      <c r="P3784">
        <v>30</v>
      </c>
      <c r="Q3784">
        <v>6324</v>
      </c>
      <c r="R3784">
        <v>82907.64</v>
      </c>
      <c r="S3784">
        <v>13.11</v>
      </c>
      <c r="T3784">
        <v>0.44</v>
      </c>
      <c r="U3784">
        <f t="shared" si="1154"/>
        <v>82907.64</v>
      </c>
      <c r="V3784">
        <f t="shared" si="1155"/>
        <v>189720</v>
      </c>
      <c r="W3784" s="1" t="s">
        <v>160</v>
      </c>
      <c r="X3784" s="1" t="s">
        <v>1236</v>
      </c>
      <c r="Y3784" s="1" t="s">
        <v>161</v>
      </c>
      <c r="Z3784" s="3">
        <v>10896</v>
      </c>
      <c r="AA3784" s="4">
        <f t="shared" si="1164"/>
        <v>2939.1780180000001</v>
      </c>
      <c r="AB3784" s="2">
        <f t="shared" si="1165"/>
        <v>2939.1780180000001</v>
      </c>
      <c r="AC3784" s="4">
        <f>AD3784</f>
        <v>2939.1780180000001</v>
      </c>
      <c r="AD3784" s="4">
        <f t="shared" si="1163"/>
        <v>2939.1780180000001</v>
      </c>
      <c r="AE3784" s="4" t="s">
        <v>62</v>
      </c>
      <c r="AG3784" s="4" t="str">
        <f t="shared" si="1149"/>
        <v>Weight Captured Separately</v>
      </c>
      <c r="AI3784" t="e">
        <f t="shared" si="1158"/>
        <v>#N/A</v>
      </c>
      <c r="AJ3784" t="s">
        <v>63</v>
      </c>
      <c r="AK3784" s="2"/>
      <c r="AL3784" s="2" t="str">
        <f t="shared" si="1150"/>
        <v>Invoiced Separately</v>
      </c>
      <c r="AM3784" s="4"/>
      <c r="AN3784" t="e">
        <f>VLOOKUP([1]!Tabelle13[[#This Row],[Vlookup this ID for freight costs]],$AL$2:$AL$6811,2,FALSE)</f>
        <v>#REF!</v>
      </c>
      <c r="AO3784">
        <f t="shared" si="1166"/>
        <v>18343.742188356002</v>
      </c>
      <c r="AP3784">
        <v>97.58</v>
      </c>
      <c r="AQ3784">
        <v>97.58</v>
      </c>
      <c r="AR3784" s="4">
        <v>14</v>
      </c>
      <c r="AS3784" s="4">
        <v>8</v>
      </c>
      <c r="AT3784" s="4">
        <v>2015</v>
      </c>
      <c r="AU3784" s="4">
        <v>10</v>
      </c>
      <c r="AV3784" s="4">
        <v>8</v>
      </c>
      <c r="AW3784" s="4">
        <v>2015</v>
      </c>
      <c r="AX3784" t="str">
        <f t="shared" si="1160"/>
        <v>No Delay</v>
      </c>
      <c r="AY3784">
        <f t="shared" si="1161"/>
        <v>0</v>
      </c>
    </row>
    <row r="3785" spans="1:51" x14ac:dyDescent="0.2">
      <c r="A3785" s="3">
        <v>86478</v>
      </c>
      <c r="B3785" s="1" t="s">
        <v>175</v>
      </c>
      <c r="C3785" s="1" t="s">
        <v>165</v>
      </c>
      <c r="D3785" s="1" t="s">
        <v>130</v>
      </c>
      <c r="E3785" s="1" t="s">
        <v>101</v>
      </c>
      <c r="F3785" s="1" t="s">
        <v>101</v>
      </c>
      <c r="G3785" s="13" t="s">
        <v>2083</v>
      </c>
      <c r="H3785" s="12">
        <v>41138</v>
      </c>
      <c r="I3785" s="12" t="s">
        <v>1336</v>
      </c>
      <c r="J3785" s="12">
        <v>41068</v>
      </c>
      <c r="K3785" s="4">
        <v>3972</v>
      </c>
      <c r="L3785" s="1" t="s">
        <v>146</v>
      </c>
      <c r="M3785" s="1" t="s">
        <v>132</v>
      </c>
      <c r="N3785" s="1" t="s">
        <v>275</v>
      </c>
      <c r="O3785" s="1" t="s">
        <v>93</v>
      </c>
      <c r="P3785">
        <v>60</v>
      </c>
      <c r="Q3785">
        <v>18518</v>
      </c>
      <c r="R3785">
        <v>144070.04</v>
      </c>
      <c r="S3785">
        <v>7.78</v>
      </c>
      <c r="T3785">
        <v>0.13</v>
      </c>
      <c r="U3785">
        <f t="shared" si="1154"/>
        <v>144070.04</v>
      </c>
      <c r="V3785">
        <f t="shared" si="1155"/>
        <v>1111080</v>
      </c>
      <c r="W3785" s="1" t="s">
        <v>160</v>
      </c>
      <c r="X3785" s="1" t="s">
        <v>1236</v>
      </c>
      <c r="Y3785" s="1" t="s">
        <v>161</v>
      </c>
      <c r="Z3785" s="3">
        <v>10896</v>
      </c>
      <c r="AA3785" s="4">
        <f t="shared" si="1162"/>
        <v>2939</v>
      </c>
      <c r="AB3785" s="4">
        <f xml:space="preserve"> 2244.740206  + 0.1097478*Q3785</f>
        <v>4277.0499663999999</v>
      </c>
      <c r="AC3785" s="4">
        <f>AF3785</f>
        <v>2939</v>
      </c>
      <c r="AD3785" s="4">
        <f t="shared" si="1163"/>
        <v>5065</v>
      </c>
      <c r="AE3785" s="3" t="s">
        <v>2168</v>
      </c>
      <c r="AF3785" s="3">
        <v>2939</v>
      </c>
      <c r="AG3785" s="4">
        <f>AI3785</f>
        <v>2939</v>
      </c>
      <c r="AH3785" s="4">
        <v>83039</v>
      </c>
      <c r="AI3785">
        <f t="shared" si="1158"/>
        <v>2939</v>
      </c>
      <c r="AJ3785" t="s">
        <v>2168</v>
      </c>
      <c r="AK3785" s="2">
        <v>17665.419999999998</v>
      </c>
      <c r="AL3785" s="2">
        <f>AN3785</f>
        <v>17665.419999999998</v>
      </c>
      <c r="AM3785" s="4">
        <v>83039</v>
      </c>
      <c r="AN3785">
        <f>INDEX($AJ$2:$AJ$6811,MATCH(AM3785,$A$2:$A$6811,0))</f>
        <v>17665.419999999998</v>
      </c>
      <c r="AP3785">
        <v>201.99</v>
      </c>
      <c r="AQ3785">
        <v>201.99</v>
      </c>
      <c r="AR3785" s="4">
        <v>17</v>
      </c>
      <c r="AS3785" s="4">
        <v>8</v>
      </c>
      <c r="AT3785" s="4">
        <v>2012</v>
      </c>
      <c r="AU3785" s="4">
        <v>8</v>
      </c>
      <c r="AV3785" s="4">
        <v>6</v>
      </c>
      <c r="AW3785" s="4">
        <v>2012</v>
      </c>
      <c r="AX3785" t="str">
        <f t="shared" si="1160"/>
        <v>No Delay</v>
      </c>
      <c r="AY3785">
        <f t="shared" si="1161"/>
        <v>0</v>
      </c>
    </row>
    <row r="3786" spans="1:51" x14ac:dyDescent="0.2">
      <c r="A3786" s="3">
        <v>83039</v>
      </c>
      <c r="B3786" s="1" t="s">
        <v>175</v>
      </c>
      <c r="C3786" s="1" t="s">
        <v>165</v>
      </c>
      <c r="D3786" s="1" t="s">
        <v>130</v>
      </c>
      <c r="E3786" s="1" t="s">
        <v>101</v>
      </c>
      <c r="F3786" s="1" t="s">
        <v>101</v>
      </c>
      <c r="G3786" s="13" t="s">
        <v>2083</v>
      </c>
      <c r="H3786" s="12">
        <v>41138</v>
      </c>
      <c r="I3786" s="12" t="s">
        <v>1336</v>
      </c>
      <c r="J3786" s="12">
        <v>41068</v>
      </c>
      <c r="K3786" s="4">
        <v>3970</v>
      </c>
      <c r="L3786" s="1" t="s">
        <v>146</v>
      </c>
      <c r="M3786" s="1" t="s">
        <v>132</v>
      </c>
      <c r="N3786" s="1" t="s">
        <v>275</v>
      </c>
      <c r="O3786" s="1" t="s">
        <v>93</v>
      </c>
      <c r="P3786">
        <v>60</v>
      </c>
      <c r="Q3786">
        <v>17827</v>
      </c>
      <c r="R3786">
        <v>138694.06</v>
      </c>
      <c r="S3786">
        <v>7.78</v>
      </c>
      <c r="T3786">
        <v>0.13</v>
      </c>
      <c r="U3786">
        <f t="shared" si="1154"/>
        <v>138694.06</v>
      </c>
      <c r="V3786">
        <f t="shared" si="1155"/>
        <v>1069620</v>
      </c>
      <c r="W3786" s="1" t="s">
        <v>179</v>
      </c>
      <c r="X3786" s="1" t="s">
        <v>1236</v>
      </c>
      <c r="Y3786" s="1" t="s">
        <v>156</v>
      </c>
      <c r="Z3786" s="3">
        <v>11413</v>
      </c>
      <c r="AA3786" s="4">
        <f t="shared" si="1162"/>
        <v>2939</v>
      </c>
      <c r="AB3786" s="4">
        <f xml:space="preserve"> 2244.740206  + 0.1097478*Q3786</f>
        <v>4201.2142365999998</v>
      </c>
      <c r="AC3786" s="4">
        <f>AF3786</f>
        <v>2939</v>
      </c>
      <c r="AD3786" s="4">
        <f t="shared" si="1163"/>
        <v>2939</v>
      </c>
      <c r="AE3786" s="4">
        <v>2939</v>
      </c>
      <c r="AF3786" s="4">
        <v>2939</v>
      </c>
      <c r="AG3786" s="4">
        <f t="shared" ref="AG3786:AG3792" si="1167">AE3786</f>
        <v>2939</v>
      </c>
      <c r="AI3786" t="e">
        <f t="shared" si="1158"/>
        <v>#N/A</v>
      </c>
      <c r="AJ3786">
        <v>17665.419999999998</v>
      </c>
      <c r="AK3786" s="2">
        <v>17665.419999999998</v>
      </c>
      <c r="AL3786" s="2">
        <f t="shared" ref="AL3786:AL3792" si="1168">AJ3786</f>
        <v>17665.419999999998</v>
      </c>
      <c r="AM3786" s="4"/>
      <c r="AN3786" t="e">
        <f>VLOOKUP([1]!Tabelle13[[#This Row],[Vlookup this ID for freight costs]],$AL$2:$AL$6811,2,FALSE)</f>
        <v>#REF!</v>
      </c>
      <c r="AP3786">
        <v>194.45</v>
      </c>
      <c r="AQ3786">
        <v>194.45</v>
      </c>
      <c r="AR3786" s="4">
        <v>17</v>
      </c>
      <c r="AS3786" s="4">
        <v>8</v>
      </c>
      <c r="AT3786" s="4">
        <v>2012</v>
      </c>
      <c r="AU3786" s="4">
        <v>8</v>
      </c>
      <c r="AV3786" s="4">
        <v>6</v>
      </c>
      <c r="AW3786" s="4">
        <v>2012</v>
      </c>
      <c r="AX3786" t="str">
        <f t="shared" si="1160"/>
        <v>No Delay</v>
      </c>
      <c r="AY3786">
        <f t="shared" si="1161"/>
        <v>0</v>
      </c>
    </row>
    <row r="3787" spans="1:51" x14ac:dyDescent="0.2">
      <c r="A3787" s="3">
        <v>33403</v>
      </c>
      <c r="B3787" s="1" t="s">
        <v>328</v>
      </c>
      <c r="C3787" s="1" t="s">
        <v>150</v>
      </c>
      <c r="D3787" s="1" t="s">
        <v>100</v>
      </c>
      <c r="E3787" s="1" t="s">
        <v>101</v>
      </c>
      <c r="F3787" s="1" t="s">
        <v>101</v>
      </c>
      <c r="G3787" s="13" t="s">
        <v>321</v>
      </c>
      <c r="H3787" s="12">
        <v>40070</v>
      </c>
      <c r="I3787" s="12" t="s">
        <v>316</v>
      </c>
      <c r="J3787" s="12">
        <v>40086</v>
      </c>
      <c r="K3787" s="4">
        <v>1864</v>
      </c>
      <c r="L3787" s="1" t="s">
        <v>146</v>
      </c>
      <c r="M3787" s="1" t="s">
        <v>1920</v>
      </c>
      <c r="N3787" s="1" t="s">
        <v>167</v>
      </c>
      <c r="O3787" s="1" t="s">
        <v>93</v>
      </c>
      <c r="P3787">
        <v>30</v>
      </c>
      <c r="Q3787">
        <v>6387</v>
      </c>
      <c r="R3787">
        <v>121664.04</v>
      </c>
      <c r="S3787">
        <v>19.05</v>
      </c>
      <c r="T3787">
        <v>0.64</v>
      </c>
      <c r="U3787">
        <f t="shared" si="1154"/>
        <v>121672.35</v>
      </c>
      <c r="V3787">
        <f t="shared" si="1155"/>
        <v>191610</v>
      </c>
      <c r="W3787" s="1" t="s">
        <v>204</v>
      </c>
      <c r="X3787" s="1" t="s">
        <v>1236</v>
      </c>
      <c r="Y3787" s="1" t="s">
        <v>205</v>
      </c>
      <c r="Z3787" s="3">
        <v>16682</v>
      </c>
      <c r="AA3787" s="4">
        <f t="shared" ref="AA3787:AA3789" si="1169">AB3787</f>
        <v>2946.0918900000001</v>
      </c>
      <c r="AB3787" s="2">
        <f t="shared" ref="AB3787:AB3789" si="1170">2245.156962+0.109744*Q3787</f>
        <v>2946.0918900000001</v>
      </c>
      <c r="AC3787" s="4">
        <f>AD3787</f>
        <v>13083.045945</v>
      </c>
      <c r="AD3787" s="4">
        <f t="shared" si="1163"/>
        <v>13083.045945</v>
      </c>
      <c r="AE3787" s="4" t="s">
        <v>62</v>
      </c>
      <c r="AG3787" s="4" t="str">
        <f t="shared" si="1167"/>
        <v>Weight Captured Separately</v>
      </c>
      <c r="AI3787" t="e">
        <f t="shared" si="1158"/>
        <v>#N/A</v>
      </c>
      <c r="AJ3787" t="s">
        <v>81</v>
      </c>
      <c r="AK3787" s="2"/>
      <c r="AL3787" s="2" t="str">
        <f t="shared" si="1168"/>
        <v>Freight Included in Commodity Cost</v>
      </c>
      <c r="AM3787" s="4"/>
      <c r="AN3787" t="e">
        <f>VLOOKUP([1]!Tabelle13[[#This Row],[Vlookup this ID for freight costs]],$AL$2:$AL$6811,2,FALSE)</f>
        <v>#REF!</v>
      </c>
      <c r="AO3787">
        <f t="shared" ref="AO3787:AO3789" si="1171">IF(AK:AK="",AC:AC*6.242+1.383 -2.844 + 3.145 -2.265  -2.026,AK:AK)</f>
        <v>81661.765788690012</v>
      </c>
      <c r="AP3787">
        <v>238.46</v>
      </c>
      <c r="AQ3787">
        <v>238.46</v>
      </c>
      <c r="AR3787" s="4">
        <v>14</v>
      </c>
      <c r="AS3787" s="4">
        <v>9</v>
      </c>
      <c r="AT3787" s="4">
        <v>2009</v>
      </c>
      <c r="AU3787" s="4">
        <v>30</v>
      </c>
      <c r="AV3787" s="4">
        <v>9</v>
      </c>
      <c r="AW3787" s="4">
        <v>2009</v>
      </c>
      <c r="AX3787" t="str">
        <f t="shared" si="1160"/>
        <v>Delay</v>
      </c>
      <c r="AY3787">
        <f t="shared" si="1161"/>
        <v>16</v>
      </c>
    </row>
    <row r="3788" spans="1:51" x14ac:dyDescent="0.2">
      <c r="A3788" s="3">
        <v>14542</v>
      </c>
      <c r="B3788" s="1" t="s">
        <v>168</v>
      </c>
      <c r="C3788" s="1" t="s">
        <v>150</v>
      </c>
      <c r="D3788" s="1" t="s">
        <v>100</v>
      </c>
      <c r="E3788" s="1" t="s">
        <v>53</v>
      </c>
      <c r="F3788" s="1" t="s">
        <v>53</v>
      </c>
      <c r="G3788" s="13" t="s">
        <v>208</v>
      </c>
      <c r="H3788" s="12">
        <v>40414</v>
      </c>
      <c r="I3788" s="12" t="s">
        <v>309</v>
      </c>
      <c r="J3788" s="12">
        <v>40606</v>
      </c>
      <c r="K3788" s="4">
        <v>3042</v>
      </c>
      <c r="L3788" s="1" t="s">
        <v>146</v>
      </c>
      <c r="M3788" s="1" t="s">
        <v>170</v>
      </c>
      <c r="N3788" s="1" t="s">
        <v>1688</v>
      </c>
      <c r="O3788" s="1" t="s">
        <v>93</v>
      </c>
      <c r="P3788">
        <v>240</v>
      </c>
      <c r="Q3788">
        <v>6395</v>
      </c>
      <c r="R3788">
        <v>19185</v>
      </c>
      <c r="S3788">
        <v>3</v>
      </c>
      <c r="T3788">
        <v>0.01</v>
      </c>
      <c r="U3788">
        <f t="shared" si="1154"/>
        <v>19185</v>
      </c>
      <c r="V3788">
        <f t="shared" si="1155"/>
        <v>1534800</v>
      </c>
      <c r="W3788" s="1" t="s">
        <v>155</v>
      </c>
      <c r="X3788" s="1" t="s">
        <v>1236</v>
      </c>
      <c r="Y3788" s="1" t="s">
        <v>156</v>
      </c>
      <c r="Z3788" s="3">
        <v>8107</v>
      </c>
      <c r="AA3788" s="4">
        <f t="shared" si="1169"/>
        <v>2946.969842</v>
      </c>
      <c r="AB3788" s="2">
        <f t="shared" si="1170"/>
        <v>2946.969842</v>
      </c>
      <c r="AC3788" s="4">
        <f>AD3788</f>
        <v>2946.969842</v>
      </c>
      <c r="AD3788" s="4">
        <f t="shared" si="1163"/>
        <v>2946.969842</v>
      </c>
      <c r="AE3788" s="4" t="s">
        <v>62</v>
      </c>
      <c r="AG3788" s="4" t="str">
        <f t="shared" si="1167"/>
        <v>Weight Captured Separately</v>
      </c>
      <c r="AI3788" t="e">
        <f t="shared" si="1158"/>
        <v>#N/A</v>
      </c>
      <c r="AJ3788" t="s">
        <v>81</v>
      </c>
      <c r="AK3788" s="2"/>
      <c r="AL3788" s="2" t="str">
        <f t="shared" si="1168"/>
        <v>Freight Included in Commodity Cost</v>
      </c>
      <c r="AM3788" s="4"/>
      <c r="AN3788" t="e">
        <f>VLOOKUP([1]!Tabelle13[[#This Row],[Vlookup this ID for freight costs]],$AL$2:$AL$6811,2,FALSE)</f>
        <v>#REF!</v>
      </c>
      <c r="AO3788">
        <f t="shared" si="1171"/>
        <v>18392.378753763998</v>
      </c>
      <c r="AP3788">
        <v>41.36</v>
      </c>
      <c r="AQ3788">
        <v>41.36</v>
      </c>
      <c r="AR3788" s="4">
        <v>24</v>
      </c>
      <c r="AS3788" s="4">
        <v>8</v>
      </c>
      <c r="AT3788" s="4">
        <v>2010</v>
      </c>
      <c r="AU3788" s="4">
        <v>4</v>
      </c>
      <c r="AV3788" s="4">
        <v>4</v>
      </c>
      <c r="AW3788" s="4">
        <v>2011</v>
      </c>
      <c r="AX3788" t="str">
        <f t="shared" si="1160"/>
        <v>Delay</v>
      </c>
      <c r="AY3788">
        <f t="shared" si="1161"/>
        <v>192</v>
      </c>
    </row>
    <row r="3789" spans="1:51" x14ac:dyDescent="0.2">
      <c r="A3789" s="3">
        <v>36785</v>
      </c>
      <c r="B3789" s="1" t="s">
        <v>151</v>
      </c>
      <c r="C3789" s="1" t="s">
        <v>65</v>
      </c>
      <c r="D3789" s="1" t="s">
        <v>52</v>
      </c>
      <c r="E3789" s="1" t="s">
        <v>53</v>
      </c>
      <c r="F3789" s="1" t="s">
        <v>53</v>
      </c>
      <c r="G3789" s="13" t="s">
        <v>2151</v>
      </c>
      <c r="H3789" s="12">
        <v>42249</v>
      </c>
      <c r="I3789" s="12" t="s">
        <v>1754</v>
      </c>
      <c r="J3789" s="12">
        <v>42256</v>
      </c>
      <c r="K3789" s="4">
        <v>6809</v>
      </c>
      <c r="L3789" s="1" t="s">
        <v>146</v>
      </c>
      <c r="M3789" s="1" t="s">
        <v>672</v>
      </c>
      <c r="N3789" s="1" t="s">
        <v>1565</v>
      </c>
      <c r="O3789" s="1" t="s">
        <v>93</v>
      </c>
      <c r="P3789">
        <v>60</v>
      </c>
      <c r="Q3789">
        <v>6424</v>
      </c>
      <c r="R3789">
        <v>32120</v>
      </c>
      <c r="S3789">
        <v>5</v>
      </c>
      <c r="T3789">
        <v>0.08</v>
      </c>
      <c r="U3789">
        <f t="shared" si="1154"/>
        <v>32120</v>
      </c>
      <c r="V3789">
        <f t="shared" si="1155"/>
        <v>385440</v>
      </c>
      <c r="W3789" s="1" t="s">
        <v>281</v>
      </c>
      <c r="X3789" s="1" t="s">
        <v>1236</v>
      </c>
      <c r="Y3789" s="1" t="s">
        <v>161</v>
      </c>
      <c r="Z3789" s="3">
        <v>7348</v>
      </c>
      <c r="AA3789" s="4">
        <f t="shared" si="1169"/>
        <v>2950.1524180000001</v>
      </c>
      <c r="AB3789" s="2">
        <f t="shared" si="1170"/>
        <v>2950.1524180000001</v>
      </c>
      <c r="AC3789" s="4">
        <f>AD3789</f>
        <v>2950.1524180000001</v>
      </c>
      <c r="AD3789" s="4">
        <f t="shared" si="1163"/>
        <v>2950.1524180000001</v>
      </c>
      <c r="AE3789" s="4" t="s">
        <v>62</v>
      </c>
      <c r="AG3789" s="4" t="str">
        <f t="shared" si="1167"/>
        <v>Weight Captured Separately</v>
      </c>
      <c r="AI3789" t="e">
        <f t="shared" si="1158"/>
        <v>#N/A</v>
      </c>
      <c r="AJ3789" t="s">
        <v>63</v>
      </c>
      <c r="AK3789" s="2"/>
      <c r="AL3789" s="2" t="str">
        <f t="shared" si="1168"/>
        <v>Invoiced Separately</v>
      </c>
      <c r="AM3789" s="4"/>
      <c r="AN3789" t="e">
        <f>VLOOKUP([1]!Tabelle13[[#This Row],[Vlookup this ID for freight costs]],$AL$2:$AL$6811,2,FALSE)</f>
        <v>#REF!</v>
      </c>
      <c r="AO3789">
        <f t="shared" si="1171"/>
        <v>18412.244393156001</v>
      </c>
      <c r="AP3789">
        <v>37.81</v>
      </c>
      <c r="AQ3789">
        <v>37.81</v>
      </c>
      <c r="AR3789" s="4">
        <v>2</v>
      </c>
      <c r="AS3789" s="4">
        <v>9</v>
      </c>
      <c r="AT3789" s="4">
        <v>2015</v>
      </c>
      <c r="AU3789" s="4">
        <v>9</v>
      </c>
      <c r="AV3789" s="4">
        <v>9</v>
      </c>
      <c r="AW3789" s="4">
        <v>2015</v>
      </c>
      <c r="AX3789" t="str">
        <f t="shared" si="1160"/>
        <v>Delay</v>
      </c>
      <c r="AY3789">
        <f t="shared" si="1161"/>
        <v>7</v>
      </c>
    </row>
    <row r="3790" spans="1:51" x14ac:dyDescent="0.2">
      <c r="A3790" s="3">
        <v>51871</v>
      </c>
      <c r="B3790" s="1" t="s">
        <v>168</v>
      </c>
      <c r="C3790" s="1" t="s">
        <v>150</v>
      </c>
      <c r="D3790" s="1" t="s">
        <v>100</v>
      </c>
      <c r="E3790" s="1" t="s">
        <v>253</v>
      </c>
      <c r="F3790" s="1" t="s">
        <v>253</v>
      </c>
      <c r="G3790" s="13" t="s">
        <v>590</v>
      </c>
      <c r="H3790" s="12">
        <v>40638</v>
      </c>
      <c r="I3790" s="12" t="s">
        <v>1539</v>
      </c>
      <c r="J3790" s="12">
        <v>40641</v>
      </c>
      <c r="K3790" s="4">
        <v>3140</v>
      </c>
      <c r="L3790" s="1" t="s">
        <v>146</v>
      </c>
      <c r="M3790" s="1" t="s">
        <v>672</v>
      </c>
      <c r="N3790" s="1" t="s">
        <v>302</v>
      </c>
      <c r="O3790" s="1" t="s">
        <v>93</v>
      </c>
      <c r="P3790">
        <v>30</v>
      </c>
      <c r="Q3790">
        <v>44293</v>
      </c>
      <c r="R3790">
        <v>303849.98</v>
      </c>
      <c r="S3790">
        <v>6.86</v>
      </c>
      <c r="T3790">
        <v>0.23</v>
      </c>
      <c r="U3790">
        <f t="shared" si="1154"/>
        <v>303849.98000000004</v>
      </c>
      <c r="V3790">
        <f t="shared" si="1155"/>
        <v>1328790</v>
      </c>
      <c r="W3790" s="1" t="s">
        <v>204</v>
      </c>
      <c r="X3790" s="1" t="s">
        <v>1236</v>
      </c>
      <c r="Y3790" s="1" t="s">
        <v>205</v>
      </c>
      <c r="Z3790" s="3">
        <v>16682</v>
      </c>
      <c r="AA3790" s="4">
        <f t="shared" si="1162"/>
        <v>2951</v>
      </c>
      <c r="AB3790" s="4">
        <f t="shared" ref="AB3790:AB3798" si="1172" xml:space="preserve"> 2244.740206  + 0.1097478*Q3790</f>
        <v>7105.7995114000005</v>
      </c>
      <c r="AC3790" s="4">
        <f t="shared" ref="AC3790:AC3798" si="1173">AF3790</f>
        <v>2951</v>
      </c>
      <c r="AD3790" s="4">
        <f t="shared" si="1163"/>
        <v>2998</v>
      </c>
      <c r="AE3790" s="4">
        <v>2951</v>
      </c>
      <c r="AF3790" s="4">
        <v>2951</v>
      </c>
      <c r="AG3790" s="4">
        <f t="shared" si="1167"/>
        <v>2951</v>
      </c>
      <c r="AI3790" t="e">
        <f t="shared" si="1158"/>
        <v>#N/A</v>
      </c>
      <c r="AJ3790">
        <v>5567.75</v>
      </c>
      <c r="AK3790" s="2">
        <v>5567.75</v>
      </c>
      <c r="AL3790" s="2">
        <f t="shared" si="1168"/>
        <v>5567.75</v>
      </c>
      <c r="AM3790" s="4"/>
      <c r="AN3790" t="e">
        <f>VLOOKUP([1]!Tabelle13[[#This Row],[Vlookup this ID for freight costs]],$AL$2:$AL$6811,2,FALSE)</f>
        <v>#REF!</v>
      </c>
      <c r="AP3790">
        <v>501.35</v>
      </c>
      <c r="AQ3790">
        <v>501.35</v>
      </c>
      <c r="AR3790" s="4">
        <v>5</v>
      </c>
      <c r="AS3790" s="4">
        <v>4</v>
      </c>
      <c r="AT3790" s="4">
        <v>2011</v>
      </c>
      <c r="AU3790" s="4">
        <v>8</v>
      </c>
      <c r="AV3790" s="4">
        <v>4</v>
      </c>
      <c r="AW3790" s="4">
        <v>2011</v>
      </c>
      <c r="AX3790" t="str">
        <f t="shared" si="1160"/>
        <v>Delay</v>
      </c>
      <c r="AY3790">
        <f t="shared" si="1161"/>
        <v>3</v>
      </c>
    </row>
    <row r="3791" spans="1:51" x14ac:dyDescent="0.2">
      <c r="A3791" s="3">
        <v>12351</v>
      </c>
      <c r="B3791" s="1" t="s">
        <v>133</v>
      </c>
      <c r="C3791" s="1" t="s">
        <v>51</v>
      </c>
      <c r="D3791" s="1" t="s">
        <v>130</v>
      </c>
      <c r="E3791" s="1" t="s">
        <v>53</v>
      </c>
      <c r="F3791" s="1" t="s">
        <v>53</v>
      </c>
      <c r="G3791" s="13" t="s">
        <v>365</v>
      </c>
      <c r="H3791" s="12">
        <v>39241</v>
      </c>
      <c r="I3791" s="12" t="s">
        <v>365</v>
      </c>
      <c r="J3791" s="12">
        <v>39241</v>
      </c>
      <c r="K3791" s="4">
        <v>182</v>
      </c>
      <c r="L3791" s="1" t="s">
        <v>146</v>
      </c>
      <c r="M3791" s="1" t="s">
        <v>132</v>
      </c>
      <c r="N3791" s="1" t="s">
        <v>970</v>
      </c>
      <c r="O3791" s="1" t="s">
        <v>93</v>
      </c>
      <c r="P3791">
        <v>240</v>
      </c>
      <c r="Q3791">
        <v>8100</v>
      </c>
      <c r="R3791">
        <v>31995</v>
      </c>
      <c r="S3791">
        <v>3.95</v>
      </c>
      <c r="T3791">
        <v>0.02</v>
      </c>
      <c r="U3791">
        <f t="shared" si="1154"/>
        <v>31995</v>
      </c>
      <c r="V3791">
        <f t="shared" si="1155"/>
        <v>1944000</v>
      </c>
      <c r="W3791" s="1" t="s">
        <v>155</v>
      </c>
      <c r="X3791" s="1" t="s">
        <v>1236</v>
      </c>
      <c r="Y3791" s="1" t="s">
        <v>156</v>
      </c>
      <c r="Z3791" s="3">
        <v>6318</v>
      </c>
      <c r="AA3791" s="4">
        <f t="shared" si="1162"/>
        <v>2952</v>
      </c>
      <c r="AB3791" s="4">
        <f t="shared" si="1172"/>
        <v>3133.6973859999998</v>
      </c>
      <c r="AC3791" s="4">
        <f t="shared" si="1173"/>
        <v>2952</v>
      </c>
      <c r="AD3791" s="4">
        <f t="shared" si="1163"/>
        <v>2952</v>
      </c>
      <c r="AE3791" s="4">
        <v>2952</v>
      </c>
      <c r="AF3791" s="4">
        <v>2952</v>
      </c>
      <c r="AG3791" s="4">
        <f t="shared" si="1167"/>
        <v>2952</v>
      </c>
      <c r="AI3791" t="e">
        <f t="shared" si="1158"/>
        <v>#N/A</v>
      </c>
      <c r="AJ3791" t="s">
        <v>81</v>
      </c>
      <c r="AK3791" s="2"/>
      <c r="AL3791" s="2" t="str">
        <f t="shared" si="1168"/>
        <v>Freight Included in Commodity Cost</v>
      </c>
      <c r="AM3791" s="4"/>
      <c r="AN3791" t="e">
        <f>VLOOKUP([1]!Tabelle13[[#This Row],[Vlookup this ID for freight costs]],$AL$2:$AL$6811,2,FALSE)</f>
        <v>#REF!</v>
      </c>
      <c r="AP3791">
        <v>0</v>
      </c>
      <c r="AR3791" s="4">
        <v>8</v>
      </c>
      <c r="AS3791" s="4">
        <v>6</v>
      </c>
      <c r="AT3791" s="4">
        <v>2007</v>
      </c>
      <c r="AU3791" s="4">
        <v>8</v>
      </c>
      <c r="AV3791" s="4">
        <v>6</v>
      </c>
      <c r="AW3791" s="4">
        <v>2007</v>
      </c>
      <c r="AX3791" t="str">
        <f t="shared" si="1160"/>
        <v>No Delay</v>
      </c>
      <c r="AY3791">
        <f t="shared" si="1161"/>
        <v>0</v>
      </c>
    </row>
    <row r="3792" spans="1:51" x14ac:dyDescent="0.2">
      <c r="A3792" s="3">
        <v>32499</v>
      </c>
      <c r="B3792" s="1" t="s">
        <v>168</v>
      </c>
      <c r="C3792" s="1" t="s">
        <v>150</v>
      </c>
      <c r="D3792" s="1" t="s">
        <v>100</v>
      </c>
      <c r="E3792" s="1" t="s">
        <v>253</v>
      </c>
      <c r="F3792" s="1" t="s">
        <v>253</v>
      </c>
      <c r="G3792" s="13" t="s">
        <v>502</v>
      </c>
      <c r="H3792" s="12">
        <v>40788</v>
      </c>
      <c r="I3792" s="12" t="s">
        <v>502</v>
      </c>
      <c r="J3792" s="12">
        <v>40788</v>
      </c>
      <c r="K3792" s="4">
        <v>3400</v>
      </c>
      <c r="L3792" s="1" t="s">
        <v>146</v>
      </c>
      <c r="M3792" s="1" t="s">
        <v>170</v>
      </c>
      <c r="N3792" s="1" t="s">
        <v>284</v>
      </c>
      <c r="O3792" s="1" t="s">
        <v>93</v>
      </c>
      <c r="P3792">
        <v>30</v>
      </c>
      <c r="Q3792">
        <v>50000</v>
      </c>
      <c r="R3792">
        <v>122000</v>
      </c>
      <c r="S3792">
        <v>2.44</v>
      </c>
      <c r="T3792">
        <v>0.08</v>
      </c>
      <c r="U3792">
        <f t="shared" si="1154"/>
        <v>122000</v>
      </c>
      <c r="V3792">
        <f t="shared" si="1155"/>
        <v>1500000</v>
      </c>
      <c r="W3792" s="1" t="s">
        <v>155</v>
      </c>
      <c r="X3792" s="1" t="s">
        <v>1236</v>
      </c>
      <c r="Y3792" s="1" t="s">
        <v>156</v>
      </c>
      <c r="Z3792" s="3">
        <v>8107</v>
      </c>
      <c r="AA3792" s="4">
        <f t="shared" si="1162"/>
        <v>2953</v>
      </c>
      <c r="AB3792" s="4">
        <f t="shared" si="1172"/>
        <v>7732.1302059999998</v>
      </c>
      <c r="AC3792" s="4">
        <f t="shared" si="1173"/>
        <v>2953</v>
      </c>
      <c r="AD3792" s="4">
        <f t="shared" si="1163"/>
        <v>4849.6774836969707</v>
      </c>
      <c r="AE3792" s="4">
        <v>2953</v>
      </c>
      <c r="AF3792" s="4">
        <v>2953</v>
      </c>
      <c r="AG3792" s="4">
        <f t="shared" si="1167"/>
        <v>2953</v>
      </c>
      <c r="AI3792" t="e">
        <f t="shared" si="1158"/>
        <v>#N/A</v>
      </c>
      <c r="AJ3792">
        <v>6409.91</v>
      </c>
      <c r="AK3792" s="2">
        <v>6409.91</v>
      </c>
      <c r="AL3792" s="2">
        <f t="shared" si="1168"/>
        <v>6409.91</v>
      </c>
      <c r="AM3792" s="4"/>
      <c r="AN3792" t="e">
        <f>VLOOKUP([1]!Tabelle13[[#This Row],[Vlookup this ID for freight costs]],$AL$2:$AL$6811,2,FALSE)</f>
        <v>#REF!</v>
      </c>
      <c r="AP3792">
        <v>201.3</v>
      </c>
      <c r="AQ3792">
        <v>201.3</v>
      </c>
      <c r="AR3792" s="4">
        <v>2</v>
      </c>
      <c r="AS3792" s="4">
        <v>9</v>
      </c>
      <c r="AT3792" s="4">
        <v>2011</v>
      </c>
      <c r="AU3792" s="4">
        <v>2</v>
      </c>
      <c r="AV3792" s="4">
        <v>9</v>
      </c>
      <c r="AW3792" s="4">
        <v>2011</v>
      </c>
      <c r="AX3792" t="str">
        <f t="shared" si="1160"/>
        <v>No Delay</v>
      </c>
      <c r="AY3792">
        <f t="shared" si="1161"/>
        <v>0</v>
      </c>
    </row>
    <row r="3793" spans="1:51" x14ac:dyDescent="0.2">
      <c r="A3793" s="3">
        <v>12198</v>
      </c>
      <c r="B3793" s="1" t="s">
        <v>133</v>
      </c>
      <c r="C3793" s="1" t="s">
        <v>51</v>
      </c>
      <c r="D3793" s="1" t="s">
        <v>130</v>
      </c>
      <c r="E3793" s="1" t="s">
        <v>53</v>
      </c>
      <c r="F3793" s="1" t="s">
        <v>53</v>
      </c>
      <c r="G3793" s="13" t="s">
        <v>2169</v>
      </c>
      <c r="H3793" s="12">
        <v>39622</v>
      </c>
      <c r="I3793" s="12" t="s">
        <v>2169</v>
      </c>
      <c r="J3793" s="12">
        <v>39622</v>
      </c>
      <c r="K3793" s="4">
        <v>909</v>
      </c>
      <c r="L3793" s="1" t="s">
        <v>146</v>
      </c>
      <c r="M3793" s="1" t="s">
        <v>132</v>
      </c>
      <c r="N3793" s="1" t="s">
        <v>609</v>
      </c>
      <c r="O3793" s="1" t="s">
        <v>425</v>
      </c>
      <c r="P3793">
        <v>84</v>
      </c>
      <c r="Q3793">
        <v>360</v>
      </c>
      <c r="R3793">
        <v>3452.4</v>
      </c>
      <c r="S3793">
        <v>9.59</v>
      </c>
      <c r="T3793">
        <v>0.11</v>
      </c>
      <c r="U3793">
        <f t="shared" si="1154"/>
        <v>3452.4</v>
      </c>
      <c r="V3793">
        <f t="shared" si="1155"/>
        <v>30240</v>
      </c>
      <c r="W3793" s="1" t="s">
        <v>552</v>
      </c>
      <c r="X3793" s="1" t="s">
        <v>361</v>
      </c>
      <c r="Y3793" s="1" t="s">
        <v>361</v>
      </c>
      <c r="Z3793" s="3">
        <v>8559</v>
      </c>
      <c r="AA3793" s="4">
        <f t="shared" si="1162"/>
        <v>2955</v>
      </c>
      <c r="AB3793" s="4">
        <f t="shared" si="1172"/>
        <v>2284.2494139999999</v>
      </c>
      <c r="AC3793" s="4">
        <f t="shared" si="1173"/>
        <v>2955</v>
      </c>
      <c r="AD3793" s="4">
        <f t="shared" si="1163"/>
        <v>1506</v>
      </c>
      <c r="AE3793" s="3" t="s">
        <v>2170</v>
      </c>
      <c r="AF3793" s="3">
        <v>2955</v>
      </c>
      <c r="AG3793" s="4">
        <f>AI3793</f>
        <v>2955</v>
      </c>
      <c r="AH3793" s="4">
        <v>10970</v>
      </c>
      <c r="AI3793">
        <f t="shared" si="1158"/>
        <v>2955</v>
      </c>
      <c r="AJ3793" t="s">
        <v>2170</v>
      </c>
      <c r="AK3793" s="2">
        <v>4551.5200000000004</v>
      </c>
      <c r="AL3793" s="2">
        <f>AN3793</f>
        <v>4551.5200000000004</v>
      </c>
      <c r="AM3793" s="4">
        <v>10970</v>
      </c>
      <c r="AN3793">
        <f>INDEX($AJ$2:$AJ$6811,MATCH(AM3793,$A$2:$A$6811,0))</f>
        <v>4551.5200000000004</v>
      </c>
      <c r="AP3793">
        <v>5.52</v>
      </c>
      <c r="AQ3793">
        <v>5.52</v>
      </c>
      <c r="AR3793" s="4">
        <v>23</v>
      </c>
      <c r="AS3793" s="4">
        <v>6</v>
      </c>
      <c r="AT3793" s="4">
        <v>2008</v>
      </c>
      <c r="AU3793" s="4">
        <v>23</v>
      </c>
      <c r="AV3793" s="4">
        <v>6</v>
      </c>
      <c r="AW3793" s="4">
        <v>2008</v>
      </c>
      <c r="AX3793" t="str">
        <f t="shared" si="1160"/>
        <v>No Delay</v>
      </c>
      <c r="AY3793">
        <f t="shared" si="1161"/>
        <v>0</v>
      </c>
    </row>
    <row r="3794" spans="1:51" x14ac:dyDescent="0.2">
      <c r="A3794" s="3">
        <v>10970</v>
      </c>
      <c r="B3794" s="1" t="s">
        <v>133</v>
      </c>
      <c r="C3794" s="1" t="s">
        <v>51</v>
      </c>
      <c r="D3794" s="1" t="s">
        <v>130</v>
      </c>
      <c r="E3794" s="1" t="s">
        <v>53</v>
      </c>
      <c r="F3794" s="1" t="s">
        <v>53</v>
      </c>
      <c r="G3794" s="13" t="s">
        <v>2169</v>
      </c>
      <c r="H3794" s="12">
        <v>39622</v>
      </c>
      <c r="I3794" s="12" t="s">
        <v>2169</v>
      </c>
      <c r="J3794" s="12">
        <v>39622</v>
      </c>
      <c r="K3794" s="4">
        <v>906</v>
      </c>
      <c r="L3794" s="1" t="s">
        <v>146</v>
      </c>
      <c r="M3794" s="1" t="s">
        <v>132</v>
      </c>
      <c r="N3794" s="1" t="s">
        <v>304</v>
      </c>
      <c r="O3794" s="1" t="s">
        <v>305</v>
      </c>
      <c r="P3794">
        <v>180</v>
      </c>
      <c r="Q3794">
        <v>1428</v>
      </c>
      <c r="R3794">
        <v>71400</v>
      </c>
      <c r="S3794">
        <v>50</v>
      </c>
      <c r="T3794">
        <v>0.28000000000000003</v>
      </c>
      <c r="U3794">
        <f t="shared" si="1154"/>
        <v>71400</v>
      </c>
      <c r="V3794">
        <f t="shared" si="1155"/>
        <v>257040</v>
      </c>
      <c r="W3794" s="1" t="s">
        <v>251</v>
      </c>
      <c r="X3794" s="1" t="s">
        <v>252</v>
      </c>
      <c r="Y3794" s="1" t="s">
        <v>252</v>
      </c>
      <c r="Z3794" s="3">
        <v>8366</v>
      </c>
      <c r="AA3794" s="4">
        <f t="shared" si="1162"/>
        <v>2955</v>
      </c>
      <c r="AB3794" s="4">
        <f t="shared" si="1172"/>
        <v>2401.4600644000002</v>
      </c>
      <c r="AC3794" s="4">
        <f t="shared" si="1173"/>
        <v>2955</v>
      </c>
      <c r="AD3794" s="4">
        <f t="shared" si="1163"/>
        <v>2955</v>
      </c>
      <c r="AE3794" s="4">
        <v>2955</v>
      </c>
      <c r="AF3794" s="4">
        <v>2955</v>
      </c>
      <c r="AG3794" s="4">
        <f>AE3794</f>
        <v>2955</v>
      </c>
      <c r="AH3794" s="4">
        <v>83064</v>
      </c>
      <c r="AI3794">
        <f t="shared" si="1158"/>
        <v>4809</v>
      </c>
      <c r="AJ3794">
        <v>4551.5200000000004</v>
      </c>
      <c r="AK3794" s="2">
        <v>4551.5200000000004</v>
      </c>
      <c r="AL3794" s="2">
        <f>AJ3794</f>
        <v>4551.5200000000004</v>
      </c>
      <c r="AM3794" s="4"/>
      <c r="AN3794" t="e">
        <f>VLOOKUP([1]!Tabelle13[[#This Row],[Vlookup this ID for freight costs]],$AL$2:$AL$6811,2,FALSE)</f>
        <v>#REF!</v>
      </c>
      <c r="AP3794">
        <v>114.24</v>
      </c>
      <c r="AQ3794">
        <v>114.24</v>
      </c>
      <c r="AR3794" s="4">
        <v>23</v>
      </c>
      <c r="AS3794" s="4">
        <v>6</v>
      </c>
      <c r="AT3794" s="4">
        <v>2008</v>
      </c>
      <c r="AU3794" s="4">
        <v>23</v>
      </c>
      <c r="AV3794" s="4">
        <v>6</v>
      </c>
      <c r="AW3794" s="4">
        <v>2008</v>
      </c>
      <c r="AX3794" t="str">
        <f t="shared" si="1160"/>
        <v>No Delay</v>
      </c>
      <c r="AY3794">
        <f t="shared" si="1161"/>
        <v>0</v>
      </c>
    </row>
    <row r="3795" spans="1:51" x14ac:dyDescent="0.2">
      <c r="A3795" s="3">
        <v>11258</v>
      </c>
      <c r="B3795" s="1" t="s">
        <v>133</v>
      </c>
      <c r="C3795" s="1" t="s">
        <v>51</v>
      </c>
      <c r="D3795" s="1" t="s">
        <v>130</v>
      </c>
      <c r="E3795" s="1" t="s">
        <v>53</v>
      </c>
      <c r="F3795" s="1" t="s">
        <v>53</v>
      </c>
      <c r="G3795" s="13" t="s">
        <v>2169</v>
      </c>
      <c r="H3795" s="12">
        <v>39622</v>
      </c>
      <c r="I3795" s="12" t="s">
        <v>2169</v>
      </c>
      <c r="J3795" s="12">
        <v>39622</v>
      </c>
      <c r="K3795" s="4">
        <v>907</v>
      </c>
      <c r="L3795" s="1" t="s">
        <v>146</v>
      </c>
      <c r="M3795" s="1" t="s">
        <v>132</v>
      </c>
      <c r="N3795" s="1" t="s">
        <v>178</v>
      </c>
      <c r="O3795" s="1" t="s">
        <v>93</v>
      </c>
      <c r="P3795">
        <v>60</v>
      </c>
      <c r="Q3795">
        <v>3060</v>
      </c>
      <c r="R3795">
        <v>24939</v>
      </c>
      <c r="S3795">
        <v>8.15</v>
      </c>
      <c r="T3795">
        <v>0.14000000000000001</v>
      </c>
      <c r="U3795">
        <f t="shared" si="1154"/>
        <v>24939</v>
      </c>
      <c r="V3795">
        <f t="shared" si="1155"/>
        <v>183600</v>
      </c>
      <c r="W3795" s="1" t="s">
        <v>155</v>
      </c>
      <c r="X3795" s="1" t="s">
        <v>1236</v>
      </c>
      <c r="Y3795" s="1" t="s">
        <v>156</v>
      </c>
      <c r="Z3795" s="3">
        <v>6318</v>
      </c>
      <c r="AA3795" s="4">
        <f t="shared" si="1162"/>
        <v>2955</v>
      </c>
      <c r="AB3795" s="4">
        <f t="shared" si="1172"/>
        <v>2580.5684740000002</v>
      </c>
      <c r="AC3795" s="4">
        <f t="shared" si="1173"/>
        <v>2955</v>
      </c>
      <c r="AD3795" s="4">
        <f t="shared" si="1163"/>
        <v>2935.895121</v>
      </c>
      <c r="AE3795" s="3" t="s">
        <v>2170</v>
      </c>
      <c r="AF3795" s="3">
        <v>2955</v>
      </c>
      <c r="AG3795" s="4">
        <f>AI3795</f>
        <v>2955</v>
      </c>
      <c r="AH3795" s="4">
        <v>10970</v>
      </c>
      <c r="AI3795">
        <f t="shared" si="1158"/>
        <v>2955</v>
      </c>
      <c r="AJ3795" t="s">
        <v>2170</v>
      </c>
      <c r="AK3795" s="2">
        <v>4551.5200000000004</v>
      </c>
      <c r="AL3795" s="2">
        <f>AN3795</f>
        <v>4551.5200000000004</v>
      </c>
      <c r="AM3795" s="4">
        <v>10970</v>
      </c>
      <c r="AN3795">
        <f>INDEX($AJ$2:$AJ$6811,MATCH(AM3795,$A$2:$A$6811,0))</f>
        <v>4551.5200000000004</v>
      </c>
      <c r="AP3795">
        <v>39.9</v>
      </c>
      <c r="AQ3795">
        <v>39.9</v>
      </c>
      <c r="AR3795" s="4">
        <v>23</v>
      </c>
      <c r="AS3795" s="4">
        <v>6</v>
      </c>
      <c r="AT3795" s="4">
        <v>2008</v>
      </c>
      <c r="AU3795" s="4">
        <v>23</v>
      </c>
      <c r="AV3795" s="4">
        <v>6</v>
      </c>
      <c r="AW3795" s="4">
        <v>2008</v>
      </c>
      <c r="AX3795" t="str">
        <f t="shared" si="1160"/>
        <v>No Delay</v>
      </c>
      <c r="AY3795">
        <f t="shared" si="1161"/>
        <v>0</v>
      </c>
    </row>
    <row r="3796" spans="1:51" x14ac:dyDescent="0.2">
      <c r="A3796" s="3">
        <v>12800</v>
      </c>
      <c r="B3796" s="1" t="s">
        <v>133</v>
      </c>
      <c r="C3796" s="1" t="s">
        <v>51</v>
      </c>
      <c r="D3796" s="1" t="s">
        <v>130</v>
      </c>
      <c r="E3796" s="1" t="s">
        <v>53</v>
      </c>
      <c r="F3796" s="1" t="s">
        <v>53</v>
      </c>
      <c r="G3796" s="13" t="s">
        <v>2169</v>
      </c>
      <c r="H3796" s="12">
        <v>39622</v>
      </c>
      <c r="I3796" s="12" t="s">
        <v>2169</v>
      </c>
      <c r="J3796" s="12">
        <v>39622</v>
      </c>
      <c r="K3796" s="4">
        <v>910</v>
      </c>
      <c r="L3796" s="1" t="s">
        <v>146</v>
      </c>
      <c r="M3796" s="1" t="s">
        <v>132</v>
      </c>
      <c r="N3796" s="1" t="s">
        <v>167</v>
      </c>
      <c r="O3796" s="1" t="s">
        <v>93</v>
      </c>
      <c r="P3796">
        <v>30</v>
      </c>
      <c r="Q3796">
        <v>2500</v>
      </c>
      <c r="R3796">
        <v>31050</v>
      </c>
      <c r="S3796">
        <v>12.42</v>
      </c>
      <c r="T3796">
        <v>0.41</v>
      </c>
      <c r="U3796">
        <f t="shared" si="1154"/>
        <v>31050</v>
      </c>
      <c r="V3796">
        <f t="shared" si="1155"/>
        <v>75000</v>
      </c>
      <c r="W3796" s="1" t="s">
        <v>155</v>
      </c>
      <c r="X3796" s="1" t="s">
        <v>1236</v>
      </c>
      <c r="Y3796" s="1" t="s">
        <v>156</v>
      </c>
      <c r="Z3796" s="3">
        <v>6318</v>
      </c>
      <c r="AA3796" s="4">
        <f t="shared" si="1162"/>
        <v>2955</v>
      </c>
      <c r="AB3796" s="4">
        <f t="shared" si="1172"/>
        <v>2519.1097060000002</v>
      </c>
      <c r="AC3796" s="4">
        <f t="shared" si="1173"/>
        <v>2955</v>
      </c>
      <c r="AD3796" s="4">
        <f t="shared" si="1163"/>
        <v>3016.2550885999999</v>
      </c>
      <c r="AE3796" s="3" t="s">
        <v>2170</v>
      </c>
      <c r="AF3796" s="3">
        <v>2955</v>
      </c>
      <c r="AG3796" s="4">
        <f>AI3796</f>
        <v>2955</v>
      </c>
      <c r="AH3796" s="4">
        <v>10970</v>
      </c>
      <c r="AI3796">
        <f t="shared" si="1158"/>
        <v>2955</v>
      </c>
      <c r="AJ3796" t="s">
        <v>2170</v>
      </c>
      <c r="AK3796" s="2">
        <v>4551.5200000000004</v>
      </c>
      <c r="AL3796" s="2">
        <f>AN3796</f>
        <v>4551.5200000000004</v>
      </c>
      <c r="AM3796" s="4">
        <v>10970</v>
      </c>
      <c r="AN3796">
        <f>INDEX($AJ$2:$AJ$6811,MATCH(AM3796,$A$2:$A$6811,0))</f>
        <v>4551.5200000000004</v>
      </c>
      <c r="AP3796">
        <v>49.68</v>
      </c>
      <c r="AQ3796">
        <v>49.68</v>
      </c>
      <c r="AR3796" s="4">
        <v>23</v>
      </c>
      <c r="AS3796" s="4">
        <v>6</v>
      </c>
      <c r="AT3796" s="4">
        <v>2008</v>
      </c>
      <c r="AU3796" s="4">
        <v>23</v>
      </c>
      <c r="AV3796" s="4">
        <v>6</v>
      </c>
      <c r="AW3796" s="4">
        <v>2008</v>
      </c>
      <c r="AX3796" t="str">
        <f t="shared" si="1160"/>
        <v>No Delay</v>
      </c>
      <c r="AY3796">
        <f t="shared" si="1161"/>
        <v>0</v>
      </c>
    </row>
    <row r="3797" spans="1:51" x14ac:dyDescent="0.2">
      <c r="A3797" s="3">
        <v>12801</v>
      </c>
      <c r="B3797" s="1" t="s">
        <v>133</v>
      </c>
      <c r="C3797" s="1" t="s">
        <v>51</v>
      </c>
      <c r="D3797" s="1" t="s">
        <v>130</v>
      </c>
      <c r="E3797" s="1" t="s">
        <v>53</v>
      </c>
      <c r="F3797" s="1" t="s">
        <v>53</v>
      </c>
      <c r="G3797" s="13" t="s">
        <v>2169</v>
      </c>
      <c r="H3797" s="12">
        <v>39622</v>
      </c>
      <c r="I3797" s="12" t="s">
        <v>2169</v>
      </c>
      <c r="J3797" s="12">
        <v>39622</v>
      </c>
      <c r="K3797" s="4">
        <v>911</v>
      </c>
      <c r="L3797" s="1" t="s">
        <v>146</v>
      </c>
      <c r="M3797" s="1" t="s">
        <v>132</v>
      </c>
      <c r="N3797" s="1" t="s">
        <v>275</v>
      </c>
      <c r="O3797" s="1" t="s">
        <v>93</v>
      </c>
      <c r="P3797">
        <v>60</v>
      </c>
      <c r="Q3797">
        <v>1728</v>
      </c>
      <c r="R3797">
        <v>16416</v>
      </c>
      <c r="S3797">
        <v>9.5</v>
      </c>
      <c r="T3797">
        <v>0.16</v>
      </c>
      <c r="U3797">
        <f t="shared" si="1154"/>
        <v>16416</v>
      </c>
      <c r="V3797">
        <f t="shared" si="1155"/>
        <v>103680</v>
      </c>
      <c r="W3797" s="1" t="s">
        <v>204</v>
      </c>
      <c r="X3797" s="1" t="s">
        <v>1236</v>
      </c>
      <c r="Y3797" s="1" t="s">
        <v>205</v>
      </c>
      <c r="Z3797" s="3">
        <v>5782</v>
      </c>
      <c r="AA3797" s="4">
        <f t="shared" si="1162"/>
        <v>2955</v>
      </c>
      <c r="AB3797" s="4">
        <f t="shared" si="1172"/>
        <v>2434.3844043999998</v>
      </c>
      <c r="AC3797" s="4">
        <f t="shared" si="1173"/>
        <v>2955</v>
      </c>
      <c r="AD3797" s="4">
        <f t="shared" si="1163"/>
        <v>1661.3333333333333</v>
      </c>
      <c r="AE3797" s="3" t="s">
        <v>2170</v>
      </c>
      <c r="AF3797" s="3">
        <v>2955</v>
      </c>
      <c r="AG3797" s="4">
        <f>AI3797</f>
        <v>2955</v>
      </c>
      <c r="AH3797" s="4">
        <v>10970</v>
      </c>
      <c r="AI3797">
        <f t="shared" si="1158"/>
        <v>2955</v>
      </c>
      <c r="AJ3797" t="s">
        <v>2170</v>
      </c>
      <c r="AK3797" s="2">
        <v>4551.5200000000004</v>
      </c>
      <c r="AL3797" s="2">
        <f>AN3797</f>
        <v>4551.5200000000004</v>
      </c>
      <c r="AM3797" s="4">
        <v>10970</v>
      </c>
      <c r="AN3797">
        <f>INDEX($AJ$2:$AJ$6811,MATCH(AM3797,$A$2:$A$6811,0))</f>
        <v>4551.5200000000004</v>
      </c>
      <c r="AP3797">
        <v>26.27</v>
      </c>
      <c r="AQ3797">
        <v>26.27</v>
      </c>
      <c r="AR3797" s="4">
        <v>23</v>
      </c>
      <c r="AS3797" s="4">
        <v>6</v>
      </c>
      <c r="AT3797" s="4">
        <v>2008</v>
      </c>
      <c r="AU3797" s="4">
        <v>23</v>
      </c>
      <c r="AV3797" s="4">
        <v>6</v>
      </c>
      <c r="AW3797" s="4">
        <v>2008</v>
      </c>
      <c r="AX3797" t="str">
        <f t="shared" si="1160"/>
        <v>No Delay</v>
      </c>
      <c r="AY3797">
        <f t="shared" si="1161"/>
        <v>0</v>
      </c>
    </row>
    <row r="3798" spans="1:51" x14ac:dyDescent="0.2">
      <c r="A3798" s="3">
        <v>11891</v>
      </c>
      <c r="B3798" s="1" t="s">
        <v>133</v>
      </c>
      <c r="C3798" s="1" t="s">
        <v>51</v>
      </c>
      <c r="D3798" s="1" t="s">
        <v>130</v>
      </c>
      <c r="E3798" s="1" t="s">
        <v>53</v>
      </c>
      <c r="F3798" s="1" t="s">
        <v>53</v>
      </c>
      <c r="G3798" s="13" t="s">
        <v>2169</v>
      </c>
      <c r="H3798" s="12">
        <v>39622</v>
      </c>
      <c r="I3798" s="12" t="s">
        <v>2169</v>
      </c>
      <c r="J3798" s="12">
        <v>39622</v>
      </c>
      <c r="K3798" s="4">
        <v>908</v>
      </c>
      <c r="L3798" s="1" t="s">
        <v>146</v>
      </c>
      <c r="M3798" s="1" t="s">
        <v>132</v>
      </c>
      <c r="N3798" s="1" t="s">
        <v>154</v>
      </c>
      <c r="O3798" s="1" t="s">
        <v>93</v>
      </c>
      <c r="P3798">
        <v>60</v>
      </c>
      <c r="Q3798">
        <v>19000</v>
      </c>
      <c r="R3798">
        <v>256500</v>
      </c>
      <c r="S3798">
        <v>13.5</v>
      </c>
      <c r="T3798">
        <v>0.22</v>
      </c>
      <c r="U3798">
        <f t="shared" si="1154"/>
        <v>256500</v>
      </c>
      <c r="V3798">
        <f t="shared" si="1155"/>
        <v>1140000</v>
      </c>
      <c r="W3798" s="1" t="s">
        <v>155</v>
      </c>
      <c r="X3798" s="1" t="s">
        <v>1236</v>
      </c>
      <c r="Y3798" s="1" t="s">
        <v>156</v>
      </c>
      <c r="Z3798" s="3">
        <v>6318</v>
      </c>
      <c r="AA3798" s="4">
        <f t="shared" si="1162"/>
        <v>2955</v>
      </c>
      <c r="AB3798" s="4">
        <f t="shared" si="1172"/>
        <v>4329.9484059999995</v>
      </c>
      <c r="AC3798" s="4">
        <f t="shared" si="1173"/>
        <v>2955</v>
      </c>
      <c r="AD3798" s="4">
        <f t="shared" si="1163"/>
        <v>2439.6</v>
      </c>
      <c r="AE3798" s="3" t="s">
        <v>2170</v>
      </c>
      <c r="AF3798" s="3">
        <v>2955</v>
      </c>
      <c r="AG3798" s="4">
        <f>AI3798</f>
        <v>2955</v>
      </c>
      <c r="AH3798" s="4">
        <v>10970</v>
      </c>
      <c r="AI3798">
        <f t="shared" si="1158"/>
        <v>2955</v>
      </c>
      <c r="AJ3798" t="s">
        <v>2170</v>
      </c>
      <c r="AK3798" s="2">
        <v>4551.5200000000004</v>
      </c>
      <c r="AL3798" s="2">
        <f>AN3798</f>
        <v>4551.5200000000004</v>
      </c>
      <c r="AM3798" s="4">
        <v>10970</v>
      </c>
      <c r="AN3798">
        <f>INDEX($AJ$2:$AJ$6811,MATCH(AM3798,$A$2:$A$6811,0))</f>
        <v>4551.5200000000004</v>
      </c>
      <c r="AP3798">
        <v>410.4</v>
      </c>
      <c r="AQ3798">
        <v>410.4</v>
      </c>
      <c r="AR3798" s="4">
        <v>23</v>
      </c>
      <c r="AS3798" s="4">
        <v>6</v>
      </c>
      <c r="AT3798" s="4">
        <v>2008</v>
      </c>
      <c r="AU3798" s="4">
        <v>23</v>
      </c>
      <c r="AV3798" s="4">
        <v>6</v>
      </c>
      <c r="AW3798" s="4">
        <v>2008</v>
      </c>
      <c r="AX3798" t="str">
        <f t="shared" si="1160"/>
        <v>No Delay</v>
      </c>
      <c r="AY3798">
        <f t="shared" si="1161"/>
        <v>0</v>
      </c>
    </row>
    <row r="3799" spans="1:51" x14ac:dyDescent="0.2">
      <c r="A3799" s="3">
        <v>6418</v>
      </c>
      <c r="B3799" s="1" t="s">
        <v>1918</v>
      </c>
      <c r="C3799" s="1" t="s">
        <v>150</v>
      </c>
      <c r="D3799" s="1" t="s">
        <v>100</v>
      </c>
      <c r="E3799" s="1" t="s">
        <v>53</v>
      </c>
      <c r="F3799" s="1" t="s">
        <v>53</v>
      </c>
      <c r="G3799" s="13" t="s">
        <v>1996</v>
      </c>
      <c r="H3799" s="12">
        <v>39989</v>
      </c>
      <c r="I3799" s="12" t="s">
        <v>2171</v>
      </c>
      <c r="J3799" s="12">
        <v>39919</v>
      </c>
      <c r="K3799" s="4">
        <v>1470</v>
      </c>
      <c r="L3799" s="1" t="s">
        <v>146</v>
      </c>
      <c r="M3799" s="1" t="s">
        <v>1920</v>
      </c>
      <c r="N3799" s="1" t="s">
        <v>167</v>
      </c>
      <c r="O3799" s="1" t="s">
        <v>93</v>
      </c>
      <c r="P3799">
        <v>30</v>
      </c>
      <c r="Q3799">
        <v>6500</v>
      </c>
      <c r="R3799">
        <v>82030</v>
      </c>
      <c r="S3799">
        <v>12.62</v>
      </c>
      <c r="T3799">
        <v>0.42</v>
      </c>
      <c r="U3799">
        <f t="shared" si="1154"/>
        <v>82030</v>
      </c>
      <c r="V3799">
        <f t="shared" si="1155"/>
        <v>195000</v>
      </c>
      <c r="W3799" s="1" t="s">
        <v>155</v>
      </c>
      <c r="X3799" s="1" t="s">
        <v>1236</v>
      </c>
      <c r="Y3799" s="1" t="s">
        <v>156</v>
      </c>
      <c r="Z3799" s="3">
        <v>8107</v>
      </c>
      <c r="AA3799" s="4">
        <f>AB3799</f>
        <v>2958.4929620000003</v>
      </c>
      <c r="AB3799" s="2">
        <f>2245.156962+0.109744*Q3799</f>
        <v>2958.4929620000003</v>
      </c>
      <c r="AC3799" s="4">
        <f>AD3799</f>
        <v>1064.3732405000001</v>
      </c>
      <c r="AD3799" s="4">
        <f t="shared" si="1163"/>
        <v>1064.3732405000001</v>
      </c>
      <c r="AE3799" s="4" t="s">
        <v>62</v>
      </c>
      <c r="AG3799" s="4" t="str">
        <f t="shared" ref="AG3799:AG3806" si="1174">AE3799</f>
        <v>Weight Captured Separately</v>
      </c>
      <c r="AH3799" s="4">
        <v>11547</v>
      </c>
      <c r="AI3799">
        <f t="shared" si="1158"/>
        <v>61</v>
      </c>
      <c r="AJ3799" t="s">
        <v>81</v>
      </c>
      <c r="AK3799" s="2"/>
      <c r="AL3799" s="2" t="str">
        <f t="shared" ref="AL3799:AL3806" si="1175">AJ3799</f>
        <v>Freight Included in Commodity Cost</v>
      </c>
      <c r="AM3799" s="4"/>
      <c r="AN3799" t="e">
        <f>VLOOKUP([1]!Tabelle13[[#This Row],[Vlookup this ID for freight costs]],$AL$2:$AL$6811,2,FALSE)</f>
        <v>#REF!</v>
      </c>
      <c r="AO3799">
        <f>IF(AK:AK="",AC:AC*6.242+1.383 -2.844 + 3.145 -2.265  -2.026,AK:AK)</f>
        <v>6641.2107672010006</v>
      </c>
      <c r="AP3799">
        <v>160.78</v>
      </c>
      <c r="AQ3799">
        <v>160.78</v>
      </c>
      <c r="AR3799" s="4">
        <v>25</v>
      </c>
      <c r="AS3799" s="4">
        <v>6</v>
      </c>
      <c r="AT3799" s="4">
        <v>2009</v>
      </c>
      <c r="AU3799" s="4">
        <v>16</v>
      </c>
      <c r="AV3799" s="4">
        <v>4</v>
      </c>
      <c r="AW3799" s="4">
        <v>2009</v>
      </c>
      <c r="AX3799" t="str">
        <f t="shared" si="1160"/>
        <v>No Delay</v>
      </c>
      <c r="AY3799">
        <f t="shared" si="1161"/>
        <v>0</v>
      </c>
    </row>
    <row r="3800" spans="1:51" x14ac:dyDescent="0.2">
      <c r="A3800" s="3">
        <v>55225</v>
      </c>
      <c r="B3800" s="1" t="s">
        <v>168</v>
      </c>
      <c r="C3800" s="1" t="s">
        <v>150</v>
      </c>
      <c r="D3800" s="1" t="s">
        <v>100</v>
      </c>
      <c r="E3800" s="1" t="s">
        <v>53</v>
      </c>
      <c r="F3800" s="1" t="s">
        <v>53</v>
      </c>
      <c r="G3800" s="13" t="s">
        <v>274</v>
      </c>
      <c r="H3800" s="12">
        <v>40428</v>
      </c>
      <c r="I3800" s="12" t="s">
        <v>2172</v>
      </c>
      <c r="J3800" s="12">
        <v>40499</v>
      </c>
      <c r="K3800" s="4">
        <v>2841</v>
      </c>
      <c r="L3800" s="1" t="s">
        <v>146</v>
      </c>
      <c r="M3800" s="1" t="s">
        <v>170</v>
      </c>
      <c r="N3800" s="1" t="s">
        <v>167</v>
      </c>
      <c r="O3800" s="1" t="s">
        <v>93</v>
      </c>
      <c r="P3800">
        <v>30</v>
      </c>
      <c r="Q3800">
        <v>31680</v>
      </c>
      <c r="R3800">
        <v>147945.60000000001</v>
      </c>
      <c r="S3800">
        <v>4.67</v>
      </c>
      <c r="T3800">
        <v>0.16</v>
      </c>
      <c r="U3800">
        <f t="shared" si="1154"/>
        <v>147945.60000000001</v>
      </c>
      <c r="V3800">
        <f t="shared" si="1155"/>
        <v>950400</v>
      </c>
      <c r="W3800" s="1" t="s">
        <v>155</v>
      </c>
      <c r="X3800" s="1" t="s">
        <v>1236</v>
      </c>
      <c r="Y3800" s="1" t="s">
        <v>156</v>
      </c>
      <c r="Z3800" s="3">
        <v>8107</v>
      </c>
      <c r="AA3800" s="4">
        <f t="shared" si="1162"/>
        <v>2970</v>
      </c>
      <c r="AB3800" s="4">
        <f xml:space="preserve"> 2244.740206  + 0.1097478*Q3800</f>
        <v>5721.55051</v>
      </c>
      <c r="AC3800" s="4">
        <f>AF3800</f>
        <v>2970</v>
      </c>
      <c r="AD3800" s="4">
        <f t="shared" si="1163"/>
        <v>2970</v>
      </c>
      <c r="AE3800" s="4">
        <v>2970</v>
      </c>
      <c r="AF3800" s="4">
        <v>2970</v>
      </c>
      <c r="AG3800" s="4">
        <f t="shared" si="1174"/>
        <v>2970</v>
      </c>
      <c r="AI3800" t="e">
        <f t="shared" si="1158"/>
        <v>#N/A</v>
      </c>
      <c r="AJ3800">
        <v>4263.08</v>
      </c>
      <c r="AK3800" s="2">
        <v>4263.08</v>
      </c>
      <c r="AL3800" s="2">
        <f t="shared" si="1175"/>
        <v>4263.08</v>
      </c>
      <c r="AM3800" s="4"/>
      <c r="AN3800" t="e">
        <f>VLOOKUP([1]!Tabelle13[[#This Row],[Vlookup this ID for freight costs]],$AL$2:$AL$6811,2,FALSE)</f>
        <v>#REF!</v>
      </c>
      <c r="AP3800">
        <v>318.97000000000003</v>
      </c>
      <c r="AQ3800">
        <v>318.97000000000003</v>
      </c>
      <c r="AR3800" s="4">
        <v>7</v>
      </c>
      <c r="AS3800" s="4">
        <v>9</v>
      </c>
      <c r="AT3800" s="4">
        <v>2010</v>
      </c>
      <c r="AU3800" s="4">
        <v>17</v>
      </c>
      <c r="AV3800" s="4">
        <v>11</v>
      </c>
      <c r="AW3800" s="4">
        <v>2010</v>
      </c>
      <c r="AX3800" t="str">
        <f t="shared" si="1160"/>
        <v>Delay</v>
      </c>
      <c r="AY3800">
        <f t="shared" si="1161"/>
        <v>71</v>
      </c>
    </row>
    <row r="3801" spans="1:51" x14ac:dyDescent="0.2">
      <c r="A3801" s="3">
        <v>55322</v>
      </c>
      <c r="B3801" s="1" t="s">
        <v>168</v>
      </c>
      <c r="C3801" s="1" t="s">
        <v>150</v>
      </c>
      <c r="D3801" s="1" t="s">
        <v>100</v>
      </c>
      <c r="E3801" s="1" t="s">
        <v>53</v>
      </c>
      <c r="F3801" s="1" t="s">
        <v>53</v>
      </c>
      <c r="G3801" s="13" t="s">
        <v>274</v>
      </c>
      <c r="H3801" s="12">
        <v>40428</v>
      </c>
      <c r="I3801" s="12" t="s">
        <v>1104</v>
      </c>
      <c r="J3801" s="12">
        <v>40478</v>
      </c>
      <c r="K3801" s="4">
        <v>2810</v>
      </c>
      <c r="L3801" s="1" t="s">
        <v>146</v>
      </c>
      <c r="M3801" s="1" t="s">
        <v>170</v>
      </c>
      <c r="N3801" s="1" t="s">
        <v>167</v>
      </c>
      <c r="O3801" s="1" t="s">
        <v>93</v>
      </c>
      <c r="P3801">
        <v>30</v>
      </c>
      <c r="Q3801">
        <v>31680</v>
      </c>
      <c r="R3801">
        <v>147945.60000000001</v>
      </c>
      <c r="S3801">
        <v>4.67</v>
      </c>
      <c r="T3801">
        <v>0.16</v>
      </c>
      <c r="U3801">
        <f t="shared" si="1154"/>
        <v>147945.60000000001</v>
      </c>
      <c r="V3801">
        <f t="shared" si="1155"/>
        <v>950400</v>
      </c>
      <c r="W3801" s="1" t="s">
        <v>155</v>
      </c>
      <c r="X3801" s="1" t="s">
        <v>1236</v>
      </c>
      <c r="Y3801" s="1" t="s">
        <v>156</v>
      </c>
      <c r="Z3801" s="3">
        <v>8107</v>
      </c>
      <c r="AA3801" s="4">
        <f t="shared" si="1162"/>
        <v>2970</v>
      </c>
      <c r="AB3801" s="4">
        <f xml:space="preserve"> 2244.740206  + 0.1097478*Q3801</f>
        <v>5721.55051</v>
      </c>
      <c r="AC3801" s="4">
        <f>AF3801</f>
        <v>2970</v>
      </c>
      <c r="AD3801" s="4">
        <f t="shared" si="1163"/>
        <v>2970</v>
      </c>
      <c r="AE3801" s="4">
        <v>2970</v>
      </c>
      <c r="AF3801" s="4">
        <v>2970</v>
      </c>
      <c r="AG3801" s="4">
        <f t="shared" si="1174"/>
        <v>2970</v>
      </c>
      <c r="AI3801" t="e">
        <f t="shared" si="1158"/>
        <v>#N/A</v>
      </c>
      <c r="AJ3801">
        <v>4263.07</v>
      </c>
      <c r="AK3801" s="2">
        <v>4263.07</v>
      </c>
      <c r="AL3801" s="2">
        <f t="shared" si="1175"/>
        <v>4263.07</v>
      </c>
      <c r="AM3801" s="4"/>
      <c r="AN3801" t="e">
        <f>VLOOKUP([1]!Tabelle13[[#This Row],[Vlookup this ID for freight costs]],$AL$2:$AL$6811,2,FALSE)</f>
        <v>#REF!</v>
      </c>
      <c r="AP3801">
        <v>318.97000000000003</v>
      </c>
      <c r="AQ3801">
        <v>318.97000000000003</v>
      </c>
      <c r="AR3801" s="4">
        <v>7</v>
      </c>
      <c r="AS3801" s="4">
        <v>9</v>
      </c>
      <c r="AT3801" s="4">
        <v>2010</v>
      </c>
      <c r="AU3801" s="4">
        <v>27</v>
      </c>
      <c r="AV3801" s="4">
        <v>10</v>
      </c>
      <c r="AW3801" s="4">
        <v>2010</v>
      </c>
      <c r="AX3801" t="str">
        <f t="shared" si="1160"/>
        <v>Delay</v>
      </c>
      <c r="AY3801">
        <f t="shared" si="1161"/>
        <v>50</v>
      </c>
    </row>
    <row r="3802" spans="1:51" x14ac:dyDescent="0.2">
      <c r="A3802" s="3">
        <v>11333</v>
      </c>
      <c r="B3802" s="1" t="s">
        <v>95</v>
      </c>
      <c r="C3802" s="1" t="s">
        <v>65</v>
      </c>
      <c r="D3802" s="1" t="s">
        <v>130</v>
      </c>
      <c r="E3802" s="1" t="s">
        <v>152</v>
      </c>
      <c r="F3802" s="1" t="s">
        <v>152</v>
      </c>
      <c r="G3802" s="13" t="s">
        <v>401</v>
      </c>
      <c r="H3802" s="12">
        <v>39980</v>
      </c>
      <c r="I3802" s="12" t="s">
        <v>401</v>
      </c>
      <c r="J3802" s="12">
        <v>39980</v>
      </c>
      <c r="K3802" s="4">
        <v>1612</v>
      </c>
      <c r="L3802" s="1" t="s">
        <v>146</v>
      </c>
      <c r="M3802" s="1" t="s">
        <v>132</v>
      </c>
      <c r="N3802" s="1" t="s">
        <v>196</v>
      </c>
      <c r="O3802" s="1" t="s">
        <v>93</v>
      </c>
      <c r="P3802">
        <v>60</v>
      </c>
      <c r="Q3802">
        <v>40000</v>
      </c>
      <c r="R3802">
        <v>284800</v>
      </c>
      <c r="S3802">
        <v>7.12</v>
      </c>
      <c r="T3802">
        <v>0.12</v>
      </c>
      <c r="U3802">
        <f t="shared" si="1154"/>
        <v>284800</v>
      </c>
      <c r="V3802">
        <f t="shared" si="1155"/>
        <v>2400000</v>
      </c>
      <c r="W3802" s="1" t="s">
        <v>197</v>
      </c>
      <c r="X3802" s="1" t="s">
        <v>1236</v>
      </c>
      <c r="Y3802" s="1" t="s">
        <v>3082</v>
      </c>
      <c r="Z3802" s="3">
        <v>7428</v>
      </c>
      <c r="AA3802" s="4">
        <f t="shared" si="1162"/>
        <v>2970</v>
      </c>
      <c r="AB3802" s="4">
        <f xml:space="preserve"> 2244.740206  + 0.1097478*Q3802</f>
        <v>6634.6522060000007</v>
      </c>
      <c r="AC3802" s="4">
        <f>AF3802</f>
        <v>2970</v>
      </c>
      <c r="AD3802" s="4">
        <f t="shared" si="1163"/>
        <v>5477.1838480999995</v>
      </c>
      <c r="AE3802" s="4">
        <v>2970</v>
      </c>
      <c r="AF3802" s="4">
        <v>2970</v>
      </c>
      <c r="AG3802" s="4">
        <f t="shared" si="1174"/>
        <v>2970</v>
      </c>
      <c r="AH3802" s="4">
        <v>85463</v>
      </c>
      <c r="AI3802">
        <f t="shared" si="1158"/>
        <v>48109</v>
      </c>
      <c r="AJ3802">
        <v>7329.83</v>
      </c>
      <c r="AK3802" s="2">
        <v>7329.83</v>
      </c>
      <c r="AL3802" s="2">
        <f t="shared" si="1175"/>
        <v>7329.83</v>
      </c>
      <c r="AM3802" s="4"/>
      <c r="AN3802" t="e">
        <f>VLOOKUP([1]!Tabelle13[[#This Row],[Vlookup this ID for freight costs]],$AL$2:$AL$6811,2,FALSE)</f>
        <v>#REF!</v>
      </c>
      <c r="AP3802">
        <v>558.21</v>
      </c>
      <c r="AQ3802">
        <v>558.21</v>
      </c>
      <c r="AR3802" s="4">
        <v>16</v>
      </c>
      <c r="AS3802" s="4">
        <v>6</v>
      </c>
      <c r="AT3802" s="4">
        <v>2009</v>
      </c>
      <c r="AU3802" s="4">
        <v>16</v>
      </c>
      <c r="AV3802" s="4">
        <v>6</v>
      </c>
      <c r="AW3802" s="4">
        <v>2009</v>
      </c>
      <c r="AX3802" t="str">
        <f t="shared" si="1160"/>
        <v>No Delay</v>
      </c>
      <c r="AY3802">
        <f t="shared" si="1161"/>
        <v>0</v>
      </c>
    </row>
    <row r="3803" spans="1:51" x14ac:dyDescent="0.2">
      <c r="A3803" s="3">
        <v>51397</v>
      </c>
      <c r="B3803" s="1" t="s">
        <v>328</v>
      </c>
      <c r="C3803" s="1" t="s">
        <v>150</v>
      </c>
      <c r="D3803" s="1" t="s">
        <v>100</v>
      </c>
      <c r="E3803" s="1" t="s">
        <v>101</v>
      </c>
      <c r="F3803" s="1" t="s">
        <v>101</v>
      </c>
      <c r="G3803" s="13" t="s">
        <v>919</v>
      </c>
      <c r="H3803" s="12">
        <v>41380</v>
      </c>
      <c r="I3803" s="12" t="s">
        <v>919</v>
      </c>
      <c r="J3803" s="12">
        <v>41380</v>
      </c>
      <c r="K3803" s="4">
        <v>4618</v>
      </c>
      <c r="L3803" s="1" t="s">
        <v>146</v>
      </c>
      <c r="M3803" s="1" t="s">
        <v>1920</v>
      </c>
      <c r="N3803" s="1" t="s">
        <v>275</v>
      </c>
      <c r="O3803" s="1" t="s">
        <v>93</v>
      </c>
      <c r="P3803">
        <v>60</v>
      </c>
      <c r="Q3803">
        <v>6658</v>
      </c>
      <c r="R3803">
        <v>94179.41</v>
      </c>
      <c r="S3803">
        <v>14.15</v>
      </c>
      <c r="T3803">
        <v>0.24</v>
      </c>
      <c r="U3803">
        <f t="shared" si="1154"/>
        <v>94210.7</v>
      </c>
      <c r="V3803">
        <f t="shared" si="1155"/>
        <v>399480</v>
      </c>
      <c r="W3803" s="1" t="s">
        <v>204</v>
      </c>
      <c r="X3803" s="1" t="s">
        <v>1236</v>
      </c>
      <c r="Y3803" s="1" t="s">
        <v>205</v>
      </c>
      <c r="Z3803" s="3">
        <v>16682</v>
      </c>
      <c r="AA3803" s="4">
        <f>AB3803</f>
        <v>2975.8325139999997</v>
      </c>
      <c r="AB3803" s="2">
        <f>2245.156962+0.109744*Q3803</f>
        <v>2975.8325139999997</v>
      </c>
      <c r="AC3803" s="4">
        <f>AD3803</f>
        <v>2975.8325139999997</v>
      </c>
      <c r="AD3803" s="4">
        <f t="shared" si="1163"/>
        <v>2975.8325139999997</v>
      </c>
      <c r="AE3803" s="4" t="s">
        <v>62</v>
      </c>
      <c r="AG3803" s="4" t="str">
        <f t="shared" si="1174"/>
        <v>Weight Captured Separately</v>
      </c>
      <c r="AI3803" t="e">
        <f t="shared" si="1158"/>
        <v>#N/A</v>
      </c>
      <c r="AJ3803" t="s">
        <v>81</v>
      </c>
      <c r="AK3803" s="2"/>
      <c r="AL3803" s="2" t="str">
        <f t="shared" si="1175"/>
        <v>Freight Included in Commodity Cost</v>
      </c>
      <c r="AM3803" s="4"/>
      <c r="AN3803" t="e">
        <f>VLOOKUP([1]!Tabelle13[[#This Row],[Vlookup this ID for freight costs]],$AL$2:$AL$6811,2,FALSE)</f>
        <v>#REF!</v>
      </c>
      <c r="AO3803">
        <f>IF(AK:AK="",AC:AC*6.242+1.383 -2.844 + 3.145 -2.265  -2.026,AK:AK)</f>
        <v>18572.539552388</v>
      </c>
      <c r="AP3803">
        <v>116.5</v>
      </c>
      <c r="AQ3803">
        <v>116.5</v>
      </c>
      <c r="AR3803" s="4">
        <v>16</v>
      </c>
      <c r="AS3803" s="4">
        <v>4</v>
      </c>
      <c r="AT3803" s="4">
        <v>2013</v>
      </c>
      <c r="AU3803" s="4">
        <v>16</v>
      </c>
      <c r="AV3803" s="4">
        <v>4</v>
      </c>
      <c r="AW3803" s="4">
        <v>2013</v>
      </c>
      <c r="AX3803" t="str">
        <f t="shared" si="1160"/>
        <v>No Delay</v>
      </c>
      <c r="AY3803">
        <f t="shared" si="1161"/>
        <v>0</v>
      </c>
    </row>
    <row r="3804" spans="1:51" x14ac:dyDescent="0.2">
      <c r="A3804" s="3">
        <v>83200</v>
      </c>
      <c r="B3804" s="1" t="s">
        <v>175</v>
      </c>
      <c r="C3804" s="1" t="s">
        <v>165</v>
      </c>
      <c r="D3804" s="1" t="s">
        <v>130</v>
      </c>
      <c r="E3804" s="1" t="s">
        <v>101</v>
      </c>
      <c r="F3804" s="1" t="s">
        <v>101</v>
      </c>
      <c r="G3804" s="13" t="s">
        <v>565</v>
      </c>
      <c r="H3804" s="12">
        <v>41698</v>
      </c>
      <c r="I3804" s="12" t="s">
        <v>2173</v>
      </c>
      <c r="J3804" s="12">
        <v>41673</v>
      </c>
      <c r="K3804" s="4">
        <v>5234</v>
      </c>
      <c r="L3804" s="1" t="s">
        <v>146</v>
      </c>
      <c r="M3804" s="1" t="s">
        <v>132</v>
      </c>
      <c r="N3804" s="1" t="s">
        <v>1520</v>
      </c>
      <c r="O3804" s="1" t="s">
        <v>93</v>
      </c>
      <c r="P3804">
        <v>100</v>
      </c>
      <c r="Q3804">
        <v>15000</v>
      </c>
      <c r="R3804">
        <v>19500</v>
      </c>
      <c r="S3804">
        <v>1.3</v>
      </c>
      <c r="T3804">
        <v>0.01</v>
      </c>
      <c r="U3804">
        <f t="shared" si="1154"/>
        <v>19500</v>
      </c>
      <c r="V3804">
        <f t="shared" si="1155"/>
        <v>1500000</v>
      </c>
      <c r="W3804" s="1" t="s">
        <v>155</v>
      </c>
      <c r="X3804" s="1" t="s">
        <v>1236</v>
      </c>
      <c r="Y3804" s="1" t="s">
        <v>156</v>
      </c>
      <c r="Z3804" s="3">
        <v>11413</v>
      </c>
      <c r="AA3804" s="4">
        <f t="shared" si="1162"/>
        <v>2978</v>
      </c>
      <c r="AB3804" s="4">
        <f xml:space="preserve"> 2244.740206  + 0.1097478*Q3804</f>
        <v>3890.957206</v>
      </c>
      <c r="AC3804" s="4">
        <f>AF3804</f>
        <v>2978</v>
      </c>
      <c r="AD3804" s="4">
        <f t="shared" si="1163"/>
        <v>4849.6774836969707</v>
      </c>
      <c r="AE3804" s="4">
        <v>2978</v>
      </c>
      <c r="AF3804" s="4">
        <v>2978</v>
      </c>
      <c r="AG3804" s="4">
        <f t="shared" si="1174"/>
        <v>2978</v>
      </c>
      <c r="AI3804" t="e">
        <f t="shared" si="1158"/>
        <v>#N/A</v>
      </c>
      <c r="AJ3804">
        <v>5458.46</v>
      </c>
      <c r="AK3804" s="2">
        <v>5458.46</v>
      </c>
      <c r="AL3804" s="2">
        <f t="shared" si="1175"/>
        <v>5458.46</v>
      </c>
      <c r="AM3804" s="4"/>
      <c r="AN3804" t="e">
        <f>VLOOKUP([1]!Tabelle13[[#This Row],[Vlookup this ID for freight costs]],$AL$2:$AL$6811,2,FALSE)</f>
        <v>#REF!</v>
      </c>
      <c r="AP3804">
        <v>20.05</v>
      </c>
      <c r="AQ3804">
        <v>20.05</v>
      </c>
      <c r="AR3804" s="4">
        <v>28</v>
      </c>
      <c r="AS3804" s="4">
        <v>2</v>
      </c>
      <c r="AT3804" s="4">
        <v>2014</v>
      </c>
      <c r="AU3804" s="4">
        <v>3</v>
      </c>
      <c r="AV3804" s="4">
        <v>2</v>
      </c>
      <c r="AW3804" s="4">
        <v>2014</v>
      </c>
      <c r="AX3804" t="str">
        <f t="shared" si="1160"/>
        <v>No Delay</v>
      </c>
      <c r="AY3804">
        <f t="shared" si="1161"/>
        <v>0</v>
      </c>
    </row>
    <row r="3805" spans="1:51" x14ac:dyDescent="0.2">
      <c r="A3805" s="3">
        <v>36053</v>
      </c>
      <c r="B3805" s="1" t="s">
        <v>328</v>
      </c>
      <c r="C3805" s="1" t="s">
        <v>150</v>
      </c>
      <c r="D3805" s="1" t="s">
        <v>100</v>
      </c>
      <c r="E3805" s="1" t="s">
        <v>101</v>
      </c>
      <c r="F3805" s="1" t="s">
        <v>101</v>
      </c>
      <c r="G3805" s="13" t="s">
        <v>713</v>
      </c>
      <c r="H3805" s="12">
        <v>40116</v>
      </c>
      <c r="I3805" s="12" t="s">
        <v>713</v>
      </c>
      <c r="J3805" s="12">
        <v>40116</v>
      </c>
      <c r="K3805" s="4">
        <v>1989</v>
      </c>
      <c r="L3805" s="1" t="s">
        <v>146</v>
      </c>
      <c r="M3805" s="1" t="s">
        <v>1920</v>
      </c>
      <c r="N3805" s="1" t="s">
        <v>284</v>
      </c>
      <c r="O3805" s="1" t="s">
        <v>93</v>
      </c>
      <c r="P3805">
        <v>30</v>
      </c>
      <c r="Q3805">
        <v>6690</v>
      </c>
      <c r="R3805">
        <v>26864.85</v>
      </c>
      <c r="S3805">
        <v>4.0199999999999996</v>
      </c>
      <c r="T3805">
        <v>0.13</v>
      </c>
      <c r="U3805">
        <f t="shared" si="1154"/>
        <v>26893.799999999996</v>
      </c>
      <c r="V3805">
        <f t="shared" si="1155"/>
        <v>200700</v>
      </c>
      <c r="W3805" s="1" t="s">
        <v>155</v>
      </c>
      <c r="X3805" s="1" t="s">
        <v>1236</v>
      </c>
      <c r="Y3805" s="1" t="s">
        <v>156</v>
      </c>
      <c r="Z3805" s="3">
        <v>16635</v>
      </c>
      <c r="AA3805" s="4">
        <f>AB3805</f>
        <v>2979.3443219999999</v>
      </c>
      <c r="AB3805" s="2">
        <f>2245.156962+0.109744*Q3805</f>
        <v>2979.3443219999999</v>
      </c>
      <c r="AC3805" s="4">
        <f>AD3805</f>
        <v>9314.3106525000003</v>
      </c>
      <c r="AD3805" s="4">
        <f t="shared" si="1163"/>
        <v>9314.3106525000003</v>
      </c>
      <c r="AE3805" s="4" t="s">
        <v>62</v>
      </c>
      <c r="AG3805" s="4" t="str">
        <f t="shared" si="1174"/>
        <v>Weight Captured Separately</v>
      </c>
      <c r="AI3805" t="e">
        <f t="shared" si="1158"/>
        <v>#N/A</v>
      </c>
      <c r="AJ3805" t="s">
        <v>81</v>
      </c>
      <c r="AK3805" s="2"/>
      <c r="AL3805" s="2" t="str">
        <f t="shared" si="1175"/>
        <v>Freight Included in Commodity Cost</v>
      </c>
      <c r="AM3805" s="4"/>
      <c r="AN3805" t="e">
        <f>VLOOKUP([1]!Tabelle13[[#This Row],[Vlookup this ID for freight costs]],$AL$2:$AL$6811,2,FALSE)</f>
        <v>#REF!</v>
      </c>
      <c r="AO3805">
        <f>IF(AK:AK="",AC:AC*6.242+1.383 -2.844 + 3.145 -2.265  -2.026,AK:AK)</f>
        <v>58137.320092905007</v>
      </c>
      <c r="AP3805">
        <v>52.66</v>
      </c>
      <c r="AQ3805">
        <v>52.66</v>
      </c>
      <c r="AR3805" s="4">
        <v>30</v>
      </c>
      <c r="AS3805" s="4">
        <v>10</v>
      </c>
      <c r="AT3805" s="4">
        <v>2009</v>
      </c>
      <c r="AU3805" s="4">
        <v>30</v>
      </c>
      <c r="AV3805" s="4">
        <v>10</v>
      </c>
      <c r="AW3805" s="4">
        <v>2009</v>
      </c>
      <c r="AX3805" t="str">
        <f t="shared" si="1160"/>
        <v>No Delay</v>
      </c>
      <c r="AY3805">
        <f t="shared" si="1161"/>
        <v>0</v>
      </c>
    </row>
    <row r="3806" spans="1:51" x14ac:dyDescent="0.2">
      <c r="A3806" s="3">
        <v>82329</v>
      </c>
      <c r="B3806" s="1" t="s">
        <v>215</v>
      </c>
      <c r="C3806" s="1" t="s">
        <v>89</v>
      </c>
      <c r="D3806" s="1" t="s">
        <v>130</v>
      </c>
      <c r="E3806" s="1" t="s">
        <v>53</v>
      </c>
      <c r="F3806" s="1" t="s">
        <v>53</v>
      </c>
      <c r="G3806" s="13" t="s">
        <v>1813</v>
      </c>
      <c r="H3806" s="12">
        <v>40371</v>
      </c>
      <c r="I3806" s="12" t="s">
        <v>771</v>
      </c>
      <c r="J3806" s="12">
        <v>40359</v>
      </c>
      <c r="K3806" s="4">
        <v>2609</v>
      </c>
      <c r="L3806" s="1" t="s">
        <v>146</v>
      </c>
      <c r="M3806" s="1" t="s">
        <v>132</v>
      </c>
      <c r="N3806" s="1" t="s">
        <v>648</v>
      </c>
      <c r="O3806" s="1" t="s">
        <v>93</v>
      </c>
      <c r="P3806">
        <v>240</v>
      </c>
      <c r="Q3806">
        <v>672</v>
      </c>
      <c r="R3806">
        <v>9139.2000000000007</v>
      </c>
      <c r="S3806">
        <v>13.6</v>
      </c>
      <c r="T3806">
        <v>0.06</v>
      </c>
      <c r="U3806">
        <f t="shared" si="1154"/>
        <v>9139.1999999999989</v>
      </c>
      <c r="V3806">
        <f t="shared" si="1155"/>
        <v>161280</v>
      </c>
      <c r="W3806" s="1" t="s">
        <v>155</v>
      </c>
      <c r="X3806" s="1" t="s">
        <v>1236</v>
      </c>
      <c r="Y3806" s="1" t="s">
        <v>156</v>
      </c>
      <c r="Z3806" s="3">
        <v>9211</v>
      </c>
      <c r="AA3806" s="4">
        <f t="shared" si="1162"/>
        <v>2979</v>
      </c>
      <c r="AB3806" s="4">
        <f xml:space="preserve"> 2244.740206  + 0.1097478*Q3806</f>
        <v>2318.4907275999999</v>
      </c>
      <c r="AC3806" s="4">
        <f>AF3806</f>
        <v>2979</v>
      </c>
      <c r="AD3806" s="4">
        <f t="shared" si="1163"/>
        <v>1700</v>
      </c>
      <c r="AE3806" s="4">
        <v>2979</v>
      </c>
      <c r="AF3806" s="4">
        <v>2979</v>
      </c>
      <c r="AG3806" s="4">
        <f t="shared" si="1174"/>
        <v>2979</v>
      </c>
      <c r="AI3806" t="e">
        <f t="shared" si="1158"/>
        <v>#N/A</v>
      </c>
      <c r="AJ3806">
        <v>3365.45</v>
      </c>
      <c r="AK3806" s="2">
        <v>3365.45</v>
      </c>
      <c r="AL3806" s="2">
        <f t="shared" si="1175"/>
        <v>3365.45</v>
      </c>
      <c r="AM3806" s="4"/>
      <c r="AN3806" t="e">
        <f>VLOOKUP([1]!Tabelle13[[#This Row],[Vlookup this ID for freight costs]],$AL$2:$AL$6811,2,FALSE)</f>
        <v>#REF!</v>
      </c>
      <c r="AP3806">
        <v>19.7</v>
      </c>
      <c r="AQ3806">
        <v>19.7</v>
      </c>
      <c r="AR3806" s="4">
        <v>12</v>
      </c>
      <c r="AS3806" s="4">
        <v>7</v>
      </c>
      <c r="AT3806" s="4">
        <v>2010</v>
      </c>
      <c r="AU3806" s="4">
        <v>30</v>
      </c>
      <c r="AV3806" s="4">
        <v>6</v>
      </c>
      <c r="AW3806" s="4">
        <v>2010</v>
      </c>
      <c r="AX3806" t="str">
        <f t="shared" si="1160"/>
        <v>No Delay</v>
      </c>
      <c r="AY3806">
        <f t="shared" si="1161"/>
        <v>0</v>
      </c>
    </row>
    <row r="3807" spans="1:51" x14ac:dyDescent="0.2">
      <c r="A3807" s="3">
        <v>83436</v>
      </c>
      <c r="B3807" s="1" t="s">
        <v>215</v>
      </c>
      <c r="C3807" s="1" t="s">
        <v>89</v>
      </c>
      <c r="D3807" s="1" t="s">
        <v>130</v>
      </c>
      <c r="E3807" s="1" t="s">
        <v>53</v>
      </c>
      <c r="F3807" s="1" t="s">
        <v>53</v>
      </c>
      <c r="G3807" s="13" t="s">
        <v>1813</v>
      </c>
      <c r="H3807" s="12">
        <v>40371</v>
      </c>
      <c r="I3807" s="12" t="s">
        <v>771</v>
      </c>
      <c r="J3807" s="12">
        <v>40359</v>
      </c>
      <c r="K3807" s="4">
        <v>2610</v>
      </c>
      <c r="L3807" s="1" t="s">
        <v>146</v>
      </c>
      <c r="M3807" s="1" t="s">
        <v>132</v>
      </c>
      <c r="N3807" s="1" t="s">
        <v>970</v>
      </c>
      <c r="O3807" s="1" t="s">
        <v>93</v>
      </c>
      <c r="P3807">
        <v>240</v>
      </c>
      <c r="Q3807">
        <v>7284</v>
      </c>
      <c r="R3807">
        <v>14713.68</v>
      </c>
      <c r="S3807">
        <v>2.02</v>
      </c>
      <c r="T3807">
        <v>0.01</v>
      </c>
      <c r="U3807">
        <f t="shared" si="1154"/>
        <v>14713.68</v>
      </c>
      <c r="V3807">
        <f t="shared" si="1155"/>
        <v>1748160</v>
      </c>
      <c r="W3807" s="1" t="s">
        <v>155</v>
      </c>
      <c r="X3807" s="1" t="s">
        <v>1236</v>
      </c>
      <c r="Y3807" s="1" t="s">
        <v>156</v>
      </c>
      <c r="Z3807" s="3">
        <v>9211</v>
      </c>
      <c r="AA3807" s="4">
        <f t="shared" si="1162"/>
        <v>2979</v>
      </c>
      <c r="AB3807" s="4">
        <f xml:space="preserve"> 2244.740206  + 0.1097478*Q3807</f>
        <v>3044.1431812000001</v>
      </c>
      <c r="AC3807" s="4">
        <f>AF3807</f>
        <v>2979</v>
      </c>
      <c r="AD3807" s="4">
        <f t="shared" si="1163"/>
        <v>2979</v>
      </c>
      <c r="AE3807" s="3" t="s">
        <v>2174</v>
      </c>
      <c r="AF3807" s="3">
        <v>2979</v>
      </c>
      <c r="AG3807" s="4">
        <f>AI3807</f>
        <v>2979</v>
      </c>
      <c r="AH3807" s="4">
        <v>82329</v>
      </c>
      <c r="AI3807">
        <f t="shared" si="1158"/>
        <v>2979</v>
      </c>
      <c r="AJ3807" t="s">
        <v>2174</v>
      </c>
      <c r="AK3807" s="2">
        <v>3365.45</v>
      </c>
      <c r="AL3807" s="2">
        <f>AN3807</f>
        <v>3365.45</v>
      </c>
      <c r="AM3807" s="4">
        <v>82329</v>
      </c>
      <c r="AN3807">
        <f>INDEX($AJ$2:$AJ$6811,MATCH(AM3807,$A$2:$A$6811,0))</f>
        <v>3365.45</v>
      </c>
      <c r="AP3807">
        <v>31.72</v>
      </c>
      <c r="AQ3807">
        <v>31.72</v>
      </c>
      <c r="AR3807" s="4">
        <v>12</v>
      </c>
      <c r="AS3807" s="4">
        <v>7</v>
      </c>
      <c r="AT3807" s="4">
        <v>2010</v>
      </c>
      <c r="AU3807" s="4">
        <v>30</v>
      </c>
      <c r="AV3807" s="4">
        <v>6</v>
      </c>
      <c r="AW3807" s="4">
        <v>2010</v>
      </c>
      <c r="AX3807" t="str">
        <f t="shared" si="1160"/>
        <v>No Delay</v>
      </c>
      <c r="AY3807">
        <f t="shared" si="1161"/>
        <v>0</v>
      </c>
    </row>
    <row r="3808" spans="1:51" x14ac:dyDescent="0.2">
      <c r="A3808" s="3">
        <v>2432</v>
      </c>
      <c r="B3808" s="1" t="s">
        <v>1918</v>
      </c>
      <c r="C3808" s="1" t="s">
        <v>150</v>
      </c>
      <c r="D3808" s="1" t="s">
        <v>100</v>
      </c>
      <c r="E3808" s="1" t="s">
        <v>53</v>
      </c>
      <c r="F3808" s="1" t="s">
        <v>53</v>
      </c>
      <c r="G3808" s="13" t="s">
        <v>1344</v>
      </c>
      <c r="H3808" s="12">
        <v>39987</v>
      </c>
      <c r="I3808" s="12" t="s">
        <v>2175</v>
      </c>
      <c r="J3808" s="12">
        <v>39842</v>
      </c>
      <c r="K3808" s="4">
        <v>1335</v>
      </c>
      <c r="L3808" s="1" t="s">
        <v>146</v>
      </c>
      <c r="M3808" s="1" t="s">
        <v>1920</v>
      </c>
      <c r="N3808" s="1" t="s">
        <v>171</v>
      </c>
      <c r="O3808" s="1" t="s">
        <v>93</v>
      </c>
      <c r="P3808">
        <v>60</v>
      </c>
      <c r="Q3808">
        <v>6700</v>
      </c>
      <c r="R3808">
        <v>36582</v>
      </c>
      <c r="S3808">
        <v>5.46</v>
      </c>
      <c r="T3808">
        <v>0.09</v>
      </c>
      <c r="U3808">
        <f t="shared" si="1154"/>
        <v>36582</v>
      </c>
      <c r="V3808">
        <f t="shared" si="1155"/>
        <v>402000</v>
      </c>
      <c r="W3808" s="1" t="s">
        <v>155</v>
      </c>
      <c r="X3808" s="1" t="s">
        <v>1236</v>
      </c>
      <c r="Y3808" s="1" t="s">
        <v>156</v>
      </c>
      <c r="Z3808" s="3">
        <v>8107</v>
      </c>
      <c r="AA3808" s="4">
        <f t="shared" ref="AA3808:AA3810" si="1176">AB3808</f>
        <v>2980.4417619999999</v>
      </c>
      <c r="AB3808" s="2">
        <f t="shared" ref="AB3808:AB3810" si="1177">2245.156962+0.109744*Q3808</f>
        <v>2980.4417619999999</v>
      </c>
      <c r="AC3808" s="4">
        <f>AD3808</f>
        <v>1703.220881</v>
      </c>
      <c r="AD3808" s="4">
        <f t="shared" si="1163"/>
        <v>1703.220881</v>
      </c>
      <c r="AE3808" s="4" t="s">
        <v>62</v>
      </c>
      <c r="AG3808" s="4" t="str">
        <f t="shared" ref="AG3808:AG3816" si="1178">AE3808</f>
        <v>Weight Captured Separately</v>
      </c>
      <c r="AH3808" s="4">
        <v>10642</v>
      </c>
      <c r="AI3808">
        <f t="shared" si="1158"/>
        <v>3286</v>
      </c>
      <c r="AJ3808" t="s">
        <v>81</v>
      </c>
      <c r="AK3808" s="2"/>
      <c r="AL3808" s="2" t="str">
        <f t="shared" ref="AL3808:AL3816" si="1179">AJ3808</f>
        <v>Freight Included in Commodity Cost</v>
      </c>
      <c r="AM3808" s="4"/>
      <c r="AN3808" t="e">
        <f>VLOOKUP([1]!Tabelle13[[#This Row],[Vlookup this ID for freight costs]],$AL$2:$AL$6811,2,FALSE)</f>
        <v>#REF!</v>
      </c>
      <c r="AO3808">
        <f t="shared" ref="AO3808:AO3810" si="1180">IF(AK:AK="",AC:AC*6.242+1.383 -2.844 + 3.145 -2.265  -2.026,AK:AK)</f>
        <v>10628.897739202002</v>
      </c>
      <c r="AP3808">
        <v>71.7</v>
      </c>
      <c r="AQ3808">
        <v>71.7</v>
      </c>
      <c r="AR3808" s="4">
        <v>23</v>
      </c>
      <c r="AS3808" s="4">
        <v>6</v>
      </c>
      <c r="AT3808" s="4">
        <v>2009</v>
      </c>
      <c r="AU3808" s="4">
        <v>29</v>
      </c>
      <c r="AV3808" s="4">
        <v>1</v>
      </c>
      <c r="AW3808" s="4">
        <v>2009</v>
      </c>
      <c r="AX3808" t="str">
        <f t="shared" si="1160"/>
        <v>No Delay</v>
      </c>
      <c r="AY3808">
        <f t="shared" si="1161"/>
        <v>0</v>
      </c>
    </row>
    <row r="3809" spans="1:51" x14ac:dyDescent="0.2">
      <c r="A3809" s="3">
        <v>26121</v>
      </c>
      <c r="B3809" s="1" t="s">
        <v>328</v>
      </c>
      <c r="C3809" s="1" t="s">
        <v>150</v>
      </c>
      <c r="D3809" s="1" t="s">
        <v>100</v>
      </c>
      <c r="E3809" s="1" t="s">
        <v>101</v>
      </c>
      <c r="F3809" s="1" t="s">
        <v>101</v>
      </c>
      <c r="G3809" s="13" t="s">
        <v>2009</v>
      </c>
      <c r="H3809" s="12">
        <v>40030</v>
      </c>
      <c r="I3809" s="12" t="s">
        <v>2009</v>
      </c>
      <c r="J3809" s="12">
        <v>40030</v>
      </c>
      <c r="K3809" s="4">
        <v>1729</v>
      </c>
      <c r="L3809" s="1" t="s">
        <v>146</v>
      </c>
      <c r="M3809" s="1" t="s">
        <v>1920</v>
      </c>
      <c r="N3809" s="1" t="s">
        <v>167</v>
      </c>
      <c r="O3809" s="1" t="s">
        <v>93</v>
      </c>
      <c r="P3809">
        <v>30</v>
      </c>
      <c r="Q3809">
        <v>6715</v>
      </c>
      <c r="R3809">
        <v>127912.01</v>
      </c>
      <c r="S3809">
        <v>19.05</v>
      </c>
      <c r="T3809">
        <v>0.64</v>
      </c>
      <c r="U3809">
        <f t="shared" si="1154"/>
        <v>127920.75</v>
      </c>
      <c r="V3809">
        <f t="shared" si="1155"/>
        <v>201450</v>
      </c>
      <c r="W3809" s="1" t="s">
        <v>204</v>
      </c>
      <c r="X3809" s="1" t="s">
        <v>1236</v>
      </c>
      <c r="Y3809" s="1" t="s">
        <v>205</v>
      </c>
      <c r="Z3809" s="3">
        <v>16682</v>
      </c>
      <c r="AA3809" s="4">
        <f t="shared" si="1176"/>
        <v>2982.0879219999997</v>
      </c>
      <c r="AB3809" s="2">
        <f t="shared" si="1177"/>
        <v>2982.0879219999997</v>
      </c>
      <c r="AC3809" s="4">
        <f>AD3809</f>
        <v>1245.695974</v>
      </c>
      <c r="AD3809" s="4">
        <f t="shared" si="1163"/>
        <v>1245.695974</v>
      </c>
      <c r="AE3809" s="4" t="s">
        <v>62</v>
      </c>
      <c r="AG3809" s="4" t="str">
        <f t="shared" si="1178"/>
        <v>Weight Captured Separately</v>
      </c>
      <c r="AI3809" t="e">
        <f t="shared" si="1158"/>
        <v>#N/A</v>
      </c>
      <c r="AJ3809" t="s">
        <v>81</v>
      </c>
      <c r="AK3809" s="2"/>
      <c r="AL3809" s="2" t="str">
        <f t="shared" si="1179"/>
        <v>Freight Included in Commodity Cost</v>
      </c>
      <c r="AM3809" s="4"/>
      <c r="AN3809" t="e">
        <f>VLOOKUP([1]!Tabelle13[[#This Row],[Vlookup this ID for freight costs]],$AL$2:$AL$6811,2,FALSE)</f>
        <v>#REF!</v>
      </c>
      <c r="AO3809">
        <f t="shared" si="1180"/>
        <v>7773.0272697079999</v>
      </c>
      <c r="AP3809">
        <v>250.71</v>
      </c>
      <c r="AQ3809">
        <v>250.71</v>
      </c>
      <c r="AR3809" s="4">
        <v>5</v>
      </c>
      <c r="AS3809" s="4">
        <v>8</v>
      </c>
      <c r="AT3809" s="4">
        <v>2009</v>
      </c>
      <c r="AU3809" s="4">
        <v>5</v>
      </c>
      <c r="AV3809" s="4">
        <v>8</v>
      </c>
      <c r="AW3809" s="4">
        <v>2009</v>
      </c>
      <c r="AX3809" t="str">
        <f t="shared" si="1160"/>
        <v>No Delay</v>
      </c>
      <c r="AY3809">
        <f t="shared" si="1161"/>
        <v>0</v>
      </c>
    </row>
    <row r="3810" spans="1:51" x14ac:dyDescent="0.2">
      <c r="A3810" s="3">
        <v>7721</v>
      </c>
      <c r="B3810" s="1" t="s">
        <v>1918</v>
      </c>
      <c r="C3810" s="1" t="s">
        <v>150</v>
      </c>
      <c r="D3810" s="1" t="s">
        <v>100</v>
      </c>
      <c r="E3810" s="1" t="s">
        <v>53</v>
      </c>
      <c r="F3810" s="1" t="s">
        <v>53</v>
      </c>
      <c r="G3810" s="13" t="s">
        <v>1975</v>
      </c>
      <c r="H3810" s="12">
        <v>39903</v>
      </c>
      <c r="I3810" s="12" t="s">
        <v>443</v>
      </c>
      <c r="J3810" s="12">
        <v>39784</v>
      </c>
      <c r="K3810" s="4">
        <v>1243</v>
      </c>
      <c r="L3810" s="1" t="s">
        <v>146</v>
      </c>
      <c r="M3810" s="1" t="s">
        <v>1920</v>
      </c>
      <c r="N3810" s="1" t="s">
        <v>167</v>
      </c>
      <c r="O3810" s="1" t="s">
        <v>93</v>
      </c>
      <c r="P3810">
        <v>30</v>
      </c>
      <c r="Q3810">
        <v>6734</v>
      </c>
      <c r="R3810">
        <v>98383.74</v>
      </c>
      <c r="S3810">
        <v>14.61</v>
      </c>
      <c r="T3810">
        <v>0.49</v>
      </c>
      <c r="U3810">
        <f t="shared" si="1154"/>
        <v>98383.739999999991</v>
      </c>
      <c r="V3810">
        <f t="shared" si="1155"/>
        <v>202020</v>
      </c>
      <c r="W3810" s="1" t="s">
        <v>204</v>
      </c>
      <c r="X3810" s="1" t="s">
        <v>1236</v>
      </c>
      <c r="Y3810" s="1" t="s">
        <v>205</v>
      </c>
      <c r="Z3810" s="3">
        <v>7569</v>
      </c>
      <c r="AA3810" s="4">
        <f t="shared" si="1176"/>
        <v>2984.1730579999999</v>
      </c>
      <c r="AB3810" s="2">
        <f t="shared" si="1177"/>
        <v>2984.1730579999999</v>
      </c>
      <c r="AC3810" s="4">
        <f>AD3810</f>
        <v>2984.1730579999999</v>
      </c>
      <c r="AD3810" s="4">
        <f t="shared" si="1163"/>
        <v>2984.1730579999999</v>
      </c>
      <c r="AE3810" s="4" t="s">
        <v>62</v>
      </c>
      <c r="AG3810" s="4" t="str">
        <f t="shared" si="1178"/>
        <v>Weight Captured Separately</v>
      </c>
      <c r="AH3810" s="4">
        <v>10945</v>
      </c>
      <c r="AI3810">
        <f t="shared" si="1158"/>
        <v>2519</v>
      </c>
      <c r="AJ3810" t="s">
        <v>81</v>
      </c>
      <c r="AK3810" s="2"/>
      <c r="AL3810" s="2" t="str">
        <f t="shared" si="1179"/>
        <v>Freight Included in Commodity Cost</v>
      </c>
      <c r="AM3810" s="4"/>
      <c r="AN3810" t="e">
        <f>VLOOKUP([1]!Tabelle13[[#This Row],[Vlookup this ID for freight costs]],$AL$2:$AL$6811,2,FALSE)</f>
        <v>#REF!</v>
      </c>
      <c r="AO3810">
        <f t="shared" si="1180"/>
        <v>18624.601228035997</v>
      </c>
      <c r="AP3810">
        <v>192.83</v>
      </c>
      <c r="AQ3810">
        <v>192.83</v>
      </c>
      <c r="AR3810" s="4">
        <v>31</v>
      </c>
      <c r="AS3810" s="4">
        <v>3</v>
      </c>
      <c r="AT3810" s="4">
        <v>2009</v>
      </c>
      <c r="AU3810" s="4">
        <v>2</v>
      </c>
      <c r="AV3810" s="4">
        <v>12</v>
      </c>
      <c r="AW3810" s="4">
        <v>2008</v>
      </c>
      <c r="AX3810" t="str">
        <f t="shared" si="1160"/>
        <v>No Delay</v>
      </c>
      <c r="AY3810">
        <f t="shared" si="1161"/>
        <v>0</v>
      </c>
    </row>
    <row r="3811" spans="1:51" x14ac:dyDescent="0.2">
      <c r="A3811" s="3">
        <v>84127</v>
      </c>
      <c r="B3811" s="1" t="s">
        <v>50</v>
      </c>
      <c r="C3811" s="1" t="s">
        <v>51</v>
      </c>
      <c r="D3811" s="1" t="s">
        <v>130</v>
      </c>
      <c r="E3811" s="1" t="s">
        <v>101</v>
      </c>
      <c r="F3811" s="1" t="s">
        <v>101</v>
      </c>
      <c r="G3811" s="13" t="s">
        <v>290</v>
      </c>
      <c r="H3811" s="12">
        <v>40939</v>
      </c>
      <c r="I3811" s="12" t="s">
        <v>691</v>
      </c>
      <c r="J3811" s="12">
        <v>40933</v>
      </c>
      <c r="K3811" s="4">
        <v>3707</v>
      </c>
      <c r="L3811" s="1" t="s">
        <v>146</v>
      </c>
      <c r="M3811" s="1" t="s">
        <v>132</v>
      </c>
      <c r="N3811" s="1" t="s">
        <v>1032</v>
      </c>
      <c r="O3811" s="1" t="s">
        <v>93</v>
      </c>
      <c r="P3811">
        <v>240</v>
      </c>
      <c r="Q3811">
        <v>8000</v>
      </c>
      <c r="R3811">
        <v>15600</v>
      </c>
      <c r="S3811">
        <v>1.95</v>
      </c>
      <c r="T3811">
        <v>0.01</v>
      </c>
      <c r="U3811">
        <f t="shared" si="1154"/>
        <v>15600</v>
      </c>
      <c r="V3811">
        <f t="shared" si="1155"/>
        <v>1920000</v>
      </c>
      <c r="W3811" s="1" t="s">
        <v>155</v>
      </c>
      <c r="X3811" s="1" t="s">
        <v>1236</v>
      </c>
      <c r="Y3811" s="1" t="s">
        <v>156</v>
      </c>
      <c r="Z3811" s="3">
        <v>14703</v>
      </c>
      <c r="AA3811" s="4">
        <f t="shared" si="1162"/>
        <v>2987</v>
      </c>
      <c r="AB3811" s="4">
        <f xml:space="preserve"> 2244.740206  + 0.1097478*Q3811</f>
        <v>3122.7226060000003</v>
      </c>
      <c r="AC3811" s="4">
        <f>AF3811</f>
        <v>2987</v>
      </c>
      <c r="AD3811" s="4">
        <f t="shared" si="1163"/>
        <v>3183.6666666666665</v>
      </c>
      <c r="AE3811" s="4">
        <v>2987</v>
      </c>
      <c r="AF3811" s="4">
        <v>2987</v>
      </c>
      <c r="AG3811" s="4">
        <f t="shared" si="1178"/>
        <v>2987</v>
      </c>
      <c r="AI3811" t="e">
        <f t="shared" si="1158"/>
        <v>#N/A</v>
      </c>
      <c r="AJ3811">
        <v>2779.53</v>
      </c>
      <c r="AK3811" s="2">
        <v>2779.53</v>
      </c>
      <c r="AL3811" s="2">
        <f t="shared" si="1179"/>
        <v>2779.53</v>
      </c>
      <c r="AM3811" s="4"/>
      <c r="AN3811" t="e">
        <f>VLOOKUP([1]!Tabelle13[[#This Row],[Vlookup this ID for freight costs]],$AL$2:$AL$6811,2,FALSE)</f>
        <v>#REF!</v>
      </c>
      <c r="AP3811">
        <v>25.74</v>
      </c>
      <c r="AQ3811">
        <v>25.74</v>
      </c>
      <c r="AR3811" s="4">
        <v>31</v>
      </c>
      <c r="AS3811" s="4">
        <v>1</v>
      </c>
      <c r="AT3811" s="4">
        <v>2012</v>
      </c>
      <c r="AU3811" s="4">
        <v>25</v>
      </c>
      <c r="AV3811" s="4">
        <v>1</v>
      </c>
      <c r="AW3811" s="4">
        <v>2012</v>
      </c>
      <c r="AX3811" t="str">
        <f t="shared" si="1160"/>
        <v>No Delay</v>
      </c>
      <c r="AY3811">
        <f t="shared" si="1161"/>
        <v>0</v>
      </c>
    </row>
    <row r="3812" spans="1:51" x14ac:dyDescent="0.2">
      <c r="A3812" s="3">
        <v>11340</v>
      </c>
      <c r="B3812" s="1" t="s">
        <v>350</v>
      </c>
      <c r="C3812" s="1" t="s">
        <v>65</v>
      </c>
      <c r="D3812" s="1" t="s">
        <v>130</v>
      </c>
      <c r="E3812" s="1" t="s">
        <v>152</v>
      </c>
      <c r="F3812" s="1" t="s">
        <v>152</v>
      </c>
      <c r="G3812" s="13" t="s">
        <v>395</v>
      </c>
      <c r="H3812" s="12">
        <v>40029</v>
      </c>
      <c r="I3812" s="12" t="s">
        <v>395</v>
      </c>
      <c r="J3812" s="12">
        <v>40029</v>
      </c>
      <c r="K3812" s="4">
        <v>1695</v>
      </c>
      <c r="L3812" s="1" t="s">
        <v>146</v>
      </c>
      <c r="M3812" s="1" t="s">
        <v>132</v>
      </c>
      <c r="N3812" s="1" t="s">
        <v>154</v>
      </c>
      <c r="O3812" s="1" t="s">
        <v>93</v>
      </c>
      <c r="P3812">
        <v>60</v>
      </c>
      <c r="Q3812">
        <v>26550</v>
      </c>
      <c r="R3812">
        <v>302670</v>
      </c>
      <c r="S3812">
        <v>11.4</v>
      </c>
      <c r="T3812">
        <v>0.19</v>
      </c>
      <c r="U3812">
        <f t="shared" si="1154"/>
        <v>302670</v>
      </c>
      <c r="V3812">
        <f t="shared" si="1155"/>
        <v>1593000</v>
      </c>
      <c r="W3812" s="1" t="s">
        <v>155</v>
      </c>
      <c r="X3812" s="1" t="s">
        <v>1236</v>
      </c>
      <c r="Y3812" s="1" t="s">
        <v>156</v>
      </c>
      <c r="Z3812" s="3">
        <v>7726</v>
      </c>
      <c r="AA3812" s="4">
        <f t="shared" si="1162"/>
        <v>2991</v>
      </c>
      <c r="AB3812" s="4">
        <f xml:space="preserve"> 2244.740206  + 0.1097478*Q3812</f>
        <v>5158.544296</v>
      </c>
      <c r="AC3812" s="4">
        <f>AF3812</f>
        <v>2991</v>
      </c>
      <c r="AD3812" s="4">
        <f t="shared" si="1163"/>
        <v>2991</v>
      </c>
      <c r="AE3812" s="4">
        <v>2991</v>
      </c>
      <c r="AF3812" s="4">
        <v>2991</v>
      </c>
      <c r="AG3812" s="4">
        <f t="shared" si="1178"/>
        <v>2991</v>
      </c>
      <c r="AH3812" s="4">
        <v>82676</v>
      </c>
      <c r="AI3812">
        <f t="shared" si="1158"/>
        <v>3591</v>
      </c>
      <c r="AJ3812">
        <v>7445.8</v>
      </c>
      <c r="AK3812" s="2">
        <v>7445.8</v>
      </c>
      <c r="AL3812" s="2">
        <f t="shared" si="1179"/>
        <v>7445.8</v>
      </c>
      <c r="AM3812" s="4"/>
      <c r="AN3812" t="e">
        <f>VLOOKUP([1]!Tabelle13[[#This Row],[Vlookup this ID for freight costs]],$AL$2:$AL$6811,2,FALSE)</f>
        <v>#REF!</v>
      </c>
      <c r="AP3812">
        <v>593.23</v>
      </c>
      <c r="AQ3812">
        <v>593.23</v>
      </c>
      <c r="AR3812" s="4">
        <v>4</v>
      </c>
      <c r="AS3812" s="4">
        <v>8</v>
      </c>
      <c r="AT3812" s="4">
        <v>2009</v>
      </c>
      <c r="AU3812" s="4">
        <v>4</v>
      </c>
      <c r="AV3812" s="4">
        <v>8</v>
      </c>
      <c r="AW3812" s="4">
        <v>2009</v>
      </c>
      <c r="AX3812" t="str">
        <f t="shared" si="1160"/>
        <v>No Delay</v>
      </c>
      <c r="AY3812">
        <f t="shared" si="1161"/>
        <v>0</v>
      </c>
    </row>
    <row r="3813" spans="1:51" x14ac:dyDescent="0.2">
      <c r="A3813" s="3">
        <v>5036</v>
      </c>
      <c r="B3813" s="1" t="s">
        <v>1918</v>
      </c>
      <c r="C3813" s="1" t="s">
        <v>150</v>
      </c>
      <c r="D3813" s="1" t="s">
        <v>100</v>
      </c>
      <c r="E3813" s="1" t="s">
        <v>53</v>
      </c>
      <c r="F3813" s="1" t="s">
        <v>53</v>
      </c>
      <c r="G3813" s="13" t="s">
        <v>401</v>
      </c>
      <c r="H3813" s="12">
        <v>39980</v>
      </c>
      <c r="I3813" s="12" t="s">
        <v>2176</v>
      </c>
      <c r="J3813" s="12">
        <v>39841</v>
      </c>
      <c r="K3813" s="4">
        <v>1333</v>
      </c>
      <c r="L3813" s="1" t="s">
        <v>146</v>
      </c>
      <c r="M3813" s="1" t="s">
        <v>1920</v>
      </c>
      <c r="N3813" s="1" t="s">
        <v>178</v>
      </c>
      <c r="O3813" s="1" t="s">
        <v>93</v>
      </c>
      <c r="P3813">
        <v>60</v>
      </c>
      <c r="Q3813">
        <v>6800</v>
      </c>
      <c r="R3813">
        <v>82620</v>
      </c>
      <c r="S3813">
        <v>12.15</v>
      </c>
      <c r="T3813">
        <v>0.2</v>
      </c>
      <c r="U3813">
        <f t="shared" si="1154"/>
        <v>82620</v>
      </c>
      <c r="V3813">
        <f t="shared" si="1155"/>
        <v>408000</v>
      </c>
      <c r="W3813" s="1" t="s">
        <v>155</v>
      </c>
      <c r="X3813" s="1" t="s">
        <v>1236</v>
      </c>
      <c r="Y3813" s="1" t="s">
        <v>156</v>
      </c>
      <c r="Z3813" s="3">
        <v>8107</v>
      </c>
      <c r="AA3813" s="4">
        <f>AB3813</f>
        <v>2991.416162</v>
      </c>
      <c r="AB3813" s="2">
        <f>2245.156962+0.109744*Q3813</f>
        <v>2991.416162</v>
      </c>
      <c r="AC3813" s="4">
        <f>AD3813</f>
        <v>1996.1387206666666</v>
      </c>
      <c r="AD3813" s="4">
        <f t="shared" si="1163"/>
        <v>1996.1387206666666</v>
      </c>
      <c r="AE3813" s="4" t="s">
        <v>62</v>
      </c>
      <c r="AG3813" s="4" t="str">
        <f t="shared" si="1178"/>
        <v>Weight Captured Separately</v>
      </c>
      <c r="AH3813" s="4">
        <v>11516</v>
      </c>
      <c r="AI3813">
        <f t="shared" si="1158"/>
        <v>237</v>
      </c>
      <c r="AJ3813" t="s">
        <v>81</v>
      </c>
      <c r="AK3813" s="2"/>
      <c r="AL3813" s="2" t="str">
        <f t="shared" si="1179"/>
        <v>Freight Included in Commodity Cost</v>
      </c>
      <c r="AM3813" s="4"/>
      <c r="AN3813" t="e">
        <f>VLOOKUP([1]!Tabelle13[[#This Row],[Vlookup this ID for freight costs]],$AL$2:$AL$6811,2,FALSE)</f>
        <v>#REF!</v>
      </c>
      <c r="AO3813">
        <f>IF(AK:AK="",AC:AC*6.242+1.383 -2.844 + 3.145 -2.265  -2.026,AK:AK)</f>
        <v>12457.290894401334</v>
      </c>
      <c r="AP3813">
        <v>161.94</v>
      </c>
      <c r="AQ3813">
        <v>161.94</v>
      </c>
      <c r="AR3813" s="4">
        <v>16</v>
      </c>
      <c r="AS3813" s="4">
        <v>6</v>
      </c>
      <c r="AT3813" s="4">
        <v>2009</v>
      </c>
      <c r="AU3813" s="4">
        <v>28</v>
      </c>
      <c r="AV3813" s="4">
        <v>1</v>
      </c>
      <c r="AW3813" s="4">
        <v>2009</v>
      </c>
      <c r="AX3813" t="str">
        <f t="shared" si="1160"/>
        <v>No Delay</v>
      </c>
      <c r="AY3813">
        <f t="shared" si="1161"/>
        <v>0</v>
      </c>
    </row>
    <row r="3814" spans="1:51" x14ac:dyDescent="0.2">
      <c r="A3814" s="3">
        <v>12251</v>
      </c>
      <c r="B3814" s="1" t="s">
        <v>350</v>
      </c>
      <c r="C3814" s="1" t="s">
        <v>65</v>
      </c>
      <c r="D3814" s="1" t="s">
        <v>130</v>
      </c>
      <c r="E3814" s="1" t="s">
        <v>152</v>
      </c>
      <c r="F3814" s="1" t="s">
        <v>152</v>
      </c>
      <c r="G3814" s="13" t="s">
        <v>1048</v>
      </c>
      <c r="H3814" s="12">
        <v>39941</v>
      </c>
      <c r="I3814" s="12" t="s">
        <v>1048</v>
      </c>
      <c r="J3814" s="12">
        <v>39941</v>
      </c>
      <c r="K3814" s="4">
        <v>1532</v>
      </c>
      <c r="L3814" s="1" t="s">
        <v>146</v>
      </c>
      <c r="M3814" s="1" t="s">
        <v>132</v>
      </c>
      <c r="N3814" s="1" t="s">
        <v>154</v>
      </c>
      <c r="O3814" s="1" t="s">
        <v>93</v>
      </c>
      <c r="P3814">
        <v>60</v>
      </c>
      <c r="Q3814">
        <v>26616</v>
      </c>
      <c r="R3814">
        <v>303422.40000000002</v>
      </c>
      <c r="S3814">
        <v>11.4</v>
      </c>
      <c r="T3814">
        <v>0.19</v>
      </c>
      <c r="U3814">
        <f t="shared" si="1154"/>
        <v>303422.40000000002</v>
      </c>
      <c r="V3814">
        <f t="shared" si="1155"/>
        <v>1596960</v>
      </c>
      <c r="W3814" s="1" t="s">
        <v>155</v>
      </c>
      <c r="X3814" s="1" t="s">
        <v>1236</v>
      </c>
      <c r="Y3814" s="1" t="s">
        <v>156</v>
      </c>
      <c r="Z3814" s="3">
        <v>7726</v>
      </c>
      <c r="AA3814" s="4">
        <f t="shared" si="1162"/>
        <v>2993</v>
      </c>
      <c r="AB3814" s="4">
        <f xml:space="preserve"> 2244.740206  + 0.1097478*Q3814</f>
        <v>5165.7876507999999</v>
      </c>
      <c r="AC3814" s="4">
        <f>AF3814</f>
        <v>2993</v>
      </c>
      <c r="AD3814" s="4">
        <f t="shared" si="1163"/>
        <v>3750</v>
      </c>
      <c r="AE3814" s="4">
        <v>2993</v>
      </c>
      <c r="AF3814" s="4">
        <v>2993</v>
      </c>
      <c r="AG3814" s="4">
        <f t="shared" si="1178"/>
        <v>2993</v>
      </c>
      <c r="AI3814" t="e">
        <f t="shared" si="1158"/>
        <v>#N/A</v>
      </c>
      <c r="AJ3814">
        <v>15128.37</v>
      </c>
      <c r="AK3814" s="2">
        <v>15128.37</v>
      </c>
      <c r="AL3814" s="2">
        <f t="shared" si="1179"/>
        <v>15128.37</v>
      </c>
      <c r="AM3814" s="4"/>
      <c r="AN3814" t="e">
        <f>VLOOKUP([1]!Tabelle13[[#This Row],[Vlookup this ID for freight costs]],$AL$2:$AL$6811,2,FALSE)</f>
        <v>#REF!</v>
      </c>
      <c r="AP3814">
        <v>594.71</v>
      </c>
      <c r="AQ3814">
        <v>594.71</v>
      </c>
      <c r="AR3814" s="4">
        <v>8</v>
      </c>
      <c r="AS3814" s="4">
        <v>5</v>
      </c>
      <c r="AT3814" s="4">
        <v>2009</v>
      </c>
      <c r="AU3814" s="4">
        <v>8</v>
      </c>
      <c r="AV3814" s="4">
        <v>5</v>
      </c>
      <c r="AW3814" s="4">
        <v>2009</v>
      </c>
      <c r="AX3814" t="str">
        <f t="shared" si="1160"/>
        <v>No Delay</v>
      </c>
      <c r="AY3814">
        <f t="shared" si="1161"/>
        <v>0</v>
      </c>
    </row>
    <row r="3815" spans="1:51" x14ac:dyDescent="0.2">
      <c r="A3815" s="3">
        <v>9056</v>
      </c>
      <c r="B3815" s="1" t="s">
        <v>1918</v>
      </c>
      <c r="C3815" s="1" t="s">
        <v>150</v>
      </c>
      <c r="D3815" s="1" t="s">
        <v>100</v>
      </c>
      <c r="E3815" s="1" t="s">
        <v>53</v>
      </c>
      <c r="F3815" s="1" t="s">
        <v>53</v>
      </c>
      <c r="G3815" s="13" t="s">
        <v>1996</v>
      </c>
      <c r="H3815" s="12">
        <v>39989</v>
      </c>
      <c r="I3815" s="12" t="s">
        <v>2171</v>
      </c>
      <c r="J3815" s="12">
        <v>39919</v>
      </c>
      <c r="K3815" s="4">
        <v>1471</v>
      </c>
      <c r="L3815" s="1" t="s">
        <v>146</v>
      </c>
      <c r="M3815" s="1" t="s">
        <v>1920</v>
      </c>
      <c r="N3815" s="1" t="s">
        <v>1648</v>
      </c>
      <c r="O3815" s="1" t="s">
        <v>685</v>
      </c>
      <c r="P3815">
        <v>60</v>
      </c>
      <c r="Q3815">
        <v>6840</v>
      </c>
      <c r="R3815">
        <v>73256.399999999994</v>
      </c>
      <c r="S3815">
        <v>10.71</v>
      </c>
      <c r="T3815">
        <v>0.18</v>
      </c>
      <c r="U3815">
        <f t="shared" si="1154"/>
        <v>73256.400000000009</v>
      </c>
      <c r="V3815">
        <f t="shared" si="1155"/>
        <v>410400</v>
      </c>
      <c r="W3815" s="1" t="s">
        <v>185</v>
      </c>
      <c r="X3815" s="1" t="s">
        <v>186</v>
      </c>
      <c r="Y3815" s="1" t="s">
        <v>186</v>
      </c>
      <c r="Z3815" s="3">
        <v>8773</v>
      </c>
      <c r="AA3815" s="4">
        <f>AB3815</f>
        <v>2995.805922</v>
      </c>
      <c r="AB3815" s="2">
        <f>2245.156962+0.109744*Q3815</f>
        <v>2995.805922</v>
      </c>
      <c r="AC3815" s="4">
        <f>AD3815</f>
        <v>2995.805922</v>
      </c>
      <c r="AD3815" s="4">
        <f t="shared" si="1163"/>
        <v>2995.805922</v>
      </c>
      <c r="AE3815" s="4" t="s">
        <v>62</v>
      </c>
      <c r="AG3815" s="4" t="str">
        <f t="shared" si="1178"/>
        <v>Weight Captured Separately</v>
      </c>
      <c r="AH3815" s="4">
        <v>24386</v>
      </c>
      <c r="AI3815">
        <f t="shared" si="1158"/>
        <v>6093</v>
      </c>
      <c r="AJ3815" t="s">
        <v>81</v>
      </c>
      <c r="AK3815" s="2"/>
      <c r="AL3815" s="2" t="str">
        <f t="shared" si="1179"/>
        <v>Freight Included in Commodity Cost</v>
      </c>
      <c r="AM3815" s="4"/>
      <c r="AN3815" t="e">
        <f>VLOOKUP([1]!Tabelle13[[#This Row],[Vlookup this ID for freight costs]],$AL$2:$AL$6811,2,FALSE)</f>
        <v>#REF!</v>
      </c>
      <c r="AO3815">
        <f>IF(AK:AK="",AC:AC*6.242+1.383 -2.844 + 3.145 -2.265  -2.026,AK:AK)</f>
        <v>18697.213565123999</v>
      </c>
      <c r="AP3815">
        <v>143.58000000000001</v>
      </c>
      <c r="AQ3815">
        <v>143.58000000000001</v>
      </c>
      <c r="AR3815" s="4">
        <v>25</v>
      </c>
      <c r="AS3815" s="4">
        <v>6</v>
      </c>
      <c r="AT3815" s="4">
        <v>2009</v>
      </c>
      <c r="AU3815" s="4">
        <v>16</v>
      </c>
      <c r="AV3815" s="4">
        <v>4</v>
      </c>
      <c r="AW3815" s="4">
        <v>2009</v>
      </c>
      <c r="AX3815" t="str">
        <f t="shared" si="1160"/>
        <v>No Delay</v>
      </c>
      <c r="AY3815">
        <f t="shared" si="1161"/>
        <v>0</v>
      </c>
    </row>
    <row r="3816" spans="1:51" x14ac:dyDescent="0.2">
      <c r="A3816" s="3">
        <v>84068</v>
      </c>
      <c r="B3816" s="1" t="s">
        <v>140</v>
      </c>
      <c r="C3816" s="1" t="s">
        <v>99</v>
      </c>
      <c r="D3816" s="1" t="s">
        <v>130</v>
      </c>
      <c r="E3816" s="1" t="s">
        <v>53</v>
      </c>
      <c r="F3816" s="1" t="s">
        <v>53</v>
      </c>
      <c r="G3816" s="13" t="s">
        <v>2177</v>
      </c>
      <c r="H3816" s="12">
        <v>40640</v>
      </c>
      <c r="I3816" s="12" t="s">
        <v>236</v>
      </c>
      <c r="J3816" s="12">
        <v>40633</v>
      </c>
      <c r="K3816" s="4">
        <v>3112</v>
      </c>
      <c r="L3816" s="1" t="s">
        <v>146</v>
      </c>
      <c r="M3816" s="1" t="s">
        <v>132</v>
      </c>
      <c r="N3816" s="1" t="s">
        <v>167</v>
      </c>
      <c r="O3816" s="1" t="s">
        <v>93</v>
      </c>
      <c r="P3816">
        <v>30</v>
      </c>
      <c r="Q3816">
        <v>3493</v>
      </c>
      <c r="R3816">
        <v>14740.46</v>
      </c>
      <c r="S3816">
        <v>4.22</v>
      </c>
      <c r="T3816">
        <v>0.14000000000000001</v>
      </c>
      <c r="U3816">
        <f t="shared" si="1154"/>
        <v>14740.46</v>
      </c>
      <c r="V3816">
        <f t="shared" si="1155"/>
        <v>104790</v>
      </c>
      <c r="W3816" s="1" t="s">
        <v>213</v>
      </c>
      <c r="X3816" s="1" t="s">
        <v>1236</v>
      </c>
      <c r="Y3816" s="1" t="s">
        <v>161</v>
      </c>
      <c r="Z3816" s="3">
        <v>5308</v>
      </c>
      <c r="AA3816" s="4">
        <f t="shared" si="1162"/>
        <v>2996</v>
      </c>
      <c r="AB3816" s="4">
        <f xml:space="preserve"> 2244.740206  + 0.1097478*Q3816</f>
        <v>2628.0892714000001</v>
      </c>
      <c r="AC3816" s="4">
        <f>AF3816</f>
        <v>2996</v>
      </c>
      <c r="AD3816" s="4">
        <f t="shared" si="1163"/>
        <v>1572</v>
      </c>
      <c r="AE3816" s="4">
        <v>2996</v>
      </c>
      <c r="AF3816" s="4">
        <v>2996</v>
      </c>
      <c r="AG3816" s="4">
        <f t="shared" si="1178"/>
        <v>2996</v>
      </c>
      <c r="AI3816" t="e">
        <f t="shared" si="1158"/>
        <v>#N/A</v>
      </c>
      <c r="AJ3816">
        <v>9639.1</v>
      </c>
      <c r="AK3816" s="2">
        <v>9639.1</v>
      </c>
      <c r="AL3816" s="2">
        <f t="shared" si="1179"/>
        <v>9639.1</v>
      </c>
      <c r="AM3816" s="4"/>
      <c r="AN3816" t="e">
        <f>VLOOKUP([1]!Tabelle13[[#This Row],[Vlookup this ID for freight costs]],$AL$2:$AL$6811,2,FALSE)</f>
        <v>#REF!</v>
      </c>
      <c r="AP3816">
        <v>24.32</v>
      </c>
      <c r="AQ3816">
        <v>24.32</v>
      </c>
      <c r="AR3816" s="4">
        <v>7</v>
      </c>
      <c r="AS3816" s="4">
        <v>4</v>
      </c>
      <c r="AT3816" s="4">
        <v>2011</v>
      </c>
      <c r="AU3816" s="4">
        <v>31</v>
      </c>
      <c r="AV3816" s="4">
        <v>3</v>
      </c>
      <c r="AW3816" s="4">
        <v>2011</v>
      </c>
      <c r="AX3816" t="str">
        <f t="shared" si="1160"/>
        <v>No Delay</v>
      </c>
      <c r="AY3816">
        <f t="shared" si="1161"/>
        <v>0</v>
      </c>
    </row>
    <row r="3817" spans="1:51" x14ac:dyDescent="0.2">
      <c r="A3817" s="3">
        <v>84634</v>
      </c>
      <c r="B3817" s="1" t="s">
        <v>140</v>
      </c>
      <c r="C3817" s="1" t="s">
        <v>99</v>
      </c>
      <c r="D3817" s="1" t="s">
        <v>130</v>
      </c>
      <c r="E3817" s="1" t="s">
        <v>53</v>
      </c>
      <c r="F3817" s="1" t="s">
        <v>53</v>
      </c>
      <c r="G3817" s="13" t="s">
        <v>2177</v>
      </c>
      <c r="H3817" s="12">
        <v>40640</v>
      </c>
      <c r="I3817" s="12" t="s">
        <v>236</v>
      </c>
      <c r="J3817" s="12">
        <v>40633</v>
      </c>
      <c r="K3817" s="4">
        <v>3113</v>
      </c>
      <c r="L3817" s="1" t="s">
        <v>146</v>
      </c>
      <c r="M3817" s="1" t="s">
        <v>132</v>
      </c>
      <c r="N3817" s="1" t="s">
        <v>167</v>
      </c>
      <c r="O3817" s="1" t="s">
        <v>93</v>
      </c>
      <c r="P3817">
        <v>30</v>
      </c>
      <c r="Q3817">
        <v>4738</v>
      </c>
      <c r="R3817">
        <v>19994.36</v>
      </c>
      <c r="S3817">
        <v>4.22</v>
      </c>
      <c r="T3817">
        <v>0.14000000000000001</v>
      </c>
      <c r="U3817">
        <f t="shared" si="1154"/>
        <v>19994.36</v>
      </c>
      <c r="V3817">
        <f t="shared" si="1155"/>
        <v>142140</v>
      </c>
      <c r="W3817" s="1" t="s">
        <v>160</v>
      </c>
      <c r="X3817" s="1" t="s">
        <v>1236</v>
      </c>
      <c r="Y3817" s="1" t="s">
        <v>161</v>
      </c>
      <c r="Z3817" s="3">
        <v>5308</v>
      </c>
      <c r="AA3817" s="4">
        <f t="shared" si="1162"/>
        <v>2996</v>
      </c>
      <c r="AB3817" s="4">
        <f xml:space="preserve"> 2244.740206  + 0.1097478*Q3817</f>
        <v>2764.7252823999997</v>
      </c>
      <c r="AC3817" s="4">
        <f>AF3817</f>
        <v>2996</v>
      </c>
      <c r="AD3817" s="4">
        <f t="shared" si="1163"/>
        <v>2838.3333333333335</v>
      </c>
      <c r="AE3817" s="3" t="s">
        <v>2178</v>
      </c>
      <c r="AF3817" s="3">
        <v>2996</v>
      </c>
      <c r="AG3817" s="4">
        <f>AI3817</f>
        <v>2996</v>
      </c>
      <c r="AH3817" s="4">
        <v>84068</v>
      </c>
      <c r="AI3817">
        <f t="shared" si="1158"/>
        <v>2996</v>
      </c>
      <c r="AJ3817" t="s">
        <v>2178</v>
      </c>
      <c r="AK3817" s="2">
        <v>9639.1</v>
      </c>
      <c r="AL3817" s="2">
        <f>AN3817</f>
        <v>9639.1</v>
      </c>
      <c r="AM3817" s="4">
        <v>84068</v>
      </c>
      <c r="AN3817">
        <f>INDEX($AJ$2:$AJ$6811,MATCH(AM3817,$A$2:$A$6811,0))</f>
        <v>9639.1</v>
      </c>
      <c r="AP3817">
        <v>32.99</v>
      </c>
      <c r="AQ3817">
        <v>32.99</v>
      </c>
      <c r="AR3817" s="4">
        <v>7</v>
      </c>
      <c r="AS3817" s="4">
        <v>4</v>
      </c>
      <c r="AT3817" s="4">
        <v>2011</v>
      </c>
      <c r="AU3817" s="4">
        <v>31</v>
      </c>
      <c r="AV3817" s="4">
        <v>3</v>
      </c>
      <c r="AW3817" s="4">
        <v>2011</v>
      </c>
      <c r="AX3817" t="str">
        <f t="shared" si="1160"/>
        <v>No Delay</v>
      </c>
      <c r="AY3817">
        <f t="shared" si="1161"/>
        <v>0</v>
      </c>
    </row>
    <row r="3818" spans="1:51" x14ac:dyDescent="0.2">
      <c r="A3818" s="3">
        <v>86375</v>
      </c>
      <c r="B3818" s="1" t="s">
        <v>140</v>
      </c>
      <c r="C3818" s="1" t="s">
        <v>99</v>
      </c>
      <c r="D3818" s="1" t="s">
        <v>130</v>
      </c>
      <c r="E3818" s="1" t="s">
        <v>53</v>
      </c>
      <c r="F3818" s="1" t="s">
        <v>53</v>
      </c>
      <c r="G3818" s="13" t="s">
        <v>2177</v>
      </c>
      <c r="H3818" s="12">
        <v>40640</v>
      </c>
      <c r="I3818" s="12" t="s">
        <v>236</v>
      </c>
      <c r="J3818" s="12">
        <v>40633</v>
      </c>
      <c r="K3818" s="4">
        <v>3114</v>
      </c>
      <c r="L3818" s="1" t="s">
        <v>146</v>
      </c>
      <c r="M3818" s="1" t="s">
        <v>132</v>
      </c>
      <c r="N3818" s="1" t="s">
        <v>167</v>
      </c>
      <c r="O3818" s="1" t="s">
        <v>93</v>
      </c>
      <c r="P3818">
        <v>30</v>
      </c>
      <c r="Q3818">
        <v>27769</v>
      </c>
      <c r="R3818">
        <v>117185.18</v>
      </c>
      <c r="S3818">
        <v>4.22</v>
      </c>
      <c r="T3818">
        <v>0.14000000000000001</v>
      </c>
      <c r="U3818">
        <f t="shared" si="1154"/>
        <v>117185.18</v>
      </c>
      <c r="V3818">
        <f t="shared" si="1155"/>
        <v>833070</v>
      </c>
      <c r="W3818" s="1" t="s">
        <v>179</v>
      </c>
      <c r="X3818" s="1" t="s">
        <v>1236</v>
      </c>
      <c r="Y3818" s="1" t="s">
        <v>156</v>
      </c>
      <c r="Z3818" s="3">
        <v>5565</v>
      </c>
      <c r="AA3818" s="4">
        <f t="shared" si="1162"/>
        <v>2996</v>
      </c>
      <c r="AB3818" s="4">
        <f xml:space="preserve"> 2244.740206  + 0.1097478*Q3818</f>
        <v>5292.3268642000003</v>
      </c>
      <c r="AC3818" s="4">
        <f>AF3818</f>
        <v>2996</v>
      </c>
      <c r="AD3818" s="4">
        <f t="shared" si="1163"/>
        <v>2996</v>
      </c>
      <c r="AE3818" s="3" t="s">
        <v>2178</v>
      </c>
      <c r="AF3818" s="3">
        <v>2996</v>
      </c>
      <c r="AG3818" s="4">
        <f>AI3818</f>
        <v>2996</v>
      </c>
      <c r="AH3818" s="4">
        <v>84068</v>
      </c>
      <c r="AI3818">
        <f t="shared" si="1158"/>
        <v>2996</v>
      </c>
      <c r="AJ3818" t="s">
        <v>2178</v>
      </c>
      <c r="AK3818" s="2">
        <v>9639.1</v>
      </c>
      <c r="AL3818" s="2">
        <f>AN3818</f>
        <v>9639.1</v>
      </c>
      <c r="AM3818" s="4">
        <v>84068</v>
      </c>
      <c r="AN3818">
        <f>INDEX($AJ$2:$AJ$6811,MATCH(AM3818,$A$2:$A$6811,0))</f>
        <v>9639.1</v>
      </c>
      <c r="AP3818">
        <v>193.36</v>
      </c>
      <c r="AQ3818">
        <v>193.36</v>
      </c>
      <c r="AR3818" s="4">
        <v>7</v>
      </c>
      <c r="AS3818" s="4">
        <v>4</v>
      </c>
      <c r="AT3818" s="4">
        <v>2011</v>
      </c>
      <c r="AU3818" s="4">
        <v>31</v>
      </c>
      <c r="AV3818" s="4">
        <v>3</v>
      </c>
      <c r="AW3818" s="4">
        <v>2011</v>
      </c>
      <c r="AX3818" t="str">
        <f t="shared" si="1160"/>
        <v>No Delay</v>
      </c>
      <c r="AY3818">
        <f t="shared" si="1161"/>
        <v>0</v>
      </c>
    </row>
    <row r="3819" spans="1:51" x14ac:dyDescent="0.2">
      <c r="A3819" s="3">
        <v>72240</v>
      </c>
      <c r="B3819" s="1" t="s">
        <v>151</v>
      </c>
      <c r="C3819" s="1" t="s">
        <v>65</v>
      </c>
      <c r="D3819" s="1" t="s">
        <v>52</v>
      </c>
      <c r="E3819" s="1" t="s">
        <v>53</v>
      </c>
      <c r="F3819" s="1" t="s">
        <v>53</v>
      </c>
      <c r="G3819" s="13" t="s">
        <v>1139</v>
      </c>
      <c r="H3819" s="12">
        <v>42223</v>
      </c>
      <c r="I3819" s="12" t="s">
        <v>1140</v>
      </c>
      <c r="J3819" s="12">
        <v>42226</v>
      </c>
      <c r="K3819" s="4">
        <v>6729</v>
      </c>
      <c r="L3819" s="1" t="s">
        <v>146</v>
      </c>
      <c r="M3819" s="1" t="s">
        <v>211</v>
      </c>
      <c r="N3819" s="1" t="s">
        <v>415</v>
      </c>
      <c r="O3819" s="1" t="s">
        <v>93</v>
      </c>
      <c r="P3819">
        <v>30</v>
      </c>
      <c r="Q3819">
        <v>6878</v>
      </c>
      <c r="R3819">
        <v>123804</v>
      </c>
      <c r="S3819">
        <v>18</v>
      </c>
      <c r="T3819">
        <v>0.6</v>
      </c>
      <c r="U3819">
        <f t="shared" si="1154"/>
        <v>123804</v>
      </c>
      <c r="V3819">
        <f t="shared" si="1155"/>
        <v>206340</v>
      </c>
      <c r="W3819" s="1" t="s">
        <v>213</v>
      </c>
      <c r="X3819" s="1" t="s">
        <v>1236</v>
      </c>
      <c r="Y3819" s="1" t="s">
        <v>161</v>
      </c>
      <c r="Z3819" s="3">
        <v>7348</v>
      </c>
      <c r="AA3819" s="4">
        <f>AB3819</f>
        <v>2999.9761939999999</v>
      </c>
      <c r="AB3819" s="2">
        <f>2245.156962+0.109744*Q3819</f>
        <v>2999.9761939999999</v>
      </c>
      <c r="AC3819" s="4">
        <f>AD3819</f>
        <v>2334.4880969999999</v>
      </c>
      <c r="AD3819" s="4">
        <f t="shared" si="1163"/>
        <v>2334.4880969999999</v>
      </c>
      <c r="AE3819" s="4" t="s">
        <v>62</v>
      </c>
      <c r="AG3819" s="4" t="str">
        <f t="shared" ref="AG3819:AG3829" si="1181">AE3819</f>
        <v>Weight Captured Separately</v>
      </c>
      <c r="AI3819" t="e">
        <f t="shared" si="1158"/>
        <v>#N/A</v>
      </c>
      <c r="AJ3819" t="s">
        <v>63</v>
      </c>
      <c r="AK3819" s="2"/>
      <c r="AL3819" s="2" t="str">
        <f t="shared" ref="AL3819:AL3829" si="1182">AJ3819</f>
        <v>Invoiced Separately</v>
      </c>
      <c r="AM3819" s="4"/>
      <c r="AN3819" t="e">
        <f>VLOOKUP([1]!Tabelle13[[#This Row],[Vlookup this ID for freight costs]],$AL$2:$AL$6811,2,FALSE)</f>
        <v>#REF!</v>
      </c>
      <c r="AO3819">
        <f>IF(AK:AK="",AC:AC*6.242+1.383 -2.844 + 3.145 -2.265  -2.026,AK:AK)</f>
        <v>14569.267701474002</v>
      </c>
      <c r="AP3819">
        <v>145.72</v>
      </c>
      <c r="AQ3819">
        <v>145.72</v>
      </c>
      <c r="AR3819" s="4">
        <v>7</v>
      </c>
      <c r="AS3819" s="4">
        <v>8</v>
      </c>
      <c r="AT3819" s="4">
        <v>2015</v>
      </c>
      <c r="AU3819" s="4">
        <v>10</v>
      </c>
      <c r="AV3819" s="4">
        <v>8</v>
      </c>
      <c r="AW3819" s="4">
        <v>2015</v>
      </c>
      <c r="AX3819" t="str">
        <f t="shared" si="1160"/>
        <v>Delay</v>
      </c>
      <c r="AY3819">
        <f t="shared" si="1161"/>
        <v>3</v>
      </c>
    </row>
    <row r="3820" spans="1:51" x14ac:dyDescent="0.2">
      <c r="A3820" s="3">
        <v>2441</v>
      </c>
      <c r="B3820" s="1" t="s">
        <v>164</v>
      </c>
      <c r="C3820" s="1" t="s">
        <v>165</v>
      </c>
      <c r="D3820" s="1" t="s">
        <v>74</v>
      </c>
      <c r="E3820" s="1" t="s">
        <v>53</v>
      </c>
      <c r="F3820" s="1" t="s">
        <v>53</v>
      </c>
      <c r="G3820" s="13" t="s">
        <v>1055</v>
      </c>
      <c r="H3820" s="12">
        <v>39937</v>
      </c>
      <c r="I3820" s="12" t="s">
        <v>1055</v>
      </c>
      <c r="J3820" s="12">
        <v>39937</v>
      </c>
      <c r="K3820" s="4">
        <v>1524</v>
      </c>
      <c r="L3820" s="1" t="s">
        <v>146</v>
      </c>
      <c r="M3820" s="1" t="s">
        <v>182</v>
      </c>
      <c r="N3820" s="1" t="s">
        <v>188</v>
      </c>
      <c r="O3820" s="1" t="s">
        <v>184</v>
      </c>
      <c r="P3820">
        <v>30</v>
      </c>
      <c r="Q3820">
        <v>60</v>
      </c>
      <c r="R3820">
        <v>1100.4000000000001</v>
      </c>
      <c r="S3820">
        <v>18.34</v>
      </c>
      <c r="T3820">
        <v>0.61</v>
      </c>
      <c r="U3820">
        <f t="shared" si="1154"/>
        <v>1100.4000000000001</v>
      </c>
      <c r="V3820">
        <f t="shared" si="1155"/>
        <v>1800</v>
      </c>
      <c r="W3820" s="1" t="s">
        <v>185</v>
      </c>
      <c r="X3820" s="1" t="s">
        <v>186</v>
      </c>
      <c r="Y3820" s="1" t="s">
        <v>186</v>
      </c>
      <c r="Z3820" s="3">
        <v>5796</v>
      </c>
      <c r="AA3820" s="4">
        <f t="shared" si="1162"/>
        <v>3000</v>
      </c>
      <c r="AB3820" s="4">
        <f xml:space="preserve"> 2244.740206  + 0.1097478*Q3820</f>
        <v>2251.3250739999999</v>
      </c>
      <c r="AC3820" s="4">
        <f>AF3820</f>
        <v>3000</v>
      </c>
      <c r="AD3820" s="4">
        <f t="shared" si="1163"/>
        <v>2665.8084913103453</v>
      </c>
      <c r="AE3820" s="4">
        <v>3000</v>
      </c>
      <c r="AF3820" s="4">
        <v>3000</v>
      </c>
      <c r="AG3820" s="4">
        <f t="shared" si="1181"/>
        <v>3000</v>
      </c>
      <c r="AH3820" s="4">
        <v>10940</v>
      </c>
      <c r="AI3820">
        <f t="shared" si="1158"/>
        <v>2749</v>
      </c>
      <c r="AJ3820">
        <v>428.91</v>
      </c>
      <c r="AK3820" s="2">
        <v>428.91</v>
      </c>
      <c r="AL3820" s="2">
        <f t="shared" si="1182"/>
        <v>428.91</v>
      </c>
      <c r="AM3820" s="4"/>
      <c r="AN3820" t="e">
        <f>VLOOKUP([1]!Tabelle13[[#This Row],[Vlookup this ID for freight costs]],$AL$2:$AL$6811,2,FALSE)</f>
        <v>#REF!</v>
      </c>
      <c r="AP3820">
        <v>2.16</v>
      </c>
      <c r="AQ3820">
        <v>2.16</v>
      </c>
      <c r="AR3820" s="4">
        <v>4</v>
      </c>
      <c r="AS3820" s="4">
        <v>5</v>
      </c>
      <c r="AT3820" s="4">
        <v>2009</v>
      </c>
      <c r="AU3820" s="4">
        <v>4</v>
      </c>
      <c r="AV3820" s="4">
        <v>5</v>
      </c>
      <c r="AW3820" s="4">
        <v>2009</v>
      </c>
      <c r="AX3820" t="str">
        <f t="shared" si="1160"/>
        <v>No Delay</v>
      </c>
      <c r="AY3820">
        <f t="shared" si="1161"/>
        <v>0</v>
      </c>
    </row>
    <row r="3821" spans="1:51" x14ac:dyDescent="0.2">
      <c r="A3821" s="3">
        <v>83303</v>
      </c>
      <c r="B3821" s="1" t="s">
        <v>215</v>
      </c>
      <c r="C3821" s="1" t="s">
        <v>89</v>
      </c>
      <c r="D3821" s="1" t="s">
        <v>130</v>
      </c>
      <c r="E3821" s="1" t="s">
        <v>101</v>
      </c>
      <c r="F3821" s="1" t="s">
        <v>101</v>
      </c>
      <c r="G3821" s="13" t="s">
        <v>1280</v>
      </c>
      <c r="H3821" s="12">
        <v>42051</v>
      </c>
      <c r="I3821" s="12" t="s">
        <v>1884</v>
      </c>
      <c r="J3821" s="12">
        <v>42076</v>
      </c>
      <c r="K3821" s="4">
        <v>6379</v>
      </c>
      <c r="L3821" s="1" t="s">
        <v>146</v>
      </c>
      <c r="M3821" s="1" t="s">
        <v>132</v>
      </c>
      <c r="N3821" s="1" t="s">
        <v>238</v>
      </c>
      <c r="O3821" s="1" t="s">
        <v>93</v>
      </c>
      <c r="P3821">
        <v>30</v>
      </c>
      <c r="Q3821">
        <v>30000</v>
      </c>
      <c r="R3821">
        <v>138900</v>
      </c>
      <c r="S3821">
        <v>4.63</v>
      </c>
      <c r="T3821">
        <v>0.15</v>
      </c>
      <c r="U3821">
        <f t="shared" si="1154"/>
        <v>138900</v>
      </c>
      <c r="V3821">
        <f t="shared" si="1155"/>
        <v>900000</v>
      </c>
      <c r="W3821" s="1" t="s">
        <v>1487</v>
      </c>
      <c r="X3821" s="1" t="s">
        <v>1236</v>
      </c>
      <c r="Y3821" s="1" t="s">
        <v>161</v>
      </c>
      <c r="Z3821" s="3">
        <v>12573</v>
      </c>
      <c r="AA3821" s="4">
        <f t="shared" si="1162"/>
        <v>3000</v>
      </c>
      <c r="AB3821" s="4">
        <f xml:space="preserve"> 2244.740206  + 0.1097478*Q3821</f>
        <v>5537.1742059999997</v>
      </c>
      <c r="AC3821" s="4">
        <f>AF3821</f>
        <v>3000</v>
      </c>
      <c r="AD3821" s="4">
        <f t="shared" si="1163"/>
        <v>5090.0859971851851</v>
      </c>
      <c r="AE3821" s="4">
        <v>3000</v>
      </c>
      <c r="AF3821" s="4">
        <v>3000</v>
      </c>
      <c r="AG3821" s="4">
        <f t="shared" si="1181"/>
        <v>3000</v>
      </c>
      <c r="AI3821" t="e">
        <f t="shared" si="1158"/>
        <v>#N/A</v>
      </c>
      <c r="AJ3821">
        <v>12748.74</v>
      </c>
      <c r="AK3821" s="2">
        <v>12748.74</v>
      </c>
      <c r="AL3821" s="2">
        <f t="shared" si="1182"/>
        <v>12748.74</v>
      </c>
      <c r="AM3821" s="4"/>
      <c r="AN3821" t="e">
        <f>VLOOKUP([1]!Tabelle13[[#This Row],[Vlookup this ID for freight costs]],$AL$2:$AL$6811,2,FALSE)</f>
        <v>#REF!</v>
      </c>
      <c r="AP3821">
        <v>142.79</v>
      </c>
      <c r="AQ3821">
        <v>142.79</v>
      </c>
      <c r="AR3821" s="4">
        <v>16</v>
      </c>
      <c r="AS3821" s="4">
        <v>2</v>
      </c>
      <c r="AT3821" s="4">
        <v>2015</v>
      </c>
      <c r="AU3821" s="4">
        <v>13</v>
      </c>
      <c r="AV3821" s="4">
        <v>4</v>
      </c>
      <c r="AW3821" s="4">
        <v>2015</v>
      </c>
      <c r="AX3821" t="str">
        <f t="shared" si="1160"/>
        <v>Delay</v>
      </c>
      <c r="AY3821">
        <f t="shared" si="1161"/>
        <v>25</v>
      </c>
    </row>
    <row r="3822" spans="1:51" x14ac:dyDescent="0.2">
      <c r="A3822" s="3">
        <v>22328</v>
      </c>
      <c r="B3822" s="1" t="s">
        <v>168</v>
      </c>
      <c r="C3822" s="1" t="s">
        <v>150</v>
      </c>
      <c r="D3822" s="1" t="s">
        <v>100</v>
      </c>
      <c r="E3822" s="1" t="s">
        <v>253</v>
      </c>
      <c r="F3822" s="1" t="s">
        <v>253</v>
      </c>
      <c r="G3822" s="13" t="s">
        <v>690</v>
      </c>
      <c r="H3822" s="12">
        <v>40666</v>
      </c>
      <c r="I3822" s="12" t="s">
        <v>690</v>
      </c>
      <c r="J3822" s="12">
        <v>40666</v>
      </c>
      <c r="K3822" s="4">
        <v>3160</v>
      </c>
      <c r="L3822" s="1" t="s">
        <v>146</v>
      </c>
      <c r="M3822" s="1" t="s">
        <v>170</v>
      </c>
      <c r="N3822" s="1" t="s">
        <v>218</v>
      </c>
      <c r="O3822" s="1" t="s">
        <v>93</v>
      </c>
      <c r="P3822">
        <v>90</v>
      </c>
      <c r="Q3822">
        <v>22643</v>
      </c>
      <c r="R3822">
        <v>225977.14</v>
      </c>
      <c r="S3822">
        <v>9.98</v>
      </c>
      <c r="T3822">
        <v>0.11</v>
      </c>
      <c r="U3822">
        <f t="shared" si="1154"/>
        <v>225977.14</v>
      </c>
      <c r="V3822">
        <f t="shared" si="1155"/>
        <v>2037870</v>
      </c>
      <c r="W3822" s="1" t="s">
        <v>155</v>
      </c>
      <c r="X3822" s="1" t="s">
        <v>1236</v>
      </c>
      <c r="Y3822" s="1" t="s">
        <v>156</v>
      </c>
      <c r="Z3822" s="3">
        <v>8107</v>
      </c>
      <c r="AA3822" s="4">
        <f t="shared" si="1162"/>
        <v>3000</v>
      </c>
      <c r="AB3822" s="4">
        <f xml:space="preserve"> 2244.740206  + 0.1097478*Q3822</f>
        <v>4729.7596414</v>
      </c>
      <c r="AC3822" s="4">
        <f>AF3822</f>
        <v>3000</v>
      </c>
      <c r="AD3822" s="4">
        <f t="shared" si="1163"/>
        <v>3000</v>
      </c>
      <c r="AE3822" s="4">
        <v>3000</v>
      </c>
      <c r="AF3822" s="4">
        <v>3000</v>
      </c>
      <c r="AG3822" s="4">
        <f t="shared" si="1181"/>
        <v>3000</v>
      </c>
      <c r="AI3822" t="e">
        <f t="shared" si="1158"/>
        <v>#N/A</v>
      </c>
      <c r="AJ3822">
        <v>4573.21</v>
      </c>
      <c r="AK3822" s="2">
        <v>4573.21</v>
      </c>
      <c r="AL3822" s="2">
        <f t="shared" si="1182"/>
        <v>4573.21</v>
      </c>
      <c r="AM3822" s="4"/>
      <c r="AN3822" t="e">
        <f>VLOOKUP([1]!Tabelle13[[#This Row],[Vlookup this ID for freight costs]],$AL$2:$AL$6811,2,FALSE)</f>
        <v>#REF!</v>
      </c>
      <c r="AP3822">
        <v>487.21</v>
      </c>
      <c r="AQ3822">
        <v>487.21</v>
      </c>
      <c r="AR3822" s="4">
        <v>3</v>
      </c>
      <c r="AS3822" s="4">
        <v>5</v>
      </c>
      <c r="AT3822" s="4">
        <v>2011</v>
      </c>
      <c r="AU3822" s="4">
        <v>3</v>
      </c>
      <c r="AV3822" s="4">
        <v>5</v>
      </c>
      <c r="AW3822" s="4">
        <v>2011</v>
      </c>
      <c r="AX3822" t="str">
        <f t="shared" si="1160"/>
        <v>No Delay</v>
      </c>
      <c r="AY3822">
        <f t="shared" si="1161"/>
        <v>0</v>
      </c>
    </row>
    <row r="3823" spans="1:51" x14ac:dyDescent="0.2">
      <c r="A3823" s="3">
        <v>45147</v>
      </c>
      <c r="B3823" s="1" t="s">
        <v>175</v>
      </c>
      <c r="C3823" s="1" t="s">
        <v>165</v>
      </c>
      <c r="D3823" s="1" t="s">
        <v>52</v>
      </c>
      <c r="E3823" s="1" t="s">
        <v>53</v>
      </c>
      <c r="F3823" s="1" t="s">
        <v>53</v>
      </c>
      <c r="G3823" s="13" t="s">
        <v>2179</v>
      </c>
      <c r="H3823" s="12">
        <v>42212</v>
      </c>
      <c r="I3823" s="12" t="s">
        <v>2180</v>
      </c>
      <c r="J3823" s="12">
        <v>42213</v>
      </c>
      <c r="K3823" s="4">
        <v>6719</v>
      </c>
      <c r="L3823" s="1" t="s">
        <v>146</v>
      </c>
      <c r="M3823" s="1" t="s">
        <v>211</v>
      </c>
      <c r="N3823" s="1" t="s">
        <v>415</v>
      </c>
      <c r="O3823" s="1" t="s">
        <v>93</v>
      </c>
      <c r="P3823">
        <v>30</v>
      </c>
      <c r="Q3823">
        <v>6907</v>
      </c>
      <c r="R3823">
        <v>124326</v>
      </c>
      <c r="S3823">
        <v>18</v>
      </c>
      <c r="T3823">
        <v>0.6</v>
      </c>
      <c r="U3823">
        <f t="shared" si="1154"/>
        <v>124326</v>
      </c>
      <c r="V3823">
        <f t="shared" si="1155"/>
        <v>207210</v>
      </c>
      <c r="W3823" s="1" t="s">
        <v>213</v>
      </c>
      <c r="X3823" s="1" t="s">
        <v>1236</v>
      </c>
      <c r="Y3823" s="1" t="s">
        <v>161</v>
      </c>
      <c r="Z3823" s="3">
        <v>5149</v>
      </c>
      <c r="AA3823" s="4">
        <f>AB3823</f>
        <v>3003.15877</v>
      </c>
      <c r="AB3823" s="2">
        <f>2245.156962+0.109744*Q3823</f>
        <v>3003.15877</v>
      </c>
      <c r="AC3823" s="4">
        <f>AD3823</f>
        <v>1845.079385</v>
      </c>
      <c r="AD3823" s="4">
        <f t="shared" si="1163"/>
        <v>1845.079385</v>
      </c>
      <c r="AE3823" s="4" t="s">
        <v>62</v>
      </c>
      <c r="AG3823" s="4" t="str">
        <f t="shared" si="1181"/>
        <v>Weight Captured Separately</v>
      </c>
      <c r="AI3823" t="e">
        <f t="shared" si="1158"/>
        <v>#N/A</v>
      </c>
      <c r="AJ3823" t="s">
        <v>63</v>
      </c>
      <c r="AK3823" s="2"/>
      <c r="AL3823" s="2" t="str">
        <f t="shared" si="1182"/>
        <v>Invoiced Separately</v>
      </c>
      <c r="AM3823" s="4"/>
      <c r="AN3823" t="e">
        <f>VLOOKUP([1]!Tabelle13[[#This Row],[Vlookup this ID for freight costs]],$AL$2:$AL$6811,2,FALSE)</f>
        <v>#REF!</v>
      </c>
      <c r="AO3823">
        <f>IF(AK:AK="",AC:AC*6.242+1.383 -2.844 + 3.145 -2.265  -2.026,AK:AK)</f>
        <v>11514.378521170001</v>
      </c>
      <c r="AP3823">
        <v>146.33000000000001</v>
      </c>
      <c r="AQ3823">
        <v>146.33000000000001</v>
      </c>
      <c r="AR3823" s="4">
        <v>27</v>
      </c>
      <c r="AS3823" s="4">
        <v>7</v>
      </c>
      <c r="AT3823" s="4">
        <v>2015</v>
      </c>
      <c r="AU3823" s="4">
        <v>28</v>
      </c>
      <c r="AV3823" s="4">
        <v>7</v>
      </c>
      <c r="AW3823" s="4">
        <v>2015</v>
      </c>
      <c r="AX3823" t="str">
        <f t="shared" si="1160"/>
        <v>Delay</v>
      </c>
      <c r="AY3823">
        <f t="shared" si="1161"/>
        <v>1</v>
      </c>
    </row>
    <row r="3824" spans="1:51" x14ac:dyDescent="0.2">
      <c r="A3824" s="3">
        <v>81700</v>
      </c>
      <c r="B3824" s="1" t="s">
        <v>168</v>
      </c>
      <c r="C3824" s="1" t="s">
        <v>150</v>
      </c>
      <c r="D3824" s="1" t="s">
        <v>100</v>
      </c>
      <c r="E3824" s="1" t="s">
        <v>53</v>
      </c>
      <c r="F3824" s="1" t="s">
        <v>53</v>
      </c>
      <c r="G3824" s="13" t="s">
        <v>274</v>
      </c>
      <c r="H3824" s="12">
        <v>40428</v>
      </c>
      <c r="I3824" s="12" t="s">
        <v>819</v>
      </c>
      <c r="J3824" s="12">
        <v>40441</v>
      </c>
      <c r="K3824" s="4">
        <v>2760</v>
      </c>
      <c r="L3824" s="1" t="s">
        <v>146</v>
      </c>
      <c r="M3824" s="1" t="s">
        <v>170</v>
      </c>
      <c r="N3824" s="1" t="s">
        <v>167</v>
      </c>
      <c r="O3824" s="1" t="s">
        <v>93</v>
      </c>
      <c r="P3824">
        <v>30</v>
      </c>
      <c r="Q3824">
        <v>31875</v>
      </c>
      <c r="R3824">
        <v>148856.25</v>
      </c>
      <c r="S3824">
        <v>4.67</v>
      </c>
      <c r="T3824">
        <v>0.16</v>
      </c>
      <c r="U3824">
        <f t="shared" si="1154"/>
        <v>148856.25</v>
      </c>
      <c r="V3824">
        <f t="shared" si="1155"/>
        <v>956250</v>
      </c>
      <c r="W3824" s="1" t="s">
        <v>155</v>
      </c>
      <c r="X3824" s="1" t="s">
        <v>1236</v>
      </c>
      <c r="Y3824" s="1" t="s">
        <v>156</v>
      </c>
      <c r="Z3824" s="3">
        <v>8107</v>
      </c>
      <c r="AA3824" s="4">
        <f t="shared" si="1162"/>
        <v>3005</v>
      </c>
      <c r="AB3824" s="4">
        <f xml:space="preserve"> 2244.740206  + 0.1097478*Q3824</f>
        <v>5742.9513310000002</v>
      </c>
      <c r="AC3824" s="4">
        <f>AF3824</f>
        <v>3005</v>
      </c>
      <c r="AD3824" s="4">
        <f t="shared" si="1163"/>
        <v>3005</v>
      </c>
      <c r="AE3824" s="4">
        <v>3005</v>
      </c>
      <c r="AF3824" s="4">
        <v>3005</v>
      </c>
      <c r="AG3824" s="4">
        <f t="shared" si="1181"/>
        <v>3005</v>
      </c>
      <c r="AI3824" t="e">
        <f t="shared" si="1158"/>
        <v>#N/A</v>
      </c>
      <c r="AJ3824">
        <v>4263.07</v>
      </c>
      <c r="AK3824" s="2">
        <v>4263.07</v>
      </c>
      <c r="AL3824" s="2">
        <f t="shared" si="1182"/>
        <v>4263.07</v>
      </c>
      <c r="AM3824" s="4"/>
      <c r="AN3824" t="e">
        <f>VLOOKUP([1]!Tabelle13[[#This Row],[Vlookup this ID for freight costs]],$AL$2:$AL$6811,2,FALSE)</f>
        <v>#REF!</v>
      </c>
      <c r="AP3824">
        <v>320.93</v>
      </c>
      <c r="AQ3824">
        <v>320.93</v>
      </c>
      <c r="AR3824" s="4">
        <v>7</v>
      </c>
      <c r="AS3824" s="4">
        <v>9</v>
      </c>
      <c r="AT3824" s="4">
        <v>2010</v>
      </c>
      <c r="AU3824" s="4">
        <v>20</v>
      </c>
      <c r="AV3824" s="4">
        <v>9</v>
      </c>
      <c r="AW3824" s="4">
        <v>2010</v>
      </c>
      <c r="AX3824" t="str">
        <f t="shared" si="1160"/>
        <v>Delay</v>
      </c>
      <c r="AY3824">
        <f t="shared" si="1161"/>
        <v>13</v>
      </c>
    </row>
    <row r="3825" spans="1:51" x14ac:dyDescent="0.2">
      <c r="A3825" s="3">
        <v>49859</v>
      </c>
      <c r="B3825" s="1" t="s">
        <v>215</v>
      </c>
      <c r="C3825" s="1" t="s">
        <v>89</v>
      </c>
      <c r="D3825" s="1" t="s">
        <v>74</v>
      </c>
      <c r="E3825" s="1" t="s">
        <v>53</v>
      </c>
      <c r="F3825" s="1" t="s">
        <v>53</v>
      </c>
      <c r="G3825" s="13" t="s">
        <v>153</v>
      </c>
      <c r="H3825" s="12">
        <v>40165</v>
      </c>
      <c r="I3825" s="12" t="s">
        <v>153</v>
      </c>
      <c r="J3825" s="12">
        <v>40165</v>
      </c>
      <c r="K3825" s="4">
        <v>2092</v>
      </c>
      <c r="L3825" s="1" t="s">
        <v>146</v>
      </c>
      <c r="M3825" s="1" t="s">
        <v>248</v>
      </c>
      <c r="N3825" s="1" t="s">
        <v>764</v>
      </c>
      <c r="O3825" s="1" t="s">
        <v>765</v>
      </c>
      <c r="P3825">
        <v>30</v>
      </c>
      <c r="Q3825">
        <v>6960</v>
      </c>
      <c r="R3825">
        <v>350784</v>
      </c>
      <c r="S3825">
        <v>50.4</v>
      </c>
      <c r="T3825">
        <v>1.68</v>
      </c>
      <c r="U3825">
        <f t="shared" si="1154"/>
        <v>350784</v>
      </c>
      <c r="V3825">
        <f t="shared" si="1155"/>
        <v>208800</v>
      </c>
      <c r="W3825" s="1" t="s">
        <v>251</v>
      </c>
      <c r="X3825" s="1" t="s">
        <v>252</v>
      </c>
      <c r="Y3825" s="1" t="s">
        <v>252</v>
      </c>
      <c r="Z3825" s="3">
        <v>5027</v>
      </c>
      <c r="AA3825" s="4">
        <f t="shared" ref="AA3825:AA3829" si="1183">AB3825</f>
        <v>3008.9752020000001</v>
      </c>
      <c r="AB3825" s="2">
        <f t="shared" ref="AB3825:AB3829" si="1184">2245.156962+0.109744*Q3825</f>
        <v>3008.9752020000001</v>
      </c>
      <c r="AC3825" s="4">
        <f>AD3825</f>
        <v>10736.325067333333</v>
      </c>
      <c r="AD3825" s="4">
        <f t="shared" si="1163"/>
        <v>10736.325067333333</v>
      </c>
      <c r="AE3825" s="4" t="s">
        <v>62</v>
      </c>
      <c r="AG3825" s="4" t="str">
        <f t="shared" si="1181"/>
        <v>Weight Captured Separately</v>
      </c>
      <c r="AI3825" t="e">
        <f t="shared" si="1158"/>
        <v>#N/A</v>
      </c>
      <c r="AJ3825" t="s">
        <v>81</v>
      </c>
      <c r="AK3825" s="2"/>
      <c r="AL3825" s="2" t="str">
        <f t="shared" si="1182"/>
        <v>Freight Included in Commodity Cost</v>
      </c>
      <c r="AM3825" s="4"/>
      <c r="AN3825" t="e">
        <f>VLOOKUP([1]!Tabelle13[[#This Row],[Vlookup this ID for freight costs]],$AL$2:$AL$6811,2,FALSE)</f>
        <v>#REF!</v>
      </c>
      <c r="AO3825">
        <f t="shared" ref="AO3825:AO3829" si="1185">IF(AK:AK="",AC:AC*6.242+1.383 -2.844 + 3.145 -2.265  -2.026,AK:AK)</f>
        <v>67013.534070294671</v>
      </c>
      <c r="AP3825">
        <v>687.54</v>
      </c>
      <c r="AQ3825">
        <v>687.54</v>
      </c>
      <c r="AR3825" s="4">
        <v>18</v>
      </c>
      <c r="AS3825" s="4">
        <v>12</v>
      </c>
      <c r="AT3825" s="4">
        <v>2009</v>
      </c>
      <c r="AU3825" s="4">
        <v>18</v>
      </c>
      <c r="AV3825" s="4">
        <v>12</v>
      </c>
      <c r="AW3825" s="4">
        <v>2009</v>
      </c>
      <c r="AX3825" t="str">
        <f t="shared" si="1160"/>
        <v>No Delay</v>
      </c>
      <c r="AY3825">
        <f t="shared" si="1161"/>
        <v>0</v>
      </c>
    </row>
    <row r="3826" spans="1:51" x14ac:dyDescent="0.2">
      <c r="A3826" s="3">
        <v>10367</v>
      </c>
      <c r="B3826" s="1" t="s">
        <v>1918</v>
      </c>
      <c r="C3826" s="1" t="s">
        <v>150</v>
      </c>
      <c r="D3826" s="1" t="s">
        <v>100</v>
      </c>
      <c r="E3826" s="1" t="s">
        <v>101</v>
      </c>
      <c r="F3826" s="1" t="s">
        <v>101</v>
      </c>
      <c r="G3826" s="13" t="s">
        <v>1996</v>
      </c>
      <c r="H3826" s="12">
        <v>39989</v>
      </c>
      <c r="I3826" s="12" t="s">
        <v>1996</v>
      </c>
      <c r="J3826" s="12">
        <v>39989</v>
      </c>
      <c r="K3826" s="4">
        <v>1646</v>
      </c>
      <c r="L3826" s="1" t="s">
        <v>146</v>
      </c>
      <c r="M3826" s="1" t="s">
        <v>1920</v>
      </c>
      <c r="N3826" s="1" t="s">
        <v>2026</v>
      </c>
      <c r="O3826" s="1" t="s">
        <v>2007</v>
      </c>
      <c r="P3826">
        <v>60</v>
      </c>
      <c r="Q3826">
        <v>7000</v>
      </c>
      <c r="R3826">
        <v>37520</v>
      </c>
      <c r="S3826">
        <v>5.36</v>
      </c>
      <c r="T3826">
        <v>0.09</v>
      </c>
      <c r="U3826">
        <f t="shared" si="1154"/>
        <v>37520</v>
      </c>
      <c r="V3826">
        <f t="shared" si="1155"/>
        <v>420000</v>
      </c>
      <c r="W3826" s="1" t="s">
        <v>2027</v>
      </c>
      <c r="X3826" s="1" t="s">
        <v>150</v>
      </c>
      <c r="Y3826" s="1" t="s">
        <v>150</v>
      </c>
      <c r="Z3826" s="3">
        <v>800</v>
      </c>
      <c r="AA3826" s="4">
        <f t="shared" si="1183"/>
        <v>3013.3649620000001</v>
      </c>
      <c r="AB3826" s="2">
        <f t="shared" si="1184"/>
        <v>3013.3649620000001</v>
      </c>
      <c r="AC3826" s="4">
        <f>AD3826</f>
        <v>1427.7709873333333</v>
      </c>
      <c r="AD3826" s="4">
        <f t="shared" si="1163"/>
        <v>1427.7709873333333</v>
      </c>
      <c r="AE3826" s="4" t="s">
        <v>62</v>
      </c>
      <c r="AG3826" s="4" t="str">
        <f t="shared" si="1181"/>
        <v>Weight Captured Separately</v>
      </c>
      <c r="AH3826" s="4">
        <v>83255</v>
      </c>
      <c r="AI3826">
        <f t="shared" si="1158"/>
        <v>19965</v>
      </c>
      <c r="AJ3826" t="s">
        <v>81</v>
      </c>
      <c r="AK3826" s="2"/>
      <c r="AL3826" s="2" t="str">
        <f t="shared" si="1182"/>
        <v>Freight Included in Commodity Cost</v>
      </c>
      <c r="AM3826" s="4"/>
      <c r="AN3826" t="e">
        <f>VLOOKUP([1]!Tabelle13[[#This Row],[Vlookup this ID for freight costs]],$AL$2:$AL$6811,2,FALSE)</f>
        <v>#REF!</v>
      </c>
      <c r="AO3826">
        <f t="shared" si="1185"/>
        <v>8909.5395029346691</v>
      </c>
      <c r="AP3826">
        <v>73.540000000000006</v>
      </c>
      <c r="AQ3826">
        <v>73.540000000000006</v>
      </c>
      <c r="AR3826" s="4">
        <v>25</v>
      </c>
      <c r="AS3826" s="4">
        <v>6</v>
      </c>
      <c r="AT3826" s="4">
        <v>2009</v>
      </c>
      <c r="AU3826" s="4">
        <v>25</v>
      </c>
      <c r="AV3826" s="4">
        <v>6</v>
      </c>
      <c r="AW3826" s="4">
        <v>2009</v>
      </c>
      <c r="AX3826" t="str">
        <f t="shared" si="1160"/>
        <v>No Delay</v>
      </c>
      <c r="AY3826">
        <f t="shared" si="1161"/>
        <v>0</v>
      </c>
    </row>
    <row r="3827" spans="1:51" x14ac:dyDescent="0.2">
      <c r="A3827" s="3">
        <v>5032</v>
      </c>
      <c r="B3827" s="1" t="s">
        <v>1918</v>
      </c>
      <c r="C3827" s="1" t="s">
        <v>150</v>
      </c>
      <c r="D3827" s="1" t="s">
        <v>100</v>
      </c>
      <c r="E3827" s="1" t="s">
        <v>53</v>
      </c>
      <c r="F3827" s="1" t="s">
        <v>53</v>
      </c>
      <c r="G3827" s="13" t="s">
        <v>2036</v>
      </c>
      <c r="H3827" s="12">
        <v>39889</v>
      </c>
      <c r="I3827" s="12" t="s">
        <v>2037</v>
      </c>
      <c r="J3827" s="12">
        <v>39780</v>
      </c>
      <c r="K3827" s="4">
        <v>1216</v>
      </c>
      <c r="L3827" s="1" t="s">
        <v>146</v>
      </c>
      <c r="M3827" s="1" t="s">
        <v>1920</v>
      </c>
      <c r="N3827" s="1" t="s">
        <v>167</v>
      </c>
      <c r="O3827" s="1" t="s">
        <v>93</v>
      </c>
      <c r="P3827">
        <v>30</v>
      </c>
      <c r="Q3827">
        <v>7000</v>
      </c>
      <c r="R3827">
        <v>113050</v>
      </c>
      <c r="S3827">
        <v>16.149999999999999</v>
      </c>
      <c r="T3827">
        <v>0.54</v>
      </c>
      <c r="U3827">
        <f t="shared" si="1154"/>
        <v>113049.99999999999</v>
      </c>
      <c r="V3827">
        <f t="shared" si="1155"/>
        <v>210000</v>
      </c>
      <c r="W3827" s="1" t="s">
        <v>155</v>
      </c>
      <c r="X3827" s="1" t="s">
        <v>1236</v>
      </c>
      <c r="Y3827" s="1" t="s">
        <v>156</v>
      </c>
      <c r="Z3827" s="3">
        <v>8107</v>
      </c>
      <c r="AA3827" s="4">
        <f t="shared" si="1183"/>
        <v>3013.3649620000001</v>
      </c>
      <c r="AB3827" s="2">
        <f t="shared" si="1184"/>
        <v>3013.3649620000001</v>
      </c>
      <c r="AC3827" s="4">
        <f>AD3827</f>
        <v>962.89416033333328</v>
      </c>
      <c r="AD3827" s="4">
        <f t="shared" si="1163"/>
        <v>962.89416033333328</v>
      </c>
      <c r="AE3827" s="4" t="s">
        <v>62</v>
      </c>
      <c r="AG3827" s="4" t="str">
        <f t="shared" si="1181"/>
        <v>Weight Captured Separately</v>
      </c>
      <c r="AH3827" s="4">
        <v>10651</v>
      </c>
      <c r="AI3827">
        <f t="shared" si="1158"/>
        <v>5092</v>
      </c>
      <c r="AJ3827" t="s">
        <v>81</v>
      </c>
      <c r="AK3827" s="2"/>
      <c r="AL3827" s="2" t="str">
        <f t="shared" si="1182"/>
        <v>Freight Included in Commodity Cost</v>
      </c>
      <c r="AM3827" s="4"/>
      <c r="AN3827" t="e">
        <f>VLOOKUP([1]!Tabelle13[[#This Row],[Vlookup this ID for freight costs]],$AL$2:$AL$6811,2,FALSE)</f>
        <v>#REF!</v>
      </c>
      <c r="AO3827">
        <f t="shared" si="1185"/>
        <v>6007.7783488006662</v>
      </c>
      <c r="AP3827">
        <v>221.58</v>
      </c>
      <c r="AQ3827">
        <v>221.58</v>
      </c>
      <c r="AR3827" s="4">
        <v>17</v>
      </c>
      <c r="AS3827" s="4">
        <v>4</v>
      </c>
      <c r="AT3827" s="4">
        <v>2009</v>
      </c>
      <c r="AU3827" s="4">
        <v>28</v>
      </c>
      <c r="AV3827" s="4">
        <v>11</v>
      </c>
      <c r="AW3827" s="4">
        <v>2008</v>
      </c>
      <c r="AX3827" t="str">
        <f t="shared" si="1160"/>
        <v>No Delay</v>
      </c>
      <c r="AY3827">
        <f t="shared" si="1161"/>
        <v>0</v>
      </c>
    </row>
    <row r="3828" spans="1:51" x14ac:dyDescent="0.2">
      <c r="A3828" s="3">
        <v>11320</v>
      </c>
      <c r="B3828" s="1" t="s">
        <v>133</v>
      </c>
      <c r="C3828" s="1" t="s">
        <v>51</v>
      </c>
      <c r="D3828" s="1" t="s">
        <v>130</v>
      </c>
      <c r="E3828" s="1" t="s">
        <v>53</v>
      </c>
      <c r="F3828" s="1" t="s">
        <v>53</v>
      </c>
      <c r="G3828" s="13" t="s">
        <v>401</v>
      </c>
      <c r="H3828" s="12">
        <v>39980</v>
      </c>
      <c r="I3828" s="12" t="s">
        <v>401</v>
      </c>
      <c r="J3828" s="12">
        <v>39980</v>
      </c>
      <c r="K3828" s="4">
        <v>1610</v>
      </c>
      <c r="L3828" s="1" t="s">
        <v>146</v>
      </c>
      <c r="M3828" s="1" t="s">
        <v>132</v>
      </c>
      <c r="N3828" s="1" t="s">
        <v>154</v>
      </c>
      <c r="O3828" s="1" t="s">
        <v>93</v>
      </c>
      <c r="P3828">
        <v>60</v>
      </c>
      <c r="Q3828">
        <v>7044</v>
      </c>
      <c r="R3828">
        <v>83119.199999999997</v>
      </c>
      <c r="S3828">
        <v>11.8</v>
      </c>
      <c r="T3828">
        <v>0.2</v>
      </c>
      <c r="U3828">
        <f t="shared" si="1154"/>
        <v>83119.200000000012</v>
      </c>
      <c r="V3828">
        <f t="shared" si="1155"/>
        <v>422640</v>
      </c>
      <c r="W3828" s="1" t="s">
        <v>160</v>
      </c>
      <c r="X3828" s="1" t="s">
        <v>1236</v>
      </c>
      <c r="Y3828" s="1" t="s">
        <v>161</v>
      </c>
      <c r="Z3828" s="3">
        <v>6136</v>
      </c>
      <c r="AA3828" s="4">
        <f t="shared" si="1183"/>
        <v>3018.193698</v>
      </c>
      <c r="AB3828" s="2">
        <f t="shared" si="1184"/>
        <v>3018.193698</v>
      </c>
      <c r="AC3828" s="4">
        <f>AD3828</f>
        <v>3018.193698</v>
      </c>
      <c r="AD3828" s="4">
        <f t="shared" si="1163"/>
        <v>3018.193698</v>
      </c>
      <c r="AE3828" s="4" t="s">
        <v>62</v>
      </c>
      <c r="AG3828" s="4" t="str">
        <f t="shared" si="1181"/>
        <v>Weight Captured Separately</v>
      </c>
      <c r="AH3828" s="4">
        <v>83766</v>
      </c>
      <c r="AI3828">
        <f t="shared" si="1158"/>
        <v>5170</v>
      </c>
      <c r="AJ3828" t="s">
        <v>63</v>
      </c>
      <c r="AK3828" s="2"/>
      <c r="AL3828" s="2" t="str">
        <f t="shared" si="1182"/>
        <v>Invoiced Separately</v>
      </c>
      <c r="AM3828" s="4"/>
      <c r="AN3828" t="e">
        <f>VLOOKUP([1]!Tabelle13[[#This Row],[Vlookup this ID for freight costs]],$AL$2:$AL$6811,2,FALSE)</f>
        <v>#REF!</v>
      </c>
      <c r="AO3828">
        <f t="shared" si="1185"/>
        <v>18836.958062916001</v>
      </c>
      <c r="AP3828">
        <v>162.91</v>
      </c>
      <c r="AQ3828">
        <v>162.91</v>
      </c>
      <c r="AR3828" s="4">
        <v>16</v>
      </c>
      <c r="AS3828" s="4">
        <v>6</v>
      </c>
      <c r="AT3828" s="4">
        <v>2009</v>
      </c>
      <c r="AU3828" s="4">
        <v>16</v>
      </c>
      <c r="AV3828" s="4">
        <v>6</v>
      </c>
      <c r="AW3828" s="4">
        <v>2009</v>
      </c>
      <c r="AX3828" t="str">
        <f t="shared" si="1160"/>
        <v>No Delay</v>
      </c>
      <c r="AY3828">
        <f t="shared" si="1161"/>
        <v>0</v>
      </c>
    </row>
    <row r="3829" spans="1:51" x14ac:dyDescent="0.2">
      <c r="A3829" s="3">
        <v>84822</v>
      </c>
      <c r="B3829" s="1" t="s">
        <v>50</v>
      </c>
      <c r="C3829" s="1" t="s">
        <v>51</v>
      </c>
      <c r="D3829" s="1" t="s">
        <v>130</v>
      </c>
      <c r="E3829" s="1" t="s">
        <v>101</v>
      </c>
      <c r="F3829" s="1" t="s">
        <v>101</v>
      </c>
      <c r="G3829" s="13" t="s">
        <v>1114</v>
      </c>
      <c r="H3829" s="12">
        <v>41481</v>
      </c>
      <c r="I3829" s="12" t="s">
        <v>1114</v>
      </c>
      <c r="J3829" s="12">
        <v>41481</v>
      </c>
      <c r="K3829" s="4">
        <v>4825</v>
      </c>
      <c r="L3829" s="1" t="s">
        <v>146</v>
      </c>
      <c r="M3829" s="1" t="s">
        <v>132</v>
      </c>
      <c r="N3829" s="1" t="s">
        <v>1524</v>
      </c>
      <c r="O3829" s="1" t="s">
        <v>93</v>
      </c>
      <c r="P3829">
        <v>30</v>
      </c>
      <c r="Q3829">
        <v>7044</v>
      </c>
      <c r="R3829">
        <v>74102.880000000005</v>
      </c>
      <c r="S3829">
        <v>10.52</v>
      </c>
      <c r="T3829">
        <v>0.35</v>
      </c>
      <c r="U3829">
        <f t="shared" si="1154"/>
        <v>74102.87999999999</v>
      </c>
      <c r="V3829">
        <f t="shared" si="1155"/>
        <v>211320</v>
      </c>
      <c r="W3829" s="1" t="s">
        <v>160</v>
      </c>
      <c r="X3829" s="1" t="s">
        <v>1236</v>
      </c>
      <c r="Y3829" s="1" t="s">
        <v>161</v>
      </c>
      <c r="Z3829" s="3">
        <v>14186</v>
      </c>
      <c r="AA3829" s="4">
        <f t="shared" si="1183"/>
        <v>3018.193698</v>
      </c>
      <c r="AB3829" s="2">
        <f t="shared" si="1184"/>
        <v>3018.193698</v>
      </c>
      <c r="AC3829" s="4">
        <f>AD3829</f>
        <v>3018.193698</v>
      </c>
      <c r="AD3829" s="4">
        <f t="shared" si="1163"/>
        <v>3018.193698</v>
      </c>
      <c r="AE3829" s="4" t="s">
        <v>62</v>
      </c>
      <c r="AG3829" s="4" t="str">
        <f t="shared" si="1181"/>
        <v>Weight Captured Separately</v>
      </c>
      <c r="AI3829" t="e">
        <f t="shared" si="1158"/>
        <v>#N/A</v>
      </c>
      <c r="AJ3829" t="s">
        <v>81</v>
      </c>
      <c r="AK3829" s="2"/>
      <c r="AL3829" s="2" t="str">
        <f t="shared" si="1182"/>
        <v>Freight Included in Commodity Cost</v>
      </c>
      <c r="AM3829" s="4"/>
      <c r="AN3829" t="e">
        <f>VLOOKUP([1]!Tabelle13[[#This Row],[Vlookup this ID for freight costs]],$AL$2:$AL$6811,2,FALSE)</f>
        <v>#REF!</v>
      </c>
      <c r="AO3829">
        <f t="shared" si="1185"/>
        <v>18836.958062916001</v>
      </c>
      <c r="AP3829">
        <v>91.67</v>
      </c>
      <c r="AQ3829">
        <v>91.67</v>
      </c>
      <c r="AR3829" s="4">
        <v>26</v>
      </c>
      <c r="AS3829" s="4">
        <v>7</v>
      </c>
      <c r="AT3829" s="4">
        <v>2013</v>
      </c>
      <c r="AU3829" s="4">
        <v>26</v>
      </c>
      <c r="AV3829" s="4">
        <v>7</v>
      </c>
      <c r="AW3829" s="4">
        <v>2013</v>
      </c>
      <c r="AX3829" t="str">
        <f t="shared" si="1160"/>
        <v>No Delay</v>
      </c>
      <c r="AY3829">
        <f t="shared" si="1161"/>
        <v>0</v>
      </c>
    </row>
    <row r="3830" spans="1:51" x14ac:dyDescent="0.2">
      <c r="A3830" s="3">
        <v>11792</v>
      </c>
      <c r="B3830" s="1" t="s">
        <v>88</v>
      </c>
      <c r="C3830" s="1" t="s">
        <v>89</v>
      </c>
      <c r="D3830" s="1" t="s">
        <v>130</v>
      </c>
      <c r="E3830" s="1" t="s">
        <v>53</v>
      </c>
      <c r="F3830" s="1" t="s">
        <v>53</v>
      </c>
      <c r="G3830" s="13" t="s">
        <v>2181</v>
      </c>
      <c r="H3830" s="12">
        <v>39370</v>
      </c>
      <c r="I3830" s="12" t="s">
        <v>2181</v>
      </c>
      <c r="J3830" s="12">
        <v>39370</v>
      </c>
      <c r="K3830" s="4">
        <v>429</v>
      </c>
      <c r="L3830" s="1" t="s">
        <v>146</v>
      </c>
      <c r="M3830" s="1" t="s">
        <v>132</v>
      </c>
      <c r="N3830" s="1" t="s">
        <v>556</v>
      </c>
      <c r="O3830" s="1" t="s">
        <v>425</v>
      </c>
      <c r="P3830">
        <v>336</v>
      </c>
      <c r="Q3830">
        <v>1455</v>
      </c>
      <c r="R3830">
        <v>55813.8</v>
      </c>
      <c r="S3830">
        <v>38.36</v>
      </c>
      <c r="T3830">
        <v>0.11</v>
      </c>
      <c r="U3830">
        <f t="shared" si="1154"/>
        <v>55813.799999999996</v>
      </c>
      <c r="V3830">
        <f t="shared" si="1155"/>
        <v>488880</v>
      </c>
      <c r="W3830" s="1" t="s">
        <v>826</v>
      </c>
      <c r="X3830" s="1" t="s">
        <v>186</v>
      </c>
      <c r="Y3830" s="1" t="s">
        <v>186</v>
      </c>
      <c r="Z3830" s="3">
        <v>4287</v>
      </c>
      <c r="AA3830" s="4">
        <f t="shared" si="1162"/>
        <v>3023</v>
      </c>
      <c r="AB3830" s="4">
        <f xml:space="preserve"> 2244.740206  + 0.1097478*Q3830</f>
        <v>2404.4232550000002</v>
      </c>
      <c r="AC3830" s="4">
        <f>AF3830</f>
        <v>3023</v>
      </c>
      <c r="AD3830" s="4">
        <f t="shared" si="1163"/>
        <v>3023</v>
      </c>
      <c r="AE3830" s="3" t="s">
        <v>2182</v>
      </c>
      <c r="AF3830" s="3">
        <v>3023</v>
      </c>
      <c r="AG3830" s="4">
        <f>AI3830</f>
        <v>3023</v>
      </c>
      <c r="AH3830" s="4">
        <v>10890</v>
      </c>
      <c r="AI3830">
        <f t="shared" si="1158"/>
        <v>3023</v>
      </c>
      <c r="AJ3830" t="s">
        <v>2182</v>
      </c>
      <c r="AK3830" s="2">
        <v>13721.28</v>
      </c>
      <c r="AL3830" s="2">
        <f>AN3830</f>
        <v>13721.28</v>
      </c>
      <c r="AM3830" s="4">
        <v>10890</v>
      </c>
      <c r="AN3830">
        <f>INDEX($AJ$2:$AJ$6811,MATCH(AM3830,$A$2:$A$6811,0))</f>
        <v>13721.28</v>
      </c>
      <c r="AP3830">
        <v>89.3</v>
      </c>
      <c r="AQ3830">
        <v>89.3</v>
      </c>
      <c r="AR3830" s="4">
        <v>15</v>
      </c>
      <c r="AS3830" s="4">
        <v>10</v>
      </c>
      <c r="AT3830" s="4">
        <v>2007</v>
      </c>
      <c r="AU3830" s="4">
        <v>15</v>
      </c>
      <c r="AV3830" s="4">
        <v>10</v>
      </c>
      <c r="AW3830" s="4">
        <v>2007</v>
      </c>
      <c r="AX3830" t="str">
        <f t="shared" si="1160"/>
        <v>No Delay</v>
      </c>
      <c r="AY3830">
        <f t="shared" si="1161"/>
        <v>0</v>
      </c>
    </row>
    <row r="3831" spans="1:51" x14ac:dyDescent="0.2">
      <c r="A3831" s="3">
        <v>10890</v>
      </c>
      <c r="B3831" s="1" t="s">
        <v>88</v>
      </c>
      <c r="C3831" s="1" t="s">
        <v>89</v>
      </c>
      <c r="D3831" s="1" t="s">
        <v>130</v>
      </c>
      <c r="E3831" s="1" t="s">
        <v>53</v>
      </c>
      <c r="F3831" s="1" t="s">
        <v>53</v>
      </c>
      <c r="G3831" s="13" t="s">
        <v>2181</v>
      </c>
      <c r="H3831" s="12">
        <v>39370</v>
      </c>
      <c r="I3831" s="12" t="s">
        <v>2181</v>
      </c>
      <c r="J3831" s="12">
        <v>39370</v>
      </c>
      <c r="K3831" s="4">
        <v>428</v>
      </c>
      <c r="L3831" s="1" t="s">
        <v>146</v>
      </c>
      <c r="M3831" s="1" t="s">
        <v>132</v>
      </c>
      <c r="N3831" s="1" t="s">
        <v>269</v>
      </c>
      <c r="O3831" s="1" t="s">
        <v>270</v>
      </c>
      <c r="P3831">
        <v>270</v>
      </c>
      <c r="Q3831">
        <v>1577</v>
      </c>
      <c r="R3831">
        <v>124015.28</v>
      </c>
      <c r="S3831">
        <v>78.64</v>
      </c>
      <c r="T3831">
        <v>0.28999999999999998</v>
      </c>
      <c r="U3831">
        <f t="shared" si="1154"/>
        <v>124015.28</v>
      </c>
      <c r="V3831">
        <f t="shared" si="1155"/>
        <v>425790</v>
      </c>
      <c r="W3831" s="1" t="s">
        <v>271</v>
      </c>
      <c r="X3831" s="1" t="s">
        <v>272</v>
      </c>
      <c r="Y3831" s="1" t="s">
        <v>272</v>
      </c>
      <c r="Z3831" s="3">
        <v>4524</v>
      </c>
      <c r="AA3831" s="4">
        <f t="shared" si="1162"/>
        <v>3023</v>
      </c>
      <c r="AB3831" s="4">
        <f xml:space="preserve"> 2244.740206  + 0.1097478*Q3831</f>
        <v>2417.8124865999998</v>
      </c>
      <c r="AC3831" s="4">
        <f>AF3831</f>
        <v>3023</v>
      </c>
      <c r="AD3831" s="4">
        <f t="shared" si="1163"/>
        <v>3023</v>
      </c>
      <c r="AE3831" s="4">
        <v>3023</v>
      </c>
      <c r="AF3831" s="4">
        <v>3023</v>
      </c>
      <c r="AG3831" s="4">
        <f>AE3831</f>
        <v>3023</v>
      </c>
      <c r="AH3831" s="4">
        <v>84560</v>
      </c>
      <c r="AI3831">
        <f t="shared" si="1158"/>
        <v>9863</v>
      </c>
      <c r="AJ3831">
        <v>13721.28</v>
      </c>
      <c r="AK3831" s="2">
        <v>13721.28</v>
      </c>
      <c r="AL3831" s="2">
        <f>AJ3831</f>
        <v>13721.28</v>
      </c>
      <c r="AM3831" s="4"/>
      <c r="AN3831" t="e">
        <f>VLOOKUP([1]!Tabelle13[[#This Row],[Vlookup this ID for freight costs]],$AL$2:$AL$6811,2,FALSE)</f>
        <v>#REF!</v>
      </c>
      <c r="AP3831">
        <v>198.42</v>
      </c>
      <c r="AQ3831">
        <v>198.42</v>
      </c>
      <c r="AR3831" s="4">
        <v>15</v>
      </c>
      <c r="AS3831" s="4">
        <v>10</v>
      </c>
      <c r="AT3831" s="4">
        <v>2007</v>
      </c>
      <c r="AU3831" s="4">
        <v>15</v>
      </c>
      <c r="AV3831" s="4">
        <v>10</v>
      </c>
      <c r="AW3831" s="4">
        <v>2007</v>
      </c>
      <c r="AX3831" t="str">
        <f t="shared" si="1160"/>
        <v>No Delay</v>
      </c>
      <c r="AY3831">
        <f t="shared" si="1161"/>
        <v>0</v>
      </c>
    </row>
    <row r="3832" spans="1:51" x14ac:dyDescent="0.2">
      <c r="A3832" s="3">
        <v>12416</v>
      </c>
      <c r="B3832" s="1" t="s">
        <v>88</v>
      </c>
      <c r="C3832" s="1" t="s">
        <v>89</v>
      </c>
      <c r="D3832" s="1" t="s">
        <v>130</v>
      </c>
      <c r="E3832" s="1" t="s">
        <v>53</v>
      </c>
      <c r="F3832" s="1" t="s">
        <v>53</v>
      </c>
      <c r="G3832" s="13" t="s">
        <v>2181</v>
      </c>
      <c r="H3832" s="12">
        <v>39370</v>
      </c>
      <c r="I3832" s="12" t="s">
        <v>2181</v>
      </c>
      <c r="J3832" s="12">
        <v>39370</v>
      </c>
      <c r="K3832" s="4">
        <v>430</v>
      </c>
      <c r="L3832" s="1" t="s">
        <v>146</v>
      </c>
      <c r="M3832" s="1" t="s">
        <v>132</v>
      </c>
      <c r="N3832" s="1" t="s">
        <v>178</v>
      </c>
      <c r="O3832" s="1" t="s">
        <v>93</v>
      </c>
      <c r="P3832">
        <v>60</v>
      </c>
      <c r="Q3832">
        <v>5794</v>
      </c>
      <c r="R3832">
        <v>47221.1</v>
      </c>
      <c r="S3832">
        <v>8.15</v>
      </c>
      <c r="T3832">
        <v>0.14000000000000001</v>
      </c>
      <c r="U3832">
        <f t="shared" si="1154"/>
        <v>47221.1</v>
      </c>
      <c r="V3832">
        <f t="shared" si="1155"/>
        <v>347640</v>
      </c>
      <c r="W3832" s="1" t="s">
        <v>439</v>
      </c>
      <c r="X3832" s="1" t="s">
        <v>1236</v>
      </c>
      <c r="Y3832" s="1" t="s">
        <v>440</v>
      </c>
      <c r="Z3832" s="3">
        <v>8859</v>
      </c>
      <c r="AA3832" s="4">
        <f t="shared" si="1162"/>
        <v>3023</v>
      </c>
      <c r="AB3832" s="4">
        <f xml:space="preserve"> 2244.740206  + 0.1097478*Q3832</f>
        <v>2880.6189592000001</v>
      </c>
      <c r="AC3832" s="4">
        <f>AF3832</f>
        <v>3023</v>
      </c>
      <c r="AD3832" s="4">
        <f t="shared" si="1163"/>
        <v>3023</v>
      </c>
      <c r="AE3832" s="3" t="s">
        <v>2182</v>
      </c>
      <c r="AF3832" s="3">
        <v>3023</v>
      </c>
      <c r="AG3832" s="4">
        <f>AI3832</f>
        <v>3023</v>
      </c>
      <c r="AH3832" s="4">
        <v>10890</v>
      </c>
      <c r="AI3832">
        <f t="shared" si="1158"/>
        <v>3023</v>
      </c>
      <c r="AJ3832" t="s">
        <v>2182</v>
      </c>
      <c r="AK3832" s="2">
        <v>13721.28</v>
      </c>
      <c r="AL3832" s="2">
        <f>AN3832</f>
        <v>13721.28</v>
      </c>
      <c r="AM3832" s="4">
        <v>10890</v>
      </c>
      <c r="AN3832">
        <f>INDEX($AJ$2:$AJ$6811,MATCH(AM3832,$A$2:$A$6811,0))</f>
        <v>13721.28</v>
      </c>
      <c r="AP3832">
        <v>75.55</v>
      </c>
      <c r="AQ3832">
        <v>75.55</v>
      </c>
      <c r="AR3832" s="4">
        <v>15</v>
      </c>
      <c r="AS3832" s="4">
        <v>10</v>
      </c>
      <c r="AT3832" s="4">
        <v>2007</v>
      </c>
      <c r="AU3832" s="4">
        <v>15</v>
      </c>
      <c r="AV3832" s="4">
        <v>10</v>
      </c>
      <c r="AW3832" s="4">
        <v>2007</v>
      </c>
      <c r="AX3832" t="str">
        <f t="shared" si="1160"/>
        <v>No Delay</v>
      </c>
      <c r="AY3832">
        <f t="shared" si="1161"/>
        <v>0</v>
      </c>
    </row>
    <row r="3833" spans="1:51" x14ac:dyDescent="0.2">
      <c r="A3833" s="3">
        <v>85782</v>
      </c>
      <c r="B3833" s="1" t="s">
        <v>175</v>
      </c>
      <c r="C3833" s="1" t="s">
        <v>165</v>
      </c>
      <c r="D3833" s="1" t="s">
        <v>130</v>
      </c>
      <c r="E3833" s="1" t="s">
        <v>101</v>
      </c>
      <c r="F3833" s="1" t="s">
        <v>101</v>
      </c>
      <c r="G3833" s="13" t="s">
        <v>1010</v>
      </c>
      <c r="H3833" s="12">
        <v>40760</v>
      </c>
      <c r="I3833" s="12" t="s">
        <v>1460</v>
      </c>
      <c r="J3833" s="12">
        <v>40779</v>
      </c>
      <c r="K3833" s="4">
        <v>3378</v>
      </c>
      <c r="L3833" s="1" t="s">
        <v>146</v>
      </c>
      <c r="M3833" s="1" t="s">
        <v>132</v>
      </c>
      <c r="N3833" s="1" t="s">
        <v>275</v>
      </c>
      <c r="O3833" s="1" t="s">
        <v>93</v>
      </c>
      <c r="P3833">
        <v>60</v>
      </c>
      <c r="Q3833">
        <v>32000</v>
      </c>
      <c r="R3833">
        <v>264320</v>
      </c>
      <c r="S3833">
        <v>8.26</v>
      </c>
      <c r="T3833">
        <v>0.14000000000000001</v>
      </c>
      <c r="U3833">
        <f t="shared" si="1154"/>
        <v>264320</v>
      </c>
      <c r="V3833">
        <f t="shared" si="1155"/>
        <v>1920000</v>
      </c>
      <c r="W3833" s="1" t="s">
        <v>155</v>
      </c>
      <c r="X3833" s="1" t="s">
        <v>1236</v>
      </c>
      <c r="Y3833" s="1" t="s">
        <v>156</v>
      </c>
      <c r="Z3833" s="3">
        <v>11413</v>
      </c>
      <c r="AA3833" s="4">
        <f t="shared" si="1162"/>
        <v>3026</v>
      </c>
      <c r="AB3833" s="4">
        <f xml:space="preserve"> 2244.740206  + 0.1097478*Q3833</f>
        <v>5756.6698059999999</v>
      </c>
      <c r="AC3833" s="4">
        <f>AF3833</f>
        <v>3026</v>
      </c>
      <c r="AD3833" s="4">
        <f t="shared" si="1163"/>
        <v>3183.6666666666665</v>
      </c>
      <c r="AE3833" s="4">
        <v>3026</v>
      </c>
      <c r="AF3833" s="4">
        <v>3026</v>
      </c>
      <c r="AG3833" s="4">
        <f t="shared" ref="AG3833:AG3838" si="1186">AE3833</f>
        <v>3026</v>
      </c>
      <c r="AI3833" t="e">
        <f t="shared" si="1158"/>
        <v>#N/A</v>
      </c>
      <c r="AJ3833">
        <v>14406.99</v>
      </c>
      <c r="AK3833" s="2">
        <v>14406.99</v>
      </c>
      <c r="AL3833" s="2">
        <f t="shared" ref="AL3833:AL3838" si="1187">AJ3833</f>
        <v>14406.99</v>
      </c>
      <c r="AM3833" s="4"/>
      <c r="AN3833" t="e">
        <f>VLOOKUP([1]!Tabelle13[[#This Row],[Vlookup this ID for freight costs]],$AL$2:$AL$6811,2,FALSE)</f>
        <v>#REF!</v>
      </c>
      <c r="AP3833">
        <v>436.13</v>
      </c>
      <c r="AQ3833">
        <v>436.13</v>
      </c>
      <c r="AR3833" s="4">
        <v>5</v>
      </c>
      <c r="AS3833" s="4">
        <v>8</v>
      </c>
      <c r="AT3833" s="4">
        <v>2011</v>
      </c>
      <c r="AU3833" s="4">
        <v>24</v>
      </c>
      <c r="AV3833" s="4">
        <v>8</v>
      </c>
      <c r="AW3833" s="4">
        <v>2011</v>
      </c>
      <c r="AX3833" t="str">
        <f t="shared" si="1160"/>
        <v>Delay</v>
      </c>
      <c r="AY3833">
        <f t="shared" si="1161"/>
        <v>19</v>
      </c>
    </row>
    <row r="3834" spans="1:51" x14ac:dyDescent="0.2">
      <c r="A3834" s="3">
        <v>84940</v>
      </c>
      <c r="B3834" s="1" t="s">
        <v>140</v>
      </c>
      <c r="C3834" s="1" t="s">
        <v>99</v>
      </c>
      <c r="D3834" s="1" t="s">
        <v>130</v>
      </c>
      <c r="E3834" s="1" t="s">
        <v>101</v>
      </c>
      <c r="F3834" s="1" t="s">
        <v>101</v>
      </c>
      <c r="G3834" s="13" t="s">
        <v>198</v>
      </c>
      <c r="H3834" s="12">
        <v>41820</v>
      </c>
      <c r="I3834" s="12" t="s">
        <v>1101</v>
      </c>
      <c r="J3834" s="12">
        <v>41821</v>
      </c>
      <c r="K3834" s="4">
        <v>5637</v>
      </c>
      <c r="L3834" s="1" t="s">
        <v>146</v>
      </c>
      <c r="M3834" s="1" t="s">
        <v>132</v>
      </c>
      <c r="N3834" s="1" t="s">
        <v>392</v>
      </c>
      <c r="O3834" s="1" t="s">
        <v>393</v>
      </c>
      <c r="P3834">
        <v>120</v>
      </c>
      <c r="Q3834">
        <v>14758</v>
      </c>
      <c r="R3834">
        <v>278926.2</v>
      </c>
      <c r="S3834">
        <v>18.899999999999999</v>
      </c>
      <c r="T3834">
        <v>0.16</v>
      </c>
      <c r="U3834">
        <f t="shared" si="1154"/>
        <v>278926.19999999995</v>
      </c>
      <c r="V3834">
        <f t="shared" si="1155"/>
        <v>1770960</v>
      </c>
      <c r="W3834" s="1" t="s">
        <v>394</v>
      </c>
      <c r="X3834" s="1" t="s">
        <v>112</v>
      </c>
      <c r="Y3834" s="1" t="s">
        <v>112</v>
      </c>
      <c r="Z3834" s="3">
        <v>10263</v>
      </c>
      <c r="AA3834" s="4">
        <f t="shared" si="1162"/>
        <v>3030</v>
      </c>
      <c r="AB3834" s="4">
        <f xml:space="preserve"> 2244.740206  + 0.1097478*Q3834</f>
        <v>3864.3982384000001</v>
      </c>
      <c r="AC3834" s="4">
        <f>AF3834</f>
        <v>3030</v>
      </c>
      <c r="AD3834" s="4">
        <f t="shared" si="1163"/>
        <v>3030</v>
      </c>
      <c r="AE3834" s="4">
        <v>3030</v>
      </c>
      <c r="AF3834" s="4">
        <v>3030</v>
      </c>
      <c r="AG3834" s="4">
        <f t="shared" si="1186"/>
        <v>3030</v>
      </c>
      <c r="AI3834" t="e">
        <f t="shared" si="1158"/>
        <v>#N/A</v>
      </c>
      <c r="AJ3834">
        <v>2994.62</v>
      </c>
      <c r="AK3834" s="2">
        <v>2994.62</v>
      </c>
      <c r="AL3834" s="2">
        <f t="shared" si="1187"/>
        <v>2994.62</v>
      </c>
      <c r="AM3834" s="4"/>
      <c r="AN3834" t="e">
        <f>VLOOKUP([1]!Tabelle13[[#This Row],[Vlookup this ID for freight costs]],$AL$2:$AL$6811,2,FALSE)</f>
        <v>#REF!</v>
      </c>
      <c r="AP3834">
        <v>345.03</v>
      </c>
      <c r="AQ3834">
        <v>345.03</v>
      </c>
      <c r="AR3834" s="4">
        <v>30</v>
      </c>
      <c r="AS3834" s="4">
        <v>6</v>
      </c>
      <c r="AT3834" s="4">
        <v>2014</v>
      </c>
      <c r="AU3834" s="4">
        <v>1</v>
      </c>
      <c r="AV3834" s="4">
        <v>7</v>
      </c>
      <c r="AW3834" s="4">
        <v>2014</v>
      </c>
      <c r="AX3834" t="str">
        <f t="shared" si="1160"/>
        <v>Delay</v>
      </c>
      <c r="AY3834">
        <f t="shared" si="1161"/>
        <v>1</v>
      </c>
    </row>
    <row r="3835" spans="1:51" x14ac:dyDescent="0.2">
      <c r="A3835" s="3">
        <v>47516</v>
      </c>
      <c r="B3835" s="1" t="s">
        <v>328</v>
      </c>
      <c r="C3835" s="1" t="s">
        <v>150</v>
      </c>
      <c r="D3835" s="1" t="s">
        <v>100</v>
      </c>
      <c r="E3835" s="1" t="s">
        <v>101</v>
      </c>
      <c r="F3835" s="1" t="s">
        <v>101</v>
      </c>
      <c r="G3835" s="13" t="s">
        <v>919</v>
      </c>
      <c r="H3835" s="12">
        <v>41380</v>
      </c>
      <c r="I3835" s="12" t="s">
        <v>919</v>
      </c>
      <c r="J3835" s="12">
        <v>41380</v>
      </c>
      <c r="K3835" s="4">
        <v>4613</v>
      </c>
      <c r="L3835" s="1" t="s">
        <v>146</v>
      </c>
      <c r="M3835" s="1" t="s">
        <v>1920</v>
      </c>
      <c r="N3835" s="1" t="s">
        <v>302</v>
      </c>
      <c r="O3835" s="1" t="s">
        <v>93</v>
      </c>
      <c r="P3835">
        <v>30</v>
      </c>
      <c r="Q3835">
        <v>7242</v>
      </c>
      <c r="R3835">
        <v>148900.85999999999</v>
      </c>
      <c r="S3835">
        <v>20.56</v>
      </c>
      <c r="T3835">
        <v>0.69</v>
      </c>
      <c r="U3835">
        <f t="shared" si="1154"/>
        <v>148895.51999999999</v>
      </c>
      <c r="V3835">
        <f t="shared" si="1155"/>
        <v>217260</v>
      </c>
      <c r="W3835" s="1" t="s">
        <v>155</v>
      </c>
      <c r="X3835" s="1" t="s">
        <v>1236</v>
      </c>
      <c r="Y3835" s="1" t="s">
        <v>156</v>
      </c>
      <c r="Z3835" s="3">
        <v>16635</v>
      </c>
      <c r="AA3835" s="4">
        <f>AB3835</f>
        <v>3039.92301</v>
      </c>
      <c r="AB3835" s="2">
        <f>2245.156962+0.109744*Q3835</f>
        <v>3039.92301</v>
      </c>
      <c r="AC3835" s="4">
        <f>AD3835</f>
        <v>3039.92301</v>
      </c>
      <c r="AD3835" s="4">
        <f t="shared" si="1163"/>
        <v>3039.92301</v>
      </c>
      <c r="AE3835" s="4" t="s">
        <v>62</v>
      </c>
      <c r="AG3835" s="4" t="str">
        <f t="shared" si="1186"/>
        <v>Weight Captured Separately</v>
      </c>
      <c r="AI3835" t="e">
        <f t="shared" si="1158"/>
        <v>#N/A</v>
      </c>
      <c r="AJ3835" t="s">
        <v>81</v>
      </c>
      <c r="AK3835" s="2"/>
      <c r="AL3835" s="2" t="str">
        <f t="shared" si="1187"/>
        <v>Freight Included in Commodity Cost</v>
      </c>
      <c r="AM3835" s="4"/>
      <c r="AN3835" t="e">
        <f>VLOOKUP([1]!Tabelle13[[#This Row],[Vlookup this ID for freight costs]],$AL$2:$AL$6811,2,FALSE)</f>
        <v>#REF!</v>
      </c>
      <c r="AO3835">
        <f>IF(AK:AK="",AC:AC*6.242+1.383 -2.844 + 3.145 -2.265  -2.026,AK:AK)</f>
        <v>18972.592428420001</v>
      </c>
      <c r="AP3835">
        <v>184.19</v>
      </c>
      <c r="AQ3835">
        <v>184.19</v>
      </c>
      <c r="AR3835" s="4">
        <v>16</v>
      </c>
      <c r="AS3835" s="4">
        <v>4</v>
      </c>
      <c r="AT3835" s="4">
        <v>2013</v>
      </c>
      <c r="AU3835" s="4">
        <v>16</v>
      </c>
      <c r="AV3835" s="4">
        <v>4</v>
      </c>
      <c r="AW3835" s="4">
        <v>2013</v>
      </c>
      <c r="AX3835" t="str">
        <f t="shared" si="1160"/>
        <v>No Delay</v>
      </c>
      <c r="AY3835">
        <f t="shared" si="1161"/>
        <v>0</v>
      </c>
    </row>
    <row r="3836" spans="1:51" x14ac:dyDescent="0.2">
      <c r="A3836" s="3">
        <v>83771</v>
      </c>
      <c r="B3836" s="1" t="s">
        <v>172</v>
      </c>
      <c r="C3836" s="1" t="s">
        <v>114</v>
      </c>
      <c r="D3836" s="1" t="s">
        <v>130</v>
      </c>
      <c r="E3836" s="1" t="s">
        <v>101</v>
      </c>
      <c r="F3836" s="1" t="s">
        <v>101</v>
      </c>
      <c r="G3836" s="13" t="s">
        <v>565</v>
      </c>
      <c r="H3836" s="12">
        <v>41698</v>
      </c>
      <c r="I3836" s="12" t="s">
        <v>1052</v>
      </c>
      <c r="J3836" s="12">
        <v>41733</v>
      </c>
      <c r="K3836" s="4">
        <v>5419</v>
      </c>
      <c r="L3836" s="1" t="s">
        <v>146</v>
      </c>
      <c r="M3836" s="1" t="s">
        <v>132</v>
      </c>
      <c r="N3836" s="1" t="s">
        <v>292</v>
      </c>
      <c r="O3836" s="1" t="s">
        <v>93</v>
      </c>
      <c r="P3836">
        <v>30</v>
      </c>
      <c r="Q3836">
        <v>25511</v>
      </c>
      <c r="R3836">
        <v>303325.78999999998</v>
      </c>
      <c r="S3836">
        <v>11.89</v>
      </c>
      <c r="T3836">
        <v>0.4</v>
      </c>
      <c r="U3836">
        <f t="shared" si="1154"/>
        <v>303325.79000000004</v>
      </c>
      <c r="V3836">
        <f t="shared" si="1155"/>
        <v>765330</v>
      </c>
      <c r="W3836" s="1" t="s">
        <v>204</v>
      </c>
      <c r="X3836" s="1" t="s">
        <v>1236</v>
      </c>
      <c r="Y3836" s="1" t="s">
        <v>205</v>
      </c>
      <c r="Z3836" s="3">
        <v>14286</v>
      </c>
      <c r="AA3836" s="4">
        <f t="shared" si="1162"/>
        <v>3041</v>
      </c>
      <c r="AB3836" s="4">
        <f xml:space="preserve"> 2244.740206  + 0.1097478*Q3836</f>
        <v>5044.5163317999995</v>
      </c>
      <c r="AC3836" s="4">
        <f>AF3836</f>
        <v>3041</v>
      </c>
      <c r="AD3836" s="4">
        <f t="shared" si="1163"/>
        <v>3041</v>
      </c>
      <c r="AE3836" s="4">
        <v>3041</v>
      </c>
      <c r="AF3836" s="4">
        <v>3041</v>
      </c>
      <c r="AG3836" s="4">
        <f t="shared" si="1186"/>
        <v>3041</v>
      </c>
      <c r="AI3836" t="e">
        <f t="shared" si="1158"/>
        <v>#N/A</v>
      </c>
      <c r="AJ3836">
        <v>3526.69</v>
      </c>
      <c r="AK3836" s="2">
        <v>3526.69</v>
      </c>
      <c r="AL3836" s="2">
        <f t="shared" si="1187"/>
        <v>3526.69</v>
      </c>
      <c r="AM3836" s="4"/>
      <c r="AN3836" t="e">
        <f>VLOOKUP([1]!Tabelle13[[#This Row],[Vlookup this ID for freight costs]],$AL$2:$AL$6811,2,FALSE)</f>
        <v>#REF!</v>
      </c>
      <c r="AP3836">
        <v>375.21</v>
      </c>
      <c r="AQ3836">
        <v>375.21</v>
      </c>
      <c r="AR3836" s="4">
        <v>28</v>
      </c>
      <c r="AS3836" s="4">
        <v>2</v>
      </c>
      <c r="AT3836" s="4">
        <v>2014</v>
      </c>
      <c r="AU3836" s="4">
        <v>4</v>
      </c>
      <c r="AV3836" s="4">
        <v>4</v>
      </c>
      <c r="AW3836" s="4">
        <v>2014</v>
      </c>
      <c r="AX3836" t="str">
        <f t="shared" si="1160"/>
        <v>Delay</v>
      </c>
      <c r="AY3836">
        <f t="shared" si="1161"/>
        <v>35</v>
      </c>
    </row>
    <row r="3837" spans="1:51" x14ac:dyDescent="0.2">
      <c r="A3837" s="3">
        <v>85682</v>
      </c>
      <c r="B3837" s="1" t="s">
        <v>151</v>
      </c>
      <c r="C3837" s="1" t="s">
        <v>65</v>
      </c>
      <c r="D3837" s="1" t="s">
        <v>130</v>
      </c>
      <c r="E3837" s="1" t="s">
        <v>53</v>
      </c>
      <c r="F3837" s="1" t="s">
        <v>53</v>
      </c>
      <c r="G3837" s="13" t="s">
        <v>189</v>
      </c>
      <c r="H3837" s="12">
        <v>40374</v>
      </c>
      <c r="I3837" s="12" t="s">
        <v>190</v>
      </c>
      <c r="J3837" s="12">
        <v>40357</v>
      </c>
      <c r="K3837" s="4">
        <v>2588</v>
      </c>
      <c r="L3837" s="1" t="s">
        <v>146</v>
      </c>
      <c r="M3837" s="1" t="s">
        <v>132</v>
      </c>
      <c r="N3837" s="1" t="s">
        <v>167</v>
      </c>
      <c r="O3837" s="1" t="s">
        <v>93</v>
      </c>
      <c r="P3837">
        <v>30</v>
      </c>
      <c r="Q3837">
        <v>44295</v>
      </c>
      <c r="R3837">
        <v>203757</v>
      </c>
      <c r="S3837">
        <v>4.5999999999999996</v>
      </c>
      <c r="T3837">
        <v>0.15</v>
      </c>
      <c r="U3837">
        <f t="shared" si="1154"/>
        <v>203756.99999999997</v>
      </c>
      <c r="V3837">
        <f t="shared" si="1155"/>
        <v>1328850</v>
      </c>
      <c r="W3837" s="1" t="s">
        <v>197</v>
      </c>
      <c r="X3837" s="1" t="s">
        <v>1236</v>
      </c>
      <c r="Y3837" s="1" t="s">
        <v>3082</v>
      </c>
      <c r="Z3837" s="3">
        <v>7428</v>
      </c>
      <c r="AA3837" s="4">
        <f t="shared" si="1162"/>
        <v>3045</v>
      </c>
      <c r="AB3837" s="4">
        <f xml:space="preserve"> 2244.740206  + 0.1097478*Q3837</f>
        <v>7106.0190070000008</v>
      </c>
      <c r="AC3837" s="4">
        <f>AF3837</f>
        <v>3045</v>
      </c>
      <c r="AD3837" s="4">
        <f t="shared" si="1163"/>
        <v>2998</v>
      </c>
      <c r="AE3837" s="4">
        <v>3045</v>
      </c>
      <c r="AF3837" s="4">
        <v>3045</v>
      </c>
      <c r="AG3837" s="4">
        <f t="shared" si="1186"/>
        <v>3045</v>
      </c>
      <c r="AI3837" t="e">
        <f t="shared" si="1158"/>
        <v>#N/A</v>
      </c>
      <c r="AJ3837" t="s">
        <v>81</v>
      </c>
      <c r="AK3837" s="2"/>
      <c r="AL3837" s="2" t="str">
        <f t="shared" si="1187"/>
        <v>Freight Included in Commodity Cost</v>
      </c>
      <c r="AM3837" s="4"/>
      <c r="AN3837" t="e">
        <f>VLOOKUP([1]!Tabelle13[[#This Row],[Vlookup this ID for freight costs]],$AL$2:$AL$6811,2,FALSE)</f>
        <v>#REF!</v>
      </c>
      <c r="AP3837">
        <v>439.3</v>
      </c>
      <c r="AQ3837">
        <v>439.3</v>
      </c>
      <c r="AR3837" s="4">
        <v>15</v>
      </c>
      <c r="AS3837" s="4">
        <v>7</v>
      </c>
      <c r="AT3837" s="4">
        <v>2010</v>
      </c>
      <c r="AU3837" s="4">
        <v>28</v>
      </c>
      <c r="AV3837" s="4">
        <v>6</v>
      </c>
      <c r="AW3837" s="4">
        <v>2010</v>
      </c>
      <c r="AX3837" t="str">
        <f t="shared" si="1160"/>
        <v>No Delay</v>
      </c>
      <c r="AY3837">
        <f t="shared" si="1161"/>
        <v>0</v>
      </c>
    </row>
    <row r="3838" spans="1:51" x14ac:dyDescent="0.2">
      <c r="A3838" s="3">
        <v>78671</v>
      </c>
      <c r="B3838" s="1" t="s">
        <v>168</v>
      </c>
      <c r="C3838" s="1" t="s">
        <v>150</v>
      </c>
      <c r="D3838" s="1" t="s">
        <v>100</v>
      </c>
      <c r="E3838" s="1" t="s">
        <v>253</v>
      </c>
      <c r="F3838" s="1" t="s">
        <v>253</v>
      </c>
      <c r="G3838" s="13" t="s">
        <v>1734</v>
      </c>
      <c r="H3838" s="12">
        <v>40830</v>
      </c>
      <c r="I3838" s="12" t="s">
        <v>1734</v>
      </c>
      <c r="J3838" s="12">
        <v>40830</v>
      </c>
      <c r="K3838" s="4">
        <v>3520</v>
      </c>
      <c r="L3838" s="1" t="s">
        <v>146</v>
      </c>
      <c r="M3838" s="1" t="s">
        <v>170</v>
      </c>
      <c r="N3838" s="1" t="s">
        <v>1032</v>
      </c>
      <c r="O3838" s="1" t="s">
        <v>93</v>
      </c>
      <c r="P3838">
        <v>240</v>
      </c>
      <c r="Q3838">
        <v>8500</v>
      </c>
      <c r="R3838">
        <v>18020</v>
      </c>
      <c r="S3838">
        <v>2.12</v>
      </c>
      <c r="T3838">
        <v>0.01</v>
      </c>
      <c r="U3838">
        <f t="shared" si="1154"/>
        <v>18020</v>
      </c>
      <c r="V3838">
        <f t="shared" si="1155"/>
        <v>2040000</v>
      </c>
      <c r="W3838" s="1" t="s">
        <v>155</v>
      </c>
      <c r="X3838" s="1" t="s">
        <v>1236</v>
      </c>
      <c r="Y3838" s="1" t="s">
        <v>156</v>
      </c>
      <c r="Z3838" s="3">
        <v>8107</v>
      </c>
      <c r="AA3838" s="4">
        <f t="shared" si="1162"/>
        <v>3061</v>
      </c>
      <c r="AB3838" s="4">
        <f xml:space="preserve"> 2244.740206  + 0.1097478*Q3838</f>
        <v>3177.5965059999999</v>
      </c>
      <c r="AC3838" s="4">
        <f>AF3838</f>
        <v>3061</v>
      </c>
      <c r="AD3838" s="4">
        <f t="shared" si="1163"/>
        <v>4242.75</v>
      </c>
      <c r="AE3838" s="4">
        <v>3061</v>
      </c>
      <c r="AF3838" s="4">
        <v>3061</v>
      </c>
      <c r="AG3838" s="4">
        <f t="shared" si="1186"/>
        <v>3061</v>
      </c>
      <c r="AI3838" t="e">
        <f t="shared" si="1158"/>
        <v>#N/A</v>
      </c>
      <c r="AJ3838">
        <v>3530.94</v>
      </c>
      <c r="AK3838" s="2">
        <v>3530.94</v>
      </c>
      <c r="AL3838" s="2">
        <f t="shared" si="1187"/>
        <v>3530.94</v>
      </c>
      <c r="AM3838" s="4"/>
      <c r="AN3838" t="e">
        <f>VLOOKUP([1]!Tabelle13[[#This Row],[Vlookup this ID for freight costs]],$AL$2:$AL$6811,2,FALSE)</f>
        <v>#REF!</v>
      </c>
      <c r="AP3838">
        <v>29.73</v>
      </c>
      <c r="AQ3838">
        <v>29.73</v>
      </c>
      <c r="AR3838" s="4">
        <v>14</v>
      </c>
      <c r="AS3838" s="4">
        <v>10</v>
      </c>
      <c r="AT3838" s="4">
        <v>2011</v>
      </c>
      <c r="AU3838" s="4">
        <v>14</v>
      </c>
      <c r="AV3838" s="4">
        <v>10</v>
      </c>
      <c r="AW3838" s="4">
        <v>2011</v>
      </c>
      <c r="AX3838" t="str">
        <f t="shared" si="1160"/>
        <v>No Delay</v>
      </c>
      <c r="AY3838">
        <f t="shared" si="1161"/>
        <v>0</v>
      </c>
    </row>
    <row r="3839" spans="1:51" x14ac:dyDescent="0.2">
      <c r="A3839" s="3">
        <v>86602</v>
      </c>
      <c r="B3839" s="1" t="s">
        <v>151</v>
      </c>
      <c r="C3839" s="1" t="s">
        <v>65</v>
      </c>
      <c r="D3839" s="1" t="s">
        <v>130</v>
      </c>
      <c r="E3839" s="1" t="s">
        <v>152</v>
      </c>
      <c r="F3839" s="1" t="s">
        <v>152</v>
      </c>
      <c r="G3839" s="13" t="s">
        <v>1549</v>
      </c>
      <c r="H3839" s="12">
        <v>41535</v>
      </c>
      <c r="I3839" s="12" t="s">
        <v>541</v>
      </c>
      <c r="J3839" s="12">
        <v>41529</v>
      </c>
      <c r="K3839" s="4">
        <v>4911</v>
      </c>
      <c r="L3839" s="1" t="s">
        <v>146</v>
      </c>
      <c r="M3839" s="1" t="s">
        <v>132</v>
      </c>
      <c r="N3839" s="1" t="s">
        <v>154</v>
      </c>
      <c r="O3839" s="1" t="s">
        <v>93</v>
      </c>
      <c r="P3839">
        <v>60</v>
      </c>
      <c r="Q3839">
        <v>7456</v>
      </c>
      <c r="R3839">
        <v>63972.480000000003</v>
      </c>
      <c r="S3839">
        <v>8.58</v>
      </c>
      <c r="T3839">
        <v>0.14000000000000001</v>
      </c>
      <c r="U3839">
        <f t="shared" si="1154"/>
        <v>63972.480000000003</v>
      </c>
      <c r="V3839">
        <f t="shared" si="1155"/>
        <v>447360</v>
      </c>
      <c r="W3839" s="1" t="s">
        <v>160</v>
      </c>
      <c r="X3839" s="1" t="s">
        <v>1236</v>
      </c>
      <c r="Y3839" s="1" t="s">
        <v>161</v>
      </c>
      <c r="Z3839" s="3">
        <v>7348</v>
      </c>
      <c r="AA3839" s="4">
        <f t="shared" ref="AA3839:AA3840" si="1188">AB3839</f>
        <v>3063.408226</v>
      </c>
      <c r="AB3839" s="2">
        <f t="shared" ref="AB3839:AB3840" si="1189">2245.156962+0.109744*Q3839</f>
        <v>3063.408226</v>
      </c>
      <c r="AC3839" s="4">
        <f>AD3839</f>
        <v>3063.408226</v>
      </c>
      <c r="AD3839" s="4">
        <f t="shared" si="1163"/>
        <v>3063.408226</v>
      </c>
      <c r="AE3839" s="3" t="s">
        <v>2183</v>
      </c>
      <c r="AF3839" s="3"/>
      <c r="AG3839" s="4" t="str">
        <f>AI3839</f>
        <v>Weight Captured Separately</v>
      </c>
      <c r="AH3839" s="4">
        <v>84854</v>
      </c>
      <c r="AI3839" t="str">
        <f t="shared" si="1158"/>
        <v>Weight Captured Separately</v>
      </c>
      <c r="AJ3839" t="s">
        <v>2183</v>
      </c>
      <c r="AK3839" s="2">
        <v>41352.75</v>
      </c>
      <c r="AL3839" s="2">
        <f>AN3839</f>
        <v>41352.75</v>
      </c>
      <c r="AM3839" s="4">
        <v>84854</v>
      </c>
      <c r="AN3839">
        <f>INDEX($AJ$2:$AJ$6811,MATCH(AM3839,$A$2:$A$6811,0))</f>
        <v>41352.75</v>
      </c>
      <c r="AO3839">
        <f t="shared" ref="AO3839:AO3840" si="1190">IF(AK:AK="",AC:AC*6.242+1.383 -2.844 + 3.145 -2.265  -2.026,AK:AK)</f>
        <v>41352.75</v>
      </c>
      <c r="AP3839">
        <v>79.13</v>
      </c>
      <c r="AQ3839">
        <v>79.13</v>
      </c>
      <c r="AR3839" s="4">
        <v>18</v>
      </c>
      <c r="AS3839" s="4">
        <v>9</v>
      </c>
      <c r="AT3839" s="4">
        <v>2013</v>
      </c>
      <c r="AU3839" s="4">
        <v>12</v>
      </c>
      <c r="AV3839" s="4">
        <v>9</v>
      </c>
      <c r="AW3839" s="4">
        <v>2013</v>
      </c>
      <c r="AX3839" t="str">
        <f t="shared" si="1160"/>
        <v>No Delay</v>
      </c>
      <c r="AY3839">
        <f t="shared" si="1161"/>
        <v>0</v>
      </c>
    </row>
    <row r="3840" spans="1:51" x14ac:dyDescent="0.2">
      <c r="A3840" s="3">
        <v>11961</v>
      </c>
      <c r="B3840" s="1" t="s">
        <v>88</v>
      </c>
      <c r="C3840" s="1" t="s">
        <v>89</v>
      </c>
      <c r="D3840" s="1" t="s">
        <v>130</v>
      </c>
      <c r="E3840" s="1" t="s">
        <v>53</v>
      </c>
      <c r="F3840" s="1" t="s">
        <v>53</v>
      </c>
      <c r="G3840" s="13" t="s">
        <v>351</v>
      </c>
      <c r="H3840" s="12">
        <v>39896</v>
      </c>
      <c r="I3840" s="12" t="s">
        <v>351</v>
      </c>
      <c r="J3840" s="12">
        <v>39896</v>
      </c>
      <c r="K3840" s="4">
        <v>1437</v>
      </c>
      <c r="L3840" s="1" t="s">
        <v>146</v>
      </c>
      <c r="M3840" s="1" t="s">
        <v>132</v>
      </c>
      <c r="N3840" s="1" t="s">
        <v>265</v>
      </c>
      <c r="O3840" s="1" t="s">
        <v>93</v>
      </c>
      <c r="P3840">
        <v>60</v>
      </c>
      <c r="Q3840">
        <v>7511</v>
      </c>
      <c r="R3840">
        <v>25537.4</v>
      </c>
      <c r="S3840">
        <v>3.4</v>
      </c>
      <c r="T3840">
        <v>0.06</v>
      </c>
      <c r="U3840">
        <f t="shared" si="1154"/>
        <v>25537.399999999998</v>
      </c>
      <c r="V3840">
        <f t="shared" si="1155"/>
        <v>450660</v>
      </c>
      <c r="W3840" s="1" t="s">
        <v>155</v>
      </c>
      <c r="X3840" s="1" t="s">
        <v>1236</v>
      </c>
      <c r="Y3840" s="1" t="s">
        <v>156</v>
      </c>
      <c r="Z3840" s="3">
        <v>9211</v>
      </c>
      <c r="AA3840" s="4">
        <f t="shared" si="1188"/>
        <v>3069.4441459999998</v>
      </c>
      <c r="AB3840" s="2">
        <f t="shared" si="1189"/>
        <v>3069.4441459999998</v>
      </c>
      <c r="AC3840" s="4">
        <f>AD3840</f>
        <v>3069.4441459999998</v>
      </c>
      <c r="AD3840" s="4">
        <f t="shared" si="1163"/>
        <v>3069.4441459999998</v>
      </c>
      <c r="AE3840" s="4" t="s">
        <v>62</v>
      </c>
      <c r="AG3840" s="4" t="str">
        <f>AE3840</f>
        <v>Weight Captured Separately</v>
      </c>
      <c r="AH3840" s="4">
        <v>83685</v>
      </c>
      <c r="AI3840">
        <f t="shared" si="1158"/>
        <v>12877</v>
      </c>
      <c r="AJ3840" t="s">
        <v>63</v>
      </c>
      <c r="AK3840" s="2"/>
      <c r="AL3840" s="2" t="str">
        <f>AJ3840</f>
        <v>Invoiced Separately</v>
      </c>
      <c r="AM3840" s="4"/>
      <c r="AN3840" t="e">
        <f>VLOOKUP([1]!Tabelle13[[#This Row],[Vlookup this ID for freight costs]],$AL$2:$AL$6811,2,FALSE)</f>
        <v>#REF!</v>
      </c>
      <c r="AO3840">
        <f t="shared" si="1190"/>
        <v>19156.863359331997</v>
      </c>
      <c r="AP3840">
        <v>50.05</v>
      </c>
      <c r="AQ3840">
        <v>50.05</v>
      </c>
      <c r="AR3840" s="4">
        <v>24</v>
      </c>
      <c r="AS3840" s="4">
        <v>4</v>
      </c>
      <c r="AT3840" s="4">
        <v>2009</v>
      </c>
      <c r="AU3840" s="4">
        <v>24</v>
      </c>
      <c r="AV3840" s="4">
        <v>4</v>
      </c>
      <c r="AW3840" s="4">
        <v>2009</v>
      </c>
      <c r="AX3840" t="str">
        <f t="shared" si="1160"/>
        <v>No Delay</v>
      </c>
      <c r="AY3840">
        <f t="shared" si="1161"/>
        <v>0</v>
      </c>
    </row>
    <row r="3841" spans="1:51" x14ac:dyDescent="0.2">
      <c r="A3841" s="3">
        <v>26829</v>
      </c>
      <c r="B3841" s="1" t="s">
        <v>168</v>
      </c>
      <c r="C3841" s="1" t="s">
        <v>150</v>
      </c>
      <c r="D3841" s="1" t="s">
        <v>100</v>
      </c>
      <c r="E3841" s="1" t="s">
        <v>53</v>
      </c>
      <c r="F3841" s="1" t="s">
        <v>53</v>
      </c>
      <c r="G3841" s="13" t="s">
        <v>1653</v>
      </c>
      <c r="H3841" s="12">
        <v>40464</v>
      </c>
      <c r="I3841" s="12" t="s">
        <v>1014</v>
      </c>
      <c r="J3841" s="12">
        <v>40511</v>
      </c>
      <c r="K3841" s="4">
        <v>2877</v>
      </c>
      <c r="L3841" s="1" t="s">
        <v>146</v>
      </c>
      <c r="M3841" s="1" t="s">
        <v>672</v>
      </c>
      <c r="N3841" s="1" t="s">
        <v>302</v>
      </c>
      <c r="O3841" s="1" t="s">
        <v>93</v>
      </c>
      <c r="P3841">
        <v>30</v>
      </c>
      <c r="Q3841">
        <v>44717</v>
      </c>
      <c r="R3841">
        <v>349686.94</v>
      </c>
      <c r="S3841">
        <v>7.82</v>
      </c>
      <c r="T3841">
        <v>0.26</v>
      </c>
      <c r="U3841">
        <f t="shared" si="1154"/>
        <v>349686.94</v>
      </c>
      <c r="V3841">
        <f t="shared" si="1155"/>
        <v>1341510</v>
      </c>
      <c r="W3841" s="1" t="s">
        <v>204</v>
      </c>
      <c r="X3841" s="1" t="s">
        <v>1236</v>
      </c>
      <c r="Y3841" s="1" t="s">
        <v>205</v>
      </c>
      <c r="Z3841" s="3">
        <v>7569</v>
      </c>
      <c r="AA3841" s="4">
        <f t="shared" si="1162"/>
        <v>3071</v>
      </c>
      <c r="AB3841" s="4">
        <f t="shared" ref="AB3841:AB3847" si="1191" xml:space="preserve"> 2244.740206  + 0.1097478*Q3841</f>
        <v>7152.3325786000005</v>
      </c>
      <c r="AC3841" s="4">
        <f t="shared" ref="AC3841:AC3847" si="1192">AF3841</f>
        <v>3071</v>
      </c>
      <c r="AD3841" s="4">
        <f t="shared" si="1163"/>
        <v>2569.5</v>
      </c>
      <c r="AE3841" s="4">
        <v>3071</v>
      </c>
      <c r="AF3841" s="4">
        <v>3071</v>
      </c>
      <c r="AG3841" s="4">
        <f>AE3841</f>
        <v>3071</v>
      </c>
      <c r="AI3841" t="e">
        <f t="shared" si="1158"/>
        <v>#N/A</v>
      </c>
      <c r="AJ3841">
        <v>3646.13</v>
      </c>
      <c r="AK3841" s="2">
        <v>3646.13</v>
      </c>
      <c r="AL3841" s="2">
        <f>AJ3841</f>
        <v>3646.13</v>
      </c>
      <c r="AM3841" s="4"/>
      <c r="AN3841" t="e">
        <f>VLOOKUP([1]!Tabelle13[[#This Row],[Vlookup this ID for freight costs]],$AL$2:$AL$6811,2,FALSE)</f>
        <v>#REF!</v>
      </c>
      <c r="AP3841">
        <v>753.93</v>
      </c>
      <c r="AQ3841">
        <v>753.93</v>
      </c>
      <c r="AR3841" s="4">
        <v>13</v>
      </c>
      <c r="AS3841" s="4">
        <v>10</v>
      </c>
      <c r="AT3841" s="4">
        <v>2010</v>
      </c>
      <c r="AU3841" s="4">
        <v>29</v>
      </c>
      <c r="AV3841" s="4">
        <v>11</v>
      </c>
      <c r="AW3841" s="4">
        <v>2010</v>
      </c>
      <c r="AX3841" t="str">
        <f t="shared" si="1160"/>
        <v>Delay</v>
      </c>
      <c r="AY3841">
        <f t="shared" si="1161"/>
        <v>47</v>
      </c>
    </row>
    <row r="3842" spans="1:51" x14ac:dyDescent="0.2">
      <c r="A3842" s="3">
        <v>12074</v>
      </c>
      <c r="B3842" s="1" t="s">
        <v>88</v>
      </c>
      <c r="C3842" s="1" t="s">
        <v>89</v>
      </c>
      <c r="D3842" s="1" t="s">
        <v>130</v>
      </c>
      <c r="E3842" s="1"/>
      <c r="F3842" s="1" t="s">
        <v>107</v>
      </c>
      <c r="G3842" s="13" t="s">
        <v>2184</v>
      </c>
      <c r="H3842" s="12">
        <v>39308</v>
      </c>
      <c r="I3842" s="12" t="s">
        <v>2184</v>
      </c>
      <c r="J3842" s="12">
        <v>39308</v>
      </c>
      <c r="K3842" s="4">
        <v>294</v>
      </c>
      <c r="L3842" s="1" t="s">
        <v>146</v>
      </c>
      <c r="M3842" s="1" t="s">
        <v>132</v>
      </c>
      <c r="N3842" s="1" t="s">
        <v>275</v>
      </c>
      <c r="O3842" s="1" t="s">
        <v>93</v>
      </c>
      <c r="P3842">
        <v>60</v>
      </c>
      <c r="Q3842">
        <v>7426</v>
      </c>
      <c r="R3842">
        <v>79309.679999999993</v>
      </c>
      <c r="S3842">
        <v>10.68</v>
      </c>
      <c r="T3842">
        <v>0.18</v>
      </c>
      <c r="U3842">
        <f t="shared" ref="U3842:U3905" si="1193">S3842*Q3842</f>
        <v>79309.679999999993</v>
      </c>
      <c r="V3842">
        <f t="shared" ref="V3842:V3905" si="1194">Q3842*P3842</f>
        <v>445560</v>
      </c>
      <c r="W3842" s="1" t="s">
        <v>155</v>
      </c>
      <c r="X3842" s="1" t="s">
        <v>1236</v>
      </c>
      <c r="Y3842" s="1" t="s">
        <v>156</v>
      </c>
      <c r="Z3842" s="3">
        <v>9211</v>
      </c>
      <c r="AA3842" s="4">
        <f t="shared" si="1162"/>
        <v>3073</v>
      </c>
      <c r="AB3842" s="4">
        <f t="shared" si="1191"/>
        <v>3059.7273688</v>
      </c>
      <c r="AC3842" s="4">
        <f t="shared" si="1192"/>
        <v>3073</v>
      </c>
      <c r="AD3842" s="4">
        <f t="shared" si="1163"/>
        <v>1738.6666666666667</v>
      </c>
      <c r="AE3842" s="4">
        <v>3073</v>
      </c>
      <c r="AF3842" s="4">
        <v>3073</v>
      </c>
      <c r="AG3842" s="4">
        <f>AE3842</f>
        <v>3073</v>
      </c>
      <c r="AH3842" s="4">
        <v>84472</v>
      </c>
      <c r="AI3842">
        <f t="shared" ref="AI3842:AI3905" si="1195">INDEX($AE$2:$AE$6811,MATCH(AH3842,$A$2:$A$6811,0))</f>
        <v>6295</v>
      </c>
      <c r="AJ3842">
        <v>7947</v>
      </c>
      <c r="AK3842" s="2">
        <v>7947</v>
      </c>
      <c r="AL3842" s="2">
        <f>AJ3842</f>
        <v>7947</v>
      </c>
      <c r="AM3842" s="4"/>
      <c r="AN3842" t="e">
        <f>VLOOKUP([1]!Tabelle13[[#This Row],[Vlookup this ID for freight costs]],$AL$2:$AL$6811,2,FALSE)</f>
        <v>#REF!</v>
      </c>
      <c r="AP3842">
        <v>126.9</v>
      </c>
      <c r="AQ3842">
        <v>126.9</v>
      </c>
      <c r="AR3842" s="4">
        <v>14</v>
      </c>
      <c r="AS3842" s="4">
        <v>8</v>
      </c>
      <c r="AT3842" s="4">
        <v>2007</v>
      </c>
      <c r="AU3842" s="4">
        <v>14</v>
      </c>
      <c r="AV3842" s="4">
        <v>8</v>
      </c>
      <c r="AW3842" s="4">
        <v>2007</v>
      </c>
      <c r="AX3842" t="str">
        <f t="shared" ref="AX3842:AX3905" si="1196">IF(DATE(AW3842,AV3842,AU3842)&lt;=DATE(AT3842,AS3842,AR3842),"No Delay","Delay")</f>
        <v>No Delay</v>
      </c>
      <c r="AY3842">
        <f t="shared" ref="AY3842:AY3905" si="1197">IF(_xlfn.DAYS(J3842,H3842)&gt;0, _xlfn.DAYS(J3842,H3842),0)</f>
        <v>0</v>
      </c>
    </row>
    <row r="3843" spans="1:51" x14ac:dyDescent="0.2">
      <c r="A3843" s="3">
        <v>12373</v>
      </c>
      <c r="B3843" s="1" t="s">
        <v>88</v>
      </c>
      <c r="C3843" s="1" t="s">
        <v>89</v>
      </c>
      <c r="D3843" s="1" t="s">
        <v>130</v>
      </c>
      <c r="E3843" s="1"/>
      <c r="F3843" s="1" t="s">
        <v>107</v>
      </c>
      <c r="G3843" s="13" t="s">
        <v>2184</v>
      </c>
      <c r="H3843" s="12">
        <v>39308</v>
      </c>
      <c r="I3843" s="12" t="s">
        <v>2184</v>
      </c>
      <c r="J3843" s="12">
        <v>39308</v>
      </c>
      <c r="K3843" s="4">
        <v>295</v>
      </c>
      <c r="L3843" s="1" t="s">
        <v>146</v>
      </c>
      <c r="M3843" s="1" t="s">
        <v>132</v>
      </c>
      <c r="N3843" s="1" t="s">
        <v>167</v>
      </c>
      <c r="O3843" s="1" t="s">
        <v>93</v>
      </c>
      <c r="P3843">
        <v>30</v>
      </c>
      <c r="Q3843">
        <v>5344</v>
      </c>
      <c r="R3843">
        <v>86893.440000000002</v>
      </c>
      <c r="S3843">
        <v>16.260000000000002</v>
      </c>
      <c r="T3843">
        <v>0.54</v>
      </c>
      <c r="U3843">
        <f t="shared" si="1193"/>
        <v>86893.440000000002</v>
      </c>
      <c r="V3843">
        <f t="shared" si="1194"/>
        <v>160320</v>
      </c>
      <c r="W3843" s="1" t="s">
        <v>155</v>
      </c>
      <c r="X3843" s="1" t="s">
        <v>1236</v>
      </c>
      <c r="Y3843" s="1" t="s">
        <v>156</v>
      </c>
      <c r="Z3843" s="3">
        <v>9211</v>
      </c>
      <c r="AA3843" s="4">
        <f t="shared" ref="AA3843:AA3906" si="1198">AF3843</f>
        <v>3073</v>
      </c>
      <c r="AB3843" s="4">
        <f t="shared" si="1191"/>
        <v>2831.2324491999998</v>
      </c>
      <c r="AC3843" s="4">
        <f t="shared" si="1192"/>
        <v>3073</v>
      </c>
      <c r="AD3843" s="4">
        <f t="shared" si="1163"/>
        <v>3073</v>
      </c>
      <c r="AE3843" s="3" t="s">
        <v>2185</v>
      </c>
      <c r="AF3843" s="3">
        <v>3073</v>
      </c>
      <c r="AG3843" s="4">
        <f>AI3843</f>
        <v>3073</v>
      </c>
      <c r="AH3843" s="4">
        <v>12074</v>
      </c>
      <c r="AI3843">
        <f t="shared" si="1195"/>
        <v>3073</v>
      </c>
      <c r="AJ3843" t="s">
        <v>2185</v>
      </c>
      <c r="AK3843" s="2">
        <v>7947</v>
      </c>
      <c r="AL3843" s="2">
        <f>AN3843</f>
        <v>7947</v>
      </c>
      <c r="AM3843" s="4">
        <v>12074</v>
      </c>
      <c r="AN3843">
        <f>INDEX($AJ$2:$AJ$6811,MATCH(AM3843,$A$2:$A$6811,0))</f>
        <v>7947</v>
      </c>
      <c r="AP3843">
        <v>139.03</v>
      </c>
      <c r="AQ3843">
        <v>139.03</v>
      </c>
      <c r="AR3843" s="4">
        <v>14</v>
      </c>
      <c r="AS3843" s="4">
        <v>8</v>
      </c>
      <c r="AT3843" s="4">
        <v>2007</v>
      </c>
      <c r="AU3843" s="4">
        <v>14</v>
      </c>
      <c r="AV3843" s="4">
        <v>8</v>
      </c>
      <c r="AW3843" s="4">
        <v>2007</v>
      </c>
      <c r="AX3843" t="str">
        <f t="shared" si="1196"/>
        <v>No Delay</v>
      </c>
      <c r="AY3843">
        <f t="shared" si="1197"/>
        <v>0</v>
      </c>
    </row>
    <row r="3844" spans="1:51" x14ac:dyDescent="0.2">
      <c r="A3844" s="3">
        <v>12667</v>
      </c>
      <c r="B3844" s="1" t="s">
        <v>88</v>
      </c>
      <c r="C3844" s="1" t="s">
        <v>89</v>
      </c>
      <c r="D3844" s="1" t="s">
        <v>130</v>
      </c>
      <c r="E3844" s="1"/>
      <c r="F3844" s="1" t="s">
        <v>107</v>
      </c>
      <c r="G3844" s="13" t="s">
        <v>2184</v>
      </c>
      <c r="H3844" s="12">
        <v>39308</v>
      </c>
      <c r="I3844" s="12" t="s">
        <v>2184</v>
      </c>
      <c r="J3844" s="12">
        <v>39308</v>
      </c>
      <c r="K3844" s="4">
        <v>296</v>
      </c>
      <c r="L3844" s="1" t="s">
        <v>146</v>
      </c>
      <c r="M3844" s="1" t="s">
        <v>132</v>
      </c>
      <c r="N3844" s="1" t="s">
        <v>970</v>
      </c>
      <c r="O3844" s="1" t="s">
        <v>93</v>
      </c>
      <c r="P3844">
        <v>240</v>
      </c>
      <c r="Q3844">
        <v>5076</v>
      </c>
      <c r="R3844">
        <v>20050.2</v>
      </c>
      <c r="S3844">
        <v>3.95</v>
      </c>
      <c r="T3844">
        <v>0.02</v>
      </c>
      <c r="U3844">
        <f t="shared" si="1193"/>
        <v>20050.2</v>
      </c>
      <c r="V3844">
        <f t="shared" si="1194"/>
        <v>1218240</v>
      </c>
      <c r="W3844" s="1" t="s">
        <v>155</v>
      </c>
      <c r="X3844" s="1" t="s">
        <v>1236</v>
      </c>
      <c r="Y3844" s="1" t="s">
        <v>156</v>
      </c>
      <c r="Z3844" s="3">
        <v>9211</v>
      </c>
      <c r="AA3844" s="4">
        <f t="shared" si="1198"/>
        <v>3073</v>
      </c>
      <c r="AB3844" s="4">
        <f t="shared" si="1191"/>
        <v>2801.8200388</v>
      </c>
      <c r="AC3844" s="4">
        <f t="shared" si="1192"/>
        <v>3073</v>
      </c>
      <c r="AD3844" s="4">
        <f t="shared" ref="AD3844:AD3907" si="1199">AVERAGEIFS($AA$2:$AA$6811,$L$2:$L$6811,L3844,$V$2:$V$6811,"&gt;="&amp;(V3844-100), $V$2:$V$6811,"&lt;="&amp;(V3844+100),$AA$2:$AA$6811,"&gt;"&amp;1)</f>
        <v>3073</v>
      </c>
      <c r="AE3844" s="3" t="s">
        <v>2185</v>
      </c>
      <c r="AF3844" s="3">
        <v>3073</v>
      </c>
      <c r="AG3844" s="4">
        <f>AI3844</f>
        <v>3073</v>
      </c>
      <c r="AH3844" s="4">
        <v>12074</v>
      </c>
      <c r="AI3844">
        <f t="shared" si="1195"/>
        <v>3073</v>
      </c>
      <c r="AJ3844" t="s">
        <v>2185</v>
      </c>
      <c r="AK3844" s="2">
        <v>7947</v>
      </c>
      <c r="AL3844" s="2">
        <f>AN3844</f>
        <v>7947</v>
      </c>
      <c r="AM3844" s="4">
        <v>12074</v>
      </c>
      <c r="AN3844">
        <f>INDEX($AJ$2:$AJ$6811,MATCH(AM3844,$A$2:$A$6811,0))</f>
        <v>7947</v>
      </c>
      <c r="AP3844">
        <v>32.08</v>
      </c>
      <c r="AQ3844">
        <v>32.08</v>
      </c>
      <c r="AR3844" s="4">
        <v>14</v>
      </c>
      <c r="AS3844" s="4">
        <v>8</v>
      </c>
      <c r="AT3844" s="4">
        <v>2007</v>
      </c>
      <c r="AU3844" s="4">
        <v>14</v>
      </c>
      <c r="AV3844" s="4">
        <v>8</v>
      </c>
      <c r="AW3844" s="4">
        <v>2007</v>
      </c>
      <c r="AX3844" t="str">
        <f t="shared" si="1196"/>
        <v>No Delay</v>
      </c>
      <c r="AY3844">
        <f t="shared" si="1197"/>
        <v>0</v>
      </c>
    </row>
    <row r="3845" spans="1:51" x14ac:dyDescent="0.2">
      <c r="A3845" s="3">
        <v>7638</v>
      </c>
      <c r="B3845" s="1" t="s">
        <v>98</v>
      </c>
      <c r="C3845" s="1" t="s">
        <v>99</v>
      </c>
      <c r="D3845" s="1" t="s">
        <v>266</v>
      </c>
      <c r="E3845" s="1" t="s">
        <v>53</v>
      </c>
      <c r="F3845" s="1" t="s">
        <v>53</v>
      </c>
      <c r="G3845" s="13" t="s">
        <v>2186</v>
      </c>
      <c r="H3845" s="12">
        <v>39960</v>
      </c>
      <c r="I3845" s="12" t="s">
        <v>2186</v>
      </c>
      <c r="J3845" s="12">
        <v>39960</v>
      </c>
      <c r="K3845" s="4">
        <v>1566</v>
      </c>
      <c r="L3845" s="1" t="s">
        <v>146</v>
      </c>
      <c r="M3845" s="1" t="s">
        <v>423</v>
      </c>
      <c r="N3845" s="1" t="s">
        <v>392</v>
      </c>
      <c r="O3845" s="1" t="s">
        <v>393</v>
      </c>
      <c r="P3845">
        <v>120</v>
      </c>
      <c r="Q3845">
        <v>12560</v>
      </c>
      <c r="R3845">
        <v>516216</v>
      </c>
      <c r="S3845">
        <v>41.1</v>
      </c>
      <c r="T3845">
        <v>0.34</v>
      </c>
      <c r="U3845">
        <f t="shared" si="1193"/>
        <v>516216</v>
      </c>
      <c r="V3845">
        <f t="shared" si="1194"/>
        <v>1507200</v>
      </c>
      <c r="W3845" s="1" t="s">
        <v>394</v>
      </c>
      <c r="X3845" s="1" t="s">
        <v>112</v>
      </c>
      <c r="Y3845" s="1" t="s">
        <v>112</v>
      </c>
      <c r="Z3845" s="3">
        <v>6808</v>
      </c>
      <c r="AA3845" s="4">
        <f t="shared" si="1198"/>
        <v>3073</v>
      </c>
      <c r="AB3845" s="4">
        <f t="shared" si="1191"/>
        <v>3623.1725740000002</v>
      </c>
      <c r="AC3845" s="4">
        <f t="shared" si="1192"/>
        <v>3073</v>
      </c>
      <c r="AD3845" s="4">
        <f t="shared" si="1199"/>
        <v>3076.5</v>
      </c>
      <c r="AE3845" s="4">
        <v>3073</v>
      </c>
      <c r="AF3845" s="4">
        <v>3073</v>
      </c>
      <c r="AG3845" s="4">
        <f t="shared" ref="AG3845:AG3850" si="1200">AE3845</f>
        <v>3073</v>
      </c>
      <c r="AH3845" s="4">
        <v>10651</v>
      </c>
      <c r="AI3845">
        <f t="shared" si="1195"/>
        <v>5092</v>
      </c>
      <c r="AJ3845">
        <v>12815.42</v>
      </c>
      <c r="AK3845" s="2">
        <v>12815.42</v>
      </c>
      <c r="AL3845" s="2">
        <f t="shared" ref="AL3845:AL3850" si="1201">AJ3845</f>
        <v>12815.42</v>
      </c>
      <c r="AM3845" s="4"/>
      <c r="AN3845" t="e">
        <f>VLOOKUP([1]!Tabelle13[[#This Row],[Vlookup this ID for freight costs]],$AL$2:$AL$6811,2,FALSE)</f>
        <v>#REF!</v>
      </c>
      <c r="AP3845">
        <v>1011.78</v>
      </c>
      <c r="AQ3845">
        <v>1011.78</v>
      </c>
      <c r="AR3845" s="4">
        <v>27</v>
      </c>
      <c r="AS3845" s="4">
        <v>5</v>
      </c>
      <c r="AT3845" s="4">
        <v>2009</v>
      </c>
      <c r="AU3845" s="4">
        <v>27</v>
      </c>
      <c r="AV3845" s="4">
        <v>5</v>
      </c>
      <c r="AW3845" s="4">
        <v>2009</v>
      </c>
      <c r="AX3845" t="str">
        <f t="shared" si="1196"/>
        <v>No Delay</v>
      </c>
      <c r="AY3845">
        <f t="shared" si="1197"/>
        <v>0</v>
      </c>
    </row>
    <row r="3846" spans="1:51" x14ac:dyDescent="0.2">
      <c r="A3846" s="3">
        <v>13817</v>
      </c>
      <c r="B3846" s="1" t="s">
        <v>463</v>
      </c>
      <c r="C3846" s="1" t="s">
        <v>73</v>
      </c>
      <c r="D3846" s="1" t="s">
        <v>52</v>
      </c>
      <c r="E3846" s="1" t="s">
        <v>53</v>
      </c>
      <c r="F3846" s="1" t="s">
        <v>53</v>
      </c>
      <c r="G3846" s="13" t="s">
        <v>1302</v>
      </c>
      <c r="H3846" s="12">
        <v>41804</v>
      </c>
      <c r="I3846" s="12" t="s">
        <v>1303</v>
      </c>
      <c r="J3846" s="12">
        <v>41806</v>
      </c>
      <c r="K3846" s="4">
        <v>5567</v>
      </c>
      <c r="L3846" s="1" t="s">
        <v>146</v>
      </c>
      <c r="M3846" s="1" t="s">
        <v>170</v>
      </c>
      <c r="N3846" s="1" t="s">
        <v>238</v>
      </c>
      <c r="O3846" s="1" t="s">
        <v>93</v>
      </c>
      <c r="P3846">
        <v>30</v>
      </c>
      <c r="Q3846">
        <v>32670</v>
      </c>
      <c r="R3846">
        <v>151915.5</v>
      </c>
      <c r="S3846">
        <v>4.6500000000000004</v>
      </c>
      <c r="T3846">
        <v>0.16</v>
      </c>
      <c r="U3846">
        <f t="shared" si="1193"/>
        <v>151915.5</v>
      </c>
      <c r="V3846">
        <f t="shared" si="1194"/>
        <v>980100</v>
      </c>
      <c r="W3846" s="1" t="s">
        <v>861</v>
      </c>
      <c r="X3846" s="1" t="s">
        <v>1236</v>
      </c>
      <c r="Y3846" s="1" t="s">
        <v>156</v>
      </c>
      <c r="Z3846" s="3">
        <v>6817</v>
      </c>
      <c r="AA3846" s="4">
        <f t="shared" si="1198"/>
        <v>3076</v>
      </c>
      <c r="AB3846" s="4">
        <f t="shared" si="1191"/>
        <v>5830.2008320000004</v>
      </c>
      <c r="AC3846" s="4">
        <f t="shared" si="1192"/>
        <v>3076</v>
      </c>
      <c r="AD3846" s="4">
        <f t="shared" si="1199"/>
        <v>3076</v>
      </c>
      <c r="AE3846" s="4">
        <v>3076</v>
      </c>
      <c r="AF3846" s="4">
        <v>3076</v>
      </c>
      <c r="AG3846" s="4">
        <f t="shared" si="1200"/>
        <v>3076</v>
      </c>
      <c r="AI3846" t="e">
        <f t="shared" si="1195"/>
        <v>#N/A</v>
      </c>
      <c r="AJ3846">
        <v>25730.13</v>
      </c>
      <c r="AK3846" s="2">
        <v>25730.13</v>
      </c>
      <c r="AL3846" s="2">
        <f t="shared" si="1201"/>
        <v>25730.13</v>
      </c>
      <c r="AM3846" s="4"/>
      <c r="AN3846" t="e">
        <f>VLOOKUP([1]!Tabelle13[[#This Row],[Vlookup this ID for freight costs]],$AL$2:$AL$6811,2,FALSE)</f>
        <v>#REF!</v>
      </c>
      <c r="AP3846">
        <v>156.16999999999999</v>
      </c>
      <c r="AQ3846">
        <v>156.16999999999999</v>
      </c>
      <c r="AR3846" s="4">
        <v>14</v>
      </c>
      <c r="AS3846" s="4">
        <v>6</v>
      </c>
      <c r="AT3846" s="4">
        <v>2014</v>
      </c>
      <c r="AU3846" s="4">
        <v>16</v>
      </c>
      <c r="AV3846" s="4">
        <v>6</v>
      </c>
      <c r="AW3846" s="4">
        <v>2014</v>
      </c>
      <c r="AX3846" t="str">
        <f t="shared" si="1196"/>
        <v>Delay</v>
      </c>
      <c r="AY3846">
        <f t="shared" si="1197"/>
        <v>2</v>
      </c>
    </row>
    <row r="3847" spans="1:51" x14ac:dyDescent="0.2">
      <c r="A3847" s="3">
        <v>85188</v>
      </c>
      <c r="B3847" s="1" t="s">
        <v>140</v>
      </c>
      <c r="C3847" s="1" t="s">
        <v>99</v>
      </c>
      <c r="D3847" s="1" t="s">
        <v>130</v>
      </c>
      <c r="E3847" s="1" t="s">
        <v>101</v>
      </c>
      <c r="F3847" s="1" t="s">
        <v>101</v>
      </c>
      <c r="G3847" s="13" t="s">
        <v>2187</v>
      </c>
      <c r="H3847" s="12">
        <v>40661</v>
      </c>
      <c r="I3847" s="12" t="s">
        <v>1193</v>
      </c>
      <c r="J3847" s="12">
        <v>40695</v>
      </c>
      <c r="K3847" s="4">
        <v>3221</v>
      </c>
      <c r="L3847" s="1" t="s">
        <v>146</v>
      </c>
      <c r="M3847" s="1" t="s">
        <v>132</v>
      </c>
      <c r="N3847" s="1" t="s">
        <v>292</v>
      </c>
      <c r="O3847" s="1" t="s">
        <v>93</v>
      </c>
      <c r="P3847">
        <v>30</v>
      </c>
      <c r="Q3847">
        <v>28200</v>
      </c>
      <c r="R3847">
        <v>561744</v>
      </c>
      <c r="S3847">
        <v>19.920000000000002</v>
      </c>
      <c r="T3847">
        <v>0.66</v>
      </c>
      <c r="U3847">
        <f t="shared" si="1193"/>
        <v>561744</v>
      </c>
      <c r="V3847">
        <f t="shared" si="1194"/>
        <v>846000</v>
      </c>
      <c r="W3847" s="1" t="s">
        <v>160</v>
      </c>
      <c r="X3847" s="1" t="s">
        <v>1236</v>
      </c>
      <c r="Y3847" s="1" t="s">
        <v>161</v>
      </c>
      <c r="Z3847" s="3">
        <v>11983</v>
      </c>
      <c r="AA3847" s="4">
        <f t="shared" si="1198"/>
        <v>3076</v>
      </c>
      <c r="AB3847" s="4">
        <f t="shared" si="1191"/>
        <v>5339.6281660000004</v>
      </c>
      <c r="AC3847" s="4">
        <f t="shared" si="1192"/>
        <v>3076</v>
      </c>
      <c r="AD3847" s="4">
        <f t="shared" si="1199"/>
        <v>3076</v>
      </c>
      <c r="AE3847" s="4">
        <v>3076</v>
      </c>
      <c r="AF3847" s="4">
        <v>3076</v>
      </c>
      <c r="AG3847" s="4">
        <f t="shared" si="1200"/>
        <v>3076</v>
      </c>
      <c r="AI3847" t="e">
        <f t="shared" si="1195"/>
        <v>#N/A</v>
      </c>
      <c r="AJ3847">
        <v>3859</v>
      </c>
      <c r="AK3847" s="2">
        <v>3859</v>
      </c>
      <c r="AL3847" s="2">
        <f t="shared" si="1201"/>
        <v>3859</v>
      </c>
      <c r="AM3847" s="4"/>
      <c r="AN3847" t="e">
        <f>VLOOKUP([1]!Tabelle13[[#This Row],[Vlookup this ID for freight costs]],$AL$2:$AL$6811,2,FALSE)</f>
        <v>#REF!</v>
      </c>
      <c r="AP3847">
        <v>926.88</v>
      </c>
      <c r="AQ3847">
        <v>926.88</v>
      </c>
      <c r="AR3847" s="4">
        <v>28</v>
      </c>
      <c r="AS3847" s="4">
        <v>4</v>
      </c>
      <c r="AT3847" s="4">
        <v>2011</v>
      </c>
      <c r="AU3847" s="4">
        <v>1</v>
      </c>
      <c r="AV3847" s="4">
        <v>6</v>
      </c>
      <c r="AW3847" s="4">
        <v>2011</v>
      </c>
      <c r="AX3847" t="str">
        <f t="shared" si="1196"/>
        <v>Delay</v>
      </c>
      <c r="AY3847">
        <f t="shared" si="1197"/>
        <v>34</v>
      </c>
    </row>
    <row r="3848" spans="1:51" x14ac:dyDescent="0.2">
      <c r="A3848" s="3">
        <v>31569</v>
      </c>
      <c r="B3848" s="1" t="s">
        <v>168</v>
      </c>
      <c r="C3848" s="1" t="s">
        <v>150</v>
      </c>
      <c r="D3848" s="1" t="s">
        <v>100</v>
      </c>
      <c r="E3848" s="1" t="s">
        <v>253</v>
      </c>
      <c r="F3848" s="1" t="s">
        <v>253</v>
      </c>
      <c r="G3848" s="13" t="s">
        <v>1713</v>
      </c>
      <c r="H3848" s="12">
        <v>40738</v>
      </c>
      <c r="I3848" s="12" t="s">
        <v>2188</v>
      </c>
      <c r="J3848" s="12">
        <v>40865</v>
      </c>
      <c r="K3848" s="4">
        <v>3569</v>
      </c>
      <c r="L3848" s="1" t="s">
        <v>146</v>
      </c>
      <c r="M3848" s="1" t="s">
        <v>672</v>
      </c>
      <c r="N3848" s="1" t="s">
        <v>302</v>
      </c>
      <c r="O3848" s="1" t="s">
        <v>93</v>
      </c>
      <c r="P3848">
        <v>30</v>
      </c>
      <c r="Q3848">
        <v>7610</v>
      </c>
      <c r="R3848">
        <v>49236.7</v>
      </c>
      <c r="S3848">
        <v>6.47</v>
      </c>
      <c r="T3848">
        <v>0.22</v>
      </c>
      <c r="U3848">
        <f t="shared" si="1193"/>
        <v>49236.7</v>
      </c>
      <c r="V3848">
        <f t="shared" si="1194"/>
        <v>228300</v>
      </c>
      <c r="W3848" s="1" t="s">
        <v>204</v>
      </c>
      <c r="X3848" s="1" t="s">
        <v>1236</v>
      </c>
      <c r="Y3848" s="1" t="s">
        <v>205</v>
      </c>
      <c r="Z3848" s="3">
        <v>16682</v>
      </c>
      <c r="AA3848" s="4">
        <f>AB3848</f>
        <v>3080.308802</v>
      </c>
      <c r="AB3848" s="2">
        <f>2245.156962+0.109744*Q3848</f>
        <v>3080.308802</v>
      </c>
      <c r="AC3848" s="4">
        <f>AD3848</f>
        <v>3080.308802</v>
      </c>
      <c r="AD3848" s="4">
        <f t="shared" si="1199"/>
        <v>3080.308802</v>
      </c>
      <c r="AE3848" s="4" t="s">
        <v>62</v>
      </c>
      <c r="AG3848" s="4" t="str">
        <f t="shared" si="1200"/>
        <v>Weight Captured Separately</v>
      </c>
      <c r="AI3848" t="e">
        <f t="shared" si="1195"/>
        <v>#N/A</v>
      </c>
      <c r="AJ3848" t="s">
        <v>81</v>
      </c>
      <c r="AK3848" s="2"/>
      <c r="AL3848" s="2" t="str">
        <f t="shared" si="1201"/>
        <v>Freight Included in Commodity Cost</v>
      </c>
      <c r="AM3848" s="4"/>
      <c r="AN3848" t="e">
        <f>VLOOKUP([1]!Tabelle13[[#This Row],[Vlookup this ID for freight costs]],$AL$2:$AL$6811,2,FALSE)</f>
        <v>#REF!</v>
      </c>
      <c r="AO3848">
        <f>IF(AK:AK="",AC:AC*6.242+1.383 -2.844 + 3.145 -2.265  -2.026,AK:AK)</f>
        <v>19224.680542083999</v>
      </c>
      <c r="AP3848">
        <v>81.239999999999995</v>
      </c>
      <c r="AQ3848">
        <v>81.239999999999995</v>
      </c>
      <c r="AR3848" s="4">
        <v>14</v>
      </c>
      <c r="AS3848" s="4">
        <v>7</v>
      </c>
      <c r="AT3848" s="4">
        <v>2011</v>
      </c>
      <c r="AU3848" s="4">
        <v>18</v>
      </c>
      <c r="AV3848" s="4">
        <v>11</v>
      </c>
      <c r="AW3848" s="4">
        <v>2011</v>
      </c>
      <c r="AX3848" t="str">
        <f t="shared" si="1196"/>
        <v>Delay</v>
      </c>
      <c r="AY3848">
        <f t="shared" si="1197"/>
        <v>127</v>
      </c>
    </row>
    <row r="3849" spans="1:51" x14ac:dyDescent="0.2">
      <c r="A3849" s="3">
        <v>75345</v>
      </c>
      <c r="B3849" s="1" t="s">
        <v>215</v>
      </c>
      <c r="C3849" s="1" t="s">
        <v>89</v>
      </c>
      <c r="D3849" s="1" t="s">
        <v>266</v>
      </c>
      <c r="E3849" s="1" t="s">
        <v>53</v>
      </c>
      <c r="F3849" s="1" t="s">
        <v>53</v>
      </c>
      <c r="G3849" s="13" t="s">
        <v>1244</v>
      </c>
      <c r="H3849" s="12">
        <v>40109</v>
      </c>
      <c r="I3849" s="12" t="s">
        <v>1244</v>
      </c>
      <c r="J3849" s="12">
        <v>40109</v>
      </c>
      <c r="K3849" s="4">
        <v>1958</v>
      </c>
      <c r="L3849" s="1" t="s">
        <v>146</v>
      </c>
      <c r="M3849" s="1" t="s">
        <v>423</v>
      </c>
      <c r="N3849" s="1" t="s">
        <v>392</v>
      </c>
      <c r="O3849" s="1" t="s">
        <v>393</v>
      </c>
      <c r="P3849">
        <v>120</v>
      </c>
      <c r="Q3849">
        <v>12560</v>
      </c>
      <c r="R3849">
        <v>454169.59999999998</v>
      </c>
      <c r="S3849">
        <v>36.159999999999997</v>
      </c>
      <c r="T3849">
        <v>0.3</v>
      </c>
      <c r="U3849">
        <f t="shared" si="1193"/>
        <v>454169.59999999998</v>
      </c>
      <c r="V3849">
        <f t="shared" si="1194"/>
        <v>1507200</v>
      </c>
      <c r="W3849" s="1" t="s">
        <v>394</v>
      </c>
      <c r="X3849" s="1" t="s">
        <v>112</v>
      </c>
      <c r="Y3849" s="1" t="s">
        <v>112</v>
      </c>
      <c r="Z3849" s="3">
        <v>5055</v>
      </c>
      <c r="AA3849" s="4">
        <f t="shared" si="1198"/>
        <v>3080</v>
      </c>
      <c r="AB3849" s="4">
        <f t="shared" ref="AB3849:AB3858" si="1202" xml:space="preserve"> 2244.740206  + 0.1097478*Q3849</f>
        <v>3623.1725740000002</v>
      </c>
      <c r="AC3849" s="4">
        <f t="shared" ref="AC3849:AC3858" si="1203">AF3849</f>
        <v>3080</v>
      </c>
      <c r="AD3849" s="4">
        <f t="shared" si="1199"/>
        <v>3076.5</v>
      </c>
      <c r="AE3849" s="4">
        <v>3080</v>
      </c>
      <c r="AF3849" s="4">
        <v>3080</v>
      </c>
      <c r="AG3849" s="4">
        <f t="shared" si="1200"/>
        <v>3080</v>
      </c>
      <c r="AI3849" t="e">
        <f t="shared" si="1195"/>
        <v>#N/A</v>
      </c>
      <c r="AJ3849">
        <v>18459.580000000002</v>
      </c>
      <c r="AK3849" s="2">
        <v>18459.580000000002</v>
      </c>
      <c r="AL3849" s="2">
        <f t="shared" si="1201"/>
        <v>18459.580000000002</v>
      </c>
      <c r="AM3849" s="4"/>
      <c r="AN3849" t="e">
        <f>VLOOKUP([1]!Tabelle13[[#This Row],[Vlookup this ID for freight costs]],$AL$2:$AL$6811,2,FALSE)</f>
        <v>#REF!</v>
      </c>
      <c r="AP3849">
        <v>890.17</v>
      </c>
      <c r="AQ3849">
        <v>890.17</v>
      </c>
      <c r="AR3849" s="4">
        <v>23</v>
      </c>
      <c r="AS3849" s="4">
        <v>10</v>
      </c>
      <c r="AT3849" s="4">
        <v>2009</v>
      </c>
      <c r="AU3849" s="4">
        <v>23</v>
      </c>
      <c r="AV3849" s="4">
        <v>10</v>
      </c>
      <c r="AW3849" s="4">
        <v>2009</v>
      </c>
      <c r="AX3849" t="str">
        <f t="shared" si="1196"/>
        <v>No Delay</v>
      </c>
      <c r="AY3849">
        <f t="shared" si="1197"/>
        <v>0</v>
      </c>
    </row>
    <row r="3850" spans="1:51" x14ac:dyDescent="0.2">
      <c r="A3850" s="3">
        <v>83658</v>
      </c>
      <c r="B3850" s="1" t="s">
        <v>463</v>
      </c>
      <c r="C3850" s="1" t="s">
        <v>73</v>
      </c>
      <c r="D3850" s="1" t="s">
        <v>130</v>
      </c>
      <c r="E3850" s="1" t="s">
        <v>101</v>
      </c>
      <c r="F3850" s="1" t="s">
        <v>101</v>
      </c>
      <c r="G3850" s="13" t="s">
        <v>1704</v>
      </c>
      <c r="H3850" s="12">
        <v>41364</v>
      </c>
      <c r="I3850" s="12" t="s">
        <v>638</v>
      </c>
      <c r="J3850" s="12">
        <v>41347</v>
      </c>
      <c r="K3850" s="4">
        <v>4523</v>
      </c>
      <c r="L3850" s="1" t="s">
        <v>146</v>
      </c>
      <c r="M3850" s="1" t="s">
        <v>132</v>
      </c>
      <c r="N3850" s="1" t="s">
        <v>167</v>
      </c>
      <c r="O3850" s="1" t="s">
        <v>93</v>
      </c>
      <c r="P3850">
        <v>30</v>
      </c>
      <c r="Q3850">
        <v>4800</v>
      </c>
      <c r="R3850">
        <v>15984</v>
      </c>
      <c r="S3850">
        <v>3.33</v>
      </c>
      <c r="T3850">
        <v>0.11</v>
      </c>
      <c r="U3850">
        <f t="shared" si="1193"/>
        <v>15984</v>
      </c>
      <c r="V3850">
        <f t="shared" si="1194"/>
        <v>144000</v>
      </c>
      <c r="W3850" s="1" t="s">
        <v>1273</v>
      </c>
      <c r="X3850" s="1" t="s">
        <v>1236</v>
      </c>
      <c r="Y3850" s="1" t="s">
        <v>156</v>
      </c>
      <c r="Z3850" s="3">
        <v>14969</v>
      </c>
      <c r="AA3850" s="4">
        <f t="shared" si="1198"/>
        <v>3082</v>
      </c>
      <c r="AB3850" s="4">
        <f t="shared" si="1202"/>
        <v>2771.529646</v>
      </c>
      <c r="AC3850" s="4">
        <f t="shared" si="1203"/>
        <v>3082</v>
      </c>
      <c r="AD3850" s="4">
        <f t="shared" si="1199"/>
        <v>1348.5085124000002</v>
      </c>
      <c r="AE3850" s="4">
        <v>3082</v>
      </c>
      <c r="AF3850" s="4">
        <v>3082</v>
      </c>
      <c r="AG3850" s="4">
        <f t="shared" si="1200"/>
        <v>3082</v>
      </c>
      <c r="AI3850" t="e">
        <f t="shared" si="1195"/>
        <v>#N/A</v>
      </c>
      <c r="AJ3850">
        <v>9405.7999999999993</v>
      </c>
      <c r="AK3850" s="2">
        <v>9405.7999999999993</v>
      </c>
      <c r="AL3850" s="2">
        <f t="shared" si="1201"/>
        <v>9405.7999999999993</v>
      </c>
      <c r="AM3850" s="4"/>
      <c r="AN3850" t="e">
        <f>VLOOKUP([1]!Tabelle13[[#This Row],[Vlookup this ID for freight costs]],$AL$2:$AL$6811,2,FALSE)</f>
        <v>#REF!</v>
      </c>
      <c r="AP3850">
        <v>19.77</v>
      </c>
      <c r="AQ3850">
        <v>19.77</v>
      </c>
      <c r="AR3850" s="4">
        <v>31</v>
      </c>
      <c r="AS3850" s="4">
        <v>3</v>
      </c>
      <c r="AT3850" s="4">
        <v>2013</v>
      </c>
      <c r="AU3850" s="4">
        <v>14</v>
      </c>
      <c r="AV3850" s="4">
        <v>4</v>
      </c>
      <c r="AW3850" s="4">
        <v>2013</v>
      </c>
      <c r="AX3850" t="str">
        <f t="shared" si="1196"/>
        <v>Delay</v>
      </c>
      <c r="AY3850">
        <f t="shared" si="1197"/>
        <v>0</v>
      </c>
    </row>
    <row r="3851" spans="1:51" x14ac:dyDescent="0.2">
      <c r="A3851" s="3">
        <v>84230</v>
      </c>
      <c r="B3851" s="1" t="s">
        <v>463</v>
      </c>
      <c r="C3851" s="1" t="s">
        <v>73</v>
      </c>
      <c r="D3851" s="1" t="s">
        <v>130</v>
      </c>
      <c r="E3851" s="1" t="s">
        <v>101</v>
      </c>
      <c r="F3851" s="1" t="s">
        <v>101</v>
      </c>
      <c r="G3851" s="13" t="s">
        <v>1704</v>
      </c>
      <c r="H3851" s="12">
        <v>41364</v>
      </c>
      <c r="I3851" s="12" t="s">
        <v>638</v>
      </c>
      <c r="J3851" s="12">
        <v>41347</v>
      </c>
      <c r="K3851" s="4">
        <v>4524</v>
      </c>
      <c r="L3851" s="1" t="s">
        <v>146</v>
      </c>
      <c r="M3851" s="1" t="s">
        <v>132</v>
      </c>
      <c r="N3851" s="1" t="s">
        <v>1524</v>
      </c>
      <c r="O3851" s="1" t="s">
        <v>93</v>
      </c>
      <c r="P3851">
        <v>30</v>
      </c>
      <c r="Q3851">
        <v>20160</v>
      </c>
      <c r="R3851">
        <v>244137.60000000001</v>
      </c>
      <c r="S3851">
        <v>12.11</v>
      </c>
      <c r="T3851">
        <v>0.4</v>
      </c>
      <c r="U3851">
        <f t="shared" si="1193"/>
        <v>244137.59999999998</v>
      </c>
      <c r="V3851">
        <f t="shared" si="1194"/>
        <v>604800</v>
      </c>
      <c r="W3851" s="1" t="s">
        <v>160</v>
      </c>
      <c r="X3851" s="1" t="s">
        <v>1236</v>
      </c>
      <c r="Y3851" s="1" t="s">
        <v>161</v>
      </c>
      <c r="Z3851" s="3">
        <v>14451</v>
      </c>
      <c r="AA3851" s="4">
        <f t="shared" si="1198"/>
        <v>3082</v>
      </c>
      <c r="AB3851" s="4">
        <f t="shared" si="1202"/>
        <v>4457.255854</v>
      </c>
      <c r="AC3851" s="4">
        <f t="shared" si="1203"/>
        <v>3082</v>
      </c>
      <c r="AD3851" s="4">
        <f t="shared" si="1199"/>
        <v>5055.125</v>
      </c>
      <c r="AE3851" s="3" t="s">
        <v>2189</v>
      </c>
      <c r="AF3851" s="3">
        <v>3082</v>
      </c>
      <c r="AG3851" s="4">
        <f>AI3851</f>
        <v>3082</v>
      </c>
      <c r="AH3851" s="4">
        <v>83658</v>
      </c>
      <c r="AI3851">
        <f t="shared" si="1195"/>
        <v>3082</v>
      </c>
      <c r="AJ3851" t="s">
        <v>2189</v>
      </c>
      <c r="AK3851" s="2">
        <v>9405.7999999999993</v>
      </c>
      <c r="AL3851" s="2">
        <f>AN3851</f>
        <v>9405.7999999999993</v>
      </c>
      <c r="AM3851" s="4">
        <v>83658</v>
      </c>
      <c r="AN3851">
        <f>INDEX($AJ$2:$AJ$6811,MATCH(AM3851,$A$2:$A$6811,0))</f>
        <v>9405.7999999999993</v>
      </c>
      <c r="AP3851">
        <v>302</v>
      </c>
      <c r="AQ3851">
        <v>302</v>
      </c>
      <c r="AR3851" s="4">
        <v>31</v>
      </c>
      <c r="AS3851" s="4">
        <v>3</v>
      </c>
      <c r="AT3851" s="4">
        <v>2013</v>
      </c>
      <c r="AU3851" s="4">
        <v>14</v>
      </c>
      <c r="AV3851" s="4">
        <v>4</v>
      </c>
      <c r="AW3851" s="4">
        <v>2013</v>
      </c>
      <c r="AX3851" t="str">
        <f t="shared" si="1196"/>
        <v>Delay</v>
      </c>
      <c r="AY3851">
        <f t="shared" si="1197"/>
        <v>0</v>
      </c>
    </row>
    <row r="3852" spans="1:51" x14ac:dyDescent="0.2">
      <c r="A3852" s="3">
        <v>84231</v>
      </c>
      <c r="B3852" s="1" t="s">
        <v>463</v>
      </c>
      <c r="C3852" s="1" t="s">
        <v>73</v>
      </c>
      <c r="D3852" s="1" t="s">
        <v>130</v>
      </c>
      <c r="E3852" s="1" t="s">
        <v>101</v>
      </c>
      <c r="F3852" s="1" t="s">
        <v>101</v>
      </c>
      <c r="G3852" s="13" t="s">
        <v>1704</v>
      </c>
      <c r="H3852" s="12">
        <v>41364</v>
      </c>
      <c r="I3852" s="12" t="s">
        <v>638</v>
      </c>
      <c r="J3852" s="12">
        <v>41347</v>
      </c>
      <c r="K3852" s="4">
        <v>4525</v>
      </c>
      <c r="L3852" s="1" t="s">
        <v>146</v>
      </c>
      <c r="M3852" s="1" t="s">
        <v>132</v>
      </c>
      <c r="N3852" s="1" t="s">
        <v>275</v>
      </c>
      <c r="O3852" s="1" t="s">
        <v>93</v>
      </c>
      <c r="P3852">
        <v>60</v>
      </c>
      <c r="Q3852">
        <v>4800</v>
      </c>
      <c r="R3852">
        <v>34896</v>
      </c>
      <c r="S3852">
        <v>7.27</v>
      </c>
      <c r="T3852">
        <v>0.12</v>
      </c>
      <c r="U3852">
        <f t="shared" si="1193"/>
        <v>34896</v>
      </c>
      <c r="V3852">
        <f t="shared" si="1194"/>
        <v>288000</v>
      </c>
      <c r="W3852" s="1" t="s">
        <v>155</v>
      </c>
      <c r="X3852" s="1" t="s">
        <v>1236</v>
      </c>
      <c r="Y3852" s="1" t="s">
        <v>156</v>
      </c>
      <c r="Z3852" s="3">
        <v>14969</v>
      </c>
      <c r="AA3852" s="4">
        <f t="shared" si="1198"/>
        <v>3082</v>
      </c>
      <c r="AB3852" s="4">
        <f t="shared" si="1202"/>
        <v>2771.529646</v>
      </c>
      <c r="AC3852" s="4">
        <f t="shared" si="1203"/>
        <v>3082</v>
      </c>
      <c r="AD3852" s="4">
        <f t="shared" si="1199"/>
        <v>1135.9849761999999</v>
      </c>
      <c r="AE3852" s="3" t="s">
        <v>2189</v>
      </c>
      <c r="AF3852" s="3">
        <v>3082</v>
      </c>
      <c r="AG3852" s="4">
        <f>AI3852</f>
        <v>3082</v>
      </c>
      <c r="AH3852" s="4">
        <v>83658</v>
      </c>
      <c r="AI3852">
        <f t="shared" si="1195"/>
        <v>3082</v>
      </c>
      <c r="AJ3852" t="s">
        <v>2189</v>
      </c>
      <c r="AK3852" s="2">
        <v>9405.7999999999993</v>
      </c>
      <c r="AL3852" s="2">
        <f>AN3852</f>
        <v>9405.7999999999993</v>
      </c>
      <c r="AM3852" s="4">
        <v>83658</v>
      </c>
      <c r="AN3852">
        <f>INDEX($AJ$2:$AJ$6811,MATCH(AM3852,$A$2:$A$6811,0))</f>
        <v>9405.7999999999993</v>
      </c>
      <c r="AP3852">
        <v>43.17</v>
      </c>
      <c r="AQ3852">
        <v>43.17</v>
      </c>
      <c r="AR3852" s="4">
        <v>31</v>
      </c>
      <c r="AS3852" s="4">
        <v>3</v>
      </c>
      <c r="AT3852" s="4">
        <v>2013</v>
      </c>
      <c r="AU3852" s="4">
        <v>14</v>
      </c>
      <c r="AV3852" s="4">
        <v>4</v>
      </c>
      <c r="AW3852" s="4">
        <v>2013</v>
      </c>
      <c r="AX3852" t="str">
        <f t="shared" si="1196"/>
        <v>Delay</v>
      </c>
      <c r="AY3852">
        <f t="shared" si="1197"/>
        <v>0</v>
      </c>
    </row>
    <row r="3853" spans="1:51" x14ac:dyDescent="0.2">
      <c r="A3853" s="3">
        <v>68993</v>
      </c>
      <c r="B3853" s="1" t="s">
        <v>168</v>
      </c>
      <c r="C3853" s="1" t="s">
        <v>150</v>
      </c>
      <c r="D3853" s="1" t="s">
        <v>100</v>
      </c>
      <c r="E3853" s="1" t="s">
        <v>53</v>
      </c>
      <c r="F3853" s="1" t="s">
        <v>53</v>
      </c>
      <c r="G3853" s="13" t="s">
        <v>1768</v>
      </c>
      <c r="H3853" s="12">
        <v>40337</v>
      </c>
      <c r="I3853" s="12" t="s">
        <v>1768</v>
      </c>
      <c r="J3853" s="12">
        <v>40337</v>
      </c>
      <c r="K3853" s="4">
        <v>2501</v>
      </c>
      <c r="L3853" s="1" t="s">
        <v>146</v>
      </c>
      <c r="M3853" s="1" t="s">
        <v>170</v>
      </c>
      <c r="N3853" s="1" t="s">
        <v>178</v>
      </c>
      <c r="O3853" s="1" t="s">
        <v>93</v>
      </c>
      <c r="P3853">
        <v>60</v>
      </c>
      <c r="Q3853">
        <v>57494</v>
      </c>
      <c r="R3853">
        <v>427180.42</v>
      </c>
      <c r="S3853">
        <v>7.43</v>
      </c>
      <c r="T3853">
        <v>0.12</v>
      </c>
      <c r="U3853">
        <f t="shared" si="1193"/>
        <v>427180.42</v>
      </c>
      <c r="V3853">
        <f t="shared" si="1194"/>
        <v>3449640</v>
      </c>
      <c r="W3853" s="1" t="s">
        <v>155</v>
      </c>
      <c r="X3853" s="1" t="s">
        <v>1236</v>
      </c>
      <c r="Y3853" s="1" t="s">
        <v>156</v>
      </c>
      <c r="Z3853" s="3">
        <v>8107</v>
      </c>
      <c r="AA3853" s="4">
        <f t="shared" si="1198"/>
        <v>3085</v>
      </c>
      <c r="AB3853" s="4">
        <f t="shared" si="1202"/>
        <v>8554.580219200001</v>
      </c>
      <c r="AC3853" s="4">
        <f t="shared" si="1203"/>
        <v>3085</v>
      </c>
      <c r="AD3853" s="4">
        <f t="shared" si="1199"/>
        <v>3085</v>
      </c>
      <c r="AE3853" s="4">
        <v>3085</v>
      </c>
      <c r="AF3853" s="4">
        <v>3085</v>
      </c>
      <c r="AG3853" s="4">
        <f>AE3853</f>
        <v>3085</v>
      </c>
      <c r="AI3853" t="e">
        <f t="shared" si="1195"/>
        <v>#N/A</v>
      </c>
      <c r="AJ3853">
        <v>4885.2</v>
      </c>
      <c r="AK3853" s="2">
        <v>4885.2</v>
      </c>
      <c r="AL3853" s="2">
        <f>AJ3853</f>
        <v>4885.2</v>
      </c>
      <c r="AM3853" s="4"/>
      <c r="AN3853" t="e">
        <f>VLOOKUP([1]!Tabelle13[[#This Row],[Vlookup this ID for freight costs]],$AL$2:$AL$6811,2,FALSE)</f>
        <v>#REF!</v>
      </c>
      <c r="AP3853">
        <v>921</v>
      </c>
      <c r="AQ3853">
        <v>921</v>
      </c>
      <c r="AR3853" s="4">
        <v>8</v>
      </c>
      <c r="AS3853" s="4">
        <v>6</v>
      </c>
      <c r="AT3853" s="4">
        <v>2010</v>
      </c>
      <c r="AU3853" s="4">
        <v>8</v>
      </c>
      <c r="AV3853" s="4">
        <v>6</v>
      </c>
      <c r="AW3853" s="4">
        <v>2010</v>
      </c>
      <c r="AX3853" t="str">
        <f t="shared" si="1196"/>
        <v>No Delay</v>
      </c>
      <c r="AY3853">
        <f t="shared" si="1197"/>
        <v>0</v>
      </c>
    </row>
    <row r="3854" spans="1:51" x14ac:dyDescent="0.2">
      <c r="A3854" s="3">
        <v>8864</v>
      </c>
      <c r="B3854" s="1" t="s">
        <v>98</v>
      </c>
      <c r="C3854" s="1" t="s">
        <v>99</v>
      </c>
      <c r="D3854" s="1" t="s">
        <v>266</v>
      </c>
      <c r="E3854" s="1" t="s">
        <v>53</v>
      </c>
      <c r="F3854" s="1" t="s">
        <v>53</v>
      </c>
      <c r="G3854" s="13" t="s">
        <v>102</v>
      </c>
      <c r="H3854" s="12">
        <v>39867</v>
      </c>
      <c r="I3854" s="12" t="s">
        <v>102</v>
      </c>
      <c r="J3854" s="12">
        <v>39867</v>
      </c>
      <c r="K3854" s="4">
        <v>1376</v>
      </c>
      <c r="L3854" s="1" t="s">
        <v>146</v>
      </c>
      <c r="M3854" s="1" t="s">
        <v>423</v>
      </c>
      <c r="N3854" s="1" t="s">
        <v>392</v>
      </c>
      <c r="O3854" s="1" t="s">
        <v>393</v>
      </c>
      <c r="P3854">
        <v>120</v>
      </c>
      <c r="Q3854">
        <v>12500</v>
      </c>
      <c r="R3854">
        <v>513750</v>
      </c>
      <c r="S3854">
        <v>41.1</v>
      </c>
      <c r="T3854">
        <v>0.34</v>
      </c>
      <c r="U3854">
        <f t="shared" si="1193"/>
        <v>513750</v>
      </c>
      <c r="V3854">
        <f t="shared" si="1194"/>
        <v>1500000</v>
      </c>
      <c r="W3854" s="1" t="s">
        <v>394</v>
      </c>
      <c r="X3854" s="1" t="s">
        <v>112</v>
      </c>
      <c r="Y3854" s="1" t="s">
        <v>112</v>
      </c>
      <c r="Z3854" s="3">
        <v>6808</v>
      </c>
      <c r="AA3854" s="4">
        <f t="shared" si="1198"/>
        <v>3088</v>
      </c>
      <c r="AB3854" s="4">
        <f t="shared" si="1202"/>
        <v>3616.5877060000003</v>
      </c>
      <c r="AC3854" s="4">
        <f t="shared" si="1203"/>
        <v>3088</v>
      </c>
      <c r="AD3854" s="4">
        <f t="shared" si="1199"/>
        <v>4849.6774836969707</v>
      </c>
      <c r="AE3854" s="4">
        <v>3088</v>
      </c>
      <c r="AF3854" s="4">
        <v>3088</v>
      </c>
      <c r="AG3854" s="4">
        <f>AE3854</f>
        <v>3088</v>
      </c>
      <c r="AH3854" s="4">
        <v>36641</v>
      </c>
      <c r="AI3854">
        <f t="shared" si="1195"/>
        <v>781</v>
      </c>
      <c r="AJ3854">
        <v>12937.16</v>
      </c>
      <c r="AK3854" s="2">
        <v>12937.16</v>
      </c>
      <c r="AL3854" s="2">
        <f>AJ3854</f>
        <v>12937.16</v>
      </c>
      <c r="AM3854" s="4"/>
      <c r="AN3854" t="e">
        <f>VLOOKUP([1]!Tabelle13[[#This Row],[Vlookup this ID for freight costs]],$AL$2:$AL$6811,2,FALSE)</f>
        <v>#REF!</v>
      </c>
      <c r="AP3854">
        <v>1006.95</v>
      </c>
      <c r="AQ3854">
        <v>1006.95</v>
      </c>
      <c r="AR3854" s="4">
        <v>23</v>
      </c>
      <c r="AS3854" s="4">
        <v>2</v>
      </c>
      <c r="AT3854" s="4">
        <v>2009</v>
      </c>
      <c r="AU3854" s="4">
        <v>23</v>
      </c>
      <c r="AV3854" s="4">
        <v>2</v>
      </c>
      <c r="AW3854" s="4">
        <v>2009</v>
      </c>
      <c r="AX3854" t="str">
        <f t="shared" si="1196"/>
        <v>No Delay</v>
      </c>
      <c r="AY3854">
        <f t="shared" si="1197"/>
        <v>0</v>
      </c>
    </row>
    <row r="3855" spans="1:51" x14ac:dyDescent="0.2">
      <c r="A3855" s="3">
        <v>85809</v>
      </c>
      <c r="B3855" s="1" t="s">
        <v>172</v>
      </c>
      <c r="C3855" s="1" t="s">
        <v>114</v>
      </c>
      <c r="D3855" s="1" t="s">
        <v>130</v>
      </c>
      <c r="E3855" s="1" t="s">
        <v>101</v>
      </c>
      <c r="F3855" s="1" t="s">
        <v>101</v>
      </c>
      <c r="G3855" s="13" t="s">
        <v>2060</v>
      </c>
      <c r="H3855" s="12">
        <v>40918</v>
      </c>
      <c r="I3855" s="12" t="s">
        <v>1737</v>
      </c>
      <c r="J3855" s="12">
        <v>40928</v>
      </c>
      <c r="K3855" s="4">
        <v>3700</v>
      </c>
      <c r="L3855" s="1" t="s">
        <v>146</v>
      </c>
      <c r="M3855" s="1" t="s">
        <v>132</v>
      </c>
      <c r="N3855" s="1" t="s">
        <v>1032</v>
      </c>
      <c r="O3855" s="1" t="s">
        <v>93</v>
      </c>
      <c r="P3855">
        <v>240</v>
      </c>
      <c r="Q3855">
        <v>8000</v>
      </c>
      <c r="R3855">
        <v>15600</v>
      </c>
      <c r="S3855">
        <v>1.95</v>
      </c>
      <c r="T3855">
        <v>0.01</v>
      </c>
      <c r="U3855">
        <f t="shared" si="1193"/>
        <v>15600</v>
      </c>
      <c r="V3855">
        <f t="shared" si="1194"/>
        <v>1920000</v>
      </c>
      <c r="W3855" s="1" t="s">
        <v>155</v>
      </c>
      <c r="X3855" s="1" t="s">
        <v>1236</v>
      </c>
      <c r="Y3855" s="1" t="s">
        <v>156</v>
      </c>
      <c r="Z3855" s="3">
        <v>14240</v>
      </c>
      <c r="AA3855" s="4">
        <f t="shared" si="1198"/>
        <v>3088</v>
      </c>
      <c r="AB3855" s="4">
        <f t="shared" si="1202"/>
        <v>3122.7226060000003</v>
      </c>
      <c r="AC3855" s="4">
        <f t="shared" si="1203"/>
        <v>3088</v>
      </c>
      <c r="AD3855" s="4">
        <f t="shared" si="1199"/>
        <v>3183.6666666666665</v>
      </c>
      <c r="AE3855" s="4">
        <v>3088</v>
      </c>
      <c r="AF3855" s="4">
        <v>3088</v>
      </c>
      <c r="AG3855" s="4">
        <f>AE3855</f>
        <v>3088</v>
      </c>
      <c r="AI3855" t="e">
        <f t="shared" si="1195"/>
        <v>#N/A</v>
      </c>
      <c r="AJ3855">
        <v>6476.69</v>
      </c>
      <c r="AK3855" s="2">
        <v>6476.69</v>
      </c>
      <c r="AL3855" s="2">
        <f>AJ3855</f>
        <v>6476.69</v>
      </c>
      <c r="AM3855" s="4"/>
      <c r="AN3855" t="e">
        <f>VLOOKUP([1]!Tabelle13[[#This Row],[Vlookup this ID for freight costs]],$AL$2:$AL$6811,2,FALSE)</f>
        <v>#REF!</v>
      </c>
      <c r="AP3855">
        <v>25.74</v>
      </c>
      <c r="AQ3855">
        <v>25.74</v>
      </c>
      <c r="AR3855" s="4">
        <v>10</v>
      </c>
      <c r="AS3855" s="4">
        <v>1</v>
      </c>
      <c r="AT3855" s="4">
        <v>2012</v>
      </c>
      <c r="AU3855" s="4">
        <v>20</v>
      </c>
      <c r="AV3855" s="4">
        <v>1</v>
      </c>
      <c r="AW3855" s="4">
        <v>2012</v>
      </c>
      <c r="AX3855" t="str">
        <f t="shared" si="1196"/>
        <v>Delay</v>
      </c>
      <c r="AY3855">
        <f t="shared" si="1197"/>
        <v>10</v>
      </c>
    </row>
    <row r="3856" spans="1:51" x14ac:dyDescent="0.2">
      <c r="A3856" s="3">
        <v>82493</v>
      </c>
      <c r="B3856" s="1" t="s">
        <v>172</v>
      </c>
      <c r="C3856" s="1" t="s">
        <v>114</v>
      </c>
      <c r="D3856" s="1" t="s">
        <v>130</v>
      </c>
      <c r="E3856" s="1" t="s">
        <v>101</v>
      </c>
      <c r="F3856" s="1" t="s">
        <v>101</v>
      </c>
      <c r="G3856" s="13" t="s">
        <v>452</v>
      </c>
      <c r="H3856" s="12">
        <v>41121</v>
      </c>
      <c r="I3856" s="12" t="s">
        <v>1567</v>
      </c>
      <c r="J3856" s="12">
        <v>41122</v>
      </c>
      <c r="K3856" s="4">
        <v>4087</v>
      </c>
      <c r="L3856" s="1" t="s">
        <v>146</v>
      </c>
      <c r="M3856" s="1" t="s">
        <v>132</v>
      </c>
      <c r="N3856" s="1" t="s">
        <v>163</v>
      </c>
      <c r="O3856" s="1" t="s">
        <v>93</v>
      </c>
      <c r="P3856">
        <v>60</v>
      </c>
      <c r="Q3856">
        <v>2548</v>
      </c>
      <c r="R3856">
        <v>33022.080000000002</v>
      </c>
      <c r="S3856">
        <v>12.96</v>
      </c>
      <c r="T3856">
        <v>0.22</v>
      </c>
      <c r="U3856">
        <f t="shared" si="1193"/>
        <v>33022.080000000002</v>
      </c>
      <c r="V3856">
        <f t="shared" si="1194"/>
        <v>152880</v>
      </c>
      <c r="W3856" s="1" t="s">
        <v>155</v>
      </c>
      <c r="X3856" s="1" t="s">
        <v>1236</v>
      </c>
      <c r="Y3856" s="1" t="s">
        <v>156</v>
      </c>
      <c r="Z3856" s="3">
        <v>14240</v>
      </c>
      <c r="AA3856" s="4">
        <f t="shared" si="1198"/>
        <v>3090</v>
      </c>
      <c r="AB3856" s="4">
        <f t="shared" si="1202"/>
        <v>2524.3776004000001</v>
      </c>
      <c r="AC3856" s="4">
        <f t="shared" si="1203"/>
        <v>3090</v>
      </c>
      <c r="AD3856" s="4">
        <f t="shared" si="1199"/>
        <v>1673.5</v>
      </c>
      <c r="AE3856" s="4">
        <v>3090</v>
      </c>
      <c r="AF3856" s="4">
        <v>3090</v>
      </c>
      <c r="AG3856" s="4">
        <f>AE3856</f>
        <v>3090</v>
      </c>
      <c r="AI3856" t="e">
        <f t="shared" si="1195"/>
        <v>#N/A</v>
      </c>
      <c r="AJ3856">
        <v>11188.53</v>
      </c>
      <c r="AK3856" s="2">
        <v>11188.53</v>
      </c>
      <c r="AL3856" s="2">
        <f>AJ3856</f>
        <v>11188.53</v>
      </c>
      <c r="AM3856" s="4"/>
      <c r="AN3856" t="e">
        <f>VLOOKUP([1]!Tabelle13[[#This Row],[Vlookup this ID for freight costs]],$AL$2:$AL$6811,2,FALSE)</f>
        <v>#REF!</v>
      </c>
      <c r="AP3856">
        <v>46.3</v>
      </c>
      <c r="AQ3856">
        <v>46.3</v>
      </c>
      <c r="AR3856" s="4">
        <v>31</v>
      </c>
      <c r="AS3856" s="4">
        <v>7</v>
      </c>
      <c r="AT3856" s="4">
        <v>2012</v>
      </c>
      <c r="AU3856" s="4">
        <v>1</v>
      </c>
      <c r="AV3856" s="4">
        <v>8</v>
      </c>
      <c r="AW3856" s="4">
        <v>2012</v>
      </c>
      <c r="AX3856" t="str">
        <f t="shared" si="1196"/>
        <v>Delay</v>
      </c>
      <c r="AY3856">
        <f t="shared" si="1197"/>
        <v>1</v>
      </c>
    </row>
    <row r="3857" spans="1:51" x14ac:dyDescent="0.2">
      <c r="A3857" s="3">
        <v>85281</v>
      </c>
      <c r="B3857" s="1" t="s">
        <v>172</v>
      </c>
      <c r="C3857" s="1" t="s">
        <v>114</v>
      </c>
      <c r="D3857" s="1" t="s">
        <v>130</v>
      </c>
      <c r="E3857" s="1" t="s">
        <v>101</v>
      </c>
      <c r="F3857" s="1" t="s">
        <v>101</v>
      </c>
      <c r="G3857" s="13" t="s">
        <v>452</v>
      </c>
      <c r="H3857" s="12">
        <v>41121</v>
      </c>
      <c r="I3857" s="12" t="s">
        <v>1567</v>
      </c>
      <c r="J3857" s="12">
        <v>41122</v>
      </c>
      <c r="K3857" s="4">
        <v>4088</v>
      </c>
      <c r="L3857" s="1" t="s">
        <v>146</v>
      </c>
      <c r="M3857" s="1" t="s">
        <v>132</v>
      </c>
      <c r="N3857" s="1" t="s">
        <v>163</v>
      </c>
      <c r="O3857" s="1" t="s">
        <v>93</v>
      </c>
      <c r="P3857">
        <v>60</v>
      </c>
      <c r="Q3857">
        <v>27452</v>
      </c>
      <c r="R3857">
        <v>355777.92</v>
      </c>
      <c r="S3857">
        <v>12.96</v>
      </c>
      <c r="T3857">
        <v>0.22</v>
      </c>
      <c r="U3857">
        <f t="shared" si="1193"/>
        <v>355777.92000000004</v>
      </c>
      <c r="V3857">
        <f t="shared" si="1194"/>
        <v>1647120</v>
      </c>
      <c r="W3857" s="1" t="s">
        <v>160</v>
      </c>
      <c r="X3857" s="1" t="s">
        <v>1236</v>
      </c>
      <c r="Y3857" s="1" t="s">
        <v>161</v>
      </c>
      <c r="Z3857" s="3">
        <v>13722</v>
      </c>
      <c r="AA3857" s="4">
        <f t="shared" si="1198"/>
        <v>3090</v>
      </c>
      <c r="AB3857" s="4">
        <f t="shared" si="1202"/>
        <v>5257.5368116</v>
      </c>
      <c r="AC3857" s="4">
        <f t="shared" si="1203"/>
        <v>3090</v>
      </c>
      <c r="AD3857" s="4">
        <f t="shared" si="1199"/>
        <v>3494</v>
      </c>
      <c r="AE3857" s="3" t="s">
        <v>2190</v>
      </c>
      <c r="AF3857" s="3">
        <v>3090</v>
      </c>
      <c r="AG3857" s="4">
        <f>AI3857</f>
        <v>3090</v>
      </c>
      <c r="AH3857" s="4">
        <v>82493</v>
      </c>
      <c r="AI3857">
        <f t="shared" si="1195"/>
        <v>3090</v>
      </c>
      <c r="AJ3857" t="s">
        <v>2190</v>
      </c>
      <c r="AK3857" s="2">
        <v>11188.53</v>
      </c>
      <c r="AL3857" s="2">
        <f>AN3857</f>
        <v>11188.53</v>
      </c>
      <c r="AM3857" s="4">
        <v>82493</v>
      </c>
      <c r="AN3857">
        <f>INDEX($AJ$2:$AJ$6811,MATCH(AM3857,$A$2:$A$6811,0))</f>
        <v>11188.53</v>
      </c>
      <c r="AP3857">
        <v>498.8</v>
      </c>
      <c r="AQ3857">
        <v>498.8</v>
      </c>
      <c r="AR3857" s="4">
        <v>31</v>
      </c>
      <c r="AS3857" s="4">
        <v>7</v>
      </c>
      <c r="AT3857" s="4">
        <v>2012</v>
      </c>
      <c r="AU3857" s="4">
        <v>1</v>
      </c>
      <c r="AV3857" s="4">
        <v>8</v>
      </c>
      <c r="AW3857" s="4">
        <v>2012</v>
      </c>
      <c r="AX3857" t="str">
        <f t="shared" si="1196"/>
        <v>Delay</v>
      </c>
      <c r="AY3857">
        <f t="shared" si="1197"/>
        <v>1</v>
      </c>
    </row>
    <row r="3858" spans="1:51" x14ac:dyDescent="0.2">
      <c r="A3858" s="3">
        <v>85520</v>
      </c>
      <c r="B3858" s="1" t="s">
        <v>140</v>
      </c>
      <c r="C3858" s="1" t="s">
        <v>99</v>
      </c>
      <c r="D3858" s="1" t="s">
        <v>130</v>
      </c>
      <c r="E3858" s="1" t="s">
        <v>101</v>
      </c>
      <c r="F3858" s="1" t="s">
        <v>101</v>
      </c>
      <c r="G3858" s="13" t="s">
        <v>1411</v>
      </c>
      <c r="H3858" s="12">
        <v>41880</v>
      </c>
      <c r="I3858" s="12" t="s">
        <v>694</v>
      </c>
      <c r="J3858" s="12">
        <v>41918</v>
      </c>
      <c r="K3858" s="4">
        <v>6007</v>
      </c>
      <c r="L3858" s="1" t="s">
        <v>146</v>
      </c>
      <c r="M3858" s="1" t="s">
        <v>132</v>
      </c>
      <c r="N3858" s="1" t="s">
        <v>599</v>
      </c>
      <c r="O3858" s="1" t="s">
        <v>93</v>
      </c>
      <c r="P3858">
        <v>60</v>
      </c>
      <c r="Q3858">
        <v>57859</v>
      </c>
      <c r="R3858">
        <v>215814.07</v>
      </c>
      <c r="S3858">
        <v>3.73</v>
      </c>
      <c r="T3858">
        <v>0.06</v>
      </c>
      <c r="U3858">
        <f t="shared" si="1193"/>
        <v>215814.07</v>
      </c>
      <c r="V3858">
        <f t="shared" si="1194"/>
        <v>3471540</v>
      </c>
      <c r="W3858" s="1" t="s">
        <v>160</v>
      </c>
      <c r="X3858" s="1" t="s">
        <v>1236</v>
      </c>
      <c r="Y3858" s="1" t="s">
        <v>161</v>
      </c>
      <c r="Z3858" s="3">
        <v>11983</v>
      </c>
      <c r="AA3858" s="4">
        <f t="shared" si="1198"/>
        <v>3090</v>
      </c>
      <c r="AB3858" s="4">
        <f t="shared" si="1202"/>
        <v>8594.6381662000003</v>
      </c>
      <c r="AC3858" s="4">
        <f t="shared" si="1203"/>
        <v>3090</v>
      </c>
      <c r="AD3858" s="4">
        <f t="shared" si="1199"/>
        <v>3090</v>
      </c>
      <c r="AE3858" s="4">
        <v>3090</v>
      </c>
      <c r="AF3858" s="4">
        <v>3090</v>
      </c>
      <c r="AG3858" s="4">
        <f>AE3858</f>
        <v>3090</v>
      </c>
      <c r="AI3858" t="e">
        <f t="shared" si="1195"/>
        <v>#N/A</v>
      </c>
      <c r="AJ3858">
        <v>17858.3</v>
      </c>
      <c r="AK3858" s="2">
        <v>17858.3</v>
      </c>
      <c r="AL3858" s="2">
        <f>AJ3858</f>
        <v>17858.3</v>
      </c>
      <c r="AM3858" s="4"/>
      <c r="AN3858" t="e">
        <f>VLOOKUP([1]!Tabelle13[[#This Row],[Vlookup this ID for freight costs]],$AL$2:$AL$6811,2,FALSE)</f>
        <v>#REF!</v>
      </c>
      <c r="AP3858">
        <v>266.95999999999998</v>
      </c>
      <c r="AQ3858">
        <v>266.95999999999998</v>
      </c>
      <c r="AR3858" s="4">
        <v>29</v>
      </c>
      <c r="AS3858" s="4">
        <v>8</v>
      </c>
      <c r="AT3858" s="4">
        <v>2014</v>
      </c>
      <c r="AU3858" s="4">
        <v>6</v>
      </c>
      <c r="AV3858" s="4">
        <v>10</v>
      </c>
      <c r="AW3858" s="4">
        <v>2014</v>
      </c>
      <c r="AX3858" t="str">
        <f t="shared" si="1196"/>
        <v>Delay</v>
      </c>
      <c r="AY3858">
        <f t="shared" si="1197"/>
        <v>38</v>
      </c>
    </row>
    <row r="3859" spans="1:51" x14ac:dyDescent="0.2">
      <c r="A3859" s="3">
        <v>12622</v>
      </c>
      <c r="B3859" s="1" t="s">
        <v>133</v>
      </c>
      <c r="C3859" s="1" t="s">
        <v>51</v>
      </c>
      <c r="D3859" s="1" t="s">
        <v>130</v>
      </c>
      <c r="E3859" s="1" t="s">
        <v>53</v>
      </c>
      <c r="F3859" s="1" t="s">
        <v>53</v>
      </c>
      <c r="G3859" s="13" t="s">
        <v>899</v>
      </c>
      <c r="H3859" s="12">
        <v>39170</v>
      </c>
      <c r="I3859" s="12" t="s">
        <v>899</v>
      </c>
      <c r="J3859" s="12">
        <v>39170</v>
      </c>
      <c r="K3859" s="4">
        <v>91</v>
      </c>
      <c r="L3859" s="1" t="s">
        <v>146</v>
      </c>
      <c r="M3859" s="1" t="s">
        <v>132</v>
      </c>
      <c r="N3859" s="1" t="s">
        <v>778</v>
      </c>
      <c r="O3859" s="1" t="s">
        <v>93</v>
      </c>
      <c r="P3859">
        <v>240</v>
      </c>
      <c r="Q3859">
        <v>7707</v>
      </c>
      <c r="R3859">
        <v>18805.080000000002</v>
      </c>
      <c r="S3859">
        <v>2.44</v>
      </c>
      <c r="T3859">
        <v>0.01</v>
      </c>
      <c r="U3859">
        <f t="shared" si="1193"/>
        <v>18805.079999999998</v>
      </c>
      <c r="V3859">
        <f t="shared" si="1194"/>
        <v>1849680</v>
      </c>
      <c r="W3859" s="1" t="s">
        <v>204</v>
      </c>
      <c r="X3859" s="1" t="s">
        <v>1236</v>
      </c>
      <c r="Y3859" s="1" t="s">
        <v>205</v>
      </c>
      <c r="Z3859" s="3">
        <v>5782</v>
      </c>
      <c r="AA3859" s="4">
        <f>AB3859</f>
        <v>3090.95397</v>
      </c>
      <c r="AB3859" s="2">
        <f>2245.156962+0.109744*Q3859</f>
        <v>3090.95397</v>
      </c>
      <c r="AC3859" s="4">
        <f>AD3859</f>
        <v>3090.95397</v>
      </c>
      <c r="AD3859" s="4">
        <f t="shared" si="1199"/>
        <v>3090.95397</v>
      </c>
      <c r="AE3859" s="4" t="s">
        <v>62</v>
      </c>
      <c r="AG3859" s="4" t="str">
        <f>AE3859</f>
        <v>Weight Captured Separately</v>
      </c>
      <c r="AI3859" t="e">
        <f t="shared" si="1195"/>
        <v>#N/A</v>
      </c>
      <c r="AJ3859">
        <v>2123.04</v>
      </c>
      <c r="AK3859" s="2">
        <v>2123.04</v>
      </c>
      <c r="AL3859" s="2">
        <f>AJ3859</f>
        <v>2123.04</v>
      </c>
      <c r="AM3859" s="4"/>
      <c r="AN3859" t="e">
        <f>VLOOKUP([1]!Tabelle13[[#This Row],[Vlookup this ID for freight costs]],$AL$2:$AL$6811,2,FALSE)</f>
        <v>#REF!</v>
      </c>
      <c r="AO3859">
        <f>IF(AK:AK="",AC:AC*6.242+1.383 -2.844 + 3.145 -2.265  -2.026,AK:AK)</f>
        <v>2123.04</v>
      </c>
      <c r="AP3859">
        <v>0</v>
      </c>
      <c r="AR3859" s="4">
        <v>29</v>
      </c>
      <c r="AS3859" s="4">
        <v>4</v>
      </c>
      <c r="AT3859" s="4">
        <v>2007</v>
      </c>
      <c r="AU3859" s="4">
        <v>29</v>
      </c>
      <c r="AV3859" s="4">
        <v>4</v>
      </c>
      <c r="AW3859" s="4">
        <v>2007</v>
      </c>
      <c r="AX3859" t="str">
        <f t="shared" si="1196"/>
        <v>No Delay</v>
      </c>
      <c r="AY3859">
        <f t="shared" si="1197"/>
        <v>0</v>
      </c>
    </row>
    <row r="3860" spans="1:51" x14ac:dyDescent="0.2">
      <c r="A3860" s="3">
        <v>83469</v>
      </c>
      <c r="B3860" s="1" t="s">
        <v>215</v>
      </c>
      <c r="C3860" s="1" t="s">
        <v>89</v>
      </c>
      <c r="D3860" s="1" t="s">
        <v>130</v>
      </c>
      <c r="E3860" s="1" t="s">
        <v>53</v>
      </c>
      <c r="F3860" s="1" t="s">
        <v>53</v>
      </c>
      <c r="G3860" s="13" t="s">
        <v>1447</v>
      </c>
      <c r="H3860" s="12">
        <v>40512</v>
      </c>
      <c r="I3860" s="12" t="s">
        <v>2191</v>
      </c>
      <c r="J3860" s="12">
        <v>40521</v>
      </c>
      <c r="K3860" s="4">
        <v>2906</v>
      </c>
      <c r="L3860" s="1" t="s">
        <v>146</v>
      </c>
      <c r="M3860" s="1" t="s">
        <v>132</v>
      </c>
      <c r="N3860" s="1" t="s">
        <v>171</v>
      </c>
      <c r="O3860" s="1" t="s">
        <v>93</v>
      </c>
      <c r="P3860">
        <v>60</v>
      </c>
      <c r="Q3860">
        <v>8100</v>
      </c>
      <c r="R3860">
        <v>18873</v>
      </c>
      <c r="S3860">
        <v>2.33</v>
      </c>
      <c r="T3860">
        <v>0.04</v>
      </c>
      <c r="U3860">
        <f t="shared" si="1193"/>
        <v>18873</v>
      </c>
      <c r="V3860">
        <f t="shared" si="1194"/>
        <v>486000</v>
      </c>
      <c r="W3860" s="1" t="s">
        <v>179</v>
      </c>
      <c r="X3860" s="1" t="s">
        <v>1236</v>
      </c>
      <c r="Y3860" s="1" t="s">
        <v>156</v>
      </c>
      <c r="Z3860" s="3">
        <v>9211</v>
      </c>
      <c r="AA3860" s="4">
        <f t="shared" si="1198"/>
        <v>3093</v>
      </c>
      <c r="AB3860" s="4">
        <f t="shared" ref="AB3860:AB3872" si="1204" xml:space="preserve"> 2244.740206  + 0.1097478*Q3860</f>
        <v>3133.6973859999998</v>
      </c>
      <c r="AC3860" s="4">
        <f t="shared" ref="AC3860:AC3872" si="1205">AF3860</f>
        <v>3093</v>
      </c>
      <c r="AD3860" s="4">
        <f t="shared" si="1199"/>
        <v>1740</v>
      </c>
      <c r="AE3860" s="4">
        <v>3093</v>
      </c>
      <c r="AF3860" s="4">
        <v>3093</v>
      </c>
      <c r="AG3860" s="4">
        <f>AE3860</f>
        <v>3093</v>
      </c>
      <c r="AI3860" t="e">
        <f t="shared" si="1195"/>
        <v>#N/A</v>
      </c>
      <c r="AJ3860">
        <v>11235.05</v>
      </c>
      <c r="AK3860" s="2">
        <v>11235.05</v>
      </c>
      <c r="AL3860" s="2">
        <f>AJ3860</f>
        <v>11235.05</v>
      </c>
      <c r="AM3860" s="4"/>
      <c r="AN3860" t="e">
        <f>VLOOKUP([1]!Tabelle13[[#This Row],[Vlookup this ID for freight costs]],$AL$2:$AL$6811,2,FALSE)</f>
        <v>#REF!</v>
      </c>
      <c r="AP3860">
        <v>40.69</v>
      </c>
      <c r="AQ3860">
        <v>40.69</v>
      </c>
      <c r="AR3860" s="4">
        <v>30</v>
      </c>
      <c r="AS3860" s="4">
        <v>11</v>
      </c>
      <c r="AT3860" s="4">
        <v>2010</v>
      </c>
      <c r="AU3860" s="4">
        <v>9</v>
      </c>
      <c r="AV3860" s="4">
        <v>12</v>
      </c>
      <c r="AW3860" s="4">
        <v>2010</v>
      </c>
      <c r="AX3860" t="str">
        <f t="shared" si="1196"/>
        <v>Delay</v>
      </c>
      <c r="AY3860">
        <f t="shared" si="1197"/>
        <v>9</v>
      </c>
    </row>
    <row r="3861" spans="1:51" x14ac:dyDescent="0.2">
      <c r="A3861" s="3">
        <v>84608</v>
      </c>
      <c r="B3861" s="1" t="s">
        <v>215</v>
      </c>
      <c r="C3861" s="1" t="s">
        <v>89</v>
      </c>
      <c r="D3861" s="1" t="s">
        <v>130</v>
      </c>
      <c r="E3861" s="1" t="s">
        <v>53</v>
      </c>
      <c r="F3861" s="1" t="s">
        <v>53</v>
      </c>
      <c r="G3861" s="13" t="s">
        <v>1447</v>
      </c>
      <c r="H3861" s="12">
        <v>40512</v>
      </c>
      <c r="I3861" s="12" t="s">
        <v>2191</v>
      </c>
      <c r="J3861" s="12">
        <v>40521</v>
      </c>
      <c r="K3861" s="4">
        <v>2907</v>
      </c>
      <c r="L3861" s="1" t="s">
        <v>146</v>
      </c>
      <c r="M3861" s="1" t="s">
        <v>132</v>
      </c>
      <c r="N3861" s="1" t="s">
        <v>163</v>
      </c>
      <c r="O3861" s="1" t="s">
        <v>93</v>
      </c>
      <c r="P3861">
        <v>60</v>
      </c>
      <c r="Q3861">
        <v>600</v>
      </c>
      <c r="R3861">
        <v>9864</v>
      </c>
      <c r="S3861">
        <v>16.440000000000001</v>
      </c>
      <c r="T3861">
        <v>0.27</v>
      </c>
      <c r="U3861">
        <f t="shared" si="1193"/>
        <v>9864</v>
      </c>
      <c r="V3861">
        <f t="shared" si="1194"/>
        <v>36000</v>
      </c>
      <c r="W3861" s="1" t="s">
        <v>155</v>
      </c>
      <c r="X3861" s="1" t="s">
        <v>1236</v>
      </c>
      <c r="Y3861" s="1" t="s">
        <v>156</v>
      </c>
      <c r="Z3861" s="3">
        <v>9211</v>
      </c>
      <c r="AA3861" s="4">
        <f t="shared" si="1198"/>
        <v>3093</v>
      </c>
      <c r="AB3861" s="4">
        <f t="shared" si="1204"/>
        <v>2310.588886</v>
      </c>
      <c r="AC3861" s="4">
        <f t="shared" si="1205"/>
        <v>3093</v>
      </c>
      <c r="AD3861" s="4">
        <f t="shared" si="1199"/>
        <v>1448.4244248</v>
      </c>
      <c r="AE3861" s="3" t="s">
        <v>2192</v>
      </c>
      <c r="AF3861" s="3">
        <v>3093</v>
      </c>
      <c r="AG3861" s="4">
        <f>AI3861</f>
        <v>3093</v>
      </c>
      <c r="AH3861" s="4">
        <v>83469</v>
      </c>
      <c r="AI3861">
        <f t="shared" si="1195"/>
        <v>3093</v>
      </c>
      <c r="AJ3861" t="s">
        <v>2192</v>
      </c>
      <c r="AK3861" s="2">
        <v>11235.05</v>
      </c>
      <c r="AL3861" s="2">
        <f>AN3861</f>
        <v>11235.05</v>
      </c>
      <c r="AM3861" s="4">
        <v>83469</v>
      </c>
      <c r="AN3861">
        <f>INDEX($AJ$2:$AJ$6811,MATCH(AM3861,$A$2:$A$6811,0))</f>
        <v>11235.05</v>
      </c>
      <c r="AP3861">
        <v>21.27</v>
      </c>
      <c r="AQ3861">
        <v>21.27</v>
      </c>
      <c r="AR3861" s="4">
        <v>30</v>
      </c>
      <c r="AS3861" s="4">
        <v>11</v>
      </c>
      <c r="AT3861" s="4">
        <v>2010</v>
      </c>
      <c r="AU3861" s="4">
        <v>9</v>
      </c>
      <c r="AV3861" s="4">
        <v>12</v>
      </c>
      <c r="AW3861" s="4">
        <v>2010</v>
      </c>
      <c r="AX3861" t="str">
        <f t="shared" si="1196"/>
        <v>Delay</v>
      </c>
      <c r="AY3861">
        <f t="shared" si="1197"/>
        <v>9</v>
      </c>
    </row>
    <row r="3862" spans="1:51" x14ac:dyDescent="0.2">
      <c r="A3862" s="3">
        <v>85165</v>
      </c>
      <c r="B3862" s="1" t="s">
        <v>215</v>
      </c>
      <c r="C3862" s="1" t="s">
        <v>89</v>
      </c>
      <c r="D3862" s="1" t="s">
        <v>130</v>
      </c>
      <c r="E3862" s="1" t="s">
        <v>53</v>
      </c>
      <c r="F3862" s="1" t="s">
        <v>53</v>
      </c>
      <c r="G3862" s="13" t="s">
        <v>1447</v>
      </c>
      <c r="H3862" s="12">
        <v>40512</v>
      </c>
      <c r="I3862" s="12" t="s">
        <v>2191</v>
      </c>
      <c r="J3862" s="12">
        <v>40521</v>
      </c>
      <c r="K3862" s="4">
        <v>2909</v>
      </c>
      <c r="L3862" s="1" t="s">
        <v>146</v>
      </c>
      <c r="M3862" s="1" t="s">
        <v>132</v>
      </c>
      <c r="N3862" s="1" t="s">
        <v>970</v>
      </c>
      <c r="O3862" s="1" t="s">
        <v>93</v>
      </c>
      <c r="P3862">
        <v>240</v>
      </c>
      <c r="Q3862">
        <v>551</v>
      </c>
      <c r="R3862">
        <v>1113.02</v>
      </c>
      <c r="S3862">
        <v>2.02</v>
      </c>
      <c r="T3862">
        <v>0.01</v>
      </c>
      <c r="U3862">
        <f t="shared" si="1193"/>
        <v>1113.02</v>
      </c>
      <c r="V3862">
        <f t="shared" si="1194"/>
        <v>132240</v>
      </c>
      <c r="W3862" s="1" t="s">
        <v>155</v>
      </c>
      <c r="X3862" s="1" t="s">
        <v>1236</v>
      </c>
      <c r="Y3862" s="1" t="s">
        <v>156</v>
      </c>
      <c r="Z3862" s="3">
        <v>9211</v>
      </c>
      <c r="AA3862" s="4">
        <f t="shared" si="1198"/>
        <v>3093</v>
      </c>
      <c r="AB3862" s="4">
        <f t="shared" si="1204"/>
        <v>2305.2112437999999</v>
      </c>
      <c r="AC3862" s="4">
        <f t="shared" si="1205"/>
        <v>3093</v>
      </c>
      <c r="AD3862" s="4">
        <f t="shared" si="1199"/>
        <v>3093</v>
      </c>
      <c r="AE3862" s="3" t="s">
        <v>2192</v>
      </c>
      <c r="AF3862" s="3">
        <v>3093</v>
      </c>
      <c r="AG3862" s="4">
        <f>AI3862</f>
        <v>3093</v>
      </c>
      <c r="AH3862" s="4">
        <v>83469</v>
      </c>
      <c r="AI3862">
        <f t="shared" si="1195"/>
        <v>3093</v>
      </c>
      <c r="AJ3862" t="s">
        <v>2192</v>
      </c>
      <c r="AK3862" s="2">
        <v>11235.05</v>
      </c>
      <c r="AL3862" s="2">
        <f>AN3862</f>
        <v>11235.05</v>
      </c>
      <c r="AM3862" s="4">
        <v>83469</v>
      </c>
      <c r="AN3862">
        <f>INDEX($AJ$2:$AJ$6811,MATCH(AM3862,$A$2:$A$6811,0))</f>
        <v>11235.05</v>
      </c>
      <c r="AP3862">
        <v>2.4</v>
      </c>
      <c r="AQ3862">
        <v>2.4</v>
      </c>
      <c r="AR3862" s="4">
        <v>30</v>
      </c>
      <c r="AS3862" s="4">
        <v>11</v>
      </c>
      <c r="AT3862" s="4">
        <v>2010</v>
      </c>
      <c r="AU3862" s="4">
        <v>9</v>
      </c>
      <c r="AV3862" s="4">
        <v>12</v>
      </c>
      <c r="AW3862" s="4">
        <v>2010</v>
      </c>
      <c r="AX3862" t="str">
        <f t="shared" si="1196"/>
        <v>Delay</v>
      </c>
      <c r="AY3862">
        <f t="shared" si="1197"/>
        <v>9</v>
      </c>
    </row>
    <row r="3863" spans="1:51" x14ac:dyDescent="0.2">
      <c r="A3863" s="3">
        <v>85724</v>
      </c>
      <c r="B3863" s="1" t="s">
        <v>215</v>
      </c>
      <c r="C3863" s="1" t="s">
        <v>89</v>
      </c>
      <c r="D3863" s="1" t="s">
        <v>130</v>
      </c>
      <c r="E3863" s="1" t="s">
        <v>53</v>
      </c>
      <c r="F3863" s="1" t="s">
        <v>53</v>
      </c>
      <c r="G3863" s="13" t="s">
        <v>1447</v>
      </c>
      <c r="H3863" s="12">
        <v>40512</v>
      </c>
      <c r="I3863" s="12" t="s">
        <v>2191</v>
      </c>
      <c r="J3863" s="12">
        <v>40521</v>
      </c>
      <c r="K3863" s="4">
        <v>2910</v>
      </c>
      <c r="L3863" s="1" t="s">
        <v>146</v>
      </c>
      <c r="M3863" s="1" t="s">
        <v>132</v>
      </c>
      <c r="N3863" s="1" t="s">
        <v>231</v>
      </c>
      <c r="O3863" s="1" t="s">
        <v>93</v>
      </c>
      <c r="P3863">
        <v>60</v>
      </c>
      <c r="Q3863">
        <v>1013</v>
      </c>
      <c r="R3863">
        <v>1448.59</v>
      </c>
      <c r="S3863">
        <v>1.43</v>
      </c>
      <c r="T3863">
        <v>0.02</v>
      </c>
      <c r="U3863">
        <f t="shared" si="1193"/>
        <v>1448.59</v>
      </c>
      <c r="V3863">
        <f t="shared" si="1194"/>
        <v>60780</v>
      </c>
      <c r="W3863" s="1" t="s">
        <v>155</v>
      </c>
      <c r="X3863" s="1" t="s">
        <v>1236</v>
      </c>
      <c r="Y3863" s="1" t="s">
        <v>156</v>
      </c>
      <c r="Z3863" s="3">
        <v>9211</v>
      </c>
      <c r="AA3863" s="4">
        <f t="shared" si="1198"/>
        <v>3093</v>
      </c>
      <c r="AB3863" s="4">
        <f t="shared" si="1204"/>
        <v>2355.9147273999997</v>
      </c>
      <c r="AC3863" s="4">
        <f t="shared" si="1205"/>
        <v>3093</v>
      </c>
      <c r="AD3863" s="4">
        <f t="shared" si="1199"/>
        <v>1670</v>
      </c>
      <c r="AE3863" s="3" t="s">
        <v>2192</v>
      </c>
      <c r="AF3863" s="3">
        <v>3093</v>
      </c>
      <c r="AG3863" s="4">
        <f>AI3863</f>
        <v>3093</v>
      </c>
      <c r="AH3863" s="4">
        <v>83469</v>
      </c>
      <c r="AI3863">
        <f t="shared" si="1195"/>
        <v>3093</v>
      </c>
      <c r="AJ3863" t="s">
        <v>2192</v>
      </c>
      <c r="AK3863" s="2">
        <v>11235.05</v>
      </c>
      <c r="AL3863" s="2">
        <f>AN3863</f>
        <v>11235.05</v>
      </c>
      <c r="AM3863" s="4">
        <v>83469</v>
      </c>
      <c r="AN3863">
        <f>INDEX($AJ$2:$AJ$6811,MATCH(AM3863,$A$2:$A$6811,0))</f>
        <v>11235.05</v>
      </c>
      <c r="AP3863">
        <v>3.12</v>
      </c>
      <c r="AQ3863">
        <v>3.12</v>
      </c>
      <c r="AR3863" s="4">
        <v>30</v>
      </c>
      <c r="AS3863" s="4">
        <v>11</v>
      </c>
      <c r="AT3863" s="4">
        <v>2010</v>
      </c>
      <c r="AU3863" s="4">
        <v>9</v>
      </c>
      <c r="AV3863" s="4">
        <v>12</v>
      </c>
      <c r="AW3863" s="4">
        <v>2010</v>
      </c>
      <c r="AX3863" t="str">
        <f t="shared" si="1196"/>
        <v>Delay</v>
      </c>
      <c r="AY3863">
        <f t="shared" si="1197"/>
        <v>9</v>
      </c>
    </row>
    <row r="3864" spans="1:51" x14ac:dyDescent="0.2">
      <c r="A3864" s="3">
        <v>84609</v>
      </c>
      <c r="B3864" s="1" t="s">
        <v>215</v>
      </c>
      <c r="C3864" s="1" t="s">
        <v>89</v>
      </c>
      <c r="D3864" s="1" t="s">
        <v>130</v>
      </c>
      <c r="E3864" s="1" t="s">
        <v>53</v>
      </c>
      <c r="F3864" s="1" t="s">
        <v>53</v>
      </c>
      <c r="G3864" s="13" t="s">
        <v>1447</v>
      </c>
      <c r="H3864" s="12">
        <v>40512</v>
      </c>
      <c r="I3864" s="12" t="s">
        <v>2191</v>
      </c>
      <c r="J3864" s="12">
        <v>40521</v>
      </c>
      <c r="K3864" s="4">
        <v>2908</v>
      </c>
      <c r="L3864" s="1" t="s">
        <v>146</v>
      </c>
      <c r="M3864" s="1" t="s">
        <v>132</v>
      </c>
      <c r="N3864" s="1" t="s">
        <v>2193</v>
      </c>
      <c r="O3864" s="1" t="s">
        <v>93</v>
      </c>
      <c r="P3864">
        <v>200</v>
      </c>
      <c r="Q3864">
        <v>6551</v>
      </c>
      <c r="R3864">
        <v>8778.34</v>
      </c>
      <c r="S3864">
        <v>1.34</v>
      </c>
      <c r="T3864">
        <v>0.01</v>
      </c>
      <c r="U3864">
        <f t="shared" si="1193"/>
        <v>8778.34</v>
      </c>
      <c r="V3864">
        <f t="shared" si="1194"/>
        <v>1310200</v>
      </c>
      <c r="W3864" s="1" t="s">
        <v>155</v>
      </c>
      <c r="X3864" s="1" t="s">
        <v>1236</v>
      </c>
      <c r="Y3864" s="1" t="s">
        <v>156</v>
      </c>
      <c r="Z3864" s="3">
        <v>9211</v>
      </c>
      <c r="AA3864" s="4">
        <f t="shared" si="1198"/>
        <v>3093</v>
      </c>
      <c r="AB3864" s="4">
        <f t="shared" si="1204"/>
        <v>2963.6980438000001</v>
      </c>
      <c r="AC3864" s="4">
        <f t="shared" si="1205"/>
        <v>3093</v>
      </c>
      <c r="AD3864" s="4">
        <f t="shared" si="1199"/>
        <v>3093</v>
      </c>
      <c r="AE3864" s="3" t="s">
        <v>2192</v>
      </c>
      <c r="AF3864" s="3">
        <v>3093</v>
      </c>
      <c r="AG3864" s="4">
        <f>AI3864</f>
        <v>3093</v>
      </c>
      <c r="AH3864" s="4">
        <v>83469</v>
      </c>
      <c r="AI3864">
        <f t="shared" si="1195"/>
        <v>3093</v>
      </c>
      <c r="AJ3864" t="s">
        <v>2192</v>
      </c>
      <c r="AK3864" s="2">
        <v>11235.05</v>
      </c>
      <c r="AL3864" s="2">
        <f>AN3864</f>
        <v>11235.05</v>
      </c>
      <c r="AM3864" s="4">
        <v>83469</v>
      </c>
      <c r="AN3864">
        <f>INDEX($AJ$2:$AJ$6811,MATCH(AM3864,$A$2:$A$6811,0))</f>
        <v>11235.05</v>
      </c>
      <c r="AP3864">
        <v>18.93</v>
      </c>
      <c r="AQ3864">
        <v>18.93</v>
      </c>
      <c r="AR3864" s="4">
        <v>30</v>
      </c>
      <c r="AS3864" s="4">
        <v>11</v>
      </c>
      <c r="AT3864" s="4">
        <v>2010</v>
      </c>
      <c r="AU3864" s="4">
        <v>9</v>
      </c>
      <c r="AV3864" s="4">
        <v>12</v>
      </c>
      <c r="AW3864" s="4">
        <v>2010</v>
      </c>
      <c r="AX3864" t="str">
        <f t="shared" si="1196"/>
        <v>Delay</v>
      </c>
      <c r="AY3864">
        <f t="shared" si="1197"/>
        <v>9</v>
      </c>
    </row>
    <row r="3865" spans="1:51" x14ac:dyDescent="0.2">
      <c r="A3865" s="3">
        <v>85725</v>
      </c>
      <c r="B3865" s="1" t="s">
        <v>215</v>
      </c>
      <c r="C3865" s="1" t="s">
        <v>89</v>
      </c>
      <c r="D3865" s="1" t="s">
        <v>130</v>
      </c>
      <c r="E3865" s="1" t="s">
        <v>53</v>
      </c>
      <c r="F3865" s="1" t="s">
        <v>53</v>
      </c>
      <c r="G3865" s="13" t="s">
        <v>1447</v>
      </c>
      <c r="H3865" s="12">
        <v>40512</v>
      </c>
      <c r="I3865" s="12" t="s">
        <v>2191</v>
      </c>
      <c r="J3865" s="12">
        <v>40521</v>
      </c>
      <c r="K3865" s="4">
        <v>2911</v>
      </c>
      <c r="L3865" s="1" t="s">
        <v>146</v>
      </c>
      <c r="M3865" s="1" t="s">
        <v>132</v>
      </c>
      <c r="N3865" s="1" t="s">
        <v>1032</v>
      </c>
      <c r="O3865" s="1" t="s">
        <v>93</v>
      </c>
      <c r="P3865">
        <v>240</v>
      </c>
      <c r="Q3865">
        <v>4200</v>
      </c>
      <c r="R3865">
        <v>8190</v>
      </c>
      <c r="S3865">
        <v>1.95</v>
      </c>
      <c r="T3865">
        <v>0.01</v>
      </c>
      <c r="U3865">
        <f t="shared" si="1193"/>
        <v>8190</v>
      </c>
      <c r="V3865">
        <f t="shared" si="1194"/>
        <v>1008000</v>
      </c>
      <c r="W3865" s="1" t="s">
        <v>155</v>
      </c>
      <c r="X3865" s="1" t="s">
        <v>1236</v>
      </c>
      <c r="Y3865" s="1" t="s">
        <v>156</v>
      </c>
      <c r="Z3865" s="3">
        <v>9211</v>
      </c>
      <c r="AA3865" s="4">
        <f t="shared" si="1198"/>
        <v>3093</v>
      </c>
      <c r="AB3865" s="4">
        <f t="shared" si="1204"/>
        <v>2705.6809659999999</v>
      </c>
      <c r="AC3865" s="4">
        <f t="shared" si="1205"/>
        <v>3093</v>
      </c>
      <c r="AD3865" s="4">
        <f t="shared" si="1199"/>
        <v>3093</v>
      </c>
      <c r="AE3865" s="3" t="s">
        <v>2192</v>
      </c>
      <c r="AF3865" s="3">
        <v>3093</v>
      </c>
      <c r="AG3865" s="4">
        <f>AI3865</f>
        <v>3093</v>
      </c>
      <c r="AH3865" s="4">
        <v>83469</v>
      </c>
      <c r="AI3865">
        <f t="shared" si="1195"/>
        <v>3093</v>
      </c>
      <c r="AJ3865" t="s">
        <v>2192</v>
      </c>
      <c r="AK3865" s="2">
        <v>11235.05</v>
      </c>
      <c r="AL3865" s="2">
        <f>AN3865</f>
        <v>11235.05</v>
      </c>
      <c r="AM3865" s="4">
        <v>83469</v>
      </c>
      <c r="AN3865">
        <f>INDEX($AJ$2:$AJ$6811,MATCH(AM3865,$A$2:$A$6811,0))</f>
        <v>11235.05</v>
      </c>
      <c r="AP3865">
        <v>17.66</v>
      </c>
      <c r="AQ3865">
        <v>17.66</v>
      </c>
      <c r="AR3865" s="4">
        <v>30</v>
      </c>
      <c r="AS3865" s="4">
        <v>11</v>
      </c>
      <c r="AT3865" s="4">
        <v>2010</v>
      </c>
      <c r="AU3865" s="4">
        <v>9</v>
      </c>
      <c r="AV3865" s="4">
        <v>12</v>
      </c>
      <c r="AW3865" s="4">
        <v>2010</v>
      </c>
      <c r="AX3865" t="str">
        <f t="shared" si="1196"/>
        <v>Delay</v>
      </c>
      <c r="AY3865">
        <f t="shared" si="1197"/>
        <v>9</v>
      </c>
    </row>
    <row r="3866" spans="1:51" x14ac:dyDescent="0.2">
      <c r="A3866" s="3">
        <v>57538</v>
      </c>
      <c r="B3866" s="1" t="s">
        <v>168</v>
      </c>
      <c r="C3866" s="1" t="s">
        <v>150</v>
      </c>
      <c r="D3866" s="1" t="s">
        <v>100</v>
      </c>
      <c r="E3866" s="1" t="s">
        <v>253</v>
      </c>
      <c r="F3866" s="1" t="s">
        <v>253</v>
      </c>
      <c r="G3866" s="13" t="s">
        <v>2059</v>
      </c>
      <c r="H3866" s="12">
        <v>40697</v>
      </c>
      <c r="I3866" s="12" t="s">
        <v>2059</v>
      </c>
      <c r="J3866" s="12">
        <v>40697</v>
      </c>
      <c r="K3866" s="4">
        <v>3223</v>
      </c>
      <c r="L3866" s="1" t="s">
        <v>146</v>
      </c>
      <c r="M3866" s="1" t="s">
        <v>170</v>
      </c>
      <c r="N3866" s="1" t="s">
        <v>284</v>
      </c>
      <c r="O3866" s="1" t="s">
        <v>93</v>
      </c>
      <c r="P3866">
        <v>30</v>
      </c>
      <c r="Q3866">
        <v>55000</v>
      </c>
      <c r="R3866">
        <v>131450</v>
      </c>
      <c r="S3866">
        <v>2.39</v>
      </c>
      <c r="T3866">
        <v>0.08</v>
      </c>
      <c r="U3866">
        <f t="shared" si="1193"/>
        <v>131450</v>
      </c>
      <c r="V3866">
        <f t="shared" si="1194"/>
        <v>1650000</v>
      </c>
      <c r="W3866" s="1" t="s">
        <v>155</v>
      </c>
      <c r="X3866" s="1" t="s">
        <v>1236</v>
      </c>
      <c r="Y3866" s="1" t="s">
        <v>156</v>
      </c>
      <c r="Z3866" s="3">
        <v>8107</v>
      </c>
      <c r="AA3866" s="4">
        <f t="shared" si="1198"/>
        <v>3099</v>
      </c>
      <c r="AB3866" s="4">
        <f t="shared" si="1204"/>
        <v>8280.8692059999994</v>
      </c>
      <c r="AC3866" s="4">
        <f t="shared" si="1205"/>
        <v>3099</v>
      </c>
      <c r="AD3866" s="4">
        <f t="shared" si="1199"/>
        <v>3512</v>
      </c>
      <c r="AE3866" s="4">
        <v>3099</v>
      </c>
      <c r="AF3866" s="4">
        <v>3099</v>
      </c>
      <c r="AG3866" s="4">
        <f>AE3866</f>
        <v>3099</v>
      </c>
      <c r="AI3866" t="e">
        <f t="shared" si="1195"/>
        <v>#N/A</v>
      </c>
      <c r="AJ3866">
        <v>7321.43</v>
      </c>
      <c r="AK3866" s="2">
        <v>7321.43</v>
      </c>
      <c r="AL3866" s="2">
        <f>AJ3866</f>
        <v>7321.43</v>
      </c>
      <c r="AM3866" s="4"/>
      <c r="AN3866" t="e">
        <f>VLOOKUP([1]!Tabelle13[[#This Row],[Vlookup this ID for freight costs]],$AL$2:$AL$6811,2,FALSE)</f>
        <v>#REF!</v>
      </c>
      <c r="AP3866">
        <v>283.41000000000003</v>
      </c>
      <c r="AQ3866">
        <v>283.41000000000003</v>
      </c>
      <c r="AR3866" s="4">
        <v>3</v>
      </c>
      <c r="AS3866" s="4">
        <v>6</v>
      </c>
      <c r="AT3866" s="4">
        <v>2011</v>
      </c>
      <c r="AU3866" s="4">
        <v>3</v>
      </c>
      <c r="AV3866" s="4">
        <v>6</v>
      </c>
      <c r="AW3866" s="4">
        <v>2011</v>
      </c>
      <c r="AX3866" t="str">
        <f t="shared" si="1196"/>
        <v>No Delay</v>
      </c>
      <c r="AY3866">
        <f t="shared" si="1197"/>
        <v>0</v>
      </c>
    </row>
    <row r="3867" spans="1:51" x14ac:dyDescent="0.2">
      <c r="A3867" s="3">
        <v>28908</v>
      </c>
      <c r="B3867" s="1" t="s">
        <v>168</v>
      </c>
      <c r="C3867" s="1" t="s">
        <v>150</v>
      </c>
      <c r="D3867" s="1" t="s">
        <v>100</v>
      </c>
      <c r="E3867" s="1" t="s">
        <v>53</v>
      </c>
      <c r="F3867" s="1" t="s">
        <v>53</v>
      </c>
      <c r="G3867" s="13" t="s">
        <v>1314</v>
      </c>
      <c r="H3867" s="12">
        <v>40520</v>
      </c>
      <c r="I3867" s="12" t="s">
        <v>1314</v>
      </c>
      <c r="J3867" s="12">
        <v>40520</v>
      </c>
      <c r="K3867" s="4">
        <v>2898</v>
      </c>
      <c r="L3867" s="1" t="s">
        <v>146</v>
      </c>
      <c r="M3867" s="1" t="s">
        <v>170</v>
      </c>
      <c r="N3867" s="1" t="s">
        <v>265</v>
      </c>
      <c r="O3867" s="1" t="s">
        <v>93</v>
      </c>
      <c r="P3867">
        <v>60</v>
      </c>
      <c r="Q3867">
        <v>26369</v>
      </c>
      <c r="R3867">
        <v>76997.48</v>
      </c>
      <c r="S3867">
        <v>2.92</v>
      </c>
      <c r="T3867">
        <v>0.05</v>
      </c>
      <c r="U3867">
        <f t="shared" si="1193"/>
        <v>76997.48</v>
      </c>
      <c r="V3867">
        <f t="shared" si="1194"/>
        <v>1582140</v>
      </c>
      <c r="W3867" s="1" t="s">
        <v>155</v>
      </c>
      <c r="X3867" s="1" t="s">
        <v>1236</v>
      </c>
      <c r="Y3867" s="1" t="s">
        <v>156</v>
      </c>
      <c r="Z3867" s="3">
        <v>8107</v>
      </c>
      <c r="AA3867" s="4">
        <f t="shared" si="1198"/>
        <v>3110</v>
      </c>
      <c r="AB3867" s="4">
        <f t="shared" si="1204"/>
        <v>5138.6799442000001</v>
      </c>
      <c r="AC3867" s="4">
        <f t="shared" si="1205"/>
        <v>3110</v>
      </c>
      <c r="AD3867" s="4">
        <f t="shared" si="1199"/>
        <v>3110</v>
      </c>
      <c r="AE3867" s="4">
        <v>3110</v>
      </c>
      <c r="AF3867" s="4">
        <v>3110</v>
      </c>
      <c r="AG3867" s="4">
        <f>AE3867</f>
        <v>3110</v>
      </c>
      <c r="AI3867" t="e">
        <f t="shared" si="1195"/>
        <v>#N/A</v>
      </c>
      <c r="AJ3867">
        <v>5159.33</v>
      </c>
      <c r="AK3867" s="2">
        <v>5159.33</v>
      </c>
      <c r="AL3867" s="2">
        <f>AJ3867</f>
        <v>5159.33</v>
      </c>
      <c r="AM3867" s="4"/>
      <c r="AN3867" t="e">
        <f>VLOOKUP([1]!Tabelle13[[#This Row],[Vlookup this ID for freight costs]],$AL$2:$AL$6811,2,FALSE)</f>
        <v>#REF!</v>
      </c>
      <c r="AP3867">
        <v>166.01</v>
      </c>
      <c r="AQ3867">
        <v>166.01</v>
      </c>
      <c r="AR3867" s="4">
        <v>8</v>
      </c>
      <c r="AS3867" s="4">
        <v>12</v>
      </c>
      <c r="AT3867" s="4">
        <v>2010</v>
      </c>
      <c r="AU3867" s="4">
        <v>8</v>
      </c>
      <c r="AV3867" s="4">
        <v>12</v>
      </c>
      <c r="AW3867" s="4">
        <v>2010</v>
      </c>
      <c r="AX3867" t="str">
        <f t="shared" si="1196"/>
        <v>No Delay</v>
      </c>
      <c r="AY3867">
        <f t="shared" si="1197"/>
        <v>0</v>
      </c>
    </row>
    <row r="3868" spans="1:51" x14ac:dyDescent="0.2">
      <c r="A3868" s="3">
        <v>55253</v>
      </c>
      <c r="B3868" s="1" t="s">
        <v>168</v>
      </c>
      <c r="C3868" s="1" t="s">
        <v>150</v>
      </c>
      <c r="D3868" s="1" t="s">
        <v>100</v>
      </c>
      <c r="E3868" s="1" t="s">
        <v>53</v>
      </c>
      <c r="F3868" s="1" t="s">
        <v>53</v>
      </c>
      <c r="G3868" s="13" t="s">
        <v>1314</v>
      </c>
      <c r="H3868" s="12">
        <v>40520</v>
      </c>
      <c r="I3868" s="12" t="s">
        <v>1314</v>
      </c>
      <c r="J3868" s="12">
        <v>40520</v>
      </c>
      <c r="K3868" s="4">
        <v>2903</v>
      </c>
      <c r="L3868" s="1" t="s">
        <v>146</v>
      </c>
      <c r="M3868" s="1" t="s">
        <v>170</v>
      </c>
      <c r="N3868" s="1" t="s">
        <v>265</v>
      </c>
      <c r="O3868" s="1" t="s">
        <v>93</v>
      </c>
      <c r="P3868">
        <v>60</v>
      </c>
      <c r="Q3868">
        <v>26400</v>
      </c>
      <c r="R3868">
        <v>77088</v>
      </c>
      <c r="S3868">
        <v>2.92</v>
      </c>
      <c r="T3868">
        <v>0.05</v>
      </c>
      <c r="U3868">
        <f t="shared" si="1193"/>
        <v>77088</v>
      </c>
      <c r="V3868">
        <f t="shared" si="1194"/>
        <v>1584000</v>
      </c>
      <c r="W3868" s="1" t="s">
        <v>155</v>
      </c>
      <c r="X3868" s="1" t="s">
        <v>1236</v>
      </c>
      <c r="Y3868" s="1" t="s">
        <v>156</v>
      </c>
      <c r="Z3868" s="3">
        <v>8107</v>
      </c>
      <c r="AA3868" s="4">
        <f t="shared" si="1198"/>
        <v>3113</v>
      </c>
      <c r="AB3868" s="4">
        <f t="shared" si="1204"/>
        <v>5142.0821260000002</v>
      </c>
      <c r="AC3868" s="4">
        <f t="shared" si="1205"/>
        <v>3113</v>
      </c>
      <c r="AD3868" s="4">
        <f t="shared" si="1199"/>
        <v>4262.5</v>
      </c>
      <c r="AE3868" s="4">
        <v>3113</v>
      </c>
      <c r="AF3868" s="4">
        <v>3113</v>
      </c>
      <c r="AG3868" s="4">
        <f>AE3868</f>
        <v>3113</v>
      </c>
      <c r="AI3868" t="e">
        <f t="shared" si="1195"/>
        <v>#N/A</v>
      </c>
      <c r="AJ3868">
        <v>5159.33</v>
      </c>
      <c r="AK3868" s="2">
        <v>5159.33</v>
      </c>
      <c r="AL3868" s="2">
        <f>AJ3868</f>
        <v>5159.33</v>
      </c>
      <c r="AM3868" s="4"/>
      <c r="AN3868" t="e">
        <f>VLOOKUP([1]!Tabelle13[[#This Row],[Vlookup this ID for freight costs]],$AL$2:$AL$6811,2,FALSE)</f>
        <v>#REF!</v>
      </c>
      <c r="AP3868">
        <v>166.2</v>
      </c>
      <c r="AQ3868">
        <v>166.2</v>
      </c>
      <c r="AR3868" s="4">
        <v>8</v>
      </c>
      <c r="AS3868" s="4">
        <v>12</v>
      </c>
      <c r="AT3868" s="4">
        <v>2010</v>
      </c>
      <c r="AU3868" s="4">
        <v>8</v>
      </c>
      <c r="AV3868" s="4">
        <v>12</v>
      </c>
      <c r="AW3868" s="4">
        <v>2010</v>
      </c>
      <c r="AX3868" t="str">
        <f t="shared" si="1196"/>
        <v>No Delay</v>
      </c>
      <c r="AY3868">
        <f t="shared" si="1197"/>
        <v>0</v>
      </c>
    </row>
    <row r="3869" spans="1:51" x14ac:dyDescent="0.2">
      <c r="A3869" s="3">
        <v>12661</v>
      </c>
      <c r="B3869" s="1" t="s">
        <v>88</v>
      </c>
      <c r="C3869" s="1" t="s">
        <v>89</v>
      </c>
      <c r="D3869" s="1" t="s">
        <v>130</v>
      </c>
      <c r="E3869" s="1"/>
      <c r="F3869" s="1" t="s">
        <v>107</v>
      </c>
      <c r="G3869" s="13" t="s">
        <v>1627</v>
      </c>
      <c r="H3869" s="12">
        <v>39254</v>
      </c>
      <c r="I3869" s="12" t="s">
        <v>1627</v>
      </c>
      <c r="J3869" s="12">
        <v>39254</v>
      </c>
      <c r="K3869" s="4">
        <v>207</v>
      </c>
      <c r="L3869" s="1" t="s">
        <v>146</v>
      </c>
      <c r="M3869" s="1" t="s">
        <v>132</v>
      </c>
      <c r="N3869" s="1" t="s">
        <v>275</v>
      </c>
      <c r="O3869" s="1" t="s">
        <v>93</v>
      </c>
      <c r="P3869">
        <v>60</v>
      </c>
      <c r="Q3869">
        <v>35074</v>
      </c>
      <c r="R3869">
        <v>374590.32</v>
      </c>
      <c r="S3869">
        <v>10.68</v>
      </c>
      <c r="T3869">
        <v>0.18</v>
      </c>
      <c r="U3869">
        <f t="shared" si="1193"/>
        <v>374590.32</v>
      </c>
      <c r="V3869">
        <f t="shared" si="1194"/>
        <v>2104440</v>
      </c>
      <c r="W3869" s="1" t="s">
        <v>155</v>
      </c>
      <c r="X3869" s="1" t="s">
        <v>1236</v>
      </c>
      <c r="Y3869" s="1" t="s">
        <v>156</v>
      </c>
      <c r="Z3869" s="3">
        <v>9211</v>
      </c>
      <c r="AA3869" s="4">
        <f t="shared" si="1198"/>
        <v>3116</v>
      </c>
      <c r="AB3869" s="4">
        <f t="shared" si="1204"/>
        <v>6094.0345432000004</v>
      </c>
      <c r="AC3869" s="4">
        <f t="shared" si="1205"/>
        <v>3116</v>
      </c>
      <c r="AD3869" s="4">
        <f t="shared" si="1199"/>
        <v>3116</v>
      </c>
      <c r="AE3869" s="4">
        <v>3116</v>
      </c>
      <c r="AF3869" s="4">
        <v>3116</v>
      </c>
      <c r="AG3869" s="4">
        <f>AE3869</f>
        <v>3116</v>
      </c>
      <c r="AI3869" t="e">
        <f t="shared" si="1195"/>
        <v>#N/A</v>
      </c>
      <c r="AJ3869">
        <v>1478</v>
      </c>
      <c r="AK3869" s="2">
        <v>1478</v>
      </c>
      <c r="AL3869" s="2">
        <f>AJ3869</f>
        <v>1478</v>
      </c>
      <c r="AM3869" s="4"/>
      <c r="AN3869" t="e">
        <f>VLOOKUP([1]!Tabelle13[[#This Row],[Vlookup this ID for freight costs]],$AL$2:$AL$6811,2,FALSE)</f>
        <v>#REF!</v>
      </c>
      <c r="AP3869">
        <v>0</v>
      </c>
      <c r="AR3869" s="4">
        <v>21</v>
      </c>
      <c r="AS3869" s="4">
        <v>6</v>
      </c>
      <c r="AT3869" s="4">
        <v>2007</v>
      </c>
      <c r="AU3869" s="4">
        <v>21</v>
      </c>
      <c r="AV3869" s="4">
        <v>6</v>
      </c>
      <c r="AW3869" s="4">
        <v>2007</v>
      </c>
      <c r="AX3869" t="str">
        <f t="shared" si="1196"/>
        <v>No Delay</v>
      </c>
      <c r="AY3869">
        <f t="shared" si="1197"/>
        <v>0</v>
      </c>
    </row>
    <row r="3870" spans="1:51" x14ac:dyDescent="0.2">
      <c r="A3870" s="3">
        <v>82653</v>
      </c>
      <c r="B3870" s="1" t="s">
        <v>50</v>
      </c>
      <c r="C3870" s="1" t="s">
        <v>51</v>
      </c>
      <c r="D3870" s="1" t="s">
        <v>130</v>
      </c>
      <c r="E3870" s="1" t="s">
        <v>101</v>
      </c>
      <c r="F3870" s="1" t="s">
        <v>101</v>
      </c>
      <c r="G3870" s="13" t="s">
        <v>2194</v>
      </c>
      <c r="H3870" s="12">
        <v>41793</v>
      </c>
      <c r="I3870" s="12" t="s">
        <v>500</v>
      </c>
      <c r="J3870" s="12">
        <v>41801</v>
      </c>
      <c r="K3870" s="4">
        <v>5516</v>
      </c>
      <c r="L3870" s="1" t="s">
        <v>146</v>
      </c>
      <c r="M3870" s="1" t="s">
        <v>132</v>
      </c>
      <c r="N3870" s="1" t="s">
        <v>163</v>
      </c>
      <c r="O3870" s="1" t="s">
        <v>93</v>
      </c>
      <c r="P3870">
        <v>60</v>
      </c>
      <c r="Q3870">
        <v>10000</v>
      </c>
      <c r="R3870">
        <v>113600</v>
      </c>
      <c r="S3870">
        <v>11.36</v>
      </c>
      <c r="T3870">
        <v>0.19</v>
      </c>
      <c r="U3870">
        <f t="shared" si="1193"/>
        <v>113600</v>
      </c>
      <c r="V3870">
        <f t="shared" si="1194"/>
        <v>600000</v>
      </c>
      <c r="W3870" s="1" t="s">
        <v>160</v>
      </c>
      <c r="X3870" s="1" t="s">
        <v>1236</v>
      </c>
      <c r="Y3870" s="1" t="s">
        <v>161</v>
      </c>
      <c r="Z3870" s="3">
        <v>14186</v>
      </c>
      <c r="AA3870" s="4">
        <f t="shared" si="1198"/>
        <v>3118</v>
      </c>
      <c r="AB3870" s="4">
        <f t="shared" si="1204"/>
        <v>3342.218206</v>
      </c>
      <c r="AC3870" s="4">
        <f t="shared" si="1205"/>
        <v>3118</v>
      </c>
      <c r="AD3870" s="4">
        <f t="shared" si="1199"/>
        <v>2327.143150923077</v>
      </c>
      <c r="AE3870" s="4">
        <v>3118</v>
      </c>
      <c r="AF3870" s="4">
        <v>3118</v>
      </c>
      <c r="AG3870" s="4">
        <f>AE3870</f>
        <v>3118</v>
      </c>
      <c r="AI3870" t="e">
        <f t="shared" si="1195"/>
        <v>#N/A</v>
      </c>
      <c r="AJ3870">
        <v>4768.0600000000004</v>
      </c>
      <c r="AK3870" s="2">
        <v>4768.0600000000004</v>
      </c>
      <c r="AL3870" s="2">
        <f>AJ3870</f>
        <v>4768.0600000000004</v>
      </c>
      <c r="AM3870" s="4"/>
      <c r="AN3870" t="e">
        <f>VLOOKUP([1]!Tabelle13[[#This Row],[Vlookup this ID for freight costs]],$AL$2:$AL$6811,2,FALSE)</f>
        <v>#REF!</v>
      </c>
      <c r="AP3870">
        <v>140.52000000000001</v>
      </c>
      <c r="AQ3870">
        <v>140.52000000000001</v>
      </c>
      <c r="AR3870" s="4">
        <v>3</v>
      </c>
      <c r="AS3870" s="4">
        <v>6</v>
      </c>
      <c r="AT3870" s="4">
        <v>2014</v>
      </c>
      <c r="AU3870" s="4">
        <v>11</v>
      </c>
      <c r="AV3870" s="4">
        <v>6</v>
      </c>
      <c r="AW3870" s="4">
        <v>2014</v>
      </c>
      <c r="AX3870" t="str">
        <f t="shared" si="1196"/>
        <v>Delay</v>
      </c>
      <c r="AY3870">
        <f t="shared" si="1197"/>
        <v>8</v>
      </c>
    </row>
    <row r="3871" spans="1:51" x14ac:dyDescent="0.2">
      <c r="A3871" s="3">
        <v>84898</v>
      </c>
      <c r="B3871" s="1" t="s">
        <v>50</v>
      </c>
      <c r="C3871" s="1" t="s">
        <v>51</v>
      </c>
      <c r="D3871" s="1" t="s">
        <v>130</v>
      </c>
      <c r="E3871" s="1" t="s">
        <v>101</v>
      </c>
      <c r="F3871" s="1" t="s">
        <v>101</v>
      </c>
      <c r="G3871" s="13" t="s">
        <v>2194</v>
      </c>
      <c r="H3871" s="12">
        <v>41793</v>
      </c>
      <c r="I3871" s="12" t="s">
        <v>500</v>
      </c>
      <c r="J3871" s="12">
        <v>41801</v>
      </c>
      <c r="K3871" s="4">
        <v>5527</v>
      </c>
      <c r="L3871" s="1" t="s">
        <v>146</v>
      </c>
      <c r="M3871" s="1" t="s">
        <v>132</v>
      </c>
      <c r="N3871" s="1" t="s">
        <v>275</v>
      </c>
      <c r="O3871" s="1" t="s">
        <v>93</v>
      </c>
      <c r="P3871">
        <v>60</v>
      </c>
      <c r="Q3871">
        <v>25000</v>
      </c>
      <c r="R3871">
        <v>168250</v>
      </c>
      <c r="S3871">
        <v>6.73</v>
      </c>
      <c r="T3871">
        <v>0.11</v>
      </c>
      <c r="U3871">
        <f t="shared" si="1193"/>
        <v>168250</v>
      </c>
      <c r="V3871">
        <f t="shared" si="1194"/>
        <v>1500000</v>
      </c>
      <c r="W3871" s="1" t="s">
        <v>155</v>
      </c>
      <c r="X3871" s="1" t="s">
        <v>1236</v>
      </c>
      <c r="Y3871" s="1" t="s">
        <v>156</v>
      </c>
      <c r="Z3871" s="3">
        <v>14703</v>
      </c>
      <c r="AA3871" s="4">
        <f t="shared" si="1198"/>
        <v>3118</v>
      </c>
      <c r="AB3871" s="4">
        <f t="shared" si="1204"/>
        <v>4988.4352060000001</v>
      </c>
      <c r="AC3871" s="4">
        <f t="shared" si="1205"/>
        <v>3118</v>
      </c>
      <c r="AD3871" s="4">
        <f t="shared" si="1199"/>
        <v>4849.6774836969707</v>
      </c>
      <c r="AE3871" s="3" t="s">
        <v>2195</v>
      </c>
      <c r="AF3871" s="3">
        <v>3118</v>
      </c>
      <c r="AG3871" s="4">
        <f>AI3871</f>
        <v>3118</v>
      </c>
      <c r="AH3871" s="4">
        <v>82653</v>
      </c>
      <c r="AI3871">
        <f t="shared" si="1195"/>
        <v>3118</v>
      </c>
      <c r="AJ3871" t="s">
        <v>2195</v>
      </c>
      <c r="AK3871" s="2">
        <v>4768.0600000000004</v>
      </c>
      <c r="AL3871" s="2">
        <f>AN3871</f>
        <v>4768.0600000000004</v>
      </c>
      <c r="AM3871" s="4">
        <v>82653</v>
      </c>
      <c r="AN3871">
        <f>INDEX($AJ$2:$AJ$6811,MATCH(AM3871,$A$2:$A$6811,0))</f>
        <v>4768.0600000000004</v>
      </c>
      <c r="AP3871">
        <v>208.13</v>
      </c>
      <c r="AQ3871">
        <v>208.13</v>
      </c>
      <c r="AR3871" s="4">
        <v>3</v>
      </c>
      <c r="AS3871" s="4">
        <v>6</v>
      </c>
      <c r="AT3871" s="4">
        <v>2014</v>
      </c>
      <c r="AU3871" s="4">
        <v>11</v>
      </c>
      <c r="AV3871" s="4">
        <v>6</v>
      </c>
      <c r="AW3871" s="4">
        <v>2014</v>
      </c>
      <c r="AX3871" t="str">
        <f t="shared" si="1196"/>
        <v>Delay</v>
      </c>
      <c r="AY3871">
        <f t="shared" si="1197"/>
        <v>8</v>
      </c>
    </row>
    <row r="3872" spans="1:51" x14ac:dyDescent="0.2">
      <c r="A3872" s="3">
        <v>11404</v>
      </c>
      <c r="B3872" s="1" t="s">
        <v>119</v>
      </c>
      <c r="C3872" s="1" t="s">
        <v>114</v>
      </c>
      <c r="D3872" s="1" t="s">
        <v>130</v>
      </c>
      <c r="E3872" s="1"/>
      <c r="F3872" s="1" t="s">
        <v>107</v>
      </c>
      <c r="G3872" s="13" t="s">
        <v>2196</v>
      </c>
      <c r="H3872" s="12">
        <v>39238</v>
      </c>
      <c r="I3872" s="12" t="s">
        <v>2196</v>
      </c>
      <c r="J3872" s="12">
        <v>39238</v>
      </c>
      <c r="K3872" s="4">
        <v>174</v>
      </c>
      <c r="L3872" s="1" t="s">
        <v>146</v>
      </c>
      <c r="M3872" s="1" t="s">
        <v>132</v>
      </c>
      <c r="N3872" s="1" t="s">
        <v>265</v>
      </c>
      <c r="O3872" s="1" t="s">
        <v>93</v>
      </c>
      <c r="P3872">
        <v>60</v>
      </c>
      <c r="Q3872">
        <v>33333</v>
      </c>
      <c r="R3872">
        <v>122332.11</v>
      </c>
      <c r="S3872">
        <v>3.67</v>
      </c>
      <c r="T3872">
        <v>0.06</v>
      </c>
      <c r="U3872">
        <f t="shared" si="1193"/>
        <v>122332.11</v>
      </c>
      <c r="V3872">
        <f t="shared" si="1194"/>
        <v>1999980</v>
      </c>
      <c r="W3872" s="1" t="s">
        <v>155</v>
      </c>
      <c r="X3872" s="1" t="s">
        <v>1236</v>
      </c>
      <c r="Y3872" s="1" t="s">
        <v>156</v>
      </c>
      <c r="Z3872" s="3">
        <v>6648</v>
      </c>
      <c r="AA3872" s="4">
        <f t="shared" si="1198"/>
        <v>3118</v>
      </c>
      <c r="AB3872" s="4">
        <f t="shared" si="1204"/>
        <v>5902.9636234</v>
      </c>
      <c r="AC3872" s="4">
        <f t="shared" si="1205"/>
        <v>3118</v>
      </c>
      <c r="AD3872" s="4">
        <f t="shared" si="1199"/>
        <v>5867.5</v>
      </c>
      <c r="AE3872" s="4">
        <v>3118</v>
      </c>
      <c r="AF3872" s="4">
        <v>3118</v>
      </c>
      <c r="AG3872" s="4">
        <f t="shared" ref="AG3872:AG3877" si="1206">AE3872</f>
        <v>3118</v>
      </c>
      <c r="AH3872" s="4">
        <v>82281</v>
      </c>
      <c r="AI3872">
        <f t="shared" si="1195"/>
        <v>363</v>
      </c>
      <c r="AJ3872" t="s">
        <v>81</v>
      </c>
      <c r="AK3872" s="2"/>
      <c r="AL3872" s="2" t="str">
        <f t="shared" ref="AL3872:AL3877" si="1207">AJ3872</f>
        <v>Freight Included in Commodity Cost</v>
      </c>
      <c r="AM3872" s="4"/>
      <c r="AN3872" t="e">
        <f>VLOOKUP([1]!Tabelle13[[#This Row],[Vlookup this ID for freight costs]],$AL$2:$AL$6811,2,FALSE)</f>
        <v>#REF!</v>
      </c>
      <c r="AP3872">
        <v>0</v>
      </c>
      <c r="AR3872" s="4">
        <v>5</v>
      </c>
      <c r="AS3872" s="4">
        <v>6</v>
      </c>
      <c r="AT3872" s="4">
        <v>2007</v>
      </c>
      <c r="AU3872" s="4">
        <v>5</v>
      </c>
      <c r="AV3872" s="4">
        <v>6</v>
      </c>
      <c r="AW3872" s="4">
        <v>2007</v>
      </c>
      <c r="AX3872" t="str">
        <f t="shared" si="1196"/>
        <v>No Delay</v>
      </c>
      <c r="AY3872">
        <f t="shared" si="1197"/>
        <v>0</v>
      </c>
    </row>
    <row r="3873" spans="1:51" x14ac:dyDescent="0.2">
      <c r="A3873" s="3">
        <v>37775</v>
      </c>
      <c r="B3873" s="1" t="s">
        <v>328</v>
      </c>
      <c r="C3873" s="1" t="s">
        <v>150</v>
      </c>
      <c r="D3873" s="1" t="s">
        <v>100</v>
      </c>
      <c r="E3873" s="1" t="s">
        <v>101</v>
      </c>
      <c r="F3873" s="1" t="s">
        <v>101</v>
      </c>
      <c r="G3873" s="13" t="s">
        <v>2121</v>
      </c>
      <c r="H3873" s="12">
        <v>40205</v>
      </c>
      <c r="I3873" s="12" t="s">
        <v>2121</v>
      </c>
      <c r="J3873" s="12">
        <v>40205</v>
      </c>
      <c r="K3873" s="4">
        <v>2166</v>
      </c>
      <c r="L3873" s="1" t="s">
        <v>146</v>
      </c>
      <c r="M3873" s="1" t="s">
        <v>1920</v>
      </c>
      <c r="N3873" s="1" t="s">
        <v>221</v>
      </c>
      <c r="O3873" s="1" t="s">
        <v>93</v>
      </c>
      <c r="P3873">
        <v>60</v>
      </c>
      <c r="Q3873">
        <v>8000</v>
      </c>
      <c r="R3873">
        <v>36968.239999999998</v>
      </c>
      <c r="S3873">
        <v>4.62</v>
      </c>
      <c r="T3873">
        <v>0.08</v>
      </c>
      <c r="U3873">
        <f t="shared" si="1193"/>
        <v>36960</v>
      </c>
      <c r="V3873">
        <f t="shared" si="1194"/>
        <v>480000</v>
      </c>
      <c r="W3873" s="1" t="s">
        <v>155</v>
      </c>
      <c r="X3873" s="1" t="s">
        <v>1236</v>
      </c>
      <c r="Y3873" s="1" t="s">
        <v>156</v>
      </c>
      <c r="Z3873" s="3">
        <v>16635</v>
      </c>
      <c r="AA3873" s="4">
        <f t="shared" ref="AA3873:AA3875" si="1208">AB3873</f>
        <v>3123.1089620000002</v>
      </c>
      <c r="AB3873" s="2">
        <f t="shared" ref="AB3873:AB3875" si="1209">2245.156962+0.109744*Q3873</f>
        <v>3123.1089620000002</v>
      </c>
      <c r="AC3873" s="4">
        <f>AD3873</f>
        <v>2448.6967088571432</v>
      </c>
      <c r="AD3873" s="4">
        <f t="shared" si="1199"/>
        <v>2448.6967088571432</v>
      </c>
      <c r="AE3873" s="4" t="s">
        <v>62</v>
      </c>
      <c r="AG3873" s="4" t="str">
        <f t="shared" si="1206"/>
        <v>Weight Captured Separately</v>
      </c>
      <c r="AI3873" t="e">
        <f t="shared" si="1195"/>
        <v>#N/A</v>
      </c>
      <c r="AJ3873" t="s">
        <v>81</v>
      </c>
      <c r="AK3873" s="2"/>
      <c r="AL3873" s="2" t="str">
        <f t="shared" si="1207"/>
        <v>Freight Included in Commodity Cost</v>
      </c>
      <c r="AM3873" s="4"/>
      <c r="AN3873" t="e">
        <f>VLOOKUP([1]!Tabelle13[[#This Row],[Vlookup this ID for freight costs]],$AL$2:$AL$6811,2,FALSE)</f>
        <v>#REF!</v>
      </c>
      <c r="AO3873">
        <f t="shared" ref="AO3873:AO3875" si="1210">IF(AK:AK="",AC:AC*6.242+1.383 -2.844 + 3.145 -2.265  -2.026,AK:AK)</f>
        <v>15282.15785668629</v>
      </c>
      <c r="AP3873">
        <v>72.459999999999994</v>
      </c>
      <c r="AQ3873">
        <v>72.459999999999994</v>
      </c>
      <c r="AR3873" s="4">
        <v>27</v>
      </c>
      <c r="AS3873" s="4">
        <v>1</v>
      </c>
      <c r="AT3873" s="4">
        <v>2010</v>
      </c>
      <c r="AU3873" s="4">
        <v>27</v>
      </c>
      <c r="AV3873" s="4">
        <v>1</v>
      </c>
      <c r="AW3873" s="4">
        <v>2010</v>
      </c>
      <c r="AX3873" t="str">
        <f t="shared" si="1196"/>
        <v>No Delay</v>
      </c>
      <c r="AY3873">
        <f t="shared" si="1197"/>
        <v>0</v>
      </c>
    </row>
    <row r="3874" spans="1:51" x14ac:dyDescent="0.2">
      <c r="A3874" s="3">
        <v>23509</v>
      </c>
      <c r="B3874" s="1" t="s">
        <v>328</v>
      </c>
      <c r="C3874" s="1" t="s">
        <v>150</v>
      </c>
      <c r="D3874" s="1" t="s">
        <v>100</v>
      </c>
      <c r="E3874" s="1" t="s">
        <v>101</v>
      </c>
      <c r="F3874" s="1" t="s">
        <v>101</v>
      </c>
      <c r="G3874" s="13" t="s">
        <v>2025</v>
      </c>
      <c r="H3874" s="12">
        <v>40037</v>
      </c>
      <c r="I3874" s="12" t="s">
        <v>2025</v>
      </c>
      <c r="J3874" s="12">
        <v>40037</v>
      </c>
      <c r="K3874" s="4">
        <v>1745</v>
      </c>
      <c r="L3874" s="1" t="s">
        <v>146</v>
      </c>
      <c r="M3874" s="1" t="s">
        <v>1920</v>
      </c>
      <c r="N3874" s="1" t="s">
        <v>392</v>
      </c>
      <c r="O3874" s="1" t="s">
        <v>393</v>
      </c>
      <c r="P3874">
        <v>120</v>
      </c>
      <c r="Q3874">
        <v>8000</v>
      </c>
      <c r="R3874">
        <v>375880.98</v>
      </c>
      <c r="S3874">
        <v>46.99</v>
      </c>
      <c r="T3874">
        <v>0.39</v>
      </c>
      <c r="U3874">
        <f t="shared" si="1193"/>
        <v>375920</v>
      </c>
      <c r="V3874">
        <f t="shared" si="1194"/>
        <v>960000</v>
      </c>
      <c r="W3874" s="1" t="s">
        <v>394</v>
      </c>
      <c r="X3874" s="1" t="s">
        <v>112</v>
      </c>
      <c r="Y3874" s="1" t="s">
        <v>112</v>
      </c>
      <c r="Z3874" s="3">
        <v>14398</v>
      </c>
      <c r="AA3874" s="4">
        <f t="shared" si="1208"/>
        <v>3123.1089620000002</v>
      </c>
      <c r="AB3874" s="2">
        <f t="shared" si="1209"/>
        <v>3123.1089620000002</v>
      </c>
      <c r="AC3874" s="4">
        <f>AD3874</f>
        <v>4097.53486075</v>
      </c>
      <c r="AD3874" s="4">
        <f t="shared" si="1199"/>
        <v>4097.53486075</v>
      </c>
      <c r="AE3874" s="4" t="s">
        <v>62</v>
      </c>
      <c r="AG3874" s="4" t="str">
        <f t="shared" si="1206"/>
        <v>Weight Captured Separately</v>
      </c>
      <c r="AI3874" t="e">
        <f t="shared" si="1195"/>
        <v>#N/A</v>
      </c>
      <c r="AJ3874" t="s">
        <v>81</v>
      </c>
      <c r="AK3874" s="2"/>
      <c r="AL3874" s="2" t="str">
        <f t="shared" si="1207"/>
        <v>Freight Included in Commodity Cost</v>
      </c>
      <c r="AM3874" s="4"/>
      <c r="AN3874" t="e">
        <f>VLOOKUP([1]!Tabelle13[[#This Row],[Vlookup this ID for freight costs]],$AL$2:$AL$6811,2,FALSE)</f>
        <v>#REF!</v>
      </c>
      <c r="AO3874">
        <f t="shared" si="1210"/>
        <v>25574.205600801499</v>
      </c>
      <c r="AP3874">
        <v>736.73</v>
      </c>
      <c r="AQ3874">
        <v>736.73</v>
      </c>
      <c r="AR3874" s="4">
        <v>12</v>
      </c>
      <c r="AS3874" s="4">
        <v>8</v>
      </c>
      <c r="AT3874" s="4">
        <v>2009</v>
      </c>
      <c r="AU3874" s="4">
        <v>12</v>
      </c>
      <c r="AV3874" s="4">
        <v>8</v>
      </c>
      <c r="AW3874" s="4">
        <v>2009</v>
      </c>
      <c r="AX3874" t="str">
        <f t="shared" si="1196"/>
        <v>No Delay</v>
      </c>
      <c r="AY3874">
        <f t="shared" si="1197"/>
        <v>0</v>
      </c>
    </row>
    <row r="3875" spans="1:51" x14ac:dyDescent="0.2">
      <c r="A3875" s="3">
        <v>28862</v>
      </c>
      <c r="B3875" s="1" t="s">
        <v>328</v>
      </c>
      <c r="C3875" s="1" t="s">
        <v>150</v>
      </c>
      <c r="D3875" s="1" t="s">
        <v>100</v>
      </c>
      <c r="E3875" s="1" t="s">
        <v>101</v>
      </c>
      <c r="F3875" s="1" t="s">
        <v>101</v>
      </c>
      <c r="G3875" s="13" t="s">
        <v>988</v>
      </c>
      <c r="H3875" s="12">
        <v>40067</v>
      </c>
      <c r="I3875" s="12" t="s">
        <v>988</v>
      </c>
      <c r="J3875" s="12">
        <v>40067</v>
      </c>
      <c r="K3875" s="4">
        <v>1815</v>
      </c>
      <c r="L3875" s="1" t="s">
        <v>146</v>
      </c>
      <c r="M3875" s="1" t="s">
        <v>1920</v>
      </c>
      <c r="N3875" s="1" t="s">
        <v>392</v>
      </c>
      <c r="O3875" s="1" t="s">
        <v>393</v>
      </c>
      <c r="P3875">
        <v>120</v>
      </c>
      <c r="Q3875">
        <v>8000</v>
      </c>
      <c r="R3875">
        <v>375880.98</v>
      </c>
      <c r="S3875">
        <v>46.99</v>
      </c>
      <c r="T3875">
        <v>0.39</v>
      </c>
      <c r="U3875">
        <f t="shared" si="1193"/>
        <v>375920</v>
      </c>
      <c r="V3875">
        <f t="shared" si="1194"/>
        <v>960000</v>
      </c>
      <c r="W3875" s="1" t="s">
        <v>394</v>
      </c>
      <c r="X3875" s="1" t="s">
        <v>112</v>
      </c>
      <c r="Y3875" s="1" t="s">
        <v>112</v>
      </c>
      <c r="Z3875" s="3">
        <v>14398</v>
      </c>
      <c r="AA3875" s="4">
        <f t="shared" si="1208"/>
        <v>3123.1089620000002</v>
      </c>
      <c r="AB3875" s="2">
        <f t="shared" si="1209"/>
        <v>3123.1089620000002</v>
      </c>
      <c r="AC3875" s="4">
        <f>AD3875</f>
        <v>4097.53486075</v>
      </c>
      <c r="AD3875" s="4">
        <f t="shared" si="1199"/>
        <v>4097.53486075</v>
      </c>
      <c r="AE3875" s="4" t="s">
        <v>62</v>
      </c>
      <c r="AG3875" s="4" t="str">
        <f t="shared" si="1206"/>
        <v>Weight Captured Separately</v>
      </c>
      <c r="AI3875" t="e">
        <f t="shared" si="1195"/>
        <v>#N/A</v>
      </c>
      <c r="AJ3875" t="s">
        <v>81</v>
      </c>
      <c r="AK3875" s="2"/>
      <c r="AL3875" s="2" t="str">
        <f t="shared" si="1207"/>
        <v>Freight Included in Commodity Cost</v>
      </c>
      <c r="AM3875" s="4"/>
      <c r="AN3875" t="e">
        <f>VLOOKUP([1]!Tabelle13[[#This Row],[Vlookup this ID for freight costs]],$AL$2:$AL$6811,2,FALSE)</f>
        <v>#REF!</v>
      </c>
      <c r="AO3875">
        <f t="shared" si="1210"/>
        <v>25574.205600801499</v>
      </c>
      <c r="AP3875">
        <v>736.73</v>
      </c>
      <c r="AQ3875">
        <v>736.73</v>
      </c>
      <c r="AR3875" s="4">
        <v>11</v>
      </c>
      <c r="AS3875" s="4">
        <v>9</v>
      </c>
      <c r="AT3875" s="4">
        <v>2009</v>
      </c>
      <c r="AU3875" s="4">
        <v>11</v>
      </c>
      <c r="AV3875" s="4">
        <v>9</v>
      </c>
      <c r="AW3875" s="4">
        <v>2009</v>
      </c>
      <c r="AX3875" t="str">
        <f t="shared" si="1196"/>
        <v>No Delay</v>
      </c>
      <c r="AY3875">
        <f t="shared" si="1197"/>
        <v>0</v>
      </c>
    </row>
    <row r="3876" spans="1:51" x14ac:dyDescent="0.2">
      <c r="A3876" s="3">
        <v>86343</v>
      </c>
      <c r="B3876" s="1" t="s">
        <v>172</v>
      </c>
      <c r="C3876" s="1" t="s">
        <v>114</v>
      </c>
      <c r="D3876" s="1" t="s">
        <v>130</v>
      </c>
      <c r="E3876" s="1" t="s">
        <v>101</v>
      </c>
      <c r="F3876" s="1" t="s">
        <v>101</v>
      </c>
      <c r="G3876" s="13" t="s">
        <v>1481</v>
      </c>
      <c r="H3876" s="12">
        <v>40486</v>
      </c>
      <c r="I3876" s="12" t="s">
        <v>1651</v>
      </c>
      <c r="J3876" s="12">
        <v>40473</v>
      </c>
      <c r="K3876" s="4">
        <v>2800</v>
      </c>
      <c r="L3876" s="1" t="s">
        <v>146</v>
      </c>
      <c r="M3876" s="1" t="s">
        <v>132</v>
      </c>
      <c r="N3876" s="1" t="s">
        <v>206</v>
      </c>
      <c r="O3876" s="1" t="s">
        <v>93</v>
      </c>
      <c r="P3876">
        <v>60</v>
      </c>
      <c r="Q3876">
        <v>40900</v>
      </c>
      <c r="R3876">
        <v>134152</v>
      </c>
      <c r="S3876">
        <v>3.28</v>
      </c>
      <c r="T3876">
        <v>0.05</v>
      </c>
      <c r="U3876">
        <f t="shared" si="1193"/>
        <v>134152</v>
      </c>
      <c r="V3876">
        <f t="shared" si="1194"/>
        <v>2454000</v>
      </c>
      <c r="W3876" s="1" t="s">
        <v>204</v>
      </c>
      <c r="X3876" s="1" t="s">
        <v>1236</v>
      </c>
      <c r="Y3876" s="1" t="s">
        <v>205</v>
      </c>
      <c r="Z3876" s="3">
        <v>14286</v>
      </c>
      <c r="AA3876" s="4">
        <f t="shared" si="1198"/>
        <v>3127</v>
      </c>
      <c r="AB3876" s="4">
        <f xml:space="preserve"> 2244.740206  + 0.1097478*Q3876</f>
        <v>6733.4252259999994</v>
      </c>
      <c r="AC3876" s="4">
        <f>AF3876</f>
        <v>3127</v>
      </c>
      <c r="AD3876" s="4">
        <f t="shared" si="1199"/>
        <v>3127</v>
      </c>
      <c r="AE3876" s="4">
        <v>3127</v>
      </c>
      <c r="AF3876" s="4">
        <v>3127</v>
      </c>
      <c r="AG3876" s="4">
        <f t="shared" si="1206"/>
        <v>3127</v>
      </c>
      <c r="AI3876" t="e">
        <f t="shared" si="1195"/>
        <v>#N/A</v>
      </c>
      <c r="AJ3876">
        <v>8109.92</v>
      </c>
      <c r="AK3876" s="2">
        <v>8109.92</v>
      </c>
      <c r="AL3876" s="2">
        <f t="shared" si="1207"/>
        <v>8109.92</v>
      </c>
      <c r="AM3876" s="4"/>
      <c r="AN3876" t="e">
        <f>VLOOKUP([1]!Tabelle13[[#This Row],[Vlookup this ID for freight costs]],$AL$2:$AL$6811,2,FALSE)</f>
        <v>#REF!</v>
      </c>
      <c r="AP3876">
        <v>289.23</v>
      </c>
      <c r="AQ3876">
        <v>289.23</v>
      </c>
      <c r="AR3876" s="4">
        <v>4</v>
      </c>
      <c r="AS3876" s="4">
        <v>11</v>
      </c>
      <c r="AT3876" s="4">
        <v>2010</v>
      </c>
      <c r="AU3876" s="4">
        <v>22</v>
      </c>
      <c r="AV3876" s="4">
        <v>10</v>
      </c>
      <c r="AW3876" s="4">
        <v>2010</v>
      </c>
      <c r="AX3876" t="str">
        <f t="shared" si="1196"/>
        <v>No Delay</v>
      </c>
      <c r="AY3876">
        <f t="shared" si="1197"/>
        <v>0</v>
      </c>
    </row>
    <row r="3877" spans="1:51" x14ac:dyDescent="0.2">
      <c r="A3877" s="3">
        <v>83165</v>
      </c>
      <c r="B3877" s="1" t="s">
        <v>50</v>
      </c>
      <c r="C3877" s="1" t="s">
        <v>51</v>
      </c>
      <c r="D3877" s="1" t="s">
        <v>130</v>
      </c>
      <c r="E3877" s="1" t="s">
        <v>101</v>
      </c>
      <c r="F3877" s="1" t="s">
        <v>101</v>
      </c>
      <c r="G3877" s="13" t="s">
        <v>628</v>
      </c>
      <c r="H3877" s="12">
        <v>41593</v>
      </c>
      <c r="I3877" s="12" t="s">
        <v>2197</v>
      </c>
      <c r="J3877" s="12">
        <v>41565</v>
      </c>
      <c r="K3877" s="4">
        <v>4978</v>
      </c>
      <c r="L3877" s="1" t="s">
        <v>146</v>
      </c>
      <c r="M3877" s="1" t="s">
        <v>132</v>
      </c>
      <c r="N3877" s="1" t="s">
        <v>1524</v>
      </c>
      <c r="O3877" s="1" t="s">
        <v>93</v>
      </c>
      <c r="P3877">
        <v>30</v>
      </c>
      <c r="Q3877">
        <v>16584</v>
      </c>
      <c r="R3877">
        <v>184911.6</v>
      </c>
      <c r="S3877">
        <v>11.15</v>
      </c>
      <c r="T3877">
        <v>0.37</v>
      </c>
      <c r="U3877">
        <f t="shared" si="1193"/>
        <v>184911.6</v>
      </c>
      <c r="V3877">
        <f t="shared" si="1194"/>
        <v>497520</v>
      </c>
      <c r="W3877" s="1" t="s">
        <v>160</v>
      </c>
      <c r="X3877" s="1" t="s">
        <v>1236</v>
      </c>
      <c r="Y3877" s="1" t="s">
        <v>161</v>
      </c>
      <c r="Z3877" s="3">
        <v>14186</v>
      </c>
      <c r="AA3877" s="4">
        <f t="shared" si="1198"/>
        <v>3132</v>
      </c>
      <c r="AB3877" s="4">
        <f xml:space="preserve"> 2244.740206  + 0.1097478*Q3877</f>
        <v>4064.7977212000001</v>
      </c>
      <c r="AC3877" s="4">
        <f>AF3877</f>
        <v>3132</v>
      </c>
      <c r="AD3877" s="4">
        <f t="shared" si="1199"/>
        <v>3132</v>
      </c>
      <c r="AE3877" s="4">
        <v>3132</v>
      </c>
      <c r="AF3877" s="4">
        <v>3132</v>
      </c>
      <c r="AG3877" s="4">
        <f t="shared" si="1206"/>
        <v>3132</v>
      </c>
      <c r="AI3877" t="e">
        <f t="shared" si="1195"/>
        <v>#N/A</v>
      </c>
      <c r="AJ3877">
        <v>7700</v>
      </c>
      <c r="AK3877" s="2">
        <v>7700</v>
      </c>
      <c r="AL3877" s="2">
        <f t="shared" si="1207"/>
        <v>7700</v>
      </c>
      <c r="AM3877" s="4"/>
      <c r="AN3877" t="e">
        <f>VLOOKUP([1]!Tabelle13[[#This Row],[Vlookup this ID for freight costs]],$AL$2:$AL$6811,2,FALSE)</f>
        <v>#REF!</v>
      </c>
      <c r="AP3877">
        <v>228.74</v>
      </c>
      <c r="AQ3877">
        <v>228.74</v>
      </c>
      <c r="AR3877" s="4">
        <v>15</v>
      </c>
      <c r="AS3877" s="4">
        <v>11</v>
      </c>
      <c r="AT3877" s="4">
        <v>2013</v>
      </c>
      <c r="AU3877" s="4">
        <v>18</v>
      </c>
      <c r="AV3877" s="4">
        <v>10</v>
      </c>
      <c r="AW3877" s="4">
        <v>2013</v>
      </c>
      <c r="AX3877" t="str">
        <f t="shared" si="1196"/>
        <v>No Delay</v>
      </c>
      <c r="AY3877">
        <f t="shared" si="1197"/>
        <v>0</v>
      </c>
    </row>
    <row r="3878" spans="1:51" x14ac:dyDescent="0.2">
      <c r="A3878" s="3">
        <v>84294</v>
      </c>
      <c r="B3878" s="1" t="s">
        <v>50</v>
      </c>
      <c r="C3878" s="1" t="s">
        <v>51</v>
      </c>
      <c r="D3878" s="1" t="s">
        <v>130</v>
      </c>
      <c r="E3878" s="1" t="s">
        <v>101</v>
      </c>
      <c r="F3878" s="1" t="s">
        <v>101</v>
      </c>
      <c r="G3878" s="13" t="s">
        <v>628</v>
      </c>
      <c r="H3878" s="12">
        <v>41593</v>
      </c>
      <c r="I3878" s="12" t="s">
        <v>2197</v>
      </c>
      <c r="J3878" s="12">
        <v>41565</v>
      </c>
      <c r="K3878" s="4">
        <v>4979</v>
      </c>
      <c r="L3878" s="1" t="s">
        <v>146</v>
      </c>
      <c r="M3878" s="1" t="s">
        <v>132</v>
      </c>
      <c r="N3878" s="1" t="s">
        <v>178</v>
      </c>
      <c r="O3878" s="1" t="s">
        <v>93</v>
      </c>
      <c r="P3878">
        <v>60</v>
      </c>
      <c r="Q3878">
        <v>21410</v>
      </c>
      <c r="R3878">
        <v>133812.5</v>
      </c>
      <c r="S3878">
        <v>6.25</v>
      </c>
      <c r="T3878">
        <v>0.1</v>
      </c>
      <c r="U3878">
        <f t="shared" si="1193"/>
        <v>133812.5</v>
      </c>
      <c r="V3878">
        <f t="shared" si="1194"/>
        <v>1284600</v>
      </c>
      <c r="W3878" s="1" t="s">
        <v>179</v>
      </c>
      <c r="X3878" s="1" t="s">
        <v>1236</v>
      </c>
      <c r="Y3878" s="1" t="s">
        <v>156</v>
      </c>
      <c r="Z3878" s="3">
        <v>14703</v>
      </c>
      <c r="AA3878" s="4">
        <f t="shared" si="1198"/>
        <v>3132</v>
      </c>
      <c r="AB3878" s="4">
        <f xml:space="preserve"> 2244.740206  + 0.1097478*Q3878</f>
        <v>4594.4406039999994</v>
      </c>
      <c r="AC3878" s="4">
        <f>AF3878</f>
        <v>3132</v>
      </c>
      <c r="AD3878" s="4">
        <f t="shared" si="1199"/>
        <v>3132</v>
      </c>
      <c r="AE3878" s="3" t="s">
        <v>2198</v>
      </c>
      <c r="AF3878" s="3">
        <v>3132</v>
      </c>
      <c r="AG3878" s="4">
        <f>AI3878</f>
        <v>3132</v>
      </c>
      <c r="AH3878" s="4">
        <v>83165</v>
      </c>
      <c r="AI3878">
        <f t="shared" si="1195"/>
        <v>3132</v>
      </c>
      <c r="AJ3878" t="s">
        <v>2198</v>
      </c>
      <c r="AK3878" s="2">
        <v>7700</v>
      </c>
      <c r="AL3878" s="2">
        <f>AN3878</f>
        <v>7700</v>
      </c>
      <c r="AM3878" s="4">
        <v>83165</v>
      </c>
      <c r="AN3878">
        <f>INDEX($AJ$2:$AJ$6811,MATCH(AM3878,$A$2:$A$6811,0))</f>
        <v>7700</v>
      </c>
      <c r="AP3878">
        <v>165.53</v>
      </c>
      <c r="AQ3878">
        <v>165.53</v>
      </c>
      <c r="AR3878" s="4">
        <v>15</v>
      </c>
      <c r="AS3878" s="4">
        <v>11</v>
      </c>
      <c r="AT3878" s="4">
        <v>2013</v>
      </c>
      <c r="AU3878" s="4">
        <v>18</v>
      </c>
      <c r="AV3878" s="4">
        <v>10</v>
      </c>
      <c r="AW3878" s="4">
        <v>2013</v>
      </c>
      <c r="AX3878" t="str">
        <f t="shared" si="1196"/>
        <v>No Delay</v>
      </c>
      <c r="AY3878">
        <f t="shared" si="1197"/>
        <v>0</v>
      </c>
    </row>
    <row r="3879" spans="1:51" x14ac:dyDescent="0.2">
      <c r="A3879" s="3">
        <v>83126</v>
      </c>
      <c r="B3879" s="1" t="s">
        <v>463</v>
      </c>
      <c r="C3879" s="1" t="s">
        <v>73</v>
      </c>
      <c r="D3879" s="1" t="s">
        <v>130</v>
      </c>
      <c r="E3879" s="1" t="s">
        <v>101</v>
      </c>
      <c r="F3879" s="1" t="s">
        <v>101</v>
      </c>
      <c r="G3879" s="13" t="s">
        <v>387</v>
      </c>
      <c r="H3879" s="12">
        <v>41363</v>
      </c>
      <c r="I3879" s="12" t="s">
        <v>794</v>
      </c>
      <c r="J3879" s="12">
        <v>41372</v>
      </c>
      <c r="K3879" s="4">
        <v>4575</v>
      </c>
      <c r="L3879" s="1" t="s">
        <v>146</v>
      </c>
      <c r="M3879" s="1" t="s">
        <v>132</v>
      </c>
      <c r="N3879" s="1" t="s">
        <v>238</v>
      </c>
      <c r="O3879" s="1" t="s">
        <v>93</v>
      </c>
      <c r="P3879">
        <v>30</v>
      </c>
      <c r="Q3879">
        <v>29506</v>
      </c>
      <c r="R3879">
        <v>138678.20000000001</v>
      </c>
      <c r="S3879">
        <v>4.7</v>
      </c>
      <c r="T3879">
        <v>0.16</v>
      </c>
      <c r="U3879">
        <f t="shared" si="1193"/>
        <v>138678.20000000001</v>
      </c>
      <c r="V3879">
        <f t="shared" si="1194"/>
        <v>885180</v>
      </c>
      <c r="W3879" s="1" t="s">
        <v>179</v>
      </c>
      <c r="X3879" s="1" t="s">
        <v>1236</v>
      </c>
      <c r="Y3879" s="1" t="s">
        <v>156</v>
      </c>
      <c r="Z3879" s="3">
        <v>14969</v>
      </c>
      <c r="AA3879" s="4">
        <f t="shared" si="1198"/>
        <v>3133</v>
      </c>
      <c r="AB3879" s="4">
        <f xml:space="preserve"> 2244.740206  + 0.1097478*Q3879</f>
        <v>5482.9587928000001</v>
      </c>
      <c r="AC3879" s="4">
        <f>AF3879</f>
        <v>3133</v>
      </c>
      <c r="AD3879" s="4">
        <f t="shared" si="1199"/>
        <v>3133</v>
      </c>
      <c r="AE3879" s="4">
        <v>3133</v>
      </c>
      <c r="AF3879" s="4">
        <v>3133</v>
      </c>
      <c r="AG3879" s="4">
        <f>AE3879</f>
        <v>3133</v>
      </c>
      <c r="AI3879" t="e">
        <f t="shared" si="1195"/>
        <v>#N/A</v>
      </c>
      <c r="AJ3879">
        <v>14451.69</v>
      </c>
      <c r="AK3879" s="2">
        <v>14451.69</v>
      </c>
      <c r="AL3879" s="2">
        <f>AJ3879</f>
        <v>14451.69</v>
      </c>
      <c r="AM3879" s="4"/>
      <c r="AN3879" t="e">
        <f>VLOOKUP([1]!Tabelle13[[#This Row],[Vlookup this ID for freight costs]],$AL$2:$AL$6811,2,FALSE)</f>
        <v>#REF!</v>
      </c>
      <c r="AP3879">
        <v>171.54</v>
      </c>
      <c r="AQ3879">
        <v>171.54</v>
      </c>
      <c r="AR3879" s="4">
        <v>30</v>
      </c>
      <c r="AS3879" s="4">
        <v>4</v>
      </c>
      <c r="AT3879" s="4">
        <v>2013</v>
      </c>
      <c r="AU3879" s="4">
        <v>8</v>
      </c>
      <c r="AV3879" s="4">
        <v>4</v>
      </c>
      <c r="AW3879" s="4">
        <v>2013</v>
      </c>
      <c r="AX3879" t="str">
        <f t="shared" si="1196"/>
        <v>No Delay</v>
      </c>
      <c r="AY3879">
        <f t="shared" si="1197"/>
        <v>9</v>
      </c>
    </row>
    <row r="3880" spans="1:51" x14ac:dyDescent="0.2">
      <c r="A3880" s="3">
        <v>15813</v>
      </c>
      <c r="B3880" s="1" t="s">
        <v>50</v>
      </c>
      <c r="C3880" s="1" t="s">
        <v>51</v>
      </c>
      <c r="D3880" s="1" t="s">
        <v>52</v>
      </c>
      <c r="E3880" s="1" t="s">
        <v>53</v>
      </c>
      <c r="F3880" s="1" t="s">
        <v>53</v>
      </c>
      <c r="G3880" s="13" t="s">
        <v>480</v>
      </c>
      <c r="H3880" s="12">
        <v>41761</v>
      </c>
      <c r="I3880" s="12" t="s">
        <v>605</v>
      </c>
      <c r="J3880" s="12">
        <v>41766</v>
      </c>
      <c r="K3880" s="4">
        <v>5479</v>
      </c>
      <c r="L3880" s="1" t="s">
        <v>146</v>
      </c>
      <c r="M3880" s="1" t="s">
        <v>1775</v>
      </c>
      <c r="N3880" s="1" t="s">
        <v>154</v>
      </c>
      <c r="O3880" s="1" t="s">
        <v>93</v>
      </c>
      <c r="P3880">
        <v>60</v>
      </c>
      <c r="Q3880">
        <v>23040</v>
      </c>
      <c r="R3880">
        <v>186854.39999999999</v>
      </c>
      <c r="S3880">
        <v>8.11</v>
      </c>
      <c r="T3880">
        <v>0.14000000000000001</v>
      </c>
      <c r="U3880">
        <f t="shared" si="1193"/>
        <v>186854.39999999999</v>
      </c>
      <c r="V3880">
        <f t="shared" si="1194"/>
        <v>1382400</v>
      </c>
      <c r="W3880" s="1" t="s">
        <v>179</v>
      </c>
      <c r="X3880" s="1" t="s">
        <v>1236</v>
      </c>
      <c r="Y3880" s="1" t="s">
        <v>156</v>
      </c>
      <c r="Z3880" s="3">
        <v>6318</v>
      </c>
      <c r="AA3880" s="4">
        <f t="shared" si="1198"/>
        <v>3138</v>
      </c>
      <c r="AB3880" s="4">
        <f xml:space="preserve"> 2244.740206  + 0.1097478*Q3880</f>
        <v>4773.3295180000005</v>
      </c>
      <c r="AC3880" s="4">
        <f>AF3880</f>
        <v>3138</v>
      </c>
      <c r="AD3880" s="4">
        <f t="shared" si="1199"/>
        <v>3138</v>
      </c>
      <c r="AE3880" s="4">
        <v>3138</v>
      </c>
      <c r="AF3880" s="4">
        <v>3138</v>
      </c>
      <c r="AG3880" s="4">
        <f>AE3880</f>
        <v>3138</v>
      </c>
      <c r="AI3880" t="e">
        <f t="shared" si="1195"/>
        <v>#N/A</v>
      </c>
      <c r="AJ3880">
        <v>16537.12</v>
      </c>
      <c r="AK3880" s="2">
        <v>16537.12</v>
      </c>
      <c r="AL3880" s="2">
        <f>AJ3880</f>
        <v>16537.12</v>
      </c>
      <c r="AM3880" s="4"/>
      <c r="AN3880" t="e">
        <f>VLOOKUP([1]!Tabelle13[[#This Row],[Vlookup this ID for freight costs]],$AL$2:$AL$6811,2,FALSE)</f>
        <v>#REF!</v>
      </c>
      <c r="AP3880">
        <v>192.09</v>
      </c>
      <c r="AQ3880">
        <v>192.09</v>
      </c>
      <c r="AR3880" s="4">
        <v>2</v>
      </c>
      <c r="AS3880" s="4">
        <v>5</v>
      </c>
      <c r="AT3880" s="4">
        <v>2014</v>
      </c>
      <c r="AU3880" s="4">
        <v>7</v>
      </c>
      <c r="AV3880" s="4">
        <v>5</v>
      </c>
      <c r="AW3880" s="4">
        <v>2014</v>
      </c>
      <c r="AX3880" t="str">
        <f t="shared" si="1196"/>
        <v>Delay</v>
      </c>
      <c r="AY3880">
        <f t="shared" si="1197"/>
        <v>5</v>
      </c>
    </row>
    <row r="3881" spans="1:51" x14ac:dyDescent="0.2">
      <c r="A3881" s="3">
        <v>57876</v>
      </c>
      <c r="B3881" s="1" t="s">
        <v>328</v>
      </c>
      <c r="C3881" s="1" t="s">
        <v>150</v>
      </c>
      <c r="D3881" s="1" t="s">
        <v>100</v>
      </c>
      <c r="E3881" s="1" t="s">
        <v>101</v>
      </c>
      <c r="F3881" s="1" t="s">
        <v>101</v>
      </c>
      <c r="G3881" s="13" t="s">
        <v>399</v>
      </c>
      <c r="H3881" s="12">
        <v>40115</v>
      </c>
      <c r="I3881" s="12" t="s">
        <v>399</v>
      </c>
      <c r="J3881" s="12">
        <v>40115</v>
      </c>
      <c r="K3881" s="4">
        <v>1984</v>
      </c>
      <c r="L3881" s="1" t="s">
        <v>146</v>
      </c>
      <c r="M3881" s="1" t="s">
        <v>1920</v>
      </c>
      <c r="N3881" s="1" t="s">
        <v>171</v>
      </c>
      <c r="O3881" s="1" t="s">
        <v>93</v>
      </c>
      <c r="P3881">
        <v>60</v>
      </c>
      <c r="Q3881">
        <v>8146</v>
      </c>
      <c r="R3881">
        <v>79058.92</v>
      </c>
      <c r="S3881">
        <v>9.7100000000000009</v>
      </c>
      <c r="T3881">
        <v>0.16</v>
      </c>
      <c r="U3881">
        <f t="shared" si="1193"/>
        <v>79097.66</v>
      </c>
      <c r="V3881">
        <f t="shared" si="1194"/>
        <v>488760</v>
      </c>
      <c r="W3881" s="1" t="s">
        <v>155</v>
      </c>
      <c r="X3881" s="1" t="s">
        <v>1236</v>
      </c>
      <c r="Y3881" s="1" t="s">
        <v>156</v>
      </c>
      <c r="Z3881" s="3">
        <v>16635</v>
      </c>
      <c r="AA3881" s="4">
        <f>AB3881</f>
        <v>3139.131586</v>
      </c>
      <c r="AB3881" s="2">
        <f>2245.156962+0.109744*Q3881</f>
        <v>3139.131586</v>
      </c>
      <c r="AC3881" s="4">
        <f>AD3881</f>
        <v>3139.131586</v>
      </c>
      <c r="AD3881" s="4">
        <f t="shared" si="1199"/>
        <v>3139.131586</v>
      </c>
      <c r="AE3881" s="4" t="s">
        <v>62</v>
      </c>
      <c r="AG3881" s="4" t="str">
        <f>AE3881</f>
        <v>Weight Captured Separately</v>
      </c>
      <c r="AI3881" t="e">
        <f t="shared" si="1195"/>
        <v>#N/A</v>
      </c>
      <c r="AJ3881" t="s">
        <v>81</v>
      </c>
      <c r="AK3881" s="2"/>
      <c r="AL3881" s="2" t="str">
        <f>AJ3881</f>
        <v>Freight Included in Commodity Cost</v>
      </c>
      <c r="AM3881" s="4"/>
      <c r="AN3881" t="e">
        <f>VLOOKUP([1]!Tabelle13[[#This Row],[Vlookup this ID for freight costs]],$AL$2:$AL$6811,2,FALSE)</f>
        <v>#REF!</v>
      </c>
      <c r="AO3881">
        <f>IF(AK:AK="",AC:AC*6.242+1.383 -2.844 + 3.145 -2.265  -2.026,AK:AK)</f>
        <v>19591.852359812001</v>
      </c>
      <c r="AP3881">
        <v>154.96</v>
      </c>
      <c r="AQ3881">
        <v>154.96</v>
      </c>
      <c r="AR3881" s="4">
        <v>29</v>
      </c>
      <c r="AS3881" s="4">
        <v>10</v>
      </c>
      <c r="AT3881" s="4">
        <v>2009</v>
      </c>
      <c r="AU3881" s="4">
        <v>29</v>
      </c>
      <c r="AV3881" s="4">
        <v>10</v>
      </c>
      <c r="AW3881" s="4">
        <v>2009</v>
      </c>
      <c r="AX3881" t="str">
        <f t="shared" si="1196"/>
        <v>No Delay</v>
      </c>
      <c r="AY3881">
        <f t="shared" si="1197"/>
        <v>0</v>
      </c>
    </row>
    <row r="3882" spans="1:51" x14ac:dyDescent="0.2">
      <c r="A3882" s="3">
        <v>10562</v>
      </c>
      <c r="B3882" s="1" t="s">
        <v>119</v>
      </c>
      <c r="C3882" s="1" t="s">
        <v>114</v>
      </c>
      <c r="D3882" s="1" t="s">
        <v>130</v>
      </c>
      <c r="E3882" s="1"/>
      <c r="F3882" s="1" t="s">
        <v>107</v>
      </c>
      <c r="G3882" s="13" t="s">
        <v>2199</v>
      </c>
      <c r="H3882" s="12">
        <v>39247</v>
      </c>
      <c r="I3882" s="12" t="s">
        <v>2199</v>
      </c>
      <c r="J3882" s="12">
        <v>39247</v>
      </c>
      <c r="K3882" s="4">
        <v>193</v>
      </c>
      <c r="L3882" s="1" t="s">
        <v>146</v>
      </c>
      <c r="M3882" s="1" t="s">
        <v>132</v>
      </c>
      <c r="N3882" s="1" t="s">
        <v>163</v>
      </c>
      <c r="O3882" s="1" t="s">
        <v>93</v>
      </c>
      <c r="P3882">
        <v>60</v>
      </c>
      <c r="Q3882">
        <v>8905</v>
      </c>
      <c r="R3882">
        <v>318799</v>
      </c>
      <c r="S3882">
        <v>35.799999999999997</v>
      </c>
      <c r="T3882">
        <v>0.6</v>
      </c>
      <c r="U3882">
        <f t="shared" si="1193"/>
        <v>318799</v>
      </c>
      <c r="V3882">
        <f t="shared" si="1194"/>
        <v>534300</v>
      </c>
      <c r="W3882" s="1" t="s">
        <v>155</v>
      </c>
      <c r="X3882" s="1" t="s">
        <v>1236</v>
      </c>
      <c r="Y3882" s="1" t="s">
        <v>156</v>
      </c>
      <c r="Z3882" s="3">
        <v>6648</v>
      </c>
      <c r="AA3882" s="4">
        <f t="shared" si="1198"/>
        <v>3139</v>
      </c>
      <c r="AB3882" s="4">
        <f t="shared" ref="AB3882:AB3892" si="1211" xml:space="preserve"> 2244.740206  + 0.1097478*Q3882</f>
        <v>3222.0443649999997</v>
      </c>
      <c r="AC3882" s="4">
        <f t="shared" ref="AC3882:AC3892" si="1212">AF3882</f>
        <v>3139</v>
      </c>
      <c r="AD3882" s="4">
        <f t="shared" si="1199"/>
        <v>3139</v>
      </c>
      <c r="AE3882" s="4">
        <v>3139</v>
      </c>
      <c r="AF3882" s="4">
        <v>3139</v>
      </c>
      <c r="AG3882" s="4">
        <f>AE3882</f>
        <v>3139</v>
      </c>
      <c r="AH3882" s="4">
        <v>82356</v>
      </c>
      <c r="AI3882">
        <f t="shared" si="1195"/>
        <v>7889</v>
      </c>
      <c r="AJ3882">
        <v>13094.69</v>
      </c>
      <c r="AK3882" s="2">
        <v>13094.69</v>
      </c>
      <c r="AL3882" s="2">
        <f>AJ3882</f>
        <v>13094.69</v>
      </c>
      <c r="AM3882" s="4"/>
      <c r="AN3882" t="e">
        <f>VLOOKUP([1]!Tabelle13[[#This Row],[Vlookup this ID for freight costs]],$AL$2:$AL$6811,2,FALSE)</f>
        <v>#REF!</v>
      </c>
      <c r="AP3882">
        <v>0</v>
      </c>
      <c r="AR3882" s="4">
        <v>14</v>
      </c>
      <c r="AS3882" s="4">
        <v>6</v>
      </c>
      <c r="AT3882" s="4">
        <v>2007</v>
      </c>
      <c r="AU3882" s="4">
        <v>14</v>
      </c>
      <c r="AV3882" s="4">
        <v>6</v>
      </c>
      <c r="AW3882" s="4">
        <v>2007</v>
      </c>
      <c r="AX3882" t="str">
        <f t="shared" si="1196"/>
        <v>No Delay</v>
      </c>
      <c r="AY3882">
        <f t="shared" si="1197"/>
        <v>0</v>
      </c>
    </row>
    <row r="3883" spans="1:51" x14ac:dyDescent="0.2">
      <c r="A3883" s="3">
        <v>11393</v>
      </c>
      <c r="B3883" s="1" t="s">
        <v>119</v>
      </c>
      <c r="C3883" s="1" t="s">
        <v>114</v>
      </c>
      <c r="D3883" s="1" t="s">
        <v>130</v>
      </c>
      <c r="E3883" s="1"/>
      <c r="F3883" s="1" t="s">
        <v>107</v>
      </c>
      <c r="G3883" s="13" t="s">
        <v>2199</v>
      </c>
      <c r="H3883" s="12">
        <v>39247</v>
      </c>
      <c r="I3883" s="12" t="s">
        <v>2199</v>
      </c>
      <c r="J3883" s="12">
        <v>39247</v>
      </c>
      <c r="K3883" s="4">
        <v>194</v>
      </c>
      <c r="L3883" s="1" t="s">
        <v>146</v>
      </c>
      <c r="M3883" s="1" t="s">
        <v>132</v>
      </c>
      <c r="N3883" s="1" t="s">
        <v>167</v>
      </c>
      <c r="O3883" s="1" t="s">
        <v>93</v>
      </c>
      <c r="P3883">
        <v>30</v>
      </c>
      <c r="Q3883">
        <v>25874</v>
      </c>
      <c r="R3883">
        <v>420711.24</v>
      </c>
      <c r="S3883">
        <v>16.260000000000002</v>
      </c>
      <c r="T3883">
        <v>0.54</v>
      </c>
      <c r="U3883">
        <f t="shared" si="1193"/>
        <v>420711.24000000005</v>
      </c>
      <c r="V3883">
        <f t="shared" si="1194"/>
        <v>776220</v>
      </c>
      <c r="W3883" s="1" t="s">
        <v>155</v>
      </c>
      <c r="X3883" s="1" t="s">
        <v>1236</v>
      </c>
      <c r="Y3883" s="1" t="s">
        <v>156</v>
      </c>
      <c r="Z3883" s="3">
        <v>6648</v>
      </c>
      <c r="AA3883" s="4">
        <f t="shared" si="1198"/>
        <v>3139</v>
      </c>
      <c r="AB3883" s="4">
        <f t="shared" si="1211"/>
        <v>5084.3547832000004</v>
      </c>
      <c r="AC3883" s="4">
        <f t="shared" si="1212"/>
        <v>3139</v>
      </c>
      <c r="AD3883" s="4">
        <f t="shared" si="1199"/>
        <v>3139</v>
      </c>
      <c r="AE3883" s="3" t="s">
        <v>2200</v>
      </c>
      <c r="AF3883" s="3">
        <v>3139</v>
      </c>
      <c r="AG3883" s="4">
        <f>AI3883</f>
        <v>3139</v>
      </c>
      <c r="AH3883" s="4">
        <v>10562</v>
      </c>
      <c r="AI3883">
        <f t="shared" si="1195"/>
        <v>3139</v>
      </c>
      <c r="AJ3883" t="s">
        <v>2200</v>
      </c>
      <c r="AK3883" s="2">
        <v>13094.69</v>
      </c>
      <c r="AL3883" s="2">
        <f>AN3883</f>
        <v>13094.69</v>
      </c>
      <c r="AM3883" s="4">
        <v>10562</v>
      </c>
      <c r="AN3883">
        <f>INDEX($AJ$2:$AJ$6811,MATCH(AM3883,$A$2:$A$6811,0))</f>
        <v>13094.69</v>
      </c>
      <c r="AP3883">
        <v>0</v>
      </c>
      <c r="AR3883" s="4">
        <v>14</v>
      </c>
      <c r="AS3883" s="4">
        <v>6</v>
      </c>
      <c r="AT3883" s="4">
        <v>2007</v>
      </c>
      <c r="AU3883" s="4">
        <v>14</v>
      </c>
      <c r="AV3883" s="4">
        <v>6</v>
      </c>
      <c r="AW3883" s="4">
        <v>2007</v>
      </c>
      <c r="AX3883" t="str">
        <f t="shared" si="1196"/>
        <v>No Delay</v>
      </c>
      <c r="AY3883">
        <f t="shared" si="1197"/>
        <v>0</v>
      </c>
    </row>
    <row r="3884" spans="1:51" x14ac:dyDescent="0.2">
      <c r="A3884" s="3">
        <v>86545</v>
      </c>
      <c r="B3884" s="1" t="s">
        <v>50</v>
      </c>
      <c r="C3884" s="1" t="s">
        <v>51</v>
      </c>
      <c r="D3884" s="1" t="s">
        <v>130</v>
      </c>
      <c r="E3884" s="1" t="s">
        <v>101</v>
      </c>
      <c r="F3884" s="1" t="s">
        <v>101</v>
      </c>
      <c r="G3884" s="13" t="s">
        <v>2098</v>
      </c>
      <c r="H3884" s="12">
        <v>41355</v>
      </c>
      <c r="I3884" s="12" t="s">
        <v>2098</v>
      </c>
      <c r="J3884" s="12">
        <v>41355</v>
      </c>
      <c r="K3884" s="4">
        <v>4556</v>
      </c>
      <c r="L3884" s="1" t="s">
        <v>146</v>
      </c>
      <c r="M3884" s="1" t="s">
        <v>132</v>
      </c>
      <c r="N3884" s="1" t="s">
        <v>167</v>
      </c>
      <c r="O3884" s="1" t="s">
        <v>93</v>
      </c>
      <c r="P3884">
        <v>30</v>
      </c>
      <c r="Q3884">
        <v>38000</v>
      </c>
      <c r="R3884">
        <v>135280</v>
      </c>
      <c r="S3884">
        <v>3.56</v>
      </c>
      <c r="T3884">
        <v>0.12</v>
      </c>
      <c r="U3884">
        <f t="shared" si="1193"/>
        <v>135280</v>
      </c>
      <c r="V3884">
        <f t="shared" si="1194"/>
        <v>1140000</v>
      </c>
      <c r="W3884" s="1" t="s">
        <v>1273</v>
      </c>
      <c r="X3884" s="1" t="s">
        <v>1236</v>
      </c>
      <c r="Y3884" s="1" t="s">
        <v>156</v>
      </c>
      <c r="Z3884" s="3">
        <v>14703</v>
      </c>
      <c r="AA3884" s="4">
        <f t="shared" si="1198"/>
        <v>3140</v>
      </c>
      <c r="AB3884" s="4">
        <f t="shared" si="1211"/>
        <v>6415.1566060000005</v>
      </c>
      <c r="AC3884" s="4">
        <f t="shared" si="1212"/>
        <v>3140</v>
      </c>
      <c r="AD3884" s="4">
        <f t="shared" si="1199"/>
        <v>2439.6</v>
      </c>
      <c r="AE3884" s="4">
        <v>3140</v>
      </c>
      <c r="AF3884" s="4">
        <v>3140</v>
      </c>
      <c r="AG3884" s="4">
        <f>AE3884</f>
        <v>3140</v>
      </c>
      <c r="AI3884" t="e">
        <f t="shared" si="1195"/>
        <v>#N/A</v>
      </c>
      <c r="AJ3884">
        <v>7733.77</v>
      </c>
      <c r="AK3884" s="2">
        <v>7733.77</v>
      </c>
      <c r="AL3884" s="2">
        <f>AJ3884</f>
        <v>7733.77</v>
      </c>
      <c r="AM3884" s="4"/>
      <c r="AN3884" t="e">
        <f>VLOOKUP([1]!Tabelle13[[#This Row],[Vlookup this ID for freight costs]],$AL$2:$AL$6811,2,FALSE)</f>
        <v>#REF!</v>
      </c>
      <c r="AP3884">
        <v>167.34</v>
      </c>
      <c r="AQ3884">
        <v>167.34</v>
      </c>
      <c r="AR3884" s="4">
        <v>22</v>
      </c>
      <c r="AS3884" s="4">
        <v>4</v>
      </c>
      <c r="AT3884" s="4">
        <v>2013</v>
      </c>
      <c r="AU3884" s="4">
        <v>22</v>
      </c>
      <c r="AV3884" s="4">
        <v>4</v>
      </c>
      <c r="AW3884" s="4">
        <v>2013</v>
      </c>
      <c r="AX3884" t="str">
        <f t="shared" si="1196"/>
        <v>No Delay</v>
      </c>
      <c r="AY3884">
        <f t="shared" si="1197"/>
        <v>0</v>
      </c>
    </row>
    <row r="3885" spans="1:51" x14ac:dyDescent="0.2">
      <c r="A3885" s="3">
        <v>82508</v>
      </c>
      <c r="B3885" s="1" t="s">
        <v>172</v>
      </c>
      <c r="C3885" s="1" t="s">
        <v>114</v>
      </c>
      <c r="D3885" s="1" t="s">
        <v>130</v>
      </c>
      <c r="E3885" s="1" t="s">
        <v>101</v>
      </c>
      <c r="F3885" s="1" t="s">
        <v>101</v>
      </c>
      <c r="G3885" s="13" t="s">
        <v>739</v>
      </c>
      <c r="H3885" s="12">
        <v>41213</v>
      </c>
      <c r="I3885" s="12" t="s">
        <v>2067</v>
      </c>
      <c r="J3885" s="12">
        <v>41159</v>
      </c>
      <c r="K3885" s="4">
        <v>4154</v>
      </c>
      <c r="L3885" s="1" t="s">
        <v>146</v>
      </c>
      <c r="M3885" s="1" t="s">
        <v>132</v>
      </c>
      <c r="N3885" s="1" t="s">
        <v>171</v>
      </c>
      <c r="O3885" s="1" t="s">
        <v>93</v>
      </c>
      <c r="P3885">
        <v>60</v>
      </c>
      <c r="Q3885">
        <v>57984</v>
      </c>
      <c r="R3885">
        <v>135102.72</v>
      </c>
      <c r="S3885">
        <v>2.33</v>
      </c>
      <c r="T3885">
        <v>0.04</v>
      </c>
      <c r="U3885">
        <f t="shared" si="1193"/>
        <v>135102.72</v>
      </c>
      <c r="V3885">
        <f t="shared" si="1194"/>
        <v>3479040</v>
      </c>
      <c r="W3885" s="1" t="s">
        <v>179</v>
      </c>
      <c r="X3885" s="1" t="s">
        <v>1236</v>
      </c>
      <c r="Y3885" s="1" t="s">
        <v>156</v>
      </c>
      <c r="Z3885" s="3">
        <v>14240</v>
      </c>
      <c r="AA3885" s="4">
        <f t="shared" si="1198"/>
        <v>3144</v>
      </c>
      <c r="AB3885" s="4">
        <f t="shared" si="1211"/>
        <v>8608.3566412</v>
      </c>
      <c r="AC3885" s="4">
        <f t="shared" si="1212"/>
        <v>3144</v>
      </c>
      <c r="AD3885" s="4">
        <f t="shared" si="1199"/>
        <v>3144</v>
      </c>
      <c r="AE3885" s="4">
        <v>3144</v>
      </c>
      <c r="AF3885" s="4">
        <v>3144</v>
      </c>
      <c r="AG3885" s="4">
        <f>AE3885</f>
        <v>3144</v>
      </c>
      <c r="AI3885" t="e">
        <f t="shared" si="1195"/>
        <v>#N/A</v>
      </c>
      <c r="AJ3885">
        <v>7317.47</v>
      </c>
      <c r="AK3885" s="2">
        <v>7317.47</v>
      </c>
      <c r="AL3885" s="2">
        <f>AJ3885</f>
        <v>7317.47</v>
      </c>
      <c r="AM3885" s="4"/>
      <c r="AN3885" t="e">
        <f>VLOOKUP([1]!Tabelle13[[#This Row],[Vlookup this ID for freight costs]],$AL$2:$AL$6811,2,FALSE)</f>
        <v>#REF!</v>
      </c>
      <c r="AP3885">
        <v>189.41</v>
      </c>
      <c r="AQ3885">
        <v>189.41</v>
      </c>
      <c r="AR3885" s="4">
        <v>31</v>
      </c>
      <c r="AS3885" s="4">
        <v>10</v>
      </c>
      <c r="AT3885" s="4">
        <v>2012</v>
      </c>
      <c r="AU3885" s="4">
        <v>7</v>
      </c>
      <c r="AV3885" s="4">
        <v>9</v>
      </c>
      <c r="AW3885" s="4">
        <v>2012</v>
      </c>
      <c r="AX3885" t="str">
        <f t="shared" si="1196"/>
        <v>No Delay</v>
      </c>
      <c r="AY3885">
        <f t="shared" si="1197"/>
        <v>0</v>
      </c>
    </row>
    <row r="3886" spans="1:51" x14ac:dyDescent="0.2">
      <c r="A3886" s="3">
        <v>11242</v>
      </c>
      <c r="B3886" s="1" t="s">
        <v>119</v>
      </c>
      <c r="C3886" s="1" t="s">
        <v>114</v>
      </c>
      <c r="D3886" s="1" t="s">
        <v>130</v>
      </c>
      <c r="E3886" s="1"/>
      <c r="F3886" s="1" t="s">
        <v>107</v>
      </c>
      <c r="G3886" s="13" t="s">
        <v>1877</v>
      </c>
      <c r="H3886" s="12">
        <v>39539</v>
      </c>
      <c r="I3886" s="12" t="s">
        <v>1877</v>
      </c>
      <c r="J3886" s="12">
        <v>39539</v>
      </c>
      <c r="K3886" s="4">
        <v>731</v>
      </c>
      <c r="L3886" s="1" t="s">
        <v>146</v>
      </c>
      <c r="M3886" s="1" t="s">
        <v>132</v>
      </c>
      <c r="N3886" s="1" t="s">
        <v>265</v>
      </c>
      <c r="O3886" s="1" t="s">
        <v>93</v>
      </c>
      <c r="P3886">
        <v>60</v>
      </c>
      <c r="Q3886">
        <v>32358</v>
      </c>
      <c r="R3886">
        <v>110017.2</v>
      </c>
      <c r="S3886">
        <v>3.4</v>
      </c>
      <c r="T3886">
        <v>0.06</v>
      </c>
      <c r="U3886">
        <f t="shared" si="1193"/>
        <v>110017.2</v>
      </c>
      <c r="V3886">
        <f t="shared" si="1194"/>
        <v>1941480</v>
      </c>
      <c r="W3886" s="1" t="s">
        <v>439</v>
      </c>
      <c r="X3886" s="1" t="s">
        <v>1236</v>
      </c>
      <c r="Y3886" s="1" t="s">
        <v>440</v>
      </c>
      <c r="Z3886" s="3">
        <v>7308</v>
      </c>
      <c r="AA3886" s="4">
        <f t="shared" si="1198"/>
        <v>3146</v>
      </c>
      <c r="AB3886" s="4">
        <f t="shared" si="1211"/>
        <v>5795.9595184</v>
      </c>
      <c r="AC3886" s="4">
        <f t="shared" si="1212"/>
        <v>3146</v>
      </c>
      <c r="AD3886" s="4">
        <f t="shared" si="1199"/>
        <v>3146</v>
      </c>
      <c r="AE3886" s="4">
        <v>3146</v>
      </c>
      <c r="AF3886" s="4">
        <v>3146</v>
      </c>
      <c r="AG3886" s="4">
        <f>AE3886</f>
        <v>3146</v>
      </c>
      <c r="AH3886" s="4">
        <v>82477</v>
      </c>
      <c r="AI3886">
        <f t="shared" si="1195"/>
        <v>6798</v>
      </c>
      <c r="AJ3886">
        <v>13332</v>
      </c>
      <c r="AK3886" s="2">
        <v>13332</v>
      </c>
      <c r="AL3886" s="2">
        <f>AJ3886</f>
        <v>13332</v>
      </c>
      <c r="AM3886" s="4"/>
      <c r="AN3886" t="e">
        <f>VLOOKUP([1]!Tabelle13[[#This Row],[Vlookup this ID for freight costs]],$AL$2:$AL$6811,2,FALSE)</f>
        <v>#REF!</v>
      </c>
      <c r="AP3886">
        <v>176.03</v>
      </c>
      <c r="AQ3886">
        <v>176.03</v>
      </c>
      <c r="AR3886" s="4">
        <v>1</v>
      </c>
      <c r="AS3886" s="4">
        <v>4</v>
      </c>
      <c r="AT3886" s="4">
        <v>2008</v>
      </c>
      <c r="AU3886" s="4">
        <v>1</v>
      </c>
      <c r="AV3886" s="4">
        <v>4</v>
      </c>
      <c r="AW3886" s="4">
        <v>2008</v>
      </c>
      <c r="AX3886" t="str">
        <f t="shared" si="1196"/>
        <v>No Delay</v>
      </c>
      <c r="AY3886">
        <f t="shared" si="1197"/>
        <v>0</v>
      </c>
    </row>
    <row r="3887" spans="1:51" x14ac:dyDescent="0.2">
      <c r="A3887" s="3">
        <v>12850</v>
      </c>
      <c r="B3887" s="1" t="s">
        <v>88</v>
      </c>
      <c r="C3887" s="1" t="s">
        <v>89</v>
      </c>
      <c r="D3887" s="1" t="s">
        <v>130</v>
      </c>
      <c r="E3887" s="1" t="s">
        <v>53</v>
      </c>
      <c r="F3887" s="1" t="s">
        <v>53</v>
      </c>
      <c r="G3887" s="13" t="s">
        <v>430</v>
      </c>
      <c r="H3887" s="12">
        <v>39933</v>
      </c>
      <c r="I3887" s="12" t="s">
        <v>430</v>
      </c>
      <c r="J3887" s="12">
        <v>39933</v>
      </c>
      <c r="K3887" s="4">
        <v>1519</v>
      </c>
      <c r="L3887" s="1" t="s">
        <v>146</v>
      </c>
      <c r="M3887" s="1" t="s">
        <v>132</v>
      </c>
      <c r="N3887" s="1" t="s">
        <v>265</v>
      </c>
      <c r="O3887" s="1" t="s">
        <v>93</v>
      </c>
      <c r="P3887">
        <v>60</v>
      </c>
      <c r="Q3887">
        <v>9599</v>
      </c>
      <c r="R3887">
        <v>28797</v>
      </c>
      <c r="S3887">
        <v>3</v>
      </c>
      <c r="T3887">
        <v>0.05</v>
      </c>
      <c r="U3887">
        <f t="shared" si="1193"/>
        <v>28797</v>
      </c>
      <c r="V3887">
        <f t="shared" si="1194"/>
        <v>575940</v>
      </c>
      <c r="W3887" s="1" t="s">
        <v>155</v>
      </c>
      <c r="X3887" s="1" t="s">
        <v>1236</v>
      </c>
      <c r="Y3887" s="1" t="s">
        <v>156</v>
      </c>
      <c r="Z3887" s="3">
        <v>9211</v>
      </c>
      <c r="AA3887" s="4">
        <f t="shared" si="1198"/>
        <v>3155</v>
      </c>
      <c r="AB3887" s="4">
        <f t="shared" si="1211"/>
        <v>3298.2093382000003</v>
      </c>
      <c r="AC3887" s="4">
        <f t="shared" si="1212"/>
        <v>3155</v>
      </c>
      <c r="AD3887" s="4">
        <f t="shared" si="1199"/>
        <v>3155</v>
      </c>
      <c r="AE3887" s="3" t="s">
        <v>2201</v>
      </c>
      <c r="AF3887" s="3">
        <v>3155</v>
      </c>
      <c r="AG3887" s="4">
        <f>AI3887</f>
        <v>3155</v>
      </c>
      <c r="AH3887" s="4">
        <v>11010</v>
      </c>
      <c r="AI3887">
        <f t="shared" si="1195"/>
        <v>3155</v>
      </c>
      <c r="AJ3887" t="s">
        <v>2201</v>
      </c>
      <c r="AK3887" s="2">
        <v>9021.82</v>
      </c>
      <c r="AL3887" s="2">
        <f>AN3887</f>
        <v>9021.82</v>
      </c>
      <c r="AM3887" s="4">
        <v>11010</v>
      </c>
      <c r="AN3887">
        <f>INDEX($AJ$2:$AJ$6811,MATCH(AM3887,$A$2:$A$6811,0))</f>
        <v>9021.82</v>
      </c>
      <c r="AP3887">
        <v>56.44</v>
      </c>
      <c r="AQ3887">
        <v>56.44</v>
      </c>
      <c r="AR3887" s="4">
        <v>30</v>
      </c>
      <c r="AS3887" s="4">
        <v>4</v>
      </c>
      <c r="AT3887" s="4">
        <v>2009</v>
      </c>
      <c r="AU3887" s="4">
        <v>30</v>
      </c>
      <c r="AV3887" s="4">
        <v>4</v>
      </c>
      <c r="AW3887" s="4">
        <v>2009</v>
      </c>
      <c r="AX3887" t="str">
        <f t="shared" si="1196"/>
        <v>No Delay</v>
      </c>
      <c r="AY3887">
        <f t="shared" si="1197"/>
        <v>0</v>
      </c>
    </row>
    <row r="3888" spans="1:51" x14ac:dyDescent="0.2">
      <c r="A3888" s="3">
        <v>12851</v>
      </c>
      <c r="B3888" s="1" t="s">
        <v>88</v>
      </c>
      <c r="C3888" s="1" t="s">
        <v>89</v>
      </c>
      <c r="D3888" s="1" t="s">
        <v>130</v>
      </c>
      <c r="E3888" s="1" t="s">
        <v>53</v>
      </c>
      <c r="F3888" s="1" t="s">
        <v>53</v>
      </c>
      <c r="G3888" s="13" t="s">
        <v>430</v>
      </c>
      <c r="H3888" s="12">
        <v>39933</v>
      </c>
      <c r="I3888" s="12" t="s">
        <v>430</v>
      </c>
      <c r="J3888" s="12">
        <v>39933</v>
      </c>
      <c r="K3888" s="4">
        <v>1520</v>
      </c>
      <c r="L3888" s="1" t="s">
        <v>146</v>
      </c>
      <c r="M3888" s="1" t="s">
        <v>132</v>
      </c>
      <c r="N3888" s="1" t="s">
        <v>302</v>
      </c>
      <c r="O3888" s="1" t="s">
        <v>93</v>
      </c>
      <c r="P3888">
        <v>30</v>
      </c>
      <c r="Q3888">
        <v>2200</v>
      </c>
      <c r="R3888">
        <v>29216</v>
      </c>
      <c r="S3888">
        <v>13.28</v>
      </c>
      <c r="T3888">
        <v>0.44</v>
      </c>
      <c r="U3888">
        <f t="shared" si="1193"/>
        <v>29216</v>
      </c>
      <c r="V3888">
        <f t="shared" si="1194"/>
        <v>66000</v>
      </c>
      <c r="W3888" s="1" t="s">
        <v>160</v>
      </c>
      <c r="X3888" s="1" t="s">
        <v>1236</v>
      </c>
      <c r="Y3888" s="1" t="s">
        <v>161</v>
      </c>
      <c r="Z3888" s="3">
        <v>8828</v>
      </c>
      <c r="AA3888" s="4">
        <f t="shared" si="1198"/>
        <v>3155</v>
      </c>
      <c r="AB3888" s="4">
        <f t="shared" si="1211"/>
        <v>2486.1853660000002</v>
      </c>
      <c r="AC3888" s="4">
        <f t="shared" si="1212"/>
        <v>3155</v>
      </c>
      <c r="AD3888" s="4">
        <f t="shared" si="1199"/>
        <v>5421.25</v>
      </c>
      <c r="AE3888" s="3" t="s">
        <v>2201</v>
      </c>
      <c r="AF3888" s="3">
        <v>3155</v>
      </c>
      <c r="AG3888" s="4">
        <f>AI3888</f>
        <v>3155</v>
      </c>
      <c r="AH3888" s="4">
        <v>11010</v>
      </c>
      <c r="AI3888">
        <f t="shared" si="1195"/>
        <v>3155</v>
      </c>
      <c r="AJ3888" t="s">
        <v>2201</v>
      </c>
      <c r="AK3888" s="2">
        <v>9021.82</v>
      </c>
      <c r="AL3888" s="2">
        <f>AN3888</f>
        <v>9021.82</v>
      </c>
      <c r="AM3888" s="4">
        <v>11010</v>
      </c>
      <c r="AN3888">
        <f>INDEX($AJ$2:$AJ$6811,MATCH(AM3888,$A$2:$A$6811,0))</f>
        <v>9021.82</v>
      </c>
      <c r="AP3888">
        <v>57.26</v>
      </c>
      <c r="AQ3888">
        <v>57.26</v>
      </c>
      <c r="AR3888" s="4">
        <v>30</v>
      </c>
      <c r="AS3888" s="4">
        <v>4</v>
      </c>
      <c r="AT3888" s="4">
        <v>2009</v>
      </c>
      <c r="AU3888" s="4">
        <v>30</v>
      </c>
      <c r="AV3888" s="4">
        <v>4</v>
      </c>
      <c r="AW3888" s="4">
        <v>2009</v>
      </c>
      <c r="AX3888" t="str">
        <f t="shared" si="1196"/>
        <v>No Delay</v>
      </c>
      <c r="AY3888">
        <f t="shared" si="1197"/>
        <v>0</v>
      </c>
    </row>
    <row r="3889" spans="1:51" x14ac:dyDescent="0.2">
      <c r="A3889" s="3">
        <v>22675</v>
      </c>
      <c r="B3889" s="1" t="s">
        <v>463</v>
      </c>
      <c r="C3889" s="1" t="s">
        <v>73</v>
      </c>
      <c r="D3889" s="1" t="s">
        <v>52</v>
      </c>
      <c r="E3889" s="1" t="s">
        <v>53</v>
      </c>
      <c r="F3889" s="1" t="s">
        <v>53</v>
      </c>
      <c r="G3889" s="13" t="s">
        <v>1302</v>
      </c>
      <c r="H3889" s="12">
        <v>41804</v>
      </c>
      <c r="I3889" s="12" t="s">
        <v>1303</v>
      </c>
      <c r="J3889" s="12">
        <v>41806</v>
      </c>
      <c r="K3889" s="4">
        <v>5568</v>
      </c>
      <c r="L3889" s="1" t="s">
        <v>146</v>
      </c>
      <c r="M3889" s="1" t="s">
        <v>170</v>
      </c>
      <c r="N3889" s="1" t="s">
        <v>238</v>
      </c>
      <c r="O3889" s="1" t="s">
        <v>93</v>
      </c>
      <c r="P3889">
        <v>30</v>
      </c>
      <c r="Q3889">
        <v>32760</v>
      </c>
      <c r="R3889">
        <v>152334</v>
      </c>
      <c r="S3889">
        <v>4.6500000000000004</v>
      </c>
      <c r="T3889">
        <v>0.16</v>
      </c>
      <c r="U3889">
        <f t="shared" si="1193"/>
        <v>152334</v>
      </c>
      <c r="V3889">
        <f t="shared" si="1194"/>
        <v>982800</v>
      </c>
      <c r="W3889" s="1" t="s">
        <v>861</v>
      </c>
      <c r="X3889" s="1" t="s">
        <v>1236</v>
      </c>
      <c r="Y3889" s="1" t="s">
        <v>156</v>
      </c>
      <c r="Z3889" s="3">
        <v>6817</v>
      </c>
      <c r="AA3889" s="4">
        <f t="shared" si="1198"/>
        <v>3155</v>
      </c>
      <c r="AB3889" s="4">
        <f t="shared" si="1211"/>
        <v>5840.0781340000003</v>
      </c>
      <c r="AC3889" s="4">
        <f t="shared" si="1212"/>
        <v>3155</v>
      </c>
      <c r="AD3889" s="4">
        <f t="shared" si="1199"/>
        <v>3155</v>
      </c>
      <c r="AE3889" s="4">
        <v>3155</v>
      </c>
      <c r="AF3889" s="4">
        <v>3155</v>
      </c>
      <c r="AG3889" s="4">
        <f>AE3889</f>
        <v>3155</v>
      </c>
      <c r="AI3889" t="e">
        <f t="shared" si="1195"/>
        <v>#N/A</v>
      </c>
      <c r="AJ3889">
        <v>25316.94</v>
      </c>
      <c r="AK3889" s="2">
        <v>25316.94</v>
      </c>
      <c r="AL3889" s="2">
        <f>AJ3889</f>
        <v>25316.94</v>
      </c>
      <c r="AM3889" s="4"/>
      <c r="AN3889" t="e">
        <f>VLOOKUP([1]!Tabelle13[[#This Row],[Vlookup this ID for freight costs]],$AL$2:$AL$6811,2,FALSE)</f>
        <v>#REF!</v>
      </c>
      <c r="AP3889">
        <v>156.6</v>
      </c>
      <c r="AQ3889">
        <v>156.6</v>
      </c>
      <c r="AR3889" s="4">
        <v>14</v>
      </c>
      <c r="AS3889" s="4">
        <v>6</v>
      </c>
      <c r="AT3889" s="4">
        <v>2014</v>
      </c>
      <c r="AU3889" s="4">
        <v>16</v>
      </c>
      <c r="AV3889" s="4">
        <v>6</v>
      </c>
      <c r="AW3889" s="4">
        <v>2014</v>
      </c>
      <c r="AX3889" t="str">
        <f t="shared" si="1196"/>
        <v>Delay</v>
      </c>
      <c r="AY3889">
        <f t="shared" si="1197"/>
        <v>2</v>
      </c>
    </row>
    <row r="3890" spans="1:51" x14ac:dyDescent="0.2">
      <c r="A3890" s="3">
        <v>11010</v>
      </c>
      <c r="B3890" s="1" t="s">
        <v>88</v>
      </c>
      <c r="C3890" s="1" t="s">
        <v>89</v>
      </c>
      <c r="D3890" s="1" t="s">
        <v>130</v>
      </c>
      <c r="E3890" s="1" t="s">
        <v>53</v>
      </c>
      <c r="F3890" s="1" t="s">
        <v>53</v>
      </c>
      <c r="G3890" s="13" t="s">
        <v>430</v>
      </c>
      <c r="H3890" s="12">
        <v>39933</v>
      </c>
      <c r="I3890" s="12" t="s">
        <v>430</v>
      </c>
      <c r="J3890" s="12">
        <v>39933</v>
      </c>
      <c r="K3890" s="4">
        <v>1515</v>
      </c>
      <c r="L3890" s="1" t="s">
        <v>146</v>
      </c>
      <c r="M3890" s="1" t="s">
        <v>132</v>
      </c>
      <c r="N3890" s="1" t="s">
        <v>275</v>
      </c>
      <c r="O3890" s="1" t="s">
        <v>93</v>
      </c>
      <c r="P3890">
        <v>60</v>
      </c>
      <c r="Q3890">
        <v>23524</v>
      </c>
      <c r="R3890">
        <v>206070.24</v>
      </c>
      <c r="S3890">
        <v>8.76</v>
      </c>
      <c r="T3890">
        <v>0.15</v>
      </c>
      <c r="U3890">
        <f t="shared" si="1193"/>
        <v>206070.24</v>
      </c>
      <c r="V3890">
        <f t="shared" si="1194"/>
        <v>1411440</v>
      </c>
      <c r="W3890" s="1" t="s">
        <v>155</v>
      </c>
      <c r="X3890" s="1" t="s">
        <v>1236</v>
      </c>
      <c r="Y3890" s="1" t="s">
        <v>156</v>
      </c>
      <c r="Z3890" s="3">
        <v>9211</v>
      </c>
      <c r="AA3890" s="4">
        <f t="shared" si="1198"/>
        <v>3155</v>
      </c>
      <c r="AB3890" s="4">
        <f t="shared" si="1211"/>
        <v>4826.4474532000004</v>
      </c>
      <c r="AC3890" s="4">
        <f t="shared" si="1212"/>
        <v>3155</v>
      </c>
      <c r="AD3890" s="4">
        <f t="shared" si="1199"/>
        <v>3155</v>
      </c>
      <c r="AE3890" s="4">
        <v>3155</v>
      </c>
      <c r="AF3890" s="4">
        <v>3155</v>
      </c>
      <c r="AG3890" s="4">
        <f>AE3890</f>
        <v>3155</v>
      </c>
      <c r="AH3890" s="4">
        <v>83129</v>
      </c>
      <c r="AI3890">
        <f t="shared" si="1195"/>
        <v>22043</v>
      </c>
      <c r="AJ3890">
        <v>9021.82</v>
      </c>
      <c r="AK3890" s="2">
        <v>9021.82</v>
      </c>
      <c r="AL3890" s="2">
        <f>AJ3890</f>
        <v>9021.82</v>
      </c>
      <c r="AM3890" s="4"/>
      <c r="AN3890" t="e">
        <f>VLOOKUP([1]!Tabelle13[[#This Row],[Vlookup this ID for freight costs]],$AL$2:$AL$6811,2,FALSE)</f>
        <v>#REF!</v>
      </c>
      <c r="AP3890">
        <v>403.9</v>
      </c>
      <c r="AQ3890">
        <v>403.9</v>
      </c>
      <c r="AR3890" s="4">
        <v>30</v>
      </c>
      <c r="AS3890" s="4">
        <v>4</v>
      </c>
      <c r="AT3890" s="4">
        <v>2009</v>
      </c>
      <c r="AU3890" s="4">
        <v>30</v>
      </c>
      <c r="AV3890" s="4">
        <v>4</v>
      </c>
      <c r="AW3890" s="4">
        <v>2009</v>
      </c>
      <c r="AX3890" t="str">
        <f t="shared" si="1196"/>
        <v>No Delay</v>
      </c>
      <c r="AY3890">
        <f t="shared" si="1197"/>
        <v>0</v>
      </c>
    </row>
    <row r="3891" spans="1:51" x14ac:dyDescent="0.2">
      <c r="A3891" s="3">
        <v>86704</v>
      </c>
      <c r="B3891" s="1" t="s">
        <v>151</v>
      </c>
      <c r="C3891" s="1" t="s">
        <v>65</v>
      </c>
      <c r="D3891" s="1" t="s">
        <v>130</v>
      </c>
      <c r="E3891" s="1" t="s">
        <v>152</v>
      </c>
      <c r="F3891" s="1" t="s">
        <v>152</v>
      </c>
      <c r="G3891" s="13" t="s">
        <v>198</v>
      </c>
      <c r="H3891" s="12">
        <v>41820</v>
      </c>
      <c r="I3891" s="12" t="s">
        <v>873</v>
      </c>
      <c r="J3891" s="12">
        <v>41815</v>
      </c>
      <c r="K3891" s="4">
        <v>5619</v>
      </c>
      <c r="L3891" s="1" t="s">
        <v>146</v>
      </c>
      <c r="M3891" s="1" t="s">
        <v>132</v>
      </c>
      <c r="N3891" s="1" t="s">
        <v>599</v>
      </c>
      <c r="O3891" s="1" t="s">
        <v>93</v>
      </c>
      <c r="P3891">
        <v>60</v>
      </c>
      <c r="Q3891">
        <v>65761</v>
      </c>
      <c r="R3891">
        <v>245288.53</v>
      </c>
      <c r="S3891">
        <v>3.73</v>
      </c>
      <c r="T3891">
        <v>0.06</v>
      </c>
      <c r="U3891">
        <f t="shared" si="1193"/>
        <v>245288.53</v>
      </c>
      <c r="V3891">
        <f t="shared" si="1194"/>
        <v>3945660</v>
      </c>
      <c r="W3891" s="1" t="s">
        <v>197</v>
      </c>
      <c r="X3891" s="1" t="s">
        <v>1236</v>
      </c>
      <c r="Y3891" s="1" t="s">
        <v>3082</v>
      </c>
      <c r="Z3891" s="3">
        <v>7428</v>
      </c>
      <c r="AA3891" s="4">
        <f t="shared" si="1198"/>
        <v>3156</v>
      </c>
      <c r="AB3891" s="4">
        <f t="shared" si="1211"/>
        <v>9461.865281800001</v>
      </c>
      <c r="AC3891" s="4">
        <f t="shared" si="1212"/>
        <v>3156</v>
      </c>
      <c r="AD3891" s="4">
        <f t="shared" si="1199"/>
        <v>6268.75</v>
      </c>
      <c r="AE3891" s="4">
        <v>3156</v>
      </c>
      <c r="AF3891" s="4">
        <v>3156</v>
      </c>
      <c r="AG3891" s="4">
        <f>AE3891</f>
        <v>3156</v>
      </c>
      <c r="AI3891" t="e">
        <f t="shared" si="1195"/>
        <v>#N/A</v>
      </c>
      <c r="AJ3891">
        <v>28812.57</v>
      </c>
      <c r="AK3891" s="2">
        <v>28812.57</v>
      </c>
      <c r="AL3891" s="2">
        <f>AJ3891</f>
        <v>28812.57</v>
      </c>
      <c r="AM3891" s="4"/>
      <c r="AN3891" t="e">
        <f>VLOOKUP([1]!Tabelle13[[#This Row],[Vlookup this ID for freight costs]],$AL$2:$AL$6811,2,FALSE)</f>
        <v>#REF!</v>
      </c>
      <c r="AP3891">
        <v>252.16</v>
      </c>
      <c r="AQ3891">
        <v>252.16</v>
      </c>
      <c r="AR3891" s="4">
        <v>30</v>
      </c>
      <c r="AS3891" s="4">
        <v>6</v>
      </c>
      <c r="AT3891" s="4">
        <v>2014</v>
      </c>
      <c r="AU3891" s="4">
        <v>25</v>
      </c>
      <c r="AV3891" s="4">
        <v>6</v>
      </c>
      <c r="AW3891" s="4">
        <v>2014</v>
      </c>
      <c r="AX3891" t="str">
        <f t="shared" si="1196"/>
        <v>No Delay</v>
      </c>
      <c r="AY3891">
        <f t="shared" si="1197"/>
        <v>0</v>
      </c>
    </row>
    <row r="3892" spans="1:51" x14ac:dyDescent="0.2">
      <c r="A3892" s="3">
        <v>12879</v>
      </c>
      <c r="B3892" s="1" t="s">
        <v>95</v>
      </c>
      <c r="C3892" s="1" t="s">
        <v>65</v>
      </c>
      <c r="D3892" s="1" t="s">
        <v>130</v>
      </c>
      <c r="E3892" s="1" t="s">
        <v>152</v>
      </c>
      <c r="F3892" s="1" t="s">
        <v>152</v>
      </c>
      <c r="G3892" s="13" t="s">
        <v>1048</v>
      </c>
      <c r="H3892" s="12">
        <v>39941</v>
      </c>
      <c r="I3892" s="12" t="s">
        <v>1048</v>
      </c>
      <c r="J3892" s="12">
        <v>39941</v>
      </c>
      <c r="K3892" s="4">
        <v>1539</v>
      </c>
      <c r="L3892" s="1" t="s">
        <v>146</v>
      </c>
      <c r="M3892" s="1" t="s">
        <v>132</v>
      </c>
      <c r="N3892" s="1" t="s">
        <v>275</v>
      </c>
      <c r="O3892" s="1" t="s">
        <v>93</v>
      </c>
      <c r="P3892">
        <v>60</v>
      </c>
      <c r="Q3892">
        <v>35000</v>
      </c>
      <c r="R3892">
        <v>327250</v>
      </c>
      <c r="S3892">
        <v>9.35</v>
      </c>
      <c r="T3892">
        <v>0.16</v>
      </c>
      <c r="U3892">
        <f t="shared" si="1193"/>
        <v>327250</v>
      </c>
      <c r="V3892">
        <f t="shared" si="1194"/>
        <v>2100000</v>
      </c>
      <c r="W3892" s="1" t="s">
        <v>155</v>
      </c>
      <c r="X3892" s="1" t="s">
        <v>1236</v>
      </c>
      <c r="Y3892" s="1" t="s">
        <v>156</v>
      </c>
      <c r="Z3892" s="3">
        <v>7726</v>
      </c>
      <c r="AA3892" s="4">
        <f t="shared" si="1198"/>
        <v>3162</v>
      </c>
      <c r="AB3892" s="4">
        <f t="shared" si="1211"/>
        <v>6085.9132060000002</v>
      </c>
      <c r="AC3892" s="4">
        <f t="shared" si="1212"/>
        <v>3162</v>
      </c>
      <c r="AD3892" s="4">
        <f t="shared" si="1199"/>
        <v>6977</v>
      </c>
      <c r="AE3892" s="4">
        <v>3162</v>
      </c>
      <c r="AF3892" s="4">
        <v>3162</v>
      </c>
      <c r="AG3892" s="4">
        <f>AE3892</f>
        <v>3162</v>
      </c>
      <c r="AI3892" t="e">
        <f t="shared" si="1195"/>
        <v>#N/A</v>
      </c>
      <c r="AJ3892">
        <v>15128.37</v>
      </c>
      <c r="AK3892" s="2">
        <v>15128.37</v>
      </c>
      <c r="AL3892" s="2">
        <f>AJ3892</f>
        <v>15128.37</v>
      </c>
      <c r="AM3892" s="4"/>
      <c r="AN3892" t="e">
        <f>VLOOKUP([1]!Tabelle13[[#This Row],[Vlookup this ID for freight costs]],$AL$2:$AL$6811,2,FALSE)</f>
        <v>#REF!</v>
      </c>
      <c r="AP3892">
        <v>641.41</v>
      </c>
      <c r="AQ3892">
        <v>641.41</v>
      </c>
      <c r="AR3892" s="4">
        <v>8</v>
      </c>
      <c r="AS3892" s="4">
        <v>5</v>
      </c>
      <c r="AT3892" s="4">
        <v>2009</v>
      </c>
      <c r="AU3892" s="4">
        <v>8</v>
      </c>
      <c r="AV3892" s="4">
        <v>5</v>
      </c>
      <c r="AW3892" s="4">
        <v>2009</v>
      </c>
      <c r="AX3892" t="str">
        <f t="shared" si="1196"/>
        <v>No Delay</v>
      </c>
      <c r="AY3892">
        <f t="shared" si="1197"/>
        <v>0</v>
      </c>
    </row>
    <row r="3893" spans="1:51" x14ac:dyDescent="0.2">
      <c r="A3893" s="3">
        <v>85047</v>
      </c>
      <c r="B3893" s="1" t="s">
        <v>175</v>
      </c>
      <c r="C3893" s="1" t="s">
        <v>165</v>
      </c>
      <c r="D3893" s="1" t="s">
        <v>130</v>
      </c>
      <c r="E3893" s="1" t="s">
        <v>101</v>
      </c>
      <c r="F3893" s="1" t="s">
        <v>101</v>
      </c>
      <c r="G3893" s="13" t="s">
        <v>1432</v>
      </c>
      <c r="H3893" s="12">
        <v>42230</v>
      </c>
      <c r="I3893" s="12" t="s">
        <v>1140</v>
      </c>
      <c r="J3893" s="12">
        <v>42226</v>
      </c>
      <c r="K3893" s="4">
        <v>6732</v>
      </c>
      <c r="L3893" s="1" t="s">
        <v>146</v>
      </c>
      <c r="M3893" s="1" t="s">
        <v>132</v>
      </c>
      <c r="N3893" s="1" t="s">
        <v>392</v>
      </c>
      <c r="O3893" s="1" t="s">
        <v>393</v>
      </c>
      <c r="P3893">
        <v>120</v>
      </c>
      <c r="Q3893">
        <v>8452</v>
      </c>
      <c r="R3893">
        <v>157545.28</v>
      </c>
      <c r="S3893">
        <v>18.64</v>
      </c>
      <c r="T3893">
        <v>0.16</v>
      </c>
      <c r="U3893">
        <f t="shared" si="1193"/>
        <v>157545.28</v>
      </c>
      <c r="V3893">
        <f t="shared" si="1194"/>
        <v>1014240</v>
      </c>
      <c r="W3893" s="1" t="s">
        <v>394</v>
      </c>
      <c r="X3893" s="1" t="s">
        <v>112</v>
      </c>
      <c r="Y3893" s="1" t="s">
        <v>112</v>
      </c>
      <c r="Z3893" s="3">
        <v>9175</v>
      </c>
      <c r="AA3893" s="4">
        <f>AB3893</f>
        <v>3172.7132499999998</v>
      </c>
      <c r="AB3893" s="2">
        <f>2245.156962+0.109744*Q3893</f>
        <v>3172.7132499999998</v>
      </c>
      <c r="AC3893" s="4">
        <f>AD3893</f>
        <v>3172.7132499999998</v>
      </c>
      <c r="AD3893" s="4">
        <f t="shared" si="1199"/>
        <v>3172.7132499999998</v>
      </c>
      <c r="AE3893" s="3" t="s">
        <v>2202</v>
      </c>
      <c r="AF3893" s="3"/>
      <c r="AG3893" s="4" t="str">
        <f>AI3893</f>
        <v>Weight Captured Separately</v>
      </c>
      <c r="AH3893" s="4">
        <v>82815</v>
      </c>
      <c r="AI3893" t="str">
        <f t="shared" si="1195"/>
        <v>Weight Captured Separately</v>
      </c>
      <c r="AJ3893" t="s">
        <v>2202</v>
      </c>
      <c r="AK3893" s="2"/>
      <c r="AL3893" s="2" t="str">
        <f>AN3893</f>
        <v>Invoiced Separately</v>
      </c>
      <c r="AM3893" s="4">
        <v>82815</v>
      </c>
      <c r="AN3893" t="str">
        <f>INDEX($AJ$2:$AJ$6811,MATCH(AM3893,$A$2:$A$6811,0))</f>
        <v>Invoiced Separately</v>
      </c>
      <c r="AO3893">
        <f>IF(AK:AK="",AC:AC*6.242+1.383 -2.844 + 3.145 -2.265  -2.026,AK:AK)</f>
        <v>19801.469106499997</v>
      </c>
      <c r="AP3893">
        <v>185.43</v>
      </c>
      <c r="AQ3893">
        <v>185.43</v>
      </c>
      <c r="AR3893" s="4">
        <v>14</v>
      </c>
      <c r="AS3893" s="4">
        <v>8</v>
      </c>
      <c r="AT3893" s="4">
        <v>2015</v>
      </c>
      <c r="AU3893" s="4">
        <v>10</v>
      </c>
      <c r="AV3893" s="4">
        <v>8</v>
      </c>
      <c r="AW3893" s="4">
        <v>2015</v>
      </c>
      <c r="AX3893" t="str">
        <f t="shared" si="1196"/>
        <v>No Delay</v>
      </c>
      <c r="AY3893">
        <f t="shared" si="1197"/>
        <v>0</v>
      </c>
    </row>
    <row r="3894" spans="1:51" x14ac:dyDescent="0.2">
      <c r="A3894" s="3">
        <v>82951</v>
      </c>
      <c r="B3894" s="1" t="s">
        <v>151</v>
      </c>
      <c r="C3894" s="1" t="s">
        <v>65</v>
      </c>
      <c r="D3894" s="1" t="s">
        <v>130</v>
      </c>
      <c r="E3894" s="1" t="s">
        <v>152</v>
      </c>
      <c r="F3894" s="1" t="s">
        <v>152</v>
      </c>
      <c r="G3894" s="13" t="s">
        <v>300</v>
      </c>
      <c r="H3894" s="12">
        <v>40715</v>
      </c>
      <c r="I3894" s="12" t="s">
        <v>1660</v>
      </c>
      <c r="J3894" s="12">
        <v>40729</v>
      </c>
      <c r="K3894" s="4">
        <v>3290</v>
      </c>
      <c r="L3894" s="1" t="s">
        <v>146</v>
      </c>
      <c r="M3894" s="1" t="s">
        <v>132</v>
      </c>
      <c r="N3894" s="1" t="s">
        <v>275</v>
      </c>
      <c r="O3894" s="1" t="s">
        <v>93</v>
      </c>
      <c r="P3894">
        <v>60</v>
      </c>
      <c r="Q3894">
        <v>32000</v>
      </c>
      <c r="R3894">
        <v>264320</v>
      </c>
      <c r="S3894">
        <v>8.26</v>
      </c>
      <c r="T3894">
        <v>0.14000000000000001</v>
      </c>
      <c r="U3894">
        <f t="shared" si="1193"/>
        <v>264320</v>
      </c>
      <c r="V3894">
        <f t="shared" si="1194"/>
        <v>1920000</v>
      </c>
      <c r="W3894" s="1" t="s">
        <v>155</v>
      </c>
      <c r="X3894" s="1" t="s">
        <v>1236</v>
      </c>
      <c r="Y3894" s="1" t="s">
        <v>156</v>
      </c>
      <c r="Z3894" s="3">
        <v>7726</v>
      </c>
      <c r="AA3894" s="4">
        <f t="shared" si="1198"/>
        <v>3175</v>
      </c>
      <c r="AB3894" s="4">
        <f xml:space="preserve"> 2244.740206  + 0.1097478*Q3894</f>
        <v>5756.6698059999999</v>
      </c>
      <c r="AC3894" s="4">
        <f>AF3894</f>
        <v>3175</v>
      </c>
      <c r="AD3894" s="4">
        <f t="shared" si="1199"/>
        <v>3183.6666666666665</v>
      </c>
      <c r="AE3894" s="4">
        <v>3175</v>
      </c>
      <c r="AF3894" s="4">
        <v>3175</v>
      </c>
      <c r="AG3894" s="4">
        <f>AE3894</f>
        <v>3175</v>
      </c>
      <c r="AI3894" t="e">
        <f t="shared" si="1195"/>
        <v>#N/A</v>
      </c>
      <c r="AJ3894">
        <v>13398.04</v>
      </c>
      <c r="AK3894" s="2">
        <v>13398.04</v>
      </c>
      <c r="AL3894" s="2">
        <f>AJ3894</f>
        <v>13398.04</v>
      </c>
      <c r="AM3894" s="4"/>
      <c r="AN3894" t="e">
        <f>VLOOKUP([1]!Tabelle13[[#This Row],[Vlookup this ID for freight costs]],$AL$2:$AL$6811,2,FALSE)</f>
        <v>#REF!</v>
      </c>
      <c r="AP3894">
        <v>436.13</v>
      </c>
      <c r="AQ3894">
        <v>436.13</v>
      </c>
      <c r="AR3894" s="4">
        <v>21</v>
      </c>
      <c r="AS3894" s="4">
        <v>6</v>
      </c>
      <c r="AT3894" s="4">
        <v>2011</v>
      </c>
      <c r="AU3894" s="4">
        <v>5</v>
      </c>
      <c r="AV3894" s="4">
        <v>7</v>
      </c>
      <c r="AW3894" s="4">
        <v>2011</v>
      </c>
      <c r="AX3894" t="str">
        <f t="shared" si="1196"/>
        <v>Delay</v>
      </c>
      <c r="AY3894">
        <f t="shared" si="1197"/>
        <v>14</v>
      </c>
    </row>
    <row r="3895" spans="1:51" x14ac:dyDescent="0.2">
      <c r="A3895" s="3">
        <v>84265</v>
      </c>
      <c r="B3895" s="1" t="s">
        <v>50</v>
      </c>
      <c r="C3895" s="1" t="s">
        <v>51</v>
      </c>
      <c r="D3895" s="1" t="s">
        <v>130</v>
      </c>
      <c r="E3895" s="1" t="s">
        <v>101</v>
      </c>
      <c r="F3895" s="1" t="s">
        <v>101</v>
      </c>
      <c r="G3895" s="13" t="s">
        <v>1114</v>
      </c>
      <c r="H3895" s="12">
        <v>41481</v>
      </c>
      <c r="I3895" s="12" t="s">
        <v>1114</v>
      </c>
      <c r="J3895" s="12">
        <v>41481</v>
      </c>
      <c r="K3895" s="4">
        <v>4824</v>
      </c>
      <c r="L3895" s="1" t="s">
        <v>146</v>
      </c>
      <c r="M3895" s="1" t="s">
        <v>132</v>
      </c>
      <c r="N3895" s="1" t="s">
        <v>238</v>
      </c>
      <c r="O3895" s="1" t="s">
        <v>93</v>
      </c>
      <c r="P3895">
        <v>30</v>
      </c>
      <c r="Q3895">
        <v>8531</v>
      </c>
      <c r="R3895">
        <v>40095.699999999997</v>
      </c>
      <c r="S3895">
        <v>4.7</v>
      </c>
      <c r="T3895">
        <v>0.16</v>
      </c>
      <c r="U3895">
        <f t="shared" si="1193"/>
        <v>40095.700000000004</v>
      </c>
      <c r="V3895">
        <f t="shared" si="1194"/>
        <v>255930</v>
      </c>
      <c r="W3895" s="1" t="s">
        <v>861</v>
      </c>
      <c r="X3895" s="1" t="s">
        <v>1236</v>
      </c>
      <c r="Y3895" s="1" t="s">
        <v>156</v>
      </c>
      <c r="Z3895" s="3">
        <v>14703</v>
      </c>
      <c r="AA3895" s="4">
        <f>AB3895</f>
        <v>3181.383026</v>
      </c>
      <c r="AB3895" s="2">
        <f>2245.156962+0.109744*Q3895</f>
        <v>3181.383026</v>
      </c>
      <c r="AC3895" s="4">
        <f>AD3895</f>
        <v>3181.383026</v>
      </c>
      <c r="AD3895" s="4">
        <f t="shared" si="1199"/>
        <v>3181.383026</v>
      </c>
      <c r="AE3895" s="4" t="s">
        <v>62</v>
      </c>
      <c r="AG3895" s="4" t="str">
        <f>AE3895</f>
        <v>Weight Captured Separately</v>
      </c>
      <c r="AI3895" t="e">
        <f t="shared" si="1195"/>
        <v>#N/A</v>
      </c>
      <c r="AJ3895" t="s">
        <v>81</v>
      </c>
      <c r="AK3895" s="2"/>
      <c r="AL3895" s="2" t="str">
        <f>AJ3895</f>
        <v>Freight Included in Commodity Cost</v>
      </c>
      <c r="AM3895" s="4"/>
      <c r="AN3895" t="e">
        <f>VLOOKUP([1]!Tabelle13[[#This Row],[Vlookup this ID for freight costs]],$AL$2:$AL$6811,2,FALSE)</f>
        <v>#REF!</v>
      </c>
      <c r="AO3895">
        <f>IF(AK:AK="",AC:AC*6.242+1.383 -2.844 + 3.145 -2.265  -2.026,AK:AK)</f>
        <v>19855.585848292001</v>
      </c>
      <c r="AP3895">
        <v>49.6</v>
      </c>
      <c r="AQ3895">
        <v>49.6</v>
      </c>
      <c r="AR3895" s="4">
        <v>26</v>
      </c>
      <c r="AS3895" s="4">
        <v>7</v>
      </c>
      <c r="AT3895" s="4">
        <v>2013</v>
      </c>
      <c r="AU3895" s="4">
        <v>26</v>
      </c>
      <c r="AV3895" s="4">
        <v>7</v>
      </c>
      <c r="AW3895" s="4">
        <v>2013</v>
      </c>
      <c r="AX3895" t="str">
        <f t="shared" si="1196"/>
        <v>No Delay</v>
      </c>
      <c r="AY3895">
        <f t="shared" si="1197"/>
        <v>0</v>
      </c>
    </row>
    <row r="3896" spans="1:51" x14ac:dyDescent="0.2">
      <c r="A3896" s="3">
        <v>83961</v>
      </c>
      <c r="B3896" s="1" t="s">
        <v>215</v>
      </c>
      <c r="C3896" s="1" t="s">
        <v>89</v>
      </c>
      <c r="D3896" s="1" t="s">
        <v>130</v>
      </c>
      <c r="E3896" s="1" t="s">
        <v>53</v>
      </c>
      <c r="F3896" s="1" t="s">
        <v>53</v>
      </c>
      <c r="G3896" s="13" t="s">
        <v>983</v>
      </c>
      <c r="H3896" s="12">
        <v>40148</v>
      </c>
      <c r="I3896" s="12" t="s">
        <v>419</v>
      </c>
      <c r="J3896" s="12">
        <v>40149</v>
      </c>
      <c r="K3896" s="4">
        <v>2053</v>
      </c>
      <c r="L3896" s="1" t="s">
        <v>146</v>
      </c>
      <c r="M3896" s="1" t="s">
        <v>132</v>
      </c>
      <c r="N3896" s="1" t="s">
        <v>420</v>
      </c>
      <c r="O3896" s="1" t="s">
        <v>93</v>
      </c>
      <c r="P3896">
        <v>100</v>
      </c>
      <c r="Q3896">
        <v>2352</v>
      </c>
      <c r="R3896">
        <v>11760</v>
      </c>
      <c r="S3896">
        <v>5</v>
      </c>
      <c r="T3896">
        <v>0.05</v>
      </c>
      <c r="U3896">
        <f t="shared" si="1193"/>
        <v>11760</v>
      </c>
      <c r="V3896">
        <f t="shared" si="1194"/>
        <v>235200</v>
      </c>
      <c r="W3896" s="1" t="s">
        <v>155</v>
      </c>
      <c r="X3896" s="1" t="s">
        <v>1236</v>
      </c>
      <c r="Y3896" s="1" t="s">
        <v>156</v>
      </c>
      <c r="Z3896" s="3">
        <v>9211</v>
      </c>
      <c r="AA3896" s="4">
        <f t="shared" si="1198"/>
        <v>3189</v>
      </c>
      <c r="AB3896" s="4">
        <f t="shared" ref="AB3896:AB3921" si="1213" xml:space="preserve"> 2244.740206  + 0.1097478*Q3896</f>
        <v>2502.8670315999998</v>
      </c>
      <c r="AC3896" s="4">
        <f t="shared" ref="AC3896:AC3921" si="1214">AF3896</f>
        <v>3189</v>
      </c>
      <c r="AD3896" s="4">
        <f t="shared" si="1199"/>
        <v>2788.7961850000002</v>
      </c>
      <c r="AE3896" s="4">
        <v>3189</v>
      </c>
      <c r="AF3896" s="4">
        <v>3189</v>
      </c>
      <c r="AG3896" s="4">
        <f>AE3896</f>
        <v>3189</v>
      </c>
      <c r="AI3896" t="e">
        <f t="shared" si="1195"/>
        <v>#N/A</v>
      </c>
      <c r="AJ3896">
        <v>1211.48</v>
      </c>
      <c r="AK3896" s="2">
        <v>1211.48</v>
      </c>
      <c r="AL3896" s="2">
        <f>AJ3896</f>
        <v>1211.48</v>
      </c>
      <c r="AM3896" s="4"/>
      <c r="AN3896" t="e">
        <f>VLOOKUP([1]!Tabelle13[[#This Row],[Vlookup this ID for freight costs]],$AL$2:$AL$6811,2,FALSE)</f>
        <v>#REF!</v>
      </c>
      <c r="AP3896">
        <v>23.05</v>
      </c>
      <c r="AQ3896">
        <v>23.05</v>
      </c>
      <c r="AR3896" s="4">
        <v>1</v>
      </c>
      <c r="AS3896" s="4">
        <v>12</v>
      </c>
      <c r="AT3896" s="4">
        <v>2009</v>
      </c>
      <c r="AU3896" s="4">
        <v>2</v>
      </c>
      <c r="AV3896" s="4">
        <v>12</v>
      </c>
      <c r="AW3896" s="4">
        <v>2009</v>
      </c>
      <c r="AX3896" t="str">
        <f t="shared" si="1196"/>
        <v>Delay</v>
      </c>
      <c r="AY3896">
        <f t="shared" si="1197"/>
        <v>1</v>
      </c>
    </row>
    <row r="3897" spans="1:51" x14ac:dyDescent="0.2">
      <c r="A3897" s="3">
        <v>85071</v>
      </c>
      <c r="B3897" s="1" t="s">
        <v>215</v>
      </c>
      <c r="C3897" s="1" t="s">
        <v>89</v>
      </c>
      <c r="D3897" s="1" t="s">
        <v>130</v>
      </c>
      <c r="E3897" s="1" t="s">
        <v>53</v>
      </c>
      <c r="F3897" s="1" t="s">
        <v>53</v>
      </c>
      <c r="G3897" s="13" t="s">
        <v>983</v>
      </c>
      <c r="H3897" s="12">
        <v>40148</v>
      </c>
      <c r="I3897" s="12" t="s">
        <v>419</v>
      </c>
      <c r="J3897" s="12">
        <v>40149</v>
      </c>
      <c r="K3897" s="4">
        <v>2061</v>
      </c>
      <c r="L3897" s="1" t="s">
        <v>146</v>
      </c>
      <c r="M3897" s="1" t="s">
        <v>132</v>
      </c>
      <c r="N3897" s="1" t="s">
        <v>163</v>
      </c>
      <c r="O3897" s="1" t="s">
        <v>93</v>
      </c>
      <c r="P3897">
        <v>60</v>
      </c>
      <c r="Q3897">
        <v>4000</v>
      </c>
      <c r="R3897">
        <v>85680</v>
      </c>
      <c r="S3897">
        <v>21.42</v>
      </c>
      <c r="T3897">
        <v>0.36</v>
      </c>
      <c r="U3897">
        <f t="shared" si="1193"/>
        <v>85680</v>
      </c>
      <c r="V3897">
        <f t="shared" si="1194"/>
        <v>240000</v>
      </c>
      <c r="W3897" s="1" t="s">
        <v>160</v>
      </c>
      <c r="X3897" s="1" t="s">
        <v>1236</v>
      </c>
      <c r="Y3897" s="1" t="s">
        <v>161</v>
      </c>
      <c r="Z3897" s="3">
        <v>8828</v>
      </c>
      <c r="AA3897" s="4">
        <f t="shared" si="1198"/>
        <v>3189</v>
      </c>
      <c r="AB3897" s="4">
        <f t="shared" si="1213"/>
        <v>2683.7314059999999</v>
      </c>
      <c r="AC3897" s="4">
        <f t="shared" si="1214"/>
        <v>3189</v>
      </c>
      <c r="AD3897" s="4">
        <f t="shared" si="1199"/>
        <v>3744.5027926451612</v>
      </c>
      <c r="AE3897" s="3" t="s">
        <v>2203</v>
      </c>
      <c r="AF3897" s="3">
        <v>3189</v>
      </c>
      <c r="AG3897" s="4">
        <f>AI3897</f>
        <v>3189</v>
      </c>
      <c r="AH3897" s="4">
        <v>83961</v>
      </c>
      <c r="AI3897">
        <f t="shared" si="1195"/>
        <v>3189</v>
      </c>
      <c r="AJ3897" t="s">
        <v>2203</v>
      </c>
      <c r="AK3897" s="2">
        <v>1211.48</v>
      </c>
      <c r="AL3897" s="2">
        <f>AN3897</f>
        <v>1211.48</v>
      </c>
      <c r="AM3897" s="4">
        <v>83961</v>
      </c>
      <c r="AN3897">
        <f>INDEX($AJ$2:$AJ$6811,MATCH(AM3897,$A$2:$A$6811,0))</f>
        <v>1211.48</v>
      </c>
      <c r="AP3897">
        <v>167.93</v>
      </c>
      <c r="AQ3897">
        <v>167.93</v>
      </c>
      <c r="AR3897" s="4">
        <v>1</v>
      </c>
      <c r="AS3897" s="4">
        <v>12</v>
      </c>
      <c r="AT3897" s="4">
        <v>2009</v>
      </c>
      <c r="AU3897" s="4">
        <v>2</v>
      </c>
      <c r="AV3897" s="4">
        <v>12</v>
      </c>
      <c r="AW3897" s="4">
        <v>2009</v>
      </c>
      <c r="AX3897" t="str">
        <f t="shared" si="1196"/>
        <v>Delay</v>
      </c>
      <c r="AY3897">
        <f t="shared" si="1197"/>
        <v>1</v>
      </c>
    </row>
    <row r="3898" spans="1:51" x14ac:dyDescent="0.2">
      <c r="A3898" s="3">
        <v>86243</v>
      </c>
      <c r="B3898" s="1" t="s">
        <v>215</v>
      </c>
      <c r="C3898" s="1" t="s">
        <v>89</v>
      </c>
      <c r="D3898" s="1" t="s">
        <v>130</v>
      </c>
      <c r="E3898" s="1" t="s">
        <v>53</v>
      </c>
      <c r="F3898" s="1" t="s">
        <v>53</v>
      </c>
      <c r="G3898" s="13" t="s">
        <v>983</v>
      </c>
      <c r="H3898" s="12">
        <v>40148</v>
      </c>
      <c r="I3898" s="12" t="s">
        <v>419</v>
      </c>
      <c r="J3898" s="12">
        <v>40149</v>
      </c>
      <c r="K3898" s="4">
        <v>2068</v>
      </c>
      <c r="L3898" s="1" t="s">
        <v>146</v>
      </c>
      <c r="M3898" s="1" t="s">
        <v>132</v>
      </c>
      <c r="N3898" s="1" t="s">
        <v>167</v>
      </c>
      <c r="O3898" s="1" t="s">
        <v>93</v>
      </c>
      <c r="P3898">
        <v>30</v>
      </c>
      <c r="Q3898">
        <v>30464</v>
      </c>
      <c r="R3898">
        <v>176081.92000000001</v>
      </c>
      <c r="S3898">
        <v>5.78</v>
      </c>
      <c r="T3898">
        <v>0.19</v>
      </c>
      <c r="U3898">
        <f t="shared" si="1193"/>
        <v>176081.92000000001</v>
      </c>
      <c r="V3898">
        <f t="shared" si="1194"/>
        <v>913920</v>
      </c>
      <c r="W3898" s="1" t="s">
        <v>155</v>
      </c>
      <c r="X3898" s="1" t="s">
        <v>1236</v>
      </c>
      <c r="Y3898" s="1" t="s">
        <v>156</v>
      </c>
      <c r="Z3898" s="3">
        <v>9211</v>
      </c>
      <c r="AA3898" s="4">
        <f t="shared" si="1198"/>
        <v>3189</v>
      </c>
      <c r="AB3898" s="4">
        <f t="shared" si="1213"/>
        <v>5588.0971852000002</v>
      </c>
      <c r="AC3898" s="4">
        <f t="shared" si="1214"/>
        <v>3189</v>
      </c>
      <c r="AD3898" s="4">
        <f t="shared" si="1199"/>
        <v>3189</v>
      </c>
      <c r="AE3898" s="3" t="s">
        <v>2203</v>
      </c>
      <c r="AF3898" s="3">
        <v>3189</v>
      </c>
      <c r="AG3898" s="4">
        <f>AI3898</f>
        <v>3189</v>
      </c>
      <c r="AH3898" s="4">
        <v>83961</v>
      </c>
      <c r="AI3898">
        <f t="shared" si="1195"/>
        <v>3189</v>
      </c>
      <c r="AJ3898" t="s">
        <v>2203</v>
      </c>
      <c r="AK3898" s="2">
        <v>1211.48</v>
      </c>
      <c r="AL3898" s="2">
        <f>AN3898</f>
        <v>1211.48</v>
      </c>
      <c r="AM3898" s="4">
        <v>83961</v>
      </c>
      <c r="AN3898">
        <f>INDEX($AJ$2:$AJ$6811,MATCH(AM3898,$A$2:$A$6811,0))</f>
        <v>1211.48</v>
      </c>
      <c r="AP3898">
        <v>345.12</v>
      </c>
      <c r="AQ3898">
        <v>345.12</v>
      </c>
      <c r="AR3898" s="4">
        <v>1</v>
      </c>
      <c r="AS3898" s="4">
        <v>12</v>
      </c>
      <c r="AT3898" s="4">
        <v>2009</v>
      </c>
      <c r="AU3898" s="4">
        <v>2</v>
      </c>
      <c r="AV3898" s="4">
        <v>12</v>
      </c>
      <c r="AW3898" s="4">
        <v>2009</v>
      </c>
      <c r="AX3898" t="str">
        <f t="shared" si="1196"/>
        <v>Delay</v>
      </c>
      <c r="AY3898">
        <f t="shared" si="1197"/>
        <v>1</v>
      </c>
    </row>
    <row r="3899" spans="1:51" x14ac:dyDescent="0.2">
      <c r="A3899" s="3">
        <v>83384</v>
      </c>
      <c r="B3899" s="1" t="s">
        <v>667</v>
      </c>
      <c r="C3899" s="1" t="s">
        <v>65</v>
      </c>
      <c r="D3899" s="1" t="s">
        <v>130</v>
      </c>
      <c r="E3899" s="1" t="s">
        <v>152</v>
      </c>
      <c r="F3899" s="1" t="s">
        <v>152</v>
      </c>
      <c r="G3899" s="13" t="s">
        <v>153</v>
      </c>
      <c r="H3899" s="12">
        <v>40165</v>
      </c>
      <c r="I3899" s="12" t="s">
        <v>153</v>
      </c>
      <c r="J3899" s="12">
        <v>40165</v>
      </c>
      <c r="K3899" s="4">
        <v>2096</v>
      </c>
      <c r="L3899" s="1" t="s">
        <v>146</v>
      </c>
      <c r="M3899" s="1" t="s">
        <v>132</v>
      </c>
      <c r="N3899" s="1" t="s">
        <v>275</v>
      </c>
      <c r="O3899" s="1" t="s">
        <v>93</v>
      </c>
      <c r="P3899">
        <v>60</v>
      </c>
      <c r="Q3899">
        <v>35300</v>
      </c>
      <c r="R3899">
        <v>309228</v>
      </c>
      <c r="S3899">
        <v>8.76</v>
      </c>
      <c r="T3899">
        <v>0.15</v>
      </c>
      <c r="U3899">
        <f t="shared" si="1193"/>
        <v>309228</v>
      </c>
      <c r="V3899">
        <f t="shared" si="1194"/>
        <v>2118000</v>
      </c>
      <c r="W3899" s="1" t="s">
        <v>155</v>
      </c>
      <c r="X3899" s="1" t="s">
        <v>1236</v>
      </c>
      <c r="Y3899" s="1" t="s">
        <v>156</v>
      </c>
      <c r="Z3899" s="3">
        <v>7726</v>
      </c>
      <c r="AA3899" s="4">
        <f t="shared" si="1198"/>
        <v>3190</v>
      </c>
      <c r="AB3899" s="4">
        <f t="shared" si="1213"/>
        <v>6118.8375460000007</v>
      </c>
      <c r="AC3899" s="4">
        <f t="shared" si="1214"/>
        <v>3190</v>
      </c>
      <c r="AD3899" s="4">
        <f t="shared" si="1199"/>
        <v>3190</v>
      </c>
      <c r="AE3899" s="4">
        <v>3190</v>
      </c>
      <c r="AF3899" s="4">
        <v>3190</v>
      </c>
      <c r="AG3899" s="4">
        <f>AE3899</f>
        <v>3190</v>
      </c>
      <c r="AI3899" t="e">
        <f t="shared" si="1195"/>
        <v>#N/A</v>
      </c>
      <c r="AJ3899">
        <v>11637.64</v>
      </c>
      <c r="AK3899" s="2">
        <v>11637.64</v>
      </c>
      <c r="AL3899" s="2">
        <f>AJ3899</f>
        <v>11637.64</v>
      </c>
      <c r="AM3899" s="4"/>
      <c r="AN3899" t="e">
        <f>VLOOKUP([1]!Tabelle13[[#This Row],[Vlookup this ID for freight costs]],$AL$2:$AL$6811,2,FALSE)</f>
        <v>#REF!</v>
      </c>
      <c r="AP3899">
        <v>606.09</v>
      </c>
      <c r="AQ3899">
        <v>606.09</v>
      </c>
      <c r="AR3899" s="4">
        <v>18</v>
      </c>
      <c r="AS3899" s="4">
        <v>12</v>
      </c>
      <c r="AT3899" s="4">
        <v>2009</v>
      </c>
      <c r="AU3899" s="4">
        <v>18</v>
      </c>
      <c r="AV3899" s="4">
        <v>12</v>
      </c>
      <c r="AW3899" s="4">
        <v>2009</v>
      </c>
      <c r="AX3899" t="str">
        <f t="shared" si="1196"/>
        <v>No Delay</v>
      </c>
      <c r="AY3899">
        <f t="shared" si="1197"/>
        <v>0</v>
      </c>
    </row>
    <row r="3900" spans="1:51" x14ac:dyDescent="0.2">
      <c r="A3900" s="3">
        <v>83453</v>
      </c>
      <c r="B3900" s="1" t="s">
        <v>215</v>
      </c>
      <c r="C3900" s="1" t="s">
        <v>89</v>
      </c>
      <c r="D3900" s="1" t="s">
        <v>130</v>
      </c>
      <c r="E3900" s="1" t="s">
        <v>53</v>
      </c>
      <c r="F3900" s="1" t="s">
        <v>53</v>
      </c>
      <c r="G3900" s="13" t="s">
        <v>805</v>
      </c>
      <c r="H3900" s="12">
        <v>40421</v>
      </c>
      <c r="I3900" s="12" t="s">
        <v>1106</v>
      </c>
      <c r="J3900" s="12">
        <v>40413</v>
      </c>
      <c r="K3900" s="4">
        <v>2705</v>
      </c>
      <c r="L3900" s="1" t="s">
        <v>146</v>
      </c>
      <c r="M3900" s="1" t="s">
        <v>132</v>
      </c>
      <c r="N3900" s="1" t="s">
        <v>778</v>
      </c>
      <c r="O3900" s="1" t="s">
        <v>93</v>
      </c>
      <c r="P3900">
        <v>240</v>
      </c>
      <c r="Q3900">
        <v>3010</v>
      </c>
      <c r="R3900">
        <v>5809.3</v>
      </c>
      <c r="S3900">
        <v>1.93</v>
      </c>
      <c r="T3900">
        <v>0.01</v>
      </c>
      <c r="U3900">
        <f t="shared" si="1193"/>
        <v>5809.3</v>
      </c>
      <c r="V3900">
        <f t="shared" si="1194"/>
        <v>722400</v>
      </c>
      <c r="W3900" s="1" t="s">
        <v>155</v>
      </c>
      <c r="X3900" s="1" t="s">
        <v>1236</v>
      </c>
      <c r="Y3900" s="1" t="s">
        <v>156</v>
      </c>
      <c r="Z3900" s="3">
        <v>9211</v>
      </c>
      <c r="AA3900" s="4">
        <f t="shared" si="1198"/>
        <v>3202</v>
      </c>
      <c r="AB3900" s="4">
        <f t="shared" si="1213"/>
        <v>2575.0810839999999</v>
      </c>
      <c r="AC3900" s="4">
        <f t="shared" si="1214"/>
        <v>3202</v>
      </c>
      <c r="AD3900" s="4">
        <f t="shared" si="1199"/>
        <v>1939.5</v>
      </c>
      <c r="AE3900" s="4">
        <v>3202</v>
      </c>
      <c r="AF3900" s="4">
        <v>3202</v>
      </c>
      <c r="AG3900" s="4">
        <f>AE3900</f>
        <v>3202</v>
      </c>
      <c r="AI3900" t="e">
        <f t="shared" si="1195"/>
        <v>#N/A</v>
      </c>
      <c r="AJ3900">
        <v>12648.38</v>
      </c>
      <c r="AK3900" s="2">
        <v>12648.38</v>
      </c>
      <c r="AL3900" s="2">
        <f>AJ3900</f>
        <v>12648.38</v>
      </c>
      <c r="AM3900" s="4"/>
      <c r="AN3900" t="e">
        <f>VLOOKUP([1]!Tabelle13[[#This Row],[Vlookup this ID for freight costs]],$AL$2:$AL$6811,2,FALSE)</f>
        <v>#REF!</v>
      </c>
      <c r="AP3900">
        <v>12.52</v>
      </c>
      <c r="AQ3900">
        <v>12.52</v>
      </c>
      <c r="AR3900" s="4">
        <v>31</v>
      </c>
      <c r="AS3900" s="4">
        <v>8</v>
      </c>
      <c r="AT3900" s="4">
        <v>2010</v>
      </c>
      <c r="AU3900" s="4">
        <v>23</v>
      </c>
      <c r="AV3900" s="4">
        <v>8</v>
      </c>
      <c r="AW3900" s="4">
        <v>2010</v>
      </c>
      <c r="AX3900" t="str">
        <f t="shared" si="1196"/>
        <v>No Delay</v>
      </c>
      <c r="AY3900">
        <f t="shared" si="1197"/>
        <v>0</v>
      </c>
    </row>
    <row r="3901" spans="1:51" x14ac:dyDescent="0.2">
      <c r="A3901" s="3">
        <v>84032</v>
      </c>
      <c r="B3901" s="1" t="s">
        <v>215</v>
      </c>
      <c r="C3901" s="1" t="s">
        <v>89</v>
      </c>
      <c r="D3901" s="1" t="s">
        <v>130</v>
      </c>
      <c r="E3901" s="1" t="s">
        <v>53</v>
      </c>
      <c r="F3901" s="1" t="s">
        <v>53</v>
      </c>
      <c r="G3901" s="13" t="s">
        <v>805</v>
      </c>
      <c r="H3901" s="12">
        <v>40421</v>
      </c>
      <c r="I3901" s="12" t="s">
        <v>1106</v>
      </c>
      <c r="J3901" s="12">
        <v>40413</v>
      </c>
      <c r="K3901" s="4">
        <v>2706</v>
      </c>
      <c r="L3901" s="1" t="s">
        <v>146</v>
      </c>
      <c r="M3901" s="1" t="s">
        <v>132</v>
      </c>
      <c r="N3901" s="1" t="s">
        <v>284</v>
      </c>
      <c r="O3901" s="1" t="s">
        <v>93</v>
      </c>
      <c r="P3901">
        <v>30</v>
      </c>
      <c r="Q3901">
        <v>2436</v>
      </c>
      <c r="R3901">
        <v>5456.64</v>
      </c>
      <c r="S3901">
        <v>2.2400000000000002</v>
      </c>
      <c r="T3901">
        <v>7.0000000000000007E-2</v>
      </c>
      <c r="U3901">
        <f t="shared" si="1193"/>
        <v>5456.64</v>
      </c>
      <c r="V3901">
        <f t="shared" si="1194"/>
        <v>73080</v>
      </c>
      <c r="W3901" s="1" t="s">
        <v>155</v>
      </c>
      <c r="X3901" s="1" t="s">
        <v>1236</v>
      </c>
      <c r="Y3901" s="1" t="s">
        <v>156</v>
      </c>
      <c r="Z3901" s="3">
        <v>9211</v>
      </c>
      <c r="AA3901" s="4">
        <f t="shared" si="1198"/>
        <v>3202</v>
      </c>
      <c r="AB3901" s="4">
        <f t="shared" si="1213"/>
        <v>2512.0858468000001</v>
      </c>
      <c r="AC3901" s="4">
        <f t="shared" si="1214"/>
        <v>3202</v>
      </c>
      <c r="AD3901" s="4">
        <f t="shared" si="1199"/>
        <v>1652.5</v>
      </c>
      <c r="AE3901" s="3" t="s">
        <v>2204</v>
      </c>
      <c r="AF3901" s="3">
        <v>3202</v>
      </c>
      <c r="AG3901" s="4">
        <f>AI3901</f>
        <v>3202</v>
      </c>
      <c r="AH3901" s="4">
        <v>83453</v>
      </c>
      <c r="AI3901">
        <f t="shared" si="1195"/>
        <v>3202</v>
      </c>
      <c r="AJ3901" t="s">
        <v>2204</v>
      </c>
      <c r="AK3901" s="2">
        <v>12648.38</v>
      </c>
      <c r="AL3901" s="2">
        <f>AN3901</f>
        <v>12648.38</v>
      </c>
      <c r="AM3901" s="4">
        <v>83453</v>
      </c>
      <c r="AN3901">
        <f>INDEX($AJ$2:$AJ$6811,MATCH(AM3901,$A$2:$A$6811,0))</f>
        <v>12648.38</v>
      </c>
      <c r="AP3901">
        <v>11.76</v>
      </c>
      <c r="AQ3901">
        <v>11.76</v>
      </c>
      <c r="AR3901" s="4">
        <v>31</v>
      </c>
      <c r="AS3901" s="4">
        <v>8</v>
      </c>
      <c r="AT3901" s="4">
        <v>2010</v>
      </c>
      <c r="AU3901" s="4">
        <v>23</v>
      </c>
      <c r="AV3901" s="4">
        <v>8</v>
      </c>
      <c r="AW3901" s="4">
        <v>2010</v>
      </c>
      <c r="AX3901" t="str">
        <f t="shared" si="1196"/>
        <v>No Delay</v>
      </c>
      <c r="AY3901">
        <f t="shared" si="1197"/>
        <v>0</v>
      </c>
    </row>
    <row r="3902" spans="1:51" x14ac:dyDescent="0.2">
      <c r="A3902" s="3">
        <v>84585</v>
      </c>
      <c r="B3902" s="1" t="s">
        <v>215</v>
      </c>
      <c r="C3902" s="1" t="s">
        <v>89</v>
      </c>
      <c r="D3902" s="1" t="s">
        <v>130</v>
      </c>
      <c r="E3902" s="1" t="s">
        <v>53</v>
      </c>
      <c r="F3902" s="1" t="s">
        <v>53</v>
      </c>
      <c r="G3902" s="13" t="s">
        <v>805</v>
      </c>
      <c r="H3902" s="12">
        <v>40421</v>
      </c>
      <c r="I3902" s="12" t="s">
        <v>1106</v>
      </c>
      <c r="J3902" s="12">
        <v>40413</v>
      </c>
      <c r="K3902" s="4">
        <v>2709</v>
      </c>
      <c r="L3902" s="1" t="s">
        <v>146</v>
      </c>
      <c r="M3902" s="1" t="s">
        <v>132</v>
      </c>
      <c r="N3902" s="1" t="s">
        <v>171</v>
      </c>
      <c r="O3902" s="1" t="s">
        <v>93</v>
      </c>
      <c r="P3902">
        <v>60</v>
      </c>
      <c r="Q3902">
        <v>6594</v>
      </c>
      <c r="R3902">
        <v>15364.02</v>
      </c>
      <c r="S3902">
        <v>2.33</v>
      </c>
      <c r="T3902">
        <v>0.04</v>
      </c>
      <c r="U3902">
        <f t="shared" si="1193"/>
        <v>15364.02</v>
      </c>
      <c r="V3902">
        <f t="shared" si="1194"/>
        <v>395640</v>
      </c>
      <c r="W3902" s="1" t="s">
        <v>197</v>
      </c>
      <c r="X3902" s="1" t="s">
        <v>1236</v>
      </c>
      <c r="Y3902" s="1" t="s">
        <v>3082</v>
      </c>
      <c r="Z3902" s="3">
        <v>8794</v>
      </c>
      <c r="AA3902" s="4">
        <f t="shared" si="1198"/>
        <v>3202</v>
      </c>
      <c r="AB3902" s="4">
        <f t="shared" si="1213"/>
        <v>2968.4171992000001</v>
      </c>
      <c r="AC3902" s="4">
        <f t="shared" si="1214"/>
        <v>3202</v>
      </c>
      <c r="AD3902" s="4">
        <f t="shared" si="1199"/>
        <v>3202</v>
      </c>
      <c r="AE3902" s="3" t="s">
        <v>2204</v>
      </c>
      <c r="AF3902" s="3">
        <v>3202</v>
      </c>
      <c r="AG3902" s="4">
        <f>AI3902</f>
        <v>3202</v>
      </c>
      <c r="AH3902" s="4">
        <v>83453</v>
      </c>
      <c r="AI3902">
        <f t="shared" si="1195"/>
        <v>3202</v>
      </c>
      <c r="AJ3902" t="s">
        <v>2204</v>
      </c>
      <c r="AK3902" s="2">
        <v>12648.38</v>
      </c>
      <c r="AL3902" s="2">
        <f>AN3902</f>
        <v>12648.38</v>
      </c>
      <c r="AM3902" s="4">
        <v>83453</v>
      </c>
      <c r="AN3902">
        <f>INDEX($AJ$2:$AJ$6811,MATCH(AM3902,$A$2:$A$6811,0))</f>
        <v>12648.38</v>
      </c>
      <c r="AP3902">
        <v>33.119999999999997</v>
      </c>
      <c r="AQ3902">
        <v>33.119999999999997</v>
      </c>
      <c r="AR3902" s="4">
        <v>31</v>
      </c>
      <c r="AS3902" s="4">
        <v>8</v>
      </c>
      <c r="AT3902" s="4">
        <v>2010</v>
      </c>
      <c r="AU3902" s="4">
        <v>23</v>
      </c>
      <c r="AV3902" s="4">
        <v>8</v>
      </c>
      <c r="AW3902" s="4">
        <v>2010</v>
      </c>
      <c r="AX3902" t="str">
        <f t="shared" si="1196"/>
        <v>No Delay</v>
      </c>
      <c r="AY3902">
        <f t="shared" si="1197"/>
        <v>0</v>
      </c>
    </row>
    <row r="3903" spans="1:51" x14ac:dyDescent="0.2">
      <c r="A3903" s="3">
        <v>85137</v>
      </c>
      <c r="B3903" s="1" t="s">
        <v>215</v>
      </c>
      <c r="C3903" s="1" t="s">
        <v>89</v>
      </c>
      <c r="D3903" s="1" t="s">
        <v>130</v>
      </c>
      <c r="E3903" s="1" t="s">
        <v>53</v>
      </c>
      <c r="F3903" s="1" t="s">
        <v>53</v>
      </c>
      <c r="G3903" s="13" t="s">
        <v>805</v>
      </c>
      <c r="H3903" s="12">
        <v>40421</v>
      </c>
      <c r="I3903" s="12" t="s">
        <v>1106</v>
      </c>
      <c r="J3903" s="12">
        <v>40413</v>
      </c>
      <c r="K3903" s="4">
        <v>2712</v>
      </c>
      <c r="L3903" s="1" t="s">
        <v>146</v>
      </c>
      <c r="M3903" s="1" t="s">
        <v>132</v>
      </c>
      <c r="N3903" s="1" t="s">
        <v>206</v>
      </c>
      <c r="O3903" s="1" t="s">
        <v>93</v>
      </c>
      <c r="P3903">
        <v>60</v>
      </c>
      <c r="Q3903">
        <v>11994</v>
      </c>
      <c r="R3903">
        <v>39340.32</v>
      </c>
      <c r="S3903">
        <v>3.28</v>
      </c>
      <c r="T3903">
        <v>0.05</v>
      </c>
      <c r="U3903">
        <f t="shared" si="1193"/>
        <v>39340.32</v>
      </c>
      <c r="V3903">
        <f t="shared" si="1194"/>
        <v>719640</v>
      </c>
      <c r="W3903" s="1" t="s">
        <v>160</v>
      </c>
      <c r="X3903" s="1" t="s">
        <v>1236</v>
      </c>
      <c r="Y3903" s="1" t="s">
        <v>161</v>
      </c>
      <c r="Z3903" s="3">
        <v>8828</v>
      </c>
      <c r="AA3903" s="4">
        <f t="shared" si="1198"/>
        <v>3202</v>
      </c>
      <c r="AB3903" s="4">
        <f t="shared" si="1213"/>
        <v>3561.0553191999998</v>
      </c>
      <c r="AC3903" s="4">
        <f t="shared" si="1214"/>
        <v>3202</v>
      </c>
      <c r="AD3903" s="4">
        <f t="shared" si="1199"/>
        <v>2649</v>
      </c>
      <c r="AE3903" s="3" t="s">
        <v>2204</v>
      </c>
      <c r="AF3903" s="3">
        <v>3202</v>
      </c>
      <c r="AG3903" s="4">
        <f>AI3903</f>
        <v>3202</v>
      </c>
      <c r="AH3903" s="4">
        <v>83453</v>
      </c>
      <c r="AI3903">
        <f t="shared" si="1195"/>
        <v>3202</v>
      </c>
      <c r="AJ3903" t="s">
        <v>2204</v>
      </c>
      <c r="AK3903" s="2">
        <v>12648.38</v>
      </c>
      <c r="AL3903" s="2">
        <f>AN3903</f>
        <v>12648.38</v>
      </c>
      <c r="AM3903" s="4">
        <v>83453</v>
      </c>
      <c r="AN3903">
        <f>INDEX($AJ$2:$AJ$6811,MATCH(AM3903,$A$2:$A$6811,0))</f>
        <v>12648.38</v>
      </c>
      <c r="AP3903">
        <v>84.82</v>
      </c>
      <c r="AQ3903">
        <v>84.82</v>
      </c>
      <c r="AR3903" s="4">
        <v>31</v>
      </c>
      <c r="AS3903" s="4">
        <v>8</v>
      </c>
      <c r="AT3903" s="4">
        <v>2010</v>
      </c>
      <c r="AU3903" s="4">
        <v>23</v>
      </c>
      <c r="AV3903" s="4">
        <v>8</v>
      </c>
      <c r="AW3903" s="4">
        <v>2010</v>
      </c>
      <c r="AX3903" t="str">
        <f t="shared" si="1196"/>
        <v>No Delay</v>
      </c>
      <c r="AY3903">
        <f t="shared" si="1197"/>
        <v>0</v>
      </c>
    </row>
    <row r="3904" spans="1:51" x14ac:dyDescent="0.2">
      <c r="A3904" s="3">
        <v>85138</v>
      </c>
      <c r="B3904" s="1" t="s">
        <v>215</v>
      </c>
      <c r="C3904" s="1" t="s">
        <v>89</v>
      </c>
      <c r="D3904" s="1" t="s">
        <v>130</v>
      </c>
      <c r="E3904" s="1" t="s">
        <v>53</v>
      </c>
      <c r="F3904" s="1" t="s">
        <v>53</v>
      </c>
      <c r="G3904" s="13" t="s">
        <v>805</v>
      </c>
      <c r="H3904" s="12">
        <v>40421</v>
      </c>
      <c r="I3904" s="12" t="s">
        <v>1106</v>
      </c>
      <c r="J3904" s="12">
        <v>40413</v>
      </c>
      <c r="K3904" s="4">
        <v>2713</v>
      </c>
      <c r="L3904" s="1" t="s">
        <v>146</v>
      </c>
      <c r="M3904" s="1" t="s">
        <v>132</v>
      </c>
      <c r="N3904" s="1" t="s">
        <v>206</v>
      </c>
      <c r="O3904" s="1" t="s">
        <v>93</v>
      </c>
      <c r="P3904">
        <v>60</v>
      </c>
      <c r="Q3904">
        <v>441</v>
      </c>
      <c r="R3904">
        <v>1446.48</v>
      </c>
      <c r="S3904">
        <v>3.28</v>
      </c>
      <c r="T3904">
        <v>0.05</v>
      </c>
      <c r="U3904">
        <f t="shared" si="1193"/>
        <v>1446.48</v>
      </c>
      <c r="V3904">
        <f t="shared" si="1194"/>
        <v>26460</v>
      </c>
      <c r="W3904" s="1" t="s">
        <v>197</v>
      </c>
      <c r="X3904" s="1" t="s">
        <v>1236</v>
      </c>
      <c r="Y3904" s="1" t="s">
        <v>3082</v>
      </c>
      <c r="Z3904" s="3">
        <v>8794</v>
      </c>
      <c r="AA3904" s="4">
        <f t="shared" si="1198"/>
        <v>3202</v>
      </c>
      <c r="AB3904" s="4">
        <f t="shared" si="1213"/>
        <v>2293.1389857999998</v>
      </c>
      <c r="AC3904" s="4">
        <f t="shared" si="1214"/>
        <v>3202</v>
      </c>
      <c r="AD3904" s="4">
        <f t="shared" si="1199"/>
        <v>1128.4888643999998</v>
      </c>
      <c r="AE3904" s="3" t="s">
        <v>2204</v>
      </c>
      <c r="AF3904" s="3">
        <v>3202</v>
      </c>
      <c r="AG3904" s="4">
        <f>AI3904</f>
        <v>3202</v>
      </c>
      <c r="AH3904" s="4">
        <v>83453</v>
      </c>
      <c r="AI3904">
        <f t="shared" si="1195"/>
        <v>3202</v>
      </c>
      <c r="AJ3904" t="s">
        <v>2204</v>
      </c>
      <c r="AK3904" s="2">
        <v>12648.38</v>
      </c>
      <c r="AL3904" s="2">
        <f>AN3904</f>
        <v>12648.38</v>
      </c>
      <c r="AM3904" s="4">
        <v>83453</v>
      </c>
      <c r="AN3904">
        <f>INDEX($AJ$2:$AJ$6811,MATCH(AM3904,$A$2:$A$6811,0))</f>
        <v>12648.38</v>
      </c>
      <c r="AP3904">
        <v>3.12</v>
      </c>
      <c r="AQ3904">
        <v>3.12</v>
      </c>
      <c r="AR3904" s="4">
        <v>31</v>
      </c>
      <c r="AS3904" s="4">
        <v>8</v>
      </c>
      <c r="AT3904" s="4">
        <v>2010</v>
      </c>
      <c r="AU3904" s="4">
        <v>23</v>
      </c>
      <c r="AV3904" s="4">
        <v>8</v>
      </c>
      <c r="AW3904" s="4">
        <v>2010</v>
      </c>
      <c r="AX3904" t="str">
        <f t="shared" si="1196"/>
        <v>No Delay</v>
      </c>
      <c r="AY3904">
        <f t="shared" si="1197"/>
        <v>0</v>
      </c>
    </row>
    <row r="3905" spans="1:51" x14ac:dyDescent="0.2">
      <c r="A3905" s="3">
        <v>86328</v>
      </c>
      <c r="B3905" s="1" t="s">
        <v>215</v>
      </c>
      <c r="C3905" s="1" t="s">
        <v>89</v>
      </c>
      <c r="D3905" s="1" t="s">
        <v>130</v>
      </c>
      <c r="E3905" s="1" t="s">
        <v>53</v>
      </c>
      <c r="F3905" s="1" t="s">
        <v>53</v>
      </c>
      <c r="G3905" s="13" t="s">
        <v>805</v>
      </c>
      <c r="H3905" s="12">
        <v>40421</v>
      </c>
      <c r="I3905" s="12" t="s">
        <v>1106</v>
      </c>
      <c r="J3905" s="12">
        <v>40413</v>
      </c>
      <c r="K3905" s="4">
        <v>2719</v>
      </c>
      <c r="L3905" s="1" t="s">
        <v>146</v>
      </c>
      <c r="M3905" s="1" t="s">
        <v>132</v>
      </c>
      <c r="N3905" s="1" t="s">
        <v>171</v>
      </c>
      <c r="O3905" s="1" t="s">
        <v>93</v>
      </c>
      <c r="P3905">
        <v>60</v>
      </c>
      <c r="Q3905">
        <v>12386</v>
      </c>
      <c r="R3905">
        <v>28859.38</v>
      </c>
      <c r="S3905">
        <v>2.33</v>
      </c>
      <c r="T3905">
        <v>0.04</v>
      </c>
      <c r="U3905">
        <f t="shared" si="1193"/>
        <v>28859.38</v>
      </c>
      <c r="V3905">
        <f t="shared" si="1194"/>
        <v>743160</v>
      </c>
      <c r="W3905" s="1" t="s">
        <v>155</v>
      </c>
      <c r="X3905" s="1" t="s">
        <v>1236</v>
      </c>
      <c r="Y3905" s="1" t="s">
        <v>156</v>
      </c>
      <c r="Z3905" s="3">
        <v>9211</v>
      </c>
      <c r="AA3905" s="4">
        <f t="shared" si="1198"/>
        <v>3202</v>
      </c>
      <c r="AB3905" s="4">
        <f t="shared" si="1213"/>
        <v>3604.0764568</v>
      </c>
      <c r="AC3905" s="4">
        <f t="shared" si="1214"/>
        <v>3202</v>
      </c>
      <c r="AD3905" s="4">
        <f t="shared" si="1199"/>
        <v>3202</v>
      </c>
      <c r="AE3905" s="3" t="s">
        <v>2204</v>
      </c>
      <c r="AF3905" s="3">
        <v>3202</v>
      </c>
      <c r="AG3905" s="4">
        <f>AI3905</f>
        <v>3202</v>
      </c>
      <c r="AH3905" s="4">
        <v>83453</v>
      </c>
      <c r="AI3905">
        <f t="shared" si="1195"/>
        <v>3202</v>
      </c>
      <c r="AJ3905" t="s">
        <v>2204</v>
      </c>
      <c r="AK3905" s="2">
        <v>12648.38</v>
      </c>
      <c r="AL3905" s="2">
        <f>AN3905</f>
        <v>12648.38</v>
      </c>
      <c r="AM3905" s="4">
        <v>83453</v>
      </c>
      <c r="AN3905">
        <f>INDEX($AJ$2:$AJ$6811,MATCH(AM3905,$A$2:$A$6811,0))</f>
        <v>12648.38</v>
      </c>
      <c r="AP3905">
        <v>62.22</v>
      </c>
      <c r="AQ3905">
        <v>62.22</v>
      </c>
      <c r="AR3905" s="4">
        <v>31</v>
      </c>
      <c r="AS3905" s="4">
        <v>8</v>
      </c>
      <c r="AT3905" s="4">
        <v>2010</v>
      </c>
      <c r="AU3905" s="4">
        <v>23</v>
      </c>
      <c r="AV3905" s="4">
        <v>8</v>
      </c>
      <c r="AW3905" s="4">
        <v>2010</v>
      </c>
      <c r="AX3905" t="str">
        <f t="shared" si="1196"/>
        <v>No Delay</v>
      </c>
      <c r="AY3905">
        <f t="shared" si="1197"/>
        <v>0</v>
      </c>
    </row>
    <row r="3906" spans="1:51" x14ac:dyDescent="0.2">
      <c r="A3906" s="3">
        <v>82454</v>
      </c>
      <c r="B3906" s="1" t="s">
        <v>151</v>
      </c>
      <c r="C3906" s="1" t="s">
        <v>65</v>
      </c>
      <c r="D3906" s="1" t="s">
        <v>130</v>
      </c>
      <c r="E3906" s="1" t="s">
        <v>152</v>
      </c>
      <c r="F3906" s="1" t="s">
        <v>152</v>
      </c>
      <c r="G3906" s="13" t="s">
        <v>960</v>
      </c>
      <c r="H3906" s="12">
        <v>41080</v>
      </c>
      <c r="I3906" s="12" t="s">
        <v>961</v>
      </c>
      <c r="J3906" s="12">
        <v>40955</v>
      </c>
      <c r="K3906" s="4">
        <v>3737</v>
      </c>
      <c r="L3906" s="1" t="s">
        <v>146</v>
      </c>
      <c r="M3906" s="1" t="s">
        <v>132</v>
      </c>
      <c r="N3906" s="1" t="s">
        <v>292</v>
      </c>
      <c r="O3906" s="1" t="s">
        <v>93</v>
      </c>
      <c r="P3906">
        <v>30</v>
      </c>
      <c r="Q3906">
        <v>26798</v>
      </c>
      <c r="R3906">
        <v>448330.54</v>
      </c>
      <c r="S3906">
        <v>16.73</v>
      </c>
      <c r="T3906">
        <v>0.56000000000000005</v>
      </c>
      <c r="U3906">
        <f t="shared" ref="U3906:U3969" si="1215">S3906*Q3906</f>
        <v>448330.54000000004</v>
      </c>
      <c r="V3906">
        <f t="shared" ref="V3906:V3969" si="1216">Q3906*P3906</f>
        <v>803940</v>
      </c>
      <c r="W3906" s="1" t="s">
        <v>160</v>
      </c>
      <c r="X3906" s="1" t="s">
        <v>1236</v>
      </c>
      <c r="Y3906" s="1" t="s">
        <v>161</v>
      </c>
      <c r="Z3906" s="3">
        <v>7348</v>
      </c>
      <c r="AA3906" s="4">
        <f t="shared" si="1198"/>
        <v>3203</v>
      </c>
      <c r="AB3906" s="4">
        <f t="shared" si="1213"/>
        <v>5185.7617504</v>
      </c>
      <c r="AC3906" s="4">
        <f t="shared" si="1214"/>
        <v>3203</v>
      </c>
      <c r="AD3906" s="4">
        <f t="shared" si="1199"/>
        <v>3203</v>
      </c>
      <c r="AE3906" s="4">
        <v>3203</v>
      </c>
      <c r="AF3906" s="4">
        <v>3203</v>
      </c>
      <c r="AG3906" s="4">
        <f t="shared" ref="AG3906:AG3916" si="1217">AE3906</f>
        <v>3203</v>
      </c>
      <c r="AI3906" t="e">
        <f t="shared" ref="AI3906:AI3969" si="1218">INDEX($AE$2:$AE$6811,MATCH(AH3906,$A$2:$A$6811,0))</f>
        <v>#N/A</v>
      </c>
      <c r="AJ3906">
        <v>25231.96</v>
      </c>
      <c r="AK3906" s="2">
        <v>25231.96</v>
      </c>
      <c r="AL3906" s="2">
        <f t="shared" ref="AL3906:AL3916" si="1219">AJ3906</f>
        <v>25231.96</v>
      </c>
      <c r="AM3906" s="4"/>
      <c r="AN3906" t="e">
        <f>VLOOKUP([1]!Tabelle13[[#This Row],[Vlookup this ID for freight costs]],$AL$2:$AL$6811,2,FALSE)</f>
        <v>#REF!</v>
      </c>
      <c r="AP3906">
        <v>628.55999999999995</v>
      </c>
      <c r="AQ3906">
        <v>628.55999999999995</v>
      </c>
      <c r="AR3906" s="4">
        <v>20</v>
      </c>
      <c r="AS3906" s="4">
        <v>6</v>
      </c>
      <c r="AT3906" s="4">
        <v>2012</v>
      </c>
      <c r="AU3906" s="4">
        <v>16</v>
      </c>
      <c r="AV3906" s="4">
        <v>2</v>
      </c>
      <c r="AW3906" s="4">
        <v>2012</v>
      </c>
      <c r="AX3906" t="str">
        <f t="shared" ref="AX3906:AX3969" si="1220">IF(DATE(AW3906,AV3906,AU3906)&lt;=DATE(AT3906,AS3906,AR3906),"No Delay","Delay")</f>
        <v>No Delay</v>
      </c>
      <c r="AY3906">
        <f t="shared" ref="AY3906:AY3969" si="1221">IF(_xlfn.DAYS(J3906,H3906)&gt;0, _xlfn.DAYS(J3906,H3906),0)</f>
        <v>0</v>
      </c>
    </row>
    <row r="3907" spans="1:51" x14ac:dyDescent="0.2">
      <c r="A3907" s="3">
        <v>11141</v>
      </c>
      <c r="B3907" s="1" t="s">
        <v>88</v>
      </c>
      <c r="C3907" s="1" t="s">
        <v>89</v>
      </c>
      <c r="D3907" s="1" t="s">
        <v>130</v>
      </c>
      <c r="E3907" s="1"/>
      <c r="F3907" s="1" t="s">
        <v>107</v>
      </c>
      <c r="G3907" s="13" t="s">
        <v>2184</v>
      </c>
      <c r="H3907" s="12">
        <v>39308</v>
      </c>
      <c r="I3907" s="12" t="s">
        <v>2184</v>
      </c>
      <c r="J3907" s="12">
        <v>39308</v>
      </c>
      <c r="K3907" s="4">
        <v>293</v>
      </c>
      <c r="L3907" s="1" t="s">
        <v>146</v>
      </c>
      <c r="M3907" s="1" t="s">
        <v>132</v>
      </c>
      <c r="N3907" s="1" t="s">
        <v>196</v>
      </c>
      <c r="O3907" s="1" t="s">
        <v>93</v>
      </c>
      <c r="P3907">
        <v>60</v>
      </c>
      <c r="Q3907">
        <v>32436</v>
      </c>
      <c r="R3907">
        <v>243270</v>
      </c>
      <c r="S3907">
        <v>7.5</v>
      </c>
      <c r="T3907">
        <v>0.12</v>
      </c>
      <c r="U3907">
        <f t="shared" si="1215"/>
        <v>243270</v>
      </c>
      <c r="V3907">
        <f t="shared" si="1216"/>
        <v>1946160</v>
      </c>
      <c r="W3907" s="1" t="s">
        <v>204</v>
      </c>
      <c r="X3907" s="1" t="s">
        <v>1236</v>
      </c>
      <c r="Y3907" s="1" t="s">
        <v>205</v>
      </c>
      <c r="Z3907" s="3">
        <v>8859</v>
      </c>
      <c r="AA3907" s="4">
        <f t="shared" ref="AA3907:AA3970" si="1222">AF3907</f>
        <v>3203</v>
      </c>
      <c r="AB3907" s="4">
        <f t="shared" si="1213"/>
        <v>5804.5198467999999</v>
      </c>
      <c r="AC3907" s="4">
        <f t="shared" si="1214"/>
        <v>3203</v>
      </c>
      <c r="AD3907" s="4">
        <f t="shared" si="1199"/>
        <v>3203</v>
      </c>
      <c r="AE3907" s="4">
        <v>3203</v>
      </c>
      <c r="AF3907" s="4">
        <v>3203</v>
      </c>
      <c r="AG3907" s="4">
        <f t="shared" si="1217"/>
        <v>3203</v>
      </c>
      <c r="AH3907" s="4">
        <v>84560</v>
      </c>
      <c r="AI3907">
        <f t="shared" si="1218"/>
        <v>9863</v>
      </c>
      <c r="AJ3907">
        <v>8258</v>
      </c>
      <c r="AK3907" s="2">
        <v>8258</v>
      </c>
      <c r="AL3907" s="2">
        <f t="shared" si="1219"/>
        <v>8258</v>
      </c>
      <c r="AM3907" s="4"/>
      <c r="AN3907" t="e">
        <f>VLOOKUP([1]!Tabelle13[[#This Row],[Vlookup this ID for freight costs]],$AL$2:$AL$6811,2,FALSE)</f>
        <v>#REF!</v>
      </c>
      <c r="AP3907">
        <v>389.23</v>
      </c>
      <c r="AQ3907">
        <v>389.23</v>
      </c>
      <c r="AR3907" s="4">
        <v>14</v>
      </c>
      <c r="AS3907" s="4">
        <v>8</v>
      </c>
      <c r="AT3907" s="4">
        <v>2007</v>
      </c>
      <c r="AU3907" s="4">
        <v>14</v>
      </c>
      <c r="AV3907" s="4">
        <v>8</v>
      </c>
      <c r="AW3907" s="4">
        <v>2007</v>
      </c>
      <c r="AX3907" t="str">
        <f t="shared" si="1220"/>
        <v>No Delay</v>
      </c>
      <c r="AY3907">
        <f t="shared" si="1221"/>
        <v>0</v>
      </c>
    </row>
    <row r="3908" spans="1:51" x14ac:dyDescent="0.2">
      <c r="A3908" s="3">
        <v>15687</v>
      </c>
      <c r="B3908" s="1" t="s">
        <v>168</v>
      </c>
      <c r="C3908" s="1" t="s">
        <v>150</v>
      </c>
      <c r="D3908" s="1" t="s">
        <v>100</v>
      </c>
      <c r="E3908" s="1" t="s">
        <v>53</v>
      </c>
      <c r="F3908" s="1" t="s">
        <v>53</v>
      </c>
      <c r="G3908" s="13" t="s">
        <v>208</v>
      </c>
      <c r="H3908" s="12">
        <v>40414</v>
      </c>
      <c r="I3908" s="12" t="s">
        <v>208</v>
      </c>
      <c r="J3908" s="12">
        <v>40414</v>
      </c>
      <c r="K3908" s="4">
        <v>2721</v>
      </c>
      <c r="L3908" s="1" t="s">
        <v>146</v>
      </c>
      <c r="M3908" s="1" t="s">
        <v>170</v>
      </c>
      <c r="N3908" s="1" t="s">
        <v>1688</v>
      </c>
      <c r="O3908" s="1" t="s">
        <v>93</v>
      </c>
      <c r="P3908">
        <v>240</v>
      </c>
      <c r="Q3908">
        <v>8474</v>
      </c>
      <c r="R3908">
        <v>25422</v>
      </c>
      <c r="S3908">
        <v>3</v>
      </c>
      <c r="T3908">
        <v>0.01</v>
      </c>
      <c r="U3908">
        <f t="shared" si="1215"/>
        <v>25422</v>
      </c>
      <c r="V3908">
        <f t="shared" si="1216"/>
        <v>2033760</v>
      </c>
      <c r="W3908" s="1" t="s">
        <v>155</v>
      </c>
      <c r="X3908" s="1" t="s">
        <v>1236</v>
      </c>
      <c r="Y3908" s="1" t="s">
        <v>156</v>
      </c>
      <c r="Z3908" s="3">
        <v>8107</v>
      </c>
      <c r="AA3908" s="4">
        <f t="shared" si="1222"/>
        <v>3206</v>
      </c>
      <c r="AB3908" s="4">
        <f t="shared" si="1213"/>
        <v>3174.7430632000001</v>
      </c>
      <c r="AC3908" s="4">
        <f t="shared" si="1214"/>
        <v>3206</v>
      </c>
      <c r="AD3908" s="4">
        <f t="shared" ref="AD3908:AD3971" si="1223">AVERAGEIFS($AA$2:$AA$6811,$L$2:$L$6811,L3908,$V$2:$V$6811,"&gt;="&amp;(V3908-100), $V$2:$V$6811,"&lt;="&amp;(V3908+100),$AA$2:$AA$6811,"&gt;"&amp;1)</f>
        <v>3206</v>
      </c>
      <c r="AE3908" s="4">
        <v>3206</v>
      </c>
      <c r="AF3908" s="4">
        <v>3206</v>
      </c>
      <c r="AG3908" s="4">
        <f t="shared" si="1217"/>
        <v>3206</v>
      </c>
      <c r="AI3908" t="e">
        <f t="shared" si="1218"/>
        <v>#N/A</v>
      </c>
      <c r="AJ3908">
        <v>2154.5100000000002</v>
      </c>
      <c r="AK3908" s="2">
        <v>2154.5100000000002</v>
      </c>
      <c r="AL3908" s="2">
        <f t="shared" si="1219"/>
        <v>2154.5100000000002</v>
      </c>
      <c r="AM3908" s="4"/>
      <c r="AN3908" t="e">
        <f>VLOOKUP([1]!Tabelle13[[#This Row],[Vlookup this ID for freight costs]],$AL$2:$AL$6811,2,FALSE)</f>
        <v>#REF!</v>
      </c>
      <c r="AP3908">
        <v>54.81</v>
      </c>
      <c r="AQ3908">
        <v>54.81</v>
      </c>
      <c r="AR3908" s="4">
        <v>24</v>
      </c>
      <c r="AS3908" s="4">
        <v>8</v>
      </c>
      <c r="AT3908" s="4">
        <v>2010</v>
      </c>
      <c r="AU3908" s="4">
        <v>24</v>
      </c>
      <c r="AV3908" s="4">
        <v>8</v>
      </c>
      <c r="AW3908" s="4">
        <v>2010</v>
      </c>
      <c r="AX3908" t="str">
        <f t="shared" si="1220"/>
        <v>No Delay</v>
      </c>
      <c r="AY3908">
        <f t="shared" si="1221"/>
        <v>0</v>
      </c>
    </row>
    <row r="3909" spans="1:51" x14ac:dyDescent="0.2">
      <c r="A3909" s="3">
        <v>69354</v>
      </c>
      <c r="B3909" s="1" t="s">
        <v>168</v>
      </c>
      <c r="C3909" s="1" t="s">
        <v>150</v>
      </c>
      <c r="D3909" s="1" t="s">
        <v>100</v>
      </c>
      <c r="E3909" s="1" t="s">
        <v>53</v>
      </c>
      <c r="F3909" s="1" t="s">
        <v>53</v>
      </c>
      <c r="G3909" s="13" t="s">
        <v>169</v>
      </c>
      <c r="H3909" s="12">
        <v>40340</v>
      </c>
      <c r="I3909" s="12" t="s">
        <v>169</v>
      </c>
      <c r="J3909" s="12">
        <v>40340</v>
      </c>
      <c r="K3909" s="4">
        <v>2516</v>
      </c>
      <c r="L3909" s="1" t="s">
        <v>146</v>
      </c>
      <c r="M3909" s="1" t="s">
        <v>170</v>
      </c>
      <c r="N3909" s="1" t="s">
        <v>171</v>
      </c>
      <c r="O3909" s="1" t="s">
        <v>93</v>
      </c>
      <c r="P3909">
        <v>60</v>
      </c>
      <c r="Q3909">
        <v>66660</v>
      </c>
      <c r="R3909">
        <v>168649.8</v>
      </c>
      <c r="S3909">
        <v>2.5299999999999998</v>
      </c>
      <c r="T3909">
        <v>0.04</v>
      </c>
      <c r="U3909">
        <f t="shared" si="1215"/>
        <v>168649.8</v>
      </c>
      <c r="V3909">
        <f t="shared" si="1216"/>
        <v>3999600</v>
      </c>
      <c r="W3909" s="1" t="s">
        <v>155</v>
      </c>
      <c r="X3909" s="1" t="s">
        <v>1236</v>
      </c>
      <c r="Y3909" s="1" t="s">
        <v>156</v>
      </c>
      <c r="Z3909" s="3">
        <v>8107</v>
      </c>
      <c r="AA3909" s="4">
        <f t="shared" si="1222"/>
        <v>3211</v>
      </c>
      <c r="AB3909" s="4">
        <f t="shared" si="1213"/>
        <v>9560.5285540000004</v>
      </c>
      <c r="AC3909" s="4">
        <f t="shared" si="1214"/>
        <v>3211</v>
      </c>
      <c r="AD3909" s="4">
        <f t="shared" si="1223"/>
        <v>3211</v>
      </c>
      <c r="AE3909" s="4">
        <v>3211</v>
      </c>
      <c r="AF3909" s="4">
        <v>3211</v>
      </c>
      <c r="AG3909" s="4">
        <f t="shared" si="1217"/>
        <v>3211</v>
      </c>
      <c r="AI3909" t="e">
        <f t="shared" si="1218"/>
        <v>#N/A</v>
      </c>
      <c r="AJ3909">
        <v>4116.8100000000004</v>
      </c>
      <c r="AK3909" s="2">
        <v>4116.8100000000004</v>
      </c>
      <c r="AL3909" s="2">
        <f t="shared" si="1219"/>
        <v>4116.8100000000004</v>
      </c>
      <c r="AM3909" s="4"/>
      <c r="AN3909" t="e">
        <f>VLOOKUP([1]!Tabelle13[[#This Row],[Vlookup this ID for freight costs]],$AL$2:$AL$6811,2,FALSE)</f>
        <v>#REF!</v>
      </c>
      <c r="AP3909">
        <v>363.61</v>
      </c>
      <c r="AQ3909">
        <v>363.61</v>
      </c>
      <c r="AR3909" s="4">
        <v>11</v>
      </c>
      <c r="AS3909" s="4">
        <v>6</v>
      </c>
      <c r="AT3909" s="4">
        <v>2010</v>
      </c>
      <c r="AU3909" s="4">
        <v>11</v>
      </c>
      <c r="AV3909" s="4">
        <v>6</v>
      </c>
      <c r="AW3909" s="4">
        <v>2010</v>
      </c>
      <c r="AX3909" t="str">
        <f t="shared" si="1220"/>
        <v>No Delay</v>
      </c>
      <c r="AY3909">
        <f t="shared" si="1221"/>
        <v>0</v>
      </c>
    </row>
    <row r="3910" spans="1:51" x14ac:dyDescent="0.2">
      <c r="A3910" s="3">
        <v>2681</v>
      </c>
      <c r="B3910" s="1" t="s">
        <v>119</v>
      </c>
      <c r="C3910" s="1" t="s">
        <v>114</v>
      </c>
      <c r="D3910" s="1" t="s">
        <v>52</v>
      </c>
      <c r="E3910" s="1" t="s">
        <v>53</v>
      </c>
      <c r="F3910" s="1" t="s">
        <v>53</v>
      </c>
      <c r="G3910" s="13" t="s">
        <v>2205</v>
      </c>
      <c r="H3910" s="12">
        <v>39034</v>
      </c>
      <c r="I3910" s="12" t="s">
        <v>2205</v>
      </c>
      <c r="J3910" s="12">
        <v>39034</v>
      </c>
      <c r="K3910" s="4">
        <v>25</v>
      </c>
      <c r="L3910" s="1" t="s">
        <v>146</v>
      </c>
      <c r="M3910" s="1" t="s">
        <v>170</v>
      </c>
      <c r="N3910" s="1" t="s">
        <v>275</v>
      </c>
      <c r="O3910" s="1" t="s">
        <v>93</v>
      </c>
      <c r="P3910">
        <v>60</v>
      </c>
      <c r="Q3910">
        <v>38780</v>
      </c>
      <c r="R3910">
        <v>432009.2</v>
      </c>
      <c r="S3910">
        <v>11.14</v>
      </c>
      <c r="T3910">
        <v>0.19</v>
      </c>
      <c r="U3910">
        <f t="shared" si="1215"/>
        <v>432009.2</v>
      </c>
      <c r="V3910">
        <f t="shared" si="1216"/>
        <v>2326800</v>
      </c>
      <c r="W3910" s="1" t="s">
        <v>155</v>
      </c>
      <c r="X3910" s="1" t="s">
        <v>1236</v>
      </c>
      <c r="Y3910" s="1" t="s">
        <v>1333</v>
      </c>
      <c r="Z3910" s="3">
        <v>6648</v>
      </c>
      <c r="AA3910" s="4">
        <f t="shared" si="1222"/>
        <v>3217</v>
      </c>
      <c r="AB3910" s="4">
        <f t="shared" si="1213"/>
        <v>6500.7598899999994</v>
      </c>
      <c r="AC3910" s="4">
        <f t="shared" si="1214"/>
        <v>3217</v>
      </c>
      <c r="AD3910" s="4">
        <f t="shared" si="1223"/>
        <v>3217</v>
      </c>
      <c r="AE3910" s="4">
        <v>3217</v>
      </c>
      <c r="AF3910" s="4">
        <v>3217</v>
      </c>
      <c r="AG3910" s="4">
        <f t="shared" si="1217"/>
        <v>3217</v>
      </c>
      <c r="AH3910" s="4">
        <v>10755</v>
      </c>
      <c r="AI3910">
        <f t="shared" si="1218"/>
        <v>3427</v>
      </c>
      <c r="AJ3910">
        <v>14364.29</v>
      </c>
      <c r="AK3910" s="2">
        <v>14364.29</v>
      </c>
      <c r="AL3910" s="2">
        <f t="shared" si="1219"/>
        <v>14364.29</v>
      </c>
      <c r="AM3910" s="4"/>
      <c r="AN3910" t="e">
        <f>VLOOKUP([1]!Tabelle13[[#This Row],[Vlookup this ID for freight costs]],$AL$2:$AL$6811,2,FALSE)</f>
        <v>#REF!</v>
      </c>
      <c r="AP3910">
        <v>0</v>
      </c>
      <c r="AR3910" s="4">
        <v>13</v>
      </c>
      <c r="AS3910" s="4">
        <v>11</v>
      </c>
      <c r="AT3910" s="4">
        <v>2006</v>
      </c>
      <c r="AU3910" s="4">
        <v>13</v>
      </c>
      <c r="AV3910" s="4">
        <v>11</v>
      </c>
      <c r="AW3910" s="4">
        <v>2006</v>
      </c>
      <c r="AX3910" t="str">
        <f t="shared" si="1220"/>
        <v>No Delay</v>
      </c>
      <c r="AY3910">
        <f t="shared" si="1221"/>
        <v>0</v>
      </c>
    </row>
    <row r="3911" spans="1:51" x14ac:dyDescent="0.2">
      <c r="A3911" s="3">
        <v>12567</v>
      </c>
      <c r="B3911" s="1" t="s">
        <v>133</v>
      </c>
      <c r="C3911" s="1" t="s">
        <v>51</v>
      </c>
      <c r="D3911" s="1" t="s">
        <v>130</v>
      </c>
      <c r="E3911" s="1" t="s">
        <v>53</v>
      </c>
      <c r="F3911" s="1" t="s">
        <v>53</v>
      </c>
      <c r="G3911" s="13" t="s">
        <v>401</v>
      </c>
      <c r="H3911" s="12">
        <v>39980</v>
      </c>
      <c r="I3911" s="12" t="s">
        <v>401</v>
      </c>
      <c r="J3911" s="12">
        <v>39980</v>
      </c>
      <c r="K3911" s="4">
        <v>1620</v>
      </c>
      <c r="L3911" s="1" t="s">
        <v>146</v>
      </c>
      <c r="M3911" s="1" t="s">
        <v>132</v>
      </c>
      <c r="N3911" s="1" t="s">
        <v>154</v>
      </c>
      <c r="O3911" s="1" t="s">
        <v>93</v>
      </c>
      <c r="P3911">
        <v>60</v>
      </c>
      <c r="Q3911">
        <v>26292</v>
      </c>
      <c r="R3911">
        <v>310245.59999999998</v>
      </c>
      <c r="S3911">
        <v>11.8</v>
      </c>
      <c r="T3911">
        <v>0.2</v>
      </c>
      <c r="U3911">
        <f t="shared" si="1215"/>
        <v>310245.60000000003</v>
      </c>
      <c r="V3911">
        <f t="shared" si="1216"/>
        <v>1577520</v>
      </c>
      <c r="W3911" s="1" t="s">
        <v>160</v>
      </c>
      <c r="X3911" s="1" t="s">
        <v>1236</v>
      </c>
      <c r="Y3911" s="1" t="s">
        <v>161</v>
      </c>
      <c r="Z3911" s="3">
        <v>6136</v>
      </c>
      <c r="AA3911" s="4">
        <f t="shared" si="1222"/>
        <v>3218</v>
      </c>
      <c r="AB3911" s="4">
        <f t="shared" si="1213"/>
        <v>5130.2293635999995</v>
      </c>
      <c r="AC3911" s="4">
        <f t="shared" si="1214"/>
        <v>3218</v>
      </c>
      <c r="AD3911" s="4">
        <f t="shared" si="1223"/>
        <v>3218</v>
      </c>
      <c r="AE3911" s="4">
        <v>3218</v>
      </c>
      <c r="AF3911" s="4">
        <v>3218</v>
      </c>
      <c r="AG3911" s="4">
        <f t="shared" si="1217"/>
        <v>3218</v>
      </c>
      <c r="AI3911" t="e">
        <f t="shared" si="1218"/>
        <v>#N/A</v>
      </c>
      <c r="AJ3911">
        <v>15990.35</v>
      </c>
      <c r="AK3911" s="2">
        <v>15990.35</v>
      </c>
      <c r="AL3911" s="2">
        <f t="shared" si="1219"/>
        <v>15990.35</v>
      </c>
      <c r="AM3911" s="4"/>
      <c r="AN3911" t="e">
        <f>VLOOKUP([1]!Tabelle13[[#This Row],[Vlookup this ID for freight costs]],$AL$2:$AL$6811,2,FALSE)</f>
        <v>#REF!</v>
      </c>
      <c r="AP3911">
        <v>608.08000000000004</v>
      </c>
      <c r="AQ3911">
        <v>608.08000000000004</v>
      </c>
      <c r="AR3911" s="4">
        <v>16</v>
      </c>
      <c r="AS3911" s="4">
        <v>6</v>
      </c>
      <c r="AT3911" s="4">
        <v>2009</v>
      </c>
      <c r="AU3911" s="4">
        <v>16</v>
      </c>
      <c r="AV3911" s="4">
        <v>6</v>
      </c>
      <c r="AW3911" s="4">
        <v>2009</v>
      </c>
      <c r="AX3911" t="str">
        <f t="shared" si="1220"/>
        <v>No Delay</v>
      </c>
      <c r="AY3911">
        <f t="shared" si="1221"/>
        <v>0</v>
      </c>
    </row>
    <row r="3912" spans="1:51" x14ac:dyDescent="0.2">
      <c r="A3912" s="3">
        <v>24865</v>
      </c>
      <c r="B3912" s="1" t="s">
        <v>168</v>
      </c>
      <c r="C3912" s="1" t="s">
        <v>150</v>
      </c>
      <c r="D3912" s="1" t="s">
        <v>100</v>
      </c>
      <c r="E3912" s="1" t="s">
        <v>53</v>
      </c>
      <c r="F3912" s="1" t="s">
        <v>53</v>
      </c>
      <c r="G3912" s="13" t="s">
        <v>1717</v>
      </c>
      <c r="H3912" s="12">
        <v>40353</v>
      </c>
      <c r="I3912" s="12" t="s">
        <v>1717</v>
      </c>
      <c r="J3912" s="12">
        <v>40353</v>
      </c>
      <c r="K3912" s="4">
        <v>2543</v>
      </c>
      <c r="L3912" s="1" t="s">
        <v>146</v>
      </c>
      <c r="M3912" s="1" t="s">
        <v>170</v>
      </c>
      <c r="N3912" s="1" t="s">
        <v>178</v>
      </c>
      <c r="O3912" s="1" t="s">
        <v>93</v>
      </c>
      <c r="P3912">
        <v>60</v>
      </c>
      <c r="Q3912">
        <v>60234</v>
      </c>
      <c r="R3912">
        <v>447538.62</v>
      </c>
      <c r="S3912">
        <v>7.43</v>
      </c>
      <c r="T3912">
        <v>0.12</v>
      </c>
      <c r="U3912">
        <f t="shared" si="1215"/>
        <v>447538.62</v>
      </c>
      <c r="V3912">
        <f t="shared" si="1216"/>
        <v>3614040</v>
      </c>
      <c r="W3912" s="1" t="s">
        <v>155</v>
      </c>
      <c r="X3912" s="1" t="s">
        <v>1236</v>
      </c>
      <c r="Y3912" s="1" t="s">
        <v>156</v>
      </c>
      <c r="Z3912" s="3">
        <v>8107</v>
      </c>
      <c r="AA3912" s="4">
        <f t="shared" si="1222"/>
        <v>3221</v>
      </c>
      <c r="AB3912" s="4">
        <f t="shared" si="1213"/>
        <v>8855.2891911999996</v>
      </c>
      <c r="AC3912" s="4">
        <f t="shared" si="1214"/>
        <v>3221</v>
      </c>
      <c r="AD3912" s="4">
        <f t="shared" si="1223"/>
        <v>3221</v>
      </c>
      <c r="AE3912" s="4">
        <v>3221</v>
      </c>
      <c r="AF3912" s="4">
        <v>3221</v>
      </c>
      <c r="AG3912" s="4">
        <f t="shared" si="1217"/>
        <v>3221</v>
      </c>
      <c r="AI3912" t="e">
        <f t="shared" si="1218"/>
        <v>#N/A</v>
      </c>
      <c r="AJ3912">
        <v>3296.57</v>
      </c>
      <c r="AK3912" s="2">
        <v>3296.57</v>
      </c>
      <c r="AL3912" s="2">
        <f t="shared" si="1219"/>
        <v>3296.57</v>
      </c>
      <c r="AM3912" s="4"/>
      <c r="AN3912" t="e">
        <f>VLOOKUP([1]!Tabelle13[[#This Row],[Vlookup this ID for freight costs]],$AL$2:$AL$6811,2,FALSE)</f>
        <v>#REF!</v>
      </c>
      <c r="AP3912">
        <v>964.89</v>
      </c>
      <c r="AQ3912">
        <v>964.89</v>
      </c>
      <c r="AR3912" s="4">
        <v>24</v>
      </c>
      <c r="AS3912" s="4">
        <v>6</v>
      </c>
      <c r="AT3912" s="4">
        <v>2010</v>
      </c>
      <c r="AU3912" s="4">
        <v>24</v>
      </c>
      <c r="AV3912" s="4">
        <v>6</v>
      </c>
      <c r="AW3912" s="4">
        <v>2010</v>
      </c>
      <c r="AX3912" t="str">
        <f t="shared" si="1220"/>
        <v>No Delay</v>
      </c>
      <c r="AY3912">
        <f t="shared" si="1221"/>
        <v>0</v>
      </c>
    </row>
    <row r="3913" spans="1:51" x14ac:dyDescent="0.2">
      <c r="A3913" s="3">
        <v>11868</v>
      </c>
      <c r="B3913" s="1" t="s">
        <v>119</v>
      </c>
      <c r="C3913" s="1" t="s">
        <v>114</v>
      </c>
      <c r="D3913" s="1" t="s">
        <v>130</v>
      </c>
      <c r="E3913" s="1" t="s">
        <v>101</v>
      </c>
      <c r="F3913" s="1" t="s">
        <v>101</v>
      </c>
      <c r="G3913" s="13" t="s">
        <v>1362</v>
      </c>
      <c r="H3913" s="12">
        <v>39616</v>
      </c>
      <c r="I3913" s="12" t="s">
        <v>1362</v>
      </c>
      <c r="J3913" s="12">
        <v>39616</v>
      </c>
      <c r="K3913" s="4">
        <v>894</v>
      </c>
      <c r="L3913" s="1" t="s">
        <v>146</v>
      </c>
      <c r="M3913" s="1" t="s">
        <v>132</v>
      </c>
      <c r="N3913" s="1" t="s">
        <v>265</v>
      </c>
      <c r="O3913" s="1" t="s">
        <v>93</v>
      </c>
      <c r="P3913">
        <v>60</v>
      </c>
      <c r="Q3913">
        <v>55560</v>
      </c>
      <c r="R3913">
        <v>188904</v>
      </c>
      <c r="S3913">
        <v>3.4</v>
      </c>
      <c r="T3913">
        <v>0.06</v>
      </c>
      <c r="U3913">
        <f t="shared" si="1215"/>
        <v>188904</v>
      </c>
      <c r="V3913">
        <f t="shared" si="1216"/>
        <v>3333600</v>
      </c>
      <c r="W3913" s="1" t="s">
        <v>179</v>
      </c>
      <c r="X3913" s="1" t="s">
        <v>1236</v>
      </c>
      <c r="Y3913" s="1" t="s">
        <v>156</v>
      </c>
      <c r="Z3913" s="3">
        <v>14240</v>
      </c>
      <c r="AA3913" s="4">
        <f t="shared" si="1222"/>
        <v>3224</v>
      </c>
      <c r="AB3913" s="4">
        <f t="shared" si="1213"/>
        <v>8342.3279739999998</v>
      </c>
      <c r="AC3913" s="4">
        <f t="shared" si="1214"/>
        <v>3224</v>
      </c>
      <c r="AD3913" s="4">
        <f t="shared" si="1223"/>
        <v>3224</v>
      </c>
      <c r="AE3913" s="4">
        <v>3224</v>
      </c>
      <c r="AF3913" s="4">
        <v>3224</v>
      </c>
      <c r="AG3913" s="4">
        <f t="shared" si="1217"/>
        <v>3224</v>
      </c>
      <c r="AH3913" s="4">
        <v>82467</v>
      </c>
      <c r="AI3913">
        <f t="shared" si="1218"/>
        <v>21063</v>
      </c>
      <c r="AJ3913">
        <v>4217.45</v>
      </c>
      <c r="AK3913" s="2">
        <v>4217.45</v>
      </c>
      <c r="AL3913" s="2">
        <f t="shared" si="1219"/>
        <v>4217.45</v>
      </c>
      <c r="AM3913" s="4"/>
      <c r="AN3913" t="e">
        <f>VLOOKUP([1]!Tabelle13[[#This Row],[Vlookup this ID for freight costs]],$AL$2:$AL$6811,2,FALSE)</f>
        <v>#REF!</v>
      </c>
      <c r="AP3913">
        <v>302.25</v>
      </c>
      <c r="AQ3913">
        <v>302.25</v>
      </c>
      <c r="AR3913" s="4">
        <v>17</v>
      </c>
      <c r="AS3913" s="4">
        <v>6</v>
      </c>
      <c r="AT3913" s="4">
        <v>2008</v>
      </c>
      <c r="AU3913" s="4">
        <v>17</v>
      </c>
      <c r="AV3913" s="4">
        <v>6</v>
      </c>
      <c r="AW3913" s="4">
        <v>2008</v>
      </c>
      <c r="AX3913" t="str">
        <f t="shared" si="1220"/>
        <v>No Delay</v>
      </c>
      <c r="AY3913">
        <f t="shared" si="1221"/>
        <v>0</v>
      </c>
    </row>
    <row r="3914" spans="1:51" x14ac:dyDescent="0.2">
      <c r="A3914" s="3">
        <v>54676</v>
      </c>
      <c r="B3914" s="1" t="s">
        <v>168</v>
      </c>
      <c r="C3914" s="1" t="s">
        <v>150</v>
      </c>
      <c r="D3914" s="1" t="s">
        <v>100</v>
      </c>
      <c r="E3914" s="1" t="s">
        <v>53</v>
      </c>
      <c r="F3914" s="1" t="s">
        <v>53</v>
      </c>
      <c r="G3914" s="13" t="s">
        <v>169</v>
      </c>
      <c r="H3914" s="12">
        <v>40340</v>
      </c>
      <c r="I3914" s="12" t="s">
        <v>169</v>
      </c>
      <c r="J3914" s="12">
        <v>40340</v>
      </c>
      <c r="K3914" s="4">
        <v>2513</v>
      </c>
      <c r="L3914" s="1" t="s">
        <v>146</v>
      </c>
      <c r="M3914" s="1" t="s">
        <v>170</v>
      </c>
      <c r="N3914" s="1" t="s">
        <v>171</v>
      </c>
      <c r="O3914" s="1" t="s">
        <v>93</v>
      </c>
      <c r="P3914">
        <v>60</v>
      </c>
      <c r="Q3914">
        <v>67120</v>
      </c>
      <c r="R3914">
        <v>169813.6</v>
      </c>
      <c r="S3914">
        <v>2.5299999999999998</v>
      </c>
      <c r="T3914">
        <v>0.04</v>
      </c>
      <c r="U3914">
        <f t="shared" si="1215"/>
        <v>169813.59999999998</v>
      </c>
      <c r="V3914">
        <f t="shared" si="1216"/>
        <v>4027200</v>
      </c>
      <c r="W3914" s="1" t="s">
        <v>155</v>
      </c>
      <c r="X3914" s="1" t="s">
        <v>1236</v>
      </c>
      <c r="Y3914" s="1" t="s">
        <v>156</v>
      </c>
      <c r="Z3914" s="3">
        <v>8107</v>
      </c>
      <c r="AA3914" s="4">
        <f t="shared" si="1222"/>
        <v>3230</v>
      </c>
      <c r="AB3914" s="4">
        <f t="shared" si="1213"/>
        <v>9611.0125420000004</v>
      </c>
      <c r="AC3914" s="4">
        <f t="shared" si="1214"/>
        <v>3230</v>
      </c>
      <c r="AD3914" s="4">
        <f t="shared" si="1223"/>
        <v>3230</v>
      </c>
      <c r="AE3914" s="4">
        <v>3230</v>
      </c>
      <c r="AF3914" s="4">
        <v>3230</v>
      </c>
      <c r="AG3914" s="4">
        <f t="shared" si="1217"/>
        <v>3230</v>
      </c>
      <c r="AI3914" t="e">
        <f t="shared" si="1218"/>
        <v>#N/A</v>
      </c>
      <c r="AJ3914">
        <v>4116.8100000000004</v>
      </c>
      <c r="AK3914" s="2">
        <v>4116.8100000000004</v>
      </c>
      <c r="AL3914" s="2">
        <f t="shared" si="1219"/>
        <v>4116.8100000000004</v>
      </c>
      <c r="AM3914" s="4"/>
      <c r="AN3914" t="e">
        <f>VLOOKUP([1]!Tabelle13[[#This Row],[Vlookup this ID for freight costs]],$AL$2:$AL$6811,2,FALSE)</f>
        <v>#REF!</v>
      </c>
      <c r="AP3914">
        <v>366.12</v>
      </c>
      <c r="AQ3914">
        <v>366.12</v>
      </c>
      <c r="AR3914" s="4">
        <v>11</v>
      </c>
      <c r="AS3914" s="4">
        <v>6</v>
      </c>
      <c r="AT3914" s="4">
        <v>2010</v>
      </c>
      <c r="AU3914" s="4">
        <v>11</v>
      </c>
      <c r="AV3914" s="4">
        <v>6</v>
      </c>
      <c r="AW3914" s="4">
        <v>2010</v>
      </c>
      <c r="AX3914" t="str">
        <f t="shared" si="1220"/>
        <v>No Delay</v>
      </c>
      <c r="AY3914">
        <f t="shared" si="1221"/>
        <v>0</v>
      </c>
    </row>
    <row r="3915" spans="1:51" x14ac:dyDescent="0.2">
      <c r="A3915" s="3">
        <v>75882</v>
      </c>
      <c r="B3915" s="1" t="s">
        <v>463</v>
      </c>
      <c r="C3915" s="1" t="s">
        <v>73</v>
      </c>
      <c r="D3915" s="1" t="s">
        <v>52</v>
      </c>
      <c r="E3915" s="1" t="s">
        <v>53</v>
      </c>
      <c r="F3915" s="1" t="s">
        <v>53</v>
      </c>
      <c r="G3915" s="13" t="s">
        <v>1302</v>
      </c>
      <c r="H3915" s="12">
        <v>41804</v>
      </c>
      <c r="I3915" s="12" t="s">
        <v>1303</v>
      </c>
      <c r="J3915" s="12">
        <v>41806</v>
      </c>
      <c r="K3915" s="4">
        <v>5574</v>
      </c>
      <c r="L3915" s="1" t="s">
        <v>146</v>
      </c>
      <c r="M3915" s="1" t="s">
        <v>170</v>
      </c>
      <c r="N3915" s="1" t="s">
        <v>238</v>
      </c>
      <c r="O3915" s="1" t="s">
        <v>93</v>
      </c>
      <c r="P3915">
        <v>30</v>
      </c>
      <c r="Q3915">
        <v>33439</v>
      </c>
      <c r="R3915">
        <v>155491.35</v>
      </c>
      <c r="S3915">
        <v>4.6500000000000004</v>
      </c>
      <c r="T3915">
        <v>0.16</v>
      </c>
      <c r="U3915">
        <f t="shared" si="1215"/>
        <v>155491.35</v>
      </c>
      <c r="V3915">
        <f t="shared" si="1216"/>
        <v>1003170</v>
      </c>
      <c r="W3915" s="1" t="s">
        <v>861</v>
      </c>
      <c r="X3915" s="1" t="s">
        <v>1236</v>
      </c>
      <c r="Y3915" s="1" t="s">
        <v>156</v>
      </c>
      <c r="Z3915" s="3">
        <v>6817</v>
      </c>
      <c r="AA3915" s="4">
        <f t="shared" si="1222"/>
        <v>3232</v>
      </c>
      <c r="AB3915" s="4">
        <f t="shared" si="1213"/>
        <v>5914.5968902000004</v>
      </c>
      <c r="AC3915" s="4">
        <f t="shared" si="1214"/>
        <v>3232</v>
      </c>
      <c r="AD3915" s="4">
        <f t="shared" si="1223"/>
        <v>3232</v>
      </c>
      <c r="AE3915" s="4">
        <v>3232</v>
      </c>
      <c r="AF3915" s="4">
        <v>3232</v>
      </c>
      <c r="AG3915" s="4">
        <f t="shared" si="1217"/>
        <v>3232</v>
      </c>
      <c r="AI3915" t="e">
        <f t="shared" si="1218"/>
        <v>#N/A</v>
      </c>
      <c r="AJ3915">
        <v>25955.06</v>
      </c>
      <c r="AK3915" s="2">
        <v>25955.06</v>
      </c>
      <c r="AL3915" s="2">
        <f t="shared" si="1219"/>
        <v>25955.06</v>
      </c>
      <c r="AM3915" s="4"/>
      <c r="AN3915" t="e">
        <f>VLOOKUP([1]!Tabelle13[[#This Row],[Vlookup this ID for freight costs]],$AL$2:$AL$6811,2,FALSE)</f>
        <v>#REF!</v>
      </c>
      <c r="AP3915">
        <v>159.85</v>
      </c>
      <c r="AQ3915">
        <v>159.85</v>
      </c>
      <c r="AR3915" s="4">
        <v>14</v>
      </c>
      <c r="AS3915" s="4">
        <v>6</v>
      </c>
      <c r="AT3915" s="4">
        <v>2014</v>
      </c>
      <c r="AU3915" s="4">
        <v>16</v>
      </c>
      <c r="AV3915" s="4">
        <v>6</v>
      </c>
      <c r="AW3915" s="4">
        <v>2014</v>
      </c>
      <c r="AX3915" t="str">
        <f t="shared" si="1220"/>
        <v>Delay</v>
      </c>
      <c r="AY3915">
        <f t="shared" si="1221"/>
        <v>2</v>
      </c>
    </row>
    <row r="3916" spans="1:51" x14ac:dyDescent="0.2">
      <c r="A3916" s="3">
        <v>86790</v>
      </c>
      <c r="B3916" s="1" t="s">
        <v>151</v>
      </c>
      <c r="C3916" s="1" t="s">
        <v>65</v>
      </c>
      <c r="D3916" s="1" t="s">
        <v>130</v>
      </c>
      <c r="E3916" s="1" t="s">
        <v>152</v>
      </c>
      <c r="F3916" s="1" t="s">
        <v>152</v>
      </c>
      <c r="G3916" s="13" t="s">
        <v>654</v>
      </c>
      <c r="H3916" s="12">
        <v>42185</v>
      </c>
      <c r="I3916" s="12" t="s">
        <v>929</v>
      </c>
      <c r="J3916" s="12">
        <v>42083</v>
      </c>
      <c r="K3916" s="4">
        <v>6407</v>
      </c>
      <c r="L3916" s="1" t="s">
        <v>146</v>
      </c>
      <c r="M3916" s="1" t="s">
        <v>132</v>
      </c>
      <c r="N3916" s="1" t="s">
        <v>392</v>
      </c>
      <c r="O3916" s="1" t="s">
        <v>393</v>
      </c>
      <c r="P3916">
        <v>120</v>
      </c>
      <c r="Q3916">
        <v>13130</v>
      </c>
      <c r="R3916">
        <v>244743.2</v>
      </c>
      <c r="S3916">
        <v>18.64</v>
      </c>
      <c r="T3916">
        <v>0.16</v>
      </c>
      <c r="U3916">
        <f t="shared" si="1215"/>
        <v>244743.2</v>
      </c>
      <c r="V3916">
        <f t="shared" si="1216"/>
        <v>1575600</v>
      </c>
      <c r="W3916" s="1" t="s">
        <v>394</v>
      </c>
      <c r="X3916" s="1" t="s">
        <v>112</v>
      </c>
      <c r="Y3916" s="1" t="s">
        <v>112</v>
      </c>
      <c r="Z3916" s="3">
        <v>8062</v>
      </c>
      <c r="AA3916" s="4">
        <f t="shared" si="1222"/>
        <v>3232</v>
      </c>
      <c r="AB3916" s="4">
        <f t="shared" si="1213"/>
        <v>3685.7288200000003</v>
      </c>
      <c r="AC3916" s="4">
        <f t="shared" si="1214"/>
        <v>3232</v>
      </c>
      <c r="AD3916" s="4">
        <f t="shared" si="1223"/>
        <v>3232</v>
      </c>
      <c r="AE3916" s="4">
        <v>3232</v>
      </c>
      <c r="AF3916" s="4">
        <v>3232</v>
      </c>
      <c r="AG3916" s="4">
        <f t="shared" si="1217"/>
        <v>3232</v>
      </c>
      <c r="AI3916" t="e">
        <f t="shared" si="1218"/>
        <v>#N/A</v>
      </c>
      <c r="AJ3916">
        <v>4495.29</v>
      </c>
      <c r="AK3916" s="2">
        <v>4495.29</v>
      </c>
      <c r="AL3916" s="2">
        <f t="shared" si="1219"/>
        <v>4495.29</v>
      </c>
      <c r="AM3916" s="4"/>
      <c r="AN3916" t="e">
        <f>VLOOKUP([1]!Tabelle13[[#This Row],[Vlookup this ID for freight costs]],$AL$2:$AL$6811,2,FALSE)</f>
        <v>#REF!</v>
      </c>
      <c r="AP3916">
        <v>251.6</v>
      </c>
      <c r="AQ3916">
        <v>251.6</v>
      </c>
      <c r="AR3916" s="4">
        <v>30</v>
      </c>
      <c r="AS3916" s="4">
        <v>6</v>
      </c>
      <c r="AT3916" s="4">
        <v>2015</v>
      </c>
      <c r="AU3916" s="4">
        <v>20</v>
      </c>
      <c r="AV3916" s="4">
        <v>4</v>
      </c>
      <c r="AW3916" s="4">
        <v>2015</v>
      </c>
      <c r="AX3916" t="str">
        <f t="shared" si="1220"/>
        <v>No Delay</v>
      </c>
      <c r="AY3916">
        <f t="shared" si="1221"/>
        <v>0</v>
      </c>
    </row>
    <row r="3917" spans="1:51" x14ac:dyDescent="0.2">
      <c r="A3917" s="3">
        <v>84417</v>
      </c>
      <c r="B3917" s="1" t="s">
        <v>172</v>
      </c>
      <c r="C3917" s="1" t="s">
        <v>114</v>
      </c>
      <c r="D3917" s="1" t="s">
        <v>130</v>
      </c>
      <c r="E3917" s="1" t="s">
        <v>101</v>
      </c>
      <c r="F3917" s="1" t="s">
        <v>101</v>
      </c>
      <c r="G3917" s="13" t="s">
        <v>406</v>
      </c>
      <c r="H3917" s="12">
        <v>41943</v>
      </c>
      <c r="I3917" s="12" t="s">
        <v>479</v>
      </c>
      <c r="J3917" s="12">
        <v>41934</v>
      </c>
      <c r="K3917" s="4">
        <v>6031</v>
      </c>
      <c r="L3917" s="1" t="s">
        <v>146</v>
      </c>
      <c r="M3917" s="1" t="s">
        <v>132</v>
      </c>
      <c r="N3917" s="1" t="s">
        <v>434</v>
      </c>
      <c r="O3917" s="1" t="s">
        <v>93</v>
      </c>
      <c r="P3917">
        <v>60</v>
      </c>
      <c r="Q3917">
        <v>25000</v>
      </c>
      <c r="R3917">
        <v>100000</v>
      </c>
      <c r="S3917">
        <v>4</v>
      </c>
      <c r="T3917">
        <v>7.0000000000000007E-2</v>
      </c>
      <c r="U3917">
        <f t="shared" si="1215"/>
        <v>100000</v>
      </c>
      <c r="V3917">
        <f t="shared" si="1216"/>
        <v>1500000</v>
      </c>
      <c r="W3917" s="1" t="s">
        <v>160</v>
      </c>
      <c r="X3917" s="1" t="s">
        <v>1236</v>
      </c>
      <c r="Y3917" s="1" t="s">
        <v>161</v>
      </c>
      <c r="Z3917" s="3">
        <v>13722</v>
      </c>
      <c r="AA3917" s="4">
        <f t="shared" si="1222"/>
        <v>3237</v>
      </c>
      <c r="AB3917" s="4">
        <f t="shared" si="1213"/>
        <v>4988.4352060000001</v>
      </c>
      <c r="AC3917" s="4">
        <f t="shared" si="1214"/>
        <v>3237</v>
      </c>
      <c r="AD3917" s="4">
        <f t="shared" si="1223"/>
        <v>4849.6774836969707</v>
      </c>
      <c r="AE3917" s="3" t="s">
        <v>2206</v>
      </c>
      <c r="AF3917" s="3">
        <v>3237</v>
      </c>
      <c r="AG3917" s="4">
        <f>AI3917</f>
        <v>3237</v>
      </c>
      <c r="AH3917" s="4">
        <v>82735</v>
      </c>
      <c r="AI3917">
        <f t="shared" si="1218"/>
        <v>3237</v>
      </c>
      <c r="AJ3917" t="s">
        <v>2206</v>
      </c>
      <c r="AK3917" s="2">
        <v>4208.3500000000004</v>
      </c>
      <c r="AL3917" s="2">
        <f>AN3917</f>
        <v>4208.3500000000004</v>
      </c>
      <c r="AM3917" s="4">
        <v>82735</v>
      </c>
      <c r="AN3917">
        <f>INDEX($AJ$2:$AJ$6811,MATCH(AM3917,$A$2:$A$6811,0))</f>
        <v>4208.3500000000004</v>
      </c>
      <c r="AP3917">
        <v>102.8</v>
      </c>
      <c r="AQ3917">
        <v>102.8</v>
      </c>
      <c r="AR3917" s="4">
        <v>31</v>
      </c>
      <c r="AS3917" s="4">
        <v>10</v>
      </c>
      <c r="AT3917" s="4">
        <v>2014</v>
      </c>
      <c r="AU3917" s="4">
        <v>22</v>
      </c>
      <c r="AV3917" s="4">
        <v>10</v>
      </c>
      <c r="AW3917" s="4">
        <v>2014</v>
      </c>
      <c r="AX3917" t="str">
        <f t="shared" si="1220"/>
        <v>No Delay</v>
      </c>
      <c r="AY3917">
        <f t="shared" si="1221"/>
        <v>0</v>
      </c>
    </row>
    <row r="3918" spans="1:51" x14ac:dyDescent="0.2">
      <c r="A3918" s="3">
        <v>13038</v>
      </c>
      <c r="B3918" s="1" t="s">
        <v>168</v>
      </c>
      <c r="C3918" s="1" t="s">
        <v>150</v>
      </c>
      <c r="D3918" s="1" t="s">
        <v>100</v>
      </c>
      <c r="E3918" s="1" t="s">
        <v>253</v>
      </c>
      <c r="F3918" s="1" t="s">
        <v>253</v>
      </c>
      <c r="G3918" s="13" t="s">
        <v>1848</v>
      </c>
      <c r="H3918" s="12">
        <v>40800</v>
      </c>
      <c r="I3918" s="12" t="s">
        <v>1136</v>
      </c>
      <c r="J3918" s="12">
        <v>40843</v>
      </c>
      <c r="K3918" s="4">
        <v>3543</v>
      </c>
      <c r="L3918" s="1" t="s">
        <v>146</v>
      </c>
      <c r="M3918" s="1" t="s">
        <v>170</v>
      </c>
      <c r="N3918" s="1" t="s">
        <v>284</v>
      </c>
      <c r="O3918" s="1" t="s">
        <v>93</v>
      </c>
      <c r="P3918">
        <v>30</v>
      </c>
      <c r="Q3918">
        <v>54768</v>
      </c>
      <c r="R3918">
        <v>133633.92000000001</v>
      </c>
      <c r="S3918">
        <v>2.44</v>
      </c>
      <c r="T3918">
        <v>0.08</v>
      </c>
      <c r="U3918">
        <f t="shared" si="1215"/>
        <v>133633.91999999998</v>
      </c>
      <c r="V3918">
        <f t="shared" si="1216"/>
        <v>1643040</v>
      </c>
      <c r="W3918" s="1" t="s">
        <v>155</v>
      </c>
      <c r="X3918" s="1" t="s">
        <v>1236</v>
      </c>
      <c r="Y3918" s="1" t="s">
        <v>156</v>
      </c>
      <c r="Z3918" s="3">
        <v>8107</v>
      </c>
      <c r="AA3918" s="4">
        <f t="shared" si="1222"/>
        <v>3237</v>
      </c>
      <c r="AB3918" s="4">
        <f t="shared" si="1213"/>
        <v>8255.4077164000009</v>
      </c>
      <c r="AC3918" s="4">
        <f t="shared" si="1214"/>
        <v>3237</v>
      </c>
      <c r="AD3918" s="4">
        <f t="shared" si="1223"/>
        <v>3237</v>
      </c>
      <c r="AE3918" s="4">
        <v>3237</v>
      </c>
      <c r="AF3918" s="4">
        <v>3237</v>
      </c>
      <c r="AG3918" s="4">
        <f t="shared" ref="AG3918:AG3930" si="1224">AE3918</f>
        <v>3237</v>
      </c>
      <c r="AI3918" t="e">
        <f t="shared" si="1218"/>
        <v>#N/A</v>
      </c>
      <c r="AJ3918">
        <v>10923.46</v>
      </c>
      <c r="AK3918" s="2">
        <v>10923.46</v>
      </c>
      <c r="AL3918" s="2">
        <f t="shared" ref="AL3918:AL3930" si="1225">AJ3918</f>
        <v>10923.46</v>
      </c>
      <c r="AM3918" s="4"/>
      <c r="AN3918" t="e">
        <f>VLOOKUP([1]!Tabelle13[[#This Row],[Vlookup this ID for freight costs]],$AL$2:$AL$6811,2,FALSE)</f>
        <v>#REF!</v>
      </c>
      <c r="AP3918">
        <v>220.5</v>
      </c>
      <c r="AQ3918">
        <v>220.5</v>
      </c>
      <c r="AR3918" s="4">
        <v>14</v>
      </c>
      <c r="AS3918" s="4">
        <v>9</v>
      </c>
      <c r="AT3918" s="4">
        <v>2011</v>
      </c>
      <c r="AU3918" s="4">
        <v>27</v>
      </c>
      <c r="AV3918" s="4">
        <v>10</v>
      </c>
      <c r="AW3918" s="4">
        <v>2011</v>
      </c>
      <c r="AX3918" t="str">
        <f t="shared" si="1220"/>
        <v>Delay</v>
      </c>
      <c r="AY3918">
        <f t="shared" si="1221"/>
        <v>43</v>
      </c>
    </row>
    <row r="3919" spans="1:51" x14ac:dyDescent="0.2">
      <c r="A3919" s="3">
        <v>82735</v>
      </c>
      <c r="B3919" s="1" t="s">
        <v>172</v>
      </c>
      <c r="C3919" s="1" t="s">
        <v>114</v>
      </c>
      <c r="D3919" s="1" t="s">
        <v>130</v>
      </c>
      <c r="E3919" s="1" t="s">
        <v>101</v>
      </c>
      <c r="F3919" s="1" t="s">
        <v>101</v>
      </c>
      <c r="G3919" s="13" t="s">
        <v>406</v>
      </c>
      <c r="H3919" s="12">
        <v>41943</v>
      </c>
      <c r="I3919" s="12" t="s">
        <v>479</v>
      </c>
      <c r="J3919" s="12">
        <v>41934</v>
      </c>
      <c r="K3919" s="4">
        <v>6029</v>
      </c>
      <c r="L3919" s="1" t="s">
        <v>146</v>
      </c>
      <c r="M3919" s="1" t="s">
        <v>132</v>
      </c>
      <c r="N3919" s="1" t="s">
        <v>434</v>
      </c>
      <c r="O3919" s="1" t="s">
        <v>93</v>
      </c>
      <c r="P3919">
        <v>60</v>
      </c>
      <c r="Q3919">
        <v>46973</v>
      </c>
      <c r="R3919">
        <v>187892</v>
      </c>
      <c r="S3919">
        <v>4</v>
      </c>
      <c r="T3919">
        <v>7.0000000000000007E-2</v>
      </c>
      <c r="U3919">
        <f t="shared" si="1215"/>
        <v>187892</v>
      </c>
      <c r="V3919">
        <f t="shared" si="1216"/>
        <v>2818380</v>
      </c>
      <c r="W3919" s="1" t="s">
        <v>155</v>
      </c>
      <c r="X3919" s="1" t="s">
        <v>1236</v>
      </c>
      <c r="Y3919" s="1" t="s">
        <v>156</v>
      </c>
      <c r="Z3919" s="3">
        <v>14240</v>
      </c>
      <c r="AA3919" s="4">
        <f t="shared" si="1222"/>
        <v>3237</v>
      </c>
      <c r="AB3919" s="4">
        <f t="shared" si="1213"/>
        <v>7399.9236154000009</v>
      </c>
      <c r="AC3919" s="4">
        <f t="shared" si="1214"/>
        <v>3237</v>
      </c>
      <c r="AD3919" s="4">
        <f t="shared" si="1223"/>
        <v>3237</v>
      </c>
      <c r="AE3919" s="4">
        <v>3237</v>
      </c>
      <c r="AF3919" s="4">
        <v>3237</v>
      </c>
      <c r="AG3919" s="4">
        <f t="shared" si="1224"/>
        <v>3237</v>
      </c>
      <c r="AI3919" t="e">
        <f t="shared" si="1218"/>
        <v>#N/A</v>
      </c>
      <c r="AJ3919">
        <v>4208.3500000000004</v>
      </c>
      <c r="AK3919" s="2">
        <v>4208.3500000000004</v>
      </c>
      <c r="AL3919" s="2">
        <f t="shared" si="1225"/>
        <v>4208.3500000000004</v>
      </c>
      <c r="AM3919" s="4"/>
      <c r="AN3919" t="e">
        <f>VLOOKUP([1]!Tabelle13[[#This Row],[Vlookup this ID for freight costs]],$AL$2:$AL$6811,2,FALSE)</f>
        <v>#REF!</v>
      </c>
      <c r="AP3919">
        <v>193.15</v>
      </c>
      <c r="AQ3919">
        <v>193.15</v>
      </c>
      <c r="AR3919" s="4">
        <v>31</v>
      </c>
      <c r="AS3919" s="4">
        <v>10</v>
      </c>
      <c r="AT3919" s="4">
        <v>2014</v>
      </c>
      <c r="AU3919" s="4">
        <v>22</v>
      </c>
      <c r="AV3919" s="4">
        <v>10</v>
      </c>
      <c r="AW3919" s="4">
        <v>2014</v>
      </c>
      <c r="AX3919" t="str">
        <f t="shared" si="1220"/>
        <v>No Delay</v>
      </c>
      <c r="AY3919">
        <f t="shared" si="1221"/>
        <v>0</v>
      </c>
    </row>
    <row r="3920" spans="1:51" x14ac:dyDescent="0.2">
      <c r="A3920" s="3">
        <v>83968</v>
      </c>
      <c r="B3920" s="1" t="s">
        <v>151</v>
      </c>
      <c r="C3920" s="1" t="s">
        <v>65</v>
      </c>
      <c r="D3920" s="1" t="s">
        <v>130</v>
      </c>
      <c r="E3920" s="1" t="s">
        <v>152</v>
      </c>
      <c r="F3920" s="1" t="s">
        <v>152</v>
      </c>
      <c r="G3920" s="13" t="s">
        <v>153</v>
      </c>
      <c r="H3920" s="12">
        <v>40165</v>
      </c>
      <c r="I3920" s="12" t="s">
        <v>153</v>
      </c>
      <c r="J3920" s="12">
        <v>40165</v>
      </c>
      <c r="K3920" s="4">
        <v>2098</v>
      </c>
      <c r="L3920" s="1" t="s">
        <v>146</v>
      </c>
      <c r="M3920" s="1" t="s">
        <v>132</v>
      </c>
      <c r="N3920" s="1" t="s">
        <v>154</v>
      </c>
      <c r="O3920" s="1" t="s">
        <v>93</v>
      </c>
      <c r="P3920">
        <v>60</v>
      </c>
      <c r="Q3920">
        <v>28000</v>
      </c>
      <c r="R3920">
        <v>317800</v>
      </c>
      <c r="S3920">
        <v>11.35</v>
      </c>
      <c r="T3920">
        <v>0.19</v>
      </c>
      <c r="U3920">
        <f t="shared" si="1215"/>
        <v>317800</v>
      </c>
      <c r="V3920">
        <f t="shared" si="1216"/>
        <v>1680000</v>
      </c>
      <c r="W3920" s="1" t="s">
        <v>155</v>
      </c>
      <c r="X3920" s="1" t="s">
        <v>1236</v>
      </c>
      <c r="Y3920" s="1" t="s">
        <v>156</v>
      </c>
      <c r="Z3920" s="3">
        <v>7726</v>
      </c>
      <c r="AA3920" s="4">
        <f t="shared" si="1222"/>
        <v>3239</v>
      </c>
      <c r="AB3920" s="4">
        <f t="shared" si="1213"/>
        <v>5317.6786059999995</v>
      </c>
      <c r="AC3920" s="4">
        <f t="shared" si="1214"/>
        <v>3239</v>
      </c>
      <c r="AD3920" s="4">
        <f t="shared" si="1223"/>
        <v>2932</v>
      </c>
      <c r="AE3920" s="4">
        <v>3239</v>
      </c>
      <c r="AF3920" s="4">
        <v>3239</v>
      </c>
      <c r="AG3920" s="4">
        <f t="shared" si="1224"/>
        <v>3239</v>
      </c>
      <c r="AI3920" t="e">
        <f t="shared" si="1218"/>
        <v>#N/A</v>
      </c>
      <c r="AJ3920">
        <v>11637.64</v>
      </c>
      <c r="AK3920" s="2">
        <v>11637.64</v>
      </c>
      <c r="AL3920" s="2">
        <f t="shared" si="1225"/>
        <v>11637.64</v>
      </c>
      <c r="AM3920" s="4"/>
      <c r="AN3920" t="e">
        <f>VLOOKUP([1]!Tabelle13[[#This Row],[Vlookup this ID for freight costs]],$AL$2:$AL$6811,2,FALSE)</f>
        <v>#REF!</v>
      </c>
      <c r="AP3920">
        <v>622.89</v>
      </c>
      <c r="AQ3920">
        <v>622.89</v>
      </c>
      <c r="AR3920" s="4">
        <v>18</v>
      </c>
      <c r="AS3920" s="4">
        <v>12</v>
      </c>
      <c r="AT3920" s="4">
        <v>2009</v>
      </c>
      <c r="AU3920" s="4">
        <v>18</v>
      </c>
      <c r="AV3920" s="4">
        <v>12</v>
      </c>
      <c r="AW3920" s="4">
        <v>2009</v>
      </c>
      <c r="AX3920" t="str">
        <f t="shared" si="1220"/>
        <v>No Delay</v>
      </c>
      <c r="AY3920">
        <f t="shared" si="1221"/>
        <v>0</v>
      </c>
    </row>
    <row r="3921" spans="1:51" x14ac:dyDescent="0.2">
      <c r="A3921" s="3">
        <v>21092</v>
      </c>
      <c r="B3921" s="1" t="s">
        <v>168</v>
      </c>
      <c r="C3921" s="1" t="s">
        <v>150</v>
      </c>
      <c r="D3921" s="1" t="s">
        <v>100</v>
      </c>
      <c r="E3921" s="1" t="s">
        <v>53</v>
      </c>
      <c r="F3921" s="1" t="s">
        <v>53</v>
      </c>
      <c r="G3921" s="13" t="s">
        <v>274</v>
      </c>
      <c r="H3921" s="12">
        <v>40428</v>
      </c>
      <c r="I3921" s="12" t="s">
        <v>2207</v>
      </c>
      <c r="J3921" s="12">
        <v>40466</v>
      </c>
      <c r="K3921" s="4">
        <v>2794</v>
      </c>
      <c r="L3921" s="1" t="s">
        <v>146</v>
      </c>
      <c r="M3921" s="1" t="s">
        <v>170</v>
      </c>
      <c r="N3921" s="1" t="s">
        <v>167</v>
      </c>
      <c r="O3921" s="1" t="s">
        <v>93</v>
      </c>
      <c r="P3921">
        <v>30</v>
      </c>
      <c r="Q3921">
        <v>34560</v>
      </c>
      <c r="R3921">
        <v>161395.20000000001</v>
      </c>
      <c r="S3921">
        <v>4.67</v>
      </c>
      <c r="T3921">
        <v>0.16</v>
      </c>
      <c r="U3921">
        <f t="shared" si="1215"/>
        <v>161395.20000000001</v>
      </c>
      <c r="V3921">
        <f t="shared" si="1216"/>
        <v>1036800</v>
      </c>
      <c r="W3921" s="1" t="s">
        <v>155</v>
      </c>
      <c r="X3921" s="1" t="s">
        <v>1236</v>
      </c>
      <c r="Y3921" s="1" t="s">
        <v>156</v>
      </c>
      <c r="Z3921" s="3">
        <v>8107</v>
      </c>
      <c r="AA3921" s="4">
        <f t="shared" si="1222"/>
        <v>3240</v>
      </c>
      <c r="AB3921" s="4">
        <f t="shared" si="1213"/>
        <v>6037.6241740000005</v>
      </c>
      <c r="AC3921" s="4">
        <f t="shared" si="1214"/>
        <v>3240</v>
      </c>
      <c r="AD3921" s="4">
        <f t="shared" si="1223"/>
        <v>2916.660918</v>
      </c>
      <c r="AE3921" s="4">
        <v>3240</v>
      </c>
      <c r="AF3921" s="4">
        <v>3240</v>
      </c>
      <c r="AG3921" s="4">
        <f t="shared" si="1224"/>
        <v>3240</v>
      </c>
      <c r="AI3921" t="e">
        <f t="shared" si="1218"/>
        <v>#N/A</v>
      </c>
      <c r="AJ3921">
        <v>4263.07</v>
      </c>
      <c r="AK3921" s="2">
        <v>4263.07</v>
      </c>
      <c r="AL3921" s="2">
        <f t="shared" si="1225"/>
        <v>4263.07</v>
      </c>
      <c r="AM3921" s="4"/>
      <c r="AN3921" t="e">
        <f>VLOOKUP([1]!Tabelle13[[#This Row],[Vlookup this ID for freight costs]],$AL$2:$AL$6811,2,FALSE)</f>
        <v>#REF!</v>
      </c>
      <c r="AP3921">
        <v>347.97</v>
      </c>
      <c r="AQ3921">
        <v>347.97</v>
      </c>
      <c r="AR3921" s="4">
        <v>7</v>
      </c>
      <c r="AS3921" s="4">
        <v>9</v>
      </c>
      <c r="AT3921" s="4">
        <v>2010</v>
      </c>
      <c r="AU3921" s="4">
        <v>15</v>
      </c>
      <c r="AV3921" s="4">
        <v>10</v>
      </c>
      <c r="AW3921" s="4">
        <v>2010</v>
      </c>
      <c r="AX3921" t="str">
        <f t="shared" si="1220"/>
        <v>Delay</v>
      </c>
      <c r="AY3921">
        <f t="shared" si="1221"/>
        <v>38</v>
      </c>
    </row>
    <row r="3922" spans="1:51" x14ac:dyDescent="0.2">
      <c r="A3922" s="3">
        <v>55894</v>
      </c>
      <c r="B3922" s="1" t="s">
        <v>151</v>
      </c>
      <c r="C3922" s="1" t="s">
        <v>65</v>
      </c>
      <c r="D3922" s="1" t="s">
        <v>52</v>
      </c>
      <c r="E3922" s="1" t="s">
        <v>53</v>
      </c>
      <c r="F3922" s="1" t="s">
        <v>53</v>
      </c>
      <c r="G3922" s="13" t="s">
        <v>1957</v>
      </c>
      <c r="H3922" s="12">
        <v>42208</v>
      </c>
      <c r="I3922" s="12" t="s">
        <v>2180</v>
      </c>
      <c r="J3922" s="12">
        <v>42213</v>
      </c>
      <c r="K3922" s="4">
        <v>6720</v>
      </c>
      <c r="L3922" s="1" t="s">
        <v>146</v>
      </c>
      <c r="M3922" s="1" t="s">
        <v>211</v>
      </c>
      <c r="N3922" s="1" t="s">
        <v>415</v>
      </c>
      <c r="O3922" s="1" t="s">
        <v>93</v>
      </c>
      <c r="P3922">
        <v>30</v>
      </c>
      <c r="Q3922">
        <v>9070</v>
      </c>
      <c r="R3922">
        <v>163260</v>
      </c>
      <c r="S3922">
        <v>18</v>
      </c>
      <c r="T3922">
        <v>0.6</v>
      </c>
      <c r="U3922">
        <f t="shared" si="1215"/>
        <v>163260</v>
      </c>
      <c r="V3922">
        <f t="shared" si="1216"/>
        <v>272100</v>
      </c>
      <c r="W3922" s="1" t="s">
        <v>213</v>
      </c>
      <c r="X3922" s="1" t="s">
        <v>1236</v>
      </c>
      <c r="Y3922" s="1" t="s">
        <v>161</v>
      </c>
      <c r="Z3922" s="3">
        <v>7348</v>
      </c>
      <c r="AA3922" s="4">
        <f>AB3922</f>
        <v>3240.535042</v>
      </c>
      <c r="AB3922" s="2">
        <f>2245.156962+0.109744*Q3922</f>
        <v>3240.535042</v>
      </c>
      <c r="AC3922" s="4">
        <f>AD3922</f>
        <v>1865.767521</v>
      </c>
      <c r="AD3922" s="4">
        <f t="shared" si="1223"/>
        <v>1865.767521</v>
      </c>
      <c r="AE3922" s="4" t="s">
        <v>62</v>
      </c>
      <c r="AG3922" s="4" t="str">
        <f t="shared" si="1224"/>
        <v>Weight Captured Separately</v>
      </c>
      <c r="AI3922" t="e">
        <f t="shared" si="1218"/>
        <v>#N/A</v>
      </c>
      <c r="AJ3922" t="s">
        <v>63</v>
      </c>
      <c r="AK3922" s="2"/>
      <c r="AL3922" s="2" t="str">
        <f t="shared" si="1225"/>
        <v>Invoiced Separately</v>
      </c>
      <c r="AM3922" s="4"/>
      <c r="AN3922" t="e">
        <f>VLOOKUP([1]!Tabelle13[[#This Row],[Vlookup this ID for freight costs]],$AL$2:$AL$6811,2,FALSE)</f>
        <v>#REF!</v>
      </c>
      <c r="AO3922">
        <f>IF(AK:AK="",AC:AC*6.242+1.383 -2.844 + 3.145 -2.265  -2.026,AK:AK)</f>
        <v>11643.513866082001</v>
      </c>
      <c r="AP3922">
        <v>167.83</v>
      </c>
      <c r="AQ3922">
        <v>167.83</v>
      </c>
      <c r="AR3922" s="4">
        <v>23</v>
      </c>
      <c r="AS3922" s="4">
        <v>7</v>
      </c>
      <c r="AT3922" s="4">
        <v>2015</v>
      </c>
      <c r="AU3922" s="4">
        <v>28</v>
      </c>
      <c r="AV3922" s="4">
        <v>7</v>
      </c>
      <c r="AW3922" s="4">
        <v>2015</v>
      </c>
      <c r="AX3922" t="str">
        <f t="shared" si="1220"/>
        <v>Delay</v>
      </c>
      <c r="AY3922">
        <f t="shared" si="1221"/>
        <v>5</v>
      </c>
    </row>
    <row r="3923" spans="1:51" x14ac:dyDescent="0.2">
      <c r="A3923" s="3">
        <v>17944</v>
      </c>
      <c r="B3923" s="1" t="s">
        <v>168</v>
      </c>
      <c r="C3923" s="1" t="s">
        <v>150</v>
      </c>
      <c r="D3923" s="1" t="s">
        <v>100</v>
      </c>
      <c r="E3923" s="1" t="s">
        <v>53</v>
      </c>
      <c r="F3923" s="1" t="s">
        <v>53</v>
      </c>
      <c r="G3923" s="13" t="s">
        <v>555</v>
      </c>
      <c r="H3923" s="12">
        <v>40378</v>
      </c>
      <c r="I3923" s="12" t="s">
        <v>842</v>
      </c>
      <c r="J3923" s="12">
        <v>40388</v>
      </c>
      <c r="K3923" s="4">
        <v>2648</v>
      </c>
      <c r="L3923" s="1" t="s">
        <v>146</v>
      </c>
      <c r="M3923" s="1" t="s">
        <v>672</v>
      </c>
      <c r="N3923" s="1" t="s">
        <v>302</v>
      </c>
      <c r="O3923" s="1" t="s">
        <v>93</v>
      </c>
      <c r="P3923">
        <v>30</v>
      </c>
      <c r="Q3923">
        <v>47625</v>
      </c>
      <c r="R3923">
        <v>372427.5</v>
      </c>
      <c r="S3923">
        <v>7.82</v>
      </c>
      <c r="T3923">
        <v>0.26</v>
      </c>
      <c r="U3923">
        <f t="shared" si="1215"/>
        <v>372427.5</v>
      </c>
      <c r="V3923">
        <f t="shared" si="1216"/>
        <v>1428750</v>
      </c>
      <c r="W3923" s="1" t="s">
        <v>204</v>
      </c>
      <c r="X3923" s="1" t="s">
        <v>1236</v>
      </c>
      <c r="Y3923" s="1" t="s">
        <v>205</v>
      </c>
      <c r="Z3923" s="3">
        <v>7569</v>
      </c>
      <c r="AA3923" s="4">
        <f t="shared" si="1222"/>
        <v>3243</v>
      </c>
      <c r="AB3923" s="4">
        <f xml:space="preserve"> 2244.740206  + 0.1097478*Q3923</f>
        <v>7471.4791810000006</v>
      </c>
      <c r="AC3923" s="4">
        <f>AF3923</f>
        <v>3243</v>
      </c>
      <c r="AD3923" s="4">
        <f t="shared" si="1223"/>
        <v>3243</v>
      </c>
      <c r="AE3923" s="4">
        <v>3243</v>
      </c>
      <c r="AF3923" s="4">
        <v>3243</v>
      </c>
      <c r="AG3923" s="4">
        <f t="shared" si="1224"/>
        <v>3243</v>
      </c>
      <c r="AI3923" t="e">
        <f t="shared" si="1218"/>
        <v>#N/A</v>
      </c>
      <c r="AJ3923">
        <v>1881.24</v>
      </c>
      <c r="AK3923" s="2">
        <v>1881.24</v>
      </c>
      <c r="AL3923" s="2">
        <f t="shared" si="1225"/>
        <v>1881.24</v>
      </c>
      <c r="AM3923" s="4"/>
      <c r="AN3923" t="e">
        <f>VLOOKUP([1]!Tabelle13[[#This Row],[Vlookup this ID for freight costs]],$AL$2:$AL$6811,2,FALSE)</f>
        <v>#REF!</v>
      </c>
      <c r="AP3923">
        <v>802.95</v>
      </c>
      <c r="AQ3923">
        <v>802.95</v>
      </c>
      <c r="AR3923" s="4">
        <v>19</v>
      </c>
      <c r="AS3923" s="4">
        <v>7</v>
      </c>
      <c r="AT3923" s="4">
        <v>2010</v>
      </c>
      <c r="AU3923" s="4">
        <v>29</v>
      </c>
      <c r="AV3923" s="4">
        <v>7</v>
      </c>
      <c r="AW3923" s="4">
        <v>2010</v>
      </c>
      <c r="AX3923" t="str">
        <f t="shared" si="1220"/>
        <v>Delay</v>
      </c>
      <c r="AY3923">
        <f t="shared" si="1221"/>
        <v>10</v>
      </c>
    </row>
    <row r="3924" spans="1:51" x14ac:dyDescent="0.2">
      <c r="A3924" s="3">
        <v>28262</v>
      </c>
      <c r="B3924" s="1" t="s">
        <v>168</v>
      </c>
      <c r="C3924" s="1" t="s">
        <v>150</v>
      </c>
      <c r="D3924" s="1" t="s">
        <v>100</v>
      </c>
      <c r="E3924" s="1" t="s">
        <v>253</v>
      </c>
      <c r="F3924" s="1" t="s">
        <v>253</v>
      </c>
      <c r="G3924" s="13" t="s">
        <v>1713</v>
      </c>
      <c r="H3924" s="12">
        <v>40738</v>
      </c>
      <c r="I3924" s="12" t="s">
        <v>1713</v>
      </c>
      <c r="J3924" s="12">
        <v>40738</v>
      </c>
      <c r="K3924" s="4">
        <v>3323</v>
      </c>
      <c r="L3924" s="1" t="s">
        <v>146</v>
      </c>
      <c r="M3924" s="1" t="s">
        <v>672</v>
      </c>
      <c r="N3924" s="1" t="s">
        <v>302</v>
      </c>
      <c r="O3924" s="1" t="s">
        <v>93</v>
      </c>
      <c r="P3924">
        <v>30</v>
      </c>
      <c r="Q3924">
        <v>48000</v>
      </c>
      <c r="R3924">
        <v>310560</v>
      </c>
      <c r="S3924">
        <v>6.47</v>
      </c>
      <c r="T3924">
        <v>0.22</v>
      </c>
      <c r="U3924">
        <f t="shared" si="1215"/>
        <v>310560</v>
      </c>
      <c r="V3924">
        <f t="shared" si="1216"/>
        <v>1440000</v>
      </c>
      <c r="W3924" s="1" t="s">
        <v>204</v>
      </c>
      <c r="X3924" s="1" t="s">
        <v>1236</v>
      </c>
      <c r="Y3924" s="1" t="s">
        <v>205</v>
      </c>
      <c r="Z3924" s="3">
        <v>16682</v>
      </c>
      <c r="AA3924" s="4">
        <f t="shared" si="1222"/>
        <v>3247</v>
      </c>
      <c r="AB3924" s="4">
        <f xml:space="preserve"> 2244.740206  + 0.1097478*Q3924</f>
        <v>7512.6346059999996</v>
      </c>
      <c r="AC3924" s="4">
        <f>AF3924</f>
        <v>3247</v>
      </c>
      <c r="AD3924" s="4">
        <f t="shared" si="1223"/>
        <v>10736</v>
      </c>
      <c r="AE3924" s="4">
        <v>3247</v>
      </c>
      <c r="AF3924" s="4">
        <v>3247</v>
      </c>
      <c r="AG3924" s="4">
        <f t="shared" si="1224"/>
        <v>3247</v>
      </c>
      <c r="AI3924" t="e">
        <f t="shared" si="1218"/>
        <v>#N/A</v>
      </c>
      <c r="AJ3924">
        <v>7180.16</v>
      </c>
      <c r="AK3924" s="2">
        <v>7180.16</v>
      </c>
      <c r="AL3924" s="2">
        <f t="shared" si="1225"/>
        <v>7180.16</v>
      </c>
      <c r="AM3924" s="4"/>
      <c r="AN3924" t="e">
        <f>VLOOKUP([1]!Tabelle13[[#This Row],[Vlookup this ID for freight costs]],$AL$2:$AL$6811,2,FALSE)</f>
        <v>#REF!</v>
      </c>
      <c r="AP3924">
        <v>512.41999999999996</v>
      </c>
      <c r="AQ3924">
        <v>512.41999999999996</v>
      </c>
      <c r="AR3924" s="4">
        <v>14</v>
      </c>
      <c r="AS3924" s="4">
        <v>7</v>
      </c>
      <c r="AT3924" s="4">
        <v>2011</v>
      </c>
      <c r="AU3924" s="4">
        <v>14</v>
      </c>
      <c r="AV3924" s="4">
        <v>7</v>
      </c>
      <c r="AW3924" s="4">
        <v>2011</v>
      </c>
      <c r="AX3924" t="str">
        <f t="shared" si="1220"/>
        <v>No Delay</v>
      </c>
      <c r="AY3924">
        <f t="shared" si="1221"/>
        <v>0</v>
      </c>
    </row>
    <row r="3925" spans="1:51" x14ac:dyDescent="0.2">
      <c r="A3925" s="3">
        <v>10632</v>
      </c>
      <c r="B3925" s="1" t="s">
        <v>119</v>
      </c>
      <c r="C3925" s="1" t="s">
        <v>114</v>
      </c>
      <c r="D3925" s="1" t="s">
        <v>130</v>
      </c>
      <c r="E3925" s="1" t="s">
        <v>53</v>
      </c>
      <c r="F3925" s="1" t="s">
        <v>53</v>
      </c>
      <c r="G3925" s="13" t="s">
        <v>1044</v>
      </c>
      <c r="H3925" s="12">
        <v>39388</v>
      </c>
      <c r="I3925" s="12" t="s">
        <v>1044</v>
      </c>
      <c r="J3925" s="12">
        <v>39388</v>
      </c>
      <c r="K3925" s="4">
        <v>454</v>
      </c>
      <c r="L3925" s="1" t="s">
        <v>146</v>
      </c>
      <c r="M3925" s="1" t="s">
        <v>132</v>
      </c>
      <c r="N3925" s="1" t="s">
        <v>275</v>
      </c>
      <c r="O3925" s="1" t="s">
        <v>93</v>
      </c>
      <c r="P3925">
        <v>60</v>
      </c>
      <c r="Q3925">
        <v>40245</v>
      </c>
      <c r="R3925">
        <v>382327.5</v>
      </c>
      <c r="S3925">
        <v>9.5</v>
      </c>
      <c r="T3925">
        <v>0.16</v>
      </c>
      <c r="U3925">
        <f t="shared" si="1215"/>
        <v>382327.5</v>
      </c>
      <c r="V3925">
        <f t="shared" si="1216"/>
        <v>2414700</v>
      </c>
      <c r="W3925" s="1" t="s">
        <v>204</v>
      </c>
      <c r="X3925" s="1" t="s">
        <v>1236</v>
      </c>
      <c r="Y3925" s="1" t="s">
        <v>205</v>
      </c>
      <c r="Z3925" s="3">
        <v>6125</v>
      </c>
      <c r="AA3925" s="4">
        <f t="shared" si="1222"/>
        <v>3254</v>
      </c>
      <c r="AB3925" s="4">
        <f xml:space="preserve"> 2244.740206  + 0.1097478*Q3925</f>
        <v>6661.5404170000002</v>
      </c>
      <c r="AC3925" s="4">
        <f>AF3925</f>
        <v>3254</v>
      </c>
      <c r="AD3925" s="4">
        <f t="shared" si="1223"/>
        <v>3254</v>
      </c>
      <c r="AE3925" s="4">
        <v>3254</v>
      </c>
      <c r="AF3925" s="4">
        <v>3254</v>
      </c>
      <c r="AG3925" s="4">
        <f t="shared" si="1224"/>
        <v>3254</v>
      </c>
      <c r="AH3925" s="4">
        <v>83150</v>
      </c>
      <c r="AI3925">
        <f t="shared" si="1218"/>
        <v>11594</v>
      </c>
      <c r="AJ3925">
        <v>13267.3</v>
      </c>
      <c r="AK3925" s="2">
        <v>13267.3</v>
      </c>
      <c r="AL3925" s="2">
        <f t="shared" si="1225"/>
        <v>13267.3</v>
      </c>
      <c r="AM3925" s="4"/>
      <c r="AN3925" t="e">
        <f>VLOOKUP([1]!Tabelle13[[#This Row],[Vlookup this ID for freight costs]],$AL$2:$AL$6811,2,FALSE)</f>
        <v>#REF!</v>
      </c>
      <c r="AP3925">
        <v>611.72</v>
      </c>
      <c r="AQ3925">
        <v>611.72</v>
      </c>
      <c r="AR3925" s="4">
        <v>2</v>
      </c>
      <c r="AS3925" s="4">
        <v>11</v>
      </c>
      <c r="AT3925" s="4">
        <v>2007</v>
      </c>
      <c r="AU3925" s="4">
        <v>2</v>
      </c>
      <c r="AV3925" s="4">
        <v>11</v>
      </c>
      <c r="AW3925" s="4">
        <v>2007</v>
      </c>
      <c r="AX3925" t="str">
        <f t="shared" si="1220"/>
        <v>No Delay</v>
      </c>
      <c r="AY3925">
        <f t="shared" si="1221"/>
        <v>0</v>
      </c>
    </row>
    <row r="3926" spans="1:51" x14ac:dyDescent="0.2">
      <c r="A3926" s="3">
        <v>83969</v>
      </c>
      <c r="B3926" s="1" t="s">
        <v>172</v>
      </c>
      <c r="C3926" s="1" t="s">
        <v>114</v>
      </c>
      <c r="D3926" s="1" t="s">
        <v>130</v>
      </c>
      <c r="E3926" s="1" t="s">
        <v>101</v>
      </c>
      <c r="F3926" s="1" t="s">
        <v>101</v>
      </c>
      <c r="G3926" s="13" t="s">
        <v>173</v>
      </c>
      <c r="H3926" s="12">
        <v>40193</v>
      </c>
      <c r="I3926" s="12" t="s">
        <v>460</v>
      </c>
      <c r="J3926" s="12">
        <v>40150</v>
      </c>
      <c r="K3926" s="4">
        <v>2072</v>
      </c>
      <c r="L3926" s="1" t="s">
        <v>146</v>
      </c>
      <c r="M3926" s="1" t="s">
        <v>132</v>
      </c>
      <c r="N3926" s="1" t="s">
        <v>265</v>
      </c>
      <c r="O3926" s="1" t="s">
        <v>93</v>
      </c>
      <c r="P3926">
        <v>60</v>
      </c>
      <c r="Q3926">
        <v>29683</v>
      </c>
      <c r="R3926">
        <v>86080.7</v>
      </c>
      <c r="S3926">
        <v>2.9</v>
      </c>
      <c r="T3926">
        <v>0.05</v>
      </c>
      <c r="U3926">
        <f t="shared" si="1215"/>
        <v>86080.7</v>
      </c>
      <c r="V3926">
        <f t="shared" si="1216"/>
        <v>1780980</v>
      </c>
      <c r="W3926" s="1" t="s">
        <v>204</v>
      </c>
      <c r="X3926" s="1" t="s">
        <v>1236</v>
      </c>
      <c r="Y3926" s="1" t="s">
        <v>205</v>
      </c>
      <c r="Z3926" s="3">
        <v>14286</v>
      </c>
      <c r="AA3926" s="4">
        <f t="shared" si="1222"/>
        <v>3254</v>
      </c>
      <c r="AB3926" s="4">
        <f xml:space="preserve"> 2244.740206  + 0.1097478*Q3926</f>
        <v>5502.3841534000003</v>
      </c>
      <c r="AC3926" s="4">
        <f>AF3926</f>
        <v>3254</v>
      </c>
      <c r="AD3926" s="4">
        <f t="shared" si="1223"/>
        <v>3254</v>
      </c>
      <c r="AE3926" s="4">
        <v>3254</v>
      </c>
      <c r="AF3926" s="4">
        <v>3254</v>
      </c>
      <c r="AG3926" s="4">
        <f t="shared" si="1224"/>
        <v>3254</v>
      </c>
      <c r="AI3926" t="e">
        <f t="shared" si="1218"/>
        <v>#N/A</v>
      </c>
      <c r="AJ3926">
        <v>8104.79</v>
      </c>
      <c r="AK3926" s="2">
        <v>8104.79</v>
      </c>
      <c r="AL3926" s="2">
        <f t="shared" si="1225"/>
        <v>8104.79</v>
      </c>
      <c r="AM3926" s="4"/>
      <c r="AN3926" t="e">
        <f>VLOOKUP([1]!Tabelle13[[#This Row],[Vlookup this ID for freight costs]],$AL$2:$AL$6811,2,FALSE)</f>
        <v>#REF!</v>
      </c>
      <c r="AP3926">
        <v>168.72</v>
      </c>
      <c r="AQ3926">
        <v>168.72</v>
      </c>
      <c r="AR3926" s="4">
        <v>15</v>
      </c>
      <c r="AS3926" s="4">
        <v>1</v>
      </c>
      <c r="AT3926" s="4">
        <v>2010</v>
      </c>
      <c r="AU3926" s="4">
        <v>3</v>
      </c>
      <c r="AV3926" s="4">
        <v>12</v>
      </c>
      <c r="AW3926" s="4">
        <v>2009</v>
      </c>
      <c r="AX3926" t="str">
        <f t="shared" si="1220"/>
        <v>No Delay</v>
      </c>
      <c r="AY3926">
        <f t="shared" si="1221"/>
        <v>0</v>
      </c>
    </row>
    <row r="3927" spans="1:51" x14ac:dyDescent="0.2">
      <c r="A3927" s="3">
        <v>81961</v>
      </c>
      <c r="B3927" s="1" t="s">
        <v>328</v>
      </c>
      <c r="C3927" s="1" t="s">
        <v>150</v>
      </c>
      <c r="D3927" s="1" t="s">
        <v>100</v>
      </c>
      <c r="E3927" s="1" t="s">
        <v>101</v>
      </c>
      <c r="F3927" s="1" t="s">
        <v>101</v>
      </c>
      <c r="G3927" s="13" t="s">
        <v>919</v>
      </c>
      <c r="H3927" s="12">
        <v>41380</v>
      </c>
      <c r="I3927" s="12" t="s">
        <v>919</v>
      </c>
      <c r="J3927" s="12">
        <v>41380</v>
      </c>
      <c r="K3927" s="4">
        <v>4645</v>
      </c>
      <c r="L3927" s="1" t="s">
        <v>146</v>
      </c>
      <c r="M3927" s="1" t="s">
        <v>1920</v>
      </c>
      <c r="N3927" s="1" t="s">
        <v>221</v>
      </c>
      <c r="O3927" s="1" t="s">
        <v>93</v>
      </c>
      <c r="P3927">
        <v>60</v>
      </c>
      <c r="Q3927">
        <v>9227</v>
      </c>
      <c r="R3927">
        <v>37157.67</v>
      </c>
      <c r="S3927">
        <v>4.03</v>
      </c>
      <c r="T3927">
        <v>7.0000000000000007E-2</v>
      </c>
      <c r="U3927">
        <f t="shared" si="1215"/>
        <v>37184.810000000005</v>
      </c>
      <c r="V3927">
        <f t="shared" si="1216"/>
        <v>553620</v>
      </c>
      <c r="W3927" s="1" t="s">
        <v>155</v>
      </c>
      <c r="X3927" s="1" t="s">
        <v>1236</v>
      </c>
      <c r="Y3927" s="1" t="s">
        <v>156</v>
      </c>
      <c r="Z3927" s="3">
        <v>16635</v>
      </c>
      <c r="AA3927" s="4">
        <f>AB3927</f>
        <v>3257.76485</v>
      </c>
      <c r="AB3927" s="2">
        <f>2245.156962+0.109744*Q3927</f>
        <v>3257.76485</v>
      </c>
      <c r="AC3927" s="4">
        <f>AD3927</f>
        <v>3349.25495</v>
      </c>
      <c r="AD3927" s="4">
        <f t="shared" si="1223"/>
        <v>3349.25495</v>
      </c>
      <c r="AE3927" s="4" t="s">
        <v>62</v>
      </c>
      <c r="AG3927" s="4" t="str">
        <f t="shared" si="1224"/>
        <v>Weight Captured Separately</v>
      </c>
      <c r="AI3927" t="e">
        <f t="shared" si="1218"/>
        <v>#N/A</v>
      </c>
      <c r="AJ3927" t="s">
        <v>81</v>
      </c>
      <c r="AK3927" s="2"/>
      <c r="AL3927" s="2" t="str">
        <f t="shared" si="1225"/>
        <v>Freight Included in Commodity Cost</v>
      </c>
      <c r="AM3927" s="4"/>
      <c r="AN3927" t="e">
        <f>VLOOKUP([1]!Tabelle13[[#This Row],[Vlookup this ID for freight costs]],$AL$2:$AL$6811,2,FALSE)</f>
        <v>#REF!</v>
      </c>
      <c r="AO3927">
        <f>IF(AK:AK="",AC:AC*6.242+1.383 -2.844 + 3.145 -2.265  -2.026,AK:AK)</f>
        <v>20903.442397899998</v>
      </c>
      <c r="AP3927">
        <v>45.96</v>
      </c>
      <c r="AQ3927">
        <v>45.96</v>
      </c>
      <c r="AR3927" s="4">
        <v>16</v>
      </c>
      <c r="AS3927" s="4">
        <v>4</v>
      </c>
      <c r="AT3927" s="4">
        <v>2013</v>
      </c>
      <c r="AU3927" s="4">
        <v>16</v>
      </c>
      <c r="AV3927" s="4">
        <v>4</v>
      </c>
      <c r="AW3927" s="4">
        <v>2013</v>
      </c>
      <c r="AX3927" t="str">
        <f t="shared" si="1220"/>
        <v>No Delay</v>
      </c>
      <c r="AY3927">
        <f t="shared" si="1221"/>
        <v>0</v>
      </c>
    </row>
    <row r="3928" spans="1:51" x14ac:dyDescent="0.2">
      <c r="A3928" s="3">
        <v>74178</v>
      </c>
      <c r="B3928" s="1" t="s">
        <v>175</v>
      </c>
      <c r="C3928" s="1" t="s">
        <v>165</v>
      </c>
      <c r="D3928" s="1" t="s">
        <v>52</v>
      </c>
      <c r="E3928" s="1" t="s">
        <v>53</v>
      </c>
      <c r="F3928" s="1" t="s">
        <v>53</v>
      </c>
      <c r="G3928" s="13" t="s">
        <v>751</v>
      </c>
      <c r="H3928" s="12">
        <v>41575</v>
      </c>
      <c r="I3928" s="12" t="s">
        <v>1860</v>
      </c>
      <c r="J3928" s="12">
        <v>41577</v>
      </c>
      <c r="K3928" s="4">
        <v>5000</v>
      </c>
      <c r="L3928" s="1" t="s">
        <v>146</v>
      </c>
      <c r="M3928" s="1" t="s">
        <v>414</v>
      </c>
      <c r="N3928" s="1" t="s">
        <v>2208</v>
      </c>
      <c r="O3928" s="1" t="s">
        <v>93</v>
      </c>
      <c r="P3928">
        <v>30</v>
      </c>
      <c r="Q3928">
        <v>61386</v>
      </c>
      <c r="R3928">
        <v>92079</v>
      </c>
      <c r="S3928">
        <v>1.5</v>
      </c>
      <c r="T3928">
        <v>0.05</v>
      </c>
      <c r="U3928">
        <f t="shared" si="1215"/>
        <v>92079</v>
      </c>
      <c r="V3928">
        <f t="shared" si="1216"/>
        <v>1841580</v>
      </c>
      <c r="W3928" s="1" t="s">
        <v>160</v>
      </c>
      <c r="X3928" s="1" t="s">
        <v>1236</v>
      </c>
      <c r="Y3928" s="1" t="s">
        <v>161</v>
      </c>
      <c r="Z3928" s="3">
        <v>5149</v>
      </c>
      <c r="AA3928" s="4">
        <f t="shared" si="1222"/>
        <v>3262</v>
      </c>
      <c r="AB3928" s="4">
        <f t="shared" ref="AB3928:AB3937" si="1226" xml:space="preserve"> 2244.740206  + 0.1097478*Q3928</f>
        <v>8981.7186567999997</v>
      </c>
      <c r="AC3928" s="4">
        <f t="shared" ref="AC3928:AC3937" si="1227">AF3928</f>
        <v>3262</v>
      </c>
      <c r="AD3928" s="4">
        <f t="shared" si="1223"/>
        <v>3262</v>
      </c>
      <c r="AE3928" s="4">
        <v>3262</v>
      </c>
      <c r="AF3928" s="4">
        <v>3262</v>
      </c>
      <c r="AG3928" s="4">
        <f t="shared" si="1224"/>
        <v>3262</v>
      </c>
      <c r="AI3928" t="e">
        <f t="shared" si="1218"/>
        <v>#N/A</v>
      </c>
      <c r="AJ3928">
        <v>12034.96</v>
      </c>
      <c r="AK3928" s="2">
        <v>12034.96</v>
      </c>
      <c r="AL3928" s="2">
        <f t="shared" si="1225"/>
        <v>12034.96</v>
      </c>
      <c r="AM3928" s="4"/>
      <c r="AN3928" t="e">
        <f>VLOOKUP([1]!Tabelle13[[#This Row],[Vlookup this ID for freight costs]],$AL$2:$AL$6811,2,FALSE)</f>
        <v>#REF!</v>
      </c>
      <c r="AP3928">
        <v>113.9</v>
      </c>
      <c r="AQ3928">
        <v>113.9</v>
      </c>
      <c r="AR3928" s="4">
        <v>28</v>
      </c>
      <c r="AS3928" s="4">
        <v>10</v>
      </c>
      <c r="AT3928" s="4">
        <v>2013</v>
      </c>
      <c r="AU3928" s="4">
        <v>30</v>
      </c>
      <c r="AV3928" s="4">
        <v>10</v>
      </c>
      <c r="AW3928" s="4">
        <v>2013</v>
      </c>
      <c r="AX3928" t="str">
        <f t="shared" si="1220"/>
        <v>Delay</v>
      </c>
      <c r="AY3928">
        <f t="shared" si="1221"/>
        <v>2</v>
      </c>
    </row>
    <row r="3929" spans="1:51" x14ac:dyDescent="0.2">
      <c r="A3929" s="3">
        <v>82428</v>
      </c>
      <c r="B3929" s="1" t="s">
        <v>151</v>
      </c>
      <c r="C3929" s="1" t="s">
        <v>65</v>
      </c>
      <c r="D3929" s="1" t="s">
        <v>130</v>
      </c>
      <c r="E3929" s="1" t="s">
        <v>152</v>
      </c>
      <c r="F3929" s="1" t="s">
        <v>152</v>
      </c>
      <c r="G3929" s="13" t="s">
        <v>1845</v>
      </c>
      <c r="H3929" s="12">
        <v>40984</v>
      </c>
      <c r="I3929" s="12" t="s">
        <v>509</v>
      </c>
      <c r="J3929" s="12">
        <v>40895</v>
      </c>
      <c r="K3929" s="4">
        <v>3655</v>
      </c>
      <c r="L3929" s="1" t="s">
        <v>146</v>
      </c>
      <c r="M3929" s="1" t="s">
        <v>132</v>
      </c>
      <c r="N3929" s="1" t="s">
        <v>238</v>
      </c>
      <c r="O3929" s="1" t="s">
        <v>93</v>
      </c>
      <c r="P3929">
        <v>30</v>
      </c>
      <c r="Q3929">
        <v>43441</v>
      </c>
      <c r="R3929">
        <v>357519.43</v>
      </c>
      <c r="S3929">
        <v>8.23</v>
      </c>
      <c r="T3929">
        <v>0.27</v>
      </c>
      <c r="U3929">
        <f t="shared" si="1215"/>
        <v>357519.43</v>
      </c>
      <c r="V3929">
        <f t="shared" si="1216"/>
        <v>1303230</v>
      </c>
      <c r="W3929" s="1" t="s">
        <v>160</v>
      </c>
      <c r="X3929" s="1" t="s">
        <v>1236</v>
      </c>
      <c r="Y3929" s="1" t="s">
        <v>161</v>
      </c>
      <c r="Z3929" s="3">
        <v>7348</v>
      </c>
      <c r="AA3929" s="4">
        <f t="shared" si="1222"/>
        <v>3263</v>
      </c>
      <c r="AB3929" s="4">
        <f t="shared" si="1226"/>
        <v>7012.2943857999999</v>
      </c>
      <c r="AC3929" s="4">
        <f t="shared" si="1227"/>
        <v>3263</v>
      </c>
      <c r="AD3929" s="4">
        <f t="shared" si="1223"/>
        <v>3263</v>
      </c>
      <c r="AE3929" s="4">
        <v>3263</v>
      </c>
      <c r="AF3929" s="4">
        <v>3263</v>
      </c>
      <c r="AG3929" s="4">
        <f t="shared" si="1224"/>
        <v>3263</v>
      </c>
      <c r="AI3929" t="e">
        <f t="shared" si="1218"/>
        <v>#N/A</v>
      </c>
      <c r="AJ3929">
        <v>15322.7</v>
      </c>
      <c r="AK3929" s="2">
        <v>15322.7</v>
      </c>
      <c r="AL3929" s="2">
        <f t="shared" si="1225"/>
        <v>15322.7</v>
      </c>
      <c r="AM3929" s="4"/>
      <c r="AN3929" t="e">
        <f>VLOOKUP([1]!Tabelle13[[#This Row],[Vlookup this ID for freight costs]],$AL$2:$AL$6811,2,FALSE)</f>
        <v>#REF!</v>
      </c>
      <c r="AP3929">
        <v>589.91</v>
      </c>
      <c r="AQ3929">
        <v>589.91</v>
      </c>
      <c r="AR3929" s="4">
        <v>16</v>
      </c>
      <c r="AS3929" s="4">
        <v>4</v>
      </c>
      <c r="AT3929" s="4">
        <v>2012</v>
      </c>
      <c r="AU3929" s="4">
        <v>18</v>
      </c>
      <c r="AV3929" s="4">
        <v>12</v>
      </c>
      <c r="AW3929" s="4">
        <v>2011</v>
      </c>
      <c r="AX3929" t="str">
        <f t="shared" si="1220"/>
        <v>No Delay</v>
      </c>
      <c r="AY3929">
        <f t="shared" si="1221"/>
        <v>0</v>
      </c>
    </row>
    <row r="3930" spans="1:51" x14ac:dyDescent="0.2">
      <c r="A3930" s="3">
        <v>83119</v>
      </c>
      <c r="B3930" s="1" t="s">
        <v>215</v>
      </c>
      <c r="C3930" s="1" t="s">
        <v>89</v>
      </c>
      <c r="D3930" s="1" t="s">
        <v>130</v>
      </c>
      <c r="E3930" s="1" t="s">
        <v>101</v>
      </c>
      <c r="F3930" s="1" t="s">
        <v>101</v>
      </c>
      <c r="G3930" s="13" t="s">
        <v>801</v>
      </c>
      <c r="H3930" s="12">
        <v>41394</v>
      </c>
      <c r="I3930" s="12" t="s">
        <v>2209</v>
      </c>
      <c r="J3930" s="12">
        <v>41341</v>
      </c>
      <c r="K3930" s="4">
        <v>4510</v>
      </c>
      <c r="L3930" s="1" t="s">
        <v>146</v>
      </c>
      <c r="M3930" s="1" t="s">
        <v>132</v>
      </c>
      <c r="N3930" s="1" t="s">
        <v>408</v>
      </c>
      <c r="O3930" s="1" t="s">
        <v>93</v>
      </c>
      <c r="P3930">
        <v>120</v>
      </c>
      <c r="Q3930">
        <v>3524</v>
      </c>
      <c r="R3930">
        <v>87254.24</v>
      </c>
      <c r="S3930">
        <v>24.76</v>
      </c>
      <c r="T3930">
        <v>0.21</v>
      </c>
      <c r="U3930">
        <f t="shared" si="1215"/>
        <v>87254.24</v>
      </c>
      <c r="V3930">
        <f t="shared" si="1216"/>
        <v>422880</v>
      </c>
      <c r="W3930" s="1" t="s">
        <v>160</v>
      </c>
      <c r="X3930" s="1" t="s">
        <v>1236</v>
      </c>
      <c r="Y3930" s="1" t="s">
        <v>161</v>
      </c>
      <c r="Z3930" s="3">
        <v>12573</v>
      </c>
      <c r="AA3930" s="4">
        <f t="shared" si="1222"/>
        <v>3264</v>
      </c>
      <c r="AB3930" s="4">
        <f t="shared" si="1226"/>
        <v>2631.4914531999998</v>
      </c>
      <c r="AC3930" s="4">
        <f t="shared" si="1227"/>
        <v>3264</v>
      </c>
      <c r="AD3930" s="4">
        <f t="shared" si="1223"/>
        <v>3264</v>
      </c>
      <c r="AE3930" s="4">
        <v>3264</v>
      </c>
      <c r="AF3930" s="4">
        <v>3264</v>
      </c>
      <c r="AG3930" s="4">
        <f t="shared" si="1224"/>
        <v>3264</v>
      </c>
      <c r="AI3930" t="e">
        <f t="shared" si="1218"/>
        <v>#N/A</v>
      </c>
      <c r="AJ3930">
        <v>14368.65</v>
      </c>
      <c r="AK3930" s="2">
        <v>14368.65</v>
      </c>
      <c r="AL3930" s="2">
        <f t="shared" si="1225"/>
        <v>14368.65</v>
      </c>
      <c r="AM3930" s="4"/>
      <c r="AN3930" t="e">
        <f>VLOOKUP([1]!Tabelle13[[#This Row],[Vlookup this ID for freight costs]],$AL$2:$AL$6811,2,FALSE)</f>
        <v>#REF!</v>
      </c>
      <c r="AP3930">
        <v>122.33</v>
      </c>
      <c r="AQ3930">
        <v>122.33</v>
      </c>
      <c r="AR3930" s="4">
        <v>30</v>
      </c>
      <c r="AS3930" s="4">
        <v>4</v>
      </c>
      <c r="AT3930" s="4">
        <v>2013</v>
      </c>
      <c r="AU3930" s="4">
        <v>8</v>
      </c>
      <c r="AV3930" s="4">
        <v>4</v>
      </c>
      <c r="AW3930" s="4">
        <v>2013</v>
      </c>
      <c r="AX3930" t="str">
        <f t="shared" si="1220"/>
        <v>No Delay</v>
      </c>
      <c r="AY3930">
        <f t="shared" si="1221"/>
        <v>0</v>
      </c>
    </row>
    <row r="3931" spans="1:51" x14ac:dyDescent="0.2">
      <c r="A3931" s="3">
        <v>84795</v>
      </c>
      <c r="B3931" s="1" t="s">
        <v>215</v>
      </c>
      <c r="C3931" s="1" t="s">
        <v>89</v>
      </c>
      <c r="D3931" s="1" t="s">
        <v>130</v>
      </c>
      <c r="E3931" s="1" t="s">
        <v>101</v>
      </c>
      <c r="F3931" s="1" t="s">
        <v>101</v>
      </c>
      <c r="G3931" s="13" t="s">
        <v>801</v>
      </c>
      <c r="H3931" s="12">
        <v>41394</v>
      </c>
      <c r="I3931" s="12" t="s">
        <v>2209</v>
      </c>
      <c r="J3931" s="12">
        <v>41341</v>
      </c>
      <c r="K3931" s="4">
        <v>4512</v>
      </c>
      <c r="L3931" s="1" t="s">
        <v>146</v>
      </c>
      <c r="M3931" s="1" t="s">
        <v>132</v>
      </c>
      <c r="N3931" s="1" t="s">
        <v>302</v>
      </c>
      <c r="O3931" s="1" t="s">
        <v>93</v>
      </c>
      <c r="P3931">
        <v>30</v>
      </c>
      <c r="Q3931">
        <v>4500</v>
      </c>
      <c r="R3931">
        <v>18180</v>
      </c>
      <c r="S3931">
        <v>4.04</v>
      </c>
      <c r="T3931">
        <v>0.13</v>
      </c>
      <c r="U3931">
        <f t="shared" si="1215"/>
        <v>18180</v>
      </c>
      <c r="V3931">
        <f t="shared" si="1216"/>
        <v>135000</v>
      </c>
      <c r="W3931" s="1" t="s">
        <v>160</v>
      </c>
      <c r="X3931" s="1" t="s">
        <v>1236</v>
      </c>
      <c r="Y3931" s="1" t="s">
        <v>161</v>
      </c>
      <c r="Z3931" s="3">
        <v>12573</v>
      </c>
      <c r="AA3931" s="4">
        <f t="shared" si="1222"/>
        <v>3264</v>
      </c>
      <c r="AB3931" s="4">
        <f t="shared" si="1226"/>
        <v>2738.6053059999999</v>
      </c>
      <c r="AC3931" s="4">
        <f t="shared" si="1227"/>
        <v>3264</v>
      </c>
      <c r="AD3931" s="4">
        <f t="shared" si="1223"/>
        <v>842.71428571428567</v>
      </c>
      <c r="AE3931" s="3" t="s">
        <v>2210</v>
      </c>
      <c r="AF3931" s="3">
        <v>3264</v>
      </c>
      <c r="AG3931" s="4">
        <f>AI3931</f>
        <v>3264</v>
      </c>
      <c r="AH3931" s="4">
        <v>83119</v>
      </c>
      <c r="AI3931">
        <f t="shared" si="1218"/>
        <v>3264</v>
      </c>
      <c r="AJ3931" t="s">
        <v>2210</v>
      </c>
      <c r="AK3931" s="2">
        <v>14368.65</v>
      </c>
      <c r="AL3931" s="2">
        <f>AN3931</f>
        <v>14368.65</v>
      </c>
      <c r="AM3931" s="4">
        <v>83119</v>
      </c>
      <c r="AN3931">
        <f>INDEX($AJ$2:$AJ$6811,MATCH(AM3931,$A$2:$A$6811,0))</f>
        <v>14368.65</v>
      </c>
      <c r="AP3931">
        <v>25.49</v>
      </c>
      <c r="AQ3931">
        <v>25.49</v>
      </c>
      <c r="AR3931" s="4">
        <v>30</v>
      </c>
      <c r="AS3931" s="4">
        <v>4</v>
      </c>
      <c r="AT3931" s="4">
        <v>2013</v>
      </c>
      <c r="AU3931" s="4">
        <v>8</v>
      </c>
      <c r="AV3931" s="4">
        <v>4</v>
      </c>
      <c r="AW3931" s="4">
        <v>2013</v>
      </c>
      <c r="AX3931" t="str">
        <f t="shared" si="1220"/>
        <v>No Delay</v>
      </c>
      <c r="AY3931">
        <f t="shared" si="1221"/>
        <v>0</v>
      </c>
    </row>
    <row r="3932" spans="1:51" x14ac:dyDescent="0.2">
      <c r="A3932" s="3">
        <v>84234</v>
      </c>
      <c r="B3932" s="1" t="s">
        <v>215</v>
      </c>
      <c r="C3932" s="1" t="s">
        <v>89</v>
      </c>
      <c r="D3932" s="1" t="s">
        <v>130</v>
      </c>
      <c r="E3932" s="1" t="s">
        <v>101</v>
      </c>
      <c r="F3932" s="1" t="s">
        <v>101</v>
      </c>
      <c r="G3932" s="13" t="s">
        <v>801</v>
      </c>
      <c r="H3932" s="12">
        <v>41394</v>
      </c>
      <c r="I3932" s="12" t="s">
        <v>2209</v>
      </c>
      <c r="J3932" s="12">
        <v>41341</v>
      </c>
      <c r="K3932" s="4">
        <v>4511</v>
      </c>
      <c r="L3932" s="1" t="s">
        <v>146</v>
      </c>
      <c r="M3932" s="1" t="s">
        <v>132</v>
      </c>
      <c r="N3932" s="1" t="s">
        <v>408</v>
      </c>
      <c r="O3932" s="1" t="s">
        <v>93</v>
      </c>
      <c r="P3932">
        <v>120</v>
      </c>
      <c r="Q3932">
        <v>8476</v>
      </c>
      <c r="R3932">
        <v>209865.76</v>
      </c>
      <c r="S3932">
        <v>24.76</v>
      </c>
      <c r="T3932">
        <v>0.21</v>
      </c>
      <c r="U3932">
        <f t="shared" si="1215"/>
        <v>209865.76</v>
      </c>
      <c r="V3932">
        <f t="shared" si="1216"/>
        <v>1017120</v>
      </c>
      <c r="W3932" s="1" t="s">
        <v>155</v>
      </c>
      <c r="X3932" s="1" t="s">
        <v>1236</v>
      </c>
      <c r="Y3932" s="1" t="s">
        <v>156</v>
      </c>
      <c r="Z3932" s="3">
        <v>13090</v>
      </c>
      <c r="AA3932" s="4">
        <f t="shared" si="1222"/>
        <v>3264</v>
      </c>
      <c r="AB3932" s="4">
        <f t="shared" si="1226"/>
        <v>3174.9625587999999</v>
      </c>
      <c r="AC3932" s="4">
        <f t="shared" si="1227"/>
        <v>3264</v>
      </c>
      <c r="AD3932" s="4">
        <f t="shared" si="1223"/>
        <v>3264</v>
      </c>
      <c r="AE3932" s="3" t="s">
        <v>2210</v>
      </c>
      <c r="AF3932" s="3">
        <v>3264</v>
      </c>
      <c r="AG3932" s="4">
        <f>AI3932</f>
        <v>3264</v>
      </c>
      <c r="AH3932" s="4">
        <v>83119</v>
      </c>
      <c r="AI3932">
        <f t="shared" si="1218"/>
        <v>3264</v>
      </c>
      <c r="AJ3932" t="s">
        <v>2210</v>
      </c>
      <c r="AK3932" s="2">
        <v>14368.65</v>
      </c>
      <c r="AL3932" s="2">
        <f>AN3932</f>
        <v>14368.65</v>
      </c>
      <c r="AM3932" s="4">
        <v>83119</v>
      </c>
      <c r="AN3932">
        <f>INDEX($AJ$2:$AJ$6811,MATCH(AM3932,$A$2:$A$6811,0))</f>
        <v>14368.65</v>
      </c>
      <c r="AP3932">
        <v>294.23</v>
      </c>
      <c r="AQ3932">
        <v>294.23</v>
      </c>
      <c r="AR3932" s="4">
        <v>30</v>
      </c>
      <c r="AS3932" s="4">
        <v>4</v>
      </c>
      <c r="AT3932" s="4">
        <v>2013</v>
      </c>
      <c r="AU3932" s="4">
        <v>8</v>
      </c>
      <c r="AV3932" s="4">
        <v>4</v>
      </c>
      <c r="AW3932" s="4">
        <v>2013</v>
      </c>
      <c r="AX3932" t="str">
        <f t="shared" si="1220"/>
        <v>No Delay</v>
      </c>
      <c r="AY3932">
        <f t="shared" si="1221"/>
        <v>0</v>
      </c>
    </row>
    <row r="3933" spans="1:51" x14ac:dyDescent="0.2">
      <c r="A3933" s="3">
        <v>67562</v>
      </c>
      <c r="B3933" s="1" t="s">
        <v>140</v>
      </c>
      <c r="C3933" s="1" t="s">
        <v>99</v>
      </c>
      <c r="D3933" s="1" t="s">
        <v>52</v>
      </c>
      <c r="E3933" s="1" t="s">
        <v>53</v>
      </c>
      <c r="F3933" s="1" t="s">
        <v>53</v>
      </c>
      <c r="G3933" s="13" t="s">
        <v>2211</v>
      </c>
      <c r="H3933" s="12">
        <v>41179</v>
      </c>
      <c r="I3933" s="12" t="s">
        <v>2211</v>
      </c>
      <c r="J3933" s="12">
        <v>41179</v>
      </c>
      <c r="K3933" s="4">
        <v>4176</v>
      </c>
      <c r="L3933" s="1" t="s">
        <v>146</v>
      </c>
      <c r="M3933" s="1" t="s">
        <v>170</v>
      </c>
      <c r="N3933" s="1" t="s">
        <v>275</v>
      </c>
      <c r="O3933" s="1" t="s">
        <v>93</v>
      </c>
      <c r="P3933">
        <v>60</v>
      </c>
      <c r="Q3933">
        <v>37589</v>
      </c>
      <c r="R3933">
        <v>268761.34999999998</v>
      </c>
      <c r="S3933">
        <v>7.15</v>
      </c>
      <c r="T3933">
        <v>0.12</v>
      </c>
      <c r="U3933">
        <f t="shared" si="1215"/>
        <v>268761.35000000003</v>
      </c>
      <c r="V3933">
        <f t="shared" si="1216"/>
        <v>2255340</v>
      </c>
      <c r="W3933" s="1" t="s">
        <v>155</v>
      </c>
      <c r="X3933" s="1" t="s">
        <v>1236</v>
      </c>
      <c r="Y3933" s="1" t="s">
        <v>156</v>
      </c>
      <c r="Z3933" s="3">
        <v>5565</v>
      </c>
      <c r="AA3933" s="4">
        <f t="shared" si="1222"/>
        <v>3267</v>
      </c>
      <c r="AB3933" s="4">
        <f t="shared" si="1226"/>
        <v>6370.0502601999997</v>
      </c>
      <c r="AC3933" s="4">
        <f t="shared" si="1227"/>
        <v>3267</v>
      </c>
      <c r="AD3933" s="4">
        <f t="shared" si="1223"/>
        <v>3267</v>
      </c>
      <c r="AE3933" s="4">
        <v>3267</v>
      </c>
      <c r="AF3933" s="4">
        <v>3267</v>
      </c>
      <c r="AG3933" s="4">
        <f>AE3933</f>
        <v>3267</v>
      </c>
      <c r="AI3933" t="e">
        <f t="shared" si="1218"/>
        <v>#N/A</v>
      </c>
      <c r="AJ3933">
        <v>13180.76</v>
      </c>
      <c r="AK3933" s="2">
        <v>13180.76</v>
      </c>
      <c r="AL3933" s="2">
        <f>AJ3933</f>
        <v>13180.76</v>
      </c>
      <c r="AM3933" s="4"/>
      <c r="AN3933" t="e">
        <f>VLOOKUP([1]!Tabelle13[[#This Row],[Vlookup this ID for freight costs]],$AL$2:$AL$6811,2,FALSE)</f>
        <v>#REF!</v>
      </c>
      <c r="AP3933">
        <v>376.8</v>
      </c>
      <c r="AQ3933">
        <v>376.8</v>
      </c>
      <c r="AR3933" s="4">
        <v>27</v>
      </c>
      <c r="AS3933" s="4">
        <v>9</v>
      </c>
      <c r="AT3933" s="4">
        <v>2012</v>
      </c>
      <c r="AU3933" s="4">
        <v>27</v>
      </c>
      <c r="AV3933" s="4">
        <v>9</v>
      </c>
      <c r="AW3933" s="4">
        <v>2012</v>
      </c>
      <c r="AX3933" t="str">
        <f t="shared" si="1220"/>
        <v>No Delay</v>
      </c>
      <c r="AY3933">
        <f t="shared" si="1221"/>
        <v>0</v>
      </c>
    </row>
    <row r="3934" spans="1:51" x14ac:dyDescent="0.2">
      <c r="A3934" s="3">
        <v>86376</v>
      </c>
      <c r="B3934" s="1" t="s">
        <v>151</v>
      </c>
      <c r="C3934" s="1" t="s">
        <v>65</v>
      </c>
      <c r="D3934" s="1" t="s">
        <v>130</v>
      </c>
      <c r="E3934" s="1" t="s">
        <v>152</v>
      </c>
      <c r="F3934" s="1" t="s">
        <v>152</v>
      </c>
      <c r="G3934" s="13" t="s">
        <v>300</v>
      </c>
      <c r="H3934" s="12">
        <v>40715</v>
      </c>
      <c r="I3934" s="12" t="s">
        <v>301</v>
      </c>
      <c r="J3934" s="12">
        <v>40674</v>
      </c>
      <c r="K3934" s="4">
        <v>3182</v>
      </c>
      <c r="L3934" s="1" t="s">
        <v>146</v>
      </c>
      <c r="M3934" s="1" t="s">
        <v>132</v>
      </c>
      <c r="N3934" s="1" t="s">
        <v>292</v>
      </c>
      <c r="O3934" s="1" t="s">
        <v>93</v>
      </c>
      <c r="P3934">
        <v>30</v>
      </c>
      <c r="Q3934">
        <v>30000</v>
      </c>
      <c r="R3934">
        <v>597600</v>
      </c>
      <c r="S3934">
        <v>19.920000000000002</v>
      </c>
      <c r="T3934">
        <v>0.66</v>
      </c>
      <c r="U3934">
        <f t="shared" si="1215"/>
        <v>597600</v>
      </c>
      <c r="V3934">
        <f t="shared" si="1216"/>
        <v>900000</v>
      </c>
      <c r="W3934" s="1" t="s">
        <v>160</v>
      </c>
      <c r="X3934" s="1" t="s">
        <v>1236</v>
      </c>
      <c r="Y3934" s="1" t="s">
        <v>161</v>
      </c>
      <c r="Z3934" s="3">
        <v>7348</v>
      </c>
      <c r="AA3934" s="4">
        <f t="shared" si="1222"/>
        <v>3272</v>
      </c>
      <c r="AB3934" s="4">
        <f t="shared" si="1226"/>
        <v>5537.1742059999997</v>
      </c>
      <c r="AC3934" s="4">
        <f t="shared" si="1227"/>
        <v>3272</v>
      </c>
      <c r="AD3934" s="4">
        <f t="shared" si="1223"/>
        <v>5090.0859971851851</v>
      </c>
      <c r="AE3934" s="4">
        <v>3272</v>
      </c>
      <c r="AF3934" s="4">
        <v>3272</v>
      </c>
      <c r="AG3934" s="4">
        <f>AE3934</f>
        <v>3272</v>
      </c>
      <c r="AI3934" t="e">
        <f t="shared" si="1218"/>
        <v>#N/A</v>
      </c>
      <c r="AJ3934">
        <v>12601.07</v>
      </c>
      <c r="AK3934" s="2">
        <v>12601.07</v>
      </c>
      <c r="AL3934" s="2">
        <f>AJ3934</f>
        <v>12601.07</v>
      </c>
      <c r="AM3934" s="4"/>
      <c r="AN3934" t="e">
        <f>VLOOKUP([1]!Tabelle13[[#This Row],[Vlookup this ID for freight costs]],$AL$2:$AL$6811,2,FALSE)</f>
        <v>#REF!</v>
      </c>
      <c r="AP3934">
        <v>986.04</v>
      </c>
      <c r="AQ3934">
        <v>986.04</v>
      </c>
      <c r="AR3934" s="4">
        <v>21</v>
      </c>
      <c r="AS3934" s="4">
        <v>6</v>
      </c>
      <c r="AT3934" s="4">
        <v>2011</v>
      </c>
      <c r="AU3934" s="4">
        <v>11</v>
      </c>
      <c r="AV3934" s="4">
        <v>5</v>
      </c>
      <c r="AW3934" s="4">
        <v>2011</v>
      </c>
      <c r="AX3934" t="str">
        <f t="shared" si="1220"/>
        <v>No Delay</v>
      </c>
      <c r="AY3934">
        <f t="shared" si="1221"/>
        <v>0</v>
      </c>
    </row>
    <row r="3935" spans="1:51" x14ac:dyDescent="0.2">
      <c r="A3935" s="3">
        <v>11932</v>
      </c>
      <c r="B3935" s="1" t="s">
        <v>350</v>
      </c>
      <c r="C3935" s="1" t="s">
        <v>65</v>
      </c>
      <c r="D3935" s="1" t="s">
        <v>130</v>
      </c>
      <c r="E3935" s="1" t="s">
        <v>53</v>
      </c>
      <c r="F3935" s="1" t="s">
        <v>53</v>
      </c>
      <c r="G3935" s="13" t="s">
        <v>351</v>
      </c>
      <c r="H3935" s="12">
        <v>39896</v>
      </c>
      <c r="I3935" s="12" t="s">
        <v>351</v>
      </c>
      <c r="J3935" s="12">
        <v>39896</v>
      </c>
      <c r="K3935" s="4">
        <v>1436</v>
      </c>
      <c r="L3935" s="1" t="s">
        <v>146</v>
      </c>
      <c r="M3935" s="1" t="s">
        <v>132</v>
      </c>
      <c r="N3935" s="1" t="s">
        <v>147</v>
      </c>
      <c r="O3935" s="1" t="s">
        <v>148</v>
      </c>
      <c r="P3935">
        <v>30</v>
      </c>
      <c r="Q3935">
        <v>37666</v>
      </c>
      <c r="R3935">
        <v>988732.5</v>
      </c>
      <c r="S3935">
        <v>26.25</v>
      </c>
      <c r="T3935">
        <v>0.88</v>
      </c>
      <c r="U3935">
        <f t="shared" si="1215"/>
        <v>988732.5</v>
      </c>
      <c r="V3935">
        <f t="shared" si="1216"/>
        <v>1129980</v>
      </c>
      <c r="W3935" s="1" t="s">
        <v>149</v>
      </c>
      <c r="X3935" s="1" t="s">
        <v>150</v>
      </c>
      <c r="Y3935" s="1" t="s">
        <v>150</v>
      </c>
      <c r="Z3935" s="3">
        <v>4785</v>
      </c>
      <c r="AA3935" s="4">
        <f t="shared" si="1222"/>
        <v>3273</v>
      </c>
      <c r="AB3935" s="4">
        <f t="shared" si="1226"/>
        <v>6378.5008407999994</v>
      </c>
      <c r="AC3935" s="4">
        <f t="shared" si="1227"/>
        <v>3273</v>
      </c>
      <c r="AD3935" s="4">
        <f t="shared" si="1223"/>
        <v>3273</v>
      </c>
      <c r="AE3935" s="4">
        <v>3273</v>
      </c>
      <c r="AF3935" s="4">
        <v>3273</v>
      </c>
      <c r="AG3935" s="4">
        <f>AE3935</f>
        <v>3273</v>
      </c>
      <c r="AH3935" s="4">
        <v>84201</v>
      </c>
      <c r="AI3935">
        <f t="shared" si="1218"/>
        <v>12561</v>
      </c>
      <c r="AJ3935">
        <v>6443.63</v>
      </c>
      <c r="AK3935" s="2">
        <v>6443.63</v>
      </c>
      <c r="AL3935" s="2">
        <f>AJ3935</f>
        <v>6443.63</v>
      </c>
      <c r="AM3935" s="4"/>
      <c r="AN3935" t="e">
        <f>VLOOKUP([1]!Tabelle13[[#This Row],[Vlookup this ID for freight costs]],$AL$2:$AL$6811,2,FALSE)</f>
        <v>#REF!</v>
      </c>
      <c r="AP3935">
        <v>1937.92</v>
      </c>
      <c r="AQ3935">
        <v>1937.92</v>
      </c>
      <c r="AR3935" s="4">
        <v>24</v>
      </c>
      <c r="AS3935" s="4">
        <v>4</v>
      </c>
      <c r="AT3935" s="4">
        <v>2009</v>
      </c>
      <c r="AU3935" s="4">
        <v>24</v>
      </c>
      <c r="AV3935" s="4">
        <v>4</v>
      </c>
      <c r="AW3935" s="4">
        <v>2009</v>
      </c>
      <c r="AX3935" t="str">
        <f t="shared" si="1220"/>
        <v>No Delay</v>
      </c>
      <c r="AY3935">
        <f t="shared" si="1221"/>
        <v>0</v>
      </c>
    </row>
    <row r="3936" spans="1:51" x14ac:dyDescent="0.2">
      <c r="A3936" s="3">
        <v>11638</v>
      </c>
      <c r="B3936" s="1" t="s">
        <v>119</v>
      </c>
      <c r="C3936" s="1" t="s">
        <v>114</v>
      </c>
      <c r="D3936" s="1" t="s">
        <v>130</v>
      </c>
      <c r="E3936" s="1" t="s">
        <v>101</v>
      </c>
      <c r="F3936" s="1" t="s">
        <v>101</v>
      </c>
      <c r="G3936" s="13" t="s">
        <v>1733</v>
      </c>
      <c r="H3936" s="12">
        <v>39972</v>
      </c>
      <c r="I3936" s="12" t="s">
        <v>1733</v>
      </c>
      <c r="J3936" s="12">
        <v>39972</v>
      </c>
      <c r="K3936" s="4">
        <v>1585</v>
      </c>
      <c r="L3936" s="1" t="s">
        <v>146</v>
      </c>
      <c r="M3936" s="1" t="s">
        <v>132</v>
      </c>
      <c r="N3936" s="1" t="s">
        <v>167</v>
      </c>
      <c r="O3936" s="1" t="s">
        <v>93</v>
      </c>
      <c r="P3936">
        <v>30</v>
      </c>
      <c r="Q3936">
        <v>28454</v>
      </c>
      <c r="R3936">
        <v>312994</v>
      </c>
      <c r="S3936">
        <v>11</v>
      </c>
      <c r="T3936">
        <v>0.37</v>
      </c>
      <c r="U3936">
        <f t="shared" si="1215"/>
        <v>312994</v>
      </c>
      <c r="V3936">
        <f t="shared" si="1216"/>
        <v>853620</v>
      </c>
      <c r="W3936" s="1" t="s">
        <v>155</v>
      </c>
      <c r="X3936" s="1" t="s">
        <v>1236</v>
      </c>
      <c r="Y3936" s="1" t="s">
        <v>156</v>
      </c>
      <c r="Z3936" s="3">
        <v>14240</v>
      </c>
      <c r="AA3936" s="4">
        <f t="shared" si="1222"/>
        <v>3279</v>
      </c>
      <c r="AB3936" s="4">
        <f t="shared" si="1226"/>
        <v>5367.5041072000004</v>
      </c>
      <c r="AC3936" s="4">
        <f t="shared" si="1227"/>
        <v>3279</v>
      </c>
      <c r="AD3936" s="4">
        <f t="shared" si="1223"/>
        <v>3909</v>
      </c>
      <c r="AE3936" s="4">
        <v>3279</v>
      </c>
      <c r="AF3936" s="4">
        <v>3279</v>
      </c>
      <c r="AG3936" s="4">
        <f>AE3936</f>
        <v>3279</v>
      </c>
      <c r="AH3936" s="4">
        <v>82641</v>
      </c>
      <c r="AI3936" t="str">
        <f t="shared" si="1218"/>
        <v>Weight Captured Separately</v>
      </c>
      <c r="AJ3936">
        <v>8288.7800000000007</v>
      </c>
      <c r="AK3936" s="2">
        <v>8288.7800000000007</v>
      </c>
      <c r="AL3936" s="2">
        <f>AJ3936</f>
        <v>8288.7800000000007</v>
      </c>
      <c r="AM3936" s="4"/>
      <c r="AN3936" t="e">
        <f>VLOOKUP([1]!Tabelle13[[#This Row],[Vlookup this ID for freight costs]],$AL$2:$AL$6811,2,FALSE)</f>
        <v>#REF!</v>
      </c>
      <c r="AP3936">
        <v>613.47</v>
      </c>
      <c r="AQ3936">
        <v>613.47</v>
      </c>
      <c r="AR3936" s="4">
        <v>8</v>
      </c>
      <c r="AS3936" s="4">
        <v>6</v>
      </c>
      <c r="AT3936" s="4">
        <v>2009</v>
      </c>
      <c r="AU3936" s="4">
        <v>8</v>
      </c>
      <c r="AV3936" s="4">
        <v>6</v>
      </c>
      <c r="AW3936" s="4">
        <v>2009</v>
      </c>
      <c r="AX3936" t="str">
        <f t="shared" si="1220"/>
        <v>No Delay</v>
      </c>
      <c r="AY3936">
        <f t="shared" si="1221"/>
        <v>0</v>
      </c>
    </row>
    <row r="3937" spans="1:51" x14ac:dyDescent="0.2">
      <c r="A3937" s="3">
        <v>12282</v>
      </c>
      <c r="B3937" s="1" t="s">
        <v>119</v>
      </c>
      <c r="C3937" s="1" t="s">
        <v>114</v>
      </c>
      <c r="D3937" s="1" t="s">
        <v>130</v>
      </c>
      <c r="E3937" s="1" t="s">
        <v>101</v>
      </c>
      <c r="F3937" s="1" t="s">
        <v>101</v>
      </c>
      <c r="G3937" s="13" t="s">
        <v>1733</v>
      </c>
      <c r="H3937" s="12">
        <v>39972</v>
      </c>
      <c r="I3937" s="12" t="s">
        <v>1733</v>
      </c>
      <c r="J3937" s="12">
        <v>39972</v>
      </c>
      <c r="K3937" s="4">
        <v>1587</v>
      </c>
      <c r="L3937" s="1" t="s">
        <v>146</v>
      </c>
      <c r="M3937" s="1" t="s">
        <v>132</v>
      </c>
      <c r="N3937" s="1" t="s">
        <v>167</v>
      </c>
      <c r="O3937" s="1" t="s">
        <v>93</v>
      </c>
      <c r="P3937">
        <v>30</v>
      </c>
      <c r="Q3937">
        <v>11546</v>
      </c>
      <c r="R3937">
        <v>127006</v>
      </c>
      <c r="S3937">
        <v>11</v>
      </c>
      <c r="T3937">
        <v>0.37</v>
      </c>
      <c r="U3937">
        <f t="shared" si="1215"/>
        <v>127006</v>
      </c>
      <c r="V3937">
        <f t="shared" si="1216"/>
        <v>346380</v>
      </c>
      <c r="W3937" s="1" t="s">
        <v>160</v>
      </c>
      <c r="X3937" s="1" t="s">
        <v>1236</v>
      </c>
      <c r="Y3937" s="1" t="s">
        <v>161</v>
      </c>
      <c r="Z3937" s="3">
        <v>13722</v>
      </c>
      <c r="AA3937" s="4">
        <f t="shared" si="1222"/>
        <v>3279</v>
      </c>
      <c r="AB3937" s="4">
        <f t="shared" si="1226"/>
        <v>3511.8883047999998</v>
      </c>
      <c r="AC3937" s="4">
        <f t="shared" si="1227"/>
        <v>3279</v>
      </c>
      <c r="AD3937" s="4">
        <f t="shared" si="1223"/>
        <v>3279</v>
      </c>
      <c r="AE3937" s="3" t="s">
        <v>2212</v>
      </c>
      <c r="AF3937" s="3">
        <v>3279</v>
      </c>
      <c r="AG3937" s="4">
        <f>AI3937</f>
        <v>3279</v>
      </c>
      <c r="AH3937" s="4">
        <v>11638</v>
      </c>
      <c r="AI3937">
        <f t="shared" si="1218"/>
        <v>3279</v>
      </c>
      <c r="AJ3937" t="s">
        <v>2212</v>
      </c>
      <c r="AK3937" s="2">
        <v>8288.7800000000007</v>
      </c>
      <c r="AL3937" s="2">
        <f>AN3937</f>
        <v>8288.7800000000007</v>
      </c>
      <c r="AM3937" s="4">
        <v>11638</v>
      </c>
      <c r="AN3937">
        <f>INDEX($AJ$2:$AJ$6811,MATCH(AM3937,$A$2:$A$6811,0))</f>
        <v>8288.7800000000007</v>
      </c>
      <c r="AP3937">
        <v>248.93</v>
      </c>
      <c r="AQ3937">
        <v>248.93</v>
      </c>
      <c r="AR3937" s="4">
        <v>8</v>
      </c>
      <c r="AS3937" s="4">
        <v>6</v>
      </c>
      <c r="AT3937" s="4">
        <v>2009</v>
      </c>
      <c r="AU3937" s="4">
        <v>8</v>
      </c>
      <c r="AV3937" s="4">
        <v>6</v>
      </c>
      <c r="AW3937" s="4">
        <v>2009</v>
      </c>
      <c r="AX3937" t="str">
        <f t="shared" si="1220"/>
        <v>No Delay</v>
      </c>
      <c r="AY3937">
        <f t="shared" si="1221"/>
        <v>0</v>
      </c>
    </row>
    <row r="3938" spans="1:51" x14ac:dyDescent="0.2">
      <c r="A3938" s="3">
        <v>86033</v>
      </c>
      <c r="B3938" s="1" t="s">
        <v>140</v>
      </c>
      <c r="C3938" s="1" t="s">
        <v>99</v>
      </c>
      <c r="D3938" s="1" t="s">
        <v>130</v>
      </c>
      <c r="E3938" s="1" t="s">
        <v>101</v>
      </c>
      <c r="F3938" s="1" t="s">
        <v>101</v>
      </c>
      <c r="G3938" s="13" t="s">
        <v>617</v>
      </c>
      <c r="H3938" s="12">
        <v>41670</v>
      </c>
      <c r="I3938" s="12" t="s">
        <v>749</v>
      </c>
      <c r="J3938" s="12">
        <v>41694</v>
      </c>
      <c r="K3938" s="4">
        <v>5325</v>
      </c>
      <c r="L3938" s="1" t="s">
        <v>146</v>
      </c>
      <c r="M3938" s="1" t="s">
        <v>132</v>
      </c>
      <c r="N3938" s="1" t="s">
        <v>434</v>
      </c>
      <c r="O3938" s="1" t="s">
        <v>93</v>
      </c>
      <c r="P3938">
        <v>60</v>
      </c>
      <c r="Q3938">
        <v>9458</v>
      </c>
      <c r="R3938">
        <v>37832</v>
      </c>
      <c r="S3938">
        <v>4</v>
      </c>
      <c r="T3938">
        <v>7.0000000000000007E-2</v>
      </c>
      <c r="U3938">
        <f t="shared" si="1215"/>
        <v>37832</v>
      </c>
      <c r="V3938">
        <f t="shared" si="1216"/>
        <v>567480</v>
      </c>
      <c r="W3938" s="1" t="s">
        <v>155</v>
      </c>
      <c r="X3938" s="1" t="s">
        <v>1236</v>
      </c>
      <c r="Y3938" s="1" t="s">
        <v>156</v>
      </c>
      <c r="Z3938" s="3">
        <v>12500</v>
      </c>
      <c r="AA3938" s="4">
        <f>AB3938</f>
        <v>3283.115714</v>
      </c>
      <c r="AB3938" s="2">
        <f>2245.156962+0.109744*Q3938</f>
        <v>3283.115714</v>
      </c>
      <c r="AC3938" s="4">
        <f>AD3938</f>
        <v>3283.115714</v>
      </c>
      <c r="AD3938" s="4">
        <f t="shared" si="1223"/>
        <v>3283.115714</v>
      </c>
      <c r="AE3938" s="3" t="s">
        <v>2213</v>
      </c>
      <c r="AF3938" s="3"/>
      <c r="AG3938" s="4" t="str">
        <f>AI3938</f>
        <v>Weight Captured Separately</v>
      </c>
      <c r="AH3938" s="4">
        <v>82641</v>
      </c>
      <c r="AI3938" t="str">
        <f t="shared" si="1218"/>
        <v>Weight Captured Separately</v>
      </c>
      <c r="AJ3938" t="s">
        <v>2213</v>
      </c>
      <c r="AK3938" s="2"/>
      <c r="AL3938" s="2" t="str">
        <f>AN3938</f>
        <v>Invoiced Separately</v>
      </c>
      <c r="AM3938" s="4">
        <v>82641</v>
      </c>
      <c r="AN3938" t="str">
        <f>INDEX($AJ$2:$AJ$6811,MATCH(AM3938,$A$2:$A$6811,0))</f>
        <v>Invoiced Separately</v>
      </c>
      <c r="AO3938">
        <f>IF(AK:AK="",AC:AC*6.242+1.383 -2.844 + 3.145 -2.265  -2.026,AK:AK)</f>
        <v>20490.601286788002</v>
      </c>
      <c r="AP3938">
        <v>46.8</v>
      </c>
      <c r="AQ3938">
        <v>46.8</v>
      </c>
      <c r="AR3938" s="4">
        <v>31</v>
      </c>
      <c r="AS3938" s="4">
        <v>1</v>
      </c>
      <c r="AT3938" s="4">
        <v>2014</v>
      </c>
      <c r="AU3938" s="4">
        <v>24</v>
      </c>
      <c r="AV3938" s="4">
        <v>2</v>
      </c>
      <c r="AW3938" s="4">
        <v>2014</v>
      </c>
      <c r="AX3938" t="str">
        <f t="shared" si="1220"/>
        <v>Delay</v>
      </c>
      <c r="AY3938">
        <f t="shared" si="1221"/>
        <v>24</v>
      </c>
    </row>
    <row r="3939" spans="1:51" x14ac:dyDescent="0.2">
      <c r="A3939" s="3">
        <v>10642</v>
      </c>
      <c r="B3939" s="1" t="s">
        <v>144</v>
      </c>
      <c r="C3939" s="1" t="s">
        <v>65</v>
      </c>
      <c r="D3939" s="1" t="s">
        <v>130</v>
      </c>
      <c r="E3939" s="1" t="s">
        <v>53</v>
      </c>
      <c r="F3939" s="1" t="s">
        <v>53</v>
      </c>
      <c r="G3939" s="13" t="s">
        <v>2214</v>
      </c>
      <c r="H3939" s="12">
        <v>39419</v>
      </c>
      <c r="I3939" s="12" t="s">
        <v>2214</v>
      </c>
      <c r="J3939" s="12">
        <v>39419</v>
      </c>
      <c r="K3939" s="4">
        <v>520</v>
      </c>
      <c r="L3939" s="1" t="s">
        <v>146</v>
      </c>
      <c r="M3939" s="1" t="s">
        <v>132</v>
      </c>
      <c r="N3939" s="1" t="s">
        <v>154</v>
      </c>
      <c r="O3939" s="1" t="s">
        <v>93</v>
      </c>
      <c r="P3939">
        <v>60</v>
      </c>
      <c r="Q3939">
        <v>12984</v>
      </c>
      <c r="R3939">
        <v>266172</v>
      </c>
      <c r="S3939">
        <v>20.5</v>
      </c>
      <c r="T3939">
        <v>0.34</v>
      </c>
      <c r="U3939">
        <f t="shared" si="1215"/>
        <v>266172</v>
      </c>
      <c r="V3939">
        <f t="shared" si="1216"/>
        <v>779040</v>
      </c>
      <c r="W3939" s="1" t="s">
        <v>155</v>
      </c>
      <c r="X3939" s="1" t="s">
        <v>1236</v>
      </c>
      <c r="Y3939" s="1" t="s">
        <v>156</v>
      </c>
      <c r="Z3939" s="3">
        <v>7726</v>
      </c>
      <c r="AA3939" s="4">
        <f t="shared" si="1222"/>
        <v>3286</v>
      </c>
      <c r="AB3939" s="4">
        <f t="shared" ref="AB3939:AB3950" si="1228" xml:space="preserve"> 2244.740206  + 0.1097478*Q3939</f>
        <v>3669.7056412000002</v>
      </c>
      <c r="AC3939" s="4">
        <f t="shared" ref="AC3939:AC3950" si="1229">AF3939</f>
        <v>3286</v>
      </c>
      <c r="AD3939" s="4">
        <f t="shared" si="1223"/>
        <v>3286</v>
      </c>
      <c r="AE3939" s="4">
        <v>3286</v>
      </c>
      <c r="AF3939" s="4">
        <v>3286</v>
      </c>
      <c r="AG3939" s="4">
        <f>AE3939</f>
        <v>3286</v>
      </c>
      <c r="AH3939" s="4">
        <v>83181</v>
      </c>
      <c r="AI3939">
        <f t="shared" si="1218"/>
        <v>19991</v>
      </c>
      <c r="AJ3939">
        <v>18208</v>
      </c>
      <c r="AK3939" s="2">
        <v>18208</v>
      </c>
      <c r="AL3939" s="2">
        <f>AJ3939</f>
        <v>18208</v>
      </c>
      <c r="AM3939" s="4"/>
      <c r="AN3939" t="e">
        <f>VLOOKUP([1]!Tabelle13[[#This Row],[Vlookup this ID for freight costs]],$AL$2:$AL$6811,2,FALSE)</f>
        <v>#REF!</v>
      </c>
      <c r="AP3939">
        <v>425.88</v>
      </c>
      <c r="AQ3939">
        <v>425.88</v>
      </c>
      <c r="AR3939" s="4">
        <v>3</v>
      </c>
      <c r="AS3939" s="4">
        <v>12</v>
      </c>
      <c r="AT3939" s="4">
        <v>2007</v>
      </c>
      <c r="AU3939" s="4">
        <v>3</v>
      </c>
      <c r="AV3939" s="4">
        <v>12</v>
      </c>
      <c r="AW3939" s="4">
        <v>2007</v>
      </c>
      <c r="AX3939" t="str">
        <f t="shared" si="1220"/>
        <v>No Delay</v>
      </c>
      <c r="AY3939">
        <f t="shared" si="1221"/>
        <v>0</v>
      </c>
    </row>
    <row r="3940" spans="1:51" x14ac:dyDescent="0.2">
      <c r="A3940" s="3">
        <v>11208</v>
      </c>
      <c r="B3940" s="1" t="s">
        <v>144</v>
      </c>
      <c r="C3940" s="1" t="s">
        <v>65</v>
      </c>
      <c r="D3940" s="1" t="s">
        <v>130</v>
      </c>
      <c r="E3940" s="1" t="s">
        <v>53</v>
      </c>
      <c r="F3940" s="1" t="s">
        <v>53</v>
      </c>
      <c r="G3940" s="13" t="s">
        <v>2214</v>
      </c>
      <c r="H3940" s="12">
        <v>39419</v>
      </c>
      <c r="I3940" s="12" t="s">
        <v>2214</v>
      </c>
      <c r="J3940" s="12">
        <v>39419</v>
      </c>
      <c r="K3940" s="4">
        <v>521</v>
      </c>
      <c r="L3940" s="1" t="s">
        <v>146</v>
      </c>
      <c r="M3940" s="1" t="s">
        <v>132</v>
      </c>
      <c r="N3940" s="1" t="s">
        <v>275</v>
      </c>
      <c r="O3940" s="1" t="s">
        <v>93</v>
      </c>
      <c r="P3940">
        <v>60</v>
      </c>
      <c r="Q3940">
        <v>215</v>
      </c>
      <c r="R3940">
        <v>2296.1999999999998</v>
      </c>
      <c r="S3940">
        <v>10.68</v>
      </c>
      <c r="T3940">
        <v>0.18</v>
      </c>
      <c r="U3940">
        <f t="shared" si="1215"/>
        <v>2296.1999999999998</v>
      </c>
      <c r="V3940">
        <f t="shared" si="1216"/>
        <v>12900</v>
      </c>
      <c r="W3940" s="1" t="s">
        <v>155</v>
      </c>
      <c r="X3940" s="1" t="s">
        <v>1236</v>
      </c>
      <c r="Y3940" s="1" t="s">
        <v>156</v>
      </c>
      <c r="Z3940" s="3">
        <v>7726</v>
      </c>
      <c r="AA3940" s="4">
        <f t="shared" si="1222"/>
        <v>3286</v>
      </c>
      <c r="AB3940" s="4">
        <f t="shared" si="1228"/>
        <v>2268.3359829999999</v>
      </c>
      <c r="AC3940" s="4">
        <f t="shared" si="1229"/>
        <v>3286</v>
      </c>
      <c r="AD3940" s="4">
        <f t="shared" si="1223"/>
        <v>1461.0995322857143</v>
      </c>
      <c r="AE3940" s="3" t="s">
        <v>2215</v>
      </c>
      <c r="AF3940" s="3">
        <v>3286</v>
      </c>
      <c r="AG3940" s="4">
        <f t="shared" ref="AG3940:AG3947" si="1230">AI3940</f>
        <v>3286</v>
      </c>
      <c r="AH3940" s="4">
        <v>10642</v>
      </c>
      <c r="AI3940">
        <f t="shared" si="1218"/>
        <v>3286</v>
      </c>
      <c r="AJ3940" t="s">
        <v>2215</v>
      </c>
      <c r="AK3940" s="2">
        <v>18208</v>
      </c>
      <c r="AL3940" s="2">
        <f t="shared" ref="AL3940:AL3947" si="1231">AN3940</f>
        <v>18208</v>
      </c>
      <c r="AM3940" s="4">
        <v>10642</v>
      </c>
      <c r="AN3940">
        <f t="shared" ref="AN3940:AN3947" si="1232">INDEX($AJ$2:$AJ$6811,MATCH(AM3940,$A$2:$A$6811,0))</f>
        <v>18208</v>
      </c>
      <c r="AP3940">
        <v>3.67</v>
      </c>
      <c r="AQ3940">
        <v>3.67</v>
      </c>
      <c r="AR3940" s="4">
        <v>3</v>
      </c>
      <c r="AS3940" s="4">
        <v>12</v>
      </c>
      <c r="AT3940" s="4">
        <v>2007</v>
      </c>
      <c r="AU3940" s="4">
        <v>3</v>
      </c>
      <c r="AV3940" s="4">
        <v>12</v>
      </c>
      <c r="AW3940" s="4">
        <v>2007</v>
      </c>
      <c r="AX3940" t="str">
        <f t="shared" si="1220"/>
        <v>No Delay</v>
      </c>
      <c r="AY3940">
        <f t="shared" si="1221"/>
        <v>0</v>
      </c>
    </row>
    <row r="3941" spans="1:51" x14ac:dyDescent="0.2">
      <c r="A3941" s="3">
        <v>11209</v>
      </c>
      <c r="B3941" s="1" t="s">
        <v>144</v>
      </c>
      <c r="C3941" s="1" t="s">
        <v>65</v>
      </c>
      <c r="D3941" s="1" t="s">
        <v>130</v>
      </c>
      <c r="E3941" s="1" t="s">
        <v>53</v>
      </c>
      <c r="F3941" s="1" t="s">
        <v>53</v>
      </c>
      <c r="G3941" s="13" t="s">
        <v>2214</v>
      </c>
      <c r="H3941" s="12">
        <v>39419</v>
      </c>
      <c r="I3941" s="12" t="s">
        <v>2214</v>
      </c>
      <c r="J3941" s="12">
        <v>39419</v>
      </c>
      <c r="K3941" s="4">
        <v>522</v>
      </c>
      <c r="L3941" s="1" t="s">
        <v>146</v>
      </c>
      <c r="M3941" s="1" t="s">
        <v>132</v>
      </c>
      <c r="N3941" s="1" t="s">
        <v>527</v>
      </c>
      <c r="O3941" s="1" t="s">
        <v>93</v>
      </c>
      <c r="P3941">
        <v>240</v>
      </c>
      <c r="Q3941">
        <v>965</v>
      </c>
      <c r="R3941">
        <v>5983</v>
      </c>
      <c r="S3941">
        <v>6.2</v>
      </c>
      <c r="T3941">
        <v>0.03</v>
      </c>
      <c r="U3941">
        <f t="shared" si="1215"/>
        <v>5983</v>
      </c>
      <c r="V3941">
        <f t="shared" si="1216"/>
        <v>231600</v>
      </c>
      <c r="W3941" s="1" t="s">
        <v>155</v>
      </c>
      <c r="X3941" s="1" t="s">
        <v>1236</v>
      </c>
      <c r="Y3941" s="1" t="s">
        <v>156</v>
      </c>
      <c r="Z3941" s="3">
        <v>7726</v>
      </c>
      <c r="AA3941" s="4">
        <f t="shared" si="1222"/>
        <v>3286</v>
      </c>
      <c r="AB3941" s="4">
        <f t="shared" si="1228"/>
        <v>2350.6468329999998</v>
      </c>
      <c r="AC3941" s="4">
        <f t="shared" si="1229"/>
        <v>3286</v>
      </c>
      <c r="AD3941" s="4">
        <f t="shared" si="1223"/>
        <v>1815</v>
      </c>
      <c r="AE3941" s="3" t="s">
        <v>2215</v>
      </c>
      <c r="AF3941" s="3">
        <v>3286</v>
      </c>
      <c r="AG3941" s="4">
        <f t="shared" si="1230"/>
        <v>3286</v>
      </c>
      <c r="AH3941" s="4">
        <v>10642</v>
      </c>
      <c r="AI3941">
        <f t="shared" si="1218"/>
        <v>3286</v>
      </c>
      <c r="AJ3941" t="s">
        <v>2215</v>
      </c>
      <c r="AK3941" s="2">
        <v>18208</v>
      </c>
      <c r="AL3941" s="2">
        <f t="shared" si="1231"/>
        <v>18208</v>
      </c>
      <c r="AM3941" s="4">
        <v>10642</v>
      </c>
      <c r="AN3941">
        <f t="shared" si="1232"/>
        <v>18208</v>
      </c>
      <c r="AP3941">
        <v>9.57</v>
      </c>
      <c r="AQ3941">
        <v>9.57</v>
      </c>
      <c r="AR3941" s="4">
        <v>3</v>
      </c>
      <c r="AS3941" s="4">
        <v>12</v>
      </c>
      <c r="AT3941" s="4">
        <v>2007</v>
      </c>
      <c r="AU3941" s="4">
        <v>3</v>
      </c>
      <c r="AV3941" s="4">
        <v>12</v>
      </c>
      <c r="AW3941" s="4">
        <v>2007</v>
      </c>
      <c r="AX3941" t="str">
        <f t="shared" si="1220"/>
        <v>No Delay</v>
      </c>
      <c r="AY3941">
        <f t="shared" si="1221"/>
        <v>0</v>
      </c>
    </row>
    <row r="3942" spans="1:51" x14ac:dyDescent="0.2">
      <c r="A3942" s="3">
        <v>11494</v>
      </c>
      <c r="B3942" s="1" t="s">
        <v>144</v>
      </c>
      <c r="C3942" s="1" t="s">
        <v>65</v>
      </c>
      <c r="D3942" s="1" t="s">
        <v>130</v>
      </c>
      <c r="E3942" s="1" t="s">
        <v>53</v>
      </c>
      <c r="F3942" s="1" t="s">
        <v>53</v>
      </c>
      <c r="G3942" s="13" t="s">
        <v>2214</v>
      </c>
      <c r="H3942" s="12">
        <v>39419</v>
      </c>
      <c r="I3942" s="12" t="s">
        <v>2214</v>
      </c>
      <c r="J3942" s="12">
        <v>39419</v>
      </c>
      <c r="K3942" s="4">
        <v>523</v>
      </c>
      <c r="L3942" s="1" t="s">
        <v>146</v>
      </c>
      <c r="M3942" s="1" t="s">
        <v>132</v>
      </c>
      <c r="N3942" s="1" t="s">
        <v>265</v>
      </c>
      <c r="O3942" s="1" t="s">
        <v>93</v>
      </c>
      <c r="P3942">
        <v>60</v>
      </c>
      <c r="Q3942">
        <v>628</v>
      </c>
      <c r="R3942">
        <v>2241.96</v>
      </c>
      <c r="S3942">
        <v>3.57</v>
      </c>
      <c r="T3942">
        <v>0.06</v>
      </c>
      <c r="U3942">
        <f t="shared" si="1215"/>
        <v>2241.96</v>
      </c>
      <c r="V3942">
        <f t="shared" si="1216"/>
        <v>37680</v>
      </c>
      <c r="W3942" s="1" t="s">
        <v>155</v>
      </c>
      <c r="X3942" s="1" t="s">
        <v>1236</v>
      </c>
      <c r="Y3942" s="1" t="s">
        <v>156</v>
      </c>
      <c r="Z3942" s="3">
        <v>7726</v>
      </c>
      <c r="AA3942" s="4">
        <f t="shared" si="1222"/>
        <v>3286</v>
      </c>
      <c r="AB3942" s="4">
        <f t="shared" si="1228"/>
        <v>2313.6618244000001</v>
      </c>
      <c r="AC3942" s="4">
        <f t="shared" si="1229"/>
        <v>3286</v>
      </c>
      <c r="AD3942" s="4">
        <f t="shared" si="1223"/>
        <v>3286</v>
      </c>
      <c r="AE3942" s="3" t="s">
        <v>2215</v>
      </c>
      <c r="AF3942" s="3">
        <v>3286</v>
      </c>
      <c r="AG3942" s="4">
        <f t="shared" si="1230"/>
        <v>3286</v>
      </c>
      <c r="AH3942" s="4">
        <v>10642</v>
      </c>
      <c r="AI3942">
        <f t="shared" si="1218"/>
        <v>3286</v>
      </c>
      <c r="AJ3942" t="s">
        <v>2215</v>
      </c>
      <c r="AK3942" s="2">
        <v>18208</v>
      </c>
      <c r="AL3942" s="2">
        <f t="shared" si="1231"/>
        <v>18208</v>
      </c>
      <c r="AM3942" s="4">
        <v>10642</v>
      </c>
      <c r="AN3942">
        <f t="shared" si="1232"/>
        <v>18208</v>
      </c>
      <c r="AP3942">
        <v>3.59</v>
      </c>
      <c r="AQ3942">
        <v>3.59</v>
      </c>
      <c r="AR3942" s="4">
        <v>3</v>
      </c>
      <c r="AS3942" s="4">
        <v>12</v>
      </c>
      <c r="AT3942" s="4">
        <v>2007</v>
      </c>
      <c r="AU3942" s="4">
        <v>3</v>
      </c>
      <c r="AV3942" s="4">
        <v>12</v>
      </c>
      <c r="AW3942" s="4">
        <v>2007</v>
      </c>
      <c r="AX3942" t="str">
        <f t="shared" si="1220"/>
        <v>No Delay</v>
      </c>
      <c r="AY3942">
        <f t="shared" si="1221"/>
        <v>0</v>
      </c>
    </row>
    <row r="3943" spans="1:51" x14ac:dyDescent="0.2">
      <c r="A3943" s="3">
        <v>11495</v>
      </c>
      <c r="B3943" s="1" t="s">
        <v>144</v>
      </c>
      <c r="C3943" s="1" t="s">
        <v>65</v>
      </c>
      <c r="D3943" s="1" t="s">
        <v>130</v>
      </c>
      <c r="E3943" s="1" t="s">
        <v>53</v>
      </c>
      <c r="F3943" s="1" t="s">
        <v>53</v>
      </c>
      <c r="G3943" s="13" t="s">
        <v>2214</v>
      </c>
      <c r="H3943" s="12">
        <v>39419</v>
      </c>
      <c r="I3943" s="12" t="s">
        <v>2214</v>
      </c>
      <c r="J3943" s="12">
        <v>39419</v>
      </c>
      <c r="K3943" s="4">
        <v>524</v>
      </c>
      <c r="L3943" s="1" t="s">
        <v>146</v>
      </c>
      <c r="M3943" s="1" t="s">
        <v>132</v>
      </c>
      <c r="N3943" s="1" t="s">
        <v>970</v>
      </c>
      <c r="O3943" s="1" t="s">
        <v>93</v>
      </c>
      <c r="P3943">
        <v>240</v>
      </c>
      <c r="Q3943">
        <v>1752</v>
      </c>
      <c r="R3943">
        <v>6920.4</v>
      </c>
      <c r="S3943">
        <v>3.95</v>
      </c>
      <c r="T3943">
        <v>0.02</v>
      </c>
      <c r="U3943">
        <f t="shared" si="1215"/>
        <v>6920.4000000000005</v>
      </c>
      <c r="V3943">
        <f t="shared" si="1216"/>
        <v>420480</v>
      </c>
      <c r="W3943" s="1" t="s">
        <v>155</v>
      </c>
      <c r="X3943" s="1" t="s">
        <v>1236</v>
      </c>
      <c r="Y3943" s="1" t="s">
        <v>156</v>
      </c>
      <c r="Z3943" s="3">
        <v>7726</v>
      </c>
      <c r="AA3943" s="4">
        <f t="shared" si="1222"/>
        <v>3286</v>
      </c>
      <c r="AB3943" s="4">
        <f t="shared" si="1228"/>
        <v>2437.0183515999997</v>
      </c>
      <c r="AC3943" s="4">
        <f t="shared" si="1229"/>
        <v>3286</v>
      </c>
      <c r="AD3943" s="4">
        <f t="shared" si="1223"/>
        <v>3286</v>
      </c>
      <c r="AE3943" s="3" t="s">
        <v>2215</v>
      </c>
      <c r="AF3943" s="3">
        <v>3286</v>
      </c>
      <c r="AG3943" s="4">
        <f t="shared" si="1230"/>
        <v>3286</v>
      </c>
      <c r="AH3943" s="4">
        <v>10642</v>
      </c>
      <c r="AI3943">
        <f t="shared" si="1218"/>
        <v>3286</v>
      </c>
      <c r="AJ3943" t="s">
        <v>2215</v>
      </c>
      <c r="AK3943" s="2">
        <v>18208</v>
      </c>
      <c r="AL3943" s="2">
        <f t="shared" si="1231"/>
        <v>18208</v>
      </c>
      <c r="AM3943" s="4">
        <v>10642</v>
      </c>
      <c r="AN3943">
        <f t="shared" si="1232"/>
        <v>18208</v>
      </c>
      <c r="AP3943">
        <v>11.07</v>
      </c>
      <c r="AQ3943">
        <v>11.07</v>
      </c>
      <c r="AR3943" s="4">
        <v>3</v>
      </c>
      <c r="AS3943" s="4">
        <v>12</v>
      </c>
      <c r="AT3943" s="4">
        <v>2007</v>
      </c>
      <c r="AU3943" s="4">
        <v>3</v>
      </c>
      <c r="AV3943" s="4">
        <v>12</v>
      </c>
      <c r="AW3943" s="4">
        <v>2007</v>
      </c>
      <c r="AX3943" t="str">
        <f t="shared" si="1220"/>
        <v>No Delay</v>
      </c>
      <c r="AY3943">
        <f t="shared" si="1221"/>
        <v>0</v>
      </c>
    </row>
    <row r="3944" spans="1:51" x14ac:dyDescent="0.2">
      <c r="A3944" s="3">
        <v>12130</v>
      </c>
      <c r="B3944" s="1" t="s">
        <v>144</v>
      </c>
      <c r="C3944" s="1" t="s">
        <v>65</v>
      </c>
      <c r="D3944" s="1" t="s">
        <v>130</v>
      </c>
      <c r="E3944" s="1" t="s">
        <v>53</v>
      </c>
      <c r="F3944" s="1" t="s">
        <v>53</v>
      </c>
      <c r="G3944" s="13" t="s">
        <v>2214</v>
      </c>
      <c r="H3944" s="12">
        <v>39419</v>
      </c>
      <c r="I3944" s="12" t="s">
        <v>2214</v>
      </c>
      <c r="J3944" s="12">
        <v>39419</v>
      </c>
      <c r="K3944" s="4">
        <v>525</v>
      </c>
      <c r="L3944" s="1" t="s">
        <v>146</v>
      </c>
      <c r="M3944" s="1" t="s">
        <v>132</v>
      </c>
      <c r="N3944" s="1" t="s">
        <v>575</v>
      </c>
      <c r="O3944" s="1" t="s">
        <v>93</v>
      </c>
      <c r="P3944">
        <v>60</v>
      </c>
      <c r="Q3944">
        <v>1190</v>
      </c>
      <c r="R3944">
        <v>9163</v>
      </c>
      <c r="S3944">
        <v>7.7</v>
      </c>
      <c r="T3944">
        <v>0.13</v>
      </c>
      <c r="U3944">
        <f t="shared" si="1215"/>
        <v>9163</v>
      </c>
      <c r="V3944">
        <f t="shared" si="1216"/>
        <v>71400</v>
      </c>
      <c r="W3944" s="1" t="s">
        <v>204</v>
      </c>
      <c r="X3944" s="1" t="s">
        <v>1236</v>
      </c>
      <c r="Y3944" s="1" t="s">
        <v>205</v>
      </c>
      <c r="Z3944" s="3">
        <v>7364</v>
      </c>
      <c r="AA3944" s="4">
        <f t="shared" si="1222"/>
        <v>3286</v>
      </c>
      <c r="AB3944" s="4">
        <f t="shared" si="1228"/>
        <v>2375.3400879999999</v>
      </c>
      <c r="AC3944" s="4">
        <f t="shared" si="1229"/>
        <v>3286</v>
      </c>
      <c r="AD3944" s="4">
        <f t="shared" si="1223"/>
        <v>3286</v>
      </c>
      <c r="AE3944" s="3" t="s">
        <v>2215</v>
      </c>
      <c r="AF3944" s="3">
        <v>3286</v>
      </c>
      <c r="AG3944" s="4">
        <f t="shared" si="1230"/>
        <v>3286</v>
      </c>
      <c r="AH3944" s="4">
        <v>10642</v>
      </c>
      <c r="AI3944">
        <f t="shared" si="1218"/>
        <v>3286</v>
      </c>
      <c r="AJ3944" t="s">
        <v>2215</v>
      </c>
      <c r="AK3944" s="2">
        <v>18208</v>
      </c>
      <c r="AL3944" s="2">
        <f t="shared" si="1231"/>
        <v>18208</v>
      </c>
      <c r="AM3944" s="4">
        <v>10642</v>
      </c>
      <c r="AN3944">
        <f t="shared" si="1232"/>
        <v>18208</v>
      </c>
      <c r="AP3944">
        <v>14.66</v>
      </c>
      <c r="AQ3944">
        <v>14.66</v>
      </c>
      <c r="AR3944" s="4">
        <v>3</v>
      </c>
      <c r="AS3944" s="4">
        <v>12</v>
      </c>
      <c r="AT3944" s="4">
        <v>2007</v>
      </c>
      <c r="AU3944" s="4">
        <v>3</v>
      </c>
      <c r="AV3944" s="4">
        <v>12</v>
      </c>
      <c r="AW3944" s="4">
        <v>2007</v>
      </c>
      <c r="AX3944" t="str">
        <f t="shared" si="1220"/>
        <v>No Delay</v>
      </c>
      <c r="AY3944">
        <f t="shared" si="1221"/>
        <v>0</v>
      </c>
    </row>
    <row r="3945" spans="1:51" x14ac:dyDescent="0.2">
      <c r="A3945" s="3">
        <v>12131</v>
      </c>
      <c r="B3945" s="1" t="s">
        <v>144</v>
      </c>
      <c r="C3945" s="1" t="s">
        <v>65</v>
      </c>
      <c r="D3945" s="1" t="s">
        <v>130</v>
      </c>
      <c r="E3945" s="1" t="s">
        <v>53</v>
      </c>
      <c r="F3945" s="1" t="s">
        <v>53</v>
      </c>
      <c r="G3945" s="13" t="s">
        <v>2214</v>
      </c>
      <c r="H3945" s="12">
        <v>39419</v>
      </c>
      <c r="I3945" s="12" t="s">
        <v>2214</v>
      </c>
      <c r="J3945" s="12">
        <v>39419</v>
      </c>
      <c r="K3945" s="4">
        <v>526</v>
      </c>
      <c r="L3945" s="1" t="s">
        <v>146</v>
      </c>
      <c r="M3945" s="1" t="s">
        <v>132</v>
      </c>
      <c r="N3945" s="1" t="s">
        <v>778</v>
      </c>
      <c r="O3945" s="1" t="s">
        <v>93</v>
      </c>
      <c r="P3945">
        <v>240</v>
      </c>
      <c r="Q3945">
        <v>1283</v>
      </c>
      <c r="R3945">
        <v>3322.97</v>
      </c>
      <c r="S3945">
        <v>2.59</v>
      </c>
      <c r="T3945">
        <v>0.01</v>
      </c>
      <c r="U3945">
        <f t="shared" si="1215"/>
        <v>3322.97</v>
      </c>
      <c r="V3945">
        <f t="shared" si="1216"/>
        <v>307920</v>
      </c>
      <c r="W3945" s="1" t="s">
        <v>204</v>
      </c>
      <c r="X3945" s="1" t="s">
        <v>1236</v>
      </c>
      <c r="Y3945" s="1" t="s">
        <v>205</v>
      </c>
      <c r="Z3945" s="3">
        <v>7364</v>
      </c>
      <c r="AA3945" s="4">
        <f t="shared" si="1222"/>
        <v>3286</v>
      </c>
      <c r="AB3945" s="4">
        <f t="shared" si="1228"/>
        <v>2385.5466333999998</v>
      </c>
      <c r="AC3945" s="4">
        <f t="shared" si="1229"/>
        <v>3286</v>
      </c>
      <c r="AD3945" s="4">
        <f t="shared" si="1223"/>
        <v>1597.6666666666667</v>
      </c>
      <c r="AE3945" s="3" t="s">
        <v>2215</v>
      </c>
      <c r="AF3945" s="3">
        <v>3286</v>
      </c>
      <c r="AG3945" s="4">
        <f t="shared" si="1230"/>
        <v>3286</v>
      </c>
      <c r="AH3945" s="4">
        <v>10642</v>
      </c>
      <c r="AI3945">
        <f t="shared" si="1218"/>
        <v>3286</v>
      </c>
      <c r="AJ3945" t="s">
        <v>2215</v>
      </c>
      <c r="AK3945" s="2">
        <v>18208</v>
      </c>
      <c r="AL3945" s="2">
        <f t="shared" si="1231"/>
        <v>18208</v>
      </c>
      <c r="AM3945" s="4">
        <v>10642</v>
      </c>
      <c r="AN3945">
        <f t="shared" si="1232"/>
        <v>18208</v>
      </c>
      <c r="AP3945">
        <v>5.32</v>
      </c>
      <c r="AQ3945">
        <v>5.32</v>
      </c>
      <c r="AR3945" s="4">
        <v>3</v>
      </c>
      <c r="AS3945" s="4">
        <v>12</v>
      </c>
      <c r="AT3945" s="4">
        <v>2007</v>
      </c>
      <c r="AU3945" s="4">
        <v>3</v>
      </c>
      <c r="AV3945" s="4">
        <v>12</v>
      </c>
      <c r="AW3945" s="4">
        <v>2007</v>
      </c>
      <c r="AX3945" t="str">
        <f t="shared" si="1220"/>
        <v>No Delay</v>
      </c>
      <c r="AY3945">
        <f t="shared" si="1221"/>
        <v>0</v>
      </c>
    </row>
    <row r="3946" spans="1:51" x14ac:dyDescent="0.2">
      <c r="A3946" s="3">
        <v>12751</v>
      </c>
      <c r="B3946" s="1" t="s">
        <v>144</v>
      </c>
      <c r="C3946" s="1" t="s">
        <v>65</v>
      </c>
      <c r="D3946" s="1" t="s">
        <v>130</v>
      </c>
      <c r="E3946" s="1" t="s">
        <v>53</v>
      </c>
      <c r="F3946" s="1" t="s">
        <v>53</v>
      </c>
      <c r="G3946" s="13" t="s">
        <v>2214</v>
      </c>
      <c r="H3946" s="12">
        <v>39419</v>
      </c>
      <c r="I3946" s="12" t="s">
        <v>2214</v>
      </c>
      <c r="J3946" s="12">
        <v>39419</v>
      </c>
      <c r="K3946" s="4">
        <v>527</v>
      </c>
      <c r="L3946" s="1" t="s">
        <v>146</v>
      </c>
      <c r="M3946" s="1" t="s">
        <v>132</v>
      </c>
      <c r="N3946" s="1" t="s">
        <v>171</v>
      </c>
      <c r="O3946" s="1" t="s">
        <v>93</v>
      </c>
      <c r="P3946">
        <v>60</v>
      </c>
      <c r="Q3946">
        <v>645</v>
      </c>
      <c r="R3946">
        <v>2134.9499999999998</v>
      </c>
      <c r="S3946">
        <v>3.31</v>
      </c>
      <c r="T3946">
        <v>0.06</v>
      </c>
      <c r="U3946">
        <f t="shared" si="1215"/>
        <v>2134.9499999999998</v>
      </c>
      <c r="V3946">
        <f t="shared" si="1216"/>
        <v>38700</v>
      </c>
      <c r="W3946" s="1" t="s">
        <v>155</v>
      </c>
      <c r="X3946" s="1" t="s">
        <v>1236</v>
      </c>
      <c r="Y3946" s="1" t="s">
        <v>156</v>
      </c>
      <c r="Z3946" s="3">
        <v>7726</v>
      </c>
      <c r="AA3946" s="4">
        <f t="shared" si="1222"/>
        <v>3286</v>
      </c>
      <c r="AB3946" s="4">
        <f t="shared" si="1228"/>
        <v>2315.5275369999999</v>
      </c>
      <c r="AC3946" s="4">
        <f t="shared" si="1229"/>
        <v>3286</v>
      </c>
      <c r="AD3946" s="4">
        <f t="shared" si="1223"/>
        <v>3286</v>
      </c>
      <c r="AE3946" s="3" t="s">
        <v>2215</v>
      </c>
      <c r="AF3946" s="3">
        <v>3286</v>
      </c>
      <c r="AG3946" s="4">
        <f t="shared" si="1230"/>
        <v>3286</v>
      </c>
      <c r="AH3946" s="4">
        <v>10642</v>
      </c>
      <c r="AI3946">
        <f t="shared" si="1218"/>
        <v>3286</v>
      </c>
      <c r="AJ3946" t="s">
        <v>2215</v>
      </c>
      <c r="AK3946" s="2">
        <v>18208</v>
      </c>
      <c r="AL3946" s="2">
        <f t="shared" si="1231"/>
        <v>18208</v>
      </c>
      <c r="AM3946" s="4">
        <v>10642</v>
      </c>
      <c r="AN3946">
        <f t="shared" si="1232"/>
        <v>18208</v>
      </c>
      <c r="AP3946">
        <v>3.42</v>
      </c>
      <c r="AQ3946">
        <v>3.42</v>
      </c>
      <c r="AR3946" s="4">
        <v>3</v>
      </c>
      <c r="AS3946" s="4">
        <v>12</v>
      </c>
      <c r="AT3946" s="4">
        <v>2007</v>
      </c>
      <c r="AU3946" s="4">
        <v>3</v>
      </c>
      <c r="AV3946" s="4">
        <v>12</v>
      </c>
      <c r="AW3946" s="4">
        <v>2007</v>
      </c>
      <c r="AX3946" t="str">
        <f t="shared" si="1220"/>
        <v>No Delay</v>
      </c>
      <c r="AY3946">
        <f t="shared" si="1221"/>
        <v>0</v>
      </c>
    </row>
    <row r="3947" spans="1:51" x14ac:dyDescent="0.2">
      <c r="A3947" s="3">
        <v>12752</v>
      </c>
      <c r="B3947" s="1" t="s">
        <v>144</v>
      </c>
      <c r="C3947" s="1" t="s">
        <v>65</v>
      </c>
      <c r="D3947" s="1" t="s">
        <v>130</v>
      </c>
      <c r="E3947" s="1" t="s">
        <v>53</v>
      </c>
      <c r="F3947" s="1" t="s">
        <v>53</v>
      </c>
      <c r="G3947" s="13" t="s">
        <v>2214</v>
      </c>
      <c r="H3947" s="12">
        <v>39419</v>
      </c>
      <c r="I3947" s="12" t="s">
        <v>2214</v>
      </c>
      <c r="J3947" s="12">
        <v>39419</v>
      </c>
      <c r="K3947" s="4">
        <v>528</v>
      </c>
      <c r="L3947" s="1" t="s">
        <v>146</v>
      </c>
      <c r="M3947" s="1" t="s">
        <v>132</v>
      </c>
      <c r="N3947" s="1" t="s">
        <v>196</v>
      </c>
      <c r="O3947" s="1" t="s">
        <v>93</v>
      </c>
      <c r="P3947">
        <v>60</v>
      </c>
      <c r="Q3947">
        <v>1542</v>
      </c>
      <c r="R3947">
        <v>11565</v>
      </c>
      <c r="S3947">
        <v>7.5</v>
      </c>
      <c r="T3947">
        <v>0.12</v>
      </c>
      <c r="U3947">
        <f t="shared" si="1215"/>
        <v>11565</v>
      </c>
      <c r="V3947">
        <f t="shared" si="1216"/>
        <v>92520</v>
      </c>
      <c r="W3947" s="1" t="s">
        <v>204</v>
      </c>
      <c r="X3947" s="1" t="s">
        <v>1236</v>
      </c>
      <c r="Y3947" s="1" t="s">
        <v>205</v>
      </c>
      <c r="Z3947" s="3">
        <v>7364</v>
      </c>
      <c r="AA3947" s="4">
        <f t="shared" si="1222"/>
        <v>3286</v>
      </c>
      <c r="AB3947" s="4">
        <f t="shared" si="1228"/>
        <v>2413.9713136</v>
      </c>
      <c r="AC3947" s="4">
        <f t="shared" si="1229"/>
        <v>3286</v>
      </c>
      <c r="AD3947" s="4">
        <f t="shared" si="1223"/>
        <v>11368.5</v>
      </c>
      <c r="AE3947" s="3" t="s">
        <v>2215</v>
      </c>
      <c r="AF3947" s="3">
        <v>3286</v>
      </c>
      <c r="AG3947" s="4">
        <f t="shared" si="1230"/>
        <v>3286</v>
      </c>
      <c r="AH3947" s="4">
        <v>10642</v>
      </c>
      <c r="AI3947">
        <f t="shared" si="1218"/>
        <v>3286</v>
      </c>
      <c r="AJ3947" t="s">
        <v>2215</v>
      </c>
      <c r="AK3947" s="2">
        <v>18208</v>
      </c>
      <c r="AL3947" s="2">
        <f t="shared" si="1231"/>
        <v>18208</v>
      </c>
      <c r="AM3947" s="4">
        <v>10642</v>
      </c>
      <c r="AN3947">
        <f t="shared" si="1232"/>
        <v>18208</v>
      </c>
      <c r="AP3947">
        <v>18.5</v>
      </c>
      <c r="AQ3947">
        <v>18.5</v>
      </c>
      <c r="AR3947" s="4">
        <v>3</v>
      </c>
      <c r="AS3947" s="4">
        <v>12</v>
      </c>
      <c r="AT3947" s="4">
        <v>2007</v>
      </c>
      <c r="AU3947" s="4">
        <v>3</v>
      </c>
      <c r="AV3947" s="4">
        <v>12</v>
      </c>
      <c r="AW3947" s="4">
        <v>2007</v>
      </c>
      <c r="AX3947" t="str">
        <f t="shared" si="1220"/>
        <v>No Delay</v>
      </c>
      <c r="AY3947">
        <f t="shared" si="1221"/>
        <v>0</v>
      </c>
    </row>
    <row r="3948" spans="1:51" x14ac:dyDescent="0.2">
      <c r="A3948" s="3">
        <v>60109</v>
      </c>
      <c r="B3948" s="1" t="s">
        <v>368</v>
      </c>
      <c r="C3948" s="1" t="s">
        <v>73</v>
      </c>
      <c r="D3948" s="1" t="s">
        <v>52</v>
      </c>
      <c r="E3948" s="1" t="s">
        <v>53</v>
      </c>
      <c r="F3948" s="1" t="s">
        <v>53</v>
      </c>
      <c r="G3948" s="13" t="s">
        <v>2216</v>
      </c>
      <c r="H3948" s="12">
        <v>41921</v>
      </c>
      <c r="I3948" s="12" t="s">
        <v>1701</v>
      </c>
      <c r="J3948" s="12">
        <v>41925</v>
      </c>
      <c r="K3948" s="4">
        <v>6013</v>
      </c>
      <c r="L3948" s="1" t="s">
        <v>146</v>
      </c>
      <c r="M3948" s="1" t="s">
        <v>423</v>
      </c>
      <c r="N3948" s="1" t="s">
        <v>550</v>
      </c>
      <c r="O3948" s="1" t="s">
        <v>551</v>
      </c>
      <c r="P3948">
        <v>300</v>
      </c>
      <c r="Q3948">
        <v>3794</v>
      </c>
      <c r="R3948">
        <v>116931.08</v>
      </c>
      <c r="S3948">
        <v>30.82</v>
      </c>
      <c r="T3948">
        <v>0.1</v>
      </c>
      <c r="U3948">
        <f t="shared" si="1215"/>
        <v>116931.08</v>
      </c>
      <c r="V3948">
        <f t="shared" si="1216"/>
        <v>1138200</v>
      </c>
      <c r="W3948" s="1" t="s">
        <v>552</v>
      </c>
      <c r="X3948" s="1" t="s">
        <v>361</v>
      </c>
      <c r="Y3948" s="1" t="s">
        <v>361</v>
      </c>
      <c r="Z3948" s="3">
        <v>8447</v>
      </c>
      <c r="AA3948" s="4">
        <f t="shared" si="1222"/>
        <v>3287</v>
      </c>
      <c r="AB3948" s="4">
        <f t="shared" si="1228"/>
        <v>2661.1233591999999</v>
      </c>
      <c r="AC3948" s="4">
        <f t="shared" si="1229"/>
        <v>3287</v>
      </c>
      <c r="AD3948" s="4">
        <f t="shared" si="1223"/>
        <v>3287</v>
      </c>
      <c r="AE3948" s="4">
        <v>3287</v>
      </c>
      <c r="AF3948" s="4">
        <v>3287</v>
      </c>
      <c r="AG3948" s="4">
        <f t="shared" ref="AG3948:AG3963" si="1233">AE3948</f>
        <v>3287</v>
      </c>
      <c r="AI3948" t="e">
        <f t="shared" si="1218"/>
        <v>#N/A</v>
      </c>
      <c r="AJ3948">
        <v>26515.21</v>
      </c>
      <c r="AK3948" s="2">
        <v>26515.21</v>
      </c>
      <c r="AL3948" s="2">
        <f t="shared" ref="AL3948:AL3963" si="1234">AJ3948</f>
        <v>26515.21</v>
      </c>
      <c r="AM3948" s="4"/>
      <c r="AN3948" t="e">
        <f>VLOOKUP([1]!Tabelle13[[#This Row],[Vlookup this ID for freight costs]],$AL$2:$AL$6811,2,FALSE)</f>
        <v>#REF!</v>
      </c>
      <c r="AP3948">
        <v>120.21</v>
      </c>
      <c r="AQ3948">
        <v>120.21</v>
      </c>
      <c r="AR3948" s="4">
        <v>9</v>
      </c>
      <c r="AS3948" s="4">
        <v>10</v>
      </c>
      <c r="AT3948" s="4">
        <v>2014</v>
      </c>
      <c r="AU3948" s="4">
        <v>13</v>
      </c>
      <c r="AV3948" s="4">
        <v>10</v>
      </c>
      <c r="AW3948" s="4">
        <v>2014</v>
      </c>
      <c r="AX3948" t="str">
        <f t="shared" si="1220"/>
        <v>Delay</v>
      </c>
      <c r="AY3948">
        <f t="shared" si="1221"/>
        <v>4</v>
      </c>
    </row>
    <row r="3949" spans="1:51" x14ac:dyDescent="0.2">
      <c r="A3949" s="3">
        <v>82317</v>
      </c>
      <c r="B3949" s="1" t="s">
        <v>151</v>
      </c>
      <c r="C3949" s="1" t="s">
        <v>65</v>
      </c>
      <c r="D3949" s="1" t="s">
        <v>130</v>
      </c>
      <c r="E3949" s="1" t="s">
        <v>152</v>
      </c>
      <c r="F3949" s="1" t="s">
        <v>152</v>
      </c>
      <c r="G3949" s="13" t="s">
        <v>230</v>
      </c>
      <c r="H3949" s="12">
        <v>40329</v>
      </c>
      <c r="I3949" s="12" t="s">
        <v>377</v>
      </c>
      <c r="J3949" s="12">
        <v>40316</v>
      </c>
      <c r="K3949" s="4">
        <v>2412</v>
      </c>
      <c r="L3949" s="1" t="s">
        <v>146</v>
      </c>
      <c r="M3949" s="1" t="s">
        <v>132</v>
      </c>
      <c r="N3949" s="1" t="s">
        <v>292</v>
      </c>
      <c r="O3949" s="1" t="s">
        <v>93</v>
      </c>
      <c r="P3949">
        <v>30</v>
      </c>
      <c r="Q3949">
        <v>30000</v>
      </c>
      <c r="R3949">
        <v>597600</v>
      </c>
      <c r="S3949">
        <v>19.920000000000002</v>
      </c>
      <c r="T3949">
        <v>0.66</v>
      </c>
      <c r="U3949">
        <f t="shared" si="1215"/>
        <v>597600</v>
      </c>
      <c r="V3949">
        <f t="shared" si="1216"/>
        <v>900000</v>
      </c>
      <c r="W3949" s="1" t="s">
        <v>160</v>
      </c>
      <c r="X3949" s="1" t="s">
        <v>1236</v>
      </c>
      <c r="Y3949" s="1" t="s">
        <v>161</v>
      </c>
      <c r="Z3949" s="3">
        <v>7348</v>
      </c>
      <c r="AA3949" s="4">
        <f t="shared" si="1222"/>
        <v>3289</v>
      </c>
      <c r="AB3949" s="4">
        <f t="shared" si="1228"/>
        <v>5537.1742059999997</v>
      </c>
      <c r="AC3949" s="4">
        <f t="shared" si="1229"/>
        <v>3289</v>
      </c>
      <c r="AD3949" s="4">
        <f t="shared" si="1223"/>
        <v>5090.0859971851851</v>
      </c>
      <c r="AE3949" s="4">
        <v>3289</v>
      </c>
      <c r="AF3949" s="4">
        <v>3289</v>
      </c>
      <c r="AG3949" s="4">
        <f t="shared" si="1233"/>
        <v>3289</v>
      </c>
      <c r="AI3949" t="e">
        <f t="shared" si="1218"/>
        <v>#N/A</v>
      </c>
      <c r="AJ3949">
        <v>9736.1</v>
      </c>
      <c r="AK3949" s="2">
        <v>9736.1</v>
      </c>
      <c r="AL3949" s="2">
        <f t="shared" si="1234"/>
        <v>9736.1</v>
      </c>
      <c r="AM3949" s="4"/>
      <c r="AN3949" t="e">
        <f>VLOOKUP([1]!Tabelle13[[#This Row],[Vlookup this ID for freight costs]],$AL$2:$AL$6811,2,FALSE)</f>
        <v>#REF!</v>
      </c>
      <c r="AP3949">
        <v>1288.43</v>
      </c>
      <c r="AQ3949">
        <v>1288.43</v>
      </c>
      <c r="AR3949" s="4">
        <v>31</v>
      </c>
      <c r="AS3949" s="4">
        <v>5</v>
      </c>
      <c r="AT3949" s="4">
        <v>2010</v>
      </c>
      <c r="AU3949" s="4">
        <v>18</v>
      </c>
      <c r="AV3949" s="4">
        <v>5</v>
      </c>
      <c r="AW3949" s="4">
        <v>2010</v>
      </c>
      <c r="AX3949" t="str">
        <f t="shared" si="1220"/>
        <v>No Delay</v>
      </c>
      <c r="AY3949">
        <f t="shared" si="1221"/>
        <v>0</v>
      </c>
    </row>
    <row r="3950" spans="1:51" x14ac:dyDescent="0.2">
      <c r="A3950" s="3">
        <v>84521</v>
      </c>
      <c r="B3950" s="1" t="s">
        <v>172</v>
      </c>
      <c r="C3950" s="1" t="s">
        <v>114</v>
      </c>
      <c r="D3950" s="1" t="s">
        <v>130</v>
      </c>
      <c r="E3950" s="1" t="s">
        <v>101</v>
      </c>
      <c r="F3950" s="1" t="s">
        <v>101</v>
      </c>
      <c r="G3950" s="13" t="s">
        <v>173</v>
      </c>
      <c r="H3950" s="12">
        <v>40193</v>
      </c>
      <c r="I3950" s="12" t="s">
        <v>2008</v>
      </c>
      <c r="J3950" s="12">
        <v>40155</v>
      </c>
      <c r="K3950" s="4">
        <v>2080</v>
      </c>
      <c r="L3950" s="1" t="s">
        <v>146</v>
      </c>
      <c r="M3950" s="1" t="s">
        <v>132</v>
      </c>
      <c r="N3950" s="1" t="s">
        <v>275</v>
      </c>
      <c r="O3950" s="1" t="s">
        <v>93</v>
      </c>
      <c r="P3950">
        <v>60</v>
      </c>
      <c r="Q3950">
        <v>36760</v>
      </c>
      <c r="R3950">
        <v>322017.59999999998</v>
      </c>
      <c r="S3950">
        <v>8.76</v>
      </c>
      <c r="T3950">
        <v>0.15</v>
      </c>
      <c r="U3950">
        <f t="shared" si="1215"/>
        <v>322017.59999999998</v>
      </c>
      <c r="V3950">
        <f t="shared" si="1216"/>
        <v>2205600</v>
      </c>
      <c r="W3950" s="1" t="s">
        <v>155</v>
      </c>
      <c r="X3950" s="1" t="s">
        <v>1236</v>
      </c>
      <c r="Y3950" s="1" t="s">
        <v>156</v>
      </c>
      <c r="Z3950" s="3">
        <v>14240</v>
      </c>
      <c r="AA3950" s="4">
        <f t="shared" si="1222"/>
        <v>3294</v>
      </c>
      <c r="AB3950" s="4">
        <f t="shared" si="1228"/>
        <v>6279.0693339999998</v>
      </c>
      <c r="AC3950" s="4">
        <f t="shared" si="1229"/>
        <v>3294</v>
      </c>
      <c r="AD3950" s="4">
        <f t="shared" si="1223"/>
        <v>3294</v>
      </c>
      <c r="AE3950" s="4">
        <v>3294</v>
      </c>
      <c r="AF3950" s="4">
        <v>3294</v>
      </c>
      <c r="AG3950" s="4">
        <f t="shared" si="1233"/>
        <v>3294</v>
      </c>
      <c r="AI3950" t="e">
        <f t="shared" si="1218"/>
        <v>#N/A</v>
      </c>
      <c r="AJ3950">
        <v>9942.26</v>
      </c>
      <c r="AK3950" s="2">
        <v>9942.26</v>
      </c>
      <c r="AL3950" s="2">
        <f t="shared" si="1234"/>
        <v>9942.26</v>
      </c>
      <c r="AM3950" s="4"/>
      <c r="AN3950" t="e">
        <f>VLOOKUP([1]!Tabelle13[[#This Row],[Vlookup this ID for freight costs]],$AL$2:$AL$6811,2,FALSE)</f>
        <v>#REF!</v>
      </c>
      <c r="AP3950">
        <v>631.15</v>
      </c>
      <c r="AQ3950">
        <v>631.15</v>
      </c>
      <c r="AR3950" s="4">
        <v>15</v>
      </c>
      <c r="AS3950" s="4">
        <v>1</v>
      </c>
      <c r="AT3950" s="4">
        <v>2010</v>
      </c>
      <c r="AU3950" s="4">
        <v>8</v>
      </c>
      <c r="AV3950" s="4">
        <v>12</v>
      </c>
      <c r="AW3950" s="4">
        <v>2009</v>
      </c>
      <c r="AX3950" t="str">
        <f t="shared" si="1220"/>
        <v>No Delay</v>
      </c>
      <c r="AY3950">
        <f t="shared" si="1221"/>
        <v>0</v>
      </c>
    </row>
    <row r="3951" spans="1:51" x14ac:dyDescent="0.2">
      <c r="A3951" s="3">
        <v>82809</v>
      </c>
      <c r="B3951" s="1" t="s">
        <v>175</v>
      </c>
      <c r="C3951" s="1" t="s">
        <v>165</v>
      </c>
      <c r="D3951" s="1" t="s">
        <v>130</v>
      </c>
      <c r="E3951" s="1" t="s">
        <v>101</v>
      </c>
      <c r="F3951" s="1" t="s">
        <v>101</v>
      </c>
      <c r="G3951" s="13" t="s">
        <v>568</v>
      </c>
      <c r="H3951" s="12">
        <v>42216</v>
      </c>
      <c r="I3951" s="12" t="s">
        <v>1957</v>
      </c>
      <c r="J3951" s="12">
        <v>42208</v>
      </c>
      <c r="K3951" s="4">
        <v>6677</v>
      </c>
      <c r="L3951" s="1" t="s">
        <v>146</v>
      </c>
      <c r="M3951" s="1" t="s">
        <v>132</v>
      </c>
      <c r="N3951" s="1" t="s">
        <v>265</v>
      </c>
      <c r="O3951" s="1" t="s">
        <v>93</v>
      </c>
      <c r="P3951">
        <v>60</v>
      </c>
      <c r="Q3951">
        <v>9566</v>
      </c>
      <c r="R3951">
        <v>20853.88</v>
      </c>
      <c r="S3951">
        <v>2.1800000000000002</v>
      </c>
      <c r="T3951">
        <v>0.04</v>
      </c>
      <c r="U3951">
        <f t="shared" si="1215"/>
        <v>20853.88</v>
      </c>
      <c r="V3951">
        <f t="shared" si="1216"/>
        <v>573960</v>
      </c>
      <c r="W3951" s="1" t="s">
        <v>179</v>
      </c>
      <c r="X3951" s="1" t="s">
        <v>1236</v>
      </c>
      <c r="Y3951" s="1" t="s">
        <v>156</v>
      </c>
      <c r="Z3951" s="3">
        <v>11413</v>
      </c>
      <c r="AA3951" s="4">
        <f t="shared" ref="AA3951:AA3954" si="1235">AB3951</f>
        <v>3294.9680659999999</v>
      </c>
      <c r="AB3951" s="2">
        <f t="shared" ref="AB3951:AB3954" si="1236">2245.156962+0.109744*Q3951</f>
        <v>3294.9680659999999</v>
      </c>
      <c r="AC3951" s="4">
        <f>AD3951</f>
        <v>3294.9680659999999</v>
      </c>
      <c r="AD3951" s="4">
        <f t="shared" si="1223"/>
        <v>3294.9680659999999</v>
      </c>
      <c r="AE3951" s="4" t="s">
        <v>62</v>
      </c>
      <c r="AG3951" s="4" t="str">
        <f t="shared" si="1233"/>
        <v>Weight Captured Separately</v>
      </c>
      <c r="AI3951" t="e">
        <f t="shared" si="1218"/>
        <v>#N/A</v>
      </c>
      <c r="AJ3951" t="s">
        <v>63</v>
      </c>
      <c r="AK3951" s="2"/>
      <c r="AL3951" s="2" t="str">
        <f t="shared" si="1234"/>
        <v>Invoiced Separately</v>
      </c>
      <c r="AM3951" s="4"/>
      <c r="AN3951" t="e">
        <f>VLOOKUP([1]!Tabelle13[[#This Row],[Vlookup this ID for freight costs]],$AL$2:$AL$6811,2,FALSE)</f>
        <v>#REF!</v>
      </c>
      <c r="AO3951">
        <f t="shared" ref="AO3951:AO3954" si="1237">IF(AK:AK="",AC:AC*6.242+1.383 -2.844 + 3.145 -2.265  -2.026,AK:AK)</f>
        <v>20564.583667971998</v>
      </c>
      <c r="AP3951">
        <v>24.55</v>
      </c>
      <c r="AQ3951">
        <v>24.55</v>
      </c>
      <c r="AR3951" s="4">
        <v>31</v>
      </c>
      <c r="AS3951" s="4">
        <v>7</v>
      </c>
      <c r="AT3951" s="4">
        <v>2015</v>
      </c>
      <c r="AU3951" s="4">
        <v>23</v>
      </c>
      <c r="AV3951" s="4">
        <v>7</v>
      </c>
      <c r="AW3951" s="4">
        <v>2015</v>
      </c>
      <c r="AX3951" t="str">
        <f t="shared" si="1220"/>
        <v>No Delay</v>
      </c>
      <c r="AY3951">
        <f t="shared" si="1221"/>
        <v>0</v>
      </c>
    </row>
    <row r="3952" spans="1:51" x14ac:dyDescent="0.2">
      <c r="A3952" s="3">
        <v>51063</v>
      </c>
      <c r="B3952" s="1" t="s">
        <v>168</v>
      </c>
      <c r="C3952" s="1" t="s">
        <v>150</v>
      </c>
      <c r="D3952" s="1" t="s">
        <v>100</v>
      </c>
      <c r="E3952" s="1" t="s">
        <v>253</v>
      </c>
      <c r="F3952" s="1" t="s">
        <v>253</v>
      </c>
      <c r="G3952" s="13" t="s">
        <v>1789</v>
      </c>
      <c r="H3952" s="12">
        <v>40463</v>
      </c>
      <c r="I3952" s="12" t="s">
        <v>308</v>
      </c>
      <c r="J3952" s="12">
        <v>40575</v>
      </c>
      <c r="K3952" s="4">
        <v>2983</v>
      </c>
      <c r="L3952" s="1" t="s">
        <v>146</v>
      </c>
      <c r="M3952" s="1" t="s">
        <v>170</v>
      </c>
      <c r="N3952" s="1" t="s">
        <v>167</v>
      </c>
      <c r="O3952" s="1" t="s">
        <v>93</v>
      </c>
      <c r="P3952">
        <v>30</v>
      </c>
      <c r="Q3952">
        <v>9572</v>
      </c>
      <c r="R3952">
        <v>43169.72</v>
      </c>
      <c r="S3952">
        <v>4.51</v>
      </c>
      <c r="T3952">
        <v>0.15</v>
      </c>
      <c r="U3952">
        <f t="shared" si="1215"/>
        <v>43169.72</v>
      </c>
      <c r="V3952">
        <f t="shared" si="1216"/>
        <v>287160</v>
      </c>
      <c r="W3952" s="1" t="s">
        <v>155</v>
      </c>
      <c r="X3952" s="1" t="s">
        <v>1236</v>
      </c>
      <c r="Y3952" s="1" t="s">
        <v>156</v>
      </c>
      <c r="Z3952" s="3">
        <v>8107</v>
      </c>
      <c r="AA3952" s="4">
        <f t="shared" si="1235"/>
        <v>3295.62653</v>
      </c>
      <c r="AB3952" s="2">
        <f t="shared" si="1236"/>
        <v>3295.62653</v>
      </c>
      <c r="AC3952" s="4">
        <f>AD3952</f>
        <v>3295.62653</v>
      </c>
      <c r="AD3952" s="4">
        <f t="shared" si="1223"/>
        <v>3295.62653</v>
      </c>
      <c r="AE3952" s="4" t="s">
        <v>62</v>
      </c>
      <c r="AG3952" s="4" t="str">
        <f t="shared" si="1233"/>
        <v>Weight Captured Separately</v>
      </c>
      <c r="AI3952" t="e">
        <f t="shared" si="1218"/>
        <v>#N/A</v>
      </c>
      <c r="AJ3952" t="s">
        <v>81</v>
      </c>
      <c r="AK3952" s="2"/>
      <c r="AL3952" s="2" t="str">
        <f t="shared" si="1234"/>
        <v>Freight Included in Commodity Cost</v>
      </c>
      <c r="AM3952" s="4"/>
      <c r="AN3952" t="e">
        <f>VLOOKUP([1]!Tabelle13[[#This Row],[Vlookup this ID for freight costs]],$AL$2:$AL$6811,2,FALSE)</f>
        <v>#REF!</v>
      </c>
      <c r="AO3952">
        <f t="shared" si="1237"/>
        <v>20568.69380026</v>
      </c>
      <c r="AP3952">
        <v>93.07</v>
      </c>
      <c r="AQ3952">
        <v>93.07</v>
      </c>
      <c r="AR3952" s="4">
        <v>12</v>
      </c>
      <c r="AS3952" s="4">
        <v>10</v>
      </c>
      <c r="AT3952" s="4">
        <v>2010</v>
      </c>
      <c r="AU3952" s="4">
        <v>1</v>
      </c>
      <c r="AV3952" s="4">
        <v>2</v>
      </c>
      <c r="AW3952" s="4">
        <v>2011</v>
      </c>
      <c r="AX3952" t="str">
        <f t="shared" si="1220"/>
        <v>Delay</v>
      </c>
      <c r="AY3952">
        <f t="shared" si="1221"/>
        <v>112</v>
      </c>
    </row>
    <row r="3953" spans="1:51" x14ac:dyDescent="0.2">
      <c r="A3953" s="3">
        <v>15909</v>
      </c>
      <c r="B3953" s="1" t="s">
        <v>328</v>
      </c>
      <c r="C3953" s="1" t="s">
        <v>150</v>
      </c>
      <c r="D3953" s="1" t="s">
        <v>100</v>
      </c>
      <c r="E3953" s="1" t="s">
        <v>101</v>
      </c>
      <c r="F3953" s="1" t="s">
        <v>101</v>
      </c>
      <c r="G3953" s="13" t="s">
        <v>321</v>
      </c>
      <c r="H3953" s="12">
        <v>40070</v>
      </c>
      <c r="I3953" s="12" t="s">
        <v>2217</v>
      </c>
      <c r="J3953" s="12">
        <v>40095</v>
      </c>
      <c r="K3953" s="4">
        <v>1892</v>
      </c>
      <c r="L3953" s="1" t="s">
        <v>146</v>
      </c>
      <c r="M3953" s="1" t="s">
        <v>1920</v>
      </c>
      <c r="N3953" s="1" t="s">
        <v>167</v>
      </c>
      <c r="O3953" s="1" t="s">
        <v>93</v>
      </c>
      <c r="P3953">
        <v>30</v>
      </c>
      <c r="Q3953">
        <v>9612</v>
      </c>
      <c r="R3953">
        <v>183096.09</v>
      </c>
      <c r="S3953">
        <v>19.05</v>
      </c>
      <c r="T3953">
        <v>0.64</v>
      </c>
      <c r="U3953">
        <f t="shared" si="1215"/>
        <v>183108.6</v>
      </c>
      <c r="V3953">
        <f t="shared" si="1216"/>
        <v>288360</v>
      </c>
      <c r="W3953" s="1" t="s">
        <v>204</v>
      </c>
      <c r="X3953" s="1" t="s">
        <v>1236</v>
      </c>
      <c r="Y3953" s="1" t="s">
        <v>205</v>
      </c>
      <c r="Z3953" s="3">
        <v>16682</v>
      </c>
      <c r="AA3953" s="4">
        <f t="shared" si="1235"/>
        <v>3300.01629</v>
      </c>
      <c r="AB3953" s="2">
        <f t="shared" si="1236"/>
        <v>3300.01629</v>
      </c>
      <c r="AC3953" s="4">
        <f>AD3953</f>
        <v>3300.01629</v>
      </c>
      <c r="AD3953" s="4">
        <f t="shared" si="1223"/>
        <v>3300.01629</v>
      </c>
      <c r="AE3953" s="4" t="s">
        <v>62</v>
      </c>
      <c r="AG3953" s="4" t="str">
        <f t="shared" si="1233"/>
        <v>Weight Captured Separately</v>
      </c>
      <c r="AI3953" t="e">
        <f t="shared" si="1218"/>
        <v>#N/A</v>
      </c>
      <c r="AJ3953" t="s">
        <v>81</v>
      </c>
      <c r="AK3953" s="2"/>
      <c r="AL3953" s="2" t="str">
        <f t="shared" si="1234"/>
        <v>Freight Included in Commodity Cost</v>
      </c>
      <c r="AM3953" s="4"/>
      <c r="AN3953" t="e">
        <f>VLOOKUP([1]!Tabelle13[[#This Row],[Vlookup this ID for freight costs]],$AL$2:$AL$6811,2,FALSE)</f>
        <v>#REF!</v>
      </c>
      <c r="AO3953">
        <f t="shared" si="1237"/>
        <v>20596.094682179999</v>
      </c>
      <c r="AP3953">
        <v>358.87</v>
      </c>
      <c r="AQ3953">
        <v>358.87</v>
      </c>
      <c r="AR3953" s="4">
        <v>14</v>
      </c>
      <c r="AS3953" s="4">
        <v>9</v>
      </c>
      <c r="AT3953" s="4">
        <v>2009</v>
      </c>
      <c r="AU3953" s="4">
        <v>9</v>
      </c>
      <c r="AV3953" s="4">
        <v>10</v>
      </c>
      <c r="AW3953" s="4">
        <v>2009</v>
      </c>
      <c r="AX3953" t="str">
        <f t="shared" si="1220"/>
        <v>Delay</v>
      </c>
      <c r="AY3953">
        <f t="shared" si="1221"/>
        <v>25</v>
      </c>
    </row>
    <row r="3954" spans="1:51" x14ac:dyDescent="0.2">
      <c r="A3954" s="3">
        <v>5059</v>
      </c>
      <c r="B3954" s="1" t="s">
        <v>1918</v>
      </c>
      <c r="C3954" s="1" t="s">
        <v>150</v>
      </c>
      <c r="D3954" s="1" t="s">
        <v>100</v>
      </c>
      <c r="E3954" s="1" t="s">
        <v>53</v>
      </c>
      <c r="F3954" s="1" t="s">
        <v>53</v>
      </c>
      <c r="G3954" s="13" t="s">
        <v>1996</v>
      </c>
      <c r="H3954" s="12">
        <v>39989</v>
      </c>
      <c r="I3954" s="12" t="s">
        <v>2032</v>
      </c>
      <c r="J3954" s="12">
        <v>39918</v>
      </c>
      <c r="K3954" s="4">
        <v>1467</v>
      </c>
      <c r="L3954" s="1" t="s">
        <v>146</v>
      </c>
      <c r="M3954" s="1" t="s">
        <v>1920</v>
      </c>
      <c r="N3954" s="1" t="s">
        <v>171</v>
      </c>
      <c r="O3954" s="1" t="s">
        <v>93</v>
      </c>
      <c r="P3954">
        <v>60</v>
      </c>
      <c r="Q3954">
        <v>9620</v>
      </c>
      <c r="R3954">
        <v>68109.600000000006</v>
      </c>
      <c r="S3954">
        <v>7.08</v>
      </c>
      <c r="T3954">
        <v>0.12</v>
      </c>
      <c r="U3954">
        <f t="shared" si="1215"/>
        <v>68109.600000000006</v>
      </c>
      <c r="V3954">
        <f t="shared" si="1216"/>
        <v>577200</v>
      </c>
      <c r="W3954" s="1" t="s">
        <v>155</v>
      </c>
      <c r="X3954" s="1" t="s">
        <v>1236</v>
      </c>
      <c r="Y3954" s="1" t="s">
        <v>156</v>
      </c>
      <c r="Z3954" s="3">
        <v>8107</v>
      </c>
      <c r="AA3954" s="4">
        <f t="shared" si="1235"/>
        <v>3300.8942420000003</v>
      </c>
      <c r="AB3954" s="2">
        <f t="shared" si="1236"/>
        <v>3300.8942420000003</v>
      </c>
      <c r="AC3954" s="4">
        <f>AD3954</f>
        <v>4353.4471210000002</v>
      </c>
      <c r="AD3954" s="4">
        <f t="shared" si="1223"/>
        <v>4353.4471210000002</v>
      </c>
      <c r="AE3954" s="4" t="s">
        <v>62</v>
      </c>
      <c r="AG3954" s="4" t="str">
        <f t="shared" si="1233"/>
        <v>Weight Captured Separately</v>
      </c>
      <c r="AH3954" s="4">
        <v>11917</v>
      </c>
      <c r="AI3954">
        <f t="shared" si="1218"/>
        <v>6124</v>
      </c>
      <c r="AJ3954" t="s">
        <v>81</v>
      </c>
      <c r="AK3954" s="2"/>
      <c r="AL3954" s="2" t="str">
        <f t="shared" si="1234"/>
        <v>Freight Included in Commodity Cost</v>
      </c>
      <c r="AM3954" s="4"/>
      <c r="AN3954" t="e">
        <f>VLOOKUP([1]!Tabelle13[[#This Row],[Vlookup this ID for freight costs]],$AL$2:$AL$6811,2,FALSE)</f>
        <v>#REF!</v>
      </c>
      <c r="AO3954">
        <f t="shared" si="1237"/>
        <v>27171.609929282</v>
      </c>
      <c r="AP3954">
        <v>133.49</v>
      </c>
      <c r="AQ3954">
        <v>133.49</v>
      </c>
      <c r="AR3954" s="4">
        <v>25</v>
      </c>
      <c r="AS3954" s="4">
        <v>6</v>
      </c>
      <c r="AT3954" s="4">
        <v>2009</v>
      </c>
      <c r="AU3954" s="4">
        <v>15</v>
      </c>
      <c r="AV3954" s="4">
        <v>4</v>
      </c>
      <c r="AW3954" s="4">
        <v>2009</v>
      </c>
      <c r="AX3954" t="str">
        <f t="shared" si="1220"/>
        <v>No Delay</v>
      </c>
      <c r="AY3954">
        <f t="shared" si="1221"/>
        <v>0</v>
      </c>
    </row>
    <row r="3955" spans="1:51" x14ac:dyDescent="0.2">
      <c r="A3955" s="3">
        <v>83990</v>
      </c>
      <c r="B3955" s="1" t="s">
        <v>151</v>
      </c>
      <c r="C3955" s="1" t="s">
        <v>65</v>
      </c>
      <c r="D3955" s="1" t="s">
        <v>130</v>
      </c>
      <c r="E3955" s="1" t="s">
        <v>152</v>
      </c>
      <c r="F3955" s="1" t="s">
        <v>152</v>
      </c>
      <c r="G3955" s="13" t="s">
        <v>194</v>
      </c>
      <c r="H3955" s="12">
        <v>40287</v>
      </c>
      <c r="I3955" s="12" t="s">
        <v>377</v>
      </c>
      <c r="J3955" s="12">
        <v>40316</v>
      </c>
      <c r="K3955" s="4">
        <v>2423</v>
      </c>
      <c r="L3955" s="1" t="s">
        <v>146</v>
      </c>
      <c r="M3955" s="1" t="s">
        <v>132</v>
      </c>
      <c r="N3955" s="1" t="s">
        <v>238</v>
      </c>
      <c r="O3955" s="1" t="s">
        <v>93</v>
      </c>
      <c r="P3955">
        <v>30</v>
      </c>
      <c r="Q3955">
        <v>40148</v>
      </c>
      <c r="R3955">
        <v>401480</v>
      </c>
      <c r="S3955">
        <v>10</v>
      </c>
      <c r="T3955">
        <v>0.33</v>
      </c>
      <c r="U3955">
        <f t="shared" si="1215"/>
        <v>401480</v>
      </c>
      <c r="V3955">
        <f t="shared" si="1216"/>
        <v>1204440</v>
      </c>
      <c r="W3955" s="1" t="s">
        <v>160</v>
      </c>
      <c r="X3955" s="1" t="s">
        <v>1236</v>
      </c>
      <c r="Y3955" s="1" t="s">
        <v>161</v>
      </c>
      <c r="Z3955" s="3">
        <v>7348</v>
      </c>
      <c r="AA3955" s="4">
        <f t="shared" si="1222"/>
        <v>3312</v>
      </c>
      <c r="AB3955" s="4">
        <f xml:space="preserve"> 2244.740206  + 0.1097478*Q3955</f>
        <v>6650.8948804000011</v>
      </c>
      <c r="AC3955" s="4">
        <f>AF3955</f>
        <v>3312</v>
      </c>
      <c r="AD3955" s="4">
        <f t="shared" si="1223"/>
        <v>3312</v>
      </c>
      <c r="AE3955" s="4">
        <v>3312</v>
      </c>
      <c r="AF3955" s="4">
        <v>3312</v>
      </c>
      <c r="AG3955" s="4">
        <f t="shared" si="1233"/>
        <v>3312</v>
      </c>
      <c r="AI3955" t="e">
        <f t="shared" si="1218"/>
        <v>#N/A</v>
      </c>
      <c r="AJ3955">
        <v>9736.1</v>
      </c>
      <c r="AK3955" s="2">
        <v>9736.1</v>
      </c>
      <c r="AL3955" s="2">
        <f t="shared" si="1234"/>
        <v>9736.1</v>
      </c>
      <c r="AM3955" s="4"/>
      <c r="AN3955" t="e">
        <f>VLOOKUP([1]!Tabelle13[[#This Row],[Vlookup this ID for freight costs]],$AL$2:$AL$6811,2,FALSE)</f>
        <v>#REF!</v>
      </c>
      <c r="AP3955">
        <v>865.59</v>
      </c>
      <c r="AQ3955">
        <v>865.59</v>
      </c>
      <c r="AR3955" s="4">
        <v>19</v>
      </c>
      <c r="AS3955" s="4">
        <v>4</v>
      </c>
      <c r="AT3955" s="4">
        <v>2010</v>
      </c>
      <c r="AU3955" s="4">
        <v>18</v>
      </c>
      <c r="AV3955" s="4">
        <v>5</v>
      </c>
      <c r="AW3955" s="4">
        <v>2010</v>
      </c>
      <c r="AX3955" t="str">
        <f t="shared" si="1220"/>
        <v>Delay</v>
      </c>
      <c r="AY3955">
        <f t="shared" si="1221"/>
        <v>29</v>
      </c>
    </row>
    <row r="3956" spans="1:51" x14ac:dyDescent="0.2">
      <c r="A3956" s="3">
        <v>18129</v>
      </c>
      <c r="B3956" s="1" t="s">
        <v>168</v>
      </c>
      <c r="C3956" s="1" t="s">
        <v>150</v>
      </c>
      <c r="D3956" s="1" t="s">
        <v>100</v>
      </c>
      <c r="E3956" s="1" t="s">
        <v>253</v>
      </c>
      <c r="F3956" s="1" t="s">
        <v>253</v>
      </c>
      <c r="G3956" s="13" t="s">
        <v>502</v>
      </c>
      <c r="H3956" s="12">
        <v>40788</v>
      </c>
      <c r="I3956" s="12" t="s">
        <v>502</v>
      </c>
      <c r="J3956" s="12">
        <v>40788</v>
      </c>
      <c r="K3956" s="4">
        <v>3396</v>
      </c>
      <c r="L3956" s="1" t="s">
        <v>146</v>
      </c>
      <c r="M3956" s="1" t="s">
        <v>170</v>
      </c>
      <c r="N3956" s="1" t="s">
        <v>218</v>
      </c>
      <c r="O3956" s="1" t="s">
        <v>93</v>
      </c>
      <c r="P3956">
        <v>90</v>
      </c>
      <c r="Q3956">
        <v>25000</v>
      </c>
      <c r="R3956">
        <v>204250</v>
      </c>
      <c r="S3956">
        <v>8.17</v>
      </c>
      <c r="T3956">
        <v>0.09</v>
      </c>
      <c r="U3956">
        <f t="shared" si="1215"/>
        <v>204250</v>
      </c>
      <c r="V3956">
        <f t="shared" si="1216"/>
        <v>2250000</v>
      </c>
      <c r="W3956" s="1" t="s">
        <v>155</v>
      </c>
      <c r="X3956" s="1" t="s">
        <v>1236</v>
      </c>
      <c r="Y3956" s="1" t="s">
        <v>156</v>
      </c>
      <c r="Z3956" s="3">
        <v>8107</v>
      </c>
      <c r="AA3956" s="4">
        <f t="shared" si="1222"/>
        <v>3313</v>
      </c>
      <c r="AB3956" s="4">
        <f xml:space="preserve"> 2244.740206  + 0.1097478*Q3956</f>
        <v>4988.4352060000001</v>
      </c>
      <c r="AC3956" s="4">
        <f>AF3956</f>
        <v>3313</v>
      </c>
      <c r="AD3956" s="4">
        <f t="shared" si="1223"/>
        <v>8540.25</v>
      </c>
      <c r="AE3956" s="4">
        <v>3313</v>
      </c>
      <c r="AF3956" s="4">
        <v>3313</v>
      </c>
      <c r="AG3956" s="4">
        <f t="shared" si="1233"/>
        <v>3313</v>
      </c>
      <c r="AI3956" t="e">
        <f t="shared" si="1218"/>
        <v>#N/A</v>
      </c>
      <c r="AJ3956">
        <v>4689.6000000000004</v>
      </c>
      <c r="AK3956" s="2">
        <v>4689.6000000000004</v>
      </c>
      <c r="AL3956" s="2">
        <f t="shared" si="1234"/>
        <v>4689.6000000000004</v>
      </c>
      <c r="AM3956" s="4"/>
      <c r="AN3956" t="e">
        <f>VLOOKUP([1]!Tabelle13[[#This Row],[Vlookup this ID for freight costs]],$AL$2:$AL$6811,2,FALSE)</f>
        <v>#REF!</v>
      </c>
      <c r="AP3956">
        <v>337.01</v>
      </c>
      <c r="AQ3956">
        <v>337.01</v>
      </c>
      <c r="AR3956" s="4">
        <v>2</v>
      </c>
      <c r="AS3956" s="4">
        <v>9</v>
      </c>
      <c r="AT3956" s="4">
        <v>2011</v>
      </c>
      <c r="AU3956" s="4">
        <v>2</v>
      </c>
      <c r="AV3956" s="4">
        <v>9</v>
      </c>
      <c r="AW3956" s="4">
        <v>2011</v>
      </c>
      <c r="AX3956" t="str">
        <f t="shared" si="1220"/>
        <v>No Delay</v>
      </c>
      <c r="AY3956">
        <f t="shared" si="1221"/>
        <v>0</v>
      </c>
    </row>
    <row r="3957" spans="1:51" x14ac:dyDescent="0.2">
      <c r="A3957" s="3">
        <v>45287</v>
      </c>
      <c r="B3957" s="1" t="s">
        <v>168</v>
      </c>
      <c r="C3957" s="1" t="s">
        <v>150</v>
      </c>
      <c r="D3957" s="1" t="s">
        <v>100</v>
      </c>
      <c r="E3957" s="1" t="s">
        <v>253</v>
      </c>
      <c r="F3957" s="1" t="s">
        <v>253</v>
      </c>
      <c r="G3957" s="13" t="s">
        <v>1848</v>
      </c>
      <c r="H3957" s="12">
        <v>40800</v>
      </c>
      <c r="I3957" s="12" t="s">
        <v>1848</v>
      </c>
      <c r="J3957" s="12">
        <v>40800</v>
      </c>
      <c r="K3957" s="4">
        <v>3434</v>
      </c>
      <c r="L3957" s="1" t="s">
        <v>146</v>
      </c>
      <c r="M3957" s="1" t="s">
        <v>170</v>
      </c>
      <c r="N3957" s="1" t="s">
        <v>218</v>
      </c>
      <c r="O3957" s="1" t="s">
        <v>93</v>
      </c>
      <c r="P3957">
        <v>90</v>
      </c>
      <c r="Q3957">
        <v>25000</v>
      </c>
      <c r="R3957">
        <v>204250</v>
      </c>
      <c r="S3957">
        <v>8.17</v>
      </c>
      <c r="T3957">
        <v>0.09</v>
      </c>
      <c r="U3957">
        <f t="shared" si="1215"/>
        <v>204250</v>
      </c>
      <c r="V3957">
        <f t="shared" si="1216"/>
        <v>2250000</v>
      </c>
      <c r="W3957" s="1" t="s">
        <v>155</v>
      </c>
      <c r="X3957" s="1" t="s">
        <v>1236</v>
      </c>
      <c r="Y3957" s="1" t="s">
        <v>156</v>
      </c>
      <c r="Z3957" s="3">
        <v>8107</v>
      </c>
      <c r="AA3957" s="4">
        <f t="shared" si="1222"/>
        <v>3313</v>
      </c>
      <c r="AB3957" s="4">
        <f xml:space="preserve"> 2244.740206  + 0.1097478*Q3957</f>
        <v>4988.4352060000001</v>
      </c>
      <c r="AC3957" s="4">
        <f>AF3957</f>
        <v>3313</v>
      </c>
      <c r="AD3957" s="4">
        <f t="shared" si="1223"/>
        <v>8540.25</v>
      </c>
      <c r="AE3957" s="4">
        <v>3313</v>
      </c>
      <c r="AF3957" s="4">
        <v>3313</v>
      </c>
      <c r="AG3957" s="4">
        <f t="shared" si="1233"/>
        <v>3313</v>
      </c>
      <c r="AI3957" t="e">
        <f t="shared" si="1218"/>
        <v>#N/A</v>
      </c>
      <c r="AJ3957">
        <v>5192.74</v>
      </c>
      <c r="AK3957" s="2">
        <v>5192.74</v>
      </c>
      <c r="AL3957" s="2">
        <f t="shared" si="1234"/>
        <v>5192.74</v>
      </c>
      <c r="AM3957" s="4"/>
      <c r="AN3957" t="e">
        <f>VLOOKUP([1]!Tabelle13[[#This Row],[Vlookup this ID for freight costs]],$AL$2:$AL$6811,2,FALSE)</f>
        <v>#REF!</v>
      </c>
      <c r="AP3957">
        <v>337.01</v>
      </c>
      <c r="AQ3957">
        <v>337.01</v>
      </c>
      <c r="AR3957" s="4">
        <v>14</v>
      </c>
      <c r="AS3957" s="4">
        <v>9</v>
      </c>
      <c r="AT3957" s="4">
        <v>2011</v>
      </c>
      <c r="AU3957" s="4">
        <v>14</v>
      </c>
      <c r="AV3957" s="4">
        <v>9</v>
      </c>
      <c r="AW3957" s="4">
        <v>2011</v>
      </c>
      <c r="AX3957" t="str">
        <f t="shared" si="1220"/>
        <v>No Delay</v>
      </c>
      <c r="AY3957">
        <f t="shared" si="1221"/>
        <v>0</v>
      </c>
    </row>
    <row r="3958" spans="1:51" x14ac:dyDescent="0.2">
      <c r="A3958" s="3">
        <v>22595</v>
      </c>
      <c r="B3958" s="1" t="s">
        <v>215</v>
      </c>
      <c r="C3958" s="1" t="s">
        <v>89</v>
      </c>
      <c r="D3958" s="1" t="s">
        <v>266</v>
      </c>
      <c r="E3958" s="1" t="s">
        <v>253</v>
      </c>
      <c r="F3958" s="1" t="s">
        <v>253</v>
      </c>
      <c r="G3958" s="13" t="s">
        <v>1265</v>
      </c>
      <c r="H3958" s="12">
        <v>40991</v>
      </c>
      <c r="I3958" s="12" t="s">
        <v>1265</v>
      </c>
      <c r="J3958" s="12">
        <v>40991</v>
      </c>
      <c r="K3958" s="4">
        <v>3823</v>
      </c>
      <c r="L3958" s="1" t="s">
        <v>146</v>
      </c>
      <c r="M3958" s="1" t="s">
        <v>423</v>
      </c>
      <c r="N3958" s="1" t="s">
        <v>392</v>
      </c>
      <c r="O3958" s="1" t="s">
        <v>393</v>
      </c>
      <c r="P3958">
        <v>120</v>
      </c>
      <c r="Q3958">
        <v>9800</v>
      </c>
      <c r="R3958">
        <v>302036</v>
      </c>
      <c r="S3958">
        <v>30.82</v>
      </c>
      <c r="T3958">
        <v>0.26</v>
      </c>
      <c r="U3958">
        <f t="shared" si="1215"/>
        <v>302036</v>
      </c>
      <c r="V3958">
        <f t="shared" si="1216"/>
        <v>1176000</v>
      </c>
      <c r="W3958" s="1" t="s">
        <v>394</v>
      </c>
      <c r="X3958" s="1" t="s">
        <v>112</v>
      </c>
      <c r="Y3958" s="1" t="s">
        <v>112</v>
      </c>
      <c r="Z3958" s="3">
        <v>7688</v>
      </c>
      <c r="AA3958" s="4">
        <f>AB3958</f>
        <v>3320.648162</v>
      </c>
      <c r="AB3958" s="2">
        <f>2245.156962+0.109744*Q3958</f>
        <v>3320.648162</v>
      </c>
      <c r="AC3958" s="4">
        <f>AD3958</f>
        <v>3320.648162</v>
      </c>
      <c r="AD3958" s="4">
        <f t="shared" si="1223"/>
        <v>3320.648162</v>
      </c>
      <c r="AE3958" s="4" t="s">
        <v>62</v>
      </c>
      <c r="AG3958" s="4" t="str">
        <f t="shared" si="1233"/>
        <v>Weight Captured Separately</v>
      </c>
      <c r="AI3958" t="e">
        <f t="shared" si="1218"/>
        <v>#N/A</v>
      </c>
      <c r="AJ3958" t="s">
        <v>63</v>
      </c>
      <c r="AK3958" s="2"/>
      <c r="AL3958" s="2" t="str">
        <f t="shared" si="1234"/>
        <v>Invoiced Separately</v>
      </c>
      <c r="AM3958" s="4"/>
      <c r="AN3958" t="e">
        <f>VLOOKUP([1]!Tabelle13[[#This Row],[Vlookup this ID for freight costs]],$AL$2:$AL$6811,2,FALSE)</f>
        <v>#REF!</v>
      </c>
      <c r="AO3958">
        <f>IF(AK:AK="",AC:AC*6.242+1.383 -2.844 + 3.145 -2.265  -2.026,AK:AK)</f>
        <v>20724.878827204</v>
      </c>
      <c r="AP3958">
        <v>498.36</v>
      </c>
      <c r="AQ3958">
        <v>498.36</v>
      </c>
      <c r="AR3958" s="4">
        <v>23</v>
      </c>
      <c r="AS3958" s="4">
        <v>4</v>
      </c>
      <c r="AT3958" s="4">
        <v>2012</v>
      </c>
      <c r="AU3958" s="4">
        <v>23</v>
      </c>
      <c r="AV3958" s="4">
        <v>4</v>
      </c>
      <c r="AW3958" s="4">
        <v>2012</v>
      </c>
      <c r="AX3958" t="str">
        <f t="shared" si="1220"/>
        <v>No Delay</v>
      </c>
      <c r="AY3958">
        <f t="shared" si="1221"/>
        <v>0</v>
      </c>
    </row>
    <row r="3959" spans="1:51" x14ac:dyDescent="0.2">
      <c r="A3959" s="3">
        <v>86206</v>
      </c>
      <c r="B3959" s="1" t="s">
        <v>151</v>
      </c>
      <c r="C3959" s="1" t="s">
        <v>65</v>
      </c>
      <c r="D3959" s="1" t="s">
        <v>130</v>
      </c>
      <c r="E3959" s="1" t="s">
        <v>53</v>
      </c>
      <c r="F3959" s="1" t="s">
        <v>53</v>
      </c>
      <c r="G3959" s="13" t="s">
        <v>1529</v>
      </c>
      <c r="H3959" s="12">
        <v>42157</v>
      </c>
      <c r="I3959" s="12" t="s">
        <v>2218</v>
      </c>
      <c r="J3959" s="12">
        <v>42179</v>
      </c>
      <c r="K3959" s="4">
        <v>6643</v>
      </c>
      <c r="L3959" s="1" t="s">
        <v>146</v>
      </c>
      <c r="M3959" s="1" t="s">
        <v>132</v>
      </c>
      <c r="N3959" s="1" t="s">
        <v>275</v>
      </c>
      <c r="O3959" s="1" t="s">
        <v>93</v>
      </c>
      <c r="P3959">
        <v>60</v>
      </c>
      <c r="Q3959">
        <v>37742</v>
      </c>
      <c r="R3959">
        <v>246077.84</v>
      </c>
      <c r="S3959">
        <v>6.52</v>
      </c>
      <c r="T3959">
        <v>0.11</v>
      </c>
      <c r="U3959">
        <f t="shared" si="1215"/>
        <v>246077.84</v>
      </c>
      <c r="V3959">
        <f t="shared" si="1216"/>
        <v>2264520</v>
      </c>
      <c r="W3959" s="1" t="s">
        <v>160</v>
      </c>
      <c r="X3959" s="1" t="s">
        <v>1236</v>
      </c>
      <c r="Y3959" s="1" t="s">
        <v>161</v>
      </c>
      <c r="Z3959" s="3">
        <v>7348</v>
      </c>
      <c r="AA3959" s="4">
        <f t="shared" si="1222"/>
        <v>3322</v>
      </c>
      <c r="AB3959" s="4">
        <f t="shared" ref="AB3959:AB3971" si="1238" xml:space="preserve"> 2244.740206  + 0.1097478*Q3959</f>
        <v>6386.8416735999999</v>
      </c>
      <c r="AC3959" s="4">
        <f t="shared" ref="AC3959:AC3971" si="1239">AF3959</f>
        <v>3322</v>
      </c>
      <c r="AD3959" s="4">
        <f t="shared" si="1223"/>
        <v>3322</v>
      </c>
      <c r="AE3959" s="4">
        <v>3322</v>
      </c>
      <c r="AF3959" s="4">
        <v>3322</v>
      </c>
      <c r="AG3959" s="4">
        <f t="shared" si="1233"/>
        <v>3322</v>
      </c>
      <c r="AI3959" t="e">
        <f t="shared" si="1218"/>
        <v>#N/A</v>
      </c>
      <c r="AJ3959">
        <v>21533.88</v>
      </c>
      <c r="AK3959" s="2">
        <v>21533.88</v>
      </c>
      <c r="AL3959" s="2">
        <f t="shared" si="1234"/>
        <v>21533.88</v>
      </c>
      <c r="AM3959" s="4"/>
      <c r="AN3959" t="e">
        <f>VLOOKUP([1]!Tabelle13[[#This Row],[Vlookup this ID for freight costs]],$AL$2:$AL$6811,2,FALSE)</f>
        <v>#REF!</v>
      </c>
      <c r="AP3959">
        <v>289.63</v>
      </c>
      <c r="AQ3959">
        <v>289.63</v>
      </c>
      <c r="AR3959" s="4">
        <v>2</v>
      </c>
      <c r="AS3959" s="4">
        <v>6</v>
      </c>
      <c r="AT3959" s="4">
        <v>2015</v>
      </c>
      <c r="AU3959" s="4">
        <v>24</v>
      </c>
      <c r="AV3959" s="4">
        <v>6</v>
      </c>
      <c r="AW3959" s="4">
        <v>2015</v>
      </c>
      <c r="AX3959" t="str">
        <f t="shared" si="1220"/>
        <v>Delay</v>
      </c>
      <c r="AY3959">
        <f t="shared" si="1221"/>
        <v>22</v>
      </c>
    </row>
    <row r="3960" spans="1:51" x14ac:dyDescent="0.2">
      <c r="A3960" s="3">
        <v>82701</v>
      </c>
      <c r="B3960" s="1" t="s">
        <v>172</v>
      </c>
      <c r="C3960" s="1" t="s">
        <v>114</v>
      </c>
      <c r="D3960" s="1" t="s">
        <v>130</v>
      </c>
      <c r="E3960" s="1" t="s">
        <v>101</v>
      </c>
      <c r="F3960" s="1" t="s">
        <v>101</v>
      </c>
      <c r="G3960" s="13" t="s">
        <v>1095</v>
      </c>
      <c r="H3960" s="12">
        <v>41886</v>
      </c>
      <c r="I3960" s="12" t="s">
        <v>694</v>
      </c>
      <c r="J3960" s="12">
        <v>41918</v>
      </c>
      <c r="K3960" s="4">
        <v>5999</v>
      </c>
      <c r="L3960" s="1" t="s">
        <v>146</v>
      </c>
      <c r="M3960" s="1" t="s">
        <v>132</v>
      </c>
      <c r="N3960" s="1" t="s">
        <v>275</v>
      </c>
      <c r="O3960" s="1" t="s">
        <v>93</v>
      </c>
      <c r="P3960">
        <v>60</v>
      </c>
      <c r="Q3960">
        <v>36852</v>
      </c>
      <c r="R3960">
        <v>240275.04</v>
      </c>
      <c r="S3960">
        <v>6.52</v>
      </c>
      <c r="T3960">
        <v>0.11</v>
      </c>
      <c r="U3960">
        <f t="shared" si="1215"/>
        <v>240275.03999999998</v>
      </c>
      <c r="V3960">
        <f t="shared" si="1216"/>
        <v>2211120</v>
      </c>
      <c r="W3960" s="1" t="s">
        <v>204</v>
      </c>
      <c r="X3960" s="1" t="s">
        <v>1236</v>
      </c>
      <c r="Y3960" s="1" t="s">
        <v>205</v>
      </c>
      <c r="Z3960" s="3">
        <v>14286</v>
      </c>
      <c r="AA3960" s="4">
        <f t="shared" si="1222"/>
        <v>3324</v>
      </c>
      <c r="AB3960" s="4">
        <f t="shared" si="1238"/>
        <v>6289.1661316</v>
      </c>
      <c r="AC3960" s="4">
        <f t="shared" si="1239"/>
        <v>3324</v>
      </c>
      <c r="AD3960" s="4">
        <f t="shared" si="1223"/>
        <v>3324</v>
      </c>
      <c r="AE3960" s="4">
        <v>3324</v>
      </c>
      <c r="AF3960" s="4">
        <v>3324</v>
      </c>
      <c r="AG3960" s="4">
        <f t="shared" si="1233"/>
        <v>3324</v>
      </c>
      <c r="AI3960" t="e">
        <f t="shared" si="1218"/>
        <v>#N/A</v>
      </c>
      <c r="AJ3960">
        <v>4266.62</v>
      </c>
      <c r="AK3960" s="2">
        <v>4266.62</v>
      </c>
      <c r="AL3960" s="2">
        <f t="shared" si="1234"/>
        <v>4266.62</v>
      </c>
      <c r="AM3960" s="4"/>
      <c r="AN3960" t="e">
        <f>VLOOKUP([1]!Tabelle13[[#This Row],[Vlookup this ID for freight costs]],$AL$2:$AL$6811,2,FALSE)</f>
        <v>#REF!</v>
      </c>
      <c r="AP3960">
        <v>247</v>
      </c>
      <c r="AQ3960">
        <v>247</v>
      </c>
      <c r="AR3960" s="4">
        <v>4</v>
      </c>
      <c r="AS3960" s="4">
        <v>9</v>
      </c>
      <c r="AT3960" s="4">
        <v>2014</v>
      </c>
      <c r="AU3960" s="4">
        <v>6</v>
      </c>
      <c r="AV3960" s="4">
        <v>10</v>
      </c>
      <c r="AW3960" s="4">
        <v>2014</v>
      </c>
      <c r="AX3960" t="str">
        <f t="shared" si="1220"/>
        <v>Delay</v>
      </c>
      <c r="AY3960">
        <f t="shared" si="1221"/>
        <v>32</v>
      </c>
    </row>
    <row r="3961" spans="1:51" x14ac:dyDescent="0.2">
      <c r="A3961" s="3">
        <v>86268</v>
      </c>
      <c r="B3961" s="1" t="s">
        <v>172</v>
      </c>
      <c r="C3961" s="1" t="s">
        <v>114</v>
      </c>
      <c r="D3961" s="1" t="s">
        <v>130</v>
      </c>
      <c r="E3961" s="1" t="s">
        <v>101</v>
      </c>
      <c r="F3961" s="1" t="s">
        <v>101</v>
      </c>
      <c r="G3961" s="13" t="s">
        <v>257</v>
      </c>
      <c r="H3961" s="12">
        <v>40252</v>
      </c>
      <c r="I3961" s="12" t="s">
        <v>1108</v>
      </c>
      <c r="J3961" s="12">
        <v>40242</v>
      </c>
      <c r="K3961" s="4">
        <v>2224</v>
      </c>
      <c r="L3961" s="1" t="s">
        <v>146</v>
      </c>
      <c r="M3961" s="1" t="s">
        <v>132</v>
      </c>
      <c r="N3961" s="1" t="s">
        <v>178</v>
      </c>
      <c r="O3961" s="1" t="s">
        <v>93</v>
      </c>
      <c r="P3961">
        <v>60</v>
      </c>
      <c r="Q3961">
        <v>60683</v>
      </c>
      <c r="R3961">
        <v>456942.99</v>
      </c>
      <c r="S3961">
        <v>7.53</v>
      </c>
      <c r="T3961">
        <v>0.13</v>
      </c>
      <c r="U3961">
        <f t="shared" si="1215"/>
        <v>456942.99</v>
      </c>
      <c r="V3961">
        <f t="shared" si="1216"/>
        <v>3640980</v>
      </c>
      <c r="W3961" s="1" t="s">
        <v>179</v>
      </c>
      <c r="X3961" s="1" t="s">
        <v>1236</v>
      </c>
      <c r="Y3961" s="1" t="s">
        <v>156</v>
      </c>
      <c r="Z3961" s="3">
        <v>14240</v>
      </c>
      <c r="AA3961" s="4">
        <f t="shared" si="1222"/>
        <v>3325</v>
      </c>
      <c r="AB3961" s="4">
        <f t="shared" si="1238"/>
        <v>8904.5659534000006</v>
      </c>
      <c r="AC3961" s="4">
        <f t="shared" si="1239"/>
        <v>3325</v>
      </c>
      <c r="AD3961" s="4">
        <f t="shared" si="1223"/>
        <v>3325</v>
      </c>
      <c r="AE3961" s="4">
        <v>3325</v>
      </c>
      <c r="AF3961" s="4">
        <v>3325</v>
      </c>
      <c r="AG3961" s="4">
        <f t="shared" si="1233"/>
        <v>3325</v>
      </c>
      <c r="AI3961" t="e">
        <f t="shared" si="1218"/>
        <v>#N/A</v>
      </c>
      <c r="AJ3961">
        <v>3379.64</v>
      </c>
      <c r="AK3961" s="2">
        <v>3379.64</v>
      </c>
      <c r="AL3961" s="2">
        <f t="shared" si="1234"/>
        <v>3379.64</v>
      </c>
      <c r="AM3961" s="4"/>
      <c r="AN3961" t="e">
        <f>VLOOKUP([1]!Tabelle13[[#This Row],[Vlookup this ID for freight costs]],$AL$2:$AL$6811,2,FALSE)</f>
        <v>#REF!</v>
      </c>
      <c r="AP3961">
        <v>895.61</v>
      </c>
      <c r="AQ3961">
        <v>895.61</v>
      </c>
      <c r="AR3961" s="4">
        <v>15</v>
      </c>
      <c r="AS3961" s="4">
        <v>4</v>
      </c>
      <c r="AT3961" s="4">
        <v>2010</v>
      </c>
      <c r="AU3961" s="4">
        <v>5</v>
      </c>
      <c r="AV3961" s="4">
        <v>4</v>
      </c>
      <c r="AW3961" s="4">
        <v>2010</v>
      </c>
      <c r="AX3961" t="str">
        <f t="shared" si="1220"/>
        <v>No Delay</v>
      </c>
      <c r="AY3961">
        <f t="shared" si="1221"/>
        <v>0</v>
      </c>
    </row>
    <row r="3962" spans="1:51" x14ac:dyDescent="0.2">
      <c r="A3962" s="3">
        <v>85260</v>
      </c>
      <c r="B3962" s="1" t="s">
        <v>151</v>
      </c>
      <c r="C3962" s="1" t="s">
        <v>65</v>
      </c>
      <c r="D3962" s="1" t="s">
        <v>130</v>
      </c>
      <c r="E3962" s="1" t="s">
        <v>152</v>
      </c>
      <c r="F3962" s="1" t="s">
        <v>152</v>
      </c>
      <c r="G3962" s="13" t="s">
        <v>1148</v>
      </c>
      <c r="H3962" s="12">
        <v>41123</v>
      </c>
      <c r="I3962" s="12" t="s">
        <v>1729</v>
      </c>
      <c r="J3962" s="12">
        <v>41029</v>
      </c>
      <c r="K3962" s="4">
        <v>3886</v>
      </c>
      <c r="L3962" s="1" t="s">
        <v>146</v>
      </c>
      <c r="M3962" s="1" t="s">
        <v>132</v>
      </c>
      <c r="N3962" s="1" t="s">
        <v>238</v>
      </c>
      <c r="O3962" s="1" t="s">
        <v>93</v>
      </c>
      <c r="P3962">
        <v>30</v>
      </c>
      <c r="Q3962">
        <v>39680</v>
      </c>
      <c r="R3962">
        <v>219827.20000000001</v>
      </c>
      <c r="S3962">
        <v>5.54</v>
      </c>
      <c r="T3962">
        <v>0.18</v>
      </c>
      <c r="U3962">
        <f t="shared" si="1215"/>
        <v>219827.20000000001</v>
      </c>
      <c r="V3962">
        <f t="shared" si="1216"/>
        <v>1190400</v>
      </c>
      <c r="W3962" s="1" t="s">
        <v>160</v>
      </c>
      <c r="X3962" s="1" t="s">
        <v>1236</v>
      </c>
      <c r="Y3962" s="1" t="s">
        <v>161</v>
      </c>
      <c r="Z3962" s="3">
        <v>7348</v>
      </c>
      <c r="AA3962" s="4">
        <f t="shared" si="1222"/>
        <v>3329</v>
      </c>
      <c r="AB3962" s="4">
        <f t="shared" si="1238"/>
        <v>6599.5329099999999</v>
      </c>
      <c r="AC3962" s="4">
        <f t="shared" si="1239"/>
        <v>3329</v>
      </c>
      <c r="AD3962" s="4">
        <f t="shared" si="1223"/>
        <v>3329</v>
      </c>
      <c r="AE3962" s="4">
        <v>3329</v>
      </c>
      <c r="AF3962" s="4">
        <v>3329</v>
      </c>
      <c r="AG3962" s="4">
        <f t="shared" si="1233"/>
        <v>3329</v>
      </c>
      <c r="AI3962" t="e">
        <f t="shared" si="1218"/>
        <v>#N/A</v>
      </c>
      <c r="AJ3962">
        <v>27441.25</v>
      </c>
      <c r="AK3962" s="2">
        <v>27441.25</v>
      </c>
      <c r="AL3962" s="2">
        <f t="shared" si="1234"/>
        <v>27441.25</v>
      </c>
      <c r="AM3962" s="4"/>
      <c r="AN3962" t="e">
        <f>VLOOKUP([1]!Tabelle13[[#This Row],[Vlookup this ID for freight costs]],$AL$2:$AL$6811,2,FALSE)</f>
        <v>#REF!</v>
      </c>
      <c r="AP3962">
        <v>308.2</v>
      </c>
      <c r="AQ3962">
        <v>308.2</v>
      </c>
      <c r="AR3962" s="4">
        <v>2</v>
      </c>
      <c r="AS3962" s="4">
        <v>8</v>
      </c>
      <c r="AT3962" s="4">
        <v>2012</v>
      </c>
      <c r="AU3962" s="4">
        <v>30</v>
      </c>
      <c r="AV3962" s="4">
        <v>4</v>
      </c>
      <c r="AW3962" s="4">
        <v>2012</v>
      </c>
      <c r="AX3962" t="str">
        <f t="shared" si="1220"/>
        <v>No Delay</v>
      </c>
      <c r="AY3962">
        <f t="shared" si="1221"/>
        <v>0</v>
      </c>
    </row>
    <row r="3963" spans="1:51" x14ac:dyDescent="0.2">
      <c r="A3963" s="3">
        <v>11970</v>
      </c>
      <c r="B3963" s="1" t="s">
        <v>88</v>
      </c>
      <c r="C3963" s="1" t="s">
        <v>89</v>
      </c>
      <c r="D3963" s="1" t="s">
        <v>130</v>
      </c>
      <c r="E3963" s="1" t="s">
        <v>53</v>
      </c>
      <c r="F3963" s="1" t="s">
        <v>53</v>
      </c>
      <c r="G3963" s="13" t="s">
        <v>2219</v>
      </c>
      <c r="H3963" s="12">
        <v>39975</v>
      </c>
      <c r="I3963" s="12" t="s">
        <v>2219</v>
      </c>
      <c r="J3963" s="12">
        <v>39975</v>
      </c>
      <c r="K3963" s="4">
        <v>1592</v>
      </c>
      <c r="L3963" s="1" t="s">
        <v>146</v>
      </c>
      <c r="M3963" s="1" t="s">
        <v>132</v>
      </c>
      <c r="N3963" s="1" t="s">
        <v>218</v>
      </c>
      <c r="O3963" s="1" t="s">
        <v>93</v>
      </c>
      <c r="P3963">
        <v>90</v>
      </c>
      <c r="Q3963">
        <v>1680</v>
      </c>
      <c r="R3963">
        <v>25636.799999999999</v>
      </c>
      <c r="S3963">
        <v>15.26</v>
      </c>
      <c r="T3963">
        <v>0.17</v>
      </c>
      <c r="U3963">
        <f t="shared" si="1215"/>
        <v>25636.799999999999</v>
      </c>
      <c r="V3963">
        <f t="shared" si="1216"/>
        <v>151200</v>
      </c>
      <c r="W3963" s="1" t="s">
        <v>155</v>
      </c>
      <c r="X3963" s="1" t="s">
        <v>1236</v>
      </c>
      <c r="Y3963" s="1" t="s">
        <v>156</v>
      </c>
      <c r="Z3963" s="3">
        <v>9211</v>
      </c>
      <c r="AA3963" s="4">
        <f t="shared" si="1222"/>
        <v>3337</v>
      </c>
      <c r="AB3963" s="4">
        <f t="shared" si="1238"/>
        <v>2429.1165099999998</v>
      </c>
      <c r="AC3963" s="4">
        <f t="shared" si="1239"/>
        <v>3337</v>
      </c>
      <c r="AD3963" s="4">
        <f t="shared" si="1223"/>
        <v>5339</v>
      </c>
      <c r="AE3963" s="4">
        <v>3337</v>
      </c>
      <c r="AF3963" s="4">
        <v>3337</v>
      </c>
      <c r="AG3963" s="4">
        <f t="shared" si="1233"/>
        <v>3337</v>
      </c>
      <c r="AH3963" s="4">
        <v>83708</v>
      </c>
      <c r="AI3963">
        <f t="shared" si="1218"/>
        <v>19158</v>
      </c>
      <c r="AJ3963">
        <v>9936.9599999999991</v>
      </c>
      <c r="AK3963" s="2">
        <v>9936.9599999999991</v>
      </c>
      <c r="AL3963" s="2">
        <f t="shared" si="1234"/>
        <v>9936.9599999999991</v>
      </c>
      <c r="AM3963" s="4"/>
      <c r="AN3963" t="e">
        <f>VLOOKUP([1]!Tabelle13[[#This Row],[Vlookup this ID for freight costs]],$AL$2:$AL$6811,2,FALSE)</f>
        <v>#REF!</v>
      </c>
      <c r="AP3963">
        <v>50.25</v>
      </c>
      <c r="AQ3963">
        <v>50.25</v>
      </c>
      <c r="AR3963" s="4">
        <v>11</v>
      </c>
      <c r="AS3963" s="4">
        <v>6</v>
      </c>
      <c r="AT3963" s="4">
        <v>2009</v>
      </c>
      <c r="AU3963" s="4">
        <v>11</v>
      </c>
      <c r="AV3963" s="4">
        <v>6</v>
      </c>
      <c r="AW3963" s="4">
        <v>2009</v>
      </c>
      <c r="AX3963" t="str">
        <f t="shared" si="1220"/>
        <v>No Delay</v>
      </c>
      <c r="AY3963">
        <f t="shared" si="1221"/>
        <v>0</v>
      </c>
    </row>
    <row r="3964" spans="1:51" x14ac:dyDescent="0.2">
      <c r="A3964" s="3">
        <v>12283</v>
      </c>
      <c r="B3964" s="1" t="s">
        <v>88</v>
      </c>
      <c r="C3964" s="1" t="s">
        <v>89</v>
      </c>
      <c r="D3964" s="1" t="s">
        <v>130</v>
      </c>
      <c r="E3964" s="1" t="s">
        <v>53</v>
      </c>
      <c r="F3964" s="1" t="s">
        <v>53</v>
      </c>
      <c r="G3964" s="13" t="s">
        <v>2219</v>
      </c>
      <c r="H3964" s="12">
        <v>39975</v>
      </c>
      <c r="I3964" s="12" t="s">
        <v>2219</v>
      </c>
      <c r="J3964" s="12">
        <v>39975</v>
      </c>
      <c r="K3964" s="4">
        <v>1593</v>
      </c>
      <c r="L3964" s="1" t="s">
        <v>146</v>
      </c>
      <c r="M3964" s="1" t="s">
        <v>132</v>
      </c>
      <c r="N3964" s="1" t="s">
        <v>178</v>
      </c>
      <c r="O3964" s="1" t="s">
        <v>93</v>
      </c>
      <c r="P3964">
        <v>60</v>
      </c>
      <c r="Q3964">
        <v>10000</v>
      </c>
      <c r="R3964">
        <v>77100</v>
      </c>
      <c r="S3964">
        <v>7.71</v>
      </c>
      <c r="T3964">
        <v>0.13</v>
      </c>
      <c r="U3964">
        <f t="shared" si="1215"/>
        <v>77100</v>
      </c>
      <c r="V3964">
        <f t="shared" si="1216"/>
        <v>600000</v>
      </c>
      <c r="W3964" s="1" t="s">
        <v>155</v>
      </c>
      <c r="X3964" s="1" t="s">
        <v>1236</v>
      </c>
      <c r="Y3964" s="1" t="s">
        <v>156</v>
      </c>
      <c r="Z3964" s="3">
        <v>9211</v>
      </c>
      <c r="AA3964" s="4">
        <f t="shared" si="1222"/>
        <v>3337</v>
      </c>
      <c r="AB3964" s="4">
        <f t="shared" si="1238"/>
        <v>3342.218206</v>
      </c>
      <c r="AC3964" s="4">
        <f t="shared" si="1239"/>
        <v>3337</v>
      </c>
      <c r="AD3964" s="4">
        <f t="shared" si="1223"/>
        <v>2327.143150923077</v>
      </c>
      <c r="AE3964" s="3" t="s">
        <v>2220</v>
      </c>
      <c r="AF3964" s="3">
        <v>3337</v>
      </c>
      <c r="AG3964" s="4">
        <f>AI3964</f>
        <v>3337</v>
      </c>
      <c r="AH3964" s="4">
        <v>11970</v>
      </c>
      <c r="AI3964">
        <f t="shared" si="1218"/>
        <v>3337</v>
      </c>
      <c r="AJ3964" t="s">
        <v>2220</v>
      </c>
      <c r="AK3964" s="2">
        <v>9936.9599999999991</v>
      </c>
      <c r="AL3964" s="2">
        <f>AN3964</f>
        <v>9936.9599999999991</v>
      </c>
      <c r="AM3964" s="4">
        <v>11970</v>
      </c>
      <c r="AN3964">
        <f>INDEX($AJ$2:$AJ$6811,MATCH(AM3964,$A$2:$A$6811,0))</f>
        <v>9936.9599999999991</v>
      </c>
      <c r="AP3964">
        <v>151.12</v>
      </c>
      <c r="AQ3964">
        <v>151.12</v>
      </c>
      <c r="AR3964" s="4">
        <v>11</v>
      </c>
      <c r="AS3964" s="4">
        <v>6</v>
      </c>
      <c r="AT3964" s="4">
        <v>2009</v>
      </c>
      <c r="AU3964" s="4">
        <v>11</v>
      </c>
      <c r="AV3964" s="4">
        <v>6</v>
      </c>
      <c r="AW3964" s="4">
        <v>2009</v>
      </c>
      <c r="AX3964" t="str">
        <f t="shared" si="1220"/>
        <v>No Delay</v>
      </c>
      <c r="AY3964">
        <f t="shared" si="1221"/>
        <v>0</v>
      </c>
    </row>
    <row r="3965" spans="1:51" x14ac:dyDescent="0.2">
      <c r="A3965" s="3">
        <v>12284</v>
      </c>
      <c r="B3965" s="1" t="s">
        <v>88</v>
      </c>
      <c r="C3965" s="1" t="s">
        <v>89</v>
      </c>
      <c r="D3965" s="1" t="s">
        <v>130</v>
      </c>
      <c r="E3965" s="1" t="s">
        <v>53</v>
      </c>
      <c r="F3965" s="1" t="s">
        <v>53</v>
      </c>
      <c r="G3965" s="13" t="s">
        <v>2219</v>
      </c>
      <c r="H3965" s="12">
        <v>39975</v>
      </c>
      <c r="I3965" s="12" t="s">
        <v>2219</v>
      </c>
      <c r="J3965" s="12">
        <v>39975</v>
      </c>
      <c r="K3965" s="4">
        <v>1594</v>
      </c>
      <c r="L3965" s="1" t="s">
        <v>146</v>
      </c>
      <c r="M3965" s="1" t="s">
        <v>132</v>
      </c>
      <c r="N3965" s="1" t="s">
        <v>154</v>
      </c>
      <c r="O3965" s="1" t="s">
        <v>93</v>
      </c>
      <c r="P3965">
        <v>60</v>
      </c>
      <c r="Q3965">
        <v>15000</v>
      </c>
      <c r="R3965">
        <v>173400</v>
      </c>
      <c r="S3965">
        <v>11.56</v>
      </c>
      <c r="T3965">
        <v>0.19</v>
      </c>
      <c r="U3965">
        <f t="shared" si="1215"/>
        <v>173400</v>
      </c>
      <c r="V3965">
        <f t="shared" si="1216"/>
        <v>900000</v>
      </c>
      <c r="W3965" s="1" t="s">
        <v>155</v>
      </c>
      <c r="X3965" s="1" t="s">
        <v>1236</v>
      </c>
      <c r="Y3965" s="1" t="s">
        <v>156</v>
      </c>
      <c r="Z3965" s="3">
        <v>9211</v>
      </c>
      <c r="AA3965" s="4">
        <f t="shared" si="1222"/>
        <v>3337</v>
      </c>
      <c r="AB3965" s="4">
        <f t="shared" si="1238"/>
        <v>3890.957206</v>
      </c>
      <c r="AC3965" s="4">
        <f t="shared" si="1239"/>
        <v>3337</v>
      </c>
      <c r="AD3965" s="4">
        <f t="shared" si="1223"/>
        <v>5090.0859971851851</v>
      </c>
      <c r="AE3965" s="3" t="s">
        <v>2220</v>
      </c>
      <c r="AF3965" s="3">
        <v>3337</v>
      </c>
      <c r="AG3965" s="4">
        <f>AI3965</f>
        <v>3337</v>
      </c>
      <c r="AH3965" s="4">
        <v>11970</v>
      </c>
      <c r="AI3965">
        <f t="shared" si="1218"/>
        <v>3337</v>
      </c>
      <c r="AJ3965" t="s">
        <v>2220</v>
      </c>
      <c r="AK3965" s="2">
        <v>9936.9599999999991</v>
      </c>
      <c r="AL3965" s="2">
        <f>AN3965</f>
        <v>9936.9599999999991</v>
      </c>
      <c r="AM3965" s="4">
        <v>11970</v>
      </c>
      <c r="AN3965">
        <f>INDEX($AJ$2:$AJ$6811,MATCH(AM3965,$A$2:$A$6811,0))</f>
        <v>9936.9599999999991</v>
      </c>
      <c r="AP3965">
        <v>339.86</v>
      </c>
      <c r="AQ3965">
        <v>339.86</v>
      </c>
      <c r="AR3965" s="4">
        <v>11</v>
      </c>
      <c r="AS3965" s="4">
        <v>6</v>
      </c>
      <c r="AT3965" s="4">
        <v>2009</v>
      </c>
      <c r="AU3965" s="4">
        <v>11</v>
      </c>
      <c r="AV3965" s="4">
        <v>6</v>
      </c>
      <c r="AW3965" s="4">
        <v>2009</v>
      </c>
      <c r="AX3965" t="str">
        <f t="shared" si="1220"/>
        <v>No Delay</v>
      </c>
      <c r="AY3965">
        <f t="shared" si="1221"/>
        <v>0</v>
      </c>
    </row>
    <row r="3966" spans="1:51" x14ac:dyDescent="0.2">
      <c r="A3966" s="3">
        <v>12580</v>
      </c>
      <c r="B3966" s="1" t="s">
        <v>88</v>
      </c>
      <c r="C3966" s="1" t="s">
        <v>89</v>
      </c>
      <c r="D3966" s="1" t="s">
        <v>130</v>
      </c>
      <c r="E3966" s="1" t="s">
        <v>53</v>
      </c>
      <c r="F3966" s="1" t="s">
        <v>53</v>
      </c>
      <c r="G3966" s="13" t="s">
        <v>2219</v>
      </c>
      <c r="H3966" s="12">
        <v>39975</v>
      </c>
      <c r="I3966" s="12" t="s">
        <v>2219</v>
      </c>
      <c r="J3966" s="12">
        <v>39975</v>
      </c>
      <c r="K3966" s="4">
        <v>1596</v>
      </c>
      <c r="L3966" s="1" t="s">
        <v>146</v>
      </c>
      <c r="M3966" s="1" t="s">
        <v>132</v>
      </c>
      <c r="N3966" s="1" t="s">
        <v>333</v>
      </c>
      <c r="O3966" s="1" t="s">
        <v>93</v>
      </c>
      <c r="P3966">
        <v>60</v>
      </c>
      <c r="Q3966">
        <v>560</v>
      </c>
      <c r="R3966">
        <v>840</v>
      </c>
      <c r="S3966">
        <v>1.5</v>
      </c>
      <c r="T3966">
        <v>0.02</v>
      </c>
      <c r="U3966">
        <f t="shared" si="1215"/>
        <v>840</v>
      </c>
      <c r="V3966">
        <f t="shared" si="1216"/>
        <v>33600</v>
      </c>
      <c r="W3966" s="1" t="s">
        <v>155</v>
      </c>
      <c r="X3966" s="1" t="s">
        <v>1236</v>
      </c>
      <c r="Y3966" s="1" t="s">
        <v>156</v>
      </c>
      <c r="Z3966" s="3">
        <v>9211</v>
      </c>
      <c r="AA3966" s="4">
        <f t="shared" si="1222"/>
        <v>3337</v>
      </c>
      <c r="AB3966" s="4">
        <f t="shared" si="1238"/>
        <v>2306.1989739999999</v>
      </c>
      <c r="AC3966" s="4">
        <f t="shared" si="1239"/>
        <v>3337</v>
      </c>
      <c r="AD3966" s="4">
        <f t="shared" si="1223"/>
        <v>3413.0175604999999</v>
      </c>
      <c r="AE3966" s="3" t="s">
        <v>2220</v>
      </c>
      <c r="AF3966" s="3">
        <v>3337</v>
      </c>
      <c r="AG3966" s="4">
        <f>AI3966</f>
        <v>3337</v>
      </c>
      <c r="AH3966" s="4">
        <v>11970</v>
      </c>
      <c r="AI3966">
        <f t="shared" si="1218"/>
        <v>3337</v>
      </c>
      <c r="AJ3966" t="s">
        <v>2220</v>
      </c>
      <c r="AK3966" s="2">
        <v>9936.9599999999991</v>
      </c>
      <c r="AL3966" s="2">
        <f>AN3966</f>
        <v>9936.9599999999991</v>
      </c>
      <c r="AM3966" s="4">
        <v>11970</v>
      </c>
      <c r="AN3966">
        <f>INDEX($AJ$2:$AJ$6811,MATCH(AM3966,$A$2:$A$6811,0))</f>
        <v>9936.9599999999991</v>
      </c>
      <c r="AP3966">
        <v>1.65</v>
      </c>
      <c r="AQ3966">
        <v>1.65</v>
      </c>
      <c r="AR3966" s="4">
        <v>11</v>
      </c>
      <c r="AS3966" s="4">
        <v>6</v>
      </c>
      <c r="AT3966" s="4">
        <v>2009</v>
      </c>
      <c r="AU3966" s="4">
        <v>11</v>
      </c>
      <c r="AV3966" s="4">
        <v>6</v>
      </c>
      <c r="AW3966" s="4">
        <v>2009</v>
      </c>
      <c r="AX3966" t="str">
        <f t="shared" si="1220"/>
        <v>No Delay</v>
      </c>
      <c r="AY3966">
        <f t="shared" si="1221"/>
        <v>0</v>
      </c>
    </row>
    <row r="3967" spans="1:51" x14ac:dyDescent="0.2">
      <c r="A3967" s="3">
        <v>12579</v>
      </c>
      <c r="B3967" s="1" t="s">
        <v>88</v>
      </c>
      <c r="C3967" s="1" t="s">
        <v>89</v>
      </c>
      <c r="D3967" s="1" t="s">
        <v>130</v>
      </c>
      <c r="E3967" s="1" t="s">
        <v>53</v>
      </c>
      <c r="F3967" s="1" t="s">
        <v>53</v>
      </c>
      <c r="G3967" s="13" t="s">
        <v>2219</v>
      </c>
      <c r="H3967" s="12">
        <v>39975</v>
      </c>
      <c r="I3967" s="12" t="s">
        <v>2219</v>
      </c>
      <c r="J3967" s="12">
        <v>39975</v>
      </c>
      <c r="K3967" s="4">
        <v>1595</v>
      </c>
      <c r="L3967" s="1" t="s">
        <v>146</v>
      </c>
      <c r="M3967" s="1" t="s">
        <v>132</v>
      </c>
      <c r="N3967" s="1" t="s">
        <v>171</v>
      </c>
      <c r="O3967" s="1" t="s">
        <v>93</v>
      </c>
      <c r="P3967">
        <v>60</v>
      </c>
      <c r="Q3967">
        <v>17100</v>
      </c>
      <c r="R3967">
        <v>41724</v>
      </c>
      <c r="S3967">
        <v>2.44</v>
      </c>
      <c r="T3967">
        <v>0.04</v>
      </c>
      <c r="U3967">
        <f t="shared" si="1215"/>
        <v>41724</v>
      </c>
      <c r="V3967">
        <f t="shared" si="1216"/>
        <v>1026000</v>
      </c>
      <c r="W3967" s="1" t="s">
        <v>155</v>
      </c>
      <c r="X3967" s="1" t="s">
        <v>1236</v>
      </c>
      <c r="Y3967" s="1" t="s">
        <v>156</v>
      </c>
      <c r="Z3967" s="3">
        <v>9211</v>
      </c>
      <c r="AA3967" s="4">
        <f t="shared" si="1222"/>
        <v>3337</v>
      </c>
      <c r="AB3967" s="4">
        <f t="shared" si="1238"/>
        <v>4121.4275859999998</v>
      </c>
      <c r="AC3967" s="4">
        <f t="shared" si="1239"/>
        <v>3337</v>
      </c>
      <c r="AD3967" s="4">
        <f t="shared" si="1223"/>
        <v>5622.5</v>
      </c>
      <c r="AE3967" s="3" t="s">
        <v>2220</v>
      </c>
      <c r="AF3967" s="3">
        <v>3337</v>
      </c>
      <c r="AG3967" s="4">
        <f>AI3967</f>
        <v>3337</v>
      </c>
      <c r="AH3967" s="4">
        <v>11970</v>
      </c>
      <c r="AI3967">
        <f t="shared" si="1218"/>
        <v>3337</v>
      </c>
      <c r="AJ3967" t="s">
        <v>2220</v>
      </c>
      <c r="AK3967" s="2">
        <v>9936.9599999999991</v>
      </c>
      <c r="AL3967" s="2">
        <f>AN3967</f>
        <v>9936.9599999999991</v>
      </c>
      <c r="AM3967" s="4">
        <v>11970</v>
      </c>
      <c r="AN3967">
        <f>INDEX($AJ$2:$AJ$6811,MATCH(AM3967,$A$2:$A$6811,0))</f>
        <v>9936.9599999999991</v>
      </c>
      <c r="AP3967">
        <v>81.78</v>
      </c>
      <c r="AQ3967">
        <v>81.78</v>
      </c>
      <c r="AR3967" s="4">
        <v>11</v>
      </c>
      <c r="AS3967" s="4">
        <v>6</v>
      </c>
      <c r="AT3967" s="4">
        <v>2009</v>
      </c>
      <c r="AU3967" s="4">
        <v>11</v>
      </c>
      <c r="AV3967" s="4">
        <v>6</v>
      </c>
      <c r="AW3967" s="4">
        <v>2009</v>
      </c>
      <c r="AX3967" t="str">
        <f t="shared" si="1220"/>
        <v>No Delay</v>
      </c>
      <c r="AY3967">
        <f t="shared" si="1221"/>
        <v>0</v>
      </c>
    </row>
    <row r="3968" spans="1:51" x14ac:dyDescent="0.2">
      <c r="A3968" s="3">
        <v>11412</v>
      </c>
      <c r="B3968" s="1" t="s">
        <v>133</v>
      </c>
      <c r="C3968" s="1" t="s">
        <v>51</v>
      </c>
      <c r="D3968" s="1" t="s">
        <v>130</v>
      </c>
      <c r="E3968" s="1" t="s">
        <v>53</v>
      </c>
      <c r="F3968" s="1" t="s">
        <v>53</v>
      </c>
      <c r="G3968" s="13" t="s">
        <v>2221</v>
      </c>
      <c r="H3968" s="12">
        <v>39365</v>
      </c>
      <c r="I3968" s="12" t="s">
        <v>2221</v>
      </c>
      <c r="J3968" s="12">
        <v>39365</v>
      </c>
      <c r="K3968" s="4">
        <v>424</v>
      </c>
      <c r="L3968" s="1" t="s">
        <v>146</v>
      </c>
      <c r="M3968" s="1" t="s">
        <v>132</v>
      </c>
      <c r="N3968" s="1" t="s">
        <v>556</v>
      </c>
      <c r="O3968" s="1" t="s">
        <v>425</v>
      </c>
      <c r="P3968">
        <v>336</v>
      </c>
      <c r="Q3968">
        <v>140</v>
      </c>
      <c r="R3968">
        <v>5370.4</v>
      </c>
      <c r="S3968">
        <v>38.36</v>
      </c>
      <c r="T3968">
        <v>0.11</v>
      </c>
      <c r="U3968">
        <f t="shared" si="1215"/>
        <v>5370.4</v>
      </c>
      <c r="V3968">
        <f t="shared" si="1216"/>
        <v>47040</v>
      </c>
      <c r="W3968" s="1" t="s">
        <v>552</v>
      </c>
      <c r="X3968" s="1" t="s">
        <v>361</v>
      </c>
      <c r="Y3968" s="1" t="s">
        <v>361</v>
      </c>
      <c r="Z3968" s="3">
        <v>8559</v>
      </c>
      <c r="AA3968" s="4">
        <f t="shared" si="1222"/>
        <v>3340</v>
      </c>
      <c r="AB3968" s="4">
        <f t="shared" si="1238"/>
        <v>2260.104898</v>
      </c>
      <c r="AC3968" s="4">
        <f t="shared" si="1239"/>
        <v>3340</v>
      </c>
      <c r="AD3968" s="4">
        <f t="shared" si="1223"/>
        <v>1230.6173028000001</v>
      </c>
      <c r="AE3968" s="3" t="s">
        <v>2222</v>
      </c>
      <c r="AF3968" s="3">
        <v>3340</v>
      </c>
      <c r="AG3968" s="4">
        <f>AI3968</f>
        <v>3340</v>
      </c>
      <c r="AH3968" s="4">
        <v>11144</v>
      </c>
      <c r="AI3968">
        <f t="shared" si="1218"/>
        <v>3340</v>
      </c>
      <c r="AJ3968" t="s">
        <v>2222</v>
      </c>
      <c r="AK3968" s="2">
        <v>3438.84</v>
      </c>
      <c r="AL3968" s="2">
        <f>AN3968</f>
        <v>3438.84</v>
      </c>
      <c r="AM3968" s="4">
        <v>11144</v>
      </c>
      <c r="AN3968">
        <f>INDEX($AJ$2:$AJ$6811,MATCH(AM3968,$A$2:$A$6811,0))</f>
        <v>3438.84</v>
      </c>
      <c r="AP3968">
        <v>8.59</v>
      </c>
      <c r="AQ3968">
        <v>8.59</v>
      </c>
      <c r="AR3968" s="4">
        <v>10</v>
      </c>
      <c r="AS3968" s="4">
        <v>10</v>
      </c>
      <c r="AT3968" s="4">
        <v>2007</v>
      </c>
      <c r="AU3968" s="4">
        <v>10</v>
      </c>
      <c r="AV3968" s="4">
        <v>10</v>
      </c>
      <c r="AW3968" s="4">
        <v>2007</v>
      </c>
      <c r="AX3968" t="str">
        <f t="shared" si="1220"/>
        <v>No Delay</v>
      </c>
      <c r="AY3968">
        <f t="shared" si="1221"/>
        <v>0</v>
      </c>
    </row>
    <row r="3969" spans="1:51" x14ac:dyDescent="0.2">
      <c r="A3969" s="3">
        <v>11144</v>
      </c>
      <c r="B3969" s="1" t="s">
        <v>133</v>
      </c>
      <c r="C3969" s="1" t="s">
        <v>51</v>
      </c>
      <c r="D3969" s="1" t="s">
        <v>130</v>
      </c>
      <c r="E3969" s="1" t="s">
        <v>53</v>
      </c>
      <c r="F3969" s="1" t="s">
        <v>53</v>
      </c>
      <c r="G3969" s="13" t="s">
        <v>2221</v>
      </c>
      <c r="H3969" s="12">
        <v>39365</v>
      </c>
      <c r="I3969" s="12" t="s">
        <v>2221</v>
      </c>
      <c r="J3969" s="12">
        <v>39365</v>
      </c>
      <c r="K3969" s="4">
        <v>423</v>
      </c>
      <c r="L3969" s="1" t="s">
        <v>146</v>
      </c>
      <c r="M3969" s="1" t="s">
        <v>132</v>
      </c>
      <c r="N3969" s="1" t="s">
        <v>218</v>
      </c>
      <c r="O3969" s="1" t="s">
        <v>93</v>
      </c>
      <c r="P3969">
        <v>90</v>
      </c>
      <c r="Q3969">
        <v>400</v>
      </c>
      <c r="R3969">
        <v>6780</v>
      </c>
      <c r="S3969">
        <v>16.95</v>
      </c>
      <c r="T3969">
        <v>0.19</v>
      </c>
      <c r="U3969">
        <f t="shared" si="1215"/>
        <v>6780</v>
      </c>
      <c r="V3969">
        <f t="shared" si="1216"/>
        <v>36000</v>
      </c>
      <c r="W3969" s="1" t="s">
        <v>155</v>
      </c>
      <c r="X3969" s="1" t="s">
        <v>1236</v>
      </c>
      <c r="Y3969" s="1" t="s">
        <v>156</v>
      </c>
      <c r="Z3969" s="3">
        <v>6318</v>
      </c>
      <c r="AA3969" s="4">
        <f t="shared" si="1222"/>
        <v>3340</v>
      </c>
      <c r="AB3969" s="4">
        <f t="shared" si="1238"/>
        <v>2288.639326</v>
      </c>
      <c r="AC3969" s="4">
        <f t="shared" si="1239"/>
        <v>3340</v>
      </c>
      <c r="AD3969" s="4">
        <f t="shared" si="1223"/>
        <v>1448.4244248</v>
      </c>
      <c r="AE3969" s="4">
        <v>3340</v>
      </c>
      <c r="AF3969" s="4">
        <v>3340</v>
      </c>
      <c r="AG3969" s="4">
        <f>AE3969</f>
        <v>3340</v>
      </c>
      <c r="AH3969" s="4">
        <v>83443</v>
      </c>
      <c r="AI3969">
        <f t="shared" si="1218"/>
        <v>301</v>
      </c>
      <c r="AJ3969">
        <v>3438.84</v>
      </c>
      <c r="AK3969" s="2">
        <v>3438.84</v>
      </c>
      <c r="AL3969" s="2">
        <f>AJ3969</f>
        <v>3438.84</v>
      </c>
      <c r="AM3969" s="4"/>
      <c r="AN3969" t="e">
        <f>VLOOKUP([1]!Tabelle13[[#This Row],[Vlookup this ID for freight costs]],$AL$2:$AL$6811,2,FALSE)</f>
        <v>#REF!</v>
      </c>
      <c r="AP3969">
        <v>10.85</v>
      </c>
      <c r="AQ3969">
        <v>10.85</v>
      </c>
      <c r="AR3969" s="4">
        <v>10</v>
      </c>
      <c r="AS3969" s="4">
        <v>10</v>
      </c>
      <c r="AT3969" s="4">
        <v>2007</v>
      </c>
      <c r="AU3969" s="4">
        <v>10</v>
      </c>
      <c r="AV3969" s="4">
        <v>10</v>
      </c>
      <c r="AW3969" s="4">
        <v>2007</v>
      </c>
      <c r="AX3969" t="str">
        <f t="shared" si="1220"/>
        <v>No Delay</v>
      </c>
      <c r="AY3969">
        <f t="shared" si="1221"/>
        <v>0</v>
      </c>
    </row>
    <row r="3970" spans="1:51" x14ac:dyDescent="0.2">
      <c r="A3970" s="3">
        <v>12673</v>
      </c>
      <c r="B3970" s="1" t="s">
        <v>133</v>
      </c>
      <c r="C3970" s="1" t="s">
        <v>51</v>
      </c>
      <c r="D3970" s="1" t="s">
        <v>130</v>
      </c>
      <c r="E3970" s="1" t="s">
        <v>53</v>
      </c>
      <c r="F3970" s="1" t="s">
        <v>53</v>
      </c>
      <c r="G3970" s="13" t="s">
        <v>2221</v>
      </c>
      <c r="H3970" s="12">
        <v>39365</v>
      </c>
      <c r="I3970" s="12" t="s">
        <v>2221</v>
      </c>
      <c r="J3970" s="12">
        <v>39365</v>
      </c>
      <c r="K3970" s="4">
        <v>426</v>
      </c>
      <c r="L3970" s="1" t="s">
        <v>146</v>
      </c>
      <c r="M3970" s="1" t="s">
        <v>132</v>
      </c>
      <c r="N3970" s="1" t="s">
        <v>648</v>
      </c>
      <c r="O3970" s="1" t="s">
        <v>93</v>
      </c>
      <c r="P3970">
        <v>240</v>
      </c>
      <c r="Q3970">
        <v>1020</v>
      </c>
      <c r="R3970">
        <v>21930</v>
      </c>
      <c r="S3970">
        <v>21.5</v>
      </c>
      <c r="T3970">
        <v>0.09</v>
      </c>
      <c r="U3970">
        <f t="shared" ref="U3970:U4033" si="1240">S3970*Q3970</f>
        <v>21930</v>
      </c>
      <c r="V3970">
        <f t="shared" ref="V3970:V4033" si="1241">Q3970*P3970</f>
        <v>244800</v>
      </c>
      <c r="W3970" s="1" t="s">
        <v>155</v>
      </c>
      <c r="X3970" s="1" t="s">
        <v>1236</v>
      </c>
      <c r="Y3970" s="1" t="s">
        <v>156</v>
      </c>
      <c r="Z3970" s="3">
        <v>6318</v>
      </c>
      <c r="AA3970" s="4">
        <f t="shared" si="1222"/>
        <v>3340</v>
      </c>
      <c r="AB3970" s="4">
        <f t="shared" si="1238"/>
        <v>2356.6829619999999</v>
      </c>
      <c r="AC3970" s="4">
        <f t="shared" si="1239"/>
        <v>3340</v>
      </c>
      <c r="AD3970" s="4">
        <f t="shared" si="1223"/>
        <v>1824.5</v>
      </c>
      <c r="AE3970" s="3" t="s">
        <v>2222</v>
      </c>
      <c r="AF3970" s="3">
        <v>3340</v>
      </c>
      <c r="AG3970" s="4">
        <f>AI3970</f>
        <v>3340</v>
      </c>
      <c r="AH3970" s="4">
        <v>11144</v>
      </c>
      <c r="AI3970">
        <f t="shared" ref="AI3970:AI4033" si="1242">INDEX($AE$2:$AE$6811,MATCH(AH3970,$A$2:$A$6811,0))</f>
        <v>3340</v>
      </c>
      <c r="AJ3970" t="s">
        <v>2222</v>
      </c>
      <c r="AK3970" s="2">
        <v>3438.84</v>
      </c>
      <c r="AL3970" s="2">
        <f>AN3970</f>
        <v>3438.84</v>
      </c>
      <c r="AM3970" s="4">
        <v>11144</v>
      </c>
      <c r="AN3970">
        <f>INDEX($AJ$2:$AJ$6811,MATCH(AM3970,$A$2:$A$6811,0))</f>
        <v>3438.84</v>
      </c>
      <c r="AP3970">
        <v>35.090000000000003</v>
      </c>
      <c r="AQ3970">
        <v>35.090000000000003</v>
      </c>
      <c r="AR3970" s="4">
        <v>10</v>
      </c>
      <c r="AS3970" s="4">
        <v>10</v>
      </c>
      <c r="AT3970" s="4">
        <v>2007</v>
      </c>
      <c r="AU3970" s="4">
        <v>10</v>
      </c>
      <c r="AV3970" s="4">
        <v>10</v>
      </c>
      <c r="AW3970" s="4">
        <v>2007</v>
      </c>
      <c r="AX3970" t="str">
        <f t="shared" ref="AX3970:AX4033" si="1243">IF(DATE(AW3970,AV3970,AU3970)&lt;=DATE(AT3970,AS3970,AR3970),"No Delay","Delay")</f>
        <v>No Delay</v>
      </c>
      <c r="AY3970">
        <f t="shared" ref="AY3970:AY4033" si="1244">IF(_xlfn.DAYS(J3970,H3970)&gt;0, _xlfn.DAYS(J3970,H3970),0)</f>
        <v>0</v>
      </c>
    </row>
    <row r="3971" spans="1:51" x14ac:dyDescent="0.2">
      <c r="A3971" s="3">
        <v>12379</v>
      </c>
      <c r="B3971" s="1" t="s">
        <v>133</v>
      </c>
      <c r="C3971" s="1" t="s">
        <v>51</v>
      </c>
      <c r="D3971" s="1" t="s">
        <v>130</v>
      </c>
      <c r="E3971" s="1" t="s">
        <v>53</v>
      </c>
      <c r="F3971" s="1" t="s">
        <v>53</v>
      </c>
      <c r="G3971" s="13" t="s">
        <v>2221</v>
      </c>
      <c r="H3971" s="12">
        <v>39365</v>
      </c>
      <c r="I3971" s="12" t="s">
        <v>2221</v>
      </c>
      <c r="J3971" s="12">
        <v>39365</v>
      </c>
      <c r="K3971" s="4">
        <v>425</v>
      </c>
      <c r="L3971" s="1" t="s">
        <v>146</v>
      </c>
      <c r="M3971" s="1" t="s">
        <v>132</v>
      </c>
      <c r="N3971" s="1" t="s">
        <v>970</v>
      </c>
      <c r="O3971" s="1" t="s">
        <v>93</v>
      </c>
      <c r="P3971">
        <v>240</v>
      </c>
      <c r="Q3971">
        <v>7750</v>
      </c>
      <c r="R3971">
        <v>30612.5</v>
      </c>
      <c r="S3971">
        <v>3.95</v>
      </c>
      <c r="T3971">
        <v>0.02</v>
      </c>
      <c r="U3971">
        <f t="shared" si="1240"/>
        <v>30612.5</v>
      </c>
      <c r="V3971">
        <f t="shared" si="1241"/>
        <v>1860000</v>
      </c>
      <c r="W3971" s="1" t="s">
        <v>155</v>
      </c>
      <c r="X3971" s="1" t="s">
        <v>1236</v>
      </c>
      <c r="Y3971" s="1" t="s">
        <v>156</v>
      </c>
      <c r="Z3971" s="3">
        <v>6318</v>
      </c>
      <c r="AA3971" s="4">
        <f t="shared" ref="AA3971:AA4034" si="1245">AF3971</f>
        <v>3340</v>
      </c>
      <c r="AB3971" s="4">
        <f t="shared" si="1238"/>
        <v>3095.285656</v>
      </c>
      <c r="AC3971" s="4">
        <f t="shared" si="1239"/>
        <v>3340</v>
      </c>
      <c r="AD3971" s="4">
        <f t="shared" si="1223"/>
        <v>3640.5</v>
      </c>
      <c r="AE3971" s="3" t="s">
        <v>2222</v>
      </c>
      <c r="AF3971" s="3">
        <v>3340</v>
      </c>
      <c r="AG3971" s="4">
        <f>AI3971</f>
        <v>3340</v>
      </c>
      <c r="AH3971" s="4">
        <v>11144</v>
      </c>
      <c r="AI3971">
        <f t="shared" si="1242"/>
        <v>3340</v>
      </c>
      <c r="AJ3971" t="s">
        <v>2222</v>
      </c>
      <c r="AK3971" s="2">
        <v>3438.84</v>
      </c>
      <c r="AL3971" s="2">
        <f>AN3971</f>
        <v>3438.84</v>
      </c>
      <c r="AM3971" s="4">
        <v>11144</v>
      </c>
      <c r="AN3971">
        <f>INDEX($AJ$2:$AJ$6811,MATCH(AM3971,$A$2:$A$6811,0))</f>
        <v>3438.84</v>
      </c>
      <c r="AP3971">
        <v>48.98</v>
      </c>
      <c r="AQ3971">
        <v>48.98</v>
      </c>
      <c r="AR3971" s="4">
        <v>10</v>
      </c>
      <c r="AS3971" s="4">
        <v>10</v>
      </c>
      <c r="AT3971" s="4">
        <v>2007</v>
      </c>
      <c r="AU3971" s="4">
        <v>10</v>
      </c>
      <c r="AV3971" s="4">
        <v>10</v>
      </c>
      <c r="AW3971" s="4">
        <v>2007</v>
      </c>
      <c r="AX3971" t="str">
        <f t="shared" si="1243"/>
        <v>No Delay</v>
      </c>
      <c r="AY3971">
        <f t="shared" si="1244"/>
        <v>0</v>
      </c>
    </row>
    <row r="3972" spans="1:51" x14ac:dyDescent="0.2">
      <c r="A3972" s="3">
        <v>3739</v>
      </c>
      <c r="B3972" s="1" t="s">
        <v>1918</v>
      </c>
      <c r="C3972" s="1" t="s">
        <v>150</v>
      </c>
      <c r="D3972" s="1" t="s">
        <v>100</v>
      </c>
      <c r="E3972" s="1" t="s">
        <v>53</v>
      </c>
      <c r="F3972" s="1" t="s">
        <v>53</v>
      </c>
      <c r="G3972" s="13" t="s">
        <v>2223</v>
      </c>
      <c r="H3972" s="12">
        <v>39952</v>
      </c>
      <c r="I3972" s="12" t="s">
        <v>2224</v>
      </c>
      <c r="J3972" s="12">
        <v>39815</v>
      </c>
      <c r="K3972" s="4">
        <v>1282</v>
      </c>
      <c r="L3972" s="1" t="s">
        <v>146</v>
      </c>
      <c r="M3972" s="1" t="s">
        <v>1920</v>
      </c>
      <c r="N3972" s="1" t="s">
        <v>2026</v>
      </c>
      <c r="O3972" s="1" t="s">
        <v>2007</v>
      </c>
      <c r="P3972">
        <v>60</v>
      </c>
      <c r="Q3972">
        <v>10000</v>
      </c>
      <c r="R3972">
        <v>56800</v>
      </c>
      <c r="S3972">
        <v>5.68</v>
      </c>
      <c r="T3972">
        <v>0.09</v>
      </c>
      <c r="U3972">
        <f t="shared" si="1240"/>
        <v>56800</v>
      </c>
      <c r="V3972">
        <f t="shared" si="1241"/>
        <v>600000</v>
      </c>
      <c r="W3972" s="1" t="s">
        <v>2027</v>
      </c>
      <c r="X3972" s="1" t="s">
        <v>150</v>
      </c>
      <c r="Y3972" s="1" t="s">
        <v>150</v>
      </c>
      <c r="Z3972" s="3">
        <v>800</v>
      </c>
      <c r="AA3972" s="4">
        <f t="shared" ref="AA3972:AA3974" si="1246">AB3972</f>
        <v>3342.5969620000001</v>
      </c>
      <c r="AB3972" s="2">
        <f t="shared" ref="AB3972:AB3974" si="1247">2245.156962+0.109744*Q3972</f>
        <v>3342.5969620000001</v>
      </c>
      <c r="AC3972" s="4">
        <f>AD3972</f>
        <v>2327.143150923077</v>
      </c>
      <c r="AD3972" s="4">
        <f t="shared" ref="AD3972:AD4035" si="1248">AVERAGEIFS($AA$2:$AA$6811,$L$2:$L$6811,L3972,$V$2:$V$6811,"&gt;="&amp;(V3972-100), $V$2:$V$6811,"&lt;="&amp;(V3972+100),$AA$2:$AA$6811,"&gt;"&amp;1)</f>
        <v>2327.143150923077</v>
      </c>
      <c r="AE3972" s="4" t="s">
        <v>62</v>
      </c>
      <c r="AG3972" s="4" t="str">
        <f>AE3972</f>
        <v>Weight Captured Separately</v>
      </c>
      <c r="AH3972" s="4">
        <v>10966</v>
      </c>
      <c r="AI3972">
        <f t="shared" si="1242"/>
        <v>106</v>
      </c>
      <c r="AJ3972" t="s">
        <v>81</v>
      </c>
      <c r="AK3972" s="2"/>
      <c r="AL3972" s="2" t="str">
        <f>AJ3972</f>
        <v>Freight Included in Commodity Cost</v>
      </c>
      <c r="AM3972" s="4"/>
      <c r="AN3972" t="e">
        <f>VLOOKUP([1]!Tabelle13[[#This Row],[Vlookup this ID for freight costs]],$AL$2:$AL$6811,2,FALSE)</f>
        <v>#REF!</v>
      </c>
      <c r="AO3972">
        <f t="shared" ref="AO3972:AO3974" si="1249">IF(AK:AK="",AC:AC*6.242+1.383 -2.844 + 3.145 -2.265  -2.026,AK:AK)</f>
        <v>14523.420548061848</v>
      </c>
      <c r="AP3972">
        <v>111.33</v>
      </c>
      <c r="AQ3972">
        <v>111.33</v>
      </c>
      <c r="AR3972" s="4">
        <v>19</v>
      </c>
      <c r="AS3972" s="4">
        <v>5</v>
      </c>
      <c r="AT3972" s="4">
        <v>2009</v>
      </c>
      <c r="AU3972" s="4">
        <v>2</v>
      </c>
      <c r="AV3972" s="4">
        <v>1</v>
      </c>
      <c r="AW3972" s="4">
        <v>2009</v>
      </c>
      <c r="AX3972" t="str">
        <f t="shared" si="1243"/>
        <v>No Delay</v>
      </c>
      <c r="AY3972">
        <f t="shared" si="1244"/>
        <v>0</v>
      </c>
    </row>
    <row r="3973" spans="1:51" x14ac:dyDescent="0.2">
      <c r="A3973" s="3">
        <v>12871</v>
      </c>
      <c r="B3973" s="1" t="s">
        <v>88</v>
      </c>
      <c r="C3973" s="1" t="s">
        <v>89</v>
      </c>
      <c r="D3973" s="1" t="s">
        <v>130</v>
      </c>
      <c r="E3973" s="1" t="s">
        <v>53</v>
      </c>
      <c r="F3973" s="1" t="s">
        <v>53</v>
      </c>
      <c r="G3973" s="13" t="s">
        <v>2073</v>
      </c>
      <c r="H3973" s="12">
        <v>39892</v>
      </c>
      <c r="I3973" s="12" t="s">
        <v>2073</v>
      </c>
      <c r="J3973" s="12">
        <v>39892</v>
      </c>
      <c r="K3973" s="4">
        <v>1425</v>
      </c>
      <c r="L3973" s="1" t="s">
        <v>146</v>
      </c>
      <c r="M3973" s="1" t="s">
        <v>132</v>
      </c>
      <c r="N3973" s="1" t="s">
        <v>171</v>
      </c>
      <c r="O3973" s="1" t="s">
        <v>93</v>
      </c>
      <c r="P3973">
        <v>60</v>
      </c>
      <c r="Q3973">
        <v>10000</v>
      </c>
      <c r="R3973">
        <v>30400</v>
      </c>
      <c r="S3973">
        <v>3.04</v>
      </c>
      <c r="T3973">
        <v>0.05</v>
      </c>
      <c r="U3973">
        <f t="shared" si="1240"/>
        <v>30400</v>
      </c>
      <c r="V3973">
        <f t="shared" si="1241"/>
        <v>600000</v>
      </c>
      <c r="W3973" s="1" t="s">
        <v>439</v>
      </c>
      <c r="X3973" s="1" t="s">
        <v>1236</v>
      </c>
      <c r="Y3973" s="1" t="s">
        <v>440</v>
      </c>
      <c r="Z3973" s="3">
        <v>8859</v>
      </c>
      <c r="AA3973" s="4">
        <f t="shared" si="1246"/>
        <v>3342.5969620000001</v>
      </c>
      <c r="AB3973" s="2">
        <f t="shared" si="1247"/>
        <v>3342.5969620000001</v>
      </c>
      <c r="AC3973" s="4">
        <f>AD3973</f>
        <v>2327.143150923077</v>
      </c>
      <c r="AD3973" s="4">
        <f t="shared" si="1248"/>
        <v>2327.143150923077</v>
      </c>
      <c r="AE3973" s="4" t="s">
        <v>62</v>
      </c>
      <c r="AG3973" s="4" t="str">
        <f>AE3973</f>
        <v>Weight Captured Separately</v>
      </c>
      <c r="AI3973" t="e">
        <f t="shared" si="1242"/>
        <v>#N/A</v>
      </c>
      <c r="AJ3973" t="s">
        <v>63</v>
      </c>
      <c r="AK3973" s="2"/>
      <c r="AL3973" s="2" t="str">
        <f>AJ3973</f>
        <v>Invoiced Separately</v>
      </c>
      <c r="AM3973" s="4"/>
      <c r="AN3973" t="e">
        <f>VLOOKUP([1]!Tabelle13[[#This Row],[Vlookup this ID for freight costs]],$AL$2:$AL$6811,2,FALSE)</f>
        <v>#REF!</v>
      </c>
      <c r="AO3973">
        <f t="shared" si="1249"/>
        <v>14523.420548061848</v>
      </c>
      <c r="AP3973">
        <v>59.58</v>
      </c>
      <c r="AQ3973">
        <v>59.58</v>
      </c>
      <c r="AR3973" s="4">
        <v>20</v>
      </c>
      <c r="AS3973" s="4">
        <v>4</v>
      </c>
      <c r="AT3973" s="4">
        <v>2009</v>
      </c>
      <c r="AU3973" s="4">
        <v>20</v>
      </c>
      <c r="AV3973" s="4">
        <v>4</v>
      </c>
      <c r="AW3973" s="4">
        <v>2009</v>
      </c>
      <c r="AX3973" t="str">
        <f t="shared" si="1243"/>
        <v>No Delay</v>
      </c>
      <c r="AY3973">
        <f t="shared" si="1244"/>
        <v>0</v>
      </c>
    </row>
    <row r="3974" spans="1:51" x14ac:dyDescent="0.2">
      <c r="A3974" s="3">
        <v>29359</v>
      </c>
      <c r="B3974" s="1" t="s">
        <v>328</v>
      </c>
      <c r="C3974" s="1" t="s">
        <v>150</v>
      </c>
      <c r="D3974" s="1" t="s">
        <v>100</v>
      </c>
      <c r="E3974" s="1" t="s">
        <v>101</v>
      </c>
      <c r="F3974" s="1" t="s">
        <v>101</v>
      </c>
      <c r="G3974" s="13" t="s">
        <v>390</v>
      </c>
      <c r="H3974" s="12">
        <v>40094</v>
      </c>
      <c r="I3974" s="12" t="s">
        <v>390</v>
      </c>
      <c r="J3974" s="12">
        <v>40094</v>
      </c>
      <c r="K3974" s="4">
        <v>1885</v>
      </c>
      <c r="L3974" s="1" t="s">
        <v>146</v>
      </c>
      <c r="M3974" s="1" t="s">
        <v>1920</v>
      </c>
      <c r="N3974" s="1" t="s">
        <v>167</v>
      </c>
      <c r="O3974" s="1" t="s">
        <v>93</v>
      </c>
      <c r="P3974">
        <v>30</v>
      </c>
      <c r="Q3974">
        <v>10000</v>
      </c>
      <c r="R3974">
        <v>173493.01</v>
      </c>
      <c r="S3974">
        <v>17.350000000000001</v>
      </c>
      <c r="T3974">
        <v>0.57999999999999996</v>
      </c>
      <c r="U3974">
        <f t="shared" si="1240"/>
        <v>173500</v>
      </c>
      <c r="V3974">
        <f t="shared" si="1241"/>
        <v>300000</v>
      </c>
      <c r="W3974" s="1" t="s">
        <v>155</v>
      </c>
      <c r="X3974" s="1" t="s">
        <v>1236</v>
      </c>
      <c r="Y3974" s="1" t="s">
        <v>156</v>
      </c>
      <c r="Z3974" s="3">
        <v>16635</v>
      </c>
      <c r="AA3974" s="4">
        <f t="shared" si="1246"/>
        <v>3342.5969620000001</v>
      </c>
      <c r="AB3974" s="2">
        <f t="shared" si="1247"/>
        <v>3342.5969620000001</v>
      </c>
      <c r="AC3974" s="4">
        <f>AD3974</f>
        <v>2609.2959257333337</v>
      </c>
      <c r="AD3974" s="4">
        <f t="shared" si="1248"/>
        <v>2609.2959257333337</v>
      </c>
      <c r="AE3974" s="4" t="s">
        <v>62</v>
      </c>
      <c r="AG3974" s="4" t="str">
        <f>AE3974</f>
        <v>Weight Captured Separately</v>
      </c>
      <c r="AI3974" t="e">
        <f t="shared" si="1242"/>
        <v>#N/A</v>
      </c>
      <c r="AJ3974" t="s">
        <v>81</v>
      </c>
      <c r="AK3974" s="2"/>
      <c r="AL3974" s="2" t="str">
        <f>AJ3974</f>
        <v>Freight Included in Commodity Cost</v>
      </c>
      <c r="AM3974" s="4"/>
      <c r="AN3974" t="e">
        <f>VLOOKUP([1]!Tabelle13[[#This Row],[Vlookup this ID for freight costs]],$AL$2:$AL$6811,2,FALSE)</f>
        <v>#REF!</v>
      </c>
      <c r="AO3974">
        <f t="shared" si="1249"/>
        <v>16284.618168427471</v>
      </c>
      <c r="AP3974">
        <v>340.05</v>
      </c>
      <c r="AQ3974">
        <v>340.05</v>
      </c>
      <c r="AR3974" s="4">
        <v>8</v>
      </c>
      <c r="AS3974" s="4">
        <v>10</v>
      </c>
      <c r="AT3974" s="4">
        <v>2009</v>
      </c>
      <c r="AU3974" s="4">
        <v>8</v>
      </c>
      <c r="AV3974" s="4">
        <v>10</v>
      </c>
      <c r="AW3974" s="4">
        <v>2009</v>
      </c>
      <c r="AX3974" t="str">
        <f t="shared" si="1243"/>
        <v>No Delay</v>
      </c>
      <c r="AY3974">
        <f t="shared" si="1244"/>
        <v>0</v>
      </c>
    </row>
    <row r="3975" spans="1:51" x14ac:dyDescent="0.2">
      <c r="A3975" s="3">
        <v>86329</v>
      </c>
      <c r="B3975" s="1" t="s">
        <v>151</v>
      </c>
      <c r="C3975" s="1" t="s">
        <v>65</v>
      </c>
      <c r="D3975" s="1" t="s">
        <v>130</v>
      </c>
      <c r="E3975" s="1" t="s">
        <v>152</v>
      </c>
      <c r="F3975" s="1" t="s">
        <v>152</v>
      </c>
      <c r="G3975" s="13" t="s">
        <v>1247</v>
      </c>
      <c r="H3975" s="12">
        <v>40402</v>
      </c>
      <c r="I3975" s="12" t="s">
        <v>806</v>
      </c>
      <c r="J3975" s="12">
        <v>40407</v>
      </c>
      <c r="K3975" s="4">
        <v>2694</v>
      </c>
      <c r="L3975" s="1" t="s">
        <v>146</v>
      </c>
      <c r="M3975" s="1" t="s">
        <v>132</v>
      </c>
      <c r="N3975" s="1" t="s">
        <v>265</v>
      </c>
      <c r="O3975" s="1" t="s">
        <v>93</v>
      </c>
      <c r="P3975">
        <v>60</v>
      </c>
      <c r="Q3975">
        <v>1400</v>
      </c>
      <c r="R3975">
        <v>3822</v>
      </c>
      <c r="S3975">
        <v>2.73</v>
      </c>
      <c r="T3975">
        <v>0.05</v>
      </c>
      <c r="U3975">
        <f t="shared" si="1240"/>
        <v>3822</v>
      </c>
      <c r="V3975">
        <f t="shared" si="1241"/>
        <v>84000</v>
      </c>
      <c r="W3975" s="1" t="s">
        <v>197</v>
      </c>
      <c r="X3975" s="1" t="s">
        <v>1236</v>
      </c>
      <c r="Y3975" s="1" t="s">
        <v>3082</v>
      </c>
      <c r="Z3975" s="3">
        <v>7428</v>
      </c>
      <c r="AA3975" s="4">
        <f t="shared" si="1245"/>
        <v>3344</v>
      </c>
      <c r="AB3975" s="4">
        <f t="shared" ref="AB3975:AB3990" si="1250" xml:space="preserve"> 2244.740206  + 0.1097478*Q3975</f>
        <v>2398.3871260000001</v>
      </c>
      <c r="AC3975" s="4">
        <f t="shared" ref="AC3975:AC3990" si="1251">AF3975</f>
        <v>3344</v>
      </c>
      <c r="AD3975" s="4">
        <f t="shared" si="1248"/>
        <v>1531.2239088571428</v>
      </c>
      <c r="AE3975" s="3" t="s">
        <v>2225</v>
      </c>
      <c r="AF3975" s="3">
        <v>3344</v>
      </c>
      <c r="AG3975" s="4">
        <f>AI3975</f>
        <v>3344</v>
      </c>
      <c r="AH3975" s="4">
        <v>85140</v>
      </c>
      <c r="AI3975">
        <f t="shared" si="1242"/>
        <v>3344</v>
      </c>
      <c r="AJ3975" t="s">
        <v>2225</v>
      </c>
      <c r="AK3975" s="2">
        <v>6147.14</v>
      </c>
      <c r="AL3975" s="2">
        <f>AN3975</f>
        <v>6147.14</v>
      </c>
      <c r="AM3975" s="4">
        <v>85140</v>
      </c>
      <c r="AN3975">
        <f>INDEX($AJ$2:$AJ$6811,MATCH(AM3975,$A$2:$A$6811,0))</f>
        <v>6147.14</v>
      </c>
      <c r="AP3975">
        <v>8.24</v>
      </c>
      <c r="AQ3975">
        <v>8.24</v>
      </c>
      <c r="AR3975" s="4">
        <v>12</v>
      </c>
      <c r="AS3975" s="4">
        <v>8</v>
      </c>
      <c r="AT3975" s="4">
        <v>2010</v>
      </c>
      <c r="AU3975" s="4">
        <v>17</v>
      </c>
      <c r="AV3975" s="4">
        <v>8</v>
      </c>
      <c r="AW3975" s="4">
        <v>2010</v>
      </c>
      <c r="AX3975" t="str">
        <f t="shared" si="1243"/>
        <v>Delay</v>
      </c>
      <c r="AY3975">
        <f t="shared" si="1244"/>
        <v>5</v>
      </c>
    </row>
    <row r="3976" spans="1:51" x14ac:dyDescent="0.2">
      <c r="A3976" s="3">
        <v>85140</v>
      </c>
      <c r="B3976" s="1" t="s">
        <v>151</v>
      </c>
      <c r="C3976" s="1" t="s">
        <v>65</v>
      </c>
      <c r="D3976" s="1" t="s">
        <v>130</v>
      </c>
      <c r="E3976" s="1" t="s">
        <v>152</v>
      </c>
      <c r="F3976" s="1" t="s">
        <v>152</v>
      </c>
      <c r="G3976" s="13" t="s">
        <v>1247</v>
      </c>
      <c r="H3976" s="12">
        <v>40402</v>
      </c>
      <c r="I3976" s="12" t="s">
        <v>806</v>
      </c>
      <c r="J3976" s="12">
        <v>40407</v>
      </c>
      <c r="K3976" s="4">
        <v>2681</v>
      </c>
      <c r="L3976" s="1" t="s">
        <v>146</v>
      </c>
      <c r="M3976" s="1" t="s">
        <v>132</v>
      </c>
      <c r="N3976" s="1" t="s">
        <v>265</v>
      </c>
      <c r="O3976" s="1" t="s">
        <v>93</v>
      </c>
      <c r="P3976">
        <v>60</v>
      </c>
      <c r="Q3976">
        <v>28600</v>
      </c>
      <c r="R3976">
        <v>78078</v>
      </c>
      <c r="S3976">
        <v>2.73</v>
      </c>
      <c r="T3976">
        <v>0.05</v>
      </c>
      <c r="U3976">
        <f t="shared" si="1240"/>
        <v>78078</v>
      </c>
      <c r="V3976">
        <f t="shared" si="1241"/>
        <v>1716000</v>
      </c>
      <c r="W3976" s="1" t="s">
        <v>155</v>
      </c>
      <c r="X3976" s="1" t="s">
        <v>1236</v>
      </c>
      <c r="Y3976" s="1" t="s">
        <v>156</v>
      </c>
      <c r="Z3976" s="3">
        <v>7726</v>
      </c>
      <c r="AA3976" s="4">
        <f t="shared" si="1245"/>
        <v>3344</v>
      </c>
      <c r="AB3976" s="4">
        <f t="shared" si="1250"/>
        <v>5383.5272860000005</v>
      </c>
      <c r="AC3976" s="4">
        <f t="shared" si="1251"/>
        <v>3344</v>
      </c>
      <c r="AD3976" s="4">
        <f t="shared" si="1248"/>
        <v>3061</v>
      </c>
      <c r="AE3976" s="4">
        <v>3344</v>
      </c>
      <c r="AF3976" s="4">
        <v>3344</v>
      </c>
      <c r="AG3976" s="4">
        <f>AE3976</f>
        <v>3344</v>
      </c>
      <c r="AI3976" t="e">
        <f t="shared" si="1242"/>
        <v>#N/A</v>
      </c>
      <c r="AJ3976">
        <v>6147.14</v>
      </c>
      <c r="AK3976" s="2">
        <v>6147.14</v>
      </c>
      <c r="AL3976" s="2">
        <f>AJ3976</f>
        <v>6147.14</v>
      </c>
      <c r="AM3976" s="4"/>
      <c r="AN3976" t="e">
        <f>VLOOKUP([1]!Tabelle13[[#This Row],[Vlookup this ID for freight costs]],$AL$2:$AL$6811,2,FALSE)</f>
        <v>#REF!</v>
      </c>
      <c r="AP3976">
        <v>168.34</v>
      </c>
      <c r="AQ3976">
        <v>168.34</v>
      </c>
      <c r="AR3976" s="4">
        <v>12</v>
      </c>
      <c r="AS3976" s="4">
        <v>8</v>
      </c>
      <c r="AT3976" s="4">
        <v>2010</v>
      </c>
      <c r="AU3976" s="4">
        <v>17</v>
      </c>
      <c r="AV3976" s="4">
        <v>8</v>
      </c>
      <c r="AW3976" s="4">
        <v>2010</v>
      </c>
      <c r="AX3976" t="str">
        <f t="shared" si="1243"/>
        <v>Delay</v>
      </c>
      <c r="AY3976">
        <f t="shared" si="1244"/>
        <v>5</v>
      </c>
    </row>
    <row r="3977" spans="1:51" x14ac:dyDescent="0.2">
      <c r="A3977" s="3">
        <v>41288</v>
      </c>
      <c r="B3977" s="1" t="s">
        <v>328</v>
      </c>
      <c r="C3977" s="1" t="s">
        <v>150</v>
      </c>
      <c r="D3977" s="1" t="s">
        <v>100</v>
      </c>
      <c r="E3977" s="1" t="s">
        <v>253</v>
      </c>
      <c r="F3977" s="1" t="s">
        <v>253</v>
      </c>
      <c r="G3977" s="13" t="s">
        <v>502</v>
      </c>
      <c r="H3977" s="12">
        <v>40788</v>
      </c>
      <c r="I3977" s="12" t="s">
        <v>502</v>
      </c>
      <c r="J3977" s="12">
        <v>40788</v>
      </c>
      <c r="K3977" s="4">
        <v>3403</v>
      </c>
      <c r="L3977" s="1" t="s">
        <v>146</v>
      </c>
      <c r="M3977" s="1" t="s">
        <v>1210</v>
      </c>
      <c r="N3977" s="1" t="s">
        <v>171</v>
      </c>
      <c r="O3977" s="1" t="s">
        <v>93</v>
      </c>
      <c r="P3977">
        <v>60</v>
      </c>
      <c r="Q3977">
        <v>75000</v>
      </c>
      <c r="R3977">
        <v>182250</v>
      </c>
      <c r="S3977">
        <v>2.4300000000000002</v>
      </c>
      <c r="T3977">
        <v>0.04</v>
      </c>
      <c r="U3977">
        <f t="shared" si="1240"/>
        <v>182250</v>
      </c>
      <c r="V3977">
        <f t="shared" si="1241"/>
        <v>4500000</v>
      </c>
      <c r="W3977" s="1" t="s">
        <v>197</v>
      </c>
      <c r="X3977" s="1" t="s">
        <v>1236</v>
      </c>
      <c r="Y3977" s="1" t="s">
        <v>3082</v>
      </c>
      <c r="Z3977" s="3">
        <v>15488</v>
      </c>
      <c r="AA3977" s="4">
        <f t="shared" si="1245"/>
        <v>3347</v>
      </c>
      <c r="AB3977" s="4">
        <f t="shared" si="1250"/>
        <v>10475.825206000001</v>
      </c>
      <c r="AC3977" s="4">
        <f t="shared" si="1251"/>
        <v>3347</v>
      </c>
      <c r="AD3977" s="4">
        <f t="shared" si="1248"/>
        <v>12469.4</v>
      </c>
      <c r="AE3977" s="4">
        <v>3347</v>
      </c>
      <c r="AF3977" s="4">
        <v>3347</v>
      </c>
      <c r="AG3977" s="4">
        <f>AE3977</f>
        <v>3347</v>
      </c>
      <c r="AI3977" t="e">
        <f t="shared" si="1242"/>
        <v>#N/A</v>
      </c>
      <c r="AJ3977">
        <v>7414.66</v>
      </c>
      <c r="AK3977" s="2">
        <v>7414.66</v>
      </c>
      <c r="AL3977" s="2">
        <f>AJ3977</f>
        <v>7414.66</v>
      </c>
      <c r="AM3977" s="4"/>
      <c r="AN3977" t="e">
        <f>VLOOKUP([1]!Tabelle13[[#This Row],[Vlookup this ID for freight costs]],$AL$2:$AL$6811,2,FALSE)</f>
        <v>#REF!</v>
      </c>
      <c r="AP3977">
        <v>300.70999999999998</v>
      </c>
      <c r="AQ3977">
        <v>300.70999999999998</v>
      </c>
      <c r="AR3977" s="4">
        <v>2</v>
      </c>
      <c r="AS3977" s="4">
        <v>9</v>
      </c>
      <c r="AT3977" s="4">
        <v>2011</v>
      </c>
      <c r="AU3977" s="4">
        <v>2</v>
      </c>
      <c r="AV3977" s="4">
        <v>9</v>
      </c>
      <c r="AW3977" s="4">
        <v>2011</v>
      </c>
      <c r="AX3977" t="str">
        <f t="shared" si="1243"/>
        <v>No Delay</v>
      </c>
      <c r="AY3977">
        <f t="shared" si="1244"/>
        <v>0</v>
      </c>
    </row>
    <row r="3978" spans="1:51" x14ac:dyDescent="0.2">
      <c r="A3978" s="3">
        <v>84187</v>
      </c>
      <c r="B3978" s="1" t="s">
        <v>172</v>
      </c>
      <c r="C3978" s="1" t="s">
        <v>114</v>
      </c>
      <c r="D3978" s="1" t="s">
        <v>130</v>
      </c>
      <c r="E3978" s="1" t="s">
        <v>101</v>
      </c>
      <c r="F3978" s="1" t="s">
        <v>101</v>
      </c>
      <c r="G3978" s="13" t="s">
        <v>2226</v>
      </c>
      <c r="H3978" s="12">
        <v>41165</v>
      </c>
      <c r="I3978" s="12" t="s">
        <v>2067</v>
      </c>
      <c r="J3978" s="12">
        <v>41159</v>
      </c>
      <c r="K3978" s="4">
        <v>4160</v>
      </c>
      <c r="L3978" s="1" t="s">
        <v>146</v>
      </c>
      <c r="M3978" s="1" t="s">
        <v>132</v>
      </c>
      <c r="N3978" s="1" t="s">
        <v>206</v>
      </c>
      <c r="O3978" s="1" t="s">
        <v>93</v>
      </c>
      <c r="P3978">
        <v>60</v>
      </c>
      <c r="Q3978">
        <v>65599</v>
      </c>
      <c r="R3978">
        <v>193517.05</v>
      </c>
      <c r="S3978">
        <v>2.95</v>
      </c>
      <c r="T3978">
        <v>0.05</v>
      </c>
      <c r="U3978">
        <f t="shared" si="1240"/>
        <v>193517.05000000002</v>
      </c>
      <c r="V3978">
        <f t="shared" si="1241"/>
        <v>3935940</v>
      </c>
      <c r="W3978" s="1" t="s">
        <v>197</v>
      </c>
      <c r="X3978" s="1" t="s">
        <v>1236</v>
      </c>
      <c r="Y3978" s="1" t="s">
        <v>3082</v>
      </c>
      <c r="Z3978" s="3">
        <v>13092</v>
      </c>
      <c r="AA3978" s="4">
        <f t="shared" si="1245"/>
        <v>3354</v>
      </c>
      <c r="AB3978" s="4">
        <f t="shared" si="1250"/>
        <v>9444.0861382000003</v>
      </c>
      <c r="AC3978" s="4">
        <f t="shared" si="1251"/>
        <v>3354</v>
      </c>
      <c r="AD3978" s="4">
        <f t="shared" si="1248"/>
        <v>3354</v>
      </c>
      <c r="AE3978" s="4">
        <v>3354</v>
      </c>
      <c r="AF3978" s="4">
        <v>3354</v>
      </c>
      <c r="AG3978" s="4">
        <f>AE3978</f>
        <v>3354</v>
      </c>
      <c r="AI3978" t="e">
        <f t="shared" si="1242"/>
        <v>#N/A</v>
      </c>
      <c r="AJ3978">
        <v>7317.47</v>
      </c>
      <c r="AK3978" s="2">
        <v>7317.47</v>
      </c>
      <c r="AL3978" s="2">
        <f>AJ3978</f>
        <v>7317.47</v>
      </c>
      <c r="AM3978" s="4"/>
      <c r="AN3978" t="e">
        <f>VLOOKUP([1]!Tabelle13[[#This Row],[Vlookup this ID for freight costs]],$AL$2:$AL$6811,2,FALSE)</f>
        <v>#REF!</v>
      </c>
      <c r="AP3978">
        <v>271.31</v>
      </c>
      <c r="AQ3978">
        <v>271.31</v>
      </c>
      <c r="AR3978" s="4">
        <v>13</v>
      </c>
      <c r="AS3978" s="4">
        <v>9</v>
      </c>
      <c r="AT3978" s="4">
        <v>2012</v>
      </c>
      <c r="AU3978" s="4">
        <v>7</v>
      </c>
      <c r="AV3978" s="4">
        <v>9</v>
      </c>
      <c r="AW3978" s="4">
        <v>2012</v>
      </c>
      <c r="AX3978" t="str">
        <f t="shared" si="1243"/>
        <v>No Delay</v>
      </c>
      <c r="AY3978">
        <f t="shared" si="1244"/>
        <v>0</v>
      </c>
    </row>
    <row r="3979" spans="1:51" x14ac:dyDescent="0.2">
      <c r="A3979" s="3">
        <v>83236</v>
      </c>
      <c r="B3979" s="1" t="s">
        <v>172</v>
      </c>
      <c r="C3979" s="1" t="s">
        <v>114</v>
      </c>
      <c r="D3979" s="1" t="s">
        <v>130</v>
      </c>
      <c r="E3979" s="1" t="s">
        <v>101</v>
      </c>
      <c r="F3979" s="1" t="s">
        <v>101</v>
      </c>
      <c r="G3979" s="13" t="s">
        <v>2227</v>
      </c>
      <c r="H3979" s="12">
        <v>41769</v>
      </c>
      <c r="I3979" s="12" t="s">
        <v>2039</v>
      </c>
      <c r="J3979" s="12">
        <v>41803</v>
      </c>
      <c r="K3979" s="4">
        <v>5557</v>
      </c>
      <c r="L3979" s="1" t="s">
        <v>146</v>
      </c>
      <c r="M3979" s="1" t="s">
        <v>132</v>
      </c>
      <c r="N3979" s="1" t="s">
        <v>265</v>
      </c>
      <c r="O3979" s="1" t="s">
        <v>93</v>
      </c>
      <c r="P3979">
        <v>60</v>
      </c>
      <c r="Q3979">
        <v>54470</v>
      </c>
      <c r="R3979">
        <v>120378.7</v>
      </c>
      <c r="S3979">
        <v>2.21</v>
      </c>
      <c r="T3979">
        <v>0.04</v>
      </c>
      <c r="U3979">
        <f t="shared" si="1240"/>
        <v>120378.7</v>
      </c>
      <c r="V3979">
        <f t="shared" si="1241"/>
        <v>3268200</v>
      </c>
      <c r="W3979" s="1" t="s">
        <v>179</v>
      </c>
      <c r="X3979" s="1" t="s">
        <v>1236</v>
      </c>
      <c r="Y3979" s="1" t="s">
        <v>156</v>
      </c>
      <c r="Z3979" s="3">
        <v>14240</v>
      </c>
      <c r="AA3979" s="4">
        <f t="shared" si="1245"/>
        <v>3360</v>
      </c>
      <c r="AB3979" s="4">
        <f t="shared" si="1250"/>
        <v>8222.7028719999998</v>
      </c>
      <c r="AC3979" s="4">
        <f t="shared" si="1251"/>
        <v>3360</v>
      </c>
      <c r="AD3979" s="4">
        <f t="shared" si="1248"/>
        <v>3360</v>
      </c>
      <c r="AE3979" s="4">
        <v>3360</v>
      </c>
      <c r="AF3979" s="4">
        <v>3360</v>
      </c>
      <c r="AG3979" s="4">
        <f>AE3979</f>
        <v>3360</v>
      </c>
      <c r="AI3979" t="e">
        <f t="shared" si="1242"/>
        <v>#N/A</v>
      </c>
      <c r="AJ3979">
        <v>9527.17</v>
      </c>
      <c r="AK3979" s="2">
        <v>9527.17</v>
      </c>
      <c r="AL3979" s="2">
        <f>AJ3979</f>
        <v>9527.17</v>
      </c>
      <c r="AM3979" s="4"/>
      <c r="AN3979" t="e">
        <f>VLOOKUP([1]!Tabelle13[[#This Row],[Vlookup this ID for freight costs]],$AL$2:$AL$6811,2,FALSE)</f>
        <v>#REF!</v>
      </c>
      <c r="AP3979">
        <v>148.91</v>
      </c>
      <c r="AQ3979">
        <v>148.91</v>
      </c>
      <c r="AR3979" s="4">
        <v>10</v>
      </c>
      <c r="AS3979" s="4">
        <v>5</v>
      </c>
      <c r="AT3979" s="4">
        <v>2014</v>
      </c>
      <c r="AU3979" s="4">
        <v>13</v>
      </c>
      <c r="AV3979" s="4">
        <v>6</v>
      </c>
      <c r="AW3979" s="4">
        <v>2014</v>
      </c>
      <c r="AX3979" t="str">
        <f t="shared" si="1243"/>
        <v>Delay</v>
      </c>
      <c r="AY3979">
        <f t="shared" si="1244"/>
        <v>34</v>
      </c>
    </row>
    <row r="3980" spans="1:51" x14ac:dyDescent="0.2">
      <c r="A3980" s="3">
        <v>10779</v>
      </c>
      <c r="B3980" s="1" t="s">
        <v>95</v>
      </c>
      <c r="C3980" s="1" t="s">
        <v>65</v>
      </c>
      <c r="D3980" s="1" t="s">
        <v>130</v>
      </c>
      <c r="E3980" s="1" t="s">
        <v>152</v>
      </c>
      <c r="F3980" s="1" t="s">
        <v>152</v>
      </c>
      <c r="G3980" s="13" t="s">
        <v>401</v>
      </c>
      <c r="H3980" s="12">
        <v>39980</v>
      </c>
      <c r="I3980" s="12" t="s">
        <v>401</v>
      </c>
      <c r="J3980" s="12">
        <v>39980</v>
      </c>
      <c r="K3980" s="4">
        <v>1605</v>
      </c>
      <c r="L3980" s="1" t="s">
        <v>146</v>
      </c>
      <c r="M3980" s="1" t="s">
        <v>132</v>
      </c>
      <c r="N3980" s="1" t="s">
        <v>167</v>
      </c>
      <c r="O3980" s="1" t="s">
        <v>93</v>
      </c>
      <c r="P3980">
        <v>30</v>
      </c>
      <c r="Q3980">
        <v>30000</v>
      </c>
      <c r="R3980">
        <v>291600</v>
      </c>
      <c r="S3980">
        <v>9.7200000000000006</v>
      </c>
      <c r="T3980">
        <v>0.32</v>
      </c>
      <c r="U3980">
        <f t="shared" si="1240"/>
        <v>291600</v>
      </c>
      <c r="V3980">
        <f t="shared" si="1241"/>
        <v>900000</v>
      </c>
      <c r="W3980" s="1" t="s">
        <v>155</v>
      </c>
      <c r="X3980" s="1" t="s">
        <v>1236</v>
      </c>
      <c r="Y3980" s="1" t="s">
        <v>156</v>
      </c>
      <c r="Z3980" s="3">
        <v>7726</v>
      </c>
      <c r="AA3980" s="4">
        <f t="shared" si="1245"/>
        <v>3364</v>
      </c>
      <c r="AB3980" s="4">
        <f t="shared" si="1250"/>
        <v>5537.1742059999997</v>
      </c>
      <c r="AC3980" s="4">
        <f t="shared" si="1251"/>
        <v>3364</v>
      </c>
      <c r="AD3980" s="4">
        <f t="shared" si="1248"/>
        <v>5090.0859971851851</v>
      </c>
      <c r="AE3980" s="4">
        <v>3364</v>
      </c>
      <c r="AF3980" s="4">
        <v>3364</v>
      </c>
      <c r="AG3980" s="4">
        <f>AE3980</f>
        <v>3364</v>
      </c>
      <c r="AH3980" s="4">
        <v>83112</v>
      </c>
      <c r="AI3980">
        <f t="shared" si="1242"/>
        <v>1887</v>
      </c>
      <c r="AJ3980">
        <v>7329.83</v>
      </c>
      <c r="AK3980" s="2">
        <v>7329.83</v>
      </c>
      <c r="AL3980" s="2">
        <f>AJ3980</f>
        <v>7329.83</v>
      </c>
      <c r="AM3980" s="4"/>
      <c r="AN3980" t="e">
        <f>VLOOKUP([1]!Tabelle13[[#This Row],[Vlookup this ID for freight costs]],$AL$2:$AL$6811,2,FALSE)</f>
        <v>#REF!</v>
      </c>
      <c r="AP3980">
        <v>571.54</v>
      </c>
      <c r="AQ3980">
        <v>571.54</v>
      </c>
      <c r="AR3980" s="4">
        <v>16</v>
      </c>
      <c r="AS3980" s="4">
        <v>6</v>
      </c>
      <c r="AT3980" s="4">
        <v>2009</v>
      </c>
      <c r="AU3980" s="4">
        <v>16</v>
      </c>
      <c r="AV3980" s="4">
        <v>6</v>
      </c>
      <c r="AW3980" s="4">
        <v>2009</v>
      </c>
      <c r="AX3980" t="str">
        <f t="shared" si="1243"/>
        <v>No Delay</v>
      </c>
      <c r="AY3980">
        <f t="shared" si="1244"/>
        <v>0</v>
      </c>
    </row>
    <row r="3981" spans="1:51" x14ac:dyDescent="0.2">
      <c r="A3981" s="3">
        <v>11057</v>
      </c>
      <c r="B3981" s="1" t="s">
        <v>95</v>
      </c>
      <c r="C3981" s="1" t="s">
        <v>65</v>
      </c>
      <c r="D3981" s="1" t="s">
        <v>130</v>
      </c>
      <c r="E3981" s="1" t="s">
        <v>152</v>
      </c>
      <c r="F3981" s="1" t="s">
        <v>152</v>
      </c>
      <c r="G3981" s="13" t="s">
        <v>401</v>
      </c>
      <c r="H3981" s="12">
        <v>39980</v>
      </c>
      <c r="I3981" s="12" t="s">
        <v>401</v>
      </c>
      <c r="J3981" s="12">
        <v>39980</v>
      </c>
      <c r="K3981" s="4">
        <v>1609</v>
      </c>
      <c r="L3981" s="1" t="s">
        <v>146</v>
      </c>
      <c r="M3981" s="1" t="s">
        <v>132</v>
      </c>
      <c r="N3981" s="1" t="s">
        <v>218</v>
      </c>
      <c r="O3981" s="1" t="s">
        <v>93</v>
      </c>
      <c r="P3981">
        <v>90</v>
      </c>
      <c r="Q3981">
        <v>3000</v>
      </c>
      <c r="R3981">
        <v>45780</v>
      </c>
      <c r="S3981">
        <v>15.26</v>
      </c>
      <c r="T3981">
        <v>0.17</v>
      </c>
      <c r="U3981">
        <f t="shared" si="1240"/>
        <v>45780</v>
      </c>
      <c r="V3981">
        <f t="shared" si="1241"/>
        <v>270000</v>
      </c>
      <c r="W3981" s="1" t="s">
        <v>155</v>
      </c>
      <c r="X3981" s="1" t="s">
        <v>1236</v>
      </c>
      <c r="Y3981" s="1" t="s">
        <v>156</v>
      </c>
      <c r="Z3981" s="3">
        <v>7726</v>
      </c>
      <c r="AA3981" s="4">
        <f t="shared" si="1245"/>
        <v>3364</v>
      </c>
      <c r="AB3981" s="4">
        <f t="shared" si="1250"/>
        <v>2573.9836059999998</v>
      </c>
      <c r="AC3981" s="4">
        <f t="shared" si="1251"/>
        <v>3364</v>
      </c>
      <c r="AD3981" s="4">
        <f t="shared" si="1248"/>
        <v>1469.6674936666666</v>
      </c>
      <c r="AE3981" s="3" t="s">
        <v>2228</v>
      </c>
      <c r="AF3981" s="3">
        <v>3364</v>
      </c>
      <c r="AG3981" s="4">
        <f>AI3981</f>
        <v>3364</v>
      </c>
      <c r="AH3981" s="4">
        <v>10779</v>
      </c>
      <c r="AI3981">
        <f t="shared" si="1242"/>
        <v>3364</v>
      </c>
      <c r="AJ3981" t="s">
        <v>2228</v>
      </c>
      <c r="AK3981" s="2">
        <v>7329.83</v>
      </c>
      <c r="AL3981" s="2">
        <f>AN3981</f>
        <v>7329.83</v>
      </c>
      <c r="AM3981" s="4">
        <v>10779</v>
      </c>
      <c r="AN3981">
        <f>INDEX($AJ$2:$AJ$6811,MATCH(AM3981,$A$2:$A$6811,0))</f>
        <v>7329.83</v>
      </c>
      <c r="AP3981">
        <v>89.73</v>
      </c>
      <c r="AQ3981">
        <v>89.73</v>
      </c>
      <c r="AR3981" s="4">
        <v>16</v>
      </c>
      <c r="AS3981" s="4">
        <v>6</v>
      </c>
      <c r="AT3981" s="4">
        <v>2009</v>
      </c>
      <c r="AU3981" s="4">
        <v>16</v>
      </c>
      <c r="AV3981" s="4">
        <v>6</v>
      </c>
      <c r="AW3981" s="4">
        <v>2009</v>
      </c>
      <c r="AX3981" t="str">
        <f t="shared" si="1243"/>
        <v>No Delay</v>
      </c>
      <c r="AY3981">
        <f t="shared" si="1244"/>
        <v>0</v>
      </c>
    </row>
    <row r="3982" spans="1:51" x14ac:dyDescent="0.2">
      <c r="A3982" s="3">
        <v>12894</v>
      </c>
      <c r="B3982" s="1" t="s">
        <v>95</v>
      </c>
      <c r="C3982" s="1" t="s">
        <v>65</v>
      </c>
      <c r="D3982" s="1" t="s">
        <v>130</v>
      </c>
      <c r="E3982" s="1" t="s">
        <v>152</v>
      </c>
      <c r="F3982" s="1" t="s">
        <v>152</v>
      </c>
      <c r="G3982" s="13" t="s">
        <v>401</v>
      </c>
      <c r="H3982" s="12">
        <v>39980</v>
      </c>
      <c r="I3982" s="12" t="s">
        <v>401</v>
      </c>
      <c r="J3982" s="12">
        <v>39980</v>
      </c>
      <c r="K3982" s="4">
        <v>1626</v>
      </c>
      <c r="L3982" s="1" t="s">
        <v>146</v>
      </c>
      <c r="M3982" s="1" t="s">
        <v>132</v>
      </c>
      <c r="N3982" s="1" t="s">
        <v>304</v>
      </c>
      <c r="O3982" s="1" t="s">
        <v>305</v>
      </c>
      <c r="P3982">
        <v>180</v>
      </c>
      <c r="Q3982">
        <v>400</v>
      </c>
      <c r="R3982">
        <v>20000</v>
      </c>
      <c r="S3982">
        <v>50</v>
      </c>
      <c r="T3982">
        <v>0.28000000000000003</v>
      </c>
      <c r="U3982">
        <f t="shared" si="1240"/>
        <v>20000</v>
      </c>
      <c r="V3982">
        <f t="shared" si="1241"/>
        <v>72000</v>
      </c>
      <c r="W3982" s="1" t="s">
        <v>251</v>
      </c>
      <c r="X3982" s="1" t="s">
        <v>252</v>
      </c>
      <c r="Y3982" s="1" t="s">
        <v>252</v>
      </c>
      <c r="Z3982" s="3">
        <v>6241</v>
      </c>
      <c r="AA3982" s="4">
        <f t="shared" si="1245"/>
        <v>3364</v>
      </c>
      <c r="AB3982" s="4">
        <f t="shared" si="1250"/>
        <v>2288.639326</v>
      </c>
      <c r="AC3982" s="4">
        <f t="shared" si="1251"/>
        <v>3364</v>
      </c>
      <c r="AD3982" s="4">
        <f t="shared" si="1248"/>
        <v>1632.1738571999995</v>
      </c>
      <c r="AE3982" s="3" t="s">
        <v>2228</v>
      </c>
      <c r="AF3982" s="3">
        <v>3364</v>
      </c>
      <c r="AG3982" s="4">
        <f>AI3982</f>
        <v>3364</v>
      </c>
      <c r="AH3982" s="4">
        <v>10779</v>
      </c>
      <c r="AI3982">
        <f t="shared" si="1242"/>
        <v>3364</v>
      </c>
      <c r="AJ3982" t="s">
        <v>2228</v>
      </c>
      <c r="AK3982" s="2">
        <v>7329.83</v>
      </c>
      <c r="AL3982" s="2">
        <f>AN3982</f>
        <v>7329.83</v>
      </c>
      <c r="AM3982" s="4">
        <v>10779</v>
      </c>
      <c r="AN3982">
        <f>INDEX($AJ$2:$AJ$6811,MATCH(AM3982,$A$2:$A$6811,0))</f>
        <v>7329.83</v>
      </c>
      <c r="AP3982">
        <v>39.200000000000003</v>
      </c>
      <c r="AQ3982">
        <v>39.200000000000003</v>
      </c>
      <c r="AR3982" s="4">
        <v>16</v>
      </c>
      <c r="AS3982" s="4">
        <v>6</v>
      </c>
      <c r="AT3982" s="4">
        <v>2009</v>
      </c>
      <c r="AU3982" s="4">
        <v>16</v>
      </c>
      <c r="AV3982" s="4">
        <v>6</v>
      </c>
      <c r="AW3982" s="4">
        <v>2009</v>
      </c>
      <c r="AX3982" t="str">
        <f t="shared" si="1243"/>
        <v>No Delay</v>
      </c>
      <c r="AY3982">
        <f t="shared" si="1244"/>
        <v>0</v>
      </c>
    </row>
    <row r="3983" spans="1:51" x14ac:dyDescent="0.2">
      <c r="A3983" s="3">
        <v>84754</v>
      </c>
      <c r="B3983" s="1" t="s">
        <v>215</v>
      </c>
      <c r="C3983" s="1" t="s">
        <v>89</v>
      </c>
      <c r="D3983" s="1" t="s">
        <v>130</v>
      </c>
      <c r="E3983" s="1" t="s">
        <v>101</v>
      </c>
      <c r="F3983" s="1" t="s">
        <v>101</v>
      </c>
      <c r="G3983" s="13" t="s">
        <v>1621</v>
      </c>
      <c r="H3983" s="12">
        <v>41180</v>
      </c>
      <c r="I3983" s="12" t="s">
        <v>2229</v>
      </c>
      <c r="J3983" s="12">
        <v>41162</v>
      </c>
      <c r="K3983" s="4">
        <v>4164</v>
      </c>
      <c r="L3983" s="1" t="s">
        <v>146</v>
      </c>
      <c r="M3983" s="1" t="s">
        <v>132</v>
      </c>
      <c r="N3983" s="1" t="s">
        <v>167</v>
      </c>
      <c r="O3983" s="1" t="s">
        <v>93</v>
      </c>
      <c r="P3983">
        <v>30</v>
      </c>
      <c r="Q3983">
        <v>5308</v>
      </c>
      <c r="R3983">
        <v>20223.48</v>
      </c>
      <c r="S3983">
        <v>3.81</v>
      </c>
      <c r="T3983">
        <v>0.13</v>
      </c>
      <c r="U3983">
        <f t="shared" si="1240"/>
        <v>20223.48</v>
      </c>
      <c r="V3983">
        <f t="shared" si="1241"/>
        <v>159240</v>
      </c>
      <c r="W3983" s="1" t="s">
        <v>197</v>
      </c>
      <c r="X3983" s="1" t="s">
        <v>1236</v>
      </c>
      <c r="Y3983" s="1" t="s">
        <v>3082</v>
      </c>
      <c r="Z3983" s="3">
        <v>11943</v>
      </c>
      <c r="AA3983" s="4">
        <f t="shared" si="1245"/>
        <v>3367</v>
      </c>
      <c r="AB3983" s="4">
        <f t="shared" si="1250"/>
        <v>2827.2815283999998</v>
      </c>
      <c r="AC3983" s="4">
        <f t="shared" si="1251"/>
        <v>3367</v>
      </c>
      <c r="AD3983" s="4">
        <f t="shared" si="1248"/>
        <v>3367</v>
      </c>
      <c r="AE3983" s="3" t="s">
        <v>2230</v>
      </c>
      <c r="AF3983" s="3">
        <v>3367</v>
      </c>
      <c r="AG3983" s="4">
        <f>AI3983</f>
        <v>3367</v>
      </c>
      <c r="AH3983" s="4">
        <v>84753</v>
      </c>
      <c r="AI3983">
        <f t="shared" si="1242"/>
        <v>3367</v>
      </c>
      <c r="AJ3983" t="s">
        <v>2230</v>
      </c>
      <c r="AK3983" s="2">
        <v>12589.74</v>
      </c>
      <c r="AL3983" s="2">
        <f>AN3983</f>
        <v>12589.74</v>
      </c>
      <c r="AM3983" s="4">
        <v>84753</v>
      </c>
      <c r="AN3983">
        <f>INDEX($AJ$2:$AJ$6811,MATCH(AM3983,$A$2:$A$6811,0))</f>
        <v>12589.74</v>
      </c>
      <c r="AP3983">
        <v>28.35</v>
      </c>
      <c r="AQ3983">
        <v>28.35</v>
      </c>
      <c r="AR3983" s="4">
        <v>28</v>
      </c>
      <c r="AS3983" s="4">
        <v>9</v>
      </c>
      <c r="AT3983" s="4">
        <v>2012</v>
      </c>
      <c r="AU3983" s="4">
        <v>10</v>
      </c>
      <c r="AV3983" s="4">
        <v>9</v>
      </c>
      <c r="AW3983" s="4">
        <v>2012</v>
      </c>
      <c r="AX3983" t="str">
        <f t="shared" si="1243"/>
        <v>No Delay</v>
      </c>
      <c r="AY3983">
        <f t="shared" si="1244"/>
        <v>0</v>
      </c>
    </row>
    <row r="3984" spans="1:51" x14ac:dyDescent="0.2">
      <c r="A3984" s="3">
        <v>84753</v>
      </c>
      <c r="B3984" s="1" t="s">
        <v>215</v>
      </c>
      <c r="C3984" s="1" t="s">
        <v>89</v>
      </c>
      <c r="D3984" s="1" t="s">
        <v>130</v>
      </c>
      <c r="E3984" s="1" t="s">
        <v>101</v>
      </c>
      <c r="F3984" s="1" t="s">
        <v>101</v>
      </c>
      <c r="G3984" s="13" t="s">
        <v>1621</v>
      </c>
      <c r="H3984" s="12">
        <v>41180</v>
      </c>
      <c r="I3984" s="12" t="s">
        <v>2229</v>
      </c>
      <c r="J3984" s="12">
        <v>41162</v>
      </c>
      <c r="K3984" s="4">
        <v>4163</v>
      </c>
      <c r="L3984" s="1" t="s">
        <v>146</v>
      </c>
      <c r="M3984" s="1" t="s">
        <v>132</v>
      </c>
      <c r="N3984" s="1" t="s">
        <v>167</v>
      </c>
      <c r="O3984" s="1" t="s">
        <v>93</v>
      </c>
      <c r="P3984">
        <v>30</v>
      </c>
      <c r="Q3984">
        <v>34760</v>
      </c>
      <c r="R3984">
        <v>132435.6</v>
      </c>
      <c r="S3984">
        <v>3.81</v>
      </c>
      <c r="T3984">
        <v>0.13</v>
      </c>
      <c r="U3984">
        <f t="shared" si="1240"/>
        <v>132435.6</v>
      </c>
      <c r="V3984">
        <f t="shared" si="1241"/>
        <v>1042800</v>
      </c>
      <c r="W3984" s="1" t="s">
        <v>155</v>
      </c>
      <c r="X3984" s="1" t="s">
        <v>1236</v>
      </c>
      <c r="Y3984" s="1" t="s">
        <v>156</v>
      </c>
      <c r="Z3984" s="3">
        <v>13090</v>
      </c>
      <c r="AA3984" s="4">
        <f t="shared" si="1245"/>
        <v>3367</v>
      </c>
      <c r="AB3984" s="4">
        <f t="shared" si="1250"/>
        <v>6059.5737339999996</v>
      </c>
      <c r="AC3984" s="4">
        <f t="shared" si="1251"/>
        <v>3367</v>
      </c>
      <c r="AD3984" s="4">
        <f t="shared" si="1248"/>
        <v>3367</v>
      </c>
      <c r="AE3984" s="4">
        <v>3367</v>
      </c>
      <c r="AF3984" s="4">
        <v>3367</v>
      </c>
      <c r="AG3984" s="4">
        <f>AE3984</f>
        <v>3367</v>
      </c>
      <c r="AI3984" t="e">
        <f t="shared" si="1242"/>
        <v>#N/A</v>
      </c>
      <c r="AJ3984">
        <v>12589.74</v>
      </c>
      <c r="AK3984" s="2">
        <v>12589.74</v>
      </c>
      <c r="AL3984" s="2">
        <f>AJ3984</f>
        <v>12589.74</v>
      </c>
      <c r="AM3984" s="4"/>
      <c r="AN3984" t="e">
        <f>VLOOKUP([1]!Tabelle13[[#This Row],[Vlookup this ID for freight costs]],$AL$2:$AL$6811,2,FALSE)</f>
        <v>#REF!</v>
      </c>
      <c r="AP3984">
        <v>185.67</v>
      </c>
      <c r="AQ3984">
        <v>185.67</v>
      </c>
      <c r="AR3984" s="4">
        <v>28</v>
      </c>
      <c r="AS3984" s="4">
        <v>9</v>
      </c>
      <c r="AT3984" s="4">
        <v>2012</v>
      </c>
      <c r="AU3984" s="4">
        <v>10</v>
      </c>
      <c r="AV3984" s="4">
        <v>9</v>
      </c>
      <c r="AW3984" s="4">
        <v>2012</v>
      </c>
      <c r="AX3984" t="str">
        <f t="shared" si="1243"/>
        <v>No Delay</v>
      </c>
      <c r="AY3984">
        <f t="shared" si="1244"/>
        <v>0</v>
      </c>
    </row>
    <row r="3985" spans="1:51" x14ac:dyDescent="0.2">
      <c r="A3985" s="3">
        <v>12393</v>
      </c>
      <c r="B3985" s="1" t="s">
        <v>98</v>
      </c>
      <c r="C3985" s="1" t="s">
        <v>99</v>
      </c>
      <c r="D3985" s="1" t="s">
        <v>130</v>
      </c>
      <c r="E3985" s="1"/>
      <c r="F3985" s="1" t="s">
        <v>107</v>
      </c>
      <c r="G3985" s="13" t="s">
        <v>1835</v>
      </c>
      <c r="H3985" s="12">
        <v>39335</v>
      </c>
      <c r="I3985" s="12" t="s">
        <v>1835</v>
      </c>
      <c r="J3985" s="12">
        <v>39335</v>
      </c>
      <c r="K3985" s="4">
        <v>351</v>
      </c>
      <c r="L3985" s="1" t="s">
        <v>146</v>
      </c>
      <c r="M3985" s="1" t="s">
        <v>132</v>
      </c>
      <c r="N3985" s="1" t="s">
        <v>556</v>
      </c>
      <c r="O3985" s="1" t="s">
        <v>425</v>
      </c>
      <c r="P3985">
        <v>336</v>
      </c>
      <c r="Q3985">
        <v>157</v>
      </c>
      <c r="R3985">
        <v>6022.52</v>
      </c>
      <c r="S3985">
        <v>38.36</v>
      </c>
      <c r="T3985">
        <v>0.11</v>
      </c>
      <c r="U3985">
        <f t="shared" si="1240"/>
        <v>6022.5199999999995</v>
      </c>
      <c r="V3985">
        <f t="shared" si="1241"/>
        <v>52752</v>
      </c>
      <c r="W3985" s="1" t="s">
        <v>552</v>
      </c>
      <c r="X3985" s="1" t="s">
        <v>361</v>
      </c>
      <c r="Y3985" s="1" t="s">
        <v>361</v>
      </c>
      <c r="Z3985" s="3">
        <v>7298</v>
      </c>
      <c r="AA3985" s="4">
        <f t="shared" si="1245"/>
        <v>3369</v>
      </c>
      <c r="AB3985" s="4">
        <f t="shared" si="1250"/>
        <v>2261.9706105999999</v>
      </c>
      <c r="AC3985" s="4">
        <f t="shared" si="1251"/>
        <v>3369</v>
      </c>
      <c r="AD3985" s="4">
        <f t="shared" si="1248"/>
        <v>1736.1202568000001</v>
      </c>
      <c r="AE3985" s="3" t="s">
        <v>2231</v>
      </c>
      <c r="AF3985" s="3">
        <v>3369</v>
      </c>
      <c r="AG3985" s="4">
        <f>AI3985</f>
        <v>3369</v>
      </c>
      <c r="AH3985" s="4">
        <v>10859</v>
      </c>
      <c r="AI3985">
        <f t="shared" si="1242"/>
        <v>3369</v>
      </c>
      <c r="AJ3985" t="s">
        <v>2231</v>
      </c>
      <c r="AK3985" s="2">
        <v>9689</v>
      </c>
      <c r="AL3985" s="2">
        <f>AN3985</f>
        <v>9689</v>
      </c>
      <c r="AM3985" s="4">
        <v>10859</v>
      </c>
      <c r="AN3985">
        <f>INDEX($AJ$2:$AJ$6811,MATCH(AM3985,$A$2:$A$6811,0))</f>
        <v>9689</v>
      </c>
      <c r="AP3985">
        <v>9.64</v>
      </c>
      <c r="AQ3985">
        <v>9.64</v>
      </c>
      <c r="AR3985" s="4">
        <v>10</v>
      </c>
      <c r="AS3985" s="4">
        <v>9</v>
      </c>
      <c r="AT3985" s="4">
        <v>2007</v>
      </c>
      <c r="AU3985" s="4">
        <v>10</v>
      </c>
      <c r="AV3985" s="4">
        <v>9</v>
      </c>
      <c r="AW3985" s="4">
        <v>2007</v>
      </c>
      <c r="AX3985" t="str">
        <f t="shared" si="1243"/>
        <v>No Delay</v>
      </c>
      <c r="AY3985">
        <f t="shared" si="1244"/>
        <v>0</v>
      </c>
    </row>
    <row r="3986" spans="1:51" x14ac:dyDescent="0.2">
      <c r="A3986" s="3">
        <v>12684</v>
      </c>
      <c r="B3986" s="1" t="s">
        <v>98</v>
      </c>
      <c r="C3986" s="1" t="s">
        <v>99</v>
      </c>
      <c r="D3986" s="1" t="s">
        <v>130</v>
      </c>
      <c r="E3986" s="1"/>
      <c r="F3986" s="1" t="s">
        <v>107</v>
      </c>
      <c r="G3986" s="13" t="s">
        <v>1835</v>
      </c>
      <c r="H3986" s="12">
        <v>39335</v>
      </c>
      <c r="I3986" s="12" t="s">
        <v>1835</v>
      </c>
      <c r="J3986" s="12">
        <v>39335</v>
      </c>
      <c r="K3986" s="4">
        <v>354</v>
      </c>
      <c r="L3986" s="1" t="s">
        <v>146</v>
      </c>
      <c r="M3986" s="1" t="s">
        <v>132</v>
      </c>
      <c r="N3986" s="1" t="s">
        <v>550</v>
      </c>
      <c r="O3986" s="1" t="s">
        <v>551</v>
      </c>
      <c r="P3986">
        <v>300</v>
      </c>
      <c r="Q3986">
        <v>147</v>
      </c>
      <c r="R3986">
        <v>6041.7</v>
      </c>
      <c r="S3986">
        <v>41.1</v>
      </c>
      <c r="T3986">
        <v>0.14000000000000001</v>
      </c>
      <c r="U3986">
        <f t="shared" si="1240"/>
        <v>6041.7</v>
      </c>
      <c r="V3986">
        <f t="shared" si="1241"/>
        <v>44100</v>
      </c>
      <c r="W3986" s="1" t="s">
        <v>552</v>
      </c>
      <c r="X3986" s="1" t="s">
        <v>361</v>
      </c>
      <c r="Y3986" s="1" t="s">
        <v>361</v>
      </c>
      <c r="Z3986" s="3">
        <v>7298</v>
      </c>
      <c r="AA3986" s="4">
        <f t="shared" si="1245"/>
        <v>3369</v>
      </c>
      <c r="AB3986" s="4">
        <f t="shared" si="1250"/>
        <v>2260.8731325999997</v>
      </c>
      <c r="AC3986" s="4">
        <f t="shared" si="1251"/>
        <v>3369</v>
      </c>
      <c r="AD3986" s="4">
        <f t="shared" si="1248"/>
        <v>1321</v>
      </c>
      <c r="AE3986" s="3" t="s">
        <v>2231</v>
      </c>
      <c r="AF3986" s="3">
        <v>3369</v>
      </c>
      <c r="AG3986" s="4">
        <f>AI3986</f>
        <v>3369</v>
      </c>
      <c r="AH3986" s="4">
        <v>10859</v>
      </c>
      <c r="AI3986">
        <f t="shared" si="1242"/>
        <v>3369</v>
      </c>
      <c r="AJ3986" t="s">
        <v>2231</v>
      </c>
      <c r="AK3986" s="2">
        <v>9689</v>
      </c>
      <c r="AL3986" s="2">
        <f>AN3986</f>
        <v>9689</v>
      </c>
      <c r="AM3986" s="4">
        <v>10859</v>
      </c>
      <c r="AN3986">
        <f>INDEX($AJ$2:$AJ$6811,MATCH(AM3986,$A$2:$A$6811,0))</f>
        <v>9689</v>
      </c>
      <c r="AP3986">
        <v>9.67</v>
      </c>
      <c r="AQ3986">
        <v>9.67</v>
      </c>
      <c r="AR3986" s="4">
        <v>10</v>
      </c>
      <c r="AS3986" s="4">
        <v>9</v>
      </c>
      <c r="AT3986" s="4">
        <v>2007</v>
      </c>
      <c r="AU3986" s="4">
        <v>10</v>
      </c>
      <c r="AV3986" s="4">
        <v>9</v>
      </c>
      <c r="AW3986" s="4">
        <v>2007</v>
      </c>
      <c r="AX3986" t="str">
        <f t="shared" si="1243"/>
        <v>No Delay</v>
      </c>
      <c r="AY3986">
        <f t="shared" si="1244"/>
        <v>0</v>
      </c>
    </row>
    <row r="3987" spans="1:51" x14ac:dyDescent="0.2">
      <c r="A3987" s="3">
        <v>10859</v>
      </c>
      <c r="B3987" s="1" t="s">
        <v>98</v>
      </c>
      <c r="C3987" s="1" t="s">
        <v>99</v>
      </c>
      <c r="D3987" s="1" t="s">
        <v>130</v>
      </c>
      <c r="E3987" s="1"/>
      <c r="F3987" s="1" t="s">
        <v>107</v>
      </c>
      <c r="G3987" s="13" t="s">
        <v>1835</v>
      </c>
      <c r="H3987" s="12">
        <v>39335</v>
      </c>
      <c r="I3987" s="12" t="s">
        <v>1835</v>
      </c>
      <c r="J3987" s="12">
        <v>39335</v>
      </c>
      <c r="K3987" s="4">
        <v>346</v>
      </c>
      <c r="L3987" s="1" t="s">
        <v>146</v>
      </c>
      <c r="M3987" s="1" t="s">
        <v>132</v>
      </c>
      <c r="N3987" s="1" t="s">
        <v>163</v>
      </c>
      <c r="O3987" s="1" t="s">
        <v>93</v>
      </c>
      <c r="P3987">
        <v>60</v>
      </c>
      <c r="Q3987">
        <v>3896</v>
      </c>
      <c r="R3987">
        <v>139476.79999999999</v>
      </c>
      <c r="S3987">
        <v>35.799999999999997</v>
      </c>
      <c r="T3987">
        <v>0.6</v>
      </c>
      <c r="U3987">
        <f t="shared" si="1240"/>
        <v>139476.79999999999</v>
      </c>
      <c r="V3987">
        <f t="shared" si="1241"/>
        <v>233760</v>
      </c>
      <c r="W3987" s="1" t="s">
        <v>155</v>
      </c>
      <c r="X3987" s="1" t="s">
        <v>1236</v>
      </c>
      <c r="Y3987" s="1" t="s">
        <v>156</v>
      </c>
      <c r="Z3987" s="3">
        <v>5565</v>
      </c>
      <c r="AA3987" s="4">
        <f t="shared" si="1245"/>
        <v>3369</v>
      </c>
      <c r="AB3987" s="4">
        <f t="shared" si="1250"/>
        <v>2672.3176347999997</v>
      </c>
      <c r="AC3987" s="4">
        <f t="shared" si="1251"/>
        <v>3369</v>
      </c>
      <c r="AD3987" s="4">
        <f t="shared" si="1248"/>
        <v>1829</v>
      </c>
      <c r="AE3987" s="4">
        <v>3369</v>
      </c>
      <c r="AF3987" s="4">
        <v>3369</v>
      </c>
      <c r="AG3987" s="4">
        <f>AE3987</f>
        <v>3369</v>
      </c>
      <c r="AH3987" s="4">
        <v>83338</v>
      </c>
      <c r="AI3987">
        <f t="shared" si="1242"/>
        <v>2300</v>
      </c>
      <c r="AJ3987">
        <v>9689</v>
      </c>
      <c r="AK3987" s="2">
        <v>9689</v>
      </c>
      <c r="AL3987" s="2">
        <f>AJ3987</f>
        <v>9689</v>
      </c>
      <c r="AM3987" s="4"/>
      <c r="AN3987" t="e">
        <f>VLOOKUP([1]!Tabelle13[[#This Row],[Vlookup this ID for freight costs]],$AL$2:$AL$6811,2,FALSE)</f>
        <v>#REF!</v>
      </c>
      <c r="AP3987">
        <v>223.16</v>
      </c>
      <c r="AQ3987">
        <v>223.16</v>
      </c>
      <c r="AR3987" s="4">
        <v>10</v>
      </c>
      <c r="AS3987" s="4">
        <v>9</v>
      </c>
      <c r="AT3987" s="4">
        <v>2007</v>
      </c>
      <c r="AU3987" s="4">
        <v>10</v>
      </c>
      <c r="AV3987" s="4">
        <v>9</v>
      </c>
      <c r="AW3987" s="4">
        <v>2007</v>
      </c>
      <c r="AX3987" t="str">
        <f t="shared" si="1243"/>
        <v>No Delay</v>
      </c>
      <c r="AY3987">
        <f t="shared" si="1244"/>
        <v>0</v>
      </c>
    </row>
    <row r="3988" spans="1:51" x14ac:dyDescent="0.2">
      <c r="A3988" s="3">
        <v>11753</v>
      </c>
      <c r="B3988" s="1" t="s">
        <v>98</v>
      </c>
      <c r="C3988" s="1" t="s">
        <v>99</v>
      </c>
      <c r="D3988" s="1" t="s">
        <v>130</v>
      </c>
      <c r="E3988" s="1"/>
      <c r="F3988" s="1" t="s">
        <v>107</v>
      </c>
      <c r="G3988" s="13" t="s">
        <v>1835</v>
      </c>
      <c r="H3988" s="12">
        <v>39335</v>
      </c>
      <c r="I3988" s="12" t="s">
        <v>1835</v>
      </c>
      <c r="J3988" s="12">
        <v>39335</v>
      </c>
      <c r="K3988" s="4">
        <v>350</v>
      </c>
      <c r="L3988" s="1" t="s">
        <v>146</v>
      </c>
      <c r="M3988" s="1" t="s">
        <v>132</v>
      </c>
      <c r="N3988" s="1" t="s">
        <v>275</v>
      </c>
      <c r="O3988" s="1" t="s">
        <v>93</v>
      </c>
      <c r="P3988">
        <v>60</v>
      </c>
      <c r="Q3988">
        <v>10000</v>
      </c>
      <c r="R3988">
        <v>106800</v>
      </c>
      <c r="S3988">
        <v>10.68</v>
      </c>
      <c r="T3988">
        <v>0.18</v>
      </c>
      <c r="U3988">
        <f t="shared" si="1240"/>
        <v>106800</v>
      </c>
      <c r="V3988">
        <f t="shared" si="1241"/>
        <v>600000</v>
      </c>
      <c r="W3988" s="1" t="s">
        <v>155</v>
      </c>
      <c r="X3988" s="1" t="s">
        <v>1236</v>
      </c>
      <c r="Y3988" s="1" t="s">
        <v>156</v>
      </c>
      <c r="Z3988" s="3">
        <v>5565</v>
      </c>
      <c r="AA3988" s="4">
        <f t="shared" si="1245"/>
        <v>3369</v>
      </c>
      <c r="AB3988" s="4">
        <f t="shared" si="1250"/>
        <v>3342.218206</v>
      </c>
      <c r="AC3988" s="4">
        <f t="shared" si="1251"/>
        <v>3369</v>
      </c>
      <c r="AD3988" s="4">
        <f t="shared" si="1248"/>
        <v>2327.143150923077</v>
      </c>
      <c r="AE3988" s="3" t="s">
        <v>2231</v>
      </c>
      <c r="AF3988" s="3">
        <v>3369</v>
      </c>
      <c r="AG3988" s="4">
        <f>AI3988</f>
        <v>3369</v>
      </c>
      <c r="AH3988" s="4">
        <v>10859</v>
      </c>
      <c r="AI3988">
        <f t="shared" si="1242"/>
        <v>3369</v>
      </c>
      <c r="AJ3988" t="s">
        <v>2231</v>
      </c>
      <c r="AK3988" s="2">
        <v>9689</v>
      </c>
      <c r="AL3988" s="2">
        <f>AN3988</f>
        <v>9689</v>
      </c>
      <c r="AM3988" s="4">
        <v>10859</v>
      </c>
      <c r="AN3988">
        <f>INDEX($AJ$2:$AJ$6811,MATCH(AM3988,$A$2:$A$6811,0))</f>
        <v>9689</v>
      </c>
      <c r="AP3988">
        <v>170.88</v>
      </c>
      <c r="AQ3988">
        <v>170.88</v>
      </c>
      <c r="AR3988" s="4">
        <v>10</v>
      </c>
      <c r="AS3988" s="4">
        <v>9</v>
      </c>
      <c r="AT3988" s="4">
        <v>2007</v>
      </c>
      <c r="AU3988" s="4">
        <v>10</v>
      </c>
      <c r="AV3988" s="4">
        <v>9</v>
      </c>
      <c r="AW3988" s="4">
        <v>2007</v>
      </c>
      <c r="AX3988" t="str">
        <f t="shared" si="1243"/>
        <v>No Delay</v>
      </c>
      <c r="AY3988">
        <f t="shared" si="1244"/>
        <v>0</v>
      </c>
    </row>
    <row r="3989" spans="1:51" x14ac:dyDescent="0.2">
      <c r="A3989" s="3">
        <v>12682</v>
      </c>
      <c r="B3989" s="1" t="s">
        <v>98</v>
      </c>
      <c r="C3989" s="1" t="s">
        <v>99</v>
      </c>
      <c r="D3989" s="1" t="s">
        <v>130</v>
      </c>
      <c r="E3989" s="1"/>
      <c r="F3989" s="1" t="s">
        <v>107</v>
      </c>
      <c r="G3989" s="13" t="s">
        <v>1835</v>
      </c>
      <c r="H3989" s="12">
        <v>39335</v>
      </c>
      <c r="I3989" s="12" t="s">
        <v>1835</v>
      </c>
      <c r="J3989" s="12">
        <v>39335</v>
      </c>
      <c r="K3989" s="4">
        <v>352</v>
      </c>
      <c r="L3989" s="1" t="s">
        <v>146</v>
      </c>
      <c r="M3989" s="1" t="s">
        <v>132</v>
      </c>
      <c r="N3989" s="1" t="s">
        <v>167</v>
      </c>
      <c r="O3989" s="1" t="s">
        <v>93</v>
      </c>
      <c r="P3989">
        <v>30</v>
      </c>
      <c r="Q3989">
        <v>8000</v>
      </c>
      <c r="R3989">
        <v>130080</v>
      </c>
      <c r="S3989">
        <v>16.260000000000002</v>
      </c>
      <c r="T3989">
        <v>0.54</v>
      </c>
      <c r="U3989">
        <f t="shared" si="1240"/>
        <v>130080.00000000001</v>
      </c>
      <c r="V3989">
        <f t="shared" si="1241"/>
        <v>240000</v>
      </c>
      <c r="W3989" s="1" t="s">
        <v>155</v>
      </c>
      <c r="X3989" s="1" t="s">
        <v>1236</v>
      </c>
      <c r="Y3989" s="1" t="s">
        <v>156</v>
      </c>
      <c r="Z3989" s="3">
        <v>5565</v>
      </c>
      <c r="AA3989" s="4">
        <f t="shared" si="1245"/>
        <v>3369</v>
      </c>
      <c r="AB3989" s="4">
        <f t="shared" si="1250"/>
        <v>3122.7226060000003</v>
      </c>
      <c r="AC3989" s="4">
        <f t="shared" si="1251"/>
        <v>3369</v>
      </c>
      <c r="AD3989" s="4">
        <f t="shared" si="1248"/>
        <v>3744.5027926451612</v>
      </c>
      <c r="AE3989" s="3" t="s">
        <v>2231</v>
      </c>
      <c r="AF3989" s="3">
        <v>3369</v>
      </c>
      <c r="AG3989" s="4">
        <f>AI3989</f>
        <v>3369</v>
      </c>
      <c r="AH3989" s="4">
        <v>10859</v>
      </c>
      <c r="AI3989">
        <f t="shared" si="1242"/>
        <v>3369</v>
      </c>
      <c r="AJ3989" t="s">
        <v>2231</v>
      </c>
      <c r="AK3989" s="2">
        <v>9689</v>
      </c>
      <c r="AL3989" s="2">
        <f>AN3989</f>
        <v>9689</v>
      </c>
      <c r="AM3989" s="4">
        <v>10859</v>
      </c>
      <c r="AN3989">
        <f>INDEX($AJ$2:$AJ$6811,MATCH(AM3989,$A$2:$A$6811,0))</f>
        <v>9689</v>
      </c>
      <c r="AP3989">
        <v>208.13</v>
      </c>
      <c r="AQ3989">
        <v>208.13</v>
      </c>
      <c r="AR3989" s="4">
        <v>10</v>
      </c>
      <c r="AS3989" s="4">
        <v>9</v>
      </c>
      <c r="AT3989" s="4">
        <v>2007</v>
      </c>
      <c r="AU3989" s="4">
        <v>10</v>
      </c>
      <c r="AV3989" s="4">
        <v>9</v>
      </c>
      <c r="AW3989" s="4">
        <v>2007</v>
      </c>
      <c r="AX3989" t="str">
        <f t="shared" si="1243"/>
        <v>No Delay</v>
      </c>
      <c r="AY3989">
        <f t="shared" si="1244"/>
        <v>0</v>
      </c>
    </row>
    <row r="3990" spans="1:51" x14ac:dyDescent="0.2">
      <c r="A3990" s="3">
        <v>12683</v>
      </c>
      <c r="B3990" s="1" t="s">
        <v>98</v>
      </c>
      <c r="C3990" s="1" t="s">
        <v>99</v>
      </c>
      <c r="D3990" s="1" t="s">
        <v>130</v>
      </c>
      <c r="E3990" s="1"/>
      <c r="F3990" s="1" t="s">
        <v>107</v>
      </c>
      <c r="G3990" s="13" t="s">
        <v>1835</v>
      </c>
      <c r="H3990" s="12">
        <v>39335</v>
      </c>
      <c r="I3990" s="12" t="s">
        <v>1835</v>
      </c>
      <c r="J3990" s="12">
        <v>39335</v>
      </c>
      <c r="K3990" s="4">
        <v>353</v>
      </c>
      <c r="L3990" s="1" t="s">
        <v>146</v>
      </c>
      <c r="M3990" s="1" t="s">
        <v>132</v>
      </c>
      <c r="N3990" s="1" t="s">
        <v>392</v>
      </c>
      <c r="O3990" s="1" t="s">
        <v>393</v>
      </c>
      <c r="P3990">
        <v>120</v>
      </c>
      <c r="Q3990">
        <v>4155</v>
      </c>
      <c r="R3990">
        <v>170770.5</v>
      </c>
      <c r="S3990">
        <v>41.1</v>
      </c>
      <c r="T3990">
        <v>0.34</v>
      </c>
      <c r="U3990">
        <f t="shared" si="1240"/>
        <v>170770.5</v>
      </c>
      <c r="V3990">
        <f t="shared" si="1241"/>
        <v>498600</v>
      </c>
      <c r="W3990" s="1" t="s">
        <v>394</v>
      </c>
      <c r="X3990" s="1" t="s">
        <v>112</v>
      </c>
      <c r="Y3990" s="1" t="s">
        <v>112</v>
      </c>
      <c r="Z3990" s="3">
        <v>6808</v>
      </c>
      <c r="AA3990" s="4">
        <f t="shared" si="1245"/>
        <v>3369</v>
      </c>
      <c r="AB3990" s="4">
        <f t="shared" si="1250"/>
        <v>2700.742315</v>
      </c>
      <c r="AC3990" s="4">
        <f t="shared" si="1251"/>
        <v>3369</v>
      </c>
      <c r="AD3990" s="4">
        <f t="shared" si="1248"/>
        <v>3369</v>
      </c>
      <c r="AE3990" s="3" t="s">
        <v>2231</v>
      </c>
      <c r="AF3990" s="3">
        <v>3369</v>
      </c>
      <c r="AG3990" s="4">
        <f>AI3990</f>
        <v>3369</v>
      </c>
      <c r="AH3990" s="4">
        <v>10859</v>
      </c>
      <c r="AI3990">
        <f t="shared" si="1242"/>
        <v>3369</v>
      </c>
      <c r="AJ3990" t="s">
        <v>2231</v>
      </c>
      <c r="AK3990" s="2">
        <v>9689</v>
      </c>
      <c r="AL3990" s="2">
        <f>AN3990</f>
        <v>9689</v>
      </c>
      <c r="AM3990" s="4">
        <v>10859</v>
      </c>
      <c r="AN3990">
        <f>INDEX($AJ$2:$AJ$6811,MATCH(AM3990,$A$2:$A$6811,0))</f>
        <v>9689</v>
      </c>
      <c r="AP3990">
        <v>273.23</v>
      </c>
      <c r="AQ3990">
        <v>273.23</v>
      </c>
      <c r="AR3990" s="4">
        <v>10</v>
      </c>
      <c r="AS3990" s="4">
        <v>9</v>
      </c>
      <c r="AT3990" s="4">
        <v>2007</v>
      </c>
      <c r="AU3990" s="4">
        <v>10</v>
      </c>
      <c r="AV3990" s="4">
        <v>9</v>
      </c>
      <c r="AW3990" s="4">
        <v>2007</v>
      </c>
      <c r="AX3990" t="str">
        <f t="shared" si="1243"/>
        <v>No Delay</v>
      </c>
      <c r="AY3990">
        <f t="shared" si="1244"/>
        <v>0</v>
      </c>
    </row>
    <row r="3991" spans="1:51" x14ac:dyDescent="0.2">
      <c r="A3991" s="3">
        <v>6397</v>
      </c>
      <c r="B3991" s="1" t="s">
        <v>1918</v>
      </c>
      <c r="C3991" s="1" t="s">
        <v>150</v>
      </c>
      <c r="D3991" s="1" t="s">
        <v>100</v>
      </c>
      <c r="E3991" s="1" t="s">
        <v>53</v>
      </c>
      <c r="F3991" s="1" t="s">
        <v>53</v>
      </c>
      <c r="G3991" s="13" t="s">
        <v>2052</v>
      </c>
      <c r="H3991" s="12">
        <v>39917</v>
      </c>
      <c r="I3991" s="12" t="s">
        <v>2232</v>
      </c>
      <c r="J3991" s="12">
        <v>39786</v>
      </c>
      <c r="K3991" s="4">
        <v>1255</v>
      </c>
      <c r="L3991" s="1" t="s">
        <v>146</v>
      </c>
      <c r="M3991" s="1" t="s">
        <v>1920</v>
      </c>
      <c r="N3991" s="1" t="s">
        <v>2050</v>
      </c>
      <c r="O3991" s="1" t="s">
        <v>1964</v>
      </c>
      <c r="P3991">
        <v>60</v>
      </c>
      <c r="Q3991">
        <v>10260</v>
      </c>
      <c r="R3991">
        <v>39193.199999999997</v>
      </c>
      <c r="S3991">
        <v>3.82</v>
      </c>
      <c r="T3991">
        <v>0.06</v>
      </c>
      <c r="U3991">
        <f t="shared" si="1240"/>
        <v>39193.199999999997</v>
      </c>
      <c r="V3991">
        <f t="shared" si="1241"/>
        <v>615600</v>
      </c>
      <c r="W3991" s="1" t="s">
        <v>185</v>
      </c>
      <c r="X3991" s="1" t="s">
        <v>186</v>
      </c>
      <c r="Y3991" s="1" t="s">
        <v>186</v>
      </c>
      <c r="Z3991" s="3">
        <v>8773</v>
      </c>
      <c r="AA3991" s="4">
        <f>AB3991</f>
        <v>3371.1304019999998</v>
      </c>
      <c r="AB3991" s="2">
        <f>2245.156962+0.109744*Q3991</f>
        <v>3371.1304019999998</v>
      </c>
      <c r="AC3991" s="4">
        <f>AD3991</f>
        <v>13524.065200999999</v>
      </c>
      <c r="AD3991" s="4">
        <f t="shared" si="1248"/>
        <v>13524.065200999999</v>
      </c>
      <c r="AE3991" s="4" t="s">
        <v>62</v>
      </c>
      <c r="AG3991" s="4" t="str">
        <f t="shared" ref="AG3991:AG3999" si="1252">AE3991</f>
        <v>Weight Captured Separately</v>
      </c>
      <c r="AH3991" s="4">
        <v>11224</v>
      </c>
      <c r="AI3991">
        <f t="shared" si="1242"/>
        <v>10877</v>
      </c>
      <c r="AJ3991" t="s">
        <v>81</v>
      </c>
      <c r="AK3991" s="2"/>
      <c r="AL3991" s="2" t="str">
        <f t="shared" ref="AL3991:AL3999" si="1253">AJ3991</f>
        <v>Freight Included in Commodity Cost</v>
      </c>
      <c r="AM3991" s="4"/>
      <c r="AN3991" t="e">
        <f>VLOOKUP([1]!Tabelle13[[#This Row],[Vlookup this ID for freight costs]],$AL$2:$AL$6811,2,FALSE)</f>
        <v>#REF!</v>
      </c>
      <c r="AO3991">
        <f>IF(AK:AK="",AC:AC*6.242+1.383 -2.844 + 3.145 -2.265  -2.026,AK:AK)</f>
        <v>84414.607984642003</v>
      </c>
      <c r="AP3991">
        <v>76.819999999999993</v>
      </c>
      <c r="AQ3991">
        <v>76.819999999999993</v>
      </c>
      <c r="AR3991" s="4">
        <v>14</v>
      </c>
      <c r="AS3991" s="4">
        <v>4</v>
      </c>
      <c r="AT3991" s="4">
        <v>2009</v>
      </c>
      <c r="AU3991" s="4">
        <v>4</v>
      </c>
      <c r="AV3991" s="4">
        <v>12</v>
      </c>
      <c r="AW3991" s="4">
        <v>2008</v>
      </c>
      <c r="AX3991" t="str">
        <f t="shared" si="1243"/>
        <v>No Delay</v>
      </c>
      <c r="AY3991">
        <f t="shared" si="1244"/>
        <v>0</v>
      </c>
    </row>
    <row r="3992" spans="1:51" x14ac:dyDescent="0.2">
      <c r="A3992" s="3">
        <v>83239</v>
      </c>
      <c r="B3992" s="1" t="s">
        <v>151</v>
      </c>
      <c r="C3992" s="1" t="s">
        <v>65</v>
      </c>
      <c r="D3992" s="1" t="s">
        <v>130</v>
      </c>
      <c r="E3992" s="1" t="s">
        <v>152</v>
      </c>
      <c r="F3992" s="1" t="s">
        <v>152</v>
      </c>
      <c r="G3992" s="13" t="s">
        <v>1282</v>
      </c>
      <c r="H3992" s="12">
        <v>41765</v>
      </c>
      <c r="I3992" s="12" t="s">
        <v>480</v>
      </c>
      <c r="J3992" s="12">
        <v>41761</v>
      </c>
      <c r="K3992" s="4">
        <v>5468</v>
      </c>
      <c r="L3992" s="1" t="s">
        <v>146</v>
      </c>
      <c r="M3992" s="1" t="s">
        <v>132</v>
      </c>
      <c r="N3992" s="1" t="s">
        <v>599</v>
      </c>
      <c r="O3992" s="1" t="s">
        <v>93</v>
      </c>
      <c r="P3992">
        <v>60</v>
      </c>
      <c r="Q3992">
        <v>70000</v>
      </c>
      <c r="R3992">
        <v>272300</v>
      </c>
      <c r="S3992">
        <v>3.89</v>
      </c>
      <c r="T3992">
        <v>0.06</v>
      </c>
      <c r="U3992">
        <f t="shared" si="1240"/>
        <v>272300</v>
      </c>
      <c r="V3992">
        <f t="shared" si="1241"/>
        <v>4200000</v>
      </c>
      <c r="W3992" s="1" t="s">
        <v>197</v>
      </c>
      <c r="X3992" s="1" t="s">
        <v>1236</v>
      </c>
      <c r="Y3992" s="1" t="s">
        <v>3082</v>
      </c>
      <c r="Z3992" s="3">
        <v>7428</v>
      </c>
      <c r="AA3992" s="4">
        <f t="shared" si="1245"/>
        <v>3376</v>
      </c>
      <c r="AB3992" s="4">
        <f xml:space="preserve"> 2244.740206  + 0.1097478*Q3992</f>
        <v>9927.0862059999999</v>
      </c>
      <c r="AC3992" s="4">
        <f>AF3992</f>
        <v>3376</v>
      </c>
      <c r="AD3992" s="4">
        <f t="shared" si="1248"/>
        <v>14508.333333333334</v>
      </c>
      <c r="AE3992" s="4">
        <v>3376</v>
      </c>
      <c r="AF3992" s="4">
        <v>3376</v>
      </c>
      <c r="AG3992" s="4">
        <f t="shared" si="1252"/>
        <v>3376</v>
      </c>
      <c r="AI3992" t="e">
        <f t="shared" si="1242"/>
        <v>#N/A</v>
      </c>
      <c r="AJ3992">
        <v>29674.91</v>
      </c>
      <c r="AK3992" s="2">
        <v>29674.91</v>
      </c>
      <c r="AL3992" s="2">
        <f t="shared" si="1253"/>
        <v>29674.91</v>
      </c>
      <c r="AM3992" s="4"/>
      <c r="AN3992" t="e">
        <f>VLOOKUP([1]!Tabelle13[[#This Row],[Vlookup this ID for freight costs]],$AL$2:$AL$6811,2,FALSE)</f>
        <v>#REF!</v>
      </c>
      <c r="AP3992">
        <v>279.92</v>
      </c>
      <c r="AQ3992">
        <v>279.92</v>
      </c>
      <c r="AR3992" s="4">
        <v>6</v>
      </c>
      <c r="AS3992" s="4">
        <v>5</v>
      </c>
      <c r="AT3992" s="4">
        <v>2014</v>
      </c>
      <c r="AU3992" s="4">
        <v>2</v>
      </c>
      <c r="AV3992" s="4">
        <v>5</v>
      </c>
      <c r="AW3992" s="4">
        <v>2014</v>
      </c>
      <c r="AX3992" t="str">
        <f t="shared" si="1243"/>
        <v>No Delay</v>
      </c>
      <c r="AY3992">
        <f t="shared" si="1244"/>
        <v>0</v>
      </c>
    </row>
    <row r="3993" spans="1:51" x14ac:dyDescent="0.2">
      <c r="A3993" s="3">
        <v>16998</v>
      </c>
      <c r="B3993" s="1" t="s">
        <v>140</v>
      </c>
      <c r="C3993" s="1" t="s">
        <v>99</v>
      </c>
      <c r="D3993" s="1" t="s">
        <v>52</v>
      </c>
      <c r="E3993" s="1" t="s">
        <v>53</v>
      </c>
      <c r="F3993" s="1" t="s">
        <v>53</v>
      </c>
      <c r="G3993" s="13" t="s">
        <v>1541</v>
      </c>
      <c r="H3993" s="12">
        <v>40397</v>
      </c>
      <c r="I3993" s="12" t="s">
        <v>1107</v>
      </c>
      <c r="J3993" s="12">
        <v>40399</v>
      </c>
      <c r="K3993" s="4">
        <v>2663</v>
      </c>
      <c r="L3993" s="1" t="s">
        <v>146</v>
      </c>
      <c r="M3993" s="1" t="s">
        <v>170</v>
      </c>
      <c r="N3993" s="1" t="s">
        <v>265</v>
      </c>
      <c r="O3993" s="1" t="s">
        <v>93</v>
      </c>
      <c r="P3993">
        <v>60</v>
      </c>
      <c r="Q3993">
        <v>28663</v>
      </c>
      <c r="R3993">
        <v>74523.8</v>
      </c>
      <c r="S3993">
        <v>2.6</v>
      </c>
      <c r="T3993">
        <v>0.04</v>
      </c>
      <c r="U3993">
        <f t="shared" si="1240"/>
        <v>74523.8</v>
      </c>
      <c r="V3993">
        <f t="shared" si="1241"/>
        <v>1719780</v>
      </c>
      <c r="W3993" s="1" t="s">
        <v>155</v>
      </c>
      <c r="X3993" s="1" t="s">
        <v>1236</v>
      </c>
      <c r="Y3993" s="1" t="s">
        <v>156</v>
      </c>
      <c r="Z3993" s="3">
        <v>5565</v>
      </c>
      <c r="AA3993" s="4">
        <f t="shared" si="1245"/>
        <v>3380</v>
      </c>
      <c r="AB3993" s="4">
        <f xml:space="preserve"> 2244.740206  + 0.1097478*Q3993</f>
        <v>5390.4413973999999</v>
      </c>
      <c r="AC3993" s="4">
        <f>AF3993</f>
        <v>3380</v>
      </c>
      <c r="AD3993" s="4">
        <f t="shared" si="1248"/>
        <v>3380</v>
      </c>
      <c r="AE3993" s="4">
        <v>3380</v>
      </c>
      <c r="AF3993" s="4">
        <v>3380</v>
      </c>
      <c r="AG3993" s="4">
        <f t="shared" si="1252"/>
        <v>3380</v>
      </c>
      <c r="AI3993" t="e">
        <f t="shared" si="1242"/>
        <v>#N/A</v>
      </c>
      <c r="AJ3993">
        <v>17603.580000000002</v>
      </c>
      <c r="AK3993" s="2">
        <v>17603.580000000002</v>
      </c>
      <c r="AL3993" s="2">
        <f t="shared" si="1253"/>
        <v>17603.580000000002</v>
      </c>
      <c r="AM3993" s="4"/>
      <c r="AN3993" t="e">
        <f>VLOOKUP([1]!Tabelle13[[#This Row],[Vlookup this ID for freight costs]],$AL$2:$AL$6811,2,FALSE)</f>
        <v>#REF!</v>
      </c>
      <c r="AP3993">
        <v>160.66999999999999</v>
      </c>
      <c r="AQ3993">
        <v>160.66999999999999</v>
      </c>
      <c r="AR3993" s="4">
        <v>7</v>
      </c>
      <c r="AS3993" s="4">
        <v>8</v>
      </c>
      <c r="AT3993" s="4">
        <v>2010</v>
      </c>
      <c r="AU3993" s="4">
        <v>9</v>
      </c>
      <c r="AV3993" s="4">
        <v>8</v>
      </c>
      <c r="AW3993" s="4">
        <v>2010</v>
      </c>
      <c r="AX3993" t="str">
        <f t="shared" si="1243"/>
        <v>Delay</v>
      </c>
      <c r="AY3993">
        <f t="shared" si="1244"/>
        <v>2</v>
      </c>
    </row>
    <row r="3994" spans="1:51" x14ac:dyDescent="0.2">
      <c r="A3994" s="3">
        <v>21378</v>
      </c>
      <c r="B3994" s="1" t="s">
        <v>175</v>
      </c>
      <c r="C3994" s="1" t="s">
        <v>165</v>
      </c>
      <c r="D3994" s="1" t="s">
        <v>52</v>
      </c>
      <c r="E3994" s="1" t="s">
        <v>53</v>
      </c>
      <c r="F3994" s="1" t="s">
        <v>53</v>
      </c>
      <c r="G3994" s="13" t="s">
        <v>1905</v>
      </c>
      <c r="H3994" s="12">
        <v>41618</v>
      </c>
      <c r="I3994" s="12" t="s">
        <v>726</v>
      </c>
      <c r="J3994" s="12">
        <v>41621</v>
      </c>
      <c r="K3994" s="4">
        <v>5122</v>
      </c>
      <c r="L3994" s="1" t="s">
        <v>146</v>
      </c>
      <c r="M3994" s="1" t="s">
        <v>170</v>
      </c>
      <c r="N3994" s="1" t="s">
        <v>1520</v>
      </c>
      <c r="O3994" s="1" t="s">
        <v>93</v>
      </c>
      <c r="P3994">
        <v>100</v>
      </c>
      <c r="Q3994">
        <v>10368</v>
      </c>
      <c r="R3994">
        <v>13478.4</v>
      </c>
      <c r="S3994">
        <v>1.3</v>
      </c>
      <c r="T3994">
        <v>0.01</v>
      </c>
      <c r="U3994">
        <f t="shared" si="1240"/>
        <v>13478.4</v>
      </c>
      <c r="V3994">
        <f t="shared" si="1241"/>
        <v>1036800</v>
      </c>
      <c r="W3994" s="1" t="s">
        <v>155</v>
      </c>
      <c r="X3994" s="1" t="s">
        <v>1236</v>
      </c>
      <c r="Y3994" s="1" t="s">
        <v>156</v>
      </c>
      <c r="Z3994" s="3">
        <v>5457</v>
      </c>
      <c r="AA3994" s="4">
        <f>AB3994</f>
        <v>3382.9827539999997</v>
      </c>
      <c r="AB3994" s="2">
        <f>2245.156962+0.109744*Q3994</f>
        <v>3382.9827539999997</v>
      </c>
      <c r="AC3994" s="4">
        <f>AD3994</f>
        <v>2916.660918</v>
      </c>
      <c r="AD3994" s="4">
        <f t="shared" si="1248"/>
        <v>2916.660918</v>
      </c>
      <c r="AE3994" s="4" t="s">
        <v>62</v>
      </c>
      <c r="AG3994" s="4" t="str">
        <f t="shared" si="1252"/>
        <v>Weight Captured Separately</v>
      </c>
      <c r="AI3994" t="e">
        <f t="shared" si="1242"/>
        <v>#N/A</v>
      </c>
      <c r="AJ3994" t="s">
        <v>63</v>
      </c>
      <c r="AK3994" s="2"/>
      <c r="AL3994" s="2" t="str">
        <f t="shared" si="1253"/>
        <v>Invoiced Separately</v>
      </c>
      <c r="AM3994" s="4"/>
      <c r="AN3994" t="e">
        <f>VLOOKUP([1]!Tabelle13[[#This Row],[Vlookup this ID for freight costs]],$AL$2:$AL$6811,2,FALSE)</f>
        <v>#REF!</v>
      </c>
      <c r="AO3994">
        <f>IF(AK:AK="",AC:AC*6.242+1.383 -2.844 + 3.145 -2.265  -2.026,AK:AK)</f>
        <v>18203.190450156002</v>
      </c>
      <c r="AP3994">
        <v>16.670000000000002</v>
      </c>
      <c r="AQ3994">
        <v>16.670000000000002</v>
      </c>
      <c r="AR3994" s="4">
        <v>10</v>
      </c>
      <c r="AS3994" s="4">
        <v>12</v>
      </c>
      <c r="AT3994" s="4">
        <v>2013</v>
      </c>
      <c r="AU3994" s="4">
        <v>13</v>
      </c>
      <c r="AV3994" s="4">
        <v>12</v>
      </c>
      <c r="AW3994" s="4">
        <v>2013</v>
      </c>
      <c r="AX3994" t="str">
        <f t="shared" si="1243"/>
        <v>Delay</v>
      </c>
      <c r="AY3994">
        <f t="shared" si="1244"/>
        <v>3</v>
      </c>
    </row>
    <row r="3995" spans="1:51" x14ac:dyDescent="0.2">
      <c r="A3995" s="3">
        <v>55737</v>
      </c>
      <c r="B3995" s="1" t="s">
        <v>140</v>
      </c>
      <c r="C3995" s="1" t="s">
        <v>99</v>
      </c>
      <c r="D3995" s="1" t="s">
        <v>52</v>
      </c>
      <c r="E3995" s="1" t="s">
        <v>53</v>
      </c>
      <c r="F3995" s="1" t="s">
        <v>53</v>
      </c>
      <c r="G3995" s="13" t="s">
        <v>1541</v>
      </c>
      <c r="H3995" s="12">
        <v>40397</v>
      </c>
      <c r="I3995" s="12" t="s">
        <v>1541</v>
      </c>
      <c r="J3995" s="12">
        <v>40397</v>
      </c>
      <c r="K3995" s="4">
        <v>2660</v>
      </c>
      <c r="L3995" s="1" t="s">
        <v>146</v>
      </c>
      <c r="M3995" s="1" t="s">
        <v>170</v>
      </c>
      <c r="N3995" s="1" t="s">
        <v>265</v>
      </c>
      <c r="O3995" s="1" t="s">
        <v>93</v>
      </c>
      <c r="P3995">
        <v>60</v>
      </c>
      <c r="Q3995">
        <v>28755</v>
      </c>
      <c r="R3995">
        <v>74763</v>
      </c>
      <c r="S3995">
        <v>2.6</v>
      </c>
      <c r="T3995">
        <v>0.04</v>
      </c>
      <c r="U3995">
        <f t="shared" si="1240"/>
        <v>74763</v>
      </c>
      <c r="V3995">
        <f t="shared" si="1241"/>
        <v>1725300</v>
      </c>
      <c r="W3995" s="1" t="s">
        <v>155</v>
      </c>
      <c r="X3995" s="1" t="s">
        <v>1236</v>
      </c>
      <c r="Y3995" s="1" t="s">
        <v>156</v>
      </c>
      <c r="Z3995" s="3">
        <v>5565</v>
      </c>
      <c r="AA3995" s="4">
        <f t="shared" si="1245"/>
        <v>3392</v>
      </c>
      <c r="AB3995" s="4">
        <f xml:space="preserve"> 2244.740206  + 0.1097478*Q3995</f>
        <v>5400.5381950000001</v>
      </c>
      <c r="AC3995" s="4">
        <f>AF3995</f>
        <v>3392</v>
      </c>
      <c r="AD3995" s="4">
        <f t="shared" si="1248"/>
        <v>3392</v>
      </c>
      <c r="AE3995" s="4">
        <v>3392</v>
      </c>
      <c r="AF3995" s="4">
        <v>3392</v>
      </c>
      <c r="AG3995" s="4">
        <f t="shared" si="1252"/>
        <v>3392</v>
      </c>
      <c r="AI3995" t="e">
        <f t="shared" si="1242"/>
        <v>#N/A</v>
      </c>
      <c r="AJ3995">
        <v>20294.849999999999</v>
      </c>
      <c r="AK3995" s="2">
        <v>20294.849999999999</v>
      </c>
      <c r="AL3995" s="2">
        <f t="shared" si="1253"/>
        <v>20294.849999999999</v>
      </c>
      <c r="AM3995" s="4"/>
      <c r="AN3995" t="e">
        <f>VLOOKUP([1]!Tabelle13[[#This Row],[Vlookup this ID for freight costs]],$AL$2:$AL$6811,2,FALSE)</f>
        <v>#REF!</v>
      </c>
      <c r="AP3995">
        <v>161.19</v>
      </c>
      <c r="AQ3995">
        <v>161.19</v>
      </c>
      <c r="AR3995" s="4">
        <v>7</v>
      </c>
      <c r="AS3995" s="4">
        <v>8</v>
      </c>
      <c r="AT3995" s="4">
        <v>2010</v>
      </c>
      <c r="AU3995" s="4">
        <v>7</v>
      </c>
      <c r="AV3995" s="4">
        <v>8</v>
      </c>
      <c r="AW3995" s="4">
        <v>2010</v>
      </c>
      <c r="AX3995" t="str">
        <f t="shared" si="1243"/>
        <v>No Delay</v>
      </c>
      <c r="AY3995">
        <f t="shared" si="1244"/>
        <v>0</v>
      </c>
    </row>
    <row r="3996" spans="1:51" x14ac:dyDescent="0.2">
      <c r="A3996" s="3">
        <v>81747</v>
      </c>
      <c r="B3996" s="1" t="s">
        <v>50</v>
      </c>
      <c r="C3996" s="1" t="s">
        <v>51</v>
      </c>
      <c r="D3996" s="1" t="s">
        <v>52</v>
      </c>
      <c r="E3996" s="1" t="s">
        <v>53</v>
      </c>
      <c r="F3996" s="1" t="s">
        <v>53</v>
      </c>
      <c r="G3996" s="13" t="s">
        <v>480</v>
      </c>
      <c r="H3996" s="12">
        <v>41761</v>
      </c>
      <c r="I3996" s="12" t="s">
        <v>605</v>
      </c>
      <c r="J3996" s="12">
        <v>41766</v>
      </c>
      <c r="K3996" s="4">
        <v>5483</v>
      </c>
      <c r="L3996" s="1" t="s">
        <v>146</v>
      </c>
      <c r="M3996" s="1" t="s">
        <v>1775</v>
      </c>
      <c r="N3996" s="1" t="s">
        <v>154</v>
      </c>
      <c r="O3996" s="1" t="s">
        <v>93</v>
      </c>
      <c r="P3996">
        <v>60</v>
      </c>
      <c r="Q3996">
        <v>24816</v>
      </c>
      <c r="R3996">
        <v>201257.76</v>
      </c>
      <c r="S3996">
        <v>8.11</v>
      </c>
      <c r="T3996">
        <v>0.14000000000000001</v>
      </c>
      <c r="U3996">
        <f t="shared" si="1240"/>
        <v>201257.75999999998</v>
      </c>
      <c r="V3996">
        <f t="shared" si="1241"/>
        <v>1488960</v>
      </c>
      <c r="W3996" s="1" t="s">
        <v>179</v>
      </c>
      <c r="X3996" s="1" t="s">
        <v>1236</v>
      </c>
      <c r="Y3996" s="1" t="s">
        <v>156</v>
      </c>
      <c r="Z3996" s="3">
        <v>6318</v>
      </c>
      <c r="AA3996" s="4">
        <f t="shared" si="1245"/>
        <v>3392</v>
      </c>
      <c r="AB3996" s="4">
        <f xml:space="preserve"> 2244.740206  + 0.1097478*Q3996</f>
        <v>4968.2416107999998</v>
      </c>
      <c r="AC3996" s="4">
        <f>AF3996</f>
        <v>3392</v>
      </c>
      <c r="AD3996" s="4">
        <f t="shared" si="1248"/>
        <v>3392</v>
      </c>
      <c r="AE3996" s="4">
        <v>3392</v>
      </c>
      <c r="AF3996" s="4">
        <v>3392</v>
      </c>
      <c r="AG3996" s="4">
        <f t="shared" si="1252"/>
        <v>3392</v>
      </c>
      <c r="AI3996" t="e">
        <f t="shared" si="1242"/>
        <v>#N/A</v>
      </c>
      <c r="AJ3996">
        <v>16835.52</v>
      </c>
      <c r="AK3996" s="2">
        <v>16835.52</v>
      </c>
      <c r="AL3996" s="2">
        <f t="shared" si="1253"/>
        <v>16835.52</v>
      </c>
      <c r="AM3996" s="4"/>
      <c r="AN3996" t="e">
        <f>VLOOKUP([1]!Tabelle13[[#This Row],[Vlookup this ID for freight costs]],$AL$2:$AL$6811,2,FALSE)</f>
        <v>#REF!</v>
      </c>
      <c r="AP3996">
        <v>206.89</v>
      </c>
      <c r="AQ3996">
        <v>206.89</v>
      </c>
      <c r="AR3996" s="4">
        <v>2</v>
      </c>
      <c r="AS3996" s="4">
        <v>5</v>
      </c>
      <c r="AT3996" s="4">
        <v>2014</v>
      </c>
      <c r="AU3996" s="4">
        <v>7</v>
      </c>
      <c r="AV3996" s="4">
        <v>5</v>
      </c>
      <c r="AW3996" s="4">
        <v>2014</v>
      </c>
      <c r="AX3996" t="str">
        <f t="shared" si="1243"/>
        <v>Delay</v>
      </c>
      <c r="AY3996">
        <f t="shared" si="1244"/>
        <v>5</v>
      </c>
    </row>
    <row r="3997" spans="1:51" x14ac:dyDescent="0.2">
      <c r="A3997" s="3">
        <v>65617</v>
      </c>
      <c r="B3997" s="1" t="s">
        <v>140</v>
      </c>
      <c r="C3997" s="1" t="s">
        <v>99</v>
      </c>
      <c r="D3997" s="1" t="s">
        <v>52</v>
      </c>
      <c r="E3997" s="1" t="s">
        <v>53</v>
      </c>
      <c r="F3997" s="1" t="s">
        <v>53</v>
      </c>
      <c r="G3997" s="13" t="s">
        <v>1541</v>
      </c>
      <c r="H3997" s="12">
        <v>40397</v>
      </c>
      <c r="I3997" s="12" t="s">
        <v>1541</v>
      </c>
      <c r="J3997" s="12">
        <v>40397</v>
      </c>
      <c r="K3997" s="4">
        <v>2661</v>
      </c>
      <c r="L3997" s="1" t="s">
        <v>146</v>
      </c>
      <c r="M3997" s="1" t="s">
        <v>170</v>
      </c>
      <c r="N3997" s="1" t="s">
        <v>265</v>
      </c>
      <c r="O3997" s="1" t="s">
        <v>93</v>
      </c>
      <c r="P3997">
        <v>60</v>
      </c>
      <c r="Q3997">
        <v>28800</v>
      </c>
      <c r="R3997">
        <v>74880</v>
      </c>
      <c r="S3997">
        <v>2.6</v>
      </c>
      <c r="T3997">
        <v>0.04</v>
      </c>
      <c r="U3997">
        <f t="shared" si="1240"/>
        <v>74880</v>
      </c>
      <c r="V3997">
        <f t="shared" si="1241"/>
        <v>1728000</v>
      </c>
      <c r="W3997" s="1" t="s">
        <v>155</v>
      </c>
      <c r="X3997" s="1" t="s">
        <v>1236</v>
      </c>
      <c r="Y3997" s="1" t="s">
        <v>156</v>
      </c>
      <c r="Z3997" s="3">
        <v>5565</v>
      </c>
      <c r="AA3997" s="4">
        <f t="shared" si="1245"/>
        <v>3396</v>
      </c>
      <c r="AB3997" s="4">
        <f xml:space="preserve"> 2244.740206  + 0.1097478*Q3997</f>
        <v>5405.4768459999996</v>
      </c>
      <c r="AC3997" s="4">
        <f>AF3997</f>
        <v>3396</v>
      </c>
      <c r="AD3997" s="4">
        <f t="shared" si="1248"/>
        <v>4134</v>
      </c>
      <c r="AE3997" s="4">
        <v>3396</v>
      </c>
      <c r="AF3997" s="4">
        <v>3396</v>
      </c>
      <c r="AG3997" s="4">
        <f t="shared" si="1252"/>
        <v>3396</v>
      </c>
      <c r="AI3997" t="e">
        <f t="shared" si="1242"/>
        <v>#N/A</v>
      </c>
      <c r="AJ3997">
        <v>16416.580000000002</v>
      </c>
      <c r="AK3997" s="2">
        <v>16416.580000000002</v>
      </c>
      <c r="AL3997" s="2">
        <f t="shared" si="1253"/>
        <v>16416.580000000002</v>
      </c>
      <c r="AM3997" s="4"/>
      <c r="AN3997" t="e">
        <f>VLOOKUP([1]!Tabelle13[[#This Row],[Vlookup this ID for freight costs]],$AL$2:$AL$6811,2,FALSE)</f>
        <v>#REF!</v>
      </c>
      <c r="AP3997">
        <v>161.44</v>
      </c>
      <c r="AQ3997">
        <v>161.44</v>
      </c>
      <c r="AR3997" s="4">
        <v>7</v>
      </c>
      <c r="AS3997" s="4">
        <v>8</v>
      </c>
      <c r="AT3997" s="4">
        <v>2010</v>
      </c>
      <c r="AU3997" s="4">
        <v>7</v>
      </c>
      <c r="AV3997" s="4">
        <v>8</v>
      </c>
      <c r="AW3997" s="4">
        <v>2010</v>
      </c>
      <c r="AX3997" t="str">
        <f t="shared" si="1243"/>
        <v>No Delay</v>
      </c>
      <c r="AY3997">
        <f t="shared" si="1244"/>
        <v>0</v>
      </c>
    </row>
    <row r="3998" spans="1:51" x14ac:dyDescent="0.2">
      <c r="A3998" s="3">
        <v>3738</v>
      </c>
      <c r="B3998" s="1" t="s">
        <v>1918</v>
      </c>
      <c r="C3998" s="1" t="s">
        <v>150</v>
      </c>
      <c r="D3998" s="1" t="s">
        <v>100</v>
      </c>
      <c r="E3998" s="1" t="s">
        <v>53</v>
      </c>
      <c r="F3998" s="1" t="s">
        <v>53</v>
      </c>
      <c r="G3998" s="13" t="s">
        <v>2052</v>
      </c>
      <c r="H3998" s="12">
        <v>39917</v>
      </c>
      <c r="I3998" s="12" t="s">
        <v>2232</v>
      </c>
      <c r="J3998" s="12">
        <v>39786</v>
      </c>
      <c r="K3998" s="4">
        <v>1254</v>
      </c>
      <c r="L3998" s="1" t="s">
        <v>146</v>
      </c>
      <c r="M3998" s="1" t="s">
        <v>1920</v>
      </c>
      <c r="N3998" s="1" t="s">
        <v>1939</v>
      </c>
      <c r="O3998" s="1" t="s">
        <v>1940</v>
      </c>
      <c r="P3998">
        <v>60</v>
      </c>
      <c r="Q3998">
        <v>10560</v>
      </c>
      <c r="R3998">
        <v>163046.39999999999</v>
      </c>
      <c r="S3998">
        <v>15.44</v>
      </c>
      <c r="T3998">
        <v>0.26</v>
      </c>
      <c r="U3998">
        <f t="shared" si="1240"/>
        <v>163046.39999999999</v>
      </c>
      <c r="V3998">
        <f t="shared" si="1241"/>
        <v>633600</v>
      </c>
      <c r="W3998" s="1" t="s">
        <v>1941</v>
      </c>
      <c r="X3998" s="1" t="s">
        <v>1942</v>
      </c>
      <c r="Y3998" s="1" t="s">
        <v>1942</v>
      </c>
      <c r="Z3998" s="3">
        <v>7737</v>
      </c>
      <c r="AA3998" s="4">
        <f>AB3998</f>
        <v>3404.053602</v>
      </c>
      <c r="AB3998" s="2">
        <f>2245.156962+0.109744*Q3998</f>
        <v>3404.053602</v>
      </c>
      <c r="AC3998" s="4">
        <f>AD3998</f>
        <v>3404.053602</v>
      </c>
      <c r="AD3998" s="4">
        <f t="shared" si="1248"/>
        <v>3404.053602</v>
      </c>
      <c r="AE3998" s="4" t="s">
        <v>62</v>
      </c>
      <c r="AG3998" s="4" t="str">
        <f t="shared" si="1252"/>
        <v>Weight Captured Separately</v>
      </c>
      <c r="AH3998" s="4">
        <v>10959</v>
      </c>
      <c r="AI3998">
        <f t="shared" si="1242"/>
        <v>422</v>
      </c>
      <c r="AJ3998" t="s">
        <v>81</v>
      </c>
      <c r="AK3998" s="2"/>
      <c r="AL3998" s="2" t="str">
        <f t="shared" si="1253"/>
        <v>Freight Included in Commodity Cost</v>
      </c>
      <c r="AM3998" s="4"/>
      <c r="AN3998" t="e">
        <f>VLOOKUP([1]!Tabelle13[[#This Row],[Vlookup this ID for freight costs]],$AL$2:$AL$6811,2,FALSE)</f>
        <v>#REF!</v>
      </c>
      <c r="AO3998">
        <f>IF(AK:AK="",AC:AC*6.242+1.383 -2.844 + 3.145 -2.265  -2.026,AK:AK)</f>
        <v>21245.495583683998</v>
      </c>
      <c r="AP3998">
        <v>319.57</v>
      </c>
      <c r="AQ3998">
        <v>319.57</v>
      </c>
      <c r="AR3998" s="4">
        <v>14</v>
      </c>
      <c r="AS3998" s="4">
        <v>4</v>
      </c>
      <c r="AT3998" s="4">
        <v>2009</v>
      </c>
      <c r="AU3998" s="4">
        <v>4</v>
      </c>
      <c r="AV3998" s="4">
        <v>12</v>
      </c>
      <c r="AW3998" s="4">
        <v>2008</v>
      </c>
      <c r="AX3998" t="str">
        <f t="shared" si="1243"/>
        <v>No Delay</v>
      </c>
      <c r="AY3998">
        <f t="shared" si="1244"/>
        <v>0</v>
      </c>
    </row>
    <row r="3999" spans="1:51" x14ac:dyDescent="0.2">
      <c r="A3999" s="3">
        <v>82848</v>
      </c>
      <c r="B3999" s="1" t="s">
        <v>667</v>
      </c>
      <c r="C3999" s="1" t="s">
        <v>65</v>
      </c>
      <c r="D3999" s="1" t="s">
        <v>130</v>
      </c>
      <c r="E3999" s="1" t="s">
        <v>152</v>
      </c>
      <c r="F3999" s="1" t="s">
        <v>152</v>
      </c>
      <c r="G3999" s="13" t="s">
        <v>153</v>
      </c>
      <c r="H3999" s="12">
        <v>40165</v>
      </c>
      <c r="I3999" s="12" t="s">
        <v>153</v>
      </c>
      <c r="J3999" s="12">
        <v>40165</v>
      </c>
      <c r="K3999" s="4">
        <v>2095</v>
      </c>
      <c r="L3999" s="1" t="s">
        <v>146</v>
      </c>
      <c r="M3999" s="1" t="s">
        <v>132</v>
      </c>
      <c r="N3999" s="1" t="s">
        <v>275</v>
      </c>
      <c r="O3999" s="1" t="s">
        <v>93</v>
      </c>
      <c r="P3999">
        <v>60</v>
      </c>
      <c r="Q3999">
        <v>42751</v>
      </c>
      <c r="R3999">
        <v>374498.76</v>
      </c>
      <c r="S3999">
        <v>8.76</v>
      </c>
      <c r="T3999">
        <v>0.15</v>
      </c>
      <c r="U3999">
        <f t="shared" si="1240"/>
        <v>374498.76</v>
      </c>
      <c r="V3999">
        <f t="shared" si="1241"/>
        <v>2565060</v>
      </c>
      <c r="W3999" s="1" t="s">
        <v>160</v>
      </c>
      <c r="X3999" s="1" t="s">
        <v>1236</v>
      </c>
      <c r="Y3999" s="1" t="s">
        <v>161</v>
      </c>
      <c r="Z3999" s="3">
        <v>7348</v>
      </c>
      <c r="AA3999" s="4">
        <f t="shared" si="1245"/>
        <v>3409</v>
      </c>
      <c r="AB3999" s="4">
        <f t="shared" ref="AB3999:AB4020" si="1254" xml:space="preserve"> 2244.740206  + 0.1097478*Q3999</f>
        <v>6936.5684037999999</v>
      </c>
      <c r="AC3999" s="4">
        <f t="shared" ref="AC3999:AC4020" si="1255">AF3999</f>
        <v>3409</v>
      </c>
      <c r="AD3999" s="4">
        <f t="shared" si="1248"/>
        <v>4111.5</v>
      </c>
      <c r="AE3999" s="4">
        <v>3409</v>
      </c>
      <c r="AF3999" s="4">
        <v>3409</v>
      </c>
      <c r="AG3999" s="4">
        <f t="shared" si="1252"/>
        <v>3409</v>
      </c>
      <c r="AI3999" t="e">
        <f t="shared" si="1242"/>
        <v>#N/A</v>
      </c>
      <c r="AJ3999">
        <v>11637.64</v>
      </c>
      <c r="AK3999" s="2">
        <v>11637.64</v>
      </c>
      <c r="AL3999" s="2">
        <f t="shared" si="1253"/>
        <v>11637.64</v>
      </c>
      <c r="AM3999" s="4"/>
      <c r="AN3999" t="e">
        <f>VLOOKUP([1]!Tabelle13[[#This Row],[Vlookup this ID for freight costs]],$AL$2:$AL$6811,2,FALSE)</f>
        <v>#REF!</v>
      </c>
      <c r="AP3999">
        <v>734.02</v>
      </c>
      <c r="AQ3999">
        <v>734.02</v>
      </c>
      <c r="AR3999" s="4">
        <v>18</v>
      </c>
      <c r="AS3999" s="4">
        <v>12</v>
      </c>
      <c r="AT3999" s="4">
        <v>2009</v>
      </c>
      <c r="AU3999" s="4">
        <v>18</v>
      </c>
      <c r="AV3999" s="4">
        <v>12</v>
      </c>
      <c r="AW3999" s="4">
        <v>2009</v>
      </c>
      <c r="AX3999" t="str">
        <f t="shared" si="1243"/>
        <v>No Delay</v>
      </c>
      <c r="AY3999">
        <f t="shared" si="1244"/>
        <v>0</v>
      </c>
    </row>
    <row r="4000" spans="1:51" x14ac:dyDescent="0.2">
      <c r="A4000" s="3">
        <v>11635</v>
      </c>
      <c r="B4000" s="1" t="s">
        <v>350</v>
      </c>
      <c r="C4000" s="1" t="s">
        <v>65</v>
      </c>
      <c r="D4000" s="1" t="s">
        <v>130</v>
      </c>
      <c r="E4000" s="1" t="s">
        <v>152</v>
      </c>
      <c r="F4000" s="1" t="s">
        <v>152</v>
      </c>
      <c r="G4000" s="13" t="s">
        <v>1048</v>
      </c>
      <c r="H4000" s="12">
        <v>39941</v>
      </c>
      <c r="I4000" s="12" t="s">
        <v>1048</v>
      </c>
      <c r="J4000" s="12">
        <v>39941</v>
      </c>
      <c r="K4000" s="4">
        <v>1531</v>
      </c>
      <c r="L4000" s="1" t="s">
        <v>146</v>
      </c>
      <c r="M4000" s="1" t="s">
        <v>132</v>
      </c>
      <c r="N4000" s="1" t="s">
        <v>154</v>
      </c>
      <c r="O4000" s="1" t="s">
        <v>93</v>
      </c>
      <c r="P4000">
        <v>60</v>
      </c>
      <c r="Q4000">
        <v>1</v>
      </c>
      <c r="R4000">
        <v>11.4</v>
      </c>
      <c r="S4000">
        <v>11.4</v>
      </c>
      <c r="T4000">
        <v>0.19</v>
      </c>
      <c r="U4000">
        <f t="shared" si="1240"/>
        <v>11.4</v>
      </c>
      <c r="V4000">
        <f t="shared" si="1241"/>
        <v>60</v>
      </c>
      <c r="W4000" s="1" t="s">
        <v>155</v>
      </c>
      <c r="X4000" s="1" t="s">
        <v>1236</v>
      </c>
      <c r="Y4000" s="1" t="s">
        <v>156</v>
      </c>
      <c r="Z4000" s="3">
        <v>7726</v>
      </c>
      <c r="AA4000" s="4">
        <f t="shared" si="1245"/>
        <v>3415</v>
      </c>
      <c r="AB4000" s="4">
        <f t="shared" si="1254"/>
        <v>2244.8499538000001</v>
      </c>
      <c r="AC4000" s="4">
        <f t="shared" si="1255"/>
        <v>3415</v>
      </c>
      <c r="AD4000" s="4">
        <f t="shared" si="1248"/>
        <v>3783.0428900333336</v>
      </c>
      <c r="AE4000" s="3" t="s">
        <v>2233</v>
      </c>
      <c r="AF4000" s="3">
        <v>3415</v>
      </c>
      <c r="AG4000" s="4">
        <f>AI4000</f>
        <v>3415</v>
      </c>
      <c r="AH4000" s="4">
        <v>10763</v>
      </c>
      <c r="AI4000">
        <f t="shared" si="1242"/>
        <v>3415</v>
      </c>
      <c r="AJ4000" t="s">
        <v>2233</v>
      </c>
      <c r="AK4000" s="2">
        <v>15128.37</v>
      </c>
      <c r="AL4000" s="2">
        <f>AN4000</f>
        <v>15128.37</v>
      </c>
      <c r="AM4000" s="4">
        <v>10763</v>
      </c>
      <c r="AN4000">
        <f>INDEX($AJ$2:$AJ$6811,MATCH(AM4000,$A$2:$A$6811,0))</f>
        <v>15128.37</v>
      </c>
      <c r="AP4000">
        <v>0.02</v>
      </c>
      <c r="AQ4000">
        <v>0.02</v>
      </c>
      <c r="AR4000" s="4">
        <v>8</v>
      </c>
      <c r="AS4000" s="4">
        <v>5</v>
      </c>
      <c r="AT4000" s="4">
        <v>2009</v>
      </c>
      <c r="AU4000" s="4">
        <v>8</v>
      </c>
      <c r="AV4000" s="4">
        <v>5</v>
      </c>
      <c r="AW4000" s="4">
        <v>2009</v>
      </c>
      <c r="AX4000" t="str">
        <f t="shared" si="1243"/>
        <v>No Delay</v>
      </c>
      <c r="AY4000">
        <f t="shared" si="1244"/>
        <v>0</v>
      </c>
    </row>
    <row r="4001" spans="1:51" x14ac:dyDescent="0.2">
      <c r="A4001" s="3">
        <v>10763</v>
      </c>
      <c r="B4001" s="1" t="s">
        <v>350</v>
      </c>
      <c r="C4001" s="1" t="s">
        <v>65</v>
      </c>
      <c r="D4001" s="1" t="s">
        <v>130</v>
      </c>
      <c r="E4001" s="1" t="s">
        <v>152</v>
      </c>
      <c r="F4001" s="1" t="s">
        <v>152</v>
      </c>
      <c r="G4001" s="13" t="s">
        <v>1048</v>
      </c>
      <c r="H4001" s="12">
        <v>39941</v>
      </c>
      <c r="I4001" s="12" t="s">
        <v>1048</v>
      </c>
      <c r="J4001" s="12">
        <v>39941</v>
      </c>
      <c r="K4001" s="4">
        <v>1527</v>
      </c>
      <c r="L4001" s="1" t="s">
        <v>146</v>
      </c>
      <c r="M4001" s="1" t="s">
        <v>132</v>
      </c>
      <c r="N4001" s="1" t="s">
        <v>154</v>
      </c>
      <c r="O4001" s="1" t="s">
        <v>93</v>
      </c>
      <c r="P4001">
        <v>60</v>
      </c>
      <c r="Q4001">
        <v>30415</v>
      </c>
      <c r="R4001">
        <v>346731</v>
      </c>
      <c r="S4001">
        <v>11.4</v>
      </c>
      <c r="T4001">
        <v>0.19</v>
      </c>
      <c r="U4001">
        <f t="shared" si="1240"/>
        <v>346731</v>
      </c>
      <c r="V4001">
        <f t="shared" si="1241"/>
        <v>1824900</v>
      </c>
      <c r="W4001" s="1" t="s">
        <v>155</v>
      </c>
      <c r="X4001" s="1" t="s">
        <v>1236</v>
      </c>
      <c r="Y4001" s="1" t="s">
        <v>156</v>
      </c>
      <c r="Z4001" s="3">
        <v>7726</v>
      </c>
      <c r="AA4001" s="4">
        <f t="shared" si="1245"/>
        <v>3415</v>
      </c>
      <c r="AB4001" s="4">
        <f t="shared" si="1254"/>
        <v>5582.7195430000002</v>
      </c>
      <c r="AC4001" s="4">
        <f t="shared" si="1255"/>
        <v>3415</v>
      </c>
      <c r="AD4001" s="4">
        <f t="shared" si="1248"/>
        <v>3415</v>
      </c>
      <c r="AE4001" s="4">
        <v>3415</v>
      </c>
      <c r="AF4001" s="4">
        <v>3415</v>
      </c>
      <c r="AG4001" s="4">
        <f>AE4001</f>
        <v>3415</v>
      </c>
      <c r="AH4001" s="4">
        <v>82524</v>
      </c>
      <c r="AI4001">
        <f t="shared" si="1242"/>
        <v>2147</v>
      </c>
      <c r="AJ4001">
        <v>15128.37</v>
      </c>
      <c r="AK4001" s="2">
        <v>15128.37</v>
      </c>
      <c r="AL4001" s="2">
        <f>AJ4001</f>
        <v>15128.37</v>
      </c>
      <c r="AM4001" s="4"/>
      <c r="AN4001" t="e">
        <f>VLOOKUP([1]!Tabelle13[[#This Row],[Vlookup this ID for freight costs]],$AL$2:$AL$6811,2,FALSE)</f>
        <v>#REF!</v>
      </c>
      <c r="AP4001">
        <v>679.59</v>
      </c>
      <c r="AQ4001">
        <v>679.59</v>
      </c>
      <c r="AR4001" s="4">
        <v>8</v>
      </c>
      <c r="AS4001" s="4">
        <v>5</v>
      </c>
      <c r="AT4001" s="4">
        <v>2009</v>
      </c>
      <c r="AU4001" s="4">
        <v>8</v>
      </c>
      <c r="AV4001" s="4">
        <v>5</v>
      </c>
      <c r="AW4001" s="4">
        <v>2009</v>
      </c>
      <c r="AX4001" t="str">
        <f t="shared" si="1243"/>
        <v>No Delay</v>
      </c>
      <c r="AY4001">
        <f t="shared" si="1244"/>
        <v>0</v>
      </c>
    </row>
    <row r="4002" spans="1:51" x14ac:dyDescent="0.2">
      <c r="A4002" s="3">
        <v>73079</v>
      </c>
      <c r="B4002" s="1" t="s">
        <v>140</v>
      </c>
      <c r="C4002" s="1" t="s">
        <v>99</v>
      </c>
      <c r="D4002" s="1" t="s">
        <v>52</v>
      </c>
      <c r="E4002" s="1" t="s">
        <v>53</v>
      </c>
      <c r="F4002" s="1" t="s">
        <v>53</v>
      </c>
      <c r="G4002" s="13" t="s">
        <v>2211</v>
      </c>
      <c r="H4002" s="12">
        <v>41179</v>
      </c>
      <c r="I4002" s="12" t="s">
        <v>2234</v>
      </c>
      <c r="J4002" s="12">
        <v>41186</v>
      </c>
      <c r="K4002" s="4">
        <v>4182</v>
      </c>
      <c r="L4002" s="1" t="s">
        <v>146</v>
      </c>
      <c r="M4002" s="1" t="s">
        <v>170</v>
      </c>
      <c r="N4002" s="1" t="s">
        <v>275</v>
      </c>
      <c r="O4002" s="1" t="s">
        <v>93</v>
      </c>
      <c r="P4002">
        <v>60</v>
      </c>
      <c r="Q4002">
        <v>39360</v>
      </c>
      <c r="R4002">
        <v>281424</v>
      </c>
      <c r="S4002">
        <v>7.15</v>
      </c>
      <c r="T4002">
        <v>0.12</v>
      </c>
      <c r="U4002">
        <f t="shared" si="1240"/>
        <v>281424</v>
      </c>
      <c r="V4002">
        <f t="shared" si="1241"/>
        <v>2361600</v>
      </c>
      <c r="W4002" s="1" t="s">
        <v>155</v>
      </c>
      <c r="X4002" s="1" t="s">
        <v>1236</v>
      </c>
      <c r="Y4002" s="1" t="s">
        <v>156</v>
      </c>
      <c r="Z4002" s="3">
        <v>5565</v>
      </c>
      <c r="AA4002" s="4">
        <f t="shared" si="1245"/>
        <v>3421</v>
      </c>
      <c r="AB4002" s="4">
        <f t="shared" si="1254"/>
        <v>6564.413614000001</v>
      </c>
      <c r="AC4002" s="4">
        <f t="shared" si="1255"/>
        <v>3421</v>
      </c>
      <c r="AD4002" s="4">
        <f t="shared" si="1248"/>
        <v>3421</v>
      </c>
      <c r="AE4002" s="4">
        <v>3421</v>
      </c>
      <c r="AF4002" s="4">
        <v>3421</v>
      </c>
      <c r="AG4002" s="4">
        <f>AE4002</f>
        <v>3421</v>
      </c>
      <c r="AI4002" t="e">
        <f t="shared" si="1242"/>
        <v>#N/A</v>
      </c>
      <c r="AJ4002">
        <v>15241.75</v>
      </c>
      <c r="AK4002" s="2">
        <v>15241.75</v>
      </c>
      <c r="AL4002" s="2">
        <f>AJ4002</f>
        <v>15241.75</v>
      </c>
      <c r="AM4002" s="4"/>
      <c r="AN4002" t="e">
        <f>VLOOKUP([1]!Tabelle13[[#This Row],[Vlookup this ID for freight costs]],$AL$2:$AL$6811,2,FALSE)</f>
        <v>#REF!</v>
      </c>
      <c r="AP4002">
        <v>394.56</v>
      </c>
      <c r="AQ4002">
        <v>394.56</v>
      </c>
      <c r="AR4002" s="4">
        <v>27</v>
      </c>
      <c r="AS4002" s="4">
        <v>9</v>
      </c>
      <c r="AT4002" s="4">
        <v>2012</v>
      </c>
      <c r="AU4002" s="4">
        <v>4</v>
      </c>
      <c r="AV4002" s="4">
        <v>10</v>
      </c>
      <c r="AW4002" s="4">
        <v>2012</v>
      </c>
      <c r="AX4002" t="str">
        <f t="shared" si="1243"/>
        <v>Delay</v>
      </c>
      <c r="AY4002">
        <f t="shared" si="1244"/>
        <v>7</v>
      </c>
    </row>
    <row r="4003" spans="1:51" x14ac:dyDescent="0.2">
      <c r="A4003" s="3">
        <v>11248</v>
      </c>
      <c r="B4003" s="1" t="s">
        <v>119</v>
      </c>
      <c r="C4003" s="1" t="s">
        <v>114</v>
      </c>
      <c r="D4003" s="1" t="s">
        <v>130</v>
      </c>
      <c r="E4003" s="1" t="s">
        <v>101</v>
      </c>
      <c r="F4003" s="1" t="s">
        <v>101</v>
      </c>
      <c r="G4003" s="13" t="s">
        <v>1638</v>
      </c>
      <c r="H4003" s="12">
        <v>39618</v>
      </c>
      <c r="I4003" s="12" t="s">
        <v>1638</v>
      </c>
      <c r="J4003" s="12">
        <v>39618</v>
      </c>
      <c r="K4003" s="4">
        <v>900</v>
      </c>
      <c r="L4003" s="1" t="s">
        <v>146</v>
      </c>
      <c r="M4003" s="1" t="s">
        <v>132</v>
      </c>
      <c r="N4003" s="1" t="s">
        <v>167</v>
      </c>
      <c r="O4003" s="1" t="s">
        <v>93</v>
      </c>
      <c r="P4003">
        <v>30</v>
      </c>
      <c r="Q4003">
        <v>50000</v>
      </c>
      <c r="R4003">
        <v>600500</v>
      </c>
      <c r="S4003">
        <v>12.01</v>
      </c>
      <c r="T4003">
        <v>0.4</v>
      </c>
      <c r="U4003">
        <f t="shared" si="1240"/>
        <v>600500</v>
      </c>
      <c r="V4003">
        <f t="shared" si="1241"/>
        <v>1500000</v>
      </c>
      <c r="W4003" s="1" t="s">
        <v>160</v>
      </c>
      <c r="X4003" s="1" t="s">
        <v>1236</v>
      </c>
      <c r="Y4003" s="1" t="s">
        <v>161</v>
      </c>
      <c r="Z4003" s="3">
        <v>13722</v>
      </c>
      <c r="AA4003" s="4">
        <f t="shared" si="1245"/>
        <v>3422</v>
      </c>
      <c r="AB4003" s="4">
        <f t="shared" si="1254"/>
        <v>7732.1302059999998</v>
      </c>
      <c r="AC4003" s="4">
        <f t="shared" si="1255"/>
        <v>3422</v>
      </c>
      <c r="AD4003" s="4">
        <f t="shared" si="1248"/>
        <v>4849.6774836969707</v>
      </c>
      <c r="AE4003" s="4">
        <v>3422</v>
      </c>
      <c r="AF4003" s="4">
        <v>3422</v>
      </c>
      <c r="AG4003" s="4">
        <f>AE4003</f>
        <v>3422</v>
      </c>
      <c r="AH4003" s="4">
        <v>82486</v>
      </c>
      <c r="AI4003">
        <f t="shared" si="1242"/>
        <v>5486</v>
      </c>
      <c r="AJ4003">
        <v>5936.99</v>
      </c>
      <c r="AK4003" s="2">
        <v>5936.99</v>
      </c>
      <c r="AL4003" s="2">
        <f>AJ4003</f>
        <v>5936.99</v>
      </c>
      <c r="AM4003" s="4"/>
      <c r="AN4003" t="e">
        <f>VLOOKUP([1]!Tabelle13[[#This Row],[Vlookup this ID for freight costs]],$AL$2:$AL$6811,2,FALSE)</f>
        <v>#REF!</v>
      </c>
      <c r="AP4003">
        <v>960.8</v>
      </c>
      <c r="AQ4003">
        <v>960.8</v>
      </c>
      <c r="AR4003" s="4">
        <v>19</v>
      </c>
      <c r="AS4003" s="4">
        <v>6</v>
      </c>
      <c r="AT4003" s="4">
        <v>2008</v>
      </c>
      <c r="AU4003" s="4">
        <v>19</v>
      </c>
      <c r="AV4003" s="4">
        <v>6</v>
      </c>
      <c r="AW4003" s="4">
        <v>2008</v>
      </c>
      <c r="AX4003" t="str">
        <f t="shared" si="1243"/>
        <v>No Delay</v>
      </c>
      <c r="AY4003">
        <f t="shared" si="1244"/>
        <v>0</v>
      </c>
    </row>
    <row r="4004" spans="1:51" x14ac:dyDescent="0.2">
      <c r="A4004" s="3">
        <v>10793</v>
      </c>
      <c r="B4004" s="1" t="s">
        <v>88</v>
      </c>
      <c r="C4004" s="1" t="s">
        <v>89</v>
      </c>
      <c r="D4004" s="1" t="s">
        <v>130</v>
      </c>
      <c r="E4004" s="1" t="s">
        <v>53</v>
      </c>
      <c r="F4004" s="1" t="s">
        <v>53</v>
      </c>
      <c r="G4004" s="13" t="s">
        <v>1313</v>
      </c>
      <c r="H4004" s="12">
        <v>40064</v>
      </c>
      <c r="I4004" s="12" t="s">
        <v>1313</v>
      </c>
      <c r="J4004" s="12">
        <v>40064</v>
      </c>
      <c r="K4004" s="4">
        <v>1802</v>
      </c>
      <c r="L4004" s="1" t="s">
        <v>146</v>
      </c>
      <c r="M4004" s="1" t="s">
        <v>132</v>
      </c>
      <c r="N4004" s="1" t="s">
        <v>333</v>
      </c>
      <c r="O4004" s="1" t="s">
        <v>93</v>
      </c>
      <c r="P4004">
        <v>60</v>
      </c>
      <c r="Q4004">
        <v>1216</v>
      </c>
      <c r="R4004">
        <v>1824</v>
      </c>
      <c r="S4004">
        <v>1.5</v>
      </c>
      <c r="T4004">
        <v>0.02</v>
      </c>
      <c r="U4004">
        <f t="shared" si="1240"/>
        <v>1824</v>
      </c>
      <c r="V4004">
        <f t="shared" si="1241"/>
        <v>72960</v>
      </c>
      <c r="W4004" s="1" t="s">
        <v>155</v>
      </c>
      <c r="X4004" s="1" t="s">
        <v>1236</v>
      </c>
      <c r="Y4004" s="1" t="s">
        <v>156</v>
      </c>
      <c r="Z4004" s="3">
        <v>9211</v>
      </c>
      <c r="AA4004" s="4">
        <f t="shared" si="1245"/>
        <v>3426</v>
      </c>
      <c r="AB4004" s="4">
        <f t="shared" si="1254"/>
        <v>2378.1935308000002</v>
      </c>
      <c r="AC4004" s="4">
        <f t="shared" si="1255"/>
        <v>3426</v>
      </c>
      <c r="AD4004" s="4">
        <f t="shared" si="1248"/>
        <v>1764.5</v>
      </c>
      <c r="AE4004" s="4">
        <v>3426</v>
      </c>
      <c r="AF4004" s="4">
        <v>3426</v>
      </c>
      <c r="AG4004" s="4">
        <f>AE4004</f>
        <v>3426</v>
      </c>
      <c r="AH4004" s="4">
        <v>82573</v>
      </c>
      <c r="AI4004">
        <f t="shared" si="1242"/>
        <v>36920</v>
      </c>
      <c r="AJ4004">
        <v>9797.41</v>
      </c>
      <c r="AK4004" s="2">
        <v>9797.41</v>
      </c>
      <c r="AL4004" s="2">
        <f>AJ4004</f>
        <v>9797.41</v>
      </c>
      <c r="AM4004" s="4"/>
      <c r="AN4004" t="e">
        <f>VLOOKUP([1]!Tabelle13[[#This Row],[Vlookup this ID for freight costs]],$AL$2:$AL$6811,2,FALSE)</f>
        <v>#REF!</v>
      </c>
      <c r="AP4004">
        <v>3.58</v>
      </c>
      <c r="AQ4004">
        <v>3.58</v>
      </c>
      <c r="AR4004" s="4">
        <v>8</v>
      </c>
      <c r="AS4004" s="4">
        <v>9</v>
      </c>
      <c r="AT4004" s="4">
        <v>2009</v>
      </c>
      <c r="AU4004" s="4">
        <v>8</v>
      </c>
      <c r="AV4004" s="4">
        <v>9</v>
      </c>
      <c r="AW4004" s="4">
        <v>2009</v>
      </c>
      <c r="AX4004" t="str">
        <f t="shared" si="1243"/>
        <v>No Delay</v>
      </c>
      <c r="AY4004">
        <f t="shared" si="1244"/>
        <v>0</v>
      </c>
    </row>
    <row r="4005" spans="1:51" x14ac:dyDescent="0.2">
      <c r="A4005" s="3">
        <v>11066</v>
      </c>
      <c r="B4005" s="1" t="s">
        <v>88</v>
      </c>
      <c r="C4005" s="1" t="s">
        <v>89</v>
      </c>
      <c r="D4005" s="1" t="s">
        <v>130</v>
      </c>
      <c r="E4005" s="1" t="s">
        <v>53</v>
      </c>
      <c r="F4005" s="1" t="s">
        <v>53</v>
      </c>
      <c r="G4005" s="13" t="s">
        <v>1313</v>
      </c>
      <c r="H4005" s="12">
        <v>40064</v>
      </c>
      <c r="I4005" s="12" t="s">
        <v>1313</v>
      </c>
      <c r="J4005" s="12">
        <v>40064</v>
      </c>
      <c r="K4005" s="4">
        <v>1803</v>
      </c>
      <c r="L4005" s="1" t="s">
        <v>146</v>
      </c>
      <c r="M4005" s="1" t="s">
        <v>132</v>
      </c>
      <c r="N4005" s="1" t="s">
        <v>231</v>
      </c>
      <c r="O4005" s="1" t="s">
        <v>93</v>
      </c>
      <c r="P4005">
        <v>60</v>
      </c>
      <c r="Q4005">
        <v>2052</v>
      </c>
      <c r="R4005">
        <v>3591</v>
      </c>
      <c r="S4005">
        <v>1.75</v>
      </c>
      <c r="T4005">
        <v>0.03</v>
      </c>
      <c r="U4005">
        <f t="shared" si="1240"/>
        <v>3591</v>
      </c>
      <c r="V4005">
        <f t="shared" si="1241"/>
        <v>123120</v>
      </c>
      <c r="W4005" s="1" t="s">
        <v>155</v>
      </c>
      <c r="X4005" s="1" t="s">
        <v>1236</v>
      </c>
      <c r="Y4005" s="1" t="s">
        <v>156</v>
      </c>
      <c r="Z4005" s="3">
        <v>9211</v>
      </c>
      <c r="AA4005" s="4">
        <f t="shared" si="1245"/>
        <v>3426</v>
      </c>
      <c r="AB4005" s="4">
        <f t="shared" si="1254"/>
        <v>2469.9426915999998</v>
      </c>
      <c r="AC4005" s="4">
        <f t="shared" si="1255"/>
        <v>3426</v>
      </c>
      <c r="AD4005" s="4">
        <f t="shared" si="1248"/>
        <v>3426</v>
      </c>
      <c r="AE4005" s="3" t="s">
        <v>2235</v>
      </c>
      <c r="AF4005" s="3">
        <v>3426</v>
      </c>
      <c r="AG4005" s="4">
        <f>AI4005</f>
        <v>3426</v>
      </c>
      <c r="AH4005" s="4">
        <v>10793</v>
      </c>
      <c r="AI4005">
        <f t="shared" si="1242"/>
        <v>3426</v>
      </c>
      <c r="AJ4005" t="s">
        <v>2235</v>
      </c>
      <c r="AK4005" s="2">
        <v>9797.41</v>
      </c>
      <c r="AL4005" s="2">
        <f>AN4005</f>
        <v>9797.41</v>
      </c>
      <c r="AM4005" s="4">
        <v>10793</v>
      </c>
      <c r="AN4005">
        <f>INDEX($AJ$2:$AJ$6811,MATCH(AM4005,$A$2:$A$6811,0))</f>
        <v>9797.41</v>
      </c>
      <c r="AP4005">
        <v>7.04</v>
      </c>
      <c r="AQ4005">
        <v>7.04</v>
      </c>
      <c r="AR4005" s="4">
        <v>8</v>
      </c>
      <c r="AS4005" s="4">
        <v>9</v>
      </c>
      <c r="AT4005" s="4">
        <v>2009</v>
      </c>
      <c r="AU4005" s="4">
        <v>8</v>
      </c>
      <c r="AV4005" s="4">
        <v>9</v>
      </c>
      <c r="AW4005" s="4">
        <v>2009</v>
      </c>
      <c r="AX4005" t="str">
        <f t="shared" si="1243"/>
        <v>No Delay</v>
      </c>
      <c r="AY4005">
        <f t="shared" si="1244"/>
        <v>0</v>
      </c>
    </row>
    <row r="4006" spans="1:51" x14ac:dyDescent="0.2">
      <c r="A4006" s="3">
        <v>12313</v>
      </c>
      <c r="B4006" s="1" t="s">
        <v>88</v>
      </c>
      <c r="C4006" s="1" t="s">
        <v>89</v>
      </c>
      <c r="D4006" s="1" t="s">
        <v>130</v>
      </c>
      <c r="E4006" s="1" t="s">
        <v>53</v>
      </c>
      <c r="F4006" s="1" t="s">
        <v>53</v>
      </c>
      <c r="G4006" s="13" t="s">
        <v>1313</v>
      </c>
      <c r="H4006" s="12">
        <v>40064</v>
      </c>
      <c r="I4006" s="12" t="s">
        <v>1313</v>
      </c>
      <c r="J4006" s="12">
        <v>40064</v>
      </c>
      <c r="K4006" s="4">
        <v>1807</v>
      </c>
      <c r="L4006" s="1" t="s">
        <v>146</v>
      </c>
      <c r="M4006" s="1" t="s">
        <v>132</v>
      </c>
      <c r="N4006" s="1" t="s">
        <v>154</v>
      </c>
      <c r="O4006" s="1" t="s">
        <v>93</v>
      </c>
      <c r="P4006">
        <v>60</v>
      </c>
      <c r="Q4006">
        <v>28170</v>
      </c>
      <c r="R4006">
        <v>319729.5</v>
      </c>
      <c r="S4006">
        <v>11.35</v>
      </c>
      <c r="T4006">
        <v>0.19</v>
      </c>
      <c r="U4006">
        <f t="shared" si="1240"/>
        <v>319729.5</v>
      </c>
      <c r="V4006">
        <f t="shared" si="1241"/>
        <v>1690200</v>
      </c>
      <c r="W4006" s="1" t="s">
        <v>155</v>
      </c>
      <c r="X4006" s="1" t="s">
        <v>1236</v>
      </c>
      <c r="Y4006" s="1" t="s">
        <v>156</v>
      </c>
      <c r="Z4006" s="3">
        <v>9211</v>
      </c>
      <c r="AA4006" s="4">
        <f t="shared" si="1245"/>
        <v>3426</v>
      </c>
      <c r="AB4006" s="4">
        <f t="shared" si="1254"/>
        <v>5336.3357319999996</v>
      </c>
      <c r="AC4006" s="4">
        <f t="shared" si="1255"/>
        <v>3426</v>
      </c>
      <c r="AD4006" s="4">
        <f t="shared" si="1248"/>
        <v>3426</v>
      </c>
      <c r="AE4006" s="3" t="s">
        <v>2235</v>
      </c>
      <c r="AF4006" s="3">
        <v>3426</v>
      </c>
      <c r="AG4006" s="4">
        <f>AI4006</f>
        <v>3426</v>
      </c>
      <c r="AH4006" s="4">
        <v>10793</v>
      </c>
      <c r="AI4006">
        <f t="shared" si="1242"/>
        <v>3426</v>
      </c>
      <c r="AJ4006" t="s">
        <v>2235</v>
      </c>
      <c r="AK4006" s="2">
        <v>9797.41</v>
      </c>
      <c r="AL4006" s="2">
        <f>AN4006</f>
        <v>9797.41</v>
      </c>
      <c r="AM4006" s="4">
        <v>10793</v>
      </c>
      <c r="AN4006">
        <f>INDEX($AJ$2:$AJ$6811,MATCH(AM4006,$A$2:$A$6811,0))</f>
        <v>9797.41</v>
      </c>
      <c r="AP4006">
        <v>626.66999999999996</v>
      </c>
      <c r="AQ4006">
        <v>626.66999999999996</v>
      </c>
      <c r="AR4006" s="4">
        <v>8</v>
      </c>
      <c r="AS4006" s="4">
        <v>9</v>
      </c>
      <c r="AT4006" s="4">
        <v>2009</v>
      </c>
      <c r="AU4006" s="4">
        <v>8</v>
      </c>
      <c r="AV4006" s="4">
        <v>9</v>
      </c>
      <c r="AW4006" s="4">
        <v>2009</v>
      </c>
      <c r="AX4006" t="str">
        <f t="shared" si="1243"/>
        <v>No Delay</v>
      </c>
      <c r="AY4006">
        <f t="shared" si="1244"/>
        <v>0</v>
      </c>
    </row>
    <row r="4007" spans="1:51" x14ac:dyDescent="0.2">
      <c r="A4007" s="3">
        <v>10755</v>
      </c>
      <c r="B4007" s="1" t="s">
        <v>133</v>
      </c>
      <c r="C4007" s="1" t="s">
        <v>51</v>
      </c>
      <c r="D4007" s="1" t="s">
        <v>130</v>
      </c>
      <c r="E4007" s="1" t="s">
        <v>53</v>
      </c>
      <c r="F4007" s="1" t="s">
        <v>53</v>
      </c>
      <c r="G4007" s="13" t="s">
        <v>1468</v>
      </c>
      <c r="H4007" s="12">
        <v>39766</v>
      </c>
      <c r="I4007" s="12" t="s">
        <v>1468</v>
      </c>
      <c r="J4007" s="12">
        <v>39766</v>
      </c>
      <c r="K4007" s="4">
        <v>1161</v>
      </c>
      <c r="L4007" s="1" t="s">
        <v>146</v>
      </c>
      <c r="M4007" s="1" t="s">
        <v>132</v>
      </c>
      <c r="N4007" s="1" t="s">
        <v>275</v>
      </c>
      <c r="O4007" s="1" t="s">
        <v>93</v>
      </c>
      <c r="P4007">
        <v>60</v>
      </c>
      <c r="Q4007">
        <v>3672</v>
      </c>
      <c r="R4007">
        <v>34333.199999999997</v>
      </c>
      <c r="S4007">
        <v>9.35</v>
      </c>
      <c r="T4007">
        <v>0.16</v>
      </c>
      <c r="U4007">
        <f t="shared" si="1240"/>
        <v>34333.199999999997</v>
      </c>
      <c r="V4007">
        <f t="shared" si="1241"/>
        <v>220320</v>
      </c>
      <c r="W4007" s="1" t="s">
        <v>155</v>
      </c>
      <c r="X4007" s="1" t="s">
        <v>1236</v>
      </c>
      <c r="Y4007" s="1" t="s">
        <v>156</v>
      </c>
      <c r="Z4007" s="3">
        <v>6318</v>
      </c>
      <c r="AA4007" s="4">
        <f t="shared" si="1245"/>
        <v>3427</v>
      </c>
      <c r="AB4007" s="4">
        <f t="shared" si="1254"/>
        <v>2647.7341275999997</v>
      </c>
      <c r="AC4007" s="4">
        <f t="shared" si="1255"/>
        <v>3427</v>
      </c>
      <c r="AD4007" s="4">
        <f t="shared" si="1248"/>
        <v>3427</v>
      </c>
      <c r="AE4007" s="4">
        <v>3427</v>
      </c>
      <c r="AF4007" s="4">
        <v>3427</v>
      </c>
      <c r="AG4007" s="4">
        <f>AE4007</f>
        <v>3427</v>
      </c>
      <c r="AH4007" s="4">
        <v>82513</v>
      </c>
      <c r="AI4007">
        <f t="shared" si="1242"/>
        <v>4026</v>
      </c>
      <c r="AJ4007">
        <v>3874.22</v>
      </c>
      <c r="AK4007" s="2">
        <v>3874.22</v>
      </c>
      <c r="AL4007" s="2">
        <f>AJ4007</f>
        <v>3874.22</v>
      </c>
      <c r="AM4007" s="4"/>
      <c r="AN4007" t="e">
        <f>VLOOKUP([1]!Tabelle13[[#This Row],[Vlookup this ID for freight costs]],$AL$2:$AL$6811,2,FALSE)</f>
        <v>#REF!</v>
      </c>
      <c r="AP4007">
        <v>54.93</v>
      </c>
      <c r="AQ4007">
        <v>54.93</v>
      </c>
      <c r="AR4007" s="4">
        <v>14</v>
      </c>
      <c r="AS4007" s="4">
        <v>11</v>
      </c>
      <c r="AT4007" s="4">
        <v>2008</v>
      </c>
      <c r="AU4007" s="4">
        <v>14</v>
      </c>
      <c r="AV4007" s="4">
        <v>11</v>
      </c>
      <c r="AW4007" s="4">
        <v>2008</v>
      </c>
      <c r="AX4007" t="str">
        <f t="shared" si="1243"/>
        <v>No Delay</v>
      </c>
      <c r="AY4007">
        <f t="shared" si="1244"/>
        <v>0</v>
      </c>
    </row>
    <row r="4008" spans="1:51" x14ac:dyDescent="0.2">
      <c r="A4008" s="3">
        <v>11959</v>
      </c>
      <c r="B4008" s="1" t="s">
        <v>133</v>
      </c>
      <c r="C4008" s="1" t="s">
        <v>51</v>
      </c>
      <c r="D4008" s="1" t="s">
        <v>130</v>
      </c>
      <c r="E4008" s="1" t="s">
        <v>53</v>
      </c>
      <c r="F4008" s="1" t="s">
        <v>53</v>
      </c>
      <c r="G4008" s="13" t="s">
        <v>1468</v>
      </c>
      <c r="H4008" s="12">
        <v>39766</v>
      </c>
      <c r="I4008" s="12" t="s">
        <v>1468</v>
      </c>
      <c r="J4008" s="12">
        <v>39766</v>
      </c>
      <c r="K4008" s="4">
        <v>1164</v>
      </c>
      <c r="L4008" s="1" t="s">
        <v>146</v>
      </c>
      <c r="M4008" s="1" t="s">
        <v>132</v>
      </c>
      <c r="N4008" s="1" t="s">
        <v>167</v>
      </c>
      <c r="O4008" s="1" t="s">
        <v>93</v>
      </c>
      <c r="P4008">
        <v>30</v>
      </c>
      <c r="Q4008">
        <v>5000</v>
      </c>
      <c r="R4008">
        <v>55000</v>
      </c>
      <c r="S4008">
        <v>11</v>
      </c>
      <c r="T4008">
        <v>0.37</v>
      </c>
      <c r="U4008">
        <f t="shared" si="1240"/>
        <v>55000</v>
      </c>
      <c r="V4008">
        <f t="shared" si="1241"/>
        <v>150000</v>
      </c>
      <c r="W4008" s="1" t="s">
        <v>155</v>
      </c>
      <c r="X4008" s="1" t="s">
        <v>1236</v>
      </c>
      <c r="Y4008" s="1" t="s">
        <v>156</v>
      </c>
      <c r="Z4008" s="3">
        <v>6318</v>
      </c>
      <c r="AA4008" s="4">
        <f t="shared" si="1245"/>
        <v>3427</v>
      </c>
      <c r="AB4008" s="4">
        <f t="shared" si="1254"/>
        <v>2793.479206</v>
      </c>
      <c r="AC4008" s="4">
        <f t="shared" si="1255"/>
        <v>3427</v>
      </c>
      <c r="AD4008" s="4">
        <f t="shared" si="1248"/>
        <v>1384.9052944347827</v>
      </c>
      <c r="AE4008" s="3" t="s">
        <v>2236</v>
      </c>
      <c r="AF4008" s="3">
        <v>3427</v>
      </c>
      <c r="AG4008" s="4">
        <f>AI4008</f>
        <v>3427</v>
      </c>
      <c r="AH4008" s="4">
        <v>10755</v>
      </c>
      <c r="AI4008">
        <f t="shared" si="1242"/>
        <v>3427</v>
      </c>
      <c r="AJ4008" t="s">
        <v>2236</v>
      </c>
      <c r="AK4008" s="2">
        <v>3874.22</v>
      </c>
      <c r="AL4008" s="2">
        <f>AN4008</f>
        <v>3874.22</v>
      </c>
      <c r="AM4008" s="4">
        <v>10755</v>
      </c>
      <c r="AN4008">
        <f>INDEX($AJ$2:$AJ$6811,MATCH(AM4008,$A$2:$A$6811,0))</f>
        <v>3874.22</v>
      </c>
      <c r="AP4008">
        <v>88</v>
      </c>
      <c r="AQ4008">
        <v>88</v>
      </c>
      <c r="AR4008" s="4">
        <v>14</v>
      </c>
      <c r="AS4008" s="4">
        <v>11</v>
      </c>
      <c r="AT4008" s="4">
        <v>2008</v>
      </c>
      <c r="AU4008" s="4">
        <v>14</v>
      </c>
      <c r="AV4008" s="4">
        <v>11</v>
      </c>
      <c r="AW4008" s="4">
        <v>2008</v>
      </c>
      <c r="AX4008" t="str">
        <f t="shared" si="1243"/>
        <v>No Delay</v>
      </c>
      <c r="AY4008">
        <f t="shared" si="1244"/>
        <v>0</v>
      </c>
    </row>
    <row r="4009" spans="1:51" x14ac:dyDescent="0.2">
      <c r="A4009" s="3">
        <v>12269</v>
      </c>
      <c r="B4009" s="1" t="s">
        <v>133</v>
      </c>
      <c r="C4009" s="1" t="s">
        <v>51</v>
      </c>
      <c r="D4009" s="1" t="s">
        <v>130</v>
      </c>
      <c r="E4009" s="1" t="s">
        <v>53</v>
      </c>
      <c r="F4009" s="1" t="s">
        <v>53</v>
      </c>
      <c r="G4009" s="13" t="s">
        <v>1468</v>
      </c>
      <c r="H4009" s="12">
        <v>39766</v>
      </c>
      <c r="I4009" s="12" t="s">
        <v>1468</v>
      </c>
      <c r="J4009" s="12">
        <v>39766</v>
      </c>
      <c r="K4009" s="4">
        <v>1165</v>
      </c>
      <c r="L4009" s="1" t="s">
        <v>146</v>
      </c>
      <c r="M4009" s="1" t="s">
        <v>132</v>
      </c>
      <c r="N4009" s="1" t="s">
        <v>265</v>
      </c>
      <c r="O4009" s="1" t="s">
        <v>93</v>
      </c>
      <c r="P4009">
        <v>60</v>
      </c>
      <c r="Q4009">
        <v>11550</v>
      </c>
      <c r="R4009">
        <v>36960</v>
      </c>
      <c r="S4009">
        <v>3.2</v>
      </c>
      <c r="T4009">
        <v>0.05</v>
      </c>
      <c r="U4009">
        <f t="shared" si="1240"/>
        <v>36960</v>
      </c>
      <c r="V4009">
        <f t="shared" si="1241"/>
        <v>693000</v>
      </c>
      <c r="W4009" s="1" t="s">
        <v>179</v>
      </c>
      <c r="X4009" s="1" t="s">
        <v>1236</v>
      </c>
      <c r="Y4009" s="1" t="s">
        <v>156</v>
      </c>
      <c r="Z4009" s="3">
        <v>6318</v>
      </c>
      <c r="AA4009" s="4">
        <f t="shared" si="1245"/>
        <v>3427</v>
      </c>
      <c r="AB4009" s="4">
        <f t="shared" si="1254"/>
        <v>3512.3272959999999</v>
      </c>
      <c r="AC4009" s="4">
        <f t="shared" si="1255"/>
        <v>3427</v>
      </c>
      <c r="AD4009" s="4">
        <f t="shared" si="1248"/>
        <v>2062.5</v>
      </c>
      <c r="AE4009" s="3" t="s">
        <v>2236</v>
      </c>
      <c r="AF4009" s="3">
        <v>3427</v>
      </c>
      <c r="AG4009" s="4">
        <f>AI4009</f>
        <v>3427</v>
      </c>
      <c r="AH4009" s="4">
        <v>10755</v>
      </c>
      <c r="AI4009">
        <f t="shared" si="1242"/>
        <v>3427</v>
      </c>
      <c r="AJ4009" t="s">
        <v>2236</v>
      </c>
      <c r="AK4009" s="2">
        <v>3874.22</v>
      </c>
      <c r="AL4009" s="2">
        <f>AN4009</f>
        <v>3874.22</v>
      </c>
      <c r="AM4009" s="4">
        <v>10755</v>
      </c>
      <c r="AN4009">
        <f>INDEX($AJ$2:$AJ$6811,MATCH(AM4009,$A$2:$A$6811,0))</f>
        <v>3874.22</v>
      </c>
      <c r="AP4009">
        <v>59.14</v>
      </c>
      <c r="AQ4009">
        <v>59.14</v>
      </c>
      <c r="AR4009" s="4">
        <v>14</v>
      </c>
      <c r="AS4009" s="4">
        <v>11</v>
      </c>
      <c r="AT4009" s="4">
        <v>2008</v>
      </c>
      <c r="AU4009" s="4">
        <v>14</v>
      </c>
      <c r="AV4009" s="4">
        <v>11</v>
      </c>
      <c r="AW4009" s="4">
        <v>2008</v>
      </c>
      <c r="AX4009" t="str">
        <f t="shared" si="1243"/>
        <v>No Delay</v>
      </c>
      <c r="AY4009">
        <f t="shared" si="1244"/>
        <v>0</v>
      </c>
    </row>
    <row r="4010" spans="1:51" x14ac:dyDescent="0.2">
      <c r="A4010" s="3">
        <v>11628</v>
      </c>
      <c r="B4010" s="1" t="s">
        <v>133</v>
      </c>
      <c r="C4010" s="1" t="s">
        <v>51</v>
      </c>
      <c r="D4010" s="1" t="s">
        <v>130</v>
      </c>
      <c r="E4010" s="1" t="s">
        <v>53</v>
      </c>
      <c r="F4010" s="1" t="s">
        <v>53</v>
      </c>
      <c r="G4010" s="13" t="s">
        <v>1468</v>
      </c>
      <c r="H4010" s="12">
        <v>39766</v>
      </c>
      <c r="I4010" s="12" t="s">
        <v>1468</v>
      </c>
      <c r="J4010" s="12">
        <v>39766</v>
      </c>
      <c r="K4010" s="4">
        <v>1163</v>
      </c>
      <c r="L4010" s="1" t="s">
        <v>146</v>
      </c>
      <c r="M4010" s="1" t="s">
        <v>132</v>
      </c>
      <c r="N4010" s="1" t="s">
        <v>196</v>
      </c>
      <c r="O4010" s="1" t="s">
        <v>93</v>
      </c>
      <c r="P4010">
        <v>60</v>
      </c>
      <c r="Q4010">
        <v>27080</v>
      </c>
      <c r="R4010">
        <v>194976</v>
      </c>
      <c r="S4010">
        <v>7.2</v>
      </c>
      <c r="T4010">
        <v>0.12</v>
      </c>
      <c r="U4010">
        <f t="shared" si="1240"/>
        <v>194976</v>
      </c>
      <c r="V4010">
        <f t="shared" si="1241"/>
        <v>1624800</v>
      </c>
      <c r="W4010" s="1" t="s">
        <v>197</v>
      </c>
      <c r="X4010" s="1" t="s">
        <v>1236</v>
      </c>
      <c r="Y4010" s="1" t="s">
        <v>3082</v>
      </c>
      <c r="Z4010" s="3">
        <v>7290</v>
      </c>
      <c r="AA4010" s="4">
        <f t="shared" si="1245"/>
        <v>3427</v>
      </c>
      <c r="AB4010" s="4">
        <f t="shared" si="1254"/>
        <v>5216.7106299999996</v>
      </c>
      <c r="AC4010" s="4">
        <f t="shared" si="1255"/>
        <v>3427</v>
      </c>
      <c r="AD4010" s="4">
        <f t="shared" si="1248"/>
        <v>3427</v>
      </c>
      <c r="AE4010" s="3" t="s">
        <v>2236</v>
      </c>
      <c r="AF4010" s="3">
        <v>3427</v>
      </c>
      <c r="AG4010" s="4">
        <f>AI4010</f>
        <v>3427</v>
      </c>
      <c r="AH4010" s="4">
        <v>10755</v>
      </c>
      <c r="AI4010">
        <f t="shared" si="1242"/>
        <v>3427</v>
      </c>
      <c r="AJ4010" t="s">
        <v>2236</v>
      </c>
      <c r="AK4010" s="2">
        <v>3874.22</v>
      </c>
      <c r="AL4010" s="2">
        <f>AN4010</f>
        <v>3874.22</v>
      </c>
      <c r="AM4010" s="4">
        <v>10755</v>
      </c>
      <c r="AN4010">
        <f>INDEX($AJ$2:$AJ$6811,MATCH(AM4010,$A$2:$A$6811,0))</f>
        <v>3874.22</v>
      </c>
      <c r="AP4010">
        <v>311.95999999999998</v>
      </c>
      <c r="AQ4010">
        <v>311.95999999999998</v>
      </c>
      <c r="AR4010" s="4">
        <v>14</v>
      </c>
      <c r="AS4010" s="4">
        <v>11</v>
      </c>
      <c r="AT4010" s="4">
        <v>2008</v>
      </c>
      <c r="AU4010" s="4">
        <v>14</v>
      </c>
      <c r="AV4010" s="4">
        <v>11</v>
      </c>
      <c r="AW4010" s="4">
        <v>2008</v>
      </c>
      <c r="AX4010" t="str">
        <f t="shared" si="1243"/>
        <v>No Delay</v>
      </c>
      <c r="AY4010">
        <f t="shared" si="1244"/>
        <v>0</v>
      </c>
    </row>
    <row r="4011" spans="1:51" x14ac:dyDescent="0.2">
      <c r="A4011" s="3">
        <v>84968</v>
      </c>
      <c r="B4011" s="1" t="s">
        <v>140</v>
      </c>
      <c r="C4011" s="1" t="s">
        <v>99</v>
      </c>
      <c r="D4011" s="1" t="s">
        <v>130</v>
      </c>
      <c r="E4011" s="1" t="s">
        <v>101</v>
      </c>
      <c r="F4011" s="1" t="s">
        <v>101</v>
      </c>
      <c r="G4011" s="13" t="s">
        <v>1411</v>
      </c>
      <c r="H4011" s="12">
        <v>41880</v>
      </c>
      <c r="I4011" s="12" t="s">
        <v>694</v>
      </c>
      <c r="J4011" s="12">
        <v>41918</v>
      </c>
      <c r="K4011" s="4">
        <v>6006</v>
      </c>
      <c r="L4011" s="1" t="s">
        <v>146</v>
      </c>
      <c r="M4011" s="1" t="s">
        <v>132</v>
      </c>
      <c r="N4011" s="1" t="s">
        <v>599</v>
      </c>
      <c r="O4011" s="1" t="s">
        <v>93</v>
      </c>
      <c r="P4011">
        <v>60</v>
      </c>
      <c r="Q4011">
        <v>20000</v>
      </c>
      <c r="R4011">
        <v>74600</v>
      </c>
      <c r="S4011">
        <v>3.73</v>
      </c>
      <c r="T4011">
        <v>0.06</v>
      </c>
      <c r="U4011">
        <f t="shared" si="1240"/>
        <v>74600</v>
      </c>
      <c r="V4011">
        <f t="shared" si="1241"/>
        <v>1200000</v>
      </c>
      <c r="W4011" s="1" t="s">
        <v>160</v>
      </c>
      <c r="X4011" s="1" t="s">
        <v>1236</v>
      </c>
      <c r="Y4011" s="1" t="s">
        <v>161</v>
      </c>
      <c r="Z4011" s="3">
        <v>11983</v>
      </c>
      <c r="AA4011" s="4">
        <f t="shared" si="1245"/>
        <v>3431</v>
      </c>
      <c r="AB4011" s="4">
        <f t="shared" si="1254"/>
        <v>4439.6962060000005</v>
      </c>
      <c r="AC4011" s="4">
        <f t="shared" si="1255"/>
        <v>3431</v>
      </c>
      <c r="AD4011" s="4">
        <f t="shared" si="1248"/>
        <v>3737.3055555555557</v>
      </c>
      <c r="AE4011" s="4">
        <v>3431</v>
      </c>
      <c r="AF4011" s="4">
        <v>3431</v>
      </c>
      <c r="AG4011" s="4">
        <f>AE4011</f>
        <v>3431</v>
      </c>
      <c r="AI4011" t="e">
        <f t="shared" si="1242"/>
        <v>#N/A</v>
      </c>
      <c r="AJ4011">
        <v>19379.939999999999</v>
      </c>
      <c r="AK4011" s="2">
        <v>19379.939999999999</v>
      </c>
      <c r="AL4011" s="2">
        <f>AJ4011</f>
        <v>19379.939999999999</v>
      </c>
      <c r="AM4011" s="4"/>
      <c r="AN4011" t="e">
        <f>VLOOKUP([1]!Tabelle13[[#This Row],[Vlookup this ID for freight costs]],$AL$2:$AL$6811,2,FALSE)</f>
        <v>#REF!</v>
      </c>
      <c r="AP4011">
        <v>92.28</v>
      </c>
      <c r="AQ4011">
        <v>92.28</v>
      </c>
      <c r="AR4011" s="4">
        <v>29</v>
      </c>
      <c r="AS4011" s="4">
        <v>8</v>
      </c>
      <c r="AT4011" s="4">
        <v>2014</v>
      </c>
      <c r="AU4011" s="4">
        <v>6</v>
      </c>
      <c r="AV4011" s="4">
        <v>10</v>
      </c>
      <c r="AW4011" s="4">
        <v>2014</v>
      </c>
      <c r="AX4011" t="str">
        <f t="shared" si="1243"/>
        <v>Delay</v>
      </c>
      <c r="AY4011">
        <f t="shared" si="1244"/>
        <v>38</v>
      </c>
    </row>
    <row r="4012" spans="1:51" x14ac:dyDescent="0.2">
      <c r="A4012" s="3">
        <v>86720</v>
      </c>
      <c r="B4012" s="1" t="s">
        <v>140</v>
      </c>
      <c r="C4012" s="1" t="s">
        <v>99</v>
      </c>
      <c r="D4012" s="1" t="s">
        <v>130</v>
      </c>
      <c r="E4012" s="1" t="s">
        <v>101</v>
      </c>
      <c r="F4012" s="1" t="s">
        <v>101</v>
      </c>
      <c r="G4012" s="13" t="s">
        <v>1411</v>
      </c>
      <c r="H4012" s="12">
        <v>41880</v>
      </c>
      <c r="I4012" s="12" t="s">
        <v>694</v>
      </c>
      <c r="J4012" s="12">
        <v>41918</v>
      </c>
      <c r="K4012" s="4">
        <v>6010</v>
      </c>
      <c r="L4012" s="1" t="s">
        <v>146</v>
      </c>
      <c r="M4012" s="1" t="s">
        <v>132</v>
      </c>
      <c r="N4012" s="1" t="s">
        <v>599</v>
      </c>
      <c r="O4012" s="1" t="s">
        <v>93</v>
      </c>
      <c r="P4012">
        <v>60</v>
      </c>
      <c r="Q4012">
        <v>42141</v>
      </c>
      <c r="R4012">
        <v>157185.93</v>
      </c>
      <c r="S4012">
        <v>3.73</v>
      </c>
      <c r="T4012">
        <v>0.06</v>
      </c>
      <c r="U4012">
        <f t="shared" si="1240"/>
        <v>157185.93</v>
      </c>
      <c r="V4012">
        <f t="shared" si="1241"/>
        <v>2528460</v>
      </c>
      <c r="W4012" s="1" t="s">
        <v>160</v>
      </c>
      <c r="X4012" s="1" t="s">
        <v>1236</v>
      </c>
      <c r="Y4012" s="1" t="s">
        <v>161</v>
      </c>
      <c r="Z4012" s="3">
        <v>11983</v>
      </c>
      <c r="AA4012" s="4">
        <f t="shared" si="1245"/>
        <v>3431</v>
      </c>
      <c r="AB4012" s="4">
        <f t="shared" si="1254"/>
        <v>6869.6222458000011</v>
      </c>
      <c r="AC4012" s="4">
        <f t="shared" si="1255"/>
        <v>3431</v>
      </c>
      <c r="AD4012" s="4">
        <f t="shared" si="1248"/>
        <v>3431</v>
      </c>
      <c r="AE4012" s="3" t="s">
        <v>2237</v>
      </c>
      <c r="AF4012" s="3">
        <v>3431</v>
      </c>
      <c r="AG4012" s="4">
        <f>AI4012</f>
        <v>3431</v>
      </c>
      <c r="AH4012" s="4">
        <v>84968</v>
      </c>
      <c r="AI4012">
        <f t="shared" si="1242"/>
        <v>3431</v>
      </c>
      <c r="AJ4012" t="s">
        <v>2237</v>
      </c>
      <c r="AK4012" s="2">
        <v>19379.939999999999</v>
      </c>
      <c r="AL4012" s="2">
        <f>AN4012</f>
        <v>19379.939999999999</v>
      </c>
      <c r="AM4012" s="4">
        <v>84968</v>
      </c>
      <c r="AN4012">
        <f>INDEX($AJ$2:$AJ$6811,MATCH(AM4012,$A$2:$A$6811,0))</f>
        <v>19379.939999999999</v>
      </c>
      <c r="AP4012">
        <v>194.44</v>
      </c>
      <c r="AQ4012">
        <v>194.44</v>
      </c>
      <c r="AR4012" s="4">
        <v>29</v>
      </c>
      <c r="AS4012" s="4">
        <v>8</v>
      </c>
      <c r="AT4012" s="4">
        <v>2014</v>
      </c>
      <c r="AU4012" s="4">
        <v>6</v>
      </c>
      <c r="AV4012" s="4">
        <v>10</v>
      </c>
      <c r="AW4012" s="4">
        <v>2014</v>
      </c>
      <c r="AX4012" t="str">
        <f t="shared" si="1243"/>
        <v>Delay</v>
      </c>
      <c r="AY4012">
        <f t="shared" si="1244"/>
        <v>38</v>
      </c>
    </row>
    <row r="4013" spans="1:51" x14ac:dyDescent="0.2">
      <c r="A4013" s="3">
        <v>85829</v>
      </c>
      <c r="B4013" s="1" t="s">
        <v>215</v>
      </c>
      <c r="C4013" s="1" t="s">
        <v>89</v>
      </c>
      <c r="D4013" s="1" t="s">
        <v>130</v>
      </c>
      <c r="E4013" s="1" t="s">
        <v>53</v>
      </c>
      <c r="F4013" s="1" t="s">
        <v>53</v>
      </c>
      <c r="G4013" s="13" t="s">
        <v>1658</v>
      </c>
      <c r="H4013" s="12">
        <v>40987</v>
      </c>
      <c r="I4013" s="12" t="s">
        <v>808</v>
      </c>
      <c r="J4013" s="12">
        <v>40963</v>
      </c>
      <c r="K4013" s="4">
        <v>3773</v>
      </c>
      <c r="L4013" s="1" t="s">
        <v>146</v>
      </c>
      <c r="M4013" s="1" t="s">
        <v>132</v>
      </c>
      <c r="N4013" s="1" t="s">
        <v>167</v>
      </c>
      <c r="O4013" s="1" t="s">
        <v>93</v>
      </c>
      <c r="P4013">
        <v>30</v>
      </c>
      <c r="Q4013">
        <v>12446</v>
      </c>
      <c r="R4013">
        <v>51277.52</v>
      </c>
      <c r="S4013">
        <v>4.12</v>
      </c>
      <c r="T4013">
        <v>0.14000000000000001</v>
      </c>
      <c r="U4013">
        <f t="shared" si="1240"/>
        <v>51277.520000000004</v>
      </c>
      <c r="V4013">
        <f t="shared" si="1241"/>
        <v>373380</v>
      </c>
      <c r="W4013" s="1" t="s">
        <v>197</v>
      </c>
      <c r="X4013" s="1" t="s">
        <v>1236</v>
      </c>
      <c r="Y4013" s="1" t="s">
        <v>3082</v>
      </c>
      <c r="Z4013" s="3">
        <v>8794</v>
      </c>
      <c r="AA4013" s="4">
        <f t="shared" si="1245"/>
        <v>3453</v>
      </c>
      <c r="AB4013" s="4">
        <f t="shared" si="1254"/>
        <v>3610.6613248000003</v>
      </c>
      <c r="AC4013" s="4">
        <f t="shared" si="1255"/>
        <v>3453</v>
      </c>
      <c r="AD4013" s="4">
        <f t="shared" si="1248"/>
        <v>3453</v>
      </c>
      <c r="AE4013" s="3" t="s">
        <v>2238</v>
      </c>
      <c r="AF4013" s="3">
        <v>3453</v>
      </c>
      <c r="AG4013" s="4">
        <f>AI4013</f>
        <v>3453</v>
      </c>
      <c r="AH4013" s="4">
        <v>85237</v>
      </c>
      <c r="AI4013">
        <f t="shared" si="1242"/>
        <v>3453</v>
      </c>
      <c r="AJ4013" t="s">
        <v>2238</v>
      </c>
      <c r="AK4013" s="2">
        <v>9657.8799999999992</v>
      </c>
      <c r="AL4013" s="2">
        <f>AN4013</f>
        <v>9657.8799999999992</v>
      </c>
      <c r="AM4013" s="4">
        <v>85237</v>
      </c>
      <c r="AN4013">
        <f>INDEX($AJ$2:$AJ$6811,MATCH(AM4013,$A$2:$A$6811,0))</f>
        <v>9657.8799999999992</v>
      </c>
      <c r="AP4013">
        <v>71.89</v>
      </c>
      <c r="AQ4013">
        <v>71.89</v>
      </c>
      <c r="AR4013" s="4">
        <v>19</v>
      </c>
      <c r="AS4013" s="4">
        <v>4</v>
      </c>
      <c r="AT4013" s="4">
        <v>2012</v>
      </c>
      <c r="AU4013" s="4">
        <v>24</v>
      </c>
      <c r="AV4013" s="4">
        <v>2</v>
      </c>
      <c r="AW4013" s="4">
        <v>2012</v>
      </c>
      <c r="AX4013" t="str">
        <f t="shared" si="1243"/>
        <v>No Delay</v>
      </c>
      <c r="AY4013">
        <f t="shared" si="1244"/>
        <v>0</v>
      </c>
    </row>
    <row r="4014" spans="1:51" x14ac:dyDescent="0.2">
      <c r="A4014" s="3">
        <v>85237</v>
      </c>
      <c r="B4014" s="1" t="s">
        <v>215</v>
      </c>
      <c r="C4014" s="1" t="s">
        <v>89</v>
      </c>
      <c r="D4014" s="1" t="s">
        <v>130</v>
      </c>
      <c r="E4014" s="1" t="s">
        <v>53</v>
      </c>
      <c r="F4014" s="1" t="s">
        <v>53</v>
      </c>
      <c r="G4014" s="13" t="s">
        <v>1658</v>
      </c>
      <c r="H4014" s="12">
        <v>40987</v>
      </c>
      <c r="I4014" s="12" t="s">
        <v>808</v>
      </c>
      <c r="J4014" s="12">
        <v>40963</v>
      </c>
      <c r="K4014" s="4">
        <v>3772</v>
      </c>
      <c r="L4014" s="1" t="s">
        <v>146</v>
      </c>
      <c r="M4014" s="1" t="s">
        <v>132</v>
      </c>
      <c r="N4014" s="1" t="s">
        <v>167</v>
      </c>
      <c r="O4014" s="1" t="s">
        <v>93</v>
      </c>
      <c r="P4014">
        <v>30</v>
      </c>
      <c r="Q4014">
        <v>47614</v>
      </c>
      <c r="R4014">
        <v>196169.68</v>
      </c>
      <c r="S4014">
        <v>4.12</v>
      </c>
      <c r="T4014">
        <v>0.14000000000000001</v>
      </c>
      <c r="U4014">
        <f t="shared" si="1240"/>
        <v>196169.68</v>
      </c>
      <c r="V4014">
        <f t="shared" si="1241"/>
        <v>1428420</v>
      </c>
      <c r="W4014" s="1" t="s">
        <v>197</v>
      </c>
      <c r="X4014" s="1" t="s">
        <v>1236</v>
      </c>
      <c r="Y4014" s="1" t="s">
        <v>3082</v>
      </c>
      <c r="Z4014" s="3">
        <v>8794</v>
      </c>
      <c r="AA4014" s="4">
        <f t="shared" si="1245"/>
        <v>3453</v>
      </c>
      <c r="AB4014" s="4">
        <f t="shared" si="1254"/>
        <v>7470.2719551999999</v>
      </c>
      <c r="AC4014" s="4">
        <f t="shared" si="1255"/>
        <v>3453</v>
      </c>
      <c r="AD4014" s="4">
        <f t="shared" si="1248"/>
        <v>3453</v>
      </c>
      <c r="AE4014" s="4">
        <v>3453</v>
      </c>
      <c r="AF4014" s="4">
        <v>3453</v>
      </c>
      <c r="AG4014" s="4">
        <f t="shared" ref="AG4014:AG4030" si="1256">AE4014</f>
        <v>3453</v>
      </c>
      <c r="AI4014" t="e">
        <f t="shared" si="1242"/>
        <v>#N/A</v>
      </c>
      <c r="AJ4014">
        <v>9657.8799999999992</v>
      </c>
      <c r="AK4014" s="2">
        <v>9657.8799999999992</v>
      </c>
      <c r="AL4014" s="2">
        <f t="shared" ref="AL4014:AL4030" si="1257">AJ4014</f>
        <v>9657.8799999999992</v>
      </c>
      <c r="AM4014" s="4"/>
      <c r="AN4014" t="e">
        <f>VLOOKUP([1]!Tabelle13[[#This Row],[Vlookup this ID for freight costs]],$AL$2:$AL$6811,2,FALSE)</f>
        <v>#REF!</v>
      </c>
      <c r="AP4014">
        <v>275.02999999999997</v>
      </c>
      <c r="AQ4014">
        <v>275.02999999999997</v>
      </c>
      <c r="AR4014" s="4">
        <v>19</v>
      </c>
      <c r="AS4014" s="4">
        <v>4</v>
      </c>
      <c r="AT4014" s="4">
        <v>2012</v>
      </c>
      <c r="AU4014" s="4">
        <v>24</v>
      </c>
      <c r="AV4014" s="4">
        <v>2</v>
      </c>
      <c r="AW4014" s="4">
        <v>2012</v>
      </c>
      <c r="AX4014" t="str">
        <f t="shared" si="1243"/>
        <v>No Delay</v>
      </c>
      <c r="AY4014">
        <f t="shared" si="1244"/>
        <v>0</v>
      </c>
    </row>
    <row r="4015" spans="1:51" x14ac:dyDescent="0.2">
      <c r="A4015" s="3">
        <v>11497</v>
      </c>
      <c r="B4015" s="1" t="s">
        <v>119</v>
      </c>
      <c r="C4015" s="1" t="s">
        <v>114</v>
      </c>
      <c r="D4015" s="1" t="s">
        <v>130</v>
      </c>
      <c r="E4015" s="1"/>
      <c r="F4015" s="1" t="s">
        <v>107</v>
      </c>
      <c r="G4015" s="13" t="s">
        <v>2239</v>
      </c>
      <c r="H4015" s="12">
        <v>39455</v>
      </c>
      <c r="I4015" s="12" t="s">
        <v>2239</v>
      </c>
      <c r="J4015" s="12">
        <v>39455</v>
      </c>
      <c r="K4015" s="4">
        <v>577</v>
      </c>
      <c r="L4015" s="1" t="s">
        <v>146</v>
      </c>
      <c r="M4015" s="1" t="s">
        <v>132</v>
      </c>
      <c r="N4015" s="1" t="s">
        <v>167</v>
      </c>
      <c r="O4015" s="1" t="s">
        <v>93</v>
      </c>
      <c r="P4015">
        <v>30</v>
      </c>
      <c r="Q4015">
        <v>44135</v>
      </c>
      <c r="R4015">
        <v>548156.69999999995</v>
      </c>
      <c r="S4015">
        <v>12.42</v>
      </c>
      <c r="T4015">
        <v>0.41</v>
      </c>
      <c r="U4015">
        <f t="shared" si="1240"/>
        <v>548156.69999999995</v>
      </c>
      <c r="V4015">
        <f t="shared" si="1241"/>
        <v>1324050</v>
      </c>
      <c r="W4015" s="1" t="s">
        <v>160</v>
      </c>
      <c r="X4015" s="1" t="s">
        <v>1236</v>
      </c>
      <c r="Y4015" s="1" t="s">
        <v>161</v>
      </c>
      <c r="Z4015" s="3">
        <v>6417</v>
      </c>
      <c r="AA4015" s="4">
        <f t="shared" si="1245"/>
        <v>3454</v>
      </c>
      <c r="AB4015" s="4">
        <f t="shared" si="1254"/>
        <v>7088.4593590000004</v>
      </c>
      <c r="AC4015" s="4">
        <f t="shared" si="1255"/>
        <v>3454</v>
      </c>
      <c r="AD4015" s="4">
        <f t="shared" si="1248"/>
        <v>3727.3333333333335</v>
      </c>
      <c r="AE4015" s="4">
        <v>3454</v>
      </c>
      <c r="AF4015" s="4">
        <v>3454</v>
      </c>
      <c r="AG4015" s="4">
        <f t="shared" si="1256"/>
        <v>3454</v>
      </c>
      <c r="AH4015" s="4">
        <v>84112</v>
      </c>
      <c r="AI4015">
        <f t="shared" si="1242"/>
        <v>17285</v>
      </c>
      <c r="AJ4015">
        <v>12492</v>
      </c>
      <c r="AK4015" s="2">
        <v>12492</v>
      </c>
      <c r="AL4015" s="2">
        <f t="shared" si="1257"/>
        <v>12492</v>
      </c>
      <c r="AM4015" s="4"/>
      <c r="AN4015" t="e">
        <f>VLOOKUP([1]!Tabelle13[[#This Row],[Vlookup this ID for freight costs]],$AL$2:$AL$6811,2,FALSE)</f>
        <v>#REF!</v>
      </c>
      <c r="AP4015">
        <v>877.05</v>
      </c>
      <c r="AQ4015">
        <v>877.05</v>
      </c>
      <c r="AR4015" s="4">
        <v>8</v>
      </c>
      <c r="AS4015" s="4">
        <v>1</v>
      </c>
      <c r="AT4015" s="4">
        <v>2008</v>
      </c>
      <c r="AU4015" s="4">
        <v>8</v>
      </c>
      <c r="AV4015" s="4">
        <v>1</v>
      </c>
      <c r="AW4015" s="4">
        <v>2008</v>
      </c>
      <c r="AX4015" t="str">
        <f t="shared" si="1243"/>
        <v>No Delay</v>
      </c>
      <c r="AY4015">
        <f t="shared" si="1244"/>
        <v>0</v>
      </c>
    </row>
    <row r="4016" spans="1:51" x14ac:dyDescent="0.2">
      <c r="A4016" s="3">
        <v>11531</v>
      </c>
      <c r="B4016" s="1" t="s">
        <v>119</v>
      </c>
      <c r="C4016" s="1" t="s">
        <v>114</v>
      </c>
      <c r="D4016" s="1" t="s">
        <v>130</v>
      </c>
      <c r="E4016" s="1" t="s">
        <v>101</v>
      </c>
      <c r="F4016" s="1" t="s">
        <v>101</v>
      </c>
      <c r="G4016" s="13" t="s">
        <v>2240</v>
      </c>
      <c r="H4016" s="12">
        <v>39652</v>
      </c>
      <c r="I4016" s="12" t="s">
        <v>2240</v>
      </c>
      <c r="J4016" s="12">
        <v>39652</v>
      </c>
      <c r="K4016" s="4">
        <v>961</v>
      </c>
      <c r="L4016" s="1" t="s">
        <v>146</v>
      </c>
      <c r="M4016" s="1" t="s">
        <v>132</v>
      </c>
      <c r="N4016" s="1" t="s">
        <v>167</v>
      </c>
      <c r="O4016" s="1" t="s">
        <v>93</v>
      </c>
      <c r="P4016">
        <v>30</v>
      </c>
      <c r="Q4016">
        <v>45000</v>
      </c>
      <c r="R4016">
        <v>540450</v>
      </c>
      <c r="S4016">
        <v>12.01</v>
      </c>
      <c r="T4016">
        <v>0.4</v>
      </c>
      <c r="U4016">
        <f t="shared" si="1240"/>
        <v>540450</v>
      </c>
      <c r="V4016">
        <f t="shared" si="1241"/>
        <v>1350000</v>
      </c>
      <c r="W4016" s="1" t="s">
        <v>160</v>
      </c>
      <c r="X4016" s="1" t="s">
        <v>1236</v>
      </c>
      <c r="Y4016" s="1" t="s">
        <v>161</v>
      </c>
      <c r="Z4016" s="3">
        <v>13722</v>
      </c>
      <c r="AA4016" s="4">
        <f t="shared" si="1245"/>
        <v>3457</v>
      </c>
      <c r="AB4016" s="4">
        <f t="shared" si="1254"/>
        <v>7183.3912060000002</v>
      </c>
      <c r="AC4016" s="4">
        <f t="shared" si="1255"/>
        <v>3457</v>
      </c>
      <c r="AD4016" s="4">
        <f t="shared" si="1248"/>
        <v>5698.909090909091</v>
      </c>
      <c r="AE4016" s="4">
        <v>3457</v>
      </c>
      <c r="AF4016" s="4">
        <v>3457</v>
      </c>
      <c r="AG4016" s="4">
        <f t="shared" si="1256"/>
        <v>3457</v>
      </c>
      <c r="AH4016" s="4">
        <v>84157</v>
      </c>
      <c r="AI4016">
        <f t="shared" si="1242"/>
        <v>650</v>
      </c>
      <c r="AJ4016">
        <v>1934.31</v>
      </c>
      <c r="AK4016" s="2">
        <v>1934.31</v>
      </c>
      <c r="AL4016" s="2">
        <f t="shared" si="1257"/>
        <v>1934.31</v>
      </c>
      <c r="AM4016" s="4"/>
      <c r="AN4016" t="e">
        <f>VLOOKUP([1]!Tabelle13[[#This Row],[Vlookup this ID for freight costs]],$AL$2:$AL$6811,2,FALSE)</f>
        <v>#REF!</v>
      </c>
      <c r="AP4016">
        <v>864.72</v>
      </c>
      <c r="AQ4016">
        <v>864.72</v>
      </c>
      <c r="AR4016" s="4">
        <v>23</v>
      </c>
      <c r="AS4016" s="4">
        <v>7</v>
      </c>
      <c r="AT4016" s="4">
        <v>2008</v>
      </c>
      <c r="AU4016" s="4">
        <v>23</v>
      </c>
      <c r="AV4016" s="4">
        <v>7</v>
      </c>
      <c r="AW4016" s="4">
        <v>2008</v>
      </c>
      <c r="AX4016" t="str">
        <f t="shared" si="1243"/>
        <v>No Delay</v>
      </c>
      <c r="AY4016">
        <f t="shared" si="1244"/>
        <v>0</v>
      </c>
    </row>
    <row r="4017" spans="1:51" x14ac:dyDescent="0.2">
      <c r="A4017" s="3">
        <v>85145</v>
      </c>
      <c r="B4017" s="1" t="s">
        <v>863</v>
      </c>
      <c r="C4017" s="1" t="s">
        <v>165</v>
      </c>
      <c r="D4017" s="1" t="s">
        <v>130</v>
      </c>
      <c r="E4017" s="1" t="s">
        <v>53</v>
      </c>
      <c r="F4017" s="1" t="s">
        <v>53</v>
      </c>
      <c r="G4017" s="13" t="s">
        <v>837</v>
      </c>
      <c r="H4017" s="12">
        <v>40451</v>
      </c>
      <c r="I4017" s="12" t="s">
        <v>2241</v>
      </c>
      <c r="J4017" s="12">
        <v>40423</v>
      </c>
      <c r="K4017" s="4">
        <v>2738</v>
      </c>
      <c r="L4017" s="1" t="s">
        <v>146</v>
      </c>
      <c r="M4017" s="1" t="s">
        <v>132</v>
      </c>
      <c r="N4017" s="1" t="s">
        <v>275</v>
      </c>
      <c r="O4017" s="1" t="s">
        <v>93</v>
      </c>
      <c r="P4017">
        <v>60</v>
      </c>
      <c r="Q4017">
        <v>40213</v>
      </c>
      <c r="R4017">
        <v>343821.15</v>
      </c>
      <c r="S4017">
        <v>8.5500000000000007</v>
      </c>
      <c r="T4017">
        <v>0.14000000000000001</v>
      </c>
      <c r="U4017">
        <f t="shared" si="1240"/>
        <v>343821.15</v>
      </c>
      <c r="V4017">
        <f t="shared" si="1241"/>
        <v>2412780</v>
      </c>
      <c r="W4017" s="1" t="s">
        <v>179</v>
      </c>
      <c r="X4017" s="1" t="s">
        <v>1236</v>
      </c>
      <c r="Y4017" s="1" t="s">
        <v>156</v>
      </c>
      <c r="Z4017" s="3">
        <v>5457</v>
      </c>
      <c r="AA4017" s="4">
        <f t="shared" si="1245"/>
        <v>3457</v>
      </c>
      <c r="AB4017" s="4">
        <f t="shared" si="1254"/>
        <v>6658.0284874000008</v>
      </c>
      <c r="AC4017" s="4">
        <f t="shared" si="1255"/>
        <v>3457</v>
      </c>
      <c r="AD4017" s="4">
        <f t="shared" si="1248"/>
        <v>3457</v>
      </c>
      <c r="AE4017" s="4">
        <v>3457</v>
      </c>
      <c r="AF4017" s="4">
        <v>3457</v>
      </c>
      <c r="AG4017" s="4">
        <f t="shared" si="1256"/>
        <v>3457</v>
      </c>
      <c r="AI4017" t="e">
        <f t="shared" si="1242"/>
        <v>#N/A</v>
      </c>
      <c r="AJ4017">
        <v>35689.71</v>
      </c>
      <c r="AK4017" s="2">
        <v>35689.71</v>
      </c>
      <c r="AL4017" s="2">
        <f t="shared" si="1257"/>
        <v>35689.71</v>
      </c>
      <c r="AM4017" s="4"/>
      <c r="AN4017" t="e">
        <f>VLOOKUP([1]!Tabelle13[[#This Row],[Vlookup this ID for freight costs]],$AL$2:$AL$6811,2,FALSE)</f>
        <v>#REF!</v>
      </c>
      <c r="AP4017">
        <v>741.28</v>
      </c>
      <c r="AQ4017">
        <v>741.28</v>
      </c>
      <c r="AR4017" s="4">
        <v>30</v>
      </c>
      <c r="AS4017" s="4">
        <v>9</v>
      </c>
      <c r="AT4017" s="4">
        <v>2010</v>
      </c>
      <c r="AU4017" s="4">
        <v>2</v>
      </c>
      <c r="AV4017" s="4">
        <v>9</v>
      </c>
      <c r="AW4017" s="4">
        <v>2010</v>
      </c>
      <c r="AX4017" t="str">
        <f t="shared" si="1243"/>
        <v>No Delay</v>
      </c>
      <c r="AY4017">
        <f t="shared" si="1244"/>
        <v>0</v>
      </c>
    </row>
    <row r="4018" spans="1:51" x14ac:dyDescent="0.2">
      <c r="A4018" s="3">
        <v>37177</v>
      </c>
      <c r="B4018" s="1" t="s">
        <v>168</v>
      </c>
      <c r="C4018" s="1" t="s">
        <v>150</v>
      </c>
      <c r="D4018" s="1" t="s">
        <v>100</v>
      </c>
      <c r="E4018" s="1" t="s">
        <v>253</v>
      </c>
      <c r="F4018" s="1" t="s">
        <v>253</v>
      </c>
      <c r="G4018" s="13" t="s">
        <v>502</v>
      </c>
      <c r="H4018" s="12">
        <v>40788</v>
      </c>
      <c r="I4018" s="12" t="s">
        <v>502</v>
      </c>
      <c r="J4018" s="12">
        <v>40788</v>
      </c>
      <c r="K4018" s="4">
        <v>3402</v>
      </c>
      <c r="L4018" s="1" t="s">
        <v>146</v>
      </c>
      <c r="M4018" s="1" t="s">
        <v>170</v>
      </c>
      <c r="N4018" s="1" t="s">
        <v>178</v>
      </c>
      <c r="O4018" s="1" t="s">
        <v>93</v>
      </c>
      <c r="P4018">
        <v>60</v>
      </c>
      <c r="Q4018">
        <v>66793</v>
      </c>
      <c r="R4018">
        <v>487588.9</v>
      </c>
      <c r="S4018">
        <v>7.3</v>
      </c>
      <c r="T4018">
        <v>0.12</v>
      </c>
      <c r="U4018">
        <f t="shared" si="1240"/>
        <v>487588.89999999997</v>
      </c>
      <c r="V4018">
        <f t="shared" si="1241"/>
        <v>4007580</v>
      </c>
      <c r="W4018" s="1" t="s">
        <v>155</v>
      </c>
      <c r="X4018" s="1" t="s">
        <v>1236</v>
      </c>
      <c r="Y4018" s="1" t="s">
        <v>156</v>
      </c>
      <c r="Z4018" s="3">
        <v>8107</v>
      </c>
      <c r="AA4018" s="4">
        <f t="shared" si="1245"/>
        <v>3458</v>
      </c>
      <c r="AB4018" s="4">
        <f t="shared" si="1254"/>
        <v>9575.1250113999995</v>
      </c>
      <c r="AC4018" s="4">
        <f t="shared" si="1255"/>
        <v>3458</v>
      </c>
      <c r="AD4018" s="4">
        <f t="shared" si="1248"/>
        <v>3458</v>
      </c>
      <c r="AE4018" s="4">
        <v>3458</v>
      </c>
      <c r="AF4018" s="4">
        <v>3458</v>
      </c>
      <c r="AG4018" s="4">
        <f t="shared" si="1256"/>
        <v>3458</v>
      </c>
      <c r="AI4018" t="e">
        <f t="shared" si="1242"/>
        <v>#N/A</v>
      </c>
      <c r="AJ4018">
        <v>3787.72</v>
      </c>
      <c r="AK4018" s="2">
        <v>3787.72</v>
      </c>
      <c r="AL4018" s="2">
        <f t="shared" si="1257"/>
        <v>3787.72</v>
      </c>
      <c r="AM4018" s="4"/>
      <c r="AN4018" t="e">
        <f>VLOOKUP([1]!Tabelle13[[#This Row],[Vlookup this ID for freight costs]],$AL$2:$AL$6811,2,FALSE)</f>
        <v>#REF!</v>
      </c>
      <c r="AP4018">
        <v>804.52</v>
      </c>
      <c r="AQ4018">
        <v>804.52</v>
      </c>
      <c r="AR4018" s="4">
        <v>2</v>
      </c>
      <c r="AS4018" s="4">
        <v>9</v>
      </c>
      <c r="AT4018" s="4">
        <v>2011</v>
      </c>
      <c r="AU4018" s="4">
        <v>2</v>
      </c>
      <c r="AV4018" s="4">
        <v>9</v>
      </c>
      <c r="AW4018" s="4">
        <v>2011</v>
      </c>
      <c r="AX4018" t="str">
        <f t="shared" si="1243"/>
        <v>No Delay</v>
      </c>
      <c r="AY4018">
        <f t="shared" si="1244"/>
        <v>0</v>
      </c>
    </row>
    <row r="4019" spans="1:51" x14ac:dyDescent="0.2">
      <c r="A4019" s="3">
        <v>10666</v>
      </c>
      <c r="B4019" s="1" t="s">
        <v>119</v>
      </c>
      <c r="C4019" s="1" t="s">
        <v>114</v>
      </c>
      <c r="D4019" s="1" t="s">
        <v>130</v>
      </c>
      <c r="E4019" s="1"/>
      <c r="F4019" s="1" t="s">
        <v>107</v>
      </c>
      <c r="G4019" s="13" t="s">
        <v>2242</v>
      </c>
      <c r="H4019" s="12">
        <v>39490</v>
      </c>
      <c r="I4019" s="12" t="s">
        <v>2242</v>
      </c>
      <c r="J4019" s="12">
        <v>39490</v>
      </c>
      <c r="K4019" s="4">
        <v>657</v>
      </c>
      <c r="L4019" s="1" t="s">
        <v>146</v>
      </c>
      <c r="M4019" s="1" t="s">
        <v>132</v>
      </c>
      <c r="N4019" s="1" t="s">
        <v>167</v>
      </c>
      <c r="O4019" s="1" t="s">
        <v>93</v>
      </c>
      <c r="P4019">
        <v>30</v>
      </c>
      <c r="Q4019">
        <v>44135</v>
      </c>
      <c r="R4019">
        <v>548156.69999999995</v>
      </c>
      <c r="S4019">
        <v>12.42</v>
      </c>
      <c r="T4019">
        <v>0.41</v>
      </c>
      <c r="U4019">
        <f t="shared" si="1240"/>
        <v>548156.69999999995</v>
      </c>
      <c r="V4019">
        <f t="shared" si="1241"/>
        <v>1324050</v>
      </c>
      <c r="W4019" s="1" t="s">
        <v>160</v>
      </c>
      <c r="X4019" s="1" t="s">
        <v>1236</v>
      </c>
      <c r="Y4019" s="1" t="s">
        <v>161</v>
      </c>
      <c r="Z4019" s="3">
        <v>6417</v>
      </c>
      <c r="AA4019" s="4">
        <f t="shared" si="1245"/>
        <v>3462</v>
      </c>
      <c r="AB4019" s="4">
        <f t="shared" si="1254"/>
        <v>7088.4593590000004</v>
      </c>
      <c r="AC4019" s="4">
        <f t="shared" si="1255"/>
        <v>3462</v>
      </c>
      <c r="AD4019" s="4">
        <f t="shared" si="1248"/>
        <v>3727.3333333333335</v>
      </c>
      <c r="AE4019" s="4">
        <v>3462</v>
      </c>
      <c r="AF4019" s="4">
        <v>3462</v>
      </c>
      <c r="AG4019" s="4">
        <f t="shared" si="1256"/>
        <v>3462</v>
      </c>
      <c r="AH4019" s="4">
        <v>83304</v>
      </c>
      <c r="AI4019">
        <f t="shared" si="1242"/>
        <v>112027</v>
      </c>
      <c r="AJ4019">
        <v>12569.92</v>
      </c>
      <c r="AK4019" s="2">
        <v>12569.92</v>
      </c>
      <c r="AL4019" s="2">
        <f t="shared" si="1257"/>
        <v>12569.92</v>
      </c>
      <c r="AM4019" s="4"/>
      <c r="AN4019" t="e">
        <f>VLOOKUP([1]!Tabelle13[[#This Row],[Vlookup this ID for freight costs]],$AL$2:$AL$6811,2,FALSE)</f>
        <v>#REF!</v>
      </c>
      <c r="AP4019">
        <v>877.05</v>
      </c>
      <c r="AQ4019">
        <v>877.05</v>
      </c>
      <c r="AR4019" s="4">
        <v>12</v>
      </c>
      <c r="AS4019" s="4">
        <v>2</v>
      </c>
      <c r="AT4019" s="4">
        <v>2008</v>
      </c>
      <c r="AU4019" s="4">
        <v>12</v>
      </c>
      <c r="AV4019" s="4">
        <v>2</v>
      </c>
      <c r="AW4019" s="4">
        <v>2008</v>
      </c>
      <c r="AX4019" t="str">
        <f t="shared" si="1243"/>
        <v>No Delay</v>
      </c>
      <c r="AY4019">
        <f t="shared" si="1244"/>
        <v>0</v>
      </c>
    </row>
    <row r="4020" spans="1:51" x14ac:dyDescent="0.2">
      <c r="A4020" s="3">
        <v>10939</v>
      </c>
      <c r="B4020" s="1" t="s">
        <v>119</v>
      </c>
      <c r="C4020" s="1" t="s">
        <v>114</v>
      </c>
      <c r="D4020" s="1" t="s">
        <v>130</v>
      </c>
      <c r="E4020" s="1"/>
      <c r="F4020" s="1" t="s">
        <v>107</v>
      </c>
      <c r="G4020" s="13" t="s">
        <v>1151</v>
      </c>
      <c r="H4020" s="12">
        <v>39506</v>
      </c>
      <c r="I4020" s="12" t="s">
        <v>1151</v>
      </c>
      <c r="J4020" s="12">
        <v>39506</v>
      </c>
      <c r="K4020" s="4">
        <v>681</v>
      </c>
      <c r="L4020" s="1" t="s">
        <v>146</v>
      </c>
      <c r="M4020" s="1" t="s">
        <v>132</v>
      </c>
      <c r="N4020" s="1" t="s">
        <v>167</v>
      </c>
      <c r="O4020" s="1" t="s">
        <v>93</v>
      </c>
      <c r="P4020">
        <v>30</v>
      </c>
      <c r="Q4020">
        <v>44135</v>
      </c>
      <c r="R4020">
        <v>548156.69999999995</v>
      </c>
      <c r="S4020">
        <v>12.42</v>
      </c>
      <c r="T4020">
        <v>0.41</v>
      </c>
      <c r="U4020">
        <f t="shared" si="1240"/>
        <v>548156.69999999995</v>
      </c>
      <c r="V4020">
        <f t="shared" si="1241"/>
        <v>1324050</v>
      </c>
      <c r="W4020" s="1" t="s">
        <v>160</v>
      </c>
      <c r="X4020" s="1" t="s">
        <v>1236</v>
      </c>
      <c r="Y4020" s="1" t="s">
        <v>161</v>
      </c>
      <c r="Z4020" s="3">
        <v>6417</v>
      </c>
      <c r="AA4020" s="4">
        <f t="shared" si="1245"/>
        <v>3483</v>
      </c>
      <c r="AB4020" s="4">
        <f t="shared" si="1254"/>
        <v>7088.4593590000004</v>
      </c>
      <c r="AC4020" s="4">
        <f t="shared" si="1255"/>
        <v>3483</v>
      </c>
      <c r="AD4020" s="4">
        <f t="shared" si="1248"/>
        <v>3727.3333333333335</v>
      </c>
      <c r="AE4020" s="4">
        <v>3483</v>
      </c>
      <c r="AF4020" s="4">
        <v>3483</v>
      </c>
      <c r="AG4020" s="4">
        <f t="shared" si="1256"/>
        <v>3483</v>
      </c>
      <c r="AH4020" s="4">
        <v>82371</v>
      </c>
      <c r="AI4020">
        <f t="shared" si="1242"/>
        <v>14340</v>
      </c>
      <c r="AJ4020">
        <v>12643.63</v>
      </c>
      <c r="AK4020" s="2">
        <v>12643.63</v>
      </c>
      <c r="AL4020" s="2">
        <f t="shared" si="1257"/>
        <v>12643.63</v>
      </c>
      <c r="AM4020" s="4"/>
      <c r="AN4020" t="e">
        <f>VLOOKUP([1]!Tabelle13[[#This Row],[Vlookup this ID for freight costs]],$AL$2:$AL$6811,2,FALSE)</f>
        <v>#REF!</v>
      </c>
      <c r="AP4020">
        <v>877.05</v>
      </c>
      <c r="AQ4020">
        <v>877.05</v>
      </c>
      <c r="AR4020" s="4">
        <v>28</v>
      </c>
      <c r="AS4020" s="4">
        <v>2</v>
      </c>
      <c r="AT4020" s="4">
        <v>2008</v>
      </c>
      <c r="AU4020" s="4">
        <v>28</v>
      </c>
      <c r="AV4020" s="4">
        <v>2</v>
      </c>
      <c r="AW4020" s="4">
        <v>2008</v>
      </c>
      <c r="AX4020" t="str">
        <f t="shared" si="1243"/>
        <v>No Delay</v>
      </c>
      <c r="AY4020">
        <f t="shared" si="1244"/>
        <v>0</v>
      </c>
    </row>
    <row r="4021" spans="1:51" x14ac:dyDescent="0.2">
      <c r="A4021" s="3">
        <v>54471</v>
      </c>
      <c r="B4021" s="1" t="s">
        <v>151</v>
      </c>
      <c r="C4021" s="1" t="s">
        <v>65</v>
      </c>
      <c r="D4021" s="1" t="s">
        <v>52</v>
      </c>
      <c r="E4021" s="1" t="s">
        <v>53</v>
      </c>
      <c r="F4021" s="1" t="s">
        <v>53</v>
      </c>
      <c r="G4021" s="13" t="s">
        <v>2144</v>
      </c>
      <c r="H4021" s="12">
        <v>42221</v>
      </c>
      <c r="I4021" s="12" t="s">
        <v>1140</v>
      </c>
      <c r="J4021" s="12">
        <v>42226</v>
      </c>
      <c r="K4021" s="4">
        <v>6728</v>
      </c>
      <c r="L4021" s="1" t="s">
        <v>146</v>
      </c>
      <c r="M4021" s="1" t="s">
        <v>211</v>
      </c>
      <c r="N4021" s="1" t="s">
        <v>415</v>
      </c>
      <c r="O4021" s="1" t="s">
        <v>93</v>
      </c>
      <c r="P4021">
        <v>30</v>
      </c>
      <c r="Q4021">
        <v>11440</v>
      </c>
      <c r="R4021">
        <v>205920</v>
      </c>
      <c r="S4021">
        <v>18</v>
      </c>
      <c r="T4021">
        <v>0.6</v>
      </c>
      <c r="U4021">
        <f t="shared" si="1240"/>
        <v>205920</v>
      </c>
      <c r="V4021">
        <f t="shared" si="1241"/>
        <v>343200</v>
      </c>
      <c r="W4021" s="1" t="s">
        <v>213</v>
      </c>
      <c r="X4021" s="1" t="s">
        <v>1236</v>
      </c>
      <c r="Y4021" s="1" t="s">
        <v>161</v>
      </c>
      <c r="Z4021" s="3">
        <v>7348</v>
      </c>
      <c r="AA4021" s="4">
        <f>AB4021</f>
        <v>3500.628322</v>
      </c>
      <c r="AB4021" s="2">
        <f>2245.156962+0.109744*Q4021</f>
        <v>3500.628322</v>
      </c>
      <c r="AC4021" s="4">
        <f>AD4021</f>
        <v>2535.2102360000004</v>
      </c>
      <c r="AD4021" s="4">
        <f t="shared" si="1248"/>
        <v>2535.2102360000004</v>
      </c>
      <c r="AE4021" s="4" t="s">
        <v>62</v>
      </c>
      <c r="AG4021" s="4" t="str">
        <f t="shared" si="1256"/>
        <v>Weight Captured Separately</v>
      </c>
      <c r="AI4021" t="e">
        <f t="shared" si="1242"/>
        <v>#N/A</v>
      </c>
      <c r="AJ4021" t="s">
        <v>63</v>
      </c>
      <c r="AK4021" s="2"/>
      <c r="AL4021" s="2" t="str">
        <f t="shared" si="1257"/>
        <v>Invoiced Separately</v>
      </c>
      <c r="AM4021" s="4"/>
      <c r="AN4021" t="e">
        <f>VLOOKUP([1]!Tabelle13[[#This Row],[Vlookup this ID for freight costs]],$AL$2:$AL$6811,2,FALSE)</f>
        <v>#REF!</v>
      </c>
      <c r="AO4021">
        <f>IF(AK:AK="",AC:AC*6.242+1.383 -2.844 + 3.145 -2.265  -2.026,AK:AK)</f>
        <v>15822.175293112005</v>
      </c>
      <c r="AP4021">
        <v>211.69</v>
      </c>
      <c r="AQ4021">
        <v>211.69</v>
      </c>
      <c r="AR4021" s="4">
        <v>5</v>
      </c>
      <c r="AS4021" s="4">
        <v>8</v>
      </c>
      <c r="AT4021" s="4">
        <v>2015</v>
      </c>
      <c r="AU4021" s="4">
        <v>10</v>
      </c>
      <c r="AV4021" s="4">
        <v>8</v>
      </c>
      <c r="AW4021" s="4">
        <v>2015</v>
      </c>
      <c r="AX4021" t="str">
        <f t="shared" si="1243"/>
        <v>Delay</v>
      </c>
      <c r="AY4021">
        <f t="shared" si="1244"/>
        <v>5</v>
      </c>
    </row>
    <row r="4022" spans="1:51" x14ac:dyDescent="0.2">
      <c r="A4022" s="3">
        <v>77413</v>
      </c>
      <c r="B4022" s="1" t="s">
        <v>172</v>
      </c>
      <c r="C4022" s="1" t="s">
        <v>114</v>
      </c>
      <c r="D4022" s="1" t="s">
        <v>52</v>
      </c>
      <c r="E4022" s="1" t="s">
        <v>53</v>
      </c>
      <c r="F4022" s="1" t="s">
        <v>53</v>
      </c>
      <c r="G4022" s="13" t="s">
        <v>1715</v>
      </c>
      <c r="H4022" s="12">
        <v>41840</v>
      </c>
      <c r="I4022" s="12" t="s">
        <v>1716</v>
      </c>
      <c r="J4022" s="12">
        <v>41852</v>
      </c>
      <c r="K4022" s="4">
        <v>5697</v>
      </c>
      <c r="L4022" s="1" t="s">
        <v>146</v>
      </c>
      <c r="M4022" s="1" t="s">
        <v>170</v>
      </c>
      <c r="N4022" s="1" t="s">
        <v>265</v>
      </c>
      <c r="O4022" s="1" t="s">
        <v>93</v>
      </c>
      <c r="P4022">
        <v>60</v>
      </c>
      <c r="Q4022">
        <v>34165</v>
      </c>
      <c r="R4022">
        <v>76871.25</v>
      </c>
      <c r="S4022">
        <v>2.25</v>
      </c>
      <c r="T4022">
        <v>0.04</v>
      </c>
      <c r="U4022">
        <f t="shared" si="1240"/>
        <v>76871.25</v>
      </c>
      <c r="V4022">
        <f t="shared" si="1241"/>
        <v>2049900</v>
      </c>
      <c r="W4022" s="1" t="s">
        <v>155</v>
      </c>
      <c r="X4022" s="1" t="s">
        <v>1236</v>
      </c>
      <c r="Y4022" s="1" t="s">
        <v>156</v>
      </c>
      <c r="Z4022" s="3">
        <v>6648</v>
      </c>
      <c r="AA4022" s="4">
        <f t="shared" si="1245"/>
        <v>3503</v>
      </c>
      <c r="AB4022" s="4">
        <f t="shared" ref="AB4022:AB4028" si="1258" xml:space="preserve"> 2244.740206  + 0.1097478*Q4022</f>
        <v>5994.2737930000003</v>
      </c>
      <c r="AC4022" s="4">
        <f t="shared" ref="AC4022:AC4028" si="1259">AF4022</f>
        <v>3503</v>
      </c>
      <c r="AD4022" s="4">
        <f t="shared" si="1248"/>
        <v>3503</v>
      </c>
      <c r="AE4022" s="4">
        <v>3503</v>
      </c>
      <c r="AF4022" s="4">
        <v>3503</v>
      </c>
      <c r="AG4022" s="4">
        <f t="shared" si="1256"/>
        <v>3503</v>
      </c>
      <c r="AI4022" t="e">
        <f t="shared" si="1242"/>
        <v>#N/A</v>
      </c>
      <c r="AJ4022">
        <v>19461.759999999998</v>
      </c>
      <c r="AK4022" s="2">
        <v>19461.759999999998</v>
      </c>
      <c r="AL4022" s="2">
        <f t="shared" si="1257"/>
        <v>19461.759999999998</v>
      </c>
      <c r="AM4022" s="4"/>
      <c r="AN4022" t="e">
        <f>VLOOKUP([1]!Tabelle13[[#This Row],[Vlookup this ID for freight costs]],$AL$2:$AL$6811,2,FALSE)</f>
        <v>#REF!</v>
      </c>
      <c r="AP4022">
        <v>79.02</v>
      </c>
      <c r="AQ4022">
        <v>79.02</v>
      </c>
      <c r="AR4022" s="4">
        <v>20</v>
      </c>
      <c r="AS4022" s="4">
        <v>7</v>
      </c>
      <c r="AT4022" s="4">
        <v>2014</v>
      </c>
      <c r="AU4022" s="4">
        <v>1</v>
      </c>
      <c r="AV4022" s="4">
        <v>8</v>
      </c>
      <c r="AW4022" s="4">
        <v>2014</v>
      </c>
      <c r="AX4022" t="str">
        <f t="shared" si="1243"/>
        <v>Delay</v>
      </c>
      <c r="AY4022">
        <f t="shared" si="1244"/>
        <v>12</v>
      </c>
    </row>
    <row r="4023" spans="1:51" x14ac:dyDescent="0.2">
      <c r="A4023" s="3">
        <v>85703</v>
      </c>
      <c r="B4023" s="1" t="s">
        <v>215</v>
      </c>
      <c r="C4023" s="1" t="s">
        <v>89</v>
      </c>
      <c r="D4023" s="1" t="s">
        <v>130</v>
      </c>
      <c r="E4023" s="1" t="s">
        <v>53</v>
      </c>
      <c r="F4023" s="1" t="s">
        <v>53</v>
      </c>
      <c r="G4023" s="13" t="s">
        <v>1082</v>
      </c>
      <c r="H4023" s="12">
        <v>40442</v>
      </c>
      <c r="I4023" s="12" t="s">
        <v>838</v>
      </c>
      <c r="J4023" s="12">
        <v>40427</v>
      </c>
      <c r="K4023" s="4">
        <v>2742</v>
      </c>
      <c r="L4023" s="1" t="s">
        <v>146</v>
      </c>
      <c r="M4023" s="1" t="s">
        <v>132</v>
      </c>
      <c r="N4023" s="1" t="s">
        <v>275</v>
      </c>
      <c r="O4023" s="1" t="s">
        <v>93</v>
      </c>
      <c r="P4023">
        <v>60</v>
      </c>
      <c r="Q4023">
        <v>40752</v>
      </c>
      <c r="R4023">
        <v>348429.6</v>
      </c>
      <c r="S4023">
        <v>8.5500000000000007</v>
      </c>
      <c r="T4023">
        <v>0.14000000000000001</v>
      </c>
      <c r="U4023">
        <f t="shared" si="1240"/>
        <v>348429.60000000003</v>
      </c>
      <c r="V4023">
        <f t="shared" si="1241"/>
        <v>2445120</v>
      </c>
      <c r="W4023" s="1" t="s">
        <v>179</v>
      </c>
      <c r="X4023" s="1" t="s">
        <v>1236</v>
      </c>
      <c r="Y4023" s="1" t="s">
        <v>156</v>
      </c>
      <c r="Z4023" s="3">
        <v>9211</v>
      </c>
      <c r="AA4023" s="4">
        <f t="shared" si="1245"/>
        <v>3506</v>
      </c>
      <c r="AB4023" s="4">
        <f t="shared" si="1258"/>
        <v>6717.1825516000008</v>
      </c>
      <c r="AC4023" s="4">
        <f t="shared" si="1259"/>
        <v>3506</v>
      </c>
      <c r="AD4023" s="4">
        <f t="shared" si="1248"/>
        <v>8479.3333333333339</v>
      </c>
      <c r="AE4023" s="4">
        <v>3506</v>
      </c>
      <c r="AF4023" s="4">
        <v>3506</v>
      </c>
      <c r="AG4023" s="4">
        <f t="shared" si="1256"/>
        <v>3506</v>
      </c>
      <c r="AI4023" t="e">
        <f t="shared" si="1242"/>
        <v>#N/A</v>
      </c>
      <c r="AJ4023">
        <v>8815.65</v>
      </c>
      <c r="AK4023" s="2">
        <v>8815.65</v>
      </c>
      <c r="AL4023" s="2">
        <f t="shared" si="1257"/>
        <v>8815.65</v>
      </c>
      <c r="AM4023" s="4"/>
      <c r="AN4023" t="e">
        <f>VLOOKUP([1]!Tabelle13[[#This Row],[Vlookup this ID for freight costs]],$AL$2:$AL$6811,2,FALSE)</f>
        <v>#REF!</v>
      </c>
      <c r="AP4023">
        <v>751.21</v>
      </c>
      <c r="AQ4023">
        <v>751.21</v>
      </c>
      <c r="AR4023" s="4">
        <v>21</v>
      </c>
      <c r="AS4023" s="4">
        <v>9</v>
      </c>
      <c r="AT4023" s="4">
        <v>2010</v>
      </c>
      <c r="AU4023" s="4">
        <v>6</v>
      </c>
      <c r="AV4023" s="4">
        <v>9</v>
      </c>
      <c r="AW4023" s="4">
        <v>2010</v>
      </c>
      <c r="AX4023" t="str">
        <f t="shared" si="1243"/>
        <v>No Delay</v>
      </c>
      <c r="AY4023">
        <f t="shared" si="1244"/>
        <v>0</v>
      </c>
    </row>
    <row r="4024" spans="1:51" x14ac:dyDescent="0.2">
      <c r="A4024" s="3">
        <v>83013</v>
      </c>
      <c r="B4024" s="1" t="s">
        <v>140</v>
      </c>
      <c r="C4024" s="1" t="s">
        <v>99</v>
      </c>
      <c r="D4024" s="1" t="s">
        <v>130</v>
      </c>
      <c r="E4024" s="1" t="s">
        <v>101</v>
      </c>
      <c r="F4024" s="1" t="s">
        <v>101</v>
      </c>
      <c r="G4024" s="13" t="s">
        <v>1265</v>
      </c>
      <c r="H4024" s="12">
        <v>40991</v>
      </c>
      <c r="I4024" s="12" t="s">
        <v>1543</v>
      </c>
      <c r="J4024" s="12">
        <v>40980</v>
      </c>
      <c r="K4024" s="4">
        <v>3809</v>
      </c>
      <c r="L4024" s="1" t="s">
        <v>146</v>
      </c>
      <c r="M4024" s="1" t="s">
        <v>132</v>
      </c>
      <c r="N4024" s="1" t="s">
        <v>392</v>
      </c>
      <c r="O4024" s="1" t="s">
        <v>393</v>
      </c>
      <c r="P4024">
        <v>120</v>
      </c>
      <c r="Q4024">
        <v>17030</v>
      </c>
      <c r="R4024">
        <v>574592.19999999995</v>
      </c>
      <c r="S4024">
        <v>33.74</v>
      </c>
      <c r="T4024">
        <v>0.28000000000000003</v>
      </c>
      <c r="U4024">
        <f t="shared" si="1240"/>
        <v>574592.20000000007</v>
      </c>
      <c r="V4024">
        <f t="shared" si="1241"/>
        <v>2043600</v>
      </c>
      <c r="W4024" s="1" t="s">
        <v>394</v>
      </c>
      <c r="X4024" s="1" t="s">
        <v>112</v>
      </c>
      <c r="Y4024" s="1" t="s">
        <v>112</v>
      </c>
      <c r="Z4024" s="3">
        <v>10263</v>
      </c>
      <c r="AA4024" s="4">
        <f t="shared" si="1245"/>
        <v>3508</v>
      </c>
      <c r="AB4024" s="4">
        <f t="shared" si="1258"/>
        <v>4113.7452400000002</v>
      </c>
      <c r="AC4024" s="4">
        <f t="shared" si="1259"/>
        <v>3508</v>
      </c>
      <c r="AD4024" s="4">
        <f t="shared" si="1248"/>
        <v>3508</v>
      </c>
      <c r="AE4024" s="4">
        <v>3508</v>
      </c>
      <c r="AF4024" s="4">
        <v>3508</v>
      </c>
      <c r="AG4024" s="4">
        <f t="shared" si="1256"/>
        <v>3508</v>
      </c>
      <c r="AI4024" t="e">
        <f t="shared" si="1242"/>
        <v>#N/A</v>
      </c>
      <c r="AJ4024">
        <v>1698.83</v>
      </c>
      <c r="AK4024" s="2">
        <v>1698.83</v>
      </c>
      <c r="AL4024" s="2">
        <f t="shared" si="1257"/>
        <v>1698.83</v>
      </c>
      <c r="AM4024" s="4"/>
      <c r="AN4024" t="e">
        <f>VLOOKUP([1]!Tabelle13[[#This Row],[Vlookup this ID for freight costs]],$AL$2:$AL$6811,2,FALSE)</f>
        <v>#REF!</v>
      </c>
      <c r="AP4024">
        <v>948.08</v>
      </c>
      <c r="AQ4024">
        <v>948.08</v>
      </c>
      <c r="AR4024" s="4">
        <v>23</v>
      </c>
      <c r="AS4024" s="4">
        <v>4</v>
      </c>
      <c r="AT4024" s="4">
        <v>2012</v>
      </c>
      <c r="AU4024" s="4">
        <v>12</v>
      </c>
      <c r="AV4024" s="4">
        <v>4</v>
      </c>
      <c r="AW4024" s="4">
        <v>2012</v>
      </c>
      <c r="AX4024" t="str">
        <f t="shared" si="1243"/>
        <v>No Delay</v>
      </c>
      <c r="AY4024">
        <f t="shared" si="1244"/>
        <v>0</v>
      </c>
    </row>
    <row r="4025" spans="1:51" x14ac:dyDescent="0.2">
      <c r="A4025" s="3">
        <v>82289</v>
      </c>
      <c r="B4025" s="1" t="s">
        <v>215</v>
      </c>
      <c r="C4025" s="1" t="s">
        <v>89</v>
      </c>
      <c r="D4025" s="1" t="s">
        <v>130</v>
      </c>
      <c r="E4025" s="1" t="s">
        <v>53</v>
      </c>
      <c r="F4025" s="1" t="s">
        <v>53</v>
      </c>
      <c r="G4025" s="13" t="s">
        <v>1288</v>
      </c>
      <c r="H4025" s="12">
        <v>40214</v>
      </c>
      <c r="I4025" s="12" t="s">
        <v>869</v>
      </c>
      <c r="J4025" s="12">
        <v>40201</v>
      </c>
      <c r="K4025" s="4">
        <v>2158</v>
      </c>
      <c r="L4025" s="1" t="s">
        <v>146</v>
      </c>
      <c r="M4025" s="1" t="s">
        <v>132</v>
      </c>
      <c r="N4025" s="1" t="s">
        <v>154</v>
      </c>
      <c r="O4025" s="1" t="s">
        <v>93</v>
      </c>
      <c r="P4025">
        <v>60</v>
      </c>
      <c r="Q4025">
        <v>30060</v>
      </c>
      <c r="R4025">
        <v>337273.2</v>
      </c>
      <c r="S4025">
        <v>11.22</v>
      </c>
      <c r="T4025">
        <v>0.19</v>
      </c>
      <c r="U4025">
        <f t="shared" si="1240"/>
        <v>337273.2</v>
      </c>
      <c r="V4025">
        <f t="shared" si="1241"/>
        <v>1803600</v>
      </c>
      <c r="W4025" s="1" t="s">
        <v>155</v>
      </c>
      <c r="X4025" s="1" t="s">
        <v>1236</v>
      </c>
      <c r="Y4025" s="1" t="s">
        <v>156</v>
      </c>
      <c r="Z4025" s="3">
        <v>9211</v>
      </c>
      <c r="AA4025" s="4">
        <f t="shared" si="1245"/>
        <v>3508</v>
      </c>
      <c r="AB4025" s="4">
        <f t="shared" si="1258"/>
        <v>5543.7590739999996</v>
      </c>
      <c r="AC4025" s="4">
        <f t="shared" si="1259"/>
        <v>3508</v>
      </c>
      <c r="AD4025" s="4">
        <f t="shared" si="1248"/>
        <v>2631</v>
      </c>
      <c r="AE4025" s="4">
        <v>3508</v>
      </c>
      <c r="AF4025" s="4">
        <v>3508</v>
      </c>
      <c r="AG4025" s="4">
        <f t="shared" si="1256"/>
        <v>3508</v>
      </c>
      <c r="AI4025" t="e">
        <f t="shared" si="1242"/>
        <v>#N/A</v>
      </c>
      <c r="AJ4025">
        <v>5254.1</v>
      </c>
      <c r="AK4025" s="2">
        <v>5254.1</v>
      </c>
      <c r="AL4025" s="2">
        <f t="shared" si="1257"/>
        <v>5254.1</v>
      </c>
      <c r="AM4025" s="4"/>
      <c r="AN4025" t="e">
        <f>VLOOKUP([1]!Tabelle13[[#This Row],[Vlookup this ID for freight costs]],$AL$2:$AL$6811,2,FALSE)</f>
        <v>#REF!</v>
      </c>
      <c r="AP4025">
        <v>661.06</v>
      </c>
      <c r="AQ4025">
        <v>661.06</v>
      </c>
      <c r="AR4025" s="4">
        <v>5</v>
      </c>
      <c r="AS4025" s="4">
        <v>2</v>
      </c>
      <c r="AT4025" s="4">
        <v>2010</v>
      </c>
      <c r="AU4025" s="4">
        <v>23</v>
      </c>
      <c r="AV4025" s="4">
        <v>1</v>
      </c>
      <c r="AW4025" s="4">
        <v>2010</v>
      </c>
      <c r="AX4025" t="str">
        <f t="shared" si="1243"/>
        <v>No Delay</v>
      </c>
      <c r="AY4025">
        <f t="shared" si="1244"/>
        <v>0</v>
      </c>
    </row>
    <row r="4026" spans="1:51" x14ac:dyDescent="0.2">
      <c r="A4026" s="3">
        <v>10977</v>
      </c>
      <c r="B4026" s="1" t="s">
        <v>119</v>
      </c>
      <c r="C4026" s="1" t="s">
        <v>114</v>
      </c>
      <c r="D4026" s="1" t="s">
        <v>130</v>
      </c>
      <c r="E4026" s="1"/>
      <c r="F4026" s="1" t="s">
        <v>107</v>
      </c>
      <c r="G4026" s="13" t="s">
        <v>372</v>
      </c>
      <c r="H4026" s="12">
        <v>39577</v>
      </c>
      <c r="I4026" s="12" t="s">
        <v>372</v>
      </c>
      <c r="J4026" s="12">
        <v>39577</v>
      </c>
      <c r="K4026" s="4">
        <v>834</v>
      </c>
      <c r="L4026" s="1" t="s">
        <v>146</v>
      </c>
      <c r="M4026" s="1" t="s">
        <v>132</v>
      </c>
      <c r="N4026" s="1" t="s">
        <v>147</v>
      </c>
      <c r="O4026" s="1" t="s">
        <v>148</v>
      </c>
      <c r="P4026">
        <v>30</v>
      </c>
      <c r="Q4026">
        <v>40000</v>
      </c>
      <c r="R4026">
        <v>1050000</v>
      </c>
      <c r="S4026">
        <v>26.25</v>
      </c>
      <c r="T4026">
        <v>0.88</v>
      </c>
      <c r="U4026">
        <f t="shared" si="1240"/>
        <v>1050000</v>
      </c>
      <c r="V4026">
        <f t="shared" si="1241"/>
        <v>1200000</v>
      </c>
      <c r="W4026" s="1" t="s">
        <v>149</v>
      </c>
      <c r="X4026" s="1" t="s">
        <v>150</v>
      </c>
      <c r="Y4026" s="1" t="s">
        <v>150</v>
      </c>
      <c r="Z4026" s="3">
        <v>1892</v>
      </c>
      <c r="AA4026" s="4">
        <f t="shared" si="1245"/>
        <v>3512</v>
      </c>
      <c r="AB4026" s="4">
        <f t="shared" si="1258"/>
        <v>6634.6522060000007</v>
      </c>
      <c r="AC4026" s="4">
        <f t="shared" si="1259"/>
        <v>3512</v>
      </c>
      <c r="AD4026" s="4">
        <f t="shared" si="1248"/>
        <v>3737.3055555555557</v>
      </c>
      <c r="AE4026" s="4">
        <v>3512</v>
      </c>
      <c r="AF4026" s="4">
        <v>3512</v>
      </c>
      <c r="AG4026" s="4">
        <f t="shared" si="1256"/>
        <v>3512</v>
      </c>
      <c r="AH4026" s="4">
        <v>82503</v>
      </c>
      <c r="AI4026">
        <f t="shared" si="1242"/>
        <v>16510</v>
      </c>
      <c r="AJ4026">
        <v>1772.4</v>
      </c>
      <c r="AK4026" s="2">
        <v>1772.4</v>
      </c>
      <c r="AL4026" s="2">
        <f t="shared" si="1257"/>
        <v>1772.4</v>
      </c>
      <c r="AM4026" s="4"/>
      <c r="AN4026" t="e">
        <f>VLOOKUP([1]!Tabelle13[[#This Row],[Vlookup this ID for freight costs]],$AL$2:$AL$6811,2,FALSE)</f>
        <v>#REF!</v>
      </c>
      <c r="AP4026">
        <v>1680</v>
      </c>
      <c r="AQ4026">
        <v>1680</v>
      </c>
      <c r="AR4026" s="4">
        <v>9</v>
      </c>
      <c r="AS4026" s="4">
        <v>5</v>
      </c>
      <c r="AT4026" s="4">
        <v>2008</v>
      </c>
      <c r="AU4026" s="4">
        <v>9</v>
      </c>
      <c r="AV4026" s="4">
        <v>5</v>
      </c>
      <c r="AW4026" s="4">
        <v>2008</v>
      </c>
      <c r="AX4026" t="str">
        <f t="shared" si="1243"/>
        <v>No Delay</v>
      </c>
      <c r="AY4026">
        <f t="shared" si="1244"/>
        <v>0</v>
      </c>
    </row>
    <row r="4027" spans="1:51" x14ac:dyDescent="0.2">
      <c r="A4027" s="3">
        <v>18708</v>
      </c>
      <c r="B4027" s="1" t="s">
        <v>463</v>
      </c>
      <c r="C4027" s="1" t="s">
        <v>73</v>
      </c>
      <c r="D4027" s="1" t="s">
        <v>52</v>
      </c>
      <c r="E4027" s="1" t="s">
        <v>152</v>
      </c>
      <c r="F4027" s="1" t="s">
        <v>152</v>
      </c>
      <c r="G4027" s="13" t="s">
        <v>1840</v>
      </c>
      <c r="H4027" s="12">
        <v>41843</v>
      </c>
      <c r="I4027" s="12" t="s">
        <v>1552</v>
      </c>
      <c r="J4027" s="12">
        <v>41849</v>
      </c>
      <c r="K4027" s="4">
        <v>5683</v>
      </c>
      <c r="L4027" s="1" t="s">
        <v>146</v>
      </c>
      <c r="M4027" s="1" t="s">
        <v>170</v>
      </c>
      <c r="N4027" s="1" t="s">
        <v>238</v>
      </c>
      <c r="O4027" s="1" t="s">
        <v>93</v>
      </c>
      <c r="P4027">
        <v>30</v>
      </c>
      <c r="Q4027">
        <v>35955</v>
      </c>
      <c r="R4027">
        <v>167190.75</v>
      </c>
      <c r="S4027">
        <v>4.6500000000000004</v>
      </c>
      <c r="T4027">
        <v>0.16</v>
      </c>
      <c r="U4027">
        <f t="shared" si="1240"/>
        <v>167190.75</v>
      </c>
      <c r="V4027">
        <f t="shared" si="1241"/>
        <v>1078650</v>
      </c>
      <c r="W4027" s="1" t="s">
        <v>861</v>
      </c>
      <c r="X4027" s="1" t="s">
        <v>1236</v>
      </c>
      <c r="Y4027" s="1" t="s">
        <v>156</v>
      </c>
      <c r="Z4027" s="3">
        <v>6817</v>
      </c>
      <c r="AA4027" s="4">
        <f t="shared" si="1245"/>
        <v>3520</v>
      </c>
      <c r="AB4027" s="4">
        <f t="shared" si="1258"/>
        <v>6190.7223549999999</v>
      </c>
      <c r="AC4027" s="4">
        <f t="shared" si="1259"/>
        <v>3520</v>
      </c>
      <c r="AD4027" s="4">
        <f t="shared" si="1248"/>
        <v>3520</v>
      </c>
      <c r="AE4027" s="4">
        <v>3520</v>
      </c>
      <c r="AF4027" s="4">
        <v>3520</v>
      </c>
      <c r="AG4027" s="4">
        <f t="shared" si="1256"/>
        <v>3520</v>
      </c>
      <c r="AI4027" t="e">
        <f t="shared" si="1242"/>
        <v>#N/A</v>
      </c>
      <c r="AJ4027">
        <v>23014.35</v>
      </c>
      <c r="AK4027" s="2">
        <v>23014.35</v>
      </c>
      <c r="AL4027" s="2">
        <f t="shared" si="1257"/>
        <v>23014.35</v>
      </c>
      <c r="AM4027" s="4"/>
      <c r="AN4027" t="e">
        <f>VLOOKUP([1]!Tabelle13[[#This Row],[Vlookup this ID for freight costs]],$AL$2:$AL$6811,2,FALSE)</f>
        <v>#REF!</v>
      </c>
      <c r="AP4027">
        <v>171.87</v>
      </c>
      <c r="AQ4027">
        <v>171.87</v>
      </c>
      <c r="AR4027" s="4">
        <v>23</v>
      </c>
      <c r="AS4027" s="4">
        <v>7</v>
      </c>
      <c r="AT4027" s="4">
        <v>2014</v>
      </c>
      <c r="AU4027" s="4">
        <v>29</v>
      </c>
      <c r="AV4027" s="4">
        <v>7</v>
      </c>
      <c r="AW4027" s="4">
        <v>2014</v>
      </c>
      <c r="AX4027" t="str">
        <f t="shared" si="1243"/>
        <v>Delay</v>
      </c>
      <c r="AY4027">
        <f t="shared" si="1244"/>
        <v>6</v>
      </c>
    </row>
    <row r="4028" spans="1:51" x14ac:dyDescent="0.2">
      <c r="A4028" s="3">
        <v>86094</v>
      </c>
      <c r="B4028" s="1" t="s">
        <v>215</v>
      </c>
      <c r="C4028" s="1" t="s">
        <v>89</v>
      </c>
      <c r="D4028" s="1" t="s">
        <v>130</v>
      </c>
      <c r="E4028" s="1" t="s">
        <v>101</v>
      </c>
      <c r="F4028" s="1" t="s">
        <v>101</v>
      </c>
      <c r="G4028" s="13" t="s">
        <v>198</v>
      </c>
      <c r="H4028" s="12">
        <v>41820</v>
      </c>
      <c r="I4028" s="12" t="s">
        <v>1205</v>
      </c>
      <c r="J4028" s="12">
        <v>41830</v>
      </c>
      <c r="K4028" s="4">
        <v>5664</v>
      </c>
      <c r="L4028" s="1" t="s">
        <v>146</v>
      </c>
      <c r="M4028" s="1" t="s">
        <v>132</v>
      </c>
      <c r="N4028" s="1" t="s">
        <v>408</v>
      </c>
      <c r="O4028" s="1" t="s">
        <v>93</v>
      </c>
      <c r="P4028">
        <v>120</v>
      </c>
      <c r="Q4028">
        <v>13429</v>
      </c>
      <c r="R4028">
        <v>264685.59000000003</v>
      </c>
      <c r="S4028">
        <v>19.71</v>
      </c>
      <c r="T4028">
        <v>0.16</v>
      </c>
      <c r="U4028">
        <f t="shared" si="1240"/>
        <v>264685.59000000003</v>
      </c>
      <c r="V4028">
        <f t="shared" si="1241"/>
        <v>1611480</v>
      </c>
      <c r="W4028" s="1" t="s">
        <v>160</v>
      </c>
      <c r="X4028" s="1" t="s">
        <v>1236</v>
      </c>
      <c r="Y4028" s="1" t="s">
        <v>161</v>
      </c>
      <c r="Z4028" s="3">
        <v>12573</v>
      </c>
      <c r="AA4028" s="4">
        <f t="shared" si="1245"/>
        <v>3522</v>
      </c>
      <c r="AB4028" s="4">
        <f t="shared" si="1258"/>
        <v>3718.5434121999997</v>
      </c>
      <c r="AC4028" s="4">
        <f t="shared" si="1259"/>
        <v>3522</v>
      </c>
      <c r="AD4028" s="4">
        <f t="shared" si="1248"/>
        <v>3522</v>
      </c>
      <c r="AE4028" s="4">
        <v>3522</v>
      </c>
      <c r="AF4028" s="4">
        <v>3522</v>
      </c>
      <c r="AG4028" s="4">
        <f t="shared" si="1256"/>
        <v>3522</v>
      </c>
      <c r="AI4028" t="e">
        <f t="shared" si="1242"/>
        <v>#N/A</v>
      </c>
      <c r="AJ4028">
        <v>14985.96</v>
      </c>
      <c r="AK4028" s="2">
        <v>14985.96</v>
      </c>
      <c r="AL4028" s="2">
        <f t="shared" si="1257"/>
        <v>14985.96</v>
      </c>
      <c r="AM4028" s="4"/>
      <c r="AN4028" t="e">
        <f>VLOOKUP([1]!Tabelle13[[#This Row],[Vlookup this ID for freight costs]],$AL$2:$AL$6811,2,FALSE)</f>
        <v>#REF!</v>
      </c>
      <c r="AP4028">
        <v>272.10000000000002</v>
      </c>
      <c r="AQ4028">
        <v>272.10000000000002</v>
      </c>
      <c r="AR4028" s="4">
        <v>30</v>
      </c>
      <c r="AS4028" s="4">
        <v>6</v>
      </c>
      <c r="AT4028" s="4">
        <v>2014</v>
      </c>
      <c r="AU4028" s="4">
        <v>10</v>
      </c>
      <c r="AV4028" s="4">
        <v>7</v>
      </c>
      <c r="AW4028" s="4">
        <v>2014</v>
      </c>
      <c r="AX4028" t="str">
        <f t="shared" si="1243"/>
        <v>Delay</v>
      </c>
      <c r="AY4028">
        <f t="shared" si="1244"/>
        <v>10</v>
      </c>
    </row>
    <row r="4029" spans="1:51" x14ac:dyDescent="0.2">
      <c r="A4029" s="3">
        <v>51396</v>
      </c>
      <c r="B4029" s="1" t="s">
        <v>168</v>
      </c>
      <c r="C4029" s="1" t="s">
        <v>150</v>
      </c>
      <c r="D4029" s="1" t="s">
        <v>100</v>
      </c>
      <c r="E4029" s="1" t="s">
        <v>253</v>
      </c>
      <c r="F4029" s="1" t="s">
        <v>253</v>
      </c>
      <c r="G4029" s="13" t="s">
        <v>2103</v>
      </c>
      <c r="H4029" s="12">
        <v>40619</v>
      </c>
      <c r="I4029" s="12" t="s">
        <v>2103</v>
      </c>
      <c r="J4029" s="12">
        <v>40619</v>
      </c>
      <c r="K4029" s="4">
        <v>3079</v>
      </c>
      <c r="L4029" s="1" t="s">
        <v>146</v>
      </c>
      <c r="M4029" s="1" t="s">
        <v>170</v>
      </c>
      <c r="N4029" s="1" t="s">
        <v>1688</v>
      </c>
      <c r="O4029" s="1" t="s">
        <v>93</v>
      </c>
      <c r="P4029">
        <v>240</v>
      </c>
      <c r="Q4029">
        <v>11640</v>
      </c>
      <c r="R4029">
        <v>24676.799999999999</v>
      </c>
      <c r="S4029">
        <v>2.12</v>
      </c>
      <c r="T4029">
        <v>0.01</v>
      </c>
      <c r="U4029">
        <f t="shared" si="1240"/>
        <v>24676.800000000003</v>
      </c>
      <c r="V4029">
        <f t="shared" si="1241"/>
        <v>2793600</v>
      </c>
      <c r="W4029" s="1" t="s">
        <v>155</v>
      </c>
      <c r="X4029" s="1" t="s">
        <v>1236</v>
      </c>
      <c r="Y4029" s="1" t="s">
        <v>156</v>
      </c>
      <c r="Z4029" s="3">
        <v>8107</v>
      </c>
      <c r="AA4029" s="4">
        <f t="shared" ref="AA4029:AA4030" si="1260">AB4029</f>
        <v>3522.5771219999997</v>
      </c>
      <c r="AB4029" s="2">
        <f t="shared" ref="AB4029:AB4030" si="1261">2245.156962+0.109744*Q4029</f>
        <v>3522.5771219999997</v>
      </c>
      <c r="AC4029" s="4">
        <f>AD4029</f>
        <v>4116.1923739999993</v>
      </c>
      <c r="AD4029" s="4">
        <f t="shared" si="1248"/>
        <v>4116.1923739999993</v>
      </c>
      <c r="AE4029" s="4" t="s">
        <v>62</v>
      </c>
      <c r="AG4029" s="4" t="str">
        <f t="shared" si="1256"/>
        <v>Weight Captured Separately</v>
      </c>
      <c r="AI4029" t="e">
        <f t="shared" si="1242"/>
        <v>#N/A</v>
      </c>
      <c r="AJ4029" t="s">
        <v>81</v>
      </c>
      <c r="AK4029" s="2"/>
      <c r="AL4029" s="2" t="str">
        <f t="shared" si="1257"/>
        <v>Freight Included in Commodity Cost</v>
      </c>
      <c r="AM4029" s="4"/>
      <c r="AN4029" t="e">
        <f>VLOOKUP([1]!Tabelle13[[#This Row],[Vlookup this ID for freight costs]],$AL$2:$AL$6811,2,FALSE)</f>
        <v>#REF!</v>
      </c>
      <c r="AO4029">
        <f t="shared" ref="AO4029:AO4030" si="1262">IF(AK:AK="",AC:AC*6.242+1.383 -2.844 + 3.145 -2.265  -2.026,AK:AK)</f>
        <v>25690.665798507995</v>
      </c>
      <c r="AP4029">
        <v>53.2</v>
      </c>
      <c r="AQ4029">
        <v>53.2</v>
      </c>
      <c r="AR4029" s="4">
        <v>17</v>
      </c>
      <c r="AS4029" s="4">
        <v>4</v>
      </c>
      <c r="AT4029" s="4">
        <v>2011</v>
      </c>
      <c r="AU4029" s="4">
        <v>17</v>
      </c>
      <c r="AV4029" s="4">
        <v>4</v>
      </c>
      <c r="AW4029" s="4">
        <v>2011</v>
      </c>
      <c r="AX4029" t="str">
        <f t="shared" si="1243"/>
        <v>No Delay</v>
      </c>
      <c r="AY4029">
        <f t="shared" si="1244"/>
        <v>0</v>
      </c>
    </row>
    <row r="4030" spans="1:51" x14ac:dyDescent="0.2">
      <c r="A4030" s="3">
        <v>1086</v>
      </c>
      <c r="B4030" s="1" t="s">
        <v>1918</v>
      </c>
      <c r="C4030" s="1" t="s">
        <v>150</v>
      </c>
      <c r="D4030" s="1" t="s">
        <v>100</v>
      </c>
      <c r="E4030" s="1" t="s">
        <v>53</v>
      </c>
      <c r="F4030" s="1" t="s">
        <v>53</v>
      </c>
      <c r="G4030" s="13" t="s">
        <v>1996</v>
      </c>
      <c r="H4030" s="12">
        <v>39989</v>
      </c>
      <c r="I4030" s="12" t="s">
        <v>1999</v>
      </c>
      <c r="J4030" s="12">
        <v>39923</v>
      </c>
      <c r="K4030" s="4">
        <v>1478</v>
      </c>
      <c r="L4030" s="1" t="s">
        <v>146</v>
      </c>
      <c r="M4030" s="1" t="s">
        <v>1920</v>
      </c>
      <c r="N4030" s="1" t="s">
        <v>221</v>
      </c>
      <c r="O4030" s="1" t="s">
        <v>93</v>
      </c>
      <c r="P4030">
        <v>60</v>
      </c>
      <c r="Q4030">
        <v>11672</v>
      </c>
      <c r="R4030">
        <v>35016</v>
      </c>
      <c r="S4030">
        <v>3</v>
      </c>
      <c r="T4030">
        <v>0.05</v>
      </c>
      <c r="U4030">
        <f t="shared" si="1240"/>
        <v>35016</v>
      </c>
      <c r="V4030">
        <f t="shared" si="1241"/>
        <v>700320</v>
      </c>
      <c r="W4030" s="1" t="s">
        <v>155</v>
      </c>
      <c r="X4030" s="1" t="s">
        <v>1236</v>
      </c>
      <c r="Y4030" s="1" t="s">
        <v>156</v>
      </c>
      <c r="Z4030" s="3">
        <v>8107</v>
      </c>
      <c r="AA4030" s="4">
        <f t="shared" si="1260"/>
        <v>3526.0889299999999</v>
      </c>
      <c r="AB4030" s="2">
        <f t="shared" si="1261"/>
        <v>3526.0889299999999</v>
      </c>
      <c r="AC4030" s="4">
        <f>AD4030</f>
        <v>3526.0889299999999</v>
      </c>
      <c r="AD4030" s="4">
        <f t="shared" si="1248"/>
        <v>3526.0889299999999</v>
      </c>
      <c r="AE4030" s="4" t="s">
        <v>62</v>
      </c>
      <c r="AG4030" s="4" t="str">
        <f t="shared" si="1256"/>
        <v>Weight Captured Separately</v>
      </c>
      <c r="AH4030" s="4">
        <v>10674</v>
      </c>
      <c r="AI4030">
        <f t="shared" si="1242"/>
        <v>16709</v>
      </c>
      <c r="AJ4030" t="s">
        <v>81</v>
      </c>
      <c r="AK4030" s="2"/>
      <c r="AL4030" s="2" t="str">
        <f t="shared" si="1257"/>
        <v>Freight Included in Commodity Cost</v>
      </c>
      <c r="AM4030" s="4"/>
      <c r="AN4030" t="e">
        <f>VLOOKUP([1]!Tabelle13[[#This Row],[Vlookup this ID for freight costs]],$AL$2:$AL$6811,2,FALSE)</f>
        <v>#REF!</v>
      </c>
      <c r="AO4030">
        <f t="shared" si="1262"/>
        <v>22007.240101060001</v>
      </c>
      <c r="AP4030">
        <v>68.63</v>
      </c>
      <c r="AQ4030">
        <v>68.63</v>
      </c>
      <c r="AR4030" s="4">
        <v>25</v>
      </c>
      <c r="AS4030" s="4">
        <v>6</v>
      </c>
      <c r="AT4030" s="4">
        <v>2009</v>
      </c>
      <c r="AU4030" s="4">
        <v>20</v>
      </c>
      <c r="AV4030" s="4">
        <v>4</v>
      </c>
      <c r="AW4030" s="4">
        <v>2009</v>
      </c>
      <c r="AX4030" t="str">
        <f t="shared" si="1243"/>
        <v>No Delay</v>
      </c>
      <c r="AY4030">
        <f t="shared" si="1244"/>
        <v>0</v>
      </c>
    </row>
    <row r="4031" spans="1:51" x14ac:dyDescent="0.2">
      <c r="A4031" s="3">
        <v>86524</v>
      </c>
      <c r="B4031" s="1" t="s">
        <v>140</v>
      </c>
      <c r="C4031" s="1" t="s">
        <v>99</v>
      </c>
      <c r="D4031" s="1" t="s">
        <v>130</v>
      </c>
      <c r="E4031" s="1" t="s">
        <v>101</v>
      </c>
      <c r="F4031" s="1" t="s">
        <v>101</v>
      </c>
      <c r="G4031" s="13" t="s">
        <v>369</v>
      </c>
      <c r="H4031" s="12">
        <v>41243</v>
      </c>
      <c r="I4031" s="12" t="s">
        <v>1239</v>
      </c>
      <c r="J4031" s="12">
        <v>41219</v>
      </c>
      <c r="K4031" s="4">
        <v>4281</v>
      </c>
      <c r="L4031" s="1" t="s">
        <v>146</v>
      </c>
      <c r="M4031" s="1" t="s">
        <v>132</v>
      </c>
      <c r="N4031" s="1" t="s">
        <v>1024</v>
      </c>
      <c r="O4031" s="1" t="s">
        <v>93</v>
      </c>
      <c r="P4031">
        <v>60</v>
      </c>
      <c r="Q4031">
        <v>14798</v>
      </c>
      <c r="R4031">
        <v>63631.4</v>
      </c>
      <c r="S4031">
        <v>4.3</v>
      </c>
      <c r="T4031">
        <v>7.0000000000000007E-2</v>
      </c>
      <c r="U4031">
        <f t="shared" si="1240"/>
        <v>63631.399999999994</v>
      </c>
      <c r="V4031">
        <f t="shared" si="1241"/>
        <v>887880</v>
      </c>
      <c r="W4031" s="1" t="s">
        <v>204</v>
      </c>
      <c r="X4031" s="1" t="s">
        <v>1236</v>
      </c>
      <c r="Y4031" s="1" t="s">
        <v>205</v>
      </c>
      <c r="Z4031" s="3">
        <v>12547</v>
      </c>
      <c r="AA4031" s="4">
        <f t="shared" si="1245"/>
        <v>3526</v>
      </c>
      <c r="AB4031" s="4">
        <f t="shared" ref="AB4031:AB4038" si="1263" xml:space="preserve"> 2244.740206  + 0.1097478*Q4031</f>
        <v>3868.7881503999997</v>
      </c>
      <c r="AC4031" s="4">
        <f t="shared" ref="AC4031:AC4038" si="1264">AF4031</f>
        <v>3526</v>
      </c>
      <c r="AD4031" s="4">
        <f t="shared" si="1248"/>
        <v>3526</v>
      </c>
      <c r="AE4031" s="3" t="s">
        <v>2243</v>
      </c>
      <c r="AF4031" s="3">
        <v>3526</v>
      </c>
      <c r="AG4031" s="4">
        <f>AI4031</f>
        <v>3526</v>
      </c>
      <c r="AH4031" s="4">
        <v>85908</v>
      </c>
      <c r="AI4031">
        <f t="shared" si="1242"/>
        <v>3526</v>
      </c>
      <c r="AJ4031" t="s">
        <v>2243</v>
      </c>
      <c r="AK4031" s="2">
        <v>8977</v>
      </c>
      <c r="AL4031" s="2">
        <f>AN4031</f>
        <v>8977</v>
      </c>
      <c r="AM4031" s="4">
        <v>85908</v>
      </c>
      <c r="AN4031">
        <f>INDEX($AJ$2:$AJ$6811,MATCH(AM4031,$A$2:$A$6811,0))</f>
        <v>8977</v>
      </c>
      <c r="AP4031">
        <v>89.21</v>
      </c>
      <c r="AQ4031">
        <v>89.21</v>
      </c>
      <c r="AR4031" s="4">
        <v>30</v>
      </c>
      <c r="AS4031" s="4">
        <v>11</v>
      </c>
      <c r="AT4031" s="4">
        <v>2012</v>
      </c>
      <c r="AU4031" s="4">
        <v>6</v>
      </c>
      <c r="AV4031" s="4">
        <v>11</v>
      </c>
      <c r="AW4031" s="4">
        <v>2012</v>
      </c>
      <c r="AX4031" t="str">
        <f t="shared" si="1243"/>
        <v>No Delay</v>
      </c>
      <c r="AY4031">
        <f t="shared" si="1244"/>
        <v>0</v>
      </c>
    </row>
    <row r="4032" spans="1:51" x14ac:dyDescent="0.2">
      <c r="A4032" s="3">
        <v>85908</v>
      </c>
      <c r="B4032" s="1" t="s">
        <v>140</v>
      </c>
      <c r="C4032" s="1" t="s">
        <v>99</v>
      </c>
      <c r="D4032" s="1" t="s">
        <v>130</v>
      </c>
      <c r="E4032" s="1" t="s">
        <v>101</v>
      </c>
      <c r="F4032" s="1" t="s">
        <v>101</v>
      </c>
      <c r="G4032" s="13" t="s">
        <v>369</v>
      </c>
      <c r="H4032" s="12">
        <v>41243</v>
      </c>
      <c r="I4032" s="12" t="s">
        <v>1239</v>
      </c>
      <c r="J4032" s="12">
        <v>41219</v>
      </c>
      <c r="K4032" s="4">
        <v>4279</v>
      </c>
      <c r="L4032" s="1" t="s">
        <v>146</v>
      </c>
      <c r="M4032" s="1" t="s">
        <v>132</v>
      </c>
      <c r="N4032" s="1" t="s">
        <v>203</v>
      </c>
      <c r="O4032" s="1" t="s">
        <v>93</v>
      </c>
      <c r="P4032">
        <v>60</v>
      </c>
      <c r="Q4032">
        <v>17600</v>
      </c>
      <c r="R4032">
        <v>40480</v>
      </c>
      <c r="S4032">
        <v>2.2999999999999998</v>
      </c>
      <c r="T4032">
        <v>0.04</v>
      </c>
      <c r="U4032">
        <f t="shared" si="1240"/>
        <v>40480</v>
      </c>
      <c r="V4032">
        <f t="shared" si="1241"/>
        <v>1056000</v>
      </c>
      <c r="W4032" s="1" t="s">
        <v>204</v>
      </c>
      <c r="X4032" s="1" t="s">
        <v>1236</v>
      </c>
      <c r="Y4032" s="1" t="s">
        <v>205</v>
      </c>
      <c r="Z4032" s="3">
        <v>12547</v>
      </c>
      <c r="AA4032" s="4">
        <f t="shared" si="1245"/>
        <v>3526</v>
      </c>
      <c r="AB4032" s="4">
        <f t="shared" si="1263"/>
        <v>4176.3014860000003</v>
      </c>
      <c r="AC4032" s="4">
        <f t="shared" si="1264"/>
        <v>3526</v>
      </c>
      <c r="AD4032" s="4">
        <f t="shared" si="1248"/>
        <v>3526</v>
      </c>
      <c r="AE4032" s="4">
        <v>3526</v>
      </c>
      <c r="AF4032" s="4">
        <v>3526</v>
      </c>
      <c r="AG4032" s="4">
        <f>AE4032</f>
        <v>3526</v>
      </c>
      <c r="AI4032" t="e">
        <f t="shared" si="1242"/>
        <v>#N/A</v>
      </c>
      <c r="AJ4032">
        <v>8977</v>
      </c>
      <c r="AK4032" s="2">
        <v>8977</v>
      </c>
      <c r="AL4032" s="2">
        <f>AJ4032</f>
        <v>8977</v>
      </c>
      <c r="AM4032" s="4"/>
      <c r="AN4032" t="e">
        <f>VLOOKUP([1]!Tabelle13[[#This Row],[Vlookup this ID for freight costs]],$AL$2:$AL$6811,2,FALSE)</f>
        <v>#REF!</v>
      </c>
      <c r="AP4032">
        <v>56.75</v>
      </c>
      <c r="AQ4032">
        <v>56.75</v>
      </c>
      <c r="AR4032" s="4">
        <v>30</v>
      </c>
      <c r="AS4032" s="4">
        <v>11</v>
      </c>
      <c r="AT4032" s="4">
        <v>2012</v>
      </c>
      <c r="AU4032" s="4">
        <v>6</v>
      </c>
      <c r="AV4032" s="4">
        <v>11</v>
      </c>
      <c r="AW4032" s="4">
        <v>2012</v>
      </c>
      <c r="AX4032" t="str">
        <f t="shared" si="1243"/>
        <v>No Delay</v>
      </c>
      <c r="AY4032">
        <f t="shared" si="1244"/>
        <v>0</v>
      </c>
    </row>
    <row r="4033" spans="1:51" x14ac:dyDescent="0.2">
      <c r="A4033" s="3">
        <v>41838</v>
      </c>
      <c r="B4033" s="1" t="s">
        <v>1686</v>
      </c>
      <c r="C4033" s="1" t="s">
        <v>165</v>
      </c>
      <c r="D4033" s="1" t="s">
        <v>52</v>
      </c>
      <c r="E4033" s="1" t="s">
        <v>53</v>
      </c>
      <c r="F4033" s="1" t="s">
        <v>53</v>
      </c>
      <c r="G4033" s="13" t="s">
        <v>2244</v>
      </c>
      <c r="H4033" s="12">
        <v>41117</v>
      </c>
      <c r="I4033" s="12" t="s">
        <v>2244</v>
      </c>
      <c r="J4033" s="12">
        <v>41117</v>
      </c>
      <c r="K4033" s="4">
        <v>4069</v>
      </c>
      <c r="L4033" s="1" t="s">
        <v>146</v>
      </c>
      <c r="M4033" s="1" t="s">
        <v>1775</v>
      </c>
      <c r="N4033" s="1" t="s">
        <v>265</v>
      </c>
      <c r="O4033" s="1" t="s">
        <v>93</v>
      </c>
      <c r="P4033">
        <v>60</v>
      </c>
      <c r="Q4033">
        <v>61290</v>
      </c>
      <c r="R4033">
        <v>143418.6</v>
      </c>
      <c r="S4033">
        <v>2.34</v>
      </c>
      <c r="T4033">
        <v>0.04</v>
      </c>
      <c r="U4033">
        <f t="shared" si="1240"/>
        <v>143418.6</v>
      </c>
      <c r="V4033">
        <f t="shared" si="1241"/>
        <v>3677400</v>
      </c>
      <c r="W4033" s="1" t="s">
        <v>179</v>
      </c>
      <c r="X4033" s="1" t="s">
        <v>1236</v>
      </c>
      <c r="Y4033" s="1" t="s">
        <v>156</v>
      </c>
      <c r="Z4033" s="3">
        <v>5457</v>
      </c>
      <c r="AA4033" s="4">
        <f t="shared" si="1245"/>
        <v>3528</v>
      </c>
      <c r="AB4033" s="4">
        <f t="shared" si="1263"/>
        <v>8971.1828679999999</v>
      </c>
      <c r="AC4033" s="4">
        <f t="shared" si="1264"/>
        <v>3528</v>
      </c>
      <c r="AD4033" s="4">
        <f t="shared" si="1248"/>
        <v>3528</v>
      </c>
      <c r="AE4033" s="4">
        <v>3528</v>
      </c>
      <c r="AF4033" s="4">
        <v>3528</v>
      </c>
      <c r="AG4033" s="4">
        <f>AE4033</f>
        <v>3528</v>
      </c>
      <c r="AI4033" t="e">
        <f t="shared" si="1242"/>
        <v>#N/A</v>
      </c>
      <c r="AJ4033">
        <v>16938.13</v>
      </c>
      <c r="AK4033" s="2">
        <v>16938.13</v>
      </c>
      <c r="AL4033" s="2">
        <f>AJ4033</f>
        <v>16938.13</v>
      </c>
      <c r="AM4033" s="4"/>
      <c r="AN4033" t="e">
        <f>VLOOKUP([1]!Tabelle13[[#This Row],[Vlookup this ID for freight costs]],$AL$2:$AL$6811,2,FALSE)</f>
        <v>#REF!</v>
      </c>
      <c r="AP4033">
        <v>201.07</v>
      </c>
      <c r="AQ4033">
        <v>201.07</v>
      </c>
      <c r="AR4033" s="4">
        <v>27</v>
      </c>
      <c r="AS4033" s="4">
        <v>7</v>
      </c>
      <c r="AT4033" s="4">
        <v>2012</v>
      </c>
      <c r="AU4033" s="4">
        <v>27</v>
      </c>
      <c r="AV4033" s="4">
        <v>7</v>
      </c>
      <c r="AW4033" s="4">
        <v>2012</v>
      </c>
      <c r="AX4033" t="str">
        <f t="shared" si="1243"/>
        <v>No Delay</v>
      </c>
      <c r="AY4033">
        <f t="shared" si="1244"/>
        <v>0</v>
      </c>
    </row>
    <row r="4034" spans="1:51" x14ac:dyDescent="0.2">
      <c r="A4034" s="3">
        <v>28778</v>
      </c>
      <c r="B4034" s="1" t="s">
        <v>172</v>
      </c>
      <c r="C4034" s="1" t="s">
        <v>114</v>
      </c>
      <c r="D4034" s="1" t="s">
        <v>52</v>
      </c>
      <c r="E4034" s="1" t="s">
        <v>53</v>
      </c>
      <c r="F4034" s="1" t="s">
        <v>53</v>
      </c>
      <c r="G4034" s="13" t="s">
        <v>2245</v>
      </c>
      <c r="H4034" s="12">
        <v>41466</v>
      </c>
      <c r="I4034" s="12" t="s">
        <v>2245</v>
      </c>
      <c r="J4034" s="12">
        <v>41466</v>
      </c>
      <c r="K4034" s="4">
        <v>4794</v>
      </c>
      <c r="L4034" s="1" t="s">
        <v>146</v>
      </c>
      <c r="M4034" s="1" t="s">
        <v>672</v>
      </c>
      <c r="N4034" s="1" t="s">
        <v>1565</v>
      </c>
      <c r="O4034" s="1" t="s">
        <v>93</v>
      </c>
      <c r="P4034">
        <v>60</v>
      </c>
      <c r="Q4034">
        <v>40000</v>
      </c>
      <c r="R4034">
        <v>240000</v>
      </c>
      <c r="S4034">
        <v>6</v>
      </c>
      <c r="T4034">
        <v>0.1</v>
      </c>
      <c r="U4034">
        <f t="shared" ref="U4034:U4097" si="1265">S4034*Q4034</f>
        <v>240000</v>
      </c>
      <c r="V4034">
        <f t="shared" ref="V4034:V4097" si="1266">Q4034*P4034</f>
        <v>2400000</v>
      </c>
      <c r="W4034" s="1" t="s">
        <v>281</v>
      </c>
      <c r="X4034" s="1" t="s">
        <v>1236</v>
      </c>
      <c r="Y4034" s="1" t="s">
        <v>161</v>
      </c>
      <c r="Z4034" s="3">
        <v>6417</v>
      </c>
      <c r="AA4034" s="4">
        <f t="shared" si="1245"/>
        <v>3533</v>
      </c>
      <c r="AB4034" s="4">
        <f t="shared" si="1263"/>
        <v>6634.6522060000007</v>
      </c>
      <c r="AC4034" s="4">
        <f t="shared" si="1264"/>
        <v>3533</v>
      </c>
      <c r="AD4034" s="4">
        <f t="shared" si="1248"/>
        <v>5477.1838480999995</v>
      </c>
      <c r="AE4034" s="4">
        <v>3533</v>
      </c>
      <c r="AF4034" s="4">
        <v>3533</v>
      </c>
      <c r="AG4034" s="4">
        <f>AE4034</f>
        <v>3533</v>
      </c>
      <c r="AI4034" t="e">
        <f t="shared" ref="AI4034:AI4097" si="1267">INDEX($AE$2:$AE$6811,MATCH(AH4034,$A$2:$A$6811,0))</f>
        <v>#N/A</v>
      </c>
      <c r="AJ4034">
        <v>20188.13</v>
      </c>
      <c r="AK4034" s="2">
        <v>20188.13</v>
      </c>
      <c r="AL4034" s="2">
        <f>AJ4034</f>
        <v>20188.13</v>
      </c>
      <c r="AM4034" s="4"/>
      <c r="AN4034" t="e">
        <f>VLOOKUP([1]!Tabelle13[[#This Row],[Vlookup this ID for freight costs]],$AL$2:$AL$6811,2,FALSE)</f>
        <v>#REF!</v>
      </c>
      <c r="AP4034">
        <v>296.88</v>
      </c>
      <c r="AQ4034">
        <v>296.88</v>
      </c>
      <c r="AR4034" s="4">
        <v>11</v>
      </c>
      <c r="AS4034" s="4">
        <v>7</v>
      </c>
      <c r="AT4034" s="4">
        <v>2013</v>
      </c>
      <c r="AU4034" s="4">
        <v>11</v>
      </c>
      <c r="AV4034" s="4">
        <v>7</v>
      </c>
      <c r="AW4034" s="4">
        <v>2013</v>
      </c>
      <c r="AX4034" t="str">
        <f t="shared" ref="AX4034:AX4097" si="1268">IF(DATE(AW4034,AV4034,AU4034)&lt;=DATE(AT4034,AS4034,AR4034),"No Delay","Delay")</f>
        <v>No Delay</v>
      </c>
      <c r="AY4034">
        <f t="shared" ref="AY4034:AY4097" si="1269">IF(_xlfn.DAYS(J4034,H4034)&gt;0, _xlfn.DAYS(J4034,H4034),0)</f>
        <v>0</v>
      </c>
    </row>
    <row r="4035" spans="1:51" x14ac:dyDescent="0.2">
      <c r="A4035" s="3">
        <v>49694</v>
      </c>
      <c r="B4035" s="1" t="s">
        <v>168</v>
      </c>
      <c r="C4035" s="1" t="s">
        <v>150</v>
      </c>
      <c r="D4035" s="1" t="s">
        <v>100</v>
      </c>
      <c r="E4035" s="1" t="s">
        <v>253</v>
      </c>
      <c r="F4035" s="1" t="s">
        <v>253</v>
      </c>
      <c r="G4035" s="13" t="s">
        <v>2177</v>
      </c>
      <c r="H4035" s="12">
        <v>40640</v>
      </c>
      <c r="I4035" s="12" t="s">
        <v>2177</v>
      </c>
      <c r="J4035" s="12">
        <v>40640</v>
      </c>
      <c r="K4035" s="4">
        <v>3136</v>
      </c>
      <c r="L4035" s="1" t="s">
        <v>146</v>
      </c>
      <c r="M4035" s="1" t="s">
        <v>170</v>
      </c>
      <c r="N4035" s="1" t="s">
        <v>178</v>
      </c>
      <c r="O4035" s="1" t="s">
        <v>93</v>
      </c>
      <c r="P4035">
        <v>60</v>
      </c>
      <c r="Q4035">
        <v>70030</v>
      </c>
      <c r="R4035">
        <v>513319.9</v>
      </c>
      <c r="S4035">
        <v>7.33</v>
      </c>
      <c r="T4035">
        <v>0.12</v>
      </c>
      <c r="U4035">
        <f t="shared" si="1265"/>
        <v>513319.9</v>
      </c>
      <c r="V4035">
        <f t="shared" si="1266"/>
        <v>4201800</v>
      </c>
      <c r="W4035" s="1" t="s">
        <v>155</v>
      </c>
      <c r="X4035" s="1" t="s">
        <v>1236</v>
      </c>
      <c r="Y4035" s="1" t="s">
        <v>156</v>
      </c>
      <c r="Z4035" s="3">
        <v>8107</v>
      </c>
      <c r="AA4035" s="4">
        <f t="shared" ref="AA4035:AA4098" si="1270">AF4035</f>
        <v>3534</v>
      </c>
      <c r="AB4035" s="4">
        <f t="shared" si="1263"/>
        <v>9930.3786400000008</v>
      </c>
      <c r="AC4035" s="4">
        <f t="shared" si="1264"/>
        <v>3534</v>
      </c>
      <c r="AD4035" s="4">
        <f t="shared" si="1248"/>
        <v>3534</v>
      </c>
      <c r="AE4035" s="4">
        <v>3534</v>
      </c>
      <c r="AF4035" s="4">
        <v>3534</v>
      </c>
      <c r="AG4035" s="4">
        <f>AE4035</f>
        <v>3534</v>
      </c>
      <c r="AI4035" t="e">
        <f t="shared" si="1267"/>
        <v>#N/A</v>
      </c>
      <c r="AJ4035">
        <v>17919.41</v>
      </c>
      <c r="AK4035" s="2">
        <v>17919.41</v>
      </c>
      <c r="AL4035" s="2">
        <f>AJ4035</f>
        <v>17919.41</v>
      </c>
      <c r="AM4035" s="4"/>
      <c r="AN4035" t="e">
        <f>VLOOKUP([1]!Tabelle13[[#This Row],[Vlookup this ID for freight costs]],$AL$2:$AL$6811,2,FALSE)</f>
        <v>#REF!</v>
      </c>
      <c r="AP4035">
        <v>1106.72</v>
      </c>
      <c r="AQ4035">
        <v>1106.72</v>
      </c>
      <c r="AR4035" s="4">
        <v>7</v>
      </c>
      <c r="AS4035" s="4">
        <v>4</v>
      </c>
      <c r="AT4035" s="4">
        <v>2011</v>
      </c>
      <c r="AU4035" s="4">
        <v>7</v>
      </c>
      <c r="AV4035" s="4">
        <v>4</v>
      </c>
      <c r="AW4035" s="4">
        <v>2011</v>
      </c>
      <c r="AX4035" t="str">
        <f t="shared" si="1268"/>
        <v>No Delay</v>
      </c>
      <c r="AY4035">
        <f t="shared" si="1269"/>
        <v>0</v>
      </c>
    </row>
    <row r="4036" spans="1:51" x14ac:dyDescent="0.2">
      <c r="A4036" s="3">
        <v>26879</v>
      </c>
      <c r="B4036" s="1" t="s">
        <v>168</v>
      </c>
      <c r="C4036" s="1" t="s">
        <v>150</v>
      </c>
      <c r="D4036" s="1" t="s">
        <v>100</v>
      </c>
      <c r="E4036" s="1" t="s">
        <v>253</v>
      </c>
      <c r="F4036" s="1" t="s">
        <v>253</v>
      </c>
      <c r="G4036" s="13" t="s">
        <v>2246</v>
      </c>
      <c r="H4036" s="12">
        <v>40549</v>
      </c>
      <c r="I4036" s="12" t="s">
        <v>455</v>
      </c>
      <c r="J4036" s="12">
        <v>40612</v>
      </c>
      <c r="K4036" s="4">
        <v>3063</v>
      </c>
      <c r="L4036" s="1" t="s">
        <v>146</v>
      </c>
      <c r="M4036" s="1" t="s">
        <v>170</v>
      </c>
      <c r="N4036" s="1" t="s">
        <v>1032</v>
      </c>
      <c r="O4036" s="1" t="s">
        <v>93</v>
      </c>
      <c r="P4036">
        <v>240</v>
      </c>
      <c r="Q4036">
        <v>10233</v>
      </c>
      <c r="R4036">
        <v>21693.96</v>
      </c>
      <c r="S4036">
        <v>2.12</v>
      </c>
      <c r="T4036">
        <v>0.01</v>
      </c>
      <c r="U4036">
        <f t="shared" si="1265"/>
        <v>21693.960000000003</v>
      </c>
      <c r="V4036">
        <f t="shared" si="1266"/>
        <v>2455920</v>
      </c>
      <c r="W4036" s="1" t="s">
        <v>155</v>
      </c>
      <c r="X4036" s="1" t="s">
        <v>1236</v>
      </c>
      <c r="Y4036" s="1" t="s">
        <v>156</v>
      </c>
      <c r="Z4036" s="3">
        <v>8107</v>
      </c>
      <c r="AA4036" s="4">
        <f t="shared" si="1270"/>
        <v>3542</v>
      </c>
      <c r="AB4036" s="4">
        <f t="shared" si="1263"/>
        <v>3367.7894434</v>
      </c>
      <c r="AC4036" s="4">
        <f t="shared" si="1264"/>
        <v>3542</v>
      </c>
      <c r="AD4036" s="4">
        <f t="shared" ref="AD4036:AD4099" si="1271">AVERAGEIFS($AA$2:$AA$6811,$L$2:$L$6811,L4036,$V$2:$V$6811,"&gt;="&amp;(V4036-100), $V$2:$V$6811,"&lt;="&amp;(V4036+100),$AA$2:$AA$6811,"&gt;"&amp;1)</f>
        <v>3542</v>
      </c>
      <c r="AE4036" s="4">
        <v>3542</v>
      </c>
      <c r="AF4036" s="4">
        <v>3542</v>
      </c>
      <c r="AG4036" s="4">
        <f>AE4036</f>
        <v>3542</v>
      </c>
      <c r="AI4036" t="e">
        <f t="shared" si="1267"/>
        <v>#N/A</v>
      </c>
      <c r="AJ4036">
        <v>6660.05</v>
      </c>
      <c r="AK4036" s="2">
        <v>6660.05</v>
      </c>
      <c r="AL4036" s="2">
        <f>AJ4036</f>
        <v>6660.05</v>
      </c>
      <c r="AM4036" s="4"/>
      <c r="AN4036" t="e">
        <f>VLOOKUP([1]!Tabelle13[[#This Row],[Vlookup this ID for freight costs]],$AL$2:$AL$6811,2,FALSE)</f>
        <v>#REF!</v>
      </c>
      <c r="AP4036">
        <v>46.77</v>
      </c>
      <c r="AQ4036">
        <v>46.77</v>
      </c>
      <c r="AR4036" s="4">
        <v>6</v>
      </c>
      <c r="AS4036" s="4">
        <v>1</v>
      </c>
      <c r="AT4036" s="4">
        <v>2011</v>
      </c>
      <c r="AU4036" s="4">
        <v>10</v>
      </c>
      <c r="AV4036" s="4">
        <v>4</v>
      </c>
      <c r="AW4036" s="4">
        <v>2011</v>
      </c>
      <c r="AX4036" t="str">
        <f t="shared" si="1268"/>
        <v>Delay</v>
      </c>
      <c r="AY4036">
        <f t="shared" si="1269"/>
        <v>63</v>
      </c>
    </row>
    <row r="4037" spans="1:51" x14ac:dyDescent="0.2">
      <c r="A4037" s="3">
        <v>31670</v>
      </c>
      <c r="B4037" s="1" t="s">
        <v>168</v>
      </c>
      <c r="C4037" s="1" t="s">
        <v>150</v>
      </c>
      <c r="D4037" s="1" t="s">
        <v>100</v>
      </c>
      <c r="E4037" s="1" t="s">
        <v>253</v>
      </c>
      <c r="F4037" s="1" t="s">
        <v>253</v>
      </c>
      <c r="G4037" s="13" t="s">
        <v>308</v>
      </c>
      <c r="H4037" s="12">
        <v>40575</v>
      </c>
      <c r="I4037" s="12" t="s">
        <v>455</v>
      </c>
      <c r="J4037" s="12">
        <v>40612</v>
      </c>
      <c r="K4037" s="4">
        <v>3064</v>
      </c>
      <c r="L4037" s="1" t="s">
        <v>146</v>
      </c>
      <c r="M4037" s="1" t="s">
        <v>170</v>
      </c>
      <c r="N4037" s="1" t="s">
        <v>218</v>
      </c>
      <c r="O4037" s="1" t="s">
        <v>93</v>
      </c>
      <c r="P4037">
        <v>90</v>
      </c>
      <c r="Q4037">
        <v>19214</v>
      </c>
      <c r="R4037">
        <v>191755.72</v>
      </c>
      <c r="S4037">
        <v>9.98</v>
      </c>
      <c r="T4037">
        <v>0.11</v>
      </c>
      <c r="U4037">
        <f t="shared" si="1265"/>
        <v>191755.72</v>
      </c>
      <c r="V4037">
        <f t="shared" si="1266"/>
        <v>1729260</v>
      </c>
      <c r="W4037" s="1" t="s">
        <v>155</v>
      </c>
      <c r="X4037" s="1" t="s">
        <v>1236</v>
      </c>
      <c r="Y4037" s="1" t="s">
        <v>156</v>
      </c>
      <c r="Z4037" s="3">
        <v>8107</v>
      </c>
      <c r="AA4037" s="4">
        <f t="shared" si="1270"/>
        <v>3542</v>
      </c>
      <c r="AB4037" s="4">
        <f t="shared" si="1263"/>
        <v>4353.4344352000007</v>
      </c>
      <c r="AC4037" s="4">
        <f t="shared" si="1264"/>
        <v>3542</v>
      </c>
      <c r="AD4037" s="4">
        <f t="shared" si="1271"/>
        <v>3542</v>
      </c>
      <c r="AE4037" s="3" t="s">
        <v>2247</v>
      </c>
      <c r="AF4037" s="3">
        <v>3542</v>
      </c>
      <c r="AG4037" s="4">
        <f>AI4037</f>
        <v>3542</v>
      </c>
      <c r="AH4037" s="4">
        <v>26879</v>
      </c>
      <c r="AI4037">
        <f t="shared" si="1267"/>
        <v>3542</v>
      </c>
      <c r="AJ4037" t="s">
        <v>2247</v>
      </c>
      <c r="AK4037" s="2">
        <v>6660.05</v>
      </c>
      <c r="AL4037" s="2">
        <f>AN4037</f>
        <v>6660.05</v>
      </c>
      <c r="AM4037" s="4">
        <v>26879</v>
      </c>
      <c r="AN4037">
        <f>INDEX($AJ$2:$AJ$6811,MATCH(AM4037,$A$2:$A$6811,0))</f>
        <v>6660.05</v>
      </c>
      <c r="AP4037">
        <v>413.43</v>
      </c>
      <c r="AQ4037">
        <v>413.43</v>
      </c>
      <c r="AR4037" s="4">
        <v>1</v>
      </c>
      <c r="AS4037" s="4">
        <v>2</v>
      </c>
      <c r="AT4037" s="4">
        <v>2011</v>
      </c>
      <c r="AU4037" s="4">
        <v>10</v>
      </c>
      <c r="AV4037" s="4">
        <v>4</v>
      </c>
      <c r="AW4037" s="4">
        <v>2011</v>
      </c>
      <c r="AX4037" t="str">
        <f t="shared" si="1268"/>
        <v>Delay</v>
      </c>
      <c r="AY4037">
        <f t="shared" si="1269"/>
        <v>37</v>
      </c>
    </row>
    <row r="4038" spans="1:51" x14ac:dyDescent="0.2">
      <c r="A4038" s="3">
        <v>69875</v>
      </c>
      <c r="B4038" s="1" t="s">
        <v>168</v>
      </c>
      <c r="C4038" s="1" t="s">
        <v>150</v>
      </c>
      <c r="D4038" s="1" t="s">
        <v>100</v>
      </c>
      <c r="E4038" s="1" t="s">
        <v>53</v>
      </c>
      <c r="F4038" s="1" t="s">
        <v>53</v>
      </c>
      <c r="G4038" s="13" t="s">
        <v>1653</v>
      </c>
      <c r="H4038" s="12">
        <v>40464</v>
      </c>
      <c r="I4038" s="12" t="s">
        <v>2172</v>
      </c>
      <c r="J4038" s="12">
        <v>40499</v>
      </c>
      <c r="K4038" s="4">
        <v>2842</v>
      </c>
      <c r="L4038" s="1" t="s">
        <v>146</v>
      </c>
      <c r="M4038" s="1" t="s">
        <v>672</v>
      </c>
      <c r="N4038" s="1" t="s">
        <v>302</v>
      </c>
      <c r="O4038" s="1" t="s">
        <v>93</v>
      </c>
      <c r="P4038">
        <v>30</v>
      </c>
      <c r="Q4038">
        <v>51828</v>
      </c>
      <c r="R4038">
        <v>405294.96</v>
      </c>
      <c r="S4038">
        <v>7.82</v>
      </c>
      <c r="T4038">
        <v>0.26</v>
      </c>
      <c r="U4038">
        <f t="shared" si="1265"/>
        <v>405294.96</v>
      </c>
      <c r="V4038">
        <f t="shared" si="1266"/>
        <v>1554840</v>
      </c>
      <c r="W4038" s="1" t="s">
        <v>204</v>
      </c>
      <c r="X4038" s="1" t="s">
        <v>1236</v>
      </c>
      <c r="Y4038" s="1" t="s">
        <v>205</v>
      </c>
      <c r="Z4038" s="3">
        <v>7569</v>
      </c>
      <c r="AA4038" s="4">
        <f t="shared" si="1270"/>
        <v>3543</v>
      </c>
      <c r="AB4038" s="4">
        <f t="shared" si="1263"/>
        <v>7932.7491843999996</v>
      </c>
      <c r="AC4038" s="4">
        <f t="shared" si="1264"/>
        <v>3543</v>
      </c>
      <c r="AD4038" s="4">
        <f t="shared" si="1271"/>
        <v>3543</v>
      </c>
      <c r="AE4038" s="4">
        <v>3543</v>
      </c>
      <c r="AF4038" s="4">
        <v>3543</v>
      </c>
      <c r="AG4038" s="4">
        <f>AE4038</f>
        <v>3543</v>
      </c>
      <c r="AI4038" t="e">
        <f t="shared" si="1267"/>
        <v>#N/A</v>
      </c>
      <c r="AJ4038">
        <v>3646.13</v>
      </c>
      <c r="AK4038" s="2">
        <v>3646.13</v>
      </c>
      <c r="AL4038" s="2">
        <f>AJ4038</f>
        <v>3646.13</v>
      </c>
      <c r="AM4038" s="4"/>
      <c r="AN4038" t="e">
        <f>VLOOKUP([1]!Tabelle13[[#This Row],[Vlookup this ID for freight costs]],$AL$2:$AL$6811,2,FALSE)</f>
        <v>#REF!</v>
      </c>
      <c r="AP4038">
        <v>873.82</v>
      </c>
      <c r="AQ4038">
        <v>873.82</v>
      </c>
      <c r="AR4038" s="4">
        <v>13</v>
      </c>
      <c r="AS4038" s="4">
        <v>10</v>
      </c>
      <c r="AT4038" s="4">
        <v>2010</v>
      </c>
      <c r="AU4038" s="4">
        <v>17</v>
      </c>
      <c r="AV4038" s="4">
        <v>11</v>
      </c>
      <c r="AW4038" s="4">
        <v>2010</v>
      </c>
      <c r="AX4038" t="str">
        <f t="shared" si="1268"/>
        <v>Delay</v>
      </c>
      <c r="AY4038">
        <f t="shared" si="1269"/>
        <v>35</v>
      </c>
    </row>
    <row r="4039" spans="1:51" x14ac:dyDescent="0.2">
      <c r="A4039" s="3">
        <v>84866</v>
      </c>
      <c r="B4039" s="1" t="s">
        <v>172</v>
      </c>
      <c r="C4039" s="1" t="s">
        <v>114</v>
      </c>
      <c r="D4039" s="1" t="s">
        <v>130</v>
      </c>
      <c r="E4039" s="1" t="s">
        <v>101</v>
      </c>
      <c r="F4039" s="1" t="s">
        <v>101</v>
      </c>
      <c r="G4039" s="13" t="s">
        <v>410</v>
      </c>
      <c r="H4039" s="12">
        <v>41598</v>
      </c>
      <c r="I4039" s="12" t="s">
        <v>2069</v>
      </c>
      <c r="J4039" s="12">
        <v>41620</v>
      </c>
      <c r="K4039" s="4">
        <v>5116</v>
      </c>
      <c r="L4039" s="1" t="s">
        <v>146</v>
      </c>
      <c r="M4039" s="1" t="s">
        <v>132</v>
      </c>
      <c r="N4039" s="1" t="s">
        <v>163</v>
      </c>
      <c r="O4039" s="1" t="s">
        <v>93</v>
      </c>
      <c r="P4039">
        <v>60</v>
      </c>
      <c r="Q4039">
        <v>11833</v>
      </c>
      <c r="R4039">
        <v>135606.18</v>
      </c>
      <c r="S4039">
        <v>11.46</v>
      </c>
      <c r="T4039">
        <v>0.19</v>
      </c>
      <c r="U4039">
        <f t="shared" si="1265"/>
        <v>135606.18000000002</v>
      </c>
      <c r="V4039">
        <f t="shared" si="1266"/>
        <v>709980</v>
      </c>
      <c r="W4039" s="1" t="s">
        <v>160</v>
      </c>
      <c r="X4039" s="1" t="s">
        <v>1236</v>
      </c>
      <c r="Y4039" s="1" t="s">
        <v>161</v>
      </c>
      <c r="Z4039" s="3">
        <v>13722</v>
      </c>
      <c r="AA4039" s="4">
        <f>AB4039</f>
        <v>3543.7577139999999</v>
      </c>
      <c r="AB4039" s="2">
        <f>2245.156962+0.109744*Q4039</f>
        <v>3543.7577139999999</v>
      </c>
      <c r="AC4039" s="4">
        <f>AD4039</f>
        <v>3543.7577139999999</v>
      </c>
      <c r="AD4039" s="4">
        <f t="shared" si="1271"/>
        <v>3543.7577139999999</v>
      </c>
      <c r="AE4039" s="4" t="s">
        <v>62</v>
      </c>
      <c r="AG4039" s="4" t="str">
        <f>AE4039</f>
        <v>Weight Captured Separately</v>
      </c>
      <c r="AI4039" t="e">
        <f t="shared" si="1267"/>
        <v>#N/A</v>
      </c>
      <c r="AJ4039" t="s">
        <v>63</v>
      </c>
      <c r="AK4039" s="2"/>
      <c r="AL4039" s="2" t="str">
        <f>AJ4039</f>
        <v>Invoiced Separately</v>
      </c>
      <c r="AM4039" s="4"/>
      <c r="AN4039" t="e">
        <f>VLOOKUP([1]!Tabelle13[[#This Row],[Vlookup this ID for freight costs]],$AL$2:$AL$6811,2,FALSE)</f>
        <v>#REF!</v>
      </c>
      <c r="AO4039">
        <f>IF(AK:AK="",AC:AC*6.242+1.383 -2.844 + 3.145 -2.265  -2.026,AK:AK)</f>
        <v>22117.528650787997</v>
      </c>
      <c r="AP4039">
        <v>167.74</v>
      </c>
      <c r="AQ4039">
        <v>167.74</v>
      </c>
      <c r="AR4039" s="4">
        <v>20</v>
      </c>
      <c r="AS4039" s="4">
        <v>11</v>
      </c>
      <c r="AT4039" s="4">
        <v>2013</v>
      </c>
      <c r="AU4039" s="4">
        <v>12</v>
      </c>
      <c r="AV4039" s="4">
        <v>12</v>
      </c>
      <c r="AW4039" s="4">
        <v>2013</v>
      </c>
      <c r="AX4039" t="str">
        <f t="shared" si="1268"/>
        <v>Delay</v>
      </c>
      <c r="AY4039">
        <f t="shared" si="1269"/>
        <v>22</v>
      </c>
    </row>
    <row r="4040" spans="1:51" x14ac:dyDescent="0.2">
      <c r="A4040" s="3">
        <v>11044</v>
      </c>
      <c r="B4040" s="1" t="s">
        <v>133</v>
      </c>
      <c r="C4040" s="1" t="s">
        <v>51</v>
      </c>
      <c r="D4040" s="1" t="s">
        <v>130</v>
      </c>
      <c r="E4040" s="1" t="s">
        <v>101</v>
      </c>
      <c r="F4040" s="1" t="s">
        <v>101</v>
      </c>
      <c r="G4040" s="13" t="s">
        <v>2248</v>
      </c>
      <c r="H4040" s="12">
        <v>39992</v>
      </c>
      <c r="I4040" s="12" t="s">
        <v>2248</v>
      </c>
      <c r="J4040" s="12">
        <v>39992</v>
      </c>
      <c r="K4040" s="4">
        <v>1649</v>
      </c>
      <c r="L4040" s="1" t="s">
        <v>146</v>
      </c>
      <c r="M4040" s="1" t="s">
        <v>132</v>
      </c>
      <c r="N4040" s="1" t="s">
        <v>171</v>
      </c>
      <c r="O4040" s="1" t="s">
        <v>93</v>
      </c>
      <c r="P4040">
        <v>60</v>
      </c>
      <c r="Q4040">
        <v>2106</v>
      </c>
      <c r="R4040">
        <v>5138.6400000000003</v>
      </c>
      <c r="S4040">
        <v>2.44</v>
      </c>
      <c r="T4040">
        <v>0.04</v>
      </c>
      <c r="U4040">
        <f t="shared" si="1265"/>
        <v>5138.6400000000003</v>
      </c>
      <c r="V4040">
        <f t="shared" si="1266"/>
        <v>126360</v>
      </c>
      <c r="W4040" s="1" t="s">
        <v>155</v>
      </c>
      <c r="X4040" s="1" t="s">
        <v>1236</v>
      </c>
      <c r="Y4040" s="1" t="s">
        <v>156</v>
      </c>
      <c r="Z4040" s="3">
        <v>14703</v>
      </c>
      <c r="AA4040" s="4">
        <f t="shared" si="1270"/>
        <v>3545</v>
      </c>
      <c r="AB4040" s="4">
        <f t="shared" ref="AB4040:AB4046" si="1272" xml:space="preserve"> 2244.740206  + 0.1097478*Q4040</f>
        <v>2475.8690728000001</v>
      </c>
      <c r="AC4040" s="4">
        <f t="shared" ref="AC4040:AC4046" si="1273">AF4040</f>
        <v>3545</v>
      </c>
      <c r="AD4040" s="4">
        <f t="shared" si="1271"/>
        <v>1829</v>
      </c>
      <c r="AE4040" s="4">
        <v>3545</v>
      </c>
      <c r="AF4040" s="4">
        <v>3545</v>
      </c>
      <c r="AG4040" s="4">
        <f>AE4040</f>
        <v>3545</v>
      </c>
      <c r="AH4040" s="4">
        <v>83196</v>
      </c>
      <c r="AI4040">
        <f t="shared" si="1267"/>
        <v>2304</v>
      </c>
      <c r="AJ4040">
        <v>3599.76</v>
      </c>
      <c r="AK4040" s="2">
        <v>3599.76</v>
      </c>
      <c r="AL4040" s="2">
        <f>AJ4040</f>
        <v>3599.76</v>
      </c>
      <c r="AM4040" s="4"/>
      <c r="AN4040" t="e">
        <f>VLOOKUP([1]!Tabelle13[[#This Row],[Vlookup this ID for freight costs]],$AL$2:$AL$6811,2,FALSE)</f>
        <v>#REF!</v>
      </c>
      <c r="AP4040">
        <v>10.07</v>
      </c>
      <c r="AQ4040">
        <v>10.07</v>
      </c>
      <c r="AR4040" s="4">
        <v>28</v>
      </c>
      <c r="AS4040" s="4">
        <v>6</v>
      </c>
      <c r="AT4040" s="4">
        <v>2009</v>
      </c>
      <c r="AU4040" s="4">
        <v>28</v>
      </c>
      <c r="AV4040" s="4">
        <v>6</v>
      </c>
      <c r="AW4040" s="4">
        <v>2009</v>
      </c>
      <c r="AX4040" t="str">
        <f t="shared" si="1268"/>
        <v>No Delay</v>
      </c>
      <c r="AY4040">
        <f t="shared" si="1269"/>
        <v>0</v>
      </c>
    </row>
    <row r="4041" spans="1:51" x14ac:dyDescent="0.2">
      <c r="A4041" s="3">
        <v>11318</v>
      </c>
      <c r="B4041" s="1" t="s">
        <v>133</v>
      </c>
      <c r="C4041" s="1" t="s">
        <v>51</v>
      </c>
      <c r="D4041" s="1" t="s">
        <v>130</v>
      </c>
      <c r="E4041" s="1" t="s">
        <v>101</v>
      </c>
      <c r="F4041" s="1" t="s">
        <v>101</v>
      </c>
      <c r="G4041" s="13" t="s">
        <v>2248</v>
      </c>
      <c r="H4041" s="12">
        <v>39992</v>
      </c>
      <c r="I4041" s="12" t="s">
        <v>2248</v>
      </c>
      <c r="J4041" s="12">
        <v>39992</v>
      </c>
      <c r="K4041" s="4">
        <v>1650</v>
      </c>
      <c r="L4041" s="1" t="s">
        <v>146</v>
      </c>
      <c r="M4041" s="1" t="s">
        <v>132</v>
      </c>
      <c r="N4041" s="1" t="s">
        <v>167</v>
      </c>
      <c r="O4041" s="1" t="s">
        <v>93</v>
      </c>
      <c r="P4041">
        <v>30</v>
      </c>
      <c r="Q4041">
        <v>19400</v>
      </c>
      <c r="R4041">
        <v>188568</v>
      </c>
      <c r="S4041">
        <v>9.7200000000000006</v>
      </c>
      <c r="T4041">
        <v>0.32</v>
      </c>
      <c r="U4041">
        <f t="shared" si="1265"/>
        <v>188568</v>
      </c>
      <c r="V4041">
        <f t="shared" si="1266"/>
        <v>582000</v>
      </c>
      <c r="W4041" s="1" t="s">
        <v>160</v>
      </c>
      <c r="X4041" s="1" t="s">
        <v>1236</v>
      </c>
      <c r="Y4041" s="1" t="s">
        <v>161</v>
      </c>
      <c r="Z4041" s="3">
        <v>14186</v>
      </c>
      <c r="AA4041" s="4">
        <f t="shared" si="1270"/>
        <v>3545</v>
      </c>
      <c r="AB4041" s="4">
        <f t="shared" si="1272"/>
        <v>4373.8475259999996</v>
      </c>
      <c r="AC4041" s="4">
        <f t="shared" si="1273"/>
        <v>3545</v>
      </c>
      <c r="AD4041" s="4">
        <f t="shared" si="1271"/>
        <v>2048</v>
      </c>
      <c r="AE4041" s="3" t="s">
        <v>2249</v>
      </c>
      <c r="AF4041" s="3">
        <v>3545</v>
      </c>
      <c r="AG4041" s="4">
        <f>AI4041</f>
        <v>3545</v>
      </c>
      <c r="AH4041" s="4">
        <v>11044</v>
      </c>
      <c r="AI4041">
        <f t="shared" si="1267"/>
        <v>3545</v>
      </c>
      <c r="AJ4041" t="s">
        <v>2249</v>
      </c>
      <c r="AK4041" s="2">
        <v>3599.76</v>
      </c>
      <c r="AL4041" s="2">
        <f>AN4041</f>
        <v>3599.76</v>
      </c>
      <c r="AM4041" s="4">
        <v>11044</v>
      </c>
      <c r="AN4041">
        <f>INDEX($AJ$2:$AJ$6811,MATCH(AM4041,$A$2:$A$6811,0))</f>
        <v>3599.76</v>
      </c>
      <c r="AP4041">
        <v>369.59</v>
      </c>
      <c r="AQ4041">
        <v>369.59</v>
      </c>
      <c r="AR4041" s="4">
        <v>28</v>
      </c>
      <c r="AS4041" s="4">
        <v>6</v>
      </c>
      <c r="AT4041" s="4">
        <v>2009</v>
      </c>
      <c r="AU4041" s="4">
        <v>28</v>
      </c>
      <c r="AV4041" s="4">
        <v>6</v>
      </c>
      <c r="AW4041" s="4">
        <v>2009</v>
      </c>
      <c r="AX4041" t="str">
        <f t="shared" si="1268"/>
        <v>No Delay</v>
      </c>
      <c r="AY4041">
        <f t="shared" si="1269"/>
        <v>0</v>
      </c>
    </row>
    <row r="4042" spans="1:51" x14ac:dyDescent="0.2">
      <c r="A4042" s="3">
        <v>11639</v>
      </c>
      <c r="B4042" s="1" t="s">
        <v>133</v>
      </c>
      <c r="C4042" s="1" t="s">
        <v>51</v>
      </c>
      <c r="D4042" s="1" t="s">
        <v>130</v>
      </c>
      <c r="E4042" s="1" t="s">
        <v>101</v>
      </c>
      <c r="F4042" s="1" t="s">
        <v>101</v>
      </c>
      <c r="G4042" s="13" t="s">
        <v>2248</v>
      </c>
      <c r="H4042" s="12">
        <v>39992</v>
      </c>
      <c r="I4042" s="12" t="s">
        <v>2248</v>
      </c>
      <c r="J4042" s="12">
        <v>39992</v>
      </c>
      <c r="K4042" s="4">
        <v>1651</v>
      </c>
      <c r="L4042" s="1" t="s">
        <v>146</v>
      </c>
      <c r="M4042" s="1" t="s">
        <v>132</v>
      </c>
      <c r="N4042" s="1" t="s">
        <v>178</v>
      </c>
      <c r="O4042" s="1" t="s">
        <v>93</v>
      </c>
      <c r="P4042">
        <v>60</v>
      </c>
      <c r="Q4042">
        <v>7300</v>
      </c>
      <c r="R4042">
        <v>56283</v>
      </c>
      <c r="S4042">
        <v>7.71</v>
      </c>
      <c r="T4042">
        <v>0.13</v>
      </c>
      <c r="U4042">
        <f t="shared" si="1265"/>
        <v>56283</v>
      </c>
      <c r="V4042">
        <f t="shared" si="1266"/>
        <v>438000</v>
      </c>
      <c r="W4042" s="1" t="s">
        <v>155</v>
      </c>
      <c r="X4042" s="1" t="s">
        <v>1236</v>
      </c>
      <c r="Y4042" s="1" t="s">
        <v>156</v>
      </c>
      <c r="Z4042" s="3">
        <v>14703</v>
      </c>
      <c r="AA4042" s="4">
        <f t="shared" si="1270"/>
        <v>3545</v>
      </c>
      <c r="AB4042" s="4">
        <f t="shared" si="1272"/>
        <v>3045.8991459999997</v>
      </c>
      <c r="AC4042" s="4">
        <f t="shared" si="1273"/>
        <v>3545</v>
      </c>
      <c r="AD4042" s="4">
        <f t="shared" si="1271"/>
        <v>2416.5</v>
      </c>
      <c r="AE4042" s="3" t="s">
        <v>2249</v>
      </c>
      <c r="AF4042" s="3">
        <v>3545</v>
      </c>
      <c r="AG4042" s="4">
        <f>AI4042</f>
        <v>3545</v>
      </c>
      <c r="AH4042" s="4">
        <v>11044</v>
      </c>
      <c r="AI4042">
        <f t="shared" si="1267"/>
        <v>3545</v>
      </c>
      <c r="AJ4042" t="s">
        <v>2249</v>
      </c>
      <c r="AK4042" s="2">
        <v>3599.76</v>
      </c>
      <c r="AL4042" s="2">
        <f>AN4042</f>
        <v>3599.76</v>
      </c>
      <c r="AM4042" s="4">
        <v>11044</v>
      </c>
      <c r="AN4042">
        <f>INDEX($AJ$2:$AJ$6811,MATCH(AM4042,$A$2:$A$6811,0))</f>
        <v>3599.76</v>
      </c>
      <c r="AP4042">
        <v>110.31</v>
      </c>
      <c r="AQ4042">
        <v>110.31</v>
      </c>
      <c r="AR4042" s="4">
        <v>28</v>
      </c>
      <c r="AS4042" s="4">
        <v>6</v>
      </c>
      <c r="AT4042" s="4">
        <v>2009</v>
      </c>
      <c r="AU4042" s="4">
        <v>28</v>
      </c>
      <c r="AV4042" s="4">
        <v>6</v>
      </c>
      <c r="AW4042" s="4">
        <v>2009</v>
      </c>
      <c r="AX4042" t="str">
        <f t="shared" si="1268"/>
        <v>No Delay</v>
      </c>
      <c r="AY4042">
        <f t="shared" si="1269"/>
        <v>0</v>
      </c>
    </row>
    <row r="4043" spans="1:51" x14ac:dyDescent="0.2">
      <c r="A4043" s="3">
        <v>11969</v>
      </c>
      <c r="B4043" s="1" t="s">
        <v>133</v>
      </c>
      <c r="C4043" s="1" t="s">
        <v>51</v>
      </c>
      <c r="D4043" s="1" t="s">
        <v>130</v>
      </c>
      <c r="E4043" s="1" t="s">
        <v>101</v>
      </c>
      <c r="F4043" s="1" t="s">
        <v>101</v>
      </c>
      <c r="G4043" s="13" t="s">
        <v>2248</v>
      </c>
      <c r="H4043" s="12">
        <v>39992</v>
      </c>
      <c r="I4043" s="12" t="s">
        <v>2248</v>
      </c>
      <c r="J4043" s="12">
        <v>39992</v>
      </c>
      <c r="K4043" s="4">
        <v>1652</v>
      </c>
      <c r="L4043" s="1" t="s">
        <v>146</v>
      </c>
      <c r="M4043" s="1" t="s">
        <v>132</v>
      </c>
      <c r="N4043" s="1" t="s">
        <v>221</v>
      </c>
      <c r="O4043" s="1" t="s">
        <v>93</v>
      </c>
      <c r="P4043">
        <v>60</v>
      </c>
      <c r="Q4043">
        <v>630</v>
      </c>
      <c r="R4043">
        <v>938.7</v>
      </c>
      <c r="S4043">
        <v>1.49</v>
      </c>
      <c r="T4043">
        <v>0.02</v>
      </c>
      <c r="U4043">
        <f t="shared" si="1265"/>
        <v>938.7</v>
      </c>
      <c r="V4043">
        <f t="shared" si="1266"/>
        <v>37800</v>
      </c>
      <c r="W4043" s="1" t="s">
        <v>197</v>
      </c>
      <c r="X4043" s="1" t="s">
        <v>1236</v>
      </c>
      <c r="Y4043" s="1" t="s">
        <v>3082</v>
      </c>
      <c r="Z4043" s="3">
        <v>13556</v>
      </c>
      <c r="AA4043" s="4">
        <f t="shared" si="1270"/>
        <v>3545</v>
      </c>
      <c r="AB4043" s="4">
        <f t="shared" si="1272"/>
        <v>2313.88132</v>
      </c>
      <c r="AC4043" s="4">
        <f t="shared" si="1273"/>
        <v>3545</v>
      </c>
      <c r="AD4043" s="4">
        <f t="shared" si="1271"/>
        <v>1130.6911064999999</v>
      </c>
      <c r="AE4043" s="3" t="s">
        <v>2249</v>
      </c>
      <c r="AF4043" s="3">
        <v>3545</v>
      </c>
      <c r="AG4043" s="4">
        <f>AI4043</f>
        <v>3545</v>
      </c>
      <c r="AH4043" s="4">
        <v>11044</v>
      </c>
      <c r="AI4043">
        <f t="shared" si="1267"/>
        <v>3545</v>
      </c>
      <c r="AJ4043" t="s">
        <v>2249</v>
      </c>
      <c r="AK4043" s="2">
        <v>3599.76</v>
      </c>
      <c r="AL4043" s="2">
        <f>AN4043</f>
        <v>3599.76</v>
      </c>
      <c r="AM4043" s="4">
        <v>11044</v>
      </c>
      <c r="AN4043">
        <f>INDEX($AJ$2:$AJ$6811,MATCH(AM4043,$A$2:$A$6811,0))</f>
        <v>3599.76</v>
      </c>
      <c r="AP4043">
        <v>1.84</v>
      </c>
      <c r="AQ4043">
        <v>1.84</v>
      </c>
      <c r="AR4043" s="4">
        <v>28</v>
      </c>
      <c r="AS4043" s="4">
        <v>6</v>
      </c>
      <c r="AT4043" s="4">
        <v>2009</v>
      </c>
      <c r="AU4043" s="4">
        <v>28</v>
      </c>
      <c r="AV4043" s="4">
        <v>6</v>
      </c>
      <c r="AW4043" s="4">
        <v>2009</v>
      </c>
      <c r="AX4043" t="str">
        <f t="shared" si="1268"/>
        <v>No Delay</v>
      </c>
      <c r="AY4043">
        <f t="shared" si="1269"/>
        <v>0</v>
      </c>
    </row>
    <row r="4044" spans="1:51" x14ac:dyDescent="0.2">
      <c r="A4044" s="3">
        <v>28928</v>
      </c>
      <c r="B4044" s="1" t="s">
        <v>168</v>
      </c>
      <c r="C4044" s="1" t="s">
        <v>150</v>
      </c>
      <c r="D4044" s="1" t="s">
        <v>100</v>
      </c>
      <c r="E4044" s="1" t="s">
        <v>53</v>
      </c>
      <c r="F4044" s="1" t="s">
        <v>53</v>
      </c>
      <c r="G4044" s="13" t="s">
        <v>2250</v>
      </c>
      <c r="H4044" s="12">
        <v>40507</v>
      </c>
      <c r="I4044" s="12" t="s">
        <v>2250</v>
      </c>
      <c r="J4044" s="12">
        <v>40507</v>
      </c>
      <c r="K4044" s="4">
        <v>2857</v>
      </c>
      <c r="L4044" s="1" t="s">
        <v>146</v>
      </c>
      <c r="M4044" s="1" t="s">
        <v>170</v>
      </c>
      <c r="N4044" s="1" t="s">
        <v>302</v>
      </c>
      <c r="O4044" s="1" t="s">
        <v>93</v>
      </c>
      <c r="P4044">
        <v>30</v>
      </c>
      <c r="Q4044">
        <v>40319</v>
      </c>
      <c r="R4044">
        <v>278604.28999999998</v>
      </c>
      <c r="S4044">
        <v>6.91</v>
      </c>
      <c r="T4044">
        <v>0.23</v>
      </c>
      <c r="U4044">
        <f t="shared" si="1265"/>
        <v>278604.28999999998</v>
      </c>
      <c r="V4044">
        <f t="shared" si="1266"/>
        <v>1209570</v>
      </c>
      <c r="W4044" s="1" t="s">
        <v>155</v>
      </c>
      <c r="X4044" s="1" t="s">
        <v>1236</v>
      </c>
      <c r="Y4044" s="1" t="s">
        <v>156</v>
      </c>
      <c r="Z4044" s="3">
        <v>8107</v>
      </c>
      <c r="AA4044" s="4">
        <f t="shared" si="1270"/>
        <v>3545</v>
      </c>
      <c r="AB4044" s="4">
        <f t="shared" si="1272"/>
        <v>6669.6617542000004</v>
      </c>
      <c r="AC4044" s="4">
        <f t="shared" si="1273"/>
        <v>3545</v>
      </c>
      <c r="AD4044" s="4">
        <f t="shared" si="1271"/>
        <v>4040.5</v>
      </c>
      <c r="AE4044" s="4">
        <v>3545</v>
      </c>
      <c r="AF4044" s="4">
        <v>3545</v>
      </c>
      <c r="AG4044" s="4">
        <f t="shared" ref="AG4044:AG4050" si="1274">AE4044</f>
        <v>3545</v>
      </c>
      <c r="AI4044" t="e">
        <f t="shared" si="1267"/>
        <v>#N/A</v>
      </c>
      <c r="AJ4044">
        <v>5953.38</v>
      </c>
      <c r="AK4044" s="2">
        <v>5953.38</v>
      </c>
      <c r="AL4044" s="2">
        <f t="shared" ref="AL4044:AL4050" si="1275">AJ4044</f>
        <v>5953.38</v>
      </c>
      <c r="AM4044" s="4"/>
      <c r="AN4044" t="e">
        <f>VLOOKUP([1]!Tabelle13[[#This Row],[Vlookup this ID for freight costs]],$AL$2:$AL$6811,2,FALSE)</f>
        <v>#REF!</v>
      </c>
      <c r="AP4044">
        <v>600.66999999999996</v>
      </c>
      <c r="AQ4044">
        <v>600.66999999999996</v>
      </c>
      <c r="AR4044" s="4">
        <v>25</v>
      </c>
      <c r="AS4044" s="4">
        <v>11</v>
      </c>
      <c r="AT4044" s="4">
        <v>2010</v>
      </c>
      <c r="AU4044" s="4">
        <v>25</v>
      </c>
      <c r="AV4044" s="4">
        <v>11</v>
      </c>
      <c r="AW4044" s="4">
        <v>2010</v>
      </c>
      <c r="AX4044" t="str">
        <f t="shared" si="1268"/>
        <v>No Delay</v>
      </c>
      <c r="AY4044">
        <f t="shared" si="1269"/>
        <v>0</v>
      </c>
    </row>
    <row r="4045" spans="1:51" x14ac:dyDescent="0.2">
      <c r="A4045" s="3">
        <v>85997</v>
      </c>
      <c r="B4045" s="1" t="s">
        <v>140</v>
      </c>
      <c r="C4045" s="1" t="s">
        <v>99</v>
      </c>
      <c r="D4045" s="1" t="s">
        <v>130</v>
      </c>
      <c r="E4045" s="1" t="s">
        <v>101</v>
      </c>
      <c r="F4045" s="1" t="s">
        <v>101</v>
      </c>
      <c r="G4045" s="13" t="s">
        <v>734</v>
      </c>
      <c r="H4045" s="12">
        <v>41578</v>
      </c>
      <c r="I4045" s="12" t="s">
        <v>525</v>
      </c>
      <c r="J4045" s="12">
        <v>41570</v>
      </c>
      <c r="K4045" s="4">
        <v>4984</v>
      </c>
      <c r="L4045" s="1" t="s">
        <v>146</v>
      </c>
      <c r="M4045" s="1" t="s">
        <v>132</v>
      </c>
      <c r="N4045" s="1" t="s">
        <v>392</v>
      </c>
      <c r="O4045" s="1" t="s">
        <v>393</v>
      </c>
      <c r="P4045">
        <v>120</v>
      </c>
      <c r="Q4045">
        <v>17167</v>
      </c>
      <c r="R4045">
        <v>347116.74</v>
      </c>
      <c r="S4045">
        <v>20.22</v>
      </c>
      <c r="T4045">
        <v>0.17</v>
      </c>
      <c r="U4045">
        <f t="shared" si="1265"/>
        <v>347116.74</v>
      </c>
      <c r="V4045">
        <f t="shared" si="1266"/>
        <v>2060040</v>
      </c>
      <c r="W4045" s="1" t="s">
        <v>394</v>
      </c>
      <c r="X4045" s="1" t="s">
        <v>112</v>
      </c>
      <c r="Y4045" s="1" t="s">
        <v>112</v>
      </c>
      <c r="Z4045" s="3">
        <v>10263</v>
      </c>
      <c r="AA4045" s="4">
        <f t="shared" si="1270"/>
        <v>3547</v>
      </c>
      <c r="AB4045" s="4">
        <f t="shared" si="1272"/>
        <v>4128.7806885999998</v>
      </c>
      <c r="AC4045" s="4">
        <f t="shared" si="1273"/>
        <v>3547</v>
      </c>
      <c r="AD4045" s="4">
        <f t="shared" si="1271"/>
        <v>3547</v>
      </c>
      <c r="AE4045" s="4">
        <v>3547</v>
      </c>
      <c r="AF4045" s="4">
        <v>3547</v>
      </c>
      <c r="AG4045" s="4">
        <f t="shared" si="1274"/>
        <v>3547</v>
      </c>
      <c r="AI4045" t="e">
        <f t="shared" si="1267"/>
        <v>#N/A</v>
      </c>
      <c r="AJ4045">
        <v>6052.1</v>
      </c>
      <c r="AK4045" s="2">
        <v>6052.1</v>
      </c>
      <c r="AL4045" s="2">
        <f t="shared" si="1275"/>
        <v>6052.1</v>
      </c>
      <c r="AM4045" s="4"/>
      <c r="AN4045" t="e">
        <f>VLOOKUP([1]!Tabelle13[[#This Row],[Vlookup this ID for freight costs]],$AL$2:$AL$6811,2,FALSE)</f>
        <v>#REF!</v>
      </c>
      <c r="AP4045">
        <v>429.38</v>
      </c>
      <c r="AQ4045">
        <v>429.38</v>
      </c>
      <c r="AR4045" s="4">
        <v>31</v>
      </c>
      <c r="AS4045" s="4">
        <v>10</v>
      </c>
      <c r="AT4045" s="4">
        <v>2013</v>
      </c>
      <c r="AU4045" s="4">
        <v>23</v>
      </c>
      <c r="AV4045" s="4">
        <v>10</v>
      </c>
      <c r="AW4045" s="4">
        <v>2013</v>
      </c>
      <c r="AX4045" t="str">
        <f t="shared" si="1268"/>
        <v>No Delay</v>
      </c>
      <c r="AY4045">
        <f t="shared" si="1269"/>
        <v>0</v>
      </c>
    </row>
    <row r="4046" spans="1:51" x14ac:dyDescent="0.2">
      <c r="A4046" s="3">
        <v>35808</v>
      </c>
      <c r="B4046" s="1" t="s">
        <v>168</v>
      </c>
      <c r="C4046" s="1" t="s">
        <v>150</v>
      </c>
      <c r="D4046" s="1" t="s">
        <v>100</v>
      </c>
      <c r="E4046" s="1" t="s">
        <v>53</v>
      </c>
      <c r="F4046" s="1" t="s">
        <v>53</v>
      </c>
      <c r="G4046" s="13" t="s">
        <v>1653</v>
      </c>
      <c r="H4046" s="12">
        <v>40464</v>
      </c>
      <c r="I4046" s="12" t="s">
        <v>1104</v>
      </c>
      <c r="J4046" s="12">
        <v>40478</v>
      </c>
      <c r="K4046" s="4">
        <v>2808</v>
      </c>
      <c r="L4046" s="1" t="s">
        <v>146</v>
      </c>
      <c r="M4046" s="1" t="s">
        <v>672</v>
      </c>
      <c r="N4046" s="1" t="s">
        <v>302</v>
      </c>
      <c r="O4046" s="1" t="s">
        <v>93</v>
      </c>
      <c r="P4046">
        <v>30</v>
      </c>
      <c r="Q4046">
        <v>51920</v>
      </c>
      <c r="R4046">
        <v>406014.4</v>
      </c>
      <c r="S4046">
        <v>7.82</v>
      </c>
      <c r="T4046">
        <v>0.26</v>
      </c>
      <c r="U4046">
        <f t="shared" si="1265"/>
        <v>406014.4</v>
      </c>
      <c r="V4046">
        <f t="shared" si="1266"/>
        <v>1557600</v>
      </c>
      <c r="W4046" s="1" t="s">
        <v>204</v>
      </c>
      <c r="X4046" s="1" t="s">
        <v>1236</v>
      </c>
      <c r="Y4046" s="1" t="s">
        <v>205</v>
      </c>
      <c r="Z4046" s="3">
        <v>7569</v>
      </c>
      <c r="AA4046" s="4">
        <f t="shared" si="1270"/>
        <v>3549</v>
      </c>
      <c r="AB4046" s="4">
        <f t="shared" si="1272"/>
        <v>7942.8459820000007</v>
      </c>
      <c r="AC4046" s="4">
        <f t="shared" si="1273"/>
        <v>3549</v>
      </c>
      <c r="AD4046" s="4">
        <f t="shared" si="1271"/>
        <v>3549</v>
      </c>
      <c r="AE4046" s="4">
        <v>3549</v>
      </c>
      <c r="AF4046" s="4">
        <v>3549</v>
      </c>
      <c r="AG4046" s="4">
        <f t="shared" si="1274"/>
        <v>3549</v>
      </c>
      <c r="AI4046" t="e">
        <f t="shared" si="1267"/>
        <v>#N/A</v>
      </c>
      <c r="AJ4046">
        <v>3646.13</v>
      </c>
      <c r="AK4046" s="2">
        <v>3646.13</v>
      </c>
      <c r="AL4046" s="2">
        <f t="shared" si="1275"/>
        <v>3646.13</v>
      </c>
      <c r="AM4046" s="4"/>
      <c r="AN4046" t="e">
        <f>VLOOKUP([1]!Tabelle13[[#This Row],[Vlookup this ID for freight costs]],$AL$2:$AL$6811,2,FALSE)</f>
        <v>#REF!</v>
      </c>
      <c r="AP4046">
        <v>875.37</v>
      </c>
      <c r="AQ4046">
        <v>875.37</v>
      </c>
      <c r="AR4046" s="4">
        <v>13</v>
      </c>
      <c r="AS4046" s="4">
        <v>10</v>
      </c>
      <c r="AT4046" s="4">
        <v>2010</v>
      </c>
      <c r="AU4046" s="4">
        <v>27</v>
      </c>
      <c r="AV4046" s="4">
        <v>10</v>
      </c>
      <c r="AW4046" s="4">
        <v>2010</v>
      </c>
      <c r="AX4046" t="str">
        <f t="shared" si="1268"/>
        <v>Delay</v>
      </c>
      <c r="AY4046">
        <f t="shared" si="1269"/>
        <v>14</v>
      </c>
    </row>
    <row r="4047" spans="1:51" x14ac:dyDescent="0.2">
      <c r="A4047" s="3">
        <v>15176</v>
      </c>
      <c r="B4047" s="1" t="s">
        <v>168</v>
      </c>
      <c r="C4047" s="1" t="s">
        <v>150</v>
      </c>
      <c r="D4047" s="1" t="s">
        <v>100</v>
      </c>
      <c r="E4047" s="1" t="s">
        <v>253</v>
      </c>
      <c r="F4047" s="1" t="s">
        <v>253</v>
      </c>
      <c r="G4047" s="13" t="s">
        <v>1789</v>
      </c>
      <c r="H4047" s="12">
        <v>40463</v>
      </c>
      <c r="I4047" s="12" t="s">
        <v>820</v>
      </c>
      <c r="J4047" s="12">
        <v>40527</v>
      </c>
      <c r="K4047" s="4">
        <v>2923</v>
      </c>
      <c r="L4047" s="1" t="s">
        <v>146</v>
      </c>
      <c r="M4047" s="1" t="s">
        <v>170</v>
      </c>
      <c r="N4047" s="1" t="s">
        <v>167</v>
      </c>
      <c r="O4047" s="1" t="s">
        <v>93</v>
      </c>
      <c r="P4047">
        <v>30</v>
      </c>
      <c r="Q4047">
        <v>12000</v>
      </c>
      <c r="R4047">
        <v>54120</v>
      </c>
      <c r="S4047">
        <v>4.51</v>
      </c>
      <c r="T4047">
        <v>0.15</v>
      </c>
      <c r="U4047">
        <f t="shared" si="1265"/>
        <v>54120</v>
      </c>
      <c r="V4047">
        <f t="shared" si="1266"/>
        <v>360000</v>
      </c>
      <c r="W4047" s="1" t="s">
        <v>155</v>
      </c>
      <c r="X4047" s="1" t="s">
        <v>1236</v>
      </c>
      <c r="Y4047" s="1" t="s">
        <v>156</v>
      </c>
      <c r="Z4047" s="3">
        <v>8107</v>
      </c>
      <c r="AA4047" s="4">
        <f t="shared" ref="AA4047:AA4048" si="1276">AB4047</f>
        <v>3562.0849619999999</v>
      </c>
      <c r="AB4047" s="2">
        <f t="shared" ref="AB4047:AB4048" si="1277">2245.156962+0.109744*Q4047</f>
        <v>3562.0849619999999</v>
      </c>
      <c r="AC4047" s="4">
        <f>AD4047</f>
        <v>2257.4050337499998</v>
      </c>
      <c r="AD4047" s="4">
        <f t="shared" si="1271"/>
        <v>2257.4050337499998</v>
      </c>
      <c r="AE4047" s="4" t="s">
        <v>62</v>
      </c>
      <c r="AG4047" s="4" t="str">
        <f t="shared" si="1274"/>
        <v>Weight Captured Separately</v>
      </c>
      <c r="AI4047" t="e">
        <f t="shared" si="1267"/>
        <v>#N/A</v>
      </c>
      <c r="AJ4047" t="s">
        <v>81</v>
      </c>
      <c r="AK4047" s="2"/>
      <c r="AL4047" s="2" t="str">
        <f t="shared" si="1275"/>
        <v>Freight Included in Commodity Cost</v>
      </c>
      <c r="AM4047" s="4"/>
      <c r="AN4047" t="e">
        <f>VLOOKUP([1]!Tabelle13[[#This Row],[Vlookup this ID for freight costs]],$AL$2:$AL$6811,2,FALSE)</f>
        <v>#REF!</v>
      </c>
      <c r="AO4047">
        <f t="shared" ref="AO4047:AO4048" si="1278">IF(AK:AK="",AC:AC*6.242+1.383 -2.844 + 3.145 -2.265  -2.026,AK:AK)</f>
        <v>14088.115220667501</v>
      </c>
      <c r="AP4047">
        <v>116.68</v>
      </c>
      <c r="AQ4047">
        <v>116.68</v>
      </c>
      <c r="AR4047" s="4">
        <v>12</v>
      </c>
      <c r="AS4047" s="4">
        <v>10</v>
      </c>
      <c r="AT4047" s="4">
        <v>2010</v>
      </c>
      <c r="AU4047" s="4">
        <v>15</v>
      </c>
      <c r="AV4047" s="4">
        <v>12</v>
      </c>
      <c r="AW4047" s="4">
        <v>2010</v>
      </c>
      <c r="AX4047" t="str">
        <f t="shared" si="1268"/>
        <v>Delay</v>
      </c>
      <c r="AY4047">
        <f t="shared" si="1269"/>
        <v>64</v>
      </c>
    </row>
    <row r="4048" spans="1:51" ht="16" x14ac:dyDescent="0.2">
      <c r="A4048" s="3">
        <v>54248</v>
      </c>
      <c r="B4048" s="1" t="s">
        <v>168</v>
      </c>
      <c r="C4048" s="1" t="s">
        <v>150</v>
      </c>
      <c r="D4048" s="1" t="s">
        <v>100</v>
      </c>
      <c r="E4048" s="1" t="s">
        <v>53</v>
      </c>
      <c r="F4048" s="1" t="s">
        <v>53</v>
      </c>
      <c r="G4048" s="13" t="s">
        <v>2251</v>
      </c>
      <c r="H4048" s="12">
        <v>40583</v>
      </c>
      <c r="I4048" s="12" t="s">
        <v>2103</v>
      </c>
      <c r="J4048" s="12">
        <v>40619</v>
      </c>
      <c r="K4048" s="4">
        <v>3080</v>
      </c>
      <c r="L4048" s="1" t="s">
        <v>146</v>
      </c>
      <c r="M4048" s="1" t="s">
        <v>240</v>
      </c>
      <c r="N4048" s="1" t="s">
        <v>621</v>
      </c>
      <c r="O4048" s="1" t="s">
        <v>622</v>
      </c>
      <c r="P4048">
        <v>240</v>
      </c>
      <c r="Q4048">
        <v>12000</v>
      </c>
      <c r="R4048">
        <v>120240</v>
      </c>
      <c r="S4048">
        <v>10.02</v>
      </c>
      <c r="T4048">
        <v>0.04</v>
      </c>
      <c r="U4048">
        <f t="shared" si="1265"/>
        <v>120240</v>
      </c>
      <c r="V4048">
        <f t="shared" si="1266"/>
        <v>2880000</v>
      </c>
      <c r="W4048" s="1" t="s">
        <v>623</v>
      </c>
      <c r="X4048" s="6" t="s">
        <v>1508</v>
      </c>
      <c r="Y4048" s="1" t="s">
        <v>624</v>
      </c>
      <c r="Z4048" s="3">
        <v>13360</v>
      </c>
      <c r="AA4048" s="4">
        <f t="shared" si="1276"/>
        <v>3562.0849619999999</v>
      </c>
      <c r="AB4048" s="2">
        <f t="shared" si="1277"/>
        <v>3562.0849619999999</v>
      </c>
      <c r="AC4048" s="4">
        <f>AD4048</f>
        <v>3562.0849619999999</v>
      </c>
      <c r="AD4048" s="4">
        <f t="shared" si="1271"/>
        <v>3562.0849619999999</v>
      </c>
      <c r="AE4048" s="4" t="s">
        <v>62</v>
      </c>
      <c r="AG4048" s="4" t="str">
        <f t="shared" si="1274"/>
        <v>Weight Captured Separately</v>
      </c>
      <c r="AI4048" t="e">
        <f t="shared" si="1267"/>
        <v>#N/A</v>
      </c>
      <c r="AJ4048">
        <v>12474.06</v>
      </c>
      <c r="AK4048" s="2">
        <v>12474.06</v>
      </c>
      <c r="AL4048" s="2">
        <f t="shared" si="1275"/>
        <v>12474.06</v>
      </c>
      <c r="AM4048" s="4"/>
      <c r="AN4048" t="e">
        <f>VLOOKUP([1]!Tabelle13[[#This Row],[Vlookup this ID for freight costs]],$AL$2:$AL$6811,2,FALSE)</f>
        <v>#REF!</v>
      </c>
      <c r="AO4048">
        <f t="shared" si="1278"/>
        <v>12474.06</v>
      </c>
      <c r="AP4048">
        <v>259.24</v>
      </c>
      <c r="AQ4048">
        <v>259.24</v>
      </c>
      <c r="AR4048" s="4">
        <v>9</v>
      </c>
      <c r="AS4048" s="4">
        <v>2</v>
      </c>
      <c r="AT4048" s="4">
        <v>2011</v>
      </c>
      <c r="AU4048" s="4">
        <v>17</v>
      </c>
      <c r="AV4048" s="4">
        <v>4</v>
      </c>
      <c r="AW4048" s="4">
        <v>2011</v>
      </c>
      <c r="AX4048" t="str">
        <f t="shared" si="1268"/>
        <v>Delay</v>
      </c>
      <c r="AY4048">
        <f t="shared" si="1269"/>
        <v>36</v>
      </c>
    </row>
    <row r="4049" spans="1:51" x14ac:dyDescent="0.2">
      <c r="A4049" s="3">
        <v>85097</v>
      </c>
      <c r="B4049" s="1" t="s">
        <v>50</v>
      </c>
      <c r="C4049" s="1" t="s">
        <v>51</v>
      </c>
      <c r="D4049" s="1" t="s">
        <v>130</v>
      </c>
      <c r="E4049" s="1" t="s">
        <v>101</v>
      </c>
      <c r="F4049" s="1" t="s">
        <v>101</v>
      </c>
      <c r="G4049" s="13" t="s">
        <v>888</v>
      </c>
      <c r="H4049" s="12">
        <v>40315</v>
      </c>
      <c r="I4049" s="12" t="s">
        <v>947</v>
      </c>
      <c r="J4049" s="12">
        <v>40282</v>
      </c>
      <c r="K4049" s="4">
        <v>2357</v>
      </c>
      <c r="L4049" s="1" t="s">
        <v>146</v>
      </c>
      <c r="M4049" s="1" t="s">
        <v>132</v>
      </c>
      <c r="N4049" s="1" t="s">
        <v>154</v>
      </c>
      <c r="O4049" s="1" t="s">
        <v>93</v>
      </c>
      <c r="P4049">
        <v>60</v>
      </c>
      <c r="Q4049">
        <v>30315</v>
      </c>
      <c r="R4049">
        <v>340134.3</v>
      </c>
      <c r="S4049">
        <v>11.22</v>
      </c>
      <c r="T4049">
        <v>0.19</v>
      </c>
      <c r="U4049">
        <f t="shared" si="1265"/>
        <v>340134.30000000005</v>
      </c>
      <c r="V4049">
        <f t="shared" si="1266"/>
        <v>1818900</v>
      </c>
      <c r="W4049" s="1" t="s">
        <v>155</v>
      </c>
      <c r="X4049" s="1" t="s">
        <v>1236</v>
      </c>
      <c r="Y4049" s="1" t="s">
        <v>156</v>
      </c>
      <c r="Z4049" s="3">
        <v>14703</v>
      </c>
      <c r="AA4049" s="4">
        <f t="shared" si="1270"/>
        <v>3563</v>
      </c>
      <c r="AB4049" s="4">
        <f t="shared" ref="AB4049:AB4085" si="1279" xml:space="preserve"> 2244.740206  + 0.1097478*Q4049</f>
        <v>5571.7447630000006</v>
      </c>
      <c r="AC4049" s="4">
        <f t="shared" ref="AC4049:AC4085" si="1280">AF4049</f>
        <v>3563</v>
      </c>
      <c r="AD4049" s="4">
        <f t="shared" si="1271"/>
        <v>3563</v>
      </c>
      <c r="AE4049" s="4">
        <v>3563</v>
      </c>
      <c r="AF4049" s="4">
        <v>3563</v>
      </c>
      <c r="AG4049" s="4">
        <f t="shared" si="1274"/>
        <v>3563</v>
      </c>
      <c r="AI4049" t="e">
        <f t="shared" si="1267"/>
        <v>#N/A</v>
      </c>
      <c r="AJ4049">
        <v>3423.26</v>
      </c>
      <c r="AK4049" s="2">
        <v>3423.26</v>
      </c>
      <c r="AL4049" s="2">
        <f t="shared" si="1275"/>
        <v>3423.26</v>
      </c>
      <c r="AM4049" s="4"/>
      <c r="AN4049" t="e">
        <f>VLOOKUP([1]!Tabelle13[[#This Row],[Vlookup this ID for freight costs]],$AL$2:$AL$6811,2,FALSE)</f>
        <v>#REF!</v>
      </c>
      <c r="AP4049">
        <v>666.66</v>
      </c>
      <c r="AQ4049">
        <v>666.66</v>
      </c>
      <c r="AR4049" s="4">
        <v>17</v>
      </c>
      <c r="AS4049" s="4">
        <v>5</v>
      </c>
      <c r="AT4049" s="4">
        <v>2010</v>
      </c>
      <c r="AU4049" s="4">
        <v>14</v>
      </c>
      <c r="AV4049" s="4">
        <v>4</v>
      </c>
      <c r="AW4049" s="4">
        <v>2010</v>
      </c>
      <c r="AX4049" t="str">
        <f t="shared" si="1268"/>
        <v>No Delay</v>
      </c>
      <c r="AY4049">
        <f t="shared" si="1269"/>
        <v>0</v>
      </c>
    </row>
    <row r="4050" spans="1:51" x14ac:dyDescent="0.2">
      <c r="A4050" s="3">
        <v>84027</v>
      </c>
      <c r="B4050" s="1" t="s">
        <v>151</v>
      </c>
      <c r="C4050" s="1" t="s">
        <v>65</v>
      </c>
      <c r="D4050" s="1" t="s">
        <v>130</v>
      </c>
      <c r="E4050" s="1" t="s">
        <v>152</v>
      </c>
      <c r="F4050" s="1" t="s">
        <v>152</v>
      </c>
      <c r="G4050" s="13" t="s">
        <v>1461</v>
      </c>
      <c r="H4050" s="12">
        <v>40406</v>
      </c>
      <c r="I4050" s="12" t="s">
        <v>806</v>
      </c>
      <c r="J4050" s="12">
        <v>40407</v>
      </c>
      <c r="K4050" s="4">
        <v>2673</v>
      </c>
      <c r="L4050" s="1" t="s">
        <v>146</v>
      </c>
      <c r="M4050" s="1" t="s">
        <v>132</v>
      </c>
      <c r="N4050" s="1" t="s">
        <v>154</v>
      </c>
      <c r="O4050" s="1" t="s">
        <v>93</v>
      </c>
      <c r="P4050">
        <v>60</v>
      </c>
      <c r="Q4050">
        <v>28868</v>
      </c>
      <c r="R4050">
        <v>323898.96000000002</v>
      </c>
      <c r="S4050">
        <v>11.22</v>
      </c>
      <c r="T4050">
        <v>0.19</v>
      </c>
      <c r="U4050">
        <f t="shared" si="1265"/>
        <v>323898.96000000002</v>
      </c>
      <c r="V4050">
        <f t="shared" si="1266"/>
        <v>1732080</v>
      </c>
      <c r="W4050" s="1" t="s">
        <v>155</v>
      </c>
      <c r="X4050" s="1" t="s">
        <v>1236</v>
      </c>
      <c r="Y4050" s="1" t="s">
        <v>156</v>
      </c>
      <c r="Z4050" s="3">
        <v>7726</v>
      </c>
      <c r="AA4050" s="4">
        <f t="shared" si="1270"/>
        <v>3570</v>
      </c>
      <c r="AB4050" s="4">
        <f t="shared" si="1279"/>
        <v>5412.9396964000007</v>
      </c>
      <c r="AC4050" s="4">
        <f t="shared" si="1280"/>
        <v>3570</v>
      </c>
      <c r="AD4050" s="4">
        <f t="shared" si="1271"/>
        <v>3570</v>
      </c>
      <c r="AE4050" s="4">
        <v>3570</v>
      </c>
      <c r="AF4050" s="4">
        <v>3570</v>
      </c>
      <c r="AG4050" s="4">
        <f t="shared" si="1274"/>
        <v>3570</v>
      </c>
      <c r="AI4050" t="e">
        <f t="shared" si="1267"/>
        <v>#N/A</v>
      </c>
      <c r="AJ4050">
        <v>6147.18</v>
      </c>
      <c r="AK4050" s="2">
        <v>6147.18</v>
      </c>
      <c r="AL4050" s="2">
        <f t="shared" si="1275"/>
        <v>6147.18</v>
      </c>
      <c r="AM4050" s="4"/>
      <c r="AN4050" t="e">
        <f>VLOOKUP([1]!Tabelle13[[#This Row],[Vlookup this ID for freight costs]],$AL$2:$AL$6811,2,FALSE)</f>
        <v>#REF!</v>
      </c>
      <c r="AP4050">
        <v>698.33</v>
      </c>
      <c r="AQ4050">
        <v>698.33</v>
      </c>
      <c r="AR4050" s="4">
        <v>16</v>
      </c>
      <c r="AS4050" s="4">
        <v>8</v>
      </c>
      <c r="AT4050" s="4">
        <v>2010</v>
      </c>
      <c r="AU4050" s="4">
        <v>17</v>
      </c>
      <c r="AV4050" s="4">
        <v>8</v>
      </c>
      <c r="AW4050" s="4">
        <v>2010</v>
      </c>
      <c r="AX4050" t="str">
        <f t="shared" si="1268"/>
        <v>Delay</v>
      </c>
      <c r="AY4050">
        <f t="shared" si="1269"/>
        <v>1</v>
      </c>
    </row>
    <row r="4051" spans="1:51" x14ac:dyDescent="0.2">
      <c r="A4051" s="3">
        <v>85979</v>
      </c>
      <c r="B4051" s="1" t="s">
        <v>368</v>
      </c>
      <c r="C4051" s="1" t="s">
        <v>73</v>
      </c>
      <c r="D4051" s="1" t="s">
        <v>130</v>
      </c>
      <c r="E4051" s="1" t="s">
        <v>101</v>
      </c>
      <c r="F4051" s="1" t="s">
        <v>101</v>
      </c>
      <c r="G4051" s="13" t="s">
        <v>1297</v>
      </c>
      <c r="H4051" s="12">
        <v>41485</v>
      </c>
      <c r="I4051" s="12" t="s">
        <v>1267</v>
      </c>
      <c r="J4051" s="12">
        <v>41492</v>
      </c>
      <c r="K4051" s="4">
        <v>4856</v>
      </c>
      <c r="L4051" s="1" t="s">
        <v>146</v>
      </c>
      <c r="M4051" s="1" t="s">
        <v>132</v>
      </c>
      <c r="N4051" s="1" t="s">
        <v>599</v>
      </c>
      <c r="O4051" s="1" t="s">
        <v>93</v>
      </c>
      <c r="P4051">
        <v>60</v>
      </c>
      <c r="Q4051">
        <v>14217</v>
      </c>
      <c r="R4051">
        <v>59000.55</v>
      </c>
      <c r="S4051">
        <v>4.1500000000000004</v>
      </c>
      <c r="T4051">
        <v>7.0000000000000007E-2</v>
      </c>
      <c r="U4051">
        <f t="shared" si="1265"/>
        <v>59000.55</v>
      </c>
      <c r="V4051">
        <f t="shared" si="1266"/>
        <v>853020</v>
      </c>
      <c r="W4051" s="1" t="s">
        <v>160</v>
      </c>
      <c r="X4051" s="1" t="s">
        <v>1236</v>
      </c>
      <c r="Y4051" s="1" t="s">
        <v>161</v>
      </c>
      <c r="Z4051" s="3">
        <v>14451</v>
      </c>
      <c r="AA4051" s="4">
        <f t="shared" si="1270"/>
        <v>3573</v>
      </c>
      <c r="AB4051" s="4">
        <f t="shared" si="1279"/>
        <v>3805.0246785999998</v>
      </c>
      <c r="AC4051" s="4">
        <f t="shared" si="1280"/>
        <v>3573</v>
      </c>
      <c r="AD4051" s="4">
        <f t="shared" si="1271"/>
        <v>3573</v>
      </c>
      <c r="AE4051" s="3" t="s">
        <v>2252</v>
      </c>
      <c r="AF4051" s="3">
        <v>3573</v>
      </c>
      <c r="AG4051" s="4">
        <f>AI4051</f>
        <v>3573</v>
      </c>
      <c r="AH4051" s="4">
        <v>85378</v>
      </c>
      <c r="AI4051">
        <f t="shared" si="1267"/>
        <v>3573</v>
      </c>
      <c r="AJ4051" t="s">
        <v>2252</v>
      </c>
      <c r="AK4051" s="2">
        <v>11133.66</v>
      </c>
      <c r="AL4051" s="2">
        <f>AN4051</f>
        <v>11133.66</v>
      </c>
      <c r="AM4051" s="4">
        <v>85378</v>
      </c>
      <c r="AN4051">
        <f>INDEX($AJ$2:$AJ$6811,MATCH(AM4051,$A$2:$A$6811,0))</f>
        <v>11133.66</v>
      </c>
      <c r="AP4051">
        <v>72.98</v>
      </c>
      <c r="AQ4051">
        <v>72.98</v>
      </c>
      <c r="AR4051" s="4">
        <v>30</v>
      </c>
      <c r="AS4051" s="4">
        <v>7</v>
      </c>
      <c r="AT4051" s="4">
        <v>2013</v>
      </c>
      <c r="AU4051" s="4">
        <v>6</v>
      </c>
      <c r="AV4051" s="4">
        <v>8</v>
      </c>
      <c r="AW4051" s="4">
        <v>2013</v>
      </c>
      <c r="AX4051" t="str">
        <f t="shared" si="1268"/>
        <v>Delay</v>
      </c>
      <c r="AY4051">
        <f t="shared" si="1269"/>
        <v>7</v>
      </c>
    </row>
    <row r="4052" spans="1:51" x14ac:dyDescent="0.2">
      <c r="A4052" s="3">
        <v>85378</v>
      </c>
      <c r="B4052" s="1" t="s">
        <v>368</v>
      </c>
      <c r="C4052" s="1" t="s">
        <v>73</v>
      </c>
      <c r="D4052" s="1" t="s">
        <v>130</v>
      </c>
      <c r="E4052" s="1" t="s">
        <v>101</v>
      </c>
      <c r="F4052" s="1" t="s">
        <v>101</v>
      </c>
      <c r="G4052" s="13" t="s">
        <v>1297</v>
      </c>
      <c r="H4052" s="12">
        <v>41485</v>
      </c>
      <c r="I4052" s="12" t="s">
        <v>1267</v>
      </c>
      <c r="J4052" s="12">
        <v>41492</v>
      </c>
      <c r="K4052" s="4">
        <v>4854</v>
      </c>
      <c r="L4052" s="1" t="s">
        <v>146</v>
      </c>
      <c r="M4052" s="1" t="s">
        <v>132</v>
      </c>
      <c r="N4052" s="1" t="s">
        <v>599</v>
      </c>
      <c r="O4052" s="1" t="s">
        <v>93</v>
      </c>
      <c r="P4052">
        <v>60</v>
      </c>
      <c r="Q4052">
        <v>49000</v>
      </c>
      <c r="R4052">
        <v>203350</v>
      </c>
      <c r="S4052">
        <v>4.1500000000000004</v>
      </c>
      <c r="T4052">
        <v>7.0000000000000007E-2</v>
      </c>
      <c r="U4052">
        <f t="shared" si="1265"/>
        <v>203350.00000000003</v>
      </c>
      <c r="V4052">
        <f t="shared" si="1266"/>
        <v>2940000</v>
      </c>
      <c r="W4052" s="1" t="s">
        <v>160</v>
      </c>
      <c r="X4052" s="1" t="s">
        <v>1236</v>
      </c>
      <c r="Y4052" s="1" t="s">
        <v>161</v>
      </c>
      <c r="Z4052" s="3">
        <v>14451</v>
      </c>
      <c r="AA4052" s="4">
        <f t="shared" si="1270"/>
        <v>3573</v>
      </c>
      <c r="AB4052" s="4">
        <f t="shared" si="1279"/>
        <v>7622.3824060000006</v>
      </c>
      <c r="AC4052" s="4">
        <f t="shared" si="1280"/>
        <v>3573</v>
      </c>
      <c r="AD4052" s="4">
        <f t="shared" si="1271"/>
        <v>3573</v>
      </c>
      <c r="AE4052" s="4">
        <v>3573</v>
      </c>
      <c r="AF4052" s="4">
        <v>3573</v>
      </c>
      <c r="AG4052" s="4">
        <f>AE4052</f>
        <v>3573</v>
      </c>
      <c r="AI4052" t="e">
        <f t="shared" si="1267"/>
        <v>#N/A</v>
      </c>
      <c r="AJ4052">
        <v>11133.66</v>
      </c>
      <c r="AK4052" s="2">
        <v>11133.66</v>
      </c>
      <c r="AL4052" s="2">
        <f>AJ4052</f>
        <v>11133.66</v>
      </c>
      <c r="AM4052" s="4"/>
      <c r="AN4052" t="e">
        <f>VLOOKUP([1]!Tabelle13[[#This Row],[Vlookup this ID for freight costs]],$AL$2:$AL$6811,2,FALSE)</f>
        <v>#REF!</v>
      </c>
      <c r="AP4052">
        <v>251.54</v>
      </c>
      <c r="AQ4052">
        <v>251.54</v>
      </c>
      <c r="AR4052" s="4">
        <v>30</v>
      </c>
      <c r="AS4052" s="4">
        <v>7</v>
      </c>
      <c r="AT4052" s="4">
        <v>2013</v>
      </c>
      <c r="AU4052" s="4">
        <v>6</v>
      </c>
      <c r="AV4052" s="4">
        <v>8</v>
      </c>
      <c r="AW4052" s="4">
        <v>2013</v>
      </c>
      <c r="AX4052" t="str">
        <f t="shared" si="1268"/>
        <v>Delay</v>
      </c>
      <c r="AY4052">
        <f t="shared" si="1269"/>
        <v>7</v>
      </c>
    </row>
    <row r="4053" spans="1:51" x14ac:dyDescent="0.2">
      <c r="A4053" s="3">
        <v>12431</v>
      </c>
      <c r="B4053" s="1" t="s">
        <v>133</v>
      </c>
      <c r="C4053" s="1" t="s">
        <v>51</v>
      </c>
      <c r="D4053" s="1" t="s">
        <v>130</v>
      </c>
      <c r="E4053" s="1" t="s">
        <v>53</v>
      </c>
      <c r="F4053" s="1" t="s">
        <v>53</v>
      </c>
      <c r="G4053" s="13" t="s">
        <v>90</v>
      </c>
      <c r="H4053" s="12">
        <v>39546</v>
      </c>
      <c r="I4053" s="12" t="s">
        <v>90</v>
      </c>
      <c r="J4053" s="12">
        <v>39546</v>
      </c>
      <c r="K4053" s="4">
        <v>758</v>
      </c>
      <c r="L4053" s="1" t="s">
        <v>146</v>
      </c>
      <c r="M4053" s="1" t="s">
        <v>132</v>
      </c>
      <c r="N4053" s="1" t="s">
        <v>275</v>
      </c>
      <c r="O4053" s="1" t="s">
        <v>93</v>
      </c>
      <c r="P4053">
        <v>60</v>
      </c>
      <c r="Q4053">
        <v>7128</v>
      </c>
      <c r="R4053">
        <v>67716</v>
      </c>
      <c r="S4053">
        <v>9.5</v>
      </c>
      <c r="T4053">
        <v>0.16</v>
      </c>
      <c r="U4053">
        <f t="shared" si="1265"/>
        <v>67716</v>
      </c>
      <c r="V4053">
        <f t="shared" si="1266"/>
        <v>427680</v>
      </c>
      <c r="W4053" s="1" t="s">
        <v>204</v>
      </c>
      <c r="X4053" s="1" t="s">
        <v>1236</v>
      </c>
      <c r="Y4053" s="1" t="s">
        <v>205</v>
      </c>
      <c r="Z4053" s="3">
        <v>5782</v>
      </c>
      <c r="AA4053" s="4">
        <f t="shared" si="1270"/>
        <v>3584</v>
      </c>
      <c r="AB4053" s="4">
        <f t="shared" si="1279"/>
        <v>3027.0225243999998</v>
      </c>
      <c r="AC4053" s="4">
        <f t="shared" si="1280"/>
        <v>3584</v>
      </c>
      <c r="AD4053" s="4">
        <f t="shared" si="1271"/>
        <v>3584</v>
      </c>
      <c r="AE4053" s="3" t="s">
        <v>2253</v>
      </c>
      <c r="AF4053" s="3">
        <v>3584</v>
      </c>
      <c r="AG4053" s="4">
        <f>AI4053</f>
        <v>3584</v>
      </c>
      <c r="AH4053" s="4">
        <v>11197</v>
      </c>
      <c r="AI4053">
        <f t="shared" si="1267"/>
        <v>3584</v>
      </c>
      <c r="AJ4053" t="s">
        <v>2253</v>
      </c>
      <c r="AK4053" s="2">
        <v>8405.91</v>
      </c>
      <c r="AL4053" s="2">
        <f>AN4053</f>
        <v>8405.91</v>
      </c>
      <c r="AM4053" s="4">
        <v>11197</v>
      </c>
      <c r="AN4053">
        <f>INDEX($AJ$2:$AJ$6811,MATCH(AM4053,$A$2:$A$6811,0))</f>
        <v>8405.91</v>
      </c>
      <c r="AP4053">
        <v>108.35</v>
      </c>
      <c r="AQ4053">
        <v>108.35</v>
      </c>
      <c r="AR4053" s="4">
        <v>8</v>
      </c>
      <c r="AS4053" s="4">
        <v>4</v>
      </c>
      <c r="AT4053" s="4">
        <v>2008</v>
      </c>
      <c r="AU4053" s="4">
        <v>8</v>
      </c>
      <c r="AV4053" s="4">
        <v>4</v>
      </c>
      <c r="AW4053" s="4">
        <v>2008</v>
      </c>
      <c r="AX4053" t="str">
        <f t="shared" si="1268"/>
        <v>No Delay</v>
      </c>
      <c r="AY4053">
        <f t="shared" si="1269"/>
        <v>0</v>
      </c>
    </row>
    <row r="4054" spans="1:51" x14ac:dyDescent="0.2">
      <c r="A4054" s="3">
        <v>11197</v>
      </c>
      <c r="B4054" s="1" t="s">
        <v>133</v>
      </c>
      <c r="C4054" s="1" t="s">
        <v>51</v>
      </c>
      <c r="D4054" s="1" t="s">
        <v>130</v>
      </c>
      <c r="E4054" s="1" t="s">
        <v>53</v>
      </c>
      <c r="F4054" s="1" t="s">
        <v>53</v>
      </c>
      <c r="G4054" s="13" t="s">
        <v>90</v>
      </c>
      <c r="H4054" s="12">
        <v>39546</v>
      </c>
      <c r="I4054" s="12" t="s">
        <v>90</v>
      </c>
      <c r="J4054" s="12">
        <v>39546</v>
      </c>
      <c r="K4054" s="4">
        <v>756</v>
      </c>
      <c r="L4054" s="1" t="s">
        <v>146</v>
      </c>
      <c r="M4054" s="1" t="s">
        <v>132</v>
      </c>
      <c r="N4054" s="1" t="s">
        <v>612</v>
      </c>
      <c r="O4054" s="1" t="s">
        <v>93</v>
      </c>
      <c r="P4054">
        <v>30</v>
      </c>
      <c r="Q4054">
        <v>50000</v>
      </c>
      <c r="R4054">
        <v>100000</v>
      </c>
      <c r="S4054">
        <v>2</v>
      </c>
      <c r="T4054">
        <v>7.0000000000000007E-2</v>
      </c>
      <c r="U4054">
        <f t="shared" si="1265"/>
        <v>100000</v>
      </c>
      <c r="V4054">
        <f t="shared" si="1266"/>
        <v>1500000</v>
      </c>
      <c r="W4054" s="1" t="s">
        <v>204</v>
      </c>
      <c r="X4054" s="1" t="s">
        <v>1236</v>
      </c>
      <c r="Y4054" s="1" t="s">
        <v>205</v>
      </c>
      <c r="Z4054" s="3">
        <v>5782</v>
      </c>
      <c r="AA4054" s="4">
        <f t="shared" si="1270"/>
        <v>3584</v>
      </c>
      <c r="AB4054" s="4">
        <f t="shared" si="1279"/>
        <v>7732.1302059999998</v>
      </c>
      <c r="AC4054" s="4">
        <f t="shared" si="1280"/>
        <v>3584</v>
      </c>
      <c r="AD4054" s="4">
        <f t="shared" si="1271"/>
        <v>4849.6774836969707</v>
      </c>
      <c r="AE4054" s="4">
        <v>3584</v>
      </c>
      <c r="AF4054" s="4">
        <v>3584</v>
      </c>
      <c r="AG4054" s="4">
        <f>AE4054</f>
        <v>3584</v>
      </c>
      <c r="AH4054" s="4">
        <v>82366</v>
      </c>
      <c r="AI4054">
        <f t="shared" si="1267"/>
        <v>70109</v>
      </c>
      <c r="AJ4054">
        <v>8405.91</v>
      </c>
      <c r="AK4054" s="2">
        <v>8405.91</v>
      </c>
      <c r="AL4054" s="2">
        <f>AJ4054</f>
        <v>8405.91</v>
      </c>
      <c r="AM4054" s="4"/>
      <c r="AN4054" t="e">
        <f>VLOOKUP([1]!Tabelle13[[#This Row],[Vlookup this ID for freight costs]],$AL$2:$AL$6811,2,FALSE)</f>
        <v>#REF!</v>
      </c>
      <c r="AP4054">
        <v>160</v>
      </c>
      <c r="AQ4054">
        <v>160</v>
      </c>
      <c r="AR4054" s="4">
        <v>8</v>
      </c>
      <c r="AS4054" s="4">
        <v>4</v>
      </c>
      <c r="AT4054" s="4">
        <v>2008</v>
      </c>
      <c r="AU4054" s="4">
        <v>8</v>
      </c>
      <c r="AV4054" s="4">
        <v>4</v>
      </c>
      <c r="AW4054" s="4">
        <v>2008</v>
      </c>
      <c r="AX4054" t="str">
        <f t="shared" si="1268"/>
        <v>No Delay</v>
      </c>
      <c r="AY4054">
        <f t="shared" si="1269"/>
        <v>0</v>
      </c>
    </row>
    <row r="4055" spans="1:51" x14ac:dyDescent="0.2">
      <c r="A4055" s="3">
        <v>82676</v>
      </c>
      <c r="B4055" s="1" t="s">
        <v>215</v>
      </c>
      <c r="C4055" s="1" t="s">
        <v>89</v>
      </c>
      <c r="D4055" s="1" t="s">
        <v>130</v>
      </c>
      <c r="E4055" s="1" t="s">
        <v>101</v>
      </c>
      <c r="F4055" s="1" t="s">
        <v>101</v>
      </c>
      <c r="G4055" s="13" t="s">
        <v>198</v>
      </c>
      <c r="H4055" s="12">
        <v>41820</v>
      </c>
      <c r="I4055" s="12" t="s">
        <v>1205</v>
      </c>
      <c r="J4055" s="12">
        <v>41830</v>
      </c>
      <c r="K4055" s="4">
        <v>5658</v>
      </c>
      <c r="L4055" s="1" t="s">
        <v>146</v>
      </c>
      <c r="M4055" s="1" t="s">
        <v>132</v>
      </c>
      <c r="N4055" s="1" t="s">
        <v>167</v>
      </c>
      <c r="O4055" s="1" t="s">
        <v>93</v>
      </c>
      <c r="P4055">
        <v>30</v>
      </c>
      <c r="Q4055">
        <v>25000</v>
      </c>
      <c r="R4055">
        <v>83250</v>
      </c>
      <c r="S4055">
        <v>3.33</v>
      </c>
      <c r="T4055">
        <v>0.11</v>
      </c>
      <c r="U4055">
        <f t="shared" si="1265"/>
        <v>83250</v>
      </c>
      <c r="V4055">
        <f t="shared" si="1266"/>
        <v>750000</v>
      </c>
      <c r="W4055" s="1" t="s">
        <v>1273</v>
      </c>
      <c r="X4055" s="1" t="s">
        <v>1236</v>
      </c>
      <c r="Y4055" s="1" t="s">
        <v>156</v>
      </c>
      <c r="Z4055" s="3">
        <v>13090</v>
      </c>
      <c r="AA4055" s="4">
        <f t="shared" si="1270"/>
        <v>3591</v>
      </c>
      <c r="AB4055" s="4">
        <f t="shared" si="1279"/>
        <v>4988.4352060000001</v>
      </c>
      <c r="AC4055" s="4">
        <f t="shared" si="1280"/>
        <v>3591</v>
      </c>
      <c r="AD4055" s="4">
        <f t="shared" si="1271"/>
        <v>3323.3333333333335</v>
      </c>
      <c r="AE4055" s="4">
        <v>3591</v>
      </c>
      <c r="AF4055" s="4">
        <v>3591</v>
      </c>
      <c r="AG4055" s="4">
        <f>AE4055</f>
        <v>3591</v>
      </c>
      <c r="AI4055" t="e">
        <f t="shared" si="1267"/>
        <v>#N/A</v>
      </c>
      <c r="AJ4055">
        <v>21593.88</v>
      </c>
      <c r="AK4055" s="2">
        <v>21593.88</v>
      </c>
      <c r="AL4055" s="2">
        <f>AJ4055</f>
        <v>21593.88</v>
      </c>
      <c r="AM4055" s="4"/>
      <c r="AN4055" t="e">
        <f>VLOOKUP([1]!Tabelle13[[#This Row],[Vlookup this ID for freight costs]],$AL$2:$AL$6811,2,FALSE)</f>
        <v>#REF!</v>
      </c>
      <c r="AP4055">
        <v>116.72</v>
      </c>
      <c r="AQ4055">
        <v>116.72</v>
      </c>
      <c r="AR4055" s="4">
        <v>30</v>
      </c>
      <c r="AS4055" s="4">
        <v>6</v>
      </c>
      <c r="AT4055" s="4">
        <v>2014</v>
      </c>
      <c r="AU4055" s="4">
        <v>10</v>
      </c>
      <c r="AV4055" s="4">
        <v>7</v>
      </c>
      <c r="AW4055" s="4">
        <v>2014</v>
      </c>
      <c r="AX4055" t="str">
        <f t="shared" si="1268"/>
        <v>Delay</v>
      </c>
      <c r="AY4055">
        <f t="shared" si="1269"/>
        <v>10</v>
      </c>
    </row>
    <row r="4056" spans="1:51" x14ac:dyDescent="0.2">
      <c r="A4056" s="3">
        <v>82677</v>
      </c>
      <c r="B4056" s="1" t="s">
        <v>215</v>
      </c>
      <c r="C4056" s="1" t="s">
        <v>89</v>
      </c>
      <c r="D4056" s="1" t="s">
        <v>130</v>
      </c>
      <c r="E4056" s="1" t="s">
        <v>101</v>
      </c>
      <c r="F4056" s="1" t="s">
        <v>101</v>
      </c>
      <c r="G4056" s="13" t="s">
        <v>1411</v>
      </c>
      <c r="H4056" s="12">
        <v>41880</v>
      </c>
      <c r="I4056" s="12" t="s">
        <v>1205</v>
      </c>
      <c r="J4056" s="12">
        <v>41830</v>
      </c>
      <c r="K4056" s="4">
        <v>5659</v>
      </c>
      <c r="L4056" s="1" t="s">
        <v>146</v>
      </c>
      <c r="M4056" s="1" t="s">
        <v>132</v>
      </c>
      <c r="N4056" s="1" t="s">
        <v>167</v>
      </c>
      <c r="O4056" s="1" t="s">
        <v>93</v>
      </c>
      <c r="P4056">
        <v>30</v>
      </c>
      <c r="Q4056">
        <v>30196</v>
      </c>
      <c r="R4056">
        <v>96929.16</v>
      </c>
      <c r="S4056">
        <v>3.21</v>
      </c>
      <c r="T4056">
        <v>0.11</v>
      </c>
      <c r="U4056">
        <f t="shared" si="1265"/>
        <v>96929.16</v>
      </c>
      <c r="V4056">
        <f t="shared" si="1266"/>
        <v>905880</v>
      </c>
      <c r="W4056" s="1" t="s">
        <v>197</v>
      </c>
      <c r="X4056" s="1" t="s">
        <v>1236</v>
      </c>
      <c r="Y4056" s="1" t="s">
        <v>3082</v>
      </c>
      <c r="Z4056" s="3">
        <v>11943</v>
      </c>
      <c r="AA4056" s="4">
        <f t="shared" si="1270"/>
        <v>3591</v>
      </c>
      <c r="AB4056" s="4">
        <f t="shared" si="1279"/>
        <v>5558.6847748</v>
      </c>
      <c r="AC4056" s="4">
        <f t="shared" si="1280"/>
        <v>3591</v>
      </c>
      <c r="AD4056" s="4">
        <f t="shared" si="1271"/>
        <v>3591</v>
      </c>
      <c r="AE4056" s="4">
        <v>3591</v>
      </c>
      <c r="AF4056" s="4">
        <v>3591</v>
      </c>
      <c r="AG4056" s="4">
        <f>AE4056</f>
        <v>3591</v>
      </c>
      <c r="AI4056" t="e">
        <f t="shared" si="1267"/>
        <v>#N/A</v>
      </c>
      <c r="AJ4056">
        <v>5153.54</v>
      </c>
      <c r="AK4056" s="2">
        <v>5153.54</v>
      </c>
      <c r="AL4056" s="2">
        <f>AJ4056</f>
        <v>5153.54</v>
      </c>
      <c r="AM4056" s="4"/>
      <c r="AN4056" t="e">
        <f>VLOOKUP([1]!Tabelle13[[#This Row],[Vlookup this ID for freight costs]],$AL$2:$AL$6811,2,FALSE)</f>
        <v>#REF!</v>
      </c>
      <c r="AP4056">
        <v>135.88999999999999</v>
      </c>
      <c r="AQ4056">
        <v>135.88999999999999</v>
      </c>
      <c r="AR4056" s="4">
        <v>29</v>
      </c>
      <c r="AS4056" s="4">
        <v>8</v>
      </c>
      <c r="AT4056" s="4">
        <v>2014</v>
      </c>
      <c r="AU4056" s="4">
        <v>10</v>
      </c>
      <c r="AV4056" s="4">
        <v>7</v>
      </c>
      <c r="AW4056" s="4">
        <v>2014</v>
      </c>
      <c r="AX4056" t="str">
        <f t="shared" si="1268"/>
        <v>No Delay</v>
      </c>
      <c r="AY4056">
        <f t="shared" si="1269"/>
        <v>0</v>
      </c>
    </row>
    <row r="4057" spans="1:51" x14ac:dyDescent="0.2">
      <c r="A4057" s="3">
        <v>83654</v>
      </c>
      <c r="B4057" s="1" t="s">
        <v>50</v>
      </c>
      <c r="C4057" s="1" t="s">
        <v>51</v>
      </c>
      <c r="D4057" s="1" t="s">
        <v>130</v>
      </c>
      <c r="E4057" s="1" t="s">
        <v>101</v>
      </c>
      <c r="F4057" s="1" t="s">
        <v>101</v>
      </c>
      <c r="G4057" s="13" t="s">
        <v>784</v>
      </c>
      <c r="H4057" s="12">
        <v>41365</v>
      </c>
      <c r="I4057" s="12" t="s">
        <v>2098</v>
      </c>
      <c r="J4057" s="12">
        <v>41355</v>
      </c>
      <c r="K4057" s="4">
        <v>4553</v>
      </c>
      <c r="L4057" s="1" t="s">
        <v>146</v>
      </c>
      <c r="M4057" s="1" t="s">
        <v>132</v>
      </c>
      <c r="N4057" s="1" t="s">
        <v>265</v>
      </c>
      <c r="O4057" s="1" t="s">
        <v>93</v>
      </c>
      <c r="P4057">
        <v>60</v>
      </c>
      <c r="Q4057">
        <v>1820</v>
      </c>
      <c r="R4057">
        <v>4204.2</v>
      </c>
      <c r="S4057">
        <v>2.31</v>
      </c>
      <c r="T4057">
        <v>0.04</v>
      </c>
      <c r="U4057">
        <f t="shared" si="1265"/>
        <v>4204.2</v>
      </c>
      <c r="V4057">
        <f t="shared" si="1266"/>
        <v>109200</v>
      </c>
      <c r="W4057" s="1" t="s">
        <v>179</v>
      </c>
      <c r="X4057" s="1" t="s">
        <v>1236</v>
      </c>
      <c r="Y4057" s="1" t="s">
        <v>156</v>
      </c>
      <c r="Z4057" s="3">
        <v>14703</v>
      </c>
      <c r="AA4057" s="4">
        <f t="shared" si="1270"/>
        <v>3591</v>
      </c>
      <c r="AB4057" s="4">
        <f t="shared" si="1279"/>
        <v>2444.4812019999999</v>
      </c>
      <c r="AC4057" s="4">
        <f t="shared" si="1280"/>
        <v>3591</v>
      </c>
      <c r="AD4057" s="4">
        <f t="shared" si="1271"/>
        <v>1874</v>
      </c>
      <c r="AE4057" s="3" t="s">
        <v>2254</v>
      </c>
      <c r="AF4057" s="3">
        <v>3591</v>
      </c>
      <c r="AG4057" s="4">
        <f>AI4057</f>
        <v>3591</v>
      </c>
      <c r="AH4057" s="4">
        <v>83107</v>
      </c>
      <c r="AI4057">
        <f t="shared" si="1267"/>
        <v>3591</v>
      </c>
      <c r="AJ4057" t="s">
        <v>2254</v>
      </c>
      <c r="AK4057" s="2">
        <v>7733.77</v>
      </c>
      <c r="AL4057" s="2">
        <f>AN4057</f>
        <v>7733.77</v>
      </c>
      <c r="AM4057" s="4">
        <v>83107</v>
      </c>
      <c r="AN4057">
        <f>INDEX($AJ$2:$AJ$6811,MATCH(AM4057,$A$2:$A$6811,0))</f>
        <v>7733.77</v>
      </c>
      <c r="AP4057">
        <v>5.2</v>
      </c>
      <c r="AQ4057">
        <v>5.2</v>
      </c>
      <c r="AR4057" s="4">
        <v>1</v>
      </c>
      <c r="AS4057" s="4">
        <v>4</v>
      </c>
      <c r="AT4057" s="4">
        <v>2013</v>
      </c>
      <c r="AU4057" s="4">
        <v>22</v>
      </c>
      <c r="AV4057" s="4">
        <v>4</v>
      </c>
      <c r="AW4057" s="4">
        <v>2013</v>
      </c>
      <c r="AX4057" t="str">
        <f t="shared" si="1268"/>
        <v>Delay</v>
      </c>
      <c r="AY4057">
        <f t="shared" si="1269"/>
        <v>0</v>
      </c>
    </row>
    <row r="4058" spans="1:51" x14ac:dyDescent="0.2">
      <c r="A4058" s="3">
        <v>85330</v>
      </c>
      <c r="B4058" s="1" t="s">
        <v>50</v>
      </c>
      <c r="C4058" s="1" t="s">
        <v>51</v>
      </c>
      <c r="D4058" s="1" t="s">
        <v>130</v>
      </c>
      <c r="E4058" s="1" t="s">
        <v>101</v>
      </c>
      <c r="F4058" s="1" t="s">
        <v>101</v>
      </c>
      <c r="G4058" s="13" t="s">
        <v>784</v>
      </c>
      <c r="H4058" s="12">
        <v>41365</v>
      </c>
      <c r="I4058" s="12" t="s">
        <v>2098</v>
      </c>
      <c r="J4058" s="12">
        <v>41355</v>
      </c>
      <c r="K4058" s="4">
        <v>4555</v>
      </c>
      <c r="L4058" s="1" t="s">
        <v>146</v>
      </c>
      <c r="M4058" s="1" t="s">
        <v>132</v>
      </c>
      <c r="N4058" s="1" t="s">
        <v>171</v>
      </c>
      <c r="O4058" s="1" t="s">
        <v>93</v>
      </c>
      <c r="P4058">
        <v>60</v>
      </c>
      <c r="Q4058">
        <v>1458</v>
      </c>
      <c r="R4058">
        <v>2901.42</v>
      </c>
      <c r="S4058">
        <v>1.99</v>
      </c>
      <c r="T4058">
        <v>0.03</v>
      </c>
      <c r="U4058">
        <f t="shared" si="1265"/>
        <v>2901.42</v>
      </c>
      <c r="V4058">
        <f t="shared" si="1266"/>
        <v>87480</v>
      </c>
      <c r="W4058" s="1" t="s">
        <v>179</v>
      </c>
      <c r="X4058" s="1" t="s">
        <v>1236</v>
      </c>
      <c r="Y4058" s="1" t="s">
        <v>156</v>
      </c>
      <c r="Z4058" s="3">
        <v>14703</v>
      </c>
      <c r="AA4058" s="4">
        <f t="shared" si="1270"/>
        <v>3591</v>
      </c>
      <c r="AB4058" s="4">
        <f t="shared" si="1279"/>
        <v>2404.7524984000001</v>
      </c>
      <c r="AC4058" s="4">
        <f t="shared" si="1280"/>
        <v>3591</v>
      </c>
      <c r="AD4058" s="4">
        <f t="shared" si="1271"/>
        <v>1835</v>
      </c>
      <c r="AE4058" s="3" t="s">
        <v>2254</v>
      </c>
      <c r="AF4058" s="3">
        <v>3591</v>
      </c>
      <c r="AG4058" s="4">
        <f>AI4058</f>
        <v>3591</v>
      </c>
      <c r="AH4058" s="4">
        <v>83107</v>
      </c>
      <c r="AI4058">
        <f t="shared" si="1267"/>
        <v>3591</v>
      </c>
      <c r="AJ4058" t="s">
        <v>2254</v>
      </c>
      <c r="AK4058" s="2">
        <v>7733.77</v>
      </c>
      <c r="AL4058" s="2">
        <f>AN4058</f>
        <v>7733.77</v>
      </c>
      <c r="AM4058" s="4">
        <v>83107</v>
      </c>
      <c r="AN4058">
        <f>INDEX($AJ$2:$AJ$6811,MATCH(AM4058,$A$2:$A$6811,0))</f>
        <v>7733.77</v>
      </c>
      <c r="AP4058">
        <v>3.59</v>
      </c>
      <c r="AQ4058">
        <v>3.59</v>
      </c>
      <c r="AR4058" s="4">
        <v>1</v>
      </c>
      <c r="AS4058" s="4">
        <v>4</v>
      </c>
      <c r="AT4058" s="4">
        <v>2013</v>
      </c>
      <c r="AU4058" s="4">
        <v>22</v>
      </c>
      <c r="AV4058" s="4">
        <v>4</v>
      </c>
      <c r="AW4058" s="4">
        <v>2013</v>
      </c>
      <c r="AX4058" t="str">
        <f t="shared" si="1268"/>
        <v>Delay</v>
      </c>
      <c r="AY4058">
        <f t="shared" si="1269"/>
        <v>0</v>
      </c>
    </row>
    <row r="4059" spans="1:51" x14ac:dyDescent="0.2">
      <c r="A4059" s="3">
        <v>85476</v>
      </c>
      <c r="B4059" s="1" t="s">
        <v>215</v>
      </c>
      <c r="C4059" s="1" t="s">
        <v>89</v>
      </c>
      <c r="D4059" s="1" t="s">
        <v>130</v>
      </c>
      <c r="E4059" s="1" t="s">
        <v>101</v>
      </c>
      <c r="F4059" s="1" t="s">
        <v>101</v>
      </c>
      <c r="G4059" s="13" t="s">
        <v>198</v>
      </c>
      <c r="H4059" s="12">
        <v>41820</v>
      </c>
      <c r="I4059" s="12" t="s">
        <v>1205</v>
      </c>
      <c r="J4059" s="12">
        <v>41830</v>
      </c>
      <c r="K4059" s="4">
        <v>5662</v>
      </c>
      <c r="L4059" s="1" t="s">
        <v>146</v>
      </c>
      <c r="M4059" s="1" t="s">
        <v>132</v>
      </c>
      <c r="N4059" s="1" t="s">
        <v>167</v>
      </c>
      <c r="O4059" s="1" t="s">
        <v>93</v>
      </c>
      <c r="P4059">
        <v>30</v>
      </c>
      <c r="Q4059">
        <v>25000</v>
      </c>
      <c r="R4059">
        <v>83250</v>
      </c>
      <c r="S4059">
        <v>3.33</v>
      </c>
      <c r="T4059">
        <v>0.11</v>
      </c>
      <c r="U4059">
        <f t="shared" si="1265"/>
        <v>83250</v>
      </c>
      <c r="V4059">
        <f t="shared" si="1266"/>
        <v>750000</v>
      </c>
      <c r="W4059" s="1" t="s">
        <v>197</v>
      </c>
      <c r="X4059" s="1" t="s">
        <v>1236</v>
      </c>
      <c r="Y4059" s="1" t="s">
        <v>3082</v>
      </c>
      <c r="Z4059" s="3">
        <v>11943</v>
      </c>
      <c r="AA4059" s="4">
        <f t="shared" si="1270"/>
        <v>3591</v>
      </c>
      <c r="AB4059" s="4">
        <f t="shared" si="1279"/>
        <v>4988.4352060000001</v>
      </c>
      <c r="AC4059" s="4">
        <f t="shared" si="1280"/>
        <v>3591</v>
      </c>
      <c r="AD4059" s="4">
        <f t="shared" si="1271"/>
        <v>3323.3333333333335</v>
      </c>
      <c r="AE4059" s="3" t="s">
        <v>2255</v>
      </c>
      <c r="AF4059" s="3">
        <v>3591</v>
      </c>
      <c r="AG4059" s="4">
        <f>AI4059</f>
        <v>3591</v>
      </c>
      <c r="AH4059" s="4">
        <v>82676</v>
      </c>
      <c r="AI4059">
        <f t="shared" si="1267"/>
        <v>3591</v>
      </c>
      <c r="AJ4059" t="s">
        <v>2255</v>
      </c>
      <c r="AK4059" s="2">
        <v>21593.88</v>
      </c>
      <c r="AL4059" s="2">
        <f>AN4059</f>
        <v>21593.88</v>
      </c>
      <c r="AM4059" s="4">
        <v>82676</v>
      </c>
      <c r="AN4059">
        <f>INDEX($AJ$2:$AJ$6811,MATCH(AM4059,$A$2:$A$6811,0))</f>
        <v>21593.88</v>
      </c>
      <c r="AP4059">
        <v>116.72</v>
      </c>
      <c r="AQ4059">
        <v>116.72</v>
      </c>
      <c r="AR4059" s="4">
        <v>30</v>
      </c>
      <c r="AS4059" s="4">
        <v>6</v>
      </c>
      <c r="AT4059" s="4">
        <v>2014</v>
      </c>
      <c r="AU4059" s="4">
        <v>10</v>
      </c>
      <c r="AV4059" s="4">
        <v>7</v>
      </c>
      <c r="AW4059" s="4">
        <v>2014</v>
      </c>
      <c r="AX4059" t="str">
        <f t="shared" si="1268"/>
        <v>Delay</v>
      </c>
      <c r="AY4059">
        <f t="shared" si="1269"/>
        <v>10</v>
      </c>
    </row>
    <row r="4060" spans="1:51" x14ac:dyDescent="0.2">
      <c r="A4060" s="3">
        <v>83107</v>
      </c>
      <c r="B4060" s="1" t="s">
        <v>50</v>
      </c>
      <c r="C4060" s="1" t="s">
        <v>51</v>
      </c>
      <c r="D4060" s="1" t="s">
        <v>130</v>
      </c>
      <c r="E4060" s="1" t="s">
        <v>101</v>
      </c>
      <c r="F4060" s="1" t="s">
        <v>101</v>
      </c>
      <c r="G4060" s="13" t="s">
        <v>784</v>
      </c>
      <c r="H4060" s="12">
        <v>41365</v>
      </c>
      <c r="I4060" s="12" t="s">
        <v>2098</v>
      </c>
      <c r="J4060" s="12">
        <v>41355</v>
      </c>
      <c r="K4060" s="4">
        <v>4551</v>
      </c>
      <c r="L4060" s="1" t="s">
        <v>146</v>
      </c>
      <c r="M4060" s="1" t="s">
        <v>132</v>
      </c>
      <c r="N4060" s="1" t="s">
        <v>275</v>
      </c>
      <c r="O4060" s="1" t="s">
        <v>93</v>
      </c>
      <c r="P4060">
        <v>60</v>
      </c>
      <c r="Q4060">
        <v>39096</v>
      </c>
      <c r="R4060">
        <v>284227.92</v>
      </c>
      <c r="S4060">
        <v>7.27</v>
      </c>
      <c r="T4060">
        <v>0.12</v>
      </c>
      <c r="U4060">
        <f t="shared" si="1265"/>
        <v>284227.92</v>
      </c>
      <c r="V4060">
        <f t="shared" si="1266"/>
        <v>2345760</v>
      </c>
      <c r="W4060" s="1" t="s">
        <v>155</v>
      </c>
      <c r="X4060" s="1" t="s">
        <v>1236</v>
      </c>
      <c r="Y4060" s="1" t="s">
        <v>156</v>
      </c>
      <c r="Z4060" s="3">
        <v>14703</v>
      </c>
      <c r="AA4060" s="4">
        <f t="shared" si="1270"/>
        <v>3591</v>
      </c>
      <c r="AB4060" s="4">
        <f t="shared" si="1279"/>
        <v>6535.4401947999995</v>
      </c>
      <c r="AC4060" s="4">
        <f t="shared" si="1280"/>
        <v>3591</v>
      </c>
      <c r="AD4060" s="4">
        <f t="shared" si="1271"/>
        <v>3591</v>
      </c>
      <c r="AE4060" s="4">
        <v>3591</v>
      </c>
      <c r="AF4060" s="4">
        <v>3591</v>
      </c>
      <c r="AG4060" s="4">
        <f>AE4060</f>
        <v>3591</v>
      </c>
      <c r="AI4060" t="e">
        <f t="shared" si="1267"/>
        <v>#N/A</v>
      </c>
      <c r="AJ4060">
        <v>7733.77</v>
      </c>
      <c r="AK4060" s="2">
        <v>7733.77</v>
      </c>
      <c r="AL4060" s="2">
        <f>AJ4060</f>
        <v>7733.77</v>
      </c>
      <c r="AM4060" s="4"/>
      <c r="AN4060" t="e">
        <f>VLOOKUP([1]!Tabelle13[[#This Row],[Vlookup this ID for freight costs]],$AL$2:$AL$6811,2,FALSE)</f>
        <v>#REF!</v>
      </c>
      <c r="AP4060">
        <v>351.59</v>
      </c>
      <c r="AQ4060">
        <v>351.59</v>
      </c>
      <c r="AR4060" s="4">
        <v>1</v>
      </c>
      <c r="AS4060" s="4">
        <v>4</v>
      </c>
      <c r="AT4060" s="4">
        <v>2013</v>
      </c>
      <c r="AU4060" s="4">
        <v>22</v>
      </c>
      <c r="AV4060" s="4">
        <v>4</v>
      </c>
      <c r="AW4060" s="4">
        <v>2013</v>
      </c>
      <c r="AX4060" t="str">
        <f t="shared" si="1268"/>
        <v>Delay</v>
      </c>
      <c r="AY4060">
        <f t="shared" si="1269"/>
        <v>0</v>
      </c>
    </row>
    <row r="4061" spans="1:51" x14ac:dyDescent="0.2">
      <c r="A4061" s="3">
        <v>86213</v>
      </c>
      <c r="B4061" s="1" t="s">
        <v>368</v>
      </c>
      <c r="C4061" s="1" t="s">
        <v>73</v>
      </c>
      <c r="D4061" s="1" t="s">
        <v>130</v>
      </c>
      <c r="E4061" s="1" t="s">
        <v>101</v>
      </c>
      <c r="F4061" s="1" t="s">
        <v>101</v>
      </c>
      <c r="G4061" s="13" t="s">
        <v>2071</v>
      </c>
      <c r="H4061" s="12">
        <v>42247</v>
      </c>
      <c r="I4061" s="12" t="s">
        <v>721</v>
      </c>
      <c r="J4061" s="12">
        <v>42227</v>
      </c>
      <c r="K4061" s="4">
        <v>6735</v>
      </c>
      <c r="L4061" s="1" t="s">
        <v>146</v>
      </c>
      <c r="M4061" s="1" t="s">
        <v>132</v>
      </c>
      <c r="N4061" s="1" t="s">
        <v>536</v>
      </c>
      <c r="O4061" s="1" t="s">
        <v>93</v>
      </c>
      <c r="P4061">
        <v>60</v>
      </c>
      <c r="Q4061">
        <v>17660</v>
      </c>
      <c r="R4061">
        <v>35143.4</v>
      </c>
      <c r="S4061">
        <v>1.99</v>
      </c>
      <c r="T4061">
        <v>0.03</v>
      </c>
      <c r="U4061">
        <f t="shared" si="1265"/>
        <v>35143.4</v>
      </c>
      <c r="V4061">
        <f t="shared" si="1266"/>
        <v>1059600</v>
      </c>
      <c r="W4061" s="1" t="s">
        <v>204</v>
      </c>
      <c r="X4061" s="1" t="s">
        <v>1236</v>
      </c>
      <c r="Y4061" s="1" t="s">
        <v>205</v>
      </c>
      <c r="Z4061" s="3">
        <v>15015</v>
      </c>
      <c r="AA4061" s="4">
        <f t="shared" si="1270"/>
        <v>3595</v>
      </c>
      <c r="AB4061" s="4">
        <f t="shared" si="1279"/>
        <v>4182.8863540000002</v>
      </c>
      <c r="AC4061" s="4">
        <f t="shared" si="1280"/>
        <v>3595</v>
      </c>
      <c r="AD4061" s="4">
        <f t="shared" si="1271"/>
        <v>3595</v>
      </c>
      <c r="AE4061" s="4">
        <v>3595</v>
      </c>
      <c r="AF4061" s="4">
        <v>3595</v>
      </c>
      <c r="AG4061" s="4">
        <f>AE4061</f>
        <v>3595</v>
      </c>
      <c r="AI4061" t="e">
        <f t="shared" si="1267"/>
        <v>#N/A</v>
      </c>
      <c r="AJ4061" t="s">
        <v>81</v>
      </c>
      <c r="AK4061" s="2"/>
      <c r="AL4061" s="2" t="str">
        <f>AJ4061</f>
        <v>Freight Included in Commodity Cost</v>
      </c>
      <c r="AM4061" s="4"/>
      <c r="AN4061" t="e">
        <f>VLOOKUP([1]!Tabelle13[[#This Row],[Vlookup this ID for freight costs]],$AL$2:$AL$6811,2,FALSE)</f>
        <v>#REF!</v>
      </c>
      <c r="AP4061">
        <v>41.36</v>
      </c>
      <c r="AQ4061">
        <v>41.36</v>
      </c>
      <c r="AR4061" s="4">
        <v>31</v>
      </c>
      <c r="AS4061" s="4">
        <v>8</v>
      </c>
      <c r="AT4061" s="4">
        <v>2015</v>
      </c>
      <c r="AU4061" s="4">
        <v>11</v>
      </c>
      <c r="AV4061" s="4">
        <v>8</v>
      </c>
      <c r="AW4061" s="4">
        <v>2015</v>
      </c>
      <c r="AX4061" t="str">
        <f t="shared" si="1268"/>
        <v>No Delay</v>
      </c>
      <c r="AY4061">
        <f t="shared" si="1269"/>
        <v>0</v>
      </c>
    </row>
    <row r="4062" spans="1:51" x14ac:dyDescent="0.2">
      <c r="A4062" s="3">
        <v>11356</v>
      </c>
      <c r="B4062" s="1" t="s">
        <v>119</v>
      </c>
      <c r="C4062" s="1" t="s">
        <v>114</v>
      </c>
      <c r="D4062" s="1" t="s">
        <v>130</v>
      </c>
      <c r="E4062" s="1" t="s">
        <v>101</v>
      </c>
      <c r="F4062" s="1" t="s">
        <v>101</v>
      </c>
      <c r="G4062" s="13" t="s">
        <v>1869</v>
      </c>
      <c r="H4062" s="12">
        <v>40099</v>
      </c>
      <c r="I4062" s="12" t="s">
        <v>1869</v>
      </c>
      <c r="J4062" s="12">
        <v>40099</v>
      </c>
      <c r="K4062" s="4">
        <v>1896</v>
      </c>
      <c r="L4062" s="1" t="s">
        <v>146</v>
      </c>
      <c r="M4062" s="1" t="s">
        <v>132</v>
      </c>
      <c r="N4062" s="1" t="s">
        <v>275</v>
      </c>
      <c r="O4062" s="1" t="s">
        <v>93</v>
      </c>
      <c r="P4062">
        <v>60</v>
      </c>
      <c r="Q4062">
        <v>40000</v>
      </c>
      <c r="R4062">
        <v>350400</v>
      </c>
      <c r="S4062">
        <v>8.76</v>
      </c>
      <c r="T4062">
        <v>0.15</v>
      </c>
      <c r="U4062">
        <f t="shared" si="1265"/>
        <v>350400</v>
      </c>
      <c r="V4062">
        <f t="shared" si="1266"/>
        <v>2400000</v>
      </c>
      <c r="W4062" s="1" t="s">
        <v>155</v>
      </c>
      <c r="X4062" s="1" t="s">
        <v>1236</v>
      </c>
      <c r="Y4062" s="1" t="s">
        <v>156</v>
      </c>
      <c r="Z4062" s="3">
        <v>14240</v>
      </c>
      <c r="AA4062" s="4">
        <f t="shared" si="1270"/>
        <v>3626</v>
      </c>
      <c r="AB4062" s="4">
        <f t="shared" si="1279"/>
        <v>6634.6522060000007</v>
      </c>
      <c r="AC4062" s="4">
        <f t="shared" si="1280"/>
        <v>3626</v>
      </c>
      <c r="AD4062" s="4">
        <f t="shared" si="1271"/>
        <v>5477.1838480999995</v>
      </c>
      <c r="AE4062" s="4">
        <v>3626</v>
      </c>
      <c r="AF4062" s="4">
        <v>3626</v>
      </c>
      <c r="AG4062" s="4">
        <f>AE4062</f>
        <v>3626</v>
      </c>
      <c r="AH4062" s="4">
        <v>82756</v>
      </c>
      <c r="AI4062">
        <f t="shared" si="1267"/>
        <v>10413</v>
      </c>
      <c r="AJ4062">
        <v>4997.47</v>
      </c>
      <c r="AK4062" s="2">
        <v>4997.47</v>
      </c>
      <c r="AL4062" s="2">
        <f>AJ4062</f>
        <v>4997.47</v>
      </c>
      <c r="AM4062" s="4"/>
      <c r="AN4062" t="e">
        <f>VLOOKUP([1]!Tabelle13[[#This Row],[Vlookup this ID for freight costs]],$AL$2:$AL$6811,2,FALSE)</f>
        <v>#REF!</v>
      </c>
      <c r="AP4062">
        <v>686.78</v>
      </c>
      <c r="AQ4062">
        <v>686.78</v>
      </c>
      <c r="AR4062" s="4">
        <v>13</v>
      </c>
      <c r="AS4062" s="4">
        <v>10</v>
      </c>
      <c r="AT4062" s="4">
        <v>2009</v>
      </c>
      <c r="AU4062" s="4">
        <v>13</v>
      </c>
      <c r="AV4062" s="4">
        <v>10</v>
      </c>
      <c r="AW4062" s="4">
        <v>2009</v>
      </c>
      <c r="AX4062" t="str">
        <f t="shared" si="1268"/>
        <v>No Delay</v>
      </c>
      <c r="AY4062">
        <f t="shared" si="1269"/>
        <v>0</v>
      </c>
    </row>
    <row r="4063" spans="1:51" x14ac:dyDescent="0.2">
      <c r="A4063" s="3">
        <v>82933</v>
      </c>
      <c r="B4063" s="1" t="s">
        <v>215</v>
      </c>
      <c r="C4063" s="1" t="s">
        <v>89</v>
      </c>
      <c r="D4063" s="1" t="s">
        <v>130</v>
      </c>
      <c r="E4063" s="1" t="s">
        <v>53</v>
      </c>
      <c r="F4063" s="1" t="s">
        <v>53</v>
      </c>
      <c r="G4063" s="13" t="s">
        <v>1684</v>
      </c>
      <c r="H4063" s="12">
        <v>40574</v>
      </c>
      <c r="I4063" s="12" t="s">
        <v>1469</v>
      </c>
      <c r="J4063" s="12">
        <v>40596</v>
      </c>
      <c r="K4063" s="4">
        <v>3018</v>
      </c>
      <c r="L4063" s="1" t="s">
        <v>146</v>
      </c>
      <c r="M4063" s="1" t="s">
        <v>132</v>
      </c>
      <c r="N4063" s="1" t="s">
        <v>302</v>
      </c>
      <c r="O4063" s="1" t="s">
        <v>93</v>
      </c>
      <c r="P4063">
        <v>30</v>
      </c>
      <c r="Q4063">
        <v>4480</v>
      </c>
      <c r="R4063">
        <v>29433.599999999999</v>
      </c>
      <c r="S4063">
        <v>6.57</v>
      </c>
      <c r="T4063">
        <v>0.22</v>
      </c>
      <c r="U4063">
        <f t="shared" si="1265"/>
        <v>29433.600000000002</v>
      </c>
      <c r="V4063">
        <f t="shared" si="1266"/>
        <v>134400</v>
      </c>
      <c r="W4063" s="1" t="s">
        <v>155</v>
      </c>
      <c r="X4063" s="1" t="s">
        <v>1236</v>
      </c>
      <c r="Y4063" s="1" t="s">
        <v>156</v>
      </c>
      <c r="Z4063" s="3">
        <v>9211</v>
      </c>
      <c r="AA4063" s="4">
        <f t="shared" si="1270"/>
        <v>3629</v>
      </c>
      <c r="AB4063" s="4">
        <f t="shared" si="1279"/>
        <v>2736.4103500000001</v>
      </c>
      <c r="AC4063" s="4">
        <f t="shared" si="1280"/>
        <v>3629</v>
      </c>
      <c r="AD4063" s="4">
        <f t="shared" si="1271"/>
        <v>1902</v>
      </c>
      <c r="AE4063" s="4">
        <v>3629</v>
      </c>
      <c r="AF4063" s="4">
        <v>3629</v>
      </c>
      <c r="AG4063" s="4">
        <f>AE4063</f>
        <v>3629</v>
      </c>
      <c r="AI4063" t="e">
        <f t="shared" si="1267"/>
        <v>#N/A</v>
      </c>
      <c r="AJ4063">
        <v>8758.3700000000008</v>
      </c>
      <c r="AK4063" s="2">
        <v>8758.3700000000008</v>
      </c>
      <c r="AL4063" s="2">
        <f>AJ4063</f>
        <v>8758.3700000000008</v>
      </c>
      <c r="AM4063" s="4"/>
      <c r="AN4063" t="e">
        <f>VLOOKUP([1]!Tabelle13[[#This Row],[Vlookup this ID for freight costs]],$AL$2:$AL$6811,2,FALSE)</f>
        <v>#REF!</v>
      </c>
      <c r="AP4063">
        <v>63.46</v>
      </c>
      <c r="AQ4063">
        <v>63.46</v>
      </c>
      <c r="AR4063" s="4">
        <v>31</v>
      </c>
      <c r="AS4063" s="4">
        <v>1</v>
      </c>
      <c r="AT4063" s="4">
        <v>2011</v>
      </c>
      <c r="AU4063" s="4">
        <v>22</v>
      </c>
      <c r="AV4063" s="4">
        <v>2</v>
      </c>
      <c r="AW4063" s="4">
        <v>2011</v>
      </c>
      <c r="AX4063" t="str">
        <f t="shared" si="1268"/>
        <v>Delay</v>
      </c>
      <c r="AY4063">
        <f t="shared" si="1269"/>
        <v>22</v>
      </c>
    </row>
    <row r="4064" spans="1:51" x14ac:dyDescent="0.2">
      <c r="A4064" s="3">
        <v>84059</v>
      </c>
      <c r="B4064" s="1" t="s">
        <v>215</v>
      </c>
      <c r="C4064" s="1" t="s">
        <v>89</v>
      </c>
      <c r="D4064" s="1" t="s">
        <v>130</v>
      </c>
      <c r="E4064" s="1" t="s">
        <v>53</v>
      </c>
      <c r="F4064" s="1" t="s">
        <v>53</v>
      </c>
      <c r="G4064" s="13" t="s">
        <v>1684</v>
      </c>
      <c r="H4064" s="12">
        <v>40574</v>
      </c>
      <c r="I4064" s="12" t="s">
        <v>1469</v>
      </c>
      <c r="J4064" s="12">
        <v>40596</v>
      </c>
      <c r="K4064" s="4">
        <v>3023</v>
      </c>
      <c r="L4064" s="1" t="s">
        <v>146</v>
      </c>
      <c r="M4064" s="1" t="s">
        <v>132</v>
      </c>
      <c r="N4064" s="1" t="s">
        <v>1688</v>
      </c>
      <c r="O4064" s="1" t="s">
        <v>93</v>
      </c>
      <c r="P4064">
        <v>240</v>
      </c>
      <c r="Q4064">
        <v>3660</v>
      </c>
      <c r="R4064">
        <v>6771</v>
      </c>
      <c r="S4064">
        <v>1.85</v>
      </c>
      <c r="T4064">
        <v>0.01</v>
      </c>
      <c r="U4064">
        <f t="shared" si="1265"/>
        <v>6771</v>
      </c>
      <c r="V4064">
        <f t="shared" si="1266"/>
        <v>878400</v>
      </c>
      <c r="W4064" s="1" t="s">
        <v>155</v>
      </c>
      <c r="X4064" s="1" t="s">
        <v>1236</v>
      </c>
      <c r="Y4064" s="1" t="s">
        <v>156</v>
      </c>
      <c r="Z4064" s="3">
        <v>9211</v>
      </c>
      <c r="AA4064" s="4">
        <f t="shared" si="1270"/>
        <v>3629</v>
      </c>
      <c r="AB4064" s="4">
        <f t="shared" si="1279"/>
        <v>2646.4171539999998</v>
      </c>
      <c r="AC4064" s="4">
        <f t="shared" si="1280"/>
        <v>3629</v>
      </c>
      <c r="AD4064" s="4">
        <f t="shared" si="1271"/>
        <v>2733.5</v>
      </c>
      <c r="AE4064" s="3" t="s">
        <v>2256</v>
      </c>
      <c r="AF4064" s="3">
        <v>3629</v>
      </c>
      <c r="AG4064" s="4">
        <f>AI4064</f>
        <v>3629</v>
      </c>
      <c r="AH4064" s="4">
        <v>82933</v>
      </c>
      <c r="AI4064">
        <f t="shared" si="1267"/>
        <v>3629</v>
      </c>
      <c r="AJ4064" t="s">
        <v>2256</v>
      </c>
      <c r="AK4064" s="2">
        <v>8758.3700000000008</v>
      </c>
      <c r="AL4064" s="2">
        <f>AN4064</f>
        <v>8758.3700000000008</v>
      </c>
      <c r="AM4064" s="4">
        <v>82933</v>
      </c>
      <c r="AN4064">
        <f>INDEX($AJ$2:$AJ$6811,MATCH(AM4064,$A$2:$A$6811,0))</f>
        <v>8758.3700000000008</v>
      </c>
      <c r="AP4064">
        <v>14.6</v>
      </c>
      <c r="AQ4064">
        <v>14.6</v>
      </c>
      <c r="AR4064" s="4">
        <v>31</v>
      </c>
      <c r="AS4064" s="4">
        <v>1</v>
      </c>
      <c r="AT4064" s="4">
        <v>2011</v>
      </c>
      <c r="AU4064" s="4">
        <v>22</v>
      </c>
      <c r="AV4064" s="4">
        <v>2</v>
      </c>
      <c r="AW4064" s="4">
        <v>2011</v>
      </c>
      <c r="AX4064" t="str">
        <f t="shared" si="1268"/>
        <v>Delay</v>
      </c>
      <c r="AY4064">
        <f t="shared" si="1269"/>
        <v>22</v>
      </c>
    </row>
    <row r="4065" spans="1:51" x14ac:dyDescent="0.2">
      <c r="A4065" s="3">
        <v>85177</v>
      </c>
      <c r="B4065" s="1" t="s">
        <v>215</v>
      </c>
      <c r="C4065" s="1" t="s">
        <v>89</v>
      </c>
      <c r="D4065" s="1" t="s">
        <v>130</v>
      </c>
      <c r="E4065" s="1" t="s">
        <v>53</v>
      </c>
      <c r="F4065" s="1" t="s">
        <v>53</v>
      </c>
      <c r="G4065" s="13" t="s">
        <v>1684</v>
      </c>
      <c r="H4065" s="12">
        <v>40574</v>
      </c>
      <c r="I4065" s="12" t="s">
        <v>1469</v>
      </c>
      <c r="J4065" s="12">
        <v>40596</v>
      </c>
      <c r="K4065" s="4">
        <v>3025</v>
      </c>
      <c r="L4065" s="1" t="s">
        <v>146</v>
      </c>
      <c r="M4065" s="1" t="s">
        <v>132</v>
      </c>
      <c r="N4065" s="1" t="s">
        <v>218</v>
      </c>
      <c r="O4065" s="1" t="s">
        <v>93</v>
      </c>
      <c r="P4065">
        <v>90</v>
      </c>
      <c r="Q4065">
        <v>492</v>
      </c>
      <c r="R4065">
        <v>4777.32</v>
      </c>
      <c r="S4065">
        <v>9.7100000000000009</v>
      </c>
      <c r="T4065">
        <v>0.11</v>
      </c>
      <c r="U4065">
        <f t="shared" si="1265"/>
        <v>4777.3200000000006</v>
      </c>
      <c r="V4065">
        <f t="shared" si="1266"/>
        <v>44280</v>
      </c>
      <c r="W4065" s="1" t="s">
        <v>155</v>
      </c>
      <c r="X4065" s="1" t="s">
        <v>1236</v>
      </c>
      <c r="Y4065" s="1" t="s">
        <v>156</v>
      </c>
      <c r="Z4065" s="3">
        <v>9211</v>
      </c>
      <c r="AA4065" s="4">
        <f t="shared" si="1270"/>
        <v>3629</v>
      </c>
      <c r="AB4065" s="4">
        <f t="shared" si="1279"/>
        <v>2298.7361236000002</v>
      </c>
      <c r="AC4065" s="4">
        <f t="shared" si="1280"/>
        <v>3629</v>
      </c>
      <c r="AD4065" s="4">
        <f t="shared" si="1271"/>
        <v>3629</v>
      </c>
      <c r="AE4065" s="3" t="s">
        <v>2256</v>
      </c>
      <c r="AF4065" s="3">
        <v>3629</v>
      </c>
      <c r="AG4065" s="4">
        <f>AI4065</f>
        <v>3629</v>
      </c>
      <c r="AH4065" s="4">
        <v>82933</v>
      </c>
      <c r="AI4065">
        <f t="shared" si="1267"/>
        <v>3629</v>
      </c>
      <c r="AJ4065" t="s">
        <v>2256</v>
      </c>
      <c r="AK4065" s="2">
        <v>8758.3700000000008</v>
      </c>
      <c r="AL4065" s="2">
        <f>AN4065</f>
        <v>8758.3700000000008</v>
      </c>
      <c r="AM4065" s="4">
        <v>82933</v>
      </c>
      <c r="AN4065">
        <f>INDEX($AJ$2:$AJ$6811,MATCH(AM4065,$A$2:$A$6811,0))</f>
        <v>8758.3700000000008</v>
      </c>
      <c r="AP4065">
        <v>10.3</v>
      </c>
      <c r="AQ4065">
        <v>10.3</v>
      </c>
      <c r="AR4065" s="4">
        <v>31</v>
      </c>
      <c r="AS4065" s="4">
        <v>1</v>
      </c>
      <c r="AT4065" s="4">
        <v>2011</v>
      </c>
      <c r="AU4065" s="4">
        <v>22</v>
      </c>
      <c r="AV4065" s="4">
        <v>2</v>
      </c>
      <c r="AW4065" s="4">
        <v>2011</v>
      </c>
      <c r="AX4065" t="str">
        <f t="shared" si="1268"/>
        <v>Delay</v>
      </c>
      <c r="AY4065">
        <f t="shared" si="1269"/>
        <v>22</v>
      </c>
    </row>
    <row r="4066" spans="1:51" x14ac:dyDescent="0.2">
      <c r="A4066" s="3">
        <v>83483</v>
      </c>
      <c r="B4066" s="1" t="s">
        <v>215</v>
      </c>
      <c r="C4066" s="1" t="s">
        <v>89</v>
      </c>
      <c r="D4066" s="1" t="s">
        <v>130</v>
      </c>
      <c r="E4066" s="1" t="s">
        <v>53</v>
      </c>
      <c r="F4066" s="1" t="s">
        <v>53</v>
      </c>
      <c r="G4066" s="13" t="s">
        <v>1684</v>
      </c>
      <c r="H4066" s="12">
        <v>40574</v>
      </c>
      <c r="I4066" s="12" t="s">
        <v>1469</v>
      </c>
      <c r="J4066" s="12">
        <v>40596</v>
      </c>
      <c r="K4066" s="4">
        <v>3022</v>
      </c>
      <c r="L4066" s="1" t="s">
        <v>146</v>
      </c>
      <c r="M4066" s="1" t="s">
        <v>132</v>
      </c>
      <c r="N4066" s="1" t="s">
        <v>275</v>
      </c>
      <c r="O4066" s="1" t="s">
        <v>93</v>
      </c>
      <c r="P4066">
        <v>60</v>
      </c>
      <c r="Q4066">
        <v>18507</v>
      </c>
      <c r="R4066">
        <v>158234.85</v>
      </c>
      <c r="S4066">
        <v>8.5500000000000007</v>
      </c>
      <c r="T4066">
        <v>0.14000000000000001</v>
      </c>
      <c r="U4066">
        <f t="shared" si="1265"/>
        <v>158234.85</v>
      </c>
      <c r="V4066">
        <f t="shared" si="1266"/>
        <v>1110420</v>
      </c>
      <c r="W4066" s="1" t="s">
        <v>155</v>
      </c>
      <c r="X4066" s="1" t="s">
        <v>1236</v>
      </c>
      <c r="Y4066" s="1" t="s">
        <v>156</v>
      </c>
      <c r="Z4066" s="3">
        <v>9211</v>
      </c>
      <c r="AA4066" s="4">
        <f t="shared" si="1270"/>
        <v>3629</v>
      </c>
      <c r="AB4066" s="4">
        <f t="shared" si="1279"/>
        <v>4275.8427406000001</v>
      </c>
      <c r="AC4066" s="4">
        <f t="shared" si="1280"/>
        <v>3629</v>
      </c>
      <c r="AD4066" s="4">
        <f t="shared" si="1271"/>
        <v>3629</v>
      </c>
      <c r="AE4066" s="3" t="s">
        <v>2256</v>
      </c>
      <c r="AF4066" s="3">
        <v>3629</v>
      </c>
      <c r="AG4066" s="4">
        <f>AI4066</f>
        <v>3629</v>
      </c>
      <c r="AH4066" s="4">
        <v>82933</v>
      </c>
      <c r="AI4066">
        <f t="shared" si="1267"/>
        <v>3629</v>
      </c>
      <c r="AJ4066" t="s">
        <v>2256</v>
      </c>
      <c r="AK4066" s="2">
        <v>8758.3700000000008</v>
      </c>
      <c r="AL4066" s="2">
        <f>AN4066</f>
        <v>8758.3700000000008</v>
      </c>
      <c r="AM4066" s="4">
        <v>82933</v>
      </c>
      <c r="AN4066">
        <f>INDEX($AJ$2:$AJ$6811,MATCH(AM4066,$A$2:$A$6811,0))</f>
        <v>8758.3700000000008</v>
      </c>
      <c r="AP4066">
        <v>341.15</v>
      </c>
      <c r="AQ4066">
        <v>341.15</v>
      </c>
      <c r="AR4066" s="4">
        <v>31</v>
      </c>
      <c r="AS4066" s="4">
        <v>1</v>
      </c>
      <c r="AT4066" s="4">
        <v>2011</v>
      </c>
      <c r="AU4066" s="4">
        <v>22</v>
      </c>
      <c r="AV4066" s="4">
        <v>2</v>
      </c>
      <c r="AW4066" s="4">
        <v>2011</v>
      </c>
      <c r="AX4066" t="str">
        <f t="shared" si="1268"/>
        <v>Delay</v>
      </c>
      <c r="AY4066">
        <f t="shared" si="1269"/>
        <v>22</v>
      </c>
    </row>
    <row r="4067" spans="1:51" x14ac:dyDescent="0.2">
      <c r="A4067" s="3">
        <v>83694</v>
      </c>
      <c r="B4067" s="1" t="s">
        <v>140</v>
      </c>
      <c r="C4067" s="1" t="s">
        <v>99</v>
      </c>
      <c r="D4067" s="1" t="s">
        <v>130</v>
      </c>
      <c r="E4067" s="1" t="s">
        <v>53</v>
      </c>
      <c r="F4067" s="1" t="s">
        <v>53</v>
      </c>
      <c r="G4067" s="13" t="s">
        <v>793</v>
      </c>
      <c r="H4067" s="12">
        <v>41425</v>
      </c>
      <c r="I4067" s="12" t="s">
        <v>1446</v>
      </c>
      <c r="J4067" s="12">
        <v>41443</v>
      </c>
      <c r="K4067" s="4">
        <v>4773</v>
      </c>
      <c r="L4067" s="1" t="s">
        <v>146</v>
      </c>
      <c r="M4067" s="1" t="s">
        <v>132</v>
      </c>
      <c r="N4067" s="1" t="s">
        <v>292</v>
      </c>
      <c r="O4067" s="1" t="s">
        <v>93</v>
      </c>
      <c r="P4067">
        <v>30</v>
      </c>
      <c r="Q4067">
        <v>30598</v>
      </c>
      <c r="R4067">
        <v>396550.08</v>
      </c>
      <c r="S4067">
        <v>12.96</v>
      </c>
      <c r="T4067">
        <v>0.43</v>
      </c>
      <c r="U4067">
        <f t="shared" si="1265"/>
        <v>396550.08</v>
      </c>
      <c r="V4067">
        <f t="shared" si="1266"/>
        <v>917940</v>
      </c>
      <c r="W4067" s="1" t="s">
        <v>204</v>
      </c>
      <c r="X4067" s="1" t="s">
        <v>1236</v>
      </c>
      <c r="Y4067" s="1" t="s">
        <v>205</v>
      </c>
      <c r="Z4067" s="3">
        <v>5055</v>
      </c>
      <c r="AA4067" s="4">
        <f t="shared" si="1270"/>
        <v>3637</v>
      </c>
      <c r="AB4067" s="4">
        <f t="shared" si="1279"/>
        <v>5602.8033904000004</v>
      </c>
      <c r="AC4067" s="4">
        <f t="shared" si="1280"/>
        <v>3637</v>
      </c>
      <c r="AD4067" s="4">
        <f t="shared" si="1271"/>
        <v>2714.5</v>
      </c>
      <c r="AE4067" s="4">
        <v>3637</v>
      </c>
      <c r="AF4067" s="4">
        <v>3637</v>
      </c>
      <c r="AG4067" s="4">
        <f>AE4067</f>
        <v>3637</v>
      </c>
      <c r="AI4067" t="e">
        <f t="shared" si="1267"/>
        <v>#N/A</v>
      </c>
      <c r="AJ4067">
        <v>22904.02</v>
      </c>
      <c r="AK4067" s="2">
        <v>22904.02</v>
      </c>
      <c r="AL4067" s="2">
        <f>AJ4067</f>
        <v>22904.02</v>
      </c>
      <c r="AM4067" s="4"/>
      <c r="AN4067" t="e">
        <f>VLOOKUP([1]!Tabelle13[[#This Row],[Vlookup this ID for freight costs]],$AL$2:$AL$6811,2,FALSE)</f>
        <v>#REF!</v>
      </c>
      <c r="AP4067">
        <v>490.53</v>
      </c>
      <c r="AQ4067">
        <v>490.53</v>
      </c>
      <c r="AR4067" s="4">
        <v>31</v>
      </c>
      <c r="AS4067" s="4">
        <v>5</v>
      </c>
      <c r="AT4067" s="4">
        <v>2013</v>
      </c>
      <c r="AU4067" s="4">
        <v>18</v>
      </c>
      <c r="AV4067" s="4">
        <v>6</v>
      </c>
      <c r="AW4067" s="4">
        <v>2013</v>
      </c>
      <c r="AX4067" t="str">
        <f t="shared" si="1268"/>
        <v>Delay</v>
      </c>
      <c r="AY4067">
        <f t="shared" si="1269"/>
        <v>18</v>
      </c>
    </row>
    <row r="4068" spans="1:51" x14ac:dyDescent="0.2">
      <c r="A4068" s="3">
        <v>86386</v>
      </c>
      <c r="B4068" s="1" t="s">
        <v>172</v>
      </c>
      <c r="C4068" s="1" t="s">
        <v>114</v>
      </c>
      <c r="D4068" s="1" t="s">
        <v>130</v>
      </c>
      <c r="E4068" s="1" t="s">
        <v>53</v>
      </c>
      <c r="F4068" s="1" t="s">
        <v>53</v>
      </c>
      <c r="G4068" s="13" t="s">
        <v>301</v>
      </c>
      <c r="H4068" s="12">
        <v>40674</v>
      </c>
      <c r="I4068" s="12" t="s">
        <v>323</v>
      </c>
      <c r="J4068" s="12">
        <v>40707</v>
      </c>
      <c r="K4068" s="4">
        <v>3258</v>
      </c>
      <c r="L4068" s="1" t="s">
        <v>146</v>
      </c>
      <c r="M4068" s="1" t="s">
        <v>132</v>
      </c>
      <c r="N4068" s="1" t="s">
        <v>527</v>
      </c>
      <c r="O4068" s="1" t="s">
        <v>93</v>
      </c>
      <c r="P4068">
        <v>240</v>
      </c>
      <c r="Q4068">
        <v>10000</v>
      </c>
      <c r="R4068">
        <v>18000</v>
      </c>
      <c r="S4068">
        <v>1.8</v>
      </c>
      <c r="T4068">
        <v>0.01</v>
      </c>
      <c r="U4068">
        <f t="shared" si="1265"/>
        <v>18000</v>
      </c>
      <c r="V4068">
        <f t="shared" si="1266"/>
        <v>2400000</v>
      </c>
      <c r="W4068" s="1" t="s">
        <v>155</v>
      </c>
      <c r="X4068" s="1" t="s">
        <v>1236</v>
      </c>
      <c r="Y4068" s="1" t="s">
        <v>156</v>
      </c>
      <c r="Z4068" s="3">
        <v>6648</v>
      </c>
      <c r="AA4068" s="4">
        <f t="shared" si="1270"/>
        <v>3637</v>
      </c>
      <c r="AB4068" s="4">
        <f t="shared" si="1279"/>
        <v>3342.218206</v>
      </c>
      <c r="AC4068" s="4">
        <f t="shared" si="1280"/>
        <v>3637</v>
      </c>
      <c r="AD4068" s="4">
        <f t="shared" si="1271"/>
        <v>5477.1838480999995</v>
      </c>
      <c r="AE4068" s="4">
        <v>3637</v>
      </c>
      <c r="AF4068" s="4">
        <v>3637</v>
      </c>
      <c r="AG4068" s="4">
        <f>AE4068</f>
        <v>3637</v>
      </c>
      <c r="AI4068" t="e">
        <f t="shared" si="1267"/>
        <v>#N/A</v>
      </c>
      <c r="AJ4068">
        <v>9499.4599999999991</v>
      </c>
      <c r="AK4068" s="2">
        <v>9499.4599999999991</v>
      </c>
      <c r="AL4068" s="2">
        <f>AJ4068</f>
        <v>9499.4599999999991</v>
      </c>
      <c r="AM4068" s="4"/>
      <c r="AN4068" t="e">
        <f>VLOOKUP([1]!Tabelle13[[#This Row],[Vlookup this ID for freight costs]],$AL$2:$AL$6811,2,FALSE)</f>
        <v>#REF!</v>
      </c>
      <c r="AP4068">
        <v>29.7</v>
      </c>
      <c r="AQ4068">
        <v>29.7</v>
      </c>
      <c r="AR4068" s="4">
        <v>11</v>
      </c>
      <c r="AS4068" s="4">
        <v>5</v>
      </c>
      <c r="AT4068" s="4">
        <v>2011</v>
      </c>
      <c r="AU4068" s="4">
        <v>13</v>
      </c>
      <c r="AV4068" s="4">
        <v>6</v>
      </c>
      <c r="AW4068" s="4">
        <v>2011</v>
      </c>
      <c r="AX4068" t="str">
        <f t="shared" si="1268"/>
        <v>Delay</v>
      </c>
      <c r="AY4068">
        <f t="shared" si="1269"/>
        <v>33</v>
      </c>
    </row>
    <row r="4069" spans="1:51" x14ac:dyDescent="0.2">
      <c r="A4069" s="3">
        <v>84108</v>
      </c>
      <c r="B4069" s="1" t="s">
        <v>50</v>
      </c>
      <c r="C4069" s="1" t="s">
        <v>51</v>
      </c>
      <c r="D4069" s="1" t="s">
        <v>130</v>
      </c>
      <c r="E4069" s="1" t="s">
        <v>101</v>
      </c>
      <c r="F4069" s="1" t="s">
        <v>101</v>
      </c>
      <c r="G4069" s="13" t="s">
        <v>55</v>
      </c>
      <c r="H4069" s="12">
        <v>40877</v>
      </c>
      <c r="I4069" s="12" t="s">
        <v>55</v>
      </c>
      <c r="J4069" s="12">
        <v>40877</v>
      </c>
      <c r="K4069" s="4">
        <v>3605</v>
      </c>
      <c r="L4069" s="1" t="s">
        <v>146</v>
      </c>
      <c r="M4069" s="1" t="s">
        <v>132</v>
      </c>
      <c r="N4069" s="1" t="s">
        <v>742</v>
      </c>
      <c r="O4069" s="1" t="s">
        <v>93</v>
      </c>
      <c r="P4069">
        <v>240</v>
      </c>
      <c r="Q4069">
        <v>9400</v>
      </c>
      <c r="R4069">
        <v>18988</v>
      </c>
      <c r="S4069">
        <v>2.02</v>
      </c>
      <c r="T4069">
        <v>0.01</v>
      </c>
      <c r="U4069">
        <f t="shared" si="1265"/>
        <v>18988</v>
      </c>
      <c r="V4069">
        <f t="shared" si="1266"/>
        <v>2256000</v>
      </c>
      <c r="W4069" s="1" t="s">
        <v>155</v>
      </c>
      <c r="X4069" s="1" t="s">
        <v>1236</v>
      </c>
      <c r="Y4069" s="1" t="s">
        <v>156</v>
      </c>
      <c r="Z4069" s="3">
        <v>14703</v>
      </c>
      <c r="AA4069" s="4">
        <f t="shared" si="1270"/>
        <v>3642</v>
      </c>
      <c r="AB4069" s="4">
        <f t="shared" si="1279"/>
        <v>3276.369526</v>
      </c>
      <c r="AC4069" s="4">
        <f t="shared" si="1280"/>
        <v>3642</v>
      </c>
      <c r="AD4069" s="4">
        <f t="shared" si="1271"/>
        <v>3642</v>
      </c>
      <c r="AE4069" s="4">
        <v>3642</v>
      </c>
      <c r="AF4069" s="4">
        <v>3642</v>
      </c>
      <c r="AG4069" s="4">
        <f>AE4069</f>
        <v>3642</v>
      </c>
      <c r="AI4069" t="e">
        <f t="shared" si="1267"/>
        <v>#N/A</v>
      </c>
      <c r="AJ4069">
        <v>5678.14</v>
      </c>
      <c r="AK4069" s="2">
        <v>5678.14</v>
      </c>
      <c r="AL4069" s="2">
        <f>AJ4069</f>
        <v>5678.14</v>
      </c>
      <c r="AM4069" s="4"/>
      <c r="AN4069" t="e">
        <f>VLOOKUP([1]!Tabelle13[[#This Row],[Vlookup this ID for freight costs]],$AL$2:$AL$6811,2,FALSE)</f>
        <v>#REF!</v>
      </c>
      <c r="AP4069">
        <v>31.33</v>
      </c>
      <c r="AQ4069">
        <v>31.33</v>
      </c>
      <c r="AR4069" s="4">
        <v>30</v>
      </c>
      <c r="AS4069" s="4">
        <v>11</v>
      </c>
      <c r="AT4069" s="4">
        <v>2011</v>
      </c>
      <c r="AU4069" s="4">
        <v>30</v>
      </c>
      <c r="AV4069" s="4">
        <v>11</v>
      </c>
      <c r="AW4069" s="4">
        <v>2011</v>
      </c>
      <c r="AX4069" t="str">
        <f t="shared" si="1268"/>
        <v>No Delay</v>
      </c>
      <c r="AY4069">
        <f t="shared" si="1269"/>
        <v>0</v>
      </c>
    </row>
    <row r="4070" spans="1:51" x14ac:dyDescent="0.2">
      <c r="A4070" s="3">
        <v>83162</v>
      </c>
      <c r="B4070" s="1" t="s">
        <v>215</v>
      </c>
      <c r="C4070" s="1" t="s">
        <v>89</v>
      </c>
      <c r="D4070" s="1" t="s">
        <v>130</v>
      </c>
      <c r="E4070" s="1" t="s">
        <v>101</v>
      </c>
      <c r="F4070" s="1" t="s">
        <v>101</v>
      </c>
      <c r="G4070" s="13" t="s">
        <v>428</v>
      </c>
      <c r="H4070" s="12">
        <v>41547</v>
      </c>
      <c r="I4070" s="12" t="s">
        <v>540</v>
      </c>
      <c r="J4070" s="12">
        <v>41537</v>
      </c>
      <c r="K4070" s="4">
        <v>4938</v>
      </c>
      <c r="L4070" s="1" t="s">
        <v>146</v>
      </c>
      <c r="M4070" s="1" t="s">
        <v>132</v>
      </c>
      <c r="N4070" s="1" t="s">
        <v>275</v>
      </c>
      <c r="O4070" s="1" t="s">
        <v>93</v>
      </c>
      <c r="P4070">
        <v>60</v>
      </c>
      <c r="Q4070">
        <v>3922</v>
      </c>
      <c r="R4070">
        <v>28512.94</v>
      </c>
      <c r="S4070">
        <v>7.27</v>
      </c>
      <c r="T4070">
        <v>0.12</v>
      </c>
      <c r="U4070">
        <f t="shared" si="1265"/>
        <v>28512.94</v>
      </c>
      <c r="V4070">
        <f t="shared" si="1266"/>
        <v>235320</v>
      </c>
      <c r="W4070" s="1" t="s">
        <v>179</v>
      </c>
      <c r="X4070" s="1" t="s">
        <v>1236</v>
      </c>
      <c r="Y4070" s="1" t="s">
        <v>156</v>
      </c>
      <c r="Z4070" s="3">
        <v>13090</v>
      </c>
      <c r="AA4070" s="4">
        <f t="shared" si="1270"/>
        <v>3653</v>
      </c>
      <c r="AB4070" s="4">
        <f t="shared" si="1279"/>
        <v>2675.1710776</v>
      </c>
      <c r="AC4070" s="4">
        <f t="shared" si="1280"/>
        <v>3653</v>
      </c>
      <c r="AD4070" s="4">
        <f t="shared" si="1271"/>
        <v>3020.7961850000002</v>
      </c>
      <c r="AE4070" s="3" t="s">
        <v>2257</v>
      </c>
      <c r="AF4070" s="3">
        <v>3653</v>
      </c>
      <c r="AG4070" s="4">
        <f>AI4070</f>
        <v>3653</v>
      </c>
      <c r="AH4070" s="4">
        <v>82602</v>
      </c>
      <c r="AI4070">
        <f t="shared" si="1267"/>
        <v>3653</v>
      </c>
      <c r="AJ4070" t="s">
        <v>2257</v>
      </c>
      <c r="AK4070" s="2">
        <v>15614.89</v>
      </c>
      <c r="AL4070" s="2">
        <f>AN4070</f>
        <v>15614.89</v>
      </c>
      <c r="AM4070" s="4">
        <v>82602</v>
      </c>
      <c r="AN4070">
        <f>INDEX($AJ$2:$AJ$6811,MATCH(AM4070,$A$2:$A$6811,0))</f>
        <v>15614.89</v>
      </c>
      <c r="AP4070">
        <v>35.270000000000003</v>
      </c>
      <c r="AQ4070">
        <v>35.270000000000003</v>
      </c>
      <c r="AR4070" s="4">
        <v>30</v>
      </c>
      <c r="AS4070" s="4">
        <v>9</v>
      </c>
      <c r="AT4070" s="4">
        <v>2013</v>
      </c>
      <c r="AU4070" s="4">
        <v>20</v>
      </c>
      <c r="AV4070" s="4">
        <v>9</v>
      </c>
      <c r="AW4070" s="4">
        <v>2013</v>
      </c>
      <c r="AX4070" t="str">
        <f t="shared" si="1268"/>
        <v>No Delay</v>
      </c>
      <c r="AY4070">
        <f t="shared" si="1269"/>
        <v>0</v>
      </c>
    </row>
    <row r="4071" spans="1:51" x14ac:dyDescent="0.2">
      <c r="A4071" s="3">
        <v>82602</v>
      </c>
      <c r="B4071" s="1" t="s">
        <v>215</v>
      </c>
      <c r="C4071" s="1" t="s">
        <v>89</v>
      </c>
      <c r="D4071" s="1" t="s">
        <v>130</v>
      </c>
      <c r="E4071" s="1" t="s">
        <v>101</v>
      </c>
      <c r="F4071" s="1" t="s">
        <v>101</v>
      </c>
      <c r="G4071" s="13" t="s">
        <v>428</v>
      </c>
      <c r="H4071" s="12">
        <v>41547</v>
      </c>
      <c r="I4071" s="12" t="s">
        <v>540</v>
      </c>
      <c r="J4071" s="12">
        <v>41537</v>
      </c>
      <c r="K4071" s="4">
        <v>4937</v>
      </c>
      <c r="L4071" s="1" t="s">
        <v>146</v>
      </c>
      <c r="M4071" s="1" t="s">
        <v>132</v>
      </c>
      <c r="N4071" s="1" t="s">
        <v>275</v>
      </c>
      <c r="O4071" s="1" t="s">
        <v>93</v>
      </c>
      <c r="P4071">
        <v>60</v>
      </c>
      <c r="Q4071">
        <v>21158</v>
      </c>
      <c r="R4071">
        <v>153818.66</v>
      </c>
      <c r="S4071">
        <v>7.27</v>
      </c>
      <c r="T4071">
        <v>0.12</v>
      </c>
      <c r="U4071">
        <f t="shared" si="1265"/>
        <v>153818.66</v>
      </c>
      <c r="V4071">
        <f t="shared" si="1266"/>
        <v>1269480</v>
      </c>
      <c r="W4071" s="1" t="s">
        <v>160</v>
      </c>
      <c r="X4071" s="1" t="s">
        <v>1236</v>
      </c>
      <c r="Y4071" s="1" t="s">
        <v>161</v>
      </c>
      <c r="Z4071" s="3">
        <v>12573</v>
      </c>
      <c r="AA4071" s="4">
        <f t="shared" si="1270"/>
        <v>3653</v>
      </c>
      <c r="AB4071" s="4">
        <f t="shared" si="1279"/>
        <v>4566.7841583999998</v>
      </c>
      <c r="AC4071" s="4">
        <f t="shared" si="1280"/>
        <v>3653</v>
      </c>
      <c r="AD4071" s="4">
        <f t="shared" si="1271"/>
        <v>3653</v>
      </c>
      <c r="AE4071" s="4">
        <v>3653</v>
      </c>
      <c r="AF4071" s="4">
        <v>3653</v>
      </c>
      <c r="AG4071" s="4">
        <f>AE4071</f>
        <v>3653</v>
      </c>
      <c r="AI4071" t="e">
        <f t="shared" si="1267"/>
        <v>#N/A</v>
      </c>
      <c r="AJ4071">
        <v>15614.89</v>
      </c>
      <c r="AK4071" s="2">
        <v>15614.89</v>
      </c>
      <c r="AL4071" s="2">
        <f>AJ4071</f>
        <v>15614.89</v>
      </c>
      <c r="AM4071" s="4"/>
      <c r="AN4071" t="e">
        <f>VLOOKUP([1]!Tabelle13[[#This Row],[Vlookup this ID for freight costs]],$AL$2:$AL$6811,2,FALSE)</f>
        <v>#REF!</v>
      </c>
      <c r="AP4071">
        <v>190.27</v>
      </c>
      <c r="AQ4071">
        <v>190.27</v>
      </c>
      <c r="AR4071" s="4">
        <v>30</v>
      </c>
      <c r="AS4071" s="4">
        <v>9</v>
      </c>
      <c r="AT4071" s="4">
        <v>2013</v>
      </c>
      <c r="AU4071" s="4">
        <v>20</v>
      </c>
      <c r="AV4071" s="4">
        <v>9</v>
      </c>
      <c r="AW4071" s="4">
        <v>2013</v>
      </c>
      <c r="AX4071" t="str">
        <f t="shared" si="1268"/>
        <v>No Delay</v>
      </c>
      <c r="AY4071">
        <f t="shared" si="1269"/>
        <v>0</v>
      </c>
    </row>
    <row r="4072" spans="1:51" x14ac:dyDescent="0.2">
      <c r="A4072" s="3">
        <v>85401</v>
      </c>
      <c r="B4072" s="1" t="s">
        <v>215</v>
      </c>
      <c r="C4072" s="1" t="s">
        <v>89</v>
      </c>
      <c r="D4072" s="1" t="s">
        <v>130</v>
      </c>
      <c r="E4072" s="1" t="s">
        <v>101</v>
      </c>
      <c r="F4072" s="1" t="s">
        <v>101</v>
      </c>
      <c r="G4072" s="13" t="s">
        <v>428</v>
      </c>
      <c r="H4072" s="12">
        <v>41547</v>
      </c>
      <c r="I4072" s="12" t="s">
        <v>540</v>
      </c>
      <c r="J4072" s="12">
        <v>41537</v>
      </c>
      <c r="K4072" s="4">
        <v>4942</v>
      </c>
      <c r="L4072" s="1" t="s">
        <v>146</v>
      </c>
      <c r="M4072" s="1" t="s">
        <v>132</v>
      </c>
      <c r="N4072" s="1" t="s">
        <v>275</v>
      </c>
      <c r="O4072" s="1" t="s">
        <v>93</v>
      </c>
      <c r="P4072">
        <v>60</v>
      </c>
      <c r="Q4072">
        <v>19920</v>
      </c>
      <c r="R4072">
        <v>144818.4</v>
      </c>
      <c r="S4072">
        <v>7.27</v>
      </c>
      <c r="T4072">
        <v>0.12</v>
      </c>
      <c r="U4072">
        <f t="shared" si="1265"/>
        <v>144818.4</v>
      </c>
      <c r="V4072">
        <f t="shared" si="1266"/>
        <v>1195200</v>
      </c>
      <c r="W4072" s="1" t="s">
        <v>204</v>
      </c>
      <c r="X4072" s="1" t="s">
        <v>1236</v>
      </c>
      <c r="Y4072" s="1" t="s">
        <v>205</v>
      </c>
      <c r="Z4072" s="3">
        <v>13184</v>
      </c>
      <c r="AA4072" s="4">
        <f t="shared" si="1270"/>
        <v>3653</v>
      </c>
      <c r="AB4072" s="4">
        <f t="shared" si="1279"/>
        <v>4430.9163819999994</v>
      </c>
      <c r="AC4072" s="4">
        <f t="shared" si="1280"/>
        <v>3653</v>
      </c>
      <c r="AD4072" s="4">
        <f t="shared" si="1271"/>
        <v>3653</v>
      </c>
      <c r="AE4072" s="3" t="s">
        <v>2257</v>
      </c>
      <c r="AF4072" s="3">
        <v>3653</v>
      </c>
      <c r="AG4072" s="4">
        <f>AI4072</f>
        <v>3653</v>
      </c>
      <c r="AH4072" s="4">
        <v>82602</v>
      </c>
      <c r="AI4072">
        <f t="shared" si="1267"/>
        <v>3653</v>
      </c>
      <c r="AJ4072" t="s">
        <v>2257</v>
      </c>
      <c r="AK4072" s="2">
        <v>15614.89</v>
      </c>
      <c r="AL4072" s="2">
        <f>AN4072</f>
        <v>15614.89</v>
      </c>
      <c r="AM4072" s="4">
        <v>82602</v>
      </c>
      <c r="AN4072">
        <f>INDEX($AJ$2:$AJ$6811,MATCH(AM4072,$A$2:$A$6811,0))</f>
        <v>15614.89</v>
      </c>
      <c r="AP4072">
        <v>179.14</v>
      </c>
      <c r="AQ4072">
        <v>179.14</v>
      </c>
      <c r="AR4072" s="4">
        <v>30</v>
      </c>
      <c r="AS4072" s="4">
        <v>9</v>
      </c>
      <c r="AT4072" s="4">
        <v>2013</v>
      </c>
      <c r="AU4072" s="4">
        <v>20</v>
      </c>
      <c r="AV4072" s="4">
        <v>9</v>
      </c>
      <c r="AW4072" s="4">
        <v>2013</v>
      </c>
      <c r="AX4072" t="str">
        <f t="shared" si="1268"/>
        <v>No Delay</v>
      </c>
      <c r="AY4072">
        <f t="shared" si="1269"/>
        <v>0</v>
      </c>
    </row>
    <row r="4073" spans="1:51" x14ac:dyDescent="0.2">
      <c r="A4073" s="3">
        <v>83540</v>
      </c>
      <c r="B4073" s="1" t="s">
        <v>175</v>
      </c>
      <c r="C4073" s="1" t="s">
        <v>165</v>
      </c>
      <c r="D4073" s="1" t="s">
        <v>130</v>
      </c>
      <c r="E4073" s="1" t="s">
        <v>53</v>
      </c>
      <c r="F4073" s="1" t="s">
        <v>53</v>
      </c>
      <c r="G4073" s="13" t="s">
        <v>1586</v>
      </c>
      <c r="H4073" s="12">
        <v>40862</v>
      </c>
      <c r="I4073" s="12" t="s">
        <v>2258</v>
      </c>
      <c r="J4073" s="12">
        <v>40848</v>
      </c>
      <c r="K4073" s="4">
        <v>3549</v>
      </c>
      <c r="L4073" s="1" t="s">
        <v>146</v>
      </c>
      <c r="M4073" s="1" t="s">
        <v>132</v>
      </c>
      <c r="N4073" s="1" t="s">
        <v>1032</v>
      </c>
      <c r="O4073" s="1" t="s">
        <v>93</v>
      </c>
      <c r="P4073">
        <v>240</v>
      </c>
      <c r="Q4073">
        <v>9794</v>
      </c>
      <c r="R4073">
        <v>19098.3</v>
      </c>
      <c r="S4073">
        <v>1.95</v>
      </c>
      <c r="T4073">
        <v>0.01</v>
      </c>
      <c r="U4073">
        <f t="shared" si="1265"/>
        <v>19098.3</v>
      </c>
      <c r="V4073">
        <f t="shared" si="1266"/>
        <v>2350560</v>
      </c>
      <c r="W4073" s="1" t="s">
        <v>155</v>
      </c>
      <c r="X4073" s="1" t="s">
        <v>1236</v>
      </c>
      <c r="Y4073" s="1" t="s">
        <v>156</v>
      </c>
      <c r="Z4073" s="3">
        <v>5457</v>
      </c>
      <c r="AA4073" s="4">
        <f t="shared" si="1270"/>
        <v>3654</v>
      </c>
      <c r="AB4073" s="4">
        <f t="shared" si="1279"/>
        <v>3319.6101592</v>
      </c>
      <c r="AC4073" s="4">
        <f t="shared" si="1280"/>
        <v>3654</v>
      </c>
      <c r="AD4073" s="4">
        <f t="shared" si="1271"/>
        <v>3654</v>
      </c>
      <c r="AE4073" s="4">
        <v>3654</v>
      </c>
      <c r="AF4073" s="4">
        <v>3654</v>
      </c>
      <c r="AG4073" s="4">
        <f t="shared" ref="AG4073:AG4083" si="1281">AE4073</f>
        <v>3654</v>
      </c>
      <c r="AI4073" t="e">
        <f t="shared" si="1267"/>
        <v>#N/A</v>
      </c>
      <c r="AJ4073">
        <v>19520.77</v>
      </c>
      <c r="AK4073" s="2">
        <v>19520.77</v>
      </c>
      <c r="AL4073" s="2">
        <f t="shared" ref="AL4073:AL4083" si="1282">AJ4073</f>
        <v>19520.77</v>
      </c>
      <c r="AM4073" s="4"/>
      <c r="AN4073" t="e">
        <f>VLOOKUP([1]!Tabelle13[[#This Row],[Vlookup this ID for freight costs]],$AL$2:$AL$6811,2,FALSE)</f>
        <v>#REF!</v>
      </c>
      <c r="AP4073">
        <v>31.51</v>
      </c>
      <c r="AQ4073">
        <v>31.51</v>
      </c>
      <c r="AR4073" s="4">
        <v>15</v>
      </c>
      <c r="AS4073" s="4">
        <v>11</v>
      </c>
      <c r="AT4073" s="4">
        <v>2011</v>
      </c>
      <c r="AU4073" s="4">
        <v>1</v>
      </c>
      <c r="AV4073" s="4">
        <v>11</v>
      </c>
      <c r="AW4073" s="4">
        <v>2011</v>
      </c>
      <c r="AX4073" t="str">
        <f t="shared" si="1268"/>
        <v>No Delay</v>
      </c>
      <c r="AY4073">
        <f t="shared" si="1269"/>
        <v>0</v>
      </c>
    </row>
    <row r="4074" spans="1:51" x14ac:dyDescent="0.2">
      <c r="A4074" s="3">
        <v>10720</v>
      </c>
      <c r="B4074" s="1" t="s">
        <v>625</v>
      </c>
      <c r="C4074" s="1" t="s">
        <v>65</v>
      </c>
      <c r="D4074" s="1" t="s">
        <v>130</v>
      </c>
      <c r="E4074" s="1" t="s">
        <v>53</v>
      </c>
      <c r="F4074" s="1" t="s">
        <v>53</v>
      </c>
      <c r="G4074" s="13" t="s">
        <v>698</v>
      </c>
      <c r="H4074" s="12">
        <v>39691</v>
      </c>
      <c r="I4074" s="12" t="s">
        <v>698</v>
      </c>
      <c r="J4074" s="12">
        <v>39691</v>
      </c>
      <c r="K4074" s="4">
        <v>1042</v>
      </c>
      <c r="L4074" s="1" t="s">
        <v>146</v>
      </c>
      <c r="M4074" s="1" t="s">
        <v>132</v>
      </c>
      <c r="N4074" s="1" t="s">
        <v>275</v>
      </c>
      <c r="O4074" s="1" t="s">
        <v>93</v>
      </c>
      <c r="P4074">
        <v>60</v>
      </c>
      <c r="Q4074">
        <v>45000</v>
      </c>
      <c r="R4074">
        <v>420750</v>
      </c>
      <c r="S4074">
        <v>9.35</v>
      </c>
      <c r="T4074">
        <v>0.16</v>
      </c>
      <c r="U4074">
        <f t="shared" si="1265"/>
        <v>420750</v>
      </c>
      <c r="V4074">
        <f t="shared" si="1266"/>
        <v>2700000</v>
      </c>
      <c r="W4074" s="1" t="s">
        <v>160</v>
      </c>
      <c r="X4074" s="1" t="s">
        <v>1236</v>
      </c>
      <c r="Y4074" s="1" t="s">
        <v>161</v>
      </c>
      <c r="Z4074" s="3">
        <v>7348</v>
      </c>
      <c r="AA4074" s="4">
        <f t="shared" si="1270"/>
        <v>3657</v>
      </c>
      <c r="AB4074" s="4">
        <f t="shared" si="1279"/>
        <v>7183.3912060000002</v>
      </c>
      <c r="AC4074" s="4">
        <f t="shared" si="1280"/>
        <v>3657</v>
      </c>
      <c r="AD4074" s="4">
        <f t="shared" si="1271"/>
        <v>8277.5555555555547</v>
      </c>
      <c r="AE4074" s="4">
        <v>3657</v>
      </c>
      <c r="AF4074" s="4">
        <v>3657</v>
      </c>
      <c r="AG4074" s="4">
        <f t="shared" si="1281"/>
        <v>3657</v>
      </c>
      <c r="AH4074" s="4">
        <v>82941</v>
      </c>
      <c r="AI4074">
        <f t="shared" si="1267"/>
        <v>2565</v>
      </c>
      <c r="AJ4074">
        <v>23070.58</v>
      </c>
      <c r="AK4074" s="2">
        <v>23070.58</v>
      </c>
      <c r="AL4074" s="2">
        <f t="shared" si="1282"/>
        <v>23070.58</v>
      </c>
      <c r="AM4074" s="4"/>
      <c r="AN4074" t="e">
        <f>VLOOKUP([1]!Tabelle13[[#This Row],[Vlookup this ID for freight costs]],$AL$2:$AL$6811,2,FALSE)</f>
        <v>#REF!</v>
      </c>
      <c r="AP4074">
        <v>673.2</v>
      </c>
      <c r="AQ4074">
        <v>673.2</v>
      </c>
      <c r="AR4074" s="4">
        <v>31</v>
      </c>
      <c r="AS4074" s="4">
        <v>8</v>
      </c>
      <c r="AT4074" s="4">
        <v>2008</v>
      </c>
      <c r="AU4074" s="4">
        <v>31</v>
      </c>
      <c r="AV4074" s="4">
        <v>8</v>
      </c>
      <c r="AW4074" s="4">
        <v>2008</v>
      </c>
      <c r="AX4074" t="str">
        <f t="shared" si="1268"/>
        <v>No Delay</v>
      </c>
      <c r="AY4074">
        <f t="shared" si="1269"/>
        <v>0</v>
      </c>
    </row>
    <row r="4075" spans="1:51" x14ac:dyDescent="0.2">
      <c r="A4075" s="3">
        <v>49386</v>
      </c>
      <c r="B4075" s="1" t="s">
        <v>168</v>
      </c>
      <c r="C4075" s="1" t="s">
        <v>150</v>
      </c>
      <c r="D4075" s="1" t="s">
        <v>100</v>
      </c>
      <c r="E4075" s="1" t="s">
        <v>253</v>
      </c>
      <c r="F4075" s="1" t="s">
        <v>253</v>
      </c>
      <c r="G4075" s="13" t="s">
        <v>1713</v>
      </c>
      <c r="H4075" s="12">
        <v>40738</v>
      </c>
      <c r="I4075" s="12" t="s">
        <v>1713</v>
      </c>
      <c r="J4075" s="12">
        <v>40738</v>
      </c>
      <c r="K4075" s="4">
        <v>3326</v>
      </c>
      <c r="L4075" s="1" t="s">
        <v>146</v>
      </c>
      <c r="M4075" s="1" t="s">
        <v>672</v>
      </c>
      <c r="N4075" s="1" t="s">
        <v>302</v>
      </c>
      <c r="O4075" s="1" t="s">
        <v>93</v>
      </c>
      <c r="P4075">
        <v>30</v>
      </c>
      <c r="Q4075">
        <v>54008</v>
      </c>
      <c r="R4075">
        <v>349431.76</v>
      </c>
      <c r="S4075">
        <v>6.47</v>
      </c>
      <c r="T4075">
        <v>0.22</v>
      </c>
      <c r="U4075">
        <f t="shared" si="1265"/>
        <v>349431.76</v>
      </c>
      <c r="V4075">
        <f t="shared" si="1266"/>
        <v>1620240</v>
      </c>
      <c r="W4075" s="1" t="s">
        <v>204</v>
      </c>
      <c r="X4075" s="1" t="s">
        <v>1236</v>
      </c>
      <c r="Y4075" s="1" t="s">
        <v>205</v>
      </c>
      <c r="Z4075" s="3">
        <v>16682</v>
      </c>
      <c r="AA4075" s="4">
        <f t="shared" si="1270"/>
        <v>3658</v>
      </c>
      <c r="AB4075" s="4">
        <f t="shared" si="1279"/>
        <v>8171.9993883999996</v>
      </c>
      <c r="AC4075" s="4">
        <f t="shared" si="1280"/>
        <v>3658</v>
      </c>
      <c r="AD4075" s="4">
        <f t="shared" si="1271"/>
        <v>3658</v>
      </c>
      <c r="AE4075" s="4">
        <v>3658</v>
      </c>
      <c r="AF4075" s="4">
        <v>3658</v>
      </c>
      <c r="AG4075" s="4">
        <f t="shared" si="1281"/>
        <v>3658</v>
      </c>
      <c r="AI4075" t="e">
        <f t="shared" si="1267"/>
        <v>#N/A</v>
      </c>
      <c r="AJ4075">
        <v>12796.59</v>
      </c>
      <c r="AK4075" s="2">
        <v>12796.59</v>
      </c>
      <c r="AL4075" s="2">
        <f t="shared" si="1282"/>
        <v>12796.59</v>
      </c>
      <c r="AM4075" s="4"/>
      <c r="AN4075" t="e">
        <f>VLOOKUP([1]!Tabelle13[[#This Row],[Vlookup this ID for freight costs]],$AL$2:$AL$6811,2,FALSE)</f>
        <v>#REF!</v>
      </c>
      <c r="AP4075">
        <v>576.55999999999995</v>
      </c>
      <c r="AQ4075">
        <v>576.55999999999995</v>
      </c>
      <c r="AR4075" s="4">
        <v>14</v>
      </c>
      <c r="AS4075" s="4">
        <v>7</v>
      </c>
      <c r="AT4075" s="4">
        <v>2011</v>
      </c>
      <c r="AU4075" s="4">
        <v>14</v>
      </c>
      <c r="AV4075" s="4">
        <v>7</v>
      </c>
      <c r="AW4075" s="4">
        <v>2011</v>
      </c>
      <c r="AX4075" t="str">
        <f t="shared" si="1268"/>
        <v>No Delay</v>
      </c>
      <c r="AY4075">
        <f t="shared" si="1269"/>
        <v>0</v>
      </c>
    </row>
    <row r="4076" spans="1:51" x14ac:dyDescent="0.2">
      <c r="A4076" s="3">
        <v>84660</v>
      </c>
      <c r="B4076" s="1" t="s">
        <v>50</v>
      </c>
      <c r="C4076" s="1" t="s">
        <v>51</v>
      </c>
      <c r="D4076" s="1" t="s">
        <v>130</v>
      </c>
      <c r="E4076" s="1" t="s">
        <v>101</v>
      </c>
      <c r="F4076" s="1" t="s">
        <v>101</v>
      </c>
      <c r="G4076" s="13" t="s">
        <v>486</v>
      </c>
      <c r="H4076" s="12">
        <v>40786</v>
      </c>
      <c r="I4076" s="12" t="s">
        <v>2094</v>
      </c>
      <c r="J4076" s="12">
        <v>40787</v>
      </c>
      <c r="K4076" s="4">
        <v>3393</v>
      </c>
      <c r="L4076" s="1" t="s">
        <v>146</v>
      </c>
      <c r="M4076" s="1" t="s">
        <v>132</v>
      </c>
      <c r="N4076" s="1" t="s">
        <v>275</v>
      </c>
      <c r="O4076" s="1" t="s">
        <v>93</v>
      </c>
      <c r="P4076">
        <v>60</v>
      </c>
      <c r="Q4076">
        <v>39636</v>
      </c>
      <c r="R4076">
        <v>338887.8</v>
      </c>
      <c r="S4076">
        <v>8.5500000000000007</v>
      </c>
      <c r="T4076">
        <v>0.14000000000000001</v>
      </c>
      <c r="U4076">
        <f t="shared" si="1265"/>
        <v>338887.80000000005</v>
      </c>
      <c r="V4076">
        <f t="shared" si="1266"/>
        <v>2378160</v>
      </c>
      <c r="W4076" s="1" t="s">
        <v>155</v>
      </c>
      <c r="X4076" s="1" t="s">
        <v>1236</v>
      </c>
      <c r="Y4076" s="1" t="s">
        <v>156</v>
      </c>
      <c r="Z4076" s="3">
        <v>14703</v>
      </c>
      <c r="AA4076" s="4">
        <f t="shared" si="1270"/>
        <v>3666</v>
      </c>
      <c r="AB4076" s="4">
        <f t="shared" si="1279"/>
        <v>6594.7040068000006</v>
      </c>
      <c r="AC4076" s="4">
        <f t="shared" si="1280"/>
        <v>3666</v>
      </c>
      <c r="AD4076" s="4">
        <f t="shared" si="1271"/>
        <v>3666</v>
      </c>
      <c r="AE4076" s="4">
        <v>3666</v>
      </c>
      <c r="AF4076" s="4">
        <v>3666</v>
      </c>
      <c r="AG4076" s="4">
        <f t="shared" si="1281"/>
        <v>3666</v>
      </c>
      <c r="AI4076" t="e">
        <f t="shared" si="1267"/>
        <v>#N/A</v>
      </c>
      <c r="AJ4076">
        <v>3525.04</v>
      </c>
      <c r="AK4076" s="2">
        <v>3525.04</v>
      </c>
      <c r="AL4076" s="2">
        <f t="shared" si="1282"/>
        <v>3525.04</v>
      </c>
      <c r="AM4076" s="4"/>
      <c r="AN4076" t="e">
        <f>VLOOKUP([1]!Tabelle13[[#This Row],[Vlookup this ID for freight costs]],$AL$2:$AL$6811,2,FALSE)</f>
        <v>#REF!</v>
      </c>
      <c r="AP4076">
        <v>559.16</v>
      </c>
      <c r="AQ4076">
        <v>559.16</v>
      </c>
      <c r="AR4076" s="4">
        <v>31</v>
      </c>
      <c r="AS4076" s="4">
        <v>8</v>
      </c>
      <c r="AT4076" s="4">
        <v>2011</v>
      </c>
      <c r="AU4076" s="4">
        <v>1</v>
      </c>
      <c r="AV4076" s="4">
        <v>9</v>
      </c>
      <c r="AW4076" s="4">
        <v>2011</v>
      </c>
      <c r="AX4076" t="str">
        <f t="shared" si="1268"/>
        <v>Delay</v>
      </c>
      <c r="AY4076">
        <f t="shared" si="1269"/>
        <v>1</v>
      </c>
    </row>
    <row r="4077" spans="1:51" x14ac:dyDescent="0.2">
      <c r="A4077" s="3">
        <v>82137</v>
      </c>
      <c r="B4077" s="1" t="s">
        <v>168</v>
      </c>
      <c r="C4077" s="1" t="s">
        <v>150</v>
      </c>
      <c r="D4077" s="1" t="s">
        <v>100</v>
      </c>
      <c r="E4077" s="1" t="s">
        <v>53</v>
      </c>
      <c r="F4077" s="1" t="s">
        <v>53</v>
      </c>
      <c r="G4077" s="13" t="s">
        <v>274</v>
      </c>
      <c r="H4077" s="12">
        <v>40428</v>
      </c>
      <c r="I4077" s="12" t="s">
        <v>2172</v>
      </c>
      <c r="J4077" s="12">
        <v>40499</v>
      </c>
      <c r="K4077" s="4">
        <v>2843</v>
      </c>
      <c r="L4077" s="1" t="s">
        <v>146</v>
      </c>
      <c r="M4077" s="1" t="s">
        <v>170</v>
      </c>
      <c r="N4077" s="1" t="s">
        <v>167</v>
      </c>
      <c r="O4077" s="1" t="s">
        <v>93</v>
      </c>
      <c r="P4077">
        <v>30</v>
      </c>
      <c r="Q4077">
        <v>39049</v>
      </c>
      <c r="R4077">
        <v>182358.83</v>
      </c>
      <c r="S4077">
        <v>4.67</v>
      </c>
      <c r="T4077">
        <v>0.16</v>
      </c>
      <c r="U4077">
        <f t="shared" si="1265"/>
        <v>182358.83</v>
      </c>
      <c r="V4077">
        <f t="shared" si="1266"/>
        <v>1171470</v>
      </c>
      <c r="W4077" s="1" t="s">
        <v>155</v>
      </c>
      <c r="X4077" s="1" t="s">
        <v>1236</v>
      </c>
      <c r="Y4077" s="1" t="s">
        <v>156</v>
      </c>
      <c r="Z4077" s="3">
        <v>8107</v>
      </c>
      <c r="AA4077" s="4">
        <f t="shared" si="1270"/>
        <v>3669</v>
      </c>
      <c r="AB4077" s="4">
        <f t="shared" si="1279"/>
        <v>6530.2820482000006</v>
      </c>
      <c r="AC4077" s="4">
        <f t="shared" si="1280"/>
        <v>3669</v>
      </c>
      <c r="AD4077" s="4">
        <f t="shared" si="1271"/>
        <v>3669</v>
      </c>
      <c r="AE4077" s="4">
        <v>3669</v>
      </c>
      <c r="AF4077" s="4">
        <v>3669</v>
      </c>
      <c r="AG4077" s="4">
        <f t="shared" si="1281"/>
        <v>3669</v>
      </c>
      <c r="AI4077" t="e">
        <f t="shared" si="1267"/>
        <v>#N/A</v>
      </c>
      <c r="AJ4077">
        <v>4263.07</v>
      </c>
      <c r="AK4077" s="2">
        <v>4263.07</v>
      </c>
      <c r="AL4077" s="2">
        <f t="shared" si="1282"/>
        <v>4263.07</v>
      </c>
      <c r="AM4077" s="4"/>
      <c r="AN4077" t="e">
        <f>VLOOKUP([1]!Tabelle13[[#This Row],[Vlookup this ID for freight costs]],$AL$2:$AL$6811,2,FALSE)</f>
        <v>#REF!</v>
      </c>
      <c r="AP4077">
        <v>393.17</v>
      </c>
      <c r="AQ4077">
        <v>393.17</v>
      </c>
      <c r="AR4077" s="4">
        <v>7</v>
      </c>
      <c r="AS4077" s="4">
        <v>9</v>
      </c>
      <c r="AT4077" s="4">
        <v>2010</v>
      </c>
      <c r="AU4077" s="4">
        <v>17</v>
      </c>
      <c r="AV4077" s="4">
        <v>11</v>
      </c>
      <c r="AW4077" s="4">
        <v>2010</v>
      </c>
      <c r="AX4077" t="str">
        <f t="shared" si="1268"/>
        <v>Delay</v>
      </c>
      <c r="AY4077">
        <f t="shared" si="1269"/>
        <v>71</v>
      </c>
    </row>
    <row r="4078" spans="1:51" x14ac:dyDescent="0.2">
      <c r="A4078" s="3">
        <v>53675</v>
      </c>
      <c r="B4078" s="1" t="s">
        <v>168</v>
      </c>
      <c r="C4078" s="1" t="s">
        <v>150</v>
      </c>
      <c r="D4078" s="1" t="s">
        <v>100</v>
      </c>
      <c r="E4078" s="1" t="s">
        <v>253</v>
      </c>
      <c r="F4078" s="1" t="s">
        <v>253</v>
      </c>
      <c r="G4078" s="13" t="s">
        <v>2259</v>
      </c>
      <c r="H4078" s="12">
        <v>40884</v>
      </c>
      <c r="I4078" s="12" t="s">
        <v>2259</v>
      </c>
      <c r="J4078" s="12">
        <v>40884</v>
      </c>
      <c r="K4078" s="4">
        <v>3622</v>
      </c>
      <c r="L4078" s="1" t="s">
        <v>146</v>
      </c>
      <c r="M4078" s="1" t="s">
        <v>672</v>
      </c>
      <c r="N4078" s="1" t="s">
        <v>778</v>
      </c>
      <c r="O4078" s="1" t="s">
        <v>93</v>
      </c>
      <c r="P4078">
        <v>240</v>
      </c>
      <c r="Q4078">
        <v>9960</v>
      </c>
      <c r="R4078">
        <v>20517.599999999999</v>
      </c>
      <c r="S4078">
        <v>2.06</v>
      </c>
      <c r="T4078">
        <v>0.01</v>
      </c>
      <c r="U4078">
        <f t="shared" si="1265"/>
        <v>20517.600000000002</v>
      </c>
      <c r="V4078">
        <f t="shared" si="1266"/>
        <v>2390400</v>
      </c>
      <c r="W4078" s="1" t="s">
        <v>204</v>
      </c>
      <c r="X4078" s="1" t="s">
        <v>1236</v>
      </c>
      <c r="Y4078" s="1" t="s">
        <v>205</v>
      </c>
      <c r="Z4078" s="3">
        <v>16682</v>
      </c>
      <c r="AA4078" s="4">
        <f t="shared" si="1270"/>
        <v>3670</v>
      </c>
      <c r="AB4078" s="4">
        <f t="shared" si="1279"/>
        <v>3337.8282939999999</v>
      </c>
      <c r="AC4078" s="4">
        <f t="shared" si="1280"/>
        <v>3670</v>
      </c>
      <c r="AD4078" s="4">
        <f t="shared" si="1271"/>
        <v>3670</v>
      </c>
      <c r="AE4078" s="4">
        <v>3670</v>
      </c>
      <c r="AF4078" s="4">
        <v>3670</v>
      </c>
      <c r="AG4078" s="4">
        <f t="shared" si="1281"/>
        <v>3670</v>
      </c>
      <c r="AI4078" t="e">
        <f t="shared" si="1267"/>
        <v>#N/A</v>
      </c>
      <c r="AJ4078">
        <v>9021.5</v>
      </c>
      <c r="AK4078" s="2">
        <v>9021.5</v>
      </c>
      <c r="AL4078" s="2">
        <f t="shared" si="1282"/>
        <v>9021.5</v>
      </c>
      <c r="AM4078" s="4"/>
      <c r="AN4078" t="e">
        <f>VLOOKUP([1]!Tabelle13[[#This Row],[Vlookup this ID for freight costs]],$AL$2:$AL$6811,2,FALSE)</f>
        <v>#REF!</v>
      </c>
      <c r="AP4078">
        <v>33.85</v>
      </c>
      <c r="AQ4078">
        <v>33.85</v>
      </c>
      <c r="AR4078" s="4">
        <v>7</v>
      </c>
      <c r="AS4078" s="4">
        <v>12</v>
      </c>
      <c r="AT4078" s="4">
        <v>2011</v>
      </c>
      <c r="AU4078" s="4">
        <v>7</v>
      </c>
      <c r="AV4078" s="4">
        <v>12</v>
      </c>
      <c r="AW4078" s="4">
        <v>2011</v>
      </c>
      <c r="AX4078" t="str">
        <f t="shared" si="1268"/>
        <v>No Delay</v>
      </c>
      <c r="AY4078">
        <f t="shared" si="1269"/>
        <v>0</v>
      </c>
    </row>
    <row r="4079" spans="1:51" x14ac:dyDescent="0.2">
      <c r="A4079" s="3">
        <v>12391</v>
      </c>
      <c r="B4079" s="1" t="s">
        <v>88</v>
      </c>
      <c r="C4079" s="1" t="s">
        <v>89</v>
      </c>
      <c r="D4079" s="1" t="s">
        <v>130</v>
      </c>
      <c r="E4079" s="1"/>
      <c r="F4079" s="1" t="s">
        <v>107</v>
      </c>
      <c r="G4079" s="13" t="s">
        <v>1124</v>
      </c>
      <c r="H4079" s="12">
        <v>39318</v>
      </c>
      <c r="I4079" s="12" t="s">
        <v>1124</v>
      </c>
      <c r="J4079" s="12">
        <v>39318</v>
      </c>
      <c r="K4079" s="4">
        <v>315</v>
      </c>
      <c r="L4079" s="1" t="s">
        <v>146</v>
      </c>
      <c r="M4079" s="1" t="s">
        <v>132</v>
      </c>
      <c r="N4079" s="1" t="s">
        <v>612</v>
      </c>
      <c r="O4079" s="1" t="s">
        <v>93</v>
      </c>
      <c r="P4079">
        <v>30</v>
      </c>
      <c r="Q4079">
        <v>55032</v>
      </c>
      <c r="R4079">
        <v>110064</v>
      </c>
      <c r="S4079">
        <v>2</v>
      </c>
      <c r="T4079">
        <v>7.0000000000000007E-2</v>
      </c>
      <c r="U4079">
        <f t="shared" si="1265"/>
        <v>110064</v>
      </c>
      <c r="V4079">
        <f t="shared" si="1266"/>
        <v>1650960</v>
      </c>
      <c r="W4079" s="1" t="s">
        <v>204</v>
      </c>
      <c r="X4079" s="1" t="s">
        <v>1236</v>
      </c>
      <c r="Y4079" s="1" t="s">
        <v>205</v>
      </c>
      <c r="Z4079" s="3">
        <v>8859</v>
      </c>
      <c r="AA4079" s="4">
        <f t="shared" si="1270"/>
        <v>3673</v>
      </c>
      <c r="AB4079" s="4">
        <f t="shared" si="1279"/>
        <v>8284.3811356000006</v>
      </c>
      <c r="AC4079" s="4">
        <f t="shared" si="1280"/>
        <v>3673</v>
      </c>
      <c r="AD4079" s="4">
        <f t="shared" si="1271"/>
        <v>3673</v>
      </c>
      <c r="AE4079" s="4">
        <v>3673</v>
      </c>
      <c r="AF4079" s="4">
        <v>3673</v>
      </c>
      <c r="AG4079" s="4">
        <f t="shared" si="1281"/>
        <v>3673</v>
      </c>
      <c r="AI4079" t="e">
        <f t="shared" si="1267"/>
        <v>#N/A</v>
      </c>
      <c r="AJ4079">
        <v>12438</v>
      </c>
      <c r="AK4079" s="2">
        <v>12438</v>
      </c>
      <c r="AL4079" s="2">
        <f t="shared" si="1282"/>
        <v>12438</v>
      </c>
      <c r="AM4079" s="4"/>
      <c r="AN4079" t="e">
        <f>VLOOKUP([1]!Tabelle13[[#This Row],[Vlookup this ID for freight costs]],$AL$2:$AL$6811,2,FALSE)</f>
        <v>#REF!</v>
      </c>
      <c r="AP4079">
        <v>176.1</v>
      </c>
      <c r="AQ4079">
        <v>176.1</v>
      </c>
      <c r="AR4079" s="4">
        <v>24</v>
      </c>
      <c r="AS4079" s="4">
        <v>8</v>
      </c>
      <c r="AT4079" s="4">
        <v>2007</v>
      </c>
      <c r="AU4079" s="4">
        <v>24</v>
      </c>
      <c r="AV4079" s="4">
        <v>8</v>
      </c>
      <c r="AW4079" s="4">
        <v>2007</v>
      </c>
      <c r="AX4079" t="str">
        <f t="shared" si="1268"/>
        <v>No Delay</v>
      </c>
      <c r="AY4079">
        <f t="shared" si="1269"/>
        <v>0</v>
      </c>
    </row>
    <row r="4080" spans="1:51" x14ac:dyDescent="0.2">
      <c r="A4080" s="3">
        <v>82583</v>
      </c>
      <c r="B4080" s="1" t="s">
        <v>140</v>
      </c>
      <c r="C4080" s="1" t="s">
        <v>99</v>
      </c>
      <c r="D4080" s="1" t="s">
        <v>130</v>
      </c>
      <c r="E4080" s="1" t="s">
        <v>101</v>
      </c>
      <c r="F4080" s="1" t="s">
        <v>101</v>
      </c>
      <c r="G4080" s="13" t="s">
        <v>793</v>
      </c>
      <c r="H4080" s="12">
        <v>41425</v>
      </c>
      <c r="I4080" s="12" t="s">
        <v>1446</v>
      </c>
      <c r="J4080" s="12">
        <v>41443</v>
      </c>
      <c r="K4080" s="4">
        <v>4772</v>
      </c>
      <c r="L4080" s="1" t="s">
        <v>146</v>
      </c>
      <c r="M4080" s="1" t="s">
        <v>132</v>
      </c>
      <c r="N4080" s="1" t="s">
        <v>292</v>
      </c>
      <c r="O4080" s="1" t="s">
        <v>93</v>
      </c>
      <c r="P4080">
        <v>30</v>
      </c>
      <c r="Q4080">
        <v>31000</v>
      </c>
      <c r="R4080">
        <v>401760</v>
      </c>
      <c r="S4080">
        <v>12.96</v>
      </c>
      <c r="T4080">
        <v>0.43</v>
      </c>
      <c r="U4080">
        <f t="shared" si="1265"/>
        <v>401760</v>
      </c>
      <c r="V4080">
        <f t="shared" si="1266"/>
        <v>930000</v>
      </c>
      <c r="W4080" s="1" t="s">
        <v>204</v>
      </c>
      <c r="X4080" s="1" t="s">
        <v>1236</v>
      </c>
      <c r="Y4080" s="1" t="s">
        <v>205</v>
      </c>
      <c r="Z4080" s="3">
        <v>12547</v>
      </c>
      <c r="AA4080" s="4">
        <f t="shared" si="1270"/>
        <v>3674</v>
      </c>
      <c r="AB4080" s="4">
        <f t="shared" si="1279"/>
        <v>5646.9220060000007</v>
      </c>
      <c r="AC4080" s="4">
        <f t="shared" si="1280"/>
        <v>3674</v>
      </c>
      <c r="AD4080" s="4">
        <f t="shared" si="1271"/>
        <v>3087.5</v>
      </c>
      <c r="AE4080" s="4">
        <v>3674</v>
      </c>
      <c r="AF4080" s="4">
        <v>3674</v>
      </c>
      <c r="AG4080" s="4">
        <f t="shared" si="1281"/>
        <v>3674</v>
      </c>
      <c r="AI4080" t="e">
        <f t="shared" si="1267"/>
        <v>#N/A</v>
      </c>
      <c r="AJ4080">
        <v>22904.03</v>
      </c>
      <c r="AK4080" s="2">
        <v>22904.03</v>
      </c>
      <c r="AL4080" s="2">
        <f t="shared" si="1282"/>
        <v>22904.03</v>
      </c>
      <c r="AM4080" s="4"/>
      <c r="AN4080" t="e">
        <f>VLOOKUP([1]!Tabelle13[[#This Row],[Vlookup this ID for freight costs]],$AL$2:$AL$6811,2,FALSE)</f>
        <v>#REF!</v>
      </c>
      <c r="AP4080">
        <v>496.98</v>
      </c>
      <c r="AQ4080">
        <v>496.98</v>
      </c>
      <c r="AR4080" s="4">
        <v>31</v>
      </c>
      <c r="AS4080" s="4">
        <v>5</v>
      </c>
      <c r="AT4080" s="4">
        <v>2013</v>
      </c>
      <c r="AU4080" s="4">
        <v>18</v>
      </c>
      <c r="AV4080" s="4">
        <v>6</v>
      </c>
      <c r="AW4080" s="4">
        <v>2013</v>
      </c>
      <c r="AX4080" t="str">
        <f t="shared" si="1268"/>
        <v>Delay</v>
      </c>
      <c r="AY4080">
        <f t="shared" si="1269"/>
        <v>18</v>
      </c>
    </row>
    <row r="4081" spans="1:51" x14ac:dyDescent="0.2">
      <c r="A4081" s="3">
        <v>10673</v>
      </c>
      <c r="B4081" s="1" t="s">
        <v>119</v>
      </c>
      <c r="C4081" s="1" t="s">
        <v>114</v>
      </c>
      <c r="D4081" s="1" t="s">
        <v>130</v>
      </c>
      <c r="E4081" s="1" t="s">
        <v>101</v>
      </c>
      <c r="F4081" s="1" t="s">
        <v>101</v>
      </c>
      <c r="G4081" s="13" t="s">
        <v>1489</v>
      </c>
      <c r="H4081" s="12">
        <v>39658</v>
      </c>
      <c r="I4081" s="12" t="s">
        <v>1489</v>
      </c>
      <c r="J4081" s="12">
        <v>39658</v>
      </c>
      <c r="K4081" s="4">
        <v>976</v>
      </c>
      <c r="L4081" s="1" t="s">
        <v>146</v>
      </c>
      <c r="M4081" s="1" t="s">
        <v>132</v>
      </c>
      <c r="N4081" s="1" t="s">
        <v>196</v>
      </c>
      <c r="O4081" s="1" t="s">
        <v>93</v>
      </c>
      <c r="P4081">
        <v>60</v>
      </c>
      <c r="Q4081">
        <v>50000</v>
      </c>
      <c r="R4081">
        <v>360000</v>
      </c>
      <c r="S4081">
        <v>7.2</v>
      </c>
      <c r="T4081">
        <v>0.12</v>
      </c>
      <c r="U4081">
        <f t="shared" si="1265"/>
        <v>360000</v>
      </c>
      <c r="V4081">
        <f t="shared" si="1266"/>
        <v>3000000</v>
      </c>
      <c r="W4081" s="1" t="s">
        <v>197</v>
      </c>
      <c r="X4081" s="1" t="s">
        <v>1236</v>
      </c>
      <c r="Y4081" s="1" t="s">
        <v>3082</v>
      </c>
      <c r="Z4081" s="3">
        <v>13092</v>
      </c>
      <c r="AA4081" s="4">
        <f t="shared" si="1270"/>
        <v>3679</v>
      </c>
      <c r="AB4081" s="4">
        <f t="shared" si="1279"/>
        <v>7732.1302059999998</v>
      </c>
      <c r="AC4081" s="4">
        <f t="shared" si="1280"/>
        <v>3679</v>
      </c>
      <c r="AD4081" s="4">
        <f t="shared" si="1271"/>
        <v>10956.816105574468</v>
      </c>
      <c r="AE4081" s="4">
        <v>3679</v>
      </c>
      <c r="AF4081" s="4">
        <v>3679</v>
      </c>
      <c r="AG4081" s="4">
        <f t="shared" si="1281"/>
        <v>3679</v>
      </c>
      <c r="AH4081" s="4">
        <v>83332</v>
      </c>
      <c r="AI4081">
        <f t="shared" si="1267"/>
        <v>18750</v>
      </c>
      <c r="AJ4081">
        <v>5014.6499999999996</v>
      </c>
      <c r="AK4081" s="2">
        <v>5014.6499999999996</v>
      </c>
      <c r="AL4081" s="2">
        <f t="shared" si="1282"/>
        <v>5014.6499999999996</v>
      </c>
      <c r="AM4081" s="4"/>
      <c r="AN4081" t="e">
        <f>VLOOKUP([1]!Tabelle13[[#This Row],[Vlookup this ID for freight costs]],$AL$2:$AL$6811,2,FALSE)</f>
        <v>#REF!</v>
      </c>
      <c r="AP4081">
        <v>576</v>
      </c>
      <c r="AQ4081">
        <v>576</v>
      </c>
      <c r="AR4081" s="4">
        <v>29</v>
      </c>
      <c r="AS4081" s="4">
        <v>7</v>
      </c>
      <c r="AT4081" s="4">
        <v>2008</v>
      </c>
      <c r="AU4081" s="4">
        <v>29</v>
      </c>
      <c r="AV4081" s="4">
        <v>7</v>
      </c>
      <c r="AW4081" s="4">
        <v>2008</v>
      </c>
      <c r="AX4081" t="str">
        <f t="shared" si="1268"/>
        <v>No Delay</v>
      </c>
      <c r="AY4081">
        <f t="shared" si="1269"/>
        <v>0</v>
      </c>
    </row>
    <row r="4082" spans="1:51" x14ac:dyDescent="0.2">
      <c r="A4082" s="3">
        <v>11490</v>
      </c>
      <c r="B4082" s="1" t="s">
        <v>88</v>
      </c>
      <c r="C4082" s="1" t="s">
        <v>89</v>
      </c>
      <c r="D4082" s="1" t="s">
        <v>130</v>
      </c>
      <c r="E4082" s="1" t="s">
        <v>53</v>
      </c>
      <c r="F4082" s="1" t="s">
        <v>53</v>
      </c>
      <c r="G4082" s="13" t="s">
        <v>1624</v>
      </c>
      <c r="H4082" s="12">
        <v>39415</v>
      </c>
      <c r="I4082" s="12" t="s">
        <v>1624</v>
      </c>
      <c r="J4082" s="12">
        <v>39415</v>
      </c>
      <c r="K4082" s="4">
        <v>511</v>
      </c>
      <c r="L4082" s="1" t="s">
        <v>146</v>
      </c>
      <c r="M4082" s="1" t="s">
        <v>132</v>
      </c>
      <c r="N4082" s="1" t="s">
        <v>171</v>
      </c>
      <c r="O4082" s="1" t="s">
        <v>93</v>
      </c>
      <c r="P4082">
        <v>60</v>
      </c>
      <c r="Q4082">
        <v>70000</v>
      </c>
      <c r="R4082">
        <v>212800</v>
      </c>
      <c r="S4082">
        <v>3.04</v>
      </c>
      <c r="T4082">
        <v>0.05</v>
      </c>
      <c r="U4082">
        <f t="shared" si="1265"/>
        <v>212800</v>
      </c>
      <c r="V4082">
        <f t="shared" si="1266"/>
        <v>4200000</v>
      </c>
      <c r="W4082" s="1" t="s">
        <v>155</v>
      </c>
      <c r="X4082" s="1" t="s">
        <v>1236</v>
      </c>
      <c r="Y4082" s="1" t="s">
        <v>156</v>
      </c>
      <c r="Z4082" s="3">
        <v>9211</v>
      </c>
      <c r="AA4082" s="4">
        <f t="shared" si="1270"/>
        <v>3681</v>
      </c>
      <c r="AB4082" s="4">
        <f t="shared" si="1279"/>
        <v>9927.0862059999999</v>
      </c>
      <c r="AC4082" s="4">
        <f t="shared" si="1280"/>
        <v>3681</v>
      </c>
      <c r="AD4082" s="4">
        <f t="shared" si="1271"/>
        <v>14508.333333333334</v>
      </c>
      <c r="AE4082" s="4">
        <v>3681</v>
      </c>
      <c r="AF4082" s="4">
        <v>3681</v>
      </c>
      <c r="AG4082" s="4">
        <f t="shared" si="1281"/>
        <v>3681</v>
      </c>
      <c r="AH4082" s="4">
        <v>84086</v>
      </c>
      <c r="AI4082">
        <f t="shared" si="1267"/>
        <v>14935</v>
      </c>
      <c r="AJ4082">
        <v>10666</v>
      </c>
      <c r="AK4082" s="2">
        <v>10666</v>
      </c>
      <c r="AL4082" s="2">
        <f t="shared" si="1282"/>
        <v>10666</v>
      </c>
      <c r="AM4082" s="4"/>
      <c r="AN4082" t="e">
        <f>VLOOKUP([1]!Tabelle13[[#This Row],[Vlookup this ID for freight costs]],$AL$2:$AL$6811,2,FALSE)</f>
        <v>#REF!</v>
      </c>
      <c r="AP4082">
        <v>340.48</v>
      </c>
      <c r="AQ4082">
        <v>340.48</v>
      </c>
      <c r="AR4082" s="4">
        <v>29</v>
      </c>
      <c r="AS4082" s="4">
        <v>11</v>
      </c>
      <c r="AT4082" s="4">
        <v>2007</v>
      </c>
      <c r="AU4082" s="4">
        <v>29</v>
      </c>
      <c r="AV4082" s="4">
        <v>11</v>
      </c>
      <c r="AW4082" s="4">
        <v>2007</v>
      </c>
      <c r="AX4082" t="str">
        <f t="shared" si="1268"/>
        <v>No Delay</v>
      </c>
      <c r="AY4082">
        <f t="shared" si="1269"/>
        <v>0</v>
      </c>
    </row>
    <row r="4083" spans="1:51" x14ac:dyDescent="0.2">
      <c r="A4083" s="3">
        <v>83254</v>
      </c>
      <c r="B4083" s="1" t="s">
        <v>172</v>
      </c>
      <c r="C4083" s="1" t="s">
        <v>114</v>
      </c>
      <c r="D4083" s="1" t="s">
        <v>130</v>
      </c>
      <c r="E4083" s="1" t="s">
        <v>101</v>
      </c>
      <c r="F4083" s="1" t="s">
        <v>101</v>
      </c>
      <c r="G4083" s="13" t="s">
        <v>1095</v>
      </c>
      <c r="H4083" s="12">
        <v>41886</v>
      </c>
      <c r="I4083" s="12" t="s">
        <v>1609</v>
      </c>
      <c r="J4083" s="12">
        <v>41929</v>
      </c>
      <c r="K4083" s="4">
        <v>6020</v>
      </c>
      <c r="L4083" s="1" t="s">
        <v>146</v>
      </c>
      <c r="M4083" s="1" t="s">
        <v>132</v>
      </c>
      <c r="N4083" s="1" t="s">
        <v>275</v>
      </c>
      <c r="O4083" s="1" t="s">
        <v>93</v>
      </c>
      <c r="P4083">
        <v>60</v>
      </c>
      <c r="Q4083">
        <v>13535</v>
      </c>
      <c r="R4083">
        <v>88248.2</v>
      </c>
      <c r="S4083">
        <v>6.52</v>
      </c>
      <c r="T4083">
        <v>0.11</v>
      </c>
      <c r="U4083">
        <f t="shared" si="1265"/>
        <v>88248.2</v>
      </c>
      <c r="V4083">
        <f t="shared" si="1266"/>
        <v>812100</v>
      </c>
      <c r="W4083" s="1" t="s">
        <v>155</v>
      </c>
      <c r="X4083" s="1" t="s">
        <v>1236</v>
      </c>
      <c r="Y4083" s="1" t="s">
        <v>156</v>
      </c>
      <c r="Z4083" s="3">
        <v>14240</v>
      </c>
      <c r="AA4083" s="4">
        <f t="shared" si="1270"/>
        <v>3704</v>
      </c>
      <c r="AB4083" s="4">
        <f t="shared" si="1279"/>
        <v>3730.1766790000001</v>
      </c>
      <c r="AC4083" s="4">
        <f t="shared" si="1280"/>
        <v>3704</v>
      </c>
      <c r="AD4083" s="4">
        <f t="shared" si="1271"/>
        <v>3704</v>
      </c>
      <c r="AE4083" s="4">
        <v>3704</v>
      </c>
      <c r="AF4083" s="4">
        <v>3704</v>
      </c>
      <c r="AG4083" s="4">
        <f t="shared" si="1281"/>
        <v>3704</v>
      </c>
      <c r="AI4083" t="e">
        <f t="shared" si="1267"/>
        <v>#N/A</v>
      </c>
      <c r="AJ4083">
        <v>4562.72</v>
      </c>
      <c r="AK4083" s="2">
        <v>4562.72</v>
      </c>
      <c r="AL4083" s="2">
        <f t="shared" si="1282"/>
        <v>4562.72</v>
      </c>
      <c r="AM4083" s="4"/>
      <c r="AN4083" t="e">
        <f>VLOOKUP([1]!Tabelle13[[#This Row],[Vlookup this ID for freight costs]],$AL$2:$AL$6811,2,FALSE)</f>
        <v>#REF!</v>
      </c>
      <c r="AP4083">
        <v>90.72</v>
      </c>
      <c r="AQ4083">
        <v>90.72</v>
      </c>
      <c r="AR4083" s="4">
        <v>4</v>
      </c>
      <c r="AS4083" s="4">
        <v>9</v>
      </c>
      <c r="AT4083" s="4">
        <v>2014</v>
      </c>
      <c r="AU4083" s="4">
        <v>17</v>
      </c>
      <c r="AV4083" s="4">
        <v>10</v>
      </c>
      <c r="AW4083" s="4">
        <v>2014</v>
      </c>
      <c r="AX4083" t="str">
        <f t="shared" si="1268"/>
        <v>Delay</v>
      </c>
      <c r="AY4083">
        <f t="shared" si="1269"/>
        <v>43</v>
      </c>
    </row>
    <row r="4084" spans="1:51" x14ac:dyDescent="0.2">
      <c r="A4084" s="3">
        <v>84381</v>
      </c>
      <c r="B4084" s="1" t="s">
        <v>172</v>
      </c>
      <c r="C4084" s="1" t="s">
        <v>114</v>
      </c>
      <c r="D4084" s="1" t="s">
        <v>130</v>
      </c>
      <c r="E4084" s="1" t="s">
        <v>101</v>
      </c>
      <c r="F4084" s="1" t="s">
        <v>101</v>
      </c>
      <c r="G4084" s="13" t="s">
        <v>1095</v>
      </c>
      <c r="H4084" s="12">
        <v>41886</v>
      </c>
      <c r="I4084" s="12" t="s">
        <v>1609</v>
      </c>
      <c r="J4084" s="12">
        <v>41929</v>
      </c>
      <c r="K4084" s="4">
        <v>6022</v>
      </c>
      <c r="L4084" s="1" t="s">
        <v>146</v>
      </c>
      <c r="M4084" s="1" t="s">
        <v>132</v>
      </c>
      <c r="N4084" s="1" t="s">
        <v>275</v>
      </c>
      <c r="O4084" s="1" t="s">
        <v>93</v>
      </c>
      <c r="P4084">
        <v>60</v>
      </c>
      <c r="Q4084">
        <v>35000</v>
      </c>
      <c r="R4084">
        <v>228200</v>
      </c>
      <c r="S4084">
        <v>6.52</v>
      </c>
      <c r="T4084">
        <v>0.11</v>
      </c>
      <c r="U4084">
        <f t="shared" si="1265"/>
        <v>228199.99999999997</v>
      </c>
      <c r="V4084">
        <f t="shared" si="1266"/>
        <v>2100000</v>
      </c>
      <c r="W4084" s="1" t="s">
        <v>179</v>
      </c>
      <c r="X4084" s="1" t="s">
        <v>1236</v>
      </c>
      <c r="Y4084" s="1" t="s">
        <v>156</v>
      </c>
      <c r="Z4084" s="3">
        <v>14240</v>
      </c>
      <c r="AA4084" s="4">
        <f t="shared" si="1270"/>
        <v>3704</v>
      </c>
      <c r="AB4084" s="4">
        <f t="shared" si="1279"/>
        <v>6085.9132060000002</v>
      </c>
      <c r="AC4084" s="4">
        <f t="shared" si="1280"/>
        <v>3704</v>
      </c>
      <c r="AD4084" s="4">
        <f t="shared" si="1271"/>
        <v>6977</v>
      </c>
      <c r="AE4084" s="3" t="s">
        <v>2260</v>
      </c>
      <c r="AF4084" s="3">
        <v>3704</v>
      </c>
      <c r="AG4084" s="4">
        <f>AI4084</f>
        <v>3704</v>
      </c>
      <c r="AH4084" s="4">
        <v>83254</v>
      </c>
      <c r="AI4084">
        <f t="shared" si="1267"/>
        <v>3704</v>
      </c>
      <c r="AJ4084" t="s">
        <v>2260</v>
      </c>
      <c r="AK4084" s="2">
        <v>4562.72</v>
      </c>
      <c r="AL4084" s="2">
        <f>AN4084</f>
        <v>4562.72</v>
      </c>
      <c r="AM4084" s="4">
        <v>83254</v>
      </c>
      <c r="AN4084">
        <f>INDEX($AJ$2:$AJ$6811,MATCH(AM4084,$A$2:$A$6811,0))</f>
        <v>4562.72</v>
      </c>
      <c r="AP4084">
        <v>234.59</v>
      </c>
      <c r="AQ4084">
        <v>234.59</v>
      </c>
      <c r="AR4084" s="4">
        <v>4</v>
      </c>
      <c r="AS4084" s="4">
        <v>9</v>
      </c>
      <c r="AT4084" s="4">
        <v>2014</v>
      </c>
      <c r="AU4084" s="4">
        <v>17</v>
      </c>
      <c r="AV4084" s="4">
        <v>10</v>
      </c>
      <c r="AW4084" s="4">
        <v>2014</v>
      </c>
      <c r="AX4084" t="str">
        <f t="shared" si="1268"/>
        <v>Delay</v>
      </c>
      <c r="AY4084">
        <f t="shared" si="1269"/>
        <v>43</v>
      </c>
    </row>
    <row r="4085" spans="1:51" x14ac:dyDescent="0.2">
      <c r="A4085" s="3">
        <v>85836</v>
      </c>
      <c r="B4085" s="1" t="s">
        <v>172</v>
      </c>
      <c r="C4085" s="1" t="s">
        <v>114</v>
      </c>
      <c r="D4085" s="1" t="s">
        <v>130</v>
      </c>
      <c r="E4085" s="1" t="s">
        <v>101</v>
      </c>
      <c r="F4085" s="1" t="s">
        <v>101</v>
      </c>
      <c r="G4085" s="13" t="s">
        <v>1164</v>
      </c>
      <c r="H4085" s="12">
        <v>41037</v>
      </c>
      <c r="I4085" s="12" t="s">
        <v>1845</v>
      </c>
      <c r="J4085" s="12">
        <v>40984</v>
      </c>
      <c r="K4085" s="4">
        <v>3820</v>
      </c>
      <c r="L4085" s="1" t="s">
        <v>146</v>
      </c>
      <c r="M4085" s="1" t="s">
        <v>132</v>
      </c>
      <c r="N4085" s="1" t="s">
        <v>167</v>
      </c>
      <c r="O4085" s="1" t="s">
        <v>93</v>
      </c>
      <c r="P4085">
        <v>30</v>
      </c>
      <c r="Q4085">
        <v>61060</v>
      </c>
      <c r="R4085">
        <v>251567.2</v>
      </c>
      <c r="S4085">
        <v>4.12</v>
      </c>
      <c r="T4085">
        <v>0.14000000000000001</v>
      </c>
      <c r="U4085">
        <f t="shared" si="1265"/>
        <v>251567.2</v>
      </c>
      <c r="V4085">
        <f t="shared" si="1266"/>
        <v>1831800</v>
      </c>
      <c r="W4085" s="1" t="s">
        <v>197</v>
      </c>
      <c r="X4085" s="1" t="s">
        <v>1236</v>
      </c>
      <c r="Y4085" s="1" t="s">
        <v>3082</v>
      </c>
      <c r="Z4085" s="3">
        <v>13092</v>
      </c>
      <c r="AA4085" s="4">
        <f t="shared" si="1270"/>
        <v>3718</v>
      </c>
      <c r="AB4085" s="4">
        <f t="shared" si="1279"/>
        <v>8945.9408739999999</v>
      </c>
      <c r="AC4085" s="4">
        <f t="shared" si="1280"/>
        <v>3718</v>
      </c>
      <c r="AD4085" s="4">
        <f t="shared" si="1271"/>
        <v>4011.5</v>
      </c>
      <c r="AE4085" s="4">
        <v>3718</v>
      </c>
      <c r="AF4085" s="4">
        <v>3718</v>
      </c>
      <c r="AG4085" s="4">
        <f t="shared" ref="AG4085:AG4108" si="1283">AE4085</f>
        <v>3718</v>
      </c>
      <c r="AI4085" t="e">
        <f t="shared" si="1267"/>
        <v>#N/A</v>
      </c>
      <c r="AJ4085">
        <v>19949.86</v>
      </c>
      <c r="AK4085" s="2">
        <v>19949.86</v>
      </c>
      <c r="AL4085" s="2">
        <f t="shared" ref="AL4085:AL4108" si="1284">AJ4085</f>
        <v>19949.86</v>
      </c>
      <c r="AM4085" s="4"/>
      <c r="AN4085" t="e">
        <f>VLOOKUP([1]!Tabelle13[[#This Row],[Vlookup this ID for freight costs]],$AL$2:$AL$6811,2,FALSE)</f>
        <v>#REF!</v>
      </c>
      <c r="AP4085">
        <v>352.7</v>
      </c>
      <c r="AQ4085">
        <v>352.7</v>
      </c>
      <c r="AR4085" s="4">
        <v>8</v>
      </c>
      <c r="AS4085" s="4">
        <v>5</v>
      </c>
      <c r="AT4085" s="4">
        <v>2012</v>
      </c>
      <c r="AU4085" s="4">
        <v>16</v>
      </c>
      <c r="AV4085" s="4">
        <v>4</v>
      </c>
      <c r="AW4085" s="4">
        <v>2012</v>
      </c>
      <c r="AX4085" t="str">
        <f t="shared" si="1268"/>
        <v>No Delay</v>
      </c>
      <c r="AY4085">
        <f t="shared" si="1269"/>
        <v>0</v>
      </c>
    </row>
    <row r="4086" spans="1:51" x14ac:dyDescent="0.2">
      <c r="A4086" s="3">
        <v>33314</v>
      </c>
      <c r="B4086" s="1" t="s">
        <v>151</v>
      </c>
      <c r="C4086" s="1" t="s">
        <v>65</v>
      </c>
      <c r="D4086" s="1" t="s">
        <v>52</v>
      </c>
      <c r="E4086" s="1" t="s">
        <v>53</v>
      </c>
      <c r="F4086" s="1" t="s">
        <v>53</v>
      </c>
      <c r="G4086" s="13" t="s">
        <v>2151</v>
      </c>
      <c r="H4086" s="12">
        <v>42249</v>
      </c>
      <c r="I4086" s="12" t="s">
        <v>1754</v>
      </c>
      <c r="J4086" s="12">
        <v>42256</v>
      </c>
      <c r="K4086" s="4">
        <v>6808</v>
      </c>
      <c r="L4086" s="1" t="s">
        <v>146</v>
      </c>
      <c r="M4086" s="1" t="s">
        <v>672</v>
      </c>
      <c r="N4086" s="1" t="s">
        <v>1565</v>
      </c>
      <c r="O4086" s="1" t="s">
        <v>93</v>
      </c>
      <c r="P4086">
        <v>60</v>
      </c>
      <c r="Q4086">
        <v>13429</v>
      </c>
      <c r="R4086">
        <v>67145</v>
      </c>
      <c r="S4086">
        <v>5</v>
      </c>
      <c r="T4086">
        <v>0.08</v>
      </c>
      <c r="U4086">
        <f t="shared" si="1265"/>
        <v>67145</v>
      </c>
      <c r="V4086">
        <f t="shared" si="1266"/>
        <v>805740</v>
      </c>
      <c r="W4086" s="1" t="s">
        <v>281</v>
      </c>
      <c r="X4086" s="1" t="s">
        <v>1236</v>
      </c>
      <c r="Y4086" s="1" t="s">
        <v>161</v>
      </c>
      <c r="Z4086" s="3">
        <v>7348</v>
      </c>
      <c r="AA4086" s="4">
        <f>AB4086</f>
        <v>3718.909138</v>
      </c>
      <c r="AB4086" s="2">
        <f>2245.156962+0.109744*Q4086</f>
        <v>3718.909138</v>
      </c>
      <c r="AC4086" s="4">
        <f>AD4086</f>
        <v>3718.909138</v>
      </c>
      <c r="AD4086" s="4">
        <f t="shared" si="1271"/>
        <v>3718.909138</v>
      </c>
      <c r="AE4086" s="4" t="s">
        <v>62</v>
      </c>
      <c r="AG4086" s="4" t="str">
        <f t="shared" si="1283"/>
        <v>Weight Captured Separately</v>
      </c>
      <c r="AI4086" t="e">
        <f t="shared" si="1267"/>
        <v>#N/A</v>
      </c>
      <c r="AJ4086" t="s">
        <v>63</v>
      </c>
      <c r="AK4086" s="2"/>
      <c r="AL4086" s="2" t="str">
        <f t="shared" si="1284"/>
        <v>Invoiced Separately</v>
      </c>
      <c r="AM4086" s="4"/>
      <c r="AN4086" t="e">
        <f>VLOOKUP([1]!Tabelle13[[#This Row],[Vlookup this ID for freight costs]],$AL$2:$AL$6811,2,FALSE)</f>
        <v>#REF!</v>
      </c>
      <c r="AO4086">
        <f>IF(AK:AK="",AC:AC*6.242+1.383 -2.844 + 3.145 -2.265  -2.026,AK:AK)</f>
        <v>23210.823839395998</v>
      </c>
      <c r="AP4086">
        <v>79.03</v>
      </c>
      <c r="AQ4086">
        <v>79.03</v>
      </c>
      <c r="AR4086" s="4">
        <v>2</v>
      </c>
      <c r="AS4086" s="4">
        <v>9</v>
      </c>
      <c r="AT4086" s="4">
        <v>2015</v>
      </c>
      <c r="AU4086" s="4">
        <v>9</v>
      </c>
      <c r="AV4086" s="4">
        <v>9</v>
      </c>
      <c r="AW4086" s="4">
        <v>2015</v>
      </c>
      <c r="AX4086" t="str">
        <f t="shared" si="1268"/>
        <v>Delay</v>
      </c>
      <c r="AY4086">
        <f t="shared" si="1269"/>
        <v>7</v>
      </c>
    </row>
    <row r="4087" spans="1:51" x14ac:dyDescent="0.2">
      <c r="A4087" s="3">
        <v>47625</v>
      </c>
      <c r="B4087" s="1" t="s">
        <v>168</v>
      </c>
      <c r="C4087" s="1" t="s">
        <v>150</v>
      </c>
      <c r="D4087" s="1" t="s">
        <v>100</v>
      </c>
      <c r="E4087" s="1" t="s">
        <v>53</v>
      </c>
      <c r="F4087" s="1" t="s">
        <v>53</v>
      </c>
      <c r="G4087" s="13" t="s">
        <v>1653</v>
      </c>
      <c r="H4087" s="12">
        <v>40464</v>
      </c>
      <c r="I4087" s="12" t="s">
        <v>523</v>
      </c>
      <c r="J4087" s="12">
        <v>40513</v>
      </c>
      <c r="K4087" s="4">
        <v>2884</v>
      </c>
      <c r="L4087" s="1" t="s">
        <v>146</v>
      </c>
      <c r="M4087" s="1" t="s">
        <v>672</v>
      </c>
      <c r="N4087" s="1" t="s">
        <v>302</v>
      </c>
      <c r="O4087" s="1" t="s">
        <v>93</v>
      </c>
      <c r="P4087">
        <v>30</v>
      </c>
      <c r="Q4087">
        <v>54247</v>
      </c>
      <c r="R4087">
        <v>424211.54</v>
      </c>
      <c r="S4087">
        <v>7.82</v>
      </c>
      <c r="T4087">
        <v>0.26</v>
      </c>
      <c r="U4087">
        <f t="shared" si="1265"/>
        <v>424211.54000000004</v>
      </c>
      <c r="V4087">
        <f t="shared" si="1266"/>
        <v>1627410</v>
      </c>
      <c r="W4087" s="1" t="s">
        <v>204</v>
      </c>
      <c r="X4087" s="1" t="s">
        <v>1236</v>
      </c>
      <c r="Y4087" s="1" t="s">
        <v>205</v>
      </c>
      <c r="Z4087" s="3">
        <v>7569</v>
      </c>
      <c r="AA4087" s="4">
        <f t="shared" si="1270"/>
        <v>3728</v>
      </c>
      <c r="AB4087" s="4">
        <f t="shared" ref="AB4087:AB4107" si="1285" xml:space="preserve"> 2244.740206  + 0.1097478*Q4087</f>
        <v>8198.2291126</v>
      </c>
      <c r="AC4087" s="4">
        <f t="shared" ref="AC4087:AC4107" si="1286">AF4087</f>
        <v>3728</v>
      </c>
      <c r="AD4087" s="4">
        <f t="shared" si="1271"/>
        <v>4395.5</v>
      </c>
      <c r="AE4087" s="4">
        <v>3728</v>
      </c>
      <c r="AF4087" s="4">
        <v>3728</v>
      </c>
      <c r="AG4087" s="4">
        <f t="shared" si="1283"/>
        <v>3728</v>
      </c>
      <c r="AI4087" t="e">
        <f t="shared" si="1267"/>
        <v>#N/A</v>
      </c>
      <c r="AJ4087">
        <v>3646.13</v>
      </c>
      <c r="AK4087" s="2">
        <v>3646.13</v>
      </c>
      <c r="AL4087" s="2">
        <f t="shared" si="1284"/>
        <v>3646.13</v>
      </c>
      <c r="AM4087" s="4"/>
      <c r="AN4087" t="e">
        <f>VLOOKUP([1]!Tabelle13[[#This Row],[Vlookup this ID for freight costs]],$AL$2:$AL$6811,2,FALSE)</f>
        <v>#REF!</v>
      </c>
      <c r="AP4087">
        <v>914.6</v>
      </c>
      <c r="AQ4087">
        <v>914.6</v>
      </c>
      <c r="AR4087" s="4">
        <v>13</v>
      </c>
      <c r="AS4087" s="4">
        <v>10</v>
      </c>
      <c r="AT4087" s="4">
        <v>2010</v>
      </c>
      <c r="AU4087" s="4">
        <v>1</v>
      </c>
      <c r="AV4087" s="4">
        <v>12</v>
      </c>
      <c r="AW4087" s="4">
        <v>2010</v>
      </c>
      <c r="AX4087" t="str">
        <f t="shared" si="1268"/>
        <v>Delay</v>
      </c>
      <c r="AY4087">
        <f t="shared" si="1269"/>
        <v>49</v>
      </c>
    </row>
    <row r="4088" spans="1:51" x14ac:dyDescent="0.2">
      <c r="A4088" s="3">
        <v>84981</v>
      </c>
      <c r="B4088" s="1" t="s">
        <v>172</v>
      </c>
      <c r="C4088" s="1" t="s">
        <v>114</v>
      </c>
      <c r="D4088" s="1" t="s">
        <v>130</v>
      </c>
      <c r="E4088" s="1" t="s">
        <v>101</v>
      </c>
      <c r="F4088" s="1" t="s">
        <v>101</v>
      </c>
      <c r="G4088" s="13" t="s">
        <v>1647</v>
      </c>
      <c r="H4088" s="12">
        <v>41973</v>
      </c>
      <c r="I4088" s="12" t="s">
        <v>1609</v>
      </c>
      <c r="J4088" s="12">
        <v>41929</v>
      </c>
      <c r="K4088" s="4">
        <v>6024</v>
      </c>
      <c r="L4088" s="1" t="s">
        <v>146</v>
      </c>
      <c r="M4088" s="1" t="s">
        <v>132</v>
      </c>
      <c r="N4088" s="1" t="s">
        <v>1032</v>
      </c>
      <c r="O4088" s="1" t="s">
        <v>93</v>
      </c>
      <c r="P4088">
        <v>240</v>
      </c>
      <c r="Q4088">
        <v>10000</v>
      </c>
      <c r="R4088">
        <v>13000</v>
      </c>
      <c r="S4088">
        <v>1.3</v>
      </c>
      <c r="T4088">
        <v>0.01</v>
      </c>
      <c r="U4088">
        <f t="shared" si="1265"/>
        <v>13000</v>
      </c>
      <c r="V4088">
        <f t="shared" si="1266"/>
        <v>2400000</v>
      </c>
      <c r="W4088" s="1" t="s">
        <v>155</v>
      </c>
      <c r="X4088" s="1" t="s">
        <v>1236</v>
      </c>
      <c r="Y4088" s="1" t="s">
        <v>156</v>
      </c>
      <c r="Z4088" s="3">
        <v>14240</v>
      </c>
      <c r="AA4088" s="4">
        <f t="shared" si="1270"/>
        <v>3731</v>
      </c>
      <c r="AB4088" s="4">
        <f t="shared" si="1285"/>
        <v>3342.218206</v>
      </c>
      <c r="AC4088" s="4">
        <f t="shared" si="1286"/>
        <v>3731</v>
      </c>
      <c r="AD4088" s="4">
        <f t="shared" si="1271"/>
        <v>5477.1838480999995</v>
      </c>
      <c r="AE4088" s="4">
        <v>3731</v>
      </c>
      <c r="AF4088" s="4">
        <v>3731</v>
      </c>
      <c r="AG4088" s="4">
        <f t="shared" si="1283"/>
        <v>3731</v>
      </c>
      <c r="AI4088" t="e">
        <f t="shared" si="1267"/>
        <v>#N/A</v>
      </c>
      <c r="AJ4088">
        <v>4329.6099999999997</v>
      </c>
      <c r="AK4088" s="2">
        <v>4329.6099999999997</v>
      </c>
      <c r="AL4088" s="2">
        <f t="shared" si="1284"/>
        <v>4329.6099999999997</v>
      </c>
      <c r="AM4088" s="4"/>
      <c r="AN4088" t="e">
        <f>VLOOKUP([1]!Tabelle13[[#This Row],[Vlookup this ID for freight costs]],$AL$2:$AL$6811,2,FALSE)</f>
        <v>#REF!</v>
      </c>
      <c r="AP4088">
        <v>13.36</v>
      </c>
      <c r="AQ4088">
        <v>13.36</v>
      </c>
      <c r="AR4088" s="4">
        <v>30</v>
      </c>
      <c r="AS4088" s="4">
        <v>11</v>
      </c>
      <c r="AT4088" s="4">
        <v>2014</v>
      </c>
      <c r="AU4088" s="4">
        <v>17</v>
      </c>
      <c r="AV4088" s="4">
        <v>10</v>
      </c>
      <c r="AW4088" s="4">
        <v>2014</v>
      </c>
      <c r="AX4088" t="str">
        <f t="shared" si="1268"/>
        <v>No Delay</v>
      </c>
      <c r="AY4088">
        <f t="shared" si="1269"/>
        <v>0</v>
      </c>
    </row>
    <row r="4089" spans="1:51" x14ac:dyDescent="0.2">
      <c r="A4089" s="3">
        <v>12471</v>
      </c>
      <c r="B4089" s="1" t="s">
        <v>88</v>
      </c>
      <c r="C4089" s="1" t="s">
        <v>89</v>
      </c>
      <c r="D4089" s="1" t="s">
        <v>130</v>
      </c>
      <c r="E4089" s="1" t="s">
        <v>53</v>
      </c>
      <c r="F4089" s="1" t="s">
        <v>53</v>
      </c>
      <c r="G4089" s="13" t="s">
        <v>105</v>
      </c>
      <c r="H4089" s="12">
        <v>39483</v>
      </c>
      <c r="I4089" s="12" t="s">
        <v>1867</v>
      </c>
      <c r="J4089" s="12">
        <v>39497</v>
      </c>
      <c r="K4089" s="4">
        <v>666</v>
      </c>
      <c r="L4089" s="1" t="s">
        <v>146</v>
      </c>
      <c r="M4089" s="1" t="s">
        <v>132</v>
      </c>
      <c r="N4089" s="1" t="s">
        <v>196</v>
      </c>
      <c r="O4089" s="1" t="s">
        <v>93</v>
      </c>
      <c r="P4089">
        <v>60</v>
      </c>
      <c r="Q4089">
        <v>35600</v>
      </c>
      <c r="R4089">
        <v>263440</v>
      </c>
      <c r="S4089">
        <v>7.4</v>
      </c>
      <c r="T4089">
        <v>0.12</v>
      </c>
      <c r="U4089">
        <f t="shared" si="1265"/>
        <v>263440</v>
      </c>
      <c r="V4089">
        <f t="shared" si="1266"/>
        <v>2136000</v>
      </c>
      <c r="W4089" s="1" t="s">
        <v>204</v>
      </c>
      <c r="X4089" s="1" t="s">
        <v>1236</v>
      </c>
      <c r="Y4089" s="1" t="s">
        <v>205</v>
      </c>
      <c r="Z4089" s="3">
        <v>8859</v>
      </c>
      <c r="AA4089" s="4">
        <f t="shared" si="1270"/>
        <v>3731</v>
      </c>
      <c r="AB4089" s="4">
        <f t="shared" si="1285"/>
        <v>6151.7618860000002</v>
      </c>
      <c r="AC4089" s="4">
        <f t="shared" si="1286"/>
        <v>3731</v>
      </c>
      <c r="AD4089" s="4">
        <f t="shared" si="1271"/>
        <v>3731</v>
      </c>
      <c r="AE4089" s="4">
        <v>3731</v>
      </c>
      <c r="AF4089" s="4">
        <v>3731</v>
      </c>
      <c r="AG4089" s="4">
        <f t="shared" si="1283"/>
        <v>3731</v>
      </c>
      <c r="AI4089" t="e">
        <f t="shared" si="1267"/>
        <v>#N/A</v>
      </c>
      <c r="AJ4089">
        <v>6778.91</v>
      </c>
      <c r="AK4089" s="2">
        <v>6778.91</v>
      </c>
      <c r="AL4089" s="2">
        <f t="shared" si="1284"/>
        <v>6778.91</v>
      </c>
      <c r="AM4089" s="4"/>
      <c r="AN4089" t="e">
        <f>VLOOKUP([1]!Tabelle13[[#This Row],[Vlookup this ID for freight costs]],$AL$2:$AL$6811,2,FALSE)</f>
        <v>#REF!</v>
      </c>
      <c r="AP4089">
        <v>421.5</v>
      </c>
      <c r="AQ4089">
        <v>421.5</v>
      </c>
      <c r="AR4089" s="4">
        <v>5</v>
      </c>
      <c r="AS4089" s="4">
        <v>2</v>
      </c>
      <c r="AT4089" s="4">
        <v>2008</v>
      </c>
      <c r="AU4089" s="4">
        <v>19</v>
      </c>
      <c r="AV4089" s="4">
        <v>2</v>
      </c>
      <c r="AW4089" s="4">
        <v>2008</v>
      </c>
      <c r="AX4089" t="str">
        <f t="shared" si="1268"/>
        <v>Delay</v>
      </c>
      <c r="AY4089">
        <f t="shared" si="1269"/>
        <v>14</v>
      </c>
    </row>
    <row r="4090" spans="1:51" x14ac:dyDescent="0.2">
      <c r="A4090" s="3">
        <v>30942</v>
      </c>
      <c r="B4090" s="1" t="s">
        <v>168</v>
      </c>
      <c r="C4090" s="1" t="s">
        <v>150</v>
      </c>
      <c r="D4090" s="1" t="s">
        <v>100</v>
      </c>
      <c r="E4090" s="1" t="s">
        <v>53</v>
      </c>
      <c r="F4090" s="1" t="s">
        <v>53</v>
      </c>
      <c r="G4090" s="13" t="s">
        <v>993</v>
      </c>
      <c r="H4090" s="12">
        <v>40525</v>
      </c>
      <c r="I4090" s="12" t="s">
        <v>993</v>
      </c>
      <c r="J4090" s="12">
        <v>40525</v>
      </c>
      <c r="K4090" s="4">
        <v>2915</v>
      </c>
      <c r="L4090" s="1" t="s">
        <v>146</v>
      </c>
      <c r="M4090" s="1" t="s">
        <v>170</v>
      </c>
      <c r="N4090" s="1" t="s">
        <v>1032</v>
      </c>
      <c r="O4090" s="1" t="s">
        <v>93</v>
      </c>
      <c r="P4090">
        <v>240</v>
      </c>
      <c r="Q4090">
        <v>9630</v>
      </c>
      <c r="R4090">
        <v>30334.5</v>
      </c>
      <c r="S4090">
        <v>3.15</v>
      </c>
      <c r="T4090">
        <v>0.01</v>
      </c>
      <c r="U4090">
        <f t="shared" si="1265"/>
        <v>30334.5</v>
      </c>
      <c r="V4090">
        <f t="shared" si="1266"/>
        <v>2311200</v>
      </c>
      <c r="W4090" s="1" t="s">
        <v>155</v>
      </c>
      <c r="X4090" s="1" t="s">
        <v>1236</v>
      </c>
      <c r="Y4090" s="1" t="s">
        <v>156</v>
      </c>
      <c r="Z4090" s="3">
        <v>8107</v>
      </c>
      <c r="AA4090" s="4">
        <f t="shared" si="1270"/>
        <v>3732</v>
      </c>
      <c r="AB4090" s="4">
        <f t="shared" si="1285"/>
        <v>3301.6115199999999</v>
      </c>
      <c r="AC4090" s="4">
        <f t="shared" si="1286"/>
        <v>3732</v>
      </c>
      <c r="AD4090" s="4">
        <f t="shared" si="1271"/>
        <v>3732</v>
      </c>
      <c r="AE4090" s="4">
        <v>3732</v>
      </c>
      <c r="AF4090" s="4">
        <v>3732</v>
      </c>
      <c r="AG4090" s="4">
        <f t="shared" si="1283"/>
        <v>3732</v>
      </c>
      <c r="AI4090" t="e">
        <f t="shared" si="1267"/>
        <v>#N/A</v>
      </c>
      <c r="AJ4090">
        <v>4876.34</v>
      </c>
      <c r="AK4090" s="2">
        <v>4876.34</v>
      </c>
      <c r="AL4090" s="2">
        <f t="shared" si="1284"/>
        <v>4876.34</v>
      </c>
      <c r="AM4090" s="4"/>
      <c r="AN4090" t="e">
        <f>VLOOKUP([1]!Tabelle13[[#This Row],[Vlookup this ID for freight costs]],$AL$2:$AL$6811,2,FALSE)</f>
        <v>#REF!</v>
      </c>
      <c r="AP4090">
        <v>65.400000000000006</v>
      </c>
      <c r="AQ4090">
        <v>65.400000000000006</v>
      </c>
      <c r="AR4090" s="4">
        <v>13</v>
      </c>
      <c r="AS4090" s="4">
        <v>12</v>
      </c>
      <c r="AT4090" s="4">
        <v>2010</v>
      </c>
      <c r="AU4090" s="4">
        <v>13</v>
      </c>
      <c r="AV4090" s="4">
        <v>12</v>
      </c>
      <c r="AW4090" s="4">
        <v>2010</v>
      </c>
      <c r="AX4090" t="str">
        <f t="shared" si="1268"/>
        <v>No Delay</v>
      </c>
      <c r="AY4090">
        <f t="shared" si="1269"/>
        <v>0</v>
      </c>
    </row>
    <row r="4091" spans="1:51" x14ac:dyDescent="0.2">
      <c r="A4091" s="3">
        <v>84258</v>
      </c>
      <c r="B4091" s="1" t="s">
        <v>463</v>
      </c>
      <c r="C4091" s="1" t="s">
        <v>73</v>
      </c>
      <c r="D4091" s="1" t="s">
        <v>130</v>
      </c>
      <c r="E4091" s="1" t="s">
        <v>101</v>
      </c>
      <c r="F4091" s="1" t="s">
        <v>101</v>
      </c>
      <c r="G4091" s="13" t="s">
        <v>860</v>
      </c>
      <c r="H4091" s="12">
        <v>41424</v>
      </c>
      <c r="I4091" s="12" t="s">
        <v>1183</v>
      </c>
      <c r="J4091" s="12">
        <v>41393</v>
      </c>
      <c r="K4091" s="4">
        <v>4674</v>
      </c>
      <c r="L4091" s="1" t="s">
        <v>146</v>
      </c>
      <c r="M4091" s="1" t="s">
        <v>132</v>
      </c>
      <c r="N4091" s="1" t="s">
        <v>238</v>
      </c>
      <c r="O4091" s="1" t="s">
        <v>93</v>
      </c>
      <c r="P4091">
        <v>30</v>
      </c>
      <c r="Q4091">
        <v>40534</v>
      </c>
      <c r="R4091">
        <v>190509.8</v>
      </c>
      <c r="S4091">
        <v>4.7</v>
      </c>
      <c r="T4091">
        <v>0.16</v>
      </c>
      <c r="U4091">
        <f t="shared" si="1265"/>
        <v>190509.80000000002</v>
      </c>
      <c r="V4091">
        <f t="shared" si="1266"/>
        <v>1216020</v>
      </c>
      <c r="W4091" s="1" t="s">
        <v>861</v>
      </c>
      <c r="X4091" s="1" t="s">
        <v>1236</v>
      </c>
      <c r="Y4091" s="1" t="s">
        <v>156</v>
      </c>
      <c r="Z4091" s="3">
        <v>14969</v>
      </c>
      <c r="AA4091" s="4">
        <f t="shared" si="1270"/>
        <v>3749</v>
      </c>
      <c r="AB4091" s="4">
        <f t="shared" si="1285"/>
        <v>6693.2575312000008</v>
      </c>
      <c r="AC4091" s="4">
        <f t="shared" si="1286"/>
        <v>3749</v>
      </c>
      <c r="AD4091" s="4">
        <f t="shared" si="1271"/>
        <v>3749</v>
      </c>
      <c r="AE4091" s="4">
        <v>3749</v>
      </c>
      <c r="AF4091" s="4">
        <v>3749</v>
      </c>
      <c r="AG4091" s="4">
        <f t="shared" si="1283"/>
        <v>3749</v>
      </c>
      <c r="AI4091" t="e">
        <f t="shared" si="1267"/>
        <v>#N/A</v>
      </c>
      <c r="AJ4091">
        <v>9708.48</v>
      </c>
      <c r="AK4091" s="2">
        <v>9708.48</v>
      </c>
      <c r="AL4091" s="2">
        <f t="shared" si="1284"/>
        <v>9708.48</v>
      </c>
      <c r="AM4091" s="4"/>
      <c r="AN4091" t="e">
        <f>VLOOKUP([1]!Tabelle13[[#This Row],[Vlookup this ID for freight costs]],$AL$2:$AL$6811,2,FALSE)</f>
        <v>#REF!</v>
      </c>
      <c r="AP4091">
        <v>235.66</v>
      </c>
      <c r="AQ4091">
        <v>235.66</v>
      </c>
      <c r="AR4091" s="4">
        <v>30</v>
      </c>
      <c r="AS4091" s="4">
        <v>5</v>
      </c>
      <c r="AT4091" s="4">
        <v>2013</v>
      </c>
      <c r="AU4091" s="4">
        <v>29</v>
      </c>
      <c r="AV4091" s="4">
        <v>4</v>
      </c>
      <c r="AW4091" s="4">
        <v>2013</v>
      </c>
      <c r="AX4091" t="str">
        <f t="shared" si="1268"/>
        <v>No Delay</v>
      </c>
      <c r="AY4091">
        <f t="shared" si="1269"/>
        <v>0</v>
      </c>
    </row>
    <row r="4092" spans="1:51" x14ac:dyDescent="0.2">
      <c r="A4092" s="3">
        <v>10707</v>
      </c>
      <c r="B4092" s="1" t="s">
        <v>119</v>
      </c>
      <c r="C4092" s="1" t="s">
        <v>114</v>
      </c>
      <c r="D4092" s="1" t="s">
        <v>130</v>
      </c>
      <c r="E4092" s="1"/>
      <c r="F4092" s="1" t="s">
        <v>107</v>
      </c>
      <c r="G4092" s="13" t="s">
        <v>372</v>
      </c>
      <c r="H4092" s="12">
        <v>39577</v>
      </c>
      <c r="I4092" s="12" t="s">
        <v>372</v>
      </c>
      <c r="J4092" s="12">
        <v>39577</v>
      </c>
      <c r="K4092" s="4">
        <v>832</v>
      </c>
      <c r="L4092" s="1" t="s">
        <v>146</v>
      </c>
      <c r="M4092" s="1" t="s">
        <v>132</v>
      </c>
      <c r="N4092" s="1" t="s">
        <v>275</v>
      </c>
      <c r="O4092" s="1" t="s">
        <v>93</v>
      </c>
      <c r="P4092">
        <v>60</v>
      </c>
      <c r="Q4092">
        <v>40320</v>
      </c>
      <c r="R4092">
        <v>381024</v>
      </c>
      <c r="S4092">
        <v>9.4499999999999993</v>
      </c>
      <c r="T4092">
        <v>0.16</v>
      </c>
      <c r="U4092">
        <f t="shared" si="1265"/>
        <v>381024</v>
      </c>
      <c r="V4092">
        <f t="shared" si="1266"/>
        <v>2419200</v>
      </c>
      <c r="W4092" s="1" t="s">
        <v>155</v>
      </c>
      <c r="X4092" s="1" t="s">
        <v>1236</v>
      </c>
      <c r="Y4092" s="1" t="s">
        <v>156</v>
      </c>
      <c r="Z4092" s="3">
        <v>6648</v>
      </c>
      <c r="AA4092" s="4">
        <f t="shared" si="1270"/>
        <v>3750</v>
      </c>
      <c r="AB4092" s="4">
        <f t="shared" si="1285"/>
        <v>6669.7715019999996</v>
      </c>
      <c r="AC4092" s="4">
        <f t="shared" si="1286"/>
        <v>3750</v>
      </c>
      <c r="AD4092" s="4">
        <f t="shared" si="1271"/>
        <v>3750</v>
      </c>
      <c r="AE4092" s="4">
        <v>3750</v>
      </c>
      <c r="AF4092" s="4">
        <v>3750</v>
      </c>
      <c r="AG4092" s="4">
        <f t="shared" si="1283"/>
        <v>3750</v>
      </c>
      <c r="AH4092" s="4">
        <v>82906</v>
      </c>
      <c r="AI4092">
        <f t="shared" si="1267"/>
        <v>7268</v>
      </c>
      <c r="AJ4092">
        <v>1891.44</v>
      </c>
      <c r="AK4092" s="2">
        <v>1891.44</v>
      </c>
      <c r="AL4092" s="2">
        <f t="shared" si="1284"/>
        <v>1891.44</v>
      </c>
      <c r="AM4092" s="4"/>
      <c r="AN4092" t="e">
        <f>VLOOKUP([1]!Tabelle13[[#This Row],[Vlookup this ID for freight costs]],$AL$2:$AL$6811,2,FALSE)</f>
        <v>#REF!</v>
      </c>
      <c r="AP4092">
        <v>609.64</v>
      </c>
      <c r="AQ4092">
        <v>609.64</v>
      </c>
      <c r="AR4092" s="4">
        <v>9</v>
      </c>
      <c r="AS4092" s="4">
        <v>5</v>
      </c>
      <c r="AT4092" s="4">
        <v>2008</v>
      </c>
      <c r="AU4092" s="4">
        <v>9</v>
      </c>
      <c r="AV4092" s="4">
        <v>5</v>
      </c>
      <c r="AW4092" s="4">
        <v>2008</v>
      </c>
      <c r="AX4092" t="str">
        <f t="shared" si="1268"/>
        <v>No Delay</v>
      </c>
      <c r="AY4092">
        <f t="shared" si="1269"/>
        <v>0</v>
      </c>
    </row>
    <row r="4093" spans="1:51" x14ac:dyDescent="0.2">
      <c r="A4093" s="3">
        <v>35310</v>
      </c>
      <c r="B4093" s="1" t="s">
        <v>168</v>
      </c>
      <c r="C4093" s="1" t="s">
        <v>150</v>
      </c>
      <c r="D4093" s="1" t="s">
        <v>100</v>
      </c>
      <c r="E4093" s="1" t="s">
        <v>253</v>
      </c>
      <c r="F4093" s="1" t="s">
        <v>253</v>
      </c>
      <c r="G4093" s="13" t="s">
        <v>1481</v>
      </c>
      <c r="H4093" s="12">
        <v>40486</v>
      </c>
      <c r="I4093" s="12" t="s">
        <v>1481</v>
      </c>
      <c r="J4093" s="12">
        <v>40486</v>
      </c>
      <c r="K4093" s="4">
        <v>2818</v>
      </c>
      <c r="L4093" s="1" t="s">
        <v>146</v>
      </c>
      <c r="M4093" s="1" t="s">
        <v>1210</v>
      </c>
      <c r="N4093" s="1" t="s">
        <v>171</v>
      </c>
      <c r="O4093" s="1" t="s">
        <v>93</v>
      </c>
      <c r="P4093">
        <v>60</v>
      </c>
      <c r="Q4093">
        <v>75000</v>
      </c>
      <c r="R4093">
        <v>186750</v>
      </c>
      <c r="S4093">
        <v>2.4900000000000002</v>
      </c>
      <c r="T4093">
        <v>0.04</v>
      </c>
      <c r="U4093">
        <f t="shared" si="1265"/>
        <v>186750.00000000003</v>
      </c>
      <c r="V4093">
        <f t="shared" si="1266"/>
        <v>4500000</v>
      </c>
      <c r="W4093" s="1" t="s">
        <v>197</v>
      </c>
      <c r="X4093" s="1" t="s">
        <v>1236</v>
      </c>
      <c r="Y4093" s="1" t="s">
        <v>3082</v>
      </c>
      <c r="Z4093" s="3">
        <v>15488</v>
      </c>
      <c r="AA4093" s="4">
        <f t="shared" si="1270"/>
        <v>3755</v>
      </c>
      <c r="AB4093" s="4">
        <f t="shared" si="1285"/>
        <v>10475.825206000001</v>
      </c>
      <c r="AC4093" s="4">
        <f t="shared" si="1286"/>
        <v>3755</v>
      </c>
      <c r="AD4093" s="4">
        <f t="shared" si="1271"/>
        <v>12469.4</v>
      </c>
      <c r="AE4093" s="4">
        <v>3755</v>
      </c>
      <c r="AF4093" s="4">
        <v>3755</v>
      </c>
      <c r="AG4093" s="4">
        <f t="shared" si="1283"/>
        <v>3755</v>
      </c>
      <c r="AI4093" t="e">
        <f t="shared" si="1267"/>
        <v>#N/A</v>
      </c>
      <c r="AJ4093">
        <v>4514.0600000000004</v>
      </c>
      <c r="AK4093" s="2">
        <v>4514.0600000000004</v>
      </c>
      <c r="AL4093" s="2">
        <f t="shared" si="1284"/>
        <v>4514.0600000000004</v>
      </c>
      <c r="AM4093" s="4"/>
      <c r="AN4093" t="e">
        <f>VLOOKUP([1]!Tabelle13[[#This Row],[Vlookup this ID for freight costs]],$AL$2:$AL$6811,2,FALSE)</f>
        <v>#REF!</v>
      </c>
      <c r="AP4093">
        <v>402.63</v>
      </c>
      <c r="AQ4093">
        <v>402.63</v>
      </c>
      <c r="AR4093" s="4">
        <v>4</v>
      </c>
      <c r="AS4093" s="4">
        <v>11</v>
      </c>
      <c r="AT4093" s="4">
        <v>2010</v>
      </c>
      <c r="AU4093" s="4">
        <v>4</v>
      </c>
      <c r="AV4093" s="4">
        <v>11</v>
      </c>
      <c r="AW4093" s="4">
        <v>2010</v>
      </c>
      <c r="AX4093" t="str">
        <f t="shared" si="1268"/>
        <v>No Delay</v>
      </c>
      <c r="AY4093">
        <f t="shared" si="1269"/>
        <v>0</v>
      </c>
    </row>
    <row r="4094" spans="1:51" x14ac:dyDescent="0.2">
      <c r="A4094" s="3">
        <v>30633</v>
      </c>
      <c r="B4094" s="1" t="s">
        <v>168</v>
      </c>
      <c r="C4094" s="1" t="s">
        <v>150</v>
      </c>
      <c r="D4094" s="1" t="s">
        <v>100</v>
      </c>
      <c r="E4094" s="1" t="s">
        <v>53</v>
      </c>
      <c r="F4094" s="1" t="s">
        <v>53</v>
      </c>
      <c r="G4094" s="13" t="s">
        <v>274</v>
      </c>
      <c r="H4094" s="12">
        <v>40428</v>
      </c>
      <c r="I4094" s="12" t="s">
        <v>2207</v>
      </c>
      <c r="J4094" s="12">
        <v>40466</v>
      </c>
      <c r="K4094" s="4">
        <v>2795</v>
      </c>
      <c r="L4094" s="1" t="s">
        <v>146</v>
      </c>
      <c r="M4094" s="1" t="s">
        <v>170</v>
      </c>
      <c r="N4094" s="1" t="s">
        <v>167</v>
      </c>
      <c r="O4094" s="1" t="s">
        <v>93</v>
      </c>
      <c r="P4094">
        <v>30</v>
      </c>
      <c r="Q4094">
        <v>40135</v>
      </c>
      <c r="R4094">
        <v>187430.45</v>
      </c>
      <c r="S4094">
        <v>4.67</v>
      </c>
      <c r="T4094">
        <v>0.16</v>
      </c>
      <c r="U4094">
        <f t="shared" si="1265"/>
        <v>187430.45</v>
      </c>
      <c r="V4094">
        <f t="shared" si="1266"/>
        <v>1204050</v>
      </c>
      <c r="W4094" s="1" t="s">
        <v>155</v>
      </c>
      <c r="X4094" s="1" t="s">
        <v>1236</v>
      </c>
      <c r="Y4094" s="1" t="s">
        <v>156</v>
      </c>
      <c r="Z4094" s="3">
        <v>8107</v>
      </c>
      <c r="AA4094" s="4">
        <f t="shared" si="1270"/>
        <v>3764</v>
      </c>
      <c r="AB4094" s="4">
        <f t="shared" si="1285"/>
        <v>6649.468159</v>
      </c>
      <c r="AC4094" s="4">
        <f t="shared" si="1286"/>
        <v>3764</v>
      </c>
      <c r="AD4094" s="4">
        <f t="shared" si="1271"/>
        <v>3764</v>
      </c>
      <c r="AE4094" s="4">
        <v>3764</v>
      </c>
      <c r="AF4094" s="4">
        <v>3764</v>
      </c>
      <c r="AG4094" s="4">
        <f t="shared" si="1283"/>
        <v>3764</v>
      </c>
      <c r="AI4094" t="e">
        <f t="shared" si="1267"/>
        <v>#N/A</v>
      </c>
      <c r="AJ4094">
        <v>4263.07</v>
      </c>
      <c r="AK4094" s="2">
        <v>4263.07</v>
      </c>
      <c r="AL4094" s="2">
        <f t="shared" si="1284"/>
        <v>4263.07</v>
      </c>
      <c r="AM4094" s="4"/>
      <c r="AN4094" t="e">
        <f>VLOOKUP([1]!Tabelle13[[#This Row],[Vlookup this ID for freight costs]],$AL$2:$AL$6811,2,FALSE)</f>
        <v>#REF!</v>
      </c>
      <c r="AP4094">
        <v>404.1</v>
      </c>
      <c r="AQ4094">
        <v>404.1</v>
      </c>
      <c r="AR4094" s="4">
        <v>7</v>
      </c>
      <c r="AS4094" s="4">
        <v>9</v>
      </c>
      <c r="AT4094" s="4">
        <v>2010</v>
      </c>
      <c r="AU4094" s="4">
        <v>15</v>
      </c>
      <c r="AV4094" s="4">
        <v>10</v>
      </c>
      <c r="AW4094" s="4">
        <v>2010</v>
      </c>
      <c r="AX4094" t="str">
        <f t="shared" si="1268"/>
        <v>Delay</v>
      </c>
      <c r="AY4094">
        <f t="shared" si="1269"/>
        <v>38</v>
      </c>
    </row>
    <row r="4095" spans="1:51" x14ac:dyDescent="0.2">
      <c r="A4095" s="3">
        <v>86801</v>
      </c>
      <c r="B4095" s="1" t="s">
        <v>50</v>
      </c>
      <c r="C4095" s="1" t="s">
        <v>51</v>
      </c>
      <c r="D4095" s="1" t="s">
        <v>130</v>
      </c>
      <c r="E4095" s="1" t="s">
        <v>101</v>
      </c>
      <c r="F4095" s="1" t="s">
        <v>101</v>
      </c>
      <c r="G4095" s="13" t="s">
        <v>679</v>
      </c>
      <c r="H4095" s="12">
        <v>42153</v>
      </c>
      <c r="I4095" s="12" t="s">
        <v>680</v>
      </c>
      <c r="J4095" s="12">
        <v>42170</v>
      </c>
      <c r="K4095" s="4">
        <v>6614</v>
      </c>
      <c r="L4095" s="1" t="s">
        <v>146</v>
      </c>
      <c r="M4095" s="1" t="s">
        <v>132</v>
      </c>
      <c r="N4095" s="1" t="s">
        <v>154</v>
      </c>
      <c r="O4095" s="1" t="s">
        <v>93</v>
      </c>
      <c r="P4095">
        <v>60</v>
      </c>
      <c r="Q4095">
        <v>28516</v>
      </c>
      <c r="R4095">
        <v>220143.52</v>
      </c>
      <c r="S4095">
        <v>7.72</v>
      </c>
      <c r="T4095">
        <v>0.13</v>
      </c>
      <c r="U4095">
        <f t="shared" si="1265"/>
        <v>220143.52</v>
      </c>
      <c r="V4095">
        <f t="shared" si="1266"/>
        <v>1710960</v>
      </c>
      <c r="W4095" s="1" t="s">
        <v>179</v>
      </c>
      <c r="X4095" s="1" t="s">
        <v>1236</v>
      </c>
      <c r="Y4095" s="1" t="s">
        <v>156</v>
      </c>
      <c r="Z4095" s="3">
        <v>14703</v>
      </c>
      <c r="AA4095" s="4">
        <f t="shared" si="1270"/>
        <v>3772</v>
      </c>
      <c r="AB4095" s="4">
        <f t="shared" si="1285"/>
        <v>5374.3084708000006</v>
      </c>
      <c r="AC4095" s="4">
        <f t="shared" si="1286"/>
        <v>3772</v>
      </c>
      <c r="AD4095" s="4">
        <f t="shared" si="1271"/>
        <v>3772</v>
      </c>
      <c r="AE4095" s="4">
        <v>3772</v>
      </c>
      <c r="AF4095" s="4">
        <v>3772</v>
      </c>
      <c r="AG4095" s="4">
        <f t="shared" si="1283"/>
        <v>3772</v>
      </c>
      <c r="AI4095" t="e">
        <f t="shared" si="1267"/>
        <v>#N/A</v>
      </c>
      <c r="AJ4095">
        <v>3567.08</v>
      </c>
      <c r="AK4095" s="2">
        <v>3567.08</v>
      </c>
      <c r="AL4095" s="2">
        <f t="shared" si="1284"/>
        <v>3567.08</v>
      </c>
      <c r="AM4095" s="4"/>
      <c r="AN4095" t="e">
        <f>VLOOKUP([1]!Tabelle13[[#This Row],[Vlookup this ID for freight costs]],$AL$2:$AL$6811,2,FALSE)</f>
        <v>#REF!</v>
      </c>
      <c r="AP4095">
        <v>226.31</v>
      </c>
      <c r="AQ4095">
        <v>226.31</v>
      </c>
      <c r="AR4095" s="4">
        <v>29</v>
      </c>
      <c r="AS4095" s="4">
        <v>5</v>
      </c>
      <c r="AT4095" s="4">
        <v>2015</v>
      </c>
      <c r="AU4095" s="4">
        <v>15</v>
      </c>
      <c r="AV4095" s="4">
        <v>6</v>
      </c>
      <c r="AW4095" s="4">
        <v>2015</v>
      </c>
      <c r="AX4095" t="str">
        <f t="shared" si="1268"/>
        <v>Delay</v>
      </c>
      <c r="AY4095">
        <f t="shared" si="1269"/>
        <v>17</v>
      </c>
    </row>
    <row r="4096" spans="1:51" x14ac:dyDescent="0.2">
      <c r="A4096" s="3">
        <v>10751</v>
      </c>
      <c r="B4096" s="1" t="s">
        <v>119</v>
      </c>
      <c r="C4096" s="1" t="s">
        <v>114</v>
      </c>
      <c r="D4096" s="1" t="s">
        <v>130</v>
      </c>
      <c r="E4096" s="1" t="s">
        <v>101</v>
      </c>
      <c r="F4096" s="1" t="s">
        <v>101</v>
      </c>
      <c r="G4096" s="13" t="s">
        <v>118</v>
      </c>
      <c r="H4096" s="12">
        <v>39742</v>
      </c>
      <c r="I4096" s="12" t="s">
        <v>118</v>
      </c>
      <c r="J4096" s="12">
        <v>39742</v>
      </c>
      <c r="K4096" s="4">
        <v>1134</v>
      </c>
      <c r="L4096" s="1" t="s">
        <v>146</v>
      </c>
      <c r="M4096" s="1" t="s">
        <v>132</v>
      </c>
      <c r="N4096" s="1" t="s">
        <v>167</v>
      </c>
      <c r="O4096" s="1" t="s">
        <v>93</v>
      </c>
      <c r="P4096">
        <v>30</v>
      </c>
      <c r="Q4096">
        <v>50000</v>
      </c>
      <c r="R4096">
        <v>600500</v>
      </c>
      <c r="S4096">
        <v>12.01</v>
      </c>
      <c r="T4096">
        <v>0.4</v>
      </c>
      <c r="U4096">
        <f t="shared" si="1265"/>
        <v>600500</v>
      </c>
      <c r="V4096">
        <f t="shared" si="1266"/>
        <v>1500000</v>
      </c>
      <c r="W4096" s="1" t="s">
        <v>160</v>
      </c>
      <c r="X4096" s="1" t="s">
        <v>1236</v>
      </c>
      <c r="Y4096" s="1" t="s">
        <v>161</v>
      </c>
      <c r="Z4096" s="3">
        <v>13722</v>
      </c>
      <c r="AA4096" s="4">
        <f t="shared" si="1270"/>
        <v>3775</v>
      </c>
      <c r="AB4096" s="4">
        <f t="shared" si="1285"/>
        <v>7732.1302059999998</v>
      </c>
      <c r="AC4096" s="4">
        <f t="shared" si="1286"/>
        <v>3775</v>
      </c>
      <c r="AD4096" s="4">
        <f t="shared" si="1271"/>
        <v>4849.6774836969707</v>
      </c>
      <c r="AE4096" s="4">
        <v>3775</v>
      </c>
      <c r="AF4096" s="4">
        <v>3775</v>
      </c>
      <c r="AG4096" s="4">
        <f t="shared" si="1283"/>
        <v>3775</v>
      </c>
      <c r="AH4096" s="4">
        <v>83053</v>
      </c>
      <c r="AI4096">
        <f t="shared" si="1267"/>
        <v>13437</v>
      </c>
      <c r="AJ4096">
        <v>4060.54</v>
      </c>
      <c r="AK4096" s="2">
        <v>4060.54</v>
      </c>
      <c r="AL4096" s="2">
        <f t="shared" si="1284"/>
        <v>4060.54</v>
      </c>
      <c r="AM4096" s="4"/>
      <c r="AN4096" t="e">
        <f>VLOOKUP([1]!Tabelle13[[#This Row],[Vlookup this ID for freight costs]],$AL$2:$AL$6811,2,FALSE)</f>
        <v>#REF!</v>
      </c>
      <c r="AP4096">
        <v>1176.98</v>
      </c>
      <c r="AQ4096">
        <v>1176.98</v>
      </c>
      <c r="AR4096" s="4">
        <v>21</v>
      </c>
      <c r="AS4096" s="4">
        <v>10</v>
      </c>
      <c r="AT4096" s="4">
        <v>2008</v>
      </c>
      <c r="AU4096" s="4">
        <v>21</v>
      </c>
      <c r="AV4096" s="4">
        <v>10</v>
      </c>
      <c r="AW4096" s="4">
        <v>2008</v>
      </c>
      <c r="AX4096" t="str">
        <f t="shared" si="1268"/>
        <v>No Delay</v>
      </c>
      <c r="AY4096">
        <f t="shared" si="1269"/>
        <v>0</v>
      </c>
    </row>
    <row r="4097" spans="1:51" x14ac:dyDescent="0.2">
      <c r="A4097" s="3">
        <v>11434</v>
      </c>
      <c r="B4097" s="1" t="s">
        <v>119</v>
      </c>
      <c r="C4097" s="1" t="s">
        <v>114</v>
      </c>
      <c r="D4097" s="1" t="s">
        <v>130</v>
      </c>
      <c r="E4097" s="1" t="s">
        <v>53</v>
      </c>
      <c r="F4097" s="1" t="s">
        <v>53</v>
      </c>
      <c r="G4097" s="13" t="s">
        <v>1275</v>
      </c>
      <c r="H4097" s="12">
        <v>39315</v>
      </c>
      <c r="I4097" s="12" t="s">
        <v>1275</v>
      </c>
      <c r="J4097" s="12">
        <v>39315</v>
      </c>
      <c r="K4097" s="4">
        <v>305</v>
      </c>
      <c r="L4097" s="1" t="s">
        <v>146</v>
      </c>
      <c r="M4097" s="1" t="s">
        <v>132</v>
      </c>
      <c r="N4097" s="1" t="s">
        <v>527</v>
      </c>
      <c r="O4097" s="1" t="s">
        <v>93</v>
      </c>
      <c r="P4097">
        <v>240</v>
      </c>
      <c r="Q4097">
        <v>10624</v>
      </c>
      <c r="R4097">
        <v>65868.800000000003</v>
      </c>
      <c r="S4097">
        <v>6.2</v>
      </c>
      <c r="T4097">
        <v>0.03</v>
      </c>
      <c r="U4097">
        <f t="shared" si="1265"/>
        <v>65868.800000000003</v>
      </c>
      <c r="V4097">
        <f t="shared" si="1266"/>
        <v>2549760</v>
      </c>
      <c r="W4097" s="1" t="s">
        <v>155</v>
      </c>
      <c r="X4097" s="1" t="s">
        <v>1236</v>
      </c>
      <c r="Y4097" s="1" t="s">
        <v>156</v>
      </c>
      <c r="Z4097" s="3">
        <v>6648</v>
      </c>
      <c r="AA4097" s="4">
        <f t="shared" si="1270"/>
        <v>3785</v>
      </c>
      <c r="AB4097" s="4">
        <f t="shared" si="1285"/>
        <v>3410.7008332</v>
      </c>
      <c r="AC4097" s="4">
        <f t="shared" si="1286"/>
        <v>3785</v>
      </c>
      <c r="AD4097" s="4">
        <f t="shared" si="1271"/>
        <v>21292</v>
      </c>
      <c r="AE4097" s="4">
        <v>3785</v>
      </c>
      <c r="AF4097" s="4">
        <v>3785</v>
      </c>
      <c r="AG4097" s="4">
        <f t="shared" si="1283"/>
        <v>3785</v>
      </c>
      <c r="AH4097" s="4">
        <v>82356</v>
      </c>
      <c r="AI4097">
        <f t="shared" si="1267"/>
        <v>7889</v>
      </c>
      <c r="AJ4097">
        <v>13116</v>
      </c>
      <c r="AK4097" s="2">
        <v>13116</v>
      </c>
      <c r="AL4097" s="2">
        <f t="shared" si="1284"/>
        <v>13116</v>
      </c>
      <c r="AM4097" s="4"/>
      <c r="AN4097" t="e">
        <f>VLOOKUP([1]!Tabelle13[[#This Row],[Vlookup this ID for freight costs]],$AL$2:$AL$6811,2,FALSE)</f>
        <v>#REF!</v>
      </c>
      <c r="AP4097">
        <v>105.39</v>
      </c>
      <c r="AQ4097">
        <v>105.39</v>
      </c>
      <c r="AR4097" s="4">
        <v>21</v>
      </c>
      <c r="AS4097" s="4">
        <v>8</v>
      </c>
      <c r="AT4097" s="4">
        <v>2007</v>
      </c>
      <c r="AU4097" s="4">
        <v>21</v>
      </c>
      <c r="AV4097" s="4">
        <v>8</v>
      </c>
      <c r="AW4097" s="4">
        <v>2007</v>
      </c>
      <c r="AX4097" t="str">
        <f t="shared" si="1268"/>
        <v>No Delay</v>
      </c>
      <c r="AY4097">
        <f t="shared" si="1269"/>
        <v>0</v>
      </c>
    </row>
    <row r="4098" spans="1:51" x14ac:dyDescent="0.2">
      <c r="A4098" s="3">
        <v>11567</v>
      </c>
      <c r="B4098" s="1" t="s">
        <v>119</v>
      </c>
      <c r="C4098" s="1" t="s">
        <v>114</v>
      </c>
      <c r="D4098" s="1" t="s">
        <v>130</v>
      </c>
      <c r="E4098" s="1" t="s">
        <v>101</v>
      </c>
      <c r="F4098" s="1" t="s">
        <v>101</v>
      </c>
      <c r="G4098" s="13" t="s">
        <v>118</v>
      </c>
      <c r="H4098" s="12">
        <v>39742</v>
      </c>
      <c r="I4098" s="12" t="s">
        <v>118</v>
      </c>
      <c r="J4098" s="12">
        <v>39742</v>
      </c>
      <c r="K4098" s="4">
        <v>1136</v>
      </c>
      <c r="L4098" s="1" t="s">
        <v>146</v>
      </c>
      <c r="M4098" s="1" t="s">
        <v>132</v>
      </c>
      <c r="N4098" s="1" t="s">
        <v>265</v>
      </c>
      <c r="O4098" s="1" t="s">
        <v>93</v>
      </c>
      <c r="P4098">
        <v>60</v>
      </c>
      <c r="Q4098">
        <v>40454</v>
      </c>
      <c r="R4098">
        <v>137543.6</v>
      </c>
      <c r="S4098">
        <v>3.4</v>
      </c>
      <c r="T4098">
        <v>0.06</v>
      </c>
      <c r="U4098">
        <f t="shared" ref="U4098:U4161" si="1287">S4098*Q4098</f>
        <v>137543.6</v>
      </c>
      <c r="V4098">
        <f t="shared" ref="V4098:V4161" si="1288">Q4098*P4098</f>
        <v>2427240</v>
      </c>
      <c r="W4098" s="1" t="s">
        <v>155</v>
      </c>
      <c r="X4098" s="1" t="s">
        <v>1236</v>
      </c>
      <c r="Y4098" s="1" t="s">
        <v>156</v>
      </c>
      <c r="Z4098" s="3">
        <v>14240</v>
      </c>
      <c r="AA4098" s="4">
        <f t="shared" si="1270"/>
        <v>3787</v>
      </c>
      <c r="AB4098" s="4">
        <f t="shared" si="1285"/>
        <v>6684.4777071999997</v>
      </c>
      <c r="AC4098" s="4">
        <f t="shared" si="1286"/>
        <v>3787</v>
      </c>
      <c r="AD4098" s="4">
        <f t="shared" si="1271"/>
        <v>5338</v>
      </c>
      <c r="AE4098" s="4">
        <v>3787</v>
      </c>
      <c r="AF4098" s="4">
        <v>3787</v>
      </c>
      <c r="AG4098" s="4">
        <f t="shared" si="1283"/>
        <v>3787</v>
      </c>
      <c r="AH4098" s="4">
        <v>82506</v>
      </c>
      <c r="AI4098">
        <f t="shared" ref="AI4098:AI4161" si="1289">INDEX($AE$2:$AE$6811,MATCH(AH4098,$A$2:$A$6811,0))</f>
        <v>17125</v>
      </c>
      <c r="AJ4098">
        <v>4060.55</v>
      </c>
      <c r="AK4098" s="2">
        <v>4060.55</v>
      </c>
      <c r="AL4098" s="2">
        <f t="shared" si="1284"/>
        <v>4060.55</v>
      </c>
      <c r="AM4098" s="4"/>
      <c r="AN4098" t="e">
        <f>VLOOKUP([1]!Tabelle13[[#This Row],[Vlookup this ID for freight costs]],$AL$2:$AL$6811,2,FALSE)</f>
        <v>#REF!</v>
      </c>
      <c r="AP4098">
        <v>269.58999999999997</v>
      </c>
      <c r="AQ4098">
        <v>269.58999999999997</v>
      </c>
      <c r="AR4098" s="4">
        <v>21</v>
      </c>
      <c r="AS4098" s="4">
        <v>10</v>
      </c>
      <c r="AT4098" s="4">
        <v>2008</v>
      </c>
      <c r="AU4098" s="4">
        <v>21</v>
      </c>
      <c r="AV4098" s="4">
        <v>10</v>
      </c>
      <c r="AW4098" s="4">
        <v>2008</v>
      </c>
      <c r="AX4098" t="str">
        <f t="shared" ref="AX4098:AX4161" si="1290">IF(DATE(AW4098,AV4098,AU4098)&lt;=DATE(AT4098,AS4098,AR4098),"No Delay","Delay")</f>
        <v>No Delay</v>
      </c>
      <c r="AY4098">
        <f t="shared" ref="AY4098:AY4161" si="1291">IF(_xlfn.DAYS(J4098,H4098)&gt;0, _xlfn.DAYS(J4098,H4098),0)</f>
        <v>0</v>
      </c>
    </row>
    <row r="4099" spans="1:51" x14ac:dyDescent="0.2">
      <c r="A4099" s="3">
        <v>86420</v>
      </c>
      <c r="B4099" s="1" t="s">
        <v>50</v>
      </c>
      <c r="C4099" s="1" t="s">
        <v>51</v>
      </c>
      <c r="D4099" s="1" t="s">
        <v>130</v>
      </c>
      <c r="E4099" s="1" t="s">
        <v>101</v>
      </c>
      <c r="F4099" s="1" t="s">
        <v>101</v>
      </c>
      <c r="G4099" s="13" t="s">
        <v>1258</v>
      </c>
      <c r="H4099" s="12">
        <v>40892</v>
      </c>
      <c r="I4099" s="12" t="s">
        <v>1591</v>
      </c>
      <c r="J4099" s="12">
        <v>40891</v>
      </c>
      <c r="K4099" s="4">
        <v>3644</v>
      </c>
      <c r="L4099" s="1" t="s">
        <v>146</v>
      </c>
      <c r="M4099" s="1" t="s">
        <v>132</v>
      </c>
      <c r="N4099" s="1" t="s">
        <v>1032</v>
      </c>
      <c r="O4099" s="1" t="s">
        <v>93</v>
      </c>
      <c r="P4099">
        <v>240</v>
      </c>
      <c r="Q4099">
        <v>10070</v>
      </c>
      <c r="R4099">
        <v>19636.5</v>
      </c>
      <c r="S4099">
        <v>1.95</v>
      </c>
      <c r="T4099">
        <v>0.01</v>
      </c>
      <c r="U4099">
        <f t="shared" si="1287"/>
        <v>19636.5</v>
      </c>
      <c r="V4099">
        <f t="shared" si="1288"/>
        <v>2416800</v>
      </c>
      <c r="W4099" s="1" t="s">
        <v>155</v>
      </c>
      <c r="X4099" s="1" t="s">
        <v>1236</v>
      </c>
      <c r="Y4099" s="1" t="s">
        <v>156</v>
      </c>
      <c r="Z4099" s="3">
        <v>14703</v>
      </c>
      <c r="AA4099" s="4">
        <f t="shared" ref="AA4099:AA4162" si="1292">AF4099</f>
        <v>3787</v>
      </c>
      <c r="AB4099" s="4">
        <f t="shared" si="1285"/>
        <v>3349.9005520000001</v>
      </c>
      <c r="AC4099" s="4">
        <f t="shared" si="1286"/>
        <v>3787</v>
      </c>
      <c r="AD4099" s="4">
        <f t="shared" si="1271"/>
        <v>3787</v>
      </c>
      <c r="AE4099" s="4">
        <v>3787</v>
      </c>
      <c r="AF4099" s="4">
        <v>3787</v>
      </c>
      <c r="AG4099" s="4">
        <f t="shared" si="1283"/>
        <v>3787</v>
      </c>
      <c r="AI4099" t="e">
        <f t="shared" si="1289"/>
        <v>#N/A</v>
      </c>
      <c r="AJ4099">
        <v>2451.86</v>
      </c>
      <c r="AK4099" s="2">
        <v>2451.86</v>
      </c>
      <c r="AL4099" s="2">
        <f t="shared" si="1284"/>
        <v>2451.86</v>
      </c>
      <c r="AM4099" s="4"/>
      <c r="AN4099" t="e">
        <f>VLOOKUP([1]!Tabelle13[[#This Row],[Vlookup this ID for freight costs]],$AL$2:$AL$6811,2,FALSE)</f>
        <v>#REF!</v>
      </c>
      <c r="AP4099">
        <v>32.4</v>
      </c>
      <c r="AQ4099">
        <v>32.4</v>
      </c>
      <c r="AR4099" s="4">
        <v>15</v>
      </c>
      <c r="AS4099" s="4">
        <v>12</v>
      </c>
      <c r="AT4099" s="4">
        <v>2011</v>
      </c>
      <c r="AU4099" s="4">
        <v>14</v>
      </c>
      <c r="AV4099" s="4">
        <v>12</v>
      </c>
      <c r="AW4099" s="4">
        <v>2011</v>
      </c>
      <c r="AX4099" t="str">
        <f t="shared" si="1290"/>
        <v>No Delay</v>
      </c>
      <c r="AY4099">
        <f t="shared" si="1291"/>
        <v>0</v>
      </c>
    </row>
    <row r="4100" spans="1:51" x14ac:dyDescent="0.2">
      <c r="A4100" s="3">
        <v>10702</v>
      </c>
      <c r="B4100" s="1" t="s">
        <v>119</v>
      </c>
      <c r="C4100" s="1" t="s">
        <v>114</v>
      </c>
      <c r="D4100" s="1" t="s">
        <v>130</v>
      </c>
      <c r="E4100" s="1"/>
      <c r="F4100" s="1" t="s">
        <v>107</v>
      </c>
      <c r="G4100" s="13" t="s">
        <v>96</v>
      </c>
      <c r="H4100" s="12">
        <v>39576</v>
      </c>
      <c r="I4100" s="12" t="s">
        <v>96</v>
      </c>
      <c r="J4100" s="12">
        <v>39576</v>
      </c>
      <c r="K4100" s="4">
        <v>829</v>
      </c>
      <c r="L4100" s="1" t="s">
        <v>146</v>
      </c>
      <c r="M4100" s="1" t="s">
        <v>132</v>
      </c>
      <c r="N4100" s="1" t="s">
        <v>147</v>
      </c>
      <c r="O4100" s="1" t="s">
        <v>148</v>
      </c>
      <c r="P4100">
        <v>30</v>
      </c>
      <c r="Q4100">
        <v>43154</v>
      </c>
      <c r="R4100">
        <v>1132792.5</v>
      </c>
      <c r="S4100">
        <v>26.25</v>
      </c>
      <c r="T4100">
        <v>0.88</v>
      </c>
      <c r="U4100">
        <f t="shared" si="1287"/>
        <v>1132792.5</v>
      </c>
      <c r="V4100">
        <f t="shared" si="1288"/>
        <v>1294620</v>
      </c>
      <c r="W4100" s="1" t="s">
        <v>149</v>
      </c>
      <c r="X4100" s="1" t="s">
        <v>150</v>
      </c>
      <c r="Y4100" s="1" t="s">
        <v>150</v>
      </c>
      <c r="Z4100" s="3">
        <v>1892</v>
      </c>
      <c r="AA4100" s="4">
        <f t="shared" si="1292"/>
        <v>3788</v>
      </c>
      <c r="AB4100" s="4">
        <f t="shared" si="1285"/>
        <v>6980.7967671999995</v>
      </c>
      <c r="AC4100" s="4">
        <f t="shared" si="1286"/>
        <v>3788</v>
      </c>
      <c r="AD4100" s="4">
        <f t="shared" ref="AD4100:AD4163" si="1293">AVERAGEIFS($AA$2:$AA$6811,$L$2:$L$6811,L4100,$V$2:$V$6811,"&gt;="&amp;(V4100-100), $V$2:$V$6811,"&lt;="&amp;(V4100+100),$AA$2:$AA$6811,"&gt;"&amp;1)</f>
        <v>3788</v>
      </c>
      <c r="AE4100" s="4">
        <v>3788</v>
      </c>
      <c r="AF4100" s="4">
        <v>3788</v>
      </c>
      <c r="AG4100" s="4">
        <f t="shared" si="1283"/>
        <v>3788</v>
      </c>
      <c r="AH4100" s="4">
        <v>82906</v>
      </c>
      <c r="AI4100">
        <f t="shared" si="1289"/>
        <v>7268</v>
      </c>
      <c r="AJ4100">
        <v>1910.61</v>
      </c>
      <c r="AK4100" s="2">
        <v>1910.61</v>
      </c>
      <c r="AL4100" s="2">
        <f t="shared" si="1284"/>
        <v>1910.61</v>
      </c>
      <c r="AM4100" s="4"/>
      <c r="AN4100" t="e">
        <f>VLOOKUP([1]!Tabelle13[[#This Row],[Vlookup this ID for freight costs]],$AL$2:$AL$6811,2,FALSE)</f>
        <v>#REF!</v>
      </c>
      <c r="AP4100">
        <v>1812.47</v>
      </c>
      <c r="AQ4100">
        <v>1812.47</v>
      </c>
      <c r="AR4100" s="4">
        <v>8</v>
      </c>
      <c r="AS4100" s="4">
        <v>5</v>
      </c>
      <c r="AT4100" s="4">
        <v>2008</v>
      </c>
      <c r="AU4100" s="4">
        <v>8</v>
      </c>
      <c r="AV4100" s="4">
        <v>5</v>
      </c>
      <c r="AW4100" s="4">
        <v>2008</v>
      </c>
      <c r="AX4100" t="str">
        <f t="shared" si="1290"/>
        <v>No Delay</v>
      </c>
      <c r="AY4100">
        <f t="shared" si="1291"/>
        <v>0</v>
      </c>
    </row>
    <row r="4101" spans="1:51" x14ac:dyDescent="0.2">
      <c r="A4101" s="3">
        <v>72981</v>
      </c>
      <c r="B4101" s="1" t="s">
        <v>168</v>
      </c>
      <c r="C4101" s="1" t="s">
        <v>150</v>
      </c>
      <c r="D4101" s="1" t="s">
        <v>100</v>
      </c>
      <c r="E4101" s="1" t="s">
        <v>253</v>
      </c>
      <c r="F4101" s="1" t="s">
        <v>253</v>
      </c>
      <c r="G4101" s="13" t="s">
        <v>1459</v>
      </c>
      <c r="H4101" s="12">
        <v>40878</v>
      </c>
      <c r="I4101" s="12" t="s">
        <v>1212</v>
      </c>
      <c r="J4101" s="12">
        <v>40896</v>
      </c>
      <c r="K4101" s="4">
        <v>3662</v>
      </c>
      <c r="L4101" s="1" t="s">
        <v>146</v>
      </c>
      <c r="M4101" s="1" t="s">
        <v>211</v>
      </c>
      <c r="N4101" s="1" t="s">
        <v>167</v>
      </c>
      <c r="O4101" s="1" t="s">
        <v>93</v>
      </c>
      <c r="P4101">
        <v>30</v>
      </c>
      <c r="Q4101">
        <v>47963</v>
      </c>
      <c r="R4101">
        <v>206240.9</v>
      </c>
      <c r="S4101">
        <v>4.3</v>
      </c>
      <c r="T4101">
        <v>0.14000000000000001</v>
      </c>
      <c r="U4101">
        <f t="shared" si="1287"/>
        <v>206240.9</v>
      </c>
      <c r="V4101">
        <f t="shared" si="1288"/>
        <v>1438890</v>
      </c>
      <c r="W4101" s="1" t="s">
        <v>213</v>
      </c>
      <c r="X4101" s="1" t="s">
        <v>1236</v>
      </c>
      <c r="Y4101" s="1" t="s">
        <v>161</v>
      </c>
      <c r="Z4101" s="3">
        <v>7947</v>
      </c>
      <c r="AA4101" s="4">
        <f t="shared" si="1292"/>
        <v>3789</v>
      </c>
      <c r="AB4101" s="4">
        <f t="shared" si="1285"/>
        <v>7508.5739374000004</v>
      </c>
      <c r="AC4101" s="4">
        <f t="shared" si="1286"/>
        <v>3789</v>
      </c>
      <c r="AD4101" s="4">
        <f t="shared" si="1293"/>
        <v>3789</v>
      </c>
      <c r="AE4101" s="4">
        <v>3789</v>
      </c>
      <c r="AF4101" s="4">
        <v>3789</v>
      </c>
      <c r="AG4101" s="4">
        <f t="shared" si="1283"/>
        <v>3789</v>
      </c>
      <c r="AI4101" t="e">
        <f t="shared" si="1289"/>
        <v>#N/A</v>
      </c>
      <c r="AJ4101">
        <v>9582.5499999999993</v>
      </c>
      <c r="AK4101" s="2">
        <v>9582.5499999999993</v>
      </c>
      <c r="AL4101" s="2">
        <f t="shared" si="1284"/>
        <v>9582.5499999999993</v>
      </c>
      <c r="AM4101" s="4"/>
      <c r="AN4101" t="e">
        <f>VLOOKUP([1]!Tabelle13[[#This Row],[Vlookup this ID for freight costs]],$AL$2:$AL$6811,2,FALSE)</f>
        <v>#REF!</v>
      </c>
      <c r="AP4101">
        <v>340.3</v>
      </c>
      <c r="AQ4101">
        <v>340.3</v>
      </c>
      <c r="AR4101" s="4">
        <v>1</v>
      </c>
      <c r="AS4101" s="4">
        <v>12</v>
      </c>
      <c r="AT4101" s="4">
        <v>2011</v>
      </c>
      <c r="AU4101" s="4">
        <v>19</v>
      </c>
      <c r="AV4101" s="4">
        <v>12</v>
      </c>
      <c r="AW4101" s="4">
        <v>2011</v>
      </c>
      <c r="AX4101" t="str">
        <f t="shared" si="1290"/>
        <v>Delay</v>
      </c>
      <c r="AY4101">
        <f t="shared" si="1291"/>
        <v>18</v>
      </c>
    </row>
    <row r="4102" spans="1:51" x14ac:dyDescent="0.2">
      <c r="A4102" s="3">
        <v>84674</v>
      </c>
      <c r="B4102" s="1" t="s">
        <v>215</v>
      </c>
      <c r="C4102" s="1" t="s">
        <v>89</v>
      </c>
      <c r="D4102" s="1" t="s">
        <v>130</v>
      </c>
      <c r="E4102" s="1" t="s">
        <v>53</v>
      </c>
      <c r="F4102" s="1" t="s">
        <v>53</v>
      </c>
      <c r="G4102" s="13" t="s">
        <v>1734</v>
      </c>
      <c r="H4102" s="12">
        <v>40830</v>
      </c>
      <c r="I4102" s="12" t="s">
        <v>2261</v>
      </c>
      <c r="J4102" s="12">
        <v>40824</v>
      </c>
      <c r="K4102" s="4">
        <v>3501</v>
      </c>
      <c r="L4102" s="1" t="s">
        <v>146</v>
      </c>
      <c r="M4102" s="1" t="s">
        <v>132</v>
      </c>
      <c r="N4102" s="1" t="s">
        <v>167</v>
      </c>
      <c r="O4102" s="1" t="s">
        <v>93</v>
      </c>
      <c r="P4102">
        <v>30</v>
      </c>
      <c r="Q4102">
        <v>62231</v>
      </c>
      <c r="R4102">
        <v>262614.82</v>
      </c>
      <c r="S4102">
        <v>4.22</v>
      </c>
      <c r="T4102">
        <v>0.14000000000000001</v>
      </c>
      <c r="U4102">
        <f t="shared" si="1287"/>
        <v>262614.82</v>
      </c>
      <c r="V4102">
        <f t="shared" si="1288"/>
        <v>1866930</v>
      </c>
      <c r="W4102" s="1" t="s">
        <v>197</v>
      </c>
      <c r="X4102" s="1" t="s">
        <v>1236</v>
      </c>
      <c r="Y4102" s="1" t="s">
        <v>3082</v>
      </c>
      <c r="Z4102" s="3">
        <v>8794</v>
      </c>
      <c r="AA4102" s="4">
        <f t="shared" si="1292"/>
        <v>3789</v>
      </c>
      <c r="AB4102" s="4">
        <f t="shared" si="1285"/>
        <v>9074.4555478000002</v>
      </c>
      <c r="AC4102" s="4">
        <f t="shared" si="1286"/>
        <v>3789</v>
      </c>
      <c r="AD4102" s="4">
        <f t="shared" si="1293"/>
        <v>3789</v>
      </c>
      <c r="AE4102" s="4">
        <v>3789</v>
      </c>
      <c r="AF4102" s="4">
        <v>3789</v>
      </c>
      <c r="AG4102" s="4">
        <f t="shared" si="1283"/>
        <v>3789</v>
      </c>
      <c r="AI4102" t="e">
        <f t="shared" si="1289"/>
        <v>#N/A</v>
      </c>
      <c r="AJ4102">
        <v>13956.38</v>
      </c>
      <c r="AK4102" s="2">
        <v>13956.38</v>
      </c>
      <c r="AL4102" s="2">
        <f t="shared" si="1284"/>
        <v>13956.38</v>
      </c>
      <c r="AM4102" s="4"/>
      <c r="AN4102" t="e">
        <f>VLOOKUP([1]!Tabelle13[[#This Row],[Vlookup this ID for freight costs]],$AL$2:$AL$6811,2,FALSE)</f>
        <v>#REF!</v>
      </c>
      <c r="AP4102">
        <v>433.31</v>
      </c>
      <c r="AQ4102">
        <v>433.31</v>
      </c>
      <c r="AR4102" s="4">
        <v>14</v>
      </c>
      <c r="AS4102" s="4">
        <v>10</v>
      </c>
      <c r="AT4102" s="4">
        <v>2011</v>
      </c>
      <c r="AU4102" s="4">
        <v>8</v>
      </c>
      <c r="AV4102" s="4">
        <v>10</v>
      </c>
      <c r="AW4102" s="4">
        <v>2011</v>
      </c>
      <c r="AX4102" t="str">
        <f t="shared" si="1290"/>
        <v>No Delay</v>
      </c>
      <c r="AY4102">
        <f t="shared" si="1291"/>
        <v>0</v>
      </c>
    </row>
    <row r="4103" spans="1:51" x14ac:dyDescent="0.2">
      <c r="A4103" s="3">
        <v>36431</v>
      </c>
      <c r="B4103" s="1" t="s">
        <v>168</v>
      </c>
      <c r="C4103" s="1" t="s">
        <v>150</v>
      </c>
      <c r="D4103" s="1" t="s">
        <v>100</v>
      </c>
      <c r="E4103" s="1" t="s">
        <v>253</v>
      </c>
      <c r="F4103" s="1" t="s">
        <v>253</v>
      </c>
      <c r="G4103" s="13" t="s">
        <v>2262</v>
      </c>
      <c r="H4103" s="12">
        <v>40890</v>
      </c>
      <c r="I4103" s="12" t="s">
        <v>1736</v>
      </c>
      <c r="J4103" s="12">
        <v>40938</v>
      </c>
      <c r="K4103" s="4">
        <v>3713</v>
      </c>
      <c r="L4103" s="1" t="s">
        <v>146</v>
      </c>
      <c r="M4103" s="1" t="s">
        <v>672</v>
      </c>
      <c r="N4103" s="1" t="s">
        <v>265</v>
      </c>
      <c r="O4103" s="1" t="s">
        <v>93</v>
      </c>
      <c r="P4103">
        <v>60</v>
      </c>
      <c r="Q4103">
        <v>35364</v>
      </c>
      <c r="R4103">
        <v>96190.080000000002</v>
      </c>
      <c r="S4103">
        <v>2.72</v>
      </c>
      <c r="T4103">
        <v>0.05</v>
      </c>
      <c r="U4103">
        <f t="shared" si="1287"/>
        <v>96190.080000000002</v>
      </c>
      <c r="V4103">
        <f t="shared" si="1288"/>
        <v>2121840</v>
      </c>
      <c r="W4103" s="1" t="s">
        <v>204</v>
      </c>
      <c r="X4103" s="1" t="s">
        <v>1236</v>
      </c>
      <c r="Y4103" s="1" t="s">
        <v>205</v>
      </c>
      <c r="Z4103" s="3">
        <v>16682</v>
      </c>
      <c r="AA4103" s="4">
        <f t="shared" si="1292"/>
        <v>3793</v>
      </c>
      <c r="AB4103" s="4">
        <f t="shared" si="1285"/>
        <v>6125.8614052000003</v>
      </c>
      <c r="AC4103" s="4">
        <f t="shared" si="1286"/>
        <v>3793</v>
      </c>
      <c r="AD4103" s="4">
        <f t="shared" si="1293"/>
        <v>3793</v>
      </c>
      <c r="AE4103" s="4">
        <v>3793</v>
      </c>
      <c r="AF4103" s="4">
        <v>3793</v>
      </c>
      <c r="AG4103" s="4">
        <f t="shared" si="1283"/>
        <v>3793</v>
      </c>
      <c r="AI4103" t="e">
        <f t="shared" si="1289"/>
        <v>#N/A</v>
      </c>
      <c r="AJ4103">
        <v>8527.4500000000007</v>
      </c>
      <c r="AK4103" s="2">
        <v>8527.4500000000007</v>
      </c>
      <c r="AL4103" s="2">
        <f t="shared" si="1284"/>
        <v>8527.4500000000007</v>
      </c>
      <c r="AM4103" s="4"/>
      <c r="AN4103" t="e">
        <f>VLOOKUP([1]!Tabelle13[[#This Row],[Vlookup this ID for freight costs]],$AL$2:$AL$6811,2,FALSE)</f>
        <v>#REF!</v>
      </c>
      <c r="AP4103">
        <v>158.71</v>
      </c>
      <c r="AQ4103">
        <v>158.71</v>
      </c>
      <c r="AR4103" s="4">
        <v>13</v>
      </c>
      <c r="AS4103" s="4">
        <v>12</v>
      </c>
      <c r="AT4103" s="4">
        <v>2011</v>
      </c>
      <c r="AU4103" s="4">
        <v>30</v>
      </c>
      <c r="AV4103" s="4">
        <v>1</v>
      </c>
      <c r="AW4103" s="4">
        <v>2012</v>
      </c>
      <c r="AX4103" t="str">
        <f t="shared" si="1290"/>
        <v>Delay</v>
      </c>
      <c r="AY4103">
        <f t="shared" si="1291"/>
        <v>48</v>
      </c>
    </row>
    <row r="4104" spans="1:51" x14ac:dyDescent="0.2">
      <c r="A4104" s="3">
        <v>10907</v>
      </c>
      <c r="B4104" s="1" t="s">
        <v>119</v>
      </c>
      <c r="C4104" s="1" t="s">
        <v>114</v>
      </c>
      <c r="D4104" s="1" t="s">
        <v>130</v>
      </c>
      <c r="E4104" s="1"/>
      <c r="F4104" s="1" t="s">
        <v>107</v>
      </c>
      <c r="G4104" s="13" t="s">
        <v>1214</v>
      </c>
      <c r="H4104" s="12">
        <v>39472</v>
      </c>
      <c r="I4104" s="12" t="s">
        <v>1214</v>
      </c>
      <c r="J4104" s="12">
        <v>39472</v>
      </c>
      <c r="K4104" s="4">
        <v>617</v>
      </c>
      <c r="L4104" s="1" t="s">
        <v>146</v>
      </c>
      <c r="M4104" s="1" t="s">
        <v>132</v>
      </c>
      <c r="N4104" s="1" t="s">
        <v>167</v>
      </c>
      <c r="O4104" s="1" t="s">
        <v>93</v>
      </c>
      <c r="P4104">
        <v>30</v>
      </c>
      <c r="Q4104">
        <v>44135</v>
      </c>
      <c r="R4104">
        <v>548156.69999999995</v>
      </c>
      <c r="S4104">
        <v>12.42</v>
      </c>
      <c r="T4104">
        <v>0.41</v>
      </c>
      <c r="U4104">
        <f t="shared" si="1287"/>
        <v>548156.69999999995</v>
      </c>
      <c r="V4104">
        <f t="shared" si="1288"/>
        <v>1324050</v>
      </c>
      <c r="W4104" s="1" t="s">
        <v>155</v>
      </c>
      <c r="X4104" s="1" t="s">
        <v>1236</v>
      </c>
      <c r="Y4104" s="1" t="s">
        <v>156</v>
      </c>
      <c r="Z4104" s="3">
        <v>6648</v>
      </c>
      <c r="AA4104" s="4">
        <f t="shared" si="1292"/>
        <v>3801</v>
      </c>
      <c r="AB4104" s="4">
        <f t="shared" si="1285"/>
        <v>7088.4593590000004</v>
      </c>
      <c r="AC4104" s="4">
        <f t="shared" si="1286"/>
        <v>3801</v>
      </c>
      <c r="AD4104" s="4">
        <f t="shared" si="1293"/>
        <v>3727.3333333333335</v>
      </c>
      <c r="AE4104" s="4">
        <v>3801</v>
      </c>
      <c r="AF4104" s="4">
        <v>3801</v>
      </c>
      <c r="AG4104" s="4">
        <f t="shared" si="1283"/>
        <v>3801</v>
      </c>
      <c r="AH4104" s="4">
        <v>84040</v>
      </c>
      <c r="AI4104">
        <f t="shared" si="1289"/>
        <v>18041</v>
      </c>
      <c r="AJ4104">
        <v>13715.55</v>
      </c>
      <c r="AK4104" s="2">
        <v>13715.55</v>
      </c>
      <c r="AL4104" s="2">
        <f t="shared" si="1284"/>
        <v>13715.55</v>
      </c>
      <c r="AM4104" s="4"/>
      <c r="AN4104" t="e">
        <f>VLOOKUP([1]!Tabelle13[[#This Row],[Vlookup this ID for freight costs]],$AL$2:$AL$6811,2,FALSE)</f>
        <v>#REF!</v>
      </c>
      <c r="AP4104">
        <v>877.05</v>
      </c>
      <c r="AQ4104">
        <v>877.05</v>
      </c>
      <c r="AR4104" s="4">
        <v>25</v>
      </c>
      <c r="AS4104" s="4">
        <v>1</v>
      </c>
      <c r="AT4104" s="4">
        <v>2008</v>
      </c>
      <c r="AU4104" s="4">
        <v>25</v>
      </c>
      <c r="AV4104" s="4">
        <v>1</v>
      </c>
      <c r="AW4104" s="4">
        <v>2008</v>
      </c>
      <c r="AX4104" t="str">
        <f t="shared" si="1290"/>
        <v>No Delay</v>
      </c>
      <c r="AY4104">
        <f t="shared" si="1291"/>
        <v>0</v>
      </c>
    </row>
    <row r="4105" spans="1:51" x14ac:dyDescent="0.2">
      <c r="A4105" s="3">
        <v>84913</v>
      </c>
      <c r="B4105" s="1" t="s">
        <v>151</v>
      </c>
      <c r="C4105" s="1" t="s">
        <v>65</v>
      </c>
      <c r="D4105" s="1" t="s">
        <v>130</v>
      </c>
      <c r="E4105" s="1" t="s">
        <v>152</v>
      </c>
      <c r="F4105" s="1" t="s">
        <v>152</v>
      </c>
      <c r="G4105" s="13" t="s">
        <v>1788</v>
      </c>
      <c r="H4105" s="12">
        <v>41744</v>
      </c>
      <c r="I4105" s="12" t="s">
        <v>480</v>
      </c>
      <c r="J4105" s="12">
        <v>41761</v>
      </c>
      <c r="K4105" s="4">
        <v>5471</v>
      </c>
      <c r="L4105" s="1" t="s">
        <v>146</v>
      </c>
      <c r="M4105" s="1" t="s">
        <v>132</v>
      </c>
      <c r="N4105" s="1" t="s">
        <v>392</v>
      </c>
      <c r="O4105" s="1" t="s">
        <v>393</v>
      </c>
      <c r="P4105">
        <v>120</v>
      </c>
      <c r="Q4105">
        <v>15826</v>
      </c>
      <c r="R4105">
        <v>299111.40000000002</v>
      </c>
      <c r="S4105">
        <v>18.899999999999999</v>
      </c>
      <c r="T4105">
        <v>0.16</v>
      </c>
      <c r="U4105">
        <f t="shared" si="1287"/>
        <v>299111.39999999997</v>
      </c>
      <c r="V4105">
        <f t="shared" si="1288"/>
        <v>1899120</v>
      </c>
      <c r="W4105" s="1" t="s">
        <v>394</v>
      </c>
      <c r="X4105" s="1" t="s">
        <v>112</v>
      </c>
      <c r="Y4105" s="1" t="s">
        <v>112</v>
      </c>
      <c r="Z4105" s="3">
        <v>8062</v>
      </c>
      <c r="AA4105" s="4">
        <f t="shared" si="1292"/>
        <v>3814</v>
      </c>
      <c r="AB4105" s="4">
        <f t="shared" si="1285"/>
        <v>3981.6088888000004</v>
      </c>
      <c r="AC4105" s="4">
        <f t="shared" si="1286"/>
        <v>3814</v>
      </c>
      <c r="AD4105" s="4">
        <f t="shared" si="1293"/>
        <v>3814</v>
      </c>
      <c r="AE4105" s="4">
        <v>3814</v>
      </c>
      <c r="AF4105" s="4">
        <v>3814</v>
      </c>
      <c r="AG4105" s="4">
        <f t="shared" si="1283"/>
        <v>3814</v>
      </c>
      <c r="AI4105" t="e">
        <f t="shared" si="1289"/>
        <v>#N/A</v>
      </c>
      <c r="AJ4105">
        <v>29674.92</v>
      </c>
      <c r="AK4105" s="2">
        <v>29674.92</v>
      </c>
      <c r="AL4105" s="2">
        <f t="shared" si="1284"/>
        <v>29674.92</v>
      </c>
      <c r="AM4105" s="4"/>
      <c r="AN4105" t="e">
        <f>VLOOKUP([1]!Tabelle13[[#This Row],[Vlookup this ID for freight costs]],$AL$2:$AL$6811,2,FALSE)</f>
        <v>#REF!</v>
      </c>
      <c r="AP4105">
        <v>370</v>
      </c>
      <c r="AQ4105">
        <v>370</v>
      </c>
      <c r="AR4105" s="4">
        <v>15</v>
      </c>
      <c r="AS4105" s="4">
        <v>4</v>
      </c>
      <c r="AT4105" s="4">
        <v>2014</v>
      </c>
      <c r="AU4105" s="4">
        <v>2</v>
      </c>
      <c r="AV4105" s="4">
        <v>5</v>
      </c>
      <c r="AW4105" s="4">
        <v>2014</v>
      </c>
      <c r="AX4105" t="str">
        <f t="shared" si="1290"/>
        <v>Delay</v>
      </c>
      <c r="AY4105">
        <f t="shared" si="1291"/>
        <v>17</v>
      </c>
    </row>
    <row r="4106" spans="1:51" x14ac:dyDescent="0.2">
      <c r="A4106" s="3">
        <v>12532</v>
      </c>
      <c r="B4106" s="1" t="s">
        <v>119</v>
      </c>
      <c r="C4106" s="1" t="s">
        <v>114</v>
      </c>
      <c r="D4106" s="1" t="s">
        <v>130</v>
      </c>
      <c r="E4106" s="1" t="s">
        <v>101</v>
      </c>
      <c r="F4106" s="1" t="s">
        <v>101</v>
      </c>
      <c r="G4106" s="13" t="s">
        <v>1808</v>
      </c>
      <c r="H4106" s="12">
        <v>39727</v>
      </c>
      <c r="I4106" s="12" t="s">
        <v>1808</v>
      </c>
      <c r="J4106" s="12">
        <v>39727</v>
      </c>
      <c r="K4106" s="4">
        <v>1105</v>
      </c>
      <c r="L4106" s="1" t="s">
        <v>146</v>
      </c>
      <c r="M4106" s="1" t="s">
        <v>132</v>
      </c>
      <c r="N4106" s="1" t="s">
        <v>167</v>
      </c>
      <c r="O4106" s="1" t="s">
        <v>93</v>
      </c>
      <c r="P4106">
        <v>30</v>
      </c>
      <c r="Q4106">
        <v>50000</v>
      </c>
      <c r="R4106">
        <v>600500</v>
      </c>
      <c r="S4106">
        <v>12.01</v>
      </c>
      <c r="T4106">
        <v>0.4</v>
      </c>
      <c r="U4106">
        <f t="shared" si="1287"/>
        <v>600500</v>
      </c>
      <c r="V4106">
        <f t="shared" si="1288"/>
        <v>1500000</v>
      </c>
      <c r="W4106" s="1" t="s">
        <v>160</v>
      </c>
      <c r="X4106" s="1" t="s">
        <v>1236</v>
      </c>
      <c r="Y4106" s="1" t="s">
        <v>161</v>
      </c>
      <c r="Z4106" s="3">
        <v>13722</v>
      </c>
      <c r="AA4106" s="4">
        <f t="shared" si="1292"/>
        <v>3817</v>
      </c>
      <c r="AB4106" s="4">
        <f t="shared" si="1285"/>
        <v>7732.1302059999998</v>
      </c>
      <c r="AC4106" s="4">
        <f t="shared" si="1286"/>
        <v>3817</v>
      </c>
      <c r="AD4106" s="4">
        <f t="shared" si="1293"/>
        <v>4849.6774836969707</v>
      </c>
      <c r="AE4106" s="4">
        <v>3817</v>
      </c>
      <c r="AF4106" s="4">
        <v>3817</v>
      </c>
      <c r="AG4106" s="4">
        <f t="shared" si="1283"/>
        <v>3817</v>
      </c>
      <c r="AI4106" t="e">
        <f t="shared" si="1289"/>
        <v>#N/A</v>
      </c>
      <c r="AJ4106">
        <v>4579.42</v>
      </c>
      <c r="AK4106" s="2">
        <v>4579.42</v>
      </c>
      <c r="AL4106" s="2">
        <f t="shared" si="1284"/>
        <v>4579.42</v>
      </c>
      <c r="AM4106" s="4"/>
      <c r="AN4106" t="e">
        <f>VLOOKUP([1]!Tabelle13[[#This Row],[Vlookup this ID for freight costs]],$AL$2:$AL$6811,2,FALSE)</f>
        <v>#REF!</v>
      </c>
      <c r="AP4106">
        <v>960.8</v>
      </c>
      <c r="AQ4106">
        <v>960.8</v>
      </c>
      <c r="AR4106" s="4">
        <v>6</v>
      </c>
      <c r="AS4106" s="4">
        <v>10</v>
      </c>
      <c r="AT4106" s="4">
        <v>2008</v>
      </c>
      <c r="AU4106" s="4">
        <v>6</v>
      </c>
      <c r="AV4106" s="4">
        <v>10</v>
      </c>
      <c r="AW4106" s="4">
        <v>2008</v>
      </c>
      <c r="AX4106" t="str">
        <f t="shared" si="1290"/>
        <v>No Delay</v>
      </c>
      <c r="AY4106">
        <f t="shared" si="1291"/>
        <v>0</v>
      </c>
    </row>
    <row r="4107" spans="1:51" x14ac:dyDescent="0.2">
      <c r="A4107" s="3">
        <v>43807</v>
      </c>
      <c r="B4107" s="1" t="s">
        <v>168</v>
      </c>
      <c r="C4107" s="1" t="s">
        <v>150</v>
      </c>
      <c r="D4107" s="1" t="s">
        <v>100</v>
      </c>
      <c r="E4107" s="1" t="s">
        <v>253</v>
      </c>
      <c r="F4107" s="1" t="s">
        <v>253</v>
      </c>
      <c r="G4107" s="13" t="s">
        <v>1846</v>
      </c>
      <c r="H4107" s="12">
        <v>40829</v>
      </c>
      <c r="I4107" s="12" t="s">
        <v>1846</v>
      </c>
      <c r="J4107" s="12">
        <v>40829</v>
      </c>
      <c r="K4107" s="4">
        <v>3512</v>
      </c>
      <c r="L4107" s="1" t="s">
        <v>146</v>
      </c>
      <c r="M4107" s="1" t="s">
        <v>170</v>
      </c>
      <c r="N4107" s="1" t="s">
        <v>1032</v>
      </c>
      <c r="O4107" s="1" t="s">
        <v>93</v>
      </c>
      <c r="P4107">
        <v>240</v>
      </c>
      <c r="Q4107">
        <v>10603</v>
      </c>
      <c r="R4107">
        <v>23962.78</v>
      </c>
      <c r="S4107">
        <v>2.2599999999999998</v>
      </c>
      <c r="T4107">
        <v>0.01</v>
      </c>
      <c r="U4107">
        <f t="shared" si="1287"/>
        <v>23962.78</v>
      </c>
      <c r="V4107">
        <f t="shared" si="1288"/>
        <v>2544720</v>
      </c>
      <c r="W4107" s="1" t="s">
        <v>155</v>
      </c>
      <c r="X4107" s="1" t="s">
        <v>1236</v>
      </c>
      <c r="Y4107" s="1" t="s">
        <v>156</v>
      </c>
      <c r="Z4107" s="3">
        <v>8107</v>
      </c>
      <c r="AA4107" s="4">
        <f t="shared" si="1292"/>
        <v>3818</v>
      </c>
      <c r="AB4107" s="4">
        <f t="shared" si="1285"/>
        <v>3408.3961294000001</v>
      </c>
      <c r="AC4107" s="4">
        <f t="shared" si="1286"/>
        <v>3818</v>
      </c>
      <c r="AD4107" s="4">
        <f t="shared" si="1293"/>
        <v>3818</v>
      </c>
      <c r="AE4107" s="4">
        <v>3818</v>
      </c>
      <c r="AF4107" s="4">
        <v>3818</v>
      </c>
      <c r="AG4107" s="4">
        <f t="shared" si="1283"/>
        <v>3818</v>
      </c>
      <c r="AI4107" t="e">
        <f t="shared" si="1289"/>
        <v>#N/A</v>
      </c>
      <c r="AJ4107">
        <v>11234.1</v>
      </c>
      <c r="AK4107" s="2">
        <v>11234.1</v>
      </c>
      <c r="AL4107" s="2">
        <f t="shared" si="1284"/>
        <v>11234.1</v>
      </c>
      <c r="AM4107" s="4"/>
      <c r="AN4107" t="e">
        <f>VLOOKUP([1]!Tabelle13[[#This Row],[Vlookup this ID for freight costs]],$AL$2:$AL$6811,2,FALSE)</f>
        <v>#REF!</v>
      </c>
      <c r="AP4107">
        <v>39.54</v>
      </c>
      <c r="AQ4107">
        <v>39.54</v>
      </c>
      <c r="AR4107" s="4">
        <v>13</v>
      </c>
      <c r="AS4107" s="4">
        <v>10</v>
      </c>
      <c r="AT4107" s="4">
        <v>2011</v>
      </c>
      <c r="AU4107" s="4">
        <v>13</v>
      </c>
      <c r="AV4107" s="4">
        <v>10</v>
      </c>
      <c r="AW4107" s="4">
        <v>2011</v>
      </c>
      <c r="AX4107" t="str">
        <f t="shared" si="1290"/>
        <v>No Delay</v>
      </c>
      <c r="AY4107">
        <f t="shared" si="1291"/>
        <v>0</v>
      </c>
    </row>
    <row r="4108" spans="1:51" x14ac:dyDescent="0.2">
      <c r="A4108" s="3">
        <v>54973</v>
      </c>
      <c r="B4108" s="1" t="s">
        <v>215</v>
      </c>
      <c r="C4108" s="1" t="s">
        <v>89</v>
      </c>
      <c r="D4108" s="1" t="s">
        <v>266</v>
      </c>
      <c r="E4108" s="1" t="s">
        <v>253</v>
      </c>
      <c r="F4108" s="1" t="s">
        <v>253</v>
      </c>
      <c r="G4108" s="13" t="s">
        <v>1265</v>
      </c>
      <c r="H4108" s="12">
        <v>40991</v>
      </c>
      <c r="I4108" s="12" t="s">
        <v>1265</v>
      </c>
      <c r="J4108" s="12">
        <v>40991</v>
      </c>
      <c r="K4108" s="4">
        <v>3826</v>
      </c>
      <c r="L4108" s="1" t="s">
        <v>146</v>
      </c>
      <c r="M4108" s="1" t="s">
        <v>423</v>
      </c>
      <c r="N4108" s="1" t="s">
        <v>392</v>
      </c>
      <c r="O4108" s="1" t="s">
        <v>393</v>
      </c>
      <c r="P4108">
        <v>120</v>
      </c>
      <c r="Q4108">
        <v>14420</v>
      </c>
      <c r="R4108">
        <v>444424.4</v>
      </c>
      <c r="S4108">
        <v>30.82</v>
      </c>
      <c r="T4108">
        <v>0.26</v>
      </c>
      <c r="U4108">
        <f t="shared" si="1287"/>
        <v>444424.4</v>
      </c>
      <c r="V4108">
        <f t="shared" si="1288"/>
        <v>1730400</v>
      </c>
      <c r="W4108" s="1" t="s">
        <v>394</v>
      </c>
      <c r="X4108" s="1" t="s">
        <v>112</v>
      </c>
      <c r="Y4108" s="1" t="s">
        <v>112</v>
      </c>
      <c r="Z4108" s="3">
        <v>7688</v>
      </c>
      <c r="AA4108" s="4">
        <f>AB4108</f>
        <v>3827.665442</v>
      </c>
      <c r="AB4108" s="2">
        <f>2245.156962+0.109744*Q4108</f>
        <v>3827.665442</v>
      </c>
      <c r="AC4108" s="4">
        <f>AD4108</f>
        <v>3827.665442</v>
      </c>
      <c r="AD4108" s="4">
        <f t="shared" si="1293"/>
        <v>3827.665442</v>
      </c>
      <c r="AE4108" s="4" t="s">
        <v>62</v>
      </c>
      <c r="AG4108" s="4" t="str">
        <f t="shared" si="1283"/>
        <v>Weight Captured Separately</v>
      </c>
      <c r="AI4108" t="e">
        <f t="shared" si="1289"/>
        <v>#N/A</v>
      </c>
      <c r="AJ4108" t="s">
        <v>63</v>
      </c>
      <c r="AK4108" s="2"/>
      <c r="AL4108" s="2" t="str">
        <f t="shared" si="1284"/>
        <v>Invoiced Separately</v>
      </c>
      <c r="AM4108" s="4"/>
      <c r="AN4108" t="e">
        <f>VLOOKUP([1]!Tabelle13[[#This Row],[Vlookup this ID for freight costs]],$AL$2:$AL$6811,2,FALSE)</f>
        <v>#REF!</v>
      </c>
      <c r="AO4108">
        <f>IF(AK:AK="",AC:AC*6.242+1.383 -2.844 + 3.145 -2.265  -2.026,AK:AK)</f>
        <v>23889.680688963999</v>
      </c>
      <c r="AP4108">
        <v>733.3</v>
      </c>
      <c r="AQ4108">
        <v>733.3</v>
      </c>
      <c r="AR4108" s="4">
        <v>23</v>
      </c>
      <c r="AS4108" s="4">
        <v>4</v>
      </c>
      <c r="AT4108" s="4">
        <v>2012</v>
      </c>
      <c r="AU4108" s="4">
        <v>23</v>
      </c>
      <c r="AV4108" s="4">
        <v>4</v>
      </c>
      <c r="AW4108" s="4">
        <v>2012</v>
      </c>
      <c r="AX4108" t="str">
        <f t="shared" si="1290"/>
        <v>No Delay</v>
      </c>
      <c r="AY4108">
        <f t="shared" si="1291"/>
        <v>0</v>
      </c>
    </row>
    <row r="4109" spans="1:51" x14ac:dyDescent="0.2">
      <c r="A4109" s="3">
        <v>84852</v>
      </c>
      <c r="B4109" s="1" t="s">
        <v>172</v>
      </c>
      <c r="C4109" s="1" t="s">
        <v>114</v>
      </c>
      <c r="D4109" s="1" t="s">
        <v>130</v>
      </c>
      <c r="E4109" s="1" t="s">
        <v>101</v>
      </c>
      <c r="F4109" s="1" t="s">
        <v>101</v>
      </c>
      <c r="G4109" s="13" t="s">
        <v>1885</v>
      </c>
      <c r="H4109" s="12">
        <v>41569</v>
      </c>
      <c r="I4109" s="12" t="s">
        <v>1016</v>
      </c>
      <c r="J4109" s="12">
        <v>41596</v>
      </c>
      <c r="K4109" s="4">
        <v>5053</v>
      </c>
      <c r="L4109" s="1" t="s">
        <v>146</v>
      </c>
      <c r="M4109" s="1" t="s">
        <v>132</v>
      </c>
      <c r="N4109" s="1" t="s">
        <v>599</v>
      </c>
      <c r="O4109" s="1" t="s">
        <v>93</v>
      </c>
      <c r="P4109">
        <v>60</v>
      </c>
      <c r="Q4109">
        <v>14404</v>
      </c>
      <c r="R4109">
        <v>56031.56</v>
      </c>
      <c r="S4109">
        <v>3.89</v>
      </c>
      <c r="T4109">
        <v>0.06</v>
      </c>
      <c r="U4109">
        <f t="shared" si="1287"/>
        <v>56031.560000000005</v>
      </c>
      <c r="V4109">
        <f t="shared" si="1288"/>
        <v>864240</v>
      </c>
      <c r="W4109" s="1" t="s">
        <v>197</v>
      </c>
      <c r="X4109" s="1" t="s">
        <v>1236</v>
      </c>
      <c r="Y4109" s="1" t="s">
        <v>3082</v>
      </c>
      <c r="Z4109" s="3">
        <v>13092</v>
      </c>
      <c r="AA4109" s="4">
        <f t="shared" si="1292"/>
        <v>3832</v>
      </c>
      <c r="AB4109" s="4">
        <f t="shared" ref="AB4109:AB4126" si="1294" xml:space="preserve"> 2244.740206  + 0.1097478*Q4109</f>
        <v>3825.5475172000001</v>
      </c>
      <c r="AC4109" s="4">
        <f t="shared" ref="AC4109:AC4126" si="1295">AF4109</f>
        <v>3832</v>
      </c>
      <c r="AD4109" s="4">
        <f t="shared" si="1293"/>
        <v>3832</v>
      </c>
      <c r="AE4109" s="3" t="s">
        <v>2263</v>
      </c>
      <c r="AF4109" s="3">
        <v>3832</v>
      </c>
      <c r="AG4109" s="4">
        <f>AI4109</f>
        <v>3832</v>
      </c>
      <c r="AH4109" s="4">
        <v>84851</v>
      </c>
      <c r="AI4109">
        <f t="shared" si="1289"/>
        <v>3832</v>
      </c>
      <c r="AJ4109" t="s">
        <v>2263</v>
      </c>
      <c r="AK4109" s="2">
        <v>4356.74</v>
      </c>
      <c r="AL4109" s="2">
        <f>AN4109</f>
        <v>4356.74</v>
      </c>
      <c r="AM4109" s="4">
        <v>84851</v>
      </c>
      <c r="AN4109">
        <f>INDEX($AJ$2:$AJ$6811,MATCH(AM4109,$A$2:$A$6811,0))</f>
        <v>4356.74</v>
      </c>
      <c r="AP4109">
        <v>69.31</v>
      </c>
      <c r="AQ4109">
        <v>69.31</v>
      </c>
      <c r="AR4109" s="4">
        <v>22</v>
      </c>
      <c r="AS4109" s="4">
        <v>10</v>
      </c>
      <c r="AT4109" s="4">
        <v>2013</v>
      </c>
      <c r="AU4109" s="4">
        <v>18</v>
      </c>
      <c r="AV4109" s="4">
        <v>11</v>
      </c>
      <c r="AW4109" s="4">
        <v>2013</v>
      </c>
      <c r="AX4109" t="str">
        <f t="shared" si="1290"/>
        <v>Delay</v>
      </c>
      <c r="AY4109">
        <f t="shared" si="1291"/>
        <v>27</v>
      </c>
    </row>
    <row r="4110" spans="1:51" x14ac:dyDescent="0.2">
      <c r="A4110" s="3">
        <v>84851</v>
      </c>
      <c r="B4110" s="1" t="s">
        <v>172</v>
      </c>
      <c r="C4110" s="1" t="s">
        <v>114</v>
      </c>
      <c r="D4110" s="1" t="s">
        <v>130</v>
      </c>
      <c r="E4110" s="1" t="s">
        <v>101</v>
      </c>
      <c r="F4110" s="1" t="s">
        <v>101</v>
      </c>
      <c r="G4110" s="13" t="s">
        <v>1885</v>
      </c>
      <c r="H4110" s="12">
        <v>41569</v>
      </c>
      <c r="I4110" s="12" t="s">
        <v>1016</v>
      </c>
      <c r="J4110" s="12">
        <v>41596</v>
      </c>
      <c r="K4110" s="4">
        <v>5052</v>
      </c>
      <c r="L4110" s="1" t="s">
        <v>146</v>
      </c>
      <c r="M4110" s="1" t="s">
        <v>132</v>
      </c>
      <c r="N4110" s="1" t="s">
        <v>265</v>
      </c>
      <c r="O4110" s="1" t="s">
        <v>93</v>
      </c>
      <c r="P4110">
        <v>60</v>
      </c>
      <c r="Q4110">
        <v>52483</v>
      </c>
      <c r="R4110">
        <v>118611.58</v>
      </c>
      <c r="S4110">
        <v>2.2599999999999998</v>
      </c>
      <c r="T4110">
        <v>0.04</v>
      </c>
      <c r="U4110">
        <f t="shared" si="1287"/>
        <v>118611.57999999999</v>
      </c>
      <c r="V4110">
        <f t="shared" si="1288"/>
        <v>3148980</v>
      </c>
      <c r="W4110" s="1" t="s">
        <v>179</v>
      </c>
      <c r="X4110" s="1" t="s">
        <v>1236</v>
      </c>
      <c r="Y4110" s="1" t="s">
        <v>156</v>
      </c>
      <c r="Z4110" s="3">
        <v>14240</v>
      </c>
      <c r="AA4110" s="4">
        <f t="shared" si="1292"/>
        <v>3832</v>
      </c>
      <c r="AB4110" s="4">
        <f t="shared" si="1294"/>
        <v>8004.6339934000007</v>
      </c>
      <c r="AC4110" s="4">
        <f t="shared" si="1295"/>
        <v>3832</v>
      </c>
      <c r="AD4110" s="4">
        <f t="shared" si="1293"/>
        <v>3832</v>
      </c>
      <c r="AE4110" s="4">
        <v>3832</v>
      </c>
      <c r="AF4110" s="4">
        <v>3832</v>
      </c>
      <c r="AG4110" s="4">
        <f t="shared" ref="AG4110:AG4116" si="1296">AE4110</f>
        <v>3832</v>
      </c>
      <c r="AI4110" t="e">
        <f t="shared" si="1289"/>
        <v>#N/A</v>
      </c>
      <c r="AJ4110">
        <v>4356.74</v>
      </c>
      <c r="AK4110" s="2">
        <v>4356.74</v>
      </c>
      <c r="AL4110" s="2">
        <f t="shared" ref="AL4110:AL4116" si="1297">AJ4110</f>
        <v>4356.74</v>
      </c>
      <c r="AM4110" s="4"/>
      <c r="AN4110" t="e">
        <f>VLOOKUP([1]!Tabelle13[[#This Row],[Vlookup this ID for freight costs]],$AL$2:$AL$6811,2,FALSE)</f>
        <v>#REF!</v>
      </c>
      <c r="AP4110">
        <v>146.72</v>
      </c>
      <c r="AQ4110">
        <v>146.72</v>
      </c>
      <c r="AR4110" s="4">
        <v>22</v>
      </c>
      <c r="AS4110" s="4">
        <v>10</v>
      </c>
      <c r="AT4110" s="4">
        <v>2013</v>
      </c>
      <c r="AU4110" s="4">
        <v>18</v>
      </c>
      <c r="AV4110" s="4">
        <v>11</v>
      </c>
      <c r="AW4110" s="4">
        <v>2013</v>
      </c>
      <c r="AX4110" t="str">
        <f t="shared" si="1290"/>
        <v>Delay</v>
      </c>
      <c r="AY4110">
        <f t="shared" si="1291"/>
        <v>27</v>
      </c>
    </row>
    <row r="4111" spans="1:51" x14ac:dyDescent="0.2">
      <c r="A4111" s="3">
        <v>12234</v>
      </c>
      <c r="B4111" s="1" t="s">
        <v>119</v>
      </c>
      <c r="C4111" s="1" t="s">
        <v>114</v>
      </c>
      <c r="D4111" s="1" t="s">
        <v>130</v>
      </c>
      <c r="E4111" s="1" t="s">
        <v>101</v>
      </c>
      <c r="F4111" s="1" t="s">
        <v>101</v>
      </c>
      <c r="G4111" s="13" t="s">
        <v>1519</v>
      </c>
      <c r="H4111" s="12">
        <v>39680</v>
      </c>
      <c r="I4111" s="12" t="s">
        <v>1519</v>
      </c>
      <c r="J4111" s="12">
        <v>39680</v>
      </c>
      <c r="K4111" s="4">
        <v>1022</v>
      </c>
      <c r="L4111" s="1" t="s">
        <v>146</v>
      </c>
      <c r="M4111" s="1" t="s">
        <v>132</v>
      </c>
      <c r="N4111" s="1" t="s">
        <v>167</v>
      </c>
      <c r="O4111" s="1" t="s">
        <v>93</v>
      </c>
      <c r="P4111">
        <v>30</v>
      </c>
      <c r="Q4111">
        <v>50000</v>
      </c>
      <c r="R4111">
        <v>600500</v>
      </c>
      <c r="S4111">
        <v>12.01</v>
      </c>
      <c r="T4111">
        <v>0.4</v>
      </c>
      <c r="U4111">
        <f t="shared" si="1287"/>
        <v>600500</v>
      </c>
      <c r="V4111">
        <f t="shared" si="1288"/>
        <v>1500000</v>
      </c>
      <c r="W4111" s="1" t="s">
        <v>160</v>
      </c>
      <c r="X4111" s="1" t="s">
        <v>1236</v>
      </c>
      <c r="Y4111" s="1" t="s">
        <v>161</v>
      </c>
      <c r="Z4111" s="3">
        <v>13722</v>
      </c>
      <c r="AA4111" s="4">
        <f t="shared" si="1292"/>
        <v>3841</v>
      </c>
      <c r="AB4111" s="4">
        <f t="shared" si="1294"/>
        <v>7732.1302059999998</v>
      </c>
      <c r="AC4111" s="4">
        <f t="shared" si="1295"/>
        <v>3841</v>
      </c>
      <c r="AD4111" s="4">
        <f t="shared" si="1293"/>
        <v>4849.6774836969707</v>
      </c>
      <c r="AE4111" s="4">
        <v>3841</v>
      </c>
      <c r="AF4111" s="4">
        <v>3841</v>
      </c>
      <c r="AG4111" s="4">
        <f t="shared" si="1296"/>
        <v>3841</v>
      </c>
      <c r="AI4111" t="e">
        <f t="shared" si="1289"/>
        <v>#N/A</v>
      </c>
      <c r="AJ4111">
        <v>3558.49</v>
      </c>
      <c r="AK4111" s="2">
        <v>3558.49</v>
      </c>
      <c r="AL4111" s="2">
        <f t="shared" si="1297"/>
        <v>3558.49</v>
      </c>
      <c r="AM4111" s="4"/>
      <c r="AN4111" t="e">
        <f>VLOOKUP([1]!Tabelle13[[#This Row],[Vlookup this ID for freight costs]],$AL$2:$AL$6811,2,FALSE)</f>
        <v>#REF!</v>
      </c>
      <c r="AP4111">
        <v>960.8</v>
      </c>
      <c r="AQ4111">
        <v>960.8</v>
      </c>
      <c r="AR4111" s="4">
        <v>20</v>
      </c>
      <c r="AS4111" s="4">
        <v>8</v>
      </c>
      <c r="AT4111" s="4">
        <v>2008</v>
      </c>
      <c r="AU4111" s="4">
        <v>20</v>
      </c>
      <c r="AV4111" s="4">
        <v>8</v>
      </c>
      <c r="AW4111" s="4">
        <v>2008</v>
      </c>
      <c r="AX4111" t="str">
        <f t="shared" si="1290"/>
        <v>No Delay</v>
      </c>
      <c r="AY4111">
        <f t="shared" si="1291"/>
        <v>0</v>
      </c>
    </row>
    <row r="4112" spans="1:51" x14ac:dyDescent="0.2">
      <c r="A4112" s="3">
        <v>11021</v>
      </c>
      <c r="B4112" s="1" t="s">
        <v>119</v>
      </c>
      <c r="C4112" s="1" t="s">
        <v>114</v>
      </c>
      <c r="D4112" s="1" t="s">
        <v>130</v>
      </c>
      <c r="E4112" s="1" t="s">
        <v>101</v>
      </c>
      <c r="F4112" s="1" t="s">
        <v>101</v>
      </c>
      <c r="G4112" s="13" t="s">
        <v>2264</v>
      </c>
      <c r="H4112" s="12">
        <v>39720</v>
      </c>
      <c r="I4112" s="12" t="s">
        <v>2264</v>
      </c>
      <c r="J4112" s="12">
        <v>39720</v>
      </c>
      <c r="K4112" s="4">
        <v>1099</v>
      </c>
      <c r="L4112" s="1" t="s">
        <v>146</v>
      </c>
      <c r="M4112" s="1" t="s">
        <v>132</v>
      </c>
      <c r="N4112" s="1" t="s">
        <v>167</v>
      </c>
      <c r="O4112" s="1" t="s">
        <v>93</v>
      </c>
      <c r="P4112">
        <v>30</v>
      </c>
      <c r="Q4112">
        <v>50000</v>
      </c>
      <c r="R4112">
        <v>600500</v>
      </c>
      <c r="S4112">
        <v>12.01</v>
      </c>
      <c r="T4112">
        <v>0.4</v>
      </c>
      <c r="U4112">
        <f t="shared" si="1287"/>
        <v>600500</v>
      </c>
      <c r="V4112">
        <f t="shared" si="1288"/>
        <v>1500000</v>
      </c>
      <c r="W4112" s="1" t="s">
        <v>160</v>
      </c>
      <c r="X4112" s="1" t="s">
        <v>1236</v>
      </c>
      <c r="Y4112" s="1" t="s">
        <v>161</v>
      </c>
      <c r="Z4112" s="3">
        <v>13722</v>
      </c>
      <c r="AA4112" s="4">
        <f t="shared" si="1292"/>
        <v>3842</v>
      </c>
      <c r="AB4112" s="4">
        <f t="shared" si="1294"/>
        <v>7732.1302059999998</v>
      </c>
      <c r="AC4112" s="4">
        <f t="shared" si="1295"/>
        <v>3842</v>
      </c>
      <c r="AD4112" s="4">
        <f t="shared" si="1293"/>
        <v>4849.6774836969707</v>
      </c>
      <c r="AE4112" s="4">
        <v>3842</v>
      </c>
      <c r="AF4112" s="4">
        <v>3842</v>
      </c>
      <c r="AG4112" s="4">
        <f t="shared" si="1296"/>
        <v>3842</v>
      </c>
      <c r="AH4112" s="4">
        <v>84260</v>
      </c>
      <c r="AI4112">
        <f t="shared" si="1289"/>
        <v>2461</v>
      </c>
      <c r="AJ4112">
        <v>15281.81</v>
      </c>
      <c r="AK4112" s="2">
        <v>15281.81</v>
      </c>
      <c r="AL4112" s="2">
        <f t="shared" si="1297"/>
        <v>15281.81</v>
      </c>
      <c r="AM4112" s="4"/>
      <c r="AN4112" t="e">
        <f>VLOOKUP([1]!Tabelle13[[#This Row],[Vlookup this ID for freight costs]],$AL$2:$AL$6811,2,FALSE)</f>
        <v>#REF!</v>
      </c>
      <c r="AP4112">
        <v>960.8</v>
      </c>
      <c r="AQ4112">
        <v>960.8</v>
      </c>
      <c r="AR4112" s="4">
        <v>29</v>
      </c>
      <c r="AS4112" s="4">
        <v>9</v>
      </c>
      <c r="AT4112" s="4">
        <v>2008</v>
      </c>
      <c r="AU4112" s="4">
        <v>29</v>
      </c>
      <c r="AV4112" s="4">
        <v>9</v>
      </c>
      <c r="AW4112" s="4">
        <v>2008</v>
      </c>
      <c r="AX4112" t="str">
        <f t="shared" si="1290"/>
        <v>No Delay</v>
      </c>
      <c r="AY4112">
        <f t="shared" si="1291"/>
        <v>0</v>
      </c>
    </row>
    <row r="4113" spans="1:51" ht="16" x14ac:dyDescent="0.2">
      <c r="A4113" s="3">
        <v>65487</v>
      </c>
      <c r="B4113" s="1" t="s">
        <v>168</v>
      </c>
      <c r="C4113" s="1" t="s">
        <v>150</v>
      </c>
      <c r="D4113" s="1" t="s">
        <v>100</v>
      </c>
      <c r="E4113" s="1" t="s">
        <v>253</v>
      </c>
      <c r="F4113" s="1" t="s">
        <v>253</v>
      </c>
      <c r="G4113" s="13" t="s">
        <v>1581</v>
      </c>
      <c r="H4113" s="12">
        <v>40917</v>
      </c>
      <c r="I4113" s="12" t="s">
        <v>1581</v>
      </c>
      <c r="J4113" s="12">
        <v>40917</v>
      </c>
      <c r="K4113" s="4">
        <v>3688</v>
      </c>
      <c r="L4113" s="1" t="s">
        <v>146</v>
      </c>
      <c r="M4113" s="1" t="s">
        <v>620</v>
      </c>
      <c r="N4113" s="1" t="s">
        <v>621</v>
      </c>
      <c r="O4113" s="1" t="s">
        <v>622</v>
      </c>
      <c r="P4113">
        <v>240</v>
      </c>
      <c r="Q4113">
        <v>10000</v>
      </c>
      <c r="R4113">
        <v>92800</v>
      </c>
      <c r="S4113">
        <v>9.2799999999999994</v>
      </c>
      <c r="T4113">
        <v>0.04</v>
      </c>
      <c r="U4113">
        <f t="shared" si="1287"/>
        <v>92800</v>
      </c>
      <c r="V4113">
        <f t="shared" si="1288"/>
        <v>2400000</v>
      </c>
      <c r="W4113" s="1" t="s">
        <v>623</v>
      </c>
      <c r="X4113" s="6" t="s">
        <v>1508</v>
      </c>
      <c r="Y4113" s="1" t="s">
        <v>624</v>
      </c>
      <c r="Z4113" s="3">
        <v>13360</v>
      </c>
      <c r="AA4113" s="4">
        <f t="shared" si="1292"/>
        <v>3853</v>
      </c>
      <c r="AB4113" s="4">
        <f t="shared" si="1294"/>
        <v>3342.218206</v>
      </c>
      <c r="AC4113" s="4">
        <f t="shared" si="1295"/>
        <v>3853</v>
      </c>
      <c r="AD4113" s="4">
        <f t="shared" si="1293"/>
        <v>5477.1838480999995</v>
      </c>
      <c r="AE4113" s="4">
        <v>3853</v>
      </c>
      <c r="AF4113" s="4">
        <v>3853</v>
      </c>
      <c r="AG4113" s="4">
        <f t="shared" si="1296"/>
        <v>3853</v>
      </c>
      <c r="AI4113" t="e">
        <f t="shared" si="1289"/>
        <v>#N/A</v>
      </c>
      <c r="AJ4113">
        <v>4228.6099999999997</v>
      </c>
      <c r="AK4113" s="2">
        <v>4228.6099999999997</v>
      </c>
      <c r="AL4113" s="2">
        <f t="shared" si="1297"/>
        <v>4228.6099999999997</v>
      </c>
      <c r="AM4113" s="4"/>
      <c r="AN4113" t="e">
        <f>VLOOKUP([1]!Tabelle13[[#This Row],[Vlookup this ID for freight costs]],$AL$2:$AL$6811,2,FALSE)</f>
        <v>#REF!</v>
      </c>
      <c r="AP4113">
        <v>153.12</v>
      </c>
      <c r="AQ4113">
        <v>153.12</v>
      </c>
      <c r="AR4113" s="4">
        <v>9</v>
      </c>
      <c r="AS4113" s="4">
        <v>1</v>
      </c>
      <c r="AT4113" s="4">
        <v>2012</v>
      </c>
      <c r="AU4113" s="4">
        <v>9</v>
      </c>
      <c r="AV4113" s="4">
        <v>1</v>
      </c>
      <c r="AW4113" s="4">
        <v>2012</v>
      </c>
      <c r="AX4113" t="str">
        <f t="shared" si="1290"/>
        <v>No Delay</v>
      </c>
      <c r="AY4113">
        <f t="shared" si="1291"/>
        <v>0</v>
      </c>
    </row>
    <row r="4114" spans="1:51" x14ac:dyDescent="0.2">
      <c r="A4114" s="3">
        <v>83633</v>
      </c>
      <c r="B4114" s="1" t="s">
        <v>151</v>
      </c>
      <c r="C4114" s="1" t="s">
        <v>65</v>
      </c>
      <c r="D4114" s="1" t="s">
        <v>130</v>
      </c>
      <c r="E4114" s="1" t="s">
        <v>53</v>
      </c>
      <c r="F4114" s="1" t="s">
        <v>53</v>
      </c>
      <c r="G4114" s="13" t="s">
        <v>1239</v>
      </c>
      <c r="H4114" s="12">
        <v>41219</v>
      </c>
      <c r="I4114" s="12" t="s">
        <v>1239</v>
      </c>
      <c r="J4114" s="12">
        <v>41219</v>
      </c>
      <c r="K4114" s="4">
        <v>4271</v>
      </c>
      <c r="L4114" s="1" t="s">
        <v>146</v>
      </c>
      <c r="M4114" s="1" t="s">
        <v>132</v>
      </c>
      <c r="N4114" s="1" t="s">
        <v>1524</v>
      </c>
      <c r="O4114" s="1" t="s">
        <v>93</v>
      </c>
      <c r="P4114">
        <v>30</v>
      </c>
      <c r="Q4114">
        <v>31560</v>
      </c>
      <c r="R4114">
        <v>418801.2</v>
      </c>
      <c r="S4114">
        <v>13.27</v>
      </c>
      <c r="T4114">
        <v>0.44</v>
      </c>
      <c r="U4114">
        <f t="shared" si="1287"/>
        <v>418801.2</v>
      </c>
      <c r="V4114">
        <f t="shared" si="1288"/>
        <v>946800</v>
      </c>
      <c r="W4114" s="1" t="s">
        <v>160</v>
      </c>
      <c r="X4114" s="1" t="s">
        <v>1236</v>
      </c>
      <c r="Y4114" s="1" t="s">
        <v>161</v>
      </c>
      <c r="Z4114" s="3">
        <v>7348</v>
      </c>
      <c r="AA4114" s="4">
        <f t="shared" si="1292"/>
        <v>3856</v>
      </c>
      <c r="AB4114" s="4">
        <f t="shared" si="1294"/>
        <v>5708.3807740000002</v>
      </c>
      <c r="AC4114" s="4">
        <f t="shared" si="1295"/>
        <v>3856</v>
      </c>
      <c r="AD4114" s="4">
        <f t="shared" si="1293"/>
        <v>3856</v>
      </c>
      <c r="AE4114" s="4">
        <v>3856</v>
      </c>
      <c r="AF4114" s="4">
        <v>3856</v>
      </c>
      <c r="AG4114" s="4">
        <f t="shared" si="1296"/>
        <v>3856</v>
      </c>
      <c r="AI4114" t="e">
        <f t="shared" si="1289"/>
        <v>#N/A</v>
      </c>
      <c r="AJ4114">
        <v>15459.09</v>
      </c>
      <c r="AK4114" s="2">
        <v>15459.09</v>
      </c>
      <c r="AL4114" s="2">
        <f t="shared" si="1297"/>
        <v>15459.09</v>
      </c>
      <c r="AM4114" s="4"/>
      <c r="AN4114" t="e">
        <f>VLOOKUP([1]!Tabelle13[[#This Row],[Vlookup this ID for freight costs]],$AL$2:$AL$6811,2,FALSE)</f>
        <v>#REF!</v>
      </c>
      <c r="AP4114">
        <v>587.16</v>
      </c>
      <c r="AQ4114">
        <v>587.16</v>
      </c>
      <c r="AR4114" s="4">
        <v>6</v>
      </c>
      <c r="AS4114" s="4">
        <v>11</v>
      </c>
      <c r="AT4114" s="4">
        <v>2012</v>
      </c>
      <c r="AU4114" s="4">
        <v>6</v>
      </c>
      <c r="AV4114" s="4">
        <v>11</v>
      </c>
      <c r="AW4114" s="4">
        <v>2012</v>
      </c>
      <c r="AX4114" t="str">
        <f t="shared" si="1290"/>
        <v>No Delay</v>
      </c>
      <c r="AY4114">
        <f t="shared" si="1291"/>
        <v>0</v>
      </c>
    </row>
    <row r="4115" spans="1:51" x14ac:dyDescent="0.2">
      <c r="A4115" s="3">
        <v>27765</v>
      </c>
      <c r="B4115" s="1" t="s">
        <v>175</v>
      </c>
      <c r="C4115" s="1" t="s">
        <v>165</v>
      </c>
      <c r="D4115" s="1" t="s">
        <v>52</v>
      </c>
      <c r="E4115" s="1" t="s">
        <v>53</v>
      </c>
      <c r="F4115" s="1" t="s">
        <v>53</v>
      </c>
      <c r="G4115" s="13" t="s">
        <v>1716</v>
      </c>
      <c r="H4115" s="12">
        <v>41852</v>
      </c>
      <c r="I4115" s="12" t="s">
        <v>1283</v>
      </c>
      <c r="J4115" s="12">
        <v>41855</v>
      </c>
      <c r="K4115" s="4">
        <v>5698</v>
      </c>
      <c r="L4115" s="1" t="s">
        <v>146</v>
      </c>
      <c r="M4115" s="1" t="s">
        <v>1210</v>
      </c>
      <c r="N4115" s="1" t="s">
        <v>167</v>
      </c>
      <c r="O4115" s="1" t="s">
        <v>93</v>
      </c>
      <c r="P4115">
        <v>30</v>
      </c>
      <c r="Q4115">
        <v>61150</v>
      </c>
      <c r="R4115">
        <v>195068.5</v>
      </c>
      <c r="S4115">
        <v>3.19</v>
      </c>
      <c r="T4115">
        <v>0.11</v>
      </c>
      <c r="U4115">
        <f t="shared" si="1287"/>
        <v>195068.5</v>
      </c>
      <c r="V4115">
        <f t="shared" si="1288"/>
        <v>1834500</v>
      </c>
      <c r="W4115" s="1" t="s">
        <v>197</v>
      </c>
      <c r="X4115" s="1" t="s">
        <v>1236</v>
      </c>
      <c r="Y4115" s="1" t="s">
        <v>3082</v>
      </c>
      <c r="Z4115" s="3">
        <v>5851</v>
      </c>
      <c r="AA4115" s="4">
        <f t="shared" si="1292"/>
        <v>3858</v>
      </c>
      <c r="AB4115" s="4">
        <f t="shared" si="1294"/>
        <v>8955.8181760000007</v>
      </c>
      <c r="AC4115" s="4">
        <f t="shared" si="1295"/>
        <v>3858</v>
      </c>
      <c r="AD4115" s="4">
        <f t="shared" si="1293"/>
        <v>3858</v>
      </c>
      <c r="AE4115" s="4">
        <v>3858</v>
      </c>
      <c r="AF4115" s="4">
        <v>3858</v>
      </c>
      <c r="AG4115" s="4">
        <f t="shared" si="1296"/>
        <v>3858</v>
      </c>
      <c r="AI4115" t="e">
        <f t="shared" si="1289"/>
        <v>#N/A</v>
      </c>
      <c r="AJ4115">
        <v>20553.849999999999</v>
      </c>
      <c r="AK4115" s="2">
        <v>20553.849999999999</v>
      </c>
      <c r="AL4115" s="2">
        <f t="shared" si="1297"/>
        <v>20553.849999999999</v>
      </c>
      <c r="AM4115" s="4"/>
      <c r="AN4115" t="e">
        <f>VLOOKUP([1]!Tabelle13[[#This Row],[Vlookup this ID for freight costs]],$AL$2:$AL$6811,2,FALSE)</f>
        <v>#REF!</v>
      </c>
      <c r="AP4115">
        <v>200.53</v>
      </c>
      <c r="AQ4115">
        <v>200.53</v>
      </c>
      <c r="AR4115" s="4">
        <v>1</v>
      </c>
      <c r="AS4115" s="4">
        <v>8</v>
      </c>
      <c r="AT4115" s="4">
        <v>2014</v>
      </c>
      <c r="AU4115" s="4">
        <v>4</v>
      </c>
      <c r="AV4115" s="4">
        <v>8</v>
      </c>
      <c r="AW4115" s="4">
        <v>2014</v>
      </c>
      <c r="AX4115" t="str">
        <f t="shared" si="1290"/>
        <v>Delay</v>
      </c>
      <c r="AY4115">
        <f t="shared" si="1291"/>
        <v>3</v>
      </c>
    </row>
    <row r="4116" spans="1:51" x14ac:dyDescent="0.2">
      <c r="A4116" s="3">
        <v>82504</v>
      </c>
      <c r="B4116" s="1" t="s">
        <v>1686</v>
      </c>
      <c r="C4116" s="1" t="s">
        <v>165</v>
      </c>
      <c r="D4116" s="1" t="s">
        <v>130</v>
      </c>
      <c r="E4116" s="1" t="s">
        <v>53</v>
      </c>
      <c r="F4116" s="1" t="s">
        <v>53</v>
      </c>
      <c r="G4116" s="13" t="s">
        <v>1047</v>
      </c>
      <c r="H4116" s="12">
        <v>41211</v>
      </c>
      <c r="I4116" s="12" t="s">
        <v>1047</v>
      </c>
      <c r="J4116" s="12">
        <v>41211</v>
      </c>
      <c r="K4116" s="4">
        <v>4243</v>
      </c>
      <c r="L4116" s="1" t="s">
        <v>146</v>
      </c>
      <c r="M4116" s="1" t="s">
        <v>132</v>
      </c>
      <c r="N4116" s="1" t="s">
        <v>238</v>
      </c>
      <c r="O4116" s="1" t="s">
        <v>93</v>
      </c>
      <c r="P4116">
        <v>30</v>
      </c>
      <c r="Q4116">
        <v>20201</v>
      </c>
      <c r="R4116">
        <v>111913.54</v>
      </c>
      <c r="S4116">
        <v>5.54</v>
      </c>
      <c r="T4116">
        <v>0.18</v>
      </c>
      <c r="U4116">
        <f t="shared" si="1287"/>
        <v>111913.54</v>
      </c>
      <c r="V4116">
        <f t="shared" si="1288"/>
        <v>606030</v>
      </c>
      <c r="W4116" s="1" t="s">
        <v>1487</v>
      </c>
      <c r="X4116" s="1" t="s">
        <v>1236</v>
      </c>
      <c r="Y4116" s="1" t="s">
        <v>161</v>
      </c>
      <c r="Z4116" s="3">
        <v>5149</v>
      </c>
      <c r="AA4116" s="4">
        <f t="shared" si="1292"/>
        <v>3865</v>
      </c>
      <c r="AB4116" s="4">
        <f t="shared" si="1294"/>
        <v>4461.7555138000007</v>
      </c>
      <c r="AC4116" s="4">
        <f t="shared" si="1295"/>
        <v>3865</v>
      </c>
      <c r="AD4116" s="4">
        <f t="shared" si="1293"/>
        <v>3865</v>
      </c>
      <c r="AE4116" s="4">
        <v>3865</v>
      </c>
      <c r="AF4116" s="4">
        <v>3865</v>
      </c>
      <c r="AG4116" s="4">
        <f t="shared" si="1296"/>
        <v>3865</v>
      </c>
      <c r="AI4116" t="e">
        <f t="shared" si="1289"/>
        <v>#N/A</v>
      </c>
      <c r="AJ4116">
        <v>19667.939999999999</v>
      </c>
      <c r="AK4116" s="2">
        <v>19667.939999999999</v>
      </c>
      <c r="AL4116" s="2">
        <f t="shared" si="1297"/>
        <v>19667.939999999999</v>
      </c>
      <c r="AM4116" s="4"/>
      <c r="AN4116" t="e">
        <f>VLOOKUP([1]!Tabelle13[[#This Row],[Vlookup this ID for freight costs]],$AL$2:$AL$6811,2,FALSE)</f>
        <v>#REF!</v>
      </c>
      <c r="AP4116">
        <v>156.9</v>
      </c>
      <c r="AQ4116">
        <v>156.9</v>
      </c>
      <c r="AR4116" s="4">
        <v>29</v>
      </c>
      <c r="AS4116" s="4">
        <v>10</v>
      </c>
      <c r="AT4116" s="4">
        <v>2012</v>
      </c>
      <c r="AU4116" s="4">
        <v>29</v>
      </c>
      <c r="AV4116" s="4">
        <v>10</v>
      </c>
      <c r="AW4116" s="4">
        <v>2012</v>
      </c>
      <c r="AX4116" t="str">
        <f t="shared" si="1290"/>
        <v>No Delay</v>
      </c>
      <c r="AY4116">
        <f t="shared" si="1291"/>
        <v>0</v>
      </c>
    </row>
    <row r="4117" spans="1:51" x14ac:dyDescent="0.2">
      <c r="A4117" s="3">
        <v>86511</v>
      </c>
      <c r="B4117" s="1" t="s">
        <v>1686</v>
      </c>
      <c r="C4117" s="1" t="s">
        <v>165</v>
      </c>
      <c r="D4117" s="1" t="s">
        <v>130</v>
      </c>
      <c r="E4117" s="1" t="s">
        <v>53</v>
      </c>
      <c r="F4117" s="1" t="s">
        <v>53</v>
      </c>
      <c r="G4117" s="13" t="s">
        <v>1047</v>
      </c>
      <c r="H4117" s="12">
        <v>41211</v>
      </c>
      <c r="I4117" s="12" t="s">
        <v>1047</v>
      </c>
      <c r="J4117" s="12">
        <v>41211</v>
      </c>
      <c r="K4117" s="4">
        <v>4246</v>
      </c>
      <c r="L4117" s="1" t="s">
        <v>146</v>
      </c>
      <c r="M4117" s="1" t="s">
        <v>132</v>
      </c>
      <c r="N4117" s="1" t="s">
        <v>238</v>
      </c>
      <c r="O4117" s="1" t="s">
        <v>93</v>
      </c>
      <c r="P4117">
        <v>30</v>
      </c>
      <c r="Q4117">
        <v>24799</v>
      </c>
      <c r="R4117">
        <v>137386.46</v>
      </c>
      <c r="S4117">
        <v>5.54</v>
      </c>
      <c r="T4117">
        <v>0.18</v>
      </c>
      <c r="U4117">
        <f t="shared" si="1287"/>
        <v>137386.46</v>
      </c>
      <c r="V4117">
        <f t="shared" si="1288"/>
        <v>743970</v>
      </c>
      <c r="W4117" s="1" t="s">
        <v>160</v>
      </c>
      <c r="X4117" s="1" t="s">
        <v>1236</v>
      </c>
      <c r="Y4117" s="1" t="s">
        <v>161</v>
      </c>
      <c r="Z4117" s="3">
        <v>5149</v>
      </c>
      <c r="AA4117" s="4">
        <f t="shared" si="1292"/>
        <v>3865</v>
      </c>
      <c r="AB4117" s="4">
        <f t="shared" si="1294"/>
        <v>4966.3758981999999</v>
      </c>
      <c r="AC4117" s="4">
        <f t="shared" si="1295"/>
        <v>3865</v>
      </c>
      <c r="AD4117" s="4">
        <f t="shared" si="1293"/>
        <v>4881</v>
      </c>
      <c r="AE4117" s="3" t="s">
        <v>2265</v>
      </c>
      <c r="AF4117" s="3">
        <v>3865</v>
      </c>
      <c r="AG4117" s="4">
        <f>AI4117</f>
        <v>3865</v>
      </c>
      <c r="AH4117" s="4">
        <v>82504</v>
      </c>
      <c r="AI4117">
        <f t="shared" si="1289"/>
        <v>3865</v>
      </c>
      <c r="AJ4117" t="s">
        <v>2265</v>
      </c>
      <c r="AK4117" s="2">
        <v>19667.939999999999</v>
      </c>
      <c r="AL4117" s="2">
        <f>AN4117</f>
        <v>19667.939999999999</v>
      </c>
      <c r="AM4117" s="4">
        <v>82504</v>
      </c>
      <c r="AN4117">
        <f>INDEX($AJ$2:$AJ$6811,MATCH(AM4117,$A$2:$A$6811,0))</f>
        <v>19667.939999999999</v>
      </c>
      <c r="AP4117">
        <v>192.62</v>
      </c>
      <c r="AQ4117">
        <v>192.62</v>
      </c>
      <c r="AR4117" s="4">
        <v>29</v>
      </c>
      <c r="AS4117" s="4">
        <v>10</v>
      </c>
      <c r="AT4117" s="4">
        <v>2012</v>
      </c>
      <c r="AU4117" s="4">
        <v>29</v>
      </c>
      <c r="AV4117" s="4">
        <v>10</v>
      </c>
      <c r="AW4117" s="4">
        <v>2012</v>
      </c>
      <c r="AX4117" t="str">
        <f t="shared" si="1290"/>
        <v>No Delay</v>
      </c>
      <c r="AY4117">
        <f t="shared" si="1291"/>
        <v>0</v>
      </c>
    </row>
    <row r="4118" spans="1:51" x14ac:dyDescent="0.2">
      <c r="A4118" s="3">
        <v>61364</v>
      </c>
      <c r="B4118" s="1" t="s">
        <v>368</v>
      </c>
      <c r="C4118" s="1" t="s">
        <v>73</v>
      </c>
      <c r="D4118" s="1" t="s">
        <v>52</v>
      </c>
      <c r="E4118" s="1" t="s">
        <v>253</v>
      </c>
      <c r="F4118" s="1" t="s">
        <v>253</v>
      </c>
      <c r="G4118" s="13" t="s">
        <v>1081</v>
      </c>
      <c r="H4118" s="12">
        <v>41206</v>
      </c>
      <c r="I4118" s="12" t="s">
        <v>1081</v>
      </c>
      <c r="J4118" s="12">
        <v>41206</v>
      </c>
      <c r="K4118" s="4">
        <v>4227</v>
      </c>
      <c r="L4118" s="1" t="s">
        <v>146</v>
      </c>
      <c r="M4118" s="1" t="s">
        <v>170</v>
      </c>
      <c r="N4118" s="1" t="s">
        <v>915</v>
      </c>
      <c r="O4118" s="1" t="s">
        <v>93</v>
      </c>
      <c r="P4118">
        <v>60</v>
      </c>
      <c r="Q4118">
        <v>42500</v>
      </c>
      <c r="R4118">
        <v>341700</v>
      </c>
      <c r="S4118">
        <v>8.0399999999999991</v>
      </c>
      <c r="T4118">
        <v>0.13</v>
      </c>
      <c r="U4118">
        <f t="shared" si="1287"/>
        <v>341699.99999999994</v>
      </c>
      <c r="V4118">
        <f t="shared" si="1288"/>
        <v>2550000</v>
      </c>
      <c r="W4118" s="1" t="s">
        <v>155</v>
      </c>
      <c r="X4118" s="1" t="s">
        <v>1236</v>
      </c>
      <c r="Y4118" s="1" t="s">
        <v>156</v>
      </c>
      <c r="Z4118" s="3">
        <v>6817</v>
      </c>
      <c r="AA4118" s="4">
        <f t="shared" si="1292"/>
        <v>3868</v>
      </c>
      <c r="AB4118" s="4">
        <f t="shared" si="1294"/>
        <v>6909.0217059999995</v>
      </c>
      <c r="AC4118" s="4">
        <f t="shared" si="1295"/>
        <v>3868</v>
      </c>
      <c r="AD4118" s="4">
        <f t="shared" si="1293"/>
        <v>7223.4656539999996</v>
      </c>
      <c r="AE4118" s="4">
        <v>3868</v>
      </c>
      <c r="AF4118" s="4">
        <v>3868</v>
      </c>
      <c r="AG4118" s="4">
        <f t="shared" ref="AG4118:AG4123" si="1298">AE4118</f>
        <v>3868</v>
      </c>
      <c r="AI4118" t="e">
        <f t="shared" si="1289"/>
        <v>#N/A</v>
      </c>
      <c r="AJ4118">
        <v>16210.31</v>
      </c>
      <c r="AK4118" s="2">
        <v>16210.31</v>
      </c>
      <c r="AL4118" s="2">
        <f t="shared" ref="AL4118:AL4123" si="1299">AJ4118</f>
        <v>16210.31</v>
      </c>
      <c r="AM4118" s="4"/>
      <c r="AN4118" t="e">
        <f>VLOOKUP([1]!Tabelle13[[#This Row],[Vlookup this ID for freight costs]],$AL$2:$AL$6811,2,FALSE)</f>
        <v>#REF!</v>
      </c>
      <c r="AP4118">
        <v>479.06</v>
      </c>
      <c r="AQ4118">
        <v>479.06</v>
      </c>
      <c r="AR4118" s="4">
        <v>24</v>
      </c>
      <c r="AS4118" s="4">
        <v>10</v>
      </c>
      <c r="AT4118" s="4">
        <v>2012</v>
      </c>
      <c r="AU4118" s="4">
        <v>24</v>
      </c>
      <c r="AV4118" s="4">
        <v>10</v>
      </c>
      <c r="AW4118" s="4">
        <v>2012</v>
      </c>
      <c r="AX4118" t="str">
        <f t="shared" si="1290"/>
        <v>No Delay</v>
      </c>
      <c r="AY4118">
        <f t="shared" si="1291"/>
        <v>0</v>
      </c>
    </row>
    <row r="4119" spans="1:51" x14ac:dyDescent="0.2">
      <c r="A4119" s="3">
        <v>77293</v>
      </c>
      <c r="B4119" s="1" t="s">
        <v>168</v>
      </c>
      <c r="C4119" s="1" t="s">
        <v>150</v>
      </c>
      <c r="D4119" s="1" t="s">
        <v>100</v>
      </c>
      <c r="E4119" s="1" t="s">
        <v>53</v>
      </c>
      <c r="F4119" s="1" t="s">
        <v>53</v>
      </c>
      <c r="G4119" s="13" t="s">
        <v>1007</v>
      </c>
      <c r="H4119" s="12">
        <v>40338</v>
      </c>
      <c r="I4119" s="12" t="s">
        <v>1007</v>
      </c>
      <c r="J4119" s="12">
        <v>40338</v>
      </c>
      <c r="K4119" s="4">
        <v>2504</v>
      </c>
      <c r="L4119" s="1" t="s">
        <v>146</v>
      </c>
      <c r="M4119" s="1" t="s">
        <v>170</v>
      </c>
      <c r="N4119" s="1" t="s">
        <v>1032</v>
      </c>
      <c r="O4119" s="1" t="s">
        <v>93</v>
      </c>
      <c r="P4119">
        <v>240</v>
      </c>
      <c r="Q4119">
        <v>10000</v>
      </c>
      <c r="R4119">
        <v>31500</v>
      </c>
      <c r="S4119">
        <v>3.15</v>
      </c>
      <c r="T4119">
        <v>0.01</v>
      </c>
      <c r="U4119">
        <f t="shared" si="1287"/>
        <v>31500</v>
      </c>
      <c r="V4119">
        <f t="shared" si="1288"/>
        <v>2400000</v>
      </c>
      <c r="W4119" s="1" t="s">
        <v>155</v>
      </c>
      <c r="X4119" s="1" t="s">
        <v>1236</v>
      </c>
      <c r="Y4119" s="1" t="s">
        <v>156</v>
      </c>
      <c r="Z4119" s="3">
        <v>8107</v>
      </c>
      <c r="AA4119" s="4">
        <f t="shared" si="1292"/>
        <v>3869</v>
      </c>
      <c r="AB4119" s="4">
        <f t="shared" si="1294"/>
        <v>3342.218206</v>
      </c>
      <c r="AC4119" s="4">
        <f t="shared" si="1295"/>
        <v>3869</v>
      </c>
      <c r="AD4119" s="4">
        <f t="shared" si="1293"/>
        <v>5477.1838480999995</v>
      </c>
      <c r="AE4119" s="4">
        <v>3869</v>
      </c>
      <c r="AF4119" s="4">
        <v>3869</v>
      </c>
      <c r="AG4119" s="4">
        <f t="shared" si="1298"/>
        <v>3869</v>
      </c>
      <c r="AI4119" t="e">
        <f t="shared" si="1289"/>
        <v>#N/A</v>
      </c>
      <c r="AJ4119">
        <v>4088.43</v>
      </c>
      <c r="AK4119" s="2">
        <v>4088.43</v>
      </c>
      <c r="AL4119" s="2">
        <f t="shared" si="1299"/>
        <v>4088.43</v>
      </c>
      <c r="AM4119" s="4"/>
      <c r="AN4119" t="e">
        <f>VLOOKUP([1]!Tabelle13[[#This Row],[Vlookup this ID for freight costs]],$AL$2:$AL$6811,2,FALSE)</f>
        <v>#REF!</v>
      </c>
      <c r="AP4119">
        <v>67.91</v>
      </c>
      <c r="AQ4119">
        <v>67.91</v>
      </c>
      <c r="AR4119" s="4">
        <v>9</v>
      </c>
      <c r="AS4119" s="4">
        <v>6</v>
      </c>
      <c r="AT4119" s="4">
        <v>2010</v>
      </c>
      <c r="AU4119" s="4">
        <v>9</v>
      </c>
      <c r="AV4119" s="4">
        <v>6</v>
      </c>
      <c r="AW4119" s="4">
        <v>2010</v>
      </c>
      <c r="AX4119" t="str">
        <f t="shared" si="1290"/>
        <v>No Delay</v>
      </c>
      <c r="AY4119">
        <f t="shared" si="1291"/>
        <v>0</v>
      </c>
    </row>
    <row r="4120" spans="1:51" x14ac:dyDescent="0.2">
      <c r="A4120" s="3">
        <v>85689</v>
      </c>
      <c r="B4120" s="1" t="s">
        <v>151</v>
      </c>
      <c r="C4120" s="1" t="s">
        <v>65</v>
      </c>
      <c r="D4120" s="1" t="s">
        <v>130</v>
      </c>
      <c r="E4120" s="1" t="s">
        <v>53</v>
      </c>
      <c r="F4120" s="1" t="s">
        <v>53</v>
      </c>
      <c r="G4120" s="13" t="s">
        <v>189</v>
      </c>
      <c r="H4120" s="12">
        <v>40374</v>
      </c>
      <c r="I4120" s="12" t="s">
        <v>190</v>
      </c>
      <c r="J4120" s="12">
        <v>40357</v>
      </c>
      <c r="K4120" s="4">
        <v>2595</v>
      </c>
      <c r="L4120" s="1" t="s">
        <v>146</v>
      </c>
      <c r="M4120" s="1" t="s">
        <v>132</v>
      </c>
      <c r="N4120" s="1" t="s">
        <v>292</v>
      </c>
      <c r="O4120" s="1" t="s">
        <v>93</v>
      </c>
      <c r="P4120">
        <v>30</v>
      </c>
      <c r="Q4120">
        <v>35000</v>
      </c>
      <c r="R4120">
        <v>697200</v>
      </c>
      <c r="S4120">
        <v>19.920000000000002</v>
      </c>
      <c r="T4120">
        <v>0.66</v>
      </c>
      <c r="U4120">
        <f t="shared" si="1287"/>
        <v>697200.00000000012</v>
      </c>
      <c r="V4120">
        <f t="shared" si="1288"/>
        <v>1050000</v>
      </c>
      <c r="W4120" s="1" t="s">
        <v>160</v>
      </c>
      <c r="X4120" s="1" t="s">
        <v>1236</v>
      </c>
      <c r="Y4120" s="1" t="s">
        <v>161</v>
      </c>
      <c r="Z4120" s="3">
        <v>7348</v>
      </c>
      <c r="AA4120" s="4">
        <f t="shared" si="1292"/>
        <v>3869</v>
      </c>
      <c r="AB4120" s="4">
        <f t="shared" si="1294"/>
        <v>6085.9132060000002</v>
      </c>
      <c r="AC4120" s="4">
        <f t="shared" si="1295"/>
        <v>3869</v>
      </c>
      <c r="AD4120" s="4">
        <f t="shared" si="1293"/>
        <v>4226.2</v>
      </c>
      <c r="AE4120" s="4">
        <v>3869</v>
      </c>
      <c r="AF4120" s="4">
        <v>3869</v>
      </c>
      <c r="AG4120" s="4">
        <f t="shared" si="1298"/>
        <v>3869</v>
      </c>
      <c r="AI4120" t="e">
        <f t="shared" si="1289"/>
        <v>#N/A</v>
      </c>
      <c r="AJ4120" t="s">
        <v>81</v>
      </c>
      <c r="AK4120" s="2"/>
      <c r="AL4120" s="2" t="str">
        <f t="shared" si="1299"/>
        <v>Freight Included in Commodity Cost</v>
      </c>
      <c r="AM4120" s="4"/>
      <c r="AN4120" t="e">
        <f>VLOOKUP([1]!Tabelle13[[#This Row],[Vlookup this ID for freight costs]],$AL$2:$AL$6811,2,FALSE)</f>
        <v>#REF!</v>
      </c>
      <c r="AP4120">
        <v>1503.16</v>
      </c>
      <c r="AQ4120">
        <v>1503.16</v>
      </c>
      <c r="AR4120" s="4">
        <v>15</v>
      </c>
      <c r="AS4120" s="4">
        <v>7</v>
      </c>
      <c r="AT4120" s="4">
        <v>2010</v>
      </c>
      <c r="AU4120" s="4">
        <v>28</v>
      </c>
      <c r="AV4120" s="4">
        <v>6</v>
      </c>
      <c r="AW4120" s="4">
        <v>2010</v>
      </c>
      <c r="AX4120" t="str">
        <f t="shared" si="1290"/>
        <v>No Delay</v>
      </c>
      <c r="AY4120">
        <f t="shared" si="1291"/>
        <v>0</v>
      </c>
    </row>
    <row r="4121" spans="1:51" x14ac:dyDescent="0.2">
      <c r="A4121" s="3">
        <v>10997</v>
      </c>
      <c r="B4121" s="1" t="s">
        <v>119</v>
      </c>
      <c r="C4121" s="1" t="s">
        <v>114</v>
      </c>
      <c r="D4121" s="1" t="s">
        <v>130</v>
      </c>
      <c r="E4121" s="1"/>
      <c r="F4121" s="1" t="s">
        <v>107</v>
      </c>
      <c r="G4121" s="13" t="s">
        <v>1519</v>
      </c>
      <c r="H4121" s="12">
        <v>39680</v>
      </c>
      <c r="I4121" s="12" t="s">
        <v>1519</v>
      </c>
      <c r="J4121" s="12">
        <v>39680</v>
      </c>
      <c r="K4121" s="4">
        <v>1018</v>
      </c>
      <c r="L4121" s="1" t="s">
        <v>146</v>
      </c>
      <c r="M4121" s="1" t="s">
        <v>132</v>
      </c>
      <c r="N4121" s="1" t="s">
        <v>167</v>
      </c>
      <c r="O4121" s="1" t="s">
        <v>93</v>
      </c>
      <c r="P4121">
        <v>30</v>
      </c>
      <c r="Q4121">
        <v>50000</v>
      </c>
      <c r="R4121">
        <v>600500</v>
      </c>
      <c r="S4121">
        <v>12.01</v>
      </c>
      <c r="T4121">
        <v>0.4</v>
      </c>
      <c r="U4121">
        <f t="shared" si="1287"/>
        <v>600500</v>
      </c>
      <c r="V4121">
        <f t="shared" si="1288"/>
        <v>1500000</v>
      </c>
      <c r="W4121" s="1" t="s">
        <v>160</v>
      </c>
      <c r="X4121" s="1" t="s">
        <v>1236</v>
      </c>
      <c r="Y4121" s="1" t="s">
        <v>161</v>
      </c>
      <c r="Z4121" s="3">
        <v>6417</v>
      </c>
      <c r="AA4121" s="4">
        <f t="shared" si="1292"/>
        <v>3880</v>
      </c>
      <c r="AB4121" s="4">
        <f t="shared" si="1294"/>
        <v>7732.1302059999998</v>
      </c>
      <c r="AC4121" s="4">
        <f t="shared" si="1295"/>
        <v>3880</v>
      </c>
      <c r="AD4121" s="4">
        <f t="shared" si="1293"/>
        <v>4849.6774836969707</v>
      </c>
      <c r="AE4121" s="4">
        <v>3880</v>
      </c>
      <c r="AF4121" s="4">
        <v>3880</v>
      </c>
      <c r="AG4121" s="4">
        <f t="shared" si="1298"/>
        <v>3880</v>
      </c>
      <c r="AH4121" s="4">
        <v>82541</v>
      </c>
      <c r="AI4121">
        <f t="shared" si="1289"/>
        <v>8850</v>
      </c>
      <c r="AJ4121">
        <v>3817.12</v>
      </c>
      <c r="AK4121" s="2">
        <v>3817.12</v>
      </c>
      <c r="AL4121" s="2">
        <f t="shared" si="1299"/>
        <v>3817.12</v>
      </c>
      <c r="AM4121" s="4"/>
      <c r="AN4121" t="e">
        <f>VLOOKUP([1]!Tabelle13[[#This Row],[Vlookup this ID for freight costs]],$AL$2:$AL$6811,2,FALSE)</f>
        <v>#REF!</v>
      </c>
      <c r="AP4121">
        <v>960.8</v>
      </c>
      <c r="AQ4121">
        <v>960.8</v>
      </c>
      <c r="AR4121" s="4">
        <v>20</v>
      </c>
      <c r="AS4121" s="4">
        <v>8</v>
      </c>
      <c r="AT4121" s="4">
        <v>2008</v>
      </c>
      <c r="AU4121" s="4">
        <v>20</v>
      </c>
      <c r="AV4121" s="4">
        <v>8</v>
      </c>
      <c r="AW4121" s="4">
        <v>2008</v>
      </c>
      <c r="AX4121" t="str">
        <f t="shared" si="1290"/>
        <v>No Delay</v>
      </c>
      <c r="AY4121">
        <f t="shared" si="1291"/>
        <v>0</v>
      </c>
    </row>
    <row r="4122" spans="1:51" x14ac:dyDescent="0.2">
      <c r="A4122" s="3">
        <v>11528</v>
      </c>
      <c r="B4122" s="1" t="s">
        <v>119</v>
      </c>
      <c r="C4122" s="1" t="s">
        <v>114</v>
      </c>
      <c r="D4122" s="1" t="s">
        <v>130</v>
      </c>
      <c r="E4122" s="1" t="s">
        <v>101</v>
      </c>
      <c r="F4122" s="1" t="s">
        <v>101</v>
      </c>
      <c r="G4122" s="13" t="s">
        <v>1489</v>
      </c>
      <c r="H4122" s="12">
        <v>39658</v>
      </c>
      <c r="I4122" s="12" t="s">
        <v>1489</v>
      </c>
      <c r="J4122" s="12">
        <v>39658</v>
      </c>
      <c r="K4122" s="4">
        <v>982</v>
      </c>
      <c r="L4122" s="1" t="s">
        <v>146</v>
      </c>
      <c r="M4122" s="1" t="s">
        <v>132</v>
      </c>
      <c r="N4122" s="1" t="s">
        <v>167</v>
      </c>
      <c r="O4122" s="1" t="s">
        <v>93</v>
      </c>
      <c r="P4122">
        <v>30</v>
      </c>
      <c r="Q4122">
        <v>50000</v>
      </c>
      <c r="R4122">
        <v>600500</v>
      </c>
      <c r="S4122">
        <v>12.01</v>
      </c>
      <c r="T4122">
        <v>0.4</v>
      </c>
      <c r="U4122">
        <f t="shared" si="1287"/>
        <v>600500</v>
      </c>
      <c r="V4122">
        <f t="shared" si="1288"/>
        <v>1500000</v>
      </c>
      <c r="W4122" s="1" t="s">
        <v>160</v>
      </c>
      <c r="X4122" s="1" t="s">
        <v>1236</v>
      </c>
      <c r="Y4122" s="1" t="s">
        <v>161</v>
      </c>
      <c r="Z4122" s="3">
        <v>13722</v>
      </c>
      <c r="AA4122" s="4">
        <f t="shared" si="1292"/>
        <v>3882</v>
      </c>
      <c r="AB4122" s="4">
        <f t="shared" si="1294"/>
        <v>7732.1302059999998</v>
      </c>
      <c r="AC4122" s="4">
        <f t="shared" si="1295"/>
        <v>3882</v>
      </c>
      <c r="AD4122" s="4">
        <f t="shared" si="1293"/>
        <v>4849.6774836969707</v>
      </c>
      <c r="AE4122" s="4">
        <v>3882</v>
      </c>
      <c r="AF4122" s="4">
        <v>3882</v>
      </c>
      <c r="AG4122" s="4">
        <f t="shared" si="1298"/>
        <v>3882</v>
      </c>
      <c r="AH4122" s="4">
        <v>83580</v>
      </c>
      <c r="AI4122">
        <f t="shared" si="1289"/>
        <v>11441</v>
      </c>
      <c r="AJ4122">
        <v>5468.93</v>
      </c>
      <c r="AK4122" s="2">
        <v>5468.93</v>
      </c>
      <c r="AL4122" s="2">
        <f t="shared" si="1299"/>
        <v>5468.93</v>
      </c>
      <c r="AM4122" s="4"/>
      <c r="AN4122" t="e">
        <f>VLOOKUP([1]!Tabelle13[[#This Row],[Vlookup this ID for freight costs]],$AL$2:$AL$6811,2,FALSE)</f>
        <v>#REF!</v>
      </c>
      <c r="AP4122">
        <v>960.8</v>
      </c>
      <c r="AQ4122">
        <v>960.8</v>
      </c>
      <c r="AR4122" s="4">
        <v>29</v>
      </c>
      <c r="AS4122" s="4">
        <v>7</v>
      </c>
      <c r="AT4122" s="4">
        <v>2008</v>
      </c>
      <c r="AU4122" s="4">
        <v>29</v>
      </c>
      <c r="AV4122" s="4">
        <v>7</v>
      </c>
      <c r="AW4122" s="4">
        <v>2008</v>
      </c>
      <c r="AX4122" t="str">
        <f t="shared" si="1290"/>
        <v>No Delay</v>
      </c>
      <c r="AY4122">
        <f t="shared" si="1291"/>
        <v>0</v>
      </c>
    </row>
    <row r="4123" spans="1:51" x14ac:dyDescent="0.2">
      <c r="A4123" s="3">
        <v>83155</v>
      </c>
      <c r="B4123" s="1" t="s">
        <v>140</v>
      </c>
      <c r="C4123" s="1" t="s">
        <v>99</v>
      </c>
      <c r="D4123" s="1" t="s">
        <v>130</v>
      </c>
      <c r="E4123" s="1" t="s">
        <v>101</v>
      </c>
      <c r="F4123" s="1" t="s">
        <v>101</v>
      </c>
      <c r="G4123" s="13" t="s">
        <v>1548</v>
      </c>
      <c r="H4123" s="12">
        <v>41562</v>
      </c>
      <c r="I4123" s="12" t="s">
        <v>1738</v>
      </c>
      <c r="J4123" s="12">
        <v>41527</v>
      </c>
      <c r="K4123" s="4">
        <v>4899</v>
      </c>
      <c r="L4123" s="1" t="s">
        <v>146</v>
      </c>
      <c r="M4123" s="1" t="s">
        <v>132</v>
      </c>
      <c r="N4123" s="1" t="s">
        <v>159</v>
      </c>
      <c r="O4123" s="1" t="s">
        <v>93</v>
      </c>
      <c r="P4123">
        <v>30</v>
      </c>
      <c r="Q4123">
        <v>26000</v>
      </c>
      <c r="R4123">
        <v>152620</v>
      </c>
      <c r="S4123">
        <v>5.87</v>
      </c>
      <c r="T4123">
        <v>0.2</v>
      </c>
      <c r="U4123">
        <f t="shared" si="1287"/>
        <v>152620</v>
      </c>
      <c r="V4123">
        <f t="shared" si="1288"/>
        <v>780000</v>
      </c>
      <c r="W4123" s="1" t="s">
        <v>160</v>
      </c>
      <c r="X4123" s="1" t="s">
        <v>1236</v>
      </c>
      <c r="Y4123" s="1" t="s">
        <v>161</v>
      </c>
      <c r="Z4123" s="3">
        <v>11983</v>
      </c>
      <c r="AA4123" s="4">
        <f t="shared" si="1292"/>
        <v>3888</v>
      </c>
      <c r="AB4123" s="4">
        <f t="shared" si="1294"/>
        <v>5098.1830060000002</v>
      </c>
      <c r="AC4123" s="4">
        <f t="shared" si="1295"/>
        <v>3888</v>
      </c>
      <c r="AD4123" s="4">
        <f t="shared" si="1293"/>
        <v>5327.333333333333</v>
      </c>
      <c r="AE4123" s="4">
        <v>3888</v>
      </c>
      <c r="AF4123" s="4">
        <v>3888</v>
      </c>
      <c r="AG4123" s="4">
        <f t="shared" si="1298"/>
        <v>3888</v>
      </c>
      <c r="AI4123" t="e">
        <f t="shared" si="1289"/>
        <v>#N/A</v>
      </c>
      <c r="AJ4123">
        <v>8057.19</v>
      </c>
      <c r="AK4123" s="2">
        <v>8057.19</v>
      </c>
      <c r="AL4123" s="2">
        <f t="shared" si="1299"/>
        <v>8057.19</v>
      </c>
      <c r="AM4123" s="4"/>
      <c r="AN4123" t="e">
        <f>VLOOKUP([1]!Tabelle13[[#This Row],[Vlookup this ID for freight costs]],$AL$2:$AL$6811,2,FALSE)</f>
        <v>#REF!</v>
      </c>
      <c r="AP4123">
        <v>188.79</v>
      </c>
      <c r="AQ4123">
        <v>188.79</v>
      </c>
      <c r="AR4123" s="4">
        <v>15</v>
      </c>
      <c r="AS4123" s="4">
        <v>10</v>
      </c>
      <c r="AT4123" s="4">
        <v>2013</v>
      </c>
      <c r="AU4123" s="4">
        <v>10</v>
      </c>
      <c r="AV4123" s="4">
        <v>9</v>
      </c>
      <c r="AW4123" s="4">
        <v>2013</v>
      </c>
      <c r="AX4123" t="str">
        <f t="shared" si="1290"/>
        <v>No Delay</v>
      </c>
      <c r="AY4123">
        <f t="shared" si="1291"/>
        <v>0</v>
      </c>
    </row>
    <row r="4124" spans="1:51" x14ac:dyDescent="0.2">
      <c r="A4124" s="3">
        <v>84846</v>
      </c>
      <c r="B4124" s="1" t="s">
        <v>140</v>
      </c>
      <c r="C4124" s="1" t="s">
        <v>99</v>
      </c>
      <c r="D4124" s="1" t="s">
        <v>130</v>
      </c>
      <c r="E4124" s="1" t="s">
        <v>101</v>
      </c>
      <c r="F4124" s="1" t="s">
        <v>101</v>
      </c>
      <c r="G4124" s="13" t="s">
        <v>1548</v>
      </c>
      <c r="H4124" s="12">
        <v>41562</v>
      </c>
      <c r="I4124" s="12" t="s">
        <v>1738</v>
      </c>
      <c r="J4124" s="12">
        <v>41527</v>
      </c>
      <c r="K4124" s="4">
        <v>4901</v>
      </c>
      <c r="L4124" s="1" t="s">
        <v>146</v>
      </c>
      <c r="M4124" s="1" t="s">
        <v>132</v>
      </c>
      <c r="N4124" s="1" t="s">
        <v>159</v>
      </c>
      <c r="O4124" s="1" t="s">
        <v>93</v>
      </c>
      <c r="P4124">
        <v>30</v>
      </c>
      <c r="Q4124">
        <v>19086</v>
      </c>
      <c r="R4124">
        <v>112034.82</v>
      </c>
      <c r="S4124">
        <v>5.87</v>
      </c>
      <c r="T4124">
        <v>0.2</v>
      </c>
      <c r="U4124">
        <f t="shared" si="1287"/>
        <v>112034.82</v>
      </c>
      <c r="V4124">
        <f t="shared" si="1288"/>
        <v>572580</v>
      </c>
      <c r="W4124" s="1" t="s">
        <v>155</v>
      </c>
      <c r="X4124" s="1" t="s">
        <v>1236</v>
      </c>
      <c r="Y4124" s="1" t="s">
        <v>156</v>
      </c>
      <c r="Z4124" s="3">
        <v>12500</v>
      </c>
      <c r="AA4124" s="4">
        <f t="shared" si="1292"/>
        <v>3888</v>
      </c>
      <c r="AB4124" s="4">
        <f t="shared" si="1294"/>
        <v>4339.3867167999997</v>
      </c>
      <c r="AC4124" s="4">
        <f t="shared" si="1295"/>
        <v>3888</v>
      </c>
      <c r="AD4124" s="4">
        <f t="shared" si="1293"/>
        <v>3138.5</v>
      </c>
      <c r="AE4124" s="3" t="s">
        <v>2266</v>
      </c>
      <c r="AF4124" s="3">
        <v>3888</v>
      </c>
      <c r="AG4124" s="4">
        <f>AI4124</f>
        <v>3888</v>
      </c>
      <c r="AH4124" s="4">
        <v>83155</v>
      </c>
      <c r="AI4124">
        <f t="shared" si="1289"/>
        <v>3888</v>
      </c>
      <c r="AJ4124" t="s">
        <v>2266</v>
      </c>
      <c r="AK4124" s="2">
        <v>8057.19</v>
      </c>
      <c r="AL4124" s="2">
        <f>AN4124</f>
        <v>8057.19</v>
      </c>
      <c r="AM4124" s="4">
        <v>83155</v>
      </c>
      <c r="AN4124">
        <f>INDEX($AJ$2:$AJ$6811,MATCH(AM4124,$A$2:$A$6811,0))</f>
        <v>8057.19</v>
      </c>
      <c r="AP4124">
        <v>138.59</v>
      </c>
      <c r="AQ4124">
        <v>138.59</v>
      </c>
      <c r="AR4124" s="4">
        <v>15</v>
      </c>
      <c r="AS4124" s="4">
        <v>10</v>
      </c>
      <c r="AT4124" s="4">
        <v>2013</v>
      </c>
      <c r="AU4124" s="4">
        <v>10</v>
      </c>
      <c r="AV4124" s="4">
        <v>9</v>
      </c>
      <c r="AW4124" s="4">
        <v>2013</v>
      </c>
      <c r="AX4124" t="str">
        <f t="shared" si="1290"/>
        <v>No Delay</v>
      </c>
      <c r="AY4124">
        <f t="shared" si="1291"/>
        <v>0</v>
      </c>
    </row>
    <row r="4125" spans="1:51" x14ac:dyDescent="0.2">
      <c r="A4125" s="3">
        <v>84847</v>
      </c>
      <c r="B4125" s="1" t="s">
        <v>140</v>
      </c>
      <c r="C4125" s="1" t="s">
        <v>99</v>
      </c>
      <c r="D4125" s="1" t="s">
        <v>130</v>
      </c>
      <c r="E4125" s="1" t="s">
        <v>101</v>
      </c>
      <c r="F4125" s="1" t="s">
        <v>101</v>
      </c>
      <c r="G4125" s="13" t="s">
        <v>1548</v>
      </c>
      <c r="H4125" s="12">
        <v>41562</v>
      </c>
      <c r="I4125" s="12" t="s">
        <v>1738</v>
      </c>
      <c r="J4125" s="12">
        <v>41527</v>
      </c>
      <c r="K4125" s="4">
        <v>4902</v>
      </c>
      <c r="L4125" s="1" t="s">
        <v>146</v>
      </c>
      <c r="M4125" s="1" t="s">
        <v>132</v>
      </c>
      <c r="N4125" s="1" t="s">
        <v>163</v>
      </c>
      <c r="O4125" s="1" t="s">
        <v>93</v>
      </c>
      <c r="P4125">
        <v>60</v>
      </c>
      <c r="Q4125">
        <v>3342</v>
      </c>
      <c r="R4125">
        <v>38299.32</v>
      </c>
      <c r="S4125">
        <v>11.46</v>
      </c>
      <c r="T4125">
        <v>0.19</v>
      </c>
      <c r="U4125">
        <f t="shared" si="1287"/>
        <v>38299.32</v>
      </c>
      <c r="V4125">
        <f t="shared" si="1288"/>
        <v>200520</v>
      </c>
      <c r="W4125" s="1" t="s">
        <v>155</v>
      </c>
      <c r="X4125" s="1" t="s">
        <v>1236</v>
      </c>
      <c r="Y4125" s="1" t="s">
        <v>156</v>
      </c>
      <c r="Z4125" s="3">
        <v>12500</v>
      </c>
      <c r="AA4125" s="4">
        <f t="shared" si="1292"/>
        <v>3888</v>
      </c>
      <c r="AB4125" s="4">
        <f t="shared" si="1294"/>
        <v>2611.5173536000002</v>
      </c>
      <c r="AC4125" s="4">
        <f t="shared" si="1295"/>
        <v>3888</v>
      </c>
      <c r="AD4125" s="4">
        <f t="shared" si="1293"/>
        <v>3888</v>
      </c>
      <c r="AE4125" s="3" t="s">
        <v>2266</v>
      </c>
      <c r="AF4125" s="3">
        <v>3888</v>
      </c>
      <c r="AG4125" s="4">
        <f>AI4125</f>
        <v>3888</v>
      </c>
      <c r="AH4125" s="4">
        <v>83155</v>
      </c>
      <c r="AI4125">
        <f t="shared" si="1289"/>
        <v>3888</v>
      </c>
      <c r="AJ4125" t="s">
        <v>2266</v>
      </c>
      <c r="AK4125" s="2">
        <v>8057.19</v>
      </c>
      <c r="AL4125" s="2">
        <f>AN4125</f>
        <v>8057.19</v>
      </c>
      <c r="AM4125" s="4">
        <v>83155</v>
      </c>
      <c r="AN4125">
        <f>INDEX($AJ$2:$AJ$6811,MATCH(AM4125,$A$2:$A$6811,0))</f>
        <v>8057.19</v>
      </c>
      <c r="AP4125">
        <v>47.38</v>
      </c>
      <c r="AQ4125">
        <v>47.38</v>
      </c>
      <c r="AR4125" s="4">
        <v>15</v>
      </c>
      <c r="AS4125" s="4">
        <v>10</v>
      </c>
      <c r="AT4125" s="4">
        <v>2013</v>
      </c>
      <c r="AU4125" s="4">
        <v>10</v>
      </c>
      <c r="AV4125" s="4">
        <v>9</v>
      </c>
      <c r="AW4125" s="4">
        <v>2013</v>
      </c>
      <c r="AX4125" t="str">
        <f t="shared" si="1290"/>
        <v>No Delay</v>
      </c>
      <c r="AY4125">
        <f t="shared" si="1291"/>
        <v>0</v>
      </c>
    </row>
    <row r="4126" spans="1:51" x14ac:dyDescent="0.2">
      <c r="A4126" s="3">
        <v>78261</v>
      </c>
      <c r="B4126" s="1" t="s">
        <v>1686</v>
      </c>
      <c r="C4126" s="1" t="s">
        <v>165</v>
      </c>
      <c r="D4126" s="1" t="s">
        <v>52</v>
      </c>
      <c r="E4126" s="1" t="s">
        <v>53</v>
      </c>
      <c r="F4126" s="1" t="s">
        <v>53</v>
      </c>
      <c r="G4126" s="13" t="s">
        <v>2138</v>
      </c>
      <c r="H4126" s="12">
        <v>41108</v>
      </c>
      <c r="I4126" s="12" t="s">
        <v>2138</v>
      </c>
      <c r="J4126" s="12">
        <v>41108</v>
      </c>
      <c r="K4126" s="4">
        <v>4034</v>
      </c>
      <c r="L4126" s="1" t="s">
        <v>146</v>
      </c>
      <c r="M4126" s="1" t="s">
        <v>170</v>
      </c>
      <c r="N4126" s="1" t="s">
        <v>408</v>
      </c>
      <c r="O4126" s="1" t="s">
        <v>93</v>
      </c>
      <c r="P4126">
        <v>120</v>
      </c>
      <c r="Q4126">
        <v>15321</v>
      </c>
      <c r="R4126">
        <v>390685.5</v>
      </c>
      <c r="S4126">
        <v>25.5</v>
      </c>
      <c r="T4126">
        <v>0.21</v>
      </c>
      <c r="U4126">
        <f t="shared" si="1287"/>
        <v>390685.5</v>
      </c>
      <c r="V4126">
        <f t="shared" si="1288"/>
        <v>1838520</v>
      </c>
      <c r="W4126" s="1" t="s">
        <v>155</v>
      </c>
      <c r="X4126" s="1" t="s">
        <v>1236</v>
      </c>
      <c r="Y4126" s="1" t="s">
        <v>156</v>
      </c>
      <c r="Z4126" s="3">
        <v>5457</v>
      </c>
      <c r="AA4126" s="4">
        <f t="shared" si="1292"/>
        <v>3888</v>
      </c>
      <c r="AB4126" s="4">
        <f t="shared" si="1294"/>
        <v>3926.1862498</v>
      </c>
      <c r="AC4126" s="4">
        <f t="shared" si="1295"/>
        <v>3888</v>
      </c>
      <c r="AD4126" s="4">
        <f t="shared" si="1293"/>
        <v>3888</v>
      </c>
      <c r="AE4126" s="4">
        <v>3888</v>
      </c>
      <c r="AF4126" s="4">
        <v>3888</v>
      </c>
      <c r="AG4126" s="4">
        <f>AE4126</f>
        <v>3888</v>
      </c>
      <c r="AI4126" t="e">
        <f t="shared" si="1289"/>
        <v>#N/A</v>
      </c>
      <c r="AJ4126">
        <v>17405.650000000001</v>
      </c>
      <c r="AK4126" s="2">
        <v>17405.650000000001</v>
      </c>
      <c r="AL4126" s="2">
        <f>AJ4126</f>
        <v>17405.650000000001</v>
      </c>
      <c r="AM4126" s="4"/>
      <c r="AN4126" t="e">
        <f>VLOOKUP([1]!Tabelle13[[#This Row],[Vlookup this ID for freight costs]],$AL$2:$AL$6811,2,FALSE)</f>
        <v>#REF!</v>
      </c>
      <c r="AP4126">
        <v>547.74</v>
      </c>
      <c r="AQ4126">
        <v>547.74</v>
      </c>
      <c r="AR4126" s="4">
        <v>18</v>
      </c>
      <c r="AS4126" s="4">
        <v>7</v>
      </c>
      <c r="AT4126" s="4">
        <v>2012</v>
      </c>
      <c r="AU4126" s="4">
        <v>18</v>
      </c>
      <c r="AV4126" s="4">
        <v>7</v>
      </c>
      <c r="AW4126" s="4">
        <v>2012</v>
      </c>
      <c r="AX4126" t="str">
        <f t="shared" si="1290"/>
        <v>No Delay</v>
      </c>
      <c r="AY4126">
        <f t="shared" si="1291"/>
        <v>0</v>
      </c>
    </row>
    <row r="4127" spans="1:51" x14ac:dyDescent="0.2">
      <c r="A4127" s="3">
        <v>83764</v>
      </c>
      <c r="B4127" s="1" t="s">
        <v>215</v>
      </c>
      <c r="C4127" s="1" t="s">
        <v>89</v>
      </c>
      <c r="D4127" s="1" t="s">
        <v>130</v>
      </c>
      <c r="E4127" s="1" t="s">
        <v>53</v>
      </c>
      <c r="F4127" s="1" t="s">
        <v>53</v>
      </c>
      <c r="G4127" s="13" t="s">
        <v>565</v>
      </c>
      <c r="H4127" s="12">
        <v>41698</v>
      </c>
      <c r="I4127" s="12" t="s">
        <v>375</v>
      </c>
      <c r="J4127" s="12">
        <v>41702</v>
      </c>
      <c r="K4127" s="4">
        <v>5338</v>
      </c>
      <c r="L4127" s="1" t="s">
        <v>146</v>
      </c>
      <c r="M4127" s="1" t="s">
        <v>132</v>
      </c>
      <c r="N4127" s="1" t="s">
        <v>676</v>
      </c>
      <c r="O4127" s="1" t="s">
        <v>93</v>
      </c>
      <c r="P4127">
        <v>60</v>
      </c>
      <c r="Q4127">
        <v>15000</v>
      </c>
      <c r="R4127">
        <v>32250</v>
      </c>
      <c r="S4127">
        <v>2.15</v>
      </c>
      <c r="T4127">
        <v>0.04</v>
      </c>
      <c r="U4127">
        <f t="shared" si="1287"/>
        <v>32250</v>
      </c>
      <c r="V4127">
        <f t="shared" si="1288"/>
        <v>900000</v>
      </c>
      <c r="W4127" s="1" t="s">
        <v>160</v>
      </c>
      <c r="X4127" s="1" t="s">
        <v>1236</v>
      </c>
      <c r="Y4127" s="1" t="s">
        <v>161</v>
      </c>
      <c r="Z4127" s="3">
        <v>8828</v>
      </c>
      <c r="AA4127" s="4">
        <f>AB4127</f>
        <v>3891.3169619999999</v>
      </c>
      <c r="AB4127" s="2">
        <f>2245.156962+0.109744*Q4127</f>
        <v>3891.3169619999999</v>
      </c>
      <c r="AC4127" s="4">
        <f>AD4127</f>
        <v>5090.0859971851851</v>
      </c>
      <c r="AD4127" s="4">
        <f t="shared" si="1293"/>
        <v>5090.0859971851851</v>
      </c>
      <c r="AE4127" s="4" t="s">
        <v>62</v>
      </c>
      <c r="AG4127" s="4" t="str">
        <f>AE4127</f>
        <v>Weight Captured Separately</v>
      </c>
      <c r="AI4127" t="e">
        <f t="shared" si="1289"/>
        <v>#N/A</v>
      </c>
      <c r="AJ4127" t="s">
        <v>63</v>
      </c>
      <c r="AK4127" s="2"/>
      <c r="AL4127" s="2" t="str">
        <f>AJ4127</f>
        <v>Invoiced Separately</v>
      </c>
      <c r="AM4127" s="4"/>
      <c r="AN4127" t="e">
        <f>VLOOKUP([1]!Tabelle13[[#This Row],[Vlookup this ID for freight costs]],$AL$2:$AL$6811,2,FALSE)</f>
        <v>#REF!</v>
      </c>
      <c r="AO4127">
        <f>IF(AK:AK="",AC:AC*6.242+1.383 -2.844 + 3.145 -2.265  -2.026,AK:AK)</f>
        <v>31769.709794429924</v>
      </c>
      <c r="AP4127">
        <v>39.89</v>
      </c>
      <c r="AQ4127">
        <v>39.89</v>
      </c>
      <c r="AR4127" s="4">
        <v>28</v>
      </c>
      <c r="AS4127" s="4">
        <v>2</v>
      </c>
      <c r="AT4127" s="4">
        <v>2014</v>
      </c>
      <c r="AU4127" s="4">
        <v>4</v>
      </c>
      <c r="AV4127" s="4">
        <v>4</v>
      </c>
      <c r="AW4127" s="4">
        <v>2014</v>
      </c>
      <c r="AX4127" t="str">
        <f t="shared" si="1290"/>
        <v>Delay</v>
      </c>
      <c r="AY4127">
        <f t="shared" si="1291"/>
        <v>4</v>
      </c>
    </row>
    <row r="4128" spans="1:51" x14ac:dyDescent="0.2">
      <c r="A4128" s="3">
        <v>85980</v>
      </c>
      <c r="B4128" s="1" t="s">
        <v>215</v>
      </c>
      <c r="C4128" s="1" t="s">
        <v>89</v>
      </c>
      <c r="D4128" s="1" t="s">
        <v>130</v>
      </c>
      <c r="E4128" s="1" t="s">
        <v>101</v>
      </c>
      <c r="F4128" s="1" t="s">
        <v>101</v>
      </c>
      <c r="G4128" s="13" t="s">
        <v>1113</v>
      </c>
      <c r="H4128" s="12">
        <v>41486</v>
      </c>
      <c r="I4128" s="12" t="s">
        <v>1267</v>
      </c>
      <c r="J4128" s="12">
        <v>41492</v>
      </c>
      <c r="K4128" s="4">
        <v>4857</v>
      </c>
      <c r="L4128" s="1" t="s">
        <v>146</v>
      </c>
      <c r="M4128" s="1" t="s">
        <v>132</v>
      </c>
      <c r="N4128" s="1" t="s">
        <v>408</v>
      </c>
      <c r="O4128" s="1" t="s">
        <v>93</v>
      </c>
      <c r="P4128">
        <v>120</v>
      </c>
      <c r="Q4128">
        <v>16000</v>
      </c>
      <c r="R4128">
        <v>336000</v>
      </c>
      <c r="S4128">
        <v>21</v>
      </c>
      <c r="T4128">
        <v>0.18</v>
      </c>
      <c r="U4128">
        <f t="shared" si="1287"/>
        <v>336000</v>
      </c>
      <c r="V4128">
        <f t="shared" si="1288"/>
        <v>1920000</v>
      </c>
      <c r="W4128" s="1" t="s">
        <v>155</v>
      </c>
      <c r="X4128" s="1" t="s">
        <v>1236</v>
      </c>
      <c r="Y4128" s="1" t="s">
        <v>156</v>
      </c>
      <c r="Z4128" s="3">
        <v>13090</v>
      </c>
      <c r="AA4128" s="4">
        <f t="shared" si="1292"/>
        <v>3893</v>
      </c>
      <c r="AB4128" s="4">
        <f t="shared" ref="AB4128:AB4134" si="1300" xml:space="preserve"> 2244.740206  + 0.1097478*Q4128</f>
        <v>4000.7050060000001</v>
      </c>
      <c r="AC4128" s="4">
        <f t="shared" ref="AC4128:AC4134" si="1301">AF4128</f>
        <v>3893</v>
      </c>
      <c r="AD4128" s="4">
        <f t="shared" si="1293"/>
        <v>3183.6666666666665</v>
      </c>
      <c r="AE4128" s="4">
        <v>3893</v>
      </c>
      <c r="AF4128" s="4">
        <v>3893</v>
      </c>
      <c r="AG4128" s="4">
        <f>AE4128</f>
        <v>3893</v>
      </c>
      <c r="AI4128" t="e">
        <f t="shared" si="1289"/>
        <v>#N/A</v>
      </c>
      <c r="AJ4128">
        <v>17548.41</v>
      </c>
      <c r="AK4128" s="2">
        <v>17548.41</v>
      </c>
      <c r="AL4128" s="2">
        <f>AJ4128</f>
        <v>17548.41</v>
      </c>
      <c r="AM4128" s="4"/>
      <c r="AN4128" t="e">
        <f>VLOOKUP([1]!Tabelle13[[#This Row],[Vlookup this ID for freight costs]],$AL$2:$AL$6811,2,FALSE)</f>
        <v>#REF!</v>
      </c>
      <c r="AP4128">
        <v>415.63</v>
      </c>
      <c r="AQ4128">
        <v>415.63</v>
      </c>
      <c r="AR4128" s="4">
        <v>31</v>
      </c>
      <c r="AS4128" s="4">
        <v>7</v>
      </c>
      <c r="AT4128" s="4">
        <v>2013</v>
      </c>
      <c r="AU4128" s="4">
        <v>6</v>
      </c>
      <c r="AV4128" s="4">
        <v>8</v>
      </c>
      <c r="AW4128" s="4">
        <v>2013</v>
      </c>
      <c r="AX4128" t="str">
        <f t="shared" si="1290"/>
        <v>Delay</v>
      </c>
      <c r="AY4128">
        <f t="shared" si="1291"/>
        <v>6</v>
      </c>
    </row>
    <row r="4129" spans="1:51" x14ac:dyDescent="0.2">
      <c r="A4129" s="3">
        <v>53338</v>
      </c>
      <c r="B4129" s="1" t="s">
        <v>168</v>
      </c>
      <c r="C4129" s="1" t="s">
        <v>150</v>
      </c>
      <c r="D4129" s="1" t="s">
        <v>100</v>
      </c>
      <c r="E4129" s="1" t="s">
        <v>253</v>
      </c>
      <c r="F4129" s="1" t="s">
        <v>253</v>
      </c>
      <c r="G4129" s="13" t="s">
        <v>1314</v>
      </c>
      <c r="H4129" s="12">
        <v>40520</v>
      </c>
      <c r="I4129" s="12" t="s">
        <v>1314</v>
      </c>
      <c r="J4129" s="12">
        <v>40520</v>
      </c>
      <c r="K4129" s="4">
        <v>2902</v>
      </c>
      <c r="L4129" s="1" t="s">
        <v>146</v>
      </c>
      <c r="M4129" s="1" t="s">
        <v>170</v>
      </c>
      <c r="N4129" s="1" t="s">
        <v>178</v>
      </c>
      <c r="O4129" s="1" t="s">
        <v>93</v>
      </c>
      <c r="P4129">
        <v>60</v>
      </c>
      <c r="Q4129">
        <v>77143</v>
      </c>
      <c r="R4129">
        <v>565458.18999999994</v>
      </c>
      <c r="S4129">
        <v>7.33</v>
      </c>
      <c r="T4129">
        <v>0.12</v>
      </c>
      <c r="U4129">
        <f t="shared" si="1287"/>
        <v>565458.19000000006</v>
      </c>
      <c r="V4129">
        <f t="shared" si="1288"/>
        <v>4628580</v>
      </c>
      <c r="W4129" s="1" t="s">
        <v>155</v>
      </c>
      <c r="X4129" s="1" t="s">
        <v>1236</v>
      </c>
      <c r="Y4129" s="1" t="s">
        <v>156</v>
      </c>
      <c r="Z4129" s="3">
        <v>8107</v>
      </c>
      <c r="AA4129" s="4">
        <f t="shared" si="1292"/>
        <v>3894</v>
      </c>
      <c r="AB4129" s="4">
        <f t="shared" si="1300"/>
        <v>10711.0147414</v>
      </c>
      <c r="AC4129" s="4">
        <f t="shared" si="1301"/>
        <v>3894</v>
      </c>
      <c r="AD4129" s="4">
        <f t="shared" si="1293"/>
        <v>3894</v>
      </c>
      <c r="AE4129" s="4">
        <v>3894</v>
      </c>
      <c r="AF4129" s="4">
        <v>3894</v>
      </c>
      <c r="AG4129" s="4">
        <f>AE4129</f>
        <v>3894</v>
      </c>
      <c r="AI4129" t="e">
        <f t="shared" si="1289"/>
        <v>#N/A</v>
      </c>
      <c r="AJ4129">
        <v>3161.68</v>
      </c>
      <c r="AK4129" s="2">
        <v>3161.68</v>
      </c>
      <c r="AL4129" s="2">
        <f>AJ4129</f>
        <v>3161.68</v>
      </c>
      <c r="AM4129" s="4"/>
      <c r="AN4129" t="e">
        <f>VLOOKUP([1]!Tabelle13[[#This Row],[Vlookup this ID for freight costs]],$AL$2:$AL$6811,2,FALSE)</f>
        <v>#REF!</v>
      </c>
      <c r="AP4129">
        <v>1219.1300000000001</v>
      </c>
      <c r="AQ4129">
        <v>1219.1300000000001</v>
      </c>
      <c r="AR4129" s="4">
        <v>8</v>
      </c>
      <c r="AS4129" s="4">
        <v>12</v>
      </c>
      <c r="AT4129" s="4">
        <v>2010</v>
      </c>
      <c r="AU4129" s="4">
        <v>8</v>
      </c>
      <c r="AV4129" s="4">
        <v>12</v>
      </c>
      <c r="AW4129" s="4">
        <v>2010</v>
      </c>
      <c r="AX4129" t="str">
        <f t="shared" si="1290"/>
        <v>No Delay</v>
      </c>
      <c r="AY4129">
        <f t="shared" si="1291"/>
        <v>0</v>
      </c>
    </row>
    <row r="4130" spans="1:51" x14ac:dyDescent="0.2">
      <c r="A4130" s="3">
        <v>12197</v>
      </c>
      <c r="B4130" s="1" t="s">
        <v>119</v>
      </c>
      <c r="C4130" s="1" t="s">
        <v>114</v>
      </c>
      <c r="D4130" s="1" t="s">
        <v>130</v>
      </c>
      <c r="E4130" s="1"/>
      <c r="F4130" s="1" t="s">
        <v>107</v>
      </c>
      <c r="G4130" s="13" t="s">
        <v>1879</v>
      </c>
      <c r="H4130" s="12">
        <v>39548</v>
      </c>
      <c r="I4130" s="12" t="s">
        <v>1879</v>
      </c>
      <c r="J4130" s="12">
        <v>39548</v>
      </c>
      <c r="K4130" s="4">
        <v>760</v>
      </c>
      <c r="L4130" s="1" t="s">
        <v>146</v>
      </c>
      <c r="M4130" s="1" t="s">
        <v>132</v>
      </c>
      <c r="N4130" s="1" t="s">
        <v>167</v>
      </c>
      <c r="O4130" s="1" t="s">
        <v>93</v>
      </c>
      <c r="P4130">
        <v>30</v>
      </c>
      <c r="Q4130">
        <v>50000</v>
      </c>
      <c r="R4130">
        <v>600500</v>
      </c>
      <c r="S4130">
        <v>12.01</v>
      </c>
      <c r="T4130">
        <v>0.4</v>
      </c>
      <c r="U4130">
        <f t="shared" si="1287"/>
        <v>600500</v>
      </c>
      <c r="V4130">
        <f t="shared" si="1288"/>
        <v>1500000</v>
      </c>
      <c r="W4130" s="1" t="s">
        <v>160</v>
      </c>
      <c r="X4130" s="1" t="s">
        <v>1236</v>
      </c>
      <c r="Y4130" s="1" t="s">
        <v>161</v>
      </c>
      <c r="Z4130" s="3">
        <v>6417</v>
      </c>
      <c r="AA4130" s="4">
        <f t="shared" si="1292"/>
        <v>3897</v>
      </c>
      <c r="AB4130" s="4">
        <f t="shared" si="1300"/>
        <v>7732.1302059999998</v>
      </c>
      <c r="AC4130" s="4">
        <f t="shared" si="1301"/>
        <v>3897</v>
      </c>
      <c r="AD4130" s="4">
        <f t="shared" si="1293"/>
        <v>4849.6774836969707</v>
      </c>
      <c r="AE4130" s="4">
        <v>3897</v>
      </c>
      <c r="AF4130" s="4">
        <v>3897</v>
      </c>
      <c r="AG4130" s="4">
        <f>AE4130</f>
        <v>3897</v>
      </c>
      <c r="AI4130" t="e">
        <f t="shared" si="1289"/>
        <v>#N/A</v>
      </c>
      <c r="AJ4130">
        <v>15007.8</v>
      </c>
      <c r="AK4130" s="2">
        <v>15007.8</v>
      </c>
      <c r="AL4130" s="2">
        <f>AJ4130</f>
        <v>15007.8</v>
      </c>
      <c r="AM4130" s="4"/>
      <c r="AN4130" t="e">
        <f>VLOOKUP([1]!Tabelle13[[#This Row],[Vlookup this ID for freight costs]],$AL$2:$AL$6811,2,FALSE)</f>
        <v>#REF!</v>
      </c>
      <c r="AP4130">
        <v>960.8</v>
      </c>
      <c r="AQ4130">
        <v>960.8</v>
      </c>
      <c r="AR4130" s="4">
        <v>10</v>
      </c>
      <c r="AS4130" s="4">
        <v>4</v>
      </c>
      <c r="AT4130" s="4">
        <v>2008</v>
      </c>
      <c r="AU4130" s="4">
        <v>10</v>
      </c>
      <c r="AV4130" s="4">
        <v>4</v>
      </c>
      <c r="AW4130" s="4">
        <v>2008</v>
      </c>
      <c r="AX4130" t="str">
        <f t="shared" si="1290"/>
        <v>No Delay</v>
      </c>
      <c r="AY4130">
        <f t="shared" si="1291"/>
        <v>0</v>
      </c>
    </row>
    <row r="4131" spans="1:51" x14ac:dyDescent="0.2">
      <c r="A4131" s="3">
        <v>86449</v>
      </c>
      <c r="B4131" s="1" t="s">
        <v>172</v>
      </c>
      <c r="C4131" s="1" t="s">
        <v>114</v>
      </c>
      <c r="D4131" s="1" t="s">
        <v>130</v>
      </c>
      <c r="E4131" s="1" t="s">
        <v>101</v>
      </c>
      <c r="F4131" s="1" t="s">
        <v>101</v>
      </c>
      <c r="G4131" s="13" t="s">
        <v>1090</v>
      </c>
      <c r="H4131" s="12">
        <v>40967</v>
      </c>
      <c r="I4131" s="12" t="s">
        <v>822</v>
      </c>
      <c r="J4131" s="12">
        <v>40956</v>
      </c>
      <c r="K4131" s="4">
        <v>3762</v>
      </c>
      <c r="L4131" s="1" t="s">
        <v>146</v>
      </c>
      <c r="M4131" s="1" t="s">
        <v>132</v>
      </c>
      <c r="N4131" s="1" t="s">
        <v>178</v>
      </c>
      <c r="O4131" s="1" t="s">
        <v>93</v>
      </c>
      <c r="P4131">
        <v>60</v>
      </c>
      <c r="Q4131">
        <v>20513</v>
      </c>
      <c r="R4131">
        <v>144001.26</v>
      </c>
      <c r="S4131">
        <v>7.02</v>
      </c>
      <c r="T4131">
        <v>0.12</v>
      </c>
      <c r="U4131">
        <f t="shared" si="1287"/>
        <v>144001.25999999998</v>
      </c>
      <c r="V4131">
        <f t="shared" si="1288"/>
        <v>1230780</v>
      </c>
      <c r="W4131" s="1" t="s">
        <v>179</v>
      </c>
      <c r="X4131" s="1" t="s">
        <v>1236</v>
      </c>
      <c r="Y4131" s="1" t="s">
        <v>156</v>
      </c>
      <c r="Z4131" s="3">
        <v>14240</v>
      </c>
      <c r="AA4131" s="4">
        <f t="shared" si="1292"/>
        <v>3898</v>
      </c>
      <c r="AB4131" s="4">
        <f t="shared" si="1300"/>
        <v>4495.9968274000003</v>
      </c>
      <c r="AC4131" s="4">
        <f t="shared" si="1301"/>
        <v>3898</v>
      </c>
      <c r="AD4131" s="4">
        <f t="shared" si="1293"/>
        <v>3898</v>
      </c>
      <c r="AE4131" s="3" t="s">
        <v>2267</v>
      </c>
      <c r="AF4131" s="3">
        <v>3898</v>
      </c>
      <c r="AG4131" s="4">
        <f>AI4131</f>
        <v>3898</v>
      </c>
      <c r="AH4131" s="4">
        <v>82444</v>
      </c>
      <c r="AI4131">
        <f t="shared" si="1289"/>
        <v>3898</v>
      </c>
      <c r="AJ4131" t="s">
        <v>2267</v>
      </c>
      <c r="AK4131" s="2">
        <v>11292.05</v>
      </c>
      <c r="AL4131" s="2">
        <f>AN4131</f>
        <v>11292.05</v>
      </c>
      <c r="AM4131" s="4">
        <v>82444</v>
      </c>
      <c r="AN4131">
        <f>INDEX($AJ$2:$AJ$6811,MATCH(AM4131,$A$2:$A$6811,0))</f>
        <v>11292.05</v>
      </c>
      <c r="AP4131">
        <v>237.6</v>
      </c>
      <c r="AQ4131">
        <v>237.6</v>
      </c>
      <c r="AR4131" s="4">
        <v>28</v>
      </c>
      <c r="AS4131" s="4">
        <v>2</v>
      </c>
      <c r="AT4131" s="4">
        <v>2012</v>
      </c>
      <c r="AU4131" s="4">
        <v>17</v>
      </c>
      <c r="AV4131" s="4">
        <v>2</v>
      </c>
      <c r="AW4131" s="4">
        <v>2012</v>
      </c>
      <c r="AX4131" t="str">
        <f t="shared" si="1290"/>
        <v>No Delay</v>
      </c>
      <c r="AY4131">
        <f t="shared" si="1291"/>
        <v>0</v>
      </c>
    </row>
    <row r="4132" spans="1:51" x14ac:dyDescent="0.2">
      <c r="A4132" s="3">
        <v>82444</v>
      </c>
      <c r="B4132" s="1" t="s">
        <v>172</v>
      </c>
      <c r="C4132" s="1" t="s">
        <v>114</v>
      </c>
      <c r="D4132" s="1" t="s">
        <v>130</v>
      </c>
      <c r="E4132" s="1" t="s">
        <v>101</v>
      </c>
      <c r="F4132" s="1" t="s">
        <v>101</v>
      </c>
      <c r="G4132" s="13" t="s">
        <v>1090</v>
      </c>
      <c r="H4132" s="12">
        <v>40967</v>
      </c>
      <c r="I4132" s="12" t="s">
        <v>822</v>
      </c>
      <c r="J4132" s="12">
        <v>40956</v>
      </c>
      <c r="K4132" s="4">
        <v>3757</v>
      </c>
      <c r="L4132" s="1" t="s">
        <v>146</v>
      </c>
      <c r="M4132" s="1" t="s">
        <v>132</v>
      </c>
      <c r="N4132" s="1" t="s">
        <v>163</v>
      </c>
      <c r="O4132" s="1" t="s">
        <v>93</v>
      </c>
      <c r="P4132">
        <v>60</v>
      </c>
      <c r="Q4132">
        <v>27452</v>
      </c>
      <c r="R4132">
        <v>412878.08000000002</v>
      </c>
      <c r="S4132">
        <v>15.04</v>
      </c>
      <c r="T4132">
        <v>0.25</v>
      </c>
      <c r="U4132">
        <f t="shared" si="1287"/>
        <v>412878.07999999996</v>
      </c>
      <c r="V4132">
        <f t="shared" si="1288"/>
        <v>1647120</v>
      </c>
      <c r="W4132" s="1" t="s">
        <v>160</v>
      </c>
      <c r="X4132" s="1" t="s">
        <v>1236</v>
      </c>
      <c r="Y4132" s="1" t="s">
        <v>161</v>
      </c>
      <c r="Z4132" s="3">
        <v>13722</v>
      </c>
      <c r="AA4132" s="4">
        <f t="shared" si="1292"/>
        <v>3898</v>
      </c>
      <c r="AB4132" s="4">
        <f t="shared" si="1300"/>
        <v>5257.5368116</v>
      </c>
      <c r="AC4132" s="4">
        <f t="shared" si="1301"/>
        <v>3898</v>
      </c>
      <c r="AD4132" s="4">
        <f t="shared" si="1293"/>
        <v>3494</v>
      </c>
      <c r="AE4132" s="4">
        <v>3898</v>
      </c>
      <c r="AF4132" s="4">
        <v>3898</v>
      </c>
      <c r="AG4132" s="4">
        <f t="shared" ref="AG4132:AG4137" si="1302">AE4132</f>
        <v>3898</v>
      </c>
      <c r="AI4132" t="e">
        <f t="shared" si="1289"/>
        <v>#N/A</v>
      </c>
      <c r="AJ4132">
        <v>11292.05</v>
      </c>
      <c r="AK4132" s="2">
        <v>11292.05</v>
      </c>
      <c r="AL4132" s="2">
        <f t="shared" ref="AL4132:AL4137" si="1303">AJ4132</f>
        <v>11292.05</v>
      </c>
      <c r="AM4132" s="4"/>
      <c r="AN4132" t="e">
        <f>VLOOKUP([1]!Tabelle13[[#This Row],[Vlookup this ID for freight costs]],$AL$2:$AL$6811,2,FALSE)</f>
        <v>#REF!</v>
      </c>
      <c r="AP4132">
        <v>681.25</v>
      </c>
      <c r="AQ4132">
        <v>681.25</v>
      </c>
      <c r="AR4132" s="4">
        <v>28</v>
      </c>
      <c r="AS4132" s="4">
        <v>2</v>
      </c>
      <c r="AT4132" s="4">
        <v>2012</v>
      </c>
      <c r="AU4132" s="4">
        <v>17</v>
      </c>
      <c r="AV4132" s="4">
        <v>2</v>
      </c>
      <c r="AW4132" s="4">
        <v>2012</v>
      </c>
      <c r="AX4132" t="str">
        <f t="shared" si="1290"/>
        <v>No Delay</v>
      </c>
      <c r="AY4132">
        <f t="shared" si="1291"/>
        <v>0</v>
      </c>
    </row>
    <row r="4133" spans="1:51" x14ac:dyDescent="0.2">
      <c r="A4133" s="3">
        <v>70505</v>
      </c>
      <c r="B4133" s="1" t="s">
        <v>175</v>
      </c>
      <c r="C4133" s="1" t="s">
        <v>165</v>
      </c>
      <c r="D4133" s="1" t="s">
        <v>52</v>
      </c>
      <c r="E4133" s="1" t="s">
        <v>253</v>
      </c>
      <c r="F4133" s="1" t="s">
        <v>253</v>
      </c>
      <c r="G4133" s="13" t="s">
        <v>2021</v>
      </c>
      <c r="H4133" s="12">
        <v>41586</v>
      </c>
      <c r="I4133" s="12" t="s">
        <v>1084</v>
      </c>
      <c r="J4133" s="12">
        <v>41591</v>
      </c>
      <c r="K4133" s="4">
        <v>5029</v>
      </c>
      <c r="L4133" s="1" t="s">
        <v>146</v>
      </c>
      <c r="M4133" s="1" t="s">
        <v>1210</v>
      </c>
      <c r="N4133" s="1" t="s">
        <v>167</v>
      </c>
      <c r="O4133" s="1" t="s">
        <v>93</v>
      </c>
      <c r="P4133">
        <v>30</v>
      </c>
      <c r="Q4133">
        <v>63652</v>
      </c>
      <c r="R4133">
        <v>203049.88</v>
      </c>
      <c r="S4133">
        <v>3.19</v>
      </c>
      <c r="T4133">
        <v>0.11</v>
      </c>
      <c r="U4133">
        <f t="shared" si="1287"/>
        <v>203049.88</v>
      </c>
      <c r="V4133">
        <f t="shared" si="1288"/>
        <v>1909560</v>
      </c>
      <c r="W4133" s="1" t="s">
        <v>197</v>
      </c>
      <c r="X4133" s="1" t="s">
        <v>1236</v>
      </c>
      <c r="Y4133" s="1" t="s">
        <v>3082</v>
      </c>
      <c r="Z4133" s="3">
        <v>10265</v>
      </c>
      <c r="AA4133" s="4">
        <f t="shared" si="1292"/>
        <v>3914</v>
      </c>
      <c r="AB4133" s="4">
        <f t="shared" si="1300"/>
        <v>9230.4071715999999</v>
      </c>
      <c r="AC4133" s="4">
        <f t="shared" si="1301"/>
        <v>3914</v>
      </c>
      <c r="AD4133" s="4">
        <f t="shared" si="1293"/>
        <v>3938.5</v>
      </c>
      <c r="AE4133" s="4">
        <v>3914</v>
      </c>
      <c r="AF4133" s="4">
        <v>3914</v>
      </c>
      <c r="AG4133" s="4">
        <f t="shared" si="1302"/>
        <v>3914</v>
      </c>
      <c r="AI4133" t="e">
        <f t="shared" si="1289"/>
        <v>#N/A</v>
      </c>
      <c r="AJ4133">
        <v>7769.41</v>
      </c>
      <c r="AK4133" s="2">
        <v>7769.41</v>
      </c>
      <c r="AL4133" s="2">
        <f t="shared" si="1303"/>
        <v>7769.41</v>
      </c>
      <c r="AM4133" s="4"/>
      <c r="AN4133" t="e">
        <f>VLOOKUP([1]!Tabelle13[[#This Row],[Vlookup this ID for freight costs]],$AL$2:$AL$6811,2,FALSE)</f>
        <v>#REF!</v>
      </c>
      <c r="AP4133">
        <v>251.17</v>
      </c>
      <c r="AQ4133">
        <v>251.17</v>
      </c>
      <c r="AR4133" s="4">
        <v>8</v>
      </c>
      <c r="AS4133" s="4">
        <v>11</v>
      </c>
      <c r="AT4133" s="4">
        <v>2013</v>
      </c>
      <c r="AU4133" s="4">
        <v>13</v>
      </c>
      <c r="AV4133" s="4">
        <v>11</v>
      </c>
      <c r="AW4133" s="4">
        <v>2013</v>
      </c>
      <c r="AX4133" t="str">
        <f t="shared" si="1290"/>
        <v>Delay</v>
      </c>
      <c r="AY4133">
        <f t="shared" si="1291"/>
        <v>5</v>
      </c>
    </row>
    <row r="4134" spans="1:51" x14ac:dyDescent="0.2">
      <c r="A4134" s="3">
        <v>83683</v>
      </c>
      <c r="B4134" s="1" t="s">
        <v>151</v>
      </c>
      <c r="C4134" s="1" t="s">
        <v>65</v>
      </c>
      <c r="D4134" s="1" t="s">
        <v>130</v>
      </c>
      <c r="E4134" s="1" t="s">
        <v>152</v>
      </c>
      <c r="F4134" s="1" t="s">
        <v>152</v>
      </c>
      <c r="G4134" s="13" t="s">
        <v>571</v>
      </c>
      <c r="H4134" s="12">
        <v>41507</v>
      </c>
      <c r="I4134" s="12" t="s">
        <v>663</v>
      </c>
      <c r="J4134" s="12">
        <v>41397</v>
      </c>
      <c r="K4134" s="4">
        <v>4684</v>
      </c>
      <c r="L4134" s="1" t="s">
        <v>146</v>
      </c>
      <c r="M4134" s="1" t="s">
        <v>132</v>
      </c>
      <c r="N4134" s="1" t="s">
        <v>389</v>
      </c>
      <c r="O4134" s="1" t="s">
        <v>93</v>
      </c>
      <c r="P4134">
        <v>30</v>
      </c>
      <c r="Q4134">
        <v>3820</v>
      </c>
      <c r="R4134">
        <v>55657.4</v>
      </c>
      <c r="S4134">
        <v>14.57</v>
      </c>
      <c r="T4134">
        <v>0.49</v>
      </c>
      <c r="U4134">
        <f t="shared" si="1287"/>
        <v>55657.4</v>
      </c>
      <c r="V4134">
        <f t="shared" si="1288"/>
        <v>114600</v>
      </c>
      <c r="W4134" s="1" t="s">
        <v>155</v>
      </c>
      <c r="X4134" s="1" t="s">
        <v>1236</v>
      </c>
      <c r="Y4134" s="1" t="s">
        <v>156</v>
      </c>
      <c r="Z4134" s="3">
        <v>7726</v>
      </c>
      <c r="AA4134" s="4">
        <f t="shared" si="1292"/>
        <v>3917</v>
      </c>
      <c r="AB4134" s="4">
        <f t="shared" si="1300"/>
        <v>2663.9768020000001</v>
      </c>
      <c r="AC4134" s="4">
        <f t="shared" si="1301"/>
        <v>3917</v>
      </c>
      <c r="AD4134" s="4">
        <f t="shared" si="1293"/>
        <v>3917</v>
      </c>
      <c r="AE4134" s="4">
        <v>3917</v>
      </c>
      <c r="AF4134" s="4">
        <v>3917</v>
      </c>
      <c r="AG4134" s="4">
        <f t="shared" si="1302"/>
        <v>3917</v>
      </c>
      <c r="AI4134" t="e">
        <f t="shared" si="1289"/>
        <v>#N/A</v>
      </c>
      <c r="AJ4134">
        <v>14547.55</v>
      </c>
      <c r="AK4134" s="2">
        <v>14547.55</v>
      </c>
      <c r="AL4134" s="2">
        <f t="shared" si="1303"/>
        <v>14547.55</v>
      </c>
      <c r="AM4134" s="4"/>
      <c r="AN4134" t="e">
        <f>VLOOKUP([1]!Tabelle13[[#This Row],[Vlookup this ID for freight costs]],$AL$2:$AL$6811,2,FALSE)</f>
        <v>#REF!</v>
      </c>
      <c r="AP4134">
        <v>68.849999999999994</v>
      </c>
      <c r="AQ4134">
        <v>68.849999999999994</v>
      </c>
      <c r="AR4134" s="4">
        <v>21</v>
      </c>
      <c r="AS4134" s="4">
        <v>8</v>
      </c>
      <c r="AT4134" s="4">
        <v>2013</v>
      </c>
      <c r="AU4134" s="4">
        <v>3</v>
      </c>
      <c r="AV4134" s="4">
        <v>5</v>
      </c>
      <c r="AW4134" s="4">
        <v>2013</v>
      </c>
      <c r="AX4134" t="str">
        <f t="shared" si="1290"/>
        <v>No Delay</v>
      </c>
      <c r="AY4134">
        <f t="shared" si="1291"/>
        <v>0</v>
      </c>
    </row>
    <row r="4135" spans="1:51" x14ac:dyDescent="0.2">
      <c r="A4135" s="3">
        <v>83163</v>
      </c>
      <c r="B4135" s="1" t="s">
        <v>50</v>
      </c>
      <c r="C4135" s="1" t="s">
        <v>51</v>
      </c>
      <c r="D4135" s="1" t="s">
        <v>130</v>
      </c>
      <c r="E4135" s="1" t="s">
        <v>101</v>
      </c>
      <c r="F4135" s="1" t="s">
        <v>101</v>
      </c>
      <c r="G4135" s="13" t="s">
        <v>734</v>
      </c>
      <c r="H4135" s="12">
        <v>41578</v>
      </c>
      <c r="I4135" s="12" t="s">
        <v>2268</v>
      </c>
      <c r="J4135" s="12">
        <v>41590</v>
      </c>
      <c r="K4135" s="4">
        <v>5019</v>
      </c>
      <c r="L4135" s="1" t="s">
        <v>146</v>
      </c>
      <c r="M4135" s="1" t="s">
        <v>132</v>
      </c>
      <c r="N4135" s="1" t="s">
        <v>1524</v>
      </c>
      <c r="O4135" s="1" t="s">
        <v>93</v>
      </c>
      <c r="P4135">
        <v>30</v>
      </c>
      <c r="Q4135">
        <v>15246</v>
      </c>
      <c r="R4135">
        <v>169992.9</v>
      </c>
      <c r="S4135">
        <v>11.15</v>
      </c>
      <c r="T4135">
        <v>0.37</v>
      </c>
      <c r="U4135">
        <f t="shared" si="1287"/>
        <v>169992.9</v>
      </c>
      <c r="V4135">
        <f t="shared" si="1288"/>
        <v>457380</v>
      </c>
      <c r="W4135" s="1" t="s">
        <v>160</v>
      </c>
      <c r="X4135" s="1" t="s">
        <v>1236</v>
      </c>
      <c r="Y4135" s="1" t="s">
        <v>161</v>
      </c>
      <c r="Z4135" s="3">
        <v>14186</v>
      </c>
      <c r="AA4135" s="4">
        <f>AB4135</f>
        <v>3918.3139860000001</v>
      </c>
      <c r="AB4135" s="2">
        <f>2245.156962+0.109744*Q4135</f>
        <v>3918.3139860000001</v>
      </c>
      <c r="AC4135" s="4">
        <f>AD4135</f>
        <v>3918.3139860000001</v>
      </c>
      <c r="AD4135" s="4">
        <f t="shared" si="1293"/>
        <v>3918.3139860000001</v>
      </c>
      <c r="AE4135" s="4" t="s">
        <v>62</v>
      </c>
      <c r="AG4135" s="4" t="str">
        <f t="shared" si="1302"/>
        <v>Weight Captured Separately</v>
      </c>
      <c r="AI4135" t="e">
        <f t="shared" si="1289"/>
        <v>#N/A</v>
      </c>
      <c r="AJ4135">
        <v>5902.4</v>
      </c>
      <c r="AK4135" s="2">
        <v>5902.4</v>
      </c>
      <c r="AL4135" s="2">
        <f t="shared" si="1303"/>
        <v>5902.4</v>
      </c>
      <c r="AM4135" s="4"/>
      <c r="AN4135" t="e">
        <f>VLOOKUP([1]!Tabelle13[[#This Row],[Vlookup this ID for freight costs]],$AL$2:$AL$6811,2,FALSE)</f>
        <v>#REF!</v>
      </c>
      <c r="AO4135">
        <f>IF(AK:AK="",AC:AC*6.242+1.383 -2.844 + 3.145 -2.265  -2.026,AK:AK)</f>
        <v>5902.4</v>
      </c>
      <c r="AP4135">
        <v>210.28</v>
      </c>
      <c r="AQ4135">
        <v>210.28</v>
      </c>
      <c r="AR4135" s="4">
        <v>31</v>
      </c>
      <c r="AS4135" s="4">
        <v>10</v>
      </c>
      <c r="AT4135" s="4">
        <v>2013</v>
      </c>
      <c r="AU4135" s="4">
        <v>12</v>
      </c>
      <c r="AV4135" s="4">
        <v>11</v>
      </c>
      <c r="AW4135" s="4">
        <v>2013</v>
      </c>
      <c r="AX4135" t="str">
        <f t="shared" si="1290"/>
        <v>Delay</v>
      </c>
      <c r="AY4135">
        <f t="shared" si="1291"/>
        <v>12</v>
      </c>
    </row>
    <row r="4136" spans="1:51" x14ac:dyDescent="0.2">
      <c r="A4136" s="3">
        <v>10719</v>
      </c>
      <c r="B4136" s="1" t="s">
        <v>133</v>
      </c>
      <c r="C4136" s="1" t="s">
        <v>51</v>
      </c>
      <c r="D4136" s="1" t="s">
        <v>130</v>
      </c>
      <c r="E4136" s="1" t="s">
        <v>101</v>
      </c>
      <c r="F4136" s="1" t="s">
        <v>101</v>
      </c>
      <c r="G4136" s="13" t="s">
        <v>1468</v>
      </c>
      <c r="H4136" s="12">
        <v>39766</v>
      </c>
      <c r="I4136" s="12" t="s">
        <v>1468</v>
      </c>
      <c r="J4136" s="12">
        <v>39766</v>
      </c>
      <c r="K4136" s="4">
        <v>1160</v>
      </c>
      <c r="L4136" s="1" t="s">
        <v>146</v>
      </c>
      <c r="M4136" s="1" t="s">
        <v>132</v>
      </c>
      <c r="N4136" s="1" t="s">
        <v>196</v>
      </c>
      <c r="O4136" s="1" t="s">
        <v>93</v>
      </c>
      <c r="P4136">
        <v>60</v>
      </c>
      <c r="Q4136">
        <v>125010</v>
      </c>
      <c r="R4136">
        <v>900072</v>
      </c>
      <c r="S4136">
        <v>7.2</v>
      </c>
      <c r="T4136">
        <v>0.12</v>
      </c>
      <c r="U4136">
        <f t="shared" si="1287"/>
        <v>900072</v>
      </c>
      <c r="V4136">
        <f t="shared" si="1288"/>
        <v>7500600</v>
      </c>
      <c r="W4136" s="1" t="s">
        <v>197</v>
      </c>
      <c r="X4136" s="1" t="s">
        <v>1236</v>
      </c>
      <c r="Y4136" s="1" t="s">
        <v>3082</v>
      </c>
      <c r="Z4136" s="3">
        <v>13556</v>
      </c>
      <c r="AA4136" s="4">
        <f t="shared" si="1292"/>
        <v>3918</v>
      </c>
      <c r="AB4136" s="4">
        <f t="shared" ref="AB4136:AB4141" si="1304" xml:space="preserve"> 2244.740206  + 0.1097478*Q4136</f>
        <v>15964.312684</v>
      </c>
      <c r="AC4136" s="4">
        <f t="shared" ref="AC4136:AC4141" si="1305">AF4136</f>
        <v>3918</v>
      </c>
      <c r="AD4136" s="4">
        <f t="shared" si="1293"/>
        <v>5914</v>
      </c>
      <c r="AE4136" s="4">
        <v>3918</v>
      </c>
      <c r="AF4136" s="4">
        <v>3918</v>
      </c>
      <c r="AG4136" s="4">
        <f t="shared" si="1302"/>
        <v>3918</v>
      </c>
      <c r="AH4136" s="4">
        <v>82933</v>
      </c>
      <c r="AI4136">
        <f t="shared" si="1289"/>
        <v>3629</v>
      </c>
      <c r="AJ4136">
        <v>1012.43</v>
      </c>
      <c r="AK4136" s="2">
        <v>1012.43</v>
      </c>
      <c r="AL4136" s="2">
        <f t="shared" si="1303"/>
        <v>1012.43</v>
      </c>
      <c r="AM4136" s="4"/>
      <c r="AN4136" t="e">
        <f>VLOOKUP([1]!Tabelle13[[#This Row],[Vlookup this ID for freight costs]],$AL$2:$AL$6811,2,FALSE)</f>
        <v>#REF!</v>
      </c>
      <c r="AP4136">
        <v>1440.12</v>
      </c>
      <c r="AQ4136">
        <v>1440.12</v>
      </c>
      <c r="AR4136" s="4">
        <v>14</v>
      </c>
      <c r="AS4136" s="4">
        <v>11</v>
      </c>
      <c r="AT4136" s="4">
        <v>2008</v>
      </c>
      <c r="AU4136" s="4">
        <v>14</v>
      </c>
      <c r="AV4136" s="4">
        <v>11</v>
      </c>
      <c r="AW4136" s="4">
        <v>2008</v>
      </c>
      <c r="AX4136" t="str">
        <f t="shared" si="1290"/>
        <v>No Delay</v>
      </c>
      <c r="AY4136">
        <f t="shared" si="1291"/>
        <v>0</v>
      </c>
    </row>
    <row r="4137" spans="1:51" x14ac:dyDescent="0.2">
      <c r="A4137" s="3">
        <v>82740</v>
      </c>
      <c r="B4137" s="1" t="s">
        <v>368</v>
      </c>
      <c r="C4137" s="1" t="s">
        <v>73</v>
      </c>
      <c r="D4137" s="1" t="s">
        <v>130</v>
      </c>
      <c r="E4137" s="1" t="s">
        <v>101</v>
      </c>
      <c r="F4137" s="1" t="s">
        <v>101</v>
      </c>
      <c r="G4137" s="13" t="s">
        <v>843</v>
      </c>
      <c r="H4137" s="12">
        <v>41957</v>
      </c>
      <c r="I4137" s="12" t="s">
        <v>407</v>
      </c>
      <c r="J4137" s="12">
        <v>41950</v>
      </c>
      <c r="K4137" s="4">
        <v>6083</v>
      </c>
      <c r="L4137" s="1" t="s">
        <v>146</v>
      </c>
      <c r="M4137" s="1" t="s">
        <v>132</v>
      </c>
      <c r="N4137" s="1" t="s">
        <v>599</v>
      </c>
      <c r="O4137" s="1" t="s">
        <v>93</v>
      </c>
      <c r="P4137">
        <v>60</v>
      </c>
      <c r="Q4137">
        <v>10602</v>
      </c>
      <c r="R4137">
        <v>38167.199999999997</v>
      </c>
      <c r="S4137">
        <v>3.6</v>
      </c>
      <c r="T4137">
        <v>0.06</v>
      </c>
      <c r="U4137">
        <f t="shared" si="1287"/>
        <v>38167.200000000004</v>
      </c>
      <c r="V4137">
        <f t="shared" si="1288"/>
        <v>636120</v>
      </c>
      <c r="W4137" s="1" t="s">
        <v>160</v>
      </c>
      <c r="X4137" s="1" t="s">
        <v>1236</v>
      </c>
      <c r="Y4137" s="1" t="s">
        <v>161</v>
      </c>
      <c r="Z4137" s="3">
        <v>14451</v>
      </c>
      <c r="AA4137" s="4">
        <f t="shared" si="1292"/>
        <v>3919</v>
      </c>
      <c r="AB4137" s="4">
        <f t="shared" si="1304"/>
        <v>3408.2863815999999</v>
      </c>
      <c r="AC4137" s="4">
        <f t="shared" si="1305"/>
        <v>3919</v>
      </c>
      <c r="AD4137" s="4">
        <f t="shared" si="1293"/>
        <v>3919</v>
      </c>
      <c r="AE4137" s="4">
        <v>3919</v>
      </c>
      <c r="AF4137" s="4">
        <v>3919</v>
      </c>
      <c r="AG4137" s="4">
        <f t="shared" si="1302"/>
        <v>3919</v>
      </c>
      <c r="AI4137" t="e">
        <f t="shared" si="1289"/>
        <v>#N/A</v>
      </c>
      <c r="AJ4137">
        <v>4083.5</v>
      </c>
      <c r="AK4137" s="2">
        <v>4083.5</v>
      </c>
      <c r="AL4137" s="2">
        <f t="shared" si="1303"/>
        <v>4083.5</v>
      </c>
      <c r="AM4137" s="4"/>
      <c r="AN4137" t="e">
        <f>VLOOKUP([1]!Tabelle13[[#This Row],[Vlookup this ID for freight costs]],$AL$2:$AL$6811,2,FALSE)</f>
        <v>#REF!</v>
      </c>
      <c r="AP4137">
        <v>39.24</v>
      </c>
      <c r="AQ4137">
        <v>39.24</v>
      </c>
      <c r="AR4137" s="4">
        <v>14</v>
      </c>
      <c r="AS4137" s="4">
        <v>11</v>
      </c>
      <c r="AT4137" s="4">
        <v>2014</v>
      </c>
      <c r="AU4137" s="4">
        <v>7</v>
      </c>
      <c r="AV4137" s="4">
        <v>11</v>
      </c>
      <c r="AW4137" s="4">
        <v>2014</v>
      </c>
      <c r="AX4137" t="str">
        <f t="shared" si="1290"/>
        <v>No Delay</v>
      </c>
      <c r="AY4137">
        <f t="shared" si="1291"/>
        <v>0</v>
      </c>
    </row>
    <row r="4138" spans="1:51" x14ac:dyDescent="0.2">
      <c r="A4138" s="3">
        <v>83850</v>
      </c>
      <c r="B4138" s="1" t="s">
        <v>368</v>
      </c>
      <c r="C4138" s="1" t="s">
        <v>73</v>
      </c>
      <c r="D4138" s="1" t="s">
        <v>130</v>
      </c>
      <c r="E4138" s="1" t="s">
        <v>101</v>
      </c>
      <c r="F4138" s="1" t="s">
        <v>101</v>
      </c>
      <c r="G4138" s="13" t="s">
        <v>843</v>
      </c>
      <c r="H4138" s="12">
        <v>41957</v>
      </c>
      <c r="I4138" s="12" t="s">
        <v>407</v>
      </c>
      <c r="J4138" s="12">
        <v>41950</v>
      </c>
      <c r="K4138" s="4">
        <v>6089</v>
      </c>
      <c r="L4138" s="1" t="s">
        <v>146</v>
      </c>
      <c r="M4138" s="1" t="s">
        <v>132</v>
      </c>
      <c r="N4138" s="1" t="s">
        <v>599</v>
      </c>
      <c r="O4138" s="1" t="s">
        <v>93</v>
      </c>
      <c r="P4138">
        <v>60</v>
      </c>
      <c r="Q4138">
        <v>37963</v>
      </c>
      <c r="R4138">
        <v>136666.79999999999</v>
      </c>
      <c r="S4138">
        <v>3.6</v>
      </c>
      <c r="T4138">
        <v>0.06</v>
      </c>
      <c r="U4138">
        <f t="shared" si="1287"/>
        <v>136666.80000000002</v>
      </c>
      <c r="V4138">
        <f t="shared" si="1288"/>
        <v>2277780</v>
      </c>
      <c r="W4138" s="1" t="s">
        <v>204</v>
      </c>
      <c r="X4138" s="1" t="s">
        <v>1236</v>
      </c>
      <c r="Y4138" s="1" t="s">
        <v>205</v>
      </c>
      <c r="Z4138" s="3">
        <v>15015</v>
      </c>
      <c r="AA4138" s="4">
        <f t="shared" si="1292"/>
        <v>3919</v>
      </c>
      <c r="AB4138" s="4">
        <f t="shared" si="1304"/>
        <v>6411.0959373999995</v>
      </c>
      <c r="AC4138" s="4">
        <f t="shared" si="1305"/>
        <v>3919</v>
      </c>
      <c r="AD4138" s="4">
        <f t="shared" si="1293"/>
        <v>3919</v>
      </c>
      <c r="AE4138" s="3" t="s">
        <v>2269</v>
      </c>
      <c r="AF4138" s="3">
        <v>3919</v>
      </c>
      <c r="AG4138" s="4">
        <f>AI4138</f>
        <v>3919</v>
      </c>
      <c r="AH4138" s="4">
        <v>82740</v>
      </c>
      <c r="AI4138">
        <f t="shared" si="1289"/>
        <v>3919</v>
      </c>
      <c r="AJ4138" t="s">
        <v>2269</v>
      </c>
      <c r="AK4138" s="2">
        <v>4083.5</v>
      </c>
      <c r="AL4138" s="2">
        <f>AN4138</f>
        <v>4083.5</v>
      </c>
      <c r="AM4138" s="4">
        <v>82740</v>
      </c>
      <c r="AN4138">
        <f>INDEX($AJ$2:$AJ$6811,MATCH(AM4138,$A$2:$A$6811,0))</f>
        <v>4083.5</v>
      </c>
      <c r="AP4138">
        <v>140.49</v>
      </c>
      <c r="AQ4138">
        <v>140.49</v>
      </c>
      <c r="AR4138" s="4">
        <v>14</v>
      </c>
      <c r="AS4138" s="4">
        <v>11</v>
      </c>
      <c r="AT4138" s="4">
        <v>2014</v>
      </c>
      <c r="AU4138" s="4">
        <v>7</v>
      </c>
      <c r="AV4138" s="4">
        <v>11</v>
      </c>
      <c r="AW4138" s="4">
        <v>2014</v>
      </c>
      <c r="AX4138" t="str">
        <f t="shared" si="1290"/>
        <v>No Delay</v>
      </c>
      <c r="AY4138">
        <f t="shared" si="1291"/>
        <v>0</v>
      </c>
    </row>
    <row r="4139" spans="1:51" x14ac:dyDescent="0.2">
      <c r="A4139" s="3">
        <v>86643</v>
      </c>
      <c r="B4139" s="1" t="s">
        <v>140</v>
      </c>
      <c r="C4139" s="1" t="s">
        <v>99</v>
      </c>
      <c r="D4139" s="1" t="s">
        <v>130</v>
      </c>
      <c r="E4139" s="1" t="s">
        <v>101</v>
      </c>
      <c r="F4139" s="1" t="s">
        <v>101</v>
      </c>
      <c r="G4139" s="13" t="s">
        <v>617</v>
      </c>
      <c r="H4139" s="12">
        <v>41670</v>
      </c>
      <c r="I4139" s="12" t="s">
        <v>791</v>
      </c>
      <c r="J4139" s="12">
        <v>41715</v>
      </c>
      <c r="K4139" s="4">
        <v>5383</v>
      </c>
      <c r="L4139" s="1" t="s">
        <v>146</v>
      </c>
      <c r="M4139" s="1" t="s">
        <v>132</v>
      </c>
      <c r="N4139" s="1" t="s">
        <v>1520</v>
      </c>
      <c r="O4139" s="1" t="s">
        <v>93</v>
      </c>
      <c r="P4139">
        <v>100</v>
      </c>
      <c r="Q4139">
        <v>20000</v>
      </c>
      <c r="R4139">
        <v>26000</v>
      </c>
      <c r="S4139">
        <v>1.3</v>
      </c>
      <c r="T4139">
        <v>0.01</v>
      </c>
      <c r="U4139">
        <f t="shared" si="1287"/>
        <v>26000</v>
      </c>
      <c r="V4139">
        <f t="shared" si="1288"/>
        <v>2000000</v>
      </c>
      <c r="W4139" s="1" t="s">
        <v>155</v>
      </c>
      <c r="X4139" s="1" t="s">
        <v>1236</v>
      </c>
      <c r="Y4139" s="1" t="s">
        <v>156</v>
      </c>
      <c r="Z4139" s="3">
        <v>12500</v>
      </c>
      <c r="AA4139" s="4">
        <f t="shared" si="1292"/>
        <v>3920</v>
      </c>
      <c r="AB4139" s="4">
        <f t="shared" si="1304"/>
        <v>4439.6962060000005</v>
      </c>
      <c r="AC4139" s="4">
        <f t="shared" si="1305"/>
        <v>3920</v>
      </c>
      <c r="AD4139" s="4">
        <f t="shared" si="1293"/>
        <v>5867.5</v>
      </c>
      <c r="AE4139" s="4">
        <v>3920</v>
      </c>
      <c r="AF4139" s="4">
        <v>3920</v>
      </c>
      <c r="AG4139" s="4">
        <f t="shared" ref="AG4139:AG4146" si="1306">AE4139</f>
        <v>3920</v>
      </c>
      <c r="AI4139" t="e">
        <f t="shared" si="1289"/>
        <v>#N/A</v>
      </c>
      <c r="AJ4139">
        <v>6010.2</v>
      </c>
      <c r="AK4139" s="2">
        <v>6010.2</v>
      </c>
      <c r="AL4139" s="2">
        <f t="shared" ref="AL4139:AL4146" si="1307">AJ4139</f>
        <v>6010.2</v>
      </c>
      <c r="AM4139" s="4"/>
      <c r="AN4139" t="e">
        <f>VLOOKUP([1]!Tabelle13[[#This Row],[Vlookup this ID for freight costs]],$AL$2:$AL$6811,2,FALSE)</f>
        <v>#REF!</v>
      </c>
      <c r="AP4139">
        <v>32.159999999999997</v>
      </c>
      <c r="AQ4139">
        <v>32.159999999999997</v>
      </c>
      <c r="AR4139" s="4">
        <v>31</v>
      </c>
      <c r="AS4139" s="4">
        <v>1</v>
      </c>
      <c r="AT4139" s="4">
        <v>2014</v>
      </c>
      <c r="AU4139" s="4">
        <v>17</v>
      </c>
      <c r="AV4139" s="4">
        <v>4</v>
      </c>
      <c r="AW4139" s="4">
        <v>2014</v>
      </c>
      <c r="AX4139" t="str">
        <f t="shared" si="1290"/>
        <v>Delay</v>
      </c>
      <c r="AY4139">
        <f t="shared" si="1291"/>
        <v>45</v>
      </c>
    </row>
    <row r="4140" spans="1:51" x14ac:dyDescent="0.2">
      <c r="A4140" s="3">
        <v>82625</v>
      </c>
      <c r="B4140" s="1" t="s">
        <v>151</v>
      </c>
      <c r="C4140" s="1" t="s">
        <v>65</v>
      </c>
      <c r="D4140" s="1" t="s">
        <v>130</v>
      </c>
      <c r="E4140" s="1" t="s">
        <v>152</v>
      </c>
      <c r="F4140" s="1" t="s">
        <v>152</v>
      </c>
      <c r="G4140" s="13" t="s">
        <v>1006</v>
      </c>
      <c r="H4140" s="12">
        <v>41639</v>
      </c>
      <c r="I4140" s="12" t="s">
        <v>1269</v>
      </c>
      <c r="J4140" s="12">
        <v>41613</v>
      </c>
      <c r="K4140" s="4">
        <v>5093</v>
      </c>
      <c r="L4140" s="1" t="s">
        <v>146</v>
      </c>
      <c r="M4140" s="1" t="s">
        <v>132</v>
      </c>
      <c r="N4140" s="1" t="s">
        <v>599</v>
      </c>
      <c r="O4140" s="1" t="s">
        <v>93</v>
      </c>
      <c r="P4140">
        <v>60</v>
      </c>
      <c r="Q4140">
        <v>70000</v>
      </c>
      <c r="R4140">
        <v>272300</v>
      </c>
      <c r="S4140">
        <v>3.89</v>
      </c>
      <c r="T4140">
        <v>0.06</v>
      </c>
      <c r="U4140">
        <f t="shared" si="1287"/>
        <v>272300</v>
      </c>
      <c r="V4140">
        <f t="shared" si="1288"/>
        <v>4200000</v>
      </c>
      <c r="W4140" s="1" t="s">
        <v>160</v>
      </c>
      <c r="X4140" s="1" t="s">
        <v>1236</v>
      </c>
      <c r="Y4140" s="1" t="s">
        <v>161</v>
      </c>
      <c r="Z4140" s="3">
        <v>7348</v>
      </c>
      <c r="AA4140" s="4">
        <f t="shared" si="1292"/>
        <v>3922</v>
      </c>
      <c r="AB4140" s="4">
        <f t="shared" si="1304"/>
        <v>9927.0862059999999</v>
      </c>
      <c r="AC4140" s="4">
        <f t="shared" si="1305"/>
        <v>3922</v>
      </c>
      <c r="AD4140" s="4">
        <f t="shared" si="1293"/>
        <v>14508.333333333334</v>
      </c>
      <c r="AE4140" s="4">
        <v>3922</v>
      </c>
      <c r="AF4140" s="4">
        <v>3922</v>
      </c>
      <c r="AG4140" s="4">
        <f t="shared" si="1306"/>
        <v>3922</v>
      </c>
      <c r="AI4140" t="e">
        <f t="shared" si="1289"/>
        <v>#N/A</v>
      </c>
      <c r="AJ4140">
        <v>26340</v>
      </c>
      <c r="AK4140" s="2">
        <v>26340</v>
      </c>
      <c r="AL4140" s="2">
        <f t="shared" si="1307"/>
        <v>26340</v>
      </c>
      <c r="AM4140" s="4"/>
      <c r="AN4140" t="e">
        <f>VLOOKUP([1]!Tabelle13[[#This Row],[Vlookup this ID for freight costs]],$AL$2:$AL$6811,2,FALSE)</f>
        <v>#REF!</v>
      </c>
      <c r="AP4140">
        <v>336.84</v>
      </c>
      <c r="AQ4140">
        <v>336.84</v>
      </c>
      <c r="AR4140" s="4">
        <v>31</v>
      </c>
      <c r="AS4140" s="4">
        <v>12</v>
      </c>
      <c r="AT4140" s="4">
        <v>2013</v>
      </c>
      <c r="AU4140" s="4">
        <v>5</v>
      </c>
      <c r="AV4140" s="4">
        <v>12</v>
      </c>
      <c r="AW4140" s="4">
        <v>2013</v>
      </c>
      <c r="AX4140" t="str">
        <f t="shared" si="1290"/>
        <v>No Delay</v>
      </c>
      <c r="AY4140">
        <f t="shared" si="1291"/>
        <v>0</v>
      </c>
    </row>
    <row r="4141" spans="1:51" x14ac:dyDescent="0.2">
      <c r="A4141" s="3">
        <v>12505</v>
      </c>
      <c r="B4141" s="1" t="s">
        <v>119</v>
      </c>
      <c r="C4141" s="1" t="s">
        <v>114</v>
      </c>
      <c r="D4141" s="1" t="s">
        <v>130</v>
      </c>
      <c r="E4141" s="1" t="s">
        <v>101</v>
      </c>
      <c r="F4141" s="1" t="s">
        <v>101</v>
      </c>
      <c r="G4141" s="13" t="s">
        <v>2240</v>
      </c>
      <c r="H4141" s="12">
        <v>39652</v>
      </c>
      <c r="I4141" s="12" t="s">
        <v>2240</v>
      </c>
      <c r="J4141" s="12">
        <v>39652</v>
      </c>
      <c r="K4141" s="4">
        <v>964</v>
      </c>
      <c r="L4141" s="1" t="s">
        <v>146</v>
      </c>
      <c r="M4141" s="1" t="s">
        <v>132</v>
      </c>
      <c r="N4141" s="1" t="s">
        <v>167</v>
      </c>
      <c r="O4141" s="1" t="s">
        <v>93</v>
      </c>
      <c r="P4141">
        <v>30</v>
      </c>
      <c r="Q4141">
        <v>55000</v>
      </c>
      <c r="R4141">
        <v>660550</v>
      </c>
      <c r="S4141">
        <v>12.01</v>
      </c>
      <c r="T4141">
        <v>0.4</v>
      </c>
      <c r="U4141">
        <f t="shared" si="1287"/>
        <v>660550</v>
      </c>
      <c r="V4141">
        <f t="shared" si="1288"/>
        <v>1650000</v>
      </c>
      <c r="W4141" s="1" t="s">
        <v>160</v>
      </c>
      <c r="X4141" s="1" t="s">
        <v>1236</v>
      </c>
      <c r="Y4141" s="1" t="s">
        <v>161</v>
      </c>
      <c r="Z4141" s="3">
        <v>13722</v>
      </c>
      <c r="AA4141" s="4">
        <f t="shared" si="1292"/>
        <v>3925</v>
      </c>
      <c r="AB4141" s="4">
        <f t="shared" si="1304"/>
        <v>8280.8692059999994</v>
      </c>
      <c r="AC4141" s="4">
        <f t="shared" si="1305"/>
        <v>3925</v>
      </c>
      <c r="AD4141" s="4">
        <f t="shared" si="1293"/>
        <v>3512</v>
      </c>
      <c r="AE4141" s="4">
        <v>3925</v>
      </c>
      <c r="AF4141" s="4">
        <v>3925</v>
      </c>
      <c r="AG4141" s="4">
        <f t="shared" si="1306"/>
        <v>3925</v>
      </c>
      <c r="AI4141" t="e">
        <f t="shared" si="1289"/>
        <v>#N/A</v>
      </c>
      <c r="AJ4141">
        <v>2196.1799999999998</v>
      </c>
      <c r="AK4141" s="2">
        <v>2196.1799999999998</v>
      </c>
      <c r="AL4141" s="2">
        <f t="shared" si="1307"/>
        <v>2196.1799999999998</v>
      </c>
      <c r="AM4141" s="4"/>
      <c r="AN4141" t="e">
        <f>VLOOKUP([1]!Tabelle13[[#This Row],[Vlookup this ID for freight costs]],$AL$2:$AL$6811,2,FALSE)</f>
        <v>#REF!</v>
      </c>
      <c r="AP4141">
        <v>1056.8800000000001</v>
      </c>
      <c r="AQ4141">
        <v>1056.8800000000001</v>
      </c>
      <c r="AR4141" s="4">
        <v>23</v>
      </c>
      <c r="AS4141" s="4">
        <v>7</v>
      </c>
      <c r="AT4141" s="4">
        <v>2008</v>
      </c>
      <c r="AU4141" s="4">
        <v>23</v>
      </c>
      <c r="AV4141" s="4">
        <v>7</v>
      </c>
      <c r="AW4141" s="4">
        <v>2008</v>
      </c>
      <c r="AX4141" t="str">
        <f t="shared" si="1290"/>
        <v>No Delay</v>
      </c>
      <c r="AY4141">
        <f t="shared" si="1291"/>
        <v>0</v>
      </c>
    </row>
    <row r="4142" spans="1:51" x14ac:dyDescent="0.2">
      <c r="A4142" s="3">
        <v>68893</v>
      </c>
      <c r="B4142" s="1" t="s">
        <v>328</v>
      </c>
      <c r="C4142" s="1" t="s">
        <v>150</v>
      </c>
      <c r="D4142" s="1" t="s">
        <v>100</v>
      </c>
      <c r="E4142" s="1" t="s">
        <v>101</v>
      </c>
      <c r="F4142" s="1" t="s">
        <v>101</v>
      </c>
      <c r="G4142" s="13" t="s">
        <v>316</v>
      </c>
      <c r="H4142" s="12">
        <v>40086</v>
      </c>
      <c r="I4142" s="12" t="s">
        <v>316</v>
      </c>
      <c r="J4142" s="12">
        <v>40086</v>
      </c>
      <c r="K4142" s="4">
        <v>1866</v>
      </c>
      <c r="L4142" s="1" t="s">
        <v>146</v>
      </c>
      <c r="M4142" s="1" t="s">
        <v>1920</v>
      </c>
      <c r="N4142" s="1" t="s">
        <v>167</v>
      </c>
      <c r="O4142" s="1" t="s">
        <v>93</v>
      </c>
      <c r="P4142">
        <v>30</v>
      </c>
      <c r="Q4142">
        <v>15328</v>
      </c>
      <c r="R4142">
        <v>291978.46000000002</v>
      </c>
      <c r="S4142">
        <v>19.05</v>
      </c>
      <c r="T4142">
        <v>0.64</v>
      </c>
      <c r="U4142">
        <f t="shared" si="1287"/>
        <v>291998.40000000002</v>
      </c>
      <c r="V4142">
        <f t="shared" si="1288"/>
        <v>459840</v>
      </c>
      <c r="W4142" s="1" t="s">
        <v>204</v>
      </c>
      <c r="X4142" s="1" t="s">
        <v>1236</v>
      </c>
      <c r="Y4142" s="1" t="s">
        <v>205</v>
      </c>
      <c r="Z4142" s="3">
        <v>16682</v>
      </c>
      <c r="AA4142" s="4">
        <f>AB4142</f>
        <v>3927.3129939999999</v>
      </c>
      <c r="AB4142" s="2">
        <f>2245.156962+0.109744*Q4142</f>
        <v>3927.3129939999999</v>
      </c>
      <c r="AC4142" s="4">
        <f>AD4142</f>
        <v>4328.1564969999999</v>
      </c>
      <c r="AD4142" s="4">
        <f t="shared" si="1293"/>
        <v>4328.1564969999999</v>
      </c>
      <c r="AE4142" s="4" t="s">
        <v>62</v>
      </c>
      <c r="AG4142" s="4" t="str">
        <f t="shared" si="1306"/>
        <v>Weight Captured Separately</v>
      </c>
      <c r="AI4142" t="e">
        <f t="shared" si="1289"/>
        <v>#N/A</v>
      </c>
      <c r="AJ4142" t="s">
        <v>81</v>
      </c>
      <c r="AK4142" s="2"/>
      <c r="AL4142" s="2" t="str">
        <f t="shared" si="1307"/>
        <v>Freight Included in Commodity Cost</v>
      </c>
      <c r="AM4142" s="4"/>
      <c r="AN4142" t="e">
        <f>VLOOKUP([1]!Tabelle13[[#This Row],[Vlookup this ID for freight costs]],$AL$2:$AL$6811,2,FALSE)</f>
        <v>#REF!</v>
      </c>
      <c r="AO4142">
        <f>IF(AK:AK="",AC:AC*6.242+1.383 -2.844 + 3.145 -2.265  -2.026,AK:AK)</f>
        <v>27013.745854273999</v>
      </c>
      <c r="AP4142">
        <v>572.28</v>
      </c>
      <c r="AQ4142">
        <v>572.28</v>
      </c>
      <c r="AR4142" s="4">
        <v>30</v>
      </c>
      <c r="AS4142" s="4">
        <v>9</v>
      </c>
      <c r="AT4142" s="4">
        <v>2009</v>
      </c>
      <c r="AU4142" s="4">
        <v>30</v>
      </c>
      <c r="AV4142" s="4">
        <v>9</v>
      </c>
      <c r="AW4142" s="4">
        <v>2009</v>
      </c>
      <c r="AX4142" t="str">
        <f t="shared" si="1290"/>
        <v>No Delay</v>
      </c>
      <c r="AY4142">
        <f t="shared" si="1291"/>
        <v>0</v>
      </c>
    </row>
    <row r="4143" spans="1:51" x14ac:dyDescent="0.2">
      <c r="A4143" s="3">
        <v>82623</v>
      </c>
      <c r="B4143" s="1" t="s">
        <v>215</v>
      </c>
      <c r="C4143" s="1" t="s">
        <v>89</v>
      </c>
      <c r="D4143" s="1" t="s">
        <v>130</v>
      </c>
      <c r="E4143" s="1" t="s">
        <v>101</v>
      </c>
      <c r="F4143" s="1" t="s">
        <v>101</v>
      </c>
      <c r="G4143" s="13" t="s">
        <v>1905</v>
      </c>
      <c r="H4143" s="12">
        <v>41618</v>
      </c>
      <c r="I4143" s="12" t="s">
        <v>574</v>
      </c>
      <c r="J4143" s="12">
        <v>41647</v>
      </c>
      <c r="K4143" s="4">
        <v>5154</v>
      </c>
      <c r="L4143" s="1" t="s">
        <v>146</v>
      </c>
      <c r="M4143" s="1" t="s">
        <v>132</v>
      </c>
      <c r="N4143" s="1" t="s">
        <v>1688</v>
      </c>
      <c r="O4143" s="1" t="s">
        <v>93</v>
      </c>
      <c r="P4143">
        <v>240</v>
      </c>
      <c r="Q4143">
        <v>11000</v>
      </c>
      <c r="R4143">
        <v>15950</v>
      </c>
      <c r="S4143">
        <v>1.45</v>
      </c>
      <c r="T4143">
        <v>0.01</v>
      </c>
      <c r="U4143">
        <f t="shared" si="1287"/>
        <v>15950</v>
      </c>
      <c r="V4143">
        <f t="shared" si="1288"/>
        <v>2640000</v>
      </c>
      <c r="W4143" s="1" t="s">
        <v>155</v>
      </c>
      <c r="X4143" s="1" t="s">
        <v>1236</v>
      </c>
      <c r="Y4143" s="1" t="s">
        <v>156</v>
      </c>
      <c r="Z4143" s="3">
        <v>13090</v>
      </c>
      <c r="AA4143" s="4">
        <f t="shared" si="1292"/>
        <v>3930</v>
      </c>
      <c r="AB4143" s="4">
        <f t="shared" ref="AB4143:AB4176" si="1308" xml:space="preserve"> 2244.740206  + 0.1097478*Q4143</f>
        <v>3451.9660060000001</v>
      </c>
      <c r="AC4143" s="4">
        <f t="shared" ref="AC4143:AC4176" si="1309">AF4143</f>
        <v>3930</v>
      </c>
      <c r="AD4143" s="4">
        <f t="shared" si="1293"/>
        <v>5489.333333333333</v>
      </c>
      <c r="AE4143" s="4">
        <v>3930</v>
      </c>
      <c r="AF4143" s="4">
        <v>3930</v>
      </c>
      <c r="AG4143" s="4">
        <f t="shared" si="1306"/>
        <v>3930</v>
      </c>
      <c r="AI4143" t="e">
        <f t="shared" si="1289"/>
        <v>#N/A</v>
      </c>
      <c r="AJ4143">
        <v>9378.14</v>
      </c>
      <c r="AK4143" s="2">
        <v>9378.14</v>
      </c>
      <c r="AL4143" s="2">
        <f t="shared" si="1307"/>
        <v>9378.14</v>
      </c>
      <c r="AM4143" s="4"/>
      <c r="AN4143" t="e">
        <f>VLOOKUP([1]!Tabelle13[[#This Row],[Vlookup this ID for freight costs]],$AL$2:$AL$6811,2,FALSE)</f>
        <v>#REF!</v>
      </c>
      <c r="AP4143">
        <v>19.73</v>
      </c>
      <c r="AQ4143">
        <v>19.73</v>
      </c>
      <c r="AR4143" s="4">
        <v>10</v>
      </c>
      <c r="AS4143" s="4">
        <v>12</v>
      </c>
      <c r="AT4143" s="4">
        <v>2013</v>
      </c>
      <c r="AU4143" s="4">
        <v>8</v>
      </c>
      <c r="AV4143" s="4">
        <v>1</v>
      </c>
      <c r="AW4143" s="4">
        <v>2014</v>
      </c>
      <c r="AX4143" t="str">
        <f t="shared" si="1290"/>
        <v>Delay</v>
      </c>
      <c r="AY4143">
        <f t="shared" si="1291"/>
        <v>29</v>
      </c>
    </row>
    <row r="4144" spans="1:51" x14ac:dyDescent="0.2">
      <c r="A4144" s="3">
        <v>86348</v>
      </c>
      <c r="B4144" s="1" t="s">
        <v>151</v>
      </c>
      <c r="C4144" s="1" t="s">
        <v>65</v>
      </c>
      <c r="D4144" s="1" t="s">
        <v>130</v>
      </c>
      <c r="E4144" s="1" t="s">
        <v>152</v>
      </c>
      <c r="F4144" s="1" t="s">
        <v>152</v>
      </c>
      <c r="G4144" s="13" t="s">
        <v>506</v>
      </c>
      <c r="H4144" s="12">
        <v>40498</v>
      </c>
      <c r="I4144" s="12" t="s">
        <v>507</v>
      </c>
      <c r="J4144" s="12">
        <v>40492</v>
      </c>
      <c r="K4144" s="4">
        <v>2839</v>
      </c>
      <c r="L4144" s="1" t="s">
        <v>146</v>
      </c>
      <c r="M4144" s="1" t="s">
        <v>132</v>
      </c>
      <c r="N4144" s="1" t="s">
        <v>265</v>
      </c>
      <c r="O4144" s="1" t="s">
        <v>93</v>
      </c>
      <c r="P4144">
        <v>60</v>
      </c>
      <c r="Q4144">
        <v>34650</v>
      </c>
      <c r="R4144">
        <v>89397</v>
      </c>
      <c r="S4144">
        <v>2.58</v>
      </c>
      <c r="T4144">
        <v>0.04</v>
      </c>
      <c r="U4144">
        <f t="shared" si="1287"/>
        <v>89397</v>
      </c>
      <c r="V4144">
        <f t="shared" si="1288"/>
        <v>2079000</v>
      </c>
      <c r="W4144" s="1" t="s">
        <v>155</v>
      </c>
      <c r="X4144" s="1" t="s">
        <v>1236</v>
      </c>
      <c r="Y4144" s="1" t="s">
        <v>156</v>
      </c>
      <c r="Z4144" s="3">
        <v>7726</v>
      </c>
      <c r="AA4144" s="4">
        <f t="shared" si="1292"/>
        <v>3934</v>
      </c>
      <c r="AB4144" s="4">
        <f t="shared" si="1308"/>
        <v>6047.5014760000004</v>
      </c>
      <c r="AC4144" s="4">
        <f t="shared" si="1309"/>
        <v>3934</v>
      </c>
      <c r="AD4144" s="4">
        <f t="shared" si="1293"/>
        <v>3934</v>
      </c>
      <c r="AE4144" s="4">
        <v>3934</v>
      </c>
      <c r="AF4144" s="4">
        <v>3934</v>
      </c>
      <c r="AG4144" s="4">
        <f t="shared" si="1306"/>
        <v>3934</v>
      </c>
      <c r="AI4144" t="e">
        <f t="shared" si="1289"/>
        <v>#N/A</v>
      </c>
      <c r="AJ4144">
        <v>20264.93</v>
      </c>
      <c r="AK4144" s="2">
        <v>20264.93</v>
      </c>
      <c r="AL4144" s="2">
        <f t="shared" si="1307"/>
        <v>20264.93</v>
      </c>
      <c r="AM4144" s="4"/>
      <c r="AN4144" t="e">
        <f>VLOOKUP([1]!Tabelle13[[#This Row],[Vlookup this ID for freight costs]],$AL$2:$AL$6811,2,FALSE)</f>
        <v>#REF!</v>
      </c>
      <c r="AP4144">
        <v>192.74</v>
      </c>
      <c r="AQ4144">
        <v>192.74</v>
      </c>
      <c r="AR4144" s="4">
        <v>16</v>
      </c>
      <c r="AS4144" s="4">
        <v>11</v>
      </c>
      <c r="AT4144" s="4">
        <v>2010</v>
      </c>
      <c r="AU4144" s="4">
        <v>10</v>
      </c>
      <c r="AV4144" s="4">
        <v>11</v>
      </c>
      <c r="AW4144" s="4">
        <v>2010</v>
      </c>
      <c r="AX4144" t="str">
        <f t="shared" si="1290"/>
        <v>No Delay</v>
      </c>
      <c r="AY4144">
        <f t="shared" si="1291"/>
        <v>0</v>
      </c>
    </row>
    <row r="4145" spans="1:51" x14ac:dyDescent="0.2">
      <c r="A4145" s="3">
        <v>85649</v>
      </c>
      <c r="B4145" s="1" t="s">
        <v>175</v>
      </c>
      <c r="C4145" s="1" t="s">
        <v>165</v>
      </c>
      <c r="D4145" s="1" t="s">
        <v>130</v>
      </c>
      <c r="E4145" s="1" t="s">
        <v>53</v>
      </c>
      <c r="F4145" s="1" t="s">
        <v>53</v>
      </c>
      <c r="G4145" s="13" t="s">
        <v>276</v>
      </c>
      <c r="H4145" s="12">
        <v>40212</v>
      </c>
      <c r="I4145" s="12" t="s">
        <v>276</v>
      </c>
      <c r="J4145" s="12">
        <v>40212</v>
      </c>
      <c r="K4145" s="4">
        <v>2183</v>
      </c>
      <c r="L4145" s="1" t="s">
        <v>146</v>
      </c>
      <c r="M4145" s="1" t="s">
        <v>132</v>
      </c>
      <c r="N4145" s="1" t="s">
        <v>154</v>
      </c>
      <c r="O4145" s="1" t="s">
        <v>93</v>
      </c>
      <c r="P4145">
        <v>60</v>
      </c>
      <c r="Q4145">
        <v>31000</v>
      </c>
      <c r="R4145">
        <v>351850</v>
      </c>
      <c r="S4145">
        <v>11.35</v>
      </c>
      <c r="T4145">
        <v>0.19</v>
      </c>
      <c r="U4145">
        <f t="shared" si="1287"/>
        <v>351850</v>
      </c>
      <c r="V4145">
        <f t="shared" si="1288"/>
        <v>1860000</v>
      </c>
      <c r="W4145" s="1" t="s">
        <v>160</v>
      </c>
      <c r="X4145" s="1" t="s">
        <v>1236</v>
      </c>
      <c r="Y4145" s="1" t="s">
        <v>161</v>
      </c>
      <c r="Z4145" s="3">
        <v>5149</v>
      </c>
      <c r="AA4145" s="4">
        <f t="shared" si="1292"/>
        <v>3941</v>
      </c>
      <c r="AB4145" s="4">
        <f t="shared" si="1308"/>
        <v>5646.9220060000007</v>
      </c>
      <c r="AC4145" s="4">
        <f t="shared" si="1309"/>
        <v>3941</v>
      </c>
      <c r="AD4145" s="4">
        <f t="shared" si="1293"/>
        <v>3640.5</v>
      </c>
      <c r="AE4145" s="4">
        <v>3941</v>
      </c>
      <c r="AF4145" s="4">
        <v>3941</v>
      </c>
      <c r="AG4145" s="4">
        <f t="shared" si="1306"/>
        <v>3941</v>
      </c>
      <c r="AI4145" t="e">
        <f t="shared" si="1289"/>
        <v>#N/A</v>
      </c>
      <c r="AJ4145">
        <v>42656.07</v>
      </c>
      <c r="AK4145" s="2">
        <v>42656.07</v>
      </c>
      <c r="AL4145" s="2">
        <f t="shared" si="1307"/>
        <v>42656.07</v>
      </c>
      <c r="AM4145" s="4"/>
      <c r="AN4145" t="e">
        <f>VLOOKUP([1]!Tabelle13[[#This Row],[Vlookup this ID for freight costs]],$AL$2:$AL$6811,2,FALSE)</f>
        <v>#REF!</v>
      </c>
      <c r="AP4145">
        <v>689.63</v>
      </c>
      <c r="AQ4145">
        <v>689.63</v>
      </c>
      <c r="AR4145" s="4">
        <v>3</v>
      </c>
      <c r="AS4145" s="4">
        <v>2</v>
      </c>
      <c r="AT4145" s="4">
        <v>2010</v>
      </c>
      <c r="AU4145" s="4">
        <v>3</v>
      </c>
      <c r="AV4145" s="4">
        <v>2</v>
      </c>
      <c r="AW4145" s="4">
        <v>2010</v>
      </c>
      <c r="AX4145" t="str">
        <f t="shared" si="1290"/>
        <v>No Delay</v>
      </c>
      <c r="AY4145">
        <f t="shared" si="1291"/>
        <v>0</v>
      </c>
    </row>
    <row r="4146" spans="1:51" x14ac:dyDescent="0.2">
      <c r="A4146" s="3">
        <v>10564</v>
      </c>
      <c r="B4146" s="1" t="s">
        <v>133</v>
      </c>
      <c r="C4146" s="1" t="s">
        <v>51</v>
      </c>
      <c r="D4146" s="1" t="s">
        <v>130</v>
      </c>
      <c r="E4146" s="1" t="s">
        <v>53</v>
      </c>
      <c r="F4146" s="1" t="s">
        <v>53</v>
      </c>
      <c r="G4146" s="13" t="s">
        <v>2270</v>
      </c>
      <c r="H4146" s="12">
        <v>39246</v>
      </c>
      <c r="I4146" s="12" t="s">
        <v>2270</v>
      </c>
      <c r="J4146" s="12">
        <v>39246</v>
      </c>
      <c r="K4146" s="4">
        <v>187</v>
      </c>
      <c r="L4146" s="1" t="s">
        <v>146</v>
      </c>
      <c r="M4146" s="1" t="s">
        <v>132</v>
      </c>
      <c r="N4146" s="1" t="s">
        <v>304</v>
      </c>
      <c r="O4146" s="1" t="s">
        <v>305</v>
      </c>
      <c r="P4146">
        <v>180</v>
      </c>
      <c r="Q4146">
        <v>564</v>
      </c>
      <c r="R4146">
        <v>27816.48</v>
      </c>
      <c r="S4146">
        <v>49.32</v>
      </c>
      <c r="T4146">
        <v>0.27</v>
      </c>
      <c r="U4146">
        <f t="shared" si="1287"/>
        <v>27816.48</v>
      </c>
      <c r="V4146">
        <f t="shared" si="1288"/>
        <v>101520</v>
      </c>
      <c r="W4146" s="1" t="s">
        <v>995</v>
      </c>
      <c r="X4146" s="1" t="s">
        <v>71</v>
      </c>
      <c r="Y4146" s="1" t="s">
        <v>996</v>
      </c>
      <c r="Z4146" s="3">
        <v>13189</v>
      </c>
      <c r="AA4146" s="4">
        <f t="shared" si="1292"/>
        <v>3946</v>
      </c>
      <c r="AB4146" s="4">
        <f t="shared" si="1308"/>
        <v>2306.6379652000001</v>
      </c>
      <c r="AC4146" s="4">
        <f t="shared" si="1309"/>
        <v>3946</v>
      </c>
      <c r="AD4146" s="4">
        <f t="shared" si="1293"/>
        <v>3946</v>
      </c>
      <c r="AE4146" s="4">
        <v>3946</v>
      </c>
      <c r="AF4146" s="4">
        <v>3946</v>
      </c>
      <c r="AG4146" s="4">
        <f t="shared" si="1306"/>
        <v>3946</v>
      </c>
      <c r="AH4146" s="4">
        <v>82933</v>
      </c>
      <c r="AI4146">
        <f t="shared" si="1289"/>
        <v>3629</v>
      </c>
      <c r="AJ4146">
        <v>8892.48</v>
      </c>
      <c r="AK4146" s="2">
        <v>8892.48</v>
      </c>
      <c r="AL4146" s="2">
        <f t="shared" si="1307"/>
        <v>8892.48</v>
      </c>
      <c r="AM4146" s="4"/>
      <c r="AN4146" t="e">
        <f>VLOOKUP([1]!Tabelle13[[#This Row],[Vlookup this ID for freight costs]],$AL$2:$AL$6811,2,FALSE)</f>
        <v>#REF!</v>
      </c>
      <c r="AP4146">
        <v>0</v>
      </c>
      <c r="AR4146" s="4">
        <v>13</v>
      </c>
      <c r="AS4146" s="4">
        <v>6</v>
      </c>
      <c r="AT4146" s="4">
        <v>2007</v>
      </c>
      <c r="AU4146" s="4">
        <v>13</v>
      </c>
      <c r="AV4146" s="4">
        <v>6</v>
      </c>
      <c r="AW4146" s="4">
        <v>2007</v>
      </c>
      <c r="AX4146" t="str">
        <f t="shared" si="1290"/>
        <v>No Delay</v>
      </c>
      <c r="AY4146">
        <f t="shared" si="1291"/>
        <v>0</v>
      </c>
    </row>
    <row r="4147" spans="1:51" x14ac:dyDescent="0.2">
      <c r="A4147" s="3">
        <v>10565</v>
      </c>
      <c r="B4147" s="1" t="s">
        <v>133</v>
      </c>
      <c r="C4147" s="1" t="s">
        <v>51</v>
      </c>
      <c r="D4147" s="1" t="s">
        <v>130</v>
      </c>
      <c r="E4147" s="1" t="s">
        <v>53</v>
      </c>
      <c r="F4147" s="1" t="s">
        <v>53</v>
      </c>
      <c r="G4147" s="13" t="s">
        <v>2270</v>
      </c>
      <c r="H4147" s="12">
        <v>39246</v>
      </c>
      <c r="I4147" s="12" t="s">
        <v>2270</v>
      </c>
      <c r="J4147" s="12">
        <v>39246</v>
      </c>
      <c r="K4147" s="4">
        <v>188</v>
      </c>
      <c r="L4147" s="1" t="s">
        <v>146</v>
      </c>
      <c r="M4147" s="1" t="s">
        <v>132</v>
      </c>
      <c r="N4147" s="1" t="s">
        <v>269</v>
      </c>
      <c r="O4147" s="1" t="s">
        <v>270</v>
      </c>
      <c r="P4147">
        <v>270</v>
      </c>
      <c r="Q4147">
        <v>421</v>
      </c>
      <c r="R4147">
        <v>32118.09</v>
      </c>
      <c r="S4147">
        <v>76.290000000000006</v>
      </c>
      <c r="T4147">
        <v>0.28000000000000003</v>
      </c>
      <c r="U4147">
        <f t="shared" si="1287"/>
        <v>32118.090000000004</v>
      </c>
      <c r="V4147">
        <f t="shared" si="1288"/>
        <v>113670</v>
      </c>
      <c r="W4147" s="1" t="s">
        <v>271</v>
      </c>
      <c r="X4147" s="1" t="s">
        <v>272</v>
      </c>
      <c r="Y4147" s="1" t="s">
        <v>272</v>
      </c>
      <c r="Z4147" s="3">
        <v>7744</v>
      </c>
      <c r="AA4147" s="4">
        <f t="shared" si="1292"/>
        <v>3946</v>
      </c>
      <c r="AB4147" s="4">
        <f t="shared" si="1308"/>
        <v>2290.9440298</v>
      </c>
      <c r="AC4147" s="4">
        <f t="shared" si="1309"/>
        <v>3946</v>
      </c>
      <c r="AD4147" s="4">
        <f t="shared" si="1293"/>
        <v>1382.2</v>
      </c>
      <c r="AE4147" s="3" t="s">
        <v>2271</v>
      </c>
      <c r="AF4147" s="3">
        <v>3946</v>
      </c>
      <c r="AG4147" s="4">
        <f>AI4147</f>
        <v>3946</v>
      </c>
      <c r="AH4147" s="4">
        <v>10564</v>
      </c>
      <c r="AI4147">
        <f t="shared" si="1289"/>
        <v>3946</v>
      </c>
      <c r="AJ4147" t="s">
        <v>2271</v>
      </c>
      <c r="AK4147" s="2">
        <v>8892.48</v>
      </c>
      <c r="AL4147" s="2">
        <f>AN4147</f>
        <v>8892.48</v>
      </c>
      <c r="AM4147" s="4">
        <v>10564</v>
      </c>
      <c r="AN4147">
        <f>INDEX($AJ$2:$AJ$6811,MATCH(AM4147,$A$2:$A$6811,0))</f>
        <v>8892.48</v>
      </c>
      <c r="AP4147">
        <v>0</v>
      </c>
      <c r="AR4147" s="4">
        <v>13</v>
      </c>
      <c r="AS4147" s="4">
        <v>6</v>
      </c>
      <c r="AT4147" s="4">
        <v>2007</v>
      </c>
      <c r="AU4147" s="4">
        <v>13</v>
      </c>
      <c r="AV4147" s="4">
        <v>6</v>
      </c>
      <c r="AW4147" s="4">
        <v>2007</v>
      </c>
      <c r="AX4147" t="str">
        <f t="shared" si="1290"/>
        <v>No Delay</v>
      </c>
      <c r="AY4147">
        <f t="shared" si="1291"/>
        <v>0</v>
      </c>
    </row>
    <row r="4148" spans="1:51" x14ac:dyDescent="0.2">
      <c r="A4148" s="3">
        <v>10832</v>
      </c>
      <c r="B4148" s="1" t="s">
        <v>133</v>
      </c>
      <c r="C4148" s="1" t="s">
        <v>51</v>
      </c>
      <c r="D4148" s="1" t="s">
        <v>130</v>
      </c>
      <c r="E4148" s="1" t="s">
        <v>53</v>
      </c>
      <c r="F4148" s="1" t="s">
        <v>53</v>
      </c>
      <c r="G4148" s="13" t="s">
        <v>2270</v>
      </c>
      <c r="H4148" s="12">
        <v>39246</v>
      </c>
      <c r="I4148" s="12" t="s">
        <v>2270</v>
      </c>
      <c r="J4148" s="12">
        <v>39246</v>
      </c>
      <c r="K4148" s="4">
        <v>189</v>
      </c>
      <c r="L4148" s="1" t="s">
        <v>146</v>
      </c>
      <c r="M4148" s="1" t="s">
        <v>132</v>
      </c>
      <c r="N4148" s="1" t="s">
        <v>163</v>
      </c>
      <c r="O4148" s="1" t="s">
        <v>93</v>
      </c>
      <c r="P4148">
        <v>60</v>
      </c>
      <c r="Q4148">
        <v>570</v>
      </c>
      <c r="R4148">
        <v>20235</v>
      </c>
      <c r="S4148">
        <v>35.5</v>
      </c>
      <c r="T4148">
        <v>0.59</v>
      </c>
      <c r="U4148">
        <f t="shared" si="1287"/>
        <v>20235</v>
      </c>
      <c r="V4148">
        <f t="shared" si="1288"/>
        <v>34200</v>
      </c>
      <c r="W4148" s="1" t="s">
        <v>155</v>
      </c>
      <c r="X4148" s="1" t="s">
        <v>1236</v>
      </c>
      <c r="Y4148" s="1" t="s">
        <v>156</v>
      </c>
      <c r="Z4148" s="3">
        <v>6318</v>
      </c>
      <c r="AA4148" s="4">
        <f t="shared" si="1292"/>
        <v>3946</v>
      </c>
      <c r="AB4148" s="4">
        <f t="shared" si="1308"/>
        <v>2307.296452</v>
      </c>
      <c r="AC4148" s="4">
        <f t="shared" si="1309"/>
        <v>3946</v>
      </c>
      <c r="AD4148" s="4">
        <f t="shared" si="1293"/>
        <v>3946</v>
      </c>
      <c r="AE4148" s="3" t="s">
        <v>2271</v>
      </c>
      <c r="AF4148" s="3">
        <v>3946</v>
      </c>
      <c r="AG4148" s="4">
        <f>AI4148</f>
        <v>3946</v>
      </c>
      <c r="AH4148" s="4">
        <v>10564</v>
      </c>
      <c r="AI4148">
        <f t="shared" si="1289"/>
        <v>3946</v>
      </c>
      <c r="AJ4148" t="s">
        <v>2271</v>
      </c>
      <c r="AK4148" s="2">
        <v>8892.48</v>
      </c>
      <c r="AL4148" s="2">
        <f>AN4148</f>
        <v>8892.48</v>
      </c>
      <c r="AM4148" s="4">
        <v>10564</v>
      </c>
      <c r="AN4148">
        <f>INDEX($AJ$2:$AJ$6811,MATCH(AM4148,$A$2:$A$6811,0))</f>
        <v>8892.48</v>
      </c>
      <c r="AP4148">
        <v>0</v>
      </c>
      <c r="AR4148" s="4">
        <v>13</v>
      </c>
      <c r="AS4148" s="4">
        <v>6</v>
      </c>
      <c r="AT4148" s="4">
        <v>2007</v>
      </c>
      <c r="AU4148" s="4">
        <v>13</v>
      </c>
      <c r="AV4148" s="4">
        <v>6</v>
      </c>
      <c r="AW4148" s="4">
        <v>2007</v>
      </c>
      <c r="AX4148" t="str">
        <f t="shared" si="1290"/>
        <v>No Delay</v>
      </c>
      <c r="AY4148">
        <f t="shared" si="1291"/>
        <v>0</v>
      </c>
    </row>
    <row r="4149" spans="1:51" x14ac:dyDescent="0.2">
      <c r="A4149" s="3">
        <v>12061</v>
      </c>
      <c r="B4149" s="1" t="s">
        <v>133</v>
      </c>
      <c r="C4149" s="1" t="s">
        <v>51</v>
      </c>
      <c r="D4149" s="1" t="s">
        <v>130</v>
      </c>
      <c r="E4149" s="1" t="s">
        <v>53</v>
      </c>
      <c r="F4149" s="1" t="s">
        <v>53</v>
      </c>
      <c r="G4149" s="13" t="s">
        <v>2270</v>
      </c>
      <c r="H4149" s="12">
        <v>39246</v>
      </c>
      <c r="I4149" s="12" t="s">
        <v>2270</v>
      </c>
      <c r="J4149" s="12">
        <v>39246</v>
      </c>
      <c r="K4149" s="4">
        <v>190</v>
      </c>
      <c r="L4149" s="1" t="s">
        <v>146</v>
      </c>
      <c r="M4149" s="1" t="s">
        <v>132</v>
      </c>
      <c r="N4149" s="1" t="s">
        <v>224</v>
      </c>
      <c r="O4149" s="1" t="s">
        <v>225</v>
      </c>
      <c r="P4149">
        <v>30</v>
      </c>
      <c r="Q4149">
        <v>2684</v>
      </c>
      <c r="R4149">
        <v>45628</v>
      </c>
      <c r="S4149">
        <v>17</v>
      </c>
      <c r="T4149">
        <v>0.56999999999999995</v>
      </c>
      <c r="U4149">
        <f t="shared" si="1287"/>
        <v>45628</v>
      </c>
      <c r="V4149">
        <f t="shared" si="1288"/>
        <v>80520</v>
      </c>
      <c r="W4149" s="1" t="s">
        <v>501</v>
      </c>
      <c r="X4149" s="1" t="s">
        <v>112</v>
      </c>
      <c r="Y4149" s="1" t="s">
        <v>112</v>
      </c>
      <c r="Z4149" s="3">
        <v>8116</v>
      </c>
      <c r="AA4149" s="4">
        <f t="shared" si="1292"/>
        <v>3946</v>
      </c>
      <c r="AB4149" s="4">
        <f t="shared" si="1308"/>
        <v>2539.3033012000001</v>
      </c>
      <c r="AC4149" s="4">
        <f t="shared" si="1309"/>
        <v>3946</v>
      </c>
      <c r="AD4149" s="4">
        <f t="shared" si="1293"/>
        <v>3946</v>
      </c>
      <c r="AE4149" s="3" t="s">
        <v>2271</v>
      </c>
      <c r="AF4149" s="3">
        <v>3946</v>
      </c>
      <c r="AG4149" s="4">
        <f>AI4149</f>
        <v>3946</v>
      </c>
      <c r="AH4149" s="4">
        <v>10564</v>
      </c>
      <c r="AI4149">
        <f t="shared" si="1289"/>
        <v>3946</v>
      </c>
      <c r="AJ4149" t="s">
        <v>2271</v>
      </c>
      <c r="AK4149" s="2">
        <v>8892.48</v>
      </c>
      <c r="AL4149" s="2">
        <f>AN4149</f>
        <v>8892.48</v>
      </c>
      <c r="AM4149" s="4">
        <v>10564</v>
      </c>
      <c r="AN4149">
        <f>INDEX($AJ$2:$AJ$6811,MATCH(AM4149,$A$2:$A$6811,0))</f>
        <v>8892.48</v>
      </c>
      <c r="AP4149">
        <v>0</v>
      </c>
      <c r="AR4149" s="4">
        <v>13</v>
      </c>
      <c r="AS4149" s="4">
        <v>6</v>
      </c>
      <c r="AT4149" s="4">
        <v>2007</v>
      </c>
      <c r="AU4149" s="4">
        <v>13</v>
      </c>
      <c r="AV4149" s="4">
        <v>6</v>
      </c>
      <c r="AW4149" s="4">
        <v>2007</v>
      </c>
      <c r="AX4149" t="str">
        <f t="shared" si="1290"/>
        <v>No Delay</v>
      </c>
      <c r="AY4149">
        <f t="shared" si="1291"/>
        <v>0</v>
      </c>
    </row>
    <row r="4150" spans="1:51" x14ac:dyDescent="0.2">
      <c r="A4150" s="3">
        <v>12366</v>
      </c>
      <c r="B4150" s="1" t="s">
        <v>133</v>
      </c>
      <c r="C4150" s="1" t="s">
        <v>51</v>
      </c>
      <c r="D4150" s="1" t="s">
        <v>130</v>
      </c>
      <c r="E4150" s="1" t="s">
        <v>53</v>
      </c>
      <c r="F4150" s="1" t="s">
        <v>53</v>
      </c>
      <c r="G4150" s="13" t="s">
        <v>2270</v>
      </c>
      <c r="H4150" s="12">
        <v>39246</v>
      </c>
      <c r="I4150" s="12" t="s">
        <v>2270</v>
      </c>
      <c r="J4150" s="12">
        <v>39246</v>
      </c>
      <c r="K4150" s="4">
        <v>192</v>
      </c>
      <c r="L4150" s="1" t="s">
        <v>146</v>
      </c>
      <c r="M4150" s="1" t="s">
        <v>132</v>
      </c>
      <c r="N4150" s="1" t="s">
        <v>445</v>
      </c>
      <c r="O4150" s="1" t="s">
        <v>446</v>
      </c>
      <c r="P4150">
        <v>30</v>
      </c>
      <c r="Q4150">
        <v>1844</v>
      </c>
      <c r="R4150">
        <v>6306.48</v>
      </c>
      <c r="S4150">
        <v>3.42</v>
      </c>
      <c r="T4150">
        <v>0.11</v>
      </c>
      <c r="U4150">
        <f t="shared" si="1287"/>
        <v>6306.48</v>
      </c>
      <c r="V4150">
        <f t="shared" si="1288"/>
        <v>55320</v>
      </c>
      <c r="W4150" s="1" t="s">
        <v>447</v>
      </c>
      <c r="X4150" s="1" t="s">
        <v>448</v>
      </c>
      <c r="Y4150" s="1" t="s">
        <v>448</v>
      </c>
      <c r="Z4150" s="3">
        <v>11813</v>
      </c>
      <c r="AA4150" s="4">
        <f t="shared" si="1292"/>
        <v>3946</v>
      </c>
      <c r="AB4150" s="4">
        <f t="shared" si="1308"/>
        <v>2447.1151491999999</v>
      </c>
      <c r="AC4150" s="4">
        <f t="shared" si="1309"/>
        <v>3946</v>
      </c>
      <c r="AD4150" s="4">
        <f t="shared" si="1293"/>
        <v>3946</v>
      </c>
      <c r="AE4150" s="3" t="s">
        <v>2271</v>
      </c>
      <c r="AF4150" s="3">
        <v>3946</v>
      </c>
      <c r="AG4150" s="4">
        <f>AI4150</f>
        <v>3946</v>
      </c>
      <c r="AH4150" s="4">
        <v>10564</v>
      </c>
      <c r="AI4150">
        <f t="shared" si="1289"/>
        <v>3946</v>
      </c>
      <c r="AJ4150" t="s">
        <v>2271</v>
      </c>
      <c r="AK4150" s="2">
        <v>8892.48</v>
      </c>
      <c r="AL4150" s="2">
        <f>AN4150</f>
        <v>8892.48</v>
      </c>
      <c r="AM4150" s="4">
        <v>10564</v>
      </c>
      <c r="AN4150">
        <f>INDEX($AJ$2:$AJ$6811,MATCH(AM4150,$A$2:$A$6811,0))</f>
        <v>8892.48</v>
      </c>
      <c r="AP4150">
        <v>0</v>
      </c>
      <c r="AR4150" s="4">
        <v>13</v>
      </c>
      <c r="AS4150" s="4">
        <v>6</v>
      </c>
      <c r="AT4150" s="4">
        <v>2007</v>
      </c>
      <c r="AU4150" s="4">
        <v>13</v>
      </c>
      <c r="AV4150" s="4">
        <v>6</v>
      </c>
      <c r="AW4150" s="4">
        <v>2007</v>
      </c>
      <c r="AX4150" t="str">
        <f t="shared" si="1290"/>
        <v>No Delay</v>
      </c>
      <c r="AY4150">
        <f t="shared" si="1291"/>
        <v>0</v>
      </c>
    </row>
    <row r="4151" spans="1:51" x14ac:dyDescent="0.2">
      <c r="A4151" s="3">
        <v>10930</v>
      </c>
      <c r="B4151" s="1" t="s">
        <v>119</v>
      </c>
      <c r="C4151" s="1" t="s">
        <v>114</v>
      </c>
      <c r="D4151" s="1" t="s">
        <v>130</v>
      </c>
      <c r="E4151" s="1"/>
      <c r="F4151" s="1" t="s">
        <v>107</v>
      </c>
      <c r="G4151" s="13" t="s">
        <v>2239</v>
      </c>
      <c r="H4151" s="12">
        <v>39455</v>
      </c>
      <c r="I4151" s="12" t="s">
        <v>2239</v>
      </c>
      <c r="J4151" s="12">
        <v>39455</v>
      </c>
      <c r="K4151" s="4">
        <v>576</v>
      </c>
      <c r="L4151" s="1" t="s">
        <v>146</v>
      </c>
      <c r="M4151" s="1" t="s">
        <v>132</v>
      </c>
      <c r="N4151" s="1" t="s">
        <v>167</v>
      </c>
      <c r="O4151" s="1" t="s">
        <v>93</v>
      </c>
      <c r="P4151">
        <v>30</v>
      </c>
      <c r="Q4151">
        <v>50061</v>
      </c>
      <c r="R4151">
        <v>976189.5</v>
      </c>
      <c r="S4151">
        <v>19.5</v>
      </c>
      <c r="T4151">
        <v>0.65</v>
      </c>
      <c r="U4151">
        <f t="shared" si="1287"/>
        <v>976189.5</v>
      </c>
      <c r="V4151">
        <f t="shared" si="1288"/>
        <v>1501830</v>
      </c>
      <c r="W4151" s="1" t="s">
        <v>160</v>
      </c>
      <c r="X4151" s="1" t="s">
        <v>1236</v>
      </c>
      <c r="Y4151" s="1" t="s">
        <v>161</v>
      </c>
      <c r="Z4151" s="3">
        <v>6417</v>
      </c>
      <c r="AA4151" s="4">
        <f t="shared" si="1292"/>
        <v>3946</v>
      </c>
      <c r="AB4151" s="4">
        <f t="shared" si="1308"/>
        <v>7738.8248218000008</v>
      </c>
      <c r="AC4151" s="4">
        <f t="shared" si="1309"/>
        <v>3946</v>
      </c>
      <c r="AD4151" s="4">
        <f t="shared" si="1293"/>
        <v>3946</v>
      </c>
      <c r="AE4151" s="4">
        <v>3946</v>
      </c>
      <c r="AF4151" s="4">
        <v>3946</v>
      </c>
      <c r="AG4151" s="4">
        <f>AE4151</f>
        <v>3946</v>
      </c>
      <c r="AH4151" s="4">
        <v>83482</v>
      </c>
      <c r="AI4151">
        <f t="shared" si="1289"/>
        <v>1721</v>
      </c>
      <c r="AJ4151">
        <v>14199.3</v>
      </c>
      <c r="AK4151" s="2">
        <v>14199.3</v>
      </c>
      <c r="AL4151" s="2">
        <f>AJ4151</f>
        <v>14199.3</v>
      </c>
      <c r="AM4151" s="4"/>
      <c r="AN4151" t="e">
        <f>VLOOKUP([1]!Tabelle13[[#This Row],[Vlookup this ID for freight costs]],$AL$2:$AL$6811,2,FALSE)</f>
        <v>#REF!</v>
      </c>
      <c r="AP4151">
        <v>1561.9</v>
      </c>
      <c r="AQ4151">
        <v>1561.9</v>
      </c>
      <c r="AR4151" s="4">
        <v>8</v>
      </c>
      <c r="AS4151" s="4">
        <v>1</v>
      </c>
      <c r="AT4151" s="4">
        <v>2008</v>
      </c>
      <c r="AU4151" s="4">
        <v>8</v>
      </c>
      <c r="AV4151" s="4">
        <v>1</v>
      </c>
      <c r="AW4151" s="4">
        <v>2008</v>
      </c>
      <c r="AX4151" t="str">
        <f t="shared" si="1290"/>
        <v>No Delay</v>
      </c>
      <c r="AY4151">
        <f t="shared" si="1291"/>
        <v>0</v>
      </c>
    </row>
    <row r="4152" spans="1:51" x14ac:dyDescent="0.2">
      <c r="A4152" s="3">
        <v>12062</v>
      </c>
      <c r="B4152" s="1" t="s">
        <v>133</v>
      </c>
      <c r="C4152" s="1" t="s">
        <v>51</v>
      </c>
      <c r="D4152" s="1" t="s">
        <v>130</v>
      </c>
      <c r="E4152" s="1" t="s">
        <v>53</v>
      </c>
      <c r="F4152" s="1" t="s">
        <v>53</v>
      </c>
      <c r="G4152" s="13" t="s">
        <v>2270</v>
      </c>
      <c r="H4152" s="12">
        <v>39246</v>
      </c>
      <c r="I4152" s="12" t="s">
        <v>2270</v>
      </c>
      <c r="J4152" s="12">
        <v>39246</v>
      </c>
      <c r="K4152" s="4">
        <v>191</v>
      </c>
      <c r="L4152" s="1" t="s">
        <v>146</v>
      </c>
      <c r="M4152" s="1" t="s">
        <v>132</v>
      </c>
      <c r="N4152" s="1" t="s">
        <v>154</v>
      </c>
      <c r="O4152" s="1" t="s">
        <v>93</v>
      </c>
      <c r="P4152">
        <v>60</v>
      </c>
      <c r="Q4152">
        <v>29959</v>
      </c>
      <c r="R4152">
        <v>524282.5</v>
      </c>
      <c r="S4152">
        <v>17.5</v>
      </c>
      <c r="T4152">
        <v>0.28999999999999998</v>
      </c>
      <c r="U4152">
        <f t="shared" si="1287"/>
        <v>524282.5</v>
      </c>
      <c r="V4152">
        <f t="shared" si="1288"/>
        <v>1797540</v>
      </c>
      <c r="W4152" s="1" t="s">
        <v>155</v>
      </c>
      <c r="X4152" s="1" t="s">
        <v>1236</v>
      </c>
      <c r="Y4152" s="1" t="s">
        <v>156</v>
      </c>
      <c r="Z4152" s="3">
        <v>6318</v>
      </c>
      <c r="AA4152" s="4">
        <f t="shared" si="1292"/>
        <v>3946</v>
      </c>
      <c r="AB4152" s="4">
        <f t="shared" si="1308"/>
        <v>5532.6745461999999</v>
      </c>
      <c r="AC4152" s="4">
        <f t="shared" si="1309"/>
        <v>3946</v>
      </c>
      <c r="AD4152" s="4">
        <f t="shared" si="1293"/>
        <v>3946</v>
      </c>
      <c r="AE4152" s="3" t="s">
        <v>2271</v>
      </c>
      <c r="AF4152" s="3">
        <v>3946</v>
      </c>
      <c r="AG4152" s="4">
        <f>AI4152</f>
        <v>3946</v>
      </c>
      <c r="AH4152" s="4">
        <v>10564</v>
      </c>
      <c r="AI4152">
        <f t="shared" si="1289"/>
        <v>3946</v>
      </c>
      <c r="AJ4152" t="s">
        <v>2271</v>
      </c>
      <c r="AK4152" s="2">
        <v>8892.48</v>
      </c>
      <c r="AL4152" s="2">
        <f>AN4152</f>
        <v>8892.48</v>
      </c>
      <c r="AM4152" s="4">
        <v>10564</v>
      </c>
      <c r="AN4152">
        <f>INDEX($AJ$2:$AJ$6811,MATCH(AM4152,$A$2:$A$6811,0))</f>
        <v>8892.48</v>
      </c>
      <c r="AP4152">
        <v>0</v>
      </c>
      <c r="AR4152" s="4">
        <v>13</v>
      </c>
      <c r="AS4152" s="4">
        <v>6</v>
      </c>
      <c r="AT4152" s="4">
        <v>2007</v>
      </c>
      <c r="AU4152" s="4">
        <v>13</v>
      </c>
      <c r="AV4152" s="4">
        <v>6</v>
      </c>
      <c r="AW4152" s="4">
        <v>2007</v>
      </c>
      <c r="AX4152" t="str">
        <f t="shared" si="1290"/>
        <v>No Delay</v>
      </c>
      <c r="AY4152">
        <f t="shared" si="1291"/>
        <v>0</v>
      </c>
    </row>
    <row r="4153" spans="1:51" x14ac:dyDescent="0.2">
      <c r="A4153" s="3">
        <v>81521</v>
      </c>
      <c r="B4153" s="1" t="s">
        <v>168</v>
      </c>
      <c r="C4153" s="1" t="s">
        <v>150</v>
      </c>
      <c r="D4153" s="1" t="s">
        <v>100</v>
      </c>
      <c r="E4153" s="1" t="s">
        <v>253</v>
      </c>
      <c r="F4153" s="1" t="s">
        <v>253</v>
      </c>
      <c r="G4153" s="13" t="s">
        <v>2251</v>
      </c>
      <c r="H4153" s="12">
        <v>40583</v>
      </c>
      <c r="I4153" s="12" t="s">
        <v>2272</v>
      </c>
      <c r="J4153" s="12">
        <v>40616</v>
      </c>
      <c r="K4153" s="4">
        <v>3069</v>
      </c>
      <c r="L4153" s="1" t="s">
        <v>146</v>
      </c>
      <c r="M4153" s="1" t="s">
        <v>672</v>
      </c>
      <c r="N4153" s="1" t="s">
        <v>302</v>
      </c>
      <c r="O4153" s="1" t="s">
        <v>93</v>
      </c>
      <c r="P4153">
        <v>30</v>
      </c>
      <c r="Q4153">
        <v>57577</v>
      </c>
      <c r="R4153">
        <v>404766.31</v>
      </c>
      <c r="S4153">
        <v>7.03</v>
      </c>
      <c r="T4153">
        <v>0.23</v>
      </c>
      <c r="U4153">
        <f t="shared" si="1287"/>
        <v>404766.31</v>
      </c>
      <c r="V4153">
        <f t="shared" si="1288"/>
        <v>1727310</v>
      </c>
      <c r="W4153" s="1" t="s">
        <v>204</v>
      </c>
      <c r="X4153" s="1" t="s">
        <v>1236</v>
      </c>
      <c r="Y4153" s="1" t="s">
        <v>205</v>
      </c>
      <c r="Z4153" s="3">
        <v>16682</v>
      </c>
      <c r="AA4153" s="4">
        <f t="shared" si="1292"/>
        <v>3950</v>
      </c>
      <c r="AB4153" s="4">
        <f t="shared" si="1308"/>
        <v>8563.6892865999998</v>
      </c>
      <c r="AC4153" s="4">
        <f t="shared" si="1309"/>
        <v>3950</v>
      </c>
      <c r="AD4153" s="4">
        <f t="shared" si="1293"/>
        <v>3950</v>
      </c>
      <c r="AE4153" s="4">
        <v>3950</v>
      </c>
      <c r="AF4153" s="4">
        <v>3950</v>
      </c>
      <c r="AG4153" s="4">
        <f>AE4153</f>
        <v>3950</v>
      </c>
      <c r="AI4153" t="e">
        <f t="shared" si="1289"/>
        <v>#N/A</v>
      </c>
      <c r="AJ4153">
        <v>6639.35</v>
      </c>
      <c r="AK4153" s="2">
        <v>6639.35</v>
      </c>
      <c r="AL4153" s="2">
        <f>AJ4153</f>
        <v>6639.35</v>
      </c>
      <c r="AM4153" s="4"/>
      <c r="AN4153" t="e">
        <f>VLOOKUP([1]!Tabelle13[[#This Row],[Vlookup this ID for freight costs]],$AL$2:$AL$6811,2,FALSE)</f>
        <v>#REF!</v>
      </c>
      <c r="AP4153">
        <v>872.68</v>
      </c>
      <c r="AQ4153">
        <v>872.68</v>
      </c>
      <c r="AR4153" s="4">
        <v>9</v>
      </c>
      <c r="AS4153" s="4">
        <v>2</v>
      </c>
      <c r="AT4153" s="4">
        <v>2011</v>
      </c>
      <c r="AU4153" s="4">
        <v>14</v>
      </c>
      <c r="AV4153" s="4">
        <v>4</v>
      </c>
      <c r="AW4153" s="4">
        <v>2011</v>
      </c>
      <c r="AX4153" t="str">
        <f t="shared" si="1290"/>
        <v>Delay</v>
      </c>
      <c r="AY4153">
        <f t="shared" si="1291"/>
        <v>33</v>
      </c>
    </row>
    <row r="4154" spans="1:51" x14ac:dyDescent="0.2">
      <c r="A4154" s="3">
        <v>11787</v>
      </c>
      <c r="B4154" s="1" t="s">
        <v>610</v>
      </c>
      <c r="C4154" s="1" t="s">
        <v>73</v>
      </c>
      <c r="D4154" s="1" t="s">
        <v>130</v>
      </c>
      <c r="E4154" s="1" t="s">
        <v>101</v>
      </c>
      <c r="F4154" s="1" t="s">
        <v>101</v>
      </c>
      <c r="G4154" s="13" t="s">
        <v>2158</v>
      </c>
      <c r="H4154" s="12">
        <v>39345</v>
      </c>
      <c r="I4154" s="12" t="s">
        <v>2158</v>
      </c>
      <c r="J4154" s="12">
        <v>39345</v>
      </c>
      <c r="K4154" s="4">
        <v>380</v>
      </c>
      <c r="L4154" s="1" t="s">
        <v>146</v>
      </c>
      <c r="M4154" s="1" t="s">
        <v>132</v>
      </c>
      <c r="N4154" s="1" t="s">
        <v>167</v>
      </c>
      <c r="O4154" s="1" t="s">
        <v>93</v>
      </c>
      <c r="P4154">
        <v>30</v>
      </c>
      <c r="Q4154">
        <v>1860</v>
      </c>
      <c r="R4154">
        <v>23101.200000000001</v>
      </c>
      <c r="S4154">
        <v>12.42</v>
      </c>
      <c r="T4154">
        <v>0.41</v>
      </c>
      <c r="U4154">
        <f t="shared" si="1287"/>
        <v>23101.200000000001</v>
      </c>
      <c r="V4154">
        <f t="shared" si="1288"/>
        <v>55800</v>
      </c>
      <c r="W4154" s="1" t="s">
        <v>204</v>
      </c>
      <c r="X4154" s="1" t="s">
        <v>1236</v>
      </c>
      <c r="Y4154" s="1" t="s">
        <v>205</v>
      </c>
      <c r="Z4154" s="3">
        <v>15015</v>
      </c>
      <c r="AA4154" s="4">
        <f t="shared" si="1292"/>
        <v>3951</v>
      </c>
      <c r="AB4154" s="4">
        <f t="shared" si="1308"/>
        <v>2448.871114</v>
      </c>
      <c r="AC4154" s="4">
        <f t="shared" si="1309"/>
        <v>3951</v>
      </c>
      <c r="AD4154" s="4">
        <f t="shared" si="1293"/>
        <v>2918.6666666666665</v>
      </c>
      <c r="AE4154" s="4">
        <v>3951</v>
      </c>
      <c r="AF4154" s="4">
        <v>3951</v>
      </c>
      <c r="AG4154" s="4">
        <f>AE4154</f>
        <v>3951</v>
      </c>
      <c r="AH4154" s="4">
        <v>83460</v>
      </c>
      <c r="AI4154">
        <f t="shared" si="1289"/>
        <v>16417</v>
      </c>
      <c r="AJ4154">
        <v>13788.25</v>
      </c>
      <c r="AK4154" s="2">
        <v>13788.25</v>
      </c>
      <c r="AL4154" s="2">
        <f>AJ4154</f>
        <v>13788.25</v>
      </c>
      <c r="AM4154" s="4"/>
      <c r="AN4154" t="e">
        <f>VLOOKUP([1]!Tabelle13[[#This Row],[Vlookup this ID for freight costs]],$AL$2:$AL$6811,2,FALSE)</f>
        <v>#REF!</v>
      </c>
      <c r="AP4154">
        <v>36.96</v>
      </c>
      <c r="AQ4154">
        <v>36.96</v>
      </c>
      <c r="AR4154" s="4">
        <v>20</v>
      </c>
      <c r="AS4154" s="4">
        <v>9</v>
      </c>
      <c r="AT4154" s="4">
        <v>2007</v>
      </c>
      <c r="AU4154" s="4">
        <v>20</v>
      </c>
      <c r="AV4154" s="4">
        <v>9</v>
      </c>
      <c r="AW4154" s="4">
        <v>2007</v>
      </c>
      <c r="AX4154" t="str">
        <f t="shared" si="1290"/>
        <v>No Delay</v>
      </c>
      <c r="AY4154">
        <f t="shared" si="1291"/>
        <v>0</v>
      </c>
    </row>
    <row r="4155" spans="1:51" x14ac:dyDescent="0.2">
      <c r="A4155" s="3">
        <v>12228</v>
      </c>
      <c r="B4155" s="1" t="s">
        <v>1727</v>
      </c>
      <c r="C4155" s="1" t="s">
        <v>65</v>
      </c>
      <c r="D4155" s="1" t="s">
        <v>130</v>
      </c>
      <c r="E4155" s="1" t="s">
        <v>53</v>
      </c>
      <c r="F4155" s="1" t="s">
        <v>53</v>
      </c>
      <c r="G4155" s="13" t="s">
        <v>763</v>
      </c>
      <c r="H4155" s="12">
        <v>39719</v>
      </c>
      <c r="I4155" s="12" t="s">
        <v>763</v>
      </c>
      <c r="J4155" s="12">
        <v>39719</v>
      </c>
      <c r="K4155" s="4">
        <v>1098</v>
      </c>
      <c r="L4155" s="1" t="s">
        <v>146</v>
      </c>
      <c r="M4155" s="1" t="s">
        <v>132</v>
      </c>
      <c r="N4155" s="1" t="s">
        <v>147</v>
      </c>
      <c r="O4155" s="1" t="s">
        <v>148</v>
      </c>
      <c r="P4155">
        <v>30</v>
      </c>
      <c r="Q4155">
        <v>45000</v>
      </c>
      <c r="R4155">
        <v>1181250</v>
      </c>
      <c r="S4155">
        <v>26.25</v>
      </c>
      <c r="T4155">
        <v>0.88</v>
      </c>
      <c r="U4155">
        <f t="shared" si="1287"/>
        <v>1181250</v>
      </c>
      <c r="V4155">
        <f t="shared" si="1288"/>
        <v>1350000</v>
      </c>
      <c r="W4155" s="1" t="s">
        <v>149</v>
      </c>
      <c r="X4155" s="1" t="s">
        <v>150</v>
      </c>
      <c r="Y4155" s="1" t="s">
        <v>150</v>
      </c>
      <c r="Z4155" s="3">
        <v>4785</v>
      </c>
      <c r="AA4155" s="4">
        <f t="shared" si="1292"/>
        <v>3951</v>
      </c>
      <c r="AB4155" s="4">
        <f t="shared" si="1308"/>
        <v>7183.3912060000002</v>
      </c>
      <c r="AC4155" s="4">
        <f t="shared" si="1309"/>
        <v>3951</v>
      </c>
      <c r="AD4155" s="4">
        <f t="shared" si="1293"/>
        <v>5698.909090909091</v>
      </c>
      <c r="AE4155" s="4">
        <v>3951</v>
      </c>
      <c r="AF4155" s="4">
        <v>3951</v>
      </c>
      <c r="AG4155" s="4">
        <f>AE4155</f>
        <v>3951</v>
      </c>
      <c r="AI4155" t="e">
        <f t="shared" si="1289"/>
        <v>#N/A</v>
      </c>
      <c r="AJ4155">
        <v>11584.54</v>
      </c>
      <c r="AK4155" s="2">
        <v>11584.54</v>
      </c>
      <c r="AL4155" s="2">
        <f>AJ4155</f>
        <v>11584.54</v>
      </c>
      <c r="AM4155" s="4"/>
      <c r="AN4155" t="e">
        <f>VLOOKUP([1]!Tabelle13[[#This Row],[Vlookup this ID for freight costs]],$AL$2:$AL$6811,2,FALSE)</f>
        <v>#REF!</v>
      </c>
      <c r="AP4155">
        <v>1890</v>
      </c>
      <c r="AQ4155">
        <v>1890</v>
      </c>
      <c r="AR4155" s="4">
        <v>28</v>
      </c>
      <c r="AS4155" s="4">
        <v>9</v>
      </c>
      <c r="AT4155" s="4">
        <v>2008</v>
      </c>
      <c r="AU4155" s="4">
        <v>28</v>
      </c>
      <c r="AV4155" s="4">
        <v>9</v>
      </c>
      <c r="AW4155" s="4">
        <v>2008</v>
      </c>
      <c r="AX4155" t="str">
        <f t="shared" si="1290"/>
        <v>No Delay</v>
      </c>
      <c r="AY4155">
        <f t="shared" si="1291"/>
        <v>0</v>
      </c>
    </row>
    <row r="4156" spans="1:51" x14ac:dyDescent="0.2">
      <c r="A4156" s="3">
        <v>12113</v>
      </c>
      <c r="B4156" s="1" t="s">
        <v>610</v>
      </c>
      <c r="C4156" s="1" t="s">
        <v>73</v>
      </c>
      <c r="D4156" s="1" t="s">
        <v>130</v>
      </c>
      <c r="E4156" s="1" t="s">
        <v>101</v>
      </c>
      <c r="F4156" s="1" t="s">
        <v>101</v>
      </c>
      <c r="G4156" s="13" t="s">
        <v>2158</v>
      </c>
      <c r="H4156" s="12">
        <v>39345</v>
      </c>
      <c r="I4156" s="12" t="s">
        <v>2158</v>
      </c>
      <c r="J4156" s="12">
        <v>39345</v>
      </c>
      <c r="K4156" s="4">
        <v>381</v>
      </c>
      <c r="L4156" s="1" t="s">
        <v>146</v>
      </c>
      <c r="M4156" s="1" t="s">
        <v>132</v>
      </c>
      <c r="N4156" s="1" t="s">
        <v>196</v>
      </c>
      <c r="O4156" s="1" t="s">
        <v>93</v>
      </c>
      <c r="P4156">
        <v>60</v>
      </c>
      <c r="Q4156">
        <v>37240</v>
      </c>
      <c r="R4156">
        <v>275576</v>
      </c>
      <c r="S4156">
        <v>7.4</v>
      </c>
      <c r="T4156">
        <v>0.12</v>
      </c>
      <c r="U4156">
        <f t="shared" si="1287"/>
        <v>275576</v>
      </c>
      <c r="V4156">
        <f t="shared" si="1288"/>
        <v>2234400</v>
      </c>
      <c r="W4156" s="1" t="s">
        <v>204</v>
      </c>
      <c r="X4156" s="1" t="s">
        <v>1236</v>
      </c>
      <c r="Y4156" s="1" t="s">
        <v>205</v>
      </c>
      <c r="Z4156" s="3">
        <v>15015</v>
      </c>
      <c r="AA4156" s="4">
        <f t="shared" si="1292"/>
        <v>3951</v>
      </c>
      <c r="AB4156" s="4">
        <f t="shared" si="1308"/>
        <v>6331.748278</v>
      </c>
      <c r="AC4156" s="4">
        <f t="shared" si="1309"/>
        <v>3951</v>
      </c>
      <c r="AD4156" s="4">
        <f t="shared" si="1293"/>
        <v>4642.75</v>
      </c>
      <c r="AE4156" s="3" t="s">
        <v>2273</v>
      </c>
      <c r="AF4156" s="3">
        <v>3951</v>
      </c>
      <c r="AG4156" s="4">
        <f>AI4156</f>
        <v>3951</v>
      </c>
      <c r="AH4156" s="4">
        <v>11787</v>
      </c>
      <c r="AI4156">
        <f t="shared" si="1289"/>
        <v>3951</v>
      </c>
      <c r="AJ4156" t="s">
        <v>2273</v>
      </c>
      <c r="AK4156" s="2">
        <v>13788.25</v>
      </c>
      <c r="AL4156" s="2">
        <f>AN4156</f>
        <v>13788.25</v>
      </c>
      <c r="AM4156" s="4">
        <v>11787</v>
      </c>
      <c r="AN4156">
        <f>INDEX($AJ$2:$AJ$6811,MATCH(AM4156,$A$2:$A$6811,0))</f>
        <v>13788.25</v>
      </c>
      <c r="AP4156">
        <v>440.92</v>
      </c>
      <c r="AQ4156">
        <v>440.92</v>
      </c>
      <c r="AR4156" s="4">
        <v>20</v>
      </c>
      <c r="AS4156" s="4">
        <v>9</v>
      </c>
      <c r="AT4156" s="4">
        <v>2007</v>
      </c>
      <c r="AU4156" s="4">
        <v>20</v>
      </c>
      <c r="AV4156" s="4">
        <v>9</v>
      </c>
      <c r="AW4156" s="4">
        <v>2007</v>
      </c>
      <c r="AX4156" t="str">
        <f t="shared" si="1290"/>
        <v>No Delay</v>
      </c>
      <c r="AY4156">
        <f t="shared" si="1291"/>
        <v>0</v>
      </c>
    </row>
    <row r="4157" spans="1:51" x14ac:dyDescent="0.2">
      <c r="A4157" s="3">
        <v>84035</v>
      </c>
      <c r="B4157" s="1" t="s">
        <v>151</v>
      </c>
      <c r="C4157" s="1" t="s">
        <v>65</v>
      </c>
      <c r="D4157" s="1" t="s">
        <v>130</v>
      </c>
      <c r="E4157" s="1" t="s">
        <v>152</v>
      </c>
      <c r="F4157" s="1" t="s">
        <v>152</v>
      </c>
      <c r="G4157" s="13" t="s">
        <v>1247</v>
      </c>
      <c r="H4157" s="12">
        <v>40402</v>
      </c>
      <c r="I4157" s="12" t="s">
        <v>806</v>
      </c>
      <c r="J4157" s="12">
        <v>40407</v>
      </c>
      <c r="K4157" s="4">
        <v>2677</v>
      </c>
      <c r="L4157" s="1" t="s">
        <v>146</v>
      </c>
      <c r="M4157" s="1" t="s">
        <v>132</v>
      </c>
      <c r="N4157" s="1" t="s">
        <v>265</v>
      </c>
      <c r="O4157" s="1" t="s">
        <v>93</v>
      </c>
      <c r="P4157">
        <v>60</v>
      </c>
      <c r="Q4157">
        <v>34801</v>
      </c>
      <c r="R4157">
        <v>95006.73</v>
      </c>
      <c r="S4157">
        <v>2.73</v>
      </c>
      <c r="T4157">
        <v>0.05</v>
      </c>
      <c r="U4157">
        <f t="shared" si="1287"/>
        <v>95006.73</v>
      </c>
      <c r="V4157">
        <f t="shared" si="1288"/>
        <v>2088060</v>
      </c>
      <c r="W4157" s="1" t="s">
        <v>155</v>
      </c>
      <c r="X4157" s="1" t="s">
        <v>1236</v>
      </c>
      <c r="Y4157" s="1" t="s">
        <v>156</v>
      </c>
      <c r="Z4157" s="3">
        <v>7726</v>
      </c>
      <c r="AA4157" s="4">
        <f t="shared" si="1292"/>
        <v>3951</v>
      </c>
      <c r="AB4157" s="4">
        <f t="shared" si="1308"/>
        <v>6064.0733938000003</v>
      </c>
      <c r="AC4157" s="4">
        <f t="shared" si="1309"/>
        <v>3951</v>
      </c>
      <c r="AD4157" s="4">
        <f t="shared" si="1293"/>
        <v>3951</v>
      </c>
      <c r="AE4157" s="4">
        <v>3951</v>
      </c>
      <c r="AF4157" s="4">
        <v>3951</v>
      </c>
      <c r="AG4157" s="4">
        <f t="shared" ref="AG4157:AG4168" si="1310">AE4157</f>
        <v>3951</v>
      </c>
      <c r="AI4157" t="e">
        <f t="shared" si="1289"/>
        <v>#N/A</v>
      </c>
      <c r="AJ4157">
        <v>6147.18</v>
      </c>
      <c r="AK4157" s="2">
        <v>6147.18</v>
      </c>
      <c r="AL4157" s="2">
        <f t="shared" ref="AL4157:AL4168" si="1311">AJ4157</f>
        <v>6147.18</v>
      </c>
      <c r="AM4157" s="4"/>
      <c r="AN4157" t="e">
        <f>VLOOKUP([1]!Tabelle13[[#This Row],[Vlookup this ID for freight costs]],$AL$2:$AL$6811,2,FALSE)</f>
        <v>#REF!</v>
      </c>
      <c r="AP4157">
        <v>204.83</v>
      </c>
      <c r="AQ4157">
        <v>204.83</v>
      </c>
      <c r="AR4157" s="4">
        <v>12</v>
      </c>
      <c r="AS4157" s="4">
        <v>8</v>
      </c>
      <c r="AT4157" s="4">
        <v>2010</v>
      </c>
      <c r="AU4157" s="4">
        <v>17</v>
      </c>
      <c r="AV4157" s="4">
        <v>8</v>
      </c>
      <c r="AW4157" s="4">
        <v>2010</v>
      </c>
      <c r="AX4157" t="str">
        <f t="shared" si="1290"/>
        <v>Delay</v>
      </c>
      <c r="AY4157">
        <f t="shared" si="1291"/>
        <v>5</v>
      </c>
    </row>
    <row r="4158" spans="1:51" x14ac:dyDescent="0.2">
      <c r="A4158" s="3">
        <v>83401</v>
      </c>
      <c r="B4158" s="1" t="s">
        <v>463</v>
      </c>
      <c r="C4158" s="1" t="s">
        <v>73</v>
      </c>
      <c r="D4158" s="1" t="s">
        <v>130</v>
      </c>
      <c r="E4158" s="1" t="s">
        <v>101</v>
      </c>
      <c r="F4158" s="1" t="s">
        <v>101</v>
      </c>
      <c r="G4158" s="13" t="s">
        <v>214</v>
      </c>
      <c r="H4158" s="12">
        <v>40267</v>
      </c>
      <c r="I4158" s="12" t="s">
        <v>1436</v>
      </c>
      <c r="J4158" s="12">
        <v>40249</v>
      </c>
      <c r="K4158" s="4">
        <v>2240</v>
      </c>
      <c r="L4158" s="1" t="s">
        <v>146</v>
      </c>
      <c r="M4158" s="1" t="s">
        <v>132</v>
      </c>
      <c r="N4158" s="1" t="s">
        <v>196</v>
      </c>
      <c r="O4158" s="1" t="s">
        <v>93</v>
      </c>
      <c r="P4158">
        <v>60</v>
      </c>
      <c r="Q4158">
        <v>36100</v>
      </c>
      <c r="R4158">
        <v>220571</v>
      </c>
      <c r="S4158">
        <v>6.11</v>
      </c>
      <c r="T4158">
        <v>0.1</v>
      </c>
      <c r="U4158">
        <f t="shared" si="1287"/>
        <v>220571</v>
      </c>
      <c r="V4158">
        <f t="shared" si="1288"/>
        <v>2166000</v>
      </c>
      <c r="W4158" s="1" t="s">
        <v>204</v>
      </c>
      <c r="X4158" s="1" t="s">
        <v>1236</v>
      </c>
      <c r="Y4158" s="1" t="s">
        <v>205</v>
      </c>
      <c r="Z4158" s="3">
        <v>15015</v>
      </c>
      <c r="AA4158" s="4">
        <f t="shared" si="1292"/>
        <v>3955</v>
      </c>
      <c r="AB4158" s="4">
        <f t="shared" si="1308"/>
        <v>6206.6357860000007</v>
      </c>
      <c r="AC4158" s="4">
        <f t="shared" si="1309"/>
        <v>3955</v>
      </c>
      <c r="AD4158" s="4">
        <f t="shared" si="1293"/>
        <v>3955</v>
      </c>
      <c r="AE4158" s="4">
        <v>3955</v>
      </c>
      <c r="AF4158" s="4">
        <v>3955</v>
      </c>
      <c r="AG4158" s="4">
        <f t="shared" si="1310"/>
        <v>3955</v>
      </c>
      <c r="AI4158" t="e">
        <f t="shared" si="1289"/>
        <v>#N/A</v>
      </c>
      <c r="AJ4158">
        <v>13208.56</v>
      </c>
      <c r="AK4158" s="2">
        <v>13208.56</v>
      </c>
      <c r="AL4158" s="2">
        <f t="shared" si="1311"/>
        <v>13208.56</v>
      </c>
      <c r="AM4158" s="4"/>
      <c r="AN4158" t="e">
        <f>VLOOKUP([1]!Tabelle13[[#This Row],[Vlookup this ID for freight costs]],$AL$2:$AL$6811,2,FALSE)</f>
        <v>#REF!</v>
      </c>
      <c r="AP4158">
        <v>475.55</v>
      </c>
      <c r="AQ4158">
        <v>475.55</v>
      </c>
      <c r="AR4158" s="4">
        <v>30</v>
      </c>
      <c r="AS4158" s="4">
        <v>4</v>
      </c>
      <c r="AT4158" s="4">
        <v>2010</v>
      </c>
      <c r="AU4158" s="4">
        <v>12</v>
      </c>
      <c r="AV4158" s="4">
        <v>4</v>
      </c>
      <c r="AW4158" s="4">
        <v>2010</v>
      </c>
      <c r="AX4158" t="str">
        <f t="shared" si="1290"/>
        <v>No Delay</v>
      </c>
      <c r="AY4158">
        <f t="shared" si="1291"/>
        <v>0</v>
      </c>
    </row>
    <row r="4159" spans="1:51" x14ac:dyDescent="0.2">
      <c r="A4159" s="3">
        <v>22373</v>
      </c>
      <c r="B4159" s="1" t="s">
        <v>50</v>
      </c>
      <c r="C4159" s="1" t="s">
        <v>51</v>
      </c>
      <c r="D4159" s="1" t="s">
        <v>52</v>
      </c>
      <c r="E4159" s="1" t="s">
        <v>53</v>
      </c>
      <c r="F4159" s="1" t="s">
        <v>53</v>
      </c>
      <c r="G4159" s="13" t="s">
        <v>2274</v>
      </c>
      <c r="H4159" s="12">
        <v>41499</v>
      </c>
      <c r="I4159" s="12" t="s">
        <v>2274</v>
      </c>
      <c r="J4159" s="12">
        <v>41499</v>
      </c>
      <c r="K4159" s="4">
        <v>4868</v>
      </c>
      <c r="L4159" s="1" t="s">
        <v>146</v>
      </c>
      <c r="M4159" s="1" t="s">
        <v>1775</v>
      </c>
      <c r="N4159" s="1" t="s">
        <v>178</v>
      </c>
      <c r="O4159" s="1" t="s">
        <v>93</v>
      </c>
      <c r="P4159">
        <v>60</v>
      </c>
      <c r="Q4159">
        <v>67098</v>
      </c>
      <c r="R4159">
        <v>369039</v>
      </c>
      <c r="S4159">
        <v>5.5</v>
      </c>
      <c r="T4159">
        <v>0.09</v>
      </c>
      <c r="U4159">
        <f t="shared" si="1287"/>
        <v>369039</v>
      </c>
      <c r="V4159">
        <f t="shared" si="1288"/>
        <v>4025880</v>
      </c>
      <c r="W4159" s="1" t="s">
        <v>179</v>
      </c>
      <c r="X4159" s="1" t="s">
        <v>1236</v>
      </c>
      <c r="Y4159" s="1" t="s">
        <v>156</v>
      </c>
      <c r="Z4159" s="3">
        <v>6318</v>
      </c>
      <c r="AA4159" s="4">
        <f t="shared" si="1292"/>
        <v>3957</v>
      </c>
      <c r="AB4159" s="4">
        <f t="shared" si="1308"/>
        <v>9608.5980904000007</v>
      </c>
      <c r="AC4159" s="4">
        <f t="shared" si="1309"/>
        <v>3957</v>
      </c>
      <c r="AD4159" s="4">
        <f t="shared" si="1293"/>
        <v>3957</v>
      </c>
      <c r="AE4159" s="4">
        <v>3957</v>
      </c>
      <c r="AF4159" s="4">
        <v>3957</v>
      </c>
      <c r="AG4159" s="4">
        <f t="shared" si="1310"/>
        <v>3957</v>
      </c>
      <c r="AI4159" t="e">
        <f t="shared" si="1289"/>
        <v>#N/A</v>
      </c>
      <c r="AJ4159">
        <v>18263.45</v>
      </c>
      <c r="AK4159" s="2">
        <v>18263.45</v>
      </c>
      <c r="AL4159" s="2">
        <f t="shared" si="1311"/>
        <v>18263.45</v>
      </c>
      <c r="AM4159" s="4"/>
      <c r="AN4159" t="e">
        <f>VLOOKUP([1]!Tabelle13[[#This Row],[Vlookup this ID for freight costs]],$AL$2:$AL$6811,2,FALSE)</f>
        <v>#REF!</v>
      </c>
      <c r="AP4159">
        <v>456.5</v>
      </c>
      <c r="AQ4159">
        <v>456.5</v>
      </c>
      <c r="AR4159" s="4">
        <v>13</v>
      </c>
      <c r="AS4159" s="4">
        <v>8</v>
      </c>
      <c r="AT4159" s="4">
        <v>2013</v>
      </c>
      <c r="AU4159" s="4">
        <v>13</v>
      </c>
      <c r="AV4159" s="4">
        <v>8</v>
      </c>
      <c r="AW4159" s="4">
        <v>2013</v>
      </c>
      <c r="AX4159" t="str">
        <f t="shared" si="1290"/>
        <v>No Delay</v>
      </c>
      <c r="AY4159">
        <f t="shared" si="1291"/>
        <v>0</v>
      </c>
    </row>
    <row r="4160" spans="1:51" x14ac:dyDescent="0.2">
      <c r="A4160" s="3">
        <v>83867</v>
      </c>
      <c r="B4160" s="1" t="s">
        <v>175</v>
      </c>
      <c r="C4160" s="1" t="s">
        <v>165</v>
      </c>
      <c r="D4160" s="1" t="s">
        <v>130</v>
      </c>
      <c r="E4160" s="1" t="s">
        <v>101</v>
      </c>
      <c r="F4160" s="1" t="s">
        <v>101</v>
      </c>
      <c r="G4160" s="13" t="s">
        <v>1280</v>
      </c>
      <c r="H4160" s="12">
        <v>42051</v>
      </c>
      <c r="I4160" s="12" t="s">
        <v>597</v>
      </c>
      <c r="J4160" s="12">
        <v>42038</v>
      </c>
      <c r="K4160" s="4">
        <v>6264</v>
      </c>
      <c r="L4160" s="1" t="s">
        <v>146</v>
      </c>
      <c r="M4160" s="1" t="s">
        <v>132</v>
      </c>
      <c r="N4160" s="1" t="s">
        <v>167</v>
      </c>
      <c r="O4160" s="1" t="s">
        <v>93</v>
      </c>
      <c r="P4160">
        <v>30</v>
      </c>
      <c r="Q4160">
        <v>37500</v>
      </c>
      <c r="R4160">
        <v>120375</v>
      </c>
      <c r="S4160">
        <v>3.21</v>
      </c>
      <c r="T4160">
        <v>0.11</v>
      </c>
      <c r="U4160">
        <f t="shared" si="1287"/>
        <v>120375</v>
      </c>
      <c r="V4160">
        <f t="shared" si="1288"/>
        <v>1125000</v>
      </c>
      <c r="W4160" s="1" t="s">
        <v>204</v>
      </c>
      <c r="X4160" s="1" t="s">
        <v>1236</v>
      </c>
      <c r="Y4160" s="1" t="s">
        <v>205</v>
      </c>
      <c r="Z4160" s="3">
        <v>11459</v>
      </c>
      <c r="AA4160" s="4">
        <f t="shared" si="1292"/>
        <v>3961</v>
      </c>
      <c r="AB4160" s="4">
        <f t="shared" si="1308"/>
        <v>6360.282706</v>
      </c>
      <c r="AC4160" s="4">
        <f t="shared" si="1309"/>
        <v>3961</v>
      </c>
      <c r="AD4160" s="4">
        <f t="shared" si="1293"/>
        <v>3961</v>
      </c>
      <c r="AE4160" s="4">
        <v>3961</v>
      </c>
      <c r="AF4160" s="4">
        <v>3961</v>
      </c>
      <c r="AG4160" s="4">
        <f t="shared" si="1310"/>
        <v>3961</v>
      </c>
      <c r="AI4160" t="e">
        <f t="shared" si="1289"/>
        <v>#N/A</v>
      </c>
      <c r="AJ4160">
        <v>3562.44</v>
      </c>
      <c r="AK4160" s="2">
        <v>3562.44</v>
      </c>
      <c r="AL4160" s="2">
        <f t="shared" si="1311"/>
        <v>3562.44</v>
      </c>
      <c r="AM4160" s="4"/>
      <c r="AN4160" t="e">
        <f>VLOOKUP([1]!Tabelle13[[#This Row],[Vlookup this ID for freight costs]],$AL$2:$AL$6811,2,FALSE)</f>
        <v>#REF!</v>
      </c>
      <c r="AP4160">
        <v>123.75</v>
      </c>
      <c r="AQ4160">
        <v>123.75</v>
      </c>
      <c r="AR4160" s="4">
        <v>16</v>
      </c>
      <c r="AS4160" s="4">
        <v>2</v>
      </c>
      <c r="AT4160" s="4">
        <v>2015</v>
      </c>
      <c r="AU4160" s="4">
        <v>3</v>
      </c>
      <c r="AV4160" s="4">
        <v>2</v>
      </c>
      <c r="AW4160" s="4">
        <v>2015</v>
      </c>
      <c r="AX4160" t="str">
        <f t="shared" si="1290"/>
        <v>No Delay</v>
      </c>
      <c r="AY4160">
        <f t="shared" si="1291"/>
        <v>0</v>
      </c>
    </row>
    <row r="4161" spans="1:51" x14ac:dyDescent="0.2">
      <c r="A4161" s="3">
        <v>75422</v>
      </c>
      <c r="B4161" s="1" t="s">
        <v>172</v>
      </c>
      <c r="C4161" s="1" t="s">
        <v>114</v>
      </c>
      <c r="D4161" s="1" t="s">
        <v>52</v>
      </c>
      <c r="E4161" s="1" t="s">
        <v>53</v>
      </c>
      <c r="F4161" s="1" t="s">
        <v>53</v>
      </c>
      <c r="G4161" s="13" t="s">
        <v>1715</v>
      </c>
      <c r="H4161" s="12">
        <v>41840</v>
      </c>
      <c r="I4161" s="12" t="s">
        <v>1319</v>
      </c>
      <c r="J4161" s="12">
        <v>41857</v>
      </c>
      <c r="K4161" s="4">
        <v>5730</v>
      </c>
      <c r="L4161" s="1" t="s">
        <v>146</v>
      </c>
      <c r="M4161" s="1" t="s">
        <v>170</v>
      </c>
      <c r="N4161" s="1" t="s">
        <v>265</v>
      </c>
      <c r="O4161" s="1" t="s">
        <v>93</v>
      </c>
      <c r="P4161">
        <v>60</v>
      </c>
      <c r="Q4161">
        <v>38939</v>
      </c>
      <c r="R4161">
        <v>87612.75</v>
      </c>
      <c r="S4161">
        <v>2.25</v>
      </c>
      <c r="T4161">
        <v>0.04</v>
      </c>
      <c r="U4161">
        <f t="shared" si="1287"/>
        <v>87612.75</v>
      </c>
      <c r="V4161">
        <f t="shared" si="1288"/>
        <v>2336340</v>
      </c>
      <c r="W4161" s="1" t="s">
        <v>155</v>
      </c>
      <c r="X4161" s="1" t="s">
        <v>1236</v>
      </c>
      <c r="Y4161" s="1" t="s">
        <v>156</v>
      </c>
      <c r="Z4161" s="3">
        <v>6648</v>
      </c>
      <c r="AA4161" s="4">
        <f t="shared" si="1292"/>
        <v>3962</v>
      </c>
      <c r="AB4161" s="4">
        <f t="shared" si="1308"/>
        <v>6518.2097902000005</v>
      </c>
      <c r="AC4161" s="4">
        <f t="shared" si="1309"/>
        <v>3962</v>
      </c>
      <c r="AD4161" s="4">
        <f t="shared" si="1293"/>
        <v>3962</v>
      </c>
      <c r="AE4161" s="4">
        <v>3962</v>
      </c>
      <c r="AF4161" s="4">
        <v>3962</v>
      </c>
      <c r="AG4161" s="4">
        <f t="shared" si="1310"/>
        <v>3962</v>
      </c>
      <c r="AI4161" t="e">
        <f t="shared" si="1289"/>
        <v>#N/A</v>
      </c>
      <c r="AJ4161">
        <v>20233.34</v>
      </c>
      <c r="AK4161" s="2">
        <v>20233.34</v>
      </c>
      <c r="AL4161" s="2">
        <f t="shared" si="1311"/>
        <v>20233.34</v>
      </c>
      <c r="AM4161" s="4"/>
      <c r="AN4161" t="e">
        <f>VLOOKUP([1]!Tabelle13[[#This Row],[Vlookup this ID for freight costs]],$AL$2:$AL$6811,2,FALSE)</f>
        <v>#REF!</v>
      </c>
      <c r="AP4161">
        <v>90.07</v>
      </c>
      <c r="AQ4161">
        <v>90.07</v>
      </c>
      <c r="AR4161" s="4">
        <v>20</v>
      </c>
      <c r="AS4161" s="4">
        <v>7</v>
      </c>
      <c r="AT4161" s="4">
        <v>2014</v>
      </c>
      <c r="AU4161" s="4">
        <v>6</v>
      </c>
      <c r="AV4161" s="4">
        <v>8</v>
      </c>
      <c r="AW4161" s="4">
        <v>2014</v>
      </c>
      <c r="AX4161" t="str">
        <f t="shared" si="1290"/>
        <v>Delay</v>
      </c>
      <c r="AY4161">
        <f t="shared" si="1291"/>
        <v>17</v>
      </c>
    </row>
    <row r="4162" spans="1:51" x14ac:dyDescent="0.2">
      <c r="A4162" s="3">
        <v>81050</v>
      </c>
      <c r="B4162" s="1" t="s">
        <v>175</v>
      </c>
      <c r="C4162" s="1" t="s">
        <v>165</v>
      </c>
      <c r="D4162" s="1" t="s">
        <v>52</v>
      </c>
      <c r="E4162" s="1" t="s">
        <v>253</v>
      </c>
      <c r="F4162" s="1" t="s">
        <v>253</v>
      </c>
      <c r="G4162" s="13" t="s">
        <v>1103</v>
      </c>
      <c r="H4162" s="12">
        <v>41585</v>
      </c>
      <c r="I4162" s="12" t="s">
        <v>1084</v>
      </c>
      <c r="J4162" s="12">
        <v>41591</v>
      </c>
      <c r="K4162" s="4">
        <v>5030</v>
      </c>
      <c r="L4162" s="1" t="s">
        <v>146</v>
      </c>
      <c r="M4162" s="1" t="s">
        <v>1210</v>
      </c>
      <c r="N4162" s="1" t="s">
        <v>167</v>
      </c>
      <c r="O4162" s="1" t="s">
        <v>93</v>
      </c>
      <c r="P4162">
        <v>30</v>
      </c>
      <c r="Q4162">
        <v>63652</v>
      </c>
      <c r="R4162">
        <v>203049.88</v>
      </c>
      <c r="S4162">
        <v>3.19</v>
      </c>
      <c r="T4162">
        <v>0.11</v>
      </c>
      <c r="U4162">
        <f t="shared" ref="U4162:U4225" si="1312">S4162*Q4162</f>
        <v>203049.88</v>
      </c>
      <c r="V4162">
        <f t="shared" ref="V4162:V4225" si="1313">Q4162*P4162</f>
        <v>1909560</v>
      </c>
      <c r="W4162" s="1" t="s">
        <v>197</v>
      </c>
      <c r="X4162" s="1" t="s">
        <v>1236</v>
      </c>
      <c r="Y4162" s="1" t="s">
        <v>3082</v>
      </c>
      <c r="Z4162" s="3">
        <v>10265</v>
      </c>
      <c r="AA4162" s="4">
        <f t="shared" si="1292"/>
        <v>3963</v>
      </c>
      <c r="AB4162" s="4">
        <f t="shared" si="1308"/>
        <v>9230.4071715999999</v>
      </c>
      <c r="AC4162" s="4">
        <f t="shared" si="1309"/>
        <v>3963</v>
      </c>
      <c r="AD4162" s="4">
        <f t="shared" si="1293"/>
        <v>3938.5</v>
      </c>
      <c r="AE4162" s="4">
        <v>3963</v>
      </c>
      <c r="AF4162" s="4">
        <v>3963</v>
      </c>
      <c r="AG4162" s="4">
        <f t="shared" si="1310"/>
        <v>3963</v>
      </c>
      <c r="AI4162" t="e">
        <f t="shared" ref="AI4162:AI4225" si="1314">INDEX($AE$2:$AE$6811,MATCH(AH4162,$A$2:$A$6811,0))</f>
        <v>#N/A</v>
      </c>
      <c r="AJ4162">
        <v>12961.76</v>
      </c>
      <c r="AK4162" s="2">
        <v>12961.76</v>
      </c>
      <c r="AL4162" s="2">
        <f t="shared" si="1311"/>
        <v>12961.76</v>
      </c>
      <c r="AM4162" s="4"/>
      <c r="AN4162" t="e">
        <f>VLOOKUP([1]!Tabelle13[[#This Row],[Vlookup this ID for freight costs]],$AL$2:$AL$6811,2,FALSE)</f>
        <v>#REF!</v>
      </c>
      <c r="AP4162">
        <v>251.17</v>
      </c>
      <c r="AQ4162">
        <v>251.17</v>
      </c>
      <c r="AR4162" s="4">
        <v>7</v>
      </c>
      <c r="AS4162" s="4">
        <v>11</v>
      </c>
      <c r="AT4162" s="4">
        <v>2013</v>
      </c>
      <c r="AU4162" s="4">
        <v>13</v>
      </c>
      <c r="AV4162" s="4">
        <v>11</v>
      </c>
      <c r="AW4162" s="4">
        <v>2013</v>
      </c>
      <c r="AX4162" t="str">
        <f t="shared" ref="AX4162:AX4225" si="1315">IF(DATE(AW4162,AV4162,AU4162)&lt;=DATE(AT4162,AS4162,AR4162),"No Delay","Delay")</f>
        <v>Delay</v>
      </c>
      <c r="AY4162">
        <f t="shared" ref="AY4162:AY4225" si="1316">IF(_xlfn.DAYS(J4162,H4162)&gt;0, _xlfn.DAYS(J4162,H4162),0)</f>
        <v>6</v>
      </c>
    </row>
    <row r="4163" spans="1:51" x14ac:dyDescent="0.2">
      <c r="A4163" s="3">
        <v>12716</v>
      </c>
      <c r="B4163" s="1" t="s">
        <v>119</v>
      </c>
      <c r="C4163" s="1" t="s">
        <v>114</v>
      </c>
      <c r="D4163" s="1" t="s">
        <v>130</v>
      </c>
      <c r="E4163" s="1"/>
      <c r="F4163" s="1" t="s">
        <v>107</v>
      </c>
      <c r="G4163" s="13" t="s">
        <v>2275</v>
      </c>
      <c r="H4163" s="12">
        <v>39398</v>
      </c>
      <c r="I4163" s="12" t="s">
        <v>2275</v>
      </c>
      <c r="J4163" s="12">
        <v>39398</v>
      </c>
      <c r="K4163" s="4">
        <v>469</v>
      </c>
      <c r="L4163" s="1" t="s">
        <v>146</v>
      </c>
      <c r="M4163" s="1" t="s">
        <v>132</v>
      </c>
      <c r="N4163" s="1" t="s">
        <v>527</v>
      </c>
      <c r="O4163" s="1" t="s">
        <v>93</v>
      </c>
      <c r="P4163">
        <v>240</v>
      </c>
      <c r="Q4163">
        <v>10996</v>
      </c>
      <c r="R4163">
        <v>68175.199999999997</v>
      </c>
      <c r="S4163">
        <v>6.2</v>
      </c>
      <c r="T4163">
        <v>0.03</v>
      </c>
      <c r="U4163">
        <f t="shared" si="1312"/>
        <v>68175.199999999997</v>
      </c>
      <c r="V4163">
        <f t="shared" si="1313"/>
        <v>2639040</v>
      </c>
      <c r="W4163" s="1" t="s">
        <v>155</v>
      </c>
      <c r="X4163" s="1" t="s">
        <v>1236</v>
      </c>
      <c r="Y4163" s="1" t="s">
        <v>156</v>
      </c>
      <c r="Z4163" s="3">
        <v>6648</v>
      </c>
      <c r="AA4163" s="4">
        <f t="shared" ref="AA4163:AA4226" si="1317">AF4163</f>
        <v>3967</v>
      </c>
      <c r="AB4163" s="4">
        <f t="shared" si="1308"/>
        <v>3451.5270148</v>
      </c>
      <c r="AC4163" s="4">
        <f t="shared" si="1309"/>
        <v>3967</v>
      </c>
      <c r="AD4163" s="4">
        <f t="shared" si="1293"/>
        <v>3967</v>
      </c>
      <c r="AE4163" s="4">
        <v>3967</v>
      </c>
      <c r="AF4163" s="4">
        <v>3967</v>
      </c>
      <c r="AG4163" s="4">
        <f t="shared" si="1310"/>
        <v>3967</v>
      </c>
      <c r="AI4163" t="e">
        <f t="shared" si="1314"/>
        <v>#N/A</v>
      </c>
      <c r="AJ4163">
        <v>13094.92</v>
      </c>
      <c r="AK4163" s="2">
        <v>13094.92</v>
      </c>
      <c r="AL4163" s="2">
        <f t="shared" si="1311"/>
        <v>13094.92</v>
      </c>
      <c r="AM4163" s="4"/>
      <c r="AN4163" t="e">
        <f>VLOOKUP([1]!Tabelle13[[#This Row],[Vlookup this ID for freight costs]],$AL$2:$AL$6811,2,FALSE)</f>
        <v>#REF!</v>
      </c>
      <c r="AP4163">
        <v>109.08</v>
      </c>
      <c r="AQ4163">
        <v>109.08</v>
      </c>
      <c r="AR4163" s="4">
        <v>12</v>
      </c>
      <c r="AS4163" s="4">
        <v>11</v>
      </c>
      <c r="AT4163" s="4">
        <v>2007</v>
      </c>
      <c r="AU4163" s="4">
        <v>12</v>
      </c>
      <c r="AV4163" s="4">
        <v>11</v>
      </c>
      <c r="AW4163" s="4">
        <v>2007</v>
      </c>
      <c r="AX4163" t="str">
        <f t="shared" si="1315"/>
        <v>No Delay</v>
      </c>
      <c r="AY4163">
        <f t="shared" si="1316"/>
        <v>0</v>
      </c>
    </row>
    <row r="4164" spans="1:51" x14ac:dyDescent="0.2">
      <c r="A4164" s="3">
        <v>58111</v>
      </c>
      <c r="B4164" s="1" t="s">
        <v>168</v>
      </c>
      <c r="C4164" s="1" t="s">
        <v>150</v>
      </c>
      <c r="D4164" s="1" t="s">
        <v>100</v>
      </c>
      <c r="E4164" s="1" t="s">
        <v>253</v>
      </c>
      <c r="F4164" s="1" t="s">
        <v>253</v>
      </c>
      <c r="G4164" s="13" t="s">
        <v>2246</v>
      </c>
      <c r="H4164" s="12">
        <v>40549</v>
      </c>
      <c r="I4164" s="12" t="s">
        <v>2246</v>
      </c>
      <c r="J4164" s="12">
        <v>40549</v>
      </c>
      <c r="K4164" s="4">
        <v>2954</v>
      </c>
      <c r="L4164" s="1" t="s">
        <v>146</v>
      </c>
      <c r="M4164" s="1" t="s">
        <v>170</v>
      </c>
      <c r="N4164" s="1" t="s">
        <v>1032</v>
      </c>
      <c r="O4164" s="1" t="s">
        <v>93</v>
      </c>
      <c r="P4164">
        <v>240</v>
      </c>
      <c r="Q4164">
        <v>10702</v>
      </c>
      <c r="R4164">
        <v>22688.240000000002</v>
      </c>
      <c r="S4164">
        <v>2.12</v>
      </c>
      <c r="T4164">
        <v>0.01</v>
      </c>
      <c r="U4164">
        <f t="shared" si="1312"/>
        <v>22688.240000000002</v>
      </c>
      <c r="V4164">
        <f t="shared" si="1313"/>
        <v>2568480</v>
      </c>
      <c r="W4164" s="1" t="s">
        <v>155</v>
      </c>
      <c r="X4164" s="1" t="s">
        <v>1236</v>
      </c>
      <c r="Y4164" s="1" t="s">
        <v>156</v>
      </c>
      <c r="Z4164" s="3">
        <v>8107</v>
      </c>
      <c r="AA4164" s="4">
        <f t="shared" si="1317"/>
        <v>3967</v>
      </c>
      <c r="AB4164" s="4">
        <f t="shared" si="1308"/>
        <v>3419.2611615999999</v>
      </c>
      <c r="AC4164" s="4">
        <f t="shared" si="1309"/>
        <v>3967</v>
      </c>
      <c r="AD4164" s="4">
        <f t="shared" ref="AD4164:AD4227" si="1318">AVERAGEIFS($AA$2:$AA$6811,$L$2:$L$6811,L4164,$V$2:$V$6811,"&gt;="&amp;(V4164-100), $V$2:$V$6811,"&lt;="&amp;(V4164+100),$AA$2:$AA$6811,"&gt;"&amp;1)</f>
        <v>3967</v>
      </c>
      <c r="AE4164" s="4">
        <v>3967</v>
      </c>
      <c r="AF4164" s="4">
        <v>3967</v>
      </c>
      <c r="AG4164" s="4">
        <f t="shared" si="1310"/>
        <v>3967</v>
      </c>
      <c r="AI4164" t="e">
        <f t="shared" si="1314"/>
        <v>#N/A</v>
      </c>
      <c r="AJ4164">
        <v>8169.7</v>
      </c>
      <c r="AK4164" s="2">
        <v>8169.7</v>
      </c>
      <c r="AL4164" s="2">
        <f t="shared" si="1311"/>
        <v>8169.7</v>
      </c>
      <c r="AM4164" s="4"/>
      <c r="AN4164" t="e">
        <f>VLOOKUP([1]!Tabelle13[[#This Row],[Vlookup this ID for freight costs]],$AL$2:$AL$6811,2,FALSE)</f>
        <v>#REF!</v>
      </c>
      <c r="AP4164">
        <v>48.92</v>
      </c>
      <c r="AQ4164">
        <v>48.92</v>
      </c>
      <c r="AR4164" s="4">
        <v>6</v>
      </c>
      <c r="AS4164" s="4">
        <v>1</v>
      </c>
      <c r="AT4164" s="4">
        <v>2011</v>
      </c>
      <c r="AU4164" s="4">
        <v>6</v>
      </c>
      <c r="AV4164" s="4">
        <v>1</v>
      </c>
      <c r="AW4164" s="4">
        <v>2011</v>
      </c>
      <c r="AX4164" t="str">
        <f t="shared" si="1315"/>
        <v>No Delay</v>
      </c>
      <c r="AY4164">
        <f t="shared" si="1316"/>
        <v>0</v>
      </c>
    </row>
    <row r="4165" spans="1:51" x14ac:dyDescent="0.2">
      <c r="A4165" s="3">
        <v>47473</v>
      </c>
      <c r="B4165" s="1" t="s">
        <v>368</v>
      </c>
      <c r="C4165" s="1" t="s">
        <v>73</v>
      </c>
      <c r="D4165" s="1" t="s">
        <v>266</v>
      </c>
      <c r="E4165" s="1" t="s">
        <v>53</v>
      </c>
      <c r="F4165" s="1" t="s">
        <v>53</v>
      </c>
      <c r="G4165" s="13" t="s">
        <v>2276</v>
      </c>
      <c r="H4165" s="12">
        <v>42236</v>
      </c>
      <c r="I4165" s="12" t="s">
        <v>2277</v>
      </c>
      <c r="J4165" s="12">
        <v>42237</v>
      </c>
      <c r="K4165" s="4">
        <v>6740</v>
      </c>
      <c r="L4165" s="1" t="s">
        <v>146</v>
      </c>
      <c r="M4165" s="1" t="s">
        <v>423</v>
      </c>
      <c r="N4165" s="1" t="s">
        <v>550</v>
      </c>
      <c r="O4165" s="1" t="s">
        <v>551</v>
      </c>
      <c r="P4165">
        <v>300</v>
      </c>
      <c r="Q4165">
        <v>4497</v>
      </c>
      <c r="R4165">
        <v>138597.54</v>
      </c>
      <c r="S4165">
        <v>30.82</v>
      </c>
      <c r="T4165">
        <v>0.1</v>
      </c>
      <c r="U4165">
        <f t="shared" si="1312"/>
        <v>138597.54</v>
      </c>
      <c r="V4165">
        <f t="shared" si="1313"/>
        <v>1349100</v>
      </c>
      <c r="W4165" s="1" t="s">
        <v>552</v>
      </c>
      <c r="X4165" s="1" t="s">
        <v>361</v>
      </c>
      <c r="Y4165" s="1" t="s">
        <v>361</v>
      </c>
      <c r="Z4165" s="3">
        <v>8447</v>
      </c>
      <c r="AA4165" s="4">
        <f t="shared" si="1317"/>
        <v>3968</v>
      </c>
      <c r="AB4165" s="4">
        <f t="shared" si="1308"/>
        <v>2738.2760625999999</v>
      </c>
      <c r="AC4165" s="4">
        <f t="shared" si="1309"/>
        <v>3968</v>
      </c>
      <c r="AD4165" s="4">
        <f t="shared" si="1318"/>
        <v>3968</v>
      </c>
      <c r="AE4165" s="4">
        <v>3968</v>
      </c>
      <c r="AF4165" s="4">
        <v>3968</v>
      </c>
      <c r="AG4165" s="4">
        <f t="shared" si="1310"/>
        <v>3968</v>
      </c>
      <c r="AI4165" t="e">
        <f t="shared" si="1314"/>
        <v>#N/A</v>
      </c>
      <c r="AJ4165" t="s">
        <v>81</v>
      </c>
      <c r="AK4165" s="2"/>
      <c r="AL4165" s="2" t="str">
        <f t="shared" si="1311"/>
        <v>Freight Included in Commodity Cost</v>
      </c>
      <c r="AM4165" s="4"/>
      <c r="AN4165" t="e">
        <f>VLOOKUP([1]!Tabelle13[[#This Row],[Vlookup this ID for freight costs]],$AL$2:$AL$6811,2,FALSE)</f>
        <v>#REF!</v>
      </c>
      <c r="AP4165">
        <v>163.13</v>
      </c>
      <c r="AQ4165">
        <v>163.13</v>
      </c>
      <c r="AR4165" s="4">
        <v>20</v>
      </c>
      <c r="AS4165" s="4">
        <v>8</v>
      </c>
      <c r="AT4165" s="4">
        <v>2015</v>
      </c>
      <c r="AU4165" s="4">
        <v>21</v>
      </c>
      <c r="AV4165" s="4">
        <v>8</v>
      </c>
      <c r="AW4165" s="4">
        <v>2015</v>
      </c>
      <c r="AX4165" t="str">
        <f t="shared" si="1315"/>
        <v>Delay</v>
      </c>
      <c r="AY4165">
        <f t="shared" si="1316"/>
        <v>1</v>
      </c>
    </row>
    <row r="4166" spans="1:51" x14ac:dyDescent="0.2">
      <c r="A4166" s="3">
        <v>59080</v>
      </c>
      <c r="B4166" s="1" t="s">
        <v>172</v>
      </c>
      <c r="C4166" s="1" t="s">
        <v>114</v>
      </c>
      <c r="D4166" s="1" t="s">
        <v>52</v>
      </c>
      <c r="E4166" s="1" t="s">
        <v>53</v>
      </c>
      <c r="F4166" s="1" t="s">
        <v>53</v>
      </c>
      <c r="G4166" s="13" t="s">
        <v>1715</v>
      </c>
      <c r="H4166" s="12">
        <v>41840</v>
      </c>
      <c r="I4166" s="12" t="s">
        <v>1716</v>
      </c>
      <c r="J4166" s="12">
        <v>41852</v>
      </c>
      <c r="K4166" s="4">
        <v>5695</v>
      </c>
      <c r="L4166" s="1" t="s">
        <v>146</v>
      </c>
      <c r="M4166" s="1" t="s">
        <v>170</v>
      </c>
      <c r="N4166" s="1" t="s">
        <v>265</v>
      </c>
      <c r="O4166" s="1" t="s">
        <v>93</v>
      </c>
      <c r="P4166">
        <v>60</v>
      </c>
      <c r="Q4166">
        <v>39132</v>
      </c>
      <c r="R4166">
        <v>88047</v>
      </c>
      <c r="S4166">
        <v>2.25</v>
      </c>
      <c r="T4166">
        <v>0.04</v>
      </c>
      <c r="U4166">
        <f t="shared" si="1312"/>
        <v>88047</v>
      </c>
      <c r="V4166">
        <f t="shared" si="1313"/>
        <v>2347920</v>
      </c>
      <c r="W4166" s="1" t="s">
        <v>155</v>
      </c>
      <c r="X4166" s="1" t="s">
        <v>1236</v>
      </c>
      <c r="Y4166" s="1" t="s">
        <v>156</v>
      </c>
      <c r="Z4166" s="3">
        <v>6648</v>
      </c>
      <c r="AA4166" s="4">
        <f t="shared" si="1317"/>
        <v>3978</v>
      </c>
      <c r="AB4166" s="4">
        <f t="shared" si="1308"/>
        <v>6539.3911155999995</v>
      </c>
      <c r="AC4166" s="4">
        <f t="shared" si="1309"/>
        <v>3978</v>
      </c>
      <c r="AD4166" s="4">
        <f t="shared" si="1318"/>
        <v>3202</v>
      </c>
      <c r="AE4166" s="4">
        <v>3978</v>
      </c>
      <c r="AF4166" s="4">
        <v>3978</v>
      </c>
      <c r="AG4166" s="4">
        <f t="shared" si="1310"/>
        <v>3978</v>
      </c>
      <c r="AI4166" t="e">
        <f t="shared" si="1314"/>
        <v>#N/A</v>
      </c>
      <c r="AJ4166">
        <v>20519.07</v>
      </c>
      <c r="AK4166" s="2">
        <v>20519.07</v>
      </c>
      <c r="AL4166" s="2">
        <f t="shared" si="1311"/>
        <v>20519.07</v>
      </c>
      <c r="AM4166" s="4"/>
      <c r="AN4166" t="e">
        <f>VLOOKUP([1]!Tabelle13[[#This Row],[Vlookup this ID for freight costs]],$AL$2:$AL$6811,2,FALSE)</f>
        <v>#REF!</v>
      </c>
      <c r="AP4166">
        <v>90.51</v>
      </c>
      <c r="AQ4166">
        <v>90.51</v>
      </c>
      <c r="AR4166" s="4">
        <v>20</v>
      </c>
      <c r="AS4166" s="4">
        <v>7</v>
      </c>
      <c r="AT4166" s="4">
        <v>2014</v>
      </c>
      <c r="AU4166" s="4">
        <v>1</v>
      </c>
      <c r="AV4166" s="4">
        <v>8</v>
      </c>
      <c r="AW4166" s="4">
        <v>2014</v>
      </c>
      <c r="AX4166" t="str">
        <f t="shared" si="1315"/>
        <v>Delay</v>
      </c>
      <c r="AY4166">
        <f t="shared" si="1316"/>
        <v>12</v>
      </c>
    </row>
    <row r="4167" spans="1:51" x14ac:dyDescent="0.2">
      <c r="A4167" s="3">
        <v>84280</v>
      </c>
      <c r="B4167" s="1" t="s">
        <v>175</v>
      </c>
      <c r="C4167" s="1" t="s">
        <v>165</v>
      </c>
      <c r="D4167" s="1" t="s">
        <v>130</v>
      </c>
      <c r="E4167" s="1" t="s">
        <v>101</v>
      </c>
      <c r="F4167" s="1" t="s">
        <v>101</v>
      </c>
      <c r="G4167" s="13" t="s">
        <v>1267</v>
      </c>
      <c r="H4167" s="12">
        <v>41492</v>
      </c>
      <c r="I4167" s="12" t="s">
        <v>2278</v>
      </c>
      <c r="J4167" s="12">
        <v>41508</v>
      </c>
      <c r="K4167" s="4">
        <v>4877</v>
      </c>
      <c r="L4167" s="1" t="s">
        <v>146</v>
      </c>
      <c r="M4167" s="1" t="s">
        <v>132</v>
      </c>
      <c r="N4167" s="1" t="s">
        <v>275</v>
      </c>
      <c r="O4167" s="1" t="s">
        <v>93</v>
      </c>
      <c r="P4167">
        <v>60</v>
      </c>
      <c r="Q4167">
        <v>45233</v>
      </c>
      <c r="R4167">
        <v>316631</v>
      </c>
      <c r="S4167">
        <v>7</v>
      </c>
      <c r="T4167">
        <v>0.12</v>
      </c>
      <c r="U4167">
        <f t="shared" si="1312"/>
        <v>316631</v>
      </c>
      <c r="V4167">
        <f t="shared" si="1313"/>
        <v>2713980</v>
      </c>
      <c r="W4167" s="1" t="s">
        <v>179</v>
      </c>
      <c r="X4167" s="1" t="s">
        <v>1236</v>
      </c>
      <c r="Y4167" s="1" t="s">
        <v>156</v>
      </c>
      <c r="Z4167" s="3">
        <v>11413</v>
      </c>
      <c r="AA4167" s="4">
        <f t="shared" si="1317"/>
        <v>3984</v>
      </c>
      <c r="AB4167" s="4">
        <f t="shared" si="1308"/>
        <v>7208.9624433999998</v>
      </c>
      <c r="AC4167" s="4">
        <f t="shared" si="1309"/>
        <v>3984</v>
      </c>
      <c r="AD4167" s="4">
        <f t="shared" si="1318"/>
        <v>3984</v>
      </c>
      <c r="AE4167" s="4">
        <v>3984</v>
      </c>
      <c r="AF4167" s="4">
        <v>3984</v>
      </c>
      <c r="AG4167" s="4">
        <f t="shared" si="1310"/>
        <v>3984</v>
      </c>
      <c r="AI4167" t="e">
        <f t="shared" si="1314"/>
        <v>#N/A</v>
      </c>
      <c r="AJ4167">
        <v>20074.740000000002</v>
      </c>
      <c r="AK4167" s="2">
        <v>20074.740000000002</v>
      </c>
      <c r="AL4167" s="2">
        <f t="shared" si="1311"/>
        <v>20074.740000000002</v>
      </c>
      <c r="AM4167" s="4"/>
      <c r="AN4167" t="e">
        <f>VLOOKUP([1]!Tabelle13[[#This Row],[Vlookup this ID for freight costs]],$AL$2:$AL$6811,2,FALSE)</f>
        <v>#REF!</v>
      </c>
      <c r="AP4167">
        <v>391.67</v>
      </c>
      <c r="AQ4167">
        <v>391.67</v>
      </c>
      <c r="AR4167" s="4">
        <v>6</v>
      </c>
      <c r="AS4167" s="4">
        <v>8</v>
      </c>
      <c r="AT4167" s="4">
        <v>2013</v>
      </c>
      <c r="AU4167" s="4">
        <v>22</v>
      </c>
      <c r="AV4167" s="4">
        <v>8</v>
      </c>
      <c r="AW4167" s="4">
        <v>2013</v>
      </c>
      <c r="AX4167" t="str">
        <f t="shared" si="1315"/>
        <v>Delay</v>
      </c>
      <c r="AY4167">
        <f t="shared" si="1316"/>
        <v>16</v>
      </c>
    </row>
    <row r="4168" spans="1:51" x14ac:dyDescent="0.2">
      <c r="A4168" s="3">
        <v>62116</v>
      </c>
      <c r="B4168" s="1" t="s">
        <v>172</v>
      </c>
      <c r="C4168" s="1" t="s">
        <v>114</v>
      </c>
      <c r="D4168" s="1" t="s">
        <v>52</v>
      </c>
      <c r="E4168" s="1" t="s">
        <v>53</v>
      </c>
      <c r="F4168" s="1" t="s">
        <v>53</v>
      </c>
      <c r="G4168" s="13" t="s">
        <v>1715</v>
      </c>
      <c r="H4168" s="12">
        <v>41840</v>
      </c>
      <c r="I4168" s="12" t="s">
        <v>1319</v>
      </c>
      <c r="J4168" s="12">
        <v>41857</v>
      </c>
      <c r="K4168" s="4">
        <v>5729</v>
      </c>
      <c r="L4168" s="1" t="s">
        <v>146</v>
      </c>
      <c r="M4168" s="1" t="s">
        <v>170</v>
      </c>
      <c r="N4168" s="1" t="s">
        <v>265</v>
      </c>
      <c r="O4168" s="1" t="s">
        <v>93</v>
      </c>
      <c r="P4168">
        <v>60</v>
      </c>
      <c r="Q4168">
        <v>39201</v>
      </c>
      <c r="R4168">
        <v>88202.25</v>
      </c>
      <c r="S4168">
        <v>2.25</v>
      </c>
      <c r="T4168">
        <v>0.04</v>
      </c>
      <c r="U4168">
        <f t="shared" si="1312"/>
        <v>88202.25</v>
      </c>
      <c r="V4168">
        <f t="shared" si="1313"/>
        <v>2352060</v>
      </c>
      <c r="W4168" s="1" t="s">
        <v>155</v>
      </c>
      <c r="X4168" s="1" t="s">
        <v>1236</v>
      </c>
      <c r="Y4168" s="1" t="s">
        <v>156</v>
      </c>
      <c r="Z4168" s="3">
        <v>6648</v>
      </c>
      <c r="AA4168" s="4">
        <f t="shared" si="1317"/>
        <v>3986</v>
      </c>
      <c r="AB4168" s="4">
        <f t="shared" si="1308"/>
        <v>6546.9637137999998</v>
      </c>
      <c r="AC4168" s="4">
        <f t="shared" si="1309"/>
        <v>3986</v>
      </c>
      <c r="AD4168" s="4">
        <f t="shared" si="1318"/>
        <v>3986</v>
      </c>
      <c r="AE4168" s="4">
        <v>3986</v>
      </c>
      <c r="AF4168" s="4">
        <v>3986</v>
      </c>
      <c r="AG4168" s="4">
        <f t="shared" si="1310"/>
        <v>3986</v>
      </c>
      <c r="AI4168" t="e">
        <f t="shared" si="1314"/>
        <v>#N/A</v>
      </c>
      <c r="AJ4168">
        <v>20555.45</v>
      </c>
      <c r="AK4168" s="2">
        <v>20555.45</v>
      </c>
      <c r="AL4168" s="2">
        <f t="shared" si="1311"/>
        <v>20555.45</v>
      </c>
      <c r="AM4168" s="4"/>
      <c r="AN4168" t="e">
        <f>VLOOKUP([1]!Tabelle13[[#This Row],[Vlookup this ID for freight costs]],$AL$2:$AL$6811,2,FALSE)</f>
        <v>#REF!</v>
      </c>
      <c r="AP4168">
        <v>90.67</v>
      </c>
      <c r="AQ4168">
        <v>90.67</v>
      </c>
      <c r="AR4168" s="4">
        <v>20</v>
      </c>
      <c r="AS4168" s="4">
        <v>7</v>
      </c>
      <c r="AT4168" s="4">
        <v>2014</v>
      </c>
      <c r="AU4168" s="4">
        <v>6</v>
      </c>
      <c r="AV4168" s="4">
        <v>8</v>
      </c>
      <c r="AW4168" s="4">
        <v>2014</v>
      </c>
      <c r="AX4168" t="str">
        <f t="shared" si="1315"/>
        <v>Delay</v>
      </c>
      <c r="AY4168">
        <f t="shared" si="1316"/>
        <v>17</v>
      </c>
    </row>
    <row r="4169" spans="1:51" x14ac:dyDescent="0.2">
      <c r="A4169" s="3">
        <v>85332</v>
      </c>
      <c r="B4169" s="1" t="s">
        <v>175</v>
      </c>
      <c r="C4169" s="1" t="s">
        <v>165</v>
      </c>
      <c r="D4169" s="1" t="s">
        <v>130</v>
      </c>
      <c r="E4169" s="1" t="s">
        <v>53</v>
      </c>
      <c r="F4169" s="1" t="s">
        <v>53</v>
      </c>
      <c r="G4169" s="13" t="s">
        <v>547</v>
      </c>
      <c r="H4169" s="12">
        <v>41362</v>
      </c>
      <c r="I4169" s="12" t="s">
        <v>1327</v>
      </c>
      <c r="J4169" s="12">
        <v>41334</v>
      </c>
      <c r="K4169" s="4">
        <v>4494</v>
      </c>
      <c r="L4169" s="1" t="s">
        <v>146</v>
      </c>
      <c r="M4169" s="1" t="s">
        <v>132</v>
      </c>
      <c r="N4169" s="1" t="s">
        <v>1524</v>
      </c>
      <c r="O4169" s="1" t="s">
        <v>93</v>
      </c>
      <c r="P4169">
        <v>30</v>
      </c>
      <c r="Q4169">
        <v>14704</v>
      </c>
      <c r="R4169">
        <v>178065.44</v>
      </c>
      <c r="S4169">
        <v>12.11</v>
      </c>
      <c r="T4169">
        <v>0.4</v>
      </c>
      <c r="U4169">
        <f t="shared" si="1312"/>
        <v>178065.44</v>
      </c>
      <c r="V4169">
        <f t="shared" si="1313"/>
        <v>441120</v>
      </c>
      <c r="W4169" s="1" t="s">
        <v>160</v>
      </c>
      <c r="X4169" s="1" t="s">
        <v>1236</v>
      </c>
      <c r="Y4169" s="1" t="s">
        <v>161</v>
      </c>
      <c r="Z4169" s="3">
        <v>5149</v>
      </c>
      <c r="AA4169" s="4">
        <f t="shared" si="1317"/>
        <v>3988</v>
      </c>
      <c r="AB4169" s="4">
        <f t="shared" si="1308"/>
        <v>3858.4718572000002</v>
      </c>
      <c r="AC4169" s="4">
        <f t="shared" si="1309"/>
        <v>3988</v>
      </c>
      <c r="AD4169" s="4">
        <f t="shared" si="1318"/>
        <v>3988</v>
      </c>
      <c r="AE4169" s="3" t="s">
        <v>2279</v>
      </c>
      <c r="AF4169" s="3">
        <v>3988</v>
      </c>
      <c r="AG4169" s="4">
        <f>AI4169</f>
        <v>3988</v>
      </c>
      <c r="AH4169" s="4">
        <v>84791</v>
      </c>
      <c r="AI4169">
        <f t="shared" si="1314"/>
        <v>3988</v>
      </c>
      <c r="AJ4169" t="s">
        <v>2279</v>
      </c>
      <c r="AK4169" s="2">
        <v>39037.699999999997</v>
      </c>
      <c r="AL4169" s="2">
        <f>AN4169</f>
        <v>39037.699999999997</v>
      </c>
      <c r="AM4169" s="4">
        <v>84791</v>
      </c>
      <c r="AN4169">
        <f>INDEX($AJ$2:$AJ$6811,MATCH(AM4169,$A$2:$A$6811,0))</f>
        <v>39037.699999999997</v>
      </c>
      <c r="AP4169">
        <v>220.27</v>
      </c>
      <c r="AQ4169">
        <v>220.27</v>
      </c>
      <c r="AR4169" s="4">
        <v>29</v>
      </c>
      <c r="AS4169" s="4">
        <v>4</v>
      </c>
      <c r="AT4169" s="4">
        <v>2013</v>
      </c>
      <c r="AU4169" s="4">
        <v>1</v>
      </c>
      <c r="AV4169" s="4">
        <v>4</v>
      </c>
      <c r="AW4169" s="4">
        <v>2013</v>
      </c>
      <c r="AX4169" t="str">
        <f t="shared" si="1315"/>
        <v>No Delay</v>
      </c>
      <c r="AY4169">
        <f t="shared" si="1316"/>
        <v>0</v>
      </c>
    </row>
    <row r="4170" spans="1:51" x14ac:dyDescent="0.2">
      <c r="A4170" s="3">
        <v>85942</v>
      </c>
      <c r="B4170" s="1" t="s">
        <v>175</v>
      </c>
      <c r="C4170" s="1" t="s">
        <v>165</v>
      </c>
      <c r="D4170" s="1" t="s">
        <v>130</v>
      </c>
      <c r="E4170" s="1" t="s">
        <v>53</v>
      </c>
      <c r="F4170" s="1" t="s">
        <v>53</v>
      </c>
      <c r="G4170" s="13" t="s">
        <v>547</v>
      </c>
      <c r="H4170" s="12">
        <v>41362</v>
      </c>
      <c r="I4170" s="12" t="s">
        <v>1327</v>
      </c>
      <c r="J4170" s="12">
        <v>41334</v>
      </c>
      <c r="K4170" s="4">
        <v>4495</v>
      </c>
      <c r="L4170" s="1" t="s">
        <v>146</v>
      </c>
      <c r="M4170" s="1" t="s">
        <v>132</v>
      </c>
      <c r="N4170" s="1" t="s">
        <v>200</v>
      </c>
      <c r="O4170" s="1" t="s">
        <v>93</v>
      </c>
      <c r="P4170">
        <v>90</v>
      </c>
      <c r="Q4170">
        <v>257</v>
      </c>
      <c r="R4170">
        <v>1876.1</v>
      </c>
      <c r="S4170">
        <v>7.3</v>
      </c>
      <c r="T4170">
        <v>0.08</v>
      </c>
      <c r="U4170">
        <f t="shared" si="1312"/>
        <v>1876.1</v>
      </c>
      <c r="V4170">
        <f t="shared" si="1313"/>
        <v>23130</v>
      </c>
      <c r="W4170" s="1" t="s">
        <v>197</v>
      </c>
      <c r="X4170" s="1" t="s">
        <v>1236</v>
      </c>
      <c r="Y4170" s="1" t="s">
        <v>3082</v>
      </c>
      <c r="Z4170" s="3">
        <v>5851</v>
      </c>
      <c r="AA4170" s="4">
        <f t="shared" si="1317"/>
        <v>3988</v>
      </c>
      <c r="AB4170" s="4">
        <f t="shared" si="1308"/>
        <v>2272.9453905999999</v>
      </c>
      <c r="AC4170" s="4">
        <f t="shared" si="1309"/>
        <v>3988</v>
      </c>
      <c r="AD4170" s="4">
        <f t="shared" si="1318"/>
        <v>2585.2573605714288</v>
      </c>
      <c r="AE4170" s="3" t="s">
        <v>2279</v>
      </c>
      <c r="AF4170" s="3">
        <v>3988</v>
      </c>
      <c r="AG4170" s="4">
        <f>AI4170</f>
        <v>3988</v>
      </c>
      <c r="AH4170" s="4">
        <v>84791</v>
      </c>
      <c r="AI4170">
        <f t="shared" si="1314"/>
        <v>3988</v>
      </c>
      <c r="AJ4170" t="s">
        <v>2279</v>
      </c>
      <c r="AK4170" s="2">
        <v>39037.699999999997</v>
      </c>
      <c r="AL4170" s="2">
        <f>AN4170</f>
        <v>39037.699999999997</v>
      </c>
      <c r="AM4170" s="4">
        <v>84791</v>
      </c>
      <c r="AN4170">
        <f>INDEX($AJ$2:$AJ$6811,MATCH(AM4170,$A$2:$A$6811,0))</f>
        <v>39037.699999999997</v>
      </c>
      <c r="AP4170">
        <v>2.3199999999999998</v>
      </c>
      <c r="AQ4170">
        <v>2.3199999999999998</v>
      </c>
      <c r="AR4170" s="4">
        <v>29</v>
      </c>
      <c r="AS4170" s="4">
        <v>4</v>
      </c>
      <c r="AT4170" s="4">
        <v>2013</v>
      </c>
      <c r="AU4170" s="4">
        <v>1</v>
      </c>
      <c r="AV4170" s="4">
        <v>4</v>
      </c>
      <c r="AW4170" s="4">
        <v>2013</v>
      </c>
      <c r="AX4170" t="str">
        <f t="shared" si="1315"/>
        <v>No Delay</v>
      </c>
      <c r="AY4170">
        <f t="shared" si="1316"/>
        <v>0</v>
      </c>
    </row>
    <row r="4171" spans="1:51" x14ac:dyDescent="0.2">
      <c r="A4171" s="3">
        <v>84791</v>
      </c>
      <c r="B4171" s="1" t="s">
        <v>175</v>
      </c>
      <c r="C4171" s="1" t="s">
        <v>165</v>
      </c>
      <c r="D4171" s="1" t="s">
        <v>130</v>
      </c>
      <c r="E4171" s="1" t="s">
        <v>53</v>
      </c>
      <c r="F4171" s="1" t="s">
        <v>53</v>
      </c>
      <c r="G4171" s="13" t="s">
        <v>547</v>
      </c>
      <c r="H4171" s="12">
        <v>41362</v>
      </c>
      <c r="I4171" s="12" t="s">
        <v>1327</v>
      </c>
      <c r="J4171" s="12">
        <v>41334</v>
      </c>
      <c r="K4171" s="4">
        <v>4493</v>
      </c>
      <c r="L4171" s="1" t="s">
        <v>146</v>
      </c>
      <c r="M4171" s="1" t="s">
        <v>132</v>
      </c>
      <c r="N4171" s="1" t="s">
        <v>275</v>
      </c>
      <c r="O4171" s="1" t="s">
        <v>93</v>
      </c>
      <c r="P4171">
        <v>60</v>
      </c>
      <c r="Q4171">
        <v>25680</v>
      </c>
      <c r="R4171">
        <v>186693.6</v>
      </c>
      <c r="S4171">
        <v>7.27</v>
      </c>
      <c r="T4171">
        <v>0.12</v>
      </c>
      <c r="U4171">
        <f t="shared" si="1312"/>
        <v>186693.59999999998</v>
      </c>
      <c r="V4171">
        <f t="shared" si="1313"/>
        <v>1540800</v>
      </c>
      <c r="W4171" s="1" t="s">
        <v>155</v>
      </c>
      <c r="X4171" s="1" t="s">
        <v>1236</v>
      </c>
      <c r="Y4171" s="1" t="s">
        <v>156</v>
      </c>
      <c r="Z4171" s="3">
        <v>5457</v>
      </c>
      <c r="AA4171" s="4">
        <f t="shared" si="1317"/>
        <v>3988</v>
      </c>
      <c r="AB4171" s="4">
        <f t="shared" si="1308"/>
        <v>5063.0637100000004</v>
      </c>
      <c r="AC4171" s="4">
        <f t="shared" si="1309"/>
        <v>3988</v>
      </c>
      <c r="AD4171" s="4">
        <f t="shared" si="1318"/>
        <v>3988</v>
      </c>
      <c r="AE4171" s="4">
        <v>3988</v>
      </c>
      <c r="AF4171" s="4">
        <v>3988</v>
      </c>
      <c r="AG4171" s="4">
        <f>AE4171</f>
        <v>3988</v>
      </c>
      <c r="AI4171" t="e">
        <f t="shared" si="1314"/>
        <v>#N/A</v>
      </c>
      <c r="AJ4171">
        <v>39037.699999999997</v>
      </c>
      <c r="AK4171" s="2">
        <v>39037.699999999997</v>
      </c>
      <c r="AL4171" s="2">
        <f>AJ4171</f>
        <v>39037.699999999997</v>
      </c>
      <c r="AM4171" s="4"/>
      <c r="AN4171" t="e">
        <f>VLOOKUP([1]!Tabelle13[[#This Row],[Vlookup this ID for freight costs]],$AL$2:$AL$6811,2,FALSE)</f>
        <v>#REF!</v>
      </c>
      <c r="AP4171">
        <v>230.94</v>
      </c>
      <c r="AQ4171">
        <v>230.94</v>
      </c>
      <c r="AR4171" s="4">
        <v>29</v>
      </c>
      <c r="AS4171" s="4">
        <v>4</v>
      </c>
      <c r="AT4171" s="4">
        <v>2013</v>
      </c>
      <c r="AU4171" s="4">
        <v>1</v>
      </c>
      <c r="AV4171" s="4">
        <v>4</v>
      </c>
      <c r="AW4171" s="4">
        <v>2013</v>
      </c>
      <c r="AX4171" t="str">
        <f t="shared" si="1315"/>
        <v>No Delay</v>
      </c>
      <c r="AY4171">
        <f t="shared" si="1316"/>
        <v>0</v>
      </c>
    </row>
    <row r="4172" spans="1:51" x14ac:dyDescent="0.2">
      <c r="A4172" s="3">
        <v>65091</v>
      </c>
      <c r="B4172" s="1" t="s">
        <v>368</v>
      </c>
      <c r="C4172" s="1" t="s">
        <v>73</v>
      </c>
      <c r="D4172" s="1" t="s">
        <v>266</v>
      </c>
      <c r="E4172" s="1" t="s">
        <v>53</v>
      </c>
      <c r="F4172" s="1" t="s">
        <v>53</v>
      </c>
      <c r="G4172" s="13" t="s">
        <v>1802</v>
      </c>
      <c r="H4172" s="12">
        <v>42116</v>
      </c>
      <c r="I4172" s="12" t="s">
        <v>2043</v>
      </c>
      <c r="J4172" s="12">
        <v>42117</v>
      </c>
      <c r="K4172" s="4">
        <v>6457</v>
      </c>
      <c r="L4172" s="1" t="s">
        <v>146</v>
      </c>
      <c r="M4172" s="1" t="s">
        <v>423</v>
      </c>
      <c r="N4172" s="1" t="s">
        <v>491</v>
      </c>
      <c r="O4172" s="1" t="s">
        <v>93</v>
      </c>
      <c r="P4172">
        <v>60</v>
      </c>
      <c r="Q4172">
        <v>14322</v>
      </c>
      <c r="R4172">
        <v>85072.68</v>
      </c>
      <c r="S4172">
        <v>5.94</v>
      </c>
      <c r="T4172">
        <v>0.1</v>
      </c>
      <c r="U4172">
        <f t="shared" si="1312"/>
        <v>85072.680000000008</v>
      </c>
      <c r="V4172">
        <f t="shared" si="1313"/>
        <v>859320</v>
      </c>
      <c r="W4172" s="1" t="s">
        <v>394</v>
      </c>
      <c r="X4172" s="1" t="s">
        <v>112</v>
      </c>
      <c r="Y4172" s="1" t="s">
        <v>112</v>
      </c>
      <c r="Z4172" s="3">
        <v>8062</v>
      </c>
      <c r="AA4172" s="4">
        <f t="shared" si="1317"/>
        <v>3991</v>
      </c>
      <c r="AB4172" s="4">
        <f t="shared" si="1308"/>
        <v>3816.5481976000001</v>
      </c>
      <c r="AC4172" s="4">
        <f t="shared" si="1309"/>
        <v>3991</v>
      </c>
      <c r="AD4172" s="4">
        <f t="shared" si="1318"/>
        <v>3991</v>
      </c>
      <c r="AE4172" s="3" t="s">
        <v>2280</v>
      </c>
      <c r="AF4172" s="3">
        <v>3991</v>
      </c>
      <c r="AG4172" s="4">
        <f>AI4172</f>
        <v>3991</v>
      </c>
      <c r="AH4172" s="4">
        <v>41304</v>
      </c>
      <c r="AI4172">
        <f t="shared" si="1314"/>
        <v>3991</v>
      </c>
      <c r="AJ4172" t="s">
        <v>2280</v>
      </c>
      <c r="AK4172" s="2">
        <v>34670.93</v>
      </c>
      <c r="AL4172" s="2">
        <f>AN4172</f>
        <v>34670.93</v>
      </c>
      <c r="AM4172" s="4">
        <v>41304</v>
      </c>
      <c r="AN4172">
        <f>INDEX($AJ$2:$AJ$6811,MATCH(AM4172,$A$2:$A$6811,0))</f>
        <v>34670.93</v>
      </c>
      <c r="AP4172">
        <v>100.13</v>
      </c>
      <c r="AQ4172">
        <v>100.13</v>
      </c>
      <c r="AR4172" s="4">
        <v>22</v>
      </c>
      <c r="AS4172" s="4">
        <v>4</v>
      </c>
      <c r="AT4172" s="4">
        <v>2015</v>
      </c>
      <c r="AU4172" s="4">
        <v>23</v>
      </c>
      <c r="AV4172" s="4">
        <v>4</v>
      </c>
      <c r="AW4172" s="4">
        <v>2015</v>
      </c>
      <c r="AX4172" t="str">
        <f t="shared" si="1315"/>
        <v>Delay</v>
      </c>
      <c r="AY4172">
        <f t="shared" si="1316"/>
        <v>1</v>
      </c>
    </row>
    <row r="4173" spans="1:51" x14ac:dyDescent="0.2">
      <c r="A4173" s="3">
        <v>41304</v>
      </c>
      <c r="B4173" s="1" t="s">
        <v>368</v>
      </c>
      <c r="C4173" s="1" t="s">
        <v>73</v>
      </c>
      <c r="D4173" s="1" t="s">
        <v>266</v>
      </c>
      <c r="E4173" s="1" t="s">
        <v>53</v>
      </c>
      <c r="F4173" s="1" t="s">
        <v>53</v>
      </c>
      <c r="G4173" s="13" t="s">
        <v>1802</v>
      </c>
      <c r="H4173" s="12">
        <v>42116</v>
      </c>
      <c r="I4173" s="12" t="s">
        <v>2043</v>
      </c>
      <c r="J4173" s="12">
        <v>42117</v>
      </c>
      <c r="K4173" s="4">
        <v>6456</v>
      </c>
      <c r="L4173" s="1" t="s">
        <v>146</v>
      </c>
      <c r="M4173" s="1" t="s">
        <v>423</v>
      </c>
      <c r="N4173" s="1" t="s">
        <v>491</v>
      </c>
      <c r="O4173" s="1" t="s">
        <v>93</v>
      </c>
      <c r="P4173">
        <v>60</v>
      </c>
      <c r="Q4173">
        <v>19922</v>
      </c>
      <c r="R4173">
        <v>118336.68</v>
      </c>
      <c r="S4173">
        <v>5.94</v>
      </c>
      <c r="T4173">
        <v>0.1</v>
      </c>
      <c r="U4173">
        <f t="shared" si="1312"/>
        <v>118336.68000000001</v>
      </c>
      <c r="V4173">
        <f t="shared" si="1313"/>
        <v>1195320</v>
      </c>
      <c r="W4173" s="1" t="s">
        <v>394</v>
      </c>
      <c r="X4173" s="1" t="s">
        <v>112</v>
      </c>
      <c r="Y4173" s="1" t="s">
        <v>112</v>
      </c>
      <c r="Z4173" s="3">
        <v>8062</v>
      </c>
      <c r="AA4173" s="4">
        <f t="shared" si="1317"/>
        <v>3991</v>
      </c>
      <c r="AB4173" s="4">
        <f t="shared" si="1308"/>
        <v>4431.1358775999997</v>
      </c>
      <c r="AC4173" s="4">
        <f t="shared" si="1309"/>
        <v>3991</v>
      </c>
      <c r="AD4173" s="4">
        <f t="shared" si="1318"/>
        <v>3991</v>
      </c>
      <c r="AE4173" s="4">
        <v>3991</v>
      </c>
      <c r="AF4173" s="4">
        <v>3991</v>
      </c>
      <c r="AG4173" s="4">
        <f>AE4173</f>
        <v>3991</v>
      </c>
      <c r="AI4173" t="e">
        <f t="shared" si="1314"/>
        <v>#N/A</v>
      </c>
      <c r="AJ4173">
        <v>34670.93</v>
      </c>
      <c r="AK4173" s="2">
        <v>34670.93</v>
      </c>
      <c r="AL4173" s="2">
        <f>AJ4173</f>
        <v>34670.93</v>
      </c>
      <c r="AM4173" s="4"/>
      <c r="AN4173" t="e">
        <f>VLOOKUP([1]!Tabelle13[[#This Row],[Vlookup this ID for freight costs]],$AL$2:$AL$6811,2,FALSE)</f>
        <v>#REF!</v>
      </c>
      <c r="AP4173">
        <v>139.28</v>
      </c>
      <c r="AQ4173">
        <v>139.28</v>
      </c>
      <c r="AR4173" s="4">
        <v>22</v>
      </c>
      <c r="AS4173" s="4">
        <v>4</v>
      </c>
      <c r="AT4173" s="4">
        <v>2015</v>
      </c>
      <c r="AU4173" s="4">
        <v>23</v>
      </c>
      <c r="AV4173" s="4">
        <v>4</v>
      </c>
      <c r="AW4173" s="4">
        <v>2015</v>
      </c>
      <c r="AX4173" t="str">
        <f t="shared" si="1315"/>
        <v>Delay</v>
      </c>
      <c r="AY4173">
        <f t="shared" si="1316"/>
        <v>1</v>
      </c>
    </row>
    <row r="4174" spans="1:51" x14ac:dyDescent="0.2">
      <c r="A4174" s="3">
        <v>82296</v>
      </c>
      <c r="B4174" s="1" t="s">
        <v>463</v>
      </c>
      <c r="C4174" s="1" t="s">
        <v>73</v>
      </c>
      <c r="D4174" s="1" t="s">
        <v>130</v>
      </c>
      <c r="E4174" s="1" t="s">
        <v>53</v>
      </c>
      <c r="F4174" s="1" t="s">
        <v>53</v>
      </c>
      <c r="G4174" s="13" t="s">
        <v>195</v>
      </c>
      <c r="H4174" s="12">
        <v>40268</v>
      </c>
      <c r="I4174" s="12" t="s">
        <v>1436</v>
      </c>
      <c r="J4174" s="12">
        <v>40249</v>
      </c>
      <c r="K4174" s="4">
        <v>2237</v>
      </c>
      <c r="L4174" s="1" t="s">
        <v>146</v>
      </c>
      <c r="M4174" s="1" t="s">
        <v>132</v>
      </c>
      <c r="N4174" s="1" t="s">
        <v>167</v>
      </c>
      <c r="O4174" s="1" t="s">
        <v>93</v>
      </c>
      <c r="P4174">
        <v>30</v>
      </c>
      <c r="Q4174">
        <v>1900</v>
      </c>
      <c r="R4174">
        <v>9747</v>
      </c>
      <c r="S4174">
        <v>5.13</v>
      </c>
      <c r="T4174">
        <v>0.17</v>
      </c>
      <c r="U4174">
        <f t="shared" si="1312"/>
        <v>9747</v>
      </c>
      <c r="V4174">
        <f t="shared" si="1313"/>
        <v>57000</v>
      </c>
      <c r="W4174" s="1" t="s">
        <v>155</v>
      </c>
      <c r="X4174" s="1" t="s">
        <v>1236</v>
      </c>
      <c r="Y4174" s="1" t="s">
        <v>156</v>
      </c>
      <c r="Z4174" s="3">
        <v>6817</v>
      </c>
      <c r="AA4174" s="4">
        <f t="shared" si="1317"/>
        <v>4000</v>
      </c>
      <c r="AB4174" s="4">
        <f t="shared" si="1308"/>
        <v>2453.2610260000001</v>
      </c>
      <c r="AC4174" s="4">
        <f t="shared" si="1309"/>
        <v>4000</v>
      </c>
      <c r="AD4174" s="4">
        <f t="shared" si="1318"/>
        <v>1837.3333333333333</v>
      </c>
      <c r="AE4174" s="4">
        <v>4000</v>
      </c>
      <c r="AF4174" s="4">
        <v>4000</v>
      </c>
      <c r="AG4174" s="4">
        <f>AE4174</f>
        <v>4000</v>
      </c>
      <c r="AI4174" t="e">
        <f t="shared" si="1314"/>
        <v>#N/A</v>
      </c>
      <c r="AJ4174">
        <v>3302.14</v>
      </c>
      <c r="AK4174" s="2">
        <v>3302.14</v>
      </c>
      <c r="AL4174" s="2">
        <f>AJ4174</f>
        <v>3302.14</v>
      </c>
      <c r="AM4174" s="4"/>
      <c r="AN4174" t="e">
        <f>VLOOKUP([1]!Tabelle13[[#This Row],[Vlookup this ID for freight costs]],$AL$2:$AL$6811,2,FALSE)</f>
        <v>#REF!</v>
      </c>
      <c r="AP4174">
        <v>21.01</v>
      </c>
      <c r="AQ4174">
        <v>21.01</v>
      </c>
      <c r="AR4174" s="4">
        <v>31</v>
      </c>
      <c r="AS4174" s="4">
        <v>3</v>
      </c>
      <c r="AT4174" s="4">
        <v>2010</v>
      </c>
      <c r="AU4174" s="4">
        <v>12</v>
      </c>
      <c r="AV4174" s="4">
        <v>4</v>
      </c>
      <c r="AW4174" s="4">
        <v>2010</v>
      </c>
      <c r="AX4174" t="str">
        <f t="shared" si="1315"/>
        <v>Delay</v>
      </c>
      <c r="AY4174">
        <f t="shared" si="1316"/>
        <v>0</v>
      </c>
    </row>
    <row r="4175" spans="1:51" x14ac:dyDescent="0.2">
      <c r="A4175" s="3">
        <v>86271</v>
      </c>
      <c r="B4175" s="1" t="s">
        <v>463</v>
      </c>
      <c r="C4175" s="1" t="s">
        <v>73</v>
      </c>
      <c r="D4175" s="1" t="s">
        <v>130</v>
      </c>
      <c r="E4175" s="1" t="s">
        <v>53</v>
      </c>
      <c r="F4175" s="1" t="s">
        <v>53</v>
      </c>
      <c r="G4175" s="13" t="s">
        <v>195</v>
      </c>
      <c r="H4175" s="12">
        <v>40268</v>
      </c>
      <c r="I4175" s="12" t="s">
        <v>1436</v>
      </c>
      <c r="J4175" s="12">
        <v>40249</v>
      </c>
      <c r="K4175" s="4">
        <v>2246</v>
      </c>
      <c r="L4175" s="1" t="s">
        <v>146</v>
      </c>
      <c r="M4175" s="1" t="s">
        <v>132</v>
      </c>
      <c r="N4175" s="1" t="s">
        <v>206</v>
      </c>
      <c r="O4175" s="1" t="s">
        <v>93</v>
      </c>
      <c r="P4175">
        <v>60</v>
      </c>
      <c r="Q4175">
        <v>1900</v>
      </c>
      <c r="R4175">
        <v>6460</v>
      </c>
      <c r="S4175">
        <v>3.4</v>
      </c>
      <c r="T4175">
        <v>0.06</v>
      </c>
      <c r="U4175">
        <f t="shared" si="1312"/>
        <v>6460</v>
      </c>
      <c r="V4175">
        <f t="shared" si="1313"/>
        <v>114000</v>
      </c>
      <c r="W4175" s="1" t="s">
        <v>204</v>
      </c>
      <c r="X4175" s="1" t="s">
        <v>1236</v>
      </c>
      <c r="Y4175" s="1" t="s">
        <v>205</v>
      </c>
      <c r="Z4175" s="3">
        <v>6283</v>
      </c>
      <c r="AA4175" s="4">
        <f t="shared" si="1317"/>
        <v>4000</v>
      </c>
      <c r="AB4175" s="4">
        <f t="shared" si="1308"/>
        <v>2453.2610260000001</v>
      </c>
      <c r="AC4175" s="4">
        <f t="shared" si="1309"/>
        <v>4000</v>
      </c>
      <c r="AD4175" s="4">
        <f t="shared" si="1318"/>
        <v>1081.2</v>
      </c>
      <c r="AE4175" s="3" t="s">
        <v>2281</v>
      </c>
      <c r="AF4175" s="3">
        <v>4000</v>
      </c>
      <c r="AG4175" s="4">
        <f>AI4175</f>
        <v>4000</v>
      </c>
      <c r="AH4175" s="4">
        <v>82296</v>
      </c>
      <c r="AI4175">
        <f t="shared" si="1314"/>
        <v>4000</v>
      </c>
      <c r="AJ4175" t="s">
        <v>2281</v>
      </c>
      <c r="AK4175" s="2">
        <v>3302.14</v>
      </c>
      <c r="AL4175" s="2">
        <f>AN4175</f>
        <v>3302.14</v>
      </c>
      <c r="AM4175" s="4">
        <v>82296</v>
      </c>
      <c r="AN4175">
        <f>INDEX($AJ$2:$AJ$6811,MATCH(AM4175,$A$2:$A$6811,0))</f>
        <v>3302.14</v>
      </c>
      <c r="AP4175">
        <v>13.93</v>
      </c>
      <c r="AQ4175">
        <v>13.93</v>
      </c>
      <c r="AR4175" s="4">
        <v>31</v>
      </c>
      <c r="AS4175" s="4">
        <v>3</v>
      </c>
      <c r="AT4175" s="4">
        <v>2010</v>
      </c>
      <c r="AU4175" s="4">
        <v>12</v>
      </c>
      <c r="AV4175" s="4">
        <v>4</v>
      </c>
      <c r="AW4175" s="4">
        <v>2010</v>
      </c>
      <c r="AX4175" t="str">
        <f t="shared" si="1315"/>
        <v>Delay</v>
      </c>
      <c r="AY4175">
        <f t="shared" si="1316"/>
        <v>0</v>
      </c>
    </row>
    <row r="4176" spans="1:51" x14ac:dyDescent="0.2">
      <c r="A4176" s="3">
        <v>85091</v>
      </c>
      <c r="B4176" s="1" t="s">
        <v>463</v>
      </c>
      <c r="C4176" s="1" t="s">
        <v>73</v>
      </c>
      <c r="D4176" s="1" t="s">
        <v>130</v>
      </c>
      <c r="E4176" s="1" t="s">
        <v>53</v>
      </c>
      <c r="F4176" s="1" t="s">
        <v>53</v>
      </c>
      <c r="G4176" s="13" t="s">
        <v>195</v>
      </c>
      <c r="H4176" s="12">
        <v>40268</v>
      </c>
      <c r="I4176" s="12" t="s">
        <v>1436</v>
      </c>
      <c r="J4176" s="12">
        <v>40249</v>
      </c>
      <c r="K4176" s="4">
        <v>2243</v>
      </c>
      <c r="L4176" s="1" t="s">
        <v>146</v>
      </c>
      <c r="M4176" s="1" t="s">
        <v>132</v>
      </c>
      <c r="N4176" s="1" t="s">
        <v>196</v>
      </c>
      <c r="O4176" s="1" t="s">
        <v>93</v>
      </c>
      <c r="P4176">
        <v>60</v>
      </c>
      <c r="Q4176">
        <v>35802</v>
      </c>
      <c r="R4176">
        <v>218750.22</v>
      </c>
      <c r="S4176">
        <v>6.11</v>
      </c>
      <c r="T4176">
        <v>0.1</v>
      </c>
      <c r="U4176">
        <f t="shared" si="1312"/>
        <v>218750.22</v>
      </c>
      <c r="V4176">
        <f t="shared" si="1313"/>
        <v>2148120</v>
      </c>
      <c r="W4176" s="1" t="s">
        <v>204</v>
      </c>
      <c r="X4176" s="1" t="s">
        <v>1236</v>
      </c>
      <c r="Y4176" s="1" t="s">
        <v>205</v>
      </c>
      <c r="Z4176" s="3">
        <v>6283</v>
      </c>
      <c r="AA4176" s="4">
        <f t="shared" si="1317"/>
        <v>4000</v>
      </c>
      <c r="AB4176" s="4">
        <f t="shared" si="1308"/>
        <v>6173.9309415999996</v>
      </c>
      <c r="AC4176" s="4">
        <f t="shared" si="1309"/>
        <v>4000</v>
      </c>
      <c r="AD4176" s="4">
        <f t="shared" si="1318"/>
        <v>4000</v>
      </c>
      <c r="AE4176" s="3" t="s">
        <v>2281</v>
      </c>
      <c r="AF4176" s="3">
        <v>4000</v>
      </c>
      <c r="AG4176" s="4">
        <f>AI4176</f>
        <v>4000</v>
      </c>
      <c r="AH4176" s="4">
        <v>82296</v>
      </c>
      <c r="AI4176">
        <f t="shared" si="1314"/>
        <v>4000</v>
      </c>
      <c r="AJ4176" t="s">
        <v>2281</v>
      </c>
      <c r="AK4176" s="2">
        <v>3302.14</v>
      </c>
      <c r="AL4176" s="2">
        <f>AN4176</f>
        <v>3302.14</v>
      </c>
      <c r="AM4176" s="4">
        <v>82296</v>
      </c>
      <c r="AN4176">
        <f>INDEX($AJ$2:$AJ$6811,MATCH(AM4176,$A$2:$A$6811,0))</f>
        <v>3302.14</v>
      </c>
      <c r="AP4176">
        <v>471.63</v>
      </c>
      <c r="AQ4176">
        <v>471.63</v>
      </c>
      <c r="AR4176" s="4">
        <v>31</v>
      </c>
      <c r="AS4176" s="4">
        <v>3</v>
      </c>
      <c r="AT4176" s="4">
        <v>2010</v>
      </c>
      <c r="AU4176" s="4">
        <v>12</v>
      </c>
      <c r="AV4176" s="4">
        <v>4</v>
      </c>
      <c r="AW4176" s="4">
        <v>2010</v>
      </c>
      <c r="AX4176" t="str">
        <f t="shared" si="1315"/>
        <v>Delay</v>
      </c>
      <c r="AY4176">
        <f t="shared" si="1316"/>
        <v>0</v>
      </c>
    </row>
    <row r="4177" spans="1:51" x14ac:dyDescent="0.2">
      <c r="A4177" s="3">
        <v>9026</v>
      </c>
      <c r="B4177" s="1" t="s">
        <v>1918</v>
      </c>
      <c r="C4177" s="1" t="s">
        <v>150</v>
      </c>
      <c r="D4177" s="1" t="s">
        <v>100</v>
      </c>
      <c r="E4177" s="1" t="s">
        <v>53</v>
      </c>
      <c r="F4177" s="1" t="s">
        <v>53</v>
      </c>
      <c r="G4177" s="13" t="s">
        <v>2127</v>
      </c>
      <c r="H4177" s="12">
        <v>40001</v>
      </c>
      <c r="I4177" s="12" t="s">
        <v>653</v>
      </c>
      <c r="J4177" s="12">
        <v>39846</v>
      </c>
      <c r="K4177" s="4">
        <v>1339</v>
      </c>
      <c r="L4177" s="1" t="s">
        <v>146</v>
      </c>
      <c r="M4177" s="1" t="s">
        <v>1920</v>
      </c>
      <c r="N4177" s="1" t="s">
        <v>171</v>
      </c>
      <c r="O4177" s="1" t="s">
        <v>93</v>
      </c>
      <c r="P4177">
        <v>60</v>
      </c>
      <c r="Q4177">
        <v>16000</v>
      </c>
      <c r="R4177">
        <v>85280</v>
      </c>
      <c r="S4177">
        <v>5.33</v>
      </c>
      <c r="T4177">
        <v>0.09</v>
      </c>
      <c r="U4177">
        <f t="shared" si="1312"/>
        <v>85280</v>
      </c>
      <c r="V4177">
        <f t="shared" si="1313"/>
        <v>960000</v>
      </c>
      <c r="W4177" s="1" t="s">
        <v>155</v>
      </c>
      <c r="X4177" s="1" t="s">
        <v>1236</v>
      </c>
      <c r="Y4177" s="1" t="s">
        <v>156</v>
      </c>
      <c r="Z4177" s="3">
        <v>8107</v>
      </c>
      <c r="AA4177" s="4">
        <f>AB4177</f>
        <v>4001.060962</v>
      </c>
      <c r="AB4177" s="2">
        <f>2245.156962+0.109744*Q4177</f>
        <v>4001.060962</v>
      </c>
      <c r="AC4177" s="4">
        <f>AD4177</f>
        <v>4097.53486075</v>
      </c>
      <c r="AD4177" s="4">
        <f t="shared" si="1318"/>
        <v>4097.53486075</v>
      </c>
      <c r="AE4177" s="4" t="s">
        <v>62</v>
      </c>
      <c r="AG4177" s="4" t="str">
        <f t="shared" ref="AG4177:AG4185" si="1319">AE4177</f>
        <v>Weight Captured Separately</v>
      </c>
      <c r="AH4177" s="4">
        <v>50309</v>
      </c>
      <c r="AI4177">
        <f t="shared" si="1314"/>
        <v>8</v>
      </c>
      <c r="AJ4177" t="s">
        <v>81</v>
      </c>
      <c r="AK4177" s="2"/>
      <c r="AL4177" s="2" t="str">
        <f t="shared" ref="AL4177:AL4185" si="1320">AJ4177</f>
        <v>Freight Included in Commodity Cost</v>
      </c>
      <c r="AM4177" s="4"/>
      <c r="AN4177" t="e">
        <f>VLOOKUP([1]!Tabelle13[[#This Row],[Vlookup this ID for freight costs]],$AL$2:$AL$6811,2,FALSE)</f>
        <v>#REF!</v>
      </c>
      <c r="AO4177">
        <f>IF(AK:AK="",AC:AC*6.242+1.383 -2.844 + 3.145 -2.265  -2.026,AK:AK)</f>
        <v>25574.205600801499</v>
      </c>
      <c r="AP4177">
        <v>167.15</v>
      </c>
      <c r="AQ4177">
        <v>167.15</v>
      </c>
      <c r="AR4177" s="4">
        <v>7</v>
      </c>
      <c r="AS4177" s="4">
        <v>7</v>
      </c>
      <c r="AT4177" s="4">
        <v>2009</v>
      </c>
      <c r="AU4177" s="4">
        <v>2</v>
      </c>
      <c r="AV4177" s="4">
        <v>2</v>
      </c>
      <c r="AW4177" s="4">
        <v>2009</v>
      </c>
      <c r="AX4177" t="str">
        <f t="shared" si="1315"/>
        <v>No Delay</v>
      </c>
      <c r="AY4177">
        <f t="shared" si="1316"/>
        <v>0</v>
      </c>
    </row>
    <row r="4178" spans="1:51" x14ac:dyDescent="0.2">
      <c r="A4178" s="3">
        <v>16496</v>
      </c>
      <c r="B4178" s="1" t="s">
        <v>140</v>
      </c>
      <c r="C4178" s="1" t="s">
        <v>99</v>
      </c>
      <c r="D4178" s="1" t="s">
        <v>52</v>
      </c>
      <c r="E4178" s="1" t="s">
        <v>53</v>
      </c>
      <c r="F4178" s="1" t="s">
        <v>53</v>
      </c>
      <c r="G4178" s="13" t="s">
        <v>786</v>
      </c>
      <c r="H4178" s="12">
        <v>41754</v>
      </c>
      <c r="I4178" s="12" t="s">
        <v>786</v>
      </c>
      <c r="J4178" s="12">
        <v>41754</v>
      </c>
      <c r="K4178" s="4">
        <v>5448</v>
      </c>
      <c r="L4178" s="1" t="s">
        <v>146</v>
      </c>
      <c r="M4178" s="1" t="s">
        <v>1775</v>
      </c>
      <c r="N4178" s="1" t="s">
        <v>178</v>
      </c>
      <c r="O4178" s="1" t="s">
        <v>93</v>
      </c>
      <c r="P4178">
        <v>60</v>
      </c>
      <c r="Q4178">
        <v>63200</v>
      </c>
      <c r="R4178">
        <v>347600</v>
      </c>
      <c r="S4178">
        <v>5.5</v>
      </c>
      <c r="T4178">
        <v>0.09</v>
      </c>
      <c r="U4178">
        <f t="shared" si="1312"/>
        <v>347600</v>
      </c>
      <c r="V4178">
        <f t="shared" si="1313"/>
        <v>3792000</v>
      </c>
      <c r="W4178" s="1" t="s">
        <v>179</v>
      </c>
      <c r="X4178" s="1" t="s">
        <v>1236</v>
      </c>
      <c r="Y4178" s="1" t="s">
        <v>156</v>
      </c>
      <c r="Z4178" s="3">
        <v>5565</v>
      </c>
      <c r="AA4178" s="4">
        <f t="shared" si="1317"/>
        <v>4007</v>
      </c>
      <c r="AB4178" s="4">
        <f t="shared" ref="AB4178:AB4195" si="1321" xml:space="preserve"> 2244.740206  + 0.1097478*Q4178</f>
        <v>9180.8011660000011</v>
      </c>
      <c r="AC4178" s="4">
        <f t="shared" ref="AC4178:AC4195" si="1322">AF4178</f>
        <v>4007</v>
      </c>
      <c r="AD4178" s="4">
        <f t="shared" si="1318"/>
        <v>4007</v>
      </c>
      <c r="AE4178" s="4">
        <v>4007</v>
      </c>
      <c r="AF4178" s="4">
        <v>4007</v>
      </c>
      <c r="AG4178" s="4">
        <f t="shared" si="1319"/>
        <v>4007</v>
      </c>
      <c r="AI4178" t="e">
        <f t="shared" si="1314"/>
        <v>#N/A</v>
      </c>
      <c r="AJ4178">
        <v>23397.41</v>
      </c>
      <c r="AK4178" s="2">
        <v>23397.41</v>
      </c>
      <c r="AL4178" s="2">
        <f t="shared" si="1320"/>
        <v>23397.41</v>
      </c>
      <c r="AM4178" s="4"/>
      <c r="AN4178" t="e">
        <f>VLOOKUP([1]!Tabelle13[[#This Row],[Vlookup this ID for freight costs]],$AL$2:$AL$6811,2,FALSE)</f>
        <v>#REF!</v>
      </c>
      <c r="AP4178">
        <v>357.33</v>
      </c>
      <c r="AQ4178">
        <v>357.33</v>
      </c>
      <c r="AR4178" s="4">
        <v>25</v>
      </c>
      <c r="AS4178" s="4">
        <v>4</v>
      </c>
      <c r="AT4178" s="4">
        <v>2014</v>
      </c>
      <c r="AU4178" s="4">
        <v>25</v>
      </c>
      <c r="AV4178" s="4">
        <v>4</v>
      </c>
      <c r="AW4178" s="4">
        <v>2014</v>
      </c>
      <c r="AX4178" t="str">
        <f t="shared" si="1315"/>
        <v>No Delay</v>
      </c>
      <c r="AY4178">
        <f t="shared" si="1316"/>
        <v>0</v>
      </c>
    </row>
    <row r="4179" spans="1:51" x14ac:dyDescent="0.2">
      <c r="A4179" s="3">
        <v>81421</v>
      </c>
      <c r="B4179" s="1" t="s">
        <v>168</v>
      </c>
      <c r="C4179" s="1" t="s">
        <v>150</v>
      </c>
      <c r="D4179" s="1" t="s">
        <v>100</v>
      </c>
      <c r="E4179" s="1" t="s">
        <v>253</v>
      </c>
      <c r="F4179" s="1" t="s">
        <v>253</v>
      </c>
      <c r="G4179" s="13" t="s">
        <v>2251</v>
      </c>
      <c r="H4179" s="12">
        <v>40583</v>
      </c>
      <c r="I4179" s="12" t="s">
        <v>2251</v>
      </c>
      <c r="J4179" s="12">
        <v>40583</v>
      </c>
      <c r="K4179" s="4">
        <v>2996</v>
      </c>
      <c r="L4179" s="1" t="s">
        <v>146</v>
      </c>
      <c r="M4179" s="1" t="s">
        <v>672</v>
      </c>
      <c r="N4179" s="1" t="s">
        <v>302</v>
      </c>
      <c r="O4179" s="1" t="s">
        <v>93</v>
      </c>
      <c r="P4179">
        <v>30</v>
      </c>
      <c r="Q4179">
        <v>58423</v>
      </c>
      <c r="R4179">
        <v>410713.69</v>
      </c>
      <c r="S4179">
        <v>7.03</v>
      </c>
      <c r="T4179">
        <v>0.23</v>
      </c>
      <c r="U4179">
        <f t="shared" si="1312"/>
        <v>410713.69</v>
      </c>
      <c r="V4179">
        <f t="shared" si="1313"/>
        <v>1752690</v>
      </c>
      <c r="W4179" s="1" t="s">
        <v>204</v>
      </c>
      <c r="X4179" s="1" t="s">
        <v>1236</v>
      </c>
      <c r="Y4179" s="1" t="s">
        <v>205</v>
      </c>
      <c r="Z4179" s="3">
        <v>16682</v>
      </c>
      <c r="AA4179" s="4">
        <f t="shared" si="1317"/>
        <v>4007</v>
      </c>
      <c r="AB4179" s="4">
        <f t="shared" si="1321"/>
        <v>8656.5359253999995</v>
      </c>
      <c r="AC4179" s="4">
        <f t="shared" si="1322"/>
        <v>4007</v>
      </c>
      <c r="AD4179" s="4">
        <f t="shared" si="1318"/>
        <v>4007</v>
      </c>
      <c r="AE4179" s="4">
        <v>4007</v>
      </c>
      <c r="AF4179" s="4">
        <v>4007</v>
      </c>
      <c r="AG4179" s="4">
        <f t="shared" si="1319"/>
        <v>4007</v>
      </c>
      <c r="AI4179" t="e">
        <f t="shared" si="1314"/>
        <v>#N/A</v>
      </c>
      <c r="AJ4179">
        <v>6639.33</v>
      </c>
      <c r="AK4179" s="2">
        <v>6639.33</v>
      </c>
      <c r="AL4179" s="2">
        <f t="shared" si="1320"/>
        <v>6639.33</v>
      </c>
      <c r="AM4179" s="4"/>
      <c r="AN4179" t="e">
        <f>VLOOKUP([1]!Tabelle13[[#This Row],[Vlookup this ID for freight costs]],$AL$2:$AL$6811,2,FALSE)</f>
        <v>#REF!</v>
      </c>
      <c r="AP4179">
        <v>885.5</v>
      </c>
      <c r="AQ4179">
        <v>885.5</v>
      </c>
      <c r="AR4179" s="4">
        <v>9</v>
      </c>
      <c r="AS4179" s="4">
        <v>2</v>
      </c>
      <c r="AT4179" s="4">
        <v>2011</v>
      </c>
      <c r="AU4179" s="4">
        <v>9</v>
      </c>
      <c r="AV4179" s="4">
        <v>2</v>
      </c>
      <c r="AW4179" s="4">
        <v>2011</v>
      </c>
      <c r="AX4179" t="str">
        <f t="shared" si="1315"/>
        <v>No Delay</v>
      </c>
      <c r="AY4179">
        <f t="shared" si="1316"/>
        <v>0</v>
      </c>
    </row>
    <row r="4180" spans="1:51" x14ac:dyDescent="0.2">
      <c r="A4180" s="3">
        <v>35913</v>
      </c>
      <c r="B4180" s="1" t="s">
        <v>168</v>
      </c>
      <c r="C4180" s="1" t="s">
        <v>150</v>
      </c>
      <c r="D4180" s="1" t="s">
        <v>100</v>
      </c>
      <c r="E4180" s="1" t="s">
        <v>253</v>
      </c>
      <c r="F4180" s="1" t="s">
        <v>253</v>
      </c>
      <c r="G4180" s="13" t="s">
        <v>323</v>
      </c>
      <c r="H4180" s="12">
        <v>40707</v>
      </c>
      <c r="I4180" s="12" t="s">
        <v>973</v>
      </c>
      <c r="J4180" s="12">
        <v>40808</v>
      </c>
      <c r="K4180" s="4">
        <v>3454</v>
      </c>
      <c r="L4180" s="1" t="s">
        <v>146</v>
      </c>
      <c r="M4180" s="1" t="s">
        <v>170</v>
      </c>
      <c r="N4180" s="1" t="s">
        <v>302</v>
      </c>
      <c r="O4180" s="1" t="s">
        <v>93</v>
      </c>
      <c r="P4180">
        <v>30</v>
      </c>
      <c r="Q4180">
        <v>42938</v>
      </c>
      <c r="R4180">
        <v>285537.7</v>
      </c>
      <c r="S4180">
        <v>6.65</v>
      </c>
      <c r="T4180">
        <v>0.22</v>
      </c>
      <c r="U4180">
        <f t="shared" si="1312"/>
        <v>285537.7</v>
      </c>
      <c r="V4180">
        <f t="shared" si="1313"/>
        <v>1288140</v>
      </c>
      <c r="W4180" s="1" t="s">
        <v>155</v>
      </c>
      <c r="X4180" s="1" t="s">
        <v>1236</v>
      </c>
      <c r="Y4180" s="1" t="s">
        <v>156</v>
      </c>
      <c r="Z4180" s="3">
        <v>8107</v>
      </c>
      <c r="AA4180" s="4">
        <f t="shared" si="1317"/>
        <v>4008</v>
      </c>
      <c r="AB4180" s="4">
        <f t="shared" si="1321"/>
        <v>6957.0912423999998</v>
      </c>
      <c r="AC4180" s="4">
        <f t="shared" si="1322"/>
        <v>4008</v>
      </c>
      <c r="AD4180" s="4">
        <f t="shared" si="1318"/>
        <v>4008</v>
      </c>
      <c r="AE4180" s="4">
        <v>4008</v>
      </c>
      <c r="AF4180" s="4">
        <v>4008</v>
      </c>
      <c r="AG4180" s="4">
        <f t="shared" si="1319"/>
        <v>4008</v>
      </c>
      <c r="AI4180" t="e">
        <f t="shared" si="1314"/>
        <v>#N/A</v>
      </c>
      <c r="AJ4180">
        <v>6121.39</v>
      </c>
      <c r="AK4180" s="2">
        <v>6121.39</v>
      </c>
      <c r="AL4180" s="2">
        <f t="shared" si="1320"/>
        <v>6121.39</v>
      </c>
      <c r="AM4180" s="4"/>
      <c r="AN4180" t="e">
        <f>VLOOKUP([1]!Tabelle13[[#This Row],[Vlookup this ID for freight costs]],$AL$2:$AL$6811,2,FALSE)</f>
        <v>#REF!</v>
      </c>
      <c r="AP4180">
        <v>471.14</v>
      </c>
      <c r="AQ4180">
        <v>471.14</v>
      </c>
      <c r="AR4180" s="4">
        <v>13</v>
      </c>
      <c r="AS4180" s="4">
        <v>6</v>
      </c>
      <c r="AT4180" s="4">
        <v>2011</v>
      </c>
      <c r="AU4180" s="4">
        <v>22</v>
      </c>
      <c r="AV4180" s="4">
        <v>9</v>
      </c>
      <c r="AW4180" s="4">
        <v>2011</v>
      </c>
      <c r="AX4180" t="str">
        <f t="shared" si="1315"/>
        <v>Delay</v>
      </c>
      <c r="AY4180">
        <f t="shared" si="1316"/>
        <v>101</v>
      </c>
    </row>
    <row r="4181" spans="1:51" x14ac:dyDescent="0.2">
      <c r="A4181" s="3">
        <v>86067</v>
      </c>
      <c r="B4181" s="1" t="s">
        <v>175</v>
      </c>
      <c r="C4181" s="1" t="s">
        <v>165</v>
      </c>
      <c r="D4181" s="1" t="s">
        <v>130</v>
      </c>
      <c r="E4181" s="1" t="s">
        <v>101</v>
      </c>
      <c r="F4181" s="1" t="s">
        <v>101</v>
      </c>
      <c r="G4181" s="13" t="s">
        <v>1399</v>
      </c>
      <c r="H4181" s="12">
        <v>41719</v>
      </c>
      <c r="I4181" s="12" t="s">
        <v>295</v>
      </c>
      <c r="J4181" s="12">
        <v>41757</v>
      </c>
      <c r="K4181" s="4">
        <v>5460</v>
      </c>
      <c r="L4181" s="1" t="s">
        <v>146</v>
      </c>
      <c r="M4181" s="1" t="s">
        <v>132</v>
      </c>
      <c r="N4181" s="1" t="s">
        <v>154</v>
      </c>
      <c r="O4181" s="1" t="s">
        <v>93</v>
      </c>
      <c r="P4181">
        <v>60</v>
      </c>
      <c r="Q4181">
        <v>34138</v>
      </c>
      <c r="R4181">
        <v>281979.88</v>
      </c>
      <c r="S4181">
        <v>8.26</v>
      </c>
      <c r="T4181">
        <v>0.14000000000000001</v>
      </c>
      <c r="U4181">
        <f t="shared" si="1312"/>
        <v>281979.88</v>
      </c>
      <c r="V4181">
        <f t="shared" si="1313"/>
        <v>2048280</v>
      </c>
      <c r="W4181" s="1" t="s">
        <v>155</v>
      </c>
      <c r="X4181" s="1" t="s">
        <v>1236</v>
      </c>
      <c r="Y4181" s="1" t="s">
        <v>156</v>
      </c>
      <c r="Z4181" s="3">
        <v>11413</v>
      </c>
      <c r="AA4181" s="4">
        <f t="shared" si="1317"/>
        <v>4009</v>
      </c>
      <c r="AB4181" s="4">
        <f t="shared" si="1321"/>
        <v>5991.3106024000008</v>
      </c>
      <c r="AC4181" s="4">
        <f t="shared" si="1322"/>
        <v>4009</v>
      </c>
      <c r="AD4181" s="4">
        <f t="shared" si="1318"/>
        <v>4009</v>
      </c>
      <c r="AE4181" s="4">
        <v>4009</v>
      </c>
      <c r="AF4181" s="4">
        <v>4009</v>
      </c>
      <c r="AG4181" s="4">
        <f t="shared" si="1319"/>
        <v>4009</v>
      </c>
      <c r="AI4181" t="e">
        <f t="shared" si="1314"/>
        <v>#N/A</v>
      </c>
      <c r="AJ4181">
        <v>4947.38</v>
      </c>
      <c r="AK4181" s="2">
        <v>4947.38</v>
      </c>
      <c r="AL4181" s="2">
        <f t="shared" si="1320"/>
        <v>4947.38</v>
      </c>
      <c r="AM4181" s="4"/>
      <c r="AN4181" t="e">
        <f>VLOOKUP([1]!Tabelle13[[#This Row],[Vlookup this ID for freight costs]],$AL$2:$AL$6811,2,FALSE)</f>
        <v>#REF!</v>
      </c>
      <c r="AP4181">
        <v>289.88</v>
      </c>
      <c r="AQ4181">
        <v>289.88</v>
      </c>
      <c r="AR4181" s="4">
        <v>21</v>
      </c>
      <c r="AS4181" s="4">
        <v>4</v>
      </c>
      <c r="AT4181" s="4">
        <v>2014</v>
      </c>
      <c r="AU4181" s="4">
        <v>28</v>
      </c>
      <c r="AV4181" s="4">
        <v>4</v>
      </c>
      <c r="AW4181" s="4">
        <v>2014</v>
      </c>
      <c r="AX4181" t="str">
        <f t="shared" si="1315"/>
        <v>Delay</v>
      </c>
      <c r="AY4181">
        <f t="shared" si="1316"/>
        <v>38</v>
      </c>
    </row>
    <row r="4182" spans="1:51" x14ac:dyDescent="0.2">
      <c r="A4182" s="3">
        <v>85127</v>
      </c>
      <c r="B4182" s="1" t="s">
        <v>151</v>
      </c>
      <c r="C4182" s="1" t="s">
        <v>65</v>
      </c>
      <c r="D4182" s="1" t="s">
        <v>130</v>
      </c>
      <c r="E4182" s="1" t="s">
        <v>53</v>
      </c>
      <c r="F4182" s="1" t="s">
        <v>53</v>
      </c>
      <c r="G4182" s="13" t="s">
        <v>189</v>
      </c>
      <c r="H4182" s="12">
        <v>40374</v>
      </c>
      <c r="I4182" s="12" t="s">
        <v>190</v>
      </c>
      <c r="J4182" s="12">
        <v>40357</v>
      </c>
      <c r="K4182" s="4">
        <v>2582</v>
      </c>
      <c r="L4182" s="1" t="s">
        <v>146</v>
      </c>
      <c r="M4182" s="1" t="s">
        <v>132</v>
      </c>
      <c r="N4182" s="1" t="s">
        <v>154</v>
      </c>
      <c r="O4182" s="1" t="s">
        <v>93</v>
      </c>
      <c r="P4182">
        <v>60</v>
      </c>
      <c r="Q4182">
        <v>34379</v>
      </c>
      <c r="R4182">
        <v>385732.38</v>
      </c>
      <c r="S4182">
        <v>11.22</v>
      </c>
      <c r="T4182">
        <v>0.19</v>
      </c>
      <c r="U4182">
        <f t="shared" si="1312"/>
        <v>385732.38</v>
      </c>
      <c r="V4182">
        <f t="shared" si="1313"/>
        <v>2062740</v>
      </c>
      <c r="W4182" s="1" t="s">
        <v>155</v>
      </c>
      <c r="X4182" s="1" t="s">
        <v>1236</v>
      </c>
      <c r="Y4182" s="1" t="s">
        <v>156</v>
      </c>
      <c r="Z4182" s="3">
        <v>7726</v>
      </c>
      <c r="AA4182" s="4">
        <f t="shared" si="1317"/>
        <v>4013</v>
      </c>
      <c r="AB4182" s="4">
        <f t="shared" si="1321"/>
        <v>6017.7598221999997</v>
      </c>
      <c r="AC4182" s="4">
        <f t="shared" si="1322"/>
        <v>4013</v>
      </c>
      <c r="AD4182" s="4">
        <f t="shared" si="1318"/>
        <v>4013</v>
      </c>
      <c r="AE4182" s="4">
        <v>4013</v>
      </c>
      <c r="AF4182" s="4">
        <v>4013</v>
      </c>
      <c r="AG4182" s="4">
        <f t="shared" si="1319"/>
        <v>4013</v>
      </c>
      <c r="AI4182" t="e">
        <f t="shared" si="1314"/>
        <v>#N/A</v>
      </c>
      <c r="AJ4182" t="s">
        <v>81</v>
      </c>
      <c r="AK4182" s="2"/>
      <c r="AL4182" s="2" t="str">
        <f t="shared" si="1320"/>
        <v>Freight Included in Commodity Cost</v>
      </c>
      <c r="AM4182" s="4"/>
      <c r="AN4182" t="e">
        <f>VLOOKUP([1]!Tabelle13[[#This Row],[Vlookup this ID for freight costs]],$AL$2:$AL$6811,2,FALSE)</f>
        <v>#REF!</v>
      </c>
      <c r="AP4182">
        <v>831.64</v>
      </c>
      <c r="AQ4182">
        <v>831.64</v>
      </c>
      <c r="AR4182" s="4">
        <v>15</v>
      </c>
      <c r="AS4182" s="4">
        <v>7</v>
      </c>
      <c r="AT4182" s="4">
        <v>2010</v>
      </c>
      <c r="AU4182" s="4">
        <v>28</v>
      </c>
      <c r="AV4182" s="4">
        <v>6</v>
      </c>
      <c r="AW4182" s="4">
        <v>2010</v>
      </c>
      <c r="AX4182" t="str">
        <f t="shared" si="1315"/>
        <v>No Delay</v>
      </c>
      <c r="AY4182">
        <f t="shared" si="1316"/>
        <v>0</v>
      </c>
    </row>
    <row r="4183" spans="1:51" x14ac:dyDescent="0.2">
      <c r="A4183" s="3">
        <v>76189</v>
      </c>
      <c r="B4183" s="1" t="s">
        <v>168</v>
      </c>
      <c r="C4183" s="1" t="s">
        <v>150</v>
      </c>
      <c r="D4183" s="1" t="s">
        <v>100</v>
      </c>
      <c r="E4183" s="1" t="s">
        <v>53</v>
      </c>
      <c r="F4183" s="1" t="s">
        <v>53</v>
      </c>
      <c r="G4183" s="13" t="s">
        <v>820</v>
      </c>
      <c r="H4183" s="12">
        <v>40527</v>
      </c>
      <c r="I4183" s="12" t="s">
        <v>820</v>
      </c>
      <c r="J4183" s="12">
        <v>40527</v>
      </c>
      <c r="K4183" s="4">
        <v>2930</v>
      </c>
      <c r="L4183" s="1" t="s">
        <v>146</v>
      </c>
      <c r="M4183" s="1" t="s">
        <v>170</v>
      </c>
      <c r="N4183" s="1" t="s">
        <v>178</v>
      </c>
      <c r="O4183" s="1" t="s">
        <v>93</v>
      </c>
      <c r="P4183">
        <v>60</v>
      </c>
      <c r="Q4183">
        <v>75048</v>
      </c>
      <c r="R4183">
        <v>557606.64</v>
      </c>
      <c r="S4183">
        <v>7.43</v>
      </c>
      <c r="T4183">
        <v>0.12</v>
      </c>
      <c r="U4183">
        <f t="shared" si="1312"/>
        <v>557606.64</v>
      </c>
      <c r="V4183">
        <f t="shared" si="1313"/>
        <v>4502880</v>
      </c>
      <c r="W4183" s="1" t="s">
        <v>155</v>
      </c>
      <c r="X4183" s="1" t="s">
        <v>1236</v>
      </c>
      <c r="Y4183" s="1" t="s">
        <v>156</v>
      </c>
      <c r="Z4183" s="3">
        <v>8107</v>
      </c>
      <c r="AA4183" s="4">
        <f t="shared" si="1317"/>
        <v>4023</v>
      </c>
      <c r="AB4183" s="4">
        <f t="shared" si="1321"/>
        <v>10481.093100400001</v>
      </c>
      <c r="AC4183" s="4">
        <f t="shared" si="1322"/>
        <v>4023</v>
      </c>
      <c r="AD4183" s="4">
        <f t="shared" si="1318"/>
        <v>4023</v>
      </c>
      <c r="AE4183" s="4">
        <v>4023</v>
      </c>
      <c r="AF4183" s="4">
        <v>4023</v>
      </c>
      <c r="AG4183" s="4">
        <f t="shared" si="1319"/>
        <v>4023</v>
      </c>
      <c r="AI4183" t="e">
        <f t="shared" si="1314"/>
        <v>#N/A</v>
      </c>
      <c r="AJ4183">
        <v>3315.23</v>
      </c>
      <c r="AK4183" s="2">
        <v>3315.23</v>
      </c>
      <c r="AL4183" s="2">
        <f t="shared" si="1320"/>
        <v>3315.23</v>
      </c>
      <c r="AM4183" s="4"/>
      <c r="AN4183" t="e">
        <f>VLOOKUP([1]!Tabelle13[[#This Row],[Vlookup this ID for freight costs]],$AL$2:$AL$6811,2,FALSE)</f>
        <v>#REF!</v>
      </c>
      <c r="AP4183">
        <v>1202.2</v>
      </c>
      <c r="AQ4183">
        <v>1202.2</v>
      </c>
      <c r="AR4183" s="4">
        <v>15</v>
      </c>
      <c r="AS4183" s="4">
        <v>12</v>
      </c>
      <c r="AT4183" s="4">
        <v>2010</v>
      </c>
      <c r="AU4183" s="4">
        <v>15</v>
      </c>
      <c r="AV4183" s="4">
        <v>12</v>
      </c>
      <c r="AW4183" s="4">
        <v>2010</v>
      </c>
      <c r="AX4183" t="str">
        <f t="shared" si="1315"/>
        <v>No Delay</v>
      </c>
      <c r="AY4183">
        <f t="shared" si="1316"/>
        <v>0</v>
      </c>
    </row>
    <row r="4184" spans="1:51" x14ac:dyDescent="0.2">
      <c r="A4184" s="3">
        <v>12754</v>
      </c>
      <c r="B4184" s="1" t="s">
        <v>88</v>
      </c>
      <c r="C4184" s="1" t="s">
        <v>89</v>
      </c>
      <c r="D4184" s="1" t="s">
        <v>130</v>
      </c>
      <c r="E4184" s="1" t="s">
        <v>53</v>
      </c>
      <c r="F4184" s="1" t="s">
        <v>53</v>
      </c>
      <c r="G4184" s="13" t="s">
        <v>957</v>
      </c>
      <c r="H4184" s="12">
        <v>39430</v>
      </c>
      <c r="I4184" s="12" t="s">
        <v>957</v>
      </c>
      <c r="J4184" s="12">
        <v>39430</v>
      </c>
      <c r="K4184" s="4">
        <v>546</v>
      </c>
      <c r="L4184" s="1" t="s">
        <v>146</v>
      </c>
      <c r="M4184" s="1" t="s">
        <v>132</v>
      </c>
      <c r="N4184" s="1" t="s">
        <v>196</v>
      </c>
      <c r="O4184" s="1" t="s">
        <v>93</v>
      </c>
      <c r="P4184">
        <v>60</v>
      </c>
      <c r="Q4184">
        <v>40000</v>
      </c>
      <c r="R4184">
        <v>296000</v>
      </c>
      <c r="S4184">
        <v>7.4</v>
      </c>
      <c r="T4184">
        <v>0.12</v>
      </c>
      <c r="U4184">
        <f t="shared" si="1312"/>
        <v>296000</v>
      </c>
      <c r="V4184">
        <f t="shared" si="1313"/>
        <v>2400000</v>
      </c>
      <c r="W4184" s="1" t="s">
        <v>204</v>
      </c>
      <c r="X4184" s="1" t="s">
        <v>1236</v>
      </c>
      <c r="Y4184" s="1" t="s">
        <v>205</v>
      </c>
      <c r="Z4184" s="3">
        <v>8859</v>
      </c>
      <c r="AA4184" s="4">
        <f t="shared" si="1317"/>
        <v>4026</v>
      </c>
      <c r="AB4184" s="4">
        <f t="shared" si="1321"/>
        <v>6634.6522060000007</v>
      </c>
      <c r="AC4184" s="4">
        <f t="shared" si="1322"/>
        <v>4026</v>
      </c>
      <c r="AD4184" s="4">
        <f t="shared" si="1318"/>
        <v>5477.1838480999995</v>
      </c>
      <c r="AE4184" s="4">
        <v>4026</v>
      </c>
      <c r="AF4184" s="4">
        <v>4026</v>
      </c>
      <c r="AG4184" s="4">
        <f t="shared" si="1319"/>
        <v>4026</v>
      </c>
      <c r="AI4184" t="e">
        <f t="shared" si="1314"/>
        <v>#N/A</v>
      </c>
      <c r="AJ4184">
        <v>13325</v>
      </c>
      <c r="AK4184" s="2">
        <v>13325</v>
      </c>
      <c r="AL4184" s="2">
        <f t="shared" si="1320"/>
        <v>13325</v>
      </c>
      <c r="AM4184" s="4"/>
      <c r="AN4184" t="e">
        <f>VLOOKUP([1]!Tabelle13[[#This Row],[Vlookup this ID for freight costs]],$AL$2:$AL$6811,2,FALSE)</f>
        <v>#REF!</v>
      </c>
      <c r="AP4184">
        <v>473.6</v>
      </c>
      <c r="AQ4184">
        <v>473.6</v>
      </c>
      <c r="AR4184" s="4">
        <v>14</v>
      </c>
      <c r="AS4184" s="4">
        <v>12</v>
      </c>
      <c r="AT4184" s="4">
        <v>2007</v>
      </c>
      <c r="AU4184" s="4">
        <v>14</v>
      </c>
      <c r="AV4184" s="4">
        <v>12</v>
      </c>
      <c r="AW4184" s="4">
        <v>2007</v>
      </c>
      <c r="AX4184" t="str">
        <f t="shared" si="1315"/>
        <v>No Delay</v>
      </c>
      <c r="AY4184">
        <f t="shared" si="1316"/>
        <v>0</v>
      </c>
    </row>
    <row r="4185" spans="1:51" x14ac:dyDescent="0.2">
      <c r="A4185" s="3">
        <v>82513</v>
      </c>
      <c r="B4185" s="1" t="s">
        <v>215</v>
      </c>
      <c r="C4185" s="1" t="s">
        <v>89</v>
      </c>
      <c r="D4185" s="1" t="s">
        <v>130</v>
      </c>
      <c r="E4185" s="1" t="s">
        <v>101</v>
      </c>
      <c r="F4185" s="1" t="s">
        <v>101</v>
      </c>
      <c r="G4185" s="13" t="s">
        <v>1047</v>
      </c>
      <c r="H4185" s="12">
        <v>41211</v>
      </c>
      <c r="I4185" s="12" t="s">
        <v>1156</v>
      </c>
      <c r="J4185" s="12">
        <v>41183</v>
      </c>
      <c r="K4185" s="4">
        <v>4178</v>
      </c>
      <c r="L4185" s="1" t="s">
        <v>146</v>
      </c>
      <c r="M4185" s="1" t="s">
        <v>132</v>
      </c>
      <c r="N4185" s="1" t="s">
        <v>167</v>
      </c>
      <c r="O4185" s="1" t="s">
        <v>93</v>
      </c>
      <c r="P4185">
        <v>30</v>
      </c>
      <c r="Q4185">
        <v>2000</v>
      </c>
      <c r="R4185">
        <v>7620</v>
      </c>
      <c r="S4185">
        <v>3.81</v>
      </c>
      <c r="T4185">
        <v>0.13</v>
      </c>
      <c r="U4185">
        <f t="shared" si="1312"/>
        <v>7620</v>
      </c>
      <c r="V4185">
        <f t="shared" si="1313"/>
        <v>60000</v>
      </c>
      <c r="W4185" s="1" t="s">
        <v>197</v>
      </c>
      <c r="X4185" s="1" t="s">
        <v>1236</v>
      </c>
      <c r="Y4185" s="1" t="s">
        <v>3082</v>
      </c>
      <c r="Z4185" s="3">
        <v>11943</v>
      </c>
      <c r="AA4185" s="4">
        <f t="shared" si="1317"/>
        <v>4026</v>
      </c>
      <c r="AB4185" s="4">
        <f t="shared" si="1321"/>
        <v>2464.2358060000001</v>
      </c>
      <c r="AC4185" s="4">
        <f t="shared" si="1322"/>
        <v>4026</v>
      </c>
      <c r="AD4185" s="4">
        <f t="shared" si="1318"/>
        <v>3403.4068759411766</v>
      </c>
      <c r="AE4185" s="4">
        <v>4026</v>
      </c>
      <c r="AF4185" s="4">
        <v>4026</v>
      </c>
      <c r="AG4185" s="4">
        <f t="shared" si="1319"/>
        <v>4026</v>
      </c>
      <c r="AI4185" t="e">
        <f t="shared" si="1314"/>
        <v>#N/A</v>
      </c>
      <c r="AJ4185">
        <v>15677.98</v>
      </c>
      <c r="AK4185" s="2">
        <v>15677.98</v>
      </c>
      <c r="AL4185" s="2">
        <f t="shared" si="1320"/>
        <v>15677.98</v>
      </c>
      <c r="AM4185" s="4"/>
      <c r="AN4185" t="e">
        <f>VLOOKUP([1]!Tabelle13[[#This Row],[Vlookup this ID for freight costs]],$AL$2:$AL$6811,2,FALSE)</f>
        <v>#REF!</v>
      </c>
      <c r="AP4185">
        <v>10.68</v>
      </c>
      <c r="AQ4185">
        <v>10.68</v>
      </c>
      <c r="AR4185" s="4">
        <v>29</v>
      </c>
      <c r="AS4185" s="4">
        <v>10</v>
      </c>
      <c r="AT4185" s="4">
        <v>2012</v>
      </c>
      <c r="AU4185" s="4">
        <v>1</v>
      </c>
      <c r="AV4185" s="4">
        <v>10</v>
      </c>
      <c r="AW4185" s="4">
        <v>2012</v>
      </c>
      <c r="AX4185" t="str">
        <f t="shared" si="1315"/>
        <v>No Delay</v>
      </c>
      <c r="AY4185">
        <f t="shared" si="1316"/>
        <v>0</v>
      </c>
    </row>
    <row r="4186" spans="1:51" x14ac:dyDescent="0.2">
      <c r="A4186" s="3">
        <v>84191</v>
      </c>
      <c r="B4186" s="1" t="s">
        <v>215</v>
      </c>
      <c r="C4186" s="1" t="s">
        <v>89</v>
      </c>
      <c r="D4186" s="1" t="s">
        <v>130</v>
      </c>
      <c r="E4186" s="1" t="s">
        <v>101</v>
      </c>
      <c r="F4186" s="1" t="s">
        <v>101</v>
      </c>
      <c r="G4186" s="13" t="s">
        <v>1047</v>
      </c>
      <c r="H4186" s="12">
        <v>41211</v>
      </c>
      <c r="I4186" s="12" t="s">
        <v>1156</v>
      </c>
      <c r="J4186" s="12">
        <v>41183</v>
      </c>
      <c r="K4186" s="4">
        <v>4179</v>
      </c>
      <c r="L4186" s="1" t="s">
        <v>146</v>
      </c>
      <c r="M4186" s="1" t="s">
        <v>132</v>
      </c>
      <c r="N4186" s="1" t="s">
        <v>167</v>
      </c>
      <c r="O4186" s="1" t="s">
        <v>93</v>
      </c>
      <c r="P4186">
        <v>30</v>
      </c>
      <c r="Q4186">
        <v>4292</v>
      </c>
      <c r="R4186">
        <v>16352.52</v>
      </c>
      <c r="S4186">
        <v>3.81</v>
      </c>
      <c r="T4186">
        <v>0.13</v>
      </c>
      <c r="U4186">
        <f t="shared" si="1312"/>
        <v>16352.52</v>
      </c>
      <c r="V4186">
        <f t="shared" si="1313"/>
        <v>128760</v>
      </c>
      <c r="W4186" s="1" t="s">
        <v>197</v>
      </c>
      <c r="X4186" s="1" t="s">
        <v>1236</v>
      </c>
      <c r="Y4186" s="1" t="s">
        <v>3082</v>
      </c>
      <c r="Z4186" s="3">
        <v>11943</v>
      </c>
      <c r="AA4186" s="4">
        <f t="shared" si="1317"/>
        <v>4026</v>
      </c>
      <c r="AB4186" s="4">
        <f t="shared" si="1321"/>
        <v>2715.7777636000001</v>
      </c>
      <c r="AC4186" s="4">
        <f t="shared" si="1322"/>
        <v>4026</v>
      </c>
      <c r="AD4186" s="4">
        <f t="shared" si="1318"/>
        <v>2350.3927366666667</v>
      </c>
      <c r="AE4186" s="3" t="s">
        <v>2282</v>
      </c>
      <c r="AF4186" s="3">
        <v>4026</v>
      </c>
      <c r="AG4186" s="4">
        <f>AI4186</f>
        <v>4026</v>
      </c>
      <c r="AH4186" s="4">
        <v>82513</v>
      </c>
      <c r="AI4186">
        <f t="shared" si="1314"/>
        <v>4026</v>
      </c>
      <c r="AJ4186" t="s">
        <v>2282</v>
      </c>
      <c r="AK4186" s="2">
        <v>15677.98</v>
      </c>
      <c r="AL4186" s="2">
        <f>AN4186</f>
        <v>15677.98</v>
      </c>
      <c r="AM4186" s="4">
        <v>82513</v>
      </c>
      <c r="AN4186">
        <f>INDEX($AJ$2:$AJ$6811,MATCH(AM4186,$A$2:$A$6811,0))</f>
        <v>15677.98</v>
      </c>
      <c r="AP4186">
        <v>22.93</v>
      </c>
      <c r="AQ4186">
        <v>22.93</v>
      </c>
      <c r="AR4186" s="4">
        <v>29</v>
      </c>
      <c r="AS4186" s="4">
        <v>10</v>
      </c>
      <c r="AT4186" s="4">
        <v>2012</v>
      </c>
      <c r="AU4186" s="4">
        <v>1</v>
      </c>
      <c r="AV4186" s="4">
        <v>10</v>
      </c>
      <c r="AW4186" s="4">
        <v>2012</v>
      </c>
      <c r="AX4186" t="str">
        <f t="shared" si="1315"/>
        <v>No Delay</v>
      </c>
      <c r="AY4186">
        <f t="shared" si="1316"/>
        <v>0</v>
      </c>
    </row>
    <row r="4187" spans="1:51" x14ac:dyDescent="0.2">
      <c r="A4187" s="3">
        <v>85900</v>
      </c>
      <c r="B4187" s="1" t="s">
        <v>215</v>
      </c>
      <c r="C4187" s="1" t="s">
        <v>89</v>
      </c>
      <c r="D4187" s="1" t="s">
        <v>130</v>
      </c>
      <c r="E4187" s="1" t="s">
        <v>101</v>
      </c>
      <c r="F4187" s="1" t="s">
        <v>101</v>
      </c>
      <c r="G4187" s="13" t="s">
        <v>1047</v>
      </c>
      <c r="H4187" s="12">
        <v>41211</v>
      </c>
      <c r="I4187" s="12" t="s">
        <v>1156</v>
      </c>
      <c r="J4187" s="12">
        <v>41183</v>
      </c>
      <c r="K4187" s="4">
        <v>4180</v>
      </c>
      <c r="L4187" s="1" t="s">
        <v>146</v>
      </c>
      <c r="M4187" s="1" t="s">
        <v>132</v>
      </c>
      <c r="N4187" s="1" t="s">
        <v>167</v>
      </c>
      <c r="O4187" s="1" t="s">
        <v>93</v>
      </c>
      <c r="P4187">
        <v>30</v>
      </c>
      <c r="Q4187">
        <v>43772</v>
      </c>
      <c r="R4187">
        <v>166771.32</v>
      </c>
      <c r="S4187">
        <v>3.81</v>
      </c>
      <c r="T4187">
        <v>0.13</v>
      </c>
      <c r="U4187">
        <f t="shared" si="1312"/>
        <v>166771.32</v>
      </c>
      <c r="V4187">
        <f t="shared" si="1313"/>
        <v>1313160</v>
      </c>
      <c r="W4187" s="1" t="s">
        <v>155</v>
      </c>
      <c r="X4187" s="1" t="s">
        <v>1236</v>
      </c>
      <c r="Y4187" s="1" t="s">
        <v>156</v>
      </c>
      <c r="Z4187" s="3">
        <v>13090</v>
      </c>
      <c r="AA4187" s="4">
        <f t="shared" si="1317"/>
        <v>4026</v>
      </c>
      <c r="AB4187" s="4">
        <f t="shared" si="1321"/>
        <v>7048.6209075999996</v>
      </c>
      <c r="AC4187" s="4">
        <f t="shared" si="1322"/>
        <v>4026</v>
      </c>
      <c r="AD4187" s="4">
        <f t="shared" si="1318"/>
        <v>4026</v>
      </c>
      <c r="AE4187" s="3" t="s">
        <v>2282</v>
      </c>
      <c r="AF4187" s="3">
        <v>4026</v>
      </c>
      <c r="AG4187" s="4">
        <f>AI4187</f>
        <v>4026</v>
      </c>
      <c r="AH4187" s="4">
        <v>82513</v>
      </c>
      <c r="AI4187">
        <f t="shared" si="1314"/>
        <v>4026</v>
      </c>
      <c r="AJ4187" t="s">
        <v>2282</v>
      </c>
      <c r="AK4187" s="2">
        <v>15677.98</v>
      </c>
      <c r="AL4187" s="2">
        <f>AN4187</f>
        <v>15677.98</v>
      </c>
      <c r="AM4187" s="4">
        <v>82513</v>
      </c>
      <c r="AN4187">
        <f>INDEX($AJ$2:$AJ$6811,MATCH(AM4187,$A$2:$A$6811,0))</f>
        <v>15677.98</v>
      </c>
      <c r="AP4187">
        <v>233.81</v>
      </c>
      <c r="AQ4187">
        <v>233.81</v>
      </c>
      <c r="AR4187" s="4">
        <v>29</v>
      </c>
      <c r="AS4187" s="4">
        <v>10</v>
      </c>
      <c r="AT4187" s="4">
        <v>2012</v>
      </c>
      <c r="AU4187" s="4">
        <v>1</v>
      </c>
      <c r="AV4187" s="4">
        <v>10</v>
      </c>
      <c r="AW4187" s="4">
        <v>2012</v>
      </c>
      <c r="AX4187" t="str">
        <f t="shared" si="1315"/>
        <v>No Delay</v>
      </c>
      <c r="AY4187">
        <f t="shared" si="1316"/>
        <v>0</v>
      </c>
    </row>
    <row r="4188" spans="1:51" x14ac:dyDescent="0.2">
      <c r="A4188" s="3">
        <v>85309</v>
      </c>
      <c r="B4188" s="1" t="s">
        <v>386</v>
      </c>
      <c r="C4188" s="1" t="s">
        <v>73</v>
      </c>
      <c r="D4188" s="1" t="s">
        <v>130</v>
      </c>
      <c r="E4188" s="1" t="s">
        <v>101</v>
      </c>
      <c r="F4188" s="1" t="s">
        <v>101</v>
      </c>
      <c r="G4188" s="13" t="s">
        <v>497</v>
      </c>
      <c r="H4188" s="12">
        <v>41187</v>
      </c>
      <c r="I4188" s="12" t="s">
        <v>497</v>
      </c>
      <c r="J4188" s="12">
        <v>41187</v>
      </c>
      <c r="K4188" s="4">
        <v>4188</v>
      </c>
      <c r="L4188" s="1" t="s">
        <v>146</v>
      </c>
      <c r="M4188" s="1" t="s">
        <v>132</v>
      </c>
      <c r="N4188" s="1" t="s">
        <v>265</v>
      </c>
      <c r="O4188" s="1" t="s">
        <v>93</v>
      </c>
      <c r="P4188">
        <v>60</v>
      </c>
      <c r="Q4188">
        <v>69737</v>
      </c>
      <c r="R4188">
        <v>168763.54</v>
      </c>
      <c r="S4188">
        <v>2.42</v>
      </c>
      <c r="T4188">
        <v>0.04</v>
      </c>
      <c r="U4188">
        <f t="shared" si="1312"/>
        <v>168763.54</v>
      </c>
      <c r="V4188">
        <f t="shared" si="1313"/>
        <v>4184220</v>
      </c>
      <c r="W4188" s="1" t="s">
        <v>179</v>
      </c>
      <c r="X4188" s="1" t="s">
        <v>1236</v>
      </c>
      <c r="Y4188" s="1" t="s">
        <v>156</v>
      </c>
      <c r="Z4188" s="3">
        <v>14969</v>
      </c>
      <c r="AA4188" s="4">
        <f t="shared" si="1317"/>
        <v>4028</v>
      </c>
      <c r="AB4188" s="4">
        <f t="shared" si="1321"/>
        <v>9898.2225345999996</v>
      </c>
      <c r="AC4188" s="4">
        <f t="shared" si="1322"/>
        <v>4028</v>
      </c>
      <c r="AD4188" s="4">
        <f t="shared" si="1318"/>
        <v>4028</v>
      </c>
      <c r="AE4188" s="4">
        <v>4028</v>
      </c>
      <c r="AF4188" s="4">
        <v>4028</v>
      </c>
      <c r="AG4188" s="4">
        <f t="shared" ref="AG4188:AG4200" si="1323">AE4188</f>
        <v>4028</v>
      </c>
      <c r="AI4188" t="e">
        <f t="shared" si="1314"/>
        <v>#N/A</v>
      </c>
      <c r="AJ4188">
        <v>8751.99</v>
      </c>
      <c r="AK4188" s="2">
        <v>8751.99</v>
      </c>
      <c r="AL4188" s="2">
        <f t="shared" ref="AL4188:AL4200" si="1324">AJ4188</f>
        <v>8751.99</v>
      </c>
      <c r="AM4188" s="4"/>
      <c r="AN4188" t="e">
        <f>VLOOKUP([1]!Tabelle13[[#This Row],[Vlookup this ID for freight costs]],$AL$2:$AL$6811,2,FALSE)</f>
        <v>#REF!</v>
      </c>
      <c r="AP4188">
        <v>236.61</v>
      </c>
      <c r="AQ4188">
        <v>236.61</v>
      </c>
      <c r="AR4188" s="4">
        <v>5</v>
      </c>
      <c r="AS4188" s="4">
        <v>10</v>
      </c>
      <c r="AT4188" s="4">
        <v>2012</v>
      </c>
      <c r="AU4188" s="4">
        <v>5</v>
      </c>
      <c r="AV4188" s="4">
        <v>10</v>
      </c>
      <c r="AW4188" s="4">
        <v>2012</v>
      </c>
      <c r="AX4188" t="str">
        <f t="shared" si="1315"/>
        <v>No Delay</v>
      </c>
      <c r="AY4188">
        <f t="shared" si="1316"/>
        <v>0</v>
      </c>
    </row>
    <row r="4189" spans="1:51" x14ac:dyDescent="0.2">
      <c r="A4189" s="3">
        <v>83495</v>
      </c>
      <c r="B4189" s="1" t="s">
        <v>140</v>
      </c>
      <c r="C4189" s="1" t="s">
        <v>99</v>
      </c>
      <c r="D4189" s="1" t="s">
        <v>130</v>
      </c>
      <c r="E4189" s="1" t="s">
        <v>53</v>
      </c>
      <c r="F4189" s="1" t="s">
        <v>53</v>
      </c>
      <c r="G4189" s="13" t="s">
        <v>2177</v>
      </c>
      <c r="H4189" s="12">
        <v>40640</v>
      </c>
      <c r="I4189" s="12" t="s">
        <v>2283</v>
      </c>
      <c r="J4189" s="12">
        <v>40630</v>
      </c>
      <c r="K4189" s="4">
        <v>3097</v>
      </c>
      <c r="L4189" s="1" t="s">
        <v>146</v>
      </c>
      <c r="M4189" s="1" t="s">
        <v>132</v>
      </c>
      <c r="N4189" s="1" t="s">
        <v>167</v>
      </c>
      <c r="O4189" s="1" t="s">
        <v>93</v>
      </c>
      <c r="P4189">
        <v>30</v>
      </c>
      <c r="Q4189">
        <v>49000</v>
      </c>
      <c r="R4189">
        <v>206780</v>
      </c>
      <c r="S4189">
        <v>4.22</v>
      </c>
      <c r="T4189">
        <v>0.14000000000000001</v>
      </c>
      <c r="U4189">
        <f t="shared" si="1312"/>
        <v>206780</v>
      </c>
      <c r="V4189">
        <f t="shared" si="1313"/>
        <v>1470000</v>
      </c>
      <c r="W4189" s="1" t="s">
        <v>160</v>
      </c>
      <c r="X4189" s="1" t="s">
        <v>1236</v>
      </c>
      <c r="Y4189" s="1" t="s">
        <v>161</v>
      </c>
      <c r="Z4189" s="3">
        <v>5308</v>
      </c>
      <c r="AA4189" s="4">
        <f t="shared" si="1317"/>
        <v>4030</v>
      </c>
      <c r="AB4189" s="4">
        <f t="shared" si="1321"/>
        <v>7622.3824060000006</v>
      </c>
      <c r="AC4189" s="4">
        <f t="shared" si="1322"/>
        <v>4030</v>
      </c>
      <c r="AD4189" s="4">
        <f t="shared" si="1318"/>
        <v>4030</v>
      </c>
      <c r="AE4189" s="4">
        <v>4030</v>
      </c>
      <c r="AF4189" s="4">
        <v>4030</v>
      </c>
      <c r="AG4189" s="4">
        <f t="shared" si="1323"/>
        <v>4030</v>
      </c>
      <c r="AI4189" t="e">
        <f t="shared" si="1314"/>
        <v>#N/A</v>
      </c>
      <c r="AJ4189">
        <v>15707.3</v>
      </c>
      <c r="AK4189" s="2">
        <v>15707.3</v>
      </c>
      <c r="AL4189" s="2">
        <f t="shared" si="1324"/>
        <v>15707.3</v>
      </c>
      <c r="AM4189" s="4"/>
      <c r="AN4189" t="e">
        <f>VLOOKUP([1]!Tabelle13[[#This Row],[Vlookup this ID for freight costs]],$AL$2:$AL$6811,2,FALSE)</f>
        <v>#REF!</v>
      </c>
      <c r="AP4189">
        <v>341.19</v>
      </c>
      <c r="AQ4189">
        <v>341.19</v>
      </c>
      <c r="AR4189" s="4">
        <v>7</v>
      </c>
      <c r="AS4189" s="4">
        <v>4</v>
      </c>
      <c r="AT4189" s="4">
        <v>2011</v>
      </c>
      <c r="AU4189" s="4">
        <v>28</v>
      </c>
      <c r="AV4189" s="4">
        <v>4</v>
      </c>
      <c r="AW4189" s="4">
        <v>2011</v>
      </c>
      <c r="AX4189" t="str">
        <f t="shared" si="1315"/>
        <v>Delay</v>
      </c>
      <c r="AY4189">
        <f t="shared" si="1316"/>
        <v>0</v>
      </c>
    </row>
    <row r="4190" spans="1:51" x14ac:dyDescent="0.2">
      <c r="A4190" s="3">
        <v>17242</v>
      </c>
      <c r="B4190" s="1" t="s">
        <v>168</v>
      </c>
      <c r="C4190" s="1" t="s">
        <v>150</v>
      </c>
      <c r="D4190" s="1" t="s">
        <v>100</v>
      </c>
      <c r="E4190" s="1" t="s">
        <v>253</v>
      </c>
      <c r="F4190" s="1" t="s">
        <v>253</v>
      </c>
      <c r="G4190" s="13" t="s">
        <v>323</v>
      </c>
      <c r="H4190" s="12">
        <v>40707</v>
      </c>
      <c r="I4190" s="12" t="s">
        <v>323</v>
      </c>
      <c r="J4190" s="12">
        <v>40707</v>
      </c>
      <c r="K4190" s="4">
        <v>3246</v>
      </c>
      <c r="L4190" s="1" t="s">
        <v>146</v>
      </c>
      <c r="M4190" s="1" t="s">
        <v>170</v>
      </c>
      <c r="N4190" s="1" t="s">
        <v>302</v>
      </c>
      <c r="O4190" s="1" t="s">
        <v>93</v>
      </c>
      <c r="P4190">
        <v>30</v>
      </c>
      <c r="Q4190">
        <v>43280</v>
      </c>
      <c r="R4190">
        <v>287812</v>
      </c>
      <c r="S4190">
        <v>6.65</v>
      </c>
      <c r="T4190">
        <v>0.22</v>
      </c>
      <c r="U4190">
        <f t="shared" si="1312"/>
        <v>287812</v>
      </c>
      <c r="V4190">
        <f t="shared" si="1313"/>
        <v>1298400</v>
      </c>
      <c r="W4190" s="1" t="s">
        <v>155</v>
      </c>
      <c r="X4190" s="1" t="s">
        <v>1236</v>
      </c>
      <c r="Y4190" s="1" t="s">
        <v>156</v>
      </c>
      <c r="Z4190" s="3">
        <v>8107</v>
      </c>
      <c r="AA4190" s="4">
        <f t="shared" si="1317"/>
        <v>4040</v>
      </c>
      <c r="AB4190" s="4">
        <f t="shared" si="1321"/>
        <v>6994.6249900000003</v>
      </c>
      <c r="AC4190" s="4">
        <f t="shared" si="1322"/>
        <v>4040</v>
      </c>
      <c r="AD4190" s="4">
        <f t="shared" si="1318"/>
        <v>4040</v>
      </c>
      <c r="AE4190" s="4">
        <v>4040</v>
      </c>
      <c r="AF4190" s="4">
        <v>4040</v>
      </c>
      <c r="AG4190" s="4">
        <f t="shared" si="1323"/>
        <v>4040</v>
      </c>
      <c r="AI4190" t="e">
        <f t="shared" si="1314"/>
        <v>#N/A</v>
      </c>
      <c r="AJ4190">
        <v>6121.42</v>
      </c>
      <c r="AK4190" s="2">
        <v>6121.42</v>
      </c>
      <c r="AL4190" s="2">
        <f t="shared" si="1324"/>
        <v>6121.42</v>
      </c>
      <c r="AM4190" s="4"/>
      <c r="AN4190" t="e">
        <f>VLOOKUP([1]!Tabelle13[[#This Row],[Vlookup this ID for freight costs]],$AL$2:$AL$6811,2,FALSE)</f>
        <v>#REF!</v>
      </c>
      <c r="AP4190">
        <v>474.89</v>
      </c>
      <c r="AQ4190">
        <v>474.89</v>
      </c>
      <c r="AR4190" s="4">
        <v>13</v>
      </c>
      <c r="AS4190" s="4">
        <v>6</v>
      </c>
      <c r="AT4190" s="4">
        <v>2011</v>
      </c>
      <c r="AU4190" s="4">
        <v>13</v>
      </c>
      <c r="AV4190" s="4">
        <v>6</v>
      </c>
      <c r="AW4190" s="4">
        <v>2011</v>
      </c>
      <c r="AX4190" t="str">
        <f t="shared" si="1315"/>
        <v>No Delay</v>
      </c>
      <c r="AY4190">
        <f t="shared" si="1316"/>
        <v>0</v>
      </c>
    </row>
    <row r="4191" spans="1:51" x14ac:dyDescent="0.2">
      <c r="A4191" s="3">
        <v>85712</v>
      </c>
      <c r="B4191" s="1" t="s">
        <v>863</v>
      </c>
      <c r="C4191" s="1" t="s">
        <v>165</v>
      </c>
      <c r="D4191" s="1" t="s">
        <v>130</v>
      </c>
      <c r="E4191" s="1" t="s">
        <v>101</v>
      </c>
      <c r="F4191" s="1" t="s">
        <v>101</v>
      </c>
      <c r="G4191" s="13" t="s">
        <v>2284</v>
      </c>
      <c r="H4191" s="12">
        <v>40480</v>
      </c>
      <c r="I4191" s="12" t="s">
        <v>2207</v>
      </c>
      <c r="J4191" s="12">
        <v>40466</v>
      </c>
      <c r="K4191" s="4">
        <v>2796</v>
      </c>
      <c r="L4191" s="1" t="s">
        <v>146</v>
      </c>
      <c r="M4191" s="1" t="s">
        <v>132</v>
      </c>
      <c r="N4191" s="1" t="s">
        <v>154</v>
      </c>
      <c r="O4191" s="1" t="s">
        <v>93</v>
      </c>
      <c r="P4191">
        <v>60</v>
      </c>
      <c r="Q4191">
        <v>30000</v>
      </c>
      <c r="R4191">
        <v>336600</v>
      </c>
      <c r="S4191">
        <v>11.22</v>
      </c>
      <c r="T4191">
        <v>0.19</v>
      </c>
      <c r="U4191">
        <f t="shared" si="1312"/>
        <v>336600</v>
      </c>
      <c r="V4191">
        <f t="shared" si="1313"/>
        <v>1800000</v>
      </c>
      <c r="W4191" s="1" t="s">
        <v>155</v>
      </c>
      <c r="X4191" s="1" t="s">
        <v>1236</v>
      </c>
      <c r="Y4191" s="1" t="s">
        <v>156</v>
      </c>
      <c r="Z4191" s="3">
        <v>11413</v>
      </c>
      <c r="AA4191" s="4">
        <f t="shared" si="1317"/>
        <v>4050</v>
      </c>
      <c r="AB4191" s="4">
        <f t="shared" si="1321"/>
        <v>5537.1742059999997</v>
      </c>
      <c r="AC4191" s="4">
        <f t="shared" si="1322"/>
        <v>4050</v>
      </c>
      <c r="AD4191" s="4">
        <f t="shared" si="1318"/>
        <v>7954.676925857143</v>
      </c>
      <c r="AE4191" s="4">
        <v>4050</v>
      </c>
      <c r="AF4191" s="4">
        <v>4050</v>
      </c>
      <c r="AG4191" s="4">
        <f t="shared" si="1323"/>
        <v>4050</v>
      </c>
      <c r="AI4191" t="e">
        <f t="shared" si="1314"/>
        <v>#N/A</v>
      </c>
      <c r="AJ4191">
        <v>15759.47</v>
      </c>
      <c r="AK4191" s="2">
        <v>15759.47</v>
      </c>
      <c r="AL4191" s="2">
        <f t="shared" si="1324"/>
        <v>15759.47</v>
      </c>
      <c r="AM4191" s="4"/>
      <c r="AN4191" t="e">
        <f>VLOOKUP([1]!Tabelle13[[#This Row],[Vlookup this ID for freight costs]],$AL$2:$AL$6811,2,FALSE)</f>
        <v>#REF!</v>
      </c>
      <c r="AP4191">
        <v>725.71</v>
      </c>
      <c r="AQ4191">
        <v>725.71</v>
      </c>
      <c r="AR4191" s="4">
        <v>29</v>
      </c>
      <c r="AS4191" s="4">
        <v>10</v>
      </c>
      <c r="AT4191" s="4">
        <v>2010</v>
      </c>
      <c r="AU4191" s="4">
        <v>15</v>
      </c>
      <c r="AV4191" s="4">
        <v>10</v>
      </c>
      <c r="AW4191" s="4">
        <v>2010</v>
      </c>
      <c r="AX4191" t="str">
        <f t="shared" si="1315"/>
        <v>No Delay</v>
      </c>
      <c r="AY4191">
        <f t="shared" si="1316"/>
        <v>0</v>
      </c>
    </row>
    <row r="4192" spans="1:51" x14ac:dyDescent="0.2">
      <c r="A4192" s="3">
        <v>85878</v>
      </c>
      <c r="B4192" s="1" t="s">
        <v>215</v>
      </c>
      <c r="C4192" s="1" t="s">
        <v>89</v>
      </c>
      <c r="D4192" s="1" t="s">
        <v>130</v>
      </c>
      <c r="E4192" s="1" t="s">
        <v>53</v>
      </c>
      <c r="F4192" s="1" t="s">
        <v>53</v>
      </c>
      <c r="G4192" s="13" t="s">
        <v>452</v>
      </c>
      <c r="H4192" s="12">
        <v>41121</v>
      </c>
      <c r="I4192" s="12" t="s">
        <v>452</v>
      </c>
      <c r="J4192" s="12">
        <v>41121</v>
      </c>
      <c r="K4192" s="4">
        <v>4084</v>
      </c>
      <c r="L4192" s="1" t="s">
        <v>146</v>
      </c>
      <c r="M4192" s="1" t="s">
        <v>132</v>
      </c>
      <c r="N4192" s="1" t="s">
        <v>275</v>
      </c>
      <c r="O4192" s="1" t="s">
        <v>93</v>
      </c>
      <c r="P4192">
        <v>60</v>
      </c>
      <c r="Q4192">
        <v>45000</v>
      </c>
      <c r="R4192">
        <v>347400</v>
      </c>
      <c r="S4192">
        <v>7.72</v>
      </c>
      <c r="T4192">
        <v>0.13</v>
      </c>
      <c r="U4192">
        <f t="shared" si="1312"/>
        <v>347400</v>
      </c>
      <c r="V4192">
        <f t="shared" si="1313"/>
        <v>2700000</v>
      </c>
      <c r="W4192" s="1" t="s">
        <v>155</v>
      </c>
      <c r="X4192" s="1" t="s">
        <v>1236</v>
      </c>
      <c r="Y4192" s="1" t="s">
        <v>156</v>
      </c>
      <c r="Z4192" s="3">
        <v>9211</v>
      </c>
      <c r="AA4192" s="4">
        <f t="shared" si="1317"/>
        <v>4050</v>
      </c>
      <c r="AB4192" s="4">
        <f t="shared" si="1321"/>
        <v>7183.3912060000002</v>
      </c>
      <c r="AC4192" s="4">
        <f t="shared" si="1322"/>
        <v>4050</v>
      </c>
      <c r="AD4192" s="4">
        <f t="shared" si="1318"/>
        <v>8277.5555555555547</v>
      </c>
      <c r="AE4192" s="4">
        <v>4050</v>
      </c>
      <c r="AF4192" s="4">
        <v>4050</v>
      </c>
      <c r="AG4192" s="4">
        <f t="shared" si="1323"/>
        <v>4050</v>
      </c>
      <c r="AI4192" t="e">
        <f t="shared" si="1314"/>
        <v>#N/A</v>
      </c>
      <c r="AJ4192">
        <v>11592.26</v>
      </c>
      <c r="AK4192" s="2">
        <v>11592.26</v>
      </c>
      <c r="AL4192" s="2">
        <f t="shared" si="1324"/>
        <v>11592.26</v>
      </c>
      <c r="AM4192" s="4"/>
      <c r="AN4192" t="e">
        <f>VLOOKUP([1]!Tabelle13[[#This Row],[Vlookup this ID for freight costs]],$AL$2:$AL$6811,2,FALSE)</f>
        <v>#REF!</v>
      </c>
      <c r="AP4192">
        <v>487.05</v>
      </c>
      <c r="AQ4192">
        <v>487.05</v>
      </c>
      <c r="AR4192" s="4">
        <v>31</v>
      </c>
      <c r="AS4192" s="4">
        <v>7</v>
      </c>
      <c r="AT4192" s="4">
        <v>2012</v>
      </c>
      <c r="AU4192" s="4">
        <v>31</v>
      </c>
      <c r="AV4192" s="4">
        <v>7</v>
      </c>
      <c r="AW4192" s="4">
        <v>2012</v>
      </c>
      <c r="AX4192" t="str">
        <f t="shared" si="1315"/>
        <v>No Delay</v>
      </c>
      <c r="AY4192">
        <f t="shared" si="1316"/>
        <v>0</v>
      </c>
    </row>
    <row r="4193" spans="1:51" x14ac:dyDescent="0.2">
      <c r="A4193" s="3">
        <v>85128</v>
      </c>
      <c r="B4193" s="1" t="s">
        <v>151</v>
      </c>
      <c r="C4193" s="1" t="s">
        <v>65</v>
      </c>
      <c r="D4193" s="1" t="s">
        <v>130</v>
      </c>
      <c r="E4193" s="1" t="s">
        <v>53</v>
      </c>
      <c r="F4193" s="1" t="s">
        <v>53</v>
      </c>
      <c r="G4193" s="13" t="s">
        <v>189</v>
      </c>
      <c r="H4193" s="12">
        <v>40374</v>
      </c>
      <c r="I4193" s="12" t="s">
        <v>190</v>
      </c>
      <c r="J4193" s="12">
        <v>40357</v>
      </c>
      <c r="K4193" s="4">
        <v>2583</v>
      </c>
      <c r="L4193" s="1" t="s">
        <v>146</v>
      </c>
      <c r="M4193" s="1" t="s">
        <v>132</v>
      </c>
      <c r="N4193" s="1" t="s">
        <v>238</v>
      </c>
      <c r="O4193" s="1" t="s">
        <v>93</v>
      </c>
      <c r="P4193">
        <v>30</v>
      </c>
      <c r="Q4193">
        <v>45000</v>
      </c>
      <c r="R4193">
        <v>450000</v>
      </c>
      <c r="S4193">
        <v>10</v>
      </c>
      <c r="T4193">
        <v>0.33</v>
      </c>
      <c r="U4193">
        <f t="shared" si="1312"/>
        <v>450000</v>
      </c>
      <c r="V4193">
        <f t="shared" si="1313"/>
        <v>1350000</v>
      </c>
      <c r="W4193" s="1" t="s">
        <v>160</v>
      </c>
      <c r="X4193" s="1" t="s">
        <v>1236</v>
      </c>
      <c r="Y4193" s="1" t="s">
        <v>161</v>
      </c>
      <c r="Z4193" s="3">
        <v>7348</v>
      </c>
      <c r="AA4193" s="4">
        <f t="shared" si="1317"/>
        <v>4050</v>
      </c>
      <c r="AB4193" s="4">
        <f t="shared" si="1321"/>
        <v>7183.3912060000002</v>
      </c>
      <c r="AC4193" s="4">
        <f t="shared" si="1322"/>
        <v>4050</v>
      </c>
      <c r="AD4193" s="4">
        <f t="shared" si="1318"/>
        <v>5698.909090909091</v>
      </c>
      <c r="AE4193" s="4">
        <v>4050</v>
      </c>
      <c r="AF4193" s="4">
        <v>4050</v>
      </c>
      <c r="AG4193" s="4">
        <f t="shared" si="1323"/>
        <v>4050</v>
      </c>
      <c r="AI4193" t="e">
        <f t="shared" si="1314"/>
        <v>#N/A</v>
      </c>
      <c r="AJ4193" t="s">
        <v>81</v>
      </c>
      <c r="AK4193" s="2"/>
      <c r="AL4193" s="2" t="str">
        <f t="shared" si="1324"/>
        <v>Freight Included in Commodity Cost</v>
      </c>
      <c r="AM4193" s="4"/>
      <c r="AN4193" t="e">
        <f>VLOOKUP([1]!Tabelle13[[#This Row],[Vlookup this ID for freight costs]],$AL$2:$AL$6811,2,FALSE)</f>
        <v>#REF!</v>
      </c>
      <c r="AP4193">
        <v>970.2</v>
      </c>
      <c r="AQ4193">
        <v>970.2</v>
      </c>
      <c r="AR4193" s="4">
        <v>15</v>
      </c>
      <c r="AS4193" s="4">
        <v>7</v>
      </c>
      <c r="AT4193" s="4">
        <v>2010</v>
      </c>
      <c r="AU4193" s="4">
        <v>28</v>
      </c>
      <c r="AV4193" s="4">
        <v>6</v>
      </c>
      <c r="AW4193" s="4">
        <v>2010</v>
      </c>
      <c r="AX4193" t="str">
        <f t="shared" si="1315"/>
        <v>No Delay</v>
      </c>
      <c r="AY4193">
        <f t="shared" si="1316"/>
        <v>0</v>
      </c>
    </row>
    <row r="4194" spans="1:51" x14ac:dyDescent="0.2">
      <c r="A4194" s="3">
        <v>83632</v>
      </c>
      <c r="B4194" s="1" t="s">
        <v>151</v>
      </c>
      <c r="C4194" s="1" t="s">
        <v>65</v>
      </c>
      <c r="D4194" s="1" t="s">
        <v>130</v>
      </c>
      <c r="E4194" s="1" t="s">
        <v>53</v>
      </c>
      <c r="F4194" s="1" t="s">
        <v>53</v>
      </c>
      <c r="G4194" s="13" t="s">
        <v>1239</v>
      </c>
      <c r="H4194" s="12">
        <v>41219</v>
      </c>
      <c r="I4194" s="12" t="s">
        <v>1239</v>
      </c>
      <c r="J4194" s="12">
        <v>41219</v>
      </c>
      <c r="K4194" s="4">
        <v>4270</v>
      </c>
      <c r="L4194" s="1" t="s">
        <v>146</v>
      </c>
      <c r="M4194" s="1" t="s">
        <v>132</v>
      </c>
      <c r="N4194" s="1" t="s">
        <v>238</v>
      </c>
      <c r="O4194" s="1" t="s">
        <v>93</v>
      </c>
      <c r="P4194">
        <v>30</v>
      </c>
      <c r="Q4194">
        <v>41514</v>
      </c>
      <c r="R4194">
        <v>222515.04</v>
      </c>
      <c r="S4194">
        <v>5.36</v>
      </c>
      <c r="T4194">
        <v>0.18</v>
      </c>
      <c r="U4194">
        <f t="shared" si="1312"/>
        <v>222515.04</v>
      </c>
      <c r="V4194">
        <f t="shared" si="1313"/>
        <v>1245420</v>
      </c>
      <c r="W4194" s="1" t="s">
        <v>1487</v>
      </c>
      <c r="X4194" s="1" t="s">
        <v>1236</v>
      </c>
      <c r="Y4194" s="1" t="s">
        <v>161</v>
      </c>
      <c r="Z4194" s="3">
        <v>7348</v>
      </c>
      <c r="AA4194" s="4">
        <f t="shared" si="1317"/>
        <v>4052</v>
      </c>
      <c r="AB4194" s="4">
        <f t="shared" si="1321"/>
        <v>6800.8103752000006</v>
      </c>
      <c r="AC4194" s="4">
        <f t="shared" si="1322"/>
        <v>4052</v>
      </c>
      <c r="AD4194" s="4">
        <f t="shared" si="1318"/>
        <v>4052</v>
      </c>
      <c r="AE4194" s="4">
        <v>4052</v>
      </c>
      <c r="AF4194" s="4">
        <v>4052</v>
      </c>
      <c r="AG4194" s="4">
        <f t="shared" si="1323"/>
        <v>4052</v>
      </c>
      <c r="AI4194" t="e">
        <f t="shared" si="1314"/>
        <v>#N/A</v>
      </c>
      <c r="AJ4194">
        <v>15459.09</v>
      </c>
      <c r="AK4194" s="2">
        <v>15459.09</v>
      </c>
      <c r="AL4194" s="2">
        <f t="shared" si="1324"/>
        <v>15459.09</v>
      </c>
      <c r="AM4194" s="4"/>
      <c r="AN4194" t="e">
        <f>VLOOKUP([1]!Tabelle13[[#This Row],[Vlookup this ID for freight costs]],$AL$2:$AL$6811,2,FALSE)</f>
        <v>#REF!</v>
      </c>
      <c r="AP4194">
        <v>311.97000000000003</v>
      </c>
      <c r="AQ4194">
        <v>311.97000000000003</v>
      </c>
      <c r="AR4194" s="4">
        <v>6</v>
      </c>
      <c r="AS4194" s="4">
        <v>11</v>
      </c>
      <c r="AT4194" s="4">
        <v>2012</v>
      </c>
      <c r="AU4194" s="4">
        <v>6</v>
      </c>
      <c r="AV4194" s="4">
        <v>11</v>
      </c>
      <c r="AW4194" s="4">
        <v>2012</v>
      </c>
      <c r="AX4194" t="str">
        <f t="shared" si="1315"/>
        <v>No Delay</v>
      </c>
      <c r="AY4194">
        <f t="shared" si="1316"/>
        <v>0</v>
      </c>
    </row>
    <row r="4195" spans="1:51" x14ac:dyDescent="0.2">
      <c r="A4195" s="3">
        <v>83909</v>
      </c>
      <c r="B4195" s="1" t="s">
        <v>175</v>
      </c>
      <c r="C4195" s="1" t="s">
        <v>165</v>
      </c>
      <c r="D4195" s="1" t="s">
        <v>130</v>
      </c>
      <c r="E4195" s="1" t="s">
        <v>101</v>
      </c>
      <c r="F4195" s="1" t="s">
        <v>101</v>
      </c>
      <c r="G4195" s="13" t="s">
        <v>746</v>
      </c>
      <c r="H4195" s="12">
        <v>42124</v>
      </c>
      <c r="I4195" s="12" t="s">
        <v>2163</v>
      </c>
      <c r="J4195" s="12">
        <v>42141</v>
      </c>
      <c r="K4195" s="4">
        <v>6566</v>
      </c>
      <c r="L4195" s="1" t="s">
        <v>146</v>
      </c>
      <c r="M4195" s="1" t="s">
        <v>132</v>
      </c>
      <c r="N4195" s="1" t="s">
        <v>275</v>
      </c>
      <c r="O4195" s="1" t="s">
        <v>93</v>
      </c>
      <c r="P4195">
        <v>60</v>
      </c>
      <c r="Q4195">
        <v>45671</v>
      </c>
      <c r="R4195">
        <v>297774.92</v>
      </c>
      <c r="S4195">
        <v>6.52</v>
      </c>
      <c r="T4195">
        <v>0.11</v>
      </c>
      <c r="U4195">
        <f t="shared" si="1312"/>
        <v>297774.92</v>
      </c>
      <c r="V4195">
        <f t="shared" si="1313"/>
        <v>2740260</v>
      </c>
      <c r="W4195" s="1" t="s">
        <v>179</v>
      </c>
      <c r="X4195" s="1" t="s">
        <v>1236</v>
      </c>
      <c r="Y4195" s="1" t="s">
        <v>156</v>
      </c>
      <c r="Z4195" s="3">
        <v>11413</v>
      </c>
      <c r="AA4195" s="4">
        <f t="shared" si="1317"/>
        <v>4055</v>
      </c>
      <c r="AB4195" s="4">
        <f t="shared" si="1321"/>
        <v>7257.0319798</v>
      </c>
      <c r="AC4195" s="4">
        <f t="shared" si="1322"/>
        <v>4055</v>
      </c>
      <c r="AD4195" s="4">
        <f t="shared" si="1318"/>
        <v>4055</v>
      </c>
      <c r="AE4195" s="4">
        <v>4055</v>
      </c>
      <c r="AF4195" s="4">
        <v>4055</v>
      </c>
      <c r="AG4195" s="4">
        <f t="shared" si="1323"/>
        <v>4055</v>
      </c>
      <c r="AI4195" t="e">
        <f t="shared" si="1314"/>
        <v>#N/A</v>
      </c>
      <c r="AJ4195">
        <v>4112.5600000000004</v>
      </c>
      <c r="AK4195" s="2">
        <v>4112.5600000000004</v>
      </c>
      <c r="AL4195" s="2">
        <f t="shared" si="1324"/>
        <v>4112.5600000000004</v>
      </c>
      <c r="AM4195" s="4"/>
      <c r="AN4195" t="e">
        <f>VLOOKUP([1]!Tabelle13[[#This Row],[Vlookup this ID for freight costs]],$AL$2:$AL$6811,2,FALSE)</f>
        <v>#REF!</v>
      </c>
      <c r="AP4195">
        <v>350.48</v>
      </c>
      <c r="AQ4195">
        <v>350.48</v>
      </c>
      <c r="AR4195" s="4">
        <v>30</v>
      </c>
      <c r="AS4195" s="4">
        <v>4</v>
      </c>
      <c r="AT4195" s="4">
        <v>2015</v>
      </c>
      <c r="AU4195" s="4">
        <v>17</v>
      </c>
      <c r="AV4195" s="4">
        <v>5</v>
      </c>
      <c r="AW4195" s="4">
        <v>2015</v>
      </c>
      <c r="AX4195" t="str">
        <f t="shared" si="1315"/>
        <v>Delay</v>
      </c>
      <c r="AY4195">
        <f t="shared" si="1316"/>
        <v>17</v>
      </c>
    </row>
    <row r="4196" spans="1:51" x14ac:dyDescent="0.2">
      <c r="A4196" s="3">
        <v>81988</v>
      </c>
      <c r="B4196" s="1" t="s">
        <v>168</v>
      </c>
      <c r="C4196" s="1" t="s">
        <v>150</v>
      </c>
      <c r="D4196" s="1" t="s">
        <v>100</v>
      </c>
      <c r="E4196" s="1" t="s">
        <v>101</v>
      </c>
      <c r="F4196" s="1" t="s">
        <v>101</v>
      </c>
      <c r="G4196" s="13" t="s">
        <v>2285</v>
      </c>
      <c r="H4196" s="12">
        <v>40297</v>
      </c>
      <c r="I4196" s="12" t="s">
        <v>2285</v>
      </c>
      <c r="J4196" s="12">
        <v>40297</v>
      </c>
      <c r="K4196" s="4">
        <v>2377</v>
      </c>
      <c r="L4196" s="1" t="s">
        <v>146</v>
      </c>
      <c r="M4196" s="1" t="s">
        <v>2286</v>
      </c>
      <c r="N4196" s="1" t="s">
        <v>1688</v>
      </c>
      <c r="O4196" s="1" t="s">
        <v>93</v>
      </c>
      <c r="P4196">
        <v>240</v>
      </c>
      <c r="Q4196">
        <v>16500</v>
      </c>
      <c r="R4196">
        <v>50631.92</v>
      </c>
      <c r="S4196">
        <v>3.07</v>
      </c>
      <c r="T4196">
        <v>0.01</v>
      </c>
      <c r="U4196">
        <f t="shared" si="1312"/>
        <v>50655</v>
      </c>
      <c r="V4196">
        <f t="shared" si="1313"/>
        <v>3960000</v>
      </c>
      <c r="W4196" s="1" t="s">
        <v>155</v>
      </c>
      <c r="X4196" s="1" t="s">
        <v>1236</v>
      </c>
      <c r="Y4196" s="1" t="s">
        <v>156</v>
      </c>
      <c r="Z4196" s="3">
        <v>16635</v>
      </c>
      <c r="AA4196" s="4">
        <f>AB4196</f>
        <v>4055.9329619999999</v>
      </c>
      <c r="AB4196" s="2">
        <f>2245.156962+0.109744*Q4196</f>
        <v>4055.9329619999999</v>
      </c>
      <c r="AC4196" s="4">
        <f>AD4196</f>
        <v>4055.9329619999999</v>
      </c>
      <c r="AD4196" s="4">
        <f t="shared" si="1318"/>
        <v>4055.9329619999999</v>
      </c>
      <c r="AE4196" s="4" t="s">
        <v>62</v>
      </c>
      <c r="AG4196" s="4" t="str">
        <f t="shared" si="1323"/>
        <v>Weight Captured Separately</v>
      </c>
      <c r="AI4196" t="e">
        <f t="shared" si="1314"/>
        <v>#N/A</v>
      </c>
      <c r="AJ4196">
        <v>3908.56</v>
      </c>
      <c r="AK4196" s="2">
        <v>3908.56</v>
      </c>
      <c r="AL4196" s="2">
        <f t="shared" si="1324"/>
        <v>3908.56</v>
      </c>
      <c r="AM4196" s="4"/>
      <c r="AN4196" t="e">
        <f>VLOOKUP([1]!Tabelle13[[#This Row],[Vlookup this ID for freight costs]],$AL$2:$AL$6811,2,FALSE)</f>
        <v>#REF!</v>
      </c>
      <c r="AO4196">
        <f>IF(AK:AK="",AC:AC*6.242+1.383 -2.844 + 3.145 -2.265  -2.026,AK:AK)</f>
        <v>3908.56</v>
      </c>
      <c r="AP4196">
        <v>109.16</v>
      </c>
      <c r="AQ4196">
        <v>109.16</v>
      </c>
      <c r="AR4196" s="4">
        <v>29</v>
      </c>
      <c r="AS4196" s="4">
        <v>4</v>
      </c>
      <c r="AT4196" s="4">
        <v>2010</v>
      </c>
      <c r="AU4196" s="4">
        <v>29</v>
      </c>
      <c r="AV4196" s="4">
        <v>4</v>
      </c>
      <c r="AW4196" s="4">
        <v>2010</v>
      </c>
      <c r="AX4196" t="str">
        <f t="shared" si="1315"/>
        <v>No Delay</v>
      </c>
      <c r="AY4196">
        <f t="shared" si="1316"/>
        <v>0</v>
      </c>
    </row>
    <row r="4197" spans="1:51" x14ac:dyDescent="0.2">
      <c r="A4197" s="3">
        <v>67509</v>
      </c>
      <c r="B4197" s="1" t="s">
        <v>140</v>
      </c>
      <c r="C4197" s="1" t="s">
        <v>99</v>
      </c>
      <c r="D4197" s="1" t="s">
        <v>52</v>
      </c>
      <c r="E4197" s="1" t="s">
        <v>53</v>
      </c>
      <c r="F4197" s="1" t="s">
        <v>53</v>
      </c>
      <c r="G4197" s="13" t="s">
        <v>2287</v>
      </c>
      <c r="H4197" s="12">
        <v>41510</v>
      </c>
      <c r="I4197" s="12" t="s">
        <v>2287</v>
      </c>
      <c r="J4197" s="12">
        <v>41510</v>
      </c>
      <c r="K4197" s="4">
        <v>4879</v>
      </c>
      <c r="L4197" s="1" t="s">
        <v>146</v>
      </c>
      <c r="M4197" s="1" t="s">
        <v>170</v>
      </c>
      <c r="N4197" s="1" t="s">
        <v>154</v>
      </c>
      <c r="O4197" s="1" t="s">
        <v>93</v>
      </c>
      <c r="P4197">
        <v>60</v>
      </c>
      <c r="Q4197">
        <v>32002</v>
      </c>
      <c r="R4197">
        <v>260816.3</v>
      </c>
      <c r="S4197">
        <v>8.15</v>
      </c>
      <c r="T4197">
        <v>0.14000000000000001</v>
      </c>
      <c r="U4197">
        <f t="shared" si="1312"/>
        <v>260816.30000000002</v>
      </c>
      <c r="V4197">
        <f t="shared" si="1313"/>
        <v>1920120</v>
      </c>
      <c r="W4197" s="1" t="s">
        <v>155</v>
      </c>
      <c r="X4197" s="1" t="s">
        <v>1236</v>
      </c>
      <c r="Y4197" s="1" t="s">
        <v>156</v>
      </c>
      <c r="Z4197" s="3">
        <v>5565</v>
      </c>
      <c r="AA4197" s="4">
        <f t="shared" si="1317"/>
        <v>4059</v>
      </c>
      <c r="AB4197" s="4">
        <f t="shared" ref="AB4197:AB4205" si="1325" xml:space="preserve"> 2244.740206  + 0.1097478*Q4197</f>
        <v>5756.8893016000002</v>
      </c>
      <c r="AC4197" s="4">
        <f t="shared" ref="AC4197:AC4205" si="1326">AF4197</f>
        <v>4059</v>
      </c>
      <c r="AD4197" s="4">
        <f t="shared" si="1318"/>
        <v>4059</v>
      </c>
      <c r="AE4197" s="4">
        <v>4059</v>
      </c>
      <c r="AF4197" s="4">
        <v>4059</v>
      </c>
      <c r="AG4197" s="4">
        <f t="shared" si="1323"/>
        <v>4059</v>
      </c>
      <c r="AI4197" t="e">
        <f t="shared" si="1314"/>
        <v>#N/A</v>
      </c>
      <c r="AJ4197">
        <v>17997.84</v>
      </c>
      <c r="AK4197" s="2">
        <v>17997.84</v>
      </c>
      <c r="AL4197" s="2">
        <f t="shared" si="1324"/>
        <v>17997.84</v>
      </c>
      <c r="AM4197" s="4"/>
      <c r="AN4197" t="e">
        <f>VLOOKUP([1]!Tabelle13[[#This Row],[Vlookup this ID for freight costs]],$AL$2:$AL$6811,2,FALSE)</f>
        <v>#REF!</v>
      </c>
      <c r="AP4197">
        <v>322.63</v>
      </c>
      <c r="AQ4197">
        <v>322.63</v>
      </c>
      <c r="AR4197" s="4">
        <v>24</v>
      </c>
      <c r="AS4197" s="4">
        <v>8</v>
      </c>
      <c r="AT4197" s="4">
        <v>2013</v>
      </c>
      <c r="AU4197" s="4">
        <v>24</v>
      </c>
      <c r="AV4197" s="4">
        <v>8</v>
      </c>
      <c r="AW4197" s="4">
        <v>2013</v>
      </c>
      <c r="AX4197" t="str">
        <f t="shared" si="1315"/>
        <v>No Delay</v>
      </c>
      <c r="AY4197">
        <f t="shared" si="1316"/>
        <v>0</v>
      </c>
    </row>
    <row r="4198" spans="1:51" x14ac:dyDescent="0.2">
      <c r="A4198" s="3">
        <v>84777</v>
      </c>
      <c r="B4198" s="1" t="s">
        <v>172</v>
      </c>
      <c r="C4198" s="1" t="s">
        <v>114</v>
      </c>
      <c r="D4198" s="1" t="s">
        <v>130</v>
      </c>
      <c r="E4198" s="1" t="s">
        <v>101</v>
      </c>
      <c r="F4198" s="1" t="s">
        <v>101</v>
      </c>
      <c r="G4198" s="13" t="s">
        <v>2288</v>
      </c>
      <c r="H4198" s="12">
        <v>41283</v>
      </c>
      <c r="I4198" s="12" t="s">
        <v>2289</v>
      </c>
      <c r="J4198" s="12">
        <v>41281</v>
      </c>
      <c r="K4198" s="4">
        <v>4381</v>
      </c>
      <c r="L4198" s="1" t="s">
        <v>146</v>
      </c>
      <c r="M4198" s="1" t="s">
        <v>132</v>
      </c>
      <c r="N4198" s="1" t="s">
        <v>171</v>
      </c>
      <c r="O4198" s="1" t="s">
        <v>93</v>
      </c>
      <c r="P4198">
        <v>60</v>
      </c>
      <c r="Q4198">
        <v>70647</v>
      </c>
      <c r="R4198">
        <v>156836.34</v>
      </c>
      <c r="S4198">
        <v>2.2200000000000002</v>
      </c>
      <c r="T4198">
        <v>0.04</v>
      </c>
      <c r="U4198">
        <f t="shared" si="1312"/>
        <v>156836.34000000003</v>
      </c>
      <c r="V4198">
        <f t="shared" si="1313"/>
        <v>4238820</v>
      </c>
      <c r="W4198" s="1" t="s">
        <v>179</v>
      </c>
      <c r="X4198" s="1" t="s">
        <v>1236</v>
      </c>
      <c r="Y4198" s="1" t="s">
        <v>156</v>
      </c>
      <c r="Z4198" s="3">
        <v>14240</v>
      </c>
      <c r="AA4198" s="4">
        <f t="shared" si="1317"/>
        <v>4067</v>
      </c>
      <c r="AB4198" s="4">
        <f t="shared" si="1325"/>
        <v>9998.0930325999998</v>
      </c>
      <c r="AC4198" s="4">
        <f t="shared" si="1326"/>
        <v>4067</v>
      </c>
      <c r="AD4198" s="4">
        <f t="shared" si="1318"/>
        <v>4067</v>
      </c>
      <c r="AE4198" s="4">
        <v>4067</v>
      </c>
      <c r="AF4198" s="4">
        <v>4067</v>
      </c>
      <c r="AG4198" s="4">
        <f t="shared" si="1323"/>
        <v>4067</v>
      </c>
      <c r="AI4198" t="e">
        <f t="shared" si="1314"/>
        <v>#N/A</v>
      </c>
      <c r="AJ4198">
        <v>14050.13</v>
      </c>
      <c r="AK4198" s="2">
        <v>14050.13</v>
      </c>
      <c r="AL4198" s="2">
        <f t="shared" si="1324"/>
        <v>14050.13</v>
      </c>
      <c r="AM4198" s="4"/>
      <c r="AN4198" t="e">
        <f>VLOOKUP([1]!Tabelle13[[#This Row],[Vlookup this ID for freight costs]],$AL$2:$AL$6811,2,FALSE)</f>
        <v>#REF!</v>
      </c>
      <c r="AP4198">
        <v>219.88</v>
      </c>
      <c r="AQ4198">
        <v>219.88</v>
      </c>
      <c r="AR4198" s="4">
        <v>9</v>
      </c>
      <c r="AS4198" s="4">
        <v>1</v>
      </c>
      <c r="AT4198" s="4">
        <v>2013</v>
      </c>
      <c r="AU4198" s="4">
        <v>7</v>
      </c>
      <c r="AV4198" s="4">
        <v>1</v>
      </c>
      <c r="AW4198" s="4">
        <v>2013</v>
      </c>
      <c r="AX4198" t="str">
        <f t="shared" si="1315"/>
        <v>No Delay</v>
      </c>
      <c r="AY4198">
        <f t="shared" si="1316"/>
        <v>0</v>
      </c>
    </row>
    <row r="4199" spans="1:51" x14ac:dyDescent="0.2">
      <c r="A4199" s="3">
        <v>86018</v>
      </c>
      <c r="B4199" s="1" t="s">
        <v>175</v>
      </c>
      <c r="C4199" s="1" t="s">
        <v>165</v>
      </c>
      <c r="D4199" s="1" t="s">
        <v>130</v>
      </c>
      <c r="E4199" s="1" t="s">
        <v>101</v>
      </c>
      <c r="F4199" s="1" t="s">
        <v>101</v>
      </c>
      <c r="G4199" s="13" t="s">
        <v>1006</v>
      </c>
      <c r="H4199" s="12">
        <v>41639</v>
      </c>
      <c r="I4199" s="12" t="s">
        <v>141</v>
      </c>
      <c r="J4199" s="12">
        <v>41631</v>
      </c>
      <c r="K4199" s="4">
        <v>5140</v>
      </c>
      <c r="L4199" s="1" t="s">
        <v>146</v>
      </c>
      <c r="M4199" s="1" t="s">
        <v>132</v>
      </c>
      <c r="N4199" s="1" t="s">
        <v>167</v>
      </c>
      <c r="O4199" s="1" t="s">
        <v>93</v>
      </c>
      <c r="P4199">
        <v>30</v>
      </c>
      <c r="Q4199">
        <v>66864</v>
      </c>
      <c r="R4199">
        <v>222657.12</v>
      </c>
      <c r="S4199">
        <v>3.33</v>
      </c>
      <c r="T4199">
        <v>0.11</v>
      </c>
      <c r="U4199">
        <f t="shared" si="1312"/>
        <v>222657.12</v>
      </c>
      <c r="V4199">
        <f t="shared" si="1313"/>
        <v>2005920</v>
      </c>
      <c r="W4199" s="1" t="s">
        <v>197</v>
      </c>
      <c r="X4199" s="1" t="s">
        <v>1236</v>
      </c>
      <c r="Y4199" s="1" t="s">
        <v>3082</v>
      </c>
      <c r="Z4199" s="3">
        <v>10265</v>
      </c>
      <c r="AA4199" s="4">
        <f t="shared" si="1317"/>
        <v>4067</v>
      </c>
      <c r="AB4199" s="4">
        <f t="shared" si="1325"/>
        <v>9582.9171052000002</v>
      </c>
      <c r="AC4199" s="4">
        <f t="shared" si="1326"/>
        <v>4067</v>
      </c>
      <c r="AD4199" s="4">
        <f t="shared" si="1318"/>
        <v>4067</v>
      </c>
      <c r="AE4199" s="4">
        <v>4067</v>
      </c>
      <c r="AF4199" s="4">
        <v>4067</v>
      </c>
      <c r="AG4199" s="4">
        <f t="shared" si="1323"/>
        <v>4067</v>
      </c>
      <c r="AI4199" t="e">
        <f t="shared" si="1314"/>
        <v>#N/A</v>
      </c>
      <c r="AJ4199">
        <v>6976.78</v>
      </c>
      <c r="AK4199" s="2">
        <v>6976.78</v>
      </c>
      <c r="AL4199" s="2">
        <f t="shared" si="1324"/>
        <v>6976.78</v>
      </c>
      <c r="AM4199" s="4"/>
      <c r="AN4199" t="e">
        <f>VLOOKUP([1]!Tabelle13[[#This Row],[Vlookup this ID for freight costs]],$AL$2:$AL$6811,2,FALSE)</f>
        <v>#REF!</v>
      </c>
      <c r="AP4199">
        <v>275.43</v>
      </c>
      <c r="AQ4199">
        <v>275.43</v>
      </c>
      <c r="AR4199" s="4">
        <v>31</v>
      </c>
      <c r="AS4199" s="4">
        <v>12</v>
      </c>
      <c r="AT4199" s="4">
        <v>2013</v>
      </c>
      <c r="AU4199" s="4">
        <v>23</v>
      </c>
      <c r="AV4199" s="4">
        <v>12</v>
      </c>
      <c r="AW4199" s="4">
        <v>2013</v>
      </c>
      <c r="AX4199" t="str">
        <f t="shared" si="1315"/>
        <v>No Delay</v>
      </c>
      <c r="AY4199">
        <f t="shared" si="1316"/>
        <v>0</v>
      </c>
    </row>
    <row r="4200" spans="1:51" x14ac:dyDescent="0.2">
      <c r="A4200" s="3">
        <v>83872</v>
      </c>
      <c r="B4200" s="1" t="s">
        <v>50</v>
      </c>
      <c r="C4200" s="1" t="s">
        <v>51</v>
      </c>
      <c r="D4200" s="1" t="s">
        <v>130</v>
      </c>
      <c r="E4200" s="1" t="s">
        <v>101</v>
      </c>
      <c r="F4200" s="1" t="s">
        <v>101</v>
      </c>
      <c r="G4200" s="13" t="s">
        <v>1708</v>
      </c>
      <c r="H4200" s="12">
        <v>42062</v>
      </c>
      <c r="I4200" s="12" t="s">
        <v>1926</v>
      </c>
      <c r="J4200" s="12">
        <v>42072</v>
      </c>
      <c r="K4200" s="4">
        <v>6372</v>
      </c>
      <c r="L4200" s="1" t="s">
        <v>146</v>
      </c>
      <c r="M4200" s="1" t="s">
        <v>132</v>
      </c>
      <c r="N4200" s="1" t="s">
        <v>163</v>
      </c>
      <c r="O4200" s="1" t="s">
        <v>93</v>
      </c>
      <c r="P4200">
        <v>60</v>
      </c>
      <c r="Q4200">
        <v>2173</v>
      </c>
      <c r="R4200">
        <v>24685.279999999999</v>
      </c>
      <c r="S4200">
        <v>11.36</v>
      </c>
      <c r="T4200">
        <v>0.19</v>
      </c>
      <c r="U4200">
        <f t="shared" si="1312"/>
        <v>24685.279999999999</v>
      </c>
      <c r="V4200">
        <f t="shared" si="1313"/>
        <v>130380</v>
      </c>
      <c r="W4200" s="1" t="s">
        <v>160</v>
      </c>
      <c r="X4200" s="1" t="s">
        <v>1236</v>
      </c>
      <c r="Y4200" s="1" t="s">
        <v>161</v>
      </c>
      <c r="Z4200" s="3">
        <v>14186</v>
      </c>
      <c r="AA4200" s="4">
        <f t="shared" si="1317"/>
        <v>4076</v>
      </c>
      <c r="AB4200" s="4">
        <f t="shared" si="1325"/>
        <v>2483.2221754000002</v>
      </c>
      <c r="AC4200" s="4">
        <f t="shared" si="1326"/>
        <v>4076</v>
      </c>
      <c r="AD4200" s="4">
        <f t="shared" si="1318"/>
        <v>4076</v>
      </c>
      <c r="AE4200" s="4">
        <v>4076</v>
      </c>
      <c r="AF4200" s="4">
        <v>4076</v>
      </c>
      <c r="AG4200" s="4">
        <f t="shared" si="1323"/>
        <v>4076</v>
      </c>
      <c r="AI4200" t="e">
        <f t="shared" si="1314"/>
        <v>#N/A</v>
      </c>
      <c r="AJ4200">
        <v>4834.6000000000004</v>
      </c>
      <c r="AK4200" s="2">
        <v>4834.6000000000004</v>
      </c>
      <c r="AL4200" s="2">
        <f t="shared" si="1324"/>
        <v>4834.6000000000004</v>
      </c>
      <c r="AM4200" s="4"/>
      <c r="AN4200" t="e">
        <f>VLOOKUP([1]!Tabelle13[[#This Row],[Vlookup this ID for freight costs]],$AL$2:$AL$6811,2,FALSE)</f>
        <v>#REF!</v>
      </c>
      <c r="AP4200">
        <v>25.38</v>
      </c>
      <c r="AQ4200">
        <v>25.38</v>
      </c>
      <c r="AR4200" s="4">
        <v>27</v>
      </c>
      <c r="AS4200" s="4">
        <v>2</v>
      </c>
      <c r="AT4200" s="4">
        <v>2015</v>
      </c>
      <c r="AU4200" s="4">
        <v>9</v>
      </c>
      <c r="AV4200" s="4">
        <v>4</v>
      </c>
      <c r="AW4200" s="4">
        <v>2015</v>
      </c>
      <c r="AX4200" t="str">
        <f t="shared" si="1315"/>
        <v>Delay</v>
      </c>
      <c r="AY4200">
        <f t="shared" si="1316"/>
        <v>10</v>
      </c>
    </row>
    <row r="4201" spans="1:51" x14ac:dyDescent="0.2">
      <c r="A4201" s="3">
        <v>86159</v>
      </c>
      <c r="B4201" s="1" t="s">
        <v>50</v>
      </c>
      <c r="C4201" s="1" t="s">
        <v>51</v>
      </c>
      <c r="D4201" s="1" t="s">
        <v>130</v>
      </c>
      <c r="E4201" s="1" t="s">
        <v>101</v>
      </c>
      <c r="F4201" s="1" t="s">
        <v>101</v>
      </c>
      <c r="G4201" s="13" t="s">
        <v>1708</v>
      </c>
      <c r="H4201" s="12">
        <v>42062</v>
      </c>
      <c r="I4201" s="12" t="s">
        <v>1926</v>
      </c>
      <c r="J4201" s="12">
        <v>42072</v>
      </c>
      <c r="K4201" s="4">
        <v>6375</v>
      </c>
      <c r="L4201" s="1" t="s">
        <v>146</v>
      </c>
      <c r="M4201" s="1" t="s">
        <v>132</v>
      </c>
      <c r="N4201" s="1" t="s">
        <v>275</v>
      </c>
      <c r="O4201" s="1" t="s">
        <v>93</v>
      </c>
      <c r="P4201">
        <v>60</v>
      </c>
      <c r="Q4201">
        <v>43334</v>
      </c>
      <c r="R4201">
        <v>291637.82</v>
      </c>
      <c r="S4201">
        <v>6.73</v>
      </c>
      <c r="T4201">
        <v>0.11</v>
      </c>
      <c r="U4201">
        <f t="shared" si="1312"/>
        <v>291637.82</v>
      </c>
      <c r="V4201">
        <f t="shared" si="1313"/>
        <v>2600040</v>
      </c>
      <c r="W4201" s="1" t="s">
        <v>179</v>
      </c>
      <c r="X4201" s="1" t="s">
        <v>1236</v>
      </c>
      <c r="Y4201" s="1" t="s">
        <v>156</v>
      </c>
      <c r="Z4201" s="3">
        <v>14703</v>
      </c>
      <c r="AA4201" s="4">
        <f t="shared" si="1317"/>
        <v>4076</v>
      </c>
      <c r="AB4201" s="4">
        <f t="shared" si="1325"/>
        <v>7000.5513712000011</v>
      </c>
      <c r="AC4201" s="4">
        <f t="shared" si="1326"/>
        <v>4076</v>
      </c>
      <c r="AD4201" s="4">
        <f t="shared" si="1318"/>
        <v>4076</v>
      </c>
      <c r="AE4201" s="3" t="s">
        <v>2290</v>
      </c>
      <c r="AF4201" s="3">
        <v>4076</v>
      </c>
      <c r="AG4201" s="4">
        <f>AI4201</f>
        <v>4076</v>
      </c>
      <c r="AH4201" s="4">
        <v>83872</v>
      </c>
      <c r="AI4201">
        <f t="shared" si="1314"/>
        <v>4076</v>
      </c>
      <c r="AJ4201" t="s">
        <v>2290</v>
      </c>
      <c r="AK4201" s="2">
        <v>4834.6000000000004</v>
      </c>
      <c r="AL4201" s="2">
        <f>AN4201</f>
        <v>4834.6000000000004</v>
      </c>
      <c r="AM4201" s="4">
        <v>83872</v>
      </c>
      <c r="AN4201">
        <f>INDEX($AJ$2:$AJ$6811,MATCH(AM4201,$A$2:$A$6811,0))</f>
        <v>4834.6000000000004</v>
      </c>
      <c r="AP4201">
        <v>299.8</v>
      </c>
      <c r="AQ4201">
        <v>299.8</v>
      </c>
      <c r="AR4201" s="4">
        <v>27</v>
      </c>
      <c r="AS4201" s="4">
        <v>2</v>
      </c>
      <c r="AT4201" s="4">
        <v>2015</v>
      </c>
      <c r="AU4201" s="4">
        <v>9</v>
      </c>
      <c r="AV4201" s="4">
        <v>4</v>
      </c>
      <c r="AW4201" s="4">
        <v>2015</v>
      </c>
      <c r="AX4201" t="str">
        <f t="shared" si="1315"/>
        <v>Delay</v>
      </c>
      <c r="AY4201">
        <f t="shared" si="1316"/>
        <v>10</v>
      </c>
    </row>
    <row r="4202" spans="1:51" x14ac:dyDescent="0.2">
      <c r="A4202" s="3">
        <v>11515</v>
      </c>
      <c r="B4202" s="1" t="s">
        <v>610</v>
      </c>
      <c r="C4202" s="1" t="s">
        <v>73</v>
      </c>
      <c r="D4202" s="1" t="s">
        <v>130</v>
      </c>
      <c r="E4202" s="1" t="s">
        <v>53</v>
      </c>
      <c r="F4202" s="1" t="s">
        <v>53</v>
      </c>
      <c r="G4202" s="13" t="s">
        <v>2291</v>
      </c>
      <c r="H4202" s="12">
        <v>39512</v>
      </c>
      <c r="I4202" s="12" t="s">
        <v>2291</v>
      </c>
      <c r="J4202" s="12">
        <v>39512</v>
      </c>
      <c r="K4202" s="4">
        <v>692</v>
      </c>
      <c r="L4202" s="1" t="s">
        <v>146</v>
      </c>
      <c r="M4202" s="1" t="s">
        <v>132</v>
      </c>
      <c r="N4202" s="1" t="s">
        <v>612</v>
      </c>
      <c r="O4202" s="1" t="s">
        <v>93</v>
      </c>
      <c r="P4202">
        <v>30</v>
      </c>
      <c r="Q4202">
        <v>1600</v>
      </c>
      <c r="R4202">
        <v>3200</v>
      </c>
      <c r="S4202">
        <v>2</v>
      </c>
      <c r="T4202">
        <v>7.0000000000000007E-2</v>
      </c>
      <c r="U4202">
        <f t="shared" si="1312"/>
        <v>3200</v>
      </c>
      <c r="V4202">
        <f t="shared" si="1313"/>
        <v>48000</v>
      </c>
      <c r="W4202" s="1" t="s">
        <v>204</v>
      </c>
      <c r="X4202" s="1" t="s">
        <v>1236</v>
      </c>
      <c r="Y4202" s="1" t="s">
        <v>205</v>
      </c>
      <c r="Z4202" s="3">
        <v>6283</v>
      </c>
      <c r="AA4202" s="4">
        <f t="shared" si="1317"/>
        <v>4080</v>
      </c>
      <c r="AB4202" s="4">
        <f t="shared" si="1325"/>
        <v>2420.3366860000001</v>
      </c>
      <c r="AC4202" s="4">
        <f t="shared" si="1326"/>
        <v>4080</v>
      </c>
      <c r="AD4202" s="4">
        <f t="shared" si="1318"/>
        <v>2319.2075764347824</v>
      </c>
      <c r="AE4202" s="3" t="s">
        <v>2292</v>
      </c>
      <c r="AF4202" s="3">
        <v>4080</v>
      </c>
      <c r="AG4202" s="4">
        <f>AI4202</f>
        <v>4080</v>
      </c>
      <c r="AH4202" s="4">
        <v>10925</v>
      </c>
      <c r="AI4202">
        <f t="shared" si="1314"/>
        <v>4080</v>
      </c>
      <c r="AJ4202" t="s">
        <v>2292</v>
      </c>
      <c r="AK4202" s="2">
        <v>13317.2</v>
      </c>
      <c r="AL4202" s="2">
        <f>AN4202</f>
        <v>13317.2</v>
      </c>
      <c r="AM4202" s="4">
        <v>10925</v>
      </c>
      <c r="AN4202">
        <f>INDEX($AJ$2:$AJ$6811,MATCH(AM4202,$A$2:$A$6811,0))</f>
        <v>13317.2</v>
      </c>
      <c r="AP4202">
        <v>5.12</v>
      </c>
      <c r="AQ4202">
        <v>5.12</v>
      </c>
      <c r="AR4202" s="4">
        <v>5</v>
      </c>
      <c r="AS4202" s="4">
        <v>4</v>
      </c>
      <c r="AT4202" s="4">
        <v>2008</v>
      </c>
      <c r="AU4202" s="4">
        <v>5</v>
      </c>
      <c r="AV4202" s="4">
        <v>4</v>
      </c>
      <c r="AW4202" s="4">
        <v>2008</v>
      </c>
      <c r="AX4202" t="str">
        <f t="shared" si="1315"/>
        <v>No Delay</v>
      </c>
      <c r="AY4202">
        <f t="shared" si="1316"/>
        <v>0</v>
      </c>
    </row>
    <row r="4203" spans="1:51" x14ac:dyDescent="0.2">
      <c r="A4203" s="3">
        <v>10925</v>
      </c>
      <c r="B4203" s="1" t="s">
        <v>610</v>
      </c>
      <c r="C4203" s="1" t="s">
        <v>73</v>
      </c>
      <c r="D4203" s="1" t="s">
        <v>130</v>
      </c>
      <c r="E4203" s="1" t="s">
        <v>53</v>
      </c>
      <c r="F4203" s="1" t="s">
        <v>53</v>
      </c>
      <c r="G4203" s="13" t="s">
        <v>2291</v>
      </c>
      <c r="H4203" s="12">
        <v>39512</v>
      </c>
      <c r="I4203" s="12" t="s">
        <v>2291</v>
      </c>
      <c r="J4203" s="12">
        <v>39512</v>
      </c>
      <c r="K4203" s="4">
        <v>691</v>
      </c>
      <c r="L4203" s="1" t="s">
        <v>146</v>
      </c>
      <c r="M4203" s="1" t="s">
        <v>132</v>
      </c>
      <c r="N4203" s="1" t="s">
        <v>196</v>
      </c>
      <c r="O4203" s="1" t="s">
        <v>93</v>
      </c>
      <c r="P4203">
        <v>60</v>
      </c>
      <c r="Q4203">
        <v>37240</v>
      </c>
      <c r="R4203">
        <v>275576</v>
      </c>
      <c r="S4203">
        <v>7.4</v>
      </c>
      <c r="T4203">
        <v>0.12</v>
      </c>
      <c r="U4203">
        <f t="shared" si="1312"/>
        <v>275576</v>
      </c>
      <c r="V4203">
        <f t="shared" si="1313"/>
        <v>2234400</v>
      </c>
      <c r="W4203" s="1" t="s">
        <v>204</v>
      </c>
      <c r="X4203" s="1" t="s">
        <v>1236</v>
      </c>
      <c r="Y4203" s="1" t="s">
        <v>205</v>
      </c>
      <c r="Z4203" s="3">
        <v>6283</v>
      </c>
      <c r="AA4203" s="4">
        <f t="shared" si="1317"/>
        <v>4080</v>
      </c>
      <c r="AB4203" s="4">
        <f t="shared" si="1325"/>
        <v>6331.748278</v>
      </c>
      <c r="AC4203" s="4">
        <f t="shared" si="1326"/>
        <v>4080</v>
      </c>
      <c r="AD4203" s="4">
        <f t="shared" si="1318"/>
        <v>4642.75</v>
      </c>
      <c r="AE4203" s="4">
        <v>4080</v>
      </c>
      <c r="AF4203" s="4">
        <v>4080</v>
      </c>
      <c r="AG4203" s="4">
        <f>AE4203</f>
        <v>4080</v>
      </c>
      <c r="AH4203" s="4">
        <v>83465</v>
      </c>
      <c r="AI4203">
        <f t="shared" si="1314"/>
        <v>15358</v>
      </c>
      <c r="AJ4203">
        <v>13317.2</v>
      </c>
      <c r="AK4203" s="2">
        <v>13317.2</v>
      </c>
      <c r="AL4203" s="2">
        <f>AJ4203</f>
        <v>13317.2</v>
      </c>
      <c r="AM4203" s="4"/>
      <c r="AN4203" t="e">
        <f>VLOOKUP([1]!Tabelle13[[#This Row],[Vlookup this ID for freight costs]],$AL$2:$AL$6811,2,FALSE)</f>
        <v>#REF!</v>
      </c>
      <c r="AP4203">
        <v>440.92</v>
      </c>
      <c r="AQ4203">
        <v>440.92</v>
      </c>
      <c r="AR4203" s="4">
        <v>5</v>
      </c>
      <c r="AS4203" s="4">
        <v>4</v>
      </c>
      <c r="AT4203" s="4">
        <v>2008</v>
      </c>
      <c r="AU4203" s="4">
        <v>5</v>
      </c>
      <c r="AV4203" s="4">
        <v>4</v>
      </c>
      <c r="AW4203" s="4">
        <v>2008</v>
      </c>
      <c r="AX4203" t="str">
        <f t="shared" si="1315"/>
        <v>No Delay</v>
      </c>
      <c r="AY4203">
        <f t="shared" si="1316"/>
        <v>0</v>
      </c>
    </row>
    <row r="4204" spans="1:51" x14ac:dyDescent="0.2">
      <c r="A4204" s="3">
        <v>11458</v>
      </c>
      <c r="B4204" s="1" t="s">
        <v>119</v>
      </c>
      <c r="C4204" s="1" t="s">
        <v>114</v>
      </c>
      <c r="D4204" s="1" t="s">
        <v>130</v>
      </c>
      <c r="E4204" s="1"/>
      <c r="F4204" s="1" t="s">
        <v>107</v>
      </c>
      <c r="G4204" s="13" t="s">
        <v>1811</v>
      </c>
      <c r="H4204" s="12">
        <v>39412</v>
      </c>
      <c r="I4204" s="12" t="s">
        <v>1811</v>
      </c>
      <c r="J4204" s="12">
        <v>39412</v>
      </c>
      <c r="K4204" s="4">
        <v>503</v>
      </c>
      <c r="L4204" s="1" t="s">
        <v>146</v>
      </c>
      <c r="M4204" s="1" t="s">
        <v>132</v>
      </c>
      <c r="N4204" s="1" t="s">
        <v>167</v>
      </c>
      <c r="O4204" s="1" t="s">
        <v>93</v>
      </c>
      <c r="P4204">
        <v>30</v>
      </c>
      <c r="Q4204">
        <v>44135</v>
      </c>
      <c r="R4204">
        <v>548156.69999999995</v>
      </c>
      <c r="S4204">
        <v>12.42</v>
      </c>
      <c r="T4204">
        <v>0.41</v>
      </c>
      <c r="U4204">
        <f t="shared" si="1312"/>
        <v>548156.69999999995</v>
      </c>
      <c r="V4204">
        <f t="shared" si="1313"/>
        <v>1324050</v>
      </c>
      <c r="W4204" s="1" t="s">
        <v>155</v>
      </c>
      <c r="X4204" s="1" t="s">
        <v>1236</v>
      </c>
      <c r="Y4204" s="1" t="s">
        <v>156</v>
      </c>
      <c r="Z4204" s="3">
        <v>6648</v>
      </c>
      <c r="AA4204" s="4">
        <f t="shared" si="1317"/>
        <v>4082</v>
      </c>
      <c r="AB4204" s="4">
        <f t="shared" si="1325"/>
        <v>7088.4593590000004</v>
      </c>
      <c r="AC4204" s="4">
        <f t="shared" si="1326"/>
        <v>4082</v>
      </c>
      <c r="AD4204" s="4">
        <f t="shared" si="1318"/>
        <v>3727.3333333333335</v>
      </c>
      <c r="AE4204" s="4">
        <v>4082</v>
      </c>
      <c r="AF4204" s="4">
        <v>4082</v>
      </c>
      <c r="AG4204" s="4">
        <f>AE4204</f>
        <v>4082</v>
      </c>
      <c r="AH4204" s="4">
        <v>83469</v>
      </c>
      <c r="AI4204">
        <f t="shared" si="1314"/>
        <v>3093</v>
      </c>
      <c r="AJ4204">
        <v>13484.72</v>
      </c>
      <c r="AK4204" s="2">
        <v>13484.72</v>
      </c>
      <c r="AL4204" s="2">
        <f>AJ4204</f>
        <v>13484.72</v>
      </c>
      <c r="AM4204" s="4"/>
      <c r="AN4204" t="e">
        <f>VLOOKUP([1]!Tabelle13[[#This Row],[Vlookup this ID for freight costs]],$AL$2:$AL$6811,2,FALSE)</f>
        <v>#REF!</v>
      </c>
      <c r="AP4204">
        <v>877.05</v>
      </c>
      <c r="AQ4204">
        <v>877.05</v>
      </c>
      <c r="AR4204" s="4">
        <v>26</v>
      </c>
      <c r="AS4204" s="4">
        <v>11</v>
      </c>
      <c r="AT4204" s="4">
        <v>2007</v>
      </c>
      <c r="AU4204" s="4">
        <v>26</v>
      </c>
      <c r="AV4204" s="4">
        <v>11</v>
      </c>
      <c r="AW4204" s="4">
        <v>2007</v>
      </c>
      <c r="AX4204" t="str">
        <f t="shared" si="1315"/>
        <v>No Delay</v>
      </c>
      <c r="AY4204">
        <f t="shared" si="1316"/>
        <v>0</v>
      </c>
    </row>
    <row r="4205" spans="1:51" x14ac:dyDescent="0.2">
      <c r="A4205" s="3">
        <v>11841</v>
      </c>
      <c r="B4205" s="1" t="s">
        <v>119</v>
      </c>
      <c r="C4205" s="1" t="s">
        <v>114</v>
      </c>
      <c r="D4205" s="1" t="s">
        <v>130</v>
      </c>
      <c r="E4205" s="1"/>
      <c r="F4205" s="1" t="s">
        <v>107</v>
      </c>
      <c r="G4205" s="13" t="s">
        <v>1955</v>
      </c>
      <c r="H4205" s="12">
        <v>39468</v>
      </c>
      <c r="I4205" s="12" t="s">
        <v>1811</v>
      </c>
      <c r="J4205" s="12">
        <v>39412</v>
      </c>
      <c r="K4205" s="4">
        <v>505</v>
      </c>
      <c r="L4205" s="1" t="s">
        <v>146</v>
      </c>
      <c r="M4205" s="1" t="s">
        <v>132</v>
      </c>
      <c r="N4205" s="1" t="s">
        <v>167</v>
      </c>
      <c r="O4205" s="1" t="s">
        <v>93</v>
      </c>
      <c r="P4205">
        <v>30</v>
      </c>
      <c r="Q4205">
        <v>44135</v>
      </c>
      <c r="R4205">
        <v>548156.69999999995</v>
      </c>
      <c r="S4205">
        <v>12.42</v>
      </c>
      <c r="T4205">
        <v>0.41</v>
      </c>
      <c r="U4205">
        <f t="shared" si="1312"/>
        <v>548156.69999999995</v>
      </c>
      <c r="V4205">
        <f t="shared" si="1313"/>
        <v>1324050</v>
      </c>
      <c r="W4205" s="1" t="s">
        <v>155</v>
      </c>
      <c r="X4205" s="1" t="s">
        <v>1236</v>
      </c>
      <c r="Y4205" s="1" t="s">
        <v>156</v>
      </c>
      <c r="Z4205" s="3">
        <v>6648</v>
      </c>
      <c r="AA4205" s="4">
        <f t="shared" si="1317"/>
        <v>4082</v>
      </c>
      <c r="AB4205" s="4">
        <f t="shared" si="1325"/>
        <v>7088.4593590000004</v>
      </c>
      <c r="AC4205" s="4">
        <f t="shared" si="1326"/>
        <v>4082</v>
      </c>
      <c r="AD4205" s="4">
        <f t="shared" si="1318"/>
        <v>3727.3333333333335</v>
      </c>
      <c r="AE4205" s="4">
        <v>4082</v>
      </c>
      <c r="AF4205" s="4">
        <v>4082</v>
      </c>
      <c r="AG4205" s="4">
        <f>AE4205</f>
        <v>4082</v>
      </c>
      <c r="AH4205" s="4">
        <v>84650</v>
      </c>
      <c r="AI4205">
        <f t="shared" si="1314"/>
        <v>19464</v>
      </c>
      <c r="AJ4205">
        <v>17600.240000000002</v>
      </c>
      <c r="AK4205" s="2">
        <v>17600.240000000002</v>
      </c>
      <c r="AL4205" s="2">
        <f>AJ4205</f>
        <v>17600.240000000002</v>
      </c>
      <c r="AM4205" s="4"/>
      <c r="AN4205" t="e">
        <f>VLOOKUP([1]!Tabelle13[[#This Row],[Vlookup this ID for freight costs]],$AL$2:$AL$6811,2,FALSE)</f>
        <v>#REF!</v>
      </c>
      <c r="AP4205">
        <v>877.05</v>
      </c>
      <c r="AQ4205">
        <v>877.05</v>
      </c>
      <c r="AR4205" s="4">
        <v>21</v>
      </c>
      <c r="AS4205" s="4">
        <v>1</v>
      </c>
      <c r="AT4205" s="4">
        <v>2008</v>
      </c>
      <c r="AU4205" s="4">
        <v>26</v>
      </c>
      <c r="AV4205" s="4">
        <v>11</v>
      </c>
      <c r="AW4205" s="4">
        <v>2007</v>
      </c>
      <c r="AX4205" t="str">
        <f t="shared" si="1315"/>
        <v>No Delay</v>
      </c>
      <c r="AY4205">
        <f t="shared" si="1316"/>
        <v>0</v>
      </c>
    </row>
    <row r="4206" spans="1:51" x14ac:dyDescent="0.2">
      <c r="A4206" s="3">
        <v>86521</v>
      </c>
      <c r="B4206" s="1" t="s">
        <v>386</v>
      </c>
      <c r="C4206" s="1" t="s">
        <v>73</v>
      </c>
      <c r="D4206" s="1" t="s">
        <v>130</v>
      </c>
      <c r="E4206" s="1" t="s">
        <v>101</v>
      </c>
      <c r="F4206" s="1" t="s">
        <v>101</v>
      </c>
      <c r="G4206" s="13" t="s">
        <v>739</v>
      </c>
      <c r="H4206" s="12">
        <v>41213</v>
      </c>
      <c r="I4206" s="12" t="s">
        <v>1842</v>
      </c>
      <c r="J4206" s="12">
        <v>41200</v>
      </c>
      <c r="K4206" s="4">
        <v>4217</v>
      </c>
      <c r="L4206" s="1" t="s">
        <v>146</v>
      </c>
      <c r="M4206" s="1" t="s">
        <v>132</v>
      </c>
      <c r="N4206" s="1" t="s">
        <v>238</v>
      </c>
      <c r="O4206" s="1" t="s">
        <v>93</v>
      </c>
      <c r="P4206">
        <v>30</v>
      </c>
      <c r="Q4206">
        <v>16799</v>
      </c>
      <c r="R4206">
        <v>90042.64</v>
      </c>
      <c r="S4206">
        <v>5.36</v>
      </c>
      <c r="T4206">
        <v>0.18</v>
      </c>
      <c r="U4206">
        <f t="shared" si="1312"/>
        <v>90042.64</v>
      </c>
      <c r="V4206">
        <f t="shared" si="1313"/>
        <v>503970</v>
      </c>
      <c r="W4206" s="1" t="s">
        <v>179</v>
      </c>
      <c r="X4206" s="1" t="s">
        <v>1236</v>
      </c>
      <c r="Y4206" s="1" t="s">
        <v>156</v>
      </c>
      <c r="Z4206" s="3">
        <v>14969</v>
      </c>
      <c r="AA4206" s="4">
        <f>AB4206</f>
        <v>4088.7464179999997</v>
      </c>
      <c r="AB4206" s="2">
        <f>2245.156962+0.109744*Q4206</f>
        <v>4088.7464179999997</v>
      </c>
      <c r="AC4206" s="4">
        <f>AD4206</f>
        <v>4088.7464179999997</v>
      </c>
      <c r="AD4206" s="4">
        <f t="shared" si="1318"/>
        <v>4088.7464179999997</v>
      </c>
      <c r="AE4206" s="4" t="s">
        <v>62</v>
      </c>
      <c r="AG4206" s="4" t="str">
        <f>AE4206</f>
        <v>Weight Captured Separately</v>
      </c>
      <c r="AI4206" t="e">
        <f t="shared" si="1314"/>
        <v>#N/A</v>
      </c>
      <c r="AJ4206" t="s">
        <v>81</v>
      </c>
      <c r="AK4206" s="2"/>
      <c r="AL4206" s="2" t="str">
        <f>AJ4206</f>
        <v>Freight Included in Commodity Cost</v>
      </c>
      <c r="AM4206" s="4"/>
      <c r="AN4206" t="e">
        <f>VLOOKUP([1]!Tabelle13[[#This Row],[Vlookup this ID for freight costs]],$AL$2:$AL$6811,2,FALSE)</f>
        <v>#REF!</v>
      </c>
      <c r="AO4206">
        <f>IF(AK:AK="",AC:AC*6.242+1.383 -2.844 + 3.145 -2.265  -2.026,AK:AK)</f>
        <v>25519.348141155999</v>
      </c>
      <c r="AP4206">
        <v>126.24</v>
      </c>
      <c r="AQ4206">
        <v>126.24</v>
      </c>
      <c r="AR4206" s="4">
        <v>31</v>
      </c>
      <c r="AS4206" s="4">
        <v>10</v>
      </c>
      <c r="AT4206" s="4">
        <v>2012</v>
      </c>
      <c r="AU4206" s="4">
        <v>18</v>
      </c>
      <c r="AV4206" s="4">
        <v>10</v>
      </c>
      <c r="AW4206" s="4">
        <v>2012</v>
      </c>
      <c r="AX4206" t="str">
        <f t="shared" si="1315"/>
        <v>No Delay</v>
      </c>
      <c r="AY4206">
        <f t="shared" si="1316"/>
        <v>0</v>
      </c>
    </row>
    <row r="4207" spans="1:51" x14ac:dyDescent="0.2">
      <c r="A4207" s="3">
        <v>10652</v>
      </c>
      <c r="B4207" s="1" t="s">
        <v>610</v>
      </c>
      <c r="C4207" s="1" t="s">
        <v>73</v>
      </c>
      <c r="D4207" s="1" t="s">
        <v>130</v>
      </c>
      <c r="E4207" s="1" t="s">
        <v>53</v>
      </c>
      <c r="F4207" s="1" t="s">
        <v>53</v>
      </c>
      <c r="G4207" s="13" t="s">
        <v>2293</v>
      </c>
      <c r="H4207" s="12">
        <v>39461</v>
      </c>
      <c r="I4207" s="12" t="s">
        <v>2293</v>
      </c>
      <c r="J4207" s="12">
        <v>39461</v>
      </c>
      <c r="K4207" s="4">
        <v>587</v>
      </c>
      <c r="L4207" s="1" t="s">
        <v>146</v>
      </c>
      <c r="M4207" s="1" t="s">
        <v>132</v>
      </c>
      <c r="N4207" s="1" t="s">
        <v>167</v>
      </c>
      <c r="O4207" s="1" t="s">
        <v>93</v>
      </c>
      <c r="P4207">
        <v>30</v>
      </c>
      <c r="Q4207">
        <v>1860</v>
      </c>
      <c r="R4207">
        <v>23101.200000000001</v>
      </c>
      <c r="S4207">
        <v>12.42</v>
      </c>
      <c r="T4207">
        <v>0.41</v>
      </c>
      <c r="U4207">
        <f t="shared" si="1312"/>
        <v>23101.200000000001</v>
      </c>
      <c r="V4207">
        <f t="shared" si="1313"/>
        <v>55800</v>
      </c>
      <c r="W4207" s="1" t="s">
        <v>204</v>
      </c>
      <c r="X4207" s="1" t="s">
        <v>1236</v>
      </c>
      <c r="Y4207" s="1" t="s">
        <v>205</v>
      </c>
      <c r="Z4207" s="3">
        <v>6283</v>
      </c>
      <c r="AA4207" s="4">
        <f t="shared" si="1317"/>
        <v>4091</v>
      </c>
      <c r="AB4207" s="4">
        <f t="shared" ref="AB4207:AB4238" si="1327" xml:space="preserve"> 2244.740206  + 0.1097478*Q4207</f>
        <v>2448.871114</v>
      </c>
      <c r="AC4207" s="4">
        <f t="shared" ref="AC4207:AC4238" si="1328">AF4207</f>
        <v>4091</v>
      </c>
      <c r="AD4207" s="4">
        <f t="shared" si="1318"/>
        <v>2918.6666666666665</v>
      </c>
      <c r="AE4207" s="4">
        <v>4091</v>
      </c>
      <c r="AF4207" s="4">
        <v>4091</v>
      </c>
      <c r="AG4207" s="4">
        <f>AE4207</f>
        <v>4091</v>
      </c>
      <c r="AH4207" s="4">
        <v>83782</v>
      </c>
      <c r="AI4207">
        <f t="shared" si="1314"/>
        <v>15942</v>
      </c>
      <c r="AJ4207">
        <v>12130.9</v>
      </c>
      <c r="AK4207" s="2">
        <v>12130.9</v>
      </c>
      <c r="AL4207" s="2">
        <f>AJ4207</f>
        <v>12130.9</v>
      </c>
      <c r="AM4207" s="4"/>
      <c r="AN4207" t="e">
        <f>VLOOKUP([1]!Tabelle13[[#This Row],[Vlookup this ID for freight costs]],$AL$2:$AL$6811,2,FALSE)</f>
        <v>#REF!</v>
      </c>
      <c r="AP4207">
        <v>36.96</v>
      </c>
      <c r="AQ4207">
        <v>36.96</v>
      </c>
      <c r="AR4207" s="4">
        <v>14</v>
      </c>
      <c r="AS4207" s="4">
        <v>1</v>
      </c>
      <c r="AT4207" s="4">
        <v>2008</v>
      </c>
      <c r="AU4207" s="4">
        <v>14</v>
      </c>
      <c r="AV4207" s="4">
        <v>1</v>
      </c>
      <c r="AW4207" s="4">
        <v>2008</v>
      </c>
      <c r="AX4207" t="str">
        <f t="shared" si="1315"/>
        <v>No Delay</v>
      </c>
      <c r="AY4207">
        <f t="shared" si="1316"/>
        <v>0</v>
      </c>
    </row>
    <row r="4208" spans="1:51" x14ac:dyDescent="0.2">
      <c r="A4208" s="3">
        <v>10924</v>
      </c>
      <c r="B4208" s="1" t="s">
        <v>610</v>
      </c>
      <c r="C4208" s="1" t="s">
        <v>73</v>
      </c>
      <c r="D4208" s="1" t="s">
        <v>130</v>
      </c>
      <c r="E4208" s="1" t="s">
        <v>53</v>
      </c>
      <c r="F4208" s="1" t="s">
        <v>53</v>
      </c>
      <c r="G4208" s="13" t="s">
        <v>2293</v>
      </c>
      <c r="H4208" s="12">
        <v>39461</v>
      </c>
      <c r="I4208" s="12" t="s">
        <v>2293</v>
      </c>
      <c r="J4208" s="12">
        <v>39461</v>
      </c>
      <c r="K4208" s="4">
        <v>588</v>
      </c>
      <c r="L4208" s="1" t="s">
        <v>146</v>
      </c>
      <c r="M4208" s="1" t="s">
        <v>132</v>
      </c>
      <c r="N4208" s="1" t="s">
        <v>167</v>
      </c>
      <c r="O4208" s="1" t="s">
        <v>93</v>
      </c>
      <c r="P4208">
        <v>30</v>
      </c>
      <c r="Q4208">
        <v>627</v>
      </c>
      <c r="R4208">
        <v>7787.34</v>
      </c>
      <c r="S4208">
        <v>12.42</v>
      </c>
      <c r="T4208">
        <v>0.41</v>
      </c>
      <c r="U4208">
        <f t="shared" si="1312"/>
        <v>7787.34</v>
      </c>
      <c r="V4208">
        <f t="shared" si="1313"/>
        <v>18810</v>
      </c>
      <c r="W4208" s="1" t="s">
        <v>204</v>
      </c>
      <c r="X4208" s="1" t="s">
        <v>1236</v>
      </c>
      <c r="Y4208" s="1" t="s">
        <v>205</v>
      </c>
      <c r="Z4208" s="3">
        <v>6283</v>
      </c>
      <c r="AA4208" s="4">
        <f t="shared" si="1317"/>
        <v>4091</v>
      </c>
      <c r="AB4208" s="4">
        <f t="shared" si="1327"/>
        <v>2313.5520766</v>
      </c>
      <c r="AC4208" s="4">
        <f t="shared" si="1328"/>
        <v>4091</v>
      </c>
      <c r="AD4208" s="4">
        <f t="shared" si="1318"/>
        <v>2200.9208610000001</v>
      </c>
      <c r="AE4208" s="3" t="s">
        <v>2294</v>
      </c>
      <c r="AF4208" s="3">
        <v>4091</v>
      </c>
      <c r="AG4208" s="4">
        <f>AI4208</f>
        <v>4091</v>
      </c>
      <c r="AH4208" s="4">
        <v>10652</v>
      </c>
      <c r="AI4208">
        <f t="shared" si="1314"/>
        <v>4091</v>
      </c>
      <c r="AJ4208" t="s">
        <v>2294</v>
      </c>
      <c r="AK4208" s="2">
        <v>12130.9</v>
      </c>
      <c r="AL4208" s="2">
        <f>AN4208</f>
        <v>12130.9</v>
      </c>
      <c r="AM4208" s="4">
        <v>10652</v>
      </c>
      <c r="AN4208">
        <f>INDEX($AJ$2:$AJ$6811,MATCH(AM4208,$A$2:$A$6811,0))</f>
        <v>12130.9</v>
      </c>
      <c r="AP4208">
        <v>12.46</v>
      </c>
      <c r="AQ4208">
        <v>12.46</v>
      </c>
      <c r="AR4208" s="4">
        <v>14</v>
      </c>
      <c r="AS4208" s="4">
        <v>1</v>
      </c>
      <c r="AT4208" s="4">
        <v>2008</v>
      </c>
      <c r="AU4208" s="4">
        <v>14</v>
      </c>
      <c r="AV4208" s="4">
        <v>1</v>
      </c>
      <c r="AW4208" s="4">
        <v>2008</v>
      </c>
      <c r="AX4208" t="str">
        <f t="shared" si="1315"/>
        <v>No Delay</v>
      </c>
      <c r="AY4208">
        <f t="shared" si="1316"/>
        <v>0</v>
      </c>
    </row>
    <row r="4209" spans="1:51" x14ac:dyDescent="0.2">
      <c r="A4209" s="3">
        <v>12146</v>
      </c>
      <c r="B4209" s="1" t="s">
        <v>610</v>
      </c>
      <c r="C4209" s="1" t="s">
        <v>73</v>
      </c>
      <c r="D4209" s="1" t="s">
        <v>130</v>
      </c>
      <c r="E4209" s="1" t="s">
        <v>53</v>
      </c>
      <c r="F4209" s="1" t="s">
        <v>53</v>
      </c>
      <c r="G4209" s="13" t="s">
        <v>2293</v>
      </c>
      <c r="H4209" s="12">
        <v>39461</v>
      </c>
      <c r="I4209" s="12" t="s">
        <v>2293</v>
      </c>
      <c r="J4209" s="12">
        <v>39461</v>
      </c>
      <c r="K4209" s="4">
        <v>590</v>
      </c>
      <c r="L4209" s="1" t="s">
        <v>146</v>
      </c>
      <c r="M4209" s="1" t="s">
        <v>132</v>
      </c>
      <c r="N4209" s="1" t="s">
        <v>167</v>
      </c>
      <c r="O4209" s="1" t="s">
        <v>93</v>
      </c>
      <c r="P4209">
        <v>30</v>
      </c>
      <c r="Q4209">
        <v>1860</v>
      </c>
      <c r="R4209">
        <v>23101.200000000001</v>
      </c>
      <c r="S4209">
        <v>12.42</v>
      </c>
      <c r="T4209">
        <v>0.41</v>
      </c>
      <c r="U4209">
        <f t="shared" si="1312"/>
        <v>23101.200000000001</v>
      </c>
      <c r="V4209">
        <f t="shared" si="1313"/>
        <v>55800</v>
      </c>
      <c r="W4209" s="1" t="s">
        <v>204</v>
      </c>
      <c r="X4209" s="1" t="s">
        <v>1236</v>
      </c>
      <c r="Y4209" s="1" t="s">
        <v>205</v>
      </c>
      <c r="Z4209" s="3">
        <v>6283</v>
      </c>
      <c r="AA4209" s="4">
        <f t="shared" si="1317"/>
        <v>4091</v>
      </c>
      <c r="AB4209" s="4">
        <f t="shared" si="1327"/>
        <v>2448.871114</v>
      </c>
      <c r="AC4209" s="4">
        <f t="shared" si="1328"/>
        <v>4091</v>
      </c>
      <c r="AD4209" s="4">
        <f t="shared" si="1318"/>
        <v>2918.6666666666665</v>
      </c>
      <c r="AE4209" s="3" t="s">
        <v>2294</v>
      </c>
      <c r="AF4209" s="3">
        <v>4091</v>
      </c>
      <c r="AG4209" s="4">
        <f>AI4209</f>
        <v>4091</v>
      </c>
      <c r="AH4209" s="4">
        <v>10652</v>
      </c>
      <c r="AI4209">
        <f t="shared" si="1314"/>
        <v>4091</v>
      </c>
      <c r="AJ4209" t="s">
        <v>2294</v>
      </c>
      <c r="AK4209" s="2">
        <v>12130.9</v>
      </c>
      <c r="AL4209" s="2">
        <f>AN4209</f>
        <v>12130.9</v>
      </c>
      <c r="AM4209" s="4">
        <v>10652</v>
      </c>
      <c r="AN4209">
        <f>INDEX($AJ$2:$AJ$6811,MATCH(AM4209,$A$2:$A$6811,0))</f>
        <v>12130.9</v>
      </c>
      <c r="AP4209">
        <v>36.96</v>
      </c>
      <c r="AQ4209">
        <v>36.96</v>
      </c>
      <c r="AR4209" s="4">
        <v>14</v>
      </c>
      <c r="AS4209" s="4">
        <v>1</v>
      </c>
      <c r="AT4209" s="4">
        <v>2008</v>
      </c>
      <c r="AU4209" s="4">
        <v>14</v>
      </c>
      <c r="AV4209" s="4">
        <v>1</v>
      </c>
      <c r="AW4209" s="4">
        <v>2008</v>
      </c>
      <c r="AX4209" t="str">
        <f t="shared" si="1315"/>
        <v>No Delay</v>
      </c>
      <c r="AY4209">
        <f t="shared" si="1316"/>
        <v>0</v>
      </c>
    </row>
    <row r="4210" spans="1:51" x14ac:dyDescent="0.2">
      <c r="A4210" s="3">
        <v>12147</v>
      </c>
      <c r="B4210" s="1" t="s">
        <v>610</v>
      </c>
      <c r="C4210" s="1" t="s">
        <v>73</v>
      </c>
      <c r="D4210" s="1" t="s">
        <v>130</v>
      </c>
      <c r="E4210" s="1" t="s">
        <v>53</v>
      </c>
      <c r="F4210" s="1" t="s">
        <v>53</v>
      </c>
      <c r="G4210" s="13" t="s">
        <v>2293</v>
      </c>
      <c r="H4210" s="12">
        <v>39461</v>
      </c>
      <c r="I4210" s="12" t="s">
        <v>2293</v>
      </c>
      <c r="J4210" s="12">
        <v>39461</v>
      </c>
      <c r="K4210" s="4">
        <v>591</v>
      </c>
      <c r="L4210" s="1" t="s">
        <v>146</v>
      </c>
      <c r="M4210" s="1" t="s">
        <v>132</v>
      </c>
      <c r="N4210" s="1" t="s">
        <v>167</v>
      </c>
      <c r="O4210" s="1" t="s">
        <v>93</v>
      </c>
      <c r="P4210">
        <v>30</v>
      </c>
      <c r="Q4210">
        <v>1860</v>
      </c>
      <c r="R4210">
        <v>23101.200000000001</v>
      </c>
      <c r="S4210">
        <v>12.42</v>
      </c>
      <c r="T4210">
        <v>0.41</v>
      </c>
      <c r="U4210">
        <f t="shared" si="1312"/>
        <v>23101.200000000001</v>
      </c>
      <c r="V4210">
        <f t="shared" si="1313"/>
        <v>55800</v>
      </c>
      <c r="W4210" s="1" t="s">
        <v>204</v>
      </c>
      <c r="X4210" s="1" t="s">
        <v>1236</v>
      </c>
      <c r="Y4210" s="1" t="s">
        <v>205</v>
      </c>
      <c r="Z4210" s="3">
        <v>6283</v>
      </c>
      <c r="AA4210" s="4">
        <f t="shared" si="1317"/>
        <v>4091</v>
      </c>
      <c r="AB4210" s="4">
        <f t="shared" si="1327"/>
        <v>2448.871114</v>
      </c>
      <c r="AC4210" s="4">
        <f t="shared" si="1328"/>
        <v>4091</v>
      </c>
      <c r="AD4210" s="4">
        <f t="shared" si="1318"/>
        <v>2918.6666666666665</v>
      </c>
      <c r="AE4210" s="3" t="s">
        <v>2294</v>
      </c>
      <c r="AF4210" s="3">
        <v>4091</v>
      </c>
      <c r="AG4210" s="4">
        <f>AI4210</f>
        <v>4091</v>
      </c>
      <c r="AH4210" s="4">
        <v>10652</v>
      </c>
      <c r="AI4210">
        <f t="shared" si="1314"/>
        <v>4091</v>
      </c>
      <c r="AJ4210" t="s">
        <v>2294</v>
      </c>
      <c r="AK4210" s="2">
        <v>12130.9</v>
      </c>
      <c r="AL4210" s="2">
        <f>AN4210</f>
        <v>12130.9</v>
      </c>
      <c r="AM4210" s="4">
        <v>10652</v>
      </c>
      <c r="AN4210">
        <f>INDEX($AJ$2:$AJ$6811,MATCH(AM4210,$A$2:$A$6811,0))</f>
        <v>12130.9</v>
      </c>
      <c r="AP4210">
        <v>36.96</v>
      </c>
      <c r="AQ4210">
        <v>36.96</v>
      </c>
      <c r="AR4210" s="4">
        <v>14</v>
      </c>
      <c r="AS4210" s="4">
        <v>1</v>
      </c>
      <c r="AT4210" s="4">
        <v>2008</v>
      </c>
      <c r="AU4210" s="4">
        <v>14</v>
      </c>
      <c r="AV4210" s="4">
        <v>1</v>
      </c>
      <c r="AW4210" s="4">
        <v>2008</v>
      </c>
      <c r="AX4210" t="str">
        <f t="shared" si="1315"/>
        <v>No Delay</v>
      </c>
      <c r="AY4210">
        <f t="shared" si="1316"/>
        <v>0</v>
      </c>
    </row>
    <row r="4211" spans="1:51" x14ac:dyDescent="0.2">
      <c r="A4211" s="3">
        <v>12762</v>
      </c>
      <c r="B4211" s="1" t="s">
        <v>610</v>
      </c>
      <c r="C4211" s="1" t="s">
        <v>73</v>
      </c>
      <c r="D4211" s="1" t="s">
        <v>130</v>
      </c>
      <c r="E4211" s="1" t="s">
        <v>53</v>
      </c>
      <c r="F4211" s="1" t="s">
        <v>53</v>
      </c>
      <c r="G4211" s="13" t="s">
        <v>2293</v>
      </c>
      <c r="H4211" s="12">
        <v>39461</v>
      </c>
      <c r="I4211" s="12" t="s">
        <v>2293</v>
      </c>
      <c r="J4211" s="12">
        <v>39461</v>
      </c>
      <c r="K4211" s="4">
        <v>592</v>
      </c>
      <c r="L4211" s="1" t="s">
        <v>146</v>
      </c>
      <c r="M4211" s="1" t="s">
        <v>132</v>
      </c>
      <c r="N4211" s="1" t="s">
        <v>612</v>
      </c>
      <c r="O4211" s="1" t="s">
        <v>93</v>
      </c>
      <c r="P4211">
        <v>30</v>
      </c>
      <c r="Q4211">
        <v>1600</v>
      </c>
      <c r="R4211">
        <v>3200</v>
      </c>
      <c r="S4211">
        <v>2</v>
      </c>
      <c r="T4211">
        <v>7.0000000000000007E-2</v>
      </c>
      <c r="U4211">
        <f t="shared" si="1312"/>
        <v>3200</v>
      </c>
      <c r="V4211">
        <f t="shared" si="1313"/>
        <v>48000</v>
      </c>
      <c r="W4211" s="1" t="s">
        <v>204</v>
      </c>
      <c r="X4211" s="1" t="s">
        <v>1236</v>
      </c>
      <c r="Y4211" s="1" t="s">
        <v>205</v>
      </c>
      <c r="Z4211" s="3">
        <v>6283</v>
      </c>
      <c r="AA4211" s="4">
        <f t="shared" si="1317"/>
        <v>4091</v>
      </c>
      <c r="AB4211" s="4">
        <f t="shared" si="1327"/>
        <v>2420.3366860000001</v>
      </c>
      <c r="AC4211" s="4">
        <f t="shared" si="1328"/>
        <v>4091</v>
      </c>
      <c r="AD4211" s="4">
        <f t="shared" si="1318"/>
        <v>2319.2075764347824</v>
      </c>
      <c r="AE4211" s="3" t="s">
        <v>2294</v>
      </c>
      <c r="AF4211" s="3">
        <v>4091</v>
      </c>
      <c r="AG4211" s="4">
        <f>AI4211</f>
        <v>4091</v>
      </c>
      <c r="AH4211" s="4">
        <v>10652</v>
      </c>
      <c r="AI4211">
        <f t="shared" si="1314"/>
        <v>4091</v>
      </c>
      <c r="AJ4211" t="s">
        <v>2294</v>
      </c>
      <c r="AK4211" s="2">
        <v>12130.9</v>
      </c>
      <c r="AL4211" s="2">
        <f>AN4211</f>
        <v>12130.9</v>
      </c>
      <c r="AM4211" s="4">
        <v>10652</v>
      </c>
      <c r="AN4211">
        <f>INDEX($AJ$2:$AJ$6811,MATCH(AM4211,$A$2:$A$6811,0))</f>
        <v>12130.9</v>
      </c>
      <c r="AP4211">
        <v>5.12</v>
      </c>
      <c r="AQ4211">
        <v>5.12</v>
      </c>
      <c r="AR4211" s="4">
        <v>14</v>
      </c>
      <c r="AS4211" s="4">
        <v>1</v>
      </c>
      <c r="AT4211" s="4">
        <v>2008</v>
      </c>
      <c r="AU4211" s="4">
        <v>14</v>
      </c>
      <c r="AV4211" s="4">
        <v>1</v>
      </c>
      <c r="AW4211" s="4">
        <v>2008</v>
      </c>
      <c r="AX4211" t="str">
        <f t="shared" si="1315"/>
        <v>No Delay</v>
      </c>
      <c r="AY4211">
        <f t="shared" si="1316"/>
        <v>0</v>
      </c>
    </row>
    <row r="4212" spans="1:51" x14ac:dyDescent="0.2">
      <c r="A4212" s="3">
        <v>11832</v>
      </c>
      <c r="B4212" s="1" t="s">
        <v>610</v>
      </c>
      <c r="C4212" s="1" t="s">
        <v>73</v>
      </c>
      <c r="D4212" s="1" t="s">
        <v>130</v>
      </c>
      <c r="E4212" s="1" t="s">
        <v>53</v>
      </c>
      <c r="F4212" s="1" t="s">
        <v>53</v>
      </c>
      <c r="G4212" s="13" t="s">
        <v>2293</v>
      </c>
      <c r="H4212" s="12">
        <v>39461</v>
      </c>
      <c r="I4212" s="12" t="s">
        <v>2293</v>
      </c>
      <c r="J4212" s="12">
        <v>39461</v>
      </c>
      <c r="K4212" s="4">
        <v>589</v>
      </c>
      <c r="L4212" s="1" t="s">
        <v>146</v>
      </c>
      <c r="M4212" s="1" t="s">
        <v>132</v>
      </c>
      <c r="N4212" s="1" t="s">
        <v>196</v>
      </c>
      <c r="O4212" s="1" t="s">
        <v>93</v>
      </c>
      <c r="P4212">
        <v>60</v>
      </c>
      <c r="Q4212">
        <v>34732</v>
      </c>
      <c r="R4212">
        <v>257016.8</v>
      </c>
      <c r="S4212">
        <v>7.4</v>
      </c>
      <c r="T4212">
        <v>0.12</v>
      </c>
      <c r="U4212">
        <f t="shared" si="1312"/>
        <v>257016.80000000002</v>
      </c>
      <c r="V4212">
        <f t="shared" si="1313"/>
        <v>2083920</v>
      </c>
      <c r="W4212" s="1" t="s">
        <v>204</v>
      </c>
      <c r="X4212" s="1" t="s">
        <v>1236</v>
      </c>
      <c r="Y4212" s="1" t="s">
        <v>205</v>
      </c>
      <c r="Z4212" s="3">
        <v>6283</v>
      </c>
      <c r="AA4212" s="4">
        <f t="shared" si="1317"/>
        <v>4091</v>
      </c>
      <c r="AB4212" s="4">
        <f t="shared" si="1327"/>
        <v>6056.5007955999999</v>
      </c>
      <c r="AC4212" s="4">
        <f t="shared" si="1328"/>
        <v>4091</v>
      </c>
      <c r="AD4212" s="4">
        <f t="shared" si="1318"/>
        <v>4091</v>
      </c>
      <c r="AE4212" s="3" t="s">
        <v>2294</v>
      </c>
      <c r="AF4212" s="3">
        <v>4091</v>
      </c>
      <c r="AG4212" s="4">
        <f>AI4212</f>
        <v>4091</v>
      </c>
      <c r="AH4212" s="4">
        <v>10652</v>
      </c>
      <c r="AI4212">
        <f t="shared" si="1314"/>
        <v>4091</v>
      </c>
      <c r="AJ4212" t="s">
        <v>2294</v>
      </c>
      <c r="AK4212" s="2">
        <v>12130.9</v>
      </c>
      <c r="AL4212" s="2">
        <f>AN4212</f>
        <v>12130.9</v>
      </c>
      <c r="AM4212" s="4">
        <v>10652</v>
      </c>
      <c r="AN4212">
        <f>INDEX($AJ$2:$AJ$6811,MATCH(AM4212,$A$2:$A$6811,0))</f>
        <v>12130.9</v>
      </c>
      <c r="AP4212">
        <v>411.23</v>
      </c>
      <c r="AQ4212">
        <v>411.23</v>
      </c>
      <c r="AR4212" s="4">
        <v>14</v>
      </c>
      <c r="AS4212" s="4">
        <v>1</v>
      </c>
      <c r="AT4212" s="4">
        <v>2008</v>
      </c>
      <c r="AU4212" s="4">
        <v>14</v>
      </c>
      <c r="AV4212" s="4">
        <v>1</v>
      </c>
      <c r="AW4212" s="4">
        <v>2008</v>
      </c>
      <c r="AX4212" t="str">
        <f t="shared" si="1315"/>
        <v>No Delay</v>
      </c>
      <c r="AY4212">
        <f t="shared" si="1316"/>
        <v>0</v>
      </c>
    </row>
    <row r="4213" spans="1:51" x14ac:dyDescent="0.2">
      <c r="A4213" s="3">
        <v>858</v>
      </c>
      <c r="B4213" s="1" t="s">
        <v>98</v>
      </c>
      <c r="C4213" s="1" t="s">
        <v>99</v>
      </c>
      <c r="D4213" s="1" t="s">
        <v>74</v>
      </c>
      <c r="E4213" s="1" t="s">
        <v>53</v>
      </c>
      <c r="F4213" s="1" t="s">
        <v>53</v>
      </c>
      <c r="G4213" s="13" t="s">
        <v>1976</v>
      </c>
      <c r="H4213" s="12">
        <v>39924</v>
      </c>
      <c r="I4213" s="12" t="s">
        <v>1976</v>
      </c>
      <c r="J4213" s="12">
        <v>39924</v>
      </c>
      <c r="K4213" s="4">
        <v>1485</v>
      </c>
      <c r="L4213" s="1" t="s">
        <v>146</v>
      </c>
      <c r="M4213" s="1" t="s">
        <v>248</v>
      </c>
      <c r="N4213" s="1" t="s">
        <v>764</v>
      </c>
      <c r="O4213" s="1" t="s">
        <v>765</v>
      </c>
      <c r="P4213">
        <v>30</v>
      </c>
      <c r="Q4213">
        <v>50000</v>
      </c>
      <c r="R4213">
        <v>2520000</v>
      </c>
      <c r="S4213">
        <v>50.4</v>
      </c>
      <c r="T4213">
        <v>1.68</v>
      </c>
      <c r="U4213">
        <f t="shared" si="1312"/>
        <v>2520000</v>
      </c>
      <c r="V4213">
        <f t="shared" si="1313"/>
        <v>1500000</v>
      </c>
      <c r="W4213" s="1" t="s">
        <v>251</v>
      </c>
      <c r="X4213" s="1" t="s">
        <v>252</v>
      </c>
      <c r="Y4213" s="1" t="s">
        <v>252</v>
      </c>
      <c r="Z4213" s="3">
        <v>7046</v>
      </c>
      <c r="AA4213" s="4">
        <f t="shared" si="1317"/>
        <v>4093</v>
      </c>
      <c r="AB4213" s="4">
        <f t="shared" si="1327"/>
        <v>7732.1302059999998</v>
      </c>
      <c r="AC4213" s="4">
        <f t="shared" si="1328"/>
        <v>4093</v>
      </c>
      <c r="AD4213" s="4">
        <f t="shared" si="1318"/>
        <v>4849.6774836969707</v>
      </c>
      <c r="AE4213" s="4">
        <v>4093</v>
      </c>
      <c r="AF4213" s="4">
        <v>4093</v>
      </c>
      <c r="AG4213" s="4">
        <f>AE4213</f>
        <v>4093</v>
      </c>
      <c r="AH4213" s="4">
        <v>10593</v>
      </c>
      <c r="AI4213">
        <f t="shared" si="1314"/>
        <v>5880</v>
      </c>
      <c r="AJ4213">
        <v>9339</v>
      </c>
      <c r="AK4213" s="2">
        <v>9339</v>
      </c>
      <c r="AL4213" s="2">
        <f>AJ4213</f>
        <v>9339</v>
      </c>
      <c r="AM4213" s="4"/>
      <c r="AN4213" t="e">
        <f>VLOOKUP([1]!Tabelle13[[#This Row],[Vlookup this ID for freight costs]],$AL$2:$AL$6811,2,FALSE)</f>
        <v>#REF!</v>
      </c>
      <c r="AP4213">
        <v>4939.2</v>
      </c>
      <c r="AQ4213">
        <v>4939.2</v>
      </c>
      <c r="AR4213" s="4">
        <v>21</v>
      </c>
      <c r="AS4213" s="4">
        <v>4</v>
      </c>
      <c r="AT4213" s="4">
        <v>2009</v>
      </c>
      <c r="AU4213" s="4">
        <v>21</v>
      </c>
      <c r="AV4213" s="4">
        <v>4</v>
      </c>
      <c r="AW4213" s="4">
        <v>2009</v>
      </c>
      <c r="AX4213" t="str">
        <f t="shared" si="1315"/>
        <v>No Delay</v>
      </c>
      <c r="AY4213">
        <f t="shared" si="1316"/>
        <v>0</v>
      </c>
    </row>
    <row r="4214" spans="1:51" x14ac:dyDescent="0.2">
      <c r="A4214" s="3">
        <v>85677</v>
      </c>
      <c r="B4214" s="1" t="s">
        <v>151</v>
      </c>
      <c r="C4214" s="1" t="s">
        <v>65</v>
      </c>
      <c r="D4214" s="1" t="s">
        <v>130</v>
      </c>
      <c r="E4214" s="1" t="s">
        <v>152</v>
      </c>
      <c r="F4214" s="1" t="s">
        <v>152</v>
      </c>
      <c r="G4214" s="13" t="s">
        <v>771</v>
      </c>
      <c r="H4214" s="12">
        <v>40359</v>
      </c>
      <c r="I4214" s="12" t="s">
        <v>190</v>
      </c>
      <c r="J4214" s="12">
        <v>40357</v>
      </c>
      <c r="K4214" s="4">
        <v>2586</v>
      </c>
      <c r="L4214" s="1" t="s">
        <v>146</v>
      </c>
      <c r="M4214" s="1" t="s">
        <v>132</v>
      </c>
      <c r="N4214" s="1" t="s">
        <v>154</v>
      </c>
      <c r="O4214" s="1" t="s">
        <v>93</v>
      </c>
      <c r="P4214">
        <v>60</v>
      </c>
      <c r="Q4214">
        <v>34826</v>
      </c>
      <c r="R4214">
        <v>390747.72</v>
      </c>
      <c r="S4214">
        <v>11.22</v>
      </c>
      <c r="T4214">
        <v>0.19</v>
      </c>
      <c r="U4214">
        <f t="shared" si="1312"/>
        <v>390747.72000000003</v>
      </c>
      <c r="V4214">
        <f t="shared" si="1313"/>
        <v>2089560</v>
      </c>
      <c r="W4214" s="1" t="s">
        <v>155</v>
      </c>
      <c r="X4214" s="1" t="s">
        <v>1236</v>
      </c>
      <c r="Y4214" s="1" t="s">
        <v>156</v>
      </c>
      <c r="Z4214" s="3">
        <v>7726</v>
      </c>
      <c r="AA4214" s="4">
        <f t="shared" si="1317"/>
        <v>4099</v>
      </c>
      <c r="AB4214" s="4">
        <f t="shared" si="1327"/>
        <v>6066.8170888000004</v>
      </c>
      <c r="AC4214" s="4">
        <f t="shared" si="1328"/>
        <v>4099</v>
      </c>
      <c r="AD4214" s="4">
        <f t="shared" si="1318"/>
        <v>4099</v>
      </c>
      <c r="AE4214" s="4">
        <v>4099</v>
      </c>
      <c r="AF4214" s="4">
        <v>4099</v>
      </c>
      <c r="AG4214" s="4">
        <f>AE4214</f>
        <v>4099</v>
      </c>
      <c r="AI4214" t="e">
        <f t="shared" si="1314"/>
        <v>#N/A</v>
      </c>
      <c r="AJ4214" t="s">
        <v>81</v>
      </c>
      <c r="AK4214" s="2"/>
      <c r="AL4214" s="2" t="str">
        <f>AJ4214</f>
        <v>Freight Included in Commodity Cost</v>
      </c>
      <c r="AM4214" s="4"/>
      <c r="AN4214" t="e">
        <f>VLOOKUP([1]!Tabelle13[[#This Row],[Vlookup this ID for freight costs]],$AL$2:$AL$6811,2,FALSE)</f>
        <v>#REF!</v>
      </c>
      <c r="AP4214">
        <v>842.45</v>
      </c>
      <c r="AQ4214">
        <v>842.45</v>
      </c>
      <c r="AR4214" s="4">
        <v>30</v>
      </c>
      <c r="AS4214" s="4">
        <v>6</v>
      </c>
      <c r="AT4214" s="4">
        <v>2010</v>
      </c>
      <c r="AU4214" s="4">
        <v>28</v>
      </c>
      <c r="AV4214" s="4">
        <v>6</v>
      </c>
      <c r="AW4214" s="4">
        <v>2010</v>
      </c>
      <c r="AX4214" t="str">
        <f t="shared" si="1315"/>
        <v>No Delay</v>
      </c>
      <c r="AY4214">
        <f t="shared" si="1316"/>
        <v>0</v>
      </c>
    </row>
    <row r="4215" spans="1:51" x14ac:dyDescent="0.2">
      <c r="A4215" s="3">
        <v>40209</v>
      </c>
      <c r="B4215" s="1" t="s">
        <v>215</v>
      </c>
      <c r="C4215" s="1" t="s">
        <v>89</v>
      </c>
      <c r="D4215" s="1" t="s">
        <v>266</v>
      </c>
      <c r="E4215" s="1" t="s">
        <v>53</v>
      </c>
      <c r="F4215" s="1" t="s">
        <v>53</v>
      </c>
      <c r="G4215" s="13" t="s">
        <v>1758</v>
      </c>
      <c r="H4215" s="12">
        <v>40773</v>
      </c>
      <c r="I4215" s="12" t="s">
        <v>1758</v>
      </c>
      <c r="J4215" s="12">
        <v>40773</v>
      </c>
      <c r="K4215" s="4">
        <v>3372</v>
      </c>
      <c r="L4215" s="1" t="s">
        <v>146</v>
      </c>
      <c r="M4215" s="1" t="s">
        <v>423</v>
      </c>
      <c r="N4215" s="1" t="s">
        <v>392</v>
      </c>
      <c r="O4215" s="1" t="s">
        <v>393</v>
      </c>
      <c r="P4215">
        <v>120</v>
      </c>
      <c r="Q4215">
        <v>16695</v>
      </c>
      <c r="R4215">
        <v>562621.5</v>
      </c>
      <c r="S4215">
        <v>33.700000000000003</v>
      </c>
      <c r="T4215">
        <v>0.28000000000000003</v>
      </c>
      <c r="U4215">
        <f t="shared" si="1312"/>
        <v>562621.5</v>
      </c>
      <c r="V4215">
        <f t="shared" si="1313"/>
        <v>2003400</v>
      </c>
      <c r="W4215" s="1" t="s">
        <v>394</v>
      </c>
      <c r="X4215" s="1" t="s">
        <v>112</v>
      </c>
      <c r="Y4215" s="1" t="s">
        <v>112</v>
      </c>
      <c r="Z4215" s="3">
        <v>5055</v>
      </c>
      <c r="AA4215" s="4">
        <f t="shared" si="1317"/>
        <v>4113</v>
      </c>
      <c r="AB4215" s="4">
        <f t="shared" si="1327"/>
        <v>4076.9797269999999</v>
      </c>
      <c r="AC4215" s="4">
        <f t="shared" si="1328"/>
        <v>4113</v>
      </c>
      <c r="AD4215" s="4">
        <f t="shared" si="1318"/>
        <v>4113</v>
      </c>
      <c r="AE4215" s="4">
        <v>4113</v>
      </c>
      <c r="AF4215" s="4">
        <v>4113</v>
      </c>
      <c r="AG4215" s="4">
        <f>AE4215</f>
        <v>4113</v>
      </c>
      <c r="AI4215" t="e">
        <f t="shared" si="1314"/>
        <v>#N/A</v>
      </c>
      <c r="AJ4215">
        <v>30130.82</v>
      </c>
      <c r="AK4215" s="2">
        <v>30130.82</v>
      </c>
      <c r="AL4215" s="2">
        <f>AJ4215</f>
        <v>30130.82</v>
      </c>
      <c r="AM4215" s="4"/>
      <c r="AN4215" t="e">
        <f>VLOOKUP([1]!Tabelle13[[#This Row],[Vlookup this ID for freight costs]],$AL$2:$AL$6811,2,FALSE)</f>
        <v>#REF!</v>
      </c>
      <c r="AP4215">
        <v>928.33</v>
      </c>
      <c r="AQ4215">
        <v>928.33</v>
      </c>
      <c r="AR4215" s="4">
        <v>18</v>
      </c>
      <c r="AS4215" s="4">
        <v>8</v>
      </c>
      <c r="AT4215" s="4">
        <v>2011</v>
      </c>
      <c r="AU4215" s="4">
        <v>18</v>
      </c>
      <c r="AV4215" s="4">
        <v>8</v>
      </c>
      <c r="AW4215" s="4">
        <v>2011</v>
      </c>
      <c r="AX4215" t="str">
        <f t="shared" si="1315"/>
        <v>No Delay</v>
      </c>
      <c r="AY4215">
        <f t="shared" si="1316"/>
        <v>0</v>
      </c>
    </row>
    <row r="4216" spans="1:51" x14ac:dyDescent="0.2">
      <c r="A4216" s="3">
        <v>82952</v>
      </c>
      <c r="B4216" s="1" t="s">
        <v>151</v>
      </c>
      <c r="C4216" s="1" t="s">
        <v>65</v>
      </c>
      <c r="D4216" s="1" t="s">
        <v>130</v>
      </c>
      <c r="E4216" s="1" t="s">
        <v>152</v>
      </c>
      <c r="F4216" s="1" t="s">
        <v>152</v>
      </c>
      <c r="G4216" s="13" t="s">
        <v>927</v>
      </c>
      <c r="H4216" s="12">
        <v>40709</v>
      </c>
      <c r="I4216" s="12" t="s">
        <v>928</v>
      </c>
      <c r="J4216" s="12">
        <v>40730</v>
      </c>
      <c r="K4216" s="4">
        <v>3296</v>
      </c>
      <c r="L4216" s="1" t="s">
        <v>146</v>
      </c>
      <c r="M4216" s="1" t="s">
        <v>132</v>
      </c>
      <c r="N4216" s="1" t="s">
        <v>275</v>
      </c>
      <c r="O4216" s="1" t="s">
        <v>93</v>
      </c>
      <c r="P4216">
        <v>60</v>
      </c>
      <c r="Q4216">
        <v>12609</v>
      </c>
      <c r="R4216">
        <v>104150.34</v>
      </c>
      <c r="S4216">
        <v>8.26</v>
      </c>
      <c r="T4216">
        <v>0.14000000000000001</v>
      </c>
      <c r="U4216">
        <f t="shared" si="1312"/>
        <v>104150.34</v>
      </c>
      <c r="V4216">
        <f t="shared" si="1313"/>
        <v>756540</v>
      </c>
      <c r="W4216" s="1" t="s">
        <v>179</v>
      </c>
      <c r="X4216" s="1" t="s">
        <v>1236</v>
      </c>
      <c r="Y4216" s="1" t="s">
        <v>156</v>
      </c>
      <c r="Z4216" s="3">
        <v>7726</v>
      </c>
      <c r="AA4216" s="4">
        <f t="shared" si="1317"/>
        <v>4114</v>
      </c>
      <c r="AB4216" s="4">
        <f t="shared" si="1327"/>
        <v>3628.5502162000002</v>
      </c>
      <c r="AC4216" s="4">
        <f t="shared" si="1328"/>
        <v>4114</v>
      </c>
      <c r="AD4216" s="4">
        <f t="shared" si="1318"/>
        <v>4114</v>
      </c>
      <c r="AE4216" s="4">
        <v>4114</v>
      </c>
      <c r="AF4216" s="4">
        <v>4114</v>
      </c>
      <c r="AG4216" s="4">
        <f>AE4216</f>
        <v>4114</v>
      </c>
      <c r="AI4216" t="e">
        <f t="shared" si="1314"/>
        <v>#N/A</v>
      </c>
      <c r="AJ4216">
        <v>13398.06</v>
      </c>
      <c r="AK4216" s="2">
        <v>13398.06</v>
      </c>
      <c r="AL4216" s="2">
        <f>AJ4216</f>
        <v>13398.06</v>
      </c>
      <c r="AM4216" s="4"/>
      <c r="AN4216" t="e">
        <f>VLOOKUP([1]!Tabelle13[[#This Row],[Vlookup this ID for freight costs]],$AL$2:$AL$6811,2,FALSE)</f>
        <v>#REF!</v>
      </c>
      <c r="AP4216">
        <v>171.85</v>
      </c>
      <c r="AQ4216">
        <v>171.85</v>
      </c>
      <c r="AR4216" s="4">
        <v>15</v>
      </c>
      <c r="AS4216" s="4">
        <v>6</v>
      </c>
      <c r="AT4216" s="4">
        <v>2011</v>
      </c>
      <c r="AU4216" s="4">
        <v>6</v>
      </c>
      <c r="AV4216" s="4">
        <v>7</v>
      </c>
      <c r="AW4216" s="4">
        <v>2011</v>
      </c>
      <c r="AX4216" t="str">
        <f t="shared" si="1315"/>
        <v>Delay</v>
      </c>
      <c r="AY4216">
        <f t="shared" si="1316"/>
        <v>21</v>
      </c>
    </row>
    <row r="4217" spans="1:51" x14ac:dyDescent="0.2">
      <c r="A4217" s="3">
        <v>84437</v>
      </c>
      <c r="B4217" s="1" t="s">
        <v>215</v>
      </c>
      <c r="C4217" s="1" t="s">
        <v>89</v>
      </c>
      <c r="D4217" s="1" t="s">
        <v>130</v>
      </c>
      <c r="E4217" s="1" t="s">
        <v>101</v>
      </c>
      <c r="F4217" s="1" t="s">
        <v>101</v>
      </c>
      <c r="G4217" s="13" t="s">
        <v>466</v>
      </c>
      <c r="H4217" s="12">
        <v>42034</v>
      </c>
      <c r="I4217" s="12" t="s">
        <v>1772</v>
      </c>
      <c r="J4217" s="12">
        <v>42031</v>
      </c>
      <c r="K4217" s="4">
        <v>6253</v>
      </c>
      <c r="L4217" s="1" t="s">
        <v>146</v>
      </c>
      <c r="M4217" s="1" t="s">
        <v>132</v>
      </c>
      <c r="N4217" s="1" t="s">
        <v>1524</v>
      </c>
      <c r="O4217" s="1" t="s">
        <v>93</v>
      </c>
      <c r="P4217">
        <v>30</v>
      </c>
      <c r="Q4217">
        <v>32884</v>
      </c>
      <c r="R4217">
        <v>320947.84000000003</v>
      </c>
      <c r="S4217">
        <v>9.76</v>
      </c>
      <c r="T4217">
        <v>0.33</v>
      </c>
      <c r="U4217">
        <f t="shared" si="1312"/>
        <v>320947.83999999997</v>
      </c>
      <c r="V4217">
        <f t="shared" si="1313"/>
        <v>986520</v>
      </c>
      <c r="W4217" s="1" t="s">
        <v>179</v>
      </c>
      <c r="X4217" s="1" t="s">
        <v>1236</v>
      </c>
      <c r="Y4217" s="1" t="s">
        <v>156</v>
      </c>
      <c r="Z4217" s="3">
        <v>13090</v>
      </c>
      <c r="AA4217" s="4">
        <f t="shared" si="1317"/>
        <v>4114</v>
      </c>
      <c r="AB4217" s="4">
        <f t="shared" si="1327"/>
        <v>5853.6868611999998</v>
      </c>
      <c r="AC4217" s="4">
        <f t="shared" si="1328"/>
        <v>4114</v>
      </c>
      <c r="AD4217" s="4">
        <f t="shared" si="1318"/>
        <v>4114</v>
      </c>
      <c r="AE4217" s="4">
        <v>4114</v>
      </c>
      <c r="AF4217" s="4">
        <v>4114</v>
      </c>
      <c r="AG4217" s="4">
        <f>AE4217</f>
        <v>4114</v>
      </c>
      <c r="AI4217" t="e">
        <f t="shared" si="1314"/>
        <v>#N/A</v>
      </c>
      <c r="AJ4217">
        <v>9264.1299999999992</v>
      </c>
      <c r="AK4217" s="2">
        <v>9264.1299999999992</v>
      </c>
      <c r="AL4217" s="2">
        <f>AJ4217</f>
        <v>9264.1299999999992</v>
      </c>
      <c r="AM4217" s="4"/>
      <c r="AN4217" t="e">
        <f>VLOOKUP([1]!Tabelle13[[#This Row],[Vlookup this ID for freight costs]],$AL$2:$AL$6811,2,FALSE)</f>
        <v>#REF!</v>
      </c>
      <c r="AP4217">
        <v>329.93</v>
      </c>
      <c r="AQ4217">
        <v>329.93</v>
      </c>
      <c r="AR4217" s="4">
        <v>30</v>
      </c>
      <c r="AS4217" s="4">
        <v>1</v>
      </c>
      <c r="AT4217" s="4">
        <v>2015</v>
      </c>
      <c r="AU4217" s="4">
        <v>27</v>
      </c>
      <c r="AV4217" s="4">
        <v>1</v>
      </c>
      <c r="AW4217" s="4">
        <v>2015</v>
      </c>
      <c r="AX4217" t="str">
        <f t="shared" si="1315"/>
        <v>No Delay</v>
      </c>
      <c r="AY4217">
        <f t="shared" si="1316"/>
        <v>0</v>
      </c>
    </row>
    <row r="4218" spans="1:51" x14ac:dyDescent="0.2">
      <c r="A4218" s="3">
        <v>83504</v>
      </c>
      <c r="B4218" s="1" t="s">
        <v>151</v>
      </c>
      <c r="C4218" s="1" t="s">
        <v>65</v>
      </c>
      <c r="D4218" s="1" t="s">
        <v>130</v>
      </c>
      <c r="E4218" s="1" t="s">
        <v>152</v>
      </c>
      <c r="F4218" s="1" t="s">
        <v>152</v>
      </c>
      <c r="G4218" s="13" t="s">
        <v>927</v>
      </c>
      <c r="H4218" s="12">
        <v>40709</v>
      </c>
      <c r="I4218" s="12" t="s">
        <v>928</v>
      </c>
      <c r="J4218" s="12">
        <v>40730</v>
      </c>
      <c r="K4218" s="4">
        <v>3299</v>
      </c>
      <c r="L4218" s="1" t="s">
        <v>146</v>
      </c>
      <c r="M4218" s="1" t="s">
        <v>132</v>
      </c>
      <c r="N4218" s="1" t="s">
        <v>275</v>
      </c>
      <c r="O4218" s="1" t="s">
        <v>93</v>
      </c>
      <c r="P4218">
        <v>60</v>
      </c>
      <c r="Q4218">
        <v>30091</v>
      </c>
      <c r="R4218">
        <v>248551.66</v>
      </c>
      <c r="S4218">
        <v>8.26</v>
      </c>
      <c r="T4218">
        <v>0.14000000000000001</v>
      </c>
      <c r="U4218">
        <f t="shared" si="1312"/>
        <v>248551.66</v>
      </c>
      <c r="V4218">
        <f t="shared" si="1313"/>
        <v>1805460</v>
      </c>
      <c r="W4218" s="1" t="s">
        <v>155</v>
      </c>
      <c r="X4218" s="1" t="s">
        <v>1236</v>
      </c>
      <c r="Y4218" s="1" t="s">
        <v>156</v>
      </c>
      <c r="Z4218" s="3">
        <v>7726</v>
      </c>
      <c r="AA4218" s="4">
        <f t="shared" si="1317"/>
        <v>4114</v>
      </c>
      <c r="AB4218" s="4">
        <f t="shared" si="1327"/>
        <v>5547.1612557999997</v>
      </c>
      <c r="AC4218" s="4">
        <f t="shared" si="1328"/>
        <v>4114</v>
      </c>
      <c r="AD4218" s="4">
        <f t="shared" si="1318"/>
        <v>4114</v>
      </c>
      <c r="AE4218" s="3" t="s">
        <v>2295</v>
      </c>
      <c r="AF4218" s="3">
        <v>4114</v>
      </c>
      <c r="AG4218" s="4">
        <f>AI4218</f>
        <v>4114</v>
      </c>
      <c r="AH4218" s="4">
        <v>82952</v>
      </c>
      <c r="AI4218">
        <f t="shared" si="1314"/>
        <v>4114</v>
      </c>
      <c r="AJ4218" t="s">
        <v>2295</v>
      </c>
      <c r="AK4218" s="2">
        <v>13398.06</v>
      </c>
      <c r="AL4218" s="2">
        <f>AN4218</f>
        <v>13398.06</v>
      </c>
      <c r="AM4218" s="4">
        <v>82952</v>
      </c>
      <c r="AN4218">
        <f>INDEX($AJ$2:$AJ$6811,MATCH(AM4218,$A$2:$A$6811,0))</f>
        <v>13398.06</v>
      </c>
      <c r="AP4218">
        <v>410.11</v>
      </c>
      <c r="AQ4218">
        <v>410.11</v>
      </c>
      <c r="AR4218" s="4">
        <v>15</v>
      </c>
      <c r="AS4218" s="4">
        <v>6</v>
      </c>
      <c r="AT4218" s="4">
        <v>2011</v>
      </c>
      <c r="AU4218" s="4">
        <v>6</v>
      </c>
      <c r="AV4218" s="4">
        <v>7</v>
      </c>
      <c r="AW4218" s="4">
        <v>2011</v>
      </c>
      <c r="AX4218" t="str">
        <f t="shared" si="1315"/>
        <v>Delay</v>
      </c>
      <c r="AY4218">
        <f t="shared" si="1316"/>
        <v>21</v>
      </c>
    </row>
    <row r="4219" spans="1:51" x14ac:dyDescent="0.2">
      <c r="A4219" s="3">
        <v>16504</v>
      </c>
      <c r="B4219" s="1" t="s">
        <v>168</v>
      </c>
      <c r="C4219" s="1" t="s">
        <v>150</v>
      </c>
      <c r="D4219" s="1" t="s">
        <v>100</v>
      </c>
      <c r="E4219" s="1" t="s">
        <v>253</v>
      </c>
      <c r="F4219" s="1" t="s">
        <v>253</v>
      </c>
      <c r="G4219" s="13" t="s">
        <v>1407</v>
      </c>
      <c r="H4219" s="12">
        <v>40920</v>
      </c>
      <c r="I4219" s="12" t="s">
        <v>2296</v>
      </c>
      <c r="J4219" s="12">
        <v>40935</v>
      </c>
      <c r="K4219" s="4">
        <v>3709</v>
      </c>
      <c r="L4219" s="1" t="s">
        <v>146</v>
      </c>
      <c r="M4219" s="1" t="s">
        <v>672</v>
      </c>
      <c r="N4219" s="1" t="s">
        <v>265</v>
      </c>
      <c r="O4219" s="1" t="s">
        <v>93</v>
      </c>
      <c r="P4219">
        <v>60</v>
      </c>
      <c r="Q4219">
        <v>37870</v>
      </c>
      <c r="R4219">
        <v>103006.39999999999</v>
      </c>
      <c r="S4219">
        <v>2.72</v>
      </c>
      <c r="T4219">
        <v>0.05</v>
      </c>
      <c r="U4219">
        <f t="shared" si="1312"/>
        <v>103006.40000000001</v>
      </c>
      <c r="V4219">
        <f t="shared" si="1313"/>
        <v>2272200</v>
      </c>
      <c r="W4219" s="1" t="s">
        <v>204</v>
      </c>
      <c r="X4219" s="1" t="s">
        <v>1236</v>
      </c>
      <c r="Y4219" s="1" t="s">
        <v>205</v>
      </c>
      <c r="Z4219" s="3">
        <v>16682</v>
      </c>
      <c r="AA4219" s="4">
        <f t="shared" si="1317"/>
        <v>4121</v>
      </c>
      <c r="AB4219" s="4">
        <f t="shared" si="1327"/>
        <v>6400.889392000001</v>
      </c>
      <c r="AC4219" s="4">
        <f t="shared" si="1328"/>
        <v>4121</v>
      </c>
      <c r="AD4219" s="4">
        <f t="shared" si="1318"/>
        <v>4768.5</v>
      </c>
      <c r="AE4219" s="4">
        <v>4121</v>
      </c>
      <c r="AF4219" s="4">
        <v>4121</v>
      </c>
      <c r="AG4219" s="4">
        <f t="shared" ref="AG4219:AG4224" si="1329">AE4219</f>
        <v>4121</v>
      </c>
      <c r="AI4219" t="e">
        <f t="shared" si="1314"/>
        <v>#N/A</v>
      </c>
      <c r="AJ4219">
        <v>4957.8100000000004</v>
      </c>
      <c r="AK4219" s="2">
        <v>4957.8100000000004</v>
      </c>
      <c r="AL4219" s="2">
        <f t="shared" ref="AL4219:AL4224" si="1330">AJ4219</f>
        <v>4957.8100000000004</v>
      </c>
      <c r="AM4219" s="4"/>
      <c r="AN4219" t="e">
        <f>VLOOKUP([1]!Tabelle13[[#This Row],[Vlookup this ID for freight costs]],$AL$2:$AL$6811,2,FALSE)</f>
        <v>#REF!</v>
      </c>
      <c r="AP4219">
        <v>169.96</v>
      </c>
      <c r="AQ4219">
        <v>169.96</v>
      </c>
      <c r="AR4219" s="4">
        <v>12</v>
      </c>
      <c r="AS4219" s="4">
        <v>1</v>
      </c>
      <c r="AT4219" s="4">
        <v>2012</v>
      </c>
      <c r="AU4219" s="4">
        <v>27</v>
      </c>
      <c r="AV4219" s="4">
        <v>1</v>
      </c>
      <c r="AW4219" s="4">
        <v>2012</v>
      </c>
      <c r="AX4219" t="str">
        <f t="shared" si="1315"/>
        <v>Delay</v>
      </c>
      <c r="AY4219">
        <f t="shared" si="1316"/>
        <v>15</v>
      </c>
    </row>
    <row r="4220" spans="1:51" x14ac:dyDescent="0.2">
      <c r="A4220" s="3">
        <v>83130</v>
      </c>
      <c r="B4220" s="1" t="s">
        <v>50</v>
      </c>
      <c r="C4220" s="1" t="s">
        <v>51</v>
      </c>
      <c r="D4220" s="1" t="s">
        <v>130</v>
      </c>
      <c r="E4220" s="1" t="s">
        <v>53</v>
      </c>
      <c r="F4220" s="1" t="s">
        <v>53</v>
      </c>
      <c r="G4220" s="13" t="s">
        <v>1067</v>
      </c>
      <c r="H4220" s="12">
        <v>41431</v>
      </c>
      <c r="I4220" s="12" t="s">
        <v>143</v>
      </c>
      <c r="J4220" s="12">
        <v>41436</v>
      </c>
      <c r="K4220" s="4">
        <v>4768</v>
      </c>
      <c r="L4220" s="1" t="s">
        <v>146</v>
      </c>
      <c r="M4220" s="1" t="s">
        <v>132</v>
      </c>
      <c r="N4220" s="1" t="s">
        <v>167</v>
      </c>
      <c r="O4220" s="1" t="s">
        <v>93</v>
      </c>
      <c r="P4220">
        <v>30</v>
      </c>
      <c r="Q4220">
        <v>43563</v>
      </c>
      <c r="R4220">
        <v>145064.79</v>
      </c>
      <c r="S4220">
        <v>3.33</v>
      </c>
      <c r="T4220">
        <v>0.11</v>
      </c>
      <c r="U4220">
        <f t="shared" si="1312"/>
        <v>145064.79</v>
      </c>
      <c r="V4220">
        <f t="shared" si="1313"/>
        <v>1306890</v>
      </c>
      <c r="W4220" s="1" t="s">
        <v>861</v>
      </c>
      <c r="X4220" s="1" t="s">
        <v>1236</v>
      </c>
      <c r="Y4220" s="1" t="s">
        <v>156</v>
      </c>
      <c r="Z4220" s="3">
        <v>6318</v>
      </c>
      <c r="AA4220" s="4">
        <f t="shared" si="1317"/>
        <v>4122</v>
      </c>
      <c r="AB4220" s="4">
        <f t="shared" si="1327"/>
        <v>7025.6836174</v>
      </c>
      <c r="AC4220" s="4">
        <f t="shared" si="1328"/>
        <v>4122</v>
      </c>
      <c r="AD4220" s="4">
        <f t="shared" si="1318"/>
        <v>4122</v>
      </c>
      <c r="AE4220" s="4">
        <v>4122</v>
      </c>
      <c r="AF4220" s="4">
        <v>4122</v>
      </c>
      <c r="AG4220" s="4">
        <f t="shared" si="1329"/>
        <v>4122</v>
      </c>
      <c r="AI4220" t="e">
        <f t="shared" si="1314"/>
        <v>#N/A</v>
      </c>
      <c r="AJ4220">
        <v>28602.94</v>
      </c>
      <c r="AK4220" s="2">
        <v>28602.94</v>
      </c>
      <c r="AL4220" s="2">
        <f t="shared" si="1330"/>
        <v>28602.94</v>
      </c>
      <c r="AM4220" s="4"/>
      <c r="AN4220" t="e">
        <f>VLOOKUP([1]!Tabelle13[[#This Row],[Vlookup this ID for freight costs]],$AL$2:$AL$6811,2,FALSE)</f>
        <v>#REF!</v>
      </c>
      <c r="AP4220">
        <v>179.45</v>
      </c>
      <c r="AQ4220">
        <v>179.45</v>
      </c>
      <c r="AR4220" s="4">
        <v>6</v>
      </c>
      <c r="AS4220" s="4">
        <v>6</v>
      </c>
      <c r="AT4220" s="4">
        <v>2013</v>
      </c>
      <c r="AU4220" s="4">
        <v>11</v>
      </c>
      <c r="AV4220" s="4">
        <v>6</v>
      </c>
      <c r="AW4220" s="4">
        <v>2013</v>
      </c>
      <c r="AX4220" t="str">
        <f t="shared" si="1315"/>
        <v>Delay</v>
      </c>
      <c r="AY4220">
        <f t="shared" si="1316"/>
        <v>5</v>
      </c>
    </row>
    <row r="4221" spans="1:51" x14ac:dyDescent="0.2">
      <c r="A4221" s="3">
        <v>11245</v>
      </c>
      <c r="B4221" s="1" t="s">
        <v>119</v>
      </c>
      <c r="C4221" s="1" t="s">
        <v>114</v>
      </c>
      <c r="D4221" s="1" t="s">
        <v>130</v>
      </c>
      <c r="E4221" s="1" t="s">
        <v>101</v>
      </c>
      <c r="F4221" s="1" t="s">
        <v>101</v>
      </c>
      <c r="G4221" s="13" t="s">
        <v>2297</v>
      </c>
      <c r="H4221" s="12">
        <v>39521</v>
      </c>
      <c r="I4221" s="12" t="s">
        <v>2297</v>
      </c>
      <c r="J4221" s="12">
        <v>39521</v>
      </c>
      <c r="K4221" s="4">
        <v>710</v>
      </c>
      <c r="L4221" s="1" t="s">
        <v>146</v>
      </c>
      <c r="M4221" s="1" t="s">
        <v>132</v>
      </c>
      <c r="N4221" s="1" t="s">
        <v>265</v>
      </c>
      <c r="O4221" s="1" t="s">
        <v>93</v>
      </c>
      <c r="P4221">
        <v>60</v>
      </c>
      <c r="Q4221">
        <v>27662</v>
      </c>
      <c r="R4221">
        <v>94050.8</v>
      </c>
      <c r="S4221">
        <v>3.4</v>
      </c>
      <c r="T4221">
        <v>0.06</v>
      </c>
      <c r="U4221">
        <f t="shared" si="1312"/>
        <v>94050.8</v>
      </c>
      <c r="V4221">
        <f t="shared" si="1313"/>
        <v>1659720</v>
      </c>
      <c r="W4221" s="1" t="s">
        <v>179</v>
      </c>
      <c r="X4221" s="1" t="s">
        <v>1236</v>
      </c>
      <c r="Y4221" s="1" t="s">
        <v>156</v>
      </c>
      <c r="Z4221" s="3">
        <v>14240</v>
      </c>
      <c r="AA4221" s="4">
        <f t="shared" si="1317"/>
        <v>4128</v>
      </c>
      <c r="AB4221" s="4">
        <f t="shared" si="1327"/>
        <v>5280.5838495999997</v>
      </c>
      <c r="AC4221" s="4">
        <f t="shared" si="1328"/>
        <v>4128</v>
      </c>
      <c r="AD4221" s="4">
        <f t="shared" si="1318"/>
        <v>4128</v>
      </c>
      <c r="AE4221" s="4">
        <v>4128</v>
      </c>
      <c r="AF4221" s="4">
        <v>4128</v>
      </c>
      <c r="AG4221" s="4">
        <f t="shared" si="1329"/>
        <v>4128</v>
      </c>
      <c r="AH4221" s="4">
        <v>83597</v>
      </c>
      <c r="AI4221">
        <f t="shared" si="1314"/>
        <v>464</v>
      </c>
      <c r="AJ4221">
        <v>6539.8</v>
      </c>
      <c r="AK4221" s="2">
        <v>6539.8</v>
      </c>
      <c r="AL4221" s="2">
        <f t="shared" si="1330"/>
        <v>6539.8</v>
      </c>
      <c r="AM4221" s="4"/>
      <c r="AN4221" t="e">
        <f>VLOOKUP([1]!Tabelle13[[#This Row],[Vlookup this ID for freight costs]],$AL$2:$AL$6811,2,FALSE)</f>
        <v>#REF!</v>
      </c>
      <c r="AP4221">
        <v>150.47999999999999</v>
      </c>
      <c r="AQ4221">
        <v>150.47999999999999</v>
      </c>
      <c r="AR4221" s="4">
        <v>14</v>
      </c>
      <c r="AS4221" s="4">
        <v>4</v>
      </c>
      <c r="AT4221" s="4">
        <v>2008</v>
      </c>
      <c r="AU4221" s="4">
        <v>14</v>
      </c>
      <c r="AV4221" s="4">
        <v>4</v>
      </c>
      <c r="AW4221" s="4">
        <v>2008</v>
      </c>
      <c r="AX4221" t="str">
        <f t="shared" si="1315"/>
        <v>No Delay</v>
      </c>
      <c r="AY4221">
        <f t="shared" si="1316"/>
        <v>0</v>
      </c>
    </row>
    <row r="4222" spans="1:51" x14ac:dyDescent="0.2">
      <c r="A4222" s="3">
        <v>83228</v>
      </c>
      <c r="B4222" s="1" t="s">
        <v>175</v>
      </c>
      <c r="C4222" s="1" t="s">
        <v>165</v>
      </c>
      <c r="D4222" s="1" t="s">
        <v>130</v>
      </c>
      <c r="E4222" s="1" t="s">
        <v>101</v>
      </c>
      <c r="F4222" s="1" t="s">
        <v>101</v>
      </c>
      <c r="G4222" s="13" t="s">
        <v>450</v>
      </c>
      <c r="H4222" s="12">
        <v>41824</v>
      </c>
      <c r="I4222" s="12" t="s">
        <v>796</v>
      </c>
      <c r="J4222" s="12">
        <v>41836</v>
      </c>
      <c r="K4222" s="4">
        <v>5674</v>
      </c>
      <c r="L4222" s="1" t="s">
        <v>146</v>
      </c>
      <c r="M4222" s="1" t="s">
        <v>132</v>
      </c>
      <c r="N4222" s="1" t="s">
        <v>1524</v>
      </c>
      <c r="O4222" s="1" t="s">
        <v>93</v>
      </c>
      <c r="P4222">
        <v>30</v>
      </c>
      <c r="Q4222">
        <v>30874</v>
      </c>
      <c r="R4222">
        <v>344245.1</v>
      </c>
      <c r="S4222">
        <v>11.15</v>
      </c>
      <c r="T4222">
        <v>0.37</v>
      </c>
      <c r="U4222">
        <f t="shared" si="1312"/>
        <v>344245.10000000003</v>
      </c>
      <c r="V4222">
        <f t="shared" si="1313"/>
        <v>926220</v>
      </c>
      <c r="W4222" s="1" t="s">
        <v>179</v>
      </c>
      <c r="X4222" s="1" t="s">
        <v>1236</v>
      </c>
      <c r="Y4222" s="1" t="s">
        <v>156</v>
      </c>
      <c r="Z4222" s="3">
        <v>11413</v>
      </c>
      <c r="AA4222" s="4">
        <f t="shared" si="1317"/>
        <v>4133</v>
      </c>
      <c r="AB4222" s="4">
        <f t="shared" si="1327"/>
        <v>5633.0937832</v>
      </c>
      <c r="AC4222" s="4">
        <f t="shared" si="1328"/>
        <v>4133</v>
      </c>
      <c r="AD4222" s="4">
        <f t="shared" si="1318"/>
        <v>4133</v>
      </c>
      <c r="AE4222" s="4">
        <v>4133</v>
      </c>
      <c r="AF4222" s="4">
        <v>4133</v>
      </c>
      <c r="AG4222" s="4">
        <f t="shared" si="1329"/>
        <v>4133</v>
      </c>
      <c r="AI4222" t="e">
        <f t="shared" si="1314"/>
        <v>#N/A</v>
      </c>
      <c r="AJ4222">
        <v>24362.92</v>
      </c>
      <c r="AK4222" s="2">
        <v>24362.92</v>
      </c>
      <c r="AL4222" s="2">
        <f t="shared" si="1330"/>
        <v>24362.92</v>
      </c>
      <c r="AM4222" s="4"/>
      <c r="AN4222" t="e">
        <f>VLOOKUP([1]!Tabelle13[[#This Row],[Vlookup this ID for freight costs]],$AL$2:$AL$6811,2,FALSE)</f>
        <v>#REF!</v>
      </c>
      <c r="AP4222">
        <v>353.88</v>
      </c>
      <c r="AQ4222">
        <v>353.88</v>
      </c>
      <c r="AR4222" s="4">
        <v>4</v>
      </c>
      <c r="AS4222" s="4">
        <v>7</v>
      </c>
      <c r="AT4222" s="4">
        <v>2014</v>
      </c>
      <c r="AU4222" s="4">
        <v>16</v>
      </c>
      <c r="AV4222" s="4">
        <v>7</v>
      </c>
      <c r="AW4222" s="4">
        <v>2014</v>
      </c>
      <c r="AX4222" t="str">
        <f t="shared" si="1315"/>
        <v>Delay</v>
      </c>
      <c r="AY4222">
        <f t="shared" si="1316"/>
        <v>12</v>
      </c>
    </row>
    <row r="4223" spans="1:51" x14ac:dyDescent="0.2">
      <c r="A4223" s="3">
        <v>37887</v>
      </c>
      <c r="B4223" s="1" t="s">
        <v>168</v>
      </c>
      <c r="C4223" s="1" t="s">
        <v>150</v>
      </c>
      <c r="D4223" s="1" t="s">
        <v>100</v>
      </c>
      <c r="E4223" s="1" t="s">
        <v>53</v>
      </c>
      <c r="F4223" s="1" t="s">
        <v>53</v>
      </c>
      <c r="G4223" s="13" t="s">
        <v>555</v>
      </c>
      <c r="H4223" s="12">
        <v>40378</v>
      </c>
      <c r="I4223" s="12" t="s">
        <v>1653</v>
      </c>
      <c r="J4223" s="12">
        <v>40464</v>
      </c>
      <c r="K4223" s="4">
        <v>2791</v>
      </c>
      <c r="L4223" s="1" t="s">
        <v>146</v>
      </c>
      <c r="M4223" s="1" t="s">
        <v>672</v>
      </c>
      <c r="N4223" s="1" t="s">
        <v>302</v>
      </c>
      <c r="O4223" s="1" t="s">
        <v>93</v>
      </c>
      <c r="P4223">
        <v>30</v>
      </c>
      <c r="Q4223">
        <v>63785</v>
      </c>
      <c r="R4223">
        <v>498798.7</v>
      </c>
      <c r="S4223">
        <v>7.82</v>
      </c>
      <c r="T4223">
        <v>0.26</v>
      </c>
      <c r="U4223">
        <f t="shared" si="1312"/>
        <v>498798.7</v>
      </c>
      <c r="V4223">
        <f t="shared" si="1313"/>
        <v>1913550</v>
      </c>
      <c r="W4223" s="1" t="s">
        <v>204</v>
      </c>
      <c r="X4223" s="1" t="s">
        <v>1236</v>
      </c>
      <c r="Y4223" s="1" t="s">
        <v>205</v>
      </c>
      <c r="Z4223" s="3">
        <v>7569</v>
      </c>
      <c r="AA4223" s="4">
        <f t="shared" si="1317"/>
        <v>4141</v>
      </c>
      <c r="AB4223" s="4">
        <f t="shared" si="1327"/>
        <v>9245.0036290000007</v>
      </c>
      <c r="AC4223" s="4">
        <f t="shared" si="1328"/>
        <v>4141</v>
      </c>
      <c r="AD4223" s="4">
        <f t="shared" si="1318"/>
        <v>13010</v>
      </c>
      <c r="AE4223" s="4">
        <v>4141</v>
      </c>
      <c r="AF4223" s="4">
        <v>4141</v>
      </c>
      <c r="AG4223" s="4">
        <f t="shared" si="1329"/>
        <v>4141</v>
      </c>
      <c r="AI4223" t="e">
        <f t="shared" si="1314"/>
        <v>#N/A</v>
      </c>
      <c r="AJ4223">
        <v>5404.34</v>
      </c>
      <c r="AK4223" s="2">
        <v>5404.34</v>
      </c>
      <c r="AL4223" s="2">
        <f t="shared" si="1330"/>
        <v>5404.34</v>
      </c>
      <c r="AM4223" s="4"/>
      <c r="AN4223" t="e">
        <f>VLOOKUP([1]!Tabelle13[[#This Row],[Vlookup this ID for freight costs]],$AL$2:$AL$6811,2,FALSE)</f>
        <v>#REF!</v>
      </c>
      <c r="AP4223">
        <v>1075.4100000000001</v>
      </c>
      <c r="AQ4223">
        <v>1075.4100000000001</v>
      </c>
      <c r="AR4223" s="4">
        <v>19</v>
      </c>
      <c r="AS4223" s="4">
        <v>7</v>
      </c>
      <c r="AT4223" s="4">
        <v>2010</v>
      </c>
      <c r="AU4223" s="4">
        <v>13</v>
      </c>
      <c r="AV4223" s="4">
        <v>10</v>
      </c>
      <c r="AW4223" s="4">
        <v>2010</v>
      </c>
      <c r="AX4223" t="str">
        <f t="shared" si="1315"/>
        <v>Delay</v>
      </c>
      <c r="AY4223">
        <f t="shared" si="1316"/>
        <v>86</v>
      </c>
    </row>
    <row r="4224" spans="1:51" x14ac:dyDescent="0.2">
      <c r="A4224" s="3">
        <v>83637</v>
      </c>
      <c r="B4224" s="1" t="s">
        <v>50</v>
      </c>
      <c r="C4224" s="1" t="s">
        <v>51</v>
      </c>
      <c r="D4224" s="1" t="s">
        <v>130</v>
      </c>
      <c r="E4224" s="1" t="s">
        <v>101</v>
      </c>
      <c r="F4224" s="1" t="s">
        <v>101</v>
      </c>
      <c r="G4224" s="13" t="s">
        <v>1077</v>
      </c>
      <c r="H4224" s="12">
        <v>41285</v>
      </c>
      <c r="I4224" s="12" t="s">
        <v>1077</v>
      </c>
      <c r="J4224" s="12">
        <v>41285</v>
      </c>
      <c r="K4224" s="4">
        <v>4392</v>
      </c>
      <c r="L4224" s="1" t="s">
        <v>146</v>
      </c>
      <c r="M4224" s="1" t="s">
        <v>132</v>
      </c>
      <c r="N4224" s="1" t="s">
        <v>265</v>
      </c>
      <c r="O4224" s="1" t="s">
        <v>93</v>
      </c>
      <c r="P4224">
        <v>60</v>
      </c>
      <c r="Q4224">
        <v>1890</v>
      </c>
      <c r="R4224">
        <v>4573.8</v>
      </c>
      <c r="S4224">
        <v>2.42</v>
      </c>
      <c r="T4224">
        <v>0.04</v>
      </c>
      <c r="U4224">
        <f t="shared" si="1312"/>
        <v>4573.8</v>
      </c>
      <c r="V4224">
        <f t="shared" si="1313"/>
        <v>113400</v>
      </c>
      <c r="W4224" s="1" t="s">
        <v>155</v>
      </c>
      <c r="X4224" s="1" t="s">
        <v>1236</v>
      </c>
      <c r="Y4224" s="1" t="s">
        <v>156</v>
      </c>
      <c r="Z4224" s="3">
        <v>14703</v>
      </c>
      <c r="AA4224" s="4">
        <f t="shared" si="1317"/>
        <v>4145</v>
      </c>
      <c r="AB4224" s="4">
        <f t="shared" si="1327"/>
        <v>2452.163548</v>
      </c>
      <c r="AC4224" s="4">
        <f t="shared" si="1328"/>
        <v>4145</v>
      </c>
      <c r="AD4224" s="4">
        <f t="shared" si="1318"/>
        <v>1591.3333333333333</v>
      </c>
      <c r="AE4224" s="4">
        <v>4145</v>
      </c>
      <c r="AF4224" s="4">
        <v>4145</v>
      </c>
      <c r="AG4224" s="4">
        <f t="shared" si="1329"/>
        <v>4145</v>
      </c>
      <c r="AI4224" t="e">
        <f t="shared" si="1314"/>
        <v>#N/A</v>
      </c>
      <c r="AJ4224">
        <v>7433.02</v>
      </c>
      <c r="AK4224" s="2">
        <v>7433.02</v>
      </c>
      <c r="AL4224" s="2">
        <f t="shared" si="1330"/>
        <v>7433.02</v>
      </c>
      <c r="AM4224" s="4"/>
      <c r="AN4224" t="e">
        <f>VLOOKUP([1]!Tabelle13[[#This Row],[Vlookup this ID for freight costs]],$AL$2:$AL$6811,2,FALSE)</f>
        <v>#REF!</v>
      </c>
      <c r="AP4224">
        <v>6.41</v>
      </c>
      <c r="AQ4224">
        <v>6.41</v>
      </c>
      <c r="AR4224" s="4">
        <v>11</v>
      </c>
      <c r="AS4224" s="4">
        <v>1</v>
      </c>
      <c r="AT4224" s="4">
        <v>2013</v>
      </c>
      <c r="AU4224" s="4">
        <v>11</v>
      </c>
      <c r="AV4224" s="4">
        <v>1</v>
      </c>
      <c r="AW4224" s="4">
        <v>2013</v>
      </c>
      <c r="AX4224" t="str">
        <f t="shared" si="1315"/>
        <v>No Delay</v>
      </c>
      <c r="AY4224">
        <f t="shared" si="1316"/>
        <v>0</v>
      </c>
    </row>
    <row r="4225" spans="1:51" x14ac:dyDescent="0.2">
      <c r="A4225" s="3">
        <v>84203</v>
      </c>
      <c r="B4225" s="1" t="s">
        <v>50</v>
      </c>
      <c r="C4225" s="1" t="s">
        <v>51</v>
      </c>
      <c r="D4225" s="1" t="s">
        <v>130</v>
      </c>
      <c r="E4225" s="1" t="s">
        <v>101</v>
      </c>
      <c r="F4225" s="1" t="s">
        <v>101</v>
      </c>
      <c r="G4225" s="13" t="s">
        <v>1077</v>
      </c>
      <c r="H4225" s="12">
        <v>41285</v>
      </c>
      <c r="I4225" s="12" t="s">
        <v>1077</v>
      </c>
      <c r="J4225" s="12">
        <v>41285</v>
      </c>
      <c r="K4225" s="4">
        <v>4393</v>
      </c>
      <c r="L4225" s="1" t="s">
        <v>146</v>
      </c>
      <c r="M4225" s="1" t="s">
        <v>132</v>
      </c>
      <c r="N4225" s="1" t="s">
        <v>171</v>
      </c>
      <c r="O4225" s="1" t="s">
        <v>93</v>
      </c>
      <c r="P4225">
        <v>60</v>
      </c>
      <c r="Q4225">
        <v>3726</v>
      </c>
      <c r="R4225">
        <v>8271.7199999999993</v>
      </c>
      <c r="S4225">
        <v>2.2200000000000002</v>
      </c>
      <c r="T4225">
        <v>0.04</v>
      </c>
      <c r="U4225">
        <f t="shared" si="1312"/>
        <v>8271.7200000000012</v>
      </c>
      <c r="V4225">
        <f t="shared" si="1313"/>
        <v>223560</v>
      </c>
      <c r="W4225" s="1" t="s">
        <v>179</v>
      </c>
      <c r="X4225" s="1" t="s">
        <v>1236</v>
      </c>
      <c r="Y4225" s="1" t="s">
        <v>156</v>
      </c>
      <c r="Z4225" s="3">
        <v>14703</v>
      </c>
      <c r="AA4225" s="4">
        <f t="shared" si="1317"/>
        <v>4145</v>
      </c>
      <c r="AB4225" s="4">
        <f t="shared" si="1327"/>
        <v>2653.6605088000001</v>
      </c>
      <c r="AC4225" s="4">
        <f t="shared" si="1328"/>
        <v>4145</v>
      </c>
      <c r="AD4225" s="4">
        <f t="shared" si="1318"/>
        <v>2494.5</v>
      </c>
      <c r="AE4225" s="3" t="s">
        <v>2298</v>
      </c>
      <c r="AF4225" s="3">
        <v>4145</v>
      </c>
      <c r="AG4225" s="4">
        <f>AI4225</f>
        <v>4145</v>
      </c>
      <c r="AH4225" s="4">
        <v>83637</v>
      </c>
      <c r="AI4225">
        <f t="shared" si="1314"/>
        <v>4145</v>
      </c>
      <c r="AJ4225" t="s">
        <v>2298</v>
      </c>
      <c r="AK4225" s="2">
        <v>7433.02</v>
      </c>
      <c r="AL4225" s="2">
        <f>AN4225</f>
        <v>7433.02</v>
      </c>
      <c r="AM4225" s="4">
        <v>83637</v>
      </c>
      <c r="AN4225">
        <f>INDEX($AJ$2:$AJ$6811,MATCH(AM4225,$A$2:$A$6811,0))</f>
        <v>7433.02</v>
      </c>
      <c r="AP4225">
        <v>11.6</v>
      </c>
      <c r="AQ4225">
        <v>11.6</v>
      </c>
      <c r="AR4225" s="4">
        <v>11</v>
      </c>
      <c r="AS4225" s="4">
        <v>1</v>
      </c>
      <c r="AT4225" s="4">
        <v>2013</v>
      </c>
      <c r="AU4225" s="4">
        <v>11</v>
      </c>
      <c r="AV4225" s="4">
        <v>1</v>
      </c>
      <c r="AW4225" s="4">
        <v>2013</v>
      </c>
      <c r="AX4225" t="str">
        <f t="shared" si="1315"/>
        <v>No Delay</v>
      </c>
      <c r="AY4225">
        <f t="shared" si="1316"/>
        <v>0</v>
      </c>
    </row>
    <row r="4226" spans="1:51" x14ac:dyDescent="0.2">
      <c r="A4226" s="3">
        <v>84204</v>
      </c>
      <c r="B4226" s="1" t="s">
        <v>50</v>
      </c>
      <c r="C4226" s="1" t="s">
        <v>51</v>
      </c>
      <c r="D4226" s="1" t="s">
        <v>130</v>
      </c>
      <c r="E4226" s="1" t="s">
        <v>101</v>
      </c>
      <c r="F4226" s="1" t="s">
        <v>101</v>
      </c>
      <c r="G4226" s="13" t="s">
        <v>1077</v>
      </c>
      <c r="H4226" s="12">
        <v>41285</v>
      </c>
      <c r="I4226" s="12" t="s">
        <v>1077</v>
      </c>
      <c r="J4226" s="12">
        <v>41285</v>
      </c>
      <c r="K4226" s="4">
        <v>4394</v>
      </c>
      <c r="L4226" s="1" t="s">
        <v>146</v>
      </c>
      <c r="M4226" s="1" t="s">
        <v>132</v>
      </c>
      <c r="N4226" s="1" t="s">
        <v>275</v>
      </c>
      <c r="O4226" s="1" t="s">
        <v>93</v>
      </c>
      <c r="P4226">
        <v>60</v>
      </c>
      <c r="Q4226">
        <v>43632</v>
      </c>
      <c r="R4226">
        <v>336839.04</v>
      </c>
      <c r="S4226">
        <v>7.72</v>
      </c>
      <c r="T4226">
        <v>0.13</v>
      </c>
      <c r="U4226">
        <f t="shared" ref="U4226:U4289" si="1331">S4226*Q4226</f>
        <v>336839.04</v>
      </c>
      <c r="V4226">
        <f t="shared" ref="V4226:V4289" si="1332">Q4226*P4226</f>
        <v>2617920</v>
      </c>
      <c r="W4226" s="1" t="s">
        <v>179</v>
      </c>
      <c r="X4226" s="1" t="s">
        <v>1236</v>
      </c>
      <c r="Y4226" s="1" t="s">
        <v>156</v>
      </c>
      <c r="Z4226" s="3">
        <v>14703</v>
      </c>
      <c r="AA4226" s="4">
        <f t="shared" si="1317"/>
        <v>4145</v>
      </c>
      <c r="AB4226" s="4">
        <f t="shared" si="1327"/>
        <v>7033.2562156000004</v>
      </c>
      <c r="AC4226" s="4">
        <f t="shared" si="1328"/>
        <v>4145</v>
      </c>
      <c r="AD4226" s="4">
        <f t="shared" si="1318"/>
        <v>4145</v>
      </c>
      <c r="AE4226" s="3" t="s">
        <v>2298</v>
      </c>
      <c r="AF4226" s="3">
        <v>4145</v>
      </c>
      <c r="AG4226" s="4">
        <f>AI4226</f>
        <v>4145</v>
      </c>
      <c r="AH4226" s="4">
        <v>83637</v>
      </c>
      <c r="AI4226">
        <f t="shared" ref="AI4226:AI4289" si="1333">INDEX($AE$2:$AE$6811,MATCH(AH4226,$A$2:$A$6811,0))</f>
        <v>4145</v>
      </c>
      <c r="AJ4226" t="s">
        <v>2298</v>
      </c>
      <c r="AK4226" s="2">
        <v>7433.02</v>
      </c>
      <c r="AL4226" s="2">
        <f>AN4226</f>
        <v>7433.02</v>
      </c>
      <c r="AM4226" s="4">
        <v>83637</v>
      </c>
      <c r="AN4226">
        <f>INDEX($AJ$2:$AJ$6811,MATCH(AM4226,$A$2:$A$6811,0))</f>
        <v>7433.02</v>
      </c>
      <c r="AP4226">
        <v>472.25</v>
      </c>
      <c r="AQ4226">
        <v>472.25</v>
      </c>
      <c r="AR4226" s="4">
        <v>11</v>
      </c>
      <c r="AS4226" s="4">
        <v>1</v>
      </c>
      <c r="AT4226" s="4">
        <v>2013</v>
      </c>
      <c r="AU4226" s="4">
        <v>11</v>
      </c>
      <c r="AV4226" s="4">
        <v>1</v>
      </c>
      <c r="AW4226" s="4">
        <v>2013</v>
      </c>
      <c r="AX4226" t="str">
        <f t="shared" ref="AX4226:AX4289" si="1334">IF(DATE(AW4226,AV4226,AU4226)&lt;=DATE(AT4226,AS4226,AR4226),"No Delay","Delay")</f>
        <v>No Delay</v>
      </c>
      <c r="AY4226">
        <f t="shared" ref="AY4226:AY4289" si="1335">IF(_xlfn.DAYS(J4226,H4226)&gt;0, _xlfn.DAYS(J4226,H4226),0)</f>
        <v>0</v>
      </c>
    </row>
    <row r="4227" spans="1:51" x14ac:dyDescent="0.2">
      <c r="A4227" s="3">
        <v>85737</v>
      </c>
      <c r="B4227" s="1" t="s">
        <v>140</v>
      </c>
      <c r="C4227" s="1" t="s">
        <v>99</v>
      </c>
      <c r="D4227" s="1" t="s">
        <v>130</v>
      </c>
      <c r="E4227" s="1" t="s">
        <v>101</v>
      </c>
      <c r="F4227" s="1" t="s">
        <v>101</v>
      </c>
      <c r="G4227" s="13" t="s">
        <v>939</v>
      </c>
      <c r="H4227" s="12">
        <v>40602</v>
      </c>
      <c r="I4227" s="12" t="s">
        <v>939</v>
      </c>
      <c r="J4227" s="12">
        <v>40602</v>
      </c>
      <c r="K4227" s="4">
        <v>3039</v>
      </c>
      <c r="L4227" s="1" t="s">
        <v>146</v>
      </c>
      <c r="M4227" s="1" t="s">
        <v>132</v>
      </c>
      <c r="N4227" s="1" t="s">
        <v>265</v>
      </c>
      <c r="O4227" s="1" t="s">
        <v>93</v>
      </c>
      <c r="P4227">
        <v>60</v>
      </c>
      <c r="Q4227">
        <v>36576</v>
      </c>
      <c r="R4227">
        <v>94366.080000000002</v>
      </c>
      <c r="S4227">
        <v>2.58</v>
      </c>
      <c r="T4227">
        <v>0.04</v>
      </c>
      <c r="U4227">
        <f t="shared" si="1331"/>
        <v>94366.080000000002</v>
      </c>
      <c r="V4227">
        <f t="shared" si="1332"/>
        <v>2194560</v>
      </c>
      <c r="W4227" s="1" t="s">
        <v>155</v>
      </c>
      <c r="X4227" s="1" t="s">
        <v>1236</v>
      </c>
      <c r="Y4227" s="1" t="s">
        <v>156</v>
      </c>
      <c r="Z4227" s="3">
        <v>12500</v>
      </c>
      <c r="AA4227" s="4">
        <f t="shared" ref="AA4227:AA4290" si="1336">AF4227</f>
        <v>4145</v>
      </c>
      <c r="AB4227" s="4">
        <f t="shared" si="1327"/>
        <v>6258.8757388000004</v>
      </c>
      <c r="AC4227" s="4">
        <f t="shared" si="1328"/>
        <v>4145</v>
      </c>
      <c r="AD4227" s="4">
        <f t="shared" si="1318"/>
        <v>4145</v>
      </c>
      <c r="AE4227" s="4">
        <v>4145</v>
      </c>
      <c r="AF4227" s="4">
        <v>4145</v>
      </c>
      <c r="AG4227" s="4">
        <f>AE4227</f>
        <v>4145</v>
      </c>
      <c r="AI4227" t="e">
        <f t="shared" si="1333"/>
        <v>#N/A</v>
      </c>
      <c r="AJ4227">
        <v>1647</v>
      </c>
      <c r="AK4227" s="2">
        <v>1647</v>
      </c>
      <c r="AL4227" s="2">
        <f>AJ4227</f>
        <v>1647</v>
      </c>
      <c r="AM4227" s="4"/>
      <c r="AN4227" t="e">
        <f>VLOOKUP([1]!Tabelle13[[#This Row],[Vlookup this ID for freight costs]],$AL$2:$AL$6811,2,FALSE)</f>
        <v>#REF!</v>
      </c>
      <c r="AP4227">
        <v>203.45</v>
      </c>
      <c r="AQ4227">
        <v>203.45</v>
      </c>
      <c r="AR4227" s="4">
        <v>28</v>
      </c>
      <c r="AS4227" s="4">
        <v>2</v>
      </c>
      <c r="AT4227" s="4">
        <v>2011</v>
      </c>
      <c r="AU4227" s="4">
        <v>28</v>
      </c>
      <c r="AV4227" s="4">
        <v>2</v>
      </c>
      <c r="AW4227" s="4">
        <v>2011</v>
      </c>
      <c r="AX4227" t="str">
        <f t="shared" si="1334"/>
        <v>No Delay</v>
      </c>
      <c r="AY4227">
        <f t="shared" si="1335"/>
        <v>0</v>
      </c>
    </row>
    <row r="4228" spans="1:51" x14ac:dyDescent="0.2">
      <c r="A4228" s="3">
        <v>41916</v>
      </c>
      <c r="B4228" s="1" t="s">
        <v>168</v>
      </c>
      <c r="C4228" s="1" t="s">
        <v>150</v>
      </c>
      <c r="D4228" s="1" t="s">
        <v>100</v>
      </c>
      <c r="E4228" s="1" t="s">
        <v>253</v>
      </c>
      <c r="F4228" s="1" t="s">
        <v>253</v>
      </c>
      <c r="G4228" s="13" t="s">
        <v>254</v>
      </c>
      <c r="H4228" s="12">
        <v>40826</v>
      </c>
      <c r="I4228" s="12" t="s">
        <v>254</v>
      </c>
      <c r="J4228" s="12">
        <v>40826</v>
      </c>
      <c r="K4228" s="4">
        <v>3504</v>
      </c>
      <c r="L4228" s="1" t="s">
        <v>146</v>
      </c>
      <c r="M4228" s="1" t="s">
        <v>170</v>
      </c>
      <c r="N4228" s="1" t="s">
        <v>167</v>
      </c>
      <c r="O4228" s="1" t="s">
        <v>93</v>
      </c>
      <c r="P4228">
        <v>30</v>
      </c>
      <c r="Q4228">
        <v>48866</v>
      </c>
      <c r="R4228">
        <v>220385.66</v>
      </c>
      <c r="S4228">
        <v>4.51</v>
      </c>
      <c r="T4228">
        <v>0.15</v>
      </c>
      <c r="U4228">
        <f t="shared" si="1331"/>
        <v>220385.66</v>
      </c>
      <c r="V4228">
        <f t="shared" si="1332"/>
        <v>1465980</v>
      </c>
      <c r="W4228" s="1" t="s">
        <v>155</v>
      </c>
      <c r="X4228" s="1" t="s">
        <v>1236</v>
      </c>
      <c r="Y4228" s="1" t="s">
        <v>156</v>
      </c>
      <c r="Z4228" s="3">
        <v>8107</v>
      </c>
      <c r="AA4228" s="4">
        <f t="shared" si="1336"/>
        <v>4154</v>
      </c>
      <c r="AB4228" s="4">
        <f t="shared" si="1327"/>
        <v>7607.6762008000005</v>
      </c>
      <c r="AC4228" s="4">
        <f t="shared" si="1328"/>
        <v>4154</v>
      </c>
      <c r="AD4228" s="4">
        <f t="shared" ref="AD4228:AD4291" si="1337">AVERAGEIFS($AA$2:$AA$6811,$L$2:$L$6811,L4228,$V$2:$V$6811,"&gt;="&amp;(V4228-100), $V$2:$V$6811,"&lt;="&amp;(V4228+100),$AA$2:$AA$6811,"&gt;"&amp;1)</f>
        <v>4154</v>
      </c>
      <c r="AE4228" s="4">
        <v>4154</v>
      </c>
      <c r="AF4228" s="4">
        <v>4154</v>
      </c>
      <c r="AG4228" s="4">
        <f>AE4228</f>
        <v>4154</v>
      </c>
      <c r="AI4228" t="e">
        <f t="shared" si="1333"/>
        <v>#N/A</v>
      </c>
      <c r="AJ4228">
        <v>9951.3700000000008</v>
      </c>
      <c r="AK4228" s="2">
        <v>9951.3700000000008</v>
      </c>
      <c r="AL4228" s="2">
        <f>AJ4228</f>
        <v>9951.3700000000008</v>
      </c>
      <c r="AM4228" s="4"/>
      <c r="AN4228" t="e">
        <f>VLOOKUP([1]!Tabelle13[[#This Row],[Vlookup this ID for freight costs]],$AL$2:$AL$6811,2,FALSE)</f>
        <v>#REF!</v>
      </c>
      <c r="AP4228">
        <v>363.64</v>
      </c>
      <c r="AQ4228">
        <v>363.64</v>
      </c>
      <c r="AR4228" s="4">
        <v>10</v>
      </c>
      <c r="AS4228" s="4">
        <v>10</v>
      </c>
      <c r="AT4228" s="4">
        <v>2011</v>
      </c>
      <c r="AU4228" s="4">
        <v>10</v>
      </c>
      <c r="AV4228" s="4">
        <v>10</v>
      </c>
      <c r="AW4228" s="4">
        <v>2011</v>
      </c>
      <c r="AX4228" t="str">
        <f t="shared" si="1334"/>
        <v>No Delay</v>
      </c>
      <c r="AY4228">
        <f t="shared" si="1335"/>
        <v>0</v>
      </c>
    </row>
    <row r="4229" spans="1:51" x14ac:dyDescent="0.2">
      <c r="A4229" s="3">
        <v>86422</v>
      </c>
      <c r="B4229" s="1" t="s">
        <v>172</v>
      </c>
      <c r="C4229" s="1" t="s">
        <v>114</v>
      </c>
      <c r="D4229" s="1" t="s">
        <v>130</v>
      </c>
      <c r="E4229" s="1" t="s">
        <v>101</v>
      </c>
      <c r="F4229" s="1" t="s">
        <v>101</v>
      </c>
      <c r="G4229" s="13" t="s">
        <v>291</v>
      </c>
      <c r="H4229" s="12">
        <v>40927</v>
      </c>
      <c r="I4229" s="12" t="s">
        <v>1091</v>
      </c>
      <c r="J4229" s="12">
        <v>40875</v>
      </c>
      <c r="K4229" s="4">
        <v>3601</v>
      </c>
      <c r="L4229" s="1" t="s">
        <v>146</v>
      </c>
      <c r="M4229" s="1" t="s">
        <v>132</v>
      </c>
      <c r="N4229" s="1" t="s">
        <v>159</v>
      </c>
      <c r="O4229" s="1" t="s">
        <v>93</v>
      </c>
      <c r="P4229">
        <v>30</v>
      </c>
      <c r="Q4229">
        <v>50000</v>
      </c>
      <c r="R4229">
        <v>448500</v>
      </c>
      <c r="S4229">
        <v>8.9700000000000006</v>
      </c>
      <c r="T4229">
        <v>0.3</v>
      </c>
      <c r="U4229">
        <f t="shared" si="1331"/>
        <v>448500.00000000006</v>
      </c>
      <c r="V4229">
        <f t="shared" si="1332"/>
        <v>1500000</v>
      </c>
      <c r="W4229" s="1" t="s">
        <v>160</v>
      </c>
      <c r="X4229" s="1" t="s">
        <v>1236</v>
      </c>
      <c r="Y4229" s="1" t="s">
        <v>161</v>
      </c>
      <c r="Z4229" s="3">
        <v>13722</v>
      </c>
      <c r="AA4229" s="4">
        <f t="shared" si="1336"/>
        <v>4155</v>
      </c>
      <c r="AB4229" s="4">
        <f t="shared" si="1327"/>
        <v>7732.1302059999998</v>
      </c>
      <c r="AC4229" s="4">
        <f t="shared" si="1328"/>
        <v>4155</v>
      </c>
      <c r="AD4229" s="4">
        <f t="shared" si="1337"/>
        <v>4849.6774836969707</v>
      </c>
      <c r="AE4229" s="4">
        <v>4155</v>
      </c>
      <c r="AF4229" s="4">
        <v>4155</v>
      </c>
      <c r="AG4229" s="4">
        <f>AE4229</f>
        <v>4155</v>
      </c>
      <c r="AI4229" t="e">
        <f t="shared" si="1333"/>
        <v>#N/A</v>
      </c>
      <c r="AJ4229">
        <v>6968.97</v>
      </c>
      <c r="AK4229" s="2">
        <v>6968.97</v>
      </c>
      <c r="AL4229" s="2">
        <f>AJ4229</f>
        <v>6968.97</v>
      </c>
      <c r="AM4229" s="4"/>
      <c r="AN4229" t="e">
        <f>VLOOKUP([1]!Tabelle13[[#This Row],[Vlookup this ID for freight costs]],$AL$2:$AL$6811,2,FALSE)</f>
        <v>#REF!</v>
      </c>
      <c r="AP4229">
        <v>740.02</v>
      </c>
      <c r="AQ4229">
        <v>740.02</v>
      </c>
      <c r="AR4229" s="4">
        <v>19</v>
      </c>
      <c r="AS4229" s="4">
        <v>1</v>
      </c>
      <c r="AT4229" s="4">
        <v>2012</v>
      </c>
      <c r="AU4229" s="4">
        <v>28</v>
      </c>
      <c r="AV4229" s="4">
        <v>11</v>
      </c>
      <c r="AW4229" s="4">
        <v>2011</v>
      </c>
      <c r="AX4229" t="str">
        <f t="shared" si="1334"/>
        <v>No Delay</v>
      </c>
      <c r="AY4229">
        <f t="shared" si="1335"/>
        <v>0</v>
      </c>
    </row>
    <row r="4230" spans="1:51" x14ac:dyDescent="0.2">
      <c r="A4230" s="3">
        <v>12557</v>
      </c>
      <c r="B4230" s="1" t="s">
        <v>88</v>
      </c>
      <c r="C4230" s="1" t="s">
        <v>89</v>
      </c>
      <c r="D4230" s="1" t="s">
        <v>130</v>
      </c>
      <c r="E4230" s="1" t="s">
        <v>53</v>
      </c>
      <c r="F4230" s="1" t="s">
        <v>53</v>
      </c>
      <c r="G4230" s="13" t="s">
        <v>2055</v>
      </c>
      <c r="H4230" s="12">
        <v>39959</v>
      </c>
      <c r="I4230" s="12" t="s">
        <v>2055</v>
      </c>
      <c r="J4230" s="12">
        <v>39959</v>
      </c>
      <c r="K4230" s="4">
        <v>1565</v>
      </c>
      <c r="L4230" s="1" t="s">
        <v>146</v>
      </c>
      <c r="M4230" s="1" t="s">
        <v>132</v>
      </c>
      <c r="N4230" s="1" t="s">
        <v>778</v>
      </c>
      <c r="O4230" s="1" t="s">
        <v>93</v>
      </c>
      <c r="P4230">
        <v>240</v>
      </c>
      <c r="Q4230">
        <v>3060</v>
      </c>
      <c r="R4230">
        <v>5814</v>
      </c>
      <c r="S4230">
        <v>1.9</v>
      </c>
      <c r="T4230">
        <v>0.01</v>
      </c>
      <c r="U4230">
        <f t="shared" si="1331"/>
        <v>5814</v>
      </c>
      <c r="V4230">
        <f t="shared" si="1332"/>
        <v>734400</v>
      </c>
      <c r="W4230" s="1" t="s">
        <v>155</v>
      </c>
      <c r="X4230" s="1" t="s">
        <v>1236</v>
      </c>
      <c r="Y4230" s="1" t="s">
        <v>156</v>
      </c>
      <c r="Z4230" s="3">
        <v>9211</v>
      </c>
      <c r="AA4230" s="4">
        <f t="shared" si="1336"/>
        <v>4156</v>
      </c>
      <c r="AB4230" s="4">
        <f t="shared" si="1327"/>
        <v>2580.5684740000002</v>
      </c>
      <c r="AC4230" s="4">
        <f t="shared" si="1328"/>
        <v>4156</v>
      </c>
      <c r="AD4230" s="4">
        <f t="shared" si="1337"/>
        <v>2413.5</v>
      </c>
      <c r="AE4230" s="3" t="s">
        <v>2299</v>
      </c>
      <c r="AF4230" s="3">
        <v>4156</v>
      </c>
      <c r="AG4230" s="4">
        <f>AI4230</f>
        <v>4156</v>
      </c>
      <c r="AH4230" s="4">
        <v>12556</v>
      </c>
      <c r="AI4230">
        <f t="shared" si="1333"/>
        <v>4156</v>
      </c>
      <c r="AJ4230" t="s">
        <v>2299</v>
      </c>
      <c r="AK4230" s="2">
        <v>11180.32</v>
      </c>
      <c r="AL4230" s="2">
        <f>AN4230</f>
        <v>11180.32</v>
      </c>
      <c r="AM4230" s="4">
        <v>12556</v>
      </c>
      <c r="AN4230">
        <f>INDEX($AJ$2:$AJ$6811,MATCH(AM4230,$A$2:$A$6811,0))</f>
        <v>11180.32</v>
      </c>
      <c r="AP4230">
        <v>11.4</v>
      </c>
      <c r="AQ4230">
        <v>11.4</v>
      </c>
      <c r="AR4230" s="4">
        <v>26</v>
      </c>
      <c r="AS4230" s="4">
        <v>5</v>
      </c>
      <c r="AT4230" s="4">
        <v>2009</v>
      </c>
      <c r="AU4230" s="4">
        <v>26</v>
      </c>
      <c r="AV4230" s="4">
        <v>5</v>
      </c>
      <c r="AW4230" s="4">
        <v>2009</v>
      </c>
      <c r="AX4230" t="str">
        <f t="shared" si="1334"/>
        <v>No Delay</v>
      </c>
      <c r="AY4230">
        <f t="shared" si="1335"/>
        <v>0</v>
      </c>
    </row>
    <row r="4231" spans="1:51" x14ac:dyDescent="0.2">
      <c r="A4231" s="3">
        <v>12556</v>
      </c>
      <c r="B4231" s="1" t="s">
        <v>88</v>
      </c>
      <c r="C4231" s="1" t="s">
        <v>89</v>
      </c>
      <c r="D4231" s="1" t="s">
        <v>130</v>
      </c>
      <c r="E4231" s="1" t="s">
        <v>53</v>
      </c>
      <c r="F4231" s="1" t="s">
        <v>53</v>
      </c>
      <c r="G4231" s="13" t="s">
        <v>2055</v>
      </c>
      <c r="H4231" s="12">
        <v>39959</v>
      </c>
      <c r="I4231" s="12" t="s">
        <v>2055</v>
      </c>
      <c r="J4231" s="12">
        <v>39959</v>
      </c>
      <c r="K4231" s="4">
        <v>1564</v>
      </c>
      <c r="L4231" s="1" t="s">
        <v>146</v>
      </c>
      <c r="M4231" s="1" t="s">
        <v>132</v>
      </c>
      <c r="N4231" s="1" t="s">
        <v>167</v>
      </c>
      <c r="O4231" s="1" t="s">
        <v>93</v>
      </c>
      <c r="P4231">
        <v>30</v>
      </c>
      <c r="Q4231">
        <v>36391</v>
      </c>
      <c r="R4231">
        <v>386472.42</v>
      </c>
      <c r="S4231">
        <v>10.62</v>
      </c>
      <c r="T4231">
        <v>0.35</v>
      </c>
      <c r="U4231">
        <f t="shared" si="1331"/>
        <v>386472.42</v>
      </c>
      <c r="V4231">
        <f t="shared" si="1332"/>
        <v>1091730</v>
      </c>
      <c r="W4231" s="1" t="s">
        <v>155</v>
      </c>
      <c r="X4231" s="1" t="s">
        <v>1236</v>
      </c>
      <c r="Y4231" s="1" t="s">
        <v>156</v>
      </c>
      <c r="Z4231" s="3">
        <v>9211</v>
      </c>
      <c r="AA4231" s="4">
        <f t="shared" si="1336"/>
        <v>4156</v>
      </c>
      <c r="AB4231" s="4">
        <f t="shared" si="1327"/>
        <v>6238.5723957999999</v>
      </c>
      <c r="AC4231" s="4">
        <f t="shared" si="1328"/>
        <v>4156</v>
      </c>
      <c r="AD4231" s="4">
        <f t="shared" si="1337"/>
        <v>10805.5</v>
      </c>
      <c r="AE4231" s="4">
        <v>4156</v>
      </c>
      <c r="AF4231" s="4">
        <v>4156</v>
      </c>
      <c r="AG4231" s="4">
        <f t="shared" ref="AG4231:AG4240" si="1338">AE4231</f>
        <v>4156</v>
      </c>
      <c r="AI4231" t="e">
        <f t="shared" si="1333"/>
        <v>#N/A</v>
      </c>
      <c r="AJ4231">
        <v>11180.32</v>
      </c>
      <c r="AK4231" s="2">
        <v>11180.32</v>
      </c>
      <c r="AL4231" s="2">
        <f t="shared" ref="AL4231:AL4240" si="1339">AJ4231</f>
        <v>11180.32</v>
      </c>
      <c r="AM4231" s="4"/>
      <c r="AN4231" t="e">
        <f>VLOOKUP([1]!Tabelle13[[#This Row],[Vlookup this ID for freight costs]],$AL$2:$AL$6811,2,FALSE)</f>
        <v>#REF!</v>
      </c>
      <c r="AP4231">
        <v>757.49</v>
      </c>
      <c r="AQ4231">
        <v>757.49</v>
      </c>
      <c r="AR4231" s="4">
        <v>26</v>
      </c>
      <c r="AS4231" s="4">
        <v>5</v>
      </c>
      <c r="AT4231" s="4">
        <v>2009</v>
      </c>
      <c r="AU4231" s="4">
        <v>26</v>
      </c>
      <c r="AV4231" s="4">
        <v>5</v>
      </c>
      <c r="AW4231" s="4">
        <v>2009</v>
      </c>
      <c r="AX4231" t="str">
        <f t="shared" si="1334"/>
        <v>No Delay</v>
      </c>
      <c r="AY4231">
        <f t="shared" si="1335"/>
        <v>0</v>
      </c>
    </row>
    <row r="4232" spans="1:51" x14ac:dyDescent="0.2">
      <c r="A4232" s="3">
        <v>84519</v>
      </c>
      <c r="B4232" s="1" t="s">
        <v>151</v>
      </c>
      <c r="C4232" s="1" t="s">
        <v>65</v>
      </c>
      <c r="D4232" s="1" t="s">
        <v>130</v>
      </c>
      <c r="E4232" s="1" t="s">
        <v>152</v>
      </c>
      <c r="F4232" s="1" t="s">
        <v>152</v>
      </c>
      <c r="G4232" s="13" t="s">
        <v>153</v>
      </c>
      <c r="H4232" s="12">
        <v>40165</v>
      </c>
      <c r="I4232" s="12" t="s">
        <v>153</v>
      </c>
      <c r="J4232" s="12">
        <v>40165</v>
      </c>
      <c r="K4232" s="4">
        <v>2102</v>
      </c>
      <c r="L4232" s="1" t="s">
        <v>146</v>
      </c>
      <c r="M4232" s="1" t="s">
        <v>132</v>
      </c>
      <c r="N4232" s="1" t="s">
        <v>238</v>
      </c>
      <c r="O4232" s="1" t="s">
        <v>93</v>
      </c>
      <c r="P4232">
        <v>30</v>
      </c>
      <c r="Q4232">
        <v>50040</v>
      </c>
      <c r="R4232">
        <v>500400</v>
      </c>
      <c r="S4232">
        <v>10</v>
      </c>
      <c r="T4232">
        <v>0.33</v>
      </c>
      <c r="U4232">
        <f t="shared" si="1331"/>
        <v>500400</v>
      </c>
      <c r="V4232">
        <f t="shared" si="1332"/>
        <v>1501200</v>
      </c>
      <c r="W4232" s="1" t="s">
        <v>160</v>
      </c>
      <c r="X4232" s="1" t="s">
        <v>1236</v>
      </c>
      <c r="Y4232" s="1" t="s">
        <v>161</v>
      </c>
      <c r="Z4232" s="3">
        <v>7348</v>
      </c>
      <c r="AA4232" s="4">
        <f t="shared" si="1336"/>
        <v>4161</v>
      </c>
      <c r="AB4232" s="4">
        <f t="shared" si="1327"/>
        <v>7736.5201180000004</v>
      </c>
      <c r="AC4232" s="4">
        <f t="shared" si="1328"/>
        <v>4161</v>
      </c>
      <c r="AD4232" s="4">
        <f t="shared" si="1337"/>
        <v>2774</v>
      </c>
      <c r="AE4232" s="4">
        <v>4161</v>
      </c>
      <c r="AF4232" s="4">
        <v>4161</v>
      </c>
      <c r="AG4232" s="4">
        <f t="shared" si="1338"/>
        <v>4161</v>
      </c>
      <c r="AI4232" t="e">
        <f t="shared" si="1333"/>
        <v>#N/A</v>
      </c>
      <c r="AJ4232">
        <v>11637.64</v>
      </c>
      <c r="AK4232" s="2">
        <v>11637.64</v>
      </c>
      <c r="AL4232" s="2">
        <f t="shared" si="1339"/>
        <v>11637.64</v>
      </c>
      <c r="AM4232" s="4"/>
      <c r="AN4232" t="e">
        <f>VLOOKUP([1]!Tabelle13[[#This Row],[Vlookup this ID for freight costs]],$AL$2:$AL$6811,2,FALSE)</f>
        <v>#REF!</v>
      </c>
      <c r="AP4232">
        <v>980.78</v>
      </c>
      <c r="AQ4232">
        <v>980.78</v>
      </c>
      <c r="AR4232" s="4">
        <v>18</v>
      </c>
      <c r="AS4232" s="4">
        <v>12</v>
      </c>
      <c r="AT4232" s="4">
        <v>2009</v>
      </c>
      <c r="AU4232" s="4">
        <v>18</v>
      </c>
      <c r="AV4232" s="4">
        <v>12</v>
      </c>
      <c r="AW4232" s="4">
        <v>2009</v>
      </c>
      <c r="AX4232" t="str">
        <f t="shared" si="1334"/>
        <v>No Delay</v>
      </c>
      <c r="AY4232">
        <f t="shared" si="1335"/>
        <v>0</v>
      </c>
    </row>
    <row r="4233" spans="1:51" x14ac:dyDescent="0.2">
      <c r="A4233" s="3">
        <v>86253</v>
      </c>
      <c r="B4233" s="1" t="s">
        <v>172</v>
      </c>
      <c r="C4233" s="1" t="s">
        <v>114</v>
      </c>
      <c r="D4233" s="1" t="s">
        <v>130</v>
      </c>
      <c r="E4233" s="1" t="s">
        <v>53</v>
      </c>
      <c r="F4233" s="1" t="s">
        <v>53</v>
      </c>
      <c r="G4233" s="13" t="s">
        <v>950</v>
      </c>
      <c r="H4233" s="12">
        <v>40195</v>
      </c>
      <c r="I4233" s="12" t="s">
        <v>1856</v>
      </c>
      <c r="J4233" s="12">
        <v>40189</v>
      </c>
      <c r="K4233" s="4">
        <v>2143</v>
      </c>
      <c r="L4233" s="1" t="s">
        <v>146</v>
      </c>
      <c r="M4233" s="1" t="s">
        <v>132</v>
      </c>
      <c r="N4233" s="1" t="s">
        <v>206</v>
      </c>
      <c r="O4233" s="1" t="s">
        <v>93</v>
      </c>
      <c r="P4233">
        <v>60</v>
      </c>
      <c r="Q4233">
        <v>80000</v>
      </c>
      <c r="R4233">
        <v>304000</v>
      </c>
      <c r="S4233">
        <v>3.8</v>
      </c>
      <c r="T4233">
        <v>0.06</v>
      </c>
      <c r="U4233">
        <f t="shared" si="1331"/>
        <v>304000</v>
      </c>
      <c r="V4233">
        <f t="shared" si="1332"/>
        <v>4800000</v>
      </c>
      <c r="W4233" s="1" t="s">
        <v>197</v>
      </c>
      <c r="X4233" s="1" t="s">
        <v>1236</v>
      </c>
      <c r="Y4233" s="1" t="s">
        <v>3082</v>
      </c>
      <c r="Z4233" s="3">
        <v>7401</v>
      </c>
      <c r="AA4233" s="4">
        <f t="shared" si="1336"/>
        <v>4162</v>
      </c>
      <c r="AB4233" s="4">
        <f t="shared" si="1327"/>
        <v>11024.564206000001</v>
      </c>
      <c r="AC4233" s="4">
        <f t="shared" si="1328"/>
        <v>4162</v>
      </c>
      <c r="AD4233" s="4">
        <f t="shared" si="1337"/>
        <v>8648.0398212941182</v>
      </c>
      <c r="AE4233" s="4">
        <v>4162</v>
      </c>
      <c r="AF4233" s="4">
        <v>4162</v>
      </c>
      <c r="AG4233" s="4">
        <f t="shared" si="1338"/>
        <v>4162</v>
      </c>
      <c r="AI4233" t="e">
        <f t="shared" si="1333"/>
        <v>#N/A</v>
      </c>
      <c r="AJ4233">
        <v>9939.3799999999992</v>
      </c>
      <c r="AK4233" s="2">
        <v>9939.3799999999992</v>
      </c>
      <c r="AL4233" s="2">
        <f t="shared" si="1339"/>
        <v>9939.3799999999992</v>
      </c>
      <c r="AM4233" s="4"/>
      <c r="AN4233" t="e">
        <f>VLOOKUP([1]!Tabelle13[[#This Row],[Vlookup this ID for freight costs]],$AL$2:$AL$6811,2,FALSE)</f>
        <v>#REF!</v>
      </c>
      <c r="AP4233">
        <v>595.84</v>
      </c>
      <c r="AQ4233">
        <v>595.84</v>
      </c>
      <c r="AR4233" s="4">
        <v>17</v>
      </c>
      <c r="AS4233" s="4">
        <v>1</v>
      </c>
      <c r="AT4233" s="4">
        <v>2010</v>
      </c>
      <c r="AU4233" s="4">
        <v>11</v>
      </c>
      <c r="AV4233" s="4">
        <v>1</v>
      </c>
      <c r="AW4233" s="4">
        <v>2010</v>
      </c>
      <c r="AX4233" t="str">
        <f t="shared" si="1334"/>
        <v>No Delay</v>
      </c>
      <c r="AY4233">
        <f t="shared" si="1335"/>
        <v>0</v>
      </c>
    </row>
    <row r="4234" spans="1:51" x14ac:dyDescent="0.2">
      <c r="A4234" s="3">
        <v>85756</v>
      </c>
      <c r="B4234" s="1" t="s">
        <v>50</v>
      </c>
      <c r="C4234" s="1" t="s">
        <v>51</v>
      </c>
      <c r="D4234" s="1" t="s">
        <v>130</v>
      </c>
      <c r="E4234" s="1" t="s">
        <v>101</v>
      </c>
      <c r="F4234" s="1" t="s">
        <v>101</v>
      </c>
      <c r="G4234" s="13" t="s">
        <v>301</v>
      </c>
      <c r="H4234" s="12">
        <v>40674</v>
      </c>
      <c r="I4234" s="12" t="s">
        <v>1895</v>
      </c>
      <c r="J4234" s="12">
        <v>40688</v>
      </c>
      <c r="K4234" s="4">
        <v>3208</v>
      </c>
      <c r="L4234" s="1" t="s">
        <v>146</v>
      </c>
      <c r="M4234" s="1" t="s">
        <v>132</v>
      </c>
      <c r="N4234" s="1" t="s">
        <v>275</v>
      </c>
      <c r="O4234" s="1" t="s">
        <v>93</v>
      </c>
      <c r="P4234">
        <v>60</v>
      </c>
      <c r="Q4234">
        <v>45000</v>
      </c>
      <c r="R4234">
        <v>384750</v>
      </c>
      <c r="S4234">
        <v>8.5500000000000007</v>
      </c>
      <c r="T4234">
        <v>0.14000000000000001</v>
      </c>
      <c r="U4234">
        <f t="shared" si="1331"/>
        <v>384750.00000000006</v>
      </c>
      <c r="V4234">
        <f t="shared" si="1332"/>
        <v>2700000</v>
      </c>
      <c r="W4234" s="1" t="s">
        <v>155</v>
      </c>
      <c r="X4234" s="1" t="s">
        <v>1236</v>
      </c>
      <c r="Y4234" s="1" t="s">
        <v>156</v>
      </c>
      <c r="Z4234" s="3">
        <v>14703</v>
      </c>
      <c r="AA4234" s="4">
        <f t="shared" si="1336"/>
        <v>4171</v>
      </c>
      <c r="AB4234" s="4">
        <f t="shared" si="1327"/>
        <v>7183.3912060000002</v>
      </c>
      <c r="AC4234" s="4">
        <f t="shared" si="1328"/>
        <v>4171</v>
      </c>
      <c r="AD4234" s="4">
        <f t="shared" si="1337"/>
        <v>8277.5555555555547</v>
      </c>
      <c r="AE4234" s="4">
        <v>4171</v>
      </c>
      <c r="AF4234" s="4">
        <v>4171</v>
      </c>
      <c r="AG4234" s="4">
        <f t="shared" si="1338"/>
        <v>4171</v>
      </c>
      <c r="AI4234" t="e">
        <f t="shared" si="1333"/>
        <v>#N/A</v>
      </c>
      <c r="AJ4234">
        <v>3936.85</v>
      </c>
      <c r="AK4234" s="2">
        <v>3936.85</v>
      </c>
      <c r="AL4234" s="2">
        <f t="shared" si="1339"/>
        <v>3936.85</v>
      </c>
      <c r="AM4234" s="4"/>
      <c r="AN4234" t="e">
        <f>VLOOKUP([1]!Tabelle13[[#This Row],[Vlookup this ID for freight costs]],$AL$2:$AL$6811,2,FALSE)</f>
        <v>#REF!</v>
      </c>
      <c r="AP4234">
        <v>634.84</v>
      </c>
      <c r="AQ4234">
        <v>634.84</v>
      </c>
      <c r="AR4234" s="4">
        <v>11</v>
      </c>
      <c r="AS4234" s="4">
        <v>5</v>
      </c>
      <c r="AT4234" s="4">
        <v>2011</v>
      </c>
      <c r="AU4234" s="4">
        <v>25</v>
      </c>
      <c r="AV4234" s="4">
        <v>5</v>
      </c>
      <c r="AW4234" s="4">
        <v>2011</v>
      </c>
      <c r="AX4234" t="str">
        <f t="shared" si="1334"/>
        <v>Delay</v>
      </c>
      <c r="AY4234">
        <f t="shared" si="1335"/>
        <v>14</v>
      </c>
    </row>
    <row r="4235" spans="1:51" x14ac:dyDescent="0.2">
      <c r="A4235" s="3">
        <v>84311</v>
      </c>
      <c r="B4235" s="1" t="s">
        <v>463</v>
      </c>
      <c r="C4235" s="1" t="s">
        <v>73</v>
      </c>
      <c r="D4235" s="1" t="s">
        <v>130</v>
      </c>
      <c r="E4235" s="1" t="s">
        <v>101</v>
      </c>
      <c r="F4235" s="1" t="s">
        <v>101</v>
      </c>
      <c r="G4235" s="13" t="s">
        <v>1006</v>
      </c>
      <c r="H4235" s="12">
        <v>41639</v>
      </c>
      <c r="I4235" s="12" t="s">
        <v>618</v>
      </c>
      <c r="J4235" s="12">
        <v>41668</v>
      </c>
      <c r="K4235" s="4">
        <v>5220</v>
      </c>
      <c r="L4235" s="1" t="s">
        <v>146</v>
      </c>
      <c r="M4235" s="1" t="s">
        <v>132</v>
      </c>
      <c r="N4235" s="1" t="s">
        <v>238</v>
      </c>
      <c r="O4235" s="1" t="s">
        <v>93</v>
      </c>
      <c r="P4235">
        <v>30</v>
      </c>
      <c r="Q4235">
        <v>39360</v>
      </c>
      <c r="R4235">
        <v>189321.60000000001</v>
      </c>
      <c r="S4235">
        <v>4.8099999999999996</v>
      </c>
      <c r="T4235">
        <v>0.16</v>
      </c>
      <c r="U4235">
        <f t="shared" si="1331"/>
        <v>189321.59999999998</v>
      </c>
      <c r="V4235">
        <f t="shared" si="1332"/>
        <v>1180800</v>
      </c>
      <c r="W4235" s="1" t="s">
        <v>179</v>
      </c>
      <c r="X4235" s="1" t="s">
        <v>1236</v>
      </c>
      <c r="Y4235" s="1" t="s">
        <v>156</v>
      </c>
      <c r="Z4235" s="3">
        <v>14969</v>
      </c>
      <c r="AA4235" s="4">
        <f t="shared" si="1336"/>
        <v>4174</v>
      </c>
      <c r="AB4235" s="4">
        <f t="shared" si="1327"/>
        <v>6564.413614000001</v>
      </c>
      <c r="AC4235" s="4">
        <f t="shared" si="1328"/>
        <v>4174</v>
      </c>
      <c r="AD4235" s="4">
        <f t="shared" si="1337"/>
        <v>4174</v>
      </c>
      <c r="AE4235" s="4">
        <v>4174</v>
      </c>
      <c r="AF4235" s="4">
        <v>4174</v>
      </c>
      <c r="AG4235" s="4">
        <f t="shared" si="1338"/>
        <v>4174</v>
      </c>
      <c r="AI4235" t="e">
        <f t="shared" si="1333"/>
        <v>#N/A</v>
      </c>
      <c r="AJ4235">
        <v>10900</v>
      </c>
      <c r="AK4235" s="2">
        <v>10900</v>
      </c>
      <c r="AL4235" s="2">
        <f t="shared" si="1339"/>
        <v>10900</v>
      </c>
      <c r="AM4235" s="4"/>
      <c r="AN4235" t="e">
        <f>VLOOKUP([1]!Tabelle13[[#This Row],[Vlookup this ID for freight costs]],$AL$2:$AL$6811,2,FALSE)</f>
        <v>#REF!</v>
      </c>
      <c r="AP4235">
        <v>234.19</v>
      </c>
      <c r="AQ4235">
        <v>234.19</v>
      </c>
      <c r="AR4235" s="4">
        <v>31</v>
      </c>
      <c r="AS4235" s="4">
        <v>12</v>
      </c>
      <c r="AT4235" s="4">
        <v>2013</v>
      </c>
      <c r="AU4235" s="4">
        <v>29</v>
      </c>
      <c r="AV4235" s="4">
        <v>1</v>
      </c>
      <c r="AW4235" s="4">
        <v>2014</v>
      </c>
      <c r="AX4235" t="str">
        <f t="shared" si="1334"/>
        <v>Delay</v>
      </c>
      <c r="AY4235">
        <f t="shared" si="1335"/>
        <v>29</v>
      </c>
    </row>
    <row r="4236" spans="1:51" x14ac:dyDescent="0.2">
      <c r="A4236" s="3">
        <v>83207</v>
      </c>
      <c r="B4236" s="1" t="s">
        <v>175</v>
      </c>
      <c r="C4236" s="1" t="s">
        <v>165</v>
      </c>
      <c r="D4236" s="1" t="s">
        <v>130</v>
      </c>
      <c r="E4236" s="1" t="s">
        <v>101</v>
      </c>
      <c r="F4236" s="1" t="s">
        <v>101</v>
      </c>
      <c r="G4236" s="13" t="s">
        <v>565</v>
      </c>
      <c r="H4236" s="12">
        <v>41698</v>
      </c>
      <c r="I4236" s="12" t="s">
        <v>1692</v>
      </c>
      <c r="J4236" s="12">
        <v>41710</v>
      </c>
      <c r="K4236" s="4">
        <v>5358</v>
      </c>
      <c r="L4236" s="1" t="s">
        <v>146</v>
      </c>
      <c r="M4236" s="1" t="s">
        <v>132</v>
      </c>
      <c r="N4236" s="1" t="s">
        <v>238</v>
      </c>
      <c r="O4236" s="1" t="s">
        <v>93</v>
      </c>
      <c r="P4236">
        <v>30</v>
      </c>
      <c r="Q4236">
        <v>40800</v>
      </c>
      <c r="R4236">
        <v>191760</v>
      </c>
      <c r="S4236">
        <v>4.7</v>
      </c>
      <c r="T4236">
        <v>0.16</v>
      </c>
      <c r="U4236">
        <f t="shared" si="1331"/>
        <v>191760</v>
      </c>
      <c r="V4236">
        <f t="shared" si="1332"/>
        <v>1224000</v>
      </c>
      <c r="W4236" s="1" t="s">
        <v>179</v>
      </c>
      <c r="X4236" s="1" t="s">
        <v>1236</v>
      </c>
      <c r="Y4236" s="1" t="s">
        <v>156</v>
      </c>
      <c r="Z4236" s="3">
        <v>11413</v>
      </c>
      <c r="AA4236" s="4">
        <f t="shared" si="1336"/>
        <v>4187</v>
      </c>
      <c r="AB4236" s="4">
        <f t="shared" si="1327"/>
        <v>6722.4504460000007</v>
      </c>
      <c r="AC4236" s="4">
        <f t="shared" si="1328"/>
        <v>4187</v>
      </c>
      <c r="AD4236" s="4">
        <f t="shared" si="1337"/>
        <v>4187</v>
      </c>
      <c r="AE4236" s="4">
        <v>4187</v>
      </c>
      <c r="AF4236" s="4">
        <v>4187</v>
      </c>
      <c r="AG4236" s="4">
        <f t="shared" si="1338"/>
        <v>4187</v>
      </c>
      <c r="AI4236" t="e">
        <f t="shared" si="1333"/>
        <v>#N/A</v>
      </c>
      <c r="AJ4236">
        <v>16821.66</v>
      </c>
      <c r="AK4236" s="2">
        <v>16821.66</v>
      </c>
      <c r="AL4236" s="2">
        <f t="shared" si="1339"/>
        <v>16821.66</v>
      </c>
      <c r="AM4236" s="4"/>
      <c r="AN4236" t="e">
        <f>VLOOKUP([1]!Tabelle13[[#This Row],[Vlookup this ID for freight costs]],$AL$2:$AL$6811,2,FALSE)</f>
        <v>#REF!</v>
      </c>
      <c r="AP4236">
        <v>237.21</v>
      </c>
      <c r="AQ4236">
        <v>237.21</v>
      </c>
      <c r="AR4236" s="4">
        <v>28</v>
      </c>
      <c r="AS4236" s="4">
        <v>2</v>
      </c>
      <c r="AT4236" s="4">
        <v>2014</v>
      </c>
      <c r="AU4236" s="4">
        <v>12</v>
      </c>
      <c r="AV4236" s="4">
        <v>4</v>
      </c>
      <c r="AW4236" s="4">
        <v>2014</v>
      </c>
      <c r="AX4236" t="str">
        <f t="shared" si="1334"/>
        <v>Delay</v>
      </c>
      <c r="AY4236">
        <f t="shared" si="1335"/>
        <v>12</v>
      </c>
    </row>
    <row r="4237" spans="1:51" x14ac:dyDescent="0.2">
      <c r="A4237" s="3">
        <v>60005</v>
      </c>
      <c r="B4237" s="1" t="s">
        <v>140</v>
      </c>
      <c r="C4237" s="1" t="s">
        <v>99</v>
      </c>
      <c r="D4237" s="1" t="s">
        <v>52</v>
      </c>
      <c r="E4237" s="1" t="s">
        <v>53</v>
      </c>
      <c r="F4237" s="1" t="s">
        <v>53</v>
      </c>
      <c r="G4237" s="13" t="s">
        <v>1186</v>
      </c>
      <c r="H4237" s="12">
        <v>41541</v>
      </c>
      <c r="I4237" s="12" t="s">
        <v>1186</v>
      </c>
      <c r="J4237" s="12">
        <v>41541</v>
      </c>
      <c r="K4237" s="4">
        <v>4950</v>
      </c>
      <c r="L4237" s="1" t="s">
        <v>146</v>
      </c>
      <c r="M4237" s="1" t="s">
        <v>170</v>
      </c>
      <c r="N4237" s="1" t="s">
        <v>154</v>
      </c>
      <c r="O4237" s="1" t="s">
        <v>93</v>
      </c>
      <c r="P4237">
        <v>60</v>
      </c>
      <c r="Q4237">
        <v>33022</v>
      </c>
      <c r="R4237">
        <v>268468.86</v>
      </c>
      <c r="S4237">
        <v>8.1300000000000008</v>
      </c>
      <c r="T4237">
        <v>0.14000000000000001</v>
      </c>
      <c r="U4237">
        <f t="shared" si="1331"/>
        <v>268468.86000000004</v>
      </c>
      <c r="V4237">
        <f t="shared" si="1332"/>
        <v>1981320</v>
      </c>
      <c r="W4237" s="1" t="s">
        <v>155</v>
      </c>
      <c r="X4237" s="1" t="s">
        <v>1236</v>
      </c>
      <c r="Y4237" s="1" t="s">
        <v>156</v>
      </c>
      <c r="Z4237" s="3">
        <v>5565</v>
      </c>
      <c r="AA4237" s="4">
        <f t="shared" si="1336"/>
        <v>4190</v>
      </c>
      <c r="AB4237" s="4">
        <f t="shared" si="1327"/>
        <v>5868.8320576000006</v>
      </c>
      <c r="AC4237" s="4">
        <f t="shared" si="1328"/>
        <v>4190</v>
      </c>
      <c r="AD4237" s="4">
        <f t="shared" si="1337"/>
        <v>4190</v>
      </c>
      <c r="AE4237" s="4">
        <v>4190</v>
      </c>
      <c r="AF4237" s="4">
        <v>4190</v>
      </c>
      <c r="AG4237" s="4">
        <f t="shared" si="1338"/>
        <v>4190</v>
      </c>
      <c r="AI4237" t="e">
        <f t="shared" si="1333"/>
        <v>#N/A</v>
      </c>
      <c r="AJ4237">
        <v>16066.92</v>
      </c>
      <c r="AK4237" s="2">
        <v>16066.92</v>
      </c>
      <c r="AL4237" s="2">
        <f t="shared" si="1339"/>
        <v>16066.92</v>
      </c>
      <c r="AM4237" s="4"/>
      <c r="AN4237" t="e">
        <f>VLOOKUP([1]!Tabelle13[[#This Row],[Vlookup this ID for freight costs]],$AL$2:$AL$6811,2,FALSE)</f>
        <v>#REF!</v>
      </c>
      <c r="AP4237">
        <v>332.1</v>
      </c>
      <c r="AQ4237">
        <v>332.1</v>
      </c>
      <c r="AR4237" s="4">
        <v>24</v>
      </c>
      <c r="AS4237" s="4">
        <v>9</v>
      </c>
      <c r="AT4237" s="4">
        <v>2013</v>
      </c>
      <c r="AU4237" s="4">
        <v>24</v>
      </c>
      <c r="AV4237" s="4">
        <v>9</v>
      </c>
      <c r="AW4237" s="4">
        <v>2013</v>
      </c>
      <c r="AX4237" t="str">
        <f t="shared" si="1334"/>
        <v>No Delay</v>
      </c>
      <c r="AY4237">
        <f t="shared" si="1335"/>
        <v>0</v>
      </c>
    </row>
    <row r="4238" spans="1:51" x14ac:dyDescent="0.2">
      <c r="A4238" s="3">
        <v>63802</v>
      </c>
      <c r="B4238" s="1" t="s">
        <v>168</v>
      </c>
      <c r="C4238" s="1" t="s">
        <v>150</v>
      </c>
      <c r="D4238" s="1" t="s">
        <v>100</v>
      </c>
      <c r="E4238" s="1" t="s">
        <v>253</v>
      </c>
      <c r="F4238" s="1" t="s">
        <v>253</v>
      </c>
      <c r="G4238" s="13" t="s">
        <v>590</v>
      </c>
      <c r="H4238" s="12">
        <v>40638</v>
      </c>
      <c r="I4238" s="12" t="s">
        <v>590</v>
      </c>
      <c r="J4238" s="12">
        <v>40638</v>
      </c>
      <c r="K4238" s="4">
        <v>3125</v>
      </c>
      <c r="L4238" s="1" t="s">
        <v>146</v>
      </c>
      <c r="M4238" s="1" t="s">
        <v>1210</v>
      </c>
      <c r="N4238" s="1" t="s">
        <v>265</v>
      </c>
      <c r="O4238" s="1" t="s">
        <v>93</v>
      </c>
      <c r="P4238">
        <v>60</v>
      </c>
      <c r="Q4238">
        <v>65072</v>
      </c>
      <c r="R4238">
        <v>186756.64</v>
      </c>
      <c r="S4238">
        <v>2.87</v>
      </c>
      <c r="T4238">
        <v>0.05</v>
      </c>
      <c r="U4238">
        <f t="shared" si="1331"/>
        <v>186756.64</v>
      </c>
      <c r="V4238">
        <f t="shared" si="1332"/>
        <v>3904320</v>
      </c>
      <c r="W4238" s="1" t="s">
        <v>197</v>
      </c>
      <c r="X4238" s="1" t="s">
        <v>1236</v>
      </c>
      <c r="Y4238" s="1" t="s">
        <v>3082</v>
      </c>
      <c r="Z4238" s="3">
        <v>15488</v>
      </c>
      <c r="AA4238" s="4">
        <f t="shared" si="1336"/>
        <v>4194</v>
      </c>
      <c r="AB4238" s="4">
        <f t="shared" si="1327"/>
        <v>9386.2490476000003</v>
      </c>
      <c r="AC4238" s="4">
        <f t="shared" si="1328"/>
        <v>4194</v>
      </c>
      <c r="AD4238" s="4">
        <f t="shared" si="1337"/>
        <v>4194</v>
      </c>
      <c r="AE4238" s="4">
        <v>4194</v>
      </c>
      <c r="AF4238" s="4">
        <v>4194</v>
      </c>
      <c r="AG4238" s="4">
        <f t="shared" si="1338"/>
        <v>4194</v>
      </c>
      <c r="AI4238" t="e">
        <f t="shared" si="1333"/>
        <v>#N/A</v>
      </c>
      <c r="AJ4238">
        <v>17278.96</v>
      </c>
      <c r="AK4238" s="2">
        <v>17278.96</v>
      </c>
      <c r="AL4238" s="2">
        <f t="shared" si="1339"/>
        <v>17278.96</v>
      </c>
      <c r="AM4238" s="4"/>
      <c r="AN4238" t="e">
        <f>VLOOKUP([1]!Tabelle13[[#This Row],[Vlookup this ID for freight costs]],$AL$2:$AL$6811,2,FALSE)</f>
        <v>#REF!</v>
      </c>
      <c r="AP4238">
        <v>402.65</v>
      </c>
      <c r="AQ4238">
        <v>402.65</v>
      </c>
      <c r="AR4238" s="4">
        <v>5</v>
      </c>
      <c r="AS4238" s="4">
        <v>4</v>
      </c>
      <c r="AT4238" s="4">
        <v>2011</v>
      </c>
      <c r="AU4238" s="4">
        <v>5</v>
      </c>
      <c r="AV4238" s="4">
        <v>4</v>
      </c>
      <c r="AW4238" s="4">
        <v>2011</v>
      </c>
      <c r="AX4238" t="str">
        <f t="shared" si="1334"/>
        <v>No Delay</v>
      </c>
      <c r="AY4238">
        <f t="shared" si="1335"/>
        <v>0</v>
      </c>
    </row>
    <row r="4239" spans="1:51" x14ac:dyDescent="0.2">
      <c r="A4239" s="3">
        <v>84854</v>
      </c>
      <c r="B4239" s="1" t="s">
        <v>151</v>
      </c>
      <c r="C4239" s="1" t="s">
        <v>65</v>
      </c>
      <c r="D4239" s="1" t="s">
        <v>130</v>
      </c>
      <c r="E4239" s="1" t="s">
        <v>152</v>
      </c>
      <c r="F4239" s="1" t="s">
        <v>152</v>
      </c>
      <c r="G4239" s="13" t="s">
        <v>1549</v>
      </c>
      <c r="H4239" s="12">
        <v>41535</v>
      </c>
      <c r="I4239" s="12" t="s">
        <v>541</v>
      </c>
      <c r="J4239" s="12">
        <v>41529</v>
      </c>
      <c r="K4239" s="4">
        <v>4906</v>
      </c>
      <c r="L4239" s="1" t="s">
        <v>146</v>
      </c>
      <c r="M4239" s="1" t="s">
        <v>132</v>
      </c>
      <c r="N4239" s="1" t="s">
        <v>154</v>
      </c>
      <c r="O4239" s="1" t="s">
        <v>93</v>
      </c>
      <c r="P4239">
        <v>60</v>
      </c>
      <c r="Q4239">
        <v>17782</v>
      </c>
      <c r="R4239">
        <v>152569.56</v>
      </c>
      <c r="S4239">
        <v>8.58</v>
      </c>
      <c r="T4239">
        <v>0.14000000000000001</v>
      </c>
      <c r="U4239">
        <f t="shared" si="1331"/>
        <v>152569.56</v>
      </c>
      <c r="V4239">
        <f t="shared" si="1332"/>
        <v>1066920</v>
      </c>
      <c r="W4239" s="1" t="s">
        <v>179</v>
      </c>
      <c r="X4239" s="1" t="s">
        <v>1236</v>
      </c>
      <c r="Y4239" s="1" t="s">
        <v>156</v>
      </c>
      <c r="Z4239" s="3">
        <v>7726</v>
      </c>
      <c r="AA4239" s="4">
        <f>AB4239</f>
        <v>4196.6247700000004</v>
      </c>
      <c r="AB4239" s="2">
        <f>2245.156962+0.109744*Q4239</f>
        <v>4196.6247700000004</v>
      </c>
      <c r="AC4239" s="4">
        <f>AD4239</f>
        <v>4196.6247700000004</v>
      </c>
      <c r="AD4239" s="4">
        <f t="shared" si="1337"/>
        <v>4196.6247700000004</v>
      </c>
      <c r="AE4239" s="4" t="s">
        <v>62</v>
      </c>
      <c r="AG4239" s="4" t="str">
        <f t="shared" si="1338"/>
        <v>Weight Captured Separately</v>
      </c>
      <c r="AI4239" t="e">
        <f t="shared" si="1333"/>
        <v>#N/A</v>
      </c>
      <c r="AJ4239">
        <v>41352.75</v>
      </c>
      <c r="AK4239" s="2">
        <v>41352.75</v>
      </c>
      <c r="AL4239" s="2">
        <f t="shared" si="1339"/>
        <v>41352.75</v>
      </c>
      <c r="AM4239" s="4"/>
      <c r="AN4239" t="e">
        <f>VLOOKUP([1]!Tabelle13[[#This Row],[Vlookup this ID for freight costs]],$AL$2:$AL$6811,2,FALSE)</f>
        <v>#REF!</v>
      </c>
      <c r="AO4239">
        <f>IF(AK:AK="",AC:AC*6.242+1.383 -2.844 + 3.145 -2.265  -2.026,AK:AK)</f>
        <v>41352.75</v>
      </c>
      <c r="AP4239">
        <v>188.73</v>
      </c>
      <c r="AQ4239">
        <v>188.73</v>
      </c>
      <c r="AR4239" s="4">
        <v>18</v>
      </c>
      <c r="AS4239" s="4">
        <v>9</v>
      </c>
      <c r="AT4239" s="4">
        <v>2013</v>
      </c>
      <c r="AU4239" s="4">
        <v>12</v>
      </c>
      <c r="AV4239" s="4">
        <v>9</v>
      </c>
      <c r="AW4239" s="4">
        <v>2013</v>
      </c>
      <c r="AX4239" t="str">
        <f t="shared" si="1334"/>
        <v>No Delay</v>
      </c>
      <c r="AY4239">
        <f t="shared" si="1335"/>
        <v>0</v>
      </c>
    </row>
    <row r="4240" spans="1:51" x14ac:dyDescent="0.2">
      <c r="A4240" s="3">
        <v>10733</v>
      </c>
      <c r="B4240" s="1" t="s">
        <v>133</v>
      </c>
      <c r="C4240" s="1" t="s">
        <v>51</v>
      </c>
      <c r="D4240" s="1" t="s">
        <v>130</v>
      </c>
      <c r="E4240" s="1" t="s">
        <v>53</v>
      </c>
      <c r="F4240" s="1" t="s">
        <v>53</v>
      </c>
      <c r="G4240" s="13" t="s">
        <v>2300</v>
      </c>
      <c r="H4240" s="12">
        <v>39696</v>
      </c>
      <c r="I4240" s="12" t="s">
        <v>2300</v>
      </c>
      <c r="J4240" s="12">
        <v>39696</v>
      </c>
      <c r="K4240" s="4">
        <v>1047</v>
      </c>
      <c r="L4240" s="1" t="s">
        <v>146</v>
      </c>
      <c r="M4240" s="1" t="s">
        <v>132</v>
      </c>
      <c r="N4240" s="1" t="s">
        <v>171</v>
      </c>
      <c r="O4240" s="1" t="s">
        <v>93</v>
      </c>
      <c r="P4240">
        <v>60</v>
      </c>
      <c r="Q4240">
        <v>528</v>
      </c>
      <c r="R4240">
        <v>1536.48</v>
      </c>
      <c r="S4240">
        <v>2.91</v>
      </c>
      <c r="T4240">
        <v>0.05</v>
      </c>
      <c r="U4240">
        <f t="shared" si="1331"/>
        <v>1536.48</v>
      </c>
      <c r="V4240">
        <f t="shared" si="1332"/>
        <v>31680</v>
      </c>
      <c r="W4240" s="1" t="s">
        <v>155</v>
      </c>
      <c r="X4240" s="1" t="s">
        <v>1236</v>
      </c>
      <c r="Y4240" s="1" t="s">
        <v>156</v>
      </c>
      <c r="Z4240" s="3">
        <v>6318</v>
      </c>
      <c r="AA4240" s="4">
        <f t="shared" si="1336"/>
        <v>4211</v>
      </c>
      <c r="AB4240" s="4">
        <f t="shared" ref="AB4240:AB4277" si="1340" xml:space="preserve"> 2244.740206  + 0.1097478*Q4240</f>
        <v>2302.6870444000001</v>
      </c>
      <c r="AC4240" s="4">
        <f t="shared" ref="AC4240:AC4277" si="1341">AF4240</f>
        <v>4211</v>
      </c>
      <c r="AD4240" s="4">
        <f t="shared" si="1337"/>
        <v>1672.6607924999998</v>
      </c>
      <c r="AE4240" s="4">
        <v>4211</v>
      </c>
      <c r="AF4240" s="4">
        <v>4211</v>
      </c>
      <c r="AG4240" s="4">
        <f t="shared" si="1338"/>
        <v>4211</v>
      </c>
      <c r="AH4240" s="4">
        <v>82973</v>
      </c>
      <c r="AI4240">
        <f t="shared" si="1333"/>
        <v>21879</v>
      </c>
      <c r="AJ4240">
        <v>3227.48</v>
      </c>
      <c r="AK4240" s="2">
        <v>3227.48</v>
      </c>
      <c r="AL4240" s="2">
        <f t="shared" si="1339"/>
        <v>3227.48</v>
      </c>
      <c r="AM4240" s="4"/>
      <c r="AN4240" t="e">
        <f>VLOOKUP([1]!Tabelle13[[#This Row],[Vlookup this ID for freight costs]],$AL$2:$AL$6811,2,FALSE)</f>
        <v>#REF!</v>
      </c>
      <c r="AP4240">
        <v>2.46</v>
      </c>
      <c r="AQ4240">
        <v>2.46</v>
      </c>
      <c r="AR4240" s="4">
        <v>5</v>
      </c>
      <c r="AS4240" s="4">
        <v>9</v>
      </c>
      <c r="AT4240" s="4">
        <v>2008</v>
      </c>
      <c r="AU4240" s="4">
        <v>5</v>
      </c>
      <c r="AV4240" s="4">
        <v>9</v>
      </c>
      <c r="AW4240" s="4">
        <v>2008</v>
      </c>
      <c r="AX4240" t="str">
        <f t="shared" si="1334"/>
        <v>No Delay</v>
      </c>
      <c r="AY4240">
        <f t="shared" si="1335"/>
        <v>0</v>
      </c>
    </row>
    <row r="4241" spans="1:51" x14ac:dyDescent="0.2">
      <c r="A4241" s="3">
        <v>11598</v>
      </c>
      <c r="B4241" s="1" t="s">
        <v>133</v>
      </c>
      <c r="C4241" s="1" t="s">
        <v>51</v>
      </c>
      <c r="D4241" s="1" t="s">
        <v>130</v>
      </c>
      <c r="E4241" s="1" t="s">
        <v>53</v>
      </c>
      <c r="F4241" s="1" t="s">
        <v>53</v>
      </c>
      <c r="G4241" s="13" t="s">
        <v>2300</v>
      </c>
      <c r="H4241" s="12">
        <v>39696</v>
      </c>
      <c r="I4241" s="12" t="s">
        <v>2300</v>
      </c>
      <c r="J4241" s="12">
        <v>39696</v>
      </c>
      <c r="K4241" s="4">
        <v>1049</v>
      </c>
      <c r="L4241" s="1" t="s">
        <v>146</v>
      </c>
      <c r="M4241" s="1" t="s">
        <v>132</v>
      </c>
      <c r="N4241" s="1" t="s">
        <v>612</v>
      </c>
      <c r="O4241" s="1" t="s">
        <v>93</v>
      </c>
      <c r="P4241">
        <v>30</v>
      </c>
      <c r="Q4241">
        <v>10000</v>
      </c>
      <c r="R4241">
        <v>20000</v>
      </c>
      <c r="S4241">
        <v>2</v>
      </c>
      <c r="T4241">
        <v>7.0000000000000007E-2</v>
      </c>
      <c r="U4241">
        <f t="shared" si="1331"/>
        <v>20000</v>
      </c>
      <c r="V4241">
        <f t="shared" si="1332"/>
        <v>300000</v>
      </c>
      <c r="W4241" s="1" t="s">
        <v>204</v>
      </c>
      <c r="X4241" s="1" t="s">
        <v>1236</v>
      </c>
      <c r="Y4241" s="1" t="s">
        <v>205</v>
      </c>
      <c r="Z4241" s="3">
        <v>5782</v>
      </c>
      <c r="AA4241" s="4">
        <f t="shared" si="1336"/>
        <v>4211</v>
      </c>
      <c r="AB4241" s="4">
        <f t="shared" si="1340"/>
        <v>3342.218206</v>
      </c>
      <c r="AC4241" s="4">
        <f t="shared" si="1341"/>
        <v>4211</v>
      </c>
      <c r="AD4241" s="4">
        <f t="shared" si="1337"/>
        <v>2609.2959257333337</v>
      </c>
      <c r="AE4241" s="3" t="s">
        <v>2301</v>
      </c>
      <c r="AF4241" s="3">
        <v>4211</v>
      </c>
      <c r="AG4241" s="4">
        <f>AI4241</f>
        <v>4211</v>
      </c>
      <c r="AH4241" s="4">
        <v>10733</v>
      </c>
      <c r="AI4241">
        <f t="shared" si="1333"/>
        <v>4211</v>
      </c>
      <c r="AJ4241" t="s">
        <v>2301</v>
      </c>
      <c r="AK4241" s="2">
        <v>3227.48</v>
      </c>
      <c r="AL4241" s="2">
        <f>AN4241</f>
        <v>3227.48</v>
      </c>
      <c r="AM4241" s="4">
        <v>10733</v>
      </c>
      <c r="AN4241">
        <f>INDEX($AJ$2:$AJ$6811,MATCH(AM4241,$A$2:$A$6811,0))</f>
        <v>3227.48</v>
      </c>
      <c r="AP4241">
        <v>32</v>
      </c>
      <c r="AQ4241">
        <v>32</v>
      </c>
      <c r="AR4241" s="4">
        <v>5</v>
      </c>
      <c r="AS4241" s="4">
        <v>9</v>
      </c>
      <c r="AT4241" s="4">
        <v>2008</v>
      </c>
      <c r="AU4241" s="4">
        <v>5</v>
      </c>
      <c r="AV4241" s="4">
        <v>9</v>
      </c>
      <c r="AW4241" s="4">
        <v>2008</v>
      </c>
      <c r="AX4241" t="str">
        <f t="shared" si="1334"/>
        <v>No Delay</v>
      </c>
      <c r="AY4241">
        <f t="shared" si="1335"/>
        <v>0</v>
      </c>
    </row>
    <row r="4242" spans="1:51" x14ac:dyDescent="0.2">
      <c r="A4242" s="3">
        <v>12537</v>
      </c>
      <c r="B4242" s="1" t="s">
        <v>133</v>
      </c>
      <c r="C4242" s="1" t="s">
        <v>51</v>
      </c>
      <c r="D4242" s="1" t="s">
        <v>130</v>
      </c>
      <c r="E4242" s="1" t="s">
        <v>53</v>
      </c>
      <c r="F4242" s="1" t="s">
        <v>53</v>
      </c>
      <c r="G4242" s="13" t="s">
        <v>2300</v>
      </c>
      <c r="H4242" s="12">
        <v>39696</v>
      </c>
      <c r="I4242" s="12" t="s">
        <v>2300</v>
      </c>
      <c r="J4242" s="12">
        <v>39696</v>
      </c>
      <c r="K4242" s="4">
        <v>1051</v>
      </c>
      <c r="L4242" s="1" t="s">
        <v>146</v>
      </c>
      <c r="M4242" s="1" t="s">
        <v>132</v>
      </c>
      <c r="N4242" s="1" t="s">
        <v>167</v>
      </c>
      <c r="O4242" s="1" t="s">
        <v>93</v>
      </c>
      <c r="P4242">
        <v>30</v>
      </c>
      <c r="Q4242">
        <v>9650</v>
      </c>
      <c r="R4242">
        <v>115896.5</v>
      </c>
      <c r="S4242">
        <v>12.01</v>
      </c>
      <c r="T4242">
        <v>0.4</v>
      </c>
      <c r="U4242">
        <f t="shared" si="1331"/>
        <v>115896.5</v>
      </c>
      <c r="V4242">
        <f t="shared" si="1332"/>
        <v>289500</v>
      </c>
      <c r="W4242" s="1" t="s">
        <v>155</v>
      </c>
      <c r="X4242" s="1" t="s">
        <v>1236</v>
      </c>
      <c r="Y4242" s="1" t="s">
        <v>156</v>
      </c>
      <c r="Z4242" s="3">
        <v>6318</v>
      </c>
      <c r="AA4242" s="4">
        <f t="shared" si="1336"/>
        <v>4211</v>
      </c>
      <c r="AB4242" s="4">
        <f t="shared" si="1340"/>
        <v>3303.8064759999997</v>
      </c>
      <c r="AC4242" s="4">
        <f t="shared" si="1341"/>
        <v>4211</v>
      </c>
      <c r="AD4242" s="4">
        <f t="shared" si="1337"/>
        <v>4211</v>
      </c>
      <c r="AE4242" s="3" t="s">
        <v>2301</v>
      </c>
      <c r="AF4242" s="3">
        <v>4211</v>
      </c>
      <c r="AG4242" s="4">
        <f>AI4242</f>
        <v>4211</v>
      </c>
      <c r="AH4242" s="4">
        <v>10733</v>
      </c>
      <c r="AI4242">
        <f t="shared" si="1333"/>
        <v>4211</v>
      </c>
      <c r="AJ4242" t="s">
        <v>2301</v>
      </c>
      <c r="AK4242" s="2">
        <v>3227.48</v>
      </c>
      <c r="AL4242" s="2">
        <f>AN4242</f>
        <v>3227.48</v>
      </c>
      <c r="AM4242" s="4">
        <v>10733</v>
      </c>
      <c r="AN4242">
        <f>INDEX($AJ$2:$AJ$6811,MATCH(AM4242,$A$2:$A$6811,0))</f>
        <v>3227.48</v>
      </c>
      <c r="AP4242">
        <v>185.43</v>
      </c>
      <c r="AQ4242">
        <v>185.43</v>
      </c>
      <c r="AR4242" s="4">
        <v>5</v>
      </c>
      <c r="AS4242" s="4">
        <v>9</v>
      </c>
      <c r="AT4242" s="4">
        <v>2008</v>
      </c>
      <c r="AU4242" s="4">
        <v>5</v>
      </c>
      <c r="AV4242" s="4">
        <v>9</v>
      </c>
      <c r="AW4242" s="4">
        <v>2008</v>
      </c>
      <c r="AX4242" t="str">
        <f t="shared" si="1334"/>
        <v>No Delay</v>
      </c>
      <c r="AY4242">
        <f t="shared" si="1335"/>
        <v>0</v>
      </c>
    </row>
    <row r="4243" spans="1:51" x14ac:dyDescent="0.2">
      <c r="A4243" s="3">
        <v>12539</v>
      </c>
      <c r="B4243" s="1" t="s">
        <v>133</v>
      </c>
      <c r="C4243" s="1" t="s">
        <v>51</v>
      </c>
      <c r="D4243" s="1" t="s">
        <v>130</v>
      </c>
      <c r="E4243" s="1" t="s">
        <v>53</v>
      </c>
      <c r="F4243" s="1" t="s">
        <v>53</v>
      </c>
      <c r="G4243" s="13" t="s">
        <v>2300</v>
      </c>
      <c r="H4243" s="12">
        <v>39696</v>
      </c>
      <c r="I4243" s="12" t="s">
        <v>2300</v>
      </c>
      <c r="J4243" s="12">
        <v>39696</v>
      </c>
      <c r="K4243" s="4">
        <v>1053</v>
      </c>
      <c r="L4243" s="1" t="s">
        <v>146</v>
      </c>
      <c r="M4243" s="1" t="s">
        <v>132</v>
      </c>
      <c r="N4243" s="1" t="s">
        <v>171</v>
      </c>
      <c r="O4243" s="1" t="s">
        <v>93</v>
      </c>
      <c r="P4243">
        <v>60</v>
      </c>
      <c r="Q4243">
        <v>120</v>
      </c>
      <c r="R4243">
        <v>349.2</v>
      </c>
      <c r="S4243">
        <v>2.91</v>
      </c>
      <c r="T4243">
        <v>0.05</v>
      </c>
      <c r="U4243">
        <f t="shared" si="1331"/>
        <v>349.20000000000005</v>
      </c>
      <c r="V4243">
        <f t="shared" si="1332"/>
        <v>7200</v>
      </c>
      <c r="W4243" s="1" t="s">
        <v>179</v>
      </c>
      <c r="X4243" s="1" t="s">
        <v>1236</v>
      </c>
      <c r="Y4243" s="1" t="s">
        <v>156</v>
      </c>
      <c r="Z4243" s="3">
        <v>6318</v>
      </c>
      <c r="AA4243" s="4">
        <f t="shared" si="1336"/>
        <v>4211</v>
      </c>
      <c r="AB4243" s="4">
        <f t="shared" si="1340"/>
        <v>2257.9099419999998</v>
      </c>
      <c r="AC4243" s="4">
        <f t="shared" si="1341"/>
        <v>4211</v>
      </c>
      <c r="AD4243" s="4">
        <f t="shared" si="1337"/>
        <v>1894.0672419354835</v>
      </c>
      <c r="AE4243" s="3" t="s">
        <v>2301</v>
      </c>
      <c r="AF4243" s="3">
        <v>4211</v>
      </c>
      <c r="AG4243" s="4">
        <f>AI4243</f>
        <v>4211</v>
      </c>
      <c r="AH4243" s="4">
        <v>10733</v>
      </c>
      <c r="AI4243">
        <f t="shared" si="1333"/>
        <v>4211</v>
      </c>
      <c r="AJ4243" t="s">
        <v>2301</v>
      </c>
      <c r="AK4243" s="2">
        <v>3227.48</v>
      </c>
      <c r="AL4243" s="2">
        <f>AN4243</f>
        <v>3227.48</v>
      </c>
      <c r="AM4243" s="4">
        <v>10733</v>
      </c>
      <c r="AN4243">
        <f>INDEX($AJ$2:$AJ$6811,MATCH(AM4243,$A$2:$A$6811,0))</f>
        <v>3227.48</v>
      </c>
      <c r="AP4243">
        <v>0.56000000000000005</v>
      </c>
      <c r="AQ4243">
        <v>0.56000000000000005</v>
      </c>
      <c r="AR4243" s="4">
        <v>5</v>
      </c>
      <c r="AS4243" s="4">
        <v>9</v>
      </c>
      <c r="AT4243" s="4">
        <v>2008</v>
      </c>
      <c r="AU4243" s="4">
        <v>5</v>
      </c>
      <c r="AV4243" s="4">
        <v>9</v>
      </c>
      <c r="AW4243" s="4">
        <v>2008</v>
      </c>
      <c r="AX4243" t="str">
        <f t="shared" si="1334"/>
        <v>No Delay</v>
      </c>
      <c r="AY4243">
        <f t="shared" si="1335"/>
        <v>0</v>
      </c>
    </row>
    <row r="4244" spans="1:51" x14ac:dyDescent="0.2">
      <c r="A4244" s="3">
        <v>12838</v>
      </c>
      <c r="B4244" s="1" t="s">
        <v>133</v>
      </c>
      <c r="C4244" s="1" t="s">
        <v>51</v>
      </c>
      <c r="D4244" s="1" t="s">
        <v>130</v>
      </c>
      <c r="E4244" s="1" t="s">
        <v>53</v>
      </c>
      <c r="F4244" s="1" t="s">
        <v>53</v>
      </c>
      <c r="G4244" s="13" t="s">
        <v>2300</v>
      </c>
      <c r="H4244" s="12">
        <v>39696</v>
      </c>
      <c r="I4244" s="12" t="s">
        <v>2300</v>
      </c>
      <c r="J4244" s="12">
        <v>39696</v>
      </c>
      <c r="K4244" s="4">
        <v>1054</v>
      </c>
      <c r="L4244" s="1" t="s">
        <v>146</v>
      </c>
      <c r="M4244" s="1" t="s">
        <v>132</v>
      </c>
      <c r="N4244" s="1" t="s">
        <v>206</v>
      </c>
      <c r="O4244" s="1" t="s">
        <v>93</v>
      </c>
      <c r="P4244">
        <v>60</v>
      </c>
      <c r="Q4244">
        <v>11980</v>
      </c>
      <c r="R4244">
        <v>46722</v>
      </c>
      <c r="S4244">
        <v>3.9</v>
      </c>
      <c r="T4244">
        <v>0.06</v>
      </c>
      <c r="U4244">
        <f t="shared" si="1331"/>
        <v>46722</v>
      </c>
      <c r="V4244">
        <f t="shared" si="1332"/>
        <v>718800</v>
      </c>
      <c r="W4244" s="1" t="s">
        <v>160</v>
      </c>
      <c r="X4244" s="1" t="s">
        <v>1236</v>
      </c>
      <c r="Y4244" s="1" t="s">
        <v>161</v>
      </c>
      <c r="Z4244" s="3">
        <v>6136</v>
      </c>
      <c r="AA4244" s="4">
        <f t="shared" si="1336"/>
        <v>4211</v>
      </c>
      <c r="AB4244" s="4">
        <f t="shared" si="1340"/>
        <v>3559.5188499999999</v>
      </c>
      <c r="AC4244" s="4">
        <f t="shared" si="1341"/>
        <v>4211</v>
      </c>
      <c r="AD4244" s="4">
        <f t="shared" si="1337"/>
        <v>3543</v>
      </c>
      <c r="AE4244" s="3" t="s">
        <v>2301</v>
      </c>
      <c r="AF4244" s="3">
        <v>4211</v>
      </c>
      <c r="AG4244" s="4">
        <f>AI4244</f>
        <v>4211</v>
      </c>
      <c r="AH4244" s="4">
        <v>10733</v>
      </c>
      <c r="AI4244">
        <f t="shared" si="1333"/>
        <v>4211</v>
      </c>
      <c r="AJ4244" t="s">
        <v>2301</v>
      </c>
      <c r="AK4244" s="2">
        <v>3227.48</v>
      </c>
      <c r="AL4244" s="2">
        <f>AN4244</f>
        <v>3227.48</v>
      </c>
      <c r="AM4244" s="4">
        <v>10733</v>
      </c>
      <c r="AN4244">
        <f>INDEX($AJ$2:$AJ$6811,MATCH(AM4244,$A$2:$A$6811,0))</f>
        <v>3227.48</v>
      </c>
      <c r="AP4244">
        <v>74.760000000000005</v>
      </c>
      <c r="AQ4244">
        <v>74.760000000000005</v>
      </c>
      <c r="AR4244" s="4">
        <v>5</v>
      </c>
      <c r="AS4244" s="4">
        <v>9</v>
      </c>
      <c r="AT4244" s="4">
        <v>2008</v>
      </c>
      <c r="AU4244" s="4">
        <v>5</v>
      </c>
      <c r="AV4244" s="4">
        <v>9</v>
      </c>
      <c r="AW4244" s="4">
        <v>2008</v>
      </c>
      <c r="AX4244" t="str">
        <f t="shared" si="1334"/>
        <v>No Delay</v>
      </c>
      <c r="AY4244">
        <f t="shared" si="1335"/>
        <v>0</v>
      </c>
    </row>
    <row r="4245" spans="1:51" x14ac:dyDescent="0.2">
      <c r="A4245" s="3">
        <v>12538</v>
      </c>
      <c r="B4245" s="1" t="s">
        <v>133</v>
      </c>
      <c r="C4245" s="1" t="s">
        <v>51</v>
      </c>
      <c r="D4245" s="1" t="s">
        <v>130</v>
      </c>
      <c r="E4245" s="1" t="s">
        <v>53</v>
      </c>
      <c r="F4245" s="1" t="s">
        <v>53</v>
      </c>
      <c r="G4245" s="13" t="s">
        <v>2300</v>
      </c>
      <c r="H4245" s="12">
        <v>39696</v>
      </c>
      <c r="I4245" s="12" t="s">
        <v>2300</v>
      </c>
      <c r="J4245" s="12">
        <v>39696</v>
      </c>
      <c r="K4245" s="4">
        <v>1052</v>
      </c>
      <c r="L4245" s="1" t="s">
        <v>146</v>
      </c>
      <c r="M4245" s="1" t="s">
        <v>132</v>
      </c>
      <c r="N4245" s="1" t="s">
        <v>154</v>
      </c>
      <c r="O4245" s="1" t="s">
        <v>93</v>
      </c>
      <c r="P4245">
        <v>60</v>
      </c>
      <c r="Q4245">
        <v>16990</v>
      </c>
      <c r="R4245">
        <v>229365</v>
      </c>
      <c r="S4245">
        <v>13.5</v>
      </c>
      <c r="T4245">
        <v>0.22</v>
      </c>
      <c r="U4245">
        <f t="shared" si="1331"/>
        <v>229365</v>
      </c>
      <c r="V4245">
        <f t="shared" si="1332"/>
        <v>1019400</v>
      </c>
      <c r="W4245" s="1" t="s">
        <v>155</v>
      </c>
      <c r="X4245" s="1" t="s">
        <v>1236</v>
      </c>
      <c r="Y4245" s="1" t="s">
        <v>156</v>
      </c>
      <c r="Z4245" s="3">
        <v>6318</v>
      </c>
      <c r="AA4245" s="4">
        <f t="shared" si="1336"/>
        <v>4211</v>
      </c>
      <c r="AB4245" s="4">
        <f t="shared" si="1340"/>
        <v>4109.3553279999996</v>
      </c>
      <c r="AC4245" s="4">
        <f t="shared" si="1341"/>
        <v>4211</v>
      </c>
      <c r="AD4245" s="4">
        <f t="shared" si="1337"/>
        <v>4211</v>
      </c>
      <c r="AE4245" s="3" t="s">
        <v>2301</v>
      </c>
      <c r="AF4245" s="3">
        <v>4211</v>
      </c>
      <c r="AG4245" s="4">
        <f>AI4245</f>
        <v>4211</v>
      </c>
      <c r="AH4245" s="4">
        <v>10733</v>
      </c>
      <c r="AI4245">
        <f t="shared" si="1333"/>
        <v>4211</v>
      </c>
      <c r="AJ4245" t="s">
        <v>2301</v>
      </c>
      <c r="AK4245" s="2">
        <v>3227.48</v>
      </c>
      <c r="AL4245" s="2">
        <f>AN4245</f>
        <v>3227.48</v>
      </c>
      <c r="AM4245" s="4">
        <v>10733</v>
      </c>
      <c r="AN4245">
        <f>INDEX($AJ$2:$AJ$6811,MATCH(AM4245,$A$2:$A$6811,0))</f>
        <v>3227.48</v>
      </c>
      <c r="AP4245">
        <v>366.98</v>
      </c>
      <c r="AQ4245">
        <v>366.98</v>
      </c>
      <c r="AR4245" s="4">
        <v>5</v>
      </c>
      <c r="AS4245" s="4">
        <v>9</v>
      </c>
      <c r="AT4245" s="4">
        <v>2008</v>
      </c>
      <c r="AU4245" s="4">
        <v>5</v>
      </c>
      <c r="AV4245" s="4">
        <v>9</v>
      </c>
      <c r="AW4245" s="4">
        <v>2008</v>
      </c>
      <c r="AX4245" t="str">
        <f t="shared" si="1334"/>
        <v>No Delay</v>
      </c>
      <c r="AY4245">
        <f t="shared" si="1335"/>
        <v>0</v>
      </c>
    </row>
    <row r="4246" spans="1:51" x14ac:dyDescent="0.2">
      <c r="A4246" s="3">
        <v>82346</v>
      </c>
      <c r="B4246" s="1" t="s">
        <v>151</v>
      </c>
      <c r="C4246" s="1" t="s">
        <v>65</v>
      </c>
      <c r="D4246" s="1" t="s">
        <v>130</v>
      </c>
      <c r="E4246" s="1" t="s">
        <v>152</v>
      </c>
      <c r="F4246" s="1" t="s">
        <v>152</v>
      </c>
      <c r="G4246" s="13" t="s">
        <v>805</v>
      </c>
      <c r="H4246" s="12">
        <v>40421</v>
      </c>
      <c r="I4246" s="12" t="s">
        <v>806</v>
      </c>
      <c r="J4246" s="12">
        <v>40407</v>
      </c>
      <c r="K4246" s="4">
        <v>2667</v>
      </c>
      <c r="L4246" s="1" t="s">
        <v>146</v>
      </c>
      <c r="M4246" s="1" t="s">
        <v>132</v>
      </c>
      <c r="N4246" s="1" t="s">
        <v>154</v>
      </c>
      <c r="O4246" s="1" t="s">
        <v>93</v>
      </c>
      <c r="P4246">
        <v>60</v>
      </c>
      <c r="Q4246">
        <v>32040</v>
      </c>
      <c r="R4246">
        <v>359488.8</v>
      </c>
      <c r="S4246">
        <v>11.22</v>
      </c>
      <c r="T4246">
        <v>0.19</v>
      </c>
      <c r="U4246">
        <f t="shared" si="1331"/>
        <v>359488.80000000005</v>
      </c>
      <c r="V4246">
        <f t="shared" si="1332"/>
        <v>1922400</v>
      </c>
      <c r="W4246" s="1" t="s">
        <v>155</v>
      </c>
      <c r="X4246" s="1" t="s">
        <v>1236</v>
      </c>
      <c r="Y4246" s="1" t="s">
        <v>156</v>
      </c>
      <c r="Z4246" s="3">
        <v>7726</v>
      </c>
      <c r="AA4246" s="4">
        <f t="shared" si="1336"/>
        <v>4212</v>
      </c>
      <c r="AB4246" s="4">
        <f t="shared" si="1340"/>
        <v>5761.0597180000004</v>
      </c>
      <c r="AC4246" s="4">
        <f t="shared" si="1341"/>
        <v>4212</v>
      </c>
      <c r="AD4246" s="4">
        <f t="shared" si="1337"/>
        <v>4212</v>
      </c>
      <c r="AE4246" s="4">
        <v>4212</v>
      </c>
      <c r="AF4246" s="4">
        <v>4212</v>
      </c>
      <c r="AG4246" s="4">
        <f>AE4246</f>
        <v>4212</v>
      </c>
      <c r="AI4246" t="e">
        <f t="shared" si="1333"/>
        <v>#N/A</v>
      </c>
      <c r="AJ4246">
        <v>6147.18</v>
      </c>
      <c r="AK4246" s="2">
        <v>6147.18</v>
      </c>
      <c r="AL4246" s="2">
        <f>AJ4246</f>
        <v>6147.18</v>
      </c>
      <c r="AM4246" s="4"/>
      <c r="AN4246" t="e">
        <f>VLOOKUP([1]!Tabelle13[[#This Row],[Vlookup this ID for freight costs]],$AL$2:$AL$6811,2,FALSE)</f>
        <v>#REF!</v>
      </c>
      <c r="AP4246">
        <v>775.06</v>
      </c>
      <c r="AQ4246">
        <v>775.06</v>
      </c>
      <c r="AR4246" s="4">
        <v>31</v>
      </c>
      <c r="AS4246" s="4">
        <v>8</v>
      </c>
      <c r="AT4246" s="4">
        <v>2010</v>
      </c>
      <c r="AU4246" s="4">
        <v>17</v>
      </c>
      <c r="AV4246" s="4">
        <v>8</v>
      </c>
      <c r="AW4246" s="4">
        <v>2010</v>
      </c>
      <c r="AX4246" t="str">
        <f t="shared" si="1334"/>
        <v>No Delay</v>
      </c>
      <c r="AY4246">
        <f t="shared" si="1335"/>
        <v>0</v>
      </c>
    </row>
    <row r="4247" spans="1:51" x14ac:dyDescent="0.2">
      <c r="A4247" s="3">
        <v>63432</v>
      </c>
      <c r="B4247" s="1" t="s">
        <v>215</v>
      </c>
      <c r="C4247" s="1" t="s">
        <v>89</v>
      </c>
      <c r="D4247" s="1" t="s">
        <v>266</v>
      </c>
      <c r="E4247" s="1" t="s">
        <v>53</v>
      </c>
      <c r="F4247" s="1" t="s">
        <v>53</v>
      </c>
      <c r="G4247" s="13" t="s">
        <v>1832</v>
      </c>
      <c r="H4247" s="12">
        <v>40833</v>
      </c>
      <c r="I4247" s="12" t="s">
        <v>1832</v>
      </c>
      <c r="J4247" s="12">
        <v>40833</v>
      </c>
      <c r="K4247" s="4">
        <v>3525</v>
      </c>
      <c r="L4247" s="1" t="s">
        <v>146</v>
      </c>
      <c r="M4247" s="1" t="s">
        <v>423</v>
      </c>
      <c r="N4247" s="1" t="s">
        <v>392</v>
      </c>
      <c r="O4247" s="1" t="s">
        <v>393</v>
      </c>
      <c r="P4247">
        <v>120</v>
      </c>
      <c r="Q4247">
        <v>16800</v>
      </c>
      <c r="R4247">
        <v>517776</v>
      </c>
      <c r="S4247">
        <v>30.82</v>
      </c>
      <c r="T4247">
        <v>0.26</v>
      </c>
      <c r="U4247">
        <f t="shared" si="1331"/>
        <v>517776</v>
      </c>
      <c r="V4247">
        <f t="shared" si="1332"/>
        <v>2016000</v>
      </c>
      <c r="W4247" s="1" t="s">
        <v>394</v>
      </c>
      <c r="X4247" s="1" t="s">
        <v>112</v>
      </c>
      <c r="Y4247" s="1" t="s">
        <v>112</v>
      </c>
      <c r="Z4247" s="3">
        <v>5055</v>
      </c>
      <c r="AA4247" s="4">
        <f t="shared" si="1336"/>
        <v>4213</v>
      </c>
      <c r="AB4247" s="4">
        <f t="shared" si="1340"/>
        <v>4088.5032460000002</v>
      </c>
      <c r="AC4247" s="4">
        <f t="shared" si="1341"/>
        <v>4213</v>
      </c>
      <c r="AD4247" s="4">
        <f t="shared" si="1337"/>
        <v>4213</v>
      </c>
      <c r="AE4247" s="4">
        <v>4213</v>
      </c>
      <c r="AF4247" s="4">
        <v>4213</v>
      </c>
      <c r="AG4247" s="4">
        <f>AE4247</f>
        <v>4213</v>
      </c>
      <c r="AI4247" t="e">
        <f t="shared" si="1333"/>
        <v>#N/A</v>
      </c>
      <c r="AJ4247">
        <v>27376.29</v>
      </c>
      <c r="AK4247" s="2">
        <v>27376.29</v>
      </c>
      <c r="AL4247" s="2">
        <f>AJ4247</f>
        <v>27376.29</v>
      </c>
      <c r="AM4247" s="4"/>
      <c r="AN4247" t="e">
        <f>VLOOKUP([1]!Tabelle13[[#This Row],[Vlookup this ID for freight costs]],$AL$2:$AL$6811,2,FALSE)</f>
        <v>#REF!</v>
      </c>
      <c r="AP4247">
        <v>854.33</v>
      </c>
      <c r="AQ4247">
        <v>854.33</v>
      </c>
      <c r="AR4247" s="4">
        <v>17</v>
      </c>
      <c r="AS4247" s="4">
        <v>10</v>
      </c>
      <c r="AT4247" s="4">
        <v>2011</v>
      </c>
      <c r="AU4247" s="4">
        <v>17</v>
      </c>
      <c r="AV4247" s="4">
        <v>10</v>
      </c>
      <c r="AW4247" s="4">
        <v>2011</v>
      </c>
      <c r="AX4247" t="str">
        <f t="shared" si="1334"/>
        <v>No Delay</v>
      </c>
      <c r="AY4247">
        <f t="shared" si="1335"/>
        <v>0</v>
      </c>
    </row>
    <row r="4248" spans="1:51" x14ac:dyDescent="0.2">
      <c r="A4248" s="3">
        <v>11187</v>
      </c>
      <c r="B4248" s="1" t="s">
        <v>119</v>
      </c>
      <c r="C4248" s="1" t="s">
        <v>114</v>
      </c>
      <c r="D4248" s="1" t="s">
        <v>130</v>
      </c>
      <c r="E4248" s="1"/>
      <c r="F4248" s="1" t="s">
        <v>107</v>
      </c>
      <c r="G4248" s="13" t="s">
        <v>2302</v>
      </c>
      <c r="H4248" s="12">
        <v>39384</v>
      </c>
      <c r="I4248" s="12" t="s">
        <v>2302</v>
      </c>
      <c r="J4248" s="12">
        <v>39384</v>
      </c>
      <c r="K4248" s="4">
        <v>448</v>
      </c>
      <c r="L4248" s="1" t="s">
        <v>146</v>
      </c>
      <c r="M4248" s="1" t="s">
        <v>132</v>
      </c>
      <c r="N4248" s="1" t="s">
        <v>275</v>
      </c>
      <c r="O4248" s="1" t="s">
        <v>93</v>
      </c>
      <c r="P4248">
        <v>60</v>
      </c>
      <c r="Q4248">
        <v>40761</v>
      </c>
      <c r="R4248">
        <v>435327.48</v>
      </c>
      <c r="S4248">
        <v>10.68</v>
      </c>
      <c r="T4248">
        <v>0.18</v>
      </c>
      <c r="U4248">
        <f t="shared" si="1331"/>
        <v>435327.48</v>
      </c>
      <c r="V4248">
        <f t="shared" si="1332"/>
        <v>2445660</v>
      </c>
      <c r="W4248" s="1" t="s">
        <v>155</v>
      </c>
      <c r="X4248" s="1" t="s">
        <v>1236</v>
      </c>
      <c r="Y4248" s="1" t="s">
        <v>156</v>
      </c>
      <c r="Z4248" s="3">
        <v>6648</v>
      </c>
      <c r="AA4248" s="4">
        <f t="shared" si="1336"/>
        <v>4221</v>
      </c>
      <c r="AB4248" s="4">
        <f t="shared" si="1340"/>
        <v>6718.1702817999994</v>
      </c>
      <c r="AC4248" s="4">
        <f t="shared" si="1341"/>
        <v>4221</v>
      </c>
      <c r="AD4248" s="4">
        <f t="shared" si="1337"/>
        <v>4221</v>
      </c>
      <c r="AE4248" s="4">
        <v>4221</v>
      </c>
      <c r="AF4248" s="4">
        <v>4221</v>
      </c>
      <c r="AG4248" s="4">
        <f>AE4248</f>
        <v>4221</v>
      </c>
      <c r="AH4248" s="4">
        <v>84047</v>
      </c>
      <c r="AI4248">
        <f t="shared" si="1333"/>
        <v>13087</v>
      </c>
      <c r="AJ4248">
        <v>17549.810000000001</v>
      </c>
      <c r="AK4248" s="2">
        <v>17549.810000000001</v>
      </c>
      <c r="AL4248" s="2">
        <f>AJ4248</f>
        <v>17549.810000000001</v>
      </c>
      <c r="AM4248" s="4"/>
      <c r="AN4248" t="e">
        <f>VLOOKUP([1]!Tabelle13[[#This Row],[Vlookup this ID for freight costs]],$AL$2:$AL$6811,2,FALSE)</f>
        <v>#REF!</v>
      </c>
      <c r="AP4248">
        <v>696.52</v>
      </c>
      <c r="AQ4248">
        <v>696.52</v>
      </c>
      <c r="AR4248" s="4">
        <v>29</v>
      </c>
      <c r="AS4248" s="4">
        <v>10</v>
      </c>
      <c r="AT4248" s="4">
        <v>2007</v>
      </c>
      <c r="AU4248" s="4">
        <v>29</v>
      </c>
      <c r="AV4248" s="4">
        <v>10</v>
      </c>
      <c r="AW4248" s="4">
        <v>2007</v>
      </c>
      <c r="AX4248" t="str">
        <f t="shared" si="1334"/>
        <v>No Delay</v>
      </c>
      <c r="AY4248">
        <f t="shared" si="1335"/>
        <v>0</v>
      </c>
    </row>
    <row r="4249" spans="1:51" x14ac:dyDescent="0.2">
      <c r="A4249" s="3">
        <v>85396</v>
      </c>
      <c r="B4249" s="1" t="s">
        <v>50</v>
      </c>
      <c r="C4249" s="1" t="s">
        <v>51</v>
      </c>
      <c r="D4249" s="1" t="s">
        <v>130</v>
      </c>
      <c r="E4249" s="1" t="s">
        <v>101</v>
      </c>
      <c r="F4249" s="1" t="s">
        <v>101</v>
      </c>
      <c r="G4249" s="13" t="s">
        <v>1599</v>
      </c>
      <c r="H4249" s="12">
        <v>41544</v>
      </c>
      <c r="I4249" s="12" t="s">
        <v>1599</v>
      </c>
      <c r="J4249" s="12">
        <v>41544</v>
      </c>
      <c r="K4249" s="4">
        <v>4962</v>
      </c>
      <c r="L4249" s="1" t="s">
        <v>146</v>
      </c>
      <c r="M4249" s="1" t="s">
        <v>132</v>
      </c>
      <c r="N4249" s="1" t="s">
        <v>196</v>
      </c>
      <c r="O4249" s="1" t="s">
        <v>93</v>
      </c>
      <c r="P4249">
        <v>60</v>
      </c>
      <c r="Q4249">
        <v>13100</v>
      </c>
      <c r="R4249">
        <v>61570</v>
      </c>
      <c r="S4249">
        <v>4.7</v>
      </c>
      <c r="T4249">
        <v>0.08</v>
      </c>
      <c r="U4249">
        <f t="shared" si="1331"/>
        <v>61570</v>
      </c>
      <c r="V4249">
        <f t="shared" si="1332"/>
        <v>786000</v>
      </c>
      <c r="W4249" s="1" t="s">
        <v>197</v>
      </c>
      <c r="X4249" s="1" t="s">
        <v>1236</v>
      </c>
      <c r="Y4249" s="1" t="s">
        <v>3082</v>
      </c>
      <c r="Z4249" s="3">
        <v>13556</v>
      </c>
      <c r="AA4249" s="4">
        <f t="shared" si="1336"/>
        <v>4223</v>
      </c>
      <c r="AB4249" s="4">
        <f t="shared" si="1340"/>
        <v>3682.4363860000003</v>
      </c>
      <c r="AC4249" s="4">
        <f t="shared" si="1341"/>
        <v>4223</v>
      </c>
      <c r="AD4249" s="4">
        <f t="shared" si="1337"/>
        <v>5129.5</v>
      </c>
      <c r="AE4249" s="3" t="s">
        <v>2303</v>
      </c>
      <c r="AF4249" s="3">
        <v>4223</v>
      </c>
      <c r="AG4249" s="4">
        <f>AI4249</f>
        <v>4223</v>
      </c>
      <c r="AH4249" s="4">
        <v>82599</v>
      </c>
      <c r="AI4249">
        <f t="shared" si="1333"/>
        <v>4223</v>
      </c>
      <c r="AJ4249" t="s">
        <v>2303</v>
      </c>
      <c r="AK4249" s="2">
        <v>4044.33</v>
      </c>
      <c r="AL4249" s="2">
        <f>AN4249</f>
        <v>4044.33</v>
      </c>
      <c r="AM4249" s="4">
        <v>82599</v>
      </c>
      <c r="AN4249">
        <f>INDEX($AJ$2:$AJ$6811,MATCH(AM4249,$A$2:$A$6811,0))</f>
        <v>4044.33</v>
      </c>
      <c r="AP4249">
        <v>76.16</v>
      </c>
      <c r="AQ4249">
        <v>76.16</v>
      </c>
      <c r="AR4249" s="4">
        <v>27</v>
      </c>
      <c r="AS4249" s="4">
        <v>9</v>
      </c>
      <c r="AT4249" s="4">
        <v>2013</v>
      </c>
      <c r="AU4249" s="4">
        <v>27</v>
      </c>
      <c r="AV4249" s="4">
        <v>9</v>
      </c>
      <c r="AW4249" s="4">
        <v>2013</v>
      </c>
      <c r="AX4249" t="str">
        <f t="shared" si="1334"/>
        <v>No Delay</v>
      </c>
      <c r="AY4249">
        <f t="shared" si="1335"/>
        <v>0</v>
      </c>
    </row>
    <row r="4250" spans="1:51" x14ac:dyDescent="0.2">
      <c r="A4250" s="3">
        <v>82599</v>
      </c>
      <c r="B4250" s="1" t="s">
        <v>50</v>
      </c>
      <c r="C4250" s="1" t="s">
        <v>51</v>
      </c>
      <c r="D4250" s="1" t="s">
        <v>130</v>
      </c>
      <c r="E4250" s="1" t="s">
        <v>101</v>
      </c>
      <c r="F4250" s="1" t="s">
        <v>101</v>
      </c>
      <c r="G4250" s="13" t="s">
        <v>1599</v>
      </c>
      <c r="H4250" s="12">
        <v>41544</v>
      </c>
      <c r="I4250" s="12" t="s">
        <v>1599</v>
      </c>
      <c r="J4250" s="12">
        <v>41544</v>
      </c>
      <c r="K4250" s="4">
        <v>4956</v>
      </c>
      <c r="L4250" s="1" t="s">
        <v>146</v>
      </c>
      <c r="M4250" s="1" t="s">
        <v>132</v>
      </c>
      <c r="N4250" s="1" t="s">
        <v>167</v>
      </c>
      <c r="O4250" s="1" t="s">
        <v>93</v>
      </c>
      <c r="P4250">
        <v>30</v>
      </c>
      <c r="Q4250">
        <v>40250</v>
      </c>
      <c r="R4250">
        <v>134032.5</v>
      </c>
      <c r="S4250">
        <v>3.33</v>
      </c>
      <c r="T4250">
        <v>0.11</v>
      </c>
      <c r="U4250">
        <f t="shared" si="1331"/>
        <v>134032.5</v>
      </c>
      <c r="V4250">
        <f t="shared" si="1332"/>
        <v>1207500</v>
      </c>
      <c r="W4250" s="1" t="s">
        <v>1273</v>
      </c>
      <c r="X4250" s="1" t="s">
        <v>1236</v>
      </c>
      <c r="Y4250" s="1" t="s">
        <v>156</v>
      </c>
      <c r="Z4250" s="3">
        <v>14703</v>
      </c>
      <c r="AA4250" s="4">
        <f t="shared" si="1336"/>
        <v>4223</v>
      </c>
      <c r="AB4250" s="4">
        <f t="shared" si="1340"/>
        <v>6662.089156</v>
      </c>
      <c r="AC4250" s="4">
        <f t="shared" si="1341"/>
        <v>4223</v>
      </c>
      <c r="AD4250" s="4">
        <f t="shared" si="1337"/>
        <v>3242.5</v>
      </c>
      <c r="AE4250" s="4">
        <v>4223</v>
      </c>
      <c r="AF4250" s="4">
        <v>4223</v>
      </c>
      <c r="AG4250" s="4">
        <f>AE4250</f>
        <v>4223</v>
      </c>
      <c r="AI4250" t="e">
        <f t="shared" si="1333"/>
        <v>#N/A</v>
      </c>
      <c r="AJ4250">
        <v>4044.33</v>
      </c>
      <c r="AK4250" s="2">
        <v>4044.33</v>
      </c>
      <c r="AL4250" s="2">
        <f>AJ4250</f>
        <v>4044.33</v>
      </c>
      <c r="AM4250" s="4"/>
      <c r="AN4250" t="e">
        <f>VLOOKUP([1]!Tabelle13[[#This Row],[Vlookup this ID for freight costs]],$AL$2:$AL$6811,2,FALSE)</f>
        <v>#REF!</v>
      </c>
      <c r="AP4250">
        <v>165.8</v>
      </c>
      <c r="AQ4250">
        <v>165.8</v>
      </c>
      <c r="AR4250" s="4">
        <v>27</v>
      </c>
      <c r="AS4250" s="4">
        <v>9</v>
      </c>
      <c r="AT4250" s="4">
        <v>2013</v>
      </c>
      <c r="AU4250" s="4">
        <v>27</v>
      </c>
      <c r="AV4250" s="4">
        <v>9</v>
      </c>
      <c r="AW4250" s="4">
        <v>2013</v>
      </c>
      <c r="AX4250" t="str">
        <f t="shared" si="1334"/>
        <v>No Delay</v>
      </c>
      <c r="AY4250">
        <f t="shared" si="1335"/>
        <v>0</v>
      </c>
    </row>
    <row r="4251" spans="1:51" x14ac:dyDescent="0.2">
      <c r="A4251" s="3">
        <v>86093</v>
      </c>
      <c r="B4251" s="1" t="s">
        <v>50</v>
      </c>
      <c r="C4251" s="1" t="s">
        <v>51</v>
      </c>
      <c r="D4251" s="1" t="s">
        <v>130</v>
      </c>
      <c r="E4251" s="1" t="s">
        <v>101</v>
      </c>
      <c r="F4251" s="1" t="s">
        <v>101</v>
      </c>
      <c r="G4251" s="13" t="s">
        <v>693</v>
      </c>
      <c r="H4251" s="12">
        <v>41851</v>
      </c>
      <c r="I4251" s="12" t="s">
        <v>279</v>
      </c>
      <c r="J4251" s="12">
        <v>41858</v>
      </c>
      <c r="K4251" s="4">
        <v>5740</v>
      </c>
      <c r="L4251" s="1" t="s">
        <v>146</v>
      </c>
      <c r="M4251" s="1" t="s">
        <v>132</v>
      </c>
      <c r="N4251" s="1" t="s">
        <v>392</v>
      </c>
      <c r="O4251" s="1" t="s">
        <v>393</v>
      </c>
      <c r="P4251">
        <v>120</v>
      </c>
      <c r="Q4251">
        <v>18960</v>
      </c>
      <c r="R4251">
        <v>358344</v>
      </c>
      <c r="S4251">
        <v>18.899999999999999</v>
      </c>
      <c r="T4251">
        <v>0.16</v>
      </c>
      <c r="U4251">
        <f t="shared" si="1331"/>
        <v>358344</v>
      </c>
      <c r="V4251">
        <f t="shared" si="1332"/>
        <v>2275200</v>
      </c>
      <c r="W4251" s="1" t="s">
        <v>394</v>
      </c>
      <c r="X4251" s="1" t="s">
        <v>112</v>
      </c>
      <c r="Y4251" s="1" t="s">
        <v>112</v>
      </c>
      <c r="Z4251" s="3">
        <v>12465</v>
      </c>
      <c r="AA4251" s="4">
        <f t="shared" si="1336"/>
        <v>4227</v>
      </c>
      <c r="AB4251" s="4">
        <f t="shared" si="1340"/>
        <v>4325.5584939999999</v>
      </c>
      <c r="AC4251" s="4">
        <f t="shared" si="1341"/>
        <v>4227</v>
      </c>
      <c r="AD4251" s="4">
        <f t="shared" si="1337"/>
        <v>4227</v>
      </c>
      <c r="AE4251" s="4">
        <v>4227</v>
      </c>
      <c r="AF4251" s="4">
        <v>4227</v>
      </c>
      <c r="AG4251" s="4">
        <f>AE4251</f>
        <v>4227</v>
      </c>
      <c r="AI4251" t="e">
        <f t="shared" si="1333"/>
        <v>#N/A</v>
      </c>
      <c r="AJ4251">
        <v>2259.81</v>
      </c>
      <c r="AK4251" s="2">
        <v>2259.81</v>
      </c>
      <c r="AL4251" s="2">
        <f>AJ4251</f>
        <v>2259.81</v>
      </c>
      <c r="AM4251" s="4"/>
      <c r="AN4251" t="e">
        <f>VLOOKUP([1]!Tabelle13[[#This Row],[Vlookup this ID for freight costs]],$AL$2:$AL$6811,2,FALSE)</f>
        <v>#REF!</v>
      </c>
      <c r="AP4251">
        <v>368.38</v>
      </c>
      <c r="AQ4251">
        <v>368.38</v>
      </c>
      <c r="AR4251" s="4">
        <v>31</v>
      </c>
      <c r="AS4251" s="4">
        <v>7</v>
      </c>
      <c r="AT4251" s="4">
        <v>2014</v>
      </c>
      <c r="AU4251" s="4">
        <v>7</v>
      </c>
      <c r="AV4251" s="4">
        <v>8</v>
      </c>
      <c r="AW4251" s="4">
        <v>2014</v>
      </c>
      <c r="AX4251" t="str">
        <f t="shared" si="1334"/>
        <v>Delay</v>
      </c>
      <c r="AY4251">
        <f t="shared" si="1335"/>
        <v>7</v>
      </c>
    </row>
    <row r="4252" spans="1:51" x14ac:dyDescent="0.2">
      <c r="A4252" s="3">
        <v>10927</v>
      </c>
      <c r="B4252" s="1" t="s">
        <v>133</v>
      </c>
      <c r="C4252" s="1" t="s">
        <v>51</v>
      </c>
      <c r="D4252" s="1" t="s">
        <v>130</v>
      </c>
      <c r="E4252" s="1" t="s">
        <v>53</v>
      </c>
      <c r="F4252" s="1" t="s">
        <v>53</v>
      </c>
      <c r="G4252" s="13" t="s">
        <v>90</v>
      </c>
      <c r="H4252" s="12">
        <v>39546</v>
      </c>
      <c r="I4252" s="12" t="s">
        <v>2304</v>
      </c>
      <c r="J4252" s="12">
        <v>39543</v>
      </c>
      <c r="K4252" s="4">
        <v>738</v>
      </c>
      <c r="L4252" s="1" t="s">
        <v>146</v>
      </c>
      <c r="M4252" s="1" t="s">
        <v>132</v>
      </c>
      <c r="N4252" s="1" t="s">
        <v>849</v>
      </c>
      <c r="O4252" s="1" t="s">
        <v>850</v>
      </c>
      <c r="P4252">
        <v>60</v>
      </c>
      <c r="Q4252">
        <v>213</v>
      </c>
      <c r="R4252">
        <v>14910</v>
      </c>
      <c r="S4252">
        <v>70</v>
      </c>
      <c r="T4252">
        <v>1.17</v>
      </c>
      <c r="U4252">
        <f t="shared" si="1331"/>
        <v>14910</v>
      </c>
      <c r="V4252">
        <f t="shared" si="1332"/>
        <v>12780</v>
      </c>
      <c r="W4252" s="1" t="s">
        <v>851</v>
      </c>
      <c r="X4252" s="1" t="s">
        <v>361</v>
      </c>
      <c r="Y4252" s="1" t="s">
        <v>361</v>
      </c>
      <c r="Z4252" s="3">
        <v>8559</v>
      </c>
      <c r="AA4252" s="4">
        <f t="shared" si="1336"/>
        <v>4230</v>
      </c>
      <c r="AB4252" s="4">
        <f t="shared" si="1340"/>
        <v>2268.1164874000001</v>
      </c>
      <c r="AC4252" s="4">
        <f t="shared" si="1341"/>
        <v>4230</v>
      </c>
      <c r="AD4252" s="4">
        <f t="shared" si="1337"/>
        <v>9567.5</v>
      </c>
      <c r="AE4252" s="3" t="s">
        <v>2305</v>
      </c>
      <c r="AF4252" s="3">
        <v>4230</v>
      </c>
      <c r="AG4252" s="4">
        <f>AI4252</f>
        <v>4230</v>
      </c>
      <c r="AH4252" s="4">
        <v>10654</v>
      </c>
      <c r="AI4252">
        <f t="shared" si="1333"/>
        <v>4230</v>
      </c>
      <c r="AJ4252" t="s">
        <v>2305</v>
      </c>
      <c r="AK4252" s="2">
        <v>8771.34</v>
      </c>
      <c r="AL4252" s="2">
        <f>AN4252</f>
        <v>8771.34</v>
      </c>
      <c r="AM4252" s="4">
        <v>10654</v>
      </c>
      <c r="AN4252">
        <f>INDEX($AJ$2:$AJ$6811,MATCH(AM4252,$A$2:$A$6811,0))</f>
        <v>8771.34</v>
      </c>
      <c r="AP4252">
        <v>23.86</v>
      </c>
      <c r="AQ4252">
        <v>23.86</v>
      </c>
      <c r="AR4252" s="4">
        <v>8</v>
      </c>
      <c r="AS4252" s="4">
        <v>4</v>
      </c>
      <c r="AT4252" s="4">
        <v>2008</v>
      </c>
      <c r="AU4252" s="4">
        <v>5</v>
      </c>
      <c r="AV4252" s="4">
        <v>4</v>
      </c>
      <c r="AW4252" s="4">
        <v>2008</v>
      </c>
      <c r="AX4252" t="str">
        <f t="shared" si="1334"/>
        <v>No Delay</v>
      </c>
      <c r="AY4252">
        <f t="shared" si="1335"/>
        <v>0</v>
      </c>
    </row>
    <row r="4253" spans="1:51" x14ac:dyDescent="0.2">
      <c r="A4253" s="3">
        <v>10928</v>
      </c>
      <c r="B4253" s="1" t="s">
        <v>133</v>
      </c>
      <c r="C4253" s="1" t="s">
        <v>51</v>
      </c>
      <c r="D4253" s="1" t="s">
        <v>130</v>
      </c>
      <c r="E4253" s="1" t="s">
        <v>53</v>
      </c>
      <c r="F4253" s="1" t="s">
        <v>53</v>
      </c>
      <c r="G4253" s="13" t="s">
        <v>90</v>
      </c>
      <c r="H4253" s="12">
        <v>39546</v>
      </c>
      <c r="I4253" s="12" t="s">
        <v>2304</v>
      </c>
      <c r="J4253" s="12">
        <v>39543</v>
      </c>
      <c r="K4253" s="4">
        <v>739</v>
      </c>
      <c r="L4253" s="1" t="s">
        <v>146</v>
      </c>
      <c r="M4253" s="1" t="s">
        <v>132</v>
      </c>
      <c r="N4253" s="1" t="s">
        <v>304</v>
      </c>
      <c r="O4253" s="1" t="s">
        <v>305</v>
      </c>
      <c r="P4253">
        <v>180</v>
      </c>
      <c r="Q4253">
        <v>343</v>
      </c>
      <c r="R4253">
        <v>17150</v>
      </c>
      <c r="S4253">
        <v>50</v>
      </c>
      <c r="T4253">
        <v>0.28000000000000003</v>
      </c>
      <c r="U4253">
        <f t="shared" si="1331"/>
        <v>17150</v>
      </c>
      <c r="V4253">
        <f t="shared" si="1332"/>
        <v>61740</v>
      </c>
      <c r="W4253" s="1" t="s">
        <v>251</v>
      </c>
      <c r="X4253" s="1" t="s">
        <v>252</v>
      </c>
      <c r="Y4253" s="1" t="s">
        <v>252</v>
      </c>
      <c r="Z4253" s="3">
        <v>8366</v>
      </c>
      <c r="AA4253" s="4">
        <f t="shared" si="1336"/>
        <v>4230</v>
      </c>
      <c r="AB4253" s="4">
        <f t="shared" si="1340"/>
        <v>2282.3837014000001</v>
      </c>
      <c r="AC4253" s="4">
        <f t="shared" si="1341"/>
        <v>4230</v>
      </c>
      <c r="AD4253" s="4">
        <f t="shared" si="1337"/>
        <v>1511</v>
      </c>
      <c r="AE4253" s="3" t="s">
        <v>2305</v>
      </c>
      <c r="AF4253" s="3">
        <v>4230</v>
      </c>
      <c r="AG4253" s="4">
        <f>AI4253</f>
        <v>4230</v>
      </c>
      <c r="AH4253" s="4">
        <v>10654</v>
      </c>
      <c r="AI4253">
        <f t="shared" si="1333"/>
        <v>4230</v>
      </c>
      <c r="AJ4253" t="s">
        <v>2305</v>
      </c>
      <c r="AK4253" s="2">
        <v>8771.34</v>
      </c>
      <c r="AL4253" s="2">
        <f>AN4253</f>
        <v>8771.34</v>
      </c>
      <c r="AM4253" s="4">
        <v>10654</v>
      </c>
      <c r="AN4253">
        <f>INDEX($AJ$2:$AJ$6811,MATCH(AM4253,$A$2:$A$6811,0))</f>
        <v>8771.34</v>
      </c>
      <c r="AP4253">
        <v>27.44</v>
      </c>
      <c r="AQ4253">
        <v>27.44</v>
      </c>
      <c r="AR4253" s="4">
        <v>8</v>
      </c>
      <c r="AS4253" s="4">
        <v>4</v>
      </c>
      <c r="AT4253" s="4">
        <v>2008</v>
      </c>
      <c r="AU4253" s="4">
        <v>5</v>
      </c>
      <c r="AV4253" s="4">
        <v>4</v>
      </c>
      <c r="AW4253" s="4">
        <v>2008</v>
      </c>
      <c r="AX4253" t="str">
        <f t="shared" si="1334"/>
        <v>No Delay</v>
      </c>
      <c r="AY4253">
        <f t="shared" si="1335"/>
        <v>0</v>
      </c>
    </row>
    <row r="4254" spans="1:51" x14ac:dyDescent="0.2">
      <c r="A4254" s="3">
        <v>12764</v>
      </c>
      <c r="B4254" s="1" t="s">
        <v>133</v>
      </c>
      <c r="C4254" s="1" t="s">
        <v>51</v>
      </c>
      <c r="D4254" s="1" t="s">
        <v>130</v>
      </c>
      <c r="E4254" s="1" t="s">
        <v>53</v>
      </c>
      <c r="F4254" s="1" t="s">
        <v>53</v>
      </c>
      <c r="G4254" s="13" t="s">
        <v>90</v>
      </c>
      <c r="H4254" s="12">
        <v>39546</v>
      </c>
      <c r="I4254" s="12" t="s">
        <v>2304</v>
      </c>
      <c r="J4254" s="12">
        <v>39543</v>
      </c>
      <c r="K4254" s="4">
        <v>744</v>
      </c>
      <c r="L4254" s="1" t="s">
        <v>146</v>
      </c>
      <c r="M4254" s="1" t="s">
        <v>132</v>
      </c>
      <c r="N4254" s="1" t="s">
        <v>167</v>
      </c>
      <c r="O4254" s="1" t="s">
        <v>93</v>
      </c>
      <c r="P4254">
        <v>30</v>
      </c>
      <c r="Q4254">
        <v>12663</v>
      </c>
      <c r="R4254">
        <v>157274.46</v>
      </c>
      <c r="S4254">
        <v>12.42</v>
      </c>
      <c r="T4254">
        <v>0.41</v>
      </c>
      <c r="U4254">
        <f t="shared" si="1331"/>
        <v>157274.46</v>
      </c>
      <c r="V4254">
        <f t="shared" si="1332"/>
        <v>379890</v>
      </c>
      <c r="W4254" s="1" t="s">
        <v>155</v>
      </c>
      <c r="X4254" s="1" t="s">
        <v>1236</v>
      </c>
      <c r="Y4254" s="1" t="s">
        <v>156</v>
      </c>
      <c r="Z4254" s="3">
        <v>6318</v>
      </c>
      <c r="AA4254" s="4">
        <f t="shared" si="1336"/>
        <v>4230</v>
      </c>
      <c r="AB4254" s="4">
        <f t="shared" si="1340"/>
        <v>3634.4765974000002</v>
      </c>
      <c r="AC4254" s="4">
        <f t="shared" si="1341"/>
        <v>4230</v>
      </c>
      <c r="AD4254" s="4">
        <f t="shared" si="1337"/>
        <v>4230</v>
      </c>
      <c r="AE4254" s="3" t="s">
        <v>2305</v>
      </c>
      <c r="AF4254" s="3">
        <v>4230</v>
      </c>
      <c r="AG4254" s="4">
        <f>AI4254</f>
        <v>4230</v>
      </c>
      <c r="AH4254" s="4">
        <v>10654</v>
      </c>
      <c r="AI4254">
        <f t="shared" si="1333"/>
        <v>4230</v>
      </c>
      <c r="AJ4254" t="s">
        <v>2305</v>
      </c>
      <c r="AK4254" s="2">
        <v>8771.34</v>
      </c>
      <c r="AL4254" s="2">
        <f>AN4254</f>
        <v>8771.34</v>
      </c>
      <c r="AM4254" s="4">
        <v>10654</v>
      </c>
      <c r="AN4254">
        <f>INDEX($AJ$2:$AJ$6811,MATCH(AM4254,$A$2:$A$6811,0))</f>
        <v>8771.34</v>
      </c>
      <c r="AP4254">
        <v>251.64</v>
      </c>
      <c r="AQ4254">
        <v>251.64</v>
      </c>
      <c r="AR4254" s="4">
        <v>8</v>
      </c>
      <c r="AS4254" s="4">
        <v>4</v>
      </c>
      <c r="AT4254" s="4">
        <v>2008</v>
      </c>
      <c r="AU4254" s="4">
        <v>5</v>
      </c>
      <c r="AV4254" s="4">
        <v>4</v>
      </c>
      <c r="AW4254" s="4">
        <v>2008</v>
      </c>
      <c r="AX4254" t="str">
        <f t="shared" si="1334"/>
        <v>No Delay</v>
      </c>
      <c r="AY4254">
        <f t="shared" si="1335"/>
        <v>0</v>
      </c>
    </row>
    <row r="4255" spans="1:51" x14ac:dyDescent="0.2">
      <c r="A4255" s="3">
        <v>10654</v>
      </c>
      <c r="B4255" s="1" t="s">
        <v>133</v>
      </c>
      <c r="C4255" s="1" t="s">
        <v>51</v>
      </c>
      <c r="D4255" s="1" t="s">
        <v>130</v>
      </c>
      <c r="E4255" s="1" t="s">
        <v>53</v>
      </c>
      <c r="F4255" s="1" t="s">
        <v>53</v>
      </c>
      <c r="G4255" s="13" t="s">
        <v>90</v>
      </c>
      <c r="H4255" s="12">
        <v>39546</v>
      </c>
      <c r="I4255" s="12" t="s">
        <v>2304</v>
      </c>
      <c r="J4255" s="12">
        <v>39543</v>
      </c>
      <c r="K4255" s="4">
        <v>737</v>
      </c>
      <c r="L4255" s="1" t="s">
        <v>146</v>
      </c>
      <c r="M4255" s="1" t="s">
        <v>132</v>
      </c>
      <c r="N4255" s="1" t="s">
        <v>612</v>
      </c>
      <c r="O4255" s="1" t="s">
        <v>93</v>
      </c>
      <c r="P4255">
        <v>30</v>
      </c>
      <c r="Q4255">
        <v>52240</v>
      </c>
      <c r="R4255">
        <v>104480</v>
      </c>
      <c r="S4255">
        <v>2</v>
      </c>
      <c r="T4255">
        <v>7.0000000000000007E-2</v>
      </c>
      <c r="U4255">
        <f t="shared" si="1331"/>
        <v>104480</v>
      </c>
      <c r="V4255">
        <f t="shared" si="1332"/>
        <v>1567200</v>
      </c>
      <c r="W4255" s="1" t="s">
        <v>204</v>
      </c>
      <c r="X4255" s="1" t="s">
        <v>1236</v>
      </c>
      <c r="Y4255" s="1" t="s">
        <v>205</v>
      </c>
      <c r="Z4255" s="3">
        <v>5782</v>
      </c>
      <c r="AA4255" s="4">
        <f t="shared" si="1336"/>
        <v>4230</v>
      </c>
      <c r="AB4255" s="4">
        <f t="shared" si="1340"/>
        <v>7977.9652779999997</v>
      </c>
      <c r="AC4255" s="4">
        <f t="shared" si="1341"/>
        <v>4230</v>
      </c>
      <c r="AD4255" s="4">
        <f t="shared" si="1337"/>
        <v>4230</v>
      </c>
      <c r="AE4255" s="4">
        <v>4230</v>
      </c>
      <c r="AF4255" s="4">
        <v>4230</v>
      </c>
      <c r="AG4255" s="4">
        <f>AE4255</f>
        <v>4230</v>
      </c>
      <c r="AH4255" s="4">
        <v>82694</v>
      </c>
      <c r="AI4255">
        <f t="shared" si="1333"/>
        <v>51698</v>
      </c>
      <c r="AJ4255">
        <v>8771.34</v>
      </c>
      <c r="AK4255" s="2">
        <v>8771.34</v>
      </c>
      <c r="AL4255" s="2">
        <f>AJ4255</f>
        <v>8771.34</v>
      </c>
      <c r="AM4255" s="4"/>
      <c r="AN4255" t="e">
        <f>VLOOKUP([1]!Tabelle13[[#This Row],[Vlookup this ID for freight costs]],$AL$2:$AL$6811,2,FALSE)</f>
        <v>#REF!</v>
      </c>
      <c r="AP4255">
        <v>167.17</v>
      </c>
      <c r="AQ4255">
        <v>167.17</v>
      </c>
      <c r="AR4255" s="4">
        <v>8</v>
      </c>
      <c r="AS4255" s="4">
        <v>4</v>
      </c>
      <c r="AT4255" s="4">
        <v>2008</v>
      </c>
      <c r="AU4255" s="4">
        <v>5</v>
      </c>
      <c r="AV4255" s="4">
        <v>4</v>
      </c>
      <c r="AW4255" s="4">
        <v>2008</v>
      </c>
      <c r="AX4255" t="str">
        <f t="shared" si="1334"/>
        <v>No Delay</v>
      </c>
      <c r="AY4255">
        <f t="shared" si="1335"/>
        <v>0</v>
      </c>
    </row>
    <row r="4256" spans="1:51" x14ac:dyDescent="0.2">
      <c r="A4256" s="3">
        <v>10741</v>
      </c>
      <c r="B4256" s="1" t="s">
        <v>98</v>
      </c>
      <c r="C4256" s="1" t="s">
        <v>99</v>
      </c>
      <c r="D4256" s="1" t="s">
        <v>130</v>
      </c>
      <c r="E4256" s="1" t="s">
        <v>101</v>
      </c>
      <c r="F4256" s="1" t="s">
        <v>101</v>
      </c>
      <c r="G4256" s="13" t="s">
        <v>1809</v>
      </c>
      <c r="H4256" s="12">
        <v>39682</v>
      </c>
      <c r="I4256" s="12" t="s">
        <v>1809</v>
      </c>
      <c r="J4256" s="12">
        <v>39682</v>
      </c>
      <c r="K4256" s="4">
        <v>1029</v>
      </c>
      <c r="L4256" s="1" t="s">
        <v>146</v>
      </c>
      <c r="M4256" s="1" t="s">
        <v>132</v>
      </c>
      <c r="N4256" s="1" t="s">
        <v>275</v>
      </c>
      <c r="O4256" s="1" t="s">
        <v>93</v>
      </c>
      <c r="P4256">
        <v>60</v>
      </c>
      <c r="Q4256">
        <v>46163</v>
      </c>
      <c r="R4256">
        <v>436240.35</v>
      </c>
      <c r="S4256">
        <v>9.4499999999999993</v>
      </c>
      <c r="T4256">
        <v>0.16</v>
      </c>
      <c r="U4256">
        <f t="shared" si="1331"/>
        <v>436240.35</v>
      </c>
      <c r="V4256">
        <f t="shared" si="1332"/>
        <v>2769780</v>
      </c>
      <c r="W4256" s="1" t="s">
        <v>155</v>
      </c>
      <c r="X4256" s="1" t="s">
        <v>1236</v>
      </c>
      <c r="Y4256" s="1" t="s">
        <v>156</v>
      </c>
      <c r="Z4256" s="3">
        <v>12500</v>
      </c>
      <c r="AA4256" s="4">
        <f t="shared" si="1336"/>
        <v>4237</v>
      </c>
      <c r="AB4256" s="4">
        <f t="shared" si="1340"/>
        <v>7311.0278973999993</v>
      </c>
      <c r="AC4256" s="4">
        <f t="shared" si="1341"/>
        <v>4237</v>
      </c>
      <c r="AD4256" s="4">
        <f t="shared" si="1337"/>
        <v>4237</v>
      </c>
      <c r="AE4256" s="4">
        <v>4237</v>
      </c>
      <c r="AF4256" s="4">
        <v>4237</v>
      </c>
      <c r="AG4256" s="4">
        <f>AE4256</f>
        <v>4237</v>
      </c>
      <c r="AH4256" s="4">
        <v>82448</v>
      </c>
      <c r="AI4256">
        <f t="shared" si="1333"/>
        <v>13472</v>
      </c>
      <c r="AJ4256">
        <v>3482.59</v>
      </c>
      <c r="AK4256" s="2">
        <v>3482.59</v>
      </c>
      <c r="AL4256" s="2">
        <f>AJ4256</f>
        <v>3482.59</v>
      </c>
      <c r="AM4256" s="4"/>
      <c r="AN4256" t="e">
        <f>VLOOKUP([1]!Tabelle13[[#This Row],[Vlookup this ID for freight costs]],$AL$2:$AL$6811,2,FALSE)</f>
        <v>#REF!</v>
      </c>
      <c r="AP4256">
        <v>697.98</v>
      </c>
      <c r="AQ4256">
        <v>697.98</v>
      </c>
      <c r="AR4256" s="4">
        <v>22</v>
      </c>
      <c r="AS4256" s="4">
        <v>8</v>
      </c>
      <c r="AT4256" s="4">
        <v>2008</v>
      </c>
      <c r="AU4256" s="4">
        <v>22</v>
      </c>
      <c r="AV4256" s="4">
        <v>8</v>
      </c>
      <c r="AW4256" s="4">
        <v>2008</v>
      </c>
      <c r="AX4256" t="str">
        <f t="shared" si="1334"/>
        <v>No Delay</v>
      </c>
      <c r="AY4256">
        <f t="shared" si="1335"/>
        <v>0</v>
      </c>
    </row>
    <row r="4257" spans="1:51" x14ac:dyDescent="0.2">
      <c r="A4257" s="3">
        <v>11173</v>
      </c>
      <c r="B4257" s="1" t="s">
        <v>133</v>
      </c>
      <c r="C4257" s="1" t="s">
        <v>51</v>
      </c>
      <c r="D4257" s="1" t="s">
        <v>130</v>
      </c>
      <c r="E4257" s="1" t="s">
        <v>53</v>
      </c>
      <c r="F4257" s="1" t="s">
        <v>53</v>
      </c>
      <c r="G4257" s="13" t="s">
        <v>2306</v>
      </c>
      <c r="H4257" s="12">
        <v>39360</v>
      </c>
      <c r="I4257" s="12" t="s">
        <v>2306</v>
      </c>
      <c r="J4257" s="12">
        <v>39360</v>
      </c>
      <c r="K4257" s="4">
        <v>419</v>
      </c>
      <c r="L4257" s="1" t="s">
        <v>146</v>
      </c>
      <c r="M4257" s="1" t="s">
        <v>132</v>
      </c>
      <c r="N4257" s="1" t="s">
        <v>171</v>
      </c>
      <c r="O4257" s="1" t="s">
        <v>93</v>
      </c>
      <c r="P4257">
        <v>60</v>
      </c>
      <c r="Q4257">
        <v>200</v>
      </c>
      <c r="R4257">
        <v>608</v>
      </c>
      <c r="S4257">
        <v>3.04</v>
      </c>
      <c r="T4257">
        <v>0.05</v>
      </c>
      <c r="U4257">
        <f t="shared" si="1331"/>
        <v>608</v>
      </c>
      <c r="V4257">
        <f t="shared" si="1332"/>
        <v>12000</v>
      </c>
      <c r="W4257" s="1" t="s">
        <v>155</v>
      </c>
      <c r="X4257" s="1" t="s">
        <v>1236</v>
      </c>
      <c r="Y4257" s="1" t="s">
        <v>156</v>
      </c>
      <c r="Z4257" s="3">
        <v>6318</v>
      </c>
      <c r="AA4257" s="4">
        <f t="shared" si="1336"/>
        <v>4241</v>
      </c>
      <c r="AB4257" s="4">
        <f t="shared" si="1340"/>
        <v>2266.689766</v>
      </c>
      <c r="AC4257" s="4">
        <f t="shared" si="1341"/>
        <v>4241</v>
      </c>
      <c r="AD4257" s="4">
        <f t="shared" si="1337"/>
        <v>4351.5399643846158</v>
      </c>
      <c r="AE4257" s="4">
        <v>4241</v>
      </c>
      <c r="AF4257" s="4">
        <v>4241</v>
      </c>
      <c r="AG4257" s="4">
        <f>AE4257</f>
        <v>4241</v>
      </c>
      <c r="AH4257" s="4">
        <v>84040</v>
      </c>
      <c r="AI4257">
        <f t="shared" si="1333"/>
        <v>18041</v>
      </c>
      <c r="AJ4257">
        <v>25442</v>
      </c>
      <c r="AK4257" s="2">
        <v>25442</v>
      </c>
      <c r="AL4257" s="2">
        <f>AJ4257</f>
        <v>25442</v>
      </c>
      <c r="AM4257" s="4"/>
      <c r="AN4257" t="e">
        <f>VLOOKUP([1]!Tabelle13[[#This Row],[Vlookup this ID for freight costs]],$AL$2:$AL$6811,2,FALSE)</f>
        <v>#REF!</v>
      </c>
      <c r="AP4257">
        <v>0.97</v>
      </c>
      <c r="AQ4257">
        <v>0.97</v>
      </c>
      <c r="AR4257" s="4">
        <v>5</v>
      </c>
      <c r="AS4257" s="4">
        <v>10</v>
      </c>
      <c r="AT4257" s="4">
        <v>2007</v>
      </c>
      <c r="AU4257" s="4">
        <v>5</v>
      </c>
      <c r="AV4257" s="4">
        <v>10</v>
      </c>
      <c r="AW4257" s="4">
        <v>2007</v>
      </c>
      <c r="AX4257" t="str">
        <f t="shared" si="1334"/>
        <v>No Delay</v>
      </c>
      <c r="AY4257">
        <f t="shared" si="1335"/>
        <v>0</v>
      </c>
    </row>
    <row r="4258" spans="1:51" x14ac:dyDescent="0.2">
      <c r="A4258" s="3">
        <v>11452</v>
      </c>
      <c r="B4258" s="1" t="s">
        <v>133</v>
      </c>
      <c r="C4258" s="1" t="s">
        <v>51</v>
      </c>
      <c r="D4258" s="1" t="s">
        <v>130</v>
      </c>
      <c r="E4258" s="1" t="s">
        <v>53</v>
      </c>
      <c r="F4258" s="1" t="s">
        <v>53</v>
      </c>
      <c r="G4258" s="13" t="s">
        <v>2306</v>
      </c>
      <c r="H4258" s="12">
        <v>39360</v>
      </c>
      <c r="I4258" s="12" t="s">
        <v>2306</v>
      </c>
      <c r="J4258" s="12">
        <v>39360</v>
      </c>
      <c r="K4258" s="4">
        <v>420</v>
      </c>
      <c r="L4258" s="1" t="s">
        <v>146</v>
      </c>
      <c r="M4258" s="1" t="s">
        <v>132</v>
      </c>
      <c r="N4258" s="1" t="s">
        <v>612</v>
      </c>
      <c r="O4258" s="1" t="s">
        <v>93</v>
      </c>
      <c r="P4258">
        <v>30</v>
      </c>
      <c r="Q4258">
        <v>70000</v>
      </c>
      <c r="R4258">
        <v>140000</v>
      </c>
      <c r="S4258">
        <v>2</v>
      </c>
      <c r="T4258">
        <v>7.0000000000000007E-2</v>
      </c>
      <c r="U4258">
        <f t="shared" si="1331"/>
        <v>140000</v>
      </c>
      <c r="V4258">
        <f t="shared" si="1332"/>
        <v>2100000</v>
      </c>
      <c r="W4258" s="1" t="s">
        <v>204</v>
      </c>
      <c r="X4258" s="1" t="s">
        <v>1236</v>
      </c>
      <c r="Y4258" s="1" t="s">
        <v>205</v>
      </c>
      <c r="Z4258" s="3">
        <v>5782</v>
      </c>
      <c r="AA4258" s="4">
        <f t="shared" si="1336"/>
        <v>4241</v>
      </c>
      <c r="AB4258" s="4">
        <f t="shared" si="1340"/>
        <v>9927.0862059999999</v>
      </c>
      <c r="AC4258" s="4">
        <f t="shared" si="1341"/>
        <v>4241</v>
      </c>
      <c r="AD4258" s="4">
        <f t="shared" si="1337"/>
        <v>6977</v>
      </c>
      <c r="AE4258" s="3" t="s">
        <v>2307</v>
      </c>
      <c r="AF4258" s="3">
        <v>4241</v>
      </c>
      <c r="AG4258" s="4">
        <f>AI4258</f>
        <v>4241</v>
      </c>
      <c r="AH4258" s="4">
        <v>11173</v>
      </c>
      <c r="AI4258">
        <f t="shared" si="1333"/>
        <v>4241</v>
      </c>
      <c r="AJ4258" t="s">
        <v>2307</v>
      </c>
      <c r="AK4258" s="2">
        <v>25442</v>
      </c>
      <c r="AL4258" s="2">
        <f>AN4258</f>
        <v>25442</v>
      </c>
      <c r="AM4258" s="4">
        <v>11173</v>
      </c>
      <c r="AN4258">
        <f>INDEX($AJ$2:$AJ$6811,MATCH(AM4258,$A$2:$A$6811,0))</f>
        <v>25442</v>
      </c>
      <c r="AP4258">
        <v>224</v>
      </c>
      <c r="AQ4258">
        <v>224</v>
      </c>
      <c r="AR4258" s="4">
        <v>5</v>
      </c>
      <c r="AS4258" s="4">
        <v>10</v>
      </c>
      <c r="AT4258" s="4">
        <v>2007</v>
      </c>
      <c r="AU4258" s="4">
        <v>5</v>
      </c>
      <c r="AV4258" s="4">
        <v>10</v>
      </c>
      <c r="AW4258" s="4">
        <v>2007</v>
      </c>
      <c r="AX4258" t="str">
        <f t="shared" si="1334"/>
        <v>No Delay</v>
      </c>
      <c r="AY4258">
        <f t="shared" si="1335"/>
        <v>0</v>
      </c>
    </row>
    <row r="4259" spans="1:51" x14ac:dyDescent="0.2">
      <c r="A4259" s="3">
        <v>11013</v>
      </c>
      <c r="B4259" s="1" t="s">
        <v>119</v>
      </c>
      <c r="C4259" s="1" t="s">
        <v>114</v>
      </c>
      <c r="D4259" s="1" t="s">
        <v>130</v>
      </c>
      <c r="E4259" s="1" t="s">
        <v>101</v>
      </c>
      <c r="F4259" s="1" t="s">
        <v>101</v>
      </c>
      <c r="G4259" s="13" t="s">
        <v>1519</v>
      </c>
      <c r="H4259" s="12">
        <v>39680</v>
      </c>
      <c r="I4259" s="12" t="s">
        <v>1519</v>
      </c>
      <c r="J4259" s="12">
        <v>39680</v>
      </c>
      <c r="K4259" s="4">
        <v>1019</v>
      </c>
      <c r="L4259" s="1" t="s">
        <v>146</v>
      </c>
      <c r="M4259" s="1" t="s">
        <v>132</v>
      </c>
      <c r="N4259" s="1" t="s">
        <v>167</v>
      </c>
      <c r="O4259" s="1" t="s">
        <v>93</v>
      </c>
      <c r="P4259">
        <v>30</v>
      </c>
      <c r="Q4259">
        <v>5000</v>
      </c>
      <c r="R4259">
        <v>60050</v>
      </c>
      <c r="S4259">
        <v>12.01</v>
      </c>
      <c r="T4259">
        <v>0.4</v>
      </c>
      <c r="U4259">
        <f t="shared" si="1331"/>
        <v>60050</v>
      </c>
      <c r="V4259">
        <f t="shared" si="1332"/>
        <v>150000</v>
      </c>
      <c r="W4259" s="1" t="s">
        <v>160</v>
      </c>
      <c r="X4259" s="1" t="s">
        <v>1236</v>
      </c>
      <c r="Y4259" s="1" t="s">
        <v>161</v>
      </c>
      <c r="Z4259" s="3">
        <v>13722</v>
      </c>
      <c r="AA4259" s="4">
        <f t="shared" si="1336"/>
        <v>4247</v>
      </c>
      <c r="AB4259" s="4">
        <f t="shared" si="1340"/>
        <v>2793.479206</v>
      </c>
      <c r="AC4259" s="4">
        <f t="shared" si="1341"/>
        <v>4247</v>
      </c>
      <c r="AD4259" s="4">
        <f t="shared" si="1337"/>
        <v>1384.9052944347827</v>
      </c>
      <c r="AE4259" s="4">
        <v>4247</v>
      </c>
      <c r="AF4259" s="4">
        <v>4247</v>
      </c>
      <c r="AG4259" s="4">
        <f>AE4259</f>
        <v>4247</v>
      </c>
      <c r="AH4259" s="4">
        <v>82570</v>
      </c>
      <c r="AI4259">
        <f t="shared" si="1333"/>
        <v>11337</v>
      </c>
      <c r="AJ4259">
        <v>8231.9500000000007</v>
      </c>
      <c r="AK4259" s="2">
        <v>8231.9500000000007</v>
      </c>
      <c r="AL4259" s="2">
        <f>AJ4259</f>
        <v>8231.9500000000007</v>
      </c>
      <c r="AM4259" s="4"/>
      <c r="AN4259" t="e">
        <f>VLOOKUP([1]!Tabelle13[[#This Row],[Vlookup this ID for freight costs]],$AL$2:$AL$6811,2,FALSE)</f>
        <v>#REF!</v>
      </c>
      <c r="AP4259">
        <v>96.08</v>
      </c>
      <c r="AQ4259">
        <v>96.08</v>
      </c>
      <c r="AR4259" s="4">
        <v>20</v>
      </c>
      <c r="AS4259" s="4">
        <v>8</v>
      </c>
      <c r="AT4259" s="4">
        <v>2008</v>
      </c>
      <c r="AU4259" s="4">
        <v>20</v>
      </c>
      <c r="AV4259" s="4">
        <v>8</v>
      </c>
      <c r="AW4259" s="4">
        <v>2008</v>
      </c>
      <c r="AX4259" t="str">
        <f t="shared" si="1334"/>
        <v>No Delay</v>
      </c>
      <c r="AY4259">
        <f t="shared" si="1335"/>
        <v>0</v>
      </c>
    </row>
    <row r="4260" spans="1:51" x14ac:dyDescent="0.2">
      <c r="A4260" s="3">
        <v>12854</v>
      </c>
      <c r="B4260" s="1" t="s">
        <v>119</v>
      </c>
      <c r="C4260" s="1" t="s">
        <v>114</v>
      </c>
      <c r="D4260" s="1" t="s">
        <v>130</v>
      </c>
      <c r="E4260" s="1" t="s">
        <v>101</v>
      </c>
      <c r="F4260" s="1" t="s">
        <v>101</v>
      </c>
      <c r="G4260" s="13" t="s">
        <v>1519</v>
      </c>
      <c r="H4260" s="12">
        <v>39680</v>
      </c>
      <c r="I4260" s="12" t="s">
        <v>1519</v>
      </c>
      <c r="J4260" s="12">
        <v>39680</v>
      </c>
      <c r="K4260" s="4">
        <v>1023</v>
      </c>
      <c r="L4260" s="1" t="s">
        <v>146</v>
      </c>
      <c r="M4260" s="1" t="s">
        <v>132</v>
      </c>
      <c r="N4260" s="1" t="s">
        <v>167</v>
      </c>
      <c r="O4260" s="1" t="s">
        <v>93</v>
      </c>
      <c r="P4260">
        <v>30</v>
      </c>
      <c r="Q4260">
        <v>50000</v>
      </c>
      <c r="R4260">
        <v>600500</v>
      </c>
      <c r="S4260">
        <v>12.01</v>
      </c>
      <c r="T4260">
        <v>0.4</v>
      </c>
      <c r="U4260">
        <f t="shared" si="1331"/>
        <v>600500</v>
      </c>
      <c r="V4260">
        <f t="shared" si="1332"/>
        <v>1500000</v>
      </c>
      <c r="W4260" s="1" t="s">
        <v>160</v>
      </c>
      <c r="X4260" s="1" t="s">
        <v>1236</v>
      </c>
      <c r="Y4260" s="1" t="s">
        <v>161</v>
      </c>
      <c r="Z4260" s="3">
        <v>13722</v>
      </c>
      <c r="AA4260" s="4">
        <f t="shared" si="1336"/>
        <v>4247</v>
      </c>
      <c r="AB4260" s="4">
        <f t="shared" si="1340"/>
        <v>7732.1302059999998</v>
      </c>
      <c r="AC4260" s="4">
        <f t="shared" si="1341"/>
        <v>4247</v>
      </c>
      <c r="AD4260" s="4">
        <f t="shared" si="1337"/>
        <v>4849.6774836969707</v>
      </c>
      <c r="AE4260" s="3" t="s">
        <v>2308</v>
      </c>
      <c r="AF4260" s="3">
        <v>4247</v>
      </c>
      <c r="AG4260" s="4">
        <f>AI4260</f>
        <v>4247</v>
      </c>
      <c r="AH4260" s="4">
        <v>11013</v>
      </c>
      <c r="AI4260">
        <f t="shared" si="1333"/>
        <v>4247</v>
      </c>
      <c r="AJ4260" t="s">
        <v>2308</v>
      </c>
      <c r="AK4260" s="2">
        <v>8231.9500000000007</v>
      </c>
      <c r="AL4260" s="2">
        <f>AN4260</f>
        <v>8231.9500000000007</v>
      </c>
      <c r="AM4260" s="4">
        <v>11013</v>
      </c>
      <c r="AN4260">
        <f>INDEX($AJ$2:$AJ$6811,MATCH(AM4260,$A$2:$A$6811,0))</f>
        <v>8231.9500000000007</v>
      </c>
      <c r="AP4260">
        <v>960.8</v>
      </c>
      <c r="AQ4260">
        <v>960.8</v>
      </c>
      <c r="AR4260" s="4">
        <v>20</v>
      </c>
      <c r="AS4260" s="4">
        <v>8</v>
      </c>
      <c r="AT4260" s="4">
        <v>2008</v>
      </c>
      <c r="AU4260" s="4">
        <v>20</v>
      </c>
      <c r="AV4260" s="4">
        <v>8</v>
      </c>
      <c r="AW4260" s="4">
        <v>2008</v>
      </c>
      <c r="AX4260" t="str">
        <f t="shared" si="1334"/>
        <v>No Delay</v>
      </c>
      <c r="AY4260">
        <f t="shared" si="1335"/>
        <v>0</v>
      </c>
    </row>
    <row r="4261" spans="1:51" x14ac:dyDescent="0.2">
      <c r="A4261" s="3">
        <v>10697</v>
      </c>
      <c r="B4261" s="1" t="s">
        <v>610</v>
      </c>
      <c r="C4261" s="1" t="s">
        <v>73</v>
      </c>
      <c r="D4261" s="1" t="s">
        <v>130</v>
      </c>
      <c r="E4261" s="1" t="s">
        <v>53</v>
      </c>
      <c r="F4261" s="1" t="s">
        <v>53</v>
      </c>
      <c r="G4261" s="13" t="s">
        <v>2309</v>
      </c>
      <c r="H4261" s="12">
        <v>39537</v>
      </c>
      <c r="I4261" s="12" t="s">
        <v>2309</v>
      </c>
      <c r="J4261" s="12">
        <v>39537</v>
      </c>
      <c r="K4261" s="4">
        <v>726</v>
      </c>
      <c r="L4261" s="1" t="s">
        <v>146</v>
      </c>
      <c r="M4261" s="1" t="s">
        <v>132</v>
      </c>
      <c r="N4261" s="1" t="s">
        <v>612</v>
      </c>
      <c r="O4261" s="1" t="s">
        <v>93</v>
      </c>
      <c r="P4261">
        <v>30</v>
      </c>
      <c r="Q4261">
        <v>1600</v>
      </c>
      <c r="R4261">
        <v>3200</v>
      </c>
      <c r="S4261">
        <v>2</v>
      </c>
      <c r="T4261">
        <v>7.0000000000000007E-2</v>
      </c>
      <c r="U4261">
        <f t="shared" si="1331"/>
        <v>3200</v>
      </c>
      <c r="V4261">
        <f t="shared" si="1332"/>
        <v>48000</v>
      </c>
      <c r="W4261" s="1" t="s">
        <v>204</v>
      </c>
      <c r="X4261" s="1" t="s">
        <v>1236</v>
      </c>
      <c r="Y4261" s="1" t="s">
        <v>205</v>
      </c>
      <c r="Z4261" s="3">
        <v>6283</v>
      </c>
      <c r="AA4261" s="4">
        <f t="shared" si="1336"/>
        <v>4252</v>
      </c>
      <c r="AB4261" s="4">
        <f t="shared" si="1340"/>
        <v>2420.3366860000001</v>
      </c>
      <c r="AC4261" s="4">
        <f t="shared" si="1341"/>
        <v>4252</v>
      </c>
      <c r="AD4261" s="4">
        <f t="shared" si="1337"/>
        <v>2319.2075764347824</v>
      </c>
      <c r="AE4261" s="4">
        <v>4252</v>
      </c>
      <c r="AF4261" s="4">
        <v>4252</v>
      </c>
      <c r="AG4261" s="4">
        <f>AE4261</f>
        <v>4252</v>
      </c>
      <c r="AH4261" s="4">
        <v>82293</v>
      </c>
      <c r="AI4261">
        <f t="shared" si="1333"/>
        <v>19451</v>
      </c>
      <c r="AJ4261">
        <v>15696.7</v>
      </c>
      <c r="AK4261" s="2">
        <v>15696.7</v>
      </c>
      <c r="AL4261" s="2">
        <f>AJ4261</f>
        <v>15696.7</v>
      </c>
      <c r="AM4261" s="4"/>
      <c r="AN4261" t="e">
        <f>VLOOKUP([1]!Tabelle13[[#This Row],[Vlookup this ID for freight costs]],$AL$2:$AL$6811,2,FALSE)</f>
        <v>#REF!</v>
      </c>
      <c r="AP4261">
        <v>5.12</v>
      </c>
      <c r="AQ4261">
        <v>5.12</v>
      </c>
      <c r="AR4261" s="4">
        <v>30</v>
      </c>
      <c r="AS4261" s="4">
        <v>4</v>
      </c>
      <c r="AT4261" s="4">
        <v>2008</v>
      </c>
      <c r="AU4261" s="4">
        <v>30</v>
      </c>
      <c r="AV4261" s="4">
        <v>4</v>
      </c>
      <c r="AW4261" s="4">
        <v>2008</v>
      </c>
      <c r="AX4261" t="str">
        <f t="shared" si="1334"/>
        <v>No Delay</v>
      </c>
      <c r="AY4261">
        <f t="shared" si="1335"/>
        <v>0</v>
      </c>
    </row>
    <row r="4262" spans="1:51" x14ac:dyDescent="0.2">
      <c r="A4262" s="3">
        <v>11259</v>
      </c>
      <c r="B4262" s="1" t="s">
        <v>610</v>
      </c>
      <c r="C4262" s="1" t="s">
        <v>73</v>
      </c>
      <c r="D4262" s="1" t="s">
        <v>130</v>
      </c>
      <c r="E4262" s="1" t="s">
        <v>53</v>
      </c>
      <c r="F4262" s="1" t="s">
        <v>53</v>
      </c>
      <c r="G4262" s="13" t="s">
        <v>2309</v>
      </c>
      <c r="H4262" s="12">
        <v>39537</v>
      </c>
      <c r="I4262" s="12" t="s">
        <v>2309</v>
      </c>
      <c r="J4262" s="12">
        <v>39537</v>
      </c>
      <c r="K4262" s="4">
        <v>728</v>
      </c>
      <c r="L4262" s="1" t="s">
        <v>146</v>
      </c>
      <c r="M4262" s="1" t="s">
        <v>132</v>
      </c>
      <c r="N4262" s="1" t="s">
        <v>167</v>
      </c>
      <c r="O4262" s="1" t="s">
        <v>93</v>
      </c>
      <c r="P4262">
        <v>30</v>
      </c>
      <c r="Q4262">
        <v>1233</v>
      </c>
      <c r="R4262">
        <v>15313.86</v>
      </c>
      <c r="S4262">
        <v>12.42</v>
      </c>
      <c r="T4262">
        <v>0.41</v>
      </c>
      <c r="U4262">
        <f t="shared" si="1331"/>
        <v>15313.86</v>
      </c>
      <c r="V4262">
        <f t="shared" si="1332"/>
        <v>36990</v>
      </c>
      <c r="W4262" s="1" t="s">
        <v>160</v>
      </c>
      <c r="X4262" s="1" t="s">
        <v>1236</v>
      </c>
      <c r="Y4262" s="1" t="s">
        <v>161</v>
      </c>
      <c r="Z4262" s="3">
        <v>6617</v>
      </c>
      <c r="AA4262" s="4">
        <f t="shared" si="1336"/>
        <v>4252</v>
      </c>
      <c r="AB4262" s="4">
        <f t="shared" si="1340"/>
        <v>2380.0592434</v>
      </c>
      <c r="AC4262" s="4">
        <f t="shared" si="1341"/>
        <v>4252</v>
      </c>
      <c r="AD4262" s="4">
        <f t="shared" si="1337"/>
        <v>1662.6666666666667</v>
      </c>
      <c r="AE4262" s="3" t="s">
        <v>2310</v>
      </c>
      <c r="AF4262" s="3">
        <v>4252</v>
      </c>
      <c r="AG4262" s="4">
        <f>AI4262</f>
        <v>4252</v>
      </c>
      <c r="AH4262" s="4">
        <v>10697</v>
      </c>
      <c r="AI4262">
        <f t="shared" si="1333"/>
        <v>4252</v>
      </c>
      <c r="AJ4262" t="s">
        <v>2310</v>
      </c>
      <c r="AK4262" s="2">
        <v>15696.7</v>
      </c>
      <c r="AL4262" s="2">
        <f>AN4262</f>
        <v>15696.7</v>
      </c>
      <c r="AM4262" s="4">
        <v>10697</v>
      </c>
      <c r="AN4262">
        <f>INDEX($AJ$2:$AJ$6811,MATCH(AM4262,$A$2:$A$6811,0))</f>
        <v>15696.7</v>
      </c>
      <c r="AP4262">
        <v>24.5</v>
      </c>
      <c r="AQ4262">
        <v>24.5</v>
      </c>
      <c r="AR4262" s="4">
        <v>30</v>
      </c>
      <c r="AS4262" s="4">
        <v>4</v>
      </c>
      <c r="AT4262" s="4">
        <v>2008</v>
      </c>
      <c r="AU4262" s="4">
        <v>30</v>
      </c>
      <c r="AV4262" s="4">
        <v>4</v>
      </c>
      <c r="AW4262" s="4">
        <v>2008</v>
      </c>
      <c r="AX4262" t="str">
        <f t="shared" si="1334"/>
        <v>No Delay</v>
      </c>
      <c r="AY4262">
        <f t="shared" si="1335"/>
        <v>0</v>
      </c>
    </row>
    <row r="4263" spans="1:51" x14ac:dyDescent="0.2">
      <c r="A4263" s="3">
        <v>10973</v>
      </c>
      <c r="B4263" s="1" t="s">
        <v>610</v>
      </c>
      <c r="C4263" s="1" t="s">
        <v>73</v>
      </c>
      <c r="D4263" s="1" t="s">
        <v>130</v>
      </c>
      <c r="E4263" s="1" t="s">
        <v>53</v>
      </c>
      <c r="F4263" s="1" t="s">
        <v>53</v>
      </c>
      <c r="G4263" s="13" t="s">
        <v>2309</v>
      </c>
      <c r="H4263" s="12">
        <v>39537</v>
      </c>
      <c r="I4263" s="12" t="s">
        <v>2309</v>
      </c>
      <c r="J4263" s="12">
        <v>39537</v>
      </c>
      <c r="K4263" s="4">
        <v>727</v>
      </c>
      <c r="L4263" s="1" t="s">
        <v>146</v>
      </c>
      <c r="M4263" s="1" t="s">
        <v>132</v>
      </c>
      <c r="N4263" s="1" t="s">
        <v>196</v>
      </c>
      <c r="O4263" s="1" t="s">
        <v>93</v>
      </c>
      <c r="P4263">
        <v>60</v>
      </c>
      <c r="Q4263">
        <v>37240</v>
      </c>
      <c r="R4263">
        <v>275576</v>
      </c>
      <c r="S4263">
        <v>7.4</v>
      </c>
      <c r="T4263">
        <v>0.12</v>
      </c>
      <c r="U4263">
        <f t="shared" si="1331"/>
        <v>275576</v>
      </c>
      <c r="V4263">
        <f t="shared" si="1332"/>
        <v>2234400</v>
      </c>
      <c r="W4263" s="1" t="s">
        <v>204</v>
      </c>
      <c r="X4263" s="1" t="s">
        <v>1236</v>
      </c>
      <c r="Y4263" s="1" t="s">
        <v>205</v>
      </c>
      <c r="Z4263" s="3">
        <v>6283</v>
      </c>
      <c r="AA4263" s="4">
        <f t="shared" si="1336"/>
        <v>4252</v>
      </c>
      <c r="AB4263" s="4">
        <f t="shared" si="1340"/>
        <v>6331.748278</v>
      </c>
      <c r="AC4263" s="4">
        <f t="shared" si="1341"/>
        <v>4252</v>
      </c>
      <c r="AD4263" s="4">
        <f t="shared" si="1337"/>
        <v>4642.75</v>
      </c>
      <c r="AE4263" s="3" t="s">
        <v>2310</v>
      </c>
      <c r="AF4263" s="3">
        <v>4252</v>
      </c>
      <c r="AG4263" s="4">
        <f>AI4263</f>
        <v>4252</v>
      </c>
      <c r="AH4263" s="4">
        <v>10697</v>
      </c>
      <c r="AI4263">
        <f t="shared" si="1333"/>
        <v>4252</v>
      </c>
      <c r="AJ4263" t="s">
        <v>2310</v>
      </c>
      <c r="AK4263" s="2">
        <v>15696.7</v>
      </c>
      <c r="AL4263" s="2">
        <f>AN4263</f>
        <v>15696.7</v>
      </c>
      <c r="AM4263" s="4">
        <v>10697</v>
      </c>
      <c r="AN4263">
        <f>INDEX($AJ$2:$AJ$6811,MATCH(AM4263,$A$2:$A$6811,0))</f>
        <v>15696.7</v>
      </c>
      <c r="AP4263">
        <v>440.92</v>
      </c>
      <c r="AQ4263">
        <v>440.92</v>
      </c>
      <c r="AR4263" s="4">
        <v>30</v>
      </c>
      <c r="AS4263" s="4">
        <v>4</v>
      </c>
      <c r="AT4263" s="4">
        <v>2008</v>
      </c>
      <c r="AU4263" s="4">
        <v>30</v>
      </c>
      <c r="AV4263" s="4">
        <v>4</v>
      </c>
      <c r="AW4263" s="4">
        <v>2008</v>
      </c>
      <c r="AX4263" t="str">
        <f t="shared" si="1334"/>
        <v>No Delay</v>
      </c>
      <c r="AY4263">
        <f t="shared" si="1335"/>
        <v>0</v>
      </c>
    </row>
    <row r="4264" spans="1:51" x14ac:dyDescent="0.2">
      <c r="A4264" s="3">
        <v>11474</v>
      </c>
      <c r="B4264" s="1" t="s">
        <v>610</v>
      </c>
      <c r="C4264" s="1" t="s">
        <v>73</v>
      </c>
      <c r="D4264" s="1" t="s">
        <v>130</v>
      </c>
      <c r="E4264" s="1" t="s">
        <v>53</v>
      </c>
      <c r="F4264" s="1" t="s">
        <v>53</v>
      </c>
      <c r="G4264" s="13" t="s">
        <v>2311</v>
      </c>
      <c r="H4264" s="12">
        <v>39411</v>
      </c>
      <c r="I4264" s="12" t="s">
        <v>2311</v>
      </c>
      <c r="J4264" s="12">
        <v>39411</v>
      </c>
      <c r="K4264" s="4">
        <v>500</v>
      </c>
      <c r="L4264" s="1" t="s">
        <v>146</v>
      </c>
      <c r="M4264" s="1" t="s">
        <v>132</v>
      </c>
      <c r="N4264" s="1" t="s">
        <v>167</v>
      </c>
      <c r="O4264" s="1" t="s">
        <v>93</v>
      </c>
      <c r="P4264">
        <v>30</v>
      </c>
      <c r="Q4264">
        <v>1860</v>
      </c>
      <c r="R4264">
        <v>23101.200000000001</v>
      </c>
      <c r="S4264">
        <v>12.42</v>
      </c>
      <c r="T4264">
        <v>0.41</v>
      </c>
      <c r="U4264">
        <f t="shared" si="1331"/>
        <v>23101.200000000001</v>
      </c>
      <c r="V4264">
        <f t="shared" si="1332"/>
        <v>55800</v>
      </c>
      <c r="W4264" s="1" t="s">
        <v>204</v>
      </c>
      <c r="X4264" s="1" t="s">
        <v>1236</v>
      </c>
      <c r="Y4264" s="1" t="s">
        <v>205</v>
      </c>
      <c r="Z4264" s="3">
        <v>6283</v>
      </c>
      <c r="AA4264" s="4">
        <f t="shared" si="1336"/>
        <v>4256</v>
      </c>
      <c r="AB4264" s="4">
        <f t="shared" si="1340"/>
        <v>2448.871114</v>
      </c>
      <c r="AC4264" s="4">
        <f t="shared" si="1341"/>
        <v>4256</v>
      </c>
      <c r="AD4264" s="4">
        <f t="shared" si="1337"/>
        <v>2918.6666666666665</v>
      </c>
      <c r="AE4264" s="4">
        <v>4256</v>
      </c>
      <c r="AF4264" s="4">
        <v>4256</v>
      </c>
      <c r="AG4264" s="4">
        <f>AE4264</f>
        <v>4256</v>
      </c>
      <c r="AH4264" s="4">
        <v>85733</v>
      </c>
      <c r="AI4264">
        <f t="shared" si="1333"/>
        <v>7275</v>
      </c>
      <c r="AJ4264">
        <v>5145.8599999999997</v>
      </c>
      <c r="AK4264" s="2">
        <v>5145.8599999999997</v>
      </c>
      <c r="AL4264" s="2">
        <f>AJ4264</f>
        <v>5145.8599999999997</v>
      </c>
      <c r="AM4264" s="4"/>
      <c r="AN4264" t="e">
        <f>VLOOKUP([1]!Tabelle13[[#This Row],[Vlookup this ID for freight costs]],$AL$2:$AL$6811,2,FALSE)</f>
        <v>#REF!</v>
      </c>
      <c r="AP4264">
        <v>36.96</v>
      </c>
      <c r="AQ4264">
        <v>36.96</v>
      </c>
      <c r="AR4264" s="4">
        <v>25</v>
      </c>
      <c r="AS4264" s="4">
        <v>11</v>
      </c>
      <c r="AT4264" s="4">
        <v>2007</v>
      </c>
      <c r="AU4264" s="4">
        <v>25</v>
      </c>
      <c r="AV4264" s="4">
        <v>11</v>
      </c>
      <c r="AW4264" s="4">
        <v>2007</v>
      </c>
      <c r="AX4264" t="str">
        <f t="shared" si="1334"/>
        <v>No Delay</v>
      </c>
      <c r="AY4264">
        <f t="shared" si="1335"/>
        <v>0</v>
      </c>
    </row>
    <row r="4265" spans="1:51" x14ac:dyDescent="0.2">
      <c r="A4265" s="3">
        <v>11475</v>
      </c>
      <c r="B4265" s="1" t="s">
        <v>610</v>
      </c>
      <c r="C4265" s="1" t="s">
        <v>73</v>
      </c>
      <c r="D4265" s="1" t="s">
        <v>130</v>
      </c>
      <c r="E4265" s="1" t="s">
        <v>53</v>
      </c>
      <c r="F4265" s="1" t="s">
        <v>53</v>
      </c>
      <c r="G4265" s="13" t="s">
        <v>2311</v>
      </c>
      <c r="H4265" s="12">
        <v>39411</v>
      </c>
      <c r="I4265" s="12" t="s">
        <v>2311</v>
      </c>
      <c r="J4265" s="12">
        <v>39411</v>
      </c>
      <c r="K4265" s="4">
        <v>501</v>
      </c>
      <c r="L4265" s="1" t="s">
        <v>146</v>
      </c>
      <c r="M4265" s="1" t="s">
        <v>132</v>
      </c>
      <c r="N4265" s="1" t="s">
        <v>196</v>
      </c>
      <c r="O4265" s="1" t="s">
        <v>93</v>
      </c>
      <c r="P4265">
        <v>60</v>
      </c>
      <c r="Q4265">
        <v>15000</v>
      </c>
      <c r="R4265">
        <v>111000</v>
      </c>
      <c r="S4265">
        <v>7.4</v>
      </c>
      <c r="T4265">
        <v>0.12</v>
      </c>
      <c r="U4265">
        <f t="shared" si="1331"/>
        <v>111000</v>
      </c>
      <c r="V4265">
        <f t="shared" si="1332"/>
        <v>900000</v>
      </c>
      <c r="W4265" s="1" t="s">
        <v>204</v>
      </c>
      <c r="X4265" s="1" t="s">
        <v>1236</v>
      </c>
      <c r="Y4265" s="1" t="s">
        <v>205</v>
      </c>
      <c r="Z4265" s="3">
        <v>6283</v>
      </c>
      <c r="AA4265" s="4">
        <f t="shared" si="1336"/>
        <v>4256</v>
      </c>
      <c r="AB4265" s="4">
        <f t="shared" si="1340"/>
        <v>3890.957206</v>
      </c>
      <c r="AC4265" s="4">
        <f t="shared" si="1341"/>
        <v>4256</v>
      </c>
      <c r="AD4265" s="4">
        <f t="shared" si="1337"/>
        <v>5090.0859971851851</v>
      </c>
      <c r="AE4265" s="3" t="s">
        <v>2312</v>
      </c>
      <c r="AF4265" s="3">
        <v>4256</v>
      </c>
      <c r="AG4265" s="4">
        <f>AI4265</f>
        <v>4256</v>
      </c>
      <c r="AH4265" s="4">
        <v>11474</v>
      </c>
      <c r="AI4265">
        <f t="shared" si="1333"/>
        <v>4256</v>
      </c>
      <c r="AJ4265" t="s">
        <v>2312</v>
      </c>
      <c r="AK4265" s="2">
        <v>5145.8599999999997</v>
      </c>
      <c r="AL4265" s="2">
        <f>AN4265</f>
        <v>5145.8599999999997</v>
      </c>
      <c r="AM4265" s="4">
        <v>11474</v>
      </c>
      <c r="AN4265">
        <f>INDEX($AJ$2:$AJ$6811,MATCH(AM4265,$A$2:$A$6811,0))</f>
        <v>5145.8599999999997</v>
      </c>
      <c r="AP4265">
        <v>177.6</v>
      </c>
      <c r="AQ4265">
        <v>177.6</v>
      </c>
      <c r="AR4265" s="4">
        <v>25</v>
      </c>
      <c r="AS4265" s="4">
        <v>11</v>
      </c>
      <c r="AT4265" s="4">
        <v>2007</v>
      </c>
      <c r="AU4265" s="4">
        <v>25</v>
      </c>
      <c r="AV4265" s="4">
        <v>11</v>
      </c>
      <c r="AW4265" s="4">
        <v>2007</v>
      </c>
      <c r="AX4265" t="str">
        <f t="shared" si="1334"/>
        <v>No Delay</v>
      </c>
      <c r="AY4265">
        <f t="shared" si="1335"/>
        <v>0</v>
      </c>
    </row>
    <row r="4266" spans="1:51" x14ac:dyDescent="0.2">
      <c r="A4266" s="3">
        <v>86513</v>
      </c>
      <c r="B4266" s="1" t="s">
        <v>140</v>
      </c>
      <c r="C4266" s="1" t="s">
        <v>99</v>
      </c>
      <c r="D4266" s="1" t="s">
        <v>130</v>
      </c>
      <c r="E4266" s="1" t="s">
        <v>101</v>
      </c>
      <c r="F4266" s="1" t="s">
        <v>101</v>
      </c>
      <c r="G4266" s="13" t="s">
        <v>2313</v>
      </c>
      <c r="H4266" s="12">
        <v>41228</v>
      </c>
      <c r="I4266" s="12" t="s">
        <v>2313</v>
      </c>
      <c r="J4266" s="12">
        <v>41228</v>
      </c>
      <c r="K4266" s="4">
        <v>4297</v>
      </c>
      <c r="L4266" s="1" t="s">
        <v>146</v>
      </c>
      <c r="M4266" s="1" t="s">
        <v>132</v>
      </c>
      <c r="N4266" s="1" t="s">
        <v>408</v>
      </c>
      <c r="O4266" s="1" t="s">
        <v>93</v>
      </c>
      <c r="P4266">
        <v>120</v>
      </c>
      <c r="Q4266">
        <v>16114</v>
      </c>
      <c r="R4266">
        <v>472301.34</v>
      </c>
      <c r="S4266">
        <v>29.31</v>
      </c>
      <c r="T4266">
        <v>0.24</v>
      </c>
      <c r="U4266">
        <f t="shared" si="1331"/>
        <v>472301.33999999997</v>
      </c>
      <c r="V4266">
        <f t="shared" si="1332"/>
        <v>1933680</v>
      </c>
      <c r="W4266" s="1" t="s">
        <v>160</v>
      </c>
      <c r="X4266" s="1" t="s">
        <v>1236</v>
      </c>
      <c r="Y4266" s="1" t="s">
        <v>161</v>
      </c>
      <c r="Z4266" s="3">
        <v>11983</v>
      </c>
      <c r="AA4266" s="4">
        <f t="shared" si="1336"/>
        <v>4256</v>
      </c>
      <c r="AB4266" s="4">
        <f t="shared" si="1340"/>
        <v>4013.2162552</v>
      </c>
      <c r="AC4266" s="4">
        <f t="shared" si="1341"/>
        <v>4256</v>
      </c>
      <c r="AD4266" s="4">
        <f t="shared" si="1337"/>
        <v>4256</v>
      </c>
      <c r="AE4266" s="4">
        <v>4256</v>
      </c>
      <c r="AF4266" s="4">
        <v>4256</v>
      </c>
      <c r="AG4266" s="4">
        <f t="shared" ref="AG4266:AG4272" si="1342">AE4266</f>
        <v>4256</v>
      </c>
      <c r="AI4266" t="e">
        <f t="shared" si="1333"/>
        <v>#N/A</v>
      </c>
      <c r="AJ4266">
        <v>6052.1</v>
      </c>
      <c r="AK4266" s="2">
        <v>6052.1</v>
      </c>
      <c r="AL4266" s="2">
        <f t="shared" ref="AL4266:AL4272" si="1343">AJ4266</f>
        <v>6052.1</v>
      </c>
      <c r="AM4266" s="4"/>
      <c r="AN4266" t="e">
        <f>VLOOKUP([1]!Tabelle13[[#This Row],[Vlookup this ID for freight costs]],$AL$2:$AL$6811,2,FALSE)</f>
        <v>#REF!</v>
      </c>
      <c r="AP4266">
        <v>662.17</v>
      </c>
      <c r="AQ4266">
        <v>662.17</v>
      </c>
      <c r="AR4266" s="4">
        <v>15</v>
      </c>
      <c r="AS4266" s="4">
        <v>11</v>
      </c>
      <c r="AT4266" s="4">
        <v>2012</v>
      </c>
      <c r="AU4266" s="4">
        <v>15</v>
      </c>
      <c r="AV4266" s="4">
        <v>11</v>
      </c>
      <c r="AW4266" s="4">
        <v>2012</v>
      </c>
      <c r="AX4266" t="str">
        <f t="shared" si="1334"/>
        <v>No Delay</v>
      </c>
      <c r="AY4266">
        <f t="shared" si="1335"/>
        <v>0</v>
      </c>
    </row>
    <row r="4267" spans="1:51" x14ac:dyDescent="0.2">
      <c r="A4267" s="3">
        <v>83017</v>
      </c>
      <c r="B4267" s="1" t="s">
        <v>140</v>
      </c>
      <c r="C4267" s="1" t="s">
        <v>99</v>
      </c>
      <c r="D4267" s="1" t="s">
        <v>130</v>
      </c>
      <c r="E4267" s="1" t="s">
        <v>101</v>
      </c>
      <c r="F4267" s="1" t="s">
        <v>101</v>
      </c>
      <c r="G4267" s="13" t="s">
        <v>490</v>
      </c>
      <c r="H4267" s="12">
        <v>41033</v>
      </c>
      <c r="I4267" s="12" t="s">
        <v>2314</v>
      </c>
      <c r="J4267" s="12">
        <v>40981</v>
      </c>
      <c r="K4267" s="4">
        <v>3817</v>
      </c>
      <c r="L4267" s="1" t="s">
        <v>146</v>
      </c>
      <c r="M4267" s="1" t="s">
        <v>132</v>
      </c>
      <c r="N4267" s="1" t="s">
        <v>171</v>
      </c>
      <c r="O4267" s="1" t="s">
        <v>93</v>
      </c>
      <c r="P4267">
        <v>60</v>
      </c>
      <c r="Q4267">
        <v>96018</v>
      </c>
      <c r="R4267">
        <v>223721.94</v>
      </c>
      <c r="S4267">
        <v>2.33</v>
      </c>
      <c r="T4267">
        <v>0.04</v>
      </c>
      <c r="U4267">
        <f t="shared" si="1331"/>
        <v>223721.94</v>
      </c>
      <c r="V4267">
        <f t="shared" si="1332"/>
        <v>5761080</v>
      </c>
      <c r="W4267" s="1" t="s">
        <v>1561</v>
      </c>
      <c r="X4267" s="1" t="s">
        <v>1236</v>
      </c>
      <c r="Y4267" s="1" t="s">
        <v>1562</v>
      </c>
      <c r="Z4267" s="3">
        <v>11320</v>
      </c>
      <c r="AA4267" s="4">
        <f t="shared" si="1336"/>
        <v>4271</v>
      </c>
      <c r="AB4267" s="4">
        <f t="shared" si="1340"/>
        <v>12782.504466400002</v>
      </c>
      <c r="AC4267" s="4">
        <f t="shared" si="1341"/>
        <v>4271</v>
      </c>
      <c r="AD4267" s="4">
        <f t="shared" si="1337"/>
        <v>4271</v>
      </c>
      <c r="AE4267" s="4">
        <v>4271</v>
      </c>
      <c r="AF4267" s="4">
        <v>4271</v>
      </c>
      <c r="AG4267" s="4">
        <f t="shared" si="1342"/>
        <v>4271</v>
      </c>
      <c r="AI4267" t="e">
        <f t="shared" si="1333"/>
        <v>#N/A</v>
      </c>
      <c r="AJ4267">
        <v>3825.8</v>
      </c>
      <c r="AK4267" s="2">
        <v>3825.8</v>
      </c>
      <c r="AL4267" s="2">
        <f t="shared" si="1343"/>
        <v>3825.8</v>
      </c>
      <c r="AM4267" s="4"/>
      <c r="AN4267" t="e">
        <f>VLOOKUP([1]!Tabelle13[[#This Row],[Vlookup this ID for freight costs]],$AL$2:$AL$6811,2,FALSE)</f>
        <v>#REF!</v>
      </c>
      <c r="AP4267">
        <v>369.14</v>
      </c>
      <c r="AQ4267">
        <v>369.14</v>
      </c>
      <c r="AR4267" s="4">
        <v>4</v>
      </c>
      <c r="AS4267" s="4">
        <v>5</v>
      </c>
      <c r="AT4267" s="4">
        <v>2012</v>
      </c>
      <c r="AU4267" s="4">
        <v>13</v>
      </c>
      <c r="AV4267" s="4">
        <v>4</v>
      </c>
      <c r="AW4267" s="4">
        <v>2012</v>
      </c>
      <c r="AX4267" t="str">
        <f t="shared" si="1334"/>
        <v>No Delay</v>
      </c>
      <c r="AY4267">
        <f t="shared" si="1335"/>
        <v>0</v>
      </c>
    </row>
    <row r="4268" spans="1:51" x14ac:dyDescent="0.2">
      <c r="A4268" s="3">
        <v>82399</v>
      </c>
      <c r="B4268" s="1" t="s">
        <v>175</v>
      </c>
      <c r="C4268" s="1" t="s">
        <v>165</v>
      </c>
      <c r="D4268" s="1" t="s">
        <v>130</v>
      </c>
      <c r="E4268" s="1" t="s">
        <v>53</v>
      </c>
      <c r="F4268" s="1" t="s">
        <v>53</v>
      </c>
      <c r="G4268" s="13" t="s">
        <v>486</v>
      </c>
      <c r="H4268" s="12">
        <v>40786</v>
      </c>
      <c r="I4268" s="12" t="s">
        <v>1848</v>
      </c>
      <c r="J4268" s="12">
        <v>40800</v>
      </c>
      <c r="K4268" s="4">
        <v>3437</v>
      </c>
      <c r="L4268" s="1" t="s">
        <v>146</v>
      </c>
      <c r="M4268" s="1" t="s">
        <v>132</v>
      </c>
      <c r="N4268" s="1" t="s">
        <v>1032</v>
      </c>
      <c r="O4268" s="1" t="s">
        <v>93</v>
      </c>
      <c r="P4268">
        <v>240</v>
      </c>
      <c r="Q4268">
        <v>11326</v>
      </c>
      <c r="R4268">
        <v>22085.7</v>
      </c>
      <c r="S4268">
        <v>1.95</v>
      </c>
      <c r="T4268">
        <v>0.01</v>
      </c>
      <c r="U4268">
        <f t="shared" si="1331"/>
        <v>22085.7</v>
      </c>
      <c r="V4268">
        <f t="shared" si="1332"/>
        <v>2718240</v>
      </c>
      <c r="W4268" s="1" t="s">
        <v>155</v>
      </c>
      <c r="X4268" s="1" t="s">
        <v>1236</v>
      </c>
      <c r="Y4268" s="1" t="s">
        <v>156</v>
      </c>
      <c r="Z4268" s="3">
        <v>5457</v>
      </c>
      <c r="AA4268" s="4">
        <f t="shared" si="1336"/>
        <v>4274</v>
      </c>
      <c r="AB4268" s="4">
        <f t="shared" si="1340"/>
        <v>3487.7437887999999</v>
      </c>
      <c r="AC4268" s="4">
        <f t="shared" si="1341"/>
        <v>4274</v>
      </c>
      <c r="AD4268" s="4">
        <f t="shared" si="1337"/>
        <v>4274</v>
      </c>
      <c r="AE4268" s="4">
        <v>4274</v>
      </c>
      <c r="AF4268" s="4">
        <v>4274</v>
      </c>
      <c r="AG4268" s="4">
        <f t="shared" si="1342"/>
        <v>4274</v>
      </c>
      <c r="AI4268" t="e">
        <f t="shared" si="1333"/>
        <v>#N/A</v>
      </c>
      <c r="AJ4268">
        <v>24213.81</v>
      </c>
      <c r="AK4268" s="2">
        <v>24213.81</v>
      </c>
      <c r="AL4268" s="2">
        <f t="shared" si="1343"/>
        <v>24213.81</v>
      </c>
      <c r="AM4268" s="4"/>
      <c r="AN4268" t="e">
        <f>VLOOKUP([1]!Tabelle13[[#This Row],[Vlookup this ID for freight costs]],$AL$2:$AL$6811,2,FALSE)</f>
        <v>#REF!</v>
      </c>
      <c r="AP4268">
        <v>36.44</v>
      </c>
      <c r="AQ4268">
        <v>36.44</v>
      </c>
      <c r="AR4268" s="4">
        <v>31</v>
      </c>
      <c r="AS4268" s="4">
        <v>8</v>
      </c>
      <c r="AT4268" s="4">
        <v>2011</v>
      </c>
      <c r="AU4268" s="4">
        <v>14</v>
      </c>
      <c r="AV4268" s="4">
        <v>9</v>
      </c>
      <c r="AW4268" s="4">
        <v>2011</v>
      </c>
      <c r="AX4268" t="str">
        <f t="shared" si="1334"/>
        <v>Delay</v>
      </c>
      <c r="AY4268">
        <f t="shared" si="1335"/>
        <v>14</v>
      </c>
    </row>
    <row r="4269" spans="1:51" x14ac:dyDescent="0.2">
      <c r="A4269" s="3">
        <v>84194</v>
      </c>
      <c r="B4269" s="1" t="s">
        <v>386</v>
      </c>
      <c r="C4269" s="1" t="s">
        <v>73</v>
      </c>
      <c r="D4269" s="1" t="s">
        <v>130</v>
      </c>
      <c r="E4269" s="1" t="s">
        <v>101</v>
      </c>
      <c r="F4269" s="1" t="s">
        <v>101</v>
      </c>
      <c r="G4269" s="13" t="s">
        <v>739</v>
      </c>
      <c r="H4269" s="12">
        <v>41213</v>
      </c>
      <c r="I4269" s="12" t="s">
        <v>1842</v>
      </c>
      <c r="J4269" s="12">
        <v>41200</v>
      </c>
      <c r="K4269" s="4">
        <v>4213</v>
      </c>
      <c r="L4269" s="1" t="s">
        <v>146</v>
      </c>
      <c r="M4269" s="1" t="s">
        <v>132</v>
      </c>
      <c r="N4269" s="1" t="s">
        <v>265</v>
      </c>
      <c r="O4269" s="1" t="s">
        <v>93</v>
      </c>
      <c r="P4269">
        <v>60</v>
      </c>
      <c r="Q4269">
        <v>74469</v>
      </c>
      <c r="R4269">
        <v>180214.98</v>
      </c>
      <c r="S4269">
        <v>2.42</v>
      </c>
      <c r="T4269">
        <v>0.04</v>
      </c>
      <c r="U4269">
        <f t="shared" si="1331"/>
        <v>180214.97999999998</v>
      </c>
      <c r="V4269">
        <f t="shared" si="1332"/>
        <v>4468140</v>
      </c>
      <c r="W4269" s="1" t="s">
        <v>179</v>
      </c>
      <c r="X4269" s="1" t="s">
        <v>1236</v>
      </c>
      <c r="Y4269" s="1" t="s">
        <v>156</v>
      </c>
      <c r="Z4269" s="3">
        <v>14969</v>
      </c>
      <c r="AA4269" s="4">
        <f t="shared" si="1336"/>
        <v>4282</v>
      </c>
      <c r="AB4269" s="4">
        <f t="shared" si="1340"/>
        <v>10417.549124200001</v>
      </c>
      <c r="AC4269" s="4">
        <f t="shared" si="1341"/>
        <v>4282</v>
      </c>
      <c r="AD4269" s="4">
        <f t="shared" si="1337"/>
        <v>4282</v>
      </c>
      <c r="AE4269" s="4">
        <v>4282</v>
      </c>
      <c r="AF4269" s="4">
        <v>4282</v>
      </c>
      <c r="AG4269" s="4">
        <f t="shared" si="1342"/>
        <v>4282</v>
      </c>
      <c r="AI4269" t="e">
        <f t="shared" si="1333"/>
        <v>#N/A</v>
      </c>
      <c r="AJ4269">
        <v>8443.89</v>
      </c>
      <c r="AK4269" s="2">
        <v>8443.89</v>
      </c>
      <c r="AL4269" s="2">
        <f t="shared" si="1343"/>
        <v>8443.89</v>
      </c>
      <c r="AM4269" s="4"/>
      <c r="AN4269" t="e">
        <f>VLOOKUP([1]!Tabelle13[[#This Row],[Vlookup this ID for freight costs]],$AL$2:$AL$6811,2,FALSE)</f>
        <v>#REF!</v>
      </c>
      <c r="AP4269">
        <v>252.66</v>
      </c>
      <c r="AQ4269">
        <v>252.66</v>
      </c>
      <c r="AR4269" s="4">
        <v>31</v>
      </c>
      <c r="AS4269" s="4">
        <v>10</v>
      </c>
      <c r="AT4269" s="4">
        <v>2012</v>
      </c>
      <c r="AU4269" s="4">
        <v>18</v>
      </c>
      <c r="AV4269" s="4">
        <v>10</v>
      </c>
      <c r="AW4269" s="4">
        <v>2012</v>
      </c>
      <c r="AX4269" t="str">
        <f t="shared" si="1334"/>
        <v>No Delay</v>
      </c>
      <c r="AY4269">
        <f t="shared" si="1335"/>
        <v>0</v>
      </c>
    </row>
    <row r="4270" spans="1:51" x14ac:dyDescent="0.2">
      <c r="A4270" s="3">
        <v>82803</v>
      </c>
      <c r="B4270" s="1" t="s">
        <v>151</v>
      </c>
      <c r="C4270" s="1" t="s">
        <v>65</v>
      </c>
      <c r="D4270" s="1" t="s">
        <v>130</v>
      </c>
      <c r="E4270" s="1" t="s">
        <v>152</v>
      </c>
      <c r="F4270" s="1" t="s">
        <v>152</v>
      </c>
      <c r="G4270" s="13" t="s">
        <v>679</v>
      </c>
      <c r="H4270" s="12">
        <v>42153</v>
      </c>
      <c r="I4270" s="12" t="s">
        <v>2315</v>
      </c>
      <c r="J4270" s="12">
        <v>42145</v>
      </c>
      <c r="K4270" s="4">
        <v>6571</v>
      </c>
      <c r="L4270" s="1" t="s">
        <v>146</v>
      </c>
      <c r="M4270" s="1" t="s">
        <v>132</v>
      </c>
      <c r="N4270" s="1" t="s">
        <v>238</v>
      </c>
      <c r="O4270" s="1" t="s">
        <v>93</v>
      </c>
      <c r="P4270">
        <v>30</v>
      </c>
      <c r="Q4270">
        <v>43272</v>
      </c>
      <c r="R4270">
        <v>198618.48</v>
      </c>
      <c r="S4270">
        <v>4.59</v>
      </c>
      <c r="T4270">
        <v>0.15</v>
      </c>
      <c r="U4270">
        <f t="shared" si="1331"/>
        <v>198618.47999999998</v>
      </c>
      <c r="V4270">
        <f t="shared" si="1332"/>
        <v>1298160</v>
      </c>
      <c r="W4270" s="1" t="s">
        <v>179</v>
      </c>
      <c r="X4270" s="1" t="s">
        <v>1236</v>
      </c>
      <c r="Y4270" s="1" t="s">
        <v>156</v>
      </c>
      <c r="Z4270" s="3">
        <v>7726</v>
      </c>
      <c r="AA4270" s="4">
        <f t="shared" si="1336"/>
        <v>4285</v>
      </c>
      <c r="AB4270" s="4">
        <f t="shared" si="1340"/>
        <v>6993.7470076000009</v>
      </c>
      <c r="AC4270" s="4">
        <f t="shared" si="1341"/>
        <v>4285</v>
      </c>
      <c r="AD4270" s="4">
        <f t="shared" si="1337"/>
        <v>4285</v>
      </c>
      <c r="AE4270" s="4">
        <v>4285</v>
      </c>
      <c r="AF4270" s="4">
        <v>4285</v>
      </c>
      <c r="AG4270" s="4">
        <f t="shared" si="1342"/>
        <v>4285</v>
      </c>
      <c r="AI4270" t="e">
        <f t="shared" si="1333"/>
        <v>#N/A</v>
      </c>
      <c r="AJ4270">
        <v>34216.25</v>
      </c>
      <c r="AK4270" s="2">
        <v>34216.25</v>
      </c>
      <c r="AL4270" s="2">
        <f t="shared" si="1343"/>
        <v>34216.25</v>
      </c>
      <c r="AM4270" s="4"/>
      <c r="AN4270" t="e">
        <f>VLOOKUP([1]!Tabelle13[[#This Row],[Vlookup this ID for freight costs]],$AL$2:$AL$6811,2,FALSE)</f>
        <v>#REF!</v>
      </c>
      <c r="AP4270">
        <v>204.18</v>
      </c>
      <c r="AQ4270">
        <v>204.18</v>
      </c>
      <c r="AR4270" s="4">
        <v>29</v>
      </c>
      <c r="AS4270" s="4">
        <v>5</v>
      </c>
      <c r="AT4270" s="4">
        <v>2015</v>
      </c>
      <c r="AU4270" s="4">
        <v>21</v>
      </c>
      <c r="AV4270" s="4">
        <v>5</v>
      </c>
      <c r="AW4270" s="4">
        <v>2015</v>
      </c>
      <c r="AX4270" t="str">
        <f t="shared" si="1334"/>
        <v>No Delay</v>
      </c>
      <c r="AY4270">
        <f t="shared" si="1335"/>
        <v>0</v>
      </c>
    </row>
    <row r="4271" spans="1:51" x14ac:dyDescent="0.2">
      <c r="A4271" s="3">
        <v>12786</v>
      </c>
      <c r="B4271" s="1" t="s">
        <v>98</v>
      </c>
      <c r="C4271" s="1" t="s">
        <v>99</v>
      </c>
      <c r="D4271" s="1" t="s">
        <v>130</v>
      </c>
      <c r="E4271" s="1" t="s">
        <v>53</v>
      </c>
      <c r="F4271" s="1" t="s">
        <v>53</v>
      </c>
      <c r="G4271" s="13" t="s">
        <v>892</v>
      </c>
      <c r="H4271" s="12">
        <v>39681</v>
      </c>
      <c r="I4271" s="12" t="s">
        <v>892</v>
      </c>
      <c r="J4271" s="12">
        <v>39681</v>
      </c>
      <c r="K4271" s="4">
        <v>1027</v>
      </c>
      <c r="L4271" s="1" t="s">
        <v>146</v>
      </c>
      <c r="M4271" s="1" t="s">
        <v>132</v>
      </c>
      <c r="N4271" s="1" t="s">
        <v>196</v>
      </c>
      <c r="O4271" s="1" t="s">
        <v>93</v>
      </c>
      <c r="P4271">
        <v>60</v>
      </c>
      <c r="Q4271">
        <v>40000</v>
      </c>
      <c r="R4271">
        <v>296000</v>
      </c>
      <c r="S4271">
        <v>7.4</v>
      </c>
      <c r="T4271">
        <v>0.12</v>
      </c>
      <c r="U4271">
        <f t="shared" si="1331"/>
        <v>296000</v>
      </c>
      <c r="V4271">
        <f t="shared" si="1332"/>
        <v>2400000</v>
      </c>
      <c r="W4271" s="1" t="s">
        <v>204</v>
      </c>
      <c r="X4271" s="1" t="s">
        <v>1236</v>
      </c>
      <c r="Y4271" s="1" t="s">
        <v>205</v>
      </c>
      <c r="Z4271" s="3">
        <v>5055</v>
      </c>
      <c r="AA4271" s="4">
        <f t="shared" si="1336"/>
        <v>4289</v>
      </c>
      <c r="AB4271" s="4">
        <f t="shared" si="1340"/>
        <v>6634.6522060000007</v>
      </c>
      <c r="AC4271" s="4">
        <f t="shared" si="1341"/>
        <v>4289</v>
      </c>
      <c r="AD4271" s="4">
        <f t="shared" si="1337"/>
        <v>5477.1838480999995</v>
      </c>
      <c r="AE4271" s="4">
        <v>4289</v>
      </c>
      <c r="AF4271" s="4">
        <v>4289</v>
      </c>
      <c r="AG4271" s="4">
        <f t="shared" si="1342"/>
        <v>4289</v>
      </c>
      <c r="AI4271" t="e">
        <f t="shared" si="1333"/>
        <v>#N/A</v>
      </c>
      <c r="AJ4271">
        <v>24594.29</v>
      </c>
      <c r="AK4271" s="2">
        <v>24594.29</v>
      </c>
      <c r="AL4271" s="2">
        <f t="shared" si="1343"/>
        <v>24594.29</v>
      </c>
      <c r="AM4271" s="4"/>
      <c r="AN4271" t="e">
        <f>VLOOKUP([1]!Tabelle13[[#This Row],[Vlookup this ID for freight costs]],$AL$2:$AL$6811,2,FALSE)</f>
        <v>#REF!</v>
      </c>
      <c r="AP4271">
        <v>473.6</v>
      </c>
      <c r="AQ4271">
        <v>473.6</v>
      </c>
      <c r="AR4271" s="4">
        <v>21</v>
      </c>
      <c r="AS4271" s="4">
        <v>8</v>
      </c>
      <c r="AT4271" s="4">
        <v>2008</v>
      </c>
      <c r="AU4271" s="4">
        <v>21</v>
      </c>
      <c r="AV4271" s="4">
        <v>8</v>
      </c>
      <c r="AW4271" s="4">
        <v>2008</v>
      </c>
      <c r="AX4271" t="str">
        <f t="shared" si="1334"/>
        <v>No Delay</v>
      </c>
      <c r="AY4271">
        <f t="shared" si="1335"/>
        <v>0</v>
      </c>
    </row>
    <row r="4272" spans="1:51" x14ac:dyDescent="0.2">
      <c r="A4272" s="3">
        <v>11527</v>
      </c>
      <c r="B4272" s="1" t="s">
        <v>610</v>
      </c>
      <c r="C4272" s="1" t="s">
        <v>73</v>
      </c>
      <c r="D4272" s="1" t="s">
        <v>130</v>
      </c>
      <c r="E4272" s="1" t="s">
        <v>53</v>
      </c>
      <c r="F4272" s="1" t="s">
        <v>53</v>
      </c>
      <c r="G4272" s="13" t="s">
        <v>2291</v>
      </c>
      <c r="H4272" s="12">
        <v>39512</v>
      </c>
      <c r="I4272" s="12" t="s">
        <v>2291</v>
      </c>
      <c r="J4272" s="12">
        <v>39512</v>
      </c>
      <c r="K4272" s="4">
        <v>693</v>
      </c>
      <c r="L4272" s="1" t="s">
        <v>146</v>
      </c>
      <c r="M4272" s="1" t="s">
        <v>132</v>
      </c>
      <c r="N4272" s="1" t="s">
        <v>196</v>
      </c>
      <c r="O4272" s="1" t="s">
        <v>93</v>
      </c>
      <c r="P4272">
        <v>60</v>
      </c>
      <c r="Q4272">
        <v>2508</v>
      </c>
      <c r="R4272">
        <v>18559.2</v>
      </c>
      <c r="S4272">
        <v>7.4</v>
      </c>
      <c r="T4272">
        <v>0.12</v>
      </c>
      <c r="U4272">
        <f t="shared" si="1331"/>
        <v>18559.2</v>
      </c>
      <c r="V4272">
        <f t="shared" si="1332"/>
        <v>150480</v>
      </c>
      <c r="W4272" s="1" t="s">
        <v>204</v>
      </c>
      <c r="X4272" s="1" t="s">
        <v>1236</v>
      </c>
      <c r="Y4272" s="1" t="s">
        <v>205</v>
      </c>
      <c r="Z4272" s="3">
        <v>6283</v>
      </c>
      <c r="AA4272" s="4">
        <f t="shared" si="1336"/>
        <v>4303</v>
      </c>
      <c r="AB4272" s="4">
        <f t="shared" si="1340"/>
        <v>2519.9876884</v>
      </c>
      <c r="AC4272" s="4">
        <f t="shared" si="1341"/>
        <v>4303</v>
      </c>
      <c r="AD4272" s="4">
        <f t="shared" si="1337"/>
        <v>4303</v>
      </c>
      <c r="AE4272" s="4">
        <v>4303</v>
      </c>
      <c r="AF4272" s="4">
        <v>4303</v>
      </c>
      <c r="AG4272" s="4">
        <f t="shared" si="1342"/>
        <v>4303</v>
      </c>
      <c r="AH4272" s="4">
        <v>82467</v>
      </c>
      <c r="AI4272">
        <f t="shared" si="1333"/>
        <v>21063</v>
      </c>
      <c r="AJ4272">
        <v>12894.85</v>
      </c>
      <c r="AK4272" s="2">
        <v>12894.85</v>
      </c>
      <c r="AL4272" s="2">
        <f t="shared" si="1343"/>
        <v>12894.85</v>
      </c>
      <c r="AM4272" s="4"/>
      <c r="AN4272" t="e">
        <f>VLOOKUP([1]!Tabelle13[[#This Row],[Vlookup this ID for freight costs]],$AL$2:$AL$6811,2,FALSE)</f>
        <v>#REF!</v>
      </c>
      <c r="AP4272">
        <v>29.69</v>
      </c>
      <c r="AQ4272">
        <v>29.69</v>
      </c>
      <c r="AR4272" s="4">
        <v>5</v>
      </c>
      <c r="AS4272" s="4">
        <v>4</v>
      </c>
      <c r="AT4272" s="4">
        <v>2008</v>
      </c>
      <c r="AU4272" s="4">
        <v>5</v>
      </c>
      <c r="AV4272" s="4">
        <v>4</v>
      </c>
      <c r="AW4272" s="4">
        <v>2008</v>
      </c>
      <c r="AX4272" t="str">
        <f t="shared" si="1334"/>
        <v>No Delay</v>
      </c>
      <c r="AY4272">
        <f t="shared" si="1335"/>
        <v>0</v>
      </c>
    </row>
    <row r="4273" spans="1:51" x14ac:dyDescent="0.2">
      <c r="A4273" s="3">
        <v>11855</v>
      </c>
      <c r="B4273" s="1" t="s">
        <v>610</v>
      </c>
      <c r="C4273" s="1" t="s">
        <v>73</v>
      </c>
      <c r="D4273" s="1" t="s">
        <v>130</v>
      </c>
      <c r="E4273" s="1" t="s">
        <v>53</v>
      </c>
      <c r="F4273" s="1" t="s">
        <v>53</v>
      </c>
      <c r="G4273" s="13" t="s">
        <v>2291</v>
      </c>
      <c r="H4273" s="12">
        <v>39512</v>
      </c>
      <c r="I4273" s="12" t="s">
        <v>2291</v>
      </c>
      <c r="J4273" s="12">
        <v>39512</v>
      </c>
      <c r="K4273" s="4">
        <v>694</v>
      </c>
      <c r="L4273" s="1" t="s">
        <v>146</v>
      </c>
      <c r="M4273" s="1" t="s">
        <v>132</v>
      </c>
      <c r="N4273" s="1" t="s">
        <v>612</v>
      </c>
      <c r="O4273" s="1" t="s">
        <v>93</v>
      </c>
      <c r="P4273">
        <v>30</v>
      </c>
      <c r="Q4273">
        <v>1600</v>
      </c>
      <c r="R4273">
        <v>3200</v>
      </c>
      <c r="S4273">
        <v>2</v>
      </c>
      <c r="T4273">
        <v>7.0000000000000007E-2</v>
      </c>
      <c r="U4273">
        <f t="shared" si="1331"/>
        <v>3200</v>
      </c>
      <c r="V4273">
        <f t="shared" si="1332"/>
        <v>48000</v>
      </c>
      <c r="W4273" s="1" t="s">
        <v>204</v>
      </c>
      <c r="X4273" s="1" t="s">
        <v>1236</v>
      </c>
      <c r="Y4273" s="1" t="s">
        <v>205</v>
      </c>
      <c r="Z4273" s="3">
        <v>6283</v>
      </c>
      <c r="AA4273" s="4">
        <f t="shared" si="1336"/>
        <v>4303</v>
      </c>
      <c r="AB4273" s="4">
        <f t="shared" si="1340"/>
        <v>2420.3366860000001</v>
      </c>
      <c r="AC4273" s="4">
        <f t="shared" si="1341"/>
        <v>4303</v>
      </c>
      <c r="AD4273" s="4">
        <f t="shared" si="1337"/>
        <v>2319.2075764347824</v>
      </c>
      <c r="AE4273" s="3" t="s">
        <v>2316</v>
      </c>
      <c r="AF4273" s="3">
        <v>4303</v>
      </c>
      <c r="AG4273" s="4">
        <f>AI4273</f>
        <v>4303</v>
      </c>
      <c r="AH4273" s="4">
        <v>11527</v>
      </c>
      <c r="AI4273">
        <f t="shared" si="1333"/>
        <v>4303</v>
      </c>
      <c r="AJ4273" t="s">
        <v>2316</v>
      </c>
      <c r="AK4273" s="2">
        <v>12894.85</v>
      </c>
      <c r="AL4273" s="2">
        <f>AN4273</f>
        <v>12894.85</v>
      </c>
      <c r="AM4273" s="4">
        <v>11527</v>
      </c>
      <c r="AN4273">
        <f>INDEX($AJ$2:$AJ$6811,MATCH(AM4273,$A$2:$A$6811,0))</f>
        <v>12894.85</v>
      </c>
      <c r="AP4273">
        <v>5.12</v>
      </c>
      <c r="AQ4273">
        <v>5.12</v>
      </c>
      <c r="AR4273" s="4">
        <v>5</v>
      </c>
      <c r="AS4273" s="4">
        <v>4</v>
      </c>
      <c r="AT4273" s="4">
        <v>2008</v>
      </c>
      <c r="AU4273" s="4">
        <v>5</v>
      </c>
      <c r="AV4273" s="4">
        <v>4</v>
      </c>
      <c r="AW4273" s="4">
        <v>2008</v>
      </c>
      <c r="AX4273" t="str">
        <f t="shared" si="1334"/>
        <v>No Delay</v>
      </c>
      <c r="AY4273">
        <f t="shared" si="1335"/>
        <v>0</v>
      </c>
    </row>
    <row r="4274" spans="1:51" x14ac:dyDescent="0.2">
      <c r="A4274" s="3">
        <v>11856</v>
      </c>
      <c r="B4274" s="1" t="s">
        <v>610</v>
      </c>
      <c r="C4274" s="1" t="s">
        <v>73</v>
      </c>
      <c r="D4274" s="1" t="s">
        <v>130</v>
      </c>
      <c r="E4274" s="1" t="s">
        <v>53</v>
      </c>
      <c r="F4274" s="1" t="s">
        <v>53</v>
      </c>
      <c r="G4274" s="13" t="s">
        <v>2291</v>
      </c>
      <c r="H4274" s="12">
        <v>39512</v>
      </c>
      <c r="I4274" s="12" t="s">
        <v>2291</v>
      </c>
      <c r="J4274" s="12">
        <v>39512</v>
      </c>
      <c r="K4274" s="4">
        <v>695</v>
      </c>
      <c r="L4274" s="1" t="s">
        <v>146</v>
      </c>
      <c r="M4274" s="1" t="s">
        <v>132</v>
      </c>
      <c r="N4274" s="1" t="s">
        <v>196</v>
      </c>
      <c r="O4274" s="1" t="s">
        <v>93</v>
      </c>
      <c r="P4274">
        <v>60</v>
      </c>
      <c r="Q4274">
        <v>37240</v>
      </c>
      <c r="R4274">
        <v>275576</v>
      </c>
      <c r="S4274">
        <v>7.4</v>
      </c>
      <c r="T4274">
        <v>0.12</v>
      </c>
      <c r="U4274">
        <f t="shared" si="1331"/>
        <v>275576</v>
      </c>
      <c r="V4274">
        <f t="shared" si="1332"/>
        <v>2234400</v>
      </c>
      <c r="W4274" s="1" t="s">
        <v>204</v>
      </c>
      <c r="X4274" s="1" t="s">
        <v>1236</v>
      </c>
      <c r="Y4274" s="1" t="s">
        <v>205</v>
      </c>
      <c r="Z4274" s="3">
        <v>6283</v>
      </c>
      <c r="AA4274" s="4">
        <f t="shared" si="1336"/>
        <v>4303</v>
      </c>
      <c r="AB4274" s="4">
        <f t="shared" si="1340"/>
        <v>6331.748278</v>
      </c>
      <c r="AC4274" s="4">
        <f t="shared" si="1341"/>
        <v>4303</v>
      </c>
      <c r="AD4274" s="4">
        <f t="shared" si="1337"/>
        <v>4642.75</v>
      </c>
      <c r="AE4274" s="3" t="s">
        <v>2316</v>
      </c>
      <c r="AF4274" s="3">
        <v>4303</v>
      </c>
      <c r="AG4274" s="4">
        <f>AI4274</f>
        <v>4303</v>
      </c>
      <c r="AH4274" s="4">
        <v>11527</v>
      </c>
      <c r="AI4274">
        <f t="shared" si="1333"/>
        <v>4303</v>
      </c>
      <c r="AJ4274" t="s">
        <v>2316</v>
      </c>
      <c r="AK4274" s="2">
        <v>12894.85</v>
      </c>
      <c r="AL4274" s="2">
        <f>AN4274</f>
        <v>12894.85</v>
      </c>
      <c r="AM4274" s="4">
        <v>11527</v>
      </c>
      <c r="AN4274">
        <f>INDEX($AJ$2:$AJ$6811,MATCH(AM4274,$A$2:$A$6811,0))</f>
        <v>12894.85</v>
      </c>
      <c r="AP4274">
        <v>440.92</v>
      </c>
      <c r="AQ4274">
        <v>440.92</v>
      </c>
      <c r="AR4274" s="4">
        <v>5</v>
      </c>
      <c r="AS4274" s="4">
        <v>4</v>
      </c>
      <c r="AT4274" s="4">
        <v>2008</v>
      </c>
      <c r="AU4274" s="4">
        <v>5</v>
      </c>
      <c r="AV4274" s="4">
        <v>4</v>
      </c>
      <c r="AW4274" s="4">
        <v>2008</v>
      </c>
      <c r="AX4274" t="str">
        <f t="shared" si="1334"/>
        <v>No Delay</v>
      </c>
      <c r="AY4274">
        <f t="shared" si="1335"/>
        <v>0</v>
      </c>
    </row>
    <row r="4275" spans="1:51" x14ac:dyDescent="0.2">
      <c r="A4275" s="3">
        <v>83959</v>
      </c>
      <c r="B4275" s="1" t="s">
        <v>172</v>
      </c>
      <c r="C4275" s="1" t="s">
        <v>114</v>
      </c>
      <c r="D4275" s="1" t="s">
        <v>130</v>
      </c>
      <c r="E4275" s="1" t="s">
        <v>101</v>
      </c>
      <c r="F4275" s="1" t="s">
        <v>101</v>
      </c>
      <c r="G4275" s="13" t="s">
        <v>2317</v>
      </c>
      <c r="H4275" s="12">
        <v>40132</v>
      </c>
      <c r="I4275" s="12" t="s">
        <v>603</v>
      </c>
      <c r="J4275" s="12">
        <v>40130</v>
      </c>
      <c r="K4275" s="4">
        <v>2014</v>
      </c>
      <c r="L4275" s="1" t="s">
        <v>146</v>
      </c>
      <c r="M4275" s="1" t="s">
        <v>132</v>
      </c>
      <c r="N4275" s="1" t="s">
        <v>167</v>
      </c>
      <c r="O4275" s="1" t="s">
        <v>93</v>
      </c>
      <c r="P4275">
        <v>30</v>
      </c>
      <c r="Q4275">
        <v>61059</v>
      </c>
      <c r="R4275">
        <v>352921.02</v>
      </c>
      <c r="S4275">
        <v>5.78</v>
      </c>
      <c r="T4275">
        <v>0.19</v>
      </c>
      <c r="U4275">
        <f t="shared" si="1331"/>
        <v>352921.02</v>
      </c>
      <c r="V4275">
        <f t="shared" si="1332"/>
        <v>1831770</v>
      </c>
      <c r="W4275" s="1" t="s">
        <v>213</v>
      </c>
      <c r="X4275" s="1" t="s">
        <v>1236</v>
      </c>
      <c r="Y4275" s="1" t="s">
        <v>161</v>
      </c>
      <c r="Z4275" s="3">
        <v>13722</v>
      </c>
      <c r="AA4275" s="4">
        <f t="shared" si="1336"/>
        <v>4305</v>
      </c>
      <c r="AB4275" s="4">
        <f t="shared" si="1340"/>
        <v>8945.8311262000007</v>
      </c>
      <c r="AC4275" s="4">
        <f t="shared" si="1341"/>
        <v>4305</v>
      </c>
      <c r="AD4275" s="4">
        <f t="shared" si="1337"/>
        <v>4011.5</v>
      </c>
      <c r="AE4275" s="4">
        <v>4305</v>
      </c>
      <c r="AF4275" s="4">
        <v>4305</v>
      </c>
      <c r="AG4275" s="4">
        <f t="shared" ref="AG4275:AG4281" si="1344">AE4275</f>
        <v>4305</v>
      </c>
      <c r="AI4275" t="e">
        <f t="shared" si="1333"/>
        <v>#N/A</v>
      </c>
      <c r="AJ4275">
        <v>9935.8799999999992</v>
      </c>
      <c r="AK4275" s="2">
        <v>9935.8799999999992</v>
      </c>
      <c r="AL4275" s="2">
        <f t="shared" ref="AL4275:AL4281" si="1345">AJ4275</f>
        <v>9935.8799999999992</v>
      </c>
      <c r="AM4275" s="4"/>
      <c r="AN4275" t="e">
        <f>VLOOKUP([1]!Tabelle13[[#This Row],[Vlookup this ID for freight costs]],$AL$2:$AL$6811,2,FALSE)</f>
        <v>#REF!</v>
      </c>
      <c r="AP4275">
        <v>691.73</v>
      </c>
      <c r="AQ4275">
        <v>691.73</v>
      </c>
      <c r="AR4275" s="4">
        <v>15</v>
      </c>
      <c r="AS4275" s="4">
        <v>11</v>
      </c>
      <c r="AT4275" s="4">
        <v>2009</v>
      </c>
      <c r="AU4275" s="4">
        <v>13</v>
      </c>
      <c r="AV4275" s="4">
        <v>11</v>
      </c>
      <c r="AW4275" s="4">
        <v>2009</v>
      </c>
      <c r="AX4275" t="str">
        <f t="shared" si="1334"/>
        <v>No Delay</v>
      </c>
      <c r="AY4275">
        <f t="shared" si="1335"/>
        <v>0</v>
      </c>
    </row>
    <row r="4276" spans="1:51" x14ac:dyDescent="0.2">
      <c r="A4276" s="3">
        <v>52398</v>
      </c>
      <c r="B4276" s="1" t="s">
        <v>175</v>
      </c>
      <c r="C4276" s="1" t="s">
        <v>165</v>
      </c>
      <c r="D4276" s="1" t="s">
        <v>52</v>
      </c>
      <c r="E4276" s="1" t="s">
        <v>253</v>
      </c>
      <c r="F4276" s="1" t="s">
        <v>253</v>
      </c>
      <c r="G4276" s="13" t="s">
        <v>2021</v>
      </c>
      <c r="H4276" s="12">
        <v>41586</v>
      </c>
      <c r="I4276" s="12" t="s">
        <v>1084</v>
      </c>
      <c r="J4276" s="12">
        <v>41591</v>
      </c>
      <c r="K4276" s="4">
        <v>5026</v>
      </c>
      <c r="L4276" s="1" t="s">
        <v>146</v>
      </c>
      <c r="M4276" s="1" t="s">
        <v>1210</v>
      </c>
      <c r="N4276" s="1" t="s">
        <v>167</v>
      </c>
      <c r="O4276" s="1" t="s">
        <v>93</v>
      </c>
      <c r="P4276">
        <v>30</v>
      </c>
      <c r="Q4276">
        <v>71348</v>
      </c>
      <c r="R4276">
        <v>227600.12</v>
      </c>
      <c r="S4276">
        <v>3.19</v>
      </c>
      <c r="T4276">
        <v>0.11</v>
      </c>
      <c r="U4276">
        <f t="shared" si="1331"/>
        <v>227600.12</v>
      </c>
      <c r="V4276">
        <f t="shared" si="1332"/>
        <v>2140440</v>
      </c>
      <c r="W4276" s="1" t="s">
        <v>197</v>
      </c>
      <c r="X4276" s="1" t="s">
        <v>1236</v>
      </c>
      <c r="Y4276" s="1" t="s">
        <v>3082</v>
      </c>
      <c r="Z4276" s="3">
        <v>10265</v>
      </c>
      <c r="AA4276" s="4">
        <f t="shared" si="1336"/>
        <v>4334</v>
      </c>
      <c r="AB4276" s="4">
        <f t="shared" si="1340"/>
        <v>10075.0262404</v>
      </c>
      <c r="AC4276" s="4">
        <f t="shared" si="1341"/>
        <v>4334</v>
      </c>
      <c r="AD4276" s="4">
        <f t="shared" si="1337"/>
        <v>4334</v>
      </c>
      <c r="AE4276" s="4">
        <v>4334</v>
      </c>
      <c r="AF4276" s="4">
        <v>4334</v>
      </c>
      <c r="AG4276" s="4">
        <f t="shared" si="1344"/>
        <v>4334</v>
      </c>
      <c r="AI4276" t="e">
        <f t="shared" si="1333"/>
        <v>#N/A</v>
      </c>
      <c r="AJ4276">
        <v>8144.11</v>
      </c>
      <c r="AK4276" s="2">
        <v>8144.11</v>
      </c>
      <c r="AL4276" s="2">
        <f t="shared" si="1345"/>
        <v>8144.11</v>
      </c>
      <c r="AM4276" s="4"/>
      <c r="AN4276" t="e">
        <f>VLOOKUP([1]!Tabelle13[[#This Row],[Vlookup this ID for freight costs]],$AL$2:$AL$6811,2,FALSE)</f>
        <v>#REF!</v>
      </c>
      <c r="AP4276">
        <v>281.54000000000002</v>
      </c>
      <c r="AQ4276">
        <v>281.54000000000002</v>
      </c>
      <c r="AR4276" s="4">
        <v>8</v>
      </c>
      <c r="AS4276" s="4">
        <v>11</v>
      </c>
      <c r="AT4276" s="4">
        <v>2013</v>
      </c>
      <c r="AU4276" s="4">
        <v>13</v>
      </c>
      <c r="AV4276" s="4">
        <v>11</v>
      </c>
      <c r="AW4276" s="4">
        <v>2013</v>
      </c>
      <c r="AX4276" t="str">
        <f t="shared" si="1334"/>
        <v>Delay</v>
      </c>
      <c r="AY4276">
        <f t="shared" si="1335"/>
        <v>5</v>
      </c>
    </row>
    <row r="4277" spans="1:51" x14ac:dyDescent="0.2">
      <c r="A4277" s="3">
        <v>11535</v>
      </c>
      <c r="B4277" s="1" t="s">
        <v>98</v>
      </c>
      <c r="C4277" s="1" t="s">
        <v>99</v>
      </c>
      <c r="D4277" s="1" t="s">
        <v>130</v>
      </c>
      <c r="E4277" s="1"/>
      <c r="F4277" s="1" t="s">
        <v>107</v>
      </c>
      <c r="G4277" s="13" t="s">
        <v>1188</v>
      </c>
      <c r="H4277" s="12">
        <v>39535</v>
      </c>
      <c r="I4277" s="12" t="s">
        <v>1188</v>
      </c>
      <c r="J4277" s="12">
        <v>39535</v>
      </c>
      <c r="K4277" s="4">
        <v>721</v>
      </c>
      <c r="L4277" s="1" t="s">
        <v>146</v>
      </c>
      <c r="M4277" s="1" t="s">
        <v>132</v>
      </c>
      <c r="N4277" s="1" t="s">
        <v>167</v>
      </c>
      <c r="O4277" s="1" t="s">
        <v>93</v>
      </c>
      <c r="P4277">
        <v>30</v>
      </c>
      <c r="Q4277">
        <v>49997</v>
      </c>
      <c r="R4277">
        <v>620962.74</v>
      </c>
      <c r="S4277">
        <v>12.42</v>
      </c>
      <c r="T4277">
        <v>0.41</v>
      </c>
      <c r="U4277">
        <f t="shared" si="1331"/>
        <v>620962.74</v>
      </c>
      <c r="V4277">
        <f t="shared" si="1332"/>
        <v>1499910</v>
      </c>
      <c r="W4277" s="1" t="s">
        <v>155</v>
      </c>
      <c r="X4277" s="1" t="s">
        <v>1236</v>
      </c>
      <c r="Y4277" s="1" t="s">
        <v>156</v>
      </c>
      <c r="Z4277" s="3">
        <v>5565</v>
      </c>
      <c r="AA4277" s="4">
        <f t="shared" si="1336"/>
        <v>4345</v>
      </c>
      <c r="AB4277" s="4">
        <f t="shared" si="1340"/>
        <v>7731.8009626000003</v>
      </c>
      <c r="AC4277" s="4">
        <f t="shared" si="1341"/>
        <v>4345</v>
      </c>
      <c r="AD4277" s="4">
        <f t="shared" si="1337"/>
        <v>4849.6774836969707</v>
      </c>
      <c r="AE4277" s="4">
        <v>4345</v>
      </c>
      <c r="AF4277" s="4">
        <v>4345</v>
      </c>
      <c r="AG4277" s="4">
        <f t="shared" si="1344"/>
        <v>4345</v>
      </c>
      <c r="AH4277" s="4">
        <v>82471</v>
      </c>
      <c r="AI4277">
        <f t="shared" si="1333"/>
        <v>729</v>
      </c>
      <c r="AJ4277">
        <v>14637</v>
      </c>
      <c r="AK4277" s="2">
        <v>14637</v>
      </c>
      <c r="AL4277" s="2">
        <f t="shared" si="1345"/>
        <v>14637</v>
      </c>
      <c r="AM4277" s="4"/>
      <c r="AN4277" t="e">
        <f>VLOOKUP([1]!Tabelle13[[#This Row],[Vlookup this ID for freight costs]],$AL$2:$AL$6811,2,FALSE)</f>
        <v>#REF!</v>
      </c>
      <c r="AP4277">
        <v>993.54</v>
      </c>
      <c r="AQ4277">
        <v>993.54</v>
      </c>
      <c r="AR4277" s="4">
        <v>28</v>
      </c>
      <c r="AS4277" s="4">
        <v>4</v>
      </c>
      <c r="AT4277" s="4">
        <v>2008</v>
      </c>
      <c r="AU4277" s="4">
        <v>28</v>
      </c>
      <c r="AV4277" s="4">
        <v>4</v>
      </c>
      <c r="AW4277" s="4">
        <v>2008</v>
      </c>
      <c r="AX4277" t="str">
        <f t="shared" si="1334"/>
        <v>No Delay</v>
      </c>
      <c r="AY4277">
        <f t="shared" si="1335"/>
        <v>0</v>
      </c>
    </row>
    <row r="4278" spans="1:51" x14ac:dyDescent="0.2">
      <c r="A4278" s="3">
        <v>67917</v>
      </c>
      <c r="B4278" s="1" t="s">
        <v>168</v>
      </c>
      <c r="C4278" s="1" t="s">
        <v>150</v>
      </c>
      <c r="D4278" s="1" t="s">
        <v>100</v>
      </c>
      <c r="E4278" s="1" t="s">
        <v>253</v>
      </c>
      <c r="F4278" s="1" t="s">
        <v>253</v>
      </c>
      <c r="G4278" s="13" t="s">
        <v>309</v>
      </c>
      <c r="H4278" s="12">
        <v>40606</v>
      </c>
      <c r="I4278" s="12" t="s">
        <v>2246</v>
      </c>
      <c r="J4278" s="12">
        <v>40549</v>
      </c>
      <c r="K4278" s="4">
        <v>2957</v>
      </c>
      <c r="L4278" s="1" t="s">
        <v>146</v>
      </c>
      <c r="M4278" s="1" t="s">
        <v>170</v>
      </c>
      <c r="N4278" s="1" t="s">
        <v>171</v>
      </c>
      <c r="O4278" s="1" t="s">
        <v>93</v>
      </c>
      <c r="P4278">
        <v>60</v>
      </c>
      <c r="Q4278">
        <v>19172</v>
      </c>
      <c r="R4278">
        <v>46396.24</v>
      </c>
      <c r="S4278">
        <v>2.42</v>
      </c>
      <c r="T4278">
        <v>0.04</v>
      </c>
      <c r="U4278">
        <f t="shared" si="1331"/>
        <v>46396.24</v>
      </c>
      <c r="V4278">
        <f t="shared" si="1332"/>
        <v>1150320</v>
      </c>
      <c r="W4278" s="1" t="s">
        <v>155</v>
      </c>
      <c r="X4278" s="1" t="s">
        <v>1236</v>
      </c>
      <c r="Y4278" s="1" t="s">
        <v>156</v>
      </c>
      <c r="Z4278" s="3">
        <v>8107</v>
      </c>
      <c r="AA4278" s="4">
        <f>AB4278</f>
        <v>4349.1689299999998</v>
      </c>
      <c r="AB4278" s="2">
        <f>2245.156962+0.109744*Q4278</f>
        <v>4349.1689299999998</v>
      </c>
      <c r="AC4278" s="4">
        <f>AD4278</f>
        <v>4349.1689299999998</v>
      </c>
      <c r="AD4278" s="4">
        <f t="shared" si="1337"/>
        <v>4349.1689299999998</v>
      </c>
      <c r="AE4278" s="4" t="s">
        <v>62</v>
      </c>
      <c r="AG4278" s="4" t="str">
        <f t="shared" si="1344"/>
        <v>Weight Captured Separately</v>
      </c>
      <c r="AI4278" t="e">
        <f t="shared" si="1333"/>
        <v>#N/A</v>
      </c>
      <c r="AJ4278" t="s">
        <v>81</v>
      </c>
      <c r="AK4278" s="2"/>
      <c r="AL4278" s="2" t="str">
        <f t="shared" si="1345"/>
        <v>Freight Included in Commodity Cost</v>
      </c>
      <c r="AM4278" s="4"/>
      <c r="AN4278" t="e">
        <f>VLOOKUP([1]!Tabelle13[[#This Row],[Vlookup this ID for freight costs]],$AL$2:$AL$6811,2,FALSE)</f>
        <v>#REF!</v>
      </c>
      <c r="AO4278">
        <f>IF(AK:AK="",AC:AC*6.242+1.383 -2.844 + 3.145 -2.265  -2.026,AK:AK)</f>
        <v>27144.90546106</v>
      </c>
      <c r="AP4278">
        <v>100.03</v>
      </c>
      <c r="AQ4278">
        <v>100.03</v>
      </c>
      <c r="AR4278" s="4">
        <v>4</v>
      </c>
      <c r="AS4278" s="4">
        <v>4</v>
      </c>
      <c r="AT4278" s="4">
        <v>2011</v>
      </c>
      <c r="AU4278" s="4">
        <v>6</v>
      </c>
      <c r="AV4278" s="4">
        <v>1</v>
      </c>
      <c r="AW4278" s="4">
        <v>2011</v>
      </c>
      <c r="AX4278" t="str">
        <f t="shared" si="1334"/>
        <v>No Delay</v>
      </c>
      <c r="AY4278">
        <f t="shared" si="1335"/>
        <v>0</v>
      </c>
    </row>
    <row r="4279" spans="1:51" x14ac:dyDescent="0.2">
      <c r="A4279" s="3">
        <v>84175</v>
      </c>
      <c r="B4279" s="1" t="s">
        <v>463</v>
      </c>
      <c r="C4279" s="1" t="s">
        <v>73</v>
      </c>
      <c r="D4279" s="1" t="s">
        <v>130</v>
      </c>
      <c r="E4279" s="1" t="s">
        <v>101</v>
      </c>
      <c r="F4279" s="1" t="s">
        <v>101</v>
      </c>
      <c r="G4279" s="13" t="s">
        <v>2318</v>
      </c>
      <c r="H4279" s="12">
        <v>41077</v>
      </c>
      <c r="I4279" s="12" t="s">
        <v>2318</v>
      </c>
      <c r="J4279" s="12">
        <v>41077</v>
      </c>
      <c r="K4279" s="4">
        <v>3978</v>
      </c>
      <c r="L4279" s="1" t="s">
        <v>146</v>
      </c>
      <c r="M4279" s="1" t="s">
        <v>132</v>
      </c>
      <c r="N4279" s="1" t="s">
        <v>265</v>
      </c>
      <c r="O4279" s="1" t="s">
        <v>93</v>
      </c>
      <c r="P4279">
        <v>60</v>
      </c>
      <c r="Q4279">
        <v>69037</v>
      </c>
      <c r="R4279">
        <v>168450.28</v>
      </c>
      <c r="S4279">
        <v>2.44</v>
      </c>
      <c r="T4279">
        <v>0.04</v>
      </c>
      <c r="U4279">
        <f t="shared" si="1331"/>
        <v>168450.28</v>
      </c>
      <c r="V4279">
        <f t="shared" si="1332"/>
        <v>4142220</v>
      </c>
      <c r="W4279" s="1" t="s">
        <v>179</v>
      </c>
      <c r="X4279" s="1" t="s">
        <v>1236</v>
      </c>
      <c r="Y4279" s="1" t="s">
        <v>156</v>
      </c>
      <c r="Z4279" s="3">
        <v>14969</v>
      </c>
      <c r="AA4279" s="4">
        <f t="shared" si="1336"/>
        <v>4353</v>
      </c>
      <c r="AB4279" s="4">
        <f xml:space="preserve"> 2244.740206  + 0.1097478*Q4279</f>
        <v>9821.3990745999999</v>
      </c>
      <c r="AC4279" s="4">
        <f>AF4279</f>
        <v>4353</v>
      </c>
      <c r="AD4279" s="4">
        <f t="shared" si="1337"/>
        <v>13163.333333333334</v>
      </c>
      <c r="AE4279" s="4">
        <v>4353</v>
      </c>
      <c r="AF4279" s="4">
        <v>4353</v>
      </c>
      <c r="AG4279" s="4">
        <f t="shared" si="1344"/>
        <v>4353</v>
      </c>
      <c r="AI4279" t="e">
        <f t="shared" si="1333"/>
        <v>#N/A</v>
      </c>
      <c r="AJ4279">
        <v>5530.11</v>
      </c>
      <c r="AK4279" s="2">
        <v>5530.11</v>
      </c>
      <c r="AL4279" s="2">
        <f t="shared" si="1345"/>
        <v>5530.11</v>
      </c>
      <c r="AM4279" s="4"/>
      <c r="AN4279" t="e">
        <f>VLOOKUP([1]!Tabelle13[[#This Row],[Vlookup this ID for freight costs]],$AL$2:$AL$6811,2,FALSE)</f>
        <v>#REF!</v>
      </c>
      <c r="AP4279">
        <v>277.94</v>
      </c>
      <c r="AQ4279">
        <v>277.94</v>
      </c>
      <c r="AR4279" s="4">
        <v>17</v>
      </c>
      <c r="AS4279" s="4">
        <v>6</v>
      </c>
      <c r="AT4279" s="4">
        <v>2012</v>
      </c>
      <c r="AU4279" s="4">
        <v>17</v>
      </c>
      <c r="AV4279" s="4">
        <v>6</v>
      </c>
      <c r="AW4279" s="4">
        <v>2012</v>
      </c>
      <c r="AX4279" t="str">
        <f t="shared" si="1334"/>
        <v>No Delay</v>
      </c>
      <c r="AY4279">
        <f t="shared" si="1335"/>
        <v>0</v>
      </c>
    </row>
    <row r="4280" spans="1:51" x14ac:dyDescent="0.2">
      <c r="A4280" s="3">
        <v>85564</v>
      </c>
      <c r="B4280" s="1" t="s">
        <v>50</v>
      </c>
      <c r="C4280" s="1" t="s">
        <v>51</v>
      </c>
      <c r="D4280" s="1" t="s">
        <v>130</v>
      </c>
      <c r="E4280" s="1" t="s">
        <v>101</v>
      </c>
      <c r="F4280" s="1" t="s">
        <v>101</v>
      </c>
      <c r="G4280" s="13" t="s">
        <v>774</v>
      </c>
      <c r="H4280" s="12">
        <v>42094</v>
      </c>
      <c r="I4280" s="12" t="s">
        <v>655</v>
      </c>
      <c r="J4280" s="12">
        <v>42114</v>
      </c>
      <c r="K4280" s="4">
        <v>6444</v>
      </c>
      <c r="L4280" s="1" t="s">
        <v>146</v>
      </c>
      <c r="M4280" s="1" t="s">
        <v>132</v>
      </c>
      <c r="N4280" s="1" t="s">
        <v>265</v>
      </c>
      <c r="O4280" s="1" t="s">
        <v>93</v>
      </c>
      <c r="P4280">
        <v>60</v>
      </c>
      <c r="Q4280">
        <v>1400</v>
      </c>
      <c r="R4280">
        <v>3052</v>
      </c>
      <c r="S4280">
        <v>2.1800000000000002</v>
      </c>
      <c r="T4280">
        <v>0.04</v>
      </c>
      <c r="U4280">
        <f t="shared" si="1331"/>
        <v>3052</v>
      </c>
      <c r="V4280">
        <f t="shared" si="1332"/>
        <v>84000</v>
      </c>
      <c r="W4280" s="1" t="s">
        <v>197</v>
      </c>
      <c r="X4280" s="1" t="s">
        <v>1236</v>
      </c>
      <c r="Y4280" s="1" t="s">
        <v>3082</v>
      </c>
      <c r="Z4280" s="3">
        <v>13556</v>
      </c>
      <c r="AA4280" s="4">
        <f t="shared" si="1336"/>
        <v>4355</v>
      </c>
      <c r="AB4280" s="4">
        <f xml:space="preserve"> 2244.740206  + 0.1097478*Q4280</f>
        <v>2398.3871260000001</v>
      </c>
      <c r="AC4280" s="4">
        <f>AF4280</f>
        <v>4355</v>
      </c>
      <c r="AD4280" s="4">
        <f t="shared" si="1337"/>
        <v>1531.2239088571428</v>
      </c>
      <c r="AE4280" s="4">
        <v>4355</v>
      </c>
      <c r="AF4280" s="4">
        <v>4355</v>
      </c>
      <c r="AG4280" s="4">
        <f t="shared" si="1344"/>
        <v>4355</v>
      </c>
      <c r="AI4280" t="e">
        <f t="shared" si="1333"/>
        <v>#N/A</v>
      </c>
      <c r="AJ4280">
        <v>3644.18</v>
      </c>
      <c r="AK4280" s="2">
        <v>3644.18</v>
      </c>
      <c r="AL4280" s="2">
        <f t="shared" si="1345"/>
        <v>3644.18</v>
      </c>
      <c r="AM4280" s="4"/>
      <c r="AN4280" t="e">
        <f>VLOOKUP([1]!Tabelle13[[#This Row],[Vlookup this ID for freight costs]],$AL$2:$AL$6811,2,FALSE)</f>
        <v>#REF!</v>
      </c>
      <c r="AP4280">
        <v>3.59</v>
      </c>
      <c r="AQ4280">
        <v>3.59</v>
      </c>
      <c r="AR4280" s="4">
        <v>31</v>
      </c>
      <c r="AS4280" s="4">
        <v>3</v>
      </c>
      <c r="AT4280" s="4">
        <v>2015</v>
      </c>
      <c r="AU4280" s="4">
        <v>20</v>
      </c>
      <c r="AV4280" s="4">
        <v>4</v>
      </c>
      <c r="AW4280" s="4">
        <v>2015</v>
      </c>
      <c r="AX4280" t="str">
        <f t="shared" si="1334"/>
        <v>Delay</v>
      </c>
      <c r="AY4280">
        <f t="shared" si="1335"/>
        <v>20</v>
      </c>
    </row>
    <row r="4281" spans="1:51" x14ac:dyDescent="0.2">
      <c r="A4281" s="3">
        <v>82501</v>
      </c>
      <c r="B4281" s="1" t="s">
        <v>215</v>
      </c>
      <c r="C4281" s="1" t="s">
        <v>89</v>
      </c>
      <c r="D4281" s="1" t="s">
        <v>130</v>
      </c>
      <c r="E4281" s="1" t="s">
        <v>101</v>
      </c>
      <c r="F4281" s="1" t="s">
        <v>101</v>
      </c>
      <c r="G4281" s="13" t="s">
        <v>1047</v>
      </c>
      <c r="H4281" s="12">
        <v>41211</v>
      </c>
      <c r="I4281" s="12" t="s">
        <v>1157</v>
      </c>
      <c r="J4281" s="12">
        <v>41148</v>
      </c>
      <c r="K4281" s="4">
        <v>4126</v>
      </c>
      <c r="L4281" s="1" t="s">
        <v>146</v>
      </c>
      <c r="M4281" s="1" t="s">
        <v>132</v>
      </c>
      <c r="N4281" s="1" t="s">
        <v>420</v>
      </c>
      <c r="O4281" s="1" t="s">
        <v>93</v>
      </c>
      <c r="P4281">
        <v>100</v>
      </c>
      <c r="Q4281">
        <v>490</v>
      </c>
      <c r="R4281">
        <v>2303</v>
      </c>
      <c r="S4281">
        <v>4.7</v>
      </c>
      <c r="T4281">
        <v>0.05</v>
      </c>
      <c r="U4281">
        <f t="shared" si="1331"/>
        <v>2303</v>
      </c>
      <c r="V4281">
        <f t="shared" si="1332"/>
        <v>49000</v>
      </c>
      <c r="W4281" s="1" t="s">
        <v>155</v>
      </c>
      <c r="X4281" s="1" t="s">
        <v>1236</v>
      </c>
      <c r="Y4281" s="1" t="s">
        <v>156</v>
      </c>
      <c r="Z4281" s="3">
        <v>13090</v>
      </c>
      <c r="AA4281" s="4">
        <f t="shared" si="1336"/>
        <v>4359</v>
      </c>
      <c r="AB4281" s="4">
        <f xml:space="preserve"> 2244.740206  + 0.1097478*Q4281</f>
        <v>2298.5166279999999</v>
      </c>
      <c r="AC4281" s="4">
        <f>AF4281</f>
        <v>4359</v>
      </c>
      <c r="AD4281" s="4">
        <f t="shared" si="1337"/>
        <v>3331.9837210000001</v>
      </c>
      <c r="AE4281" s="4">
        <v>4359</v>
      </c>
      <c r="AF4281" s="4">
        <v>4359</v>
      </c>
      <c r="AG4281" s="4">
        <f t="shared" si="1344"/>
        <v>4359</v>
      </c>
      <c r="AI4281" t="e">
        <f t="shared" si="1333"/>
        <v>#N/A</v>
      </c>
      <c r="AJ4281">
        <v>12101.96</v>
      </c>
      <c r="AK4281" s="2">
        <v>12101.96</v>
      </c>
      <c r="AL4281" s="2">
        <f t="shared" si="1345"/>
        <v>12101.96</v>
      </c>
      <c r="AM4281" s="4"/>
      <c r="AN4281" t="e">
        <f>VLOOKUP([1]!Tabelle13[[#This Row],[Vlookup this ID for freight costs]],$AL$2:$AL$6811,2,FALSE)</f>
        <v>#REF!</v>
      </c>
      <c r="AP4281">
        <v>3.23</v>
      </c>
      <c r="AQ4281">
        <v>3.23</v>
      </c>
      <c r="AR4281" s="4">
        <v>29</v>
      </c>
      <c r="AS4281" s="4">
        <v>10</v>
      </c>
      <c r="AT4281" s="4">
        <v>2012</v>
      </c>
      <c r="AU4281" s="4">
        <v>27</v>
      </c>
      <c r="AV4281" s="4">
        <v>8</v>
      </c>
      <c r="AW4281" s="4">
        <v>2012</v>
      </c>
      <c r="AX4281" t="str">
        <f t="shared" si="1334"/>
        <v>No Delay</v>
      </c>
      <c r="AY4281">
        <f t="shared" si="1335"/>
        <v>0</v>
      </c>
    </row>
    <row r="4282" spans="1:51" x14ac:dyDescent="0.2">
      <c r="A4282" s="3">
        <v>85891</v>
      </c>
      <c r="B4282" s="1" t="s">
        <v>215</v>
      </c>
      <c r="C4282" s="1" t="s">
        <v>89</v>
      </c>
      <c r="D4282" s="1" t="s">
        <v>130</v>
      </c>
      <c r="E4282" s="1" t="s">
        <v>101</v>
      </c>
      <c r="F4282" s="1" t="s">
        <v>101</v>
      </c>
      <c r="G4282" s="13" t="s">
        <v>1047</v>
      </c>
      <c r="H4282" s="12">
        <v>41211</v>
      </c>
      <c r="I4282" s="12" t="s">
        <v>1157</v>
      </c>
      <c r="J4282" s="12">
        <v>41148</v>
      </c>
      <c r="K4282" s="4">
        <v>4132</v>
      </c>
      <c r="L4282" s="1" t="s">
        <v>146</v>
      </c>
      <c r="M4282" s="1" t="s">
        <v>132</v>
      </c>
      <c r="N4282" s="1" t="s">
        <v>1524</v>
      </c>
      <c r="O4282" s="1" t="s">
        <v>93</v>
      </c>
      <c r="P4282">
        <v>30</v>
      </c>
      <c r="Q4282">
        <v>38160</v>
      </c>
      <c r="R4282">
        <v>506383.2</v>
      </c>
      <c r="S4282">
        <v>13.27</v>
      </c>
      <c r="T4282">
        <v>0.44</v>
      </c>
      <c r="U4282">
        <f t="shared" si="1331"/>
        <v>506383.2</v>
      </c>
      <c r="V4282">
        <f t="shared" si="1332"/>
        <v>1144800</v>
      </c>
      <c r="W4282" s="1" t="s">
        <v>160</v>
      </c>
      <c r="X4282" s="1" t="s">
        <v>1236</v>
      </c>
      <c r="Y4282" s="1" t="s">
        <v>161</v>
      </c>
      <c r="Z4282" s="3">
        <v>12573</v>
      </c>
      <c r="AA4282" s="4">
        <f t="shared" si="1336"/>
        <v>4359</v>
      </c>
      <c r="AB4282" s="4">
        <f xml:space="preserve"> 2244.740206  + 0.1097478*Q4282</f>
        <v>6432.7162540000008</v>
      </c>
      <c r="AC4282" s="4">
        <f>AF4282</f>
        <v>4359</v>
      </c>
      <c r="AD4282" s="4">
        <f t="shared" si="1337"/>
        <v>4359</v>
      </c>
      <c r="AE4282" s="3" t="s">
        <v>2319</v>
      </c>
      <c r="AF4282" s="3">
        <v>4359</v>
      </c>
      <c r="AG4282" s="4">
        <f>AI4282</f>
        <v>4359</v>
      </c>
      <c r="AH4282" s="4">
        <v>82501</v>
      </c>
      <c r="AI4282">
        <f t="shared" si="1333"/>
        <v>4359</v>
      </c>
      <c r="AJ4282" t="s">
        <v>2319</v>
      </c>
      <c r="AK4282" s="2">
        <v>12101.96</v>
      </c>
      <c r="AL4282" s="2">
        <f>AN4282</f>
        <v>12101.96</v>
      </c>
      <c r="AM4282" s="4">
        <v>82501</v>
      </c>
      <c r="AN4282">
        <f>INDEX($AJ$2:$AJ$6811,MATCH(AM4282,$A$2:$A$6811,0))</f>
        <v>12101.96</v>
      </c>
      <c r="AP4282">
        <v>709.95</v>
      </c>
      <c r="AQ4282">
        <v>709.95</v>
      </c>
      <c r="AR4282" s="4">
        <v>29</v>
      </c>
      <c r="AS4282" s="4">
        <v>10</v>
      </c>
      <c r="AT4282" s="4">
        <v>2012</v>
      </c>
      <c r="AU4282" s="4">
        <v>27</v>
      </c>
      <c r="AV4282" s="4">
        <v>8</v>
      </c>
      <c r="AW4282" s="4">
        <v>2012</v>
      </c>
      <c r="AX4282" t="str">
        <f t="shared" si="1334"/>
        <v>No Delay</v>
      </c>
      <c r="AY4282">
        <f t="shared" si="1335"/>
        <v>0</v>
      </c>
    </row>
    <row r="4283" spans="1:51" x14ac:dyDescent="0.2">
      <c r="A4283" s="3">
        <v>74771</v>
      </c>
      <c r="B4283" s="1" t="s">
        <v>328</v>
      </c>
      <c r="C4283" s="1" t="s">
        <v>150</v>
      </c>
      <c r="D4283" s="1" t="s">
        <v>100</v>
      </c>
      <c r="E4283" s="1" t="s">
        <v>101</v>
      </c>
      <c r="F4283" s="1" t="s">
        <v>101</v>
      </c>
      <c r="G4283" s="13" t="s">
        <v>919</v>
      </c>
      <c r="H4283" s="12">
        <v>41380</v>
      </c>
      <c r="I4283" s="12" t="s">
        <v>919</v>
      </c>
      <c r="J4283" s="12">
        <v>41380</v>
      </c>
      <c r="K4283" s="4">
        <v>4641</v>
      </c>
      <c r="L4283" s="1" t="s">
        <v>146</v>
      </c>
      <c r="M4283" s="1" t="s">
        <v>1920</v>
      </c>
      <c r="N4283" s="1" t="s">
        <v>2026</v>
      </c>
      <c r="O4283" s="1" t="s">
        <v>2007</v>
      </c>
      <c r="P4283">
        <v>60</v>
      </c>
      <c r="Q4283">
        <v>19284</v>
      </c>
      <c r="R4283">
        <v>144614.29</v>
      </c>
      <c r="S4283">
        <v>7.5</v>
      </c>
      <c r="T4283">
        <v>0.12</v>
      </c>
      <c r="U4283">
        <f t="shared" si="1331"/>
        <v>144630</v>
      </c>
      <c r="V4283">
        <f t="shared" si="1332"/>
        <v>1157040</v>
      </c>
      <c r="W4283" s="1" t="s">
        <v>851</v>
      </c>
      <c r="X4283" s="1" t="s">
        <v>361</v>
      </c>
      <c r="Y4283" s="1" t="s">
        <v>361</v>
      </c>
      <c r="Z4283" s="3">
        <v>12821</v>
      </c>
      <c r="AA4283" s="4">
        <f>AB4283</f>
        <v>4361.4602580000001</v>
      </c>
      <c r="AB4283" s="2">
        <f>2245.156962+0.109744*Q4283</f>
        <v>4361.4602580000001</v>
      </c>
      <c r="AC4283" s="4">
        <f>AD4283</f>
        <v>4361.4602580000001</v>
      </c>
      <c r="AD4283" s="4">
        <f t="shared" si="1337"/>
        <v>4361.4602580000001</v>
      </c>
      <c r="AE4283" s="4" t="s">
        <v>62</v>
      </c>
      <c r="AG4283" s="4" t="str">
        <f>AE4283</f>
        <v>Weight Captured Separately</v>
      </c>
      <c r="AI4283" t="e">
        <f t="shared" si="1333"/>
        <v>#N/A</v>
      </c>
      <c r="AJ4283" t="s">
        <v>81</v>
      </c>
      <c r="AK4283" s="2"/>
      <c r="AL4283" s="2" t="str">
        <f>AJ4283</f>
        <v>Freight Included in Commodity Cost</v>
      </c>
      <c r="AM4283" s="4"/>
      <c r="AN4283" t="e">
        <f>VLOOKUP([1]!Tabelle13[[#This Row],[Vlookup this ID for freight costs]],$AL$2:$AL$6811,2,FALSE)</f>
        <v>#REF!</v>
      </c>
      <c r="AO4283">
        <f>IF(AK:AK="",AC:AC*6.242+1.383 -2.844 + 3.145 -2.265  -2.026,AK:AK)</f>
        <v>27221.627930436</v>
      </c>
      <c r="AP4283">
        <v>178.89</v>
      </c>
      <c r="AQ4283">
        <v>178.89</v>
      </c>
      <c r="AR4283" s="4">
        <v>16</v>
      </c>
      <c r="AS4283" s="4">
        <v>4</v>
      </c>
      <c r="AT4283" s="4">
        <v>2013</v>
      </c>
      <c r="AU4283" s="4">
        <v>16</v>
      </c>
      <c r="AV4283" s="4">
        <v>4</v>
      </c>
      <c r="AW4283" s="4">
        <v>2013</v>
      </c>
      <c r="AX4283" t="str">
        <f t="shared" si="1334"/>
        <v>No Delay</v>
      </c>
      <c r="AY4283">
        <f t="shared" si="1335"/>
        <v>0</v>
      </c>
    </row>
    <row r="4284" spans="1:51" x14ac:dyDescent="0.2">
      <c r="A4284" s="3">
        <v>70184</v>
      </c>
      <c r="B4284" s="1" t="s">
        <v>328</v>
      </c>
      <c r="C4284" s="1" t="s">
        <v>150</v>
      </c>
      <c r="D4284" s="1" t="s">
        <v>100</v>
      </c>
      <c r="E4284" s="1" t="s">
        <v>253</v>
      </c>
      <c r="F4284" s="1" t="s">
        <v>253</v>
      </c>
      <c r="G4284" s="13" t="s">
        <v>2320</v>
      </c>
      <c r="H4284" s="12">
        <v>40761</v>
      </c>
      <c r="I4284" s="12" t="s">
        <v>2320</v>
      </c>
      <c r="J4284" s="12">
        <v>40761</v>
      </c>
      <c r="K4284" s="4">
        <v>3359</v>
      </c>
      <c r="L4284" s="1" t="s">
        <v>146</v>
      </c>
      <c r="M4284" s="1" t="s">
        <v>672</v>
      </c>
      <c r="N4284" s="1" t="s">
        <v>302</v>
      </c>
      <c r="O4284" s="1" t="s">
        <v>93</v>
      </c>
      <c r="P4284">
        <v>30</v>
      </c>
      <c r="Q4284">
        <v>65000</v>
      </c>
      <c r="R4284">
        <v>420550</v>
      </c>
      <c r="S4284">
        <v>6.47</v>
      </c>
      <c r="T4284">
        <v>0.22</v>
      </c>
      <c r="U4284">
        <f t="shared" si="1331"/>
        <v>420550</v>
      </c>
      <c r="V4284">
        <f t="shared" si="1332"/>
        <v>1950000</v>
      </c>
      <c r="W4284" s="1" t="s">
        <v>204</v>
      </c>
      <c r="X4284" s="1" t="s">
        <v>1236</v>
      </c>
      <c r="Y4284" s="1" t="s">
        <v>205</v>
      </c>
      <c r="Z4284" s="3">
        <v>16682</v>
      </c>
      <c r="AA4284" s="4">
        <f t="shared" si="1336"/>
        <v>4364</v>
      </c>
      <c r="AB4284" s="4">
        <f t="shared" ref="AB4284:AB4312" si="1346" xml:space="preserve"> 2244.740206  + 0.1097478*Q4284</f>
        <v>9378.3472060000004</v>
      </c>
      <c r="AC4284" s="4">
        <f t="shared" ref="AC4284:AC4312" si="1347">AF4284</f>
        <v>4364</v>
      </c>
      <c r="AD4284" s="4">
        <f t="shared" si="1337"/>
        <v>7087.8389873333335</v>
      </c>
      <c r="AE4284" s="4">
        <v>4364</v>
      </c>
      <c r="AF4284" s="4">
        <v>4364</v>
      </c>
      <c r="AG4284" s="4">
        <f>AE4284</f>
        <v>4364</v>
      </c>
      <c r="AI4284" t="e">
        <f t="shared" si="1333"/>
        <v>#N/A</v>
      </c>
      <c r="AJ4284">
        <v>10758.45</v>
      </c>
      <c r="AK4284" s="2">
        <v>10758.45</v>
      </c>
      <c r="AL4284" s="2">
        <f>AJ4284</f>
        <v>10758.45</v>
      </c>
      <c r="AM4284" s="4"/>
      <c r="AN4284" t="e">
        <f>VLOOKUP([1]!Tabelle13[[#This Row],[Vlookup this ID for freight costs]],$AL$2:$AL$6811,2,FALSE)</f>
        <v>#REF!</v>
      </c>
      <c r="AP4284">
        <v>693.91</v>
      </c>
      <c r="AQ4284">
        <v>693.91</v>
      </c>
      <c r="AR4284" s="4">
        <v>6</v>
      </c>
      <c r="AS4284" s="4">
        <v>8</v>
      </c>
      <c r="AT4284" s="4">
        <v>2011</v>
      </c>
      <c r="AU4284" s="4">
        <v>6</v>
      </c>
      <c r="AV4284" s="4">
        <v>8</v>
      </c>
      <c r="AW4284" s="4">
        <v>2011</v>
      </c>
      <c r="AX4284" t="str">
        <f t="shared" si="1334"/>
        <v>No Delay</v>
      </c>
      <c r="AY4284">
        <f t="shared" si="1335"/>
        <v>0</v>
      </c>
    </row>
    <row r="4285" spans="1:51" x14ac:dyDescent="0.2">
      <c r="A4285" s="3">
        <v>70299</v>
      </c>
      <c r="B4285" s="1" t="s">
        <v>168</v>
      </c>
      <c r="C4285" s="1" t="s">
        <v>150</v>
      </c>
      <c r="D4285" s="1" t="s">
        <v>100</v>
      </c>
      <c r="E4285" s="1" t="s">
        <v>253</v>
      </c>
      <c r="F4285" s="1" t="s">
        <v>253</v>
      </c>
      <c r="G4285" s="13" t="s">
        <v>546</v>
      </c>
      <c r="H4285" s="12">
        <v>40554</v>
      </c>
      <c r="I4285" s="12" t="s">
        <v>309</v>
      </c>
      <c r="J4285" s="12">
        <v>40606</v>
      </c>
      <c r="K4285" s="4">
        <v>3052</v>
      </c>
      <c r="L4285" s="1" t="s">
        <v>146</v>
      </c>
      <c r="M4285" s="1" t="s">
        <v>170</v>
      </c>
      <c r="N4285" s="1" t="s">
        <v>178</v>
      </c>
      <c r="O4285" s="1" t="s">
        <v>93</v>
      </c>
      <c r="P4285">
        <v>60</v>
      </c>
      <c r="Q4285">
        <v>86467</v>
      </c>
      <c r="R4285">
        <v>633803.11</v>
      </c>
      <c r="S4285">
        <v>7.33</v>
      </c>
      <c r="T4285">
        <v>0.12</v>
      </c>
      <c r="U4285">
        <f t="shared" si="1331"/>
        <v>633803.11</v>
      </c>
      <c r="V4285">
        <f t="shared" si="1332"/>
        <v>5188020</v>
      </c>
      <c r="W4285" s="1" t="s">
        <v>155</v>
      </c>
      <c r="X4285" s="1" t="s">
        <v>1236</v>
      </c>
      <c r="Y4285" s="1" t="s">
        <v>156</v>
      </c>
      <c r="Z4285" s="3">
        <v>8107</v>
      </c>
      <c r="AA4285" s="4">
        <f t="shared" si="1336"/>
        <v>4364</v>
      </c>
      <c r="AB4285" s="4">
        <f t="shared" si="1346"/>
        <v>11734.303228600002</v>
      </c>
      <c r="AC4285" s="4">
        <f t="shared" si="1347"/>
        <v>4364</v>
      </c>
      <c r="AD4285" s="4">
        <f t="shared" si="1337"/>
        <v>4364</v>
      </c>
      <c r="AE4285" s="4">
        <v>4364</v>
      </c>
      <c r="AF4285" s="4">
        <v>4364</v>
      </c>
      <c r="AG4285" s="4">
        <f>AE4285</f>
        <v>4364</v>
      </c>
      <c r="AI4285" t="e">
        <f t="shared" si="1333"/>
        <v>#N/A</v>
      </c>
      <c r="AJ4285">
        <v>4295.6000000000004</v>
      </c>
      <c r="AK4285" s="2">
        <v>4295.6000000000004</v>
      </c>
      <c r="AL4285" s="2">
        <f>AJ4285</f>
        <v>4295.6000000000004</v>
      </c>
      <c r="AM4285" s="4"/>
      <c r="AN4285" t="e">
        <f>VLOOKUP([1]!Tabelle13[[#This Row],[Vlookup this ID for freight costs]],$AL$2:$AL$6811,2,FALSE)</f>
        <v>#REF!</v>
      </c>
      <c r="AP4285">
        <v>1366.48</v>
      </c>
      <c r="AQ4285">
        <v>1366.48</v>
      </c>
      <c r="AR4285" s="4">
        <v>11</v>
      </c>
      <c r="AS4285" s="4">
        <v>1</v>
      </c>
      <c r="AT4285" s="4">
        <v>2011</v>
      </c>
      <c r="AU4285" s="4">
        <v>4</v>
      </c>
      <c r="AV4285" s="4">
        <v>4</v>
      </c>
      <c r="AW4285" s="4">
        <v>2011</v>
      </c>
      <c r="AX4285" t="str">
        <f t="shared" si="1334"/>
        <v>Delay</v>
      </c>
      <c r="AY4285">
        <f t="shared" si="1335"/>
        <v>52</v>
      </c>
    </row>
    <row r="4286" spans="1:51" x14ac:dyDescent="0.2">
      <c r="A4286" s="3">
        <v>21656</v>
      </c>
      <c r="B4286" s="1" t="s">
        <v>172</v>
      </c>
      <c r="C4286" s="1" t="s">
        <v>114</v>
      </c>
      <c r="D4286" s="1" t="s">
        <v>52</v>
      </c>
      <c r="E4286" s="1" t="s">
        <v>53</v>
      </c>
      <c r="F4286" s="1" t="s">
        <v>53</v>
      </c>
      <c r="G4286" s="13" t="s">
        <v>1715</v>
      </c>
      <c r="H4286" s="12">
        <v>41840</v>
      </c>
      <c r="I4286" s="12" t="s">
        <v>1716</v>
      </c>
      <c r="J4286" s="12">
        <v>41852</v>
      </c>
      <c r="K4286" s="4">
        <v>5694</v>
      </c>
      <c r="L4286" s="1" t="s">
        <v>146</v>
      </c>
      <c r="M4286" s="1" t="s">
        <v>170</v>
      </c>
      <c r="N4286" s="1" t="s">
        <v>265</v>
      </c>
      <c r="O4286" s="1" t="s">
        <v>93</v>
      </c>
      <c r="P4286">
        <v>60</v>
      </c>
      <c r="Q4286">
        <v>42813</v>
      </c>
      <c r="R4286">
        <v>96329.25</v>
      </c>
      <c r="S4286">
        <v>2.25</v>
      </c>
      <c r="T4286">
        <v>0.04</v>
      </c>
      <c r="U4286">
        <f t="shared" si="1331"/>
        <v>96329.25</v>
      </c>
      <c r="V4286">
        <f t="shared" si="1332"/>
        <v>2568780</v>
      </c>
      <c r="W4286" s="1" t="s">
        <v>155</v>
      </c>
      <c r="X4286" s="1" t="s">
        <v>1236</v>
      </c>
      <c r="Y4286" s="1" t="s">
        <v>156</v>
      </c>
      <c r="Z4286" s="3">
        <v>6648</v>
      </c>
      <c r="AA4286" s="4">
        <f t="shared" si="1336"/>
        <v>4369</v>
      </c>
      <c r="AB4286" s="4">
        <f t="shared" si="1346"/>
        <v>6943.3727674000002</v>
      </c>
      <c r="AC4286" s="4">
        <f t="shared" si="1347"/>
        <v>4369</v>
      </c>
      <c r="AD4286" s="4">
        <f t="shared" si="1337"/>
        <v>4369</v>
      </c>
      <c r="AE4286" s="4">
        <v>4369</v>
      </c>
      <c r="AF4286" s="4">
        <v>4369</v>
      </c>
      <c r="AG4286" s="4">
        <f>AE4286</f>
        <v>4369</v>
      </c>
      <c r="AI4286" t="e">
        <f t="shared" si="1333"/>
        <v>#N/A</v>
      </c>
      <c r="AJ4286">
        <v>22508.32</v>
      </c>
      <c r="AK4286" s="2">
        <v>22508.32</v>
      </c>
      <c r="AL4286" s="2">
        <f>AJ4286</f>
        <v>22508.32</v>
      </c>
      <c r="AM4286" s="4"/>
      <c r="AN4286" t="e">
        <f>VLOOKUP([1]!Tabelle13[[#This Row],[Vlookup this ID for freight costs]],$AL$2:$AL$6811,2,FALSE)</f>
        <v>#REF!</v>
      </c>
      <c r="AP4286">
        <v>99.03</v>
      </c>
      <c r="AQ4286">
        <v>99.03</v>
      </c>
      <c r="AR4286" s="4">
        <v>20</v>
      </c>
      <c r="AS4286" s="4">
        <v>7</v>
      </c>
      <c r="AT4286" s="4">
        <v>2014</v>
      </c>
      <c r="AU4286" s="4">
        <v>1</v>
      </c>
      <c r="AV4286" s="4">
        <v>8</v>
      </c>
      <c r="AW4286" s="4">
        <v>2014</v>
      </c>
      <c r="AX4286" t="str">
        <f t="shared" si="1334"/>
        <v>Delay</v>
      </c>
      <c r="AY4286">
        <f t="shared" si="1335"/>
        <v>12</v>
      </c>
    </row>
    <row r="4287" spans="1:51" x14ac:dyDescent="0.2">
      <c r="A4287" s="3">
        <v>12604</v>
      </c>
      <c r="B4287" s="1" t="s">
        <v>133</v>
      </c>
      <c r="C4287" s="1" t="s">
        <v>51</v>
      </c>
      <c r="D4287" s="1" t="s">
        <v>130</v>
      </c>
      <c r="E4287" s="1" t="s">
        <v>101</v>
      </c>
      <c r="F4287" s="1" t="s">
        <v>101</v>
      </c>
      <c r="G4287" s="13" t="s">
        <v>379</v>
      </c>
      <c r="H4287" s="12">
        <v>40073</v>
      </c>
      <c r="I4287" s="12" t="s">
        <v>379</v>
      </c>
      <c r="J4287" s="12">
        <v>40073</v>
      </c>
      <c r="K4287" s="4">
        <v>1838</v>
      </c>
      <c r="L4287" s="1" t="s">
        <v>146</v>
      </c>
      <c r="M4287" s="1" t="s">
        <v>132</v>
      </c>
      <c r="N4287" s="1" t="s">
        <v>196</v>
      </c>
      <c r="O4287" s="1" t="s">
        <v>93</v>
      </c>
      <c r="P4287">
        <v>60</v>
      </c>
      <c r="Q4287">
        <v>42000</v>
      </c>
      <c r="R4287">
        <v>299040</v>
      </c>
      <c r="S4287">
        <v>7.12</v>
      </c>
      <c r="T4287">
        <v>0.12</v>
      </c>
      <c r="U4287">
        <f t="shared" si="1331"/>
        <v>299040</v>
      </c>
      <c r="V4287">
        <f t="shared" si="1332"/>
        <v>2520000</v>
      </c>
      <c r="W4287" s="1" t="s">
        <v>197</v>
      </c>
      <c r="X4287" s="1" t="s">
        <v>1236</v>
      </c>
      <c r="Y4287" s="1" t="s">
        <v>3082</v>
      </c>
      <c r="Z4287" s="3">
        <v>13556</v>
      </c>
      <c r="AA4287" s="4">
        <f t="shared" si="1336"/>
        <v>4374</v>
      </c>
      <c r="AB4287" s="4">
        <f t="shared" si="1346"/>
        <v>6854.1478060000009</v>
      </c>
      <c r="AC4287" s="4">
        <f t="shared" si="1347"/>
        <v>4374</v>
      </c>
      <c r="AD4287" s="4">
        <f t="shared" si="1337"/>
        <v>43105</v>
      </c>
      <c r="AE4287" s="3" t="s">
        <v>2321</v>
      </c>
      <c r="AF4287" s="3">
        <v>4374</v>
      </c>
      <c r="AG4287" s="4">
        <f>AI4287</f>
        <v>4374</v>
      </c>
      <c r="AH4287" s="4">
        <v>12000</v>
      </c>
      <c r="AI4287">
        <f t="shared" si="1333"/>
        <v>4374</v>
      </c>
      <c r="AJ4287" t="s">
        <v>2321</v>
      </c>
      <c r="AK4287" s="2">
        <v>1799.88</v>
      </c>
      <c r="AL4287" s="2">
        <f>AN4287</f>
        <v>1799.88</v>
      </c>
      <c r="AM4287" s="4">
        <v>12000</v>
      </c>
      <c r="AN4287">
        <f>INDEX($AJ$2:$AJ$6811,MATCH(AM4287,$A$2:$A$6811,0))</f>
        <v>1799.88</v>
      </c>
      <c r="AP4287">
        <v>586.12</v>
      </c>
      <c r="AQ4287">
        <v>586.12</v>
      </c>
      <c r="AR4287" s="4">
        <v>17</v>
      </c>
      <c r="AS4287" s="4">
        <v>9</v>
      </c>
      <c r="AT4287" s="4">
        <v>2009</v>
      </c>
      <c r="AU4287" s="4">
        <v>17</v>
      </c>
      <c r="AV4287" s="4">
        <v>9</v>
      </c>
      <c r="AW4287" s="4">
        <v>2009</v>
      </c>
      <c r="AX4287" t="str">
        <f t="shared" si="1334"/>
        <v>No Delay</v>
      </c>
      <c r="AY4287">
        <f t="shared" si="1335"/>
        <v>0</v>
      </c>
    </row>
    <row r="4288" spans="1:51" x14ac:dyDescent="0.2">
      <c r="A4288" s="3">
        <v>12000</v>
      </c>
      <c r="B4288" s="1" t="s">
        <v>133</v>
      </c>
      <c r="C4288" s="1" t="s">
        <v>51</v>
      </c>
      <c r="D4288" s="1" t="s">
        <v>130</v>
      </c>
      <c r="E4288" s="1" t="s">
        <v>101</v>
      </c>
      <c r="F4288" s="1" t="s">
        <v>101</v>
      </c>
      <c r="G4288" s="13" t="s">
        <v>379</v>
      </c>
      <c r="H4288" s="12">
        <v>40073</v>
      </c>
      <c r="I4288" s="12" t="s">
        <v>379</v>
      </c>
      <c r="J4288" s="12">
        <v>40073</v>
      </c>
      <c r="K4288" s="4">
        <v>1836</v>
      </c>
      <c r="L4288" s="1" t="s">
        <v>146</v>
      </c>
      <c r="M4288" s="1" t="s">
        <v>132</v>
      </c>
      <c r="N4288" s="1" t="s">
        <v>196</v>
      </c>
      <c r="O4288" s="1" t="s">
        <v>93</v>
      </c>
      <c r="P4288">
        <v>60</v>
      </c>
      <c r="Q4288">
        <v>17000</v>
      </c>
      <c r="R4288">
        <v>121040</v>
      </c>
      <c r="S4288">
        <v>7.12</v>
      </c>
      <c r="T4288">
        <v>0.12</v>
      </c>
      <c r="U4288">
        <f t="shared" si="1331"/>
        <v>121040</v>
      </c>
      <c r="V4288">
        <f t="shared" si="1332"/>
        <v>1020000</v>
      </c>
      <c r="W4288" s="1" t="s">
        <v>197</v>
      </c>
      <c r="X4288" s="1" t="s">
        <v>1236</v>
      </c>
      <c r="Y4288" s="1" t="s">
        <v>3082</v>
      </c>
      <c r="Z4288" s="3">
        <v>13556</v>
      </c>
      <c r="AA4288" s="4">
        <f t="shared" si="1336"/>
        <v>4374</v>
      </c>
      <c r="AB4288" s="4">
        <f t="shared" si="1346"/>
        <v>4110.4528060000002</v>
      </c>
      <c r="AC4288" s="4">
        <f t="shared" si="1347"/>
        <v>4374</v>
      </c>
      <c r="AD4288" s="4">
        <f t="shared" si="1337"/>
        <v>2057.4</v>
      </c>
      <c r="AE4288" s="4">
        <v>4374</v>
      </c>
      <c r="AF4288" s="4">
        <v>4374</v>
      </c>
      <c r="AG4288" s="4">
        <f>AE4288</f>
        <v>4374</v>
      </c>
      <c r="AH4288" s="4">
        <v>83772</v>
      </c>
      <c r="AI4288">
        <f t="shared" si="1333"/>
        <v>28696</v>
      </c>
      <c r="AJ4288">
        <v>1799.88</v>
      </c>
      <c r="AK4288" s="2">
        <v>1799.88</v>
      </c>
      <c r="AL4288" s="2">
        <f>AJ4288</f>
        <v>1799.88</v>
      </c>
      <c r="AM4288" s="4"/>
      <c r="AN4288" t="e">
        <f>VLOOKUP([1]!Tabelle13[[#This Row],[Vlookup this ID for freight costs]],$AL$2:$AL$6811,2,FALSE)</f>
        <v>#REF!</v>
      </c>
      <c r="AP4288">
        <v>237.24</v>
      </c>
      <c r="AQ4288">
        <v>237.24</v>
      </c>
      <c r="AR4288" s="4">
        <v>17</v>
      </c>
      <c r="AS4288" s="4">
        <v>9</v>
      </c>
      <c r="AT4288" s="4">
        <v>2009</v>
      </c>
      <c r="AU4288" s="4">
        <v>17</v>
      </c>
      <c r="AV4288" s="4">
        <v>9</v>
      </c>
      <c r="AW4288" s="4">
        <v>2009</v>
      </c>
      <c r="AX4288" t="str">
        <f t="shared" si="1334"/>
        <v>No Delay</v>
      </c>
      <c r="AY4288">
        <f t="shared" si="1335"/>
        <v>0</v>
      </c>
    </row>
    <row r="4289" spans="1:51" x14ac:dyDescent="0.2">
      <c r="A4289" s="3">
        <v>48857</v>
      </c>
      <c r="B4289" s="1" t="s">
        <v>168</v>
      </c>
      <c r="C4289" s="1" t="s">
        <v>150</v>
      </c>
      <c r="D4289" s="1" t="s">
        <v>100</v>
      </c>
      <c r="E4289" s="1" t="s">
        <v>53</v>
      </c>
      <c r="F4289" s="1" t="s">
        <v>53</v>
      </c>
      <c r="G4289" s="13" t="s">
        <v>208</v>
      </c>
      <c r="H4289" s="12">
        <v>40414</v>
      </c>
      <c r="I4289" s="12" t="s">
        <v>2322</v>
      </c>
      <c r="J4289" s="12">
        <v>40564</v>
      </c>
      <c r="K4289" s="4">
        <v>2971</v>
      </c>
      <c r="L4289" s="1" t="s">
        <v>146</v>
      </c>
      <c r="M4289" s="1" t="s">
        <v>170</v>
      </c>
      <c r="N4289" s="1" t="s">
        <v>1688</v>
      </c>
      <c r="O4289" s="1" t="s">
        <v>93</v>
      </c>
      <c r="P4289">
        <v>240</v>
      </c>
      <c r="Q4289">
        <v>11628</v>
      </c>
      <c r="R4289">
        <v>34884</v>
      </c>
      <c r="S4289">
        <v>3</v>
      </c>
      <c r="T4289">
        <v>0.01</v>
      </c>
      <c r="U4289">
        <f t="shared" si="1331"/>
        <v>34884</v>
      </c>
      <c r="V4289">
        <f t="shared" si="1332"/>
        <v>2790720</v>
      </c>
      <c r="W4289" s="1" t="s">
        <v>155</v>
      </c>
      <c r="X4289" s="1" t="s">
        <v>1236</v>
      </c>
      <c r="Y4289" s="1" t="s">
        <v>156</v>
      </c>
      <c r="Z4289" s="3">
        <v>8107</v>
      </c>
      <c r="AA4289" s="4">
        <f t="shared" si="1336"/>
        <v>4382</v>
      </c>
      <c r="AB4289" s="4">
        <f t="shared" si="1346"/>
        <v>3520.8876244000003</v>
      </c>
      <c r="AC4289" s="4">
        <f t="shared" si="1347"/>
        <v>4382</v>
      </c>
      <c r="AD4289" s="4">
        <f t="shared" si="1337"/>
        <v>4382</v>
      </c>
      <c r="AE4289" s="4">
        <v>4382</v>
      </c>
      <c r="AF4289" s="4">
        <v>4382</v>
      </c>
      <c r="AG4289" s="4">
        <f>AE4289</f>
        <v>4382</v>
      </c>
      <c r="AI4289" t="e">
        <f t="shared" si="1333"/>
        <v>#N/A</v>
      </c>
      <c r="AJ4289">
        <v>2154.52</v>
      </c>
      <c r="AK4289" s="2">
        <v>2154.52</v>
      </c>
      <c r="AL4289" s="2">
        <f>AJ4289</f>
        <v>2154.52</v>
      </c>
      <c r="AM4289" s="4"/>
      <c r="AN4289" t="e">
        <f>VLOOKUP([1]!Tabelle13[[#This Row],[Vlookup this ID for freight costs]],$AL$2:$AL$6811,2,FALSE)</f>
        <v>#REF!</v>
      </c>
      <c r="AP4289">
        <v>75.209999999999994</v>
      </c>
      <c r="AQ4289">
        <v>75.209999999999994</v>
      </c>
      <c r="AR4289" s="4">
        <v>24</v>
      </c>
      <c r="AS4289" s="4">
        <v>8</v>
      </c>
      <c r="AT4289" s="4">
        <v>2010</v>
      </c>
      <c r="AU4289" s="4">
        <v>21</v>
      </c>
      <c r="AV4289" s="4">
        <v>1</v>
      </c>
      <c r="AW4289" s="4">
        <v>2011</v>
      </c>
      <c r="AX4289" t="str">
        <f t="shared" si="1334"/>
        <v>Delay</v>
      </c>
      <c r="AY4289">
        <f t="shared" si="1335"/>
        <v>150</v>
      </c>
    </row>
    <row r="4290" spans="1:51" x14ac:dyDescent="0.2">
      <c r="A4290" s="3">
        <v>25830</v>
      </c>
      <c r="B4290" s="1" t="s">
        <v>168</v>
      </c>
      <c r="C4290" s="1" t="s">
        <v>150</v>
      </c>
      <c r="D4290" s="1" t="s">
        <v>100</v>
      </c>
      <c r="E4290" s="1" t="s">
        <v>53</v>
      </c>
      <c r="F4290" s="1" t="s">
        <v>53</v>
      </c>
      <c r="G4290" s="13" t="s">
        <v>208</v>
      </c>
      <c r="H4290" s="12">
        <v>40414</v>
      </c>
      <c r="I4290" s="12" t="s">
        <v>1314</v>
      </c>
      <c r="J4290" s="12">
        <v>40520</v>
      </c>
      <c r="K4290" s="4">
        <v>2897</v>
      </c>
      <c r="L4290" s="1" t="s">
        <v>146</v>
      </c>
      <c r="M4290" s="1" t="s">
        <v>170</v>
      </c>
      <c r="N4290" s="1" t="s">
        <v>1688</v>
      </c>
      <c r="O4290" s="1" t="s">
        <v>93</v>
      </c>
      <c r="P4290">
        <v>240</v>
      </c>
      <c r="Q4290">
        <v>11640</v>
      </c>
      <c r="R4290">
        <v>34920</v>
      </c>
      <c r="S4290">
        <v>3</v>
      </c>
      <c r="T4290">
        <v>0.01</v>
      </c>
      <c r="U4290">
        <f t="shared" ref="U4290:U4353" si="1348">S4290*Q4290</f>
        <v>34920</v>
      </c>
      <c r="V4290">
        <f t="shared" ref="V4290:V4353" si="1349">Q4290*P4290</f>
        <v>2793600</v>
      </c>
      <c r="W4290" s="1" t="s">
        <v>155</v>
      </c>
      <c r="X4290" s="1" t="s">
        <v>1236</v>
      </c>
      <c r="Y4290" s="1" t="s">
        <v>156</v>
      </c>
      <c r="Z4290" s="3">
        <v>8107</v>
      </c>
      <c r="AA4290" s="4">
        <f t="shared" si="1336"/>
        <v>4386</v>
      </c>
      <c r="AB4290" s="4">
        <f t="shared" si="1346"/>
        <v>3522.2045980000003</v>
      </c>
      <c r="AC4290" s="4">
        <f t="shared" si="1347"/>
        <v>4386</v>
      </c>
      <c r="AD4290" s="4">
        <f t="shared" si="1337"/>
        <v>4116.1923739999993</v>
      </c>
      <c r="AE4290" s="4">
        <v>4386</v>
      </c>
      <c r="AF4290" s="4">
        <v>4386</v>
      </c>
      <c r="AG4290" s="4">
        <f>AE4290</f>
        <v>4386</v>
      </c>
      <c r="AI4290" t="e">
        <f t="shared" ref="AI4290:AI4353" si="1350">INDEX($AE$2:$AE$6811,MATCH(AH4290,$A$2:$A$6811,0))</f>
        <v>#N/A</v>
      </c>
      <c r="AJ4290">
        <v>12917.3</v>
      </c>
      <c r="AK4290" s="2">
        <v>12917.3</v>
      </c>
      <c r="AL4290" s="2">
        <f>AJ4290</f>
        <v>12917.3</v>
      </c>
      <c r="AM4290" s="4"/>
      <c r="AN4290" t="e">
        <f>VLOOKUP([1]!Tabelle13[[#This Row],[Vlookup this ID for freight costs]],$AL$2:$AL$6811,2,FALSE)</f>
        <v>#REF!</v>
      </c>
      <c r="AP4290">
        <v>75.290000000000006</v>
      </c>
      <c r="AQ4290">
        <v>75.290000000000006</v>
      </c>
      <c r="AR4290" s="4">
        <v>24</v>
      </c>
      <c r="AS4290" s="4">
        <v>8</v>
      </c>
      <c r="AT4290" s="4">
        <v>2010</v>
      </c>
      <c r="AU4290" s="4">
        <v>8</v>
      </c>
      <c r="AV4290" s="4">
        <v>12</v>
      </c>
      <c r="AW4290" s="4">
        <v>2010</v>
      </c>
      <c r="AX4290" t="str">
        <f t="shared" ref="AX4290:AX4353" si="1351">IF(DATE(AW4290,AV4290,AU4290)&lt;=DATE(AT4290,AS4290,AR4290),"No Delay","Delay")</f>
        <v>Delay</v>
      </c>
      <c r="AY4290">
        <f t="shared" ref="AY4290:AY4353" si="1352">IF(_xlfn.DAYS(J4290,H4290)&gt;0, _xlfn.DAYS(J4290,H4290),0)</f>
        <v>106</v>
      </c>
    </row>
    <row r="4291" spans="1:51" x14ac:dyDescent="0.2">
      <c r="A4291" s="3">
        <v>85444</v>
      </c>
      <c r="B4291" s="1" t="s">
        <v>215</v>
      </c>
      <c r="C4291" s="1" t="s">
        <v>89</v>
      </c>
      <c r="D4291" s="1" t="s">
        <v>130</v>
      </c>
      <c r="E4291" s="1" t="s">
        <v>101</v>
      </c>
      <c r="F4291" s="1" t="s">
        <v>101</v>
      </c>
      <c r="G4291" s="13" t="s">
        <v>374</v>
      </c>
      <c r="H4291" s="12">
        <v>41729</v>
      </c>
      <c r="I4291" s="12" t="s">
        <v>295</v>
      </c>
      <c r="J4291" s="12">
        <v>41757</v>
      </c>
      <c r="K4291" s="4">
        <v>5457</v>
      </c>
      <c r="L4291" s="1" t="s">
        <v>146</v>
      </c>
      <c r="M4291" s="1" t="s">
        <v>132</v>
      </c>
      <c r="N4291" s="1" t="s">
        <v>167</v>
      </c>
      <c r="O4291" s="1" t="s">
        <v>93</v>
      </c>
      <c r="P4291">
        <v>30</v>
      </c>
      <c r="Q4291">
        <v>72300</v>
      </c>
      <c r="R4291">
        <v>240759</v>
      </c>
      <c r="S4291">
        <v>3.33</v>
      </c>
      <c r="T4291">
        <v>0.11</v>
      </c>
      <c r="U4291">
        <f t="shared" si="1348"/>
        <v>240759</v>
      </c>
      <c r="V4291">
        <f t="shared" si="1349"/>
        <v>2169000</v>
      </c>
      <c r="W4291" s="1" t="s">
        <v>197</v>
      </c>
      <c r="X4291" s="1" t="s">
        <v>1236</v>
      </c>
      <c r="Y4291" s="1" t="s">
        <v>3082</v>
      </c>
      <c r="Z4291" s="3">
        <v>11943</v>
      </c>
      <c r="AA4291" s="4">
        <f t="shared" ref="AA4291:AA4354" si="1353">AF4291</f>
        <v>4392</v>
      </c>
      <c r="AB4291" s="4">
        <f t="shared" si="1346"/>
        <v>10179.506146</v>
      </c>
      <c r="AC4291" s="4">
        <f t="shared" si="1347"/>
        <v>4392</v>
      </c>
      <c r="AD4291" s="4">
        <f t="shared" si="1337"/>
        <v>4392</v>
      </c>
      <c r="AE4291" s="4">
        <v>4392</v>
      </c>
      <c r="AF4291" s="4">
        <v>4392</v>
      </c>
      <c r="AG4291" s="4">
        <f>AE4291</f>
        <v>4392</v>
      </c>
      <c r="AI4291" t="e">
        <f t="shared" si="1350"/>
        <v>#N/A</v>
      </c>
      <c r="AJ4291">
        <v>18607.759999999998</v>
      </c>
      <c r="AK4291" s="2">
        <v>18607.759999999998</v>
      </c>
      <c r="AL4291" s="2">
        <f>AJ4291</f>
        <v>18607.759999999998</v>
      </c>
      <c r="AM4291" s="4"/>
      <c r="AN4291" t="e">
        <f>VLOOKUP([1]!Tabelle13[[#This Row],[Vlookup this ID for freight costs]],$AL$2:$AL$6811,2,FALSE)</f>
        <v>#REF!</v>
      </c>
      <c r="AP4291">
        <v>337.54</v>
      </c>
      <c r="AQ4291">
        <v>337.54</v>
      </c>
      <c r="AR4291" s="4">
        <v>31</v>
      </c>
      <c r="AS4291" s="4">
        <v>3</v>
      </c>
      <c r="AT4291" s="4">
        <v>2014</v>
      </c>
      <c r="AU4291" s="4">
        <v>28</v>
      </c>
      <c r="AV4291" s="4">
        <v>4</v>
      </c>
      <c r="AW4291" s="4">
        <v>2014</v>
      </c>
      <c r="AX4291" t="str">
        <f t="shared" si="1351"/>
        <v>Delay</v>
      </c>
      <c r="AY4291">
        <f t="shared" si="1352"/>
        <v>28</v>
      </c>
    </row>
    <row r="4292" spans="1:51" x14ac:dyDescent="0.2">
      <c r="A4292" s="3">
        <v>83186</v>
      </c>
      <c r="B4292" s="1" t="s">
        <v>50</v>
      </c>
      <c r="C4292" s="1" t="s">
        <v>51</v>
      </c>
      <c r="D4292" s="1" t="s">
        <v>130</v>
      </c>
      <c r="E4292" s="1" t="s">
        <v>101</v>
      </c>
      <c r="F4292" s="1" t="s">
        <v>101</v>
      </c>
      <c r="G4292" s="13" t="s">
        <v>524</v>
      </c>
      <c r="H4292" s="12">
        <v>41607</v>
      </c>
      <c r="I4292" s="12" t="s">
        <v>658</v>
      </c>
      <c r="J4292" s="12">
        <v>41687</v>
      </c>
      <c r="K4292" s="4">
        <v>5298</v>
      </c>
      <c r="L4292" s="1" t="s">
        <v>146</v>
      </c>
      <c r="M4292" s="1" t="s">
        <v>132</v>
      </c>
      <c r="N4292" s="1" t="s">
        <v>163</v>
      </c>
      <c r="O4292" s="1" t="s">
        <v>93</v>
      </c>
      <c r="P4292">
        <v>60</v>
      </c>
      <c r="Q4292">
        <v>1440</v>
      </c>
      <c r="R4292">
        <v>16502.400000000001</v>
      </c>
      <c r="S4292">
        <v>11.46</v>
      </c>
      <c r="T4292">
        <v>0.19</v>
      </c>
      <c r="U4292">
        <f t="shared" si="1348"/>
        <v>16502.400000000001</v>
      </c>
      <c r="V4292">
        <f t="shared" si="1349"/>
        <v>86400</v>
      </c>
      <c r="W4292" s="1" t="s">
        <v>155</v>
      </c>
      <c r="X4292" s="1" t="s">
        <v>1236</v>
      </c>
      <c r="Y4292" s="1" t="s">
        <v>156</v>
      </c>
      <c r="Z4292" s="3">
        <v>14703</v>
      </c>
      <c r="AA4292" s="4">
        <f t="shared" si="1353"/>
        <v>4395</v>
      </c>
      <c r="AB4292" s="4">
        <f t="shared" si="1346"/>
        <v>2402.7770380000002</v>
      </c>
      <c r="AC4292" s="4">
        <f t="shared" si="1347"/>
        <v>4395</v>
      </c>
      <c r="AD4292" s="4">
        <f t="shared" ref="AD4292:AD4355" si="1354">AVERAGEIFS($AA$2:$AA$6811,$L$2:$L$6811,L4292,$V$2:$V$6811,"&gt;="&amp;(V4292-100), $V$2:$V$6811,"&lt;="&amp;(V4292+100),$AA$2:$AA$6811,"&gt;"&amp;1)</f>
        <v>5318.5</v>
      </c>
      <c r="AE4292" s="4">
        <v>4395</v>
      </c>
      <c r="AF4292" s="4">
        <v>4395</v>
      </c>
      <c r="AG4292" s="4">
        <f>AE4292</f>
        <v>4395</v>
      </c>
      <c r="AI4292" t="e">
        <f t="shared" si="1350"/>
        <v>#N/A</v>
      </c>
      <c r="AJ4292">
        <v>5816.47</v>
      </c>
      <c r="AK4292" s="2">
        <v>5816.47</v>
      </c>
      <c r="AL4292" s="2">
        <f>AJ4292</f>
        <v>5816.47</v>
      </c>
      <c r="AM4292" s="4"/>
      <c r="AN4292" t="e">
        <f>VLOOKUP([1]!Tabelle13[[#This Row],[Vlookup this ID for freight costs]],$AL$2:$AL$6811,2,FALSE)</f>
        <v>#REF!</v>
      </c>
      <c r="AP4292">
        <v>20.41</v>
      </c>
      <c r="AQ4292">
        <v>20.41</v>
      </c>
      <c r="AR4292" s="4">
        <v>29</v>
      </c>
      <c r="AS4292" s="4">
        <v>11</v>
      </c>
      <c r="AT4292" s="4">
        <v>2013</v>
      </c>
      <c r="AU4292" s="4">
        <v>17</v>
      </c>
      <c r="AV4292" s="4">
        <v>2</v>
      </c>
      <c r="AW4292" s="4">
        <v>2014</v>
      </c>
      <c r="AX4292" t="str">
        <f t="shared" si="1351"/>
        <v>Delay</v>
      </c>
      <c r="AY4292">
        <f t="shared" si="1352"/>
        <v>80</v>
      </c>
    </row>
    <row r="4293" spans="1:51" x14ac:dyDescent="0.2">
      <c r="A4293" s="3">
        <v>83187</v>
      </c>
      <c r="B4293" s="1" t="s">
        <v>50</v>
      </c>
      <c r="C4293" s="1" t="s">
        <v>51</v>
      </c>
      <c r="D4293" s="1" t="s">
        <v>130</v>
      </c>
      <c r="E4293" s="1" t="s">
        <v>101</v>
      </c>
      <c r="F4293" s="1" t="s">
        <v>101</v>
      </c>
      <c r="G4293" s="13" t="s">
        <v>524</v>
      </c>
      <c r="H4293" s="12">
        <v>41607</v>
      </c>
      <c r="I4293" s="12" t="s">
        <v>658</v>
      </c>
      <c r="J4293" s="12">
        <v>41687</v>
      </c>
      <c r="K4293" s="4">
        <v>5299</v>
      </c>
      <c r="L4293" s="1" t="s">
        <v>146</v>
      </c>
      <c r="M4293" s="1" t="s">
        <v>132</v>
      </c>
      <c r="N4293" s="1" t="s">
        <v>163</v>
      </c>
      <c r="O4293" s="1" t="s">
        <v>93</v>
      </c>
      <c r="P4293">
        <v>60</v>
      </c>
      <c r="Q4293">
        <v>6275</v>
      </c>
      <c r="R4293">
        <v>71911.5</v>
      </c>
      <c r="S4293">
        <v>11.46</v>
      </c>
      <c r="T4293">
        <v>0.19</v>
      </c>
      <c r="U4293">
        <f t="shared" si="1348"/>
        <v>71911.5</v>
      </c>
      <c r="V4293">
        <f t="shared" si="1349"/>
        <v>376500</v>
      </c>
      <c r="W4293" s="1" t="s">
        <v>160</v>
      </c>
      <c r="X4293" s="1" t="s">
        <v>1236</v>
      </c>
      <c r="Y4293" s="1" t="s">
        <v>161</v>
      </c>
      <c r="Z4293" s="3">
        <v>14186</v>
      </c>
      <c r="AA4293" s="4">
        <f t="shared" si="1353"/>
        <v>4395</v>
      </c>
      <c r="AB4293" s="4">
        <f t="shared" si="1346"/>
        <v>2933.407651</v>
      </c>
      <c r="AC4293" s="4">
        <f t="shared" si="1347"/>
        <v>4395</v>
      </c>
      <c r="AD4293" s="4">
        <f t="shared" si="1354"/>
        <v>4395</v>
      </c>
      <c r="AE4293" s="3" t="s">
        <v>2323</v>
      </c>
      <c r="AF4293" s="3">
        <v>4395</v>
      </c>
      <c r="AG4293" s="4">
        <f>AI4293</f>
        <v>4395</v>
      </c>
      <c r="AH4293" s="4">
        <v>83186</v>
      </c>
      <c r="AI4293">
        <f t="shared" si="1350"/>
        <v>4395</v>
      </c>
      <c r="AJ4293" t="s">
        <v>2323</v>
      </c>
      <c r="AK4293" s="2">
        <v>5816.47</v>
      </c>
      <c r="AL4293" s="2">
        <f>AN4293</f>
        <v>5816.47</v>
      </c>
      <c r="AM4293" s="4">
        <v>83186</v>
      </c>
      <c r="AN4293">
        <f>INDEX($AJ$2:$AJ$6811,MATCH(AM4293,$A$2:$A$6811,0))</f>
        <v>5816.47</v>
      </c>
      <c r="AP4293">
        <v>88.95</v>
      </c>
      <c r="AQ4293">
        <v>88.95</v>
      </c>
      <c r="AR4293" s="4">
        <v>29</v>
      </c>
      <c r="AS4293" s="4">
        <v>11</v>
      </c>
      <c r="AT4293" s="4">
        <v>2013</v>
      </c>
      <c r="AU4293" s="4">
        <v>17</v>
      </c>
      <c r="AV4293" s="4">
        <v>2</v>
      </c>
      <c r="AW4293" s="4">
        <v>2014</v>
      </c>
      <c r="AX4293" t="str">
        <f t="shared" si="1351"/>
        <v>Delay</v>
      </c>
      <c r="AY4293">
        <f t="shared" si="1352"/>
        <v>80</v>
      </c>
    </row>
    <row r="4294" spans="1:51" x14ac:dyDescent="0.2">
      <c r="A4294" s="3">
        <v>84870</v>
      </c>
      <c r="B4294" s="1" t="s">
        <v>50</v>
      </c>
      <c r="C4294" s="1" t="s">
        <v>51</v>
      </c>
      <c r="D4294" s="1" t="s">
        <v>130</v>
      </c>
      <c r="E4294" s="1" t="s">
        <v>101</v>
      </c>
      <c r="F4294" s="1" t="s">
        <v>101</v>
      </c>
      <c r="G4294" s="13" t="s">
        <v>524</v>
      </c>
      <c r="H4294" s="12">
        <v>41607</v>
      </c>
      <c r="I4294" s="12" t="s">
        <v>658</v>
      </c>
      <c r="J4294" s="12">
        <v>41687</v>
      </c>
      <c r="K4294" s="4">
        <v>5301</v>
      </c>
      <c r="L4294" s="1" t="s">
        <v>146</v>
      </c>
      <c r="M4294" s="1" t="s">
        <v>132</v>
      </c>
      <c r="N4294" s="1" t="s">
        <v>178</v>
      </c>
      <c r="O4294" s="1" t="s">
        <v>93</v>
      </c>
      <c r="P4294">
        <v>60</v>
      </c>
      <c r="Q4294">
        <v>13290</v>
      </c>
      <c r="R4294">
        <v>74158.2</v>
      </c>
      <c r="S4294">
        <v>5.58</v>
      </c>
      <c r="T4294">
        <v>0.09</v>
      </c>
      <c r="U4294">
        <f t="shared" si="1348"/>
        <v>74158.2</v>
      </c>
      <c r="V4294">
        <f t="shared" si="1349"/>
        <v>797400</v>
      </c>
      <c r="W4294" s="1" t="s">
        <v>179</v>
      </c>
      <c r="X4294" s="1" t="s">
        <v>1236</v>
      </c>
      <c r="Y4294" s="1" t="s">
        <v>156</v>
      </c>
      <c r="Z4294" s="3">
        <v>14703</v>
      </c>
      <c r="AA4294" s="4">
        <f t="shared" si="1353"/>
        <v>4395</v>
      </c>
      <c r="AB4294" s="4">
        <f t="shared" si="1346"/>
        <v>3703.2884679999997</v>
      </c>
      <c r="AC4294" s="4">
        <f t="shared" si="1347"/>
        <v>4395</v>
      </c>
      <c r="AD4294" s="4">
        <f t="shared" si="1354"/>
        <v>4395</v>
      </c>
      <c r="AE4294" s="3" t="s">
        <v>2323</v>
      </c>
      <c r="AF4294" s="3">
        <v>4395</v>
      </c>
      <c r="AG4294" s="4">
        <f>AI4294</f>
        <v>4395</v>
      </c>
      <c r="AH4294" s="4">
        <v>83186</v>
      </c>
      <c r="AI4294">
        <f t="shared" si="1350"/>
        <v>4395</v>
      </c>
      <c r="AJ4294" t="s">
        <v>2323</v>
      </c>
      <c r="AK4294" s="2">
        <v>5816.47</v>
      </c>
      <c r="AL4294" s="2">
        <f>AN4294</f>
        <v>5816.47</v>
      </c>
      <c r="AM4294" s="4">
        <v>83186</v>
      </c>
      <c r="AN4294">
        <f>INDEX($AJ$2:$AJ$6811,MATCH(AM4294,$A$2:$A$6811,0))</f>
        <v>5816.47</v>
      </c>
      <c r="AP4294">
        <v>91.73</v>
      </c>
      <c r="AQ4294">
        <v>91.73</v>
      </c>
      <c r="AR4294" s="4">
        <v>29</v>
      </c>
      <c r="AS4294" s="4">
        <v>11</v>
      </c>
      <c r="AT4294" s="4">
        <v>2013</v>
      </c>
      <c r="AU4294" s="4">
        <v>17</v>
      </c>
      <c r="AV4294" s="4">
        <v>2</v>
      </c>
      <c r="AW4294" s="4">
        <v>2014</v>
      </c>
      <c r="AX4294" t="str">
        <f t="shared" si="1351"/>
        <v>Delay</v>
      </c>
      <c r="AY4294">
        <f t="shared" si="1352"/>
        <v>80</v>
      </c>
    </row>
    <row r="4295" spans="1:51" x14ac:dyDescent="0.2">
      <c r="A4295" s="3">
        <v>83738</v>
      </c>
      <c r="B4295" s="1" t="s">
        <v>50</v>
      </c>
      <c r="C4295" s="1" t="s">
        <v>51</v>
      </c>
      <c r="D4295" s="1" t="s">
        <v>130</v>
      </c>
      <c r="E4295" s="1" t="s">
        <v>101</v>
      </c>
      <c r="F4295" s="1" t="s">
        <v>101</v>
      </c>
      <c r="G4295" s="13" t="s">
        <v>524</v>
      </c>
      <c r="H4295" s="12">
        <v>41607</v>
      </c>
      <c r="I4295" s="12" t="s">
        <v>658</v>
      </c>
      <c r="J4295" s="12">
        <v>41687</v>
      </c>
      <c r="K4295" s="4">
        <v>5300</v>
      </c>
      <c r="L4295" s="1" t="s">
        <v>146</v>
      </c>
      <c r="M4295" s="1" t="s">
        <v>132</v>
      </c>
      <c r="N4295" s="1" t="s">
        <v>392</v>
      </c>
      <c r="O4295" s="1" t="s">
        <v>393</v>
      </c>
      <c r="P4295">
        <v>120</v>
      </c>
      <c r="Q4295">
        <v>12960</v>
      </c>
      <c r="R4295">
        <v>262051.20000000001</v>
      </c>
      <c r="S4295">
        <v>20.22</v>
      </c>
      <c r="T4295">
        <v>0.17</v>
      </c>
      <c r="U4295">
        <f t="shared" si="1348"/>
        <v>262051.19999999998</v>
      </c>
      <c r="V4295">
        <f t="shared" si="1349"/>
        <v>1555200</v>
      </c>
      <c r="W4295" s="1" t="s">
        <v>394</v>
      </c>
      <c r="X4295" s="1" t="s">
        <v>112</v>
      </c>
      <c r="Y4295" s="1" t="s">
        <v>112</v>
      </c>
      <c r="Z4295" s="3">
        <v>12465</v>
      </c>
      <c r="AA4295" s="4">
        <f t="shared" si="1353"/>
        <v>4395</v>
      </c>
      <c r="AB4295" s="4">
        <f t="shared" si="1346"/>
        <v>3667.0716940000002</v>
      </c>
      <c r="AC4295" s="4">
        <f t="shared" si="1347"/>
        <v>4395</v>
      </c>
      <c r="AD4295" s="4">
        <f t="shared" si="1354"/>
        <v>4395</v>
      </c>
      <c r="AE4295" s="3" t="s">
        <v>2323</v>
      </c>
      <c r="AF4295" s="3">
        <v>4395</v>
      </c>
      <c r="AG4295" s="4">
        <f>AI4295</f>
        <v>4395</v>
      </c>
      <c r="AH4295" s="4">
        <v>83186</v>
      </c>
      <c r="AI4295">
        <f t="shared" si="1350"/>
        <v>4395</v>
      </c>
      <c r="AJ4295" t="s">
        <v>2323</v>
      </c>
      <c r="AK4295" s="2">
        <v>5816.47</v>
      </c>
      <c r="AL4295" s="2">
        <f>AN4295</f>
        <v>5816.47</v>
      </c>
      <c r="AM4295" s="4">
        <v>83186</v>
      </c>
      <c r="AN4295">
        <f>INDEX($AJ$2:$AJ$6811,MATCH(AM4295,$A$2:$A$6811,0))</f>
        <v>5816.47</v>
      </c>
      <c r="AP4295">
        <v>324.16000000000003</v>
      </c>
      <c r="AQ4295">
        <v>324.16000000000003</v>
      </c>
      <c r="AR4295" s="4">
        <v>29</v>
      </c>
      <c r="AS4295" s="4">
        <v>11</v>
      </c>
      <c r="AT4295" s="4">
        <v>2013</v>
      </c>
      <c r="AU4295" s="4">
        <v>17</v>
      </c>
      <c r="AV4295" s="4">
        <v>2</v>
      </c>
      <c r="AW4295" s="4">
        <v>2014</v>
      </c>
      <c r="AX4295" t="str">
        <f t="shared" si="1351"/>
        <v>Delay</v>
      </c>
      <c r="AY4295">
        <f t="shared" si="1352"/>
        <v>80</v>
      </c>
    </row>
    <row r="4296" spans="1:51" x14ac:dyDescent="0.2">
      <c r="A4296" s="3">
        <v>48065</v>
      </c>
      <c r="B4296" s="1" t="s">
        <v>168</v>
      </c>
      <c r="C4296" s="1" t="s">
        <v>150</v>
      </c>
      <c r="D4296" s="1" t="s">
        <v>100</v>
      </c>
      <c r="E4296" s="1" t="s">
        <v>53</v>
      </c>
      <c r="F4296" s="1" t="s">
        <v>53</v>
      </c>
      <c r="G4296" s="13" t="s">
        <v>208</v>
      </c>
      <c r="H4296" s="12">
        <v>40414</v>
      </c>
      <c r="I4296" s="12" t="s">
        <v>208</v>
      </c>
      <c r="J4296" s="12">
        <v>40414</v>
      </c>
      <c r="K4296" s="4">
        <v>2724</v>
      </c>
      <c r="L4296" s="1" t="s">
        <v>146</v>
      </c>
      <c r="M4296" s="1" t="s">
        <v>170</v>
      </c>
      <c r="N4296" s="1" t="s">
        <v>1688</v>
      </c>
      <c r="O4296" s="1" t="s">
        <v>93</v>
      </c>
      <c r="P4296">
        <v>240</v>
      </c>
      <c r="Q4296">
        <v>11668</v>
      </c>
      <c r="R4296">
        <v>35004</v>
      </c>
      <c r="S4296">
        <v>3</v>
      </c>
      <c r="T4296">
        <v>0.01</v>
      </c>
      <c r="U4296">
        <f t="shared" si="1348"/>
        <v>35004</v>
      </c>
      <c r="V4296">
        <f t="shared" si="1349"/>
        <v>2800320</v>
      </c>
      <c r="W4296" s="1" t="s">
        <v>155</v>
      </c>
      <c r="X4296" s="1" t="s">
        <v>1236</v>
      </c>
      <c r="Y4296" s="1" t="s">
        <v>156</v>
      </c>
      <c r="Z4296" s="3">
        <v>8107</v>
      </c>
      <c r="AA4296" s="4">
        <f t="shared" si="1353"/>
        <v>4396</v>
      </c>
      <c r="AB4296" s="4">
        <f t="shared" si="1346"/>
        <v>3525.2775363999999</v>
      </c>
      <c r="AC4296" s="4">
        <f t="shared" si="1347"/>
        <v>4396</v>
      </c>
      <c r="AD4296" s="4">
        <f t="shared" si="1354"/>
        <v>4396</v>
      </c>
      <c r="AE4296" s="4">
        <v>4396</v>
      </c>
      <c r="AF4296" s="4">
        <v>4396</v>
      </c>
      <c r="AG4296" s="4">
        <f>AE4296</f>
        <v>4396</v>
      </c>
      <c r="AI4296" t="e">
        <f t="shared" si="1350"/>
        <v>#N/A</v>
      </c>
      <c r="AJ4296">
        <v>3283.59</v>
      </c>
      <c r="AK4296" s="2">
        <v>3283.59</v>
      </c>
      <c r="AL4296" s="2">
        <f>AJ4296</f>
        <v>3283.59</v>
      </c>
      <c r="AM4296" s="4"/>
      <c r="AN4296" t="e">
        <f>VLOOKUP([1]!Tabelle13[[#This Row],[Vlookup this ID for freight costs]],$AL$2:$AL$6811,2,FALSE)</f>
        <v>#REF!</v>
      </c>
      <c r="AP4296">
        <v>75.47</v>
      </c>
      <c r="AQ4296">
        <v>75.47</v>
      </c>
      <c r="AR4296" s="4">
        <v>24</v>
      </c>
      <c r="AS4296" s="4">
        <v>8</v>
      </c>
      <c r="AT4296" s="4">
        <v>2010</v>
      </c>
      <c r="AU4296" s="4">
        <v>24</v>
      </c>
      <c r="AV4296" s="4">
        <v>8</v>
      </c>
      <c r="AW4296" s="4">
        <v>2010</v>
      </c>
      <c r="AX4296" t="str">
        <f t="shared" si="1351"/>
        <v>No Delay</v>
      </c>
      <c r="AY4296">
        <f t="shared" si="1352"/>
        <v>0</v>
      </c>
    </row>
    <row r="4297" spans="1:51" x14ac:dyDescent="0.2">
      <c r="A4297" s="3">
        <v>12632</v>
      </c>
      <c r="B4297" s="1" t="s">
        <v>119</v>
      </c>
      <c r="C4297" s="1" t="s">
        <v>114</v>
      </c>
      <c r="D4297" s="1" t="s">
        <v>130</v>
      </c>
      <c r="E4297" s="1"/>
      <c r="F4297" s="1" t="s">
        <v>107</v>
      </c>
      <c r="G4297" s="13" t="s">
        <v>2324</v>
      </c>
      <c r="H4297" s="12">
        <v>39199</v>
      </c>
      <c r="I4297" s="12" t="s">
        <v>2324</v>
      </c>
      <c r="J4297" s="12">
        <v>39199</v>
      </c>
      <c r="K4297" s="4">
        <v>112</v>
      </c>
      <c r="L4297" s="1" t="s">
        <v>146</v>
      </c>
      <c r="M4297" s="1" t="s">
        <v>132</v>
      </c>
      <c r="N4297" s="1" t="s">
        <v>265</v>
      </c>
      <c r="O4297" s="1" t="s">
        <v>93</v>
      </c>
      <c r="P4297">
        <v>60</v>
      </c>
      <c r="Q4297">
        <v>43470</v>
      </c>
      <c r="R4297">
        <v>155187.9</v>
      </c>
      <c r="S4297">
        <v>3.57</v>
      </c>
      <c r="T4297">
        <v>0.06</v>
      </c>
      <c r="U4297">
        <f t="shared" si="1348"/>
        <v>155187.9</v>
      </c>
      <c r="V4297">
        <f t="shared" si="1349"/>
        <v>2608200</v>
      </c>
      <c r="W4297" s="1" t="s">
        <v>439</v>
      </c>
      <c r="X4297" s="1" t="s">
        <v>1236</v>
      </c>
      <c r="Y4297" s="1" t="s">
        <v>440</v>
      </c>
      <c r="Z4297" s="3">
        <v>7308</v>
      </c>
      <c r="AA4297" s="4">
        <f t="shared" si="1353"/>
        <v>4398</v>
      </c>
      <c r="AB4297" s="4">
        <f t="shared" si="1346"/>
        <v>7015.4770719999997</v>
      </c>
      <c r="AC4297" s="4">
        <f t="shared" si="1347"/>
        <v>4398</v>
      </c>
      <c r="AD4297" s="4">
        <f t="shared" si="1354"/>
        <v>4398</v>
      </c>
      <c r="AE4297" s="4">
        <v>4398</v>
      </c>
      <c r="AF4297" s="4">
        <v>4398</v>
      </c>
      <c r="AG4297" s="4">
        <f>AE4297</f>
        <v>4398</v>
      </c>
      <c r="AI4297" t="e">
        <f t="shared" si="1350"/>
        <v>#N/A</v>
      </c>
      <c r="AJ4297">
        <v>18137.64</v>
      </c>
      <c r="AK4297" s="2">
        <v>18137.64</v>
      </c>
      <c r="AL4297" s="2">
        <f>AJ4297</f>
        <v>18137.64</v>
      </c>
      <c r="AM4297" s="4"/>
      <c r="AN4297" t="e">
        <f>VLOOKUP([1]!Tabelle13[[#This Row],[Vlookup this ID for freight costs]],$AL$2:$AL$6811,2,FALSE)</f>
        <v>#REF!</v>
      </c>
      <c r="AP4297">
        <v>0</v>
      </c>
      <c r="AR4297" s="4">
        <v>27</v>
      </c>
      <c r="AS4297" s="4">
        <v>4</v>
      </c>
      <c r="AT4297" s="4">
        <v>2007</v>
      </c>
      <c r="AU4297" s="4">
        <v>27</v>
      </c>
      <c r="AV4297" s="4">
        <v>4</v>
      </c>
      <c r="AW4297" s="4">
        <v>2007</v>
      </c>
      <c r="AX4297" t="str">
        <f t="shared" si="1351"/>
        <v>No Delay</v>
      </c>
      <c r="AY4297">
        <f t="shared" si="1352"/>
        <v>0</v>
      </c>
    </row>
    <row r="4298" spans="1:51" x14ac:dyDescent="0.2">
      <c r="A4298" s="3">
        <v>60168</v>
      </c>
      <c r="B4298" s="1" t="s">
        <v>168</v>
      </c>
      <c r="C4298" s="1" t="s">
        <v>150</v>
      </c>
      <c r="D4298" s="1" t="s">
        <v>100</v>
      </c>
      <c r="E4298" s="1" t="s">
        <v>53</v>
      </c>
      <c r="F4298" s="1" t="s">
        <v>53</v>
      </c>
      <c r="G4298" s="13" t="s">
        <v>310</v>
      </c>
      <c r="H4298" s="12">
        <v>40422</v>
      </c>
      <c r="I4298" s="12" t="s">
        <v>600</v>
      </c>
      <c r="J4298" s="12">
        <v>40424</v>
      </c>
      <c r="K4298" s="4">
        <v>2739</v>
      </c>
      <c r="L4298" s="1" t="s">
        <v>146</v>
      </c>
      <c r="M4298" s="1" t="s">
        <v>672</v>
      </c>
      <c r="N4298" s="1" t="s">
        <v>302</v>
      </c>
      <c r="O4298" s="1" t="s">
        <v>93</v>
      </c>
      <c r="P4298">
        <v>30</v>
      </c>
      <c r="Q4298">
        <v>64771</v>
      </c>
      <c r="R4298">
        <v>506509.22</v>
      </c>
      <c r="S4298">
        <v>7.82</v>
      </c>
      <c r="T4298">
        <v>0.26</v>
      </c>
      <c r="U4298">
        <f t="shared" si="1348"/>
        <v>506509.22000000003</v>
      </c>
      <c r="V4298">
        <f t="shared" si="1349"/>
        <v>1943130</v>
      </c>
      <c r="W4298" s="1" t="s">
        <v>204</v>
      </c>
      <c r="X4298" s="1" t="s">
        <v>1236</v>
      </c>
      <c r="Y4298" s="1" t="s">
        <v>205</v>
      </c>
      <c r="Z4298" s="3">
        <v>7569</v>
      </c>
      <c r="AA4298" s="4">
        <f t="shared" si="1353"/>
        <v>4398</v>
      </c>
      <c r="AB4298" s="4">
        <f t="shared" si="1346"/>
        <v>9353.2149597999996</v>
      </c>
      <c r="AC4298" s="4">
        <f t="shared" si="1347"/>
        <v>4398</v>
      </c>
      <c r="AD4298" s="4">
        <f t="shared" si="1354"/>
        <v>4398</v>
      </c>
      <c r="AE4298" s="4">
        <v>4398</v>
      </c>
      <c r="AF4298" s="4">
        <v>4398</v>
      </c>
      <c r="AG4298" s="4">
        <f>AE4298</f>
        <v>4398</v>
      </c>
      <c r="AI4298" t="e">
        <f t="shared" si="1350"/>
        <v>#N/A</v>
      </c>
      <c r="AJ4298">
        <v>5298.03</v>
      </c>
      <c r="AK4298" s="2">
        <v>5298.03</v>
      </c>
      <c r="AL4298" s="2">
        <f>AJ4298</f>
        <v>5298.03</v>
      </c>
      <c r="AM4298" s="4"/>
      <c r="AN4298" t="e">
        <f>VLOOKUP([1]!Tabelle13[[#This Row],[Vlookup this ID for freight costs]],$AL$2:$AL$6811,2,FALSE)</f>
        <v>#REF!</v>
      </c>
      <c r="AP4298">
        <v>1092.03</v>
      </c>
      <c r="AQ4298">
        <v>1092.03</v>
      </c>
      <c r="AR4298" s="4">
        <v>1</v>
      </c>
      <c r="AS4298" s="4">
        <v>9</v>
      </c>
      <c r="AT4298" s="4">
        <v>2010</v>
      </c>
      <c r="AU4298" s="4">
        <v>3</v>
      </c>
      <c r="AV4298" s="4">
        <v>9</v>
      </c>
      <c r="AW4298" s="4">
        <v>2010</v>
      </c>
      <c r="AX4298" t="str">
        <f t="shared" si="1351"/>
        <v>Delay</v>
      </c>
      <c r="AY4298">
        <f t="shared" si="1352"/>
        <v>2</v>
      </c>
    </row>
    <row r="4299" spans="1:51" x14ac:dyDescent="0.2">
      <c r="A4299" s="3">
        <v>82534</v>
      </c>
      <c r="B4299" s="1" t="s">
        <v>215</v>
      </c>
      <c r="C4299" s="1" t="s">
        <v>89</v>
      </c>
      <c r="D4299" s="1" t="s">
        <v>130</v>
      </c>
      <c r="E4299" s="1" t="s">
        <v>101</v>
      </c>
      <c r="F4299" s="1" t="s">
        <v>101</v>
      </c>
      <c r="G4299" s="13" t="s">
        <v>1191</v>
      </c>
      <c r="H4299" s="12">
        <v>41274</v>
      </c>
      <c r="I4299" s="12" t="s">
        <v>176</v>
      </c>
      <c r="J4299" s="12">
        <v>41249</v>
      </c>
      <c r="K4299" s="4">
        <v>4336</v>
      </c>
      <c r="L4299" s="1" t="s">
        <v>146</v>
      </c>
      <c r="M4299" s="1" t="s">
        <v>132</v>
      </c>
      <c r="N4299" s="1" t="s">
        <v>167</v>
      </c>
      <c r="O4299" s="1" t="s">
        <v>93</v>
      </c>
      <c r="P4299">
        <v>30</v>
      </c>
      <c r="Q4299">
        <v>14368</v>
      </c>
      <c r="R4299">
        <v>52299.519999999997</v>
      </c>
      <c r="S4299">
        <v>3.64</v>
      </c>
      <c r="T4299">
        <v>0.12</v>
      </c>
      <c r="U4299">
        <f t="shared" si="1348"/>
        <v>52299.520000000004</v>
      </c>
      <c r="V4299">
        <f t="shared" si="1349"/>
        <v>431040</v>
      </c>
      <c r="W4299" s="1" t="s">
        <v>197</v>
      </c>
      <c r="X4299" s="1" t="s">
        <v>1236</v>
      </c>
      <c r="Y4299" s="1" t="s">
        <v>3082</v>
      </c>
      <c r="Z4299" s="3">
        <v>11943</v>
      </c>
      <c r="AA4299" s="4">
        <f t="shared" si="1353"/>
        <v>4409</v>
      </c>
      <c r="AB4299" s="4">
        <f t="shared" si="1346"/>
        <v>3821.5965963999997</v>
      </c>
      <c r="AC4299" s="4">
        <f t="shared" si="1347"/>
        <v>4409</v>
      </c>
      <c r="AD4299" s="4">
        <f t="shared" si="1354"/>
        <v>4409</v>
      </c>
      <c r="AE4299" s="4">
        <v>4409</v>
      </c>
      <c r="AF4299" s="4">
        <v>4409</v>
      </c>
      <c r="AG4299" s="4">
        <f>AE4299</f>
        <v>4409</v>
      </c>
      <c r="AI4299" t="e">
        <f t="shared" si="1350"/>
        <v>#N/A</v>
      </c>
      <c r="AJ4299">
        <v>17192.400000000001</v>
      </c>
      <c r="AK4299" s="2">
        <v>17192.400000000001</v>
      </c>
      <c r="AL4299" s="2">
        <f>AJ4299</f>
        <v>17192.400000000001</v>
      </c>
      <c r="AM4299" s="4"/>
      <c r="AN4299" t="e">
        <f>VLOOKUP([1]!Tabelle13[[#This Row],[Vlookup this ID for freight costs]],$AL$2:$AL$6811,2,FALSE)</f>
        <v>#REF!</v>
      </c>
      <c r="AP4299">
        <v>73.319999999999993</v>
      </c>
      <c r="AQ4299">
        <v>73.319999999999993</v>
      </c>
      <c r="AR4299" s="4">
        <v>31</v>
      </c>
      <c r="AS4299" s="4">
        <v>12</v>
      </c>
      <c r="AT4299" s="4">
        <v>2012</v>
      </c>
      <c r="AU4299" s="4">
        <v>6</v>
      </c>
      <c r="AV4299" s="4">
        <v>12</v>
      </c>
      <c r="AW4299" s="4">
        <v>2012</v>
      </c>
      <c r="AX4299" t="str">
        <f t="shared" si="1351"/>
        <v>No Delay</v>
      </c>
      <c r="AY4299">
        <f t="shared" si="1352"/>
        <v>0</v>
      </c>
    </row>
    <row r="4300" spans="1:51" x14ac:dyDescent="0.2">
      <c r="A4300" s="3">
        <v>84775</v>
      </c>
      <c r="B4300" s="1" t="s">
        <v>215</v>
      </c>
      <c r="C4300" s="1" t="s">
        <v>89</v>
      </c>
      <c r="D4300" s="1" t="s">
        <v>130</v>
      </c>
      <c r="E4300" s="1" t="s">
        <v>101</v>
      </c>
      <c r="F4300" s="1" t="s">
        <v>101</v>
      </c>
      <c r="G4300" s="13" t="s">
        <v>1191</v>
      </c>
      <c r="H4300" s="12">
        <v>41274</v>
      </c>
      <c r="I4300" s="12" t="s">
        <v>176</v>
      </c>
      <c r="J4300" s="12">
        <v>41249</v>
      </c>
      <c r="K4300" s="4">
        <v>4337</v>
      </c>
      <c r="L4300" s="1" t="s">
        <v>146</v>
      </c>
      <c r="M4300" s="1" t="s">
        <v>132</v>
      </c>
      <c r="N4300" s="1" t="s">
        <v>167</v>
      </c>
      <c r="O4300" s="1" t="s">
        <v>93</v>
      </c>
      <c r="P4300">
        <v>30</v>
      </c>
      <c r="Q4300">
        <v>7640</v>
      </c>
      <c r="R4300">
        <v>27809.599999999999</v>
      </c>
      <c r="S4300">
        <v>3.64</v>
      </c>
      <c r="T4300">
        <v>0.12</v>
      </c>
      <c r="U4300">
        <f t="shared" si="1348"/>
        <v>27809.600000000002</v>
      </c>
      <c r="V4300">
        <f t="shared" si="1349"/>
        <v>229200</v>
      </c>
      <c r="W4300" s="1" t="s">
        <v>155</v>
      </c>
      <c r="X4300" s="1" t="s">
        <v>1236</v>
      </c>
      <c r="Y4300" s="1" t="s">
        <v>156</v>
      </c>
      <c r="Z4300" s="3">
        <v>13090</v>
      </c>
      <c r="AA4300" s="4">
        <f t="shared" si="1353"/>
        <v>4409</v>
      </c>
      <c r="AB4300" s="4">
        <f t="shared" si="1346"/>
        <v>3083.2133979999999</v>
      </c>
      <c r="AC4300" s="4">
        <f t="shared" si="1347"/>
        <v>4409</v>
      </c>
      <c r="AD4300" s="4">
        <f t="shared" si="1354"/>
        <v>4409</v>
      </c>
      <c r="AE4300" s="3" t="s">
        <v>2325</v>
      </c>
      <c r="AF4300" s="3">
        <v>4409</v>
      </c>
      <c r="AG4300" s="4">
        <f>AI4300</f>
        <v>4409</v>
      </c>
      <c r="AH4300" s="4">
        <v>82534</v>
      </c>
      <c r="AI4300">
        <f t="shared" si="1350"/>
        <v>4409</v>
      </c>
      <c r="AJ4300" t="s">
        <v>2325</v>
      </c>
      <c r="AK4300" s="2">
        <v>17192.400000000001</v>
      </c>
      <c r="AL4300" s="2">
        <f>AN4300</f>
        <v>17192.400000000001</v>
      </c>
      <c r="AM4300" s="4">
        <v>82534</v>
      </c>
      <c r="AN4300">
        <f>INDEX($AJ$2:$AJ$6811,MATCH(AM4300,$A$2:$A$6811,0))</f>
        <v>17192.400000000001</v>
      </c>
      <c r="AP4300">
        <v>38.99</v>
      </c>
      <c r="AQ4300">
        <v>38.99</v>
      </c>
      <c r="AR4300" s="4">
        <v>31</v>
      </c>
      <c r="AS4300" s="4">
        <v>12</v>
      </c>
      <c r="AT4300" s="4">
        <v>2012</v>
      </c>
      <c r="AU4300" s="4">
        <v>6</v>
      </c>
      <c r="AV4300" s="4">
        <v>12</v>
      </c>
      <c r="AW4300" s="4">
        <v>2012</v>
      </c>
      <c r="AX4300" t="str">
        <f t="shared" si="1351"/>
        <v>No Delay</v>
      </c>
      <c r="AY4300">
        <f t="shared" si="1352"/>
        <v>0</v>
      </c>
    </row>
    <row r="4301" spans="1:51" x14ac:dyDescent="0.2">
      <c r="A4301" s="3">
        <v>86533</v>
      </c>
      <c r="B4301" s="1" t="s">
        <v>215</v>
      </c>
      <c r="C4301" s="1" t="s">
        <v>89</v>
      </c>
      <c r="D4301" s="1" t="s">
        <v>130</v>
      </c>
      <c r="E4301" s="1" t="s">
        <v>101</v>
      </c>
      <c r="F4301" s="1" t="s">
        <v>101</v>
      </c>
      <c r="G4301" s="13" t="s">
        <v>1191</v>
      </c>
      <c r="H4301" s="12">
        <v>41274</v>
      </c>
      <c r="I4301" s="12" t="s">
        <v>176</v>
      </c>
      <c r="J4301" s="12">
        <v>41249</v>
      </c>
      <c r="K4301" s="4">
        <v>4338</v>
      </c>
      <c r="L4301" s="1" t="s">
        <v>146</v>
      </c>
      <c r="M4301" s="1" t="s">
        <v>132</v>
      </c>
      <c r="N4301" s="1" t="s">
        <v>1524</v>
      </c>
      <c r="O4301" s="1" t="s">
        <v>93</v>
      </c>
      <c r="P4301">
        <v>30</v>
      </c>
      <c r="Q4301">
        <v>25644</v>
      </c>
      <c r="R4301">
        <v>340295.88</v>
      </c>
      <c r="S4301">
        <v>13.27</v>
      </c>
      <c r="T4301">
        <v>0.44</v>
      </c>
      <c r="U4301">
        <f t="shared" si="1348"/>
        <v>340295.88</v>
      </c>
      <c r="V4301">
        <f t="shared" si="1349"/>
        <v>769320</v>
      </c>
      <c r="W4301" s="1" t="s">
        <v>160</v>
      </c>
      <c r="X4301" s="1" t="s">
        <v>1236</v>
      </c>
      <c r="Y4301" s="1" t="s">
        <v>161</v>
      </c>
      <c r="Z4301" s="3">
        <v>12573</v>
      </c>
      <c r="AA4301" s="4">
        <f t="shared" si="1353"/>
        <v>4409</v>
      </c>
      <c r="AB4301" s="4">
        <f t="shared" si="1346"/>
        <v>5059.1127892000004</v>
      </c>
      <c r="AC4301" s="4">
        <f t="shared" si="1347"/>
        <v>4409</v>
      </c>
      <c r="AD4301" s="4">
        <f t="shared" si="1354"/>
        <v>4409</v>
      </c>
      <c r="AE4301" s="3" t="s">
        <v>2325</v>
      </c>
      <c r="AF4301" s="3">
        <v>4409</v>
      </c>
      <c r="AG4301" s="4">
        <f>AI4301</f>
        <v>4409</v>
      </c>
      <c r="AH4301" s="4">
        <v>82534</v>
      </c>
      <c r="AI4301">
        <f t="shared" si="1350"/>
        <v>4409</v>
      </c>
      <c r="AJ4301" t="s">
        <v>2325</v>
      </c>
      <c r="AK4301" s="2">
        <v>17192.400000000001</v>
      </c>
      <c r="AL4301" s="2">
        <f>AN4301</f>
        <v>17192.400000000001</v>
      </c>
      <c r="AM4301" s="4">
        <v>82534</v>
      </c>
      <c r="AN4301">
        <f>INDEX($AJ$2:$AJ$6811,MATCH(AM4301,$A$2:$A$6811,0))</f>
        <v>17192.400000000001</v>
      </c>
      <c r="AP4301">
        <v>477.09</v>
      </c>
      <c r="AQ4301">
        <v>477.09</v>
      </c>
      <c r="AR4301" s="4">
        <v>31</v>
      </c>
      <c r="AS4301" s="4">
        <v>12</v>
      </c>
      <c r="AT4301" s="4">
        <v>2012</v>
      </c>
      <c r="AU4301" s="4">
        <v>6</v>
      </c>
      <c r="AV4301" s="4">
        <v>12</v>
      </c>
      <c r="AW4301" s="4">
        <v>2012</v>
      </c>
      <c r="AX4301" t="str">
        <f t="shared" si="1351"/>
        <v>No Delay</v>
      </c>
      <c r="AY4301">
        <f t="shared" si="1352"/>
        <v>0</v>
      </c>
    </row>
    <row r="4302" spans="1:51" x14ac:dyDescent="0.2">
      <c r="A4302" s="3">
        <v>11662</v>
      </c>
      <c r="B4302" s="1" t="s">
        <v>119</v>
      </c>
      <c r="C4302" s="1" t="s">
        <v>114</v>
      </c>
      <c r="D4302" s="1" t="s">
        <v>130</v>
      </c>
      <c r="E4302" s="1" t="s">
        <v>101</v>
      </c>
      <c r="F4302" s="1" t="s">
        <v>101</v>
      </c>
      <c r="G4302" s="13" t="s">
        <v>1388</v>
      </c>
      <c r="H4302" s="12">
        <v>40060</v>
      </c>
      <c r="I4302" s="12" t="s">
        <v>1388</v>
      </c>
      <c r="J4302" s="12">
        <v>40060</v>
      </c>
      <c r="K4302" s="4">
        <v>1796</v>
      </c>
      <c r="L4302" s="1" t="s">
        <v>146</v>
      </c>
      <c r="M4302" s="1" t="s">
        <v>132</v>
      </c>
      <c r="N4302" s="1" t="s">
        <v>196</v>
      </c>
      <c r="O4302" s="1" t="s">
        <v>93</v>
      </c>
      <c r="P4302">
        <v>60</v>
      </c>
      <c r="Q4302">
        <v>40126</v>
      </c>
      <c r="R4302">
        <v>285697.12</v>
      </c>
      <c r="S4302">
        <v>7.12</v>
      </c>
      <c r="T4302">
        <v>0.12</v>
      </c>
      <c r="U4302">
        <f t="shared" si="1348"/>
        <v>285697.12</v>
      </c>
      <c r="V4302">
        <f t="shared" si="1349"/>
        <v>2407560</v>
      </c>
      <c r="W4302" s="1" t="s">
        <v>204</v>
      </c>
      <c r="X4302" s="1" t="s">
        <v>1236</v>
      </c>
      <c r="Y4302" s="1" t="s">
        <v>205</v>
      </c>
      <c r="Z4302" s="3">
        <v>14286</v>
      </c>
      <c r="AA4302" s="4">
        <f t="shared" si="1353"/>
        <v>4414</v>
      </c>
      <c r="AB4302" s="4">
        <f t="shared" si="1346"/>
        <v>6648.4804287999996</v>
      </c>
      <c r="AC4302" s="4">
        <f t="shared" si="1347"/>
        <v>4414</v>
      </c>
      <c r="AD4302" s="4">
        <f t="shared" si="1354"/>
        <v>4414</v>
      </c>
      <c r="AE4302" s="4">
        <v>4414</v>
      </c>
      <c r="AF4302" s="4">
        <v>4414</v>
      </c>
      <c r="AG4302" s="4">
        <f>AE4302</f>
        <v>4414</v>
      </c>
      <c r="AH4302" s="4">
        <v>83234</v>
      </c>
      <c r="AI4302">
        <f t="shared" si="1350"/>
        <v>88761</v>
      </c>
      <c r="AJ4302">
        <v>4506.2</v>
      </c>
      <c r="AK4302" s="2">
        <v>4506.2</v>
      </c>
      <c r="AL4302" s="2">
        <f>AJ4302</f>
        <v>4506.2</v>
      </c>
      <c r="AM4302" s="4"/>
      <c r="AN4302" t="e">
        <f>VLOOKUP([1]!Tabelle13[[#This Row],[Vlookup this ID for freight costs]],$AL$2:$AL$6811,2,FALSE)</f>
        <v>#REF!</v>
      </c>
      <c r="AP4302">
        <v>559.97</v>
      </c>
      <c r="AQ4302">
        <v>559.97</v>
      </c>
      <c r="AR4302" s="4">
        <v>4</v>
      </c>
      <c r="AS4302" s="4">
        <v>9</v>
      </c>
      <c r="AT4302" s="4">
        <v>2009</v>
      </c>
      <c r="AU4302" s="4">
        <v>4</v>
      </c>
      <c r="AV4302" s="4">
        <v>9</v>
      </c>
      <c r="AW4302" s="4">
        <v>2009</v>
      </c>
      <c r="AX4302" t="str">
        <f t="shared" si="1351"/>
        <v>No Delay</v>
      </c>
      <c r="AY4302">
        <f t="shared" si="1352"/>
        <v>0</v>
      </c>
    </row>
    <row r="4303" spans="1:51" x14ac:dyDescent="0.2">
      <c r="A4303" s="3">
        <v>14743</v>
      </c>
      <c r="B4303" s="1" t="s">
        <v>168</v>
      </c>
      <c r="C4303" s="1" t="s">
        <v>150</v>
      </c>
      <c r="D4303" s="1" t="s">
        <v>100</v>
      </c>
      <c r="E4303" s="1" t="s">
        <v>253</v>
      </c>
      <c r="F4303" s="1" t="s">
        <v>253</v>
      </c>
      <c r="G4303" s="13" t="s">
        <v>309</v>
      </c>
      <c r="H4303" s="12">
        <v>40606</v>
      </c>
      <c r="I4303" s="12" t="s">
        <v>309</v>
      </c>
      <c r="J4303" s="12">
        <v>40606</v>
      </c>
      <c r="K4303" s="4">
        <v>3043</v>
      </c>
      <c r="L4303" s="1" t="s">
        <v>146</v>
      </c>
      <c r="M4303" s="1" t="s">
        <v>170</v>
      </c>
      <c r="N4303" s="1" t="s">
        <v>178</v>
      </c>
      <c r="O4303" s="1" t="s">
        <v>93</v>
      </c>
      <c r="P4303">
        <v>60</v>
      </c>
      <c r="Q4303">
        <v>87500</v>
      </c>
      <c r="R4303">
        <v>641375</v>
      </c>
      <c r="S4303">
        <v>7.33</v>
      </c>
      <c r="T4303">
        <v>0.12</v>
      </c>
      <c r="U4303">
        <f t="shared" si="1348"/>
        <v>641375</v>
      </c>
      <c r="V4303">
        <f t="shared" si="1349"/>
        <v>5250000</v>
      </c>
      <c r="W4303" s="1" t="s">
        <v>155</v>
      </c>
      <c r="X4303" s="1" t="s">
        <v>1236</v>
      </c>
      <c r="Y4303" s="1" t="s">
        <v>156</v>
      </c>
      <c r="Z4303" s="3">
        <v>8107</v>
      </c>
      <c r="AA4303" s="4">
        <f t="shared" si="1353"/>
        <v>4416</v>
      </c>
      <c r="AB4303" s="4">
        <f t="shared" si="1346"/>
        <v>11847.672706000001</v>
      </c>
      <c r="AC4303" s="4">
        <f t="shared" si="1347"/>
        <v>4416</v>
      </c>
      <c r="AD4303" s="4">
        <f t="shared" si="1354"/>
        <v>32066</v>
      </c>
      <c r="AE4303" s="4">
        <v>4416</v>
      </c>
      <c r="AF4303" s="4">
        <v>4416</v>
      </c>
      <c r="AG4303" s="4">
        <f>AE4303</f>
        <v>4416</v>
      </c>
      <c r="AI4303" t="e">
        <f t="shared" si="1350"/>
        <v>#N/A</v>
      </c>
      <c r="AJ4303">
        <v>7334.83</v>
      </c>
      <c r="AK4303" s="2">
        <v>7334.83</v>
      </c>
      <c r="AL4303" s="2">
        <f>AJ4303</f>
        <v>7334.83</v>
      </c>
      <c r="AM4303" s="4"/>
      <c r="AN4303" t="e">
        <f>VLOOKUP([1]!Tabelle13[[#This Row],[Vlookup this ID for freight costs]],$AL$2:$AL$6811,2,FALSE)</f>
        <v>#REF!</v>
      </c>
      <c r="AP4303">
        <v>1382.8</v>
      </c>
      <c r="AQ4303">
        <v>1382.8</v>
      </c>
      <c r="AR4303" s="4">
        <v>4</v>
      </c>
      <c r="AS4303" s="4">
        <v>4</v>
      </c>
      <c r="AT4303" s="4">
        <v>2011</v>
      </c>
      <c r="AU4303" s="4">
        <v>4</v>
      </c>
      <c r="AV4303" s="4">
        <v>4</v>
      </c>
      <c r="AW4303" s="4">
        <v>2011</v>
      </c>
      <c r="AX4303" t="str">
        <f t="shared" si="1351"/>
        <v>No Delay</v>
      </c>
      <c r="AY4303">
        <f t="shared" si="1352"/>
        <v>0</v>
      </c>
    </row>
    <row r="4304" spans="1:51" x14ac:dyDescent="0.2">
      <c r="A4304" s="3">
        <v>83921</v>
      </c>
      <c r="B4304" s="1" t="s">
        <v>215</v>
      </c>
      <c r="C4304" s="1" t="s">
        <v>89</v>
      </c>
      <c r="D4304" s="1" t="s">
        <v>130</v>
      </c>
      <c r="E4304" s="1" t="s">
        <v>101</v>
      </c>
      <c r="F4304" s="1" t="s">
        <v>101</v>
      </c>
      <c r="G4304" s="13" t="s">
        <v>568</v>
      </c>
      <c r="H4304" s="12">
        <v>42216</v>
      </c>
      <c r="I4304" s="12" t="s">
        <v>1139</v>
      </c>
      <c r="J4304" s="12">
        <v>42223</v>
      </c>
      <c r="K4304" s="4">
        <v>6724</v>
      </c>
      <c r="L4304" s="1" t="s">
        <v>146</v>
      </c>
      <c r="M4304" s="1" t="s">
        <v>132</v>
      </c>
      <c r="N4304" s="1" t="s">
        <v>238</v>
      </c>
      <c r="O4304" s="1" t="s">
        <v>93</v>
      </c>
      <c r="P4304">
        <v>30</v>
      </c>
      <c r="Q4304">
        <v>6750</v>
      </c>
      <c r="R4304">
        <v>31185</v>
      </c>
      <c r="S4304">
        <v>4.62</v>
      </c>
      <c r="T4304">
        <v>0.15</v>
      </c>
      <c r="U4304">
        <f t="shared" si="1348"/>
        <v>31185</v>
      </c>
      <c r="V4304">
        <f t="shared" si="1349"/>
        <v>202500</v>
      </c>
      <c r="W4304" s="1" t="s">
        <v>1273</v>
      </c>
      <c r="X4304" s="1" t="s">
        <v>1236</v>
      </c>
      <c r="Y4304" s="1" t="s">
        <v>156</v>
      </c>
      <c r="Z4304" s="3">
        <v>13090</v>
      </c>
      <c r="AA4304" s="4">
        <f t="shared" si="1353"/>
        <v>4426</v>
      </c>
      <c r="AB4304" s="4">
        <f t="shared" si="1346"/>
        <v>2985.5378559999999</v>
      </c>
      <c r="AC4304" s="4">
        <f t="shared" si="1347"/>
        <v>4426</v>
      </c>
      <c r="AD4304" s="4">
        <f t="shared" si="1354"/>
        <v>2338</v>
      </c>
      <c r="AE4304" s="4">
        <v>4426</v>
      </c>
      <c r="AF4304" s="4">
        <v>4426</v>
      </c>
      <c r="AG4304" s="4">
        <f>AE4304</f>
        <v>4426</v>
      </c>
      <c r="AI4304" t="e">
        <f t="shared" si="1350"/>
        <v>#N/A</v>
      </c>
      <c r="AJ4304">
        <v>14734.92</v>
      </c>
      <c r="AK4304" s="2">
        <v>14734.92</v>
      </c>
      <c r="AL4304" s="2">
        <f>AJ4304</f>
        <v>14734.92</v>
      </c>
      <c r="AM4304" s="4"/>
      <c r="AN4304" t="e">
        <f>VLOOKUP([1]!Tabelle13[[#This Row],[Vlookup this ID for freight costs]],$AL$2:$AL$6811,2,FALSE)</f>
        <v>#REF!</v>
      </c>
      <c r="AP4304">
        <v>36.700000000000003</v>
      </c>
      <c r="AQ4304">
        <v>36.700000000000003</v>
      </c>
      <c r="AR4304" s="4">
        <v>31</v>
      </c>
      <c r="AS4304" s="4">
        <v>7</v>
      </c>
      <c r="AT4304" s="4">
        <v>2015</v>
      </c>
      <c r="AU4304" s="4">
        <v>7</v>
      </c>
      <c r="AV4304" s="4">
        <v>8</v>
      </c>
      <c r="AW4304" s="4">
        <v>2015</v>
      </c>
      <c r="AX4304" t="str">
        <f t="shared" si="1351"/>
        <v>Delay</v>
      </c>
      <c r="AY4304">
        <f t="shared" si="1352"/>
        <v>7</v>
      </c>
    </row>
    <row r="4305" spans="1:51" x14ac:dyDescent="0.2">
      <c r="A4305" s="3">
        <v>84479</v>
      </c>
      <c r="B4305" s="1" t="s">
        <v>215</v>
      </c>
      <c r="C4305" s="1" t="s">
        <v>89</v>
      </c>
      <c r="D4305" s="1" t="s">
        <v>130</v>
      </c>
      <c r="E4305" s="1" t="s">
        <v>101</v>
      </c>
      <c r="F4305" s="1" t="s">
        <v>101</v>
      </c>
      <c r="G4305" s="13" t="s">
        <v>568</v>
      </c>
      <c r="H4305" s="12">
        <v>42216</v>
      </c>
      <c r="I4305" s="12" t="s">
        <v>1139</v>
      </c>
      <c r="J4305" s="12">
        <v>42223</v>
      </c>
      <c r="K4305" s="4">
        <v>6725</v>
      </c>
      <c r="L4305" s="1" t="s">
        <v>146</v>
      </c>
      <c r="M4305" s="1" t="s">
        <v>132</v>
      </c>
      <c r="N4305" s="1" t="s">
        <v>275</v>
      </c>
      <c r="O4305" s="1" t="s">
        <v>93</v>
      </c>
      <c r="P4305">
        <v>60</v>
      </c>
      <c r="Q4305">
        <v>18928</v>
      </c>
      <c r="R4305">
        <v>123410.56</v>
      </c>
      <c r="S4305">
        <v>6.52</v>
      </c>
      <c r="T4305">
        <v>0.11</v>
      </c>
      <c r="U4305">
        <f t="shared" si="1348"/>
        <v>123410.56</v>
      </c>
      <c r="V4305">
        <f t="shared" si="1349"/>
        <v>1135680</v>
      </c>
      <c r="W4305" s="1" t="s">
        <v>155</v>
      </c>
      <c r="X4305" s="1" t="s">
        <v>1236</v>
      </c>
      <c r="Y4305" s="1" t="s">
        <v>156</v>
      </c>
      <c r="Z4305" s="3">
        <v>13090</v>
      </c>
      <c r="AA4305" s="4">
        <f t="shared" si="1353"/>
        <v>4426</v>
      </c>
      <c r="AB4305" s="4">
        <f t="shared" si="1346"/>
        <v>4322.0465643999996</v>
      </c>
      <c r="AC4305" s="4">
        <f t="shared" si="1347"/>
        <v>4426</v>
      </c>
      <c r="AD4305" s="4">
        <f t="shared" si="1354"/>
        <v>4426</v>
      </c>
      <c r="AE4305" s="3" t="s">
        <v>2326</v>
      </c>
      <c r="AF4305" s="3">
        <v>4426</v>
      </c>
      <c r="AG4305" s="4">
        <f>AI4305</f>
        <v>4426</v>
      </c>
      <c r="AH4305" s="4">
        <v>83921</v>
      </c>
      <c r="AI4305">
        <f t="shared" si="1350"/>
        <v>4426</v>
      </c>
      <c r="AJ4305" t="s">
        <v>2326</v>
      </c>
      <c r="AK4305" s="2">
        <v>14734.92</v>
      </c>
      <c r="AL4305" s="2">
        <f>AN4305</f>
        <v>14734.92</v>
      </c>
      <c r="AM4305" s="4">
        <v>83921</v>
      </c>
      <c r="AN4305">
        <f>INDEX($AJ$2:$AJ$6811,MATCH(AM4305,$A$2:$A$6811,0))</f>
        <v>14734.92</v>
      </c>
      <c r="AP4305">
        <v>145.25</v>
      </c>
      <c r="AQ4305">
        <v>145.25</v>
      </c>
      <c r="AR4305" s="4">
        <v>31</v>
      </c>
      <c r="AS4305" s="4">
        <v>7</v>
      </c>
      <c r="AT4305" s="4">
        <v>2015</v>
      </c>
      <c r="AU4305" s="4">
        <v>7</v>
      </c>
      <c r="AV4305" s="4">
        <v>8</v>
      </c>
      <c r="AW4305" s="4">
        <v>2015</v>
      </c>
      <c r="AX4305" t="str">
        <f t="shared" si="1351"/>
        <v>Delay</v>
      </c>
      <c r="AY4305">
        <f t="shared" si="1352"/>
        <v>7</v>
      </c>
    </row>
    <row r="4306" spans="1:51" x14ac:dyDescent="0.2">
      <c r="A4306" s="3">
        <v>86819</v>
      </c>
      <c r="B4306" s="1" t="s">
        <v>215</v>
      </c>
      <c r="C4306" s="1" t="s">
        <v>89</v>
      </c>
      <c r="D4306" s="1" t="s">
        <v>130</v>
      </c>
      <c r="E4306" s="1" t="s">
        <v>101</v>
      </c>
      <c r="F4306" s="1" t="s">
        <v>101</v>
      </c>
      <c r="G4306" s="13" t="s">
        <v>568</v>
      </c>
      <c r="H4306" s="12">
        <v>42216</v>
      </c>
      <c r="I4306" s="12" t="s">
        <v>1139</v>
      </c>
      <c r="J4306" s="12">
        <v>42223</v>
      </c>
      <c r="K4306" s="4">
        <v>6726</v>
      </c>
      <c r="L4306" s="1" t="s">
        <v>146</v>
      </c>
      <c r="M4306" s="1" t="s">
        <v>132</v>
      </c>
      <c r="N4306" s="1" t="s">
        <v>275</v>
      </c>
      <c r="O4306" s="1" t="s">
        <v>93</v>
      </c>
      <c r="P4306">
        <v>60</v>
      </c>
      <c r="Q4306">
        <v>21072</v>
      </c>
      <c r="R4306">
        <v>137389.44</v>
      </c>
      <c r="S4306">
        <v>6.52</v>
      </c>
      <c r="T4306">
        <v>0.11</v>
      </c>
      <c r="U4306">
        <f t="shared" si="1348"/>
        <v>137389.44</v>
      </c>
      <c r="V4306">
        <f t="shared" si="1349"/>
        <v>1264320</v>
      </c>
      <c r="W4306" s="1" t="s">
        <v>179</v>
      </c>
      <c r="X4306" s="1" t="s">
        <v>1236</v>
      </c>
      <c r="Y4306" s="1" t="s">
        <v>156</v>
      </c>
      <c r="Z4306" s="3">
        <v>13090</v>
      </c>
      <c r="AA4306" s="4">
        <f t="shared" si="1353"/>
        <v>4426</v>
      </c>
      <c r="AB4306" s="4">
        <f t="shared" si="1346"/>
        <v>4557.3458475999996</v>
      </c>
      <c r="AC4306" s="4">
        <f t="shared" si="1347"/>
        <v>4426</v>
      </c>
      <c r="AD4306" s="4">
        <f t="shared" si="1354"/>
        <v>4426</v>
      </c>
      <c r="AE4306" s="3" t="s">
        <v>2326</v>
      </c>
      <c r="AF4306" s="3">
        <v>4426</v>
      </c>
      <c r="AG4306" s="4">
        <f>AI4306</f>
        <v>4426</v>
      </c>
      <c r="AH4306" s="4">
        <v>83921</v>
      </c>
      <c r="AI4306">
        <f t="shared" si="1350"/>
        <v>4426</v>
      </c>
      <c r="AJ4306" t="s">
        <v>2326</v>
      </c>
      <c r="AK4306" s="2">
        <v>14734.92</v>
      </c>
      <c r="AL4306" s="2">
        <f>AN4306</f>
        <v>14734.92</v>
      </c>
      <c r="AM4306" s="4">
        <v>83921</v>
      </c>
      <c r="AN4306">
        <f>INDEX($AJ$2:$AJ$6811,MATCH(AM4306,$A$2:$A$6811,0))</f>
        <v>14734.92</v>
      </c>
      <c r="AP4306">
        <v>161.71</v>
      </c>
      <c r="AQ4306">
        <v>161.71</v>
      </c>
      <c r="AR4306" s="4">
        <v>31</v>
      </c>
      <c r="AS4306" s="4">
        <v>7</v>
      </c>
      <c r="AT4306" s="4">
        <v>2015</v>
      </c>
      <c r="AU4306" s="4">
        <v>7</v>
      </c>
      <c r="AV4306" s="4">
        <v>8</v>
      </c>
      <c r="AW4306" s="4">
        <v>2015</v>
      </c>
      <c r="AX4306" t="str">
        <f t="shared" si="1351"/>
        <v>Delay</v>
      </c>
      <c r="AY4306">
        <f t="shared" si="1352"/>
        <v>7</v>
      </c>
    </row>
    <row r="4307" spans="1:51" x14ac:dyDescent="0.2">
      <c r="A4307" s="3">
        <v>11100</v>
      </c>
      <c r="B4307" s="1" t="s">
        <v>119</v>
      </c>
      <c r="C4307" s="1" t="s">
        <v>114</v>
      </c>
      <c r="D4307" s="1" t="s">
        <v>130</v>
      </c>
      <c r="E4307" s="1"/>
      <c r="F4307" s="1" t="s">
        <v>107</v>
      </c>
      <c r="G4307" s="13" t="s">
        <v>782</v>
      </c>
      <c r="H4307" s="12">
        <v>39206</v>
      </c>
      <c r="I4307" s="12" t="s">
        <v>782</v>
      </c>
      <c r="J4307" s="12">
        <v>39206</v>
      </c>
      <c r="K4307" s="4">
        <v>133</v>
      </c>
      <c r="L4307" s="1" t="s">
        <v>146</v>
      </c>
      <c r="M4307" s="1" t="s">
        <v>132</v>
      </c>
      <c r="N4307" s="1" t="s">
        <v>163</v>
      </c>
      <c r="O4307" s="1" t="s">
        <v>93</v>
      </c>
      <c r="P4307">
        <v>60</v>
      </c>
      <c r="Q4307">
        <v>1000</v>
      </c>
      <c r="R4307">
        <v>35800</v>
      </c>
      <c r="S4307">
        <v>35.799999999999997</v>
      </c>
      <c r="T4307">
        <v>0.6</v>
      </c>
      <c r="U4307">
        <f t="shared" si="1348"/>
        <v>35800</v>
      </c>
      <c r="V4307">
        <f t="shared" si="1349"/>
        <v>60000</v>
      </c>
      <c r="W4307" s="1" t="s">
        <v>155</v>
      </c>
      <c r="X4307" s="1" t="s">
        <v>1236</v>
      </c>
      <c r="Y4307" s="1" t="s">
        <v>156</v>
      </c>
      <c r="Z4307" s="3">
        <v>6648</v>
      </c>
      <c r="AA4307" s="4">
        <f t="shared" si="1353"/>
        <v>4436</v>
      </c>
      <c r="AB4307" s="4">
        <f t="shared" si="1346"/>
        <v>2354.488006</v>
      </c>
      <c r="AC4307" s="4">
        <f t="shared" si="1347"/>
        <v>4436</v>
      </c>
      <c r="AD4307" s="4">
        <f t="shared" si="1354"/>
        <v>3403.4068759411766</v>
      </c>
      <c r="AE4307" s="4">
        <v>4436</v>
      </c>
      <c r="AF4307" s="4">
        <v>4436</v>
      </c>
      <c r="AG4307" s="4">
        <f>AE4307</f>
        <v>4436</v>
      </c>
      <c r="AH4307" s="4">
        <v>83920</v>
      </c>
      <c r="AI4307">
        <f t="shared" si="1350"/>
        <v>25880</v>
      </c>
      <c r="AJ4307">
        <v>18375.7</v>
      </c>
      <c r="AK4307" s="2">
        <v>18375.7</v>
      </c>
      <c r="AL4307" s="2">
        <f>AJ4307</f>
        <v>18375.7</v>
      </c>
      <c r="AM4307" s="4"/>
      <c r="AN4307" t="e">
        <f>VLOOKUP([1]!Tabelle13[[#This Row],[Vlookup this ID for freight costs]],$AL$2:$AL$6811,2,FALSE)</f>
        <v>#REF!</v>
      </c>
      <c r="AP4307">
        <v>0</v>
      </c>
      <c r="AR4307" s="4">
        <v>4</v>
      </c>
      <c r="AS4307" s="4">
        <v>5</v>
      </c>
      <c r="AT4307" s="4">
        <v>2007</v>
      </c>
      <c r="AU4307" s="4">
        <v>4</v>
      </c>
      <c r="AV4307" s="4">
        <v>5</v>
      </c>
      <c r="AW4307" s="4">
        <v>2007</v>
      </c>
      <c r="AX4307" t="str">
        <f t="shared" si="1351"/>
        <v>No Delay</v>
      </c>
      <c r="AY4307">
        <f t="shared" si="1352"/>
        <v>0</v>
      </c>
    </row>
    <row r="4308" spans="1:51" x14ac:dyDescent="0.2">
      <c r="A4308" s="3">
        <v>11101</v>
      </c>
      <c r="B4308" s="1" t="s">
        <v>119</v>
      </c>
      <c r="C4308" s="1" t="s">
        <v>114</v>
      </c>
      <c r="D4308" s="1" t="s">
        <v>130</v>
      </c>
      <c r="E4308" s="1"/>
      <c r="F4308" s="1" t="s">
        <v>107</v>
      </c>
      <c r="G4308" s="13" t="s">
        <v>782</v>
      </c>
      <c r="H4308" s="12">
        <v>39206</v>
      </c>
      <c r="I4308" s="12" t="s">
        <v>782</v>
      </c>
      <c r="J4308" s="12">
        <v>39206</v>
      </c>
      <c r="K4308" s="4">
        <v>134</v>
      </c>
      <c r="L4308" s="1" t="s">
        <v>146</v>
      </c>
      <c r="M4308" s="1" t="s">
        <v>132</v>
      </c>
      <c r="N4308" s="1" t="s">
        <v>167</v>
      </c>
      <c r="O4308" s="1" t="s">
        <v>93</v>
      </c>
      <c r="P4308">
        <v>30</v>
      </c>
      <c r="Q4308">
        <v>50112</v>
      </c>
      <c r="R4308">
        <v>814821.12</v>
      </c>
      <c r="S4308">
        <v>16.260000000000002</v>
      </c>
      <c r="T4308">
        <v>0.54</v>
      </c>
      <c r="U4308">
        <f t="shared" si="1348"/>
        <v>814821.12000000011</v>
      </c>
      <c r="V4308">
        <f t="shared" si="1349"/>
        <v>1503360</v>
      </c>
      <c r="W4308" s="1" t="s">
        <v>155</v>
      </c>
      <c r="X4308" s="1" t="s">
        <v>1236</v>
      </c>
      <c r="Y4308" s="1" t="s">
        <v>156</v>
      </c>
      <c r="Z4308" s="3">
        <v>6648</v>
      </c>
      <c r="AA4308" s="4">
        <f t="shared" si="1353"/>
        <v>4436</v>
      </c>
      <c r="AB4308" s="4">
        <f t="shared" si="1346"/>
        <v>7744.4219596000003</v>
      </c>
      <c r="AC4308" s="4">
        <f t="shared" si="1347"/>
        <v>4436</v>
      </c>
      <c r="AD4308" s="4">
        <f t="shared" si="1354"/>
        <v>4436</v>
      </c>
      <c r="AE4308" s="3" t="s">
        <v>2327</v>
      </c>
      <c r="AF4308" s="3">
        <v>4436</v>
      </c>
      <c r="AG4308" s="4">
        <f>AI4308</f>
        <v>4436</v>
      </c>
      <c r="AH4308" s="4">
        <v>11100</v>
      </c>
      <c r="AI4308">
        <f t="shared" si="1350"/>
        <v>4436</v>
      </c>
      <c r="AJ4308" t="s">
        <v>2327</v>
      </c>
      <c r="AK4308" s="2">
        <v>18375.7</v>
      </c>
      <c r="AL4308" s="2">
        <f>AN4308</f>
        <v>18375.7</v>
      </c>
      <c r="AM4308" s="4">
        <v>11100</v>
      </c>
      <c r="AN4308">
        <f>INDEX($AJ$2:$AJ$6811,MATCH(AM4308,$A$2:$A$6811,0))</f>
        <v>18375.7</v>
      </c>
      <c r="AP4308">
        <v>0</v>
      </c>
      <c r="AR4308" s="4">
        <v>4</v>
      </c>
      <c r="AS4308" s="4">
        <v>5</v>
      </c>
      <c r="AT4308" s="4">
        <v>2007</v>
      </c>
      <c r="AU4308" s="4">
        <v>4</v>
      </c>
      <c r="AV4308" s="4">
        <v>5</v>
      </c>
      <c r="AW4308" s="4">
        <v>2007</v>
      </c>
      <c r="AX4308" t="str">
        <f t="shared" si="1351"/>
        <v>No Delay</v>
      </c>
      <c r="AY4308">
        <f t="shared" si="1352"/>
        <v>0</v>
      </c>
    </row>
    <row r="4309" spans="1:51" x14ac:dyDescent="0.2">
      <c r="A4309" s="3">
        <v>61009</v>
      </c>
      <c r="B4309" s="1" t="s">
        <v>168</v>
      </c>
      <c r="C4309" s="1" t="s">
        <v>150</v>
      </c>
      <c r="D4309" s="1" t="s">
        <v>100</v>
      </c>
      <c r="E4309" s="1" t="s">
        <v>53</v>
      </c>
      <c r="F4309" s="1" t="s">
        <v>53</v>
      </c>
      <c r="G4309" s="13" t="s">
        <v>2328</v>
      </c>
      <c r="H4309" s="12">
        <v>40373</v>
      </c>
      <c r="I4309" s="12" t="s">
        <v>208</v>
      </c>
      <c r="J4309" s="12">
        <v>40414</v>
      </c>
      <c r="K4309" s="4">
        <v>2726</v>
      </c>
      <c r="L4309" s="1" t="s">
        <v>146</v>
      </c>
      <c r="M4309" s="1" t="s">
        <v>170</v>
      </c>
      <c r="N4309" s="1" t="s">
        <v>1688</v>
      </c>
      <c r="O4309" s="1" t="s">
        <v>93</v>
      </c>
      <c r="P4309">
        <v>240</v>
      </c>
      <c r="Q4309">
        <v>11640</v>
      </c>
      <c r="R4309">
        <v>34920</v>
      </c>
      <c r="S4309">
        <v>3</v>
      </c>
      <c r="T4309">
        <v>0.01</v>
      </c>
      <c r="U4309">
        <f t="shared" si="1348"/>
        <v>34920</v>
      </c>
      <c r="V4309">
        <f t="shared" si="1349"/>
        <v>2793600</v>
      </c>
      <c r="W4309" s="1" t="s">
        <v>155</v>
      </c>
      <c r="X4309" s="1" t="s">
        <v>1236</v>
      </c>
      <c r="Y4309" s="1" t="s">
        <v>156</v>
      </c>
      <c r="Z4309" s="3">
        <v>8107</v>
      </c>
      <c r="AA4309" s="4">
        <f t="shared" si="1353"/>
        <v>4440</v>
      </c>
      <c r="AB4309" s="4">
        <f t="shared" si="1346"/>
        <v>3522.2045980000003</v>
      </c>
      <c r="AC4309" s="4">
        <f t="shared" si="1347"/>
        <v>4440</v>
      </c>
      <c r="AD4309" s="4">
        <f t="shared" si="1354"/>
        <v>4116.1923739999993</v>
      </c>
      <c r="AE4309" s="4">
        <v>4440</v>
      </c>
      <c r="AF4309" s="4">
        <v>4440</v>
      </c>
      <c r="AG4309" s="4">
        <f t="shared" ref="AG4309:AG4328" si="1355">AE4309</f>
        <v>4440</v>
      </c>
      <c r="AI4309" t="e">
        <f t="shared" si="1350"/>
        <v>#N/A</v>
      </c>
      <c r="AJ4309">
        <v>3283.59</v>
      </c>
      <c r="AK4309" s="2">
        <v>3283.59</v>
      </c>
      <c r="AL4309" s="2">
        <f t="shared" ref="AL4309:AL4328" si="1356">AJ4309</f>
        <v>3283.59</v>
      </c>
      <c r="AM4309" s="4"/>
      <c r="AN4309" t="e">
        <f>VLOOKUP([1]!Tabelle13[[#This Row],[Vlookup this ID for freight costs]],$AL$2:$AL$6811,2,FALSE)</f>
        <v>#REF!</v>
      </c>
      <c r="AP4309">
        <v>75.290000000000006</v>
      </c>
      <c r="AQ4309">
        <v>75.290000000000006</v>
      </c>
      <c r="AR4309" s="4">
        <v>14</v>
      </c>
      <c r="AS4309" s="4">
        <v>7</v>
      </c>
      <c r="AT4309" s="4">
        <v>2010</v>
      </c>
      <c r="AU4309" s="4">
        <v>24</v>
      </c>
      <c r="AV4309" s="4">
        <v>8</v>
      </c>
      <c r="AW4309" s="4">
        <v>2010</v>
      </c>
      <c r="AX4309" t="str">
        <f t="shared" si="1351"/>
        <v>Delay</v>
      </c>
      <c r="AY4309">
        <f t="shared" si="1352"/>
        <v>41</v>
      </c>
    </row>
    <row r="4310" spans="1:51" x14ac:dyDescent="0.2">
      <c r="A4310" s="3">
        <v>80217</v>
      </c>
      <c r="B4310" s="1" t="s">
        <v>168</v>
      </c>
      <c r="C4310" s="1" t="s">
        <v>150</v>
      </c>
      <c r="D4310" s="1" t="s">
        <v>100</v>
      </c>
      <c r="E4310" s="1" t="s">
        <v>53</v>
      </c>
      <c r="F4310" s="1" t="s">
        <v>53</v>
      </c>
      <c r="G4310" s="13" t="s">
        <v>2328</v>
      </c>
      <c r="H4310" s="12">
        <v>40373</v>
      </c>
      <c r="I4310" s="12" t="s">
        <v>2328</v>
      </c>
      <c r="J4310" s="12">
        <v>40373</v>
      </c>
      <c r="K4310" s="4">
        <v>2628</v>
      </c>
      <c r="L4310" s="1" t="s">
        <v>146</v>
      </c>
      <c r="M4310" s="1" t="s">
        <v>170</v>
      </c>
      <c r="N4310" s="1" t="s">
        <v>1688</v>
      </c>
      <c r="O4310" s="1" t="s">
        <v>93</v>
      </c>
      <c r="P4310">
        <v>240</v>
      </c>
      <c r="Q4310">
        <v>11644</v>
      </c>
      <c r="R4310">
        <v>34932</v>
      </c>
      <c r="S4310">
        <v>3</v>
      </c>
      <c r="T4310">
        <v>0.01</v>
      </c>
      <c r="U4310">
        <f t="shared" si="1348"/>
        <v>34932</v>
      </c>
      <c r="V4310">
        <f t="shared" si="1349"/>
        <v>2794560</v>
      </c>
      <c r="W4310" s="1" t="s">
        <v>155</v>
      </c>
      <c r="X4310" s="1" t="s">
        <v>1236</v>
      </c>
      <c r="Y4310" s="1" t="s">
        <v>156</v>
      </c>
      <c r="Z4310" s="3">
        <v>8107</v>
      </c>
      <c r="AA4310" s="4">
        <f t="shared" si="1353"/>
        <v>4442</v>
      </c>
      <c r="AB4310" s="4">
        <f t="shared" si="1346"/>
        <v>3522.6435892</v>
      </c>
      <c r="AC4310" s="4">
        <f t="shared" si="1347"/>
        <v>4442</v>
      </c>
      <c r="AD4310" s="4">
        <f t="shared" si="1354"/>
        <v>4442</v>
      </c>
      <c r="AE4310" s="4">
        <v>4442</v>
      </c>
      <c r="AF4310" s="4">
        <v>4442</v>
      </c>
      <c r="AG4310" s="4">
        <f t="shared" si="1355"/>
        <v>4442</v>
      </c>
      <c r="AI4310" t="e">
        <f t="shared" si="1350"/>
        <v>#N/A</v>
      </c>
      <c r="AJ4310">
        <v>3283.59</v>
      </c>
      <c r="AK4310" s="2">
        <v>3283.59</v>
      </c>
      <c r="AL4310" s="2">
        <f t="shared" si="1356"/>
        <v>3283.59</v>
      </c>
      <c r="AM4310" s="4"/>
      <c r="AN4310" t="e">
        <f>VLOOKUP([1]!Tabelle13[[#This Row],[Vlookup this ID for freight costs]],$AL$2:$AL$6811,2,FALSE)</f>
        <v>#REF!</v>
      </c>
      <c r="AP4310">
        <v>75.31</v>
      </c>
      <c r="AQ4310">
        <v>75.31</v>
      </c>
      <c r="AR4310" s="4">
        <v>14</v>
      </c>
      <c r="AS4310" s="4">
        <v>7</v>
      </c>
      <c r="AT4310" s="4">
        <v>2010</v>
      </c>
      <c r="AU4310" s="4">
        <v>14</v>
      </c>
      <c r="AV4310" s="4">
        <v>7</v>
      </c>
      <c r="AW4310" s="4">
        <v>2010</v>
      </c>
      <c r="AX4310" t="str">
        <f t="shared" si="1351"/>
        <v>No Delay</v>
      </c>
      <c r="AY4310">
        <f t="shared" si="1352"/>
        <v>0</v>
      </c>
    </row>
    <row r="4311" spans="1:51" x14ac:dyDescent="0.2">
      <c r="A4311" s="3">
        <v>82936</v>
      </c>
      <c r="B4311" s="1" t="s">
        <v>175</v>
      </c>
      <c r="C4311" s="1" t="s">
        <v>165</v>
      </c>
      <c r="D4311" s="1" t="s">
        <v>130</v>
      </c>
      <c r="E4311" s="1" t="s">
        <v>101</v>
      </c>
      <c r="F4311" s="1" t="s">
        <v>101</v>
      </c>
      <c r="G4311" s="13" t="s">
        <v>1469</v>
      </c>
      <c r="H4311" s="12">
        <v>40596</v>
      </c>
      <c r="I4311" s="12" t="s">
        <v>939</v>
      </c>
      <c r="J4311" s="12">
        <v>40602</v>
      </c>
      <c r="K4311" s="4">
        <v>3035</v>
      </c>
      <c r="L4311" s="1" t="s">
        <v>146</v>
      </c>
      <c r="M4311" s="1" t="s">
        <v>132</v>
      </c>
      <c r="N4311" s="1" t="s">
        <v>167</v>
      </c>
      <c r="O4311" s="1" t="s">
        <v>93</v>
      </c>
      <c r="P4311">
        <v>30</v>
      </c>
      <c r="Q4311">
        <v>52231</v>
      </c>
      <c r="R4311">
        <v>226682.54</v>
      </c>
      <c r="S4311">
        <v>4.34</v>
      </c>
      <c r="T4311">
        <v>0.14000000000000001</v>
      </c>
      <c r="U4311">
        <f t="shared" si="1348"/>
        <v>226682.53999999998</v>
      </c>
      <c r="V4311">
        <f t="shared" si="1349"/>
        <v>1566930</v>
      </c>
      <c r="W4311" s="1" t="s">
        <v>179</v>
      </c>
      <c r="X4311" s="1" t="s">
        <v>1236</v>
      </c>
      <c r="Y4311" s="1" t="s">
        <v>156</v>
      </c>
      <c r="Z4311" s="3">
        <v>11413</v>
      </c>
      <c r="AA4311" s="4">
        <f t="shared" si="1353"/>
        <v>4447</v>
      </c>
      <c r="AB4311" s="4">
        <f t="shared" si="1346"/>
        <v>7976.977547800001</v>
      </c>
      <c r="AC4311" s="4">
        <f t="shared" si="1347"/>
        <v>4447</v>
      </c>
      <c r="AD4311" s="4">
        <f t="shared" si="1354"/>
        <v>4447</v>
      </c>
      <c r="AE4311" s="4">
        <v>4447</v>
      </c>
      <c r="AF4311" s="4">
        <v>4447</v>
      </c>
      <c r="AG4311" s="4">
        <f t="shared" si="1355"/>
        <v>4447</v>
      </c>
      <c r="AI4311" t="e">
        <f t="shared" si="1350"/>
        <v>#N/A</v>
      </c>
      <c r="AJ4311">
        <v>17711.71</v>
      </c>
      <c r="AK4311" s="2">
        <v>17711.71</v>
      </c>
      <c r="AL4311" s="2">
        <f t="shared" si="1356"/>
        <v>17711.71</v>
      </c>
      <c r="AM4311" s="4"/>
      <c r="AN4311" t="e">
        <f>VLOOKUP([1]!Tabelle13[[#This Row],[Vlookup this ID for freight costs]],$AL$2:$AL$6811,2,FALSE)</f>
        <v>#REF!</v>
      </c>
      <c r="AP4311">
        <v>488.73</v>
      </c>
      <c r="AQ4311">
        <v>488.73</v>
      </c>
      <c r="AR4311" s="4">
        <v>22</v>
      </c>
      <c r="AS4311" s="4">
        <v>2</v>
      </c>
      <c r="AT4311" s="4">
        <v>2011</v>
      </c>
      <c r="AU4311" s="4">
        <v>28</v>
      </c>
      <c r="AV4311" s="4">
        <v>2</v>
      </c>
      <c r="AW4311" s="4">
        <v>2011</v>
      </c>
      <c r="AX4311" t="str">
        <f t="shared" si="1351"/>
        <v>Delay</v>
      </c>
      <c r="AY4311">
        <f t="shared" si="1352"/>
        <v>6</v>
      </c>
    </row>
    <row r="4312" spans="1:51" x14ac:dyDescent="0.2">
      <c r="A4312" s="3">
        <v>61416</v>
      </c>
      <c r="B4312" s="1" t="s">
        <v>168</v>
      </c>
      <c r="C4312" s="1" t="s">
        <v>150</v>
      </c>
      <c r="D4312" s="1" t="s">
        <v>100</v>
      </c>
      <c r="E4312" s="1" t="s">
        <v>53</v>
      </c>
      <c r="F4312" s="1" t="s">
        <v>53</v>
      </c>
      <c r="G4312" s="13" t="s">
        <v>1653</v>
      </c>
      <c r="H4312" s="12">
        <v>40464</v>
      </c>
      <c r="I4312" s="12" t="s">
        <v>1104</v>
      </c>
      <c r="J4312" s="12">
        <v>40478</v>
      </c>
      <c r="K4312" s="4">
        <v>2811</v>
      </c>
      <c r="L4312" s="1" t="s">
        <v>146</v>
      </c>
      <c r="M4312" s="1" t="s">
        <v>672</v>
      </c>
      <c r="N4312" s="1" t="s">
        <v>302</v>
      </c>
      <c r="O4312" s="1" t="s">
        <v>93</v>
      </c>
      <c r="P4312">
        <v>30</v>
      </c>
      <c r="Q4312">
        <v>64738</v>
      </c>
      <c r="R4312">
        <v>506251.16</v>
      </c>
      <c r="S4312">
        <v>7.82</v>
      </c>
      <c r="T4312">
        <v>0.26</v>
      </c>
      <c r="U4312">
        <f t="shared" si="1348"/>
        <v>506251.16000000003</v>
      </c>
      <c r="V4312">
        <f t="shared" si="1349"/>
        <v>1942140</v>
      </c>
      <c r="W4312" s="1" t="s">
        <v>204</v>
      </c>
      <c r="X4312" s="1" t="s">
        <v>1236</v>
      </c>
      <c r="Y4312" s="1" t="s">
        <v>205</v>
      </c>
      <c r="Z4312" s="3">
        <v>7569</v>
      </c>
      <c r="AA4312" s="4">
        <f t="shared" si="1353"/>
        <v>4457</v>
      </c>
      <c r="AB4312" s="4">
        <f t="shared" si="1346"/>
        <v>9349.593282400001</v>
      </c>
      <c r="AC4312" s="4">
        <f t="shared" si="1347"/>
        <v>4457</v>
      </c>
      <c r="AD4312" s="4">
        <f t="shared" si="1354"/>
        <v>4457</v>
      </c>
      <c r="AE4312" s="4">
        <v>4457</v>
      </c>
      <c r="AF4312" s="4">
        <v>4457</v>
      </c>
      <c r="AG4312" s="4">
        <f t="shared" si="1355"/>
        <v>4457</v>
      </c>
      <c r="AI4312" t="e">
        <f t="shared" si="1350"/>
        <v>#N/A</v>
      </c>
      <c r="AJ4312">
        <v>3646.13</v>
      </c>
      <c r="AK4312" s="2">
        <v>3646.13</v>
      </c>
      <c r="AL4312" s="2">
        <f t="shared" si="1356"/>
        <v>3646.13</v>
      </c>
      <c r="AM4312" s="4"/>
      <c r="AN4312" t="e">
        <f>VLOOKUP([1]!Tabelle13[[#This Row],[Vlookup this ID for freight costs]],$AL$2:$AL$6811,2,FALSE)</f>
        <v>#REF!</v>
      </c>
      <c r="AP4312">
        <v>1091.48</v>
      </c>
      <c r="AQ4312">
        <v>1091.48</v>
      </c>
      <c r="AR4312" s="4">
        <v>13</v>
      </c>
      <c r="AS4312" s="4">
        <v>10</v>
      </c>
      <c r="AT4312" s="4">
        <v>2010</v>
      </c>
      <c r="AU4312" s="4">
        <v>27</v>
      </c>
      <c r="AV4312" s="4">
        <v>10</v>
      </c>
      <c r="AW4312" s="4">
        <v>2010</v>
      </c>
      <c r="AX4312" t="str">
        <f t="shared" si="1351"/>
        <v>Delay</v>
      </c>
      <c r="AY4312">
        <f t="shared" si="1352"/>
        <v>14</v>
      </c>
    </row>
    <row r="4313" spans="1:51" x14ac:dyDescent="0.2">
      <c r="A4313" s="3">
        <v>6398</v>
      </c>
      <c r="B4313" s="1" t="s">
        <v>1918</v>
      </c>
      <c r="C4313" s="1" t="s">
        <v>150</v>
      </c>
      <c r="D4313" s="1" t="s">
        <v>100</v>
      </c>
      <c r="E4313" s="1" t="s">
        <v>53</v>
      </c>
      <c r="F4313" s="1" t="s">
        <v>53</v>
      </c>
      <c r="G4313" s="13" t="s">
        <v>401</v>
      </c>
      <c r="H4313" s="12">
        <v>39980</v>
      </c>
      <c r="I4313" s="12" t="s">
        <v>2176</v>
      </c>
      <c r="J4313" s="12">
        <v>39841</v>
      </c>
      <c r="K4313" s="4">
        <v>1334</v>
      </c>
      <c r="L4313" s="1" t="s">
        <v>146</v>
      </c>
      <c r="M4313" s="1" t="s">
        <v>1920</v>
      </c>
      <c r="N4313" s="1" t="s">
        <v>221</v>
      </c>
      <c r="O4313" s="1" t="s">
        <v>93</v>
      </c>
      <c r="P4313">
        <v>60</v>
      </c>
      <c r="Q4313">
        <v>20213</v>
      </c>
      <c r="R4313">
        <v>50734.63</v>
      </c>
      <c r="S4313">
        <v>2.5099999999999998</v>
      </c>
      <c r="T4313">
        <v>0.04</v>
      </c>
      <c r="U4313">
        <f t="shared" si="1348"/>
        <v>50734.63</v>
      </c>
      <c r="V4313">
        <f t="shared" si="1349"/>
        <v>1212780</v>
      </c>
      <c r="W4313" s="1" t="s">
        <v>155</v>
      </c>
      <c r="X4313" s="1" t="s">
        <v>1236</v>
      </c>
      <c r="Y4313" s="1" t="s">
        <v>156</v>
      </c>
      <c r="Z4313" s="3">
        <v>8107</v>
      </c>
      <c r="AA4313" s="4">
        <f>AB4313</f>
        <v>4463.4124339999998</v>
      </c>
      <c r="AB4313" s="2">
        <f>2245.156962+0.109744*Q4313</f>
        <v>4463.4124339999998</v>
      </c>
      <c r="AC4313" s="4">
        <f>AD4313</f>
        <v>4463.4124339999998</v>
      </c>
      <c r="AD4313" s="4">
        <f t="shared" si="1354"/>
        <v>4463.4124339999998</v>
      </c>
      <c r="AE4313" s="4" t="s">
        <v>62</v>
      </c>
      <c r="AG4313" s="4" t="str">
        <f t="shared" si="1355"/>
        <v>Weight Captured Separately</v>
      </c>
      <c r="AH4313" s="4">
        <v>11523</v>
      </c>
      <c r="AI4313">
        <f t="shared" si="1350"/>
        <v>272</v>
      </c>
      <c r="AJ4313" t="s">
        <v>81</v>
      </c>
      <c r="AK4313" s="2"/>
      <c r="AL4313" s="2" t="str">
        <f t="shared" si="1356"/>
        <v>Freight Included in Commodity Cost</v>
      </c>
      <c r="AM4313" s="4"/>
      <c r="AN4313" t="e">
        <f>VLOOKUP([1]!Tabelle13[[#This Row],[Vlookup this ID for freight costs]],$AL$2:$AL$6811,2,FALSE)</f>
        <v>#REF!</v>
      </c>
      <c r="AO4313">
        <f>IF(AK:AK="",AC:AC*6.242+1.383 -2.844 + 3.145 -2.265  -2.026,AK:AK)</f>
        <v>27858.013413027998</v>
      </c>
      <c r="AP4313">
        <v>99.44</v>
      </c>
      <c r="AQ4313">
        <v>99.44</v>
      </c>
      <c r="AR4313" s="4">
        <v>16</v>
      </c>
      <c r="AS4313" s="4">
        <v>6</v>
      </c>
      <c r="AT4313" s="4">
        <v>2009</v>
      </c>
      <c r="AU4313" s="4">
        <v>28</v>
      </c>
      <c r="AV4313" s="4">
        <v>1</v>
      </c>
      <c r="AW4313" s="4">
        <v>2009</v>
      </c>
      <c r="AX4313" t="str">
        <f t="shared" si="1351"/>
        <v>No Delay</v>
      </c>
      <c r="AY4313">
        <f t="shared" si="1352"/>
        <v>0</v>
      </c>
    </row>
    <row r="4314" spans="1:51" x14ac:dyDescent="0.2">
      <c r="A4314" s="3">
        <v>84677</v>
      </c>
      <c r="B4314" s="1" t="s">
        <v>172</v>
      </c>
      <c r="C4314" s="1" t="s">
        <v>114</v>
      </c>
      <c r="D4314" s="1" t="s">
        <v>130</v>
      </c>
      <c r="E4314" s="1" t="s">
        <v>101</v>
      </c>
      <c r="F4314" s="1" t="s">
        <v>101</v>
      </c>
      <c r="G4314" s="13" t="s">
        <v>1218</v>
      </c>
      <c r="H4314" s="12">
        <v>40847</v>
      </c>
      <c r="I4314" s="12" t="s">
        <v>1538</v>
      </c>
      <c r="J4314" s="12">
        <v>40851</v>
      </c>
      <c r="K4314" s="4">
        <v>3561</v>
      </c>
      <c r="L4314" s="1" t="s">
        <v>146</v>
      </c>
      <c r="M4314" s="1" t="s">
        <v>132</v>
      </c>
      <c r="N4314" s="1" t="s">
        <v>167</v>
      </c>
      <c r="O4314" s="1" t="s">
        <v>93</v>
      </c>
      <c r="P4314">
        <v>30</v>
      </c>
      <c r="Q4314">
        <v>72974</v>
      </c>
      <c r="R4314">
        <v>315247.68</v>
      </c>
      <c r="S4314">
        <v>4.32</v>
      </c>
      <c r="T4314">
        <v>0.14000000000000001</v>
      </c>
      <c r="U4314">
        <f t="shared" si="1348"/>
        <v>315247.68</v>
      </c>
      <c r="V4314">
        <f t="shared" si="1349"/>
        <v>2189220</v>
      </c>
      <c r="W4314" s="1" t="s">
        <v>197</v>
      </c>
      <c r="X4314" s="1" t="s">
        <v>1236</v>
      </c>
      <c r="Y4314" s="1" t="s">
        <v>3082</v>
      </c>
      <c r="Z4314" s="3">
        <v>13092</v>
      </c>
      <c r="AA4314" s="4">
        <f t="shared" si="1353"/>
        <v>4471</v>
      </c>
      <c r="AB4314" s="4">
        <f t="shared" ref="AB4314:AB4355" si="1357" xml:space="preserve"> 2244.740206  + 0.1097478*Q4314</f>
        <v>10253.476163200001</v>
      </c>
      <c r="AC4314" s="4">
        <f t="shared" ref="AC4314:AC4355" si="1358">AF4314</f>
        <v>4471</v>
      </c>
      <c r="AD4314" s="4">
        <f t="shared" si="1354"/>
        <v>4471</v>
      </c>
      <c r="AE4314" s="4">
        <v>4471</v>
      </c>
      <c r="AF4314" s="4">
        <v>4471</v>
      </c>
      <c r="AG4314" s="4">
        <f t="shared" si="1355"/>
        <v>4471</v>
      </c>
      <c r="AI4314" t="e">
        <f t="shared" si="1350"/>
        <v>#N/A</v>
      </c>
      <c r="AJ4314">
        <v>10370.59</v>
      </c>
      <c r="AK4314" s="2">
        <v>10370.59</v>
      </c>
      <c r="AL4314" s="2">
        <f t="shared" si="1356"/>
        <v>10370.59</v>
      </c>
      <c r="AM4314" s="4"/>
      <c r="AN4314" t="e">
        <f>VLOOKUP([1]!Tabelle13[[#This Row],[Vlookup this ID for freight costs]],$AL$2:$AL$6811,2,FALSE)</f>
        <v>#REF!</v>
      </c>
      <c r="AP4314">
        <v>520.16</v>
      </c>
      <c r="AQ4314">
        <v>520.16</v>
      </c>
      <c r="AR4314" s="4">
        <v>31</v>
      </c>
      <c r="AS4314" s="4">
        <v>10</v>
      </c>
      <c r="AT4314" s="4">
        <v>2011</v>
      </c>
      <c r="AU4314" s="4">
        <v>4</v>
      </c>
      <c r="AV4314" s="4">
        <v>11</v>
      </c>
      <c r="AW4314" s="4">
        <v>2011</v>
      </c>
      <c r="AX4314" t="str">
        <f t="shared" si="1351"/>
        <v>Delay</v>
      </c>
      <c r="AY4314">
        <f t="shared" si="1352"/>
        <v>4</v>
      </c>
    </row>
    <row r="4315" spans="1:51" x14ac:dyDescent="0.2">
      <c r="A4315" s="3">
        <v>84014</v>
      </c>
      <c r="B4315" s="1" t="s">
        <v>151</v>
      </c>
      <c r="C4315" s="1" t="s">
        <v>65</v>
      </c>
      <c r="D4315" s="1" t="s">
        <v>130</v>
      </c>
      <c r="E4315" s="1" t="s">
        <v>53</v>
      </c>
      <c r="F4315" s="1" t="s">
        <v>53</v>
      </c>
      <c r="G4315" s="13" t="s">
        <v>189</v>
      </c>
      <c r="H4315" s="12">
        <v>40374</v>
      </c>
      <c r="I4315" s="12" t="s">
        <v>190</v>
      </c>
      <c r="J4315" s="12">
        <v>40357</v>
      </c>
      <c r="K4315" s="4">
        <v>2566</v>
      </c>
      <c r="L4315" s="1" t="s">
        <v>146</v>
      </c>
      <c r="M4315" s="1" t="s">
        <v>132</v>
      </c>
      <c r="N4315" s="1" t="s">
        <v>265</v>
      </c>
      <c r="O4315" s="1" t="s">
        <v>93</v>
      </c>
      <c r="P4315">
        <v>60</v>
      </c>
      <c r="Q4315">
        <v>46678</v>
      </c>
      <c r="R4315">
        <v>127430.94</v>
      </c>
      <c r="S4315">
        <v>2.73</v>
      </c>
      <c r="T4315">
        <v>0.05</v>
      </c>
      <c r="U4315">
        <f t="shared" si="1348"/>
        <v>127430.94</v>
      </c>
      <c r="V4315">
        <f t="shared" si="1349"/>
        <v>2800680</v>
      </c>
      <c r="W4315" s="1" t="s">
        <v>155</v>
      </c>
      <c r="X4315" s="1" t="s">
        <v>1236</v>
      </c>
      <c r="Y4315" s="1" t="s">
        <v>156</v>
      </c>
      <c r="Z4315" s="3">
        <v>7726</v>
      </c>
      <c r="AA4315" s="4">
        <f t="shared" si="1353"/>
        <v>4490</v>
      </c>
      <c r="AB4315" s="4">
        <f t="shared" si="1357"/>
        <v>7367.5480143999994</v>
      </c>
      <c r="AC4315" s="4">
        <f t="shared" si="1358"/>
        <v>4490</v>
      </c>
      <c r="AD4315" s="4">
        <f t="shared" si="1354"/>
        <v>4490</v>
      </c>
      <c r="AE4315" s="4">
        <v>4490</v>
      </c>
      <c r="AF4315" s="4">
        <v>4490</v>
      </c>
      <c r="AG4315" s="4">
        <f t="shared" si="1355"/>
        <v>4490</v>
      </c>
      <c r="AI4315" t="e">
        <f t="shared" si="1350"/>
        <v>#N/A</v>
      </c>
      <c r="AJ4315" t="s">
        <v>81</v>
      </c>
      <c r="AK4315" s="2"/>
      <c r="AL4315" s="2" t="str">
        <f t="shared" si="1356"/>
        <v>Freight Included in Commodity Cost</v>
      </c>
      <c r="AM4315" s="4"/>
      <c r="AN4315" t="e">
        <f>VLOOKUP([1]!Tabelle13[[#This Row],[Vlookup this ID for freight costs]],$AL$2:$AL$6811,2,FALSE)</f>
        <v>#REF!</v>
      </c>
      <c r="AP4315">
        <v>274.74</v>
      </c>
      <c r="AQ4315">
        <v>274.74</v>
      </c>
      <c r="AR4315" s="4">
        <v>15</v>
      </c>
      <c r="AS4315" s="4">
        <v>7</v>
      </c>
      <c r="AT4315" s="4">
        <v>2010</v>
      </c>
      <c r="AU4315" s="4">
        <v>28</v>
      </c>
      <c r="AV4315" s="4">
        <v>6</v>
      </c>
      <c r="AW4315" s="4">
        <v>2010</v>
      </c>
      <c r="AX4315" t="str">
        <f t="shared" si="1351"/>
        <v>No Delay</v>
      </c>
      <c r="AY4315">
        <f t="shared" si="1352"/>
        <v>0</v>
      </c>
    </row>
    <row r="4316" spans="1:51" x14ac:dyDescent="0.2">
      <c r="A4316" s="3">
        <v>85081</v>
      </c>
      <c r="B4316" s="1" t="s">
        <v>151</v>
      </c>
      <c r="C4316" s="1" t="s">
        <v>65</v>
      </c>
      <c r="D4316" s="1" t="s">
        <v>130</v>
      </c>
      <c r="E4316" s="1" t="s">
        <v>53</v>
      </c>
      <c r="F4316" s="1" t="s">
        <v>53</v>
      </c>
      <c r="G4316" s="13" t="s">
        <v>631</v>
      </c>
      <c r="H4316" s="12">
        <v>40207</v>
      </c>
      <c r="I4316" s="12" t="s">
        <v>158</v>
      </c>
      <c r="J4316" s="12">
        <v>40200</v>
      </c>
      <c r="K4316" s="4">
        <v>2156</v>
      </c>
      <c r="L4316" s="1" t="s">
        <v>146</v>
      </c>
      <c r="M4316" s="1" t="s">
        <v>132</v>
      </c>
      <c r="N4316" s="1" t="s">
        <v>154</v>
      </c>
      <c r="O4316" s="1" t="s">
        <v>93</v>
      </c>
      <c r="P4316">
        <v>60</v>
      </c>
      <c r="Q4316">
        <v>40080</v>
      </c>
      <c r="R4316">
        <v>454908</v>
      </c>
      <c r="S4316">
        <v>11.35</v>
      </c>
      <c r="T4316">
        <v>0.19</v>
      </c>
      <c r="U4316">
        <f t="shared" si="1348"/>
        <v>454908</v>
      </c>
      <c r="V4316">
        <f t="shared" si="1349"/>
        <v>2404800</v>
      </c>
      <c r="W4316" s="1" t="s">
        <v>155</v>
      </c>
      <c r="X4316" s="1" t="s">
        <v>1236</v>
      </c>
      <c r="Y4316" s="1" t="s">
        <v>156</v>
      </c>
      <c r="Z4316" s="3">
        <v>7726</v>
      </c>
      <c r="AA4316" s="4">
        <f t="shared" si="1353"/>
        <v>4498</v>
      </c>
      <c r="AB4316" s="4">
        <f t="shared" si="1357"/>
        <v>6643.4320299999999</v>
      </c>
      <c r="AC4316" s="4">
        <f t="shared" si="1358"/>
        <v>4498</v>
      </c>
      <c r="AD4316" s="4">
        <f t="shared" si="1354"/>
        <v>4498</v>
      </c>
      <c r="AE4316" s="4">
        <v>4498</v>
      </c>
      <c r="AF4316" s="4">
        <v>4498</v>
      </c>
      <c r="AG4316" s="4">
        <f t="shared" si="1355"/>
        <v>4498</v>
      </c>
      <c r="AI4316" t="e">
        <f t="shared" si="1350"/>
        <v>#N/A</v>
      </c>
      <c r="AJ4316">
        <v>19480.97</v>
      </c>
      <c r="AK4316" s="2">
        <v>19480.97</v>
      </c>
      <c r="AL4316" s="2">
        <f t="shared" si="1356"/>
        <v>19480.97</v>
      </c>
      <c r="AM4316" s="4"/>
      <c r="AN4316" t="e">
        <f>VLOOKUP([1]!Tabelle13[[#This Row],[Vlookup this ID for freight costs]],$AL$2:$AL$6811,2,FALSE)</f>
        <v>#REF!</v>
      </c>
      <c r="AP4316">
        <v>891.62</v>
      </c>
      <c r="AQ4316">
        <v>891.62</v>
      </c>
      <c r="AR4316" s="4">
        <v>29</v>
      </c>
      <c r="AS4316" s="4">
        <v>1</v>
      </c>
      <c r="AT4316" s="4">
        <v>2010</v>
      </c>
      <c r="AU4316" s="4">
        <v>22</v>
      </c>
      <c r="AV4316" s="4">
        <v>1</v>
      </c>
      <c r="AW4316" s="4">
        <v>2010</v>
      </c>
      <c r="AX4316" t="str">
        <f t="shared" si="1351"/>
        <v>No Delay</v>
      </c>
      <c r="AY4316">
        <f t="shared" si="1352"/>
        <v>0</v>
      </c>
    </row>
    <row r="4317" spans="1:51" x14ac:dyDescent="0.2">
      <c r="A4317" s="3">
        <v>83500</v>
      </c>
      <c r="B4317" s="1" t="s">
        <v>151</v>
      </c>
      <c r="C4317" s="1" t="s">
        <v>65</v>
      </c>
      <c r="D4317" s="1" t="s">
        <v>130</v>
      </c>
      <c r="E4317" s="1" t="s">
        <v>152</v>
      </c>
      <c r="F4317" s="1" t="s">
        <v>152</v>
      </c>
      <c r="G4317" s="13" t="s">
        <v>300</v>
      </c>
      <c r="H4317" s="12">
        <v>40715</v>
      </c>
      <c r="I4317" s="12" t="s">
        <v>1630</v>
      </c>
      <c r="J4317" s="12">
        <v>40673</v>
      </c>
      <c r="K4317" s="4">
        <v>3169</v>
      </c>
      <c r="L4317" s="1" t="s">
        <v>146</v>
      </c>
      <c r="M4317" s="1" t="s">
        <v>132</v>
      </c>
      <c r="N4317" s="1" t="s">
        <v>238</v>
      </c>
      <c r="O4317" s="1" t="s">
        <v>93</v>
      </c>
      <c r="P4317">
        <v>30</v>
      </c>
      <c r="Q4317">
        <v>50000</v>
      </c>
      <c r="R4317">
        <v>441000</v>
      </c>
      <c r="S4317">
        <v>8.82</v>
      </c>
      <c r="T4317">
        <v>0.28999999999999998</v>
      </c>
      <c r="U4317">
        <f t="shared" si="1348"/>
        <v>441000</v>
      </c>
      <c r="V4317">
        <f t="shared" si="1349"/>
        <v>1500000</v>
      </c>
      <c r="W4317" s="1" t="s">
        <v>160</v>
      </c>
      <c r="X4317" s="1" t="s">
        <v>1236</v>
      </c>
      <c r="Y4317" s="1" t="s">
        <v>161</v>
      </c>
      <c r="Z4317" s="3">
        <v>7348</v>
      </c>
      <c r="AA4317" s="4">
        <f t="shared" si="1353"/>
        <v>4502</v>
      </c>
      <c r="AB4317" s="4">
        <f t="shared" si="1357"/>
        <v>7732.1302059999998</v>
      </c>
      <c r="AC4317" s="4">
        <f t="shared" si="1358"/>
        <v>4502</v>
      </c>
      <c r="AD4317" s="4">
        <f t="shared" si="1354"/>
        <v>4849.6774836969707</v>
      </c>
      <c r="AE4317" s="4">
        <v>4502</v>
      </c>
      <c r="AF4317" s="4">
        <v>4502</v>
      </c>
      <c r="AG4317" s="4">
        <f t="shared" si="1355"/>
        <v>4502</v>
      </c>
      <c r="AI4317" t="e">
        <f t="shared" si="1350"/>
        <v>#N/A</v>
      </c>
      <c r="AJ4317">
        <v>12601.07</v>
      </c>
      <c r="AK4317" s="2">
        <v>12601.07</v>
      </c>
      <c r="AL4317" s="2">
        <f t="shared" si="1356"/>
        <v>12601.07</v>
      </c>
      <c r="AM4317" s="4"/>
      <c r="AN4317" t="e">
        <f>VLOOKUP([1]!Tabelle13[[#This Row],[Vlookup this ID for freight costs]],$AL$2:$AL$6811,2,FALSE)</f>
        <v>#REF!</v>
      </c>
      <c r="AP4317">
        <v>727.65</v>
      </c>
      <c r="AQ4317">
        <v>727.65</v>
      </c>
      <c r="AR4317" s="4">
        <v>21</v>
      </c>
      <c r="AS4317" s="4">
        <v>6</v>
      </c>
      <c r="AT4317" s="4">
        <v>2011</v>
      </c>
      <c r="AU4317" s="4">
        <v>10</v>
      </c>
      <c r="AV4317" s="4">
        <v>5</v>
      </c>
      <c r="AW4317" s="4">
        <v>2011</v>
      </c>
      <c r="AX4317" t="str">
        <f t="shared" si="1351"/>
        <v>No Delay</v>
      </c>
      <c r="AY4317">
        <f t="shared" si="1352"/>
        <v>0</v>
      </c>
    </row>
    <row r="4318" spans="1:51" x14ac:dyDescent="0.2">
      <c r="A4318" s="3">
        <v>84055</v>
      </c>
      <c r="B4318" s="1" t="s">
        <v>151</v>
      </c>
      <c r="C4318" s="1" t="s">
        <v>65</v>
      </c>
      <c r="D4318" s="1" t="s">
        <v>130</v>
      </c>
      <c r="E4318" s="1" t="s">
        <v>152</v>
      </c>
      <c r="F4318" s="1" t="s">
        <v>152</v>
      </c>
      <c r="G4318" s="13" t="s">
        <v>752</v>
      </c>
      <c r="H4318" s="12">
        <v>40632</v>
      </c>
      <c r="I4318" s="12" t="s">
        <v>2329</v>
      </c>
      <c r="J4318" s="12">
        <v>40552</v>
      </c>
      <c r="K4318" s="4">
        <v>2960</v>
      </c>
      <c r="L4318" s="1" t="s">
        <v>146</v>
      </c>
      <c r="M4318" s="1" t="s">
        <v>132</v>
      </c>
      <c r="N4318" s="1" t="s">
        <v>238</v>
      </c>
      <c r="O4318" s="1" t="s">
        <v>93</v>
      </c>
      <c r="P4318">
        <v>30</v>
      </c>
      <c r="Q4318">
        <v>50000</v>
      </c>
      <c r="R4318">
        <v>441000</v>
      </c>
      <c r="S4318">
        <v>8.82</v>
      </c>
      <c r="T4318">
        <v>0.28999999999999998</v>
      </c>
      <c r="U4318">
        <f t="shared" si="1348"/>
        <v>441000</v>
      </c>
      <c r="V4318">
        <f t="shared" si="1349"/>
        <v>1500000</v>
      </c>
      <c r="W4318" s="1" t="s">
        <v>160</v>
      </c>
      <c r="X4318" s="1" t="s">
        <v>1236</v>
      </c>
      <c r="Y4318" s="1" t="s">
        <v>161</v>
      </c>
      <c r="Z4318" s="3">
        <v>7348</v>
      </c>
      <c r="AA4318" s="4">
        <f t="shared" si="1353"/>
        <v>4502</v>
      </c>
      <c r="AB4318" s="4">
        <f t="shared" si="1357"/>
        <v>7732.1302059999998</v>
      </c>
      <c r="AC4318" s="4">
        <f t="shared" si="1358"/>
        <v>4502</v>
      </c>
      <c r="AD4318" s="4">
        <f t="shared" si="1354"/>
        <v>4849.6774836969707</v>
      </c>
      <c r="AE4318" s="4">
        <v>4502</v>
      </c>
      <c r="AF4318" s="4">
        <v>4502</v>
      </c>
      <c r="AG4318" s="4">
        <f t="shared" si="1355"/>
        <v>4502</v>
      </c>
      <c r="AI4318" t="e">
        <f t="shared" si="1350"/>
        <v>#N/A</v>
      </c>
      <c r="AJ4318">
        <v>27457</v>
      </c>
      <c r="AK4318" s="2">
        <v>27457</v>
      </c>
      <c r="AL4318" s="2">
        <f t="shared" si="1356"/>
        <v>27457</v>
      </c>
      <c r="AM4318" s="4"/>
      <c r="AN4318" t="e">
        <f>VLOOKUP([1]!Tabelle13[[#This Row],[Vlookup this ID for freight costs]],$AL$2:$AL$6811,2,FALSE)</f>
        <v>#REF!</v>
      </c>
      <c r="AP4318">
        <v>950.8</v>
      </c>
      <c r="AQ4318">
        <v>950.8</v>
      </c>
      <c r="AR4318" s="4">
        <v>30</v>
      </c>
      <c r="AS4318" s="4">
        <v>4</v>
      </c>
      <c r="AT4318" s="4">
        <v>2011</v>
      </c>
      <c r="AU4318" s="4">
        <v>9</v>
      </c>
      <c r="AV4318" s="4">
        <v>1</v>
      </c>
      <c r="AW4318" s="4">
        <v>2011</v>
      </c>
      <c r="AX4318" t="str">
        <f t="shared" si="1351"/>
        <v>No Delay</v>
      </c>
      <c r="AY4318">
        <f t="shared" si="1352"/>
        <v>0</v>
      </c>
    </row>
    <row r="4319" spans="1:51" x14ac:dyDescent="0.2">
      <c r="A4319" s="3">
        <v>81380</v>
      </c>
      <c r="B4319" s="1" t="s">
        <v>168</v>
      </c>
      <c r="C4319" s="1" t="s">
        <v>150</v>
      </c>
      <c r="D4319" s="1" t="s">
        <v>100</v>
      </c>
      <c r="E4319" s="1" t="s">
        <v>53</v>
      </c>
      <c r="F4319" s="1" t="s">
        <v>53</v>
      </c>
      <c r="G4319" s="13" t="s">
        <v>208</v>
      </c>
      <c r="H4319" s="12">
        <v>40414</v>
      </c>
      <c r="I4319" s="12" t="s">
        <v>208</v>
      </c>
      <c r="J4319" s="12">
        <v>40414</v>
      </c>
      <c r="K4319" s="4">
        <v>2728</v>
      </c>
      <c r="L4319" s="1" t="s">
        <v>146</v>
      </c>
      <c r="M4319" s="1" t="s">
        <v>170</v>
      </c>
      <c r="N4319" s="1" t="s">
        <v>167</v>
      </c>
      <c r="O4319" s="1" t="s">
        <v>93</v>
      </c>
      <c r="P4319">
        <v>30</v>
      </c>
      <c r="Q4319">
        <v>53234</v>
      </c>
      <c r="R4319">
        <v>248602.78</v>
      </c>
      <c r="S4319">
        <v>4.67</v>
      </c>
      <c r="T4319">
        <v>0.16</v>
      </c>
      <c r="U4319">
        <f t="shared" si="1348"/>
        <v>248602.78</v>
      </c>
      <c r="V4319">
        <f t="shared" si="1349"/>
        <v>1597020</v>
      </c>
      <c r="W4319" s="1" t="s">
        <v>155</v>
      </c>
      <c r="X4319" s="1" t="s">
        <v>1236</v>
      </c>
      <c r="Y4319" s="1" t="s">
        <v>156</v>
      </c>
      <c r="Z4319" s="3">
        <v>8107</v>
      </c>
      <c r="AA4319" s="4">
        <f t="shared" si="1353"/>
        <v>4507</v>
      </c>
      <c r="AB4319" s="4">
        <f t="shared" si="1357"/>
        <v>8087.0545911999998</v>
      </c>
      <c r="AC4319" s="4">
        <f t="shared" si="1358"/>
        <v>4507</v>
      </c>
      <c r="AD4319" s="4">
        <f t="shared" si="1354"/>
        <v>3750</v>
      </c>
      <c r="AE4319" s="4">
        <v>4507</v>
      </c>
      <c r="AF4319" s="4">
        <v>4507</v>
      </c>
      <c r="AG4319" s="4">
        <f t="shared" si="1355"/>
        <v>4507</v>
      </c>
      <c r="AI4319" t="e">
        <f t="shared" si="1350"/>
        <v>#N/A</v>
      </c>
      <c r="AJ4319">
        <v>5886.96</v>
      </c>
      <c r="AK4319" s="2">
        <v>5886.96</v>
      </c>
      <c r="AL4319" s="2">
        <f t="shared" si="1356"/>
        <v>5886.96</v>
      </c>
      <c r="AM4319" s="4"/>
      <c r="AN4319" t="e">
        <f>VLOOKUP([1]!Tabelle13[[#This Row],[Vlookup this ID for freight costs]],$AL$2:$AL$6811,2,FALSE)</f>
        <v>#REF!</v>
      </c>
      <c r="AP4319">
        <v>535.99</v>
      </c>
      <c r="AQ4319">
        <v>535.99</v>
      </c>
      <c r="AR4319" s="4">
        <v>24</v>
      </c>
      <c r="AS4319" s="4">
        <v>8</v>
      </c>
      <c r="AT4319" s="4">
        <v>2010</v>
      </c>
      <c r="AU4319" s="4">
        <v>24</v>
      </c>
      <c r="AV4319" s="4">
        <v>8</v>
      </c>
      <c r="AW4319" s="4">
        <v>2010</v>
      </c>
      <c r="AX4319" t="str">
        <f t="shared" si="1351"/>
        <v>No Delay</v>
      </c>
      <c r="AY4319">
        <f t="shared" si="1352"/>
        <v>0</v>
      </c>
    </row>
    <row r="4320" spans="1:51" x14ac:dyDescent="0.2">
      <c r="A4320" s="3">
        <v>12225</v>
      </c>
      <c r="B4320" s="1" t="s">
        <v>119</v>
      </c>
      <c r="C4320" s="1" t="s">
        <v>114</v>
      </c>
      <c r="D4320" s="1" t="s">
        <v>130</v>
      </c>
      <c r="E4320" s="1" t="s">
        <v>53</v>
      </c>
      <c r="F4320" s="1" t="s">
        <v>53</v>
      </c>
      <c r="G4320" s="13" t="s">
        <v>1235</v>
      </c>
      <c r="H4320" s="12">
        <v>39687</v>
      </c>
      <c r="I4320" s="12" t="s">
        <v>1235</v>
      </c>
      <c r="J4320" s="12">
        <v>39687</v>
      </c>
      <c r="K4320" s="4">
        <v>1039</v>
      </c>
      <c r="L4320" s="1" t="s">
        <v>146</v>
      </c>
      <c r="M4320" s="1" t="s">
        <v>132</v>
      </c>
      <c r="N4320" s="1" t="s">
        <v>265</v>
      </c>
      <c r="O4320" s="1" t="s">
        <v>93</v>
      </c>
      <c r="P4320">
        <v>60</v>
      </c>
      <c r="Q4320">
        <v>39068</v>
      </c>
      <c r="R4320">
        <v>132831.20000000001</v>
      </c>
      <c r="S4320">
        <v>3.4</v>
      </c>
      <c r="T4320">
        <v>0.06</v>
      </c>
      <c r="U4320">
        <f t="shared" si="1348"/>
        <v>132831.19999999998</v>
      </c>
      <c r="V4320">
        <f t="shared" si="1349"/>
        <v>2344080</v>
      </c>
      <c r="W4320" s="1" t="s">
        <v>179</v>
      </c>
      <c r="X4320" s="1" t="s">
        <v>1236</v>
      </c>
      <c r="Y4320" s="1" t="s">
        <v>156</v>
      </c>
      <c r="Z4320" s="3">
        <v>6648</v>
      </c>
      <c r="AA4320" s="4">
        <f t="shared" si="1353"/>
        <v>4510</v>
      </c>
      <c r="AB4320" s="4">
        <f t="shared" si="1357"/>
        <v>6532.3672564000008</v>
      </c>
      <c r="AC4320" s="4">
        <f t="shared" si="1358"/>
        <v>4510</v>
      </c>
      <c r="AD4320" s="4">
        <f t="shared" si="1354"/>
        <v>4510</v>
      </c>
      <c r="AE4320" s="4">
        <v>4510</v>
      </c>
      <c r="AF4320" s="4">
        <v>4510</v>
      </c>
      <c r="AG4320" s="4">
        <f t="shared" si="1355"/>
        <v>4510</v>
      </c>
      <c r="AI4320" t="e">
        <f t="shared" si="1350"/>
        <v>#N/A</v>
      </c>
      <c r="AJ4320">
        <v>3540.35</v>
      </c>
      <c r="AK4320" s="2">
        <v>3540.35</v>
      </c>
      <c r="AL4320" s="2">
        <f t="shared" si="1356"/>
        <v>3540.35</v>
      </c>
      <c r="AM4320" s="4"/>
      <c r="AN4320" t="e">
        <f>VLOOKUP([1]!Tabelle13[[#This Row],[Vlookup this ID for freight costs]],$AL$2:$AL$6811,2,FALSE)</f>
        <v>#REF!</v>
      </c>
      <c r="AP4320">
        <v>212.53</v>
      </c>
      <c r="AQ4320">
        <v>212.53</v>
      </c>
      <c r="AR4320" s="4">
        <v>27</v>
      </c>
      <c r="AS4320" s="4">
        <v>8</v>
      </c>
      <c r="AT4320" s="4">
        <v>2008</v>
      </c>
      <c r="AU4320" s="4">
        <v>27</v>
      </c>
      <c r="AV4320" s="4">
        <v>8</v>
      </c>
      <c r="AW4320" s="4">
        <v>2008</v>
      </c>
      <c r="AX4320" t="str">
        <f t="shared" si="1351"/>
        <v>No Delay</v>
      </c>
      <c r="AY4320">
        <f t="shared" si="1352"/>
        <v>0</v>
      </c>
    </row>
    <row r="4321" spans="1:51" x14ac:dyDescent="0.2">
      <c r="A4321" s="3">
        <v>32892</v>
      </c>
      <c r="B4321" s="1" t="s">
        <v>50</v>
      </c>
      <c r="C4321" s="1" t="s">
        <v>51</v>
      </c>
      <c r="D4321" s="1" t="s">
        <v>52</v>
      </c>
      <c r="E4321" s="1" t="s">
        <v>53</v>
      </c>
      <c r="F4321" s="1" t="s">
        <v>53</v>
      </c>
      <c r="G4321" s="13" t="s">
        <v>480</v>
      </c>
      <c r="H4321" s="12">
        <v>41761</v>
      </c>
      <c r="I4321" s="12" t="s">
        <v>605</v>
      </c>
      <c r="J4321" s="12">
        <v>41766</v>
      </c>
      <c r="K4321" s="4">
        <v>5480</v>
      </c>
      <c r="L4321" s="1" t="s">
        <v>146</v>
      </c>
      <c r="M4321" s="1" t="s">
        <v>1775</v>
      </c>
      <c r="N4321" s="1" t="s">
        <v>154</v>
      </c>
      <c r="O4321" s="1" t="s">
        <v>93</v>
      </c>
      <c r="P4321">
        <v>60</v>
      </c>
      <c r="Q4321">
        <v>33216</v>
      </c>
      <c r="R4321">
        <v>269381.76000000001</v>
      </c>
      <c r="S4321">
        <v>8.11</v>
      </c>
      <c r="T4321">
        <v>0.14000000000000001</v>
      </c>
      <c r="U4321">
        <f t="shared" si="1348"/>
        <v>269381.76000000001</v>
      </c>
      <c r="V4321">
        <f t="shared" si="1349"/>
        <v>1992960</v>
      </c>
      <c r="W4321" s="1" t="s">
        <v>179</v>
      </c>
      <c r="X4321" s="1" t="s">
        <v>1236</v>
      </c>
      <c r="Y4321" s="1" t="s">
        <v>156</v>
      </c>
      <c r="Z4321" s="3">
        <v>6318</v>
      </c>
      <c r="AA4321" s="4">
        <f t="shared" si="1353"/>
        <v>4516</v>
      </c>
      <c r="AB4321" s="4">
        <f t="shared" si="1357"/>
        <v>5890.1231308000006</v>
      </c>
      <c r="AC4321" s="4">
        <f t="shared" si="1358"/>
        <v>4516</v>
      </c>
      <c r="AD4321" s="4">
        <f t="shared" si="1354"/>
        <v>4516</v>
      </c>
      <c r="AE4321" s="4">
        <v>4516</v>
      </c>
      <c r="AF4321" s="4">
        <v>4516</v>
      </c>
      <c r="AG4321" s="4">
        <f t="shared" si="1355"/>
        <v>4516</v>
      </c>
      <c r="AI4321" t="e">
        <f t="shared" si="1350"/>
        <v>#N/A</v>
      </c>
      <c r="AJ4321">
        <v>16537.11</v>
      </c>
      <c r="AK4321" s="2">
        <v>16537.11</v>
      </c>
      <c r="AL4321" s="2">
        <f t="shared" si="1356"/>
        <v>16537.11</v>
      </c>
      <c r="AM4321" s="4"/>
      <c r="AN4321" t="e">
        <f>VLOOKUP([1]!Tabelle13[[#This Row],[Vlookup this ID for freight costs]],$AL$2:$AL$6811,2,FALSE)</f>
        <v>#REF!</v>
      </c>
      <c r="AP4321">
        <v>276.92</v>
      </c>
      <c r="AQ4321">
        <v>276.92</v>
      </c>
      <c r="AR4321" s="4">
        <v>2</v>
      </c>
      <c r="AS4321" s="4">
        <v>5</v>
      </c>
      <c r="AT4321" s="4">
        <v>2014</v>
      </c>
      <c r="AU4321" s="4">
        <v>7</v>
      </c>
      <c r="AV4321" s="4">
        <v>5</v>
      </c>
      <c r="AW4321" s="4">
        <v>2014</v>
      </c>
      <c r="AX4321" t="str">
        <f t="shared" si="1351"/>
        <v>Delay</v>
      </c>
      <c r="AY4321">
        <f t="shared" si="1352"/>
        <v>5</v>
      </c>
    </row>
    <row r="4322" spans="1:51" x14ac:dyDescent="0.2">
      <c r="A4322" s="3">
        <v>46099</v>
      </c>
      <c r="B4322" s="1" t="s">
        <v>168</v>
      </c>
      <c r="C4322" s="1" t="s">
        <v>150</v>
      </c>
      <c r="D4322" s="1" t="s">
        <v>100</v>
      </c>
      <c r="E4322" s="1" t="s">
        <v>53</v>
      </c>
      <c r="F4322" s="1" t="s">
        <v>53</v>
      </c>
      <c r="G4322" s="13" t="s">
        <v>1007</v>
      </c>
      <c r="H4322" s="12">
        <v>40338</v>
      </c>
      <c r="I4322" s="12" t="s">
        <v>1553</v>
      </c>
      <c r="J4322" s="12">
        <v>40339</v>
      </c>
      <c r="K4322" s="4">
        <v>2506</v>
      </c>
      <c r="L4322" s="1" t="s">
        <v>146</v>
      </c>
      <c r="M4322" s="1" t="s">
        <v>170</v>
      </c>
      <c r="N4322" s="1" t="s">
        <v>265</v>
      </c>
      <c r="O4322" s="1" t="s">
        <v>93</v>
      </c>
      <c r="P4322">
        <v>60</v>
      </c>
      <c r="Q4322">
        <v>38341</v>
      </c>
      <c r="R4322">
        <v>111955.72</v>
      </c>
      <c r="S4322">
        <v>2.92</v>
      </c>
      <c r="T4322">
        <v>0.05</v>
      </c>
      <c r="U4322">
        <f t="shared" si="1348"/>
        <v>111955.72</v>
      </c>
      <c r="V4322">
        <f t="shared" si="1349"/>
        <v>2300460</v>
      </c>
      <c r="W4322" s="1" t="s">
        <v>155</v>
      </c>
      <c r="X4322" s="1" t="s">
        <v>1236</v>
      </c>
      <c r="Y4322" s="1" t="s">
        <v>156</v>
      </c>
      <c r="Z4322" s="3">
        <v>8107</v>
      </c>
      <c r="AA4322" s="4">
        <f t="shared" si="1353"/>
        <v>4522</v>
      </c>
      <c r="AB4322" s="4">
        <f t="shared" si="1357"/>
        <v>6452.5806057999998</v>
      </c>
      <c r="AC4322" s="4">
        <f t="shared" si="1358"/>
        <v>4522</v>
      </c>
      <c r="AD4322" s="4">
        <f t="shared" si="1354"/>
        <v>4522</v>
      </c>
      <c r="AE4322" s="4">
        <v>4522</v>
      </c>
      <c r="AF4322" s="4">
        <v>4522</v>
      </c>
      <c r="AG4322" s="4">
        <f t="shared" si="1355"/>
        <v>4522</v>
      </c>
      <c r="AI4322" t="e">
        <f t="shared" si="1350"/>
        <v>#N/A</v>
      </c>
      <c r="AJ4322">
        <v>6369.8</v>
      </c>
      <c r="AK4322" s="2">
        <v>6369.8</v>
      </c>
      <c r="AL4322" s="2">
        <f t="shared" si="1356"/>
        <v>6369.8</v>
      </c>
      <c r="AM4322" s="4"/>
      <c r="AN4322" t="e">
        <f>VLOOKUP([1]!Tabelle13[[#This Row],[Vlookup this ID for freight costs]],$AL$2:$AL$6811,2,FALSE)</f>
        <v>#REF!</v>
      </c>
      <c r="AP4322">
        <v>241.38</v>
      </c>
      <c r="AQ4322">
        <v>241.38</v>
      </c>
      <c r="AR4322" s="4">
        <v>9</v>
      </c>
      <c r="AS4322" s="4">
        <v>6</v>
      </c>
      <c r="AT4322" s="4">
        <v>2010</v>
      </c>
      <c r="AU4322" s="4">
        <v>10</v>
      </c>
      <c r="AV4322" s="4">
        <v>6</v>
      </c>
      <c r="AW4322" s="4">
        <v>2010</v>
      </c>
      <c r="AX4322" t="str">
        <f t="shared" si="1351"/>
        <v>Delay</v>
      </c>
      <c r="AY4322">
        <f t="shared" si="1352"/>
        <v>1</v>
      </c>
    </row>
    <row r="4323" spans="1:51" x14ac:dyDescent="0.2">
      <c r="A4323" s="3">
        <v>84745</v>
      </c>
      <c r="B4323" s="1" t="s">
        <v>215</v>
      </c>
      <c r="C4323" s="1" t="s">
        <v>89</v>
      </c>
      <c r="D4323" s="1" t="s">
        <v>130</v>
      </c>
      <c r="E4323" s="1" t="s">
        <v>101</v>
      </c>
      <c r="F4323" s="1" t="s">
        <v>101</v>
      </c>
      <c r="G4323" s="13" t="s">
        <v>1298</v>
      </c>
      <c r="H4323" s="12">
        <v>41212</v>
      </c>
      <c r="I4323" s="12" t="s">
        <v>1157</v>
      </c>
      <c r="J4323" s="12">
        <v>41148</v>
      </c>
      <c r="K4323" s="4">
        <v>4130</v>
      </c>
      <c r="L4323" s="1" t="s">
        <v>146</v>
      </c>
      <c r="M4323" s="1" t="s">
        <v>132</v>
      </c>
      <c r="N4323" s="1" t="s">
        <v>1524</v>
      </c>
      <c r="O4323" s="1" t="s">
        <v>93</v>
      </c>
      <c r="P4323">
        <v>30</v>
      </c>
      <c r="Q4323">
        <v>40230</v>
      </c>
      <c r="R4323">
        <v>533852.1</v>
      </c>
      <c r="S4323">
        <v>13.27</v>
      </c>
      <c r="T4323">
        <v>0.44</v>
      </c>
      <c r="U4323">
        <f t="shared" si="1348"/>
        <v>533852.1</v>
      </c>
      <c r="V4323">
        <f t="shared" si="1349"/>
        <v>1206900</v>
      </c>
      <c r="W4323" s="1" t="s">
        <v>160</v>
      </c>
      <c r="X4323" s="1" t="s">
        <v>1236</v>
      </c>
      <c r="Y4323" s="1" t="s">
        <v>161</v>
      </c>
      <c r="Z4323" s="3">
        <v>12573</v>
      </c>
      <c r="AA4323" s="4">
        <f t="shared" si="1353"/>
        <v>4525</v>
      </c>
      <c r="AB4323" s="4">
        <f t="shared" si="1357"/>
        <v>6659.8942000000006</v>
      </c>
      <c r="AC4323" s="4">
        <f t="shared" si="1358"/>
        <v>4525</v>
      </c>
      <c r="AD4323" s="4">
        <f t="shared" si="1354"/>
        <v>4525</v>
      </c>
      <c r="AE4323" s="4">
        <v>4525</v>
      </c>
      <c r="AF4323" s="4">
        <v>4525</v>
      </c>
      <c r="AG4323" s="4">
        <f t="shared" si="1355"/>
        <v>4525</v>
      </c>
      <c r="AI4323" t="e">
        <f t="shared" si="1350"/>
        <v>#N/A</v>
      </c>
      <c r="AJ4323">
        <v>11874.85</v>
      </c>
      <c r="AK4323" s="2">
        <v>11874.85</v>
      </c>
      <c r="AL4323" s="2">
        <f t="shared" si="1356"/>
        <v>11874.85</v>
      </c>
      <c r="AM4323" s="4"/>
      <c r="AN4323" t="e">
        <f>VLOOKUP([1]!Tabelle13[[#This Row],[Vlookup this ID for freight costs]],$AL$2:$AL$6811,2,FALSE)</f>
        <v>#REF!</v>
      </c>
      <c r="AP4323">
        <v>748.46</v>
      </c>
      <c r="AQ4323">
        <v>748.46</v>
      </c>
      <c r="AR4323" s="4">
        <v>30</v>
      </c>
      <c r="AS4323" s="4">
        <v>10</v>
      </c>
      <c r="AT4323" s="4">
        <v>2012</v>
      </c>
      <c r="AU4323" s="4">
        <v>27</v>
      </c>
      <c r="AV4323" s="4">
        <v>8</v>
      </c>
      <c r="AW4323" s="4">
        <v>2012</v>
      </c>
      <c r="AX4323" t="str">
        <f t="shared" si="1351"/>
        <v>No Delay</v>
      </c>
      <c r="AY4323">
        <f t="shared" si="1352"/>
        <v>0</v>
      </c>
    </row>
    <row r="4324" spans="1:51" x14ac:dyDescent="0.2">
      <c r="A4324" s="3">
        <v>38368</v>
      </c>
      <c r="B4324" s="1" t="s">
        <v>168</v>
      </c>
      <c r="C4324" s="1" t="s">
        <v>150</v>
      </c>
      <c r="D4324" s="1" t="s">
        <v>100</v>
      </c>
      <c r="E4324" s="1" t="s">
        <v>53</v>
      </c>
      <c r="F4324" s="1" t="s">
        <v>53</v>
      </c>
      <c r="G4324" s="13" t="s">
        <v>1007</v>
      </c>
      <c r="H4324" s="12">
        <v>40338</v>
      </c>
      <c r="I4324" s="12" t="s">
        <v>2330</v>
      </c>
      <c r="J4324" s="12">
        <v>40366</v>
      </c>
      <c r="K4324" s="4">
        <v>2624</v>
      </c>
      <c r="L4324" s="1" t="s">
        <v>146</v>
      </c>
      <c r="M4324" s="1" t="s">
        <v>170</v>
      </c>
      <c r="N4324" s="1" t="s">
        <v>265</v>
      </c>
      <c r="O4324" s="1" t="s">
        <v>93</v>
      </c>
      <c r="P4324">
        <v>60</v>
      </c>
      <c r="Q4324">
        <v>38400</v>
      </c>
      <c r="R4324">
        <v>112128</v>
      </c>
      <c r="S4324">
        <v>2.92</v>
      </c>
      <c r="T4324">
        <v>0.05</v>
      </c>
      <c r="U4324">
        <f t="shared" si="1348"/>
        <v>112128</v>
      </c>
      <c r="V4324">
        <f t="shared" si="1349"/>
        <v>2304000</v>
      </c>
      <c r="W4324" s="1" t="s">
        <v>155</v>
      </c>
      <c r="X4324" s="1" t="s">
        <v>1236</v>
      </c>
      <c r="Y4324" s="1" t="s">
        <v>156</v>
      </c>
      <c r="Z4324" s="3">
        <v>8107</v>
      </c>
      <c r="AA4324" s="4">
        <f t="shared" si="1353"/>
        <v>4528</v>
      </c>
      <c r="AB4324" s="4">
        <f t="shared" si="1357"/>
        <v>6459.0557260000005</v>
      </c>
      <c r="AC4324" s="4">
        <f t="shared" si="1358"/>
        <v>4528</v>
      </c>
      <c r="AD4324" s="4">
        <f t="shared" si="1354"/>
        <v>5171.775520666667</v>
      </c>
      <c r="AE4324" s="4">
        <v>4528</v>
      </c>
      <c r="AF4324" s="4">
        <v>4528</v>
      </c>
      <c r="AG4324" s="4">
        <f t="shared" si="1355"/>
        <v>4528</v>
      </c>
      <c r="AI4324" t="e">
        <f t="shared" si="1350"/>
        <v>#N/A</v>
      </c>
      <c r="AJ4324">
        <v>6369.79</v>
      </c>
      <c r="AK4324" s="2">
        <v>6369.79</v>
      </c>
      <c r="AL4324" s="2">
        <f t="shared" si="1356"/>
        <v>6369.79</v>
      </c>
      <c r="AM4324" s="4"/>
      <c r="AN4324" t="e">
        <f>VLOOKUP([1]!Tabelle13[[#This Row],[Vlookup this ID for freight costs]],$AL$2:$AL$6811,2,FALSE)</f>
        <v>#REF!</v>
      </c>
      <c r="AP4324">
        <v>241.75</v>
      </c>
      <c r="AQ4324">
        <v>241.75</v>
      </c>
      <c r="AR4324" s="4">
        <v>9</v>
      </c>
      <c r="AS4324" s="4">
        <v>6</v>
      </c>
      <c r="AT4324" s="4">
        <v>2010</v>
      </c>
      <c r="AU4324" s="4">
        <v>7</v>
      </c>
      <c r="AV4324" s="4">
        <v>7</v>
      </c>
      <c r="AW4324" s="4">
        <v>2010</v>
      </c>
      <c r="AX4324" t="str">
        <f t="shared" si="1351"/>
        <v>Delay</v>
      </c>
      <c r="AY4324">
        <f t="shared" si="1352"/>
        <v>28</v>
      </c>
    </row>
    <row r="4325" spans="1:51" x14ac:dyDescent="0.2">
      <c r="A4325" s="3">
        <v>54545</v>
      </c>
      <c r="B4325" s="1" t="s">
        <v>168</v>
      </c>
      <c r="C4325" s="1" t="s">
        <v>150</v>
      </c>
      <c r="D4325" s="1" t="s">
        <v>100</v>
      </c>
      <c r="E4325" s="1" t="s">
        <v>53</v>
      </c>
      <c r="F4325" s="1" t="s">
        <v>53</v>
      </c>
      <c r="G4325" s="13" t="s">
        <v>1007</v>
      </c>
      <c r="H4325" s="12">
        <v>40338</v>
      </c>
      <c r="I4325" s="12" t="s">
        <v>1007</v>
      </c>
      <c r="J4325" s="12">
        <v>40338</v>
      </c>
      <c r="K4325" s="4">
        <v>2503</v>
      </c>
      <c r="L4325" s="1" t="s">
        <v>146</v>
      </c>
      <c r="M4325" s="1" t="s">
        <v>170</v>
      </c>
      <c r="N4325" s="1" t="s">
        <v>265</v>
      </c>
      <c r="O4325" s="1" t="s">
        <v>93</v>
      </c>
      <c r="P4325">
        <v>60</v>
      </c>
      <c r="Q4325">
        <v>38400</v>
      </c>
      <c r="R4325">
        <v>112128</v>
      </c>
      <c r="S4325">
        <v>2.92</v>
      </c>
      <c r="T4325">
        <v>0.05</v>
      </c>
      <c r="U4325">
        <f t="shared" si="1348"/>
        <v>112128</v>
      </c>
      <c r="V4325">
        <f t="shared" si="1349"/>
        <v>2304000</v>
      </c>
      <c r="W4325" s="1" t="s">
        <v>155</v>
      </c>
      <c r="X4325" s="1" t="s">
        <v>1236</v>
      </c>
      <c r="Y4325" s="1" t="s">
        <v>156</v>
      </c>
      <c r="Z4325" s="3">
        <v>8107</v>
      </c>
      <c r="AA4325" s="4">
        <f t="shared" si="1353"/>
        <v>4528</v>
      </c>
      <c r="AB4325" s="4">
        <f t="shared" si="1357"/>
        <v>6459.0557260000005</v>
      </c>
      <c r="AC4325" s="4">
        <f t="shared" si="1358"/>
        <v>4528</v>
      </c>
      <c r="AD4325" s="4">
        <f t="shared" si="1354"/>
        <v>5171.775520666667</v>
      </c>
      <c r="AE4325" s="4">
        <v>4528</v>
      </c>
      <c r="AF4325" s="4">
        <v>4528</v>
      </c>
      <c r="AG4325" s="4">
        <f t="shared" si="1355"/>
        <v>4528</v>
      </c>
      <c r="AI4325" t="e">
        <f t="shared" si="1350"/>
        <v>#N/A</v>
      </c>
      <c r="AJ4325">
        <v>6369.79</v>
      </c>
      <c r="AK4325" s="2">
        <v>6369.79</v>
      </c>
      <c r="AL4325" s="2">
        <f t="shared" si="1356"/>
        <v>6369.79</v>
      </c>
      <c r="AM4325" s="4"/>
      <c r="AN4325" t="e">
        <f>VLOOKUP([1]!Tabelle13[[#This Row],[Vlookup this ID for freight costs]],$AL$2:$AL$6811,2,FALSE)</f>
        <v>#REF!</v>
      </c>
      <c r="AP4325">
        <v>241.75</v>
      </c>
      <c r="AQ4325">
        <v>241.75</v>
      </c>
      <c r="AR4325" s="4">
        <v>9</v>
      </c>
      <c r="AS4325" s="4">
        <v>6</v>
      </c>
      <c r="AT4325" s="4">
        <v>2010</v>
      </c>
      <c r="AU4325" s="4">
        <v>9</v>
      </c>
      <c r="AV4325" s="4">
        <v>6</v>
      </c>
      <c r="AW4325" s="4">
        <v>2010</v>
      </c>
      <c r="AX4325" t="str">
        <f t="shared" si="1351"/>
        <v>No Delay</v>
      </c>
      <c r="AY4325">
        <f t="shared" si="1352"/>
        <v>0</v>
      </c>
    </row>
    <row r="4326" spans="1:51" x14ac:dyDescent="0.2">
      <c r="A4326" s="3">
        <v>37612</v>
      </c>
      <c r="B4326" s="1" t="s">
        <v>368</v>
      </c>
      <c r="C4326" s="1" t="s">
        <v>73</v>
      </c>
      <c r="D4326" s="1" t="s">
        <v>52</v>
      </c>
      <c r="E4326" s="1" t="s">
        <v>253</v>
      </c>
      <c r="F4326" s="1" t="s">
        <v>253</v>
      </c>
      <c r="G4326" s="13" t="s">
        <v>2331</v>
      </c>
      <c r="H4326" s="12">
        <v>41892</v>
      </c>
      <c r="I4326" s="12" t="s">
        <v>1909</v>
      </c>
      <c r="J4326" s="12">
        <v>41942</v>
      </c>
      <c r="K4326" s="4">
        <v>6040</v>
      </c>
      <c r="L4326" s="1" t="s">
        <v>146</v>
      </c>
      <c r="M4326" s="1" t="s">
        <v>423</v>
      </c>
      <c r="N4326" s="1" t="s">
        <v>491</v>
      </c>
      <c r="O4326" s="1" t="s">
        <v>93</v>
      </c>
      <c r="P4326">
        <v>60</v>
      </c>
      <c r="Q4326">
        <v>41840</v>
      </c>
      <c r="R4326">
        <v>248529.6</v>
      </c>
      <c r="S4326">
        <v>5.94</v>
      </c>
      <c r="T4326">
        <v>0.1</v>
      </c>
      <c r="U4326">
        <f t="shared" si="1348"/>
        <v>248529.6</v>
      </c>
      <c r="V4326">
        <f t="shared" si="1349"/>
        <v>2510400</v>
      </c>
      <c r="W4326" s="1" t="s">
        <v>394</v>
      </c>
      <c r="X4326" s="1" t="s">
        <v>112</v>
      </c>
      <c r="Y4326" s="1" t="s">
        <v>112</v>
      </c>
      <c r="Z4326" s="3">
        <v>12731</v>
      </c>
      <c r="AA4326" s="4">
        <f t="shared" si="1353"/>
        <v>4528</v>
      </c>
      <c r="AB4326" s="4">
        <f t="shared" si="1357"/>
        <v>6836.5881580000005</v>
      </c>
      <c r="AC4326" s="4">
        <f t="shared" si="1358"/>
        <v>4528</v>
      </c>
      <c r="AD4326" s="4">
        <f t="shared" si="1354"/>
        <v>4528</v>
      </c>
      <c r="AE4326" s="4">
        <v>4528</v>
      </c>
      <c r="AF4326" s="4">
        <v>4528</v>
      </c>
      <c r="AG4326" s="4">
        <f t="shared" si="1355"/>
        <v>4528</v>
      </c>
      <c r="AI4326" t="e">
        <f t="shared" si="1350"/>
        <v>#N/A</v>
      </c>
      <c r="AJ4326">
        <v>25189.51</v>
      </c>
      <c r="AK4326" s="2">
        <v>25189.51</v>
      </c>
      <c r="AL4326" s="2">
        <f t="shared" si="1356"/>
        <v>25189.51</v>
      </c>
      <c r="AM4326" s="4"/>
      <c r="AN4326" t="e">
        <f>VLOOKUP([1]!Tabelle13[[#This Row],[Vlookup this ID for freight costs]],$AL$2:$AL$6811,2,FALSE)</f>
        <v>#REF!</v>
      </c>
      <c r="AP4326">
        <v>255.49</v>
      </c>
      <c r="AQ4326">
        <v>255.49</v>
      </c>
      <c r="AR4326" s="4">
        <v>10</v>
      </c>
      <c r="AS4326" s="4">
        <v>9</v>
      </c>
      <c r="AT4326" s="4">
        <v>2014</v>
      </c>
      <c r="AU4326" s="4">
        <v>30</v>
      </c>
      <c r="AV4326" s="4">
        <v>10</v>
      </c>
      <c r="AW4326" s="4">
        <v>2014</v>
      </c>
      <c r="AX4326" t="str">
        <f t="shared" si="1351"/>
        <v>Delay</v>
      </c>
      <c r="AY4326">
        <f t="shared" si="1352"/>
        <v>50</v>
      </c>
    </row>
    <row r="4327" spans="1:51" x14ac:dyDescent="0.2">
      <c r="A4327" s="3">
        <v>12321</v>
      </c>
      <c r="B4327" s="1" t="s">
        <v>350</v>
      </c>
      <c r="C4327" s="1" t="s">
        <v>65</v>
      </c>
      <c r="D4327" s="1" t="s">
        <v>130</v>
      </c>
      <c r="E4327" s="1" t="s">
        <v>152</v>
      </c>
      <c r="F4327" s="1" t="s">
        <v>152</v>
      </c>
      <c r="G4327" s="13" t="s">
        <v>409</v>
      </c>
      <c r="H4327" s="12">
        <v>40106</v>
      </c>
      <c r="I4327" s="12" t="s">
        <v>409</v>
      </c>
      <c r="J4327" s="12">
        <v>40106</v>
      </c>
      <c r="K4327" s="4">
        <v>1924</v>
      </c>
      <c r="L4327" s="1" t="s">
        <v>146</v>
      </c>
      <c r="M4327" s="1" t="s">
        <v>132</v>
      </c>
      <c r="N4327" s="1" t="s">
        <v>154</v>
      </c>
      <c r="O4327" s="1" t="s">
        <v>93</v>
      </c>
      <c r="P4327">
        <v>60</v>
      </c>
      <c r="Q4327">
        <v>40230</v>
      </c>
      <c r="R4327">
        <v>458622</v>
      </c>
      <c r="S4327">
        <v>11.4</v>
      </c>
      <c r="T4327">
        <v>0.19</v>
      </c>
      <c r="U4327">
        <f t="shared" si="1348"/>
        <v>458622</v>
      </c>
      <c r="V4327">
        <f t="shared" si="1349"/>
        <v>2413800</v>
      </c>
      <c r="W4327" s="1" t="s">
        <v>155</v>
      </c>
      <c r="X4327" s="1" t="s">
        <v>1236</v>
      </c>
      <c r="Y4327" s="1" t="s">
        <v>156</v>
      </c>
      <c r="Z4327" s="3">
        <v>7726</v>
      </c>
      <c r="AA4327" s="4">
        <f t="shared" si="1353"/>
        <v>4531</v>
      </c>
      <c r="AB4327" s="4">
        <f t="shared" si="1357"/>
        <v>6659.8942000000006</v>
      </c>
      <c r="AC4327" s="4">
        <f t="shared" si="1358"/>
        <v>4531</v>
      </c>
      <c r="AD4327" s="4">
        <f t="shared" si="1354"/>
        <v>4531</v>
      </c>
      <c r="AE4327" s="4">
        <v>4531</v>
      </c>
      <c r="AF4327" s="4">
        <v>4531</v>
      </c>
      <c r="AG4327" s="4">
        <f t="shared" si="1355"/>
        <v>4531</v>
      </c>
      <c r="AI4327" t="e">
        <f t="shared" si="1350"/>
        <v>#N/A</v>
      </c>
      <c r="AJ4327">
        <v>30983.24</v>
      </c>
      <c r="AK4327" s="2">
        <v>30983.24</v>
      </c>
      <c r="AL4327" s="2">
        <f t="shared" si="1356"/>
        <v>30983.24</v>
      </c>
      <c r="AM4327" s="4"/>
      <c r="AN4327" t="e">
        <f>VLOOKUP([1]!Tabelle13[[#This Row],[Vlookup this ID for freight costs]],$AL$2:$AL$6811,2,FALSE)</f>
        <v>#REF!</v>
      </c>
      <c r="AP4327">
        <v>898.9</v>
      </c>
      <c r="AQ4327">
        <v>898.9</v>
      </c>
      <c r="AR4327" s="4">
        <v>20</v>
      </c>
      <c r="AS4327" s="4">
        <v>10</v>
      </c>
      <c r="AT4327" s="4">
        <v>2009</v>
      </c>
      <c r="AU4327" s="4">
        <v>20</v>
      </c>
      <c r="AV4327" s="4">
        <v>10</v>
      </c>
      <c r="AW4327" s="4">
        <v>2009</v>
      </c>
      <c r="AX4327" t="str">
        <f t="shared" si="1351"/>
        <v>No Delay</v>
      </c>
      <c r="AY4327">
        <f t="shared" si="1352"/>
        <v>0</v>
      </c>
    </row>
    <row r="4328" spans="1:51" x14ac:dyDescent="0.2">
      <c r="A4328" s="3">
        <v>82564</v>
      </c>
      <c r="B4328" s="1" t="s">
        <v>386</v>
      </c>
      <c r="C4328" s="1" t="s">
        <v>73</v>
      </c>
      <c r="D4328" s="1" t="s">
        <v>130</v>
      </c>
      <c r="E4328" s="1" t="s">
        <v>101</v>
      </c>
      <c r="F4328" s="1" t="s">
        <v>101</v>
      </c>
      <c r="G4328" s="13" t="s">
        <v>1113</v>
      </c>
      <c r="H4328" s="12">
        <v>41486</v>
      </c>
      <c r="I4328" s="12" t="s">
        <v>1379</v>
      </c>
      <c r="J4328" s="12">
        <v>41377</v>
      </c>
      <c r="K4328" s="4">
        <v>4588</v>
      </c>
      <c r="L4328" s="1" t="s">
        <v>146</v>
      </c>
      <c r="M4328" s="1" t="s">
        <v>132</v>
      </c>
      <c r="N4328" s="1" t="s">
        <v>1524</v>
      </c>
      <c r="O4328" s="1" t="s">
        <v>93</v>
      </c>
      <c r="P4328">
        <v>30</v>
      </c>
      <c r="Q4328">
        <v>40320</v>
      </c>
      <c r="R4328">
        <v>488275.20000000001</v>
      </c>
      <c r="S4328">
        <v>12.11</v>
      </c>
      <c r="T4328">
        <v>0.4</v>
      </c>
      <c r="U4328">
        <f t="shared" si="1348"/>
        <v>488275.19999999995</v>
      </c>
      <c r="V4328">
        <f t="shared" si="1349"/>
        <v>1209600</v>
      </c>
      <c r="W4328" s="1" t="s">
        <v>160</v>
      </c>
      <c r="X4328" s="1" t="s">
        <v>1236</v>
      </c>
      <c r="Y4328" s="1" t="s">
        <v>161</v>
      </c>
      <c r="Z4328" s="3">
        <v>14451</v>
      </c>
      <c r="AA4328" s="4">
        <f t="shared" si="1353"/>
        <v>4536</v>
      </c>
      <c r="AB4328" s="4">
        <f t="shared" si="1357"/>
        <v>6669.7715019999996</v>
      </c>
      <c r="AC4328" s="4">
        <f t="shared" si="1358"/>
        <v>4536</v>
      </c>
      <c r="AD4328" s="4">
        <f t="shared" si="1354"/>
        <v>4040.5</v>
      </c>
      <c r="AE4328" s="4">
        <v>4536</v>
      </c>
      <c r="AF4328" s="4">
        <v>4536</v>
      </c>
      <c r="AG4328" s="4">
        <f t="shared" si="1355"/>
        <v>4536</v>
      </c>
      <c r="AI4328" t="e">
        <f t="shared" si="1350"/>
        <v>#N/A</v>
      </c>
      <c r="AJ4328">
        <v>29733.53</v>
      </c>
      <c r="AK4328" s="2">
        <v>29733.53</v>
      </c>
      <c r="AL4328" s="2">
        <f t="shared" si="1356"/>
        <v>29733.53</v>
      </c>
      <c r="AM4328" s="4"/>
      <c r="AN4328" t="e">
        <f>VLOOKUP([1]!Tabelle13[[#This Row],[Vlookup this ID for freight costs]],$AL$2:$AL$6811,2,FALSE)</f>
        <v>#REF!</v>
      </c>
      <c r="AP4328">
        <v>604</v>
      </c>
      <c r="AQ4328">
        <v>604</v>
      </c>
      <c r="AR4328" s="4">
        <v>31</v>
      </c>
      <c r="AS4328" s="4">
        <v>7</v>
      </c>
      <c r="AT4328" s="4">
        <v>2013</v>
      </c>
      <c r="AU4328" s="4">
        <v>13</v>
      </c>
      <c r="AV4328" s="4">
        <v>4</v>
      </c>
      <c r="AW4328" s="4">
        <v>2013</v>
      </c>
      <c r="AX4328" t="str">
        <f t="shared" si="1351"/>
        <v>No Delay</v>
      </c>
      <c r="AY4328">
        <f t="shared" si="1352"/>
        <v>0</v>
      </c>
    </row>
    <row r="4329" spans="1:51" x14ac:dyDescent="0.2">
      <c r="A4329" s="3">
        <v>86474</v>
      </c>
      <c r="B4329" s="1" t="s">
        <v>172</v>
      </c>
      <c r="C4329" s="1" t="s">
        <v>114</v>
      </c>
      <c r="D4329" s="1" t="s">
        <v>130</v>
      </c>
      <c r="E4329" s="1" t="s">
        <v>101</v>
      </c>
      <c r="F4329" s="1" t="s">
        <v>101</v>
      </c>
      <c r="G4329" s="13" t="s">
        <v>1557</v>
      </c>
      <c r="H4329" s="12">
        <v>41116</v>
      </c>
      <c r="I4329" s="12" t="s">
        <v>1241</v>
      </c>
      <c r="J4329" s="12">
        <v>41078</v>
      </c>
      <c r="K4329" s="4">
        <v>3983</v>
      </c>
      <c r="L4329" s="1" t="s">
        <v>146</v>
      </c>
      <c r="M4329" s="1" t="s">
        <v>132</v>
      </c>
      <c r="N4329" s="1" t="s">
        <v>167</v>
      </c>
      <c r="O4329" s="1" t="s">
        <v>93</v>
      </c>
      <c r="P4329">
        <v>30</v>
      </c>
      <c r="Q4329">
        <v>28452</v>
      </c>
      <c r="R4329">
        <v>111247.32</v>
      </c>
      <c r="S4329">
        <v>3.91</v>
      </c>
      <c r="T4329">
        <v>0.13</v>
      </c>
      <c r="U4329">
        <f t="shared" si="1348"/>
        <v>111247.32</v>
      </c>
      <c r="V4329">
        <f t="shared" si="1349"/>
        <v>853560</v>
      </c>
      <c r="W4329" s="1" t="s">
        <v>197</v>
      </c>
      <c r="X4329" s="1" t="s">
        <v>1236</v>
      </c>
      <c r="Y4329" s="1" t="s">
        <v>3082</v>
      </c>
      <c r="Z4329" s="3">
        <v>13092</v>
      </c>
      <c r="AA4329" s="4">
        <f t="shared" si="1353"/>
        <v>4539</v>
      </c>
      <c r="AB4329" s="4">
        <f t="shared" si="1357"/>
        <v>5367.2846116000001</v>
      </c>
      <c r="AC4329" s="4">
        <f t="shared" si="1358"/>
        <v>4539</v>
      </c>
      <c r="AD4329" s="4">
        <f t="shared" si="1354"/>
        <v>3909</v>
      </c>
      <c r="AE4329" s="3" t="s">
        <v>2332</v>
      </c>
      <c r="AF4329" s="3">
        <v>4539</v>
      </c>
      <c r="AG4329" s="4">
        <f>AI4329</f>
        <v>4539</v>
      </c>
      <c r="AH4329" s="4">
        <v>83037</v>
      </c>
      <c r="AI4329">
        <f t="shared" si="1350"/>
        <v>4539</v>
      </c>
      <c r="AJ4329" t="s">
        <v>2332</v>
      </c>
      <c r="AK4329" s="2">
        <v>4496.13</v>
      </c>
      <c r="AL4329" s="2">
        <f>AN4329</f>
        <v>4496.13</v>
      </c>
      <c r="AM4329" s="4">
        <v>83037</v>
      </c>
      <c r="AN4329">
        <f>INDEX($AJ$2:$AJ$6811,MATCH(AM4329,$A$2:$A$6811,0))</f>
        <v>4496.13</v>
      </c>
      <c r="AP4329">
        <v>155.97</v>
      </c>
      <c r="AQ4329">
        <v>155.97</v>
      </c>
      <c r="AR4329" s="4">
        <v>26</v>
      </c>
      <c r="AS4329" s="4">
        <v>7</v>
      </c>
      <c r="AT4329" s="4">
        <v>2012</v>
      </c>
      <c r="AU4329" s="4">
        <v>18</v>
      </c>
      <c r="AV4329" s="4">
        <v>6</v>
      </c>
      <c r="AW4329" s="4">
        <v>2012</v>
      </c>
      <c r="AX4329" t="str">
        <f t="shared" si="1351"/>
        <v>No Delay</v>
      </c>
      <c r="AY4329">
        <f t="shared" si="1352"/>
        <v>0</v>
      </c>
    </row>
    <row r="4330" spans="1:51" x14ac:dyDescent="0.2">
      <c r="A4330" s="3">
        <v>83037</v>
      </c>
      <c r="B4330" s="1" t="s">
        <v>172</v>
      </c>
      <c r="C4330" s="1" t="s">
        <v>114</v>
      </c>
      <c r="D4330" s="1" t="s">
        <v>130</v>
      </c>
      <c r="E4330" s="1" t="s">
        <v>101</v>
      </c>
      <c r="F4330" s="1" t="s">
        <v>101</v>
      </c>
      <c r="G4330" s="13" t="s">
        <v>1557</v>
      </c>
      <c r="H4330" s="12">
        <v>41116</v>
      </c>
      <c r="I4330" s="12" t="s">
        <v>1241</v>
      </c>
      <c r="J4330" s="12">
        <v>41078</v>
      </c>
      <c r="K4330" s="4">
        <v>3979</v>
      </c>
      <c r="L4330" s="1" t="s">
        <v>146</v>
      </c>
      <c r="M4330" s="1" t="s">
        <v>132</v>
      </c>
      <c r="N4330" s="1" t="s">
        <v>167</v>
      </c>
      <c r="O4330" s="1" t="s">
        <v>93</v>
      </c>
      <c r="P4330">
        <v>30</v>
      </c>
      <c r="Q4330">
        <v>46190</v>
      </c>
      <c r="R4330">
        <v>190302.8</v>
      </c>
      <c r="S4330">
        <v>4.12</v>
      </c>
      <c r="T4330">
        <v>0.14000000000000001</v>
      </c>
      <c r="U4330">
        <f t="shared" si="1348"/>
        <v>190302.80000000002</v>
      </c>
      <c r="V4330">
        <f t="shared" si="1349"/>
        <v>1385700</v>
      </c>
      <c r="W4330" s="1" t="s">
        <v>197</v>
      </c>
      <c r="X4330" s="1" t="s">
        <v>1236</v>
      </c>
      <c r="Y4330" s="1" t="s">
        <v>3082</v>
      </c>
      <c r="Z4330" s="3">
        <v>13092</v>
      </c>
      <c r="AA4330" s="4">
        <f t="shared" si="1353"/>
        <v>4539</v>
      </c>
      <c r="AB4330" s="4">
        <f t="shared" si="1357"/>
        <v>7313.9910880000007</v>
      </c>
      <c r="AC4330" s="4">
        <f t="shared" si="1358"/>
        <v>4539</v>
      </c>
      <c r="AD4330" s="4">
        <f t="shared" si="1354"/>
        <v>4539</v>
      </c>
      <c r="AE4330" s="4">
        <v>4539</v>
      </c>
      <c r="AF4330" s="4">
        <v>4539</v>
      </c>
      <c r="AG4330" s="4">
        <f t="shared" ref="AG4330:AG4342" si="1359">AE4330</f>
        <v>4539</v>
      </c>
      <c r="AI4330" t="e">
        <f t="shared" si="1350"/>
        <v>#N/A</v>
      </c>
      <c r="AJ4330">
        <v>4496.13</v>
      </c>
      <c r="AK4330" s="2">
        <v>4496.13</v>
      </c>
      <c r="AL4330" s="2">
        <f t="shared" ref="AL4330:AL4342" si="1360">AJ4330</f>
        <v>4496.13</v>
      </c>
      <c r="AM4330" s="4"/>
      <c r="AN4330" t="e">
        <f>VLOOKUP([1]!Tabelle13[[#This Row],[Vlookup this ID for freight costs]],$AL$2:$AL$6811,2,FALSE)</f>
        <v>#REF!</v>
      </c>
      <c r="AP4330">
        <v>266.8</v>
      </c>
      <c r="AQ4330">
        <v>266.8</v>
      </c>
      <c r="AR4330" s="4">
        <v>26</v>
      </c>
      <c r="AS4330" s="4">
        <v>7</v>
      </c>
      <c r="AT4330" s="4">
        <v>2012</v>
      </c>
      <c r="AU4330" s="4">
        <v>18</v>
      </c>
      <c r="AV4330" s="4">
        <v>6</v>
      </c>
      <c r="AW4330" s="4">
        <v>2012</v>
      </c>
      <c r="AX4330" t="str">
        <f t="shared" si="1351"/>
        <v>No Delay</v>
      </c>
      <c r="AY4330">
        <f t="shared" si="1352"/>
        <v>0</v>
      </c>
    </row>
    <row r="4331" spans="1:51" x14ac:dyDescent="0.2">
      <c r="A4331" s="3">
        <v>82489</v>
      </c>
      <c r="B4331" s="1" t="s">
        <v>175</v>
      </c>
      <c r="C4331" s="1" t="s">
        <v>165</v>
      </c>
      <c r="D4331" s="1" t="s">
        <v>130</v>
      </c>
      <c r="E4331" s="1" t="s">
        <v>53</v>
      </c>
      <c r="F4331" s="1" t="s">
        <v>53</v>
      </c>
      <c r="G4331" s="13" t="s">
        <v>2083</v>
      </c>
      <c r="H4331" s="12">
        <v>41138</v>
      </c>
      <c r="I4331" s="12" t="s">
        <v>1567</v>
      </c>
      <c r="J4331" s="12">
        <v>41122</v>
      </c>
      <c r="K4331" s="4">
        <v>4086</v>
      </c>
      <c r="L4331" s="1" t="s">
        <v>146</v>
      </c>
      <c r="M4331" s="1" t="s">
        <v>132</v>
      </c>
      <c r="N4331" s="1" t="s">
        <v>238</v>
      </c>
      <c r="O4331" s="1" t="s">
        <v>93</v>
      </c>
      <c r="P4331">
        <v>30</v>
      </c>
      <c r="Q4331">
        <v>60000</v>
      </c>
      <c r="R4331">
        <v>332400</v>
      </c>
      <c r="S4331">
        <v>5.54</v>
      </c>
      <c r="T4331">
        <v>0.18</v>
      </c>
      <c r="U4331">
        <f t="shared" si="1348"/>
        <v>332400</v>
      </c>
      <c r="V4331">
        <f t="shared" si="1349"/>
        <v>1800000</v>
      </c>
      <c r="W4331" s="1" t="s">
        <v>160</v>
      </c>
      <c r="X4331" s="1" t="s">
        <v>1236</v>
      </c>
      <c r="Y4331" s="1" t="s">
        <v>161</v>
      </c>
      <c r="Z4331" s="3">
        <v>5149</v>
      </c>
      <c r="AA4331" s="4">
        <f t="shared" si="1353"/>
        <v>4547</v>
      </c>
      <c r="AB4331" s="4">
        <f t="shared" si="1357"/>
        <v>8829.6082060000008</v>
      </c>
      <c r="AC4331" s="4">
        <f t="shared" si="1358"/>
        <v>4547</v>
      </c>
      <c r="AD4331" s="4">
        <f t="shared" si="1354"/>
        <v>7954.676925857143</v>
      </c>
      <c r="AE4331" s="4">
        <v>4547</v>
      </c>
      <c r="AF4331" s="4">
        <v>4547</v>
      </c>
      <c r="AG4331" s="4">
        <f t="shared" si="1359"/>
        <v>4547</v>
      </c>
      <c r="AI4331" t="e">
        <f t="shared" si="1350"/>
        <v>#N/A</v>
      </c>
      <c r="AJ4331">
        <v>30482.799999999999</v>
      </c>
      <c r="AK4331" s="2">
        <v>30482.799999999999</v>
      </c>
      <c r="AL4331" s="2">
        <f t="shared" si="1360"/>
        <v>30482.799999999999</v>
      </c>
      <c r="AM4331" s="4"/>
      <c r="AN4331" t="e">
        <f>VLOOKUP([1]!Tabelle13[[#This Row],[Vlookup this ID for freight costs]],$AL$2:$AL$6811,2,FALSE)</f>
        <v>#REF!</v>
      </c>
      <c r="AP4331">
        <v>466.02</v>
      </c>
      <c r="AQ4331">
        <v>466.02</v>
      </c>
      <c r="AR4331" s="4">
        <v>17</v>
      </c>
      <c r="AS4331" s="4">
        <v>8</v>
      </c>
      <c r="AT4331" s="4">
        <v>2012</v>
      </c>
      <c r="AU4331" s="4">
        <v>1</v>
      </c>
      <c r="AV4331" s="4">
        <v>8</v>
      </c>
      <c r="AW4331" s="4">
        <v>2012</v>
      </c>
      <c r="AX4331" t="str">
        <f t="shared" si="1351"/>
        <v>No Delay</v>
      </c>
      <c r="AY4331">
        <f t="shared" si="1352"/>
        <v>0</v>
      </c>
    </row>
    <row r="4332" spans="1:51" x14ac:dyDescent="0.2">
      <c r="A4332" s="3">
        <v>58947</v>
      </c>
      <c r="B4332" s="1" t="s">
        <v>463</v>
      </c>
      <c r="C4332" s="1" t="s">
        <v>73</v>
      </c>
      <c r="D4332" s="1" t="s">
        <v>52</v>
      </c>
      <c r="E4332" s="1" t="s">
        <v>152</v>
      </c>
      <c r="F4332" s="1" t="s">
        <v>152</v>
      </c>
      <c r="G4332" s="13" t="s">
        <v>1774</v>
      </c>
      <c r="H4332" s="12">
        <v>41899</v>
      </c>
      <c r="I4332" s="12" t="s">
        <v>535</v>
      </c>
      <c r="J4332" s="12">
        <v>41901</v>
      </c>
      <c r="K4332" s="4">
        <v>5956</v>
      </c>
      <c r="L4332" s="1" t="s">
        <v>146</v>
      </c>
      <c r="M4332" s="1" t="s">
        <v>1775</v>
      </c>
      <c r="N4332" s="1" t="s">
        <v>238</v>
      </c>
      <c r="O4332" s="1" t="s">
        <v>93</v>
      </c>
      <c r="P4332">
        <v>30</v>
      </c>
      <c r="Q4332">
        <v>42032</v>
      </c>
      <c r="R4332">
        <v>194187.84</v>
      </c>
      <c r="S4332">
        <v>4.62</v>
      </c>
      <c r="T4332">
        <v>0.15</v>
      </c>
      <c r="U4332">
        <f t="shared" si="1348"/>
        <v>194187.84</v>
      </c>
      <c r="V4332">
        <f t="shared" si="1349"/>
        <v>1260960</v>
      </c>
      <c r="W4332" s="1" t="s">
        <v>179</v>
      </c>
      <c r="X4332" s="1" t="s">
        <v>1236</v>
      </c>
      <c r="Y4332" s="1" t="s">
        <v>156</v>
      </c>
      <c r="Z4332" s="3">
        <v>6817</v>
      </c>
      <c r="AA4332" s="4">
        <f t="shared" si="1353"/>
        <v>4559</v>
      </c>
      <c r="AB4332" s="4">
        <f t="shared" si="1357"/>
        <v>6857.6597356000002</v>
      </c>
      <c r="AC4332" s="4">
        <f t="shared" si="1358"/>
        <v>4559</v>
      </c>
      <c r="AD4332" s="4">
        <f t="shared" si="1354"/>
        <v>4559</v>
      </c>
      <c r="AE4332" s="4">
        <v>4559</v>
      </c>
      <c r="AF4332" s="4">
        <v>4559</v>
      </c>
      <c r="AG4332" s="4">
        <f t="shared" si="1359"/>
        <v>4559</v>
      </c>
      <c r="AI4332" t="e">
        <f t="shared" si="1350"/>
        <v>#N/A</v>
      </c>
      <c r="AJ4332">
        <v>25272.799999999999</v>
      </c>
      <c r="AK4332" s="2">
        <v>25272.799999999999</v>
      </c>
      <c r="AL4332" s="2">
        <f t="shared" si="1360"/>
        <v>25272.799999999999</v>
      </c>
      <c r="AM4332" s="4"/>
      <c r="AN4332" t="e">
        <f>VLOOKUP([1]!Tabelle13[[#This Row],[Vlookup this ID for freight costs]],$AL$2:$AL$6811,2,FALSE)</f>
        <v>#REF!</v>
      </c>
      <c r="AP4332">
        <v>199.63</v>
      </c>
      <c r="AQ4332">
        <v>199.63</v>
      </c>
      <c r="AR4332" s="4">
        <v>17</v>
      </c>
      <c r="AS4332" s="4">
        <v>9</v>
      </c>
      <c r="AT4332" s="4">
        <v>2014</v>
      </c>
      <c r="AU4332" s="4">
        <v>19</v>
      </c>
      <c r="AV4332" s="4">
        <v>9</v>
      </c>
      <c r="AW4332" s="4">
        <v>2014</v>
      </c>
      <c r="AX4332" t="str">
        <f t="shared" si="1351"/>
        <v>Delay</v>
      </c>
      <c r="AY4332">
        <f t="shared" si="1352"/>
        <v>2</v>
      </c>
    </row>
    <row r="4333" spans="1:51" x14ac:dyDescent="0.2">
      <c r="A4333" s="3">
        <v>83536</v>
      </c>
      <c r="B4333" s="1" t="s">
        <v>140</v>
      </c>
      <c r="C4333" s="1" t="s">
        <v>99</v>
      </c>
      <c r="D4333" s="1" t="s">
        <v>130</v>
      </c>
      <c r="E4333" s="1" t="s">
        <v>101</v>
      </c>
      <c r="F4333" s="1" t="s">
        <v>101</v>
      </c>
      <c r="G4333" s="13" t="s">
        <v>1274</v>
      </c>
      <c r="H4333" s="12">
        <v>40819</v>
      </c>
      <c r="I4333" s="12" t="s">
        <v>260</v>
      </c>
      <c r="J4333" s="12">
        <v>40809</v>
      </c>
      <c r="K4333" s="4">
        <v>3460</v>
      </c>
      <c r="L4333" s="1" t="s">
        <v>146</v>
      </c>
      <c r="M4333" s="1" t="s">
        <v>132</v>
      </c>
      <c r="N4333" s="1" t="s">
        <v>292</v>
      </c>
      <c r="O4333" s="1" t="s">
        <v>93</v>
      </c>
      <c r="P4333">
        <v>30</v>
      </c>
      <c r="Q4333">
        <v>40337</v>
      </c>
      <c r="R4333">
        <v>803513.04</v>
      </c>
      <c r="S4333">
        <v>19.920000000000002</v>
      </c>
      <c r="T4333">
        <v>0.66</v>
      </c>
      <c r="U4333">
        <f t="shared" si="1348"/>
        <v>803513.04</v>
      </c>
      <c r="V4333">
        <f t="shared" si="1349"/>
        <v>1210110</v>
      </c>
      <c r="W4333" s="1" t="s">
        <v>160</v>
      </c>
      <c r="X4333" s="1" t="s">
        <v>1236</v>
      </c>
      <c r="Y4333" s="1" t="s">
        <v>161</v>
      </c>
      <c r="Z4333" s="3">
        <v>11983</v>
      </c>
      <c r="AA4333" s="4">
        <f t="shared" si="1353"/>
        <v>4560</v>
      </c>
      <c r="AB4333" s="4">
        <f t="shared" si="1357"/>
        <v>6671.6372145999994</v>
      </c>
      <c r="AC4333" s="4">
        <f t="shared" si="1358"/>
        <v>4560</v>
      </c>
      <c r="AD4333" s="4">
        <f t="shared" si="1354"/>
        <v>4560</v>
      </c>
      <c r="AE4333" s="4">
        <v>4560</v>
      </c>
      <c r="AF4333" s="4">
        <v>4560</v>
      </c>
      <c r="AG4333" s="4">
        <f t="shared" si="1359"/>
        <v>4560</v>
      </c>
      <c r="AI4333" t="e">
        <f t="shared" si="1350"/>
        <v>#N/A</v>
      </c>
      <c r="AJ4333">
        <v>1047.17</v>
      </c>
      <c r="AK4333" s="2">
        <v>1047.17</v>
      </c>
      <c r="AL4333" s="2">
        <f t="shared" si="1360"/>
        <v>1047.17</v>
      </c>
      <c r="AM4333" s="4"/>
      <c r="AN4333" t="e">
        <f>VLOOKUP([1]!Tabelle13[[#This Row],[Vlookup this ID for freight costs]],$AL$2:$AL$6811,2,FALSE)</f>
        <v>#REF!</v>
      </c>
      <c r="AP4333">
        <v>1325.8</v>
      </c>
      <c r="AQ4333">
        <v>1325.8</v>
      </c>
      <c r="AR4333" s="4">
        <v>3</v>
      </c>
      <c r="AS4333" s="4">
        <v>10</v>
      </c>
      <c r="AT4333" s="4">
        <v>2011</v>
      </c>
      <c r="AU4333" s="4">
        <v>23</v>
      </c>
      <c r="AV4333" s="4">
        <v>9</v>
      </c>
      <c r="AW4333" s="4">
        <v>2011</v>
      </c>
      <c r="AX4333" t="str">
        <f t="shared" si="1351"/>
        <v>No Delay</v>
      </c>
      <c r="AY4333">
        <f t="shared" si="1352"/>
        <v>0</v>
      </c>
    </row>
    <row r="4334" spans="1:51" x14ac:dyDescent="0.2">
      <c r="A4334" s="3">
        <v>55331</v>
      </c>
      <c r="B4334" s="1" t="s">
        <v>168</v>
      </c>
      <c r="C4334" s="1" t="s">
        <v>150</v>
      </c>
      <c r="D4334" s="1" t="s">
        <v>100</v>
      </c>
      <c r="E4334" s="1" t="s">
        <v>53</v>
      </c>
      <c r="F4334" s="1" t="s">
        <v>53</v>
      </c>
      <c r="G4334" s="13" t="s">
        <v>2165</v>
      </c>
      <c r="H4334" s="12">
        <v>40330</v>
      </c>
      <c r="I4334" s="12" t="s">
        <v>1768</v>
      </c>
      <c r="J4334" s="12">
        <v>40337</v>
      </c>
      <c r="K4334" s="4">
        <v>2499</v>
      </c>
      <c r="L4334" s="1" t="s">
        <v>146</v>
      </c>
      <c r="M4334" s="1" t="s">
        <v>170</v>
      </c>
      <c r="N4334" s="1" t="s">
        <v>167</v>
      </c>
      <c r="O4334" s="1" t="s">
        <v>93</v>
      </c>
      <c r="P4334">
        <v>30</v>
      </c>
      <c r="Q4334">
        <v>53916</v>
      </c>
      <c r="R4334">
        <v>251787.72</v>
      </c>
      <c r="S4334">
        <v>4.67</v>
      </c>
      <c r="T4334">
        <v>0.16</v>
      </c>
      <c r="U4334">
        <f t="shared" si="1348"/>
        <v>251787.72</v>
      </c>
      <c r="V4334">
        <f t="shared" si="1349"/>
        <v>1617480</v>
      </c>
      <c r="W4334" s="1" t="s">
        <v>155</v>
      </c>
      <c r="X4334" s="1" t="s">
        <v>1236</v>
      </c>
      <c r="Y4334" s="1" t="s">
        <v>156</v>
      </c>
      <c r="Z4334" s="3">
        <v>8107</v>
      </c>
      <c r="AA4334" s="4">
        <f t="shared" si="1353"/>
        <v>4561</v>
      </c>
      <c r="AB4334" s="4">
        <f t="shared" si="1357"/>
        <v>8161.9025908000003</v>
      </c>
      <c r="AC4334" s="4">
        <f t="shared" si="1358"/>
        <v>4561</v>
      </c>
      <c r="AD4334" s="4">
        <f t="shared" si="1354"/>
        <v>4561</v>
      </c>
      <c r="AE4334" s="4">
        <v>4561</v>
      </c>
      <c r="AF4334" s="4">
        <v>4561</v>
      </c>
      <c r="AG4334" s="4">
        <f t="shared" si="1359"/>
        <v>4561</v>
      </c>
      <c r="AI4334" t="e">
        <f t="shared" si="1350"/>
        <v>#N/A</v>
      </c>
      <c r="AJ4334">
        <v>6105.79</v>
      </c>
      <c r="AK4334" s="2">
        <v>6105.79</v>
      </c>
      <c r="AL4334" s="2">
        <f t="shared" si="1360"/>
        <v>6105.79</v>
      </c>
      <c r="AM4334" s="4"/>
      <c r="AN4334" t="e">
        <f>VLOOKUP([1]!Tabelle13[[#This Row],[Vlookup this ID for freight costs]],$AL$2:$AL$6811,2,FALSE)</f>
        <v>#REF!</v>
      </c>
      <c r="AP4334">
        <v>542.85</v>
      </c>
      <c r="AQ4334">
        <v>542.85</v>
      </c>
      <c r="AR4334" s="4">
        <v>1</v>
      </c>
      <c r="AS4334" s="4">
        <v>6</v>
      </c>
      <c r="AT4334" s="4">
        <v>2010</v>
      </c>
      <c r="AU4334" s="4">
        <v>8</v>
      </c>
      <c r="AV4334" s="4">
        <v>6</v>
      </c>
      <c r="AW4334" s="4">
        <v>2010</v>
      </c>
      <c r="AX4334" t="str">
        <f t="shared" si="1351"/>
        <v>Delay</v>
      </c>
      <c r="AY4334">
        <f t="shared" si="1352"/>
        <v>7</v>
      </c>
    </row>
    <row r="4335" spans="1:51" x14ac:dyDescent="0.2">
      <c r="A4335" s="3">
        <v>26591</v>
      </c>
      <c r="B4335" s="1" t="s">
        <v>168</v>
      </c>
      <c r="C4335" s="1" t="s">
        <v>150</v>
      </c>
      <c r="D4335" s="1" t="s">
        <v>100</v>
      </c>
      <c r="E4335" s="1" t="s">
        <v>53</v>
      </c>
      <c r="F4335" s="1" t="s">
        <v>53</v>
      </c>
      <c r="G4335" s="13" t="s">
        <v>2165</v>
      </c>
      <c r="H4335" s="12">
        <v>40330</v>
      </c>
      <c r="I4335" s="12" t="s">
        <v>228</v>
      </c>
      <c r="J4335" s="12">
        <v>40333</v>
      </c>
      <c r="K4335" s="4">
        <v>2492</v>
      </c>
      <c r="L4335" s="1" t="s">
        <v>146</v>
      </c>
      <c r="M4335" s="1" t="s">
        <v>170</v>
      </c>
      <c r="N4335" s="1" t="s">
        <v>167</v>
      </c>
      <c r="O4335" s="1" t="s">
        <v>93</v>
      </c>
      <c r="P4335">
        <v>30</v>
      </c>
      <c r="Q4335">
        <v>53954</v>
      </c>
      <c r="R4335">
        <v>251965.18</v>
      </c>
      <c r="S4335">
        <v>4.67</v>
      </c>
      <c r="T4335">
        <v>0.16</v>
      </c>
      <c r="U4335">
        <f t="shared" si="1348"/>
        <v>251965.18</v>
      </c>
      <c r="V4335">
        <f t="shared" si="1349"/>
        <v>1618620</v>
      </c>
      <c r="W4335" s="1" t="s">
        <v>155</v>
      </c>
      <c r="X4335" s="1" t="s">
        <v>1236</v>
      </c>
      <c r="Y4335" s="1" t="s">
        <v>156</v>
      </c>
      <c r="Z4335" s="3">
        <v>8107</v>
      </c>
      <c r="AA4335" s="4">
        <f t="shared" si="1353"/>
        <v>4564</v>
      </c>
      <c r="AB4335" s="4">
        <f t="shared" si="1357"/>
        <v>8166.0730072000006</v>
      </c>
      <c r="AC4335" s="4">
        <f t="shared" si="1358"/>
        <v>4564</v>
      </c>
      <c r="AD4335" s="4">
        <f t="shared" si="1354"/>
        <v>4564.5</v>
      </c>
      <c r="AE4335" s="4">
        <v>4564</v>
      </c>
      <c r="AF4335" s="4">
        <v>4564</v>
      </c>
      <c r="AG4335" s="4">
        <f t="shared" si="1359"/>
        <v>4564</v>
      </c>
      <c r="AI4335" t="e">
        <f t="shared" si="1350"/>
        <v>#N/A</v>
      </c>
      <c r="AJ4335">
        <v>6105.79</v>
      </c>
      <c r="AK4335" s="2">
        <v>6105.79</v>
      </c>
      <c r="AL4335" s="2">
        <f t="shared" si="1360"/>
        <v>6105.79</v>
      </c>
      <c r="AM4335" s="4"/>
      <c r="AN4335" t="e">
        <f>VLOOKUP([1]!Tabelle13[[#This Row],[Vlookup this ID for freight costs]],$AL$2:$AL$6811,2,FALSE)</f>
        <v>#REF!</v>
      </c>
      <c r="AP4335">
        <v>543.24</v>
      </c>
      <c r="AQ4335">
        <v>543.24</v>
      </c>
      <c r="AR4335" s="4">
        <v>1</v>
      </c>
      <c r="AS4335" s="4">
        <v>6</v>
      </c>
      <c r="AT4335" s="4">
        <v>2010</v>
      </c>
      <c r="AU4335" s="4">
        <v>4</v>
      </c>
      <c r="AV4335" s="4">
        <v>6</v>
      </c>
      <c r="AW4335" s="4">
        <v>2010</v>
      </c>
      <c r="AX4335" t="str">
        <f t="shared" si="1351"/>
        <v>Delay</v>
      </c>
      <c r="AY4335">
        <f t="shared" si="1352"/>
        <v>3</v>
      </c>
    </row>
    <row r="4336" spans="1:51" x14ac:dyDescent="0.2">
      <c r="A4336" s="3">
        <v>35519</v>
      </c>
      <c r="B4336" s="1" t="s">
        <v>168</v>
      </c>
      <c r="C4336" s="1" t="s">
        <v>150</v>
      </c>
      <c r="D4336" s="1" t="s">
        <v>100</v>
      </c>
      <c r="E4336" s="1" t="s">
        <v>53</v>
      </c>
      <c r="F4336" s="1" t="s">
        <v>53</v>
      </c>
      <c r="G4336" s="13" t="s">
        <v>2165</v>
      </c>
      <c r="H4336" s="12">
        <v>40330</v>
      </c>
      <c r="I4336" s="12" t="s">
        <v>2165</v>
      </c>
      <c r="J4336" s="12">
        <v>40330</v>
      </c>
      <c r="K4336" s="4">
        <v>2489</v>
      </c>
      <c r="L4336" s="1" t="s">
        <v>146</v>
      </c>
      <c r="M4336" s="1" t="s">
        <v>170</v>
      </c>
      <c r="N4336" s="1" t="s">
        <v>167</v>
      </c>
      <c r="O4336" s="1" t="s">
        <v>93</v>
      </c>
      <c r="P4336">
        <v>30</v>
      </c>
      <c r="Q4336">
        <v>53957</v>
      </c>
      <c r="R4336">
        <v>251979.19</v>
      </c>
      <c r="S4336">
        <v>4.67</v>
      </c>
      <c r="T4336">
        <v>0.16</v>
      </c>
      <c r="U4336">
        <f t="shared" si="1348"/>
        <v>251979.19</v>
      </c>
      <c r="V4336">
        <f t="shared" si="1349"/>
        <v>1618710</v>
      </c>
      <c r="W4336" s="1" t="s">
        <v>155</v>
      </c>
      <c r="X4336" s="1" t="s">
        <v>1236</v>
      </c>
      <c r="Y4336" s="1" t="s">
        <v>156</v>
      </c>
      <c r="Z4336" s="3">
        <v>8107</v>
      </c>
      <c r="AA4336" s="4">
        <f t="shared" si="1353"/>
        <v>4565</v>
      </c>
      <c r="AB4336" s="4">
        <f t="shared" si="1357"/>
        <v>8166.4022506000001</v>
      </c>
      <c r="AC4336" s="4">
        <f t="shared" si="1358"/>
        <v>4565</v>
      </c>
      <c r="AD4336" s="4">
        <f t="shared" si="1354"/>
        <v>4564.5</v>
      </c>
      <c r="AE4336" s="4">
        <v>4565</v>
      </c>
      <c r="AF4336" s="4">
        <v>4565</v>
      </c>
      <c r="AG4336" s="4">
        <f t="shared" si="1359"/>
        <v>4565</v>
      </c>
      <c r="AI4336" t="e">
        <f t="shared" si="1350"/>
        <v>#N/A</v>
      </c>
      <c r="AJ4336">
        <v>6105.83</v>
      </c>
      <c r="AK4336" s="2">
        <v>6105.83</v>
      </c>
      <c r="AL4336" s="2">
        <f t="shared" si="1360"/>
        <v>6105.83</v>
      </c>
      <c r="AM4336" s="4"/>
      <c r="AN4336" t="e">
        <f>VLOOKUP([1]!Tabelle13[[#This Row],[Vlookup this ID for freight costs]],$AL$2:$AL$6811,2,FALSE)</f>
        <v>#REF!</v>
      </c>
      <c r="AP4336">
        <v>543.27</v>
      </c>
      <c r="AQ4336">
        <v>543.27</v>
      </c>
      <c r="AR4336" s="4">
        <v>1</v>
      </c>
      <c r="AS4336" s="4">
        <v>6</v>
      </c>
      <c r="AT4336" s="4">
        <v>2010</v>
      </c>
      <c r="AU4336" s="4">
        <v>1</v>
      </c>
      <c r="AV4336" s="4">
        <v>6</v>
      </c>
      <c r="AW4336" s="4">
        <v>2010</v>
      </c>
      <c r="AX4336" t="str">
        <f t="shared" si="1351"/>
        <v>No Delay</v>
      </c>
      <c r="AY4336">
        <f t="shared" si="1352"/>
        <v>0</v>
      </c>
    </row>
    <row r="4337" spans="1:51" x14ac:dyDescent="0.2">
      <c r="A4337" s="3">
        <v>54150</v>
      </c>
      <c r="B4337" s="1" t="s">
        <v>168</v>
      </c>
      <c r="C4337" s="1" t="s">
        <v>150</v>
      </c>
      <c r="D4337" s="1" t="s">
        <v>100</v>
      </c>
      <c r="E4337" s="1" t="s">
        <v>53</v>
      </c>
      <c r="F4337" s="1" t="s">
        <v>53</v>
      </c>
      <c r="G4337" s="13" t="s">
        <v>2165</v>
      </c>
      <c r="H4337" s="12">
        <v>40330</v>
      </c>
      <c r="I4337" s="12" t="s">
        <v>228</v>
      </c>
      <c r="J4337" s="12">
        <v>40333</v>
      </c>
      <c r="K4337" s="4">
        <v>2495</v>
      </c>
      <c r="L4337" s="1" t="s">
        <v>146</v>
      </c>
      <c r="M4337" s="1" t="s">
        <v>170</v>
      </c>
      <c r="N4337" s="1" t="s">
        <v>167</v>
      </c>
      <c r="O4337" s="1" t="s">
        <v>93</v>
      </c>
      <c r="P4337">
        <v>30</v>
      </c>
      <c r="Q4337">
        <v>54000</v>
      </c>
      <c r="R4337">
        <v>252180</v>
      </c>
      <c r="S4337">
        <v>4.67</v>
      </c>
      <c r="T4337">
        <v>0.16</v>
      </c>
      <c r="U4337">
        <f t="shared" si="1348"/>
        <v>252180</v>
      </c>
      <c r="V4337">
        <f t="shared" si="1349"/>
        <v>1620000</v>
      </c>
      <c r="W4337" s="1" t="s">
        <v>155</v>
      </c>
      <c r="X4337" s="1" t="s">
        <v>1236</v>
      </c>
      <c r="Y4337" s="1" t="s">
        <v>156</v>
      </c>
      <c r="Z4337" s="3">
        <v>8107</v>
      </c>
      <c r="AA4337" s="4">
        <f t="shared" si="1353"/>
        <v>4568</v>
      </c>
      <c r="AB4337" s="4">
        <f t="shared" si="1357"/>
        <v>8171.1214060000002</v>
      </c>
      <c r="AC4337" s="4">
        <f t="shared" si="1358"/>
        <v>4568</v>
      </c>
      <c r="AD4337" s="4">
        <f t="shared" si="1354"/>
        <v>4568</v>
      </c>
      <c r="AE4337" s="4">
        <v>4568</v>
      </c>
      <c r="AF4337" s="4">
        <v>4568</v>
      </c>
      <c r="AG4337" s="4">
        <f t="shared" si="1359"/>
        <v>4568</v>
      </c>
      <c r="AI4337" t="e">
        <f t="shared" si="1350"/>
        <v>#N/A</v>
      </c>
      <c r="AJ4337">
        <v>6105.79</v>
      </c>
      <c r="AK4337" s="2">
        <v>6105.79</v>
      </c>
      <c r="AL4337" s="2">
        <f t="shared" si="1360"/>
        <v>6105.79</v>
      </c>
      <c r="AM4337" s="4"/>
      <c r="AN4337" t="e">
        <f>VLOOKUP([1]!Tabelle13[[#This Row],[Vlookup this ID for freight costs]],$AL$2:$AL$6811,2,FALSE)</f>
        <v>#REF!</v>
      </c>
      <c r="AP4337">
        <v>543.70000000000005</v>
      </c>
      <c r="AQ4337">
        <v>543.70000000000005</v>
      </c>
      <c r="AR4337" s="4">
        <v>1</v>
      </c>
      <c r="AS4337" s="4">
        <v>6</v>
      </c>
      <c r="AT4337" s="4">
        <v>2010</v>
      </c>
      <c r="AU4337" s="4">
        <v>4</v>
      </c>
      <c r="AV4337" s="4">
        <v>6</v>
      </c>
      <c r="AW4337" s="4">
        <v>2010</v>
      </c>
      <c r="AX4337" t="str">
        <f t="shared" si="1351"/>
        <v>Delay</v>
      </c>
      <c r="AY4337">
        <f t="shared" si="1352"/>
        <v>3</v>
      </c>
    </row>
    <row r="4338" spans="1:51" x14ac:dyDescent="0.2">
      <c r="A4338" s="3">
        <v>83441</v>
      </c>
      <c r="B4338" s="1" t="s">
        <v>151</v>
      </c>
      <c r="C4338" s="1" t="s">
        <v>65</v>
      </c>
      <c r="D4338" s="1" t="s">
        <v>130</v>
      </c>
      <c r="E4338" s="1" t="s">
        <v>53</v>
      </c>
      <c r="F4338" s="1" t="s">
        <v>53</v>
      </c>
      <c r="G4338" s="13" t="s">
        <v>1321</v>
      </c>
      <c r="H4338" s="12">
        <v>40380</v>
      </c>
      <c r="I4338" s="12" t="s">
        <v>190</v>
      </c>
      <c r="J4338" s="12">
        <v>40357</v>
      </c>
      <c r="K4338" s="4">
        <v>2564</v>
      </c>
      <c r="L4338" s="1" t="s">
        <v>146</v>
      </c>
      <c r="M4338" s="1" t="s">
        <v>132</v>
      </c>
      <c r="N4338" s="1" t="s">
        <v>275</v>
      </c>
      <c r="O4338" s="1" t="s">
        <v>93</v>
      </c>
      <c r="P4338">
        <v>60</v>
      </c>
      <c r="Q4338">
        <v>100</v>
      </c>
      <c r="R4338">
        <v>876</v>
      </c>
      <c r="S4338">
        <v>8.76</v>
      </c>
      <c r="T4338">
        <v>0.15</v>
      </c>
      <c r="U4338">
        <f t="shared" si="1348"/>
        <v>876</v>
      </c>
      <c r="V4338">
        <f t="shared" si="1349"/>
        <v>6000</v>
      </c>
      <c r="W4338" s="1" t="s">
        <v>155</v>
      </c>
      <c r="X4338" s="1" t="s">
        <v>1236</v>
      </c>
      <c r="Y4338" s="1" t="s">
        <v>156</v>
      </c>
      <c r="Z4338" s="3">
        <v>7726</v>
      </c>
      <c r="AA4338" s="4">
        <f t="shared" si="1353"/>
        <v>4582</v>
      </c>
      <c r="AB4338" s="4">
        <f t="shared" si="1357"/>
        <v>2255.714986</v>
      </c>
      <c r="AC4338" s="4">
        <f t="shared" si="1358"/>
        <v>4582</v>
      </c>
      <c r="AD4338" s="4">
        <f t="shared" si="1354"/>
        <v>1870.9602767272727</v>
      </c>
      <c r="AE4338" s="4">
        <v>4582</v>
      </c>
      <c r="AF4338" s="4">
        <v>4582</v>
      </c>
      <c r="AG4338" s="4">
        <f t="shared" si="1359"/>
        <v>4582</v>
      </c>
      <c r="AI4338" t="e">
        <f t="shared" si="1350"/>
        <v>#N/A</v>
      </c>
      <c r="AJ4338" t="s">
        <v>81</v>
      </c>
      <c r="AK4338" s="2"/>
      <c r="AL4338" s="2" t="str">
        <f t="shared" si="1360"/>
        <v>Freight Included in Commodity Cost</v>
      </c>
      <c r="AM4338" s="4"/>
      <c r="AN4338" t="e">
        <f>VLOOKUP([1]!Tabelle13[[#This Row],[Vlookup this ID for freight costs]],$AL$2:$AL$6811,2,FALSE)</f>
        <v>#REF!</v>
      </c>
      <c r="AP4338">
        <v>1.89</v>
      </c>
      <c r="AQ4338">
        <v>1.89</v>
      </c>
      <c r="AR4338" s="4">
        <v>21</v>
      </c>
      <c r="AS4338" s="4">
        <v>7</v>
      </c>
      <c r="AT4338" s="4">
        <v>2010</v>
      </c>
      <c r="AU4338" s="4">
        <v>28</v>
      </c>
      <c r="AV4338" s="4">
        <v>6</v>
      </c>
      <c r="AW4338" s="4">
        <v>2010</v>
      </c>
      <c r="AX4338" t="str">
        <f t="shared" si="1351"/>
        <v>No Delay</v>
      </c>
      <c r="AY4338">
        <f t="shared" si="1352"/>
        <v>0</v>
      </c>
    </row>
    <row r="4339" spans="1:51" x14ac:dyDescent="0.2">
      <c r="A4339" s="3">
        <v>32029</v>
      </c>
      <c r="B4339" s="1" t="s">
        <v>463</v>
      </c>
      <c r="C4339" s="1" t="s">
        <v>73</v>
      </c>
      <c r="D4339" s="1" t="s">
        <v>52</v>
      </c>
      <c r="E4339" s="1" t="s">
        <v>152</v>
      </c>
      <c r="F4339" s="1" t="s">
        <v>152</v>
      </c>
      <c r="G4339" s="13" t="s">
        <v>1774</v>
      </c>
      <c r="H4339" s="12">
        <v>41899</v>
      </c>
      <c r="I4339" s="12" t="s">
        <v>535</v>
      </c>
      <c r="J4339" s="12">
        <v>41901</v>
      </c>
      <c r="K4339" s="4">
        <v>5954</v>
      </c>
      <c r="L4339" s="1" t="s">
        <v>146</v>
      </c>
      <c r="M4339" s="1" t="s">
        <v>1775</v>
      </c>
      <c r="N4339" s="1" t="s">
        <v>238</v>
      </c>
      <c r="O4339" s="1" t="s">
        <v>93</v>
      </c>
      <c r="P4339">
        <v>30</v>
      </c>
      <c r="Q4339">
        <v>42192</v>
      </c>
      <c r="R4339">
        <v>194927.04</v>
      </c>
      <c r="S4339">
        <v>4.62</v>
      </c>
      <c r="T4339">
        <v>0.15</v>
      </c>
      <c r="U4339">
        <f t="shared" si="1348"/>
        <v>194927.04</v>
      </c>
      <c r="V4339">
        <f t="shared" si="1349"/>
        <v>1265760</v>
      </c>
      <c r="W4339" s="1" t="s">
        <v>179</v>
      </c>
      <c r="X4339" s="1" t="s">
        <v>1236</v>
      </c>
      <c r="Y4339" s="1" t="s">
        <v>156</v>
      </c>
      <c r="Z4339" s="3">
        <v>6817</v>
      </c>
      <c r="AA4339" s="4">
        <f t="shared" si="1353"/>
        <v>4584</v>
      </c>
      <c r="AB4339" s="4">
        <f t="shared" si="1357"/>
        <v>6875.2193836000006</v>
      </c>
      <c r="AC4339" s="4">
        <f t="shared" si="1358"/>
        <v>4584</v>
      </c>
      <c r="AD4339" s="4">
        <f t="shared" si="1354"/>
        <v>4584</v>
      </c>
      <c r="AE4339" s="4">
        <v>4584</v>
      </c>
      <c r="AF4339" s="4">
        <v>4584</v>
      </c>
      <c r="AG4339" s="4">
        <f t="shared" si="1359"/>
        <v>4584</v>
      </c>
      <c r="AI4339" t="e">
        <f t="shared" si="1350"/>
        <v>#N/A</v>
      </c>
      <c r="AJ4339">
        <v>25682.65</v>
      </c>
      <c r="AK4339" s="2">
        <v>25682.65</v>
      </c>
      <c r="AL4339" s="2">
        <f t="shared" si="1360"/>
        <v>25682.65</v>
      </c>
      <c r="AM4339" s="4"/>
      <c r="AN4339" t="e">
        <f>VLOOKUP([1]!Tabelle13[[#This Row],[Vlookup this ID for freight costs]],$AL$2:$AL$6811,2,FALSE)</f>
        <v>#REF!</v>
      </c>
      <c r="AP4339">
        <v>200.38</v>
      </c>
      <c r="AQ4339">
        <v>200.38</v>
      </c>
      <c r="AR4339" s="4">
        <v>17</v>
      </c>
      <c r="AS4339" s="4">
        <v>9</v>
      </c>
      <c r="AT4339" s="4">
        <v>2014</v>
      </c>
      <c r="AU4339" s="4">
        <v>19</v>
      </c>
      <c r="AV4339" s="4">
        <v>9</v>
      </c>
      <c r="AW4339" s="4">
        <v>2014</v>
      </c>
      <c r="AX4339" t="str">
        <f t="shared" si="1351"/>
        <v>Delay</v>
      </c>
      <c r="AY4339">
        <f t="shared" si="1352"/>
        <v>2</v>
      </c>
    </row>
    <row r="4340" spans="1:51" x14ac:dyDescent="0.2">
      <c r="A4340" s="3">
        <v>12814</v>
      </c>
      <c r="B4340" s="1" t="s">
        <v>119</v>
      </c>
      <c r="C4340" s="1" t="s">
        <v>114</v>
      </c>
      <c r="D4340" s="1" t="s">
        <v>130</v>
      </c>
      <c r="E4340" s="1" t="s">
        <v>101</v>
      </c>
      <c r="F4340" s="1" t="s">
        <v>101</v>
      </c>
      <c r="G4340" s="13" t="s">
        <v>1580</v>
      </c>
      <c r="H4340" s="12">
        <v>39759</v>
      </c>
      <c r="I4340" s="12" t="s">
        <v>1580</v>
      </c>
      <c r="J4340" s="12">
        <v>39759</v>
      </c>
      <c r="K4340" s="4">
        <v>1159</v>
      </c>
      <c r="L4340" s="1" t="s">
        <v>146</v>
      </c>
      <c r="M4340" s="1" t="s">
        <v>132</v>
      </c>
      <c r="N4340" s="1" t="s">
        <v>275</v>
      </c>
      <c r="O4340" s="1" t="s">
        <v>93</v>
      </c>
      <c r="P4340">
        <v>60</v>
      </c>
      <c r="Q4340">
        <v>50000</v>
      </c>
      <c r="R4340">
        <v>472500</v>
      </c>
      <c r="S4340">
        <v>9.4499999999999993</v>
      </c>
      <c r="T4340">
        <v>0.16</v>
      </c>
      <c r="U4340">
        <f t="shared" si="1348"/>
        <v>472499.99999999994</v>
      </c>
      <c r="V4340">
        <f t="shared" si="1349"/>
        <v>3000000</v>
      </c>
      <c r="W4340" s="1" t="s">
        <v>155</v>
      </c>
      <c r="X4340" s="1" t="s">
        <v>1236</v>
      </c>
      <c r="Y4340" s="1" t="s">
        <v>156</v>
      </c>
      <c r="Z4340" s="3">
        <v>14240</v>
      </c>
      <c r="AA4340" s="4">
        <f t="shared" si="1353"/>
        <v>4585</v>
      </c>
      <c r="AB4340" s="4">
        <f t="shared" si="1357"/>
        <v>7732.1302059999998</v>
      </c>
      <c r="AC4340" s="4">
        <f t="shared" si="1358"/>
        <v>4585</v>
      </c>
      <c r="AD4340" s="4">
        <f t="shared" si="1354"/>
        <v>10956.816105574468</v>
      </c>
      <c r="AE4340" s="4">
        <v>4585</v>
      </c>
      <c r="AF4340" s="4">
        <v>4585</v>
      </c>
      <c r="AG4340" s="4">
        <f t="shared" si="1359"/>
        <v>4585</v>
      </c>
      <c r="AI4340" t="e">
        <f t="shared" si="1350"/>
        <v>#N/A</v>
      </c>
      <c r="AJ4340">
        <v>2938.92</v>
      </c>
      <c r="AK4340" s="2">
        <v>2938.92</v>
      </c>
      <c r="AL4340" s="2">
        <f t="shared" si="1360"/>
        <v>2938.92</v>
      </c>
      <c r="AM4340" s="4"/>
      <c r="AN4340" t="e">
        <f>VLOOKUP([1]!Tabelle13[[#This Row],[Vlookup this ID for freight costs]],$AL$2:$AL$6811,2,FALSE)</f>
        <v>#REF!</v>
      </c>
      <c r="AP4340">
        <v>926.1</v>
      </c>
      <c r="AQ4340">
        <v>926.1</v>
      </c>
      <c r="AR4340" s="4">
        <v>7</v>
      </c>
      <c r="AS4340" s="4">
        <v>11</v>
      </c>
      <c r="AT4340" s="4">
        <v>2008</v>
      </c>
      <c r="AU4340" s="4">
        <v>7</v>
      </c>
      <c r="AV4340" s="4">
        <v>11</v>
      </c>
      <c r="AW4340" s="4">
        <v>2008</v>
      </c>
      <c r="AX4340" t="str">
        <f t="shared" si="1351"/>
        <v>No Delay</v>
      </c>
      <c r="AY4340">
        <f t="shared" si="1352"/>
        <v>0</v>
      </c>
    </row>
    <row r="4341" spans="1:51" x14ac:dyDescent="0.2">
      <c r="A4341" s="3">
        <v>67194</v>
      </c>
      <c r="B4341" s="1" t="s">
        <v>463</v>
      </c>
      <c r="C4341" s="1" t="s">
        <v>73</v>
      </c>
      <c r="D4341" s="1" t="s">
        <v>52</v>
      </c>
      <c r="E4341" s="1" t="s">
        <v>152</v>
      </c>
      <c r="F4341" s="1" t="s">
        <v>152</v>
      </c>
      <c r="G4341" s="13" t="s">
        <v>1774</v>
      </c>
      <c r="H4341" s="12">
        <v>41899</v>
      </c>
      <c r="I4341" s="12" t="s">
        <v>535</v>
      </c>
      <c r="J4341" s="12">
        <v>41901</v>
      </c>
      <c r="K4341" s="4">
        <v>5958</v>
      </c>
      <c r="L4341" s="1" t="s">
        <v>146</v>
      </c>
      <c r="M4341" s="1" t="s">
        <v>1775</v>
      </c>
      <c r="N4341" s="1" t="s">
        <v>238</v>
      </c>
      <c r="O4341" s="1" t="s">
        <v>93</v>
      </c>
      <c r="P4341">
        <v>30</v>
      </c>
      <c r="Q4341">
        <v>42240</v>
      </c>
      <c r="R4341">
        <v>195148.79999999999</v>
      </c>
      <c r="S4341">
        <v>4.62</v>
      </c>
      <c r="T4341">
        <v>0.15</v>
      </c>
      <c r="U4341">
        <f t="shared" si="1348"/>
        <v>195148.80000000002</v>
      </c>
      <c r="V4341">
        <f t="shared" si="1349"/>
        <v>1267200</v>
      </c>
      <c r="W4341" s="1" t="s">
        <v>179</v>
      </c>
      <c r="X4341" s="1" t="s">
        <v>1236</v>
      </c>
      <c r="Y4341" s="1" t="s">
        <v>156</v>
      </c>
      <c r="Z4341" s="3">
        <v>6817</v>
      </c>
      <c r="AA4341" s="4">
        <f t="shared" si="1353"/>
        <v>4589</v>
      </c>
      <c r="AB4341" s="4">
        <f t="shared" si="1357"/>
        <v>6880.4872780000005</v>
      </c>
      <c r="AC4341" s="4">
        <f t="shared" si="1358"/>
        <v>4589</v>
      </c>
      <c r="AD4341" s="4">
        <f t="shared" si="1354"/>
        <v>3593.5</v>
      </c>
      <c r="AE4341" s="4">
        <v>4589</v>
      </c>
      <c r="AF4341" s="4">
        <v>4589</v>
      </c>
      <c r="AG4341" s="4">
        <f t="shared" si="1359"/>
        <v>4589</v>
      </c>
      <c r="AI4341" t="e">
        <f t="shared" si="1350"/>
        <v>#N/A</v>
      </c>
      <c r="AJ4341">
        <v>27376.22</v>
      </c>
      <c r="AK4341" s="2">
        <v>27376.22</v>
      </c>
      <c r="AL4341" s="2">
        <f t="shared" si="1360"/>
        <v>27376.22</v>
      </c>
      <c r="AM4341" s="4"/>
      <c r="AN4341" t="e">
        <f>VLOOKUP([1]!Tabelle13[[#This Row],[Vlookup this ID for freight costs]],$AL$2:$AL$6811,2,FALSE)</f>
        <v>#REF!</v>
      </c>
      <c r="AP4341">
        <v>200.61</v>
      </c>
      <c r="AQ4341">
        <v>200.61</v>
      </c>
      <c r="AR4341" s="4">
        <v>17</v>
      </c>
      <c r="AS4341" s="4">
        <v>9</v>
      </c>
      <c r="AT4341" s="4">
        <v>2014</v>
      </c>
      <c r="AU4341" s="4">
        <v>19</v>
      </c>
      <c r="AV4341" s="4">
        <v>9</v>
      </c>
      <c r="AW4341" s="4">
        <v>2014</v>
      </c>
      <c r="AX4341" t="str">
        <f t="shared" si="1351"/>
        <v>Delay</v>
      </c>
      <c r="AY4341">
        <f t="shared" si="1352"/>
        <v>2</v>
      </c>
    </row>
    <row r="4342" spans="1:51" x14ac:dyDescent="0.2">
      <c r="A4342" s="3">
        <v>79885</v>
      </c>
      <c r="B4342" s="1" t="s">
        <v>463</v>
      </c>
      <c r="C4342" s="1" t="s">
        <v>73</v>
      </c>
      <c r="D4342" s="1" t="s">
        <v>52</v>
      </c>
      <c r="E4342" s="1" t="s">
        <v>152</v>
      </c>
      <c r="F4342" s="1" t="s">
        <v>152</v>
      </c>
      <c r="G4342" s="13" t="s">
        <v>1774</v>
      </c>
      <c r="H4342" s="12">
        <v>41899</v>
      </c>
      <c r="I4342" s="12" t="s">
        <v>535</v>
      </c>
      <c r="J4342" s="12">
        <v>41901</v>
      </c>
      <c r="K4342" s="4">
        <v>5960</v>
      </c>
      <c r="L4342" s="1" t="s">
        <v>146</v>
      </c>
      <c r="M4342" s="1" t="s">
        <v>1775</v>
      </c>
      <c r="N4342" s="1" t="s">
        <v>238</v>
      </c>
      <c r="O4342" s="1" t="s">
        <v>93</v>
      </c>
      <c r="P4342">
        <v>30</v>
      </c>
      <c r="Q4342">
        <v>27053</v>
      </c>
      <c r="R4342">
        <v>124984.86</v>
      </c>
      <c r="S4342">
        <v>4.62</v>
      </c>
      <c r="T4342">
        <v>0.15</v>
      </c>
      <c r="U4342">
        <f t="shared" si="1348"/>
        <v>124984.86</v>
      </c>
      <c r="V4342">
        <f t="shared" si="1349"/>
        <v>811590</v>
      </c>
      <c r="W4342" s="1" t="s">
        <v>179</v>
      </c>
      <c r="X4342" s="1" t="s">
        <v>1236</v>
      </c>
      <c r="Y4342" s="1" t="s">
        <v>156</v>
      </c>
      <c r="Z4342" s="3">
        <v>6817</v>
      </c>
      <c r="AA4342" s="4">
        <f t="shared" si="1353"/>
        <v>4598</v>
      </c>
      <c r="AB4342" s="4">
        <f t="shared" si="1357"/>
        <v>5213.7474394000001</v>
      </c>
      <c r="AC4342" s="4">
        <f t="shared" si="1358"/>
        <v>4598</v>
      </c>
      <c r="AD4342" s="4">
        <f t="shared" si="1354"/>
        <v>4598</v>
      </c>
      <c r="AE4342" s="4">
        <v>4598</v>
      </c>
      <c r="AF4342" s="4">
        <v>4598</v>
      </c>
      <c r="AG4342" s="4">
        <f t="shared" si="1359"/>
        <v>4598</v>
      </c>
      <c r="AI4342" t="e">
        <f t="shared" si="1350"/>
        <v>#N/A</v>
      </c>
      <c r="AJ4342">
        <v>25467.64</v>
      </c>
      <c r="AK4342" s="2">
        <v>25467.64</v>
      </c>
      <c r="AL4342" s="2">
        <f t="shared" si="1360"/>
        <v>25467.64</v>
      </c>
      <c r="AM4342" s="4"/>
      <c r="AN4342" t="e">
        <f>VLOOKUP([1]!Tabelle13[[#This Row],[Vlookup this ID for freight costs]],$AL$2:$AL$6811,2,FALSE)</f>
        <v>#REF!</v>
      </c>
      <c r="AP4342">
        <v>128.47999999999999</v>
      </c>
      <c r="AQ4342">
        <v>128.47999999999999</v>
      </c>
      <c r="AR4342" s="4">
        <v>17</v>
      </c>
      <c r="AS4342" s="4">
        <v>9</v>
      </c>
      <c r="AT4342" s="4">
        <v>2014</v>
      </c>
      <c r="AU4342" s="4">
        <v>19</v>
      </c>
      <c r="AV4342" s="4">
        <v>9</v>
      </c>
      <c r="AW4342" s="4">
        <v>2014</v>
      </c>
      <c r="AX4342" t="str">
        <f t="shared" si="1351"/>
        <v>Delay</v>
      </c>
      <c r="AY4342">
        <f t="shared" si="1352"/>
        <v>2</v>
      </c>
    </row>
    <row r="4343" spans="1:51" x14ac:dyDescent="0.2">
      <c r="A4343" s="3">
        <v>82125</v>
      </c>
      <c r="B4343" s="1" t="s">
        <v>463</v>
      </c>
      <c r="C4343" s="1" t="s">
        <v>73</v>
      </c>
      <c r="D4343" s="1" t="s">
        <v>52</v>
      </c>
      <c r="E4343" s="1" t="s">
        <v>152</v>
      </c>
      <c r="F4343" s="1" t="s">
        <v>152</v>
      </c>
      <c r="G4343" s="13" t="s">
        <v>1774</v>
      </c>
      <c r="H4343" s="12">
        <v>41899</v>
      </c>
      <c r="I4343" s="12" t="s">
        <v>535</v>
      </c>
      <c r="J4343" s="12">
        <v>41901</v>
      </c>
      <c r="K4343" s="4">
        <v>5961</v>
      </c>
      <c r="L4343" s="1" t="s">
        <v>146</v>
      </c>
      <c r="M4343" s="1" t="s">
        <v>1775</v>
      </c>
      <c r="N4343" s="1" t="s">
        <v>238</v>
      </c>
      <c r="O4343" s="1" t="s">
        <v>93</v>
      </c>
      <c r="P4343">
        <v>30</v>
      </c>
      <c r="Q4343">
        <v>15187</v>
      </c>
      <c r="R4343">
        <v>70163.94</v>
      </c>
      <c r="S4343">
        <v>4.62</v>
      </c>
      <c r="T4343">
        <v>0.15</v>
      </c>
      <c r="U4343">
        <f t="shared" si="1348"/>
        <v>70163.94</v>
      </c>
      <c r="V4343">
        <f t="shared" si="1349"/>
        <v>455610</v>
      </c>
      <c r="W4343" s="1" t="s">
        <v>179</v>
      </c>
      <c r="X4343" s="1" t="s">
        <v>1236</v>
      </c>
      <c r="Y4343" s="1" t="s">
        <v>156</v>
      </c>
      <c r="Z4343" s="3">
        <v>6817</v>
      </c>
      <c r="AA4343" s="4">
        <f t="shared" si="1353"/>
        <v>4598</v>
      </c>
      <c r="AB4343" s="4">
        <f t="shared" si="1357"/>
        <v>3911.4800445999999</v>
      </c>
      <c r="AC4343" s="4">
        <f t="shared" si="1358"/>
        <v>4598</v>
      </c>
      <c r="AD4343" s="4">
        <f t="shared" si="1354"/>
        <v>4598</v>
      </c>
      <c r="AE4343" s="3" t="s">
        <v>2333</v>
      </c>
      <c r="AF4343" s="3">
        <v>4598</v>
      </c>
      <c r="AG4343" s="4">
        <f>AI4343</f>
        <v>4598</v>
      </c>
      <c r="AH4343" s="4">
        <v>79885</v>
      </c>
      <c r="AI4343">
        <f t="shared" si="1350"/>
        <v>4598</v>
      </c>
      <c r="AJ4343" t="s">
        <v>2333</v>
      </c>
      <c r="AK4343" s="2">
        <v>25467.64</v>
      </c>
      <c r="AL4343" s="2">
        <f>AN4343</f>
        <v>25467.64</v>
      </c>
      <c r="AM4343" s="4">
        <v>79885</v>
      </c>
      <c r="AN4343">
        <f>INDEX($AJ$2:$AJ$6811,MATCH(AM4343,$A$2:$A$6811,0))</f>
        <v>25467.64</v>
      </c>
      <c r="AP4343">
        <v>72.13</v>
      </c>
      <c r="AQ4343">
        <v>72.13</v>
      </c>
      <c r="AR4343" s="4">
        <v>17</v>
      </c>
      <c r="AS4343" s="4">
        <v>9</v>
      </c>
      <c r="AT4343" s="4">
        <v>2014</v>
      </c>
      <c r="AU4343" s="4">
        <v>19</v>
      </c>
      <c r="AV4343" s="4">
        <v>9</v>
      </c>
      <c r="AW4343" s="4">
        <v>2014</v>
      </c>
      <c r="AX4343" t="str">
        <f t="shared" si="1351"/>
        <v>Delay</v>
      </c>
      <c r="AY4343">
        <f t="shared" si="1352"/>
        <v>2</v>
      </c>
    </row>
    <row r="4344" spans="1:51" x14ac:dyDescent="0.2">
      <c r="A4344" s="3">
        <v>37037</v>
      </c>
      <c r="B4344" s="1" t="s">
        <v>463</v>
      </c>
      <c r="C4344" s="1" t="s">
        <v>73</v>
      </c>
      <c r="D4344" s="1" t="s">
        <v>52</v>
      </c>
      <c r="E4344" s="1" t="s">
        <v>152</v>
      </c>
      <c r="F4344" s="1" t="s">
        <v>152</v>
      </c>
      <c r="G4344" s="13" t="s">
        <v>1774</v>
      </c>
      <c r="H4344" s="12">
        <v>41899</v>
      </c>
      <c r="I4344" s="12" t="s">
        <v>535</v>
      </c>
      <c r="J4344" s="12">
        <v>41901</v>
      </c>
      <c r="K4344" s="4">
        <v>5955</v>
      </c>
      <c r="L4344" s="1" t="s">
        <v>146</v>
      </c>
      <c r="M4344" s="1" t="s">
        <v>1775</v>
      </c>
      <c r="N4344" s="1" t="s">
        <v>238</v>
      </c>
      <c r="O4344" s="1" t="s">
        <v>93</v>
      </c>
      <c r="P4344">
        <v>30</v>
      </c>
      <c r="Q4344">
        <v>42336</v>
      </c>
      <c r="R4344">
        <v>195592.32000000001</v>
      </c>
      <c r="S4344">
        <v>4.62</v>
      </c>
      <c r="T4344">
        <v>0.15</v>
      </c>
      <c r="U4344">
        <f t="shared" si="1348"/>
        <v>195592.32000000001</v>
      </c>
      <c r="V4344">
        <f t="shared" si="1349"/>
        <v>1270080</v>
      </c>
      <c r="W4344" s="1" t="s">
        <v>179</v>
      </c>
      <c r="X4344" s="1" t="s">
        <v>1236</v>
      </c>
      <c r="Y4344" s="1" t="s">
        <v>156</v>
      </c>
      <c r="Z4344" s="3">
        <v>6817</v>
      </c>
      <c r="AA4344" s="4">
        <f t="shared" si="1353"/>
        <v>4601</v>
      </c>
      <c r="AB4344" s="4">
        <f t="shared" si="1357"/>
        <v>6891.0230668000004</v>
      </c>
      <c r="AC4344" s="4">
        <f t="shared" si="1358"/>
        <v>4601</v>
      </c>
      <c r="AD4344" s="4">
        <f t="shared" si="1354"/>
        <v>4601</v>
      </c>
      <c r="AE4344" s="4">
        <v>4601</v>
      </c>
      <c r="AF4344" s="4">
        <v>4601</v>
      </c>
      <c r="AG4344" s="4">
        <f t="shared" ref="AG4344:AG4349" si="1361">AE4344</f>
        <v>4601</v>
      </c>
      <c r="AI4344" t="e">
        <f t="shared" si="1350"/>
        <v>#N/A</v>
      </c>
      <c r="AJ4344">
        <v>28788.73</v>
      </c>
      <c r="AK4344" s="2">
        <v>28788.73</v>
      </c>
      <c r="AL4344" s="2">
        <f t="shared" ref="AL4344:AL4349" si="1362">AJ4344</f>
        <v>28788.73</v>
      </c>
      <c r="AM4344" s="4"/>
      <c r="AN4344" t="e">
        <f>VLOOKUP([1]!Tabelle13[[#This Row],[Vlookup this ID for freight costs]],$AL$2:$AL$6811,2,FALSE)</f>
        <v>#REF!</v>
      </c>
      <c r="AP4344">
        <v>201.07</v>
      </c>
      <c r="AQ4344">
        <v>201.07</v>
      </c>
      <c r="AR4344" s="4">
        <v>17</v>
      </c>
      <c r="AS4344" s="4">
        <v>9</v>
      </c>
      <c r="AT4344" s="4">
        <v>2014</v>
      </c>
      <c r="AU4344" s="4">
        <v>19</v>
      </c>
      <c r="AV4344" s="4">
        <v>9</v>
      </c>
      <c r="AW4344" s="4">
        <v>2014</v>
      </c>
      <c r="AX4344" t="str">
        <f t="shared" si="1351"/>
        <v>Delay</v>
      </c>
      <c r="AY4344">
        <f t="shared" si="1352"/>
        <v>2</v>
      </c>
    </row>
    <row r="4345" spans="1:51" x14ac:dyDescent="0.2">
      <c r="A4345" s="3">
        <v>21843</v>
      </c>
      <c r="B4345" s="1" t="s">
        <v>168</v>
      </c>
      <c r="C4345" s="1" t="s">
        <v>150</v>
      </c>
      <c r="D4345" s="1" t="s">
        <v>100</v>
      </c>
      <c r="E4345" s="1" t="s">
        <v>253</v>
      </c>
      <c r="F4345" s="1" t="s">
        <v>253</v>
      </c>
      <c r="G4345" s="13" t="s">
        <v>1848</v>
      </c>
      <c r="H4345" s="12">
        <v>40800</v>
      </c>
      <c r="I4345" s="12" t="s">
        <v>1848</v>
      </c>
      <c r="J4345" s="12">
        <v>40800</v>
      </c>
      <c r="K4345" s="4">
        <v>3432</v>
      </c>
      <c r="L4345" s="1" t="s">
        <v>146</v>
      </c>
      <c r="M4345" s="1" t="s">
        <v>170</v>
      </c>
      <c r="N4345" s="1" t="s">
        <v>275</v>
      </c>
      <c r="O4345" s="1" t="s">
        <v>93</v>
      </c>
      <c r="P4345">
        <v>60</v>
      </c>
      <c r="Q4345">
        <v>50000</v>
      </c>
      <c r="R4345">
        <v>421000</v>
      </c>
      <c r="S4345">
        <v>8.42</v>
      </c>
      <c r="T4345">
        <v>0.14000000000000001</v>
      </c>
      <c r="U4345">
        <f t="shared" si="1348"/>
        <v>421000</v>
      </c>
      <c r="V4345">
        <f t="shared" si="1349"/>
        <v>3000000</v>
      </c>
      <c r="W4345" s="1" t="s">
        <v>155</v>
      </c>
      <c r="X4345" s="1" t="s">
        <v>1236</v>
      </c>
      <c r="Y4345" s="1" t="s">
        <v>156</v>
      </c>
      <c r="Z4345" s="3">
        <v>8107</v>
      </c>
      <c r="AA4345" s="4">
        <f t="shared" si="1353"/>
        <v>4603</v>
      </c>
      <c r="AB4345" s="4">
        <f t="shared" si="1357"/>
        <v>7732.1302059999998</v>
      </c>
      <c r="AC4345" s="4">
        <f t="shared" si="1358"/>
        <v>4603</v>
      </c>
      <c r="AD4345" s="4">
        <f t="shared" si="1354"/>
        <v>10956.816105574468</v>
      </c>
      <c r="AE4345" s="4">
        <v>4603</v>
      </c>
      <c r="AF4345" s="4">
        <v>4603</v>
      </c>
      <c r="AG4345" s="4">
        <f t="shared" si="1361"/>
        <v>4603</v>
      </c>
      <c r="AI4345" t="e">
        <f t="shared" si="1350"/>
        <v>#N/A</v>
      </c>
      <c r="AJ4345">
        <v>8033.13</v>
      </c>
      <c r="AK4345" s="2">
        <v>8033.13</v>
      </c>
      <c r="AL4345" s="2">
        <f t="shared" si="1362"/>
        <v>8033.13</v>
      </c>
      <c r="AM4345" s="4"/>
      <c r="AN4345" t="e">
        <f>VLOOKUP([1]!Tabelle13[[#This Row],[Vlookup this ID for freight costs]],$AL$2:$AL$6811,2,FALSE)</f>
        <v>#REF!</v>
      </c>
      <c r="AP4345">
        <v>694.65</v>
      </c>
      <c r="AQ4345">
        <v>694.65</v>
      </c>
      <c r="AR4345" s="4">
        <v>14</v>
      </c>
      <c r="AS4345" s="4">
        <v>9</v>
      </c>
      <c r="AT4345" s="4">
        <v>2011</v>
      </c>
      <c r="AU4345" s="4">
        <v>14</v>
      </c>
      <c r="AV4345" s="4">
        <v>9</v>
      </c>
      <c r="AW4345" s="4">
        <v>2011</v>
      </c>
      <c r="AX4345" t="str">
        <f t="shared" si="1351"/>
        <v>No Delay</v>
      </c>
      <c r="AY4345">
        <f t="shared" si="1352"/>
        <v>0</v>
      </c>
    </row>
    <row r="4346" spans="1:51" x14ac:dyDescent="0.2">
      <c r="A4346" s="3">
        <v>15999</v>
      </c>
      <c r="B4346" s="1" t="s">
        <v>140</v>
      </c>
      <c r="C4346" s="1" t="s">
        <v>99</v>
      </c>
      <c r="D4346" s="1" t="s">
        <v>52</v>
      </c>
      <c r="E4346" s="1" t="s">
        <v>53</v>
      </c>
      <c r="F4346" s="1" t="s">
        <v>53</v>
      </c>
      <c r="G4346" s="13" t="s">
        <v>1186</v>
      </c>
      <c r="H4346" s="12">
        <v>41541</v>
      </c>
      <c r="I4346" s="12" t="s">
        <v>1186</v>
      </c>
      <c r="J4346" s="12">
        <v>41541</v>
      </c>
      <c r="K4346" s="4">
        <v>4949</v>
      </c>
      <c r="L4346" s="1" t="s">
        <v>146</v>
      </c>
      <c r="M4346" s="1" t="s">
        <v>170</v>
      </c>
      <c r="N4346" s="1" t="s">
        <v>154</v>
      </c>
      <c r="O4346" s="1" t="s">
        <v>93</v>
      </c>
      <c r="P4346">
        <v>60</v>
      </c>
      <c r="Q4346">
        <v>36426</v>
      </c>
      <c r="R4346">
        <v>296143.38</v>
      </c>
      <c r="S4346">
        <v>8.1300000000000008</v>
      </c>
      <c r="T4346">
        <v>0.14000000000000001</v>
      </c>
      <c r="U4346">
        <f t="shared" si="1348"/>
        <v>296143.38</v>
      </c>
      <c r="V4346">
        <f t="shared" si="1349"/>
        <v>2185560</v>
      </c>
      <c r="W4346" s="1" t="s">
        <v>155</v>
      </c>
      <c r="X4346" s="1" t="s">
        <v>1236</v>
      </c>
      <c r="Y4346" s="1" t="s">
        <v>156</v>
      </c>
      <c r="Z4346" s="3">
        <v>5565</v>
      </c>
      <c r="AA4346" s="4">
        <f t="shared" si="1353"/>
        <v>4609</v>
      </c>
      <c r="AB4346" s="4">
        <f t="shared" si="1357"/>
        <v>6242.4135688000006</v>
      </c>
      <c r="AC4346" s="4">
        <f t="shared" si="1358"/>
        <v>4609</v>
      </c>
      <c r="AD4346" s="4">
        <f t="shared" si="1354"/>
        <v>4609</v>
      </c>
      <c r="AE4346" s="4">
        <v>4609</v>
      </c>
      <c r="AF4346" s="4">
        <v>4609</v>
      </c>
      <c r="AG4346" s="4">
        <f t="shared" si="1361"/>
        <v>4609</v>
      </c>
      <c r="AI4346" t="e">
        <f t="shared" si="1350"/>
        <v>#N/A</v>
      </c>
      <c r="AJ4346">
        <v>17581.919999999998</v>
      </c>
      <c r="AK4346" s="2">
        <v>17581.919999999998</v>
      </c>
      <c r="AL4346" s="2">
        <f t="shared" si="1362"/>
        <v>17581.919999999998</v>
      </c>
      <c r="AM4346" s="4"/>
      <c r="AN4346" t="e">
        <f>VLOOKUP([1]!Tabelle13[[#This Row],[Vlookup this ID for freight costs]],$AL$2:$AL$6811,2,FALSE)</f>
        <v>#REF!</v>
      </c>
      <c r="AP4346">
        <v>366.33</v>
      </c>
      <c r="AQ4346">
        <v>366.33</v>
      </c>
      <c r="AR4346" s="4">
        <v>24</v>
      </c>
      <c r="AS4346" s="4">
        <v>9</v>
      </c>
      <c r="AT4346" s="4">
        <v>2013</v>
      </c>
      <c r="AU4346" s="4">
        <v>24</v>
      </c>
      <c r="AV4346" s="4">
        <v>9</v>
      </c>
      <c r="AW4346" s="4">
        <v>2013</v>
      </c>
      <c r="AX4346" t="str">
        <f t="shared" si="1351"/>
        <v>No Delay</v>
      </c>
      <c r="AY4346">
        <f t="shared" si="1352"/>
        <v>0</v>
      </c>
    </row>
    <row r="4347" spans="1:51" x14ac:dyDescent="0.2">
      <c r="A4347" s="3">
        <v>76113</v>
      </c>
      <c r="B4347" s="1" t="s">
        <v>50</v>
      </c>
      <c r="C4347" s="1" t="s">
        <v>51</v>
      </c>
      <c r="D4347" s="1" t="s">
        <v>52</v>
      </c>
      <c r="E4347" s="1" t="s">
        <v>53</v>
      </c>
      <c r="F4347" s="1" t="s">
        <v>53</v>
      </c>
      <c r="G4347" s="13" t="s">
        <v>480</v>
      </c>
      <c r="H4347" s="12">
        <v>41761</v>
      </c>
      <c r="I4347" s="12" t="s">
        <v>605</v>
      </c>
      <c r="J4347" s="12">
        <v>41766</v>
      </c>
      <c r="K4347" s="4">
        <v>5482</v>
      </c>
      <c r="L4347" s="1" t="s">
        <v>146</v>
      </c>
      <c r="M4347" s="1" t="s">
        <v>1775</v>
      </c>
      <c r="N4347" s="1" t="s">
        <v>154</v>
      </c>
      <c r="O4347" s="1" t="s">
        <v>93</v>
      </c>
      <c r="P4347">
        <v>60</v>
      </c>
      <c r="Q4347">
        <v>33792</v>
      </c>
      <c r="R4347">
        <v>274053.12</v>
      </c>
      <c r="S4347">
        <v>8.11</v>
      </c>
      <c r="T4347">
        <v>0.14000000000000001</v>
      </c>
      <c r="U4347">
        <f t="shared" si="1348"/>
        <v>274053.12</v>
      </c>
      <c r="V4347">
        <f t="shared" si="1349"/>
        <v>2027520</v>
      </c>
      <c r="W4347" s="1" t="s">
        <v>179</v>
      </c>
      <c r="X4347" s="1" t="s">
        <v>1236</v>
      </c>
      <c r="Y4347" s="1" t="s">
        <v>156</v>
      </c>
      <c r="Z4347" s="3">
        <v>6318</v>
      </c>
      <c r="AA4347" s="4">
        <f t="shared" si="1353"/>
        <v>4610</v>
      </c>
      <c r="AB4347" s="4">
        <f t="shared" si="1357"/>
        <v>5953.3378635999998</v>
      </c>
      <c r="AC4347" s="4">
        <f t="shared" si="1358"/>
        <v>4610</v>
      </c>
      <c r="AD4347" s="4">
        <f t="shared" si="1354"/>
        <v>4610</v>
      </c>
      <c r="AE4347" s="4">
        <v>4610</v>
      </c>
      <c r="AF4347" s="4">
        <v>4610</v>
      </c>
      <c r="AG4347" s="4">
        <f t="shared" si="1361"/>
        <v>4610</v>
      </c>
      <c r="AI4347" t="e">
        <f t="shared" si="1350"/>
        <v>#N/A</v>
      </c>
      <c r="AJ4347">
        <v>16835.52</v>
      </c>
      <c r="AK4347" s="2">
        <v>16835.52</v>
      </c>
      <c r="AL4347" s="2">
        <f t="shared" si="1362"/>
        <v>16835.52</v>
      </c>
      <c r="AM4347" s="4"/>
      <c r="AN4347" t="e">
        <f>VLOOKUP([1]!Tabelle13[[#This Row],[Vlookup this ID for freight costs]],$AL$2:$AL$6811,2,FALSE)</f>
        <v>#REF!</v>
      </c>
      <c r="AP4347">
        <v>281.73</v>
      </c>
      <c r="AQ4347">
        <v>281.73</v>
      </c>
      <c r="AR4347" s="4">
        <v>2</v>
      </c>
      <c r="AS4347" s="4">
        <v>5</v>
      </c>
      <c r="AT4347" s="4">
        <v>2014</v>
      </c>
      <c r="AU4347" s="4">
        <v>7</v>
      </c>
      <c r="AV4347" s="4">
        <v>5</v>
      </c>
      <c r="AW4347" s="4">
        <v>2014</v>
      </c>
      <c r="AX4347" t="str">
        <f t="shared" si="1351"/>
        <v>Delay</v>
      </c>
      <c r="AY4347">
        <f t="shared" si="1352"/>
        <v>5</v>
      </c>
    </row>
    <row r="4348" spans="1:51" x14ac:dyDescent="0.2">
      <c r="A4348" s="3">
        <v>70795</v>
      </c>
      <c r="B4348" s="1" t="s">
        <v>140</v>
      </c>
      <c r="C4348" s="1" t="s">
        <v>99</v>
      </c>
      <c r="D4348" s="1" t="s">
        <v>52</v>
      </c>
      <c r="E4348" s="1" t="s">
        <v>53</v>
      </c>
      <c r="F4348" s="1" t="s">
        <v>53</v>
      </c>
      <c r="G4348" s="13" t="s">
        <v>2211</v>
      </c>
      <c r="H4348" s="12">
        <v>41179</v>
      </c>
      <c r="I4348" s="12" t="s">
        <v>2234</v>
      </c>
      <c r="J4348" s="12">
        <v>41186</v>
      </c>
      <c r="K4348" s="4">
        <v>4181</v>
      </c>
      <c r="L4348" s="1" t="s">
        <v>146</v>
      </c>
      <c r="M4348" s="1" t="s">
        <v>170</v>
      </c>
      <c r="N4348" s="1" t="s">
        <v>275</v>
      </c>
      <c r="O4348" s="1" t="s">
        <v>93</v>
      </c>
      <c r="P4348">
        <v>60</v>
      </c>
      <c r="Q4348">
        <v>53051</v>
      </c>
      <c r="R4348">
        <v>379314.65</v>
      </c>
      <c r="S4348">
        <v>7.15</v>
      </c>
      <c r="T4348">
        <v>0.12</v>
      </c>
      <c r="U4348">
        <f t="shared" si="1348"/>
        <v>379314.65</v>
      </c>
      <c r="V4348">
        <f t="shared" si="1349"/>
        <v>3183060</v>
      </c>
      <c r="W4348" s="1" t="s">
        <v>155</v>
      </c>
      <c r="X4348" s="1" t="s">
        <v>1236</v>
      </c>
      <c r="Y4348" s="1" t="s">
        <v>156</v>
      </c>
      <c r="Z4348" s="3">
        <v>5565</v>
      </c>
      <c r="AA4348" s="4">
        <f t="shared" si="1353"/>
        <v>4611</v>
      </c>
      <c r="AB4348" s="4">
        <f t="shared" si="1357"/>
        <v>8066.9707438000005</v>
      </c>
      <c r="AC4348" s="4">
        <f t="shared" si="1358"/>
        <v>4611</v>
      </c>
      <c r="AD4348" s="4">
        <f t="shared" si="1354"/>
        <v>4611</v>
      </c>
      <c r="AE4348" s="4">
        <v>4611</v>
      </c>
      <c r="AF4348" s="4">
        <v>4611</v>
      </c>
      <c r="AG4348" s="4">
        <f t="shared" si="1361"/>
        <v>4611</v>
      </c>
      <c r="AI4348" t="e">
        <f t="shared" si="1350"/>
        <v>#N/A</v>
      </c>
      <c r="AJ4348">
        <v>21225.33</v>
      </c>
      <c r="AK4348" s="2">
        <v>21225.33</v>
      </c>
      <c r="AL4348" s="2">
        <f t="shared" si="1362"/>
        <v>21225.33</v>
      </c>
      <c r="AM4348" s="4"/>
      <c r="AN4348" t="e">
        <f>VLOOKUP([1]!Tabelle13[[#This Row],[Vlookup this ID for freight costs]],$AL$2:$AL$6811,2,FALSE)</f>
        <v>#REF!</v>
      </c>
      <c r="AP4348">
        <v>531.79999999999995</v>
      </c>
      <c r="AQ4348">
        <v>531.79999999999995</v>
      </c>
      <c r="AR4348" s="4">
        <v>27</v>
      </c>
      <c r="AS4348" s="4">
        <v>9</v>
      </c>
      <c r="AT4348" s="4">
        <v>2012</v>
      </c>
      <c r="AU4348" s="4">
        <v>4</v>
      </c>
      <c r="AV4348" s="4">
        <v>10</v>
      </c>
      <c r="AW4348" s="4">
        <v>2012</v>
      </c>
      <c r="AX4348" t="str">
        <f t="shared" si="1351"/>
        <v>Delay</v>
      </c>
      <c r="AY4348">
        <f t="shared" si="1352"/>
        <v>7</v>
      </c>
    </row>
    <row r="4349" spans="1:51" x14ac:dyDescent="0.2">
      <c r="A4349" s="3">
        <v>73748</v>
      </c>
      <c r="B4349" s="1" t="s">
        <v>140</v>
      </c>
      <c r="C4349" s="1" t="s">
        <v>99</v>
      </c>
      <c r="D4349" s="1" t="s">
        <v>52</v>
      </c>
      <c r="E4349" s="1" t="s">
        <v>53</v>
      </c>
      <c r="F4349" s="1" t="s">
        <v>53</v>
      </c>
      <c r="G4349" s="13" t="s">
        <v>2287</v>
      </c>
      <c r="H4349" s="12">
        <v>41510</v>
      </c>
      <c r="I4349" s="12" t="s">
        <v>2287</v>
      </c>
      <c r="J4349" s="12">
        <v>41510</v>
      </c>
      <c r="K4349" s="4">
        <v>4880</v>
      </c>
      <c r="L4349" s="1" t="s">
        <v>146</v>
      </c>
      <c r="M4349" s="1" t="s">
        <v>170</v>
      </c>
      <c r="N4349" s="1" t="s">
        <v>154</v>
      </c>
      <c r="O4349" s="1" t="s">
        <v>93</v>
      </c>
      <c r="P4349">
        <v>60</v>
      </c>
      <c r="Q4349">
        <v>36451</v>
      </c>
      <c r="R4349">
        <v>297075.65000000002</v>
      </c>
      <c r="S4349">
        <v>8.15</v>
      </c>
      <c r="T4349">
        <v>0.14000000000000001</v>
      </c>
      <c r="U4349">
        <f t="shared" si="1348"/>
        <v>297075.65000000002</v>
      </c>
      <c r="V4349">
        <f t="shared" si="1349"/>
        <v>2187060</v>
      </c>
      <c r="W4349" s="1" t="s">
        <v>155</v>
      </c>
      <c r="X4349" s="1" t="s">
        <v>1236</v>
      </c>
      <c r="Y4349" s="1" t="s">
        <v>156</v>
      </c>
      <c r="Z4349" s="3">
        <v>5565</v>
      </c>
      <c r="AA4349" s="4">
        <f t="shared" si="1353"/>
        <v>4611</v>
      </c>
      <c r="AB4349" s="4">
        <f t="shared" si="1357"/>
        <v>6245.1572637999998</v>
      </c>
      <c r="AC4349" s="4">
        <f t="shared" si="1358"/>
        <v>4611</v>
      </c>
      <c r="AD4349" s="4">
        <f t="shared" si="1354"/>
        <v>4611</v>
      </c>
      <c r="AE4349" s="4">
        <v>4611</v>
      </c>
      <c r="AF4349" s="4">
        <v>4611</v>
      </c>
      <c r="AG4349" s="4">
        <f t="shared" si="1361"/>
        <v>4611</v>
      </c>
      <c r="AI4349" t="e">
        <f t="shared" si="1350"/>
        <v>#N/A</v>
      </c>
      <c r="AJ4349">
        <v>20618.55</v>
      </c>
      <c r="AK4349" s="2">
        <v>20618.55</v>
      </c>
      <c r="AL4349" s="2">
        <f t="shared" si="1362"/>
        <v>20618.55</v>
      </c>
      <c r="AM4349" s="4"/>
      <c r="AN4349" t="e">
        <f>VLOOKUP([1]!Tabelle13[[#This Row],[Vlookup this ID for freight costs]],$AL$2:$AL$6811,2,FALSE)</f>
        <v>#REF!</v>
      </c>
      <c r="AP4349">
        <v>367.48</v>
      </c>
      <c r="AQ4349">
        <v>367.48</v>
      </c>
      <c r="AR4349" s="4">
        <v>24</v>
      </c>
      <c r="AS4349" s="4">
        <v>8</v>
      </c>
      <c r="AT4349" s="4">
        <v>2013</v>
      </c>
      <c r="AU4349" s="4">
        <v>24</v>
      </c>
      <c r="AV4349" s="4">
        <v>8</v>
      </c>
      <c r="AW4349" s="4">
        <v>2013</v>
      </c>
      <c r="AX4349" t="str">
        <f t="shared" si="1351"/>
        <v>No Delay</v>
      </c>
      <c r="AY4349">
        <f t="shared" si="1352"/>
        <v>0</v>
      </c>
    </row>
    <row r="4350" spans="1:51" x14ac:dyDescent="0.2">
      <c r="A4350" s="3">
        <v>84244</v>
      </c>
      <c r="B4350" s="1" t="s">
        <v>140</v>
      </c>
      <c r="C4350" s="1" t="s">
        <v>99</v>
      </c>
      <c r="D4350" s="1" t="s">
        <v>130</v>
      </c>
      <c r="E4350" s="1" t="s">
        <v>101</v>
      </c>
      <c r="F4350" s="1" t="s">
        <v>101</v>
      </c>
      <c r="G4350" s="13" t="s">
        <v>793</v>
      </c>
      <c r="H4350" s="12">
        <v>41425</v>
      </c>
      <c r="I4350" s="12" t="s">
        <v>1784</v>
      </c>
      <c r="J4350" s="12">
        <v>41408</v>
      </c>
      <c r="K4350" s="4">
        <v>4718</v>
      </c>
      <c r="L4350" s="1" t="s">
        <v>146</v>
      </c>
      <c r="M4350" s="1" t="s">
        <v>132</v>
      </c>
      <c r="N4350" s="1" t="s">
        <v>203</v>
      </c>
      <c r="O4350" s="1" t="s">
        <v>93</v>
      </c>
      <c r="P4350">
        <v>60</v>
      </c>
      <c r="Q4350">
        <v>11606</v>
      </c>
      <c r="R4350">
        <v>26693.8</v>
      </c>
      <c r="S4350">
        <v>2.2999999999999998</v>
      </c>
      <c r="T4350">
        <v>0.04</v>
      </c>
      <c r="U4350">
        <f t="shared" si="1348"/>
        <v>26693.8</v>
      </c>
      <c r="V4350">
        <f t="shared" si="1349"/>
        <v>696360</v>
      </c>
      <c r="W4350" s="1" t="s">
        <v>204</v>
      </c>
      <c r="X4350" s="1" t="s">
        <v>1236</v>
      </c>
      <c r="Y4350" s="1" t="s">
        <v>205</v>
      </c>
      <c r="Z4350" s="3">
        <v>12547</v>
      </c>
      <c r="AA4350" s="4">
        <f t="shared" si="1353"/>
        <v>4613</v>
      </c>
      <c r="AB4350" s="4">
        <f t="shared" si="1357"/>
        <v>3518.4731727999997</v>
      </c>
      <c r="AC4350" s="4">
        <f t="shared" si="1358"/>
        <v>4613</v>
      </c>
      <c r="AD4350" s="4">
        <f t="shared" si="1354"/>
        <v>2070.3333333333335</v>
      </c>
      <c r="AE4350" s="3" t="s">
        <v>2334</v>
      </c>
      <c r="AF4350" s="3">
        <v>4613</v>
      </c>
      <c r="AG4350" s="4">
        <f>AI4350</f>
        <v>4613</v>
      </c>
      <c r="AH4350" s="4">
        <v>83672</v>
      </c>
      <c r="AI4350">
        <f t="shared" si="1350"/>
        <v>4613</v>
      </c>
      <c r="AJ4350" t="s">
        <v>2334</v>
      </c>
      <c r="AK4350" s="2">
        <v>3592.8</v>
      </c>
      <c r="AL4350" s="2">
        <f>AN4350</f>
        <v>3592.8</v>
      </c>
      <c r="AM4350" s="4">
        <v>83672</v>
      </c>
      <c r="AN4350">
        <f>INDEX($AJ$2:$AJ$6811,MATCH(AM4350,$A$2:$A$6811,0))</f>
        <v>3592.8</v>
      </c>
      <c r="AP4350">
        <v>33.020000000000003</v>
      </c>
      <c r="AQ4350">
        <v>33.020000000000003</v>
      </c>
      <c r="AR4350" s="4">
        <v>31</v>
      </c>
      <c r="AS4350" s="4">
        <v>5</v>
      </c>
      <c r="AT4350" s="4">
        <v>2013</v>
      </c>
      <c r="AU4350" s="4">
        <v>14</v>
      </c>
      <c r="AV4350" s="4">
        <v>5</v>
      </c>
      <c r="AW4350" s="4">
        <v>2013</v>
      </c>
      <c r="AX4350" t="str">
        <f t="shared" si="1351"/>
        <v>No Delay</v>
      </c>
      <c r="AY4350">
        <f t="shared" si="1352"/>
        <v>0</v>
      </c>
    </row>
    <row r="4351" spans="1:51" x14ac:dyDescent="0.2">
      <c r="A4351" s="3">
        <v>85956</v>
      </c>
      <c r="B4351" s="1" t="s">
        <v>140</v>
      </c>
      <c r="C4351" s="1" t="s">
        <v>99</v>
      </c>
      <c r="D4351" s="1" t="s">
        <v>130</v>
      </c>
      <c r="E4351" s="1" t="s">
        <v>101</v>
      </c>
      <c r="F4351" s="1" t="s">
        <v>101</v>
      </c>
      <c r="G4351" s="13" t="s">
        <v>793</v>
      </c>
      <c r="H4351" s="12">
        <v>41425</v>
      </c>
      <c r="I4351" s="12" t="s">
        <v>1784</v>
      </c>
      <c r="J4351" s="12">
        <v>41408</v>
      </c>
      <c r="K4351" s="4">
        <v>4721</v>
      </c>
      <c r="L4351" s="1" t="s">
        <v>146</v>
      </c>
      <c r="M4351" s="1" t="s">
        <v>132</v>
      </c>
      <c r="N4351" s="1" t="s">
        <v>292</v>
      </c>
      <c r="O4351" s="1" t="s">
        <v>93</v>
      </c>
      <c r="P4351">
        <v>30</v>
      </c>
      <c r="Q4351">
        <v>19014</v>
      </c>
      <c r="R4351">
        <v>260301.66</v>
      </c>
      <c r="S4351">
        <v>13.69</v>
      </c>
      <c r="T4351">
        <v>0.46</v>
      </c>
      <c r="U4351">
        <f t="shared" si="1348"/>
        <v>260301.66</v>
      </c>
      <c r="V4351">
        <f t="shared" si="1349"/>
        <v>570420</v>
      </c>
      <c r="W4351" s="1" t="s">
        <v>160</v>
      </c>
      <c r="X4351" s="1" t="s">
        <v>1236</v>
      </c>
      <c r="Y4351" s="1" t="s">
        <v>161</v>
      </c>
      <c r="Z4351" s="3">
        <v>11983</v>
      </c>
      <c r="AA4351" s="4">
        <f t="shared" si="1353"/>
        <v>4613</v>
      </c>
      <c r="AB4351" s="4">
        <f t="shared" si="1357"/>
        <v>4331.4848751999998</v>
      </c>
      <c r="AC4351" s="4">
        <f t="shared" si="1358"/>
        <v>4613</v>
      </c>
      <c r="AD4351" s="4">
        <f t="shared" si="1354"/>
        <v>4613</v>
      </c>
      <c r="AE4351" s="3" t="s">
        <v>2334</v>
      </c>
      <c r="AF4351" s="3">
        <v>4613</v>
      </c>
      <c r="AG4351" s="4">
        <f>AI4351</f>
        <v>4613</v>
      </c>
      <c r="AH4351" s="4">
        <v>83672</v>
      </c>
      <c r="AI4351">
        <f t="shared" si="1350"/>
        <v>4613</v>
      </c>
      <c r="AJ4351" t="s">
        <v>2334</v>
      </c>
      <c r="AK4351" s="2">
        <v>3592.8</v>
      </c>
      <c r="AL4351" s="2">
        <f>AN4351</f>
        <v>3592.8</v>
      </c>
      <c r="AM4351" s="4">
        <v>83672</v>
      </c>
      <c r="AN4351">
        <f>INDEX($AJ$2:$AJ$6811,MATCH(AM4351,$A$2:$A$6811,0))</f>
        <v>3592.8</v>
      </c>
      <c r="AP4351">
        <v>321.99</v>
      </c>
      <c r="AQ4351">
        <v>321.99</v>
      </c>
      <c r="AR4351" s="4">
        <v>31</v>
      </c>
      <c r="AS4351" s="4">
        <v>5</v>
      </c>
      <c r="AT4351" s="4">
        <v>2013</v>
      </c>
      <c r="AU4351" s="4">
        <v>14</v>
      </c>
      <c r="AV4351" s="4">
        <v>5</v>
      </c>
      <c r="AW4351" s="4">
        <v>2013</v>
      </c>
      <c r="AX4351" t="str">
        <f t="shared" si="1351"/>
        <v>No Delay</v>
      </c>
      <c r="AY4351">
        <f t="shared" si="1352"/>
        <v>0</v>
      </c>
    </row>
    <row r="4352" spans="1:51" x14ac:dyDescent="0.2">
      <c r="A4352" s="3">
        <v>83672</v>
      </c>
      <c r="B4352" s="1" t="s">
        <v>140</v>
      </c>
      <c r="C4352" s="1" t="s">
        <v>99</v>
      </c>
      <c r="D4352" s="1" t="s">
        <v>130</v>
      </c>
      <c r="E4352" s="1" t="s">
        <v>101</v>
      </c>
      <c r="F4352" s="1" t="s">
        <v>101</v>
      </c>
      <c r="G4352" s="13" t="s">
        <v>793</v>
      </c>
      <c r="H4352" s="12">
        <v>41425</v>
      </c>
      <c r="I4352" s="12" t="s">
        <v>1784</v>
      </c>
      <c r="J4352" s="12">
        <v>41408</v>
      </c>
      <c r="K4352" s="4">
        <v>4717</v>
      </c>
      <c r="L4352" s="1" t="s">
        <v>146</v>
      </c>
      <c r="M4352" s="1" t="s">
        <v>132</v>
      </c>
      <c r="N4352" s="1" t="s">
        <v>408</v>
      </c>
      <c r="O4352" s="1" t="s">
        <v>93</v>
      </c>
      <c r="P4352">
        <v>120</v>
      </c>
      <c r="Q4352">
        <v>12837</v>
      </c>
      <c r="R4352">
        <v>317844.12</v>
      </c>
      <c r="S4352">
        <v>24.76</v>
      </c>
      <c r="T4352">
        <v>0.21</v>
      </c>
      <c r="U4352">
        <f t="shared" si="1348"/>
        <v>317844.12</v>
      </c>
      <c r="V4352">
        <f t="shared" si="1349"/>
        <v>1540440</v>
      </c>
      <c r="W4352" s="1" t="s">
        <v>155</v>
      </c>
      <c r="X4352" s="1" t="s">
        <v>1236</v>
      </c>
      <c r="Y4352" s="1" t="s">
        <v>156</v>
      </c>
      <c r="Z4352" s="3">
        <v>12500</v>
      </c>
      <c r="AA4352" s="4">
        <f t="shared" si="1353"/>
        <v>4613</v>
      </c>
      <c r="AB4352" s="4">
        <f t="shared" si="1357"/>
        <v>3653.5727145999999</v>
      </c>
      <c r="AC4352" s="4">
        <f t="shared" si="1358"/>
        <v>4613</v>
      </c>
      <c r="AD4352" s="4">
        <f t="shared" si="1354"/>
        <v>4613</v>
      </c>
      <c r="AE4352" s="4">
        <v>4613</v>
      </c>
      <c r="AF4352" s="4">
        <v>4613</v>
      </c>
      <c r="AG4352" s="4">
        <f t="shared" ref="AG4352:AG4362" si="1363">AE4352</f>
        <v>4613</v>
      </c>
      <c r="AI4352" t="e">
        <f t="shared" si="1350"/>
        <v>#N/A</v>
      </c>
      <c r="AJ4352">
        <v>3592.8</v>
      </c>
      <c r="AK4352" s="2">
        <v>3592.8</v>
      </c>
      <c r="AL4352" s="2">
        <f t="shared" ref="AL4352:AL4362" si="1364">AJ4352</f>
        <v>3592.8</v>
      </c>
      <c r="AM4352" s="4"/>
      <c r="AN4352" t="e">
        <f>VLOOKUP([1]!Tabelle13[[#This Row],[Vlookup this ID for freight costs]],$AL$2:$AL$6811,2,FALSE)</f>
        <v>#REF!</v>
      </c>
      <c r="AP4352">
        <v>393.17</v>
      </c>
      <c r="AQ4352">
        <v>393.17</v>
      </c>
      <c r="AR4352" s="4">
        <v>31</v>
      </c>
      <c r="AS4352" s="4">
        <v>5</v>
      </c>
      <c r="AT4352" s="4">
        <v>2013</v>
      </c>
      <c r="AU4352" s="4">
        <v>14</v>
      </c>
      <c r="AV4352" s="4">
        <v>5</v>
      </c>
      <c r="AW4352" s="4">
        <v>2013</v>
      </c>
      <c r="AX4352" t="str">
        <f t="shared" si="1351"/>
        <v>No Delay</v>
      </c>
      <c r="AY4352">
        <f t="shared" si="1352"/>
        <v>0</v>
      </c>
    </row>
    <row r="4353" spans="1:51" x14ac:dyDescent="0.2">
      <c r="A4353" s="3">
        <v>86388</v>
      </c>
      <c r="B4353" s="1" t="s">
        <v>151</v>
      </c>
      <c r="C4353" s="1" t="s">
        <v>65</v>
      </c>
      <c r="D4353" s="1" t="s">
        <v>130</v>
      </c>
      <c r="E4353" s="1" t="s">
        <v>152</v>
      </c>
      <c r="F4353" s="1" t="s">
        <v>152</v>
      </c>
      <c r="G4353" s="13" t="s">
        <v>927</v>
      </c>
      <c r="H4353" s="12">
        <v>40709</v>
      </c>
      <c r="I4353" s="12" t="s">
        <v>928</v>
      </c>
      <c r="J4353" s="12">
        <v>40730</v>
      </c>
      <c r="K4353" s="4">
        <v>3307</v>
      </c>
      <c r="L4353" s="1" t="s">
        <v>146</v>
      </c>
      <c r="M4353" s="1" t="s">
        <v>132</v>
      </c>
      <c r="N4353" s="1" t="s">
        <v>265</v>
      </c>
      <c r="O4353" s="1" t="s">
        <v>93</v>
      </c>
      <c r="P4353">
        <v>60</v>
      </c>
      <c r="Q4353">
        <v>64995</v>
      </c>
      <c r="R4353">
        <v>163137.45000000001</v>
      </c>
      <c r="S4353">
        <v>2.5099999999999998</v>
      </c>
      <c r="T4353">
        <v>0.04</v>
      </c>
      <c r="U4353">
        <f t="shared" si="1348"/>
        <v>163137.44999999998</v>
      </c>
      <c r="V4353">
        <f t="shared" si="1349"/>
        <v>3899700</v>
      </c>
      <c r="W4353" s="1" t="s">
        <v>197</v>
      </c>
      <c r="X4353" s="1" t="s">
        <v>1236</v>
      </c>
      <c r="Y4353" s="1" t="s">
        <v>3082</v>
      </c>
      <c r="Z4353" s="3">
        <v>7428</v>
      </c>
      <c r="AA4353" s="4">
        <f t="shared" si="1353"/>
        <v>4618</v>
      </c>
      <c r="AB4353" s="4">
        <f t="shared" si="1357"/>
        <v>9377.7984670000005</v>
      </c>
      <c r="AC4353" s="4">
        <f t="shared" si="1358"/>
        <v>4618</v>
      </c>
      <c r="AD4353" s="4">
        <f t="shared" si="1354"/>
        <v>4618</v>
      </c>
      <c r="AE4353" s="4">
        <v>4618</v>
      </c>
      <c r="AF4353" s="4">
        <v>4618</v>
      </c>
      <c r="AG4353" s="4">
        <f t="shared" si="1363"/>
        <v>4618</v>
      </c>
      <c r="AI4353" t="e">
        <f t="shared" si="1350"/>
        <v>#N/A</v>
      </c>
      <c r="AJ4353">
        <v>13398.06</v>
      </c>
      <c r="AK4353" s="2">
        <v>13398.06</v>
      </c>
      <c r="AL4353" s="2">
        <f t="shared" si="1364"/>
        <v>13398.06</v>
      </c>
      <c r="AM4353" s="4"/>
      <c r="AN4353" t="e">
        <f>VLOOKUP([1]!Tabelle13[[#This Row],[Vlookup this ID for freight costs]],$AL$2:$AL$6811,2,FALSE)</f>
        <v>#REF!</v>
      </c>
      <c r="AP4353">
        <v>269.18</v>
      </c>
      <c r="AQ4353">
        <v>269.18</v>
      </c>
      <c r="AR4353" s="4">
        <v>15</v>
      </c>
      <c r="AS4353" s="4">
        <v>6</v>
      </c>
      <c r="AT4353" s="4">
        <v>2011</v>
      </c>
      <c r="AU4353" s="4">
        <v>6</v>
      </c>
      <c r="AV4353" s="4">
        <v>7</v>
      </c>
      <c r="AW4353" s="4">
        <v>2011</v>
      </c>
      <c r="AX4353" t="str">
        <f t="shared" si="1351"/>
        <v>Delay</v>
      </c>
      <c r="AY4353">
        <f t="shared" si="1352"/>
        <v>21</v>
      </c>
    </row>
    <row r="4354" spans="1:51" x14ac:dyDescent="0.2">
      <c r="A4354" s="3">
        <v>57590</v>
      </c>
      <c r="B4354" s="1" t="s">
        <v>175</v>
      </c>
      <c r="C4354" s="1" t="s">
        <v>165</v>
      </c>
      <c r="D4354" s="1" t="s">
        <v>52</v>
      </c>
      <c r="E4354" s="1" t="s">
        <v>53</v>
      </c>
      <c r="F4354" s="1" t="s">
        <v>53</v>
      </c>
      <c r="G4354" s="13" t="s">
        <v>2335</v>
      </c>
      <c r="H4354" s="12">
        <v>41594</v>
      </c>
      <c r="I4354" s="12" t="s">
        <v>2336</v>
      </c>
      <c r="J4354" s="12">
        <v>41604</v>
      </c>
      <c r="K4354" s="4">
        <v>5075</v>
      </c>
      <c r="L4354" s="1" t="s">
        <v>146</v>
      </c>
      <c r="M4354" s="1" t="s">
        <v>672</v>
      </c>
      <c r="N4354" s="1" t="s">
        <v>238</v>
      </c>
      <c r="O4354" s="1" t="s">
        <v>93</v>
      </c>
      <c r="P4354">
        <v>30</v>
      </c>
      <c r="Q4354">
        <v>40000</v>
      </c>
      <c r="R4354">
        <v>184000</v>
      </c>
      <c r="S4354">
        <v>4.5999999999999996</v>
      </c>
      <c r="T4354">
        <v>0.15</v>
      </c>
      <c r="U4354">
        <f t="shared" ref="U4354:U4417" si="1365">S4354*Q4354</f>
        <v>184000</v>
      </c>
      <c r="V4354">
        <f t="shared" ref="V4354:V4417" si="1366">Q4354*P4354</f>
        <v>1200000</v>
      </c>
      <c r="W4354" s="1" t="s">
        <v>1487</v>
      </c>
      <c r="X4354" s="1" t="s">
        <v>1236</v>
      </c>
      <c r="Y4354" s="1" t="s">
        <v>161</v>
      </c>
      <c r="Z4354" s="3">
        <v>5149</v>
      </c>
      <c r="AA4354" s="4">
        <f t="shared" si="1353"/>
        <v>4620</v>
      </c>
      <c r="AB4354" s="4">
        <f t="shared" si="1357"/>
        <v>6634.6522060000007</v>
      </c>
      <c r="AC4354" s="4">
        <f t="shared" si="1358"/>
        <v>4620</v>
      </c>
      <c r="AD4354" s="4">
        <f t="shared" si="1354"/>
        <v>3737.3055555555557</v>
      </c>
      <c r="AE4354" s="4">
        <v>4620</v>
      </c>
      <c r="AF4354" s="4">
        <v>4620</v>
      </c>
      <c r="AG4354" s="4">
        <f t="shared" si="1363"/>
        <v>4620</v>
      </c>
      <c r="AI4354" t="e">
        <f t="shared" ref="AI4354:AI4417" si="1367">INDEX($AE$2:$AE$6811,MATCH(AH4354,$A$2:$A$6811,0))</f>
        <v>#N/A</v>
      </c>
      <c r="AJ4354">
        <v>18550.93</v>
      </c>
      <c r="AK4354" s="2">
        <v>18550.93</v>
      </c>
      <c r="AL4354" s="2">
        <f t="shared" si="1364"/>
        <v>18550.93</v>
      </c>
      <c r="AM4354" s="4"/>
      <c r="AN4354" t="e">
        <f>VLOOKUP([1]!Tabelle13[[#This Row],[Vlookup this ID for freight costs]],$AL$2:$AL$6811,2,FALSE)</f>
        <v>#REF!</v>
      </c>
      <c r="AP4354">
        <v>227.61</v>
      </c>
      <c r="AQ4354">
        <v>227.61</v>
      </c>
      <c r="AR4354" s="4">
        <v>16</v>
      </c>
      <c r="AS4354" s="4">
        <v>11</v>
      </c>
      <c r="AT4354" s="4">
        <v>2013</v>
      </c>
      <c r="AU4354" s="4">
        <v>26</v>
      </c>
      <c r="AV4354" s="4">
        <v>11</v>
      </c>
      <c r="AW4354" s="4">
        <v>2013</v>
      </c>
      <c r="AX4354" t="str">
        <f t="shared" ref="AX4354:AX4417" si="1368">IF(DATE(AW4354,AV4354,AU4354)&lt;=DATE(AT4354,AS4354,AR4354),"No Delay","Delay")</f>
        <v>Delay</v>
      </c>
      <c r="AY4354">
        <f t="shared" ref="AY4354:AY4417" si="1369">IF(_xlfn.DAYS(J4354,H4354)&gt;0, _xlfn.DAYS(J4354,H4354),0)</f>
        <v>10</v>
      </c>
    </row>
    <row r="4355" spans="1:51" x14ac:dyDescent="0.2">
      <c r="A4355" s="3">
        <v>47356</v>
      </c>
      <c r="B4355" s="1" t="s">
        <v>168</v>
      </c>
      <c r="C4355" s="1" t="s">
        <v>150</v>
      </c>
      <c r="D4355" s="1" t="s">
        <v>100</v>
      </c>
      <c r="E4355" s="1" t="s">
        <v>53</v>
      </c>
      <c r="F4355" s="1" t="s">
        <v>53</v>
      </c>
      <c r="G4355" s="13" t="s">
        <v>1007</v>
      </c>
      <c r="H4355" s="12">
        <v>40338</v>
      </c>
      <c r="I4355" s="12" t="s">
        <v>1553</v>
      </c>
      <c r="J4355" s="12">
        <v>40339</v>
      </c>
      <c r="K4355" s="4">
        <v>2507</v>
      </c>
      <c r="L4355" s="1" t="s">
        <v>146</v>
      </c>
      <c r="M4355" s="1" t="s">
        <v>170</v>
      </c>
      <c r="N4355" s="1" t="s">
        <v>1032</v>
      </c>
      <c r="O4355" s="1" t="s">
        <v>93</v>
      </c>
      <c r="P4355">
        <v>240</v>
      </c>
      <c r="Q4355">
        <v>11980</v>
      </c>
      <c r="R4355">
        <v>37737</v>
      </c>
      <c r="S4355">
        <v>3.15</v>
      </c>
      <c r="T4355">
        <v>0.01</v>
      </c>
      <c r="U4355">
        <f t="shared" si="1365"/>
        <v>37737</v>
      </c>
      <c r="V4355">
        <f t="shared" si="1366"/>
        <v>2875200</v>
      </c>
      <c r="W4355" s="1" t="s">
        <v>155</v>
      </c>
      <c r="X4355" s="1" t="s">
        <v>1236</v>
      </c>
      <c r="Y4355" s="1" t="s">
        <v>156</v>
      </c>
      <c r="Z4355" s="3">
        <v>8107</v>
      </c>
      <c r="AA4355" s="4">
        <f t="shared" ref="AA4355:AA4417" si="1370">AF4355</f>
        <v>4621</v>
      </c>
      <c r="AB4355" s="4">
        <f t="shared" si="1357"/>
        <v>3559.5188499999999</v>
      </c>
      <c r="AC4355" s="4">
        <f t="shared" si="1358"/>
        <v>4621</v>
      </c>
      <c r="AD4355" s="4">
        <f t="shared" si="1354"/>
        <v>4621</v>
      </c>
      <c r="AE4355" s="4">
        <v>4621</v>
      </c>
      <c r="AF4355" s="4">
        <v>4621</v>
      </c>
      <c r="AG4355" s="4">
        <f t="shared" si="1363"/>
        <v>4621</v>
      </c>
      <c r="AI4355" t="e">
        <f t="shared" si="1367"/>
        <v>#N/A</v>
      </c>
      <c r="AJ4355">
        <v>4762.4399999999996</v>
      </c>
      <c r="AK4355" s="2">
        <v>4762.4399999999996</v>
      </c>
      <c r="AL4355" s="2">
        <f t="shared" si="1364"/>
        <v>4762.4399999999996</v>
      </c>
      <c r="AM4355" s="4"/>
      <c r="AN4355" t="e">
        <f>VLOOKUP([1]!Tabelle13[[#This Row],[Vlookup this ID for freight costs]],$AL$2:$AL$6811,2,FALSE)</f>
        <v>#REF!</v>
      </c>
      <c r="AP4355">
        <v>81.36</v>
      </c>
      <c r="AQ4355">
        <v>81.36</v>
      </c>
      <c r="AR4355" s="4">
        <v>9</v>
      </c>
      <c r="AS4355" s="4">
        <v>6</v>
      </c>
      <c r="AT4355" s="4">
        <v>2010</v>
      </c>
      <c r="AU4355" s="4">
        <v>10</v>
      </c>
      <c r="AV4355" s="4">
        <v>6</v>
      </c>
      <c r="AW4355" s="4">
        <v>2010</v>
      </c>
      <c r="AX4355" t="str">
        <f t="shared" si="1368"/>
        <v>Delay</v>
      </c>
      <c r="AY4355">
        <f t="shared" si="1369"/>
        <v>1</v>
      </c>
    </row>
    <row r="4356" spans="1:51" x14ac:dyDescent="0.2">
      <c r="A4356" s="3">
        <v>86797</v>
      </c>
      <c r="B4356" s="1" t="s">
        <v>175</v>
      </c>
      <c r="C4356" s="1" t="s">
        <v>165</v>
      </c>
      <c r="D4356" s="1" t="s">
        <v>130</v>
      </c>
      <c r="E4356" s="1" t="s">
        <v>101</v>
      </c>
      <c r="F4356" s="1" t="s">
        <v>101</v>
      </c>
      <c r="G4356" s="13" t="s">
        <v>746</v>
      </c>
      <c r="H4356" s="12">
        <v>42124</v>
      </c>
      <c r="I4356" s="12" t="s">
        <v>1741</v>
      </c>
      <c r="J4356" s="12">
        <v>42118</v>
      </c>
      <c r="K4356" s="4">
        <v>6464</v>
      </c>
      <c r="L4356" s="1" t="s">
        <v>146</v>
      </c>
      <c r="M4356" s="1" t="s">
        <v>132</v>
      </c>
      <c r="N4356" s="1" t="s">
        <v>154</v>
      </c>
      <c r="O4356" s="1" t="s">
        <v>93</v>
      </c>
      <c r="P4356">
        <v>60</v>
      </c>
      <c r="Q4356">
        <v>21667</v>
      </c>
      <c r="R4356">
        <v>167269.24</v>
      </c>
      <c r="S4356">
        <v>7.72</v>
      </c>
      <c r="T4356">
        <v>0.13</v>
      </c>
      <c r="U4356">
        <f t="shared" si="1365"/>
        <v>167269.24</v>
      </c>
      <c r="V4356">
        <f t="shared" si="1366"/>
        <v>1300020</v>
      </c>
      <c r="W4356" s="1" t="s">
        <v>160</v>
      </c>
      <c r="X4356" s="1" t="s">
        <v>1236</v>
      </c>
      <c r="Y4356" s="1" t="s">
        <v>161</v>
      </c>
      <c r="Z4356" s="3">
        <v>10896</v>
      </c>
      <c r="AA4356" s="4">
        <f>AB4356</f>
        <v>4622.9802099999997</v>
      </c>
      <c r="AB4356" s="2">
        <f>2245.156962+0.109744*Q4356</f>
        <v>4622.9802099999997</v>
      </c>
      <c r="AC4356" s="4">
        <f>AD4356</f>
        <v>4622.9802099999997</v>
      </c>
      <c r="AD4356" s="4">
        <f t="shared" ref="AD4356:AD4419" si="1371">AVERAGEIFS($AA$2:$AA$6811,$L$2:$L$6811,L4356,$V$2:$V$6811,"&gt;="&amp;(V4356-100), $V$2:$V$6811,"&lt;="&amp;(V4356+100),$AA$2:$AA$6811,"&gt;"&amp;1)</f>
        <v>4622.9802099999997</v>
      </c>
      <c r="AE4356" s="4" t="s">
        <v>62</v>
      </c>
      <c r="AG4356" s="4" t="str">
        <f t="shared" si="1363"/>
        <v>Weight Captured Separately</v>
      </c>
      <c r="AI4356" t="e">
        <f t="shared" si="1367"/>
        <v>#N/A</v>
      </c>
      <c r="AJ4356" t="s">
        <v>81</v>
      </c>
      <c r="AK4356" s="2"/>
      <c r="AL4356" s="2" t="str">
        <f t="shared" si="1364"/>
        <v>Freight Included in Commodity Cost</v>
      </c>
      <c r="AM4356" s="4"/>
      <c r="AN4356" t="e">
        <f>VLOOKUP([1]!Tabelle13[[#This Row],[Vlookup this ID for freight costs]],$AL$2:$AL$6811,2,FALSE)</f>
        <v>#REF!</v>
      </c>
      <c r="AO4356">
        <f>IF(AK:AK="",AC:AC*6.242+1.383 -2.844 + 3.145 -2.265  -2.026,AK:AK)</f>
        <v>28854.035470819999</v>
      </c>
      <c r="AP4356">
        <v>196.88</v>
      </c>
      <c r="AQ4356">
        <v>196.88</v>
      </c>
      <c r="AR4356" s="4">
        <v>30</v>
      </c>
      <c r="AS4356" s="4">
        <v>4</v>
      </c>
      <c r="AT4356" s="4">
        <v>2015</v>
      </c>
      <c r="AU4356" s="4">
        <v>24</v>
      </c>
      <c r="AV4356" s="4">
        <v>4</v>
      </c>
      <c r="AW4356" s="4">
        <v>2015</v>
      </c>
      <c r="AX4356" t="str">
        <f t="shared" si="1368"/>
        <v>No Delay</v>
      </c>
      <c r="AY4356">
        <f t="shared" si="1369"/>
        <v>0</v>
      </c>
    </row>
    <row r="4357" spans="1:51" x14ac:dyDescent="0.2">
      <c r="A4357" s="3">
        <v>12171</v>
      </c>
      <c r="B4357" s="1" t="s">
        <v>119</v>
      </c>
      <c r="C4357" s="1" t="s">
        <v>114</v>
      </c>
      <c r="D4357" s="1" t="s">
        <v>130</v>
      </c>
      <c r="E4357" s="1"/>
      <c r="F4357" s="1" t="s">
        <v>107</v>
      </c>
      <c r="G4357" s="13" t="s">
        <v>372</v>
      </c>
      <c r="H4357" s="12">
        <v>39577</v>
      </c>
      <c r="I4357" s="12" t="s">
        <v>372</v>
      </c>
      <c r="J4357" s="12">
        <v>39577</v>
      </c>
      <c r="K4357" s="4">
        <v>836</v>
      </c>
      <c r="L4357" s="1" t="s">
        <v>146</v>
      </c>
      <c r="M4357" s="1" t="s">
        <v>132</v>
      </c>
      <c r="N4357" s="1" t="s">
        <v>275</v>
      </c>
      <c r="O4357" s="1" t="s">
        <v>93</v>
      </c>
      <c r="P4357">
        <v>60</v>
      </c>
      <c r="Q4357">
        <v>50000</v>
      </c>
      <c r="R4357">
        <v>472500</v>
      </c>
      <c r="S4357">
        <v>9.4499999999999993</v>
      </c>
      <c r="T4357">
        <v>0.16</v>
      </c>
      <c r="U4357">
        <f t="shared" si="1365"/>
        <v>472499.99999999994</v>
      </c>
      <c r="V4357">
        <f t="shared" si="1366"/>
        <v>3000000</v>
      </c>
      <c r="W4357" s="1" t="s">
        <v>155</v>
      </c>
      <c r="X4357" s="1" t="s">
        <v>1236</v>
      </c>
      <c r="Y4357" s="1" t="s">
        <v>156</v>
      </c>
      <c r="Z4357" s="3">
        <v>6648</v>
      </c>
      <c r="AA4357" s="4">
        <f t="shared" si="1370"/>
        <v>4655</v>
      </c>
      <c r="AB4357" s="4">
        <f t="shared" ref="AB4357:AB4374" si="1372" xml:space="preserve"> 2244.740206  + 0.1097478*Q4357</f>
        <v>7732.1302059999998</v>
      </c>
      <c r="AC4357" s="4">
        <f t="shared" ref="AC4357:AC4374" si="1373">AF4357</f>
        <v>4655</v>
      </c>
      <c r="AD4357" s="4">
        <f t="shared" si="1371"/>
        <v>10956.816105574468</v>
      </c>
      <c r="AE4357" s="4">
        <v>4655</v>
      </c>
      <c r="AF4357" s="4">
        <v>4655</v>
      </c>
      <c r="AG4357" s="4">
        <f t="shared" si="1363"/>
        <v>4655</v>
      </c>
      <c r="AI4357" t="e">
        <f t="shared" si="1367"/>
        <v>#N/A</v>
      </c>
      <c r="AJ4357">
        <v>2347.91</v>
      </c>
      <c r="AK4357" s="2">
        <v>2347.91</v>
      </c>
      <c r="AL4357" s="2">
        <f t="shared" si="1364"/>
        <v>2347.91</v>
      </c>
      <c r="AM4357" s="4"/>
      <c r="AN4357" t="e">
        <f>VLOOKUP([1]!Tabelle13[[#This Row],[Vlookup this ID for freight costs]],$AL$2:$AL$6811,2,FALSE)</f>
        <v>#REF!</v>
      </c>
      <c r="AP4357">
        <v>756</v>
      </c>
      <c r="AQ4357">
        <v>756</v>
      </c>
      <c r="AR4357" s="4">
        <v>9</v>
      </c>
      <c r="AS4357" s="4">
        <v>5</v>
      </c>
      <c r="AT4357" s="4">
        <v>2008</v>
      </c>
      <c r="AU4357" s="4">
        <v>9</v>
      </c>
      <c r="AV4357" s="4">
        <v>5</v>
      </c>
      <c r="AW4357" s="4">
        <v>2008</v>
      </c>
      <c r="AX4357" t="str">
        <f t="shared" si="1368"/>
        <v>No Delay</v>
      </c>
      <c r="AY4357">
        <f t="shared" si="1369"/>
        <v>0</v>
      </c>
    </row>
    <row r="4358" spans="1:51" x14ac:dyDescent="0.2">
      <c r="A4358" s="3">
        <v>10958</v>
      </c>
      <c r="B4358" s="1" t="s">
        <v>119</v>
      </c>
      <c r="C4358" s="1" t="s">
        <v>114</v>
      </c>
      <c r="D4358" s="1" t="s">
        <v>130</v>
      </c>
      <c r="E4358" s="1"/>
      <c r="F4358" s="1" t="s">
        <v>107</v>
      </c>
      <c r="G4358" s="13" t="s">
        <v>372</v>
      </c>
      <c r="H4358" s="12">
        <v>39577</v>
      </c>
      <c r="I4358" s="12" t="s">
        <v>372</v>
      </c>
      <c r="J4358" s="12">
        <v>39577</v>
      </c>
      <c r="K4358" s="4">
        <v>833</v>
      </c>
      <c r="L4358" s="1" t="s">
        <v>146</v>
      </c>
      <c r="M4358" s="1" t="s">
        <v>132</v>
      </c>
      <c r="N4358" s="1" t="s">
        <v>275</v>
      </c>
      <c r="O4358" s="1" t="s">
        <v>93</v>
      </c>
      <c r="P4358">
        <v>60</v>
      </c>
      <c r="Q4358">
        <v>50000</v>
      </c>
      <c r="R4358">
        <v>472500</v>
      </c>
      <c r="S4358">
        <v>9.4499999999999993</v>
      </c>
      <c r="T4358">
        <v>0.16</v>
      </c>
      <c r="U4358">
        <f t="shared" si="1365"/>
        <v>472499.99999999994</v>
      </c>
      <c r="V4358">
        <f t="shared" si="1366"/>
        <v>3000000</v>
      </c>
      <c r="W4358" s="1" t="s">
        <v>155</v>
      </c>
      <c r="X4358" s="1" t="s">
        <v>1236</v>
      </c>
      <c r="Y4358" s="1" t="s">
        <v>156</v>
      </c>
      <c r="Z4358" s="3">
        <v>6648</v>
      </c>
      <c r="AA4358" s="4">
        <f t="shared" si="1370"/>
        <v>4657</v>
      </c>
      <c r="AB4358" s="4">
        <f t="shared" si="1372"/>
        <v>7732.1302059999998</v>
      </c>
      <c r="AC4358" s="4">
        <f t="shared" si="1373"/>
        <v>4657</v>
      </c>
      <c r="AD4358" s="4">
        <f t="shared" si="1371"/>
        <v>10956.816105574468</v>
      </c>
      <c r="AE4358" s="4">
        <v>4657</v>
      </c>
      <c r="AF4358" s="4">
        <v>4657</v>
      </c>
      <c r="AG4358" s="4">
        <f t="shared" si="1363"/>
        <v>4657</v>
      </c>
      <c r="AH4358" s="4">
        <v>82452</v>
      </c>
      <c r="AI4358">
        <f t="shared" si="1367"/>
        <v>1122</v>
      </c>
      <c r="AJ4358">
        <v>2348.92</v>
      </c>
      <c r="AK4358" s="2">
        <v>2348.92</v>
      </c>
      <c r="AL4358" s="2">
        <f t="shared" si="1364"/>
        <v>2348.92</v>
      </c>
      <c r="AM4358" s="4"/>
      <c r="AN4358" t="e">
        <f>VLOOKUP([1]!Tabelle13[[#This Row],[Vlookup this ID for freight costs]],$AL$2:$AL$6811,2,FALSE)</f>
        <v>#REF!</v>
      </c>
      <c r="AP4358">
        <v>756</v>
      </c>
      <c r="AQ4358">
        <v>756</v>
      </c>
      <c r="AR4358" s="4">
        <v>9</v>
      </c>
      <c r="AS4358" s="4">
        <v>5</v>
      </c>
      <c r="AT4358" s="4">
        <v>2008</v>
      </c>
      <c r="AU4358" s="4">
        <v>9</v>
      </c>
      <c r="AV4358" s="4">
        <v>5</v>
      </c>
      <c r="AW4358" s="4">
        <v>2008</v>
      </c>
      <c r="AX4358" t="str">
        <f t="shared" si="1368"/>
        <v>No Delay</v>
      </c>
      <c r="AY4358">
        <f t="shared" si="1369"/>
        <v>0</v>
      </c>
    </row>
    <row r="4359" spans="1:51" x14ac:dyDescent="0.2">
      <c r="A4359" s="3">
        <v>83650</v>
      </c>
      <c r="B4359" s="1" t="s">
        <v>175</v>
      </c>
      <c r="C4359" s="1" t="s">
        <v>165</v>
      </c>
      <c r="D4359" s="1" t="s">
        <v>130</v>
      </c>
      <c r="E4359" s="1" t="s">
        <v>53</v>
      </c>
      <c r="F4359" s="1" t="s">
        <v>53</v>
      </c>
      <c r="G4359" s="13" t="s">
        <v>941</v>
      </c>
      <c r="H4359" s="12">
        <v>41327</v>
      </c>
      <c r="I4359" s="12" t="s">
        <v>1069</v>
      </c>
      <c r="J4359" s="12">
        <v>41333</v>
      </c>
      <c r="K4359" s="4">
        <v>4487</v>
      </c>
      <c r="L4359" s="1" t="s">
        <v>146</v>
      </c>
      <c r="M4359" s="1" t="s">
        <v>132</v>
      </c>
      <c r="N4359" s="1" t="s">
        <v>154</v>
      </c>
      <c r="O4359" s="1" t="s">
        <v>93</v>
      </c>
      <c r="P4359">
        <v>60</v>
      </c>
      <c r="Q4359">
        <v>39792</v>
      </c>
      <c r="R4359">
        <v>356934.24</v>
      </c>
      <c r="S4359">
        <v>8.9700000000000006</v>
      </c>
      <c r="T4359">
        <v>0.15</v>
      </c>
      <c r="U4359">
        <f t="shared" si="1365"/>
        <v>356934.24000000005</v>
      </c>
      <c r="V4359">
        <f t="shared" si="1366"/>
        <v>2387520</v>
      </c>
      <c r="W4359" s="1" t="s">
        <v>155</v>
      </c>
      <c r="X4359" s="1" t="s">
        <v>1236</v>
      </c>
      <c r="Y4359" s="1" t="s">
        <v>156</v>
      </c>
      <c r="Z4359" s="3">
        <v>5457</v>
      </c>
      <c r="AA4359" s="4">
        <f t="shared" si="1370"/>
        <v>4658</v>
      </c>
      <c r="AB4359" s="4">
        <f t="shared" si="1372"/>
        <v>6611.8246636000003</v>
      </c>
      <c r="AC4359" s="4">
        <f t="shared" si="1373"/>
        <v>4658</v>
      </c>
      <c r="AD4359" s="4">
        <f t="shared" si="1371"/>
        <v>4658</v>
      </c>
      <c r="AE4359" s="4">
        <v>4658</v>
      </c>
      <c r="AF4359" s="4">
        <v>4658</v>
      </c>
      <c r="AG4359" s="4">
        <f t="shared" si="1363"/>
        <v>4658</v>
      </c>
      <c r="AI4359" t="e">
        <f t="shared" si="1367"/>
        <v>#N/A</v>
      </c>
      <c r="AJ4359">
        <v>41595.5</v>
      </c>
      <c r="AK4359" s="2">
        <v>41595.5</v>
      </c>
      <c r="AL4359" s="2">
        <f t="shared" si="1364"/>
        <v>41595.5</v>
      </c>
      <c r="AM4359" s="4"/>
      <c r="AN4359" t="e">
        <f>VLOOKUP([1]!Tabelle13[[#This Row],[Vlookup this ID for freight costs]],$AL$2:$AL$6811,2,FALSE)</f>
        <v>#REF!</v>
      </c>
      <c r="AP4359">
        <v>441.53</v>
      </c>
      <c r="AQ4359">
        <v>441.53</v>
      </c>
      <c r="AR4359" s="4">
        <v>22</v>
      </c>
      <c r="AS4359" s="4">
        <v>2</v>
      </c>
      <c r="AT4359" s="4">
        <v>2013</v>
      </c>
      <c r="AU4359" s="4">
        <v>28</v>
      </c>
      <c r="AV4359" s="4">
        <v>2</v>
      </c>
      <c r="AW4359" s="4">
        <v>2013</v>
      </c>
      <c r="AX4359" t="str">
        <f t="shared" si="1368"/>
        <v>Delay</v>
      </c>
      <c r="AY4359">
        <f t="shared" si="1369"/>
        <v>6</v>
      </c>
    </row>
    <row r="4360" spans="1:51" x14ac:dyDescent="0.2">
      <c r="A4360" s="3">
        <v>82885</v>
      </c>
      <c r="B4360" s="1" t="s">
        <v>151</v>
      </c>
      <c r="C4360" s="1" t="s">
        <v>65</v>
      </c>
      <c r="D4360" s="1" t="s">
        <v>130</v>
      </c>
      <c r="E4360" s="1" t="s">
        <v>152</v>
      </c>
      <c r="F4360" s="1" t="s">
        <v>152</v>
      </c>
      <c r="G4360" s="13" t="s">
        <v>230</v>
      </c>
      <c r="H4360" s="12">
        <v>40329</v>
      </c>
      <c r="I4360" s="12" t="s">
        <v>377</v>
      </c>
      <c r="J4360" s="12">
        <v>40316</v>
      </c>
      <c r="K4360" s="4">
        <v>2416</v>
      </c>
      <c r="L4360" s="1" t="s">
        <v>146</v>
      </c>
      <c r="M4360" s="1" t="s">
        <v>132</v>
      </c>
      <c r="N4360" s="1" t="s">
        <v>275</v>
      </c>
      <c r="O4360" s="1" t="s">
        <v>93</v>
      </c>
      <c r="P4360">
        <v>60</v>
      </c>
      <c r="Q4360">
        <v>54096</v>
      </c>
      <c r="R4360">
        <v>473880.96</v>
      </c>
      <c r="S4360">
        <v>8.76</v>
      </c>
      <c r="T4360">
        <v>0.15</v>
      </c>
      <c r="U4360">
        <f t="shared" si="1365"/>
        <v>473880.95999999996</v>
      </c>
      <c r="V4360">
        <f t="shared" si="1366"/>
        <v>3245760</v>
      </c>
      <c r="W4360" s="1" t="s">
        <v>179</v>
      </c>
      <c r="X4360" s="1" t="s">
        <v>1236</v>
      </c>
      <c r="Y4360" s="1" t="s">
        <v>156</v>
      </c>
      <c r="Z4360" s="3">
        <v>7726</v>
      </c>
      <c r="AA4360" s="4">
        <f t="shared" si="1370"/>
        <v>4660</v>
      </c>
      <c r="AB4360" s="4">
        <f t="shared" si="1372"/>
        <v>8181.6571948000001</v>
      </c>
      <c r="AC4360" s="4">
        <f t="shared" si="1373"/>
        <v>4660</v>
      </c>
      <c r="AD4360" s="4">
        <f t="shared" si="1371"/>
        <v>4936.7563369999998</v>
      </c>
      <c r="AE4360" s="4">
        <v>4660</v>
      </c>
      <c r="AF4360" s="4">
        <v>4660</v>
      </c>
      <c r="AG4360" s="4">
        <f t="shared" si="1363"/>
        <v>4660</v>
      </c>
      <c r="AI4360" t="e">
        <f t="shared" si="1367"/>
        <v>#N/A</v>
      </c>
      <c r="AJ4360">
        <v>9736.1</v>
      </c>
      <c r="AK4360" s="2">
        <v>9736.1</v>
      </c>
      <c r="AL4360" s="2">
        <f t="shared" si="1364"/>
        <v>9736.1</v>
      </c>
      <c r="AM4360" s="4"/>
      <c r="AN4360" t="e">
        <f>VLOOKUP([1]!Tabelle13[[#This Row],[Vlookup this ID for freight costs]],$AL$2:$AL$6811,2,FALSE)</f>
        <v>#REF!</v>
      </c>
      <c r="AP4360">
        <v>1021.69</v>
      </c>
      <c r="AQ4360">
        <v>1021.69</v>
      </c>
      <c r="AR4360" s="4">
        <v>31</v>
      </c>
      <c r="AS4360" s="4">
        <v>5</v>
      </c>
      <c r="AT4360" s="4">
        <v>2010</v>
      </c>
      <c r="AU4360" s="4">
        <v>18</v>
      </c>
      <c r="AV4360" s="4">
        <v>5</v>
      </c>
      <c r="AW4360" s="4">
        <v>2010</v>
      </c>
      <c r="AX4360" t="str">
        <f t="shared" si="1368"/>
        <v>No Delay</v>
      </c>
      <c r="AY4360">
        <f t="shared" si="1369"/>
        <v>0</v>
      </c>
    </row>
    <row r="4361" spans="1:51" x14ac:dyDescent="0.2">
      <c r="A4361" s="3">
        <v>85688</v>
      </c>
      <c r="B4361" s="1" t="s">
        <v>151</v>
      </c>
      <c r="C4361" s="1" t="s">
        <v>65</v>
      </c>
      <c r="D4361" s="1" t="s">
        <v>130</v>
      </c>
      <c r="E4361" s="1" t="s">
        <v>53</v>
      </c>
      <c r="F4361" s="1" t="s">
        <v>53</v>
      </c>
      <c r="G4361" s="13" t="s">
        <v>189</v>
      </c>
      <c r="H4361" s="12">
        <v>40374</v>
      </c>
      <c r="I4361" s="12" t="s">
        <v>190</v>
      </c>
      <c r="J4361" s="12">
        <v>40357</v>
      </c>
      <c r="K4361" s="4">
        <v>2594</v>
      </c>
      <c r="L4361" s="1" t="s">
        <v>146</v>
      </c>
      <c r="M4361" s="1" t="s">
        <v>132</v>
      </c>
      <c r="N4361" s="1" t="s">
        <v>159</v>
      </c>
      <c r="O4361" s="1" t="s">
        <v>93</v>
      </c>
      <c r="P4361">
        <v>30</v>
      </c>
      <c r="Q4361">
        <v>55797</v>
      </c>
      <c r="R4361">
        <v>655614.75</v>
      </c>
      <c r="S4361">
        <v>11.75</v>
      </c>
      <c r="T4361">
        <v>0.39</v>
      </c>
      <c r="U4361">
        <f t="shared" si="1365"/>
        <v>655614.75</v>
      </c>
      <c r="V4361">
        <f t="shared" si="1366"/>
        <v>1673910</v>
      </c>
      <c r="W4361" s="1" t="s">
        <v>160</v>
      </c>
      <c r="X4361" s="1" t="s">
        <v>1236</v>
      </c>
      <c r="Y4361" s="1" t="s">
        <v>161</v>
      </c>
      <c r="Z4361" s="3">
        <v>7348</v>
      </c>
      <c r="AA4361" s="4">
        <f t="shared" si="1370"/>
        <v>4665</v>
      </c>
      <c r="AB4361" s="4">
        <f t="shared" si="1372"/>
        <v>8368.3382025999999</v>
      </c>
      <c r="AC4361" s="4">
        <f t="shared" si="1373"/>
        <v>4665</v>
      </c>
      <c r="AD4361" s="4">
        <f t="shared" si="1371"/>
        <v>4665</v>
      </c>
      <c r="AE4361" s="4">
        <v>4665</v>
      </c>
      <c r="AF4361" s="4">
        <v>4665</v>
      </c>
      <c r="AG4361" s="4">
        <f t="shared" si="1363"/>
        <v>4665</v>
      </c>
      <c r="AI4361" t="e">
        <f t="shared" si="1367"/>
        <v>#N/A</v>
      </c>
      <c r="AJ4361" t="s">
        <v>81</v>
      </c>
      <c r="AK4361" s="2"/>
      <c r="AL4361" s="2" t="str">
        <f t="shared" si="1364"/>
        <v>Freight Included in Commodity Cost</v>
      </c>
      <c r="AM4361" s="4"/>
      <c r="AN4361" t="e">
        <f>VLOOKUP([1]!Tabelle13[[#This Row],[Vlookup this ID for freight costs]],$AL$2:$AL$6811,2,FALSE)</f>
        <v>#REF!</v>
      </c>
      <c r="AP4361">
        <v>1413.51</v>
      </c>
      <c r="AQ4361">
        <v>1413.51</v>
      </c>
      <c r="AR4361" s="4">
        <v>15</v>
      </c>
      <c r="AS4361" s="4">
        <v>7</v>
      </c>
      <c r="AT4361" s="4">
        <v>2010</v>
      </c>
      <c r="AU4361" s="4">
        <v>28</v>
      </c>
      <c r="AV4361" s="4">
        <v>6</v>
      </c>
      <c r="AW4361" s="4">
        <v>2010</v>
      </c>
      <c r="AX4361" t="str">
        <f t="shared" si="1368"/>
        <v>No Delay</v>
      </c>
      <c r="AY4361">
        <f t="shared" si="1369"/>
        <v>0</v>
      </c>
    </row>
    <row r="4362" spans="1:51" x14ac:dyDescent="0.2">
      <c r="A4362" s="3">
        <v>10951</v>
      </c>
      <c r="B4362" s="1" t="s">
        <v>88</v>
      </c>
      <c r="C4362" s="1" t="s">
        <v>89</v>
      </c>
      <c r="D4362" s="1" t="s">
        <v>130</v>
      </c>
      <c r="E4362" s="1" t="s">
        <v>53</v>
      </c>
      <c r="F4362" s="1" t="s">
        <v>53</v>
      </c>
      <c r="G4362" s="13" t="s">
        <v>670</v>
      </c>
      <c r="H4362" s="12">
        <v>39601</v>
      </c>
      <c r="I4362" s="12" t="s">
        <v>670</v>
      </c>
      <c r="J4362" s="12">
        <v>39601</v>
      </c>
      <c r="K4362" s="4">
        <v>871</v>
      </c>
      <c r="L4362" s="1" t="s">
        <v>146</v>
      </c>
      <c r="M4362" s="1" t="s">
        <v>132</v>
      </c>
      <c r="N4362" s="1" t="s">
        <v>231</v>
      </c>
      <c r="O4362" s="1" t="s">
        <v>93</v>
      </c>
      <c r="P4362">
        <v>60</v>
      </c>
      <c r="Q4362">
        <v>1080</v>
      </c>
      <c r="R4362">
        <v>1890</v>
      </c>
      <c r="S4362">
        <v>1.75</v>
      </c>
      <c r="T4362">
        <v>0.03</v>
      </c>
      <c r="U4362">
        <f t="shared" si="1365"/>
        <v>1890</v>
      </c>
      <c r="V4362">
        <f t="shared" si="1366"/>
        <v>64800</v>
      </c>
      <c r="W4362" s="1" t="s">
        <v>155</v>
      </c>
      <c r="X4362" s="1" t="s">
        <v>1236</v>
      </c>
      <c r="Y4362" s="1" t="s">
        <v>156</v>
      </c>
      <c r="Z4362" s="3">
        <v>9211</v>
      </c>
      <c r="AA4362" s="4">
        <f t="shared" si="1370"/>
        <v>4668</v>
      </c>
      <c r="AB4362" s="4">
        <f t="shared" si="1372"/>
        <v>2363.2678299999998</v>
      </c>
      <c r="AC4362" s="4">
        <f t="shared" si="1373"/>
        <v>4668</v>
      </c>
      <c r="AD4362" s="4">
        <f t="shared" si="1371"/>
        <v>1736.974954</v>
      </c>
      <c r="AE4362" s="4">
        <v>4668</v>
      </c>
      <c r="AF4362" s="4">
        <v>4668</v>
      </c>
      <c r="AG4362" s="4">
        <f t="shared" si="1363"/>
        <v>4668</v>
      </c>
      <c r="AH4362" s="4">
        <v>82950</v>
      </c>
      <c r="AI4362">
        <f t="shared" si="1367"/>
        <v>10589</v>
      </c>
      <c r="AJ4362">
        <v>8787.2800000000007</v>
      </c>
      <c r="AK4362" s="2">
        <v>8787.2800000000007</v>
      </c>
      <c r="AL4362" s="2">
        <f t="shared" si="1364"/>
        <v>8787.2800000000007</v>
      </c>
      <c r="AM4362" s="4"/>
      <c r="AN4362" t="e">
        <f>VLOOKUP([1]!Tabelle13[[#This Row],[Vlookup this ID for freight costs]],$AL$2:$AL$6811,2,FALSE)</f>
        <v>#REF!</v>
      </c>
      <c r="AP4362">
        <v>3.02</v>
      </c>
      <c r="AQ4362">
        <v>3.02</v>
      </c>
      <c r="AR4362" s="4">
        <v>2</v>
      </c>
      <c r="AS4362" s="4">
        <v>6</v>
      </c>
      <c r="AT4362" s="4">
        <v>2008</v>
      </c>
      <c r="AU4362" s="4">
        <v>2</v>
      </c>
      <c r="AV4362" s="4">
        <v>6</v>
      </c>
      <c r="AW4362" s="4">
        <v>2008</v>
      </c>
      <c r="AX4362" t="str">
        <f t="shared" si="1368"/>
        <v>No Delay</v>
      </c>
      <c r="AY4362">
        <f t="shared" si="1369"/>
        <v>0</v>
      </c>
    </row>
    <row r="4363" spans="1:51" x14ac:dyDescent="0.2">
      <c r="A4363" s="3">
        <v>11867</v>
      </c>
      <c r="B4363" s="1" t="s">
        <v>88</v>
      </c>
      <c r="C4363" s="1" t="s">
        <v>89</v>
      </c>
      <c r="D4363" s="1" t="s">
        <v>130</v>
      </c>
      <c r="E4363" s="1" t="s">
        <v>53</v>
      </c>
      <c r="F4363" s="1" t="s">
        <v>53</v>
      </c>
      <c r="G4363" s="13" t="s">
        <v>670</v>
      </c>
      <c r="H4363" s="12">
        <v>39601</v>
      </c>
      <c r="I4363" s="12" t="s">
        <v>670</v>
      </c>
      <c r="J4363" s="12">
        <v>39601</v>
      </c>
      <c r="K4363" s="4">
        <v>872</v>
      </c>
      <c r="L4363" s="1" t="s">
        <v>146</v>
      </c>
      <c r="M4363" s="1" t="s">
        <v>132</v>
      </c>
      <c r="N4363" s="1" t="s">
        <v>778</v>
      </c>
      <c r="O4363" s="1" t="s">
        <v>93</v>
      </c>
      <c r="P4363">
        <v>240</v>
      </c>
      <c r="Q4363">
        <v>7700</v>
      </c>
      <c r="R4363">
        <v>15169</v>
      </c>
      <c r="S4363">
        <v>1.97</v>
      </c>
      <c r="T4363">
        <v>0.01</v>
      </c>
      <c r="U4363">
        <f t="shared" si="1365"/>
        <v>15169</v>
      </c>
      <c r="V4363">
        <f t="shared" si="1366"/>
        <v>1848000</v>
      </c>
      <c r="W4363" s="1" t="s">
        <v>155</v>
      </c>
      <c r="X4363" s="1" t="s">
        <v>1236</v>
      </c>
      <c r="Y4363" s="1" t="s">
        <v>156</v>
      </c>
      <c r="Z4363" s="3">
        <v>9211</v>
      </c>
      <c r="AA4363" s="4">
        <f t="shared" si="1370"/>
        <v>4668</v>
      </c>
      <c r="AB4363" s="4">
        <f t="shared" si="1372"/>
        <v>3089.7982659999998</v>
      </c>
      <c r="AC4363" s="4">
        <f t="shared" si="1373"/>
        <v>4668</v>
      </c>
      <c r="AD4363" s="4">
        <f t="shared" si="1371"/>
        <v>4668</v>
      </c>
      <c r="AE4363" s="3" t="s">
        <v>2337</v>
      </c>
      <c r="AF4363" s="3">
        <v>4668</v>
      </c>
      <c r="AG4363" s="4">
        <f>AI4363</f>
        <v>4668</v>
      </c>
      <c r="AH4363" s="4">
        <v>10951</v>
      </c>
      <c r="AI4363">
        <f t="shared" si="1367"/>
        <v>4668</v>
      </c>
      <c r="AJ4363" t="s">
        <v>2337</v>
      </c>
      <c r="AK4363" s="2">
        <v>8787.2800000000007</v>
      </c>
      <c r="AL4363" s="2">
        <f>AN4363</f>
        <v>8787.2800000000007</v>
      </c>
      <c r="AM4363" s="4">
        <v>10951</v>
      </c>
      <c r="AN4363">
        <f>INDEX($AJ$2:$AJ$6811,MATCH(AM4363,$A$2:$A$6811,0))</f>
        <v>8787.2800000000007</v>
      </c>
      <c r="AP4363">
        <v>24.27</v>
      </c>
      <c r="AQ4363">
        <v>24.27</v>
      </c>
      <c r="AR4363" s="4">
        <v>2</v>
      </c>
      <c r="AS4363" s="4">
        <v>6</v>
      </c>
      <c r="AT4363" s="4">
        <v>2008</v>
      </c>
      <c r="AU4363" s="4">
        <v>2</v>
      </c>
      <c r="AV4363" s="4">
        <v>6</v>
      </c>
      <c r="AW4363" s="4">
        <v>2008</v>
      </c>
      <c r="AX4363" t="str">
        <f t="shared" si="1368"/>
        <v>No Delay</v>
      </c>
      <c r="AY4363">
        <f t="shared" si="1369"/>
        <v>0</v>
      </c>
    </row>
    <row r="4364" spans="1:51" x14ac:dyDescent="0.2">
      <c r="A4364" s="3">
        <v>12783</v>
      </c>
      <c r="B4364" s="1" t="s">
        <v>88</v>
      </c>
      <c r="C4364" s="1" t="s">
        <v>89</v>
      </c>
      <c r="D4364" s="1" t="s">
        <v>130</v>
      </c>
      <c r="E4364" s="1" t="s">
        <v>53</v>
      </c>
      <c r="F4364" s="1" t="s">
        <v>53</v>
      </c>
      <c r="G4364" s="13" t="s">
        <v>670</v>
      </c>
      <c r="H4364" s="12">
        <v>39601</v>
      </c>
      <c r="I4364" s="12" t="s">
        <v>670</v>
      </c>
      <c r="J4364" s="12">
        <v>39601</v>
      </c>
      <c r="K4364" s="4">
        <v>875</v>
      </c>
      <c r="L4364" s="1" t="s">
        <v>146</v>
      </c>
      <c r="M4364" s="1" t="s">
        <v>132</v>
      </c>
      <c r="N4364" s="1" t="s">
        <v>527</v>
      </c>
      <c r="O4364" s="1" t="s">
        <v>93</v>
      </c>
      <c r="P4364">
        <v>240</v>
      </c>
      <c r="Q4364">
        <v>5536</v>
      </c>
      <c r="R4364">
        <v>10629.12</v>
      </c>
      <c r="S4364">
        <v>1.92</v>
      </c>
      <c r="T4364">
        <v>0.01</v>
      </c>
      <c r="U4364">
        <f t="shared" si="1365"/>
        <v>10629.119999999999</v>
      </c>
      <c r="V4364">
        <f t="shared" si="1366"/>
        <v>1328640</v>
      </c>
      <c r="W4364" s="1" t="s">
        <v>155</v>
      </c>
      <c r="X4364" s="1" t="s">
        <v>1236</v>
      </c>
      <c r="Y4364" s="1" t="s">
        <v>156</v>
      </c>
      <c r="Z4364" s="3">
        <v>9211</v>
      </c>
      <c r="AA4364" s="4">
        <f t="shared" si="1370"/>
        <v>4668</v>
      </c>
      <c r="AB4364" s="4">
        <f t="shared" si="1372"/>
        <v>2852.3040268</v>
      </c>
      <c r="AC4364" s="4">
        <f t="shared" si="1373"/>
        <v>4668</v>
      </c>
      <c r="AD4364" s="4">
        <f t="shared" si="1371"/>
        <v>4668</v>
      </c>
      <c r="AE4364" s="3" t="s">
        <v>2337</v>
      </c>
      <c r="AF4364" s="3">
        <v>4668</v>
      </c>
      <c r="AG4364" s="4">
        <f>AI4364</f>
        <v>4668</v>
      </c>
      <c r="AH4364" s="4">
        <v>10951</v>
      </c>
      <c r="AI4364">
        <f t="shared" si="1367"/>
        <v>4668</v>
      </c>
      <c r="AJ4364" t="s">
        <v>2337</v>
      </c>
      <c r="AK4364" s="2">
        <v>8787.2800000000007</v>
      </c>
      <c r="AL4364" s="2">
        <f>AN4364</f>
        <v>8787.2800000000007</v>
      </c>
      <c r="AM4364" s="4">
        <v>10951</v>
      </c>
      <c r="AN4364">
        <f>INDEX($AJ$2:$AJ$6811,MATCH(AM4364,$A$2:$A$6811,0))</f>
        <v>8787.2800000000007</v>
      </c>
      <c r="AP4364">
        <v>17.010000000000002</v>
      </c>
      <c r="AQ4364">
        <v>17.010000000000002</v>
      </c>
      <c r="AR4364" s="4">
        <v>2</v>
      </c>
      <c r="AS4364" s="4">
        <v>6</v>
      </c>
      <c r="AT4364" s="4">
        <v>2008</v>
      </c>
      <c r="AU4364" s="4">
        <v>2</v>
      </c>
      <c r="AV4364" s="4">
        <v>6</v>
      </c>
      <c r="AW4364" s="4">
        <v>2008</v>
      </c>
      <c r="AX4364" t="str">
        <f t="shared" si="1368"/>
        <v>No Delay</v>
      </c>
      <c r="AY4364">
        <f t="shared" si="1369"/>
        <v>0</v>
      </c>
    </row>
    <row r="4365" spans="1:51" x14ac:dyDescent="0.2">
      <c r="A4365" s="3">
        <v>55049</v>
      </c>
      <c r="B4365" s="1" t="s">
        <v>1686</v>
      </c>
      <c r="C4365" s="1" t="s">
        <v>165</v>
      </c>
      <c r="D4365" s="1" t="s">
        <v>52</v>
      </c>
      <c r="E4365" s="1" t="s">
        <v>53</v>
      </c>
      <c r="F4365" s="1" t="s">
        <v>53</v>
      </c>
      <c r="G4365" s="13" t="s">
        <v>1841</v>
      </c>
      <c r="H4365" s="12">
        <v>41113</v>
      </c>
      <c r="I4365" s="12" t="s">
        <v>2138</v>
      </c>
      <c r="J4365" s="12">
        <v>41108</v>
      </c>
      <c r="K4365" s="4">
        <v>4033</v>
      </c>
      <c r="L4365" s="1" t="s">
        <v>146</v>
      </c>
      <c r="M4365" s="1" t="s">
        <v>170</v>
      </c>
      <c r="N4365" s="1" t="s">
        <v>167</v>
      </c>
      <c r="O4365" s="1" t="s">
        <v>93</v>
      </c>
      <c r="P4365">
        <v>30</v>
      </c>
      <c r="Q4365">
        <v>54383</v>
      </c>
      <c r="R4365">
        <v>184902.2</v>
      </c>
      <c r="S4365">
        <v>3.4</v>
      </c>
      <c r="T4365">
        <v>0.11</v>
      </c>
      <c r="U4365">
        <f t="shared" si="1365"/>
        <v>184902.19999999998</v>
      </c>
      <c r="V4365">
        <f t="shared" si="1366"/>
        <v>1631490</v>
      </c>
      <c r="W4365" s="1" t="s">
        <v>155</v>
      </c>
      <c r="X4365" s="1" t="s">
        <v>1236</v>
      </c>
      <c r="Y4365" s="1" t="s">
        <v>156</v>
      </c>
      <c r="Z4365" s="3">
        <v>5457</v>
      </c>
      <c r="AA4365" s="4">
        <f t="shared" si="1370"/>
        <v>4668</v>
      </c>
      <c r="AB4365" s="4">
        <f t="shared" si="1372"/>
        <v>8213.1548134000004</v>
      </c>
      <c r="AC4365" s="4">
        <f t="shared" si="1373"/>
        <v>4668</v>
      </c>
      <c r="AD4365" s="4">
        <f t="shared" si="1371"/>
        <v>4668</v>
      </c>
      <c r="AE4365" s="4">
        <v>4668</v>
      </c>
      <c r="AF4365" s="4">
        <v>4668</v>
      </c>
      <c r="AG4365" s="4">
        <f>AE4365</f>
        <v>4668</v>
      </c>
      <c r="AI4365" t="e">
        <f t="shared" si="1367"/>
        <v>#N/A</v>
      </c>
      <c r="AJ4365">
        <v>20869.599999999999</v>
      </c>
      <c r="AK4365" s="2">
        <v>20869.599999999999</v>
      </c>
      <c r="AL4365" s="2">
        <f>AJ4365</f>
        <v>20869.599999999999</v>
      </c>
      <c r="AM4365" s="4"/>
      <c r="AN4365" t="e">
        <f>VLOOKUP([1]!Tabelle13[[#This Row],[Vlookup this ID for freight costs]],$AL$2:$AL$6811,2,FALSE)</f>
        <v>#REF!</v>
      </c>
      <c r="AP4365">
        <v>259.23</v>
      </c>
      <c r="AQ4365">
        <v>259.23</v>
      </c>
      <c r="AR4365" s="4">
        <v>23</v>
      </c>
      <c r="AS4365" s="4">
        <v>7</v>
      </c>
      <c r="AT4365" s="4">
        <v>2012</v>
      </c>
      <c r="AU4365" s="4">
        <v>18</v>
      </c>
      <c r="AV4365" s="4">
        <v>7</v>
      </c>
      <c r="AW4365" s="4">
        <v>2012</v>
      </c>
      <c r="AX4365" t="str">
        <f t="shared" si="1368"/>
        <v>No Delay</v>
      </c>
      <c r="AY4365">
        <f t="shared" si="1369"/>
        <v>0</v>
      </c>
    </row>
    <row r="4366" spans="1:51" x14ac:dyDescent="0.2">
      <c r="A4366" s="3">
        <v>73661</v>
      </c>
      <c r="B4366" s="1" t="s">
        <v>168</v>
      </c>
      <c r="C4366" s="1" t="s">
        <v>150</v>
      </c>
      <c r="D4366" s="1" t="s">
        <v>100</v>
      </c>
      <c r="E4366" s="1" t="s">
        <v>253</v>
      </c>
      <c r="F4366" s="1" t="s">
        <v>253</v>
      </c>
      <c r="G4366" s="13" t="s">
        <v>938</v>
      </c>
      <c r="H4366" s="12">
        <v>40869</v>
      </c>
      <c r="I4366" s="12" t="s">
        <v>938</v>
      </c>
      <c r="J4366" s="12">
        <v>40869</v>
      </c>
      <c r="K4366" s="4">
        <v>3589</v>
      </c>
      <c r="L4366" s="1" t="s">
        <v>146</v>
      </c>
      <c r="M4366" s="1" t="s">
        <v>170</v>
      </c>
      <c r="N4366" s="1" t="s">
        <v>178</v>
      </c>
      <c r="O4366" s="1" t="s">
        <v>93</v>
      </c>
      <c r="P4366">
        <v>60</v>
      </c>
      <c r="Q4366">
        <v>90171</v>
      </c>
      <c r="R4366">
        <v>658248.30000000005</v>
      </c>
      <c r="S4366">
        <v>7.3</v>
      </c>
      <c r="T4366">
        <v>0.12</v>
      </c>
      <c r="U4366">
        <f t="shared" si="1365"/>
        <v>658248.29999999993</v>
      </c>
      <c r="V4366">
        <f t="shared" si="1366"/>
        <v>5410260</v>
      </c>
      <c r="W4366" s="1" t="s">
        <v>155</v>
      </c>
      <c r="X4366" s="1" t="s">
        <v>1236</v>
      </c>
      <c r="Y4366" s="1" t="s">
        <v>156</v>
      </c>
      <c r="Z4366" s="3">
        <v>8107</v>
      </c>
      <c r="AA4366" s="4">
        <f t="shared" si="1370"/>
        <v>4670</v>
      </c>
      <c r="AB4366" s="4">
        <f t="shared" si="1372"/>
        <v>12140.809079800001</v>
      </c>
      <c r="AC4366" s="4">
        <f t="shared" si="1373"/>
        <v>4670</v>
      </c>
      <c r="AD4366" s="4">
        <f t="shared" si="1371"/>
        <v>4670</v>
      </c>
      <c r="AE4366" s="4">
        <v>4670</v>
      </c>
      <c r="AF4366" s="4">
        <v>4670</v>
      </c>
      <c r="AG4366" s="4">
        <f>AE4366</f>
        <v>4670</v>
      </c>
      <c r="AI4366" t="e">
        <f t="shared" si="1367"/>
        <v>#N/A</v>
      </c>
      <c r="AJ4366">
        <v>3341.45</v>
      </c>
      <c r="AK4366" s="2">
        <v>3341.45</v>
      </c>
      <c r="AL4366" s="2">
        <f>AJ4366</f>
        <v>3341.45</v>
      </c>
      <c r="AM4366" s="4"/>
      <c r="AN4366" t="e">
        <f>VLOOKUP([1]!Tabelle13[[#This Row],[Vlookup this ID for freight costs]],$AL$2:$AL$6811,2,FALSE)</f>
        <v>#REF!</v>
      </c>
      <c r="AP4366">
        <v>1086.1099999999999</v>
      </c>
      <c r="AQ4366">
        <v>1086.1099999999999</v>
      </c>
      <c r="AR4366" s="4">
        <v>22</v>
      </c>
      <c r="AS4366" s="4">
        <v>11</v>
      </c>
      <c r="AT4366" s="4">
        <v>2011</v>
      </c>
      <c r="AU4366" s="4">
        <v>22</v>
      </c>
      <c r="AV4366" s="4">
        <v>11</v>
      </c>
      <c r="AW4366" s="4">
        <v>2011</v>
      </c>
      <c r="AX4366" t="str">
        <f t="shared" si="1368"/>
        <v>No Delay</v>
      </c>
      <c r="AY4366">
        <f t="shared" si="1369"/>
        <v>0</v>
      </c>
    </row>
    <row r="4367" spans="1:51" x14ac:dyDescent="0.2">
      <c r="A4367" s="3">
        <v>12796</v>
      </c>
      <c r="B4367" s="1" t="s">
        <v>119</v>
      </c>
      <c r="C4367" s="1" t="s">
        <v>114</v>
      </c>
      <c r="D4367" s="1" t="s">
        <v>130</v>
      </c>
      <c r="E4367" s="1" t="s">
        <v>53</v>
      </c>
      <c r="F4367" s="1" t="s">
        <v>53</v>
      </c>
      <c r="G4367" s="13" t="s">
        <v>1638</v>
      </c>
      <c r="H4367" s="12">
        <v>39618</v>
      </c>
      <c r="I4367" s="12" t="s">
        <v>1638</v>
      </c>
      <c r="J4367" s="12">
        <v>39618</v>
      </c>
      <c r="K4367" s="4">
        <v>904</v>
      </c>
      <c r="L4367" s="1" t="s">
        <v>146</v>
      </c>
      <c r="M4367" s="1" t="s">
        <v>132</v>
      </c>
      <c r="N4367" s="1" t="s">
        <v>612</v>
      </c>
      <c r="O4367" s="1" t="s">
        <v>93</v>
      </c>
      <c r="P4367">
        <v>30</v>
      </c>
      <c r="Q4367">
        <v>81198</v>
      </c>
      <c r="R4367">
        <v>162396</v>
      </c>
      <c r="S4367">
        <v>2</v>
      </c>
      <c r="T4367">
        <v>7.0000000000000007E-2</v>
      </c>
      <c r="U4367">
        <f t="shared" si="1365"/>
        <v>162396</v>
      </c>
      <c r="V4367">
        <f t="shared" si="1366"/>
        <v>2435940</v>
      </c>
      <c r="W4367" s="1" t="s">
        <v>204</v>
      </c>
      <c r="X4367" s="1" t="s">
        <v>1236</v>
      </c>
      <c r="Y4367" s="1" t="s">
        <v>205</v>
      </c>
      <c r="Z4367" s="3">
        <v>6125</v>
      </c>
      <c r="AA4367" s="4">
        <f t="shared" si="1370"/>
        <v>4678</v>
      </c>
      <c r="AB4367" s="4">
        <f t="shared" si="1372"/>
        <v>11156.042070400001</v>
      </c>
      <c r="AC4367" s="4">
        <f t="shared" si="1373"/>
        <v>4678</v>
      </c>
      <c r="AD4367" s="4">
        <f t="shared" si="1371"/>
        <v>4678</v>
      </c>
      <c r="AE4367" s="4">
        <v>4678</v>
      </c>
      <c r="AF4367" s="4">
        <v>4678</v>
      </c>
      <c r="AG4367" s="4">
        <f>AE4367</f>
        <v>4678</v>
      </c>
      <c r="AI4367" t="e">
        <f t="shared" si="1367"/>
        <v>#N/A</v>
      </c>
      <c r="AJ4367">
        <v>30610.2</v>
      </c>
      <c r="AK4367" s="2">
        <v>30610.2</v>
      </c>
      <c r="AL4367" s="2">
        <f>AJ4367</f>
        <v>30610.2</v>
      </c>
      <c r="AM4367" s="4"/>
      <c r="AN4367" t="e">
        <f>VLOOKUP([1]!Tabelle13[[#This Row],[Vlookup this ID for freight costs]],$AL$2:$AL$6811,2,FALSE)</f>
        <v>#REF!</v>
      </c>
      <c r="AP4367">
        <v>259.83</v>
      </c>
      <c r="AQ4367">
        <v>259.83</v>
      </c>
      <c r="AR4367" s="4">
        <v>19</v>
      </c>
      <c r="AS4367" s="4">
        <v>6</v>
      </c>
      <c r="AT4367" s="4">
        <v>2008</v>
      </c>
      <c r="AU4367" s="4">
        <v>19</v>
      </c>
      <c r="AV4367" s="4">
        <v>6</v>
      </c>
      <c r="AW4367" s="4">
        <v>2008</v>
      </c>
      <c r="AX4367" t="str">
        <f t="shared" si="1368"/>
        <v>No Delay</v>
      </c>
      <c r="AY4367">
        <f t="shared" si="1369"/>
        <v>0</v>
      </c>
    </row>
    <row r="4368" spans="1:51" x14ac:dyDescent="0.2">
      <c r="A4368" s="3">
        <v>11114</v>
      </c>
      <c r="B4368" s="1" t="s">
        <v>119</v>
      </c>
      <c r="C4368" s="1" t="s">
        <v>114</v>
      </c>
      <c r="D4368" s="1" t="s">
        <v>130</v>
      </c>
      <c r="E4368" s="1"/>
      <c r="F4368" s="1" t="s">
        <v>107</v>
      </c>
      <c r="G4368" s="13" t="s">
        <v>2338</v>
      </c>
      <c r="H4368" s="12">
        <v>39205</v>
      </c>
      <c r="I4368" s="12" t="s">
        <v>2338</v>
      </c>
      <c r="J4368" s="12">
        <v>39205</v>
      </c>
      <c r="K4368" s="4">
        <v>129</v>
      </c>
      <c r="L4368" s="1" t="s">
        <v>146</v>
      </c>
      <c r="M4368" s="1" t="s">
        <v>132</v>
      </c>
      <c r="N4368" s="1" t="s">
        <v>275</v>
      </c>
      <c r="O4368" s="1" t="s">
        <v>93</v>
      </c>
      <c r="P4368">
        <v>60</v>
      </c>
      <c r="Q4368">
        <v>50549</v>
      </c>
      <c r="R4368">
        <v>518127.25</v>
      </c>
      <c r="S4368">
        <v>10.25</v>
      </c>
      <c r="T4368">
        <v>0.17</v>
      </c>
      <c r="U4368">
        <f t="shared" si="1365"/>
        <v>518127.25</v>
      </c>
      <c r="V4368">
        <f t="shared" si="1366"/>
        <v>3032940</v>
      </c>
      <c r="W4368" s="1" t="s">
        <v>155</v>
      </c>
      <c r="X4368" s="1" t="s">
        <v>1236</v>
      </c>
      <c r="Y4368" s="1" t="s">
        <v>156</v>
      </c>
      <c r="Z4368" s="3">
        <v>6648</v>
      </c>
      <c r="AA4368" s="4">
        <f t="shared" si="1370"/>
        <v>4680</v>
      </c>
      <c r="AB4368" s="4">
        <f t="shared" si="1372"/>
        <v>7792.3817481999995</v>
      </c>
      <c r="AC4368" s="4">
        <f t="shared" si="1373"/>
        <v>4680</v>
      </c>
      <c r="AD4368" s="4">
        <f t="shared" si="1371"/>
        <v>4680</v>
      </c>
      <c r="AE4368" s="4">
        <v>4680</v>
      </c>
      <c r="AF4368" s="4">
        <v>4680</v>
      </c>
      <c r="AG4368" s="4">
        <f>AE4368</f>
        <v>4680</v>
      </c>
      <c r="AH4368" s="4">
        <v>82272</v>
      </c>
      <c r="AI4368">
        <f t="shared" si="1367"/>
        <v>105</v>
      </c>
      <c r="AJ4368">
        <v>19288.91</v>
      </c>
      <c r="AK4368" s="2">
        <v>19288.91</v>
      </c>
      <c r="AL4368" s="2">
        <f>AJ4368</f>
        <v>19288.91</v>
      </c>
      <c r="AM4368" s="4"/>
      <c r="AN4368" t="e">
        <f>VLOOKUP([1]!Tabelle13[[#This Row],[Vlookup this ID for freight costs]],$AL$2:$AL$6811,2,FALSE)</f>
        <v>#REF!</v>
      </c>
      <c r="AP4368">
        <v>0</v>
      </c>
      <c r="AR4368" s="4">
        <v>3</v>
      </c>
      <c r="AS4368" s="4">
        <v>5</v>
      </c>
      <c r="AT4368" s="4">
        <v>2007</v>
      </c>
      <c r="AU4368" s="4">
        <v>3</v>
      </c>
      <c r="AV4368" s="4">
        <v>5</v>
      </c>
      <c r="AW4368" s="4">
        <v>2007</v>
      </c>
      <c r="AX4368" t="str">
        <f t="shared" si="1368"/>
        <v>No Delay</v>
      </c>
      <c r="AY4368">
        <f t="shared" si="1369"/>
        <v>0</v>
      </c>
    </row>
    <row r="4369" spans="1:51" x14ac:dyDescent="0.2">
      <c r="A4369" s="3">
        <v>85291</v>
      </c>
      <c r="B4369" s="1" t="s">
        <v>463</v>
      </c>
      <c r="C4369" s="1" t="s">
        <v>73</v>
      </c>
      <c r="D4369" s="1" t="s">
        <v>130</v>
      </c>
      <c r="E4369" s="1" t="s">
        <v>101</v>
      </c>
      <c r="F4369" s="1" t="s">
        <v>101</v>
      </c>
      <c r="G4369" s="13" t="s">
        <v>2137</v>
      </c>
      <c r="H4369" s="12">
        <v>41254</v>
      </c>
      <c r="I4369" s="12" t="s">
        <v>1040</v>
      </c>
      <c r="J4369" s="12">
        <v>41156</v>
      </c>
      <c r="K4369" s="4">
        <v>4144</v>
      </c>
      <c r="L4369" s="1" t="s">
        <v>146</v>
      </c>
      <c r="M4369" s="1" t="s">
        <v>132</v>
      </c>
      <c r="N4369" s="1" t="s">
        <v>265</v>
      </c>
      <c r="O4369" s="1" t="s">
        <v>93</v>
      </c>
      <c r="P4369">
        <v>60</v>
      </c>
      <c r="Q4369">
        <v>10963</v>
      </c>
      <c r="R4369">
        <v>26530.46</v>
      </c>
      <c r="S4369">
        <v>2.42</v>
      </c>
      <c r="T4369">
        <v>0.04</v>
      </c>
      <c r="U4369">
        <f t="shared" si="1365"/>
        <v>26530.46</v>
      </c>
      <c r="V4369">
        <f t="shared" si="1366"/>
        <v>657780</v>
      </c>
      <c r="W4369" s="1" t="s">
        <v>155</v>
      </c>
      <c r="X4369" s="1" t="s">
        <v>1236</v>
      </c>
      <c r="Y4369" s="1" t="s">
        <v>156</v>
      </c>
      <c r="Z4369" s="3">
        <v>14969</v>
      </c>
      <c r="AA4369" s="4">
        <f t="shared" si="1370"/>
        <v>4687</v>
      </c>
      <c r="AB4369" s="4">
        <f t="shared" si="1372"/>
        <v>3447.9053374</v>
      </c>
      <c r="AC4369" s="4">
        <f t="shared" si="1373"/>
        <v>4687</v>
      </c>
      <c r="AD4369" s="4">
        <f t="shared" si="1371"/>
        <v>3660.5</v>
      </c>
      <c r="AE4369" s="3" t="s">
        <v>2339</v>
      </c>
      <c r="AF4369" s="3">
        <v>4687</v>
      </c>
      <c r="AG4369" s="4">
        <f>AI4369</f>
        <v>4687</v>
      </c>
      <c r="AH4369" s="4">
        <v>83613</v>
      </c>
      <c r="AI4369">
        <f t="shared" si="1367"/>
        <v>4687</v>
      </c>
      <c r="AJ4369" t="s">
        <v>2339</v>
      </c>
      <c r="AK4369" s="2">
        <v>8832.5300000000007</v>
      </c>
      <c r="AL4369" s="2">
        <f>AN4369</f>
        <v>8832.5300000000007</v>
      </c>
      <c r="AM4369" s="4">
        <v>83613</v>
      </c>
      <c r="AN4369">
        <f>INDEX($AJ$2:$AJ$6811,MATCH(AM4369,$A$2:$A$6811,0))</f>
        <v>8832.5300000000007</v>
      </c>
      <c r="AP4369">
        <v>43.78</v>
      </c>
      <c r="AQ4369">
        <v>43.78</v>
      </c>
      <c r="AR4369" s="4">
        <v>11</v>
      </c>
      <c r="AS4369" s="4">
        <v>12</v>
      </c>
      <c r="AT4369" s="4">
        <v>2012</v>
      </c>
      <c r="AU4369" s="4">
        <v>4</v>
      </c>
      <c r="AV4369" s="4">
        <v>9</v>
      </c>
      <c r="AW4369" s="4">
        <v>2012</v>
      </c>
      <c r="AX4369" t="str">
        <f t="shared" si="1368"/>
        <v>No Delay</v>
      </c>
      <c r="AY4369">
        <f t="shared" si="1369"/>
        <v>0</v>
      </c>
    </row>
    <row r="4370" spans="1:51" x14ac:dyDescent="0.2">
      <c r="A4370" s="3">
        <v>83613</v>
      </c>
      <c r="B4370" s="1" t="s">
        <v>463</v>
      </c>
      <c r="C4370" s="1" t="s">
        <v>73</v>
      </c>
      <c r="D4370" s="1" t="s">
        <v>130</v>
      </c>
      <c r="E4370" s="1" t="s">
        <v>101</v>
      </c>
      <c r="F4370" s="1" t="s">
        <v>101</v>
      </c>
      <c r="G4370" s="13" t="s">
        <v>2137</v>
      </c>
      <c r="H4370" s="12">
        <v>41254</v>
      </c>
      <c r="I4370" s="12" t="s">
        <v>1040</v>
      </c>
      <c r="J4370" s="12">
        <v>41156</v>
      </c>
      <c r="K4370" s="4">
        <v>4141</v>
      </c>
      <c r="L4370" s="1" t="s">
        <v>146</v>
      </c>
      <c r="M4370" s="1" t="s">
        <v>132</v>
      </c>
      <c r="N4370" s="1" t="s">
        <v>265</v>
      </c>
      <c r="O4370" s="1" t="s">
        <v>93</v>
      </c>
      <c r="P4370">
        <v>60</v>
      </c>
      <c r="Q4370">
        <v>58074</v>
      </c>
      <c r="R4370">
        <v>140539.07999999999</v>
      </c>
      <c r="S4370">
        <v>2.42</v>
      </c>
      <c r="T4370">
        <v>0.04</v>
      </c>
      <c r="U4370">
        <f t="shared" si="1365"/>
        <v>140539.07999999999</v>
      </c>
      <c r="V4370">
        <f t="shared" si="1366"/>
        <v>3484440</v>
      </c>
      <c r="W4370" s="1" t="s">
        <v>179</v>
      </c>
      <c r="X4370" s="1" t="s">
        <v>1236</v>
      </c>
      <c r="Y4370" s="1" t="s">
        <v>156</v>
      </c>
      <c r="Z4370" s="3">
        <v>14969</v>
      </c>
      <c r="AA4370" s="4">
        <f t="shared" si="1370"/>
        <v>4687</v>
      </c>
      <c r="AB4370" s="4">
        <f t="shared" si="1372"/>
        <v>8618.2339432000008</v>
      </c>
      <c r="AC4370" s="4">
        <f t="shared" si="1373"/>
        <v>4687</v>
      </c>
      <c r="AD4370" s="4">
        <f t="shared" si="1371"/>
        <v>4687</v>
      </c>
      <c r="AE4370" s="4">
        <v>4687</v>
      </c>
      <c r="AF4370" s="4">
        <v>4687</v>
      </c>
      <c r="AG4370" s="4">
        <f>AE4370</f>
        <v>4687</v>
      </c>
      <c r="AI4370" t="e">
        <f t="shared" si="1367"/>
        <v>#N/A</v>
      </c>
      <c r="AJ4370">
        <v>8832.5300000000007</v>
      </c>
      <c r="AK4370" s="2">
        <v>8832.5300000000007</v>
      </c>
      <c r="AL4370" s="2">
        <f>AJ4370</f>
        <v>8832.5300000000007</v>
      </c>
      <c r="AM4370" s="4"/>
      <c r="AN4370" t="e">
        <f>VLOOKUP([1]!Tabelle13[[#This Row],[Vlookup this ID for freight costs]],$AL$2:$AL$6811,2,FALSE)</f>
        <v>#REF!</v>
      </c>
      <c r="AP4370">
        <v>231.89</v>
      </c>
      <c r="AQ4370">
        <v>231.89</v>
      </c>
      <c r="AR4370" s="4">
        <v>11</v>
      </c>
      <c r="AS4370" s="4">
        <v>12</v>
      </c>
      <c r="AT4370" s="4">
        <v>2012</v>
      </c>
      <c r="AU4370" s="4">
        <v>4</v>
      </c>
      <c r="AV4370" s="4">
        <v>9</v>
      </c>
      <c r="AW4370" s="4">
        <v>2012</v>
      </c>
      <c r="AX4370" t="str">
        <f t="shared" si="1368"/>
        <v>No Delay</v>
      </c>
      <c r="AY4370">
        <f t="shared" si="1369"/>
        <v>0</v>
      </c>
    </row>
    <row r="4371" spans="1:51" x14ac:dyDescent="0.2">
      <c r="A4371" s="3">
        <v>12472</v>
      </c>
      <c r="B4371" s="1" t="s">
        <v>88</v>
      </c>
      <c r="C4371" s="1" t="s">
        <v>89</v>
      </c>
      <c r="D4371" s="1" t="s">
        <v>130</v>
      </c>
      <c r="E4371" s="1" t="s">
        <v>53</v>
      </c>
      <c r="F4371" s="1" t="s">
        <v>53</v>
      </c>
      <c r="G4371" s="13" t="s">
        <v>582</v>
      </c>
      <c r="H4371" s="12">
        <v>39513</v>
      </c>
      <c r="I4371" s="12" t="s">
        <v>1867</v>
      </c>
      <c r="J4371" s="12">
        <v>39497</v>
      </c>
      <c r="K4371" s="4">
        <v>667</v>
      </c>
      <c r="L4371" s="1" t="s">
        <v>146</v>
      </c>
      <c r="M4371" s="1" t="s">
        <v>132</v>
      </c>
      <c r="N4371" s="1" t="s">
        <v>275</v>
      </c>
      <c r="O4371" s="1" t="s">
        <v>93</v>
      </c>
      <c r="P4371">
        <v>60</v>
      </c>
      <c r="Q4371">
        <v>371</v>
      </c>
      <c r="R4371">
        <v>3524.5</v>
      </c>
      <c r="S4371">
        <v>9.5</v>
      </c>
      <c r="T4371">
        <v>0.16</v>
      </c>
      <c r="U4371">
        <f t="shared" si="1365"/>
        <v>3524.5</v>
      </c>
      <c r="V4371">
        <f t="shared" si="1366"/>
        <v>22260</v>
      </c>
      <c r="W4371" s="1" t="s">
        <v>155</v>
      </c>
      <c r="X4371" s="1" t="s">
        <v>1236</v>
      </c>
      <c r="Y4371" s="1" t="s">
        <v>156</v>
      </c>
      <c r="Z4371" s="3">
        <v>9211</v>
      </c>
      <c r="AA4371" s="4">
        <f t="shared" si="1370"/>
        <v>4689</v>
      </c>
      <c r="AB4371" s="4">
        <f t="shared" si="1372"/>
        <v>2285.4566397999997</v>
      </c>
      <c r="AC4371" s="4">
        <f t="shared" si="1373"/>
        <v>4689</v>
      </c>
      <c r="AD4371" s="4">
        <f t="shared" si="1371"/>
        <v>975.4</v>
      </c>
      <c r="AE4371" s="4">
        <v>4689</v>
      </c>
      <c r="AF4371" s="4">
        <v>4689</v>
      </c>
      <c r="AG4371" s="4">
        <f>AE4371</f>
        <v>4689</v>
      </c>
      <c r="AI4371" t="e">
        <f t="shared" si="1367"/>
        <v>#N/A</v>
      </c>
      <c r="AJ4371">
        <v>8321.2900000000009</v>
      </c>
      <c r="AK4371" s="2">
        <v>8321.2900000000009</v>
      </c>
      <c r="AL4371" s="2">
        <f>AJ4371</f>
        <v>8321.2900000000009</v>
      </c>
      <c r="AM4371" s="4"/>
      <c r="AN4371" t="e">
        <f>VLOOKUP([1]!Tabelle13[[#This Row],[Vlookup this ID for freight costs]],$AL$2:$AL$6811,2,FALSE)</f>
        <v>#REF!</v>
      </c>
      <c r="AP4371">
        <v>5.64</v>
      </c>
      <c r="AQ4371">
        <v>5.64</v>
      </c>
      <c r="AR4371" s="4">
        <v>6</v>
      </c>
      <c r="AS4371" s="4">
        <v>4</v>
      </c>
      <c r="AT4371" s="4">
        <v>2008</v>
      </c>
      <c r="AU4371" s="4">
        <v>19</v>
      </c>
      <c r="AV4371" s="4">
        <v>2</v>
      </c>
      <c r="AW4371" s="4">
        <v>2008</v>
      </c>
      <c r="AX4371" t="str">
        <f t="shared" si="1368"/>
        <v>No Delay</v>
      </c>
      <c r="AY4371">
        <f t="shared" si="1369"/>
        <v>0</v>
      </c>
    </row>
    <row r="4372" spans="1:51" x14ac:dyDescent="0.2">
      <c r="A4372" s="3">
        <v>12737</v>
      </c>
      <c r="B4372" s="1" t="s">
        <v>88</v>
      </c>
      <c r="C4372" s="1" t="s">
        <v>89</v>
      </c>
      <c r="D4372" s="1" t="s">
        <v>130</v>
      </c>
      <c r="E4372" s="1" t="s">
        <v>53</v>
      </c>
      <c r="F4372" s="1" t="s">
        <v>53</v>
      </c>
      <c r="G4372" s="13" t="s">
        <v>582</v>
      </c>
      <c r="H4372" s="12">
        <v>39513</v>
      </c>
      <c r="I4372" s="12" t="s">
        <v>1867</v>
      </c>
      <c r="J4372" s="12">
        <v>39497</v>
      </c>
      <c r="K4372" s="4">
        <v>669</v>
      </c>
      <c r="L4372" s="1" t="s">
        <v>146</v>
      </c>
      <c r="M4372" s="1" t="s">
        <v>132</v>
      </c>
      <c r="N4372" s="1" t="s">
        <v>196</v>
      </c>
      <c r="O4372" s="1" t="s">
        <v>93</v>
      </c>
      <c r="P4372">
        <v>60</v>
      </c>
      <c r="Q4372">
        <v>44400</v>
      </c>
      <c r="R4372">
        <v>328560</v>
      </c>
      <c r="S4372">
        <v>7.4</v>
      </c>
      <c r="T4372">
        <v>0.12</v>
      </c>
      <c r="U4372">
        <f t="shared" si="1365"/>
        <v>328560</v>
      </c>
      <c r="V4372">
        <f t="shared" si="1366"/>
        <v>2664000</v>
      </c>
      <c r="W4372" s="1" t="s">
        <v>204</v>
      </c>
      <c r="X4372" s="1" t="s">
        <v>1236</v>
      </c>
      <c r="Y4372" s="1" t="s">
        <v>205</v>
      </c>
      <c r="Z4372" s="3">
        <v>8859</v>
      </c>
      <c r="AA4372" s="4">
        <f t="shared" si="1370"/>
        <v>4689</v>
      </c>
      <c r="AB4372" s="4">
        <f t="shared" si="1372"/>
        <v>7117.5425260000011</v>
      </c>
      <c r="AC4372" s="4">
        <f t="shared" si="1373"/>
        <v>4689</v>
      </c>
      <c r="AD4372" s="4">
        <f t="shared" si="1371"/>
        <v>4689</v>
      </c>
      <c r="AE4372" s="3" t="s">
        <v>2340</v>
      </c>
      <c r="AF4372" s="3">
        <v>4689</v>
      </c>
      <c r="AG4372" s="4">
        <f>AI4372</f>
        <v>4689</v>
      </c>
      <c r="AH4372" s="4">
        <v>12472</v>
      </c>
      <c r="AI4372">
        <f t="shared" si="1367"/>
        <v>4689</v>
      </c>
      <c r="AJ4372" t="s">
        <v>2340</v>
      </c>
      <c r="AK4372" s="2">
        <v>8321.2900000000009</v>
      </c>
      <c r="AL4372" s="2">
        <f>AN4372</f>
        <v>8321.2900000000009</v>
      </c>
      <c r="AM4372" s="4">
        <v>12472</v>
      </c>
      <c r="AN4372">
        <f>INDEX($AJ$2:$AJ$6811,MATCH(AM4372,$A$2:$A$6811,0))</f>
        <v>8321.2900000000009</v>
      </c>
      <c r="AP4372">
        <v>525.70000000000005</v>
      </c>
      <c r="AQ4372">
        <v>525.70000000000005</v>
      </c>
      <c r="AR4372" s="4">
        <v>6</v>
      </c>
      <c r="AS4372" s="4">
        <v>4</v>
      </c>
      <c r="AT4372" s="4">
        <v>2008</v>
      </c>
      <c r="AU4372" s="4">
        <v>19</v>
      </c>
      <c r="AV4372" s="4">
        <v>2</v>
      </c>
      <c r="AW4372" s="4">
        <v>2008</v>
      </c>
      <c r="AX4372" t="str">
        <f t="shared" si="1368"/>
        <v>No Delay</v>
      </c>
      <c r="AY4372">
        <f t="shared" si="1369"/>
        <v>0</v>
      </c>
    </row>
    <row r="4373" spans="1:51" x14ac:dyDescent="0.2">
      <c r="A4373" s="3">
        <v>83420</v>
      </c>
      <c r="B4373" s="1" t="s">
        <v>151</v>
      </c>
      <c r="C4373" s="1" t="s">
        <v>65</v>
      </c>
      <c r="D4373" s="1" t="s">
        <v>130</v>
      </c>
      <c r="E4373" s="1" t="s">
        <v>152</v>
      </c>
      <c r="F4373" s="1" t="s">
        <v>152</v>
      </c>
      <c r="G4373" s="13" t="s">
        <v>230</v>
      </c>
      <c r="H4373" s="12">
        <v>40329</v>
      </c>
      <c r="I4373" s="12" t="s">
        <v>377</v>
      </c>
      <c r="J4373" s="12">
        <v>40316</v>
      </c>
      <c r="K4373" s="4">
        <v>2418</v>
      </c>
      <c r="L4373" s="1" t="s">
        <v>146</v>
      </c>
      <c r="M4373" s="1" t="s">
        <v>132</v>
      </c>
      <c r="N4373" s="1" t="s">
        <v>154</v>
      </c>
      <c r="O4373" s="1" t="s">
        <v>93</v>
      </c>
      <c r="P4373">
        <v>60</v>
      </c>
      <c r="Q4373">
        <v>40000</v>
      </c>
      <c r="R4373">
        <v>448800</v>
      </c>
      <c r="S4373">
        <v>11.22</v>
      </c>
      <c r="T4373">
        <v>0.19</v>
      </c>
      <c r="U4373">
        <f t="shared" si="1365"/>
        <v>448800</v>
      </c>
      <c r="V4373">
        <f t="shared" si="1366"/>
        <v>2400000</v>
      </c>
      <c r="W4373" s="1" t="s">
        <v>155</v>
      </c>
      <c r="X4373" s="1" t="s">
        <v>1236</v>
      </c>
      <c r="Y4373" s="1" t="s">
        <v>156</v>
      </c>
      <c r="Z4373" s="3">
        <v>7726</v>
      </c>
      <c r="AA4373" s="4">
        <f t="shared" si="1370"/>
        <v>4692</v>
      </c>
      <c r="AB4373" s="4">
        <f t="shared" si="1372"/>
        <v>6634.6522060000007</v>
      </c>
      <c r="AC4373" s="4">
        <f t="shared" si="1373"/>
        <v>4692</v>
      </c>
      <c r="AD4373" s="4">
        <f t="shared" si="1371"/>
        <v>5477.1838480999995</v>
      </c>
      <c r="AE4373" s="4">
        <v>4692</v>
      </c>
      <c r="AF4373" s="4">
        <v>4692</v>
      </c>
      <c r="AG4373" s="4">
        <f t="shared" ref="AG4373:AG4382" si="1374">AE4373</f>
        <v>4692</v>
      </c>
      <c r="AI4373" t="e">
        <f t="shared" si="1367"/>
        <v>#N/A</v>
      </c>
      <c r="AJ4373">
        <v>9736.1</v>
      </c>
      <c r="AK4373" s="2">
        <v>9736.1</v>
      </c>
      <c r="AL4373" s="2">
        <f t="shared" ref="AL4373:AL4382" si="1375">AJ4373</f>
        <v>9736.1</v>
      </c>
      <c r="AM4373" s="4"/>
      <c r="AN4373" t="e">
        <f>VLOOKUP([1]!Tabelle13[[#This Row],[Vlookup this ID for freight costs]],$AL$2:$AL$6811,2,FALSE)</f>
        <v>#REF!</v>
      </c>
      <c r="AP4373">
        <v>967.61</v>
      </c>
      <c r="AQ4373">
        <v>967.61</v>
      </c>
      <c r="AR4373" s="4">
        <v>31</v>
      </c>
      <c r="AS4373" s="4">
        <v>5</v>
      </c>
      <c r="AT4373" s="4">
        <v>2010</v>
      </c>
      <c r="AU4373" s="4">
        <v>18</v>
      </c>
      <c r="AV4373" s="4">
        <v>5</v>
      </c>
      <c r="AW4373" s="4">
        <v>2010</v>
      </c>
      <c r="AX4373" t="str">
        <f t="shared" si="1368"/>
        <v>No Delay</v>
      </c>
      <c r="AY4373">
        <f t="shared" si="1369"/>
        <v>0</v>
      </c>
    </row>
    <row r="4374" spans="1:51" x14ac:dyDescent="0.2">
      <c r="A4374" s="3">
        <v>84554</v>
      </c>
      <c r="B4374" s="1" t="s">
        <v>151</v>
      </c>
      <c r="C4374" s="1" t="s">
        <v>65</v>
      </c>
      <c r="D4374" s="1" t="s">
        <v>130</v>
      </c>
      <c r="E4374" s="1" t="s">
        <v>152</v>
      </c>
      <c r="F4374" s="1" t="s">
        <v>152</v>
      </c>
      <c r="G4374" s="13" t="s">
        <v>230</v>
      </c>
      <c r="H4374" s="12">
        <v>40329</v>
      </c>
      <c r="I4374" s="12" t="s">
        <v>377</v>
      </c>
      <c r="J4374" s="12">
        <v>40316</v>
      </c>
      <c r="K4374" s="4">
        <v>2432</v>
      </c>
      <c r="L4374" s="1" t="s">
        <v>146</v>
      </c>
      <c r="M4374" s="1" t="s">
        <v>132</v>
      </c>
      <c r="N4374" s="1" t="s">
        <v>154</v>
      </c>
      <c r="O4374" s="1" t="s">
        <v>93</v>
      </c>
      <c r="P4374">
        <v>60</v>
      </c>
      <c r="Q4374">
        <v>40000</v>
      </c>
      <c r="R4374">
        <v>448800</v>
      </c>
      <c r="S4374">
        <v>11.22</v>
      </c>
      <c r="T4374">
        <v>0.19</v>
      </c>
      <c r="U4374">
        <f t="shared" si="1365"/>
        <v>448800</v>
      </c>
      <c r="V4374">
        <f t="shared" si="1366"/>
        <v>2400000</v>
      </c>
      <c r="W4374" s="1" t="s">
        <v>155</v>
      </c>
      <c r="X4374" s="1" t="s">
        <v>1236</v>
      </c>
      <c r="Y4374" s="1" t="s">
        <v>156</v>
      </c>
      <c r="Z4374" s="3">
        <v>7726</v>
      </c>
      <c r="AA4374" s="4">
        <f t="shared" si="1370"/>
        <v>4693</v>
      </c>
      <c r="AB4374" s="4">
        <f t="shared" si="1372"/>
        <v>6634.6522060000007</v>
      </c>
      <c r="AC4374" s="4">
        <f t="shared" si="1373"/>
        <v>4693</v>
      </c>
      <c r="AD4374" s="4">
        <f t="shared" si="1371"/>
        <v>5477.1838480999995</v>
      </c>
      <c r="AE4374" s="4">
        <v>4693</v>
      </c>
      <c r="AF4374" s="4">
        <v>4693</v>
      </c>
      <c r="AG4374" s="4">
        <f t="shared" si="1374"/>
        <v>4693</v>
      </c>
      <c r="AI4374" t="e">
        <f t="shared" si="1367"/>
        <v>#N/A</v>
      </c>
      <c r="AJ4374">
        <v>9736.1</v>
      </c>
      <c r="AK4374" s="2">
        <v>9736.1</v>
      </c>
      <c r="AL4374" s="2">
        <f t="shared" si="1375"/>
        <v>9736.1</v>
      </c>
      <c r="AM4374" s="4"/>
      <c r="AN4374" t="e">
        <f>VLOOKUP([1]!Tabelle13[[#This Row],[Vlookup this ID for freight costs]],$AL$2:$AL$6811,2,FALSE)</f>
        <v>#REF!</v>
      </c>
      <c r="AP4374">
        <v>967.61</v>
      </c>
      <c r="AQ4374">
        <v>967.61</v>
      </c>
      <c r="AR4374" s="4">
        <v>31</v>
      </c>
      <c r="AS4374" s="4">
        <v>5</v>
      </c>
      <c r="AT4374" s="4">
        <v>2010</v>
      </c>
      <c r="AU4374" s="4">
        <v>18</v>
      </c>
      <c r="AV4374" s="4">
        <v>5</v>
      </c>
      <c r="AW4374" s="4">
        <v>2010</v>
      </c>
      <c r="AX4374" t="str">
        <f t="shared" si="1368"/>
        <v>No Delay</v>
      </c>
      <c r="AY4374">
        <f t="shared" si="1369"/>
        <v>0</v>
      </c>
    </row>
    <row r="4375" spans="1:51" x14ac:dyDescent="0.2">
      <c r="A4375" s="3">
        <v>26208</v>
      </c>
      <c r="B4375" s="1" t="s">
        <v>328</v>
      </c>
      <c r="C4375" s="1" t="s">
        <v>150</v>
      </c>
      <c r="D4375" s="1" t="s">
        <v>100</v>
      </c>
      <c r="E4375" s="1" t="s">
        <v>101</v>
      </c>
      <c r="F4375" s="1" t="s">
        <v>101</v>
      </c>
      <c r="G4375" s="13" t="s">
        <v>919</v>
      </c>
      <c r="H4375" s="12">
        <v>41380</v>
      </c>
      <c r="I4375" s="12" t="s">
        <v>919</v>
      </c>
      <c r="J4375" s="12">
        <v>41380</v>
      </c>
      <c r="K4375" s="4">
        <v>4595</v>
      </c>
      <c r="L4375" s="1" t="s">
        <v>146</v>
      </c>
      <c r="M4375" s="1" t="s">
        <v>1920</v>
      </c>
      <c r="N4375" s="1" t="s">
        <v>167</v>
      </c>
      <c r="O4375" s="1" t="s">
        <v>93</v>
      </c>
      <c r="P4375">
        <v>30</v>
      </c>
      <c r="Q4375">
        <v>22333</v>
      </c>
      <c r="R4375">
        <v>359064.74</v>
      </c>
      <c r="S4375">
        <v>16.079999999999998</v>
      </c>
      <c r="T4375">
        <v>0.54</v>
      </c>
      <c r="U4375">
        <f t="shared" si="1365"/>
        <v>359114.63999999996</v>
      </c>
      <c r="V4375">
        <f t="shared" si="1366"/>
        <v>669990</v>
      </c>
      <c r="W4375" s="1" t="s">
        <v>204</v>
      </c>
      <c r="X4375" s="1" t="s">
        <v>1236</v>
      </c>
      <c r="Y4375" s="1" t="s">
        <v>205</v>
      </c>
      <c r="Z4375" s="3">
        <v>16682</v>
      </c>
      <c r="AA4375" s="4">
        <f>AB4375</f>
        <v>4696.0697139999993</v>
      </c>
      <c r="AB4375" s="2">
        <f>2245.156962+0.109744*Q4375</f>
        <v>4696.0697139999993</v>
      </c>
      <c r="AC4375" s="4">
        <f>AD4375</f>
        <v>4696.0697139999993</v>
      </c>
      <c r="AD4375" s="4">
        <f t="shared" si="1371"/>
        <v>4696.0697139999993</v>
      </c>
      <c r="AE4375" s="4" t="s">
        <v>62</v>
      </c>
      <c r="AG4375" s="4" t="str">
        <f t="shared" si="1374"/>
        <v>Weight Captured Separately</v>
      </c>
      <c r="AI4375" t="e">
        <f t="shared" si="1367"/>
        <v>#N/A</v>
      </c>
      <c r="AJ4375" t="s">
        <v>81</v>
      </c>
      <c r="AK4375" s="2"/>
      <c r="AL4375" s="2" t="str">
        <f t="shared" si="1375"/>
        <v>Freight Included in Commodity Cost</v>
      </c>
      <c r="AM4375" s="4"/>
      <c r="AN4375" t="e">
        <f>VLOOKUP([1]!Tabelle13[[#This Row],[Vlookup this ID for freight costs]],$AL$2:$AL$6811,2,FALSE)</f>
        <v>#REF!</v>
      </c>
      <c r="AO4375">
        <f>IF(AK:AK="",AC:AC*6.242+1.383 -2.844 + 3.145 -2.265  -2.026,AK:AK)</f>
        <v>29310.260154787997</v>
      </c>
      <c r="AP4375">
        <v>444.16</v>
      </c>
      <c r="AQ4375">
        <v>444.16</v>
      </c>
      <c r="AR4375" s="4">
        <v>16</v>
      </c>
      <c r="AS4375" s="4">
        <v>4</v>
      </c>
      <c r="AT4375" s="4">
        <v>2013</v>
      </c>
      <c r="AU4375" s="4">
        <v>16</v>
      </c>
      <c r="AV4375" s="4">
        <v>4</v>
      </c>
      <c r="AW4375" s="4">
        <v>2013</v>
      </c>
      <c r="AX4375" t="str">
        <f t="shared" si="1368"/>
        <v>No Delay</v>
      </c>
      <c r="AY4375">
        <f t="shared" si="1369"/>
        <v>0</v>
      </c>
    </row>
    <row r="4376" spans="1:51" x14ac:dyDescent="0.2">
      <c r="A4376" s="3">
        <v>66371</v>
      </c>
      <c r="B4376" s="1" t="s">
        <v>140</v>
      </c>
      <c r="C4376" s="1" t="s">
        <v>99</v>
      </c>
      <c r="D4376" s="1" t="s">
        <v>52</v>
      </c>
      <c r="E4376" s="1" t="s">
        <v>53</v>
      </c>
      <c r="F4376" s="1" t="s">
        <v>53</v>
      </c>
      <c r="G4376" s="13" t="s">
        <v>1186</v>
      </c>
      <c r="H4376" s="12">
        <v>41541</v>
      </c>
      <c r="I4376" s="12" t="s">
        <v>1186</v>
      </c>
      <c r="J4376" s="12">
        <v>41541</v>
      </c>
      <c r="K4376" s="4">
        <v>4952</v>
      </c>
      <c r="L4376" s="1" t="s">
        <v>146</v>
      </c>
      <c r="M4376" s="1" t="s">
        <v>170</v>
      </c>
      <c r="N4376" s="1" t="s">
        <v>154</v>
      </c>
      <c r="O4376" s="1" t="s">
        <v>93</v>
      </c>
      <c r="P4376">
        <v>60</v>
      </c>
      <c r="Q4376">
        <v>37012</v>
      </c>
      <c r="R4376">
        <v>300907.56</v>
      </c>
      <c r="S4376">
        <v>8.1300000000000008</v>
      </c>
      <c r="T4376">
        <v>0.14000000000000001</v>
      </c>
      <c r="U4376">
        <f t="shared" si="1365"/>
        <v>300907.56000000006</v>
      </c>
      <c r="V4376">
        <f t="shared" si="1366"/>
        <v>2220720</v>
      </c>
      <c r="W4376" s="1" t="s">
        <v>155</v>
      </c>
      <c r="X4376" s="1" t="s">
        <v>1236</v>
      </c>
      <c r="Y4376" s="1" t="s">
        <v>156</v>
      </c>
      <c r="Z4376" s="3">
        <v>5565</v>
      </c>
      <c r="AA4376" s="4">
        <f t="shared" si="1370"/>
        <v>4699</v>
      </c>
      <c r="AB4376" s="4">
        <f t="shared" ref="AB4376:AB4387" si="1376" xml:space="preserve"> 2244.740206  + 0.1097478*Q4376</f>
        <v>6306.7257796000004</v>
      </c>
      <c r="AC4376" s="4">
        <f t="shared" ref="AC4376:AC4387" si="1377">AF4376</f>
        <v>4699</v>
      </c>
      <c r="AD4376" s="4">
        <f t="shared" si="1371"/>
        <v>4699</v>
      </c>
      <c r="AE4376" s="4">
        <v>4699</v>
      </c>
      <c r="AF4376" s="4">
        <v>4699</v>
      </c>
      <c r="AG4376" s="4">
        <f t="shared" si="1374"/>
        <v>4699</v>
      </c>
      <c r="AI4376" t="e">
        <f t="shared" si="1367"/>
        <v>#N/A</v>
      </c>
      <c r="AJ4376">
        <v>17907.7</v>
      </c>
      <c r="AK4376" s="2">
        <v>17907.7</v>
      </c>
      <c r="AL4376" s="2">
        <f t="shared" si="1375"/>
        <v>17907.7</v>
      </c>
      <c r="AM4376" s="4"/>
      <c r="AN4376" t="e">
        <f>VLOOKUP([1]!Tabelle13[[#This Row],[Vlookup this ID for freight costs]],$AL$2:$AL$6811,2,FALSE)</f>
        <v>#REF!</v>
      </c>
      <c r="AP4376">
        <v>372.22</v>
      </c>
      <c r="AQ4376">
        <v>372.22</v>
      </c>
      <c r="AR4376" s="4">
        <v>24</v>
      </c>
      <c r="AS4376" s="4">
        <v>9</v>
      </c>
      <c r="AT4376" s="4">
        <v>2013</v>
      </c>
      <c r="AU4376" s="4">
        <v>24</v>
      </c>
      <c r="AV4376" s="4">
        <v>9</v>
      </c>
      <c r="AW4376" s="4">
        <v>2013</v>
      </c>
      <c r="AX4376" t="str">
        <f t="shared" si="1368"/>
        <v>No Delay</v>
      </c>
      <c r="AY4376">
        <f t="shared" si="1369"/>
        <v>0</v>
      </c>
    </row>
    <row r="4377" spans="1:51" x14ac:dyDescent="0.2">
      <c r="A4377" s="3">
        <v>84471</v>
      </c>
      <c r="B4377" s="1" t="s">
        <v>151</v>
      </c>
      <c r="C4377" s="1" t="s">
        <v>65</v>
      </c>
      <c r="D4377" s="1" t="s">
        <v>130</v>
      </c>
      <c r="E4377" s="1" t="s">
        <v>152</v>
      </c>
      <c r="F4377" s="1" t="s">
        <v>152</v>
      </c>
      <c r="G4377" s="13" t="s">
        <v>654</v>
      </c>
      <c r="H4377" s="12">
        <v>42185</v>
      </c>
      <c r="I4377" s="12" t="s">
        <v>803</v>
      </c>
      <c r="J4377" s="12">
        <v>42123</v>
      </c>
      <c r="K4377" s="4">
        <v>6484</v>
      </c>
      <c r="L4377" s="1" t="s">
        <v>146</v>
      </c>
      <c r="M4377" s="1" t="s">
        <v>132</v>
      </c>
      <c r="N4377" s="1" t="s">
        <v>392</v>
      </c>
      <c r="O4377" s="1" t="s">
        <v>393</v>
      </c>
      <c r="P4377">
        <v>120</v>
      </c>
      <c r="Q4377">
        <v>19100</v>
      </c>
      <c r="R4377">
        <v>360990</v>
      </c>
      <c r="S4377">
        <v>18.899999999999999</v>
      </c>
      <c r="T4377">
        <v>0.16</v>
      </c>
      <c r="U4377">
        <f t="shared" si="1365"/>
        <v>360990</v>
      </c>
      <c r="V4377">
        <f t="shared" si="1366"/>
        <v>2292000</v>
      </c>
      <c r="W4377" s="1" t="s">
        <v>394</v>
      </c>
      <c r="X4377" s="1" t="s">
        <v>112</v>
      </c>
      <c r="Y4377" s="1" t="s">
        <v>112</v>
      </c>
      <c r="Z4377" s="3">
        <v>8062</v>
      </c>
      <c r="AA4377" s="4">
        <f t="shared" si="1370"/>
        <v>4710</v>
      </c>
      <c r="AB4377" s="4">
        <f t="shared" si="1376"/>
        <v>4340.923186</v>
      </c>
      <c r="AC4377" s="4">
        <f t="shared" si="1377"/>
        <v>4710</v>
      </c>
      <c r="AD4377" s="4">
        <f t="shared" si="1371"/>
        <v>4710</v>
      </c>
      <c r="AE4377" s="4">
        <v>4710</v>
      </c>
      <c r="AF4377" s="4">
        <v>4710</v>
      </c>
      <c r="AG4377" s="4">
        <f t="shared" si="1374"/>
        <v>4710</v>
      </c>
      <c r="AI4377" t="e">
        <f t="shared" si="1367"/>
        <v>#N/A</v>
      </c>
      <c r="AJ4377">
        <v>8228.24</v>
      </c>
      <c r="AK4377" s="2">
        <v>8228.24</v>
      </c>
      <c r="AL4377" s="2">
        <f t="shared" si="1375"/>
        <v>8228.24</v>
      </c>
      <c r="AM4377" s="4"/>
      <c r="AN4377" t="e">
        <f>VLOOKUP([1]!Tabelle13[[#This Row],[Vlookup this ID for freight costs]],$AL$2:$AL$6811,2,FALSE)</f>
        <v>#REF!</v>
      </c>
      <c r="AP4377">
        <v>371.1</v>
      </c>
      <c r="AQ4377">
        <v>371.1</v>
      </c>
      <c r="AR4377" s="4">
        <v>30</v>
      </c>
      <c r="AS4377" s="4">
        <v>6</v>
      </c>
      <c r="AT4377" s="4">
        <v>2015</v>
      </c>
      <c r="AU4377" s="4">
        <v>29</v>
      </c>
      <c r="AV4377" s="4">
        <v>4</v>
      </c>
      <c r="AW4377" s="4">
        <v>2015</v>
      </c>
      <c r="AX4377" t="str">
        <f t="shared" si="1368"/>
        <v>No Delay</v>
      </c>
      <c r="AY4377">
        <f t="shared" si="1369"/>
        <v>0</v>
      </c>
    </row>
    <row r="4378" spans="1:51" x14ac:dyDescent="0.2">
      <c r="A4378" s="3">
        <v>84063</v>
      </c>
      <c r="B4378" s="1" t="s">
        <v>215</v>
      </c>
      <c r="C4378" s="1" t="s">
        <v>89</v>
      </c>
      <c r="D4378" s="1" t="s">
        <v>130</v>
      </c>
      <c r="E4378" s="1" t="s">
        <v>53</v>
      </c>
      <c r="F4378" s="1" t="s">
        <v>53</v>
      </c>
      <c r="G4378" s="13" t="s">
        <v>236</v>
      </c>
      <c r="H4378" s="12">
        <v>40633</v>
      </c>
      <c r="I4378" s="12" t="s">
        <v>853</v>
      </c>
      <c r="J4378" s="12">
        <v>40617</v>
      </c>
      <c r="K4378" s="4">
        <v>3072</v>
      </c>
      <c r="L4378" s="1" t="s">
        <v>146</v>
      </c>
      <c r="M4378" s="1" t="s">
        <v>132</v>
      </c>
      <c r="N4378" s="1" t="s">
        <v>167</v>
      </c>
      <c r="O4378" s="1" t="s">
        <v>93</v>
      </c>
      <c r="P4378">
        <v>30</v>
      </c>
      <c r="Q4378">
        <v>57456</v>
      </c>
      <c r="R4378">
        <v>255679.2</v>
      </c>
      <c r="S4378">
        <v>4.45</v>
      </c>
      <c r="T4378">
        <v>0.15</v>
      </c>
      <c r="U4378">
        <f t="shared" si="1365"/>
        <v>255679.2</v>
      </c>
      <c r="V4378">
        <f t="shared" si="1366"/>
        <v>1723680</v>
      </c>
      <c r="W4378" s="1" t="s">
        <v>160</v>
      </c>
      <c r="X4378" s="1" t="s">
        <v>1236</v>
      </c>
      <c r="Y4378" s="1" t="s">
        <v>161</v>
      </c>
      <c r="Z4378" s="3">
        <v>8828</v>
      </c>
      <c r="AA4378" s="4">
        <f t="shared" si="1370"/>
        <v>4720</v>
      </c>
      <c r="AB4378" s="4">
        <f t="shared" si="1376"/>
        <v>8550.4098028000008</v>
      </c>
      <c r="AC4378" s="4">
        <f t="shared" si="1377"/>
        <v>4720</v>
      </c>
      <c r="AD4378" s="4">
        <f t="shared" si="1371"/>
        <v>4720</v>
      </c>
      <c r="AE4378" s="4">
        <v>4720</v>
      </c>
      <c r="AF4378" s="4">
        <v>4720</v>
      </c>
      <c r="AG4378" s="4">
        <f t="shared" si="1374"/>
        <v>4720</v>
      </c>
      <c r="AI4378" t="e">
        <f t="shared" si="1367"/>
        <v>#N/A</v>
      </c>
      <c r="AJ4378">
        <v>18611.919999999998</v>
      </c>
      <c r="AK4378" s="2">
        <v>18611.919999999998</v>
      </c>
      <c r="AL4378" s="2">
        <f t="shared" si="1375"/>
        <v>18611.919999999998</v>
      </c>
      <c r="AM4378" s="4"/>
      <c r="AN4378" t="e">
        <f>VLOOKUP([1]!Tabelle13[[#This Row],[Vlookup this ID for freight costs]],$AL$2:$AL$6811,2,FALSE)</f>
        <v>#REF!</v>
      </c>
      <c r="AP4378">
        <v>551.24</v>
      </c>
      <c r="AQ4378">
        <v>551.24</v>
      </c>
      <c r="AR4378" s="4">
        <v>31</v>
      </c>
      <c r="AS4378" s="4">
        <v>3</v>
      </c>
      <c r="AT4378" s="4">
        <v>2011</v>
      </c>
      <c r="AU4378" s="4">
        <v>15</v>
      </c>
      <c r="AV4378" s="4">
        <v>4</v>
      </c>
      <c r="AW4378" s="4">
        <v>2011</v>
      </c>
      <c r="AX4378" t="str">
        <f t="shared" si="1368"/>
        <v>Delay</v>
      </c>
      <c r="AY4378">
        <f t="shared" si="1369"/>
        <v>0</v>
      </c>
    </row>
    <row r="4379" spans="1:51" x14ac:dyDescent="0.2">
      <c r="A4379" s="3">
        <v>11341</v>
      </c>
      <c r="B4379" s="1" t="s">
        <v>350</v>
      </c>
      <c r="C4379" s="1" t="s">
        <v>65</v>
      </c>
      <c r="D4379" s="1" t="s">
        <v>130</v>
      </c>
      <c r="E4379" s="1" t="s">
        <v>152</v>
      </c>
      <c r="F4379" s="1" t="s">
        <v>152</v>
      </c>
      <c r="G4379" s="13" t="s">
        <v>395</v>
      </c>
      <c r="H4379" s="12">
        <v>40029</v>
      </c>
      <c r="I4379" s="12" t="s">
        <v>395</v>
      </c>
      <c r="J4379" s="12">
        <v>40029</v>
      </c>
      <c r="K4379" s="4">
        <v>1696</v>
      </c>
      <c r="L4379" s="1" t="s">
        <v>146</v>
      </c>
      <c r="M4379" s="1" t="s">
        <v>132</v>
      </c>
      <c r="N4379" s="1" t="s">
        <v>154</v>
      </c>
      <c r="O4379" s="1" t="s">
        <v>93</v>
      </c>
      <c r="P4379">
        <v>60</v>
      </c>
      <c r="Q4379">
        <v>41948</v>
      </c>
      <c r="R4379">
        <v>478207.2</v>
      </c>
      <c r="S4379">
        <v>11.4</v>
      </c>
      <c r="T4379">
        <v>0.19</v>
      </c>
      <c r="U4379">
        <f t="shared" si="1365"/>
        <v>478207.2</v>
      </c>
      <c r="V4379">
        <f t="shared" si="1366"/>
        <v>2516880</v>
      </c>
      <c r="W4379" s="1" t="s">
        <v>155</v>
      </c>
      <c r="X4379" s="1" t="s">
        <v>1236</v>
      </c>
      <c r="Y4379" s="1" t="s">
        <v>156</v>
      </c>
      <c r="Z4379" s="3">
        <v>7726</v>
      </c>
      <c r="AA4379" s="4">
        <f t="shared" si="1370"/>
        <v>4724</v>
      </c>
      <c r="AB4379" s="4">
        <f t="shared" si="1376"/>
        <v>6848.4409204000003</v>
      </c>
      <c r="AC4379" s="4">
        <f t="shared" si="1377"/>
        <v>4724</v>
      </c>
      <c r="AD4379" s="4">
        <f t="shared" si="1371"/>
        <v>4724</v>
      </c>
      <c r="AE4379" s="4">
        <v>4724</v>
      </c>
      <c r="AF4379" s="4">
        <v>4724</v>
      </c>
      <c r="AG4379" s="4">
        <f t="shared" si="1374"/>
        <v>4724</v>
      </c>
      <c r="AH4379" s="4">
        <v>84944</v>
      </c>
      <c r="AI4379">
        <f t="shared" si="1367"/>
        <v>5925</v>
      </c>
      <c r="AJ4379">
        <v>7445.8</v>
      </c>
      <c r="AK4379" s="2">
        <v>7445.8</v>
      </c>
      <c r="AL4379" s="2">
        <f t="shared" si="1375"/>
        <v>7445.8</v>
      </c>
      <c r="AM4379" s="4"/>
      <c r="AN4379" t="e">
        <f>VLOOKUP([1]!Tabelle13[[#This Row],[Vlookup this ID for freight costs]],$AL$2:$AL$6811,2,FALSE)</f>
        <v>#REF!</v>
      </c>
      <c r="AP4379">
        <v>937.29</v>
      </c>
      <c r="AQ4379">
        <v>937.29</v>
      </c>
      <c r="AR4379" s="4">
        <v>4</v>
      </c>
      <c r="AS4379" s="4">
        <v>8</v>
      </c>
      <c r="AT4379" s="4">
        <v>2009</v>
      </c>
      <c r="AU4379" s="4">
        <v>4</v>
      </c>
      <c r="AV4379" s="4">
        <v>8</v>
      </c>
      <c r="AW4379" s="4">
        <v>2009</v>
      </c>
      <c r="AX4379" t="str">
        <f t="shared" si="1368"/>
        <v>No Delay</v>
      </c>
      <c r="AY4379">
        <f t="shared" si="1369"/>
        <v>0</v>
      </c>
    </row>
    <row r="4380" spans="1:51" x14ac:dyDescent="0.2">
      <c r="A4380" s="3">
        <v>11997</v>
      </c>
      <c r="B4380" s="1" t="s">
        <v>350</v>
      </c>
      <c r="C4380" s="1" t="s">
        <v>65</v>
      </c>
      <c r="D4380" s="1" t="s">
        <v>130</v>
      </c>
      <c r="E4380" s="1" t="s">
        <v>152</v>
      </c>
      <c r="F4380" s="1" t="s">
        <v>152</v>
      </c>
      <c r="G4380" s="13" t="s">
        <v>395</v>
      </c>
      <c r="H4380" s="12">
        <v>40029</v>
      </c>
      <c r="I4380" s="12" t="s">
        <v>395</v>
      </c>
      <c r="J4380" s="12">
        <v>40029</v>
      </c>
      <c r="K4380" s="4">
        <v>1705</v>
      </c>
      <c r="L4380" s="1" t="s">
        <v>146</v>
      </c>
      <c r="M4380" s="1" t="s">
        <v>132</v>
      </c>
      <c r="N4380" s="1" t="s">
        <v>154</v>
      </c>
      <c r="O4380" s="1" t="s">
        <v>93</v>
      </c>
      <c r="P4380">
        <v>60</v>
      </c>
      <c r="Q4380">
        <v>41949</v>
      </c>
      <c r="R4380">
        <v>478218.6</v>
      </c>
      <c r="S4380">
        <v>11.4</v>
      </c>
      <c r="T4380">
        <v>0.19</v>
      </c>
      <c r="U4380">
        <f t="shared" si="1365"/>
        <v>478218.60000000003</v>
      </c>
      <c r="V4380">
        <f t="shared" si="1366"/>
        <v>2516940</v>
      </c>
      <c r="W4380" s="1" t="s">
        <v>155</v>
      </c>
      <c r="X4380" s="1" t="s">
        <v>1236</v>
      </c>
      <c r="Y4380" s="1" t="s">
        <v>156</v>
      </c>
      <c r="Z4380" s="3">
        <v>7726</v>
      </c>
      <c r="AA4380" s="4">
        <f t="shared" si="1370"/>
        <v>4724</v>
      </c>
      <c r="AB4380" s="4">
        <f t="shared" si="1376"/>
        <v>6848.5506681999996</v>
      </c>
      <c r="AC4380" s="4">
        <f t="shared" si="1377"/>
        <v>4724</v>
      </c>
      <c r="AD4380" s="4">
        <f t="shared" si="1371"/>
        <v>4724</v>
      </c>
      <c r="AE4380" s="4">
        <v>4724</v>
      </c>
      <c r="AF4380" s="4">
        <v>4724</v>
      </c>
      <c r="AG4380" s="4">
        <f t="shared" si="1374"/>
        <v>4724</v>
      </c>
      <c r="AH4380" s="4">
        <v>83772</v>
      </c>
      <c r="AI4380">
        <f t="shared" si="1367"/>
        <v>28696</v>
      </c>
      <c r="AJ4380">
        <v>7445.8</v>
      </c>
      <c r="AK4380" s="2">
        <v>7445.8</v>
      </c>
      <c r="AL4380" s="2">
        <f t="shared" si="1375"/>
        <v>7445.8</v>
      </c>
      <c r="AM4380" s="4"/>
      <c r="AN4380" t="e">
        <f>VLOOKUP([1]!Tabelle13[[#This Row],[Vlookup this ID for freight costs]],$AL$2:$AL$6811,2,FALSE)</f>
        <v>#REF!</v>
      </c>
      <c r="AP4380">
        <v>937.31</v>
      </c>
      <c r="AQ4380">
        <v>937.31</v>
      </c>
      <c r="AR4380" s="4">
        <v>4</v>
      </c>
      <c r="AS4380" s="4">
        <v>8</v>
      </c>
      <c r="AT4380" s="4">
        <v>2009</v>
      </c>
      <c r="AU4380" s="4">
        <v>4</v>
      </c>
      <c r="AV4380" s="4">
        <v>8</v>
      </c>
      <c r="AW4380" s="4">
        <v>2009</v>
      </c>
      <c r="AX4380" t="str">
        <f t="shared" si="1368"/>
        <v>No Delay</v>
      </c>
      <c r="AY4380">
        <f t="shared" si="1369"/>
        <v>0</v>
      </c>
    </row>
    <row r="4381" spans="1:51" x14ac:dyDescent="0.2">
      <c r="A4381" s="3">
        <v>49003</v>
      </c>
      <c r="B4381" s="1" t="s">
        <v>140</v>
      </c>
      <c r="C4381" s="1" t="s">
        <v>99</v>
      </c>
      <c r="D4381" s="1" t="s">
        <v>266</v>
      </c>
      <c r="E4381" s="1" t="s">
        <v>53</v>
      </c>
      <c r="F4381" s="1" t="s">
        <v>53</v>
      </c>
      <c r="G4381" s="13" t="s">
        <v>2341</v>
      </c>
      <c r="H4381" s="12">
        <v>40840</v>
      </c>
      <c r="I4381" s="12" t="s">
        <v>2341</v>
      </c>
      <c r="J4381" s="12">
        <v>40840</v>
      </c>
      <c r="K4381" s="4">
        <v>3539</v>
      </c>
      <c r="L4381" s="1" t="s">
        <v>146</v>
      </c>
      <c r="M4381" s="1" t="s">
        <v>423</v>
      </c>
      <c r="N4381" s="1" t="s">
        <v>392</v>
      </c>
      <c r="O4381" s="1" t="s">
        <v>393</v>
      </c>
      <c r="P4381">
        <v>120</v>
      </c>
      <c r="Q4381">
        <v>20000</v>
      </c>
      <c r="R4381">
        <v>674000</v>
      </c>
      <c r="S4381">
        <v>33.700000000000003</v>
      </c>
      <c r="T4381">
        <v>0.28000000000000003</v>
      </c>
      <c r="U4381">
        <f t="shared" si="1365"/>
        <v>674000</v>
      </c>
      <c r="V4381">
        <f t="shared" si="1366"/>
        <v>2400000</v>
      </c>
      <c r="W4381" s="1" t="s">
        <v>394</v>
      </c>
      <c r="X4381" s="1" t="s">
        <v>112</v>
      </c>
      <c r="Y4381" s="1" t="s">
        <v>112</v>
      </c>
      <c r="Z4381" s="3">
        <v>6808</v>
      </c>
      <c r="AA4381" s="4">
        <f t="shared" si="1370"/>
        <v>4727</v>
      </c>
      <c r="AB4381" s="4">
        <f t="shared" si="1376"/>
        <v>4439.6962060000005</v>
      </c>
      <c r="AC4381" s="4">
        <f t="shared" si="1377"/>
        <v>4727</v>
      </c>
      <c r="AD4381" s="4">
        <f t="shared" si="1371"/>
        <v>5477.1838480999995</v>
      </c>
      <c r="AE4381" s="4">
        <v>4727</v>
      </c>
      <c r="AF4381" s="4">
        <v>4727</v>
      </c>
      <c r="AG4381" s="4">
        <f t="shared" si="1374"/>
        <v>4727</v>
      </c>
      <c r="AI4381" t="e">
        <f t="shared" si="1367"/>
        <v>#N/A</v>
      </c>
      <c r="AJ4381">
        <v>21584.02</v>
      </c>
      <c r="AK4381" s="2">
        <v>21584.02</v>
      </c>
      <c r="AL4381" s="2">
        <f t="shared" si="1375"/>
        <v>21584.02</v>
      </c>
      <c r="AM4381" s="4"/>
      <c r="AN4381" t="e">
        <f>VLOOKUP([1]!Tabelle13[[#This Row],[Vlookup this ID for freight costs]],$AL$2:$AL$6811,2,FALSE)</f>
        <v>#REF!</v>
      </c>
      <c r="AP4381">
        <v>1112.0999999999999</v>
      </c>
      <c r="AQ4381">
        <v>1112.0999999999999</v>
      </c>
      <c r="AR4381" s="4">
        <v>24</v>
      </c>
      <c r="AS4381" s="4">
        <v>10</v>
      </c>
      <c r="AT4381" s="4">
        <v>2011</v>
      </c>
      <c r="AU4381" s="4">
        <v>24</v>
      </c>
      <c r="AV4381" s="4">
        <v>10</v>
      </c>
      <c r="AW4381" s="4">
        <v>2011</v>
      </c>
      <c r="AX4381" t="str">
        <f t="shared" si="1368"/>
        <v>No Delay</v>
      </c>
      <c r="AY4381">
        <f t="shared" si="1369"/>
        <v>0</v>
      </c>
    </row>
    <row r="4382" spans="1:51" x14ac:dyDescent="0.2">
      <c r="A4382" s="3">
        <v>84038</v>
      </c>
      <c r="B4382" s="1" t="s">
        <v>140</v>
      </c>
      <c r="C4382" s="1" t="s">
        <v>99</v>
      </c>
      <c r="D4382" s="1" t="s">
        <v>130</v>
      </c>
      <c r="E4382" s="1" t="s">
        <v>53</v>
      </c>
      <c r="F4382" s="1" t="s">
        <v>53</v>
      </c>
      <c r="G4382" s="13" t="s">
        <v>837</v>
      </c>
      <c r="H4382" s="12">
        <v>40451</v>
      </c>
      <c r="I4382" s="12" t="s">
        <v>1570</v>
      </c>
      <c r="J4382" s="12">
        <v>40431</v>
      </c>
      <c r="K4382" s="4">
        <v>2751</v>
      </c>
      <c r="L4382" s="1" t="s">
        <v>146</v>
      </c>
      <c r="M4382" s="1" t="s">
        <v>132</v>
      </c>
      <c r="N4382" s="1" t="s">
        <v>167</v>
      </c>
      <c r="O4382" s="1" t="s">
        <v>93</v>
      </c>
      <c r="P4382">
        <v>30</v>
      </c>
      <c r="Q4382">
        <v>15331</v>
      </c>
      <c r="R4382">
        <v>68222.95</v>
      </c>
      <c r="S4382">
        <v>4.45</v>
      </c>
      <c r="T4382">
        <v>0.15</v>
      </c>
      <c r="U4382">
        <f t="shared" si="1365"/>
        <v>68222.95</v>
      </c>
      <c r="V4382">
        <f t="shared" si="1366"/>
        <v>459930</v>
      </c>
      <c r="W4382" s="1" t="s">
        <v>197</v>
      </c>
      <c r="X4382" s="1" t="s">
        <v>1236</v>
      </c>
      <c r="Y4382" s="1" t="s">
        <v>3082</v>
      </c>
      <c r="Z4382" s="3">
        <v>6236</v>
      </c>
      <c r="AA4382" s="4">
        <f t="shared" si="1370"/>
        <v>4729</v>
      </c>
      <c r="AB4382" s="4">
        <f t="shared" si="1376"/>
        <v>3927.2837277999997</v>
      </c>
      <c r="AC4382" s="4">
        <f t="shared" si="1377"/>
        <v>4729</v>
      </c>
      <c r="AD4382" s="4">
        <f t="shared" si="1371"/>
        <v>4328.1564969999999</v>
      </c>
      <c r="AE4382" s="4">
        <v>4729</v>
      </c>
      <c r="AF4382" s="4">
        <v>4729</v>
      </c>
      <c r="AG4382" s="4">
        <f t="shared" si="1374"/>
        <v>4729</v>
      </c>
      <c r="AI4382" t="e">
        <f t="shared" si="1367"/>
        <v>#N/A</v>
      </c>
      <c r="AJ4382">
        <v>18390.419999999998</v>
      </c>
      <c r="AK4382" s="2">
        <v>18390.419999999998</v>
      </c>
      <c r="AL4382" s="2">
        <f t="shared" si="1375"/>
        <v>18390.419999999998</v>
      </c>
      <c r="AM4382" s="4"/>
      <c r="AN4382" t="e">
        <f>VLOOKUP([1]!Tabelle13[[#This Row],[Vlookup this ID for freight costs]],$AL$2:$AL$6811,2,FALSE)</f>
        <v>#REF!</v>
      </c>
      <c r="AP4382">
        <v>147.09</v>
      </c>
      <c r="AQ4382">
        <v>147.09</v>
      </c>
      <c r="AR4382" s="4">
        <v>30</v>
      </c>
      <c r="AS4382" s="4">
        <v>9</v>
      </c>
      <c r="AT4382" s="4">
        <v>2010</v>
      </c>
      <c r="AU4382" s="4">
        <v>10</v>
      </c>
      <c r="AV4382" s="4">
        <v>9</v>
      </c>
      <c r="AW4382" s="4">
        <v>2010</v>
      </c>
      <c r="AX4382" t="str">
        <f t="shared" si="1368"/>
        <v>No Delay</v>
      </c>
      <c r="AY4382">
        <f t="shared" si="1369"/>
        <v>0</v>
      </c>
    </row>
    <row r="4383" spans="1:51" x14ac:dyDescent="0.2">
      <c r="A4383" s="3">
        <v>86334</v>
      </c>
      <c r="B4383" s="1" t="s">
        <v>140</v>
      </c>
      <c r="C4383" s="1" t="s">
        <v>99</v>
      </c>
      <c r="D4383" s="1" t="s">
        <v>130</v>
      </c>
      <c r="E4383" s="1" t="s">
        <v>53</v>
      </c>
      <c r="F4383" s="1" t="s">
        <v>53</v>
      </c>
      <c r="G4383" s="13" t="s">
        <v>837</v>
      </c>
      <c r="H4383" s="12">
        <v>40451</v>
      </c>
      <c r="I4383" s="12" t="s">
        <v>1570</v>
      </c>
      <c r="J4383" s="12">
        <v>40431</v>
      </c>
      <c r="K4383" s="4">
        <v>2752</v>
      </c>
      <c r="L4383" s="1" t="s">
        <v>146</v>
      </c>
      <c r="M4383" s="1" t="s">
        <v>132</v>
      </c>
      <c r="N4383" s="1" t="s">
        <v>167</v>
      </c>
      <c r="O4383" s="1" t="s">
        <v>93</v>
      </c>
      <c r="P4383">
        <v>30</v>
      </c>
      <c r="Q4383">
        <v>44669</v>
      </c>
      <c r="R4383">
        <v>198777.05</v>
      </c>
      <c r="S4383">
        <v>4.45</v>
      </c>
      <c r="T4383">
        <v>0.15</v>
      </c>
      <c r="U4383">
        <f t="shared" si="1365"/>
        <v>198777.05000000002</v>
      </c>
      <c r="V4383">
        <f t="shared" si="1366"/>
        <v>1340070</v>
      </c>
      <c r="W4383" s="1" t="s">
        <v>160</v>
      </c>
      <c r="X4383" s="1" t="s">
        <v>1236</v>
      </c>
      <c r="Y4383" s="1" t="s">
        <v>161</v>
      </c>
      <c r="Z4383" s="3">
        <v>5308</v>
      </c>
      <c r="AA4383" s="4">
        <f t="shared" si="1370"/>
        <v>4729</v>
      </c>
      <c r="AB4383" s="4">
        <f t="shared" si="1376"/>
        <v>7147.0646842000006</v>
      </c>
      <c r="AC4383" s="4">
        <f t="shared" si="1377"/>
        <v>4729</v>
      </c>
      <c r="AD4383" s="4">
        <f t="shared" si="1371"/>
        <v>4729</v>
      </c>
      <c r="AE4383" s="3" t="s">
        <v>2342</v>
      </c>
      <c r="AF4383" s="3">
        <v>4729</v>
      </c>
      <c r="AG4383" s="4">
        <f>AI4383</f>
        <v>4729</v>
      </c>
      <c r="AH4383" s="4">
        <v>84038</v>
      </c>
      <c r="AI4383">
        <f t="shared" si="1367"/>
        <v>4729</v>
      </c>
      <c r="AJ4383" t="s">
        <v>2342</v>
      </c>
      <c r="AK4383" s="2">
        <v>18390.419999999998</v>
      </c>
      <c r="AL4383" s="2">
        <f>AN4383</f>
        <v>18390.419999999998</v>
      </c>
      <c r="AM4383" s="4">
        <v>84038</v>
      </c>
      <c r="AN4383">
        <f>INDEX($AJ$2:$AJ$6811,MATCH(AM4383,$A$2:$A$6811,0))</f>
        <v>18390.419999999998</v>
      </c>
      <c r="AP4383">
        <v>428.56</v>
      </c>
      <c r="AQ4383">
        <v>428.56</v>
      </c>
      <c r="AR4383" s="4">
        <v>30</v>
      </c>
      <c r="AS4383" s="4">
        <v>9</v>
      </c>
      <c r="AT4383" s="4">
        <v>2010</v>
      </c>
      <c r="AU4383" s="4">
        <v>10</v>
      </c>
      <c r="AV4383" s="4">
        <v>9</v>
      </c>
      <c r="AW4383" s="4">
        <v>2010</v>
      </c>
      <c r="AX4383" t="str">
        <f t="shared" si="1368"/>
        <v>No Delay</v>
      </c>
      <c r="AY4383">
        <f t="shared" si="1369"/>
        <v>0</v>
      </c>
    </row>
    <row r="4384" spans="1:51" x14ac:dyDescent="0.2">
      <c r="A4384" s="3">
        <v>11864</v>
      </c>
      <c r="B4384" s="1" t="s">
        <v>119</v>
      </c>
      <c r="C4384" s="1" t="s">
        <v>114</v>
      </c>
      <c r="D4384" s="1" t="s">
        <v>130</v>
      </c>
      <c r="E4384" s="1" t="s">
        <v>53</v>
      </c>
      <c r="F4384" s="1" t="s">
        <v>53</v>
      </c>
      <c r="G4384" s="13" t="s">
        <v>2343</v>
      </c>
      <c r="H4384" s="12">
        <v>39597</v>
      </c>
      <c r="I4384" s="12" t="s">
        <v>2343</v>
      </c>
      <c r="J4384" s="12">
        <v>39597</v>
      </c>
      <c r="K4384" s="4">
        <v>865</v>
      </c>
      <c r="L4384" s="1" t="s">
        <v>146</v>
      </c>
      <c r="M4384" s="1" t="s">
        <v>132</v>
      </c>
      <c r="N4384" s="1" t="s">
        <v>265</v>
      </c>
      <c r="O4384" s="1" t="s">
        <v>93</v>
      </c>
      <c r="P4384">
        <v>60</v>
      </c>
      <c r="Q4384">
        <v>50000</v>
      </c>
      <c r="R4384">
        <v>170000</v>
      </c>
      <c r="S4384">
        <v>3.4</v>
      </c>
      <c r="T4384">
        <v>0.06</v>
      </c>
      <c r="U4384">
        <f t="shared" si="1365"/>
        <v>170000</v>
      </c>
      <c r="V4384">
        <f t="shared" si="1366"/>
        <v>3000000</v>
      </c>
      <c r="W4384" s="1" t="s">
        <v>155</v>
      </c>
      <c r="X4384" s="1" t="s">
        <v>1236</v>
      </c>
      <c r="Y4384" s="1" t="s">
        <v>156</v>
      </c>
      <c r="Z4384" s="3">
        <v>6648</v>
      </c>
      <c r="AA4384" s="4">
        <f t="shared" si="1370"/>
        <v>4733</v>
      </c>
      <c r="AB4384" s="4">
        <f t="shared" si="1376"/>
        <v>7732.1302059999998</v>
      </c>
      <c r="AC4384" s="4">
        <f t="shared" si="1377"/>
        <v>4733</v>
      </c>
      <c r="AD4384" s="4">
        <f t="shared" si="1371"/>
        <v>10956.816105574468</v>
      </c>
      <c r="AE4384" s="4">
        <v>4733</v>
      </c>
      <c r="AF4384" s="4">
        <v>4733</v>
      </c>
      <c r="AG4384" s="4">
        <f>AE4384</f>
        <v>4733</v>
      </c>
      <c r="AH4384" s="4">
        <v>82444</v>
      </c>
      <c r="AI4384">
        <f t="shared" si="1367"/>
        <v>3898</v>
      </c>
      <c r="AJ4384">
        <v>6002.19</v>
      </c>
      <c r="AK4384" s="2">
        <v>6002.19</v>
      </c>
      <c r="AL4384" s="2">
        <f>AJ4384</f>
        <v>6002.19</v>
      </c>
      <c r="AM4384" s="4"/>
      <c r="AN4384" t="e">
        <f>VLOOKUP([1]!Tabelle13[[#This Row],[Vlookup this ID for freight costs]],$AL$2:$AL$6811,2,FALSE)</f>
        <v>#REF!</v>
      </c>
      <c r="AP4384">
        <v>272</v>
      </c>
      <c r="AQ4384">
        <v>272</v>
      </c>
      <c r="AR4384" s="4">
        <v>29</v>
      </c>
      <c r="AS4384" s="4">
        <v>5</v>
      </c>
      <c r="AT4384" s="4">
        <v>2008</v>
      </c>
      <c r="AU4384" s="4">
        <v>29</v>
      </c>
      <c r="AV4384" s="4">
        <v>5</v>
      </c>
      <c r="AW4384" s="4">
        <v>2008</v>
      </c>
      <c r="AX4384" t="str">
        <f t="shared" si="1368"/>
        <v>No Delay</v>
      </c>
      <c r="AY4384">
        <f t="shared" si="1369"/>
        <v>0</v>
      </c>
    </row>
    <row r="4385" spans="1:51" x14ac:dyDescent="0.2">
      <c r="A4385" s="3">
        <v>84168</v>
      </c>
      <c r="B4385" s="1" t="s">
        <v>151</v>
      </c>
      <c r="C4385" s="1" t="s">
        <v>65</v>
      </c>
      <c r="D4385" s="1" t="s">
        <v>130</v>
      </c>
      <c r="E4385" s="1" t="s">
        <v>152</v>
      </c>
      <c r="F4385" s="1" t="s">
        <v>152</v>
      </c>
      <c r="G4385" s="13" t="s">
        <v>1335</v>
      </c>
      <c r="H4385" s="12">
        <v>41094</v>
      </c>
      <c r="I4385" s="12" t="s">
        <v>1729</v>
      </c>
      <c r="J4385" s="12">
        <v>41029</v>
      </c>
      <c r="K4385" s="4">
        <v>3880</v>
      </c>
      <c r="L4385" s="1" t="s">
        <v>146</v>
      </c>
      <c r="M4385" s="1" t="s">
        <v>132</v>
      </c>
      <c r="N4385" s="1" t="s">
        <v>265</v>
      </c>
      <c r="O4385" s="1" t="s">
        <v>93</v>
      </c>
      <c r="P4385">
        <v>60</v>
      </c>
      <c r="Q4385">
        <v>48874</v>
      </c>
      <c r="R4385">
        <v>119252.56</v>
      </c>
      <c r="S4385">
        <v>2.44</v>
      </c>
      <c r="T4385">
        <v>0.04</v>
      </c>
      <c r="U4385">
        <f t="shared" si="1365"/>
        <v>119252.56</v>
      </c>
      <c r="V4385">
        <f t="shared" si="1366"/>
        <v>2932440</v>
      </c>
      <c r="W4385" s="1" t="s">
        <v>155</v>
      </c>
      <c r="X4385" s="1" t="s">
        <v>1236</v>
      </c>
      <c r="Y4385" s="1" t="s">
        <v>156</v>
      </c>
      <c r="Z4385" s="3">
        <v>7726</v>
      </c>
      <c r="AA4385" s="4">
        <f t="shared" si="1370"/>
        <v>4754</v>
      </c>
      <c r="AB4385" s="4">
        <f t="shared" si="1376"/>
        <v>7608.5541831999999</v>
      </c>
      <c r="AC4385" s="4">
        <f t="shared" si="1377"/>
        <v>4754</v>
      </c>
      <c r="AD4385" s="4">
        <f t="shared" si="1371"/>
        <v>4754</v>
      </c>
      <c r="AE4385" s="4">
        <v>4754</v>
      </c>
      <c r="AF4385" s="4">
        <v>4754</v>
      </c>
      <c r="AG4385" s="4">
        <f>AE4385</f>
        <v>4754</v>
      </c>
      <c r="AI4385" t="e">
        <f t="shared" si="1367"/>
        <v>#N/A</v>
      </c>
      <c r="AJ4385">
        <v>27441.21</v>
      </c>
      <c r="AK4385" s="2">
        <v>27441.21</v>
      </c>
      <c r="AL4385" s="2">
        <f>AJ4385</f>
        <v>27441.21</v>
      </c>
      <c r="AM4385" s="4"/>
      <c r="AN4385" t="e">
        <f>VLOOKUP([1]!Tabelle13[[#This Row],[Vlookup this ID for freight costs]],$AL$2:$AL$6811,2,FALSE)</f>
        <v>#REF!</v>
      </c>
      <c r="AP4385">
        <v>167.19</v>
      </c>
      <c r="AQ4385">
        <v>167.19</v>
      </c>
      <c r="AR4385" s="4">
        <v>4</v>
      </c>
      <c r="AS4385" s="4">
        <v>7</v>
      </c>
      <c r="AT4385" s="4">
        <v>2012</v>
      </c>
      <c r="AU4385" s="4">
        <v>30</v>
      </c>
      <c r="AV4385" s="4">
        <v>4</v>
      </c>
      <c r="AW4385" s="4">
        <v>2012</v>
      </c>
      <c r="AX4385" t="str">
        <f t="shared" si="1368"/>
        <v>No Delay</v>
      </c>
      <c r="AY4385">
        <f t="shared" si="1369"/>
        <v>0</v>
      </c>
    </row>
    <row r="4386" spans="1:51" x14ac:dyDescent="0.2">
      <c r="A4386" s="3">
        <v>85320</v>
      </c>
      <c r="B4386" s="1" t="s">
        <v>140</v>
      </c>
      <c r="C4386" s="1" t="s">
        <v>99</v>
      </c>
      <c r="D4386" s="1" t="s">
        <v>130</v>
      </c>
      <c r="E4386" s="1" t="s">
        <v>101</v>
      </c>
      <c r="F4386" s="1" t="s">
        <v>101</v>
      </c>
      <c r="G4386" s="13" t="s">
        <v>1897</v>
      </c>
      <c r="H4386" s="12">
        <v>41337</v>
      </c>
      <c r="I4386" s="12" t="s">
        <v>1897</v>
      </c>
      <c r="J4386" s="12">
        <v>41337</v>
      </c>
      <c r="K4386" s="4">
        <v>4496</v>
      </c>
      <c r="L4386" s="1" t="s">
        <v>146</v>
      </c>
      <c r="M4386" s="1" t="s">
        <v>132</v>
      </c>
      <c r="N4386" s="1" t="s">
        <v>408</v>
      </c>
      <c r="O4386" s="1" t="s">
        <v>93</v>
      </c>
      <c r="P4386">
        <v>120</v>
      </c>
      <c r="Q4386">
        <v>574</v>
      </c>
      <c r="R4386">
        <v>15325.8</v>
      </c>
      <c r="S4386">
        <v>26.7</v>
      </c>
      <c r="T4386">
        <v>0.22</v>
      </c>
      <c r="U4386">
        <f t="shared" si="1365"/>
        <v>15325.8</v>
      </c>
      <c r="V4386">
        <f t="shared" si="1366"/>
        <v>68880</v>
      </c>
      <c r="W4386" s="1" t="s">
        <v>155</v>
      </c>
      <c r="X4386" s="1" t="s">
        <v>1236</v>
      </c>
      <c r="Y4386" s="1" t="s">
        <v>156</v>
      </c>
      <c r="Z4386" s="3">
        <v>12500</v>
      </c>
      <c r="AA4386" s="4">
        <f t="shared" si="1370"/>
        <v>4758</v>
      </c>
      <c r="AB4386" s="4">
        <f t="shared" si="1376"/>
        <v>2307.7354431999997</v>
      </c>
      <c r="AC4386" s="4">
        <f t="shared" si="1377"/>
        <v>4758</v>
      </c>
      <c r="AD4386" s="4">
        <f t="shared" si="1371"/>
        <v>4758</v>
      </c>
      <c r="AE4386" s="4">
        <v>4758</v>
      </c>
      <c r="AF4386" s="4">
        <v>4758</v>
      </c>
      <c r="AG4386" s="4">
        <f>AE4386</f>
        <v>4758</v>
      </c>
      <c r="AI4386" t="e">
        <f t="shared" si="1367"/>
        <v>#N/A</v>
      </c>
      <c r="AJ4386">
        <v>6031.15</v>
      </c>
      <c r="AK4386" s="2">
        <v>6031.15</v>
      </c>
      <c r="AL4386" s="2">
        <f>AJ4386</f>
        <v>6031.15</v>
      </c>
      <c r="AM4386" s="4"/>
      <c r="AN4386" t="e">
        <f>VLOOKUP([1]!Tabelle13[[#This Row],[Vlookup this ID for freight costs]],$AL$2:$AL$6811,2,FALSE)</f>
        <v>#REF!</v>
      </c>
      <c r="AP4386">
        <v>21.49</v>
      </c>
      <c r="AQ4386">
        <v>21.49</v>
      </c>
      <c r="AR4386" s="4">
        <v>4</v>
      </c>
      <c r="AS4386" s="4">
        <v>4</v>
      </c>
      <c r="AT4386" s="4">
        <v>2013</v>
      </c>
      <c r="AU4386" s="4">
        <v>4</v>
      </c>
      <c r="AV4386" s="4">
        <v>4</v>
      </c>
      <c r="AW4386" s="4">
        <v>2013</v>
      </c>
      <c r="AX4386" t="str">
        <f t="shared" si="1368"/>
        <v>No Delay</v>
      </c>
      <c r="AY4386">
        <f t="shared" si="1369"/>
        <v>0</v>
      </c>
    </row>
    <row r="4387" spans="1:51" x14ac:dyDescent="0.2">
      <c r="A4387" s="3">
        <v>86537</v>
      </c>
      <c r="B4387" s="1" t="s">
        <v>140</v>
      </c>
      <c r="C4387" s="1" t="s">
        <v>99</v>
      </c>
      <c r="D4387" s="1" t="s">
        <v>130</v>
      </c>
      <c r="E4387" s="1" t="s">
        <v>101</v>
      </c>
      <c r="F4387" s="1" t="s">
        <v>101</v>
      </c>
      <c r="G4387" s="13" t="s">
        <v>1897</v>
      </c>
      <c r="H4387" s="12">
        <v>41337</v>
      </c>
      <c r="I4387" s="12" t="s">
        <v>1897</v>
      </c>
      <c r="J4387" s="12">
        <v>41337</v>
      </c>
      <c r="K4387" s="4">
        <v>4498</v>
      </c>
      <c r="L4387" s="1" t="s">
        <v>146</v>
      </c>
      <c r="M4387" s="1" t="s">
        <v>132</v>
      </c>
      <c r="N4387" s="1" t="s">
        <v>408</v>
      </c>
      <c r="O4387" s="1" t="s">
        <v>93</v>
      </c>
      <c r="P4387">
        <v>120</v>
      </c>
      <c r="Q4387">
        <v>17201</v>
      </c>
      <c r="R4387">
        <v>459266.7</v>
      </c>
      <c r="S4387">
        <v>26.7</v>
      </c>
      <c r="T4387">
        <v>0.22</v>
      </c>
      <c r="U4387">
        <f t="shared" si="1365"/>
        <v>459266.7</v>
      </c>
      <c r="V4387">
        <f t="shared" si="1366"/>
        <v>2064120</v>
      </c>
      <c r="W4387" s="1" t="s">
        <v>160</v>
      </c>
      <c r="X4387" s="1" t="s">
        <v>1236</v>
      </c>
      <c r="Y4387" s="1" t="s">
        <v>161</v>
      </c>
      <c r="Z4387" s="3">
        <v>11983</v>
      </c>
      <c r="AA4387" s="4">
        <f t="shared" si="1370"/>
        <v>4758</v>
      </c>
      <c r="AB4387" s="4">
        <f t="shared" si="1376"/>
        <v>4132.5121137999995</v>
      </c>
      <c r="AC4387" s="4">
        <f t="shared" si="1377"/>
        <v>4758</v>
      </c>
      <c r="AD4387" s="4">
        <f t="shared" si="1371"/>
        <v>4758</v>
      </c>
      <c r="AE4387" s="3" t="s">
        <v>2344</v>
      </c>
      <c r="AF4387" s="3">
        <v>4758</v>
      </c>
      <c r="AG4387" s="4">
        <f>AI4387</f>
        <v>4758</v>
      </c>
      <c r="AH4387" s="4">
        <v>85320</v>
      </c>
      <c r="AI4387">
        <f t="shared" si="1367"/>
        <v>4758</v>
      </c>
      <c r="AJ4387" t="s">
        <v>2344</v>
      </c>
      <c r="AK4387" s="2">
        <v>6031.15</v>
      </c>
      <c r="AL4387" s="2">
        <f>AN4387</f>
        <v>6031.15</v>
      </c>
      <c r="AM4387" s="4">
        <v>85320</v>
      </c>
      <c r="AN4387">
        <f>INDEX($AJ$2:$AJ$6811,MATCH(AM4387,$A$2:$A$6811,0))</f>
        <v>6031.15</v>
      </c>
      <c r="AP4387">
        <v>643.89</v>
      </c>
      <c r="AQ4387">
        <v>643.89</v>
      </c>
      <c r="AR4387" s="4">
        <v>4</v>
      </c>
      <c r="AS4387" s="4">
        <v>4</v>
      </c>
      <c r="AT4387" s="4">
        <v>2013</v>
      </c>
      <c r="AU4387" s="4">
        <v>4</v>
      </c>
      <c r="AV4387" s="4">
        <v>4</v>
      </c>
      <c r="AW4387" s="4">
        <v>2013</v>
      </c>
      <c r="AX4387" t="str">
        <f t="shared" si="1368"/>
        <v>No Delay</v>
      </c>
      <c r="AY4387">
        <f t="shared" si="1369"/>
        <v>0</v>
      </c>
    </row>
    <row r="4388" spans="1:51" x14ac:dyDescent="0.2">
      <c r="A4388" s="3">
        <v>12341</v>
      </c>
      <c r="B4388" s="1" t="s">
        <v>133</v>
      </c>
      <c r="C4388" s="1" t="s">
        <v>51</v>
      </c>
      <c r="D4388" s="1" t="s">
        <v>130</v>
      </c>
      <c r="E4388" s="1" t="s">
        <v>53</v>
      </c>
      <c r="F4388" s="1" t="s">
        <v>53</v>
      </c>
      <c r="G4388" s="13" t="s">
        <v>1277</v>
      </c>
      <c r="H4388" s="12">
        <v>39189</v>
      </c>
      <c r="I4388" s="12" t="s">
        <v>1277</v>
      </c>
      <c r="J4388" s="12">
        <v>39189</v>
      </c>
      <c r="K4388" s="4">
        <v>106</v>
      </c>
      <c r="L4388" s="1" t="s">
        <v>146</v>
      </c>
      <c r="M4388" s="1" t="s">
        <v>132</v>
      </c>
      <c r="N4388" s="1" t="s">
        <v>167</v>
      </c>
      <c r="O4388" s="1" t="s">
        <v>93</v>
      </c>
      <c r="P4388">
        <v>30</v>
      </c>
      <c r="Q4388">
        <v>23035</v>
      </c>
      <c r="R4388">
        <v>385836.25</v>
      </c>
      <c r="S4388">
        <v>16.75</v>
      </c>
      <c r="T4388">
        <v>0.56000000000000005</v>
      </c>
      <c r="U4388">
        <f t="shared" si="1365"/>
        <v>385836.25</v>
      </c>
      <c r="V4388">
        <f t="shared" si="1366"/>
        <v>691050</v>
      </c>
      <c r="W4388" s="1" t="s">
        <v>155</v>
      </c>
      <c r="X4388" s="1" t="s">
        <v>1236</v>
      </c>
      <c r="Y4388" s="1" t="s">
        <v>156</v>
      </c>
      <c r="Z4388" s="3">
        <v>6318</v>
      </c>
      <c r="AA4388" s="4">
        <f>AB4388</f>
        <v>4773.1100019999994</v>
      </c>
      <c r="AB4388" s="2">
        <f>2245.156962+0.109744*Q4388</f>
        <v>4773.1100019999994</v>
      </c>
      <c r="AC4388" s="4">
        <f>AD4388</f>
        <v>4773.1100019999994</v>
      </c>
      <c r="AD4388" s="4">
        <f t="shared" si="1371"/>
        <v>4773.1100019999994</v>
      </c>
      <c r="AE4388" s="3" t="s">
        <v>2034</v>
      </c>
      <c r="AF4388" s="3"/>
      <c r="AG4388" s="4" t="str">
        <f>AI4388</f>
        <v>Weight Captured Separately</v>
      </c>
      <c r="AH4388" s="4">
        <v>10549</v>
      </c>
      <c r="AI4388" t="str">
        <f t="shared" si="1367"/>
        <v>Weight Captured Separately</v>
      </c>
      <c r="AJ4388" t="s">
        <v>2034</v>
      </c>
      <c r="AK4388" s="2">
        <v>7364.3</v>
      </c>
      <c r="AL4388" s="2">
        <f>AN4388</f>
        <v>7364.3</v>
      </c>
      <c r="AM4388" s="4">
        <v>10549</v>
      </c>
      <c r="AN4388">
        <f>INDEX($AJ$2:$AJ$6811,MATCH(AM4388,$A$2:$A$6811,0))</f>
        <v>7364.3</v>
      </c>
      <c r="AO4388">
        <f>IF(AK:AK="",AC:AC*6.242+1.383 -2.844 + 3.145 -2.265  -2.026,AK:AK)</f>
        <v>7364.3</v>
      </c>
      <c r="AP4388">
        <v>0</v>
      </c>
      <c r="AR4388" s="4">
        <v>17</v>
      </c>
      <c r="AS4388" s="4">
        <v>4</v>
      </c>
      <c r="AT4388" s="4">
        <v>2007</v>
      </c>
      <c r="AU4388" s="4">
        <v>17</v>
      </c>
      <c r="AV4388" s="4">
        <v>4</v>
      </c>
      <c r="AW4388" s="4">
        <v>2007</v>
      </c>
      <c r="AX4388" t="str">
        <f t="shared" si="1368"/>
        <v>No Delay</v>
      </c>
      <c r="AY4388">
        <f t="shared" si="1369"/>
        <v>0</v>
      </c>
    </row>
    <row r="4389" spans="1:51" x14ac:dyDescent="0.2">
      <c r="A4389" s="3">
        <v>13700</v>
      </c>
      <c r="B4389" s="1" t="s">
        <v>50</v>
      </c>
      <c r="C4389" s="1" t="s">
        <v>51</v>
      </c>
      <c r="D4389" s="1" t="s">
        <v>52</v>
      </c>
      <c r="E4389" s="1" t="s">
        <v>53</v>
      </c>
      <c r="F4389" s="1" t="s">
        <v>53</v>
      </c>
      <c r="G4389" s="13" t="s">
        <v>480</v>
      </c>
      <c r="H4389" s="12">
        <v>41761</v>
      </c>
      <c r="I4389" s="12" t="s">
        <v>605</v>
      </c>
      <c r="J4389" s="12">
        <v>41766</v>
      </c>
      <c r="K4389" s="4">
        <v>5478</v>
      </c>
      <c r="L4389" s="1" t="s">
        <v>146</v>
      </c>
      <c r="M4389" s="1" t="s">
        <v>1775</v>
      </c>
      <c r="N4389" s="1" t="s">
        <v>154</v>
      </c>
      <c r="O4389" s="1" t="s">
        <v>93</v>
      </c>
      <c r="P4389">
        <v>60</v>
      </c>
      <c r="Q4389">
        <v>35136</v>
      </c>
      <c r="R4389">
        <v>284952.96000000002</v>
      </c>
      <c r="S4389">
        <v>8.11</v>
      </c>
      <c r="T4389">
        <v>0.14000000000000001</v>
      </c>
      <c r="U4389">
        <f t="shared" si="1365"/>
        <v>284952.95999999996</v>
      </c>
      <c r="V4389">
        <f t="shared" si="1366"/>
        <v>2108160</v>
      </c>
      <c r="W4389" s="1" t="s">
        <v>179</v>
      </c>
      <c r="X4389" s="1" t="s">
        <v>1236</v>
      </c>
      <c r="Y4389" s="1" t="s">
        <v>156</v>
      </c>
      <c r="Z4389" s="3">
        <v>6318</v>
      </c>
      <c r="AA4389" s="4">
        <f t="shared" si="1370"/>
        <v>4784</v>
      </c>
      <c r="AB4389" s="4">
        <f t="shared" ref="AB4389:AB4410" si="1378" xml:space="preserve"> 2244.740206  + 0.1097478*Q4389</f>
        <v>6100.8389067999997</v>
      </c>
      <c r="AC4389" s="4">
        <f t="shared" ref="AC4389:AC4410" si="1379">AF4389</f>
        <v>4784</v>
      </c>
      <c r="AD4389" s="4">
        <f t="shared" si="1371"/>
        <v>4784</v>
      </c>
      <c r="AE4389" s="4">
        <v>4784</v>
      </c>
      <c r="AF4389" s="4">
        <v>4784</v>
      </c>
      <c r="AG4389" s="4">
        <f>AE4389</f>
        <v>4784</v>
      </c>
      <c r="AI4389" t="e">
        <f t="shared" si="1367"/>
        <v>#N/A</v>
      </c>
      <c r="AJ4389">
        <v>19286.53</v>
      </c>
      <c r="AK4389" s="2">
        <v>19286.53</v>
      </c>
      <c r="AL4389" s="2">
        <f>AJ4389</f>
        <v>19286.53</v>
      </c>
      <c r="AM4389" s="4"/>
      <c r="AN4389" t="e">
        <f>VLOOKUP([1]!Tabelle13[[#This Row],[Vlookup this ID for freight costs]],$AL$2:$AL$6811,2,FALSE)</f>
        <v>#REF!</v>
      </c>
      <c r="AP4389">
        <v>292.93</v>
      </c>
      <c r="AQ4389">
        <v>292.93</v>
      </c>
      <c r="AR4389" s="4">
        <v>2</v>
      </c>
      <c r="AS4389" s="4">
        <v>5</v>
      </c>
      <c r="AT4389" s="4">
        <v>2014</v>
      </c>
      <c r="AU4389" s="4">
        <v>7</v>
      </c>
      <c r="AV4389" s="4">
        <v>5</v>
      </c>
      <c r="AW4389" s="4">
        <v>2014</v>
      </c>
      <c r="AX4389" t="str">
        <f t="shared" si="1368"/>
        <v>Delay</v>
      </c>
      <c r="AY4389">
        <f t="shared" si="1369"/>
        <v>5</v>
      </c>
    </row>
    <row r="4390" spans="1:51" x14ac:dyDescent="0.2">
      <c r="A4390" s="3">
        <v>81083</v>
      </c>
      <c r="B4390" s="1" t="s">
        <v>215</v>
      </c>
      <c r="C4390" s="1" t="s">
        <v>89</v>
      </c>
      <c r="D4390" s="1" t="s">
        <v>266</v>
      </c>
      <c r="E4390" s="1" t="s">
        <v>53</v>
      </c>
      <c r="F4390" s="1" t="s">
        <v>53</v>
      </c>
      <c r="G4390" s="13" t="s">
        <v>390</v>
      </c>
      <c r="H4390" s="12">
        <v>40094</v>
      </c>
      <c r="I4390" s="12" t="s">
        <v>390</v>
      </c>
      <c r="J4390" s="12">
        <v>40094</v>
      </c>
      <c r="K4390" s="4">
        <v>1887</v>
      </c>
      <c r="L4390" s="1" t="s">
        <v>146</v>
      </c>
      <c r="M4390" s="1" t="s">
        <v>423</v>
      </c>
      <c r="N4390" s="1" t="s">
        <v>392</v>
      </c>
      <c r="O4390" s="1" t="s">
        <v>393</v>
      </c>
      <c r="P4390">
        <v>120</v>
      </c>
      <c r="Q4390">
        <v>7600</v>
      </c>
      <c r="R4390">
        <v>274816</v>
      </c>
      <c r="S4390">
        <v>36.159999999999997</v>
      </c>
      <c r="T4390">
        <v>0.3</v>
      </c>
      <c r="U4390">
        <f t="shared" si="1365"/>
        <v>274816</v>
      </c>
      <c r="V4390">
        <f t="shared" si="1366"/>
        <v>912000</v>
      </c>
      <c r="W4390" s="1" t="s">
        <v>394</v>
      </c>
      <c r="X4390" s="1" t="s">
        <v>112</v>
      </c>
      <c r="Y4390" s="1" t="s">
        <v>112</v>
      </c>
      <c r="Z4390" s="3">
        <v>5055</v>
      </c>
      <c r="AA4390" s="4">
        <f t="shared" si="1370"/>
        <v>4794</v>
      </c>
      <c r="AB4390" s="4">
        <f t="shared" si="1378"/>
        <v>3078.8234860000002</v>
      </c>
      <c r="AC4390" s="4">
        <f t="shared" si="1379"/>
        <v>4794</v>
      </c>
      <c r="AD4390" s="4">
        <f t="shared" si="1371"/>
        <v>4794</v>
      </c>
      <c r="AE4390" s="3" t="s">
        <v>2345</v>
      </c>
      <c r="AF4390" s="3">
        <v>4794</v>
      </c>
      <c r="AG4390" s="4">
        <f>AI4390</f>
        <v>4794</v>
      </c>
      <c r="AH4390" s="4">
        <v>21174</v>
      </c>
      <c r="AI4390">
        <f t="shared" si="1367"/>
        <v>4794</v>
      </c>
      <c r="AJ4390" t="s">
        <v>2345</v>
      </c>
      <c r="AK4390" s="2">
        <v>28238.31</v>
      </c>
      <c r="AL4390" s="2">
        <f>AN4390</f>
        <v>28238.31</v>
      </c>
      <c r="AM4390" s="4">
        <v>21174</v>
      </c>
      <c r="AN4390">
        <f>INDEX($AJ$2:$AJ$6811,MATCH(AM4390,$A$2:$A$6811,0))</f>
        <v>28238.31</v>
      </c>
      <c r="AP4390">
        <v>538.64</v>
      </c>
      <c r="AQ4390">
        <v>538.64</v>
      </c>
      <c r="AR4390" s="4">
        <v>8</v>
      </c>
      <c r="AS4390" s="4">
        <v>10</v>
      </c>
      <c r="AT4390" s="4">
        <v>2009</v>
      </c>
      <c r="AU4390" s="4">
        <v>8</v>
      </c>
      <c r="AV4390" s="4">
        <v>10</v>
      </c>
      <c r="AW4390" s="4">
        <v>2009</v>
      </c>
      <c r="AX4390" t="str">
        <f t="shared" si="1368"/>
        <v>No Delay</v>
      </c>
      <c r="AY4390">
        <f t="shared" si="1369"/>
        <v>0</v>
      </c>
    </row>
    <row r="4391" spans="1:51" x14ac:dyDescent="0.2">
      <c r="A4391" s="3">
        <v>21174</v>
      </c>
      <c r="B4391" s="1" t="s">
        <v>215</v>
      </c>
      <c r="C4391" s="1" t="s">
        <v>89</v>
      </c>
      <c r="D4391" s="1" t="s">
        <v>266</v>
      </c>
      <c r="E4391" s="1" t="s">
        <v>53</v>
      </c>
      <c r="F4391" s="1" t="s">
        <v>53</v>
      </c>
      <c r="G4391" s="13" t="s">
        <v>390</v>
      </c>
      <c r="H4391" s="12">
        <v>40094</v>
      </c>
      <c r="I4391" s="12" t="s">
        <v>390</v>
      </c>
      <c r="J4391" s="12">
        <v>40094</v>
      </c>
      <c r="K4391" s="4">
        <v>1882</v>
      </c>
      <c r="L4391" s="1" t="s">
        <v>146</v>
      </c>
      <c r="M4391" s="1" t="s">
        <v>423</v>
      </c>
      <c r="N4391" s="1" t="s">
        <v>392</v>
      </c>
      <c r="O4391" s="1" t="s">
        <v>393</v>
      </c>
      <c r="P4391">
        <v>120</v>
      </c>
      <c r="Q4391">
        <v>11480</v>
      </c>
      <c r="R4391">
        <v>415116.79999999999</v>
      </c>
      <c r="S4391">
        <v>36.159999999999997</v>
      </c>
      <c r="T4391">
        <v>0.3</v>
      </c>
      <c r="U4391">
        <f t="shared" si="1365"/>
        <v>415116.79999999999</v>
      </c>
      <c r="V4391">
        <f t="shared" si="1366"/>
        <v>1377600</v>
      </c>
      <c r="W4391" s="1" t="s">
        <v>394</v>
      </c>
      <c r="X4391" s="1" t="s">
        <v>112</v>
      </c>
      <c r="Y4391" s="1" t="s">
        <v>112</v>
      </c>
      <c r="Z4391" s="3">
        <v>5055</v>
      </c>
      <c r="AA4391" s="4">
        <f t="shared" si="1370"/>
        <v>4794</v>
      </c>
      <c r="AB4391" s="4">
        <f t="shared" si="1378"/>
        <v>3504.6449499999999</v>
      </c>
      <c r="AC4391" s="4">
        <f t="shared" si="1379"/>
        <v>4794</v>
      </c>
      <c r="AD4391" s="4">
        <f t="shared" si="1371"/>
        <v>4794</v>
      </c>
      <c r="AE4391" s="4">
        <v>4794</v>
      </c>
      <c r="AF4391" s="4">
        <v>4794</v>
      </c>
      <c r="AG4391" s="4">
        <f>AE4391</f>
        <v>4794</v>
      </c>
      <c r="AI4391" t="e">
        <f t="shared" si="1367"/>
        <v>#N/A</v>
      </c>
      <c r="AJ4391">
        <v>28238.31</v>
      </c>
      <c r="AK4391" s="2">
        <v>28238.31</v>
      </c>
      <c r="AL4391" s="2">
        <f>AJ4391</f>
        <v>28238.31</v>
      </c>
      <c r="AM4391" s="4"/>
      <c r="AN4391" t="e">
        <f>VLOOKUP([1]!Tabelle13[[#This Row],[Vlookup this ID for freight costs]],$AL$2:$AL$6811,2,FALSE)</f>
        <v>#REF!</v>
      </c>
      <c r="AP4391">
        <v>813.63</v>
      </c>
      <c r="AQ4391">
        <v>813.63</v>
      </c>
      <c r="AR4391" s="4">
        <v>8</v>
      </c>
      <c r="AS4391" s="4">
        <v>10</v>
      </c>
      <c r="AT4391" s="4">
        <v>2009</v>
      </c>
      <c r="AU4391" s="4">
        <v>8</v>
      </c>
      <c r="AV4391" s="4">
        <v>10</v>
      </c>
      <c r="AW4391" s="4">
        <v>2009</v>
      </c>
      <c r="AX4391" t="str">
        <f t="shared" si="1368"/>
        <v>No Delay</v>
      </c>
      <c r="AY4391">
        <f t="shared" si="1369"/>
        <v>0</v>
      </c>
    </row>
    <row r="4392" spans="1:51" x14ac:dyDescent="0.2">
      <c r="A4392" s="3">
        <v>86097</v>
      </c>
      <c r="B4392" s="1" t="s">
        <v>172</v>
      </c>
      <c r="C4392" s="1" t="s">
        <v>114</v>
      </c>
      <c r="D4392" s="1" t="s">
        <v>130</v>
      </c>
      <c r="E4392" s="1" t="s">
        <v>101</v>
      </c>
      <c r="F4392" s="1" t="s">
        <v>101</v>
      </c>
      <c r="G4392" s="13" t="s">
        <v>198</v>
      </c>
      <c r="H4392" s="12">
        <v>41820</v>
      </c>
      <c r="I4392" s="12" t="s">
        <v>278</v>
      </c>
      <c r="J4392" s="12">
        <v>41829</v>
      </c>
      <c r="K4392" s="4">
        <v>5651</v>
      </c>
      <c r="L4392" s="1" t="s">
        <v>146</v>
      </c>
      <c r="M4392" s="1" t="s">
        <v>132</v>
      </c>
      <c r="N4392" s="1" t="s">
        <v>265</v>
      </c>
      <c r="O4392" s="1" t="s">
        <v>93</v>
      </c>
      <c r="P4392">
        <v>60</v>
      </c>
      <c r="Q4392">
        <v>77187</v>
      </c>
      <c r="R4392">
        <v>168267.66</v>
      </c>
      <c r="S4392">
        <v>2.1800000000000002</v>
      </c>
      <c r="T4392">
        <v>0.04</v>
      </c>
      <c r="U4392">
        <f t="shared" si="1365"/>
        <v>168267.66</v>
      </c>
      <c r="V4392">
        <f t="shared" si="1366"/>
        <v>4631220</v>
      </c>
      <c r="W4392" s="1" t="s">
        <v>179</v>
      </c>
      <c r="X4392" s="1" t="s">
        <v>1236</v>
      </c>
      <c r="Y4392" s="1" t="s">
        <v>156</v>
      </c>
      <c r="Z4392" s="3">
        <v>14240</v>
      </c>
      <c r="AA4392" s="4">
        <f t="shared" si="1370"/>
        <v>4800</v>
      </c>
      <c r="AB4392" s="4">
        <f t="shared" si="1378"/>
        <v>10715.843644600001</v>
      </c>
      <c r="AC4392" s="4">
        <f t="shared" si="1379"/>
        <v>4800</v>
      </c>
      <c r="AD4392" s="4">
        <f t="shared" si="1371"/>
        <v>4800</v>
      </c>
      <c r="AE4392" s="4">
        <v>4800</v>
      </c>
      <c r="AF4392" s="4">
        <v>4800</v>
      </c>
      <c r="AG4392" s="4">
        <f>AE4392</f>
        <v>4800</v>
      </c>
      <c r="AI4392" t="e">
        <f t="shared" si="1367"/>
        <v>#N/A</v>
      </c>
      <c r="AJ4392">
        <v>10982.2</v>
      </c>
      <c r="AK4392" s="2">
        <v>10982.2</v>
      </c>
      <c r="AL4392" s="2">
        <f>AJ4392</f>
        <v>10982.2</v>
      </c>
      <c r="AM4392" s="4"/>
      <c r="AN4392" t="e">
        <f>VLOOKUP([1]!Tabelle13[[#This Row],[Vlookup this ID for freight costs]],$AL$2:$AL$6811,2,FALSE)</f>
        <v>#REF!</v>
      </c>
      <c r="AP4392">
        <v>208.15</v>
      </c>
      <c r="AQ4392">
        <v>208.15</v>
      </c>
      <c r="AR4392" s="4">
        <v>30</v>
      </c>
      <c r="AS4392" s="4">
        <v>6</v>
      </c>
      <c r="AT4392" s="4">
        <v>2014</v>
      </c>
      <c r="AU4392" s="4">
        <v>9</v>
      </c>
      <c r="AV4392" s="4">
        <v>7</v>
      </c>
      <c r="AW4392" s="4">
        <v>2014</v>
      </c>
      <c r="AX4392" t="str">
        <f t="shared" si="1368"/>
        <v>Delay</v>
      </c>
      <c r="AY4392">
        <f t="shared" si="1369"/>
        <v>9</v>
      </c>
    </row>
    <row r="4393" spans="1:51" x14ac:dyDescent="0.2">
      <c r="A4393" s="3">
        <v>42187</v>
      </c>
      <c r="B4393" s="1" t="s">
        <v>168</v>
      </c>
      <c r="C4393" s="1" t="s">
        <v>150</v>
      </c>
      <c r="D4393" s="1" t="s">
        <v>100</v>
      </c>
      <c r="E4393" s="1" t="s">
        <v>53</v>
      </c>
      <c r="F4393" s="1" t="s">
        <v>53</v>
      </c>
      <c r="G4393" s="13" t="s">
        <v>1007</v>
      </c>
      <c r="H4393" s="12">
        <v>40338</v>
      </c>
      <c r="I4393" s="12" t="s">
        <v>169</v>
      </c>
      <c r="J4393" s="12">
        <v>40340</v>
      </c>
      <c r="K4393" s="4">
        <v>2511</v>
      </c>
      <c r="L4393" s="1" t="s">
        <v>146</v>
      </c>
      <c r="M4393" s="1" t="s">
        <v>170</v>
      </c>
      <c r="N4393" s="1" t="s">
        <v>265</v>
      </c>
      <c r="O4393" s="1" t="s">
        <v>93</v>
      </c>
      <c r="P4393">
        <v>60</v>
      </c>
      <c r="Q4393">
        <v>40751</v>
      </c>
      <c r="R4393">
        <v>118992.92</v>
      </c>
      <c r="S4393">
        <v>2.92</v>
      </c>
      <c r="T4393">
        <v>0.05</v>
      </c>
      <c r="U4393">
        <f t="shared" si="1365"/>
        <v>118992.92</v>
      </c>
      <c r="V4393">
        <f t="shared" si="1366"/>
        <v>2445060</v>
      </c>
      <c r="W4393" s="1" t="s">
        <v>155</v>
      </c>
      <c r="X4393" s="1" t="s">
        <v>1236</v>
      </c>
      <c r="Y4393" s="1" t="s">
        <v>156</v>
      </c>
      <c r="Z4393" s="3">
        <v>8107</v>
      </c>
      <c r="AA4393" s="4">
        <f t="shared" si="1370"/>
        <v>4806</v>
      </c>
      <c r="AB4393" s="4">
        <f t="shared" si="1378"/>
        <v>6717.0728037999997</v>
      </c>
      <c r="AC4393" s="4">
        <f t="shared" si="1379"/>
        <v>4806</v>
      </c>
      <c r="AD4393" s="4">
        <f t="shared" si="1371"/>
        <v>7701</v>
      </c>
      <c r="AE4393" s="4">
        <v>4806</v>
      </c>
      <c r="AF4393" s="4">
        <v>4806</v>
      </c>
      <c r="AG4393" s="4">
        <f>AE4393</f>
        <v>4806</v>
      </c>
      <c r="AI4393" t="e">
        <f t="shared" si="1367"/>
        <v>#N/A</v>
      </c>
      <c r="AJ4393">
        <v>6369.79</v>
      </c>
      <c r="AK4393" s="2">
        <v>6369.79</v>
      </c>
      <c r="AL4393" s="2">
        <f>AJ4393</f>
        <v>6369.79</v>
      </c>
      <c r="AM4393" s="4"/>
      <c r="AN4393" t="e">
        <f>VLOOKUP([1]!Tabelle13[[#This Row],[Vlookup this ID for freight costs]],$AL$2:$AL$6811,2,FALSE)</f>
        <v>#REF!</v>
      </c>
      <c r="AP4393">
        <v>256.55</v>
      </c>
      <c r="AQ4393">
        <v>256.55</v>
      </c>
      <c r="AR4393" s="4">
        <v>9</v>
      </c>
      <c r="AS4393" s="4">
        <v>6</v>
      </c>
      <c r="AT4393" s="4">
        <v>2010</v>
      </c>
      <c r="AU4393" s="4">
        <v>11</v>
      </c>
      <c r="AV4393" s="4">
        <v>6</v>
      </c>
      <c r="AW4393" s="4">
        <v>2010</v>
      </c>
      <c r="AX4393" t="str">
        <f t="shared" si="1368"/>
        <v>Delay</v>
      </c>
      <c r="AY4393">
        <f t="shared" si="1369"/>
        <v>2</v>
      </c>
    </row>
    <row r="4394" spans="1:51" x14ac:dyDescent="0.2">
      <c r="A4394" s="3">
        <v>83064</v>
      </c>
      <c r="B4394" s="1" t="s">
        <v>151</v>
      </c>
      <c r="C4394" s="1" t="s">
        <v>65</v>
      </c>
      <c r="D4394" s="1" t="s">
        <v>130</v>
      </c>
      <c r="E4394" s="1" t="s">
        <v>152</v>
      </c>
      <c r="F4394" s="1" t="s">
        <v>152</v>
      </c>
      <c r="G4394" s="13" t="s">
        <v>1617</v>
      </c>
      <c r="H4394" s="12">
        <v>41141</v>
      </c>
      <c r="I4394" s="12" t="s">
        <v>1851</v>
      </c>
      <c r="J4394" s="12">
        <v>41135</v>
      </c>
      <c r="K4394" s="4">
        <v>4101</v>
      </c>
      <c r="L4394" s="1" t="s">
        <v>146</v>
      </c>
      <c r="M4394" s="1" t="s">
        <v>132</v>
      </c>
      <c r="N4394" s="1" t="s">
        <v>275</v>
      </c>
      <c r="O4394" s="1" t="s">
        <v>93</v>
      </c>
      <c r="P4394">
        <v>60</v>
      </c>
      <c r="Q4394">
        <v>1048</v>
      </c>
      <c r="R4394">
        <v>8384</v>
      </c>
      <c r="S4394">
        <v>8</v>
      </c>
      <c r="T4394">
        <v>0.13</v>
      </c>
      <c r="U4394">
        <f t="shared" si="1365"/>
        <v>8384</v>
      </c>
      <c r="V4394">
        <f t="shared" si="1366"/>
        <v>62880</v>
      </c>
      <c r="W4394" s="1" t="s">
        <v>204</v>
      </c>
      <c r="X4394" s="1" t="s">
        <v>1236</v>
      </c>
      <c r="Y4394" s="1" t="s">
        <v>205</v>
      </c>
      <c r="Z4394" s="3">
        <v>7364</v>
      </c>
      <c r="AA4394" s="4">
        <f t="shared" si="1370"/>
        <v>4809</v>
      </c>
      <c r="AB4394" s="4">
        <f t="shared" si="1378"/>
        <v>2359.7559004</v>
      </c>
      <c r="AC4394" s="4">
        <f t="shared" si="1379"/>
        <v>4809</v>
      </c>
      <c r="AD4394" s="4">
        <f t="shared" si="1371"/>
        <v>1849.3333333333333</v>
      </c>
      <c r="AE4394" s="4">
        <v>4809</v>
      </c>
      <c r="AF4394" s="4">
        <v>4809</v>
      </c>
      <c r="AG4394" s="4">
        <f>AE4394</f>
        <v>4809</v>
      </c>
      <c r="AI4394" t="e">
        <f t="shared" si="1367"/>
        <v>#N/A</v>
      </c>
      <c r="AJ4394">
        <v>18461.23</v>
      </c>
      <c r="AK4394" s="2">
        <v>18461.23</v>
      </c>
      <c r="AL4394" s="2">
        <f>AJ4394</f>
        <v>18461.23</v>
      </c>
      <c r="AM4394" s="4"/>
      <c r="AN4394" t="e">
        <f>VLOOKUP([1]!Tabelle13[[#This Row],[Vlookup this ID for freight costs]],$AL$2:$AL$6811,2,FALSE)</f>
        <v>#REF!</v>
      </c>
      <c r="AP4394">
        <v>11.75</v>
      </c>
      <c r="AQ4394">
        <v>11.75</v>
      </c>
      <c r="AR4394" s="4">
        <v>20</v>
      </c>
      <c r="AS4394" s="4">
        <v>8</v>
      </c>
      <c r="AT4394" s="4">
        <v>2012</v>
      </c>
      <c r="AU4394" s="4">
        <v>14</v>
      </c>
      <c r="AV4394" s="4">
        <v>8</v>
      </c>
      <c r="AW4394" s="4">
        <v>2012</v>
      </c>
      <c r="AX4394" t="str">
        <f t="shared" si="1368"/>
        <v>No Delay</v>
      </c>
      <c r="AY4394">
        <f t="shared" si="1369"/>
        <v>0</v>
      </c>
    </row>
    <row r="4395" spans="1:51" x14ac:dyDescent="0.2">
      <c r="A4395" s="3">
        <v>84738</v>
      </c>
      <c r="B4395" s="1" t="s">
        <v>151</v>
      </c>
      <c r="C4395" s="1" t="s">
        <v>65</v>
      </c>
      <c r="D4395" s="1" t="s">
        <v>130</v>
      </c>
      <c r="E4395" s="1" t="s">
        <v>152</v>
      </c>
      <c r="F4395" s="1" t="s">
        <v>152</v>
      </c>
      <c r="G4395" s="13" t="s">
        <v>1617</v>
      </c>
      <c r="H4395" s="12">
        <v>41141</v>
      </c>
      <c r="I4395" s="12" t="s">
        <v>1851</v>
      </c>
      <c r="J4395" s="12">
        <v>41135</v>
      </c>
      <c r="K4395" s="4">
        <v>4105</v>
      </c>
      <c r="L4395" s="1" t="s">
        <v>146</v>
      </c>
      <c r="M4395" s="1" t="s">
        <v>132</v>
      </c>
      <c r="N4395" s="1" t="s">
        <v>275</v>
      </c>
      <c r="O4395" s="1" t="s">
        <v>93</v>
      </c>
      <c r="P4395">
        <v>60</v>
      </c>
      <c r="Q4395">
        <v>12616</v>
      </c>
      <c r="R4395">
        <v>100928</v>
      </c>
      <c r="S4395">
        <v>8</v>
      </c>
      <c r="T4395">
        <v>0.13</v>
      </c>
      <c r="U4395">
        <f t="shared" si="1365"/>
        <v>100928</v>
      </c>
      <c r="V4395">
        <f t="shared" si="1366"/>
        <v>756960</v>
      </c>
      <c r="W4395" s="1" t="s">
        <v>179</v>
      </c>
      <c r="X4395" s="1" t="s">
        <v>1236</v>
      </c>
      <c r="Y4395" s="1" t="s">
        <v>156</v>
      </c>
      <c r="Z4395" s="3">
        <v>7726</v>
      </c>
      <c r="AA4395" s="4">
        <f t="shared" si="1370"/>
        <v>4809</v>
      </c>
      <c r="AB4395" s="4">
        <f t="shared" si="1378"/>
        <v>3629.3184507999999</v>
      </c>
      <c r="AC4395" s="4">
        <f t="shared" si="1379"/>
        <v>4809</v>
      </c>
      <c r="AD4395" s="4">
        <f t="shared" si="1371"/>
        <v>4809</v>
      </c>
      <c r="AE4395" s="3" t="s">
        <v>2346</v>
      </c>
      <c r="AF4395" s="3">
        <v>4809</v>
      </c>
      <c r="AG4395" s="4">
        <f>AI4395</f>
        <v>4809</v>
      </c>
      <c r="AH4395" s="4">
        <v>83064</v>
      </c>
      <c r="AI4395">
        <f t="shared" si="1367"/>
        <v>4809</v>
      </c>
      <c r="AJ4395" t="s">
        <v>2346</v>
      </c>
      <c r="AK4395" s="2">
        <v>18461.23</v>
      </c>
      <c r="AL4395" s="2">
        <f>AN4395</f>
        <v>18461.23</v>
      </c>
      <c r="AM4395" s="4">
        <v>83064</v>
      </c>
      <c r="AN4395">
        <f>INDEX($AJ$2:$AJ$6811,MATCH(AM4395,$A$2:$A$6811,0))</f>
        <v>18461.23</v>
      </c>
      <c r="AP4395">
        <v>141.5</v>
      </c>
      <c r="AQ4395">
        <v>141.5</v>
      </c>
      <c r="AR4395" s="4">
        <v>20</v>
      </c>
      <c r="AS4395" s="4">
        <v>8</v>
      </c>
      <c r="AT4395" s="4">
        <v>2012</v>
      </c>
      <c r="AU4395" s="4">
        <v>14</v>
      </c>
      <c r="AV4395" s="4">
        <v>8</v>
      </c>
      <c r="AW4395" s="4">
        <v>2012</v>
      </c>
      <c r="AX4395" t="str">
        <f t="shared" si="1368"/>
        <v>No Delay</v>
      </c>
      <c r="AY4395">
        <f t="shared" si="1369"/>
        <v>0</v>
      </c>
    </row>
    <row r="4396" spans="1:51" x14ac:dyDescent="0.2">
      <c r="A4396" s="3">
        <v>85886</v>
      </c>
      <c r="B4396" s="1" t="s">
        <v>151</v>
      </c>
      <c r="C4396" s="1" t="s">
        <v>65</v>
      </c>
      <c r="D4396" s="1" t="s">
        <v>130</v>
      </c>
      <c r="E4396" s="1" t="s">
        <v>152</v>
      </c>
      <c r="F4396" s="1" t="s">
        <v>152</v>
      </c>
      <c r="G4396" s="13" t="s">
        <v>1617</v>
      </c>
      <c r="H4396" s="12">
        <v>41141</v>
      </c>
      <c r="I4396" s="12" t="s">
        <v>1851</v>
      </c>
      <c r="J4396" s="12">
        <v>41135</v>
      </c>
      <c r="K4396" s="4">
        <v>4107</v>
      </c>
      <c r="L4396" s="1" t="s">
        <v>146</v>
      </c>
      <c r="M4396" s="1" t="s">
        <v>132</v>
      </c>
      <c r="N4396" s="1" t="s">
        <v>275</v>
      </c>
      <c r="O4396" s="1" t="s">
        <v>93</v>
      </c>
      <c r="P4396">
        <v>60</v>
      </c>
      <c r="Q4396">
        <v>35120</v>
      </c>
      <c r="R4396">
        <v>280960</v>
      </c>
      <c r="S4396">
        <v>8</v>
      </c>
      <c r="T4396">
        <v>0.13</v>
      </c>
      <c r="U4396">
        <f t="shared" si="1365"/>
        <v>280960</v>
      </c>
      <c r="V4396">
        <f t="shared" si="1366"/>
        <v>2107200</v>
      </c>
      <c r="W4396" s="1" t="s">
        <v>155</v>
      </c>
      <c r="X4396" s="1" t="s">
        <v>1236</v>
      </c>
      <c r="Y4396" s="1" t="s">
        <v>156</v>
      </c>
      <c r="Z4396" s="3">
        <v>7726</v>
      </c>
      <c r="AA4396" s="4">
        <f t="shared" si="1370"/>
        <v>4809</v>
      </c>
      <c r="AB4396" s="4">
        <f t="shared" si="1378"/>
        <v>6099.082942</v>
      </c>
      <c r="AC4396" s="4">
        <f t="shared" si="1379"/>
        <v>4809</v>
      </c>
      <c r="AD4396" s="4">
        <f t="shared" si="1371"/>
        <v>4809</v>
      </c>
      <c r="AE4396" s="3" t="s">
        <v>2346</v>
      </c>
      <c r="AF4396" s="3">
        <v>4809</v>
      </c>
      <c r="AG4396" s="4">
        <f>AI4396</f>
        <v>4809</v>
      </c>
      <c r="AH4396" s="4">
        <v>83064</v>
      </c>
      <c r="AI4396">
        <f t="shared" si="1367"/>
        <v>4809</v>
      </c>
      <c r="AJ4396" t="s">
        <v>2346</v>
      </c>
      <c r="AK4396" s="2">
        <v>18461.23</v>
      </c>
      <c r="AL4396" s="2">
        <f>AN4396</f>
        <v>18461.23</v>
      </c>
      <c r="AM4396" s="4">
        <v>83064</v>
      </c>
      <c r="AN4396">
        <f>INDEX($AJ$2:$AJ$6811,MATCH(AM4396,$A$2:$A$6811,0))</f>
        <v>18461.23</v>
      </c>
      <c r="AP4396">
        <v>393.91</v>
      </c>
      <c r="AQ4396">
        <v>393.91</v>
      </c>
      <c r="AR4396" s="4">
        <v>20</v>
      </c>
      <c r="AS4396" s="4">
        <v>8</v>
      </c>
      <c r="AT4396" s="4">
        <v>2012</v>
      </c>
      <c r="AU4396" s="4">
        <v>14</v>
      </c>
      <c r="AV4396" s="4">
        <v>8</v>
      </c>
      <c r="AW4396" s="4">
        <v>2012</v>
      </c>
      <c r="AX4396" t="str">
        <f t="shared" si="1368"/>
        <v>No Delay</v>
      </c>
      <c r="AY4396">
        <f t="shared" si="1369"/>
        <v>0</v>
      </c>
    </row>
    <row r="4397" spans="1:51" x14ac:dyDescent="0.2">
      <c r="A4397" s="3">
        <v>45729</v>
      </c>
      <c r="B4397" s="1" t="s">
        <v>168</v>
      </c>
      <c r="C4397" s="1" t="s">
        <v>150</v>
      </c>
      <c r="D4397" s="1" t="s">
        <v>100</v>
      </c>
      <c r="E4397" s="1" t="s">
        <v>253</v>
      </c>
      <c r="F4397" s="1" t="s">
        <v>253</v>
      </c>
      <c r="G4397" s="13" t="s">
        <v>303</v>
      </c>
      <c r="H4397" s="12">
        <v>40912</v>
      </c>
      <c r="I4397" s="12" t="s">
        <v>303</v>
      </c>
      <c r="J4397" s="12">
        <v>40912</v>
      </c>
      <c r="K4397" s="4">
        <v>3681</v>
      </c>
      <c r="L4397" s="1" t="s">
        <v>146</v>
      </c>
      <c r="M4397" s="1" t="s">
        <v>170</v>
      </c>
      <c r="N4397" s="1" t="s">
        <v>178</v>
      </c>
      <c r="O4397" s="1" t="s">
        <v>93</v>
      </c>
      <c r="P4397">
        <v>60</v>
      </c>
      <c r="Q4397">
        <v>92887</v>
      </c>
      <c r="R4397">
        <v>678075.1</v>
      </c>
      <c r="S4397">
        <v>7.3</v>
      </c>
      <c r="T4397">
        <v>0.12</v>
      </c>
      <c r="U4397">
        <f t="shared" si="1365"/>
        <v>678075.1</v>
      </c>
      <c r="V4397">
        <f t="shared" si="1366"/>
        <v>5573220</v>
      </c>
      <c r="W4397" s="1" t="s">
        <v>155</v>
      </c>
      <c r="X4397" s="1" t="s">
        <v>1236</v>
      </c>
      <c r="Y4397" s="1" t="s">
        <v>156</v>
      </c>
      <c r="Z4397" s="3">
        <v>8107</v>
      </c>
      <c r="AA4397" s="4">
        <f t="shared" si="1370"/>
        <v>4810</v>
      </c>
      <c r="AB4397" s="4">
        <f t="shared" si="1378"/>
        <v>12438.884104600002</v>
      </c>
      <c r="AC4397" s="4">
        <f t="shared" si="1379"/>
        <v>4810</v>
      </c>
      <c r="AD4397" s="4">
        <f t="shared" si="1371"/>
        <v>4810</v>
      </c>
      <c r="AE4397" s="4">
        <v>4810</v>
      </c>
      <c r="AF4397" s="4">
        <v>4810</v>
      </c>
      <c r="AG4397" s="4">
        <f t="shared" ref="AG4397:AG4402" si="1380">AE4397</f>
        <v>4810</v>
      </c>
      <c r="AI4397" t="e">
        <f t="shared" si="1367"/>
        <v>#N/A</v>
      </c>
      <c r="AJ4397">
        <v>6599.86</v>
      </c>
      <c r="AK4397" s="2">
        <v>6599.86</v>
      </c>
      <c r="AL4397" s="2">
        <f t="shared" ref="AL4397:AL4402" si="1381">AJ4397</f>
        <v>6599.86</v>
      </c>
      <c r="AM4397" s="4"/>
      <c r="AN4397" t="e">
        <f>VLOOKUP([1]!Tabelle13[[#This Row],[Vlookup this ID for freight costs]],$AL$2:$AL$6811,2,FALSE)</f>
        <v>#REF!</v>
      </c>
      <c r="AP4397">
        <v>1118.82</v>
      </c>
      <c r="AQ4397">
        <v>1118.82</v>
      </c>
      <c r="AR4397" s="4">
        <v>4</v>
      </c>
      <c r="AS4397" s="4">
        <v>1</v>
      </c>
      <c r="AT4397" s="4">
        <v>2012</v>
      </c>
      <c r="AU4397" s="4">
        <v>4</v>
      </c>
      <c r="AV4397" s="4">
        <v>1</v>
      </c>
      <c r="AW4397" s="4">
        <v>2012</v>
      </c>
      <c r="AX4397" t="str">
        <f t="shared" si="1368"/>
        <v>No Delay</v>
      </c>
      <c r="AY4397">
        <f t="shared" si="1369"/>
        <v>0</v>
      </c>
    </row>
    <row r="4398" spans="1:51" x14ac:dyDescent="0.2">
      <c r="A4398" s="3">
        <v>84274</v>
      </c>
      <c r="B4398" s="1" t="s">
        <v>175</v>
      </c>
      <c r="C4398" s="1" t="s">
        <v>165</v>
      </c>
      <c r="D4398" s="1" t="s">
        <v>130</v>
      </c>
      <c r="E4398" s="1" t="s">
        <v>53</v>
      </c>
      <c r="F4398" s="1" t="s">
        <v>53</v>
      </c>
      <c r="G4398" s="13" t="s">
        <v>1113</v>
      </c>
      <c r="H4398" s="12">
        <v>41486</v>
      </c>
      <c r="I4398" s="12" t="s">
        <v>904</v>
      </c>
      <c r="J4398" s="12">
        <v>41478</v>
      </c>
      <c r="K4398" s="4">
        <v>4809</v>
      </c>
      <c r="L4398" s="1" t="s">
        <v>146</v>
      </c>
      <c r="M4398" s="1" t="s">
        <v>132</v>
      </c>
      <c r="N4398" s="1" t="s">
        <v>1524</v>
      </c>
      <c r="O4398" s="1" t="s">
        <v>93</v>
      </c>
      <c r="P4398">
        <v>30</v>
      </c>
      <c r="Q4398">
        <v>35930</v>
      </c>
      <c r="R4398">
        <v>377983.6</v>
      </c>
      <c r="S4398">
        <v>10.52</v>
      </c>
      <c r="T4398">
        <v>0.35</v>
      </c>
      <c r="U4398">
        <f t="shared" si="1365"/>
        <v>377983.6</v>
      </c>
      <c r="V4398">
        <f t="shared" si="1366"/>
        <v>1077900</v>
      </c>
      <c r="W4398" s="1" t="s">
        <v>179</v>
      </c>
      <c r="X4398" s="1" t="s">
        <v>1236</v>
      </c>
      <c r="Y4398" s="1" t="s">
        <v>156</v>
      </c>
      <c r="Z4398" s="3">
        <v>5457</v>
      </c>
      <c r="AA4398" s="4">
        <f t="shared" si="1370"/>
        <v>4811</v>
      </c>
      <c r="AB4398" s="4">
        <f t="shared" si="1378"/>
        <v>6187.9786600000007</v>
      </c>
      <c r="AC4398" s="4">
        <f t="shared" si="1379"/>
        <v>4811</v>
      </c>
      <c r="AD4398" s="4">
        <f t="shared" si="1371"/>
        <v>4811</v>
      </c>
      <c r="AE4398" s="4">
        <v>4811</v>
      </c>
      <c r="AF4398" s="4">
        <v>4811</v>
      </c>
      <c r="AG4398" s="4">
        <f t="shared" si="1380"/>
        <v>4811</v>
      </c>
      <c r="AI4398" t="e">
        <f t="shared" si="1367"/>
        <v>#N/A</v>
      </c>
      <c r="AJ4398">
        <v>2486.5</v>
      </c>
      <c r="AK4398" s="2">
        <v>2486.5</v>
      </c>
      <c r="AL4398" s="2">
        <f t="shared" si="1381"/>
        <v>2486.5</v>
      </c>
      <c r="AM4398" s="4"/>
      <c r="AN4398" t="e">
        <f>VLOOKUP([1]!Tabelle13[[#This Row],[Vlookup this ID for freight costs]],$AL$2:$AL$6811,2,FALSE)</f>
        <v>#REF!</v>
      </c>
      <c r="AP4398">
        <v>467.57</v>
      </c>
      <c r="AQ4398">
        <v>467.57</v>
      </c>
      <c r="AR4398" s="4">
        <v>31</v>
      </c>
      <c r="AS4398" s="4">
        <v>7</v>
      </c>
      <c r="AT4398" s="4">
        <v>2013</v>
      </c>
      <c r="AU4398" s="4">
        <v>23</v>
      </c>
      <c r="AV4398" s="4">
        <v>7</v>
      </c>
      <c r="AW4398" s="4">
        <v>2013</v>
      </c>
      <c r="AX4398" t="str">
        <f t="shared" si="1368"/>
        <v>No Delay</v>
      </c>
      <c r="AY4398">
        <f t="shared" si="1369"/>
        <v>0</v>
      </c>
    </row>
    <row r="4399" spans="1:51" x14ac:dyDescent="0.2">
      <c r="A4399" s="3">
        <v>83377</v>
      </c>
      <c r="B4399" s="1" t="s">
        <v>215</v>
      </c>
      <c r="C4399" s="1" t="s">
        <v>89</v>
      </c>
      <c r="D4399" s="1" t="s">
        <v>130</v>
      </c>
      <c r="E4399" s="1" t="s">
        <v>53</v>
      </c>
      <c r="F4399" s="1" t="s">
        <v>53</v>
      </c>
      <c r="G4399" s="13" t="s">
        <v>174</v>
      </c>
      <c r="H4399" s="12">
        <v>40143</v>
      </c>
      <c r="I4399" s="12" t="s">
        <v>603</v>
      </c>
      <c r="J4399" s="12">
        <v>40130</v>
      </c>
      <c r="K4399" s="4">
        <v>2013</v>
      </c>
      <c r="L4399" s="1" t="s">
        <v>146</v>
      </c>
      <c r="M4399" s="1" t="s">
        <v>132</v>
      </c>
      <c r="N4399" s="1" t="s">
        <v>154</v>
      </c>
      <c r="O4399" s="1" t="s">
        <v>93</v>
      </c>
      <c r="P4399">
        <v>60</v>
      </c>
      <c r="Q4399">
        <v>42750</v>
      </c>
      <c r="R4399">
        <v>485212.5</v>
      </c>
      <c r="S4399">
        <v>11.35</v>
      </c>
      <c r="T4399">
        <v>0.19</v>
      </c>
      <c r="U4399">
        <f t="shared" si="1365"/>
        <v>485212.5</v>
      </c>
      <c r="V4399">
        <f t="shared" si="1366"/>
        <v>2565000</v>
      </c>
      <c r="W4399" s="1" t="s">
        <v>155</v>
      </c>
      <c r="X4399" s="1" t="s">
        <v>1236</v>
      </c>
      <c r="Y4399" s="1" t="s">
        <v>156</v>
      </c>
      <c r="Z4399" s="3">
        <v>9211</v>
      </c>
      <c r="AA4399" s="4">
        <f t="shared" si="1370"/>
        <v>4814</v>
      </c>
      <c r="AB4399" s="4">
        <f t="shared" si="1378"/>
        <v>6936.4586560000007</v>
      </c>
      <c r="AC4399" s="4">
        <f t="shared" si="1379"/>
        <v>4814</v>
      </c>
      <c r="AD4399" s="4">
        <f t="shared" si="1371"/>
        <v>4111.5</v>
      </c>
      <c r="AE4399" s="4">
        <v>4814</v>
      </c>
      <c r="AF4399" s="4">
        <v>4814</v>
      </c>
      <c r="AG4399" s="4">
        <f t="shared" si="1380"/>
        <v>4814</v>
      </c>
      <c r="AI4399" t="e">
        <f t="shared" si="1367"/>
        <v>#N/A</v>
      </c>
      <c r="AJ4399">
        <v>7100.04</v>
      </c>
      <c r="AK4399" s="2">
        <v>7100.04</v>
      </c>
      <c r="AL4399" s="2">
        <f t="shared" si="1381"/>
        <v>7100.04</v>
      </c>
      <c r="AM4399" s="4"/>
      <c r="AN4399" t="e">
        <f>VLOOKUP([1]!Tabelle13[[#This Row],[Vlookup this ID for freight costs]],$AL$2:$AL$6811,2,FALSE)</f>
        <v>#REF!</v>
      </c>
      <c r="AP4399">
        <v>951.02</v>
      </c>
      <c r="AQ4399">
        <v>951.02</v>
      </c>
      <c r="AR4399" s="4">
        <v>26</v>
      </c>
      <c r="AS4399" s="4">
        <v>11</v>
      </c>
      <c r="AT4399" s="4">
        <v>2009</v>
      </c>
      <c r="AU4399" s="4">
        <v>13</v>
      </c>
      <c r="AV4399" s="4">
        <v>11</v>
      </c>
      <c r="AW4399" s="4">
        <v>2009</v>
      </c>
      <c r="AX4399" t="str">
        <f t="shared" si="1368"/>
        <v>No Delay</v>
      </c>
      <c r="AY4399">
        <f t="shared" si="1369"/>
        <v>0</v>
      </c>
    </row>
    <row r="4400" spans="1:51" x14ac:dyDescent="0.2">
      <c r="A4400" s="3">
        <v>13161</v>
      </c>
      <c r="B4400" s="1" t="s">
        <v>168</v>
      </c>
      <c r="C4400" s="1" t="s">
        <v>150</v>
      </c>
      <c r="D4400" s="1" t="s">
        <v>100</v>
      </c>
      <c r="E4400" s="1" t="s">
        <v>53</v>
      </c>
      <c r="F4400" s="1" t="s">
        <v>53</v>
      </c>
      <c r="G4400" s="13" t="s">
        <v>208</v>
      </c>
      <c r="H4400" s="12">
        <v>40414</v>
      </c>
      <c r="I4400" s="12" t="s">
        <v>208</v>
      </c>
      <c r="J4400" s="12">
        <v>40414</v>
      </c>
      <c r="K4400" s="4">
        <v>2720</v>
      </c>
      <c r="L4400" s="1" t="s">
        <v>146</v>
      </c>
      <c r="M4400" s="1" t="s">
        <v>170</v>
      </c>
      <c r="N4400" s="1" t="s">
        <v>167</v>
      </c>
      <c r="O4400" s="1" t="s">
        <v>93</v>
      </c>
      <c r="P4400">
        <v>30</v>
      </c>
      <c r="Q4400">
        <v>56877</v>
      </c>
      <c r="R4400">
        <v>265615.59000000003</v>
      </c>
      <c r="S4400">
        <v>4.67</v>
      </c>
      <c r="T4400">
        <v>0.16</v>
      </c>
      <c r="U4400">
        <f t="shared" si="1365"/>
        <v>265615.58999999997</v>
      </c>
      <c r="V4400">
        <f t="shared" si="1366"/>
        <v>1706310</v>
      </c>
      <c r="W4400" s="1" t="s">
        <v>155</v>
      </c>
      <c r="X4400" s="1" t="s">
        <v>1236</v>
      </c>
      <c r="Y4400" s="1" t="s">
        <v>156</v>
      </c>
      <c r="Z4400" s="3">
        <v>8107</v>
      </c>
      <c r="AA4400" s="4">
        <f t="shared" si="1370"/>
        <v>4815</v>
      </c>
      <c r="AB4400" s="4">
        <f t="shared" si="1378"/>
        <v>8486.8658266000002</v>
      </c>
      <c r="AC4400" s="4">
        <f t="shared" si="1379"/>
        <v>4815</v>
      </c>
      <c r="AD4400" s="4">
        <f t="shared" si="1371"/>
        <v>4815</v>
      </c>
      <c r="AE4400" s="4">
        <v>4815</v>
      </c>
      <c r="AF4400" s="4">
        <v>4815</v>
      </c>
      <c r="AG4400" s="4">
        <f t="shared" si="1380"/>
        <v>4815</v>
      </c>
      <c r="AI4400" t="e">
        <f t="shared" si="1367"/>
        <v>#N/A</v>
      </c>
      <c r="AJ4400">
        <v>5886.9</v>
      </c>
      <c r="AK4400" s="2">
        <v>5886.9</v>
      </c>
      <c r="AL4400" s="2">
        <f t="shared" si="1381"/>
        <v>5886.9</v>
      </c>
      <c r="AM4400" s="4"/>
      <c r="AN4400" t="e">
        <f>VLOOKUP([1]!Tabelle13[[#This Row],[Vlookup this ID for freight costs]],$AL$2:$AL$6811,2,FALSE)</f>
        <v>#REF!</v>
      </c>
      <c r="AP4400">
        <v>572.66999999999996</v>
      </c>
      <c r="AQ4400">
        <v>572.66999999999996</v>
      </c>
      <c r="AR4400" s="4">
        <v>24</v>
      </c>
      <c r="AS4400" s="4">
        <v>8</v>
      </c>
      <c r="AT4400" s="4">
        <v>2010</v>
      </c>
      <c r="AU4400" s="4">
        <v>24</v>
      </c>
      <c r="AV4400" s="4">
        <v>8</v>
      </c>
      <c r="AW4400" s="4">
        <v>2010</v>
      </c>
      <c r="AX4400" t="str">
        <f t="shared" si="1368"/>
        <v>No Delay</v>
      </c>
      <c r="AY4400">
        <f t="shared" si="1369"/>
        <v>0</v>
      </c>
    </row>
    <row r="4401" spans="1:51" x14ac:dyDescent="0.2">
      <c r="A4401" s="3">
        <v>72263</v>
      </c>
      <c r="B4401" s="1" t="s">
        <v>168</v>
      </c>
      <c r="C4401" s="1" t="s">
        <v>150</v>
      </c>
      <c r="D4401" s="1" t="s">
        <v>100</v>
      </c>
      <c r="E4401" s="1" t="s">
        <v>53</v>
      </c>
      <c r="F4401" s="1" t="s">
        <v>53</v>
      </c>
      <c r="G4401" s="13" t="s">
        <v>208</v>
      </c>
      <c r="H4401" s="12">
        <v>40414</v>
      </c>
      <c r="I4401" s="12" t="s">
        <v>208</v>
      </c>
      <c r="J4401" s="12">
        <v>40414</v>
      </c>
      <c r="K4401" s="4">
        <v>2727</v>
      </c>
      <c r="L4401" s="1" t="s">
        <v>146</v>
      </c>
      <c r="M4401" s="1" t="s">
        <v>170</v>
      </c>
      <c r="N4401" s="1" t="s">
        <v>167</v>
      </c>
      <c r="O4401" s="1" t="s">
        <v>93</v>
      </c>
      <c r="P4401">
        <v>30</v>
      </c>
      <c r="Q4401">
        <v>56970</v>
      </c>
      <c r="R4401">
        <v>266049.90000000002</v>
      </c>
      <c r="S4401">
        <v>4.67</v>
      </c>
      <c r="T4401">
        <v>0.16</v>
      </c>
      <c r="U4401">
        <f t="shared" si="1365"/>
        <v>266049.90000000002</v>
      </c>
      <c r="V4401">
        <f t="shared" si="1366"/>
        <v>1709100</v>
      </c>
      <c r="W4401" s="1" t="s">
        <v>155</v>
      </c>
      <c r="X4401" s="1" t="s">
        <v>1236</v>
      </c>
      <c r="Y4401" s="1" t="s">
        <v>156</v>
      </c>
      <c r="Z4401" s="3">
        <v>8107</v>
      </c>
      <c r="AA4401" s="4">
        <f t="shared" si="1370"/>
        <v>4822</v>
      </c>
      <c r="AB4401" s="4">
        <f t="shared" si="1378"/>
        <v>8497.0723720000005</v>
      </c>
      <c r="AC4401" s="4">
        <f t="shared" si="1379"/>
        <v>4822</v>
      </c>
      <c r="AD4401" s="4">
        <f t="shared" si="1371"/>
        <v>4822</v>
      </c>
      <c r="AE4401" s="4">
        <v>4822</v>
      </c>
      <c r="AF4401" s="4">
        <v>4822</v>
      </c>
      <c r="AG4401" s="4">
        <f t="shared" si="1380"/>
        <v>4822</v>
      </c>
      <c r="AI4401" t="e">
        <f t="shared" si="1367"/>
        <v>#N/A</v>
      </c>
      <c r="AJ4401">
        <v>5886.9</v>
      </c>
      <c r="AK4401" s="2">
        <v>5886.9</v>
      </c>
      <c r="AL4401" s="2">
        <f t="shared" si="1381"/>
        <v>5886.9</v>
      </c>
      <c r="AM4401" s="4"/>
      <c r="AN4401" t="e">
        <f>VLOOKUP([1]!Tabelle13[[#This Row],[Vlookup this ID for freight costs]],$AL$2:$AL$6811,2,FALSE)</f>
        <v>#REF!</v>
      </c>
      <c r="AP4401">
        <v>573.6</v>
      </c>
      <c r="AQ4401">
        <v>573.6</v>
      </c>
      <c r="AR4401" s="4">
        <v>24</v>
      </c>
      <c r="AS4401" s="4">
        <v>8</v>
      </c>
      <c r="AT4401" s="4">
        <v>2010</v>
      </c>
      <c r="AU4401" s="4">
        <v>24</v>
      </c>
      <c r="AV4401" s="4">
        <v>8</v>
      </c>
      <c r="AW4401" s="4">
        <v>2010</v>
      </c>
      <c r="AX4401" t="str">
        <f t="shared" si="1368"/>
        <v>No Delay</v>
      </c>
      <c r="AY4401">
        <f t="shared" si="1369"/>
        <v>0</v>
      </c>
    </row>
    <row r="4402" spans="1:51" x14ac:dyDescent="0.2">
      <c r="A4402" s="3">
        <v>82418</v>
      </c>
      <c r="B4402" s="1" t="s">
        <v>172</v>
      </c>
      <c r="C4402" s="1" t="s">
        <v>114</v>
      </c>
      <c r="D4402" s="1" t="s">
        <v>130</v>
      </c>
      <c r="E4402" s="1" t="s">
        <v>253</v>
      </c>
      <c r="F4402" s="1" t="s">
        <v>253</v>
      </c>
      <c r="G4402" s="13" t="s">
        <v>2060</v>
      </c>
      <c r="H4402" s="12">
        <v>40918</v>
      </c>
      <c r="I4402" s="12" t="s">
        <v>1091</v>
      </c>
      <c r="J4402" s="12">
        <v>40875</v>
      </c>
      <c r="K4402" s="4">
        <v>3596</v>
      </c>
      <c r="L4402" s="1" t="s">
        <v>146</v>
      </c>
      <c r="M4402" s="1" t="s">
        <v>132</v>
      </c>
      <c r="N4402" s="1" t="s">
        <v>1032</v>
      </c>
      <c r="O4402" s="1" t="s">
        <v>93</v>
      </c>
      <c r="P4402">
        <v>240</v>
      </c>
      <c r="Q4402">
        <v>12861</v>
      </c>
      <c r="R4402">
        <v>25078.95</v>
      </c>
      <c r="S4402">
        <v>1.95</v>
      </c>
      <c r="T4402">
        <v>0.01</v>
      </c>
      <c r="U4402">
        <f t="shared" si="1365"/>
        <v>25078.95</v>
      </c>
      <c r="V4402">
        <f t="shared" si="1366"/>
        <v>3086640</v>
      </c>
      <c r="W4402" s="1" t="s">
        <v>155</v>
      </c>
      <c r="X4402" s="1" t="s">
        <v>1236</v>
      </c>
      <c r="Y4402" s="1" t="s">
        <v>156</v>
      </c>
      <c r="Z4402" s="3">
        <v>6648</v>
      </c>
      <c r="AA4402" s="4">
        <f t="shared" si="1370"/>
        <v>4836</v>
      </c>
      <c r="AB4402" s="4">
        <f t="shared" si="1378"/>
        <v>3656.2066617999999</v>
      </c>
      <c r="AC4402" s="4">
        <f t="shared" si="1379"/>
        <v>4836</v>
      </c>
      <c r="AD4402" s="4">
        <f t="shared" si="1371"/>
        <v>4836</v>
      </c>
      <c r="AE4402" s="4">
        <v>4836</v>
      </c>
      <c r="AF4402" s="4">
        <v>4836</v>
      </c>
      <c r="AG4402" s="4">
        <f t="shared" si="1380"/>
        <v>4836</v>
      </c>
      <c r="AI4402" t="e">
        <f t="shared" si="1367"/>
        <v>#N/A</v>
      </c>
      <c r="AJ4402">
        <v>4075.1</v>
      </c>
      <c r="AK4402" s="2">
        <v>4075.1</v>
      </c>
      <c r="AL4402" s="2">
        <f t="shared" si="1381"/>
        <v>4075.1</v>
      </c>
      <c r="AM4402" s="4"/>
      <c r="AN4402" t="e">
        <f>VLOOKUP([1]!Tabelle13[[#This Row],[Vlookup this ID for freight costs]],$AL$2:$AL$6811,2,FALSE)</f>
        <v>#REF!</v>
      </c>
      <c r="AP4402">
        <v>41.38</v>
      </c>
      <c r="AQ4402">
        <v>41.38</v>
      </c>
      <c r="AR4402" s="4">
        <v>10</v>
      </c>
      <c r="AS4402" s="4">
        <v>1</v>
      </c>
      <c r="AT4402" s="4">
        <v>2012</v>
      </c>
      <c r="AU4402" s="4">
        <v>28</v>
      </c>
      <c r="AV4402" s="4">
        <v>11</v>
      </c>
      <c r="AW4402" s="4">
        <v>2011</v>
      </c>
      <c r="AX4402" t="str">
        <f t="shared" si="1368"/>
        <v>No Delay</v>
      </c>
      <c r="AY4402">
        <f t="shared" si="1369"/>
        <v>0</v>
      </c>
    </row>
    <row r="4403" spans="1:51" x14ac:dyDescent="0.2">
      <c r="A4403" s="3">
        <v>84259</v>
      </c>
      <c r="B4403" s="1" t="s">
        <v>151</v>
      </c>
      <c r="C4403" s="1" t="s">
        <v>65</v>
      </c>
      <c r="D4403" s="1" t="s">
        <v>130</v>
      </c>
      <c r="E4403" s="1" t="s">
        <v>152</v>
      </c>
      <c r="F4403" s="1" t="s">
        <v>152</v>
      </c>
      <c r="G4403" s="13" t="s">
        <v>662</v>
      </c>
      <c r="H4403" s="12">
        <v>41415</v>
      </c>
      <c r="I4403" s="12" t="s">
        <v>2347</v>
      </c>
      <c r="J4403" s="12">
        <v>41400</v>
      </c>
      <c r="K4403" s="4">
        <v>4695</v>
      </c>
      <c r="L4403" s="1" t="s">
        <v>146</v>
      </c>
      <c r="M4403" s="1" t="s">
        <v>132</v>
      </c>
      <c r="N4403" s="1" t="s">
        <v>265</v>
      </c>
      <c r="O4403" s="1" t="s">
        <v>93</v>
      </c>
      <c r="P4403">
        <v>60</v>
      </c>
      <c r="Q4403">
        <v>14344</v>
      </c>
      <c r="R4403">
        <v>32417.439999999999</v>
      </c>
      <c r="S4403">
        <v>2.2599999999999998</v>
      </c>
      <c r="T4403">
        <v>0.04</v>
      </c>
      <c r="U4403">
        <f t="shared" si="1365"/>
        <v>32417.439999999999</v>
      </c>
      <c r="V4403">
        <f t="shared" si="1366"/>
        <v>860640</v>
      </c>
      <c r="W4403" s="1" t="s">
        <v>155</v>
      </c>
      <c r="X4403" s="1" t="s">
        <v>1236</v>
      </c>
      <c r="Y4403" s="1" t="s">
        <v>156</v>
      </c>
      <c r="Z4403" s="3">
        <v>7726</v>
      </c>
      <c r="AA4403" s="4">
        <f t="shared" si="1370"/>
        <v>4844</v>
      </c>
      <c r="AB4403" s="4">
        <f t="shared" si="1378"/>
        <v>3818.9626491999998</v>
      </c>
      <c r="AC4403" s="4">
        <f t="shared" si="1379"/>
        <v>4844</v>
      </c>
      <c r="AD4403" s="4">
        <f t="shared" si="1371"/>
        <v>2933.5</v>
      </c>
      <c r="AE4403" s="3" t="s">
        <v>2348</v>
      </c>
      <c r="AF4403" s="3">
        <v>4844</v>
      </c>
      <c r="AG4403" s="4">
        <f>AI4403</f>
        <v>4844</v>
      </c>
      <c r="AH4403" s="4">
        <v>82574</v>
      </c>
      <c r="AI4403">
        <f t="shared" si="1367"/>
        <v>4844</v>
      </c>
      <c r="AJ4403" t="s">
        <v>2348</v>
      </c>
      <c r="AK4403" s="2">
        <v>21591.1</v>
      </c>
      <c r="AL4403" s="2">
        <f>AN4403</f>
        <v>21591.1</v>
      </c>
      <c r="AM4403" s="4">
        <v>82574</v>
      </c>
      <c r="AN4403">
        <f>INDEX($AJ$2:$AJ$6811,MATCH(AM4403,$A$2:$A$6811,0))</f>
        <v>21591.1</v>
      </c>
      <c r="AP4403">
        <v>40.1</v>
      </c>
      <c r="AQ4403">
        <v>40.1</v>
      </c>
      <c r="AR4403" s="4">
        <v>21</v>
      </c>
      <c r="AS4403" s="4">
        <v>5</v>
      </c>
      <c r="AT4403" s="4">
        <v>2013</v>
      </c>
      <c r="AU4403" s="4">
        <v>6</v>
      </c>
      <c r="AV4403" s="4">
        <v>5</v>
      </c>
      <c r="AW4403" s="4">
        <v>2013</v>
      </c>
      <c r="AX4403" t="str">
        <f t="shared" si="1368"/>
        <v>No Delay</v>
      </c>
      <c r="AY4403">
        <f t="shared" si="1369"/>
        <v>0</v>
      </c>
    </row>
    <row r="4404" spans="1:51" x14ac:dyDescent="0.2">
      <c r="A4404" s="3">
        <v>82574</v>
      </c>
      <c r="B4404" s="1" t="s">
        <v>151</v>
      </c>
      <c r="C4404" s="1" t="s">
        <v>65</v>
      </c>
      <c r="D4404" s="1" t="s">
        <v>130</v>
      </c>
      <c r="E4404" s="1" t="s">
        <v>152</v>
      </c>
      <c r="F4404" s="1" t="s">
        <v>152</v>
      </c>
      <c r="G4404" s="13" t="s">
        <v>662</v>
      </c>
      <c r="H4404" s="12">
        <v>41415</v>
      </c>
      <c r="I4404" s="12" t="s">
        <v>2347</v>
      </c>
      <c r="J4404" s="12">
        <v>41400</v>
      </c>
      <c r="K4404" s="4">
        <v>4694</v>
      </c>
      <c r="L4404" s="1" t="s">
        <v>146</v>
      </c>
      <c r="M4404" s="1" t="s">
        <v>132</v>
      </c>
      <c r="N4404" s="1" t="s">
        <v>265</v>
      </c>
      <c r="O4404" s="1" t="s">
        <v>93</v>
      </c>
      <c r="P4404">
        <v>60</v>
      </c>
      <c r="Q4404">
        <v>57227</v>
      </c>
      <c r="R4404">
        <v>129333.02</v>
      </c>
      <c r="S4404">
        <v>2.2599999999999998</v>
      </c>
      <c r="T4404">
        <v>0.04</v>
      </c>
      <c r="U4404">
        <f t="shared" si="1365"/>
        <v>129333.01999999999</v>
      </c>
      <c r="V4404">
        <f t="shared" si="1366"/>
        <v>3433620</v>
      </c>
      <c r="W4404" s="1" t="s">
        <v>197</v>
      </c>
      <c r="X4404" s="1" t="s">
        <v>1236</v>
      </c>
      <c r="Y4404" s="1" t="s">
        <v>3082</v>
      </c>
      <c r="Z4404" s="3">
        <v>7428</v>
      </c>
      <c r="AA4404" s="4">
        <f t="shared" si="1370"/>
        <v>4844</v>
      </c>
      <c r="AB4404" s="4">
        <f t="shared" si="1378"/>
        <v>8525.2775566</v>
      </c>
      <c r="AC4404" s="4">
        <f t="shared" si="1379"/>
        <v>4844</v>
      </c>
      <c r="AD4404" s="4">
        <f t="shared" si="1371"/>
        <v>4844</v>
      </c>
      <c r="AE4404" s="4">
        <v>4844</v>
      </c>
      <c r="AF4404" s="4">
        <v>4844</v>
      </c>
      <c r="AG4404" s="4">
        <f>AE4404</f>
        <v>4844</v>
      </c>
      <c r="AI4404" t="e">
        <f t="shared" si="1367"/>
        <v>#N/A</v>
      </c>
      <c r="AJ4404">
        <v>21591.1</v>
      </c>
      <c r="AK4404" s="2">
        <v>21591.1</v>
      </c>
      <c r="AL4404" s="2">
        <f>AJ4404</f>
        <v>21591.1</v>
      </c>
      <c r="AM4404" s="4"/>
      <c r="AN4404" t="e">
        <f>VLOOKUP([1]!Tabelle13[[#This Row],[Vlookup this ID for freight costs]],$AL$2:$AL$6811,2,FALSE)</f>
        <v>#REF!</v>
      </c>
      <c r="AP4404">
        <v>159.97999999999999</v>
      </c>
      <c r="AQ4404">
        <v>159.97999999999999</v>
      </c>
      <c r="AR4404" s="4">
        <v>21</v>
      </c>
      <c r="AS4404" s="4">
        <v>5</v>
      </c>
      <c r="AT4404" s="4">
        <v>2013</v>
      </c>
      <c r="AU4404" s="4">
        <v>6</v>
      </c>
      <c r="AV4404" s="4">
        <v>5</v>
      </c>
      <c r="AW4404" s="4">
        <v>2013</v>
      </c>
      <c r="AX4404" t="str">
        <f t="shared" si="1368"/>
        <v>No Delay</v>
      </c>
      <c r="AY4404">
        <f t="shared" si="1369"/>
        <v>0</v>
      </c>
    </row>
    <row r="4405" spans="1:51" x14ac:dyDescent="0.2">
      <c r="A4405" s="3">
        <v>83974</v>
      </c>
      <c r="B4405" s="1" t="s">
        <v>215</v>
      </c>
      <c r="C4405" s="1" t="s">
        <v>89</v>
      </c>
      <c r="D4405" s="1" t="s">
        <v>130</v>
      </c>
      <c r="E4405" s="1" t="s">
        <v>53</v>
      </c>
      <c r="F4405" s="1" t="s">
        <v>53</v>
      </c>
      <c r="G4405" s="13" t="s">
        <v>868</v>
      </c>
      <c r="H4405" s="12">
        <v>40217</v>
      </c>
      <c r="I4405" s="12" t="s">
        <v>869</v>
      </c>
      <c r="J4405" s="12">
        <v>40201</v>
      </c>
      <c r="K4405" s="4">
        <v>2161</v>
      </c>
      <c r="L4405" s="1" t="s">
        <v>146</v>
      </c>
      <c r="M4405" s="1" t="s">
        <v>132</v>
      </c>
      <c r="N4405" s="1" t="s">
        <v>167</v>
      </c>
      <c r="O4405" s="1" t="s">
        <v>93</v>
      </c>
      <c r="P4405">
        <v>30</v>
      </c>
      <c r="Q4405">
        <v>8676</v>
      </c>
      <c r="R4405">
        <v>50147.28</v>
      </c>
      <c r="S4405">
        <v>5.78</v>
      </c>
      <c r="T4405">
        <v>0.19</v>
      </c>
      <c r="U4405">
        <f t="shared" si="1365"/>
        <v>50147.28</v>
      </c>
      <c r="V4405">
        <f t="shared" si="1366"/>
        <v>260280</v>
      </c>
      <c r="W4405" s="1" t="s">
        <v>155</v>
      </c>
      <c r="X4405" s="1" t="s">
        <v>1236</v>
      </c>
      <c r="Y4405" s="1" t="s">
        <v>156</v>
      </c>
      <c r="Z4405" s="3">
        <v>9211</v>
      </c>
      <c r="AA4405" s="4">
        <f t="shared" si="1370"/>
        <v>4845</v>
      </c>
      <c r="AB4405" s="4">
        <f t="shared" si="1378"/>
        <v>3196.9121187999999</v>
      </c>
      <c r="AC4405" s="4">
        <f t="shared" si="1379"/>
        <v>4845</v>
      </c>
      <c r="AD4405" s="4">
        <f t="shared" si="1371"/>
        <v>4845</v>
      </c>
      <c r="AE4405" s="4">
        <v>4845</v>
      </c>
      <c r="AF4405" s="4">
        <v>4845</v>
      </c>
      <c r="AG4405" s="4">
        <f>AE4405</f>
        <v>4845</v>
      </c>
      <c r="AI4405" t="e">
        <f t="shared" si="1367"/>
        <v>#N/A</v>
      </c>
      <c r="AJ4405">
        <v>5254.1</v>
      </c>
      <c r="AK4405" s="2">
        <v>5254.1</v>
      </c>
      <c r="AL4405" s="2">
        <f>AJ4405</f>
        <v>5254.1</v>
      </c>
      <c r="AM4405" s="4"/>
      <c r="AN4405" t="e">
        <f>VLOOKUP([1]!Tabelle13[[#This Row],[Vlookup this ID for freight costs]],$AL$2:$AL$6811,2,FALSE)</f>
        <v>#REF!</v>
      </c>
      <c r="AP4405">
        <v>98.29</v>
      </c>
      <c r="AQ4405">
        <v>98.29</v>
      </c>
      <c r="AR4405" s="4">
        <v>8</v>
      </c>
      <c r="AS4405" s="4">
        <v>2</v>
      </c>
      <c r="AT4405" s="4">
        <v>2010</v>
      </c>
      <c r="AU4405" s="4">
        <v>23</v>
      </c>
      <c r="AV4405" s="4">
        <v>1</v>
      </c>
      <c r="AW4405" s="4">
        <v>2010</v>
      </c>
      <c r="AX4405" t="str">
        <f t="shared" si="1368"/>
        <v>No Delay</v>
      </c>
      <c r="AY4405">
        <f t="shared" si="1369"/>
        <v>0</v>
      </c>
    </row>
    <row r="4406" spans="1:51" x14ac:dyDescent="0.2">
      <c r="A4406" s="3">
        <v>86257</v>
      </c>
      <c r="B4406" s="1" t="s">
        <v>215</v>
      </c>
      <c r="C4406" s="1" t="s">
        <v>89</v>
      </c>
      <c r="D4406" s="1" t="s">
        <v>130</v>
      </c>
      <c r="E4406" s="1" t="s">
        <v>53</v>
      </c>
      <c r="F4406" s="1" t="s">
        <v>53</v>
      </c>
      <c r="G4406" s="13" t="s">
        <v>868</v>
      </c>
      <c r="H4406" s="12">
        <v>40217</v>
      </c>
      <c r="I4406" s="12" t="s">
        <v>869</v>
      </c>
      <c r="J4406" s="12">
        <v>40201</v>
      </c>
      <c r="K4406" s="4">
        <v>2162</v>
      </c>
      <c r="L4406" s="1" t="s">
        <v>146</v>
      </c>
      <c r="M4406" s="1" t="s">
        <v>132</v>
      </c>
      <c r="N4406" s="1" t="s">
        <v>154</v>
      </c>
      <c r="O4406" s="1" t="s">
        <v>93</v>
      </c>
      <c r="P4406">
        <v>60</v>
      </c>
      <c r="Q4406">
        <v>35000</v>
      </c>
      <c r="R4406">
        <v>392700</v>
      </c>
      <c r="S4406">
        <v>11.22</v>
      </c>
      <c r="T4406">
        <v>0.19</v>
      </c>
      <c r="U4406">
        <f t="shared" si="1365"/>
        <v>392700</v>
      </c>
      <c r="V4406">
        <f t="shared" si="1366"/>
        <v>2100000</v>
      </c>
      <c r="W4406" s="1" t="s">
        <v>155</v>
      </c>
      <c r="X4406" s="1" t="s">
        <v>1236</v>
      </c>
      <c r="Y4406" s="1" t="s">
        <v>156</v>
      </c>
      <c r="Z4406" s="3">
        <v>9211</v>
      </c>
      <c r="AA4406" s="4">
        <f t="shared" si="1370"/>
        <v>4845</v>
      </c>
      <c r="AB4406" s="4">
        <f t="shared" si="1378"/>
        <v>6085.9132060000002</v>
      </c>
      <c r="AC4406" s="4">
        <f t="shared" si="1379"/>
        <v>4845</v>
      </c>
      <c r="AD4406" s="4">
        <f t="shared" si="1371"/>
        <v>6977</v>
      </c>
      <c r="AE4406" s="3" t="s">
        <v>2349</v>
      </c>
      <c r="AF4406" s="3">
        <v>4845</v>
      </c>
      <c r="AG4406" s="4">
        <f>AI4406</f>
        <v>4845</v>
      </c>
      <c r="AH4406" s="4">
        <v>83974</v>
      </c>
      <c r="AI4406">
        <f t="shared" si="1367"/>
        <v>4845</v>
      </c>
      <c r="AJ4406" t="s">
        <v>2349</v>
      </c>
      <c r="AK4406" s="2">
        <v>5254.1</v>
      </c>
      <c r="AL4406" s="2">
        <f>AN4406</f>
        <v>5254.1</v>
      </c>
      <c r="AM4406" s="4">
        <v>83974</v>
      </c>
      <c r="AN4406">
        <f>INDEX($AJ$2:$AJ$6811,MATCH(AM4406,$A$2:$A$6811,0))</f>
        <v>5254.1</v>
      </c>
      <c r="AP4406">
        <v>769.69</v>
      </c>
      <c r="AQ4406">
        <v>769.69</v>
      </c>
      <c r="AR4406" s="4">
        <v>8</v>
      </c>
      <c r="AS4406" s="4">
        <v>2</v>
      </c>
      <c r="AT4406" s="4">
        <v>2010</v>
      </c>
      <c r="AU4406" s="4">
        <v>23</v>
      </c>
      <c r="AV4406" s="4">
        <v>1</v>
      </c>
      <c r="AW4406" s="4">
        <v>2010</v>
      </c>
      <c r="AX4406" t="str">
        <f t="shared" si="1368"/>
        <v>No Delay</v>
      </c>
      <c r="AY4406">
        <f t="shared" si="1369"/>
        <v>0</v>
      </c>
    </row>
    <row r="4407" spans="1:51" x14ac:dyDescent="0.2">
      <c r="A4407" s="3">
        <v>83699</v>
      </c>
      <c r="B4407" s="1" t="s">
        <v>175</v>
      </c>
      <c r="C4407" s="1" t="s">
        <v>165</v>
      </c>
      <c r="D4407" s="1" t="s">
        <v>130</v>
      </c>
      <c r="E4407" s="1" t="s">
        <v>101</v>
      </c>
      <c r="F4407" s="1" t="s">
        <v>101</v>
      </c>
      <c r="G4407" s="13" t="s">
        <v>1113</v>
      </c>
      <c r="H4407" s="12">
        <v>41486</v>
      </c>
      <c r="I4407" s="12" t="s">
        <v>710</v>
      </c>
      <c r="J4407" s="12">
        <v>41473</v>
      </c>
      <c r="K4407" s="4">
        <v>4800</v>
      </c>
      <c r="L4407" s="1" t="s">
        <v>146</v>
      </c>
      <c r="M4407" s="1" t="s">
        <v>132</v>
      </c>
      <c r="N4407" s="1" t="s">
        <v>1524</v>
      </c>
      <c r="O4407" s="1" t="s">
        <v>93</v>
      </c>
      <c r="P4407">
        <v>30</v>
      </c>
      <c r="Q4407">
        <v>36273</v>
      </c>
      <c r="R4407">
        <v>381591.96</v>
      </c>
      <c r="S4407">
        <v>10.52</v>
      </c>
      <c r="T4407">
        <v>0.35</v>
      </c>
      <c r="U4407">
        <f t="shared" si="1365"/>
        <v>381591.95999999996</v>
      </c>
      <c r="V4407">
        <f t="shared" si="1366"/>
        <v>1088190</v>
      </c>
      <c r="W4407" s="1" t="s">
        <v>179</v>
      </c>
      <c r="X4407" s="1" t="s">
        <v>1236</v>
      </c>
      <c r="Y4407" s="1" t="s">
        <v>156</v>
      </c>
      <c r="Z4407" s="3">
        <v>11413</v>
      </c>
      <c r="AA4407" s="4">
        <f t="shared" si="1370"/>
        <v>4846</v>
      </c>
      <c r="AB4407" s="4">
        <f t="shared" si="1378"/>
        <v>6225.6221554000003</v>
      </c>
      <c r="AC4407" s="4">
        <f t="shared" si="1379"/>
        <v>4846</v>
      </c>
      <c r="AD4407" s="4">
        <f t="shared" si="1371"/>
        <v>4846</v>
      </c>
      <c r="AE4407" s="4">
        <v>4846</v>
      </c>
      <c r="AF4407" s="4">
        <v>4846</v>
      </c>
      <c r="AG4407" s="4">
        <f t="shared" ref="AG4407:AG4415" si="1382">AE4407</f>
        <v>4846</v>
      </c>
      <c r="AI4407" t="e">
        <f t="shared" si="1367"/>
        <v>#N/A</v>
      </c>
      <c r="AJ4407">
        <v>13743.46</v>
      </c>
      <c r="AK4407" s="2">
        <v>13743.46</v>
      </c>
      <c r="AL4407" s="2">
        <f t="shared" ref="AL4407:AL4415" si="1383">AJ4407</f>
        <v>13743.46</v>
      </c>
      <c r="AM4407" s="4"/>
      <c r="AN4407" t="e">
        <f>VLOOKUP([1]!Tabelle13[[#This Row],[Vlookup this ID for freight costs]],$AL$2:$AL$6811,2,FALSE)</f>
        <v>#REF!</v>
      </c>
      <c r="AP4407">
        <v>472.03</v>
      </c>
      <c r="AQ4407">
        <v>472.03</v>
      </c>
      <c r="AR4407" s="4">
        <v>31</v>
      </c>
      <c r="AS4407" s="4">
        <v>7</v>
      </c>
      <c r="AT4407" s="4">
        <v>2013</v>
      </c>
      <c r="AU4407" s="4">
        <v>18</v>
      </c>
      <c r="AV4407" s="4">
        <v>7</v>
      </c>
      <c r="AW4407" s="4">
        <v>2013</v>
      </c>
      <c r="AX4407" t="str">
        <f t="shared" si="1368"/>
        <v>No Delay</v>
      </c>
      <c r="AY4407">
        <f t="shared" si="1369"/>
        <v>0</v>
      </c>
    </row>
    <row r="4408" spans="1:51" x14ac:dyDescent="0.2">
      <c r="A4408" s="3">
        <v>84814</v>
      </c>
      <c r="B4408" s="1" t="s">
        <v>151</v>
      </c>
      <c r="C4408" s="1" t="s">
        <v>65</v>
      </c>
      <c r="D4408" s="1" t="s">
        <v>130</v>
      </c>
      <c r="E4408" s="1" t="s">
        <v>152</v>
      </c>
      <c r="F4408" s="1" t="s">
        <v>152</v>
      </c>
      <c r="G4408" s="13" t="s">
        <v>1724</v>
      </c>
      <c r="H4408" s="12">
        <v>41429</v>
      </c>
      <c r="I4408" s="12" t="s">
        <v>663</v>
      </c>
      <c r="J4408" s="12">
        <v>41397</v>
      </c>
      <c r="K4408" s="4">
        <v>4686</v>
      </c>
      <c r="L4408" s="1" t="s">
        <v>146</v>
      </c>
      <c r="M4408" s="1" t="s">
        <v>132</v>
      </c>
      <c r="N4408" s="1" t="s">
        <v>167</v>
      </c>
      <c r="O4408" s="1" t="s">
        <v>93</v>
      </c>
      <c r="P4408">
        <v>30</v>
      </c>
      <c r="Q4408">
        <v>80000</v>
      </c>
      <c r="R4408">
        <v>266400</v>
      </c>
      <c r="S4408">
        <v>3.33</v>
      </c>
      <c r="T4408">
        <v>0.11</v>
      </c>
      <c r="U4408">
        <f t="shared" si="1365"/>
        <v>266400</v>
      </c>
      <c r="V4408">
        <f t="shared" si="1366"/>
        <v>2400000</v>
      </c>
      <c r="W4408" s="1" t="s">
        <v>197</v>
      </c>
      <c r="X4408" s="1" t="s">
        <v>1236</v>
      </c>
      <c r="Y4408" s="1" t="s">
        <v>3082</v>
      </c>
      <c r="Z4408" s="3">
        <v>7428</v>
      </c>
      <c r="AA4408" s="4">
        <f t="shared" si="1370"/>
        <v>4847</v>
      </c>
      <c r="AB4408" s="4">
        <f t="shared" si="1378"/>
        <v>11024.564206000001</v>
      </c>
      <c r="AC4408" s="4">
        <f t="shared" si="1379"/>
        <v>4847</v>
      </c>
      <c r="AD4408" s="4">
        <f t="shared" si="1371"/>
        <v>5477.1838480999995</v>
      </c>
      <c r="AE4408" s="4">
        <v>4847</v>
      </c>
      <c r="AF4408" s="4">
        <v>4847</v>
      </c>
      <c r="AG4408" s="4">
        <f t="shared" si="1382"/>
        <v>4847</v>
      </c>
      <c r="AI4408" t="e">
        <f t="shared" si="1367"/>
        <v>#N/A</v>
      </c>
      <c r="AJ4408">
        <v>14547.55</v>
      </c>
      <c r="AK4408" s="2">
        <v>14547.55</v>
      </c>
      <c r="AL4408" s="2">
        <f t="shared" si="1383"/>
        <v>14547.55</v>
      </c>
      <c r="AM4408" s="4"/>
      <c r="AN4408" t="e">
        <f>VLOOKUP([1]!Tabelle13[[#This Row],[Vlookup this ID for freight costs]],$AL$2:$AL$6811,2,FALSE)</f>
        <v>#REF!</v>
      </c>
      <c r="AP4408">
        <v>329.54</v>
      </c>
      <c r="AQ4408">
        <v>329.54</v>
      </c>
      <c r="AR4408" s="4">
        <v>4</v>
      </c>
      <c r="AS4408" s="4">
        <v>6</v>
      </c>
      <c r="AT4408" s="4">
        <v>2013</v>
      </c>
      <c r="AU4408" s="4">
        <v>3</v>
      </c>
      <c r="AV4408" s="4">
        <v>5</v>
      </c>
      <c r="AW4408" s="4">
        <v>2013</v>
      </c>
      <c r="AX4408" t="str">
        <f t="shared" si="1368"/>
        <v>No Delay</v>
      </c>
      <c r="AY4408">
        <f t="shared" si="1369"/>
        <v>0</v>
      </c>
    </row>
    <row r="4409" spans="1:51" x14ac:dyDescent="0.2">
      <c r="A4409" s="3">
        <v>61659</v>
      </c>
      <c r="B4409" s="1" t="s">
        <v>168</v>
      </c>
      <c r="C4409" s="1" t="s">
        <v>150</v>
      </c>
      <c r="D4409" s="1" t="s">
        <v>100</v>
      </c>
      <c r="E4409" s="1" t="s">
        <v>253</v>
      </c>
      <c r="F4409" s="1" t="s">
        <v>253</v>
      </c>
      <c r="G4409" s="13" t="s">
        <v>323</v>
      </c>
      <c r="H4409" s="12">
        <v>40707</v>
      </c>
      <c r="I4409" s="12" t="s">
        <v>323</v>
      </c>
      <c r="J4409" s="12">
        <v>40707</v>
      </c>
      <c r="K4409" s="4">
        <v>3249</v>
      </c>
      <c r="L4409" s="1" t="s">
        <v>146</v>
      </c>
      <c r="M4409" s="1" t="s">
        <v>170</v>
      </c>
      <c r="N4409" s="1" t="s">
        <v>302</v>
      </c>
      <c r="O4409" s="1" t="s">
        <v>93</v>
      </c>
      <c r="P4409">
        <v>30</v>
      </c>
      <c r="Q4409">
        <v>52158</v>
      </c>
      <c r="R4409">
        <v>346850.7</v>
      </c>
      <c r="S4409">
        <v>6.65</v>
      </c>
      <c r="T4409">
        <v>0.22</v>
      </c>
      <c r="U4409">
        <f t="shared" si="1365"/>
        <v>346850.7</v>
      </c>
      <c r="V4409">
        <f t="shared" si="1366"/>
        <v>1564740</v>
      </c>
      <c r="W4409" s="1" t="s">
        <v>155</v>
      </c>
      <c r="X4409" s="1" t="s">
        <v>1236</v>
      </c>
      <c r="Y4409" s="1" t="s">
        <v>156</v>
      </c>
      <c r="Z4409" s="3">
        <v>8107</v>
      </c>
      <c r="AA4409" s="4">
        <f t="shared" si="1370"/>
        <v>4868</v>
      </c>
      <c r="AB4409" s="4">
        <f t="shared" si="1378"/>
        <v>7968.9659584000001</v>
      </c>
      <c r="AC4409" s="4">
        <f t="shared" si="1379"/>
        <v>4868</v>
      </c>
      <c r="AD4409" s="4">
        <f t="shared" si="1371"/>
        <v>3753</v>
      </c>
      <c r="AE4409" s="4">
        <v>4868</v>
      </c>
      <c r="AF4409" s="4">
        <v>4868</v>
      </c>
      <c r="AG4409" s="4">
        <f t="shared" si="1382"/>
        <v>4868</v>
      </c>
      <c r="AI4409" t="e">
        <f t="shared" si="1367"/>
        <v>#N/A</v>
      </c>
      <c r="AJ4409">
        <v>6121.41</v>
      </c>
      <c r="AK4409" s="2">
        <v>6121.41</v>
      </c>
      <c r="AL4409" s="2">
        <f t="shared" si="1383"/>
        <v>6121.41</v>
      </c>
      <c r="AM4409" s="4"/>
      <c r="AN4409" t="e">
        <f>VLOOKUP([1]!Tabelle13[[#This Row],[Vlookup this ID for freight costs]],$AL$2:$AL$6811,2,FALSE)</f>
        <v>#REF!</v>
      </c>
      <c r="AP4409">
        <v>572.29999999999995</v>
      </c>
      <c r="AQ4409">
        <v>572.29999999999995</v>
      </c>
      <c r="AR4409" s="4">
        <v>13</v>
      </c>
      <c r="AS4409" s="4">
        <v>6</v>
      </c>
      <c r="AT4409" s="4">
        <v>2011</v>
      </c>
      <c r="AU4409" s="4">
        <v>13</v>
      </c>
      <c r="AV4409" s="4">
        <v>6</v>
      </c>
      <c r="AW4409" s="4">
        <v>2011</v>
      </c>
      <c r="AX4409" t="str">
        <f t="shared" si="1368"/>
        <v>No Delay</v>
      </c>
      <c r="AY4409">
        <f t="shared" si="1369"/>
        <v>0</v>
      </c>
    </row>
    <row r="4410" spans="1:51" x14ac:dyDescent="0.2">
      <c r="A4410" s="3">
        <v>23280</v>
      </c>
      <c r="B4410" s="1" t="s">
        <v>168</v>
      </c>
      <c r="C4410" s="1" t="s">
        <v>150</v>
      </c>
      <c r="D4410" s="1" t="s">
        <v>100</v>
      </c>
      <c r="E4410" s="1" t="s">
        <v>53</v>
      </c>
      <c r="F4410" s="1" t="s">
        <v>53</v>
      </c>
      <c r="G4410" s="13" t="s">
        <v>208</v>
      </c>
      <c r="H4410" s="12">
        <v>40414</v>
      </c>
      <c r="I4410" s="12" t="s">
        <v>208</v>
      </c>
      <c r="J4410" s="12">
        <v>40414</v>
      </c>
      <c r="K4410" s="4">
        <v>2722</v>
      </c>
      <c r="L4410" s="1" t="s">
        <v>146</v>
      </c>
      <c r="M4410" s="1" t="s">
        <v>170</v>
      </c>
      <c r="N4410" s="1" t="s">
        <v>167</v>
      </c>
      <c r="O4410" s="1" t="s">
        <v>93</v>
      </c>
      <c r="P4410">
        <v>30</v>
      </c>
      <c r="Q4410">
        <v>57600</v>
      </c>
      <c r="R4410">
        <v>268992</v>
      </c>
      <c r="S4410">
        <v>4.67</v>
      </c>
      <c r="T4410">
        <v>0.16</v>
      </c>
      <c r="U4410">
        <f t="shared" si="1365"/>
        <v>268992</v>
      </c>
      <c r="V4410">
        <f t="shared" si="1366"/>
        <v>1728000</v>
      </c>
      <c r="W4410" s="1" t="s">
        <v>155</v>
      </c>
      <c r="X4410" s="1" t="s">
        <v>1236</v>
      </c>
      <c r="Y4410" s="1" t="s">
        <v>156</v>
      </c>
      <c r="Z4410" s="3">
        <v>8107</v>
      </c>
      <c r="AA4410" s="4">
        <f t="shared" si="1370"/>
        <v>4872</v>
      </c>
      <c r="AB4410" s="4">
        <f t="shared" si="1378"/>
        <v>8566.2134860000006</v>
      </c>
      <c r="AC4410" s="4">
        <f t="shared" si="1379"/>
        <v>4872</v>
      </c>
      <c r="AD4410" s="4">
        <f t="shared" si="1371"/>
        <v>4134</v>
      </c>
      <c r="AE4410" s="4">
        <v>4872</v>
      </c>
      <c r="AF4410" s="4">
        <v>4872</v>
      </c>
      <c r="AG4410" s="4">
        <f t="shared" si="1382"/>
        <v>4872</v>
      </c>
      <c r="AI4410" t="e">
        <f t="shared" si="1367"/>
        <v>#N/A</v>
      </c>
      <c r="AJ4410">
        <v>5886.9</v>
      </c>
      <c r="AK4410" s="2">
        <v>5886.9</v>
      </c>
      <c r="AL4410" s="2">
        <f t="shared" si="1383"/>
        <v>5886.9</v>
      </c>
      <c r="AM4410" s="4"/>
      <c r="AN4410" t="e">
        <f>VLOOKUP([1]!Tabelle13[[#This Row],[Vlookup this ID for freight costs]],$AL$2:$AL$6811,2,FALSE)</f>
        <v>#REF!</v>
      </c>
      <c r="AP4410">
        <v>579.95000000000005</v>
      </c>
      <c r="AQ4410">
        <v>579.95000000000005</v>
      </c>
      <c r="AR4410" s="4">
        <v>24</v>
      </c>
      <c r="AS4410" s="4">
        <v>8</v>
      </c>
      <c r="AT4410" s="4">
        <v>2010</v>
      </c>
      <c r="AU4410" s="4">
        <v>24</v>
      </c>
      <c r="AV4410" s="4">
        <v>8</v>
      </c>
      <c r="AW4410" s="4">
        <v>2010</v>
      </c>
      <c r="AX4410" t="str">
        <f t="shared" si="1368"/>
        <v>No Delay</v>
      </c>
      <c r="AY4410">
        <f t="shared" si="1369"/>
        <v>0</v>
      </c>
    </row>
    <row r="4411" spans="1:51" x14ac:dyDescent="0.2">
      <c r="A4411" s="3">
        <v>84122</v>
      </c>
      <c r="B4411" s="1" t="s">
        <v>140</v>
      </c>
      <c r="C4411" s="1" t="s">
        <v>99</v>
      </c>
      <c r="D4411" s="1" t="s">
        <v>130</v>
      </c>
      <c r="E4411" s="1" t="s">
        <v>101</v>
      </c>
      <c r="F4411" s="1" t="s">
        <v>101</v>
      </c>
      <c r="G4411" s="13" t="s">
        <v>2060</v>
      </c>
      <c r="H4411" s="12">
        <v>40918</v>
      </c>
      <c r="I4411" s="12" t="s">
        <v>1725</v>
      </c>
      <c r="J4411" s="12">
        <v>40899</v>
      </c>
      <c r="K4411" s="4">
        <v>3672</v>
      </c>
      <c r="L4411" s="1" t="s">
        <v>146</v>
      </c>
      <c r="M4411" s="1" t="s">
        <v>132</v>
      </c>
      <c r="N4411" s="1" t="s">
        <v>159</v>
      </c>
      <c r="O4411" s="1" t="s">
        <v>93</v>
      </c>
      <c r="P4411">
        <v>30</v>
      </c>
      <c r="Q4411">
        <v>23940</v>
      </c>
      <c r="R4411">
        <v>214741.8</v>
      </c>
      <c r="S4411">
        <v>8.9700000000000006</v>
      </c>
      <c r="T4411">
        <v>0.3</v>
      </c>
      <c r="U4411">
        <f t="shared" si="1365"/>
        <v>214741.80000000002</v>
      </c>
      <c r="V4411">
        <f t="shared" si="1366"/>
        <v>718200</v>
      </c>
      <c r="W4411" s="1" t="s">
        <v>155</v>
      </c>
      <c r="X4411" s="1" t="s">
        <v>1236</v>
      </c>
      <c r="Y4411" s="1" t="s">
        <v>156</v>
      </c>
      <c r="Z4411" s="3">
        <v>12500</v>
      </c>
      <c r="AA4411" s="4">
        <f>AB4411</f>
        <v>4872.4283219999998</v>
      </c>
      <c r="AB4411" s="2">
        <f>2245.156962+0.109744*Q4411</f>
        <v>4872.4283219999998</v>
      </c>
      <c r="AC4411" s="4">
        <f>AD4411</f>
        <v>4872.4283219999998</v>
      </c>
      <c r="AD4411" s="4">
        <f t="shared" si="1371"/>
        <v>4872.4283219999998</v>
      </c>
      <c r="AE4411" s="4" t="s">
        <v>62</v>
      </c>
      <c r="AG4411" s="4" t="str">
        <f t="shared" si="1382"/>
        <v>Weight Captured Separately</v>
      </c>
      <c r="AI4411" t="e">
        <f t="shared" si="1367"/>
        <v>#N/A</v>
      </c>
      <c r="AJ4411" t="s">
        <v>63</v>
      </c>
      <c r="AK4411" s="2"/>
      <c r="AL4411" s="2" t="str">
        <f t="shared" si="1383"/>
        <v>Invoiced Separately</v>
      </c>
      <c r="AM4411" s="4"/>
      <c r="AN4411" t="e">
        <f>VLOOKUP([1]!Tabelle13[[#This Row],[Vlookup this ID for freight costs]],$AL$2:$AL$6811,2,FALSE)</f>
        <v>#REF!</v>
      </c>
      <c r="AO4411">
        <f>IF(AK:AK="",AC:AC*6.242+1.383 -2.844 + 3.145 -2.265  -2.026,AK:AK)</f>
        <v>30411.090585923997</v>
      </c>
      <c r="AP4411">
        <v>354.32</v>
      </c>
      <c r="AQ4411">
        <v>354.32</v>
      </c>
      <c r="AR4411" s="4">
        <v>10</v>
      </c>
      <c r="AS4411" s="4">
        <v>1</v>
      </c>
      <c r="AT4411" s="4">
        <v>2012</v>
      </c>
      <c r="AU4411" s="4">
        <v>22</v>
      </c>
      <c r="AV4411" s="4">
        <v>12</v>
      </c>
      <c r="AW4411" s="4">
        <v>2011</v>
      </c>
      <c r="AX4411" t="str">
        <f t="shared" si="1368"/>
        <v>No Delay</v>
      </c>
      <c r="AY4411">
        <f t="shared" si="1369"/>
        <v>0</v>
      </c>
    </row>
    <row r="4412" spans="1:51" x14ac:dyDescent="0.2">
      <c r="A4412" s="3">
        <v>86626</v>
      </c>
      <c r="B4412" s="1" t="s">
        <v>215</v>
      </c>
      <c r="C4412" s="1" t="s">
        <v>89</v>
      </c>
      <c r="D4412" s="1" t="s">
        <v>130</v>
      </c>
      <c r="E4412" s="1" t="s">
        <v>101</v>
      </c>
      <c r="F4412" s="1" t="s">
        <v>101</v>
      </c>
      <c r="G4412" s="13" t="s">
        <v>524</v>
      </c>
      <c r="H4412" s="12">
        <v>41607</v>
      </c>
      <c r="I4412" s="12" t="s">
        <v>666</v>
      </c>
      <c r="J4412" s="12">
        <v>41628</v>
      </c>
      <c r="K4412" s="4">
        <v>5139</v>
      </c>
      <c r="L4412" s="1" t="s">
        <v>146</v>
      </c>
      <c r="M4412" s="1" t="s">
        <v>132</v>
      </c>
      <c r="N4412" s="1" t="s">
        <v>154</v>
      </c>
      <c r="O4412" s="1" t="s">
        <v>93</v>
      </c>
      <c r="P4412">
        <v>60</v>
      </c>
      <c r="Q4412">
        <v>41700</v>
      </c>
      <c r="R4412">
        <v>344442</v>
      </c>
      <c r="S4412">
        <v>8.26</v>
      </c>
      <c r="T4412">
        <v>0.14000000000000001</v>
      </c>
      <c r="U4412">
        <f t="shared" si="1365"/>
        <v>344442</v>
      </c>
      <c r="V4412">
        <f t="shared" si="1366"/>
        <v>2502000</v>
      </c>
      <c r="W4412" s="1" t="s">
        <v>155</v>
      </c>
      <c r="X4412" s="1" t="s">
        <v>1236</v>
      </c>
      <c r="Y4412" s="1" t="s">
        <v>156</v>
      </c>
      <c r="Z4412" s="3">
        <v>13090</v>
      </c>
      <c r="AA4412" s="4">
        <f t="shared" si="1370"/>
        <v>4873</v>
      </c>
      <c r="AB4412" s="4">
        <f xml:space="preserve"> 2244.740206  + 0.1097478*Q4412</f>
        <v>6821.2234659999995</v>
      </c>
      <c r="AC4412" s="4">
        <f>AF4412</f>
        <v>4873</v>
      </c>
      <c r="AD4412" s="4">
        <f t="shared" si="1371"/>
        <v>4873</v>
      </c>
      <c r="AE4412" s="4">
        <v>4873</v>
      </c>
      <c r="AF4412" s="4">
        <v>4873</v>
      </c>
      <c r="AG4412" s="4">
        <f t="shared" si="1382"/>
        <v>4873</v>
      </c>
      <c r="AI4412" t="e">
        <f t="shared" si="1367"/>
        <v>#N/A</v>
      </c>
      <c r="AJ4412">
        <v>18002.87</v>
      </c>
      <c r="AK4412" s="2">
        <v>18002.87</v>
      </c>
      <c r="AL4412" s="2">
        <f t="shared" si="1383"/>
        <v>18002.87</v>
      </c>
      <c r="AM4412" s="4"/>
      <c r="AN4412" t="e">
        <f>VLOOKUP([1]!Tabelle13[[#This Row],[Vlookup this ID for freight costs]],$AL$2:$AL$6811,2,FALSE)</f>
        <v>#REF!</v>
      </c>
      <c r="AP4412">
        <v>426.07</v>
      </c>
      <c r="AQ4412">
        <v>426.07</v>
      </c>
      <c r="AR4412" s="4">
        <v>29</v>
      </c>
      <c r="AS4412" s="4">
        <v>11</v>
      </c>
      <c r="AT4412" s="4">
        <v>2013</v>
      </c>
      <c r="AU4412" s="4">
        <v>20</v>
      </c>
      <c r="AV4412" s="4">
        <v>12</v>
      </c>
      <c r="AW4412" s="4">
        <v>2013</v>
      </c>
      <c r="AX4412" t="str">
        <f t="shared" si="1368"/>
        <v>Delay</v>
      </c>
      <c r="AY4412">
        <f t="shared" si="1369"/>
        <v>21</v>
      </c>
    </row>
    <row r="4413" spans="1:51" x14ac:dyDescent="0.2">
      <c r="A4413" s="3">
        <v>84370</v>
      </c>
      <c r="B4413" s="1" t="s">
        <v>140</v>
      </c>
      <c r="C4413" s="1" t="s">
        <v>99</v>
      </c>
      <c r="D4413" s="1" t="s">
        <v>130</v>
      </c>
      <c r="E4413" s="1" t="s">
        <v>101</v>
      </c>
      <c r="F4413" s="1" t="s">
        <v>101</v>
      </c>
      <c r="G4413" s="13" t="s">
        <v>198</v>
      </c>
      <c r="H4413" s="12">
        <v>41820</v>
      </c>
      <c r="I4413" s="12" t="s">
        <v>872</v>
      </c>
      <c r="J4413" s="12">
        <v>41810</v>
      </c>
      <c r="K4413" s="4">
        <v>5580</v>
      </c>
      <c r="L4413" s="1" t="s">
        <v>146</v>
      </c>
      <c r="M4413" s="1" t="s">
        <v>132</v>
      </c>
      <c r="N4413" s="1" t="s">
        <v>292</v>
      </c>
      <c r="O4413" s="1" t="s">
        <v>93</v>
      </c>
      <c r="P4413">
        <v>30</v>
      </c>
      <c r="Q4413">
        <v>43479</v>
      </c>
      <c r="R4413">
        <v>516965.31</v>
      </c>
      <c r="S4413">
        <v>11.89</v>
      </c>
      <c r="T4413">
        <v>0.4</v>
      </c>
      <c r="U4413">
        <f t="shared" si="1365"/>
        <v>516965.31</v>
      </c>
      <c r="V4413">
        <f t="shared" si="1366"/>
        <v>1304370</v>
      </c>
      <c r="W4413" s="1" t="s">
        <v>160</v>
      </c>
      <c r="X4413" s="1" t="s">
        <v>1236</v>
      </c>
      <c r="Y4413" s="1" t="s">
        <v>161</v>
      </c>
      <c r="Z4413" s="3">
        <v>11983</v>
      </c>
      <c r="AA4413" s="4">
        <f t="shared" si="1370"/>
        <v>4874</v>
      </c>
      <c r="AB4413" s="4">
        <f xml:space="preserve"> 2244.740206  + 0.1097478*Q4413</f>
        <v>7016.4648022000001</v>
      </c>
      <c r="AC4413" s="4">
        <f>AF4413</f>
        <v>4874</v>
      </c>
      <c r="AD4413" s="4">
        <f t="shared" si="1371"/>
        <v>4874</v>
      </c>
      <c r="AE4413" s="4">
        <v>4874</v>
      </c>
      <c r="AF4413" s="4">
        <v>4874</v>
      </c>
      <c r="AG4413" s="4">
        <f t="shared" si="1382"/>
        <v>4874</v>
      </c>
      <c r="AI4413" t="e">
        <f t="shared" si="1367"/>
        <v>#N/A</v>
      </c>
      <c r="AJ4413">
        <v>12435.18</v>
      </c>
      <c r="AK4413" s="2">
        <v>12435.18</v>
      </c>
      <c r="AL4413" s="2">
        <f t="shared" si="1383"/>
        <v>12435.18</v>
      </c>
      <c r="AM4413" s="4"/>
      <c r="AN4413" t="e">
        <f>VLOOKUP([1]!Tabelle13[[#This Row],[Vlookup this ID for freight costs]],$AL$2:$AL$6811,2,FALSE)</f>
        <v>#REF!</v>
      </c>
      <c r="AP4413">
        <v>531.44000000000005</v>
      </c>
      <c r="AQ4413">
        <v>531.44000000000005</v>
      </c>
      <c r="AR4413" s="4">
        <v>30</v>
      </c>
      <c r="AS4413" s="4">
        <v>6</v>
      </c>
      <c r="AT4413" s="4">
        <v>2014</v>
      </c>
      <c r="AU4413" s="4">
        <v>20</v>
      </c>
      <c r="AV4413" s="4">
        <v>6</v>
      </c>
      <c r="AW4413" s="4">
        <v>2014</v>
      </c>
      <c r="AX4413" t="str">
        <f t="shared" si="1368"/>
        <v>No Delay</v>
      </c>
      <c r="AY4413">
        <f t="shared" si="1369"/>
        <v>0</v>
      </c>
    </row>
    <row r="4414" spans="1:51" x14ac:dyDescent="0.2">
      <c r="A4414" s="3">
        <v>82641</v>
      </c>
      <c r="B4414" s="1" t="s">
        <v>140</v>
      </c>
      <c r="C4414" s="1" t="s">
        <v>99</v>
      </c>
      <c r="D4414" s="1" t="s">
        <v>130</v>
      </c>
      <c r="E4414" s="1" t="s">
        <v>101</v>
      </c>
      <c r="F4414" s="1" t="s">
        <v>101</v>
      </c>
      <c r="G4414" s="13" t="s">
        <v>617</v>
      </c>
      <c r="H4414" s="12">
        <v>41670</v>
      </c>
      <c r="I4414" s="12" t="s">
        <v>749</v>
      </c>
      <c r="J4414" s="12">
        <v>41694</v>
      </c>
      <c r="K4414" s="4">
        <v>5321</v>
      </c>
      <c r="L4414" s="1" t="s">
        <v>146</v>
      </c>
      <c r="M4414" s="1" t="s">
        <v>132</v>
      </c>
      <c r="N4414" s="1" t="s">
        <v>434</v>
      </c>
      <c r="O4414" s="1" t="s">
        <v>93</v>
      </c>
      <c r="P4414">
        <v>60</v>
      </c>
      <c r="Q4414">
        <v>23964</v>
      </c>
      <c r="R4414">
        <v>95856</v>
      </c>
      <c r="S4414">
        <v>4</v>
      </c>
      <c r="T4414">
        <v>7.0000000000000007E-2</v>
      </c>
      <c r="U4414">
        <f t="shared" si="1365"/>
        <v>95856</v>
      </c>
      <c r="V4414">
        <f t="shared" si="1366"/>
        <v>1437840</v>
      </c>
      <c r="W4414" s="1" t="s">
        <v>155</v>
      </c>
      <c r="X4414" s="1" t="s">
        <v>1236</v>
      </c>
      <c r="Y4414" s="1" t="s">
        <v>156</v>
      </c>
      <c r="Z4414" s="3">
        <v>12500</v>
      </c>
      <c r="AA4414" s="4">
        <f>AB4414</f>
        <v>4875.0621780000001</v>
      </c>
      <c r="AB4414" s="2">
        <f>2245.156962+0.109744*Q4414</f>
        <v>4875.0621780000001</v>
      </c>
      <c r="AC4414" s="4">
        <f>AD4414</f>
        <v>4875.0621780000001</v>
      </c>
      <c r="AD4414" s="4">
        <f t="shared" si="1371"/>
        <v>4875.0621780000001</v>
      </c>
      <c r="AE4414" s="4" t="s">
        <v>62</v>
      </c>
      <c r="AG4414" s="4" t="str">
        <f t="shared" si="1382"/>
        <v>Weight Captured Separately</v>
      </c>
      <c r="AI4414" t="e">
        <f t="shared" si="1367"/>
        <v>#N/A</v>
      </c>
      <c r="AJ4414" t="s">
        <v>63</v>
      </c>
      <c r="AK4414" s="2"/>
      <c r="AL4414" s="2" t="str">
        <f t="shared" si="1383"/>
        <v>Invoiced Separately</v>
      </c>
      <c r="AM4414" s="4"/>
      <c r="AN4414" t="e">
        <f>VLOOKUP([1]!Tabelle13[[#This Row],[Vlookup this ID for freight costs]],$AL$2:$AL$6811,2,FALSE)</f>
        <v>#REF!</v>
      </c>
      <c r="AO4414">
        <f>IF(AK:AK="",AC:AC*6.242+1.383 -2.844 + 3.145 -2.265  -2.026,AK:AK)</f>
        <v>30427.531115076003</v>
      </c>
      <c r="AP4414">
        <v>118.57</v>
      </c>
      <c r="AQ4414">
        <v>118.57</v>
      </c>
      <c r="AR4414" s="4">
        <v>31</v>
      </c>
      <c r="AS4414" s="4">
        <v>1</v>
      </c>
      <c r="AT4414" s="4">
        <v>2014</v>
      </c>
      <c r="AU4414" s="4">
        <v>24</v>
      </c>
      <c r="AV4414" s="4">
        <v>2</v>
      </c>
      <c r="AW4414" s="4">
        <v>2014</v>
      </c>
      <c r="AX4414" t="str">
        <f t="shared" si="1368"/>
        <v>Delay</v>
      </c>
      <c r="AY4414">
        <f t="shared" si="1369"/>
        <v>24</v>
      </c>
    </row>
    <row r="4415" spans="1:51" x14ac:dyDescent="0.2">
      <c r="A4415" s="3">
        <v>83339</v>
      </c>
      <c r="B4415" s="1" t="s">
        <v>172</v>
      </c>
      <c r="C4415" s="1" t="s">
        <v>114</v>
      </c>
      <c r="D4415" s="1" t="s">
        <v>130</v>
      </c>
      <c r="E4415" s="1" t="s">
        <v>101</v>
      </c>
      <c r="F4415" s="1" t="s">
        <v>101</v>
      </c>
      <c r="G4415" s="13" t="s">
        <v>654</v>
      </c>
      <c r="H4415" s="12">
        <v>42185</v>
      </c>
      <c r="I4415" s="12" t="s">
        <v>1564</v>
      </c>
      <c r="J4415" s="12">
        <v>42198</v>
      </c>
      <c r="K4415" s="4">
        <v>6656</v>
      </c>
      <c r="L4415" s="1" t="s">
        <v>146</v>
      </c>
      <c r="M4415" s="1" t="s">
        <v>132</v>
      </c>
      <c r="N4415" s="1" t="s">
        <v>1524</v>
      </c>
      <c r="O4415" s="1" t="s">
        <v>93</v>
      </c>
      <c r="P4415">
        <v>30</v>
      </c>
      <c r="Q4415">
        <v>42812</v>
      </c>
      <c r="R4415">
        <v>410995.20000000001</v>
      </c>
      <c r="S4415">
        <v>9.6</v>
      </c>
      <c r="T4415">
        <v>0.32</v>
      </c>
      <c r="U4415">
        <f t="shared" si="1365"/>
        <v>410995.20000000001</v>
      </c>
      <c r="V4415">
        <f t="shared" si="1366"/>
        <v>1284360</v>
      </c>
      <c r="W4415" s="1" t="s">
        <v>160</v>
      </c>
      <c r="X4415" s="1" t="s">
        <v>1236</v>
      </c>
      <c r="Y4415" s="1" t="s">
        <v>161</v>
      </c>
      <c r="Z4415" s="3">
        <v>13722</v>
      </c>
      <c r="AA4415" s="4">
        <f t="shared" si="1370"/>
        <v>4875</v>
      </c>
      <c r="AB4415" s="4">
        <f xml:space="preserve"> 2244.740206  + 0.1097478*Q4415</f>
        <v>6943.2630196000009</v>
      </c>
      <c r="AC4415" s="4">
        <f>AF4415</f>
        <v>4875</v>
      </c>
      <c r="AD4415" s="4">
        <f t="shared" si="1371"/>
        <v>4875</v>
      </c>
      <c r="AE4415" s="4">
        <v>4875</v>
      </c>
      <c r="AF4415" s="4">
        <v>4875</v>
      </c>
      <c r="AG4415" s="4">
        <f t="shared" si="1382"/>
        <v>4875</v>
      </c>
      <c r="AI4415" t="e">
        <f t="shared" si="1367"/>
        <v>#N/A</v>
      </c>
      <c r="AJ4415">
        <v>23688.400000000001</v>
      </c>
      <c r="AK4415" s="2">
        <v>23688.400000000001</v>
      </c>
      <c r="AL4415" s="2">
        <f t="shared" si="1383"/>
        <v>23688.400000000001</v>
      </c>
      <c r="AM4415" s="4"/>
      <c r="AN4415" t="e">
        <f>VLOOKUP([1]!Tabelle13[[#This Row],[Vlookup this ID for freight costs]],$AL$2:$AL$6811,2,FALSE)</f>
        <v>#REF!</v>
      </c>
      <c r="AP4415">
        <v>422.5</v>
      </c>
      <c r="AQ4415">
        <v>422.5</v>
      </c>
      <c r="AR4415" s="4">
        <v>30</v>
      </c>
      <c r="AS4415" s="4">
        <v>6</v>
      </c>
      <c r="AT4415" s="4">
        <v>2015</v>
      </c>
      <c r="AU4415" s="4">
        <v>13</v>
      </c>
      <c r="AV4415" s="4">
        <v>7</v>
      </c>
      <c r="AW4415" s="4">
        <v>2015</v>
      </c>
      <c r="AX4415" t="str">
        <f t="shared" si="1368"/>
        <v>Delay</v>
      </c>
      <c r="AY4415">
        <f t="shared" si="1369"/>
        <v>13</v>
      </c>
    </row>
    <row r="4416" spans="1:51" x14ac:dyDescent="0.2">
      <c r="A4416" s="3">
        <v>86502</v>
      </c>
      <c r="B4416" s="1" t="s">
        <v>215</v>
      </c>
      <c r="C4416" s="1" t="s">
        <v>89</v>
      </c>
      <c r="D4416" s="1" t="s">
        <v>130</v>
      </c>
      <c r="E4416" s="1" t="s">
        <v>101</v>
      </c>
      <c r="F4416" s="1" t="s">
        <v>101</v>
      </c>
      <c r="G4416" s="13" t="s">
        <v>494</v>
      </c>
      <c r="H4416" s="12">
        <v>41152</v>
      </c>
      <c r="I4416" s="12" t="s">
        <v>2350</v>
      </c>
      <c r="J4416" s="12">
        <v>41133</v>
      </c>
      <c r="K4416" s="4">
        <v>4096</v>
      </c>
      <c r="L4416" s="1" t="s">
        <v>146</v>
      </c>
      <c r="M4416" s="1" t="s">
        <v>132</v>
      </c>
      <c r="N4416" s="1" t="s">
        <v>167</v>
      </c>
      <c r="O4416" s="1" t="s">
        <v>93</v>
      </c>
      <c r="P4416">
        <v>30</v>
      </c>
      <c r="Q4416">
        <v>7684</v>
      </c>
      <c r="R4416">
        <v>29276.04</v>
      </c>
      <c r="S4416">
        <v>3.81</v>
      </c>
      <c r="T4416">
        <v>0.13</v>
      </c>
      <c r="U4416">
        <f t="shared" si="1365"/>
        <v>29276.04</v>
      </c>
      <c r="V4416">
        <f t="shared" si="1366"/>
        <v>230520</v>
      </c>
      <c r="W4416" s="1" t="s">
        <v>197</v>
      </c>
      <c r="X4416" s="1" t="s">
        <v>1236</v>
      </c>
      <c r="Y4416" s="1" t="s">
        <v>3082</v>
      </c>
      <c r="Z4416" s="3">
        <v>11943</v>
      </c>
      <c r="AA4416" s="4">
        <f t="shared" si="1370"/>
        <v>4883</v>
      </c>
      <c r="AB4416" s="4">
        <f xml:space="preserve"> 2244.740206  + 0.1097478*Q4416</f>
        <v>3088.0423012000001</v>
      </c>
      <c r="AC4416" s="4">
        <f>AF4416</f>
        <v>4883</v>
      </c>
      <c r="AD4416" s="4">
        <f t="shared" si="1371"/>
        <v>4883</v>
      </c>
      <c r="AE4416" s="3" t="s">
        <v>2351</v>
      </c>
      <c r="AF4416" s="3">
        <v>4883</v>
      </c>
      <c r="AG4416" s="4">
        <f>AI4416</f>
        <v>4883</v>
      </c>
      <c r="AH4416" s="4">
        <v>83063</v>
      </c>
      <c r="AI4416">
        <f t="shared" si="1367"/>
        <v>4883</v>
      </c>
      <c r="AJ4416" t="s">
        <v>2351</v>
      </c>
      <c r="AK4416" s="2">
        <v>16898.580000000002</v>
      </c>
      <c r="AL4416" s="2">
        <f>AN4416</f>
        <v>16898.580000000002</v>
      </c>
      <c r="AM4416" s="4">
        <v>83063</v>
      </c>
      <c r="AN4416">
        <f>INDEX($AJ$2:$AJ$6811,MATCH(AM4416,$A$2:$A$6811,0))</f>
        <v>16898.580000000002</v>
      </c>
      <c r="AP4416">
        <v>41.05</v>
      </c>
      <c r="AQ4416">
        <v>41.05</v>
      </c>
      <c r="AR4416" s="4">
        <v>31</v>
      </c>
      <c r="AS4416" s="4">
        <v>8</v>
      </c>
      <c r="AT4416" s="4">
        <v>2012</v>
      </c>
      <c r="AU4416" s="4">
        <v>12</v>
      </c>
      <c r="AV4416" s="4">
        <v>8</v>
      </c>
      <c r="AW4416" s="4">
        <v>2012</v>
      </c>
      <c r="AX4416" t="str">
        <f t="shared" si="1368"/>
        <v>No Delay</v>
      </c>
      <c r="AY4416">
        <f t="shared" si="1369"/>
        <v>0</v>
      </c>
    </row>
    <row r="4417" spans="1:51" x14ac:dyDescent="0.2">
      <c r="A4417" s="3">
        <v>83063</v>
      </c>
      <c r="B4417" s="1" t="s">
        <v>215</v>
      </c>
      <c r="C4417" s="1" t="s">
        <v>89</v>
      </c>
      <c r="D4417" s="1" t="s">
        <v>130</v>
      </c>
      <c r="E4417" s="1" t="s">
        <v>101</v>
      </c>
      <c r="F4417" s="1" t="s">
        <v>101</v>
      </c>
      <c r="G4417" s="13" t="s">
        <v>494</v>
      </c>
      <c r="H4417" s="12">
        <v>41152</v>
      </c>
      <c r="I4417" s="12" t="s">
        <v>2350</v>
      </c>
      <c r="J4417" s="12">
        <v>41133</v>
      </c>
      <c r="K4417" s="4">
        <v>4095</v>
      </c>
      <c r="L4417" s="1" t="s">
        <v>146</v>
      </c>
      <c r="M4417" s="1" t="s">
        <v>132</v>
      </c>
      <c r="N4417" s="1" t="s">
        <v>167</v>
      </c>
      <c r="O4417" s="1" t="s">
        <v>93</v>
      </c>
      <c r="P4417">
        <v>30</v>
      </c>
      <c r="Q4417">
        <v>54392</v>
      </c>
      <c r="R4417">
        <v>207233.52</v>
      </c>
      <c r="S4417">
        <v>3.81</v>
      </c>
      <c r="T4417">
        <v>0.13</v>
      </c>
      <c r="U4417">
        <f t="shared" si="1365"/>
        <v>207233.52</v>
      </c>
      <c r="V4417">
        <f t="shared" si="1366"/>
        <v>1631760</v>
      </c>
      <c r="W4417" s="1" t="s">
        <v>179</v>
      </c>
      <c r="X4417" s="1" t="s">
        <v>1236</v>
      </c>
      <c r="Y4417" s="1" t="s">
        <v>156</v>
      </c>
      <c r="Z4417" s="3">
        <v>13090</v>
      </c>
      <c r="AA4417" s="4">
        <f t="shared" si="1370"/>
        <v>4883</v>
      </c>
      <c r="AB4417" s="4">
        <f xml:space="preserve"> 2244.740206  + 0.1097478*Q4417</f>
        <v>8214.1425436000009</v>
      </c>
      <c r="AC4417" s="4">
        <f>AF4417</f>
        <v>4883</v>
      </c>
      <c r="AD4417" s="4">
        <f t="shared" si="1371"/>
        <v>4883</v>
      </c>
      <c r="AE4417" s="4">
        <v>4883</v>
      </c>
      <c r="AF4417" s="4">
        <v>4883</v>
      </c>
      <c r="AG4417" s="4">
        <f t="shared" ref="AG4417:AG4423" si="1384">AE4417</f>
        <v>4883</v>
      </c>
      <c r="AI4417" t="e">
        <f t="shared" si="1367"/>
        <v>#N/A</v>
      </c>
      <c r="AJ4417">
        <v>16898.580000000002</v>
      </c>
      <c r="AK4417" s="2">
        <v>16898.580000000002</v>
      </c>
      <c r="AL4417" s="2">
        <f t="shared" ref="AL4417:AL4423" si="1385">AJ4417</f>
        <v>16898.580000000002</v>
      </c>
      <c r="AM4417" s="4"/>
      <c r="AN4417" t="e">
        <f>VLOOKUP([1]!Tabelle13[[#This Row],[Vlookup this ID for freight costs]],$AL$2:$AL$6811,2,FALSE)</f>
        <v>#REF!</v>
      </c>
      <c r="AP4417">
        <v>290.54000000000002</v>
      </c>
      <c r="AQ4417">
        <v>290.54000000000002</v>
      </c>
      <c r="AR4417" s="4">
        <v>31</v>
      </c>
      <c r="AS4417" s="4">
        <v>8</v>
      </c>
      <c r="AT4417" s="4">
        <v>2012</v>
      </c>
      <c r="AU4417" s="4">
        <v>12</v>
      </c>
      <c r="AV4417" s="4">
        <v>8</v>
      </c>
      <c r="AW4417" s="4">
        <v>2012</v>
      </c>
      <c r="AX4417" t="str">
        <f t="shared" si="1368"/>
        <v>No Delay</v>
      </c>
      <c r="AY4417">
        <f t="shared" si="1369"/>
        <v>0</v>
      </c>
    </row>
    <row r="4418" spans="1:51" x14ac:dyDescent="0.2">
      <c r="A4418" s="3">
        <v>10348</v>
      </c>
      <c r="B4418" s="1" t="s">
        <v>1918</v>
      </c>
      <c r="C4418" s="1" t="s">
        <v>150</v>
      </c>
      <c r="D4418" s="1" t="s">
        <v>100</v>
      </c>
      <c r="E4418" s="1" t="s">
        <v>53</v>
      </c>
      <c r="F4418" s="1" t="s">
        <v>53</v>
      </c>
      <c r="G4418" s="13" t="s">
        <v>2119</v>
      </c>
      <c r="H4418" s="12">
        <v>39973</v>
      </c>
      <c r="I4418" s="12" t="s">
        <v>2120</v>
      </c>
      <c r="J4418" s="12">
        <v>39840</v>
      </c>
      <c r="K4418" s="4">
        <v>1332</v>
      </c>
      <c r="L4418" s="1" t="s">
        <v>146</v>
      </c>
      <c r="M4418" s="1" t="s">
        <v>1920</v>
      </c>
      <c r="N4418" s="1" t="s">
        <v>221</v>
      </c>
      <c r="O4418" s="1" t="s">
        <v>93</v>
      </c>
      <c r="P4418">
        <v>60</v>
      </c>
      <c r="Q4418">
        <v>24150</v>
      </c>
      <c r="R4418">
        <v>59892</v>
      </c>
      <c r="S4418">
        <v>2.48</v>
      </c>
      <c r="T4418">
        <v>0.04</v>
      </c>
      <c r="U4418">
        <f t="shared" ref="U4418:U4481" si="1386">S4418*Q4418</f>
        <v>59892</v>
      </c>
      <c r="V4418">
        <f t="shared" ref="V4418:V4481" si="1387">Q4418*P4418</f>
        <v>1449000</v>
      </c>
      <c r="W4418" s="1" t="s">
        <v>155</v>
      </c>
      <c r="X4418" s="1" t="s">
        <v>1236</v>
      </c>
      <c r="Y4418" s="1" t="s">
        <v>156</v>
      </c>
      <c r="Z4418" s="3">
        <v>8107</v>
      </c>
      <c r="AA4418" s="4">
        <f>AB4418</f>
        <v>4895.4745619999994</v>
      </c>
      <c r="AB4418" s="2">
        <f>2245.156962+0.109744*Q4418</f>
        <v>4895.4745619999994</v>
      </c>
      <c r="AC4418" s="4">
        <f>AD4418</f>
        <v>4895.4745619999994</v>
      </c>
      <c r="AD4418" s="4">
        <f t="shared" si="1371"/>
        <v>4895.4745619999994</v>
      </c>
      <c r="AE4418" s="4" t="s">
        <v>62</v>
      </c>
      <c r="AG4418" s="4" t="str">
        <f t="shared" si="1384"/>
        <v>Weight Captured Separately</v>
      </c>
      <c r="AH4418" s="4">
        <v>82531</v>
      </c>
      <c r="AI4418">
        <f t="shared" ref="AI4418:AI4481" si="1388">INDEX($AE$2:$AE$6811,MATCH(AH4418,$A$2:$A$6811,0))</f>
        <v>7973</v>
      </c>
      <c r="AJ4418" t="s">
        <v>81</v>
      </c>
      <c r="AK4418" s="2"/>
      <c r="AL4418" s="2" t="str">
        <f t="shared" si="1385"/>
        <v>Freight Included in Commodity Cost</v>
      </c>
      <c r="AM4418" s="4"/>
      <c r="AN4418" t="e">
        <f>VLOOKUP([1]!Tabelle13[[#This Row],[Vlookup this ID for freight costs]],$AL$2:$AL$6811,2,FALSE)</f>
        <v>#REF!</v>
      </c>
      <c r="AO4418">
        <f>IF(AK:AK="",AC:AC*6.242+1.383 -2.844 + 3.145 -2.265  -2.026,AK:AK)</f>
        <v>30554.945216003998</v>
      </c>
      <c r="AP4418">
        <v>117.39</v>
      </c>
      <c r="AQ4418">
        <v>117.39</v>
      </c>
      <c r="AR4418" s="4">
        <v>9</v>
      </c>
      <c r="AS4418" s="4">
        <v>6</v>
      </c>
      <c r="AT4418" s="4">
        <v>2009</v>
      </c>
      <c r="AU4418" s="4">
        <v>27</v>
      </c>
      <c r="AV4418" s="4">
        <v>1</v>
      </c>
      <c r="AW4418" s="4">
        <v>2009</v>
      </c>
      <c r="AX4418" t="str">
        <f t="shared" ref="AX4418:AX4481" si="1389">IF(DATE(AW4418,AV4418,AU4418)&lt;=DATE(AT4418,AS4418,AR4418),"No Delay","Delay")</f>
        <v>No Delay</v>
      </c>
      <c r="AY4418">
        <f t="shared" ref="AY4418:AY4481" si="1390">IF(_xlfn.DAYS(J4418,H4418)&gt;0, _xlfn.DAYS(J4418,H4418),0)</f>
        <v>0</v>
      </c>
    </row>
    <row r="4419" spans="1:51" x14ac:dyDescent="0.2">
      <c r="A4419" s="3">
        <v>85887</v>
      </c>
      <c r="B4419" s="1" t="s">
        <v>151</v>
      </c>
      <c r="C4419" s="1" t="s">
        <v>65</v>
      </c>
      <c r="D4419" s="1" t="s">
        <v>130</v>
      </c>
      <c r="E4419" s="1" t="s">
        <v>152</v>
      </c>
      <c r="F4419" s="1" t="s">
        <v>152</v>
      </c>
      <c r="G4419" s="13" t="s">
        <v>1617</v>
      </c>
      <c r="H4419" s="12">
        <v>41141</v>
      </c>
      <c r="I4419" s="12" t="s">
        <v>1851</v>
      </c>
      <c r="J4419" s="12">
        <v>41135</v>
      </c>
      <c r="K4419" s="4">
        <v>4108</v>
      </c>
      <c r="L4419" s="1" t="s">
        <v>146</v>
      </c>
      <c r="M4419" s="1" t="s">
        <v>132</v>
      </c>
      <c r="N4419" s="1" t="s">
        <v>408</v>
      </c>
      <c r="O4419" s="1" t="s">
        <v>93</v>
      </c>
      <c r="P4419">
        <v>120</v>
      </c>
      <c r="Q4419">
        <v>17497</v>
      </c>
      <c r="R4419">
        <v>512837.07</v>
      </c>
      <c r="S4419">
        <v>29.31</v>
      </c>
      <c r="T4419">
        <v>0.24</v>
      </c>
      <c r="U4419">
        <f t="shared" si="1386"/>
        <v>512837.06999999995</v>
      </c>
      <c r="V4419">
        <f t="shared" si="1387"/>
        <v>2099640</v>
      </c>
      <c r="W4419" s="1" t="s">
        <v>155</v>
      </c>
      <c r="X4419" s="1" t="s">
        <v>1236</v>
      </c>
      <c r="Y4419" s="1" t="s">
        <v>156</v>
      </c>
      <c r="Z4419" s="3">
        <v>7726</v>
      </c>
      <c r="AA4419" s="4">
        <f t="shared" ref="AA4419:AA4482" si="1391">AF4419</f>
        <v>4898</v>
      </c>
      <c r="AB4419" s="4">
        <f xml:space="preserve"> 2244.740206  + 0.1097478*Q4419</f>
        <v>4164.9974626000003</v>
      </c>
      <c r="AC4419" s="4">
        <f>AF4419</f>
        <v>4898</v>
      </c>
      <c r="AD4419" s="4">
        <f t="shared" si="1371"/>
        <v>4898</v>
      </c>
      <c r="AE4419" s="4">
        <v>4898</v>
      </c>
      <c r="AF4419" s="4">
        <v>4898</v>
      </c>
      <c r="AG4419" s="4">
        <f t="shared" si="1384"/>
        <v>4898</v>
      </c>
      <c r="AI4419" t="e">
        <f t="shared" si="1388"/>
        <v>#N/A</v>
      </c>
      <c r="AJ4419">
        <v>18461.22</v>
      </c>
      <c r="AK4419" s="2">
        <v>18461.22</v>
      </c>
      <c r="AL4419" s="2">
        <f t="shared" si="1385"/>
        <v>18461.22</v>
      </c>
      <c r="AM4419" s="4"/>
      <c r="AN4419" t="e">
        <f>VLOOKUP([1]!Tabelle13[[#This Row],[Vlookup this ID for freight costs]],$AL$2:$AL$6811,2,FALSE)</f>
        <v>#REF!</v>
      </c>
      <c r="AP4419">
        <v>719</v>
      </c>
      <c r="AQ4419">
        <v>719</v>
      </c>
      <c r="AR4419" s="4">
        <v>20</v>
      </c>
      <c r="AS4419" s="4">
        <v>8</v>
      </c>
      <c r="AT4419" s="4">
        <v>2012</v>
      </c>
      <c r="AU4419" s="4">
        <v>14</v>
      </c>
      <c r="AV4419" s="4">
        <v>8</v>
      </c>
      <c r="AW4419" s="4">
        <v>2012</v>
      </c>
      <c r="AX4419" t="str">
        <f t="shared" si="1389"/>
        <v>No Delay</v>
      </c>
      <c r="AY4419">
        <f t="shared" si="1390"/>
        <v>0</v>
      </c>
    </row>
    <row r="4420" spans="1:51" x14ac:dyDescent="0.2">
      <c r="A4420" s="3">
        <v>86751</v>
      </c>
      <c r="B4420" s="1" t="s">
        <v>215</v>
      </c>
      <c r="C4420" s="1" t="s">
        <v>89</v>
      </c>
      <c r="D4420" s="1" t="s">
        <v>130</v>
      </c>
      <c r="E4420" s="1" t="s">
        <v>101</v>
      </c>
      <c r="F4420" s="1" t="s">
        <v>101</v>
      </c>
      <c r="G4420" s="13" t="s">
        <v>1350</v>
      </c>
      <c r="H4420" s="12">
        <v>41971</v>
      </c>
      <c r="I4420" s="12" t="s">
        <v>1199</v>
      </c>
      <c r="J4420" s="12">
        <v>41981</v>
      </c>
      <c r="K4420" s="4">
        <v>6171</v>
      </c>
      <c r="L4420" s="1" t="s">
        <v>146</v>
      </c>
      <c r="M4420" s="1" t="s">
        <v>132</v>
      </c>
      <c r="N4420" s="1" t="s">
        <v>275</v>
      </c>
      <c r="O4420" s="1" t="s">
        <v>93</v>
      </c>
      <c r="P4420">
        <v>60</v>
      </c>
      <c r="Q4420">
        <v>55995</v>
      </c>
      <c r="R4420">
        <v>365087.4</v>
      </c>
      <c r="S4420">
        <v>6.52</v>
      </c>
      <c r="T4420">
        <v>0.11</v>
      </c>
      <c r="U4420">
        <f t="shared" si="1386"/>
        <v>365087.39999999997</v>
      </c>
      <c r="V4420">
        <f t="shared" si="1387"/>
        <v>3359700</v>
      </c>
      <c r="W4420" s="1" t="s">
        <v>155</v>
      </c>
      <c r="X4420" s="1" t="s">
        <v>1236</v>
      </c>
      <c r="Y4420" s="1" t="s">
        <v>156</v>
      </c>
      <c r="Z4420" s="3">
        <v>13090</v>
      </c>
      <c r="AA4420" s="4">
        <f t="shared" si="1391"/>
        <v>4899</v>
      </c>
      <c r="AB4420" s="4">
        <f xml:space="preserve"> 2244.740206  + 0.1097478*Q4420</f>
        <v>8390.0682670000006</v>
      </c>
      <c r="AC4420" s="4">
        <f>AF4420</f>
        <v>4899</v>
      </c>
      <c r="AD4420" s="4">
        <f t="shared" ref="AD4420:AD4483" si="1392">AVERAGEIFS($AA$2:$AA$6811,$L$2:$L$6811,L4420,$V$2:$V$6811,"&gt;="&amp;(V4420-100), $V$2:$V$6811,"&lt;="&amp;(V4420+100),$AA$2:$AA$6811,"&gt;"&amp;1)</f>
        <v>4899</v>
      </c>
      <c r="AE4420" s="4">
        <v>4899</v>
      </c>
      <c r="AF4420" s="4">
        <v>4899</v>
      </c>
      <c r="AG4420" s="4">
        <f t="shared" si="1384"/>
        <v>4899</v>
      </c>
      <c r="AI4420" t="e">
        <f t="shared" si="1388"/>
        <v>#N/A</v>
      </c>
      <c r="AJ4420">
        <v>19497.240000000002</v>
      </c>
      <c r="AK4420" s="2">
        <v>19497.240000000002</v>
      </c>
      <c r="AL4420" s="2">
        <f t="shared" si="1385"/>
        <v>19497.240000000002</v>
      </c>
      <c r="AM4420" s="4"/>
      <c r="AN4420" t="e">
        <f>VLOOKUP([1]!Tabelle13[[#This Row],[Vlookup this ID for freight costs]],$AL$2:$AL$6811,2,FALSE)</f>
        <v>#REF!</v>
      </c>
      <c r="AP4420">
        <v>375.31</v>
      </c>
      <c r="AQ4420">
        <v>375.31</v>
      </c>
      <c r="AR4420" s="4">
        <v>28</v>
      </c>
      <c r="AS4420" s="4">
        <v>11</v>
      </c>
      <c r="AT4420" s="4">
        <v>2014</v>
      </c>
      <c r="AU4420" s="4">
        <v>8</v>
      </c>
      <c r="AV4420" s="4">
        <v>12</v>
      </c>
      <c r="AW4420" s="4">
        <v>2014</v>
      </c>
      <c r="AX4420" t="str">
        <f t="shared" si="1389"/>
        <v>Delay</v>
      </c>
      <c r="AY4420">
        <f t="shared" si="1390"/>
        <v>10</v>
      </c>
    </row>
    <row r="4421" spans="1:51" x14ac:dyDescent="0.2">
      <c r="A4421" s="3">
        <v>84163</v>
      </c>
      <c r="B4421" s="1" t="s">
        <v>140</v>
      </c>
      <c r="C4421" s="1" t="s">
        <v>99</v>
      </c>
      <c r="D4421" s="1" t="s">
        <v>130</v>
      </c>
      <c r="E4421" s="1" t="s">
        <v>101</v>
      </c>
      <c r="F4421" s="1" t="s">
        <v>101</v>
      </c>
      <c r="G4421" s="13" t="s">
        <v>1748</v>
      </c>
      <c r="H4421" s="12">
        <v>41060</v>
      </c>
      <c r="I4421" s="12" t="s">
        <v>1729</v>
      </c>
      <c r="J4421" s="12">
        <v>41029</v>
      </c>
      <c r="K4421" s="4">
        <v>3879</v>
      </c>
      <c r="L4421" s="1" t="s">
        <v>146</v>
      </c>
      <c r="M4421" s="1" t="s">
        <v>132</v>
      </c>
      <c r="N4421" s="1" t="s">
        <v>1032</v>
      </c>
      <c r="O4421" s="1" t="s">
        <v>93</v>
      </c>
      <c r="P4421">
        <v>240</v>
      </c>
      <c r="Q4421">
        <v>24307</v>
      </c>
      <c r="R4421">
        <v>47398.65</v>
      </c>
      <c r="S4421">
        <v>1.95</v>
      </c>
      <c r="T4421">
        <v>0.01</v>
      </c>
      <c r="U4421">
        <f t="shared" si="1386"/>
        <v>47398.65</v>
      </c>
      <c r="V4421">
        <f t="shared" si="1387"/>
        <v>5833680</v>
      </c>
      <c r="W4421" s="1" t="s">
        <v>155</v>
      </c>
      <c r="X4421" s="1" t="s">
        <v>1236</v>
      </c>
      <c r="Y4421" s="1" t="s">
        <v>156</v>
      </c>
      <c r="Z4421" s="3">
        <v>12500</v>
      </c>
      <c r="AA4421" s="4">
        <f>AB4421</f>
        <v>4912.7043699999995</v>
      </c>
      <c r="AB4421" s="2">
        <f>2245.156962+0.109744*Q4421</f>
        <v>4912.7043699999995</v>
      </c>
      <c r="AC4421" s="4">
        <f>AD4421</f>
        <v>4912.7043699999995</v>
      </c>
      <c r="AD4421" s="4">
        <f t="shared" si="1392"/>
        <v>4912.7043699999995</v>
      </c>
      <c r="AE4421" s="4" t="s">
        <v>62</v>
      </c>
      <c r="AG4421" s="4" t="str">
        <f t="shared" si="1384"/>
        <v>Weight Captured Separately</v>
      </c>
      <c r="AI4421" t="e">
        <f t="shared" si="1388"/>
        <v>#N/A</v>
      </c>
      <c r="AJ4421" t="s">
        <v>63</v>
      </c>
      <c r="AK4421" s="2"/>
      <c r="AL4421" s="2" t="str">
        <f t="shared" si="1385"/>
        <v>Invoiced Separately</v>
      </c>
      <c r="AM4421" s="4"/>
      <c r="AN4421" t="e">
        <f>VLOOKUP([1]!Tabelle13[[#This Row],[Vlookup this ID for freight costs]],$AL$2:$AL$6811,2,FALSE)</f>
        <v>#REF!</v>
      </c>
      <c r="AO4421">
        <f>IF(AK:AK="",AC:AC*6.242+1.383 -2.844 + 3.145 -2.265  -2.026,AK:AK)</f>
        <v>30662.493677539998</v>
      </c>
      <c r="AP4421">
        <v>78.209999999999994</v>
      </c>
      <c r="AQ4421">
        <v>78.209999999999994</v>
      </c>
      <c r="AR4421" s="4">
        <v>31</v>
      </c>
      <c r="AS4421" s="4">
        <v>5</v>
      </c>
      <c r="AT4421" s="4">
        <v>2012</v>
      </c>
      <c r="AU4421" s="4">
        <v>30</v>
      </c>
      <c r="AV4421" s="4">
        <v>4</v>
      </c>
      <c r="AW4421" s="4">
        <v>2012</v>
      </c>
      <c r="AX4421" t="str">
        <f t="shared" si="1389"/>
        <v>No Delay</v>
      </c>
      <c r="AY4421">
        <f t="shared" si="1390"/>
        <v>0</v>
      </c>
    </row>
    <row r="4422" spans="1:51" x14ac:dyDescent="0.2">
      <c r="A4422" s="3">
        <v>82382</v>
      </c>
      <c r="B4422" s="1" t="s">
        <v>151</v>
      </c>
      <c r="C4422" s="1" t="s">
        <v>65</v>
      </c>
      <c r="D4422" s="1" t="s">
        <v>130</v>
      </c>
      <c r="E4422" s="1" t="s">
        <v>152</v>
      </c>
      <c r="F4422" s="1" t="s">
        <v>152</v>
      </c>
      <c r="G4422" s="13" t="s">
        <v>927</v>
      </c>
      <c r="H4422" s="12">
        <v>40709</v>
      </c>
      <c r="I4422" s="12" t="s">
        <v>1660</v>
      </c>
      <c r="J4422" s="12">
        <v>40729</v>
      </c>
      <c r="K4422" s="4">
        <v>3289</v>
      </c>
      <c r="L4422" s="1" t="s">
        <v>146</v>
      </c>
      <c r="M4422" s="1" t="s">
        <v>132</v>
      </c>
      <c r="N4422" s="1" t="s">
        <v>167</v>
      </c>
      <c r="O4422" s="1" t="s">
        <v>93</v>
      </c>
      <c r="P4422">
        <v>30</v>
      </c>
      <c r="Q4422">
        <v>57468</v>
      </c>
      <c r="R4422">
        <v>248261.76000000001</v>
      </c>
      <c r="S4422">
        <v>4.32</v>
      </c>
      <c r="T4422">
        <v>0.14000000000000001</v>
      </c>
      <c r="U4422">
        <f t="shared" si="1386"/>
        <v>248261.76000000001</v>
      </c>
      <c r="V4422">
        <f t="shared" si="1387"/>
        <v>1724040</v>
      </c>
      <c r="W4422" s="1" t="s">
        <v>160</v>
      </c>
      <c r="X4422" s="1" t="s">
        <v>1236</v>
      </c>
      <c r="Y4422" s="1" t="s">
        <v>161</v>
      </c>
      <c r="Z4422" s="3">
        <v>7348</v>
      </c>
      <c r="AA4422" s="4">
        <f t="shared" si="1391"/>
        <v>4915</v>
      </c>
      <c r="AB4422" s="4">
        <f t="shared" ref="AB4422:AB4442" si="1393" xml:space="preserve"> 2244.740206  + 0.1097478*Q4422</f>
        <v>8551.7267764000007</v>
      </c>
      <c r="AC4422" s="4">
        <f t="shared" ref="AC4422:AC4442" si="1394">AF4422</f>
        <v>4915</v>
      </c>
      <c r="AD4422" s="4">
        <f t="shared" si="1392"/>
        <v>4915</v>
      </c>
      <c r="AE4422" s="4">
        <v>4915</v>
      </c>
      <c r="AF4422" s="4">
        <v>4915</v>
      </c>
      <c r="AG4422" s="4">
        <f t="shared" si="1384"/>
        <v>4915</v>
      </c>
      <c r="AI4422" t="e">
        <f t="shared" si="1388"/>
        <v>#N/A</v>
      </c>
      <c r="AJ4422">
        <v>13398.06</v>
      </c>
      <c r="AK4422" s="2">
        <v>13398.06</v>
      </c>
      <c r="AL4422" s="2">
        <f t="shared" si="1385"/>
        <v>13398.06</v>
      </c>
      <c r="AM4422" s="4"/>
      <c r="AN4422" t="e">
        <f>VLOOKUP([1]!Tabelle13[[#This Row],[Vlookup this ID for freight costs]],$AL$2:$AL$6811,2,FALSE)</f>
        <v>#REF!</v>
      </c>
      <c r="AP4422">
        <v>409.63</v>
      </c>
      <c r="AQ4422">
        <v>409.63</v>
      </c>
      <c r="AR4422" s="4">
        <v>15</v>
      </c>
      <c r="AS4422" s="4">
        <v>6</v>
      </c>
      <c r="AT4422" s="4">
        <v>2011</v>
      </c>
      <c r="AU4422" s="4">
        <v>5</v>
      </c>
      <c r="AV4422" s="4">
        <v>7</v>
      </c>
      <c r="AW4422" s="4">
        <v>2011</v>
      </c>
      <c r="AX4422" t="str">
        <f t="shared" si="1389"/>
        <v>Delay</v>
      </c>
      <c r="AY4422">
        <f t="shared" si="1390"/>
        <v>20</v>
      </c>
    </row>
    <row r="4423" spans="1:51" x14ac:dyDescent="0.2">
      <c r="A4423" s="3">
        <v>82666</v>
      </c>
      <c r="B4423" s="1" t="s">
        <v>215</v>
      </c>
      <c r="C4423" s="1" t="s">
        <v>89</v>
      </c>
      <c r="D4423" s="1" t="s">
        <v>130</v>
      </c>
      <c r="E4423" s="1" t="s">
        <v>101</v>
      </c>
      <c r="F4423" s="1" t="s">
        <v>101</v>
      </c>
      <c r="G4423" s="13" t="s">
        <v>294</v>
      </c>
      <c r="H4423" s="12">
        <v>41759</v>
      </c>
      <c r="I4423" s="12" t="s">
        <v>500</v>
      </c>
      <c r="J4423" s="12">
        <v>41801</v>
      </c>
      <c r="K4423" s="4">
        <v>5518</v>
      </c>
      <c r="L4423" s="1" t="s">
        <v>146</v>
      </c>
      <c r="M4423" s="1" t="s">
        <v>132</v>
      </c>
      <c r="N4423" s="1" t="s">
        <v>163</v>
      </c>
      <c r="O4423" s="1" t="s">
        <v>93</v>
      </c>
      <c r="P4423">
        <v>60</v>
      </c>
      <c r="Q4423">
        <v>6750</v>
      </c>
      <c r="R4423">
        <v>75802.5</v>
      </c>
      <c r="S4423">
        <v>11.23</v>
      </c>
      <c r="T4423">
        <v>0.19</v>
      </c>
      <c r="U4423">
        <f t="shared" si="1386"/>
        <v>75802.5</v>
      </c>
      <c r="V4423">
        <f t="shared" si="1387"/>
        <v>405000</v>
      </c>
      <c r="W4423" s="1" t="s">
        <v>155</v>
      </c>
      <c r="X4423" s="1" t="s">
        <v>1236</v>
      </c>
      <c r="Y4423" s="1" t="s">
        <v>156</v>
      </c>
      <c r="Z4423" s="3">
        <v>13090</v>
      </c>
      <c r="AA4423" s="4">
        <f t="shared" si="1391"/>
        <v>4919</v>
      </c>
      <c r="AB4423" s="4">
        <f t="shared" si="1393"/>
        <v>2985.5378559999999</v>
      </c>
      <c r="AC4423" s="4">
        <f t="shared" si="1394"/>
        <v>4919</v>
      </c>
      <c r="AD4423" s="4">
        <f t="shared" si="1392"/>
        <v>4919</v>
      </c>
      <c r="AE4423" s="4">
        <v>4919</v>
      </c>
      <c r="AF4423" s="4">
        <v>4919</v>
      </c>
      <c r="AG4423" s="4">
        <f t="shared" si="1384"/>
        <v>4919</v>
      </c>
      <c r="AI4423" t="e">
        <f t="shared" si="1388"/>
        <v>#N/A</v>
      </c>
      <c r="AJ4423">
        <v>17647.73</v>
      </c>
      <c r="AK4423" s="2">
        <v>17647.73</v>
      </c>
      <c r="AL4423" s="2">
        <f t="shared" si="1385"/>
        <v>17647.73</v>
      </c>
      <c r="AM4423" s="4"/>
      <c r="AN4423" t="e">
        <f>VLOOKUP([1]!Tabelle13[[#This Row],[Vlookup this ID for freight costs]],$AL$2:$AL$6811,2,FALSE)</f>
        <v>#REF!</v>
      </c>
      <c r="AP4423">
        <v>77.92</v>
      </c>
      <c r="AQ4423">
        <v>77.92</v>
      </c>
      <c r="AR4423" s="4">
        <v>30</v>
      </c>
      <c r="AS4423" s="4">
        <v>4</v>
      </c>
      <c r="AT4423" s="4">
        <v>2014</v>
      </c>
      <c r="AU4423" s="4">
        <v>11</v>
      </c>
      <c r="AV4423" s="4">
        <v>6</v>
      </c>
      <c r="AW4423" s="4">
        <v>2014</v>
      </c>
      <c r="AX4423" t="str">
        <f t="shared" si="1389"/>
        <v>Delay</v>
      </c>
      <c r="AY4423">
        <f t="shared" si="1390"/>
        <v>42</v>
      </c>
    </row>
    <row r="4424" spans="1:51" x14ac:dyDescent="0.2">
      <c r="A4424" s="3">
        <v>83784</v>
      </c>
      <c r="B4424" s="1" t="s">
        <v>215</v>
      </c>
      <c r="C4424" s="1" t="s">
        <v>89</v>
      </c>
      <c r="D4424" s="1" t="s">
        <v>130</v>
      </c>
      <c r="E4424" s="1" t="s">
        <v>101</v>
      </c>
      <c r="F4424" s="1" t="s">
        <v>101</v>
      </c>
      <c r="G4424" s="13" t="s">
        <v>294</v>
      </c>
      <c r="H4424" s="12">
        <v>41759</v>
      </c>
      <c r="I4424" s="12" t="s">
        <v>500</v>
      </c>
      <c r="J4424" s="12">
        <v>41801</v>
      </c>
      <c r="K4424" s="4">
        <v>5523</v>
      </c>
      <c r="L4424" s="1" t="s">
        <v>146</v>
      </c>
      <c r="M4424" s="1" t="s">
        <v>132</v>
      </c>
      <c r="N4424" s="1" t="s">
        <v>302</v>
      </c>
      <c r="O4424" s="1" t="s">
        <v>93</v>
      </c>
      <c r="P4424">
        <v>30</v>
      </c>
      <c r="Q4424">
        <v>4300</v>
      </c>
      <c r="R4424">
        <v>16254</v>
      </c>
      <c r="S4424">
        <v>3.78</v>
      </c>
      <c r="T4424">
        <v>0.13</v>
      </c>
      <c r="U4424">
        <f t="shared" si="1386"/>
        <v>16254</v>
      </c>
      <c r="V4424">
        <f t="shared" si="1387"/>
        <v>129000</v>
      </c>
      <c r="W4424" s="1" t="s">
        <v>179</v>
      </c>
      <c r="X4424" s="1" t="s">
        <v>1236</v>
      </c>
      <c r="Y4424" s="1" t="s">
        <v>156</v>
      </c>
      <c r="Z4424" s="3">
        <v>13090</v>
      </c>
      <c r="AA4424" s="4">
        <f t="shared" si="1391"/>
        <v>4919</v>
      </c>
      <c r="AB4424" s="4">
        <f t="shared" si="1393"/>
        <v>2716.6557459999999</v>
      </c>
      <c r="AC4424" s="4">
        <f t="shared" si="1394"/>
        <v>4919</v>
      </c>
      <c r="AD4424" s="4">
        <f t="shared" si="1392"/>
        <v>20919.5</v>
      </c>
      <c r="AE4424" s="3" t="s">
        <v>2352</v>
      </c>
      <c r="AF4424" s="3">
        <v>4919</v>
      </c>
      <c r="AG4424" s="4">
        <f>AI4424</f>
        <v>4919</v>
      </c>
      <c r="AH4424" s="4">
        <v>82666</v>
      </c>
      <c r="AI4424">
        <f t="shared" si="1388"/>
        <v>4919</v>
      </c>
      <c r="AJ4424" t="s">
        <v>2352</v>
      </c>
      <c r="AK4424" s="2">
        <v>17647.73</v>
      </c>
      <c r="AL4424" s="2">
        <f>AN4424</f>
        <v>17647.73</v>
      </c>
      <c r="AM4424" s="4">
        <v>82666</v>
      </c>
      <c r="AN4424">
        <f>INDEX($AJ$2:$AJ$6811,MATCH(AM4424,$A$2:$A$6811,0))</f>
        <v>17647.73</v>
      </c>
      <c r="AP4424">
        <v>16.71</v>
      </c>
      <c r="AQ4424">
        <v>16.71</v>
      </c>
      <c r="AR4424" s="4">
        <v>30</v>
      </c>
      <c r="AS4424" s="4">
        <v>4</v>
      </c>
      <c r="AT4424" s="4">
        <v>2014</v>
      </c>
      <c r="AU4424" s="4">
        <v>11</v>
      </c>
      <c r="AV4424" s="4">
        <v>6</v>
      </c>
      <c r="AW4424" s="4">
        <v>2014</v>
      </c>
      <c r="AX4424" t="str">
        <f t="shared" si="1389"/>
        <v>Delay</v>
      </c>
      <c r="AY4424">
        <f t="shared" si="1390"/>
        <v>42</v>
      </c>
    </row>
    <row r="4425" spans="1:51" x14ac:dyDescent="0.2">
      <c r="A4425" s="3">
        <v>85460</v>
      </c>
      <c r="B4425" s="1" t="s">
        <v>215</v>
      </c>
      <c r="C4425" s="1" t="s">
        <v>89</v>
      </c>
      <c r="D4425" s="1" t="s">
        <v>130</v>
      </c>
      <c r="E4425" s="1" t="s">
        <v>101</v>
      </c>
      <c r="F4425" s="1" t="s">
        <v>101</v>
      </c>
      <c r="G4425" s="13" t="s">
        <v>294</v>
      </c>
      <c r="H4425" s="12">
        <v>41759</v>
      </c>
      <c r="I4425" s="12" t="s">
        <v>500</v>
      </c>
      <c r="J4425" s="12">
        <v>41801</v>
      </c>
      <c r="K4425" s="4">
        <v>5535</v>
      </c>
      <c r="L4425" s="1" t="s">
        <v>146</v>
      </c>
      <c r="M4425" s="1" t="s">
        <v>132</v>
      </c>
      <c r="N4425" s="1" t="s">
        <v>1524</v>
      </c>
      <c r="O4425" s="1" t="s">
        <v>93</v>
      </c>
      <c r="P4425">
        <v>30</v>
      </c>
      <c r="Q4425">
        <v>30000</v>
      </c>
      <c r="R4425">
        <v>323400</v>
      </c>
      <c r="S4425">
        <v>10.78</v>
      </c>
      <c r="T4425">
        <v>0.36</v>
      </c>
      <c r="U4425">
        <f t="shared" si="1386"/>
        <v>323400</v>
      </c>
      <c r="V4425">
        <f t="shared" si="1387"/>
        <v>900000</v>
      </c>
      <c r="W4425" s="1" t="s">
        <v>179</v>
      </c>
      <c r="X4425" s="1" t="s">
        <v>1236</v>
      </c>
      <c r="Y4425" s="1" t="s">
        <v>156</v>
      </c>
      <c r="Z4425" s="3">
        <v>13090</v>
      </c>
      <c r="AA4425" s="4">
        <f t="shared" si="1391"/>
        <v>4919</v>
      </c>
      <c r="AB4425" s="4">
        <f t="shared" si="1393"/>
        <v>5537.1742059999997</v>
      </c>
      <c r="AC4425" s="4">
        <f t="shared" si="1394"/>
        <v>4919</v>
      </c>
      <c r="AD4425" s="4">
        <f t="shared" si="1392"/>
        <v>5090.0859971851851</v>
      </c>
      <c r="AE4425" s="3" t="s">
        <v>2352</v>
      </c>
      <c r="AF4425" s="3">
        <v>4919</v>
      </c>
      <c r="AG4425" s="4">
        <f>AI4425</f>
        <v>4919</v>
      </c>
      <c r="AH4425" s="4">
        <v>82666</v>
      </c>
      <c r="AI4425">
        <f t="shared" si="1388"/>
        <v>4919</v>
      </c>
      <c r="AJ4425" t="s">
        <v>2352</v>
      </c>
      <c r="AK4425" s="2">
        <v>17647.73</v>
      </c>
      <c r="AL4425" s="2">
        <f>AN4425</f>
        <v>17647.73</v>
      </c>
      <c r="AM4425" s="4">
        <v>82666</v>
      </c>
      <c r="AN4425">
        <f>INDEX($AJ$2:$AJ$6811,MATCH(AM4425,$A$2:$A$6811,0))</f>
        <v>17647.73</v>
      </c>
      <c r="AP4425">
        <v>332.46</v>
      </c>
      <c r="AQ4425">
        <v>332.46</v>
      </c>
      <c r="AR4425" s="4">
        <v>30</v>
      </c>
      <c r="AS4425" s="4">
        <v>4</v>
      </c>
      <c r="AT4425" s="4">
        <v>2014</v>
      </c>
      <c r="AU4425" s="4">
        <v>11</v>
      </c>
      <c r="AV4425" s="4">
        <v>6</v>
      </c>
      <c r="AW4425" s="4">
        <v>2014</v>
      </c>
      <c r="AX4425" t="str">
        <f t="shared" si="1389"/>
        <v>Delay</v>
      </c>
      <c r="AY4425">
        <f t="shared" si="1390"/>
        <v>42</v>
      </c>
    </row>
    <row r="4426" spans="1:51" x14ac:dyDescent="0.2">
      <c r="A4426" s="3">
        <v>54440</v>
      </c>
      <c r="B4426" s="1" t="s">
        <v>168</v>
      </c>
      <c r="C4426" s="1" t="s">
        <v>150</v>
      </c>
      <c r="D4426" s="1" t="s">
        <v>100</v>
      </c>
      <c r="E4426" s="1" t="s">
        <v>53</v>
      </c>
      <c r="F4426" s="1" t="s">
        <v>53</v>
      </c>
      <c r="G4426" s="13" t="s">
        <v>1653</v>
      </c>
      <c r="H4426" s="12">
        <v>40464</v>
      </c>
      <c r="I4426" s="12" t="s">
        <v>1653</v>
      </c>
      <c r="J4426" s="12">
        <v>40464</v>
      </c>
      <c r="K4426" s="4">
        <v>2793</v>
      </c>
      <c r="L4426" s="1" t="s">
        <v>146</v>
      </c>
      <c r="M4426" s="1" t="s">
        <v>672</v>
      </c>
      <c r="N4426" s="1" t="s">
        <v>302</v>
      </c>
      <c r="O4426" s="1" t="s">
        <v>93</v>
      </c>
      <c r="P4426">
        <v>30</v>
      </c>
      <c r="Q4426">
        <v>72558</v>
      </c>
      <c r="R4426">
        <v>567403.56000000006</v>
      </c>
      <c r="S4426">
        <v>7.82</v>
      </c>
      <c r="T4426">
        <v>0.26</v>
      </c>
      <c r="U4426">
        <f t="shared" si="1386"/>
        <v>567403.56000000006</v>
      </c>
      <c r="V4426">
        <f t="shared" si="1387"/>
        <v>2176740</v>
      </c>
      <c r="W4426" s="1" t="s">
        <v>204</v>
      </c>
      <c r="X4426" s="1" t="s">
        <v>1236</v>
      </c>
      <c r="Y4426" s="1" t="s">
        <v>205</v>
      </c>
      <c r="Z4426" s="3">
        <v>7569</v>
      </c>
      <c r="AA4426" s="4">
        <f t="shared" si="1391"/>
        <v>4942</v>
      </c>
      <c r="AB4426" s="4">
        <f t="shared" si="1393"/>
        <v>10207.8210784</v>
      </c>
      <c r="AC4426" s="4">
        <f t="shared" si="1394"/>
        <v>4942</v>
      </c>
      <c r="AD4426" s="4">
        <f t="shared" si="1392"/>
        <v>4942.5</v>
      </c>
      <c r="AE4426" s="4">
        <v>4942</v>
      </c>
      <c r="AF4426" s="4">
        <v>4942</v>
      </c>
      <c r="AG4426" s="4">
        <f>AE4426</f>
        <v>4942</v>
      </c>
      <c r="AI4426" t="e">
        <f t="shared" si="1388"/>
        <v>#N/A</v>
      </c>
      <c r="AJ4426">
        <v>3646.13</v>
      </c>
      <c r="AK4426" s="2">
        <v>3646.13</v>
      </c>
      <c r="AL4426" s="2">
        <f>AJ4426</f>
        <v>3646.13</v>
      </c>
      <c r="AM4426" s="4"/>
      <c r="AN4426" t="e">
        <f>VLOOKUP([1]!Tabelle13[[#This Row],[Vlookup this ID for freight costs]],$AL$2:$AL$6811,2,FALSE)</f>
        <v>#REF!</v>
      </c>
      <c r="AP4426">
        <v>1223.32</v>
      </c>
      <c r="AQ4426">
        <v>1223.32</v>
      </c>
      <c r="AR4426" s="4">
        <v>13</v>
      </c>
      <c r="AS4426" s="4">
        <v>10</v>
      </c>
      <c r="AT4426" s="4">
        <v>2010</v>
      </c>
      <c r="AU4426" s="4">
        <v>13</v>
      </c>
      <c r="AV4426" s="4">
        <v>10</v>
      </c>
      <c r="AW4426" s="4">
        <v>2010</v>
      </c>
      <c r="AX4426" t="str">
        <f t="shared" si="1389"/>
        <v>No Delay</v>
      </c>
      <c r="AY4426">
        <f t="shared" si="1390"/>
        <v>0</v>
      </c>
    </row>
    <row r="4427" spans="1:51" x14ac:dyDescent="0.2">
      <c r="A4427" s="3">
        <v>85964</v>
      </c>
      <c r="B4427" s="1" t="s">
        <v>151</v>
      </c>
      <c r="C4427" s="1" t="s">
        <v>65</v>
      </c>
      <c r="D4427" s="1" t="s">
        <v>130</v>
      </c>
      <c r="E4427" s="1" t="s">
        <v>152</v>
      </c>
      <c r="F4427" s="1" t="s">
        <v>152</v>
      </c>
      <c r="G4427" s="13" t="s">
        <v>662</v>
      </c>
      <c r="H4427" s="12">
        <v>41415</v>
      </c>
      <c r="I4427" s="12" t="s">
        <v>663</v>
      </c>
      <c r="J4427" s="12">
        <v>41397</v>
      </c>
      <c r="K4427" s="4">
        <v>4689</v>
      </c>
      <c r="L4427" s="1" t="s">
        <v>146</v>
      </c>
      <c r="M4427" s="1" t="s">
        <v>132</v>
      </c>
      <c r="N4427" s="1" t="s">
        <v>154</v>
      </c>
      <c r="O4427" s="1" t="s">
        <v>93</v>
      </c>
      <c r="P4427">
        <v>60</v>
      </c>
      <c r="Q4427">
        <v>36278</v>
      </c>
      <c r="R4427">
        <v>311265.24</v>
      </c>
      <c r="S4427">
        <v>8.58</v>
      </c>
      <c r="T4427">
        <v>0.14000000000000001</v>
      </c>
      <c r="U4427">
        <f t="shared" si="1386"/>
        <v>311265.24</v>
      </c>
      <c r="V4427">
        <f t="shared" si="1387"/>
        <v>2176680</v>
      </c>
      <c r="W4427" s="1" t="s">
        <v>204</v>
      </c>
      <c r="X4427" s="1" t="s">
        <v>1236</v>
      </c>
      <c r="Y4427" s="1" t="s">
        <v>205</v>
      </c>
      <c r="Z4427" s="3">
        <v>7364</v>
      </c>
      <c r="AA4427" s="4">
        <f t="shared" si="1391"/>
        <v>4943</v>
      </c>
      <c r="AB4427" s="4">
        <f t="shared" si="1393"/>
        <v>6226.1708944000002</v>
      </c>
      <c r="AC4427" s="4">
        <f t="shared" si="1394"/>
        <v>4943</v>
      </c>
      <c r="AD4427" s="4">
        <f t="shared" si="1392"/>
        <v>4942.5</v>
      </c>
      <c r="AE4427" s="4">
        <v>4943</v>
      </c>
      <c r="AF4427" s="4">
        <v>4943</v>
      </c>
      <c r="AG4427" s="4">
        <f>AE4427</f>
        <v>4943</v>
      </c>
      <c r="AI4427" t="e">
        <f t="shared" si="1388"/>
        <v>#N/A</v>
      </c>
      <c r="AJ4427">
        <v>14547.55</v>
      </c>
      <c r="AK4427" s="2">
        <v>14547.55</v>
      </c>
      <c r="AL4427" s="2">
        <f>AJ4427</f>
        <v>14547.55</v>
      </c>
      <c r="AM4427" s="4"/>
      <c r="AN4427" t="e">
        <f>VLOOKUP([1]!Tabelle13[[#This Row],[Vlookup this ID for freight costs]],$AL$2:$AL$6811,2,FALSE)</f>
        <v>#REF!</v>
      </c>
      <c r="AP4427">
        <v>385.04</v>
      </c>
      <c r="AQ4427">
        <v>385.04</v>
      </c>
      <c r="AR4427" s="4">
        <v>21</v>
      </c>
      <c r="AS4427" s="4">
        <v>5</v>
      </c>
      <c r="AT4427" s="4">
        <v>2013</v>
      </c>
      <c r="AU4427" s="4">
        <v>3</v>
      </c>
      <c r="AV4427" s="4">
        <v>5</v>
      </c>
      <c r="AW4427" s="4">
        <v>2013</v>
      </c>
      <c r="AX4427" t="str">
        <f t="shared" si="1389"/>
        <v>No Delay</v>
      </c>
      <c r="AY4427">
        <f t="shared" si="1390"/>
        <v>0</v>
      </c>
    </row>
    <row r="4428" spans="1:51" x14ac:dyDescent="0.2">
      <c r="A4428" s="3">
        <v>83054</v>
      </c>
      <c r="B4428" s="1" t="s">
        <v>151</v>
      </c>
      <c r="C4428" s="1" t="s">
        <v>65</v>
      </c>
      <c r="D4428" s="1" t="s">
        <v>130</v>
      </c>
      <c r="E4428" s="1" t="s">
        <v>152</v>
      </c>
      <c r="F4428" s="1" t="s">
        <v>152</v>
      </c>
      <c r="G4428" s="13" t="s">
        <v>1148</v>
      </c>
      <c r="H4428" s="12">
        <v>41123</v>
      </c>
      <c r="I4428" s="12" t="s">
        <v>578</v>
      </c>
      <c r="J4428" s="12">
        <v>41099</v>
      </c>
      <c r="K4428" s="4">
        <v>4019</v>
      </c>
      <c r="L4428" s="1" t="s">
        <v>146</v>
      </c>
      <c r="M4428" s="1" t="s">
        <v>132</v>
      </c>
      <c r="N4428" s="1" t="s">
        <v>167</v>
      </c>
      <c r="O4428" s="1" t="s">
        <v>93</v>
      </c>
      <c r="P4428">
        <v>30</v>
      </c>
      <c r="Q4428">
        <v>3103</v>
      </c>
      <c r="R4428">
        <v>11822.43</v>
      </c>
      <c r="S4428">
        <v>3.81</v>
      </c>
      <c r="T4428">
        <v>0.13</v>
      </c>
      <c r="U4428">
        <f t="shared" si="1386"/>
        <v>11822.43</v>
      </c>
      <c r="V4428">
        <f t="shared" si="1387"/>
        <v>93090</v>
      </c>
      <c r="W4428" s="1" t="s">
        <v>197</v>
      </c>
      <c r="X4428" s="1" t="s">
        <v>1236</v>
      </c>
      <c r="Y4428" s="1" t="s">
        <v>3082</v>
      </c>
      <c r="Z4428" s="3">
        <v>7428</v>
      </c>
      <c r="AA4428" s="4">
        <f t="shared" si="1391"/>
        <v>4944</v>
      </c>
      <c r="AB4428" s="4">
        <f t="shared" si="1393"/>
        <v>2585.2876293999998</v>
      </c>
      <c r="AC4428" s="4">
        <f t="shared" si="1394"/>
        <v>4944</v>
      </c>
      <c r="AD4428" s="4">
        <f t="shared" si="1392"/>
        <v>4944</v>
      </c>
      <c r="AE4428" s="3" t="s">
        <v>2353</v>
      </c>
      <c r="AF4428" s="3">
        <v>4944</v>
      </c>
      <c r="AG4428" s="4">
        <f>AI4428</f>
        <v>4944</v>
      </c>
      <c r="AH4428" s="4">
        <v>82487</v>
      </c>
      <c r="AI4428">
        <f t="shared" si="1388"/>
        <v>4944</v>
      </c>
      <c r="AJ4428" t="s">
        <v>2353</v>
      </c>
      <c r="AK4428" s="2">
        <v>21347.13</v>
      </c>
      <c r="AL4428" s="2">
        <f>AN4428</f>
        <v>21347.13</v>
      </c>
      <c r="AM4428" s="4">
        <v>82487</v>
      </c>
      <c r="AN4428">
        <f>INDEX($AJ$2:$AJ$6811,MATCH(AM4428,$A$2:$A$6811,0))</f>
        <v>21347.13</v>
      </c>
      <c r="AP4428">
        <v>16.579999999999998</v>
      </c>
      <c r="AQ4428">
        <v>16.579999999999998</v>
      </c>
      <c r="AR4428" s="4">
        <v>2</v>
      </c>
      <c r="AS4428" s="4">
        <v>8</v>
      </c>
      <c r="AT4428" s="4">
        <v>2012</v>
      </c>
      <c r="AU4428" s="4">
        <v>9</v>
      </c>
      <c r="AV4428" s="4">
        <v>7</v>
      </c>
      <c r="AW4428" s="4">
        <v>2012</v>
      </c>
      <c r="AX4428" t="str">
        <f t="shared" si="1389"/>
        <v>No Delay</v>
      </c>
      <c r="AY4428">
        <f t="shared" si="1390"/>
        <v>0</v>
      </c>
    </row>
    <row r="4429" spans="1:51" x14ac:dyDescent="0.2">
      <c r="A4429" s="3">
        <v>83600</v>
      </c>
      <c r="B4429" s="1" t="s">
        <v>151</v>
      </c>
      <c r="C4429" s="1" t="s">
        <v>65</v>
      </c>
      <c r="D4429" s="1" t="s">
        <v>130</v>
      </c>
      <c r="E4429" s="1" t="s">
        <v>152</v>
      </c>
      <c r="F4429" s="1" t="s">
        <v>152</v>
      </c>
      <c r="G4429" s="13" t="s">
        <v>1148</v>
      </c>
      <c r="H4429" s="12">
        <v>41123</v>
      </c>
      <c r="I4429" s="12" t="s">
        <v>578</v>
      </c>
      <c r="J4429" s="12">
        <v>41099</v>
      </c>
      <c r="K4429" s="4">
        <v>4020</v>
      </c>
      <c r="L4429" s="1" t="s">
        <v>146</v>
      </c>
      <c r="M4429" s="1" t="s">
        <v>132</v>
      </c>
      <c r="N4429" s="1" t="s">
        <v>167</v>
      </c>
      <c r="O4429" s="1" t="s">
        <v>93</v>
      </c>
      <c r="P4429">
        <v>30</v>
      </c>
      <c r="Q4429">
        <v>840</v>
      </c>
      <c r="R4429">
        <v>3200.4</v>
      </c>
      <c r="S4429">
        <v>3.81</v>
      </c>
      <c r="T4429">
        <v>0.13</v>
      </c>
      <c r="U4429">
        <f t="shared" si="1386"/>
        <v>3200.4</v>
      </c>
      <c r="V4429">
        <f t="shared" si="1387"/>
        <v>25200</v>
      </c>
      <c r="W4429" s="1" t="s">
        <v>197</v>
      </c>
      <c r="X4429" s="1" t="s">
        <v>1236</v>
      </c>
      <c r="Y4429" s="1" t="s">
        <v>3082</v>
      </c>
      <c r="Z4429" s="3">
        <v>7428</v>
      </c>
      <c r="AA4429" s="4">
        <f t="shared" si="1391"/>
        <v>4944</v>
      </c>
      <c r="AB4429" s="4">
        <f t="shared" si="1393"/>
        <v>2336.9283580000001</v>
      </c>
      <c r="AC4429" s="4">
        <f t="shared" si="1394"/>
        <v>4944</v>
      </c>
      <c r="AD4429" s="4">
        <f t="shared" si="1392"/>
        <v>1356.75</v>
      </c>
      <c r="AE4429" s="3" t="s">
        <v>2353</v>
      </c>
      <c r="AF4429" s="3">
        <v>4944</v>
      </c>
      <c r="AG4429" s="4">
        <f>AI4429</f>
        <v>4944</v>
      </c>
      <c r="AH4429" s="4">
        <v>82487</v>
      </c>
      <c r="AI4429">
        <f t="shared" si="1388"/>
        <v>4944</v>
      </c>
      <c r="AJ4429" t="s">
        <v>2353</v>
      </c>
      <c r="AK4429" s="2">
        <v>21347.13</v>
      </c>
      <c r="AL4429" s="2">
        <f>AN4429</f>
        <v>21347.13</v>
      </c>
      <c r="AM4429" s="4">
        <v>82487</v>
      </c>
      <c r="AN4429">
        <f>INDEX($AJ$2:$AJ$6811,MATCH(AM4429,$A$2:$A$6811,0))</f>
        <v>21347.13</v>
      </c>
      <c r="AP4429">
        <v>4.49</v>
      </c>
      <c r="AQ4429">
        <v>4.49</v>
      </c>
      <c r="AR4429" s="4">
        <v>2</v>
      </c>
      <c r="AS4429" s="4">
        <v>8</v>
      </c>
      <c r="AT4429" s="4">
        <v>2012</v>
      </c>
      <c r="AU4429" s="4">
        <v>9</v>
      </c>
      <c r="AV4429" s="4">
        <v>7</v>
      </c>
      <c r="AW4429" s="4">
        <v>2012</v>
      </c>
      <c r="AX4429" t="str">
        <f t="shared" si="1389"/>
        <v>No Delay</v>
      </c>
      <c r="AY4429">
        <f t="shared" si="1390"/>
        <v>0</v>
      </c>
    </row>
    <row r="4430" spans="1:51" x14ac:dyDescent="0.2">
      <c r="A4430" s="3">
        <v>82487</v>
      </c>
      <c r="B4430" s="1" t="s">
        <v>151</v>
      </c>
      <c r="C4430" s="1" t="s">
        <v>65</v>
      </c>
      <c r="D4430" s="1" t="s">
        <v>130</v>
      </c>
      <c r="E4430" s="1" t="s">
        <v>152</v>
      </c>
      <c r="F4430" s="1" t="s">
        <v>152</v>
      </c>
      <c r="G4430" s="13" t="s">
        <v>1148</v>
      </c>
      <c r="H4430" s="12">
        <v>41123</v>
      </c>
      <c r="I4430" s="12" t="s">
        <v>578</v>
      </c>
      <c r="J4430" s="12">
        <v>41099</v>
      </c>
      <c r="K4430" s="4">
        <v>4017</v>
      </c>
      <c r="L4430" s="1" t="s">
        <v>146</v>
      </c>
      <c r="M4430" s="1" t="s">
        <v>132</v>
      </c>
      <c r="N4430" s="1" t="s">
        <v>167</v>
      </c>
      <c r="O4430" s="1" t="s">
        <v>93</v>
      </c>
      <c r="P4430">
        <v>30</v>
      </c>
      <c r="Q4430">
        <v>50000</v>
      </c>
      <c r="R4430">
        <v>190500</v>
      </c>
      <c r="S4430">
        <v>3.81</v>
      </c>
      <c r="T4430">
        <v>0.13</v>
      </c>
      <c r="U4430">
        <f t="shared" si="1386"/>
        <v>190500</v>
      </c>
      <c r="V4430">
        <f t="shared" si="1387"/>
        <v>1500000</v>
      </c>
      <c r="W4430" s="1" t="s">
        <v>179</v>
      </c>
      <c r="X4430" s="1" t="s">
        <v>1236</v>
      </c>
      <c r="Y4430" s="1" t="s">
        <v>156</v>
      </c>
      <c r="Z4430" s="3">
        <v>7726</v>
      </c>
      <c r="AA4430" s="4">
        <f t="shared" si="1391"/>
        <v>4944</v>
      </c>
      <c r="AB4430" s="4">
        <f t="shared" si="1393"/>
        <v>7732.1302059999998</v>
      </c>
      <c r="AC4430" s="4">
        <f t="shared" si="1394"/>
        <v>4944</v>
      </c>
      <c r="AD4430" s="4">
        <f t="shared" si="1392"/>
        <v>4849.6774836969707</v>
      </c>
      <c r="AE4430" s="4">
        <v>4944</v>
      </c>
      <c r="AF4430" s="4">
        <v>4944</v>
      </c>
      <c r="AG4430" s="4">
        <f>AE4430</f>
        <v>4944</v>
      </c>
      <c r="AI4430" t="e">
        <f t="shared" si="1388"/>
        <v>#N/A</v>
      </c>
      <c r="AJ4430">
        <v>21347.13</v>
      </c>
      <c r="AK4430" s="2">
        <v>21347.13</v>
      </c>
      <c r="AL4430" s="2">
        <f>AJ4430</f>
        <v>21347.13</v>
      </c>
      <c r="AM4430" s="4"/>
      <c r="AN4430" t="e">
        <f>VLOOKUP([1]!Tabelle13[[#This Row],[Vlookup this ID for freight costs]],$AL$2:$AL$6811,2,FALSE)</f>
        <v>#REF!</v>
      </c>
      <c r="AP4430">
        <v>267.08</v>
      </c>
      <c r="AQ4430">
        <v>267.08</v>
      </c>
      <c r="AR4430" s="4">
        <v>2</v>
      </c>
      <c r="AS4430" s="4">
        <v>8</v>
      </c>
      <c r="AT4430" s="4">
        <v>2012</v>
      </c>
      <c r="AU4430" s="4">
        <v>9</v>
      </c>
      <c r="AV4430" s="4">
        <v>7</v>
      </c>
      <c r="AW4430" s="4">
        <v>2012</v>
      </c>
      <c r="AX4430" t="str">
        <f t="shared" si="1389"/>
        <v>No Delay</v>
      </c>
      <c r="AY4430">
        <f t="shared" si="1390"/>
        <v>0</v>
      </c>
    </row>
    <row r="4431" spans="1:51" x14ac:dyDescent="0.2">
      <c r="A4431" s="3">
        <v>11195</v>
      </c>
      <c r="B4431" s="1" t="s">
        <v>119</v>
      </c>
      <c r="C4431" s="1" t="s">
        <v>114</v>
      </c>
      <c r="D4431" s="1" t="s">
        <v>130</v>
      </c>
      <c r="E4431" s="1" t="s">
        <v>101</v>
      </c>
      <c r="F4431" s="1" t="s">
        <v>101</v>
      </c>
      <c r="G4431" s="13" t="s">
        <v>2354</v>
      </c>
      <c r="H4431" s="12">
        <v>39499</v>
      </c>
      <c r="I4431" s="12" t="s">
        <v>2354</v>
      </c>
      <c r="J4431" s="12">
        <v>39499</v>
      </c>
      <c r="K4431" s="4">
        <v>672</v>
      </c>
      <c r="L4431" s="1" t="s">
        <v>146</v>
      </c>
      <c r="M4431" s="1" t="s">
        <v>132</v>
      </c>
      <c r="N4431" s="1" t="s">
        <v>265</v>
      </c>
      <c r="O4431" s="1" t="s">
        <v>93</v>
      </c>
      <c r="P4431">
        <v>60</v>
      </c>
      <c r="Q4431">
        <v>9943</v>
      </c>
      <c r="R4431">
        <v>33806.199999999997</v>
      </c>
      <c r="S4431">
        <v>3.4</v>
      </c>
      <c r="T4431">
        <v>0.06</v>
      </c>
      <c r="U4431">
        <f t="shared" si="1386"/>
        <v>33806.199999999997</v>
      </c>
      <c r="V4431">
        <f t="shared" si="1387"/>
        <v>596580</v>
      </c>
      <c r="W4431" s="1" t="s">
        <v>155</v>
      </c>
      <c r="X4431" s="1" t="s">
        <v>1236</v>
      </c>
      <c r="Y4431" s="1" t="s">
        <v>156</v>
      </c>
      <c r="Z4431" s="3">
        <v>14240</v>
      </c>
      <c r="AA4431" s="4">
        <f t="shared" si="1391"/>
        <v>4957</v>
      </c>
      <c r="AB4431" s="4">
        <f t="shared" si="1393"/>
        <v>3335.9625814000001</v>
      </c>
      <c r="AC4431" s="4">
        <f t="shared" si="1394"/>
        <v>4957</v>
      </c>
      <c r="AD4431" s="4">
        <f t="shared" si="1392"/>
        <v>4957</v>
      </c>
      <c r="AE4431" s="3" t="s">
        <v>2355</v>
      </c>
      <c r="AF4431" s="3">
        <v>4957</v>
      </c>
      <c r="AG4431" s="4">
        <f>AI4431</f>
        <v>4957</v>
      </c>
      <c r="AH4431" s="4">
        <v>10636</v>
      </c>
      <c r="AI4431">
        <f t="shared" si="1388"/>
        <v>4957</v>
      </c>
      <c r="AJ4431" t="s">
        <v>2355</v>
      </c>
      <c r="AK4431" s="2">
        <v>15220.18</v>
      </c>
      <c r="AL4431" s="2">
        <f>AN4431</f>
        <v>15220.18</v>
      </c>
      <c r="AM4431" s="4">
        <v>10636</v>
      </c>
      <c r="AN4431">
        <f>INDEX($AJ$2:$AJ$6811,MATCH(AM4431,$A$2:$A$6811,0))</f>
        <v>15220.18</v>
      </c>
      <c r="AP4431">
        <v>54.09</v>
      </c>
      <c r="AQ4431">
        <v>54.09</v>
      </c>
      <c r="AR4431" s="4">
        <v>21</v>
      </c>
      <c r="AS4431" s="4">
        <v>2</v>
      </c>
      <c r="AT4431" s="4">
        <v>2008</v>
      </c>
      <c r="AU4431" s="4">
        <v>21</v>
      </c>
      <c r="AV4431" s="4">
        <v>2</v>
      </c>
      <c r="AW4431" s="4">
        <v>2008</v>
      </c>
      <c r="AX4431" t="str">
        <f t="shared" si="1389"/>
        <v>No Delay</v>
      </c>
      <c r="AY4431">
        <f t="shared" si="1390"/>
        <v>0</v>
      </c>
    </row>
    <row r="4432" spans="1:51" x14ac:dyDescent="0.2">
      <c r="A4432" s="3">
        <v>10636</v>
      </c>
      <c r="B4432" s="1" t="s">
        <v>119</v>
      </c>
      <c r="C4432" s="1" t="s">
        <v>114</v>
      </c>
      <c r="D4432" s="1" t="s">
        <v>130</v>
      </c>
      <c r="E4432" s="1" t="s">
        <v>101</v>
      </c>
      <c r="F4432" s="1" t="s">
        <v>101</v>
      </c>
      <c r="G4432" s="13" t="s">
        <v>2354</v>
      </c>
      <c r="H4432" s="12">
        <v>39499</v>
      </c>
      <c r="I4432" s="12" t="s">
        <v>2354</v>
      </c>
      <c r="J4432" s="12">
        <v>39499</v>
      </c>
      <c r="K4432" s="4">
        <v>671</v>
      </c>
      <c r="L4432" s="1" t="s">
        <v>146</v>
      </c>
      <c r="M4432" s="1" t="s">
        <v>132</v>
      </c>
      <c r="N4432" s="1" t="s">
        <v>265</v>
      </c>
      <c r="O4432" s="1" t="s">
        <v>93</v>
      </c>
      <c r="P4432">
        <v>60</v>
      </c>
      <c r="Q4432">
        <v>72333</v>
      </c>
      <c r="R4432">
        <v>245932.2</v>
      </c>
      <c r="S4432">
        <v>3.4</v>
      </c>
      <c r="T4432">
        <v>0.06</v>
      </c>
      <c r="U4432">
        <f t="shared" si="1386"/>
        <v>245932.19999999998</v>
      </c>
      <c r="V4432">
        <f t="shared" si="1387"/>
        <v>4339980</v>
      </c>
      <c r="W4432" s="1" t="s">
        <v>179</v>
      </c>
      <c r="X4432" s="1" t="s">
        <v>1236</v>
      </c>
      <c r="Y4432" s="1" t="s">
        <v>156</v>
      </c>
      <c r="Z4432" s="3">
        <v>14240</v>
      </c>
      <c r="AA4432" s="4">
        <f t="shared" si="1391"/>
        <v>4957</v>
      </c>
      <c r="AB4432" s="4">
        <f t="shared" si="1393"/>
        <v>10183.1278234</v>
      </c>
      <c r="AC4432" s="4">
        <f t="shared" si="1394"/>
        <v>4957</v>
      </c>
      <c r="AD4432" s="4">
        <f t="shared" si="1392"/>
        <v>4957</v>
      </c>
      <c r="AE4432" s="4">
        <v>4957</v>
      </c>
      <c r="AF4432" s="4">
        <v>4957</v>
      </c>
      <c r="AG4432" s="4">
        <f>AE4432</f>
        <v>4957</v>
      </c>
      <c r="AH4432" s="4">
        <v>83175</v>
      </c>
      <c r="AI4432">
        <f t="shared" si="1388"/>
        <v>7482</v>
      </c>
      <c r="AJ4432">
        <v>15220.18</v>
      </c>
      <c r="AK4432" s="2">
        <v>15220.18</v>
      </c>
      <c r="AL4432" s="2">
        <f>AJ4432</f>
        <v>15220.18</v>
      </c>
      <c r="AM4432" s="4"/>
      <c r="AN4432" t="e">
        <f>VLOOKUP([1]!Tabelle13[[#This Row],[Vlookup this ID for freight costs]],$AL$2:$AL$6811,2,FALSE)</f>
        <v>#REF!</v>
      </c>
      <c r="AP4432">
        <v>393.49</v>
      </c>
      <c r="AQ4432">
        <v>393.49</v>
      </c>
      <c r="AR4432" s="4">
        <v>21</v>
      </c>
      <c r="AS4432" s="4">
        <v>2</v>
      </c>
      <c r="AT4432" s="4">
        <v>2008</v>
      </c>
      <c r="AU4432" s="4">
        <v>21</v>
      </c>
      <c r="AV4432" s="4">
        <v>2</v>
      </c>
      <c r="AW4432" s="4">
        <v>2008</v>
      </c>
      <c r="AX4432" t="str">
        <f t="shared" si="1389"/>
        <v>No Delay</v>
      </c>
      <c r="AY4432">
        <f t="shared" si="1390"/>
        <v>0</v>
      </c>
    </row>
    <row r="4433" spans="1:51" x14ac:dyDescent="0.2">
      <c r="A4433" s="3">
        <v>82275</v>
      </c>
      <c r="B4433" s="1" t="s">
        <v>172</v>
      </c>
      <c r="C4433" s="1" t="s">
        <v>114</v>
      </c>
      <c r="D4433" s="1" t="s">
        <v>130</v>
      </c>
      <c r="E4433" s="1" t="s">
        <v>101</v>
      </c>
      <c r="F4433" s="1" t="s">
        <v>101</v>
      </c>
      <c r="G4433" s="13" t="s">
        <v>712</v>
      </c>
      <c r="H4433" s="12">
        <v>40147</v>
      </c>
      <c r="I4433" s="12" t="s">
        <v>222</v>
      </c>
      <c r="J4433" s="12">
        <v>40140</v>
      </c>
      <c r="K4433" s="4">
        <v>2031</v>
      </c>
      <c r="L4433" s="1" t="s">
        <v>146</v>
      </c>
      <c r="M4433" s="1" t="s">
        <v>132</v>
      </c>
      <c r="N4433" s="1" t="s">
        <v>167</v>
      </c>
      <c r="O4433" s="1" t="s">
        <v>93</v>
      </c>
      <c r="P4433">
        <v>30</v>
      </c>
      <c r="Q4433">
        <v>47227</v>
      </c>
      <c r="R4433">
        <v>272972.06</v>
      </c>
      <c r="S4433">
        <v>5.78</v>
      </c>
      <c r="T4433">
        <v>0.19</v>
      </c>
      <c r="U4433">
        <f t="shared" si="1386"/>
        <v>272972.06</v>
      </c>
      <c r="V4433">
        <f t="shared" si="1387"/>
        <v>1416810</v>
      </c>
      <c r="W4433" s="1" t="s">
        <v>155</v>
      </c>
      <c r="X4433" s="1" t="s">
        <v>1236</v>
      </c>
      <c r="Y4433" s="1" t="s">
        <v>156</v>
      </c>
      <c r="Z4433" s="3">
        <v>14240</v>
      </c>
      <c r="AA4433" s="4">
        <f t="shared" si="1391"/>
        <v>4959</v>
      </c>
      <c r="AB4433" s="4">
        <f t="shared" si="1393"/>
        <v>7427.7995566000009</v>
      </c>
      <c r="AC4433" s="4">
        <f t="shared" si="1394"/>
        <v>4959</v>
      </c>
      <c r="AD4433" s="4">
        <f t="shared" si="1392"/>
        <v>4959</v>
      </c>
      <c r="AE4433" s="4">
        <v>4959</v>
      </c>
      <c r="AF4433" s="4">
        <v>4959</v>
      </c>
      <c r="AG4433" s="4">
        <f>AE4433</f>
        <v>4959</v>
      </c>
      <c r="AI4433" t="e">
        <f t="shared" si="1388"/>
        <v>#N/A</v>
      </c>
      <c r="AJ4433">
        <v>9973.51</v>
      </c>
      <c r="AK4433" s="2">
        <v>9973.51</v>
      </c>
      <c r="AL4433" s="2">
        <f>AJ4433</f>
        <v>9973.51</v>
      </c>
      <c r="AM4433" s="4"/>
      <c r="AN4433" t="e">
        <f>VLOOKUP([1]!Tabelle13[[#This Row],[Vlookup this ID for freight costs]],$AL$2:$AL$6811,2,FALSE)</f>
        <v>#REF!</v>
      </c>
      <c r="AP4433">
        <v>535.03</v>
      </c>
      <c r="AQ4433">
        <v>535.03</v>
      </c>
      <c r="AR4433" s="4">
        <v>30</v>
      </c>
      <c r="AS4433" s="4">
        <v>11</v>
      </c>
      <c r="AT4433" s="4">
        <v>2009</v>
      </c>
      <c r="AU4433" s="4">
        <v>23</v>
      </c>
      <c r="AV4433" s="4">
        <v>11</v>
      </c>
      <c r="AW4433" s="4">
        <v>2009</v>
      </c>
      <c r="AX4433" t="str">
        <f t="shared" si="1389"/>
        <v>No Delay</v>
      </c>
      <c r="AY4433">
        <f t="shared" si="1390"/>
        <v>0</v>
      </c>
    </row>
    <row r="4434" spans="1:51" x14ac:dyDescent="0.2">
      <c r="A4434" s="3">
        <v>67600</v>
      </c>
      <c r="B4434" s="1" t="s">
        <v>172</v>
      </c>
      <c r="C4434" s="1" t="s">
        <v>114</v>
      </c>
      <c r="D4434" s="1" t="s">
        <v>74</v>
      </c>
      <c r="E4434" s="1" t="s">
        <v>53</v>
      </c>
      <c r="F4434" s="1" t="s">
        <v>53</v>
      </c>
      <c r="G4434" s="13" t="s">
        <v>2356</v>
      </c>
      <c r="H4434" s="12">
        <v>40436</v>
      </c>
      <c r="I4434" s="12" t="s">
        <v>2356</v>
      </c>
      <c r="J4434" s="12">
        <v>40436</v>
      </c>
      <c r="K4434" s="4">
        <v>2753</v>
      </c>
      <c r="L4434" s="1" t="s">
        <v>146</v>
      </c>
      <c r="M4434" s="1" t="s">
        <v>423</v>
      </c>
      <c r="N4434" s="1" t="s">
        <v>392</v>
      </c>
      <c r="O4434" s="1" t="s">
        <v>393</v>
      </c>
      <c r="P4434">
        <v>120</v>
      </c>
      <c r="Q4434">
        <v>22000</v>
      </c>
      <c r="R4434">
        <v>816200</v>
      </c>
      <c r="S4434">
        <v>37.1</v>
      </c>
      <c r="T4434">
        <v>0.31</v>
      </c>
      <c r="U4434">
        <f t="shared" si="1386"/>
        <v>816200</v>
      </c>
      <c r="V4434">
        <f t="shared" si="1387"/>
        <v>2640000</v>
      </c>
      <c r="W4434" s="1" t="s">
        <v>394</v>
      </c>
      <c r="X4434" s="1" t="s">
        <v>112</v>
      </c>
      <c r="Y4434" s="1" t="s">
        <v>112</v>
      </c>
      <c r="Z4434" s="3">
        <v>7527</v>
      </c>
      <c r="AA4434" s="4">
        <f t="shared" si="1391"/>
        <v>4959</v>
      </c>
      <c r="AB4434" s="4">
        <f t="shared" si="1393"/>
        <v>4659.1918060000007</v>
      </c>
      <c r="AC4434" s="4">
        <f t="shared" si="1394"/>
        <v>4959</v>
      </c>
      <c r="AD4434" s="4">
        <f t="shared" si="1392"/>
        <v>5489.333333333333</v>
      </c>
      <c r="AE4434" s="4">
        <v>4959</v>
      </c>
      <c r="AF4434" s="4">
        <v>4959</v>
      </c>
      <c r="AG4434" s="4">
        <f>AE4434</f>
        <v>4959</v>
      </c>
      <c r="AI4434" t="e">
        <f t="shared" si="1388"/>
        <v>#N/A</v>
      </c>
      <c r="AJ4434">
        <v>2173.4</v>
      </c>
      <c r="AK4434" s="2">
        <v>2173.4</v>
      </c>
      <c r="AL4434" s="2">
        <f>AJ4434</f>
        <v>2173.4</v>
      </c>
      <c r="AM4434" s="4"/>
      <c r="AN4434" t="e">
        <f>VLOOKUP([1]!Tabelle13[[#This Row],[Vlookup this ID for freight costs]],$AL$2:$AL$6811,2,FALSE)</f>
        <v>#REF!</v>
      </c>
      <c r="AP4434">
        <v>1759.73</v>
      </c>
      <c r="AQ4434">
        <v>1759.73</v>
      </c>
      <c r="AR4434" s="4">
        <v>15</v>
      </c>
      <c r="AS4434" s="4">
        <v>9</v>
      </c>
      <c r="AT4434" s="4">
        <v>2010</v>
      </c>
      <c r="AU4434" s="4">
        <v>15</v>
      </c>
      <c r="AV4434" s="4">
        <v>9</v>
      </c>
      <c r="AW4434" s="4">
        <v>2010</v>
      </c>
      <c r="AX4434" t="str">
        <f t="shared" si="1389"/>
        <v>No Delay</v>
      </c>
      <c r="AY4434">
        <f t="shared" si="1390"/>
        <v>0</v>
      </c>
    </row>
    <row r="4435" spans="1:51" x14ac:dyDescent="0.2">
      <c r="A4435" s="3">
        <v>86810</v>
      </c>
      <c r="B4435" s="1" t="s">
        <v>175</v>
      </c>
      <c r="C4435" s="1" t="s">
        <v>165</v>
      </c>
      <c r="D4435" s="1" t="s">
        <v>130</v>
      </c>
      <c r="E4435" s="1" t="s">
        <v>101</v>
      </c>
      <c r="F4435" s="1" t="s">
        <v>101</v>
      </c>
      <c r="G4435" s="13" t="s">
        <v>680</v>
      </c>
      <c r="H4435" s="12">
        <v>42170</v>
      </c>
      <c r="I4435" s="12" t="s">
        <v>680</v>
      </c>
      <c r="J4435" s="12">
        <v>42170</v>
      </c>
      <c r="K4435" s="4">
        <v>6619</v>
      </c>
      <c r="L4435" s="1" t="s">
        <v>146</v>
      </c>
      <c r="M4435" s="1" t="s">
        <v>132</v>
      </c>
      <c r="N4435" s="1" t="s">
        <v>200</v>
      </c>
      <c r="O4435" s="1" t="s">
        <v>93</v>
      </c>
      <c r="P4435">
        <v>90</v>
      </c>
      <c r="Q4435">
        <v>6312</v>
      </c>
      <c r="R4435">
        <v>34716</v>
      </c>
      <c r="S4435">
        <v>5.5</v>
      </c>
      <c r="T4435">
        <v>0.06</v>
      </c>
      <c r="U4435">
        <f t="shared" si="1386"/>
        <v>34716</v>
      </c>
      <c r="V4435">
        <f t="shared" si="1387"/>
        <v>568080</v>
      </c>
      <c r="W4435" s="1" t="s">
        <v>197</v>
      </c>
      <c r="X4435" s="1" t="s">
        <v>1236</v>
      </c>
      <c r="Y4435" s="1" t="s">
        <v>3082</v>
      </c>
      <c r="Z4435" s="3">
        <v>10265</v>
      </c>
      <c r="AA4435" s="4">
        <f t="shared" si="1391"/>
        <v>4964</v>
      </c>
      <c r="AB4435" s="4">
        <f t="shared" si="1393"/>
        <v>2937.4683196000001</v>
      </c>
      <c r="AC4435" s="4">
        <f t="shared" si="1394"/>
        <v>4964</v>
      </c>
      <c r="AD4435" s="4">
        <f t="shared" si="1392"/>
        <v>4964</v>
      </c>
      <c r="AE4435" s="3" t="s">
        <v>2357</v>
      </c>
      <c r="AF4435" s="3">
        <v>4964</v>
      </c>
      <c r="AG4435" s="4">
        <f>AI4435</f>
        <v>4964</v>
      </c>
      <c r="AH4435" s="4">
        <v>83335</v>
      </c>
      <c r="AI4435">
        <f t="shared" si="1388"/>
        <v>4964</v>
      </c>
      <c r="AJ4435" t="s">
        <v>2357</v>
      </c>
      <c r="AK4435" s="2">
        <v>6126.12</v>
      </c>
      <c r="AL4435" s="2">
        <f>AN4435</f>
        <v>6126.12</v>
      </c>
      <c r="AM4435" s="4">
        <v>83335</v>
      </c>
      <c r="AN4435">
        <f>INDEX($AJ$2:$AJ$6811,MATCH(AM4435,$A$2:$A$6811,0))</f>
        <v>6126.12</v>
      </c>
      <c r="AP4435">
        <v>40.86</v>
      </c>
      <c r="AQ4435">
        <v>40.86</v>
      </c>
      <c r="AR4435" s="4">
        <v>15</v>
      </c>
      <c r="AS4435" s="4">
        <v>6</v>
      </c>
      <c r="AT4435" s="4">
        <v>2015</v>
      </c>
      <c r="AU4435" s="4">
        <v>15</v>
      </c>
      <c r="AV4435" s="4">
        <v>6</v>
      </c>
      <c r="AW4435" s="4">
        <v>2015</v>
      </c>
      <c r="AX4435" t="str">
        <f t="shared" si="1389"/>
        <v>No Delay</v>
      </c>
      <c r="AY4435">
        <f t="shared" si="1390"/>
        <v>0</v>
      </c>
    </row>
    <row r="4436" spans="1:51" x14ac:dyDescent="0.2">
      <c r="A4436" s="3">
        <v>83335</v>
      </c>
      <c r="B4436" s="1" t="s">
        <v>175</v>
      </c>
      <c r="C4436" s="1" t="s">
        <v>165</v>
      </c>
      <c r="D4436" s="1" t="s">
        <v>130</v>
      </c>
      <c r="E4436" s="1" t="s">
        <v>101</v>
      </c>
      <c r="F4436" s="1" t="s">
        <v>101</v>
      </c>
      <c r="G4436" s="13" t="s">
        <v>680</v>
      </c>
      <c r="H4436" s="12">
        <v>42170</v>
      </c>
      <c r="I4436" s="12" t="s">
        <v>680</v>
      </c>
      <c r="J4436" s="12">
        <v>42170</v>
      </c>
      <c r="K4436" s="4">
        <v>6608</v>
      </c>
      <c r="L4436" s="1" t="s">
        <v>146</v>
      </c>
      <c r="M4436" s="1" t="s">
        <v>132</v>
      </c>
      <c r="N4436" s="1" t="s">
        <v>238</v>
      </c>
      <c r="O4436" s="1" t="s">
        <v>93</v>
      </c>
      <c r="P4436">
        <v>30</v>
      </c>
      <c r="Q4436">
        <v>41258</v>
      </c>
      <c r="R4436">
        <v>190611.96</v>
      </c>
      <c r="S4436">
        <v>4.62</v>
      </c>
      <c r="T4436">
        <v>0.15</v>
      </c>
      <c r="U4436">
        <f t="shared" si="1386"/>
        <v>190611.96</v>
      </c>
      <c r="V4436">
        <f t="shared" si="1387"/>
        <v>1237740</v>
      </c>
      <c r="W4436" s="1" t="s">
        <v>179</v>
      </c>
      <c r="X4436" s="1" t="s">
        <v>1236</v>
      </c>
      <c r="Y4436" s="1" t="s">
        <v>156</v>
      </c>
      <c r="Z4436" s="3">
        <v>11413</v>
      </c>
      <c r="AA4436" s="4">
        <f t="shared" si="1391"/>
        <v>4964</v>
      </c>
      <c r="AB4436" s="4">
        <f t="shared" si="1393"/>
        <v>6772.7149384000004</v>
      </c>
      <c r="AC4436" s="4">
        <f t="shared" si="1394"/>
        <v>4964</v>
      </c>
      <c r="AD4436" s="4">
        <f t="shared" si="1392"/>
        <v>4964</v>
      </c>
      <c r="AE4436" s="4">
        <v>4964</v>
      </c>
      <c r="AF4436" s="4">
        <v>4964</v>
      </c>
      <c r="AG4436" s="4">
        <f>AE4436</f>
        <v>4964</v>
      </c>
      <c r="AI4436" t="e">
        <f t="shared" si="1388"/>
        <v>#N/A</v>
      </c>
      <c r="AJ4436">
        <v>6126.12</v>
      </c>
      <c r="AK4436" s="2">
        <v>6126.12</v>
      </c>
      <c r="AL4436" s="2">
        <f>AJ4436</f>
        <v>6126.12</v>
      </c>
      <c r="AM4436" s="4"/>
      <c r="AN4436" t="e">
        <f>VLOOKUP([1]!Tabelle13[[#This Row],[Vlookup this ID for freight costs]],$AL$2:$AL$6811,2,FALSE)</f>
        <v>#REF!</v>
      </c>
      <c r="AP4436">
        <v>224.35</v>
      </c>
      <c r="AQ4436">
        <v>224.35</v>
      </c>
      <c r="AR4436" s="4">
        <v>15</v>
      </c>
      <c r="AS4436" s="4">
        <v>6</v>
      </c>
      <c r="AT4436" s="4">
        <v>2015</v>
      </c>
      <c r="AU4436" s="4">
        <v>15</v>
      </c>
      <c r="AV4436" s="4">
        <v>6</v>
      </c>
      <c r="AW4436" s="4">
        <v>2015</v>
      </c>
      <c r="AX4436" t="str">
        <f t="shared" si="1389"/>
        <v>No Delay</v>
      </c>
      <c r="AY4436">
        <f t="shared" si="1390"/>
        <v>0</v>
      </c>
    </row>
    <row r="4437" spans="1:51" x14ac:dyDescent="0.2">
      <c r="A4437" s="3">
        <v>61614</v>
      </c>
      <c r="B4437" s="1" t="s">
        <v>168</v>
      </c>
      <c r="C4437" s="1" t="s">
        <v>150</v>
      </c>
      <c r="D4437" s="1" t="s">
        <v>100</v>
      </c>
      <c r="E4437" s="1" t="s">
        <v>253</v>
      </c>
      <c r="F4437" s="1" t="s">
        <v>253</v>
      </c>
      <c r="G4437" s="13" t="s">
        <v>2358</v>
      </c>
      <c r="H4437" s="12">
        <v>40820</v>
      </c>
      <c r="I4437" s="12" t="s">
        <v>2359</v>
      </c>
      <c r="J4437" s="12">
        <v>40827</v>
      </c>
      <c r="K4437" s="4">
        <v>3507</v>
      </c>
      <c r="L4437" s="1" t="s">
        <v>146</v>
      </c>
      <c r="M4437" s="1" t="s">
        <v>170</v>
      </c>
      <c r="N4437" s="1" t="s">
        <v>167</v>
      </c>
      <c r="O4437" s="1" t="s">
        <v>93</v>
      </c>
      <c r="P4437">
        <v>30</v>
      </c>
      <c r="Q4437">
        <v>58489</v>
      </c>
      <c r="R4437">
        <v>263785.39</v>
      </c>
      <c r="S4437">
        <v>4.51</v>
      </c>
      <c r="T4437">
        <v>0.15</v>
      </c>
      <c r="U4437">
        <f t="shared" si="1386"/>
        <v>263785.39</v>
      </c>
      <c r="V4437">
        <f t="shared" si="1387"/>
        <v>1754670</v>
      </c>
      <c r="W4437" s="1" t="s">
        <v>155</v>
      </c>
      <c r="X4437" s="1" t="s">
        <v>1236</v>
      </c>
      <c r="Y4437" s="1" t="s">
        <v>156</v>
      </c>
      <c r="Z4437" s="3">
        <v>8107</v>
      </c>
      <c r="AA4437" s="4">
        <f t="shared" si="1391"/>
        <v>4972</v>
      </c>
      <c r="AB4437" s="4">
        <f t="shared" si="1393"/>
        <v>8663.7792802000004</v>
      </c>
      <c r="AC4437" s="4">
        <f t="shared" si="1394"/>
        <v>4972</v>
      </c>
      <c r="AD4437" s="4">
        <f t="shared" si="1392"/>
        <v>4972</v>
      </c>
      <c r="AE4437" s="4">
        <v>4972</v>
      </c>
      <c r="AF4437" s="4">
        <v>4972</v>
      </c>
      <c r="AG4437" s="4">
        <f>AE4437</f>
        <v>4972</v>
      </c>
      <c r="AI4437" t="e">
        <f t="shared" si="1388"/>
        <v>#N/A</v>
      </c>
      <c r="AJ4437">
        <v>14439.19</v>
      </c>
      <c r="AK4437" s="2">
        <v>14439.19</v>
      </c>
      <c r="AL4437" s="2">
        <f>AJ4437</f>
        <v>14439.19</v>
      </c>
      <c r="AM4437" s="4"/>
      <c r="AN4437" t="e">
        <f>VLOOKUP([1]!Tabelle13[[#This Row],[Vlookup this ID for freight costs]],$AL$2:$AL$6811,2,FALSE)</f>
        <v>#REF!</v>
      </c>
      <c r="AP4437">
        <v>435.25</v>
      </c>
      <c r="AQ4437">
        <v>435.25</v>
      </c>
      <c r="AR4437" s="4">
        <v>4</v>
      </c>
      <c r="AS4437" s="4">
        <v>10</v>
      </c>
      <c r="AT4437" s="4">
        <v>2011</v>
      </c>
      <c r="AU4437" s="4">
        <v>11</v>
      </c>
      <c r="AV4437" s="4">
        <v>10</v>
      </c>
      <c r="AW4437" s="4">
        <v>2011</v>
      </c>
      <c r="AX4437" t="str">
        <f t="shared" si="1389"/>
        <v>Delay</v>
      </c>
      <c r="AY4437">
        <f t="shared" si="1390"/>
        <v>7</v>
      </c>
    </row>
    <row r="4438" spans="1:51" x14ac:dyDescent="0.2">
      <c r="A4438" s="3">
        <v>82967</v>
      </c>
      <c r="B4438" s="1" t="s">
        <v>50</v>
      </c>
      <c r="C4438" s="1" t="s">
        <v>51</v>
      </c>
      <c r="D4438" s="1" t="s">
        <v>130</v>
      </c>
      <c r="E4438" s="1" t="s">
        <v>101</v>
      </c>
      <c r="F4438" s="1" t="s">
        <v>101</v>
      </c>
      <c r="G4438" s="13" t="s">
        <v>486</v>
      </c>
      <c r="H4438" s="12">
        <v>40786</v>
      </c>
      <c r="I4438" s="12" t="s">
        <v>953</v>
      </c>
      <c r="J4438" s="12">
        <v>40801</v>
      </c>
      <c r="K4438" s="4">
        <v>3443</v>
      </c>
      <c r="L4438" s="1" t="s">
        <v>146</v>
      </c>
      <c r="M4438" s="1" t="s">
        <v>132</v>
      </c>
      <c r="N4438" s="1" t="s">
        <v>275</v>
      </c>
      <c r="O4438" s="1" t="s">
        <v>93</v>
      </c>
      <c r="P4438">
        <v>60</v>
      </c>
      <c r="Q4438">
        <v>25312</v>
      </c>
      <c r="R4438">
        <v>216417.6</v>
      </c>
      <c r="S4438">
        <v>8.5500000000000007</v>
      </c>
      <c r="T4438">
        <v>0.14000000000000001</v>
      </c>
      <c r="U4438">
        <f t="shared" si="1386"/>
        <v>216417.6</v>
      </c>
      <c r="V4438">
        <f t="shared" si="1387"/>
        <v>1518720</v>
      </c>
      <c r="W4438" s="1" t="s">
        <v>155</v>
      </c>
      <c r="X4438" s="1" t="s">
        <v>1236</v>
      </c>
      <c r="Y4438" s="1" t="s">
        <v>156</v>
      </c>
      <c r="Z4438" s="3">
        <v>14703</v>
      </c>
      <c r="AA4438" s="4">
        <f t="shared" si="1391"/>
        <v>4988</v>
      </c>
      <c r="AB4438" s="4">
        <f t="shared" si="1393"/>
        <v>5022.6765195999997</v>
      </c>
      <c r="AC4438" s="4">
        <f t="shared" si="1394"/>
        <v>4988</v>
      </c>
      <c r="AD4438" s="4">
        <f t="shared" si="1392"/>
        <v>4988</v>
      </c>
      <c r="AE4438" s="4">
        <v>4988</v>
      </c>
      <c r="AF4438" s="4">
        <v>4988</v>
      </c>
      <c r="AG4438" s="4">
        <f>AE4438</f>
        <v>4988</v>
      </c>
      <c r="AI4438" t="e">
        <f t="shared" si="1388"/>
        <v>#N/A</v>
      </c>
      <c r="AJ4438">
        <v>7960.74</v>
      </c>
      <c r="AK4438" s="2">
        <v>7960.74</v>
      </c>
      <c r="AL4438" s="2">
        <f>AJ4438</f>
        <v>7960.74</v>
      </c>
      <c r="AM4438" s="4"/>
      <c r="AN4438" t="e">
        <f>VLOOKUP([1]!Tabelle13[[#This Row],[Vlookup this ID for freight costs]],$AL$2:$AL$6811,2,FALSE)</f>
        <v>#REF!</v>
      </c>
      <c r="AP4438">
        <v>357.09</v>
      </c>
      <c r="AQ4438">
        <v>357.09</v>
      </c>
      <c r="AR4438" s="4">
        <v>31</v>
      </c>
      <c r="AS4438" s="4">
        <v>8</v>
      </c>
      <c r="AT4438" s="4">
        <v>2011</v>
      </c>
      <c r="AU4438" s="4">
        <v>15</v>
      </c>
      <c r="AV4438" s="4">
        <v>9</v>
      </c>
      <c r="AW4438" s="4">
        <v>2011</v>
      </c>
      <c r="AX4438" t="str">
        <f t="shared" si="1389"/>
        <v>Delay</v>
      </c>
      <c r="AY4438">
        <f t="shared" si="1390"/>
        <v>15</v>
      </c>
    </row>
    <row r="4439" spans="1:51" x14ac:dyDescent="0.2">
      <c r="A4439" s="3">
        <v>86397</v>
      </c>
      <c r="B4439" s="1" t="s">
        <v>50</v>
      </c>
      <c r="C4439" s="1" t="s">
        <v>51</v>
      </c>
      <c r="D4439" s="1" t="s">
        <v>130</v>
      </c>
      <c r="E4439" s="1" t="s">
        <v>101</v>
      </c>
      <c r="F4439" s="1" t="s">
        <v>101</v>
      </c>
      <c r="G4439" s="13" t="s">
        <v>486</v>
      </c>
      <c r="H4439" s="12">
        <v>40786</v>
      </c>
      <c r="I4439" s="12" t="s">
        <v>953</v>
      </c>
      <c r="J4439" s="12">
        <v>40801</v>
      </c>
      <c r="K4439" s="4">
        <v>3447</v>
      </c>
      <c r="L4439" s="1" t="s">
        <v>146</v>
      </c>
      <c r="M4439" s="1" t="s">
        <v>132</v>
      </c>
      <c r="N4439" s="1" t="s">
        <v>275</v>
      </c>
      <c r="O4439" s="1" t="s">
        <v>93</v>
      </c>
      <c r="P4439">
        <v>60</v>
      </c>
      <c r="Q4439">
        <v>26308</v>
      </c>
      <c r="R4439">
        <v>224933.4</v>
      </c>
      <c r="S4439">
        <v>8.5500000000000007</v>
      </c>
      <c r="T4439">
        <v>0.14000000000000001</v>
      </c>
      <c r="U4439">
        <f t="shared" si="1386"/>
        <v>224933.40000000002</v>
      </c>
      <c r="V4439">
        <f t="shared" si="1387"/>
        <v>1578480</v>
      </c>
      <c r="W4439" s="1" t="s">
        <v>861</v>
      </c>
      <c r="X4439" s="1" t="s">
        <v>1236</v>
      </c>
      <c r="Y4439" s="1" t="s">
        <v>156</v>
      </c>
      <c r="Z4439" s="3">
        <v>14703</v>
      </c>
      <c r="AA4439" s="4">
        <f t="shared" si="1391"/>
        <v>4988</v>
      </c>
      <c r="AB4439" s="4">
        <f t="shared" si="1393"/>
        <v>5131.9853284000001</v>
      </c>
      <c r="AC4439" s="4">
        <f t="shared" si="1394"/>
        <v>4988</v>
      </c>
      <c r="AD4439" s="4">
        <f t="shared" si="1392"/>
        <v>4988</v>
      </c>
      <c r="AE4439" s="3" t="s">
        <v>2360</v>
      </c>
      <c r="AF4439" s="3">
        <v>4988</v>
      </c>
      <c r="AG4439" s="4">
        <f>AI4439</f>
        <v>4988</v>
      </c>
      <c r="AH4439" s="4">
        <v>82967</v>
      </c>
      <c r="AI4439">
        <f t="shared" si="1388"/>
        <v>4988</v>
      </c>
      <c r="AJ4439" t="s">
        <v>2360</v>
      </c>
      <c r="AK4439" s="2">
        <v>7960.74</v>
      </c>
      <c r="AL4439" s="2">
        <f>AN4439</f>
        <v>7960.74</v>
      </c>
      <c r="AM4439" s="4">
        <v>82967</v>
      </c>
      <c r="AN4439">
        <f>INDEX($AJ$2:$AJ$6811,MATCH(AM4439,$A$2:$A$6811,0))</f>
        <v>7960.74</v>
      </c>
      <c r="AP4439">
        <v>371.14</v>
      </c>
      <c r="AQ4439">
        <v>371.14</v>
      </c>
      <c r="AR4439" s="4">
        <v>31</v>
      </c>
      <c r="AS4439" s="4">
        <v>8</v>
      </c>
      <c r="AT4439" s="4">
        <v>2011</v>
      </c>
      <c r="AU4439" s="4">
        <v>15</v>
      </c>
      <c r="AV4439" s="4">
        <v>9</v>
      </c>
      <c r="AW4439" s="4">
        <v>2011</v>
      </c>
      <c r="AX4439" t="str">
        <f t="shared" si="1389"/>
        <v>Delay</v>
      </c>
      <c r="AY4439">
        <f t="shared" si="1390"/>
        <v>15</v>
      </c>
    </row>
    <row r="4440" spans="1:51" x14ac:dyDescent="0.2">
      <c r="A4440" s="3">
        <v>82509</v>
      </c>
      <c r="B4440" s="1" t="s">
        <v>1686</v>
      </c>
      <c r="C4440" s="1" t="s">
        <v>165</v>
      </c>
      <c r="D4440" s="1" t="s">
        <v>130</v>
      </c>
      <c r="E4440" s="1" t="s">
        <v>53</v>
      </c>
      <c r="F4440" s="1" t="s">
        <v>53</v>
      </c>
      <c r="G4440" s="13" t="s">
        <v>1298</v>
      </c>
      <c r="H4440" s="12">
        <v>41212</v>
      </c>
      <c r="I4440" s="12" t="s">
        <v>1298</v>
      </c>
      <c r="J4440" s="12">
        <v>41212</v>
      </c>
      <c r="K4440" s="4">
        <v>4248</v>
      </c>
      <c r="L4440" s="1" t="s">
        <v>146</v>
      </c>
      <c r="M4440" s="1" t="s">
        <v>132</v>
      </c>
      <c r="N4440" s="1" t="s">
        <v>167</v>
      </c>
      <c r="O4440" s="1" t="s">
        <v>93</v>
      </c>
      <c r="P4440">
        <v>30</v>
      </c>
      <c r="Q4440">
        <v>60000</v>
      </c>
      <c r="R4440">
        <v>234600</v>
      </c>
      <c r="S4440">
        <v>3.91</v>
      </c>
      <c r="T4440">
        <v>0.13</v>
      </c>
      <c r="U4440">
        <f t="shared" si="1386"/>
        <v>234600</v>
      </c>
      <c r="V4440">
        <f t="shared" si="1387"/>
        <v>1800000</v>
      </c>
      <c r="W4440" s="1" t="s">
        <v>179</v>
      </c>
      <c r="X4440" s="1" t="s">
        <v>1236</v>
      </c>
      <c r="Y4440" s="1" t="s">
        <v>156</v>
      </c>
      <c r="Z4440" s="3">
        <v>5457</v>
      </c>
      <c r="AA4440" s="4">
        <f t="shared" si="1391"/>
        <v>5000</v>
      </c>
      <c r="AB4440" s="4">
        <f t="shared" si="1393"/>
        <v>8829.6082060000008</v>
      </c>
      <c r="AC4440" s="4">
        <f t="shared" si="1394"/>
        <v>5000</v>
      </c>
      <c r="AD4440" s="4">
        <f t="shared" si="1392"/>
        <v>7954.676925857143</v>
      </c>
      <c r="AE4440" s="4">
        <v>5000</v>
      </c>
      <c r="AF4440" s="4">
        <v>5000</v>
      </c>
      <c r="AG4440" s="4">
        <f t="shared" ref="AG4440:AG4450" si="1395">AE4440</f>
        <v>5000</v>
      </c>
      <c r="AI4440" t="e">
        <f t="shared" si="1388"/>
        <v>#N/A</v>
      </c>
      <c r="AJ4440">
        <v>24889</v>
      </c>
      <c r="AK4440" s="2">
        <v>24889</v>
      </c>
      <c r="AL4440" s="2">
        <f t="shared" ref="AL4440:AL4450" si="1396">AJ4440</f>
        <v>24889</v>
      </c>
      <c r="AM4440" s="4"/>
      <c r="AN4440" t="e">
        <f>VLOOKUP([1]!Tabelle13[[#This Row],[Vlookup this ID for freight costs]],$AL$2:$AL$6811,2,FALSE)</f>
        <v>#REF!</v>
      </c>
      <c r="AP4440">
        <v>328.91</v>
      </c>
      <c r="AQ4440">
        <v>328.91</v>
      </c>
      <c r="AR4440" s="4">
        <v>30</v>
      </c>
      <c r="AS4440" s="4">
        <v>10</v>
      </c>
      <c r="AT4440" s="4">
        <v>2012</v>
      </c>
      <c r="AU4440" s="4">
        <v>30</v>
      </c>
      <c r="AV4440" s="4">
        <v>10</v>
      </c>
      <c r="AW4440" s="4">
        <v>2012</v>
      </c>
      <c r="AX4440" t="str">
        <f t="shared" si="1389"/>
        <v>No Delay</v>
      </c>
      <c r="AY4440">
        <f t="shared" si="1390"/>
        <v>0</v>
      </c>
    </row>
    <row r="4441" spans="1:51" x14ac:dyDescent="0.2">
      <c r="A4441" s="3">
        <v>12516</v>
      </c>
      <c r="B4441" s="1" t="s">
        <v>98</v>
      </c>
      <c r="C4441" s="1" t="s">
        <v>99</v>
      </c>
      <c r="D4441" s="1" t="s">
        <v>130</v>
      </c>
      <c r="E4441" s="1" t="s">
        <v>53</v>
      </c>
      <c r="F4441" s="1" t="s">
        <v>53</v>
      </c>
      <c r="G4441" s="13" t="s">
        <v>1672</v>
      </c>
      <c r="H4441" s="12">
        <v>39630</v>
      </c>
      <c r="I4441" s="12" t="s">
        <v>1672</v>
      </c>
      <c r="J4441" s="12">
        <v>39630</v>
      </c>
      <c r="K4441" s="4">
        <v>923</v>
      </c>
      <c r="L4441" s="1" t="s">
        <v>146</v>
      </c>
      <c r="M4441" s="1" t="s">
        <v>132</v>
      </c>
      <c r="N4441" s="1" t="s">
        <v>221</v>
      </c>
      <c r="O4441" s="1" t="s">
        <v>93</v>
      </c>
      <c r="P4441">
        <v>60</v>
      </c>
      <c r="Q4441">
        <v>75318</v>
      </c>
      <c r="R4441">
        <v>114483.36</v>
      </c>
      <c r="S4441">
        <v>1.52</v>
      </c>
      <c r="T4441">
        <v>0.03</v>
      </c>
      <c r="U4441">
        <f t="shared" si="1386"/>
        <v>114483.36</v>
      </c>
      <c r="V4441">
        <f t="shared" si="1387"/>
        <v>4519080</v>
      </c>
      <c r="W4441" s="1" t="s">
        <v>155</v>
      </c>
      <c r="X4441" s="1" t="s">
        <v>1236</v>
      </c>
      <c r="Y4441" s="1" t="s">
        <v>156</v>
      </c>
      <c r="Z4441" s="3">
        <v>5565</v>
      </c>
      <c r="AA4441" s="4">
        <f t="shared" si="1391"/>
        <v>5040</v>
      </c>
      <c r="AB4441" s="4">
        <f t="shared" si="1393"/>
        <v>10510.7250064</v>
      </c>
      <c r="AC4441" s="4">
        <f t="shared" si="1394"/>
        <v>5040</v>
      </c>
      <c r="AD4441" s="4">
        <f t="shared" si="1392"/>
        <v>5040</v>
      </c>
      <c r="AE4441" s="4">
        <v>5040</v>
      </c>
      <c r="AF4441" s="4">
        <v>5040</v>
      </c>
      <c r="AG4441" s="4">
        <f t="shared" si="1395"/>
        <v>5040</v>
      </c>
      <c r="AI4441" t="e">
        <f t="shared" si="1388"/>
        <v>#N/A</v>
      </c>
      <c r="AJ4441">
        <v>22965.4</v>
      </c>
      <c r="AK4441" s="2">
        <v>22965.4</v>
      </c>
      <c r="AL4441" s="2">
        <f t="shared" si="1396"/>
        <v>22965.4</v>
      </c>
      <c r="AM4441" s="4"/>
      <c r="AN4441" t="e">
        <f>VLOOKUP([1]!Tabelle13[[#This Row],[Vlookup this ID for freight costs]],$AL$2:$AL$6811,2,FALSE)</f>
        <v>#REF!</v>
      </c>
      <c r="AP4441">
        <v>183.17</v>
      </c>
      <c r="AQ4441">
        <v>183.17</v>
      </c>
      <c r="AR4441" s="4">
        <v>1</v>
      </c>
      <c r="AS4441" s="4">
        <v>7</v>
      </c>
      <c r="AT4441" s="4">
        <v>2008</v>
      </c>
      <c r="AU4441" s="4">
        <v>1</v>
      </c>
      <c r="AV4441" s="4">
        <v>7</v>
      </c>
      <c r="AW4441" s="4">
        <v>2008</v>
      </c>
      <c r="AX4441" t="str">
        <f t="shared" si="1389"/>
        <v>No Delay</v>
      </c>
      <c r="AY4441">
        <f t="shared" si="1390"/>
        <v>0</v>
      </c>
    </row>
    <row r="4442" spans="1:51" x14ac:dyDescent="0.2">
      <c r="A4442" s="3">
        <v>85363</v>
      </c>
      <c r="B4442" s="1" t="s">
        <v>151</v>
      </c>
      <c r="C4442" s="1" t="s">
        <v>65</v>
      </c>
      <c r="D4442" s="1" t="s">
        <v>130</v>
      </c>
      <c r="E4442" s="1" t="s">
        <v>152</v>
      </c>
      <c r="F4442" s="1" t="s">
        <v>152</v>
      </c>
      <c r="G4442" s="13" t="s">
        <v>662</v>
      </c>
      <c r="H4442" s="12">
        <v>41415</v>
      </c>
      <c r="I4442" s="12" t="s">
        <v>572</v>
      </c>
      <c r="J4442" s="12">
        <v>41404</v>
      </c>
      <c r="K4442" s="4">
        <v>4710</v>
      </c>
      <c r="L4442" s="1" t="s">
        <v>146</v>
      </c>
      <c r="M4442" s="1" t="s">
        <v>132</v>
      </c>
      <c r="N4442" s="1" t="s">
        <v>154</v>
      </c>
      <c r="O4442" s="1" t="s">
        <v>93</v>
      </c>
      <c r="P4442">
        <v>60</v>
      </c>
      <c r="Q4442">
        <v>31132</v>
      </c>
      <c r="R4442">
        <v>267112.56</v>
      </c>
      <c r="S4442">
        <v>8.58</v>
      </c>
      <c r="T4442">
        <v>0.14000000000000001</v>
      </c>
      <c r="U4442">
        <f t="shared" si="1386"/>
        <v>267112.56</v>
      </c>
      <c r="V4442">
        <f t="shared" si="1387"/>
        <v>1867920</v>
      </c>
      <c r="W4442" s="1" t="s">
        <v>179</v>
      </c>
      <c r="X4442" s="1" t="s">
        <v>1236</v>
      </c>
      <c r="Y4442" s="1" t="s">
        <v>156</v>
      </c>
      <c r="Z4442" s="3">
        <v>7726</v>
      </c>
      <c r="AA4442" s="4">
        <f t="shared" si="1391"/>
        <v>5041</v>
      </c>
      <c r="AB4442" s="4">
        <f t="shared" si="1393"/>
        <v>5661.4087156000005</v>
      </c>
      <c r="AC4442" s="4">
        <f t="shared" si="1394"/>
        <v>5041</v>
      </c>
      <c r="AD4442" s="4">
        <f t="shared" si="1392"/>
        <v>5041</v>
      </c>
      <c r="AE4442" s="4">
        <v>5041</v>
      </c>
      <c r="AF4442" s="4">
        <v>5041</v>
      </c>
      <c r="AG4442" s="4">
        <f t="shared" si="1395"/>
        <v>5041</v>
      </c>
      <c r="AI4442" t="e">
        <f t="shared" si="1388"/>
        <v>#N/A</v>
      </c>
      <c r="AJ4442">
        <v>20666.080000000002</v>
      </c>
      <c r="AK4442" s="2">
        <v>20666.080000000002</v>
      </c>
      <c r="AL4442" s="2">
        <f t="shared" si="1396"/>
        <v>20666.080000000002</v>
      </c>
      <c r="AM4442" s="4"/>
      <c r="AN4442" t="e">
        <f>VLOOKUP([1]!Tabelle13[[#This Row],[Vlookup this ID for freight costs]],$AL$2:$AL$6811,2,FALSE)</f>
        <v>#REF!</v>
      </c>
      <c r="AP4442">
        <v>330.42</v>
      </c>
      <c r="AQ4442">
        <v>330.42</v>
      </c>
      <c r="AR4442" s="4">
        <v>21</v>
      </c>
      <c r="AS4442" s="4">
        <v>5</v>
      </c>
      <c r="AT4442" s="4">
        <v>2013</v>
      </c>
      <c r="AU4442" s="4">
        <v>10</v>
      </c>
      <c r="AV4442" s="4">
        <v>5</v>
      </c>
      <c r="AW4442" s="4">
        <v>2013</v>
      </c>
      <c r="AX4442" t="str">
        <f t="shared" si="1389"/>
        <v>No Delay</v>
      </c>
      <c r="AY4442">
        <f t="shared" si="1390"/>
        <v>0</v>
      </c>
    </row>
    <row r="4443" spans="1:51" x14ac:dyDescent="0.2">
      <c r="A4443" s="3">
        <v>9024</v>
      </c>
      <c r="B4443" s="1" t="s">
        <v>1918</v>
      </c>
      <c r="C4443" s="1" t="s">
        <v>150</v>
      </c>
      <c r="D4443" s="1" t="s">
        <v>100</v>
      </c>
      <c r="E4443" s="1" t="s">
        <v>53</v>
      </c>
      <c r="F4443" s="1" t="s">
        <v>53</v>
      </c>
      <c r="G4443" s="13" t="s">
        <v>2023</v>
      </c>
      <c r="H4443" s="12">
        <v>39906</v>
      </c>
      <c r="I4443" s="12" t="s">
        <v>2023</v>
      </c>
      <c r="J4443" s="12">
        <v>39906</v>
      </c>
      <c r="K4443" s="4">
        <v>1445</v>
      </c>
      <c r="L4443" s="1" t="s">
        <v>146</v>
      </c>
      <c r="M4443" s="1" t="s">
        <v>1920</v>
      </c>
      <c r="N4443" s="1" t="s">
        <v>221</v>
      </c>
      <c r="O4443" s="1" t="s">
        <v>93</v>
      </c>
      <c r="P4443">
        <v>60</v>
      </c>
      <c r="Q4443">
        <v>25637</v>
      </c>
      <c r="R4443">
        <v>63323.39</v>
      </c>
      <c r="S4443">
        <v>2.4700000000000002</v>
      </c>
      <c r="T4443">
        <v>0.04</v>
      </c>
      <c r="U4443">
        <f t="shared" si="1386"/>
        <v>63323.390000000007</v>
      </c>
      <c r="V4443">
        <f t="shared" si="1387"/>
        <v>1538220</v>
      </c>
      <c r="W4443" s="1" t="s">
        <v>155</v>
      </c>
      <c r="X4443" s="1" t="s">
        <v>1236</v>
      </c>
      <c r="Y4443" s="1" t="s">
        <v>156</v>
      </c>
      <c r="Z4443" s="3">
        <v>8107</v>
      </c>
      <c r="AA4443" s="4">
        <f>AB4443</f>
        <v>5058.6638899999998</v>
      </c>
      <c r="AB4443" s="2">
        <f>2245.156962+0.109744*Q4443</f>
        <v>5058.6638899999998</v>
      </c>
      <c r="AC4443" s="4">
        <f>AD4443</f>
        <v>5058.6638899999998</v>
      </c>
      <c r="AD4443" s="4">
        <f t="shared" si="1392"/>
        <v>5058.6638899999998</v>
      </c>
      <c r="AE4443" s="4" t="s">
        <v>62</v>
      </c>
      <c r="AG4443" s="4" t="str">
        <f t="shared" si="1395"/>
        <v>Weight Captured Separately</v>
      </c>
      <c r="AH4443" s="4">
        <v>24384</v>
      </c>
      <c r="AI4443">
        <f t="shared" si="1388"/>
        <v>94</v>
      </c>
      <c r="AJ4443" t="s">
        <v>81</v>
      </c>
      <c r="AK4443" s="2"/>
      <c r="AL4443" s="2" t="str">
        <f t="shared" si="1396"/>
        <v>Freight Included in Commodity Cost</v>
      </c>
      <c r="AM4443" s="4"/>
      <c r="AN4443" t="e">
        <f>VLOOKUP([1]!Tabelle13[[#This Row],[Vlookup this ID for freight costs]],$AL$2:$AL$6811,2,FALSE)</f>
        <v>#REF!</v>
      </c>
      <c r="AO4443">
        <f>IF(AK:AK="",AC:AC*6.242+1.383 -2.844 + 3.145 -2.265  -2.026,AK:AK)</f>
        <v>31573.573001379998</v>
      </c>
      <c r="AP4443">
        <v>124.11</v>
      </c>
      <c r="AQ4443">
        <v>124.11</v>
      </c>
      <c r="AR4443" s="4">
        <v>3</v>
      </c>
      <c r="AS4443" s="4">
        <v>4</v>
      </c>
      <c r="AT4443" s="4">
        <v>2009</v>
      </c>
      <c r="AU4443" s="4">
        <v>3</v>
      </c>
      <c r="AV4443" s="4">
        <v>4</v>
      </c>
      <c r="AW4443" s="4">
        <v>2009</v>
      </c>
      <c r="AX4443" t="str">
        <f t="shared" si="1389"/>
        <v>No Delay</v>
      </c>
      <c r="AY4443">
        <f t="shared" si="1390"/>
        <v>0</v>
      </c>
    </row>
    <row r="4444" spans="1:51" x14ac:dyDescent="0.2">
      <c r="A4444" s="3">
        <v>53997</v>
      </c>
      <c r="B4444" s="1" t="s">
        <v>151</v>
      </c>
      <c r="C4444" s="1" t="s">
        <v>65</v>
      </c>
      <c r="D4444" s="1" t="s">
        <v>52</v>
      </c>
      <c r="E4444" s="1" t="s">
        <v>53</v>
      </c>
      <c r="F4444" s="1" t="s">
        <v>53</v>
      </c>
      <c r="G4444" s="13" t="s">
        <v>722</v>
      </c>
      <c r="H4444" s="12">
        <v>41255</v>
      </c>
      <c r="I4444" s="12" t="s">
        <v>722</v>
      </c>
      <c r="J4444" s="12">
        <v>41255</v>
      </c>
      <c r="K4444" s="4">
        <v>4349</v>
      </c>
      <c r="L4444" s="1" t="s">
        <v>146</v>
      </c>
      <c r="M4444" s="1" t="s">
        <v>414</v>
      </c>
      <c r="N4444" s="1" t="s">
        <v>415</v>
      </c>
      <c r="O4444" s="1" t="s">
        <v>93</v>
      </c>
      <c r="P4444">
        <v>30</v>
      </c>
      <c r="Q4444">
        <v>37927</v>
      </c>
      <c r="R4444">
        <v>853357.5</v>
      </c>
      <c r="S4444">
        <v>22.5</v>
      </c>
      <c r="T4444">
        <v>0.75</v>
      </c>
      <c r="U4444">
        <f t="shared" si="1386"/>
        <v>853357.5</v>
      </c>
      <c r="V4444">
        <f t="shared" si="1387"/>
        <v>1137810</v>
      </c>
      <c r="W4444" s="1" t="s">
        <v>160</v>
      </c>
      <c r="X4444" s="1" t="s">
        <v>1236</v>
      </c>
      <c r="Y4444" s="1" t="s">
        <v>161</v>
      </c>
      <c r="Z4444" s="3">
        <v>7348</v>
      </c>
      <c r="AA4444" s="4">
        <f t="shared" si="1391"/>
        <v>5059</v>
      </c>
      <c r="AB4444" s="4">
        <f xml:space="preserve"> 2244.740206  + 0.1097478*Q4444</f>
        <v>6407.1450165999995</v>
      </c>
      <c r="AC4444" s="4">
        <f>AF4444</f>
        <v>5059</v>
      </c>
      <c r="AD4444" s="4">
        <f t="shared" si="1392"/>
        <v>5059</v>
      </c>
      <c r="AE4444" s="4">
        <v>5059</v>
      </c>
      <c r="AF4444" s="4">
        <v>5059</v>
      </c>
      <c r="AG4444" s="4">
        <f t="shared" si="1395"/>
        <v>5059</v>
      </c>
      <c r="AI4444" t="e">
        <f t="shared" si="1388"/>
        <v>#N/A</v>
      </c>
      <c r="AJ4444">
        <v>25732.17</v>
      </c>
      <c r="AK4444" s="2">
        <v>25732.17</v>
      </c>
      <c r="AL4444" s="2">
        <f t="shared" si="1396"/>
        <v>25732.17</v>
      </c>
      <c r="AM4444" s="4"/>
      <c r="AN4444" t="e">
        <f>VLOOKUP([1]!Tabelle13[[#This Row],[Vlookup this ID for freight costs]],$AL$2:$AL$6811,2,FALSE)</f>
        <v>#REF!</v>
      </c>
      <c r="AP4444">
        <v>1196.4100000000001</v>
      </c>
      <c r="AQ4444">
        <v>1196.4100000000001</v>
      </c>
      <c r="AR4444" s="4">
        <v>12</v>
      </c>
      <c r="AS4444" s="4">
        <v>12</v>
      </c>
      <c r="AT4444" s="4">
        <v>2012</v>
      </c>
      <c r="AU4444" s="4">
        <v>12</v>
      </c>
      <c r="AV4444" s="4">
        <v>12</v>
      </c>
      <c r="AW4444" s="4">
        <v>2012</v>
      </c>
      <c r="AX4444" t="str">
        <f t="shared" si="1389"/>
        <v>No Delay</v>
      </c>
      <c r="AY4444">
        <f t="shared" si="1390"/>
        <v>0</v>
      </c>
    </row>
    <row r="4445" spans="1:51" x14ac:dyDescent="0.2">
      <c r="A4445" s="3">
        <v>73348</v>
      </c>
      <c r="B4445" s="1" t="s">
        <v>368</v>
      </c>
      <c r="C4445" s="1" t="s">
        <v>73</v>
      </c>
      <c r="D4445" s="1" t="s">
        <v>266</v>
      </c>
      <c r="E4445" s="1" t="s">
        <v>53</v>
      </c>
      <c r="F4445" s="1" t="s">
        <v>53</v>
      </c>
      <c r="G4445" s="13" t="s">
        <v>1154</v>
      </c>
      <c r="H4445" s="12">
        <v>42063</v>
      </c>
      <c r="I4445" s="12" t="s">
        <v>1154</v>
      </c>
      <c r="J4445" s="12">
        <v>42063</v>
      </c>
      <c r="K4445" s="4">
        <v>6347</v>
      </c>
      <c r="L4445" s="1" t="s">
        <v>146</v>
      </c>
      <c r="M4445" s="1" t="s">
        <v>423</v>
      </c>
      <c r="N4445" s="1" t="s">
        <v>550</v>
      </c>
      <c r="O4445" s="1" t="s">
        <v>551</v>
      </c>
      <c r="P4445">
        <v>300</v>
      </c>
      <c r="Q4445">
        <v>5362</v>
      </c>
      <c r="R4445">
        <v>165256.84</v>
      </c>
      <c r="S4445">
        <v>30.82</v>
      </c>
      <c r="T4445">
        <v>0.1</v>
      </c>
      <c r="U4445">
        <f t="shared" si="1386"/>
        <v>165256.84</v>
      </c>
      <c r="V4445">
        <f t="shared" si="1387"/>
        <v>1608600</v>
      </c>
      <c r="W4445" s="1" t="s">
        <v>552</v>
      </c>
      <c r="X4445" s="1" t="s">
        <v>361</v>
      </c>
      <c r="Y4445" s="1" t="s">
        <v>361</v>
      </c>
      <c r="Z4445" s="3">
        <v>8447</v>
      </c>
      <c r="AA4445" s="4">
        <f t="shared" si="1391"/>
        <v>5060</v>
      </c>
      <c r="AB4445" s="4">
        <f xml:space="preserve"> 2244.740206  + 0.1097478*Q4445</f>
        <v>2833.2079095999998</v>
      </c>
      <c r="AC4445" s="4">
        <f>AF4445</f>
        <v>5060</v>
      </c>
      <c r="AD4445" s="4">
        <f t="shared" si="1392"/>
        <v>5060</v>
      </c>
      <c r="AE4445" s="4">
        <v>5060</v>
      </c>
      <c r="AF4445" s="4">
        <v>5060</v>
      </c>
      <c r="AG4445" s="4">
        <f t="shared" si="1395"/>
        <v>5060</v>
      </c>
      <c r="AI4445" t="e">
        <f t="shared" si="1388"/>
        <v>#N/A</v>
      </c>
      <c r="AJ4445">
        <v>44952.61</v>
      </c>
      <c r="AK4445" s="2">
        <v>44952.61</v>
      </c>
      <c r="AL4445" s="2">
        <f t="shared" si="1396"/>
        <v>44952.61</v>
      </c>
      <c r="AM4445" s="4"/>
      <c r="AN4445" t="e">
        <f>VLOOKUP([1]!Tabelle13[[#This Row],[Vlookup this ID for freight costs]],$AL$2:$AL$6811,2,FALSE)</f>
        <v>#REF!</v>
      </c>
      <c r="AP4445">
        <v>169.88</v>
      </c>
      <c r="AQ4445">
        <v>169.88</v>
      </c>
      <c r="AR4445" s="4">
        <v>28</v>
      </c>
      <c r="AS4445" s="4">
        <v>2</v>
      </c>
      <c r="AT4445" s="4">
        <v>2015</v>
      </c>
      <c r="AU4445" s="4">
        <v>28</v>
      </c>
      <c r="AV4445" s="4">
        <v>2</v>
      </c>
      <c r="AW4445" s="4">
        <v>2015</v>
      </c>
      <c r="AX4445" t="str">
        <f t="shared" si="1389"/>
        <v>No Delay</v>
      </c>
      <c r="AY4445">
        <f t="shared" si="1390"/>
        <v>0</v>
      </c>
    </row>
    <row r="4446" spans="1:51" x14ac:dyDescent="0.2">
      <c r="A4446" s="3">
        <v>34781</v>
      </c>
      <c r="B4446" s="1" t="s">
        <v>168</v>
      </c>
      <c r="C4446" s="1" t="s">
        <v>150</v>
      </c>
      <c r="D4446" s="1" t="s">
        <v>100</v>
      </c>
      <c r="E4446" s="1" t="s">
        <v>253</v>
      </c>
      <c r="F4446" s="1" t="s">
        <v>253</v>
      </c>
      <c r="G4446" s="13" t="s">
        <v>953</v>
      </c>
      <c r="H4446" s="12">
        <v>40801</v>
      </c>
      <c r="I4446" s="12" t="s">
        <v>953</v>
      </c>
      <c r="J4446" s="12">
        <v>40801</v>
      </c>
      <c r="K4446" s="4">
        <v>3439</v>
      </c>
      <c r="L4446" s="1" t="s">
        <v>146</v>
      </c>
      <c r="M4446" s="1" t="s">
        <v>170</v>
      </c>
      <c r="N4446" s="1" t="s">
        <v>302</v>
      </c>
      <c r="O4446" s="1" t="s">
        <v>93</v>
      </c>
      <c r="P4446">
        <v>30</v>
      </c>
      <c r="Q4446">
        <v>54245</v>
      </c>
      <c r="R4446">
        <v>360729.25</v>
      </c>
      <c r="S4446">
        <v>6.65</v>
      </c>
      <c r="T4446">
        <v>0.22</v>
      </c>
      <c r="U4446">
        <f t="shared" si="1386"/>
        <v>360729.25</v>
      </c>
      <c r="V4446">
        <f t="shared" si="1387"/>
        <v>1627350</v>
      </c>
      <c r="W4446" s="1" t="s">
        <v>155</v>
      </c>
      <c r="X4446" s="1" t="s">
        <v>1236</v>
      </c>
      <c r="Y4446" s="1" t="s">
        <v>156</v>
      </c>
      <c r="Z4446" s="3">
        <v>8107</v>
      </c>
      <c r="AA4446" s="4">
        <f t="shared" si="1391"/>
        <v>5063</v>
      </c>
      <c r="AB4446" s="4">
        <f xml:space="preserve"> 2244.740206  + 0.1097478*Q4446</f>
        <v>8198.0096169999997</v>
      </c>
      <c r="AC4446" s="4">
        <f>AF4446</f>
        <v>5063</v>
      </c>
      <c r="AD4446" s="4">
        <f t="shared" si="1392"/>
        <v>4395.5</v>
      </c>
      <c r="AE4446" s="4">
        <v>5063</v>
      </c>
      <c r="AF4446" s="4">
        <v>5063</v>
      </c>
      <c r="AG4446" s="4">
        <f t="shared" si="1395"/>
        <v>5063</v>
      </c>
      <c r="AI4446" t="e">
        <f t="shared" si="1388"/>
        <v>#N/A</v>
      </c>
      <c r="AJ4446">
        <v>10748.74</v>
      </c>
      <c r="AK4446" s="2">
        <v>10748.74</v>
      </c>
      <c r="AL4446" s="2">
        <f t="shared" si="1396"/>
        <v>10748.74</v>
      </c>
      <c r="AM4446" s="4"/>
      <c r="AN4446" t="e">
        <f>VLOOKUP([1]!Tabelle13[[#This Row],[Vlookup this ID for freight costs]],$AL$2:$AL$6811,2,FALSE)</f>
        <v>#REF!</v>
      </c>
      <c r="AP4446">
        <v>595.20000000000005</v>
      </c>
      <c r="AQ4446">
        <v>595.20000000000005</v>
      </c>
      <c r="AR4446" s="4">
        <v>15</v>
      </c>
      <c r="AS4446" s="4">
        <v>9</v>
      </c>
      <c r="AT4446" s="4">
        <v>2011</v>
      </c>
      <c r="AU4446" s="4">
        <v>15</v>
      </c>
      <c r="AV4446" s="4">
        <v>9</v>
      </c>
      <c r="AW4446" s="4">
        <v>2011</v>
      </c>
      <c r="AX4446" t="str">
        <f t="shared" si="1389"/>
        <v>No Delay</v>
      </c>
      <c r="AY4446">
        <f t="shared" si="1390"/>
        <v>0</v>
      </c>
    </row>
    <row r="4447" spans="1:51" x14ac:dyDescent="0.2">
      <c r="A4447" s="3">
        <v>60391</v>
      </c>
      <c r="B4447" s="1" t="s">
        <v>168</v>
      </c>
      <c r="C4447" s="1" t="s">
        <v>150</v>
      </c>
      <c r="D4447" s="1" t="s">
        <v>100</v>
      </c>
      <c r="E4447" s="1" t="s">
        <v>253</v>
      </c>
      <c r="F4447" s="1" t="s">
        <v>253</v>
      </c>
      <c r="G4447" s="13" t="s">
        <v>1719</v>
      </c>
      <c r="H4447" s="12">
        <v>40659</v>
      </c>
      <c r="I4447" s="12" t="s">
        <v>1719</v>
      </c>
      <c r="J4447" s="12">
        <v>40659</v>
      </c>
      <c r="K4447" s="4">
        <v>3155</v>
      </c>
      <c r="L4447" s="1" t="s">
        <v>146</v>
      </c>
      <c r="M4447" s="1" t="s">
        <v>170</v>
      </c>
      <c r="N4447" s="1" t="s">
        <v>167</v>
      </c>
      <c r="O4447" s="1" t="s">
        <v>93</v>
      </c>
      <c r="P4447">
        <v>30</v>
      </c>
      <c r="Q4447">
        <v>25692</v>
      </c>
      <c r="R4447">
        <v>116384.76</v>
      </c>
      <c r="S4447">
        <v>4.53</v>
      </c>
      <c r="T4447">
        <v>0.15</v>
      </c>
      <c r="U4447">
        <f t="shared" si="1386"/>
        <v>116384.76000000001</v>
      </c>
      <c r="V4447">
        <f t="shared" si="1387"/>
        <v>770760</v>
      </c>
      <c r="W4447" s="1" t="s">
        <v>155</v>
      </c>
      <c r="X4447" s="1" t="s">
        <v>1236</v>
      </c>
      <c r="Y4447" s="1" t="s">
        <v>156</v>
      </c>
      <c r="Z4447" s="3">
        <v>8107</v>
      </c>
      <c r="AA4447" s="4">
        <f>AB4447</f>
        <v>5064.6998100000001</v>
      </c>
      <c r="AB4447" s="2">
        <f>2245.156962+0.109744*Q4447</f>
        <v>5064.6998100000001</v>
      </c>
      <c r="AC4447" s="4">
        <f>AD4447</f>
        <v>2757.5666033333332</v>
      </c>
      <c r="AD4447" s="4">
        <f t="shared" si="1392"/>
        <v>2757.5666033333332</v>
      </c>
      <c r="AE4447" s="4" t="s">
        <v>62</v>
      </c>
      <c r="AG4447" s="4" t="str">
        <f t="shared" si="1395"/>
        <v>Weight Captured Separately</v>
      </c>
      <c r="AI4447" t="e">
        <f t="shared" si="1388"/>
        <v>#N/A</v>
      </c>
      <c r="AJ4447" t="s">
        <v>81</v>
      </c>
      <c r="AK4447" s="2"/>
      <c r="AL4447" s="2" t="str">
        <f t="shared" si="1396"/>
        <v>Freight Included in Commodity Cost</v>
      </c>
      <c r="AM4447" s="4"/>
      <c r="AN4447" t="e">
        <f>VLOOKUP([1]!Tabelle13[[#This Row],[Vlookup this ID for freight costs]],$AL$2:$AL$6811,2,FALSE)</f>
        <v>#REF!</v>
      </c>
      <c r="AO4447">
        <f>IF(AK:AK="",AC:AC*6.242+1.383 -2.844 + 3.145 -2.265  -2.026,AK:AK)</f>
        <v>17210.123738006667</v>
      </c>
      <c r="AP4447">
        <v>250.93</v>
      </c>
      <c r="AQ4447">
        <v>250.93</v>
      </c>
      <c r="AR4447" s="4">
        <v>26</v>
      </c>
      <c r="AS4447" s="4">
        <v>4</v>
      </c>
      <c r="AT4447" s="4">
        <v>2011</v>
      </c>
      <c r="AU4447" s="4">
        <v>26</v>
      </c>
      <c r="AV4447" s="4">
        <v>4</v>
      </c>
      <c r="AW4447" s="4">
        <v>2011</v>
      </c>
      <c r="AX4447" t="str">
        <f t="shared" si="1389"/>
        <v>No Delay</v>
      </c>
      <c r="AY4447">
        <f t="shared" si="1390"/>
        <v>0</v>
      </c>
    </row>
    <row r="4448" spans="1:51" x14ac:dyDescent="0.2">
      <c r="A4448" s="3">
        <v>82621</v>
      </c>
      <c r="B4448" s="1" t="s">
        <v>50</v>
      </c>
      <c r="C4448" s="1" t="s">
        <v>51</v>
      </c>
      <c r="D4448" s="1" t="s">
        <v>130</v>
      </c>
      <c r="E4448" s="1" t="s">
        <v>101</v>
      </c>
      <c r="F4448" s="1" t="s">
        <v>101</v>
      </c>
      <c r="G4448" s="13" t="s">
        <v>968</v>
      </c>
      <c r="H4448" s="12">
        <v>41654</v>
      </c>
      <c r="I4448" s="12" t="s">
        <v>617</v>
      </c>
      <c r="J4448" s="12">
        <v>41670</v>
      </c>
      <c r="K4448" s="4">
        <v>5228</v>
      </c>
      <c r="L4448" s="1" t="s">
        <v>146</v>
      </c>
      <c r="M4448" s="1" t="s">
        <v>132</v>
      </c>
      <c r="N4448" s="1" t="s">
        <v>1524</v>
      </c>
      <c r="O4448" s="1" t="s">
        <v>93</v>
      </c>
      <c r="P4448">
        <v>30</v>
      </c>
      <c r="Q4448">
        <v>44840</v>
      </c>
      <c r="R4448">
        <v>499966</v>
      </c>
      <c r="S4448">
        <v>11.15</v>
      </c>
      <c r="T4448">
        <v>0.37</v>
      </c>
      <c r="U4448">
        <f t="shared" si="1386"/>
        <v>499966</v>
      </c>
      <c r="V4448">
        <f t="shared" si="1387"/>
        <v>1345200</v>
      </c>
      <c r="W4448" s="1" t="s">
        <v>160</v>
      </c>
      <c r="X4448" s="1" t="s">
        <v>1236</v>
      </c>
      <c r="Y4448" s="1" t="s">
        <v>161</v>
      </c>
      <c r="Z4448" s="3">
        <v>14186</v>
      </c>
      <c r="AA4448" s="4">
        <f t="shared" si="1391"/>
        <v>5065</v>
      </c>
      <c r="AB4448" s="4">
        <f t="shared" ref="AB4448:AB4462" si="1397" xml:space="preserve"> 2244.740206  + 0.1097478*Q4448</f>
        <v>7165.8315579999999</v>
      </c>
      <c r="AC4448" s="4">
        <f t="shared" ref="AC4448:AC4462" si="1398">AF4448</f>
        <v>5065</v>
      </c>
      <c r="AD4448" s="4">
        <f t="shared" si="1392"/>
        <v>5065</v>
      </c>
      <c r="AE4448" s="4">
        <v>5065</v>
      </c>
      <c r="AF4448" s="4">
        <v>5065</v>
      </c>
      <c r="AG4448" s="4">
        <f t="shared" si="1395"/>
        <v>5065</v>
      </c>
      <c r="AI4448" t="e">
        <f t="shared" si="1388"/>
        <v>#N/A</v>
      </c>
      <c r="AJ4448">
        <v>5419.21</v>
      </c>
      <c r="AK4448" s="2">
        <v>5419.21</v>
      </c>
      <c r="AL4448" s="2">
        <f t="shared" si="1396"/>
        <v>5419.21</v>
      </c>
      <c r="AM4448" s="4"/>
      <c r="AN4448" t="e">
        <f>VLOOKUP([1]!Tabelle13[[#This Row],[Vlookup this ID for freight costs]],$AL$2:$AL$6811,2,FALSE)</f>
        <v>#REF!</v>
      </c>
      <c r="AP4448">
        <v>618.46</v>
      </c>
      <c r="AQ4448">
        <v>618.46</v>
      </c>
      <c r="AR4448" s="4">
        <v>15</v>
      </c>
      <c r="AS4448" s="4">
        <v>1</v>
      </c>
      <c r="AT4448" s="4">
        <v>2014</v>
      </c>
      <c r="AU4448" s="4">
        <v>31</v>
      </c>
      <c r="AV4448" s="4">
        <v>1</v>
      </c>
      <c r="AW4448" s="4">
        <v>2014</v>
      </c>
      <c r="AX4448" t="str">
        <f t="shared" si="1389"/>
        <v>Delay</v>
      </c>
      <c r="AY4448">
        <f t="shared" si="1390"/>
        <v>16</v>
      </c>
    </row>
    <row r="4449" spans="1:51" x14ac:dyDescent="0.2">
      <c r="A4449" s="3">
        <v>84910</v>
      </c>
      <c r="B4449" s="1" t="s">
        <v>140</v>
      </c>
      <c r="C4449" s="1" t="s">
        <v>99</v>
      </c>
      <c r="D4449" s="1" t="s">
        <v>130</v>
      </c>
      <c r="E4449" s="1" t="s">
        <v>101</v>
      </c>
      <c r="F4449" s="1" t="s">
        <v>101</v>
      </c>
      <c r="G4449" s="13" t="s">
        <v>916</v>
      </c>
      <c r="H4449" s="12">
        <v>41774</v>
      </c>
      <c r="I4449" s="12" t="s">
        <v>2039</v>
      </c>
      <c r="J4449" s="12">
        <v>41803</v>
      </c>
      <c r="K4449" s="4">
        <v>5559</v>
      </c>
      <c r="L4449" s="1" t="s">
        <v>146</v>
      </c>
      <c r="M4449" s="1" t="s">
        <v>132</v>
      </c>
      <c r="N4449" s="1" t="s">
        <v>408</v>
      </c>
      <c r="O4449" s="1" t="s">
        <v>93</v>
      </c>
      <c r="P4449">
        <v>120</v>
      </c>
      <c r="Q4449">
        <v>33086</v>
      </c>
      <c r="R4449">
        <v>664036.02</v>
      </c>
      <c r="S4449">
        <v>20.07</v>
      </c>
      <c r="T4449">
        <v>0.17</v>
      </c>
      <c r="U4449">
        <f t="shared" si="1386"/>
        <v>664036.02</v>
      </c>
      <c r="V4449">
        <f t="shared" si="1387"/>
        <v>3970320</v>
      </c>
      <c r="W4449" s="1" t="s">
        <v>160</v>
      </c>
      <c r="X4449" s="1" t="s">
        <v>1236</v>
      </c>
      <c r="Y4449" s="1" t="s">
        <v>161</v>
      </c>
      <c r="Z4449" s="3">
        <v>11983</v>
      </c>
      <c r="AA4449" s="4">
        <f t="shared" si="1391"/>
        <v>5065</v>
      </c>
      <c r="AB4449" s="4">
        <f t="shared" si="1397"/>
        <v>5875.8559168000002</v>
      </c>
      <c r="AC4449" s="4">
        <f t="shared" si="1398"/>
        <v>5065</v>
      </c>
      <c r="AD4449" s="4">
        <f t="shared" si="1392"/>
        <v>5065</v>
      </c>
      <c r="AE4449" s="4">
        <v>5065</v>
      </c>
      <c r="AF4449" s="4">
        <v>5065</v>
      </c>
      <c r="AG4449" s="4">
        <f t="shared" si="1395"/>
        <v>5065</v>
      </c>
      <c r="AI4449" t="e">
        <f t="shared" si="1388"/>
        <v>#N/A</v>
      </c>
      <c r="AJ4449">
        <v>2352.52</v>
      </c>
      <c r="AK4449" s="2">
        <v>2352.52</v>
      </c>
      <c r="AL4449" s="2">
        <f t="shared" si="1396"/>
        <v>2352.52</v>
      </c>
      <c r="AM4449" s="4"/>
      <c r="AN4449" t="e">
        <f>VLOOKUP([1]!Tabelle13[[#This Row],[Vlookup this ID for freight costs]],$AL$2:$AL$6811,2,FALSE)</f>
        <v>#REF!</v>
      </c>
      <c r="AP4449">
        <v>821.41</v>
      </c>
      <c r="AQ4449">
        <v>821.41</v>
      </c>
      <c r="AR4449" s="4">
        <v>15</v>
      </c>
      <c r="AS4449" s="4">
        <v>5</v>
      </c>
      <c r="AT4449" s="4">
        <v>2014</v>
      </c>
      <c r="AU4449" s="4">
        <v>13</v>
      </c>
      <c r="AV4449" s="4">
        <v>6</v>
      </c>
      <c r="AW4449" s="4">
        <v>2014</v>
      </c>
      <c r="AX4449" t="str">
        <f t="shared" si="1389"/>
        <v>Delay</v>
      </c>
      <c r="AY4449">
        <f t="shared" si="1390"/>
        <v>29</v>
      </c>
    </row>
    <row r="4450" spans="1:51" x14ac:dyDescent="0.2">
      <c r="A4450" s="3">
        <v>82323</v>
      </c>
      <c r="B4450" s="1" t="s">
        <v>151</v>
      </c>
      <c r="C4450" s="1" t="s">
        <v>65</v>
      </c>
      <c r="D4450" s="1" t="s">
        <v>130</v>
      </c>
      <c r="E4450" s="1" t="s">
        <v>152</v>
      </c>
      <c r="F4450" s="1" t="s">
        <v>152</v>
      </c>
      <c r="G4450" s="13" t="s">
        <v>771</v>
      </c>
      <c r="H4450" s="12">
        <v>40359</v>
      </c>
      <c r="I4450" s="12" t="s">
        <v>190</v>
      </c>
      <c r="J4450" s="12">
        <v>40357</v>
      </c>
      <c r="K4450" s="4">
        <v>2546</v>
      </c>
      <c r="L4450" s="1" t="s">
        <v>146</v>
      </c>
      <c r="M4450" s="1" t="s">
        <v>132</v>
      </c>
      <c r="N4450" s="1" t="s">
        <v>154</v>
      </c>
      <c r="O4450" s="1" t="s">
        <v>93</v>
      </c>
      <c r="P4450">
        <v>60</v>
      </c>
      <c r="Q4450">
        <v>43050</v>
      </c>
      <c r="R4450">
        <v>483021</v>
      </c>
      <c r="S4450">
        <v>11.22</v>
      </c>
      <c r="T4450">
        <v>0.19</v>
      </c>
      <c r="U4450">
        <f t="shared" si="1386"/>
        <v>483021</v>
      </c>
      <c r="V4450">
        <f t="shared" si="1387"/>
        <v>2583000</v>
      </c>
      <c r="W4450" s="1" t="s">
        <v>155</v>
      </c>
      <c r="X4450" s="1" t="s">
        <v>1236</v>
      </c>
      <c r="Y4450" s="1" t="s">
        <v>156</v>
      </c>
      <c r="Z4450" s="3">
        <v>7726</v>
      </c>
      <c r="AA4450" s="4">
        <f t="shared" si="1391"/>
        <v>5067</v>
      </c>
      <c r="AB4450" s="4">
        <f t="shared" si="1397"/>
        <v>6969.3829960000003</v>
      </c>
      <c r="AC4450" s="4">
        <f t="shared" si="1398"/>
        <v>5067</v>
      </c>
      <c r="AD4450" s="4">
        <f t="shared" si="1392"/>
        <v>5067</v>
      </c>
      <c r="AE4450" s="4">
        <v>5067</v>
      </c>
      <c r="AF4450" s="4">
        <v>5067</v>
      </c>
      <c r="AG4450" s="4">
        <f t="shared" si="1395"/>
        <v>5067</v>
      </c>
      <c r="AI4450" t="e">
        <f t="shared" si="1388"/>
        <v>#N/A</v>
      </c>
      <c r="AJ4450" t="s">
        <v>81</v>
      </c>
      <c r="AK4450" s="2"/>
      <c r="AL4450" s="2" t="str">
        <f t="shared" si="1396"/>
        <v>Freight Included in Commodity Cost</v>
      </c>
      <c r="AM4450" s="4"/>
      <c r="AN4450" t="e">
        <f>VLOOKUP([1]!Tabelle13[[#This Row],[Vlookup this ID for freight costs]],$AL$2:$AL$6811,2,FALSE)</f>
        <v>#REF!</v>
      </c>
      <c r="AP4450">
        <v>1041.3900000000001</v>
      </c>
      <c r="AQ4450">
        <v>1041.3900000000001</v>
      </c>
      <c r="AR4450" s="4">
        <v>30</v>
      </c>
      <c r="AS4450" s="4">
        <v>6</v>
      </c>
      <c r="AT4450" s="4">
        <v>2010</v>
      </c>
      <c r="AU4450" s="4">
        <v>28</v>
      </c>
      <c r="AV4450" s="4">
        <v>6</v>
      </c>
      <c r="AW4450" s="4">
        <v>2010</v>
      </c>
      <c r="AX4450" t="str">
        <f t="shared" si="1389"/>
        <v>No Delay</v>
      </c>
      <c r="AY4450">
        <f t="shared" si="1390"/>
        <v>0</v>
      </c>
    </row>
    <row r="4451" spans="1:51" x14ac:dyDescent="0.2">
      <c r="A4451" s="3">
        <v>86382</v>
      </c>
      <c r="B4451" s="1" t="s">
        <v>175</v>
      </c>
      <c r="C4451" s="1" t="s">
        <v>165</v>
      </c>
      <c r="D4451" s="1" t="s">
        <v>130</v>
      </c>
      <c r="E4451" s="1" t="s">
        <v>101</v>
      </c>
      <c r="F4451" s="1" t="s">
        <v>101</v>
      </c>
      <c r="G4451" s="13" t="s">
        <v>301</v>
      </c>
      <c r="H4451" s="12">
        <v>40674</v>
      </c>
      <c r="I4451" s="12" t="s">
        <v>1306</v>
      </c>
      <c r="J4451" s="12">
        <v>40687</v>
      </c>
      <c r="K4451" s="4">
        <v>3205</v>
      </c>
      <c r="L4451" s="1" t="s">
        <v>146</v>
      </c>
      <c r="M4451" s="1" t="s">
        <v>132</v>
      </c>
      <c r="N4451" s="1" t="s">
        <v>275</v>
      </c>
      <c r="O4451" s="1" t="s">
        <v>93</v>
      </c>
      <c r="P4451">
        <v>60</v>
      </c>
      <c r="Q4451">
        <v>14893</v>
      </c>
      <c r="R4451">
        <v>123016.18</v>
      </c>
      <c r="S4451">
        <v>8.26</v>
      </c>
      <c r="T4451">
        <v>0.14000000000000001</v>
      </c>
      <c r="U4451">
        <f t="shared" si="1386"/>
        <v>123016.18</v>
      </c>
      <c r="V4451">
        <f t="shared" si="1387"/>
        <v>893580</v>
      </c>
      <c r="W4451" s="1" t="s">
        <v>155</v>
      </c>
      <c r="X4451" s="1" t="s">
        <v>1236</v>
      </c>
      <c r="Y4451" s="1" t="s">
        <v>156</v>
      </c>
      <c r="Z4451" s="3">
        <v>11413</v>
      </c>
      <c r="AA4451" s="4">
        <f t="shared" si="1391"/>
        <v>5075</v>
      </c>
      <c r="AB4451" s="4">
        <f t="shared" si="1397"/>
        <v>3879.2141914000003</v>
      </c>
      <c r="AC4451" s="4">
        <f t="shared" si="1398"/>
        <v>5075</v>
      </c>
      <c r="AD4451" s="4">
        <f t="shared" si="1392"/>
        <v>5075</v>
      </c>
      <c r="AE4451" s="3" t="s">
        <v>2361</v>
      </c>
      <c r="AF4451" s="3">
        <v>5075</v>
      </c>
      <c r="AG4451" s="4">
        <f>AI4451</f>
        <v>5075</v>
      </c>
      <c r="AH4451" s="4">
        <v>85184</v>
      </c>
      <c r="AI4451">
        <f t="shared" si="1388"/>
        <v>5075</v>
      </c>
      <c r="AJ4451" t="s">
        <v>2361</v>
      </c>
      <c r="AK4451" s="2">
        <v>23711.16</v>
      </c>
      <c r="AL4451" s="2">
        <f>AN4451</f>
        <v>23711.16</v>
      </c>
      <c r="AM4451" s="4">
        <v>85184</v>
      </c>
      <c r="AN4451">
        <f>INDEX($AJ$2:$AJ$6811,MATCH(AM4451,$A$2:$A$6811,0))</f>
        <v>23711.16</v>
      </c>
      <c r="AP4451">
        <v>202.98</v>
      </c>
      <c r="AQ4451">
        <v>202.98</v>
      </c>
      <c r="AR4451" s="4">
        <v>11</v>
      </c>
      <c r="AS4451" s="4">
        <v>5</v>
      </c>
      <c r="AT4451" s="4">
        <v>2011</v>
      </c>
      <c r="AU4451" s="4">
        <v>24</v>
      </c>
      <c r="AV4451" s="4">
        <v>5</v>
      </c>
      <c r="AW4451" s="4">
        <v>2011</v>
      </c>
      <c r="AX4451" t="str">
        <f t="shared" si="1389"/>
        <v>Delay</v>
      </c>
      <c r="AY4451">
        <f t="shared" si="1390"/>
        <v>13</v>
      </c>
    </row>
    <row r="4452" spans="1:51" x14ac:dyDescent="0.2">
      <c r="A4452" s="3">
        <v>85184</v>
      </c>
      <c r="B4452" s="1" t="s">
        <v>175</v>
      </c>
      <c r="C4452" s="1" t="s">
        <v>165</v>
      </c>
      <c r="D4452" s="1" t="s">
        <v>130</v>
      </c>
      <c r="E4452" s="1" t="s">
        <v>101</v>
      </c>
      <c r="F4452" s="1" t="s">
        <v>101</v>
      </c>
      <c r="G4452" s="13" t="s">
        <v>301</v>
      </c>
      <c r="H4452" s="12">
        <v>40674</v>
      </c>
      <c r="I4452" s="12" t="s">
        <v>1306</v>
      </c>
      <c r="J4452" s="12">
        <v>40687</v>
      </c>
      <c r="K4452" s="4">
        <v>3203</v>
      </c>
      <c r="L4452" s="1" t="s">
        <v>146</v>
      </c>
      <c r="M4452" s="1" t="s">
        <v>132</v>
      </c>
      <c r="N4452" s="1" t="s">
        <v>167</v>
      </c>
      <c r="O4452" s="1" t="s">
        <v>93</v>
      </c>
      <c r="P4452">
        <v>30</v>
      </c>
      <c r="Q4452">
        <v>45000</v>
      </c>
      <c r="R4452">
        <v>194400</v>
      </c>
      <c r="S4452">
        <v>4.32</v>
      </c>
      <c r="T4452">
        <v>0.14000000000000001</v>
      </c>
      <c r="U4452">
        <f t="shared" si="1386"/>
        <v>194400</v>
      </c>
      <c r="V4452">
        <f t="shared" si="1387"/>
        <v>1350000</v>
      </c>
      <c r="W4452" s="1" t="s">
        <v>160</v>
      </c>
      <c r="X4452" s="1" t="s">
        <v>1236</v>
      </c>
      <c r="Y4452" s="1" t="s">
        <v>161</v>
      </c>
      <c r="Z4452" s="3">
        <v>10896</v>
      </c>
      <c r="AA4452" s="4">
        <f t="shared" si="1391"/>
        <v>5075</v>
      </c>
      <c r="AB4452" s="4">
        <f t="shared" si="1397"/>
        <v>7183.3912060000002</v>
      </c>
      <c r="AC4452" s="4">
        <f t="shared" si="1398"/>
        <v>5075</v>
      </c>
      <c r="AD4452" s="4">
        <f t="shared" si="1392"/>
        <v>5698.909090909091</v>
      </c>
      <c r="AE4452" s="4">
        <v>5075</v>
      </c>
      <c r="AF4452" s="4">
        <v>5075</v>
      </c>
      <c r="AG4452" s="4">
        <f>AE4452</f>
        <v>5075</v>
      </c>
      <c r="AI4452" t="e">
        <f t="shared" si="1388"/>
        <v>#N/A</v>
      </c>
      <c r="AJ4452">
        <v>23711.16</v>
      </c>
      <c r="AK4452" s="2">
        <v>23711.16</v>
      </c>
      <c r="AL4452" s="2">
        <f>AJ4452</f>
        <v>23711.16</v>
      </c>
      <c r="AM4452" s="4"/>
      <c r="AN4452" t="e">
        <f>VLOOKUP([1]!Tabelle13[[#This Row],[Vlookup this ID for freight costs]],$AL$2:$AL$6811,2,FALSE)</f>
        <v>#REF!</v>
      </c>
      <c r="AP4452">
        <v>320.76</v>
      </c>
      <c r="AQ4452">
        <v>320.76</v>
      </c>
      <c r="AR4452" s="4">
        <v>11</v>
      </c>
      <c r="AS4452" s="4">
        <v>5</v>
      </c>
      <c r="AT4452" s="4">
        <v>2011</v>
      </c>
      <c r="AU4452" s="4">
        <v>24</v>
      </c>
      <c r="AV4452" s="4">
        <v>5</v>
      </c>
      <c r="AW4452" s="4">
        <v>2011</v>
      </c>
      <c r="AX4452" t="str">
        <f t="shared" si="1389"/>
        <v>Delay</v>
      </c>
      <c r="AY4452">
        <f t="shared" si="1390"/>
        <v>13</v>
      </c>
    </row>
    <row r="4453" spans="1:51" x14ac:dyDescent="0.2">
      <c r="A4453" s="3">
        <v>85002</v>
      </c>
      <c r="B4453" s="1" t="s">
        <v>175</v>
      </c>
      <c r="C4453" s="1" t="s">
        <v>165</v>
      </c>
      <c r="D4453" s="1" t="s">
        <v>130</v>
      </c>
      <c r="E4453" s="1" t="s">
        <v>101</v>
      </c>
      <c r="F4453" s="1" t="s">
        <v>101</v>
      </c>
      <c r="G4453" s="13" t="s">
        <v>466</v>
      </c>
      <c r="H4453" s="12">
        <v>42034</v>
      </c>
      <c r="I4453" s="12" t="s">
        <v>467</v>
      </c>
      <c r="J4453" s="12">
        <v>42010</v>
      </c>
      <c r="K4453" s="4">
        <v>6199</v>
      </c>
      <c r="L4453" s="1" t="s">
        <v>146</v>
      </c>
      <c r="M4453" s="1" t="s">
        <v>132</v>
      </c>
      <c r="N4453" s="1" t="s">
        <v>1524</v>
      </c>
      <c r="O4453" s="1" t="s">
        <v>93</v>
      </c>
      <c r="P4453">
        <v>30</v>
      </c>
      <c r="Q4453">
        <v>45000</v>
      </c>
      <c r="R4453">
        <v>485100</v>
      </c>
      <c r="S4453">
        <v>10.78</v>
      </c>
      <c r="T4453">
        <v>0.36</v>
      </c>
      <c r="U4453">
        <f t="shared" si="1386"/>
        <v>485100</v>
      </c>
      <c r="V4453">
        <f t="shared" si="1387"/>
        <v>1350000</v>
      </c>
      <c r="W4453" s="1" t="s">
        <v>160</v>
      </c>
      <c r="X4453" s="1" t="s">
        <v>1236</v>
      </c>
      <c r="Y4453" s="1" t="s">
        <v>161</v>
      </c>
      <c r="Z4453" s="3">
        <v>10896</v>
      </c>
      <c r="AA4453" s="4">
        <f t="shared" si="1391"/>
        <v>5083</v>
      </c>
      <c r="AB4453" s="4">
        <f t="shared" si="1397"/>
        <v>7183.3912060000002</v>
      </c>
      <c r="AC4453" s="4">
        <f t="shared" si="1398"/>
        <v>5083</v>
      </c>
      <c r="AD4453" s="4">
        <f t="shared" si="1392"/>
        <v>5698.909090909091</v>
      </c>
      <c r="AE4453" s="4">
        <v>5083</v>
      </c>
      <c r="AF4453" s="4">
        <v>5083</v>
      </c>
      <c r="AG4453" s="4">
        <f>AE4453</f>
        <v>5083</v>
      </c>
      <c r="AI4453" t="e">
        <f t="shared" si="1388"/>
        <v>#N/A</v>
      </c>
      <c r="AJ4453">
        <v>6948.04</v>
      </c>
      <c r="AK4453" s="2">
        <v>6948.04</v>
      </c>
      <c r="AL4453" s="2">
        <f>AJ4453</f>
        <v>6948.04</v>
      </c>
      <c r="AM4453" s="4"/>
      <c r="AN4453" t="e">
        <f>VLOOKUP([1]!Tabelle13[[#This Row],[Vlookup this ID for freight costs]],$AL$2:$AL$6811,2,FALSE)</f>
        <v>#REF!</v>
      </c>
      <c r="AP4453">
        <v>498.68</v>
      </c>
      <c r="AQ4453">
        <v>498.68</v>
      </c>
      <c r="AR4453" s="4">
        <v>30</v>
      </c>
      <c r="AS4453" s="4">
        <v>1</v>
      </c>
      <c r="AT4453" s="4">
        <v>2015</v>
      </c>
      <c r="AU4453" s="4">
        <v>6</v>
      </c>
      <c r="AV4453" s="4">
        <v>1</v>
      </c>
      <c r="AW4453" s="4">
        <v>2015</v>
      </c>
      <c r="AX4453" t="str">
        <f t="shared" si="1389"/>
        <v>No Delay</v>
      </c>
      <c r="AY4453">
        <f t="shared" si="1390"/>
        <v>0</v>
      </c>
    </row>
    <row r="4454" spans="1:51" x14ac:dyDescent="0.2">
      <c r="A4454" s="3">
        <v>37997</v>
      </c>
      <c r="B4454" s="1" t="s">
        <v>215</v>
      </c>
      <c r="C4454" s="1" t="s">
        <v>89</v>
      </c>
      <c r="D4454" s="1" t="s">
        <v>266</v>
      </c>
      <c r="E4454" s="1" t="s">
        <v>53</v>
      </c>
      <c r="F4454" s="1" t="s">
        <v>53</v>
      </c>
      <c r="G4454" s="13" t="s">
        <v>853</v>
      </c>
      <c r="H4454" s="12">
        <v>40617</v>
      </c>
      <c r="I4454" s="12" t="s">
        <v>853</v>
      </c>
      <c r="J4454" s="12">
        <v>40617</v>
      </c>
      <c r="K4454" s="4">
        <v>3070</v>
      </c>
      <c r="L4454" s="1" t="s">
        <v>146</v>
      </c>
      <c r="M4454" s="1" t="s">
        <v>423</v>
      </c>
      <c r="N4454" s="1" t="s">
        <v>392</v>
      </c>
      <c r="O4454" s="1" t="s">
        <v>393</v>
      </c>
      <c r="P4454">
        <v>120</v>
      </c>
      <c r="Q4454">
        <v>20280</v>
      </c>
      <c r="R4454">
        <v>733324.80000000005</v>
      </c>
      <c r="S4454">
        <v>36.159999999999997</v>
      </c>
      <c r="T4454">
        <v>0.3</v>
      </c>
      <c r="U4454">
        <f t="shared" si="1386"/>
        <v>733324.79999999993</v>
      </c>
      <c r="V4454">
        <f t="shared" si="1387"/>
        <v>2433600</v>
      </c>
      <c r="W4454" s="1" t="s">
        <v>394</v>
      </c>
      <c r="X4454" s="1" t="s">
        <v>112</v>
      </c>
      <c r="Y4454" s="1" t="s">
        <v>112</v>
      </c>
      <c r="Z4454" s="3">
        <v>5055</v>
      </c>
      <c r="AA4454" s="4">
        <f t="shared" si="1391"/>
        <v>5089</v>
      </c>
      <c r="AB4454" s="4">
        <f t="shared" si="1397"/>
        <v>4470.4255900000007</v>
      </c>
      <c r="AC4454" s="4">
        <f t="shared" si="1398"/>
        <v>5089</v>
      </c>
      <c r="AD4454" s="4">
        <f t="shared" si="1392"/>
        <v>5089</v>
      </c>
      <c r="AE4454" s="4">
        <v>5089</v>
      </c>
      <c r="AF4454" s="4">
        <v>5089</v>
      </c>
      <c r="AG4454" s="4">
        <f>AE4454</f>
        <v>5089</v>
      </c>
      <c r="AI4454" t="e">
        <f t="shared" si="1388"/>
        <v>#N/A</v>
      </c>
      <c r="AJ4454">
        <v>31318.31</v>
      </c>
      <c r="AK4454" s="2">
        <v>31318.31</v>
      </c>
      <c r="AL4454" s="2">
        <f>AJ4454</f>
        <v>31318.31</v>
      </c>
      <c r="AM4454" s="4"/>
      <c r="AN4454" t="e">
        <f>VLOOKUP([1]!Tabelle13[[#This Row],[Vlookup this ID for freight costs]],$AL$2:$AL$6811,2,FALSE)</f>
        <v>#REF!</v>
      </c>
      <c r="AP4454">
        <v>1209.99</v>
      </c>
      <c r="AQ4454">
        <v>1209.99</v>
      </c>
      <c r="AR4454" s="4">
        <v>15</v>
      </c>
      <c r="AS4454" s="4">
        <v>4</v>
      </c>
      <c r="AT4454" s="4">
        <v>2011</v>
      </c>
      <c r="AU4454" s="4">
        <v>15</v>
      </c>
      <c r="AV4454" s="4">
        <v>4</v>
      </c>
      <c r="AW4454" s="4">
        <v>2011</v>
      </c>
      <c r="AX4454" t="str">
        <f t="shared" si="1389"/>
        <v>No Delay</v>
      </c>
      <c r="AY4454">
        <f t="shared" si="1390"/>
        <v>0</v>
      </c>
    </row>
    <row r="4455" spans="1:51" x14ac:dyDescent="0.2">
      <c r="A4455" s="3">
        <v>82928</v>
      </c>
      <c r="B4455" s="1" t="s">
        <v>175</v>
      </c>
      <c r="C4455" s="1" t="s">
        <v>165</v>
      </c>
      <c r="D4455" s="1" t="s">
        <v>130</v>
      </c>
      <c r="E4455" s="1" t="s">
        <v>101</v>
      </c>
      <c r="F4455" s="1" t="s">
        <v>101</v>
      </c>
      <c r="G4455" s="13" t="s">
        <v>2362</v>
      </c>
      <c r="H4455" s="12">
        <v>40539</v>
      </c>
      <c r="I4455" s="12" t="s">
        <v>1013</v>
      </c>
      <c r="J4455" s="12">
        <v>40514</v>
      </c>
      <c r="K4455" s="4">
        <v>2887</v>
      </c>
      <c r="L4455" s="1" t="s">
        <v>146</v>
      </c>
      <c r="M4455" s="1" t="s">
        <v>132</v>
      </c>
      <c r="N4455" s="1" t="s">
        <v>275</v>
      </c>
      <c r="O4455" s="1" t="s">
        <v>93</v>
      </c>
      <c r="P4455">
        <v>60</v>
      </c>
      <c r="Q4455">
        <v>62753</v>
      </c>
      <c r="R4455">
        <v>536538.15</v>
      </c>
      <c r="S4455">
        <v>8.5500000000000007</v>
      </c>
      <c r="T4455">
        <v>0.14000000000000001</v>
      </c>
      <c r="U4455">
        <f t="shared" si="1386"/>
        <v>536538.15</v>
      </c>
      <c r="V4455">
        <f t="shared" si="1387"/>
        <v>3765180</v>
      </c>
      <c r="W4455" s="1" t="s">
        <v>179</v>
      </c>
      <c r="X4455" s="1" t="s">
        <v>1236</v>
      </c>
      <c r="Y4455" s="1" t="s">
        <v>156</v>
      </c>
      <c r="Z4455" s="3">
        <v>11413</v>
      </c>
      <c r="AA4455" s="4">
        <f t="shared" si="1391"/>
        <v>5090</v>
      </c>
      <c r="AB4455" s="4">
        <f t="shared" si="1397"/>
        <v>9131.7438994000004</v>
      </c>
      <c r="AC4455" s="4">
        <f t="shared" si="1398"/>
        <v>5090</v>
      </c>
      <c r="AD4455" s="4">
        <f t="shared" si="1392"/>
        <v>5090</v>
      </c>
      <c r="AE4455" s="4">
        <v>5090</v>
      </c>
      <c r="AF4455" s="4">
        <v>5090</v>
      </c>
      <c r="AG4455" s="4">
        <f>AE4455</f>
        <v>5090</v>
      </c>
      <c r="AI4455" t="e">
        <f t="shared" si="1388"/>
        <v>#N/A</v>
      </c>
      <c r="AJ4455">
        <v>35284.86</v>
      </c>
      <c r="AK4455" s="2">
        <v>35284.86</v>
      </c>
      <c r="AL4455" s="2">
        <f>AJ4455</f>
        <v>35284.86</v>
      </c>
      <c r="AM4455" s="4"/>
      <c r="AN4455" t="e">
        <f>VLOOKUP([1]!Tabelle13[[#This Row],[Vlookup this ID for freight costs]],$AL$2:$AL$6811,2,FALSE)</f>
        <v>#REF!</v>
      </c>
      <c r="AP4455">
        <v>1156.78</v>
      </c>
      <c r="AQ4455">
        <v>1156.78</v>
      </c>
      <c r="AR4455" s="4">
        <v>27</v>
      </c>
      <c r="AS4455" s="4">
        <v>12</v>
      </c>
      <c r="AT4455" s="4">
        <v>2010</v>
      </c>
      <c r="AU4455" s="4">
        <v>2</v>
      </c>
      <c r="AV4455" s="4">
        <v>12</v>
      </c>
      <c r="AW4455" s="4">
        <v>2010</v>
      </c>
      <c r="AX4455" t="str">
        <f t="shared" si="1389"/>
        <v>No Delay</v>
      </c>
      <c r="AY4455">
        <f t="shared" si="1390"/>
        <v>0</v>
      </c>
    </row>
    <row r="4456" spans="1:51" x14ac:dyDescent="0.2">
      <c r="A4456" s="3">
        <v>12145</v>
      </c>
      <c r="B4456" s="1" t="s">
        <v>133</v>
      </c>
      <c r="C4456" s="1" t="s">
        <v>51</v>
      </c>
      <c r="D4456" s="1" t="s">
        <v>130</v>
      </c>
      <c r="E4456" s="1" t="s">
        <v>53</v>
      </c>
      <c r="F4456" s="1" t="s">
        <v>53</v>
      </c>
      <c r="G4456" s="13" t="s">
        <v>90</v>
      </c>
      <c r="H4456" s="12">
        <v>39546</v>
      </c>
      <c r="I4456" s="12" t="s">
        <v>2304</v>
      </c>
      <c r="J4456" s="12">
        <v>39543</v>
      </c>
      <c r="K4456" s="4">
        <v>741</v>
      </c>
      <c r="L4456" s="1" t="s">
        <v>146</v>
      </c>
      <c r="M4456" s="1" t="s">
        <v>132</v>
      </c>
      <c r="N4456" s="1" t="s">
        <v>609</v>
      </c>
      <c r="O4456" s="1" t="s">
        <v>425</v>
      </c>
      <c r="P4456">
        <v>84</v>
      </c>
      <c r="Q4456">
        <v>760</v>
      </c>
      <c r="R4456">
        <v>7288.4</v>
      </c>
      <c r="S4456">
        <v>9.59</v>
      </c>
      <c r="T4456">
        <v>0.11</v>
      </c>
      <c r="U4456">
        <f t="shared" si="1386"/>
        <v>7288.4</v>
      </c>
      <c r="V4456">
        <f t="shared" si="1387"/>
        <v>63840</v>
      </c>
      <c r="W4456" s="1" t="s">
        <v>552</v>
      </c>
      <c r="X4456" s="1" t="s">
        <v>361</v>
      </c>
      <c r="Y4456" s="1" t="s">
        <v>361</v>
      </c>
      <c r="Z4456" s="3">
        <v>8559</v>
      </c>
      <c r="AA4456" s="4">
        <f t="shared" si="1391"/>
        <v>5092</v>
      </c>
      <c r="AB4456" s="4">
        <f t="shared" si="1397"/>
        <v>2328.1485339999999</v>
      </c>
      <c r="AC4456" s="4">
        <f t="shared" si="1398"/>
        <v>5092</v>
      </c>
      <c r="AD4456" s="4">
        <f t="shared" si="1392"/>
        <v>2602</v>
      </c>
      <c r="AE4456" s="3" t="s">
        <v>2363</v>
      </c>
      <c r="AF4456" s="3">
        <v>5092</v>
      </c>
      <c r="AG4456" s="4">
        <f>AI4456</f>
        <v>5092</v>
      </c>
      <c r="AH4456" s="4">
        <v>10651</v>
      </c>
      <c r="AI4456">
        <f t="shared" si="1388"/>
        <v>5092</v>
      </c>
      <c r="AJ4456" t="s">
        <v>2363</v>
      </c>
      <c r="AK4456" s="2">
        <v>8118.64</v>
      </c>
      <c r="AL4456" s="2">
        <f>AN4456</f>
        <v>8118.64</v>
      </c>
      <c r="AM4456" s="4">
        <v>10651</v>
      </c>
      <c r="AN4456">
        <f>INDEX($AJ$2:$AJ$6811,MATCH(AM4456,$A$2:$A$6811,0))</f>
        <v>8118.64</v>
      </c>
      <c r="AP4456">
        <v>11.66</v>
      </c>
      <c r="AQ4456">
        <v>11.66</v>
      </c>
      <c r="AR4456" s="4">
        <v>8</v>
      </c>
      <c r="AS4456" s="4">
        <v>4</v>
      </c>
      <c r="AT4456" s="4">
        <v>2008</v>
      </c>
      <c r="AU4456" s="4">
        <v>5</v>
      </c>
      <c r="AV4456" s="4">
        <v>4</v>
      </c>
      <c r="AW4456" s="4">
        <v>2008</v>
      </c>
      <c r="AX4456" t="str">
        <f t="shared" si="1389"/>
        <v>No Delay</v>
      </c>
      <c r="AY4456">
        <f t="shared" si="1390"/>
        <v>0</v>
      </c>
    </row>
    <row r="4457" spans="1:51" x14ac:dyDescent="0.2">
      <c r="A4457" s="3">
        <v>10651</v>
      </c>
      <c r="B4457" s="1" t="s">
        <v>133</v>
      </c>
      <c r="C4457" s="1" t="s">
        <v>51</v>
      </c>
      <c r="D4457" s="1" t="s">
        <v>130</v>
      </c>
      <c r="E4457" s="1" t="s">
        <v>53</v>
      </c>
      <c r="F4457" s="1" t="s">
        <v>53</v>
      </c>
      <c r="G4457" s="13" t="s">
        <v>90</v>
      </c>
      <c r="H4457" s="12">
        <v>39546</v>
      </c>
      <c r="I4457" s="12" t="s">
        <v>2304</v>
      </c>
      <c r="J4457" s="12">
        <v>39543</v>
      </c>
      <c r="K4457" s="4">
        <v>736</v>
      </c>
      <c r="L4457" s="1" t="s">
        <v>146</v>
      </c>
      <c r="M4457" s="1" t="s">
        <v>132</v>
      </c>
      <c r="N4457" s="1" t="s">
        <v>221</v>
      </c>
      <c r="O4457" s="1" t="s">
        <v>93</v>
      </c>
      <c r="P4457">
        <v>60</v>
      </c>
      <c r="Q4457">
        <v>120</v>
      </c>
      <c r="R4457">
        <v>182.4</v>
      </c>
      <c r="S4457">
        <v>1.52</v>
      </c>
      <c r="T4457">
        <v>0.03</v>
      </c>
      <c r="U4457">
        <f t="shared" si="1386"/>
        <v>182.4</v>
      </c>
      <c r="V4457">
        <f t="shared" si="1387"/>
        <v>7200</v>
      </c>
      <c r="W4457" s="1" t="s">
        <v>155</v>
      </c>
      <c r="X4457" s="1" t="s">
        <v>1236</v>
      </c>
      <c r="Y4457" s="1" t="s">
        <v>156</v>
      </c>
      <c r="Z4457" s="3">
        <v>6318</v>
      </c>
      <c r="AA4457" s="4">
        <f t="shared" si="1391"/>
        <v>5092</v>
      </c>
      <c r="AB4457" s="4">
        <f t="shared" si="1397"/>
        <v>2257.9099419999998</v>
      </c>
      <c r="AC4457" s="4">
        <f t="shared" si="1398"/>
        <v>5092</v>
      </c>
      <c r="AD4457" s="4">
        <f t="shared" si="1392"/>
        <v>1894.0672419354835</v>
      </c>
      <c r="AE4457" s="4">
        <v>5092</v>
      </c>
      <c r="AF4457" s="4">
        <v>5092</v>
      </c>
      <c r="AG4457" s="4">
        <f>AE4457</f>
        <v>5092</v>
      </c>
      <c r="AH4457" s="4">
        <v>82656</v>
      </c>
      <c r="AI4457">
        <f t="shared" si="1388"/>
        <v>6692</v>
      </c>
      <c r="AJ4457">
        <v>8118.64</v>
      </c>
      <c r="AK4457" s="2">
        <v>8118.64</v>
      </c>
      <c r="AL4457" s="2">
        <f>AJ4457</f>
        <v>8118.64</v>
      </c>
      <c r="AM4457" s="4"/>
      <c r="AN4457" t="e">
        <f>VLOOKUP([1]!Tabelle13[[#This Row],[Vlookup this ID for freight costs]],$AL$2:$AL$6811,2,FALSE)</f>
        <v>#REF!</v>
      </c>
      <c r="AP4457">
        <v>0.28999999999999998</v>
      </c>
      <c r="AQ4457">
        <v>0.28999999999999998</v>
      </c>
      <c r="AR4457" s="4">
        <v>8</v>
      </c>
      <c r="AS4457" s="4">
        <v>4</v>
      </c>
      <c r="AT4457" s="4">
        <v>2008</v>
      </c>
      <c r="AU4457" s="4">
        <v>5</v>
      </c>
      <c r="AV4457" s="4">
        <v>4</v>
      </c>
      <c r="AW4457" s="4">
        <v>2008</v>
      </c>
      <c r="AX4457" t="str">
        <f t="shared" si="1389"/>
        <v>No Delay</v>
      </c>
      <c r="AY4457">
        <f t="shared" si="1390"/>
        <v>0</v>
      </c>
    </row>
    <row r="4458" spans="1:51" x14ac:dyDescent="0.2">
      <c r="A4458" s="3">
        <v>12144</v>
      </c>
      <c r="B4458" s="1" t="s">
        <v>133</v>
      </c>
      <c r="C4458" s="1" t="s">
        <v>51</v>
      </c>
      <c r="D4458" s="1" t="s">
        <v>130</v>
      </c>
      <c r="E4458" s="1" t="s">
        <v>53</v>
      </c>
      <c r="F4458" s="1" t="s">
        <v>53</v>
      </c>
      <c r="G4458" s="13" t="s">
        <v>90</v>
      </c>
      <c r="H4458" s="12">
        <v>39546</v>
      </c>
      <c r="I4458" s="12" t="s">
        <v>2304</v>
      </c>
      <c r="J4458" s="12">
        <v>39543</v>
      </c>
      <c r="K4458" s="4">
        <v>740</v>
      </c>
      <c r="L4458" s="1" t="s">
        <v>146</v>
      </c>
      <c r="M4458" s="1" t="s">
        <v>132</v>
      </c>
      <c r="N4458" s="1" t="s">
        <v>304</v>
      </c>
      <c r="O4458" s="1" t="s">
        <v>305</v>
      </c>
      <c r="P4458">
        <v>180</v>
      </c>
      <c r="Q4458">
        <v>665</v>
      </c>
      <c r="R4458">
        <v>33250</v>
      </c>
      <c r="S4458">
        <v>50</v>
      </c>
      <c r="T4458">
        <v>0.28000000000000003</v>
      </c>
      <c r="U4458">
        <f t="shared" si="1386"/>
        <v>33250</v>
      </c>
      <c r="V4458">
        <f t="shared" si="1387"/>
        <v>119700</v>
      </c>
      <c r="W4458" s="1" t="s">
        <v>251</v>
      </c>
      <c r="X4458" s="1" t="s">
        <v>252</v>
      </c>
      <c r="Y4458" s="1" t="s">
        <v>252</v>
      </c>
      <c r="Z4458" s="3">
        <v>8366</v>
      </c>
      <c r="AA4458" s="4">
        <f t="shared" si="1391"/>
        <v>5092</v>
      </c>
      <c r="AB4458" s="4">
        <f t="shared" si="1397"/>
        <v>2317.7224929999998</v>
      </c>
      <c r="AC4458" s="4">
        <f t="shared" si="1398"/>
        <v>5092</v>
      </c>
      <c r="AD4458" s="4">
        <f t="shared" si="1392"/>
        <v>3887.5726329999998</v>
      </c>
      <c r="AE4458" s="3" t="s">
        <v>2363</v>
      </c>
      <c r="AF4458" s="3">
        <v>5092</v>
      </c>
      <c r="AG4458" s="4">
        <f>AI4458</f>
        <v>5092</v>
      </c>
      <c r="AH4458" s="4">
        <v>10651</v>
      </c>
      <c r="AI4458">
        <f t="shared" si="1388"/>
        <v>5092</v>
      </c>
      <c r="AJ4458" t="s">
        <v>2363</v>
      </c>
      <c r="AK4458" s="2">
        <v>8118.64</v>
      </c>
      <c r="AL4458" s="2">
        <f>AN4458</f>
        <v>8118.64</v>
      </c>
      <c r="AM4458" s="4">
        <v>10651</v>
      </c>
      <c r="AN4458">
        <f>INDEX($AJ$2:$AJ$6811,MATCH(AM4458,$A$2:$A$6811,0))</f>
        <v>8118.64</v>
      </c>
      <c r="AP4458">
        <v>53.2</v>
      </c>
      <c r="AQ4458">
        <v>53.2</v>
      </c>
      <c r="AR4458" s="4">
        <v>8</v>
      </c>
      <c r="AS4458" s="4">
        <v>4</v>
      </c>
      <c r="AT4458" s="4">
        <v>2008</v>
      </c>
      <c r="AU4458" s="4">
        <v>5</v>
      </c>
      <c r="AV4458" s="4">
        <v>4</v>
      </c>
      <c r="AW4458" s="4">
        <v>2008</v>
      </c>
      <c r="AX4458" t="str">
        <f t="shared" si="1389"/>
        <v>No Delay</v>
      </c>
      <c r="AY4458">
        <f t="shared" si="1390"/>
        <v>0</v>
      </c>
    </row>
    <row r="4459" spans="1:51" x14ac:dyDescent="0.2">
      <c r="A4459" s="3">
        <v>12760</v>
      </c>
      <c r="B4459" s="1" t="s">
        <v>133</v>
      </c>
      <c r="C4459" s="1" t="s">
        <v>51</v>
      </c>
      <c r="D4459" s="1" t="s">
        <v>130</v>
      </c>
      <c r="E4459" s="1" t="s">
        <v>53</v>
      </c>
      <c r="F4459" s="1" t="s">
        <v>53</v>
      </c>
      <c r="G4459" s="13" t="s">
        <v>90</v>
      </c>
      <c r="H4459" s="12">
        <v>39546</v>
      </c>
      <c r="I4459" s="12" t="s">
        <v>2304</v>
      </c>
      <c r="J4459" s="12">
        <v>39543</v>
      </c>
      <c r="K4459" s="4">
        <v>743</v>
      </c>
      <c r="L4459" s="1" t="s">
        <v>146</v>
      </c>
      <c r="M4459" s="1" t="s">
        <v>132</v>
      </c>
      <c r="N4459" s="1" t="s">
        <v>849</v>
      </c>
      <c r="O4459" s="1" t="s">
        <v>850</v>
      </c>
      <c r="P4459">
        <v>60</v>
      </c>
      <c r="Q4459">
        <v>2067</v>
      </c>
      <c r="R4459">
        <v>144690</v>
      </c>
      <c r="S4459">
        <v>70</v>
      </c>
      <c r="T4459">
        <v>1.17</v>
      </c>
      <c r="U4459">
        <f t="shared" si="1386"/>
        <v>144690</v>
      </c>
      <c r="V4459">
        <f t="shared" si="1387"/>
        <v>124020</v>
      </c>
      <c r="W4459" s="1" t="s">
        <v>851</v>
      </c>
      <c r="X4459" s="1" t="s">
        <v>361</v>
      </c>
      <c r="Y4459" s="1" t="s">
        <v>361</v>
      </c>
      <c r="Z4459" s="3">
        <v>8559</v>
      </c>
      <c r="AA4459" s="4">
        <f t="shared" si="1391"/>
        <v>5092</v>
      </c>
      <c r="AB4459" s="4">
        <f t="shared" si="1397"/>
        <v>2471.5889085999997</v>
      </c>
      <c r="AC4459" s="4">
        <f t="shared" si="1398"/>
        <v>5092</v>
      </c>
      <c r="AD4459" s="4">
        <f t="shared" si="1392"/>
        <v>2016.2236524999998</v>
      </c>
      <c r="AE4459" s="3" t="s">
        <v>2363</v>
      </c>
      <c r="AF4459" s="3">
        <v>5092</v>
      </c>
      <c r="AG4459" s="4">
        <f>AI4459</f>
        <v>5092</v>
      </c>
      <c r="AH4459" s="4">
        <v>10651</v>
      </c>
      <c r="AI4459">
        <f t="shared" si="1388"/>
        <v>5092</v>
      </c>
      <c r="AJ4459" t="s">
        <v>2363</v>
      </c>
      <c r="AK4459" s="2">
        <v>8118.64</v>
      </c>
      <c r="AL4459" s="2">
        <f>AN4459</f>
        <v>8118.64</v>
      </c>
      <c r="AM4459" s="4">
        <v>10651</v>
      </c>
      <c r="AN4459">
        <f>INDEX($AJ$2:$AJ$6811,MATCH(AM4459,$A$2:$A$6811,0))</f>
        <v>8118.64</v>
      </c>
      <c r="AP4459">
        <v>231.5</v>
      </c>
      <c r="AQ4459">
        <v>231.5</v>
      </c>
      <c r="AR4459" s="4">
        <v>8</v>
      </c>
      <c r="AS4459" s="4">
        <v>4</v>
      </c>
      <c r="AT4459" s="4">
        <v>2008</v>
      </c>
      <c r="AU4459" s="4">
        <v>5</v>
      </c>
      <c r="AV4459" s="4">
        <v>4</v>
      </c>
      <c r="AW4459" s="4">
        <v>2008</v>
      </c>
      <c r="AX4459" t="str">
        <f t="shared" si="1389"/>
        <v>No Delay</v>
      </c>
      <c r="AY4459">
        <f t="shared" si="1390"/>
        <v>0</v>
      </c>
    </row>
    <row r="4460" spans="1:51" x14ac:dyDescent="0.2">
      <c r="A4460" s="3">
        <v>12454</v>
      </c>
      <c r="B4460" s="1" t="s">
        <v>133</v>
      </c>
      <c r="C4460" s="1" t="s">
        <v>51</v>
      </c>
      <c r="D4460" s="1" t="s">
        <v>130</v>
      </c>
      <c r="E4460" s="1" t="s">
        <v>53</v>
      </c>
      <c r="F4460" s="1" t="s">
        <v>53</v>
      </c>
      <c r="G4460" s="13" t="s">
        <v>90</v>
      </c>
      <c r="H4460" s="12">
        <v>39546</v>
      </c>
      <c r="I4460" s="12" t="s">
        <v>2304</v>
      </c>
      <c r="J4460" s="12">
        <v>39543</v>
      </c>
      <c r="K4460" s="4">
        <v>742</v>
      </c>
      <c r="L4460" s="1" t="s">
        <v>146</v>
      </c>
      <c r="M4460" s="1" t="s">
        <v>132</v>
      </c>
      <c r="N4460" s="1" t="s">
        <v>154</v>
      </c>
      <c r="O4460" s="1" t="s">
        <v>93</v>
      </c>
      <c r="P4460">
        <v>60</v>
      </c>
      <c r="Q4460">
        <v>42700</v>
      </c>
      <c r="R4460">
        <v>576450</v>
      </c>
      <c r="S4460">
        <v>13.5</v>
      </c>
      <c r="T4460">
        <v>0.22</v>
      </c>
      <c r="U4460">
        <f t="shared" si="1386"/>
        <v>576450</v>
      </c>
      <c r="V4460">
        <f t="shared" si="1387"/>
        <v>2562000</v>
      </c>
      <c r="W4460" s="1" t="s">
        <v>155</v>
      </c>
      <c r="X4460" s="1" t="s">
        <v>1236</v>
      </c>
      <c r="Y4460" s="1" t="s">
        <v>156</v>
      </c>
      <c r="Z4460" s="3">
        <v>6318</v>
      </c>
      <c r="AA4460" s="4">
        <f t="shared" si="1391"/>
        <v>5092</v>
      </c>
      <c r="AB4460" s="4">
        <f t="shared" si="1397"/>
        <v>6930.9712660000005</v>
      </c>
      <c r="AC4460" s="4">
        <f t="shared" si="1398"/>
        <v>5092</v>
      </c>
      <c r="AD4460" s="4">
        <f t="shared" si="1392"/>
        <v>5092</v>
      </c>
      <c r="AE4460" s="3" t="s">
        <v>2363</v>
      </c>
      <c r="AF4460" s="3">
        <v>5092</v>
      </c>
      <c r="AG4460" s="4">
        <f>AI4460</f>
        <v>5092</v>
      </c>
      <c r="AH4460" s="4">
        <v>10651</v>
      </c>
      <c r="AI4460">
        <f t="shared" si="1388"/>
        <v>5092</v>
      </c>
      <c r="AJ4460" t="s">
        <v>2363</v>
      </c>
      <c r="AK4460" s="2">
        <v>8118.64</v>
      </c>
      <c r="AL4460" s="2">
        <f>AN4460</f>
        <v>8118.64</v>
      </c>
      <c r="AM4460" s="4">
        <v>10651</v>
      </c>
      <c r="AN4460">
        <f>INDEX($AJ$2:$AJ$6811,MATCH(AM4460,$A$2:$A$6811,0))</f>
        <v>8118.64</v>
      </c>
      <c r="AP4460">
        <v>922.32</v>
      </c>
      <c r="AQ4460">
        <v>922.32</v>
      </c>
      <c r="AR4460" s="4">
        <v>8</v>
      </c>
      <c r="AS4460" s="4">
        <v>4</v>
      </c>
      <c r="AT4460" s="4">
        <v>2008</v>
      </c>
      <c r="AU4460" s="4">
        <v>5</v>
      </c>
      <c r="AV4460" s="4">
        <v>4</v>
      </c>
      <c r="AW4460" s="4">
        <v>2008</v>
      </c>
      <c r="AX4460" t="str">
        <f t="shared" si="1389"/>
        <v>No Delay</v>
      </c>
      <c r="AY4460">
        <f t="shared" si="1390"/>
        <v>0</v>
      </c>
    </row>
    <row r="4461" spans="1:51" x14ac:dyDescent="0.2">
      <c r="A4461" s="3">
        <v>86014</v>
      </c>
      <c r="B4461" s="1" t="s">
        <v>463</v>
      </c>
      <c r="C4461" s="1" t="s">
        <v>73</v>
      </c>
      <c r="D4461" s="1" t="s">
        <v>130</v>
      </c>
      <c r="E4461" s="1" t="s">
        <v>101</v>
      </c>
      <c r="F4461" s="1" t="s">
        <v>101</v>
      </c>
      <c r="G4461" s="13" t="s">
        <v>639</v>
      </c>
      <c r="H4461" s="12">
        <v>41608</v>
      </c>
      <c r="I4461" s="12" t="s">
        <v>1961</v>
      </c>
      <c r="J4461" s="12">
        <v>41617</v>
      </c>
      <c r="K4461" s="4">
        <v>5103</v>
      </c>
      <c r="L4461" s="1" t="s">
        <v>146</v>
      </c>
      <c r="M4461" s="1" t="s">
        <v>132</v>
      </c>
      <c r="N4461" s="1" t="s">
        <v>1524</v>
      </c>
      <c r="O4461" s="1" t="s">
        <v>93</v>
      </c>
      <c r="P4461">
        <v>30</v>
      </c>
      <c r="Q4461">
        <v>37696</v>
      </c>
      <c r="R4461">
        <v>420310.4</v>
      </c>
      <c r="S4461">
        <v>11.15</v>
      </c>
      <c r="T4461">
        <v>0.37</v>
      </c>
      <c r="U4461">
        <f t="shared" si="1386"/>
        <v>420310.4</v>
      </c>
      <c r="V4461">
        <f t="shared" si="1387"/>
        <v>1130880</v>
      </c>
      <c r="W4461" s="1" t="s">
        <v>179</v>
      </c>
      <c r="X4461" s="1" t="s">
        <v>1236</v>
      </c>
      <c r="Y4461" s="1" t="s">
        <v>156</v>
      </c>
      <c r="Z4461" s="3">
        <v>14969</v>
      </c>
      <c r="AA4461" s="4">
        <f t="shared" si="1391"/>
        <v>5093</v>
      </c>
      <c r="AB4461" s="4">
        <f t="shared" si="1397"/>
        <v>6381.7932748000003</v>
      </c>
      <c r="AC4461" s="4">
        <f t="shared" si="1398"/>
        <v>5093</v>
      </c>
      <c r="AD4461" s="4">
        <f t="shared" si="1392"/>
        <v>5093</v>
      </c>
      <c r="AE4461" s="4">
        <v>5093</v>
      </c>
      <c r="AF4461" s="4">
        <v>5093</v>
      </c>
      <c r="AG4461" s="4">
        <f>AE4461</f>
        <v>5093</v>
      </c>
      <c r="AI4461" t="e">
        <f t="shared" si="1388"/>
        <v>#N/A</v>
      </c>
      <c r="AJ4461">
        <v>10942.89</v>
      </c>
      <c r="AK4461" s="2">
        <v>10942.89</v>
      </c>
      <c r="AL4461" s="2">
        <f>AJ4461</f>
        <v>10942.89</v>
      </c>
      <c r="AM4461" s="4"/>
      <c r="AN4461" t="e">
        <f>VLOOKUP([1]!Tabelle13[[#This Row],[Vlookup this ID for freight costs]],$AL$2:$AL$6811,2,FALSE)</f>
        <v>#REF!</v>
      </c>
      <c r="AP4461">
        <v>519.91999999999996</v>
      </c>
      <c r="AQ4461">
        <v>519.91999999999996</v>
      </c>
      <c r="AR4461" s="4">
        <v>30</v>
      </c>
      <c r="AS4461" s="4">
        <v>11</v>
      </c>
      <c r="AT4461" s="4">
        <v>2013</v>
      </c>
      <c r="AU4461" s="4">
        <v>9</v>
      </c>
      <c r="AV4461" s="4">
        <v>12</v>
      </c>
      <c r="AW4461" s="4">
        <v>2013</v>
      </c>
      <c r="AX4461" t="str">
        <f t="shared" si="1389"/>
        <v>Delay</v>
      </c>
      <c r="AY4461">
        <f t="shared" si="1390"/>
        <v>9</v>
      </c>
    </row>
    <row r="4462" spans="1:51" x14ac:dyDescent="0.2">
      <c r="A4462" s="3">
        <v>83295</v>
      </c>
      <c r="B4462" s="1" t="s">
        <v>50</v>
      </c>
      <c r="C4462" s="1" t="s">
        <v>51</v>
      </c>
      <c r="D4462" s="1" t="s">
        <v>130</v>
      </c>
      <c r="E4462" s="1" t="s">
        <v>101</v>
      </c>
      <c r="F4462" s="1" t="s">
        <v>101</v>
      </c>
      <c r="G4462" s="13" t="s">
        <v>2364</v>
      </c>
      <c r="H4462" s="12">
        <v>42086</v>
      </c>
      <c r="I4462" s="12" t="s">
        <v>2364</v>
      </c>
      <c r="J4462" s="12">
        <v>42086</v>
      </c>
      <c r="K4462" s="4">
        <v>6409</v>
      </c>
      <c r="L4462" s="1" t="s">
        <v>146</v>
      </c>
      <c r="M4462" s="1" t="s">
        <v>132</v>
      </c>
      <c r="N4462" s="1" t="s">
        <v>196</v>
      </c>
      <c r="O4462" s="1" t="s">
        <v>93</v>
      </c>
      <c r="P4462">
        <v>60</v>
      </c>
      <c r="Q4462">
        <v>46962</v>
      </c>
      <c r="R4462">
        <v>202875.84</v>
      </c>
      <c r="S4462">
        <v>4.32</v>
      </c>
      <c r="T4462">
        <v>7.0000000000000007E-2</v>
      </c>
      <c r="U4462">
        <f t="shared" si="1386"/>
        <v>202875.84000000003</v>
      </c>
      <c r="V4462">
        <f t="shared" si="1387"/>
        <v>2817720</v>
      </c>
      <c r="W4462" s="1" t="s">
        <v>179</v>
      </c>
      <c r="X4462" s="1" t="s">
        <v>1236</v>
      </c>
      <c r="Y4462" s="1" t="s">
        <v>156</v>
      </c>
      <c r="Z4462" s="3">
        <v>14703</v>
      </c>
      <c r="AA4462" s="4">
        <f t="shared" si="1391"/>
        <v>5097</v>
      </c>
      <c r="AB4462" s="4">
        <f t="shared" si="1397"/>
        <v>7398.7163896000002</v>
      </c>
      <c r="AC4462" s="4">
        <f t="shared" si="1398"/>
        <v>5097</v>
      </c>
      <c r="AD4462" s="4">
        <f t="shared" si="1392"/>
        <v>5097</v>
      </c>
      <c r="AE4462" s="4">
        <v>5097</v>
      </c>
      <c r="AF4462" s="4">
        <v>5097</v>
      </c>
      <c r="AG4462" s="4">
        <f>AE4462</f>
        <v>5097</v>
      </c>
      <c r="AI4462" t="e">
        <f t="shared" si="1388"/>
        <v>#N/A</v>
      </c>
      <c r="AJ4462" t="s">
        <v>81</v>
      </c>
      <c r="AK4462" s="2"/>
      <c r="AL4462" s="2" t="str">
        <f>AJ4462</f>
        <v>Freight Included in Commodity Cost</v>
      </c>
      <c r="AM4462" s="4"/>
      <c r="AN4462" t="e">
        <f>VLOOKUP([1]!Tabelle13[[#This Row],[Vlookup this ID for freight costs]],$AL$2:$AL$6811,2,FALSE)</f>
        <v>#REF!</v>
      </c>
      <c r="AP4462">
        <v>208.56</v>
      </c>
      <c r="AQ4462">
        <v>208.56</v>
      </c>
      <c r="AR4462" s="4">
        <v>23</v>
      </c>
      <c r="AS4462" s="4">
        <v>4</v>
      </c>
      <c r="AT4462" s="4">
        <v>2015</v>
      </c>
      <c r="AU4462" s="4">
        <v>23</v>
      </c>
      <c r="AV4462" s="4">
        <v>4</v>
      </c>
      <c r="AW4462" s="4">
        <v>2015</v>
      </c>
      <c r="AX4462" t="str">
        <f t="shared" si="1389"/>
        <v>No Delay</v>
      </c>
      <c r="AY4462">
        <f t="shared" si="1390"/>
        <v>0</v>
      </c>
    </row>
    <row r="4463" spans="1:51" ht="16" x14ac:dyDescent="0.2">
      <c r="A4463" s="3">
        <v>14874</v>
      </c>
      <c r="B4463" s="1" t="s">
        <v>168</v>
      </c>
      <c r="C4463" s="1" t="s">
        <v>150</v>
      </c>
      <c r="D4463" s="1" t="s">
        <v>100</v>
      </c>
      <c r="E4463" s="1" t="s">
        <v>53</v>
      </c>
      <c r="F4463" s="1" t="s">
        <v>53</v>
      </c>
      <c r="G4463" s="13" t="s">
        <v>2365</v>
      </c>
      <c r="H4463" s="12">
        <v>40457</v>
      </c>
      <c r="I4463" s="12" t="s">
        <v>2365</v>
      </c>
      <c r="J4463" s="12">
        <v>40457</v>
      </c>
      <c r="K4463" s="4">
        <v>2785</v>
      </c>
      <c r="L4463" s="1" t="s">
        <v>146</v>
      </c>
      <c r="M4463" s="1" t="s">
        <v>240</v>
      </c>
      <c r="N4463" s="1" t="s">
        <v>621</v>
      </c>
      <c r="O4463" s="1" t="s">
        <v>622</v>
      </c>
      <c r="P4463">
        <v>240</v>
      </c>
      <c r="Q4463">
        <v>26000</v>
      </c>
      <c r="R4463">
        <v>392080</v>
      </c>
      <c r="S4463">
        <v>15.08</v>
      </c>
      <c r="T4463">
        <v>0.06</v>
      </c>
      <c r="U4463">
        <f t="shared" si="1386"/>
        <v>392080</v>
      </c>
      <c r="V4463">
        <f t="shared" si="1387"/>
        <v>6240000</v>
      </c>
      <c r="W4463" s="1" t="s">
        <v>623</v>
      </c>
      <c r="X4463" s="6" t="s">
        <v>1508</v>
      </c>
      <c r="Y4463" s="1" t="s">
        <v>624</v>
      </c>
      <c r="Z4463" s="3">
        <v>13360</v>
      </c>
      <c r="AA4463" s="4">
        <f>AB4463</f>
        <v>5098.5009620000001</v>
      </c>
      <c r="AB4463" s="2">
        <f>2245.156962+0.109744*Q4463</f>
        <v>5098.5009620000001</v>
      </c>
      <c r="AC4463" s="4">
        <f>AD4463</f>
        <v>7153.250481</v>
      </c>
      <c r="AD4463" s="4">
        <f t="shared" si="1392"/>
        <v>7153.250481</v>
      </c>
      <c r="AE4463" s="4" t="s">
        <v>62</v>
      </c>
      <c r="AG4463" s="4" t="str">
        <f>AE4463</f>
        <v>Weight Captured Separately</v>
      </c>
      <c r="AI4463" t="e">
        <f t="shared" si="1388"/>
        <v>#N/A</v>
      </c>
      <c r="AJ4463">
        <v>7707.42</v>
      </c>
      <c r="AK4463" s="2">
        <v>7707.42</v>
      </c>
      <c r="AL4463" s="2">
        <f>AJ4463</f>
        <v>7707.42</v>
      </c>
      <c r="AM4463" s="4"/>
      <c r="AN4463" t="e">
        <f>VLOOKUP([1]!Tabelle13[[#This Row],[Vlookup this ID for freight costs]],$AL$2:$AL$6811,2,FALSE)</f>
        <v>#REF!</v>
      </c>
      <c r="AO4463">
        <f>IF(AK:AK="",AC:AC*6.242+1.383 -2.844 + 3.145 -2.265  -2.026,AK:AK)</f>
        <v>7707.42</v>
      </c>
      <c r="AP4463">
        <v>845.32</v>
      </c>
      <c r="AQ4463">
        <v>845.32</v>
      </c>
      <c r="AR4463" s="4">
        <v>6</v>
      </c>
      <c r="AS4463" s="4">
        <v>10</v>
      </c>
      <c r="AT4463" s="4">
        <v>2010</v>
      </c>
      <c r="AU4463" s="4">
        <v>6</v>
      </c>
      <c r="AV4463" s="4">
        <v>10</v>
      </c>
      <c r="AW4463" s="4">
        <v>2010</v>
      </c>
      <c r="AX4463" t="str">
        <f t="shared" si="1389"/>
        <v>No Delay</v>
      </c>
      <c r="AY4463">
        <f t="shared" si="1390"/>
        <v>0</v>
      </c>
    </row>
    <row r="4464" spans="1:51" x14ac:dyDescent="0.2">
      <c r="A4464" s="3">
        <v>83195</v>
      </c>
      <c r="B4464" s="1" t="s">
        <v>368</v>
      </c>
      <c r="C4464" s="1" t="s">
        <v>73</v>
      </c>
      <c r="D4464" s="1" t="s">
        <v>130</v>
      </c>
      <c r="E4464" s="1" t="s">
        <v>101</v>
      </c>
      <c r="F4464" s="1" t="s">
        <v>101</v>
      </c>
      <c r="G4464" s="13" t="s">
        <v>617</v>
      </c>
      <c r="H4464" s="12">
        <v>41670</v>
      </c>
      <c r="I4464" s="12" t="s">
        <v>1626</v>
      </c>
      <c r="J4464" s="12">
        <v>41662</v>
      </c>
      <c r="K4464" s="4">
        <v>5211</v>
      </c>
      <c r="L4464" s="1" t="s">
        <v>146</v>
      </c>
      <c r="M4464" s="1" t="s">
        <v>132</v>
      </c>
      <c r="N4464" s="1" t="s">
        <v>371</v>
      </c>
      <c r="O4464" s="1" t="s">
        <v>93</v>
      </c>
      <c r="P4464">
        <v>240</v>
      </c>
      <c r="Q4464">
        <v>194</v>
      </c>
      <c r="R4464">
        <v>1650.94</v>
      </c>
      <c r="S4464">
        <v>8.51</v>
      </c>
      <c r="T4464">
        <v>0.04</v>
      </c>
      <c r="U4464">
        <f t="shared" si="1386"/>
        <v>1650.94</v>
      </c>
      <c r="V4464">
        <f t="shared" si="1387"/>
        <v>46560</v>
      </c>
      <c r="W4464" s="1" t="s">
        <v>155</v>
      </c>
      <c r="X4464" s="1" t="s">
        <v>1236</v>
      </c>
      <c r="Y4464" s="1" t="s">
        <v>156</v>
      </c>
      <c r="Z4464" s="3">
        <v>14969</v>
      </c>
      <c r="AA4464" s="4">
        <f t="shared" si="1391"/>
        <v>5103</v>
      </c>
      <c r="AB4464" s="4">
        <f t="shared" ref="AB4464:AB4491" si="1399" xml:space="preserve"> 2244.740206  + 0.1097478*Q4464</f>
        <v>2266.0312792</v>
      </c>
      <c r="AC4464" s="4">
        <f t="shared" ref="AC4464:AC4491" si="1400">AF4464</f>
        <v>5103</v>
      </c>
      <c r="AD4464" s="4">
        <f t="shared" si="1392"/>
        <v>2585.5</v>
      </c>
      <c r="AE4464" s="3" t="s">
        <v>2366</v>
      </c>
      <c r="AF4464" s="3">
        <v>5103</v>
      </c>
      <c r="AG4464" s="4">
        <f>AI4464</f>
        <v>5103</v>
      </c>
      <c r="AH4464" s="4">
        <v>82626</v>
      </c>
      <c r="AI4464">
        <f t="shared" si="1388"/>
        <v>5103</v>
      </c>
      <c r="AJ4464" t="s">
        <v>2366</v>
      </c>
      <c r="AK4464" s="2">
        <v>11604.57</v>
      </c>
      <c r="AL4464" s="2">
        <f>AN4464</f>
        <v>11604.57</v>
      </c>
      <c r="AM4464" s="4">
        <v>82626</v>
      </c>
      <c r="AN4464">
        <f>INDEX($AJ$2:$AJ$6811,MATCH(AM4464,$A$2:$A$6811,0))</f>
        <v>11604.57</v>
      </c>
      <c r="AP4464">
        <v>2.04</v>
      </c>
      <c r="AQ4464">
        <v>2.04</v>
      </c>
      <c r="AR4464" s="4">
        <v>31</v>
      </c>
      <c r="AS4464" s="4">
        <v>1</v>
      </c>
      <c r="AT4464" s="4">
        <v>2014</v>
      </c>
      <c r="AU4464" s="4">
        <v>23</v>
      </c>
      <c r="AV4464" s="4">
        <v>1</v>
      </c>
      <c r="AW4464" s="4">
        <v>2014</v>
      </c>
      <c r="AX4464" t="str">
        <f t="shared" si="1389"/>
        <v>No Delay</v>
      </c>
      <c r="AY4464">
        <f t="shared" si="1390"/>
        <v>0</v>
      </c>
    </row>
    <row r="4465" spans="1:51" x14ac:dyDescent="0.2">
      <c r="A4465" s="3">
        <v>82626</v>
      </c>
      <c r="B4465" s="1" t="s">
        <v>368</v>
      </c>
      <c r="C4465" s="1" t="s">
        <v>73</v>
      </c>
      <c r="D4465" s="1" t="s">
        <v>130</v>
      </c>
      <c r="E4465" s="1" t="s">
        <v>101</v>
      </c>
      <c r="F4465" s="1" t="s">
        <v>101</v>
      </c>
      <c r="G4465" s="13" t="s">
        <v>617</v>
      </c>
      <c r="H4465" s="12">
        <v>41670</v>
      </c>
      <c r="I4465" s="12" t="s">
        <v>1626</v>
      </c>
      <c r="J4465" s="12">
        <v>41662</v>
      </c>
      <c r="K4465" s="4">
        <v>5210</v>
      </c>
      <c r="L4465" s="1" t="s">
        <v>146</v>
      </c>
      <c r="M4465" s="1" t="s">
        <v>132</v>
      </c>
      <c r="N4465" s="1" t="s">
        <v>599</v>
      </c>
      <c r="O4465" s="1" t="s">
        <v>93</v>
      </c>
      <c r="P4465">
        <v>60</v>
      </c>
      <c r="Q4465">
        <v>92045</v>
      </c>
      <c r="R4465">
        <v>358055.05</v>
      </c>
      <c r="S4465">
        <v>3.89</v>
      </c>
      <c r="T4465">
        <v>0.06</v>
      </c>
      <c r="U4465">
        <f t="shared" si="1386"/>
        <v>358055.05</v>
      </c>
      <c r="V4465">
        <f t="shared" si="1387"/>
        <v>5522700</v>
      </c>
      <c r="W4465" s="1" t="s">
        <v>197</v>
      </c>
      <c r="X4465" s="1" t="s">
        <v>1236</v>
      </c>
      <c r="Y4465" s="1" t="s">
        <v>3082</v>
      </c>
      <c r="Z4465" s="3">
        <v>13821</v>
      </c>
      <c r="AA4465" s="4">
        <f t="shared" si="1391"/>
        <v>5103</v>
      </c>
      <c r="AB4465" s="4">
        <f t="shared" si="1399"/>
        <v>12346.476457000001</v>
      </c>
      <c r="AC4465" s="4">
        <f t="shared" si="1400"/>
        <v>5103</v>
      </c>
      <c r="AD4465" s="4">
        <f t="shared" si="1392"/>
        <v>5103</v>
      </c>
      <c r="AE4465" s="4">
        <v>5103</v>
      </c>
      <c r="AF4465" s="4">
        <v>5103</v>
      </c>
      <c r="AG4465" s="4">
        <f>AE4465</f>
        <v>5103</v>
      </c>
      <c r="AI4465" t="e">
        <f t="shared" si="1388"/>
        <v>#N/A</v>
      </c>
      <c r="AJ4465">
        <v>11604.57</v>
      </c>
      <c r="AK4465" s="2">
        <v>11604.57</v>
      </c>
      <c r="AL4465" s="2">
        <f>AJ4465</f>
        <v>11604.57</v>
      </c>
      <c r="AM4465" s="4"/>
      <c r="AN4465" t="e">
        <f>VLOOKUP([1]!Tabelle13[[#This Row],[Vlookup this ID for freight costs]],$AL$2:$AL$6811,2,FALSE)</f>
        <v>#REF!</v>
      </c>
      <c r="AP4465">
        <v>442.91</v>
      </c>
      <c r="AQ4465">
        <v>442.91</v>
      </c>
      <c r="AR4465" s="4">
        <v>31</v>
      </c>
      <c r="AS4465" s="4">
        <v>1</v>
      </c>
      <c r="AT4465" s="4">
        <v>2014</v>
      </c>
      <c r="AU4465" s="4">
        <v>23</v>
      </c>
      <c r="AV4465" s="4">
        <v>1</v>
      </c>
      <c r="AW4465" s="4">
        <v>2014</v>
      </c>
      <c r="AX4465" t="str">
        <f t="shared" si="1389"/>
        <v>No Delay</v>
      </c>
      <c r="AY4465">
        <f t="shared" si="1390"/>
        <v>0</v>
      </c>
    </row>
    <row r="4466" spans="1:51" x14ac:dyDescent="0.2">
      <c r="A4466" s="3">
        <v>85428</v>
      </c>
      <c r="B4466" s="1" t="s">
        <v>368</v>
      </c>
      <c r="C4466" s="1" t="s">
        <v>73</v>
      </c>
      <c r="D4466" s="1" t="s">
        <v>130</v>
      </c>
      <c r="E4466" s="1" t="s">
        <v>101</v>
      </c>
      <c r="F4466" s="1" t="s">
        <v>101</v>
      </c>
      <c r="G4466" s="13" t="s">
        <v>617</v>
      </c>
      <c r="H4466" s="12">
        <v>41670</v>
      </c>
      <c r="I4466" s="12" t="s">
        <v>1626</v>
      </c>
      <c r="J4466" s="12">
        <v>41662</v>
      </c>
      <c r="K4466" s="4">
        <v>5212</v>
      </c>
      <c r="L4466" s="1" t="s">
        <v>146</v>
      </c>
      <c r="M4466" s="1" t="s">
        <v>132</v>
      </c>
      <c r="N4466" s="1" t="s">
        <v>599</v>
      </c>
      <c r="O4466" s="1" t="s">
        <v>93</v>
      </c>
      <c r="P4466">
        <v>60</v>
      </c>
      <c r="Q4466">
        <v>88500</v>
      </c>
      <c r="R4466">
        <v>344265</v>
      </c>
      <c r="S4466">
        <v>3.89</v>
      </c>
      <c r="T4466">
        <v>0.06</v>
      </c>
      <c r="U4466">
        <f t="shared" si="1386"/>
        <v>344265</v>
      </c>
      <c r="V4466">
        <f t="shared" si="1387"/>
        <v>5310000</v>
      </c>
      <c r="W4466" s="1" t="s">
        <v>204</v>
      </c>
      <c r="X4466" s="1" t="s">
        <v>1236</v>
      </c>
      <c r="Y4466" s="1" t="s">
        <v>205</v>
      </c>
      <c r="Z4466" s="3">
        <v>15015</v>
      </c>
      <c r="AA4466" s="4">
        <f t="shared" si="1391"/>
        <v>5103</v>
      </c>
      <c r="AB4466" s="4">
        <f t="shared" si="1399"/>
        <v>11957.420506</v>
      </c>
      <c r="AC4466" s="4">
        <f t="shared" si="1400"/>
        <v>5103</v>
      </c>
      <c r="AD4466" s="4">
        <f t="shared" si="1392"/>
        <v>5103</v>
      </c>
      <c r="AE4466" s="3" t="s">
        <v>2366</v>
      </c>
      <c r="AF4466" s="3">
        <v>5103</v>
      </c>
      <c r="AG4466" s="4">
        <f>AI4466</f>
        <v>5103</v>
      </c>
      <c r="AH4466" s="4">
        <v>82626</v>
      </c>
      <c r="AI4466">
        <f t="shared" si="1388"/>
        <v>5103</v>
      </c>
      <c r="AJ4466" t="s">
        <v>2366</v>
      </c>
      <c r="AK4466" s="2">
        <v>11604.57</v>
      </c>
      <c r="AL4466" s="2">
        <f>AN4466</f>
        <v>11604.57</v>
      </c>
      <c r="AM4466" s="4">
        <v>82626</v>
      </c>
      <c r="AN4466">
        <f>INDEX($AJ$2:$AJ$6811,MATCH(AM4466,$A$2:$A$6811,0))</f>
        <v>11604.57</v>
      </c>
      <c r="AP4466">
        <v>425.86</v>
      </c>
      <c r="AQ4466">
        <v>425.86</v>
      </c>
      <c r="AR4466" s="4">
        <v>31</v>
      </c>
      <c r="AS4466" s="4">
        <v>1</v>
      </c>
      <c r="AT4466" s="4">
        <v>2014</v>
      </c>
      <c r="AU4466" s="4">
        <v>23</v>
      </c>
      <c r="AV4466" s="4">
        <v>1</v>
      </c>
      <c r="AW4466" s="4">
        <v>2014</v>
      </c>
      <c r="AX4466" t="str">
        <f t="shared" si="1389"/>
        <v>No Delay</v>
      </c>
      <c r="AY4466">
        <f t="shared" si="1390"/>
        <v>0</v>
      </c>
    </row>
    <row r="4467" spans="1:51" x14ac:dyDescent="0.2">
      <c r="A4467" s="3">
        <v>84739</v>
      </c>
      <c r="B4467" s="1" t="s">
        <v>151</v>
      </c>
      <c r="C4467" s="1" t="s">
        <v>65</v>
      </c>
      <c r="D4467" s="1" t="s">
        <v>130</v>
      </c>
      <c r="E4467" s="1" t="s">
        <v>152</v>
      </c>
      <c r="F4467" s="1" t="s">
        <v>152</v>
      </c>
      <c r="G4467" s="13" t="s">
        <v>1617</v>
      </c>
      <c r="H4467" s="12">
        <v>41141</v>
      </c>
      <c r="I4467" s="12" t="s">
        <v>1851</v>
      </c>
      <c r="J4467" s="12">
        <v>41135</v>
      </c>
      <c r="K4467" s="4">
        <v>4106</v>
      </c>
      <c r="L4467" s="1" t="s">
        <v>146</v>
      </c>
      <c r="M4467" s="1" t="s">
        <v>132</v>
      </c>
      <c r="N4467" s="1" t="s">
        <v>159</v>
      </c>
      <c r="O4467" s="1" t="s">
        <v>93</v>
      </c>
      <c r="P4467">
        <v>30</v>
      </c>
      <c r="Q4467">
        <v>41665</v>
      </c>
      <c r="R4467">
        <v>296238.15000000002</v>
      </c>
      <c r="S4467">
        <v>7.11</v>
      </c>
      <c r="T4467">
        <v>0.24</v>
      </c>
      <c r="U4467">
        <f t="shared" si="1386"/>
        <v>296238.15000000002</v>
      </c>
      <c r="V4467">
        <f t="shared" si="1387"/>
        <v>1249950</v>
      </c>
      <c r="W4467" s="1" t="s">
        <v>155</v>
      </c>
      <c r="X4467" s="1" t="s">
        <v>1236</v>
      </c>
      <c r="Y4467" s="1" t="s">
        <v>156</v>
      </c>
      <c r="Z4467" s="3">
        <v>7726</v>
      </c>
      <c r="AA4467" s="4">
        <f t="shared" si="1391"/>
        <v>5110</v>
      </c>
      <c r="AB4467" s="4">
        <f t="shared" si="1399"/>
        <v>6817.3822930000006</v>
      </c>
      <c r="AC4467" s="4">
        <f t="shared" si="1400"/>
        <v>5110</v>
      </c>
      <c r="AD4467" s="4">
        <f t="shared" si="1392"/>
        <v>3933.5</v>
      </c>
      <c r="AE4467" s="4">
        <v>5110</v>
      </c>
      <c r="AF4467" s="4">
        <v>5110</v>
      </c>
      <c r="AG4467" s="4">
        <f>AE4467</f>
        <v>5110</v>
      </c>
      <c r="AI4467" t="e">
        <f t="shared" si="1388"/>
        <v>#N/A</v>
      </c>
      <c r="AJ4467">
        <v>18461.22</v>
      </c>
      <c r="AK4467" s="2">
        <v>18461.22</v>
      </c>
      <c r="AL4467" s="2">
        <f>AJ4467</f>
        <v>18461.22</v>
      </c>
      <c r="AM4467" s="4"/>
      <c r="AN4467" t="e">
        <f>VLOOKUP([1]!Tabelle13[[#This Row],[Vlookup this ID for freight costs]],$AL$2:$AL$6811,2,FALSE)</f>
        <v>#REF!</v>
      </c>
      <c r="AP4467">
        <v>415.33</v>
      </c>
      <c r="AQ4467">
        <v>415.33</v>
      </c>
      <c r="AR4467" s="4">
        <v>20</v>
      </c>
      <c r="AS4467" s="4">
        <v>8</v>
      </c>
      <c r="AT4467" s="4">
        <v>2012</v>
      </c>
      <c r="AU4467" s="4">
        <v>14</v>
      </c>
      <c r="AV4467" s="4">
        <v>8</v>
      </c>
      <c r="AW4467" s="4">
        <v>2012</v>
      </c>
      <c r="AX4467" t="str">
        <f t="shared" si="1389"/>
        <v>No Delay</v>
      </c>
      <c r="AY4467">
        <f t="shared" si="1390"/>
        <v>0</v>
      </c>
    </row>
    <row r="4468" spans="1:51" x14ac:dyDescent="0.2">
      <c r="A4468" s="3">
        <v>84969</v>
      </c>
      <c r="B4468" s="1" t="s">
        <v>172</v>
      </c>
      <c r="C4468" s="1" t="s">
        <v>114</v>
      </c>
      <c r="D4468" s="1" t="s">
        <v>130</v>
      </c>
      <c r="E4468" s="1" t="s">
        <v>101</v>
      </c>
      <c r="F4468" s="1" t="s">
        <v>101</v>
      </c>
      <c r="G4468" s="13" t="s">
        <v>1411</v>
      </c>
      <c r="H4468" s="12">
        <v>41880</v>
      </c>
      <c r="I4468" s="12" t="s">
        <v>1609</v>
      </c>
      <c r="J4468" s="12">
        <v>41929</v>
      </c>
      <c r="K4468" s="4">
        <v>6023</v>
      </c>
      <c r="L4468" s="1" t="s">
        <v>146</v>
      </c>
      <c r="M4468" s="1" t="s">
        <v>132</v>
      </c>
      <c r="N4468" s="1" t="s">
        <v>408</v>
      </c>
      <c r="O4468" s="1" t="s">
        <v>93</v>
      </c>
      <c r="P4468">
        <v>120</v>
      </c>
      <c r="Q4468">
        <v>32905</v>
      </c>
      <c r="R4468">
        <v>648557.55000000005</v>
      </c>
      <c r="S4468">
        <v>19.71</v>
      </c>
      <c r="T4468">
        <v>0.16</v>
      </c>
      <c r="U4468">
        <f t="shared" si="1386"/>
        <v>648557.55000000005</v>
      </c>
      <c r="V4468">
        <f t="shared" si="1387"/>
        <v>3948600</v>
      </c>
      <c r="W4468" s="1" t="s">
        <v>160</v>
      </c>
      <c r="X4468" s="1" t="s">
        <v>1236</v>
      </c>
      <c r="Y4468" s="1" t="s">
        <v>161</v>
      </c>
      <c r="Z4468" s="3">
        <v>13722</v>
      </c>
      <c r="AA4468" s="4">
        <f t="shared" si="1391"/>
        <v>5111</v>
      </c>
      <c r="AB4468" s="4">
        <f t="shared" si="1399"/>
        <v>5855.9915650000003</v>
      </c>
      <c r="AC4468" s="4">
        <f t="shared" si="1400"/>
        <v>5111</v>
      </c>
      <c r="AD4468" s="4">
        <f t="shared" si="1392"/>
        <v>5111</v>
      </c>
      <c r="AE4468" s="4">
        <v>5111</v>
      </c>
      <c r="AF4468" s="4">
        <v>5111</v>
      </c>
      <c r="AG4468" s="4">
        <f>AE4468</f>
        <v>5111</v>
      </c>
      <c r="AI4468" t="e">
        <f t="shared" si="1388"/>
        <v>#N/A</v>
      </c>
      <c r="AJ4468">
        <v>10944.73</v>
      </c>
      <c r="AK4468" s="2">
        <v>10944.73</v>
      </c>
      <c r="AL4468" s="2">
        <f>AJ4468</f>
        <v>10944.73</v>
      </c>
      <c r="AM4468" s="4"/>
      <c r="AN4468" t="e">
        <f>VLOOKUP([1]!Tabelle13[[#This Row],[Vlookup this ID for freight costs]],$AL$2:$AL$6811,2,FALSE)</f>
        <v>#REF!</v>
      </c>
      <c r="AP4468">
        <v>666.72</v>
      </c>
      <c r="AQ4468">
        <v>666.72</v>
      </c>
      <c r="AR4468" s="4">
        <v>29</v>
      </c>
      <c r="AS4468" s="4">
        <v>8</v>
      </c>
      <c r="AT4468" s="4">
        <v>2014</v>
      </c>
      <c r="AU4468" s="4">
        <v>17</v>
      </c>
      <c r="AV4468" s="4">
        <v>10</v>
      </c>
      <c r="AW4468" s="4">
        <v>2014</v>
      </c>
      <c r="AX4468" t="str">
        <f t="shared" si="1389"/>
        <v>Delay</v>
      </c>
      <c r="AY4468">
        <f t="shared" si="1390"/>
        <v>49</v>
      </c>
    </row>
    <row r="4469" spans="1:51" x14ac:dyDescent="0.2">
      <c r="A4469" s="3">
        <v>84526</v>
      </c>
      <c r="B4469" s="1" t="s">
        <v>175</v>
      </c>
      <c r="C4469" s="1" t="s">
        <v>165</v>
      </c>
      <c r="D4469" s="1" t="s">
        <v>130</v>
      </c>
      <c r="E4469" s="1" t="s">
        <v>101</v>
      </c>
      <c r="F4469" s="1" t="s">
        <v>101</v>
      </c>
      <c r="G4469" s="13" t="s">
        <v>1187</v>
      </c>
      <c r="H4469" s="12">
        <v>40234</v>
      </c>
      <c r="I4469" s="12" t="s">
        <v>473</v>
      </c>
      <c r="J4469" s="12">
        <v>40227</v>
      </c>
      <c r="K4469" s="4">
        <v>2192</v>
      </c>
      <c r="L4469" s="1" t="s">
        <v>146</v>
      </c>
      <c r="M4469" s="1" t="s">
        <v>132</v>
      </c>
      <c r="N4469" s="1" t="s">
        <v>154</v>
      </c>
      <c r="O4469" s="1" t="s">
        <v>93</v>
      </c>
      <c r="P4469">
        <v>60</v>
      </c>
      <c r="Q4469">
        <v>29</v>
      </c>
      <c r="R4469">
        <v>325.38</v>
      </c>
      <c r="S4469">
        <v>11.22</v>
      </c>
      <c r="T4469">
        <v>0.19</v>
      </c>
      <c r="U4469">
        <f t="shared" si="1386"/>
        <v>325.38</v>
      </c>
      <c r="V4469">
        <f t="shared" si="1387"/>
        <v>1740</v>
      </c>
      <c r="W4469" s="1" t="s">
        <v>155</v>
      </c>
      <c r="X4469" s="1" t="s">
        <v>1236</v>
      </c>
      <c r="Y4469" s="1" t="s">
        <v>156</v>
      </c>
      <c r="Z4469" s="3">
        <v>11413</v>
      </c>
      <c r="AA4469" s="4">
        <f t="shared" si="1391"/>
        <v>5134</v>
      </c>
      <c r="AB4469" s="4">
        <f t="shared" si="1399"/>
        <v>2247.9228921999998</v>
      </c>
      <c r="AC4469" s="4">
        <f t="shared" si="1400"/>
        <v>5134</v>
      </c>
      <c r="AD4469" s="4">
        <f t="shared" si="1392"/>
        <v>2411.3964492500004</v>
      </c>
      <c r="AE4469" s="4">
        <v>5134</v>
      </c>
      <c r="AF4469" s="4">
        <v>5134</v>
      </c>
      <c r="AG4469" s="4">
        <f>AE4469</f>
        <v>5134</v>
      </c>
      <c r="AI4469" t="e">
        <f t="shared" si="1388"/>
        <v>#N/A</v>
      </c>
      <c r="AJ4469">
        <v>9348</v>
      </c>
      <c r="AK4469" s="2">
        <v>9348</v>
      </c>
      <c r="AL4469" s="2">
        <f>AJ4469</f>
        <v>9348</v>
      </c>
      <c r="AM4469" s="4"/>
      <c r="AN4469" t="e">
        <f>VLOOKUP([1]!Tabelle13[[#This Row],[Vlookup this ID for freight costs]],$AL$2:$AL$6811,2,FALSE)</f>
        <v>#REF!</v>
      </c>
      <c r="AP4469">
        <v>0.64</v>
      </c>
      <c r="AQ4469">
        <v>0.64</v>
      </c>
      <c r="AR4469" s="4">
        <v>25</v>
      </c>
      <c r="AS4469" s="4">
        <v>2</v>
      </c>
      <c r="AT4469" s="4">
        <v>2010</v>
      </c>
      <c r="AU4469" s="4">
        <v>18</v>
      </c>
      <c r="AV4469" s="4">
        <v>2</v>
      </c>
      <c r="AW4469" s="4">
        <v>2010</v>
      </c>
      <c r="AX4469" t="str">
        <f t="shared" si="1389"/>
        <v>No Delay</v>
      </c>
      <c r="AY4469">
        <f t="shared" si="1390"/>
        <v>0</v>
      </c>
    </row>
    <row r="4470" spans="1:51" x14ac:dyDescent="0.2">
      <c r="A4470" s="3">
        <v>86263</v>
      </c>
      <c r="B4470" s="1" t="s">
        <v>175</v>
      </c>
      <c r="C4470" s="1" t="s">
        <v>165</v>
      </c>
      <c r="D4470" s="1" t="s">
        <v>130</v>
      </c>
      <c r="E4470" s="1" t="s">
        <v>101</v>
      </c>
      <c r="F4470" s="1" t="s">
        <v>101</v>
      </c>
      <c r="G4470" s="13" t="s">
        <v>1187</v>
      </c>
      <c r="H4470" s="12">
        <v>40234</v>
      </c>
      <c r="I4470" s="12" t="s">
        <v>473</v>
      </c>
      <c r="J4470" s="12">
        <v>40227</v>
      </c>
      <c r="K4470" s="4">
        <v>2195</v>
      </c>
      <c r="L4470" s="1" t="s">
        <v>146</v>
      </c>
      <c r="M4470" s="1" t="s">
        <v>132</v>
      </c>
      <c r="N4470" s="1" t="s">
        <v>154</v>
      </c>
      <c r="O4470" s="1" t="s">
        <v>93</v>
      </c>
      <c r="P4470">
        <v>60</v>
      </c>
      <c r="Q4470">
        <v>29</v>
      </c>
      <c r="R4470">
        <v>325.38</v>
      </c>
      <c r="S4470">
        <v>11.22</v>
      </c>
      <c r="T4470">
        <v>0.19</v>
      </c>
      <c r="U4470">
        <f t="shared" si="1386"/>
        <v>325.38</v>
      </c>
      <c r="V4470">
        <f t="shared" si="1387"/>
        <v>1740</v>
      </c>
      <c r="W4470" s="1" t="s">
        <v>155</v>
      </c>
      <c r="X4470" s="1" t="s">
        <v>1236</v>
      </c>
      <c r="Y4470" s="1" t="s">
        <v>156</v>
      </c>
      <c r="Z4470" s="3">
        <v>11413</v>
      </c>
      <c r="AA4470" s="4">
        <f t="shared" si="1391"/>
        <v>5134</v>
      </c>
      <c r="AB4470" s="4">
        <f t="shared" si="1399"/>
        <v>2247.9228921999998</v>
      </c>
      <c r="AC4470" s="4">
        <f t="shared" si="1400"/>
        <v>5134</v>
      </c>
      <c r="AD4470" s="4">
        <f t="shared" si="1392"/>
        <v>2411.3964492500004</v>
      </c>
      <c r="AE4470" s="3" t="s">
        <v>2367</v>
      </c>
      <c r="AF4470" s="3">
        <v>5134</v>
      </c>
      <c r="AG4470" s="4">
        <f>AI4470</f>
        <v>5134</v>
      </c>
      <c r="AH4470" s="4">
        <v>84526</v>
      </c>
      <c r="AI4470">
        <f t="shared" si="1388"/>
        <v>5134</v>
      </c>
      <c r="AJ4470" t="s">
        <v>2367</v>
      </c>
      <c r="AK4470" s="2">
        <v>9348</v>
      </c>
      <c r="AL4470" s="2">
        <f>AN4470</f>
        <v>9348</v>
      </c>
      <c r="AM4470" s="4">
        <v>84526</v>
      </c>
      <c r="AN4470">
        <f>INDEX($AJ$2:$AJ$6811,MATCH(AM4470,$A$2:$A$6811,0))</f>
        <v>9348</v>
      </c>
      <c r="AP4470">
        <v>0.64</v>
      </c>
      <c r="AQ4470">
        <v>0.64</v>
      </c>
      <c r="AR4470" s="4">
        <v>25</v>
      </c>
      <c r="AS4470" s="4">
        <v>2</v>
      </c>
      <c r="AT4470" s="4">
        <v>2010</v>
      </c>
      <c r="AU4470" s="4">
        <v>18</v>
      </c>
      <c r="AV4470" s="4">
        <v>2</v>
      </c>
      <c r="AW4470" s="4">
        <v>2010</v>
      </c>
      <c r="AX4470" t="str">
        <f t="shared" si="1389"/>
        <v>No Delay</v>
      </c>
      <c r="AY4470">
        <f t="shared" si="1390"/>
        <v>0</v>
      </c>
    </row>
    <row r="4471" spans="1:51" x14ac:dyDescent="0.2">
      <c r="A4471" s="3">
        <v>85086</v>
      </c>
      <c r="B4471" s="1" t="s">
        <v>175</v>
      </c>
      <c r="C4471" s="1" t="s">
        <v>165</v>
      </c>
      <c r="D4471" s="1" t="s">
        <v>130</v>
      </c>
      <c r="E4471" s="1" t="s">
        <v>101</v>
      </c>
      <c r="F4471" s="1" t="s">
        <v>101</v>
      </c>
      <c r="G4471" s="13" t="s">
        <v>1187</v>
      </c>
      <c r="H4471" s="12">
        <v>40234</v>
      </c>
      <c r="I4471" s="12" t="s">
        <v>473</v>
      </c>
      <c r="J4471" s="12">
        <v>40227</v>
      </c>
      <c r="K4471" s="4">
        <v>2193</v>
      </c>
      <c r="L4471" s="1" t="s">
        <v>146</v>
      </c>
      <c r="M4471" s="1" t="s">
        <v>132</v>
      </c>
      <c r="N4471" s="1" t="s">
        <v>154</v>
      </c>
      <c r="O4471" s="1" t="s">
        <v>93</v>
      </c>
      <c r="P4471">
        <v>60</v>
      </c>
      <c r="Q4471">
        <v>21658</v>
      </c>
      <c r="R4471">
        <v>243002.76</v>
      </c>
      <c r="S4471">
        <v>11.22</v>
      </c>
      <c r="T4471">
        <v>0.19</v>
      </c>
      <c r="U4471">
        <f t="shared" si="1386"/>
        <v>243002.76</v>
      </c>
      <c r="V4471">
        <f t="shared" si="1387"/>
        <v>1299480</v>
      </c>
      <c r="W4471" s="1" t="s">
        <v>160</v>
      </c>
      <c r="X4471" s="1" t="s">
        <v>1236</v>
      </c>
      <c r="Y4471" s="1" t="s">
        <v>161</v>
      </c>
      <c r="Z4471" s="3">
        <v>10896</v>
      </c>
      <c r="AA4471" s="4">
        <f t="shared" si="1391"/>
        <v>5134</v>
      </c>
      <c r="AB4471" s="4">
        <f t="shared" si="1399"/>
        <v>4621.6580584000003</v>
      </c>
      <c r="AC4471" s="4">
        <f t="shared" si="1400"/>
        <v>5134</v>
      </c>
      <c r="AD4471" s="4">
        <f t="shared" si="1392"/>
        <v>5134</v>
      </c>
      <c r="AE4471" s="3" t="s">
        <v>2367</v>
      </c>
      <c r="AF4471" s="3">
        <v>5134</v>
      </c>
      <c r="AG4471" s="4">
        <f>AI4471</f>
        <v>5134</v>
      </c>
      <c r="AH4471" s="4">
        <v>84526</v>
      </c>
      <c r="AI4471">
        <f t="shared" si="1388"/>
        <v>5134</v>
      </c>
      <c r="AJ4471" t="s">
        <v>2367</v>
      </c>
      <c r="AK4471" s="2">
        <v>9348</v>
      </c>
      <c r="AL4471" s="2">
        <f>AN4471</f>
        <v>9348</v>
      </c>
      <c r="AM4471" s="4">
        <v>84526</v>
      </c>
      <c r="AN4471">
        <f>INDEX($AJ$2:$AJ$6811,MATCH(AM4471,$A$2:$A$6811,0))</f>
        <v>9348</v>
      </c>
      <c r="AP4471">
        <v>476.29</v>
      </c>
      <c r="AQ4471">
        <v>476.29</v>
      </c>
      <c r="AR4471" s="4">
        <v>25</v>
      </c>
      <c r="AS4471" s="4">
        <v>2</v>
      </c>
      <c r="AT4471" s="4">
        <v>2010</v>
      </c>
      <c r="AU4471" s="4">
        <v>18</v>
      </c>
      <c r="AV4471" s="4">
        <v>2</v>
      </c>
      <c r="AW4471" s="4">
        <v>2010</v>
      </c>
      <c r="AX4471" t="str">
        <f t="shared" si="1389"/>
        <v>No Delay</v>
      </c>
      <c r="AY4471">
        <f t="shared" si="1390"/>
        <v>0</v>
      </c>
    </row>
    <row r="4472" spans="1:51" x14ac:dyDescent="0.2">
      <c r="A4472" s="3">
        <v>85087</v>
      </c>
      <c r="B4472" s="1" t="s">
        <v>175</v>
      </c>
      <c r="C4472" s="1" t="s">
        <v>165</v>
      </c>
      <c r="D4472" s="1" t="s">
        <v>130</v>
      </c>
      <c r="E4472" s="1" t="s">
        <v>101</v>
      </c>
      <c r="F4472" s="1" t="s">
        <v>101</v>
      </c>
      <c r="G4472" s="13" t="s">
        <v>1187</v>
      </c>
      <c r="H4472" s="12">
        <v>40234</v>
      </c>
      <c r="I4472" s="12" t="s">
        <v>473</v>
      </c>
      <c r="J4472" s="12">
        <v>40227</v>
      </c>
      <c r="K4472" s="4">
        <v>2194</v>
      </c>
      <c r="L4472" s="1" t="s">
        <v>146</v>
      </c>
      <c r="M4472" s="1" t="s">
        <v>132</v>
      </c>
      <c r="N4472" s="1" t="s">
        <v>154</v>
      </c>
      <c r="O4472" s="1" t="s">
        <v>93</v>
      </c>
      <c r="P4472">
        <v>60</v>
      </c>
      <c r="Q4472">
        <v>19942</v>
      </c>
      <c r="R4472">
        <v>223749.24</v>
      </c>
      <c r="S4472">
        <v>11.22</v>
      </c>
      <c r="T4472">
        <v>0.19</v>
      </c>
      <c r="U4472">
        <f t="shared" si="1386"/>
        <v>223749.24000000002</v>
      </c>
      <c r="V4472">
        <f t="shared" si="1387"/>
        <v>1196520</v>
      </c>
      <c r="W4472" s="1" t="s">
        <v>155</v>
      </c>
      <c r="X4472" s="1" t="s">
        <v>1236</v>
      </c>
      <c r="Y4472" s="1" t="s">
        <v>156</v>
      </c>
      <c r="Z4472" s="3">
        <v>11413</v>
      </c>
      <c r="AA4472" s="4">
        <f t="shared" si="1391"/>
        <v>5134</v>
      </c>
      <c r="AB4472" s="4">
        <f t="shared" si="1399"/>
        <v>4433.3308336</v>
      </c>
      <c r="AC4472" s="4">
        <f t="shared" si="1400"/>
        <v>5134</v>
      </c>
      <c r="AD4472" s="4">
        <f t="shared" si="1392"/>
        <v>5134</v>
      </c>
      <c r="AE4472" s="3" t="s">
        <v>2367</v>
      </c>
      <c r="AF4472" s="3">
        <v>5134</v>
      </c>
      <c r="AG4472" s="4">
        <f>AI4472</f>
        <v>5134</v>
      </c>
      <c r="AH4472" s="4">
        <v>84526</v>
      </c>
      <c r="AI4472">
        <f t="shared" si="1388"/>
        <v>5134</v>
      </c>
      <c r="AJ4472" t="s">
        <v>2367</v>
      </c>
      <c r="AK4472" s="2">
        <v>9348</v>
      </c>
      <c r="AL4472" s="2">
        <f>AN4472</f>
        <v>9348</v>
      </c>
      <c r="AM4472" s="4">
        <v>84526</v>
      </c>
      <c r="AN4472">
        <f>INDEX($AJ$2:$AJ$6811,MATCH(AM4472,$A$2:$A$6811,0))</f>
        <v>9348</v>
      </c>
      <c r="AP4472">
        <v>438.55</v>
      </c>
      <c r="AQ4472">
        <v>438.55</v>
      </c>
      <c r="AR4472" s="4">
        <v>25</v>
      </c>
      <c r="AS4472" s="4">
        <v>2</v>
      </c>
      <c r="AT4472" s="4">
        <v>2010</v>
      </c>
      <c r="AU4472" s="4">
        <v>18</v>
      </c>
      <c r="AV4472" s="4">
        <v>2</v>
      </c>
      <c r="AW4472" s="4">
        <v>2010</v>
      </c>
      <c r="AX4472" t="str">
        <f t="shared" si="1389"/>
        <v>No Delay</v>
      </c>
      <c r="AY4472">
        <f t="shared" si="1390"/>
        <v>0</v>
      </c>
    </row>
    <row r="4473" spans="1:51" x14ac:dyDescent="0.2">
      <c r="A4473" s="3">
        <v>23875</v>
      </c>
      <c r="B4473" s="1" t="s">
        <v>215</v>
      </c>
      <c r="C4473" s="1" t="s">
        <v>89</v>
      </c>
      <c r="D4473" s="1" t="s">
        <v>266</v>
      </c>
      <c r="E4473" s="1" t="s">
        <v>253</v>
      </c>
      <c r="F4473" s="1" t="s">
        <v>253</v>
      </c>
      <c r="G4473" s="13" t="s">
        <v>1265</v>
      </c>
      <c r="H4473" s="12">
        <v>40991</v>
      </c>
      <c r="I4473" s="12" t="s">
        <v>1265</v>
      </c>
      <c r="J4473" s="12">
        <v>40991</v>
      </c>
      <c r="K4473" s="4">
        <v>3824</v>
      </c>
      <c r="L4473" s="1" t="s">
        <v>146</v>
      </c>
      <c r="M4473" s="1" t="s">
        <v>423</v>
      </c>
      <c r="N4473" s="1" t="s">
        <v>392</v>
      </c>
      <c r="O4473" s="1" t="s">
        <v>393</v>
      </c>
      <c r="P4473">
        <v>120</v>
      </c>
      <c r="Q4473">
        <v>20580</v>
      </c>
      <c r="R4473">
        <v>634275.6</v>
      </c>
      <c r="S4473">
        <v>30.82</v>
      </c>
      <c r="T4473">
        <v>0.26</v>
      </c>
      <c r="U4473">
        <f t="shared" si="1386"/>
        <v>634275.6</v>
      </c>
      <c r="V4473">
        <f t="shared" si="1387"/>
        <v>2469600</v>
      </c>
      <c r="W4473" s="1" t="s">
        <v>394</v>
      </c>
      <c r="X4473" s="1" t="s">
        <v>112</v>
      </c>
      <c r="Y4473" s="1" t="s">
        <v>112</v>
      </c>
      <c r="Z4473" s="3">
        <v>7688</v>
      </c>
      <c r="AA4473" s="4">
        <f t="shared" si="1391"/>
        <v>5139</v>
      </c>
      <c r="AB4473" s="4">
        <f t="shared" si="1399"/>
        <v>4503.3499300000003</v>
      </c>
      <c r="AC4473" s="4">
        <f t="shared" si="1400"/>
        <v>5139</v>
      </c>
      <c r="AD4473" s="4">
        <f t="shared" si="1392"/>
        <v>5139</v>
      </c>
      <c r="AE4473" s="4">
        <v>5139</v>
      </c>
      <c r="AF4473" s="4">
        <v>5139</v>
      </c>
      <c r="AG4473" s="4">
        <f>AE4473</f>
        <v>5139</v>
      </c>
      <c r="AI4473" t="e">
        <f t="shared" si="1388"/>
        <v>#N/A</v>
      </c>
      <c r="AJ4473">
        <v>40289</v>
      </c>
      <c r="AK4473" s="2">
        <v>40289</v>
      </c>
      <c r="AL4473" s="2">
        <f>AJ4473</f>
        <v>40289</v>
      </c>
      <c r="AM4473" s="4"/>
      <c r="AN4473" t="e">
        <f>VLOOKUP([1]!Tabelle13[[#This Row],[Vlookup this ID for freight costs]],$AL$2:$AL$6811,2,FALSE)</f>
        <v>#REF!</v>
      </c>
      <c r="AP4473">
        <v>1046.55</v>
      </c>
      <c r="AQ4473">
        <v>1046.55</v>
      </c>
      <c r="AR4473" s="4">
        <v>23</v>
      </c>
      <c r="AS4473" s="4">
        <v>4</v>
      </c>
      <c r="AT4473" s="4">
        <v>2012</v>
      </c>
      <c r="AU4473" s="4">
        <v>23</v>
      </c>
      <c r="AV4473" s="4">
        <v>4</v>
      </c>
      <c r="AW4473" s="4">
        <v>2012</v>
      </c>
      <c r="AX4473" t="str">
        <f t="shared" si="1389"/>
        <v>No Delay</v>
      </c>
      <c r="AY4473">
        <f t="shared" si="1390"/>
        <v>0</v>
      </c>
    </row>
    <row r="4474" spans="1:51" x14ac:dyDescent="0.2">
      <c r="A4474" s="3">
        <v>12565</v>
      </c>
      <c r="B4474" s="1" t="s">
        <v>119</v>
      </c>
      <c r="C4474" s="1" t="s">
        <v>114</v>
      </c>
      <c r="D4474" s="1" t="s">
        <v>130</v>
      </c>
      <c r="E4474" s="1" t="s">
        <v>101</v>
      </c>
      <c r="F4474" s="1" t="s">
        <v>101</v>
      </c>
      <c r="G4474" s="13" t="s">
        <v>549</v>
      </c>
      <c r="H4474" s="12">
        <v>39930</v>
      </c>
      <c r="I4474" s="12" t="s">
        <v>549</v>
      </c>
      <c r="J4474" s="12">
        <v>39930</v>
      </c>
      <c r="K4474" s="4">
        <v>1507</v>
      </c>
      <c r="L4474" s="1" t="s">
        <v>146</v>
      </c>
      <c r="M4474" s="1" t="s">
        <v>132</v>
      </c>
      <c r="N4474" s="1" t="s">
        <v>167</v>
      </c>
      <c r="O4474" s="1" t="s">
        <v>93</v>
      </c>
      <c r="P4474">
        <v>30</v>
      </c>
      <c r="Q4474">
        <v>60000</v>
      </c>
      <c r="R4474">
        <v>660000</v>
      </c>
      <c r="S4474">
        <v>11</v>
      </c>
      <c r="T4474">
        <v>0.37</v>
      </c>
      <c r="U4474">
        <f t="shared" si="1386"/>
        <v>660000</v>
      </c>
      <c r="V4474">
        <f t="shared" si="1387"/>
        <v>1800000</v>
      </c>
      <c r="W4474" s="1" t="s">
        <v>155</v>
      </c>
      <c r="X4474" s="1" t="s">
        <v>1236</v>
      </c>
      <c r="Y4474" s="1" t="s">
        <v>156</v>
      </c>
      <c r="Z4474" s="3">
        <v>14240</v>
      </c>
      <c r="AA4474" s="4">
        <f t="shared" si="1391"/>
        <v>5144</v>
      </c>
      <c r="AB4474" s="4">
        <f t="shared" si="1399"/>
        <v>8829.6082060000008</v>
      </c>
      <c r="AC4474" s="4">
        <f t="shared" si="1400"/>
        <v>5144</v>
      </c>
      <c r="AD4474" s="4">
        <f t="shared" si="1392"/>
        <v>7954.676925857143</v>
      </c>
      <c r="AE4474" s="4">
        <v>5144</v>
      </c>
      <c r="AF4474" s="4">
        <v>5144</v>
      </c>
      <c r="AG4474" s="4">
        <f>AE4474</f>
        <v>5144</v>
      </c>
      <c r="AI4474" t="e">
        <f t="shared" si="1388"/>
        <v>#N/A</v>
      </c>
      <c r="AJ4474">
        <v>13853.29</v>
      </c>
      <c r="AK4474" s="2">
        <v>13853.29</v>
      </c>
      <c r="AL4474" s="2">
        <f>AJ4474</f>
        <v>13853.29</v>
      </c>
      <c r="AM4474" s="4"/>
      <c r="AN4474" t="e">
        <f>VLOOKUP([1]!Tabelle13[[#This Row],[Vlookup this ID for freight costs]],$AL$2:$AL$6811,2,FALSE)</f>
        <v>#REF!</v>
      </c>
      <c r="AP4474">
        <v>1293.5999999999999</v>
      </c>
      <c r="AQ4474">
        <v>1293.5999999999999</v>
      </c>
      <c r="AR4474" s="4">
        <v>27</v>
      </c>
      <c r="AS4474" s="4">
        <v>4</v>
      </c>
      <c r="AT4474" s="4">
        <v>2009</v>
      </c>
      <c r="AU4474" s="4">
        <v>27</v>
      </c>
      <c r="AV4474" s="4">
        <v>4</v>
      </c>
      <c r="AW4474" s="4">
        <v>2009</v>
      </c>
      <c r="AX4474" t="str">
        <f t="shared" si="1389"/>
        <v>No Delay</v>
      </c>
      <c r="AY4474">
        <f t="shared" si="1390"/>
        <v>0</v>
      </c>
    </row>
    <row r="4475" spans="1:51" x14ac:dyDescent="0.2">
      <c r="A4475" s="3">
        <v>84518</v>
      </c>
      <c r="B4475" s="1" t="s">
        <v>151</v>
      </c>
      <c r="C4475" s="1" t="s">
        <v>65</v>
      </c>
      <c r="D4475" s="1" t="s">
        <v>130</v>
      </c>
      <c r="E4475" s="1" t="s">
        <v>152</v>
      </c>
      <c r="F4475" s="1" t="s">
        <v>152</v>
      </c>
      <c r="G4475" s="13" t="s">
        <v>153</v>
      </c>
      <c r="H4475" s="12">
        <v>40165</v>
      </c>
      <c r="I4475" s="12" t="s">
        <v>153</v>
      </c>
      <c r="J4475" s="12">
        <v>40165</v>
      </c>
      <c r="K4475" s="4">
        <v>2101</v>
      </c>
      <c r="L4475" s="1" t="s">
        <v>146</v>
      </c>
      <c r="M4475" s="1" t="s">
        <v>132</v>
      </c>
      <c r="N4475" s="1" t="s">
        <v>159</v>
      </c>
      <c r="O4475" s="1" t="s">
        <v>93</v>
      </c>
      <c r="P4475">
        <v>30</v>
      </c>
      <c r="Q4475">
        <v>63732</v>
      </c>
      <c r="R4475">
        <v>748851</v>
      </c>
      <c r="S4475">
        <v>11.75</v>
      </c>
      <c r="T4475">
        <v>0.39</v>
      </c>
      <c r="U4475">
        <f t="shared" si="1386"/>
        <v>748851</v>
      </c>
      <c r="V4475">
        <f t="shared" si="1387"/>
        <v>1911960</v>
      </c>
      <c r="W4475" s="1" t="s">
        <v>160</v>
      </c>
      <c r="X4475" s="1" t="s">
        <v>1236</v>
      </c>
      <c r="Y4475" s="1" t="s">
        <v>161</v>
      </c>
      <c r="Z4475" s="3">
        <v>7348</v>
      </c>
      <c r="AA4475" s="4">
        <f t="shared" si="1391"/>
        <v>5144</v>
      </c>
      <c r="AB4475" s="4">
        <f t="shared" si="1399"/>
        <v>9239.186995600001</v>
      </c>
      <c r="AC4475" s="4">
        <f t="shared" si="1400"/>
        <v>5144</v>
      </c>
      <c r="AD4475" s="4">
        <f t="shared" si="1392"/>
        <v>5144</v>
      </c>
      <c r="AE4475" s="4">
        <v>5144</v>
      </c>
      <c r="AF4475" s="4">
        <v>5144</v>
      </c>
      <c r="AG4475" s="4">
        <f>AE4475</f>
        <v>5144</v>
      </c>
      <c r="AI4475" t="e">
        <f t="shared" si="1388"/>
        <v>#N/A</v>
      </c>
      <c r="AJ4475">
        <v>11637.64</v>
      </c>
      <c r="AK4475" s="2">
        <v>11637.64</v>
      </c>
      <c r="AL4475" s="2">
        <f>AJ4475</f>
        <v>11637.64</v>
      </c>
      <c r="AM4475" s="4"/>
      <c r="AN4475" t="e">
        <f>VLOOKUP([1]!Tabelle13[[#This Row],[Vlookup this ID for freight costs]],$AL$2:$AL$6811,2,FALSE)</f>
        <v>#REF!</v>
      </c>
      <c r="AP4475">
        <v>1467.75</v>
      </c>
      <c r="AQ4475">
        <v>1467.75</v>
      </c>
      <c r="AR4475" s="4">
        <v>18</v>
      </c>
      <c r="AS4475" s="4">
        <v>12</v>
      </c>
      <c r="AT4475" s="4">
        <v>2009</v>
      </c>
      <c r="AU4475" s="4">
        <v>18</v>
      </c>
      <c r="AV4475" s="4">
        <v>12</v>
      </c>
      <c r="AW4475" s="4">
        <v>2009</v>
      </c>
      <c r="AX4475" t="str">
        <f t="shared" si="1389"/>
        <v>No Delay</v>
      </c>
      <c r="AY4475">
        <f t="shared" si="1390"/>
        <v>0</v>
      </c>
    </row>
    <row r="4476" spans="1:51" x14ac:dyDescent="0.2">
      <c r="A4476" s="3">
        <v>67011</v>
      </c>
      <c r="B4476" s="1" t="s">
        <v>463</v>
      </c>
      <c r="C4476" s="1" t="s">
        <v>73</v>
      </c>
      <c r="D4476" s="1" t="s">
        <v>52</v>
      </c>
      <c r="E4476" s="1" t="s">
        <v>152</v>
      </c>
      <c r="F4476" s="1" t="s">
        <v>152</v>
      </c>
      <c r="G4476" s="13" t="s">
        <v>1774</v>
      </c>
      <c r="H4476" s="12">
        <v>41899</v>
      </c>
      <c r="I4476" s="12" t="s">
        <v>535</v>
      </c>
      <c r="J4476" s="12">
        <v>41901</v>
      </c>
      <c r="K4476" s="4">
        <v>5957</v>
      </c>
      <c r="L4476" s="1" t="s">
        <v>146</v>
      </c>
      <c r="M4476" s="1" t="s">
        <v>1775</v>
      </c>
      <c r="N4476" s="1" t="s">
        <v>238</v>
      </c>
      <c r="O4476" s="1" t="s">
        <v>93</v>
      </c>
      <c r="P4476">
        <v>30</v>
      </c>
      <c r="Q4476">
        <v>47136</v>
      </c>
      <c r="R4476">
        <v>217768.32000000001</v>
      </c>
      <c r="S4476">
        <v>4.62</v>
      </c>
      <c r="T4476">
        <v>0.15</v>
      </c>
      <c r="U4476">
        <f t="shared" si="1386"/>
        <v>217768.32000000001</v>
      </c>
      <c r="V4476">
        <f t="shared" si="1387"/>
        <v>1414080</v>
      </c>
      <c r="W4476" s="1" t="s">
        <v>179</v>
      </c>
      <c r="X4476" s="1" t="s">
        <v>1236</v>
      </c>
      <c r="Y4476" s="1" t="s">
        <v>156</v>
      </c>
      <c r="Z4476" s="3">
        <v>6817</v>
      </c>
      <c r="AA4476" s="4">
        <f t="shared" si="1391"/>
        <v>5151</v>
      </c>
      <c r="AB4476" s="4">
        <f t="shared" si="1399"/>
        <v>7417.8125068000008</v>
      </c>
      <c r="AC4476" s="4">
        <f t="shared" si="1400"/>
        <v>5151</v>
      </c>
      <c r="AD4476" s="4">
        <f t="shared" si="1392"/>
        <v>5151</v>
      </c>
      <c r="AE4476" s="4">
        <v>5151</v>
      </c>
      <c r="AF4476" s="4">
        <v>5151</v>
      </c>
      <c r="AG4476" s="4">
        <f>AE4476</f>
        <v>5151</v>
      </c>
      <c r="AI4476" t="e">
        <f t="shared" si="1388"/>
        <v>#N/A</v>
      </c>
      <c r="AJ4476">
        <v>29257.65</v>
      </c>
      <c r="AK4476" s="2">
        <v>29257.65</v>
      </c>
      <c r="AL4476" s="2">
        <f>AJ4476</f>
        <v>29257.65</v>
      </c>
      <c r="AM4476" s="4"/>
      <c r="AN4476" t="e">
        <f>VLOOKUP([1]!Tabelle13[[#This Row],[Vlookup this ID for freight costs]],$AL$2:$AL$6811,2,FALSE)</f>
        <v>#REF!</v>
      </c>
      <c r="AP4476">
        <v>223.87</v>
      </c>
      <c r="AQ4476">
        <v>223.87</v>
      </c>
      <c r="AR4476" s="4">
        <v>17</v>
      </c>
      <c r="AS4476" s="4">
        <v>9</v>
      </c>
      <c r="AT4476" s="4">
        <v>2014</v>
      </c>
      <c r="AU4476" s="4">
        <v>19</v>
      </c>
      <c r="AV4476" s="4">
        <v>9</v>
      </c>
      <c r="AW4476" s="4">
        <v>2014</v>
      </c>
      <c r="AX4476" t="str">
        <f t="shared" si="1389"/>
        <v>Delay</v>
      </c>
      <c r="AY4476">
        <f t="shared" si="1390"/>
        <v>2</v>
      </c>
    </row>
    <row r="4477" spans="1:51" x14ac:dyDescent="0.2">
      <c r="A4477" s="3">
        <v>82977</v>
      </c>
      <c r="B4477" s="1" t="s">
        <v>463</v>
      </c>
      <c r="C4477" s="1" t="s">
        <v>73</v>
      </c>
      <c r="D4477" s="1" t="s">
        <v>130</v>
      </c>
      <c r="E4477" s="1" t="s">
        <v>101</v>
      </c>
      <c r="F4477" s="1" t="s">
        <v>101</v>
      </c>
      <c r="G4477" s="13" t="s">
        <v>259</v>
      </c>
      <c r="H4477" s="12">
        <v>40816</v>
      </c>
      <c r="I4477" s="12" t="s">
        <v>2368</v>
      </c>
      <c r="J4477" s="12">
        <v>40823</v>
      </c>
      <c r="K4477" s="4">
        <v>3498</v>
      </c>
      <c r="L4477" s="1" t="s">
        <v>146</v>
      </c>
      <c r="M4477" s="1" t="s">
        <v>132</v>
      </c>
      <c r="N4477" s="1" t="s">
        <v>196</v>
      </c>
      <c r="O4477" s="1" t="s">
        <v>93</v>
      </c>
      <c r="P4477">
        <v>60</v>
      </c>
      <c r="Q4477">
        <v>70000</v>
      </c>
      <c r="R4477">
        <v>376600</v>
      </c>
      <c r="S4477">
        <v>5.38</v>
      </c>
      <c r="T4477">
        <v>0.09</v>
      </c>
      <c r="U4477">
        <f t="shared" si="1386"/>
        <v>376600</v>
      </c>
      <c r="V4477">
        <f t="shared" si="1387"/>
        <v>4200000</v>
      </c>
      <c r="W4477" s="1" t="s">
        <v>197</v>
      </c>
      <c r="X4477" s="1" t="s">
        <v>1236</v>
      </c>
      <c r="Y4477" s="1" t="s">
        <v>3082</v>
      </c>
      <c r="Z4477" s="3">
        <v>13821</v>
      </c>
      <c r="AA4477" s="4">
        <f t="shared" si="1391"/>
        <v>5154</v>
      </c>
      <c r="AB4477" s="4">
        <f t="shared" si="1399"/>
        <v>9927.0862059999999</v>
      </c>
      <c r="AC4477" s="4">
        <f t="shared" si="1400"/>
        <v>5154</v>
      </c>
      <c r="AD4477" s="4">
        <f t="shared" si="1392"/>
        <v>14508.333333333334</v>
      </c>
      <c r="AE4477" s="4">
        <v>5154</v>
      </c>
      <c r="AF4477" s="4">
        <v>5154</v>
      </c>
      <c r="AG4477" s="4">
        <f>AE4477</f>
        <v>5154</v>
      </c>
      <c r="AI4477" t="e">
        <f t="shared" si="1388"/>
        <v>#N/A</v>
      </c>
      <c r="AJ4477">
        <v>12956.94</v>
      </c>
      <c r="AK4477" s="2">
        <v>12956.94</v>
      </c>
      <c r="AL4477" s="2">
        <f>AJ4477</f>
        <v>12956.94</v>
      </c>
      <c r="AM4477" s="4"/>
      <c r="AN4477" t="e">
        <f>VLOOKUP([1]!Tabelle13[[#This Row],[Vlookup this ID for freight costs]],$AL$2:$AL$6811,2,FALSE)</f>
        <v>#REF!</v>
      </c>
      <c r="AP4477">
        <v>621.39</v>
      </c>
      <c r="AQ4477">
        <v>621.39</v>
      </c>
      <c r="AR4477" s="4">
        <v>30</v>
      </c>
      <c r="AS4477" s="4">
        <v>9</v>
      </c>
      <c r="AT4477" s="4">
        <v>2011</v>
      </c>
      <c r="AU4477" s="4">
        <v>7</v>
      </c>
      <c r="AV4477" s="4">
        <v>10</v>
      </c>
      <c r="AW4477" s="4">
        <v>2011</v>
      </c>
      <c r="AX4477" t="str">
        <f t="shared" si="1389"/>
        <v>Delay</v>
      </c>
      <c r="AY4477">
        <f t="shared" si="1390"/>
        <v>7</v>
      </c>
    </row>
    <row r="4478" spans="1:51" x14ac:dyDescent="0.2">
      <c r="A4478" s="3">
        <v>85200</v>
      </c>
      <c r="B4478" s="1" t="s">
        <v>463</v>
      </c>
      <c r="C4478" s="1" t="s">
        <v>73</v>
      </c>
      <c r="D4478" s="1" t="s">
        <v>130</v>
      </c>
      <c r="E4478" s="1" t="s">
        <v>101</v>
      </c>
      <c r="F4478" s="1" t="s">
        <v>101</v>
      </c>
      <c r="G4478" s="13" t="s">
        <v>259</v>
      </c>
      <c r="H4478" s="12">
        <v>40816</v>
      </c>
      <c r="I4478" s="12" t="s">
        <v>2368</v>
      </c>
      <c r="J4478" s="12">
        <v>40823</v>
      </c>
      <c r="K4478" s="4">
        <v>3499</v>
      </c>
      <c r="L4478" s="1" t="s">
        <v>146</v>
      </c>
      <c r="M4478" s="1" t="s">
        <v>132</v>
      </c>
      <c r="N4478" s="1" t="s">
        <v>196</v>
      </c>
      <c r="O4478" s="1" t="s">
        <v>93</v>
      </c>
      <c r="P4478">
        <v>60</v>
      </c>
      <c r="Q4478">
        <v>9226</v>
      </c>
      <c r="R4478">
        <v>49635.88</v>
      </c>
      <c r="S4478">
        <v>5.38</v>
      </c>
      <c r="T4478">
        <v>0.09</v>
      </c>
      <c r="U4478">
        <f t="shared" si="1386"/>
        <v>49635.88</v>
      </c>
      <c r="V4478">
        <f t="shared" si="1387"/>
        <v>553560</v>
      </c>
      <c r="W4478" s="1" t="s">
        <v>204</v>
      </c>
      <c r="X4478" s="1" t="s">
        <v>1236</v>
      </c>
      <c r="Y4478" s="1" t="s">
        <v>205</v>
      </c>
      <c r="Z4478" s="3">
        <v>15015</v>
      </c>
      <c r="AA4478" s="4">
        <f t="shared" si="1391"/>
        <v>5154</v>
      </c>
      <c r="AB4478" s="4">
        <f t="shared" si="1399"/>
        <v>3257.2734087999997</v>
      </c>
      <c r="AC4478" s="4">
        <f t="shared" si="1400"/>
        <v>5154</v>
      </c>
      <c r="AD4478" s="4">
        <f t="shared" si="1392"/>
        <v>3349.25495</v>
      </c>
      <c r="AE4478" s="3" t="s">
        <v>2369</v>
      </c>
      <c r="AF4478" s="3">
        <v>5154</v>
      </c>
      <c r="AG4478" s="4">
        <f>AI4478</f>
        <v>5154</v>
      </c>
      <c r="AH4478" s="4">
        <v>82977</v>
      </c>
      <c r="AI4478">
        <f t="shared" si="1388"/>
        <v>5154</v>
      </c>
      <c r="AJ4478" t="s">
        <v>2369</v>
      </c>
      <c r="AK4478" s="2">
        <v>12956.94</v>
      </c>
      <c r="AL4478" s="2">
        <f>AN4478</f>
        <v>12956.94</v>
      </c>
      <c r="AM4478" s="4">
        <v>82977</v>
      </c>
      <c r="AN4478">
        <f>INDEX($AJ$2:$AJ$6811,MATCH(AM4478,$A$2:$A$6811,0))</f>
        <v>12956.94</v>
      </c>
      <c r="AP4478">
        <v>81.900000000000006</v>
      </c>
      <c r="AQ4478">
        <v>81.900000000000006</v>
      </c>
      <c r="AR4478" s="4">
        <v>30</v>
      </c>
      <c r="AS4478" s="4">
        <v>9</v>
      </c>
      <c r="AT4478" s="4">
        <v>2011</v>
      </c>
      <c r="AU4478" s="4">
        <v>7</v>
      </c>
      <c r="AV4478" s="4">
        <v>10</v>
      </c>
      <c r="AW4478" s="4">
        <v>2011</v>
      </c>
      <c r="AX4478" t="str">
        <f t="shared" si="1389"/>
        <v>Delay</v>
      </c>
      <c r="AY4478">
        <f t="shared" si="1390"/>
        <v>7</v>
      </c>
    </row>
    <row r="4479" spans="1:51" x14ac:dyDescent="0.2">
      <c r="A4479" s="3">
        <v>86410</v>
      </c>
      <c r="B4479" s="1" t="s">
        <v>463</v>
      </c>
      <c r="C4479" s="1" t="s">
        <v>73</v>
      </c>
      <c r="D4479" s="1" t="s">
        <v>130</v>
      </c>
      <c r="E4479" s="1" t="s">
        <v>101</v>
      </c>
      <c r="F4479" s="1" t="s">
        <v>101</v>
      </c>
      <c r="G4479" s="13" t="s">
        <v>259</v>
      </c>
      <c r="H4479" s="12">
        <v>40816</v>
      </c>
      <c r="I4479" s="12" t="s">
        <v>2368</v>
      </c>
      <c r="J4479" s="12">
        <v>40823</v>
      </c>
      <c r="K4479" s="4">
        <v>3500</v>
      </c>
      <c r="L4479" s="1" t="s">
        <v>146</v>
      </c>
      <c r="M4479" s="1" t="s">
        <v>132</v>
      </c>
      <c r="N4479" s="1" t="s">
        <v>238</v>
      </c>
      <c r="O4479" s="1" t="s">
        <v>93</v>
      </c>
      <c r="P4479">
        <v>30</v>
      </c>
      <c r="Q4479">
        <v>10114</v>
      </c>
      <c r="R4479">
        <v>83238.22</v>
      </c>
      <c r="S4479">
        <v>8.23</v>
      </c>
      <c r="T4479">
        <v>0.27</v>
      </c>
      <c r="U4479">
        <f t="shared" si="1386"/>
        <v>83238.22</v>
      </c>
      <c r="V4479">
        <f t="shared" si="1387"/>
        <v>303420</v>
      </c>
      <c r="W4479" s="1" t="s">
        <v>160</v>
      </c>
      <c r="X4479" s="1" t="s">
        <v>1236</v>
      </c>
      <c r="Y4479" s="1" t="s">
        <v>161</v>
      </c>
      <c r="Z4479" s="3">
        <v>14451</v>
      </c>
      <c r="AA4479" s="4">
        <f t="shared" si="1391"/>
        <v>5154</v>
      </c>
      <c r="AB4479" s="4">
        <f t="shared" si="1399"/>
        <v>3354.7294552000003</v>
      </c>
      <c r="AC4479" s="4">
        <f t="shared" si="1400"/>
        <v>5154</v>
      </c>
      <c r="AD4479" s="4">
        <f t="shared" si="1392"/>
        <v>4317</v>
      </c>
      <c r="AE4479" s="3" t="s">
        <v>2369</v>
      </c>
      <c r="AF4479" s="3">
        <v>5154</v>
      </c>
      <c r="AG4479" s="4">
        <f>AI4479</f>
        <v>5154</v>
      </c>
      <c r="AH4479" s="4">
        <v>82977</v>
      </c>
      <c r="AI4479">
        <f t="shared" si="1388"/>
        <v>5154</v>
      </c>
      <c r="AJ4479" t="s">
        <v>2369</v>
      </c>
      <c r="AK4479" s="2">
        <v>12956.94</v>
      </c>
      <c r="AL4479" s="2">
        <f>AN4479</f>
        <v>12956.94</v>
      </c>
      <c r="AM4479" s="4">
        <v>82977</v>
      </c>
      <c r="AN4479">
        <f>INDEX($AJ$2:$AJ$6811,MATCH(AM4479,$A$2:$A$6811,0))</f>
        <v>12956.94</v>
      </c>
      <c r="AP4479">
        <v>137.34</v>
      </c>
      <c r="AQ4479">
        <v>137.34</v>
      </c>
      <c r="AR4479" s="4">
        <v>30</v>
      </c>
      <c r="AS4479" s="4">
        <v>9</v>
      </c>
      <c r="AT4479" s="4">
        <v>2011</v>
      </c>
      <c r="AU4479" s="4">
        <v>7</v>
      </c>
      <c r="AV4479" s="4">
        <v>10</v>
      </c>
      <c r="AW4479" s="4">
        <v>2011</v>
      </c>
      <c r="AX4479" t="str">
        <f t="shared" si="1389"/>
        <v>Delay</v>
      </c>
      <c r="AY4479">
        <f t="shared" si="1390"/>
        <v>7</v>
      </c>
    </row>
    <row r="4480" spans="1:51" x14ac:dyDescent="0.2">
      <c r="A4480" s="3">
        <v>50294</v>
      </c>
      <c r="B4480" s="1" t="s">
        <v>463</v>
      </c>
      <c r="C4480" s="1" t="s">
        <v>73</v>
      </c>
      <c r="D4480" s="1" t="s">
        <v>52</v>
      </c>
      <c r="E4480" s="1" t="s">
        <v>152</v>
      </c>
      <c r="F4480" s="1" t="s">
        <v>152</v>
      </c>
      <c r="G4480" s="13" t="s">
        <v>1302</v>
      </c>
      <c r="H4480" s="12">
        <v>41804</v>
      </c>
      <c r="I4480" s="12" t="s">
        <v>1303</v>
      </c>
      <c r="J4480" s="12">
        <v>41806</v>
      </c>
      <c r="K4480" s="4">
        <v>5570</v>
      </c>
      <c r="L4480" s="1" t="s">
        <v>146</v>
      </c>
      <c r="M4480" s="1" t="s">
        <v>1775</v>
      </c>
      <c r="N4480" s="1" t="s">
        <v>265</v>
      </c>
      <c r="O4480" s="1" t="s">
        <v>93</v>
      </c>
      <c r="P4480">
        <v>60</v>
      </c>
      <c r="Q4480">
        <v>78000</v>
      </c>
      <c r="R4480">
        <v>170040</v>
      </c>
      <c r="S4480">
        <v>2.1800000000000002</v>
      </c>
      <c r="T4480">
        <v>0.04</v>
      </c>
      <c r="U4480">
        <f t="shared" si="1386"/>
        <v>170040</v>
      </c>
      <c r="V4480">
        <f t="shared" si="1387"/>
        <v>4680000</v>
      </c>
      <c r="W4480" s="1" t="s">
        <v>179</v>
      </c>
      <c r="X4480" s="1" t="s">
        <v>1236</v>
      </c>
      <c r="Y4480" s="1" t="s">
        <v>156</v>
      </c>
      <c r="Z4480" s="3">
        <v>6817</v>
      </c>
      <c r="AA4480" s="4">
        <f t="shared" si="1391"/>
        <v>5163</v>
      </c>
      <c r="AB4480" s="4">
        <f t="shared" si="1399"/>
        <v>10805.068606000001</v>
      </c>
      <c r="AC4480" s="4">
        <f t="shared" si="1400"/>
        <v>5163</v>
      </c>
      <c r="AD4480" s="4">
        <f t="shared" si="1392"/>
        <v>32971</v>
      </c>
      <c r="AE4480" s="4">
        <v>5163</v>
      </c>
      <c r="AF4480" s="4">
        <v>5163</v>
      </c>
      <c r="AG4480" s="4">
        <f>AE4480</f>
        <v>5163</v>
      </c>
      <c r="AI4480" t="e">
        <f t="shared" si="1388"/>
        <v>#N/A</v>
      </c>
      <c r="AJ4480">
        <v>41158.49</v>
      </c>
      <c r="AK4480" s="2">
        <v>41158.49</v>
      </c>
      <c r="AL4480" s="2">
        <f>AJ4480</f>
        <v>41158.49</v>
      </c>
      <c r="AM4480" s="4"/>
      <c r="AN4480" t="e">
        <f>VLOOKUP([1]!Tabelle13[[#This Row],[Vlookup this ID for freight costs]],$AL$2:$AL$6811,2,FALSE)</f>
        <v>#REF!</v>
      </c>
      <c r="AP4480">
        <v>174.8</v>
      </c>
      <c r="AQ4480">
        <v>174.8</v>
      </c>
      <c r="AR4480" s="4">
        <v>14</v>
      </c>
      <c r="AS4480" s="4">
        <v>6</v>
      </c>
      <c r="AT4480" s="4">
        <v>2014</v>
      </c>
      <c r="AU4480" s="4">
        <v>16</v>
      </c>
      <c r="AV4480" s="4">
        <v>6</v>
      </c>
      <c r="AW4480" s="4">
        <v>2014</v>
      </c>
      <c r="AX4480" t="str">
        <f t="shared" si="1389"/>
        <v>Delay</v>
      </c>
      <c r="AY4480">
        <f t="shared" si="1390"/>
        <v>2</v>
      </c>
    </row>
    <row r="4481" spans="1:51" x14ac:dyDescent="0.2">
      <c r="A4481" s="3">
        <v>83767</v>
      </c>
      <c r="B4481" s="1" t="s">
        <v>50</v>
      </c>
      <c r="C4481" s="1" t="s">
        <v>51</v>
      </c>
      <c r="D4481" s="1" t="s">
        <v>130</v>
      </c>
      <c r="E4481" s="1" t="s">
        <v>101</v>
      </c>
      <c r="F4481" s="1" t="s">
        <v>101</v>
      </c>
      <c r="G4481" s="13" t="s">
        <v>1788</v>
      </c>
      <c r="H4481" s="12">
        <v>41744</v>
      </c>
      <c r="I4481" s="12" t="s">
        <v>1052</v>
      </c>
      <c r="J4481" s="12">
        <v>41733</v>
      </c>
      <c r="K4481" s="4">
        <v>5418</v>
      </c>
      <c r="L4481" s="1" t="s">
        <v>146</v>
      </c>
      <c r="M4481" s="1" t="s">
        <v>132</v>
      </c>
      <c r="N4481" s="1" t="s">
        <v>265</v>
      </c>
      <c r="O4481" s="1" t="s">
        <v>93</v>
      </c>
      <c r="P4481">
        <v>60</v>
      </c>
      <c r="Q4481">
        <v>2100</v>
      </c>
      <c r="R4481">
        <v>4746</v>
      </c>
      <c r="S4481">
        <v>2.2599999999999998</v>
      </c>
      <c r="T4481">
        <v>0.04</v>
      </c>
      <c r="U4481">
        <f t="shared" si="1386"/>
        <v>4746</v>
      </c>
      <c r="V4481">
        <f t="shared" si="1387"/>
        <v>126000</v>
      </c>
      <c r="W4481" s="1" t="s">
        <v>179</v>
      </c>
      <c r="X4481" s="1" t="s">
        <v>1236</v>
      </c>
      <c r="Y4481" s="1" t="s">
        <v>156</v>
      </c>
      <c r="Z4481" s="3">
        <v>14703</v>
      </c>
      <c r="AA4481" s="4">
        <f t="shared" si="1391"/>
        <v>5170</v>
      </c>
      <c r="AB4481" s="4">
        <f t="shared" si="1399"/>
        <v>2475.2105860000001</v>
      </c>
      <c r="AC4481" s="4">
        <f t="shared" si="1400"/>
        <v>5170</v>
      </c>
      <c r="AD4481" s="4">
        <f t="shared" si="1392"/>
        <v>12837.875</v>
      </c>
      <c r="AE4481" s="3" t="s">
        <v>2370</v>
      </c>
      <c r="AF4481" s="3">
        <v>5170</v>
      </c>
      <c r="AG4481" s="4">
        <f>AI4481</f>
        <v>5170</v>
      </c>
      <c r="AH4481" s="4">
        <v>83766</v>
      </c>
      <c r="AI4481">
        <f t="shared" si="1388"/>
        <v>5170</v>
      </c>
      <c r="AJ4481" t="s">
        <v>2370</v>
      </c>
      <c r="AK4481" s="2">
        <v>8406.81</v>
      </c>
      <c r="AL4481" s="2">
        <f>AN4481</f>
        <v>8406.81</v>
      </c>
      <c r="AM4481" s="4">
        <v>83766</v>
      </c>
      <c r="AN4481">
        <f>INDEX($AJ$2:$AJ$6811,MATCH(AM4481,$A$2:$A$6811,0))</f>
        <v>8406.81</v>
      </c>
      <c r="AP4481">
        <v>4.88</v>
      </c>
      <c r="AQ4481">
        <v>4.88</v>
      </c>
      <c r="AR4481" s="4">
        <v>15</v>
      </c>
      <c r="AS4481" s="4">
        <v>4</v>
      </c>
      <c r="AT4481" s="4">
        <v>2014</v>
      </c>
      <c r="AU4481" s="4">
        <v>4</v>
      </c>
      <c r="AV4481" s="4">
        <v>4</v>
      </c>
      <c r="AW4481" s="4">
        <v>2014</v>
      </c>
      <c r="AX4481" t="str">
        <f t="shared" si="1389"/>
        <v>No Delay</v>
      </c>
      <c r="AY4481">
        <f t="shared" si="1390"/>
        <v>0</v>
      </c>
    </row>
    <row r="4482" spans="1:51" x14ac:dyDescent="0.2">
      <c r="A4482" s="3">
        <v>84336</v>
      </c>
      <c r="B4482" s="1" t="s">
        <v>50</v>
      </c>
      <c r="C4482" s="1" t="s">
        <v>51</v>
      </c>
      <c r="D4482" s="1" t="s">
        <v>130</v>
      </c>
      <c r="E4482" s="1" t="s">
        <v>101</v>
      </c>
      <c r="F4482" s="1" t="s">
        <v>101</v>
      </c>
      <c r="G4482" s="13" t="s">
        <v>1788</v>
      </c>
      <c r="H4482" s="12">
        <v>41744</v>
      </c>
      <c r="I4482" s="12" t="s">
        <v>1052</v>
      </c>
      <c r="J4482" s="12">
        <v>41733</v>
      </c>
      <c r="K4482" s="4">
        <v>5420</v>
      </c>
      <c r="L4482" s="1" t="s">
        <v>146</v>
      </c>
      <c r="M4482" s="1" t="s">
        <v>132</v>
      </c>
      <c r="N4482" s="1" t="s">
        <v>265</v>
      </c>
      <c r="O4482" s="1" t="s">
        <v>93</v>
      </c>
      <c r="P4482">
        <v>60</v>
      </c>
      <c r="Q4482">
        <v>1330</v>
      </c>
      <c r="R4482">
        <v>3005.8</v>
      </c>
      <c r="S4482">
        <v>2.2599999999999998</v>
      </c>
      <c r="T4482">
        <v>0.04</v>
      </c>
      <c r="U4482">
        <f t="shared" ref="U4482:U4545" si="1401">S4482*Q4482</f>
        <v>3005.7999999999997</v>
      </c>
      <c r="V4482">
        <f t="shared" ref="V4482:V4545" si="1402">Q4482*P4482</f>
        <v>79800</v>
      </c>
      <c r="W4482" s="1" t="s">
        <v>179</v>
      </c>
      <c r="X4482" s="1" t="s">
        <v>1236</v>
      </c>
      <c r="Y4482" s="1" t="s">
        <v>156</v>
      </c>
      <c r="Z4482" s="3">
        <v>14703</v>
      </c>
      <c r="AA4482" s="4">
        <f t="shared" si="1391"/>
        <v>5170</v>
      </c>
      <c r="AB4482" s="4">
        <f t="shared" si="1399"/>
        <v>2390.70478</v>
      </c>
      <c r="AC4482" s="4">
        <f t="shared" si="1400"/>
        <v>5170</v>
      </c>
      <c r="AD4482" s="4">
        <f t="shared" si="1392"/>
        <v>3039.5</v>
      </c>
      <c r="AE4482" s="3" t="s">
        <v>2370</v>
      </c>
      <c r="AF4482" s="3">
        <v>5170</v>
      </c>
      <c r="AG4482" s="4">
        <f>AI4482</f>
        <v>5170</v>
      </c>
      <c r="AH4482" s="4">
        <v>83766</v>
      </c>
      <c r="AI4482">
        <f t="shared" ref="AI4482:AI4545" si="1403">INDEX($AE$2:$AE$6811,MATCH(AH4482,$A$2:$A$6811,0))</f>
        <v>5170</v>
      </c>
      <c r="AJ4482" t="s">
        <v>2370</v>
      </c>
      <c r="AK4482" s="2">
        <v>8406.81</v>
      </c>
      <c r="AL4482" s="2">
        <f>AN4482</f>
        <v>8406.81</v>
      </c>
      <c r="AM4482" s="4">
        <v>83766</v>
      </c>
      <c r="AN4482">
        <f>INDEX($AJ$2:$AJ$6811,MATCH(AM4482,$A$2:$A$6811,0))</f>
        <v>8406.81</v>
      </c>
      <c r="AP4482">
        <v>3.09</v>
      </c>
      <c r="AQ4482">
        <v>3.09</v>
      </c>
      <c r="AR4482" s="4">
        <v>15</v>
      </c>
      <c r="AS4482" s="4">
        <v>4</v>
      </c>
      <c r="AT4482" s="4">
        <v>2014</v>
      </c>
      <c r="AU4482" s="4">
        <v>4</v>
      </c>
      <c r="AV4482" s="4">
        <v>4</v>
      </c>
      <c r="AW4482" s="4">
        <v>2014</v>
      </c>
      <c r="AX4482" t="str">
        <f t="shared" ref="AX4482:AX4545" si="1404">IF(DATE(AW4482,AV4482,AU4482)&lt;=DATE(AT4482,AS4482,AR4482),"No Delay","Delay")</f>
        <v>No Delay</v>
      </c>
      <c r="AY4482">
        <f t="shared" ref="AY4482:AY4545" si="1405">IF(_xlfn.DAYS(J4482,H4482)&gt;0, _xlfn.DAYS(J4482,H4482),0)</f>
        <v>0</v>
      </c>
    </row>
    <row r="4483" spans="1:51" x14ac:dyDescent="0.2">
      <c r="A4483" s="3">
        <v>85440</v>
      </c>
      <c r="B4483" s="1" t="s">
        <v>50</v>
      </c>
      <c r="C4483" s="1" t="s">
        <v>51</v>
      </c>
      <c r="D4483" s="1" t="s">
        <v>130</v>
      </c>
      <c r="E4483" s="1" t="s">
        <v>101</v>
      </c>
      <c r="F4483" s="1" t="s">
        <v>101</v>
      </c>
      <c r="G4483" s="13" t="s">
        <v>1788</v>
      </c>
      <c r="H4483" s="12">
        <v>41744</v>
      </c>
      <c r="I4483" s="12" t="s">
        <v>1052</v>
      </c>
      <c r="J4483" s="12">
        <v>41733</v>
      </c>
      <c r="K4483" s="4">
        <v>5426</v>
      </c>
      <c r="L4483" s="1" t="s">
        <v>146</v>
      </c>
      <c r="M4483" s="1" t="s">
        <v>132</v>
      </c>
      <c r="N4483" s="1" t="s">
        <v>238</v>
      </c>
      <c r="O4483" s="1" t="s">
        <v>93</v>
      </c>
      <c r="P4483">
        <v>30</v>
      </c>
      <c r="Q4483">
        <v>1638</v>
      </c>
      <c r="R4483">
        <v>7698.6</v>
      </c>
      <c r="S4483">
        <v>4.7</v>
      </c>
      <c r="T4483">
        <v>0.16</v>
      </c>
      <c r="U4483">
        <f t="shared" si="1401"/>
        <v>7698.6</v>
      </c>
      <c r="V4483">
        <f t="shared" si="1402"/>
        <v>49140</v>
      </c>
      <c r="W4483" s="1" t="s">
        <v>1487</v>
      </c>
      <c r="X4483" s="1" t="s">
        <v>1236</v>
      </c>
      <c r="Y4483" s="1" t="s">
        <v>161</v>
      </c>
      <c r="Z4483" s="3">
        <v>14186</v>
      </c>
      <c r="AA4483" s="4">
        <f t="shared" ref="AA4483:AA4546" si="1406">AF4483</f>
        <v>5170</v>
      </c>
      <c r="AB4483" s="4">
        <f t="shared" si="1399"/>
        <v>2424.5071023999999</v>
      </c>
      <c r="AC4483" s="4">
        <f t="shared" si="1400"/>
        <v>5170</v>
      </c>
      <c r="AD4483" s="4">
        <f t="shared" si="1392"/>
        <v>1915.2418605</v>
      </c>
      <c r="AE4483" s="3" t="s">
        <v>2370</v>
      </c>
      <c r="AF4483" s="3">
        <v>5170</v>
      </c>
      <c r="AG4483" s="4">
        <f>AI4483</f>
        <v>5170</v>
      </c>
      <c r="AH4483" s="4">
        <v>83766</v>
      </c>
      <c r="AI4483">
        <f t="shared" si="1403"/>
        <v>5170</v>
      </c>
      <c r="AJ4483" t="s">
        <v>2370</v>
      </c>
      <c r="AK4483" s="2">
        <v>8406.81</v>
      </c>
      <c r="AL4483" s="2">
        <f>AN4483</f>
        <v>8406.81</v>
      </c>
      <c r="AM4483" s="4">
        <v>83766</v>
      </c>
      <c r="AN4483">
        <f>INDEX($AJ$2:$AJ$6811,MATCH(AM4483,$A$2:$A$6811,0))</f>
        <v>8406.81</v>
      </c>
      <c r="AP4483">
        <v>7.91</v>
      </c>
      <c r="AQ4483">
        <v>7.91</v>
      </c>
      <c r="AR4483" s="4">
        <v>15</v>
      </c>
      <c r="AS4483" s="4">
        <v>4</v>
      </c>
      <c r="AT4483" s="4">
        <v>2014</v>
      </c>
      <c r="AU4483" s="4">
        <v>4</v>
      </c>
      <c r="AV4483" s="4">
        <v>4</v>
      </c>
      <c r="AW4483" s="4">
        <v>2014</v>
      </c>
      <c r="AX4483" t="str">
        <f t="shared" si="1404"/>
        <v>No Delay</v>
      </c>
      <c r="AY4483">
        <f t="shared" si="1405"/>
        <v>0</v>
      </c>
    </row>
    <row r="4484" spans="1:51" x14ac:dyDescent="0.2">
      <c r="A4484" s="3">
        <v>83766</v>
      </c>
      <c r="B4484" s="1" t="s">
        <v>50</v>
      </c>
      <c r="C4484" s="1" t="s">
        <v>51</v>
      </c>
      <c r="D4484" s="1" t="s">
        <v>130</v>
      </c>
      <c r="E4484" s="1" t="s">
        <v>101</v>
      </c>
      <c r="F4484" s="1" t="s">
        <v>101</v>
      </c>
      <c r="G4484" s="13" t="s">
        <v>1788</v>
      </c>
      <c r="H4484" s="12">
        <v>41744</v>
      </c>
      <c r="I4484" s="12" t="s">
        <v>1052</v>
      </c>
      <c r="J4484" s="12">
        <v>41733</v>
      </c>
      <c r="K4484" s="4">
        <v>5417</v>
      </c>
      <c r="L4484" s="1" t="s">
        <v>146</v>
      </c>
      <c r="M4484" s="1" t="s">
        <v>132</v>
      </c>
      <c r="N4484" s="1" t="s">
        <v>154</v>
      </c>
      <c r="O4484" s="1" t="s">
        <v>93</v>
      </c>
      <c r="P4484">
        <v>60</v>
      </c>
      <c r="Q4484">
        <v>41076</v>
      </c>
      <c r="R4484">
        <v>339287.76</v>
      </c>
      <c r="S4484">
        <v>8.26</v>
      </c>
      <c r="T4484">
        <v>0.14000000000000001</v>
      </c>
      <c r="U4484">
        <f t="shared" si="1401"/>
        <v>339287.76</v>
      </c>
      <c r="V4484">
        <f t="shared" si="1402"/>
        <v>2464560</v>
      </c>
      <c r="W4484" s="1" t="s">
        <v>197</v>
      </c>
      <c r="X4484" s="1" t="s">
        <v>1236</v>
      </c>
      <c r="Y4484" s="1" t="s">
        <v>3082</v>
      </c>
      <c r="Z4484" s="3">
        <v>13556</v>
      </c>
      <c r="AA4484" s="4">
        <f t="shared" si="1406"/>
        <v>5170</v>
      </c>
      <c r="AB4484" s="4">
        <f t="shared" si="1399"/>
        <v>6752.7408388000003</v>
      </c>
      <c r="AC4484" s="4">
        <f t="shared" si="1400"/>
        <v>5170</v>
      </c>
      <c r="AD4484" s="4">
        <f t="shared" ref="AD4484:AD4547" si="1407">AVERAGEIFS($AA$2:$AA$6811,$L$2:$L$6811,L4484,$V$2:$V$6811,"&gt;="&amp;(V4484-100), $V$2:$V$6811,"&lt;="&amp;(V4484+100),$AA$2:$AA$6811,"&gt;"&amp;1)</f>
        <v>5170</v>
      </c>
      <c r="AE4484" s="4">
        <v>5170</v>
      </c>
      <c r="AF4484" s="4">
        <v>5170</v>
      </c>
      <c r="AG4484" s="4">
        <f t="shared" ref="AG4484:AG4489" si="1408">AE4484</f>
        <v>5170</v>
      </c>
      <c r="AI4484" t="e">
        <f t="shared" si="1403"/>
        <v>#N/A</v>
      </c>
      <c r="AJ4484">
        <v>8406.81</v>
      </c>
      <c r="AK4484" s="2">
        <v>8406.81</v>
      </c>
      <c r="AL4484" s="2">
        <f t="shared" ref="AL4484:AL4489" si="1409">AJ4484</f>
        <v>8406.81</v>
      </c>
      <c r="AM4484" s="4"/>
      <c r="AN4484" t="e">
        <f>VLOOKUP([1]!Tabelle13[[#This Row],[Vlookup this ID for freight costs]],$AL$2:$AL$6811,2,FALSE)</f>
        <v>#REF!</v>
      </c>
      <c r="AP4484">
        <v>348.79</v>
      </c>
      <c r="AQ4484">
        <v>348.79</v>
      </c>
      <c r="AR4484" s="4">
        <v>15</v>
      </c>
      <c r="AS4484" s="4">
        <v>4</v>
      </c>
      <c r="AT4484" s="4">
        <v>2014</v>
      </c>
      <c r="AU4484" s="4">
        <v>4</v>
      </c>
      <c r="AV4484" s="4">
        <v>4</v>
      </c>
      <c r="AW4484" s="4">
        <v>2014</v>
      </c>
      <c r="AX4484" t="str">
        <f t="shared" si="1404"/>
        <v>No Delay</v>
      </c>
      <c r="AY4484">
        <f t="shared" si="1405"/>
        <v>0</v>
      </c>
    </row>
    <row r="4485" spans="1:51" x14ac:dyDescent="0.2">
      <c r="A4485" s="3">
        <v>82650</v>
      </c>
      <c r="B4485" s="1" t="s">
        <v>140</v>
      </c>
      <c r="C4485" s="1" t="s">
        <v>99</v>
      </c>
      <c r="D4485" s="1" t="s">
        <v>130</v>
      </c>
      <c r="E4485" s="1" t="s">
        <v>101</v>
      </c>
      <c r="F4485" s="1" t="s">
        <v>101</v>
      </c>
      <c r="G4485" s="13" t="s">
        <v>617</v>
      </c>
      <c r="H4485" s="12">
        <v>41670</v>
      </c>
      <c r="I4485" s="12" t="s">
        <v>749</v>
      </c>
      <c r="J4485" s="12">
        <v>41694</v>
      </c>
      <c r="K4485" s="4">
        <v>5322</v>
      </c>
      <c r="L4485" s="1" t="s">
        <v>146</v>
      </c>
      <c r="M4485" s="1" t="s">
        <v>132</v>
      </c>
      <c r="N4485" s="1" t="s">
        <v>1524</v>
      </c>
      <c r="O4485" s="1" t="s">
        <v>93</v>
      </c>
      <c r="P4485">
        <v>30</v>
      </c>
      <c r="Q4485">
        <v>46066</v>
      </c>
      <c r="R4485">
        <v>500737.42</v>
      </c>
      <c r="S4485">
        <v>10.87</v>
      </c>
      <c r="T4485">
        <v>0.36</v>
      </c>
      <c r="U4485">
        <f t="shared" si="1401"/>
        <v>500737.42</v>
      </c>
      <c r="V4485">
        <f t="shared" si="1402"/>
        <v>1381980</v>
      </c>
      <c r="W4485" s="1" t="s">
        <v>160</v>
      </c>
      <c r="X4485" s="1" t="s">
        <v>1236</v>
      </c>
      <c r="Y4485" s="1" t="s">
        <v>161</v>
      </c>
      <c r="Z4485" s="3">
        <v>11983</v>
      </c>
      <c r="AA4485" s="4">
        <f t="shared" si="1406"/>
        <v>5175</v>
      </c>
      <c r="AB4485" s="4">
        <f t="shared" si="1399"/>
        <v>7300.3823608000002</v>
      </c>
      <c r="AC4485" s="4">
        <f t="shared" si="1400"/>
        <v>5175</v>
      </c>
      <c r="AD4485" s="4">
        <f t="shared" si="1407"/>
        <v>5175</v>
      </c>
      <c r="AE4485" s="4">
        <v>5175</v>
      </c>
      <c r="AF4485" s="4">
        <v>5175</v>
      </c>
      <c r="AG4485" s="4">
        <f t="shared" si="1408"/>
        <v>5175</v>
      </c>
      <c r="AI4485" t="e">
        <f t="shared" si="1403"/>
        <v>#N/A</v>
      </c>
      <c r="AJ4485">
        <v>3541.59</v>
      </c>
      <c r="AK4485" s="2">
        <v>3541.59</v>
      </c>
      <c r="AL4485" s="2">
        <f t="shared" si="1409"/>
        <v>3541.59</v>
      </c>
      <c r="AM4485" s="4"/>
      <c r="AN4485" t="e">
        <f>VLOOKUP([1]!Tabelle13[[#This Row],[Vlookup this ID for freight costs]],$AL$2:$AL$6811,2,FALSE)</f>
        <v>#REF!</v>
      </c>
      <c r="AP4485">
        <v>619.41</v>
      </c>
      <c r="AQ4485">
        <v>619.41</v>
      </c>
      <c r="AR4485" s="4">
        <v>31</v>
      </c>
      <c r="AS4485" s="4">
        <v>1</v>
      </c>
      <c r="AT4485" s="4">
        <v>2014</v>
      </c>
      <c r="AU4485" s="4">
        <v>24</v>
      </c>
      <c r="AV4485" s="4">
        <v>2</v>
      </c>
      <c r="AW4485" s="4">
        <v>2014</v>
      </c>
      <c r="AX4485" t="str">
        <f t="shared" si="1404"/>
        <v>Delay</v>
      </c>
      <c r="AY4485">
        <f t="shared" si="1405"/>
        <v>24</v>
      </c>
    </row>
    <row r="4486" spans="1:51" x14ac:dyDescent="0.2">
      <c r="A4486" s="3">
        <v>28190</v>
      </c>
      <c r="B4486" s="1" t="s">
        <v>168</v>
      </c>
      <c r="C4486" s="1" t="s">
        <v>150</v>
      </c>
      <c r="D4486" s="1" t="s">
        <v>100</v>
      </c>
      <c r="E4486" s="1" t="s">
        <v>253</v>
      </c>
      <c r="F4486" s="1" t="s">
        <v>253</v>
      </c>
      <c r="G4486" s="13" t="s">
        <v>1348</v>
      </c>
      <c r="H4486" s="12">
        <v>40791</v>
      </c>
      <c r="I4486" s="12" t="s">
        <v>1348</v>
      </c>
      <c r="J4486" s="12">
        <v>40791</v>
      </c>
      <c r="K4486" s="4">
        <v>3408</v>
      </c>
      <c r="L4486" s="1" t="s">
        <v>146</v>
      </c>
      <c r="M4486" s="1" t="s">
        <v>170</v>
      </c>
      <c r="N4486" s="1" t="s">
        <v>178</v>
      </c>
      <c r="O4486" s="1" t="s">
        <v>93</v>
      </c>
      <c r="P4486">
        <v>60</v>
      </c>
      <c r="Q4486">
        <v>100000</v>
      </c>
      <c r="R4486">
        <v>730000</v>
      </c>
      <c r="S4486">
        <v>7.3</v>
      </c>
      <c r="T4486">
        <v>0.12</v>
      </c>
      <c r="U4486">
        <f t="shared" si="1401"/>
        <v>730000</v>
      </c>
      <c r="V4486">
        <f t="shared" si="1402"/>
        <v>6000000</v>
      </c>
      <c r="W4486" s="1" t="s">
        <v>155</v>
      </c>
      <c r="X4486" s="1" t="s">
        <v>1236</v>
      </c>
      <c r="Y4486" s="1" t="s">
        <v>156</v>
      </c>
      <c r="Z4486" s="3">
        <v>8107</v>
      </c>
      <c r="AA4486" s="4">
        <f t="shared" si="1406"/>
        <v>5177</v>
      </c>
      <c r="AB4486" s="4">
        <f t="shared" si="1399"/>
        <v>13219.520206000001</v>
      </c>
      <c r="AC4486" s="4">
        <f t="shared" si="1400"/>
        <v>5177</v>
      </c>
      <c r="AD4486" s="4">
        <f t="shared" si="1407"/>
        <v>22977.692307692309</v>
      </c>
      <c r="AE4486" s="4">
        <v>5177</v>
      </c>
      <c r="AF4486" s="4">
        <v>5177</v>
      </c>
      <c r="AG4486" s="4">
        <f t="shared" si="1408"/>
        <v>5177</v>
      </c>
      <c r="AI4486" t="e">
        <f t="shared" si="1403"/>
        <v>#N/A</v>
      </c>
      <c r="AJ4486">
        <v>10405.58</v>
      </c>
      <c r="AK4486" s="2">
        <v>10405.58</v>
      </c>
      <c r="AL4486" s="2">
        <f t="shared" si="1409"/>
        <v>10405.58</v>
      </c>
      <c r="AM4486" s="4"/>
      <c r="AN4486" t="e">
        <f>VLOOKUP([1]!Tabelle13[[#This Row],[Vlookup this ID for freight costs]],$AL$2:$AL$6811,2,FALSE)</f>
        <v>#REF!</v>
      </c>
      <c r="AP4486">
        <v>1204.5</v>
      </c>
      <c r="AQ4486">
        <v>1204.5</v>
      </c>
      <c r="AR4486" s="4">
        <v>5</v>
      </c>
      <c r="AS4486" s="4">
        <v>9</v>
      </c>
      <c r="AT4486" s="4">
        <v>2011</v>
      </c>
      <c r="AU4486" s="4">
        <v>5</v>
      </c>
      <c r="AV4486" s="4">
        <v>9</v>
      </c>
      <c r="AW4486" s="4">
        <v>2011</v>
      </c>
      <c r="AX4486" t="str">
        <f t="shared" si="1404"/>
        <v>No Delay</v>
      </c>
      <c r="AY4486">
        <f t="shared" si="1405"/>
        <v>0</v>
      </c>
    </row>
    <row r="4487" spans="1:51" x14ac:dyDescent="0.2">
      <c r="A4487" s="3">
        <v>36219</v>
      </c>
      <c r="B4487" s="1" t="s">
        <v>168</v>
      </c>
      <c r="C4487" s="1" t="s">
        <v>150</v>
      </c>
      <c r="D4487" s="1" t="s">
        <v>100</v>
      </c>
      <c r="E4487" s="1" t="s">
        <v>253</v>
      </c>
      <c r="F4487" s="1" t="s">
        <v>253</v>
      </c>
      <c r="G4487" s="13" t="s">
        <v>1348</v>
      </c>
      <c r="H4487" s="12">
        <v>40791</v>
      </c>
      <c r="I4487" s="12" t="s">
        <v>1348</v>
      </c>
      <c r="J4487" s="12">
        <v>40791</v>
      </c>
      <c r="K4487" s="4">
        <v>3409</v>
      </c>
      <c r="L4487" s="1" t="s">
        <v>146</v>
      </c>
      <c r="M4487" s="1" t="s">
        <v>170</v>
      </c>
      <c r="N4487" s="1" t="s">
        <v>178</v>
      </c>
      <c r="O4487" s="1" t="s">
        <v>93</v>
      </c>
      <c r="P4487">
        <v>60</v>
      </c>
      <c r="Q4487">
        <v>100000</v>
      </c>
      <c r="R4487">
        <v>730000</v>
      </c>
      <c r="S4487">
        <v>7.3</v>
      </c>
      <c r="T4487">
        <v>0.12</v>
      </c>
      <c r="U4487">
        <f t="shared" si="1401"/>
        <v>730000</v>
      </c>
      <c r="V4487">
        <f t="shared" si="1402"/>
        <v>6000000</v>
      </c>
      <c r="W4487" s="1" t="s">
        <v>155</v>
      </c>
      <c r="X4487" s="1" t="s">
        <v>1236</v>
      </c>
      <c r="Y4487" s="1" t="s">
        <v>156</v>
      </c>
      <c r="Z4487" s="3">
        <v>8107</v>
      </c>
      <c r="AA4487" s="4">
        <f t="shared" si="1406"/>
        <v>5178</v>
      </c>
      <c r="AB4487" s="4">
        <f t="shared" si="1399"/>
        <v>13219.520206000001</v>
      </c>
      <c r="AC4487" s="4">
        <f t="shared" si="1400"/>
        <v>5178</v>
      </c>
      <c r="AD4487" s="4">
        <f t="shared" si="1407"/>
        <v>22977.692307692309</v>
      </c>
      <c r="AE4487" s="4">
        <v>5178</v>
      </c>
      <c r="AF4487" s="4">
        <v>5178</v>
      </c>
      <c r="AG4487" s="4">
        <f t="shared" si="1408"/>
        <v>5178</v>
      </c>
      <c r="AI4487" t="e">
        <f t="shared" si="1403"/>
        <v>#N/A</v>
      </c>
      <c r="AJ4487">
        <v>14621.3</v>
      </c>
      <c r="AK4487" s="2">
        <v>14621.3</v>
      </c>
      <c r="AL4487" s="2">
        <f t="shared" si="1409"/>
        <v>14621.3</v>
      </c>
      <c r="AM4487" s="4"/>
      <c r="AN4487" t="e">
        <f>VLOOKUP([1]!Tabelle13[[#This Row],[Vlookup this ID for freight costs]],$AL$2:$AL$6811,2,FALSE)</f>
        <v>#REF!</v>
      </c>
      <c r="AP4487">
        <v>1204.5</v>
      </c>
      <c r="AQ4487">
        <v>1204.5</v>
      </c>
      <c r="AR4487" s="4">
        <v>5</v>
      </c>
      <c r="AS4487" s="4">
        <v>9</v>
      </c>
      <c r="AT4487" s="4">
        <v>2011</v>
      </c>
      <c r="AU4487" s="4">
        <v>5</v>
      </c>
      <c r="AV4487" s="4">
        <v>9</v>
      </c>
      <c r="AW4487" s="4">
        <v>2011</v>
      </c>
      <c r="AX4487" t="str">
        <f t="shared" si="1404"/>
        <v>No Delay</v>
      </c>
      <c r="AY4487">
        <f t="shared" si="1405"/>
        <v>0</v>
      </c>
    </row>
    <row r="4488" spans="1:51" x14ac:dyDescent="0.2">
      <c r="A4488" s="3">
        <v>72424</v>
      </c>
      <c r="B4488" s="1" t="s">
        <v>168</v>
      </c>
      <c r="C4488" s="1" t="s">
        <v>150</v>
      </c>
      <c r="D4488" s="1" t="s">
        <v>100</v>
      </c>
      <c r="E4488" s="1" t="s">
        <v>253</v>
      </c>
      <c r="F4488" s="1" t="s">
        <v>253</v>
      </c>
      <c r="G4488" s="13" t="s">
        <v>308</v>
      </c>
      <c r="H4488" s="12">
        <v>40575</v>
      </c>
      <c r="I4488" s="12" t="s">
        <v>308</v>
      </c>
      <c r="J4488" s="12">
        <v>40575</v>
      </c>
      <c r="K4488" s="4">
        <v>2989</v>
      </c>
      <c r="L4488" s="1" t="s">
        <v>146</v>
      </c>
      <c r="M4488" s="1" t="s">
        <v>170</v>
      </c>
      <c r="N4488" s="1" t="s">
        <v>284</v>
      </c>
      <c r="O4488" s="1" t="s">
        <v>93</v>
      </c>
      <c r="P4488">
        <v>30</v>
      </c>
      <c r="Q4488">
        <v>92000</v>
      </c>
      <c r="R4488">
        <v>216200</v>
      </c>
      <c r="S4488">
        <v>2.35</v>
      </c>
      <c r="T4488">
        <v>0.08</v>
      </c>
      <c r="U4488">
        <f t="shared" si="1401"/>
        <v>216200</v>
      </c>
      <c r="V4488">
        <f t="shared" si="1402"/>
        <v>2760000</v>
      </c>
      <c r="W4488" s="1" t="s">
        <v>155</v>
      </c>
      <c r="X4488" s="1" t="s">
        <v>1236</v>
      </c>
      <c r="Y4488" s="1" t="s">
        <v>156</v>
      </c>
      <c r="Z4488" s="3">
        <v>8107</v>
      </c>
      <c r="AA4488" s="4">
        <f t="shared" si="1406"/>
        <v>5184</v>
      </c>
      <c r="AB4488" s="4">
        <f t="shared" si="1399"/>
        <v>12341.537806</v>
      </c>
      <c r="AC4488" s="4">
        <f t="shared" si="1400"/>
        <v>5184</v>
      </c>
      <c r="AD4488" s="4">
        <f t="shared" si="1407"/>
        <v>8397.3333333333339</v>
      </c>
      <c r="AE4488" s="4">
        <v>5184</v>
      </c>
      <c r="AF4488" s="4">
        <v>5184</v>
      </c>
      <c r="AG4488" s="4">
        <f t="shared" si="1408"/>
        <v>5184</v>
      </c>
      <c r="AI4488" t="e">
        <f t="shared" si="1403"/>
        <v>#N/A</v>
      </c>
      <c r="AJ4488">
        <v>9592.9500000000007</v>
      </c>
      <c r="AK4488" s="2">
        <v>9592.9500000000007</v>
      </c>
      <c r="AL4488" s="2">
        <f t="shared" si="1409"/>
        <v>9592.9500000000007</v>
      </c>
      <c r="AM4488" s="4"/>
      <c r="AN4488" t="e">
        <f>VLOOKUP([1]!Tabelle13[[#This Row],[Vlookup this ID for freight costs]],$AL$2:$AL$6811,2,FALSE)</f>
        <v>#REF!</v>
      </c>
      <c r="AP4488">
        <v>466.13</v>
      </c>
      <c r="AQ4488">
        <v>466.13</v>
      </c>
      <c r="AR4488" s="4">
        <v>1</v>
      </c>
      <c r="AS4488" s="4">
        <v>2</v>
      </c>
      <c r="AT4488" s="4">
        <v>2011</v>
      </c>
      <c r="AU4488" s="4">
        <v>1</v>
      </c>
      <c r="AV4488" s="4">
        <v>2</v>
      </c>
      <c r="AW4488" s="4">
        <v>2011</v>
      </c>
      <c r="AX4488" t="str">
        <f t="shared" si="1404"/>
        <v>No Delay</v>
      </c>
      <c r="AY4488">
        <f t="shared" si="1405"/>
        <v>0</v>
      </c>
    </row>
    <row r="4489" spans="1:51" x14ac:dyDescent="0.2">
      <c r="A4489" s="3">
        <v>11015</v>
      </c>
      <c r="B4489" s="1" t="s">
        <v>95</v>
      </c>
      <c r="C4489" s="1" t="s">
        <v>65</v>
      </c>
      <c r="D4489" s="1" t="s">
        <v>130</v>
      </c>
      <c r="E4489" s="1" t="s">
        <v>53</v>
      </c>
      <c r="F4489" s="1" t="s">
        <v>53</v>
      </c>
      <c r="G4489" s="13" t="s">
        <v>583</v>
      </c>
      <c r="H4489" s="12">
        <v>39832</v>
      </c>
      <c r="I4489" s="12" t="s">
        <v>583</v>
      </c>
      <c r="J4489" s="12">
        <v>39832</v>
      </c>
      <c r="K4489" s="4">
        <v>1295</v>
      </c>
      <c r="L4489" s="1" t="s">
        <v>146</v>
      </c>
      <c r="M4489" s="1" t="s">
        <v>132</v>
      </c>
      <c r="N4489" s="1" t="s">
        <v>147</v>
      </c>
      <c r="O4489" s="1" t="s">
        <v>148</v>
      </c>
      <c r="P4489">
        <v>30</v>
      </c>
      <c r="Q4489">
        <v>12304</v>
      </c>
      <c r="R4489">
        <v>322980</v>
      </c>
      <c r="S4489">
        <v>26.25</v>
      </c>
      <c r="T4489">
        <v>0.88</v>
      </c>
      <c r="U4489">
        <f t="shared" si="1401"/>
        <v>322980</v>
      </c>
      <c r="V4489">
        <f t="shared" si="1402"/>
        <v>369120</v>
      </c>
      <c r="W4489" s="1" t="s">
        <v>149</v>
      </c>
      <c r="X4489" s="1" t="s">
        <v>150</v>
      </c>
      <c r="Y4489" s="1" t="s">
        <v>150</v>
      </c>
      <c r="Z4489" s="3">
        <v>4785</v>
      </c>
      <c r="AA4489" s="4">
        <f t="shared" si="1406"/>
        <v>5197</v>
      </c>
      <c r="AB4489" s="4">
        <f t="shared" si="1399"/>
        <v>3595.0771371999999</v>
      </c>
      <c r="AC4489" s="4">
        <f t="shared" si="1400"/>
        <v>5197</v>
      </c>
      <c r="AD4489" s="4">
        <f t="shared" si="1407"/>
        <v>5197</v>
      </c>
      <c r="AE4489" s="4">
        <v>5197</v>
      </c>
      <c r="AF4489" s="4">
        <v>5197</v>
      </c>
      <c r="AG4489" s="4">
        <f t="shared" si="1408"/>
        <v>5197</v>
      </c>
      <c r="AH4489" s="4">
        <v>83677</v>
      </c>
      <c r="AI4489">
        <f t="shared" si="1403"/>
        <v>5426</v>
      </c>
      <c r="AJ4489">
        <v>21895.01</v>
      </c>
      <c r="AK4489" s="2">
        <v>21895.01</v>
      </c>
      <c r="AL4489" s="2">
        <f t="shared" si="1409"/>
        <v>21895.01</v>
      </c>
      <c r="AM4489" s="4"/>
      <c r="AN4489" t="e">
        <f>VLOOKUP([1]!Tabelle13[[#This Row],[Vlookup this ID for freight costs]],$AL$2:$AL$6811,2,FALSE)</f>
        <v>#REF!</v>
      </c>
      <c r="AP4489">
        <v>633.04</v>
      </c>
      <c r="AQ4489">
        <v>633.04</v>
      </c>
      <c r="AR4489" s="4">
        <v>19</v>
      </c>
      <c r="AS4489" s="4">
        <v>1</v>
      </c>
      <c r="AT4489" s="4">
        <v>2009</v>
      </c>
      <c r="AU4489" s="4">
        <v>19</v>
      </c>
      <c r="AV4489" s="4">
        <v>1</v>
      </c>
      <c r="AW4489" s="4">
        <v>2009</v>
      </c>
      <c r="AX4489" t="str">
        <f t="shared" si="1404"/>
        <v>No Delay</v>
      </c>
      <c r="AY4489">
        <f t="shared" si="1405"/>
        <v>0</v>
      </c>
    </row>
    <row r="4490" spans="1:51" x14ac:dyDescent="0.2">
      <c r="A4490" s="3">
        <v>11300</v>
      </c>
      <c r="B4490" s="1" t="s">
        <v>95</v>
      </c>
      <c r="C4490" s="1" t="s">
        <v>65</v>
      </c>
      <c r="D4490" s="1" t="s">
        <v>130</v>
      </c>
      <c r="E4490" s="1" t="s">
        <v>53</v>
      </c>
      <c r="F4490" s="1" t="s">
        <v>53</v>
      </c>
      <c r="G4490" s="13" t="s">
        <v>583</v>
      </c>
      <c r="H4490" s="12">
        <v>39832</v>
      </c>
      <c r="I4490" s="12" t="s">
        <v>583</v>
      </c>
      <c r="J4490" s="12">
        <v>39832</v>
      </c>
      <c r="K4490" s="4">
        <v>1297</v>
      </c>
      <c r="L4490" s="1" t="s">
        <v>146</v>
      </c>
      <c r="M4490" s="1" t="s">
        <v>132</v>
      </c>
      <c r="N4490" s="1" t="s">
        <v>275</v>
      </c>
      <c r="O4490" s="1" t="s">
        <v>93</v>
      </c>
      <c r="P4490">
        <v>60</v>
      </c>
      <c r="Q4490">
        <v>45000</v>
      </c>
      <c r="R4490">
        <v>420750</v>
      </c>
      <c r="S4490">
        <v>9.35</v>
      </c>
      <c r="T4490">
        <v>0.16</v>
      </c>
      <c r="U4490">
        <f t="shared" si="1401"/>
        <v>420750</v>
      </c>
      <c r="V4490">
        <f t="shared" si="1402"/>
        <v>2700000</v>
      </c>
      <c r="W4490" s="1" t="s">
        <v>155</v>
      </c>
      <c r="X4490" s="1" t="s">
        <v>1236</v>
      </c>
      <c r="Y4490" s="1" t="s">
        <v>156</v>
      </c>
      <c r="Z4490" s="3">
        <v>7726</v>
      </c>
      <c r="AA4490" s="4">
        <f t="shared" si="1406"/>
        <v>5197</v>
      </c>
      <c r="AB4490" s="4">
        <f t="shared" si="1399"/>
        <v>7183.3912060000002</v>
      </c>
      <c r="AC4490" s="4">
        <f t="shared" si="1400"/>
        <v>5197</v>
      </c>
      <c r="AD4490" s="4">
        <f t="shared" si="1407"/>
        <v>8277.5555555555547</v>
      </c>
      <c r="AE4490" s="3" t="s">
        <v>2371</v>
      </c>
      <c r="AF4490" s="3">
        <v>5197</v>
      </c>
      <c r="AG4490" s="4">
        <f>AI4490</f>
        <v>5197</v>
      </c>
      <c r="AH4490" s="4">
        <v>11015</v>
      </c>
      <c r="AI4490">
        <f t="shared" si="1403"/>
        <v>5197</v>
      </c>
      <c r="AJ4490" t="s">
        <v>2371</v>
      </c>
      <c r="AK4490" s="2">
        <v>21895.01</v>
      </c>
      <c r="AL4490" s="2">
        <f>AN4490</f>
        <v>21895.01</v>
      </c>
      <c r="AM4490" s="4">
        <v>11015</v>
      </c>
      <c r="AN4490">
        <f>INDEX($AJ$2:$AJ$6811,MATCH(AM4490,$A$2:$A$6811,0))</f>
        <v>21895.01</v>
      </c>
      <c r="AP4490">
        <v>824.67</v>
      </c>
      <c r="AQ4490">
        <v>824.67</v>
      </c>
      <c r="AR4490" s="4">
        <v>19</v>
      </c>
      <c r="AS4490" s="4">
        <v>1</v>
      </c>
      <c r="AT4490" s="4">
        <v>2009</v>
      </c>
      <c r="AU4490" s="4">
        <v>19</v>
      </c>
      <c r="AV4490" s="4">
        <v>1</v>
      </c>
      <c r="AW4490" s="4">
        <v>2009</v>
      </c>
      <c r="AX4490" t="str">
        <f t="shared" si="1404"/>
        <v>No Delay</v>
      </c>
      <c r="AY4490">
        <f t="shared" si="1405"/>
        <v>0</v>
      </c>
    </row>
    <row r="4491" spans="1:51" x14ac:dyDescent="0.2">
      <c r="A4491" s="3">
        <v>41184</v>
      </c>
      <c r="B4491" s="1" t="s">
        <v>168</v>
      </c>
      <c r="C4491" s="1" t="s">
        <v>150</v>
      </c>
      <c r="D4491" s="1" t="s">
        <v>100</v>
      </c>
      <c r="E4491" s="1" t="s">
        <v>53</v>
      </c>
      <c r="F4491" s="1" t="s">
        <v>53</v>
      </c>
      <c r="G4491" s="13" t="s">
        <v>2250</v>
      </c>
      <c r="H4491" s="12">
        <v>40507</v>
      </c>
      <c r="I4491" s="12" t="s">
        <v>1314</v>
      </c>
      <c r="J4491" s="12">
        <v>40520</v>
      </c>
      <c r="K4491" s="4">
        <v>2900</v>
      </c>
      <c r="L4491" s="1" t="s">
        <v>146</v>
      </c>
      <c r="M4491" s="1" t="s">
        <v>170</v>
      </c>
      <c r="N4491" s="1" t="s">
        <v>302</v>
      </c>
      <c r="O4491" s="1" t="s">
        <v>93</v>
      </c>
      <c r="P4491">
        <v>30</v>
      </c>
      <c r="Q4491">
        <v>59681</v>
      </c>
      <c r="R4491">
        <v>412395.71</v>
      </c>
      <c r="S4491">
        <v>6.91</v>
      </c>
      <c r="T4491">
        <v>0.23</v>
      </c>
      <c r="U4491">
        <f t="shared" si="1401"/>
        <v>412395.71</v>
      </c>
      <c r="V4491">
        <f t="shared" si="1402"/>
        <v>1790430</v>
      </c>
      <c r="W4491" s="1" t="s">
        <v>155</v>
      </c>
      <c r="X4491" s="1" t="s">
        <v>1236</v>
      </c>
      <c r="Y4491" s="1" t="s">
        <v>156</v>
      </c>
      <c r="Z4491" s="3">
        <v>8107</v>
      </c>
      <c r="AA4491" s="4">
        <f t="shared" si="1406"/>
        <v>5200</v>
      </c>
      <c r="AB4491" s="4">
        <f t="shared" si="1399"/>
        <v>8794.5986578000011</v>
      </c>
      <c r="AC4491" s="4">
        <f t="shared" si="1400"/>
        <v>5200</v>
      </c>
      <c r="AD4491" s="4">
        <f t="shared" si="1407"/>
        <v>6515.5</v>
      </c>
      <c r="AE4491" s="4">
        <v>5200</v>
      </c>
      <c r="AF4491" s="4">
        <v>5200</v>
      </c>
      <c r="AG4491" s="4">
        <f>AE4491</f>
        <v>5200</v>
      </c>
      <c r="AI4491" t="e">
        <f t="shared" si="1403"/>
        <v>#N/A</v>
      </c>
      <c r="AJ4491">
        <v>5953.37</v>
      </c>
      <c r="AK4491" s="2">
        <v>5953.37</v>
      </c>
      <c r="AL4491" s="2">
        <f>AJ4491</f>
        <v>5953.37</v>
      </c>
      <c r="AM4491" s="4"/>
      <c r="AN4491" t="e">
        <f>VLOOKUP([1]!Tabelle13[[#This Row],[Vlookup this ID for freight costs]],$AL$2:$AL$6811,2,FALSE)</f>
        <v>#REF!</v>
      </c>
      <c r="AP4491">
        <v>889.13</v>
      </c>
      <c r="AQ4491">
        <v>889.13</v>
      </c>
      <c r="AR4491" s="4">
        <v>25</v>
      </c>
      <c r="AS4491" s="4">
        <v>11</v>
      </c>
      <c r="AT4491" s="4">
        <v>2010</v>
      </c>
      <c r="AU4491" s="4">
        <v>8</v>
      </c>
      <c r="AV4491" s="4">
        <v>12</v>
      </c>
      <c r="AW4491" s="4">
        <v>2010</v>
      </c>
      <c r="AX4491" t="str">
        <f t="shared" si="1404"/>
        <v>Delay</v>
      </c>
      <c r="AY4491">
        <f t="shared" si="1405"/>
        <v>13</v>
      </c>
    </row>
    <row r="4492" spans="1:51" x14ac:dyDescent="0.2">
      <c r="A4492" s="3">
        <v>86059</v>
      </c>
      <c r="B4492" s="1" t="s">
        <v>175</v>
      </c>
      <c r="C4492" s="1" t="s">
        <v>165</v>
      </c>
      <c r="D4492" s="1" t="s">
        <v>130</v>
      </c>
      <c r="E4492" s="1" t="s">
        <v>101</v>
      </c>
      <c r="F4492" s="1" t="s">
        <v>101</v>
      </c>
      <c r="G4492" s="13" t="s">
        <v>294</v>
      </c>
      <c r="H4492" s="12">
        <v>41759</v>
      </c>
      <c r="I4492" s="12" t="s">
        <v>605</v>
      </c>
      <c r="J4492" s="12">
        <v>41766</v>
      </c>
      <c r="K4492" s="4">
        <v>5488</v>
      </c>
      <c r="L4492" s="1" t="s">
        <v>146</v>
      </c>
      <c r="M4492" s="1" t="s">
        <v>132</v>
      </c>
      <c r="N4492" s="1" t="s">
        <v>408</v>
      </c>
      <c r="O4492" s="1" t="s">
        <v>93</v>
      </c>
      <c r="P4492">
        <v>120</v>
      </c>
      <c r="Q4492">
        <v>26960</v>
      </c>
      <c r="R4492">
        <v>541087.19999999995</v>
      </c>
      <c r="S4492">
        <v>20.07</v>
      </c>
      <c r="T4492">
        <v>0.17</v>
      </c>
      <c r="U4492">
        <f t="shared" si="1401"/>
        <v>541087.19999999995</v>
      </c>
      <c r="V4492">
        <f t="shared" si="1402"/>
        <v>3235200</v>
      </c>
      <c r="W4492" s="1" t="s">
        <v>155</v>
      </c>
      <c r="X4492" s="1" t="s">
        <v>1236</v>
      </c>
      <c r="Y4492" s="1" t="s">
        <v>156</v>
      </c>
      <c r="Z4492" s="3">
        <v>11413</v>
      </c>
      <c r="AA4492" s="4">
        <f>AB4492</f>
        <v>5203.8552019999997</v>
      </c>
      <c r="AB4492" s="2">
        <f>2245.156962+0.109744*Q4492</f>
        <v>5203.8552019999997</v>
      </c>
      <c r="AC4492" s="4">
        <f>AD4492</f>
        <v>5203.8552019999997</v>
      </c>
      <c r="AD4492" s="4">
        <f t="shared" si="1407"/>
        <v>5203.8552019999997</v>
      </c>
      <c r="AE4492" s="4" t="s">
        <v>62</v>
      </c>
      <c r="AG4492" s="4" t="str">
        <f>AE4492</f>
        <v>Weight Captured Separately</v>
      </c>
      <c r="AI4492" t="e">
        <f t="shared" si="1403"/>
        <v>#N/A</v>
      </c>
      <c r="AJ4492" t="s">
        <v>63</v>
      </c>
      <c r="AK4492" s="2"/>
      <c r="AL4492" s="2" t="str">
        <f>AJ4492</f>
        <v>Invoiced Separately</v>
      </c>
      <c r="AM4492" s="4"/>
      <c r="AN4492" t="e">
        <f>VLOOKUP([1]!Tabelle13[[#This Row],[Vlookup this ID for freight costs]],$AL$2:$AL$6811,2,FALSE)</f>
        <v>#REF!</v>
      </c>
      <c r="AO4492">
        <f>IF(AK:AK="",AC:AC*6.242+1.383 -2.844 + 3.145 -2.265  -2.026,AK:AK)</f>
        <v>32479.857170883999</v>
      </c>
      <c r="AP4492">
        <v>556.24</v>
      </c>
      <c r="AQ4492">
        <v>556.24</v>
      </c>
      <c r="AR4492" s="4">
        <v>30</v>
      </c>
      <c r="AS4492" s="4">
        <v>4</v>
      </c>
      <c r="AT4492" s="4">
        <v>2014</v>
      </c>
      <c r="AU4492" s="4">
        <v>7</v>
      </c>
      <c r="AV4492" s="4">
        <v>5</v>
      </c>
      <c r="AW4492" s="4">
        <v>2014</v>
      </c>
      <c r="AX4492" t="str">
        <f t="shared" si="1404"/>
        <v>Delay</v>
      </c>
      <c r="AY4492">
        <f t="shared" si="1405"/>
        <v>7</v>
      </c>
    </row>
    <row r="4493" spans="1:51" x14ac:dyDescent="0.2">
      <c r="A4493" s="3">
        <v>82527</v>
      </c>
      <c r="B4493" s="1" t="s">
        <v>175</v>
      </c>
      <c r="C4493" s="1" t="s">
        <v>165</v>
      </c>
      <c r="D4493" s="1" t="s">
        <v>130</v>
      </c>
      <c r="E4493" s="1" t="s">
        <v>101</v>
      </c>
      <c r="F4493" s="1" t="s">
        <v>101</v>
      </c>
      <c r="G4493" s="13" t="s">
        <v>2372</v>
      </c>
      <c r="H4493" s="12">
        <v>41253</v>
      </c>
      <c r="I4493" s="12" t="s">
        <v>1861</v>
      </c>
      <c r="J4493" s="12">
        <v>41232</v>
      </c>
      <c r="K4493" s="4">
        <v>4299</v>
      </c>
      <c r="L4493" s="1" t="s">
        <v>146</v>
      </c>
      <c r="M4493" s="1" t="s">
        <v>132</v>
      </c>
      <c r="N4493" s="1" t="s">
        <v>238</v>
      </c>
      <c r="O4493" s="1" t="s">
        <v>93</v>
      </c>
      <c r="P4493">
        <v>30</v>
      </c>
      <c r="Q4493">
        <v>26432</v>
      </c>
      <c r="R4493">
        <v>141675.51999999999</v>
      </c>
      <c r="S4493">
        <v>5.36</v>
      </c>
      <c r="T4493">
        <v>0.18</v>
      </c>
      <c r="U4493">
        <f t="shared" si="1401"/>
        <v>141675.52000000002</v>
      </c>
      <c r="V4493">
        <f t="shared" si="1402"/>
        <v>792960</v>
      </c>
      <c r="W4493" s="1" t="s">
        <v>179</v>
      </c>
      <c r="X4493" s="1" t="s">
        <v>1236</v>
      </c>
      <c r="Y4493" s="1" t="s">
        <v>156</v>
      </c>
      <c r="Z4493" s="3">
        <v>11413</v>
      </c>
      <c r="AA4493" s="4">
        <f t="shared" si="1406"/>
        <v>5212</v>
      </c>
      <c r="AB4493" s="4">
        <f xml:space="preserve"> 2244.740206  + 0.1097478*Q4493</f>
        <v>5145.5940556000005</v>
      </c>
      <c r="AC4493" s="4">
        <f>AF4493</f>
        <v>5212</v>
      </c>
      <c r="AD4493" s="4">
        <f t="shared" si="1407"/>
        <v>3909.8755689999998</v>
      </c>
      <c r="AE4493" s="4">
        <v>5212</v>
      </c>
      <c r="AF4493" s="4">
        <v>5212</v>
      </c>
      <c r="AG4493" s="4">
        <f>AE4493</f>
        <v>5212</v>
      </c>
      <c r="AI4493" t="e">
        <f t="shared" si="1403"/>
        <v>#N/A</v>
      </c>
      <c r="AJ4493">
        <v>24772.95</v>
      </c>
      <c r="AK4493" s="2">
        <v>24772.95</v>
      </c>
      <c r="AL4493" s="2">
        <f>AJ4493</f>
        <v>24772.95</v>
      </c>
      <c r="AM4493" s="4"/>
      <c r="AN4493" t="e">
        <f>VLOOKUP([1]!Tabelle13[[#This Row],[Vlookup this ID for freight costs]],$AL$2:$AL$6811,2,FALSE)</f>
        <v>#REF!</v>
      </c>
      <c r="AP4493">
        <v>198.63</v>
      </c>
      <c r="AQ4493">
        <v>198.63</v>
      </c>
      <c r="AR4493" s="4">
        <v>10</v>
      </c>
      <c r="AS4493" s="4">
        <v>12</v>
      </c>
      <c r="AT4493" s="4">
        <v>2012</v>
      </c>
      <c r="AU4493" s="4">
        <v>19</v>
      </c>
      <c r="AV4493" s="4">
        <v>11</v>
      </c>
      <c r="AW4493" s="4">
        <v>2012</v>
      </c>
      <c r="AX4493" t="str">
        <f t="shared" si="1404"/>
        <v>No Delay</v>
      </c>
      <c r="AY4493">
        <f t="shared" si="1405"/>
        <v>0</v>
      </c>
    </row>
    <row r="4494" spans="1:51" x14ac:dyDescent="0.2">
      <c r="A4494" s="3">
        <v>84765</v>
      </c>
      <c r="B4494" s="1" t="s">
        <v>175</v>
      </c>
      <c r="C4494" s="1" t="s">
        <v>165</v>
      </c>
      <c r="D4494" s="1" t="s">
        <v>130</v>
      </c>
      <c r="E4494" s="1" t="s">
        <v>101</v>
      </c>
      <c r="F4494" s="1" t="s">
        <v>101</v>
      </c>
      <c r="G4494" s="13" t="s">
        <v>2372</v>
      </c>
      <c r="H4494" s="12">
        <v>41253</v>
      </c>
      <c r="I4494" s="12" t="s">
        <v>1861</v>
      </c>
      <c r="J4494" s="12">
        <v>41232</v>
      </c>
      <c r="K4494" s="4">
        <v>4303</v>
      </c>
      <c r="L4494" s="1" t="s">
        <v>146</v>
      </c>
      <c r="M4494" s="1" t="s">
        <v>132</v>
      </c>
      <c r="N4494" s="1" t="s">
        <v>238</v>
      </c>
      <c r="O4494" s="1" t="s">
        <v>93</v>
      </c>
      <c r="P4494">
        <v>30</v>
      </c>
      <c r="Q4494">
        <v>22783</v>
      </c>
      <c r="R4494">
        <v>122116.88</v>
      </c>
      <c r="S4494">
        <v>5.36</v>
      </c>
      <c r="T4494">
        <v>0.18</v>
      </c>
      <c r="U4494">
        <f t="shared" si="1401"/>
        <v>122116.88</v>
      </c>
      <c r="V4494">
        <f t="shared" si="1402"/>
        <v>683490</v>
      </c>
      <c r="W4494" s="1" t="s">
        <v>179</v>
      </c>
      <c r="X4494" s="1" t="s">
        <v>1236</v>
      </c>
      <c r="Y4494" s="1" t="s">
        <v>156</v>
      </c>
      <c r="Z4494" s="3">
        <v>11413</v>
      </c>
      <c r="AA4494" s="4">
        <f t="shared" si="1406"/>
        <v>5212</v>
      </c>
      <c r="AB4494" s="4">
        <f xml:space="preserve"> 2244.740206  + 0.1097478*Q4494</f>
        <v>4745.1243334000001</v>
      </c>
      <c r="AC4494" s="4">
        <f>AF4494</f>
        <v>5212</v>
      </c>
      <c r="AD4494" s="4">
        <f t="shared" si="1407"/>
        <v>5212</v>
      </c>
      <c r="AE4494" s="3" t="s">
        <v>2373</v>
      </c>
      <c r="AF4494" s="3">
        <v>5212</v>
      </c>
      <c r="AG4494" s="4">
        <f>AI4494</f>
        <v>5212</v>
      </c>
      <c r="AH4494" s="4">
        <v>82527</v>
      </c>
      <c r="AI4494">
        <f t="shared" si="1403"/>
        <v>5212</v>
      </c>
      <c r="AJ4494" t="s">
        <v>2373</v>
      </c>
      <c r="AK4494" s="2">
        <v>24772.95</v>
      </c>
      <c r="AL4494" s="2">
        <f>AN4494</f>
        <v>24772.95</v>
      </c>
      <c r="AM4494" s="4">
        <v>82527</v>
      </c>
      <c r="AN4494">
        <f>INDEX($AJ$2:$AJ$6811,MATCH(AM4494,$A$2:$A$6811,0))</f>
        <v>24772.95</v>
      </c>
      <c r="AP4494">
        <v>171.21</v>
      </c>
      <c r="AQ4494">
        <v>171.21</v>
      </c>
      <c r="AR4494" s="4">
        <v>10</v>
      </c>
      <c r="AS4494" s="4">
        <v>12</v>
      </c>
      <c r="AT4494" s="4">
        <v>2012</v>
      </c>
      <c r="AU4494" s="4">
        <v>19</v>
      </c>
      <c r="AV4494" s="4">
        <v>11</v>
      </c>
      <c r="AW4494" s="4">
        <v>2012</v>
      </c>
      <c r="AX4494" t="str">
        <f t="shared" si="1404"/>
        <v>No Delay</v>
      </c>
      <c r="AY4494">
        <f t="shared" si="1405"/>
        <v>0</v>
      </c>
    </row>
    <row r="4495" spans="1:51" x14ac:dyDescent="0.2">
      <c r="A4495" s="3">
        <v>82810</v>
      </c>
      <c r="B4495" s="1" t="s">
        <v>175</v>
      </c>
      <c r="C4495" s="1" t="s">
        <v>165</v>
      </c>
      <c r="D4495" s="1" t="s">
        <v>130</v>
      </c>
      <c r="E4495" s="1" t="s">
        <v>101</v>
      </c>
      <c r="F4495" s="1" t="s">
        <v>101</v>
      </c>
      <c r="G4495" s="13" t="s">
        <v>568</v>
      </c>
      <c r="H4495" s="12">
        <v>42216</v>
      </c>
      <c r="I4495" s="12" t="s">
        <v>1957</v>
      </c>
      <c r="J4495" s="12">
        <v>42208</v>
      </c>
      <c r="K4495" s="4">
        <v>6678</v>
      </c>
      <c r="L4495" s="1" t="s">
        <v>146</v>
      </c>
      <c r="M4495" s="1" t="s">
        <v>132</v>
      </c>
      <c r="N4495" s="1" t="s">
        <v>392</v>
      </c>
      <c r="O4495" s="1" t="s">
        <v>393</v>
      </c>
      <c r="P4495">
        <v>120</v>
      </c>
      <c r="Q4495">
        <v>27048</v>
      </c>
      <c r="R4495">
        <v>504174.72</v>
      </c>
      <c r="S4495">
        <v>18.64</v>
      </c>
      <c r="T4495">
        <v>0.16</v>
      </c>
      <c r="U4495">
        <f t="shared" si="1401"/>
        <v>504174.72000000003</v>
      </c>
      <c r="V4495">
        <f t="shared" si="1402"/>
        <v>3245760</v>
      </c>
      <c r="W4495" s="1" t="s">
        <v>394</v>
      </c>
      <c r="X4495" s="1" t="s">
        <v>112</v>
      </c>
      <c r="Y4495" s="1" t="s">
        <v>112</v>
      </c>
      <c r="Z4495" s="3">
        <v>9175</v>
      </c>
      <c r="AA4495" s="4">
        <f>AB4495</f>
        <v>5213.5126739999996</v>
      </c>
      <c r="AB4495" s="2">
        <f>2245.156962+0.109744*Q4495</f>
        <v>5213.5126739999996</v>
      </c>
      <c r="AC4495" s="4">
        <f>AD4495</f>
        <v>4936.7563369999998</v>
      </c>
      <c r="AD4495" s="4">
        <f t="shared" si="1407"/>
        <v>4936.7563369999998</v>
      </c>
      <c r="AE4495" s="3" t="s">
        <v>2155</v>
      </c>
      <c r="AF4495" s="3"/>
      <c r="AG4495" s="4" t="str">
        <f>AI4495</f>
        <v>Weight Captured Separately</v>
      </c>
      <c r="AH4495" s="4">
        <v>82809</v>
      </c>
      <c r="AI4495" t="str">
        <f t="shared" si="1403"/>
        <v>Weight Captured Separately</v>
      </c>
      <c r="AJ4495" t="s">
        <v>2155</v>
      </c>
      <c r="AK4495" s="2"/>
      <c r="AL4495" s="2" t="str">
        <f>AN4495</f>
        <v>Invoiced Separately</v>
      </c>
      <c r="AM4495" s="4">
        <v>82809</v>
      </c>
      <c r="AN4495" t="str">
        <f>INDEX($AJ$2:$AJ$6811,MATCH(AM4495,$A$2:$A$6811,0))</f>
        <v>Invoiced Separately</v>
      </c>
      <c r="AO4495">
        <f>IF(AK:AK="",AC:AC*6.242+1.383 -2.844 + 3.145 -2.265  -2.026,AK:AK)</f>
        <v>30812.626055553999</v>
      </c>
      <c r="AP4495">
        <v>593.41</v>
      </c>
      <c r="AQ4495">
        <v>593.41</v>
      </c>
      <c r="AR4495" s="4">
        <v>31</v>
      </c>
      <c r="AS4495" s="4">
        <v>7</v>
      </c>
      <c r="AT4495" s="4">
        <v>2015</v>
      </c>
      <c r="AU4495" s="4">
        <v>23</v>
      </c>
      <c r="AV4495" s="4">
        <v>7</v>
      </c>
      <c r="AW4495" s="4">
        <v>2015</v>
      </c>
      <c r="AX4495" t="str">
        <f t="shared" si="1404"/>
        <v>No Delay</v>
      </c>
      <c r="AY4495">
        <f t="shared" si="1405"/>
        <v>0</v>
      </c>
    </row>
    <row r="4496" spans="1:51" x14ac:dyDescent="0.2">
      <c r="A4496" s="3">
        <v>75641</v>
      </c>
      <c r="B4496" s="1" t="s">
        <v>1912</v>
      </c>
      <c r="C4496" s="1" t="s">
        <v>99</v>
      </c>
      <c r="D4496" s="1" t="s">
        <v>52</v>
      </c>
      <c r="E4496" s="1" t="s">
        <v>53</v>
      </c>
      <c r="F4496" s="1" t="s">
        <v>53</v>
      </c>
      <c r="G4496" s="13" t="s">
        <v>1913</v>
      </c>
      <c r="H4496" s="12">
        <v>41191</v>
      </c>
      <c r="I4496" s="12" t="s">
        <v>1913</v>
      </c>
      <c r="J4496" s="12">
        <v>41191</v>
      </c>
      <c r="K4496" s="4">
        <v>4198</v>
      </c>
      <c r="L4496" s="1" t="s">
        <v>146</v>
      </c>
      <c r="M4496" s="1" t="s">
        <v>170</v>
      </c>
      <c r="N4496" s="1" t="s">
        <v>167</v>
      </c>
      <c r="O4496" s="1" t="s">
        <v>93</v>
      </c>
      <c r="P4496">
        <v>30</v>
      </c>
      <c r="Q4496">
        <v>60757</v>
      </c>
      <c r="R4496">
        <v>200498.1</v>
      </c>
      <c r="S4496">
        <v>3.3</v>
      </c>
      <c r="T4496">
        <v>0.11</v>
      </c>
      <c r="U4496">
        <f t="shared" si="1401"/>
        <v>200498.09999999998</v>
      </c>
      <c r="V4496">
        <f t="shared" si="1402"/>
        <v>1822710</v>
      </c>
      <c r="W4496" s="1" t="s">
        <v>155</v>
      </c>
      <c r="X4496" s="1" t="s">
        <v>1236</v>
      </c>
      <c r="Y4496" s="1" t="s">
        <v>156</v>
      </c>
      <c r="Z4496" s="3">
        <v>5565</v>
      </c>
      <c r="AA4496" s="4">
        <f t="shared" si="1406"/>
        <v>5215</v>
      </c>
      <c r="AB4496" s="4">
        <f t="shared" ref="AB4496:AB4507" si="1410" xml:space="preserve"> 2244.740206  + 0.1097478*Q4496</f>
        <v>8912.6872906000008</v>
      </c>
      <c r="AC4496" s="4">
        <f t="shared" ref="AC4496:AC4507" si="1411">AF4496</f>
        <v>5215</v>
      </c>
      <c r="AD4496" s="4">
        <f t="shared" si="1407"/>
        <v>5348</v>
      </c>
      <c r="AE4496" s="4">
        <v>5215</v>
      </c>
      <c r="AF4496" s="4">
        <v>5215</v>
      </c>
      <c r="AG4496" s="4">
        <f t="shared" ref="AG4496:AG4504" si="1412">AE4496</f>
        <v>5215</v>
      </c>
      <c r="AI4496" t="e">
        <f t="shared" si="1403"/>
        <v>#N/A</v>
      </c>
      <c r="AJ4496">
        <v>20136.28</v>
      </c>
      <c r="AK4496" s="2">
        <v>20136.28</v>
      </c>
      <c r="AL4496" s="2">
        <f t="shared" ref="AL4496:AL4504" si="1413">AJ4496</f>
        <v>20136.28</v>
      </c>
      <c r="AM4496" s="4"/>
      <c r="AN4496" t="e">
        <f>VLOOKUP([1]!Tabelle13[[#This Row],[Vlookup this ID for freight costs]],$AL$2:$AL$6811,2,FALSE)</f>
        <v>#REF!</v>
      </c>
      <c r="AP4496">
        <v>281.10000000000002</v>
      </c>
      <c r="AQ4496">
        <v>281.10000000000002</v>
      </c>
      <c r="AR4496" s="4">
        <v>9</v>
      </c>
      <c r="AS4496" s="4">
        <v>10</v>
      </c>
      <c r="AT4496" s="4">
        <v>2012</v>
      </c>
      <c r="AU4496" s="4">
        <v>9</v>
      </c>
      <c r="AV4496" s="4">
        <v>10</v>
      </c>
      <c r="AW4496" s="4">
        <v>2012</v>
      </c>
      <c r="AX4496" t="str">
        <f t="shared" si="1404"/>
        <v>No Delay</v>
      </c>
      <c r="AY4496">
        <f t="shared" si="1405"/>
        <v>0</v>
      </c>
    </row>
    <row r="4497" spans="1:51" x14ac:dyDescent="0.2">
      <c r="A4497" s="3">
        <v>84732</v>
      </c>
      <c r="B4497" s="1" t="s">
        <v>151</v>
      </c>
      <c r="C4497" s="1" t="s">
        <v>65</v>
      </c>
      <c r="D4497" s="1" t="s">
        <v>130</v>
      </c>
      <c r="E4497" s="1" t="s">
        <v>152</v>
      </c>
      <c r="F4497" s="1" t="s">
        <v>152</v>
      </c>
      <c r="G4497" s="13" t="s">
        <v>1148</v>
      </c>
      <c r="H4497" s="12">
        <v>41123</v>
      </c>
      <c r="I4497" s="12" t="s">
        <v>2374</v>
      </c>
      <c r="J4497" s="12">
        <v>41100</v>
      </c>
      <c r="K4497" s="4">
        <v>4027</v>
      </c>
      <c r="L4497" s="1" t="s">
        <v>146</v>
      </c>
      <c r="M4497" s="1" t="s">
        <v>132</v>
      </c>
      <c r="N4497" s="1" t="s">
        <v>159</v>
      </c>
      <c r="O4497" s="1" t="s">
        <v>93</v>
      </c>
      <c r="P4497">
        <v>30</v>
      </c>
      <c r="Q4497">
        <v>53000</v>
      </c>
      <c r="R4497">
        <v>376830</v>
      </c>
      <c r="S4497">
        <v>7.11</v>
      </c>
      <c r="T4497">
        <v>0.24</v>
      </c>
      <c r="U4497">
        <f t="shared" si="1401"/>
        <v>376830</v>
      </c>
      <c r="V4497">
        <f t="shared" si="1402"/>
        <v>1590000</v>
      </c>
      <c r="W4497" s="1" t="s">
        <v>155</v>
      </c>
      <c r="X4497" s="1" t="s">
        <v>1236</v>
      </c>
      <c r="Y4497" s="1" t="s">
        <v>156</v>
      </c>
      <c r="Z4497" s="3">
        <v>7726</v>
      </c>
      <c r="AA4497" s="4">
        <f t="shared" si="1406"/>
        <v>5252</v>
      </c>
      <c r="AB4497" s="4">
        <f t="shared" si="1410"/>
        <v>8061.373606000001</v>
      </c>
      <c r="AC4497" s="4">
        <f t="shared" si="1411"/>
        <v>5252</v>
      </c>
      <c r="AD4497" s="4">
        <f t="shared" si="1407"/>
        <v>5252</v>
      </c>
      <c r="AE4497" s="4">
        <v>5252</v>
      </c>
      <c r="AF4497" s="4">
        <v>5252</v>
      </c>
      <c r="AG4497" s="4">
        <f t="shared" si="1412"/>
        <v>5252</v>
      </c>
      <c r="AI4497" t="e">
        <f t="shared" si="1403"/>
        <v>#N/A</v>
      </c>
      <c r="AJ4497">
        <v>21347.13</v>
      </c>
      <c r="AK4497" s="2">
        <v>21347.13</v>
      </c>
      <c r="AL4497" s="2">
        <f t="shared" si="1413"/>
        <v>21347.13</v>
      </c>
      <c r="AM4497" s="4"/>
      <c r="AN4497" t="e">
        <f>VLOOKUP([1]!Tabelle13[[#This Row],[Vlookup this ID for freight costs]],$AL$2:$AL$6811,2,FALSE)</f>
        <v>#REF!</v>
      </c>
      <c r="AP4497">
        <v>528.32000000000005</v>
      </c>
      <c r="AQ4497">
        <v>528.32000000000005</v>
      </c>
      <c r="AR4497" s="4">
        <v>2</v>
      </c>
      <c r="AS4497" s="4">
        <v>8</v>
      </c>
      <c r="AT4497" s="4">
        <v>2012</v>
      </c>
      <c r="AU4497" s="4">
        <v>10</v>
      </c>
      <c r="AV4497" s="4">
        <v>7</v>
      </c>
      <c r="AW4497" s="4">
        <v>2012</v>
      </c>
      <c r="AX4497" t="str">
        <f t="shared" si="1404"/>
        <v>No Delay</v>
      </c>
      <c r="AY4497">
        <f t="shared" si="1405"/>
        <v>0</v>
      </c>
    </row>
    <row r="4498" spans="1:51" x14ac:dyDescent="0.2">
      <c r="A4498" s="3">
        <v>11230</v>
      </c>
      <c r="B4498" s="1" t="s">
        <v>119</v>
      </c>
      <c r="C4498" s="1" t="s">
        <v>114</v>
      </c>
      <c r="D4498" s="1" t="s">
        <v>130</v>
      </c>
      <c r="E4498" s="1" t="s">
        <v>53</v>
      </c>
      <c r="F4498" s="1" t="s">
        <v>53</v>
      </c>
      <c r="G4498" s="13" t="s">
        <v>2242</v>
      </c>
      <c r="H4498" s="12">
        <v>39490</v>
      </c>
      <c r="I4498" s="12" t="s">
        <v>2242</v>
      </c>
      <c r="J4498" s="12">
        <v>39490</v>
      </c>
      <c r="K4498" s="4">
        <v>658</v>
      </c>
      <c r="L4498" s="1" t="s">
        <v>146</v>
      </c>
      <c r="M4498" s="1" t="s">
        <v>132</v>
      </c>
      <c r="N4498" s="1" t="s">
        <v>167</v>
      </c>
      <c r="O4498" s="1" t="s">
        <v>93</v>
      </c>
      <c r="P4498">
        <v>30</v>
      </c>
      <c r="Q4498">
        <v>66667</v>
      </c>
      <c r="R4498">
        <v>828004.14</v>
      </c>
      <c r="S4498">
        <v>12.42</v>
      </c>
      <c r="T4498">
        <v>0.41</v>
      </c>
      <c r="U4498">
        <f t="shared" si="1401"/>
        <v>828004.14</v>
      </c>
      <c r="V4498">
        <f t="shared" si="1402"/>
        <v>2000010</v>
      </c>
      <c r="W4498" s="1" t="s">
        <v>160</v>
      </c>
      <c r="X4498" s="1" t="s">
        <v>1236</v>
      </c>
      <c r="Y4498" s="1" t="s">
        <v>161</v>
      </c>
      <c r="Z4498" s="3">
        <v>6417</v>
      </c>
      <c r="AA4498" s="4">
        <f t="shared" si="1406"/>
        <v>5253</v>
      </c>
      <c r="AB4498" s="4">
        <f t="shared" si="1410"/>
        <v>9561.2967886000006</v>
      </c>
      <c r="AC4498" s="4">
        <f t="shared" si="1411"/>
        <v>5253</v>
      </c>
      <c r="AD4498" s="4">
        <f t="shared" si="1407"/>
        <v>5867.5</v>
      </c>
      <c r="AE4498" s="4">
        <v>5253</v>
      </c>
      <c r="AF4498" s="4">
        <v>5253</v>
      </c>
      <c r="AG4498" s="4">
        <f t="shared" si="1412"/>
        <v>5253</v>
      </c>
      <c r="AH4498" s="4">
        <v>82467</v>
      </c>
      <c r="AI4498">
        <f t="shared" si="1403"/>
        <v>21063</v>
      </c>
      <c r="AJ4498">
        <v>18856.330000000002</v>
      </c>
      <c r="AK4498" s="2">
        <v>18856.330000000002</v>
      </c>
      <c r="AL4498" s="2">
        <f t="shared" si="1413"/>
        <v>18856.330000000002</v>
      </c>
      <c r="AM4498" s="4"/>
      <c r="AN4498" t="e">
        <f>VLOOKUP([1]!Tabelle13[[#This Row],[Vlookup this ID for freight costs]],$AL$2:$AL$6811,2,FALSE)</f>
        <v>#REF!</v>
      </c>
      <c r="AP4498">
        <v>1324.81</v>
      </c>
      <c r="AQ4498">
        <v>1324.81</v>
      </c>
      <c r="AR4498" s="4">
        <v>12</v>
      </c>
      <c r="AS4498" s="4">
        <v>2</v>
      </c>
      <c r="AT4498" s="4">
        <v>2008</v>
      </c>
      <c r="AU4498" s="4">
        <v>12</v>
      </c>
      <c r="AV4498" s="4">
        <v>2</v>
      </c>
      <c r="AW4498" s="4">
        <v>2008</v>
      </c>
      <c r="AX4498" t="str">
        <f t="shared" si="1404"/>
        <v>No Delay</v>
      </c>
      <c r="AY4498">
        <f t="shared" si="1405"/>
        <v>0</v>
      </c>
    </row>
    <row r="4499" spans="1:51" x14ac:dyDescent="0.2">
      <c r="A4499" s="3">
        <v>82411</v>
      </c>
      <c r="B4499" s="1" t="s">
        <v>175</v>
      </c>
      <c r="C4499" s="1" t="s">
        <v>165</v>
      </c>
      <c r="D4499" s="1" t="s">
        <v>130</v>
      </c>
      <c r="E4499" s="1" t="s">
        <v>53</v>
      </c>
      <c r="F4499" s="1" t="s">
        <v>53</v>
      </c>
      <c r="G4499" s="13" t="s">
        <v>2375</v>
      </c>
      <c r="H4499" s="12">
        <v>40846</v>
      </c>
      <c r="I4499" s="12" t="s">
        <v>2258</v>
      </c>
      <c r="J4499" s="12">
        <v>40848</v>
      </c>
      <c r="K4499" s="4">
        <v>3548</v>
      </c>
      <c r="L4499" s="1" t="s">
        <v>146</v>
      </c>
      <c r="M4499" s="1" t="s">
        <v>132</v>
      </c>
      <c r="N4499" s="1" t="s">
        <v>1032</v>
      </c>
      <c r="O4499" s="1" t="s">
        <v>93</v>
      </c>
      <c r="P4499">
        <v>240</v>
      </c>
      <c r="Q4499">
        <v>13993</v>
      </c>
      <c r="R4499">
        <v>27286.35</v>
      </c>
      <c r="S4499">
        <v>1.95</v>
      </c>
      <c r="T4499">
        <v>0.01</v>
      </c>
      <c r="U4499">
        <f t="shared" si="1401"/>
        <v>27286.35</v>
      </c>
      <c r="V4499">
        <f t="shared" si="1402"/>
        <v>3358320</v>
      </c>
      <c r="W4499" s="1" t="s">
        <v>155</v>
      </c>
      <c r="X4499" s="1" t="s">
        <v>1236</v>
      </c>
      <c r="Y4499" s="1" t="s">
        <v>156</v>
      </c>
      <c r="Z4499" s="3">
        <v>5457</v>
      </c>
      <c r="AA4499" s="4">
        <f t="shared" si="1406"/>
        <v>5262</v>
      </c>
      <c r="AB4499" s="4">
        <f t="shared" si="1410"/>
        <v>3780.4411713999998</v>
      </c>
      <c r="AC4499" s="4">
        <f t="shared" si="1411"/>
        <v>5262</v>
      </c>
      <c r="AD4499" s="4">
        <f t="shared" si="1407"/>
        <v>5262</v>
      </c>
      <c r="AE4499" s="4">
        <v>5262</v>
      </c>
      <c r="AF4499" s="4">
        <v>5262</v>
      </c>
      <c r="AG4499" s="4">
        <f t="shared" si="1412"/>
        <v>5262</v>
      </c>
      <c r="AI4499" t="e">
        <f t="shared" si="1403"/>
        <v>#N/A</v>
      </c>
      <c r="AJ4499">
        <v>27823.07</v>
      </c>
      <c r="AK4499" s="2">
        <v>27823.07</v>
      </c>
      <c r="AL4499" s="2">
        <f t="shared" si="1413"/>
        <v>27823.07</v>
      </c>
      <c r="AM4499" s="4"/>
      <c r="AN4499" t="e">
        <f>VLOOKUP([1]!Tabelle13[[#This Row],[Vlookup this ID for freight costs]],$AL$2:$AL$6811,2,FALSE)</f>
        <v>#REF!</v>
      </c>
      <c r="AP4499">
        <v>45.02</v>
      </c>
      <c r="AQ4499">
        <v>45.02</v>
      </c>
      <c r="AR4499" s="4">
        <v>30</v>
      </c>
      <c r="AS4499" s="4">
        <v>10</v>
      </c>
      <c r="AT4499" s="4">
        <v>2011</v>
      </c>
      <c r="AU4499" s="4">
        <v>1</v>
      </c>
      <c r="AV4499" s="4">
        <v>11</v>
      </c>
      <c r="AW4499" s="4">
        <v>2011</v>
      </c>
      <c r="AX4499" t="str">
        <f t="shared" si="1404"/>
        <v>Delay</v>
      </c>
      <c r="AY4499">
        <f t="shared" si="1405"/>
        <v>2</v>
      </c>
    </row>
    <row r="4500" spans="1:51" x14ac:dyDescent="0.2">
      <c r="A4500" s="3">
        <v>84089</v>
      </c>
      <c r="B4500" s="1" t="s">
        <v>151</v>
      </c>
      <c r="C4500" s="1" t="s">
        <v>65</v>
      </c>
      <c r="D4500" s="1" t="s">
        <v>130</v>
      </c>
      <c r="E4500" s="1" t="s">
        <v>152</v>
      </c>
      <c r="F4500" s="1" t="s">
        <v>152</v>
      </c>
      <c r="G4500" s="13" t="s">
        <v>300</v>
      </c>
      <c r="H4500" s="12">
        <v>40715</v>
      </c>
      <c r="I4500" s="12" t="s">
        <v>928</v>
      </c>
      <c r="J4500" s="12">
        <v>40730</v>
      </c>
      <c r="K4500" s="4">
        <v>3301</v>
      </c>
      <c r="L4500" s="1" t="s">
        <v>146</v>
      </c>
      <c r="M4500" s="1" t="s">
        <v>132</v>
      </c>
      <c r="N4500" s="1" t="s">
        <v>265</v>
      </c>
      <c r="O4500" s="1" t="s">
        <v>93</v>
      </c>
      <c r="P4500">
        <v>60</v>
      </c>
      <c r="Q4500">
        <v>42371</v>
      </c>
      <c r="R4500">
        <v>109317.18</v>
      </c>
      <c r="S4500">
        <v>2.58</v>
      </c>
      <c r="T4500">
        <v>0.04</v>
      </c>
      <c r="U4500">
        <f t="shared" si="1401"/>
        <v>109317.18000000001</v>
      </c>
      <c r="V4500">
        <f t="shared" si="1402"/>
        <v>2542260</v>
      </c>
      <c r="W4500" s="1" t="s">
        <v>155</v>
      </c>
      <c r="X4500" s="1" t="s">
        <v>1236</v>
      </c>
      <c r="Y4500" s="1" t="s">
        <v>156</v>
      </c>
      <c r="Z4500" s="3">
        <v>7726</v>
      </c>
      <c r="AA4500" s="4">
        <f t="shared" si="1406"/>
        <v>5262</v>
      </c>
      <c r="AB4500" s="4">
        <f t="shared" si="1410"/>
        <v>6894.8642398000011</v>
      </c>
      <c r="AC4500" s="4">
        <f t="shared" si="1411"/>
        <v>5262</v>
      </c>
      <c r="AD4500" s="4">
        <f t="shared" si="1407"/>
        <v>5262</v>
      </c>
      <c r="AE4500" s="4">
        <v>5262</v>
      </c>
      <c r="AF4500" s="4">
        <v>5262</v>
      </c>
      <c r="AG4500" s="4">
        <f t="shared" si="1412"/>
        <v>5262</v>
      </c>
      <c r="AI4500" t="e">
        <f t="shared" si="1403"/>
        <v>#N/A</v>
      </c>
      <c r="AJ4500">
        <v>13398</v>
      </c>
      <c r="AK4500" s="2">
        <v>13398</v>
      </c>
      <c r="AL4500" s="2">
        <f t="shared" si="1413"/>
        <v>13398</v>
      </c>
      <c r="AM4500" s="4"/>
      <c r="AN4500" t="e">
        <f>VLOOKUP([1]!Tabelle13[[#This Row],[Vlookup this ID for freight costs]],$AL$2:$AL$6811,2,FALSE)</f>
        <v>#REF!</v>
      </c>
      <c r="AP4500">
        <v>180.37</v>
      </c>
      <c r="AQ4500">
        <v>180.37</v>
      </c>
      <c r="AR4500" s="4">
        <v>21</v>
      </c>
      <c r="AS4500" s="4">
        <v>6</v>
      </c>
      <c r="AT4500" s="4">
        <v>2011</v>
      </c>
      <c r="AU4500" s="4">
        <v>6</v>
      </c>
      <c r="AV4500" s="4">
        <v>7</v>
      </c>
      <c r="AW4500" s="4">
        <v>2011</v>
      </c>
      <c r="AX4500" t="str">
        <f t="shared" si="1404"/>
        <v>Delay</v>
      </c>
      <c r="AY4500">
        <f t="shared" si="1405"/>
        <v>15</v>
      </c>
    </row>
    <row r="4501" spans="1:51" x14ac:dyDescent="0.2">
      <c r="A4501" s="3">
        <v>83538</v>
      </c>
      <c r="B4501" s="1" t="s">
        <v>50</v>
      </c>
      <c r="C4501" s="1" t="s">
        <v>51</v>
      </c>
      <c r="D4501" s="1" t="s">
        <v>130</v>
      </c>
      <c r="E4501" s="1" t="s">
        <v>101</v>
      </c>
      <c r="F4501" s="1" t="s">
        <v>101</v>
      </c>
      <c r="G4501" s="13" t="s">
        <v>691</v>
      </c>
      <c r="H4501" s="12">
        <v>40933</v>
      </c>
      <c r="I4501" s="12" t="s">
        <v>691</v>
      </c>
      <c r="J4501" s="12">
        <v>40933</v>
      </c>
      <c r="K4501" s="4">
        <v>3706</v>
      </c>
      <c r="L4501" s="1" t="s">
        <v>146</v>
      </c>
      <c r="M4501" s="1" t="s">
        <v>132</v>
      </c>
      <c r="N4501" s="1" t="s">
        <v>1032</v>
      </c>
      <c r="O4501" s="1" t="s">
        <v>93</v>
      </c>
      <c r="P4501">
        <v>240</v>
      </c>
      <c r="Q4501">
        <v>13994</v>
      </c>
      <c r="R4501">
        <v>27288.3</v>
      </c>
      <c r="S4501">
        <v>1.95</v>
      </c>
      <c r="T4501">
        <v>0.01</v>
      </c>
      <c r="U4501">
        <f t="shared" si="1401"/>
        <v>27288.3</v>
      </c>
      <c r="V4501">
        <f t="shared" si="1402"/>
        <v>3358560</v>
      </c>
      <c r="W4501" s="1" t="s">
        <v>155</v>
      </c>
      <c r="X4501" s="1" t="s">
        <v>1236</v>
      </c>
      <c r="Y4501" s="1" t="s">
        <v>156</v>
      </c>
      <c r="Z4501" s="3">
        <v>14703</v>
      </c>
      <c r="AA4501" s="4">
        <f t="shared" si="1406"/>
        <v>5269</v>
      </c>
      <c r="AB4501" s="4">
        <f t="shared" si="1410"/>
        <v>3780.5509192</v>
      </c>
      <c r="AC4501" s="4">
        <f t="shared" si="1411"/>
        <v>5269</v>
      </c>
      <c r="AD4501" s="4">
        <f t="shared" si="1407"/>
        <v>5269</v>
      </c>
      <c r="AE4501" s="4">
        <v>5269</v>
      </c>
      <c r="AF4501" s="4">
        <v>5269</v>
      </c>
      <c r="AG4501" s="4">
        <f t="shared" si="1412"/>
        <v>5269</v>
      </c>
      <c r="AI4501" t="e">
        <f t="shared" si="1403"/>
        <v>#N/A</v>
      </c>
      <c r="AJ4501">
        <v>4480.45</v>
      </c>
      <c r="AK4501" s="2">
        <v>4480.45</v>
      </c>
      <c r="AL4501" s="2">
        <f t="shared" si="1413"/>
        <v>4480.45</v>
      </c>
      <c r="AM4501" s="4"/>
      <c r="AN4501" t="e">
        <f>VLOOKUP([1]!Tabelle13[[#This Row],[Vlookup this ID for freight costs]],$AL$2:$AL$6811,2,FALSE)</f>
        <v>#REF!</v>
      </c>
      <c r="AP4501">
        <v>45.03</v>
      </c>
      <c r="AQ4501">
        <v>45.03</v>
      </c>
      <c r="AR4501" s="4">
        <v>25</v>
      </c>
      <c r="AS4501" s="4">
        <v>1</v>
      </c>
      <c r="AT4501" s="4">
        <v>2012</v>
      </c>
      <c r="AU4501" s="4">
        <v>25</v>
      </c>
      <c r="AV4501" s="4">
        <v>1</v>
      </c>
      <c r="AW4501" s="4">
        <v>2012</v>
      </c>
      <c r="AX4501" t="str">
        <f t="shared" si="1404"/>
        <v>No Delay</v>
      </c>
      <c r="AY4501">
        <f t="shared" si="1405"/>
        <v>0</v>
      </c>
    </row>
    <row r="4502" spans="1:51" x14ac:dyDescent="0.2">
      <c r="A4502" s="3">
        <v>82874</v>
      </c>
      <c r="B4502" s="1" t="s">
        <v>175</v>
      </c>
      <c r="C4502" s="1" t="s">
        <v>165</v>
      </c>
      <c r="D4502" s="1" t="s">
        <v>130</v>
      </c>
      <c r="E4502" s="1" t="s">
        <v>101</v>
      </c>
      <c r="F4502" s="1" t="s">
        <v>101</v>
      </c>
      <c r="G4502" s="13" t="s">
        <v>256</v>
      </c>
      <c r="H4502" s="12">
        <v>40269</v>
      </c>
      <c r="I4502" s="12" t="s">
        <v>922</v>
      </c>
      <c r="J4502" s="12">
        <v>40262</v>
      </c>
      <c r="K4502" s="4">
        <v>2266</v>
      </c>
      <c r="L4502" s="1" t="s">
        <v>146</v>
      </c>
      <c r="M4502" s="1" t="s">
        <v>132</v>
      </c>
      <c r="N4502" s="1" t="s">
        <v>154</v>
      </c>
      <c r="O4502" s="1" t="s">
        <v>93</v>
      </c>
      <c r="P4502">
        <v>60</v>
      </c>
      <c r="Q4502">
        <v>45116</v>
      </c>
      <c r="R4502">
        <v>506201.52</v>
      </c>
      <c r="S4502">
        <v>11.22</v>
      </c>
      <c r="T4502">
        <v>0.19</v>
      </c>
      <c r="U4502">
        <f t="shared" si="1401"/>
        <v>506201.52</v>
      </c>
      <c r="V4502">
        <f t="shared" si="1402"/>
        <v>2706960</v>
      </c>
      <c r="W4502" s="1" t="s">
        <v>155</v>
      </c>
      <c r="X4502" s="1" t="s">
        <v>1236</v>
      </c>
      <c r="Y4502" s="1" t="s">
        <v>156</v>
      </c>
      <c r="Z4502" s="3">
        <v>11413</v>
      </c>
      <c r="AA4502" s="4">
        <f t="shared" si="1406"/>
        <v>5285</v>
      </c>
      <c r="AB4502" s="4">
        <f t="shared" si="1410"/>
        <v>7196.1219507999995</v>
      </c>
      <c r="AC4502" s="4">
        <f t="shared" si="1411"/>
        <v>5285</v>
      </c>
      <c r="AD4502" s="4">
        <f t="shared" si="1407"/>
        <v>5285</v>
      </c>
      <c r="AE4502" s="4">
        <v>5285</v>
      </c>
      <c r="AF4502" s="4">
        <v>5285</v>
      </c>
      <c r="AG4502" s="4">
        <f t="shared" si="1412"/>
        <v>5285</v>
      </c>
      <c r="AI4502" t="e">
        <f t="shared" si="1403"/>
        <v>#N/A</v>
      </c>
      <c r="AJ4502">
        <v>11065</v>
      </c>
      <c r="AK4502" s="2">
        <v>11065</v>
      </c>
      <c r="AL4502" s="2">
        <f t="shared" si="1413"/>
        <v>11065</v>
      </c>
      <c r="AM4502" s="4"/>
      <c r="AN4502" t="e">
        <f>VLOOKUP([1]!Tabelle13[[#This Row],[Vlookup this ID for freight costs]],$AL$2:$AL$6811,2,FALSE)</f>
        <v>#REF!</v>
      </c>
      <c r="AP4502">
        <v>992.15</v>
      </c>
      <c r="AQ4502">
        <v>992.15</v>
      </c>
      <c r="AR4502" s="4">
        <v>1</v>
      </c>
      <c r="AS4502" s="4">
        <v>4</v>
      </c>
      <c r="AT4502" s="4">
        <v>2010</v>
      </c>
      <c r="AU4502" s="4">
        <v>25</v>
      </c>
      <c r="AV4502" s="4">
        <v>4</v>
      </c>
      <c r="AW4502" s="4">
        <v>2010</v>
      </c>
      <c r="AX4502" t="str">
        <f t="shared" si="1404"/>
        <v>Delay</v>
      </c>
      <c r="AY4502">
        <f t="shared" si="1405"/>
        <v>0</v>
      </c>
    </row>
    <row r="4503" spans="1:51" x14ac:dyDescent="0.2">
      <c r="A4503" s="3">
        <v>85990</v>
      </c>
      <c r="B4503" s="1" t="s">
        <v>50</v>
      </c>
      <c r="C4503" s="1" t="s">
        <v>51</v>
      </c>
      <c r="D4503" s="1" t="s">
        <v>130</v>
      </c>
      <c r="E4503" s="1" t="s">
        <v>101</v>
      </c>
      <c r="F4503" s="1" t="s">
        <v>101</v>
      </c>
      <c r="G4503" s="13" t="s">
        <v>1599</v>
      </c>
      <c r="H4503" s="12">
        <v>41544</v>
      </c>
      <c r="I4503" s="12" t="s">
        <v>1599</v>
      </c>
      <c r="J4503" s="12">
        <v>41544</v>
      </c>
      <c r="K4503" s="4">
        <v>4963</v>
      </c>
      <c r="L4503" s="1" t="s">
        <v>146</v>
      </c>
      <c r="M4503" s="1" t="s">
        <v>132</v>
      </c>
      <c r="N4503" s="1" t="s">
        <v>742</v>
      </c>
      <c r="O4503" s="1" t="s">
        <v>93</v>
      </c>
      <c r="P4503">
        <v>240</v>
      </c>
      <c r="Q4503">
        <v>13100</v>
      </c>
      <c r="R4503">
        <v>27510</v>
      </c>
      <c r="S4503">
        <v>2.1</v>
      </c>
      <c r="T4503">
        <v>0.01</v>
      </c>
      <c r="U4503">
        <f t="shared" si="1401"/>
        <v>27510</v>
      </c>
      <c r="V4503">
        <f t="shared" si="1402"/>
        <v>3144000</v>
      </c>
      <c r="W4503" s="1" t="s">
        <v>155</v>
      </c>
      <c r="X4503" s="1" t="s">
        <v>1236</v>
      </c>
      <c r="Y4503" s="1" t="s">
        <v>156</v>
      </c>
      <c r="Z4503" s="3">
        <v>14703</v>
      </c>
      <c r="AA4503" s="4">
        <f t="shared" si="1406"/>
        <v>5291</v>
      </c>
      <c r="AB4503" s="4">
        <f t="shared" si="1410"/>
        <v>3682.4363860000003</v>
      </c>
      <c r="AC4503" s="4">
        <f t="shared" si="1411"/>
        <v>5291</v>
      </c>
      <c r="AD4503" s="4">
        <f t="shared" si="1407"/>
        <v>5291</v>
      </c>
      <c r="AE4503" s="4">
        <v>5291</v>
      </c>
      <c r="AF4503" s="4">
        <v>5291</v>
      </c>
      <c r="AG4503" s="4">
        <f t="shared" si="1412"/>
        <v>5291</v>
      </c>
      <c r="AI4503" t="e">
        <f t="shared" si="1403"/>
        <v>#N/A</v>
      </c>
      <c r="AJ4503">
        <v>4044.33</v>
      </c>
      <c r="AK4503" s="2">
        <v>4044.33</v>
      </c>
      <c r="AL4503" s="2">
        <f t="shared" si="1413"/>
        <v>4044.33</v>
      </c>
      <c r="AM4503" s="4"/>
      <c r="AN4503" t="e">
        <f>VLOOKUP([1]!Tabelle13[[#This Row],[Vlookup this ID for freight costs]],$AL$2:$AL$6811,2,FALSE)</f>
        <v>#REF!</v>
      </c>
      <c r="AP4503">
        <v>34.03</v>
      </c>
      <c r="AQ4503">
        <v>34.03</v>
      </c>
      <c r="AR4503" s="4">
        <v>27</v>
      </c>
      <c r="AS4503" s="4">
        <v>9</v>
      </c>
      <c r="AT4503" s="4">
        <v>2013</v>
      </c>
      <c r="AU4503" s="4">
        <v>27</v>
      </c>
      <c r="AV4503" s="4">
        <v>9</v>
      </c>
      <c r="AW4503" s="4">
        <v>2013</v>
      </c>
      <c r="AX4503" t="str">
        <f t="shared" si="1404"/>
        <v>No Delay</v>
      </c>
      <c r="AY4503">
        <f t="shared" si="1405"/>
        <v>0</v>
      </c>
    </row>
    <row r="4504" spans="1:51" x14ac:dyDescent="0.2">
      <c r="A4504" s="3">
        <v>11807</v>
      </c>
      <c r="B4504" s="1" t="s">
        <v>119</v>
      </c>
      <c r="C4504" s="1" t="s">
        <v>114</v>
      </c>
      <c r="D4504" s="1" t="s">
        <v>130</v>
      </c>
      <c r="E4504" s="1" t="s">
        <v>53</v>
      </c>
      <c r="F4504" s="1" t="s">
        <v>53</v>
      </c>
      <c r="G4504" s="13" t="s">
        <v>2275</v>
      </c>
      <c r="H4504" s="12">
        <v>39398</v>
      </c>
      <c r="I4504" s="12" t="s">
        <v>2275</v>
      </c>
      <c r="J4504" s="12">
        <v>39398</v>
      </c>
      <c r="K4504" s="4">
        <v>468</v>
      </c>
      <c r="L4504" s="1" t="s">
        <v>146</v>
      </c>
      <c r="M4504" s="1" t="s">
        <v>132</v>
      </c>
      <c r="N4504" s="1" t="s">
        <v>778</v>
      </c>
      <c r="O4504" s="1" t="s">
        <v>93</v>
      </c>
      <c r="P4504">
        <v>240</v>
      </c>
      <c r="Q4504">
        <v>13124</v>
      </c>
      <c r="R4504">
        <v>25854.28</v>
      </c>
      <c r="S4504">
        <v>1.97</v>
      </c>
      <c r="T4504">
        <v>0.01</v>
      </c>
      <c r="U4504">
        <f t="shared" si="1401"/>
        <v>25854.28</v>
      </c>
      <c r="V4504">
        <f t="shared" si="1402"/>
        <v>3149760</v>
      </c>
      <c r="W4504" s="1" t="s">
        <v>155</v>
      </c>
      <c r="X4504" s="1" t="s">
        <v>1236</v>
      </c>
      <c r="Y4504" s="1" t="s">
        <v>156</v>
      </c>
      <c r="Z4504" s="3">
        <v>6648</v>
      </c>
      <c r="AA4504" s="4">
        <f t="shared" si="1406"/>
        <v>5309</v>
      </c>
      <c r="AB4504" s="4">
        <f t="shared" si="1410"/>
        <v>3685.0703332000003</v>
      </c>
      <c r="AC4504" s="4">
        <f t="shared" si="1411"/>
        <v>5309</v>
      </c>
      <c r="AD4504" s="4">
        <f t="shared" si="1407"/>
        <v>5309</v>
      </c>
      <c r="AE4504" s="4">
        <v>5309</v>
      </c>
      <c r="AF4504" s="4">
        <v>5309</v>
      </c>
      <c r="AG4504" s="4">
        <f t="shared" si="1412"/>
        <v>5309</v>
      </c>
      <c r="AH4504" s="4">
        <v>85168</v>
      </c>
      <c r="AI4504">
        <f t="shared" si="1403"/>
        <v>364</v>
      </c>
      <c r="AJ4504">
        <v>17358.740000000002</v>
      </c>
      <c r="AK4504" s="2">
        <v>17358.740000000002</v>
      </c>
      <c r="AL4504" s="2">
        <f t="shared" si="1413"/>
        <v>17358.740000000002</v>
      </c>
      <c r="AM4504" s="4"/>
      <c r="AN4504" t="e">
        <f>VLOOKUP([1]!Tabelle13[[#This Row],[Vlookup this ID for freight costs]],$AL$2:$AL$6811,2,FALSE)</f>
        <v>#REF!</v>
      </c>
      <c r="AP4504">
        <v>41.37</v>
      </c>
      <c r="AQ4504">
        <v>41.37</v>
      </c>
      <c r="AR4504" s="4">
        <v>12</v>
      </c>
      <c r="AS4504" s="4">
        <v>11</v>
      </c>
      <c r="AT4504" s="4">
        <v>2007</v>
      </c>
      <c r="AU4504" s="4">
        <v>12</v>
      </c>
      <c r="AV4504" s="4">
        <v>11</v>
      </c>
      <c r="AW4504" s="4">
        <v>2007</v>
      </c>
      <c r="AX4504" t="str">
        <f t="shared" si="1404"/>
        <v>No Delay</v>
      </c>
      <c r="AY4504">
        <f t="shared" si="1405"/>
        <v>0</v>
      </c>
    </row>
    <row r="4505" spans="1:51" x14ac:dyDescent="0.2">
      <c r="A4505" s="3">
        <v>12009</v>
      </c>
      <c r="B4505" s="1" t="s">
        <v>88</v>
      </c>
      <c r="C4505" s="1" t="s">
        <v>89</v>
      </c>
      <c r="D4505" s="1" t="s">
        <v>130</v>
      </c>
      <c r="E4505" s="1" t="s">
        <v>53</v>
      </c>
      <c r="F4505" s="1" t="s">
        <v>53</v>
      </c>
      <c r="G4505" s="13" t="s">
        <v>2376</v>
      </c>
      <c r="H4505" s="12">
        <v>40072</v>
      </c>
      <c r="I4505" s="12" t="s">
        <v>2376</v>
      </c>
      <c r="J4505" s="12">
        <v>40072</v>
      </c>
      <c r="K4505" s="4">
        <v>1833</v>
      </c>
      <c r="L4505" s="1" t="s">
        <v>146</v>
      </c>
      <c r="M4505" s="1" t="s">
        <v>132</v>
      </c>
      <c r="N4505" s="1" t="s">
        <v>527</v>
      </c>
      <c r="O4505" s="1" t="s">
        <v>93</v>
      </c>
      <c r="P4505">
        <v>240</v>
      </c>
      <c r="Q4505">
        <v>6000</v>
      </c>
      <c r="R4505">
        <v>11520</v>
      </c>
      <c r="S4505">
        <v>1.92</v>
      </c>
      <c r="T4505">
        <v>0.01</v>
      </c>
      <c r="U4505">
        <f t="shared" si="1401"/>
        <v>11520</v>
      </c>
      <c r="V4505">
        <f t="shared" si="1402"/>
        <v>1440000</v>
      </c>
      <c r="W4505" s="1" t="s">
        <v>155</v>
      </c>
      <c r="X4505" s="1" t="s">
        <v>1236</v>
      </c>
      <c r="Y4505" s="1" t="s">
        <v>156</v>
      </c>
      <c r="Z4505" s="3">
        <v>9211</v>
      </c>
      <c r="AA4505" s="4">
        <f t="shared" si="1406"/>
        <v>5317</v>
      </c>
      <c r="AB4505" s="4">
        <f t="shared" si="1410"/>
        <v>2903.2270060000001</v>
      </c>
      <c r="AC4505" s="4">
        <f t="shared" si="1411"/>
        <v>5317</v>
      </c>
      <c r="AD4505" s="4">
        <f t="shared" si="1407"/>
        <v>10736</v>
      </c>
      <c r="AE4505" s="3" t="s">
        <v>2377</v>
      </c>
      <c r="AF4505" s="3">
        <v>5317</v>
      </c>
      <c r="AG4505" s="4">
        <f>AI4505</f>
        <v>5317</v>
      </c>
      <c r="AH4505" s="4">
        <v>11682</v>
      </c>
      <c r="AI4505">
        <f t="shared" si="1403"/>
        <v>5317</v>
      </c>
      <c r="AJ4505" t="s">
        <v>2377</v>
      </c>
      <c r="AK4505" s="2">
        <v>11005.67</v>
      </c>
      <c r="AL4505" s="2">
        <f>AN4505</f>
        <v>11005.67</v>
      </c>
      <c r="AM4505" s="4">
        <v>11682</v>
      </c>
      <c r="AN4505">
        <f>INDEX($AJ$2:$AJ$6811,MATCH(AM4505,$A$2:$A$6811,0))</f>
        <v>11005.67</v>
      </c>
      <c r="AP4505">
        <v>22.58</v>
      </c>
      <c r="AQ4505">
        <v>22.58</v>
      </c>
      <c r="AR4505" s="4">
        <v>16</v>
      </c>
      <c r="AS4505" s="4">
        <v>9</v>
      </c>
      <c r="AT4505" s="4">
        <v>2009</v>
      </c>
      <c r="AU4505" s="4">
        <v>16</v>
      </c>
      <c r="AV4505" s="4">
        <v>9</v>
      </c>
      <c r="AW4505" s="4">
        <v>2009</v>
      </c>
      <c r="AX4505" t="str">
        <f t="shared" si="1404"/>
        <v>No Delay</v>
      </c>
      <c r="AY4505">
        <f t="shared" si="1405"/>
        <v>0</v>
      </c>
    </row>
    <row r="4506" spans="1:51" x14ac:dyDescent="0.2">
      <c r="A4506" s="3">
        <v>12911</v>
      </c>
      <c r="B4506" s="1" t="s">
        <v>88</v>
      </c>
      <c r="C4506" s="1" t="s">
        <v>89</v>
      </c>
      <c r="D4506" s="1" t="s">
        <v>130</v>
      </c>
      <c r="E4506" s="1" t="s">
        <v>53</v>
      </c>
      <c r="F4506" s="1" t="s">
        <v>53</v>
      </c>
      <c r="G4506" s="13" t="s">
        <v>2376</v>
      </c>
      <c r="H4506" s="12">
        <v>40072</v>
      </c>
      <c r="I4506" s="12" t="s">
        <v>2376</v>
      </c>
      <c r="J4506" s="12">
        <v>40072</v>
      </c>
      <c r="K4506" s="4">
        <v>1834</v>
      </c>
      <c r="L4506" s="1" t="s">
        <v>146</v>
      </c>
      <c r="M4506" s="1" t="s">
        <v>132</v>
      </c>
      <c r="N4506" s="1" t="s">
        <v>778</v>
      </c>
      <c r="O4506" s="1" t="s">
        <v>93</v>
      </c>
      <c r="P4506">
        <v>240</v>
      </c>
      <c r="Q4506">
        <v>3181</v>
      </c>
      <c r="R4506">
        <v>6043.9</v>
      </c>
      <c r="S4506">
        <v>1.9</v>
      </c>
      <c r="T4506">
        <v>0.01</v>
      </c>
      <c r="U4506">
        <f t="shared" si="1401"/>
        <v>6043.9</v>
      </c>
      <c r="V4506">
        <f t="shared" si="1402"/>
        <v>763440</v>
      </c>
      <c r="W4506" s="1" t="s">
        <v>155</v>
      </c>
      <c r="X4506" s="1" t="s">
        <v>1236</v>
      </c>
      <c r="Y4506" s="1" t="s">
        <v>156</v>
      </c>
      <c r="Z4506" s="3">
        <v>9211</v>
      </c>
      <c r="AA4506" s="4">
        <f t="shared" si="1406"/>
        <v>5317</v>
      </c>
      <c r="AB4506" s="4">
        <f t="shared" si="1410"/>
        <v>2593.8479578000001</v>
      </c>
      <c r="AC4506" s="4">
        <f t="shared" si="1411"/>
        <v>5317</v>
      </c>
      <c r="AD4506" s="4">
        <f t="shared" si="1407"/>
        <v>5317</v>
      </c>
      <c r="AE4506" s="3" t="s">
        <v>2377</v>
      </c>
      <c r="AF4506" s="3">
        <v>5317</v>
      </c>
      <c r="AG4506" s="4">
        <f>AI4506</f>
        <v>5317</v>
      </c>
      <c r="AH4506" s="4">
        <v>11682</v>
      </c>
      <c r="AI4506">
        <f t="shared" si="1403"/>
        <v>5317</v>
      </c>
      <c r="AJ4506" t="s">
        <v>2377</v>
      </c>
      <c r="AK4506" s="2">
        <v>11005.67</v>
      </c>
      <c r="AL4506" s="2">
        <f>AN4506</f>
        <v>11005.67</v>
      </c>
      <c r="AM4506" s="4">
        <v>11682</v>
      </c>
      <c r="AN4506">
        <f>INDEX($AJ$2:$AJ$6811,MATCH(AM4506,$A$2:$A$6811,0))</f>
        <v>11005.67</v>
      </c>
      <c r="AP4506">
        <v>11.85</v>
      </c>
      <c r="AQ4506">
        <v>11.85</v>
      </c>
      <c r="AR4506" s="4">
        <v>16</v>
      </c>
      <c r="AS4506" s="4">
        <v>9</v>
      </c>
      <c r="AT4506" s="4">
        <v>2009</v>
      </c>
      <c r="AU4506" s="4">
        <v>16</v>
      </c>
      <c r="AV4506" s="4">
        <v>9</v>
      </c>
      <c r="AW4506" s="4">
        <v>2009</v>
      </c>
      <c r="AX4506" t="str">
        <f t="shared" si="1404"/>
        <v>No Delay</v>
      </c>
      <c r="AY4506">
        <f t="shared" si="1405"/>
        <v>0</v>
      </c>
    </row>
    <row r="4507" spans="1:51" x14ac:dyDescent="0.2">
      <c r="A4507" s="3">
        <v>11682</v>
      </c>
      <c r="B4507" s="1" t="s">
        <v>88</v>
      </c>
      <c r="C4507" s="1" t="s">
        <v>89</v>
      </c>
      <c r="D4507" s="1" t="s">
        <v>130</v>
      </c>
      <c r="E4507" s="1" t="s">
        <v>53</v>
      </c>
      <c r="F4507" s="1" t="s">
        <v>53</v>
      </c>
      <c r="G4507" s="13" t="s">
        <v>2376</v>
      </c>
      <c r="H4507" s="12">
        <v>40072</v>
      </c>
      <c r="I4507" s="12" t="s">
        <v>2376</v>
      </c>
      <c r="J4507" s="12">
        <v>40072</v>
      </c>
      <c r="K4507" s="4">
        <v>1832</v>
      </c>
      <c r="L4507" s="1" t="s">
        <v>146</v>
      </c>
      <c r="M4507" s="1" t="s">
        <v>132</v>
      </c>
      <c r="N4507" s="1" t="s">
        <v>970</v>
      </c>
      <c r="O4507" s="1" t="s">
        <v>93</v>
      </c>
      <c r="P4507">
        <v>240</v>
      </c>
      <c r="Q4507">
        <v>5527</v>
      </c>
      <c r="R4507">
        <v>11606.7</v>
      </c>
      <c r="S4507">
        <v>2.1</v>
      </c>
      <c r="T4507">
        <v>0.01</v>
      </c>
      <c r="U4507">
        <f t="shared" si="1401"/>
        <v>11606.7</v>
      </c>
      <c r="V4507">
        <f t="shared" si="1402"/>
        <v>1326480</v>
      </c>
      <c r="W4507" s="1" t="s">
        <v>155</v>
      </c>
      <c r="X4507" s="1" t="s">
        <v>1236</v>
      </c>
      <c r="Y4507" s="1" t="s">
        <v>156</v>
      </c>
      <c r="Z4507" s="3">
        <v>9211</v>
      </c>
      <c r="AA4507" s="4">
        <f t="shared" si="1406"/>
        <v>5317</v>
      </c>
      <c r="AB4507" s="4">
        <f t="shared" si="1410"/>
        <v>2851.3162966</v>
      </c>
      <c r="AC4507" s="4">
        <f t="shared" si="1411"/>
        <v>5317</v>
      </c>
      <c r="AD4507" s="4">
        <f t="shared" si="1407"/>
        <v>5317</v>
      </c>
      <c r="AE4507" s="4">
        <v>5317</v>
      </c>
      <c r="AF4507" s="4">
        <v>5317</v>
      </c>
      <c r="AG4507" s="4">
        <f>AE4507</f>
        <v>5317</v>
      </c>
      <c r="AH4507" s="4">
        <v>84997</v>
      </c>
      <c r="AI4507">
        <f t="shared" si="1403"/>
        <v>5678</v>
      </c>
      <c r="AJ4507">
        <v>11005.67</v>
      </c>
      <c r="AK4507" s="2">
        <v>11005.67</v>
      </c>
      <c r="AL4507" s="2">
        <f>AJ4507</f>
        <v>11005.67</v>
      </c>
      <c r="AM4507" s="4"/>
      <c r="AN4507" t="e">
        <f>VLOOKUP([1]!Tabelle13[[#This Row],[Vlookup this ID for freight costs]],$AL$2:$AL$6811,2,FALSE)</f>
        <v>#REF!</v>
      </c>
      <c r="AP4507">
        <v>22.75</v>
      </c>
      <c r="AQ4507">
        <v>22.75</v>
      </c>
      <c r="AR4507" s="4">
        <v>16</v>
      </c>
      <c r="AS4507" s="4">
        <v>9</v>
      </c>
      <c r="AT4507" s="4">
        <v>2009</v>
      </c>
      <c r="AU4507" s="4">
        <v>16</v>
      </c>
      <c r="AV4507" s="4">
        <v>9</v>
      </c>
      <c r="AW4507" s="4">
        <v>2009</v>
      </c>
      <c r="AX4507" t="str">
        <f t="shared" si="1404"/>
        <v>No Delay</v>
      </c>
      <c r="AY4507">
        <f t="shared" si="1405"/>
        <v>0</v>
      </c>
    </row>
    <row r="4508" spans="1:51" ht="16" x14ac:dyDescent="0.2">
      <c r="A4508" s="3">
        <v>14440</v>
      </c>
      <c r="B4508" s="1" t="s">
        <v>168</v>
      </c>
      <c r="C4508" s="1" t="s">
        <v>150</v>
      </c>
      <c r="D4508" s="1" t="s">
        <v>100</v>
      </c>
      <c r="E4508" s="1" t="s">
        <v>53</v>
      </c>
      <c r="F4508" s="1" t="s">
        <v>53</v>
      </c>
      <c r="G4508" s="13" t="s">
        <v>2251</v>
      </c>
      <c r="H4508" s="12">
        <v>40583</v>
      </c>
      <c r="I4508" s="12" t="s">
        <v>2251</v>
      </c>
      <c r="J4508" s="12">
        <v>40583</v>
      </c>
      <c r="K4508" s="4">
        <v>2994</v>
      </c>
      <c r="L4508" s="1" t="s">
        <v>146</v>
      </c>
      <c r="M4508" s="1" t="s">
        <v>240</v>
      </c>
      <c r="N4508" s="1" t="s">
        <v>621</v>
      </c>
      <c r="O4508" s="1" t="s">
        <v>622</v>
      </c>
      <c r="P4508">
        <v>240</v>
      </c>
      <c r="Q4508">
        <v>28000</v>
      </c>
      <c r="R4508">
        <v>280560</v>
      </c>
      <c r="S4508">
        <v>10.02</v>
      </c>
      <c r="T4508">
        <v>0.04</v>
      </c>
      <c r="U4508">
        <f t="shared" si="1401"/>
        <v>280560</v>
      </c>
      <c r="V4508">
        <f t="shared" si="1402"/>
        <v>6720000</v>
      </c>
      <c r="W4508" s="1" t="s">
        <v>623</v>
      </c>
      <c r="X4508" s="6" t="s">
        <v>1508</v>
      </c>
      <c r="Y4508" s="1" t="s">
        <v>624</v>
      </c>
      <c r="Z4508" s="3">
        <v>13360</v>
      </c>
      <c r="AA4508" s="4">
        <f>AB4508</f>
        <v>5317.9889619999994</v>
      </c>
      <c r="AB4508" s="2">
        <f>2245.156962+0.109744*Q4508</f>
        <v>5317.9889619999994</v>
      </c>
      <c r="AC4508" s="4">
        <f>AD4508</f>
        <v>6020.6629873333331</v>
      </c>
      <c r="AD4508" s="4">
        <f t="shared" si="1407"/>
        <v>6020.6629873333331</v>
      </c>
      <c r="AE4508" s="4" t="s">
        <v>62</v>
      </c>
      <c r="AG4508" s="4" t="str">
        <f>AE4508</f>
        <v>Weight Captured Separately</v>
      </c>
      <c r="AI4508" t="e">
        <f t="shared" si="1403"/>
        <v>#N/A</v>
      </c>
      <c r="AJ4508" t="s">
        <v>81</v>
      </c>
      <c r="AK4508" s="2"/>
      <c r="AL4508" s="2" t="str">
        <f>AJ4508</f>
        <v>Freight Included in Commodity Cost</v>
      </c>
      <c r="AM4508" s="4"/>
      <c r="AN4508" t="e">
        <f>VLOOKUP([1]!Tabelle13[[#This Row],[Vlookup this ID for freight costs]],$AL$2:$AL$6811,2,FALSE)</f>
        <v>#REF!</v>
      </c>
      <c r="AO4508">
        <f>IF(AK:AK="",AC:AC*6.242+1.383 -2.844 + 3.145 -2.265  -2.026,AK:AK)</f>
        <v>37578.371366934669</v>
      </c>
      <c r="AP4508">
        <v>604.89</v>
      </c>
      <c r="AQ4508">
        <v>604.89</v>
      </c>
      <c r="AR4508" s="4">
        <v>9</v>
      </c>
      <c r="AS4508" s="4">
        <v>2</v>
      </c>
      <c r="AT4508" s="4">
        <v>2011</v>
      </c>
      <c r="AU4508" s="4">
        <v>9</v>
      </c>
      <c r="AV4508" s="4">
        <v>2</v>
      </c>
      <c r="AW4508" s="4">
        <v>2011</v>
      </c>
      <c r="AX4508" t="str">
        <f t="shared" si="1404"/>
        <v>No Delay</v>
      </c>
      <c r="AY4508">
        <f t="shared" si="1405"/>
        <v>0</v>
      </c>
    </row>
    <row r="4509" spans="1:51" x14ac:dyDescent="0.2">
      <c r="A4509" s="3">
        <v>83291</v>
      </c>
      <c r="B4509" s="1" t="s">
        <v>175</v>
      </c>
      <c r="C4509" s="1" t="s">
        <v>165</v>
      </c>
      <c r="D4509" s="1" t="s">
        <v>130</v>
      </c>
      <c r="E4509" s="1" t="s">
        <v>101</v>
      </c>
      <c r="F4509" s="1" t="s">
        <v>101</v>
      </c>
      <c r="G4509" s="13" t="s">
        <v>1280</v>
      </c>
      <c r="H4509" s="12">
        <v>42051</v>
      </c>
      <c r="I4509" s="12" t="s">
        <v>597</v>
      </c>
      <c r="J4509" s="12">
        <v>42038</v>
      </c>
      <c r="K4509" s="4">
        <v>6262</v>
      </c>
      <c r="L4509" s="1" t="s">
        <v>146</v>
      </c>
      <c r="M4509" s="1" t="s">
        <v>132</v>
      </c>
      <c r="N4509" s="1" t="s">
        <v>1524</v>
      </c>
      <c r="O4509" s="1" t="s">
        <v>93</v>
      </c>
      <c r="P4509">
        <v>30</v>
      </c>
      <c r="Q4509">
        <v>29247</v>
      </c>
      <c r="R4509">
        <v>315282.65999999997</v>
      </c>
      <c r="S4509">
        <v>10.78</v>
      </c>
      <c r="T4509">
        <v>0.36</v>
      </c>
      <c r="U4509">
        <f t="shared" si="1401"/>
        <v>315282.65999999997</v>
      </c>
      <c r="V4509">
        <f t="shared" si="1402"/>
        <v>877410</v>
      </c>
      <c r="W4509" s="1" t="s">
        <v>861</v>
      </c>
      <c r="X4509" s="1" t="s">
        <v>1236</v>
      </c>
      <c r="Y4509" s="1" t="s">
        <v>156</v>
      </c>
      <c r="Z4509" s="3">
        <v>11413</v>
      </c>
      <c r="AA4509" s="4">
        <f t="shared" si="1406"/>
        <v>5324</v>
      </c>
      <c r="AB4509" s="4">
        <f t="shared" ref="AB4509:AB4538" si="1414" xml:space="preserve"> 2244.740206  + 0.1097478*Q4509</f>
        <v>5454.5341126000003</v>
      </c>
      <c r="AC4509" s="4">
        <f t="shared" ref="AC4509:AC4538" si="1415">AF4509</f>
        <v>5324</v>
      </c>
      <c r="AD4509" s="4">
        <f t="shared" si="1407"/>
        <v>5324</v>
      </c>
      <c r="AE4509" s="4">
        <v>5324</v>
      </c>
      <c r="AF4509" s="4">
        <v>5324</v>
      </c>
      <c r="AG4509" s="4">
        <f>AE4509</f>
        <v>5324</v>
      </c>
      <c r="AI4509" t="e">
        <f t="shared" si="1403"/>
        <v>#N/A</v>
      </c>
      <c r="AJ4509">
        <v>8248.2800000000007</v>
      </c>
      <c r="AK4509" s="2">
        <v>8248.2800000000007</v>
      </c>
      <c r="AL4509" s="2">
        <f>AJ4509</f>
        <v>8248.2800000000007</v>
      </c>
      <c r="AM4509" s="4"/>
      <c r="AN4509" t="e">
        <f>VLOOKUP([1]!Tabelle13[[#This Row],[Vlookup this ID for freight costs]],$AL$2:$AL$6811,2,FALSE)</f>
        <v>#REF!</v>
      </c>
      <c r="AP4509">
        <v>324.11</v>
      </c>
      <c r="AQ4509">
        <v>324.11</v>
      </c>
      <c r="AR4509" s="4">
        <v>16</v>
      </c>
      <c r="AS4509" s="4">
        <v>2</v>
      </c>
      <c r="AT4509" s="4">
        <v>2015</v>
      </c>
      <c r="AU4509" s="4">
        <v>3</v>
      </c>
      <c r="AV4509" s="4">
        <v>2</v>
      </c>
      <c r="AW4509" s="4">
        <v>2015</v>
      </c>
      <c r="AX4509" t="str">
        <f t="shared" si="1404"/>
        <v>No Delay</v>
      </c>
      <c r="AY4509">
        <f t="shared" si="1405"/>
        <v>0</v>
      </c>
    </row>
    <row r="4510" spans="1:51" x14ac:dyDescent="0.2">
      <c r="A4510" s="3">
        <v>83292</v>
      </c>
      <c r="B4510" s="1" t="s">
        <v>175</v>
      </c>
      <c r="C4510" s="1" t="s">
        <v>165</v>
      </c>
      <c r="D4510" s="1" t="s">
        <v>130</v>
      </c>
      <c r="E4510" s="1" t="s">
        <v>101</v>
      </c>
      <c r="F4510" s="1" t="s">
        <v>101</v>
      </c>
      <c r="G4510" s="13" t="s">
        <v>1280</v>
      </c>
      <c r="H4510" s="12">
        <v>42051</v>
      </c>
      <c r="I4510" s="12" t="s">
        <v>597</v>
      </c>
      <c r="J4510" s="12">
        <v>42038</v>
      </c>
      <c r="K4510" s="4">
        <v>6263</v>
      </c>
      <c r="L4510" s="1" t="s">
        <v>146</v>
      </c>
      <c r="M4510" s="1" t="s">
        <v>132</v>
      </c>
      <c r="N4510" s="1" t="s">
        <v>434</v>
      </c>
      <c r="O4510" s="1" t="s">
        <v>93</v>
      </c>
      <c r="P4510">
        <v>60</v>
      </c>
      <c r="Q4510">
        <v>276</v>
      </c>
      <c r="R4510">
        <v>1128.8399999999999</v>
      </c>
      <c r="S4510">
        <v>4.09</v>
      </c>
      <c r="T4510">
        <v>7.0000000000000007E-2</v>
      </c>
      <c r="U4510">
        <f t="shared" si="1401"/>
        <v>1128.8399999999999</v>
      </c>
      <c r="V4510">
        <f t="shared" si="1402"/>
        <v>16560</v>
      </c>
      <c r="W4510" s="1" t="s">
        <v>160</v>
      </c>
      <c r="X4510" s="1" t="s">
        <v>1236</v>
      </c>
      <c r="Y4510" s="1" t="s">
        <v>161</v>
      </c>
      <c r="Z4510" s="3">
        <v>10896</v>
      </c>
      <c r="AA4510" s="4">
        <f t="shared" si="1406"/>
        <v>5324</v>
      </c>
      <c r="AB4510" s="4">
        <f t="shared" si="1414"/>
        <v>2275.0305988</v>
      </c>
      <c r="AC4510" s="4">
        <f t="shared" si="1415"/>
        <v>5324</v>
      </c>
      <c r="AD4510" s="4">
        <f t="shared" si="1407"/>
        <v>2477.6957170000001</v>
      </c>
      <c r="AE4510" s="3" t="s">
        <v>2378</v>
      </c>
      <c r="AF4510" s="3">
        <v>5324</v>
      </c>
      <c r="AG4510" s="4">
        <f>AI4510</f>
        <v>5324</v>
      </c>
      <c r="AH4510" s="4">
        <v>83291</v>
      </c>
      <c r="AI4510">
        <f t="shared" si="1403"/>
        <v>5324</v>
      </c>
      <c r="AJ4510" t="s">
        <v>2378</v>
      </c>
      <c r="AK4510" s="2">
        <v>8248.2800000000007</v>
      </c>
      <c r="AL4510" s="2">
        <f>AN4510</f>
        <v>8248.2800000000007</v>
      </c>
      <c r="AM4510" s="4">
        <v>83291</v>
      </c>
      <c r="AN4510">
        <f>INDEX($AJ$2:$AJ$6811,MATCH(AM4510,$A$2:$A$6811,0))</f>
        <v>8248.2800000000007</v>
      </c>
      <c r="AP4510">
        <v>1.1599999999999999</v>
      </c>
      <c r="AQ4510">
        <v>1.1599999999999999</v>
      </c>
      <c r="AR4510" s="4">
        <v>16</v>
      </c>
      <c r="AS4510" s="4">
        <v>2</v>
      </c>
      <c r="AT4510" s="4">
        <v>2015</v>
      </c>
      <c r="AU4510" s="4">
        <v>3</v>
      </c>
      <c r="AV4510" s="4">
        <v>2</v>
      </c>
      <c r="AW4510" s="4">
        <v>2015</v>
      </c>
      <c r="AX4510" t="str">
        <f t="shared" si="1404"/>
        <v>No Delay</v>
      </c>
      <c r="AY4510">
        <f t="shared" si="1405"/>
        <v>0</v>
      </c>
    </row>
    <row r="4511" spans="1:51" x14ac:dyDescent="0.2">
      <c r="A4511" s="3">
        <v>84433</v>
      </c>
      <c r="B4511" s="1" t="s">
        <v>175</v>
      </c>
      <c r="C4511" s="1" t="s">
        <v>165</v>
      </c>
      <c r="D4511" s="1" t="s">
        <v>130</v>
      </c>
      <c r="E4511" s="1" t="s">
        <v>101</v>
      </c>
      <c r="F4511" s="1" t="s">
        <v>101</v>
      </c>
      <c r="G4511" s="13" t="s">
        <v>1280</v>
      </c>
      <c r="H4511" s="12">
        <v>42051</v>
      </c>
      <c r="I4511" s="12" t="s">
        <v>597</v>
      </c>
      <c r="J4511" s="12">
        <v>42038</v>
      </c>
      <c r="K4511" s="4">
        <v>6266</v>
      </c>
      <c r="L4511" s="1" t="s">
        <v>146</v>
      </c>
      <c r="M4511" s="1" t="s">
        <v>132</v>
      </c>
      <c r="N4511" s="1" t="s">
        <v>434</v>
      </c>
      <c r="O4511" s="1" t="s">
        <v>93</v>
      </c>
      <c r="P4511">
        <v>60</v>
      </c>
      <c r="Q4511">
        <v>2368</v>
      </c>
      <c r="R4511">
        <v>9685.1200000000008</v>
      </c>
      <c r="S4511">
        <v>4.09</v>
      </c>
      <c r="T4511">
        <v>7.0000000000000007E-2</v>
      </c>
      <c r="U4511">
        <f t="shared" si="1401"/>
        <v>9685.119999999999</v>
      </c>
      <c r="V4511">
        <f t="shared" si="1402"/>
        <v>142080</v>
      </c>
      <c r="W4511" s="1" t="s">
        <v>155</v>
      </c>
      <c r="X4511" s="1" t="s">
        <v>1236</v>
      </c>
      <c r="Y4511" s="1" t="s">
        <v>156</v>
      </c>
      <c r="Z4511" s="3">
        <v>11413</v>
      </c>
      <c r="AA4511" s="4">
        <f t="shared" si="1406"/>
        <v>5324</v>
      </c>
      <c r="AB4511" s="4">
        <f t="shared" si="1414"/>
        <v>2504.6229963999999</v>
      </c>
      <c r="AC4511" s="4">
        <f t="shared" si="1415"/>
        <v>5324</v>
      </c>
      <c r="AD4511" s="4">
        <f t="shared" si="1407"/>
        <v>2202.5</v>
      </c>
      <c r="AE4511" s="3" t="s">
        <v>2378</v>
      </c>
      <c r="AF4511" s="3">
        <v>5324</v>
      </c>
      <c r="AG4511" s="4">
        <f>AI4511</f>
        <v>5324</v>
      </c>
      <c r="AH4511" s="4">
        <v>83291</v>
      </c>
      <c r="AI4511">
        <f t="shared" si="1403"/>
        <v>5324</v>
      </c>
      <c r="AJ4511" t="s">
        <v>2378</v>
      </c>
      <c r="AK4511" s="2">
        <v>8248.2800000000007</v>
      </c>
      <c r="AL4511" s="2">
        <f>AN4511</f>
        <v>8248.2800000000007</v>
      </c>
      <c r="AM4511" s="4">
        <v>83291</v>
      </c>
      <c r="AN4511">
        <f>INDEX($AJ$2:$AJ$6811,MATCH(AM4511,$A$2:$A$6811,0))</f>
        <v>8248.2800000000007</v>
      </c>
      <c r="AP4511">
        <v>9.9600000000000009</v>
      </c>
      <c r="AQ4511">
        <v>9.9600000000000009</v>
      </c>
      <c r="AR4511" s="4">
        <v>16</v>
      </c>
      <c r="AS4511" s="4">
        <v>2</v>
      </c>
      <c r="AT4511" s="4">
        <v>2015</v>
      </c>
      <c r="AU4511" s="4">
        <v>3</v>
      </c>
      <c r="AV4511" s="4">
        <v>2</v>
      </c>
      <c r="AW4511" s="4">
        <v>2015</v>
      </c>
      <c r="AX4511" t="str">
        <f t="shared" si="1404"/>
        <v>No Delay</v>
      </c>
      <c r="AY4511">
        <f t="shared" si="1405"/>
        <v>0</v>
      </c>
    </row>
    <row r="4512" spans="1:51" x14ac:dyDescent="0.2">
      <c r="A4512" s="3">
        <v>86151</v>
      </c>
      <c r="B4512" s="1" t="s">
        <v>175</v>
      </c>
      <c r="C4512" s="1" t="s">
        <v>165</v>
      </c>
      <c r="D4512" s="1" t="s">
        <v>130</v>
      </c>
      <c r="E4512" s="1" t="s">
        <v>101</v>
      </c>
      <c r="F4512" s="1" t="s">
        <v>101</v>
      </c>
      <c r="G4512" s="13" t="s">
        <v>1280</v>
      </c>
      <c r="H4512" s="12">
        <v>42051</v>
      </c>
      <c r="I4512" s="12" t="s">
        <v>597</v>
      </c>
      <c r="J4512" s="12">
        <v>42038</v>
      </c>
      <c r="K4512" s="4">
        <v>6268</v>
      </c>
      <c r="L4512" s="1" t="s">
        <v>146</v>
      </c>
      <c r="M4512" s="1" t="s">
        <v>132</v>
      </c>
      <c r="N4512" s="1" t="s">
        <v>167</v>
      </c>
      <c r="O4512" s="1" t="s">
        <v>93</v>
      </c>
      <c r="P4512">
        <v>30</v>
      </c>
      <c r="Q4512">
        <v>7500</v>
      </c>
      <c r="R4512">
        <v>24075</v>
      </c>
      <c r="S4512">
        <v>3.21</v>
      </c>
      <c r="T4512">
        <v>0.11</v>
      </c>
      <c r="U4512">
        <f t="shared" si="1401"/>
        <v>24075</v>
      </c>
      <c r="V4512">
        <f t="shared" si="1402"/>
        <v>225000</v>
      </c>
      <c r="W4512" s="1" t="s">
        <v>179</v>
      </c>
      <c r="X4512" s="1" t="s">
        <v>1236</v>
      </c>
      <c r="Y4512" s="1" t="s">
        <v>156</v>
      </c>
      <c r="Z4512" s="3">
        <v>11413</v>
      </c>
      <c r="AA4512" s="4">
        <f t="shared" si="1406"/>
        <v>5324</v>
      </c>
      <c r="AB4512" s="4">
        <f t="shared" si="1414"/>
        <v>3067.8487059999998</v>
      </c>
      <c r="AC4512" s="4">
        <f t="shared" si="1415"/>
        <v>5324</v>
      </c>
      <c r="AD4512" s="4">
        <f t="shared" si="1407"/>
        <v>7918.333333333333</v>
      </c>
      <c r="AE4512" s="3" t="s">
        <v>2378</v>
      </c>
      <c r="AF4512" s="3">
        <v>5324</v>
      </c>
      <c r="AG4512" s="4">
        <f>AI4512</f>
        <v>5324</v>
      </c>
      <c r="AH4512" s="4">
        <v>83291</v>
      </c>
      <c r="AI4512">
        <f t="shared" si="1403"/>
        <v>5324</v>
      </c>
      <c r="AJ4512" t="s">
        <v>2378</v>
      </c>
      <c r="AK4512" s="2">
        <v>8248.2800000000007</v>
      </c>
      <c r="AL4512" s="2">
        <f>AN4512</f>
        <v>8248.2800000000007</v>
      </c>
      <c r="AM4512" s="4">
        <v>83291</v>
      </c>
      <c r="AN4512">
        <f>INDEX($AJ$2:$AJ$6811,MATCH(AM4512,$A$2:$A$6811,0))</f>
        <v>8248.2800000000007</v>
      </c>
      <c r="AP4512">
        <v>24.75</v>
      </c>
      <c r="AQ4512">
        <v>24.75</v>
      </c>
      <c r="AR4512" s="4">
        <v>16</v>
      </c>
      <c r="AS4512" s="4">
        <v>2</v>
      </c>
      <c r="AT4512" s="4">
        <v>2015</v>
      </c>
      <c r="AU4512" s="4">
        <v>3</v>
      </c>
      <c r="AV4512" s="4">
        <v>2</v>
      </c>
      <c r="AW4512" s="4">
        <v>2015</v>
      </c>
      <c r="AX4512" t="str">
        <f t="shared" si="1404"/>
        <v>No Delay</v>
      </c>
      <c r="AY4512">
        <f t="shared" si="1405"/>
        <v>0</v>
      </c>
    </row>
    <row r="4513" spans="1:51" x14ac:dyDescent="0.2">
      <c r="A4513" s="3">
        <v>85003</v>
      </c>
      <c r="B4513" s="1" t="s">
        <v>175</v>
      </c>
      <c r="C4513" s="1" t="s">
        <v>165</v>
      </c>
      <c r="D4513" s="1" t="s">
        <v>130</v>
      </c>
      <c r="E4513" s="1" t="s">
        <v>101</v>
      </c>
      <c r="F4513" s="1" t="s">
        <v>101</v>
      </c>
      <c r="G4513" s="13" t="s">
        <v>1280</v>
      </c>
      <c r="H4513" s="12">
        <v>42051</v>
      </c>
      <c r="I4513" s="12" t="s">
        <v>597</v>
      </c>
      <c r="J4513" s="12">
        <v>42038</v>
      </c>
      <c r="K4513" s="4">
        <v>6267</v>
      </c>
      <c r="L4513" s="1" t="s">
        <v>146</v>
      </c>
      <c r="M4513" s="1" t="s">
        <v>132</v>
      </c>
      <c r="N4513" s="1" t="s">
        <v>392</v>
      </c>
      <c r="O4513" s="1" t="s">
        <v>393</v>
      </c>
      <c r="P4513">
        <v>120</v>
      </c>
      <c r="Q4513">
        <v>3663</v>
      </c>
      <c r="R4513">
        <v>69230.7</v>
      </c>
      <c r="S4513">
        <v>18.899999999999999</v>
      </c>
      <c r="T4513">
        <v>0.16</v>
      </c>
      <c r="U4513">
        <f t="shared" si="1401"/>
        <v>69230.7</v>
      </c>
      <c r="V4513">
        <f t="shared" si="1402"/>
        <v>439560</v>
      </c>
      <c r="W4513" s="1" t="s">
        <v>394</v>
      </c>
      <c r="X4513" s="1" t="s">
        <v>112</v>
      </c>
      <c r="Y4513" s="1" t="s">
        <v>112</v>
      </c>
      <c r="Z4513" s="3">
        <v>9175</v>
      </c>
      <c r="AA4513" s="4">
        <f t="shared" si="1406"/>
        <v>5324</v>
      </c>
      <c r="AB4513" s="4">
        <f t="shared" si="1414"/>
        <v>2646.7463974000002</v>
      </c>
      <c r="AC4513" s="4">
        <f t="shared" si="1415"/>
        <v>5324</v>
      </c>
      <c r="AD4513" s="4">
        <f t="shared" si="1407"/>
        <v>2889.5</v>
      </c>
      <c r="AE4513" s="3" t="s">
        <v>2378</v>
      </c>
      <c r="AF4513" s="3">
        <v>5324</v>
      </c>
      <c r="AG4513" s="4">
        <f>AI4513</f>
        <v>5324</v>
      </c>
      <c r="AH4513" s="4">
        <v>83291</v>
      </c>
      <c r="AI4513">
        <f t="shared" si="1403"/>
        <v>5324</v>
      </c>
      <c r="AJ4513" t="s">
        <v>2378</v>
      </c>
      <c r="AK4513" s="2">
        <v>8248.2800000000007</v>
      </c>
      <c r="AL4513" s="2">
        <f>AN4513</f>
        <v>8248.2800000000007</v>
      </c>
      <c r="AM4513" s="4">
        <v>83291</v>
      </c>
      <c r="AN4513">
        <f>INDEX($AJ$2:$AJ$6811,MATCH(AM4513,$A$2:$A$6811,0))</f>
        <v>8248.2800000000007</v>
      </c>
      <c r="AP4513">
        <v>71.17</v>
      </c>
      <c r="AQ4513">
        <v>71.17</v>
      </c>
      <c r="AR4513" s="4">
        <v>16</v>
      </c>
      <c r="AS4513" s="4">
        <v>2</v>
      </c>
      <c r="AT4513" s="4">
        <v>2015</v>
      </c>
      <c r="AU4513" s="4">
        <v>3</v>
      </c>
      <c r="AV4513" s="4">
        <v>2</v>
      </c>
      <c r="AW4513" s="4">
        <v>2015</v>
      </c>
      <c r="AX4513" t="str">
        <f t="shared" si="1404"/>
        <v>No Delay</v>
      </c>
      <c r="AY4513">
        <f t="shared" si="1405"/>
        <v>0</v>
      </c>
    </row>
    <row r="4514" spans="1:51" x14ac:dyDescent="0.2">
      <c r="A4514" s="3">
        <v>85144</v>
      </c>
      <c r="B4514" s="1" t="s">
        <v>215</v>
      </c>
      <c r="C4514" s="1" t="s">
        <v>89</v>
      </c>
      <c r="D4514" s="1" t="s">
        <v>130</v>
      </c>
      <c r="E4514" s="1" t="s">
        <v>53</v>
      </c>
      <c r="F4514" s="1" t="s">
        <v>53</v>
      </c>
      <c r="G4514" s="13" t="s">
        <v>2379</v>
      </c>
      <c r="H4514" s="12">
        <v>40435</v>
      </c>
      <c r="I4514" s="12" t="s">
        <v>838</v>
      </c>
      <c r="J4514" s="12">
        <v>40427</v>
      </c>
      <c r="K4514" s="4">
        <v>2741</v>
      </c>
      <c r="L4514" s="1" t="s">
        <v>146</v>
      </c>
      <c r="M4514" s="1" t="s">
        <v>132</v>
      </c>
      <c r="N4514" s="1" t="s">
        <v>275</v>
      </c>
      <c r="O4514" s="1" t="s">
        <v>93</v>
      </c>
      <c r="P4514">
        <v>60</v>
      </c>
      <c r="Q4514">
        <v>61920</v>
      </c>
      <c r="R4514">
        <v>542419.19999999995</v>
      </c>
      <c r="S4514">
        <v>8.76</v>
      </c>
      <c r="T4514">
        <v>0.15</v>
      </c>
      <c r="U4514">
        <f t="shared" si="1401"/>
        <v>542419.19999999995</v>
      </c>
      <c r="V4514">
        <f t="shared" si="1402"/>
        <v>3715200</v>
      </c>
      <c r="W4514" s="1" t="s">
        <v>179</v>
      </c>
      <c r="X4514" s="1" t="s">
        <v>1236</v>
      </c>
      <c r="Y4514" s="1" t="s">
        <v>156</v>
      </c>
      <c r="Z4514" s="3">
        <v>9211</v>
      </c>
      <c r="AA4514" s="4">
        <f t="shared" si="1406"/>
        <v>5334</v>
      </c>
      <c r="AB4514" s="4">
        <f t="shared" si="1414"/>
        <v>9040.3239819999999</v>
      </c>
      <c r="AC4514" s="4">
        <f t="shared" si="1415"/>
        <v>5334</v>
      </c>
      <c r="AD4514" s="4">
        <f t="shared" si="1407"/>
        <v>5334</v>
      </c>
      <c r="AE4514" s="4">
        <v>5334</v>
      </c>
      <c r="AF4514" s="4">
        <v>5334</v>
      </c>
      <c r="AG4514" s="4">
        <f>AE4514</f>
        <v>5334</v>
      </c>
      <c r="AI4514" t="e">
        <f t="shared" si="1403"/>
        <v>#N/A</v>
      </c>
      <c r="AJ4514">
        <v>8815.65</v>
      </c>
      <c r="AK4514" s="2">
        <v>8815.65</v>
      </c>
      <c r="AL4514" s="2">
        <f>AJ4514</f>
        <v>8815.65</v>
      </c>
      <c r="AM4514" s="4"/>
      <c r="AN4514" t="e">
        <f>VLOOKUP([1]!Tabelle13[[#This Row],[Vlookup this ID for freight costs]],$AL$2:$AL$6811,2,FALSE)</f>
        <v>#REF!</v>
      </c>
      <c r="AP4514">
        <v>1169.46</v>
      </c>
      <c r="AQ4514">
        <v>1169.46</v>
      </c>
      <c r="AR4514" s="4">
        <v>14</v>
      </c>
      <c r="AS4514" s="4">
        <v>9</v>
      </c>
      <c r="AT4514" s="4">
        <v>2010</v>
      </c>
      <c r="AU4514" s="4">
        <v>6</v>
      </c>
      <c r="AV4514" s="4">
        <v>9</v>
      </c>
      <c r="AW4514" s="4">
        <v>2010</v>
      </c>
      <c r="AX4514" t="str">
        <f t="shared" si="1404"/>
        <v>No Delay</v>
      </c>
      <c r="AY4514">
        <f t="shared" si="1405"/>
        <v>0</v>
      </c>
    </row>
    <row r="4515" spans="1:51" x14ac:dyDescent="0.2">
      <c r="A4515" s="3">
        <v>84506</v>
      </c>
      <c r="B4515" s="1" t="s">
        <v>215</v>
      </c>
      <c r="C4515" s="1" t="s">
        <v>89</v>
      </c>
      <c r="D4515" s="1" t="s">
        <v>130</v>
      </c>
      <c r="E4515" s="1" t="s">
        <v>53</v>
      </c>
      <c r="F4515" s="1" t="s">
        <v>53</v>
      </c>
      <c r="G4515" s="13" t="s">
        <v>983</v>
      </c>
      <c r="H4515" s="12">
        <v>40148</v>
      </c>
      <c r="I4515" s="12" t="s">
        <v>642</v>
      </c>
      <c r="J4515" s="12">
        <v>40122</v>
      </c>
      <c r="K4515" s="4">
        <v>1996</v>
      </c>
      <c r="L4515" s="1" t="s">
        <v>146</v>
      </c>
      <c r="M4515" s="1" t="s">
        <v>132</v>
      </c>
      <c r="N4515" s="1" t="s">
        <v>196</v>
      </c>
      <c r="O4515" s="1" t="s">
        <v>93</v>
      </c>
      <c r="P4515">
        <v>60</v>
      </c>
      <c r="Q4515">
        <v>19937</v>
      </c>
      <c r="R4515">
        <v>139559</v>
      </c>
      <c r="S4515">
        <v>7</v>
      </c>
      <c r="T4515">
        <v>0.12</v>
      </c>
      <c r="U4515">
        <f t="shared" si="1401"/>
        <v>139559</v>
      </c>
      <c r="V4515">
        <f t="shared" si="1402"/>
        <v>1196220</v>
      </c>
      <c r="W4515" s="1" t="s">
        <v>197</v>
      </c>
      <c r="X4515" s="1" t="s">
        <v>1236</v>
      </c>
      <c r="Y4515" s="1" t="s">
        <v>3082</v>
      </c>
      <c r="Z4515" s="3">
        <v>8794</v>
      </c>
      <c r="AA4515" s="4">
        <f t="shared" si="1406"/>
        <v>5340</v>
      </c>
      <c r="AB4515" s="4">
        <f t="shared" si="1414"/>
        <v>4432.7820946000002</v>
      </c>
      <c r="AC4515" s="4">
        <f t="shared" si="1415"/>
        <v>5340</v>
      </c>
      <c r="AD4515" s="4">
        <f t="shared" si="1407"/>
        <v>5340</v>
      </c>
      <c r="AE4515" s="4">
        <v>5340</v>
      </c>
      <c r="AF4515" s="4">
        <v>5340</v>
      </c>
      <c r="AG4515" s="4">
        <f>AE4515</f>
        <v>5340</v>
      </c>
      <c r="AI4515" t="e">
        <f t="shared" si="1403"/>
        <v>#N/A</v>
      </c>
      <c r="AJ4515">
        <v>5028.04</v>
      </c>
      <c r="AK4515" s="2">
        <v>5028.04</v>
      </c>
      <c r="AL4515" s="2">
        <f>AJ4515</f>
        <v>5028.04</v>
      </c>
      <c r="AM4515" s="4"/>
      <c r="AN4515" t="e">
        <f>VLOOKUP([1]!Tabelle13[[#This Row],[Vlookup this ID for freight costs]],$AL$2:$AL$6811,2,FALSE)</f>
        <v>#REF!</v>
      </c>
      <c r="AP4515">
        <v>273.54000000000002</v>
      </c>
      <c r="AQ4515">
        <v>273.54000000000002</v>
      </c>
      <c r="AR4515" s="4">
        <v>1</v>
      </c>
      <c r="AS4515" s="4">
        <v>12</v>
      </c>
      <c r="AT4515" s="4">
        <v>2009</v>
      </c>
      <c r="AU4515" s="4">
        <v>5</v>
      </c>
      <c r="AV4515" s="4">
        <v>11</v>
      </c>
      <c r="AW4515" s="4">
        <v>2009</v>
      </c>
      <c r="AX4515" t="str">
        <f t="shared" si="1404"/>
        <v>No Delay</v>
      </c>
      <c r="AY4515">
        <f t="shared" si="1405"/>
        <v>0</v>
      </c>
    </row>
    <row r="4516" spans="1:51" x14ac:dyDescent="0.2">
      <c r="A4516" s="3">
        <v>85070</v>
      </c>
      <c r="B4516" s="1" t="s">
        <v>215</v>
      </c>
      <c r="C4516" s="1" t="s">
        <v>89</v>
      </c>
      <c r="D4516" s="1" t="s">
        <v>130</v>
      </c>
      <c r="E4516" s="1" t="s">
        <v>53</v>
      </c>
      <c r="F4516" s="1" t="s">
        <v>53</v>
      </c>
      <c r="G4516" s="13" t="s">
        <v>983</v>
      </c>
      <c r="H4516" s="12">
        <v>40148</v>
      </c>
      <c r="I4516" s="12" t="s">
        <v>642</v>
      </c>
      <c r="J4516" s="12">
        <v>40122</v>
      </c>
      <c r="K4516" s="4">
        <v>1997</v>
      </c>
      <c r="L4516" s="1" t="s">
        <v>146</v>
      </c>
      <c r="M4516" s="1" t="s">
        <v>132</v>
      </c>
      <c r="N4516" s="1" t="s">
        <v>275</v>
      </c>
      <c r="O4516" s="1" t="s">
        <v>93</v>
      </c>
      <c r="P4516">
        <v>60</v>
      </c>
      <c r="Q4516">
        <v>41336</v>
      </c>
      <c r="R4516">
        <v>362103.36</v>
      </c>
      <c r="S4516">
        <v>8.76</v>
      </c>
      <c r="T4516">
        <v>0.15</v>
      </c>
      <c r="U4516">
        <f t="shared" si="1401"/>
        <v>362103.36</v>
      </c>
      <c r="V4516">
        <f t="shared" si="1402"/>
        <v>2480160</v>
      </c>
      <c r="W4516" s="1" t="s">
        <v>155</v>
      </c>
      <c r="X4516" s="1" t="s">
        <v>1236</v>
      </c>
      <c r="Y4516" s="1" t="s">
        <v>156</v>
      </c>
      <c r="Z4516" s="3">
        <v>9211</v>
      </c>
      <c r="AA4516" s="4">
        <f t="shared" si="1406"/>
        <v>5340</v>
      </c>
      <c r="AB4516" s="4">
        <f t="shared" si="1414"/>
        <v>6781.2752667999994</v>
      </c>
      <c r="AC4516" s="4">
        <f t="shared" si="1415"/>
        <v>5340</v>
      </c>
      <c r="AD4516" s="4">
        <f t="shared" si="1407"/>
        <v>5340</v>
      </c>
      <c r="AE4516" s="3" t="s">
        <v>2380</v>
      </c>
      <c r="AF4516" s="3">
        <v>5340</v>
      </c>
      <c r="AG4516" s="4">
        <f>AI4516</f>
        <v>5340</v>
      </c>
      <c r="AH4516" s="4">
        <v>84506</v>
      </c>
      <c r="AI4516">
        <f t="shared" si="1403"/>
        <v>5340</v>
      </c>
      <c r="AJ4516" t="s">
        <v>2380</v>
      </c>
      <c r="AK4516" s="2">
        <v>5028.04</v>
      </c>
      <c r="AL4516" s="2">
        <f>AN4516</f>
        <v>5028.04</v>
      </c>
      <c r="AM4516" s="4">
        <v>84506</v>
      </c>
      <c r="AN4516">
        <f>INDEX($AJ$2:$AJ$6811,MATCH(AM4516,$A$2:$A$6811,0))</f>
        <v>5028.04</v>
      </c>
      <c r="AP4516">
        <v>709.72</v>
      </c>
      <c r="AQ4516">
        <v>709.72</v>
      </c>
      <c r="AR4516" s="4">
        <v>1</v>
      </c>
      <c r="AS4516" s="4">
        <v>12</v>
      </c>
      <c r="AT4516" s="4">
        <v>2009</v>
      </c>
      <c r="AU4516" s="4">
        <v>5</v>
      </c>
      <c r="AV4516" s="4">
        <v>11</v>
      </c>
      <c r="AW4516" s="4">
        <v>2009</v>
      </c>
      <c r="AX4516" t="str">
        <f t="shared" si="1404"/>
        <v>No Delay</v>
      </c>
      <c r="AY4516">
        <f t="shared" si="1405"/>
        <v>0</v>
      </c>
    </row>
    <row r="4517" spans="1:51" x14ac:dyDescent="0.2">
      <c r="A4517" s="3">
        <v>82663</v>
      </c>
      <c r="B4517" s="1" t="s">
        <v>50</v>
      </c>
      <c r="C4517" s="1" t="s">
        <v>51</v>
      </c>
      <c r="D4517" s="1" t="s">
        <v>130</v>
      </c>
      <c r="E4517" s="1" t="s">
        <v>101</v>
      </c>
      <c r="F4517" s="1" t="s">
        <v>101</v>
      </c>
      <c r="G4517" s="13" t="s">
        <v>199</v>
      </c>
      <c r="H4517" s="12">
        <v>41782</v>
      </c>
      <c r="I4517" s="12" t="s">
        <v>1204</v>
      </c>
      <c r="J4517" s="12">
        <v>41794</v>
      </c>
      <c r="K4517" s="4">
        <v>5510</v>
      </c>
      <c r="L4517" s="1" t="s">
        <v>146</v>
      </c>
      <c r="M4517" s="1" t="s">
        <v>132</v>
      </c>
      <c r="N4517" s="1" t="s">
        <v>1032</v>
      </c>
      <c r="O4517" s="1" t="s">
        <v>93</v>
      </c>
      <c r="P4517">
        <v>240</v>
      </c>
      <c r="Q4517">
        <v>26200</v>
      </c>
      <c r="R4517">
        <v>48732</v>
      </c>
      <c r="S4517">
        <v>1.86</v>
      </c>
      <c r="T4517">
        <v>0.01</v>
      </c>
      <c r="U4517">
        <f t="shared" si="1401"/>
        <v>48732</v>
      </c>
      <c r="V4517">
        <f t="shared" si="1402"/>
        <v>6288000</v>
      </c>
      <c r="W4517" s="1" t="s">
        <v>155</v>
      </c>
      <c r="X4517" s="1" t="s">
        <v>1236</v>
      </c>
      <c r="Y4517" s="1" t="s">
        <v>156</v>
      </c>
      <c r="Z4517" s="3">
        <v>14703</v>
      </c>
      <c r="AA4517" s="4">
        <f t="shared" si="1406"/>
        <v>5343</v>
      </c>
      <c r="AB4517" s="4">
        <f t="shared" si="1414"/>
        <v>5120.1325660000002</v>
      </c>
      <c r="AC4517" s="4">
        <f t="shared" si="1415"/>
        <v>5343</v>
      </c>
      <c r="AD4517" s="4">
        <f t="shared" si="1407"/>
        <v>5343</v>
      </c>
      <c r="AE4517" s="4">
        <v>5343</v>
      </c>
      <c r="AF4517" s="4">
        <v>5343</v>
      </c>
      <c r="AG4517" s="4">
        <f>AE4517</f>
        <v>5343</v>
      </c>
      <c r="AI4517" t="e">
        <f t="shared" si="1403"/>
        <v>#N/A</v>
      </c>
      <c r="AJ4517">
        <v>12803.35</v>
      </c>
      <c r="AK4517" s="2">
        <v>12803.35</v>
      </c>
      <c r="AL4517" s="2">
        <f>AJ4517</f>
        <v>12803.35</v>
      </c>
      <c r="AM4517" s="4"/>
      <c r="AN4517" t="e">
        <f>VLOOKUP([1]!Tabelle13[[#This Row],[Vlookup this ID for freight costs]],$AL$2:$AL$6811,2,FALSE)</f>
        <v>#REF!</v>
      </c>
      <c r="AP4517">
        <v>50.1</v>
      </c>
      <c r="AQ4517">
        <v>50.1</v>
      </c>
      <c r="AR4517" s="4">
        <v>23</v>
      </c>
      <c r="AS4517" s="4">
        <v>5</v>
      </c>
      <c r="AT4517" s="4">
        <v>2014</v>
      </c>
      <c r="AU4517" s="4">
        <v>4</v>
      </c>
      <c r="AV4517" s="4">
        <v>6</v>
      </c>
      <c r="AW4517" s="4">
        <v>2014</v>
      </c>
      <c r="AX4517" t="str">
        <f t="shared" si="1404"/>
        <v>Delay</v>
      </c>
      <c r="AY4517">
        <f t="shared" si="1405"/>
        <v>12</v>
      </c>
    </row>
    <row r="4518" spans="1:51" x14ac:dyDescent="0.2">
      <c r="A4518" s="3">
        <v>82863</v>
      </c>
      <c r="B4518" s="1" t="s">
        <v>215</v>
      </c>
      <c r="C4518" s="1" t="s">
        <v>89</v>
      </c>
      <c r="D4518" s="1" t="s">
        <v>130</v>
      </c>
      <c r="E4518" s="1" t="s">
        <v>53</v>
      </c>
      <c r="F4518" s="1" t="s">
        <v>53</v>
      </c>
      <c r="G4518" s="13" t="s">
        <v>504</v>
      </c>
      <c r="H4518" s="12">
        <v>40246</v>
      </c>
      <c r="I4518" s="12" t="s">
        <v>592</v>
      </c>
      <c r="J4518" s="12">
        <v>40247</v>
      </c>
      <c r="K4518" s="4">
        <v>2229</v>
      </c>
      <c r="L4518" s="1" t="s">
        <v>146</v>
      </c>
      <c r="M4518" s="1" t="s">
        <v>132</v>
      </c>
      <c r="N4518" s="1" t="s">
        <v>171</v>
      </c>
      <c r="O4518" s="1" t="s">
        <v>93</v>
      </c>
      <c r="P4518">
        <v>60</v>
      </c>
      <c r="Q4518">
        <v>8010</v>
      </c>
      <c r="R4518">
        <v>19544.400000000001</v>
      </c>
      <c r="S4518">
        <v>2.44</v>
      </c>
      <c r="T4518">
        <v>0.04</v>
      </c>
      <c r="U4518">
        <f t="shared" si="1401"/>
        <v>19544.399999999998</v>
      </c>
      <c r="V4518">
        <f t="shared" si="1402"/>
        <v>480600</v>
      </c>
      <c r="W4518" s="1" t="s">
        <v>155</v>
      </c>
      <c r="X4518" s="1" t="s">
        <v>1236</v>
      </c>
      <c r="Y4518" s="1" t="s">
        <v>156</v>
      </c>
      <c r="Z4518" s="3">
        <v>9211</v>
      </c>
      <c r="AA4518" s="4">
        <f t="shared" si="1406"/>
        <v>5350</v>
      </c>
      <c r="AB4518" s="4">
        <f t="shared" si="1414"/>
        <v>3123.820084</v>
      </c>
      <c r="AC4518" s="4">
        <f t="shared" si="1415"/>
        <v>5350</v>
      </c>
      <c r="AD4518" s="4">
        <f t="shared" si="1407"/>
        <v>5350</v>
      </c>
      <c r="AE4518" s="4">
        <v>5350</v>
      </c>
      <c r="AF4518" s="4">
        <v>5350</v>
      </c>
      <c r="AG4518" s="4">
        <f>AE4518</f>
        <v>5350</v>
      </c>
      <c r="AI4518" t="e">
        <f t="shared" si="1403"/>
        <v>#N/A</v>
      </c>
      <c r="AJ4518">
        <v>4519.97</v>
      </c>
      <c r="AK4518" s="2">
        <v>4519.97</v>
      </c>
      <c r="AL4518" s="2">
        <f>AJ4518</f>
        <v>4519.97</v>
      </c>
      <c r="AM4518" s="4"/>
      <c r="AN4518" t="e">
        <f>VLOOKUP([1]!Tabelle13[[#This Row],[Vlookup this ID for freight costs]],$AL$2:$AL$6811,2,FALSE)</f>
        <v>#REF!</v>
      </c>
      <c r="AP4518">
        <v>38.31</v>
      </c>
      <c r="AQ4518">
        <v>38.31</v>
      </c>
      <c r="AR4518" s="4">
        <v>9</v>
      </c>
      <c r="AS4518" s="4">
        <v>4</v>
      </c>
      <c r="AT4518" s="4">
        <v>2010</v>
      </c>
      <c r="AU4518" s="4">
        <v>10</v>
      </c>
      <c r="AV4518" s="4">
        <v>4</v>
      </c>
      <c r="AW4518" s="4">
        <v>2010</v>
      </c>
      <c r="AX4518" t="str">
        <f t="shared" si="1404"/>
        <v>Delay</v>
      </c>
      <c r="AY4518">
        <f t="shared" si="1405"/>
        <v>1</v>
      </c>
    </row>
    <row r="4519" spans="1:51" x14ac:dyDescent="0.2">
      <c r="A4519" s="3">
        <v>83404</v>
      </c>
      <c r="B4519" s="1" t="s">
        <v>215</v>
      </c>
      <c r="C4519" s="1" t="s">
        <v>89</v>
      </c>
      <c r="D4519" s="1" t="s">
        <v>130</v>
      </c>
      <c r="E4519" s="1" t="s">
        <v>53</v>
      </c>
      <c r="F4519" s="1" t="s">
        <v>53</v>
      </c>
      <c r="G4519" s="13" t="s">
        <v>504</v>
      </c>
      <c r="H4519" s="12">
        <v>40246</v>
      </c>
      <c r="I4519" s="12" t="s">
        <v>592</v>
      </c>
      <c r="J4519" s="12">
        <v>40247</v>
      </c>
      <c r="K4519" s="4">
        <v>2230</v>
      </c>
      <c r="L4519" s="1" t="s">
        <v>146</v>
      </c>
      <c r="M4519" s="1" t="s">
        <v>132</v>
      </c>
      <c r="N4519" s="1" t="s">
        <v>167</v>
      </c>
      <c r="O4519" s="1" t="s">
        <v>93</v>
      </c>
      <c r="P4519">
        <v>30</v>
      </c>
      <c r="Q4519">
        <v>31092</v>
      </c>
      <c r="R4519">
        <v>179711.76</v>
      </c>
      <c r="S4519">
        <v>5.78</v>
      </c>
      <c r="T4519">
        <v>0.19</v>
      </c>
      <c r="U4519">
        <f t="shared" si="1401"/>
        <v>179711.76</v>
      </c>
      <c r="V4519">
        <f t="shared" si="1402"/>
        <v>932760</v>
      </c>
      <c r="W4519" s="1" t="s">
        <v>155</v>
      </c>
      <c r="X4519" s="1" t="s">
        <v>1236</v>
      </c>
      <c r="Y4519" s="1" t="s">
        <v>156</v>
      </c>
      <c r="Z4519" s="3">
        <v>9211</v>
      </c>
      <c r="AA4519" s="4">
        <f t="shared" si="1406"/>
        <v>5350</v>
      </c>
      <c r="AB4519" s="4">
        <f t="shared" si="1414"/>
        <v>5657.0188036</v>
      </c>
      <c r="AC4519" s="4">
        <f t="shared" si="1415"/>
        <v>5350</v>
      </c>
      <c r="AD4519" s="4">
        <f t="shared" si="1407"/>
        <v>5350</v>
      </c>
      <c r="AE4519" s="3" t="s">
        <v>2381</v>
      </c>
      <c r="AF4519" s="3">
        <v>5350</v>
      </c>
      <c r="AG4519" s="4">
        <f>AI4519</f>
        <v>5350</v>
      </c>
      <c r="AH4519" s="4">
        <v>82863</v>
      </c>
      <c r="AI4519">
        <f t="shared" si="1403"/>
        <v>5350</v>
      </c>
      <c r="AJ4519" t="s">
        <v>2381</v>
      </c>
      <c r="AK4519" s="2">
        <v>4519.97</v>
      </c>
      <c r="AL4519" s="2">
        <f>AN4519</f>
        <v>4519.97</v>
      </c>
      <c r="AM4519" s="4">
        <v>82863</v>
      </c>
      <c r="AN4519">
        <f>INDEX($AJ$2:$AJ$6811,MATCH(AM4519,$A$2:$A$6811,0))</f>
        <v>4519.97</v>
      </c>
      <c r="AP4519">
        <v>352.24</v>
      </c>
      <c r="AQ4519">
        <v>352.24</v>
      </c>
      <c r="AR4519" s="4">
        <v>9</v>
      </c>
      <c r="AS4519" s="4">
        <v>4</v>
      </c>
      <c r="AT4519" s="4">
        <v>2010</v>
      </c>
      <c r="AU4519" s="4">
        <v>10</v>
      </c>
      <c r="AV4519" s="4">
        <v>4</v>
      </c>
      <c r="AW4519" s="4">
        <v>2010</v>
      </c>
      <c r="AX4519" t="str">
        <f t="shared" si="1404"/>
        <v>Delay</v>
      </c>
      <c r="AY4519">
        <f t="shared" si="1405"/>
        <v>1</v>
      </c>
    </row>
    <row r="4520" spans="1:51" x14ac:dyDescent="0.2">
      <c r="A4520" s="3">
        <v>83405</v>
      </c>
      <c r="B4520" s="1" t="s">
        <v>215</v>
      </c>
      <c r="C4520" s="1" t="s">
        <v>89</v>
      </c>
      <c r="D4520" s="1" t="s">
        <v>130</v>
      </c>
      <c r="E4520" s="1" t="s">
        <v>53</v>
      </c>
      <c r="F4520" s="1" t="s">
        <v>53</v>
      </c>
      <c r="G4520" s="13" t="s">
        <v>504</v>
      </c>
      <c r="H4520" s="12">
        <v>40246</v>
      </c>
      <c r="I4520" s="12" t="s">
        <v>592</v>
      </c>
      <c r="J4520" s="12">
        <v>40247</v>
      </c>
      <c r="K4520" s="4">
        <v>2231</v>
      </c>
      <c r="L4520" s="1" t="s">
        <v>146</v>
      </c>
      <c r="M4520" s="1" t="s">
        <v>132</v>
      </c>
      <c r="N4520" s="1" t="s">
        <v>206</v>
      </c>
      <c r="O4520" s="1" t="s">
        <v>93</v>
      </c>
      <c r="P4520">
        <v>60</v>
      </c>
      <c r="Q4520">
        <v>11060</v>
      </c>
      <c r="R4520">
        <v>37604</v>
      </c>
      <c r="S4520">
        <v>3.4</v>
      </c>
      <c r="T4520">
        <v>0.06</v>
      </c>
      <c r="U4520">
        <f t="shared" si="1401"/>
        <v>37604</v>
      </c>
      <c r="V4520">
        <f t="shared" si="1402"/>
        <v>663600</v>
      </c>
      <c r="W4520" s="1" t="s">
        <v>197</v>
      </c>
      <c r="X4520" s="1" t="s">
        <v>1236</v>
      </c>
      <c r="Y4520" s="1" t="s">
        <v>3082</v>
      </c>
      <c r="Z4520" s="3">
        <v>8794</v>
      </c>
      <c r="AA4520" s="4">
        <f t="shared" si="1406"/>
        <v>5350</v>
      </c>
      <c r="AB4520" s="4">
        <f t="shared" si="1414"/>
        <v>3458.550874</v>
      </c>
      <c r="AC4520" s="4">
        <f t="shared" si="1415"/>
        <v>5350</v>
      </c>
      <c r="AD4520" s="4">
        <f t="shared" si="1407"/>
        <v>5540.666666666667</v>
      </c>
      <c r="AE4520" s="3" t="s">
        <v>2381</v>
      </c>
      <c r="AF4520" s="3">
        <v>5350</v>
      </c>
      <c r="AG4520" s="4">
        <f>AI4520</f>
        <v>5350</v>
      </c>
      <c r="AH4520" s="4">
        <v>82863</v>
      </c>
      <c r="AI4520">
        <f t="shared" si="1403"/>
        <v>5350</v>
      </c>
      <c r="AJ4520" t="s">
        <v>2381</v>
      </c>
      <c r="AK4520" s="2">
        <v>4519.97</v>
      </c>
      <c r="AL4520" s="2">
        <f>AN4520</f>
        <v>4519.97</v>
      </c>
      <c r="AM4520" s="4">
        <v>82863</v>
      </c>
      <c r="AN4520">
        <f>INDEX($AJ$2:$AJ$6811,MATCH(AM4520,$A$2:$A$6811,0))</f>
        <v>4519.97</v>
      </c>
      <c r="AP4520">
        <v>73.7</v>
      </c>
      <c r="AQ4520">
        <v>73.7</v>
      </c>
      <c r="AR4520" s="4">
        <v>9</v>
      </c>
      <c r="AS4520" s="4">
        <v>4</v>
      </c>
      <c r="AT4520" s="4">
        <v>2010</v>
      </c>
      <c r="AU4520" s="4">
        <v>10</v>
      </c>
      <c r="AV4520" s="4">
        <v>4</v>
      </c>
      <c r="AW4520" s="4">
        <v>2010</v>
      </c>
      <c r="AX4520" t="str">
        <f t="shared" si="1404"/>
        <v>Delay</v>
      </c>
      <c r="AY4520">
        <f t="shared" si="1405"/>
        <v>1</v>
      </c>
    </row>
    <row r="4521" spans="1:51" x14ac:dyDescent="0.2">
      <c r="A4521" s="3">
        <v>85659</v>
      </c>
      <c r="B4521" s="1" t="s">
        <v>215</v>
      </c>
      <c r="C4521" s="1" t="s">
        <v>89</v>
      </c>
      <c r="D4521" s="1" t="s">
        <v>130</v>
      </c>
      <c r="E4521" s="1" t="s">
        <v>53</v>
      </c>
      <c r="F4521" s="1" t="s">
        <v>53</v>
      </c>
      <c r="G4521" s="13" t="s">
        <v>504</v>
      </c>
      <c r="H4521" s="12">
        <v>40246</v>
      </c>
      <c r="I4521" s="12" t="s">
        <v>592</v>
      </c>
      <c r="J4521" s="12">
        <v>40247</v>
      </c>
      <c r="K4521" s="4">
        <v>2234</v>
      </c>
      <c r="L4521" s="1" t="s">
        <v>146</v>
      </c>
      <c r="M4521" s="1" t="s">
        <v>132</v>
      </c>
      <c r="N4521" s="1" t="s">
        <v>778</v>
      </c>
      <c r="O4521" s="1" t="s">
        <v>93</v>
      </c>
      <c r="P4521">
        <v>240</v>
      </c>
      <c r="Q4521">
        <v>4340</v>
      </c>
      <c r="R4521">
        <v>8246</v>
      </c>
      <c r="S4521">
        <v>1.9</v>
      </c>
      <c r="T4521">
        <v>0.01</v>
      </c>
      <c r="U4521">
        <f t="shared" si="1401"/>
        <v>8246</v>
      </c>
      <c r="V4521">
        <f t="shared" si="1402"/>
        <v>1041600</v>
      </c>
      <c r="W4521" s="1" t="s">
        <v>204</v>
      </c>
      <c r="X4521" s="1" t="s">
        <v>1236</v>
      </c>
      <c r="Y4521" s="1" t="s">
        <v>205</v>
      </c>
      <c r="Z4521" s="3">
        <v>8859</v>
      </c>
      <c r="AA4521" s="4">
        <f t="shared" si="1406"/>
        <v>5350</v>
      </c>
      <c r="AB4521" s="4">
        <f t="shared" si="1414"/>
        <v>2721.045658</v>
      </c>
      <c r="AC4521" s="4">
        <f t="shared" si="1415"/>
        <v>5350</v>
      </c>
      <c r="AD4521" s="4">
        <f t="shared" si="1407"/>
        <v>4657.666666666667</v>
      </c>
      <c r="AE4521" s="3" t="s">
        <v>2381</v>
      </c>
      <c r="AF4521" s="3">
        <v>5350</v>
      </c>
      <c r="AG4521" s="4">
        <f>AI4521</f>
        <v>5350</v>
      </c>
      <c r="AH4521" s="4">
        <v>82863</v>
      </c>
      <c r="AI4521">
        <f t="shared" si="1403"/>
        <v>5350</v>
      </c>
      <c r="AJ4521" t="s">
        <v>2381</v>
      </c>
      <c r="AK4521" s="2">
        <v>4519.97</v>
      </c>
      <c r="AL4521" s="2">
        <f>AN4521</f>
        <v>4519.97</v>
      </c>
      <c r="AM4521" s="4">
        <v>82863</v>
      </c>
      <c r="AN4521">
        <f>INDEX($AJ$2:$AJ$6811,MATCH(AM4521,$A$2:$A$6811,0))</f>
        <v>4519.97</v>
      </c>
      <c r="AP4521">
        <v>16.16</v>
      </c>
      <c r="AQ4521">
        <v>16.16</v>
      </c>
      <c r="AR4521" s="4">
        <v>9</v>
      </c>
      <c r="AS4521" s="4">
        <v>4</v>
      </c>
      <c r="AT4521" s="4">
        <v>2010</v>
      </c>
      <c r="AU4521" s="4">
        <v>10</v>
      </c>
      <c r="AV4521" s="4">
        <v>4</v>
      </c>
      <c r="AW4521" s="4">
        <v>2010</v>
      </c>
      <c r="AX4521" t="str">
        <f t="shared" si="1404"/>
        <v>Delay</v>
      </c>
      <c r="AY4521">
        <f t="shared" si="1405"/>
        <v>1</v>
      </c>
    </row>
    <row r="4522" spans="1:51" x14ac:dyDescent="0.2">
      <c r="A4522" s="3">
        <v>85755</v>
      </c>
      <c r="B4522" s="1" t="s">
        <v>258</v>
      </c>
      <c r="C4522" s="1" t="s">
        <v>73</v>
      </c>
      <c r="D4522" s="1" t="s">
        <v>130</v>
      </c>
      <c r="E4522" s="1" t="s">
        <v>101</v>
      </c>
      <c r="F4522" s="1" t="s">
        <v>101</v>
      </c>
      <c r="G4522" s="13" t="s">
        <v>1494</v>
      </c>
      <c r="H4522" s="12">
        <v>40653</v>
      </c>
      <c r="I4522" s="12" t="s">
        <v>264</v>
      </c>
      <c r="J4522" s="12">
        <v>40683</v>
      </c>
      <c r="K4522" s="4">
        <v>3196</v>
      </c>
      <c r="L4522" s="1" t="s">
        <v>146</v>
      </c>
      <c r="M4522" s="1" t="s">
        <v>132</v>
      </c>
      <c r="N4522" s="1" t="s">
        <v>599</v>
      </c>
      <c r="O4522" s="1" t="s">
        <v>93</v>
      </c>
      <c r="P4522">
        <v>60</v>
      </c>
      <c r="Q4522">
        <v>55000</v>
      </c>
      <c r="R4522">
        <v>233750</v>
      </c>
      <c r="S4522">
        <v>4.25</v>
      </c>
      <c r="T4522">
        <v>7.0000000000000007E-2</v>
      </c>
      <c r="U4522">
        <f t="shared" si="1401"/>
        <v>233750</v>
      </c>
      <c r="V4522">
        <f t="shared" si="1402"/>
        <v>3300000</v>
      </c>
      <c r="W4522" s="1" t="s">
        <v>160</v>
      </c>
      <c r="X4522" s="1" t="s">
        <v>1236</v>
      </c>
      <c r="Y4522" s="1" t="s">
        <v>161</v>
      </c>
      <c r="Z4522" s="3">
        <v>14451</v>
      </c>
      <c r="AA4522" s="4">
        <f t="shared" si="1406"/>
        <v>5357</v>
      </c>
      <c r="AB4522" s="4">
        <f t="shared" si="1414"/>
        <v>8280.8692059999994</v>
      </c>
      <c r="AC4522" s="4">
        <f t="shared" si="1415"/>
        <v>5357</v>
      </c>
      <c r="AD4522" s="4">
        <f t="shared" si="1407"/>
        <v>7167.2692404999998</v>
      </c>
      <c r="AE4522" s="4">
        <v>5357</v>
      </c>
      <c r="AF4522" s="4">
        <v>5357</v>
      </c>
      <c r="AG4522" s="4">
        <f>AE4522</f>
        <v>5357</v>
      </c>
      <c r="AI4522" t="e">
        <f t="shared" si="1403"/>
        <v>#N/A</v>
      </c>
      <c r="AJ4522">
        <v>3403.99</v>
      </c>
      <c r="AK4522" s="2">
        <v>3403.99</v>
      </c>
      <c r="AL4522" s="2">
        <f>AJ4522</f>
        <v>3403.99</v>
      </c>
      <c r="AM4522" s="4"/>
      <c r="AN4522" t="e">
        <f>VLOOKUP([1]!Tabelle13[[#This Row],[Vlookup this ID for freight costs]],$AL$2:$AL$6811,2,FALSE)</f>
        <v>#REF!</v>
      </c>
      <c r="AP4522">
        <v>503.96</v>
      </c>
      <c r="AQ4522">
        <v>503.96</v>
      </c>
      <c r="AR4522" s="4">
        <v>20</v>
      </c>
      <c r="AS4522" s="4">
        <v>4</v>
      </c>
      <c r="AT4522" s="4">
        <v>2011</v>
      </c>
      <c r="AU4522" s="4">
        <v>20</v>
      </c>
      <c r="AV4522" s="4">
        <v>5</v>
      </c>
      <c r="AW4522" s="4">
        <v>2011</v>
      </c>
      <c r="AX4522" t="str">
        <f t="shared" si="1404"/>
        <v>Delay</v>
      </c>
      <c r="AY4522">
        <f t="shared" si="1405"/>
        <v>30</v>
      </c>
    </row>
    <row r="4523" spans="1:51" x14ac:dyDescent="0.2">
      <c r="A4523" s="3">
        <v>86378</v>
      </c>
      <c r="B4523" s="1" t="s">
        <v>258</v>
      </c>
      <c r="C4523" s="1" t="s">
        <v>73</v>
      </c>
      <c r="D4523" s="1" t="s">
        <v>130</v>
      </c>
      <c r="E4523" s="1" t="s">
        <v>101</v>
      </c>
      <c r="F4523" s="1" t="s">
        <v>101</v>
      </c>
      <c r="G4523" s="13" t="s">
        <v>1494</v>
      </c>
      <c r="H4523" s="12">
        <v>40653</v>
      </c>
      <c r="I4523" s="12" t="s">
        <v>264</v>
      </c>
      <c r="J4523" s="12">
        <v>40683</v>
      </c>
      <c r="K4523" s="4">
        <v>3198</v>
      </c>
      <c r="L4523" s="1" t="s">
        <v>146</v>
      </c>
      <c r="M4523" s="1" t="s">
        <v>132</v>
      </c>
      <c r="N4523" s="1" t="s">
        <v>676</v>
      </c>
      <c r="O4523" s="1" t="s">
        <v>93</v>
      </c>
      <c r="P4523">
        <v>60</v>
      </c>
      <c r="Q4523">
        <v>1884</v>
      </c>
      <c r="R4523">
        <v>6123</v>
      </c>
      <c r="S4523">
        <v>3.25</v>
      </c>
      <c r="T4523">
        <v>0.05</v>
      </c>
      <c r="U4523">
        <f t="shared" si="1401"/>
        <v>6123</v>
      </c>
      <c r="V4523">
        <f t="shared" si="1402"/>
        <v>113040</v>
      </c>
      <c r="W4523" s="1" t="s">
        <v>155</v>
      </c>
      <c r="X4523" s="1" t="s">
        <v>1236</v>
      </c>
      <c r="Y4523" s="1" t="s">
        <v>156</v>
      </c>
      <c r="Z4523" s="3">
        <v>14969</v>
      </c>
      <c r="AA4523" s="4">
        <f t="shared" si="1406"/>
        <v>5357</v>
      </c>
      <c r="AB4523" s="4">
        <f t="shared" si="1414"/>
        <v>2451.5050612</v>
      </c>
      <c r="AC4523" s="4">
        <f t="shared" si="1415"/>
        <v>5357</v>
      </c>
      <c r="AD4523" s="4">
        <f t="shared" si="1407"/>
        <v>2702.6666666666665</v>
      </c>
      <c r="AE4523" s="3" t="s">
        <v>2382</v>
      </c>
      <c r="AF4523" s="3">
        <v>5357</v>
      </c>
      <c r="AG4523" s="4">
        <f>AI4523</f>
        <v>5357</v>
      </c>
      <c r="AH4523" s="4">
        <v>85755</v>
      </c>
      <c r="AI4523">
        <f t="shared" si="1403"/>
        <v>5357</v>
      </c>
      <c r="AJ4523" t="s">
        <v>2382</v>
      </c>
      <c r="AK4523" s="2">
        <v>3403.99</v>
      </c>
      <c r="AL4523" s="2">
        <f>AN4523</f>
        <v>3403.99</v>
      </c>
      <c r="AM4523" s="4">
        <v>85755</v>
      </c>
      <c r="AN4523">
        <f>INDEX($AJ$2:$AJ$6811,MATCH(AM4523,$A$2:$A$6811,0))</f>
        <v>3403.99</v>
      </c>
      <c r="AP4523">
        <v>13.2</v>
      </c>
      <c r="AQ4523">
        <v>13.2</v>
      </c>
      <c r="AR4523" s="4">
        <v>20</v>
      </c>
      <c r="AS4523" s="4">
        <v>4</v>
      </c>
      <c r="AT4523" s="4">
        <v>2011</v>
      </c>
      <c r="AU4523" s="4">
        <v>20</v>
      </c>
      <c r="AV4523" s="4">
        <v>5</v>
      </c>
      <c r="AW4523" s="4">
        <v>2011</v>
      </c>
      <c r="AX4523" t="str">
        <f t="shared" si="1404"/>
        <v>Delay</v>
      </c>
      <c r="AY4523">
        <f t="shared" si="1405"/>
        <v>30</v>
      </c>
    </row>
    <row r="4524" spans="1:51" x14ac:dyDescent="0.2">
      <c r="A4524" s="3">
        <v>82942</v>
      </c>
      <c r="B4524" s="1" t="s">
        <v>463</v>
      </c>
      <c r="C4524" s="1" t="s">
        <v>73</v>
      </c>
      <c r="D4524" s="1" t="s">
        <v>130</v>
      </c>
      <c r="E4524" s="1" t="s">
        <v>101</v>
      </c>
      <c r="F4524" s="1" t="s">
        <v>101</v>
      </c>
      <c r="G4524" s="13" t="s">
        <v>236</v>
      </c>
      <c r="H4524" s="12">
        <v>40633</v>
      </c>
      <c r="I4524" s="12" t="s">
        <v>2103</v>
      </c>
      <c r="J4524" s="12">
        <v>40619</v>
      </c>
      <c r="K4524" s="4">
        <v>3083</v>
      </c>
      <c r="L4524" s="1" t="s">
        <v>146</v>
      </c>
      <c r="M4524" s="1" t="s">
        <v>132</v>
      </c>
      <c r="N4524" s="1" t="s">
        <v>265</v>
      </c>
      <c r="O4524" s="1" t="s">
        <v>93</v>
      </c>
      <c r="P4524">
        <v>60</v>
      </c>
      <c r="Q4524">
        <v>91970</v>
      </c>
      <c r="R4524">
        <v>230844.7</v>
      </c>
      <c r="S4524">
        <v>2.5099999999999998</v>
      </c>
      <c r="T4524">
        <v>0.04</v>
      </c>
      <c r="U4524">
        <f t="shared" si="1401"/>
        <v>230844.69999999998</v>
      </c>
      <c r="V4524">
        <f t="shared" si="1402"/>
        <v>5518200</v>
      </c>
      <c r="W4524" s="1" t="s">
        <v>179</v>
      </c>
      <c r="X4524" s="1" t="s">
        <v>1236</v>
      </c>
      <c r="Y4524" s="1" t="s">
        <v>156</v>
      </c>
      <c r="Z4524" s="3">
        <v>14969</v>
      </c>
      <c r="AA4524" s="4">
        <f t="shared" si="1406"/>
        <v>5357</v>
      </c>
      <c r="AB4524" s="4">
        <f t="shared" si="1414"/>
        <v>12338.245372000001</v>
      </c>
      <c r="AC4524" s="4">
        <f t="shared" si="1415"/>
        <v>5357</v>
      </c>
      <c r="AD4524" s="4">
        <f t="shared" si="1407"/>
        <v>5357</v>
      </c>
      <c r="AE4524" s="4">
        <v>5357</v>
      </c>
      <c r="AF4524" s="4">
        <v>5357</v>
      </c>
      <c r="AG4524" s="4">
        <f>AE4524</f>
        <v>5357</v>
      </c>
      <c r="AI4524" t="e">
        <f t="shared" si="1403"/>
        <v>#N/A</v>
      </c>
      <c r="AJ4524">
        <v>7765.18</v>
      </c>
      <c r="AK4524" s="2">
        <v>7765.18</v>
      </c>
      <c r="AL4524" s="2">
        <f>AJ4524</f>
        <v>7765.18</v>
      </c>
      <c r="AM4524" s="4"/>
      <c r="AN4524" t="e">
        <f>VLOOKUP([1]!Tabelle13[[#This Row],[Vlookup this ID for freight costs]],$AL$2:$AL$6811,2,FALSE)</f>
        <v>#REF!</v>
      </c>
      <c r="AP4524">
        <v>497.7</v>
      </c>
      <c r="AQ4524">
        <v>497.7</v>
      </c>
      <c r="AR4524" s="4">
        <v>31</v>
      </c>
      <c r="AS4524" s="4">
        <v>3</v>
      </c>
      <c r="AT4524" s="4">
        <v>2011</v>
      </c>
      <c r="AU4524" s="4">
        <v>17</v>
      </c>
      <c r="AV4524" s="4">
        <v>4</v>
      </c>
      <c r="AW4524" s="4">
        <v>2011</v>
      </c>
      <c r="AX4524" t="str">
        <f t="shared" si="1404"/>
        <v>Delay</v>
      </c>
      <c r="AY4524">
        <f t="shared" si="1405"/>
        <v>0</v>
      </c>
    </row>
    <row r="4525" spans="1:51" x14ac:dyDescent="0.2">
      <c r="A4525" s="3">
        <v>83456</v>
      </c>
      <c r="B4525" s="1" t="s">
        <v>151</v>
      </c>
      <c r="C4525" s="1" t="s">
        <v>65</v>
      </c>
      <c r="D4525" s="1" t="s">
        <v>130</v>
      </c>
      <c r="E4525" s="1" t="s">
        <v>152</v>
      </c>
      <c r="F4525" s="1" t="s">
        <v>152</v>
      </c>
      <c r="G4525" s="13" t="s">
        <v>1247</v>
      </c>
      <c r="H4525" s="12">
        <v>40402</v>
      </c>
      <c r="I4525" s="12" t="s">
        <v>806</v>
      </c>
      <c r="J4525" s="12">
        <v>40407</v>
      </c>
      <c r="K4525" s="4">
        <v>2672</v>
      </c>
      <c r="L4525" s="1" t="s">
        <v>146</v>
      </c>
      <c r="M4525" s="1" t="s">
        <v>132</v>
      </c>
      <c r="N4525" s="1" t="s">
        <v>265</v>
      </c>
      <c r="O4525" s="1" t="s">
        <v>93</v>
      </c>
      <c r="P4525">
        <v>60</v>
      </c>
      <c r="Q4525">
        <v>47150</v>
      </c>
      <c r="R4525">
        <v>128719.5</v>
      </c>
      <c r="S4525">
        <v>2.73</v>
      </c>
      <c r="T4525">
        <v>0.05</v>
      </c>
      <c r="U4525">
        <f t="shared" si="1401"/>
        <v>128719.5</v>
      </c>
      <c r="V4525">
        <f t="shared" si="1402"/>
        <v>2829000</v>
      </c>
      <c r="W4525" s="1" t="s">
        <v>155</v>
      </c>
      <c r="X4525" s="1" t="s">
        <v>1236</v>
      </c>
      <c r="Y4525" s="1" t="s">
        <v>156</v>
      </c>
      <c r="Z4525" s="3">
        <v>7726</v>
      </c>
      <c r="AA4525" s="4">
        <f t="shared" si="1406"/>
        <v>5357</v>
      </c>
      <c r="AB4525" s="4">
        <f t="shared" si="1414"/>
        <v>7419.3489760000011</v>
      </c>
      <c r="AC4525" s="4">
        <f t="shared" si="1415"/>
        <v>5357</v>
      </c>
      <c r="AD4525" s="4">
        <f t="shared" si="1407"/>
        <v>5357</v>
      </c>
      <c r="AE4525" s="4">
        <v>5357</v>
      </c>
      <c r="AF4525" s="4">
        <v>5357</v>
      </c>
      <c r="AG4525" s="4">
        <f>AE4525</f>
        <v>5357</v>
      </c>
      <c r="AI4525" t="e">
        <f t="shared" si="1403"/>
        <v>#N/A</v>
      </c>
      <c r="AJ4525">
        <v>6147.18</v>
      </c>
      <c r="AK4525" s="2">
        <v>6147.18</v>
      </c>
      <c r="AL4525" s="2">
        <f>AJ4525</f>
        <v>6147.18</v>
      </c>
      <c r="AM4525" s="4"/>
      <c r="AN4525" t="e">
        <f>VLOOKUP([1]!Tabelle13[[#This Row],[Vlookup this ID for freight costs]],$AL$2:$AL$6811,2,FALSE)</f>
        <v>#REF!</v>
      </c>
      <c r="AP4525">
        <v>277.52</v>
      </c>
      <c r="AQ4525">
        <v>277.52</v>
      </c>
      <c r="AR4525" s="4">
        <v>12</v>
      </c>
      <c r="AS4525" s="4">
        <v>8</v>
      </c>
      <c r="AT4525" s="4">
        <v>2010</v>
      </c>
      <c r="AU4525" s="4">
        <v>17</v>
      </c>
      <c r="AV4525" s="4">
        <v>8</v>
      </c>
      <c r="AW4525" s="4">
        <v>2010</v>
      </c>
      <c r="AX4525" t="str">
        <f t="shared" si="1404"/>
        <v>Delay</v>
      </c>
      <c r="AY4525">
        <f t="shared" si="1405"/>
        <v>5</v>
      </c>
    </row>
    <row r="4526" spans="1:51" x14ac:dyDescent="0.2">
      <c r="A4526" s="3">
        <v>83908</v>
      </c>
      <c r="B4526" s="1" t="s">
        <v>50</v>
      </c>
      <c r="C4526" s="1" t="s">
        <v>51</v>
      </c>
      <c r="D4526" s="1" t="s">
        <v>130</v>
      </c>
      <c r="E4526" s="1" t="s">
        <v>101</v>
      </c>
      <c r="F4526" s="1" t="s">
        <v>101</v>
      </c>
      <c r="G4526" s="13" t="s">
        <v>654</v>
      </c>
      <c r="H4526" s="12">
        <v>42185</v>
      </c>
      <c r="I4526" s="12" t="s">
        <v>680</v>
      </c>
      <c r="J4526" s="12">
        <v>42170</v>
      </c>
      <c r="K4526" s="4">
        <v>6609</v>
      </c>
      <c r="L4526" s="1" t="s">
        <v>146</v>
      </c>
      <c r="M4526" s="1" t="s">
        <v>132</v>
      </c>
      <c r="N4526" s="1" t="s">
        <v>238</v>
      </c>
      <c r="O4526" s="1" t="s">
        <v>93</v>
      </c>
      <c r="P4526">
        <v>30</v>
      </c>
      <c r="Q4526">
        <v>56994</v>
      </c>
      <c r="R4526">
        <v>263312.28000000003</v>
      </c>
      <c r="S4526">
        <v>4.62</v>
      </c>
      <c r="T4526">
        <v>0.15</v>
      </c>
      <c r="U4526">
        <f t="shared" si="1401"/>
        <v>263312.28000000003</v>
      </c>
      <c r="V4526">
        <f t="shared" si="1402"/>
        <v>1709820</v>
      </c>
      <c r="W4526" s="1" t="s">
        <v>1273</v>
      </c>
      <c r="X4526" s="1" t="s">
        <v>1236</v>
      </c>
      <c r="Y4526" s="1" t="s">
        <v>156</v>
      </c>
      <c r="Z4526" s="3">
        <v>14703</v>
      </c>
      <c r="AA4526" s="4">
        <f t="shared" si="1406"/>
        <v>5358</v>
      </c>
      <c r="AB4526" s="4">
        <f t="shared" si="1414"/>
        <v>8499.7063192000005</v>
      </c>
      <c r="AC4526" s="4">
        <f t="shared" si="1415"/>
        <v>5358</v>
      </c>
      <c r="AD4526" s="4">
        <f t="shared" si="1407"/>
        <v>5358</v>
      </c>
      <c r="AE4526" s="4">
        <v>5358</v>
      </c>
      <c r="AF4526" s="4">
        <v>5358</v>
      </c>
      <c r="AG4526" s="4">
        <f>AE4526</f>
        <v>5358</v>
      </c>
      <c r="AI4526" t="e">
        <f t="shared" si="1403"/>
        <v>#N/A</v>
      </c>
      <c r="AJ4526">
        <v>5894.11</v>
      </c>
      <c r="AK4526" s="2">
        <v>5894.11</v>
      </c>
      <c r="AL4526" s="2">
        <f>AJ4526</f>
        <v>5894.11</v>
      </c>
      <c r="AM4526" s="4"/>
      <c r="AN4526" t="e">
        <f>VLOOKUP([1]!Tabelle13[[#This Row],[Vlookup this ID for freight costs]],$AL$2:$AL$6811,2,FALSE)</f>
        <v>#REF!</v>
      </c>
      <c r="AP4526">
        <v>309.92</v>
      </c>
      <c r="AQ4526">
        <v>309.92</v>
      </c>
      <c r="AR4526" s="4">
        <v>30</v>
      </c>
      <c r="AS4526" s="4">
        <v>6</v>
      </c>
      <c r="AT4526" s="4">
        <v>2015</v>
      </c>
      <c r="AU4526" s="4">
        <v>15</v>
      </c>
      <c r="AV4526" s="4">
        <v>6</v>
      </c>
      <c r="AW4526" s="4">
        <v>2015</v>
      </c>
      <c r="AX4526" t="str">
        <f t="shared" si="1404"/>
        <v>No Delay</v>
      </c>
      <c r="AY4526">
        <f t="shared" si="1405"/>
        <v>0</v>
      </c>
    </row>
    <row r="4527" spans="1:51" x14ac:dyDescent="0.2">
      <c r="A4527" s="3">
        <v>86320</v>
      </c>
      <c r="B4527" s="1" t="s">
        <v>151</v>
      </c>
      <c r="C4527" s="1" t="s">
        <v>65</v>
      </c>
      <c r="D4527" s="1" t="s">
        <v>130</v>
      </c>
      <c r="E4527" s="1" t="s">
        <v>152</v>
      </c>
      <c r="F4527" s="1" t="s">
        <v>152</v>
      </c>
      <c r="G4527" s="13" t="s">
        <v>1461</v>
      </c>
      <c r="H4527" s="12">
        <v>40406</v>
      </c>
      <c r="I4527" s="12" t="s">
        <v>806</v>
      </c>
      <c r="J4527" s="12">
        <v>40407</v>
      </c>
      <c r="K4527" s="4">
        <v>2689</v>
      </c>
      <c r="L4527" s="1" t="s">
        <v>146</v>
      </c>
      <c r="M4527" s="1" t="s">
        <v>132</v>
      </c>
      <c r="N4527" s="1" t="s">
        <v>154</v>
      </c>
      <c r="O4527" s="1" t="s">
        <v>93</v>
      </c>
      <c r="P4527">
        <v>60</v>
      </c>
      <c r="Q4527">
        <v>40750</v>
      </c>
      <c r="R4527">
        <v>457215</v>
      </c>
      <c r="S4527">
        <v>11.22</v>
      </c>
      <c r="T4527">
        <v>0.19</v>
      </c>
      <c r="U4527">
        <f t="shared" si="1401"/>
        <v>457215</v>
      </c>
      <c r="V4527">
        <f t="shared" si="1402"/>
        <v>2445000</v>
      </c>
      <c r="W4527" s="1" t="s">
        <v>155</v>
      </c>
      <c r="X4527" s="1" t="s">
        <v>1236</v>
      </c>
      <c r="Y4527" s="1" t="s">
        <v>156</v>
      </c>
      <c r="Z4527" s="3">
        <v>7726</v>
      </c>
      <c r="AA4527" s="4">
        <f t="shared" si="1406"/>
        <v>5366</v>
      </c>
      <c r="AB4527" s="4">
        <f t="shared" si="1414"/>
        <v>6716.9630560000005</v>
      </c>
      <c r="AC4527" s="4">
        <f t="shared" si="1415"/>
        <v>5366</v>
      </c>
      <c r="AD4527" s="4">
        <f t="shared" si="1407"/>
        <v>5086</v>
      </c>
      <c r="AE4527" s="4">
        <v>5366</v>
      </c>
      <c r="AF4527" s="4">
        <v>5366</v>
      </c>
      <c r="AG4527" s="4">
        <f>AE4527</f>
        <v>5366</v>
      </c>
      <c r="AI4527" t="e">
        <f t="shared" si="1403"/>
        <v>#N/A</v>
      </c>
      <c r="AJ4527">
        <v>6147.18</v>
      </c>
      <c r="AK4527" s="2">
        <v>6147.18</v>
      </c>
      <c r="AL4527" s="2">
        <f>AJ4527</f>
        <v>6147.18</v>
      </c>
      <c r="AM4527" s="4"/>
      <c r="AN4527" t="e">
        <f>VLOOKUP([1]!Tabelle13[[#This Row],[Vlookup this ID for freight costs]],$AL$2:$AL$6811,2,FALSE)</f>
        <v>#REF!</v>
      </c>
      <c r="AP4527">
        <v>985.76</v>
      </c>
      <c r="AQ4527">
        <v>985.76</v>
      </c>
      <c r="AR4527" s="4">
        <v>16</v>
      </c>
      <c r="AS4527" s="4">
        <v>8</v>
      </c>
      <c r="AT4527" s="4">
        <v>2010</v>
      </c>
      <c r="AU4527" s="4">
        <v>17</v>
      </c>
      <c r="AV4527" s="4">
        <v>8</v>
      </c>
      <c r="AW4527" s="4">
        <v>2010</v>
      </c>
      <c r="AX4527" t="str">
        <f t="shared" si="1404"/>
        <v>Delay</v>
      </c>
      <c r="AY4527">
        <f t="shared" si="1405"/>
        <v>1</v>
      </c>
    </row>
    <row r="4528" spans="1:51" x14ac:dyDescent="0.2">
      <c r="A4528" s="3">
        <v>11538</v>
      </c>
      <c r="B4528" s="1" t="s">
        <v>98</v>
      </c>
      <c r="C4528" s="1" t="s">
        <v>99</v>
      </c>
      <c r="D4528" s="1" t="s">
        <v>130</v>
      </c>
      <c r="E4528" s="1"/>
      <c r="F4528" s="1" t="s">
        <v>107</v>
      </c>
      <c r="G4528" s="13" t="s">
        <v>120</v>
      </c>
      <c r="H4528" s="12">
        <v>39560</v>
      </c>
      <c r="I4528" s="12" t="s">
        <v>1814</v>
      </c>
      <c r="J4528" s="12">
        <v>39561</v>
      </c>
      <c r="K4528" s="4">
        <v>786</v>
      </c>
      <c r="L4528" s="1" t="s">
        <v>146</v>
      </c>
      <c r="M4528" s="1" t="s">
        <v>132</v>
      </c>
      <c r="N4528" s="1" t="s">
        <v>163</v>
      </c>
      <c r="O4528" s="1" t="s">
        <v>93</v>
      </c>
      <c r="P4528">
        <v>60</v>
      </c>
      <c r="Q4528">
        <v>5730</v>
      </c>
      <c r="R4528">
        <v>157746.9</v>
      </c>
      <c r="S4528">
        <v>27.53</v>
      </c>
      <c r="T4528">
        <v>0.46</v>
      </c>
      <c r="U4528">
        <f t="shared" si="1401"/>
        <v>157746.9</v>
      </c>
      <c r="V4528">
        <f t="shared" si="1402"/>
        <v>343800</v>
      </c>
      <c r="W4528" s="1" t="s">
        <v>155</v>
      </c>
      <c r="X4528" s="1" t="s">
        <v>1236</v>
      </c>
      <c r="Y4528" s="1" t="s">
        <v>156</v>
      </c>
      <c r="Z4528" s="3">
        <v>5565</v>
      </c>
      <c r="AA4528" s="4">
        <f t="shared" si="1406"/>
        <v>5372</v>
      </c>
      <c r="AB4528" s="4">
        <f t="shared" si="1414"/>
        <v>2873.5951</v>
      </c>
      <c r="AC4528" s="4">
        <f t="shared" si="1415"/>
        <v>5372</v>
      </c>
      <c r="AD4528" s="4">
        <f t="shared" si="1407"/>
        <v>4761.333333333333</v>
      </c>
      <c r="AE4528" s="3" t="s">
        <v>2383</v>
      </c>
      <c r="AF4528" s="3">
        <v>5372</v>
      </c>
      <c r="AG4528" s="4">
        <f>AI4528</f>
        <v>5372</v>
      </c>
      <c r="AH4528" s="4">
        <v>10960</v>
      </c>
      <c r="AI4528">
        <f t="shared" si="1403"/>
        <v>5372</v>
      </c>
      <c r="AJ4528" t="s">
        <v>2383</v>
      </c>
      <c r="AK4528" s="2">
        <v>16430.72</v>
      </c>
      <c r="AL4528" s="2">
        <f>AN4528</f>
        <v>16430.72</v>
      </c>
      <c r="AM4528" s="4">
        <v>10960</v>
      </c>
      <c r="AN4528">
        <f>INDEX($AJ$2:$AJ$6811,MATCH(AM4528,$A$2:$A$6811,0))</f>
        <v>16430.72</v>
      </c>
      <c r="AP4528">
        <v>252.4</v>
      </c>
      <c r="AQ4528">
        <v>252.4</v>
      </c>
      <c r="AR4528" s="4">
        <v>22</v>
      </c>
      <c r="AS4528" s="4">
        <v>4</v>
      </c>
      <c r="AT4528" s="4">
        <v>2008</v>
      </c>
      <c r="AU4528" s="4">
        <v>23</v>
      </c>
      <c r="AV4528" s="4">
        <v>4</v>
      </c>
      <c r="AW4528" s="4">
        <v>2008</v>
      </c>
      <c r="AX4528" t="str">
        <f t="shared" si="1404"/>
        <v>Delay</v>
      </c>
      <c r="AY4528">
        <f t="shared" si="1405"/>
        <v>1</v>
      </c>
    </row>
    <row r="4529" spans="1:51" x14ac:dyDescent="0.2">
      <c r="A4529" s="3">
        <v>10960</v>
      </c>
      <c r="B4529" s="1" t="s">
        <v>98</v>
      </c>
      <c r="C4529" s="1" t="s">
        <v>99</v>
      </c>
      <c r="D4529" s="1" t="s">
        <v>130</v>
      </c>
      <c r="E4529" s="1"/>
      <c r="F4529" s="1" t="s">
        <v>107</v>
      </c>
      <c r="G4529" s="13" t="s">
        <v>120</v>
      </c>
      <c r="H4529" s="12">
        <v>39560</v>
      </c>
      <c r="I4529" s="12" t="s">
        <v>1814</v>
      </c>
      <c r="J4529" s="12">
        <v>39561</v>
      </c>
      <c r="K4529" s="4">
        <v>785</v>
      </c>
      <c r="L4529" s="1" t="s">
        <v>146</v>
      </c>
      <c r="M4529" s="1" t="s">
        <v>132</v>
      </c>
      <c r="N4529" s="1" t="s">
        <v>275</v>
      </c>
      <c r="O4529" s="1" t="s">
        <v>93</v>
      </c>
      <c r="P4529">
        <v>60</v>
      </c>
      <c r="Q4529">
        <v>51364</v>
      </c>
      <c r="R4529">
        <v>487958</v>
      </c>
      <c r="S4529">
        <v>9.5</v>
      </c>
      <c r="T4529">
        <v>0.16</v>
      </c>
      <c r="U4529">
        <f t="shared" si="1401"/>
        <v>487958</v>
      </c>
      <c r="V4529">
        <f t="shared" si="1402"/>
        <v>3081840</v>
      </c>
      <c r="W4529" s="1" t="s">
        <v>155</v>
      </c>
      <c r="X4529" s="1" t="s">
        <v>1236</v>
      </c>
      <c r="Y4529" s="1" t="s">
        <v>156</v>
      </c>
      <c r="Z4529" s="3">
        <v>5565</v>
      </c>
      <c r="AA4529" s="4">
        <f t="shared" si="1406"/>
        <v>5372</v>
      </c>
      <c r="AB4529" s="4">
        <f t="shared" si="1414"/>
        <v>7881.8262052000009</v>
      </c>
      <c r="AC4529" s="4">
        <f t="shared" si="1415"/>
        <v>5372</v>
      </c>
      <c r="AD4529" s="4">
        <f t="shared" si="1407"/>
        <v>5372</v>
      </c>
      <c r="AE4529" s="4">
        <v>5372</v>
      </c>
      <c r="AF4529" s="4">
        <v>5372</v>
      </c>
      <c r="AG4529" s="4">
        <f>AE4529</f>
        <v>5372</v>
      </c>
      <c r="AH4529" s="4">
        <v>83583</v>
      </c>
      <c r="AI4529">
        <f t="shared" si="1403"/>
        <v>12347</v>
      </c>
      <c r="AJ4529">
        <v>16430.72</v>
      </c>
      <c r="AK4529" s="2">
        <v>16430.72</v>
      </c>
      <c r="AL4529" s="2">
        <f>AJ4529</f>
        <v>16430.72</v>
      </c>
      <c r="AM4529" s="4"/>
      <c r="AN4529" t="e">
        <f>VLOOKUP([1]!Tabelle13[[#This Row],[Vlookup this ID for freight costs]],$AL$2:$AL$6811,2,FALSE)</f>
        <v>#REF!</v>
      </c>
      <c r="AP4529">
        <v>780.73</v>
      </c>
      <c r="AQ4529">
        <v>780.73</v>
      </c>
      <c r="AR4529" s="4">
        <v>22</v>
      </c>
      <c r="AS4529" s="4">
        <v>4</v>
      </c>
      <c r="AT4529" s="4">
        <v>2008</v>
      </c>
      <c r="AU4529" s="4">
        <v>23</v>
      </c>
      <c r="AV4529" s="4">
        <v>4</v>
      </c>
      <c r="AW4529" s="4">
        <v>2008</v>
      </c>
      <c r="AX4529" t="str">
        <f t="shared" si="1404"/>
        <v>Delay</v>
      </c>
      <c r="AY4529">
        <f t="shared" si="1405"/>
        <v>1</v>
      </c>
    </row>
    <row r="4530" spans="1:51" x14ac:dyDescent="0.2">
      <c r="A4530" s="3">
        <v>83651</v>
      </c>
      <c r="B4530" s="1" t="s">
        <v>175</v>
      </c>
      <c r="C4530" s="1" t="s">
        <v>165</v>
      </c>
      <c r="D4530" s="1" t="s">
        <v>130</v>
      </c>
      <c r="E4530" s="1" t="s">
        <v>53</v>
      </c>
      <c r="F4530" s="1" t="s">
        <v>53</v>
      </c>
      <c r="G4530" s="13" t="s">
        <v>941</v>
      </c>
      <c r="H4530" s="12">
        <v>41327</v>
      </c>
      <c r="I4530" s="12" t="s">
        <v>2384</v>
      </c>
      <c r="J4530" s="12">
        <v>41325</v>
      </c>
      <c r="K4530" s="4">
        <v>4460</v>
      </c>
      <c r="L4530" s="1" t="s">
        <v>146</v>
      </c>
      <c r="M4530" s="1" t="s">
        <v>132</v>
      </c>
      <c r="N4530" s="1" t="s">
        <v>167</v>
      </c>
      <c r="O4530" s="1" t="s">
        <v>93</v>
      </c>
      <c r="P4530">
        <v>30</v>
      </c>
      <c r="Q4530">
        <v>24966</v>
      </c>
      <c r="R4530">
        <v>88878.96</v>
      </c>
      <c r="S4530">
        <v>3.56</v>
      </c>
      <c r="T4530">
        <v>0.12</v>
      </c>
      <c r="U4530">
        <f t="shared" si="1401"/>
        <v>88878.96</v>
      </c>
      <c r="V4530">
        <f t="shared" si="1402"/>
        <v>748980</v>
      </c>
      <c r="W4530" s="1" t="s">
        <v>197</v>
      </c>
      <c r="X4530" s="1" t="s">
        <v>1236</v>
      </c>
      <c r="Y4530" s="1" t="s">
        <v>3082</v>
      </c>
      <c r="Z4530" s="3">
        <v>5851</v>
      </c>
      <c r="AA4530" s="4">
        <f t="shared" si="1406"/>
        <v>5391</v>
      </c>
      <c r="AB4530" s="4">
        <f t="shared" si="1414"/>
        <v>4984.7037808000005</v>
      </c>
      <c r="AC4530" s="4">
        <f t="shared" si="1415"/>
        <v>5391</v>
      </c>
      <c r="AD4530" s="4">
        <f t="shared" si="1407"/>
        <v>3926.5</v>
      </c>
      <c r="AE4530" s="4">
        <v>5391</v>
      </c>
      <c r="AF4530" s="4">
        <v>5391</v>
      </c>
      <c r="AG4530" s="4">
        <f>AE4530</f>
        <v>5391</v>
      </c>
      <c r="AI4530" t="e">
        <f t="shared" si="1403"/>
        <v>#N/A</v>
      </c>
      <c r="AJ4530">
        <v>28382.05</v>
      </c>
      <c r="AK4530" s="2">
        <v>28382.05</v>
      </c>
      <c r="AL4530" s="2">
        <f>AJ4530</f>
        <v>28382.05</v>
      </c>
      <c r="AM4530" s="4"/>
      <c r="AN4530" t="e">
        <f>VLOOKUP([1]!Tabelle13[[#This Row],[Vlookup this ID for freight costs]],$AL$2:$AL$6811,2,FALSE)</f>
        <v>#REF!</v>
      </c>
      <c r="AP4530">
        <v>109.94</v>
      </c>
      <c r="AQ4530">
        <v>109.94</v>
      </c>
      <c r="AR4530" s="4">
        <v>22</v>
      </c>
      <c r="AS4530" s="4">
        <v>2</v>
      </c>
      <c r="AT4530" s="4">
        <v>2013</v>
      </c>
      <c r="AU4530" s="4">
        <v>20</v>
      </c>
      <c r="AV4530" s="4">
        <v>2</v>
      </c>
      <c r="AW4530" s="4">
        <v>2013</v>
      </c>
      <c r="AX4530" t="str">
        <f t="shared" si="1404"/>
        <v>No Delay</v>
      </c>
      <c r="AY4530">
        <f t="shared" si="1405"/>
        <v>0</v>
      </c>
    </row>
    <row r="4531" spans="1:51" x14ac:dyDescent="0.2">
      <c r="A4531" s="3">
        <v>84786</v>
      </c>
      <c r="B4531" s="1" t="s">
        <v>175</v>
      </c>
      <c r="C4531" s="1" t="s">
        <v>165</v>
      </c>
      <c r="D4531" s="1" t="s">
        <v>130</v>
      </c>
      <c r="E4531" s="1" t="s">
        <v>53</v>
      </c>
      <c r="F4531" s="1" t="s">
        <v>53</v>
      </c>
      <c r="G4531" s="13" t="s">
        <v>941</v>
      </c>
      <c r="H4531" s="12">
        <v>41327</v>
      </c>
      <c r="I4531" s="12" t="s">
        <v>2384</v>
      </c>
      <c r="J4531" s="12">
        <v>41325</v>
      </c>
      <c r="K4531" s="4">
        <v>4462</v>
      </c>
      <c r="L4531" s="1" t="s">
        <v>146</v>
      </c>
      <c r="M4531" s="1" t="s">
        <v>132</v>
      </c>
      <c r="N4531" s="1" t="s">
        <v>302</v>
      </c>
      <c r="O4531" s="1" t="s">
        <v>93</v>
      </c>
      <c r="P4531">
        <v>30</v>
      </c>
      <c r="Q4531">
        <v>240</v>
      </c>
      <c r="R4531">
        <v>969.6</v>
      </c>
      <c r="S4531">
        <v>4.04</v>
      </c>
      <c r="T4531">
        <v>0.13</v>
      </c>
      <c r="U4531">
        <f t="shared" si="1401"/>
        <v>969.6</v>
      </c>
      <c r="V4531">
        <f t="shared" si="1402"/>
        <v>7200</v>
      </c>
      <c r="W4531" s="1" t="s">
        <v>160</v>
      </c>
      <c r="X4531" s="1" t="s">
        <v>1236</v>
      </c>
      <c r="Y4531" s="1" t="s">
        <v>161</v>
      </c>
      <c r="Z4531" s="3">
        <v>5149</v>
      </c>
      <c r="AA4531" s="4">
        <f t="shared" si="1406"/>
        <v>5391</v>
      </c>
      <c r="AB4531" s="4">
        <f t="shared" si="1414"/>
        <v>2271.0796780000001</v>
      </c>
      <c r="AC4531" s="4">
        <f t="shared" si="1415"/>
        <v>5391</v>
      </c>
      <c r="AD4531" s="4">
        <f t="shared" si="1407"/>
        <v>1894.0672419354835</v>
      </c>
      <c r="AE4531" s="3" t="s">
        <v>2385</v>
      </c>
      <c r="AF4531" s="3">
        <v>5391</v>
      </c>
      <c r="AG4531" s="4">
        <f>AI4531</f>
        <v>5391</v>
      </c>
      <c r="AH4531" s="4">
        <v>83651</v>
      </c>
      <c r="AI4531">
        <f t="shared" si="1403"/>
        <v>5391</v>
      </c>
      <c r="AJ4531" t="s">
        <v>2385</v>
      </c>
      <c r="AK4531" s="2">
        <v>28382.05</v>
      </c>
      <c r="AL4531" s="2">
        <f>AN4531</f>
        <v>28382.05</v>
      </c>
      <c r="AM4531" s="4">
        <v>83651</v>
      </c>
      <c r="AN4531">
        <f>INDEX($AJ$2:$AJ$6811,MATCH(AM4531,$A$2:$A$6811,0))</f>
        <v>28382.05</v>
      </c>
      <c r="AP4531">
        <v>1.2</v>
      </c>
      <c r="AQ4531">
        <v>1.2</v>
      </c>
      <c r="AR4531" s="4">
        <v>22</v>
      </c>
      <c r="AS4531" s="4">
        <v>2</v>
      </c>
      <c r="AT4531" s="4">
        <v>2013</v>
      </c>
      <c r="AU4531" s="4">
        <v>20</v>
      </c>
      <c r="AV4531" s="4">
        <v>2</v>
      </c>
      <c r="AW4531" s="4">
        <v>2013</v>
      </c>
      <c r="AX4531" t="str">
        <f t="shared" si="1404"/>
        <v>No Delay</v>
      </c>
      <c r="AY4531">
        <f t="shared" si="1405"/>
        <v>0</v>
      </c>
    </row>
    <row r="4532" spans="1:51" x14ac:dyDescent="0.2">
      <c r="A4532" s="3">
        <v>85932</v>
      </c>
      <c r="B4532" s="1" t="s">
        <v>175</v>
      </c>
      <c r="C4532" s="1" t="s">
        <v>165</v>
      </c>
      <c r="D4532" s="1" t="s">
        <v>130</v>
      </c>
      <c r="E4532" s="1" t="s">
        <v>53</v>
      </c>
      <c r="F4532" s="1" t="s">
        <v>53</v>
      </c>
      <c r="G4532" s="13" t="s">
        <v>941</v>
      </c>
      <c r="H4532" s="12">
        <v>41327</v>
      </c>
      <c r="I4532" s="12" t="s">
        <v>2384</v>
      </c>
      <c r="J4532" s="12">
        <v>41325</v>
      </c>
      <c r="K4532" s="4">
        <v>4463</v>
      </c>
      <c r="L4532" s="1" t="s">
        <v>146</v>
      </c>
      <c r="M4532" s="1" t="s">
        <v>132</v>
      </c>
      <c r="N4532" s="1" t="s">
        <v>167</v>
      </c>
      <c r="O4532" s="1" t="s">
        <v>93</v>
      </c>
      <c r="P4532">
        <v>30</v>
      </c>
      <c r="Q4532">
        <v>9354</v>
      </c>
      <c r="R4532">
        <v>33300.239999999998</v>
      </c>
      <c r="S4532">
        <v>3.56</v>
      </c>
      <c r="T4532">
        <v>0.12</v>
      </c>
      <c r="U4532">
        <f t="shared" si="1401"/>
        <v>33300.239999999998</v>
      </c>
      <c r="V4532">
        <f t="shared" si="1402"/>
        <v>280620</v>
      </c>
      <c r="W4532" s="1" t="s">
        <v>155</v>
      </c>
      <c r="X4532" s="1" t="s">
        <v>1236</v>
      </c>
      <c r="Y4532" s="1" t="s">
        <v>156</v>
      </c>
      <c r="Z4532" s="3">
        <v>5457</v>
      </c>
      <c r="AA4532" s="4">
        <f t="shared" si="1406"/>
        <v>5391</v>
      </c>
      <c r="AB4532" s="4">
        <f t="shared" si="1414"/>
        <v>3271.3211271999999</v>
      </c>
      <c r="AC4532" s="4">
        <f t="shared" si="1415"/>
        <v>5391</v>
      </c>
      <c r="AD4532" s="4">
        <f t="shared" si="1407"/>
        <v>8827.5</v>
      </c>
      <c r="AE4532" s="3" t="s">
        <v>2385</v>
      </c>
      <c r="AF4532" s="3">
        <v>5391</v>
      </c>
      <c r="AG4532" s="4">
        <f>AI4532</f>
        <v>5391</v>
      </c>
      <c r="AH4532" s="4">
        <v>83651</v>
      </c>
      <c r="AI4532">
        <f t="shared" si="1403"/>
        <v>5391</v>
      </c>
      <c r="AJ4532" t="s">
        <v>2385</v>
      </c>
      <c r="AK4532" s="2">
        <v>28382.05</v>
      </c>
      <c r="AL4532" s="2">
        <f>AN4532</f>
        <v>28382.05</v>
      </c>
      <c r="AM4532" s="4">
        <v>83651</v>
      </c>
      <c r="AN4532">
        <f>INDEX($AJ$2:$AJ$6811,MATCH(AM4532,$A$2:$A$6811,0))</f>
        <v>28382.05</v>
      </c>
      <c r="AP4532">
        <v>41.19</v>
      </c>
      <c r="AQ4532">
        <v>41.19</v>
      </c>
      <c r="AR4532" s="4">
        <v>22</v>
      </c>
      <c r="AS4532" s="4">
        <v>2</v>
      </c>
      <c r="AT4532" s="4">
        <v>2013</v>
      </c>
      <c r="AU4532" s="4">
        <v>20</v>
      </c>
      <c r="AV4532" s="4">
        <v>2</v>
      </c>
      <c r="AW4532" s="4">
        <v>2013</v>
      </c>
      <c r="AX4532" t="str">
        <f t="shared" si="1404"/>
        <v>No Delay</v>
      </c>
      <c r="AY4532">
        <f t="shared" si="1405"/>
        <v>0</v>
      </c>
    </row>
    <row r="4533" spans="1:51" x14ac:dyDescent="0.2">
      <c r="A4533" s="3">
        <v>84785</v>
      </c>
      <c r="B4533" s="1" t="s">
        <v>175</v>
      </c>
      <c r="C4533" s="1" t="s">
        <v>165</v>
      </c>
      <c r="D4533" s="1" t="s">
        <v>130</v>
      </c>
      <c r="E4533" s="1" t="s">
        <v>53</v>
      </c>
      <c r="F4533" s="1" t="s">
        <v>53</v>
      </c>
      <c r="G4533" s="13" t="s">
        <v>941</v>
      </c>
      <c r="H4533" s="12">
        <v>41327</v>
      </c>
      <c r="I4533" s="12" t="s">
        <v>2384</v>
      </c>
      <c r="J4533" s="12">
        <v>41325</v>
      </c>
      <c r="K4533" s="4">
        <v>4461</v>
      </c>
      <c r="L4533" s="1" t="s">
        <v>146</v>
      </c>
      <c r="M4533" s="1" t="s">
        <v>132</v>
      </c>
      <c r="N4533" s="1" t="s">
        <v>408</v>
      </c>
      <c r="O4533" s="1" t="s">
        <v>93</v>
      </c>
      <c r="P4533">
        <v>120</v>
      </c>
      <c r="Q4533">
        <v>12440</v>
      </c>
      <c r="R4533">
        <v>308014.40000000002</v>
      </c>
      <c r="S4533">
        <v>24.76</v>
      </c>
      <c r="T4533">
        <v>0.21</v>
      </c>
      <c r="U4533">
        <f t="shared" si="1401"/>
        <v>308014.40000000002</v>
      </c>
      <c r="V4533">
        <f t="shared" si="1402"/>
        <v>1492800</v>
      </c>
      <c r="W4533" s="1" t="s">
        <v>155</v>
      </c>
      <c r="X4533" s="1" t="s">
        <v>1236</v>
      </c>
      <c r="Y4533" s="1" t="s">
        <v>156</v>
      </c>
      <c r="Z4533" s="3">
        <v>5457</v>
      </c>
      <c r="AA4533" s="4">
        <f t="shared" si="1406"/>
        <v>5391</v>
      </c>
      <c r="AB4533" s="4">
        <f t="shared" si="1414"/>
        <v>3610.0028380000003</v>
      </c>
      <c r="AC4533" s="4">
        <f t="shared" si="1415"/>
        <v>5391</v>
      </c>
      <c r="AD4533" s="4">
        <f t="shared" si="1407"/>
        <v>3396</v>
      </c>
      <c r="AE4533" s="3" t="s">
        <v>2385</v>
      </c>
      <c r="AF4533" s="3">
        <v>5391</v>
      </c>
      <c r="AG4533" s="4">
        <f>AI4533</f>
        <v>5391</v>
      </c>
      <c r="AH4533" s="4">
        <v>83651</v>
      </c>
      <c r="AI4533">
        <f t="shared" si="1403"/>
        <v>5391</v>
      </c>
      <c r="AJ4533" t="s">
        <v>2385</v>
      </c>
      <c r="AK4533" s="2">
        <v>28382.05</v>
      </c>
      <c r="AL4533" s="2">
        <f>AN4533</f>
        <v>28382.05</v>
      </c>
      <c r="AM4533" s="4">
        <v>83651</v>
      </c>
      <c r="AN4533">
        <f>INDEX($AJ$2:$AJ$6811,MATCH(AM4533,$A$2:$A$6811,0))</f>
        <v>28382.05</v>
      </c>
      <c r="AP4533">
        <v>381.01</v>
      </c>
      <c r="AQ4533">
        <v>381.01</v>
      </c>
      <c r="AR4533" s="4">
        <v>22</v>
      </c>
      <c r="AS4533" s="4">
        <v>2</v>
      </c>
      <c r="AT4533" s="4">
        <v>2013</v>
      </c>
      <c r="AU4533" s="4">
        <v>20</v>
      </c>
      <c r="AV4533" s="4">
        <v>2</v>
      </c>
      <c r="AW4533" s="4">
        <v>2013</v>
      </c>
      <c r="AX4533" t="str">
        <f t="shared" si="1404"/>
        <v>No Delay</v>
      </c>
      <c r="AY4533">
        <f t="shared" si="1405"/>
        <v>0</v>
      </c>
    </row>
    <row r="4534" spans="1:51" x14ac:dyDescent="0.2">
      <c r="A4534" s="3">
        <v>84106</v>
      </c>
      <c r="B4534" s="1" t="s">
        <v>50</v>
      </c>
      <c r="C4534" s="1" t="s">
        <v>51</v>
      </c>
      <c r="D4534" s="1" t="s">
        <v>130</v>
      </c>
      <c r="E4534" s="1" t="s">
        <v>101</v>
      </c>
      <c r="F4534" s="1" t="s">
        <v>101</v>
      </c>
      <c r="G4534" s="13" t="s">
        <v>1846</v>
      </c>
      <c r="H4534" s="12">
        <v>40829</v>
      </c>
      <c r="I4534" s="12" t="s">
        <v>1846</v>
      </c>
      <c r="J4534" s="12">
        <v>40829</v>
      </c>
      <c r="K4534" s="4">
        <v>3517</v>
      </c>
      <c r="L4534" s="1" t="s">
        <v>146</v>
      </c>
      <c r="M4534" s="1" t="s">
        <v>132</v>
      </c>
      <c r="N4534" s="1" t="s">
        <v>167</v>
      </c>
      <c r="O4534" s="1" t="s">
        <v>93</v>
      </c>
      <c r="P4534">
        <v>30</v>
      </c>
      <c r="Q4534">
        <v>19242</v>
      </c>
      <c r="R4534">
        <v>81201.240000000005</v>
      </c>
      <c r="S4534">
        <v>4.22</v>
      </c>
      <c r="T4534">
        <v>0.14000000000000001</v>
      </c>
      <c r="U4534">
        <f t="shared" si="1401"/>
        <v>81201.239999999991</v>
      </c>
      <c r="V4534">
        <f t="shared" si="1402"/>
        <v>577260</v>
      </c>
      <c r="W4534" s="1" t="s">
        <v>179</v>
      </c>
      <c r="X4534" s="1" t="s">
        <v>1236</v>
      </c>
      <c r="Y4534" s="1" t="s">
        <v>156</v>
      </c>
      <c r="Z4534" s="3">
        <v>14703</v>
      </c>
      <c r="AA4534" s="4">
        <f t="shared" si="1406"/>
        <v>5406</v>
      </c>
      <c r="AB4534" s="4">
        <f t="shared" si="1414"/>
        <v>4356.5073735999995</v>
      </c>
      <c r="AC4534" s="4">
        <f t="shared" si="1415"/>
        <v>5406</v>
      </c>
      <c r="AD4534" s="4">
        <f t="shared" si="1407"/>
        <v>4353.4471210000002</v>
      </c>
      <c r="AE4534" s="3" t="s">
        <v>2386</v>
      </c>
      <c r="AF4534" s="3">
        <v>5406</v>
      </c>
      <c r="AG4534" s="4">
        <f>AI4534</f>
        <v>5406</v>
      </c>
      <c r="AH4534" s="4">
        <v>82975</v>
      </c>
      <c r="AI4534">
        <f t="shared" si="1403"/>
        <v>5406</v>
      </c>
      <c r="AJ4534" t="s">
        <v>2386</v>
      </c>
      <c r="AK4534" s="2">
        <v>7664.01</v>
      </c>
      <c r="AL4534" s="2">
        <f>AN4534</f>
        <v>7664.01</v>
      </c>
      <c r="AM4534" s="4">
        <v>82975</v>
      </c>
      <c r="AN4534">
        <f>INDEX($AJ$2:$AJ$6811,MATCH(AM4534,$A$2:$A$6811,0))</f>
        <v>7664.01</v>
      </c>
      <c r="AP4534">
        <v>133.97999999999999</v>
      </c>
      <c r="AQ4534">
        <v>133.97999999999999</v>
      </c>
      <c r="AR4534" s="4">
        <v>13</v>
      </c>
      <c r="AS4534" s="4">
        <v>10</v>
      </c>
      <c r="AT4534" s="4">
        <v>2011</v>
      </c>
      <c r="AU4534" s="4">
        <v>13</v>
      </c>
      <c r="AV4534" s="4">
        <v>10</v>
      </c>
      <c r="AW4534" s="4">
        <v>2011</v>
      </c>
      <c r="AX4534" t="str">
        <f t="shared" si="1404"/>
        <v>No Delay</v>
      </c>
      <c r="AY4534">
        <f t="shared" si="1405"/>
        <v>0</v>
      </c>
    </row>
    <row r="4535" spans="1:51" x14ac:dyDescent="0.2">
      <c r="A4535" s="3">
        <v>82975</v>
      </c>
      <c r="B4535" s="1" t="s">
        <v>50</v>
      </c>
      <c r="C4535" s="1" t="s">
        <v>51</v>
      </c>
      <c r="D4535" s="1" t="s">
        <v>130</v>
      </c>
      <c r="E4535" s="1" t="s">
        <v>101</v>
      </c>
      <c r="F4535" s="1" t="s">
        <v>101</v>
      </c>
      <c r="G4535" s="13" t="s">
        <v>1846</v>
      </c>
      <c r="H4535" s="12">
        <v>40829</v>
      </c>
      <c r="I4535" s="12" t="s">
        <v>1846</v>
      </c>
      <c r="J4535" s="12">
        <v>40829</v>
      </c>
      <c r="K4535" s="4">
        <v>3514</v>
      </c>
      <c r="L4535" s="1" t="s">
        <v>146</v>
      </c>
      <c r="M4535" s="1" t="s">
        <v>132</v>
      </c>
      <c r="N4535" s="1" t="s">
        <v>167</v>
      </c>
      <c r="O4535" s="1" t="s">
        <v>93</v>
      </c>
      <c r="P4535">
        <v>30</v>
      </c>
      <c r="Q4535">
        <v>45608</v>
      </c>
      <c r="R4535">
        <v>192465.76</v>
      </c>
      <c r="S4535">
        <v>4.22</v>
      </c>
      <c r="T4535">
        <v>0.14000000000000001</v>
      </c>
      <c r="U4535">
        <f t="shared" si="1401"/>
        <v>192465.75999999998</v>
      </c>
      <c r="V4535">
        <f t="shared" si="1402"/>
        <v>1368240</v>
      </c>
      <c r="W4535" s="1" t="s">
        <v>179</v>
      </c>
      <c r="X4535" s="1" t="s">
        <v>1236</v>
      </c>
      <c r="Y4535" s="1" t="s">
        <v>156</v>
      </c>
      <c r="Z4535" s="3">
        <v>14703</v>
      </c>
      <c r="AA4535" s="4">
        <f t="shared" si="1406"/>
        <v>5406</v>
      </c>
      <c r="AB4535" s="4">
        <f t="shared" si="1414"/>
        <v>7250.1178684000006</v>
      </c>
      <c r="AC4535" s="4">
        <f t="shared" si="1415"/>
        <v>5406</v>
      </c>
      <c r="AD4535" s="4">
        <f t="shared" si="1407"/>
        <v>5406</v>
      </c>
      <c r="AE4535" s="4">
        <v>5406</v>
      </c>
      <c r="AF4535" s="4">
        <v>5406</v>
      </c>
      <c r="AG4535" s="4">
        <f>AE4535</f>
        <v>5406</v>
      </c>
      <c r="AI4535" t="e">
        <f t="shared" si="1403"/>
        <v>#N/A</v>
      </c>
      <c r="AJ4535">
        <v>7664.01</v>
      </c>
      <c r="AK4535" s="2">
        <v>7664.01</v>
      </c>
      <c r="AL4535" s="2">
        <f>AJ4535</f>
        <v>7664.01</v>
      </c>
      <c r="AM4535" s="4"/>
      <c r="AN4535" t="e">
        <f>VLOOKUP([1]!Tabelle13[[#This Row],[Vlookup this ID for freight costs]],$AL$2:$AL$6811,2,FALSE)</f>
        <v>#REF!</v>
      </c>
      <c r="AP4535">
        <v>317.57</v>
      </c>
      <c r="AQ4535">
        <v>317.57</v>
      </c>
      <c r="AR4535" s="4">
        <v>13</v>
      </c>
      <c r="AS4535" s="4">
        <v>10</v>
      </c>
      <c r="AT4535" s="4">
        <v>2011</v>
      </c>
      <c r="AU4535" s="4">
        <v>13</v>
      </c>
      <c r="AV4535" s="4">
        <v>10</v>
      </c>
      <c r="AW4535" s="4">
        <v>2011</v>
      </c>
      <c r="AX4535" t="str">
        <f t="shared" si="1404"/>
        <v>No Delay</v>
      </c>
      <c r="AY4535">
        <f t="shared" si="1405"/>
        <v>0</v>
      </c>
    </row>
    <row r="4536" spans="1:51" x14ac:dyDescent="0.2">
      <c r="A4536" s="3">
        <v>84891</v>
      </c>
      <c r="B4536" s="1" t="s">
        <v>175</v>
      </c>
      <c r="C4536" s="1" t="s">
        <v>165</v>
      </c>
      <c r="D4536" s="1" t="s">
        <v>130</v>
      </c>
      <c r="E4536" s="1" t="s">
        <v>101</v>
      </c>
      <c r="F4536" s="1" t="s">
        <v>101</v>
      </c>
      <c r="G4536" s="13" t="s">
        <v>617</v>
      </c>
      <c r="H4536" s="12">
        <v>41670</v>
      </c>
      <c r="I4536" s="12" t="s">
        <v>2387</v>
      </c>
      <c r="J4536" s="12">
        <v>41718</v>
      </c>
      <c r="K4536" s="4">
        <v>5402</v>
      </c>
      <c r="L4536" s="1" t="s">
        <v>146</v>
      </c>
      <c r="M4536" s="1" t="s">
        <v>132</v>
      </c>
      <c r="N4536" s="1" t="s">
        <v>238</v>
      </c>
      <c r="O4536" s="1" t="s">
        <v>93</v>
      </c>
      <c r="P4536">
        <v>30</v>
      </c>
      <c r="Q4536">
        <v>52800</v>
      </c>
      <c r="R4536">
        <v>248160</v>
      </c>
      <c r="S4536">
        <v>4.7</v>
      </c>
      <c r="T4536">
        <v>0.16</v>
      </c>
      <c r="U4536">
        <f t="shared" si="1401"/>
        <v>248160</v>
      </c>
      <c r="V4536">
        <f t="shared" si="1402"/>
        <v>1584000</v>
      </c>
      <c r="W4536" s="1" t="s">
        <v>179</v>
      </c>
      <c r="X4536" s="1" t="s">
        <v>1236</v>
      </c>
      <c r="Y4536" s="1" t="s">
        <v>156</v>
      </c>
      <c r="Z4536" s="3">
        <v>11413</v>
      </c>
      <c r="AA4536" s="4">
        <f t="shared" si="1406"/>
        <v>5412</v>
      </c>
      <c r="AB4536" s="4">
        <f t="shared" si="1414"/>
        <v>8039.4240460000001</v>
      </c>
      <c r="AC4536" s="4">
        <f t="shared" si="1415"/>
        <v>5412</v>
      </c>
      <c r="AD4536" s="4">
        <f t="shared" si="1407"/>
        <v>4262.5</v>
      </c>
      <c r="AE4536" s="4">
        <v>5412</v>
      </c>
      <c r="AF4536" s="4">
        <v>5412</v>
      </c>
      <c r="AG4536" s="4">
        <f>AE4536</f>
        <v>5412</v>
      </c>
      <c r="AI4536" t="e">
        <f t="shared" si="1403"/>
        <v>#N/A</v>
      </c>
      <c r="AJ4536">
        <v>6951.84</v>
      </c>
      <c r="AK4536" s="2">
        <v>6951.84</v>
      </c>
      <c r="AL4536" s="2">
        <f>AJ4536</f>
        <v>6951.84</v>
      </c>
      <c r="AM4536" s="4"/>
      <c r="AN4536" t="e">
        <f>VLOOKUP([1]!Tabelle13[[#This Row],[Vlookup this ID for freight costs]],$AL$2:$AL$6811,2,FALSE)</f>
        <v>#REF!</v>
      </c>
      <c r="AP4536">
        <v>306.97000000000003</v>
      </c>
      <c r="AQ4536">
        <v>306.97000000000003</v>
      </c>
      <c r="AR4536" s="4">
        <v>31</v>
      </c>
      <c r="AS4536" s="4">
        <v>1</v>
      </c>
      <c r="AT4536" s="4">
        <v>2014</v>
      </c>
      <c r="AU4536" s="4">
        <v>20</v>
      </c>
      <c r="AV4536" s="4">
        <v>4</v>
      </c>
      <c r="AW4536" s="4">
        <v>2014</v>
      </c>
      <c r="AX4536" t="str">
        <f t="shared" si="1404"/>
        <v>Delay</v>
      </c>
      <c r="AY4536">
        <f t="shared" si="1405"/>
        <v>48</v>
      </c>
    </row>
    <row r="4537" spans="1:51" x14ac:dyDescent="0.2">
      <c r="A4537" s="3">
        <v>86069</v>
      </c>
      <c r="B4537" s="1" t="s">
        <v>151</v>
      </c>
      <c r="C4537" s="1" t="s">
        <v>65</v>
      </c>
      <c r="D4537" s="1" t="s">
        <v>130</v>
      </c>
      <c r="E4537" s="1" t="s">
        <v>152</v>
      </c>
      <c r="F4537" s="1" t="s">
        <v>152</v>
      </c>
      <c r="G4537" s="13" t="s">
        <v>1788</v>
      </c>
      <c r="H4537" s="12">
        <v>41744</v>
      </c>
      <c r="I4537" s="12" t="s">
        <v>480</v>
      </c>
      <c r="J4537" s="12">
        <v>41761</v>
      </c>
      <c r="K4537" s="4">
        <v>5473</v>
      </c>
      <c r="L4537" s="1" t="s">
        <v>146</v>
      </c>
      <c r="M4537" s="1" t="s">
        <v>132</v>
      </c>
      <c r="N4537" s="1" t="s">
        <v>154</v>
      </c>
      <c r="O4537" s="1" t="s">
        <v>93</v>
      </c>
      <c r="P4537">
        <v>60</v>
      </c>
      <c r="Q4537">
        <v>15</v>
      </c>
      <c r="R4537">
        <v>123.9</v>
      </c>
      <c r="S4537">
        <v>8.26</v>
      </c>
      <c r="T4537">
        <v>0.14000000000000001</v>
      </c>
      <c r="U4537">
        <f t="shared" si="1401"/>
        <v>123.89999999999999</v>
      </c>
      <c r="V4537">
        <f t="shared" si="1402"/>
        <v>900</v>
      </c>
      <c r="W4537" s="1" t="s">
        <v>204</v>
      </c>
      <c r="X4537" s="1" t="s">
        <v>1236</v>
      </c>
      <c r="Y4537" s="1" t="s">
        <v>205</v>
      </c>
      <c r="Z4537" s="3">
        <v>7364</v>
      </c>
      <c r="AA4537" s="4">
        <f t="shared" si="1406"/>
        <v>5416</v>
      </c>
      <c r="AB4537" s="4">
        <f t="shared" si="1414"/>
        <v>2246.3864229999999</v>
      </c>
      <c r="AC4537" s="4">
        <f t="shared" si="1415"/>
        <v>5416</v>
      </c>
      <c r="AD4537" s="4">
        <f t="shared" si="1407"/>
        <v>2173.9150559999998</v>
      </c>
      <c r="AE4537" s="4">
        <v>5416</v>
      </c>
      <c r="AF4537" s="4">
        <v>5416</v>
      </c>
      <c r="AG4537" s="4">
        <f>AE4537</f>
        <v>5416</v>
      </c>
      <c r="AI4537" t="e">
        <f t="shared" si="1403"/>
        <v>#N/A</v>
      </c>
      <c r="AJ4537">
        <v>29674.92</v>
      </c>
      <c r="AK4537" s="2">
        <v>29674.92</v>
      </c>
      <c r="AL4537" s="2">
        <f>AJ4537</f>
        <v>29674.92</v>
      </c>
      <c r="AM4537" s="4"/>
      <c r="AN4537" t="e">
        <f>VLOOKUP([1]!Tabelle13[[#This Row],[Vlookup this ID for freight costs]],$AL$2:$AL$6811,2,FALSE)</f>
        <v>#REF!</v>
      </c>
      <c r="AP4537">
        <v>0.15</v>
      </c>
      <c r="AQ4537">
        <v>0.15</v>
      </c>
      <c r="AR4537" s="4">
        <v>15</v>
      </c>
      <c r="AS4537" s="4">
        <v>4</v>
      </c>
      <c r="AT4537" s="4">
        <v>2014</v>
      </c>
      <c r="AU4537" s="4">
        <v>2</v>
      </c>
      <c r="AV4537" s="4">
        <v>5</v>
      </c>
      <c r="AW4537" s="4">
        <v>2014</v>
      </c>
      <c r="AX4537" t="str">
        <f t="shared" si="1404"/>
        <v>Delay</v>
      </c>
      <c r="AY4537">
        <f t="shared" si="1405"/>
        <v>17</v>
      </c>
    </row>
    <row r="4538" spans="1:51" x14ac:dyDescent="0.2">
      <c r="A4538" s="3">
        <v>86666</v>
      </c>
      <c r="B4538" s="1" t="s">
        <v>151</v>
      </c>
      <c r="C4538" s="1" t="s">
        <v>65</v>
      </c>
      <c r="D4538" s="1" t="s">
        <v>130</v>
      </c>
      <c r="E4538" s="1" t="s">
        <v>152</v>
      </c>
      <c r="F4538" s="1" t="s">
        <v>152</v>
      </c>
      <c r="G4538" s="13" t="s">
        <v>1788</v>
      </c>
      <c r="H4538" s="12">
        <v>41744</v>
      </c>
      <c r="I4538" s="12" t="s">
        <v>480</v>
      </c>
      <c r="J4538" s="12">
        <v>41761</v>
      </c>
      <c r="K4538" s="4">
        <v>5474</v>
      </c>
      <c r="L4538" s="1" t="s">
        <v>146</v>
      </c>
      <c r="M4538" s="1" t="s">
        <v>132</v>
      </c>
      <c r="N4538" s="1" t="s">
        <v>154</v>
      </c>
      <c r="O4538" s="1" t="s">
        <v>93</v>
      </c>
      <c r="P4538">
        <v>60</v>
      </c>
      <c r="Q4538">
        <v>37869</v>
      </c>
      <c r="R4538">
        <v>312797.94</v>
      </c>
      <c r="S4538">
        <v>8.26</v>
      </c>
      <c r="T4538">
        <v>0.14000000000000001</v>
      </c>
      <c r="U4538">
        <f t="shared" si="1401"/>
        <v>312797.94</v>
      </c>
      <c r="V4538">
        <f t="shared" si="1402"/>
        <v>2272140</v>
      </c>
      <c r="W4538" s="1" t="s">
        <v>160</v>
      </c>
      <c r="X4538" s="1" t="s">
        <v>1236</v>
      </c>
      <c r="Y4538" s="1" t="s">
        <v>161</v>
      </c>
      <c r="Z4538" s="3">
        <v>7348</v>
      </c>
      <c r="AA4538" s="4">
        <f t="shared" si="1406"/>
        <v>5416</v>
      </c>
      <c r="AB4538" s="4">
        <f t="shared" si="1414"/>
        <v>6400.7796441999999</v>
      </c>
      <c r="AC4538" s="4">
        <f t="shared" si="1415"/>
        <v>5416</v>
      </c>
      <c r="AD4538" s="4">
        <f t="shared" si="1407"/>
        <v>4768.5</v>
      </c>
      <c r="AE4538" s="3" t="s">
        <v>2388</v>
      </c>
      <c r="AF4538" s="3">
        <v>5416</v>
      </c>
      <c r="AG4538" s="4">
        <f>AI4538</f>
        <v>5416</v>
      </c>
      <c r="AH4538" s="4">
        <v>86069</v>
      </c>
      <c r="AI4538">
        <f t="shared" si="1403"/>
        <v>5416</v>
      </c>
      <c r="AJ4538" t="s">
        <v>2388</v>
      </c>
      <c r="AK4538" s="2">
        <v>29674.92</v>
      </c>
      <c r="AL4538" s="2">
        <f>AN4538</f>
        <v>29674.92</v>
      </c>
      <c r="AM4538" s="4">
        <v>86069</v>
      </c>
      <c r="AN4538">
        <f>INDEX($AJ$2:$AJ$6811,MATCH(AM4538,$A$2:$A$6811,0))</f>
        <v>29674.92</v>
      </c>
      <c r="AP4538">
        <v>386.93</v>
      </c>
      <c r="AQ4538">
        <v>386.93</v>
      </c>
      <c r="AR4538" s="4">
        <v>15</v>
      </c>
      <c r="AS4538" s="4">
        <v>4</v>
      </c>
      <c r="AT4538" s="4">
        <v>2014</v>
      </c>
      <c r="AU4538" s="4">
        <v>2</v>
      </c>
      <c r="AV4538" s="4">
        <v>5</v>
      </c>
      <c r="AW4538" s="4">
        <v>2014</v>
      </c>
      <c r="AX4538" t="str">
        <f t="shared" si="1404"/>
        <v>Delay</v>
      </c>
      <c r="AY4538">
        <f t="shared" si="1405"/>
        <v>17</v>
      </c>
    </row>
    <row r="4539" spans="1:51" x14ac:dyDescent="0.2">
      <c r="A4539" s="3">
        <v>45705</v>
      </c>
      <c r="B4539" s="1" t="s">
        <v>168</v>
      </c>
      <c r="C4539" s="1" t="s">
        <v>150</v>
      </c>
      <c r="D4539" s="1" t="s">
        <v>100</v>
      </c>
      <c r="E4539" s="1" t="s">
        <v>253</v>
      </c>
      <c r="F4539" s="1" t="s">
        <v>253</v>
      </c>
      <c r="G4539" s="13" t="s">
        <v>2177</v>
      </c>
      <c r="H4539" s="12">
        <v>40640</v>
      </c>
      <c r="I4539" s="12" t="s">
        <v>323</v>
      </c>
      <c r="J4539" s="12">
        <v>40707</v>
      </c>
      <c r="K4539" s="4">
        <v>3248</v>
      </c>
      <c r="L4539" s="1" t="s">
        <v>146</v>
      </c>
      <c r="M4539" s="1" t="s">
        <v>170</v>
      </c>
      <c r="N4539" s="1" t="s">
        <v>302</v>
      </c>
      <c r="O4539" s="1" t="s">
        <v>93</v>
      </c>
      <c r="P4539">
        <v>30</v>
      </c>
      <c r="Q4539">
        <v>28907</v>
      </c>
      <c r="R4539">
        <v>192231.55</v>
      </c>
      <c r="S4539">
        <v>6.65</v>
      </c>
      <c r="T4539">
        <v>0.22</v>
      </c>
      <c r="U4539">
        <f t="shared" si="1401"/>
        <v>192231.55000000002</v>
      </c>
      <c r="V4539">
        <f t="shared" si="1402"/>
        <v>867210</v>
      </c>
      <c r="W4539" s="1" t="s">
        <v>155</v>
      </c>
      <c r="X4539" s="1" t="s">
        <v>1236</v>
      </c>
      <c r="Y4539" s="1" t="s">
        <v>156</v>
      </c>
      <c r="Z4539" s="3">
        <v>8107</v>
      </c>
      <c r="AA4539" s="4">
        <f>AB4539</f>
        <v>5417.5267700000004</v>
      </c>
      <c r="AB4539" s="2">
        <f>2245.156962+0.109744*Q4539</f>
        <v>5417.5267700000004</v>
      </c>
      <c r="AC4539" s="4">
        <f>AD4539</f>
        <v>5417.5267700000004</v>
      </c>
      <c r="AD4539" s="4">
        <f t="shared" si="1407"/>
        <v>5417.5267700000004</v>
      </c>
      <c r="AE4539" s="4" t="s">
        <v>62</v>
      </c>
      <c r="AG4539" s="4" t="str">
        <f>AE4539</f>
        <v>Weight Captured Separately</v>
      </c>
      <c r="AI4539" t="e">
        <f t="shared" si="1403"/>
        <v>#N/A</v>
      </c>
      <c r="AJ4539" t="s">
        <v>81</v>
      </c>
      <c r="AK4539" s="2"/>
      <c r="AL4539" s="2" t="str">
        <f>AJ4539</f>
        <v>Freight Included in Commodity Cost</v>
      </c>
      <c r="AM4539" s="4"/>
      <c r="AN4539" t="e">
        <f>VLOOKUP([1]!Tabelle13[[#This Row],[Vlookup this ID for freight costs]],$AL$2:$AL$6811,2,FALSE)</f>
        <v>#REF!</v>
      </c>
      <c r="AO4539">
        <f>IF(AK:AK="",AC:AC*6.242+1.383 -2.844 + 3.145 -2.265  -2.026,AK:AK)</f>
        <v>33813.595098340003</v>
      </c>
      <c r="AP4539">
        <v>317.18</v>
      </c>
      <c r="AQ4539">
        <v>317.18</v>
      </c>
      <c r="AR4539" s="4">
        <v>7</v>
      </c>
      <c r="AS4539" s="4">
        <v>4</v>
      </c>
      <c r="AT4539" s="4">
        <v>2011</v>
      </c>
      <c r="AU4539" s="4">
        <v>13</v>
      </c>
      <c r="AV4539" s="4">
        <v>6</v>
      </c>
      <c r="AW4539" s="4">
        <v>2011</v>
      </c>
      <c r="AX4539" t="str">
        <f t="shared" si="1404"/>
        <v>Delay</v>
      </c>
      <c r="AY4539">
        <f t="shared" si="1405"/>
        <v>67</v>
      </c>
    </row>
    <row r="4540" spans="1:51" x14ac:dyDescent="0.2">
      <c r="A4540" s="3">
        <v>83426</v>
      </c>
      <c r="B4540" s="1" t="s">
        <v>151</v>
      </c>
      <c r="C4540" s="1" t="s">
        <v>65</v>
      </c>
      <c r="D4540" s="1" t="s">
        <v>130</v>
      </c>
      <c r="E4540" s="1" t="s">
        <v>152</v>
      </c>
      <c r="F4540" s="1" t="s">
        <v>152</v>
      </c>
      <c r="G4540" s="13" t="s">
        <v>230</v>
      </c>
      <c r="H4540" s="12">
        <v>40329</v>
      </c>
      <c r="I4540" s="12" t="s">
        <v>377</v>
      </c>
      <c r="J4540" s="12">
        <v>40316</v>
      </c>
      <c r="K4540" s="4">
        <v>2422</v>
      </c>
      <c r="L4540" s="1" t="s">
        <v>146</v>
      </c>
      <c r="M4540" s="1" t="s">
        <v>132</v>
      </c>
      <c r="N4540" s="1" t="s">
        <v>196</v>
      </c>
      <c r="O4540" s="1" t="s">
        <v>93</v>
      </c>
      <c r="P4540">
        <v>60</v>
      </c>
      <c r="Q4540">
        <v>72560</v>
      </c>
      <c r="R4540">
        <v>424476</v>
      </c>
      <c r="S4540">
        <v>5.85</v>
      </c>
      <c r="T4540">
        <v>0.1</v>
      </c>
      <c r="U4540">
        <f t="shared" si="1401"/>
        <v>424476</v>
      </c>
      <c r="V4540">
        <f t="shared" si="1402"/>
        <v>4353600</v>
      </c>
      <c r="W4540" s="1" t="s">
        <v>197</v>
      </c>
      <c r="X4540" s="1" t="s">
        <v>1236</v>
      </c>
      <c r="Y4540" s="1" t="s">
        <v>3082</v>
      </c>
      <c r="Z4540" s="3">
        <v>7428</v>
      </c>
      <c r="AA4540" s="4">
        <f t="shared" si="1406"/>
        <v>5420</v>
      </c>
      <c r="AB4540" s="4">
        <f xml:space="preserve"> 2244.740206  + 0.1097478*Q4540</f>
        <v>10208.040574000001</v>
      </c>
      <c r="AC4540" s="4">
        <f>AF4540</f>
        <v>5420</v>
      </c>
      <c r="AD4540" s="4">
        <f t="shared" si="1407"/>
        <v>5420</v>
      </c>
      <c r="AE4540" s="4">
        <v>5420</v>
      </c>
      <c r="AF4540" s="4">
        <v>5420</v>
      </c>
      <c r="AG4540" s="4">
        <f>AE4540</f>
        <v>5420</v>
      </c>
      <c r="AI4540" t="e">
        <f t="shared" si="1403"/>
        <v>#N/A</v>
      </c>
      <c r="AJ4540">
        <v>9736.1</v>
      </c>
      <c r="AK4540" s="2">
        <v>9736.1</v>
      </c>
      <c r="AL4540" s="2">
        <f>AJ4540</f>
        <v>9736.1</v>
      </c>
      <c r="AM4540" s="4"/>
      <c r="AN4540" t="e">
        <f>VLOOKUP([1]!Tabelle13[[#This Row],[Vlookup this ID for freight costs]],$AL$2:$AL$6811,2,FALSE)</f>
        <v>#REF!</v>
      </c>
      <c r="AP4540">
        <v>915.17</v>
      </c>
      <c r="AQ4540">
        <v>915.17</v>
      </c>
      <c r="AR4540" s="4">
        <v>31</v>
      </c>
      <c r="AS4540" s="4">
        <v>5</v>
      </c>
      <c r="AT4540" s="4">
        <v>2010</v>
      </c>
      <c r="AU4540" s="4">
        <v>18</v>
      </c>
      <c r="AV4540" s="4">
        <v>5</v>
      </c>
      <c r="AW4540" s="4">
        <v>2010</v>
      </c>
      <c r="AX4540" t="str">
        <f t="shared" si="1404"/>
        <v>No Delay</v>
      </c>
      <c r="AY4540">
        <f t="shared" si="1405"/>
        <v>0</v>
      </c>
    </row>
    <row r="4541" spans="1:51" x14ac:dyDescent="0.2">
      <c r="A4541" s="3">
        <v>83677</v>
      </c>
      <c r="B4541" s="1" t="s">
        <v>175</v>
      </c>
      <c r="C4541" s="1" t="s">
        <v>165</v>
      </c>
      <c r="D4541" s="1" t="s">
        <v>130</v>
      </c>
      <c r="E4541" s="1" t="s">
        <v>53</v>
      </c>
      <c r="F4541" s="1" t="s">
        <v>53</v>
      </c>
      <c r="G4541" s="13" t="s">
        <v>2097</v>
      </c>
      <c r="H4541" s="12">
        <v>41495</v>
      </c>
      <c r="I4541" s="12" t="s">
        <v>2097</v>
      </c>
      <c r="J4541" s="12">
        <v>41495</v>
      </c>
      <c r="K4541" s="4">
        <v>4863</v>
      </c>
      <c r="L4541" s="1" t="s">
        <v>146</v>
      </c>
      <c r="M4541" s="1" t="s">
        <v>132</v>
      </c>
      <c r="N4541" s="1" t="s">
        <v>238</v>
      </c>
      <c r="O4541" s="1" t="s">
        <v>93</v>
      </c>
      <c r="P4541">
        <v>30</v>
      </c>
      <c r="Q4541">
        <v>30685</v>
      </c>
      <c r="R4541">
        <v>144219.5</v>
      </c>
      <c r="S4541">
        <v>4.7</v>
      </c>
      <c r="T4541">
        <v>0.16</v>
      </c>
      <c r="U4541">
        <f t="shared" si="1401"/>
        <v>144219.5</v>
      </c>
      <c r="V4541">
        <f t="shared" si="1402"/>
        <v>920550</v>
      </c>
      <c r="W4541" s="1" t="s">
        <v>179</v>
      </c>
      <c r="X4541" s="1" t="s">
        <v>1236</v>
      </c>
      <c r="Y4541" s="1" t="s">
        <v>156</v>
      </c>
      <c r="Z4541" s="3">
        <v>5457</v>
      </c>
      <c r="AA4541" s="4">
        <f t="shared" si="1406"/>
        <v>5426</v>
      </c>
      <c r="AB4541" s="4">
        <f xml:space="preserve"> 2244.740206  + 0.1097478*Q4541</f>
        <v>5612.3514489999998</v>
      </c>
      <c r="AC4541" s="4">
        <f>AF4541</f>
        <v>5426</v>
      </c>
      <c r="AD4541" s="4">
        <f t="shared" si="1407"/>
        <v>5426</v>
      </c>
      <c r="AE4541" s="4">
        <v>5426</v>
      </c>
      <c r="AF4541" s="4">
        <v>5426</v>
      </c>
      <c r="AG4541" s="4">
        <f>AE4541</f>
        <v>5426</v>
      </c>
      <c r="AI4541" t="e">
        <f t="shared" si="1403"/>
        <v>#N/A</v>
      </c>
      <c r="AJ4541">
        <v>6506.75</v>
      </c>
      <c r="AK4541" s="2">
        <v>6506.75</v>
      </c>
      <c r="AL4541" s="2">
        <f>AJ4541</f>
        <v>6506.75</v>
      </c>
      <c r="AM4541" s="4"/>
      <c r="AN4541" t="e">
        <f>VLOOKUP([1]!Tabelle13[[#This Row],[Vlookup this ID for freight costs]],$AL$2:$AL$6811,2,FALSE)</f>
        <v>#REF!</v>
      </c>
      <c r="AP4541">
        <v>178.4</v>
      </c>
      <c r="AQ4541">
        <v>178.4</v>
      </c>
      <c r="AR4541" s="4">
        <v>9</v>
      </c>
      <c r="AS4541" s="4">
        <v>8</v>
      </c>
      <c r="AT4541" s="4">
        <v>2013</v>
      </c>
      <c r="AU4541" s="4">
        <v>9</v>
      </c>
      <c r="AV4541" s="4">
        <v>8</v>
      </c>
      <c r="AW4541" s="4">
        <v>2013</v>
      </c>
      <c r="AX4541" t="str">
        <f t="shared" si="1404"/>
        <v>No Delay</v>
      </c>
      <c r="AY4541">
        <f t="shared" si="1405"/>
        <v>0</v>
      </c>
    </row>
    <row r="4542" spans="1:51" x14ac:dyDescent="0.2">
      <c r="A4542" s="3">
        <v>84811</v>
      </c>
      <c r="B4542" s="1" t="s">
        <v>175</v>
      </c>
      <c r="C4542" s="1" t="s">
        <v>165</v>
      </c>
      <c r="D4542" s="1" t="s">
        <v>130</v>
      </c>
      <c r="E4542" s="1" t="s">
        <v>53</v>
      </c>
      <c r="F4542" s="1" t="s">
        <v>53</v>
      </c>
      <c r="G4542" s="13" t="s">
        <v>2097</v>
      </c>
      <c r="H4542" s="12">
        <v>41495</v>
      </c>
      <c r="I4542" s="12" t="s">
        <v>2097</v>
      </c>
      <c r="J4542" s="12">
        <v>41495</v>
      </c>
      <c r="K4542" s="4">
        <v>4864</v>
      </c>
      <c r="L4542" s="1" t="s">
        <v>146</v>
      </c>
      <c r="M4542" s="1" t="s">
        <v>132</v>
      </c>
      <c r="N4542" s="1" t="s">
        <v>238</v>
      </c>
      <c r="O4542" s="1" t="s">
        <v>93</v>
      </c>
      <c r="P4542">
        <v>30</v>
      </c>
      <c r="Q4542">
        <v>1613</v>
      </c>
      <c r="R4542">
        <v>7581.1</v>
      </c>
      <c r="S4542">
        <v>4.7</v>
      </c>
      <c r="T4542">
        <v>0.16</v>
      </c>
      <c r="U4542">
        <f t="shared" si="1401"/>
        <v>7581.1</v>
      </c>
      <c r="V4542">
        <f t="shared" si="1402"/>
        <v>48390</v>
      </c>
      <c r="W4542" s="1" t="s">
        <v>861</v>
      </c>
      <c r="X4542" s="1" t="s">
        <v>1236</v>
      </c>
      <c r="Y4542" s="1" t="s">
        <v>156</v>
      </c>
      <c r="Z4542" s="3">
        <v>5457</v>
      </c>
      <c r="AA4542" s="4">
        <f t="shared" si="1406"/>
        <v>5426</v>
      </c>
      <c r="AB4542" s="4">
        <f xml:space="preserve"> 2244.740206  + 0.1097478*Q4542</f>
        <v>2421.7634073999998</v>
      </c>
      <c r="AC4542" s="4">
        <f>AF4542</f>
        <v>5426</v>
      </c>
      <c r="AD4542" s="4">
        <f t="shared" si="1407"/>
        <v>2615.9433713333333</v>
      </c>
      <c r="AE4542" s="3" t="s">
        <v>2389</v>
      </c>
      <c r="AF4542" s="3">
        <v>5426</v>
      </c>
      <c r="AG4542" s="4">
        <f>AI4542</f>
        <v>5426</v>
      </c>
      <c r="AH4542" s="4">
        <v>83677</v>
      </c>
      <c r="AI4542">
        <f t="shared" si="1403"/>
        <v>5426</v>
      </c>
      <c r="AJ4542" t="s">
        <v>2389</v>
      </c>
      <c r="AK4542" s="2">
        <v>6506.75</v>
      </c>
      <c r="AL4542" s="2">
        <f>AN4542</f>
        <v>6506.75</v>
      </c>
      <c r="AM4542" s="4">
        <v>83677</v>
      </c>
      <c r="AN4542">
        <f>INDEX($AJ$2:$AJ$6811,MATCH(AM4542,$A$2:$A$6811,0))</f>
        <v>6506.75</v>
      </c>
      <c r="AP4542">
        <v>9.3800000000000008</v>
      </c>
      <c r="AQ4542">
        <v>9.3800000000000008</v>
      </c>
      <c r="AR4542" s="4">
        <v>9</v>
      </c>
      <c r="AS4542" s="4">
        <v>8</v>
      </c>
      <c r="AT4542" s="4">
        <v>2013</v>
      </c>
      <c r="AU4542" s="4">
        <v>9</v>
      </c>
      <c r="AV4542" s="4">
        <v>8</v>
      </c>
      <c r="AW4542" s="4">
        <v>2013</v>
      </c>
      <c r="AX4542" t="str">
        <f t="shared" si="1404"/>
        <v>No Delay</v>
      </c>
      <c r="AY4542">
        <f t="shared" si="1405"/>
        <v>0</v>
      </c>
    </row>
    <row r="4543" spans="1:51" x14ac:dyDescent="0.2">
      <c r="A4543" s="3">
        <v>86563</v>
      </c>
      <c r="B4543" s="1" t="s">
        <v>175</v>
      </c>
      <c r="C4543" s="1" t="s">
        <v>165</v>
      </c>
      <c r="D4543" s="1" t="s">
        <v>130</v>
      </c>
      <c r="E4543" s="1" t="s">
        <v>53</v>
      </c>
      <c r="F4543" s="1" t="s">
        <v>53</v>
      </c>
      <c r="G4543" s="13" t="s">
        <v>2097</v>
      </c>
      <c r="H4543" s="12">
        <v>41495</v>
      </c>
      <c r="I4543" s="12" t="s">
        <v>2097</v>
      </c>
      <c r="J4543" s="12">
        <v>41495</v>
      </c>
      <c r="K4543" s="4">
        <v>4865</v>
      </c>
      <c r="L4543" s="1" t="s">
        <v>146</v>
      </c>
      <c r="M4543" s="1" t="s">
        <v>132</v>
      </c>
      <c r="N4543" s="1" t="s">
        <v>265</v>
      </c>
      <c r="O4543" s="1" t="s">
        <v>93</v>
      </c>
      <c r="P4543">
        <v>60</v>
      </c>
      <c r="Q4543">
        <v>32298</v>
      </c>
      <c r="R4543">
        <v>72993.48</v>
      </c>
      <c r="S4543">
        <v>2.2599999999999998</v>
      </c>
      <c r="T4543">
        <v>0.04</v>
      </c>
      <c r="U4543">
        <f t="shared" si="1401"/>
        <v>72993.48</v>
      </c>
      <c r="V4543">
        <f t="shared" si="1402"/>
        <v>1937880</v>
      </c>
      <c r="W4543" s="1" t="s">
        <v>179</v>
      </c>
      <c r="X4543" s="1" t="s">
        <v>1236</v>
      </c>
      <c r="Y4543" s="1" t="s">
        <v>156</v>
      </c>
      <c r="Z4543" s="3">
        <v>5457</v>
      </c>
      <c r="AA4543" s="4">
        <f t="shared" si="1406"/>
        <v>5426</v>
      </c>
      <c r="AB4543" s="4">
        <f xml:space="preserve"> 2244.740206  + 0.1097478*Q4543</f>
        <v>5789.3746504000001</v>
      </c>
      <c r="AC4543" s="4">
        <f>AF4543</f>
        <v>5426</v>
      </c>
      <c r="AD4543" s="4">
        <f t="shared" si="1407"/>
        <v>5977</v>
      </c>
      <c r="AE4543" s="3" t="s">
        <v>2389</v>
      </c>
      <c r="AF4543" s="3">
        <v>5426</v>
      </c>
      <c r="AG4543" s="4">
        <f>AI4543</f>
        <v>5426</v>
      </c>
      <c r="AH4543" s="4">
        <v>83677</v>
      </c>
      <c r="AI4543">
        <f t="shared" si="1403"/>
        <v>5426</v>
      </c>
      <c r="AJ4543" t="s">
        <v>2389</v>
      </c>
      <c r="AK4543" s="2">
        <v>6506.75</v>
      </c>
      <c r="AL4543" s="2">
        <f>AN4543</f>
        <v>6506.75</v>
      </c>
      <c r="AM4543" s="4">
        <v>83677</v>
      </c>
      <c r="AN4543">
        <f>INDEX($AJ$2:$AJ$6811,MATCH(AM4543,$A$2:$A$6811,0))</f>
        <v>6506.75</v>
      </c>
      <c r="AP4543">
        <v>90.29</v>
      </c>
      <c r="AQ4543">
        <v>90.29</v>
      </c>
      <c r="AR4543" s="4">
        <v>9</v>
      </c>
      <c r="AS4543" s="4">
        <v>8</v>
      </c>
      <c r="AT4543" s="4">
        <v>2013</v>
      </c>
      <c r="AU4543" s="4">
        <v>9</v>
      </c>
      <c r="AV4543" s="4">
        <v>8</v>
      </c>
      <c r="AW4543" s="4">
        <v>2013</v>
      </c>
      <c r="AX4543" t="str">
        <f t="shared" si="1404"/>
        <v>No Delay</v>
      </c>
      <c r="AY4543">
        <f t="shared" si="1405"/>
        <v>0</v>
      </c>
    </row>
    <row r="4544" spans="1:51" x14ac:dyDescent="0.2">
      <c r="A4544" s="3">
        <v>76938</v>
      </c>
      <c r="B4544" s="1" t="s">
        <v>168</v>
      </c>
      <c r="C4544" s="1" t="s">
        <v>150</v>
      </c>
      <c r="D4544" s="1" t="s">
        <v>100</v>
      </c>
      <c r="E4544" s="1" t="s">
        <v>253</v>
      </c>
      <c r="F4544" s="1" t="s">
        <v>253</v>
      </c>
      <c r="G4544" s="13" t="s">
        <v>2246</v>
      </c>
      <c r="H4544" s="12">
        <v>40549</v>
      </c>
      <c r="I4544" s="12" t="s">
        <v>403</v>
      </c>
      <c r="J4544" s="12">
        <v>40570</v>
      </c>
      <c r="K4544" s="4">
        <v>2975</v>
      </c>
      <c r="L4544" s="1" t="s">
        <v>146</v>
      </c>
      <c r="M4544" s="1" t="s">
        <v>170</v>
      </c>
      <c r="N4544" s="1" t="s">
        <v>302</v>
      </c>
      <c r="O4544" s="1" t="s">
        <v>93</v>
      </c>
      <c r="P4544">
        <v>30</v>
      </c>
      <c r="Q4544">
        <v>58143</v>
      </c>
      <c r="R4544">
        <v>386650.95</v>
      </c>
      <c r="S4544">
        <v>6.65</v>
      </c>
      <c r="T4544">
        <v>0.22</v>
      </c>
      <c r="U4544">
        <f t="shared" si="1401"/>
        <v>386650.95</v>
      </c>
      <c r="V4544">
        <f t="shared" si="1402"/>
        <v>1744290</v>
      </c>
      <c r="W4544" s="1" t="s">
        <v>155</v>
      </c>
      <c r="X4544" s="1" t="s">
        <v>1236</v>
      </c>
      <c r="Y4544" s="1" t="s">
        <v>156</v>
      </c>
      <c r="Z4544" s="3">
        <v>8107</v>
      </c>
      <c r="AA4544" s="4">
        <f t="shared" si="1406"/>
        <v>5427</v>
      </c>
      <c r="AB4544" s="4">
        <f xml:space="preserve"> 2244.740206  + 0.1097478*Q4544</f>
        <v>8625.8065414000012</v>
      </c>
      <c r="AC4544" s="4">
        <f>AF4544</f>
        <v>5427</v>
      </c>
      <c r="AD4544" s="4">
        <f t="shared" si="1407"/>
        <v>5427</v>
      </c>
      <c r="AE4544" s="4">
        <v>5427</v>
      </c>
      <c r="AF4544" s="4">
        <v>5427</v>
      </c>
      <c r="AG4544" s="4">
        <f t="shared" ref="AG4544:AG4549" si="1416">AE4544</f>
        <v>5427</v>
      </c>
      <c r="AI4544" t="e">
        <f t="shared" si="1403"/>
        <v>#N/A</v>
      </c>
      <c r="AJ4544">
        <v>7905.96</v>
      </c>
      <c r="AK4544" s="2">
        <v>7905.96</v>
      </c>
      <c r="AL4544" s="2">
        <f t="shared" ref="AL4544:AL4549" si="1417">AJ4544</f>
        <v>7905.96</v>
      </c>
      <c r="AM4544" s="4"/>
      <c r="AN4544" t="e">
        <f>VLOOKUP([1]!Tabelle13[[#This Row],[Vlookup this ID for freight costs]],$AL$2:$AL$6811,2,FALSE)</f>
        <v>#REF!</v>
      </c>
      <c r="AP4544">
        <v>833.62</v>
      </c>
      <c r="AQ4544">
        <v>833.62</v>
      </c>
      <c r="AR4544" s="4">
        <v>6</v>
      </c>
      <c r="AS4544" s="4">
        <v>1</v>
      </c>
      <c r="AT4544" s="4">
        <v>2011</v>
      </c>
      <c r="AU4544" s="4">
        <v>27</v>
      </c>
      <c r="AV4544" s="4">
        <v>1</v>
      </c>
      <c r="AW4544" s="4">
        <v>2011</v>
      </c>
      <c r="AX4544" t="str">
        <f t="shared" si="1404"/>
        <v>Delay</v>
      </c>
      <c r="AY4544">
        <f t="shared" si="1405"/>
        <v>21</v>
      </c>
    </row>
    <row r="4545" spans="1:51" x14ac:dyDescent="0.2">
      <c r="A4545" s="3">
        <v>68457</v>
      </c>
      <c r="B4545" s="1" t="s">
        <v>168</v>
      </c>
      <c r="C4545" s="1" t="s">
        <v>150</v>
      </c>
      <c r="D4545" s="1" t="s">
        <v>100</v>
      </c>
      <c r="E4545" s="1" t="s">
        <v>253</v>
      </c>
      <c r="F4545" s="1" t="s">
        <v>253</v>
      </c>
      <c r="G4545" s="13" t="s">
        <v>323</v>
      </c>
      <c r="H4545" s="12">
        <v>40707</v>
      </c>
      <c r="I4545" s="12" t="s">
        <v>1348</v>
      </c>
      <c r="J4545" s="12">
        <v>40791</v>
      </c>
      <c r="K4545" s="4">
        <v>3410</v>
      </c>
      <c r="L4545" s="1" t="s">
        <v>146</v>
      </c>
      <c r="M4545" s="1" t="s">
        <v>170</v>
      </c>
      <c r="N4545" s="1" t="s">
        <v>302</v>
      </c>
      <c r="O4545" s="1" t="s">
        <v>93</v>
      </c>
      <c r="P4545">
        <v>30</v>
      </c>
      <c r="Q4545">
        <v>29031</v>
      </c>
      <c r="R4545">
        <v>193056.15</v>
      </c>
      <c r="S4545">
        <v>6.65</v>
      </c>
      <c r="T4545">
        <v>0.22</v>
      </c>
      <c r="U4545">
        <f t="shared" si="1401"/>
        <v>193056.15000000002</v>
      </c>
      <c r="V4545">
        <f t="shared" si="1402"/>
        <v>870930</v>
      </c>
      <c r="W4545" s="1" t="s">
        <v>155</v>
      </c>
      <c r="X4545" s="1" t="s">
        <v>1236</v>
      </c>
      <c r="Y4545" s="1" t="s">
        <v>156</v>
      </c>
      <c r="Z4545" s="3">
        <v>8107</v>
      </c>
      <c r="AA4545" s="4">
        <f>AB4545</f>
        <v>5431.1350259999999</v>
      </c>
      <c r="AB4545" s="2">
        <f>2245.156962+0.109744*Q4545</f>
        <v>5431.1350259999999</v>
      </c>
      <c r="AC4545" s="4">
        <f>AD4545</f>
        <v>5431.1350259999999</v>
      </c>
      <c r="AD4545" s="4">
        <f t="shared" si="1407"/>
        <v>5431.1350259999999</v>
      </c>
      <c r="AE4545" s="4" t="s">
        <v>62</v>
      </c>
      <c r="AG4545" s="4" t="str">
        <f t="shared" si="1416"/>
        <v>Weight Captured Separately</v>
      </c>
      <c r="AI4545" t="e">
        <f t="shared" si="1403"/>
        <v>#N/A</v>
      </c>
      <c r="AJ4545" t="s">
        <v>81</v>
      </c>
      <c r="AK4545" s="2"/>
      <c r="AL4545" s="2" t="str">
        <f t="shared" si="1417"/>
        <v>Freight Included in Commodity Cost</v>
      </c>
      <c r="AM4545" s="4"/>
      <c r="AN4545" t="e">
        <f>VLOOKUP([1]!Tabelle13[[#This Row],[Vlookup this ID for freight costs]],$AL$2:$AL$6811,2,FALSE)</f>
        <v>#REF!</v>
      </c>
      <c r="AO4545">
        <f>IF(AK:AK="",AC:AC*6.242+1.383 -2.844 + 3.145 -2.265  -2.026,AK:AK)</f>
        <v>33898.537832292001</v>
      </c>
      <c r="AP4545">
        <v>318.54000000000002</v>
      </c>
      <c r="AQ4545">
        <v>318.54000000000002</v>
      </c>
      <c r="AR4545" s="4">
        <v>13</v>
      </c>
      <c r="AS4545" s="4">
        <v>6</v>
      </c>
      <c r="AT4545" s="4">
        <v>2011</v>
      </c>
      <c r="AU4545" s="4">
        <v>5</v>
      </c>
      <c r="AV4545" s="4">
        <v>9</v>
      </c>
      <c r="AW4545" s="4">
        <v>2011</v>
      </c>
      <c r="AX4545" t="str">
        <f t="shared" si="1404"/>
        <v>Delay</v>
      </c>
      <c r="AY4545">
        <f t="shared" si="1405"/>
        <v>84</v>
      </c>
    </row>
    <row r="4546" spans="1:51" x14ac:dyDescent="0.2">
      <c r="A4546" s="3">
        <v>64850</v>
      </c>
      <c r="B4546" s="1" t="s">
        <v>168</v>
      </c>
      <c r="C4546" s="1" t="s">
        <v>150</v>
      </c>
      <c r="D4546" s="1" t="s">
        <v>100</v>
      </c>
      <c r="E4546" s="1" t="s">
        <v>53</v>
      </c>
      <c r="F4546" s="1" t="s">
        <v>53</v>
      </c>
      <c r="G4546" s="13" t="s">
        <v>2390</v>
      </c>
      <c r="H4546" s="12">
        <v>40386</v>
      </c>
      <c r="I4546" s="12" t="s">
        <v>2390</v>
      </c>
      <c r="J4546" s="12">
        <v>40386</v>
      </c>
      <c r="K4546" s="4">
        <v>2646</v>
      </c>
      <c r="L4546" s="1" t="s">
        <v>146</v>
      </c>
      <c r="M4546" s="1" t="s">
        <v>1210</v>
      </c>
      <c r="N4546" s="1" t="s">
        <v>265</v>
      </c>
      <c r="O4546" s="1" t="s">
        <v>93</v>
      </c>
      <c r="P4546">
        <v>60</v>
      </c>
      <c r="Q4546">
        <v>85111</v>
      </c>
      <c r="R4546">
        <v>246821.9</v>
      </c>
      <c r="S4546">
        <v>2.9</v>
      </c>
      <c r="T4546">
        <v>0.05</v>
      </c>
      <c r="U4546">
        <f t="shared" ref="U4546:U4609" si="1418">S4546*Q4546</f>
        <v>246821.9</v>
      </c>
      <c r="V4546">
        <f t="shared" ref="V4546:V4609" si="1419">Q4546*P4546</f>
        <v>5106660</v>
      </c>
      <c r="W4546" s="1" t="s">
        <v>197</v>
      </c>
      <c r="X4546" s="1" t="s">
        <v>1236</v>
      </c>
      <c r="Y4546" s="1" t="s">
        <v>3082</v>
      </c>
      <c r="Z4546" s="3">
        <v>9121</v>
      </c>
      <c r="AA4546" s="4">
        <f t="shared" si="1406"/>
        <v>5437</v>
      </c>
      <c r="AB4546" s="4">
        <f t="shared" ref="AB4546:AB4557" si="1420" xml:space="preserve"> 2244.740206  + 0.1097478*Q4546</f>
        <v>11585.485211800002</v>
      </c>
      <c r="AC4546" s="4">
        <f t="shared" ref="AC4546:AC4557" si="1421">AF4546</f>
        <v>5437</v>
      </c>
      <c r="AD4546" s="4">
        <f t="shared" si="1407"/>
        <v>5437</v>
      </c>
      <c r="AE4546" s="4">
        <v>5437</v>
      </c>
      <c r="AF4546" s="4">
        <v>5437</v>
      </c>
      <c r="AG4546" s="4">
        <f t="shared" si="1416"/>
        <v>5437</v>
      </c>
      <c r="AI4546" t="e">
        <f t="shared" ref="AI4546:AI4609" si="1422">INDEX($AE$2:$AE$6811,MATCH(AH4546,$A$2:$A$6811,0))</f>
        <v>#N/A</v>
      </c>
      <c r="AJ4546">
        <v>9205.0499999999993</v>
      </c>
      <c r="AK4546" s="2">
        <v>9205.0499999999993</v>
      </c>
      <c r="AL4546" s="2">
        <f t="shared" si="1417"/>
        <v>9205.0499999999993</v>
      </c>
      <c r="AM4546" s="4"/>
      <c r="AN4546" t="e">
        <f>VLOOKUP([1]!Tabelle13[[#This Row],[Vlookup this ID for freight costs]],$AL$2:$AL$6811,2,FALSE)</f>
        <v>#REF!</v>
      </c>
      <c r="AP4546">
        <v>532.15</v>
      </c>
      <c r="AQ4546">
        <v>532.15</v>
      </c>
      <c r="AR4546" s="4">
        <v>27</v>
      </c>
      <c r="AS4546" s="4">
        <v>7</v>
      </c>
      <c r="AT4546" s="4">
        <v>2010</v>
      </c>
      <c r="AU4546" s="4">
        <v>27</v>
      </c>
      <c r="AV4546" s="4">
        <v>7</v>
      </c>
      <c r="AW4546" s="4">
        <v>2010</v>
      </c>
      <c r="AX4546" t="str">
        <f t="shared" ref="AX4546:AX4609" si="1423">IF(DATE(AW4546,AV4546,AU4546)&lt;=DATE(AT4546,AS4546,AR4546),"No Delay","Delay")</f>
        <v>No Delay</v>
      </c>
      <c r="AY4546">
        <f t="shared" ref="AY4546:AY4609" si="1424">IF(_xlfn.DAYS(J4546,H4546)&gt;0, _xlfn.DAYS(J4546,H4546),0)</f>
        <v>0</v>
      </c>
    </row>
    <row r="4547" spans="1:51" x14ac:dyDescent="0.2">
      <c r="A4547" s="3">
        <v>85472</v>
      </c>
      <c r="B4547" s="1" t="s">
        <v>140</v>
      </c>
      <c r="C4547" s="1" t="s">
        <v>99</v>
      </c>
      <c r="D4547" s="1" t="s">
        <v>130</v>
      </c>
      <c r="E4547" s="1" t="s">
        <v>101</v>
      </c>
      <c r="F4547" s="1" t="s">
        <v>101</v>
      </c>
      <c r="G4547" s="13" t="s">
        <v>198</v>
      </c>
      <c r="H4547" s="12">
        <v>41820</v>
      </c>
      <c r="I4547" s="12" t="s">
        <v>2391</v>
      </c>
      <c r="J4547" s="12">
        <v>41872</v>
      </c>
      <c r="K4547" s="4">
        <v>5755</v>
      </c>
      <c r="L4547" s="1" t="s">
        <v>146</v>
      </c>
      <c r="M4547" s="1" t="s">
        <v>132</v>
      </c>
      <c r="N4547" s="1" t="s">
        <v>292</v>
      </c>
      <c r="O4547" s="1" t="s">
        <v>93</v>
      </c>
      <c r="P4547">
        <v>30</v>
      </c>
      <c r="Q4547">
        <v>50000</v>
      </c>
      <c r="R4547">
        <v>594500</v>
      </c>
      <c r="S4547">
        <v>11.89</v>
      </c>
      <c r="T4547">
        <v>0.4</v>
      </c>
      <c r="U4547">
        <f t="shared" si="1418"/>
        <v>594500</v>
      </c>
      <c r="V4547">
        <f t="shared" si="1419"/>
        <v>1500000</v>
      </c>
      <c r="W4547" s="1" t="s">
        <v>204</v>
      </c>
      <c r="X4547" s="1" t="s">
        <v>1236</v>
      </c>
      <c r="Y4547" s="1" t="s">
        <v>205</v>
      </c>
      <c r="Z4547" s="3">
        <v>12547</v>
      </c>
      <c r="AA4547" s="4">
        <f t="shared" ref="AA4547:AA4610" si="1425">AF4547</f>
        <v>5446</v>
      </c>
      <c r="AB4547" s="4">
        <f t="shared" si="1420"/>
        <v>7732.1302059999998</v>
      </c>
      <c r="AC4547" s="4">
        <f t="shared" si="1421"/>
        <v>5446</v>
      </c>
      <c r="AD4547" s="4">
        <f t="shared" si="1407"/>
        <v>4849.6774836969707</v>
      </c>
      <c r="AE4547" s="4">
        <v>5446</v>
      </c>
      <c r="AF4547" s="4">
        <v>5446</v>
      </c>
      <c r="AG4547" s="4">
        <f t="shared" si="1416"/>
        <v>5446</v>
      </c>
      <c r="AI4547" t="e">
        <f t="shared" si="1422"/>
        <v>#N/A</v>
      </c>
      <c r="AJ4547">
        <v>27804.65</v>
      </c>
      <c r="AK4547" s="2">
        <v>27804.65</v>
      </c>
      <c r="AL4547" s="2">
        <f t="shared" si="1417"/>
        <v>27804.65</v>
      </c>
      <c r="AM4547" s="4"/>
      <c r="AN4547" t="e">
        <f>VLOOKUP([1]!Tabelle13[[#This Row],[Vlookup this ID for freight costs]],$AL$2:$AL$6811,2,FALSE)</f>
        <v>#REF!</v>
      </c>
      <c r="AP4547">
        <v>611.15</v>
      </c>
      <c r="AQ4547">
        <v>611.15</v>
      </c>
      <c r="AR4547" s="4">
        <v>30</v>
      </c>
      <c r="AS4547" s="4">
        <v>6</v>
      </c>
      <c r="AT4547" s="4">
        <v>2014</v>
      </c>
      <c r="AU4547" s="4">
        <v>21</v>
      </c>
      <c r="AV4547" s="4">
        <v>8</v>
      </c>
      <c r="AW4547" s="4">
        <v>2014</v>
      </c>
      <c r="AX4547" t="str">
        <f t="shared" si="1423"/>
        <v>Delay</v>
      </c>
      <c r="AY4547">
        <f t="shared" si="1424"/>
        <v>52</v>
      </c>
    </row>
    <row r="4548" spans="1:51" x14ac:dyDescent="0.2">
      <c r="A4548" s="3">
        <v>86650</v>
      </c>
      <c r="B4548" s="1" t="s">
        <v>215</v>
      </c>
      <c r="C4548" s="1" t="s">
        <v>89</v>
      </c>
      <c r="D4548" s="1" t="s">
        <v>130</v>
      </c>
      <c r="E4548" s="1" t="s">
        <v>101</v>
      </c>
      <c r="F4548" s="1" t="s">
        <v>101</v>
      </c>
      <c r="G4548" s="13" t="s">
        <v>618</v>
      </c>
      <c r="H4548" s="12">
        <v>41668</v>
      </c>
      <c r="I4548" s="12" t="s">
        <v>375</v>
      </c>
      <c r="J4548" s="12">
        <v>41702</v>
      </c>
      <c r="K4548" s="4">
        <v>5352</v>
      </c>
      <c r="L4548" s="1" t="s">
        <v>146</v>
      </c>
      <c r="M4548" s="1" t="s">
        <v>132</v>
      </c>
      <c r="N4548" s="1" t="s">
        <v>408</v>
      </c>
      <c r="O4548" s="1" t="s">
        <v>93</v>
      </c>
      <c r="P4548">
        <v>120</v>
      </c>
      <c r="Q4548">
        <v>20440</v>
      </c>
      <c r="R4548">
        <v>418611.20000000001</v>
      </c>
      <c r="S4548">
        <v>20.48</v>
      </c>
      <c r="T4548">
        <v>0.17</v>
      </c>
      <c r="U4548">
        <f t="shared" si="1418"/>
        <v>418611.20000000001</v>
      </c>
      <c r="V4548">
        <f t="shared" si="1419"/>
        <v>2452800</v>
      </c>
      <c r="W4548" s="1" t="s">
        <v>160</v>
      </c>
      <c r="X4548" s="1" t="s">
        <v>1236</v>
      </c>
      <c r="Y4548" s="1" t="s">
        <v>161</v>
      </c>
      <c r="Z4548" s="3">
        <v>12573</v>
      </c>
      <c r="AA4548" s="4">
        <f t="shared" si="1425"/>
        <v>5450</v>
      </c>
      <c r="AB4548" s="4">
        <f t="shared" si="1420"/>
        <v>4487.9852380000002</v>
      </c>
      <c r="AC4548" s="4">
        <f t="shared" si="1421"/>
        <v>5450</v>
      </c>
      <c r="AD4548" s="4">
        <f t="shared" ref="AD4548:AD4611" si="1426">AVERAGEIFS($AA$2:$AA$6811,$L$2:$L$6811,L4548,$V$2:$V$6811,"&gt;="&amp;(V4548-100), $V$2:$V$6811,"&lt;="&amp;(V4548+100),$AA$2:$AA$6811,"&gt;"&amp;1)</f>
        <v>5450</v>
      </c>
      <c r="AE4548" s="4">
        <v>5450</v>
      </c>
      <c r="AF4548" s="4">
        <v>5450</v>
      </c>
      <c r="AG4548" s="4">
        <f t="shared" si="1416"/>
        <v>5450</v>
      </c>
      <c r="AI4548" t="e">
        <f t="shared" si="1422"/>
        <v>#N/A</v>
      </c>
      <c r="AJ4548">
        <v>23701.58</v>
      </c>
      <c r="AK4548" s="2">
        <v>23701.58</v>
      </c>
      <c r="AL4548" s="2">
        <f t="shared" si="1417"/>
        <v>23701.58</v>
      </c>
      <c r="AM4548" s="4"/>
      <c r="AN4548" t="e">
        <f>VLOOKUP([1]!Tabelle13[[#This Row],[Vlookup this ID for freight costs]],$AL$2:$AL$6811,2,FALSE)</f>
        <v>#REF!</v>
      </c>
      <c r="AP4548">
        <v>517.82000000000005</v>
      </c>
      <c r="AQ4548">
        <v>517.82000000000005</v>
      </c>
      <c r="AR4548" s="4">
        <v>29</v>
      </c>
      <c r="AS4548" s="4">
        <v>1</v>
      </c>
      <c r="AT4548" s="4">
        <v>2014</v>
      </c>
      <c r="AU4548" s="4">
        <v>4</v>
      </c>
      <c r="AV4548" s="4">
        <v>4</v>
      </c>
      <c r="AW4548" s="4">
        <v>2014</v>
      </c>
      <c r="AX4548" t="str">
        <f t="shared" si="1423"/>
        <v>Delay</v>
      </c>
      <c r="AY4548">
        <f t="shared" si="1424"/>
        <v>34</v>
      </c>
    </row>
    <row r="4549" spans="1:51" x14ac:dyDescent="0.2">
      <c r="A4549" s="3">
        <v>82551</v>
      </c>
      <c r="B4549" s="1" t="s">
        <v>368</v>
      </c>
      <c r="C4549" s="1" t="s">
        <v>73</v>
      </c>
      <c r="D4549" s="1" t="s">
        <v>130</v>
      </c>
      <c r="E4549" s="1" t="s">
        <v>101</v>
      </c>
      <c r="F4549" s="1" t="s">
        <v>101</v>
      </c>
      <c r="G4549" s="13" t="s">
        <v>1704</v>
      </c>
      <c r="H4549" s="12">
        <v>41364</v>
      </c>
      <c r="I4549" s="12" t="s">
        <v>638</v>
      </c>
      <c r="J4549" s="12">
        <v>41347</v>
      </c>
      <c r="K4549" s="4">
        <v>4519</v>
      </c>
      <c r="L4549" s="1" t="s">
        <v>146</v>
      </c>
      <c r="M4549" s="1" t="s">
        <v>132</v>
      </c>
      <c r="N4549" s="1" t="s">
        <v>471</v>
      </c>
      <c r="O4549" s="1" t="s">
        <v>93</v>
      </c>
      <c r="P4549">
        <v>60</v>
      </c>
      <c r="Q4549">
        <v>7372</v>
      </c>
      <c r="R4549">
        <v>14006.8</v>
      </c>
      <c r="S4549">
        <v>1.9</v>
      </c>
      <c r="T4549">
        <v>0.03</v>
      </c>
      <c r="U4549">
        <f t="shared" si="1418"/>
        <v>14006.8</v>
      </c>
      <c r="V4549">
        <f t="shared" si="1419"/>
        <v>442320</v>
      </c>
      <c r="W4549" s="1" t="s">
        <v>204</v>
      </c>
      <c r="X4549" s="1" t="s">
        <v>1236</v>
      </c>
      <c r="Y4549" s="1" t="s">
        <v>205</v>
      </c>
      <c r="Z4549" s="3">
        <v>15015</v>
      </c>
      <c r="AA4549" s="4">
        <f t="shared" si="1425"/>
        <v>5453</v>
      </c>
      <c r="AB4549" s="4">
        <f t="shared" si="1420"/>
        <v>3053.8009876000001</v>
      </c>
      <c r="AC4549" s="4">
        <f t="shared" si="1421"/>
        <v>5453</v>
      </c>
      <c r="AD4549" s="4">
        <f t="shared" si="1426"/>
        <v>5453</v>
      </c>
      <c r="AE4549" s="4">
        <v>5453</v>
      </c>
      <c r="AF4549" s="4">
        <v>5453</v>
      </c>
      <c r="AG4549" s="4">
        <f t="shared" si="1416"/>
        <v>5453</v>
      </c>
      <c r="AI4549" t="e">
        <f t="shared" si="1422"/>
        <v>#N/A</v>
      </c>
      <c r="AJ4549">
        <v>9405.81</v>
      </c>
      <c r="AK4549" s="2">
        <v>9405.81</v>
      </c>
      <c r="AL4549" s="2">
        <f t="shared" si="1417"/>
        <v>9405.81</v>
      </c>
      <c r="AM4549" s="4"/>
      <c r="AN4549" t="e">
        <f>VLOOKUP([1]!Tabelle13[[#This Row],[Vlookup this ID for freight costs]],$AL$2:$AL$6811,2,FALSE)</f>
        <v>#REF!</v>
      </c>
      <c r="AP4549">
        <v>19.64</v>
      </c>
      <c r="AQ4549">
        <v>19.64</v>
      </c>
      <c r="AR4549" s="4">
        <v>31</v>
      </c>
      <c r="AS4549" s="4">
        <v>3</v>
      </c>
      <c r="AT4549" s="4">
        <v>2013</v>
      </c>
      <c r="AU4549" s="4">
        <v>14</v>
      </c>
      <c r="AV4549" s="4">
        <v>4</v>
      </c>
      <c r="AW4549" s="4">
        <v>2013</v>
      </c>
      <c r="AX4549" t="str">
        <f t="shared" si="1423"/>
        <v>Delay</v>
      </c>
      <c r="AY4549">
        <f t="shared" si="1424"/>
        <v>0</v>
      </c>
    </row>
    <row r="4550" spans="1:51" x14ac:dyDescent="0.2">
      <c r="A4550" s="3">
        <v>82552</v>
      </c>
      <c r="B4550" s="1" t="s">
        <v>368</v>
      </c>
      <c r="C4550" s="1" t="s">
        <v>73</v>
      </c>
      <c r="D4550" s="1" t="s">
        <v>130</v>
      </c>
      <c r="E4550" s="1" t="s">
        <v>101</v>
      </c>
      <c r="F4550" s="1" t="s">
        <v>101</v>
      </c>
      <c r="G4550" s="13" t="s">
        <v>1704</v>
      </c>
      <c r="H4550" s="12">
        <v>41364</v>
      </c>
      <c r="I4550" s="12" t="s">
        <v>638</v>
      </c>
      <c r="J4550" s="12">
        <v>41347</v>
      </c>
      <c r="K4550" s="4">
        <v>4520</v>
      </c>
      <c r="L4550" s="1" t="s">
        <v>146</v>
      </c>
      <c r="M4550" s="1" t="s">
        <v>132</v>
      </c>
      <c r="N4550" s="1" t="s">
        <v>203</v>
      </c>
      <c r="O4550" s="1" t="s">
        <v>93</v>
      </c>
      <c r="P4550">
        <v>60</v>
      </c>
      <c r="Q4550">
        <v>28220</v>
      </c>
      <c r="R4550">
        <v>64906</v>
      </c>
      <c r="S4550">
        <v>2.2999999999999998</v>
      </c>
      <c r="T4550">
        <v>0.04</v>
      </c>
      <c r="U4550">
        <f t="shared" si="1418"/>
        <v>64905.999999999993</v>
      </c>
      <c r="V4550">
        <f t="shared" si="1419"/>
        <v>1693200</v>
      </c>
      <c r="W4550" s="1" t="s">
        <v>204</v>
      </c>
      <c r="X4550" s="1" t="s">
        <v>1236</v>
      </c>
      <c r="Y4550" s="1" t="s">
        <v>205</v>
      </c>
      <c r="Z4550" s="3">
        <v>15015</v>
      </c>
      <c r="AA4550" s="4">
        <f t="shared" si="1425"/>
        <v>5453</v>
      </c>
      <c r="AB4550" s="4">
        <f t="shared" si="1420"/>
        <v>5341.8231219999998</v>
      </c>
      <c r="AC4550" s="4">
        <f t="shared" si="1421"/>
        <v>5453</v>
      </c>
      <c r="AD4550" s="4">
        <f t="shared" si="1426"/>
        <v>5453</v>
      </c>
      <c r="AE4550" s="3" t="s">
        <v>2392</v>
      </c>
      <c r="AF4550" s="3">
        <v>5453</v>
      </c>
      <c r="AG4550" s="4">
        <f>AI4550</f>
        <v>5453</v>
      </c>
      <c r="AH4550" s="4">
        <v>82551</v>
      </c>
      <c r="AI4550">
        <f t="shared" si="1422"/>
        <v>5453</v>
      </c>
      <c r="AJ4550" t="s">
        <v>2392</v>
      </c>
      <c r="AK4550" s="2">
        <v>9405.81</v>
      </c>
      <c r="AL4550" s="2">
        <f>AN4550</f>
        <v>9405.81</v>
      </c>
      <c r="AM4550" s="4">
        <v>82551</v>
      </c>
      <c r="AN4550">
        <f>INDEX($AJ$2:$AJ$6811,MATCH(AM4550,$A$2:$A$6811,0))</f>
        <v>9405.81</v>
      </c>
      <c r="AP4550">
        <v>91</v>
      </c>
      <c r="AQ4550">
        <v>91</v>
      </c>
      <c r="AR4550" s="4">
        <v>31</v>
      </c>
      <c r="AS4550" s="4">
        <v>3</v>
      </c>
      <c r="AT4550" s="4">
        <v>2013</v>
      </c>
      <c r="AU4550" s="4">
        <v>14</v>
      </c>
      <c r="AV4550" s="4">
        <v>4</v>
      </c>
      <c r="AW4550" s="4">
        <v>2013</v>
      </c>
      <c r="AX4550" t="str">
        <f t="shared" si="1423"/>
        <v>Delay</v>
      </c>
      <c r="AY4550">
        <f t="shared" si="1424"/>
        <v>0</v>
      </c>
    </row>
    <row r="4551" spans="1:51" x14ac:dyDescent="0.2">
      <c r="A4551" s="3">
        <v>85941</v>
      </c>
      <c r="B4551" s="1" t="s">
        <v>368</v>
      </c>
      <c r="C4551" s="1" t="s">
        <v>73</v>
      </c>
      <c r="D4551" s="1" t="s">
        <v>130</v>
      </c>
      <c r="E4551" s="1" t="s">
        <v>101</v>
      </c>
      <c r="F4551" s="1" t="s">
        <v>101</v>
      </c>
      <c r="G4551" s="13" t="s">
        <v>1704</v>
      </c>
      <c r="H4551" s="12">
        <v>41364</v>
      </c>
      <c r="I4551" s="12" t="s">
        <v>638</v>
      </c>
      <c r="J4551" s="12">
        <v>41347</v>
      </c>
      <c r="K4551" s="4">
        <v>4530</v>
      </c>
      <c r="L4551" s="1" t="s">
        <v>146</v>
      </c>
      <c r="M4551" s="1" t="s">
        <v>132</v>
      </c>
      <c r="N4551" s="1" t="s">
        <v>599</v>
      </c>
      <c r="O4551" s="1" t="s">
        <v>93</v>
      </c>
      <c r="P4551">
        <v>60</v>
      </c>
      <c r="Q4551">
        <v>39850</v>
      </c>
      <c r="R4551">
        <v>165377.5</v>
      </c>
      <c r="S4551">
        <v>4.1500000000000004</v>
      </c>
      <c r="T4551">
        <v>7.0000000000000007E-2</v>
      </c>
      <c r="U4551">
        <f t="shared" si="1418"/>
        <v>165377.5</v>
      </c>
      <c r="V4551">
        <f t="shared" si="1419"/>
        <v>2391000</v>
      </c>
      <c r="W4551" s="1" t="s">
        <v>160</v>
      </c>
      <c r="X4551" s="1" t="s">
        <v>1236</v>
      </c>
      <c r="Y4551" s="1" t="s">
        <v>161</v>
      </c>
      <c r="Z4551" s="3">
        <v>14451</v>
      </c>
      <c r="AA4551" s="4">
        <f t="shared" si="1425"/>
        <v>5453</v>
      </c>
      <c r="AB4551" s="4">
        <f t="shared" si="1420"/>
        <v>6618.190036</v>
      </c>
      <c r="AC4551" s="4">
        <f t="shared" si="1421"/>
        <v>5453</v>
      </c>
      <c r="AD4551" s="4">
        <f t="shared" si="1426"/>
        <v>5453</v>
      </c>
      <c r="AE4551" s="3" t="s">
        <v>2392</v>
      </c>
      <c r="AF4551" s="3">
        <v>5453</v>
      </c>
      <c r="AG4551" s="4">
        <f>AI4551</f>
        <v>5453</v>
      </c>
      <c r="AH4551" s="4">
        <v>82551</v>
      </c>
      <c r="AI4551">
        <f t="shared" si="1422"/>
        <v>5453</v>
      </c>
      <c r="AJ4551" t="s">
        <v>2392</v>
      </c>
      <c r="AK4551" s="2">
        <v>9405.81</v>
      </c>
      <c r="AL4551" s="2">
        <f>AN4551</f>
        <v>9405.81</v>
      </c>
      <c r="AM4551" s="4">
        <v>82551</v>
      </c>
      <c r="AN4551">
        <f>INDEX($AJ$2:$AJ$6811,MATCH(AM4551,$A$2:$A$6811,0))</f>
        <v>9405.81</v>
      </c>
      <c r="AP4551">
        <v>231.86</v>
      </c>
      <c r="AQ4551">
        <v>231.86</v>
      </c>
      <c r="AR4551" s="4">
        <v>31</v>
      </c>
      <c r="AS4551" s="4">
        <v>3</v>
      </c>
      <c r="AT4551" s="4">
        <v>2013</v>
      </c>
      <c r="AU4551" s="4">
        <v>14</v>
      </c>
      <c r="AV4551" s="4">
        <v>4</v>
      </c>
      <c r="AW4551" s="4">
        <v>2013</v>
      </c>
      <c r="AX4551" t="str">
        <f t="shared" si="1423"/>
        <v>Delay</v>
      </c>
      <c r="AY4551">
        <f t="shared" si="1424"/>
        <v>0</v>
      </c>
    </row>
    <row r="4552" spans="1:51" x14ac:dyDescent="0.2">
      <c r="A4552" s="3">
        <v>83091</v>
      </c>
      <c r="B4552" s="1" t="s">
        <v>215</v>
      </c>
      <c r="C4552" s="1" t="s">
        <v>89</v>
      </c>
      <c r="D4552" s="1" t="s">
        <v>130</v>
      </c>
      <c r="E4552" s="1" t="s">
        <v>101</v>
      </c>
      <c r="F4552" s="1" t="s">
        <v>101</v>
      </c>
      <c r="G4552" s="13" t="s">
        <v>1080</v>
      </c>
      <c r="H4552" s="12">
        <v>41258</v>
      </c>
      <c r="I4552" s="12" t="s">
        <v>999</v>
      </c>
      <c r="J4552" s="12">
        <v>41239</v>
      </c>
      <c r="K4552" s="4">
        <v>4309</v>
      </c>
      <c r="L4552" s="1" t="s">
        <v>146</v>
      </c>
      <c r="M4552" s="1" t="s">
        <v>132</v>
      </c>
      <c r="N4552" s="1" t="s">
        <v>676</v>
      </c>
      <c r="O4552" s="1" t="s">
        <v>93</v>
      </c>
      <c r="P4552">
        <v>60</v>
      </c>
      <c r="Q4552">
        <v>10080</v>
      </c>
      <c r="R4552">
        <v>27820.799999999999</v>
      </c>
      <c r="S4552">
        <v>2.76</v>
      </c>
      <c r="T4552">
        <v>0.05</v>
      </c>
      <c r="U4552">
        <f t="shared" si="1418"/>
        <v>27820.799999999999</v>
      </c>
      <c r="V4552">
        <f t="shared" si="1419"/>
        <v>604800</v>
      </c>
      <c r="W4552" s="1" t="s">
        <v>160</v>
      </c>
      <c r="X4552" s="1" t="s">
        <v>1236</v>
      </c>
      <c r="Y4552" s="1" t="s">
        <v>161</v>
      </c>
      <c r="Z4552" s="3">
        <v>12573</v>
      </c>
      <c r="AA4552" s="4">
        <f t="shared" si="1425"/>
        <v>5466</v>
      </c>
      <c r="AB4552" s="4">
        <f t="shared" si="1420"/>
        <v>3350.9980299999997</v>
      </c>
      <c r="AC4552" s="4">
        <f t="shared" si="1421"/>
        <v>5466</v>
      </c>
      <c r="AD4552" s="4">
        <f t="shared" si="1426"/>
        <v>5055.125</v>
      </c>
      <c r="AE4552" s="4">
        <v>5466</v>
      </c>
      <c r="AF4552" s="4">
        <v>5466</v>
      </c>
      <c r="AG4552" s="4">
        <f>AE4552</f>
        <v>5466</v>
      </c>
      <c r="AI4552" t="e">
        <f t="shared" si="1422"/>
        <v>#N/A</v>
      </c>
      <c r="AJ4552">
        <v>19079.68</v>
      </c>
      <c r="AK4552" s="2">
        <v>19079.68</v>
      </c>
      <c r="AL4552" s="2">
        <f>AJ4552</f>
        <v>19079.68</v>
      </c>
      <c r="AM4552" s="4"/>
      <c r="AN4552" t="e">
        <f>VLOOKUP([1]!Tabelle13[[#This Row],[Vlookup this ID for freight costs]],$AL$2:$AL$6811,2,FALSE)</f>
        <v>#REF!</v>
      </c>
      <c r="AP4552">
        <v>39</v>
      </c>
      <c r="AQ4552">
        <v>39</v>
      </c>
      <c r="AR4552" s="4">
        <v>15</v>
      </c>
      <c r="AS4552" s="4">
        <v>12</v>
      </c>
      <c r="AT4552" s="4">
        <v>2012</v>
      </c>
      <c r="AU4552" s="4">
        <v>26</v>
      </c>
      <c r="AV4552" s="4">
        <v>11</v>
      </c>
      <c r="AW4552" s="4">
        <v>2012</v>
      </c>
      <c r="AX4552" t="str">
        <f t="shared" si="1423"/>
        <v>No Delay</v>
      </c>
      <c r="AY4552">
        <f t="shared" si="1424"/>
        <v>0</v>
      </c>
    </row>
    <row r="4553" spans="1:51" x14ac:dyDescent="0.2">
      <c r="A4553" s="3">
        <v>83093</v>
      </c>
      <c r="B4553" s="1" t="s">
        <v>215</v>
      </c>
      <c r="C4553" s="1" t="s">
        <v>89</v>
      </c>
      <c r="D4553" s="1" t="s">
        <v>130</v>
      </c>
      <c r="E4553" s="1" t="s">
        <v>101</v>
      </c>
      <c r="F4553" s="1" t="s">
        <v>101</v>
      </c>
      <c r="G4553" s="13" t="s">
        <v>1080</v>
      </c>
      <c r="H4553" s="12">
        <v>41258</v>
      </c>
      <c r="I4553" s="12" t="s">
        <v>999</v>
      </c>
      <c r="J4553" s="12">
        <v>41239</v>
      </c>
      <c r="K4553" s="4">
        <v>4310</v>
      </c>
      <c r="L4553" s="1" t="s">
        <v>146</v>
      </c>
      <c r="M4553" s="1" t="s">
        <v>132</v>
      </c>
      <c r="N4553" s="1" t="s">
        <v>408</v>
      </c>
      <c r="O4553" s="1" t="s">
        <v>93</v>
      </c>
      <c r="P4553">
        <v>120</v>
      </c>
      <c r="Q4553">
        <v>17600</v>
      </c>
      <c r="R4553">
        <v>469920</v>
      </c>
      <c r="S4553">
        <v>26.7</v>
      </c>
      <c r="T4553">
        <v>0.22</v>
      </c>
      <c r="U4553">
        <f t="shared" si="1418"/>
        <v>469920</v>
      </c>
      <c r="V4553">
        <f t="shared" si="1419"/>
        <v>2112000</v>
      </c>
      <c r="W4553" s="1" t="s">
        <v>160</v>
      </c>
      <c r="X4553" s="1" t="s">
        <v>1236</v>
      </c>
      <c r="Y4553" s="1" t="s">
        <v>161</v>
      </c>
      <c r="Z4553" s="3">
        <v>12573</v>
      </c>
      <c r="AA4553" s="4">
        <f t="shared" si="1425"/>
        <v>5466</v>
      </c>
      <c r="AB4553" s="4">
        <f t="shared" si="1420"/>
        <v>4176.3014860000003</v>
      </c>
      <c r="AC4553" s="4">
        <f t="shared" si="1421"/>
        <v>5466</v>
      </c>
      <c r="AD4553" s="4">
        <f t="shared" si="1426"/>
        <v>3938.5</v>
      </c>
      <c r="AE4553" s="3" t="s">
        <v>2393</v>
      </c>
      <c r="AF4553" s="3">
        <v>5466</v>
      </c>
      <c r="AG4553" s="4">
        <f>AI4553</f>
        <v>5466</v>
      </c>
      <c r="AH4553" s="4">
        <v>83091</v>
      </c>
      <c r="AI4553">
        <f t="shared" si="1422"/>
        <v>5466</v>
      </c>
      <c r="AJ4553" t="s">
        <v>2393</v>
      </c>
      <c r="AK4553" s="2">
        <v>19079.68</v>
      </c>
      <c r="AL4553" s="2">
        <f>AN4553</f>
        <v>19079.68</v>
      </c>
      <c r="AM4553" s="4">
        <v>83091</v>
      </c>
      <c r="AN4553">
        <f>INDEX($AJ$2:$AJ$6811,MATCH(AM4553,$A$2:$A$6811,0))</f>
        <v>19079.68</v>
      </c>
      <c r="AP4553">
        <v>658.83</v>
      </c>
      <c r="AQ4553">
        <v>658.83</v>
      </c>
      <c r="AR4553" s="4">
        <v>15</v>
      </c>
      <c r="AS4553" s="4">
        <v>12</v>
      </c>
      <c r="AT4553" s="4">
        <v>2012</v>
      </c>
      <c r="AU4553" s="4">
        <v>26</v>
      </c>
      <c r="AV4553" s="4">
        <v>11</v>
      </c>
      <c r="AW4553" s="4">
        <v>2012</v>
      </c>
      <c r="AX4553" t="str">
        <f t="shared" si="1423"/>
        <v>No Delay</v>
      </c>
      <c r="AY4553">
        <f t="shared" si="1424"/>
        <v>0</v>
      </c>
    </row>
    <row r="4554" spans="1:51" x14ac:dyDescent="0.2">
      <c r="A4554" s="3">
        <v>10596</v>
      </c>
      <c r="B4554" s="1" t="s">
        <v>610</v>
      </c>
      <c r="C4554" s="1" t="s">
        <v>73</v>
      </c>
      <c r="D4554" s="1" t="s">
        <v>130</v>
      </c>
      <c r="E4554" s="1" t="s">
        <v>101</v>
      </c>
      <c r="F4554" s="1" t="s">
        <v>101</v>
      </c>
      <c r="G4554" s="13" t="s">
        <v>1518</v>
      </c>
      <c r="H4554" s="12">
        <v>39351</v>
      </c>
      <c r="I4554" s="12" t="s">
        <v>1518</v>
      </c>
      <c r="J4554" s="12">
        <v>39351</v>
      </c>
      <c r="K4554" s="4">
        <v>406</v>
      </c>
      <c r="L4554" s="1" t="s">
        <v>146</v>
      </c>
      <c r="M4554" s="1" t="s">
        <v>132</v>
      </c>
      <c r="N4554" s="1" t="s">
        <v>196</v>
      </c>
      <c r="O4554" s="1" t="s">
        <v>93</v>
      </c>
      <c r="P4554">
        <v>60</v>
      </c>
      <c r="Q4554">
        <v>53546</v>
      </c>
      <c r="R4554">
        <v>396240.4</v>
      </c>
      <c r="S4554">
        <v>7.4</v>
      </c>
      <c r="T4554">
        <v>0.12</v>
      </c>
      <c r="U4554">
        <f t="shared" si="1418"/>
        <v>396240.4</v>
      </c>
      <c r="V4554">
        <f t="shared" si="1419"/>
        <v>3212760</v>
      </c>
      <c r="W4554" s="1" t="s">
        <v>204</v>
      </c>
      <c r="X4554" s="1" t="s">
        <v>1236</v>
      </c>
      <c r="Y4554" s="1" t="s">
        <v>205</v>
      </c>
      <c r="Z4554" s="3">
        <v>15015</v>
      </c>
      <c r="AA4554" s="4">
        <f t="shared" si="1425"/>
        <v>5467</v>
      </c>
      <c r="AB4554" s="4">
        <f t="shared" si="1420"/>
        <v>8121.2959048000012</v>
      </c>
      <c r="AC4554" s="4">
        <f t="shared" si="1421"/>
        <v>5467</v>
      </c>
      <c r="AD4554" s="4">
        <f t="shared" si="1426"/>
        <v>5467</v>
      </c>
      <c r="AE4554" s="4">
        <v>5467</v>
      </c>
      <c r="AF4554" s="4">
        <v>5467</v>
      </c>
      <c r="AG4554" s="4">
        <f>AE4554</f>
        <v>5467</v>
      </c>
      <c r="AH4554" s="4">
        <v>83043</v>
      </c>
      <c r="AI4554">
        <f t="shared" si="1422"/>
        <v>6990</v>
      </c>
      <c r="AJ4554">
        <v>18941.310000000001</v>
      </c>
      <c r="AK4554" s="2">
        <v>18941.310000000001</v>
      </c>
      <c r="AL4554" s="2">
        <f>AJ4554</f>
        <v>18941.310000000001</v>
      </c>
      <c r="AM4554" s="4"/>
      <c r="AN4554" t="e">
        <f>VLOOKUP([1]!Tabelle13[[#This Row],[Vlookup this ID for freight costs]],$AL$2:$AL$6811,2,FALSE)</f>
        <v>#REF!</v>
      </c>
      <c r="AP4554">
        <v>633.98</v>
      </c>
      <c r="AQ4554">
        <v>633.98</v>
      </c>
      <c r="AR4554" s="4">
        <v>26</v>
      </c>
      <c r="AS4554" s="4">
        <v>9</v>
      </c>
      <c r="AT4554" s="4">
        <v>2007</v>
      </c>
      <c r="AU4554" s="4">
        <v>26</v>
      </c>
      <c r="AV4554" s="4">
        <v>9</v>
      </c>
      <c r="AW4554" s="4">
        <v>2007</v>
      </c>
      <c r="AX4554" t="str">
        <f t="shared" si="1423"/>
        <v>No Delay</v>
      </c>
      <c r="AY4554">
        <f t="shared" si="1424"/>
        <v>0</v>
      </c>
    </row>
    <row r="4555" spans="1:51" x14ac:dyDescent="0.2">
      <c r="A4555" s="3">
        <v>22387</v>
      </c>
      <c r="B4555" s="1" t="s">
        <v>168</v>
      </c>
      <c r="C4555" s="1" t="s">
        <v>150</v>
      </c>
      <c r="D4555" s="1" t="s">
        <v>100</v>
      </c>
      <c r="E4555" s="1" t="s">
        <v>253</v>
      </c>
      <c r="F4555" s="1" t="s">
        <v>253</v>
      </c>
      <c r="G4555" s="13" t="s">
        <v>254</v>
      </c>
      <c r="H4555" s="12">
        <v>40826</v>
      </c>
      <c r="I4555" s="12" t="s">
        <v>761</v>
      </c>
      <c r="J4555" s="12">
        <v>40850</v>
      </c>
      <c r="K4555" s="4">
        <v>3557</v>
      </c>
      <c r="L4555" s="1" t="s">
        <v>146</v>
      </c>
      <c r="M4555" s="1" t="s">
        <v>170</v>
      </c>
      <c r="N4555" s="1" t="s">
        <v>167</v>
      </c>
      <c r="O4555" s="1" t="s">
        <v>93</v>
      </c>
      <c r="P4555">
        <v>30</v>
      </c>
      <c r="Q4555">
        <v>64316</v>
      </c>
      <c r="R4555">
        <v>290065.15999999997</v>
      </c>
      <c r="S4555">
        <v>4.51</v>
      </c>
      <c r="T4555">
        <v>0.15</v>
      </c>
      <c r="U4555">
        <f t="shared" si="1418"/>
        <v>290065.15999999997</v>
      </c>
      <c r="V4555">
        <f t="shared" si="1419"/>
        <v>1929480</v>
      </c>
      <c r="W4555" s="1" t="s">
        <v>155</v>
      </c>
      <c r="X4555" s="1" t="s">
        <v>1236</v>
      </c>
      <c r="Y4555" s="1" t="s">
        <v>156</v>
      </c>
      <c r="Z4555" s="3">
        <v>8107</v>
      </c>
      <c r="AA4555" s="4">
        <f t="shared" si="1425"/>
        <v>5467</v>
      </c>
      <c r="AB4555" s="4">
        <f t="shared" si="1420"/>
        <v>9303.2797107999995</v>
      </c>
      <c r="AC4555" s="4">
        <f t="shared" si="1421"/>
        <v>5467</v>
      </c>
      <c r="AD4555" s="4">
        <f t="shared" si="1426"/>
        <v>5467</v>
      </c>
      <c r="AE4555" s="4">
        <v>5467</v>
      </c>
      <c r="AF4555" s="4">
        <v>5467</v>
      </c>
      <c r="AG4555" s="4">
        <f>AE4555</f>
        <v>5467</v>
      </c>
      <c r="AI4555" t="e">
        <f t="shared" si="1422"/>
        <v>#N/A</v>
      </c>
      <c r="AJ4555">
        <v>9323.2999999999993</v>
      </c>
      <c r="AK4555" s="2">
        <v>9323.2999999999993</v>
      </c>
      <c r="AL4555" s="2">
        <f>AJ4555</f>
        <v>9323.2999999999993</v>
      </c>
      <c r="AM4555" s="4"/>
      <c r="AN4555" t="e">
        <f>VLOOKUP([1]!Tabelle13[[#This Row],[Vlookup this ID for freight costs]],$AL$2:$AL$6811,2,FALSE)</f>
        <v>#REF!</v>
      </c>
      <c r="AP4555">
        <v>478.61</v>
      </c>
      <c r="AQ4555">
        <v>478.61</v>
      </c>
      <c r="AR4555" s="4">
        <v>10</v>
      </c>
      <c r="AS4555" s="4">
        <v>10</v>
      </c>
      <c r="AT4555" s="4">
        <v>2011</v>
      </c>
      <c r="AU4555" s="4">
        <v>3</v>
      </c>
      <c r="AV4555" s="4">
        <v>11</v>
      </c>
      <c r="AW4555" s="4">
        <v>2011</v>
      </c>
      <c r="AX4555" t="str">
        <f t="shared" si="1423"/>
        <v>Delay</v>
      </c>
      <c r="AY4555">
        <f t="shared" si="1424"/>
        <v>24</v>
      </c>
    </row>
    <row r="4556" spans="1:51" x14ac:dyDescent="0.2">
      <c r="A4556" s="3">
        <v>83160</v>
      </c>
      <c r="B4556" s="1" t="s">
        <v>140</v>
      </c>
      <c r="C4556" s="1" t="s">
        <v>99</v>
      </c>
      <c r="D4556" s="1" t="s">
        <v>130</v>
      </c>
      <c r="E4556" s="1" t="s">
        <v>101</v>
      </c>
      <c r="F4556" s="1" t="s">
        <v>101</v>
      </c>
      <c r="G4556" s="13" t="s">
        <v>734</v>
      </c>
      <c r="H4556" s="12">
        <v>41578</v>
      </c>
      <c r="I4556" s="12" t="s">
        <v>1599</v>
      </c>
      <c r="J4556" s="12">
        <v>41544</v>
      </c>
      <c r="K4556" s="4">
        <v>4959</v>
      </c>
      <c r="L4556" s="1" t="s">
        <v>146</v>
      </c>
      <c r="M4556" s="1" t="s">
        <v>132</v>
      </c>
      <c r="N4556" s="1" t="s">
        <v>676</v>
      </c>
      <c r="O4556" s="1" t="s">
        <v>93</v>
      </c>
      <c r="P4556">
        <v>60</v>
      </c>
      <c r="Q4556">
        <v>25836</v>
      </c>
      <c r="R4556">
        <v>55547.4</v>
      </c>
      <c r="S4556">
        <v>2.15</v>
      </c>
      <c r="T4556">
        <v>0.04</v>
      </c>
      <c r="U4556">
        <f t="shared" si="1418"/>
        <v>55547.399999999994</v>
      </c>
      <c r="V4556">
        <f t="shared" si="1419"/>
        <v>1550160</v>
      </c>
      <c r="W4556" s="1" t="s">
        <v>160</v>
      </c>
      <c r="X4556" s="1" t="s">
        <v>1236</v>
      </c>
      <c r="Y4556" s="1" t="s">
        <v>161</v>
      </c>
      <c r="Z4556" s="3">
        <v>11983</v>
      </c>
      <c r="AA4556" s="4">
        <f t="shared" si="1425"/>
        <v>5467</v>
      </c>
      <c r="AB4556" s="4">
        <f t="shared" si="1420"/>
        <v>5080.1843668000001</v>
      </c>
      <c r="AC4556" s="4">
        <f t="shared" si="1421"/>
        <v>5467</v>
      </c>
      <c r="AD4556" s="4">
        <f t="shared" si="1426"/>
        <v>5467</v>
      </c>
      <c r="AE4556" s="4">
        <v>5467</v>
      </c>
      <c r="AF4556" s="4">
        <v>5467</v>
      </c>
      <c r="AG4556" s="4">
        <f>AE4556</f>
        <v>5467</v>
      </c>
      <c r="AI4556" t="e">
        <f t="shared" si="1422"/>
        <v>#N/A</v>
      </c>
      <c r="AJ4556">
        <v>3567.2</v>
      </c>
      <c r="AK4556" s="2">
        <v>3567.2</v>
      </c>
      <c r="AL4556" s="2">
        <f>AJ4556</f>
        <v>3567.2</v>
      </c>
      <c r="AM4556" s="4"/>
      <c r="AN4556" t="e">
        <f>VLOOKUP([1]!Tabelle13[[#This Row],[Vlookup this ID for freight costs]],$AL$2:$AL$6811,2,FALSE)</f>
        <v>#REF!</v>
      </c>
      <c r="AP4556">
        <v>68.709999999999994</v>
      </c>
      <c r="AQ4556">
        <v>68.709999999999994</v>
      </c>
      <c r="AR4556" s="4">
        <v>31</v>
      </c>
      <c r="AS4556" s="4">
        <v>10</v>
      </c>
      <c r="AT4556" s="4">
        <v>2013</v>
      </c>
      <c r="AU4556" s="4">
        <v>27</v>
      </c>
      <c r="AV4556" s="4">
        <v>9</v>
      </c>
      <c r="AW4556" s="4">
        <v>2013</v>
      </c>
      <c r="AX4556" t="str">
        <f t="shared" si="1423"/>
        <v>No Delay</v>
      </c>
      <c r="AY4556">
        <f t="shared" si="1424"/>
        <v>0</v>
      </c>
    </row>
    <row r="4557" spans="1:51" x14ac:dyDescent="0.2">
      <c r="A4557" s="3">
        <v>84850</v>
      </c>
      <c r="B4557" s="1" t="s">
        <v>140</v>
      </c>
      <c r="C4557" s="1" t="s">
        <v>99</v>
      </c>
      <c r="D4557" s="1" t="s">
        <v>130</v>
      </c>
      <c r="E4557" s="1" t="s">
        <v>101</v>
      </c>
      <c r="F4557" s="1" t="s">
        <v>101</v>
      </c>
      <c r="G4557" s="13" t="s">
        <v>734</v>
      </c>
      <c r="H4557" s="12">
        <v>41578</v>
      </c>
      <c r="I4557" s="12" t="s">
        <v>1599</v>
      </c>
      <c r="J4557" s="12">
        <v>41544</v>
      </c>
      <c r="K4557" s="4">
        <v>4961</v>
      </c>
      <c r="L4557" s="1" t="s">
        <v>146</v>
      </c>
      <c r="M4557" s="1" t="s">
        <v>132</v>
      </c>
      <c r="N4557" s="1" t="s">
        <v>599</v>
      </c>
      <c r="O4557" s="1" t="s">
        <v>93</v>
      </c>
      <c r="P4557">
        <v>60</v>
      </c>
      <c r="Q4557">
        <v>80322</v>
      </c>
      <c r="R4557">
        <v>312452.58</v>
      </c>
      <c r="S4557">
        <v>3.89</v>
      </c>
      <c r="T4557">
        <v>0.06</v>
      </c>
      <c r="U4557">
        <f t="shared" si="1418"/>
        <v>312452.58</v>
      </c>
      <c r="V4557">
        <f t="shared" si="1419"/>
        <v>4819320</v>
      </c>
      <c r="W4557" s="1" t="s">
        <v>160</v>
      </c>
      <c r="X4557" s="1" t="s">
        <v>1236</v>
      </c>
      <c r="Y4557" s="1" t="s">
        <v>161</v>
      </c>
      <c r="Z4557" s="3">
        <v>11983</v>
      </c>
      <c r="AA4557" s="4">
        <f t="shared" si="1425"/>
        <v>5467</v>
      </c>
      <c r="AB4557" s="4">
        <f t="shared" si="1420"/>
        <v>11059.9029976</v>
      </c>
      <c r="AC4557" s="4">
        <f t="shared" si="1421"/>
        <v>5467</v>
      </c>
      <c r="AD4557" s="4">
        <f t="shared" si="1426"/>
        <v>5467</v>
      </c>
      <c r="AE4557" s="3" t="s">
        <v>2394</v>
      </c>
      <c r="AF4557" s="3">
        <v>5467</v>
      </c>
      <c r="AG4557" s="4">
        <f>AI4557</f>
        <v>5467</v>
      </c>
      <c r="AH4557" s="4">
        <v>83160</v>
      </c>
      <c r="AI4557">
        <f t="shared" si="1422"/>
        <v>5467</v>
      </c>
      <c r="AJ4557" t="s">
        <v>2394</v>
      </c>
      <c r="AK4557" s="2">
        <v>3567.2</v>
      </c>
      <c r="AL4557" s="2">
        <f>AN4557</f>
        <v>3567.2</v>
      </c>
      <c r="AM4557" s="4">
        <v>83160</v>
      </c>
      <c r="AN4557">
        <f>INDEX($AJ$2:$AJ$6811,MATCH(AM4557,$A$2:$A$6811,0))</f>
        <v>3567.2</v>
      </c>
      <c r="AP4557">
        <v>386.5</v>
      </c>
      <c r="AQ4557">
        <v>386.5</v>
      </c>
      <c r="AR4557" s="4">
        <v>31</v>
      </c>
      <c r="AS4557" s="4">
        <v>10</v>
      </c>
      <c r="AT4557" s="4">
        <v>2013</v>
      </c>
      <c r="AU4557" s="4">
        <v>27</v>
      </c>
      <c r="AV4557" s="4">
        <v>9</v>
      </c>
      <c r="AW4557" s="4">
        <v>2013</v>
      </c>
      <c r="AX4557" t="str">
        <f t="shared" si="1423"/>
        <v>No Delay</v>
      </c>
      <c r="AY4557">
        <f t="shared" si="1424"/>
        <v>0</v>
      </c>
    </row>
    <row r="4558" spans="1:51" x14ac:dyDescent="0.2">
      <c r="A4558" s="3">
        <v>73807</v>
      </c>
      <c r="B4558" s="1" t="s">
        <v>168</v>
      </c>
      <c r="C4558" s="1" t="s">
        <v>150</v>
      </c>
      <c r="D4558" s="1" t="s">
        <v>100</v>
      </c>
      <c r="E4558" s="1" t="s">
        <v>53</v>
      </c>
      <c r="F4558" s="1" t="s">
        <v>53</v>
      </c>
      <c r="G4558" s="13" t="s">
        <v>274</v>
      </c>
      <c r="H4558" s="12">
        <v>40428</v>
      </c>
      <c r="I4558" s="12" t="s">
        <v>1104</v>
      </c>
      <c r="J4558" s="12">
        <v>40478</v>
      </c>
      <c r="K4558" s="4">
        <v>2812</v>
      </c>
      <c r="L4558" s="1" t="s">
        <v>146</v>
      </c>
      <c r="M4558" s="1" t="s">
        <v>170</v>
      </c>
      <c r="N4558" s="1" t="s">
        <v>167</v>
      </c>
      <c r="O4558" s="1" t="s">
        <v>93</v>
      </c>
      <c r="P4558">
        <v>30</v>
      </c>
      <c r="Q4558">
        <v>29380</v>
      </c>
      <c r="R4558">
        <v>137204.6</v>
      </c>
      <c r="S4558">
        <v>4.67</v>
      </c>
      <c r="T4558">
        <v>0.16</v>
      </c>
      <c r="U4558">
        <f t="shared" si="1418"/>
        <v>137204.6</v>
      </c>
      <c r="V4558">
        <f t="shared" si="1419"/>
        <v>881400</v>
      </c>
      <c r="W4558" s="1" t="s">
        <v>155</v>
      </c>
      <c r="X4558" s="1" t="s">
        <v>1236</v>
      </c>
      <c r="Y4558" s="1" t="s">
        <v>156</v>
      </c>
      <c r="Z4558" s="3">
        <v>8107</v>
      </c>
      <c r="AA4558" s="4">
        <f>AB4558</f>
        <v>5469.4356819999994</v>
      </c>
      <c r="AB4558" s="2">
        <f>2245.156962+0.109744*Q4558</f>
        <v>5469.4356819999994</v>
      </c>
      <c r="AC4558" s="4">
        <f>AD4558</f>
        <v>5469.4356819999994</v>
      </c>
      <c r="AD4558" s="4">
        <f t="shared" si="1426"/>
        <v>5469.4356819999994</v>
      </c>
      <c r="AE4558" s="4" t="s">
        <v>62</v>
      </c>
      <c r="AG4558" s="4" t="str">
        <f>AE4558</f>
        <v>Weight Captured Separately</v>
      </c>
      <c r="AI4558" t="e">
        <f t="shared" si="1422"/>
        <v>#N/A</v>
      </c>
      <c r="AJ4558" t="s">
        <v>81</v>
      </c>
      <c r="AK4558" s="2"/>
      <c r="AL4558" s="2" t="str">
        <f>AJ4558</f>
        <v>Freight Included in Commodity Cost</v>
      </c>
      <c r="AM4558" s="4"/>
      <c r="AN4558" t="e">
        <f>VLOOKUP([1]!Tabelle13[[#This Row],[Vlookup this ID for freight costs]],$AL$2:$AL$6811,2,FALSE)</f>
        <v>#REF!</v>
      </c>
      <c r="AO4558">
        <f>IF(AK:AK="",AC:AC*6.242+1.383 -2.844 + 3.145 -2.265  -2.026,AK:AK)</f>
        <v>34137.610527044002</v>
      </c>
      <c r="AP4558">
        <v>295.81</v>
      </c>
      <c r="AQ4558">
        <v>295.81</v>
      </c>
      <c r="AR4558" s="4">
        <v>7</v>
      </c>
      <c r="AS4558" s="4">
        <v>9</v>
      </c>
      <c r="AT4558" s="4">
        <v>2010</v>
      </c>
      <c r="AU4558" s="4">
        <v>27</v>
      </c>
      <c r="AV4558" s="4">
        <v>10</v>
      </c>
      <c r="AW4558" s="4">
        <v>2010</v>
      </c>
      <c r="AX4558" t="str">
        <f t="shared" si="1423"/>
        <v>Delay</v>
      </c>
      <c r="AY4558">
        <f t="shared" si="1424"/>
        <v>50</v>
      </c>
    </row>
    <row r="4559" spans="1:51" x14ac:dyDescent="0.2">
      <c r="A4559" s="3">
        <v>85398</v>
      </c>
      <c r="B4559" s="1" t="s">
        <v>140</v>
      </c>
      <c r="C4559" s="1" t="s">
        <v>99</v>
      </c>
      <c r="D4559" s="1" t="s">
        <v>130</v>
      </c>
      <c r="E4559" s="1" t="s">
        <v>101</v>
      </c>
      <c r="F4559" s="1" t="s">
        <v>101</v>
      </c>
      <c r="G4559" s="13" t="s">
        <v>1548</v>
      </c>
      <c r="H4559" s="12">
        <v>41562</v>
      </c>
      <c r="I4559" s="12" t="s">
        <v>1525</v>
      </c>
      <c r="J4559" s="12">
        <v>41522</v>
      </c>
      <c r="K4559" s="4">
        <v>4896</v>
      </c>
      <c r="L4559" s="1" t="s">
        <v>146</v>
      </c>
      <c r="M4559" s="1" t="s">
        <v>132</v>
      </c>
      <c r="N4559" s="1" t="s">
        <v>1032</v>
      </c>
      <c r="O4559" s="1" t="s">
        <v>93</v>
      </c>
      <c r="P4559">
        <v>240</v>
      </c>
      <c r="Q4559">
        <v>14146</v>
      </c>
      <c r="R4559">
        <v>27584.7</v>
      </c>
      <c r="S4559">
        <v>1.95</v>
      </c>
      <c r="T4559">
        <v>0.01</v>
      </c>
      <c r="U4559">
        <f t="shared" si="1418"/>
        <v>27584.7</v>
      </c>
      <c r="V4559">
        <f t="shared" si="1419"/>
        <v>3395040</v>
      </c>
      <c r="W4559" s="1" t="s">
        <v>155</v>
      </c>
      <c r="X4559" s="1" t="s">
        <v>1236</v>
      </c>
      <c r="Y4559" s="1" t="s">
        <v>156</v>
      </c>
      <c r="Z4559" s="3">
        <v>12500</v>
      </c>
      <c r="AA4559" s="4">
        <f t="shared" si="1425"/>
        <v>5475</v>
      </c>
      <c r="AB4559" s="4">
        <f t="shared" ref="AB4559:AB4564" si="1427" xml:space="preserve"> 2244.740206  + 0.1097478*Q4559</f>
        <v>3797.2325848</v>
      </c>
      <c r="AC4559" s="4">
        <f t="shared" ref="AC4559:AC4564" si="1428">AF4559</f>
        <v>5475</v>
      </c>
      <c r="AD4559" s="4">
        <f t="shared" si="1426"/>
        <v>5475</v>
      </c>
      <c r="AE4559" s="4">
        <v>5475</v>
      </c>
      <c r="AF4559" s="4">
        <v>5475</v>
      </c>
      <c r="AG4559" s="4">
        <f>AE4559</f>
        <v>5475</v>
      </c>
      <c r="AI4559" t="e">
        <f t="shared" si="1422"/>
        <v>#N/A</v>
      </c>
      <c r="AJ4559">
        <v>17114.5</v>
      </c>
      <c r="AK4559" s="2">
        <v>17114.5</v>
      </c>
      <c r="AL4559" s="2">
        <f>AJ4559</f>
        <v>17114.5</v>
      </c>
      <c r="AM4559" s="4"/>
      <c r="AN4559" t="e">
        <f>VLOOKUP([1]!Tabelle13[[#This Row],[Vlookup this ID for freight costs]],$AL$2:$AL$6811,2,FALSE)</f>
        <v>#REF!</v>
      </c>
      <c r="AP4559">
        <v>34.119999999999997</v>
      </c>
      <c r="AQ4559">
        <v>34.119999999999997</v>
      </c>
      <c r="AR4559" s="4">
        <v>15</v>
      </c>
      <c r="AS4559" s="4">
        <v>10</v>
      </c>
      <c r="AT4559" s="4">
        <v>2013</v>
      </c>
      <c r="AU4559" s="4">
        <v>5</v>
      </c>
      <c r="AV4559" s="4">
        <v>9</v>
      </c>
      <c r="AW4559" s="4">
        <v>2013</v>
      </c>
      <c r="AX4559" t="str">
        <f t="shared" si="1423"/>
        <v>No Delay</v>
      </c>
      <c r="AY4559">
        <f t="shared" si="1424"/>
        <v>0</v>
      </c>
    </row>
    <row r="4560" spans="1:51" x14ac:dyDescent="0.2">
      <c r="A4560" s="3">
        <v>84077</v>
      </c>
      <c r="B4560" s="1" t="s">
        <v>151</v>
      </c>
      <c r="C4560" s="1" t="s">
        <v>65</v>
      </c>
      <c r="D4560" s="1" t="s">
        <v>130</v>
      </c>
      <c r="E4560" s="1" t="s">
        <v>152</v>
      </c>
      <c r="F4560" s="1" t="s">
        <v>152</v>
      </c>
      <c r="G4560" s="13" t="s">
        <v>236</v>
      </c>
      <c r="H4560" s="12">
        <v>40633</v>
      </c>
      <c r="I4560" s="12" t="s">
        <v>301</v>
      </c>
      <c r="J4560" s="12">
        <v>40674</v>
      </c>
      <c r="K4560" s="4">
        <v>3176</v>
      </c>
      <c r="L4560" s="1" t="s">
        <v>146</v>
      </c>
      <c r="M4560" s="1" t="s">
        <v>132</v>
      </c>
      <c r="N4560" s="1" t="s">
        <v>159</v>
      </c>
      <c r="O4560" s="1" t="s">
        <v>93</v>
      </c>
      <c r="P4560">
        <v>30</v>
      </c>
      <c r="Q4560">
        <v>60756</v>
      </c>
      <c r="R4560">
        <v>640368.24</v>
      </c>
      <c r="S4560">
        <v>10.54</v>
      </c>
      <c r="T4560">
        <v>0.35</v>
      </c>
      <c r="U4560">
        <f t="shared" si="1418"/>
        <v>640368.24</v>
      </c>
      <c r="V4560">
        <f t="shared" si="1419"/>
        <v>1822680</v>
      </c>
      <c r="W4560" s="1" t="s">
        <v>160</v>
      </c>
      <c r="X4560" s="1" t="s">
        <v>1236</v>
      </c>
      <c r="Y4560" s="1" t="s">
        <v>161</v>
      </c>
      <c r="Z4560" s="3">
        <v>7348</v>
      </c>
      <c r="AA4560" s="4">
        <f t="shared" si="1425"/>
        <v>5481</v>
      </c>
      <c r="AB4560" s="4">
        <f t="shared" si="1427"/>
        <v>8912.5775427999997</v>
      </c>
      <c r="AC4560" s="4">
        <f t="shared" si="1428"/>
        <v>5481</v>
      </c>
      <c r="AD4560" s="4">
        <f t="shared" si="1426"/>
        <v>5348</v>
      </c>
      <c r="AE4560" s="4">
        <v>5481</v>
      </c>
      <c r="AF4560" s="4">
        <v>5481</v>
      </c>
      <c r="AG4560" s="4">
        <f>AE4560</f>
        <v>5481</v>
      </c>
      <c r="AI4560" t="e">
        <f t="shared" si="1422"/>
        <v>#N/A</v>
      </c>
      <c r="AJ4560">
        <v>12601.07</v>
      </c>
      <c r="AK4560" s="2">
        <v>12601.07</v>
      </c>
      <c r="AL4560" s="2">
        <f>AJ4560</f>
        <v>12601.07</v>
      </c>
      <c r="AM4560" s="4"/>
      <c r="AN4560" t="e">
        <f>VLOOKUP([1]!Tabelle13[[#This Row],[Vlookup this ID for freight costs]],$AL$2:$AL$6811,2,FALSE)</f>
        <v>#REF!</v>
      </c>
      <c r="AP4560">
        <v>1056.6099999999999</v>
      </c>
      <c r="AQ4560">
        <v>1056.6099999999999</v>
      </c>
      <c r="AR4560" s="4">
        <v>31</v>
      </c>
      <c r="AS4560" s="4">
        <v>3</v>
      </c>
      <c r="AT4560" s="4">
        <v>2011</v>
      </c>
      <c r="AU4560" s="4">
        <v>11</v>
      </c>
      <c r="AV4560" s="4">
        <v>5</v>
      </c>
      <c r="AW4560" s="4">
        <v>2011</v>
      </c>
      <c r="AX4560" t="str">
        <f t="shared" si="1423"/>
        <v>Delay</v>
      </c>
      <c r="AY4560">
        <f t="shared" si="1424"/>
        <v>41</v>
      </c>
    </row>
    <row r="4561" spans="1:51" x14ac:dyDescent="0.2">
      <c r="A4561" s="3">
        <v>82486</v>
      </c>
      <c r="B4561" s="1" t="s">
        <v>1686</v>
      </c>
      <c r="C4561" s="1" t="s">
        <v>165</v>
      </c>
      <c r="D4561" s="1" t="s">
        <v>130</v>
      </c>
      <c r="E4561" s="1" t="s">
        <v>53</v>
      </c>
      <c r="F4561" s="1" t="s">
        <v>53</v>
      </c>
      <c r="G4561" s="13" t="s">
        <v>533</v>
      </c>
      <c r="H4561" s="12">
        <v>41095</v>
      </c>
      <c r="I4561" s="12" t="s">
        <v>1240</v>
      </c>
      <c r="J4561" s="12">
        <v>41106</v>
      </c>
      <c r="K4561" s="4">
        <v>4031</v>
      </c>
      <c r="L4561" s="1" t="s">
        <v>146</v>
      </c>
      <c r="M4561" s="1" t="s">
        <v>132</v>
      </c>
      <c r="N4561" s="1" t="s">
        <v>167</v>
      </c>
      <c r="O4561" s="1" t="s">
        <v>93</v>
      </c>
      <c r="P4561">
        <v>30</v>
      </c>
      <c r="Q4561">
        <v>45840</v>
      </c>
      <c r="R4561">
        <v>179234.4</v>
      </c>
      <c r="S4561">
        <v>3.91</v>
      </c>
      <c r="T4561">
        <v>0.13</v>
      </c>
      <c r="U4561">
        <f t="shared" si="1418"/>
        <v>179234.4</v>
      </c>
      <c r="V4561">
        <f t="shared" si="1419"/>
        <v>1375200</v>
      </c>
      <c r="W4561" s="1" t="s">
        <v>197</v>
      </c>
      <c r="X4561" s="1" t="s">
        <v>1236</v>
      </c>
      <c r="Y4561" s="1" t="s">
        <v>3082</v>
      </c>
      <c r="Z4561" s="3">
        <v>5851</v>
      </c>
      <c r="AA4561" s="4">
        <f t="shared" si="1425"/>
        <v>5486</v>
      </c>
      <c r="AB4561" s="4">
        <f t="shared" si="1427"/>
        <v>7275.5793580000009</v>
      </c>
      <c r="AC4561" s="4">
        <f t="shared" si="1428"/>
        <v>5486</v>
      </c>
      <c r="AD4561" s="4">
        <f t="shared" si="1426"/>
        <v>5486</v>
      </c>
      <c r="AE4561" s="4">
        <v>5486</v>
      </c>
      <c r="AF4561" s="4">
        <v>5486</v>
      </c>
      <c r="AG4561" s="4">
        <f>AE4561</f>
        <v>5486</v>
      </c>
      <c r="AI4561" t="e">
        <f t="shared" si="1422"/>
        <v>#N/A</v>
      </c>
      <c r="AJ4561">
        <v>27321.52</v>
      </c>
      <c r="AK4561" s="2">
        <v>27321.52</v>
      </c>
      <c r="AL4561" s="2">
        <f>AJ4561</f>
        <v>27321.52</v>
      </c>
      <c r="AM4561" s="4"/>
      <c r="AN4561" t="e">
        <f>VLOOKUP([1]!Tabelle13[[#This Row],[Vlookup this ID for freight costs]],$AL$2:$AL$6811,2,FALSE)</f>
        <v>#REF!</v>
      </c>
      <c r="AP4561">
        <v>251.29</v>
      </c>
      <c r="AQ4561">
        <v>251.29</v>
      </c>
      <c r="AR4561" s="4">
        <v>5</v>
      </c>
      <c r="AS4561" s="4">
        <v>7</v>
      </c>
      <c r="AT4561" s="4">
        <v>2012</v>
      </c>
      <c r="AU4561" s="4">
        <v>16</v>
      </c>
      <c r="AV4561" s="4">
        <v>7</v>
      </c>
      <c r="AW4561" s="4">
        <v>2012</v>
      </c>
      <c r="AX4561" t="str">
        <f t="shared" si="1423"/>
        <v>Delay</v>
      </c>
      <c r="AY4561">
        <f t="shared" si="1424"/>
        <v>11</v>
      </c>
    </row>
    <row r="4562" spans="1:51" x14ac:dyDescent="0.2">
      <c r="A4562" s="3">
        <v>85276</v>
      </c>
      <c r="B4562" s="1" t="s">
        <v>1686</v>
      </c>
      <c r="C4562" s="1" t="s">
        <v>165</v>
      </c>
      <c r="D4562" s="1" t="s">
        <v>130</v>
      </c>
      <c r="E4562" s="1" t="s">
        <v>53</v>
      </c>
      <c r="F4562" s="1" t="s">
        <v>53</v>
      </c>
      <c r="G4562" s="13" t="s">
        <v>533</v>
      </c>
      <c r="H4562" s="12">
        <v>41095</v>
      </c>
      <c r="I4562" s="12" t="s">
        <v>1240</v>
      </c>
      <c r="J4562" s="12">
        <v>41106</v>
      </c>
      <c r="K4562" s="4">
        <v>4032</v>
      </c>
      <c r="L4562" s="1" t="s">
        <v>146</v>
      </c>
      <c r="M4562" s="1" t="s">
        <v>132</v>
      </c>
      <c r="N4562" s="1" t="s">
        <v>265</v>
      </c>
      <c r="O4562" s="1" t="s">
        <v>93</v>
      </c>
      <c r="P4562">
        <v>60</v>
      </c>
      <c r="Q4562">
        <v>36000</v>
      </c>
      <c r="R4562">
        <v>87840</v>
      </c>
      <c r="S4562">
        <v>2.44</v>
      </c>
      <c r="T4562">
        <v>0.04</v>
      </c>
      <c r="U4562">
        <f t="shared" si="1418"/>
        <v>87840</v>
      </c>
      <c r="V4562">
        <f t="shared" si="1419"/>
        <v>2160000</v>
      </c>
      <c r="W4562" s="1" t="s">
        <v>155</v>
      </c>
      <c r="X4562" s="1" t="s">
        <v>1236</v>
      </c>
      <c r="Y4562" s="1" t="s">
        <v>156</v>
      </c>
      <c r="Z4562" s="3">
        <v>5457</v>
      </c>
      <c r="AA4562" s="4">
        <f t="shared" si="1425"/>
        <v>5486</v>
      </c>
      <c r="AB4562" s="4">
        <f t="shared" si="1427"/>
        <v>6195.6610060000003</v>
      </c>
      <c r="AC4562" s="4">
        <f t="shared" si="1428"/>
        <v>5486</v>
      </c>
      <c r="AD4562" s="4">
        <f t="shared" si="1426"/>
        <v>4422.5</v>
      </c>
      <c r="AE4562" s="3" t="s">
        <v>2395</v>
      </c>
      <c r="AF4562" s="3">
        <v>5486</v>
      </c>
      <c r="AG4562" s="4">
        <f>AI4562</f>
        <v>5486</v>
      </c>
      <c r="AH4562" s="4">
        <v>82486</v>
      </c>
      <c r="AI4562">
        <f t="shared" si="1422"/>
        <v>5486</v>
      </c>
      <c r="AJ4562" t="s">
        <v>2395</v>
      </c>
      <c r="AK4562" s="2">
        <v>27321.52</v>
      </c>
      <c r="AL4562" s="2">
        <f>AN4562</f>
        <v>27321.52</v>
      </c>
      <c r="AM4562" s="4">
        <v>82486</v>
      </c>
      <c r="AN4562">
        <f>INDEX($AJ$2:$AJ$6811,MATCH(AM4562,$A$2:$A$6811,0))</f>
        <v>27321.52</v>
      </c>
      <c r="AP4562">
        <v>123.15</v>
      </c>
      <c r="AQ4562">
        <v>123.15</v>
      </c>
      <c r="AR4562" s="4">
        <v>5</v>
      </c>
      <c r="AS4562" s="4">
        <v>7</v>
      </c>
      <c r="AT4562" s="4">
        <v>2012</v>
      </c>
      <c r="AU4562" s="4">
        <v>16</v>
      </c>
      <c r="AV4562" s="4">
        <v>7</v>
      </c>
      <c r="AW4562" s="4">
        <v>2012</v>
      </c>
      <c r="AX4562" t="str">
        <f t="shared" si="1423"/>
        <v>Delay</v>
      </c>
      <c r="AY4562">
        <f t="shared" si="1424"/>
        <v>11</v>
      </c>
    </row>
    <row r="4563" spans="1:51" x14ac:dyDescent="0.2">
      <c r="A4563" s="3">
        <v>22079</v>
      </c>
      <c r="B4563" s="1" t="s">
        <v>168</v>
      </c>
      <c r="C4563" s="1" t="s">
        <v>150</v>
      </c>
      <c r="D4563" s="1" t="s">
        <v>100</v>
      </c>
      <c r="E4563" s="1" t="s">
        <v>253</v>
      </c>
      <c r="F4563" s="1" t="s">
        <v>253</v>
      </c>
      <c r="G4563" s="13" t="s">
        <v>455</v>
      </c>
      <c r="H4563" s="12">
        <v>40612</v>
      </c>
      <c r="I4563" s="12" t="s">
        <v>309</v>
      </c>
      <c r="J4563" s="12">
        <v>40606</v>
      </c>
      <c r="K4563" s="4">
        <v>3044</v>
      </c>
      <c r="L4563" s="1" t="s">
        <v>146</v>
      </c>
      <c r="M4563" s="1" t="s">
        <v>170</v>
      </c>
      <c r="N4563" s="1" t="s">
        <v>167</v>
      </c>
      <c r="O4563" s="1" t="s">
        <v>93</v>
      </c>
      <c r="P4563">
        <v>30</v>
      </c>
      <c r="Q4563">
        <v>63967</v>
      </c>
      <c r="R4563">
        <v>289770.51</v>
      </c>
      <c r="S4563">
        <v>4.53</v>
      </c>
      <c r="T4563">
        <v>0.15</v>
      </c>
      <c r="U4563">
        <f t="shared" si="1418"/>
        <v>289770.51</v>
      </c>
      <c r="V4563">
        <f t="shared" si="1419"/>
        <v>1919010</v>
      </c>
      <c r="W4563" s="1" t="s">
        <v>155</v>
      </c>
      <c r="X4563" s="1" t="s">
        <v>1236</v>
      </c>
      <c r="Y4563" s="1" t="s">
        <v>156</v>
      </c>
      <c r="Z4563" s="3">
        <v>8107</v>
      </c>
      <c r="AA4563" s="4">
        <f t="shared" si="1425"/>
        <v>5491</v>
      </c>
      <c r="AB4563" s="4">
        <f t="shared" si="1427"/>
        <v>9264.9777286000008</v>
      </c>
      <c r="AC4563" s="4">
        <f t="shared" si="1428"/>
        <v>5491</v>
      </c>
      <c r="AD4563" s="4">
        <f t="shared" si="1426"/>
        <v>5491</v>
      </c>
      <c r="AE4563" s="4">
        <v>5491</v>
      </c>
      <c r="AF4563" s="4">
        <v>5491</v>
      </c>
      <c r="AG4563" s="4">
        <f>AE4563</f>
        <v>5491</v>
      </c>
      <c r="AI4563" t="e">
        <f t="shared" si="1422"/>
        <v>#N/A</v>
      </c>
      <c r="AJ4563">
        <v>15331.49</v>
      </c>
      <c r="AK4563" s="2">
        <v>15331.49</v>
      </c>
      <c r="AL4563" s="2">
        <f>AJ4563</f>
        <v>15331.49</v>
      </c>
      <c r="AM4563" s="4"/>
      <c r="AN4563" t="e">
        <f>VLOOKUP([1]!Tabelle13[[#This Row],[Vlookup this ID for freight costs]],$AL$2:$AL$6811,2,FALSE)</f>
        <v>#REF!</v>
      </c>
      <c r="AP4563">
        <v>624.75</v>
      </c>
      <c r="AQ4563">
        <v>624.75</v>
      </c>
      <c r="AR4563" s="4">
        <v>10</v>
      </c>
      <c r="AS4563" s="4">
        <v>4</v>
      </c>
      <c r="AT4563" s="4">
        <v>2011</v>
      </c>
      <c r="AU4563" s="4">
        <v>4</v>
      </c>
      <c r="AV4563" s="4">
        <v>4</v>
      </c>
      <c r="AW4563" s="4">
        <v>2011</v>
      </c>
      <c r="AX4563" t="str">
        <f t="shared" si="1423"/>
        <v>No Delay</v>
      </c>
      <c r="AY4563">
        <f t="shared" si="1424"/>
        <v>0</v>
      </c>
    </row>
    <row r="4564" spans="1:51" x14ac:dyDescent="0.2">
      <c r="A4564" s="3">
        <v>84128</v>
      </c>
      <c r="B4564" s="1" t="s">
        <v>151</v>
      </c>
      <c r="C4564" s="1" t="s">
        <v>65</v>
      </c>
      <c r="D4564" s="1" t="s">
        <v>130</v>
      </c>
      <c r="E4564" s="1" t="s">
        <v>152</v>
      </c>
      <c r="F4564" s="1" t="s">
        <v>152</v>
      </c>
      <c r="G4564" s="13" t="s">
        <v>1845</v>
      </c>
      <c r="H4564" s="12">
        <v>40984</v>
      </c>
      <c r="I4564" s="12" t="s">
        <v>509</v>
      </c>
      <c r="J4564" s="12">
        <v>40895</v>
      </c>
      <c r="K4564" s="4">
        <v>3657</v>
      </c>
      <c r="L4564" s="1" t="s">
        <v>146</v>
      </c>
      <c r="M4564" s="1" t="s">
        <v>132</v>
      </c>
      <c r="N4564" s="1" t="s">
        <v>238</v>
      </c>
      <c r="O4564" s="1" t="s">
        <v>93</v>
      </c>
      <c r="P4564">
        <v>30</v>
      </c>
      <c r="Q4564">
        <v>53279</v>
      </c>
      <c r="R4564">
        <v>438486.17</v>
      </c>
      <c r="S4564">
        <v>8.23</v>
      </c>
      <c r="T4564">
        <v>0.27</v>
      </c>
      <c r="U4564">
        <f t="shared" si="1418"/>
        <v>438486.17000000004</v>
      </c>
      <c r="V4564">
        <f t="shared" si="1419"/>
        <v>1598370</v>
      </c>
      <c r="W4564" s="1" t="s">
        <v>160</v>
      </c>
      <c r="X4564" s="1" t="s">
        <v>1236</v>
      </c>
      <c r="Y4564" s="1" t="s">
        <v>161</v>
      </c>
      <c r="Z4564" s="3">
        <v>7348</v>
      </c>
      <c r="AA4564" s="4">
        <f t="shared" si="1425"/>
        <v>5494</v>
      </c>
      <c r="AB4564" s="4">
        <f t="shared" si="1427"/>
        <v>8091.9932422000002</v>
      </c>
      <c r="AC4564" s="4">
        <f t="shared" si="1428"/>
        <v>5494</v>
      </c>
      <c r="AD4564" s="4">
        <f t="shared" si="1426"/>
        <v>5494</v>
      </c>
      <c r="AE4564" s="4">
        <v>5494</v>
      </c>
      <c r="AF4564" s="4">
        <v>5494</v>
      </c>
      <c r="AG4564" s="4">
        <f>AE4564</f>
        <v>5494</v>
      </c>
      <c r="AI4564" t="e">
        <f t="shared" si="1422"/>
        <v>#N/A</v>
      </c>
      <c r="AJ4564">
        <v>15322.73</v>
      </c>
      <c r="AK4564" s="2">
        <v>15322.73</v>
      </c>
      <c r="AL4564" s="2">
        <f>AJ4564</f>
        <v>15322.73</v>
      </c>
      <c r="AM4564" s="4"/>
      <c r="AN4564" t="e">
        <f>VLOOKUP([1]!Tabelle13[[#This Row],[Vlookup this ID for freight costs]],$AL$2:$AL$6811,2,FALSE)</f>
        <v>#REF!</v>
      </c>
      <c r="AP4564">
        <v>723.5</v>
      </c>
      <c r="AQ4564">
        <v>723.5</v>
      </c>
      <c r="AR4564" s="4">
        <v>16</v>
      </c>
      <c r="AS4564" s="4">
        <v>4</v>
      </c>
      <c r="AT4564" s="4">
        <v>2012</v>
      </c>
      <c r="AU4564" s="4">
        <v>18</v>
      </c>
      <c r="AV4564" s="4">
        <v>12</v>
      </c>
      <c r="AW4564" s="4">
        <v>2011</v>
      </c>
      <c r="AX4564" t="str">
        <f t="shared" si="1423"/>
        <v>No Delay</v>
      </c>
      <c r="AY4564">
        <f t="shared" si="1424"/>
        <v>0</v>
      </c>
    </row>
    <row r="4565" spans="1:51" x14ac:dyDescent="0.2">
      <c r="A4565" s="3">
        <v>49529</v>
      </c>
      <c r="B4565" s="1" t="s">
        <v>328</v>
      </c>
      <c r="C4565" s="1" t="s">
        <v>150</v>
      </c>
      <c r="D4565" s="1" t="s">
        <v>100</v>
      </c>
      <c r="E4565" s="1" t="s">
        <v>101</v>
      </c>
      <c r="F4565" s="1" t="s">
        <v>101</v>
      </c>
      <c r="G4565" s="13" t="s">
        <v>2396</v>
      </c>
      <c r="H4565" s="12">
        <v>40066</v>
      </c>
      <c r="I4565" s="12" t="s">
        <v>2396</v>
      </c>
      <c r="J4565" s="12">
        <v>40066</v>
      </c>
      <c r="K4565" s="4">
        <v>1812</v>
      </c>
      <c r="L4565" s="1" t="s">
        <v>146</v>
      </c>
      <c r="M4565" s="1" t="s">
        <v>1920</v>
      </c>
      <c r="N4565" s="1" t="s">
        <v>167</v>
      </c>
      <c r="O4565" s="1" t="s">
        <v>93</v>
      </c>
      <c r="P4565">
        <v>30</v>
      </c>
      <c r="Q4565">
        <v>29672</v>
      </c>
      <c r="R4565">
        <v>524304.06000000006</v>
      </c>
      <c r="S4565">
        <v>17.670000000000002</v>
      </c>
      <c r="T4565">
        <v>0.59</v>
      </c>
      <c r="U4565">
        <f t="shared" si="1418"/>
        <v>524304.24000000011</v>
      </c>
      <c r="V4565">
        <f t="shared" si="1419"/>
        <v>890160</v>
      </c>
      <c r="W4565" s="1" t="s">
        <v>204</v>
      </c>
      <c r="X4565" s="1" t="s">
        <v>1236</v>
      </c>
      <c r="Y4565" s="1" t="s">
        <v>205</v>
      </c>
      <c r="Z4565" s="3">
        <v>16682</v>
      </c>
      <c r="AA4565" s="4">
        <f>AB4565</f>
        <v>5501.4809299999997</v>
      </c>
      <c r="AB4565" s="2">
        <f>2245.156962+0.109744*Q4565</f>
        <v>5501.4809299999997</v>
      </c>
      <c r="AC4565" s="4">
        <f>AD4565</f>
        <v>5501.4809299999997</v>
      </c>
      <c r="AD4565" s="4">
        <f t="shared" si="1426"/>
        <v>5501.4809299999997</v>
      </c>
      <c r="AE4565" s="4" t="s">
        <v>62</v>
      </c>
      <c r="AG4565" s="4" t="str">
        <f>AE4565</f>
        <v>Weight Captured Separately</v>
      </c>
      <c r="AI4565" t="e">
        <f t="shared" si="1422"/>
        <v>#N/A</v>
      </c>
      <c r="AJ4565" t="s">
        <v>81</v>
      </c>
      <c r="AK4565" s="2"/>
      <c r="AL4565" s="2" t="str">
        <f>AJ4565</f>
        <v>Freight Included in Commodity Cost</v>
      </c>
      <c r="AM4565" s="4"/>
      <c r="AN4565" t="e">
        <f>VLOOKUP([1]!Tabelle13[[#This Row],[Vlookup this ID for freight costs]],$AL$2:$AL$6811,2,FALSE)</f>
        <v>#REF!</v>
      </c>
      <c r="AO4565">
        <f>IF(AK:AK="",AC:AC*6.242+1.383 -2.844 + 3.145 -2.265  -2.026,AK:AK)</f>
        <v>34337.636965060003</v>
      </c>
      <c r="AP4565">
        <v>1027.6400000000001</v>
      </c>
      <c r="AQ4565">
        <v>1027.6400000000001</v>
      </c>
      <c r="AR4565" s="4">
        <v>10</v>
      </c>
      <c r="AS4565" s="4">
        <v>9</v>
      </c>
      <c r="AT4565" s="4">
        <v>2009</v>
      </c>
      <c r="AU4565" s="4">
        <v>10</v>
      </c>
      <c r="AV4565" s="4">
        <v>9</v>
      </c>
      <c r="AW4565" s="4">
        <v>2009</v>
      </c>
      <c r="AX4565" t="str">
        <f t="shared" si="1423"/>
        <v>No Delay</v>
      </c>
      <c r="AY4565">
        <f t="shared" si="1424"/>
        <v>0</v>
      </c>
    </row>
    <row r="4566" spans="1:51" x14ac:dyDescent="0.2">
      <c r="A4566" s="3">
        <v>11605</v>
      </c>
      <c r="B4566" s="1" t="s">
        <v>164</v>
      </c>
      <c r="C4566" s="1" t="s">
        <v>165</v>
      </c>
      <c r="D4566" s="1" t="s">
        <v>130</v>
      </c>
      <c r="E4566" s="1" t="s">
        <v>53</v>
      </c>
      <c r="F4566" s="1" t="s">
        <v>53</v>
      </c>
      <c r="G4566" s="13" t="s">
        <v>2397</v>
      </c>
      <c r="H4566" s="12">
        <v>39716</v>
      </c>
      <c r="I4566" s="12" t="s">
        <v>2397</v>
      </c>
      <c r="J4566" s="12">
        <v>39716</v>
      </c>
      <c r="K4566" s="4">
        <v>1088</v>
      </c>
      <c r="L4566" s="1" t="s">
        <v>146</v>
      </c>
      <c r="M4566" s="1" t="s">
        <v>132</v>
      </c>
      <c r="N4566" s="1" t="s">
        <v>970</v>
      </c>
      <c r="O4566" s="1" t="s">
        <v>93</v>
      </c>
      <c r="P4566">
        <v>240</v>
      </c>
      <c r="Q4566">
        <v>14668</v>
      </c>
      <c r="R4566">
        <v>30802.799999999999</v>
      </c>
      <c r="S4566">
        <v>2.1</v>
      </c>
      <c r="T4566">
        <v>0.01</v>
      </c>
      <c r="U4566">
        <f t="shared" si="1418"/>
        <v>30802.800000000003</v>
      </c>
      <c r="V4566">
        <f t="shared" si="1419"/>
        <v>3520320</v>
      </c>
      <c r="W4566" s="1" t="s">
        <v>155</v>
      </c>
      <c r="X4566" s="1" t="s">
        <v>1236</v>
      </c>
      <c r="Y4566" s="1" t="s">
        <v>156</v>
      </c>
      <c r="Z4566" s="3">
        <v>5457</v>
      </c>
      <c r="AA4566" s="4">
        <f t="shared" si="1425"/>
        <v>5511</v>
      </c>
      <c r="AB4566" s="4">
        <f xml:space="preserve"> 2244.740206  + 0.1097478*Q4566</f>
        <v>3854.5209364000002</v>
      </c>
      <c r="AC4566" s="4">
        <f>AF4566</f>
        <v>5511</v>
      </c>
      <c r="AD4566" s="4">
        <f t="shared" si="1426"/>
        <v>5511</v>
      </c>
      <c r="AE4566" s="4">
        <v>5511</v>
      </c>
      <c r="AF4566" s="4">
        <v>5511</v>
      </c>
      <c r="AG4566" s="4">
        <f>AE4566</f>
        <v>5511</v>
      </c>
      <c r="AH4566" s="4">
        <v>83681</v>
      </c>
      <c r="AI4566">
        <f t="shared" si="1422"/>
        <v>22001</v>
      </c>
      <c r="AJ4566">
        <v>7876.44</v>
      </c>
      <c r="AK4566" s="2">
        <v>7876.44</v>
      </c>
      <c r="AL4566" s="2">
        <f>AJ4566</f>
        <v>7876.44</v>
      </c>
      <c r="AM4566" s="4"/>
      <c r="AN4566" t="e">
        <f>VLOOKUP([1]!Tabelle13[[#This Row],[Vlookup this ID for freight costs]],$AL$2:$AL$6811,2,FALSE)</f>
        <v>#REF!</v>
      </c>
      <c r="AP4566">
        <v>49.28</v>
      </c>
      <c r="AQ4566">
        <v>49.28</v>
      </c>
      <c r="AR4566" s="4">
        <v>25</v>
      </c>
      <c r="AS4566" s="4">
        <v>9</v>
      </c>
      <c r="AT4566" s="4">
        <v>2008</v>
      </c>
      <c r="AU4566" s="4">
        <v>25</v>
      </c>
      <c r="AV4566" s="4">
        <v>9</v>
      </c>
      <c r="AW4566" s="4">
        <v>2008</v>
      </c>
      <c r="AX4566" t="str">
        <f t="shared" si="1423"/>
        <v>No Delay</v>
      </c>
      <c r="AY4566">
        <f t="shared" si="1424"/>
        <v>0</v>
      </c>
    </row>
    <row r="4567" spans="1:51" x14ac:dyDescent="0.2">
      <c r="A4567" s="3">
        <v>11719</v>
      </c>
      <c r="B4567" s="1" t="s">
        <v>133</v>
      </c>
      <c r="C4567" s="1" t="s">
        <v>51</v>
      </c>
      <c r="D4567" s="1" t="s">
        <v>130</v>
      </c>
      <c r="E4567" s="1" t="s">
        <v>53</v>
      </c>
      <c r="F4567" s="1" t="s">
        <v>53</v>
      </c>
      <c r="G4567" s="13" t="s">
        <v>1277</v>
      </c>
      <c r="H4567" s="12">
        <v>39189</v>
      </c>
      <c r="I4567" s="12" t="s">
        <v>1277</v>
      </c>
      <c r="J4567" s="12">
        <v>39189</v>
      </c>
      <c r="K4567" s="4">
        <v>104</v>
      </c>
      <c r="L4567" s="1" t="s">
        <v>146</v>
      </c>
      <c r="M4567" s="1" t="s">
        <v>132</v>
      </c>
      <c r="N4567" s="1" t="s">
        <v>154</v>
      </c>
      <c r="O4567" s="1" t="s">
        <v>93</v>
      </c>
      <c r="P4567">
        <v>60</v>
      </c>
      <c r="Q4567">
        <v>30000</v>
      </c>
      <c r="R4567">
        <v>525000</v>
      </c>
      <c r="S4567">
        <v>17.5</v>
      </c>
      <c r="T4567">
        <v>0.28999999999999998</v>
      </c>
      <c r="U4567">
        <f t="shared" si="1418"/>
        <v>525000</v>
      </c>
      <c r="V4567">
        <f t="shared" si="1419"/>
        <v>1800000</v>
      </c>
      <c r="W4567" s="1" t="s">
        <v>155</v>
      </c>
      <c r="X4567" s="1" t="s">
        <v>1236</v>
      </c>
      <c r="Y4567" s="1" t="s">
        <v>156</v>
      </c>
      <c r="Z4567" s="3">
        <v>6318</v>
      </c>
      <c r="AA4567" s="4">
        <f>AB4567</f>
        <v>5537.4769619999997</v>
      </c>
      <c r="AB4567" s="2">
        <f>2245.156962+0.109744*Q4567</f>
        <v>5537.4769619999997</v>
      </c>
      <c r="AC4567" s="4">
        <f>AD4567</f>
        <v>7954.676925857143</v>
      </c>
      <c r="AD4567" s="4">
        <f t="shared" si="1426"/>
        <v>7954.676925857143</v>
      </c>
      <c r="AE4567" s="3" t="s">
        <v>2034</v>
      </c>
      <c r="AF4567" s="3"/>
      <c r="AG4567" s="4" t="str">
        <f>AI4567</f>
        <v>Weight Captured Separately</v>
      </c>
      <c r="AH4567" s="4">
        <v>10549</v>
      </c>
      <c r="AI4567" t="str">
        <f t="shared" si="1422"/>
        <v>Weight Captured Separately</v>
      </c>
      <c r="AJ4567" t="s">
        <v>2034</v>
      </c>
      <c r="AK4567" s="2">
        <v>7364.3</v>
      </c>
      <c r="AL4567" s="2">
        <f>AN4567</f>
        <v>7364.3</v>
      </c>
      <c r="AM4567" s="4">
        <v>10549</v>
      </c>
      <c r="AN4567">
        <f>INDEX($AJ$2:$AJ$6811,MATCH(AM4567,$A$2:$A$6811,0))</f>
        <v>7364.3</v>
      </c>
      <c r="AO4567">
        <f>IF(AK:AK="",AC:AC*6.242+1.383 -2.844 + 3.145 -2.265  -2.026,AK:AK)</f>
        <v>7364.3</v>
      </c>
      <c r="AP4567">
        <v>0</v>
      </c>
      <c r="AR4567" s="4">
        <v>17</v>
      </c>
      <c r="AS4567" s="4">
        <v>4</v>
      </c>
      <c r="AT4567" s="4">
        <v>2007</v>
      </c>
      <c r="AU4567" s="4">
        <v>17</v>
      </c>
      <c r="AV4567" s="4">
        <v>4</v>
      </c>
      <c r="AW4567" s="4">
        <v>2007</v>
      </c>
      <c r="AX4567" t="str">
        <f t="shared" si="1423"/>
        <v>No Delay</v>
      </c>
      <c r="AY4567">
        <f t="shared" si="1424"/>
        <v>0</v>
      </c>
    </row>
    <row r="4568" spans="1:51" x14ac:dyDescent="0.2">
      <c r="A4568" s="3">
        <v>83421</v>
      </c>
      <c r="B4568" s="1" t="s">
        <v>151</v>
      </c>
      <c r="C4568" s="1" t="s">
        <v>65</v>
      </c>
      <c r="D4568" s="1" t="s">
        <v>130</v>
      </c>
      <c r="E4568" s="1" t="s">
        <v>152</v>
      </c>
      <c r="F4568" s="1" t="s">
        <v>152</v>
      </c>
      <c r="G4568" s="13" t="s">
        <v>230</v>
      </c>
      <c r="H4568" s="12">
        <v>40329</v>
      </c>
      <c r="I4568" s="12" t="s">
        <v>377</v>
      </c>
      <c r="J4568" s="12">
        <v>40316</v>
      </c>
      <c r="K4568" s="4">
        <v>2419</v>
      </c>
      <c r="L4568" s="1" t="s">
        <v>146</v>
      </c>
      <c r="M4568" s="1" t="s">
        <v>132</v>
      </c>
      <c r="N4568" s="1" t="s">
        <v>154</v>
      </c>
      <c r="O4568" s="1" t="s">
        <v>93</v>
      </c>
      <c r="P4568">
        <v>60</v>
      </c>
      <c r="Q4568">
        <v>2160</v>
      </c>
      <c r="R4568">
        <v>24235.200000000001</v>
      </c>
      <c r="S4568">
        <v>11.22</v>
      </c>
      <c r="T4568">
        <v>0.19</v>
      </c>
      <c r="U4568">
        <f t="shared" si="1418"/>
        <v>24235.200000000001</v>
      </c>
      <c r="V4568">
        <f t="shared" si="1419"/>
        <v>129600</v>
      </c>
      <c r="W4568" s="1" t="s">
        <v>160</v>
      </c>
      <c r="X4568" s="1" t="s">
        <v>1236</v>
      </c>
      <c r="Y4568" s="1" t="s">
        <v>161</v>
      </c>
      <c r="Z4568" s="3">
        <v>7348</v>
      </c>
      <c r="AA4568" s="4">
        <f t="shared" si="1425"/>
        <v>5552</v>
      </c>
      <c r="AB4568" s="4">
        <f t="shared" ref="AB4568:AB4594" si="1429" xml:space="preserve"> 2244.740206  + 0.1097478*Q4568</f>
        <v>2481.7954540000001</v>
      </c>
      <c r="AC4568" s="4">
        <f t="shared" ref="AC4568:AC4594" si="1430">AF4568</f>
        <v>5552</v>
      </c>
      <c r="AD4568" s="4">
        <f t="shared" si="1426"/>
        <v>2619.4082891999997</v>
      </c>
      <c r="AE4568" s="4">
        <v>5552</v>
      </c>
      <c r="AF4568" s="4">
        <v>5552</v>
      </c>
      <c r="AG4568" s="4">
        <f>AE4568</f>
        <v>5552</v>
      </c>
      <c r="AI4568" t="e">
        <f t="shared" si="1422"/>
        <v>#N/A</v>
      </c>
      <c r="AJ4568">
        <v>9736.1</v>
      </c>
      <c r="AK4568" s="2">
        <v>9736.1</v>
      </c>
      <c r="AL4568" s="2">
        <f>AJ4568</f>
        <v>9736.1</v>
      </c>
      <c r="AM4568" s="4"/>
      <c r="AN4568" t="e">
        <f>VLOOKUP([1]!Tabelle13[[#This Row],[Vlookup this ID for freight costs]],$AL$2:$AL$6811,2,FALSE)</f>
        <v>#REF!</v>
      </c>
      <c r="AP4568">
        <v>52.25</v>
      </c>
      <c r="AQ4568">
        <v>52.25</v>
      </c>
      <c r="AR4568" s="4">
        <v>31</v>
      </c>
      <c r="AS4568" s="4">
        <v>5</v>
      </c>
      <c r="AT4568" s="4">
        <v>2010</v>
      </c>
      <c r="AU4568" s="4">
        <v>18</v>
      </c>
      <c r="AV4568" s="4">
        <v>5</v>
      </c>
      <c r="AW4568" s="4">
        <v>2010</v>
      </c>
      <c r="AX4568" t="str">
        <f t="shared" si="1423"/>
        <v>No Delay</v>
      </c>
      <c r="AY4568">
        <f t="shared" si="1424"/>
        <v>0</v>
      </c>
    </row>
    <row r="4569" spans="1:51" x14ac:dyDescent="0.2">
      <c r="A4569" s="3">
        <v>85107</v>
      </c>
      <c r="B4569" s="1" t="s">
        <v>151</v>
      </c>
      <c r="C4569" s="1" t="s">
        <v>65</v>
      </c>
      <c r="D4569" s="1" t="s">
        <v>130</v>
      </c>
      <c r="E4569" s="1" t="s">
        <v>152</v>
      </c>
      <c r="F4569" s="1" t="s">
        <v>152</v>
      </c>
      <c r="G4569" s="13" t="s">
        <v>230</v>
      </c>
      <c r="H4569" s="12">
        <v>40329</v>
      </c>
      <c r="I4569" s="12" t="s">
        <v>377</v>
      </c>
      <c r="J4569" s="12">
        <v>40316</v>
      </c>
      <c r="K4569" s="4">
        <v>2438</v>
      </c>
      <c r="L4569" s="1" t="s">
        <v>146</v>
      </c>
      <c r="M4569" s="1" t="s">
        <v>132</v>
      </c>
      <c r="N4569" s="1" t="s">
        <v>154</v>
      </c>
      <c r="O4569" s="1" t="s">
        <v>93</v>
      </c>
      <c r="P4569">
        <v>60</v>
      </c>
      <c r="Q4569">
        <v>45000</v>
      </c>
      <c r="R4569">
        <v>504900</v>
      </c>
      <c r="S4569">
        <v>11.22</v>
      </c>
      <c r="T4569">
        <v>0.19</v>
      </c>
      <c r="U4569">
        <f t="shared" si="1418"/>
        <v>504900</v>
      </c>
      <c r="V4569">
        <f t="shared" si="1419"/>
        <v>2700000</v>
      </c>
      <c r="W4569" s="1" t="s">
        <v>155</v>
      </c>
      <c r="X4569" s="1" t="s">
        <v>1236</v>
      </c>
      <c r="Y4569" s="1" t="s">
        <v>156</v>
      </c>
      <c r="Z4569" s="3">
        <v>7726</v>
      </c>
      <c r="AA4569" s="4">
        <f t="shared" si="1425"/>
        <v>5552</v>
      </c>
      <c r="AB4569" s="4">
        <f t="shared" si="1429"/>
        <v>7183.3912060000002</v>
      </c>
      <c r="AC4569" s="4">
        <f t="shared" si="1430"/>
        <v>5552</v>
      </c>
      <c r="AD4569" s="4">
        <f t="shared" si="1426"/>
        <v>8277.5555555555547</v>
      </c>
      <c r="AE4569" s="3" t="s">
        <v>2398</v>
      </c>
      <c r="AF4569" s="3">
        <v>5552</v>
      </c>
      <c r="AG4569" s="4">
        <f>AI4569</f>
        <v>5552</v>
      </c>
      <c r="AH4569" s="4">
        <v>83421</v>
      </c>
      <c r="AI4569">
        <f t="shared" si="1422"/>
        <v>5552</v>
      </c>
      <c r="AJ4569" t="s">
        <v>2398</v>
      </c>
      <c r="AK4569" s="2">
        <v>9736.1</v>
      </c>
      <c r="AL4569" s="2">
        <f>AN4569</f>
        <v>9736.1</v>
      </c>
      <c r="AM4569" s="4">
        <v>83421</v>
      </c>
      <c r="AN4569">
        <f>INDEX($AJ$2:$AJ$6811,MATCH(AM4569,$A$2:$A$6811,0))</f>
        <v>9736.1</v>
      </c>
      <c r="AP4569">
        <v>1088.56</v>
      </c>
      <c r="AQ4569">
        <v>1088.56</v>
      </c>
      <c r="AR4569" s="4">
        <v>31</v>
      </c>
      <c r="AS4569" s="4">
        <v>5</v>
      </c>
      <c r="AT4569" s="4">
        <v>2010</v>
      </c>
      <c r="AU4569" s="4">
        <v>18</v>
      </c>
      <c r="AV4569" s="4">
        <v>5</v>
      </c>
      <c r="AW4569" s="4">
        <v>2010</v>
      </c>
      <c r="AX4569" t="str">
        <f t="shared" si="1423"/>
        <v>No Delay</v>
      </c>
      <c r="AY4569">
        <f t="shared" si="1424"/>
        <v>0</v>
      </c>
    </row>
    <row r="4570" spans="1:51" x14ac:dyDescent="0.2">
      <c r="A4570" s="3">
        <v>11025</v>
      </c>
      <c r="B4570" s="1" t="s">
        <v>350</v>
      </c>
      <c r="C4570" s="1" t="s">
        <v>65</v>
      </c>
      <c r="D4570" s="1" t="s">
        <v>130</v>
      </c>
      <c r="E4570" s="1" t="s">
        <v>152</v>
      </c>
      <c r="F4570" s="1" t="s">
        <v>152</v>
      </c>
      <c r="G4570" s="13" t="s">
        <v>166</v>
      </c>
      <c r="H4570" s="12">
        <v>39891</v>
      </c>
      <c r="I4570" s="12" t="s">
        <v>166</v>
      </c>
      <c r="J4570" s="12">
        <v>39891</v>
      </c>
      <c r="K4570" s="4">
        <v>1408</v>
      </c>
      <c r="L4570" s="1" t="s">
        <v>146</v>
      </c>
      <c r="M4570" s="1" t="s">
        <v>132</v>
      </c>
      <c r="N4570" s="1" t="s">
        <v>154</v>
      </c>
      <c r="O4570" s="1" t="s">
        <v>93</v>
      </c>
      <c r="P4570">
        <v>60</v>
      </c>
      <c r="Q4570">
        <v>49385</v>
      </c>
      <c r="R4570">
        <v>562989</v>
      </c>
      <c r="S4570">
        <v>11.4</v>
      </c>
      <c r="T4570">
        <v>0.19</v>
      </c>
      <c r="U4570">
        <f t="shared" si="1418"/>
        <v>562989</v>
      </c>
      <c r="V4570">
        <f t="shared" si="1419"/>
        <v>2963100</v>
      </c>
      <c r="W4570" s="1" t="s">
        <v>155</v>
      </c>
      <c r="X4570" s="1" t="s">
        <v>1236</v>
      </c>
      <c r="Y4570" s="1" t="s">
        <v>156</v>
      </c>
      <c r="Z4570" s="3">
        <v>7726</v>
      </c>
      <c r="AA4570" s="4">
        <f t="shared" si="1425"/>
        <v>5553</v>
      </c>
      <c r="AB4570" s="4">
        <f t="shared" si="1429"/>
        <v>7664.6353090000011</v>
      </c>
      <c r="AC4570" s="4">
        <f t="shared" si="1430"/>
        <v>5553</v>
      </c>
      <c r="AD4570" s="4">
        <f t="shared" si="1426"/>
        <v>5553</v>
      </c>
      <c r="AE4570" s="4">
        <v>5553</v>
      </c>
      <c r="AF4570" s="4">
        <v>5553</v>
      </c>
      <c r="AG4570" s="4">
        <f t="shared" ref="AG4570:AG4576" si="1431">AE4570</f>
        <v>5553</v>
      </c>
      <c r="AH4570" s="4">
        <v>83155</v>
      </c>
      <c r="AI4570">
        <f t="shared" si="1422"/>
        <v>3888</v>
      </c>
      <c r="AJ4570">
        <v>11492.86</v>
      </c>
      <c r="AK4570" s="2">
        <v>11492.86</v>
      </c>
      <c r="AL4570" s="2">
        <f t="shared" ref="AL4570:AL4576" si="1432">AJ4570</f>
        <v>11492.86</v>
      </c>
      <c r="AM4570" s="4"/>
      <c r="AN4570" t="e">
        <f>VLOOKUP([1]!Tabelle13[[#This Row],[Vlookup this ID for freight costs]],$AL$2:$AL$6811,2,FALSE)</f>
        <v>#REF!</v>
      </c>
      <c r="AP4570">
        <v>1103.46</v>
      </c>
      <c r="AQ4570">
        <v>1103.46</v>
      </c>
      <c r="AR4570" s="4">
        <v>19</v>
      </c>
      <c r="AS4570" s="4">
        <v>4</v>
      </c>
      <c r="AT4570" s="4">
        <v>2009</v>
      </c>
      <c r="AU4570" s="4">
        <v>19</v>
      </c>
      <c r="AV4570" s="4">
        <v>4</v>
      </c>
      <c r="AW4570" s="4">
        <v>2009</v>
      </c>
      <c r="AX4570" t="str">
        <f t="shared" si="1423"/>
        <v>No Delay</v>
      </c>
      <c r="AY4570">
        <f t="shared" si="1424"/>
        <v>0</v>
      </c>
    </row>
    <row r="4571" spans="1:51" x14ac:dyDescent="0.2">
      <c r="A4571" s="3">
        <v>83505</v>
      </c>
      <c r="B4571" s="1" t="s">
        <v>151</v>
      </c>
      <c r="C4571" s="1" t="s">
        <v>65</v>
      </c>
      <c r="D4571" s="1" t="s">
        <v>130</v>
      </c>
      <c r="E4571" s="1" t="s">
        <v>152</v>
      </c>
      <c r="F4571" s="1" t="s">
        <v>152</v>
      </c>
      <c r="G4571" s="13" t="s">
        <v>927</v>
      </c>
      <c r="H4571" s="12">
        <v>40709</v>
      </c>
      <c r="I4571" s="12" t="s">
        <v>1660</v>
      </c>
      <c r="J4571" s="12">
        <v>40729</v>
      </c>
      <c r="K4571" s="4">
        <v>3292</v>
      </c>
      <c r="L4571" s="1" t="s">
        <v>146</v>
      </c>
      <c r="M4571" s="1" t="s">
        <v>132</v>
      </c>
      <c r="N4571" s="1" t="s">
        <v>159</v>
      </c>
      <c r="O4571" s="1" t="s">
        <v>93</v>
      </c>
      <c r="P4571">
        <v>30</v>
      </c>
      <c r="Q4571">
        <v>57749</v>
      </c>
      <c r="R4571">
        <v>630619.07999999996</v>
      </c>
      <c r="S4571">
        <v>10.92</v>
      </c>
      <c r="T4571">
        <v>0.36</v>
      </c>
      <c r="U4571">
        <f t="shared" si="1418"/>
        <v>630619.07999999996</v>
      </c>
      <c r="V4571">
        <f t="shared" si="1419"/>
        <v>1732470</v>
      </c>
      <c r="W4571" s="1" t="s">
        <v>155</v>
      </c>
      <c r="X4571" s="1" t="s">
        <v>1236</v>
      </c>
      <c r="Y4571" s="1" t="s">
        <v>156</v>
      </c>
      <c r="Z4571" s="3">
        <v>7726</v>
      </c>
      <c r="AA4571" s="4">
        <f t="shared" si="1425"/>
        <v>5554</v>
      </c>
      <c r="AB4571" s="4">
        <f t="shared" si="1429"/>
        <v>8582.5659082000002</v>
      </c>
      <c r="AC4571" s="4">
        <f t="shared" si="1430"/>
        <v>5554</v>
      </c>
      <c r="AD4571" s="4">
        <f t="shared" si="1426"/>
        <v>5554</v>
      </c>
      <c r="AE4571" s="4">
        <v>5554</v>
      </c>
      <c r="AF4571" s="4">
        <v>5554</v>
      </c>
      <c r="AG4571" s="4">
        <f t="shared" si="1431"/>
        <v>5554</v>
      </c>
      <c r="AI4571" t="e">
        <f t="shared" si="1422"/>
        <v>#N/A</v>
      </c>
      <c r="AJ4571">
        <v>13398.06</v>
      </c>
      <c r="AK4571" s="2">
        <v>13398.06</v>
      </c>
      <c r="AL4571" s="2">
        <f t="shared" si="1432"/>
        <v>13398.06</v>
      </c>
      <c r="AM4571" s="4"/>
      <c r="AN4571" t="e">
        <f>VLOOKUP([1]!Tabelle13[[#This Row],[Vlookup this ID for freight costs]],$AL$2:$AL$6811,2,FALSE)</f>
        <v>#REF!</v>
      </c>
      <c r="AP4571">
        <v>1040.52</v>
      </c>
      <c r="AQ4571">
        <v>1040.52</v>
      </c>
      <c r="AR4571" s="4">
        <v>15</v>
      </c>
      <c r="AS4571" s="4">
        <v>6</v>
      </c>
      <c r="AT4571" s="4">
        <v>2011</v>
      </c>
      <c r="AU4571" s="4">
        <v>5</v>
      </c>
      <c r="AV4571" s="4">
        <v>7</v>
      </c>
      <c r="AW4571" s="4">
        <v>2011</v>
      </c>
      <c r="AX4571" t="str">
        <f t="shared" si="1423"/>
        <v>Delay</v>
      </c>
      <c r="AY4571">
        <f t="shared" si="1424"/>
        <v>20</v>
      </c>
    </row>
    <row r="4572" spans="1:51" x14ac:dyDescent="0.2">
      <c r="A4572" s="3">
        <v>12456</v>
      </c>
      <c r="B4572" s="1" t="s">
        <v>119</v>
      </c>
      <c r="C4572" s="1" t="s">
        <v>114</v>
      </c>
      <c r="D4572" s="1" t="s">
        <v>130</v>
      </c>
      <c r="E4572" s="1"/>
      <c r="F4572" s="1" t="s">
        <v>107</v>
      </c>
      <c r="G4572" s="13" t="s">
        <v>701</v>
      </c>
      <c r="H4572" s="12">
        <v>39444</v>
      </c>
      <c r="I4572" s="12" t="s">
        <v>701</v>
      </c>
      <c r="J4572" s="12">
        <v>39444</v>
      </c>
      <c r="K4572" s="4">
        <v>558</v>
      </c>
      <c r="L4572" s="1" t="s">
        <v>146</v>
      </c>
      <c r="M4572" s="1" t="s">
        <v>132</v>
      </c>
      <c r="N4572" s="1" t="s">
        <v>265</v>
      </c>
      <c r="O4572" s="1" t="s">
        <v>93</v>
      </c>
      <c r="P4572">
        <v>60</v>
      </c>
      <c r="Q4572">
        <v>58680</v>
      </c>
      <c r="R4572">
        <v>199512</v>
      </c>
      <c r="S4572">
        <v>3.4</v>
      </c>
      <c r="T4572">
        <v>0.06</v>
      </c>
      <c r="U4572">
        <f t="shared" si="1418"/>
        <v>199512</v>
      </c>
      <c r="V4572">
        <f t="shared" si="1419"/>
        <v>3520800</v>
      </c>
      <c r="W4572" s="1" t="s">
        <v>155</v>
      </c>
      <c r="X4572" s="1" t="s">
        <v>1236</v>
      </c>
      <c r="Y4572" s="1" t="s">
        <v>156</v>
      </c>
      <c r="Z4572" s="3">
        <v>6648</v>
      </c>
      <c r="AA4572" s="4">
        <f t="shared" si="1425"/>
        <v>5557</v>
      </c>
      <c r="AB4572" s="4">
        <f t="shared" si="1429"/>
        <v>8684.7411100000008</v>
      </c>
      <c r="AC4572" s="4">
        <f t="shared" si="1430"/>
        <v>5557</v>
      </c>
      <c r="AD4572" s="4">
        <f t="shared" si="1426"/>
        <v>5557</v>
      </c>
      <c r="AE4572" s="4">
        <v>5557</v>
      </c>
      <c r="AF4572" s="4">
        <v>5557</v>
      </c>
      <c r="AG4572" s="4">
        <f t="shared" si="1431"/>
        <v>5557</v>
      </c>
      <c r="AI4572" t="e">
        <f t="shared" si="1422"/>
        <v>#N/A</v>
      </c>
      <c r="AJ4572">
        <v>15245.25</v>
      </c>
      <c r="AK4572" s="2">
        <v>15245.25</v>
      </c>
      <c r="AL4572" s="2">
        <f t="shared" si="1432"/>
        <v>15245.25</v>
      </c>
      <c r="AM4572" s="4"/>
      <c r="AN4572" t="e">
        <f>VLOOKUP([1]!Tabelle13[[#This Row],[Vlookup this ID for freight costs]],$AL$2:$AL$6811,2,FALSE)</f>
        <v>#REF!</v>
      </c>
      <c r="AP4572">
        <v>319.22000000000003</v>
      </c>
      <c r="AQ4572">
        <v>319.22000000000003</v>
      </c>
      <c r="AR4572" s="4">
        <v>28</v>
      </c>
      <c r="AS4572" s="4">
        <v>12</v>
      </c>
      <c r="AT4572" s="4">
        <v>2007</v>
      </c>
      <c r="AU4572" s="4">
        <v>28</v>
      </c>
      <c r="AV4572" s="4">
        <v>12</v>
      </c>
      <c r="AW4572" s="4">
        <v>2007</v>
      </c>
      <c r="AX4572" t="str">
        <f t="shared" si="1423"/>
        <v>No Delay</v>
      </c>
      <c r="AY4572">
        <f t="shared" si="1424"/>
        <v>0</v>
      </c>
    </row>
    <row r="4573" spans="1:51" x14ac:dyDescent="0.2">
      <c r="A4573" s="3">
        <v>84341</v>
      </c>
      <c r="B4573" s="1" t="s">
        <v>215</v>
      </c>
      <c r="C4573" s="1" t="s">
        <v>89</v>
      </c>
      <c r="D4573" s="1" t="s">
        <v>130</v>
      </c>
      <c r="E4573" s="1" t="s">
        <v>101</v>
      </c>
      <c r="F4573" s="1" t="s">
        <v>101</v>
      </c>
      <c r="G4573" s="13" t="s">
        <v>1868</v>
      </c>
      <c r="H4573" s="12">
        <v>41740</v>
      </c>
      <c r="I4573" s="12" t="s">
        <v>295</v>
      </c>
      <c r="J4573" s="12">
        <v>41757</v>
      </c>
      <c r="K4573" s="4">
        <v>5453</v>
      </c>
      <c r="L4573" s="1" t="s">
        <v>146</v>
      </c>
      <c r="M4573" s="1" t="s">
        <v>132</v>
      </c>
      <c r="N4573" s="1" t="s">
        <v>275</v>
      </c>
      <c r="O4573" s="1" t="s">
        <v>93</v>
      </c>
      <c r="P4573">
        <v>60</v>
      </c>
      <c r="Q4573">
        <v>70300</v>
      </c>
      <c r="R4573">
        <v>473119</v>
      </c>
      <c r="S4573">
        <v>6.73</v>
      </c>
      <c r="T4573">
        <v>0.11</v>
      </c>
      <c r="U4573">
        <f t="shared" si="1418"/>
        <v>473119.00000000006</v>
      </c>
      <c r="V4573">
        <f t="shared" si="1419"/>
        <v>4218000</v>
      </c>
      <c r="W4573" s="1" t="s">
        <v>160</v>
      </c>
      <c r="X4573" s="1" t="s">
        <v>1236</v>
      </c>
      <c r="Y4573" s="1" t="s">
        <v>161</v>
      </c>
      <c r="Z4573" s="3">
        <v>12573</v>
      </c>
      <c r="AA4573" s="4">
        <f t="shared" si="1425"/>
        <v>5565</v>
      </c>
      <c r="AB4573" s="4">
        <f t="shared" si="1429"/>
        <v>9960.0105459999995</v>
      </c>
      <c r="AC4573" s="4">
        <f t="shared" si="1430"/>
        <v>5565</v>
      </c>
      <c r="AD4573" s="4">
        <f t="shared" si="1426"/>
        <v>5565</v>
      </c>
      <c r="AE4573" s="4">
        <v>5565</v>
      </c>
      <c r="AF4573" s="4">
        <v>5565</v>
      </c>
      <c r="AG4573" s="4">
        <f t="shared" si="1431"/>
        <v>5565</v>
      </c>
      <c r="AI4573" t="e">
        <f t="shared" si="1422"/>
        <v>#N/A</v>
      </c>
      <c r="AJ4573">
        <v>23776.42</v>
      </c>
      <c r="AK4573" s="2">
        <v>23776.42</v>
      </c>
      <c r="AL4573" s="2">
        <f t="shared" si="1432"/>
        <v>23776.42</v>
      </c>
      <c r="AM4573" s="4"/>
      <c r="AN4573" t="e">
        <f>VLOOKUP([1]!Tabelle13[[#This Row],[Vlookup this ID for freight costs]],$AL$2:$AL$6811,2,FALSE)</f>
        <v>#REF!</v>
      </c>
      <c r="AP4573">
        <v>585.25</v>
      </c>
      <c r="AQ4573">
        <v>585.25</v>
      </c>
      <c r="AR4573" s="4">
        <v>11</v>
      </c>
      <c r="AS4573" s="4">
        <v>4</v>
      </c>
      <c r="AT4573" s="4">
        <v>2014</v>
      </c>
      <c r="AU4573" s="4">
        <v>28</v>
      </c>
      <c r="AV4573" s="4">
        <v>4</v>
      </c>
      <c r="AW4573" s="4">
        <v>2014</v>
      </c>
      <c r="AX4573" t="str">
        <f t="shared" si="1423"/>
        <v>Delay</v>
      </c>
      <c r="AY4573">
        <f t="shared" si="1424"/>
        <v>17</v>
      </c>
    </row>
    <row r="4574" spans="1:51" x14ac:dyDescent="0.2">
      <c r="A4574" s="3">
        <v>28210</v>
      </c>
      <c r="B4574" s="1" t="s">
        <v>1912</v>
      </c>
      <c r="C4574" s="1" t="s">
        <v>99</v>
      </c>
      <c r="D4574" s="1" t="s">
        <v>52</v>
      </c>
      <c r="E4574" s="1" t="s">
        <v>53</v>
      </c>
      <c r="F4574" s="1" t="s">
        <v>53</v>
      </c>
      <c r="G4574" s="13" t="s">
        <v>1913</v>
      </c>
      <c r="H4574" s="12">
        <v>41191</v>
      </c>
      <c r="I4574" s="12" t="s">
        <v>1913</v>
      </c>
      <c r="J4574" s="12">
        <v>41191</v>
      </c>
      <c r="K4574" s="4">
        <v>4197</v>
      </c>
      <c r="L4574" s="1" t="s">
        <v>146</v>
      </c>
      <c r="M4574" s="1" t="s">
        <v>170</v>
      </c>
      <c r="N4574" s="1" t="s">
        <v>167</v>
      </c>
      <c r="O4574" s="1" t="s">
        <v>93</v>
      </c>
      <c r="P4574">
        <v>30</v>
      </c>
      <c r="Q4574">
        <v>64980</v>
      </c>
      <c r="R4574">
        <v>214434</v>
      </c>
      <c r="S4574">
        <v>3.3</v>
      </c>
      <c r="T4574">
        <v>0.11</v>
      </c>
      <c r="U4574">
        <f t="shared" si="1418"/>
        <v>214434</v>
      </c>
      <c r="V4574">
        <f t="shared" si="1419"/>
        <v>1949400</v>
      </c>
      <c r="W4574" s="1" t="s">
        <v>155</v>
      </c>
      <c r="X4574" s="1" t="s">
        <v>1236</v>
      </c>
      <c r="Y4574" s="1" t="s">
        <v>156</v>
      </c>
      <c r="Z4574" s="3">
        <v>5565</v>
      </c>
      <c r="AA4574" s="4">
        <f t="shared" si="1425"/>
        <v>5578</v>
      </c>
      <c r="AB4574" s="4">
        <f t="shared" si="1429"/>
        <v>9376.152250000001</v>
      </c>
      <c r="AC4574" s="4">
        <f t="shared" si="1430"/>
        <v>5578</v>
      </c>
      <c r="AD4574" s="4">
        <f t="shared" si="1426"/>
        <v>5578</v>
      </c>
      <c r="AE4574" s="4">
        <v>5578</v>
      </c>
      <c r="AF4574" s="4">
        <v>5578</v>
      </c>
      <c r="AG4574" s="4">
        <f t="shared" si="1431"/>
        <v>5578</v>
      </c>
      <c r="AI4574" t="e">
        <f t="shared" si="1422"/>
        <v>#N/A</v>
      </c>
      <c r="AJ4574">
        <v>18826.62</v>
      </c>
      <c r="AK4574" s="2">
        <v>18826.62</v>
      </c>
      <c r="AL4574" s="2">
        <f t="shared" si="1432"/>
        <v>18826.62</v>
      </c>
      <c r="AM4574" s="4"/>
      <c r="AN4574" t="e">
        <f>VLOOKUP([1]!Tabelle13[[#This Row],[Vlookup this ID for freight costs]],$AL$2:$AL$6811,2,FALSE)</f>
        <v>#REF!</v>
      </c>
      <c r="AP4574">
        <v>300.64</v>
      </c>
      <c r="AQ4574">
        <v>300.64</v>
      </c>
      <c r="AR4574" s="4">
        <v>9</v>
      </c>
      <c r="AS4574" s="4">
        <v>10</v>
      </c>
      <c r="AT4574" s="4">
        <v>2012</v>
      </c>
      <c r="AU4574" s="4">
        <v>9</v>
      </c>
      <c r="AV4574" s="4">
        <v>10</v>
      </c>
      <c r="AW4574" s="4">
        <v>2012</v>
      </c>
      <c r="AX4574" t="str">
        <f t="shared" si="1423"/>
        <v>No Delay</v>
      </c>
      <c r="AY4574">
        <f t="shared" si="1424"/>
        <v>0</v>
      </c>
    </row>
    <row r="4575" spans="1:51" x14ac:dyDescent="0.2">
      <c r="A4575" s="3">
        <v>12005</v>
      </c>
      <c r="B4575" s="1" t="s">
        <v>119</v>
      </c>
      <c r="C4575" s="1" t="s">
        <v>114</v>
      </c>
      <c r="D4575" s="1" t="s">
        <v>130</v>
      </c>
      <c r="E4575" s="1" t="s">
        <v>101</v>
      </c>
      <c r="F4575" s="1" t="s">
        <v>101</v>
      </c>
      <c r="G4575" s="13" t="s">
        <v>2399</v>
      </c>
      <c r="H4575" s="12">
        <v>40078</v>
      </c>
      <c r="I4575" s="12" t="s">
        <v>2399</v>
      </c>
      <c r="J4575" s="12">
        <v>40078</v>
      </c>
      <c r="K4575" s="4">
        <v>1843</v>
      </c>
      <c r="L4575" s="1" t="s">
        <v>146</v>
      </c>
      <c r="M4575" s="1" t="s">
        <v>132</v>
      </c>
      <c r="N4575" s="1" t="s">
        <v>196</v>
      </c>
      <c r="O4575" s="1" t="s">
        <v>93</v>
      </c>
      <c r="P4575">
        <v>60</v>
      </c>
      <c r="Q4575">
        <v>52481</v>
      </c>
      <c r="R4575">
        <v>373664.72</v>
      </c>
      <c r="S4575">
        <v>7.12</v>
      </c>
      <c r="T4575">
        <v>0.12</v>
      </c>
      <c r="U4575">
        <f t="shared" si="1418"/>
        <v>373664.72000000003</v>
      </c>
      <c r="V4575">
        <f t="shared" si="1419"/>
        <v>3148860</v>
      </c>
      <c r="W4575" s="1" t="s">
        <v>204</v>
      </c>
      <c r="X4575" s="1" t="s">
        <v>1236</v>
      </c>
      <c r="Y4575" s="1" t="s">
        <v>205</v>
      </c>
      <c r="Z4575" s="3">
        <v>14286</v>
      </c>
      <c r="AA4575" s="4">
        <f t="shared" si="1425"/>
        <v>5586</v>
      </c>
      <c r="AB4575" s="4">
        <f t="shared" si="1429"/>
        <v>8004.4144978000004</v>
      </c>
      <c r="AC4575" s="4">
        <f t="shared" si="1430"/>
        <v>5586</v>
      </c>
      <c r="AD4575" s="4">
        <f t="shared" si="1426"/>
        <v>5586</v>
      </c>
      <c r="AE4575" s="4">
        <v>5586</v>
      </c>
      <c r="AF4575" s="4">
        <v>5586</v>
      </c>
      <c r="AG4575" s="4">
        <f t="shared" si="1431"/>
        <v>5586</v>
      </c>
      <c r="AH4575" s="4">
        <v>86069</v>
      </c>
      <c r="AI4575">
        <f t="shared" si="1422"/>
        <v>5416</v>
      </c>
      <c r="AJ4575">
        <v>6759.28</v>
      </c>
      <c r="AK4575" s="2">
        <v>6759.28</v>
      </c>
      <c r="AL4575" s="2">
        <f t="shared" si="1432"/>
        <v>6759.28</v>
      </c>
      <c r="AM4575" s="4"/>
      <c r="AN4575" t="e">
        <f>VLOOKUP([1]!Tabelle13[[#This Row],[Vlookup this ID for freight costs]],$AL$2:$AL$6811,2,FALSE)</f>
        <v>#REF!</v>
      </c>
      <c r="AP4575">
        <v>732.38</v>
      </c>
      <c r="AQ4575">
        <v>732.38</v>
      </c>
      <c r="AR4575" s="4">
        <v>22</v>
      </c>
      <c r="AS4575" s="4">
        <v>9</v>
      </c>
      <c r="AT4575" s="4">
        <v>2009</v>
      </c>
      <c r="AU4575" s="4">
        <v>22</v>
      </c>
      <c r="AV4575" s="4">
        <v>9</v>
      </c>
      <c r="AW4575" s="4">
        <v>2009</v>
      </c>
      <c r="AX4575" t="str">
        <f t="shared" si="1423"/>
        <v>No Delay</v>
      </c>
      <c r="AY4575">
        <f t="shared" si="1424"/>
        <v>0</v>
      </c>
    </row>
    <row r="4576" spans="1:51" x14ac:dyDescent="0.2">
      <c r="A4576" s="3">
        <v>11945</v>
      </c>
      <c r="B4576" s="1" t="s">
        <v>95</v>
      </c>
      <c r="C4576" s="1" t="s">
        <v>65</v>
      </c>
      <c r="D4576" s="1" t="s">
        <v>130</v>
      </c>
      <c r="E4576" s="1" t="s">
        <v>53</v>
      </c>
      <c r="F4576" s="1" t="s">
        <v>53</v>
      </c>
      <c r="G4576" s="13" t="s">
        <v>952</v>
      </c>
      <c r="H4576" s="12">
        <v>39751</v>
      </c>
      <c r="I4576" s="12" t="s">
        <v>952</v>
      </c>
      <c r="J4576" s="12">
        <v>39751</v>
      </c>
      <c r="K4576" s="4">
        <v>1138</v>
      </c>
      <c r="L4576" s="1" t="s">
        <v>146</v>
      </c>
      <c r="M4576" s="1" t="s">
        <v>132</v>
      </c>
      <c r="N4576" s="1" t="s">
        <v>221</v>
      </c>
      <c r="O4576" s="1" t="s">
        <v>93</v>
      </c>
      <c r="P4576">
        <v>60</v>
      </c>
      <c r="Q4576">
        <v>7876</v>
      </c>
      <c r="R4576">
        <v>11971.52</v>
      </c>
      <c r="S4576">
        <v>1.52</v>
      </c>
      <c r="T4576">
        <v>0.03</v>
      </c>
      <c r="U4576">
        <f t="shared" si="1418"/>
        <v>11971.52</v>
      </c>
      <c r="V4576">
        <f t="shared" si="1419"/>
        <v>472560</v>
      </c>
      <c r="W4576" s="1" t="s">
        <v>155</v>
      </c>
      <c r="X4576" s="1" t="s">
        <v>1236</v>
      </c>
      <c r="Y4576" s="1" t="s">
        <v>156</v>
      </c>
      <c r="Z4576" s="3">
        <v>7726</v>
      </c>
      <c r="AA4576" s="4">
        <f t="shared" si="1425"/>
        <v>5588</v>
      </c>
      <c r="AB4576" s="4">
        <f t="shared" si="1429"/>
        <v>3109.1138787999998</v>
      </c>
      <c r="AC4576" s="4">
        <f t="shared" si="1430"/>
        <v>5588</v>
      </c>
      <c r="AD4576" s="4">
        <f t="shared" si="1426"/>
        <v>2367.25</v>
      </c>
      <c r="AE4576" s="4">
        <v>5588</v>
      </c>
      <c r="AF4576" s="4">
        <v>5588</v>
      </c>
      <c r="AG4576" s="4">
        <f t="shared" si="1431"/>
        <v>5588</v>
      </c>
      <c r="AH4576" s="4">
        <v>83097</v>
      </c>
      <c r="AI4576">
        <f t="shared" si="1422"/>
        <v>2705</v>
      </c>
      <c r="AJ4576">
        <v>18617.93</v>
      </c>
      <c r="AK4576" s="2">
        <v>18617.93</v>
      </c>
      <c r="AL4576" s="2">
        <f t="shared" si="1432"/>
        <v>18617.93</v>
      </c>
      <c r="AM4576" s="4"/>
      <c r="AN4576" t="e">
        <f>VLOOKUP([1]!Tabelle13[[#This Row],[Vlookup this ID for freight costs]],$AL$2:$AL$6811,2,FALSE)</f>
        <v>#REF!</v>
      </c>
      <c r="AP4576">
        <v>23.46</v>
      </c>
      <c r="AQ4576">
        <v>23.46</v>
      </c>
      <c r="AR4576" s="4">
        <v>30</v>
      </c>
      <c r="AS4576" s="4">
        <v>10</v>
      </c>
      <c r="AT4576" s="4">
        <v>2008</v>
      </c>
      <c r="AU4576" s="4">
        <v>30</v>
      </c>
      <c r="AV4576" s="4">
        <v>10</v>
      </c>
      <c r="AW4576" s="4">
        <v>2008</v>
      </c>
      <c r="AX4576" t="str">
        <f t="shared" si="1423"/>
        <v>No Delay</v>
      </c>
      <c r="AY4576">
        <f t="shared" si="1424"/>
        <v>0</v>
      </c>
    </row>
    <row r="4577" spans="1:51" x14ac:dyDescent="0.2">
      <c r="A4577" s="3">
        <v>11946</v>
      </c>
      <c r="B4577" s="1" t="s">
        <v>95</v>
      </c>
      <c r="C4577" s="1" t="s">
        <v>65</v>
      </c>
      <c r="D4577" s="1" t="s">
        <v>130</v>
      </c>
      <c r="E4577" s="1" t="s">
        <v>53</v>
      </c>
      <c r="F4577" s="1" t="s">
        <v>53</v>
      </c>
      <c r="G4577" s="13" t="s">
        <v>952</v>
      </c>
      <c r="H4577" s="12">
        <v>39751</v>
      </c>
      <c r="I4577" s="12" t="s">
        <v>952</v>
      </c>
      <c r="J4577" s="12">
        <v>39751</v>
      </c>
      <c r="K4577" s="4">
        <v>1139</v>
      </c>
      <c r="L4577" s="1" t="s">
        <v>146</v>
      </c>
      <c r="M4577" s="1" t="s">
        <v>132</v>
      </c>
      <c r="N4577" s="1" t="s">
        <v>147</v>
      </c>
      <c r="O4577" s="1" t="s">
        <v>148</v>
      </c>
      <c r="P4577">
        <v>30</v>
      </c>
      <c r="Q4577">
        <v>32696</v>
      </c>
      <c r="R4577">
        <v>858270</v>
      </c>
      <c r="S4577">
        <v>26.25</v>
      </c>
      <c r="T4577">
        <v>0.88</v>
      </c>
      <c r="U4577">
        <f t="shared" si="1418"/>
        <v>858270</v>
      </c>
      <c r="V4577">
        <f t="shared" si="1419"/>
        <v>980880</v>
      </c>
      <c r="W4577" s="1" t="s">
        <v>149</v>
      </c>
      <c r="X4577" s="1" t="s">
        <v>150</v>
      </c>
      <c r="Y4577" s="1" t="s">
        <v>150</v>
      </c>
      <c r="Z4577" s="3">
        <v>4785</v>
      </c>
      <c r="AA4577" s="4">
        <f t="shared" si="1425"/>
        <v>5588</v>
      </c>
      <c r="AB4577" s="4">
        <f t="shared" si="1429"/>
        <v>5833.0542748000007</v>
      </c>
      <c r="AC4577" s="4">
        <f t="shared" si="1430"/>
        <v>5588</v>
      </c>
      <c r="AD4577" s="4">
        <f t="shared" si="1426"/>
        <v>3519.6666666666665</v>
      </c>
      <c r="AE4577" s="3" t="s">
        <v>2400</v>
      </c>
      <c r="AF4577" s="3">
        <v>5588</v>
      </c>
      <c r="AG4577" s="4">
        <f t="shared" ref="AG4577:AG4583" si="1433">AI4577</f>
        <v>5588</v>
      </c>
      <c r="AH4577" s="4">
        <v>11945</v>
      </c>
      <c r="AI4577">
        <f t="shared" si="1422"/>
        <v>5588</v>
      </c>
      <c r="AJ4577" t="s">
        <v>2400</v>
      </c>
      <c r="AK4577" s="2">
        <v>18617.93</v>
      </c>
      <c r="AL4577" s="2">
        <f t="shared" ref="AL4577:AL4583" si="1434">AN4577</f>
        <v>18617.93</v>
      </c>
      <c r="AM4577" s="4">
        <v>11945</v>
      </c>
      <c r="AN4577">
        <f t="shared" ref="AN4577:AN4583" si="1435">INDEX($AJ$2:$AJ$6811,MATCH(AM4577,$A$2:$A$6811,0))</f>
        <v>18617.93</v>
      </c>
      <c r="AP4577">
        <v>1682.21</v>
      </c>
      <c r="AQ4577">
        <v>1682.21</v>
      </c>
      <c r="AR4577" s="4">
        <v>30</v>
      </c>
      <c r="AS4577" s="4">
        <v>10</v>
      </c>
      <c r="AT4577" s="4">
        <v>2008</v>
      </c>
      <c r="AU4577" s="4">
        <v>30</v>
      </c>
      <c r="AV4577" s="4">
        <v>10</v>
      </c>
      <c r="AW4577" s="4">
        <v>2008</v>
      </c>
      <c r="AX4577" t="str">
        <f t="shared" si="1423"/>
        <v>No Delay</v>
      </c>
      <c r="AY4577">
        <f t="shared" si="1424"/>
        <v>0</v>
      </c>
    </row>
    <row r="4578" spans="1:51" x14ac:dyDescent="0.2">
      <c r="A4578" s="3">
        <v>11947</v>
      </c>
      <c r="B4578" s="1" t="s">
        <v>95</v>
      </c>
      <c r="C4578" s="1" t="s">
        <v>65</v>
      </c>
      <c r="D4578" s="1" t="s">
        <v>130</v>
      </c>
      <c r="E4578" s="1" t="s">
        <v>53</v>
      </c>
      <c r="F4578" s="1" t="s">
        <v>53</v>
      </c>
      <c r="G4578" s="13" t="s">
        <v>952</v>
      </c>
      <c r="H4578" s="12">
        <v>39751</v>
      </c>
      <c r="I4578" s="12" t="s">
        <v>952</v>
      </c>
      <c r="J4578" s="12">
        <v>39751</v>
      </c>
      <c r="K4578" s="4">
        <v>1140</v>
      </c>
      <c r="L4578" s="1" t="s">
        <v>146</v>
      </c>
      <c r="M4578" s="1" t="s">
        <v>132</v>
      </c>
      <c r="N4578" s="1" t="s">
        <v>218</v>
      </c>
      <c r="O4578" s="1" t="s">
        <v>93</v>
      </c>
      <c r="P4578">
        <v>90</v>
      </c>
      <c r="Q4578">
        <v>1132</v>
      </c>
      <c r="R4578">
        <v>18112</v>
      </c>
      <c r="S4578">
        <v>16</v>
      </c>
      <c r="T4578">
        <v>0.18</v>
      </c>
      <c r="U4578">
        <f t="shared" si="1418"/>
        <v>18112</v>
      </c>
      <c r="V4578">
        <f t="shared" si="1419"/>
        <v>101880</v>
      </c>
      <c r="W4578" s="1" t="s">
        <v>155</v>
      </c>
      <c r="X4578" s="1" t="s">
        <v>1236</v>
      </c>
      <c r="Y4578" s="1" t="s">
        <v>156</v>
      </c>
      <c r="Z4578" s="3">
        <v>7726</v>
      </c>
      <c r="AA4578" s="4">
        <f t="shared" si="1425"/>
        <v>5588</v>
      </c>
      <c r="AB4578" s="4">
        <f t="shared" si="1429"/>
        <v>2368.9747155999999</v>
      </c>
      <c r="AC4578" s="4">
        <f t="shared" si="1430"/>
        <v>5588</v>
      </c>
      <c r="AD4578" s="4">
        <f t="shared" si="1426"/>
        <v>4153.25</v>
      </c>
      <c r="AE4578" s="3" t="s">
        <v>2400</v>
      </c>
      <c r="AF4578" s="3">
        <v>5588</v>
      </c>
      <c r="AG4578" s="4">
        <f t="shared" si="1433"/>
        <v>5588</v>
      </c>
      <c r="AH4578" s="4">
        <v>11945</v>
      </c>
      <c r="AI4578">
        <f t="shared" si="1422"/>
        <v>5588</v>
      </c>
      <c r="AJ4578" t="s">
        <v>2400</v>
      </c>
      <c r="AK4578" s="2">
        <v>18617.93</v>
      </c>
      <c r="AL4578" s="2">
        <f t="shared" si="1434"/>
        <v>18617.93</v>
      </c>
      <c r="AM4578" s="4">
        <v>11945</v>
      </c>
      <c r="AN4578">
        <f t="shared" si="1435"/>
        <v>18617.93</v>
      </c>
      <c r="AP4578">
        <v>35.5</v>
      </c>
      <c r="AQ4578">
        <v>35.5</v>
      </c>
      <c r="AR4578" s="4">
        <v>30</v>
      </c>
      <c r="AS4578" s="4">
        <v>10</v>
      </c>
      <c r="AT4578" s="4">
        <v>2008</v>
      </c>
      <c r="AU4578" s="4">
        <v>30</v>
      </c>
      <c r="AV4578" s="4">
        <v>10</v>
      </c>
      <c r="AW4578" s="4">
        <v>2008</v>
      </c>
      <c r="AX4578" t="str">
        <f t="shared" si="1423"/>
        <v>No Delay</v>
      </c>
      <c r="AY4578">
        <f t="shared" si="1424"/>
        <v>0</v>
      </c>
    </row>
    <row r="4579" spans="1:51" x14ac:dyDescent="0.2">
      <c r="A4579" s="3">
        <v>12257</v>
      </c>
      <c r="B4579" s="1" t="s">
        <v>95</v>
      </c>
      <c r="C4579" s="1" t="s">
        <v>65</v>
      </c>
      <c r="D4579" s="1" t="s">
        <v>130</v>
      </c>
      <c r="E4579" s="1" t="s">
        <v>53</v>
      </c>
      <c r="F4579" s="1" t="s">
        <v>53</v>
      </c>
      <c r="G4579" s="13" t="s">
        <v>952</v>
      </c>
      <c r="H4579" s="12">
        <v>39751</v>
      </c>
      <c r="I4579" s="12" t="s">
        <v>952</v>
      </c>
      <c r="J4579" s="12">
        <v>39751</v>
      </c>
      <c r="K4579" s="4">
        <v>1141</v>
      </c>
      <c r="L4579" s="1" t="s">
        <v>146</v>
      </c>
      <c r="M4579" s="1" t="s">
        <v>132</v>
      </c>
      <c r="N4579" s="1" t="s">
        <v>178</v>
      </c>
      <c r="O4579" s="1" t="s">
        <v>93</v>
      </c>
      <c r="P4579">
        <v>60</v>
      </c>
      <c r="Q4579">
        <v>5641</v>
      </c>
      <c r="R4579">
        <v>45974.15</v>
      </c>
      <c r="S4579">
        <v>8.15</v>
      </c>
      <c r="T4579">
        <v>0.14000000000000001</v>
      </c>
      <c r="U4579">
        <f t="shared" si="1418"/>
        <v>45974.15</v>
      </c>
      <c r="V4579">
        <f t="shared" si="1419"/>
        <v>338460</v>
      </c>
      <c r="W4579" s="1" t="s">
        <v>155</v>
      </c>
      <c r="X4579" s="1" t="s">
        <v>1236</v>
      </c>
      <c r="Y4579" s="1" t="s">
        <v>156</v>
      </c>
      <c r="Z4579" s="3">
        <v>7726</v>
      </c>
      <c r="AA4579" s="4">
        <f t="shared" si="1425"/>
        <v>5588</v>
      </c>
      <c r="AB4579" s="4">
        <f t="shared" si="1429"/>
        <v>2863.8275457999998</v>
      </c>
      <c r="AC4579" s="4">
        <f t="shared" si="1430"/>
        <v>5588</v>
      </c>
      <c r="AD4579" s="4">
        <f t="shared" si="1426"/>
        <v>2365</v>
      </c>
      <c r="AE4579" s="3" t="s">
        <v>2400</v>
      </c>
      <c r="AF4579" s="3">
        <v>5588</v>
      </c>
      <c r="AG4579" s="4">
        <f t="shared" si="1433"/>
        <v>5588</v>
      </c>
      <c r="AH4579" s="4">
        <v>11945</v>
      </c>
      <c r="AI4579">
        <f t="shared" si="1422"/>
        <v>5588</v>
      </c>
      <c r="AJ4579" t="s">
        <v>2400</v>
      </c>
      <c r="AK4579" s="2">
        <v>18617.93</v>
      </c>
      <c r="AL4579" s="2">
        <f t="shared" si="1434"/>
        <v>18617.93</v>
      </c>
      <c r="AM4579" s="4">
        <v>11945</v>
      </c>
      <c r="AN4579">
        <f t="shared" si="1435"/>
        <v>18617.93</v>
      </c>
      <c r="AP4579">
        <v>90.11</v>
      </c>
      <c r="AQ4579">
        <v>90.11</v>
      </c>
      <c r="AR4579" s="4">
        <v>30</v>
      </c>
      <c r="AS4579" s="4">
        <v>10</v>
      </c>
      <c r="AT4579" s="4">
        <v>2008</v>
      </c>
      <c r="AU4579" s="4">
        <v>30</v>
      </c>
      <c r="AV4579" s="4">
        <v>10</v>
      </c>
      <c r="AW4579" s="4">
        <v>2008</v>
      </c>
      <c r="AX4579" t="str">
        <f t="shared" si="1423"/>
        <v>No Delay</v>
      </c>
      <c r="AY4579">
        <f t="shared" si="1424"/>
        <v>0</v>
      </c>
    </row>
    <row r="4580" spans="1:51" x14ac:dyDescent="0.2">
      <c r="A4580" s="3">
        <v>12258</v>
      </c>
      <c r="B4580" s="1" t="s">
        <v>95</v>
      </c>
      <c r="C4580" s="1" t="s">
        <v>65</v>
      </c>
      <c r="D4580" s="1" t="s">
        <v>130</v>
      </c>
      <c r="E4580" s="1" t="s">
        <v>53</v>
      </c>
      <c r="F4580" s="1" t="s">
        <v>53</v>
      </c>
      <c r="G4580" s="13" t="s">
        <v>952</v>
      </c>
      <c r="H4580" s="12">
        <v>39751</v>
      </c>
      <c r="I4580" s="12" t="s">
        <v>952</v>
      </c>
      <c r="J4580" s="12">
        <v>39751</v>
      </c>
      <c r="K4580" s="4">
        <v>1142</v>
      </c>
      <c r="L4580" s="1" t="s">
        <v>146</v>
      </c>
      <c r="M4580" s="1" t="s">
        <v>132</v>
      </c>
      <c r="N4580" s="1" t="s">
        <v>167</v>
      </c>
      <c r="O4580" s="1" t="s">
        <v>93</v>
      </c>
      <c r="P4580">
        <v>30</v>
      </c>
      <c r="Q4580">
        <v>11527</v>
      </c>
      <c r="R4580">
        <v>138439.26999999999</v>
      </c>
      <c r="S4580">
        <v>12.01</v>
      </c>
      <c r="T4580">
        <v>0.4</v>
      </c>
      <c r="U4580">
        <f t="shared" si="1418"/>
        <v>138439.26999999999</v>
      </c>
      <c r="V4580">
        <f t="shared" si="1419"/>
        <v>345810</v>
      </c>
      <c r="W4580" s="1" t="s">
        <v>155</v>
      </c>
      <c r="X4580" s="1" t="s">
        <v>1236</v>
      </c>
      <c r="Y4580" s="1" t="s">
        <v>156</v>
      </c>
      <c r="Z4580" s="3">
        <v>7726</v>
      </c>
      <c r="AA4580" s="4">
        <f t="shared" si="1425"/>
        <v>5588</v>
      </c>
      <c r="AB4580" s="4">
        <f t="shared" si="1429"/>
        <v>3509.8030966000001</v>
      </c>
      <c r="AC4580" s="4">
        <f t="shared" si="1430"/>
        <v>5588</v>
      </c>
      <c r="AD4580" s="4">
        <f t="shared" si="1426"/>
        <v>2855</v>
      </c>
      <c r="AE4580" s="3" t="s">
        <v>2400</v>
      </c>
      <c r="AF4580" s="3">
        <v>5588</v>
      </c>
      <c r="AG4580" s="4">
        <f t="shared" si="1433"/>
        <v>5588</v>
      </c>
      <c r="AH4580" s="4">
        <v>11945</v>
      </c>
      <c r="AI4580">
        <f t="shared" si="1422"/>
        <v>5588</v>
      </c>
      <c r="AJ4580" t="s">
        <v>2400</v>
      </c>
      <c r="AK4580" s="2">
        <v>18617.93</v>
      </c>
      <c r="AL4580" s="2">
        <f t="shared" si="1434"/>
        <v>18617.93</v>
      </c>
      <c r="AM4580" s="4">
        <v>11945</v>
      </c>
      <c r="AN4580">
        <f t="shared" si="1435"/>
        <v>18617.93</v>
      </c>
      <c r="AP4580">
        <v>271.33999999999997</v>
      </c>
      <c r="AQ4580">
        <v>271.33999999999997</v>
      </c>
      <c r="AR4580" s="4">
        <v>30</v>
      </c>
      <c r="AS4580" s="4">
        <v>10</v>
      </c>
      <c r="AT4580" s="4">
        <v>2008</v>
      </c>
      <c r="AU4580" s="4">
        <v>30</v>
      </c>
      <c r="AV4580" s="4">
        <v>10</v>
      </c>
      <c r="AW4580" s="4">
        <v>2008</v>
      </c>
      <c r="AX4580" t="str">
        <f t="shared" si="1423"/>
        <v>No Delay</v>
      </c>
      <c r="AY4580">
        <f t="shared" si="1424"/>
        <v>0</v>
      </c>
    </row>
    <row r="4581" spans="1:51" x14ac:dyDescent="0.2">
      <c r="A4581" s="3">
        <v>12555</v>
      </c>
      <c r="B4581" s="1" t="s">
        <v>95</v>
      </c>
      <c r="C4581" s="1" t="s">
        <v>65</v>
      </c>
      <c r="D4581" s="1" t="s">
        <v>130</v>
      </c>
      <c r="E4581" s="1" t="s">
        <v>53</v>
      </c>
      <c r="F4581" s="1" t="s">
        <v>53</v>
      </c>
      <c r="G4581" s="13" t="s">
        <v>952</v>
      </c>
      <c r="H4581" s="12">
        <v>39751</v>
      </c>
      <c r="I4581" s="12" t="s">
        <v>952</v>
      </c>
      <c r="J4581" s="12">
        <v>39751</v>
      </c>
      <c r="K4581" s="4">
        <v>1143</v>
      </c>
      <c r="L4581" s="1" t="s">
        <v>146</v>
      </c>
      <c r="M4581" s="1" t="s">
        <v>132</v>
      </c>
      <c r="N4581" s="1" t="s">
        <v>275</v>
      </c>
      <c r="O4581" s="1" t="s">
        <v>93</v>
      </c>
      <c r="P4581">
        <v>60</v>
      </c>
      <c r="Q4581">
        <v>2708</v>
      </c>
      <c r="R4581">
        <v>25590.6</v>
      </c>
      <c r="S4581">
        <v>9.4499999999999993</v>
      </c>
      <c r="T4581">
        <v>0.16</v>
      </c>
      <c r="U4581">
        <f t="shared" si="1418"/>
        <v>25590.6</v>
      </c>
      <c r="V4581">
        <f t="shared" si="1419"/>
        <v>162480</v>
      </c>
      <c r="W4581" s="1" t="s">
        <v>160</v>
      </c>
      <c r="X4581" s="1" t="s">
        <v>1236</v>
      </c>
      <c r="Y4581" s="1" t="s">
        <v>161</v>
      </c>
      <c r="Z4581" s="3">
        <v>7348</v>
      </c>
      <c r="AA4581" s="4">
        <f t="shared" si="1425"/>
        <v>5588</v>
      </c>
      <c r="AB4581" s="4">
        <f t="shared" si="1429"/>
        <v>2541.9372484</v>
      </c>
      <c r="AC4581" s="4">
        <f t="shared" si="1430"/>
        <v>5588</v>
      </c>
      <c r="AD4581" s="4">
        <f t="shared" si="1426"/>
        <v>2925.5</v>
      </c>
      <c r="AE4581" s="3" t="s">
        <v>2400</v>
      </c>
      <c r="AF4581" s="3">
        <v>5588</v>
      </c>
      <c r="AG4581" s="4">
        <f t="shared" si="1433"/>
        <v>5588</v>
      </c>
      <c r="AH4581" s="4">
        <v>11945</v>
      </c>
      <c r="AI4581">
        <f t="shared" si="1422"/>
        <v>5588</v>
      </c>
      <c r="AJ4581" t="s">
        <v>2400</v>
      </c>
      <c r="AK4581" s="2">
        <v>18617.93</v>
      </c>
      <c r="AL4581" s="2">
        <f t="shared" si="1434"/>
        <v>18617.93</v>
      </c>
      <c r="AM4581" s="4">
        <v>11945</v>
      </c>
      <c r="AN4581">
        <f t="shared" si="1435"/>
        <v>18617.93</v>
      </c>
      <c r="AP4581">
        <v>50.16</v>
      </c>
      <c r="AQ4581">
        <v>50.16</v>
      </c>
      <c r="AR4581" s="4">
        <v>30</v>
      </c>
      <c r="AS4581" s="4">
        <v>10</v>
      </c>
      <c r="AT4581" s="4">
        <v>2008</v>
      </c>
      <c r="AU4581" s="4">
        <v>30</v>
      </c>
      <c r="AV4581" s="4">
        <v>10</v>
      </c>
      <c r="AW4581" s="4">
        <v>2008</v>
      </c>
      <c r="AX4581" t="str">
        <f t="shared" si="1423"/>
        <v>No Delay</v>
      </c>
      <c r="AY4581">
        <f t="shared" si="1424"/>
        <v>0</v>
      </c>
    </row>
    <row r="4582" spans="1:51" x14ac:dyDescent="0.2">
      <c r="A4582" s="3">
        <v>12862</v>
      </c>
      <c r="B4582" s="1" t="s">
        <v>95</v>
      </c>
      <c r="C4582" s="1" t="s">
        <v>65</v>
      </c>
      <c r="D4582" s="1" t="s">
        <v>130</v>
      </c>
      <c r="E4582" s="1" t="s">
        <v>53</v>
      </c>
      <c r="F4582" s="1" t="s">
        <v>53</v>
      </c>
      <c r="G4582" s="13" t="s">
        <v>952</v>
      </c>
      <c r="H4582" s="12">
        <v>39751</v>
      </c>
      <c r="I4582" s="12" t="s">
        <v>952</v>
      </c>
      <c r="J4582" s="12">
        <v>39751</v>
      </c>
      <c r="K4582" s="4">
        <v>1144</v>
      </c>
      <c r="L4582" s="1" t="s">
        <v>146</v>
      </c>
      <c r="M4582" s="1" t="s">
        <v>132</v>
      </c>
      <c r="N4582" s="1" t="s">
        <v>265</v>
      </c>
      <c r="O4582" s="1" t="s">
        <v>93</v>
      </c>
      <c r="P4582">
        <v>60</v>
      </c>
      <c r="Q4582">
        <v>6002</v>
      </c>
      <c r="R4582">
        <v>20406.8</v>
      </c>
      <c r="S4582">
        <v>3.4</v>
      </c>
      <c r="T4582">
        <v>0.06</v>
      </c>
      <c r="U4582">
        <f t="shared" si="1418"/>
        <v>20406.8</v>
      </c>
      <c r="V4582">
        <f t="shared" si="1419"/>
        <v>360120</v>
      </c>
      <c r="W4582" s="1" t="s">
        <v>155</v>
      </c>
      <c r="X4582" s="1" t="s">
        <v>1236</v>
      </c>
      <c r="Y4582" s="1" t="s">
        <v>156</v>
      </c>
      <c r="Z4582" s="3">
        <v>7726</v>
      </c>
      <c r="AA4582" s="4">
        <f t="shared" si="1425"/>
        <v>5588</v>
      </c>
      <c r="AB4582" s="4">
        <f t="shared" si="1429"/>
        <v>2903.4465015999999</v>
      </c>
      <c r="AC4582" s="4">
        <f t="shared" si="1430"/>
        <v>5588</v>
      </c>
      <c r="AD4582" s="4">
        <f t="shared" si="1426"/>
        <v>3810.5</v>
      </c>
      <c r="AE4582" s="3" t="s">
        <v>2400</v>
      </c>
      <c r="AF4582" s="3">
        <v>5588</v>
      </c>
      <c r="AG4582" s="4">
        <f t="shared" si="1433"/>
        <v>5588</v>
      </c>
      <c r="AH4582" s="4">
        <v>11945</v>
      </c>
      <c r="AI4582">
        <f t="shared" si="1422"/>
        <v>5588</v>
      </c>
      <c r="AJ4582" t="s">
        <v>2400</v>
      </c>
      <c r="AK4582" s="2">
        <v>18617.93</v>
      </c>
      <c r="AL4582" s="2">
        <f t="shared" si="1434"/>
        <v>18617.93</v>
      </c>
      <c r="AM4582" s="4">
        <v>11945</v>
      </c>
      <c r="AN4582">
        <f t="shared" si="1435"/>
        <v>18617.93</v>
      </c>
      <c r="AP4582">
        <v>40</v>
      </c>
      <c r="AQ4582">
        <v>40</v>
      </c>
      <c r="AR4582" s="4">
        <v>30</v>
      </c>
      <c r="AS4582" s="4">
        <v>10</v>
      </c>
      <c r="AT4582" s="4">
        <v>2008</v>
      </c>
      <c r="AU4582" s="4">
        <v>30</v>
      </c>
      <c r="AV4582" s="4">
        <v>10</v>
      </c>
      <c r="AW4582" s="4">
        <v>2008</v>
      </c>
      <c r="AX4582" t="str">
        <f t="shared" si="1423"/>
        <v>No Delay</v>
      </c>
      <c r="AY4582">
        <f t="shared" si="1424"/>
        <v>0</v>
      </c>
    </row>
    <row r="4583" spans="1:51" x14ac:dyDescent="0.2">
      <c r="A4583" s="3">
        <v>11954</v>
      </c>
      <c r="B4583" s="1" t="s">
        <v>88</v>
      </c>
      <c r="C4583" s="1" t="s">
        <v>89</v>
      </c>
      <c r="D4583" s="1" t="s">
        <v>130</v>
      </c>
      <c r="E4583" s="1" t="s">
        <v>53</v>
      </c>
      <c r="F4583" s="1" t="s">
        <v>53</v>
      </c>
      <c r="G4583" s="13" t="s">
        <v>1160</v>
      </c>
      <c r="H4583" s="12">
        <v>39783</v>
      </c>
      <c r="I4583" s="12" t="s">
        <v>1160</v>
      </c>
      <c r="J4583" s="12">
        <v>39783</v>
      </c>
      <c r="K4583" s="4">
        <v>1228</v>
      </c>
      <c r="L4583" s="1" t="s">
        <v>146</v>
      </c>
      <c r="M4583" s="1" t="s">
        <v>132</v>
      </c>
      <c r="N4583" s="1" t="s">
        <v>167</v>
      </c>
      <c r="O4583" s="1" t="s">
        <v>93</v>
      </c>
      <c r="P4583">
        <v>30</v>
      </c>
      <c r="Q4583">
        <v>30654</v>
      </c>
      <c r="R4583">
        <v>359264.88</v>
      </c>
      <c r="S4583">
        <v>11.72</v>
      </c>
      <c r="T4583">
        <v>0.39</v>
      </c>
      <c r="U4583">
        <f t="shared" si="1418"/>
        <v>359264.88</v>
      </c>
      <c r="V4583">
        <f t="shared" si="1419"/>
        <v>919620</v>
      </c>
      <c r="W4583" s="1" t="s">
        <v>155</v>
      </c>
      <c r="X4583" s="1" t="s">
        <v>1236</v>
      </c>
      <c r="Y4583" s="1" t="s">
        <v>156</v>
      </c>
      <c r="Z4583" s="3">
        <v>9211</v>
      </c>
      <c r="AA4583" s="4">
        <f t="shared" si="1425"/>
        <v>5589</v>
      </c>
      <c r="AB4583" s="4">
        <f t="shared" si="1429"/>
        <v>5608.9492671999997</v>
      </c>
      <c r="AC4583" s="4">
        <f t="shared" si="1430"/>
        <v>5589</v>
      </c>
      <c r="AD4583" s="4">
        <f t="shared" si="1426"/>
        <v>5589</v>
      </c>
      <c r="AE4583" s="3" t="s">
        <v>2401</v>
      </c>
      <c r="AF4583" s="3">
        <v>5589</v>
      </c>
      <c r="AG4583" s="4">
        <f t="shared" si="1433"/>
        <v>5589</v>
      </c>
      <c r="AH4583" s="4">
        <v>11022</v>
      </c>
      <c r="AI4583">
        <f t="shared" si="1422"/>
        <v>5589</v>
      </c>
      <c r="AJ4583" t="s">
        <v>2401</v>
      </c>
      <c r="AK4583" s="2">
        <v>22758.49</v>
      </c>
      <c r="AL4583" s="2">
        <f t="shared" si="1434"/>
        <v>22758.49</v>
      </c>
      <c r="AM4583" s="4">
        <v>11022</v>
      </c>
      <c r="AN4583">
        <f t="shared" si="1435"/>
        <v>22758.49</v>
      </c>
      <c r="AP4583">
        <v>704.16</v>
      </c>
      <c r="AQ4583">
        <v>704.16</v>
      </c>
      <c r="AR4583" s="4">
        <v>1</v>
      </c>
      <c r="AS4583" s="4">
        <v>12</v>
      </c>
      <c r="AT4583" s="4">
        <v>2008</v>
      </c>
      <c r="AU4583" s="4">
        <v>1</v>
      </c>
      <c r="AV4583" s="4">
        <v>12</v>
      </c>
      <c r="AW4583" s="4">
        <v>2008</v>
      </c>
      <c r="AX4583" t="str">
        <f t="shared" si="1423"/>
        <v>No Delay</v>
      </c>
      <c r="AY4583">
        <f t="shared" si="1424"/>
        <v>0</v>
      </c>
    </row>
    <row r="4584" spans="1:51" x14ac:dyDescent="0.2">
      <c r="A4584" s="3">
        <v>11022</v>
      </c>
      <c r="B4584" s="1" t="s">
        <v>88</v>
      </c>
      <c r="C4584" s="1" t="s">
        <v>89</v>
      </c>
      <c r="D4584" s="1" t="s">
        <v>130</v>
      </c>
      <c r="E4584" s="1" t="s">
        <v>53</v>
      </c>
      <c r="F4584" s="1" t="s">
        <v>53</v>
      </c>
      <c r="G4584" s="13" t="s">
        <v>1160</v>
      </c>
      <c r="H4584" s="12">
        <v>39783</v>
      </c>
      <c r="I4584" s="12" t="s">
        <v>1160</v>
      </c>
      <c r="J4584" s="12">
        <v>39783</v>
      </c>
      <c r="K4584" s="4">
        <v>1224</v>
      </c>
      <c r="L4584" s="1" t="s">
        <v>146</v>
      </c>
      <c r="M4584" s="1" t="s">
        <v>132</v>
      </c>
      <c r="N4584" s="1" t="s">
        <v>275</v>
      </c>
      <c r="O4584" s="1" t="s">
        <v>93</v>
      </c>
      <c r="P4584">
        <v>60</v>
      </c>
      <c r="Q4584">
        <v>32256</v>
      </c>
      <c r="R4584">
        <v>301593.59999999998</v>
      </c>
      <c r="S4584">
        <v>9.35</v>
      </c>
      <c r="T4584">
        <v>0.16</v>
      </c>
      <c r="U4584">
        <f t="shared" si="1418"/>
        <v>301593.59999999998</v>
      </c>
      <c r="V4584">
        <f t="shared" si="1419"/>
        <v>1935360</v>
      </c>
      <c r="W4584" s="1" t="s">
        <v>155</v>
      </c>
      <c r="X4584" s="1" t="s">
        <v>1236</v>
      </c>
      <c r="Y4584" s="1" t="s">
        <v>156</v>
      </c>
      <c r="Z4584" s="3">
        <v>9211</v>
      </c>
      <c r="AA4584" s="4">
        <f t="shared" si="1425"/>
        <v>5589</v>
      </c>
      <c r="AB4584" s="4">
        <f t="shared" si="1429"/>
        <v>5784.7652428000001</v>
      </c>
      <c r="AC4584" s="4">
        <f t="shared" si="1430"/>
        <v>5589</v>
      </c>
      <c r="AD4584" s="4">
        <f t="shared" si="1426"/>
        <v>5589</v>
      </c>
      <c r="AE4584" s="4">
        <v>5589</v>
      </c>
      <c r="AF4584" s="4">
        <v>5589</v>
      </c>
      <c r="AG4584" s="4">
        <f>AE4584</f>
        <v>5589</v>
      </c>
      <c r="AH4584" s="4">
        <v>83688</v>
      </c>
      <c r="AI4584">
        <f t="shared" si="1422"/>
        <v>22497</v>
      </c>
      <c r="AJ4584">
        <v>22758.49</v>
      </c>
      <c r="AK4584" s="2">
        <v>22758.49</v>
      </c>
      <c r="AL4584" s="2">
        <f>AJ4584</f>
        <v>22758.49</v>
      </c>
      <c r="AM4584" s="4"/>
      <c r="AN4584" t="e">
        <f>VLOOKUP([1]!Tabelle13[[#This Row],[Vlookup this ID for freight costs]],$AL$2:$AL$6811,2,FALSE)</f>
        <v>#REF!</v>
      </c>
      <c r="AP4584">
        <v>591.12</v>
      </c>
      <c r="AQ4584">
        <v>591.12</v>
      </c>
      <c r="AR4584" s="4">
        <v>1</v>
      </c>
      <c r="AS4584" s="4">
        <v>12</v>
      </c>
      <c r="AT4584" s="4">
        <v>2008</v>
      </c>
      <c r="AU4584" s="4">
        <v>1</v>
      </c>
      <c r="AV4584" s="4">
        <v>12</v>
      </c>
      <c r="AW4584" s="4">
        <v>2008</v>
      </c>
      <c r="AX4584" t="str">
        <f t="shared" si="1423"/>
        <v>No Delay</v>
      </c>
      <c r="AY4584">
        <f t="shared" si="1424"/>
        <v>0</v>
      </c>
    </row>
    <row r="4585" spans="1:51" x14ac:dyDescent="0.2">
      <c r="A4585" s="3">
        <v>22069</v>
      </c>
      <c r="B4585" s="1" t="s">
        <v>175</v>
      </c>
      <c r="C4585" s="1" t="s">
        <v>165</v>
      </c>
      <c r="D4585" s="1" t="s">
        <v>52</v>
      </c>
      <c r="E4585" s="1" t="s">
        <v>53</v>
      </c>
      <c r="F4585" s="1" t="s">
        <v>53</v>
      </c>
      <c r="G4585" s="13" t="s">
        <v>2335</v>
      </c>
      <c r="H4585" s="12">
        <v>41594</v>
      </c>
      <c r="I4585" s="12" t="s">
        <v>411</v>
      </c>
      <c r="J4585" s="12">
        <v>41599</v>
      </c>
      <c r="K4585" s="4">
        <v>5064</v>
      </c>
      <c r="L4585" s="1" t="s">
        <v>146</v>
      </c>
      <c r="M4585" s="1" t="s">
        <v>672</v>
      </c>
      <c r="N4585" s="1" t="s">
        <v>167</v>
      </c>
      <c r="O4585" s="1" t="s">
        <v>93</v>
      </c>
      <c r="P4585">
        <v>30</v>
      </c>
      <c r="Q4585">
        <v>50000</v>
      </c>
      <c r="R4585">
        <v>162000</v>
      </c>
      <c r="S4585">
        <v>3.24</v>
      </c>
      <c r="T4585">
        <v>0.11</v>
      </c>
      <c r="U4585">
        <f t="shared" si="1418"/>
        <v>162000</v>
      </c>
      <c r="V4585">
        <f t="shared" si="1419"/>
        <v>1500000</v>
      </c>
      <c r="W4585" s="1" t="s">
        <v>204</v>
      </c>
      <c r="X4585" s="1" t="s">
        <v>1236</v>
      </c>
      <c r="Y4585" s="1" t="s">
        <v>205</v>
      </c>
      <c r="Z4585" s="3">
        <v>4988</v>
      </c>
      <c r="AA4585" s="4">
        <f t="shared" si="1425"/>
        <v>5593</v>
      </c>
      <c r="AB4585" s="4">
        <f t="shared" si="1429"/>
        <v>7732.1302059999998</v>
      </c>
      <c r="AC4585" s="4">
        <f t="shared" si="1430"/>
        <v>5593</v>
      </c>
      <c r="AD4585" s="4">
        <f t="shared" si="1426"/>
        <v>4849.6774836969707</v>
      </c>
      <c r="AE4585" s="4">
        <v>5593</v>
      </c>
      <c r="AF4585" s="4">
        <v>5593</v>
      </c>
      <c r="AG4585" s="4">
        <f>AE4585</f>
        <v>5593</v>
      </c>
      <c r="AI4585" t="e">
        <f t="shared" si="1422"/>
        <v>#N/A</v>
      </c>
      <c r="AJ4585">
        <v>19759.68</v>
      </c>
      <c r="AK4585" s="2">
        <v>19759.68</v>
      </c>
      <c r="AL4585" s="2">
        <f>AJ4585</f>
        <v>19759.68</v>
      </c>
      <c r="AM4585" s="4"/>
      <c r="AN4585" t="e">
        <f>VLOOKUP([1]!Tabelle13[[#This Row],[Vlookup this ID for freight costs]],$AL$2:$AL$6811,2,FALSE)</f>
        <v>#REF!</v>
      </c>
      <c r="AP4585">
        <v>200.39</v>
      </c>
      <c r="AQ4585">
        <v>200.39</v>
      </c>
      <c r="AR4585" s="4">
        <v>16</v>
      </c>
      <c r="AS4585" s="4">
        <v>11</v>
      </c>
      <c r="AT4585" s="4">
        <v>2013</v>
      </c>
      <c r="AU4585" s="4">
        <v>21</v>
      </c>
      <c r="AV4585" s="4">
        <v>11</v>
      </c>
      <c r="AW4585" s="4">
        <v>2013</v>
      </c>
      <c r="AX4585" t="str">
        <f t="shared" si="1423"/>
        <v>Delay</v>
      </c>
      <c r="AY4585">
        <f t="shared" si="1424"/>
        <v>5</v>
      </c>
    </row>
    <row r="4586" spans="1:51" x14ac:dyDescent="0.2">
      <c r="A4586" s="3">
        <v>12307</v>
      </c>
      <c r="B4586" s="1" t="s">
        <v>133</v>
      </c>
      <c r="C4586" s="1" t="s">
        <v>51</v>
      </c>
      <c r="D4586" s="1" t="s">
        <v>130</v>
      </c>
      <c r="E4586" s="1" t="s">
        <v>101</v>
      </c>
      <c r="F4586" s="1" t="s">
        <v>101</v>
      </c>
      <c r="G4586" s="13" t="s">
        <v>379</v>
      </c>
      <c r="H4586" s="12">
        <v>40073</v>
      </c>
      <c r="I4586" s="12" t="s">
        <v>379</v>
      </c>
      <c r="J4586" s="12">
        <v>40073</v>
      </c>
      <c r="K4586" s="4">
        <v>1837</v>
      </c>
      <c r="L4586" s="1" t="s">
        <v>146</v>
      </c>
      <c r="M4586" s="1" t="s">
        <v>132</v>
      </c>
      <c r="N4586" s="1" t="s">
        <v>196</v>
      </c>
      <c r="O4586" s="1" t="s">
        <v>93</v>
      </c>
      <c r="P4586">
        <v>60</v>
      </c>
      <c r="Q4586">
        <v>76000</v>
      </c>
      <c r="R4586">
        <v>541120</v>
      </c>
      <c r="S4586">
        <v>7.12</v>
      </c>
      <c r="T4586">
        <v>0.12</v>
      </c>
      <c r="U4586">
        <f t="shared" si="1418"/>
        <v>541120</v>
      </c>
      <c r="V4586">
        <f t="shared" si="1419"/>
        <v>4560000</v>
      </c>
      <c r="W4586" s="1" t="s">
        <v>197</v>
      </c>
      <c r="X4586" s="1" t="s">
        <v>1236</v>
      </c>
      <c r="Y4586" s="1" t="s">
        <v>3082</v>
      </c>
      <c r="Z4586" s="3">
        <v>13556</v>
      </c>
      <c r="AA4586" s="4">
        <f t="shared" si="1425"/>
        <v>5597</v>
      </c>
      <c r="AB4586" s="4">
        <f t="shared" si="1429"/>
        <v>10585.573006000001</v>
      </c>
      <c r="AC4586" s="4">
        <f t="shared" si="1430"/>
        <v>5597</v>
      </c>
      <c r="AD4586" s="4">
        <f t="shared" si="1426"/>
        <v>8417.2000000000007</v>
      </c>
      <c r="AE4586" s="4">
        <v>5597</v>
      </c>
      <c r="AF4586" s="4">
        <v>5597</v>
      </c>
      <c r="AG4586" s="4">
        <f>AE4586</f>
        <v>5597</v>
      </c>
      <c r="AI4586" t="e">
        <f t="shared" si="1422"/>
        <v>#N/A</v>
      </c>
      <c r="AJ4586">
        <v>1799.88</v>
      </c>
      <c r="AK4586" s="2">
        <v>1799.88</v>
      </c>
      <c r="AL4586" s="2">
        <f>AJ4586</f>
        <v>1799.88</v>
      </c>
      <c r="AM4586" s="4"/>
      <c r="AN4586" t="e">
        <f>VLOOKUP([1]!Tabelle13[[#This Row],[Vlookup this ID for freight costs]],$AL$2:$AL$6811,2,FALSE)</f>
        <v>#REF!</v>
      </c>
      <c r="AP4586">
        <v>1060.5999999999999</v>
      </c>
      <c r="AQ4586">
        <v>1060.5999999999999</v>
      </c>
      <c r="AR4586" s="4">
        <v>17</v>
      </c>
      <c r="AS4586" s="4">
        <v>9</v>
      </c>
      <c r="AT4586" s="4">
        <v>2009</v>
      </c>
      <c r="AU4586" s="4">
        <v>17</v>
      </c>
      <c r="AV4586" s="4">
        <v>9</v>
      </c>
      <c r="AW4586" s="4">
        <v>2009</v>
      </c>
      <c r="AX4586" t="str">
        <f t="shared" si="1423"/>
        <v>No Delay</v>
      </c>
      <c r="AY4586">
        <f t="shared" si="1424"/>
        <v>0</v>
      </c>
    </row>
    <row r="4587" spans="1:51" x14ac:dyDescent="0.2">
      <c r="A4587" s="3">
        <v>82986</v>
      </c>
      <c r="B4587" s="1" t="s">
        <v>463</v>
      </c>
      <c r="C4587" s="1" t="s">
        <v>73</v>
      </c>
      <c r="D4587" s="1" t="s">
        <v>130</v>
      </c>
      <c r="E4587" s="1" t="s">
        <v>101</v>
      </c>
      <c r="F4587" s="1" t="s">
        <v>101</v>
      </c>
      <c r="G4587" s="13" t="s">
        <v>976</v>
      </c>
      <c r="H4587" s="12">
        <v>40868</v>
      </c>
      <c r="I4587" s="12" t="s">
        <v>976</v>
      </c>
      <c r="J4587" s="12">
        <v>40868</v>
      </c>
      <c r="K4587" s="4">
        <v>3581</v>
      </c>
      <c r="L4587" s="1" t="s">
        <v>146</v>
      </c>
      <c r="M4587" s="1" t="s">
        <v>132</v>
      </c>
      <c r="N4587" s="1" t="s">
        <v>265</v>
      </c>
      <c r="O4587" s="1" t="s">
        <v>93</v>
      </c>
      <c r="P4587">
        <v>60</v>
      </c>
      <c r="Q4587">
        <v>55800</v>
      </c>
      <c r="R4587">
        <v>140058</v>
      </c>
      <c r="S4587">
        <v>2.5099999999999998</v>
      </c>
      <c r="T4587">
        <v>0.04</v>
      </c>
      <c r="U4587">
        <f t="shared" si="1418"/>
        <v>140058</v>
      </c>
      <c r="V4587">
        <f t="shared" si="1419"/>
        <v>3348000</v>
      </c>
      <c r="W4587" s="1" t="s">
        <v>160</v>
      </c>
      <c r="X4587" s="1" t="s">
        <v>1236</v>
      </c>
      <c r="Y4587" s="1" t="s">
        <v>161</v>
      </c>
      <c r="Z4587" s="3">
        <v>14451</v>
      </c>
      <c r="AA4587" s="4">
        <f t="shared" si="1425"/>
        <v>5598</v>
      </c>
      <c r="AB4587" s="4">
        <f t="shared" si="1429"/>
        <v>8368.6674459999995</v>
      </c>
      <c r="AC4587" s="4">
        <f t="shared" si="1430"/>
        <v>5598</v>
      </c>
      <c r="AD4587" s="4">
        <f t="shared" si="1426"/>
        <v>5598</v>
      </c>
      <c r="AE4587" s="4">
        <v>5598</v>
      </c>
      <c r="AF4587" s="4">
        <v>5598</v>
      </c>
      <c r="AG4587" s="4">
        <f>AE4587</f>
        <v>5598</v>
      </c>
      <c r="AI4587" t="e">
        <f t="shared" si="1422"/>
        <v>#N/A</v>
      </c>
      <c r="AJ4587">
        <v>11154.87</v>
      </c>
      <c r="AK4587" s="2">
        <v>11154.87</v>
      </c>
      <c r="AL4587" s="2">
        <f>AJ4587</f>
        <v>11154.87</v>
      </c>
      <c r="AM4587" s="4"/>
      <c r="AN4587" t="e">
        <f>VLOOKUP([1]!Tabelle13[[#This Row],[Vlookup this ID for freight costs]],$AL$2:$AL$6811,2,FALSE)</f>
        <v>#REF!</v>
      </c>
      <c r="AP4587">
        <v>231.1</v>
      </c>
      <c r="AQ4587">
        <v>231.1</v>
      </c>
      <c r="AR4587" s="4">
        <v>21</v>
      </c>
      <c r="AS4587" s="4">
        <v>11</v>
      </c>
      <c r="AT4587" s="4">
        <v>2011</v>
      </c>
      <c r="AU4587" s="4">
        <v>21</v>
      </c>
      <c r="AV4587" s="4">
        <v>11</v>
      </c>
      <c r="AW4587" s="4">
        <v>2011</v>
      </c>
      <c r="AX4587" t="str">
        <f t="shared" si="1423"/>
        <v>No Delay</v>
      </c>
      <c r="AY4587">
        <f t="shared" si="1424"/>
        <v>0</v>
      </c>
    </row>
    <row r="4588" spans="1:51" x14ac:dyDescent="0.2">
      <c r="A4588" s="3">
        <v>86685</v>
      </c>
      <c r="B4588" s="1" t="s">
        <v>151</v>
      </c>
      <c r="C4588" s="1" t="s">
        <v>65</v>
      </c>
      <c r="D4588" s="1" t="s">
        <v>130</v>
      </c>
      <c r="E4588" s="1" t="s">
        <v>152</v>
      </c>
      <c r="F4588" s="1" t="s">
        <v>152</v>
      </c>
      <c r="G4588" s="13" t="s">
        <v>198</v>
      </c>
      <c r="H4588" s="12">
        <v>41820</v>
      </c>
      <c r="I4588" s="12" t="s">
        <v>199</v>
      </c>
      <c r="J4588" s="12">
        <v>41782</v>
      </c>
      <c r="K4588" s="4">
        <v>5503</v>
      </c>
      <c r="L4588" s="1" t="s">
        <v>146</v>
      </c>
      <c r="M4588" s="1" t="s">
        <v>132</v>
      </c>
      <c r="N4588" s="1" t="s">
        <v>599</v>
      </c>
      <c r="O4588" s="1" t="s">
        <v>93</v>
      </c>
      <c r="P4588">
        <v>60</v>
      </c>
      <c r="Q4588">
        <v>11820</v>
      </c>
      <c r="R4588">
        <v>44325</v>
      </c>
      <c r="S4588">
        <v>3.75</v>
      </c>
      <c r="T4588">
        <v>0.06</v>
      </c>
      <c r="U4588">
        <f t="shared" si="1418"/>
        <v>44325</v>
      </c>
      <c r="V4588">
        <f t="shared" si="1419"/>
        <v>709200</v>
      </c>
      <c r="W4588" s="1" t="s">
        <v>197</v>
      </c>
      <c r="X4588" s="1" t="s">
        <v>1236</v>
      </c>
      <c r="Y4588" s="1" t="s">
        <v>3082</v>
      </c>
      <c r="Z4588" s="3">
        <v>7428</v>
      </c>
      <c r="AA4588" s="4">
        <f t="shared" si="1425"/>
        <v>5605</v>
      </c>
      <c r="AB4588" s="4">
        <f t="shared" si="1429"/>
        <v>3541.959202</v>
      </c>
      <c r="AC4588" s="4">
        <f t="shared" si="1430"/>
        <v>5605</v>
      </c>
      <c r="AD4588" s="4">
        <f t="shared" si="1426"/>
        <v>5605</v>
      </c>
      <c r="AE4588" s="3" t="s">
        <v>2402</v>
      </c>
      <c r="AF4588" s="3">
        <v>5605</v>
      </c>
      <c r="AG4588" s="4">
        <f>AI4588</f>
        <v>5605</v>
      </c>
      <c r="AH4588" s="4">
        <v>85477</v>
      </c>
      <c r="AI4588">
        <f t="shared" si="1422"/>
        <v>5605</v>
      </c>
      <c r="AJ4588" t="s">
        <v>2402</v>
      </c>
      <c r="AK4588" s="2">
        <v>45180.63</v>
      </c>
      <c r="AL4588" s="2">
        <f>AN4588</f>
        <v>45180.63</v>
      </c>
      <c r="AM4588" s="4">
        <v>85477</v>
      </c>
      <c r="AN4588">
        <f>INDEX($AJ$2:$AJ$6811,MATCH(AM4588,$A$2:$A$6811,0))</f>
        <v>45180.63</v>
      </c>
      <c r="AP4588">
        <v>45.57</v>
      </c>
      <c r="AQ4588">
        <v>45.57</v>
      </c>
      <c r="AR4588" s="4">
        <v>30</v>
      </c>
      <c r="AS4588" s="4">
        <v>6</v>
      </c>
      <c r="AT4588" s="4">
        <v>2014</v>
      </c>
      <c r="AU4588" s="4">
        <v>23</v>
      </c>
      <c r="AV4588" s="4">
        <v>5</v>
      </c>
      <c r="AW4588" s="4">
        <v>2014</v>
      </c>
      <c r="AX4588" t="str">
        <f t="shared" si="1423"/>
        <v>No Delay</v>
      </c>
      <c r="AY4588">
        <f t="shared" si="1424"/>
        <v>0</v>
      </c>
    </row>
    <row r="4589" spans="1:51" x14ac:dyDescent="0.2">
      <c r="A4589" s="3">
        <v>85477</v>
      </c>
      <c r="B4589" s="1" t="s">
        <v>151</v>
      </c>
      <c r="C4589" s="1" t="s">
        <v>65</v>
      </c>
      <c r="D4589" s="1" t="s">
        <v>130</v>
      </c>
      <c r="E4589" s="1" t="s">
        <v>152</v>
      </c>
      <c r="F4589" s="1" t="s">
        <v>152</v>
      </c>
      <c r="G4589" s="13" t="s">
        <v>198</v>
      </c>
      <c r="H4589" s="12">
        <v>41820</v>
      </c>
      <c r="I4589" s="12" t="s">
        <v>199</v>
      </c>
      <c r="J4589" s="12">
        <v>41782</v>
      </c>
      <c r="K4589" s="4">
        <v>5501</v>
      </c>
      <c r="L4589" s="1" t="s">
        <v>146</v>
      </c>
      <c r="M4589" s="1" t="s">
        <v>132</v>
      </c>
      <c r="N4589" s="1" t="s">
        <v>599</v>
      </c>
      <c r="O4589" s="1" t="s">
        <v>93</v>
      </c>
      <c r="P4589">
        <v>60</v>
      </c>
      <c r="Q4589">
        <v>85800</v>
      </c>
      <c r="R4589">
        <v>321750</v>
      </c>
      <c r="S4589">
        <v>3.75</v>
      </c>
      <c r="T4589">
        <v>0.06</v>
      </c>
      <c r="U4589">
        <f t="shared" si="1418"/>
        <v>321750</v>
      </c>
      <c r="V4589">
        <f t="shared" si="1419"/>
        <v>5148000</v>
      </c>
      <c r="W4589" s="1" t="s">
        <v>160</v>
      </c>
      <c r="X4589" s="1" t="s">
        <v>1236</v>
      </c>
      <c r="Y4589" s="1" t="s">
        <v>161</v>
      </c>
      <c r="Z4589" s="3">
        <v>7348</v>
      </c>
      <c r="AA4589" s="4">
        <f t="shared" si="1425"/>
        <v>5605</v>
      </c>
      <c r="AB4589" s="4">
        <f t="shared" si="1429"/>
        <v>11661.101446000001</v>
      </c>
      <c r="AC4589" s="4">
        <f t="shared" si="1430"/>
        <v>5605</v>
      </c>
      <c r="AD4589" s="4">
        <f t="shared" si="1426"/>
        <v>5605</v>
      </c>
      <c r="AE4589" s="4">
        <v>5605</v>
      </c>
      <c r="AF4589" s="4">
        <v>5605</v>
      </c>
      <c r="AG4589" s="4">
        <f>AE4589</f>
        <v>5605</v>
      </c>
      <c r="AI4589" t="e">
        <f t="shared" si="1422"/>
        <v>#N/A</v>
      </c>
      <c r="AJ4589">
        <v>45180.63</v>
      </c>
      <c r="AK4589" s="2">
        <v>45180.63</v>
      </c>
      <c r="AL4589" s="2">
        <f>AJ4589</f>
        <v>45180.63</v>
      </c>
      <c r="AM4589" s="4"/>
      <c r="AN4589" t="e">
        <f>VLOOKUP([1]!Tabelle13[[#This Row],[Vlookup this ID for freight costs]],$AL$2:$AL$6811,2,FALSE)</f>
        <v>#REF!</v>
      </c>
      <c r="AP4589">
        <v>330.76</v>
      </c>
      <c r="AQ4589">
        <v>330.76</v>
      </c>
      <c r="AR4589" s="4">
        <v>30</v>
      </c>
      <c r="AS4589" s="4">
        <v>6</v>
      </c>
      <c r="AT4589" s="4">
        <v>2014</v>
      </c>
      <c r="AU4589" s="4">
        <v>23</v>
      </c>
      <c r="AV4589" s="4">
        <v>5</v>
      </c>
      <c r="AW4589" s="4">
        <v>2014</v>
      </c>
      <c r="AX4589" t="str">
        <f t="shared" si="1423"/>
        <v>No Delay</v>
      </c>
      <c r="AY4589">
        <f t="shared" si="1424"/>
        <v>0</v>
      </c>
    </row>
    <row r="4590" spans="1:51" x14ac:dyDescent="0.2">
      <c r="A4590" s="3">
        <v>72193</v>
      </c>
      <c r="B4590" s="1" t="s">
        <v>168</v>
      </c>
      <c r="C4590" s="1" t="s">
        <v>150</v>
      </c>
      <c r="D4590" s="1" t="s">
        <v>100</v>
      </c>
      <c r="E4590" s="1" t="s">
        <v>253</v>
      </c>
      <c r="F4590" s="1" t="s">
        <v>253</v>
      </c>
      <c r="G4590" s="13" t="s">
        <v>308</v>
      </c>
      <c r="H4590" s="12">
        <v>40575</v>
      </c>
      <c r="I4590" s="12" t="s">
        <v>308</v>
      </c>
      <c r="J4590" s="12">
        <v>40575</v>
      </c>
      <c r="K4590" s="4">
        <v>2988</v>
      </c>
      <c r="L4590" s="1" t="s">
        <v>146</v>
      </c>
      <c r="M4590" s="1" t="s">
        <v>170</v>
      </c>
      <c r="N4590" s="1" t="s">
        <v>167</v>
      </c>
      <c r="O4590" s="1" t="s">
        <v>93</v>
      </c>
      <c r="P4590">
        <v>30</v>
      </c>
      <c r="Q4590">
        <v>64260</v>
      </c>
      <c r="R4590">
        <v>289812.59999999998</v>
      </c>
      <c r="S4590">
        <v>4.51</v>
      </c>
      <c r="T4590">
        <v>0.15</v>
      </c>
      <c r="U4590">
        <f t="shared" si="1418"/>
        <v>289812.59999999998</v>
      </c>
      <c r="V4590">
        <f t="shared" si="1419"/>
        <v>1927800</v>
      </c>
      <c r="W4590" s="1" t="s">
        <v>155</v>
      </c>
      <c r="X4590" s="1" t="s">
        <v>1236</v>
      </c>
      <c r="Y4590" s="1" t="s">
        <v>156</v>
      </c>
      <c r="Z4590" s="3">
        <v>8107</v>
      </c>
      <c r="AA4590" s="4">
        <f t="shared" si="1425"/>
        <v>5623</v>
      </c>
      <c r="AB4590" s="4">
        <f t="shared" si="1429"/>
        <v>9297.1338340000002</v>
      </c>
      <c r="AC4590" s="4">
        <f t="shared" si="1430"/>
        <v>5623</v>
      </c>
      <c r="AD4590" s="4">
        <f t="shared" si="1426"/>
        <v>5623</v>
      </c>
      <c r="AE4590" s="4">
        <v>5623</v>
      </c>
      <c r="AF4590" s="4">
        <v>5623</v>
      </c>
      <c r="AG4590" s="4">
        <f>AE4590</f>
        <v>5623</v>
      </c>
      <c r="AI4590" t="e">
        <f t="shared" si="1422"/>
        <v>#N/A</v>
      </c>
      <c r="AJ4590">
        <v>630.5</v>
      </c>
      <c r="AK4590" s="2">
        <v>630.5</v>
      </c>
      <c r="AL4590" s="2">
        <f>AJ4590</f>
        <v>630.5</v>
      </c>
      <c r="AM4590" s="4"/>
      <c r="AN4590" t="e">
        <f>VLOOKUP([1]!Tabelle13[[#This Row],[Vlookup this ID for freight costs]],$AL$2:$AL$6811,2,FALSE)</f>
        <v>#REF!</v>
      </c>
      <c r="AP4590">
        <v>624.84</v>
      </c>
      <c r="AQ4590">
        <v>624.84</v>
      </c>
      <c r="AR4590" s="4">
        <v>1</v>
      </c>
      <c r="AS4590" s="4">
        <v>2</v>
      </c>
      <c r="AT4590" s="4">
        <v>2011</v>
      </c>
      <c r="AU4590" s="4">
        <v>1</v>
      </c>
      <c r="AV4590" s="4">
        <v>2</v>
      </c>
      <c r="AW4590" s="4">
        <v>2011</v>
      </c>
      <c r="AX4590" t="str">
        <f t="shared" si="1423"/>
        <v>No Delay</v>
      </c>
      <c r="AY4590">
        <f t="shared" si="1424"/>
        <v>0</v>
      </c>
    </row>
    <row r="4591" spans="1:51" x14ac:dyDescent="0.2">
      <c r="A4591" s="3">
        <v>50314</v>
      </c>
      <c r="B4591" s="1" t="s">
        <v>168</v>
      </c>
      <c r="C4591" s="1" t="s">
        <v>150</v>
      </c>
      <c r="D4591" s="1" t="s">
        <v>100</v>
      </c>
      <c r="E4591" s="1" t="s">
        <v>253</v>
      </c>
      <c r="F4591" s="1" t="s">
        <v>253</v>
      </c>
      <c r="G4591" s="13" t="s">
        <v>313</v>
      </c>
      <c r="H4591" s="12">
        <v>40637</v>
      </c>
      <c r="I4591" s="12" t="s">
        <v>313</v>
      </c>
      <c r="J4591" s="12">
        <v>40637</v>
      </c>
      <c r="K4591" s="4">
        <v>3119</v>
      </c>
      <c r="L4591" s="1" t="s">
        <v>146</v>
      </c>
      <c r="M4591" s="1" t="s">
        <v>672</v>
      </c>
      <c r="N4591" s="1" t="s">
        <v>302</v>
      </c>
      <c r="O4591" s="1" t="s">
        <v>93</v>
      </c>
      <c r="P4591">
        <v>30</v>
      </c>
      <c r="Q4591">
        <v>82500</v>
      </c>
      <c r="R4591">
        <v>565950</v>
      </c>
      <c r="S4591">
        <v>6.86</v>
      </c>
      <c r="T4591">
        <v>0.23</v>
      </c>
      <c r="U4591">
        <f t="shared" si="1418"/>
        <v>565950</v>
      </c>
      <c r="V4591">
        <f t="shared" si="1419"/>
        <v>2475000</v>
      </c>
      <c r="W4591" s="1" t="s">
        <v>204</v>
      </c>
      <c r="X4591" s="1" t="s">
        <v>1236</v>
      </c>
      <c r="Y4591" s="1" t="s">
        <v>205</v>
      </c>
      <c r="Z4591" s="3">
        <v>16682</v>
      </c>
      <c r="AA4591" s="4">
        <f t="shared" si="1425"/>
        <v>5624</v>
      </c>
      <c r="AB4591" s="4">
        <f t="shared" si="1429"/>
        <v>11298.933706000002</v>
      </c>
      <c r="AC4591" s="4">
        <f t="shared" si="1430"/>
        <v>5624</v>
      </c>
      <c r="AD4591" s="4">
        <f t="shared" si="1426"/>
        <v>5624</v>
      </c>
      <c r="AE4591" s="4">
        <v>5624</v>
      </c>
      <c r="AF4591" s="4">
        <v>5624</v>
      </c>
      <c r="AG4591" s="4">
        <f>AE4591</f>
        <v>5624</v>
      </c>
      <c r="AI4591" t="e">
        <f t="shared" si="1422"/>
        <v>#N/A</v>
      </c>
      <c r="AJ4591">
        <v>7378.63</v>
      </c>
      <c r="AK4591" s="2">
        <v>7378.63</v>
      </c>
      <c r="AL4591" s="2">
        <f>AJ4591</f>
        <v>7378.63</v>
      </c>
      <c r="AM4591" s="4"/>
      <c r="AN4591" t="e">
        <f>VLOOKUP([1]!Tabelle13[[#This Row],[Vlookup this ID for freight costs]],$AL$2:$AL$6811,2,FALSE)</f>
        <v>#REF!</v>
      </c>
      <c r="AP4591">
        <v>933.82</v>
      </c>
      <c r="AQ4591">
        <v>933.82</v>
      </c>
      <c r="AR4591" s="4">
        <v>4</v>
      </c>
      <c r="AS4591" s="4">
        <v>4</v>
      </c>
      <c r="AT4591" s="4">
        <v>2011</v>
      </c>
      <c r="AU4591" s="4">
        <v>4</v>
      </c>
      <c r="AV4591" s="4">
        <v>4</v>
      </c>
      <c r="AW4591" s="4">
        <v>2011</v>
      </c>
      <c r="AX4591" t="str">
        <f t="shared" si="1423"/>
        <v>No Delay</v>
      </c>
      <c r="AY4591">
        <f t="shared" si="1424"/>
        <v>0</v>
      </c>
    </row>
    <row r="4592" spans="1:51" x14ac:dyDescent="0.2">
      <c r="A4592" s="3">
        <v>86493</v>
      </c>
      <c r="B4592" s="1" t="s">
        <v>215</v>
      </c>
      <c r="C4592" s="1" t="s">
        <v>89</v>
      </c>
      <c r="D4592" s="1" t="s">
        <v>130</v>
      </c>
      <c r="E4592" s="1" t="s">
        <v>53</v>
      </c>
      <c r="F4592" s="1" t="s">
        <v>53</v>
      </c>
      <c r="G4592" s="13" t="s">
        <v>452</v>
      </c>
      <c r="H4592" s="12">
        <v>41121</v>
      </c>
      <c r="I4592" s="12" t="s">
        <v>452</v>
      </c>
      <c r="J4592" s="12">
        <v>41121</v>
      </c>
      <c r="K4592" s="4">
        <v>4085</v>
      </c>
      <c r="L4592" s="1" t="s">
        <v>146</v>
      </c>
      <c r="M4592" s="1" t="s">
        <v>132</v>
      </c>
      <c r="N4592" s="1" t="s">
        <v>154</v>
      </c>
      <c r="O4592" s="1" t="s">
        <v>93</v>
      </c>
      <c r="P4592">
        <v>60</v>
      </c>
      <c r="Q4592">
        <v>50000</v>
      </c>
      <c r="R4592">
        <v>490500</v>
      </c>
      <c r="S4592">
        <v>9.81</v>
      </c>
      <c r="T4592">
        <v>0.16</v>
      </c>
      <c r="U4592">
        <f t="shared" si="1418"/>
        <v>490500</v>
      </c>
      <c r="V4592">
        <f t="shared" si="1419"/>
        <v>3000000</v>
      </c>
      <c r="W4592" s="1" t="s">
        <v>197</v>
      </c>
      <c r="X4592" s="1" t="s">
        <v>1236</v>
      </c>
      <c r="Y4592" s="1" t="s">
        <v>3082</v>
      </c>
      <c r="Z4592" s="3">
        <v>8794</v>
      </c>
      <c r="AA4592" s="4">
        <f t="shared" si="1425"/>
        <v>5625</v>
      </c>
      <c r="AB4592" s="4">
        <f t="shared" si="1429"/>
        <v>7732.1302059999998</v>
      </c>
      <c r="AC4592" s="4">
        <f t="shared" si="1430"/>
        <v>5625</v>
      </c>
      <c r="AD4592" s="4">
        <f t="shared" si="1426"/>
        <v>10956.816105574468</v>
      </c>
      <c r="AE4592" s="4">
        <v>5625</v>
      </c>
      <c r="AF4592" s="4">
        <v>5625</v>
      </c>
      <c r="AG4592" s="4">
        <f>AE4592</f>
        <v>5625</v>
      </c>
      <c r="AI4592" t="e">
        <f t="shared" si="1422"/>
        <v>#N/A</v>
      </c>
      <c r="AJ4592">
        <v>11702.27</v>
      </c>
      <c r="AK4592" s="2">
        <v>11702.27</v>
      </c>
      <c r="AL4592" s="2">
        <f>AJ4592</f>
        <v>11702.27</v>
      </c>
      <c r="AM4592" s="4"/>
      <c r="AN4592" t="e">
        <f>VLOOKUP([1]!Tabelle13[[#This Row],[Vlookup this ID for freight costs]],$AL$2:$AL$6811,2,FALSE)</f>
        <v>#REF!</v>
      </c>
      <c r="AP4592">
        <v>687.68</v>
      </c>
      <c r="AQ4592">
        <v>687.68</v>
      </c>
      <c r="AR4592" s="4">
        <v>31</v>
      </c>
      <c r="AS4592" s="4">
        <v>7</v>
      </c>
      <c r="AT4592" s="4">
        <v>2012</v>
      </c>
      <c r="AU4592" s="4">
        <v>31</v>
      </c>
      <c r="AV4592" s="4">
        <v>7</v>
      </c>
      <c r="AW4592" s="4">
        <v>2012</v>
      </c>
      <c r="AX4592" t="str">
        <f t="shared" si="1423"/>
        <v>No Delay</v>
      </c>
      <c r="AY4592">
        <f t="shared" si="1424"/>
        <v>0</v>
      </c>
    </row>
    <row r="4593" spans="1:51" x14ac:dyDescent="0.2">
      <c r="A4593" s="3">
        <v>83701</v>
      </c>
      <c r="B4593" s="1" t="s">
        <v>215</v>
      </c>
      <c r="C4593" s="1" t="s">
        <v>89</v>
      </c>
      <c r="D4593" s="1" t="s">
        <v>130</v>
      </c>
      <c r="E4593" s="1" t="s">
        <v>101</v>
      </c>
      <c r="F4593" s="1" t="s">
        <v>101</v>
      </c>
      <c r="G4593" s="13" t="s">
        <v>1113</v>
      </c>
      <c r="H4593" s="12">
        <v>41486</v>
      </c>
      <c r="I4593" s="12" t="s">
        <v>1267</v>
      </c>
      <c r="J4593" s="12">
        <v>41492</v>
      </c>
      <c r="K4593" s="4">
        <v>4848</v>
      </c>
      <c r="L4593" s="1" t="s">
        <v>146</v>
      </c>
      <c r="M4593" s="1" t="s">
        <v>132</v>
      </c>
      <c r="N4593" s="1" t="s">
        <v>408</v>
      </c>
      <c r="O4593" s="1" t="s">
        <v>93</v>
      </c>
      <c r="P4593">
        <v>120</v>
      </c>
      <c r="Q4593">
        <v>20000</v>
      </c>
      <c r="R4593">
        <v>420000</v>
      </c>
      <c r="S4593">
        <v>21</v>
      </c>
      <c r="T4593">
        <v>0.18</v>
      </c>
      <c r="U4593">
        <f t="shared" si="1418"/>
        <v>420000</v>
      </c>
      <c r="V4593">
        <f t="shared" si="1419"/>
        <v>2400000</v>
      </c>
      <c r="W4593" s="1" t="s">
        <v>155</v>
      </c>
      <c r="X4593" s="1" t="s">
        <v>1236</v>
      </c>
      <c r="Y4593" s="1" t="s">
        <v>156</v>
      </c>
      <c r="Z4593" s="3">
        <v>13090</v>
      </c>
      <c r="AA4593" s="4">
        <f t="shared" si="1425"/>
        <v>5633</v>
      </c>
      <c r="AB4593" s="4">
        <f t="shared" si="1429"/>
        <v>4439.6962060000005</v>
      </c>
      <c r="AC4593" s="4">
        <f t="shared" si="1430"/>
        <v>5633</v>
      </c>
      <c r="AD4593" s="4">
        <f t="shared" si="1426"/>
        <v>5477.1838480999995</v>
      </c>
      <c r="AE4593" s="4">
        <v>5633</v>
      </c>
      <c r="AF4593" s="4">
        <v>5633</v>
      </c>
      <c r="AG4593" s="4">
        <f>AE4593</f>
        <v>5633</v>
      </c>
      <c r="AI4593" t="e">
        <f t="shared" si="1422"/>
        <v>#N/A</v>
      </c>
      <c r="AJ4593">
        <v>17548.419999999998</v>
      </c>
      <c r="AK4593" s="2">
        <v>17548.419999999998</v>
      </c>
      <c r="AL4593" s="2">
        <f>AJ4593</f>
        <v>17548.419999999998</v>
      </c>
      <c r="AM4593" s="4"/>
      <c r="AN4593" t="e">
        <f>VLOOKUP([1]!Tabelle13[[#This Row],[Vlookup this ID for freight costs]],$AL$2:$AL$6811,2,FALSE)</f>
        <v>#REF!</v>
      </c>
      <c r="AP4593">
        <v>519.54</v>
      </c>
      <c r="AQ4593">
        <v>519.54</v>
      </c>
      <c r="AR4593" s="4">
        <v>31</v>
      </c>
      <c r="AS4593" s="4">
        <v>7</v>
      </c>
      <c r="AT4593" s="4">
        <v>2013</v>
      </c>
      <c r="AU4593" s="4">
        <v>6</v>
      </c>
      <c r="AV4593" s="4">
        <v>8</v>
      </c>
      <c r="AW4593" s="4">
        <v>2013</v>
      </c>
      <c r="AX4593" t="str">
        <f t="shared" si="1423"/>
        <v>Delay</v>
      </c>
      <c r="AY4593">
        <f t="shared" si="1424"/>
        <v>6</v>
      </c>
    </row>
    <row r="4594" spans="1:51" x14ac:dyDescent="0.2">
      <c r="A4594" s="3">
        <v>85981</v>
      </c>
      <c r="B4594" s="1" t="s">
        <v>215</v>
      </c>
      <c r="C4594" s="1" t="s">
        <v>89</v>
      </c>
      <c r="D4594" s="1" t="s">
        <v>130</v>
      </c>
      <c r="E4594" s="1" t="s">
        <v>101</v>
      </c>
      <c r="F4594" s="1" t="s">
        <v>101</v>
      </c>
      <c r="G4594" s="13" t="s">
        <v>1113</v>
      </c>
      <c r="H4594" s="12">
        <v>41486</v>
      </c>
      <c r="I4594" s="12" t="s">
        <v>1267</v>
      </c>
      <c r="J4594" s="12">
        <v>41492</v>
      </c>
      <c r="K4594" s="4">
        <v>4858</v>
      </c>
      <c r="L4594" s="1" t="s">
        <v>146</v>
      </c>
      <c r="M4594" s="1" t="s">
        <v>132</v>
      </c>
      <c r="N4594" s="1" t="s">
        <v>742</v>
      </c>
      <c r="O4594" s="1" t="s">
        <v>93</v>
      </c>
      <c r="P4594">
        <v>240</v>
      </c>
      <c r="Q4594">
        <v>2000</v>
      </c>
      <c r="R4594">
        <v>4200</v>
      </c>
      <c r="S4594">
        <v>2.1</v>
      </c>
      <c r="T4594">
        <v>0.01</v>
      </c>
      <c r="U4594">
        <f t="shared" si="1418"/>
        <v>4200</v>
      </c>
      <c r="V4594">
        <f t="shared" si="1419"/>
        <v>480000</v>
      </c>
      <c r="W4594" s="1" t="s">
        <v>155</v>
      </c>
      <c r="X4594" s="1" t="s">
        <v>1236</v>
      </c>
      <c r="Y4594" s="1" t="s">
        <v>156</v>
      </c>
      <c r="Z4594" s="3">
        <v>13090</v>
      </c>
      <c r="AA4594" s="4">
        <f t="shared" si="1425"/>
        <v>5633</v>
      </c>
      <c r="AB4594" s="4">
        <f t="shared" si="1429"/>
        <v>2464.2358060000001</v>
      </c>
      <c r="AC4594" s="4">
        <f t="shared" si="1430"/>
        <v>5633</v>
      </c>
      <c r="AD4594" s="4">
        <f t="shared" si="1426"/>
        <v>2448.6967088571432</v>
      </c>
      <c r="AE4594" s="3" t="s">
        <v>2403</v>
      </c>
      <c r="AF4594" s="3">
        <v>5633</v>
      </c>
      <c r="AG4594" s="4">
        <f>AI4594</f>
        <v>5633</v>
      </c>
      <c r="AH4594" s="4">
        <v>83701</v>
      </c>
      <c r="AI4594">
        <f t="shared" si="1422"/>
        <v>5633</v>
      </c>
      <c r="AJ4594" t="s">
        <v>2403</v>
      </c>
      <c r="AK4594" s="2">
        <v>17548.419999999998</v>
      </c>
      <c r="AL4594" s="2">
        <f>AN4594</f>
        <v>17548.419999999998</v>
      </c>
      <c r="AM4594" s="4">
        <v>83701</v>
      </c>
      <c r="AN4594">
        <f>INDEX($AJ$2:$AJ$6811,MATCH(AM4594,$A$2:$A$6811,0))</f>
        <v>17548.419999999998</v>
      </c>
      <c r="AP4594">
        <v>5.2</v>
      </c>
      <c r="AQ4594">
        <v>5.2</v>
      </c>
      <c r="AR4594" s="4">
        <v>31</v>
      </c>
      <c r="AS4594" s="4">
        <v>7</v>
      </c>
      <c r="AT4594" s="4">
        <v>2013</v>
      </c>
      <c r="AU4594" s="4">
        <v>6</v>
      </c>
      <c r="AV4594" s="4">
        <v>8</v>
      </c>
      <c r="AW4594" s="4">
        <v>2013</v>
      </c>
      <c r="AX4594" t="str">
        <f t="shared" si="1423"/>
        <v>Delay</v>
      </c>
      <c r="AY4594">
        <f t="shared" si="1424"/>
        <v>6</v>
      </c>
    </row>
    <row r="4595" spans="1:51" x14ac:dyDescent="0.2">
      <c r="A4595" s="3">
        <v>86208</v>
      </c>
      <c r="B4595" s="1" t="s">
        <v>175</v>
      </c>
      <c r="C4595" s="1" t="s">
        <v>165</v>
      </c>
      <c r="D4595" s="1" t="s">
        <v>130</v>
      </c>
      <c r="E4595" s="1" t="s">
        <v>101</v>
      </c>
      <c r="F4595" s="1" t="s">
        <v>101</v>
      </c>
      <c r="G4595" s="13" t="s">
        <v>568</v>
      </c>
      <c r="H4595" s="12">
        <v>42216</v>
      </c>
      <c r="I4595" s="12" t="s">
        <v>1957</v>
      </c>
      <c r="J4595" s="12">
        <v>42208</v>
      </c>
      <c r="K4595" s="4">
        <v>6682</v>
      </c>
      <c r="L4595" s="1" t="s">
        <v>146</v>
      </c>
      <c r="M4595" s="1" t="s">
        <v>132</v>
      </c>
      <c r="N4595" s="1" t="s">
        <v>154</v>
      </c>
      <c r="O4595" s="1" t="s">
        <v>93</v>
      </c>
      <c r="P4595">
        <v>60</v>
      </c>
      <c r="Q4595">
        <v>30881</v>
      </c>
      <c r="R4595">
        <v>250444.91</v>
      </c>
      <c r="S4595">
        <v>8.11</v>
      </c>
      <c r="T4595">
        <v>0.14000000000000001</v>
      </c>
      <c r="U4595">
        <f t="shared" si="1418"/>
        <v>250444.90999999997</v>
      </c>
      <c r="V4595">
        <f t="shared" si="1419"/>
        <v>1852860</v>
      </c>
      <c r="W4595" s="1" t="s">
        <v>1273</v>
      </c>
      <c r="X4595" s="1" t="s">
        <v>1236</v>
      </c>
      <c r="Y4595" s="1" t="s">
        <v>156</v>
      </c>
      <c r="Z4595" s="3">
        <v>11413</v>
      </c>
      <c r="AA4595" s="4">
        <f>AB4595</f>
        <v>5634.1614259999997</v>
      </c>
      <c r="AB4595" s="2">
        <f>2245.156962+0.109744*Q4595</f>
        <v>5634.1614259999997</v>
      </c>
      <c r="AC4595" s="4">
        <f>AD4595</f>
        <v>5634.1614259999997</v>
      </c>
      <c r="AD4595" s="4">
        <f t="shared" si="1426"/>
        <v>5634.1614259999997</v>
      </c>
      <c r="AE4595" s="3" t="s">
        <v>2404</v>
      </c>
      <c r="AF4595" s="3"/>
      <c r="AG4595" s="4" t="str">
        <f>AI4595</f>
        <v>Weight Captured Separately</v>
      </c>
      <c r="AH4595" s="4">
        <v>82811</v>
      </c>
      <c r="AI4595" t="str">
        <f t="shared" si="1422"/>
        <v>Weight Captured Separately</v>
      </c>
      <c r="AJ4595" t="s">
        <v>2404</v>
      </c>
      <c r="AK4595" s="2"/>
      <c r="AL4595" s="2" t="str">
        <f>AN4595</f>
        <v>Invoiced Separately</v>
      </c>
      <c r="AM4595" s="4">
        <v>82811</v>
      </c>
      <c r="AN4595" t="str">
        <f>INDEX($AJ$2:$AJ$6811,MATCH(AM4595,$A$2:$A$6811,0))</f>
        <v>Invoiced Separately</v>
      </c>
      <c r="AO4595">
        <f>IF(AK:AK="",AC:AC*6.242+1.383 -2.844 + 3.145 -2.265  -2.026,AK:AK)</f>
        <v>35165.828621092005</v>
      </c>
      <c r="AP4595">
        <v>294.77</v>
      </c>
      <c r="AQ4595">
        <v>294.77</v>
      </c>
      <c r="AR4595" s="4">
        <v>31</v>
      </c>
      <c r="AS4595" s="4">
        <v>7</v>
      </c>
      <c r="AT4595" s="4">
        <v>2015</v>
      </c>
      <c r="AU4595" s="4">
        <v>23</v>
      </c>
      <c r="AV4595" s="4">
        <v>7</v>
      </c>
      <c r="AW4595" s="4">
        <v>2015</v>
      </c>
      <c r="AX4595" t="str">
        <f t="shared" si="1423"/>
        <v>No Delay</v>
      </c>
      <c r="AY4595">
        <f t="shared" si="1424"/>
        <v>0</v>
      </c>
    </row>
    <row r="4596" spans="1:51" x14ac:dyDescent="0.2">
      <c r="A4596" s="3">
        <v>47559</v>
      </c>
      <c r="B4596" s="1" t="s">
        <v>168</v>
      </c>
      <c r="C4596" s="1" t="s">
        <v>150</v>
      </c>
      <c r="D4596" s="1" t="s">
        <v>100</v>
      </c>
      <c r="E4596" s="1" t="s">
        <v>253</v>
      </c>
      <c r="F4596" s="1" t="s">
        <v>253</v>
      </c>
      <c r="G4596" s="13" t="s">
        <v>2405</v>
      </c>
      <c r="H4596" s="12">
        <v>40578</v>
      </c>
      <c r="I4596" s="12" t="s">
        <v>2405</v>
      </c>
      <c r="J4596" s="12">
        <v>40578</v>
      </c>
      <c r="K4596" s="4">
        <v>2991</v>
      </c>
      <c r="L4596" s="1" t="s">
        <v>146</v>
      </c>
      <c r="M4596" s="1" t="s">
        <v>170</v>
      </c>
      <c r="N4596" s="1" t="s">
        <v>284</v>
      </c>
      <c r="O4596" s="1" t="s">
        <v>93</v>
      </c>
      <c r="P4596">
        <v>30</v>
      </c>
      <c r="Q4596">
        <v>100000</v>
      </c>
      <c r="R4596">
        <v>235000</v>
      </c>
      <c r="S4596">
        <v>2.35</v>
      </c>
      <c r="T4596">
        <v>0.08</v>
      </c>
      <c r="U4596">
        <f t="shared" si="1418"/>
        <v>235000</v>
      </c>
      <c r="V4596">
        <f t="shared" si="1419"/>
        <v>3000000</v>
      </c>
      <c r="W4596" s="1" t="s">
        <v>155</v>
      </c>
      <c r="X4596" s="1" t="s">
        <v>1236</v>
      </c>
      <c r="Y4596" s="1" t="s">
        <v>156</v>
      </c>
      <c r="Z4596" s="3">
        <v>8107</v>
      </c>
      <c r="AA4596" s="4">
        <f t="shared" si="1425"/>
        <v>5634</v>
      </c>
      <c r="AB4596" s="4">
        <f t="shared" ref="AB4596:AB4629" si="1436" xml:space="preserve"> 2244.740206  + 0.1097478*Q4596</f>
        <v>13219.520206000001</v>
      </c>
      <c r="AC4596" s="4">
        <f t="shared" ref="AC4596:AC4629" si="1437">AF4596</f>
        <v>5634</v>
      </c>
      <c r="AD4596" s="4">
        <f t="shared" si="1426"/>
        <v>10956.816105574468</v>
      </c>
      <c r="AE4596" s="4">
        <v>5634</v>
      </c>
      <c r="AF4596" s="4">
        <v>5634</v>
      </c>
      <c r="AG4596" s="4">
        <f>AE4596</f>
        <v>5634</v>
      </c>
      <c r="AI4596" t="e">
        <f t="shared" si="1422"/>
        <v>#N/A</v>
      </c>
      <c r="AJ4596">
        <v>17819.740000000002</v>
      </c>
      <c r="AK4596" s="2">
        <v>17819.740000000002</v>
      </c>
      <c r="AL4596" s="2">
        <f>AJ4596</f>
        <v>17819.740000000002</v>
      </c>
      <c r="AM4596" s="4"/>
      <c r="AN4596" t="e">
        <f>VLOOKUP([1]!Tabelle13[[#This Row],[Vlookup this ID for freight costs]],$AL$2:$AL$6811,2,FALSE)</f>
        <v>#REF!</v>
      </c>
      <c r="AP4596">
        <v>506.66</v>
      </c>
      <c r="AQ4596">
        <v>506.66</v>
      </c>
      <c r="AR4596" s="4">
        <v>4</v>
      </c>
      <c r="AS4596" s="4">
        <v>2</v>
      </c>
      <c r="AT4596" s="4">
        <v>2011</v>
      </c>
      <c r="AU4596" s="4">
        <v>4</v>
      </c>
      <c r="AV4596" s="4">
        <v>2</v>
      </c>
      <c r="AW4596" s="4">
        <v>2011</v>
      </c>
      <c r="AX4596" t="str">
        <f t="shared" si="1423"/>
        <v>No Delay</v>
      </c>
      <c r="AY4596">
        <f t="shared" si="1424"/>
        <v>0</v>
      </c>
    </row>
    <row r="4597" spans="1:51" x14ac:dyDescent="0.2">
      <c r="A4597" s="3">
        <v>83546</v>
      </c>
      <c r="B4597" s="1" t="s">
        <v>140</v>
      </c>
      <c r="C4597" s="1" t="s">
        <v>99</v>
      </c>
      <c r="D4597" s="1" t="s">
        <v>130</v>
      </c>
      <c r="E4597" s="1" t="s">
        <v>101</v>
      </c>
      <c r="F4597" s="1" t="s">
        <v>101</v>
      </c>
      <c r="G4597" s="13" t="s">
        <v>1585</v>
      </c>
      <c r="H4597" s="12">
        <v>40906</v>
      </c>
      <c r="I4597" s="12" t="s">
        <v>54</v>
      </c>
      <c r="J4597" s="12">
        <v>40889</v>
      </c>
      <c r="K4597" s="4">
        <v>3636</v>
      </c>
      <c r="L4597" s="1" t="s">
        <v>146</v>
      </c>
      <c r="M4597" s="1" t="s">
        <v>132</v>
      </c>
      <c r="N4597" s="1" t="s">
        <v>1032</v>
      </c>
      <c r="O4597" s="1" t="s">
        <v>93</v>
      </c>
      <c r="P4597">
        <v>240</v>
      </c>
      <c r="Q4597">
        <v>15000</v>
      </c>
      <c r="R4597">
        <v>29250</v>
      </c>
      <c r="S4597">
        <v>1.95</v>
      </c>
      <c r="T4597">
        <v>0.01</v>
      </c>
      <c r="U4597">
        <f t="shared" si="1418"/>
        <v>29250</v>
      </c>
      <c r="V4597">
        <f t="shared" si="1419"/>
        <v>3600000</v>
      </c>
      <c r="W4597" s="1" t="s">
        <v>155</v>
      </c>
      <c r="X4597" s="1" t="s">
        <v>1236</v>
      </c>
      <c r="Y4597" s="1" t="s">
        <v>156</v>
      </c>
      <c r="Z4597" s="3">
        <v>12500</v>
      </c>
      <c r="AA4597" s="4">
        <f t="shared" si="1425"/>
        <v>5641</v>
      </c>
      <c r="AB4597" s="4">
        <f t="shared" si="1436"/>
        <v>3890.957206</v>
      </c>
      <c r="AC4597" s="4">
        <f t="shared" si="1437"/>
        <v>5641</v>
      </c>
      <c r="AD4597" s="4">
        <f t="shared" si="1426"/>
        <v>10466.8125</v>
      </c>
      <c r="AE4597" s="4">
        <v>5641</v>
      </c>
      <c r="AF4597" s="4">
        <v>5641</v>
      </c>
      <c r="AG4597" s="4">
        <f>AE4597</f>
        <v>5641</v>
      </c>
      <c r="AI4597" t="e">
        <f t="shared" si="1422"/>
        <v>#N/A</v>
      </c>
      <c r="AJ4597">
        <v>45291.49</v>
      </c>
      <c r="AK4597" s="2">
        <v>45291.49</v>
      </c>
      <c r="AL4597" s="2">
        <f>AJ4597</f>
        <v>45291.49</v>
      </c>
      <c r="AM4597" s="4"/>
      <c r="AN4597" t="e">
        <f>VLOOKUP([1]!Tabelle13[[#This Row],[Vlookup this ID for freight costs]],$AL$2:$AL$6811,2,FALSE)</f>
        <v>#REF!</v>
      </c>
      <c r="AP4597">
        <v>48.26</v>
      </c>
      <c r="AQ4597">
        <v>48.26</v>
      </c>
      <c r="AR4597" s="4">
        <v>29</v>
      </c>
      <c r="AS4597" s="4">
        <v>12</v>
      </c>
      <c r="AT4597" s="4">
        <v>2011</v>
      </c>
      <c r="AU4597" s="4">
        <v>12</v>
      </c>
      <c r="AV4597" s="4">
        <v>12</v>
      </c>
      <c r="AW4597" s="4">
        <v>2011</v>
      </c>
      <c r="AX4597" t="str">
        <f t="shared" si="1423"/>
        <v>No Delay</v>
      </c>
      <c r="AY4597">
        <f t="shared" si="1424"/>
        <v>0</v>
      </c>
    </row>
    <row r="4598" spans="1:51" x14ac:dyDescent="0.2">
      <c r="A4598" s="3">
        <v>83066</v>
      </c>
      <c r="B4598" s="1" t="s">
        <v>1686</v>
      </c>
      <c r="C4598" s="1" t="s">
        <v>165</v>
      </c>
      <c r="D4598" s="1" t="s">
        <v>130</v>
      </c>
      <c r="E4598" s="1" t="s">
        <v>101</v>
      </c>
      <c r="F4598" s="1" t="s">
        <v>101</v>
      </c>
      <c r="G4598" s="13" t="s">
        <v>2211</v>
      </c>
      <c r="H4598" s="12">
        <v>41179</v>
      </c>
      <c r="I4598" s="12" t="s">
        <v>2211</v>
      </c>
      <c r="J4598" s="12">
        <v>41179</v>
      </c>
      <c r="K4598" s="4">
        <v>4177</v>
      </c>
      <c r="L4598" s="1" t="s">
        <v>146</v>
      </c>
      <c r="M4598" s="1" t="s">
        <v>132</v>
      </c>
      <c r="N4598" s="1" t="s">
        <v>167</v>
      </c>
      <c r="O4598" s="1" t="s">
        <v>93</v>
      </c>
      <c r="P4598">
        <v>30</v>
      </c>
      <c r="Q4598">
        <v>66160</v>
      </c>
      <c r="R4598">
        <v>258685.6</v>
      </c>
      <c r="S4598">
        <v>3.91</v>
      </c>
      <c r="T4598">
        <v>0.13</v>
      </c>
      <c r="U4598">
        <f t="shared" si="1418"/>
        <v>258685.6</v>
      </c>
      <c r="V4598">
        <f t="shared" si="1419"/>
        <v>1984800</v>
      </c>
      <c r="W4598" s="1" t="s">
        <v>155</v>
      </c>
      <c r="X4598" s="1" t="s">
        <v>1236</v>
      </c>
      <c r="Y4598" s="1" t="s">
        <v>156</v>
      </c>
      <c r="Z4598" s="3">
        <v>11413</v>
      </c>
      <c r="AA4598" s="4">
        <f t="shared" si="1425"/>
        <v>5641</v>
      </c>
      <c r="AB4598" s="4">
        <f t="shared" si="1436"/>
        <v>9505.6546539999999</v>
      </c>
      <c r="AC4598" s="4">
        <f t="shared" si="1437"/>
        <v>5641</v>
      </c>
      <c r="AD4598" s="4">
        <f t="shared" si="1426"/>
        <v>5641</v>
      </c>
      <c r="AE4598" s="4">
        <v>5641</v>
      </c>
      <c r="AF4598" s="4">
        <v>5641</v>
      </c>
      <c r="AG4598" s="4">
        <f>AE4598</f>
        <v>5641</v>
      </c>
      <c r="AI4598" t="e">
        <f t="shared" si="1422"/>
        <v>#N/A</v>
      </c>
      <c r="AJ4598">
        <v>2175.0700000000002</v>
      </c>
      <c r="AK4598" s="2">
        <v>2175.0700000000002</v>
      </c>
      <c r="AL4598" s="2">
        <f>AJ4598</f>
        <v>2175.0700000000002</v>
      </c>
      <c r="AM4598" s="4"/>
      <c r="AN4598" t="e">
        <f>VLOOKUP([1]!Tabelle13[[#This Row],[Vlookup this ID for freight costs]],$AL$2:$AL$6811,2,FALSE)</f>
        <v>#REF!</v>
      </c>
      <c r="AP4598">
        <v>362.68</v>
      </c>
      <c r="AQ4598">
        <v>362.68</v>
      </c>
      <c r="AR4598" s="4">
        <v>27</v>
      </c>
      <c r="AS4598" s="4">
        <v>9</v>
      </c>
      <c r="AT4598" s="4">
        <v>2012</v>
      </c>
      <c r="AU4598" s="4">
        <v>27</v>
      </c>
      <c r="AV4598" s="4">
        <v>9</v>
      </c>
      <c r="AW4598" s="4">
        <v>2012</v>
      </c>
      <c r="AX4598" t="str">
        <f t="shared" si="1423"/>
        <v>No Delay</v>
      </c>
      <c r="AY4598">
        <f t="shared" si="1424"/>
        <v>0</v>
      </c>
    </row>
    <row r="4599" spans="1:51" x14ac:dyDescent="0.2">
      <c r="A4599" s="3">
        <v>41099</v>
      </c>
      <c r="B4599" s="1" t="s">
        <v>168</v>
      </c>
      <c r="C4599" s="1" t="s">
        <v>150</v>
      </c>
      <c r="D4599" s="1" t="s">
        <v>100</v>
      </c>
      <c r="E4599" s="1" t="s">
        <v>53</v>
      </c>
      <c r="F4599" s="1" t="s">
        <v>53</v>
      </c>
      <c r="G4599" s="13" t="s">
        <v>310</v>
      </c>
      <c r="H4599" s="12">
        <v>40422</v>
      </c>
      <c r="I4599" s="12" t="s">
        <v>2406</v>
      </c>
      <c r="J4599" s="12">
        <v>40462</v>
      </c>
      <c r="K4599" s="4">
        <v>2786</v>
      </c>
      <c r="L4599" s="1" t="s">
        <v>146</v>
      </c>
      <c r="M4599" s="1" t="s">
        <v>672</v>
      </c>
      <c r="N4599" s="1" t="s">
        <v>302</v>
      </c>
      <c r="O4599" s="1" t="s">
        <v>93</v>
      </c>
      <c r="P4599">
        <v>30</v>
      </c>
      <c r="Q4599">
        <v>83238</v>
      </c>
      <c r="R4599">
        <v>650921.16</v>
      </c>
      <c r="S4599">
        <v>7.82</v>
      </c>
      <c r="T4599">
        <v>0.26</v>
      </c>
      <c r="U4599">
        <f t="shared" si="1418"/>
        <v>650921.16</v>
      </c>
      <c r="V4599">
        <f t="shared" si="1419"/>
        <v>2497140</v>
      </c>
      <c r="W4599" s="1" t="s">
        <v>204</v>
      </c>
      <c r="X4599" s="1" t="s">
        <v>1236</v>
      </c>
      <c r="Y4599" s="1" t="s">
        <v>205</v>
      </c>
      <c r="Z4599" s="3">
        <v>7569</v>
      </c>
      <c r="AA4599" s="4">
        <f t="shared" si="1425"/>
        <v>5663</v>
      </c>
      <c r="AB4599" s="4">
        <f t="shared" si="1436"/>
        <v>11379.927582400001</v>
      </c>
      <c r="AC4599" s="4">
        <f t="shared" si="1437"/>
        <v>5663</v>
      </c>
      <c r="AD4599" s="4">
        <f t="shared" si="1426"/>
        <v>5663</v>
      </c>
      <c r="AE4599" s="4">
        <v>5663</v>
      </c>
      <c r="AF4599" s="4">
        <v>5663</v>
      </c>
      <c r="AG4599" s="4">
        <f>AE4599</f>
        <v>5663</v>
      </c>
      <c r="AI4599" t="e">
        <f t="shared" si="1422"/>
        <v>#N/A</v>
      </c>
      <c r="AJ4599">
        <v>5298.02</v>
      </c>
      <c r="AK4599" s="2">
        <v>5298.02</v>
      </c>
      <c r="AL4599" s="2">
        <f>AJ4599</f>
        <v>5298.02</v>
      </c>
      <c r="AM4599" s="4"/>
      <c r="AN4599" t="e">
        <f>VLOOKUP([1]!Tabelle13[[#This Row],[Vlookup this ID for freight costs]],$AL$2:$AL$6811,2,FALSE)</f>
        <v>#REF!</v>
      </c>
      <c r="AP4599">
        <v>1403.39</v>
      </c>
      <c r="AQ4599">
        <v>1403.39</v>
      </c>
      <c r="AR4599" s="4">
        <v>1</v>
      </c>
      <c r="AS4599" s="4">
        <v>9</v>
      </c>
      <c r="AT4599" s="4">
        <v>2010</v>
      </c>
      <c r="AU4599" s="4">
        <v>11</v>
      </c>
      <c r="AV4599" s="4">
        <v>10</v>
      </c>
      <c r="AW4599" s="4">
        <v>2010</v>
      </c>
      <c r="AX4599" t="str">
        <f t="shared" si="1423"/>
        <v>Delay</v>
      </c>
      <c r="AY4599">
        <f t="shared" si="1424"/>
        <v>40</v>
      </c>
    </row>
    <row r="4600" spans="1:51" x14ac:dyDescent="0.2">
      <c r="A4600" s="3">
        <v>86147</v>
      </c>
      <c r="B4600" s="1" t="s">
        <v>215</v>
      </c>
      <c r="C4600" s="1" t="s">
        <v>89</v>
      </c>
      <c r="D4600" s="1" t="s">
        <v>130</v>
      </c>
      <c r="E4600" s="1" t="s">
        <v>101</v>
      </c>
      <c r="F4600" s="1" t="s">
        <v>101</v>
      </c>
      <c r="G4600" s="13" t="s">
        <v>1350</v>
      </c>
      <c r="H4600" s="12">
        <v>41971</v>
      </c>
      <c r="I4600" s="12" t="s">
        <v>1199</v>
      </c>
      <c r="J4600" s="12">
        <v>41981</v>
      </c>
      <c r="K4600" s="4">
        <v>6169</v>
      </c>
      <c r="L4600" s="1" t="s">
        <v>146</v>
      </c>
      <c r="M4600" s="1" t="s">
        <v>132</v>
      </c>
      <c r="N4600" s="1" t="s">
        <v>167</v>
      </c>
      <c r="O4600" s="1" t="s">
        <v>93</v>
      </c>
      <c r="P4600">
        <v>30</v>
      </c>
      <c r="Q4600">
        <v>25555</v>
      </c>
      <c r="R4600">
        <v>82031.55</v>
      </c>
      <c r="S4600">
        <v>3.21</v>
      </c>
      <c r="T4600">
        <v>0.11</v>
      </c>
      <c r="U4600">
        <f t="shared" si="1418"/>
        <v>82031.55</v>
      </c>
      <c r="V4600">
        <f t="shared" si="1419"/>
        <v>766650</v>
      </c>
      <c r="W4600" s="1" t="s">
        <v>285</v>
      </c>
      <c r="X4600" s="1" t="s">
        <v>1236</v>
      </c>
      <c r="Y4600" s="1" t="s">
        <v>161</v>
      </c>
      <c r="Z4600" s="3">
        <v>12573</v>
      </c>
      <c r="AA4600" s="4">
        <f t="shared" si="1425"/>
        <v>5678</v>
      </c>
      <c r="AB4600" s="4">
        <f t="shared" si="1436"/>
        <v>5049.3452350000007</v>
      </c>
      <c r="AC4600" s="4">
        <f t="shared" si="1437"/>
        <v>5678</v>
      </c>
      <c r="AD4600" s="4">
        <f t="shared" si="1426"/>
        <v>5678</v>
      </c>
      <c r="AE4600" s="3" t="s">
        <v>2407</v>
      </c>
      <c r="AF4600" s="3">
        <v>5678</v>
      </c>
      <c r="AG4600" s="4">
        <f>AI4600</f>
        <v>5678</v>
      </c>
      <c r="AH4600" s="4">
        <v>84997</v>
      </c>
      <c r="AI4600">
        <f t="shared" si="1422"/>
        <v>5678</v>
      </c>
      <c r="AJ4600" t="s">
        <v>2407</v>
      </c>
      <c r="AK4600" s="2">
        <v>20052.11</v>
      </c>
      <c r="AL4600" s="2">
        <f>AN4600</f>
        <v>20052.11</v>
      </c>
      <c r="AM4600" s="4">
        <v>84997</v>
      </c>
      <c r="AN4600">
        <f>INDEX($AJ$2:$AJ$6811,MATCH(AM4600,$A$2:$A$6811,0))</f>
        <v>20052.11</v>
      </c>
      <c r="AP4600">
        <v>84.33</v>
      </c>
      <c r="AQ4600">
        <v>84.33</v>
      </c>
      <c r="AR4600" s="4">
        <v>28</v>
      </c>
      <c r="AS4600" s="4">
        <v>11</v>
      </c>
      <c r="AT4600" s="4">
        <v>2014</v>
      </c>
      <c r="AU4600" s="4">
        <v>8</v>
      </c>
      <c r="AV4600" s="4">
        <v>12</v>
      </c>
      <c r="AW4600" s="4">
        <v>2014</v>
      </c>
      <c r="AX4600" t="str">
        <f t="shared" si="1423"/>
        <v>Delay</v>
      </c>
      <c r="AY4600">
        <f t="shared" si="1424"/>
        <v>10</v>
      </c>
    </row>
    <row r="4601" spans="1:51" x14ac:dyDescent="0.2">
      <c r="A4601" s="3">
        <v>84997</v>
      </c>
      <c r="B4601" s="1" t="s">
        <v>215</v>
      </c>
      <c r="C4601" s="1" t="s">
        <v>89</v>
      </c>
      <c r="D4601" s="1" t="s">
        <v>130</v>
      </c>
      <c r="E4601" s="1" t="s">
        <v>101</v>
      </c>
      <c r="F4601" s="1" t="s">
        <v>101</v>
      </c>
      <c r="G4601" s="13" t="s">
        <v>1350</v>
      </c>
      <c r="H4601" s="12">
        <v>41971</v>
      </c>
      <c r="I4601" s="12" t="s">
        <v>1199</v>
      </c>
      <c r="J4601" s="12">
        <v>41981</v>
      </c>
      <c r="K4601" s="4">
        <v>6168</v>
      </c>
      <c r="L4601" s="1" t="s">
        <v>146</v>
      </c>
      <c r="M4601" s="1" t="s">
        <v>132</v>
      </c>
      <c r="N4601" s="1" t="s">
        <v>167</v>
      </c>
      <c r="O4601" s="1" t="s">
        <v>93</v>
      </c>
      <c r="P4601">
        <v>30</v>
      </c>
      <c r="Q4601">
        <v>64445</v>
      </c>
      <c r="R4601">
        <v>206868.45</v>
      </c>
      <c r="S4601">
        <v>3.21</v>
      </c>
      <c r="T4601">
        <v>0.11</v>
      </c>
      <c r="U4601">
        <f t="shared" si="1418"/>
        <v>206868.45</v>
      </c>
      <c r="V4601">
        <f t="shared" si="1419"/>
        <v>1933350</v>
      </c>
      <c r="W4601" s="1" t="s">
        <v>197</v>
      </c>
      <c r="X4601" s="1" t="s">
        <v>1236</v>
      </c>
      <c r="Y4601" s="1" t="s">
        <v>3082</v>
      </c>
      <c r="Z4601" s="3">
        <v>11943</v>
      </c>
      <c r="AA4601" s="4">
        <f t="shared" si="1425"/>
        <v>5678</v>
      </c>
      <c r="AB4601" s="4">
        <f t="shared" si="1436"/>
        <v>9317.4371769999998</v>
      </c>
      <c r="AC4601" s="4">
        <f t="shared" si="1437"/>
        <v>5678</v>
      </c>
      <c r="AD4601" s="4">
        <f t="shared" si="1426"/>
        <v>5678</v>
      </c>
      <c r="AE4601" s="4">
        <v>5678</v>
      </c>
      <c r="AF4601" s="4">
        <v>5678</v>
      </c>
      <c r="AG4601" s="4">
        <f>AE4601</f>
        <v>5678</v>
      </c>
      <c r="AI4601" t="e">
        <f t="shared" si="1422"/>
        <v>#N/A</v>
      </c>
      <c r="AJ4601">
        <v>20052.11</v>
      </c>
      <c r="AK4601" s="2">
        <v>20052.11</v>
      </c>
      <c r="AL4601" s="2">
        <f>AJ4601</f>
        <v>20052.11</v>
      </c>
      <c r="AM4601" s="4"/>
      <c r="AN4601" t="e">
        <f>VLOOKUP([1]!Tabelle13[[#This Row],[Vlookup this ID for freight costs]],$AL$2:$AL$6811,2,FALSE)</f>
        <v>#REF!</v>
      </c>
      <c r="AP4601">
        <v>212.66</v>
      </c>
      <c r="AQ4601">
        <v>212.66</v>
      </c>
      <c r="AR4601" s="4">
        <v>28</v>
      </c>
      <c r="AS4601" s="4">
        <v>11</v>
      </c>
      <c r="AT4601" s="4">
        <v>2014</v>
      </c>
      <c r="AU4601" s="4">
        <v>8</v>
      </c>
      <c r="AV4601" s="4">
        <v>12</v>
      </c>
      <c r="AW4601" s="4">
        <v>2014</v>
      </c>
      <c r="AX4601" t="str">
        <f t="shared" si="1423"/>
        <v>Delay</v>
      </c>
      <c r="AY4601">
        <f t="shared" si="1424"/>
        <v>10</v>
      </c>
    </row>
    <row r="4602" spans="1:51" x14ac:dyDescent="0.2">
      <c r="A4602" s="3">
        <v>83227</v>
      </c>
      <c r="B4602" s="1" t="s">
        <v>140</v>
      </c>
      <c r="C4602" s="1" t="s">
        <v>99</v>
      </c>
      <c r="D4602" s="1" t="s">
        <v>130</v>
      </c>
      <c r="E4602" s="1" t="s">
        <v>101</v>
      </c>
      <c r="F4602" s="1" t="s">
        <v>101</v>
      </c>
      <c r="G4602" s="13" t="s">
        <v>1169</v>
      </c>
      <c r="H4602" s="12">
        <v>41737</v>
      </c>
      <c r="I4602" s="12" t="s">
        <v>1787</v>
      </c>
      <c r="J4602" s="12">
        <v>41743</v>
      </c>
      <c r="K4602" s="4">
        <v>5436</v>
      </c>
      <c r="L4602" s="1" t="s">
        <v>146</v>
      </c>
      <c r="M4602" s="1" t="s">
        <v>132</v>
      </c>
      <c r="N4602" s="1" t="s">
        <v>599</v>
      </c>
      <c r="O4602" s="1" t="s">
        <v>93</v>
      </c>
      <c r="P4602">
        <v>60</v>
      </c>
      <c r="Q4602">
        <v>102980</v>
      </c>
      <c r="R4602">
        <v>386175</v>
      </c>
      <c r="S4602">
        <v>3.75</v>
      </c>
      <c r="T4602">
        <v>0.06</v>
      </c>
      <c r="U4602">
        <f t="shared" si="1418"/>
        <v>386175</v>
      </c>
      <c r="V4602">
        <f t="shared" si="1419"/>
        <v>6178800</v>
      </c>
      <c r="W4602" s="1" t="s">
        <v>160</v>
      </c>
      <c r="X4602" s="1" t="s">
        <v>1236</v>
      </c>
      <c r="Y4602" s="1" t="s">
        <v>161</v>
      </c>
      <c r="Z4602" s="3">
        <v>11983</v>
      </c>
      <c r="AA4602" s="4">
        <f t="shared" si="1425"/>
        <v>5687</v>
      </c>
      <c r="AB4602" s="4">
        <f t="shared" si="1436"/>
        <v>13546.568650000001</v>
      </c>
      <c r="AC4602" s="4">
        <f t="shared" si="1437"/>
        <v>5687</v>
      </c>
      <c r="AD4602" s="4">
        <f t="shared" si="1426"/>
        <v>5687</v>
      </c>
      <c r="AE4602" s="4">
        <v>5687</v>
      </c>
      <c r="AF4602" s="4">
        <v>5687</v>
      </c>
      <c r="AG4602" s="4">
        <f>AE4602</f>
        <v>5687</v>
      </c>
      <c r="AI4602" t="e">
        <f t="shared" si="1422"/>
        <v>#N/A</v>
      </c>
      <c r="AJ4602">
        <v>6010.2</v>
      </c>
      <c r="AK4602" s="2">
        <v>6010.2</v>
      </c>
      <c r="AL4602" s="2">
        <f>AJ4602</f>
        <v>6010.2</v>
      </c>
      <c r="AM4602" s="4"/>
      <c r="AN4602" t="e">
        <f>VLOOKUP([1]!Tabelle13[[#This Row],[Vlookup this ID for freight costs]],$AL$2:$AL$6811,2,FALSE)</f>
        <v>#REF!</v>
      </c>
      <c r="AP4602">
        <v>477.7</v>
      </c>
      <c r="AQ4602">
        <v>477.7</v>
      </c>
      <c r="AR4602" s="4">
        <v>8</v>
      </c>
      <c r="AS4602" s="4">
        <v>4</v>
      </c>
      <c r="AT4602" s="4">
        <v>2014</v>
      </c>
      <c r="AU4602" s="4">
        <v>14</v>
      </c>
      <c r="AV4602" s="4">
        <v>4</v>
      </c>
      <c r="AW4602" s="4">
        <v>2014</v>
      </c>
      <c r="AX4602" t="str">
        <f t="shared" si="1423"/>
        <v>Delay</v>
      </c>
      <c r="AY4602">
        <f t="shared" si="1424"/>
        <v>6</v>
      </c>
    </row>
    <row r="4603" spans="1:51" x14ac:dyDescent="0.2">
      <c r="A4603" s="3">
        <v>11140</v>
      </c>
      <c r="B4603" s="1" t="s">
        <v>88</v>
      </c>
      <c r="C4603" s="1" t="s">
        <v>89</v>
      </c>
      <c r="D4603" s="1" t="s">
        <v>130</v>
      </c>
      <c r="E4603" s="1"/>
      <c r="F4603" s="1" t="s">
        <v>107</v>
      </c>
      <c r="G4603" s="13" t="s">
        <v>2184</v>
      </c>
      <c r="H4603" s="12">
        <v>39308</v>
      </c>
      <c r="I4603" s="12" t="s">
        <v>2184</v>
      </c>
      <c r="J4603" s="12">
        <v>39308</v>
      </c>
      <c r="K4603" s="4">
        <v>292</v>
      </c>
      <c r="L4603" s="1" t="s">
        <v>146</v>
      </c>
      <c r="M4603" s="1" t="s">
        <v>132</v>
      </c>
      <c r="N4603" s="1" t="s">
        <v>612</v>
      </c>
      <c r="O4603" s="1" t="s">
        <v>93</v>
      </c>
      <c r="P4603">
        <v>30</v>
      </c>
      <c r="Q4603">
        <v>86821</v>
      </c>
      <c r="R4603">
        <v>173642</v>
      </c>
      <c r="S4603">
        <v>2</v>
      </c>
      <c r="T4603">
        <v>7.0000000000000007E-2</v>
      </c>
      <c r="U4603">
        <f t="shared" si="1418"/>
        <v>173642</v>
      </c>
      <c r="V4603">
        <f t="shared" si="1419"/>
        <v>2604630</v>
      </c>
      <c r="W4603" s="1" t="s">
        <v>204</v>
      </c>
      <c r="X4603" s="1" t="s">
        <v>1236</v>
      </c>
      <c r="Y4603" s="1" t="s">
        <v>205</v>
      </c>
      <c r="Z4603" s="3">
        <v>8859</v>
      </c>
      <c r="AA4603" s="4">
        <f t="shared" si="1425"/>
        <v>5697</v>
      </c>
      <c r="AB4603" s="4">
        <f t="shared" si="1436"/>
        <v>11773.1539498</v>
      </c>
      <c r="AC4603" s="4">
        <f t="shared" si="1437"/>
        <v>5697</v>
      </c>
      <c r="AD4603" s="4">
        <f t="shared" si="1426"/>
        <v>5697</v>
      </c>
      <c r="AE4603" s="4">
        <v>5697</v>
      </c>
      <c r="AF4603" s="4">
        <v>5697</v>
      </c>
      <c r="AG4603" s="4">
        <f>AE4603</f>
        <v>5697</v>
      </c>
      <c r="AH4603" s="4">
        <v>84560</v>
      </c>
      <c r="AI4603">
        <f t="shared" si="1422"/>
        <v>9863</v>
      </c>
      <c r="AJ4603">
        <v>14893</v>
      </c>
      <c r="AK4603" s="2">
        <v>14893</v>
      </c>
      <c r="AL4603" s="2">
        <f>AJ4603</f>
        <v>14893</v>
      </c>
      <c r="AM4603" s="4"/>
      <c r="AN4603" t="e">
        <f>VLOOKUP([1]!Tabelle13[[#This Row],[Vlookup this ID for freight costs]],$AL$2:$AL$6811,2,FALSE)</f>
        <v>#REF!</v>
      </c>
      <c r="AP4603">
        <v>277.83</v>
      </c>
      <c r="AQ4603">
        <v>277.83</v>
      </c>
      <c r="AR4603" s="4">
        <v>14</v>
      </c>
      <c r="AS4603" s="4">
        <v>8</v>
      </c>
      <c r="AT4603" s="4">
        <v>2007</v>
      </c>
      <c r="AU4603" s="4">
        <v>14</v>
      </c>
      <c r="AV4603" s="4">
        <v>8</v>
      </c>
      <c r="AW4603" s="4">
        <v>2007</v>
      </c>
      <c r="AX4603" t="str">
        <f t="shared" si="1423"/>
        <v>No Delay</v>
      </c>
      <c r="AY4603">
        <f t="shared" si="1424"/>
        <v>0</v>
      </c>
    </row>
    <row r="4604" spans="1:51" x14ac:dyDescent="0.2">
      <c r="A4604" s="3">
        <v>86298</v>
      </c>
      <c r="B4604" s="1" t="s">
        <v>151</v>
      </c>
      <c r="C4604" s="1" t="s">
        <v>65</v>
      </c>
      <c r="D4604" s="1" t="s">
        <v>130</v>
      </c>
      <c r="E4604" s="1" t="s">
        <v>152</v>
      </c>
      <c r="F4604" s="1" t="s">
        <v>152</v>
      </c>
      <c r="G4604" s="13" t="s">
        <v>230</v>
      </c>
      <c r="H4604" s="12">
        <v>40329</v>
      </c>
      <c r="I4604" s="12" t="s">
        <v>377</v>
      </c>
      <c r="J4604" s="12">
        <v>40316</v>
      </c>
      <c r="K4604" s="4">
        <v>2445</v>
      </c>
      <c r="L4604" s="1" t="s">
        <v>146</v>
      </c>
      <c r="M4604" s="1" t="s">
        <v>132</v>
      </c>
      <c r="N4604" s="1" t="s">
        <v>292</v>
      </c>
      <c r="O4604" s="1" t="s">
        <v>93</v>
      </c>
      <c r="P4604">
        <v>30</v>
      </c>
      <c r="Q4604">
        <v>52000</v>
      </c>
      <c r="R4604">
        <v>1035840</v>
      </c>
      <c r="S4604">
        <v>19.920000000000002</v>
      </c>
      <c r="T4604">
        <v>0.66</v>
      </c>
      <c r="U4604">
        <f t="shared" si="1418"/>
        <v>1035840.0000000001</v>
      </c>
      <c r="V4604">
        <f t="shared" si="1419"/>
        <v>1560000</v>
      </c>
      <c r="W4604" s="1" t="s">
        <v>160</v>
      </c>
      <c r="X4604" s="1" t="s">
        <v>1236</v>
      </c>
      <c r="Y4604" s="1" t="s">
        <v>161</v>
      </c>
      <c r="Z4604" s="3">
        <v>7348</v>
      </c>
      <c r="AA4604" s="4">
        <f t="shared" si="1425"/>
        <v>5701</v>
      </c>
      <c r="AB4604" s="4">
        <f t="shared" si="1436"/>
        <v>7951.625806</v>
      </c>
      <c r="AC4604" s="4">
        <f t="shared" si="1437"/>
        <v>5701</v>
      </c>
      <c r="AD4604" s="4">
        <f t="shared" si="1426"/>
        <v>3553</v>
      </c>
      <c r="AE4604" s="4">
        <v>5701</v>
      </c>
      <c r="AF4604" s="4">
        <v>5701</v>
      </c>
      <c r="AG4604" s="4">
        <f>AE4604</f>
        <v>5701</v>
      </c>
      <c r="AI4604" t="e">
        <f t="shared" si="1422"/>
        <v>#N/A</v>
      </c>
      <c r="AJ4604">
        <v>9736.1</v>
      </c>
      <c r="AK4604" s="2">
        <v>9736.1</v>
      </c>
      <c r="AL4604" s="2">
        <f>AJ4604</f>
        <v>9736.1</v>
      </c>
      <c r="AM4604" s="4"/>
      <c r="AN4604" t="e">
        <f>VLOOKUP([1]!Tabelle13[[#This Row],[Vlookup this ID for freight costs]],$AL$2:$AL$6811,2,FALSE)</f>
        <v>#REF!</v>
      </c>
      <c r="AP4604">
        <v>2233.27</v>
      </c>
      <c r="AQ4604">
        <v>2233.27</v>
      </c>
      <c r="AR4604" s="4">
        <v>31</v>
      </c>
      <c r="AS4604" s="4">
        <v>5</v>
      </c>
      <c r="AT4604" s="4">
        <v>2010</v>
      </c>
      <c r="AU4604" s="4">
        <v>18</v>
      </c>
      <c r="AV4604" s="4">
        <v>5</v>
      </c>
      <c r="AW4604" s="4">
        <v>2010</v>
      </c>
      <c r="AX4604" t="str">
        <f t="shared" si="1423"/>
        <v>No Delay</v>
      </c>
      <c r="AY4604">
        <f t="shared" si="1424"/>
        <v>0</v>
      </c>
    </row>
    <row r="4605" spans="1:51" x14ac:dyDescent="0.2">
      <c r="A4605" s="3">
        <v>83537</v>
      </c>
      <c r="B4605" s="1" t="s">
        <v>151</v>
      </c>
      <c r="C4605" s="1" t="s">
        <v>65</v>
      </c>
      <c r="D4605" s="1" t="s">
        <v>130</v>
      </c>
      <c r="E4605" s="1" t="s">
        <v>152</v>
      </c>
      <c r="F4605" s="1" t="s">
        <v>152</v>
      </c>
      <c r="G4605" s="13" t="s">
        <v>761</v>
      </c>
      <c r="H4605" s="12">
        <v>40850</v>
      </c>
      <c r="I4605" s="12" t="s">
        <v>762</v>
      </c>
      <c r="J4605" s="12">
        <v>40814</v>
      </c>
      <c r="K4605" s="4">
        <v>3479</v>
      </c>
      <c r="L4605" s="1" t="s">
        <v>146</v>
      </c>
      <c r="M4605" s="1" t="s">
        <v>132</v>
      </c>
      <c r="N4605" s="1" t="s">
        <v>167</v>
      </c>
      <c r="O4605" s="1" t="s">
        <v>93</v>
      </c>
      <c r="P4605">
        <v>30</v>
      </c>
      <c r="Q4605">
        <v>100000</v>
      </c>
      <c r="R4605">
        <v>422000</v>
      </c>
      <c r="S4605">
        <v>4.22</v>
      </c>
      <c r="T4605">
        <v>0.14000000000000001</v>
      </c>
      <c r="U4605">
        <f t="shared" si="1418"/>
        <v>422000</v>
      </c>
      <c r="V4605">
        <f t="shared" si="1419"/>
        <v>3000000</v>
      </c>
      <c r="W4605" s="1" t="s">
        <v>179</v>
      </c>
      <c r="X4605" s="1" t="s">
        <v>1236</v>
      </c>
      <c r="Y4605" s="1" t="s">
        <v>156</v>
      </c>
      <c r="Z4605" s="3">
        <v>7726</v>
      </c>
      <c r="AA4605" s="4">
        <f t="shared" si="1425"/>
        <v>5712</v>
      </c>
      <c r="AB4605" s="4">
        <f t="shared" si="1436"/>
        <v>13219.520206000001</v>
      </c>
      <c r="AC4605" s="4">
        <f t="shared" si="1437"/>
        <v>5712</v>
      </c>
      <c r="AD4605" s="4">
        <f t="shared" si="1426"/>
        <v>10956.816105574468</v>
      </c>
      <c r="AE4605" s="4">
        <v>5712</v>
      </c>
      <c r="AF4605" s="4">
        <v>5712</v>
      </c>
      <c r="AG4605" s="4">
        <f>AE4605</f>
        <v>5712</v>
      </c>
      <c r="AI4605" t="e">
        <f t="shared" si="1422"/>
        <v>#N/A</v>
      </c>
      <c r="AJ4605">
        <v>18495.900000000001</v>
      </c>
      <c r="AK4605" s="2">
        <v>18495.900000000001</v>
      </c>
      <c r="AL4605" s="2">
        <f>AJ4605</f>
        <v>18495.900000000001</v>
      </c>
      <c r="AM4605" s="4"/>
      <c r="AN4605" t="e">
        <f>VLOOKUP([1]!Tabelle13[[#This Row],[Vlookup this ID for freight costs]],$AL$2:$AL$6811,2,FALSE)</f>
        <v>#REF!</v>
      </c>
      <c r="AP4605">
        <v>696.3</v>
      </c>
      <c r="AQ4605">
        <v>696.3</v>
      </c>
      <c r="AR4605" s="4">
        <v>3</v>
      </c>
      <c r="AS4605" s="4">
        <v>11</v>
      </c>
      <c r="AT4605" s="4">
        <v>2011</v>
      </c>
      <c r="AU4605" s="4">
        <v>28</v>
      </c>
      <c r="AV4605" s="4">
        <v>9</v>
      </c>
      <c r="AW4605" s="4">
        <v>2011</v>
      </c>
      <c r="AX4605" t="str">
        <f t="shared" si="1423"/>
        <v>No Delay</v>
      </c>
      <c r="AY4605">
        <f t="shared" si="1424"/>
        <v>0</v>
      </c>
    </row>
    <row r="4606" spans="1:51" x14ac:dyDescent="0.2">
      <c r="A4606" s="3">
        <v>12273</v>
      </c>
      <c r="B4606" s="1" t="s">
        <v>98</v>
      </c>
      <c r="C4606" s="1" t="s">
        <v>99</v>
      </c>
      <c r="D4606" s="1" t="s">
        <v>130</v>
      </c>
      <c r="E4606" s="1" t="s">
        <v>101</v>
      </c>
      <c r="F4606" s="1" t="s">
        <v>101</v>
      </c>
      <c r="G4606" s="13" t="s">
        <v>2408</v>
      </c>
      <c r="H4606" s="12">
        <v>39944</v>
      </c>
      <c r="I4606" s="12" t="s">
        <v>2408</v>
      </c>
      <c r="J4606" s="12">
        <v>39944</v>
      </c>
      <c r="K4606" s="4">
        <v>1541</v>
      </c>
      <c r="L4606" s="1" t="s">
        <v>146</v>
      </c>
      <c r="M4606" s="1" t="s">
        <v>132</v>
      </c>
      <c r="N4606" s="1" t="s">
        <v>147</v>
      </c>
      <c r="O4606" s="1" t="s">
        <v>148</v>
      </c>
      <c r="P4606">
        <v>30</v>
      </c>
      <c r="Q4606">
        <v>20240</v>
      </c>
      <c r="R4606">
        <v>531300</v>
      </c>
      <c r="S4606">
        <v>26.25</v>
      </c>
      <c r="T4606">
        <v>0.88</v>
      </c>
      <c r="U4606">
        <f t="shared" si="1418"/>
        <v>531300</v>
      </c>
      <c r="V4606">
        <f t="shared" si="1419"/>
        <v>607200</v>
      </c>
      <c r="W4606" s="1" t="s">
        <v>149</v>
      </c>
      <c r="X4606" s="1" t="s">
        <v>150</v>
      </c>
      <c r="Y4606" s="1" t="s">
        <v>150</v>
      </c>
      <c r="Z4606" s="3">
        <v>4075</v>
      </c>
      <c r="AA4606" s="4">
        <f t="shared" si="1425"/>
        <v>5712</v>
      </c>
      <c r="AB4606" s="4">
        <f t="shared" si="1436"/>
        <v>4466.0356780000002</v>
      </c>
      <c r="AC4606" s="4">
        <f t="shared" si="1437"/>
        <v>5712</v>
      </c>
      <c r="AD4606" s="4">
        <f t="shared" si="1426"/>
        <v>5712</v>
      </c>
      <c r="AE4606" s="3" t="s">
        <v>2409</v>
      </c>
      <c r="AF4606" s="3">
        <v>5712</v>
      </c>
      <c r="AG4606" s="4">
        <f>AI4606</f>
        <v>5712</v>
      </c>
      <c r="AH4606" s="4">
        <v>11033</v>
      </c>
      <c r="AI4606">
        <f t="shared" si="1422"/>
        <v>5712</v>
      </c>
      <c r="AJ4606" t="s">
        <v>2409</v>
      </c>
      <c r="AK4606" s="2">
        <v>5873</v>
      </c>
      <c r="AL4606" s="2">
        <f>AN4606</f>
        <v>5873</v>
      </c>
      <c r="AM4606" s="4">
        <v>11033</v>
      </c>
      <c r="AN4606">
        <f>INDEX($AJ$2:$AJ$6811,MATCH(AM4606,$A$2:$A$6811,0))</f>
        <v>5873</v>
      </c>
      <c r="AP4606">
        <v>1041.3499999999999</v>
      </c>
      <c r="AQ4606">
        <v>1041.3499999999999</v>
      </c>
      <c r="AR4606" s="4">
        <v>11</v>
      </c>
      <c r="AS4606" s="4">
        <v>5</v>
      </c>
      <c r="AT4606" s="4">
        <v>2009</v>
      </c>
      <c r="AU4606" s="4">
        <v>11</v>
      </c>
      <c r="AV4606" s="4">
        <v>5</v>
      </c>
      <c r="AW4606" s="4">
        <v>2009</v>
      </c>
      <c r="AX4606" t="str">
        <f t="shared" si="1423"/>
        <v>No Delay</v>
      </c>
      <c r="AY4606">
        <f t="shared" si="1424"/>
        <v>0</v>
      </c>
    </row>
    <row r="4607" spans="1:51" x14ac:dyDescent="0.2">
      <c r="A4607" s="3">
        <v>12876</v>
      </c>
      <c r="B4607" s="1" t="s">
        <v>98</v>
      </c>
      <c r="C4607" s="1" t="s">
        <v>99</v>
      </c>
      <c r="D4607" s="1" t="s">
        <v>130</v>
      </c>
      <c r="E4607" s="1" t="s">
        <v>101</v>
      </c>
      <c r="F4607" s="1" t="s">
        <v>101</v>
      </c>
      <c r="G4607" s="13" t="s">
        <v>2408</v>
      </c>
      <c r="H4607" s="12">
        <v>39944</v>
      </c>
      <c r="I4607" s="12" t="s">
        <v>2408</v>
      </c>
      <c r="J4607" s="12">
        <v>39944</v>
      </c>
      <c r="K4607" s="4">
        <v>1542</v>
      </c>
      <c r="L4607" s="1" t="s">
        <v>146</v>
      </c>
      <c r="M4607" s="1" t="s">
        <v>132</v>
      </c>
      <c r="N4607" s="1" t="s">
        <v>648</v>
      </c>
      <c r="O4607" s="1" t="s">
        <v>93</v>
      </c>
      <c r="P4607">
        <v>240</v>
      </c>
      <c r="Q4607">
        <v>1977</v>
      </c>
      <c r="R4607">
        <v>31928.55</v>
      </c>
      <c r="S4607">
        <v>16.149999999999999</v>
      </c>
      <c r="T4607">
        <v>7.0000000000000007E-2</v>
      </c>
      <c r="U4607">
        <f t="shared" si="1418"/>
        <v>31928.549999999996</v>
      </c>
      <c r="V4607">
        <f t="shared" si="1419"/>
        <v>474480</v>
      </c>
      <c r="W4607" s="1" t="s">
        <v>155</v>
      </c>
      <c r="X4607" s="1" t="s">
        <v>1236</v>
      </c>
      <c r="Y4607" s="1" t="s">
        <v>156</v>
      </c>
      <c r="Z4607" s="3">
        <v>12500</v>
      </c>
      <c r="AA4607" s="4">
        <f t="shared" si="1425"/>
        <v>5712</v>
      </c>
      <c r="AB4607" s="4">
        <f t="shared" si="1436"/>
        <v>2461.7116065999999</v>
      </c>
      <c r="AC4607" s="4">
        <f t="shared" si="1437"/>
        <v>5712</v>
      </c>
      <c r="AD4607" s="4">
        <f t="shared" si="1426"/>
        <v>5712</v>
      </c>
      <c r="AE4607" s="3" t="s">
        <v>2409</v>
      </c>
      <c r="AF4607" s="3">
        <v>5712</v>
      </c>
      <c r="AG4607" s="4">
        <f>AI4607</f>
        <v>5712</v>
      </c>
      <c r="AH4607" s="4">
        <v>11033</v>
      </c>
      <c r="AI4607">
        <f t="shared" si="1422"/>
        <v>5712</v>
      </c>
      <c r="AJ4607" t="s">
        <v>2409</v>
      </c>
      <c r="AK4607" s="2">
        <v>5873</v>
      </c>
      <c r="AL4607" s="2">
        <f>AN4607</f>
        <v>5873</v>
      </c>
      <c r="AM4607" s="4">
        <v>11033</v>
      </c>
      <c r="AN4607">
        <f>INDEX($AJ$2:$AJ$6811,MATCH(AM4607,$A$2:$A$6811,0))</f>
        <v>5873</v>
      </c>
      <c r="AP4607">
        <v>62.58</v>
      </c>
      <c r="AQ4607">
        <v>62.58</v>
      </c>
      <c r="AR4607" s="4">
        <v>11</v>
      </c>
      <c r="AS4607" s="4">
        <v>5</v>
      </c>
      <c r="AT4607" s="4">
        <v>2009</v>
      </c>
      <c r="AU4607" s="4">
        <v>11</v>
      </c>
      <c r="AV4607" s="4">
        <v>5</v>
      </c>
      <c r="AW4607" s="4">
        <v>2009</v>
      </c>
      <c r="AX4607" t="str">
        <f t="shared" si="1423"/>
        <v>No Delay</v>
      </c>
      <c r="AY4607">
        <f t="shared" si="1424"/>
        <v>0</v>
      </c>
    </row>
    <row r="4608" spans="1:51" x14ac:dyDescent="0.2">
      <c r="A4608" s="3">
        <v>11033</v>
      </c>
      <c r="B4608" s="1" t="s">
        <v>98</v>
      </c>
      <c r="C4608" s="1" t="s">
        <v>99</v>
      </c>
      <c r="D4608" s="1" t="s">
        <v>130</v>
      </c>
      <c r="E4608" s="1" t="s">
        <v>101</v>
      </c>
      <c r="F4608" s="1" t="s">
        <v>101</v>
      </c>
      <c r="G4608" s="13" t="s">
        <v>2408</v>
      </c>
      <c r="H4608" s="12">
        <v>39944</v>
      </c>
      <c r="I4608" s="12" t="s">
        <v>2408</v>
      </c>
      <c r="J4608" s="12">
        <v>39944</v>
      </c>
      <c r="K4608" s="4">
        <v>1540</v>
      </c>
      <c r="L4608" s="1" t="s">
        <v>146</v>
      </c>
      <c r="M4608" s="1" t="s">
        <v>132</v>
      </c>
      <c r="N4608" s="1" t="s">
        <v>147</v>
      </c>
      <c r="O4608" s="1" t="s">
        <v>148</v>
      </c>
      <c r="P4608">
        <v>30</v>
      </c>
      <c r="Q4608">
        <v>37440</v>
      </c>
      <c r="R4608">
        <v>982800</v>
      </c>
      <c r="S4608">
        <v>26.25</v>
      </c>
      <c r="T4608">
        <v>0.88</v>
      </c>
      <c r="U4608">
        <f t="shared" si="1418"/>
        <v>982800</v>
      </c>
      <c r="V4608">
        <f t="shared" si="1419"/>
        <v>1123200</v>
      </c>
      <c r="W4608" s="1" t="s">
        <v>149</v>
      </c>
      <c r="X4608" s="1" t="s">
        <v>150</v>
      </c>
      <c r="Y4608" s="1" t="s">
        <v>150</v>
      </c>
      <c r="Z4608" s="3">
        <v>4075</v>
      </c>
      <c r="AA4608" s="4">
        <f t="shared" si="1425"/>
        <v>5712</v>
      </c>
      <c r="AB4608" s="4">
        <f t="shared" si="1436"/>
        <v>6353.697838</v>
      </c>
      <c r="AC4608" s="4">
        <f t="shared" si="1437"/>
        <v>5712</v>
      </c>
      <c r="AD4608" s="4">
        <f t="shared" si="1426"/>
        <v>5712</v>
      </c>
      <c r="AE4608" s="4">
        <v>5712</v>
      </c>
      <c r="AF4608" s="4">
        <v>5712</v>
      </c>
      <c r="AG4608" s="4">
        <f t="shared" ref="AG4608:AG4616" si="1438">AE4608</f>
        <v>5712</v>
      </c>
      <c r="AH4608" s="4">
        <v>83716</v>
      </c>
      <c r="AI4608">
        <f t="shared" si="1422"/>
        <v>12264</v>
      </c>
      <c r="AJ4608">
        <v>5873</v>
      </c>
      <c r="AK4608" s="2">
        <v>5873</v>
      </c>
      <c r="AL4608" s="2">
        <f t="shared" ref="AL4608:AL4616" si="1439">AJ4608</f>
        <v>5873</v>
      </c>
      <c r="AM4608" s="4"/>
      <c r="AN4608" t="e">
        <f>VLOOKUP([1]!Tabelle13[[#This Row],[Vlookup this ID for freight costs]],$AL$2:$AL$6811,2,FALSE)</f>
        <v>#REF!</v>
      </c>
      <c r="AP4608">
        <v>1926.29</v>
      </c>
      <c r="AQ4608">
        <v>1926.29</v>
      </c>
      <c r="AR4608" s="4">
        <v>11</v>
      </c>
      <c r="AS4608" s="4">
        <v>5</v>
      </c>
      <c r="AT4608" s="4">
        <v>2009</v>
      </c>
      <c r="AU4608" s="4">
        <v>11</v>
      </c>
      <c r="AV4608" s="4">
        <v>5</v>
      </c>
      <c r="AW4608" s="4">
        <v>2009</v>
      </c>
      <c r="AX4608" t="str">
        <f t="shared" si="1423"/>
        <v>No Delay</v>
      </c>
      <c r="AY4608">
        <f t="shared" si="1424"/>
        <v>0</v>
      </c>
    </row>
    <row r="4609" spans="1:51" x14ac:dyDescent="0.2">
      <c r="A4609" s="3">
        <v>64558</v>
      </c>
      <c r="B4609" s="1" t="s">
        <v>175</v>
      </c>
      <c r="C4609" s="1" t="s">
        <v>165</v>
      </c>
      <c r="D4609" s="1" t="s">
        <v>52</v>
      </c>
      <c r="E4609" s="1" t="s">
        <v>53</v>
      </c>
      <c r="F4609" s="1" t="s">
        <v>53</v>
      </c>
      <c r="G4609" s="13" t="s">
        <v>2335</v>
      </c>
      <c r="H4609" s="12">
        <v>41594</v>
      </c>
      <c r="I4609" s="12" t="s">
        <v>411</v>
      </c>
      <c r="J4609" s="12">
        <v>41599</v>
      </c>
      <c r="K4609" s="4">
        <v>5072</v>
      </c>
      <c r="L4609" s="1" t="s">
        <v>146</v>
      </c>
      <c r="M4609" s="1" t="s">
        <v>672</v>
      </c>
      <c r="N4609" s="1" t="s">
        <v>154</v>
      </c>
      <c r="O4609" s="1" t="s">
        <v>93</v>
      </c>
      <c r="P4609">
        <v>60</v>
      </c>
      <c r="Q4609">
        <v>39449</v>
      </c>
      <c r="R4609">
        <v>319536.90000000002</v>
      </c>
      <c r="S4609">
        <v>8.1</v>
      </c>
      <c r="T4609">
        <v>0.13</v>
      </c>
      <c r="U4609">
        <f t="shared" si="1418"/>
        <v>319536.89999999997</v>
      </c>
      <c r="V4609">
        <f t="shared" si="1419"/>
        <v>2366940</v>
      </c>
      <c r="W4609" s="1" t="s">
        <v>204</v>
      </c>
      <c r="X4609" s="1" t="s">
        <v>1236</v>
      </c>
      <c r="Y4609" s="1" t="s">
        <v>205</v>
      </c>
      <c r="Z4609" s="3">
        <v>4988</v>
      </c>
      <c r="AA4609" s="4">
        <f t="shared" si="1425"/>
        <v>5714</v>
      </c>
      <c r="AB4609" s="4">
        <f t="shared" si="1436"/>
        <v>6574.1811682000007</v>
      </c>
      <c r="AC4609" s="4">
        <f t="shared" si="1437"/>
        <v>5714</v>
      </c>
      <c r="AD4609" s="4">
        <f t="shared" si="1426"/>
        <v>5714</v>
      </c>
      <c r="AE4609" s="4">
        <v>5714</v>
      </c>
      <c r="AF4609" s="4">
        <v>5714</v>
      </c>
      <c r="AG4609" s="4">
        <f t="shared" si="1438"/>
        <v>5714</v>
      </c>
      <c r="AI4609" t="e">
        <f t="shared" si="1422"/>
        <v>#N/A</v>
      </c>
      <c r="AJ4609">
        <v>20416.03</v>
      </c>
      <c r="AK4609" s="2">
        <v>20416.03</v>
      </c>
      <c r="AL4609" s="2">
        <f t="shared" si="1439"/>
        <v>20416.03</v>
      </c>
      <c r="AM4609" s="4"/>
      <c r="AN4609" t="e">
        <f>VLOOKUP([1]!Tabelle13[[#This Row],[Vlookup this ID for freight costs]],$AL$2:$AL$6811,2,FALSE)</f>
        <v>#REF!</v>
      </c>
      <c r="AP4609">
        <v>395.27</v>
      </c>
      <c r="AQ4609">
        <v>395.27</v>
      </c>
      <c r="AR4609" s="4">
        <v>16</v>
      </c>
      <c r="AS4609" s="4">
        <v>11</v>
      </c>
      <c r="AT4609" s="4">
        <v>2013</v>
      </c>
      <c r="AU4609" s="4">
        <v>21</v>
      </c>
      <c r="AV4609" s="4">
        <v>11</v>
      </c>
      <c r="AW4609" s="4">
        <v>2013</v>
      </c>
      <c r="AX4609" t="str">
        <f t="shared" si="1423"/>
        <v>Delay</v>
      </c>
      <c r="AY4609">
        <f t="shared" si="1424"/>
        <v>5</v>
      </c>
    </row>
    <row r="4610" spans="1:51" x14ac:dyDescent="0.2">
      <c r="A4610" s="3">
        <v>12135</v>
      </c>
      <c r="B4610" s="1" t="s">
        <v>119</v>
      </c>
      <c r="C4610" s="1" t="s">
        <v>114</v>
      </c>
      <c r="D4610" s="1" t="s">
        <v>130</v>
      </c>
      <c r="E4610" s="1"/>
      <c r="F4610" s="1" t="s">
        <v>107</v>
      </c>
      <c r="G4610" s="13" t="s">
        <v>2410</v>
      </c>
      <c r="H4610" s="12">
        <v>39428</v>
      </c>
      <c r="I4610" s="12" t="s">
        <v>2410</v>
      </c>
      <c r="J4610" s="12">
        <v>39428</v>
      </c>
      <c r="K4610" s="4">
        <v>542</v>
      </c>
      <c r="L4610" s="1" t="s">
        <v>146</v>
      </c>
      <c r="M4610" s="1" t="s">
        <v>132</v>
      </c>
      <c r="N4610" s="1" t="s">
        <v>265</v>
      </c>
      <c r="O4610" s="1" t="s">
        <v>93</v>
      </c>
      <c r="P4610">
        <v>60</v>
      </c>
      <c r="Q4610">
        <v>60440</v>
      </c>
      <c r="R4610">
        <v>205496</v>
      </c>
      <c r="S4610">
        <v>3.4</v>
      </c>
      <c r="T4610">
        <v>0.06</v>
      </c>
      <c r="U4610">
        <f t="shared" ref="U4610:U4673" si="1440">S4610*Q4610</f>
        <v>205496</v>
      </c>
      <c r="V4610">
        <f t="shared" ref="V4610:V4673" si="1441">Q4610*P4610</f>
        <v>3626400</v>
      </c>
      <c r="W4610" s="1" t="s">
        <v>155</v>
      </c>
      <c r="X4610" s="1" t="s">
        <v>1236</v>
      </c>
      <c r="Y4610" s="1" t="s">
        <v>156</v>
      </c>
      <c r="Z4610" s="3">
        <v>6648</v>
      </c>
      <c r="AA4610" s="4">
        <f t="shared" si="1425"/>
        <v>5725</v>
      </c>
      <c r="AB4610" s="4">
        <f t="shared" si="1436"/>
        <v>8877.8972379999996</v>
      </c>
      <c r="AC4610" s="4">
        <f t="shared" si="1437"/>
        <v>5725</v>
      </c>
      <c r="AD4610" s="4">
        <f t="shared" si="1426"/>
        <v>5725</v>
      </c>
      <c r="AE4610" s="4">
        <v>5725</v>
      </c>
      <c r="AF4610" s="4">
        <v>5725</v>
      </c>
      <c r="AG4610" s="4">
        <f t="shared" si="1438"/>
        <v>5725</v>
      </c>
      <c r="AI4610" t="e">
        <f t="shared" ref="AI4610:AI4673" si="1442">INDEX($AE$2:$AE$6811,MATCH(AH4610,$A$2:$A$6811,0))</f>
        <v>#N/A</v>
      </c>
      <c r="AJ4610">
        <v>15671.53</v>
      </c>
      <c r="AK4610" s="2">
        <v>15671.53</v>
      </c>
      <c r="AL4610" s="2">
        <f t="shared" si="1439"/>
        <v>15671.53</v>
      </c>
      <c r="AM4610" s="4"/>
      <c r="AN4610" t="e">
        <f>VLOOKUP([1]!Tabelle13[[#This Row],[Vlookup this ID for freight costs]],$AL$2:$AL$6811,2,FALSE)</f>
        <v>#REF!</v>
      </c>
      <c r="AP4610">
        <v>328.79</v>
      </c>
      <c r="AQ4610">
        <v>328.79</v>
      </c>
      <c r="AR4610" s="4">
        <v>12</v>
      </c>
      <c r="AS4610" s="4">
        <v>12</v>
      </c>
      <c r="AT4610" s="4">
        <v>2007</v>
      </c>
      <c r="AU4610" s="4">
        <v>12</v>
      </c>
      <c r="AV4610" s="4">
        <v>12</v>
      </c>
      <c r="AW4610" s="4">
        <v>2007</v>
      </c>
      <c r="AX4610" t="str">
        <f t="shared" ref="AX4610:AX4673" si="1443">IF(DATE(AW4610,AV4610,AU4610)&lt;=DATE(AT4610,AS4610,AR4610),"No Delay","Delay")</f>
        <v>No Delay</v>
      </c>
      <c r="AY4610">
        <f t="shared" ref="AY4610:AY4673" si="1444">IF(_xlfn.DAYS(J4610,H4610)&gt;0, _xlfn.DAYS(J4610,H4610),0)</f>
        <v>0</v>
      </c>
    </row>
    <row r="4611" spans="1:51" x14ac:dyDescent="0.2">
      <c r="A4611" s="3">
        <v>82998</v>
      </c>
      <c r="B4611" s="1" t="s">
        <v>172</v>
      </c>
      <c r="C4611" s="1" t="s">
        <v>114</v>
      </c>
      <c r="D4611" s="1" t="s">
        <v>130</v>
      </c>
      <c r="E4611" s="1" t="s">
        <v>101</v>
      </c>
      <c r="F4611" s="1" t="s">
        <v>101</v>
      </c>
      <c r="G4611" s="13" t="s">
        <v>1915</v>
      </c>
      <c r="H4611" s="12">
        <v>41044</v>
      </c>
      <c r="I4611" s="12" t="s">
        <v>981</v>
      </c>
      <c r="J4611" s="12">
        <v>40900</v>
      </c>
      <c r="K4611" s="4">
        <v>3676</v>
      </c>
      <c r="L4611" s="1" t="s">
        <v>146</v>
      </c>
      <c r="M4611" s="1" t="s">
        <v>132</v>
      </c>
      <c r="N4611" s="1" t="s">
        <v>159</v>
      </c>
      <c r="O4611" s="1" t="s">
        <v>93</v>
      </c>
      <c r="P4611">
        <v>30</v>
      </c>
      <c r="Q4611">
        <v>66075</v>
      </c>
      <c r="R4611">
        <v>592692.75</v>
      </c>
      <c r="S4611">
        <v>8.9700000000000006</v>
      </c>
      <c r="T4611">
        <v>0.3</v>
      </c>
      <c r="U4611">
        <f t="shared" si="1440"/>
        <v>592692.75</v>
      </c>
      <c r="V4611">
        <f t="shared" si="1441"/>
        <v>1982250</v>
      </c>
      <c r="W4611" s="1" t="s">
        <v>160</v>
      </c>
      <c r="X4611" s="1" t="s">
        <v>1236</v>
      </c>
      <c r="Y4611" s="1" t="s">
        <v>161</v>
      </c>
      <c r="Z4611" s="3">
        <v>13722</v>
      </c>
      <c r="AA4611" s="4">
        <f t="shared" ref="AA4611:AA4674" si="1445">AF4611</f>
        <v>5727</v>
      </c>
      <c r="AB4611" s="4">
        <f t="shared" si="1436"/>
        <v>9496.3260910000008</v>
      </c>
      <c r="AC4611" s="4">
        <f t="shared" si="1437"/>
        <v>5727</v>
      </c>
      <c r="AD4611" s="4">
        <f t="shared" si="1426"/>
        <v>5727</v>
      </c>
      <c r="AE4611" s="4">
        <v>5727</v>
      </c>
      <c r="AF4611" s="4">
        <v>5727</v>
      </c>
      <c r="AG4611" s="4">
        <f t="shared" si="1438"/>
        <v>5727</v>
      </c>
      <c r="AI4611" t="e">
        <f t="shared" si="1442"/>
        <v>#N/A</v>
      </c>
      <c r="AJ4611">
        <v>14325.71</v>
      </c>
      <c r="AK4611" s="2">
        <v>14325.71</v>
      </c>
      <c r="AL4611" s="2">
        <f t="shared" si="1439"/>
        <v>14325.71</v>
      </c>
      <c r="AM4611" s="4"/>
      <c r="AN4611" t="e">
        <f>VLOOKUP([1]!Tabelle13[[#This Row],[Vlookup this ID for freight costs]],$AL$2:$AL$6811,2,FALSE)</f>
        <v>#REF!</v>
      </c>
      <c r="AP4611">
        <v>977.94</v>
      </c>
      <c r="AQ4611">
        <v>977.94</v>
      </c>
      <c r="AR4611" s="4">
        <v>15</v>
      </c>
      <c r="AS4611" s="4">
        <v>5</v>
      </c>
      <c r="AT4611" s="4">
        <v>2012</v>
      </c>
      <c r="AU4611" s="4">
        <v>23</v>
      </c>
      <c r="AV4611" s="4">
        <v>12</v>
      </c>
      <c r="AW4611" s="4">
        <v>2011</v>
      </c>
      <c r="AX4611" t="str">
        <f t="shared" si="1443"/>
        <v>No Delay</v>
      </c>
      <c r="AY4611">
        <f t="shared" si="1444"/>
        <v>0</v>
      </c>
    </row>
    <row r="4612" spans="1:51" x14ac:dyDescent="0.2">
      <c r="A4612" s="3">
        <v>84232</v>
      </c>
      <c r="B4612" s="1" t="s">
        <v>175</v>
      </c>
      <c r="C4612" s="1" t="s">
        <v>165</v>
      </c>
      <c r="D4612" s="1" t="s">
        <v>130</v>
      </c>
      <c r="E4612" s="1" t="s">
        <v>101</v>
      </c>
      <c r="F4612" s="1" t="s">
        <v>101</v>
      </c>
      <c r="G4612" s="13" t="s">
        <v>2209</v>
      </c>
      <c r="H4612" s="12">
        <v>41341</v>
      </c>
      <c r="I4612" s="12" t="s">
        <v>1744</v>
      </c>
      <c r="J4612" s="12">
        <v>41340</v>
      </c>
      <c r="K4612" s="4">
        <v>4507</v>
      </c>
      <c r="L4612" s="1" t="s">
        <v>146</v>
      </c>
      <c r="M4612" s="1" t="s">
        <v>132</v>
      </c>
      <c r="N4612" s="1" t="s">
        <v>154</v>
      </c>
      <c r="O4612" s="1" t="s">
        <v>93</v>
      </c>
      <c r="P4612">
        <v>60</v>
      </c>
      <c r="Q4612">
        <v>42717</v>
      </c>
      <c r="R4612">
        <v>366511.86</v>
      </c>
      <c r="S4612">
        <v>8.58</v>
      </c>
      <c r="T4612">
        <v>0.14000000000000001</v>
      </c>
      <c r="U4612">
        <f t="shared" si="1440"/>
        <v>366511.86</v>
      </c>
      <c r="V4612">
        <f t="shared" si="1441"/>
        <v>2563020</v>
      </c>
      <c r="W4612" s="1" t="s">
        <v>204</v>
      </c>
      <c r="X4612" s="1" t="s">
        <v>1236</v>
      </c>
      <c r="Y4612" s="1" t="s">
        <v>205</v>
      </c>
      <c r="Z4612" s="3">
        <v>11459</v>
      </c>
      <c r="AA4612" s="4">
        <f t="shared" si="1445"/>
        <v>5732</v>
      </c>
      <c r="AB4612" s="4">
        <f t="shared" si="1436"/>
        <v>6932.8369786000003</v>
      </c>
      <c r="AC4612" s="4">
        <f t="shared" si="1437"/>
        <v>5732</v>
      </c>
      <c r="AD4612" s="4">
        <f t="shared" ref="AD4612:AD4675" si="1446">AVERAGEIFS($AA$2:$AA$6811,$L$2:$L$6811,L4612,$V$2:$V$6811,"&gt;="&amp;(V4612-100), $V$2:$V$6811,"&lt;="&amp;(V4612+100),$AA$2:$AA$6811,"&gt;"&amp;1)</f>
        <v>5732</v>
      </c>
      <c r="AE4612" s="4">
        <v>5732</v>
      </c>
      <c r="AF4612" s="4">
        <v>5732</v>
      </c>
      <c r="AG4612" s="4">
        <f t="shared" si="1438"/>
        <v>5732</v>
      </c>
      <c r="AI4612" t="e">
        <f t="shared" si="1442"/>
        <v>#N/A</v>
      </c>
      <c r="AJ4612">
        <v>25118.880000000001</v>
      </c>
      <c r="AK4612" s="2">
        <v>25118.880000000001</v>
      </c>
      <c r="AL4612" s="2">
        <f t="shared" si="1439"/>
        <v>25118.880000000001</v>
      </c>
      <c r="AM4612" s="4"/>
      <c r="AN4612" t="e">
        <f>VLOOKUP([1]!Tabelle13[[#This Row],[Vlookup this ID for freight costs]],$AL$2:$AL$6811,2,FALSE)</f>
        <v>#REF!</v>
      </c>
      <c r="AP4612">
        <v>453.38</v>
      </c>
      <c r="AQ4612">
        <v>453.38</v>
      </c>
      <c r="AR4612" s="4">
        <v>8</v>
      </c>
      <c r="AS4612" s="4">
        <v>4</v>
      </c>
      <c r="AT4612" s="4">
        <v>2013</v>
      </c>
      <c r="AU4612" s="4">
        <v>7</v>
      </c>
      <c r="AV4612" s="4">
        <v>4</v>
      </c>
      <c r="AW4612" s="4">
        <v>2013</v>
      </c>
      <c r="AX4612" t="str">
        <f t="shared" si="1443"/>
        <v>No Delay</v>
      </c>
      <c r="AY4612">
        <f t="shared" si="1444"/>
        <v>0</v>
      </c>
    </row>
    <row r="4613" spans="1:51" x14ac:dyDescent="0.2">
      <c r="A4613" s="3">
        <v>62555</v>
      </c>
      <c r="B4613" s="1" t="s">
        <v>215</v>
      </c>
      <c r="C4613" s="1" t="s">
        <v>89</v>
      </c>
      <c r="D4613" s="1" t="s">
        <v>52</v>
      </c>
      <c r="E4613" s="1" t="s">
        <v>253</v>
      </c>
      <c r="F4613" s="1" t="s">
        <v>253</v>
      </c>
      <c r="G4613" s="13" t="s">
        <v>533</v>
      </c>
      <c r="H4613" s="12">
        <v>41095</v>
      </c>
      <c r="I4613" s="12" t="s">
        <v>533</v>
      </c>
      <c r="J4613" s="12">
        <v>41095</v>
      </c>
      <c r="K4613" s="4">
        <v>4015</v>
      </c>
      <c r="L4613" s="1" t="s">
        <v>146</v>
      </c>
      <c r="M4613" s="1" t="s">
        <v>170</v>
      </c>
      <c r="N4613" s="1" t="s">
        <v>408</v>
      </c>
      <c r="O4613" s="1" t="s">
        <v>93</v>
      </c>
      <c r="P4613">
        <v>120</v>
      </c>
      <c r="Q4613">
        <v>22600</v>
      </c>
      <c r="R4613">
        <v>678000</v>
      </c>
      <c r="S4613">
        <v>30</v>
      </c>
      <c r="T4613">
        <v>0.25</v>
      </c>
      <c r="U4613">
        <f t="shared" si="1440"/>
        <v>678000</v>
      </c>
      <c r="V4613">
        <f t="shared" si="1441"/>
        <v>2712000</v>
      </c>
      <c r="W4613" s="1" t="s">
        <v>155</v>
      </c>
      <c r="X4613" s="1" t="s">
        <v>1236</v>
      </c>
      <c r="Y4613" s="1" t="s">
        <v>156</v>
      </c>
      <c r="Z4613" s="3">
        <v>13090</v>
      </c>
      <c r="AA4613" s="4">
        <f t="shared" si="1445"/>
        <v>5734</v>
      </c>
      <c r="AB4613" s="4">
        <f t="shared" si="1436"/>
        <v>4725.0404859999999</v>
      </c>
      <c r="AC4613" s="4">
        <f t="shared" si="1437"/>
        <v>5734</v>
      </c>
      <c r="AD4613" s="4">
        <f t="shared" si="1446"/>
        <v>5734</v>
      </c>
      <c r="AE4613" s="4">
        <v>5734</v>
      </c>
      <c r="AF4613" s="4">
        <v>5734</v>
      </c>
      <c r="AG4613" s="4">
        <f t="shared" si="1438"/>
        <v>5734</v>
      </c>
      <c r="AI4613" t="e">
        <f t="shared" si="1442"/>
        <v>#N/A</v>
      </c>
      <c r="AJ4613">
        <v>24624</v>
      </c>
      <c r="AK4613" s="2">
        <v>24624</v>
      </c>
      <c r="AL4613" s="2">
        <f t="shared" si="1439"/>
        <v>24624</v>
      </c>
      <c r="AM4613" s="4"/>
      <c r="AN4613" t="e">
        <f>VLOOKUP([1]!Tabelle13[[#This Row],[Vlookup this ID for freight costs]],$AL$2:$AL$6811,2,FALSE)</f>
        <v>#REF!</v>
      </c>
      <c r="AP4613">
        <v>950.56</v>
      </c>
      <c r="AQ4613">
        <v>950.56</v>
      </c>
      <c r="AR4613" s="4">
        <v>5</v>
      </c>
      <c r="AS4613" s="4">
        <v>7</v>
      </c>
      <c r="AT4613" s="4">
        <v>2012</v>
      </c>
      <c r="AU4613" s="4">
        <v>5</v>
      </c>
      <c r="AV4613" s="4">
        <v>7</v>
      </c>
      <c r="AW4613" s="4">
        <v>2012</v>
      </c>
      <c r="AX4613" t="str">
        <f t="shared" si="1443"/>
        <v>No Delay</v>
      </c>
      <c r="AY4613">
        <f t="shared" si="1444"/>
        <v>0</v>
      </c>
    </row>
    <row r="4614" spans="1:51" x14ac:dyDescent="0.2">
      <c r="A4614" s="3">
        <v>86743</v>
      </c>
      <c r="B4614" s="1" t="s">
        <v>151</v>
      </c>
      <c r="C4614" s="1" t="s">
        <v>65</v>
      </c>
      <c r="D4614" s="1" t="s">
        <v>130</v>
      </c>
      <c r="E4614" s="1" t="s">
        <v>152</v>
      </c>
      <c r="F4614" s="1" t="s">
        <v>152</v>
      </c>
      <c r="G4614" s="13" t="s">
        <v>406</v>
      </c>
      <c r="H4614" s="12">
        <v>41943</v>
      </c>
      <c r="I4614" s="12" t="s">
        <v>1042</v>
      </c>
      <c r="J4614" s="12">
        <v>41946</v>
      </c>
      <c r="K4614" s="4">
        <v>6051</v>
      </c>
      <c r="L4614" s="1" t="s">
        <v>146</v>
      </c>
      <c r="M4614" s="1" t="s">
        <v>132</v>
      </c>
      <c r="N4614" s="1" t="s">
        <v>238</v>
      </c>
      <c r="O4614" s="1" t="s">
        <v>93</v>
      </c>
      <c r="P4614">
        <v>30</v>
      </c>
      <c r="Q4614">
        <v>57000</v>
      </c>
      <c r="R4614">
        <v>263340</v>
      </c>
      <c r="S4614">
        <v>4.62</v>
      </c>
      <c r="T4614">
        <v>0.15</v>
      </c>
      <c r="U4614">
        <f t="shared" si="1440"/>
        <v>263340</v>
      </c>
      <c r="V4614">
        <f t="shared" si="1441"/>
        <v>1710000</v>
      </c>
      <c r="W4614" s="1" t="s">
        <v>861</v>
      </c>
      <c r="X4614" s="1" t="s">
        <v>1236</v>
      </c>
      <c r="Y4614" s="1" t="s">
        <v>156</v>
      </c>
      <c r="Z4614" s="3">
        <v>7726</v>
      </c>
      <c r="AA4614" s="4">
        <f t="shared" si="1445"/>
        <v>5735</v>
      </c>
      <c r="AB4614" s="4">
        <f t="shared" si="1436"/>
        <v>8500.3648059999996</v>
      </c>
      <c r="AC4614" s="4">
        <f t="shared" si="1437"/>
        <v>5735</v>
      </c>
      <c r="AD4614" s="4">
        <f t="shared" si="1446"/>
        <v>5735</v>
      </c>
      <c r="AE4614" s="4">
        <v>5735</v>
      </c>
      <c r="AF4614" s="4">
        <v>5735</v>
      </c>
      <c r="AG4614" s="4">
        <f t="shared" si="1438"/>
        <v>5735</v>
      </c>
      <c r="AI4614" t="e">
        <f t="shared" si="1442"/>
        <v>#N/A</v>
      </c>
      <c r="AJ4614">
        <v>20138</v>
      </c>
      <c r="AK4614" s="2">
        <v>20138</v>
      </c>
      <c r="AL4614" s="2">
        <f t="shared" si="1439"/>
        <v>20138</v>
      </c>
      <c r="AM4614" s="4"/>
      <c r="AN4614" t="e">
        <f>VLOOKUP([1]!Tabelle13[[#This Row],[Vlookup this ID for freight costs]],$AL$2:$AL$6811,2,FALSE)</f>
        <v>#REF!</v>
      </c>
      <c r="AP4614">
        <v>270.70999999999998</v>
      </c>
      <c r="AQ4614">
        <v>270.70999999999998</v>
      </c>
      <c r="AR4614" s="4">
        <v>31</v>
      </c>
      <c r="AS4614" s="4">
        <v>10</v>
      </c>
      <c r="AT4614" s="4">
        <v>2014</v>
      </c>
      <c r="AU4614" s="4">
        <v>3</v>
      </c>
      <c r="AV4614" s="4">
        <v>11</v>
      </c>
      <c r="AW4614" s="4">
        <v>2014</v>
      </c>
      <c r="AX4614" t="str">
        <f t="shared" si="1443"/>
        <v>Delay</v>
      </c>
      <c r="AY4614">
        <f t="shared" si="1444"/>
        <v>3</v>
      </c>
    </row>
    <row r="4615" spans="1:51" x14ac:dyDescent="0.2">
      <c r="A4615" s="3">
        <v>81753</v>
      </c>
      <c r="B4615" s="1" t="s">
        <v>368</v>
      </c>
      <c r="C4615" s="1" t="s">
        <v>73</v>
      </c>
      <c r="D4615" s="1" t="s">
        <v>266</v>
      </c>
      <c r="E4615" s="1" t="s">
        <v>53</v>
      </c>
      <c r="F4615" s="1" t="s">
        <v>53</v>
      </c>
      <c r="G4615" s="13" t="s">
        <v>747</v>
      </c>
      <c r="H4615" s="12">
        <v>42082</v>
      </c>
      <c r="I4615" s="12" t="s">
        <v>747</v>
      </c>
      <c r="J4615" s="12">
        <v>42082</v>
      </c>
      <c r="K4615" s="4">
        <v>6397</v>
      </c>
      <c r="L4615" s="1" t="s">
        <v>146</v>
      </c>
      <c r="M4615" s="1" t="s">
        <v>423</v>
      </c>
      <c r="N4615" s="1" t="s">
        <v>550</v>
      </c>
      <c r="O4615" s="1" t="s">
        <v>551</v>
      </c>
      <c r="P4615">
        <v>300</v>
      </c>
      <c r="Q4615">
        <v>6490</v>
      </c>
      <c r="R4615">
        <v>200021.8</v>
      </c>
      <c r="S4615">
        <v>30.82</v>
      </c>
      <c r="T4615">
        <v>0.1</v>
      </c>
      <c r="U4615">
        <f t="shared" si="1440"/>
        <v>200021.8</v>
      </c>
      <c r="V4615">
        <f t="shared" si="1441"/>
        <v>1947000</v>
      </c>
      <c r="W4615" s="1" t="s">
        <v>552</v>
      </c>
      <c r="X4615" s="1" t="s">
        <v>361</v>
      </c>
      <c r="Y4615" s="1" t="s">
        <v>361</v>
      </c>
      <c r="Z4615" s="3">
        <v>8447</v>
      </c>
      <c r="AA4615" s="4">
        <f t="shared" si="1445"/>
        <v>5747</v>
      </c>
      <c r="AB4615" s="4">
        <f t="shared" si="1436"/>
        <v>2957.003428</v>
      </c>
      <c r="AC4615" s="4">
        <f t="shared" si="1437"/>
        <v>5747</v>
      </c>
      <c r="AD4615" s="4">
        <f t="shared" si="1446"/>
        <v>5747</v>
      </c>
      <c r="AE4615" s="4">
        <v>5747</v>
      </c>
      <c r="AF4615" s="4">
        <v>5747</v>
      </c>
      <c r="AG4615" s="4">
        <f t="shared" si="1438"/>
        <v>5747</v>
      </c>
      <c r="AI4615" t="e">
        <f t="shared" si="1442"/>
        <v>#N/A</v>
      </c>
      <c r="AJ4615">
        <v>50104.34</v>
      </c>
      <c r="AK4615" s="2">
        <v>50104.34</v>
      </c>
      <c r="AL4615" s="2">
        <f t="shared" si="1439"/>
        <v>50104.34</v>
      </c>
      <c r="AM4615" s="4"/>
      <c r="AN4615" t="e">
        <f>VLOOKUP([1]!Tabelle13[[#This Row],[Vlookup this ID for freight costs]],$AL$2:$AL$6811,2,FALSE)</f>
        <v>#REF!</v>
      </c>
      <c r="AP4615">
        <v>235.43</v>
      </c>
      <c r="AQ4615">
        <v>235.43</v>
      </c>
      <c r="AR4615" s="4">
        <v>19</v>
      </c>
      <c r="AS4615" s="4">
        <v>4</v>
      </c>
      <c r="AT4615" s="4">
        <v>2015</v>
      </c>
      <c r="AU4615" s="4">
        <v>19</v>
      </c>
      <c r="AV4615" s="4">
        <v>4</v>
      </c>
      <c r="AW4615" s="4">
        <v>2015</v>
      </c>
      <c r="AX4615" t="str">
        <f t="shared" si="1443"/>
        <v>No Delay</v>
      </c>
      <c r="AY4615">
        <f t="shared" si="1444"/>
        <v>0</v>
      </c>
    </row>
    <row r="4616" spans="1:51" x14ac:dyDescent="0.2">
      <c r="A4616" s="3">
        <v>12311</v>
      </c>
      <c r="B4616" s="1" t="s">
        <v>164</v>
      </c>
      <c r="C4616" s="1" t="s">
        <v>165</v>
      </c>
      <c r="D4616" s="1" t="s">
        <v>130</v>
      </c>
      <c r="E4616" s="1" t="s">
        <v>53</v>
      </c>
      <c r="F4616" s="1" t="s">
        <v>53</v>
      </c>
      <c r="G4616" s="13" t="s">
        <v>2411</v>
      </c>
      <c r="H4616" s="12">
        <v>40053</v>
      </c>
      <c r="I4616" s="12" t="s">
        <v>2411</v>
      </c>
      <c r="J4616" s="12">
        <v>40053</v>
      </c>
      <c r="K4616" s="4">
        <v>1784</v>
      </c>
      <c r="L4616" s="1" t="s">
        <v>146</v>
      </c>
      <c r="M4616" s="1" t="s">
        <v>132</v>
      </c>
      <c r="N4616" s="1" t="s">
        <v>275</v>
      </c>
      <c r="O4616" s="1" t="s">
        <v>93</v>
      </c>
      <c r="P4616">
        <v>60</v>
      </c>
      <c r="Q4616">
        <v>24000</v>
      </c>
      <c r="R4616">
        <v>210240</v>
      </c>
      <c r="S4616">
        <v>8.76</v>
      </c>
      <c r="T4616">
        <v>0.15</v>
      </c>
      <c r="U4616">
        <f t="shared" si="1440"/>
        <v>210240</v>
      </c>
      <c r="V4616">
        <f t="shared" si="1441"/>
        <v>1440000</v>
      </c>
      <c r="W4616" s="1" t="s">
        <v>160</v>
      </c>
      <c r="X4616" s="1" t="s">
        <v>1236</v>
      </c>
      <c r="Y4616" s="1" t="s">
        <v>161</v>
      </c>
      <c r="Z4616" s="3">
        <v>5149</v>
      </c>
      <c r="AA4616" s="4">
        <f t="shared" si="1445"/>
        <v>5748</v>
      </c>
      <c r="AB4616" s="4">
        <f t="shared" si="1436"/>
        <v>4878.687406</v>
      </c>
      <c r="AC4616" s="4">
        <f t="shared" si="1437"/>
        <v>5748</v>
      </c>
      <c r="AD4616" s="4">
        <f t="shared" si="1446"/>
        <v>10736</v>
      </c>
      <c r="AE4616" s="4">
        <v>5748</v>
      </c>
      <c r="AF4616" s="4">
        <v>5748</v>
      </c>
      <c r="AG4616" s="4">
        <f t="shared" si="1438"/>
        <v>5748</v>
      </c>
      <c r="AI4616" t="e">
        <f t="shared" si="1442"/>
        <v>#N/A</v>
      </c>
      <c r="AJ4616">
        <v>38957.51</v>
      </c>
      <c r="AK4616" s="2">
        <v>38957.51</v>
      </c>
      <c r="AL4616" s="2">
        <f t="shared" si="1439"/>
        <v>38957.51</v>
      </c>
      <c r="AM4616" s="4"/>
      <c r="AN4616" t="e">
        <f>VLOOKUP([1]!Tabelle13[[#This Row],[Vlookup this ID for freight costs]],$AL$2:$AL$6811,2,FALSE)</f>
        <v>#REF!</v>
      </c>
      <c r="AP4616">
        <v>412.07</v>
      </c>
      <c r="AQ4616">
        <v>412.07</v>
      </c>
      <c r="AR4616" s="4">
        <v>28</v>
      </c>
      <c r="AS4616" s="4">
        <v>8</v>
      </c>
      <c r="AT4616" s="4">
        <v>2009</v>
      </c>
      <c r="AU4616" s="4">
        <v>28</v>
      </c>
      <c r="AV4616" s="4">
        <v>8</v>
      </c>
      <c r="AW4616" s="4">
        <v>2009</v>
      </c>
      <c r="AX4616" t="str">
        <f t="shared" si="1443"/>
        <v>No Delay</v>
      </c>
      <c r="AY4616">
        <f t="shared" si="1444"/>
        <v>0</v>
      </c>
    </row>
    <row r="4617" spans="1:51" x14ac:dyDescent="0.2">
      <c r="A4617" s="3">
        <v>12312</v>
      </c>
      <c r="B4617" s="1" t="s">
        <v>164</v>
      </c>
      <c r="C4617" s="1" t="s">
        <v>165</v>
      </c>
      <c r="D4617" s="1" t="s">
        <v>130</v>
      </c>
      <c r="E4617" s="1" t="s">
        <v>53</v>
      </c>
      <c r="F4617" s="1" t="s">
        <v>53</v>
      </c>
      <c r="G4617" s="13" t="s">
        <v>2411</v>
      </c>
      <c r="H4617" s="12">
        <v>40053</v>
      </c>
      <c r="I4617" s="12" t="s">
        <v>2411</v>
      </c>
      <c r="J4617" s="12">
        <v>40053</v>
      </c>
      <c r="K4617" s="4">
        <v>1785</v>
      </c>
      <c r="L4617" s="1" t="s">
        <v>146</v>
      </c>
      <c r="M4617" s="1" t="s">
        <v>132</v>
      </c>
      <c r="N4617" s="1" t="s">
        <v>154</v>
      </c>
      <c r="O4617" s="1" t="s">
        <v>93</v>
      </c>
      <c r="P4617">
        <v>60</v>
      </c>
      <c r="Q4617">
        <v>34000</v>
      </c>
      <c r="R4617">
        <v>385900</v>
      </c>
      <c r="S4617">
        <v>11.35</v>
      </c>
      <c r="T4617">
        <v>0.19</v>
      </c>
      <c r="U4617">
        <f t="shared" si="1440"/>
        <v>385900</v>
      </c>
      <c r="V4617">
        <f t="shared" si="1441"/>
        <v>2040000</v>
      </c>
      <c r="W4617" s="1" t="s">
        <v>155</v>
      </c>
      <c r="X4617" s="1" t="s">
        <v>1236</v>
      </c>
      <c r="Y4617" s="1" t="s">
        <v>156</v>
      </c>
      <c r="Z4617" s="3">
        <v>5457</v>
      </c>
      <c r="AA4617" s="4">
        <f t="shared" si="1445"/>
        <v>5748</v>
      </c>
      <c r="AB4617" s="4">
        <f t="shared" si="1436"/>
        <v>5976.1654060000001</v>
      </c>
      <c r="AC4617" s="4">
        <f t="shared" si="1437"/>
        <v>5748</v>
      </c>
      <c r="AD4617" s="4">
        <f t="shared" si="1446"/>
        <v>4242.75</v>
      </c>
      <c r="AE4617" s="3" t="s">
        <v>2412</v>
      </c>
      <c r="AF4617" s="3">
        <v>5748</v>
      </c>
      <c r="AG4617" s="4">
        <f>AI4617</f>
        <v>5748</v>
      </c>
      <c r="AH4617" s="4">
        <v>12311</v>
      </c>
      <c r="AI4617">
        <f t="shared" si="1442"/>
        <v>5748</v>
      </c>
      <c r="AJ4617" t="s">
        <v>2412</v>
      </c>
      <c r="AK4617" s="2">
        <v>38957.51</v>
      </c>
      <c r="AL4617" s="2">
        <f>AN4617</f>
        <v>38957.51</v>
      </c>
      <c r="AM4617" s="4">
        <v>12311</v>
      </c>
      <c r="AN4617">
        <f>INDEX($AJ$2:$AJ$6811,MATCH(AM4617,$A$2:$A$6811,0))</f>
        <v>38957.51</v>
      </c>
      <c r="AP4617">
        <v>756.36</v>
      </c>
      <c r="AQ4617">
        <v>756.36</v>
      </c>
      <c r="AR4617" s="4">
        <v>28</v>
      </c>
      <c r="AS4617" s="4">
        <v>8</v>
      </c>
      <c r="AT4617" s="4">
        <v>2009</v>
      </c>
      <c r="AU4617" s="4">
        <v>28</v>
      </c>
      <c r="AV4617" s="4">
        <v>8</v>
      </c>
      <c r="AW4617" s="4">
        <v>2009</v>
      </c>
      <c r="AX4617" t="str">
        <f t="shared" si="1443"/>
        <v>No Delay</v>
      </c>
      <c r="AY4617">
        <f t="shared" si="1444"/>
        <v>0</v>
      </c>
    </row>
    <row r="4618" spans="1:51" x14ac:dyDescent="0.2">
      <c r="A4618" s="3">
        <v>84342</v>
      </c>
      <c r="B4618" s="1" t="s">
        <v>215</v>
      </c>
      <c r="C4618" s="1" t="s">
        <v>89</v>
      </c>
      <c r="D4618" s="1" t="s">
        <v>130</v>
      </c>
      <c r="E4618" s="1" t="s">
        <v>53</v>
      </c>
      <c r="F4618" s="1" t="s">
        <v>53</v>
      </c>
      <c r="G4618" s="13" t="s">
        <v>2413</v>
      </c>
      <c r="H4618" s="12">
        <v>41726</v>
      </c>
      <c r="I4618" s="12" t="s">
        <v>295</v>
      </c>
      <c r="J4618" s="12">
        <v>41757</v>
      </c>
      <c r="K4618" s="4">
        <v>5454</v>
      </c>
      <c r="L4618" s="1" t="s">
        <v>146</v>
      </c>
      <c r="M4618" s="1" t="s">
        <v>132</v>
      </c>
      <c r="N4618" s="1" t="s">
        <v>742</v>
      </c>
      <c r="O4618" s="1" t="s">
        <v>93</v>
      </c>
      <c r="P4618">
        <v>240</v>
      </c>
      <c r="Q4618">
        <v>2867</v>
      </c>
      <c r="R4618">
        <v>6020.7</v>
      </c>
      <c r="S4618">
        <v>2.1</v>
      </c>
      <c r="T4618">
        <v>0.01</v>
      </c>
      <c r="U4618">
        <f t="shared" si="1440"/>
        <v>6020.7</v>
      </c>
      <c r="V4618">
        <f t="shared" si="1441"/>
        <v>688080</v>
      </c>
      <c r="W4618" s="1" t="s">
        <v>155</v>
      </c>
      <c r="X4618" s="1" t="s">
        <v>1236</v>
      </c>
      <c r="Y4618" s="1" t="s">
        <v>156</v>
      </c>
      <c r="Z4618" s="3">
        <v>9211</v>
      </c>
      <c r="AA4618" s="4">
        <f t="shared" si="1445"/>
        <v>5752</v>
      </c>
      <c r="AB4618" s="4">
        <f t="shared" si="1436"/>
        <v>2559.3871485999998</v>
      </c>
      <c r="AC4618" s="4">
        <f t="shared" si="1437"/>
        <v>5752</v>
      </c>
      <c r="AD4618" s="4">
        <f t="shared" si="1446"/>
        <v>5752</v>
      </c>
      <c r="AE4618" s="4">
        <v>5752</v>
      </c>
      <c r="AF4618" s="4">
        <v>5752</v>
      </c>
      <c r="AG4618" s="4">
        <f>AE4618</f>
        <v>5752</v>
      </c>
      <c r="AI4618" t="e">
        <f t="shared" si="1442"/>
        <v>#N/A</v>
      </c>
      <c r="AJ4618">
        <v>18607.759999999998</v>
      </c>
      <c r="AK4618" s="2">
        <v>18607.759999999998</v>
      </c>
      <c r="AL4618" s="2">
        <f>AJ4618</f>
        <v>18607.759999999998</v>
      </c>
      <c r="AM4618" s="4"/>
      <c r="AN4618" t="e">
        <f>VLOOKUP([1]!Tabelle13[[#This Row],[Vlookup this ID for freight costs]],$AL$2:$AL$6811,2,FALSE)</f>
        <v>#REF!</v>
      </c>
      <c r="AP4618">
        <v>7.45</v>
      </c>
      <c r="AQ4618">
        <v>7.45</v>
      </c>
      <c r="AR4618" s="4">
        <v>28</v>
      </c>
      <c r="AS4618" s="4">
        <v>4</v>
      </c>
      <c r="AT4618" s="4">
        <v>2014</v>
      </c>
      <c r="AU4618" s="4">
        <v>28</v>
      </c>
      <c r="AV4618" s="4">
        <v>4</v>
      </c>
      <c r="AW4618" s="4">
        <v>2014</v>
      </c>
      <c r="AX4618" t="str">
        <f t="shared" si="1443"/>
        <v>No Delay</v>
      </c>
      <c r="AY4618">
        <f t="shared" si="1444"/>
        <v>31</v>
      </c>
    </row>
    <row r="4619" spans="1:51" x14ac:dyDescent="0.2">
      <c r="A4619" s="3">
        <v>84904</v>
      </c>
      <c r="B4619" s="1" t="s">
        <v>215</v>
      </c>
      <c r="C4619" s="1" t="s">
        <v>89</v>
      </c>
      <c r="D4619" s="1" t="s">
        <v>130</v>
      </c>
      <c r="E4619" s="1" t="s">
        <v>53</v>
      </c>
      <c r="F4619" s="1" t="s">
        <v>53</v>
      </c>
      <c r="G4619" s="13" t="s">
        <v>2413</v>
      </c>
      <c r="H4619" s="12">
        <v>41726</v>
      </c>
      <c r="I4619" s="12" t="s">
        <v>295</v>
      </c>
      <c r="J4619" s="12">
        <v>41757</v>
      </c>
      <c r="K4619" s="4">
        <v>5455</v>
      </c>
      <c r="L4619" s="1" t="s">
        <v>146</v>
      </c>
      <c r="M4619" s="1" t="s">
        <v>132</v>
      </c>
      <c r="N4619" s="1" t="s">
        <v>1688</v>
      </c>
      <c r="O4619" s="1" t="s">
        <v>93</v>
      </c>
      <c r="P4619">
        <v>240</v>
      </c>
      <c r="Q4619">
        <v>13000</v>
      </c>
      <c r="R4619">
        <v>18590</v>
      </c>
      <c r="S4619">
        <v>1.43</v>
      </c>
      <c r="T4619">
        <v>0.01</v>
      </c>
      <c r="U4619">
        <f t="shared" si="1440"/>
        <v>18590</v>
      </c>
      <c r="V4619">
        <f t="shared" si="1441"/>
        <v>3120000</v>
      </c>
      <c r="W4619" s="1" t="s">
        <v>155</v>
      </c>
      <c r="X4619" s="1" t="s">
        <v>1236</v>
      </c>
      <c r="Y4619" s="1" t="s">
        <v>156</v>
      </c>
      <c r="Z4619" s="3">
        <v>9211</v>
      </c>
      <c r="AA4619" s="4">
        <f t="shared" si="1445"/>
        <v>5752</v>
      </c>
      <c r="AB4619" s="4">
        <f t="shared" si="1436"/>
        <v>3671.4616059999998</v>
      </c>
      <c r="AC4619" s="4">
        <f t="shared" si="1437"/>
        <v>5752</v>
      </c>
      <c r="AD4619" s="4">
        <f t="shared" si="1446"/>
        <v>5752</v>
      </c>
      <c r="AE4619" s="3" t="s">
        <v>2414</v>
      </c>
      <c r="AF4619" s="3">
        <v>5752</v>
      </c>
      <c r="AG4619" s="4">
        <f>AI4619</f>
        <v>5752</v>
      </c>
      <c r="AH4619" s="4">
        <v>84342</v>
      </c>
      <c r="AI4619">
        <f t="shared" si="1442"/>
        <v>5752</v>
      </c>
      <c r="AJ4619" t="s">
        <v>2414</v>
      </c>
      <c r="AK4619" s="2">
        <v>18607.759999999998</v>
      </c>
      <c r="AL4619" s="2">
        <f>AN4619</f>
        <v>18607.759999999998</v>
      </c>
      <c r="AM4619" s="4">
        <v>84342</v>
      </c>
      <c r="AN4619">
        <f>INDEX($AJ$2:$AJ$6811,MATCH(AM4619,$A$2:$A$6811,0))</f>
        <v>18607.759999999998</v>
      </c>
      <c r="AP4619">
        <v>23</v>
      </c>
      <c r="AQ4619">
        <v>23</v>
      </c>
      <c r="AR4619" s="4">
        <v>28</v>
      </c>
      <c r="AS4619" s="4">
        <v>4</v>
      </c>
      <c r="AT4619" s="4">
        <v>2014</v>
      </c>
      <c r="AU4619" s="4">
        <v>28</v>
      </c>
      <c r="AV4619" s="4">
        <v>4</v>
      </c>
      <c r="AW4619" s="4">
        <v>2014</v>
      </c>
      <c r="AX4619" t="str">
        <f t="shared" si="1443"/>
        <v>No Delay</v>
      </c>
      <c r="AY4619">
        <f t="shared" si="1444"/>
        <v>31</v>
      </c>
    </row>
    <row r="4620" spans="1:51" x14ac:dyDescent="0.2">
      <c r="A4620" s="3">
        <v>82536</v>
      </c>
      <c r="B4620" s="1" t="s">
        <v>463</v>
      </c>
      <c r="C4620" s="1" t="s">
        <v>73</v>
      </c>
      <c r="D4620" s="1" t="s">
        <v>130</v>
      </c>
      <c r="E4620" s="1" t="s">
        <v>101</v>
      </c>
      <c r="F4620" s="1" t="s">
        <v>101</v>
      </c>
      <c r="G4620" s="13" t="s">
        <v>2415</v>
      </c>
      <c r="H4620" s="12">
        <v>41264</v>
      </c>
      <c r="I4620" s="12" t="s">
        <v>1634</v>
      </c>
      <c r="J4620" s="12">
        <v>41256</v>
      </c>
      <c r="K4620" s="4">
        <v>4353</v>
      </c>
      <c r="L4620" s="1" t="s">
        <v>146</v>
      </c>
      <c r="M4620" s="1" t="s">
        <v>132</v>
      </c>
      <c r="N4620" s="1" t="s">
        <v>154</v>
      </c>
      <c r="O4620" s="1" t="s">
        <v>93</v>
      </c>
      <c r="P4620">
        <v>60</v>
      </c>
      <c r="Q4620">
        <v>15120</v>
      </c>
      <c r="R4620">
        <v>135626.4</v>
      </c>
      <c r="S4620">
        <v>8.9700000000000006</v>
      </c>
      <c r="T4620">
        <v>0.15</v>
      </c>
      <c r="U4620">
        <f t="shared" si="1440"/>
        <v>135626.40000000002</v>
      </c>
      <c r="V4620">
        <f t="shared" si="1441"/>
        <v>907200</v>
      </c>
      <c r="W4620" s="1" t="s">
        <v>204</v>
      </c>
      <c r="X4620" s="1" t="s">
        <v>1236</v>
      </c>
      <c r="Y4620" s="1" t="s">
        <v>205</v>
      </c>
      <c r="Z4620" s="3">
        <v>15015</v>
      </c>
      <c r="AA4620" s="4">
        <f t="shared" si="1445"/>
        <v>5754</v>
      </c>
      <c r="AB4620" s="4">
        <f t="shared" si="1436"/>
        <v>3904.1269419999999</v>
      </c>
      <c r="AC4620" s="4">
        <f t="shared" si="1437"/>
        <v>5754</v>
      </c>
      <c r="AD4620" s="4">
        <f t="shared" si="1446"/>
        <v>10130</v>
      </c>
      <c r="AE4620" s="4">
        <v>5754</v>
      </c>
      <c r="AF4620" s="4">
        <v>5754</v>
      </c>
      <c r="AG4620" s="4">
        <f>AE4620</f>
        <v>5754</v>
      </c>
      <c r="AI4620" t="e">
        <f t="shared" si="1442"/>
        <v>#N/A</v>
      </c>
      <c r="AJ4620">
        <v>10075.799999999999</v>
      </c>
      <c r="AK4620" s="2">
        <v>10075.799999999999</v>
      </c>
      <c r="AL4620" s="2">
        <f>AJ4620</f>
        <v>10075.799999999999</v>
      </c>
      <c r="AM4620" s="4"/>
      <c r="AN4620" t="e">
        <f>VLOOKUP([1]!Tabelle13[[#This Row],[Vlookup this ID for freight costs]],$AL$2:$AL$6811,2,FALSE)</f>
        <v>#REF!</v>
      </c>
      <c r="AP4620">
        <v>190.15</v>
      </c>
      <c r="AQ4620">
        <v>190.15</v>
      </c>
      <c r="AR4620" s="4">
        <v>21</v>
      </c>
      <c r="AS4620" s="4">
        <v>12</v>
      </c>
      <c r="AT4620" s="4">
        <v>2012</v>
      </c>
      <c r="AU4620" s="4">
        <v>13</v>
      </c>
      <c r="AV4620" s="4">
        <v>12</v>
      </c>
      <c r="AW4620" s="4">
        <v>2012</v>
      </c>
      <c r="AX4620" t="str">
        <f t="shared" si="1443"/>
        <v>No Delay</v>
      </c>
      <c r="AY4620">
        <f t="shared" si="1444"/>
        <v>0</v>
      </c>
    </row>
    <row r="4621" spans="1:51" x14ac:dyDescent="0.2">
      <c r="A4621" s="3">
        <v>83645</v>
      </c>
      <c r="B4621" s="1" t="s">
        <v>463</v>
      </c>
      <c r="C4621" s="1" t="s">
        <v>73</v>
      </c>
      <c r="D4621" s="1" t="s">
        <v>130</v>
      </c>
      <c r="E4621" s="1" t="s">
        <v>101</v>
      </c>
      <c r="F4621" s="1" t="s">
        <v>101</v>
      </c>
      <c r="G4621" s="13" t="s">
        <v>2415</v>
      </c>
      <c r="H4621" s="12">
        <v>41264</v>
      </c>
      <c r="I4621" s="12" t="s">
        <v>1634</v>
      </c>
      <c r="J4621" s="12">
        <v>41256</v>
      </c>
      <c r="K4621" s="4">
        <v>4354</v>
      </c>
      <c r="L4621" s="1" t="s">
        <v>146</v>
      </c>
      <c r="M4621" s="1" t="s">
        <v>132</v>
      </c>
      <c r="N4621" s="1" t="s">
        <v>167</v>
      </c>
      <c r="O4621" s="1" t="s">
        <v>93</v>
      </c>
      <c r="P4621">
        <v>30</v>
      </c>
      <c r="Q4621">
        <v>252</v>
      </c>
      <c r="R4621">
        <v>897.12</v>
      </c>
      <c r="S4621">
        <v>3.56</v>
      </c>
      <c r="T4621">
        <v>0.12</v>
      </c>
      <c r="U4621">
        <f t="shared" si="1440"/>
        <v>897.12</v>
      </c>
      <c r="V4621">
        <f t="shared" si="1441"/>
        <v>7560</v>
      </c>
      <c r="W4621" s="1" t="s">
        <v>213</v>
      </c>
      <c r="X4621" s="1" t="s">
        <v>1236</v>
      </c>
      <c r="Y4621" s="1" t="s">
        <v>161</v>
      </c>
      <c r="Z4621" s="3">
        <v>14451</v>
      </c>
      <c r="AA4621" s="4">
        <f t="shared" si="1445"/>
        <v>5754</v>
      </c>
      <c r="AB4621" s="4">
        <f t="shared" si="1436"/>
        <v>2272.3966516</v>
      </c>
      <c r="AC4621" s="4">
        <f t="shared" si="1437"/>
        <v>5754</v>
      </c>
      <c r="AD4621" s="4">
        <f t="shared" si="1446"/>
        <v>1559.8836355000001</v>
      </c>
      <c r="AE4621" s="3" t="s">
        <v>2416</v>
      </c>
      <c r="AF4621" s="3">
        <v>5754</v>
      </c>
      <c r="AG4621" s="4">
        <f>AI4621</f>
        <v>5754</v>
      </c>
      <c r="AH4621" s="4">
        <v>82536</v>
      </c>
      <c r="AI4621">
        <f t="shared" si="1442"/>
        <v>5754</v>
      </c>
      <c r="AJ4621" t="s">
        <v>2416</v>
      </c>
      <c r="AK4621" s="2">
        <v>10075.799999999999</v>
      </c>
      <c r="AL4621" s="2">
        <f>AN4621</f>
        <v>10075.799999999999</v>
      </c>
      <c r="AM4621" s="4">
        <v>82536</v>
      </c>
      <c r="AN4621">
        <f>INDEX($AJ$2:$AJ$6811,MATCH(AM4621,$A$2:$A$6811,0))</f>
        <v>10075.799999999999</v>
      </c>
      <c r="AP4621">
        <v>1.26</v>
      </c>
      <c r="AQ4621">
        <v>1.26</v>
      </c>
      <c r="AR4621" s="4">
        <v>21</v>
      </c>
      <c r="AS4621" s="4">
        <v>12</v>
      </c>
      <c r="AT4621" s="4">
        <v>2012</v>
      </c>
      <c r="AU4621" s="4">
        <v>13</v>
      </c>
      <c r="AV4621" s="4">
        <v>12</v>
      </c>
      <c r="AW4621" s="4">
        <v>2012</v>
      </c>
      <c r="AX4621" t="str">
        <f t="shared" si="1443"/>
        <v>No Delay</v>
      </c>
      <c r="AY4621">
        <f t="shared" si="1444"/>
        <v>0</v>
      </c>
    </row>
    <row r="4622" spans="1:51" x14ac:dyDescent="0.2">
      <c r="A4622" s="3">
        <v>86540</v>
      </c>
      <c r="B4622" s="1" t="s">
        <v>463</v>
      </c>
      <c r="C4622" s="1" t="s">
        <v>73</v>
      </c>
      <c r="D4622" s="1" t="s">
        <v>130</v>
      </c>
      <c r="E4622" s="1" t="s">
        <v>101</v>
      </c>
      <c r="F4622" s="1" t="s">
        <v>101</v>
      </c>
      <c r="G4622" s="13" t="s">
        <v>2415</v>
      </c>
      <c r="H4622" s="12">
        <v>41264</v>
      </c>
      <c r="I4622" s="12" t="s">
        <v>1634</v>
      </c>
      <c r="J4622" s="12">
        <v>41256</v>
      </c>
      <c r="K4622" s="4">
        <v>4358</v>
      </c>
      <c r="L4622" s="1" t="s">
        <v>146</v>
      </c>
      <c r="M4622" s="1" t="s">
        <v>132</v>
      </c>
      <c r="N4622" s="1" t="s">
        <v>167</v>
      </c>
      <c r="O4622" s="1" t="s">
        <v>93</v>
      </c>
      <c r="P4622">
        <v>30</v>
      </c>
      <c r="Q4622">
        <v>48072</v>
      </c>
      <c r="R4622">
        <v>171136.32</v>
      </c>
      <c r="S4622">
        <v>3.56</v>
      </c>
      <c r="T4622">
        <v>0.12</v>
      </c>
      <c r="U4622">
        <f t="shared" si="1440"/>
        <v>171136.32</v>
      </c>
      <c r="V4622">
        <f t="shared" si="1441"/>
        <v>1442160</v>
      </c>
      <c r="W4622" s="1" t="s">
        <v>160</v>
      </c>
      <c r="X4622" s="1" t="s">
        <v>1236</v>
      </c>
      <c r="Y4622" s="1" t="s">
        <v>161</v>
      </c>
      <c r="Z4622" s="3">
        <v>14451</v>
      </c>
      <c r="AA4622" s="4">
        <f t="shared" si="1445"/>
        <v>5754</v>
      </c>
      <c r="AB4622" s="4">
        <f t="shared" si="1436"/>
        <v>7520.5364475999995</v>
      </c>
      <c r="AC4622" s="4">
        <f t="shared" si="1437"/>
        <v>5754</v>
      </c>
      <c r="AD4622" s="4">
        <f t="shared" si="1446"/>
        <v>5754</v>
      </c>
      <c r="AE4622" s="3" t="s">
        <v>2416</v>
      </c>
      <c r="AF4622" s="3">
        <v>5754</v>
      </c>
      <c r="AG4622" s="4">
        <f>AI4622</f>
        <v>5754</v>
      </c>
      <c r="AH4622" s="4">
        <v>82536</v>
      </c>
      <c r="AI4622">
        <f t="shared" si="1442"/>
        <v>5754</v>
      </c>
      <c r="AJ4622" t="s">
        <v>2416</v>
      </c>
      <c r="AK4622" s="2">
        <v>10075.799999999999</v>
      </c>
      <c r="AL4622" s="2">
        <f>AN4622</f>
        <v>10075.799999999999</v>
      </c>
      <c r="AM4622" s="4">
        <v>82536</v>
      </c>
      <c r="AN4622">
        <f>INDEX($AJ$2:$AJ$6811,MATCH(AM4622,$A$2:$A$6811,0))</f>
        <v>10075.799999999999</v>
      </c>
      <c r="AP4622">
        <v>239.93</v>
      </c>
      <c r="AQ4622">
        <v>239.93</v>
      </c>
      <c r="AR4622" s="4">
        <v>21</v>
      </c>
      <c r="AS4622" s="4">
        <v>12</v>
      </c>
      <c r="AT4622" s="4">
        <v>2012</v>
      </c>
      <c r="AU4622" s="4">
        <v>13</v>
      </c>
      <c r="AV4622" s="4">
        <v>12</v>
      </c>
      <c r="AW4622" s="4">
        <v>2012</v>
      </c>
      <c r="AX4622" t="str">
        <f t="shared" si="1443"/>
        <v>No Delay</v>
      </c>
      <c r="AY4622">
        <f t="shared" si="1444"/>
        <v>0</v>
      </c>
    </row>
    <row r="4623" spans="1:51" x14ac:dyDescent="0.2">
      <c r="A4623" s="3">
        <v>12658</v>
      </c>
      <c r="B4623" s="1" t="s">
        <v>133</v>
      </c>
      <c r="C4623" s="1" t="s">
        <v>51</v>
      </c>
      <c r="D4623" s="1" t="s">
        <v>130</v>
      </c>
      <c r="E4623" s="1" t="s">
        <v>53</v>
      </c>
      <c r="F4623" s="1" t="s">
        <v>53</v>
      </c>
      <c r="G4623" s="13" t="s">
        <v>711</v>
      </c>
      <c r="H4623" s="12">
        <v>39253</v>
      </c>
      <c r="I4623" s="12" t="s">
        <v>711</v>
      </c>
      <c r="J4623" s="12">
        <v>39253</v>
      </c>
      <c r="K4623" s="4">
        <v>205</v>
      </c>
      <c r="L4623" s="1" t="s">
        <v>146</v>
      </c>
      <c r="M4623" s="1" t="s">
        <v>132</v>
      </c>
      <c r="N4623" s="1" t="s">
        <v>196</v>
      </c>
      <c r="O4623" s="1" t="s">
        <v>93</v>
      </c>
      <c r="P4623">
        <v>60</v>
      </c>
      <c r="Q4623">
        <v>62000</v>
      </c>
      <c r="R4623">
        <v>458800</v>
      </c>
      <c r="S4623">
        <v>7.4</v>
      </c>
      <c r="T4623">
        <v>0.12</v>
      </c>
      <c r="U4623">
        <f t="shared" si="1440"/>
        <v>458800</v>
      </c>
      <c r="V4623">
        <f t="shared" si="1441"/>
        <v>3720000</v>
      </c>
      <c r="W4623" s="1" t="s">
        <v>204</v>
      </c>
      <c r="X4623" s="1" t="s">
        <v>1236</v>
      </c>
      <c r="Y4623" s="1" t="s">
        <v>205</v>
      </c>
      <c r="Z4623" s="3">
        <v>5782</v>
      </c>
      <c r="AA4623" s="4">
        <f t="shared" si="1445"/>
        <v>5778</v>
      </c>
      <c r="AB4623" s="4">
        <f t="shared" si="1436"/>
        <v>9049.103806000001</v>
      </c>
      <c r="AC4623" s="4">
        <f t="shared" si="1437"/>
        <v>5778</v>
      </c>
      <c r="AD4623" s="4">
        <f t="shared" si="1446"/>
        <v>6286.5</v>
      </c>
      <c r="AE4623" s="4">
        <v>5778</v>
      </c>
      <c r="AF4623" s="4">
        <v>5778</v>
      </c>
      <c r="AG4623" s="4">
        <f t="shared" ref="AG4623:AG4632" si="1447">AE4623</f>
        <v>5778</v>
      </c>
      <c r="AI4623" t="e">
        <f t="shared" si="1442"/>
        <v>#N/A</v>
      </c>
      <c r="AJ4623">
        <v>20299</v>
      </c>
      <c r="AK4623" s="2">
        <v>20299</v>
      </c>
      <c r="AL4623" s="2">
        <f t="shared" ref="AL4623:AL4632" si="1448">AJ4623</f>
        <v>20299</v>
      </c>
      <c r="AM4623" s="4"/>
      <c r="AN4623" t="e">
        <f>VLOOKUP([1]!Tabelle13[[#This Row],[Vlookup this ID for freight costs]],$AL$2:$AL$6811,2,FALSE)</f>
        <v>#REF!</v>
      </c>
      <c r="AP4623">
        <v>734.08</v>
      </c>
      <c r="AQ4623">
        <v>734.08</v>
      </c>
      <c r="AR4623" s="4">
        <v>20</v>
      </c>
      <c r="AS4623" s="4">
        <v>6</v>
      </c>
      <c r="AT4623" s="4">
        <v>2007</v>
      </c>
      <c r="AU4623" s="4">
        <v>20</v>
      </c>
      <c r="AV4623" s="4">
        <v>6</v>
      </c>
      <c r="AW4623" s="4">
        <v>2007</v>
      </c>
      <c r="AX4623" t="str">
        <f t="shared" si="1443"/>
        <v>No Delay</v>
      </c>
      <c r="AY4623">
        <f t="shared" si="1444"/>
        <v>0</v>
      </c>
    </row>
    <row r="4624" spans="1:51" x14ac:dyDescent="0.2">
      <c r="A4624" s="3">
        <v>42780</v>
      </c>
      <c r="B4624" s="1" t="s">
        <v>168</v>
      </c>
      <c r="C4624" s="1" t="s">
        <v>150</v>
      </c>
      <c r="D4624" s="1" t="s">
        <v>100</v>
      </c>
      <c r="E4624" s="1" t="s">
        <v>253</v>
      </c>
      <c r="F4624" s="1" t="s">
        <v>253</v>
      </c>
      <c r="G4624" s="13" t="s">
        <v>502</v>
      </c>
      <c r="H4624" s="12">
        <v>40788</v>
      </c>
      <c r="I4624" s="12" t="s">
        <v>502</v>
      </c>
      <c r="J4624" s="12">
        <v>40788</v>
      </c>
      <c r="K4624" s="4">
        <v>3404</v>
      </c>
      <c r="L4624" s="1" t="s">
        <v>146</v>
      </c>
      <c r="M4624" s="1" t="s">
        <v>170</v>
      </c>
      <c r="N4624" s="1" t="s">
        <v>284</v>
      </c>
      <c r="O4624" s="1" t="s">
        <v>93</v>
      </c>
      <c r="P4624">
        <v>30</v>
      </c>
      <c r="Q4624">
        <v>97753</v>
      </c>
      <c r="R4624">
        <v>238517.32</v>
      </c>
      <c r="S4624">
        <v>2.44</v>
      </c>
      <c r="T4624">
        <v>0.08</v>
      </c>
      <c r="U4624">
        <f t="shared" si="1440"/>
        <v>238517.32</v>
      </c>
      <c r="V4624">
        <f t="shared" si="1441"/>
        <v>2932590</v>
      </c>
      <c r="W4624" s="1" t="s">
        <v>155</v>
      </c>
      <c r="X4624" s="1" t="s">
        <v>1236</v>
      </c>
      <c r="Y4624" s="1" t="s">
        <v>156</v>
      </c>
      <c r="Z4624" s="3">
        <v>8107</v>
      </c>
      <c r="AA4624" s="4">
        <f t="shared" si="1445"/>
        <v>5778</v>
      </c>
      <c r="AB4624" s="4">
        <f t="shared" si="1436"/>
        <v>12972.916899400001</v>
      </c>
      <c r="AC4624" s="4">
        <f t="shared" si="1437"/>
        <v>5778</v>
      </c>
      <c r="AD4624" s="4">
        <f t="shared" si="1446"/>
        <v>5778</v>
      </c>
      <c r="AE4624" s="4">
        <v>5778</v>
      </c>
      <c r="AF4624" s="4">
        <v>5778</v>
      </c>
      <c r="AG4624" s="4">
        <f t="shared" si="1447"/>
        <v>5778</v>
      </c>
      <c r="AI4624" t="e">
        <f t="shared" si="1442"/>
        <v>#N/A</v>
      </c>
      <c r="AJ4624">
        <v>14558.87</v>
      </c>
      <c r="AK4624" s="2">
        <v>14558.87</v>
      </c>
      <c r="AL4624" s="2">
        <f t="shared" si="1448"/>
        <v>14558.87</v>
      </c>
      <c r="AM4624" s="4"/>
      <c r="AN4624" t="e">
        <f>VLOOKUP([1]!Tabelle13[[#This Row],[Vlookup this ID for freight costs]],$AL$2:$AL$6811,2,FALSE)</f>
        <v>#REF!</v>
      </c>
      <c r="AP4624">
        <v>393.55</v>
      </c>
      <c r="AQ4624">
        <v>393.55</v>
      </c>
      <c r="AR4624" s="4">
        <v>2</v>
      </c>
      <c r="AS4624" s="4">
        <v>9</v>
      </c>
      <c r="AT4624" s="4">
        <v>2011</v>
      </c>
      <c r="AU4624" s="4">
        <v>2</v>
      </c>
      <c r="AV4624" s="4">
        <v>9</v>
      </c>
      <c r="AW4624" s="4">
        <v>2011</v>
      </c>
      <c r="AX4624" t="str">
        <f t="shared" si="1443"/>
        <v>No Delay</v>
      </c>
      <c r="AY4624">
        <f t="shared" si="1444"/>
        <v>0</v>
      </c>
    </row>
    <row r="4625" spans="1:51" x14ac:dyDescent="0.2">
      <c r="A4625" s="3">
        <v>86709</v>
      </c>
      <c r="B4625" s="1" t="s">
        <v>368</v>
      </c>
      <c r="C4625" s="1" t="s">
        <v>73</v>
      </c>
      <c r="D4625" s="1" t="s">
        <v>130</v>
      </c>
      <c r="E4625" s="1" t="s">
        <v>101</v>
      </c>
      <c r="F4625" s="1" t="s">
        <v>101</v>
      </c>
      <c r="G4625" s="13" t="s">
        <v>534</v>
      </c>
      <c r="H4625" s="12">
        <v>41912</v>
      </c>
      <c r="I4625" s="12" t="s">
        <v>1283</v>
      </c>
      <c r="J4625" s="12">
        <v>41855</v>
      </c>
      <c r="K4625" s="4">
        <v>5712</v>
      </c>
      <c r="L4625" s="1" t="s">
        <v>146</v>
      </c>
      <c r="M4625" s="1" t="s">
        <v>132</v>
      </c>
      <c r="N4625" s="1" t="s">
        <v>599</v>
      </c>
      <c r="O4625" s="1" t="s">
        <v>93</v>
      </c>
      <c r="P4625">
        <v>60</v>
      </c>
      <c r="Q4625">
        <v>66023</v>
      </c>
      <c r="R4625">
        <v>246265.79</v>
      </c>
      <c r="S4625">
        <v>3.73</v>
      </c>
      <c r="T4625">
        <v>0.06</v>
      </c>
      <c r="U4625">
        <f t="shared" si="1440"/>
        <v>246265.79</v>
      </c>
      <c r="V4625">
        <f t="shared" si="1441"/>
        <v>3961380</v>
      </c>
      <c r="W4625" s="1" t="s">
        <v>204</v>
      </c>
      <c r="X4625" s="1" t="s">
        <v>1236</v>
      </c>
      <c r="Y4625" s="1" t="s">
        <v>205</v>
      </c>
      <c r="Z4625" s="3">
        <v>15015</v>
      </c>
      <c r="AA4625" s="4">
        <f t="shared" si="1445"/>
        <v>5780</v>
      </c>
      <c r="AB4625" s="4">
        <f t="shared" si="1436"/>
        <v>9490.6192054000003</v>
      </c>
      <c r="AC4625" s="4">
        <f t="shared" si="1437"/>
        <v>5780</v>
      </c>
      <c r="AD4625" s="4">
        <f t="shared" si="1446"/>
        <v>5780</v>
      </c>
      <c r="AE4625" s="4">
        <v>5780</v>
      </c>
      <c r="AF4625" s="4">
        <v>5780</v>
      </c>
      <c r="AG4625" s="4">
        <f t="shared" si="1447"/>
        <v>5780</v>
      </c>
      <c r="AI4625" t="e">
        <f t="shared" si="1442"/>
        <v>#N/A</v>
      </c>
      <c r="AJ4625">
        <v>15789.2</v>
      </c>
      <c r="AK4625" s="2">
        <v>15789.2</v>
      </c>
      <c r="AL4625" s="2">
        <f t="shared" si="1448"/>
        <v>15789.2</v>
      </c>
      <c r="AM4625" s="4"/>
      <c r="AN4625" t="e">
        <f>VLOOKUP([1]!Tabelle13[[#This Row],[Vlookup this ID for freight costs]],$AL$2:$AL$6811,2,FALSE)</f>
        <v>#REF!</v>
      </c>
      <c r="AP4625">
        <v>253.16</v>
      </c>
      <c r="AQ4625">
        <v>253.16</v>
      </c>
      <c r="AR4625" s="4">
        <v>30</v>
      </c>
      <c r="AS4625" s="4">
        <v>9</v>
      </c>
      <c r="AT4625" s="4">
        <v>2014</v>
      </c>
      <c r="AU4625" s="4">
        <v>4</v>
      </c>
      <c r="AV4625" s="4">
        <v>8</v>
      </c>
      <c r="AW4625" s="4">
        <v>2014</v>
      </c>
      <c r="AX4625" t="str">
        <f t="shared" si="1443"/>
        <v>No Delay</v>
      </c>
      <c r="AY4625">
        <f t="shared" si="1444"/>
        <v>0</v>
      </c>
    </row>
    <row r="4626" spans="1:51" x14ac:dyDescent="0.2">
      <c r="A4626" s="3">
        <v>43970</v>
      </c>
      <c r="B4626" s="1" t="s">
        <v>140</v>
      </c>
      <c r="C4626" s="1" t="s">
        <v>99</v>
      </c>
      <c r="D4626" s="1" t="s">
        <v>52</v>
      </c>
      <c r="E4626" s="1" t="s">
        <v>253</v>
      </c>
      <c r="F4626" s="1" t="s">
        <v>253</v>
      </c>
      <c r="G4626" s="13" t="s">
        <v>2132</v>
      </c>
      <c r="H4626" s="12">
        <v>40541</v>
      </c>
      <c r="I4626" s="12" t="s">
        <v>2132</v>
      </c>
      <c r="J4626" s="12">
        <v>40541</v>
      </c>
      <c r="K4626" s="4">
        <v>2951</v>
      </c>
      <c r="L4626" s="1" t="s">
        <v>146</v>
      </c>
      <c r="M4626" s="1" t="s">
        <v>414</v>
      </c>
      <c r="N4626" s="1" t="s">
        <v>292</v>
      </c>
      <c r="O4626" s="1" t="s">
        <v>93</v>
      </c>
      <c r="P4626">
        <v>30</v>
      </c>
      <c r="Q4626">
        <v>53149</v>
      </c>
      <c r="R4626">
        <v>1057665.1000000001</v>
      </c>
      <c r="S4626">
        <v>19.899999999999999</v>
      </c>
      <c r="T4626">
        <v>0.66</v>
      </c>
      <c r="U4626">
        <f t="shared" si="1440"/>
        <v>1057665.0999999999</v>
      </c>
      <c r="V4626">
        <f t="shared" si="1441"/>
        <v>1594470</v>
      </c>
      <c r="W4626" s="1" t="s">
        <v>160</v>
      </c>
      <c r="X4626" s="1" t="s">
        <v>1236</v>
      </c>
      <c r="Y4626" s="1" t="s">
        <v>161</v>
      </c>
      <c r="Z4626" s="3">
        <v>5308</v>
      </c>
      <c r="AA4626" s="4">
        <f t="shared" si="1445"/>
        <v>5803</v>
      </c>
      <c r="AB4626" s="4">
        <f t="shared" si="1436"/>
        <v>8077.7260282000007</v>
      </c>
      <c r="AC4626" s="4">
        <f t="shared" si="1437"/>
        <v>5803</v>
      </c>
      <c r="AD4626" s="4">
        <f t="shared" si="1446"/>
        <v>4660</v>
      </c>
      <c r="AE4626" s="4">
        <v>5803</v>
      </c>
      <c r="AF4626" s="4">
        <v>5803</v>
      </c>
      <c r="AG4626" s="4">
        <f t="shared" si="1447"/>
        <v>5803</v>
      </c>
      <c r="AI4626" t="e">
        <f t="shared" si="1442"/>
        <v>#N/A</v>
      </c>
      <c r="AJ4626">
        <v>27478.63</v>
      </c>
      <c r="AK4626" s="2">
        <v>27478.63</v>
      </c>
      <c r="AL4626" s="2">
        <f t="shared" si="1448"/>
        <v>27478.63</v>
      </c>
      <c r="AM4626" s="4"/>
      <c r="AN4626" t="e">
        <f>VLOOKUP([1]!Tabelle13[[#This Row],[Vlookup this ID for freight costs]],$AL$2:$AL$6811,2,FALSE)</f>
        <v>#REF!</v>
      </c>
      <c r="AP4626">
        <v>2280.33</v>
      </c>
      <c r="AQ4626">
        <v>2280.33</v>
      </c>
      <c r="AR4626" s="4">
        <v>29</v>
      </c>
      <c r="AS4626" s="4">
        <v>12</v>
      </c>
      <c r="AT4626" s="4">
        <v>2010</v>
      </c>
      <c r="AU4626" s="4">
        <v>29</v>
      </c>
      <c r="AV4626" s="4">
        <v>12</v>
      </c>
      <c r="AW4626" s="4">
        <v>2010</v>
      </c>
      <c r="AX4626" t="str">
        <f t="shared" si="1443"/>
        <v>No Delay</v>
      </c>
      <c r="AY4626">
        <f t="shared" si="1444"/>
        <v>0</v>
      </c>
    </row>
    <row r="4627" spans="1:51" x14ac:dyDescent="0.2">
      <c r="A4627" s="3">
        <v>28577</v>
      </c>
      <c r="B4627" s="1" t="s">
        <v>140</v>
      </c>
      <c r="C4627" s="1" t="s">
        <v>99</v>
      </c>
      <c r="D4627" s="1" t="s">
        <v>52</v>
      </c>
      <c r="E4627" s="1" t="s">
        <v>53</v>
      </c>
      <c r="F4627" s="1" t="s">
        <v>53</v>
      </c>
      <c r="G4627" s="13" t="s">
        <v>1698</v>
      </c>
      <c r="H4627" s="12">
        <v>40518</v>
      </c>
      <c r="I4627" s="12" t="s">
        <v>1698</v>
      </c>
      <c r="J4627" s="12">
        <v>40518</v>
      </c>
      <c r="K4627" s="4">
        <v>2895</v>
      </c>
      <c r="L4627" s="1" t="s">
        <v>146</v>
      </c>
      <c r="M4627" s="1" t="s">
        <v>414</v>
      </c>
      <c r="N4627" s="1" t="s">
        <v>292</v>
      </c>
      <c r="O4627" s="1" t="s">
        <v>93</v>
      </c>
      <c r="P4627">
        <v>30</v>
      </c>
      <c r="Q4627">
        <v>53149</v>
      </c>
      <c r="R4627">
        <v>1057665.1000000001</v>
      </c>
      <c r="S4627">
        <v>19.899999999999999</v>
      </c>
      <c r="T4627">
        <v>0.66</v>
      </c>
      <c r="U4627">
        <f t="shared" si="1440"/>
        <v>1057665.0999999999</v>
      </c>
      <c r="V4627">
        <f t="shared" si="1441"/>
        <v>1594470</v>
      </c>
      <c r="W4627" s="1" t="s">
        <v>160</v>
      </c>
      <c r="X4627" s="1" t="s">
        <v>1236</v>
      </c>
      <c r="Y4627" s="1" t="s">
        <v>161</v>
      </c>
      <c r="Z4627" s="3">
        <v>5308</v>
      </c>
      <c r="AA4627" s="4">
        <f t="shared" si="1445"/>
        <v>5808</v>
      </c>
      <c r="AB4627" s="4">
        <f t="shared" si="1436"/>
        <v>8077.7260282000007</v>
      </c>
      <c r="AC4627" s="4">
        <f t="shared" si="1437"/>
        <v>5808</v>
      </c>
      <c r="AD4627" s="4">
        <f t="shared" si="1446"/>
        <v>4660</v>
      </c>
      <c r="AE4627" s="4">
        <v>5808</v>
      </c>
      <c r="AF4627" s="4">
        <v>5808</v>
      </c>
      <c r="AG4627" s="4">
        <f t="shared" si="1447"/>
        <v>5808</v>
      </c>
      <c r="AI4627" t="e">
        <f t="shared" si="1442"/>
        <v>#N/A</v>
      </c>
      <c r="AJ4627">
        <v>28514.49</v>
      </c>
      <c r="AK4627" s="2">
        <v>28514.49</v>
      </c>
      <c r="AL4627" s="2">
        <f t="shared" si="1448"/>
        <v>28514.49</v>
      </c>
      <c r="AM4627" s="4"/>
      <c r="AN4627" t="e">
        <f>VLOOKUP([1]!Tabelle13[[#This Row],[Vlookup this ID for freight costs]],$AL$2:$AL$6811,2,FALSE)</f>
        <v>#REF!</v>
      </c>
      <c r="AP4627">
        <v>2280.33</v>
      </c>
      <c r="AQ4627">
        <v>2280.33</v>
      </c>
      <c r="AR4627" s="4">
        <v>6</v>
      </c>
      <c r="AS4627" s="4">
        <v>12</v>
      </c>
      <c r="AT4627" s="4">
        <v>2010</v>
      </c>
      <c r="AU4627" s="4">
        <v>6</v>
      </c>
      <c r="AV4627" s="4">
        <v>12</v>
      </c>
      <c r="AW4627" s="4">
        <v>2010</v>
      </c>
      <c r="AX4627" t="str">
        <f t="shared" si="1443"/>
        <v>No Delay</v>
      </c>
      <c r="AY4627">
        <f t="shared" si="1444"/>
        <v>0</v>
      </c>
    </row>
    <row r="4628" spans="1:51" x14ac:dyDescent="0.2">
      <c r="A4628" s="3">
        <v>25599</v>
      </c>
      <c r="B4628" s="1" t="s">
        <v>463</v>
      </c>
      <c r="C4628" s="1" t="s">
        <v>73</v>
      </c>
      <c r="D4628" s="1" t="s">
        <v>52</v>
      </c>
      <c r="E4628" s="1" t="s">
        <v>152</v>
      </c>
      <c r="F4628" s="1" t="s">
        <v>152</v>
      </c>
      <c r="G4628" s="13" t="s">
        <v>1302</v>
      </c>
      <c r="H4628" s="12">
        <v>41804</v>
      </c>
      <c r="I4628" s="12" t="s">
        <v>1303</v>
      </c>
      <c r="J4628" s="12">
        <v>41806</v>
      </c>
      <c r="K4628" s="4">
        <v>5569</v>
      </c>
      <c r="L4628" s="1" t="s">
        <v>146</v>
      </c>
      <c r="M4628" s="1" t="s">
        <v>283</v>
      </c>
      <c r="N4628" s="1" t="s">
        <v>265</v>
      </c>
      <c r="O4628" s="1" t="s">
        <v>93</v>
      </c>
      <c r="P4628">
        <v>60</v>
      </c>
      <c r="Q4628">
        <v>55000</v>
      </c>
      <c r="R4628">
        <v>114400</v>
      </c>
      <c r="S4628">
        <v>2.08</v>
      </c>
      <c r="T4628">
        <v>0.03</v>
      </c>
      <c r="U4628">
        <f t="shared" si="1440"/>
        <v>114400</v>
      </c>
      <c r="V4628">
        <f t="shared" si="1441"/>
        <v>3300000</v>
      </c>
      <c r="W4628" s="1" t="s">
        <v>285</v>
      </c>
      <c r="X4628" s="1" t="s">
        <v>1236</v>
      </c>
      <c r="Y4628" s="1" t="s">
        <v>161</v>
      </c>
      <c r="Z4628" s="3">
        <v>6617</v>
      </c>
      <c r="AA4628" s="4">
        <f t="shared" si="1445"/>
        <v>5810</v>
      </c>
      <c r="AB4628" s="4">
        <f t="shared" si="1436"/>
        <v>8280.8692059999994</v>
      </c>
      <c r="AC4628" s="4">
        <f t="shared" si="1437"/>
        <v>5810</v>
      </c>
      <c r="AD4628" s="4">
        <f t="shared" si="1446"/>
        <v>7167.2692404999998</v>
      </c>
      <c r="AE4628" s="4">
        <v>5810</v>
      </c>
      <c r="AF4628" s="4">
        <v>5810</v>
      </c>
      <c r="AG4628" s="4">
        <f t="shared" si="1447"/>
        <v>5810</v>
      </c>
      <c r="AI4628" t="e">
        <f t="shared" si="1442"/>
        <v>#N/A</v>
      </c>
      <c r="AJ4628">
        <v>46213.4</v>
      </c>
      <c r="AK4628" s="2">
        <v>46213.4</v>
      </c>
      <c r="AL4628" s="2">
        <f t="shared" si="1448"/>
        <v>46213.4</v>
      </c>
      <c r="AM4628" s="4"/>
      <c r="AN4628" t="e">
        <f>VLOOKUP([1]!Tabelle13[[#This Row],[Vlookup this ID for freight costs]],$AL$2:$AL$6811,2,FALSE)</f>
        <v>#REF!</v>
      </c>
      <c r="AP4628">
        <v>117.6</v>
      </c>
      <c r="AQ4628">
        <v>117.6</v>
      </c>
      <c r="AR4628" s="4">
        <v>14</v>
      </c>
      <c r="AS4628" s="4">
        <v>6</v>
      </c>
      <c r="AT4628" s="4">
        <v>2014</v>
      </c>
      <c r="AU4628" s="4">
        <v>16</v>
      </c>
      <c r="AV4628" s="4">
        <v>6</v>
      </c>
      <c r="AW4628" s="4">
        <v>2014</v>
      </c>
      <c r="AX4628" t="str">
        <f t="shared" si="1443"/>
        <v>Delay</v>
      </c>
      <c r="AY4628">
        <f t="shared" si="1444"/>
        <v>2</v>
      </c>
    </row>
    <row r="4629" spans="1:51" x14ac:dyDescent="0.2">
      <c r="A4629" s="3">
        <v>84264</v>
      </c>
      <c r="B4629" s="1" t="s">
        <v>50</v>
      </c>
      <c r="C4629" s="1" t="s">
        <v>51</v>
      </c>
      <c r="D4629" s="1" t="s">
        <v>130</v>
      </c>
      <c r="E4629" s="1" t="s">
        <v>101</v>
      </c>
      <c r="F4629" s="1" t="s">
        <v>101</v>
      </c>
      <c r="G4629" s="13" t="s">
        <v>809</v>
      </c>
      <c r="H4629" s="12">
        <v>41453</v>
      </c>
      <c r="I4629" s="12" t="s">
        <v>2417</v>
      </c>
      <c r="J4629" s="12">
        <v>41465</v>
      </c>
      <c r="K4629" s="4">
        <v>4791</v>
      </c>
      <c r="L4629" s="1" t="s">
        <v>146</v>
      </c>
      <c r="M4629" s="1" t="s">
        <v>132</v>
      </c>
      <c r="N4629" s="1" t="s">
        <v>1524</v>
      </c>
      <c r="O4629" s="1" t="s">
        <v>93</v>
      </c>
      <c r="P4629">
        <v>30</v>
      </c>
      <c r="Q4629">
        <v>66956</v>
      </c>
      <c r="R4629">
        <v>704377.12</v>
      </c>
      <c r="S4629">
        <v>10.52</v>
      </c>
      <c r="T4629">
        <v>0.35</v>
      </c>
      <c r="U4629">
        <f t="shared" si="1440"/>
        <v>704377.12</v>
      </c>
      <c r="V4629">
        <f t="shared" si="1441"/>
        <v>2008680</v>
      </c>
      <c r="W4629" s="1" t="s">
        <v>160</v>
      </c>
      <c r="X4629" s="1" t="s">
        <v>1236</v>
      </c>
      <c r="Y4629" s="1" t="s">
        <v>161</v>
      </c>
      <c r="Z4629" s="3">
        <v>14186</v>
      </c>
      <c r="AA4629" s="4">
        <f t="shared" si="1445"/>
        <v>5810</v>
      </c>
      <c r="AB4629" s="4">
        <f t="shared" si="1436"/>
        <v>9593.0139028000012</v>
      </c>
      <c r="AC4629" s="4">
        <f t="shared" si="1437"/>
        <v>5810</v>
      </c>
      <c r="AD4629" s="4">
        <f t="shared" si="1446"/>
        <v>5810</v>
      </c>
      <c r="AE4629" s="4">
        <v>5810</v>
      </c>
      <c r="AF4629" s="4">
        <v>5810</v>
      </c>
      <c r="AG4629" s="4">
        <f t="shared" si="1447"/>
        <v>5810</v>
      </c>
      <c r="AI4629" t="e">
        <f t="shared" si="1442"/>
        <v>#N/A</v>
      </c>
      <c r="AJ4629">
        <v>13649.6</v>
      </c>
      <c r="AK4629" s="2">
        <v>13649.6</v>
      </c>
      <c r="AL4629" s="2">
        <f t="shared" si="1448"/>
        <v>13649.6</v>
      </c>
      <c r="AM4629" s="4"/>
      <c r="AN4629" t="e">
        <f>VLOOKUP([1]!Tabelle13[[#This Row],[Vlookup this ID for freight costs]],$AL$2:$AL$6811,2,FALSE)</f>
        <v>#REF!</v>
      </c>
      <c r="AP4629">
        <v>987.54</v>
      </c>
      <c r="AQ4629">
        <v>987.54</v>
      </c>
      <c r="AR4629" s="4">
        <v>28</v>
      </c>
      <c r="AS4629" s="4">
        <v>6</v>
      </c>
      <c r="AT4629" s="4">
        <v>2013</v>
      </c>
      <c r="AU4629" s="4">
        <v>10</v>
      </c>
      <c r="AV4629" s="4">
        <v>7</v>
      </c>
      <c r="AW4629" s="4">
        <v>2013</v>
      </c>
      <c r="AX4629" t="str">
        <f t="shared" si="1443"/>
        <v>Delay</v>
      </c>
      <c r="AY4629">
        <f t="shared" si="1444"/>
        <v>12</v>
      </c>
    </row>
    <row r="4630" spans="1:51" x14ac:dyDescent="0.2">
      <c r="A4630" s="3">
        <v>86574</v>
      </c>
      <c r="B4630" s="1" t="s">
        <v>50</v>
      </c>
      <c r="C4630" s="1" t="s">
        <v>51</v>
      </c>
      <c r="D4630" s="1" t="s">
        <v>130</v>
      </c>
      <c r="E4630" s="1" t="s">
        <v>101</v>
      </c>
      <c r="F4630" s="1" t="s">
        <v>101</v>
      </c>
      <c r="G4630" s="13" t="s">
        <v>1114</v>
      </c>
      <c r="H4630" s="12">
        <v>41481</v>
      </c>
      <c r="I4630" s="12" t="s">
        <v>1114</v>
      </c>
      <c r="J4630" s="12">
        <v>41481</v>
      </c>
      <c r="K4630" s="4">
        <v>4829</v>
      </c>
      <c r="L4630" s="1" t="s">
        <v>146</v>
      </c>
      <c r="M4630" s="1" t="s">
        <v>132</v>
      </c>
      <c r="N4630" s="1" t="s">
        <v>275</v>
      </c>
      <c r="O4630" s="1" t="s">
        <v>93</v>
      </c>
      <c r="P4630">
        <v>60</v>
      </c>
      <c r="Q4630">
        <v>32508</v>
      </c>
      <c r="R4630">
        <v>227556</v>
      </c>
      <c r="S4630">
        <v>7</v>
      </c>
      <c r="T4630">
        <v>0.12</v>
      </c>
      <c r="U4630">
        <f t="shared" si="1440"/>
        <v>227556</v>
      </c>
      <c r="V4630">
        <f t="shared" si="1441"/>
        <v>1950480</v>
      </c>
      <c r="W4630" s="1" t="s">
        <v>179</v>
      </c>
      <c r="X4630" s="1" t="s">
        <v>1236</v>
      </c>
      <c r="Y4630" s="1" t="s">
        <v>156</v>
      </c>
      <c r="Z4630" s="3">
        <v>14703</v>
      </c>
      <c r="AA4630" s="4">
        <f t="shared" ref="AA4630:AA4631" si="1449">AB4630</f>
        <v>5812.7149140000001</v>
      </c>
      <c r="AB4630" s="2">
        <f t="shared" ref="AB4630:AB4631" si="1450">2245.156962+0.109744*Q4630</f>
        <v>5812.7149140000001</v>
      </c>
      <c r="AC4630" s="4">
        <f>AD4630</f>
        <v>5812.7149140000001</v>
      </c>
      <c r="AD4630" s="4">
        <f t="shared" si="1446"/>
        <v>5812.7149140000001</v>
      </c>
      <c r="AE4630" s="4" t="s">
        <v>62</v>
      </c>
      <c r="AG4630" s="4" t="str">
        <f t="shared" si="1447"/>
        <v>Weight Captured Separately</v>
      </c>
      <c r="AI4630" t="e">
        <f t="shared" si="1442"/>
        <v>#N/A</v>
      </c>
      <c r="AJ4630" t="s">
        <v>81</v>
      </c>
      <c r="AK4630" s="2"/>
      <c r="AL4630" s="2" t="str">
        <f t="shared" si="1448"/>
        <v>Freight Included in Commodity Cost</v>
      </c>
      <c r="AM4630" s="4"/>
      <c r="AN4630" t="e">
        <f>VLOOKUP([1]!Tabelle13[[#This Row],[Vlookup this ID for freight costs]],$AL$2:$AL$6811,2,FALSE)</f>
        <v>#REF!</v>
      </c>
      <c r="AO4630">
        <f t="shared" ref="AO4630:AO4631" si="1451">IF(AK:AK="",AC:AC*6.242+1.383 -2.844 + 3.145 -2.265  -2.026,AK:AK)</f>
        <v>36280.359493188007</v>
      </c>
      <c r="AP4630">
        <v>281.49</v>
      </c>
      <c r="AQ4630">
        <v>281.49</v>
      </c>
      <c r="AR4630" s="4">
        <v>26</v>
      </c>
      <c r="AS4630" s="4">
        <v>7</v>
      </c>
      <c r="AT4630" s="4">
        <v>2013</v>
      </c>
      <c r="AU4630" s="4">
        <v>26</v>
      </c>
      <c r="AV4630" s="4">
        <v>7</v>
      </c>
      <c r="AW4630" s="4">
        <v>2013</v>
      </c>
      <c r="AX4630" t="str">
        <f t="shared" si="1443"/>
        <v>No Delay</v>
      </c>
      <c r="AY4630">
        <f t="shared" si="1444"/>
        <v>0</v>
      </c>
    </row>
    <row r="4631" spans="1:51" x14ac:dyDescent="0.2">
      <c r="A4631" s="3">
        <v>85828</v>
      </c>
      <c r="B4631" s="1" t="s">
        <v>140</v>
      </c>
      <c r="C4631" s="1" t="s">
        <v>99</v>
      </c>
      <c r="D4631" s="1" t="s">
        <v>130</v>
      </c>
      <c r="E4631" s="1" t="s">
        <v>101</v>
      </c>
      <c r="F4631" s="1" t="s">
        <v>101</v>
      </c>
      <c r="G4631" s="13" t="s">
        <v>807</v>
      </c>
      <c r="H4631" s="12">
        <v>40998</v>
      </c>
      <c r="I4631" s="12" t="s">
        <v>1543</v>
      </c>
      <c r="J4631" s="12">
        <v>40980</v>
      </c>
      <c r="K4631" s="4">
        <v>3816</v>
      </c>
      <c r="L4631" s="1" t="s">
        <v>146</v>
      </c>
      <c r="M4631" s="1" t="s">
        <v>132</v>
      </c>
      <c r="N4631" s="1" t="s">
        <v>1032</v>
      </c>
      <c r="O4631" s="1" t="s">
        <v>93</v>
      </c>
      <c r="P4631">
        <v>240</v>
      </c>
      <c r="Q4631">
        <v>32554</v>
      </c>
      <c r="R4631">
        <v>63480.3</v>
      </c>
      <c r="S4631">
        <v>1.95</v>
      </c>
      <c r="T4631">
        <v>0.01</v>
      </c>
      <c r="U4631">
        <f t="shared" si="1440"/>
        <v>63480.299999999996</v>
      </c>
      <c r="V4631">
        <f t="shared" si="1441"/>
        <v>7812960</v>
      </c>
      <c r="W4631" s="1" t="s">
        <v>155</v>
      </c>
      <c r="X4631" s="1" t="s">
        <v>1236</v>
      </c>
      <c r="Y4631" s="1" t="s">
        <v>156</v>
      </c>
      <c r="Z4631" s="3">
        <v>12500</v>
      </c>
      <c r="AA4631" s="4">
        <f t="shared" si="1449"/>
        <v>5817.7631380000003</v>
      </c>
      <c r="AB4631" s="2">
        <f t="shared" si="1450"/>
        <v>5817.7631380000003</v>
      </c>
      <c r="AC4631" s="4">
        <f>AD4631</f>
        <v>5817.7631380000003</v>
      </c>
      <c r="AD4631" s="4">
        <f t="shared" si="1446"/>
        <v>5817.7631380000003</v>
      </c>
      <c r="AE4631" s="4" t="s">
        <v>62</v>
      </c>
      <c r="AG4631" s="4" t="str">
        <f t="shared" si="1447"/>
        <v>Weight Captured Separately</v>
      </c>
      <c r="AI4631" t="e">
        <f t="shared" si="1442"/>
        <v>#N/A</v>
      </c>
      <c r="AJ4631" t="s">
        <v>63</v>
      </c>
      <c r="AK4631" s="2"/>
      <c r="AL4631" s="2" t="str">
        <f t="shared" si="1448"/>
        <v>Invoiced Separately</v>
      </c>
      <c r="AM4631" s="4"/>
      <c r="AN4631" t="e">
        <f>VLOOKUP([1]!Tabelle13[[#This Row],[Vlookup this ID for freight costs]],$AL$2:$AL$6811,2,FALSE)</f>
        <v>#REF!</v>
      </c>
      <c r="AO4631">
        <f t="shared" si="1451"/>
        <v>36311.870507396008</v>
      </c>
      <c r="AP4631">
        <v>104.74</v>
      </c>
      <c r="AQ4631">
        <v>104.74</v>
      </c>
      <c r="AR4631" s="4">
        <v>30</v>
      </c>
      <c r="AS4631" s="4">
        <v>4</v>
      </c>
      <c r="AT4631" s="4">
        <v>2012</v>
      </c>
      <c r="AU4631" s="4">
        <v>12</v>
      </c>
      <c r="AV4631" s="4">
        <v>4</v>
      </c>
      <c r="AW4631" s="4">
        <v>2012</v>
      </c>
      <c r="AX4631" t="str">
        <f t="shared" si="1443"/>
        <v>No Delay</v>
      </c>
      <c r="AY4631">
        <f t="shared" si="1444"/>
        <v>0</v>
      </c>
    </row>
    <row r="4632" spans="1:51" x14ac:dyDescent="0.2">
      <c r="A4632" s="3">
        <v>83259</v>
      </c>
      <c r="B4632" s="1" t="s">
        <v>151</v>
      </c>
      <c r="C4632" s="1" t="s">
        <v>65</v>
      </c>
      <c r="D4632" s="1" t="s">
        <v>130</v>
      </c>
      <c r="E4632" s="1" t="s">
        <v>152</v>
      </c>
      <c r="F4632" s="1" t="s">
        <v>152</v>
      </c>
      <c r="G4632" s="13" t="s">
        <v>198</v>
      </c>
      <c r="H4632" s="12">
        <v>41820</v>
      </c>
      <c r="I4632" s="12" t="s">
        <v>873</v>
      </c>
      <c r="J4632" s="12">
        <v>41815</v>
      </c>
      <c r="K4632" s="4">
        <v>5613</v>
      </c>
      <c r="L4632" s="1" t="s">
        <v>146</v>
      </c>
      <c r="M4632" s="1" t="s">
        <v>132</v>
      </c>
      <c r="N4632" s="1" t="s">
        <v>275</v>
      </c>
      <c r="O4632" s="1" t="s">
        <v>93</v>
      </c>
      <c r="P4632">
        <v>60</v>
      </c>
      <c r="Q4632">
        <v>29796</v>
      </c>
      <c r="R4632">
        <v>194269.92</v>
      </c>
      <c r="S4632">
        <v>6.52</v>
      </c>
      <c r="T4632">
        <v>0.11</v>
      </c>
      <c r="U4632">
        <f t="shared" si="1440"/>
        <v>194269.91999999998</v>
      </c>
      <c r="V4632">
        <f t="shared" si="1441"/>
        <v>1787760</v>
      </c>
      <c r="W4632" s="1" t="s">
        <v>160</v>
      </c>
      <c r="X4632" s="1" t="s">
        <v>1236</v>
      </c>
      <c r="Y4632" s="1" t="s">
        <v>161</v>
      </c>
      <c r="Z4632" s="3">
        <v>7348</v>
      </c>
      <c r="AA4632" s="4">
        <f t="shared" si="1445"/>
        <v>5862</v>
      </c>
      <c r="AB4632" s="4">
        <f t="shared" ref="AB4632:AB4645" si="1452" xml:space="preserve"> 2244.740206  + 0.1097478*Q4632</f>
        <v>5514.7856548</v>
      </c>
      <c r="AC4632" s="4">
        <f t="shared" ref="AC4632:AC4645" si="1453">AF4632</f>
        <v>5862</v>
      </c>
      <c r="AD4632" s="4">
        <f t="shared" si="1446"/>
        <v>5862</v>
      </c>
      <c r="AE4632" s="4">
        <v>5862</v>
      </c>
      <c r="AF4632" s="4">
        <v>5862</v>
      </c>
      <c r="AG4632" s="4">
        <f t="shared" si="1447"/>
        <v>5862</v>
      </c>
      <c r="AI4632" t="e">
        <f t="shared" si="1442"/>
        <v>#N/A</v>
      </c>
      <c r="AJ4632">
        <v>28812.57</v>
      </c>
      <c r="AK4632" s="2">
        <v>28812.57</v>
      </c>
      <c r="AL4632" s="2">
        <f t="shared" si="1448"/>
        <v>28812.57</v>
      </c>
      <c r="AM4632" s="4"/>
      <c r="AN4632" t="e">
        <f>VLOOKUP([1]!Tabelle13[[#This Row],[Vlookup this ID for freight costs]],$AL$2:$AL$6811,2,FALSE)</f>
        <v>#REF!</v>
      </c>
      <c r="AP4632">
        <v>199.71</v>
      </c>
      <c r="AQ4632">
        <v>199.71</v>
      </c>
      <c r="AR4632" s="4">
        <v>30</v>
      </c>
      <c r="AS4632" s="4">
        <v>6</v>
      </c>
      <c r="AT4632" s="4">
        <v>2014</v>
      </c>
      <c r="AU4632" s="4">
        <v>25</v>
      </c>
      <c r="AV4632" s="4">
        <v>6</v>
      </c>
      <c r="AW4632" s="4">
        <v>2014</v>
      </c>
      <c r="AX4632" t="str">
        <f t="shared" si="1443"/>
        <v>No Delay</v>
      </c>
      <c r="AY4632">
        <f t="shared" si="1444"/>
        <v>0</v>
      </c>
    </row>
    <row r="4633" spans="1:51" x14ac:dyDescent="0.2">
      <c r="A4633" s="3">
        <v>85497</v>
      </c>
      <c r="B4633" s="1" t="s">
        <v>151</v>
      </c>
      <c r="C4633" s="1" t="s">
        <v>65</v>
      </c>
      <c r="D4633" s="1" t="s">
        <v>130</v>
      </c>
      <c r="E4633" s="1" t="s">
        <v>152</v>
      </c>
      <c r="F4633" s="1" t="s">
        <v>152</v>
      </c>
      <c r="G4633" s="13" t="s">
        <v>198</v>
      </c>
      <c r="H4633" s="12">
        <v>41820</v>
      </c>
      <c r="I4633" s="12" t="s">
        <v>873</v>
      </c>
      <c r="J4633" s="12">
        <v>41815</v>
      </c>
      <c r="K4633" s="4">
        <v>5617</v>
      </c>
      <c r="L4633" s="1" t="s">
        <v>146</v>
      </c>
      <c r="M4633" s="1" t="s">
        <v>132</v>
      </c>
      <c r="N4633" s="1" t="s">
        <v>275</v>
      </c>
      <c r="O4633" s="1" t="s">
        <v>93</v>
      </c>
      <c r="P4633">
        <v>60</v>
      </c>
      <c r="Q4633">
        <v>34000</v>
      </c>
      <c r="R4633">
        <v>221680</v>
      </c>
      <c r="S4633">
        <v>6.52</v>
      </c>
      <c r="T4633">
        <v>0.11</v>
      </c>
      <c r="U4633">
        <f t="shared" si="1440"/>
        <v>221680</v>
      </c>
      <c r="V4633">
        <f t="shared" si="1441"/>
        <v>2040000</v>
      </c>
      <c r="W4633" s="1" t="s">
        <v>179</v>
      </c>
      <c r="X4633" s="1" t="s">
        <v>1236</v>
      </c>
      <c r="Y4633" s="1" t="s">
        <v>156</v>
      </c>
      <c r="Z4633" s="3">
        <v>7726</v>
      </c>
      <c r="AA4633" s="4">
        <f t="shared" si="1445"/>
        <v>5862</v>
      </c>
      <c r="AB4633" s="4">
        <f t="shared" si="1452"/>
        <v>5976.1654060000001</v>
      </c>
      <c r="AC4633" s="4">
        <f t="shared" si="1453"/>
        <v>5862</v>
      </c>
      <c r="AD4633" s="4">
        <f t="shared" si="1446"/>
        <v>4242.75</v>
      </c>
      <c r="AE4633" s="3" t="s">
        <v>2418</v>
      </c>
      <c r="AF4633" s="3">
        <v>5862</v>
      </c>
      <c r="AG4633" s="4">
        <f>AI4633</f>
        <v>5862</v>
      </c>
      <c r="AH4633" s="4">
        <v>83259</v>
      </c>
      <c r="AI4633">
        <f t="shared" si="1442"/>
        <v>5862</v>
      </c>
      <c r="AJ4633" t="s">
        <v>2418</v>
      </c>
      <c r="AK4633" s="2">
        <v>28812.57</v>
      </c>
      <c r="AL4633" s="2">
        <f>AN4633</f>
        <v>28812.57</v>
      </c>
      <c r="AM4633" s="4">
        <v>83259</v>
      </c>
      <c r="AN4633">
        <f>INDEX($AJ$2:$AJ$6811,MATCH(AM4633,$A$2:$A$6811,0))</f>
        <v>28812.57</v>
      </c>
      <c r="AP4633">
        <v>227.89</v>
      </c>
      <c r="AQ4633">
        <v>227.89</v>
      </c>
      <c r="AR4633" s="4">
        <v>30</v>
      </c>
      <c r="AS4633" s="4">
        <v>6</v>
      </c>
      <c r="AT4633" s="4">
        <v>2014</v>
      </c>
      <c r="AU4633" s="4">
        <v>25</v>
      </c>
      <c r="AV4633" s="4">
        <v>6</v>
      </c>
      <c r="AW4633" s="4">
        <v>2014</v>
      </c>
      <c r="AX4633" t="str">
        <f t="shared" si="1443"/>
        <v>No Delay</v>
      </c>
      <c r="AY4633">
        <f t="shared" si="1444"/>
        <v>0</v>
      </c>
    </row>
    <row r="4634" spans="1:51" x14ac:dyDescent="0.2">
      <c r="A4634" s="3">
        <v>10593</v>
      </c>
      <c r="B4634" s="1" t="s">
        <v>88</v>
      </c>
      <c r="C4634" s="1" t="s">
        <v>89</v>
      </c>
      <c r="D4634" s="1" t="s">
        <v>130</v>
      </c>
      <c r="E4634" s="1"/>
      <c r="F4634" s="1" t="s">
        <v>107</v>
      </c>
      <c r="G4634" s="13" t="s">
        <v>2419</v>
      </c>
      <c r="H4634" s="12">
        <v>39324</v>
      </c>
      <c r="I4634" s="12" t="s">
        <v>2419</v>
      </c>
      <c r="J4634" s="12">
        <v>39324</v>
      </c>
      <c r="K4634" s="4">
        <v>326</v>
      </c>
      <c r="L4634" s="1" t="s">
        <v>146</v>
      </c>
      <c r="M4634" s="1" t="s">
        <v>132</v>
      </c>
      <c r="N4634" s="1" t="s">
        <v>221</v>
      </c>
      <c r="O4634" s="1" t="s">
        <v>93</v>
      </c>
      <c r="P4634">
        <v>60</v>
      </c>
      <c r="Q4634">
        <v>1796</v>
      </c>
      <c r="R4634">
        <v>2729.92</v>
      </c>
      <c r="S4634">
        <v>1.52</v>
      </c>
      <c r="T4634">
        <v>0.03</v>
      </c>
      <c r="U4634">
        <f t="shared" si="1440"/>
        <v>2729.92</v>
      </c>
      <c r="V4634">
        <f t="shared" si="1441"/>
        <v>107760</v>
      </c>
      <c r="W4634" s="1" t="s">
        <v>197</v>
      </c>
      <c r="X4634" s="1" t="s">
        <v>1236</v>
      </c>
      <c r="Y4634" s="1" t="s">
        <v>3082</v>
      </c>
      <c r="Z4634" s="3">
        <v>8794</v>
      </c>
      <c r="AA4634" s="4">
        <f t="shared" si="1445"/>
        <v>5880</v>
      </c>
      <c r="AB4634" s="4">
        <f t="shared" si="1452"/>
        <v>2441.8472548</v>
      </c>
      <c r="AC4634" s="4">
        <f t="shared" si="1453"/>
        <v>5880</v>
      </c>
      <c r="AD4634" s="4">
        <f t="shared" si="1446"/>
        <v>5880</v>
      </c>
      <c r="AE4634" s="4">
        <v>5880</v>
      </c>
      <c r="AF4634" s="4">
        <v>5880</v>
      </c>
      <c r="AG4634" s="4">
        <f>AE4634</f>
        <v>5880</v>
      </c>
      <c r="AH4634" s="4">
        <v>82478</v>
      </c>
      <c r="AI4634">
        <f t="shared" si="1442"/>
        <v>53692</v>
      </c>
      <c r="AJ4634">
        <v>14656</v>
      </c>
      <c r="AK4634" s="2">
        <v>14656</v>
      </c>
      <c r="AL4634" s="2">
        <f>AJ4634</f>
        <v>14656</v>
      </c>
      <c r="AM4634" s="4"/>
      <c r="AN4634" t="e">
        <f>VLOOKUP([1]!Tabelle13[[#This Row],[Vlookup this ID for freight costs]],$AL$2:$AL$6811,2,FALSE)</f>
        <v>#REF!</v>
      </c>
      <c r="AP4634">
        <v>4.37</v>
      </c>
      <c r="AQ4634">
        <v>4.37</v>
      </c>
      <c r="AR4634" s="4">
        <v>30</v>
      </c>
      <c r="AS4634" s="4">
        <v>8</v>
      </c>
      <c r="AT4634" s="4">
        <v>2007</v>
      </c>
      <c r="AU4634" s="4">
        <v>30</v>
      </c>
      <c r="AV4634" s="4">
        <v>8</v>
      </c>
      <c r="AW4634" s="4">
        <v>2007</v>
      </c>
      <c r="AX4634" t="str">
        <f t="shared" si="1443"/>
        <v>No Delay</v>
      </c>
      <c r="AY4634">
        <f t="shared" si="1444"/>
        <v>0</v>
      </c>
    </row>
    <row r="4635" spans="1:51" ht="16" x14ac:dyDescent="0.2">
      <c r="A4635" s="3">
        <v>10865</v>
      </c>
      <c r="B4635" s="1" t="s">
        <v>88</v>
      </c>
      <c r="C4635" s="1" t="s">
        <v>89</v>
      </c>
      <c r="D4635" s="1" t="s">
        <v>130</v>
      </c>
      <c r="E4635" s="1"/>
      <c r="F4635" s="1" t="s">
        <v>107</v>
      </c>
      <c r="G4635" s="13" t="s">
        <v>2419</v>
      </c>
      <c r="H4635" s="12">
        <v>39324</v>
      </c>
      <c r="I4635" s="12" t="s">
        <v>2419</v>
      </c>
      <c r="J4635" s="12">
        <v>39324</v>
      </c>
      <c r="K4635" s="4">
        <v>327</v>
      </c>
      <c r="L4635" s="1" t="s">
        <v>146</v>
      </c>
      <c r="M4635" s="1" t="s">
        <v>132</v>
      </c>
      <c r="N4635" s="1" t="s">
        <v>1221</v>
      </c>
      <c r="O4635" s="1" t="s">
        <v>446</v>
      </c>
      <c r="P4635">
        <v>180</v>
      </c>
      <c r="Q4635">
        <v>508</v>
      </c>
      <c r="R4635">
        <v>8620.76</v>
      </c>
      <c r="S4635">
        <v>16.97</v>
      </c>
      <c r="T4635">
        <v>0.09</v>
      </c>
      <c r="U4635">
        <f t="shared" si="1440"/>
        <v>8620.76</v>
      </c>
      <c r="V4635">
        <f t="shared" si="1441"/>
        <v>91440</v>
      </c>
      <c r="W4635" s="1" t="s">
        <v>2420</v>
      </c>
      <c r="X4635" s="6" t="s">
        <v>1508</v>
      </c>
      <c r="Y4635" s="1" t="s">
        <v>624</v>
      </c>
      <c r="Z4635" s="3">
        <v>8172</v>
      </c>
      <c r="AA4635" s="4">
        <f t="shared" si="1445"/>
        <v>5880</v>
      </c>
      <c r="AB4635" s="4">
        <f t="shared" si="1452"/>
        <v>2300.4920883999998</v>
      </c>
      <c r="AC4635" s="4">
        <f t="shared" si="1453"/>
        <v>5880</v>
      </c>
      <c r="AD4635" s="4">
        <f t="shared" si="1446"/>
        <v>3028.5</v>
      </c>
      <c r="AE4635" s="3" t="s">
        <v>2421</v>
      </c>
      <c r="AF4635" s="3">
        <v>5880</v>
      </c>
      <c r="AG4635" s="4">
        <f t="shared" ref="AG4635:AG4641" si="1454">AI4635</f>
        <v>5880</v>
      </c>
      <c r="AH4635" s="4">
        <v>10593</v>
      </c>
      <c r="AI4635">
        <f t="shared" si="1442"/>
        <v>5880</v>
      </c>
      <c r="AJ4635" t="s">
        <v>2421</v>
      </c>
      <c r="AK4635" s="2">
        <v>14656</v>
      </c>
      <c r="AL4635" s="2">
        <f t="shared" ref="AL4635:AL4641" si="1455">AN4635</f>
        <v>14656</v>
      </c>
      <c r="AM4635" s="4">
        <v>10593</v>
      </c>
      <c r="AN4635">
        <f t="shared" ref="AN4635:AN4641" si="1456">INDEX($AJ$2:$AJ$6811,MATCH(AM4635,$A$2:$A$6811,0))</f>
        <v>14656</v>
      </c>
      <c r="AP4635">
        <v>13.79</v>
      </c>
      <c r="AQ4635">
        <v>13.79</v>
      </c>
      <c r="AR4635" s="4">
        <v>30</v>
      </c>
      <c r="AS4635" s="4">
        <v>8</v>
      </c>
      <c r="AT4635" s="4">
        <v>2007</v>
      </c>
      <c r="AU4635" s="4">
        <v>30</v>
      </c>
      <c r="AV4635" s="4">
        <v>8</v>
      </c>
      <c r="AW4635" s="4">
        <v>2007</v>
      </c>
      <c r="AX4635" t="str">
        <f t="shared" si="1443"/>
        <v>No Delay</v>
      </c>
      <c r="AY4635">
        <f t="shared" si="1444"/>
        <v>0</v>
      </c>
    </row>
    <row r="4636" spans="1:51" x14ac:dyDescent="0.2">
      <c r="A4636" s="3">
        <v>11766</v>
      </c>
      <c r="B4636" s="1" t="s">
        <v>88</v>
      </c>
      <c r="C4636" s="1" t="s">
        <v>89</v>
      </c>
      <c r="D4636" s="1" t="s">
        <v>130</v>
      </c>
      <c r="E4636" s="1"/>
      <c r="F4636" s="1" t="s">
        <v>107</v>
      </c>
      <c r="G4636" s="13" t="s">
        <v>2419</v>
      </c>
      <c r="H4636" s="12">
        <v>39324</v>
      </c>
      <c r="I4636" s="12" t="s">
        <v>2419</v>
      </c>
      <c r="J4636" s="12">
        <v>39324</v>
      </c>
      <c r="K4636" s="4">
        <v>331</v>
      </c>
      <c r="L4636" s="1" t="s">
        <v>146</v>
      </c>
      <c r="M4636" s="1" t="s">
        <v>132</v>
      </c>
      <c r="N4636" s="1" t="s">
        <v>778</v>
      </c>
      <c r="O4636" s="1" t="s">
        <v>93</v>
      </c>
      <c r="P4636">
        <v>240</v>
      </c>
      <c r="Q4636">
        <v>2523</v>
      </c>
      <c r="R4636">
        <v>4970.3100000000004</v>
      </c>
      <c r="S4636">
        <v>1.97</v>
      </c>
      <c r="T4636">
        <v>0.01</v>
      </c>
      <c r="U4636">
        <f t="shared" si="1440"/>
        <v>4970.3099999999995</v>
      </c>
      <c r="V4636">
        <f t="shared" si="1441"/>
        <v>605520</v>
      </c>
      <c r="W4636" s="1" t="s">
        <v>204</v>
      </c>
      <c r="X4636" s="1" t="s">
        <v>1236</v>
      </c>
      <c r="Y4636" s="1" t="s">
        <v>205</v>
      </c>
      <c r="Z4636" s="3">
        <v>8859</v>
      </c>
      <c r="AA4636" s="4">
        <f t="shared" si="1445"/>
        <v>5880</v>
      </c>
      <c r="AB4636" s="4">
        <f t="shared" si="1452"/>
        <v>2521.6339054</v>
      </c>
      <c r="AC4636" s="4">
        <f t="shared" si="1453"/>
        <v>5880</v>
      </c>
      <c r="AD4636" s="4">
        <f t="shared" si="1446"/>
        <v>5880</v>
      </c>
      <c r="AE4636" s="3" t="s">
        <v>2421</v>
      </c>
      <c r="AF4636" s="3">
        <v>5880</v>
      </c>
      <c r="AG4636" s="4">
        <f t="shared" si="1454"/>
        <v>5880</v>
      </c>
      <c r="AH4636" s="4">
        <v>10593</v>
      </c>
      <c r="AI4636">
        <f t="shared" si="1442"/>
        <v>5880</v>
      </c>
      <c r="AJ4636" t="s">
        <v>2421</v>
      </c>
      <c r="AK4636" s="2">
        <v>14656</v>
      </c>
      <c r="AL4636" s="2">
        <f t="shared" si="1455"/>
        <v>14656</v>
      </c>
      <c r="AM4636" s="4">
        <v>10593</v>
      </c>
      <c r="AN4636">
        <f t="shared" si="1456"/>
        <v>14656</v>
      </c>
      <c r="AP4636">
        <v>7.95</v>
      </c>
      <c r="AQ4636">
        <v>7.95</v>
      </c>
      <c r="AR4636" s="4">
        <v>30</v>
      </c>
      <c r="AS4636" s="4">
        <v>8</v>
      </c>
      <c r="AT4636" s="4">
        <v>2007</v>
      </c>
      <c r="AU4636" s="4">
        <v>30</v>
      </c>
      <c r="AV4636" s="4">
        <v>8</v>
      </c>
      <c r="AW4636" s="4">
        <v>2007</v>
      </c>
      <c r="AX4636" t="str">
        <f t="shared" si="1443"/>
        <v>No Delay</v>
      </c>
      <c r="AY4636">
        <f t="shared" si="1444"/>
        <v>0</v>
      </c>
    </row>
    <row r="4637" spans="1:51" x14ac:dyDescent="0.2">
      <c r="A4637" s="3">
        <v>11767</v>
      </c>
      <c r="B4637" s="1" t="s">
        <v>88</v>
      </c>
      <c r="C4637" s="1" t="s">
        <v>89</v>
      </c>
      <c r="D4637" s="1" t="s">
        <v>130</v>
      </c>
      <c r="E4637" s="1"/>
      <c r="F4637" s="1" t="s">
        <v>107</v>
      </c>
      <c r="G4637" s="13" t="s">
        <v>2419</v>
      </c>
      <c r="H4637" s="12">
        <v>39324</v>
      </c>
      <c r="I4637" s="12" t="s">
        <v>2419</v>
      </c>
      <c r="J4637" s="12">
        <v>39324</v>
      </c>
      <c r="K4637" s="4">
        <v>332</v>
      </c>
      <c r="L4637" s="1" t="s">
        <v>146</v>
      </c>
      <c r="M4637" s="1" t="s">
        <v>132</v>
      </c>
      <c r="N4637" s="1" t="s">
        <v>178</v>
      </c>
      <c r="O4637" s="1" t="s">
        <v>93</v>
      </c>
      <c r="P4637">
        <v>60</v>
      </c>
      <c r="Q4637">
        <v>7586</v>
      </c>
      <c r="R4637">
        <v>61825.9</v>
      </c>
      <c r="S4637">
        <v>8.15</v>
      </c>
      <c r="T4637">
        <v>0.14000000000000001</v>
      </c>
      <c r="U4637">
        <f t="shared" si="1440"/>
        <v>61825.9</v>
      </c>
      <c r="V4637">
        <f t="shared" si="1441"/>
        <v>455160</v>
      </c>
      <c r="W4637" s="1" t="s">
        <v>155</v>
      </c>
      <c r="X4637" s="1" t="s">
        <v>1236</v>
      </c>
      <c r="Y4637" s="1" t="s">
        <v>156</v>
      </c>
      <c r="Z4637" s="3">
        <v>9211</v>
      </c>
      <c r="AA4637" s="4">
        <f t="shared" si="1445"/>
        <v>5880</v>
      </c>
      <c r="AB4637" s="4">
        <f t="shared" si="1452"/>
        <v>3077.2870167999999</v>
      </c>
      <c r="AC4637" s="4">
        <f t="shared" si="1453"/>
        <v>5880</v>
      </c>
      <c r="AD4637" s="4">
        <f t="shared" si="1446"/>
        <v>5880</v>
      </c>
      <c r="AE4637" s="3" t="s">
        <v>2421</v>
      </c>
      <c r="AF4637" s="3">
        <v>5880</v>
      </c>
      <c r="AG4637" s="4">
        <f t="shared" si="1454"/>
        <v>5880</v>
      </c>
      <c r="AH4637" s="4">
        <v>10593</v>
      </c>
      <c r="AI4637">
        <f t="shared" si="1442"/>
        <v>5880</v>
      </c>
      <c r="AJ4637" t="s">
        <v>2421</v>
      </c>
      <c r="AK4637" s="2">
        <v>14656</v>
      </c>
      <c r="AL4637" s="2">
        <f t="shared" si="1455"/>
        <v>14656</v>
      </c>
      <c r="AM4637" s="4">
        <v>10593</v>
      </c>
      <c r="AN4637">
        <f t="shared" si="1456"/>
        <v>14656</v>
      </c>
      <c r="AP4637">
        <v>98.92</v>
      </c>
      <c r="AQ4637">
        <v>98.92</v>
      </c>
      <c r="AR4637" s="4">
        <v>30</v>
      </c>
      <c r="AS4637" s="4">
        <v>8</v>
      </c>
      <c r="AT4637" s="4">
        <v>2007</v>
      </c>
      <c r="AU4637" s="4">
        <v>30</v>
      </c>
      <c r="AV4637" s="4">
        <v>8</v>
      </c>
      <c r="AW4637" s="4">
        <v>2007</v>
      </c>
      <c r="AX4637" t="str">
        <f t="shared" si="1443"/>
        <v>No Delay</v>
      </c>
      <c r="AY4637">
        <f t="shared" si="1444"/>
        <v>0</v>
      </c>
    </row>
    <row r="4638" spans="1:51" x14ac:dyDescent="0.2">
      <c r="A4638" s="3">
        <v>12688</v>
      </c>
      <c r="B4638" s="1" t="s">
        <v>88</v>
      </c>
      <c r="C4638" s="1" t="s">
        <v>89</v>
      </c>
      <c r="D4638" s="1" t="s">
        <v>130</v>
      </c>
      <c r="E4638" s="1"/>
      <c r="F4638" s="1" t="s">
        <v>107</v>
      </c>
      <c r="G4638" s="13" t="s">
        <v>2419</v>
      </c>
      <c r="H4638" s="12">
        <v>39324</v>
      </c>
      <c r="I4638" s="12" t="s">
        <v>2419</v>
      </c>
      <c r="J4638" s="12">
        <v>39324</v>
      </c>
      <c r="K4638" s="4">
        <v>333</v>
      </c>
      <c r="L4638" s="1" t="s">
        <v>146</v>
      </c>
      <c r="M4638" s="1" t="s">
        <v>132</v>
      </c>
      <c r="N4638" s="1" t="s">
        <v>163</v>
      </c>
      <c r="O4638" s="1" t="s">
        <v>93</v>
      </c>
      <c r="P4638">
        <v>60</v>
      </c>
      <c r="Q4638">
        <v>6000</v>
      </c>
      <c r="R4638">
        <v>165180</v>
      </c>
      <c r="S4638">
        <v>27.53</v>
      </c>
      <c r="T4638">
        <v>0.46</v>
      </c>
      <c r="U4638">
        <f t="shared" si="1440"/>
        <v>165180</v>
      </c>
      <c r="V4638">
        <f t="shared" si="1441"/>
        <v>360000</v>
      </c>
      <c r="W4638" s="1" t="s">
        <v>281</v>
      </c>
      <c r="X4638" s="1" t="s">
        <v>1236</v>
      </c>
      <c r="Y4638" s="1" t="s">
        <v>161</v>
      </c>
      <c r="Z4638" s="3">
        <v>8828</v>
      </c>
      <c r="AA4638" s="4">
        <f t="shared" si="1445"/>
        <v>5880</v>
      </c>
      <c r="AB4638" s="4">
        <f t="shared" si="1452"/>
        <v>2903.2270060000001</v>
      </c>
      <c r="AC4638" s="4">
        <f t="shared" si="1453"/>
        <v>5880</v>
      </c>
      <c r="AD4638" s="4">
        <f t="shared" si="1446"/>
        <v>2257.4050337499998</v>
      </c>
      <c r="AE4638" s="3" t="s">
        <v>2421</v>
      </c>
      <c r="AF4638" s="3">
        <v>5880</v>
      </c>
      <c r="AG4638" s="4">
        <f t="shared" si="1454"/>
        <v>5880</v>
      </c>
      <c r="AH4638" s="4">
        <v>10593</v>
      </c>
      <c r="AI4638">
        <f t="shared" si="1442"/>
        <v>5880</v>
      </c>
      <c r="AJ4638" t="s">
        <v>2421</v>
      </c>
      <c r="AK4638" s="2">
        <v>14656</v>
      </c>
      <c r="AL4638" s="2">
        <f t="shared" si="1455"/>
        <v>14656</v>
      </c>
      <c r="AM4638" s="4">
        <v>10593</v>
      </c>
      <c r="AN4638">
        <f t="shared" si="1456"/>
        <v>14656</v>
      </c>
      <c r="AP4638">
        <v>264.29000000000002</v>
      </c>
      <c r="AQ4638">
        <v>264.29000000000002</v>
      </c>
      <c r="AR4638" s="4">
        <v>30</v>
      </c>
      <c r="AS4638" s="4">
        <v>8</v>
      </c>
      <c r="AT4638" s="4">
        <v>2007</v>
      </c>
      <c r="AU4638" s="4">
        <v>30</v>
      </c>
      <c r="AV4638" s="4">
        <v>8</v>
      </c>
      <c r="AW4638" s="4">
        <v>2007</v>
      </c>
      <c r="AX4638" t="str">
        <f t="shared" si="1443"/>
        <v>No Delay</v>
      </c>
      <c r="AY4638">
        <f t="shared" si="1444"/>
        <v>0</v>
      </c>
    </row>
    <row r="4639" spans="1:51" x14ac:dyDescent="0.2">
      <c r="A4639" s="3">
        <v>11436</v>
      </c>
      <c r="B4639" s="1" t="s">
        <v>88</v>
      </c>
      <c r="C4639" s="1" t="s">
        <v>89</v>
      </c>
      <c r="D4639" s="1" t="s">
        <v>130</v>
      </c>
      <c r="E4639" s="1"/>
      <c r="F4639" s="1" t="s">
        <v>107</v>
      </c>
      <c r="G4639" s="13" t="s">
        <v>2419</v>
      </c>
      <c r="H4639" s="12">
        <v>39324</v>
      </c>
      <c r="I4639" s="12" t="s">
        <v>2419</v>
      </c>
      <c r="J4639" s="12">
        <v>39324</v>
      </c>
      <c r="K4639" s="4">
        <v>330</v>
      </c>
      <c r="L4639" s="1" t="s">
        <v>146</v>
      </c>
      <c r="M4639" s="1" t="s">
        <v>132</v>
      </c>
      <c r="N4639" s="1" t="s">
        <v>392</v>
      </c>
      <c r="O4639" s="1" t="s">
        <v>393</v>
      </c>
      <c r="P4639">
        <v>120</v>
      </c>
      <c r="Q4639">
        <v>726</v>
      </c>
      <c r="R4639">
        <v>29838.6</v>
      </c>
      <c r="S4639">
        <v>41.1</v>
      </c>
      <c r="T4639">
        <v>0.34</v>
      </c>
      <c r="U4639">
        <f t="shared" si="1440"/>
        <v>29838.600000000002</v>
      </c>
      <c r="V4639">
        <f t="shared" si="1441"/>
        <v>87120</v>
      </c>
      <c r="W4639" s="1" t="s">
        <v>394</v>
      </c>
      <c r="X4639" s="1" t="s">
        <v>112</v>
      </c>
      <c r="Y4639" s="1" t="s">
        <v>112</v>
      </c>
      <c r="Z4639" s="3">
        <v>5055</v>
      </c>
      <c r="AA4639" s="4">
        <f t="shared" si="1445"/>
        <v>5880</v>
      </c>
      <c r="AB4639" s="4">
        <f t="shared" si="1452"/>
        <v>2324.4171087999998</v>
      </c>
      <c r="AC4639" s="4">
        <f t="shared" si="1453"/>
        <v>5880</v>
      </c>
      <c r="AD4639" s="4">
        <f t="shared" si="1446"/>
        <v>4222.036513</v>
      </c>
      <c r="AE4639" s="3" t="s">
        <v>2421</v>
      </c>
      <c r="AF4639" s="3">
        <v>5880</v>
      </c>
      <c r="AG4639" s="4">
        <f t="shared" si="1454"/>
        <v>5880</v>
      </c>
      <c r="AH4639" s="4">
        <v>10593</v>
      </c>
      <c r="AI4639">
        <f t="shared" si="1442"/>
        <v>5880</v>
      </c>
      <c r="AJ4639" t="s">
        <v>2421</v>
      </c>
      <c r="AK4639" s="2">
        <v>14656</v>
      </c>
      <c r="AL4639" s="2">
        <f t="shared" si="1455"/>
        <v>14656</v>
      </c>
      <c r="AM4639" s="4">
        <v>10593</v>
      </c>
      <c r="AN4639">
        <f t="shared" si="1456"/>
        <v>14656</v>
      </c>
      <c r="AP4639">
        <v>47.74</v>
      </c>
      <c r="AQ4639">
        <v>47.74</v>
      </c>
      <c r="AR4639" s="4">
        <v>30</v>
      </c>
      <c r="AS4639" s="4">
        <v>8</v>
      </c>
      <c r="AT4639" s="4">
        <v>2007</v>
      </c>
      <c r="AU4639" s="4">
        <v>30</v>
      </c>
      <c r="AV4639" s="4">
        <v>8</v>
      </c>
      <c r="AW4639" s="4">
        <v>2007</v>
      </c>
      <c r="AX4639" t="str">
        <f t="shared" si="1443"/>
        <v>No Delay</v>
      </c>
      <c r="AY4639">
        <f t="shared" si="1444"/>
        <v>0</v>
      </c>
    </row>
    <row r="4640" spans="1:51" x14ac:dyDescent="0.2">
      <c r="A4640" s="3">
        <v>10866</v>
      </c>
      <c r="B4640" s="1" t="s">
        <v>88</v>
      </c>
      <c r="C4640" s="1" t="s">
        <v>89</v>
      </c>
      <c r="D4640" s="1" t="s">
        <v>130</v>
      </c>
      <c r="E4640" s="1"/>
      <c r="F4640" s="1" t="s">
        <v>107</v>
      </c>
      <c r="G4640" s="13" t="s">
        <v>2419</v>
      </c>
      <c r="H4640" s="12">
        <v>39324</v>
      </c>
      <c r="I4640" s="12" t="s">
        <v>2419</v>
      </c>
      <c r="J4640" s="12">
        <v>39324</v>
      </c>
      <c r="K4640" s="4">
        <v>328</v>
      </c>
      <c r="L4640" s="1" t="s">
        <v>146</v>
      </c>
      <c r="M4640" s="1" t="s">
        <v>132</v>
      </c>
      <c r="N4640" s="1" t="s">
        <v>265</v>
      </c>
      <c r="O4640" s="1" t="s">
        <v>93</v>
      </c>
      <c r="P4640">
        <v>60</v>
      </c>
      <c r="Q4640">
        <v>25799</v>
      </c>
      <c r="R4640">
        <v>87716.6</v>
      </c>
      <c r="S4640">
        <v>3.4</v>
      </c>
      <c r="T4640">
        <v>0.06</v>
      </c>
      <c r="U4640">
        <f t="shared" si="1440"/>
        <v>87716.599999999991</v>
      </c>
      <c r="V4640">
        <f t="shared" si="1441"/>
        <v>1547940</v>
      </c>
      <c r="W4640" s="1" t="s">
        <v>197</v>
      </c>
      <c r="X4640" s="1" t="s">
        <v>1236</v>
      </c>
      <c r="Y4640" s="1" t="s">
        <v>3082</v>
      </c>
      <c r="Z4640" s="3">
        <v>8794</v>
      </c>
      <c r="AA4640" s="4">
        <f t="shared" si="1445"/>
        <v>5880</v>
      </c>
      <c r="AB4640" s="4">
        <f t="shared" si="1452"/>
        <v>5076.1236982</v>
      </c>
      <c r="AC4640" s="4">
        <f t="shared" si="1453"/>
        <v>5880</v>
      </c>
      <c r="AD4640" s="4">
        <f t="shared" si="1446"/>
        <v>5880</v>
      </c>
      <c r="AE4640" s="3" t="s">
        <v>2421</v>
      </c>
      <c r="AF4640" s="3">
        <v>5880</v>
      </c>
      <c r="AG4640" s="4">
        <f t="shared" si="1454"/>
        <v>5880</v>
      </c>
      <c r="AH4640" s="4">
        <v>10593</v>
      </c>
      <c r="AI4640">
        <f t="shared" si="1442"/>
        <v>5880</v>
      </c>
      <c r="AJ4640" t="s">
        <v>2421</v>
      </c>
      <c r="AK4640" s="2">
        <v>14656</v>
      </c>
      <c r="AL4640" s="2">
        <f t="shared" si="1455"/>
        <v>14656</v>
      </c>
      <c r="AM4640" s="4">
        <v>10593</v>
      </c>
      <c r="AN4640">
        <f t="shared" si="1456"/>
        <v>14656</v>
      </c>
      <c r="AP4640">
        <v>140.35</v>
      </c>
      <c r="AQ4640">
        <v>140.35</v>
      </c>
      <c r="AR4640" s="4">
        <v>30</v>
      </c>
      <c r="AS4640" s="4">
        <v>8</v>
      </c>
      <c r="AT4640" s="4">
        <v>2007</v>
      </c>
      <c r="AU4640" s="4">
        <v>30</v>
      </c>
      <c r="AV4640" s="4">
        <v>8</v>
      </c>
      <c r="AW4640" s="4">
        <v>2007</v>
      </c>
      <c r="AX4640" t="str">
        <f t="shared" si="1443"/>
        <v>No Delay</v>
      </c>
      <c r="AY4640">
        <f t="shared" si="1444"/>
        <v>0</v>
      </c>
    </row>
    <row r="4641" spans="1:51" x14ac:dyDescent="0.2">
      <c r="A4641" s="3">
        <v>11435</v>
      </c>
      <c r="B4641" s="1" t="s">
        <v>88</v>
      </c>
      <c r="C4641" s="1" t="s">
        <v>89</v>
      </c>
      <c r="D4641" s="1" t="s">
        <v>130</v>
      </c>
      <c r="E4641" s="1"/>
      <c r="F4641" s="1" t="s">
        <v>107</v>
      </c>
      <c r="G4641" s="13" t="s">
        <v>2419</v>
      </c>
      <c r="H4641" s="12">
        <v>39324</v>
      </c>
      <c r="I4641" s="12" t="s">
        <v>2419</v>
      </c>
      <c r="J4641" s="12">
        <v>39324</v>
      </c>
      <c r="K4641" s="4">
        <v>329</v>
      </c>
      <c r="L4641" s="1" t="s">
        <v>146</v>
      </c>
      <c r="M4641" s="1" t="s">
        <v>132</v>
      </c>
      <c r="N4641" s="1" t="s">
        <v>304</v>
      </c>
      <c r="O4641" s="1" t="s">
        <v>305</v>
      </c>
      <c r="P4641">
        <v>180</v>
      </c>
      <c r="Q4641">
        <v>7839</v>
      </c>
      <c r="R4641">
        <v>391950</v>
      </c>
      <c r="S4641">
        <v>50</v>
      </c>
      <c r="T4641">
        <v>0.28000000000000003</v>
      </c>
      <c r="U4641">
        <f t="shared" si="1440"/>
        <v>391950</v>
      </c>
      <c r="V4641">
        <f t="shared" si="1441"/>
        <v>1411020</v>
      </c>
      <c r="W4641" s="1" t="s">
        <v>995</v>
      </c>
      <c r="X4641" s="1" t="s">
        <v>71</v>
      </c>
      <c r="Y4641" s="1" t="s">
        <v>996</v>
      </c>
      <c r="Z4641" s="3">
        <v>7880</v>
      </c>
      <c r="AA4641" s="4">
        <f t="shared" si="1445"/>
        <v>5880</v>
      </c>
      <c r="AB4641" s="4">
        <f t="shared" si="1452"/>
        <v>3105.0532101999997</v>
      </c>
      <c r="AC4641" s="4">
        <f t="shared" si="1453"/>
        <v>5880</v>
      </c>
      <c r="AD4641" s="4">
        <f t="shared" si="1446"/>
        <v>5880</v>
      </c>
      <c r="AE4641" s="3" t="s">
        <v>2421</v>
      </c>
      <c r="AF4641" s="3">
        <v>5880</v>
      </c>
      <c r="AG4641" s="4">
        <f t="shared" si="1454"/>
        <v>5880</v>
      </c>
      <c r="AH4641" s="4">
        <v>10593</v>
      </c>
      <c r="AI4641">
        <f t="shared" si="1442"/>
        <v>5880</v>
      </c>
      <c r="AJ4641" t="s">
        <v>2421</v>
      </c>
      <c r="AK4641" s="2">
        <v>14656</v>
      </c>
      <c r="AL4641" s="2">
        <f t="shared" si="1455"/>
        <v>14656</v>
      </c>
      <c r="AM4641" s="4">
        <v>10593</v>
      </c>
      <c r="AN4641">
        <f t="shared" si="1456"/>
        <v>14656</v>
      </c>
      <c r="AP4641">
        <v>627.12</v>
      </c>
      <c r="AQ4641">
        <v>627.12</v>
      </c>
      <c r="AR4641" s="4">
        <v>30</v>
      </c>
      <c r="AS4641" s="4">
        <v>8</v>
      </c>
      <c r="AT4641" s="4">
        <v>2007</v>
      </c>
      <c r="AU4641" s="4">
        <v>30</v>
      </c>
      <c r="AV4641" s="4">
        <v>8</v>
      </c>
      <c r="AW4641" s="4">
        <v>2007</v>
      </c>
      <c r="AX4641" t="str">
        <f t="shared" si="1443"/>
        <v>No Delay</v>
      </c>
      <c r="AY4641">
        <f t="shared" si="1444"/>
        <v>0</v>
      </c>
    </row>
    <row r="4642" spans="1:51" x14ac:dyDescent="0.2">
      <c r="A4642" s="3">
        <v>35375</v>
      </c>
      <c r="B4642" s="1" t="s">
        <v>328</v>
      </c>
      <c r="C4642" s="1" t="s">
        <v>150</v>
      </c>
      <c r="D4642" s="1" t="s">
        <v>100</v>
      </c>
      <c r="E4642" s="1" t="s">
        <v>253</v>
      </c>
      <c r="F4642" s="1" t="s">
        <v>253</v>
      </c>
      <c r="G4642" s="13" t="s">
        <v>761</v>
      </c>
      <c r="H4642" s="12">
        <v>40850</v>
      </c>
      <c r="I4642" s="12" t="s">
        <v>761</v>
      </c>
      <c r="J4642" s="12">
        <v>40850</v>
      </c>
      <c r="K4642" s="4">
        <v>3560</v>
      </c>
      <c r="L4642" s="1" t="s">
        <v>146</v>
      </c>
      <c r="M4642" s="1" t="s">
        <v>170</v>
      </c>
      <c r="N4642" s="1" t="s">
        <v>167</v>
      </c>
      <c r="O4642" s="1" t="s">
        <v>93</v>
      </c>
      <c r="P4642">
        <v>30</v>
      </c>
      <c r="Q4642">
        <v>69255</v>
      </c>
      <c r="R4642">
        <v>312340.05</v>
      </c>
      <c r="S4642">
        <v>4.51</v>
      </c>
      <c r="T4642">
        <v>0.15</v>
      </c>
      <c r="U4642">
        <f t="shared" si="1440"/>
        <v>312340.05</v>
      </c>
      <c r="V4642">
        <f t="shared" si="1441"/>
        <v>2077650</v>
      </c>
      <c r="W4642" s="1" t="s">
        <v>155</v>
      </c>
      <c r="X4642" s="1" t="s">
        <v>1236</v>
      </c>
      <c r="Y4642" s="1" t="s">
        <v>156</v>
      </c>
      <c r="Z4642" s="3">
        <v>8107</v>
      </c>
      <c r="AA4642" s="4">
        <f t="shared" si="1445"/>
        <v>5887</v>
      </c>
      <c r="AB4642" s="4">
        <f t="shared" si="1452"/>
        <v>9845.3240949999999</v>
      </c>
      <c r="AC4642" s="4">
        <f t="shared" si="1453"/>
        <v>5887</v>
      </c>
      <c r="AD4642" s="4">
        <f t="shared" si="1446"/>
        <v>5887</v>
      </c>
      <c r="AE4642" s="4">
        <v>5887</v>
      </c>
      <c r="AF4642" s="4">
        <v>5887</v>
      </c>
      <c r="AG4642" s="4">
        <f>AE4642</f>
        <v>5887</v>
      </c>
      <c r="AI4642" t="e">
        <f t="shared" si="1442"/>
        <v>#N/A</v>
      </c>
      <c r="AJ4642">
        <v>4232.71</v>
      </c>
      <c r="AK4642" s="2">
        <v>4232.71</v>
      </c>
      <c r="AL4642" s="2">
        <f>AJ4642</f>
        <v>4232.71</v>
      </c>
      <c r="AM4642" s="4"/>
      <c r="AN4642" t="e">
        <f>VLOOKUP([1]!Tabelle13[[#This Row],[Vlookup this ID for freight costs]],$AL$2:$AL$6811,2,FALSE)</f>
        <v>#REF!</v>
      </c>
      <c r="AP4642">
        <v>515.36</v>
      </c>
      <c r="AQ4642">
        <v>515.36</v>
      </c>
      <c r="AR4642" s="4">
        <v>3</v>
      </c>
      <c r="AS4642" s="4">
        <v>11</v>
      </c>
      <c r="AT4642" s="4">
        <v>2011</v>
      </c>
      <c r="AU4642" s="4">
        <v>3</v>
      </c>
      <c r="AV4642" s="4">
        <v>11</v>
      </c>
      <c r="AW4642" s="4">
        <v>2011</v>
      </c>
      <c r="AX4642" t="str">
        <f t="shared" si="1443"/>
        <v>No Delay</v>
      </c>
      <c r="AY4642">
        <f t="shared" si="1444"/>
        <v>0</v>
      </c>
    </row>
    <row r="4643" spans="1:51" x14ac:dyDescent="0.2">
      <c r="A4643" s="3">
        <v>86322</v>
      </c>
      <c r="B4643" s="1" t="s">
        <v>151</v>
      </c>
      <c r="C4643" s="1" t="s">
        <v>65</v>
      </c>
      <c r="D4643" s="1" t="s">
        <v>130</v>
      </c>
      <c r="E4643" s="1" t="s">
        <v>152</v>
      </c>
      <c r="F4643" s="1" t="s">
        <v>152</v>
      </c>
      <c r="G4643" s="13" t="s">
        <v>805</v>
      </c>
      <c r="H4643" s="12">
        <v>40421</v>
      </c>
      <c r="I4643" s="12" t="s">
        <v>806</v>
      </c>
      <c r="J4643" s="12">
        <v>40407</v>
      </c>
      <c r="K4643" s="4">
        <v>2690</v>
      </c>
      <c r="L4643" s="1" t="s">
        <v>146</v>
      </c>
      <c r="M4643" s="1" t="s">
        <v>132</v>
      </c>
      <c r="N4643" s="1" t="s">
        <v>159</v>
      </c>
      <c r="O4643" s="1" t="s">
        <v>93</v>
      </c>
      <c r="P4643">
        <v>30</v>
      </c>
      <c r="Q4643">
        <v>65502</v>
      </c>
      <c r="R4643">
        <v>769648.5</v>
      </c>
      <c r="S4643">
        <v>11.75</v>
      </c>
      <c r="T4643">
        <v>0.39</v>
      </c>
      <c r="U4643">
        <f t="shared" si="1440"/>
        <v>769648.5</v>
      </c>
      <c r="V4643">
        <f t="shared" si="1441"/>
        <v>1965060</v>
      </c>
      <c r="W4643" s="1" t="s">
        <v>160</v>
      </c>
      <c r="X4643" s="1" t="s">
        <v>1236</v>
      </c>
      <c r="Y4643" s="1" t="s">
        <v>161</v>
      </c>
      <c r="Z4643" s="3">
        <v>7348</v>
      </c>
      <c r="AA4643" s="4">
        <f t="shared" si="1445"/>
        <v>5896</v>
      </c>
      <c r="AB4643" s="4">
        <f t="shared" si="1452"/>
        <v>9433.4406016000012</v>
      </c>
      <c r="AC4643" s="4">
        <f t="shared" si="1453"/>
        <v>5896</v>
      </c>
      <c r="AD4643" s="4">
        <f t="shared" si="1446"/>
        <v>5896</v>
      </c>
      <c r="AE4643" s="4">
        <v>5896</v>
      </c>
      <c r="AF4643" s="4">
        <v>5896</v>
      </c>
      <c r="AG4643" s="4">
        <f>AE4643</f>
        <v>5896</v>
      </c>
      <c r="AI4643" t="e">
        <f t="shared" si="1442"/>
        <v>#N/A</v>
      </c>
      <c r="AJ4643">
        <v>6147.18</v>
      </c>
      <c r="AK4643" s="2">
        <v>6147.18</v>
      </c>
      <c r="AL4643" s="2">
        <f>AJ4643</f>
        <v>6147.18</v>
      </c>
      <c r="AM4643" s="4"/>
      <c r="AN4643" t="e">
        <f>VLOOKUP([1]!Tabelle13[[#This Row],[Vlookup this ID for freight costs]],$AL$2:$AL$6811,2,FALSE)</f>
        <v>#REF!</v>
      </c>
      <c r="AP4643">
        <v>1659.36</v>
      </c>
      <c r="AQ4643">
        <v>1659.36</v>
      </c>
      <c r="AR4643" s="4">
        <v>31</v>
      </c>
      <c r="AS4643" s="4">
        <v>8</v>
      </c>
      <c r="AT4643" s="4">
        <v>2010</v>
      </c>
      <c r="AU4643" s="4">
        <v>17</v>
      </c>
      <c r="AV4643" s="4">
        <v>8</v>
      </c>
      <c r="AW4643" s="4">
        <v>2010</v>
      </c>
      <c r="AX4643" t="str">
        <f t="shared" si="1443"/>
        <v>No Delay</v>
      </c>
      <c r="AY4643">
        <f t="shared" si="1444"/>
        <v>0</v>
      </c>
    </row>
    <row r="4644" spans="1:51" x14ac:dyDescent="0.2">
      <c r="A4644" s="3">
        <v>83069</v>
      </c>
      <c r="B4644" s="1" t="s">
        <v>151</v>
      </c>
      <c r="C4644" s="1" t="s">
        <v>65</v>
      </c>
      <c r="D4644" s="1" t="s">
        <v>130</v>
      </c>
      <c r="E4644" s="1" t="s">
        <v>53</v>
      </c>
      <c r="F4644" s="1" t="s">
        <v>53</v>
      </c>
      <c r="G4644" s="13" t="s">
        <v>494</v>
      </c>
      <c r="H4644" s="12">
        <v>41152</v>
      </c>
      <c r="I4644" s="12" t="s">
        <v>1851</v>
      </c>
      <c r="J4644" s="12">
        <v>41135</v>
      </c>
      <c r="K4644" s="4">
        <v>4102</v>
      </c>
      <c r="L4644" s="1" t="s">
        <v>146</v>
      </c>
      <c r="M4644" s="1" t="s">
        <v>132</v>
      </c>
      <c r="N4644" s="1" t="s">
        <v>238</v>
      </c>
      <c r="O4644" s="1" t="s">
        <v>93</v>
      </c>
      <c r="P4644">
        <v>30</v>
      </c>
      <c r="Q4644">
        <v>25000</v>
      </c>
      <c r="R4644">
        <v>134000</v>
      </c>
      <c r="S4644">
        <v>5.36</v>
      </c>
      <c r="T4644">
        <v>0.18</v>
      </c>
      <c r="U4644">
        <f t="shared" si="1440"/>
        <v>134000</v>
      </c>
      <c r="V4644">
        <f t="shared" si="1441"/>
        <v>750000</v>
      </c>
      <c r="W4644" s="1" t="s">
        <v>179</v>
      </c>
      <c r="X4644" s="1" t="s">
        <v>1236</v>
      </c>
      <c r="Y4644" s="1" t="s">
        <v>156</v>
      </c>
      <c r="Z4644" s="3">
        <v>7726</v>
      </c>
      <c r="AA4644" s="4">
        <f t="shared" si="1445"/>
        <v>5897</v>
      </c>
      <c r="AB4644" s="4">
        <f t="shared" si="1452"/>
        <v>4988.4352060000001</v>
      </c>
      <c r="AC4644" s="4">
        <f t="shared" si="1453"/>
        <v>5897</v>
      </c>
      <c r="AD4644" s="4">
        <f t="shared" si="1446"/>
        <v>3323.3333333333335</v>
      </c>
      <c r="AE4644" s="4">
        <v>5897</v>
      </c>
      <c r="AF4644" s="4">
        <v>5897</v>
      </c>
      <c r="AG4644" s="4">
        <f>AE4644</f>
        <v>5897</v>
      </c>
      <c r="AI4644" t="e">
        <f t="shared" si="1442"/>
        <v>#N/A</v>
      </c>
      <c r="AJ4644">
        <v>18461.22</v>
      </c>
      <c r="AK4644" s="2">
        <v>18461.22</v>
      </c>
      <c r="AL4644" s="2">
        <f>AJ4644</f>
        <v>18461.22</v>
      </c>
      <c r="AM4644" s="4"/>
      <c r="AN4644" t="e">
        <f>VLOOKUP([1]!Tabelle13[[#This Row],[Vlookup this ID for freight costs]],$AL$2:$AL$6811,2,FALSE)</f>
        <v>#REF!</v>
      </c>
      <c r="AP4644">
        <v>187.87</v>
      </c>
      <c r="AQ4644">
        <v>187.87</v>
      </c>
      <c r="AR4644" s="4">
        <v>31</v>
      </c>
      <c r="AS4644" s="4">
        <v>8</v>
      </c>
      <c r="AT4644" s="4">
        <v>2012</v>
      </c>
      <c r="AU4644" s="4">
        <v>14</v>
      </c>
      <c r="AV4644" s="4">
        <v>8</v>
      </c>
      <c r="AW4644" s="4">
        <v>2012</v>
      </c>
      <c r="AX4644" t="str">
        <f t="shared" si="1443"/>
        <v>No Delay</v>
      </c>
      <c r="AY4644">
        <f t="shared" si="1444"/>
        <v>0</v>
      </c>
    </row>
    <row r="4645" spans="1:51" x14ac:dyDescent="0.2">
      <c r="A4645" s="3">
        <v>84186</v>
      </c>
      <c r="B4645" s="1" t="s">
        <v>151</v>
      </c>
      <c r="C4645" s="1" t="s">
        <v>65</v>
      </c>
      <c r="D4645" s="1" t="s">
        <v>130</v>
      </c>
      <c r="E4645" s="1" t="s">
        <v>53</v>
      </c>
      <c r="F4645" s="1" t="s">
        <v>53</v>
      </c>
      <c r="G4645" s="13" t="s">
        <v>494</v>
      </c>
      <c r="H4645" s="12">
        <v>41152</v>
      </c>
      <c r="I4645" s="12" t="s">
        <v>1851</v>
      </c>
      <c r="J4645" s="12">
        <v>41135</v>
      </c>
      <c r="K4645" s="4">
        <v>4104</v>
      </c>
      <c r="L4645" s="1" t="s">
        <v>146</v>
      </c>
      <c r="M4645" s="1" t="s">
        <v>132</v>
      </c>
      <c r="N4645" s="1" t="s">
        <v>238</v>
      </c>
      <c r="O4645" s="1" t="s">
        <v>93</v>
      </c>
      <c r="P4645">
        <v>30</v>
      </c>
      <c r="Q4645">
        <v>24799</v>
      </c>
      <c r="R4645">
        <v>132922.64000000001</v>
      </c>
      <c r="S4645">
        <v>5.36</v>
      </c>
      <c r="T4645">
        <v>0.18</v>
      </c>
      <c r="U4645">
        <f t="shared" si="1440"/>
        <v>132922.64000000001</v>
      </c>
      <c r="V4645">
        <f t="shared" si="1441"/>
        <v>743970</v>
      </c>
      <c r="W4645" s="1" t="s">
        <v>1487</v>
      </c>
      <c r="X4645" s="1" t="s">
        <v>1236</v>
      </c>
      <c r="Y4645" s="1" t="s">
        <v>161</v>
      </c>
      <c r="Z4645" s="3">
        <v>7348</v>
      </c>
      <c r="AA4645" s="4">
        <f t="shared" si="1445"/>
        <v>5897</v>
      </c>
      <c r="AB4645" s="4">
        <f t="shared" si="1452"/>
        <v>4966.3758981999999</v>
      </c>
      <c r="AC4645" s="4">
        <f t="shared" si="1453"/>
        <v>5897</v>
      </c>
      <c r="AD4645" s="4">
        <f t="shared" si="1446"/>
        <v>4881</v>
      </c>
      <c r="AE4645" s="3" t="s">
        <v>2422</v>
      </c>
      <c r="AF4645" s="3">
        <v>5897</v>
      </c>
      <c r="AG4645" s="4">
        <f>AI4645</f>
        <v>5897</v>
      </c>
      <c r="AH4645" s="4">
        <v>83069</v>
      </c>
      <c r="AI4645">
        <f t="shared" si="1442"/>
        <v>5897</v>
      </c>
      <c r="AJ4645" t="s">
        <v>2422</v>
      </c>
      <c r="AK4645" s="2">
        <v>18461.22</v>
      </c>
      <c r="AL4645" s="2">
        <f>AN4645</f>
        <v>18461.22</v>
      </c>
      <c r="AM4645" s="4">
        <v>83069</v>
      </c>
      <c r="AN4645">
        <f>INDEX($AJ$2:$AJ$6811,MATCH(AM4645,$A$2:$A$6811,0))</f>
        <v>18461.22</v>
      </c>
      <c r="AP4645">
        <v>186.36</v>
      </c>
      <c r="AQ4645">
        <v>186.36</v>
      </c>
      <c r="AR4645" s="4">
        <v>31</v>
      </c>
      <c r="AS4645" s="4">
        <v>8</v>
      </c>
      <c r="AT4645" s="4">
        <v>2012</v>
      </c>
      <c r="AU4645" s="4">
        <v>14</v>
      </c>
      <c r="AV4645" s="4">
        <v>8</v>
      </c>
      <c r="AW4645" s="4">
        <v>2012</v>
      </c>
      <c r="AX4645" t="str">
        <f t="shared" si="1443"/>
        <v>No Delay</v>
      </c>
      <c r="AY4645">
        <f t="shared" si="1444"/>
        <v>0</v>
      </c>
    </row>
    <row r="4646" spans="1:51" x14ac:dyDescent="0.2">
      <c r="A4646" s="3">
        <v>56950</v>
      </c>
      <c r="B4646" s="1" t="s">
        <v>168</v>
      </c>
      <c r="C4646" s="1" t="s">
        <v>150</v>
      </c>
      <c r="D4646" s="1" t="s">
        <v>100</v>
      </c>
      <c r="E4646" s="1" t="s">
        <v>253</v>
      </c>
      <c r="F4646" s="1" t="s">
        <v>253</v>
      </c>
      <c r="G4646" s="13" t="s">
        <v>2103</v>
      </c>
      <c r="H4646" s="12">
        <v>40619</v>
      </c>
      <c r="I4646" s="12" t="s">
        <v>2103</v>
      </c>
      <c r="J4646" s="12">
        <v>40619</v>
      </c>
      <c r="K4646" s="4">
        <v>3081</v>
      </c>
      <c r="L4646" s="1" t="s">
        <v>146</v>
      </c>
      <c r="M4646" s="1" t="s">
        <v>170</v>
      </c>
      <c r="N4646" s="1" t="s">
        <v>1688</v>
      </c>
      <c r="O4646" s="1" t="s">
        <v>93</v>
      </c>
      <c r="P4646">
        <v>240</v>
      </c>
      <c r="Q4646">
        <v>33476</v>
      </c>
      <c r="R4646">
        <v>70969.119999999995</v>
      </c>
      <c r="S4646">
        <v>2.12</v>
      </c>
      <c r="T4646">
        <v>0.01</v>
      </c>
      <c r="U4646">
        <f t="shared" si="1440"/>
        <v>70969.12000000001</v>
      </c>
      <c r="V4646">
        <f t="shared" si="1441"/>
        <v>8034240</v>
      </c>
      <c r="W4646" s="1" t="s">
        <v>155</v>
      </c>
      <c r="X4646" s="1" t="s">
        <v>1236</v>
      </c>
      <c r="Y4646" s="1" t="s">
        <v>156</v>
      </c>
      <c r="Z4646" s="3">
        <v>8107</v>
      </c>
      <c r="AA4646" s="4">
        <f>AB4646</f>
        <v>5918.9471059999996</v>
      </c>
      <c r="AB4646" s="2">
        <f>2245.156962+0.109744*Q4646</f>
        <v>5918.9471059999996</v>
      </c>
      <c r="AC4646" s="4">
        <f>AD4646</f>
        <v>5918.9471059999996</v>
      </c>
      <c r="AD4646" s="4">
        <f t="shared" si="1446"/>
        <v>5918.9471059999996</v>
      </c>
      <c r="AE4646" s="4" t="s">
        <v>62</v>
      </c>
      <c r="AG4646" s="4" t="str">
        <f>AE4646</f>
        <v>Weight Captured Separately</v>
      </c>
      <c r="AI4646" t="e">
        <f t="shared" si="1442"/>
        <v>#N/A</v>
      </c>
      <c r="AJ4646" t="s">
        <v>81</v>
      </c>
      <c r="AK4646" s="2"/>
      <c r="AL4646" s="2" t="str">
        <f>AJ4646</f>
        <v>Freight Included in Commodity Cost</v>
      </c>
      <c r="AM4646" s="4"/>
      <c r="AN4646" t="e">
        <f>VLOOKUP([1]!Tabelle13[[#This Row],[Vlookup this ID for freight costs]],$AL$2:$AL$6811,2,FALSE)</f>
        <v>#REF!</v>
      </c>
      <c r="AO4646">
        <f>IF(AK:AK="",AC:AC*6.242+1.383 -2.844 + 3.145 -2.265  -2.026,AK:AK)</f>
        <v>36943.460835652004</v>
      </c>
      <c r="AP4646">
        <v>153.01</v>
      </c>
      <c r="AQ4646">
        <v>153.01</v>
      </c>
      <c r="AR4646" s="4">
        <v>17</v>
      </c>
      <c r="AS4646" s="4">
        <v>4</v>
      </c>
      <c r="AT4646" s="4">
        <v>2011</v>
      </c>
      <c r="AU4646" s="4">
        <v>17</v>
      </c>
      <c r="AV4646" s="4">
        <v>4</v>
      </c>
      <c r="AW4646" s="4">
        <v>2011</v>
      </c>
      <c r="AX4646" t="str">
        <f t="shared" si="1443"/>
        <v>No Delay</v>
      </c>
      <c r="AY4646">
        <f t="shared" si="1444"/>
        <v>0</v>
      </c>
    </row>
    <row r="4647" spans="1:51" x14ac:dyDescent="0.2">
      <c r="A4647" s="3">
        <v>84944</v>
      </c>
      <c r="B4647" s="1" t="s">
        <v>463</v>
      </c>
      <c r="C4647" s="1" t="s">
        <v>73</v>
      </c>
      <c r="D4647" s="1" t="s">
        <v>130</v>
      </c>
      <c r="E4647" s="1" t="s">
        <v>101</v>
      </c>
      <c r="F4647" s="1" t="s">
        <v>101</v>
      </c>
      <c r="G4647" s="13" t="s">
        <v>2089</v>
      </c>
      <c r="H4647" s="12">
        <v>41850</v>
      </c>
      <c r="I4647" s="12" t="s">
        <v>1283</v>
      </c>
      <c r="J4647" s="12">
        <v>41855</v>
      </c>
      <c r="K4647" s="4">
        <v>5707</v>
      </c>
      <c r="L4647" s="1" t="s">
        <v>146</v>
      </c>
      <c r="M4647" s="1" t="s">
        <v>132</v>
      </c>
      <c r="N4647" s="1" t="s">
        <v>265</v>
      </c>
      <c r="O4647" s="1" t="s">
        <v>93</v>
      </c>
      <c r="P4647">
        <v>60</v>
      </c>
      <c r="Q4647">
        <v>44716</v>
      </c>
      <c r="R4647">
        <v>101058.16</v>
      </c>
      <c r="S4647">
        <v>2.2599999999999998</v>
      </c>
      <c r="T4647">
        <v>0.04</v>
      </c>
      <c r="U4647">
        <f t="shared" si="1440"/>
        <v>101058.15999999999</v>
      </c>
      <c r="V4647">
        <f t="shared" si="1441"/>
        <v>2682960</v>
      </c>
      <c r="W4647" s="1" t="s">
        <v>179</v>
      </c>
      <c r="X4647" s="1" t="s">
        <v>1236</v>
      </c>
      <c r="Y4647" s="1" t="s">
        <v>156</v>
      </c>
      <c r="Z4647" s="3">
        <v>14969</v>
      </c>
      <c r="AA4647" s="4">
        <f t="shared" si="1445"/>
        <v>5925</v>
      </c>
      <c r="AB4647" s="4">
        <f t="shared" ref="AB4647:AB4685" si="1457" xml:space="preserve"> 2244.740206  + 0.1097478*Q4647</f>
        <v>7152.2228307999994</v>
      </c>
      <c r="AC4647" s="4">
        <f t="shared" ref="AC4647:AC4685" si="1458">AF4647</f>
        <v>5925</v>
      </c>
      <c r="AD4647" s="4">
        <f t="shared" si="1446"/>
        <v>5925</v>
      </c>
      <c r="AE4647" s="4">
        <v>5925</v>
      </c>
      <c r="AF4647" s="4">
        <v>5925</v>
      </c>
      <c r="AG4647" s="4">
        <f>AE4647</f>
        <v>5925</v>
      </c>
      <c r="AI4647" t="e">
        <f t="shared" si="1442"/>
        <v>#N/A</v>
      </c>
      <c r="AJ4647">
        <v>13770.65</v>
      </c>
      <c r="AK4647" s="2">
        <v>13770.65</v>
      </c>
      <c r="AL4647" s="2">
        <f>AJ4647</f>
        <v>13770.65</v>
      </c>
      <c r="AM4647" s="4"/>
      <c r="AN4647" t="e">
        <f>VLOOKUP([1]!Tabelle13[[#This Row],[Vlookup this ID for freight costs]],$AL$2:$AL$6811,2,FALSE)</f>
        <v>#REF!</v>
      </c>
      <c r="AP4647">
        <v>103.89</v>
      </c>
      <c r="AQ4647">
        <v>103.89</v>
      </c>
      <c r="AR4647" s="4">
        <v>30</v>
      </c>
      <c r="AS4647" s="4">
        <v>7</v>
      </c>
      <c r="AT4647" s="4">
        <v>2014</v>
      </c>
      <c r="AU4647" s="4">
        <v>4</v>
      </c>
      <c r="AV4647" s="4">
        <v>8</v>
      </c>
      <c r="AW4647" s="4">
        <v>2014</v>
      </c>
      <c r="AX4647" t="str">
        <f t="shared" si="1443"/>
        <v>Delay</v>
      </c>
      <c r="AY4647">
        <f t="shared" si="1444"/>
        <v>5</v>
      </c>
    </row>
    <row r="4648" spans="1:51" x14ac:dyDescent="0.2">
      <c r="A4648" s="3">
        <v>85488</v>
      </c>
      <c r="B4648" s="1" t="s">
        <v>463</v>
      </c>
      <c r="C4648" s="1" t="s">
        <v>73</v>
      </c>
      <c r="D4648" s="1" t="s">
        <v>130</v>
      </c>
      <c r="E4648" s="1" t="s">
        <v>101</v>
      </c>
      <c r="F4648" s="1" t="s">
        <v>101</v>
      </c>
      <c r="G4648" s="13" t="s">
        <v>2089</v>
      </c>
      <c r="H4648" s="12">
        <v>41850</v>
      </c>
      <c r="I4648" s="12" t="s">
        <v>1283</v>
      </c>
      <c r="J4648" s="12">
        <v>41855</v>
      </c>
      <c r="K4648" s="4">
        <v>5709</v>
      </c>
      <c r="L4648" s="1" t="s">
        <v>146</v>
      </c>
      <c r="M4648" s="1" t="s">
        <v>132</v>
      </c>
      <c r="N4648" s="1" t="s">
        <v>265</v>
      </c>
      <c r="O4648" s="1" t="s">
        <v>93</v>
      </c>
      <c r="P4648">
        <v>60</v>
      </c>
      <c r="Q4648">
        <v>51747</v>
      </c>
      <c r="R4648">
        <v>116948.22</v>
      </c>
      <c r="S4648">
        <v>2.2599999999999998</v>
      </c>
      <c r="T4648">
        <v>0.04</v>
      </c>
      <c r="U4648">
        <f t="shared" si="1440"/>
        <v>116948.21999999999</v>
      </c>
      <c r="V4648">
        <f t="shared" si="1441"/>
        <v>3104820</v>
      </c>
      <c r="W4648" s="1" t="s">
        <v>197</v>
      </c>
      <c r="X4648" s="1" t="s">
        <v>1236</v>
      </c>
      <c r="Y4648" s="1" t="s">
        <v>3082</v>
      </c>
      <c r="Z4648" s="3">
        <v>13821</v>
      </c>
      <c r="AA4648" s="4">
        <f t="shared" si="1445"/>
        <v>5925</v>
      </c>
      <c r="AB4648" s="4">
        <f t="shared" si="1457"/>
        <v>7923.8596126000011</v>
      </c>
      <c r="AC4648" s="4">
        <f t="shared" si="1458"/>
        <v>5925</v>
      </c>
      <c r="AD4648" s="4">
        <f t="shared" si="1446"/>
        <v>5925</v>
      </c>
      <c r="AE4648" s="3" t="s">
        <v>2423</v>
      </c>
      <c r="AF4648" s="3">
        <v>5925</v>
      </c>
      <c r="AG4648" s="4">
        <f>AI4648</f>
        <v>5925</v>
      </c>
      <c r="AH4648" s="4">
        <v>84944</v>
      </c>
      <c r="AI4648">
        <f t="shared" si="1442"/>
        <v>5925</v>
      </c>
      <c r="AJ4648" t="s">
        <v>2423</v>
      </c>
      <c r="AK4648" s="2">
        <v>13770.65</v>
      </c>
      <c r="AL4648" s="2">
        <f>AN4648</f>
        <v>13770.65</v>
      </c>
      <c r="AM4648" s="4">
        <v>84944</v>
      </c>
      <c r="AN4648">
        <f>INDEX($AJ$2:$AJ$6811,MATCH(AM4648,$A$2:$A$6811,0))</f>
        <v>13770.65</v>
      </c>
      <c r="AP4648">
        <v>120.22</v>
      </c>
      <c r="AQ4648">
        <v>120.22</v>
      </c>
      <c r="AR4648" s="4">
        <v>30</v>
      </c>
      <c r="AS4648" s="4">
        <v>7</v>
      </c>
      <c r="AT4648" s="4">
        <v>2014</v>
      </c>
      <c r="AU4648" s="4">
        <v>4</v>
      </c>
      <c r="AV4648" s="4">
        <v>8</v>
      </c>
      <c r="AW4648" s="4">
        <v>2014</v>
      </c>
      <c r="AX4648" t="str">
        <f t="shared" si="1443"/>
        <v>Delay</v>
      </c>
      <c r="AY4648">
        <f t="shared" si="1444"/>
        <v>5</v>
      </c>
    </row>
    <row r="4649" spans="1:51" x14ac:dyDescent="0.2">
      <c r="A4649" s="3">
        <v>82502</v>
      </c>
      <c r="B4649" s="1" t="s">
        <v>151</v>
      </c>
      <c r="C4649" s="1" t="s">
        <v>65</v>
      </c>
      <c r="D4649" s="1" t="s">
        <v>130</v>
      </c>
      <c r="E4649" s="1" t="s">
        <v>53</v>
      </c>
      <c r="F4649" s="1" t="s">
        <v>53</v>
      </c>
      <c r="G4649" s="13" t="s">
        <v>494</v>
      </c>
      <c r="H4649" s="12">
        <v>41152</v>
      </c>
      <c r="I4649" s="12" t="s">
        <v>1851</v>
      </c>
      <c r="J4649" s="12">
        <v>41135</v>
      </c>
      <c r="K4649" s="4">
        <v>4100</v>
      </c>
      <c r="L4649" s="1" t="s">
        <v>146</v>
      </c>
      <c r="M4649" s="1" t="s">
        <v>132</v>
      </c>
      <c r="N4649" s="1" t="s">
        <v>171</v>
      </c>
      <c r="O4649" s="1" t="s">
        <v>93</v>
      </c>
      <c r="P4649">
        <v>60</v>
      </c>
      <c r="Q4649">
        <v>64347</v>
      </c>
      <c r="R4649">
        <v>142850.34</v>
      </c>
      <c r="S4649">
        <v>2.2200000000000002</v>
      </c>
      <c r="T4649">
        <v>0.04</v>
      </c>
      <c r="U4649">
        <f t="shared" si="1440"/>
        <v>142850.34000000003</v>
      </c>
      <c r="V4649">
        <f t="shared" si="1441"/>
        <v>3860820</v>
      </c>
      <c r="W4649" s="1" t="s">
        <v>179</v>
      </c>
      <c r="X4649" s="1" t="s">
        <v>1236</v>
      </c>
      <c r="Y4649" s="1" t="s">
        <v>156</v>
      </c>
      <c r="Z4649" s="3">
        <v>7726</v>
      </c>
      <c r="AA4649" s="4">
        <f t="shared" si="1445"/>
        <v>5950</v>
      </c>
      <c r="AB4649" s="4">
        <f t="shared" si="1457"/>
        <v>9306.6818925999996</v>
      </c>
      <c r="AC4649" s="4">
        <f t="shared" si="1458"/>
        <v>5950</v>
      </c>
      <c r="AD4649" s="4">
        <f t="shared" si="1446"/>
        <v>5950</v>
      </c>
      <c r="AE4649" s="4">
        <v>5950</v>
      </c>
      <c r="AF4649" s="4">
        <v>5950</v>
      </c>
      <c r="AG4649" s="4">
        <f>AE4649</f>
        <v>5950</v>
      </c>
      <c r="AI4649" t="e">
        <f t="shared" si="1442"/>
        <v>#N/A</v>
      </c>
      <c r="AJ4649">
        <v>18461.22</v>
      </c>
      <c r="AK4649" s="2">
        <v>18461.22</v>
      </c>
      <c r="AL4649" s="2">
        <f>AJ4649</f>
        <v>18461.22</v>
      </c>
      <c r="AM4649" s="4"/>
      <c r="AN4649" t="e">
        <f>VLOOKUP([1]!Tabelle13[[#This Row],[Vlookup this ID for freight costs]],$AL$2:$AL$6811,2,FALSE)</f>
        <v>#REF!</v>
      </c>
      <c r="AP4649">
        <v>200.28</v>
      </c>
      <c r="AQ4649">
        <v>200.28</v>
      </c>
      <c r="AR4649" s="4">
        <v>31</v>
      </c>
      <c r="AS4649" s="4">
        <v>8</v>
      </c>
      <c r="AT4649" s="4">
        <v>2012</v>
      </c>
      <c r="AU4649" s="4">
        <v>14</v>
      </c>
      <c r="AV4649" s="4">
        <v>8</v>
      </c>
      <c r="AW4649" s="4">
        <v>2012</v>
      </c>
      <c r="AX4649" t="str">
        <f t="shared" si="1443"/>
        <v>No Delay</v>
      </c>
      <c r="AY4649">
        <f t="shared" si="1444"/>
        <v>0</v>
      </c>
    </row>
    <row r="4650" spans="1:51" x14ac:dyDescent="0.2">
      <c r="A4650" s="3">
        <v>12011</v>
      </c>
      <c r="B4650" s="1" t="s">
        <v>350</v>
      </c>
      <c r="C4650" s="1" t="s">
        <v>65</v>
      </c>
      <c r="D4650" s="1" t="s">
        <v>130</v>
      </c>
      <c r="E4650" s="1" t="s">
        <v>152</v>
      </c>
      <c r="F4650" s="1" t="s">
        <v>152</v>
      </c>
      <c r="G4650" s="13" t="s">
        <v>409</v>
      </c>
      <c r="H4650" s="12">
        <v>40106</v>
      </c>
      <c r="I4650" s="12" t="s">
        <v>409</v>
      </c>
      <c r="J4650" s="12">
        <v>40106</v>
      </c>
      <c r="K4650" s="4">
        <v>1923</v>
      </c>
      <c r="L4650" s="1" t="s">
        <v>146</v>
      </c>
      <c r="M4650" s="1" t="s">
        <v>132</v>
      </c>
      <c r="N4650" s="1" t="s">
        <v>154</v>
      </c>
      <c r="O4650" s="1" t="s">
        <v>93</v>
      </c>
      <c r="P4650">
        <v>60</v>
      </c>
      <c r="Q4650">
        <v>52920</v>
      </c>
      <c r="R4650">
        <v>603288</v>
      </c>
      <c r="S4650">
        <v>11.4</v>
      </c>
      <c r="T4650">
        <v>0.19</v>
      </c>
      <c r="U4650">
        <f t="shared" si="1440"/>
        <v>603288</v>
      </c>
      <c r="V4650">
        <f t="shared" si="1441"/>
        <v>3175200</v>
      </c>
      <c r="W4650" s="1" t="s">
        <v>155</v>
      </c>
      <c r="X4650" s="1" t="s">
        <v>1236</v>
      </c>
      <c r="Y4650" s="1" t="s">
        <v>156</v>
      </c>
      <c r="Z4650" s="3">
        <v>7726</v>
      </c>
      <c r="AA4650" s="4">
        <f t="shared" si="1445"/>
        <v>5960</v>
      </c>
      <c r="AB4650" s="4">
        <f t="shared" si="1457"/>
        <v>8052.5937819999999</v>
      </c>
      <c r="AC4650" s="4">
        <f t="shared" si="1458"/>
        <v>5960</v>
      </c>
      <c r="AD4650" s="4">
        <f t="shared" si="1446"/>
        <v>5960</v>
      </c>
      <c r="AE4650" s="4">
        <v>5960</v>
      </c>
      <c r="AF4650" s="4">
        <v>5960</v>
      </c>
      <c r="AG4650" s="4">
        <f>AE4650</f>
        <v>5960</v>
      </c>
      <c r="AH4650" s="4">
        <v>84360</v>
      </c>
      <c r="AI4650">
        <f t="shared" si="1442"/>
        <v>17018</v>
      </c>
      <c r="AJ4650">
        <v>9341.49</v>
      </c>
      <c r="AK4650" s="2">
        <v>9341.49</v>
      </c>
      <c r="AL4650" s="2">
        <f>AJ4650</f>
        <v>9341.49</v>
      </c>
      <c r="AM4650" s="4"/>
      <c r="AN4650" t="e">
        <f>VLOOKUP([1]!Tabelle13[[#This Row],[Vlookup this ID for freight costs]],$AL$2:$AL$6811,2,FALSE)</f>
        <v>#REF!</v>
      </c>
      <c r="AP4650">
        <v>1182.44</v>
      </c>
      <c r="AQ4650">
        <v>1182.44</v>
      </c>
      <c r="AR4650" s="4">
        <v>20</v>
      </c>
      <c r="AS4650" s="4">
        <v>10</v>
      </c>
      <c r="AT4650" s="4">
        <v>2009</v>
      </c>
      <c r="AU4650" s="4">
        <v>20</v>
      </c>
      <c r="AV4650" s="4">
        <v>10</v>
      </c>
      <c r="AW4650" s="4">
        <v>2009</v>
      </c>
      <c r="AX4650" t="str">
        <f t="shared" si="1443"/>
        <v>No Delay</v>
      </c>
      <c r="AY4650">
        <f t="shared" si="1444"/>
        <v>0</v>
      </c>
    </row>
    <row r="4651" spans="1:51" x14ac:dyDescent="0.2">
      <c r="A4651" s="3">
        <v>83780</v>
      </c>
      <c r="B4651" s="1" t="s">
        <v>151</v>
      </c>
      <c r="C4651" s="1" t="s">
        <v>65</v>
      </c>
      <c r="D4651" s="1" t="s">
        <v>130</v>
      </c>
      <c r="E4651" s="1" t="s">
        <v>152</v>
      </c>
      <c r="F4651" s="1" t="s">
        <v>152</v>
      </c>
      <c r="G4651" s="13" t="s">
        <v>1788</v>
      </c>
      <c r="H4651" s="12">
        <v>41744</v>
      </c>
      <c r="I4651" s="12" t="s">
        <v>480</v>
      </c>
      <c r="J4651" s="12">
        <v>41761</v>
      </c>
      <c r="K4651" s="4">
        <v>5469</v>
      </c>
      <c r="L4651" s="1" t="s">
        <v>146</v>
      </c>
      <c r="M4651" s="1" t="s">
        <v>132</v>
      </c>
      <c r="N4651" s="1" t="s">
        <v>1524</v>
      </c>
      <c r="O4651" s="1" t="s">
        <v>93</v>
      </c>
      <c r="P4651">
        <v>30</v>
      </c>
      <c r="Q4651">
        <v>40409</v>
      </c>
      <c r="R4651">
        <v>439245.83</v>
      </c>
      <c r="S4651">
        <v>10.87</v>
      </c>
      <c r="T4651">
        <v>0.36</v>
      </c>
      <c r="U4651">
        <f t="shared" si="1440"/>
        <v>439245.82999999996</v>
      </c>
      <c r="V4651">
        <f t="shared" si="1441"/>
        <v>1212270</v>
      </c>
      <c r="W4651" s="1" t="s">
        <v>179</v>
      </c>
      <c r="X4651" s="1" t="s">
        <v>1236</v>
      </c>
      <c r="Y4651" s="1" t="s">
        <v>156</v>
      </c>
      <c r="Z4651" s="3">
        <v>7726</v>
      </c>
      <c r="AA4651" s="4">
        <f t="shared" si="1445"/>
        <v>5977</v>
      </c>
      <c r="AB4651" s="4">
        <f t="shared" si="1457"/>
        <v>6679.5390561999993</v>
      </c>
      <c r="AC4651" s="4">
        <f t="shared" si="1458"/>
        <v>5977</v>
      </c>
      <c r="AD4651" s="4">
        <f t="shared" si="1446"/>
        <v>5977</v>
      </c>
      <c r="AE4651" s="4">
        <v>5977</v>
      </c>
      <c r="AF4651" s="4">
        <v>5977</v>
      </c>
      <c r="AG4651" s="4">
        <f>AE4651</f>
        <v>5977</v>
      </c>
      <c r="AI4651" t="e">
        <f t="shared" si="1442"/>
        <v>#N/A</v>
      </c>
      <c r="AJ4651">
        <v>29674.92</v>
      </c>
      <c r="AK4651" s="2">
        <v>29674.92</v>
      </c>
      <c r="AL4651" s="2">
        <f>AJ4651</f>
        <v>29674.92</v>
      </c>
      <c r="AM4651" s="4"/>
      <c r="AN4651" t="e">
        <f>VLOOKUP([1]!Tabelle13[[#This Row],[Vlookup this ID for freight costs]],$AL$2:$AL$6811,2,FALSE)</f>
        <v>#REF!</v>
      </c>
      <c r="AP4651">
        <v>543.35</v>
      </c>
      <c r="AQ4651">
        <v>543.35</v>
      </c>
      <c r="AR4651" s="4">
        <v>15</v>
      </c>
      <c r="AS4651" s="4">
        <v>4</v>
      </c>
      <c r="AT4651" s="4">
        <v>2014</v>
      </c>
      <c r="AU4651" s="4">
        <v>2</v>
      </c>
      <c r="AV4651" s="4">
        <v>5</v>
      </c>
      <c r="AW4651" s="4">
        <v>2014</v>
      </c>
      <c r="AX4651" t="str">
        <f t="shared" si="1443"/>
        <v>Delay</v>
      </c>
      <c r="AY4651">
        <f t="shared" si="1444"/>
        <v>17</v>
      </c>
    </row>
    <row r="4652" spans="1:51" x14ac:dyDescent="0.2">
      <c r="A4652" s="3">
        <v>12421</v>
      </c>
      <c r="B4652" s="1" t="s">
        <v>119</v>
      </c>
      <c r="C4652" s="1" t="s">
        <v>114</v>
      </c>
      <c r="D4652" s="1" t="s">
        <v>130</v>
      </c>
      <c r="E4652" s="1"/>
      <c r="F4652" s="1" t="s">
        <v>107</v>
      </c>
      <c r="G4652" s="13" t="s">
        <v>1614</v>
      </c>
      <c r="H4652" s="12">
        <v>39395</v>
      </c>
      <c r="I4652" s="12" t="s">
        <v>1614</v>
      </c>
      <c r="J4652" s="12">
        <v>39395</v>
      </c>
      <c r="K4652" s="4">
        <v>465</v>
      </c>
      <c r="L4652" s="1" t="s">
        <v>146</v>
      </c>
      <c r="M4652" s="1" t="s">
        <v>132</v>
      </c>
      <c r="N4652" s="1" t="s">
        <v>167</v>
      </c>
      <c r="O4652" s="1" t="s">
        <v>93</v>
      </c>
      <c r="P4652">
        <v>30</v>
      </c>
      <c r="Q4652">
        <v>11254</v>
      </c>
      <c r="R4652">
        <v>182990.04</v>
      </c>
      <c r="S4652">
        <v>16.260000000000002</v>
      </c>
      <c r="T4652">
        <v>0.54</v>
      </c>
      <c r="U4652">
        <f t="shared" si="1440"/>
        <v>182990.04</v>
      </c>
      <c r="V4652">
        <f t="shared" si="1441"/>
        <v>337620</v>
      </c>
      <c r="W4652" s="1" t="s">
        <v>155</v>
      </c>
      <c r="X4652" s="1" t="s">
        <v>1236</v>
      </c>
      <c r="Y4652" s="1" t="s">
        <v>156</v>
      </c>
      <c r="Z4652" s="3">
        <v>6648</v>
      </c>
      <c r="AA4652" s="4">
        <f t="shared" si="1445"/>
        <v>5989</v>
      </c>
      <c r="AB4652" s="4">
        <f t="shared" si="1457"/>
        <v>3479.8419472</v>
      </c>
      <c r="AC4652" s="4">
        <f t="shared" si="1458"/>
        <v>5989</v>
      </c>
      <c r="AD4652" s="4">
        <f t="shared" si="1446"/>
        <v>5989</v>
      </c>
      <c r="AE4652" s="3" t="s">
        <v>2424</v>
      </c>
      <c r="AF4652" s="3">
        <v>5989</v>
      </c>
      <c r="AG4652" s="4">
        <f>AI4652</f>
        <v>5989</v>
      </c>
      <c r="AH4652" s="4">
        <v>11188</v>
      </c>
      <c r="AI4652">
        <f t="shared" si="1442"/>
        <v>5989</v>
      </c>
      <c r="AJ4652" t="s">
        <v>2424</v>
      </c>
      <c r="AK4652" s="2">
        <v>19590.04</v>
      </c>
      <c r="AL4652" s="2">
        <f>AN4652</f>
        <v>19590.04</v>
      </c>
      <c r="AM4652" s="4">
        <v>11188</v>
      </c>
      <c r="AN4652">
        <f>INDEX($AJ$2:$AJ$6811,MATCH(AM4652,$A$2:$A$6811,0))</f>
        <v>19590.04</v>
      </c>
      <c r="AP4652">
        <v>292.77999999999997</v>
      </c>
      <c r="AQ4652">
        <v>292.77999999999997</v>
      </c>
      <c r="AR4652" s="4">
        <v>9</v>
      </c>
      <c r="AS4652" s="4">
        <v>11</v>
      </c>
      <c r="AT4652" s="4">
        <v>2007</v>
      </c>
      <c r="AU4652" s="4">
        <v>9</v>
      </c>
      <c r="AV4652" s="4">
        <v>11</v>
      </c>
      <c r="AW4652" s="4">
        <v>2007</v>
      </c>
      <c r="AX4652" t="str">
        <f t="shared" si="1443"/>
        <v>No Delay</v>
      </c>
      <c r="AY4652">
        <f t="shared" si="1444"/>
        <v>0</v>
      </c>
    </row>
    <row r="4653" spans="1:51" x14ac:dyDescent="0.2">
      <c r="A4653" s="3">
        <v>11188</v>
      </c>
      <c r="B4653" s="1" t="s">
        <v>119</v>
      </c>
      <c r="C4653" s="1" t="s">
        <v>114</v>
      </c>
      <c r="D4653" s="1" t="s">
        <v>130</v>
      </c>
      <c r="E4653" s="1"/>
      <c r="F4653" s="1" t="s">
        <v>107</v>
      </c>
      <c r="G4653" s="13" t="s">
        <v>1614</v>
      </c>
      <c r="H4653" s="12">
        <v>39395</v>
      </c>
      <c r="I4653" s="12" t="s">
        <v>1614</v>
      </c>
      <c r="J4653" s="12">
        <v>39395</v>
      </c>
      <c r="K4653" s="4">
        <v>463</v>
      </c>
      <c r="L4653" s="1" t="s">
        <v>146</v>
      </c>
      <c r="M4653" s="1" t="s">
        <v>132</v>
      </c>
      <c r="N4653" s="1" t="s">
        <v>265</v>
      </c>
      <c r="O4653" s="1" t="s">
        <v>93</v>
      </c>
      <c r="P4653">
        <v>60</v>
      </c>
      <c r="Q4653">
        <v>52864</v>
      </c>
      <c r="R4653">
        <v>188724.48000000001</v>
      </c>
      <c r="S4653">
        <v>3.57</v>
      </c>
      <c r="T4653">
        <v>0.06</v>
      </c>
      <c r="U4653">
        <f t="shared" si="1440"/>
        <v>188724.47999999998</v>
      </c>
      <c r="V4653">
        <f t="shared" si="1441"/>
        <v>3171840</v>
      </c>
      <c r="W4653" s="1" t="s">
        <v>155</v>
      </c>
      <c r="X4653" s="1" t="s">
        <v>1236</v>
      </c>
      <c r="Y4653" s="1" t="s">
        <v>156</v>
      </c>
      <c r="Z4653" s="3">
        <v>6648</v>
      </c>
      <c r="AA4653" s="4">
        <f t="shared" si="1445"/>
        <v>5989</v>
      </c>
      <c r="AB4653" s="4">
        <f t="shared" si="1457"/>
        <v>8046.4479052000006</v>
      </c>
      <c r="AC4653" s="4">
        <f t="shared" si="1458"/>
        <v>5989</v>
      </c>
      <c r="AD4653" s="4">
        <f t="shared" si="1446"/>
        <v>7585.5</v>
      </c>
      <c r="AE4653" s="4">
        <v>5989</v>
      </c>
      <c r="AF4653" s="4">
        <v>5989</v>
      </c>
      <c r="AG4653" s="4">
        <f>AE4653</f>
        <v>5989</v>
      </c>
      <c r="AH4653" s="4">
        <v>83460</v>
      </c>
      <c r="AI4653">
        <f t="shared" si="1442"/>
        <v>16417</v>
      </c>
      <c r="AJ4653">
        <v>19590.04</v>
      </c>
      <c r="AK4653" s="2">
        <v>19590.04</v>
      </c>
      <c r="AL4653" s="2">
        <f>AJ4653</f>
        <v>19590.04</v>
      </c>
      <c r="AM4653" s="4"/>
      <c r="AN4653" t="e">
        <f>VLOOKUP([1]!Tabelle13[[#This Row],[Vlookup this ID for freight costs]],$AL$2:$AL$6811,2,FALSE)</f>
        <v>#REF!</v>
      </c>
      <c r="AP4653">
        <v>301.95999999999998</v>
      </c>
      <c r="AQ4653">
        <v>301.95999999999998</v>
      </c>
      <c r="AR4653" s="4">
        <v>9</v>
      </c>
      <c r="AS4653" s="4">
        <v>11</v>
      </c>
      <c r="AT4653" s="4">
        <v>2007</v>
      </c>
      <c r="AU4653" s="4">
        <v>9</v>
      </c>
      <c r="AV4653" s="4">
        <v>11</v>
      </c>
      <c r="AW4653" s="4">
        <v>2007</v>
      </c>
      <c r="AX4653" t="str">
        <f t="shared" si="1443"/>
        <v>No Delay</v>
      </c>
      <c r="AY4653">
        <f t="shared" si="1444"/>
        <v>0</v>
      </c>
    </row>
    <row r="4654" spans="1:51" x14ac:dyDescent="0.2">
      <c r="A4654" s="3">
        <v>83435</v>
      </c>
      <c r="B4654" s="1" t="s">
        <v>215</v>
      </c>
      <c r="C4654" s="1" t="s">
        <v>89</v>
      </c>
      <c r="D4654" s="1" t="s">
        <v>130</v>
      </c>
      <c r="E4654" s="1" t="s">
        <v>53</v>
      </c>
      <c r="F4654" s="1" t="s">
        <v>53</v>
      </c>
      <c r="G4654" s="13" t="s">
        <v>771</v>
      </c>
      <c r="H4654" s="12">
        <v>40359</v>
      </c>
      <c r="I4654" s="12" t="s">
        <v>683</v>
      </c>
      <c r="J4654" s="12">
        <v>40350</v>
      </c>
      <c r="K4654" s="4">
        <v>2533</v>
      </c>
      <c r="L4654" s="1" t="s">
        <v>146</v>
      </c>
      <c r="M4654" s="1" t="s">
        <v>132</v>
      </c>
      <c r="N4654" s="1" t="s">
        <v>154</v>
      </c>
      <c r="O4654" s="1" t="s">
        <v>93</v>
      </c>
      <c r="P4654">
        <v>60</v>
      </c>
      <c r="Q4654">
        <v>50000</v>
      </c>
      <c r="R4654">
        <v>561000</v>
      </c>
      <c r="S4654">
        <v>11.22</v>
      </c>
      <c r="T4654">
        <v>0.19</v>
      </c>
      <c r="U4654">
        <f t="shared" si="1440"/>
        <v>561000</v>
      </c>
      <c r="V4654">
        <f t="shared" si="1441"/>
        <v>3000000</v>
      </c>
      <c r="W4654" s="1" t="s">
        <v>155</v>
      </c>
      <c r="X4654" s="1" t="s">
        <v>1236</v>
      </c>
      <c r="Y4654" s="1" t="s">
        <v>156</v>
      </c>
      <c r="Z4654" s="3">
        <v>9211</v>
      </c>
      <c r="AA4654" s="4">
        <f t="shared" si="1445"/>
        <v>5997</v>
      </c>
      <c r="AB4654" s="4">
        <f t="shared" si="1457"/>
        <v>7732.1302059999998</v>
      </c>
      <c r="AC4654" s="4">
        <f t="shared" si="1458"/>
        <v>5997</v>
      </c>
      <c r="AD4654" s="4">
        <f t="shared" si="1446"/>
        <v>10956.816105574468</v>
      </c>
      <c r="AE4654" s="4">
        <v>5997</v>
      </c>
      <c r="AF4654" s="4">
        <v>5997</v>
      </c>
      <c r="AG4654" s="4">
        <f>AE4654</f>
        <v>5997</v>
      </c>
      <c r="AI4654" t="e">
        <f t="shared" si="1442"/>
        <v>#N/A</v>
      </c>
      <c r="AJ4654">
        <v>8379.98</v>
      </c>
      <c r="AK4654" s="2">
        <v>8379.98</v>
      </c>
      <c r="AL4654" s="2">
        <f>AJ4654</f>
        <v>8379.98</v>
      </c>
      <c r="AM4654" s="4"/>
      <c r="AN4654" t="e">
        <f>VLOOKUP([1]!Tabelle13[[#This Row],[Vlookup this ID for freight costs]],$AL$2:$AL$6811,2,FALSE)</f>
        <v>#REF!</v>
      </c>
      <c r="AP4654">
        <v>1209.52</v>
      </c>
      <c r="AQ4654">
        <v>1209.52</v>
      </c>
      <c r="AR4654" s="4">
        <v>30</v>
      </c>
      <c r="AS4654" s="4">
        <v>6</v>
      </c>
      <c r="AT4654" s="4">
        <v>2010</v>
      </c>
      <c r="AU4654" s="4">
        <v>21</v>
      </c>
      <c r="AV4654" s="4">
        <v>6</v>
      </c>
      <c r="AW4654" s="4">
        <v>2010</v>
      </c>
      <c r="AX4654" t="str">
        <f t="shared" si="1443"/>
        <v>No Delay</v>
      </c>
      <c r="AY4654">
        <f t="shared" si="1444"/>
        <v>0</v>
      </c>
    </row>
    <row r="4655" spans="1:51" x14ac:dyDescent="0.2">
      <c r="A4655" s="3">
        <v>84571</v>
      </c>
      <c r="B4655" s="1" t="s">
        <v>215</v>
      </c>
      <c r="C4655" s="1" t="s">
        <v>89</v>
      </c>
      <c r="D4655" s="1" t="s">
        <v>130</v>
      </c>
      <c r="E4655" s="1" t="s">
        <v>53</v>
      </c>
      <c r="F4655" s="1" t="s">
        <v>53</v>
      </c>
      <c r="G4655" s="13" t="s">
        <v>771</v>
      </c>
      <c r="H4655" s="12">
        <v>40359</v>
      </c>
      <c r="I4655" s="12" t="s">
        <v>683</v>
      </c>
      <c r="J4655" s="12">
        <v>40350</v>
      </c>
      <c r="K4655" s="4">
        <v>2534</v>
      </c>
      <c r="L4655" s="1" t="s">
        <v>146</v>
      </c>
      <c r="M4655" s="1" t="s">
        <v>132</v>
      </c>
      <c r="N4655" s="1" t="s">
        <v>284</v>
      </c>
      <c r="O4655" s="1" t="s">
        <v>93</v>
      </c>
      <c r="P4655">
        <v>30</v>
      </c>
      <c r="Q4655">
        <v>1596</v>
      </c>
      <c r="R4655">
        <v>3575.04</v>
      </c>
      <c r="S4655">
        <v>2.2400000000000002</v>
      </c>
      <c r="T4655">
        <v>7.0000000000000007E-2</v>
      </c>
      <c r="U4655">
        <f t="shared" si="1440"/>
        <v>3575.0400000000004</v>
      </c>
      <c r="V4655">
        <f t="shared" si="1441"/>
        <v>47880</v>
      </c>
      <c r="W4655" s="1" t="s">
        <v>155</v>
      </c>
      <c r="X4655" s="1" t="s">
        <v>1236</v>
      </c>
      <c r="Y4655" s="1" t="s">
        <v>156</v>
      </c>
      <c r="Z4655" s="3">
        <v>9211</v>
      </c>
      <c r="AA4655" s="4">
        <f t="shared" si="1445"/>
        <v>5997</v>
      </c>
      <c r="AB4655" s="4">
        <f t="shared" si="1457"/>
        <v>2419.8976948</v>
      </c>
      <c r="AC4655" s="4">
        <f t="shared" si="1458"/>
        <v>5997</v>
      </c>
      <c r="AD4655" s="4">
        <f t="shared" si="1446"/>
        <v>3778.5</v>
      </c>
      <c r="AE4655" s="3" t="s">
        <v>2425</v>
      </c>
      <c r="AF4655" s="3">
        <v>5997</v>
      </c>
      <c r="AG4655" s="4">
        <f>AI4655</f>
        <v>5997</v>
      </c>
      <c r="AH4655" s="4">
        <v>83435</v>
      </c>
      <c r="AI4655">
        <f t="shared" si="1442"/>
        <v>5997</v>
      </c>
      <c r="AJ4655" t="s">
        <v>2425</v>
      </c>
      <c r="AK4655" s="2">
        <v>8379.98</v>
      </c>
      <c r="AL4655" s="2">
        <f>AN4655</f>
        <v>8379.98</v>
      </c>
      <c r="AM4655" s="4">
        <v>83435</v>
      </c>
      <c r="AN4655">
        <f>INDEX($AJ$2:$AJ$6811,MATCH(AM4655,$A$2:$A$6811,0))</f>
        <v>8379.98</v>
      </c>
      <c r="AP4655">
        <v>7.71</v>
      </c>
      <c r="AQ4655">
        <v>7.71</v>
      </c>
      <c r="AR4655" s="4">
        <v>30</v>
      </c>
      <c r="AS4655" s="4">
        <v>6</v>
      </c>
      <c r="AT4655" s="4">
        <v>2010</v>
      </c>
      <c r="AU4655" s="4">
        <v>21</v>
      </c>
      <c r="AV4655" s="4">
        <v>6</v>
      </c>
      <c r="AW4655" s="4">
        <v>2010</v>
      </c>
      <c r="AX4655" t="str">
        <f t="shared" si="1443"/>
        <v>No Delay</v>
      </c>
      <c r="AY4655">
        <f t="shared" si="1444"/>
        <v>0</v>
      </c>
    </row>
    <row r="4656" spans="1:51" x14ac:dyDescent="0.2">
      <c r="A4656" s="3">
        <v>39441</v>
      </c>
      <c r="B4656" s="1" t="s">
        <v>172</v>
      </c>
      <c r="C4656" s="1" t="s">
        <v>114</v>
      </c>
      <c r="D4656" s="1" t="s">
        <v>52</v>
      </c>
      <c r="E4656" s="1" t="s">
        <v>53</v>
      </c>
      <c r="F4656" s="1" t="s">
        <v>53</v>
      </c>
      <c r="G4656" s="13" t="s">
        <v>2426</v>
      </c>
      <c r="H4656" s="12">
        <v>41086</v>
      </c>
      <c r="I4656" s="12" t="s">
        <v>2426</v>
      </c>
      <c r="J4656" s="12">
        <v>41086</v>
      </c>
      <c r="K4656" s="4">
        <v>3987</v>
      </c>
      <c r="L4656" s="1" t="s">
        <v>146</v>
      </c>
      <c r="M4656" s="1" t="s">
        <v>672</v>
      </c>
      <c r="N4656" s="1" t="s">
        <v>1024</v>
      </c>
      <c r="O4656" s="1" t="s">
        <v>93</v>
      </c>
      <c r="P4656">
        <v>60</v>
      </c>
      <c r="Q4656">
        <v>70000</v>
      </c>
      <c r="R4656">
        <v>301000</v>
      </c>
      <c r="S4656">
        <v>4.3</v>
      </c>
      <c r="T4656">
        <v>7.0000000000000007E-2</v>
      </c>
      <c r="U4656">
        <f t="shared" si="1440"/>
        <v>301000</v>
      </c>
      <c r="V4656">
        <f t="shared" si="1441"/>
        <v>4200000</v>
      </c>
      <c r="W4656" s="1" t="s">
        <v>204</v>
      </c>
      <c r="X4656" s="1" t="s">
        <v>1236</v>
      </c>
      <c r="Y4656" s="1" t="s">
        <v>205</v>
      </c>
      <c r="Z4656" s="3">
        <v>6125</v>
      </c>
      <c r="AA4656" s="4">
        <f t="shared" si="1445"/>
        <v>5999</v>
      </c>
      <c r="AB4656" s="4">
        <f t="shared" si="1457"/>
        <v>9927.0862059999999</v>
      </c>
      <c r="AC4656" s="4">
        <f t="shared" si="1458"/>
        <v>5999</v>
      </c>
      <c r="AD4656" s="4">
        <f t="shared" si="1446"/>
        <v>14508.333333333334</v>
      </c>
      <c r="AE4656" s="4">
        <v>5999</v>
      </c>
      <c r="AF4656" s="4">
        <v>5999</v>
      </c>
      <c r="AG4656" s="4">
        <f t="shared" ref="AG4656:AG4661" si="1459">AE4656</f>
        <v>5999</v>
      </c>
      <c r="AI4656" t="e">
        <f t="shared" si="1442"/>
        <v>#N/A</v>
      </c>
      <c r="AJ4656">
        <v>25383.34</v>
      </c>
      <c r="AK4656" s="2">
        <v>25383.34</v>
      </c>
      <c r="AL4656" s="2">
        <f t="shared" ref="AL4656:AL4661" si="1460">AJ4656</f>
        <v>25383.34</v>
      </c>
      <c r="AM4656" s="4"/>
      <c r="AN4656" t="e">
        <f>VLOOKUP([1]!Tabelle13[[#This Row],[Vlookup this ID for freight costs]],$AL$2:$AL$6811,2,FALSE)</f>
        <v>#REF!</v>
      </c>
      <c r="AP4656">
        <v>422</v>
      </c>
      <c r="AQ4656">
        <v>422</v>
      </c>
      <c r="AR4656" s="4">
        <v>26</v>
      </c>
      <c r="AS4656" s="4">
        <v>6</v>
      </c>
      <c r="AT4656" s="4">
        <v>2012</v>
      </c>
      <c r="AU4656" s="4">
        <v>26</v>
      </c>
      <c r="AV4656" s="4">
        <v>6</v>
      </c>
      <c r="AW4656" s="4">
        <v>2012</v>
      </c>
      <c r="AX4656" t="str">
        <f t="shared" si="1443"/>
        <v>No Delay</v>
      </c>
      <c r="AY4656">
        <f t="shared" si="1444"/>
        <v>0</v>
      </c>
    </row>
    <row r="4657" spans="1:51" x14ac:dyDescent="0.2">
      <c r="A4657" s="3">
        <v>18509</v>
      </c>
      <c r="B4657" s="1" t="s">
        <v>168</v>
      </c>
      <c r="C4657" s="1" t="s">
        <v>150</v>
      </c>
      <c r="D4657" s="1" t="s">
        <v>100</v>
      </c>
      <c r="E4657" s="1" t="s">
        <v>253</v>
      </c>
      <c r="F4657" s="1" t="s">
        <v>253</v>
      </c>
      <c r="G4657" s="13" t="s">
        <v>332</v>
      </c>
      <c r="H4657" s="12">
        <v>40720</v>
      </c>
      <c r="I4657" s="12" t="s">
        <v>2177</v>
      </c>
      <c r="J4657" s="12">
        <v>40640</v>
      </c>
      <c r="K4657" s="4">
        <v>3133</v>
      </c>
      <c r="L4657" s="1" t="s">
        <v>146</v>
      </c>
      <c r="M4657" s="1" t="s">
        <v>170</v>
      </c>
      <c r="N4657" s="1" t="s">
        <v>302</v>
      </c>
      <c r="O4657" s="1" t="s">
        <v>93</v>
      </c>
      <c r="P4657">
        <v>30</v>
      </c>
      <c r="Q4657">
        <v>64269</v>
      </c>
      <c r="R4657">
        <v>427388.85</v>
      </c>
      <c r="S4657">
        <v>6.65</v>
      </c>
      <c r="T4657">
        <v>0.22</v>
      </c>
      <c r="U4657">
        <f t="shared" si="1440"/>
        <v>427388.85000000003</v>
      </c>
      <c r="V4657">
        <f t="shared" si="1441"/>
        <v>1928070</v>
      </c>
      <c r="W4657" s="1" t="s">
        <v>155</v>
      </c>
      <c r="X4657" s="1" t="s">
        <v>1236</v>
      </c>
      <c r="Y4657" s="1" t="s">
        <v>156</v>
      </c>
      <c r="Z4657" s="3">
        <v>8107</v>
      </c>
      <c r="AA4657" s="4">
        <f t="shared" si="1445"/>
        <v>5999</v>
      </c>
      <c r="AB4657" s="4">
        <f t="shared" si="1457"/>
        <v>9298.1215642000006</v>
      </c>
      <c r="AC4657" s="4">
        <f t="shared" si="1458"/>
        <v>5999</v>
      </c>
      <c r="AD4657" s="4">
        <f t="shared" si="1446"/>
        <v>5999</v>
      </c>
      <c r="AE4657" s="4">
        <v>5999</v>
      </c>
      <c r="AF4657" s="4">
        <v>5999</v>
      </c>
      <c r="AG4657" s="4">
        <f t="shared" si="1459"/>
        <v>5999</v>
      </c>
      <c r="AI4657" t="e">
        <f t="shared" si="1442"/>
        <v>#N/A</v>
      </c>
      <c r="AJ4657">
        <v>13829.58</v>
      </c>
      <c r="AK4657" s="2">
        <v>13829.58</v>
      </c>
      <c r="AL4657" s="2">
        <f t="shared" si="1460"/>
        <v>13829.58</v>
      </c>
      <c r="AM4657" s="4"/>
      <c r="AN4657" t="e">
        <f>VLOOKUP([1]!Tabelle13[[#This Row],[Vlookup this ID for freight costs]],$AL$2:$AL$6811,2,FALSE)</f>
        <v>#REF!</v>
      </c>
      <c r="AP4657">
        <v>705.19</v>
      </c>
      <c r="AQ4657">
        <v>705.19</v>
      </c>
      <c r="AR4657" s="4">
        <v>26</v>
      </c>
      <c r="AS4657" s="4">
        <v>6</v>
      </c>
      <c r="AT4657" s="4">
        <v>2011</v>
      </c>
      <c r="AU4657" s="4">
        <v>7</v>
      </c>
      <c r="AV4657" s="4">
        <v>4</v>
      </c>
      <c r="AW4657" s="4">
        <v>2011</v>
      </c>
      <c r="AX4657" t="str">
        <f t="shared" si="1443"/>
        <v>No Delay</v>
      </c>
      <c r="AY4657">
        <f t="shared" si="1444"/>
        <v>0</v>
      </c>
    </row>
    <row r="4658" spans="1:51" x14ac:dyDescent="0.2">
      <c r="A4658" s="3">
        <v>86312</v>
      </c>
      <c r="B4658" s="1" t="s">
        <v>151</v>
      </c>
      <c r="C4658" s="1" t="s">
        <v>65</v>
      </c>
      <c r="D4658" s="1" t="s">
        <v>130</v>
      </c>
      <c r="E4658" s="1" t="s">
        <v>53</v>
      </c>
      <c r="F4658" s="1" t="s">
        <v>53</v>
      </c>
      <c r="G4658" s="13" t="s">
        <v>189</v>
      </c>
      <c r="H4658" s="12">
        <v>40374</v>
      </c>
      <c r="I4658" s="12" t="s">
        <v>190</v>
      </c>
      <c r="J4658" s="12">
        <v>40357</v>
      </c>
      <c r="K4658" s="4">
        <v>2599</v>
      </c>
      <c r="L4658" s="1" t="s">
        <v>146</v>
      </c>
      <c r="M4658" s="1" t="s">
        <v>132</v>
      </c>
      <c r="N4658" s="1" t="s">
        <v>154</v>
      </c>
      <c r="O4658" s="1" t="s">
        <v>93</v>
      </c>
      <c r="P4658">
        <v>60</v>
      </c>
      <c r="Q4658">
        <v>51132</v>
      </c>
      <c r="R4658">
        <v>573701.04</v>
      </c>
      <c r="S4658">
        <v>11.22</v>
      </c>
      <c r="T4658">
        <v>0.19</v>
      </c>
      <c r="U4658">
        <f t="shared" si="1440"/>
        <v>573701.04</v>
      </c>
      <c r="V4658">
        <f t="shared" si="1441"/>
        <v>3067920</v>
      </c>
      <c r="W4658" s="1" t="s">
        <v>155</v>
      </c>
      <c r="X4658" s="1" t="s">
        <v>1236</v>
      </c>
      <c r="Y4658" s="1" t="s">
        <v>156</v>
      </c>
      <c r="Z4658" s="3">
        <v>7726</v>
      </c>
      <c r="AA4658" s="4">
        <f t="shared" si="1445"/>
        <v>6002</v>
      </c>
      <c r="AB4658" s="4">
        <f t="shared" si="1457"/>
        <v>7856.3647156000006</v>
      </c>
      <c r="AC4658" s="4">
        <f t="shared" si="1458"/>
        <v>6002</v>
      </c>
      <c r="AD4658" s="4">
        <f t="shared" si="1446"/>
        <v>6002</v>
      </c>
      <c r="AE4658" s="4">
        <v>6002</v>
      </c>
      <c r="AF4658" s="4">
        <v>6002</v>
      </c>
      <c r="AG4658" s="4">
        <f t="shared" si="1459"/>
        <v>6002</v>
      </c>
      <c r="AI4658" t="e">
        <f t="shared" si="1442"/>
        <v>#N/A</v>
      </c>
      <c r="AJ4658" t="s">
        <v>81</v>
      </c>
      <c r="AK4658" s="2"/>
      <c r="AL4658" s="2" t="str">
        <f t="shared" si="1460"/>
        <v>Freight Included in Commodity Cost</v>
      </c>
      <c r="AM4658" s="4"/>
      <c r="AN4658" t="e">
        <f>VLOOKUP([1]!Tabelle13[[#This Row],[Vlookup this ID for freight costs]],$AL$2:$AL$6811,2,FALSE)</f>
        <v>#REF!</v>
      </c>
      <c r="AP4658">
        <v>1236.9000000000001</v>
      </c>
      <c r="AQ4658">
        <v>1236.9000000000001</v>
      </c>
      <c r="AR4658" s="4">
        <v>15</v>
      </c>
      <c r="AS4658" s="4">
        <v>7</v>
      </c>
      <c r="AT4658" s="4">
        <v>2010</v>
      </c>
      <c r="AU4658" s="4">
        <v>28</v>
      </c>
      <c r="AV4658" s="4">
        <v>6</v>
      </c>
      <c r="AW4658" s="4">
        <v>2010</v>
      </c>
      <c r="AX4658" t="str">
        <f t="shared" si="1443"/>
        <v>No Delay</v>
      </c>
      <c r="AY4658">
        <f t="shared" si="1444"/>
        <v>0</v>
      </c>
    </row>
    <row r="4659" spans="1:51" x14ac:dyDescent="0.2">
      <c r="A4659" s="3">
        <v>84752</v>
      </c>
      <c r="B4659" s="1" t="s">
        <v>386</v>
      </c>
      <c r="C4659" s="1" t="s">
        <v>73</v>
      </c>
      <c r="D4659" s="1" t="s">
        <v>130</v>
      </c>
      <c r="E4659" s="1" t="s">
        <v>101</v>
      </c>
      <c r="F4659" s="1" t="s">
        <v>101</v>
      </c>
      <c r="G4659" s="13" t="s">
        <v>1722</v>
      </c>
      <c r="H4659" s="12">
        <v>41177</v>
      </c>
      <c r="I4659" s="12" t="s">
        <v>2427</v>
      </c>
      <c r="J4659" s="12">
        <v>41155</v>
      </c>
      <c r="K4659" s="4">
        <v>4138</v>
      </c>
      <c r="L4659" s="1" t="s">
        <v>146</v>
      </c>
      <c r="M4659" s="1" t="s">
        <v>132</v>
      </c>
      <c r="N4659" s="1" t="s">
        <v>265</v>
      </c>
      <c r="O4659" s="1" t="s">
        <v>93</v>
      </c>
      <c r="P4659">
        <v>60</v>
      </c>
      <c r="Q4659">
        <v>60794</v>
      </c>
      <c r="R4659">
        <v>147121.48000000001</v>
      </c>
      <c r="S4659">
        <v>2.42</v>
      </c>
      <c r="T4659">
        <v>0.04</v>
      </c>
      <c r="U4659">
        <f t="shared" si="1440"/>
        <v>147121.47999999998</v>
      </c>
      <c r="V4659">
        <f t="shared" si="1441"/>
        <v>3647640</v>
      </c>
      <c r="W4659" s="1" t="s">
        <v>160</v>
      </c>
      <c r="X4659" s="1" t="s">
        <v>1236</v>
      </c>
      <c r="Y4659" s="1" t="s">
        <v>161</v>
      </c>
      <c r="Z4659" s="3">
        <v>14451</v>
      </c>
      <c r="AA4659" s="4">
        <f t="shared" si="1445"/>
        <v>6003</v>
      </c>
      <c r="AB4659" s="4">
        <f t="shared" si="1457"/>
        <v>8916.7479592</v>
      </c>
      <c r="AC4659" s="4">
        <f t="shared" si="1458"/>
        <v>6003</v>
      </c>
      <c r="AD4659" s="4">
        <f t="shared" si="1446"/>
        <v>6003</v>
      </c>
      <c r="AE4659" s="4">
        <v>6003</v>
      </c>
      <c r="AF4659" s="4">
        <v>6003</v>
      </c>
      <c r="AG4659" s="4">
        <f t="shared" si="1459"/>
        <v>6003</v>
      </c>
      <c r="AI4659" t="e">
        <f t="shared" si="1442"/>
        <v>#N/A</v>
      </c>
      <c r="AJ4659">
        <v>7423.38</v>
      </c>
      <c r="AK4659" s="2">
        <v>7423.38</v>
      </c>
      <c r="AL4659" s="2">
        <f t="shared" si="1460"/>
        <v>7423.38</v>
      </c>
      <c r="AM4659" s="4"/>
      <c r="AN4659" t="e">
        <f>VLOOKUP([1]!Tabelle13[[#This Row],[Vlookup this ID for freight costs]],$AL$2:$AL$6811,2,FALSE)</f>
        <v>#REF!</v>
      </c>
      <c r="AP4659">
        <v>206.26</v>
      </c>
      <c r="AQ4659">
        <v>206.26</v>
      </c>
      <c r="AR4659" s="4">
        <v>25</v>
      </c>
      <c r="AS4659" s="4">
        <v>9</v>
      </c>
      <c r="AT4659" s="4">
        <v>2012</v>
      </c>
      <c r="AU4659" s="4">
        <v>3</v>
      </c>
      <c r="AV4659" s="4">
        <v>9</v>
      </c>
      <c r="AW4659" s="4">
        <v>2012</v>
      </c>
      <c r="AX4659" t="str">
        <f t="shared" si="1443"/>
        <v>No Delay</v>
      </c>
      <c r="AY4659">
        <f t="shared" si="1444"/>
        <v>0</v>
      </c>
    </row>
    <row r="4660" spans="1:51" x14ac:dyDescent="0.2">
      <c r="A4660" s="3">
        <v>85840</v>
      </c>
      <c r="B4660" s="1" t="s">
        <v>172</v>
      </c>
      <c r="C4660" s="1" t="s">
        <v>114</v>
      </c>
      <c r="D4660" s="1" t="s">
        <v>130</v>
      </c>
      <c r="E4660" s="1" t="s">
        <v>101</v>
      </c>
      <c r="F4660" s="1" t="s">
        <v>101</v>
      </c>
      <c r="G4660" s="13" t="s">
        <v>1164</v>
      </c>
      <c r="H4660" s="12">
        <v>41037</v>
      </c>
      <c r="I4660" s="12" t="s">
        <v>1033</v>
      </c>
      <c r="J4660" s="12">
        <v>40966</v>
      </c>
      <c r="K4660" s="4">
        <v>3783</v>
      </c>
      <c r="L4660" s="1" t="s">
        <v>146</v>
      </c>
      <c r="M4660" s="1" t="s">
        <v>132</v>
      </c>
      <c r="N4660" s="1" t="s">
        <v>167</v>
      </c>
      <c r="O4660" s="1" t="s">
        <v>93</v>
      </c>
      <c r="P4660">
        <v>30</v>
      </c>
      <c r="Q4660">
        <v>99714</v>
      </c>
      <c r="R4660">
        <v>410821.68</v>
      </c>
      <c r="S4660">
        <v>4.12</v>
      </c>
      <c r="T4660">
        <v>0.14000000000000001</v>
      </c>
      <c r="U4660">
        <f t="shared" si="1440"/>
        <v>410821.68</v>
      </c>
      <c r="V4660">
        <f t="shared" si="1441"/>
        <v>2991420</v>
      </c>
      <c r="W4660" s="1" t="s">
        <v>197</v>
      </c>
      <c r="X4660" s="1" t="s">
        <v>1236</v>
      </c>
      <c r="Y4660" s="1" t="s">
        <v>3082</v>
      </c>
      <c r="Z4660" s="3">
        <v>13092</v>
      </c>
      <c r="AA4660" s="4">
        <f t="shared" si="1445"/>
        <v>6005</v>
      </c>
      <c r="AB4660" s="4">
        <f t="shared" si="1457"/>
        <v>13188.132335200002</v>
      </c>
      <c r="AC4660" s="4">
        <f t="shared" si="1458"/>
        <v>6005</v>
      </c>
      <c r="AD4660" s="4">
        <f t="shared" si="1446"/>
        <v>6005</v>
      </c>
      <c r="AE4660" s="4">
        <v>6005</v>
      </c>
      <c r="AF4660" s="4">
        <v>6005</v>
      </c>
      <c r="AG4660" s="4">
        <f t="shared" si="1459"/>
        <v>6005</v>
      </c>
      <c r="AI4660" t="e">
        <f t="shared" si="1442"/>
        <v>#N/A</v>
      </c>
      <c r="AJ4660">
        <v>5447.21</v>
      </c>
      <c r="AK4660" s="2">
        <v>5447.21</v>
      </c>
      <c r="AL4660" s="2">
        <f t="shared" si="1460"/>
        <v>5447.21</v>
      </c>
      <c r="AM4660" s="4"/>
      <c r="AN4660" t="e">
        <f>VLOOKUP([1]!Tabelle13[[#This Row],[Vlookup this ID for freight costs]],$AL$2:$AL$6811,2,FALSE)</f>
        <v>#REF!</v>
      </c>
      <c r="AP4660">
        <v>575.97</v>
      </c>
      <c r="AQ4660">
        <v>575.97</v>
      </c>
      <c r="AR4660" s="4">
        <v>8</v>
      </c>
      <c r="AS4660" s="4">
        <v>5</v>
      </c>
      <c r="AT4660" s="4">
        <v>2012</v>
      </c>
      <c r="AU4660" s="4">
        <v>27</v>
      </c>
      <c r="AV4660" s="4">
        <v>2</v>
      </c>
      <c r="AW4660" s="4">
        <v>2012</v>
      </c>
      <c r="AX4660" t="str">
        <f t="shared" si="1443"/>
        <v>No Delay</v>
      </c>
      <c r="AY4660">
        <f t="shared" si="1444"/>
        <v>0</v>
      </c>
    </row>
    <row r="4661" spans="1:51" x14ac:dyDescent="0.2">
      <c r="A4661" s="3">
        <v>12195</v>
      </c>
      <c r="B4661" s="1" t="s">
        <v>98</v>
      </c>
      <c r="C4661" s="1" t="s">
        <v>99</v>
      </c>
      <c r="D4661" s="1" t="s">
        <v>130</v>
      </c>
      <c r="E4661" s="1" t="s">
        <v>53</v>
      </c>
      <c r="F4661" s="1" t="s">
        <v>53</v>
      </c>
      <c r="G4661" s="13" t="s">
        <v>1188</v>
      </c>
      <c r="H4661" s="12">
        <v>39535</v>
      </c>
      <c r="I4661" s="12" t="s">
        <v>1188</v>
      </c>
      <c r="J4661" s="12">
        <v>39535</v>
      </c>
      <c r="K4661" s="4">
        <v>723</v>
      </c>
      <c r="L4661" s="1" t="s">
        <v>146</v>
      </c>
      <c r="M4661" s="1" t="s">
        <v>132</v>
      </c>
      <c r="N4661" s="1" t="s">
        <v>167</v>
      </c>
      <c r="O4661" s="1" t="s">
        <v>93</v>
      </c>
      <c r="P4661">
        <v>30</v>
      </c>
      <c r="Q4661">
        <v>17000</v>
      </c>
      <c r="R4661">
        <v>211140</v>
      </c>
      <c r="S4661">
        <v>12.42</v>
      </c>
      <c r="T4661">
        <v>0.41</v>
      </c>
      <c r="U4661">
        <f t="shared" si="1440"/>
        <v>211140</v>
      </c>
      <c r="V4661">
        <f t="shared" si="1441"/>
        <v>510000</v>
      </c>
      <c r="W4661" s="1" t="s">
        <v>155</v>
      </c>
      <c r="X4661" s="1" t="s">
        <v>1236</v>
      </c>
      <c r="Y4661" s="1" t="s">
        <v>156</v>
      </c>
      <c r="Z4661" s="3">
        <v>5565</v>
      </c>
      <c r="AA4661" s="4">
        <f t="shared" si="1445"/>
        <v>6007</v>
      </c>
      <c r="AB4661" s="4">
        <f t="shared" si="1457"/>
        <v>4110.4528060000002</v>
      </c>
      <c r="AC4661" s="4">
        <f t="shared" si="1458"/>
        <v>6007</v>
      </c>
      <c r="AD4661" s="4">
        <f t="shared" si="1446"/>
        <v>6007</v>
      </c>
      <c r="AE4661" s="4">
        <v>6007</v>
      </c>
      <c r="AF4661" s="4">
        <v>6007</v>
      </c>
      <c r="AG4661" s="4">
        <f t="shared" si="1459"/>
        <v>6007</v>
      </c>
      <c r="AI4661" t="e">
        <f t="shared" si="1442"/>
        <v>#N/A</v>
      </c>
      <c r="AJ4661">
        <v>20395.599999999999</v>
      </c>
      <c r="AK4661" s="2">
        <v>20395.599999999999</v>
      </c>
      <c r="AL4661" s="2">
        <f t="shared" si="1460"/>
        <v>20395.599999999999</v>
      </c>
      <c r="AM4661" s="4"/>
      <c r="AN4661" t="e">
        <f>VLOOKUP([1]!Tabelle13[[#This Row],[Vlookup this ID for freight costs]],$AL$2:$AL$6811,2,FALSE)</f>
        <v>#REF!</v>
      </c>
      <c r="AP4661">
        <v>337.82</v>
      </c>
      <c r="AQ4661">
        <v>337.82</v>
      </c>
      <c r="AR4661" s="4">
        <v>28</v>
      </c>
      <c r="AS4661" s="4">
        <v>4</v>
      </c>
      <c r="AT4661" s="4">
        <v>2008</v>
      </c>
      <c r="AU4661" s="4">
        <v>28</v>
      </c>
      <c r="AV4661" s="4">
        <v>4</v>
      </c>
      <c r="AW4661" s="4">
        <v>2008</v>
      </c>
      <c r="AX4661" t="str">
        <f t="shared" si="1443"/>
        <v>No Delay</v>
      </c>
      <c r="AY4661">
        <f t="shared" si="1444"/>
        <v>0</v>
      </c>
    </row>
    <row r="4662" spans="1:51" x14ac:dyDescent="0.2">
      <c r="A4662" s="3">
        <v>12502</v>
      </c>
      <c r="B4662" s="1" t="s">
        <v>98</v>
      </c>
      <c r="C4662" s="1" t="s">
        <v>99</v>
      </c>
      <c r="D4662" s="1" t="s">
        <v>130</v>
      </c>
      <c r="E4662" s="1" t="s">
        <v>53</v>
      </c>
      <c r="F4662" s="1" t="s">
        <v>53</v>
      </c>
      <c r="G4662" s="13" t="s">
        <v>1188</v>
      </c>
      <c r="H4662" s="12">
        <v>39535</v>
      </c>
      <c r="I4662" s="12" t="s">
        <v>1188</v>
      </c>
      <c r="J4662" s="12">
        <v>39535</v>
      </c>
      <c r="K4662" s="4">
        <v>725</v>
      </c>
      <c r="L4662" s="1" t="s">
        <v>146</v>
      </c>
      <c r="M4662" s="1" t="s">
        <v>132</v>
      </c>
      <c r="N4662" s="1" t="s">
        <v>275</v>
      </c>
      <c r="O4662" s="1" t="s">
        <v>93</v>
      </c>
      <c r="P4662">
        <v>60</v>
      </c>
      <c r="Q4662">
        <v>48610</v>
      </c>
      <c r="R4662">
        <v>461795</v>
      </c>
      <c r="S4662">
        <v>9.5</v>
      </c>
      <c r="T4662">
        <v>0.16</v>
      </c>
      <c r="U4662">
        <f t="shared" si="1440"/>
        <v>461795</v>
      </c>
      <c r="V4662">
        <f t="shared" si="1441"/>
        <v>2916600</v>
      </c>
      <c r="W4662" s="1" t="s">
        <v>155</v>
      </c>
      <c r="X4662" s="1" t="s">
        <v>1236</v>
      </c>
      <c r="Y4662" s="1" t="s">
        <v>156</v>
      </c>
      <c r="Z4662" s="3">
        <v>5565</v>
      </c>
      <c r="AA4662" s="4">
        <f t="shared" si="1445"/>
        <v>6007</v>
      </c>
      <c r="AB4662" s="4">
        <f t="shared" si="1457"/>
        <v>7579.5807640000003</v>
      </c>
      <c r="AC4662" s="4">
        <f t="shared" si="1458"/>
        <v>6007</v>
      </c>
      <c r="AD4662" s="4">
        <f t="shared" si="1446"/>
        <v>6007</v>
      </c>
      <c r="AE4662" s="3" t="s">
        <v>2428</v>
      </c>
      <c r="AF4662" s="3">
        <v>6007</v>
      </c>
      <c r="AG4662" s="4">
        <f>AI4662</f>
        <v>6007</v>
      </c>
      <c r="AH4662" s="4">
        <v>12195</v>
      </c>
      <c r="AI4662">
        <f t="shared" si="1442"/>
        <v>6007</v>
      </c>
      <c r="AJ4662" t="s">
        <v>2428</v>
      </c>
      <c r="AK4662" s="2">
        <v>20395.599999999999</v>
      </c>
      <c r="AL4662" s="2">
        <f>AN4662</f>
        <v>20395.599999999999</v>
      </c>
      <c r="AM4662" s="4">
        <v>12195</v>
      </c>
      <c r="AN4662">
        <f>INDEX($AJ$2:$AJ$6811,MATCH(AM4662,$A$2:$A$6811,0))</f>
        <v>20395.599999999999</v>
      </c>
      <c r="AP4662">
        <v>738.87</v>
      </c>
      <c r="AQ4662">
        <v>738.87</v>
      </c>
      <c r="AR4662" s="4">
        <v>28</v>
      </c>
      <c r="AS4662" s="4">
        <v>4</v>
      </c>
      <c r="AT4662" s="4">
        <v>2008</v>
      </c>
      <c r="AU4662" s="4">
        <v>28</v>
      </c>
      <c r="AV4662" s="4">
        <v>4</v>
      </c>
      <c r="AW4662" s="4">
        <v>2008</v>
      </c>
      <c r="AX4662" t="str">
        <f t="shared" si="1443"/>
        <v>No Delay</v>
      </c>
      <c r="AY4662">
        <f t="shared" si="1444"/>
        <v>0</v>
      </c>
    </row>
    <row r="4663" spans="1:51" x14ac:dyDescent="0.2">
      <c r="A4663" s="3">
        <v>84602</v>
      </c>
      <c r="B4663" s="1" t="s">
        <v>50</v>
      </c>
      <c r="C4663" s="1" t="s">
        <v>51</v>
      </c>
      <c r="D4663" s="1" t="s">
        <v>130</v>
      </c>
      <c r="E4663" s="1" t="s">
        <v>101</v>
      </c>
      <c r="F4663" s="1" t="s">
        <v>101</v>
      </c>
      <c r="G4663" s="13" t="s">
        <v>1657</v>
      </c>
      <c r="H4663" s="12">
        <v>40532</v>
      </c>
      <c r="I4663" s="12" t="s">
        <v>1255</v>
      </c>
      <c r="J4663" s="12">
        <v>40535</v>
      </c>
      <c r="K4663" s="4">
        <v>2947</v>
      </c>
      <c r="L4663" s="1" t="s">
        <v>146</v>
      </c>
      <c r="M4663" s="1" t="s">
        <v>132</v>
      </c>
      <c r="N4663" s="1" t="s">
        <v>196</v>
      </c>
      <c r="O4663" s="1" t="s">
        <v>93</v>
      </c>
      <c r="P4663">
        <v>60</v>
      </c>
      <c r="Q4663">
        <v>30000</v>
      </c>
      <c r="R4663">
        <v>162900</v>
      </c>
      <c r="S4663">
        <v>5.43</v>
      </c>
      <c r="T4663">
        <v>0.09</v>
      </c>
      <c r="U4663">
        <f t="shared" si="1440"/>
        <v>162900</v>
      </c>
      <c r="V4663">
        <f t="shared" si="1441"/>
        <v>1800000</v>
      </c>
      <c r="W4663" s="1" t="s">
        <v>204</v>
      </c>
      <c r="X4663" s="1" t="s">
        <v>1236</v>
      </c>
      <c r="Y4663" s="1" t="s">
        <v>205</v>
      </c>
      <c r="Z4663" s="3">
        <v>14749</v>
      </c>
      <c r="AA4663" s="4">
        <f t="shared" si="1445"/>
        <v>6022</v>
      </c>
      <c r="AB4663" s="4">
        <f t="shared" si="1457"/>
        <v>5537.1742059999997</v>
      </c>
      <c r="AC4663" s="4">
        <f t="shared" si="1458"/>
        <v>6022</v>
      </c>
      <c r="AD4663" s="4">
        <f t="shared" si="1446"/>
        <v>7954.676925857143</v>
      </c>
      <c r="AE4663" s="3" t="s">
        <v>2429</v>
      </c>
      <c r="AF4663" s="3">
        <v>6022</v>
      </c>
      <c r="AG4663" s="4">
        <f>AI4663</f>
        <v>6022</v>
      </c>
      <c r="AH4663" s="4">
        <v>82359</v>
      </c>
      <c r="AI4663">
        <f t="shared" si="1442"/>
        <v>6022</v>
      </c>
      <c r="AJ4663" t="s">
        <v>2429</v>
      </c>
      <c r="AK4663" s="2">
        <v>6500.45</v>
      </c>
      <c r="AL4663" s="2">
        <f>AN4663</f>
        <v>6500.45</v>
      </c>
      <c r="AM4663" s="4">
        <v>82359</v>
      </c>
      <c r="AN4663">
        <f>INDEX($AJ$2:$AJ$6811,MATCH(AM4663,$A$2:$A$6811,0))</f>
        <v>6500.45</v>
      </c>
      <c r="AP4663">
        <v>351.21</v>
      </c>
      <c r="AQ4663">
        <v>351.21</v>
      </c>
      <c r="AR4663" s="4">
        <v>20</v>
      </c>
      <c r="AS4663" s="4">
        <v>12</v>
      </c>
      <c r="AT4663" s="4">
        <v>2010</v>
      </c>
      <c r="AU4663" s="4">
        <v>23</v>
      </c>
      <c r="AV4663" s="4">
        <v>12</v>
      </c>
      <c r="AW4663" s="4">
        <v>2010</v>
      </c>
      <c r="AX4663" t="str">
        <f t="shared" si="1443"/>
        <v>Delay</v>
      </c>
      <c r="AY4663">
        <f t="shared" si="1444"/>
        <v>3</v>
      </c>
    </row>
    <row r="4664" spans="1:51" x14ac:dyDescent="0.2">
      <c r="A4664" s="3">
        <v>82359</v>
      </c>
      <c r="B4664" s="1" t="s">
        <v>50</v>
      </c>
      <c r="C4664" s="1" t="s">
        <v>51</v>
      </c>
      <c r="D4664" s="1" t="s">
        <v>130</v>
      </c>
      <c r="E4664" s="1" t="s">
        <v>101</v>
      </c>
      <c r="F4664" s="1" t="s">
        <v>101</v>
      </c>
      <c r="G4664" s="13" t="s">
        <v>1657</v>
      </c>
      <c r="H4664" s="12">
        <v>40532</v>
      </c>
      <c r="I4664" s="12" t="s">
        <v>1255</v>
      </c>
      <c r="J4664" s="12">
        <v>40535</v>
      </c>
      <c r="K4664" s="4">
        <v>2944</v>
      </c>
      <c r="L4664" s="1" t="s">
        <v>146</v>
      </c>
      <c r="M4664" s="1" t="s">
        <v>132</v>
      </c>
      <c r="N4664" s="1" t="s">
        <v>206</v>
      </c>
      <c r="O4664" s="1" t="s">
        <v>93</v>
      </c>
      <c r="P4664">
        <v>60</v>
      </c>
      <c r="Q4664">
        <v>2996</v>
      </c>
      <c r="R4664">
        <v>9587.2000000000007</v>
      </c>
      <c r="S4664">
        <v>3.2</v>
      </c>
      <c r="T4664">
        <v>0.05</v>
      </c>
      <c r="U4664">
        <f t="shared" si="1440"/>
        <v>9587.2000000000007</v>
      </c>
      <c r="V4664">
        <f t="shared" si="1441"/>
        <v>179760</v>
      </c>
      <c r="W4664" s="1" t="s">
        <v>204</v>
      </c>
      <c r="X4664" s="1" t="s">
        <v>1236</v>
      </c>
      <c r="Y4664" s="1" t="s">
        <v>205</v>
      </c>
      <c r="Z4664" s="3">
        <v>14749</v>
      </c>
      <c r="AA4664" s="4">
        <f t="shared" si="1445"/>
        <v>6022</v>
      </c>
      <c r="AB4664" s="4">
        <f t="shared" si="1457"/>
        <v>2573.5446148000001</v>
      </c>
      <c r="AC4664" s="4">
        <f t="shared" si="1458"/>
        <v>6022</v>
      </c>
      <c r="AD4664" s="4">
        <f t="shared" si="1446"/>
        <v>4393</v>
      </c>
      <c r="AE4664" s="4">
        <v>6022</v>
      </c>
      <c r="AF4664" s="4">
        <v>6022</v>
      </c>
      <c r="AG4664" s="4">
        <f>AE4664</f>
        <v>6022</v>
      </c>
      <c r="AI4664" t="e">
        <f t="shared" si="1442"/>
        <v>#N/A</v>
      </c>
      <c r="AJ4664">
        <v>6500.45</v>
      </c>
      <c r="AK4664" s="2">
        <v>6500.45</v>
      </c>
      <c r="AL4664" s="2">
        <f>AJ4664</f>
        <v>6500.45</v>
      </c>
      <c r="AM4664" s="4"/>
      <c r="AN4664" t="e">
        <f>VLOOKUP([1]!Tabelle13[[#This Row],[Vlookup this ID for freight costs]],$AL$2:$AL$6811,2,FALSE)</f>
        <v>#REF!</v>
      </c>
      <c r="AP4664">
        <v>20.67</v>
      </c>
      <c r="AQ4664">
        <v>20.67</v>
      </c>
      <c r="AR4664" s="4">
        <v>20</v>
      </c>
      <c r="AS4664" s="4">
        <v>12</v>
      </c>
      <c r="AT4664" s="4">
        <v>2010</v>
      </c>
      <c r="AU4664" s="4">
        <v>23</v>
      </c>
      <c r="AV4664" s="4">
        <v>12</v>
      </c>
      <c r="AW4664" s="4">
        <v>2010</v>
      </c>
      <c r="AX4664" t="str">
        <f t="shared" si="1443"/>
        <v>Delay</v>
      </c>
      <c r="AY4664">
        <f t="shared" si="1444"/>
        <v>3</v>
      </c>
    </row>
    <row r="4665" spans="1:51" x14ac:dyDescent="0.2">
      <c r="A4665" s="3">
        <v>84601</v>
      </c>
      <c r="B4665" s="1" t="s">
        <v>50</v>
      </c>
      <c r="C4665" s="1" t="s">
        <v>51</v>
      </c>
      <c r="D4665" s="1" t="s">
        <v>130</v>
      </c>
      <c r="E4665" s="1" t="s">
        <v>101</v>
      </c>
      <c r="F4665" s="1" t="s">
        <v>101</v>
      </c>
      <c r="G4665" s="13" t="s">
        <v>1657</v>
      </c>
      <c r="H4665" s="12">
        <v>40532</v>
      </c>
      <c r="I4665" s="12" t="s">
        <v>1255</v>
      </c>
      <c r="J4665" s="12">
        <v>40535</v>
      </c>
      <c r="K4665" s="4">
        <v>2946</v>
      </c>
      <c r="L4665" s="1" t="s">
        <v>146</v>
      </c>
      <c r="M4665" s="1" t="s">
        <v>132</v>
      </c>
      <c r="N4665" s="1" t="s">
        <v>167</v>
      </c>
      <c r="O4665" s="1" t="s">
        <v>93</v>
      </c>
      <c r="P4665">
        <v>30</v>
      </c>
      <c r="Q4665">
        <v>30000</v>
      </c>
      <c r="R4665">
        <v>130200</v>
      </c>
      <c r="S4665">
        <v>4.34</v>
      </c>
      <c r="T4665">
        <v>0.14000000000000001</v>
      </c>
      <c r="U4665">
        <f t="shared" si="1440"/>
        <v>130200</v>
      </c>
      <c r="V4665">
        <f t="shared" si="1441"/>
        <v>900000</v>
      </c>
      <c r="W4665" s="1" t="s">
        <v>160</v>
      </c>
      <c r="X4665" s="1" t="s">
        <v>1236</v>
      </c>
      <c r="Y4665" s="1" t="s">
        <v>161</v>
      </c>
      <c r="Z4665" s="3">
        <v>14186</v>
      </c>
      <c r="AA4665" s="4">
        <f t="shared" si="1445"/>
        <v>6022</v>
      </c>
      <c r="AB4665" s="4">
        <f t="shared" si="1457"/>
        <v>5537.1742059999997</v>
      </c>
      <c r="AC4665" s="4">
        <f t="shared" si="1458"/>
        <v>6022</v>
      </c>
      <c r="AD4665" s="4">
        <f t="shared" si="1446"/>
        <v>5090.0859971851851</v>
      </c>
      <c r="AE4665" s="3" t="s">
        <v>2429</v>
      </c>
      <c r="AF4665" s="3">
        <v>6022</v>
      </c>
      <c r="AG4665" s="4">
        <f>AI4665</f>
        <v>6022</v>
      </c>
      <c r="AH4665" s="4">
        <v>82359</v>
      </c>
      <c r="AI4665">
        <f t="shared" si="1442"/>
        <v>6022</v>
      </c>
      <c r="AJ4665" t="s">
        <v>2429</v>
      </c>
      <c r="AK4665" s="2">
        <v>6500.45</v>
      </c>
      <c r="AL4665" s="2">
        <f>AN4665</f>
        <v>6500.45</v>
      </c>
      <c r="AM4665" s="4">
        <v>82359</v>
      </c>
      <c r="AN4665">
        <f>INDEX($AJ$2:$AJ$6811,MATCH(AM4665,$A$2:$A$6811,0))</f>
        <v>6500.45</v>
      </c>
      <c r="AP4665">
        <v>280.70999999999998</v>
      </c>
      <c r="AQ4665">
        <v>280.70999999999998</v>
      </c>
      <c r="AR4665" s="4">
        <v>20</v>
      </c>
      <c r="AS4665" s="4">
        <v>12</v>
      </c>
      <c r="AT4665" s="4">
        <v>2010</v>
      </c>
      <c r="AU4665" s="4">
        <v>23</v>
      </c>
      <c r="AV4665" s="4">
        <v>12</v>
      </c>
      <c r="AW4665" s="4">
        <v>2010</v>
      </c>
      <c r="AX4665" t="str">
        <f t="shared" si="1443"/>
        <v>Delay</v>
      </c>
      <c r="AY4665">
        <f t="shared" si="1444"/>
        <v>3</v>
      </c>
    </row>
    <row r="4666" spans="1:51" x14ac:dyDescent="0.2">
      <c r="A4666" s="3">
        <v>86492</v>
      </c>
      <c r="B4666" s="1" t="s">
        <v>172</v>
      </c>
      <c r="C4666" s="1" t="s">
        <v>114</v>
      </c>
      <c r="D4666" s="1" t="s">
        <v>130</v>
      </c>
      <c r="E4666" s="1" t="s">
        <v>101</v>
      </c>
      <c r="F4666" s="1" t="s">
        <v>101</v>
      </c>
      <c r="G4666" s="13" t="s">
        <v>1557</v>
      </c>
      <c r="H4666" s="12">
        <v>41116</v>
      </c>
      <c r="I4666" s="12" t="s">
        <v>1439</v>
      </c>
      <c r="J4666" s="12">
        <v>41120</v>
      </c>
      <c r="K4666" s="4">
        <v>4078</v>
      </c>
      <c r="L4666" s="1" t="s">
        <v>146</v>
      </c>
      <c r="M4666" s="1" t="s">
        <v>132</v>
      </c>
      <c r="N4666" s="1" t="s">
        <v>167</v>
      </c>
      <c r="O4666" s="1" t="s">
        <v>93</v>
      </c>
      <c r="P4666">
        <v>30</v>
      </c>
      <c r="Q4666">
        <v>70156</v>
      </c>
      <c r="R4666">
        <v>267294.36</v>
      </c>
      <c r="S4666">
        <v>3.81</v>
      </c>
      <c r="T4666">
        <v>0.13</v>
      </c>
      <c r="U4666">
        <f t="shared" si="1440"/>
        <v>267294.36</v>
      </c>
      <c r="V4666">
        <f t="shared" si="1441"/>
        <v>2104680</v>
      </c>
      <c r="W4666" s="1" t="s">
        <v>155</v>
      </c>
      <c r="X4666" s="1" t="s">
        <v>1236</v>
      </c>
      <c r="Y4666" s="1" t="s">
        <v>156</v>
      </c>
      <c r="Z4666" s="3">
        <v>14240</v>
      </c>
      <c r="AA4666" s="4">
        <f t="shared" si="1445"/>
        <v>6022</v>
      </c>
      <c r="AB4666" s="4">
        <f t="shared" si="1457"/>
        <v>9944.2068627999997</v>
      </c>
      <c r="AC4666" s="4">
        <f t="shared" si="1458"/>
        <v>6022</v>
      </c>
      <c r="AD4666" s="4">
        <f t="shared" si="1446"/>
        <v>6022</v>
      </c>
      <c r="AE4666" s="4">
        <v>6022</v>
      </c>
      <c r="AF4666" s="4">
        <v>6022</v>
      </c>
      <c r="AG4666" s="4">
        <f>AE4666</f>
        <v>6022</v>
      </c>
      <c r="AI4666" t="e">
        <f t="shared" si="1442"/>
        <v>#N/A</v>
      </c>
      <c r="AJ4666">
        <v>18219.830000000002</v>
      </c>
      <c r="AK4666" s="2">
        <v>18219.830000000002</v>
      </c>
      <c r="AL4666" s="2">
        <f>AJ4666</f>
        <v>18219.830000000002</v>
      </c>
      <c r="AM4666" s="4"/>
      <c r="AN4666" t="e">
        <f>VLOOKUP([1]!Tabelle13[[#This Row],[Vlookup this ID for freight costs]],$AL$2:$AL$6811,2,FALSE)</f>
        <v>#REF!</v>
      </c>
      <c r="AP4666">
        <v>374.75</v>
      </c>
      <c r="AQ4666">
        <v>374.75</v>
      </c>
      <c r="AR4666" s="4">
        <v>26</v>
      </c>
      <c r="AS4666" s="4">
        <v>7</v>
      </c>
      <c r="AT4666" s="4">
        <v>2012</v>
      </c>
      <c r="AU4666" s="4">
        <v>30</v>
      </c>
      <c r="AV4666" s="4">
        <v>7</v>
      </c>
      <c r="AW4666" s="4">
        <v>2012</v>
      </c>
      <c r="AX4666" t="str">
        <f t="shared" si="1443"/>
        <v>Delay</v>
      </c>
      <c r="AY4666">
        <f t="shared" si="1444"/>
        <v>4</v>
      </c>
    </row>
    <row r="4667" spans="1:51" x14ac:dyDescent="0.2">
      <c r="A4667" s="3">
        <v>11313</v>
      </c>
      <c r="B4667" s="1" t="s">
        <v>350</v>
      </c>
      <c r="C4667" s="1" t="s">
        <v>65</v>
      </c>
      <c r="D4667" s="1" t="s">
        <v>130</v>
      </c>
      <c r="E4667" s="1" t="s">
        <v>152</v>
      </c>
      <c r="F4667" s="1" t="s">
        <v>152</v>
      </c>
      <c r="G4667" s="13" t="s">
        <v>1048</v>
      </c>
      <c r="H4667" s="12">
        <v>39941</v>
      </c>
      <c r="I4667" s="12" t="s">
        <v>1048</v>
      </c>
      <c r="J4667" s="12">
        <v>39941</v>
      </c>
      <c r="K4667" s="4">
        <v>1530</v>
      </c>
      <c r="L4667" s="1" t="s">
        <v>146</v>
      </c>
      <c r="M4667" s="1" t="s">
        <v>132</v>
      </c>
      <c r="N4667" s="1" t="s">
        <v>154</v>
      </c>
      <c r="O4667" s="1" t="s">
        <v>93</v>
      </c>
      <c r="P4667">
        <v>60</v>
      </c>
      <c r="Q4667">
        <v>53671</v>
      </c>
      <c r="R4667">
        <v>611849.4</v>
      </c>
      <c r="S4667">
        <v>11.4</v>
      </c>
      <c r="T4667">
        <v>0.19</v>
      </c>
      <c r="U4667">
        <f t="shared" si="1440"/>
        <v>611849.4</v>
      </c>
      <c r="V4667">
        <f t="shared" si="1441"/>
        <v>3220260</v>
      </c>
      <c r="W4667" s="1" t="s">
        <v>155</v>
      </c>
      <c r="X4667" s="1" t="s">
        <v>1236</v>
      </c>
      <c r="Y4667" s="1" t="s">
        <v>156</v>
      </c>
      <c r="Z4667" s="3">
        <v>7726</v>
      </c>
      <c r="AA4667" s="4">
        <f t="shared" si="1445"/>
        <v>6024</v>
      </c>
      <c r="AB4667" s="4">
        <f t="shared" si="1457"/>
        <v>8135.0143798000008</v>
      </c>
      <c r="AC4667" s="4">
        <f t="shared" si="1458"/>
        <v>6024</v>
      </c>
      <c r="AD4667" s="4">
        <f t="shared" si="1446"/>
        <v>6024</v>
      </c>
      <c r="AE4667" s="4">
        <v>6024</v>
      </c>
      <c r="AF4667" s="4">
        <v>6024</v>
      </c>
      <c r="AG4667" s="4">
        <f>AE4667</f>
        <v>6024</v>
      </c>
      <c r="AH4667" s="4">
        <v>83180</v>
      </c>
      <c r="AI4667">
        <f t="shared" si="1442"/>
        <v>10109</v>
      </c>
      <c r="AJ4667">
        <v>15128.37</v>
      </c>
      <c r="AK4667" s="2">
        <v>15128.37</v>
      </c>
      <c r="AL4667" s="2">
        <f>AJ4667</f>
        <v>15128.37</v>
      </c>
      <c r="AM4667" s="4"/>
      <c r="AN4667" t="e">
        <f>VLOOKUP([1]!Tabelle13[[#This Row],[Vlookup this ID for freight costs]],$AL$2:$AL$6811,2,FALSE)</f>
        <v>#REF!</v>
      </c>
      <c r="AP4667">
        <v>1199.22</v>
      </c>
      <c r="AQ4667">
        <v>1199.22</v>
      </c>
      <c r="AR4667" s="4">
        <v>8</v>
      </c>
      <c r="AS4667" s="4">
        <v>5</v>
      </c>
      <c r="AT4667" s="4">
        <v>2009</v>
      </c>
      <c r="AU4667" s="4">
        <v>8</v>
      </c>
      <c r="AV4667" s="4">
        <v>5</v>
      </c>
      <c r="AW4667" s="4">
        <v>2009</v>
      </c>
      <c r="AX4667" t="str">
        <f t="shared" si="1443"/>
        <v>No Delay</v>
      </c>
      <c r="AY4667">
        <f t="shared" si="1444"/>
        <v>0</v>
      </c>
    </row>
    <row r="4668" spans="1:51" x14ac:dyDescent="0.2">
      <c r="A4668" s="3">
        <v>10732</v>
      </c>
      <c r="B4668" s="1" t="s">
        <v>133</v>
      </c>
      <c r="C4668" s="1" t="s">
        <v>51</v>
      </c>
      <c r="D4668" s="1" t="s">
        <v>130</v>
      </c>
      <c r="E4668" s="1" t="s">
        <v>53</v>
      </c>
      <c r="F4668" s="1" t="s">
        <v>53</v>
      </c>
      <c r="G4668" s="13" t="s">
        <v>2088</v>
      </c>
      <c r="H4668" s="12">
        <v>39865</v>
      </c>
      <c r="I4668" s="12" t="s">
        <v>2088</v>
      </c>
      <c r="J4668" s="12">
        <v>39865</v>
      </c>
      <c r="K4668" s="4">
        <v>1370</v>
      </c>
      <c r="L4668" s="1" t="s">
        <v>146</v>
      </c>
      <c r="M4668" s="1" t="s">
        <v>132</v>
      </c>
      <c r="N4668" s="1" t="s">
        <v>154</v>
      </c>
      <c r="O4668" s="1" t="s">
        <v>93</v>
      </c>
      <c r="P4668">
        <v>60</v>
      </c>
      <c r="Q4668">
        <v>13100</v>
      </c>
      <c r="R4668">
        <v>154580</v>
      </c>
      <c r="S4668">
        <v>11.8</v>
      </c>
      <c r="T4668">
        <v>0.2</v>
      </c>
      <c r="U4668">
        <f t="shared" si="1440"/>
        <v>154580</v>
      </c>
      <c r="V4668">
        <f t="shared" si="1441"/>
        <v>786000</v>
      </c>
      <c r="W4668" s="1" t="s">
        <v>155</v>
      </c>
      <c r="X4668" s="1" t="s">
        <v>1236</v>
      </c>
      <c r="Y4668" s="1" t="s">
        <v>156</v>
      </c>
      <c r="Z4668" s="3">
        <v>6318</v>
      </c>
      <c r="AA4668" s="4">
        <f t="shared" si="1445"/>
        <v>6036</v>
      </c>
      <c r="AB4668" s="4">
        <f t="shared" si="1457"/>
        <v>3682.4363860000003</v>
      </c>
      <c r="AC4668" s="4">
        <f t="shared" si="1458"/>
        <v>6036</v>
      </c>
      <c r="AD4668" s="4">
        <f t="shared" si="1446"/>
        <v>5129.5</v>
      </c>
      <c r="AE4668" s="4">
        <v>6036</v>
      </c>
      <c r="AF4668" s="4">
        <v>6036</v>
      </c>
      <c r="AG4668" s="4">
        <f>AE4668</f>
        <v>6036</v>
      </c>
      <c r="AH4668" s="4">
        <v>82389</v>
      </c>
      <c r="AI4668">
        <f t="shared" si="1442"/>
        <v>9134</v>
      </c>
      <c r="AJ4668">
        <v>3671.92</v>
      </c>
      <c r="AK4668" s="2">
        <v>3671.92</v>
      </c>
      <c r="AL4668" s="2">
        <f>AJ4668</f>
        <v>3671.92</v>
      </c>
      <c r="AM4668" s="4"/>
      <c r="AN4668" t="e">
        <f>VLOOKUP([1]!Tabelle13[[#This Row],[Vlookup this ID for freight costs]],$AL$2:$AL$6811,2,FALSE)</f>
        <v>#REF!</v>
      </c>
      <c r="AP4668">
        <v>302.98</v>
      </c>
      <c r="AQ4668">
        <v>302.98</v>
      </c>
      <c r="AR4668" s="4">
        <v>21</v>
      </c>
      <c r="AS4668" s="4">
        <v>2</v>
      </c>
      <c r="AT4668" s="4">
        <v>2009</v>
      </c>
      <c r="AU4668" s="4">
        <v>21</v>
      </c>
      <c r="AV4668" s="4">
        <v>2</v>
      </c>
      <c r="AW4668" s="4">
        <v>2009</v>
      </c>
      <c r="AX4668" t="str">
        <f t="shared" si="1443"/>
        <v>No Delay</v>
      </c>
      <c r="AY4668">
        <f t="shared" si="1444"/>
        <v>0</v>
      </c>
    </row>
    <row r="4669" spans="1:51" x14ac:dyDescent="0.2">
      <c r="A4669" s="3">
        <v>11597</v>
      </c>
      <c r="B4669" s="1" t="s">
        <v>133</v>
      </c>
      <c r="C4669" s="1" t="s">
        <v>51</v>
      </c>
      <c r="D4669" s="1" t="s">
        <v>130</v>
      </c>
      <c r="E4669" s="1" t="s">
        <v>53</v>
      </c>
      <c r="F4669" s="1" t="s">
        <v>53</v>
      </c>
      <c r="G4669" s="13" t="s">
        <v>2088</v>
      </c>
      <c r="H4669" s="12">
        <v>39865</v>
      </c>
      <c r="I4669" s="12" t="s">
        <v>2088</v>
      </c>
      <c r="J4669" s="12">
        <v>39865</v>
      </c>
      <c r="K4669" s="4">
        <v>1371</v>
      </c>
      <c r="L4669" s="1" t="s">
        <v>146</v>
      </c>
      <c r="M4669" s="1" t="s">
        <v>132</v>
      </c>
      <c r="N4669" s="1" t="s">
        <v>265</v>
      </c>
      <c r="O4669" s="1" t="s">
        <v>93</v>
      </c>
      <c r="P4669">
        <v>60</v>
      </c>
      <c r="Q4669">
        <v>7306</v>
      </c>
      <c r="R4669">
        <v>23379.200000000001</v>
      </c>
      <c r="S4669">
        <v>3.2</v>
      </c>
      <c r="T4669">
        <v>0.05</v>
      </c>
      <c r="U4669">
        <f t="shared" si="1440"/>
        <v>23379.200000000001</v>
      </c>
      <c r="V4669">
        <f t="shared" si="1441"/>
        <v>438360</v>
      </c>
      <c r="W4669" s="1" t="s">
        <v>179</v>
      </c>
      <c r="X4669" s="1" t="s">
        <v>1236</v>
      </c>
      <c r="Y4669" s="1" t="s">
        <v>156</v>
      </c>
      <c r="Z4669" s="3">
        <v>6318</v>
      </c>
      <c r="AA4669" s="4">
        <f t="shared" si="1445"/>
        <v>6036</v>
      </c>
      <c r="AB4669" s="4">
        <f t="shared" si="1457"/>
        <v>3046.5576327999997</v>
      </c>
      <c r="AC4669" s="4">
        <f t="shared" si="1458"/>
        <v>6036</v>
      </c>
      <c r="AD4669" s="4">
        <f t="shared" si="1446"/>
        <v>6036</v>
      </c>
      <c r="AE4669" s="3" t="s">
        <v>2430</v>
      </c>
      <c r="AF4669" s="3">
        <v>6036</v>
      </c>
      <c r="AG4669" s="4">
        <f>AI4669</f>
        <v>6036</v>
      </c>
      <c r="AH4669" s="4">
        <v>10732</v>
      </c>
      <c r="AI4669">
        <f t="shared" si="1442"/>
        <v>6036</v>
      </c>
      <c r="AJ4669" t="s">
        <v>2430</v>
      </c>
      <c r="AK4669" s="2">
        <v>3671.92</v>
      </c>
      <c r="AL4669" s="2">
        <f>AN4669</f>
        <v>3671.92</v>
      </c>
      <c r="AM4669" s="4">
        <v>10732</v>
      </c>
      <c r="AN4669">
        <f>INDEX($AJ$2:$AJ$6811,MATCH(AM4669,$A$2:$A$6811,0))</f>
        <v>3671.92</v>
      </c>
      <c r="AP4669">
        <v>45.82</v>
      </c>
      <c r="AQ4669">
        <v>45.82</v>
      </c>
      <c r="AR4669" s="4">
        <v>21</v>
      </c>
      <c r="AS4669" s="4">
        <v>2</v>
      </c>
      <c r="AT4669" s="4">
        <v>2009</v>
      </c>
      <c r="AU4669" s="4">
        <v>21</v>
      </c>
      <c r="AV4669" s="4">
        <v>2</v>
      </c>
      <c r="AW4669" s="4">
        <v>2009</v>
      </c>
      <c r="AX4669" t="str">
        <f t="shared" si="1443"/>
        <v>No Delay</v>
      </c>
      <c r="AY4669">
        <f t="shared" si="1444"/>
        <v>0</v>
      </c>
    </row>
    <row r="4670" spans="1:51" x14ac:dyDescent="0.2">
      <c r="A4670" s="3">
        <v>11926</v>
      </c>
      <c r="B4670" s="1" t="s">
        <v>133</v>
      </c>
      <c r="C4670" s="1" t="s">
        <v>51</v>
      </c>
      <c r="D4670" s="1" t="s">
        <v>130</v>
      </c>
      <c r="E4670" s="1" t="s">
        <v>53</v>
      </c>
      <c r="F4670" s="1" t="s">
        <v>53</v>
      </c>
      <c r="G4670" s="13" t="s">
        <v>2088</v>
      </c>
      <c r="H4670" s="12">
        <v>39865</v>
      </c>
      <c r="I4670" s="12" t="s">
        <v>2088</v>
      </c>
      <c r="J4670" s="12">
        <v>39865</v>
      </c>
      <c r="K4670" s="4">
        <v>1372</v>
      </c>
      <c r="L4670" s="1" t="s">
        <v>146</v>
      </c>
      <c r="M4670" s="1" t="s">
        <v>132</v>
      </c>
      <c r="N4670" s="1" t="s">
        <v>167</v>
      </c>
      <c r="O4670" s="1" t="s">
        <v>93</v>
      </c>
      <c r="P4670">
        <v>30</v>
      </c>
      <c r="Q4670">
        <v>24350</v>
      </c>
      <c r="R4670">
        <v>267850</v>
      </c>
      <c r="S4670">
        <v>11</v>
      </c>
      <c r="T4670">
        <v>0.37</v>
      </c>
      <c r="U4670">
        <f t="shared" si="1440"/>
        <v>267850</v>
      </c>
      <c r="V4670">
        <f t="shared" si="1441"/>
        <v>730500</v>
      </c>
      <c r="W4670" s="1" t="s">
        <v>155</v>
      </c>
      <c r="X4670" s="1" t="s">
        <v>1236</v>
      </c>
      <c r="Y4670" s="1" t="s">
        <v>156</v>
      </c>
      <c r="Z4670" s="3">
        <v>6318</v>
      </c>
      <c r="AA4670" s="4">
        <f t="shared" si="1445"/>
        <v>6036</v>
      </c>
      <c r="AB4670" s="4">
        <f t="shared" si="1457"/>
        <v>4917.0991360000007</v>
      </c>
      <c r="AC4670" s="4">
        <f t="shared" si="1458"/>
        <v>6036</v>
      </c>
      <c r="AD4670" s="4">
        <f t="shared" si="1446"/>
        <v>6036</v>
      </c>
      <c r="AE4670" s="3" t="s">
        <v>2430</v>
      </c>
      <c r="AF4670" s="3">
        <v>6036</v>
      </c>
      <c r="AG4670" s="4">
        <f>AI4670</f>
        <v>6036</v>
      </c>
      <c r="AH4670" s="4">
        <v>10732</v>
      </c>
      <c r="AI4670">
        <f t="shared" si="1442"/>
        <v>6036</v>
      </c>
      <c r="AJ4670" t="s">
        <v>2430</v>
      </c>
      <c r="AK4670" s="2">
        <v>3671.92</v>
      </c>
      <c r="AL4670" s="2">
        <f>AN4670</f>
        <v>3671.92</v>
      </c>
      <c r="AM4670" s="4">
        <v>10732</v>
      </c>
      <c r="AN4670">
        <f>INDEX($AJ$2:$AJ$6811,MATCH(AM4670,$A$2:$A$6811,0))</f>
        <v>3671.92</v>
      </c>
      <c r="AP4670">
        <v>524.99</v>
      </c>
      <c r="AQ4670">
        <v>524.99</v>
      </c>
      <c r="AR4670" s="4">
        <v>21</v>
      </c>
      <c r="AS4670" s="4">
        <v>2</v>
      </c>
      <c r="AT4670" s="4">
        <v>2009</v>
      </c>
      <c r="AU4670" s="4">
        <v>21</v>
      </c>
      <c r="AV4670" s="4">
        <v>2</v>
      </c>
      <c r="AW4670" s="4">
        <v>2009</v>
      </c>
      <c r="AX4670" t="str">
        <f t="shared" si="1443"/>
        <v>No Delay</v>
      </c>
      <c r="AY4670">
        <f t="shared" si="1444"/>
        <v>0</v>
      </c>
    </row>
    <row r="4671" spans="1:51" x14ac:dyDescent="0.2">
      <c r="A4671" s="3">
        <v>12231</v>
      </c>
      <c r="B4671" s="1" t="s">
        <v>133</v>
      </c>
      <c r="C4671" s="1" t="s">
        <v>51</v>
      </c>
      <c r="D4671" s="1" t="s">
        <v>130</v>
      </c>
      <c r="E4671" s="1" t="s">
        <v>53</v>
      </c>
      <c r="F4671" s="1" t="s">
        <v>53</v>
      </c>
      <c r="G4671" s="13" t="s">
        <v>2088</v>
      </c>
      <c r="H4671" s="12">
        <v>39865</v>
      </c>
      <c r="I4671" s="12" t="s">
        <v>2088</v>
      </c>
      <c r="J4671" s="12">
        <v>39865</v>
      </c>
      <c r="K4671" s="4">
        <v>1374</v>
      </c>
      <c r="L4671" s="1" t="s">
        <v>146</v>
      </c>
      <c r="M4671" s="1" t="s">
        <v>132</v>
      </c>
      <c r="N4671" s="1" t="s">
        <v>265</v>
      </c>
      <c r="O4671" s="1" t="s">
        <v>93</v>
      </c>
      <c r="P4671">
        <v>60</v>
      </c>
      <c r="Q4671">
        <v>6</v>
      </c>
      <c r="R4671">
        <v>19.2</v>
      </c>
      <c r="S4671">
        <v>3.2</v>
      </c>
      <c r="T4671">
        <v>0.05</v>
      </c>
      <c r="U4671">
        <f t="shared" si="1440"/>
        <v>19.200000000000003</v>
      </c>
      <c r="V4671">
        <f t="shared" si="1441"/>
        <v>360</v>
      </c>
      <c r="W4671" s="1" t="s">
        <v>179</v>
      </c>
      <c r="X4671" s="1" t="s">
        <v>1236</v>
      </c>
      <c r="Y4671" s="1" t="s">
        <v>156</v>
      </c>
      <c r="Z4671" s="3">
        <v>6318</v>
      </c>
      <c r="AA4671" s="4">
        <f t="shared" si="1445"/>
        <v>6036</v>
      </c>
      <c r="AB4671" s="4">
        <f t="shared" si="1457"/>
        <v>2245.3986927999999</v>
      </c>
      <c r="AC4671" s="4">
        <f t="shared" si="1458"/>
        <v>6036</v>
      </c>
      <c r="AD4671" s="4">
        <f t="shared" si="1446"/>
        <v>2810.442103891894</v>
      </c>
      <c r="AE4671" s="3" t="s">
        <v>2430</v>
      </c>
      <c r="AF4671" s="3">
        <v>6036</v>
      </c>
      <c r="AG4671" s="4">
        <f>AI4671</f>
        <v>6036</v>
      </c>
      <c r="AH4671" s="4">
        <v>10732</v>
      </c>
      <c r="AI4671">
        <f t="shared" si="1442"/>
        <v>6036</v>
      </c>
      <c r="AJ4671" t="s">
        <v>2430</v>
      </c>
      <c r="AK4671" s="2">
        <v>3671.92</v>
      </c>
      <c r="AL4671" s="2">
        <f>AN4671</f>
        <v>3671.92</v>
      </c>
      <c r="AM4671" s="4">
        <v>10732</v>
      </c>
      <c r="AN4671">
        <f>INDEX($AJ$2:$AJ$6811,MATCH(AM4671,$A$2:$A$6811,0))</f>
        <v>3671.92</v>
      </c>
      <c r="AP4671">
        <v>0.04</v>
      </c>
      <c r="AQ4671">
        <v>0.04</v>
      </c>
      <c r="AR4671" s="4">
        <v>21</v>
      </c>
      <c r="AS4671" s="4">
        <v>2</v>
      </c>
      <c r="AT4671" s="4">
        <v>2009</v>
      </c>
      <c r="AU4671" s="4">
        <v>21</v>
      </c>
      <c r="AV4671" s="4">
        <v>2</v>
      </c>
      <c r="AW4671" s="4">
        <v>2009</v>
      </c>
      <c r="AX4671" t="str">
        <f t="shared" si="1443"/>
        <v>No Delay</v>
      </c>
      <c r="AY4671">
        <f t="shared" si="1444"/>
        <v>0</v>
      </c>
    </row>
    <row r="4672" spans="1:51" x14ac:dyDescent="0.2">
      <c r="A4672" s="3">
        <v>12836</v>
      </c>
      <c r="B4672" s="1" t="s">
        <v>133</v>
      </c>
      <c r="C4672" s="1" t="s">
        <v>51</v>
      </c>
      <c r="D4672" s="1" t="s">
        <v>130</v>
      </c>
      <c r="E4672" s="1" t="s">
        <v>53</v>
      </c>
      <c r="F4672" s="1" t="s">
        <v>53</v>
      </c>
      <c r="G4672" s="13" t="s">
        <v>2088</v>
      </c>
      <c r="H4672" s="12">
        <v>39865</v>
      </c>
      <c r="I4672" s="12" t="s">
        <v>2088</v>
      </c>
      <c r="J4672" s="12">
        <v>39865</v>
      </c>
      <c r="K4672" s="4">
        <v>1375</v>
      </c>
      <c r="L4672" s="1" t="s">
        <v>146</v>
      </c>
      <c r="M4672" s="1" t="s">
        <v>132</v>
      </c>
      <c r="N4672" s="1" t="s">
        <v>304</v>
      </c>
      <c r="O4672" s="1" t="s">
        <v>305</v>
      </c>
      <c r="P4672">
        <v>180</v>
      </c>
      <c r="Q4672">
        <v>252</v>
      </c>
      <c r="R4672">
        <v>12600</v>
      </c>
      <c r="S4672">
        <v>50</v>
      </c>
      <c r="T4672">
        <v>0.28000000000000003</v>
      </c>
      <c r="U4672">
        <f t="shared" si="1440"/>
        <v>12600</v>
      </c>
      <c r="V4672">
        <f t="shared" si="1441"/>
        <v>45360</v>
      </c>
      <c r="W4672" s="1" t="s">
        <v>251</v>
      </c>
      <c r="X4672" s="1" t="s">
        <v>252</v>
      </c>
      <c r="Y4672" s="1" t="s">
        <v>252</v>
      </c>
      <c r="Z4672" s="3">
        <v>8366</v>
      </c>
      <c r="AA4672" s="4">
        <f t="shared" si="1445"/>
        <v>6036</v>
      </c>
      <c r="AB4672" s="4">
        <f t="shared" si="1457"/>
        <v>2272.3966516</v>
      </c>
      <c r="AC4672" s="4">
        <f t="shared" si="1458"/>
        <v>6036</v>
      </c>
      <c r="AD4672" s="4">
        <f t="shared" si="1446"/>
        <v>1570.5</v>
      </c>
      <c r="AE4672" s="3" t="s">
        <v>2430</v>
      </c>
      <c r="AF4672" s="3">
        <v>6036</v>
      </c>
      <c r="AG4672" s="4">
        <f>AI4672</f>
        <v>6036</v>
      </c>
      <c r="AH4672" s="4">
        <v>10732</v>
      </c>
      <c r="AI4672">
        <f t="shared" si="1442"/>
        <v>6036</v>
      </c>
      <c r="AJ4672" t="s">
        <v>2430</v>
      </c>
      <c r="AK4672" s="2">
        <v>3671.92</v>
      </c>
      <c r="AL4672" s="2">
        <f>AN4672</f>
        <v>3671.92</v>
      </c>
      <c r="AM4672" s="4">
        <v>10732</v>
      </c>
      <c r="AN4672">
        <f>INDEX($AJ$2:$AJ$6811,MATCH(AM4672,$A$2:$A$6811,0))</f>
        <v>3671.92</v>
      </c>
      <c r="AP4672">
        <v>24.7</v>
      </c>
      <c r="AQ4672">
        <v>24.7</v>
      </c>
      <c r="AR4672" s="4">
        <v>21</v>
      </c>
      <c r="AS4672" s="4">
        <v>2</v>
      </c>
      <c r="AT4672" s="4">
        <v>2009</v>
      </c>
      <c r="AU4672" s="4">
        <v>21</v>
      </c>
      <c r="AV4672" s="4">
        <v>2</v>
      </c>
      <c r="AW4672" s="4">
        <v>2009</v>
      </c>
      <c r="AX4672" t="str">
        <f t="shared" si="1443"/>
        <v>No Delay</v>
      </c>
      <c r="AY4672">
        <f t="shared" si="1444"/>
        <v>0</v>
      </c>
    </row>
    <row r="4673" spans="1:51" x14ac:dyDescent="0.2">
      <c r="A4673" s="3">
        <v>12230</v>
      </c>
      <c r="B4673" s="1" t="s">
        <v>133</v>
      </c>
      <c r="C4673" s="1" t="s">
        <v>51</v>
      </c>
      <c r="D4673" s="1" t="s">
        <v>130</v>
      </c>
      <c r="E4673" s="1" t="s">
        <v>53</v>
      </c>
      <c r="F4673" s="1" t="s">
        <v>53</v>
      </c>
      <c r="G4673" s="13" t="s">
        <v>2088</v>
      </c>
      <c r="H4673" s="12">
        <v>39865</v>
      </c>
      <c r="I4673" s="12" t="s">
        <v>2088</v>
      </c>
      <c r="J4673" s="12">
        <v>39865</v>
      </c>
      <c r="K4673" s="4">
        <v>1373</v>
      </c>
      <c r="L4673" s="1" t="s">
        <v>146</v>
      </c>
      <c r="M4673" s="1" t="s">
        <v>132</v>
      </c>
      <c r="N4673" s="1" t="s">
        <v>206</v>
      </c>
      <c r="O4673" s="1" t="s">
        <v>93</v>
      </c>
      <c r="P4673">
        <v>60</v>
      </c>
      <c r="Q4673">
        <v>27150</v>
      </c>
      <c r="R4673">
        <v>105885</v>
      </c>
      <c r="S4673">
        <v>3.9</v>
      </c>
      <c r="T4673">
        <v>0.06</v>
      </c>
      <c r="U4673">
        <f t="shared" si="1440"/>
        <v>105885</v>
      </c>
      <c r="V4673">
        <f t="shared" si="1441"/>
        <v>1629000</v>
      </c>
      <c r="W4673" s="1" t="s">
        <v>160</v>
      </c>
      <c r="X4673" s="1" t="s">
        <v>1236</v>
      </c>
      <c r="Y4673" s="1" t="s">
        <v>161</v>
      </c>
      <c r="Z4673" s="3">
        <v>6136</v>
      </c>
      <c r="AA4673" s="4">
        <f t="shared" si="1445"/>
        <v>6036</v>
      </c>
      <c r="AB4673" s="4">
        <f t="shared" si="1457"/>
        <v>5224.3929760000001</v>
      </c>
      <c r="AC4673" s="4">
        <f t="shared" si="1458"/>
        <v>6036</v>
      </c>
      <c r="AD4673" s="4">
        <f t="shared" si="1446"/>
        <v>6036</v>
      </c>
      <c r="AE4673" s="3" t="s">
        <v>2430</v>
      </c>
      <c r="AF4673" s="3">
        <v>6036</v>
      </c>
      <c r="AG4673" s="4">
        <f>AI4673</f>
        <v>6036</v>
      </c>
      <c r="AH4673" s="4">
        <v>10732</v>
      </c>
      <c r="AI4673">
        <f t="shared" si="1442"/>
        <v>6036</v>
      </c>
      <c r="AJ4673" t="s">
        <v>2430</v>
      </c>
      <c r="AK4673" s="2">
        <v>3671.92</v>
      </c>
      <c r="AL4673" s="2">
        <f>AN4673</f>
        <v>3671.92</v>
      </c>
      <c r="AM4673" s="4">
        <v>10732</v>
      </c>
      <c r="AN4673">
        <f>INDEX($AJ$2:$AJ$6811,MATCH(AM4673,$A$2:$A$6811,0))</f>
        <v>3671.92</v>
      </c>
      <c r="AP4673">
        <v>207.53</v>
      </c>
      <c r="AQ4673">
        <v>207.53</v>
      </c>
      <c r="AR4673" s="4">
        <v>21</v>
      </c>
      <c r="AS4673" s="4">
        <v>2</v>
      </c>
      <c r="AT4673" s="4">
        <v>2009</v>
      </c>
      <c r="AU4673" s="4">
        <v>21</v>
      </c>
      <c r="AV4673" s="4">
        <v>2</v>
      </c>
      <c r="AW4673" s="4">
        <v>2009</v>
      </c>
      <c r="AX4673" t="str">
        <f t="shared" si="1443"/>
        <v>No Delay</v>
      </c>
      <c r="AY4673">
        <f t="shared" si="1444"/>
        <v>0</v>
      </c>
    </row>
    <row r="4674" spans="1:51" x14ac:dyDescent="0.2">
      <c r="A4674" s="3">
        <v>83719</v>
      </c>
      <c r="B4674" s="1" t="s">
        <v>172</v>
      </c>
      <c r="C4674" s="1" t="s">
        <v>114</v>
      </c>
      <c r="D4674" s="1" t="s">
        <v>130</v>
      </c>
      <c r="E4674" s="1" t="s">
        <v>101</v>
      </c>
      <c r="F4674" s="1" t="s">
        <v>101</v>
      </c>
      <c r="G4674" s="13" t="s">
        <v>1422</v>
      </c>
      <c r="H4674" s="12">
        <v>41583</v>
      </c>
      <c r="I4674" s="12" t="s">
        <v>2268</v>
      </c>
      <c r="J4674" s="12">
        <v>41590</v>
      </c>
      <c r="K4674" s="4">
        <v>5021</v>
      </c>
      <c r="L4674" s="1" t="s">
        <v>146</v>
      </c>
      <c r="M4674" s="1" t="s">
        <v>132</v>
      </c>
      <c r="N4674" s="1" t="s">
        <v>275</v>
      </c>
      <c r="O4674" s="1" t="s">
        <v>93</v>
      </c>
      <c r="P4674">
        <v>60</v>
      </c>
      <c r="Q4674">
        <v>67271</v>
      </c>
      <c r="R4674">
        <v>470897</v>
      </c>
      <c r="S4674">
        <v>7</v>
      </c>
      <c r="T4674">
        <v>0.12</v>
      </c>
      <c r="U4674">
        <f t="shared" ref="U4674:U4737" si="1461">S4674*Q4674</f>
        <v>470897</v>
      </c>
      <c r="V4674">
        <f t="shared" ref="V4674:V4737" si="1462">Q4674*P4674</f>
        <v>4036260</v>
      </c>
      <c r="W4674" s="1" t="s">
        <v>204</v>
      </c>
      <c r="X4674" s="1" t="s">
        <v>1236</v>
      </c>
      <c r="Y4674" s="1" t="s">
        <v>205</v>
      </c>
      <c r="Z4674" s="3">
        <v>14286</v>
      </c>
      <c r="AA4674" s="4">
        <f t="shared" si="1445"/>
        <v>6041</v>
      </c>
      <c r="AB4674" s="4">
        <f t="shared" si="1457"/>
        <v>9627.5844598000003</v>
      </c>
      <c r="AC4674" s="4">
        <f t="shared" si="1458"/>
        <v>6041</v>
      </c>
      <c r="AD4674" s="4">
        <f t="shared" si="1446"/>
        <v>6970</v>
      </c>
      <c r="AE4674" s="4">
        <v>6041</v>
      </c>
      <c r="AF4674" s="4">
        <v>6041</v>
      </c>
      <c r="AG4674" s="4">
        <f t="shared" ref="AG4674:AG4680" si="1463">AE4674</f>
        <v>6041</v>
      </c>
      <c r="AI4674" t="e">
        <f t="shared" ref="AI4674:AI4737" si="1464">INDEX($AE$2:$AE$6811,MATCH(AH4674,$A$2:$A$6811,0))</f>
        <v>#N/A</v>
      </c>
      <c r="AJ4674">
        <v>10651.44</v>
      </c>
      <c r="AK4674" s="2">
        <v>10651.44</v>
      </c>
      <c r="AL4674" s="2">
        <f t="shared" ref="AL4674:AL4680" si="1465">AJ4674</f>
        <v>10651.44</v>
      </c>
      <c r="AM4674" s="4"/>
      <c r="AN4674" t="e">
        <f>VLOOKUP([1]!Tabelle13[[#This Row],[Vlookup this ID for freight costs]],$AL$2:$AL$6811,2,FALSE)</f>
        <v>#REF!</v>
      </c>
      <c r="AP4674">
        <v>660.2</v>
      </c>
      <c r="AQ4674">
        <v>660.2</v>
      </c>
      <c r="AR4674" s="4">
        <v>5</v>
      </c>
      <c r="AS4674" s="4">
        <v>11</v>
      </c>
      <c r="AT4674" s="4">
        <v>2013</v>
      </c>
      <c r="AU4674" s="4">
        <v>12</v>
      </c>
      <c r="AV4674" s="4">
        <v>11</v>
      </c>
      <c r="AW4674" s="4">
        <v>2013</v>
      </c>
      <c r="AX4674" t="str">
        <f t="shared" ref="AX4674:AX4737" si="1466">IF(DATE(AW4674,AV4674,AU4674)&lt;=DATE(AT4674,AS4674,AR4674),"No Delay","Delay")</f>
        <v>Delay</v>
      </c>
      <c r="AY4674">
        <f t="shared" ref="AY4674:AY4737" si="1467">IF(_xlfn.DAYS(J4674,H4674)&gt;0, _xlfn.DAYS(J4674,H4674),0)</f>
        <v>7</v>
      </c>
    </row>
    <row r="4675" spans="1:51" x14ac:dyDescent="0.2">
      <c r="A4675" s="3">
        <v>86683</v>
      </c>
      <c r="B4675" s="1" t="s">
        <v>175</v>
      </c>
      <c r="C4675" s="1" t="s">
        <v>165</v>
      </c>
      <c r="D4675" s="1" t="s">
        <v>130</v>
      </c>
      <c r="E4675" s="1" t="s">
        <v>101</v>
      </c>
      <c r="F4675" s="1" t="s">
        <v>101</v>
      </c>
      <c r="G4675" s="13" t="s">
        <v>893</v>
      </c>
      <c r="H4675" s="12">
        <v>41789</v>
      </c>
      <c r="I4675" s="12" t="s">
        <v>500</v>
      </c>
      <c r="J4675" s="12">
        <v>41801</v>
      </c>
      <c r="K4675" s="4">
        <v>5544</v>
      </c>
      <c r="L4675" s="1" t="s">
        <v>146</v>
      </c>
      <c r="M4675" s="1" t="s">
        <v>132</v>
      </c>
      <c r="N4675" s="1" t="s">
        <v>154</v>
      </c>
      <c r="O4675" s="1" t="s">
        <v>93</v>
      </c>
      <c r="P4675">
        <v>60</v>
      </c>
      <c r="Q4675">
        <v>45950</v>
      </c>
      <c r="R4675">
        <v>372654.5</v>
      </c>
      <c r="S4675">
        <v>8.11</v>
      </c>
      <c r="T4675">
        <v>0.14000000000000001</v>
      </c>
      <c r="U4675">
        <f t="shared" si="1461"/>
        <v>372654.5</v>
      </c>
      <c r="V4675">
        <f t="shared" si="1462"/>
        <v>2757000</v>
      </c>
      <c r="W4675" s="1" t="s">
        <v>179</v>
      </c>
      <c r="X4675" s="1" t="s">
        <v>1236</v>
      </c>
      <c r="Y4675" s="1" t="s">
        <v>156</v>
      </c>
      <c r="Z4675" s="3">
        <v>11413</v>
      </c>
      <c r="AA4675" s="4">
        <f t="shared" ref="AA4675:AA4738" si="1468">AF4675</f>
        <v>6061</v>
      </c>
      <c r="AB4675" s="4">
        <f t="shared" si="1457"/>
        <v>7287.651616000001</v>
      </c>
      <c r="AC4675" s="4">
        <f t="shared" si="1458"/>
        <v>6061</v>
      </c>
      <c r="AD4675" s="4">
        <f t="shared" si="1446"/>
        <v>6061</v>
      </c>
      <c r="AE4675" s="4">
        <v>6061</v>
      </c>
      <c r="AF4675" s="4">
        <v>6061</v>
      </c>
      <c r="AG4675" s="4">
        <f t="shared" si="1463"/>
        <v>6061</v>
      </c>
      <c r="AI4675" t="e">
        <f t="shared" si="1464"/>
        <v>#N/A</v>
      </c>
      <c r="AJ4675">
        <v>6901.96</v>
      </c>
      <c r="AK4675" s="2">
        <v>6901.96</v>
      </c>
      <c r="AL4675" s="2">
        <f t="shared" si="1465"/>
        <v>6901.96</v>
      </c>
      <c r="AM4675" s="4"/>
      <c r="AN4675" t="e">
        <f>VLOOKUP([1]!Tabelle13[[#This Row],[Vlookup this ID for freight costs]],$AL$2:$AL$6811,2,FALSE)</f>
        <v>#REF!</v>
      </c>
      <c r="AP4675">
        <v>383.09</v>
      </c>
      <c r="AQ4675">
        <v>383.09</v>
      </c>
      <c r="AR4675" s="4">
        <v>30</v>
      </c>
      <c r="AS4675" s="4">
        <v>5</v>
      </c>
      <c r="AT4675" s="4">
        <v>2014</v>
      </c>
      <c r="AU4675" s="4">
        <v>11</v>
      </c>
      <c r="AV4675" s="4">
        <v>6</v>
      </c>
      <c r="AW4675" s="4">
        <v>2014</v>
      </c>
      <c r="AX4675" t="str">
        <f t="shared" si="1466"/>
        <v>Delay</v>
      </c>
      <c r="AY4675">
        <f t="shared" si="1467"/>
        <v>12</v>
      </c>
    </row>
    <row r="4676" spans="1:51" x14ac:dyDescent="0.2">
      <c r="A4676" s="3">
        <v>83574</v>
      </c>
      <c r="B4676" s="1" t="s">
        <v>151</v>
      </c>
      <c r="C4676" s="1" t="s">
        <v>65</v>
      </c>
      <c r="D4676" s="1" t="s">
        <v>130</v>
      </c>
      <c r="E4676" s="1" t="s">
        <v>152</v>
      </c>
      <c r="F4676" s="1" t="s">
        <v>152</v>
      </c>
      <c r="G4676" s="13" t="s">
        <v>960</v>
      </c>
      <c r="H4676" s="12">
        <v>41080</v>
      </c>
      <c r="I4676" s="12" t="s">
        <v>961</v>
      </c>
      <c r="J4676" s="12">
        <v>40955</v>
      </c>
      <c r="K4676" s="4">
        <v>3744</v>
      </c>
      <c r="L4676" s="1" t="s">
        <v>146</v>
      </c>
      <c r="M4676" s="1" t="s">
        <v>132</v>
      </c>
      <c r="N4676" s="1" t="s">
        <v>167</v>
      </c>
      <c r="O4676" s="1" t="s">
        <v>93</v>
      </c>
      <c r="P4676">
        <v>30</v>
      </c>
      <c r="Q4676">
        <v>91166</v>
      </c>
      <c r="R4676">
        <v>375603.92</v>
      </c>
      <c r="S4676">
        <v>4.12</v>
      </c>
      <c r="T4676">
        <v>0.14000000000000001</v>
      </c>
      <c r="U4676">
        <f t="shared" si="1461"/>
        <v>375603.92</v>
      </c>
      <c r="V4676">
        <f t="shared" si="1462"/>
        <v>2734980</v>
      </c>
      <c r="W4676" s="1" t="s">
        <v>197</v>
      </c>
      <c r="X4676" s="1" t="s">
        <v>1236</v>
      </c>
      <c r="Y4676" s="1" t="s">
        <v>3082</v>
      </c>
      <c r="Z4676" s="3">
        <v>7428</v>
      </c>
      <c r="AA4676" s="4">
        <f t="shared" si="1468"/>
        <v>6073</v>
      </c>
      <c r="AB4676" s="4">
        <f t="shared" si="1457"/>
        <v>12250.008140800001</v>
      </c>
      <c r="AC4676" s="4">
        <f t="shared" si="1458"/>
        <v>6073</v>
      </c>
      <c r="AD4676" s="4">
        <f t="shared" ref="AD4676:AD4739" si="1469">AVERAGEIFS($AA$2:$AA$6811,$L$2:$L$6811,L4676,$V$2:$V$6811,"&gt;="&amp;(V4676-100), $V$2:$V$6811,"&lt;="&amp;(V4676+100),$AA$2:$AA$6811,"&gt;"&amp;1)</f>
        <v>6073</v>
      </c>
      <c r="AE4676" s="4">
        <v>6073</v>
      </c>
      <c r="AF4676" s="4">
        <v>6073</v>
      </c>
      <c r="AG4676" s="4">
        <f t="shared" si="1463"/>
        <v>6073</v>
      </c>
      <c r="AI4676" t="e">
        <f t="shared" si="1464"/>
        <v>#N/A</v>
      </c>
      <c r="AJ4676">
        <v>25231.96</v>
      </c>
      <c r="AK4676" s="2">
        <v>25231.96</v>
      </c>
      <c r="AL4676" s="2">
        <f t="shared" si="1465"/>
        <v>25231.96</v>
      </c>
      <c r="AM4676" s="4"/>
      <c r="AN4676" t="e">
        <f>VLOOKUP([1]!Tabelle13[[#This Row],[Vlookup this ID for freight costs]],$AL$2:$AL$6811,2,FALSE)</f>
        <v>#REF!</v>
      </c>
      <c r="AP4676">
        <v>526.6</v>
      </c>
      <c r="AQ4676">
        <v>526.6</v>
      </c>
      <c r="AR4676" s="4">
        <v>20</v>
      </c>
      <c r="AS4676" s="4">
        <v>6</v>
      </c>
      <c r="AT4676" s="4">
        <v>2012</v>
      </c>
      <c r="AU4676" s="4">
        <v>16</v>
      </c>
      <c r="AV4676" s="4">
        <v>2</v>
      </c>
      <c r="AW4676" s="4">
        <v>2012</v>
      </c>
      <c r="AX4676" t="str">
        <f t="shared" si="1466"/>
        <v>No Delay</v>
      </c>
      <c r="AY4676">
        <f t="shared" si="1467"/>
        <v>0</v>
      </c>
    </row>
    <row r="4677" spans="1:51" x14ac:dyDescent="0.2">
      <c r="A4677" s="3">
        <v>82469</v>
      </c>
      <c r="B4677" s="1" t="s">
        <v>151</v>
      </c>
      <c r="C4677" s="1" t="s">
        <v>65</v>
      </c>
      <c r="D4677" s="1" t="s">
        <v>130</v>
      </c>
      <c r="E4677" s="1" t="s">
        <v>152</v>
      </c>
      <c r="F4677" s="1" t="s">
        <v>152</v>
      </c>
      <c r="G4677" s="13" t="s">
        <v>960</v>
      </c>
      <c r="H4677" s="12">
        <v>41080</v>
      </c>
      <c r="I4677" s="12" t="s">
        <v>1729</v>
      </c>
      <c r="J4677" s="12">
        <v>41029</v>
      </c>
      <c r="K4677" s="4">
        <v>3875</v>
      </c>
      <c r="L4677" s="1" t="s">
        <v>146</v>
      </c>
      <c r="M4677" s="1" t="s">
        <v>132</v>
      </c>
      <c r="N4677" s="1" t="s">
        <v>292</v>
      </c>
      <c r="O4677" s="1" t="s">
        <v>93</v>
      </c>
      <c r="P4677">
        <v>30</v>
      </c>
      <c r="Q4677">
        <v>50000</v>
      </c>
      <c r="R4677">
        <v>813500</v>
      </c>
      <c r="S4677">
        <v>16.27</v>
      </c>
      <c r="T4677">
        <v>0.54</v>
      </c>
      <c r="U4677">
        <f t="shared" si="1461"/>
        <v>813500</v>
      </c>
      <c r="V4677">
        <f t="shared" si="1462"/>
        <v>1500000</v>
      </c>
      <c r="W4677" s="1" t="s">
        <v>160</v>
      </c>
      <c r="X4677" s="1" t="s">
        <v>1236</v>
      </c>
      <c r="Y4677" s="1" t="s">
        <v>161</v>
      </c>
      <c r="Z4677" s="3">
        <v>7348</v>
      </c>
      <c r="AA4677" s="4">
        <f t="shared" si="1468"/>
        <v>6078</v>
      </c>
      <c r="AB4677" s="4">
        <f t="shared" si="1457"/>
        <v>7732.1302059999998</v>
      </c>
      <c r="AC4677" s="4">
        <f t="shared" si="1458"/>
        <v>6078</v>
      </c>
      <c r="AD4677" s="4">
        <f t="shared" si="1469"/>
        <v>4849.6774836969707</v>
      </c>
      <c r="AE4677" s="4">
        <v>6078</v>
      </c>
      <c r="AF4677" s="4">
        <v>6078</v>
      </c>
      <c r="AG4677" s="4">
        <f t="shared" si="1463"/>
        <v>6078</v>
      </c>
      <c r="AI4677" t="e">
        <f t="shared" si="1464"/>
        <v>#N/A</v>
      </c>
      <c r="AJ4677">
        <v>27441.22</v>
      </c>
      <c r="AK4677" s="2">
        <v>27441.22</v>
      </c>
      <c r="AL4677" s="2">
        <f t="shared" si="1465"/>
        <v>27441.22</v>
      </c>
      <c r="AM4677" s="4"/>
      <c r="AN4677" t="e">
        <f>VLOOKUP([1]!Tabelle13[[#This Row],[Vlookup this ID for freight costs]],$AL$2:$AL$6811,2,FALSE)</f>
        <v>#REF!</v>
      </c>
      <c r="AP4677">
        <v>1140.53</v>
      </c>
      <c r="AQ4677">
        <v>1140.53</v>
      </c>
      <c r="AR4677" s="4">
        <v>20</v>
      </c>
      <c r="AS4677" s="4">
        <v>6</v>
      </c>
      <c r="AT4677" s="4">
        <v>2012</v>
      </c>
      <c r="AU4677" s="4">
        <v>30</v>
      </c>
      <c r="AV4677" s="4">
        <v>4</v>
      </c>
      <c r="AW4677" s="4">
        <v>2012</v>
      </c>
      <c r="AX4677" t="str">
        <f t="shared" si="1466"/>
        <v>No Delay</v>
      </c>
      <c r="AY4677">
        <f t="shared" si="1467"/>
        <v>0</v>
      </c>
    </row>
    <row r="4678" spans="1:51" x14ac:dyDescent="0.2">
      <c r="A4678" s="3">
        <v>12488</v>
      </c>
      <c r="B4678" s="1" t="s">
        <v>133</v>
      </c>
      <c r="C4678" s="1" t="s">
        <v>51</v>
      </c>
      <c r="D4678" s="1" t="s">
        <v>130</v>
      </c>
      <c r="E4678" s="1" t="s">
        <v>53</v>
      </c>
      <c r="F4678" s="1" t="s">
        <v>53</v>
      </c>
      <c r="G4678" s="13" t="s">
        <v>2431</v>
      </c>
      <c r="H4678" s="12">
        <v>39604</v>
      </c>
      <c r="I4678" s="12" t="s">
        <v>2431</v>
      </c>
      <c r="J4678" s="12">
        <v>39604</v>
      </c>
      <c r="K4678" s="4">
        <v>877</v>
      </c>
      <c r="L4678" s="1" t="s">
        <v>146</v>
      </c>
      <c r="M4678" s="1" t="s">
        <v>132</v>
      </c>
      <c r="N4678" s="1" t="s">
        <v>167</v>
      </c>
      <c r="O4678" s="1" t="s">
        <v>93</v>
      </c>
      <c r="P4678">
        <v>30</v>
      </c>
      <c r="Q4678">
        <v>33787</v>
      </c>
      <c r="R4678">
        <v>419634.54</v>
      </c>
      <c r="S4678">
        <v>12.42</v>
      </c>
      <c r="T4678">
        <v>0.41</v>
      </c>
      <c r="U4678">
        <f t="shared" si="1461"/>
        <v>419634.54</v>
      </c>
      <c r="V4678">
        <f t="shared" si="1462"/>
        <v>1013610</v>
      </c>
      <c r="W4678" s="1" t="s">
        <v>155</v>
      </c>
      <c r="X4678" s="1" t="s">
        <v>1236</v>
      </c>
      <c r="Y4678" s="1" t="s">
        <v>156</v>
      </c>
      <c r="Z4678" s="3">
        <v>6318</v>
      </c>
      <c r="AA4678" s="4">
        <f t="shared" si="1468"/>
        <v>6081</v>
      </c>
      <c r="AB4678" s="4">
        <f t="shared" si="1457"/>
        <v>5952.7891245999999</v>
      </c>
      <c r="AC4678" s="4">
        <f t="shared" si="1458"/>
        <v>6081</v>
      </c>
      <c r="AD4678" s="4">
        <f t="shared" si="1469"/>
        <v>6081</v>
      </c>
      <c r="AE4678" s="4">
        <v>6081</v>
      </c>
      <c r="AF4678" s="4">
        <v>6081</v>
      </c>
      <c r="AG4678" s="4">
        <f t="shared" si="1463"/>
        <v>6081</v>
      </c>
      <c r="AI4678" t="e">
        <f t="shared" si="1464"/>
        <v>#N/A</v>
      </c>
      <c r="AJ4678">
        <v>3316.9</v>
      </c>
      <c r="AK4678" s="2">
        <v>3316.9</v>
      </c>
      <c r="AL4678" s="2">
        <f t="shared" si="1465"/>
        <v>3316.9</v>
      </c>
      <c r="AM4678" s="4"/>
      <c r="AN4678" t="e">
        <f>VLOOKUP([1]!Tabelle13[[#This Row],[Vlookup this ID for freight costs]],$AL$2:$AL$6811,2,FALSE)</f>
        <v>#REF!</v>
      </c>
      <c r="AP4678">
        <v>671.42</v>
      </c>
      <c r="AQ4678">
        <v>671.42</v>
      </c>
      <c r="AR4678" s="4">
        <v>5</v>
      </c>
      <c r="AS4678" s="4">
        <v>6</v>
      </c>
      <c r="AT4678" s="4">
        <v>2008</v>
      </c>
      <c r="AU4678" s="4">
        <v>5</v>
      </c>
      <c r="AV4678" s="4">
        <v>6</v>
      </c>
      <c r="AW4678" s="4">
        <v>2008</v>
      </c>
      <c r="AX4678" t="str">
        <f t="shared" si="1466"/>
        <v>No Delay</v>
      </c>
      <c r="AY4678">
        <f t="shared" si="1467"/>
        <v>0</v>
      </c>
    </row>
    <row r="4679" spans="1:51" x14ac:dyDescent="0.2">
      <c r="A4679" s="3">
        <v>63561</v>
      </c>
      <c r="B4679" s="1" t="s">
        <v>368</v>
      </c>
      <c r="C4679" s="1" t="s">
        <v>73</v>
      </c>
      <c r="D4679" s="1" t="s">
        <v>266</v>
      </c>
      <c r="E4679" s="1" t="s">
        <v>53</v>
      </c>
      <c r="F4679" s="1" t="s">
        <v>53</v>
      </c>
      <c r="G4679" s="13" t="s">
        <v>2315</v>
      </c>
      <c r="H4679" s="12">
        <v>42145</v>
      </c>
      <c r="I4679" s="12" t="s">
        <v>2315</v>
      </c>
      <c r="J4679" s="12">
        <v>42145</v>
      </c>
      <c r="K4679" s="4">
        <v>6570</v>
      </c>
      <c r="L4679" s="1" t="s">
        <v>146</v>
      </c>
      <c r="M4679" s="1" t="s">
        <v>423</v>
      </c>
      <c r="N4679" s="1" t="s">
        <v>550</v>
      </c>
      <c r="O4679" s="1" t="s">
        <v>551</v>
      </c>
      <c r="P4679">
        <v>300</v>
      </c>
      <c r="Q4679">
        <v>6914</v>
      </c>
      <c r="R4679">
        <v>213089.48</v>
      </c>
      <c r="S4679">
        <v>30.82</v>
      </c>
      <c r="T4679">
        <v>0.1</v>
      </c>
      <c r="U4679">
        <f t="shared" si="1461"/>
        <v>213089.48</v>
      </c>
      <c r="V4679">
        <f t="shared" si="1462"/>
        <v>2074200</v>
      </c>
      <c r="W4679" s="1" t="s">
        <v>552</v>
      </c>
      <c r="X4679" s="1" t="s">
        <v>361</v>
      </c>
      <c r="Y4679" s="1" t="s">
        <v>361</v>
      </c>
      <c r="Z4679" s="3">
        <v>8447</v>
      </c>
      <c r="AA4679" s="4">
        <f t="shared" si="1468"/>
        <v>6090</v>
      </c>
      <c r="AB4679" s="4">
        <f t="shared" si="1457"/>
        <v>3003.5364952</v>
      </c>
      <c r="AC4679" s="4">
        <f t="shared" si="1458"/>
        <v>6090</v>
      </c>
      <c r="AD4679" s="4">
        <f t="shared" si="1469"/>
        <v>6090</v>
      </c>
      <c r="AE4679" s="4">
        <v>6090</v>
      </c>
      <c r="AF4679" s="4">
        <v>6090</v>
      </c>
      <c r="AG4679" s="4">
        <f t="shared" si="1463"/>
        <v>6090</v>
      </c>
      <c r="AI4679" t="e">
        <f t="shared" si="1464"/>
        <v>#N/A</v>
      </c>
      <c r="AJ4679">
        <v>41141.5</v>
      </c>
      <c r="AK4679" s="2">
        <v>41141.5</v>
      </c>
      <c r="AL4679" s="2">
        <f t="shared" si="1465"/>
        <v>41141.5</v>
      </c>
      <c r="AM4679" s="4"/>
      <c r="AN4679" t="e">
        <f>VLOOKUP([1]!Tabelle13[[#This Row],[Vlookup this ID for freight costs]],$AL$2:$AL$6811,2,FALSE)</f>
        <v>#REF!</v>
      </c>
      <c r="AP4679">
        <v>250.81</v>
      </c>
      <c r="AQ4679">
        <v>250.81</v>
      </c>
      <c r="AR4679" s="4">
        <v>21</v>
      </c>
      <c r="AS4679" s="4">
        <v>5</v>
      </c>
      <c r="AT4679" s="4">
        <v>2015</v>
      </c>
      <c r="AU4679" s="4">
        <v>21</v>
      </c>
      <c r="AV4679" s="4">
        <v>5</v>
      </c>
      <c r="AW4679" s="4">
        <v>2015</v>
      </c>
      <c r="AX4679" t="str">
        <f t="shared" si="1466"/>
        <v>No Delay</v>
      </c>
      <c r="AY4679">
        <f t="shared" si="1467"/>
        <v>0</v>
      </c>
    </row>
    <row r="4680" spans="1:51" x14ac:dyDescent="0.2">
      <c r="A4680" s="3">
        <v>58556</v>
      </c>
      <c r="B4680" s="1" t="s">
        <v>168</v>
      </c>
      <c r="C4680" s="1" t="s">
        <v>150</v>
      </c>
      <c r="D4680" s="1" t="s">
        <v>100</v>
      </c>
      <c r="E4680" s="1" t="s">
        <v>253</v>
      </c>
      <c r="F4680" s="1" t="s">
        <v>253</v>
      </c>
      <c r="G4680" s="13" t="s">
        <v>1719</v>
      </c>
      <c r="H4680" s="12">
        <v>40659</v>
      </c>
      <c r="I4680" s="12" t="s">
        <v>1719</v>
      </c>
      <c r="J4680" s="12">
        <v>40659</v>
      </c>
      <c r="K4680" s="4">
        <v>3154</v>
      </c>
      <c r="L4680" s="1" t="s">
        <v>146</v>
      </c>
      <c r="M4680" s="1" t="s">
        <v>170</v>
      </c>
      <c r="N4680" s="1" t="s">
        <v>167</v>
      </c>
      <c r="O4680" s="1" t="s">
        <v>93</v>
      </c>
      <c r="P4680">
        <v>30</v>
      </c>
      <c r="Q4680">
        <v>70942</v>
      </c>
      <c r="R4680">
        <v>321367.26</v>
      </c>
      <c r="S4680">
        <v>4.53</v>
      </c>
      <c r="T4680">
        <v>0.15</v>
      </c>
      <c r="U4680">
        <f t="shared" si="1461"/>
        <v>321367.26</v>
      </c>
      <c r="V4680">
        <f t="shared" si="1462"/>
        <v>2128260</v>
      </c>
      <c r="W4680" s="1" t="s">
        <v>155</v>
      </c>
      <c r="X4680" s="1" t="s">
        <v>1236</v>
      </c>
      <c r="Y4680" s="1" t="s">
        <v>156</v>
      </c>
      <c r="Z4680" s="3">
        <v>8107</v>
      </c>
      <c r="AA4680" s="4">
        <f t="shared" si="1468"/>
        <v>6090</v>
      </c>
      <c r="AB4680" s="4">
        <f t="shared" si="1457"/>
        <v>10030.4686336</v>
      </c>
      <c r="AC4680" s="4">
        <f t="shared" si="1458"/>
        <v>6090</v>
      </c>
      <c r="AD4680" s="4">
        <f t="shared" si="1469"/>
        <v>6090</v>
      </c>
      <c r="AE4680" s="4">
        <v>6090</v>
      </c>
      <c r="AF4680" s="4">
        <v>6090</v>
      </c>
      <c r="AG4680" s="4">
        <f t="shared" si="1463"/>
        <v>6090</v>
      </c>
      <c r="AI4680" t="e">
        <f t="shared" si="1464"/>
        <v>#N/A</v>
      </c>
      <c r="AJ4680">
        <v>11203.81</v>
      </c>
      <c r="AK4680" s="2">
        <v>11203.81</v>
      </c>
      <c r="AL4680" s="2">
        <f t="shared" si="1465"/>
        <v>11203.81</v>
      </c>
      <c r="AM4680" s="4"/>
      <c r="AN4680" t="e">
        <f>VLOOKUP([1]!Tabelle13[[#This Row],[Vlookup this ID for freight costs]],$AL$2:$AL$6811,2,FALSE)</f>
        <v>#REF!</v>
      </c>
      <c r="AP4680">
        <v>692.87</v>
      </c>
      <c r="AQ4680">
        <v>692.87</v>
      </c>
      <c r="AR4680" s="4">
        <v>26</v>
      </c>
      <c r="AS4680" s="4">
        <v>4</v>
      </c>
      <c r="AT4680" s="4">
        <v>2011</v>
      </c>
      <c r="AU4680" s="4">
        <v>26</v>
      </c>
      <c r="AV4680" s="4">
        <v>4</v>
      </c>
      <c r="AW4680" s="4">
        <v>2011</v>
      </c>
      <c r="AX4680" t="str">
        <f t="shared" si="1466"/>
        <v>No Delay</v>
      </c>
      <c r="AY4680">
        <f t="shared" si="1467"/>
        <v>0</v>
      </c>
    </row>
    <row r="4681" spans="1:51" x14ac:dyDescent="0.2">
      <c r="A4681" s="3">
        <v>71284</v>
      </c>
      <c r="B4681" s="1" t="s">
        <v>151</v>
      </c>
      <c r="C4681" s="1" t="s">
        <v>65</v>
      </c>
      <c r="D4681" s="1" t="s">
        <v>52</v>
      </c>
      <c r="E4681" s="1" t="s">
        <v>53</v>
      </c>
      <c r="F4681" s="1" t="s">
        <v>53</v>
      </c>
      <c r="G4681" s="13" t="s">
        <v>2218</v>
      </c>
      <c r="H4681" s="12">
        <v>42179</v>
      </c>
      <c r="I4681" s="12" t="s">
        <v>654</v>
      </c>
      <c r="J4681" s="12">
        <v>42185</v>
      </c>
      <c r="K4681" s="4">
        <v>6648</v>
      </c>
      <c r="L4681" s="1" t="s">
        <v>146</v>
      </c>
      <c r="M4681" s="1" t="s">
        <v>1775</v>
      </c>
      <c r="N4681" s="1" t="s">
        <v>238</v>
      </c>
      <c r="O4681" s="1" t="s">
        <v>93</v>
      </c>
      <c r="P4681">
        <v>30</v>
      </c>
      <c r="Q4681">
        <v>7026</v>
      </c>
      <c r="R4681">
        <v>31617</v>
      </c>
      <c r="S4681">
        <v>4.5</v>
      </c>
      <c r="T4681">
        <v>0.15</v>
      </c>
      <c r="U4681">
        <f t="shared" si="1461"/>
        <v>31617</v>
      </c>
      <c r="V4681">
        <f t="shared" si="1462"/>
        <v>210780</v>
      </c>
      <c r="W4681" s="1" t="s">
        <v>179</v>
      </c>
      <c r="X4681" s="1" t="s">
        <v>1236</v>
      </c>
      <c r="Y4681" s="1" t="s">
        <v>156</v>
      </c>
      <c r="Z4681" s="3">
        <v>7726</v>
      </c>
      <c r="AA4681" s="4">
        <f t="shared" si="1468"/>
        <v>6093</v>
      </c>
      <c r="AB4681" s="4">
        <f t="shared" si="1457"/>
        <v>3015.8282488</v>
      </c>
      <c r="AC4681" s="4">
        <f t="shared" si="1458"/>
        <v>6093</v>
      </c>
      <c r="AD4681" s="4">
        <f t="shared" si="1469"/>
        <v>6093</v>
      </c>
      <c r="AE4681" s="3" t="s">
        <v>2432</v>
      </c>
      <c r="AF4681" s="3">
        <v>6093</v>
      </c>
      <c r="AG4681" s="4">
        <f>AI4681</f>
        <v>6093</v>
      </c>
      <c r="AH4681" s="4">
        <v>24386</v>
      </c>
      <c r="AI4681">
        <f t="shared" si="1464"/>
        <v>6093</v>
      </c>
      <c r="AJ4681" t="s">
        <v>2432</v>
      </c>
      <c r="AK4681" s="2">
        <v>42199.11</v>
      </c>
      <c r="AL4681" s="2">
        <f>AN4681</f>
        <v>42199.11</v>
      </c>
      <c r="AM4681" s="4">
        <v>24386</v>
      </c>
      <c r="AN4681">
        <f>INDEX($AJ$2:$AJ$6811,MATCH(AM4681,$A$2:$A$6811,0))</f>
        <v>42199.11</v>
      </c>
      <c r="AP4681">
        <v>37.21</v>
      </c>
      <c r="AQ4681">
        <v>37.21</v>
      </c>
      <c r="AR4681" s="4">
        <v>24</v>
      </c>
      <c r="AS4681" s="4">
        <v>6</v>
      </c>
      <c r="AT4681" s="4">
        <v>2015</v>
      </c>
      <c r="AU4681" s="4">
        <v>30</v>
      </c>
      <c r="AV4681" s="4">
        <v>6</v>
      </c>
      <c r="AW4681" s="4">
        <v>2015</v>
      </c>
      <c r="AX4681" t="str">
        <f t="shared" si="1466"/>
        <v>Delay</v>
      </c>
      <c r="AY4681">
        <f t="shared" si="1467"/>
        <v>6</v>
      </c>
    </row>
    <row r="4682" spans="1:51" x14ac:dyDescent="0.2">
      <c r="A4682" s="3">
        <v>24386</v>
      </c>
      <c r="B4682" s="1" t="s">
        <v>151</v>
      </c>
      <c r="C4682" s="1" t="s">
        <v>65</v>
      </c>
      <c r="D4682" s="1" t="s">
        <v>52</v>
      </c>
      <c r="E4682" s="1" t="s">
        <v>53</v>
      </c>
      <c r="F4682" s="1" t="s">
        <v>53</v>
      </c>
      <c r="G4682" s="13" t="s">
        <v>2218</v>
      </c>
      <c r="H4682" s="12">
        <v>42179</v>
      </c>
      <c r="I4682" s="12" t="s">
        <v>654</v>
      </c>
      <c r="J4682" s="12">
        <v>42185</v>
      </c>
      <c r="K4682" s="4">
        <v>6647</v>
      </c>
      <c r="L4682" s="1" t="s">
        <v>146</v>
      </c>
      <c r="M4682" s="1" t="s">
        <v>1775</v>
      </c>
      <c r="N4682" s="1" t="s">
        <v>275</v>
      </c>
      <c r="O4682" s="1" t="s">
        <v>93</v>
      </c>
      <c r="P4682">
        <v>60</v>
      </c>
      <c r="Q4682">
        <v>58462</v>
      </c>
      <c r="R4682">
        <v>385849.2</v>
      </c>
      <c r="S4682">
        <v>6.6</v>
      </c>
      <c r="T4682">
        <v>0.11</v>
      </c>
      <c r="U4682">
        <f t="shared" si="1461"/>
        <v>385849.19999999995</v>
      </c>
      <c r="V4682">
        <f t="shared" si="1462"/>
        <v>3507720</v>
      </c>
      <c r="W4682" s="1" t="s">
        <v>179</v>
      </c>
      <c r="X4682" s="1" t="s">
        <v>1236</v>
      </c>
      <c r="Y4682" s="1" t="s">
        <v>156</v>
      </c>
      <c r="Z4682" s="3">
        <v>7726</v>
      </c>
      <c r="AA4682" s="4">
        <f t="shared" si="1468"/>
        <v>6093</v>
      </c>
      <c r="AB4682" s="4">
        <f t="shared" si="1457"/>
        <v>8660.8160896000009</v>
      </c>
      <c r="AC4682" s="4">
        <f t="shared" si="1458"/>
        <v>6093</v>
      </c>
      <c r="AD4682" s="4">
        <f t="shared" si="1469"/>
        <v>6093</v>
      </c>
      <c r="AE4682" s="4">
        <v>6093</v>
      </c>
      <c r="AF4682" s="4">
        <v>6093</v>
      </c>
      <c r="AG4682" s="4">
        <f>AE4682</f>
        <v>6093</v>
      </c>
      <c r="AI4682" t="e">
        <f t="shared" si="1464"/>
        <v>#N/A</v>
      </c>
      <c r="AJ4682">
        <v>42199.11</v>
      </c>
      <c r="AK4682" s="2">
        <v>42199.11</v>
      </c>
      <c r="AL4682" s="2">
        <f>AJ4682</f>
        <v>42199.11</v>
      </c>
      <c r="AM4682" s="4"/>
      <c r="AN4682" t="e">
        <f>VLOOKUP([1]!Tabelle13[[#This Row],[Vlookup this ID for freight costs]],$AL$2:$AL$6811,2,FALSE)</f>
        <v>#REF!</v>
      </c>
      <c r="AP4682">
        <v>454.14</v>
      </c>
      <c r="AQ4682">
        <v>454.14</v>
      </c>
      <c r="AR4682" s="4">
        <v>24</v>
      </c>
      <c r="AS4682" s="4">
        <v>6</v>
      </c>
      <c r="AT4682" s="4">
        <v>2015</v>
      </c>
      <c r="AU4682" s="4">
        <v>30</v>
      </c>
      <c r="AV4682" s="4">
        <v>6</v>
      </c>
      <c r="AW4682" s="4">
        <v>2015</v>
      </c>
      <c r="AX4682" t="str">
        <f t="shared" si="1466"/>
        <v>Delay</v>
      </c>
      <c r="AY4682">
        <f t="shared" si="1467"/>
        <v>6</v>
      </c>
    </row>
    <row r="4683" spans="1:51" x14ac:dyDescent="0.2">
      <c r="A4683" s="3">
        <v>84825</v>
      </c>
      <c r="B4683" s="1" t="s">
        <v>215</v>
      </c>
      <c r="C4683" s="1" t="s">
        <v>89</v>
      </c>
      <c r="D4683" s="1" t="s">
        <v>130</v>
      </c>
      <c r="E4683" s="1" t="s">
        <v>101</v>
      </c>
      <c r="F4683" s="1" t="s">
        <v>101</v>
      </c>
      <c r="G4683" s="13" t="s">
        <v>2433</v>
      </c>
      <c r="H4683" s="12">
        <v>41461</v>
      </c>
      <c r="I4683" s="12" t="s">
        <v>1523</v>
      </c>
      <c r="J4683" s="12">
        <v>41474</v>
      </c>
      <c r="K4683" s="4">
        <v>4802</v>
      </c>
      <c r="L4683" s="1" t="s">
        <v>146</v>
      </c>
      <c r="M4683" s="1" t="s">
        <v>132</v>
      </c>
      <c r="N4683" s="1" t="s">
        <v>1524</v>
      </c>
      <c r="O4683" s="1" t="s">
        <v>93</v>
      </c>
      <c r="P4683">
        <v>30</v>
      </c>
      <c r="Q4683">
        <v>46600</v>
      </c>
      <c r="R4683">
        <v>490232</v>
      </c>
      <c r="S4683">
        <v>10.52</v>
      </c>
      <c r="T4683">
        <v>0.35</v>
      </c>
      <c r="U4683">
        <f t="shared" si="1461"/>
        <v>490232</v>
      </c>
      <c r="V4683">
        <f t="shared" si="1462"/>
        <v>1398000</v>
      </c>
      <c r="W4683" s="1" t="s">
        <v>179</v>
      </c>
      <c r="X4683" s="1" t="s">
        <v>1236</v>
      </c>
      <c r="Y4683" s="1" t="s">
        <v>156</v>
      </c>
      <c r="Z4683" s="3">
        <v>13090</v>
      </c>
      <c r="AA4683" s="4">
        <f t="shared" si="1468"/>
        <v>6107</v>
      </c>
      <c r="AB4683" s="4">
        <f t="shared" si="1457"/>
        <v>7358.9876860000004</v>
      </c>
      <c r="AC4683" s="4">
        <f t="shared" si="1458"/>
        <v>6107</v>
      </c>
      <c r="AD4683" s="4">
        <f t="shared" si="1469"/>
        <v>4386.5</v>
      </c>
      <c r="AE4683" s="4">
        <v>6107</v>
      </c>
      <c r="AF4683" s="4">
        <v>6107</v>
      </c>
      <c r="AG4683" s="4">
        <f>AE4683</f>
        <v>6107</v>
      </c>
      <c r="AI4683" t="e">
        <f t="shared" si="1464"/>
        <v>#N/A</v>
      </c>
      <c r="AJ4683">
        <v>23753.64</v>
      </c>
      <c r="AK4683" s="2">
        <v>23753.64</v>
      </c>
      <c r="AL4683" s="2">
        <f>AJ4683</f>
        <v>23753.64</v>
      </c>
      <c r="AM4683" s="4"/>
      <c r="AN4683" t="e">
        <f>VLOOKUP([1]!Tabelle13[[#This Row],[Vlookup this ID for freight costs]],$AL$2:$AL$6811,2,FALSE)</f>
        <v>#REF!</v>
      </c>
      <c r="AP4683">
        <v>687.31</v>
      </c>
      <c r="AQ4683">
        <v>687.31</v>
      </c>
      <c r="AR4683" s="4">
        <v>6</v>
      </c>
      <c r="AS4683" s="4">
        <v>7</v>
      </c>
      <c r="AT4683" s="4">
        <v>2013</v>
      </c>
      <c r="AU4683" s="4">
        <v>19</v>
      </c>
      <c r="AV4683" s="4">
        <v>7</v>
      </c>
      <c r="AW4683" s="4">
        <v>2013</v>
      </c>
      <c r="AX4683" t="str">
        <f t="shared" si="1466"/>
        <v>Delay</v>
      </c>
      <c r="AY4683">
        <f t="shared" si="1467"/>
        <v>13</v>
      </c>
    </row>
    <row r="4684" spans="1:51" x14ac:dyDescent="0.2">
      <c r="A4684" s="3">
        <v>11917</v>
      </c>
      <c r="B4684" s="1" t="s">
        <v>1727</v>
      </c>
      <c r="C4684" s="1" t="s">
        <v>65</v>
      </c>
      <c r="D4684" s="1" t="s">
        <v>130</v>
      </c>
      <c r="E4684" s="1" t="s">
        <v>53</v>
      </c>
      <c r="F4684" s="1" t="s">
        <v>53</v>
      </c>
      <c r="G4684" s="13" t="s">
        <v>763</v>
      </c>
      <c r="H4684" s="12">
        <v>39719</v>
      </c>
      <c r="I4684" s="12" t="s">
        <v>763</v>
      </c>
      <c r="J4684" s="12">
        <v>39719</v>
      </c>
      <c r="K4684" s="4">
        <v>1096</v>
      </c>
      <c r="L4684" s="1" t="s">
        <v>146</v>
      </c>
      <c r="M4684" s="1" t="s">
        <v>132</v>
      </c>
      <c r="N4684" s="1" t="s">
        <v>167</v>
      </c>
      <c r="O4684" s="1" t="s">
        <v>93</v>
      </c>
      <c r="P4684">
        <v>30</v>
      </c>
      <c r="Q4684">
        <v>25000</v>
      </c>
      <c r="R4684">
        <v>300250</v>
      </c>
      <c r="S4684">
        <v>12.01</v>
      </c>
      <c r="T4684">
        <v>0.4</v>
      </c>
      <c r="U4684">
        <f t="shared" si="1461"/>
        <v>300250</v>
      </c>
      <c r="V4684">
        <f t="shared" si="1462"/>
        <v>750000</v>
      </c>
      <c r="W4684" s="1" t="s">
        <v>155</v>
      </c>
      <c r="X4684" s="1" t="s">
        <v>1236</v>
      </c>
      <c r="Y4684" s="1" t="s">
        <v>156</v>
      </c>
      <c r="Z4684" s="3">
        <v>7726</v>
      </c>
      <c r="AA4684" s="4">
        <f t="shared" si="1468"/>
        <v>6124</v>
      </c>
      <c r="AB4684" s="4">
        <f t="shared" si="1457"/>
        <v>4988.4352060000001</v>
      </c>
      <c r="AC4684" s="4">
        <f t="shared" si="1458"/>
        <v>6124</v>
      </c>
      <c r="AD4684" s="4">
        <f t="shared" si="1469"/>
        <v>3323.3333333333335</v>
      </c>
      <c r="AE4684" s="4">
        <v>6124</v>
      </c>
      <c r="AF4684" s="4">
        <v>6124</v>
      </c>
      <c r="AG4684" s="4">
        <f>AE4684</f>
        <v>6124</v>
      </c>
      <c r="AH4684" s="4">
        <v>82504</v>
      </c>
      <c r="AI4684">
        <f t="shared" si="1464"/>
        <v>3865</v>
      </c>
      <c r="AJ4684">
        <v>13353.34</v>
      </c>
      <c r="AK4684" s="2">
        <v>13353.34</v>
      </c>
      <c r="AL4684" s="2">
        <f>AJ4684</f>
        <v>13353.34</v>
      </c>
      <c r="AM4684" s="4"/>
      <c r="AN4684" t="e">
        <f>VLOOKUP([1]!Tabelle13[[#This Row],[Vlookup this ID for freight costs]],$AL$2:$AL$6811,2,FALSE)</f>
        <v>#REF!</v>
      </c>
      <c r="AP4684">
        <v>480.4</v>
      </c>
      <c r="AQ4684">
        <v>480.4</v>
      </c>
      <c r="AR4684" s="4">
        <v>28</v>
      </c>
      <c r="AS4684" s="4">
        <v>9</v>
      </c>
      <c r="AT4684" s="4">
        <v>2008</v>
      </c>
      <c r="AU4684" s="4">
        <v>28</v>
      </c>
      <c r="AV4684" s="4">
        <v>9</v>
      </c>
      <c r="AW4684" s="4">
        <v>2008</v>
      </c>
      <c r="AX4684" t="str">
        <f t="shared" si="1466"/>
        <v>No Delay</v>
      </c>
      <c r="AY4684">
        <f t="shared" si="1467"/>
        <v>0</v>
      </c>
    </row>
    <row r="4685" spans="1:51" x14ac:dyDescent="0.2">
      <c r="A4685" s="3">
        <v>12224</v>
      </c>
      <c r="B4685" s="1" t="s">
        <v>1727</v>
      </c>
      <c r="C4685" s="1" t="s">
        <v>65</v>
      </c>
      <c r="D4685" s="1" t="s">
        <v>130</v>
      </c>
      <c r="E4685" s="1" t="s">
        <v>53</v>
      </c>
      <c r="F4685" s="1" t="s">
        <v>53</v>
      </c>
      <c r="G4685" s="13" t="s">
        <v>763</v>
      </c>
      <c r="H4685" s="12">
        <v>39719</v>
      </c>
      <c r="I4685" s="12" t="s">
        <v>763</v>
      </c>
      <c r="J4685" s="12">
        <v>39719</v>
      </c>
      <c r="K4685" s="4">
        <v>1097</v>
      </c>
      <c r="L4685" s="1" t="s">
        <v>146</v>
      </c>
      <c r="M4685" s="1" t="s">
        <v>132</v>
      </c>
      <c r="N4685" s="1" t="s">
        <v>147</v>
      </c>
      <c r="O4685" s="1" t="s">
        <v>148</v>
      </c>
      <c r="P4685">
        <v>30</v>
      </c>
      <c r="Q4685">
        <v>45000</v>
      </c>
      <c r="R4685">
        <v>1181250</v>
      </c>
      <c r="S4685">
        <v>26.25</v>
      </c>
      <c r="T4685">
        <v>0.88</v>
      </c>
      <c r="U4685">
        <f t="shared" si="1461"/>
        <v>1181250</v>
      </c>
      <c r="V4685">
        <f t="shared" si="1462"/>
        <v>1350000</v>
      </c>
      <c r="W4685" s="1" t="s">
        <v>149</v>
      </c>
      <c r="X4685" s="1" t="s">
        <v>150</v>
      </c>
      <c r="Y4685" s="1" t="s">
        <v>150</v>
      </c>
      <c r="Z4685" s="3">
        <v>4785</v>
      </c>
      <c r="AA4685" s="4">
        <f t="shared" si="1468"/>
        <v>6124</v>
      </c>
      <c r="AB4685" s="4">
        <f t="shared" si="1457"/>
        <v>7183.3912060000002</v>
      </c>
      <c r="AC4685" s="4">
        <f t="shared" si="1458"/>
        <v>6124</v>
      </c>
      <c r="AD4685" s="4">
        <f t="shared" si="1469"/>
        <v>5698.909090909091</v>
      </c>
      <c r="AE4685" s="3" t="s">
        <v>2434</v>
      </c>
      <c r="AF4685" s="3">
        <v>6124</v>
      </c>
      <c r="AG4685" s="4">
        <f>AI4685</f>
        <v>6124</v>
      </c>
      <c r="AH4685" s="4">
        <v>11917</v>
      </c>
      <c r="AI4685">
        <f t="shared" si="1464"/>
        <v>6124</v>
      </c>
      <c r="AJ4685" t="s">
        <v>2434</v>
      </c>
      <c r="AK4685" s="2">
        <v>13353.34</v>
      </c>
      <c r="AL4685" s="2">
        <f>AN4685</f>
        <v>13353.34</v>
      </c>
      <c r="AM4685" s="4">
        <v>11917</v>
      </c>
      <c r="AN4685">
        <f>INDEX($AJ$2:$AJ$6811,MATCH(AM4685,$A$2:$A$6811,0))</f>
        <v>13353.34</v>
      </c>
      <c r="AP4685">
        <v>1890</v>
      </c>
      <c r="AQ4685">
        <v>1890</v>
      </c>
      <c r="AR4685" s="4">
        <v>28</v>
      </c>
      <c r="AS4685" s="4">
        <v>9</v>
      </c>
      <c r="AT4685" s="4">
        <v>2008</v>
      </c>
      <c r="AU4685" s="4">
        <v>28</v>
      </c>
      <c r="AV4685" s="4">
        <v>9</v>
      </c>
      <c r="AW4685" s="4">
        <v>2008</v>
      </c>
      <c r="AX4685" t="str">
        <f t="shared" si="1466"/>
        <v>No Delay</v>
      </c>
      <c r="AY4685">
        <f t="shared" si="1467"/>
        <v>0</v>
      </c>
    </row>
    <row r="4686" spans="1:51" x14ac:dyDescent="0.2">
      <c r="A4686" s="3">
        <v>85408</v>
      </c>
      <c r="B4686" s="1" t="s">
        <v>477</v>
      </c>
      <c r="C4686" s="1" t="s">
        <v>114</v>
      </c>
      <c r="D4686" s="1" t="s">
        <v>130</v>
      </c>
      <c r="E4686" s="1" t="s">
        <v>101</v>
      </c>
      <c r="F4686" s="1" t="s">
        <v>101</v>
      </c>
      <c r="G4686" s="13" t="s">
        <v>2435</v>
      </c>
      <c r="H4686" s="12">
        <v>41602</v>
      </c>
      <c r="I4686" s="12" t="s">
        <v>2069</v>
      </c>
      <c r="J4686" s="12">
        <v>41620</v>
      </c>
      <c r="K4686" s="4">
        <v>5117</v>
      </c>
      <c r="L4686" s="1" t="s">
        <v>146</v>
      </c>
      <c r="M4686" s="1" t="s">
        <v>132</v>
      </c>
      <c r="N4686" s="1" t="s">
        <v>265</v>
      </c>
      <c r="O4686" s="1" t="s">
        <v>93</v>
      </c>
      <c r="P4686">
        <v>60</v>
      </c>
      <c r="Q4686">
        <v>35496</v>
      </c>
      <c r="R4686">
        <v>80220.960000000006</v>
      </c>
      <c r="S4686">
        <v>2.2599999999999998</v>
      </c>
      <c r="T4686">
        <v>0.04</v>
      </c>
      <c r="U4686">
        <f t="shared" si="1461"/>
        <v>80220.959999999992</v>
      </c>
      <c r="V4686">
        <f t="shared" si="1462"/>
        <v>2129760</v>
      </c>
      <c r="W4686" s="1" t="s">
        <v>204</v>
      </c>
      <c r="X4686" s="1" t="s">
        <v>1236</v>
      </c>
      <c r="Y4686" s="1" t="s">
        <v>205</v>
      </c>
      <c r="Z4686" s="3">
        <v>14286</v>
      </c>
      <c r="AA4686" s="4">
        <f>AB4686</f>
        <v>6140.6299859999999</v>
      </c>
      <c r="AB4686" s="2">
        <f>2245.156962+0.109744*Q4686</f>
        <v>6140.6299859999999</v>
      </c>
      <c r="AC4686" s="4">
        <f>AD4686</f>
        <v>6140.6299859999999</v>
      </c>
      <c r="AD4686" s="4">
        <f t="shared" si="1469"/>
        <v>6140.6299859999999</v>
      </c>
      <c r="AE4686" s="4" t="s">
        <v>62</v>
      </c>
      <c r="AG4686" s="4" t="str">
        <f>AE4686</f>
        <v>Weight Captured Separately</v>
      </c>
      <c r="AI4686" t="e">
        <f t="shared" si="1464"/>
        <v>#N/A</v>
      </c>
      <c r="AJ4686" t="s">
        <v>81</v>
      </c>
      <c r="AK4686" s="2"/>
      <c r="AL4686" s="2" t="str">
        <f>AJ4686</f>
        <v>Freight Included in Commodity Cost</v>
      </c>
      <c r="AM4686" s="4"/>
      <c r="AN4686" t="e">
        <f>VLOOKUP([1]!Tabelle13[[#This Row],[Vlookup this ID for freight costs]],$AL$2:$AL$6811,2,FALSE)</f>
        <v>#REF!</v>
      </c>
      <c r="AO4686">
        <f>IF(AK:AK="",AC:AC*6.242+1.383 -2.844 + 3.145 -2.265  -2.026,AK:AK)</f>
        <v>38327.205372612007</v>
      </c>
      <c r="AP4686">
        <v>99.23</v>
      </c>
      <c r="AQ4686">
        <v>99.23</v>
      </c>
      <c r="AR4686" s="4">
        <v>24</v>
      </c>
      <c r="AS4686" s="4">
        <v>11</v>
      </c>
      <c r="AT4686" s="4">
        <v>2013</v>
      </c>
      <c r="AU4686" s="4">
        <v>12</v>
      </c>
      <c r="AV4686" s="4">
        <v>12</v>
      </c>
      <c r="AW4686" s="4">
        <v>2013</v>
      </c>
      <c r="AX4686" t="str">
        <f t="shared" si="1466"/>
        <v>Delay</v>
      </c>
      <c r="AY4686">
        <f t="shared" si="1467"/>
        <v>18</v>
      </c>
    </row>
    <row r="4687" spans="1:51" x14ac:dyDescent="0.2">
      <c r="A4687" s="3">
        <v>83545</v>
      </c>
      <c r="B4687" s="1" t="s">
        <v>151</v>
      </c>
      <c r="C4687" s="1" t="s">
        <v>65</v>
      </c>
      <c r="D4687" s="1" t="s">
        <v>130</v>
      </c>
      <c r="E4687" s="1" t="s">
        <v>152</v>
      </c>
      <c r="F4687" s="1" t="s">
        <v>152</v>
      </c>
      <c r="G4687" s="13" t="s">
        <v>1301</v>
      </c>
      <c r="H4687" s="12">
        <v>40882</v>
      </c>
      <c r="I4687" s="12" t="s">
        <v>1846</v>
      </c>
      <c r="J4687" s="12">
        <v>40829</v>
      </c>
      <c r="K4687" s="4">
        <v>3516</v>
      </c>
      <c r="L4687" s="1" t="s">
        <v>146</v>
      </c>
      <c r="M4687" s="1" t="s">
        <v>132</v>
      </c>
      <c r="N4687" s="1" t="s">
        <v>154</v>
      </c>
      <c r="O4687" s="1" t="s">
        <v>93</v>
      </c>
      <c r="P4687">
        <v>60</v>
      </c>
      <c r="Q4687">
        <v>45113</v>
      </c>
      <c r="R4687">
        <v>506167.86</v>
      </c>
      <c r="S4687">
        <v>11.22</v>
      </c>
      <c r="T4687">
        <v>0.19</v>
      </c>
      <c r="U4687">
        <f t="shared" si="1461"/>
        <v>506167.86000000004</v>
      </c>
      <c r="V4687">
        <f t="shared" si="1462"/>
        <v>2706780</v>
      </c>
      <c r="W4687" s="1" t="s">
        <v>160</v>
      </c>
      <c r="X4687" s="1" t="s">
        <v>1236</v>
      </c>
      <c r="Y4687" s="1" t="s">
        <v>161</v>
      </c>
      <c r="Z4687" s="3">
        <v>7348</v>
      </c>
      <c r="AA4687" s="4">
        <f t="shared" si="1468"/>
        <v>6180</v>
      </c>
      <c r="AB4687" s="4">
        <f t="shared" ref="AB4687:AB4707" si="1470" xml:space="preserve"> 2244.740206  + 0.1097478*Q4687</f>
        <v>7195.7927073999999</v>
      </c>
      <c r="AC4687" s="4">
        <f t="shared" ref="AC4687:AC4707" si="1471">AF4687</f>
        <v>6180</v>
      </c>
      <c r="AD4687" s="4">
        <f t="shared" si="1469"/>
        <v>6180</v>
      </c>
      <c r="AE4687" s="4">
        <v>6180</v>
      </c>
      <c r="AF4687" s="4">
        <v>6180</v>
      </c>
      <c r="AG4687" s="4">
        <f>AE4687</f>
        <v>6180</v>
      </c>
      <c r="AI4687" t="e">
        <f t="shared" si="1464"/>
        <v>#N/A</v>
      </c>
      <c r="AJ4687">
        <v>21326.73</v>
      </c>
      <c r="AK4687" s="2">
        <v>21326.73</v>
      </c>
      <c r="AL4687" s="2">
        <f>AJ4687</f>
        <v>21326.73</v>
      </c>
      <c r="AM4687" s="4"/>
      <c r="AN4687" t="e">
        <f>VLOOKUP([1]!Tabelle13[[#This Row],[Vlookup this ID for freight costs]],$AL$2:$AL$6811,2,FALSE)</f>
        <v>#REF!</v>
      </c>
      <c r="AP4687">
        <v>835.18</v>
      </c>
      <c r="AQ4687">
        <v>835.18</v>
      </c>
      <c r="AR4687" s="4">
        <v>5</v>
      </c>
      <c r="AS4687" s="4">
        <v>12</v>
      </c>
      <c r="AT4687" s="4">
        <v>2011</v>
      </c>
      <c r="AU4687" s="4">
        <v>13</v>
      </c>
      <c r="AV4687" s="4">
        <v>10</v>
      </c>
      <c r="AW4687" s="4">
        <v>2011</v>
      </c>
      <c r="AX4687" t="str">
        <f t="shared" si="1466"/>
        <v>No Delay</v>
      </c>
      <c r="AY4687">
        <f t="shared" si="1467"/>
        <v>0</v>
      </c>
    </row>
    <row r="4688" spans="1:51" x14ac:dyDescent="0.2">
      <c r="A4688" s="3">
        <v>86816</v>
      </c>
      <c r="B4688" s="1" t="s">
        <v>151</v>
      </c>
      <c r="C4688" s="1" t="s">
        <v>65</v>
      </c>
      <c r="D4688" s="1" t="s">
        <v>130</v>
      </c>
      <c r="E4688" s="1" t="s">
        <v>53</v>
      </c>
      <c r="F4688" s="1" t="s">
        <v>53</v>
      </c>
      <c r="G4688" s="13" t="s">
        <v>654</v>
      </c>
      <c r="H4688" s="12">
        <v>42185</v>
      </c>
      <c r="I4688" s="12" t="s">
        <v>2436</v>
      </c>
      <c r="J4688" s="12">
        <v>42184</v>
      </c>
      <c r="K4688" s="4">
        <v>6646</v>
      </c>
      <c r="L4688" s="1" t="s">
        <v>146</v>
      </c>
      <c r="M4688" s="1" t="s">
        <v>132</v>
      </c>
      <c r="N4688" s="1" t="s">
        <v>167</v>
      </c>
      <c r="O4688" s="1" t="s">
        <v>93</v>
      </c>
      <c r="P4688">
        <v>30</v>
      </c>
      <c r="Q4688">
        <v>6724</v>
      </c>
      <c r="R4688">
        <v>20978.880000000001</v>
      </c>
      <c r="S4688">
        <v>3.12</v>
      </c>
      <c r="T4688">
        <v>0.1</v>
      </c>
      <c r="U4688">
        <f t="shared" si="1461"/>
        <v>20978.880000000001</v>
      </c>
      <c r="V4688">
        <f t="shared" si="1462"/>
        <v>201720</v>
      </c>
      <c r="W4688" s="1" t="s">
        <v>197</v>
      </c>
      <c r="X4688" s="1" t="s">
        <v>1236</v>
      </c>
      <c r="Y4688" s="1" t="s">
        <v>3082</v>
      </c>
      <c r="Z4688" s="3">
        <v>7428</v>
      </c>
      <c r="AA4688" s="4">
        <f t="shared" si="1468"/>
        <v>6183</v>
      </c>
      <c r="AB4688" s="4">
        <f t="shared" si="1470"/>
        <v>2982.6844132000001</v>
      </c>
      <c r="AC4688" s="4">
        <f t="shared" si="1471"/>
        <v>6183</v>
      </c>
      <c r="AD4688" s="4">
        <f t="shared" si="1469"/>
        <v>6183</v>
      </c>
      <c r="AE4688" s="3" t="s">
        <v>2437</v>
      </c>
      <c r="AF4688" s="3">
        <v>6183</v>
      </c>
      <c r="AG4688" s="4">
        <f>AI4688</f>
        <v>6183</v>
      </c>
      <c r="AH4688" s="4">
        <v>83919</v>
      </c>
      <c r="AI4688">
        <f t="shared" si="1464"/>
        <v>6183</v>
      </c>
      <c r="AJ4688" t="s">
        <v>2437</v>
      </c>
      <c r="AK4688" s="2">
        <v>47281.56</v>
      </c>
      <c r="AL4688" s="2">
        <f>AN4688</f>
        <v>47281.56</v>
      </c>
      <c r="AM4688" s="4">
        <v>83919</v>
      </c>
      <c r="AN4688">
        <f>INDEX($AJ$2:$AJ$6811,MATCH(AM4688,$A$2:$A$6811,0))</f>
        <v>47281.56</v>
      </c>
      <c r="AP4688">
        <v>24.69</v>
      </c>
      <c r="AQ4688">
        <v>24.69</v>
      </c>
      <c r="AR4688" s="4">
        <v>30</v>
      </c>
      <c r="AS4688" s="4">
        <v>6</v>
      </c>
      <c r="AT4688" s="4">
        <v>2015</v>
      </c>
      <c r="AU4688" s="4">
        <v>29</v>
      </c>
      <c r="AV4688" s="4">
        <v>6</v>
      </c>
      <c r="AW4688" s="4">
        <v>2015</v>
      </c>
      <c r="AX4688" t="str">
        <f t="shared" si="1466"/>
        <v>No Delay</v>
      </c>
      <c r="AY4688">
        <f t="shared" si="1467"/>
        <v>0</v>
      </c>
    </row>
    <row r="4689" spans="1:51" x14ac:dyDescent="0.2">
      <c r="A4689" s="3">
        <v>83919</v>
      </c>
      <c r="B4689" s="1" t="s">
        <v>151</v>
      </c>
      <c r="C4689" s="1" t="s">
        <v>65</v>
      </c>
      <c r="D4689" s="1" t="s">
        <v>130</v>
      </c>
      <c r="E4689" s="1" t="s">
        <v>53</v>
      </c>
      <c r="F4689" s="1" t="s">
        <v>53</v>
      </c>
      <c r="G4689" s="13" t="s">
        <v>654</v>
      </c>
      <c r="H4689" s="12">
        <v>42185</v>
      </c>
      <c r="I4689" s="12" t="s">
        <v>2436</v>
      </c>
      <c r="J4689" s="12">
        <v>42184</v>
      </c>
      <c r="K4689" s="4">
        <v>6645</v>
      </c>
      <c r="L4689" s="1" t="s">
        <v>146</v>
      </c>
      <c r="M4689" s="1" t="s">
        <v>132</v>
      </c>
      <c r="N4689" s="1" t="s">
        <v>238</v>
      </c>
      <c r="O4689" s="1" t="s">
        <v>93</v>
      </c>
      <c r="P4689">
        <v>30</v>
      </c>
      <c r="Q4689">
        <v>55851</v>
      </c>
      <c r="R4689">
        <v>256356.09</v>
      </c>
      <c r="S4689">
        <v>4.59</v>
      </c>
      <c r="T4689">
        <v>0.15</v>
      </c>
      <c r="U4689">
        <f t="shared" si="1461"/>
        <v>256356.09</v>
      </c>
      <c r="V4689">
        <f t="shared" si="1462"/>
        <v>1675530</v>
      </c>
      <c r="W4689" s="1" t="s">
        <v>179</v>
      </c>
      <c r="X4689" s="1" t="s">
        <v>1236</v>
      </c>
      <c r="Y4689" s="1" t="s">
        <v>156</v>
      </c>
      <c r="Z4689" s="3">
        <v>7726</v>
      </c>
      <c r="AA4689" s="4">
        <f t="shared" si="1468"/>
        <v>6183</v>
      </c>
      <c r="AB4689" s="4">
        <f t="shared" si="1470"/>
        <v>8374.2645838000008</v>
      </c>
      <c r="AC4689" s="4">
        <f t="shared" si="1471"/>
        <v>6183</v>
      </c>
      <c r="AD4689" s="4">
        <f t="shared" si="1469"/>
        <v>6183</v>
      </c>
      <c r="AE4689" s="4">
        <v>6183</v>
      </c>
      <c r="AF4689" s="4">
        <v>6183</v>
      </c>
      <c r="AG4689" s="4">
        <f>AE4689</f>
        <v>6183</v>
      </c>
      <c r="AI4689" t="e">
        <f t="shared" si="1464"/>
        <v>#N/A</v>
      </c>
      <c r="AJ4689">
        <v>47281.56</v>
      </c>
      <c r="AK4689" s="2">
        <v>47281.56</v>
      </c>
      <c r="AL4689" s="2">
        <f>AJ4689</f>
        <v>47281.56</v>
      </c>
      <c r="AM4689" s="4"/>
      <c r="AN4689" t="e">
        <f>VLOOKUP([1]!Tabelle13[[#This Row],[Vlookup this ID for freight costs]],$AL$2:$AL$6811,2,FALSE)</f>
        <v>#REF!</v>
      </c>
      <c r="AP4689">
        <v>301.73</v>
      </c>
      <c r="AQ4689">
        <v>301.73</v>
      </c>
      <c r="AR4689" s="4">
        <v>30</v>
      </c>
      <c r="AS4689" s="4">
        <v>6</v>
      </c>
      <c r="AT4689" s="4">
        <v>2015</v>
      </c>
      <c r="AU4689" s="4">
        <v>29</v>
      </c>
      <c r="AV4689" s="4">
        <v>6</v>
      </c>
      <c r="AW4689" s="4">
        <v>2015</v>
      </c>
      <c r="AX4689" t="str">
        <f t="shared" si="1466"/>
        <v>No Delay</v>
      </c>
      <c r="AY4689">
        <f t="shared" si="1467"/>
        <v>0</v>
      </c>
    </row>
    <row r="4690" spans="1:51" x14ac:dyDescent="0.2">
      <c r="A4690" s="3">
        <v>28515</v>
      </c>
      <c r="B4690" s="1" t="s">
        <v>168</v>
      </c>
      <c r="C4690" s="1" t="s">
        <v>150</v>
      </c>
      <c r="D4690" s="1" t="s">
        <v>100</v>
      </c>
      <c r="E4690" s="1" t="s">
        <v>253</v>
      </c>
      <c r="F4690" s="1" t="s">
        <v>253</v>
      </c>
      <c r="G4690" s="13" t="s">
        <v>2246</v>
      </c>
      <c r="H4690" s="12">
        <v>40549</v>
      </c>
      <c r="I4690" s="12" t="s">
        <v>1684</v>
      </c>
      <c r="J4690" s="12">
        <v>40574</v>
      </c>
      <c r="K4690" s="4">
        <v>2977</v>
      </c>
      <c r="L4690" s="1" t="s">
        <v>146</v>
      </c>
      <c r="M4690" s="1" t="s">
        <v>170</v>
      </c>
      <c r="N4690" s="1" t="s">
        <v>1032</v>
      </c>
      <c r="O4690" s="1" t="s">
        <v>93</v>
      </c>
      <c r="P4690">
        <v>240</v>
      </c>
      <c r="Q4690">
        <v>14065</v>
      </c>
      <c r="R4690">
        <v>29817.8</v>
      </c>
      <c r="S4690">
        <v>2.12</v>
      </c>
      <c r="T4690">
        <v>0.01</v>
      </c>
      <c r="U4690">
        <f t="shared" si="1461"/>
        <v>29817.800000000003</v>
      </c>
      <c r="V4690">
        <f t="shared" si="1462"/>
        <v>3375600</v>
      </c>
      <c r="W4690" s="1" t="s">
        <v>155</v>
      </c>
      <c r="X4690" s="1" t="s">
        <v>1236</v>
      </c>
      <c r="Y4690" s="1" t="s">
        <v>156</v>
      </c>
      <c r="Z4690" s="3">
        <v>8107</v>
      </c>
      <c r="AA4690" s="4">
        <f t="shared" si="1468"/>
        <v>6196</v>
      </c>
      <c r="AB4690" s="4">
        <f t="shared" si="1470"/>
        <v>3788.3430129999997</v>
      </c>
      <c r="AC4690" s="4">
        <f t="shared" si="1471"/>
        <v>6196</v>
      </c>
      <c r="AD4690" s="4">
        <f t="shared" si="1469"/>
        <v>6196</v>
      </c>
      <c r="AE4690" s="4">
        <v>6196</v>
      </c>
      <c r="AF4690" s="4">
        <v>6196</v>
      </c>
      <c r="AG4690" s="4">
        <f>AE4690</f>
        <v>6196</v>
      </c>
      <c r="AI4690" t="e">
        <f t="shared" si="1464"/>
        <v>#N/A</v>
      </c>
      <c r="AJ4690">
        <v>1220.8399999999999</v>
      </c>
      <c r="AK4690" s="2">
        <v>1220.8399999999999</v>
      </c>
      <c r="AL4690" s="2">
        <f>AJ4690</f>
        <v>1220.8399999999999</v>
      </c>
      <c r="AM4690" s="4"/>
      <c r="AN4690" t="e">
        <f>VLOOKUP([1]!Tabelle13[[#This Row],[Vlookup this ID for freight costs]],$AL$2:$AL$6811,2,FALSE)</f>
        <v>#REF!</v>
      </c>
      <c r="AP4690">
        <v>64.290000000000006</v>
      </c>
      <c r="AQ4690">
        <v>64.290000000000006</v>
      </c>
      <c r="AR4690" s="4">
        <v>6</v>
      </c>
      <c r="AS4690" s="4">
        <v>1</v>
      </c>
      <c r="AT4690" s="4">
        <v>2011</v>
      </c>
      <c r="AU4690" s="4">
        <v>31</v>
      </c>
      <c r="AV4690" s="4">
        <v>1</v>
      </c>
      <c r="AW4690" s="4">
        <v>2011</v>
      </c>
      <c r="AX4690" t="str">
        <f t="shared" si="1466"/>
        <v>Delay</v>
      </c>
      <c r="AY4690">
        <f t="shared" si="1467"/>
        <v>25</v>
      </c>
    </row>
    <row r="4691" spans="1:51" x14ac:dyDescent="0.2">
      <c r="A4691" s="3">
        <v>73843</v>
      </c>
      <c r="B4691" s="1" t="s">
        <v>168</v>
      </c>
      <c r="C4691" s="1" t="s">
        <v>150</v>
      </c>
      <c r="D4691" s="1" t="s">
        <v>100</v>
      </c>
      <c r="E4691" s="1" t="s">
        <v>253</v>
      </c>
      <c r="F4691" s="1" t="s">
        <v>253</v>
      </c>
      <c r="G4691" s="13" t="s">
        <v>1684</v>
      </c>
      <c r="H4691" s="12">
        <v>40574</v>
      </c>
      <c r="I4691" s="12" t="s">
        <v>1684</v>
      </c>
      <c r="J4691" s="12">
        <v>40574</v>
      </c>
      <c r="K4691" s="4">
        <v>2980</v>
      </c>
      <c r="L4691" s="1" t="s">
        <v>146</v>
      </c>
      <c r="M4691" s="1" t="s">
        <v>170</v>
      </c>
      <c r="N4691" s="1" t="s">
        <v>171</v>
      </c>
      <c r="O4691" s="1" t="s">
        <v>93</v>
      </c>
      <c r="P4691">
        <v>60</v>
      </c>
      <c r="Q4691">
        <v>19177</v>
      </c>
      <c r="R4691">
        <v>45449.49</v>
      </c>
      <c r="S4691">
        <v>2.37</v>
      </c>
      <c r="T4691">
        <v>0.04</v>
      </c>
      <c r="U4691">
        <f t="shared" si="1461"/>
        <v>45449.490000000005</v>
      </c>
      <c r="V4691">
        <f t="shared" si="1462"/>
        <v>1150620</v>
      </c>
      <c r="W4691" s="1" t="s">
        <v>155</v>
      </c>
      <c r="X4691" s="1" t="s">
        <v>1236</v>
      </c>
      <c r="Y4691" s="1" t="s">
        <v>156</v>
      </c>
      <c r="Z4691" s="3">
        <v>8107</v>
      </c>
      <c r="AA4691" s="4">
        <f t="shared" si="1468"/>
        <v>6196</v>
      </c>
      <c r="AB4691" s="4">
        <f t="shared" si="1470"/>
        <v>4349.3737665999997</v>
      </c>
      <c r="AC4691" s="4">
        <f t="shared" si="1471"/>
        <v>6196</v>
      </c>
      <c r="AD4691" s="4">
        <f t="shared" si="1469"/>
        <v>6196</v>
      </c>
      <c r="AE4691" s="3" t="s">
        <v>2438</v>
      </c>
      <c r="AF4691" s="3">
        <v>6196</v>
      </c>
      <c r="AG4691" s="4">
        <f>AI4691</f>
        <v>6196</v>
      </c>
      <c r="AH4691" s="4">
        <v>28515</v>
      </c>
      <c r="AI4691">
        <f t="shared" si="1464"/>
        <v>6196</v>
      </c>
      <c r="AJ4691" t="s">
        <v>2438</v>
      </c>
      <c r="AK4691" s="2">
        <v>1220.8399999999999</v>
      </c>
      <c r="AL4691" s="2">
        <f>AN4691</f>
        <v>1220.8399999999999</v>
      </c>
      <c r="AM4691" s="4">
        <v>28515</v>
      </c>
      <c r="AN4691">
        <f>INDEX($AJ$2:$AJ$6811,MATCH(AM4691,$A$2:$A$6811,0))</f>
        <v>1220.8399999999999</v>
      </c>
      <c r="AP4691">
        <v>97.99</v>
      </c>
      <c r="AQ4691">
        <v>97.99</v>
      </c>
      <c r="AR4691" s="4">
        <v>31</v>
      </c>
      <c r="AS4691" s="4">
        <v>1</v>
      </c>
      <c r="AT4691" s="4">
        <v>2011</v>
      </c>
      <c r="AU4691" s="4">
        <v>31</v>
      </c>
      <c r="AV4691" s="4">
        <v>1</v>
      </c>
      <c r="AW4691" s="4">
        <v>2011</v>
      </c>
      <c r="AX4691" t="str">
        <f t="shared" si="1466"/>
        <v>No Delay</v>
      </c>
      <c r="AY4691">
        <f t="shared" si="1467"/>
        <v>0</v>
      </c>
    </row>
    <row r="4692" spans="1:51" x14ac:dyDescent="0.2">
      <c r="A4692" s="3">
        <v>85592</v>
      </c>
      <c r="B4692" s="1" t="s">
        <v>151</v>
      </c>
      <c r="C4692" s="1" t="s">
        <v>65</v>
      </c>
      <c r="D4692" s="1" t="s">
        <v>130</v>
      </c>
      <c r="E4692" s="1" t="s">
        <v>152</v>
      </c>
      <c r="F4692" s="1" t="s">
        <v>152</v>
      </c>
      <c r="G4692" s="13" t="s">
        <v>654</v>
      </c>
      <c r="H4692" s="12">
        <v>42185</v>
      </c>
      <c r="I4692" s="12" t="s">
        <v>655</v>
      </c>
      <c r="J4692" s="12">
        <v>42114</v>
      </c>
      <c r="K4692" s="4">
        <v>6446</v>
      </c>
      <c r="L4692" s="1" t="s">
        <v>146</v>
      </c>
      <c r="M4692" s="1" t="s">
        <v>132</v>
      </c>
      <c r="N4692" s="1" t="s">
        <v>154</v>
      </c>
      <c r="O4692" s="1" t="s">
        <v>93</v>
      </c>
      <c r="P4692">
        <v>60</v>
      </c>
      <c r="Q4692">
        <v>50000</v>
      </c>
      <c r="R4692">
        <v>386000</v>
      </c>
      <c r="S4692">
        <v>7.72</v>
      </c>
      <c r="T4692">
        <v>0.13</v>
      </c>
      <c r="U4692">
        <f t="shared" si="1461"/>
        <v>386000</v>
      </c>
      <c r="V4692">
        <f t="shared" si="1462"/>
        <v>3000000</v>
      </c>
      <c r="W4692" s="1" t="s">
        <v>197</v>
      </c>
      <c r="X4692" s="1" t="s">
        <v>1236</v>
      </c>
      <c r="Y4692" s="1" t="s">
        <v>3082</v>
      </c>
      <c r="Z4692" s="3">
        <v>7428</v>
      </c>
      <c r="AA4692" s="4">
        <f t="shared" si="1468"/>
        <v>6201</v>
      </c>
      <c r="AB4692" s="4">
        <f t="shared" si="1470"/>
        <v>7732.1302059999998</v>
      </c>
      <c r="AC4692" s="4">
        <f t="shared" si="1471"/>
        <v>6201</v>
      </c>
      <c r="AD4692" s="4">
        <f t="shared" si="1469"/>
        <v>10956.816105574468</v>
      </c>
      <c r="AE4692" s="4">
        <v>6201</v>
      </c>
      <c r="AF4692" s="4">
        <v>6201</v>
      </c>
      <c r="AG4692" s="4">
        <f>AE4692</f>
        <v>6201</v>
      </c>
      <c r="AI4692" t="e">
        <f t="shared" si="1464"/>
        <v>#N/A</v>
      </c>
      <c r="AJ4692">
        <v>12082</v>
      </c>
      <c r="AK4692" s="2">
        <v>12082</v>
      </c>
      <c r="AL4692" s="2">
        <f>AJ4692</f>
        <v>12082</v>
      </c>
      <c r="AM4692" s="4"/>
      <c r="AN4692" t="e">
        <f>VLOOKUP([1]!Tabelle13[[#This Row],[Vlookup this ID for freight costs]],$AL$2:$AL$6811,2,FALSE)</f>
        <v>#REF!</v>
      </c>
      <c r="AP4692">
        <v>396.81</v>
      </c>
      <c r="AQ4692">
        <v>396.81</v>
      </c>
      <c r="AR4692" s="4">
        <v>30</v>
      </c>
      <c r="AS4692" s="4">
        <v>6</v>
      </c>
      <c r="AT4692" s="4">
        <v>2015</v>
      </c>
      <c r="AU4692" s="4">
        <v>20</v>
      </c>
      <c r="AV4692" s="4">
        <v>4</v>
      </c>
      <c r="AW4692" s="4">
        <v>2015</v>
      </c>
      <c r="AX4692" t="str">
        <f t="shared" si="1466"/>
        <v>No Delay</v>
      </c>
      <c r="AY4692">
        <f t="shared" si="1467"/>
        <v>0</v>
      </c>
    </row>
    <row r="4693" spans="1:51" x14ac:dyDescent="0.2">
      <c r="A4693" s="3">
        <v>86359</v>
      </c>
      <c r="B4693" s="1" t="s">
        <v>172</v>
      </c>
      <c r="C4693" s="1" t="s">
        <v>114</v>
      </c>
      <c r="D4693" s="1" t="s">
        <v>130</v>
      </c>
      <c r="E4693" s="1" t="s">
        <v>101</v>
      </c>
      <c r="F4693" s="1" t="s">
        <v>101</v>
      </c>
      <c r="G4693" s="13" t="s">
        <v>1684</v>
      </c>
      <c r="H4693" s="12">
        <v>40574</v>
      </c>
      <c r="I4693" s="12" t="s">
        <v>2439</v>
      </c>
      <c r="J4693" s="12">
        <v>40567</v>
      </c>
      <c r="K4693" s="4">
        <v>2972</v>
      </c>
      <c r="L4693" s="1" t="s">
        <v>146</v>
      </c>
      <c r="M4693" s="1" t="s">
        <v>132</v>
      </c>
      <c r="N4693" s="1" t="s">
        <v>265</v>
      </c>
      <c r="O4693" s="1" t="s">
        <v>93</v>
      </c>
      <c r="P4693">
        <v>60</v>
      </c>
      <c r="Q4693">
        <v>100000</v>
      </c>
      <c r="R4693">
        <v>266000</v>
      </c>
      <c r="S4693">
        <v>2.66</v>
      </c>
      <c r="T4693">
        <v>0.04</v>
      </c>
      <c r="U4693">
        <f t="shared" si="1461"/>
        <v>266000</v>
      </c>
      <c r="V4693">
        <f t="shared" si="1462"/>
        <v>6000000</v>
      </c>
      <c r="W4693" s="1" t="s">
        <v>179</v>
      </c>
      <c r="X4693" s="1" t="s">
        <v>1236</v>
      </c>
      <c r="Y4693" s="1" t="s">
        <v>156</v>
      </c>
      <c r="Z4693" s="3">
        <v>14240</v>
      </c>
      <c r="AA4693" s="4">
        <f t="shared" si="1468"/>
        <v>6206</v>
      </c>
      <c r="AB4693" s="4">
        <f t="shared" si="1470"/>
        <v>13219.520206000001</v>
      </c>
      <c r="AC4693" s="4">
        <f t="shared" si="1471"/>
        <v>6206</v>
      </c>
      <c r="AD4693" s="4">
        <f t="shared" si="1469"/>
        <v>22977.692307692309</v>
      </c>
      <c r="AE4693" s="4">
        <v>6206</v>
      </c>
      <c r="AF4693" s="4">
        <v>6206</v>
      </c>
      <c r="AG4693" s="4">
        <f>AE4693</f>
        <v>6206</v>
      </c>
      <c r="AI4693" t="e">
        <f t="shared" si="1464"/>
        <v>#N/A</v>
      </c>
      <c r="AJ4693">
        <v>13411.32</v>
      </c>
      <c r="AK4693" s="2">
        <v>13411.32</v>
      </c>
      <c r="AL4693" s="2">
        <f>AJ4693</f>
        <v>13411.32</v>
      </c>
      <c r="AM4693" s="4"/>
      <c r="AN4693" t="e">
        <f>VLOOKUP([1]!Tabelle13[[#This Row],[Vlookup this ID for freight costs]],$AL$2:$AL$6811,2,FALSE)</f>
        <v>#REF!</v>
      </c>
      <c r="AP4693">
        <v>573.5</v>
      </c>
      <c r="AQ4693">
        <v>573.5</v>
      </c>
      <c r="AR4693" s="4">
        <v>31</v>
      </c>
      <c r="AS4693" s="4">
        <v>1</v>
      </c>
      <c r="AT4693" s="4">
        <v>2011</v>
      </c>
      <c r="AU4693" s="4">
        <v>24</v>
      </c>
      <c r="AV4693" s="4">
        <v>1</v>
      </c>
      <c r="AW4693" s="4">
        <v>2011</v>
      </c>
      <c r="AX4693" t="str">
        <f t="shared" si="1466"/>
        <v>No Delay</v>
      </c>
      <c r="AY4693">
        <f t="shared" si="1467"/>
        <v>0</v>
      </c>
    </row>
    <row r="4694" spans="1:51" x14ac:dyDescent="0.2">
      <c r="A4694" s="3">
        <v>49211</v>
      </c>
      <c r="B4694" s="1" t="s">
        <v>168</v>
      </c>
      <c r="C4694" s="1" t="s">
        <v>150</v>
      </c>
      <c r="D4694" s="1" t="s">
        <v>100</v>
      </c>
      <c r="E4694" s="1" t="s">
        <v>253</v>
      </c>
      <c r="F4694" s="1" t="s">
        <v>253</v>
      </c>
      <c r="G4694" s="13" t="s">
        <v>290</v>
      </c>
      <c r="H4694" s="12">
        <v>40939</v>
      </c>
      <c r="I4694" s="12" t="s">
        <v>290</v>
      </c>
      <c r="J4694" s="12">
        <v>40939</v>
      </c>
      <c r="K4694" s="4">
        <v>3716</v>
      </c>
      <c r="L4694" s="1" t="s">
        <v>146</v>
      </c>
      <c r="M4694" s="1" t="s">
        <v>672</v>
      </c>
      <c r="N4694" s="1" t="s">
        <v>265</v>
      </c>
      <c r="O4694" s="1" t="s">
        <v>93</v>
      </c>
      <c r="P4694">
        <v>60</v>
      </c>
      <c r="Q4694">
        <v>57925</v>
      </c>
      <c r="R4694">
        <v>157556</v>
      </c>
      <c r="S4694">
        <v>2.72</v>
      </c>
      <c r="T4694">
        <v>0.05</v>
      </c>
      <c r="U4694">
        <f t="shared" si="1461"/>
        <v>157556</v>
      </c>
      <c r="V4694">
        <f t="shared" si="1462"/>
        <v>3475500</v>
      </c>
      <c r="W4694" s="1" t="s">
        <v>204</v>
      </c>
      <c r="X4694" s="1" t="s">
        <v>1236</v>
      </c>
      <c r="Y4694" s="1" t="s">
        <v>205</v>
      </c>
      <c r="Z4694" s="3">
        <v>16682</v>
      </c>
      <c r="AA4694" s="4">
        <f t="shared" si="1468"/>
        <v>6220</v>
      </c>
      <c r="AB4694" s="4">
        <f t="shared" si="1470"/>
        <v>8601.8815210000012</v>
      </c>
      <c r="AC4694" s="4">
        <f t="shared" si="1471"/>
        <v>6220</v>
      </c>
      <c r="AD4694" s="4">
        <f t="shared" si="1469"/>
        <v>6220</v>
      </c>
      <c r="AE4694" s="4">
        <v>6220</v>
      </c>
      <c r="AF4694" s="4">
        <v>6220</v>
      </c>
      <c r="AG4694" s="4">
        <f>AE4694</f>
        <v>6220</v>
      </c>
      <c r="AI4694" t="e">
        <f t="shared" si="1464"/>
        <v>#N/A</v>
      </c>
      <c r="AJ4694">
        <v>7175.28</v>
      </c>
      <c r="AK4694" s="2">
        <v>7175.28</v>
      </c>
      <c r="AL4694" s="2">
        <f>AJ4694</f>
        <v>7175.28</v>
      </c>
      <c r="AM4694" s="4"/>
      <c r="AN4694" t="e">
        <f>VLOOKUP([1]!Tabelle13[[#This Row],[Vlookup this ID for freight costs]],$AL$2:$AL$6811,2,FALSE)</f>
        <v>#REF!</v>
      </c>
      <c r="AP4694">
        <v>259.97000000000003</v>
      </c>
      <c r="AQ4694">
        <v>259.97000000000003</v>
      </c>
      <c r="AR4694" s="4">
        <v>31</v>
      </c>
      <c r="AS4694" s="4">
        <v>1</v>
      </c>
      <c r="AT4694" s="4">
        <v>2012</v>
      </c>
      <c r="AU4694" s="4">
        <v>31</v>
      </c>
      <c r="AV4694" s="4">
        <v>1</v>
      </c>
      <c r="AW4694" s="4">
        <v>2012</v>
      </c>
      <c r="AX4694" t="str">
        <f t="shared" si="1466"/>
        <v>No Delay</v>
      </c>
      <c r="AY4694">
        <f t="shared" si="1467"/>
        <v>0</v>
      </c>
    </row>
    <row r="4695" spans="1:51" x14ac:dyDescent="0.2">
      <c r="A4695" s="3">
        <v>82800</v>
      </c>
      <c r="B4695" s="1" t="s">
        <v>172</v>
      </c>
      <c r="C4695" s="1" t="s">
        <v>114</v>
      </c>
      <c r="D4695" s="1" t="s">
        <v>130</v>
      </c>
      <c r="E4695" s="1" t="s">
        <v>101</v>
      </c>
      <c r="F4695" s="1" t="s">
        <v>101</v>
      </c>
      <c r="G4695" s="13" t="s">
        <v>680</v>
      </c>
      <c r="H4695" s="12">
        <v>42170</v>
      </c>
      <c r="I4695" s="12" t="s">
        <v>1331</v>
      </c>
      <c r="J4695" s="12">
        <v>42139</v>
      </c>
      <c r="K4695" s="4">
        <v>6548</v>
      </c>
      <c r="L4695" s="1" t="s">
        <v>146</v>
      </c>
      <c r="M4695" s="1" t="s">
        <v>132</v>
      </c>
      <c r="N4695" s="1" t="s">
        <v>171</v>
      </c>
      <c r="O4695" s="1" t="s">
        <v>93</v>
      </c>
      <c r="P4695">
        <v>60</v>
      </c>
      <c r="Q4695">
        <v>68000</v>
      </c>
      <c r="R4695">
        <v>118320</v>
      </c>
      <c r="S4695">
        <v>1.74</v>
      </c>
      <c r="T4695">
        <v>0.03</v>
      </c>
      <c r="U4695">
        <f t="shared" si="1461"/>
        <v>118320</v>
      </c>
      <c r="V4695">
        <f t="shared" si="1462"/>
        <v>4080000</v>
      </c>
      <c r="W4695" s="1" t="s">
        <v>179</v>
      </c>
      <c r="X4695" s="1" t="s">
        <v>1236</v>
      </c>
      <c r="Y4695" s="1" t="s">
        <v>156</v>
      </c>
      <c r="Z4695" s="3">
        <v>14240</v>
      </c>
      <c r="AA4695" s="4">
        <f t="shared" si="1468"/>
        <v>6221</v>
      </c>
      <c r="AB4695" s="4">
        <f t="shared" si="1470"/>
        <v>9707.5906059999998</v>
      </c>
      <c r="AC4695" s="4">
        <f t="shared" si="1471"/>
        <v>6221</v>
      </c>
      <c r="AD4695" s="4">
        <f t="shared" si="1469"/>
        <v>6221</v>
      </c>
      <c r="AE4695" s="4">
        <v>6221</v>
      </c>
      <c r="AF4695" s="4">
        <v>6221</v>
      </c>
      <c r="AG4695" s="4">
        <f>AE4695</f>
        <v>6221</v>
      </c>
      <c r="AI4695" t="e">
        <f t="shared" si="1464"/>
        <v>#N/A</v>
      </c>
      <c r="AJ4695">
        <v>9341.81</v>
      </c>
      <c r="AK4695" s="2">
        <v>9341.81</v>
      </c>
      <c r="AL4695" s="2">
        <f>AJ4695</f>
        <v>9341.81</v>
      </c>
      <c r="AM4695" s="4"/>
      <c r="AN4695" t="e">
        <f>VLOOKUP([1]!Tabelle13[[#This Row],[Vlookup this ID for freight costs]],$AL$2:$AL$6811,2,FALSE)</f>
        <v>#REF!</v>
      </c>
      <c r="AP4695">
        <v>121.63</v>
      </c>
      <c r="AQ4695">
        <v>121.63</v>
      </c>
      <c r="AR4695" s="4">
        <v>15</v>
      </c>
      <c r="AS4695" s="4">
        <v>6</v>
      </c>
      <c r="AT4695" s="4">
        <v>2015</v>
      </c>
      <c r="AU4695" s="4">
        <v>15</v>
      </c>
      <c r="AV4695" s="4">
        <v>5</v>
      </c>
      <c r="AW4695" s="4">
        <v>2015</v>
      </c>
      <c r="AX4695" t="str">
        <f t="shared" si="1466"/>
        <v>No Delay</v>
      </c>
      <c r="AY4695">
        <f t="shared" si="1467"/>
        <v>0</v>
      </c>
    </row>
    <row r="4696" spans="1:51" x14ac:dyDescent="0.2">
      <c r="A4696" s="3">
        <v>83331</v>
      </c>
      <c r="B4696" s="1" t="s">
        <v>172</v>
      </c>
      <c r="C4696" s="1" t="s">
        <v>114</v>
      </c>
      <c r="D4696" s="1" t="s">
        <v>130</v>
      </c>
      <c r="E4696" s="1" t="s">
        <v>101</v>
      </c>
      <c r="F4696" s="1" t="s">
        <v>101</v>
      </c>
      <c r="G4696" s="13" t="s">
        <v>680</v>
      </c>
      <c r="H4696" s="12">
        <v>42170</v>
      </c>
      <c r="I4696" s="12" t="s">
        <v>1331</v>
      </c>
      <c r="J4696" s="12">
        <v>42139</v>
      </c>
      <c r="K4696" s="4">
        <v>6551</v>
      </c>
      <c r="L4696" s="1" t="s">
        <v>146</v>
      </c>
      <c r="M4696" s="1" t="s">
        <v>132</v>
      </c>
      <c r="N4696" s="1" t="s">
        <v>171</v>
      </c>
      <c r="O4696" s="1" t="s">
        <v>93</v>
      </c>
      <c r="P4696">
        <v>60</v>
      </c>
      <c r="Q4696">
        <v>55990</v>
      </c>
      <c r="R4696">
        <v>97422.6</v>
      </c>
      <c r="S4696">
        <v>1.74</v>
      </c>
      <c r="T4696">
        <v>0.03</v>
      </c>
      <c r="U4696">
        <f t="shared" si="1461"/>
        <v>97422.6</v>
      </c>
      <c r="V4696">
        <f t="shared" si="1462"/>
        <v>3359400</v>
      </c>
      <c r="W4696" s="1" t="s">
        <v>197</v>
      </c>
      <c r="X4696" s="1" t="s">
        <v>1236</v>
      </c>
      <c r="Y4696" s="1" t="s">
        <v>3082</v>
      </c>
      <c r="Z4696" s="3">
        <v>13092</v>
      </c>
      <c r="AA4696" s="4">
        <f t="shared" si="1468"/>
        <v>6221</v>
      </c>
      <c r="AB4696" s="4">
        <f t="shared" si="1470"/>
        <v>8389.5195280000007</v>
      </c>
      <c r="AC4696" s="4">
        <f t="shared" si="1471"/>
        <v>6221</v>
      </c>
      <c r="AD4696" s="4">
        <f t="shared" si="1469"/>
        <v>6221</v>
      </c>
      <c r="AE4696" s="3" t="s">
        <v>2440</v>
      </c>
      <c r="AF4696" s="3">
        <v>6221</v>
      </c>
      <c r="AG4696" s="4">
        <f>AI4696</f>
        <v>6221</v>
      </c>
      <c r="AH4696" s="4">
        <v>82800</v>
      </c>
      <c r="AI4696">
        <f t="shared" si="1464"/>
        <v>6221</v>
      </c>
      <c r="AJ4696" t="s">
        <v>2440</v>
      </c>
      <c r="AK4696" s="2">
        <v>9341.81</v>
      </c>
      <c r="AL4696" s="2">
        <f>AN4696</f>
        <v>9341.81</v>
      </c>
      <c r="AM4696" s="4">
        <v>82800</v>
      </c>
      <c r="AN4696">
        <f>INDEX($AJ$2:$AJ$6811,MATCH(AM4696,$A$2:$A$6811,0))</f>
        <v>9341.81</v>
      </c>
      <c r="AP4696">
        <v>100.15</v>
      </c>
      <c r="AQ4696">
        <v>100.15</v>
      </c>
      <c r="AR4696" s="4">
        <v>15</v>
      </c>
      <c r="AS4696" s="4">
        <v>6</v>
      </c>
      <c r="AT4696" s="4">
        <v>2015</v>
      </c>
      <c r="AU4696" s="4">
        <v>15</v>
      </c>
      <c r="AV4696" s="4">
        <v>5</v>
      </c>
      <c r="AW4696" s="4">
        <v>2015</v>
      </c>
      <c r="AX4696" t="str">
        <f t="shared" si="1466"/>
        <v>No Delay</v>
      </c>
      <c r="AY4696">
        <f t="shared" si="1467"/>
        <v>0</v>
      </c>
    </row>
    <row r="4697" spans="1:51" x14ac:dyDescent="0.2">
      <c r="A4697" s="3">
        <v>83886</v>
      </c>
      <c r="B4697" s="1" t="s">
        <v>151</v>
      </c>
      <c r="C4697" s="1" t="s">
        <v>65</v>
      </c>
      <c r="D4697" s="1" t="s">
        <v>130</v>
      </c>
      <c r="E4697" s="1" t="s">
        <v>152</v>
      </c>
      <c r="F4697" s="1" t="s">
        <v>152</v>
      </c>
      <c r="G4697" s="13" t="s">
        <v>1154</v>
      </c>
      <c r="H4697" s="12">
        <v>42063</v>
      </c>
      <c r="I4697" s="12" t="s">
        <v>1280</v>
      </c>
      <c r="J4697" s="12">
        <v>42051</v>
      </c>
      <c r="K4697" s="4">
        <v>6298</v>
      </c>
      <c r="L4697" s="1" t="s">
        <v>146</v>
      </c>
      <c r="M4697" s="1" t="s">
        <v>132</v>
      </c>
      <c r="N4697" s="1" t="s">
        <v>154</v>
      </c>
      <c r="O4697" s="1" t="s">
        <v>93</v>
      </c>
      <c r="P4697">
        <v>60</v>
      </c>
      <c r="Q4697">
        <v>42500</v>
      </c>
      <c r="R4697">
        <v>328100</v>
      </c>
      <c r="S4697">
        <v>7.72</v>
      </c>
      <c r="T4697">
        <v>0.13</v>
      </c>
      <c r="U4697">
        <f t="shared" si="1461"/>
        <v>328100</v>
      </c>
      <c r="V4697">
        <f t="shared" si="1462"/>
        <v>2550000</v>
      </c>
      <c r="W4697" s="1" t="s">
        <v>179</v>
      </c>
      <c r="X4697" s="1" t="s">
        <v>1236</v>
      </c>
      <c r="Y4697" s="1" t="s">
        <v>156</v>
      </c>
      <c r="Z4697" s="3">
        <v>7726</v>
      </c>
      <c r="AA4697" s="4">
        <f t="shared" si="1468"/>
        <v>6229</v>
      </c>
      <c r="AB4697" s="4">
        <f t="shared" si="1470"/>
        <v>6909.0217059999995</v>
      </c>
      <c r="AC4697" s="4">
        <f t="shared" si="1471"/>
        <v>6229</v>
      </c>
      <c r="AD4697" s="4">
        <f t="shared" si="1469"/>
        <v>7223.4656539999996</v>
      </c>
      <c r="AE4697" s="4">
        <v>6229</v>
      </c>
      <c r="AF4697" s="4">
        <v>6229</v>
      </c>
      <c r="AG4697" s="4">
        <f>AE4697</f>
        <v>6229</v>
      </c>
      <c r="AI4697" t="e">
        <f t="shared" si="1464"/>
        <v>#N/A</v>
      </c>
      <c r="AJ4697">
        <v>12045.84</v>
      </c>
      <c r="AK4697" s="2">
        <v>12045.84</v>
      </c>
      <c r="AL4697" s="2">
        <f>AJ4697</f>
        <v>12045.84</v>
      </c>
      <c r="AM4697" s="4"/>
      <c r="AN4697" t="e">
        <f>VLOOKUP([1]!Tabelle13[[#This Row],[Vlookup this ID for freight costs]],$AL$2:$AL$6811,2,FALSE)</f>
        <v>#REF!</v>
      </c>
      <c r="AP4697">
        <v>337.29</v>
      </c>
      <c r="AQ4697">
        <v>337.29</v>
      </c>
      <c r="AR4697" s="4">
        <v>28</v>
      </c>
      <c r="AS4697" s="4">
        <v>2</v>
      </c>
      <c r="AT4697" s="4">
        <v>2015</v>
      </c>
      <c r="AU4697" s="4">
        <v>16</v>
      </c>
      <c r="AV4697" s="4">
        <v>2</v>
      </c>
      <c r="AW4697" s="4">
        <v>2015</v>
      </c>
      <c r="AX4697" t="str">
        <f t="shared" si="1466"/>
        <v>No Delay</v>
      </c>
      <c r="AY4697">
        <f t="shared" si="1467"/>
        <v>0</v>
      </c>
    </row>
    <row r="4698" spans="1:51" x14ac:dyDescent="0.2">
      <c r="A4698" s="3">
        <v>11798</v>
      </c>
      <c r="B4698" s="1" t="s">
        <v>119</v>
      </c>
      <c r="C4698" s="1" t="s">
        <v>114</v>
      </c>
      <c r="D4698" s="1" t="s">
        <v>130</v>
      </c>
      <c r="E4698" s="1"/>
      <c r="F4698" s="1" t="s">
        <v>107</v>
      </c>
      <c r="G4698" s="13" t="s">
        <v>2302</v>
      </c>
      <c r="H4698" s="12">
        <v>39384</v>
      </c>
      <c r="I4698" s="12" t="s">
        <v>2302</v>
      </c>
      <c r="J4698" s="12">
        <v>39384</v>
      </c>
      <c r="K4698" s="4">
        <v>449</v>
      </c>
      <c r="L4698" s="1" t="s">
        <v>146</v>
      </c>
      <c r="M4698" s="1" t="s">
        <v>132</v>
      </c>
      <c r="N4698" s="1" t="s">
        <v>163</v>
      </c>
      <c r="O4698" s="1" t="s">
        <v>93</v>
      </c>
      <c r="P4698">
        <v>60</v>
      </c>
      <c r="Q4698">
        <v>2489</v>
      </c>
      <c r="R4698">
        <v>68522.17</v>
      </c>
      <c r="S4698">
        <v>27.53</v>
      </c>
      <c r="T4698">
        <v>0.46</v>
      </c>
      <c r="U4698">
        <f t="shared" si="1461"/>
        <v>68522.17</v>
      </c>
      <c r="V4698">
        <f t="shared" si="1462"/>
        <v>149340</v>
      </c>
      <c r="W4698" s="1" t="s">
        <v>281</v>
      </c>
      <c r="X4698" s="1" t="s">
        <v>1236</v>
      </c>
      <c r="Y4698" s="1" t="s">
        <v>161</v>
      </c>
      <c r="Z4698" s="3">
        <v>6417</v>
      </c>
      <c r="AA4698" s="4">
        <f t="shared" si="1468"/>
        <v>6230</v>
      </c>
      <c r="AB4698" s="4">
        <f t="shared" si="1470"/>
        <v>2517.9024801999999</v>
      </c>
      <c r="AC4698" s="4">
        <f t="shared" si="1471"/>
        <v>6230</v>
      </c>
      <c r="AD4698" s="4">
        <f t="shared" si="1469"/>
        <v>6230</v>
      </c>
      <c r="AE4698" s="3" t="s">
        <v>2441</v>
      </c>
      <c r="AF4698" s="3">
        <v>6230</v>
      </c>
      <c r="AG4698" s="4">
        <f>AI4698</f>
        <v>6230</v>
      </c>
      <c r="AH4698" s="4">
        <v>10901</v>
      </c>
      <c r="AI4698">
        <f t="shared" si="1464"/>
        <v>6230</v>
      </c>
      <c r="AJ4698" t="s">
        <v>2441</v>
      </c>
      <c r="AK4698" s="2">
        <v>25739.49</v>
      </c>
      <c r="AL4698" s="2">
        <f>AN4698</f>
        <v>25739.49</v>
      </c>
      <c r="AM4698" s="4">
        <v>10901</v>
      </c>
      <c r="AN4698">
        <f>INDEX($AJ$2:$AJ$6811,MATCH(AM4698,$A$2:$A$6811,0))</f>
        <v>25739.49</v>
      </c>
      <c r="AP4698">
        <v>109.64</v>
      </c>
      <c r="AQ4698">
        <v>109.64</v>
      </c>
      <c r="AR4698" s="4">
        <v>29</v>
      </c>
      <c r="AS4698" s="4">
        <v>10</v>
      </c>
      <c r="AT4698" s="4">
        <v>2007</v>
      </c>
      <c r="AU4698" s="4">
        <v>29</v>
      </c>
      <c r="AV4698" s="4">
        <v>10</v>
      </c>
      <c r="AW4698" s="4">
        <v>2007</v>
      </c>
      <c r="AX4698" t="str">
        <f t="shared" si="1466"/>
        <v>No Delay</v>
      </c>
      <c r="AY4698">
        <f t="shared" si="1467"/>
        <v>0</v>
      </c>
    </row>
    <row r="4699" spans="1:51" x14ac:dyDescent="0.2">
      <c r="A4699" s="3">
        <v>11799</v>
      </c>
      <c r="B4699" s="1" t="s">
        <v>119</v>
      </c>
      <c r="C4699" s="1" t="s">
        <v>114</v>
      </c>
      <c r="D4699" s="1" t="s">
        <v>130</v>
      </c>
      <c r="E4699" s="1"/>
      <c r="F4699" s="1" t="s">
        <v>107</v>
      </c>
      <c r="G4699" s="13" t="s">
        <v>2302</v>
      </c>
      <c r="H4699" s="12">
        <v>39384</v>
      </c>
      <c r="I4699" s="12" t="s">
        <v>2302</v>
      </c>
      <c r="J4699" s="12">
        <v>39384</v>
      </c>
      <c r="K4699" s="4">
        <v>450</v>
      </c>
      <c r="L4699" s="1" t="s">
        <v>146</v>
      </c>
      <c r="M4699" s="1" t="s">
        <v>132</v>
      </c>
      <c r="N4699" s="1" t="s">
        <v>275</v>
      </c>
      <c r="O4699" s="1" t="s">
        <v>93</v>
      </c>
      <c r="P4699">
        <v>60</v>
      </c>
      <c r="Q4699">
        <v>60060</v>
      </c>
      <c r="R4699">
        <v>372372</v>
      </c>
      <c r="S4699">
        <v>6.2</v>
      </c>
      <c r="T4699">
        <v>0.1</v>
      </c>
      <c r="U4699">
        <f t="shared" si="1461"/>
        <v>372372</v>
      </c>
      <c r="V4699">
        <f t="shared" si="1462"/>
        <v>3603600</v>
      </c>
      <c r="W4699" s="1" t="s">
        <v>155</v>
      </c>
      <c r="X4699" s="1" t="s">
        <v>1236</v>
      </c>
      <c r="Y4699" s="1" t="s">
        <v>156</v>
      </c>
      <c r="Z4699" s="3">
        <v>6648</v>
      </c>
      <c r="AA4699" s="4">
        <f t="shared" si="1468"/>
        <v>6230</v>
      </c>
      <c r="AB4699" s="4">
        <f t="shared" si="1470"/>
        <v>8836.1930740000007</v>
      </c>
      <c r="AC4699" s="4">
        <f t="shared" si="1471"/>
        <v>6230</v>
      </c>
      <c r="AD4699" s="4">
        <f t="shared" si="1469"/>
        <v>6230</v>
      </c>
      <c r="AE4699" s="3" t="s">
        <v>2441</v>
      </c>
      <c r="AF4699" s="3">
        <v>6230</v>
      </c>
      <c r="AG4699" s="4">
        <f>AI4699</f>
        <v>6230</v>
      </c>
      <c r="AH4699" s="4">
        <v>10901</v>
      </c>
      <c r="AI4699">
        <f t="shared" si="1464"/>
        <v>6230</v>
      </c>
      <c r="AJ4699" t="s">
        <v>2441</v>
      </c>
      <c r="AK4699" s="2">
        <v>25739.49</v>
      </c>
      <c r="AL4699" s="2">
        <f>AN4699</f>
        <v>25739.49</v>
      </c>
      <c r="AM4699" s="4">
        <v>10901</v>
      </c>
      <c r="AN4699">
        <f>INDEX($AJ$2:$AJ$6811,MATCH(AM4699,$A$2:$A$6811,0))</f>
        <v>25739.49</v>
      </c>
      <c r="AP4699">
        <v>595.79999999999995</v>
      </c>
      <c r="AQ4699">
        <v>595.79999999999995</v>
      </c>
      <c r="AR4699" s="4">
        <v>29</v>
      </c>
      <c r="AS4699" s="4">
        <v>10</v>
      </c>
      <c r="AT4699" s="4">
        <v>2007</v>
      </c>
      <c r="AU4699" s="4">
        <v>29</v>
      </c>
      <c r="AV4699" s="4">
        <v>10</v>
      </c>
      <c r="AW4699" s="4">
        <v>2007</v>
      </c>
      <c r="AX4699" t="str">
        <f t="shared" si="1466"/>
        <v>No Delay</v>
      </c>
      <c r="AY4699">
        <f t="shared" si="1467"/>
        <v>0</v>
      </c>
    </row>
    <row r="4700" spans="1:51" x14ac:dyDescent="0.2">
      <c r="A4700" s="3">
        <v>10901</v>
      </c>
      <c r="B4700" s="1" t="s">
        <v>119</v>
      </c>
      <c r="C4700" s="1" t="s">
        <v>114</v>
      </c>
      <c r="D4700" s="1" t="s">
        <v>130</v>
      </c>
      <c r="E4700" s="1"/>
      <c r="F4700" s="1" t="s">
        <v>107</v>
      </c>
      <c r="G4700" s="13" t="s">
        <v>2302</v>
      </c>
      <c r="H4700" s="12">
        <v>39384</v>
      </c>
      <c r="I4700" s="12" t="s">
        <v>2302</v>
      </c>
      <c r="J4700" s="12">
        <v>39384</v>
      </c>
      <c r="K4700" s="4">
        <v>447</v>
      </c>
      <c r="L4700" s="1" t="s">
        <v>146</v>
      </c>
      <c r="M4700" s="1" t="s">
        <v>132</v>
      </c>
      <c r="N4700" s="1" t="s">
        <v>778</v>
      </c>
      <c r="O4700" s="1" t="s">
        <v>93</v>
      </c>
      <c r="P4700">
        <v>240</v>
      </c>
      <c r="Q4700">
        <v>5496</v>
      </c>
      <c r="R4700">
        <v>10827.12</v>
      </c>
      <c r="S4700">
        <v>1.97</v>
      </c>
      <c r="T4700">
        <v>0.01</v>
      </c>
      <c r="U4700">
        <f t="shared" si="1461"/>
        <v>10827.119999999999</v>
      </c>
      <c r="V4700">
        <f t="shared" si="1462"/>
        <v>1319040</v>
      </c>
      <c r="W4700" s="1" t="s">
        <v>155</v>
      </c>
      <c r="X4700" s="1" t="s">
        <v>1236</v>
      </c>
      <c r="Y4700" s="1" t="s">
        <v>156</v>
      </c>
      <c r="Z4700" s="3">
        <v>6648</v>
      </c>
      <c r="AA4700" s="4">
        <f t="shared" si="1468"/>
        <v>6230</v>
      </c>
      <c r="AB4700" s="4">
        <f t="shared" si="1470"/>
        <v>2847.9141147999999</v>
      </c>
      <c r="AC4700" s="4">
        <f t="shared" si="1471"/>
        <v>6230</v>
      </c>
      <c r="AD4700" s="4">
        <f t="shared" si="1469"/>
        <v>3976</v>
      </c>
      <c r="AE4700" s="4">
        <v>6230</v>
      </c>
      <c r="AF4700" s="4">
        <v>6230</v>
      </c>
      <c r="AG4700" s="4">
        <f>AE4700</f>
        <v>6230</v>
      </c>
      <c r="AH4700" s="4">
        <v>83453</v>
      </c>
      <c r="AI4700">
        <f t="shared" si="1464"/>
        <v>3202</v>
      </c>
      <c r="AJ4700">
        <v>25739.49</v>
      </c>
      <c r="AK4700" s="2">
        <v>25739.49</v>
      </c>
      <c r="AL4700" s="2">
        <f>AJ4700</f>
        <v>25739.49</v>
      </c>
      <c r="AM4700" s="4"/>
      <c r="AN4700" t="e">
        <f>VLOOKUP([1]!Tabelle13[[#This Row],[Vlookup this ID for freight costs]],$AL$2:$AL$6811,2,FALSE)</f>
        <v>#REF!</v>
      </c>
      <c r="AP4700">
        <v>17.32</v>
      </c>
      <c r="AQ4700">
        <v>17.32</v>
      </c>
      <c r="AR4700" s="4">
        <v>29</v>
      </c>
      <c r="AS4700" s="4">
        <v>10</v>
      </c>
      <c r="AT4700" s="4">
        <v>2007</v>
      </c>
      <c r="AU4700" s="4">
        <v>29</v>
      </c>
      <c r="AV4700" s="4">
        <v>10</v>
      </c>
      <c r="AW4700" s="4">
        <v>2007</v>
      </c>
      <c r="AX4700" t="str">
        <f t="shared" si="1466"/>
        <v>No Delay</v>
      </c>
      <c r="AY4700">
        <f t="shared" si="1467"/>
        <v>0</v>
      </c>
    </row>
    <row r="4701" spans="1:51" x14ac:dyDescent="0.2">
      <c r="A4701" s="3">
        <v>83330</v>
      </c>
      <c r="B4701" s="1" t="s">
        <v>50</v>
      </c>
      <c r="C4701" s="1" t="s">
        <v>51</v>
      </c>
      <c r="D4701" s="1" t="s">
        <v>130</v>
      </c>
      <c r="E4701" s="1" t="s">
        <v>101</v>
      </c>
      <c r="F4701" s="1" t="s">
        <v>101</v>
      </c>
      <c r="G4701" s="13" t="s">
        <v>679</v>
      </c>
      <c r="H4701" s="12">
        <v>42153</v>
      </c>
      <c r="I4701" s="12" t="s">
        <v>680</v>
      </c>
      <c r="J4701" s="12">
        <v>42170</v>
      </c>
      <c r="K4701" s="4">
        <v>6607</v>
      </c>
      <c r="L4701" s="1" t="s">
        <v>146</v>
      </c>
      <c r="M4701" s="1" t="s">
        <v>132</v>
      </c>
      <c r="N4701" s="1" t="s">
        <v>275</v>
      </c>
      <c r="O4701" s="1" t="s">
        <v>93</v>
      </c>
      <c r="P4701">
        <v>60</v>
      </c>
      <c r="Q4701">
        <v>75535</v>
      </c>
      <c r="R4701">
        <v>492488.2</v>
      </c>
      <c r="S4701">
        <v>6.52</v>
      </c>
      <c r="T4701">
        <v>0.11</v>
      </c>
      <c r="U4701">
        <f t="shared" si="1461"/>
        <v>492488.19999999995</v>
      </c>
      <c r="V4701">
        <f t="shared" si="1462"/>
        <v>4532100</v>
      </c>
      <c r="W4701" s="1" t="s">
        <v>160</v>
      </c>
      <c r="X4701" s="1" t="s">
        <v>1236</v>
      </c>
      <c r="Y4701" s="1" t="s">
        <v>161</v>
      </c>
      <c r="Z4701" s="3">
        <v>14186</v>
      </c>
      <c r="AA4701" s="4">
        <f t="shared" si="1468"/>
        <v>6237</v>
      </c>
      <c r="AB4701" s="4">
        <f t="shared" si="1470"/>
        <v>10534.540279000001</v>
      </c>
      <c r="AC4701" s="4">
        <f t="shared" si="1471"/>
        <v>6237</v>
      </c>
      <c r="AD4701" s="4">
        <f t="shared" si="1469"/>
        <v>6237</v>
      </c>
      <c r="AE4701" s="4">
        <v>6237</v>
      </c>
      <c r="AF4701" s="4">
        <v>6237</v>
      </c>
      <c r="AG4701" s="4">
        <f>AE4701</f>
        <v>6237</v>
      </c>
      <c r="AI4701" t="e">
        <f t="shared" si="1464"/>
        <v>#N/A</v>
      </c>
      <c r="AJ4701">
        <v>5443.53</v>
      </c>
      <c r="AK4701" s="2">
        <v>5443.53</v>
      </c>
      <c r="AL4701" s="2">
        <f>AJ4701</f>
        <v>5443.53</v>
      </c>
      <c r="AM4701" s="4"/>
      <c r="AN4701" t="e">
        <f>VLOOKUP([1]!Tabelle13[[#This Row],[Vlookup this ID for freight costs]],$AL$2:$AL$6811,2,FALSE)</f>
        <v>#REF!</v>
      </c>
      <c r="AP4701">
        <v>506.28</v>
      </c>
      <c r="AQ4701">
        <v>506.28</v>
      </c>
      <c r="AR4701" s="4">
        <v>29</v>
      </c>
      <c r="AS4701" s="4">
        <v>5</v>
      </c>
      <c r="AT4701" s="4">
        <v>2015</v>
      </c>
      <c r="AU4701" s="4">
        <v>15</v>
      </c>
      <c r="AV4701" s="4">
        <v>6</v>
      </c>
      <c r="AW4701" s="4">
        <v>2015</v>
      </c>
      <c r="AX4701" t="str">
        <f t="shared" si="1466"/>
        <v>Delay</v>
      </c>
      <c r="AY4701">
        <f t="shared" si="1467"/>
        <v>17</v>
      </c>
    </row>
    <row r="4702" spans="1:51" x14ac:dyDescent="0.2">
      <c r="A4702" s="3">
        <v>83428</v>
      </c>
      <c r="B4702" s="1" t="s">
        <v>140</v>
      </c>
      <c r="C4702" s="1" t="s">
        <v>99</v>
      </c>
      <c r="D4702" s="1" t="s">
        <v>130</v>
      </c>
      <c r="E4702" s="1" t="s">
        <v>53</v>
      </c>
      <c r="F4702" s="1" t="s">
        <v>53</v>
      </c>
      <c r="G4702" s="13" t="s">
        <v>1321</v>
      </c>
      <c r="H4702" s="12">
        <v>40380</v>
      </c>
      <c r="I4702" s="12" t="s">
        <v>267</v>
      </c>
      <c r="J4702" s="12">
        <v>40319</v>
      </c>
      <c r="K4702" s="4">
        <v>2458</v>
      </c>
      <c r="L4702" s="1" t="s">
        <v>146</v>
      </c>
      <c r="M4702" s="1" t="s">
        <v>132</v>
      </c>
      <c r="N4702" s="1" t="s">
        <v>265</v>
      </c>
      <c r="O4702" s="1" t="s">
        <v>93</v>
      </c>
      <c r="P4702">
        <v>60</v>
      </c>
      <c r="Q4702">
        <v>40000</v>
      </c>
      <c r="R4702">
        <v>109200</v>
      </c>
      <c r="S4702">
        <v>2.73</v>
      </c>
      <c r="T4702">
        <v>0.05</v>
      </c>
      <c r="U4702">
        <f t="shared" si="1461"/>
        <v>109200</v>
      </c>
      <c r="V4702">
        <f t="shared" si="1462"/>
        <v>2400000</v>
      </c>
      <c r="W4702" s="1" t="s">
        <v>197</v>
      </c>
      <c r="X4702" s="1" t="s">
        <v>1236</v>
      </c>
      <c r="Y4702" s="1" t="s">
        <v>3082</v>
      </c>
      <c r="Z4702" s="3">
        <v>6236</v>
      </c>
      <c r="AA4702" s="4">
        <f t="shared" si="1468"/>
        <v>6240</v>
      </c>
      <c r="AB4702" s="4">
        <f t="shared" si="1470"/>
        <v>6634.6522060000007</v>
      </c>
      <c r="AC4702" s="4">
        <f t="shared" si="1471"/>
        <v>6240</v>
      </c>
      <c r="AD4702" s="4">
        <f t="shared" si="1469"/>
        <v>5477.1838480999995</v>
      </c>
      <c r="AE4702" s="4">
        <v>6240</v>
      </c>
      <c r="AF4702" s="4">
        <v>6240</v>
      </c>
      <c r="AG4702" s="4">
        <f>AE4702</f>
        <v>6240</v>
      </c>
      <c r="AI4702" t="e">
        <f t="shared" si="1464"/>
        <v>#N/A</v>
      </c>
      <c r="AJ4702">
        <v>27922.62</v>
      </c>
      <c r="AK4702" s="2">
        <v>27922.62</v>
      </c>
      <c r="AL4702" s="2">
        <f>AJ4702</f>
        <v>27922.62</v>
      </c>
      <c r="AM4702" s="4"/>
      <c r="AN4702" t="e">
        <f>VLOOKUP([1]!Tabelle13[[#This Row],[Vlookup this ID for freight costs]],$AL$2:$AL$6811,2,FALSE)</f>
        <v>#REF!</v>
      </c>
      <c r="AP4702">
        <v>235.44</v>
      </c>
      <c r="AQ4702">
        <v>235.44</v>
      </c>
      <c r="AR4702" s="4">
        <v>21</v>
      </c>
      <c r="AS4702" s="4">
        <v>7</v>
      </c>
      <c r="AT4702" s="4">
        <v>2010</v>
      </c>
      <c r="AU4702" s="4">
        <v>21</v>
      </c>
      <c r="AV4702" s="4">
        <v>5</v>
      </c>
      <c r="AW4702" s="4">
        <v>2010</v>
      </c>
      <c r="AX4702" t="str">
        <f t="shared" si="1466"/>
        <v>No Delay</v>
      </c>
      <c r="AY4702">
        <f t="shared" si="1467"/>
        <v>0</v>
      </c>
    </row>
    <row r="4703" spans="1:51" x14ac:dyDescent="0.2">
      <c r="A4703" s="3">
        <v>85311</v>
      </c>
      <c r="B4703" s="1" t="s">
        <v>215</v>
      </c>
      <c r="C4703" s="1" t="s">
        <v>89</v>
      </c>
      <c r="D4703" s="1" t="s">
        <v>130</v>
      </c>
      <c r="E4703" s="1" t="s">
        <v>101</v>
      </c>
      <c r="F4703" s="1" t="s">
        <v>101</v>
      </c>
      <c r="G4703" s="13" t="s">
        <v>1298</v>
      </c>
      <c r="H4703" s="12">
        <v>41212</v>
      </c>
      <c r="I4703" s="12" t="s">
        <v>1081</v>
      </c>
      <c r="J4703" s="12">
        <v>41206</v>
      </c>
      <c r="K4703" s="4">
        <v>4232</v>
      </c>
      <c r="L4703" s="1" t="s">
        <v>146</v>
      </c>
      <c r="M4703" s="1" t="s">
        <v>132</v>
      </c>
      <c r="N4703" s="1" t="s">
        <v>167</v>
      </c>
      <c r="O4703" s="1" t="s">
        <v>93</v>
      </c>
      <c r="P4703">
        <v>30</v>
      </c>
      <c r="Q4703">
        <v>23705</v>
      </c>
      <c r="R4703">
        <v>86286.2</v>
      </c>
      <c r="S4703">
        <v>3.64</v>
      </c>
      <c r="T4703">
        <v>0.12</v>
      </c>
      <c r="U4703">
        <f t="shared" si="1461"/>
        <v>86286.2</v>
      </c>
      <c r="V4703">
        <f t="shared" si="1462"/>
        <v>711150</v>
      </c>
      <c r="W4703" s="1" t="s">
        <v>197</v>
      </c>
      <c r="X4703" s="1" t="s">
        <v>1236</v>
      </c>
      <c r="Y4703" s="1" t="s">
        <v>3082</v>
      </c>
      <c r="Z4703" s="3">
        <v>11943</v>
      </c>
      <c r="AA4703" s="4">
        <f t="shared" si="1468"/>
        <v>6242</v>
      </c>
      <c r="AB4703" s="4">
        <f t="shared" si="1470"/>
        <v>4846.3118050000003</v>
      </c>
      <c r="AC4703" s="4">
        <f t="shared" si="1471"/>
        <v>6242</v>
      </c>
      <c r="AD4703" s="4">
        <f t="shared" si="1469"/>
        <v>6242</v>
      </c>
      <c r="AE4703" s="3" t="s">
        <v>2442</v>
      </c>
      <c r="AF4703" s="3">
        <v>6242</v>
      </c>
      <c r="AG4703" s="4">
        <f>AI4703</f>
        <v>6242</v>
      </c>
      <c r="AH4703" s="4">
        <v>85310</v>
      </c>
      <c r="AI4703">
        <f t="shared" si="1464"/>
        <v>6242</v>
      </c>
      <c r="AJ4703" t="s">
        <v>2442</v>
      </c>
      <c r="AK4703" s="2">
        <v>17129.96</v>
      </c>
      <c r="AL4703" s="2">
        <f>AN4703</f>
        <v>17129.96</v>
      </c>
      <c r="AM4703" s="4">
        <v>85310</v>
      </c>
      <c r="AN4703">
        <f>INDEX($AJ$2:$AJ$6811,MATCH(AM4703,$A$2:$A$6811,0))</f>
        <v>17129.96</v>
      </c>
      <c r="AP4703">
        <v>120.97</v>
      </c>
      <c r="AQ4703">
        <v>120.97</v>
      </c>
      <c r="AR4703" s="4">
        <v>30</v>
      </c>
      <c r="AS4703" s="4">
        <v>10</v>
      </c>
      <c r="AT4703" s="4">
        <v>2012</v>
      </c>
      <c r="AU4703" s="4">
        <v>24</v>
      </c>
      <c r="AV4703" s="4">
        <v>10</v>
      </c>
      <c r="AW4703" s="4">
        <v>2012</v>
      </c>
      <c r="AX4703" t="str">
        <f t="shared" si="1466"/>
        <v>No Delay</v>
      </c>
      <c r="AY4703">
        <f t="shared" si="1467"/>
        <v>0</v>
      </c>
    </row>
    <row r="4704" spans="1:51" x14ac:dyDescent="0.2">
      <c r="A4704" s="3">
        <v>85904</v>
      </c>
      <c r="B4704" s="1" t="s">
        <v>215</v>
      </c>
      <c r="C4704" s="1" t="s">
        <v>89</v>
      </c>
      <c r="D4704" s="1" t="s">
        <v>130</v>
      </c>
      <c r="E4704" s="1" t="s">
        <v>101</v>
      </c>
      <c r="F4704" s="1" t="s">
        <v>101</v>
      </c>
      <c r="G4704" s="13" t="s">
        <v>1298</v>
      </c>
      <c r="H4704" s="12">
        <v>41212</v>
      </c>
      <c r="I4704" s="12" t="s">
        <v>1081</v>
      </c>
      <c r="J4704" s="12">
        <v>41206</v>
      </c>
      <c r="K4704" s="4">
        <v>4233</v>
      </c>
      <c r="L4704" s="1" t="s">
        <v>146</v>
      </c>
      <c r="M4704" s="1" t="s">
        <v>132</v>
      </c>
      <c r="N4704" s="1" t="s">
        <v>389</v>
      </c>
      <c r="O4704" s="1" t="s">
        <v>93</v>
      </c>
      <c r="P4704">
        <v>30</v>
      </c>
      <c r="Q4704">
        <v>2880</v>
      </c>
      <c r="R4704">
        <v>64800</v>
      </c>
      <c r="S4704">
        <v>22.5</v>
      </c>
      <c r="T4704">
        <v>0.75</v>
      </c>
      <c r="U4704">
        <f t="shared" si="1461"/>
        <v>64800</v>
      </c>
      <c r="V4704">
        <f t="shared" si="1462"/>
        <v>86400</v>
      </c>
      <c r="W4704" s="1" t="s">
        <v>155</v>
      </c>
      <c r="X4704" s="1" t="s">
        <v>1236</v>
      </c>
      <c r="Y4704" s="1" t="s">
        <v>156</v>
      </c>
      <c r="Z4704" s="3">
        <v>13090</v>
      </c>
      <c r="AA4704" s="4">
        <f t="shared" si="1468"/>
        <v>6242</v>
      </c>
      <c r="AB4704" s="4">
        <f t="shared" si="1470"/>
        <v>2560.81387</v>
      </c>
      <c r="AC4704" s="4">
        <f t="shared" si="1471"/>
        <v>6242</v>
      </c>
      <c r="AD4704" s="4">
        <f t="shared" si="1469"/>
        <v>5318.5</v>
      </c>
      <c r="AE4704" s="3" t="s">
        <v>2442</v>
      </c>
      <c r="AF4704" s="3">
        <v>6242</v>
      </c>
      <c r="AG4704" s="4">
        <f>AI4704</f>
        <v>6242</v>
      </c>
      <c r="AH4704" s="4">
        <v>85310</v>
      </c>
      <c r="AI4704">
        <f t="shared" si="1464"/>
        <v>6242</v>
      </c>
      <c r="AJ4704" t="s">
        <v>2442</v>
      </c>
      <c r="AK4704" s="2">
        <v>17129.96</v>
      </c>
      <c r="AL4704" s="2">
        <f>AN4704</f>
        <v>17129.96</v>
      </c>
      <c r="AM4704" s="4">
        <v>85310</v>
      </c>
      <c r="AN4704">
        <f>INDEX($AJ$2:$AJ$6811,MATCH(AM4704,$A$2:$A$6811,0))</f>
        <v>17129.96</v>
      </c>
      <c r="AP4704">
        <v>90.85</v>
      </c>
      <c r="AQ4704">
        <v>90.85</v>
      </c>
      <c r="AR4704" s="4">
        <v>30</v>
      </c>
      <c r="AS4704" s="4">
        <v>10</v>
      </c>
      <c r="AT4704" s="4">
        <v>2012</v>
      </c>
      <c r="AU4704" s="4">
        <v>24</v>
      </c>
      <c r="AV4704" s="4">
        <v>10</v>
      </c>
      <c r="AW4704" s="4">
        <v>2012</v>
      </c>
      <c r="AX4704" t="str">
        <f t="shared" si="1466"/>
        <v>No Delay</v>
      </c>
      <c r="AY4704">
        <f t="shared" si="1467"/>
        <v>0</v>
      </c>
    </row>
    <row r="4705" spans="1:51" x14ac:dyDescent="0.2">
      <c r="A4705" s="3">
        <v>86519</v>
      </c>
      <c r="B4705" s="1" t="s">
        <v>215</v>
      </c>
      <c r="C4705" s="1" t="s">
        <v>89</v>
      </c>
      <c r="D4705" s="1" t="s">
        <v>130</v>
      </c>
      <c r="E4705" s="1" t="s">
        <v>101</v>
      </c>
      <c r="F4705" s="1" t="s">
        <v>101</v>
      </c>
      <c r="G4705" s="13" t="s">
        <v>1298</v>
      </c>
      <c r="H4705" s="12">
        <v>41212</v>
      </c>
      <c r="I4705" s="12" t="s">
        <v>1081</v>
      </c>
      <c r="J4705" s="12">
        <v>41206</v>
      </c>
      <c r="K4705" s="4">
        <v>4234</v>
      </c>
      <c r="L4705" s="1" t="s">
        <v>146</v>
      </c>
      <c r="M4705" s="1" t="s">
        <v>132</v>
      </c>
      <c r="N4705" s="1" t="s">
        <v>167</v>
      </c>
      <c r="O4705" s="1" t="s">
        <v>93</v>
      </c>
      <c r="P4705">
        <v>30</v>
      </c>
      <c r="Q4705">
        <v>83</v>
      </c>
      <c r="R4705">
        <v>302.12</v>
      </c>
      <c r="S4705">
        <v>3.64</v>
      </c>
      <c r="T4705">
        <v>0.12</v>
      </c>
      <c r="U4705">
        <f t="shared" si="1461"/>
        <v>302.12</v>
      </c>
      <c r="V4705">
        <f t="shared" si="1462"/>
        <v>2490</v>
      </c>
      <c r="W4705" s="1" t="s">
        <v>179</v>
      </c>
      <c r="X4705" s="1" t="s">
        <v>1236</v>
      </c>
      <c r="Y4705" s="1" t="s">
        <v>156</v>
      </c>
      <c r="Z4705" s="3">
        <v>13090</v>
      </c>
      <c r="AA4705" s="4">
        <f t="shared" si="1468"/>
        <v>6242</v>
      </c>
      <c r="AB4705" s="4">
        <f t="shared" si="1470"/>
        <v>2253.8492734000001</v>
      </c>
      <c r="AC4705" s="4">
        <f t="shared" si="1471"/>
        <v>6242</v>
      </c>
      <c r="AD4705" s="4">
        <f t="shared" si="1469"/>
        <v>2686.7934634736848</v>
      </c>
      <c r="AE4705" s="3" t="s">
        <v>2442</v>
      </c>
      <c r="AF4705" s="3">
        <v>6242</v>
      </c>
      <c r="AG4705" s="4">
        <f>AI4705</f>
        <v>6242</v>
      </c>
      <c r="AH4705" s="4">
        <v>85310</v>
      </c>
      <c r="AI4705">
        <f t="shared" si="1464"/>
        <v>6242</v>
      </c>
      <c r="AJ4705" t="s">
        <v>2442</v>
      </c>
      <c r="AK4705" s="2">
        <v>17129.96</v>
      </c>
      <c r="AL4705" s="2">
        <f>AN4705</f>
        <v>17129.96</v>
      </c>
      <c r="AM4705" s="4">
        <v>85310</v>
      </c>
      <c r="AN4705">
        <f>INDEX($AJ$2:$AJ$6811,MATCH(AM4705,$A$2:$A$6811,0))</f>
        <v>17129.96</v>
      </c>
      <c r="AP4705">
        <v>0.42</v>
      </c>
      <c r="AQ4705">
        <v>0.42</v>
      </c>
      <c r="AR4705" s="4">
        <v>30</v>
      </c>
      <c r="AS4705" s="4">
        <v>10</v>
      </c>
      <c r="AT4705" s="4">
        <v>2012</v>
      </c>
      <c r="AU4705" s="4">
        <v>24</v>
      </c>
      <c r="AV4705" s="4">
        <v>10</v>
      </c>
      <c r="AW4705" s="4">
        <v>2012</v>
      </c>
      <c r="AX4705" t="str">
        <f t="shared" si="1466"/>
        <v>No Delay</v>
      </c>
      <c r="AY4705">
        <f t="shared" si="1467"/>
        <v>0</v>
      </c>
    </row>
    <row r="4706" spans="1:51" x14ac:dyDescent="0.2">
      <c r="A4706" s="3">
        <v>85310</v>
      </c>
      <c r="B4706" s="1" t="s">
        <v>215</v>
      </c>
      <c r="C4706" s="1" t="s">
        <v>89</v>
      </c>
      <c r="D4706" s="1" t="s">
        <v>130</v>
      </c>
      <c r="E4706" s="1" t="s">
        <v>101</v>
      </c>
      <c r="F4706" s="1" t="s">
        <v>101</v>
      </c>
      <c r="G4706" s="13" t="s">
        <v>1298</v>
      </c>
      <c r="H4706" s="12">
        <v>41212</v>
      </c>
      <c r="I4706" s="12" t="s">
        <v>1081</v>
      </c>
      <c r="J4706" s="12">
        <v>41206</v>
      </c>
      <c r="K4706" s="4">
        <v>4231</v>
      </c>
      <c r="L4706" s="1" t="s">
        <v>146</v>
      </c>
      <c r="M4706" s="1" t="s">
        <v>132</v>
      </c>
      <c r="N4706" s="1" t="s">
        <v>167</v>
      </c>
      <c r="O4706" s="1" t="s">
        <v>93</v>
      </c>
      <c r="P4706">
        <v>30</v>
      </c>
      <c r="Q4706">
        <v>56228</v>
      </c>
      <c r="R4706">
        <v>204669.92</v>
      </c>
      <c r="S4706">
        <v>3.64</v>
      </c>
      <c r="T4706">
        <v>0.12</v>
      </c>
      <c r="U4706">
        <f t="shared" si="1461"/>
        <v>204669.92</v>
      </c>
      <c r="V4706">
        <f t="shared" si="1462"/>
        <v>1686840</v>
      </c>
      <c r="W4706" s="1" t="s">
        <v>155</v>
      </c>
      <c r="X4706" s="1" t="s">
        <v>1236</v>
      </c>
      <c r="Y4706" s="1" t="s">
        <v>156</v>
      </c>
      <c r="Z4706" s="3">
        <v>13090</v>
      </c>
      <c r="AA4706" s="4">
        <f t="shared" si="1468"/>
        <v>6242</v>
      </c>
      <c r="AB4706" s="4">
        <f t="shared" si="1470"/>
        <v>8415.6395044000001</v>
      </c>
      <c r="AC4706" s="4">
        <f t="shared" si="1471"/>
        <v>6242</v>
      </c>
      <c r="AD4706" s="4">
        <f t="shared" si="1469"/>
        <v>6242</v>
      </c>
      <c r="AE4706" s="4">
        <v>6242</v>
      </c>
      <c r="AF4706" s="4">
        <v>6242</v>
      </c>
      <c r="AG4706" s="4">
        <f>AE4706</f>
        <v>6242</v>
      </c>
      <c r="AI4706" t="e">
        <f t="shared" si="1464"/>
        <v>#N/A</v>
      </c>
      <c r="AJ4706">
        <v>17129.96</v>
      </c>
      <c r="AK4706" s="2">
        <v>17129.96</v>
      </c>
      <c r="AL4706" s="2">
        <f>AJ4706</f>
        <v>17129.96</v>
      </c>
      <c r="AM4706" s="4"/>
      <c r="AN4706" t="e">
        <f>VLOOKUP([1]!Tabelle13[[#This Row],[Vlookup this ID for freight costs]],$AL$2:$AL$6811,2,FALSE)</f>
        <v>#REF!</v>
      </c>
      <c r="AP4706">
        <v>286.95</v>
      </c>
      <c r="AQ4706">
        <v>286.95</v>
      </c>
      <c r="AR4706" s="4">
        <v>30</v>
      </c>
      <c r="AS4706" s="4">
        <v>10</v>
      </c>
      <c r="AT4706" s="4">
        <v>2012</v>
      </c>
      <c r="AU4706" s="4">
        <v>24</v>
      </c>
      <c r="AV4706" s="4">
        <v>10</v>
      </c>
      <c r="AW4706" s="4">
        <v>2012</v>
      </c>
      <c r="AX4706" t="str">
        <f t="shared" si="1466"/>
        <v>No Delay</v>
      </c>
      <c r="AY4706">
        <f t="shared" si="1467"/>
        <v>0</v>
      </c>
    </row>
    <row r="4707" spans="1:51" x14ac:dyDescent="0.2">
      <c r="A4707" s="3">
        <v>11128</v>
      </c>
      <c r="B4707" s="1" t="s">
        <v>119</v>
      </c>
      <c r="C4707" s="1" t="s">
        <v>114</v>
      </c>
      <c r="D4707" s="1" t="s">
        <v>130</v>
      </c>
      <c r="E4707" s="1"/>
      <c r="F4707" s="1" t="s">
        <v>107</v>
      </c>
      <c r="G4707" s="13" t="s">
        <v>711</v>
      </c>
      <c r="H4707" s="12">
        <v>39253</v>
      </c>
      <c r="I4707" s="12" t="s">
        <v>711</v>
      </c>
      <c r="J4707" s="12">
        <v>39253</v>
      </c>
      <c r="K4707" s="4">
        <v>202</v>
      </c>
      <c r="L4707" s="1" t="s">
        <v>146</v>
      </c>
      <c r="M4707" s="1" t="s">
        <v>132</v>
      </c>
      <c r="N4707" s="1" t="s">
        <v>275</v>
      </c>
      <c r="O4707" s="1" t="s">
        <v>93</v>
      </c>
      <c r="P4707">
        <v>60</v>
      </c>
      <c r="Q4707">
        <v>66370</v>
      </c>
      <c r="R4707">
        <v>680292.5</v>
      </c>
      <c r="S4707">
        <v>10.25</v>
      </c>
      <c r="T4707">
        <v>0.17</v>
      </c>
      <c r="U4707">
        <f t="shared" si="1461"/>
        <v>680292.5</v>
      </c>
      <c r="V4707">
        <f t="shared" si="1462"/>
        <v>3982200</v>
      </c>
      <c r="W4707" s="1" t="s">
        <v>155</v>
      </c>
      <c r="X4707" s="1" t="s">
        <v>1236</v>
      </c>
      <c r="Y4707" s="1" t="s">
        <v>156</v>
      </c>
      <c r="Z4707" s="3">
        <v>6648</v>
      </c>
      <c r="AA4707" s="4">
        <f t="shared" si="1468"/>
        <v>6243</v>
      </c>
      <c r="AB4707" s="4">
        <f t="shared" si="1470"/>
        <v>9528.7016920000005</v>
      </c>
      <c r="AC4707" s="4">
        <f t="shared" si="1471"/>
        <v>6243</v>
      </c>
      <c r="AD4707" s="4">
        <f t="shared" si="1469"/>
        <v>6243</v>
      </c>
      <c r="AE4707" s="4">
        <v>6243</v>
      </c>
      <c r="AF4707" s="4">
        <v>6243</v>
      </c>
      <c r="AG4707" s="4">
        <f>AE4707</f>
        <v>6243</v>
      </c>
      <c r="AH4707" s="4">
        <v>84526</v>
      </c>
      <c r="AI4707">
        <f t="shared" si="1464"/>
        <v>5134</v>
      </c>
      <c r="AJ4707">
        <v>25729.7</v>
      </c>
      <c r="AK4707" s="2">
        <v>25729.7</v>
      </c>
      <c r="AL4707" s="2">
        <f>AJ4707</f>
        <v>25729.7</v>
      </c>
      <c r="AM4707" s="4"/>
      <c r="AN4707" t="e">
        <f>VLOOKUP([1]!Tabelle13[[#This Row],[Vlookup this ID for freight costs]],$AL$2:$AL$6811,2,FALSE)</f>
        <v>#REF!</v>
      </c>
      <c r="AP4707">
        <v>1088.47</v>
      </c>
      <c r="AQ4707">
        <v>1088.47</v>
      </c>
      <c r="AR4707" s="4">
        <v>20</v>
      </c>
      <c r="AS4707" s="4">
        <v>6</v>
      </c>
      <c r="AT4707" s="4">
        <v>2007</v>
      </c>
      <c r="AU4707" s="4">
        <v>20</v>
      </c>
      <c r="AV4707" s="4">
        <v>6</v>
      </c>
      <c r="AW4707" s="4">
        <v>2007</v>
      </c>
      <c r="AX4707" t="str">
        <f t="shared" si="1466"/>
        <v>No Delay</v>
      </c>
      <c r="AY4707">
        <f t="shared" si="1467"/>
        <v>0</v>
      </c>
    </row>
    <row r="4708" spans="1:51" x14ac:dyDescent="0.2">
      <c r="A4708" s="3">
        <v>86823</v>
      </c>
      <c r="B4708" s="1" t="s">
        <v>368</v>
      </c>
      <c r="C4708" s="1" t="s">
        <v>73</v>
      </c>
      <c r="D4708" s="1" t="s">
        <v>130</v>
      </c>
      <c r="E4708" s="1" t="s">
        <v>101</v>
      </c>
      <c r="F4708" s="1" t="s">
        <v>101</v>
      </c>
      <c r="G4708" s="13" t="s">
        <v>2071</v>
      </c>
      <c r="H4708" s="12">
        <v>42247</v>
      </c>
      <c r="I4708" s="12" t="s">
        <v>721</v>
      </c>
      <c r="J4708" s="12">
        <v>42227</v>
      </c>
      <c r="K4708" s="4">
        <v>6737</v>
      </c>
      <c r="L4708" s="1" t="s">
        <v>146</v>
      </c>
      <c r="M4708" s="1" t="s">
        <v>132</v>
      </c>
      <c r="N4708" s="1" t="s">
        <v>536</v>
      </c>
      <c r="O4708" s="1" t="s">
        <v>93</v>
      </c>
      <c r="P4708">
        <v>60</v>
      </c>
      <c r="Q4708">
        <v>36639</v>
      </c>
      <c r="R4708">
        <v>72911.61</v>
      </c>
      <c r="S4708">
        <v>1.99</v>
      </c>
      <c r="T4708">
        <v>0.03</v>
      </c>
      <c r="U4708">
        <f t="shared" si="1461"/>
        <v>72911.61</v>
      </c>
      <c r="V4708">
        <f t="shared" si="1462"/>
        <v>2198340</v>
      </c>
      <c r="W4708" s="1" t="s">
        <v>204</v>
      </c>
      <c r="X4708" s="1" t="s">
        <v>1236</v>
      </c>
      <c r="Y4708" s="1" t="s">
        <v>205</v>
      </c>
      <c r="Z4708" s="3">
        <v>15015</v>
      </c>
      <c r="AA4708" s="4">
        <f>AB4708</f>
        <v>6266.0673779999997</v>
      </c>
      <c r="AB4708" s="2">
        <f>2245.156962+0.109744*Q4708</f>
        <v>6266.0673779999997</v>
      </c>
      <c r="AC4708" s="4">
        <f>AD4708</f>
        <v>6266.0673779999997</v>
      </c>
      <c r="AD4708" s="4">
        <f t="shared" si="1469"/>
        <v>6266.0673779999997</v>
      </c>
      <c r="AE4708" s="4" t="s">
        <v>62</v>
      </c>
      <c r="AG4708" s="4" t="str">
        <f>AE4708</f>
        <v>Weight Captured Separately</v>
      </c>
      <c r="AI4708" t="e">
        <f t="shared" si="1464"/>
        <v>#N/A</v>
      </c>
      <c r="AJ4708" t="s">
        <v>81</v>
      </c>
      <c r="AK4708" s="2"/>
      <c r="AL4708" s="2" t="str">
        <f>AJ4708</f>
        <v>Freight Included in Commodity Cost</v>
      </c>
      <c r="AM4708" s="4"/>
      <c r="AN4708" t="e">
        <f>VLOOKUP([1]!Tabelle13[[#This Row],[Vlookup this ID for freight costs]],$AL$2:$AL$6811,2,FALSE)</f>
        <v>#REF!</v>
      </c>
      <c r="AO4708">
        <f>IF(AK:AK="",AC:AC*6.242+1.383 -2.844 + 3.145 -2.265  -2.026,AK:AK)</f>
        <v>39110.185573476003</v>
      </c>
      <c r="AP4708">
        <v>85.82</v>
      </c>
      <c r="AQ4708">
        <v>85.82</v>
      </c>
      <c r="AR4708" s="4">
        <v>31</v>
      </c>
      <c r="AS4708" s="4">
        <v>8</v>
      </c>
      <c r="AT4708" s="4">
        <v>2015</v>
      </c>
      <c r="AU4708" s="4">
        <v>11</v>
      </c>
      <c r="AV4708" s="4">
        <v>8</v>
      </c>
      <c r="AW4708" s="4">
        <v>2015</v>
      </c>
      <c r="AX4708" t="str">
        <f t="shared" si="1466"/>
        <v>No Delay</v>
      </c>
      <c r="AY4708">
        <f t="shared" si="1467"/>
        <v>0</v>
      </c>
    </row>
    <row r="4709" spans="1:51" x14ac:dyDescent="0.2">
      <c r="A4709" s="3">
        <v>86349</v>
      </c>
      <c r="B4709" s="1" t="s">
        <v>151</v>
      </c>
      <c r="C4709" s="1" t="s">
        <v>65</v>
      </c>
      <c r="D4709" s="1" t="s">
        <v>130</v>
      </c>
      <c r="E4709" s="1" t="s">
        <v>152</v>
      </c>
      <c r="F4709" s="1" t="s">
        <v>152</v>
      </c>
      <c r="G4709" s="13" t="s">
        <v>744</v>
      </c>
      <c r="H4709" s="12">
        <v>40500</v>
      </c>
      <c r="I4709" s="12" t="s">
        <v>2443</v>
      </c>
      <c r="J4709" s="12">
        <v>40491</v>
      </c>
      <c r="K4709" s="4">
        <v>2823</v>
      </c>
      <c r="L4709" s="1" t="s">
        <v>146</v>
      </c>
      <c r="M4709" s="1" t="s">
        <v>132</v>
      </c>
      <c r="N4709" s="1" t="s">
        <v>265</v>
      </c>
      <c r="O4709" s="1" t="s">
        <v>93</v>
      </c>
      <c r="P4709">
        <v>60</v>
      </c>
      <c r="Q4709">
        <v>11022</v>
      </c>
      <c r="R4709">
        <v>28436.76</v>
      </c>
      <c r="S4709">
        <v>2.58</v>
      </c>
      <c r="T4709">
        <v>0.04</v>
      </c>
      <c r="U4709">
        <f t="shared" si="1461"/>
        <v>28436.760000000002</v>
      </c>
      <c r="V4709">
        <f t="shared" si="1462"/>
        <v>661320</v>
      </c>
      <c r="W4709" s="1" t="s">
        <v>155</v>
      </c>
      <c r="X4709" s="1" t="s">
        <v>1236</v>
      </c>
      <c r="Y4709" s="1" t="s">
        <v>156</v>
      </c>
      <c r="Z4709" s="3">
        <v>7726</v>
      </c>
      <c r="AA4709" s="4">
        <f t="shared" si="1468"/>
        <v>6291</v>
      </c>
      <c r="AB4709" s="4">
        <f t="shared" ref="AB4709:AB4732" si="1472" xml:space="preserve"> 2244.740206  + 0.1097478*Q4709</f>
        <v>3454.3804576000002</v>
      </c>
      <c r="AC4709" s="4">
        <f t="shared" ref="AC4709:AC4732" si="1473">AF4709</f>
        <v>6291</v>
      </c>
      <c r="AD4709" s="4">
        <f t="shared" si="1469"/>
        <v>6842</v>
      </c>
      <c r="AE4709" s="3" t="s">
        <v>2444</v>
      </c>
      <c r="AF4709" s="3">
        <v>6291</v>
      </c>
      <c r="AG4709" s="4">
        <f>AI4709</f>
        <v>6291</v>
      </c>
      <c r="AH4709" s="4">
        <v>82925</v>
      </c>
      <c r="AI4709">
        <f t="shared" si="1464"/>
        <v>6291</v>
      </c>
      <c r="AJ4709" t="s">
        <v>2444</v>
      </c>
      <c r="AK4709" s="2">
        <v>20265</v>
      </c>
      <c r="AL4709" s="2">
        <f>AN4709</f>
        <v>20265</v>
      </c>
      <c r="AM4709" s="4">
        <v>82925</v>
      </c>
      <c r="AN4709">
        <f>INDEX($AJ$2:$AJ$6811,MATCH(AM4709,$A$2:$A$6811,0))</f>
        <v>20265</v>
      </c>
      <c r="AP4709">
        <v>61.31</v>
      </c>
      <c r="AQ4709">
        <v>61.31</v>
      </c>
      <c r="AR4709" s="4">
        <v>18</v>
      </c>
      <c r="AS4709" s="4">
        <v>11</v>
      </c>
      <c r="AT4709" s="4">
        <v>2010</v>
      </c>
      <c r="AU4709" s="4">
        <v>9</v>
      </c>
      <c r="AV4709" s="4">
        <v>11</v>
      </c>
      <c r="AW4709" s="4">
        <v>2010</v>
      </c>
      <c r="AX4709" t="str">
        <f t="shared" si="1466"/>
        <v>No Delay</v>
      </c>
      <c r="AY4709">
        <f t="shared" si="1467"/>
        <v>0</v>
      </c>
    </row>
    <row r="4710" spans="1:51" x14ac:dyDescent="0.2">
      <c r="A4710" s="3">
        <v>82925</v>
      </c>
      <c r="B4710" s="1" t="s">
        <v>151</v>
      </c>
      <c r="C4710" s="1" t="s">
        <v>65</v>
      </c>
      <c r="D4710" s="1" t="s">
        <v>130</v>
      </c>
      <c r="E4710" s="1" t="s">
        <v>152</v>
      </c>
      <c r="F4710" s="1" t="s">
        <v>152</v>
      </c>
      <c r="G4710" s="13" t="s">
        <v>744</v>
      </c>
      <c r="H4710" s="12">
        <v>40500</v>
      </c>
      <c r="I4710" s="12" t="s">
        <v>2443</v>
      </c>
      <c r="J4710" s="12">
        <v>40491</v>
      </c>
      <c r="K4710" s="4">
        <v>2822</v>
      </c>
      <c r="L4710" s="1" t="s">
        <v>146</v>
      </c>
      <c r="M4710" s="1" t="s">
        <v>132</v>
      </c>
      <c r="N4710" s="1" t="s">
        <v>265</v>
      </c>
      <c r="O4710" s="1" t="s">
        <v>93</v>
      </c>
      <c r="P4710">
        <v>60</v>
      </c>
      <c r="Q4710">
        <v>87071</v>
      </c>
      <c r="R4710">
        <v>224643.18</v>
      </c>
      <c r="S4710">
        <v>2.58</v>
      </c>
      <c r="T4710">
        <v>0.04</v>
      </c>
      <c r="U4710">
        <f t="shared" si="1461"/>
        <v>224643.18</v>
      </c>
      <c r="V4710">
        <f t="shared" si="1462"/>
        <v>5224260</v>
      </c>
      <c r="W4710" s="1" t="s">
        <v>179</v>
      </c>
      <c r="X4710" s="1" t="s">
        <v>1236</v>
      </c>
      <c r="Y4710" s="1" t="s">
        <v>156</v>
      </c>
      <c r="Z4710" s="3">
        <v>7726</v>
      </c>
      <c r="AA4710" s="4">
        <f t="shared" si="1468"/>
        <v>6291</v>
      </c>
      <c r="AB4710" s="4">
        <f t="shared" si="1472"/>
        <v>11800.590899800001</v>
      </c>
      <c r="AC4710" s="4">
        <f t="shared" si="1473"/>
        <v>6291</v>
      </c>
      <c r="AD4710" s="4">
        <f t="shared" si="1469"/>
        <v>6291</v>
      </c>
      <c r="AE4710" s="4">
        <v>6291</v>
      </c>
      <c r="AF4710" s="4">
        <v>6291</v>
      </c>
      <c r="AG4710" s="4">
        <f>AE4710</f>
        <v>6291</v>
      </c>
      <c r="AI4710" t="e">
        <f t="shared" si="1464"/>
        <v>#N/A</v>
      </c>
      <c r="AJ4710">
        <v>20265</v>
      </c>
      <c r="AK4710" s="2">
        <v>20265</v>
      </c>
      <c r="AL4710" s="2">
        <f>AJ4710</f>
        <v>20265</v>
      </c>
      <c r="AM4710" s="4"/>
      <c r="AN4710" t="e">
        <f>VLOOKUP([1]!Tabelle13[[#This Row],[Vlookup this ID for freight costs]],$AL$2:$AL$6811,2,FALSE)</f>
        <v>#REF!</v>
      </c>
      <c r="AP4710">
        <v>484.33</v>
      </c>
      <c r="AQ4710">
        <v>484.33</v>
      </c>
      <c r="AR4710" s="4">
        <v>18</v>
      </c>
      <c r="AS4710" s="4">
        <v>11</v>
      </c>
      <c r="AT4710" s="4">
        <v>2010</v>
      </c>
      <c r="AU4710" s="4">
        <v>9</v>
      </c>
      <c r="AV4710" s="4">
        <v>11</v>
      </c>
      <c r="AW4710" s="4">
        <v>2010</v>
      </c>
      <c r="AX4710" t="str">
        <f t="shared" si="1466"/>
        <v>No Delay</v>
      </c>
      <c r="AY4710">
        <f t="shared" si="1467"/>
        <v>0</v>
      </c>
    </row>
    <row r="4711" spans="1:51" x14ac:dyDescent="0.2">
      <c r="A4711" s="3">
        <v>84472</v>
      </c>
      <c r="B4711" s="1" t="s">
        <v>151</v>
      </c>
      <c r="C4711" s="1" t="s">
        <v>65</v>
      </c>
      <c r="D4711" s="1" t="s">
        <v>130</v>
      </c>
      <c r="E4711" s="1" t="s">
        <v>152</v>
      </c>
      <c r="F4711" s="1" t="s">
        <v>152</v>
      </c>
      <c r="G4711" s="13" t="s">
        <v>654</v>
      </c>
      <c r="H4711" s="12">
        <v>42185</v>
      </c>
      <c r="I4711" s="12" t="s">
        <v>1786</v>
      </c>
      <c r="J4711" s="12">
        <v>42146</v>
      </c>
      <c r="K4711" s="4">
        <v>6575</v>
      </c>
      <c r="L4711" s="1" t="s">
        <v>146</v>
      </c>
      <c r="M4711" s="1" t="s">
        <v>132</v>
      </c>
      <c r="N4711" s="1" t="s">
        <v>599</v>
      </c>
      <c r="O4711" s="1" t="s">
        <v>93</v>
      </c>
      <c r="P4711">
        <v>60</v>
      </c>
      <c r="Q4711">
        <v>112000</v>
      </c>
      <c r="R4711">
        <v>403200</v>
      </c>
      <c r="S4711">
        <v>3.6</v>
      </c>
      <c r="T4711">
        <v>0.06</v>
      </c>
      <c r="U4711">
        <f t="shared" si="1461"/>
        <v>403200</v>
      </c>
      <c r="V4711">
        <f t="shared" si="1462"/>
        <v>6720000</v>
      </c>
      <c r="W4711" s="1" t="s">
        <v>197</v>
      </c>
      <c r="X4711" s="1" t="s">
        <v>1236</v>
      </c>
      <c r="Y4711" s="1" t="s">
        <v>3082</v>
      </c>
      <c r="Z4711" s="3">
        <v>7428</v>
      </c>
      <c r="AA4711" s="4">
        <f t="shared" si="1468"/>
        <v>6295</v>
      </c>
      <c r="AB4711" s="4">
        <f t="shared" si="1472"/>
        <v>14536.493806</v>
      </c>
      <c r="AC4711" s="4">
        <f t="shared" si="1473"/>
        <v>6295</v>
      </c>
      <c r="AD4711" s="4">
        <f t="shared" si="1469"/>
        <v>6020.6629873333331</v>
      </c>
      <c r="AE4711" s="4">
        <v>6295</v>
      </c>
      <c r="AF4711" s="4">
        <v>6295</v>
      </c>
      <c r="AG4711" s="4">
        <f>AE4711</f>
        <v>6295</v>
      </c>
      <c r="AI4711" t="e">
        <f t="shared" si="1464"/>
        <v>#N/A</v>
      </c>
      <c r="AJ4711">
        <v>16941</v>
      </c>
      <c r="AK4711" s="2">
        <v>16941</v>
      </c>
      <c r="AL4711" s="2">
        <f>AJ4711</f>
        <v>16941</v>
      </c>
      <c r="AM4711" s="4"/>
      <c r="AN4711" t="e">
        <f>VLOOKUP([1]!Tabelle13[[#This Row],[Vlookup this ID for freight costs]],$AL$2:$AL$6811,2,FALSE)</f>
        <v>#REF!</v>
      </c>
      <c r="AP4711">
        <v>414.49</v>
      </c>
      <c r="AQ4711">
        <v>414.49</v>
      </c>
      <c r="AR4711" s="4">
        <v>30</v>
      </c>
      <c r="AS4711" s="4">
        <v>6</v>
      </c>
      <c r="AT4711" s="4">
        <v>2015</v>
      </c>
      <c r="AU4711" s="4">
        <v>22</v>
      </c>
      <c r="AV4711" s="4">
        <v>5</v>
      </c>
      <c r="AW4711" s="4">
        <v>2015</v>
      </c>
      <c r="AX4711" t="str">
        <f t="shared" si="1466"/>
        <v>No Delay</v>
      </c>
      <c r="AY4711">
        <f t="shared" si="1467"/>
        <v>0</v>
      </c>
    </row>
    <row r="4712" spans="1:51" x14ac:dyDescent="0.2">
      <c r="A4712" s="3">
        <v>86813</v>
      </c>
      <c r="B4712" s="1" t="s">
        <v>151</v>
      </c>
      <c r="C4712" s="1" t="s">
        <v>65</v>
      </c>
      <c r="D4712" s="1" t="s">
        <v>130</v>
      </c>
      <c r="E4712" s="1" t="s">
        <v>152</v>
      </c>
      <c r="F4712" s="1" t="s">
        <v>152</v>
      </c>
      <c r="G4712" s="13" t="s">
        <v>654</v>
      </c>
      <c r="H4712" s="12">
        <v>42185</v>
      </c>
      <c r="I4712" s="12" t="s">
        <v>1786</v>
      </c>
      <c r="J4712" s="12">
        <v>42146</v>
      </c>
      <c r="K4712" s="4">
        <v>6581</v>
      </c>
      <c r="L4712" s="1" t="s">
        <v>146</v>
      </c>
      <c r="M4712" s="1" t="s">
        <v>132</v>
      </c>
      <c r="N4712" s="1" t="s">
        <v>599</v>
      </c>
      <c r="O4712" s="1" t="s">
        <v>93</v>
      </c>
      <c r="P4712">
        <v>60</v>
      </c>
      <c r="Q4712">
        <v>10340</v>
      </c>
      <c r="R4712">
        <v>37224</v>
      </c>
      <c r="S4712">
        <v>3.6</v>
      </c>
      <c r="T4712">
        <v>0.06</v>
      </c>
      <c r="U4712">
        <f t="shared" si="1461"/>
        <v>37224</v>
      </c>
      <c r="V4712">
        <f t="shared" si="1462"/>
        <v>620400</v>
      </c>
      <c r="W4712" s="1" t="s">
        <v>160</v>
      </c>
      <c r="X4712" s="1" t="s">
        <v>1236</v>
      </c>
      <c r="Y4712" s="1" t="s">
        <v>161</v>
      </c>
      <c r="Z4712" s="3">
        <v>7348</v>
      </c>
      <c r="AA4712" s="4">
        <f t="shared" si="1468"/>
        <v>6295</v>
      </c>
      <c r="AB4712" s="4">
        <f t="shared" si="1472"/>
        <v>3379.5324579999997</v>
      </c>
      <c r="AC4712" s="4">
        <f t="shared" si="1473"/>
        <v>6295</v>
      </c>
      <c r="AD4712" s="4">
        <f t="shared" si="1469"/>
        <v>6295</v>
      </c>
      <c r="AE4712" s="3" t="s">
        <v>2445</v>
      </c>
      <c r="AF4712" s="3">
        <v>6295</v>
      </c>
      <c r="AG4712" s="4">
        <f>AI4712</f>
        <v>6295</v>
      </c>
      <c r="AH4712" s="4">
        <v>84472</v>
      </c>
      <c r="AI4712">
        <f t="shared" si="1464"/>
        <v>6295</v>
      </c>
      <c r="AJ4712" t="s">
        <v>2445</v>
      </c>
      <c r="AK4712" s="2">
        <v>16941</v>
      </c>
      <c r="AL4712" s="2">
        <f>AN4712</f>
        <v>16941</v>
      </c>
      <c r="AM4712" s="4">
        <v>84472</v>
      </c>
      <c r="AN4712">
        <f>INDEX($AJ$2:$AJ$6811,MATCH(AM4712,$A$2:$A$6811,0))</f>
        <v>16941</v>
      </c>
      <c r="AP4712">
        <v>38.270000000000003</v>
      </c>
      <c r="AQ4712">
        <v>38.270000000000003</v>
      </c>
      <c r="AR4712" s="4">
        <v>30</v>
      </c>
      <c r="AS4712" s="4">
        <v>6</v>
      </c>
      <c r="AT4712" s="4">
        <v>2015</v>
      </c>
      <c r="AU4712" s="4">
        <v>22</v>
      </c>
      <c r="AV4712" s="4">
        <v>5</v>
      </c>
      <c r="AW4712" s="4">
        <v>2015</v>
      </c>
      <c r="AX4712" t="str">
        <f t="shared" si="1466"/>
        <v>No Delay</v>
      </c>
      <c r="AY4712">
        <f t="shared" si="1467"/>
        <v>0</v>
      </c>
    </row>
    <row r="4713" spans="1:51" x14ac:dyDescent="0.2">
      <c r="A4713" s="3">
        <v>22275</v>
      </c>
      <c r="B4713" s="1" t="s">
        <v>168</v>
      </c>
      <c r="C4713" s="1" t="s">
        <v>150</v>
      </c>
      <c r="D4713" s="1" t="s">
        <v>100</v>
      </c>
      <c r="E4713" s="1" t="s">
        <v>253</v>
      </c>
      <c r="F4713" s="1" t="s">
        <v>253</v>
      </c>
      <c r="G4713" s="13" t="s">
        <v>2172</v>
      </c>
      <c r="H4713" s="12">
        <v>40499</v>
      </c>
      <c r="I4713" s="12" t="s">
        <v>2172</v>
      </c>
      <c r="J4713" s="12">
        <v>40499</v>
      </c>
      <c r="K4713" s="4">
        <v>2840</v>
      </c>
      <c r="L4713" s="1" t="s">
        <v>146</v>
      </c>
      <c r="M4713" s="1" t="s">
        <v>1210</v>
      </c>
      <c r="N4713" s="1" t="s">
        <v>265</v>
      </c>
      <c r="O4713" s="1" t="s">
        <v>93</v>
      </c>
      <c r="P4713">
        <v>60</v>
      </c>
      <c r="Q4713">
        <v>100000</v>
      </c>
      <c r="R4713">
        <v>282000</v>
      </c>
      <c r="S4713">
        <v>2.82</v>
      </c>
      <c r="T4713">
        <v>0.05</v>
      </c>
      <c r="U4713">
        <f t="shared" si="1461"/>
        <v>282000</v>
      </c>
      <c r="V4713">
        <f t="shared" si="1462"/>
        <v>6000000</v>
      </c>
      <c r="W4713" s="1" t="s">
        <v>197</v>
      </c>
      <c r="X4713" s="1" t="s">
        <v>1236</v>
      </c>
      <c r="Y4713" s="1" t="s">
        <v>3082</v>
      </c>
      <c r="Z4713" s="3">
        <v>15488</v>
      </c>
      <c r="AA4713" s="4">
        <f t="shared" si="1468"/>
        <v>6297</v>
      </c>
      <c r="AB4713" s="4">
        <f t="shared" si="1472"/>
        <v>13219.520206000001</v>
      </c>
      <c r="AC4713" s="4">
        <f t="shared" si="1473"/>
        <v>6297</v>
      </c>
      <c r="AD4713" s="4">
        <f t="shared" si="1469"/>
        <v>22977.692307692309</v>
      </c>
      <c r="AE4713" s="4">
        <v>6297</v>
      </c>
      <c r="AF4713" s="4">
        <v>6297</v>
      </c>
      <c r="AG4713" s="4">
        <f>AE4713</f>
        <v>6297</v>
      </c>
      <c r="AI4713" t="e">
        <f t="shared" si="1464"/>
        <v>#N/A</v>
      </c>
      <c r="AJ4713">
        <v>7526.14</v>
      </c>
      <c r="AK4713" s="2">
        <v>7526.14</v>
      </c>
      <c r="AL4713" s="2">
        <f>AJ4713</f>
        <v>7526.14</v>
      </c>
      <c r="AM4713" s="4"/>
      <c r="AN4713" t="e">
        <f>VLOOKUP([1]!Tabelle13[[#This Row],[Vlookup this ID for freight costs]],$AL$2:$AL$6811,2,FALSE)</f>
        <v>#REF!</v>
      </c>
      <c r="AP4713">
        <v>607.99</v>
      </c>
      <c r="AQ4713">
        <v>607.99</v>
      </c>
      <c r="AR4713" s="4">
        <v>17</v>
      </c>
      <c r="AS4713" s="4">
        <v>11</v>
      </c>
      <c r="AT4713" s="4">
        <v>2010</v>
      </c>
      <c r="AU4713" s="4">
        <v>17</v>
      </c>
      <c r="AV4713" s="4">
        <v>11</v>
      </c>
      <c r="AW4713" s="4">
        <v>2010</v>
      </c>
      <c r="AX4713" t="str">
        <f t="shared" si="1466"/>
        <v>No Delay</v>
      </c>
      <c r="AY4713">
        <f t="shared" si="1467"/>
        <v>0</v>
      </c>
    </row>
    <row r="4714" spans="1:51" x14ac:dyDescent="0.2">
      <c r="A4714" s="3">
        <v>72293</v>
      </c>
      <c r="B4714" s="1" t="s">
        <v>172</v>
      </c>
      <c r="C4714" s="1" t="s">
        <v>114</v>
      </c>
      <c r="D4714" s="1" t="s">
        <v>52</v>
      </c>
      <c r="E4714" s="1" t="s">
        <v>53</v>
      </c>
      <c r="F4714" s="1" t="s">
        <v>53</v>
      </c>
      <c r="G4714" s="13" t="s">
        <v>341</v>
      </c>
      <c r="H4714" s="12">
        <v>41913</v>
      </c>
      <c r="I4714" s="12" t="s">
        <v>341</v>
      </c>
      <c r="J4714" s="12">
        <v>41913</v>
      </c>
      <c r="K4714" s="4">
        <v>5975</v>
      </c>
      <c r="L4714" s="1" t="s">
        <v>146</v>
      </c>
      <c r="M4714" s="1" t="s">
        <v>1775</v>
      </c>
      <c r="N4714" s="1" t="s">
        <v>265</v>
      </c>
      <c r="O4714" s="1" t="s">
        <v>93</v>
      </c>
      <c r="P4714">
        <v>60</v>
      </c>
      <c r="Q4714">
        <v>100000</v>
      </c>
      <c r="R4714">
        <v>218000</v>
      </c>
      <c r="S4714">
        <v>2.1800000000000002</v>
      </c>
      <c r="T4714">
        <v>0.04</v>
      </c>
      <c r="U4714">
        <f t="shared" si="1461"/>
        <v>218000.00000000003</v>
      </c>
      <c r="V4714">
        <f t="shared" si="1462"/>
        <v>6000000</v>
      </c>
      <c r="W4714" s="1" t="s">
        <v>179</v>
      </c>
      <c r="X4714" s="1" t="s">
        <v>1236</v>
      </c>
      <c r="Y4714" s="1" t="s">
        <v>156</v>
      </c>
      <c r="Z4714" s="3">
        <v>6648</v>
      </c>
      <c r="AA4714" s="4">
        <f t="shared" si="1468"/>
        <v>6304</v>
      </c>
      <c r="AB4714" s="4">
        <f t="shared" si="1472"/>
        <v>13219.520206000001</v>
      </c>
      <c r="AC4714" s="4">
        <f t="shared" si="1473"/>
        <v>6304</v>
      </c>
      <c r="AD4714" s="4">
        <f t="shared" si="1469"/>
        <v>22977.692307692309</v>
      </c>
      <c r="AE4714" s="4">
        <v>6304</v>
      </c>
      <c r="AF4714" s="4">
        <v>6304</v>
      </c>
      <c r="AG4714" s="4">
        <f>AE4714</f>
        <v>6304</v>
      </c>
      <c r="AI4714" t="e">
        <f t="shared" si="1464"/>
        <v>#N/A</v>
      </c>
      <c r="AJ4714">
        <v>34182.97</v>
      </c>
      <c r="AK4714" s="2">
        <v>34182.97</v>
      </c>
      <c r="AL4714" s="2">
        <f>AJ4714</f>
        <v>34182.97</v>
      </c>
      <c r="AM4714" s="4"/>
      <c r="AN4714" t="e">
        <f>VLOOKUP([1]!Tabelle13[[#This Row],[Vlookup this ID for freight costs]],$AL$2:$AL$6811,2,FALSE)</f>
        <v>#REF!</v>
      </c>
      <c r="AP4714">
        <v>224.1</v>
      </c>
      <c r="AQ4714">
        <v>224.1</v>
      </c>
      <c r="AR4714" s="4">
        <v>1</v>
      </c>
      <c r="AS4714" s="4">
        <v>10</v>
      </c>
      <c r="AT4714" s="4">
        <v>2014</v>
      </c>
      <c r="AU4714" s="4">
        <v>1</v>
      </c>
      <c r="AV4714" s="4">
        <v>10</v>
      </c>
      <c r="AW4714" s="4">
        <v>2014</v>
      </c>
      <c r="AX4714" t="str">
        <f t="shared" si="1466"/>
        <v>No Delay</v>
      </c>
      <c r="AY4714">
        <f t="shared" si="1467"/>
        <v>0</v>
      </c>
    </row>
    <row r="4715" spans="1:51" x14ac:dyDescent="0.2">
      <c r="A4715" s="3">
        <v>43140</v>
      </c>
      <c r="B4715" s="1" t="s">
        <v>140</v>
      </c>
      <c r="C4715" s="1" t="s">
        <v>99</v>
      </c>
      <c r="D4715" s="1" t="s">
        <v>52</v>
      </c>
      <c r="E4715" s="1" t="s">
        <v>53</v>
      </c>
      <c r="F4715" s="1" t="s">
        <v>53</v>
      </c>
      <c r="G4715" s="13" t="s">
        <v>1438</v>
      </c>
      <c r="H4715" s="12">
        <v>41778</v>
      </c>
      <c r="I4715" s="12" t="s">
        <v>1438</v>
      </c>
      <c r="J4715" s="12">
        <v>41778</v>
      </c>
      <c r="K4715" s="4">
        <v>5491</v>
      </c>
      <c r="L4715" s="1" t="s">
        <v>146</v>
      </c>
      <c r="M4715" s="1" t="s">
        <v>1775</v>
      </c>
      <c r="N4715" s="1" t="s">
        <v>265</v>
      </c>
      <c r="O4715" s="1" t="s">
        <v>93</v>
      </c>
      <c r="P4715">
        <v>60</v>
      </c>
      <c r="Q4715">
        <v>96200</v>
      </c>
      <c r="R4715">
        <v>209716</v>
      </c>
      <c r="S4715">
        <v>2.1800000000000002</v>
      </c>
      <c r="T4715">
        <v>0.04</v>
      </c>
      <c r="U4715">
        <f t="shared" si="1461"/>
        <v>209716.00000000003</v>
      </c>
      <c r="V4715">
        <f t="shared" si="1462"/>
        <v>5772000</v>
      </c>
      <c r="W4715" s="1" t="s">
        <v>179</v>
      </c>
      <c r="X4715" s="1" t="s">
        <v>1236</v>
      </c>
      <c r="Y4715" s="1" t="s">
        <v>156</v>
      </c>
      <c r="Z4715" s="3">
        <v>5565</v>
      </c>
      <c r="AA4715" s="4">
        <f t="shared" si="1468"/>
        <v>6320</v>
      </c>
      <c r="AB4715" s="4">
        <f t="shared" si="1472"/>
        <v>12802.478566000002</v>
      </c>
      <c r="AC4715" s="4">
        <f t="shared" si="1473"/>
        <v>6320</v>
      </c>
      <c r="AD4715" s="4">
        <f t="shared" si="1469"/>
        <v>6320</v>
      </c>
      <c r="AE4715" s="4">
        <v>6320</v>
      </c>
      <c r="AF4715" s="4">
        <v>6320</v>
      </c>
      <c r="AG4715" s="4">
        <f>AE4715</f>
        <v>6320</v>
      </c>
      <c r="AI4715" t="e">
        <f t="shared" si="1464"/>
        <v>#N/A</v>
      </c>
      <c r="AJ4715">
        <v>33343.629999999997</v>
      </c>
      <c r="AK4715" s="2">
        <v>33343.629999999997</v>
      </c>
      <c r="AL4715" s="2">
        <f>AJ4715</f>
        <v>33343.629999999997</v>
      </c>
      <c r="AM4715" s="4"/>
      <c r="AN4715" t="e">
        <f>VLOOKUP([1]!Tabelle13[[#This Row],[Vlookup this ID for freight costs]],$AL$2:$AL$6811,2,FALSE)</f>
        <v>#REF!</v>
      </c>
      <c r="AP4715">
        <v>215.59</v>
      </c>
      <c r="AQ4715">
        <v>215.59</v>
      </c>
      <c r="AR4715" s="4">
        <v>19</v>
      </c>
      <c r="AS4715" s="4">
        <v>5</v>
      </c>
      <c r="AT4715" s="4">
        <v>2014</v>
      </c>
      <c r="AU4715" s="4">
        <v>19</v>
      </c>
      <c r="AV4715" s="4">
        <v>5</v>
      </c>
      <c r="AW4715" s="4">
        <v>2014</v>
      </c>
      <c r="AX4715" t="str">
        <f t="shared" si="1466"/>
        <v>No Delay</v>
      </c>
      <c r="AY4715">
        <f t="shared" si="1467"/>
        <v>0</v>
      </c>
    </row>
    <row r="4716" spans="1:51" x14ac:dyDescent="0.2">
      <c r="A4716" s="3">
        <v>82723</v>
      </c>
      <c r="B4716" s="1" t="s">
        <v>50</v>
      </c>
      <c r="C4716" s="1" t="s">
        <v>51</v>
      </c>
      <c r="D4716" s="1" t="s">
        <v>130</v>
      </c>
      <c r="E4716" s="1" t="s">
        <v>101</v>
      </c>
      <c r="F4716" s="1" t="s">
        <v>101</v>
      </c>
      <c r="G4716" s="13" t="s">
        <v>1216</v>
      </c>
      <c r="H4716" s="12">
        <v>41882</v>
      </c>
      <c r="I4716" s="12" t="s">
        <v>971</v>
      </c>
      <c r="J4716" s="12">
        <v>41956</v>
      </c>
      <c r="K4716" s="4">
        <v>6117</v>
      </c>
      <c r="L4716" s="1" t="s">
        <v>146</v>
      </c>
      <c r="M4716" s="1" t="s">
        <v>132</v>
      </c>
      <c r="N4716" s="1" t="s">
        <v>265</v>
      </c>
      <c r="O4716" s="1" t="s">
        <v>93</v>
      </c>
      <c r="P4716">
        <v>60</v>
      </c>
      <c r="Q4716">
        <v>2030</v>
      </c>
      <c r="R4716">
        <v>4425.3999999999996</v>
      </c>
      <c r="S4716">
        <v>2.1800000000000002</v>
      </c>
      <c r="T4716">
        <v>0.04</v>
      </c>
      <c r="U4716">
        <f t="shared" si="1461"/>
        <v>4425.4000000000005</v>
      </c>
      <c r="V4716">
        <f t="shared" si="1462"/>
        <v>121800</v>
      </c>
      <c r="W4716" s="1" t="s">
        <v>179</v>
      </c>
      <c r="X4716" s="1" t="s">
        <v>1236</v>
      </c>
      <c r="Y4716" s="1" t="s">
        <v>156</v>
      </c>
      <c r="Z4716" s="3">
        <v>14703</v>
      </c>
      <c r="AA4716" s="4">
        <f t="shared" si="1468"/>
        <v>6342</v>
      </c>
      <c r="AB4716" s="4">
        <f t="shared" si="1472"/>
        <v>2467.5282400000001</v>
      </c>
      <c r="AC4716" s="4">
        <f t="shared" si="1473"/>
        <v>6342</v>
      </c>
      <c r="AD4716" s="4">
        <f t="shared" si="1469"/>
        <v>6342</v>
      </c>
      <c r="AE4716" s="4">
        <v>6342</v>
      </c>
      <c r="AF4716" s="4">
        <v>6342</v>
      </c>
      <c r="AG4716" s="4">
        <f>AE4716</f>
        <v>6342</v>
      </c>
      <c r="AI4716" t="e">
        <f t="shared" si="1464"/>
        <v>#N/A</v>
      </c>
      <c r="AJ4716">
        <v>3290.58</v>
      </c>
      <c r="AK4716" s="2">
        <v>3290.58</v>
      </c>
      <c r="AL4716" s="2">
        <f>AJ4716</f>
        <v>3290.58</v>
      </c>
      <c r="AM4716" s="4"/>
      <c r="AN4716" t="e">
        <f>VLOOKUP([1]!Tabelle13[[#This Row],[Vlookup this ID for freight costs]],$AL$2:$AL$6811,2,FALSE)</f>
        <v>#REF!</v>
      </c>
      <c r="AP4716">
        <v>4.55</v>
      </c>
      <c r="AQ4716">
        <v>4.55</v>
      </c>
      <c r="AR4716" s="4">
        <v>31</v>
      </c>
      <c r="AS4716" s="4">
        <v>8</v>
      </c>
      <c r="AT4716" s="4">
        <v>2014</v>
      </c>
      <c r="AU4716" s="4">
        <v>13</v>
      </c>
      <c r="AV4716" s="4">
        <v>11</v>
      </c>
      <c r="AW4716" s="4">
        <v>2014</v>
      </c>
      <c r="AX4716" t="str">
        <f t="shared" si="1466"/>
        <v>Delay</v>
      </c>
      <c r="AY4716">
        <f t="shared" si="1467"/>
        <v>74</v>
      </c>
    </row>
    <row r="4717" spans="1:51" x14ac:dyDescent="0.2">
      <c r="A4717" s="3">
        <v>84967</v>
      </c>
      <c r="B4717" s="1" t="s">
        <v>50</v>
      </c>
      <c r="C4717" s="1" t="s">
        <v>51</v>
      </c>
      <c r="D4717" s="1" t="s">
        <v>130</v>
      </c>
      <c r="E4717" s="1" t="s">
        <v>101</v>
      </c>
      <c r="F4717" s="1" t="s">
        <v>101</v>
      </c>
      <c r="G4717" s="13" t="s">
        <v>1216</v>
      </c>
      <c r="H4717" s="12">
        <v>41882</v>
      </c>
      <c r="I4717" s="12" t="s">
        <v>971</v>
      </c>
      <c r="J4717" s="12">
        <v>41956</v>
      </c>
      <c r="K4717" s="4">
        <v>6123</v>
      </c>
      <c r="L4717" s="1" t="s">
        <v>146</v>
      </c>
      <c r="M4717" s="1" t="s">
        <v>132</v>
      </c>
      <c r="N4717" s="1" t="s">
        <v>167</v>
      </c>
      <c r="O4717" s="1" t="s">
        <v>93</v>
      </c>
      <c r="P4717">
        <v>30</v>
      </c>
      <c r="Q4717">
        <v>6600</v>
      </c>
      <c r="R4717">
        <v>21186</v>
      </c>
      <c r="S4717">
        <v>3.21</v>
      </c>
      <c r="T4717">
        <v>0.11</v>
      </c>
      <c r="U4717">
        <f t="shared" si="1461"/>
        <v>21186</v>
      </c>
      <c r="V4717">
        <f t="shared" si="1462"/>
        <v>198000</v>
      </c>
      <c r="W4717" s="1" t="s">
        <v>197</v>
      </c>
      <c r="X4717" s="1" t="s">
        <v>1236</v>
      </c>
      <c r="Y4717" s="1" t="s">
        <v>3082</v>
      </c>
      <c r="Z4717" s="3">
        <v>13556</v>
      </c>
      <c r="AA4717" s="4">
        <f t="shared" si="1468"/>
        <v>6342</v>
      </c>
      <c r="AB4717" s="4">
        <f t="shared" si="1472"/>
        <v>2969.0756860000001</v>
      </c>
      <c r="AC4717" s="4">
        <f t="shared" si="1473"/>
        <v>6342</v>
      </c>
      <c r="AD4717" s="4">
        <f t="shared" si="1469"/>
        <v>3068.3333333333335</v>
      </c>
      <c r="AE4717" s="3" t="s">
        <v>2446</v>
      </c>
      <c r="AF4717" s="3">
        <v>6342</v>
      </c>
      <c r="AG4717" s="4">
        <f>AI4717</f>
        <v>6342</v>
      </c>
      <c r="AH4717" s="4">
        <v>82723</v>
      </c>
      <c r="AI4717">
        <f t="shared" si="1464"/>
        <v>6342</v>
      </c>
      <c r="AJ4717" t="s">
        <v>2446</v>
      </c>
      <c r="AK4717" s="2">
        <v>3290.58</v>
      </c>
      <c r="AL4717" s="2">
        <f>AN4717</f>
        <v>3290.58</v>
      </c>
      <c r="AM4717" s="4">
        <v>82723</v>
      </c>
      <c r="AN4717">
        <f>INDEX($AJ$2:$AJ$6811,MATCH(AM4717,$A$2:$A$6811,0))</f>
        <v>3290.58</v>
      </c>
      <c r="AP4717">
        <v>21.78</v>
      </c>
      <c r="AQ4717">
        <v>21.78</v>
      </c>
      <c r="AR4717" s="4">
        <v>31</v>
      </c>
      <c r="AS4717" s="4">
        <v>8</v>
      </c>
      <c r="AT4717" s="4">
        <v>2014</v>
      </c>
      <c r="AU4717" s="4">
        <v>13</v>
      </c>
      <c r="AV4717" s="4">
        <v>11</v>
      </c>
      <c r="AW4717" s="4">
        <v>2014</v>
      </c>
      <c r="AX4717" t="str">
        <f t="shared" si="1466"/>
        <v>Delay</v>
      </c>
      <c r="AY4717">
        <f t="shared" si="1467"/>
        <v>74</v>
      </c>
    </row>
    <row r="4718" spans="1:51" x14ac:dyDescent="0.2">
      <c r="A4718" s="3">
        <v>85371</v>
      </c>
      <c r="B4718" s="1" t="s">
        <v>172</v>
      </c>
      <c r="C4718" s="1" t="s">
        <v>114</v>
      </c>
      <c r="D4718" s="1" t="s">
        <v>130</v>
      </c>
      <c r="E4718" s="1" t="s">
        <v>101</v>
      </c>
      <c r="F4718" s="1" t="s">
        <v>101</v>
      </c>
      <c r="G4718" s="13" t="s">
        <v>904</v>
      </c>
      <c r="H4718" s="12">
        <v>41478</v>
      </c>
      <c r="I4718" s="12" t="s">
        <v>1267</v>
      </c>
      <c r="J4718" s="12">
        <v>41492</v>
      </c>
      <c r="K4718" s="4">
        <v>4851</v>
      </c>
      <c r="L4718" s="1" t="s">
        <v>146</v>
      </c>
      <c r="M4718" s="1" t="s">
        <v>132</v>
      </c>
      <c r="N4718" s="1" t="s">
        <v>292</v>
      </c>
      <c r="O4718" s="1" t="s">
        <v>93</v>
      </c>
      <c r="P4718">
        <v>30</v>
      </c>
      <c r="Q4718">
        <v>53787</v>
      </c>
      <c r="R4718">
        <v>697079.52</v>
      </c>
      <c r="S4718">
        <v>12.96</v>
      </c>
      <c r="T4718">
        <v>0.43</v>
      </c>
      <c r="U4718">
        <f t="shared" si="1461"/>
        <v>697079.52</v>
      </c>
      <c r="V4718">
        <f t="shared" si="1462"/>
        <v>1613610</v>
      </c>
      <c r="W4718" s="1" t="s">
        <v>204</v>
      </c>
      <c r="X4718" s="1" t="s">
        <v>1236</v>
      </c>
      <c r="Y4718" s="1" t="s">
        <v>205</v>
      </c>
      <c r="Z4718" s="3">
        <v>14286</v>
      </c>
      <c r="AA4718" s="4">
        <f t="shared" si="1468"/>
        <v>6342</v>
      </c>
      <c r="AB4718" s="4">
        <f t="shared" si="1472"/>
        <v>8147.7451246000001</v>
      </c>
      <c r="AC4718" s="4">
        <f t="shared" si="1473"/>
        <v>6342</v>
      </c>
      <c r="AD4718" s="4">
        <f t="shared" si="1469"/>
        <v>6342</v>
      </c>
      <c r="AE4718" s="4">
        <v>6342</v>
      </c>
      <c r="AF4718" s="4">
        <v>6342</v>
      </c>
      <c r="AG4718" s="4">
        <f>AE4718</f>
        <v>6342</v>
      </c>
      <c r="AI4718" t="e">
        <f t="shared" si="1464"/>
        <v>#N/A</v>
      </c>
      <c r="AJ4718">
        <v>42040.3</v>
      </c>
      <c r="AK4718" s="2">
        <v>42040.3</v>
      </c>
      <c r="AL4718" s="2">
        <f>AJ4718</f>
        <v>42040.3</v>
      </c>
      <c r="AM4718" s="4"/>
      <c r="AN4718" t="e">
        <f>VLOOKUP([1]!Tabelle13[[#This Row],[Vlookup this ID for freight costs]],$AL$2:$AL$6811,2,FALSE)</f>
        <v>#REF!</v>
      </c>
      <c r="AP4718">
        <v>862.29</v>
      </c>
      <c r="AQ4718">
        <v>862.29</v>
      </c>
      <c r="AR4718" s="4">
        <v>23</v>
      </c>
      <c r="AS4718" s="4">
        <v>7</v>
      </c>
      <c r="AT4718" s="4">
        <v>2013</v>
      </c>
      <c r="AU4718" s="4">
        <v>6</v>
      </c>
      <c r="AV4718" s="4">
        <v>8</v>
      </c>
      <c r="AW4718" s="4">
        <v>2013</v>
      </c>
      <c r="AX4718" t="str">
        <f t="shared" si="1466"/>
        <v>Delay</v>
      </c>
      <c r="AY4718">
        <f t="shared" si="1467"/>
        <v>14</v>
      </c>
    </row>
    <row r="4719" spans="1:51" x14ac:dyDescent="0.2">
      <c r="A4719" s="3">
        <v>86130</v>
      </c>
      <c r="B4719" s="1" t="s">
        <v>50</v>
      </c>
      <c r="C4719" s="1" t="s">
        <v>51</v>
      </c>
      <c r="D4719" s="1" t="s">
        <v>130</v>
      </c>
      <c r="E4719" s="1" t="s">
        <v>101</v>
      </c>
      <c r="F4719" s="1" t="s">
        <v>101</v>
      </c>
      <c r="G4719" s="13" t="s">
        <v>1216</v>
      </c>
      <c r="H4719" s="12">
        <v>41882</v>
      </c>
      <c r="I4719" s="12" t="s">
        <v>971</v>
      </c>
      <c r="J4719" s="12">
        <v>41956</v>
      </c>
      <c r="K4719" s="4">
        <v>6126</v>
      </c>
      <c r="L4719" s="1" t="s">
        <v>146</v>
      </c>
      <c r="M4719" s="1" t="s">
        <v>132</v>
      </c>
      <c r="N4719" s="1" t="s">
        <v>167</v>
      </c>
      <c r="O4719" s="1" t="s">
        <v>93</v>
      </c>
      <c r="P4719">
        <v>30</v>
      </c>
      <c r="Q4719">
        <v>77000</v>
      </c>
      <c r="R4719">
        <v>247170</v>
      </c>
      <c r="S4719">
        <v>3.21</v>
      </c>
      <c r="T4719">
        <v>0.11</v>
      </c>
      <c r="U4719">
        <f t="shared" si="1461"/>
        <v>247170</v>
      </c>
      <c r="V4719">
        <f t="shared" si="1462"/>
        <v>2310000</v>
      </c>
      <c r="W4719" s="1" t="s">
        <v>285</v>
      </c>
      <c r="X4719" s="1" t="s">
        <v>1236</v>
      </c>
      <c r="Y4719" s="1" t="s">
        <v>161</v>
      </c>
      <c r="Z4719" s="3">
        <v>14186</v>
      </c>
      <c r="AA4719" s="4">
        <f t="shared" si="1468"/>
        <v>6342</v>
      </c>
      <c r="AB4719" s="4">
        <f t="shared" si="1472"/>
        <v>10695.320806000002</v>
      </c>
      <c r="AC4719" s="4">
        <f t="shared" si="1473"/>
        <v>6342</v>
      </c>
      <c r="AD4719" s="4">
        <f t="shared" si="1469"/>
        <v>4518.5</v>
      </c>
      <c r="AE4719" s="3" t="s">
        <v>2446</v>
      </c>
      <c r="AF4719" s="3">
        <v>6342</v>
      </c>
      <c r="AG4719" s="4">
        <f>AI4719</f>
        <v>6342</v>
      </c>
      <c r="AH4719" s="4">
        <v>82723</v>
      </c>
      <c r="AI4719">
        <f t="shared" si="1464"/>
        <v>6342</v>
      </c>
      <c r="AJ4719" t="s">
        <v>2446</v>
      </c>
      <c r="AK4719" s="2">
        <v>3290.58</v>
      </c>
      <c r="AL4719" s="2">
        <f>AN4719</f>
        <v>3290.58</v>
      </c>
      <c r="AM4719" s="4">
        <v>82723</v>
      </c>
      <c r="AN4719">
        <f>INDEX($AJ$2:$AJ$6811,MATCH(AM4719,$A$2:$A$6811,0))</f>
        <v>3290.58</v>
      </c>
      <c r="AP4719">
        <v>254.09</v>
      </c>
      <c r="AQ4719">
        <v>254.09</v>
      </c>
      <c r="AR4719" s="4">
        <v>31</v>
      </c>
      <c r="AS4719" s="4">
        <v>8</v>
      </c>
      <c r="AT4719" s="4">
        <v>2014</v>
      </c>
      <c r="AU4719" s="4">
        <v>13</v>
      </c>
      <c r="AV4719" s="4">
        <v>11</v>
      </c>
      <c r="AW4719" s="4">
        <v>2014</v>
      </c>
      <c r="AX4719" t="str">
        <f t="shared" si="1466"/>
        <v>Delay</v>
      </c>
      <c r="AY4719">
        <f t="shared" si="1467"/>
        <v>74</v>
      </c>
    </row>
    <row r="4720" spans="1:51" x14ac:dyDescent="0.2">
      <c r="A4720" s="3">
        <v>33969</v>
      </c>
      <c r="B4720" s="1" t="s">
        <v>140</v>
      </c>
      <c r="C4720" s="1" t="s">
        <v>99</v>
      </c>
      <c r="D4720" s="1" t="s">
        <v>52</v>
      </c>
      <c r="E4720" s="1" t="s">
        <v>253</v>
      </c>
      <c r="F4720" s="1" t="s">
        <v>253</v>
      </c>
      <c r="G4720" s="13" t="s">
        <v>1082</v>
      </c>
      <c r="H4720" s="12">
        <v>40442</v>
      </c>
      <c r="I4720" s="12" t="s">
        <v>1082</v>
      </c>
      <c r="J4720" s="12">
        <v>40442</v>
      </c>
      <c r="K4720" s="4">
        <v>2761</v>
      </c>
      <c r="L4720" s="1" t="s">
        <v>146</v>
      </c>
      <c r="M4720" s="1" t="s">
        <v>414</v>
      </c>
      <c r="N4720" s="1" t="s">
        <v>292</v>
      </c>
      <c r="O4720" s="1" t="s">
        <v>93</v>
      </c>
      <c r="P4720">
        <v>30</v>
      </c>
      <c r="Q4720">
        <v>57727</v>
      </c>
      <c r="R4720">
        <v>1148767.3</v>
      </c>
      <c r="S4720">
        <v>19.899999999999999</v>
      </c>
      <c r="T4720">
        <v>0.66</v>
      </c>
      <c r="U4720">
        <f t="shared" si="1461"/>
        <v>1148767.2999999998</v>
      </c>
      <c r="V4720">
        <f t="shared" si="1462"/>
        <v>1731810</v>
      </c>
      <c r="W4720" s="1" t="s">
        <v>160</v>
      </c>
      <c r="X4720" s="1" t="s">
        <v>1236</v>
      </c>
      <c r="Y4720" s="1" t="s">
        <v>161</v>
      </c>
      <c r="Z4720" s="3">
        <v>5308</v>
      </c>
      <c r="AA4720" s="4">
        <f t="shared" si="1468"/>
        <v>6349</v>
      </c>
      <c r="AB4720" s="4">
        <f t="shared" si="1472"/>
        <v>8580.1514566000005</v>
      </c>
      <c r="AC4720" s="4">
        <f t="shared" si="1473"/>
        <v>6349</v>
      </c>
      <c r="AD4720" s="4">
        <f t="shared" si="1469"/>
        <v>6349</v>
      </c>
      <c r="AE4720" s="4">
        <v>6349</v>
      </c>
      <c r="AF4720" s="4">
        <v>6349</v>
      </c>
      <c r="AG4720" s="4">
        <f t="shared" ref="AG4720:AG4726" si="1474">AE4720</f>
        <v>6349</v>
      </c>
      <c r="AI4720" t="e">
        <f t="shared" si="1464"/>
        <v>#N/A</v>
      </c>
      <c r="AJ4720">
        <v>27797.599999999999</v>
      </c>
      <c r="AK4720" s="2">
        <v>27797.599999999999</v>
      </c>
      <c r="AL4720" s="2">
        <f t="shared" ref="AL4720:AL4726" si="1475">AJ4720</f>
        <v>27797.599999999999</v>
      </c>
      <c r="AM4720" s="4"/>
      <c r="AN4720" t="e">
        <f>VLOOKUP([1]!Tabelle13[[#This Row],[Vlookup this ID for freight costs]],$AL$2:$AL$6811,2,FALSE)</f>
        <v>#REF!</v>
      </c>
      <c r="AP4720">
        <v>2476.7399999999998</v>
      </c>
      <c r="AQ4720">
        <v>2476.7399999999998</v>
      </c>
      <c r="AR4720" s="4">
        <v>21</v>
      </c>
      <c r="AS4720" s="4">
        <v>9</v>
      </c>
      <c r="AT4720" s="4">
        <v>2010</v>
      </c>
      <c r="AU4720" s="4">
        <v>21</v>
      </c>
      <c r="AV4720" s="4">
        <v>9</v>
      </c>
      <c r="AW4720" s="4">
        <v>2010</v>
      </c>
      <c r="AX4720" t="str">
        <f t="shared" si="1466"/>
        <v>No Delay</v>
      </c>
      <c r="AY4720">
        <f t="shared" si="1467"/>
        <v>0</v>
      </c>
    </row>
    <row r="4721" spans="1:51" x14ac:dyDescent="0.2">
      <c r="A4721" s="3">
        <v>59151</v>
      </c>
      <c r="B4721" s="1" t="s">
        <v>168</v>
      </c>
      <c r="C4721" s="1" t="s">
        <v>150</v>
      </c>
      <c r="D4721" s="1" t="s">
        <v>100</v>
      </c>
      <c r="E4721" s="1" t="s">
        <v>253</v>
      </c>
      <c r="F4721" s="1" t="s">
        <v>253</v>
      </c>
      <c r="G4721" s="13" t="s">
        <v>820</v>
      </c>
      <c r="H4721" s="12">
        <v>40527</v>
      </c>
      <c r="I4721" s="12" t="s">
        <v>820</v>
      </c>
      <c r="J4721" s="12">
        <v>40527</v>
      </c>
      <c r="K4721" s="4">
        <v>2927</v>
      </c>
      <c r="L4721" s="1" t="s">
        <v>146</v>
      </c>
      <c r="M4721" s="1" t="s">
        <v>1210</v>
      </c>
      <c r="N4721" s="1" t="s">
        <v>171</v>
      </c>
      <c r="O4721" s="1" t="s">
        <v>93</v>
      </c>
      <c r="P4721">
        <v>60</v>
      </c>
      <c r="Q4721">
        <v>131138</v>
      </c>
      <c r="R4721">
        <v>323910.86</v>
      </c>
      <c r="S4721">
        <v>2.4700000000000002</v>
      </c>
      <c r="T4721">
        <v>0.04</v>
      </c>
      <c r="U4721">
        <f t="shared" si="1461"/>
        <v>323910.86000000004</v>
      </c>
      <c r="V4721">
        <f t="shared" si="1462"/>
        <v>7868280</v>
      </c>
      <c r="W4721" s="1" t="s">
        <v>197</v>
      </c>
      <c r="X4721" s="1" t="s">
        <v>1236</v>
      </c>
      <c r="Y4721" s="1" t="s">
        <v>3082</v>
      </c>
      <c r="Z4721" s="3">
        <v>15488</v>
      </c>
      <c r="AA4721" s="4">
        <f t="shared" si="1468"/>
        <v>6360</v>
      </c>
      <c r="AB4721" s="4">
        <f t="shared" si="1472"/>
        <v>16636.8472024</v>
      </c>
      <c r="AC4721" s="4">
        <f t="shared" si="1473"/>
        <v>6360</v>
      </c>
      <c r="AD4721" s="4">
        <f t="shared" si="1469"/>
        <v>6360</v>
      </c>
      <c r="AE4721" s="4">
        <v>6360</v>
      </c>
      <c r="AF4721" s="4">
        <v>6360</v>
      </c>
      <c r="AG4721" s="4">
        <f t="shared" si="1474"/>
        <v>6360</v>
      </c>
      <c r="AI4721" t="e">
        <f t="shared" si="1464"/>
        <v>#N/A</v>
      </c>
      <c r="AJ4721">
        <v>12225.76</v>
      </c>
      <c r="AK4721" s="2">
        <v>12225.76</v>
      </c>
      <c r="AL4721" s="2">
        <f t="shared" si="1475"/>
        <v>12225.76</v>
      </c>
      <c r="AM4721" s="4"/>
      <c r="AN4721" t="e">
        <f>VLOOKUP([1]!Tabelle13[[#This Row],[Vlookup this ID for freight costs]],$AL$2:$AL$6811,2,FALSE)</f>
        <v>#REF!</v>
      </c>
      <c r="AP4721">
        <v>698.35</v>
      </c>
      <c r="AQ4721">
        <v>698.35</v>
      </c>
      <c r="AR4721" s="4">
        <v>15</v>
      </c>
      <c r="AS4721" s="4">
        <v>12</v>
      </c>
      <c r="AT4721" s="4">
        <v>2010</v>
      </c>
      <c r="AU4721" s="4">
        <v>15</v>
      </c>
      <c r="AV4721" s="4">
        <v>12</v>
      </c>
      <c r="AW4721" s="4">
        <v>2010</v>
      </c>
      <c r="AX4721" t="str">
        <f t="shared" si="1466"/>
        <v>No Delay</v>
      </c>
      <c r="AY4721">
        <f t="shared" si="1467"/>
        <v>0</v>
      </c>
    </row>
    <row r="4722" spans="1:51" x14ac:dyDescent="0.2">
      <c r="A4722" s="3">
        <v>82794</v>
      </c>
      <c r="B4722" s="1" t="s">
        <v>368</v>
      </c>
      <c r="C4722" s="1" t="s">
        <v>73</v>
      </c>
      <c r="D4722" s="1" t="s">
        <v>130</v>
      </c>
      <c r="E4722" s="1" t="s">
        <v>101</v>
      </c>
      <c r="F4722" s="1" t="s">
        <v>101</v>
      </c>
      <c r="G4722" s="13" t="s">
        <v>746</v>
      </c>
      <c r="H4722" s="12">
        <v>42124</v>
      </c>
      <c r="I4722" s="12" t="s">
        <v>881</v>
      </c>
      <c r="J4722" s="12">
        <v>42108</v>
      </c>
      <c r="K4722" s="4">
        <v>6435</v>
      </c>
      <c r="L4722" s="1" t="s">
        <v>146</v>
      </c>
      <c r="M4722" s="1" t="s">
        <v>132</v>
      </c>
      <c r="N4722" s="1" t="s">
        <v>434</v>
      </c>
      <c r="O4722" s="1" t="s">
        <v>93</v>
      </c>
      <c r="P4722">
        <v>60</v>
      </c>
      <c r="Q4722">
        <v>6634</v>
      </c>
      <c r="R4722">
        <v>26204.3</v>
      </c>
      <c r="S4722">
        <v>3.95</v>
      </c>
      <c r="T4722">
        <v>7.0000000000000007E-2</v>
      </c>
      <c r="U4722">
        <f t="shared" si="1461"/>
        <v>26204.300000000003</v>
      </c>
      <c r="V4722">
        <f t="shared" si="1462"/>
        <v>398040</v>
      </c>
      <c r="W4722" s="1" t="s">
        <v>160</v>
      </c>
      <c r="X4722" s="1" t="s">
        <v>1236</v>
      </c>
      <c r="Y4722" s="1" t="s">
        <v>161</v>
      </c>
      <c r="Z4722" s="3">
        <v>14451</v>
      </c>
      <c r="AA4722" s="4">
        <f t="shared" si="1468"/>
        <v>6368</v>
      </c>
      <c r="AB4722" s="4">
        <f t="shared" si="1472"/>
        <v>2972.8071111999998</v>
      </c>
      <c r="AC4722" s="4">
        <f t="shared" si="1473"/>
        <v>6368</v>
      </c>
      <c r="AD4722" s="4">
        <f t="shared" si="1469"/>
        <v>6368</v>
      </c>
      <c r="AE4722" s="4">
        <v>6368</v>
      </c>
      <c r="AF4722" s="4">
        <v>6368</v>
      </c>
      <c r="AG4722" s="4">
        <f t="shared" si="1474"/>
        <v>6368</v>
      </c>
      <c r="AI4722" t="e">
        <f t="shared" si="1464"/>
        <v>#N/A</v>
      </c>
      <c r="AJ4722">
        <v>225.79</v>
      </c>
      <c r="AK4722" s="2">
        <v>225.79</v>
      </c>
      <c r="AL4722" s="2">
        <f t="shared" si="1475"/>
        <v>225.79</v>
      </c>
      <c r="AM4722" s="4"/>
      <c r="AN4722" t="e">
        <f>VLOOKUP([1]!Tabelle13[[#This Row],[Vlookup this ID for freight costs]],$AL$2:$AL$6811,2,FALSE)</f>
        <v>#REF!</v>
      </c>
      <c r="AP4722">
        <v>26.94</v>
      </c>
      <c r="AQ4722">
        <v>26.94</v>
      </c>
      <c r="AR4722" s="4">
        <v>30</v>
      </c>
      <c r="AS4722" s="4">
        <v>4</v>
      </c>
      <c r="AT4722" s="4">
        <v>2015</v>
      </c>
      <c r="AU4722" s="4">
        <v>14</v>
      </c>
      <c r="AV4722" s="4">
        <v>4</v>
      </c>
      <c r="AW4722" s="4">
        <v>2015</v>
      </c>
      <c r="AX4722" t="str">
        <f t="shared" si="1466"/>
        <v>No Delay</v>
      </c>
      <c r="AY4722">
        <f t="shared" si="1467"/>
        <v>0</v>
      </c>
    </row>
    <row r="4723" spans="1:51" x14ac:dyDescent="0.2">
      <c r="A4723" s="3">
        <v>86799</v>
      </c>
      <c r="B4723" s="1" t="s">
        <v>368</v>
      </c>
      <c r="C4723" s="1" t="s">
        <v>73</v>
      </c>
      <c r="D4723" s="1" t="s">
        <v>130</v>
      </c>
      <c r="E4723" s="1" t="s">
        <v>101</v>
      </c>
      <c r="F4723" s="1" t="s">
        <v>101</v>
      </c>
      <c r="G4723" s="13" t="s">
        <v>746</v>
      </c>
      <c r="H4723" s="12">
        <v>42124</v>
      </c>
      <c r="I4723" s="12" t="s">
        <v>881</v>
      </c>
      <c r="J4723" s="12">
        <v>42108</v>
      </c>
      <c r="K4723" s="4">
        <v>6436</v>
      </c>
      <c r="L4723" s="1" t="s">
        <v>146</v>
      </c>
      <c r="M4723" s="1" t="s">
        <v>132</v>
      </c>
      <c r="N4723" s="1" t="s">
        <v>536</v>
      </c>
      <c r="O4723" s="1" t="s">
        <v>93</v>
      </c>
      <c r="P4723">
        <v>60</v>
      </c>
      <c r="Q4723">
        <v>47733</v>
      </c>
      <c r="R4723">
        <v>91647.360000000001</v>
      </c>
      <c r="S4723">
        <v>1.92</v>
      </c>
      <c r="T4723">
        <v>0.03</v>
      </c>
      <c r="U4723">
        <f t="shared" si="1461"/>
        <v>91647.360000000001</v>
      </c>
      <c r="V4723">
        <f t="shared" si="1462"/>
        <v>2863980</v>
      </c>
      <c r="W4723" s="1" t="s">
        <v>204</v>
      </c>
      <c r="X4723" s="1" t="s">
        <v>1236</v>
      </c>
      <c r="Y4723" s="1" t="s">
        <v>205</v>
      </c>
      <c r="Z4723" s="3">
        <v>15015</v>
      </c>
      <c r="AA4723" s="4">
        <f t="shared" si="1468"/>
        <v>6368</v>
      </c>
      <c r="AB4723" s="4">
        <f t="shared" si="1472"/>
        <v>7483.3319434000005</v>
      </c>
      <c r="AC4723" s="4">
        <f t="shared" si="1473"/>
        <v>6368</v>
      </c>
      <c r="AD4723" s="4">
        <f t="shared" si="1469"/>
        <v>6368</v>
      </c>
      <c r="AE4723" s="4">
        <v>6368</v>
      </c>
      <c r="AF4723" s="4">
        <v>6368</v>
      </c>
      <c r="AG4723" s="4">
        <f t="shared" si="1474"/>
        <v>6368</v>
      </c>
      <c r="AI4723" t="e">
        <f t="shared" si="1464"/>
        <v>#N/A</v>
      </c>
      <c r="AJ4723">
        <v>2592.56</v>
      </c>
      <c r="AK4723" s="2">
        <v>2592.56</v>
      </c>
      <c r="AL4723" s="2">
        <f t="shared" si="1475"/>
        <v>2592.56</v>
      </c>
      <c r="AM4723" s="4"/>
      <c r="AN4723" t="e">
        <f>VLOOKUP([1]!Tabelle13[[#This Row],[Vlookup this ID for freight costs]],$AL$2:$AL$6811,2,FALSE)</f>
        <v>#REF!</v>
      </c>
      <c r="AP4723">
        <v>107.87</v>
      </c>
      <c r="AQ4723">
        <v>107.87</v>
      </c>
      <c r="AR4723" s="4">
        <v>30</v>
      </c>
      <c r="AS4723" s="4">
        <v>4</v>
      </c>
      <c r="AT4723" s="4">
        <v>2015</v>
      </c>
      <c r="AU4723" s="4">
        <v>14</v>
      </c>
      <c r="AV4723" s="4">
        <v>4</v>
      </c>
      <c r="AW4723" s="4">
        <v>2015</v>
      </c>
      <c r="AX4723" t="str">
        <f t="shared" si="1466"/>
        <v>No Delay</v>
      </c>
      <c r="AY4723">
        <f t="shared" si="1467"/>
        <v>0</v>
      </c>
    </row>
    <row r="4724" spans="1:51" x14ac:dyDescent="0.2">
      <c r="A4724" s="3">
        <v>82516</v>
      </c>
      <c r="B4724" s="1" t="s">
        <v>215</v>
      </c>
      <c r="C4724" s="1" t="s">
        <v>89</v>
      </c>
      <c r="D4724" s="1" t="s">
        <v>130</v>
      </c>
      <c r="E4724" s="1" t="s">
        <v>101</v>
      </c>
      <c r="F4724" s="1" t="s">
        <v>101</v>
      </c>
      <c r="G4724" s="13" t="s">
        <v>1671</v>
      </c>
      <c r="H4724" s="12">
        <v>41197</v>
      </c>
      <c r="I4724" s="12" t="s">
        <v>497</v>
      </c>
      <c r="J4724" s="12">
        <v>41187</v>
      </c>
      <c r="K4724" s="4">
        <v>4185</v>
      </c>
      <c r="L4724" s="1" t="s">
        <v>146</v>
      </c>
      <c r="M4724" s="1" t="s">
        <v>132</v>
      </c>
      <c r="N4724" s="1" t="s">
        <v>408</v>
      </c>
      <c r="O4724" s="1" t="s">
        <v>93</v>
      </c>
      <c r="P4724">
        <v>120</v>
      </c>
      <c r="Q4724">
        <v>24097</v>
      </c>
      <c r="R4724">
        <v>643389.9</v>
      </c>
      <c r="S4724">
        <v>26.7</v>
      </c>
      <c r="T4724">
        <v>0.22</v>
      </c>
      <c r="U4724">
        <f t="shared" si="1461"/>
        <v>643389.9</v>
      </c>
      <c r="V4724">
        <f t="shared" si="1462"/>
        <v>2891640</v>
      </c>
      <c r="W4724" s="1" t="s">
        <v>160</v>
      </c>
      <c r="X4724" s="1" t="s">
        <v>1236</v>
      </c>
      <c r="Y4724" s="1" t="s">
        <v>161</v>
      </c>
      <c r="Z4724" s="3">
        <v>12573</v>
      </c>
      <c r="AA4724" s="4">
        <f t="shared" si="1468"/>
        <v>6375</v>
      </c>
      <c r="AB4724" s="4">
        <f t="shared" si="1472"/>
        <v>4889.3329426</v>
      </c>
      <c r="AC4724" s="4">
        <f t="shared" si="1473"/>
        <v>6375</v>
      </c>
      <c r="AD4724" s="4">
        <f t="shared" si="1469"/>
        <v>6375</v>
      </c>
      <c r="AE4724" s="4">
        <v>6375</v>
      </c>
      <c r="AF4724" s="4">
        <v>6375</v>
      </c>
      <c r="AG4724" s="4">
        <f t="shared" si="1474"/>
        <v>6375</v>
      </c>
      <c r="AI4724" t="e">
        <f t="shared" si="1464"/>
        <v>#N/A</v>
      </c>
      <c r="AJ4724">
        <v>18661.97</v>
      </c>
      <c r="AK4724" s="2">
        <v>18661.97</v>
      </c>
      <c r="AL4724" s="2">
        <f t="shared" si="1475"/>
        <v>18661.97</v>
      </c>
      <c r="AM4724" s="4"/>
      <c r="AN4724" t="e">
        <f>VLOOKUP([1]!Tabelle13[[#This Row],[Vlookup this ID for freight costs]],$AL$2:$AL$6811,2,FALSE)</f>
        <v>#REF!</v>
      </c>
      <c r="AP4724">
        <v>902.03</v>
      </c>
      <c r="AQ4724">
        <v>902.03</v>
      </c>
      <c r="AR4724" s="4">
        <v>15</v>
      </c>
      <c r="AS4724" s="4">
        <v>10</v>
      </c>
      <c r="AT4724" s="4">
        <v>2012</v>
      </c>
      <c r="AU4724" s="4">
        <v>5</v>
      </c>
      <c r="AV4724" s="4">
        <v>10</v>
      </c>
      <c r="AW4724" s="4">
        <v>2012</v>
      </c>
      <c r="AX4724" t="str">
        <f t="shared" si="1466"/>
        <v>No Delay</v>
      </c>
      <c r="AY4724">
        <f t="shared" si="1467"/>
        <v>0</v>
      </c>
    </row>
    <row r="4725" spans="1:51" x14ac:dyDescent="0.2">
      <c r="A4725" s="3">
        <v>83629</v>
      </c>
      <c r="B4725" s="1" t="s">
        <v>386</v>
      </c>
      <c r="C4725" s="1" t="s">
        <v>73</v>
      </c>
      <c r="D4725" s="1" t="s">
        <v>130</v>
      </c>
      <c r="E4725" s="1" t="s">
        <v>101</v>
      </c>
      <c r="F4725" s="1" t="s">
        <v>101</v>
      </c>
      <c r="G4725" s="13" t="s">
        <v>739</v>
      </c>
      <c r="H4725" s="12">
        <v>41213</v>
      </c>
      <c r="I4725" s="12" t="s">
        <v>1842</v>
      </c>
      <c r="J4725" s="12">
        <v>41200</v>
      </c>
      <c r="K4725" s="4">
        <v>4212</v>
      </c>
      <c r="L4725" s="1" t="s">
        <v>146</v>
      </c>
      <c r="M4725" s="1" t="s">
        <v>132</v>
      </c>
      <c r="N4725" s="1" t="s">
        <v>275</v>
      </c>
      <c r="O4725" s="1" t="s">
        <v>93</v>
      </c>
      <c r="P4725">
        <v>60</v>
      </c>
      <c r="Q4725">
        <v>69990</v>
      </c>
      <c r="R4725">
        <v>540322.80000000005</v>
      </c>
      <c r="S4725">
        <v>7.72</v>
      </c>
      <c r="T4725">
        <v>0.13</v>
      </c>
      <c r="U4725">
        <f t="shared" si="1461"/>
        <v>540322.79999999993</v>
      </c>
      <c r="V4725">
        <f t="shared" si="1462"/>
        <v>4199400</v>
      </c>
      <c r="W4725" s="1" t="s">
        <v>204</v>
      </c>
      <c r="X4725" s="1" t="s">
        <v>1236</v>
      </c>
      <c r="Y4725" s="1" t="s">
        <v>205</v>
      </c>
      <c r="Z4725" s="3">
        <v>15015</v>
      </c>
      <c r="AA4725" s="4">
        <f t="shared" si="1468"/>
        <v>6408</v>
      </c>
      <c r="AB4725" s="4">
        <f t="shared" si="1472"/>
        <v>9925.9887280000003</v>
      </c>
      <c r="AC4725" s="4">
        <f t="shared" si="1473"/>
        <v>6408</v>
      </c>
      <c r="AD4725" s="4">
        <f t="shared" si="1469"/>
        <v>6408</v>
      </c>
      <c r="AE4725" s="4">
        <v>6408</v>
      </c>
      <c r="AF4725" s="4">
        <v>6408</v>
      </c>
      <c r="AG4725" s="4">
        <f t="shared" si="1474"/>
        <v>6408</v>
      </c>
      <c r="AI4725" t="e">
        <f t="shared" si="1464"/>
        <v>#N/A</v>
      </c>
      <c r="AJ4725" t="s">
        <v>81</v>
      </c>
      <c r="AK4725" s="2"/>
      <c r="AL4725" s="2" t="str">
        <f t="shared" si="1475"/>
        <v>Freight Included in Commodity Cost</v>
      </c>
      <c r="AM4725" s="4"/>
      <c r="AN4725" t="e">
        <f>VLOOKUP([1]!Tabelle13[[#This Row],[Vlookup this ID for freight costs]],$AL$2:$AL$6811,2,FALSE)</f>
        <v>#REF!</v>
      </c>
      <c r="AP4725">
        <v>757.53</v>
      </c>
      <c r="AQ4725">
        <v>757.53</v>
      </c>
      <c r="AR4725" s="4">
        <v>31</v>
      </c>
      <c r="AS4725" s="4">
        <v>10</v>
      </c>
      <c r="AT4725" s="4">
        <v>2012</v>
      </c>
      <c r="AU4725" s="4">
        <v>18</v>
      </c>
      <c r="AV4725" s="4">
        <v>10</v>
      </c>
      <c r="AW4725" s="4">
        <v>2012</v>
      </c>
      <c r="AX4725" t="str">
        <f t="shared" si="1466"/>
        <v>No Delay</v>
      </c>
      <c r="AY4725">
        <f t="shared" si="1467"/>
        <v>0</v>
      </c>
    </row>
    <row r="4726" spans="1:51" x14ac:dyDescent="0.2">
      <c r="A4726" s="3">
        <v>82427</v>
      </c>
      <c r="B4726" s="1" t="s">
        <v>215</v>
      </c>
      <c r="C4726" s="1" t="s">
        <v>89</v>
      </c>
      <c r="D4726" s="1" t="s">
        <v>130</v>
      </c>
      <c r="E4726" s="1" t="s">
        <v>152</v>
      </c>
      <c r="F4726" s="1" t="s">
        <v>152</v>
      </c>
      <c r="G4726" s="13" t="s">
        <v>1455</v>
      </c>
      <c r="H4726" s="12">
        <v>41026</v>
      </c>
      <c r="I4726" s="12" t="s">
        <v>602</v>
      </c>
      <c r="J4726" s="12">
        <v>40947</v>
      </c>
      <c r="K4726" s="4">
        <v>3726</v>
      </c>
      <c r="L4726" s="1" t="s">
        <v>146</v>
      </c>
      <c r="M4726" s="1" t="s">
        <v>132</v>
      </c>
      <c r="N4726" s="1" t="s">
        <v>275</v>
      </c>
      <c r="O4726" s="1" t="s">
        <v>93</v>
      </c>
      <c r="P4726">
        <v>60</v>
      </c>
      <c r="Q4726">
        <v>14081</v>
      </c>
      <c r="R4726">
        <v>116309.06</v>
      </c>
      <c r="S4726">
        <v>8.26</v>
      </c>
      <c r="T4726">
        <v>0.14000000000000001</v>
      </c>
      <c r="U4726">
        <f t="shared" si="1461"/>
        <v>116309.06</v>
      </c>
      <c r="V4726">
        <f t="shared" si="1462"/>
        <v>844860</v>
      </c>
      <c r="W4726" s="1" t="s">
        <v>155</v>
      </c>
      <c r="X4726" s="1" t="s">
        <v>1236</v>
      </c>
      <c r="Y4726" s="1" t="s">
        <v>156</v>
      </c>
      <c r="Z4726" s="3">
        <v>9211</v>
      </c>
      <c r="AA4726" s="4">
        <f t="shared" si="1468"/>
        <v>6410</v>
      </c>
      <c r="AB4726" s="4">
        <f t="shared" si="1472"/>
        <v>3790.0989778000003</v>
      </c>
      <c r="AC4726" s="4">
        <f t="shared" si="1473"/>
        <v>6410</v>
      </c>
      <c r="AD4726" s="4">
        <f t="shared" si="1469"/>
        <v>6410</v>
      </c>
      <c r="AE4726" s="4">
        <v>6410</v>
      </c>
      <c r="AF4726" s="4">
        <v>6410</v>
      </c>
      <c r="AG4726" s="4">
        <f t="shared" si="1474"/>
        <v>6410</v>
      </c>
      <c r="AI4726" t="e">
        <f t="shared" si="1464"/>
        <v>#N/A</v>
      </c>
      <c r="AJ4726">
        <v>24940.97</v>
      </c>
      <c r="AK4726" s="2">
        <v>24940.97</v>
      </c>
      <c r="AL4726" s="2">
        <f t="shared" si="1475"/>
        <v>24940.97</v>
      </c>
      <c r="AM4726" s="4"/>
      <c r="AN4726" t="e">
        <f>VLOOKUP([1]!Tabelle13[[#This Row],[Vlookup this ID for freight costs]],$AL$2:$AL$6811,2,FALSE)</f>
        <v>#REF!</v>
      </c>
      <c r="AP4726">
        <v>191.91</v>
      </c>
      <c r="AQ4726">
        <v>191.91</v>
      </c>
      <c r="AR4726" s="4">
        <v>27</v>
      </c>
      <c r="AS4726" s="4">
        <v>4</v>
      </c>
      <c r="AT4726" s="4">
        <v>2012</v>
      </c>
      <c r="AU4726" s="4">
        <v>8</v>
      </c>
      <c r="AV4726" s="4">
        <v>2</v>
      </c>
      <c r="AW4726" s="4">
        <v>2012</v>
      </c>
      <c r="AX4726" t="str">
        <f t="shared" si="1466"/>
        <v>No Delay</v>
      </c>
      <c r="AY4726">
        <f t="shared" si="1467"/>
        <v>0</v>
      </c>
    </row>
    <row r="4727" spans="1:51" x14ac:dyDescent="0.2">
      <c r="A4727" s="3">
        <v>84688</v>
      </c>
      <c r="B4727" s="1" t="s">
        <v>215</v>
      </c>
      <c r="C4727" s="1" t="s">
        <v>89</v>
      </c>
      <c r="D4727" s="1" t="s">
        <v>130</v>
      </c>
      <c r="E4727" s="1" t="s">
        <v>152</v>
      </c>
      <c r="F4727" s="1" t="s">
        <v>152</v>
      </c>
      <c r="G4727" s="13" t="s">
        <v>1455</v>
      </c>
      <c r="H4727" s="12">
        <v>41026</v>
      </c>
      <c r="I4727" s="12" t="s">
        <v>602</v>
      </c>
      <c r="J4727" s="12">
        <v>40947</v>
      </c>
      <c r="K4727" s="4">
        <v>3727</v>
      </c>
      <c r="L4727" s="1" t="s">
        <v>146</v>
      </c>
      <c r="M4727" s="1" t="s">
        <v>132</v>
      </c>
      <c r="N4727" s="1" t="s">
        <v>275</v>
      </c>
      <c r="O4727" s="1" t="s">
        <v>93</v>
      </c>
      <c r="P4727">
        <v>60</v>
      </c>
      <c r="Q4727">
        <v>57061</v>
      </c>
      <c r="R4727">
        <v>471323.86</v>
      </c>
      <c r="S4727">
        <v>8.26</v>
      </c>
      <c r="T4727">
        <v>0.14000000000000001</v>
      </c>
      <c r="U4727">
        <f t="shared" si="1461"/>
        <v>471323.86</v>
      </c>
      <c r="V4727">
        <f t="shared" si="1462"/>
        <v>3423660</v>
      </c>
      <c r="W4727" s="1" t="s">
        <v>204</v>
      </c>
      <c r="X4727" s="1" t="s">
        <v>1236</v>
      </c>
      <c r="Y4727" s="1" t="s">
        <v>205</v>
      </c>
      <c r="Z4727" s="3">
        <v>8859</v>
      </c>
      <c r="AA4727" s="4">
        <f t="shared" si="1468"/>
        <v>6410</v>
      </c>
      <c r="AB4727" s="4">
        <f t="shared" si="1472"/>
        <v>8507.0594218000006</v>
      </c>
      <c r="AC4727" s="4">
        <f t="shared" si="1473"/>
        <v>6410</v>
      </c>
      <c r="AD4727" s="4">
        <f t="shared" si="1469"/>
        <v>6410</v>
      </c>
      <c r="AE4727" s="3" t="s">
        <v>2447</v>
      </c>
      <c r="AF4727" s="3">
        <v>6410</v>
      </c>
      <c r="AG4727" s="4">
        <f>AI4727</f>
        <v>6410</v>
      </c>
      <c r="AH4727" s="4">
        <v>82427</v>
      </c>
      <c r="AI4727">
        <f t="shared" si="1464"/>
        <v>6410</v>
      </c>
      <c r="AJ4727" t="s">
        <v>2447</v>
      </c>
      <c r="AK4727" s="2">
        <v>24940.97</v>
      </c>
      <c r="AL4727" s="2">
        <f>AN4727</f>
        <v>24940.97</v>
      </c>
      <c r="AM4727" s="4">
        <v>82427</v>
      </c>
      <c r="AN4727">
        <f>INDEX($AJ$2:$AJ$6811,MATCH(AM4727,$A$2:$A$6811,0))</f>
        <v>24940.97</v>
      </c>
      <c r="AP4727">
        <v>777.68</v>
      </c>
      <c r="AQ4727">
        <v>777.68</v>
      </c>
      <c r="AR4727" s="4">
        <v>27</v>
      </c>
      <c r="AS4727" s="4">
        <v>4</v>
      </c>
      <c r="AT4727" s="4">
        <v>2012</v>
      </c>
      <c r="AU4727" s="4">
        <v>8</v>
      </c>
      <c r="AV4727" s="4">
        <v>2</v>
      </c>
      <c r="AW4727" s="4">
        <v>2012</v>
      </c>
      <c r="AX4727" t="str">
        <f t="shared" si="1466"/>
        <v>No Delay</v>
      </c>
      <c r="AY4727">
        <f t="shared" si="1467"/>
        <v>0</v>
      </c>
    </row>
    <row r="4728" spans="1:51" x14ac:dyDescent="0.2">
      <c r="A4728" s="3">
        <v>82636</v>
      </c>
      <c r="B4728" s="1" t="s">
        <v>368</v>
      </c>
      <c r="C4728" s="1" t="s">
        <v>73</v>
      </c>
      <c r="D4728" s="1" t="s">
        <v>130</v>
      </c>
      <c r="E4728" s="1" t="s">
        <v>101</v>
      </c>
      <c r="F4728" s="1" t="s">
        <v>101</v>
      </c>
      <c r="G4728" s="13" t="s">
        <v>617</v>
      </c>
      <c r="H4728" s="12">
        <v>41670</v>
      </c>
      <c r="I4728" s="12" t="s">
        <v>661</v>
      </c>
      <c r="J4728" s="12">
        <v>41717</v>
      </c>
      <c r="K4728" s="4">
        <v>5392</v>
      </c>
      <c r="L4728" s="1" t="s">
        <v>146</v>
      </c>
      <c r="M4728" s="1" t="s">
        <v>132</v>
      </c>
      <c r="N4728" s="1" t="s">
        <v>599</v>
      </c>
      <c r="O4728" s="1" t="s">
        <v>93</v>
      </c>
      <c r="P4728">
        <v>60</v>
      </c>
      <c r="Q4728">
        <v>115211</v>
      </c>
      <c r="R4728">
        <v>432041.25</v>
      </c>
      <c r="S4728">
        <v>3.75</v>
      </c>
      <c r="T4728">
        <v>0.06</v>
      </c>
      <c r="U4728">
        <f t="shared" si="1461"/>
        <v>432041.25</v>
      </c>
      <c r="V4728">
        <f t="shared" si="1462"/>
        <v>6912660</v>
      </c>
      <c r="W4728" s="1" t="s">
        <v>160</v>
      </c>
      <c r="X4728" s="1" t="s">
        <v>1236</v>
      </c>
      <c r="Y4728" s="1" t="s">
        <v>161</v>
      </c>
      <c r="Z4728" s="3">
        <v>14451</v>
      </c>
      <c r="AA4728" s="4">
        <f t="shared" si="1468"/>
        <v>6428</v>
      </c>
      <c r="AB4728" s="4">
        <f t="shared" si="1472"/>
        <v>14888.893991800001</v>
      </c>
      <c r="AC4728" s="4">
        <f t="shared" si="1473"/>
        <v>6428</v>
      </c>
      <c r="AD4728" s="4">
        <f t="shared" si="1469"/>
        <v>6428</v>
      </c>
      <c r="AE4728" s="4">
        <v>6428</v>
      </c>
      <c r="AF4728" s="4">
        <v>6428</v>
      </c>
      <c r="AG4728" s="4">
        <f t="shared" ref="AG4728:AG4734" si="1476">AE4728</f>
        <v>6428</v>
      </c>
      <c r="AI4728" t="e">
        <f t="shared" si="1464"/>
        <v>#N/A</v>
      </c>
      <c r="AJ4728">
        <v>15847.19</v>
      </c>
      <c r="AK4728" s="2">
        <v>15847.19</v>
      </c>
      <c r="AL4728" s="2">
        <f t="shared" ref="AL4728:AL4734" si="1477">AJ4728</f>
        <v>15847.19</v>
      </c>
      <c r="AM4728" s="4"/>
      <c r="AN4728" t="e">
        <f>VLOOKUP([1]!Tabelle13[[#This Row],[Vlookup this ID for freight costs]],$AL$2:$AL$6811,2,FALSE)</f>
        <v>#REF!</v>
      </c>
      <c r="AP4728">
        <v>534.44000000000005</v>
      </c>
      <c r="AQ4728">
        <v>534.44000000000005</v>
      </c>
      <c r="AR4728" s="4">
        <v>31</v>
      </c>
      <c r="AS4728" s="4">
        <v>1</v>
      </c>
      <c r="AT4728" s="4">
        <v>2014</v>
      </c>
      <c r="AU4728" s="4">
        <v>19</v>
      </c>
      <c r="AV4728" s="4">
        <v>4</v>
      </c>
      <c r="AW4728" s="4">
        <v>2014</v>
      </c>
      <c r="AX4728" t="str">
        <f t="shared" si="1466"/>
        <v>Delay</v>
      </c>
      <c r="AY4728">
        <f t="shared" si="1467"/>
        <v>47</v>
      </c>
    </row>
    <row r="4729" spans="1:51" x14ac:dyDescent="0.2">
      <c r="A4729" s="3">
        <v>85022</v>
      </c>
      <c r="B4729" s="1" t="s">
        <v>172</v>
      </c>
      <c r="C4729" s="1" t="s">
        <v>114</v>
      </c>
      <c r="D4729" s="1" t="s">
        <v>130</v>
      </c>
      <c r="E4729" s="1" t="s">
        <v>101</v>
      </c>
      <c r="F4729" s="1" t="s">
        <v>101</v>
      </c>
      <c r="G4729" s="13" t="s">
        <v>1331</v>
      </c>
      <c r="H4729" s="12">
        <v>42139</v>
      </c>
      <c r="I4729" s="12" t="s">
        <v>2448</v>
      </c>
      <c r="J4729" s="12">
        <v>42177</v>
      </c>
      <c r="K4729" s="4">
        <v>6641</v>
      </c>
      <c r="L4729" s="1" t="s">
        <v>146</v>
      </c>
      <c r="M4729" s="1" t="s">
        <v>132</v>
      </c>
      <c r="N4729" s="1" t="s">
        <v>167</v>
      </c>
      <c r="O4729" s="1" t="s">
        <v>93</v>
      </c>
      <c r="P4729">
        <v>30</v>
      </c>
      <c r="Q4729">
        <v>108856</v>
      </c>
      <c r="R4729">
        <v>339630.72</v>
      </c>
      <c r="S4729">
        <v>3.12</v>
      </c>
      <c r="T4729">
        <v>0.1</v>
      </c>
      <c r="U4729">
        <f t="shared" si="1461"/>
        <v>339630.72000000003</v>
      </c>
      <c r="V4729">
        <f t="shared" si="1462"/>
        <v>3265680</v>
      </c>
      <c r="W4729" s="1" t="s">
        <v>197</v>
      </c>
      <c r="X4729" s="1" t="s">
        <v>1236</v>
      </c>
      <c r="Y4729" s="1" t="s">
        <v>3082</v>
      </c>
      <c r="Z4729" s="3">
        <v>13092</v>
      </c>
      <c r="AA4729" s="4">
        <f t="shared" si="1468"/>
        <v>6431</v>
      </c>
      <c r="AB4729" s="4">
        <f t="shared" si="1472"/>
        <v>14191.446722800001</v>
      </c>
      <c r="AC4729" s="4">
        <f t="shared" si="1473"/>
        <v>6431</v>
      </c>
      <c r="AD4729" s="4">
        <f t="shared" si="1469"/>
        <v>6431</v>
      </c>
      <c r="AE4729" s="4">
        <v>6431</v>
      </c>
      <c r="AF4729" s="4">
        <v>6431</v>
      </c>
      <c r="AG4729" s="4">
        <f t="shared" si="1476"/>
        <v>6431</v>
      </c>
      <c r="AI4729" t="e">
        <f t="shared" si="1464"/>
        <v>#N/A</v>
      </c>
      <c r="AJ4729">
        <v>43219.06</v>
      </c>
      <c r="AK4729" s="2">
        <v>43219.06</v>
      </c>
      <c r="AL4729" s="2">
        <f t="shared" si="1477"/>
        <v>43219.06</v>
      </c>
      <c r="AM4729" s="4"/>
      <c r="AN4729" t="e">
        <f>VLOOKUP([1]!Tabelle13[[#This Row],[Vlookup this ID for freight costs]],$AL$2:$AL$6811,2,FALSE)</f>
        <v>#REF!</v>
      </c>
      <c r="AP4729">
        <v>399.75</v>
      </c>
      <c r="AQ4729">
        <v>399.75</v>
      </c>
      <c r="AR4729" s="4">
        <v>15</v>
      </c>
      <c r="AS4729" s="4">
        <v>5</v>
      </c>
      <c r="AT4729" s="4">
        <v>2015</v>
      </c>
      <c r="AU4729" s="4">
        <v>22</v>
      </c>
      <c r="AV4729" s="4">
        <v>6</v>
      </c>
      <c r="AW4729" s="4">
        <v>2015</v>
      </c>
      <c r="AX4729" t="str">
        <f t="shared" si="1466"/>
        <v>Delay</v>
      </c>
      <c r="AY4729">
        <f t="shared" si="1467"/>
        <v>38</v>
      </c>
    </row>
    <row r="4730" spans="1:51" x14ac:dyDescent="0.2">
      <c r="A4730" s="3">
        <v>84578</v>
      </c>
      <c r="B4730" s="1" t="s">
        <v>151</v>
      </c>
      <c r="C4730" s="1" t="s">
        <v>65</v>
      </c>
      <c r="D4730" s="1" t="s">
        <v>130</v>
      </c>
      <c r="E4730" s="1" t="s">
        <v>53</v>
      </c>
      <c r="F4730" s="1" t="s">
        <v>53</v>
      </c>
      <c r="G4730" s="13" t="s">
        <v>189</v>
      </c>
      <c r="H4730" s="12">
        <v>40374</v>
      </c>
      <c r="I4730" s="12" t="s">
        <v>190</v>
      </c>
      <c r="J4730" s="12">
        <v>40357</v>
      </c>
      <c r="K4730" s="4">
        <v>2578</v>
      </c>
      <c r="L4730" s="1" t="s">
        <v>146</v>
      </c>
      <c r="M4730" s="1" t="s">
        <v>132</v>
      </c>
      <c r="N4730" s="1" t="s">
        <v>292</v>
      </c>
      <c r="O4730" s="1" t="s">
        <v>93</v>
      </c>
      <c r="P4730">
        <v>30</v>
      </c>
      <c r="Q4730">
        <v>58500</v>
      </c>
      <c r="R4730">
        <v>1165320</v>
      </c>
      <c r="S4730">
        <v>19.920000000000002</v>
      </c>
      <c r="T4730">
        <v>0.66</v>
      </c>
      <c r="U4730">
        <f t="shared" si="1461"/>
        <v>1165320</v>
      </c>
      <c r="V4730">
        <f t="shared" si="1462"/>
        <v>1755000</v>
      </c>
      <c r="W4730" s="1" t="s">
        <v>160</v>
      </c>
      <c r="X4730" s="1" t="s">
        <v>1236</v>
      </c>
      <c r="Y4730" s="1" t="s">
        <v>161</v>
      </c>
      <c r="Z4730" s="3">
        <v>7348</v>
      </c>
      <c r="AA4730" s="4">
        <f t="shared" si="1468"/>
        <v>6433</v>
      </c>
      <c r="AB4730" s="4">
        <f t="shared" si="1472"/>
        <v>8664.9865060000011</v>
      </c>
      <c r="AC4730" s="4">
        <f t="shared" si="1473"/>
        <v>6433</v>
      </c>
      <c r="AD4730" s="4">
        <f t="shared" si="1469"/>
        <v>6433</v>
      </c>
      <c r="AE4730" s="4">
        <v>6433</v>
      </c>
      <c r="AF4730" s="4">
        <v>6433</v>
      </c>
      <c r="AG4730" s="4">
        <f t="shared" si="1476"/>
        <v>6433</v>
      </c>
      <c r="AI4730" t="e">
        <f t="shared" si="1464"/>
        <v>#N/A</v>
      </c>
      <c r="AJ4730" t="s">
        <v>81</v>
      </c>
      <c r="AK4730" s="2"/>
      <c r="AL4730" s="2" t="str">
        <f t="shared" si="1477"/>
        <v>Freight Included in Commodity Cost</v>
      </c>
      <c r="AM4730" s="4"/>
      <c r="AN4730" t="e">
        <f>VLOOKUP([1]!Tabelle13[[#This Row],[Vlookup this ID for freight costs]],$AL$2:$AL$6811,2,FALSE)</f>
        <v>#REF!</v>
      </c>
      <c r="AP4730">
        <v>2512.4299999999998</v>
      </c>
      <c r="AQ4730">
        <v>2512.4299999999998</v>
      </c>
      <c r="AR4730" s="4">
        <v>15</v>
      </c>
      <c r="AS4730" s="4">
        <v>7</v>
      </c>
      <c r="AT4730" s="4">
        <v>2010</v>
      </c>
      <c r="AU4730" s="4">
        <v>28</v>
      </c>
      <c r="AV4730" s="4">
        <v>6</v>
      </c>
      <c r="AW4730" s="4">
        <v>2010</v>
      </c>
      <c r="AX4730" t="str">
        <f t="shared" si="1466"/>
        <v>No Delay</v>
      </c>
      <c r="AY4730">
        <f t="shared" si="1467"/>
        <v>0</v>
      </c>
    </row>
    <row r="4731" spans="1:51" x14ac:dyDescent="0.2">
      <c r="A4731" s="3">
        <v>85832</v>
      </c>
      <c r="B4731" s="1" t="s">
        <v>151</v>
      </c>
      <c r="C4731" s="1" t="s">
        <v>65</v>
      </c>
      <c r="D4731" s="1" t="s">
        <v>130</v>
      </c>
      <c r="E4731" s="1" t="s">
        <v>152</v>
      </c>
      <c r="F4731" s="1" t="s">
        <v>152</v>
      </c>
      <c r="G4731" s="13" t="s">
        <v>1102</v>
      </c>
      <c r="H4731" s="12">
        <v>40970</v>
      </c>
      <c r="I4731" s="12" t="s">
        <v>961</v>
      </c>
      <c r="J4731" s="12">
        <v>40955</v>
      </c>
      <c r="K4731" s="4">
        <v>3752</v>
      </c>
      <c r="L4731" s="1" t="s">
        <v>146</v>
      </c>
      <c r="M4731" s="1" t="s">
        <v>132</v>
      </c>
      <c r="N4731" s="1" t="s">
        <v>265</v>
      </c>
      <c r="O4731" s="1" t="s">
        <v>93</v>
      </c>
      <c r="P4731">
        <v>60</v>
      </c>
      <c r="Q4731">
        <v>51355</v>
      </c>
      <c r="R4731">
        <v>125819.75</v>
      </c>
      <c r="S4731">
        <v>2.4500000000000002</v>
      </c>
      <c r="T4731">
        <v>0.04</v>
      </c>
      <c r="U4731">
        <f t="shared" si="1461"/>
        <v>125819.75000000001</v>
      </c>
      <c r="V4731">
        <f t="shared" si="1462"/>
        <v>3081300</v>
      </c>
      <c r="W4731" s="1" t="s">
        <v>155</v>
      </c>
      <c r="X4731" s="1" t="s">
        <v>1236</v>
      </c>
      <c r="Y4731" s="1" t="s">
        <v>156</v>
      </c>
      <c r="Z4731" s="3">
        <v>7726</v>
      </c>
      <c r="AA4731" s="4">
        <f t="shared" si="1468"/>
        <v>6436</v>
      </c>
      <c r="AB4731" s="4">
        <f t="shared" si="1472"/>
        <v>7880.8384750000005</v>
      </c>
      <c r="AC4731" s="4">
        <f t="shared" si="1473"/>
        <v>6436</v>
      </c>
      <c r="AD4731" s="4">
        <f t="shared" si="1469"/>
        <v>6436</v>
      </c>
      <c r="AE4731" s="4">
        <v>6436</v>
      </c>
      <c r="AF4731" s="4">
        <v>6436</v>
      </c>
      <c r="AG4731" s="4">
        <f t="shared" si="1476"/>
        <v>6436</v>
      </c>
      <c r="AI4731" t="e">
        <f t="shared" si="1464"/>
        <v>#N/A</v>
      </c>
      <c r="AJ4731">
        <v>25231.96</v>
      </c>
      <c r="AK4731" s="2">
        <v>25231.96</v>
      </c>
      <c r="AL4731" s="2">
        <f t="shared" si="1477"/>
        <v>25231.96</v>
      </c>
      <c r="AM4731" s="4"/>
      <c r="AN4731" t="e">
        <f>VLOOKUP([1]!Tabelle13[[#This Row],[Vlookup this ID for freight costs]],$AL$2:$AL$6811,2,FALSE)</f>
        <v>#REF!</v>
      </c>
      <c r="AP4731">
        <v>207.6</v>
      </c>
      <c r="AQ4731">
        <v>207.6</v>
      </c>
      <c r="AR4731" s="4">
        <v>2</v>
      </c>
      <c r="AS4731" s="4">
        <v>4</v>
      </c>
      <c r="AT4731" s="4">
        <v>2012</v>
      </c>
      <c r="AU4731" s="4">
        <v>16</v>
      </c>
      <c r="AV4731" s="4">
        <v>2</v>
      </c>
      <c r="AW4731" s="4">
        <v>2012</v>
      </c>
      <c r="AX4731" t="str">
        <f t="shared" si="1466"/>
        <v>No Delay</v>
      </c>
      <c r="AY4731">
        <f t="shared" si="1467"/>
        <v>0</v>
      </c>
    </row>
    <row r="4732" spans="1:51" x14ac:dyDescent="0.2">
      <c r="A4732" s="3">
        <v>84094</v>
      </c>
      <c r="B4732" s="1" t="s">
        <v>172</v>
      </c>
      <c r="C4732" s="1" t="s">
        <v>114</v>
      </c>
      <c r="D4732" s="1" t="s">
        <v>130</v>
      </c>
      <c r="E4732" s="1" t="s">
        <v>101</v>
      </c>
      <c r="F4732" s="1" t="s">
        <v>101</v>
      </c>
      <c r="G4732" s="13" t="s">
        <v>263</v>
      </c>
      <c r="H4732" s="12">
        <v>40663</v>
      </c>
      <c r="I4732" s="12" t="s">
        <v>505</v>
      </c>
      <c r="J4732" s="12">
        <v>40714</v>
      </c>
      <c r="K4732" s="4">
        <v>3267</v>
      </c>
      <c r="L4732" s="1" t="s">
        <v>146</v>
      </c>
      <c r="M4732" s="1" t="s">
        <v>132</v>
      </c>
      <c r="N4732" s="1" t="s">
        <v>265</v>
      </c>
      <c r="O4732" s="1" t="s">
        <v>93</v>
      </c>
      <c r="P4732">
        <v>60</v>
      </c>
      <c r="Q4732">
        <v>112000</v>
      </c>
      <c r="R4732">
        <v>281120</v>
      </c>
      <c r="S4732">
        <v>2.5099999999999998</v>
      </c>
      <c r="T4732">
        <v>0.04</v>
      </c>
      <c r="U4732">
        <f t="shared" si="1461"/>
        <v>281120</v>
      </c>
      <c r="V4732">
        <f t="shared" si="1462"/>
        <v>6720000</v>
      </c>
      <c r="W4732" s="1" t="s">
        <v>179</v>
      </c>
      <c r="X4732" s="1" t="s">
        <v>1236</v>
      </c>
      <c r="Y4732" s="1" t="s">
        <v>156</v>
      </c>
      <c r="Z4732" s="3">
        <v>14240</v>
      </c>
      <c r="AA4732" s="4">
        <f t="shared" si="1468"/>
        <v>6449</v>
      </c>
      <c r="AB4732" s="4">
        <f t="shared" si="1472"/>
        <v>14536.493806</v>
      </c>
      <c r="AC4732" s="4">
        <f t="shared" si="1473"/>
        <v>6449</v>
      </c>
      <c r="AD4732" s="4">
        <f t="shared" si="1469"/>
        <v>6020.6629873333331</v>
      </c>
      <c r="AE4732" s="4">
        <v>6449</v>
      </c>
      <c r="AF4732" s="4">
        <v>6449</v>
      </c>
      <c r="AG4732" s="4">
        <f t="shared" si="1476"/>
        <v>6449</v>
      </c>
      <c r="AI4732" t="e">
        <f t="shared" si="1464"/>
        <v>#N/A</v>
      </c>
      <c r="AJ4732">
        <v>7962.26</v>
      </c>
      <c r="AK4732" s="2">
        <v>7962.26</v>
      </c>
      <c r="AL4732" s="2">
        <f t="shared" si="1477"/>
        <v>7962.26</v>
      </c>
      <c r="AM4732" s="4"/>
      <c r="AN4732" t="e">
        <f>VLOOKUP([1]!Tabelle13[[#This Row],[Vlookup this ID for freight costs]],$AL$2:$AL$6811,2,FALSE)</f>
        <v>#REF!</v>
      </c>
      <c r="AP4732">
        <v>606.09</v>
      </c>
      <c r="AQ4732">
        <v>606.09</v>
      </c>
      <c r="AR4732" s="4">
        <v>30</v>
      </c>
      <c r="AS4732" s="4">
        <v>4</v>
      </c>
      <c r="AT4732" s="4">
        <v>2011</v>
      </c>
      <c r="AU4732" s="4">
        <v>20</v>
      </c>
      <c r="AV4732" s="4">
        <v>6</v>
      </c>
      <c r="AW4732" s="4">
        <v>2011</v>
      </c>
      <c r="AX4732" t="str">
        <f t="shared" si="1466"/>
        <v>Delay</v>
      </c>
      <c r="AY4732">
        <f t="shared" si="1467"/>
        <v>51</v>
      </c>
    </row>
    <row r="4733" spans="1:51" x14ac:dyDescent="0.2">
      <c r="A4733" s="3">
        <v>47576</v>
      </c>
      <c r="B4733" s="1" t="s">
        <v>168</v>
      </c>
      <c r="C4733" s="1" t="s">
        <v>150</v>
      </c>
      <c r="D4733" s="1" t="s">
        <v>100</v>
      </c>
      <c r="E4733" s="1" t="s">
        <v>253</v>
      </c>
      <c r="F4733" s="1" t="s">
        <v>253</v>
      </c>
      <c r="G4733" s="13" t="s">
        <v>590</v>
      </c>
      <c r="H4733" s="12">
        <v>40638</v>
      </c>
      <c r="I4733" s="12" t="s">
        <v>2449</v>
      </c>
      <c r="J4733" s="12">
        <v>40693</v>
      </c>
      <c r="K4733" s="4">
        <v>3213</v>
      </c>
      <c r="L4733" s="1" t="s">
        <v>146</v>
      </c>
      <c r="M4733" s="1" t="s">
        <v>672</v>
      </c>
      <c r="N4733" s="1" t="s">
        <v>265</v>
      </c>
      <c r="O4733" s="1" t="s">
        <v>93</v>
      </c>
      <c r="P4733">
        <v>60</v>
      </c>
      <c r="Q4733">
        <v>38400</v>
      </c>
      <c r="R4733">
        <v>107136</v>
      </c>
      <c r="S4733">
        <v>2.79</v>
      </c>
      <c r="T4733">
        <v>0.05</v>
      </c>
      <c r="U4733">
        <f t="shared" si="1461"/>
        <v>107136</v>
      </c>
      <c r="V4733">
        <f t="shared" si="1462"/>
        <v>2304000</v>
      </c>
      <c r="W4733" s="1" t="s">
        <v>204</v>
      </c>
      <c r="X4733" s="1" t="s">
        <v>1236</v>
      </c>
      <c r="Y4733" s="1" t="s">
        <v>205</v>
      </c>
      <c r="Z4733" s="3">
        <v>16682</v>
      </c>
      <c r="AA4733" s="4">
        <f>AB4733</f>
        <v>6459.3265620000002</v>
      </c>
      <c r="AB4733" s="2">
        <f>2245.156962+0.109744*Q4733</f>
        <v>6459.3265620000002</v>
      </c>
      <c r="AC4733" s="4">
        <f>AD4733</f>
        <v>5171.775520666667</v>
      </c>
      <c r="AD4733" s="4">
        <f t="shared" si="1469"/>
        <v>5171.775520666667</v>
      </c>
      <c r="AE4733" s="4" t="s">
        <v>62</v>
      </c>
      <c r="AG4733" s="4" t="str">
        <f t="shared" si="1476"/>
        <v>Weight Captured Separately</v>
      </c>
      <c r="AI4733" t="e">
        <f t="shared" si="1464"/>
        <v>#N/A</v>
      </c>
      <c r="AJ4733" t="s">
        <v>81</v>
      </c>
      <c r="AK4733" s="2"/>
      <c r="AL4733" s="2" t="str">
        <f t="shared" si="1477"/>
        <v>Freight Included in Commodity Cost</v>
      </c>
      <c r="AM4733" s="4"/>
      <c r="AN4733" t="e">
        <f>VLOOKUP([1]!Tabelle13[[#This Row],[Vlookup this ID for freight costs]],$AL$2:$AL$6811,2,FALSE)</f>
        <v>#REF!</v>
      </c>
      <c r="AO4733">
        <f>IF(AK:AK="",AC:AC*6.242+1.383 -2.844 + 3.145 -2.265  -2.026,AK:AK)</f>
        <v>32279.615800001335</v>
      </c>
      <c r="AP4733">
        <v>230.99</v>
      </c>
      <c r="AQ4733">
        <v>230.99</v>
      </c>
      <c r="AR4733" s="4">
        <v>5</v>
      </c>
      <c r="AS4733" s="4">
        <v>4</v>
      </c>
      <c r="AT4733" s="4">
        <v>2011</v>
      </c>
      <c r="AU4733" s="4">
        <v>30</v>
      </c>
      <c r="AV4733" s="4">
        <v>5</v>
      </c>
      <c r="AW4733" s="4">
        <v>2011</v>
      </c>
      <c r="AX4733" t="str">
        <f t="shared" si="1466"/>
        <v>Delay</v>
      </c>
      <c r="AY4733">
        <f t="shared" si="1467"/>
        <v>55</v>
      </c>
    </row>
    <row r="4734" spans="1:51" x14ac:dyDescent="0.2">
      <c r="A4734" s="3">
        <v>85393</v>
      </c>
      <c r="B4734" s="1" t="s">
        <v>175</v>
      </c>
      <c r="C4734" s="1" t="s">
        <v>165</v>
      </c>
      <c r="D4734" s="1" t="s">
        <v>130</v>
      </c>
      <c r="E4734" s="1" t="s">
        <v>53</v>
      </c>
      <c r="F4734" s="1" t="s">
        <v>53</v>
      </c>
      <c r="G4734" s="13" t="s">
        <v>1525</v>
      </c>
      <c r="H4734" s="12">
        <v>41522</v>
      </c>
      <c r="I4734" s="12" t="s">
        <v>1525</v>
      </c>
      <c r="J4734" s="12">
        <v>41522</v>
      </c>
      <c r="K4734" s="4">
        <v>4895</v>
      </c>
      <c r="L4734" s="1" t="s">
        <v>146</v>
      </c>
      <c r="M4734" s="1" t="s">
        <v>132</v>
      </c>
      <c r="N4734" s="1" t="s">
        <v>154</v>
      </c>
      <c r="O4734" s="1" t="s">
        <v>93</v>
      </c>
      <c r="P4734">
        <v>60</v>
      </c>
      <c r="Q4734">
        <v>50000</v>
      </c>
      <c r="R4734">
        <v>413000</v>
      </c>
      <c r="S4734">
        <v>8.26</v>
      </c>
      <c r="T4734">
        <v>0.14000000000000001</v>
      </c>
      <c r="U4734">
        <f t="shared" si="1461"/>
        <v>413000</v>
      </c>
      <c r="V4734">
        <f t="shared" si="1462"/>
        <v>3000000</v>
      </c>
      <c r="W4734" s="1" t="s">
        <v>160</v>
      </c>
      <c r="X4734" s="1" t="s">
        <v>1236</v>
      </c>
      <c r="Y4734" s="1" t="s">
        <v>161</v>
      </c>
      <c r="Z4734" s="3">
        <v>5149</v>
      </c>
      <c r="AA4734" s="4">
        <f t="shared" si="1468"/>
        <v>6481</v>
      </c>
      <c r="AB4734" s="4">
        <f t="shared" ref="AB4734:AB4766" si="1478" xml:space="preserve"> 2244.740206  + 0.1097478*Q4734</f>
        <v>7732.1302059999998</v>
      </c>
      <c r="AC4734" s="4">
        <f t="shared" ref="AC4734:AC4766" si="1479">AF4734</f>
        <v>6481</v>
      </c>
      <c r="AD4734" s="4">
        <f t="shared" si="1469"/>
        <v>10956.816105574468</v>
      </c>
      <c r="AE4734" s="4">
        <v>6481</v>
      </c>
      <c r="AF4734" s="4">
        <v>6481</v>
      </c>
      <c r="AG4734" s="4">
        <f t="shared" si="1476"/>
        <v>6481</v>
      </c>
      <c r="AI4734" t="e">
        <f t="shared" si="1464"/>
        <v>#N/A</v>
      </c>
      <c r="AJ4734">
        <v>36226.26</v>
      </c>
      <c r="AK4734" s="2">
        <v>36226.26</v>
      </c>
      <c r="AL4734" s="2">
        <f t="shared" si="1477"/>
        <v>36226.26</v>
      </c>
      <c r="AM4734" s="4"/>
      <c r="AN4734" t="e">
        <f>VLOOKUP([1]!Tabelle13[[#This Row],[Vlookup this ID for freight costs]],$AL$2:$AL$6811,2,FALSE)</f>
        <v>#REF!</v>
      </c>
      <c r="AP4734">
        <v>510.88</v>
      </c>
      <c r="AQ4734">
        <v>510.88</v>
      </c>
      <c r="AR4734" s="4">
        <v>5</v>
      </c>
      <c r="AS4734" s="4">
        <v>9</v>
      </c>
      <c r="AT4734" s="4">
        <v>2013</v>
      </c>
      <c r="AU4734" s="4">
        <v>5</v>
      </c>
      <c r="AV4734" s="4">
        <v>9</v>
      </c>
      <c r="AW4734" s="4">
        <v>2013</v>
      </c>
      <c r="AX4734" t="str">
        <f t="shared" si="1466"/>
        <v>No Delay</v>
      </c>
      <c r="AY4734">
        <f t="shared" si="1467"/>
        <v>0</v>
      </c>
    </row>
    <row r="4735" spans="1:51" x14ac:dyDescent="0.2">
      <c r="A4735" s="3">
        <v>83173</v>
      </c>
      <c r="B4735" s="1" t="s">
        <v>172</v>
      </c>
      <c r="C4735" s="1" t="s">
        <v>114</v>
      </c>
      <c r="D4735" s="1" t="s">
        <v>130</v>
      </c>
      <c r="E4735" s="1" t="s">
        <v>101</v>
      </c>
      <c r="F4735" s="1" t="s">
        <v>101</v>
      </c>
      <c r="G4735" s="13" t="s">
        <v>524</v>
      </c>
      <c r="H4735" s="12">
        <v>41607</v>
      </c>
      <c r="I4735" s="12" t="s">
        <v>2069</v>
      </c>
      <c r="J4735" s="12">
        <v>41620</v>
      </c>
      <c r="K4735" s="4">
        <v>5111</v>
      </c>
      <c r="L4735" s="1" t="s">
        <v>146</v>
      </c>
      <c r="M4735" s="1" t="s">
        <v>132</v>
      </c>
      <c r="N4735" s="1" t="s">
        <v>265</v>
      </c>
      <c r="O4735" s="1" t="s">
        <v>93</v>
      </c>
      <c r="P4735">
        <v>60</v>
      </c>
      <c r="Q4735">
        <v>80000</v>
      </c>
      <c r="R4735">
        <v>180800</v>
      </c>
      <c r="S4735">
        <v>2.2599999999999998</v>
      </c>
      <c r="T4735">
        <v>0.04</v>
      </c>
      <c r="U4735">
        <f t="shared" si="1461"/>
        <v>180799.99999999997</v>
      </c>
      <c r="V4735">
        <f t="shared" si="1462"/>
        <v>4800000</v>
      </c>
      <c r="W4735" s="1" t="s">
        <v>155</v>
      </c>
      <c r="X4735" s="1" t="s">
        <v>1236</v>
      </c>
      <c r="Y4735" s="1" t="s">
        <v>156</v>
      </c>
      <c r="Z4735" s="3">
        <v>14240</v>
      </c>
      <c r="AA4735" s="4">
        <f t="shared" si="1468"/>
        <v>6502</v>
      </c>
      <c r="AB4735" s="4">
        <f t="shared" si="1478"/>
        <v>11024.564206000001</v>
      </c>
      <c r="AC4735" s="4">
        <f t="shared" si="1479"/>
        <v>6502</v>
      </c>
      <c r="AD4735" s="4">
        <f t="shared" si="1469"/>
        <v>8648.0398212941182</v>
      </c>
      <c r="AE4735" s="3" t="s">
        <v>2450</v>
      </c>
      <c r="AF4735" s="3">
        <v>6502</v>
      </c>
      <c r="AG4735" s="4">
        <f>AI4735</f>
        <v>6502</v>
      </c>
      <c r="AH4735" s="4">
        <v>83172</v>
      </c>
      <c r="AI4735">
        <f t="shared" si="1464"/>
        <v>6502</v>
      </c>
      <c r="AJ4735" t="s">
        <v>2450</v>
      </c>
      <c r="AK4735" s="2">
        <v>34400.04</v>
      </c>
      <c r="AL4735" s="2">
        <f>AN4735</f>
        <v>34400.04</v>
      </c>
      <c r="AM4735" s="4">
        <v>83172</v>
      </c>
      <c r="AN4735">
        <f>INDEX($AJ$2:$AJ$6811,MATCH(AM4735,$A$2:$A$6811,0))</f>
        <v>34400.04</v>
      </c>
      <c r="AP4735">
        <v>223.65</v>
      </c>
      <c r="AQ4735">
        <v>223.65</v>
      </c>
      <c r="AR4735" s="4">
        <v>29</v>
      </c>
      <c r="AS4735" s="4">
        <v>11</v>
      </c>
      <c r="AT4735" s="4">
        <v>2013</v>
      </c>
      <c r="AU4735" s="4">
        <v>12</v>
      </c>
      <c r="AV4735" s="4">
        <v>12</v>
      </c>
      <c r="AW4735" s="4">
        <v>2013</v>
      </c>
      <c r="AX4735" t="str">
        <f t="shared" si="1466"/>
        <v>Delay</v>
      </c>
      <c r="AY4735">
        <f t="shared" si="1467"/>
        <v>13</v>
      </c>
    </row>
    <row r="4736" spans="1:51" x14ac:dyDescent="0.2">
      <c r="A4736" s="3">
        <v>85409</v>
      </c>
      <c r="B4736" s="1" t="s">
        <v>172</v>
      </c>
      <c r="C4736" s="1" t="s">
        <v>114</v>
      </c>
      <c r="D4736" s="1" t="s">
        <v>130</v>
      </c>
      <c r="E4736" s="1" t="s">
        <v>101</v>
      </c>
      <c r="F4736" s="1" t="s">
        <v>101</v>
      </c>
      <c r="G4736" s="13" t="s">
        <v>524</v>
      </c>
      <c r="H4736" s="12">
        <v>41607</v>
      </c>
      <c r="I4736" s="12" t="s">
        <v>2069</v>
      </c>
      <c r="J4736" s="12">
        <v>41620</v>
      </c>
      <c r="K4736" s="4">
        <v>5118</v>
      </c>
      <c r="L4736" s="1" t="s">
        <v>146</v>
      </c>
      <c r="M4736" s="1" t="s">
        <v>132</v>
      </c>
      <c r="N4736" s="1" t="s">
        <v>265</v>
      </c>
      <c r="O4736" s="1" t="s">
        <v>93</v>
      </c>
      <c r="P4736">
        <v>60</v>
      </c>
      <c r="Q4736">
        <v>80000</v>
      </c>
      <c r="R4736">
        <v>180800</v>
      </c>
      <c r="S4736">
        <v>2.2599999999999998</v>
      </c>
      <c r="T4736">
        <v>0.04</v>
      </c>
      <c r="U4736">
        <f t="shared" si="1461"/>
        <v>180799.99999999997</v>
      </c>
      <c r="V4736">
        <f t="shared" si="1462"/>
        <v>4800000</v>
      </c>
      <c r="W4736" s="1" t="s">
        <v>285</v>
      </c>
      <c r="X4736" s="1" t="s">
        <v>1236</v>
      </c>
      <c r="Y4736" s="1" t="s">
        <v>161</v>
      </c>
      <c r="Z4736" s="3">
        <v>13722</v>
      </c>
      <c r="AA4736" s="4">
        <f t="shared" si="1468"/>
        <v>6502</v>
      </c>
      <c r="AB4736" s="4">
        <f t="shared" si="1478"/>
        <v>11024.564206000001</v>
      </c>
      <c r="AC4736" s="4">
        <f t="shared" si="1479"/>
        <v>6502</v>
      </c>
      <c r="AD4736" s="4">
        <f t="shared" si="1469"/>
        <v>8648.0398212941182</v>
      </c>
      <c r="AE4736" s="4">
        <v>6502</v>
      </c>
      <c r="AF4736" s="4">
        <v>6502</v>
      </c>
      <c r="AG4736" s="4">
        <f>AE4736</f>
        <v>6502</v>
      </c>
      <c r="AI4736" t="e">
        <f t="shared" si="1464"/>
        <v>#N/A</v>
      </c>
      <c r="AJ4736">
        <v>13300.01</v>
      </c>
      <c r="AK4736" s="2">
        <v>13300.01</v>
      </c>
      <c r="AL4736" s="2">
        <f>AJ4736</f>
        <v>13300.01</v>
      </c>
      <c r="AM4736" s="4"/>
      <c r="AN4736" t="e">
        <f>VLOOKUP([1]!Tabelle13[[#This Row],[Vlookup this ID for freight costs]],$AL$2:$AL$6811,2,FALSE)</f>
        <v>#REF!</v>
      </c>
      <c r="AP4736">
        <v>223.65</v>
      </c>
      <c r="AQ4736">
        <v>223.65</v>
      </c>
      <c r="AR4736" s="4">
        <v>29</v>
      </c>
      <c r="AS4736" s="4">
        <v>11</v>
      </c>
      <c r="AT4736" s="4">
        <v>2013</v>
      </c>
      <c r="AU4736" s="4">
        <v>12</v>
      </c>
      <c r="AV4736" s="4">
        <v>12</v>
      </c>
      <c r="AW4736" s="4">
        <v>2013</v>
      </c>
      <c r="AX4736" t="str">
        <f t="shared" si="1466"/>
        <v>Delay</v>
      </c>
      <c r="AY4736">
        <f t="shared" si="1467"/>
        <v>13</v>
      </c>
    </row>
    <row r="4737" spans="1:51" x14ac:dyDescent="0.2">
      <c r="A4737" s="3">
        <v>84297</v>
      </c>
      <c r="B4737" s="1" t="s">
        <v>172</v>
      </c>
      <c r="C4737" s="1" t="s">
        <v>114</v>
      </c>
      <c r="D4737" s="1" t="s">
        <v>130</v>
      </c>
      <c r="E4737" s="1" t="s">
        <v>101</v>
      </c>
      <c r="F4737" s="1" t="s">
        <v>101</v>
      </c>
      <c r="G4737" s="13" t="s">
        <v>524</v>
      </c>
      <c r="H4737" s="12">
        <v>41607</v>
      </c>
      <c r="I4737" s="12" t="s">
        <v>2069</v>
      </c>
      <c r="J4737" s="12">
        <v>41620</v>
      </c>
      <c r="K4737" s="4">
        <v>5114</v>
      </c>
      <c r="L4737" s="1" t="s">
        <v>146</v>
      </c>
      <c r="M4737" s="1" t="s">
        <v>132</v>
      </c>
      <c r="N4737" s="1" t="s">
        <v>265</v>
      </c>
      <c r="O4737" s="1" t="s">
        <v>93</v>
      </c>
      <c r="P4737">
        <v>60</v>
      </c>
      <c r="Q4737">
        <v>9984</v>
      </c>
      <c r="R4737">
        <v>22563.84</v>
      </c>
      <c r="S4737">
        <v>2.2599999999999998</v>
      </c>
      <c r="T4737">
        <v>0.04</v>
      </c>
      <c r="U4737">
        <f t="shared" si="1461"/>
        <v>22563.839999999997</v>
      </c>
      <c r="V4737">
        <f t="shared" si="1462"/>
        <v>599040</v>
      </c>
      <c r="W4737" s="1" t="s">
        <v>204</v>
      </c>
      <c r="X4737" s="1" t="s">
        <v>1236</v>
      </c>
      <c r="Y4737" s="1" t="s">
        <v>205</v>
      </c>
      <c r="Z4737" s="3">
        <v>14286</v>
      </c>
      <c r="AA4737" s="4">
        <f t="shared" si="1468"/>
        <v>6502</v>
      </c>
      <c r="AB4737" s="4">
        <f t="shared" si="1478"/>
        <v>3340.4622411999999</v>
      </c>
      <c r="AC4737" s="4">
        <f t="shared" si="1479"/>
        <v>6502</v>
      </c>
      <c r="AD4737" s="4">
        <f t="shared" si="1469"/>
        <v>6502</v>
      </c>
      <c r="AE4737" s="3" t="s">
        <v>2450</v>
      </c>
      <c r="AF4737" s="3">
        <v>6502</v>
      </c>
      <c r="AG4737" s="4">
        <f>AI4737</f>
        <v>6502</v>
      </c>
      <c r="AH4737" s="4">
        <v>83172</v>
      </c>
      <c r="AI4737">
        <f t="shared" si="1464"/>
        <v>6502</v>
      </c>
      <c r="AJ4737" t="s">
        <v>2450</v>
      </c>
      <c r="AK4737" s="2">
        <v>34400.04</v>
      </c>
      <c r="AL4737" s="2">
        <f>AN4737</f>
        <v>34400.04</v>
      </c>
      <c r="AM4737" s="4">
        <v>83172</v>
      </c>
      <c r="AN4737">
        <f>INDEX($AJ$2:$AJ$6811,MATCH(AM4737,$A$2:$A$6811,0))</f>
        <v>34400.04</v>
      </c>
      <c r="AP4737">
        <v>27.91</v>
      </c>
      <c r="AQ4737">
        <v>27.91</v>
      </c>
      <c r="AR4737" s="4">
        <v>29</v>
      </c>
      <c r="AS4737" s="4">
        <v>11</v>
      </c>
      <c r="AT4737" s="4">
        <v>2013</v>
      </c>
      <c r="AU4737" s="4">
        <v>12</v>
      </c>
      <c r="AV4737" s="4">
        <v>12</v>
      </c>
      <c r="AW4737" s="4">
        <v>2013</v>
      </c>
      <c r="AX4737" t="str">
        <f t="shared" si="1466"/>
        <v>Delay</v>
      </c>
      <c r="AY4737">
        <f t="shared" si="1467"/>
        <v>13</v>
      </c>
    </row>
    <row r="4738" spans="1:51" x14ac:dyDescent="0.2">
      <c r="A4738" s="3">
        <v>83172</v>
      </c>
      <c r="B4738" s="1" t="s">
        <v>172</v>
      </c>
      <c r="C4738" s="1" t="s">
        <v>114</v>
      </c>
      <c r="D4738" s="1" t="s">
        <v>130</v>
      </c>
      <c r="E4738" s="1" t="s">
        <v>101</v>
      </c>
      <c r="F4738" s="1" t="s">
        <v>101</v>
      </c>
      <c r="G4738" s="13" t="s">
        <v>524</v>
      </c>
      <c r="H4738" s="12">
        <v>41607</v>
      </c>
      <c r="I4738" s="12" t="s">
        <v>2069</v>
      </c>
      <c r="J4738" s="12">
        <v>41620</v>
      </c>
      <c r="K4738" s="4">
        <v>5110</v>
      </c>
      <c r="L4738" s="1" t="s">
        <v>146</v>
      </c>
      <c r="M4738" s="1" t="s">
        <v>132</v>
      </c>
      <c r="N4738" s="1" t="s">
        <v>265</v>
      </c>
      <c r="O4738" s="1" t="s">
        <v>93</v>
      </c>
      <c r="P4738">
        <v>60</v>
      </c>
      <c r="Q4738">
        <v>180892</v>
      </c>
      <c r="R4738">
        <v>408815.92</v>
      </c>
      <c r="S4738">
        <v>2.2599999999999998</v>
      </c>
      <c r="T4738">
        <v>0.04</v>
      </c>
      <c r="U4738">
        <f t="shared" ref="U4738:U4801" si="1480">S4738*Q4738</f>
        <v>408815.92</v>
      </c>
      <c r="V4738">
        <f t="shared" ref="V4738:V4801" si="1481">Q4738*P4738</f>
        <v>10853520</v>
      </c>
      <c r="W4738" s="1" t="s">
        <v>179</v>
      </c>
      <c r="X4738" s="1" t="s">
        <v>1236</v>
      </c>
      <c r="Y4738" s="1" t="s">
        <v>156</v>
      </c>
      <c r="Z4738" s="3">
        <v>14240</v>
      </c>
      <c r="AA4738" s="4">
        <f t="shared" si="1468"/>
        <v>6502</v>
      </c>
      <c r="AB4738" s="4">
        <f t="shared" si="1478"/>
        <v>22097.239243600001</v>
      </c>
      <c r="AC4738" s="4">
        <f t="shared" si="1479"/>
        <v>6502</v>
      </c>
      <c r="AD4738" s="4">
        <f t="shared" si="1469"/>
        <v>6502</v>
      </c>
      <c r="AE4738" s="4">
        <v>6502</v>
      </c>
      <c r="AF4738" s="4">
        <v>6502</v>
      </c>
      <c r="AG4738" s="4">
        <f>AE4738</f>
        <v>6502</v>
      </c>
      <c r="AI4738" t="e">
        <f t="shared" ref="AI4738:AI4801" si="1482">INDEX($AE$2:$AE$6811,MATCH(AH4738,$A$2:$A$6811,0))</f>
        <v>#N/A</v>
      </c>
      <c r="AJ4738">
        <v>34400.04</v>
      </c>
      <c r="AK4738" s="2">
        <v>34400.04</v>
      </c>
      <c r="AL4738" s="2">
        <f>AJ4738</f>
        <v>34400.04</v>
      </c>
      <c r="AM4738" s="4"/>
      <c r="AN4738" t="e">
        <f>VLOOKUP([1]!Tabelle13[[#This Row],[Vlookup this ID for freight costs]],$AL$2:$AL$6811,2,FALSE)</f>
        <v>#REF!</v>
      </c>
      <c r="AP4738">
        <v>505.71</v>
      </c>
      <c r="AQ4738">
        <v>505.71</v>
      </c>
      <c r="AR4738" s="4">
        <v>29</v>
      </c>
      <c r="AS4738" s="4">
        <v>11</v>
      </c>
      <c r="AT4738" s="4">
        <v>2013</v>
      </c>
      <c r="AU4738" s="4">
        <v>12</v>
      </c>
      <c r="AV4738" s="4">
        <v>12</v>
      </c>
      <c r="AW4738" s="4">
        <v>2013</v>
      </c>
      <c r="AX4738" t="str">
        <f t="shared" ref="AX4738:AX4801" si="1483">IF(DATE(AW4738,AV4738,AU4738)&lt;=DATE(AT4738,AS4738,AR4738),"No Delay","Delay")</f>
        <v>Delay</v>
      </c>
      <c r="AY4738">
        <f t="shared" ref="AY4738:AY4801" si="1484">IF(_xlfn.DAYS(J4738,H4738)&gt;0, _xlfn.DAYS(J4738,H4738),0)</f>
        <v>13</v>
      </c>
    </row>
    <row r="4739" spans="1:51" x14ac:dyDescent="0.2">
      <c r="A4739" s="3">
        <v>82005</v>
      </c>
      <c r="B4739" s="1" t="s">
        <v>168</v>
      </c>
      <c r="C4739" s="1" t="s">
        <v>150</v>
      </c>
      <c r="D4739" s="1" t="s">
        <v>100</v>
      </c>
      <c r="E4739" s="1" t="s">
        <v>253</v>
      </c>
      <c r="F4739" s="1" t="s">
        <v>253</v>
      </c>
      <c r="G4739" s="13" t="s">
        <v>309</v>
      </c>
      <c r="H4739" s="12">
        <v>40606</v>
      </c>
      <c r="I4739" s="12" t="s">
        <v>309</v>
      </c>
      <c r="J4739" s="12">
        <v>40606</v>
      </c>
      <c r="K4739" s="4">
        <v>3053</v>
      </c>
      <c r="L4739" s="1" t="s">
        <v>146</v>
      </c>
      <c r="M4739" s="1" t="s">
        <v>170</v>
      </c>
      <c r="N4739" s="1" t="s">
        <v>171</v>
      </c>
      <c r="O4739" s="1" t="s">
        <v>93</v>
      </c>
      <c r="P4739">
        <v>60</v>
      </c>
      <c r="Q4739">
        <v>130828</v>
      </c>
      <c r="R4739">
        <v>316603.76</v>
      </c>
      <c r="S4739">
        <v>2.42</v>
      </c>
      <c r="T4739">
        <v>0.04</v>
      </c>
      <c r="U4739">
        <f t="shared" si="1480"/>
        <v>316603.76</v>
      </c>
      <c r="V4739">
        <f t="shared" si="1481"/>
        <v>7849680</v>
      </c>
      <c r="W4739" s="1" t="s">
        <v>155</v>
      </c>
      <c r="X4739" s="1" t="s">
        <v>1236</v>
      </c>
      <c r="Y4739" s="1" t="s">
        <v>156</v>
      </c>
      <c r="Z4739" s="3">
        <v>8107</v>
      </c>
      <c r="AA4739" s="4">
        <f t="shared" ref="AA4739:AA4802" si="1485">AF4739</f>
        <v>6525</v>
      </c>
      <c r="AB4739" s="4">
        <f t="shared" si="1478"/>
        <v>16602.825384399999</v>
      </c>
      <c r="AC4739" s="4">
        <f t="shared" si="1479"/>
        <v>6525</v>
      </c>
      <c r="AD4739" s="4">
        <f t="shared" si="1469"/>
        <v>6525</v>
      </c>
      <c r="AE4739" s="4">
        <v>6525</v>
      </c>
      <c r="AF4739" s="4">
        <v>6525</v>
      </c>
      <c r="AG4739" s="4">
        <f>AE4739</f>
        <v>6525</v>
      </c>
      <c r="AI4739" t="e">
        <f t="shared" si="1482"/>
        <v>#N/A</v>
      </c>
      <c r="AJ4739">
        <v>10984.82</v>
      </c>
      <c r="AK4739" s="2">
        <v>10984.82</v>
      </c>
      <c r="AL4739" s="2">
        <f>AJ4739</f>
        <v>10984.82</v>
      </c>
      <c r="AM4739" s="4"/>
      <c r="AN4739" t="e">
        <f>VLOOKUP([1]!Tabelle13[[#This Row],[Vlookup this ID for freight costs]],$AL$2:$AL$6811,2,FALSE)</f>
        <v>#REF!</v>
      </c>
      <c r="AP4739">
        <v>682.6</v>
      </c>
      <c r="AQ4739">
        <v>682.6</v>
      </c>
      <c r="AR4739" s="4">
        <v>4</v>
      </c>
      <c r="AS4739" s="4">
        <v>4</v>
      </c>
      <c r="AT4739" s="4">
        <v>2011</v>
      </c>
      <c r="AU4739" s="4">
        <v>4</v>
      </c>
      <c r="AV4739" s="4">
        <v>4</v>
      </c>
      <c r="AW4739" s="4">
        <v>2011</v>
      </c>
      <c r="AX4739" t="str">
        <f t="shared" si="1483"/>
        <v>No Delay</v>
      </c>
      <c r="AY4739">
        <f t="shared" si="1484"/>
        <v>0</v>
      </c>
    </row>
    <row r="4740" spans="1:51" x14ac:dyDescent="0.2">
      <c r="A4740" s="3">
        <v>85968</v>
      </c>
      <c r="B4740" s="1" t="s">
        <v>151</v>
      </c>
      <c r="C4740" s="1" t="s">
        <v>65</v>
      </c>
      <c r="D4740" s="1" t="s">
        <v>130</v>
      </c>
      <c r="E4740" s="1" t="s">
        <v>152</v>
      </c>
      <c r="F4740" s="1" t="s">
        <v>152</v>
      </c>
      <c r="G4740" s="13" t="s">
        <v>662</v>
      </c>
      <c r="H4740" s="12">
        <v>41415</v>
      </c>
      <c r="I4740" s="12" t="s">
        <v>663</v>
      </c>
      <c r="J4740" s="12">
        <v>41397</v>
      </c>
      <c r="K4740" s="4">
        <v>4690</v>
      </c>
      <c r="L4740" s="1" t="s">
        <v>146</v>
      </c>
      <c r="M4740" s="1" t="s">
        <v>132</v>
      </c>
      <c r="N4740" s="1" t="s">
        <v>265</v>
      </c>
      <c r="O4740" s="1" t="s">
        <v>93</v>
      </c>
      <c r="P4740">
        <v>60</v>
      </c>
      <c r="Q4740">
        <v>95000</v>
      </c>
      <c r="R4740">
        <v>214700</v>
      </c>
      <c r="S4740">
        <v>2.2599999999999998</v>
      </c>
      <c r="T4740">
        <v>0.04</v>
      </c>
      <c r="U4740">
        <f t="shared" si="1480"/>
        <v>214699.99999999997</v>
      </c>
      <c r="V4740">
        <f t="shared" si="1481"/>
        <v>5700000</v>
      </c>
      <c r="W4740" s="1" t="s">
        <v>179</v>
      </c>
      <c r="X4740" s="1" t="s">
        <v>1236</v>
      </c>
      <c r="Y4740" s="1" t="s">
        <v>156</v>
      </c>
      <c r="Z4740" s="3">
        <v>7726</v>
      </c>
      <c r="AA4740" s="4">
        <f t="shared" si="1485"/>
        <v>6528</v>
      </c>
      <c r="AB4740" s="4">
        <f t="shared" si="1478"/>
        <v>12670.781206000001</v>
      </c>
      <c r="AC4740" s="4">
        <f t="shared" si="1479"/>
        <v>6528</v>
      </c>
      <c r="AD4740" s="4">
        <f t="shared" ref="AD4740:AD4803" si="1486">AVERAGEIFS($AA$2:$AA$6811,$L$2:$L$6811,L4740,$V$2:$V$6811,"&gt;="&amp;(V4740-100), $V$2:$V$6811,"&lt;="&amp;(V4740+100),$AA$2:$AA$6811,"&gt;"&amp;1)</f>
        <v>12857.25</v>
      </c>
      <c r="AE4740" s="4">
        <v>6528</v>
      </c>
      <c r="AF4740" s="4">
        <v>6528</v>
      </c>
      <c r="AG4740" s="4">
        <f>AE4740</f>
        <v>6528</v>
      </c>
      <c r="AI4740" t="e">
        <f t="shared" si="1482"/>
        <v>#N/A</v>
      </c>
      <c r="AJ4740">
        <v>14547.55</v>
      </c>
      <c r="AK4740" s="2">
        <v>14547.55</v>
      </c>
      <c r="AL4740" s="2">
        <f>AJ4740</f>
        <v>14547.55</v>
      </c>
      <c r="AM4740" s="4"/>
      <c r="AN4740" t="e">
        <f>VLOOKUP([1]!Tabelle13[[#This Row],[Vlookup this ID for freight costs]],$AL$2:$AL$6811,2,FALSE)</f>
        <v>#REF!</v>
      </c>
      <c r="AP4740">
        <v>265.58</v>
      </c>
      <c r="AQ4740">
        <v>265.58</v>
      </c>
      <c r="AR4740" s="4">
        <v>21</v>
      </c>
      <c r="AS4740" s="4">
        <v>5</v>
      </c>
      <c r="AT4740" s="4">
        <v>2013</v>
      </c>
      <c r="AU4740" s="4">
        <v>3</v>
      </c>
      <c r="AV4740" s="4">
        <v>5</v>
      </c>
      <c r="AW4740" s="4">
        <v>2013</v>
      </c>
      <c r="AX4740" t="str">
        <f t="shared" si="1483"/>
        <v>No Delay</v>
      </c>
      <c r="AY4740">
        <f t="shared" si="1484"/>
        <v>0</v>
      </c>
    </row>
    <row r="4741" spans="1:51" x14ac:dyDescent="0.2">
      <c r="A4741" s="3">
        <v>84229</v>
      </c>
      <c r="B4741" s="1" t="s">
        <v>175</v>
      </c>
      <c r="C4741" s="1" t="s">
        <v>165</v>
      </c>
      <c r="D4741" s="1" t="s">
        <v>130</v>
      </c>
      <c r="E4741" s="1" t="s">
        <v>53</v>
      </c>
      <c r="F4741" s="1" t="s">
        <v>53</v>
      </c>
      <c r="G4741" s="13" t="s">
        <v>2451</v>
      </c>
      <c r="H4741" s="12">
        <v>41368</v>
      </c>
      <c r="I4741" s="12" t="s">
        <v>1744</v>
      </c>
      <c r="J4741" s="12">
        <v>41340</v>
      </c>
      <c r="K4741" s="4">
        <v>4506</v>
      </c>
      <c r="L4741" s="1" t="s">
        <v>146</v>
      </c>
      <c r="M4741" s="1" t="s">
        <v>132</v>
      </c>
      <c r="N4741" s="1" t="s">
        <v>238</v>
      </c>
      <c r="O4741" s="1" t="s">
        <v>93</v>
      </c>
      <c r="P4741">
        <v>30</v>
      </c>
      <c r="Q4741">
        <v>32298</v>
      </c>
      <c r="R4741">
        <v>151800.6</v>
      </c>
      <c r="S4741">
        <v>4.7</v>
      </c>
      <c r="T4741">
        <v>0.16</v>
      </c>
      <c r="U4741">
        <f t="shared" si="1480"/>
        <v>151800.6</v>
      </c>
      <c r="V4741">
        <f t="shared" si="1481"/>
        <v>968940</v>
      </c>
      <c r="W4741" s="1" t="s">
        <v>179</v>
      </c>
      <c r="X4741" s="1" t="s">
        <v>1236</v>
      </c>
      <c r="Y4741" s="1" t="s">
        <v>156</v>
      </c>
      <c r="Z4741" s="3">
        <v>5457</v>
      </c>
      <c r="AA4741" s="4">
        <f t="shared" si="1485"/>
        <v>6528</v>
      </c>
      <c r="AB4741" s="4">
        <f t="shared" si="1478"/>
        <v>5789.3746504000001</v>
      </c>
      <c r="AC4741" s="4">
        <f t="shared" si="1479"/>
        <v>6528</v>
      </c>
      <c r="AD4741" s="4">
        <f t="shared" si="1486"/>
        <v>6528</v>
      </c>
      <c r="AE4741" s="3" t="s">
        <v>2452</v>
      </c>
      <c r="AF4741" s="3">
        <v>6528</v>
      </c>
      <c r="AG4741" s="4">
        <f>AI4741</f>
        <v>6528</v>
      </c>
      <c r="AH4741" s="4">
        <v>82546</v>
      </c>
      <c r="AI4741">
        <f t="shared" si="1482"/>
        <v>6528</v>
      </c>
      <c r="AJ4741" t="s">
        <v>2452</v>
      </c>
      <c r="AK4741" s="2">
        <v>21806.84</v>
      </c>
      <c r="AL4741" s="2">
        <f>AN4741</f>
        <v>21806.84</v>
      </c>
      <c r="AM4741" s="4">
        <v>82546</v>
      </c>
      <c r="AN4741">
        <f>INDEX($AJ$2:$AJ$6811,MATCH(AM4741,$A$2:$A$6811,0))</f>
        <v>21806.84</v>
      </c>
      <c r="AP4741">
        <v>187.78</v>
      </c>
      <c r="AQ4741">
        <v>187.78</v>
      </c>
      <c r="AR4741" s="4">
        <v>4</v>
      </c>
      <c r="AS4741" s="4">
        <v>4</v>
      </c>
      <c r="AT4741" s="4">
        <v>2013</v>
      </c>
      <c r="AU4741" s="4">
        <v>7</v>
      </c>
      <c r="AV4741" s="4">
        <v>4</v>
      </c>
      <c r="AW4741" s="4">
        <v>2013</v>
      </c>
      <c r="AX4741" t="str">
        <f t="shared" si="1483"/>
        <v>Delay</v>
      </c>
      <c r="AY4741">
        <f t="shared" si="1484"/>
        <v>0</v>
      </c>
    </row>
    <row r="4742" spans="1:51" x14ac:dyDescent="0.2">
      <c r="A4742" s="3">
        <v>82546</v>
      </c>
      <c r="B4742" s="1" t="s">
        <v>175</v>
      </c>
      <c r="C4742" s="1" t="s">
        <v>165</v>
      </c>
      <c r="D4742" s="1" t="s">
        <v>130</v>
      </c>
      <c r="E4742" s="1" t="s">
        <v>53</v>
      </c>
      <c r="F4742" s="1" t="s">
        <v>53</v>
      </c>
      <c r="G4742" s="13" t="s">
        <v>2451</v>
      </c>
      <c r="H4742" s="12">
        <v>41368</v>
      </c>
      <c r="I4742" s="12" t="s">
        <v>1744</v>
      </c>
      <c r="J4742" s="12">
        <v>41340</v>
      </c>
      <c r="K4742" s="4">
        <v>4502</v>
      </c>
      <c r="L4742" s="1" t="s">
        <v>146</v>
      </c>
      <c r="M4742" s="1" t="s">
        <v>132</v>
      </c>
      <c r="N4742" s="1" t="s">
        <v>265</v>
      </c>
      <c r="O4742" s="1" t="s">
        <v>93</v>
      </c>
      <c r="P4742">
        <v>60</v>
      </c>
      <c r="Q4742">
        <v>32298</v>
      </c>
      <c r="R4742">
        <v>72993.48</v>
      </c>
      <c r="S4742">
        <v>2.2599999999999998</v>
      </c>
      <c r="T4742">
        <v>0.04</v>
      </c>
      <c r="U4742">
        <f t="shared" si="1480"/>
        <v>72993.48</v>
      </c>
      <c r="V4742">
        <f t="shared" si="1481"/>
        <v>1937880</v>
      </c>
      <c r="W4742" s="1" t="s">
        <v>155</v>
      </c>
      <c r="X4742" s="1" t="s">
        <v>1236</v>
      </c>
      <c r="Y4742" s="1" t="s">
        <v>156</v>
      </c>
      <c r="Z4742" s="3">
        <v>5457</v>
      </c>
      <c r="AA4742" s="4">
        <f t="shared" si="1485"/>
        <v>6528</v>
      </c>
      <c r="AB4742" s="4">
        <f t="shared" si="1478"/>
        <v>5789.3746504000001</v>
      </c>
      <c r="AC4742" s="4">
        <f t="shared" si="1479"/>
        <v>6528</v>
      </c>
      <c r="AD4742" s="4">
        <f t="shared" si="1486"/>
        <v>5977</v>
      </c>
      <c r="AE4742" s="4">
        <v>6528</v>
      </c>
      <c r="AF4742" s="4">
        <v>6528</v>
      </c>
      <c r="AG4742" s="4">
        <f>AE4742</f>
        <v>6528</v>
      </c>
      <c r="AI4742" t="e">
        <f t="shared" si="1482"/>
        <v>#N/A</v>
      </c>
      <c r="AJ4742">
        <v>21806.84</v>
      </c>
      <c r="AK4742" s="2">
        <v>21806.84</v>
      </c>
      <c r="AL4742" s="2">
        <f>AJ4742</f>
        <v>21806.84</v>
      </c>
      <c r="AM4742" s="4"/>
      <c r="AN4742" t="e">
        <f>VLOOKUP([1]!Tabelle13[[#This Row],[Vlookup this ID for freight costs]],$AL$2:$AL$6811,2,FALSE)</f>
        <v>#REF!</v>
      </c>
      <c r="AP4742">
        <v>90.29</v>
      </c>
      <c r="AQ4742">
        <v>90.29</v>
      </c>
      <c r="AR4742" s="4">
        <v>4</v>
      </c>
      <c r="AS4742" s="4">
        <v>4</v>
      </c>
      <c r="AT4742" s="4">
        <v>2013</v>
      </c>
      <c r="AU4742" s="4">
        <v>7</v>
      </c>
      <c r="AV4742" s="4">
        <v>4</v>
      </c>
      <c r="AW4742" s="4">
        <v>2013</v>
      </c>
      <c r="AX4742" t="str">
        <f t="shared" si="1483"/>
        <v>Delay</v>
      </c>
      <c r="AY4742">
        <f t="shared" si="1484"/>
        <v>0</v>
      </c>
    </row>
    <row r="4743" spans="1:51" x14ac:dyDescent="0.2">
      <c r="A4743" s="3">
        <v>85991</v>
      </c>
      <c r="B4743" s="1" t="s">
        <v>50</v>
      </c>
      <c r="C4743" s="1" t="s">
        <v>51</v>
      </c>
      <c r="D4743" s="1" t="s">
        <v>130</v>
      </c>
      <c r="E4743" s="1" t="s">
        <v>101</v>
      </c>
      <c r="F4743" s="1" t="s">
        <v>101</v>
      </c>
      <c r="G4743" s="13" t="s">
        <v>1084</v>
      </c>
      <c r="H4743" s="12">
        <v>41591</v>
      </c>
      <c r="I4743" s="12" t="s">
        <v>1259</v>
      </c>
      <c r="J4743" s="12">
        <v>41610</v>
      </c>
      <c r="K4743" s="4">
        <v>5089</v>
      </c>
      <c r="L4743" s="1" t="s">
        <v>146</v>
      </c>
      <c r="M4743" s="1" t="s">
        <v>132</v>
      </c>
      <c r="N4743" s="1" t="s">
        <v>265</v>
      </c>
      <c r="O4743" s="1" t="s">
        <v>93</v>
      </c>
      <c r="P4743">
        <v>60</v>
      </c>
      <c r="Q4743">
        <v>2000</v>
      </c>
      <c r="R4743">
        <v>4520</v>
      </c>
      <c r="S4743">
        <v>2.2599999999999998</v>
      </c>
      <c r="T4743">
        <v>0.04</v>
      </c>
      <c r="U4743">
        <f t="shared" si="1480"/>
        <v>4520</v>
      </c>
      <c r="V4743">
        <f t="shared" si="1481"/>
        <v>120000</v>
      </c>
      <c r="W4743" s="1" t="s">
        <v>204</v>
      </c>
      <c r="X4743" s="1" t="s">
        <v>1236</v>
      </c>
      <c r="Y4743" s="1" t="s">
        <v>205</v>
      </c>
      <c r="Z4743" s="3">
        <v>14749</v>
      </c>
      <c r="AA4743" s="4">
        <f t="shared" si="1485"/>
        <v>6535</v>
      </c>
      <c r="AB4743" s="4">
        <f t="shared" si="1478"/>
        <v>2464.2358060000001</v>
      </c>
      <c r="AC4743" s="4">
        <f t="shared" si="1479"/>
        <v>6535</v>
      </c>
      <c r="AD4743" s="4">
        <f t="shared" si="1486"/>
        <v>3816.4247071666664</v>
      </c>
      <c r="AE4743" s="3" t="s">
        <v>2453</v>
      </c>
      <c r="AF4743" s="3">
        <v>6535</v>
      </c>
      <c r="AG4743" s="4">
        <f>AI4743</f>
        <v>6535</v>
      </c>
      <c r="AH4743" s="4">
        <v>84844</v>
      </c>
      <c r="AI4743">
        <f t="shared" si="1482"/>
        <v>6535</v>
      </c>
      <c r="AJ4743" t="s">
        <v>2453</v>
      </c>
      <c r="AK4743" s="2">
        <v>5950.16</v>
      </c>
      <c r="AL4743" s="2">
        <f>AN4743</f>
        <v>5950.16</v>
      </c>
      <c r="AM4743" s="4">
        <v>84844</v>
      </c>
      <c r="AN4743">
        <f>INDEX($AJ$2:$AJ$6811,MATCH(AM4743,$A$2:$A$6811,0))</f>
        <v>5950.16</v>
      </c>
      <c r="AP4743">
        <v>5.59</v>
      </c>
      <c r="AQ4743">
        <v>5.59</v>
      </c>
      <c r="AR4743" s="4">
        <v>13</v>
      </c>
      <c r="AS4743" s="4">
        <v>11</v>
      </c>
      <c r="AT4743" s="4">
        <v>2013</v>
      </c>
      <c r="AU4743" s="4">
        <v>2</v>
      </c>
      <c r="AV4743" s="4">
        <v>12</v>
      </c>
      <c r="AW4743" s="4">
        <v>2013</v>
      </c>
      <c r="AX4743" t="str">
        <f t="shared" si="1483"/>
        <v>Delay</v>
      </c>
      <c r="AY4743">
        <f t="shared" si="1484"/>
        <v>19</v>
      </c>
    </row>
    <row r="4744" spans="1:51" x14ac:dyDescent="0.2">
      <c r="A4744" s="3">
        <v>85992</v>
      </c>
      <c r="B4744" s="1" t="s">
        <v>50</v>
      </c>
      <c r="C4744" s="1" t="s">
        <v>51</v>
      </c>
      <c r="D4744" s="1" t="s">
        <v>130</v>
      </c>
      <c r="E4744" s="1" t="s">
        <v>101</v>
      </c>
      <c r="F4744" s="1" t="s">
        <v>101</v>
      </c>
      <c r="G4744" s="13" t="s">
        <v>1084</v>
      </c>
      <c r="H4744" s="12">
        <v>41591</v>
      </c>
      <c r="I4744" s="12" t="s">
        <v>1259</v>
      </c>
      <c r="J4744" s="12">
        <v>41610</v>
      </c>
      <c r="K4744" s="4">
        <v>5090</v>
      </c>
      <c r="L4744" s="1" t="s">
        <v>146</v>
      </c>
      <c r="M4744" s="1" t="s">
        <v>132</v>
      </c>
      <c r="N4744" s="1" t="s">
        <v>238</v>
      </c>
      <c r="O4744" s="1" t="s">
        <v>93</v>
      </c>
      <c r="P4744">
        <v>30</v>
      </c>
      <c r="Q4744">
        <v>4969</v>
      </c>
      <c r="R4744">
        <v>23354.3</v>
      </c>
      <c r="S4744">
        <v>4.7</v>
      </c>
      <c r="T4744">
        <v>0.16</v>
      </c>
      <c r="U4744">
        <f t="shared" si="1480"/>
        <v>23354.3</v>
      </c>
      <c r="V4744">
        <f t="shared" si="1481"/>
        <v>149070</v>
      </c>
      <c r="W4744" s="1" t="s">
        <v>179</v>
      </c>
      <c r="X4744" s="1" t="s">
        <v>1236</v>
      </c>
      <c r="Y4744" s="1" t="s">
        <v>156</v>
      </c>
      <c r="Z4744" s="3">
        <v>14703</v>
      </c>
      <c r="AA4744" s="4">
        <f t="shared" si="1485"/>
        <v>6535</v>
      </c>
      <c r="AB4744" s="4">
        <f t="shared" si="1478"/>
        <v>2790.0770241999999</v>
      </c>
      <c r="AC4744" s="4">
        <f t="shared" si="1479"/>
        <v>6535</v>
      </c>
      <c r="AD4744" s="4">
        <f t="shared" si="1486"/>
        <v>2954</v>
      </c>
      <c r="AE4744" s="3" t="s">
        <v>2453</v>
      </c>
      <c r="AF4744" s="3">
        <v>6535</v>
      </c>
      <c r="AG4744" s="4">
        <f>AI4744</f>
        <v>6535</v>
      </c>
      <c r="AH4744" s="4">
        <v>84844</v>
      </c>
      <c r="AI4744">
        <f t="shared" si="1482"/>
        <v>6535</v>
      </c>
      <c r="AJ4744" t="s">
        <v>2453</v>
      </c>
      <c r="AK4744" s="2">
        <v>5950.16</v>
      </c>
      <c r="AL4744" s="2">
        <f>AN4744</f>
        <v>5950.16</v>
      </c>
      <c r="AM4744" s="4">
        <v>84844</v>
      </c>
      <c r="AN4744">
        <f>INDEX($AJ$2:$AJ$6811,MATCH(AM4744,$A$2:$A$6811,0))</f>
        <v>5950.16</v>
      </c>
      <c r="AP4744">
        <v>28.89</v>
      </c>
      <c r="AQ4744">
        <v>28.89</v>
      </c>
      <c r="AR4744" s="4">
        <v>13</v>
      </c>
      <c r="AS4744" s="4">
        <v>11</v>
      </c>
      <c r="AT4744" s="4">
        <v>2013</v>
      </c>
      <c r="AU4744" s="4">
        <v>2</v>
      </c>
      <c r="AV4744" s="4">
        <v>12</v>
      </c>
      <c r="AW4744" s="4">
        <v>2013</v>
      </c>
      <c r="AX4744" t="str">
        <f t="shared" si="1483"/>
        <v>Delay</v>
      </c>
      <c r="AY4744">
        <f t="shared" si="1484"/>
        <v>19</v>
      </c>
    </row>
    <row r="4745" spans="1:51" x14ac:dyDescent="0.2">
      <c r="A4745" s="3">
        <v>84844</v>
      </c>
      <c r="B4745" s="1" t="s">
        <v>50</v>
      </c>
      <c r="C4745" s="1" t="s">
        <v>51</v>
      </c>
      <c r="D4745" s="1" t="s">
        <v>130</v>
      </c>
      <c r="E4745" s="1" t="s">
        <v>101</v>
      </c>
      <c r="F4745" s="1" t="s">
        <v>101</v>
      </c>
      <c r="G4745" s="13" t="s">
        <v>1084</v>
      </c>
      <c r="H4745" s="12">
        <v>41591</v>
      </c>
      <c r="I4745" s="12" t="s">
        <v>1259</v>
      </c>
      <c r="J4745" s="12">
        <v>41610</v>
      </c>
      <c r="K4745" s="4">
        <v>5087</v>
      </c>
      <c r="L4745" s="1" t="s">
        <v>146</v>
      </c>
      <c r="M4745" s="1" t="s">
        <v>132</v>
      </c>
      <c r="N4745" s="1" t="s">
        <v>178</v>
      </c>
      <c r="O4745" s="1" t="s">
        <v>93</v>
      </c>
      <c r="P4745">
        <v>60</v>
      </c>
      <c r="Q4745">
        <v>43680</v>
      </c>
      <c r="R4745">
        <v>285667.20000000001</v>
      </c>
      <c r="S4745">
        <v>6.54</v>
      </c>
      <c r="T4745">
        <v>0.11</v>
      </c>
      <c r="U4745">
        <f t="shared" si="1480"/>
        <v>285667.20000000001</v>
      </c>
      <c r="V4745">
        <f t="shared" si="1481"/>
        <v>2620800</v>
      </c>
      <c r="W4745" s="1" t="s">
        <v>155</v>
      </c>
      <c r="X4745" s="1" t="s">
        <v>1236</v>
      </c>
      <c r="Y4745" s="1" t="s">
        <v>156</v>
      </c>
      <c r="Z4745" s="3">
        <v>14703</v>
      </c>
      <c r="AA4745" s="4">
        <f t="shared" si="1485"/>
        <v>6535</v>
      </c>
      <c r="AB4745" s="4">
        <f t="shared" si="1478"/>
        <v>7038.5241100000003</v>
      </c>
      <c r="AC4745" s="4">
        <f t="shared" si="1479"/>
        <v>6535</v>
      </c>
      <c r="AD4745" s="4">
        <f t="shared" si="1486"/>
        <v>6535</v>
      </c>
      <c r="AE4745" s="4">
        <v>6535</v>
      </c>
      <c r="AF4745" s="4">
        <v>6535</v>
      </c>
      <c r="AG4745" s="4">
        <f>AE4745</f>
        <v>6535</v>
      </c>
      <c r="AI4745" t="e">
        <f t="shared" si="1482"/>
        <v>#N/A</v>
      </c>
      <c r="AJ4745">
        <v>5950.16</v>
      </c>
      <c r="AK4745" s="2">
        <v>5950.16</v>
      </c>
      <c r="AL4745" s="2">
        <f>AJ4745</f>
        <v>5950.16</v>
      </c>
      <c r="AM4745" s="4"/>
      <c r="AN4745" t="e">
        <f>VLOOKUP([1]!Tabelle13[[#This Row],[Vlookup this ID for freight costs]],$AL$2:$AL$6811,2,FALSE)</f>
        <v>#REF!</v>
      </c>
      <c r="AP4745">
        <v>353.37</v>
      </c>
      <c r="AQ4745">
        <v>353.37</v>
      </c>
      <c r="AR4745" s="4">
        <v>13</v>
      </c>
      <c r="AS4745" s="4">
        <v>11</v>
      </c>
      <c r="AT4745" s="4">
        <v>2013</v>
      </c>
      <c r="AU4745" s="4">
        <v>2</v>
      </c>
      <c r="AV4745" s="4">
        <v>12</v>
      </c>
      <c r="AW4745" s="4">
        <v>2013</v>
      </c>
      <c r="AX4745" t="str">
        <f t="shared" si="1483"/>
        <v>Delay</v>
      </c>
      <c r="AY4745">
        <f t="shared" si="1484"/>
        <v>19</v>
      </c>
    </row>
    <row r="4746" spans="1:51" x14ac:dyDescent="0.2">
      <c r="A4746" s="3">
        <v>86597</v>
      </c>
      <c r="B4746" s="1" t="s">
        <v>50</v>
      </c>
      <c r="C4746" s="1" t="s">
        <v>51</v>
      </c>
      <c r="D4746" s="1" t="s">
        <v>130</v>
      </c>
      <c r="E4746" s="1" t="s">
        <v>101</v>
      </c>
      <c r="F4746" s="1" t="s">
        <v>101</v>
      </c>
      <c r="G4746" s="13" t="s">
        <v>1084</v>
      </c>
      <c r="H4746" s="12">
        <v>41591</v>
      </c>
      <c r="I4746" s="12" t="s">
        <v>1259</v>
      </c>
      <c r="J4746" s="12">
        <v>41610</v>
      </c>
      <c r="K4746" s="4">
        <v>5091</v>
      </c>
      <c r="L4746" s="1" t="s">
        <v>146</v>
      </c>
      <c r="M4746" s="1" t="s">
        <v>132</v>
      </c>
      <c r="N4746" s="1" t="s">
        <v>275</v>
      </c>
      <c r="O4746" s="1" t="s">
        <v>93</v>
      </c>
      <c r="P4746">
        <v>60</v>
      </c>
      <c r="Q4746">
        <v>38016</v>
      </c>
      <c r="R4746">
        <v>276376.32000000001</v>
      </c>
      <c r="S4746">
        <v>7.27</v>
      </c>
      <c r="T4746">
        <v>0.12</v>
      </c>
      <c r="U4746">
        <f t="shared" si="1480"/>
        <v>276376.32000000001</v>
      </c>
      <c r="V4746">
        <f t="shared" si="1481"/>
        <v>2280960</v>
      </c>
      <c r="W4746" s="1" t="s">
        <v>155</v>
      </c>
      <c r="X4746" s="1" t="s">
        <v>1236</v>
      </c>
      <c r="Y4746" s="1" t="s">
        <v>156</v>
      </c>
      <c r="Z4746" s="3">
        <v>14703</v>
      </c>
      <c r="AA4746" s="4">
        <f t="shared" si="1485"/>
        <v>6535</v>
      </c>
      <c r="AB4746" s="4">
        <f t="shared" si="1478"/>
        <v>6416.912570800001</v>
      </c>
      <c r="AC4746" s="4">
        <f t="shared" si="1479"/>
        <v>6535</v>
      </c>
      <c r="AD4746" s="4">
        <f t="shared" si="1486"/>
        <v>6535</v>
      </c>
      <c r="AE4746" s="3" t="s">
        <v>2453</v>
      </c>
      <c r="AF4746" s="3">
        <v>6535</v>
      </c>
      <c r="AG4746" s="4">
        <f>AI4746</f>
        <v>6535</v>
      </c>
      <c r="AH4746" s="4">
        <v>84844</v>
      </c>
      <c r="AI4746">
        <f t="shared" si="1482"/>
        <v>6535</v>
      </c>
      <c r="AJ4746" t="s">
        <v>2453</v>
      </c>
      <c r="AK4746" s="2">
        <v>5950.16</v>
      </c>
      <c r="AL4746" s="2">
        <f>AN4746</f>
        <v>5950.16</v>
      </c>
      <c r="AM4746" s="4">
        <v>84844</v>
      </c>
      <c r="AN4746">
        <f>INDEX($AJ$2:$AJ$6811,MATCH(AM4746,$A$2:$A$6811,0))</f>
        <v>5950.16</v>
      </c>
      <c r="AP4746">
        <v>341.88</v>
      </c>
      <c r="AQ4746">
        <v>341.88</v>
      </c>
      <c r="AR4746" s="4">
        <v>13</v>
      </c>
      <c r="AS4746" s="4">
        <v>11</v>
      </c>
      <c r="AT4746" s="4">
        <v>2013</v>
      </c>
      <c r="AU4746" s="4">
        <v>2</v>
      </c>
      <c r="AV4746" s="4">
        <v>12</v>
      </c>
      <c r="AW4746" s="4">
        <v>2013</v>
      </c>
      <c r="AX4746" t="str">
        <f t="shared" si="1483"/>
        <v>Delay</v>
      </c>
      <c r="AY4746">
        <f t="shared" si="1484"/>
        <v>19</v>
      </c>
    </row>
    <row r="4747" spans="1:51" x14ac:dyDescent="0.2">
      <c r="A4747" s="3">
        <v>86369</v>
      </c>
      <c r="B4747" s="1" t="s">
        <v>215</v>
      </c>
      <c r="C4747" s="1" t="s">
        <v>89</v>
      </c>
      <c r="D4747" s="1" t="s">
        <v>130</v>
      </c>
      <c r="E4747" s="1" t="s">
        <v>53</v>
      </c>
      <c r="F4747" s="1" t="s">
        <v>53</v>
      </c>
      <c r="G4747" s="13" t="s">
        <v>236</v>
      </c>
      <c r="H4747" s="12">
        <v>40633</v>
      </c>
      <c r="I4747" s="12" t="s">
        <v>853</v>
      </c>
      <c r="J4747" s="12">
        <v>40617</v>
      </c>
      <c r="K4747" s="4">
        <v>3076</v>
      </c>
      <c r="L4747" s="1" t="s">
        <v>146</v>
      </c>
      <c r="M4747" s="1" t="s">
        <v>132</v>
      </c>
      <c r="N4747" s="1" t="s">
        <v>265</v>
      </c>
      <c r="O4747" s="1" t="s">
        <v>93</v>
      </c>
      <c r="P4747">
        <v>60</v>
      </c>
      <c r="Q4747">
        <v>50000</v>
      </c>
      <c r="R4747">
        <v>125500</v>
      </c>
      <c r="S4747">
        <v>2.5099999999999998</v>
      </c>
      <c r="T4747">
        <v>0.04</v>
      </c>
      <c r="U4747">
        <f t="shared" si="1480"/>
        <v>125499.99999999999</v>
      </c>
      <c r="V4747">
        <f t="shared" si="1481"/>
        <v>3000000</v>
      </c>
      <c r="W4747" s="1" t="s">
        <v>155</v>
      </c>
      <c r="X4747" s="1" t="s">
        <v>1236</v>
      </c>
      <c r="Y4747" s="1" t="s">
        <v>156</v>
      </c>
      <c r="Z4747" s="3">
        <v>9211</v>
      </c>
      <c r="AA4747" s="4">
        <f t="shared" si="1485"/>
        <v>6542</v>
      </c>
      <c r="AB4747" s="4">
        <f t="shared" si="1478"/>
        <v>7732.1302059999998</v>
      </c>
      <c r="AC4747" s="4">
        <f t="shared" si="1479"/>
        <v>6542</v>
      </c>
      <c r="AD4747" s="4">
        <f t="shared" si="1486"/>
        <v>10956.816105574468</v>
      </c>
      <c r="AE4747" s="3" t="s">
        <v>2454</v>
      </c>
      <c r="AF4747" s="3">
        <v>6542</v>
      </c>
      <c r="AG4747" s="4">
        <f>AI4747</f>
        <v>6542</v>
      </c>
      <c r="AH4747" s="4">
        <v>84622</v>
      </c>
      <c r="AI4747">
        <f t="shared" si="1482"/>
        <v>6542</v>
      </c>
      <c r="AJ4747" t="s">
        <v>2454</v>
      </c>
      <c r="AK4747" s="2">
        <v>18611.93</v>
      </c>
      <c r="AL4747" s="2">
        <f>AN4747</f>
        <v>18611.93</v>
      </c>
      <c r="AM4747" s="4">
        <v>84622</v>
      </c>
      <c r="AN4747">
        <f>INDEX($AJ$2:$AJ$6811,MATCH(AM4747,$A$2:$A$6811,0))</f>
        <v>18611.93</v>
      </c>
      <c r="AP4747">
        <v>270.58</v>
      </c>
      <c r="AQ4747">
        <v>270.58</v>
      </c>
      <c r="AR4747" s="4">
        <v>31</v>
      </c>
      <c r="AS4747" s="4">
        <v>3</v>
      </c>
      <c r="AT4747" s="4">
        <v>2011</v>
      </c>
      <c r="AU4747" s="4">
        <v>15</v>
      </c>
      <c r="AV4747" s="4">
        <v>4</v>
      </c>
      <c r="AW4747" s="4">
        <v>2011</v>
      </c>
      <c r="AX4747" t="str">
        <f t="shared" si="1483"/>
        <v>Delay</v>
      </c>
      <c r="AY4747">
        <f t="shared" si="1484"/>
        <v>0</v>
      </c>
    </row>
    <row r="4748" spans="1:51" x14ac:dyDescent="0.2">
      <c r="A4748" s="3">
        <v>84622</v>
      </c>
      <c r="B4748" s="1" t="s">
        <v>215</v>
      </c>
      <c r="C4748" s="1" t="s">
        <v>89</v>
      </c>
      <c r="D4748" s="1" t="s">
        <v>130</v>
      </c>
      <c r="E4748" s="1" t="s">
        <v>53</v>
      </c>
      <c r="F4748" s="1" t="s">
        <v>53</v>
      </c>
      <c r="G4748" s="13" t="s">
        <v>236</v>
      </c>
      <c r="H4748" s="12">
        <v>40633</v>
      </c>
      <c r="I4748" s="12" t="s">
        <v>853</v>
      </c>
      <c r="J4748" s="12">
        <v>40617</v>
      </c>
      <c r="K4748" s="4">
        <v>3073</v>
      </c>
      <c r="L4748" s="1" t="s">
        <v>146</v>
      </c>
      <c r="M4748" s="1" t="s">
        <v>132</v>
      </c>
      <c r="N4748" s="1" t="s">
        <v>302</v>
      </c>
      <c r="O4748" s="1" t="s">
        <v>93</v>
      </c>
      <c r="P4748">
        <v>30</v>
      </c>
      <c r="Q4748">
        <v>2240</v>
      </c>
      <c r="R4748">
        <v>14716.8</v>
      </c>
      <c r="S4748">
        <v>6.57</v>
      </c>
      <c r="T4748">
        <v>0.22</v>
      </c>
      <c r="U4748">
        <f t="shared" si="1480"/>
        <v>14716.800000000001</v>
      </c>
      <c r="V4748">
        <f t="shared" si="1481"/>
        <v>67200</v>
      </c>
      <c r="W4748" s="1" t="s">
        <v>160</v>
      </c>
      <c r="X4748" s="1" t="s">
        <v>1236</v>
      </c>
      <c r="Y4748" s="1" t="s">
        <v>161</v>
      </c>
      <c r="Z4748" s="3">
        <v>8828</v>
      </c>
      <c r="AA4748" s="4">
        <f t="shared" si="1485"/>
        <v>6542</v>
      </c>
      <c r="AB4748" s="4">
        <f t="shared" si="1478"/>
        <v>2490.5752779999998</v>
      </c>
      <c r="AC4748" s="4">
        <f t="shared" si="1479"/>
        <v>6542</v>
      </c>
      <c r="AD4748" s="4">
        <f t="shared" si="1486"/>
        <v>2779.6666666666665</v>
      </c>
      <c r="AE4748" s="4">
        <v>6542</v>
      </c>
      <c r="AF4748" s="4">
        <v>6542</v>
      </c>
      <c r="AG4748" s="4">
        <f>AE4748</f>
        <v>6542</v>
      </c>
      <c r="AI4748" t="e">
        <f t="shared" si="1482"/>
        <v>#N/A</v>
      </c>
      <c r="AJ4748">
        <v>18611.93</v>
      </c>
      <c r="AK4748" s="2">
        <v>18611.93</v>
      </c>
      <c r="AL4748" s="2">
        <f>AJ4748</f>
        <v>18611.93</v>
      </c>
      <c r="AM4748" s="4"/>
      <c r="AN4748" t="e">
        <f>VLOOKUP([1]!Tabelle13[[#This Row],[Vlookup this ID for freight costs]],$AL$2:$AL$6811,2,FALSE)</f>
        <v>#REF!</v>
      </c>
      <c r="AP4748">
        <v>31.73</v>
      </c>
      <c r="AQ4748">
        <v>31.73</v>
      </c>
      <c r="AR4748" s="4">
        <v>31</v>
      </c>
      <c r="AS4748" s="4">
        <v>3</v>
      </c>
      <c r="AT4748" s="4">
        <v>2011</v>
      </c>
      <c r="AU4748" s="4">
        <v>15</v>
      </c>
      <c r="AV4748" s="4">
        <v>4</v>
      </c>
      <c r="AW4748" s="4">
        <v>2011</v>
      </c>
      <c r="AX4748" t="str">
        <f t="shared" si="1483"/>
        <v>Delay</v>
      </c>
      <c r="AY4748">
        <f t="shared" si="1484"/>
        <v>0</v>
      </c>
    </row>
    <row r="4749" spans="1:51" x14ac:dyDescent="0.2">
      <c r="A4749" s="3">
        <v>86368</v>
      </c>
      <c r="B4749" s="1" t="s">
        <v>215</v>
      </c>
      <c r="C4749" s="1" t="s">
        <v>89</v>
      </c>
      <c r="D4749" s="1" t="s">
        <v>130</v>
      </c>
      <c r="E4749" s="1" t="s">
        <v>53</v>
      </c>
      <c r="F4749" s="1" t="s">
        <v>53</v>
      </c>
      <c r="G4749" s="13" t="s">
        <v>236</v>
      </c>
      <c r="H4749" s="12">
        <v>40633</v>
      </c>
      <c r="I4749" s="12" t="s">
        <v>853</v>
      </c>
      <c r="J4749" s="12">
        <v>40617</v>
      </c>
      <c r="K4749" s="4">
        <v>3075</v>
      </c>
      <c r="L4749" s="1" t="s">
        <v>146</v>
      </c>
      <c r="M4749" s="1" t="s">
        <v>132</v>
      </c>
      <c r="N4749" s="1" t="s">
        <v>1032</v>
      </c>
      <c r="O4749" s="1" t="s">
        <v>93</v>
      </c>
      <c r="P4749">
        <v>240</v>
      </c>
      <c r="Q4749">
        <v>2006</v>
      </c>
      <c r="R4749">
        <v>3911.7</v>
      </c>
      <c r="S4749">
        <v>1.95</v>
      </c>
      <c r="T4749">
        <v>0.01</v>
      </c>
      <c r="U4749">
        <f t="shared" si="1480"/>
        <v>3911.7</v>
      </c>
      <c r="V4749">
        <f t="shared" si="1481"/>
        <v>481440</v>
      </c>
      <c r="W4749" s="1" t="s">
        <v>155</v>
      </c>
      <c r="X4749" s="1" t="s">
        <v>1236</v>
      </c>
      <c r="Y4749" s="1" t="s">
        <v>156</v>
      </c>
      <c r="Z4749" s="3">
        <v>9211</v>
      </c>
      <c r="AA4749" s="4">
        <f t="shared" si="1485"/>
        <v>6542</v>
      </c>
      <c r="AB4749" s="4">
        <f t="shared" si="1478"/>
        <v>2464.8942928000001</v>
      </c>
      <c r="AC4749" s="4">
        <f t="shared" si="1479"/>
        <v>6542</v>
      </c>
      <c r="AD4749" s="4">
        <f t="shared" si="1486"/>
        <v>6542</v>
      </c>
      <c r="AE4749" s="3" t="s">
        <v>2454</v>
      </c>
      <c r="AF4749" s="3">
        <v>6542</v>
      </c>
      <c r="AG4749" s="4">
        <f>AI4749</f>
        <v>6542</v>
      </c>
      <c r="AH4749" s="4">
        <v>84622</v>
      </c>
      <c r="AI4749">
        <f t="shared" si="1482"/>
        <v>6542</v>
      </c>
      <c r="AJ4749" t="s">
        <v>2454</v>
      </c>
      <c r="AK4749" s="2">
        <v>18611.93</v>
      </c>
      <c r="AL4749" s="2">
        <f>AN4749</f>
        <v>18611.93</v>
      </c>
      <c r="AM4749" s="4">
        <v>84622</v>
      </c>
      <c r="AN4749">
        <f>INDEX($AJ$2:$AJ$6811,MATCH(AM4749,$A$2:$A$6811,0))</f>
        <v>18611.93</v>
      </c>
      <c r="AP4749">
        <v>8.43</v>
      </c>
      <c r="AQ4749">
        <v>8.43</v>
      </c>
      <c r="AR4749" s="4">
        <v>31</v>
      </c>
      <c r="AS4749" s="4">
        <v>3</v>
      </c>
      <c r="AT4749" s="4">
        <v>2011</v>
      </c>
      <c r="AU4749" s="4">
        <v>15</v>
      </c>
      <c r="AV4749" s="4">
        <v>4</v>
      </c>
      <c r="AW4749" s="4">
        <v>2011</v>
      </c>
      <c r="AX4749" t="str">
        <f t="shared" si="1483"/>
        <v>Delay</v>
      </c>
      <c r="AY4749">
        <f t="shared" si="1484"/>
        <v>0</v>
      </c>
    </row>
    <row r="4750" spans="1:51" x14ac:dyDescent="0.2">
      <c r="A4750" s="3">
        <v>10711</v>
      </c>
      <c r="B4750" s="1" t="s">
        <v>164</v>
      </c>
      <c r="C4750" s="1" t="s">
        <v>165</v>
      </c>
      <c r="D4750" s="1" t="s">
        <v>130</v>
      </c>
      <c r="E4750" s="1" t="s">
        <v>53</v>
      </c>
      <c r="F4750" s="1" t="s">
        <v>53</v>
      </c>
      <c r="G4750" s="13" t="s">
        <v>235</v>
      </c>
      <c r="H4750" s="12">
        <v>39905</v>
      </c>
      <c r="I4750" s="12" t="s">
        <v>235</v>
      </c>
      <c r="J4750" s="12">
        <v>39905</v>
      </c>
      <c r="K4750" s="4">
        <v>1441</v>
      </c>
      <c r="L4750" s="1" t="s">
        <v>146</v>
      </c>
      <c r="M4750" s="1" t="s">
        <v>132</v>
      </c>
      <c r="N4750" s="1" t="s">
        <v>275</v>
      </c>
      <c r="O4750" s="1" t="s">
        <v>93</v>
      </c>
      <c r="P4750">
        <v>60</v>
      </c>
      <c r="Q4750">
        <v>3505</v>
      </c>
      <c r="R4750">
        <v>32771.75</v>
      </c>
      <c r="S4750">
        <v>9.35</v>
      </c>
      <c r="T4750">
        <v>0.16</v>
      </c>
      <c r="U4750">
        <f t="shared" si="1480"/>
        <v>32771.75</v>
      </c>
      <c r="V4750">
        <f t="shared" si="1481"/>
        <v>210300</v>
      </c>
      <c r="W4750" s="1" t="s">
        <v>155</v>
      </c>
      <c r="X4750" s="1" t="s">
        <v>1236</v>
      </c>
      <c r="Y4750" s="1" t="s">
        <v>156</v>
      </c>
      <c r="Z4750" s="3">
        <v>5457</v>
      </c>
      <c r="AA4750" s="4">
        <f t="shared" si="1485"/>
        <v>6556</v>
      </c>
      <c r="AB4750" s="4">
        <f t="shared" si="1478"/>
        <v>2629.4062450000001</v>
      </c>
      <c r="AC4750" s="4">
        <f t="shared" si="1479"/>
        <v>6556</v>
      </c>
      <c r="AD4750" s="4">
        <f t="shared" si="1486"/>
        <v>6556</v>
      </c>
      <c r="AE4750" s="4">
        <v>6556</v>
      </c>
      <c r="AF4750" s="4">
        <v>6556</v>
      </c>
      <c r="AG4750" s="4">
        <f>AE4750</f>
        <v>6556</v>
      </c>
      <c r="AH4750" s="4">
        <v>82919</v>
      </c>
      <c r="AI4750">
        <f t="shared" si="1482"/>
        <v>18105</v>
      </c>
      <c r="AJ4750">
        <v>5401.95</v>
      </c>
      <c r="AK4750" s="2">
        <v>5401.95</v>
      </c>
      <c r="AL4750" s="2">
        <f>AJ4750</f>
        <v>5401.95</v>
      </c>
      <c r="AM4750" s="4"/>
      <c r="AN4750" t="e">
        <f>VLOOKUP([1]!Tabelle13[[#This Row],[Vlookup this ID for freight costs]],$AL$2:$AL$6811,2,FALSE)</f>
        <v>#REF!</v>
      </c>
      <c r="AP4750">
        <v>64.23</v>
      </c>
      <c r="AQ4750">
        <v>64.23</v>
      </c>
      <c r="AR4750" s="4">
        <v>2</v>
      </c>
      <c r="AS4750" s="4">
        <v>4</v>
      </c>
      <c r="AT4750" s="4">
        <v>2009</v>
      </c>
      <c r="AU4750" s="4">
        <v>2</v>
      </c>
      <c r="AV4750" s="4">
        <v>4</v>
      </c>
      <c r="AW4750" s="4">
        <v>2009</v>
      </c>
      <c r="AX4750" t="str">
        <f t="shared" si="1483"/>
        <v>No Delay</v>
      </c>
      <c r="AY4750">
        <f t="shared" si="1484"/>
        <v>0</v>
      </c>
    </row>
    <row r="4751" spans="1:51" x14ac:dyDescent="0.2">
      <c r="A4751" s="3">
        <v>12216</v>
      </c>
      <c r="B4751" s="1" t="s">
        <v>164</v>
      </c>
      <c r="C4751" s="1" t="s">
        <v>165</v>
      </c>
      <c r="D4751" s="1" t="s">
        <v>130</v>
      </c>
      <c r="E4751" s="1" t="s">
        <v>53</v>
      </c>
      <c r="F4751" s="1" t="s">
        <v>53</v>
      </c>
      <c r="G4751" s="13" t="s">
        <v>235</v>
      </c>
      <c r="H4751" s="12">
        <v>39905</v>
      </c>
      <c r="I4751" s="12" t="s">
        <v>235</v>
      </c>
      <c r="J4751" s="12">
        <v>39905</v>
      </c>
      <c r="K4751" s="4">
        <v>1443</v>
      </c>
      <c r="L4751" s="1" t="s">
        <v>146</v>
      </c>
      <c r="M4751" s="1" t="s">
        <v>132</v>
      </c>
      <c r="N4751" s="1" t="s">
        <v>167</v>
      </c>
      <c r="O4751" s="1" t="s">
        <v>93</v>
      </c>
      <c r="P4751">
        <v>30</v>
      </c>
      <c r="Q4751">
        <v>3713</v>
      </c>
      <c r="R4751">
        <v>40843</v>
      </c>
      <c r="S4751">
        <v>11</v>
      </c>
      <c r="T4751">
        <v>0.37</v>
      </c>
      <c r="U4751">
        <f t="shared" si="1480"/>
        <v>40843</v>
      </c>
      <c r="V4751">
        <f t="shared" si="1481"/>
        <v>111390</v>
      </c>
      <c r="W4751" s="1" t="s">
        <v>155</v>
      </c>
      <c r="X4751" s="1" t="s">
        <v>1236</v>
      </c>
      <c r="Y4751" s="1" t="s">
        <v>156</v>
      </c>
      <c r="Z4751" s="3">
        <v>5457</v>
      </c>
      <c r="AA4751" s="4">
        <f t="shared" si="1485"/>
        <v>6556</v>
      </c>
      <c r="AB4751" s="4">
        <f t="shared" si="1478"/>
        <v>2652.2337874</v>
      </c>
      <c r="AC4751" s="4">
        <f t="shared" si="1479"/>
        <v>6556</v>
      </c>
      <c r="AD4751" s="4">
        <f t="shared" si="1486"/>
        <v>4604.153601</v>
      </c>
      <c r="AE4751" s="3" t="s">
        <v>2455</v>
      </c>
      <c r="AF4751" s="3">
        <v>6556</v>
      </c>
      <c r="AG4751" s="4">
        <f>AI4751</f>
        <v>6556</v>
      </c>
      <c r="AH4751" s="4">
        <v>10711</v>
      </c>
      <c r="AI4751">
        <f t="shared" si="1482"/>
        <v>6556</v>
      </c>
      <c r="AJ4751" t="s">
        <v>2455</v>
      </c>
      <c r="AK4751" s="2">
        <v>5401.95</v>
      </c>
      <c r="AL4751" s="2">
        <f>AN4751</f>
        <v>5401.95</v>
      </c>
      <c r="AM4751" s="4">
        <v>10711</v>
      </c>
      <c r="AN4751">
        <f>INDEX($AJ$2:$AJ$6811,MATCH(AM4751,$A$2:$A$6811,0))</f>
        <v>5401.95</v>
      </c>
      <c r="AP4751">
        <v>80.05</v>
      </c>
      <c r="AQ4751">
        <v>80.05</v>
      </c>
      <c r="AR4751" s="4">
        <v>2</v>
      </c>
      <c r="AS4751" s="4">
        <v>4</v>
      </c>
      <c r="AT4751" s="4">
        <v>2009</v>
      </c>
      <c r="AU4751" s="4">
        <v>2</v>
      </c>
      <c r="AV4751" s="4">
        <v>4</v>
      </c>
      <c r="AW4751" s="4">
        <v>2009</v>
      </c>
      <c r="AX4751" t="str">
        <f t="shared" si="1483"/>
        <v>No Delay</v>
      </c>
      <c r="AY4751">
        <f t="shared" si="1484"/>
        <v>0</v>
      </c>
    </row>
    <row r="4752" spans="1:51" x14ac:dyDescent="0.2">
      <c r="A4752" s="3">
        <v>82591</v>
      </c>
      <c r="B4752" s="1" t="s">
        <v>140</v>
      </c>
      <c r="C4752" s="1" t="s">
        <v>99</v>
      </c>
      <c r="D4752" s="1" t="s">
        <v>130</v>
      </c>
      <c r="E4752" s="1" t="s">
        <v>101</v>
      </c>
      <c r="F4752" s="1" t="s">
        <v>101</v>
      </c>
      <c r="G4752" s="13" t="s">
        <v>871</v>
      </c>
      <c r="H4752" s="12">
        <v>41515</v>
      </c>
      <c r="I4752" s="12" t="s">
        <v>1738</v>
      </c>
      <c r="J4752" s="12">
        <v>41527</v>
      </c>
      <c r="K4752" s="4">
        <v>4898</v>
      </c>
      <c r="L4752" s="1" t="s">
        <v>146</v>
      </c>
      <c r="M4752" s="1" t="s">
        <v>132</v>
      </c>
      <c r="N4752" s="1" t="s">
        <v>154</v>
      </c>
      <c r="O4752" s="1" t="s">
        <v>93</v>
      </c>
      <c r="P4752">
        <v>60</v>
      </c>
      <c r="Q4752">
        <v>58920</v>
      </c>
      <c r="R4752">
        <v>505533.6</v>
      </c>
      <c r="S4752">
        <v>8.58</v>
      </c>
      <c r="T4752">
        <v>0.14000000000000001</v>
      </c>
      <c r="U4752">
        <f t="shared" si="1480"/>
        <v>505533.6</v>
      </c>
      <c r="V4752">
        <f t="shared" si="1481"/>
        <v>3535200</v>
      </c>
      <c r="W4752" s="1" t="s">
        <v>197</v>
      </c>
      <c r="X4752" s="1" t="s">
        <v>1236</v>
      </c>
      <c r="Y4752" s="1" t="s">
        <v>3082</v>
      </c>
      <c r="Z4752" s="3">
        <v>11353</v>
      </c>
      <c r="AA4752" s="4">
        <f t="shared" si="1485"/>
        <v>6560</v>
      </c>
      <c r="AB4752" s="4">
        <f t="shared" si="1478"/>
        <v>8711.0805820000005</v>
      </c>
      <c r="AC4752" s="4">
        <f t="shared" si="1479"/>
        <v>6560</v>
      </c>
      <c r="AD4752" s="4">
        <f t="shared" si="1486"/>
        <v>6560</v>
      </c>
      <c r="AE4752" s="4">
        <v>6560</v>
      </c>
      <c r="AF4752" s="4">
        <v>6560</v>
      </c>
      <c r="AG4752" s="4">
        <f>AE4752</f>
        <v>6560</v>
      </c>
      <c r="AI4752" t="e">
        <f t="shared" si="1482"/>
        <v>#N/A</v>
      </c>
      <c r="AJ4752">
        <v>8057.2</v>
      </c>
      <c r="AK4752" s="2">
        <v>8057.2</v>
      </c>
      <c r="AL4752" s="2">
        <f>AJ4752</f>
        <v>8057.2</v>
      </c>
      <c r="AM4752" s="4"/>
      <c r="AN4752" t="e">
        <f>VLOOKUP([1]!Tabelle13[[#This Row],[Vlookup this ID for freight costs]],$AL$2:$AL$6811,2,FALSE)</f>
        <v>#REF!</v>
      </c>
      <c r="AP4752">
        <v>625.35</v>
      </c>
      <c r="AQ4752">
        <v>625.35</v>
      </c>
      <c r="AR4752" s="4">
        <v>29</v>
      </c>
      <c r="AS4752" s="4">
        <v>8</v>
      </c>
      <c r="AT4752" s="4">
        <v>2013</v>
      </c>
      <c r="AU4752" s="4">
        <v>10</v>
      </c>
      <c r="AV4752" s="4">
        <v>9</v>
      </c>
      <c r="AW4752" s="4">
        <v>2013</v>
      </c>
      <c r="AX4752" t="str">
        <f t="shared" si="1483"/>
        <v>Delay</v>
      </c>
      <c r="AY4752">
        <f t="shared" si="1484"/>
        <v>12</v>
      </c>
    </row>
    <row r="4753" spans="1:51" x14ac:dyDescent="0.2">
      <c r="A4753" s="3">
        <v>33868</v>
      </c>
      <c r="B4753" s="1" t="s">
        <v>168</v>
      </c>
      <c r="C4753" s="1" t="s">
        <v>150</v>
      </c>
      <c r="D4753" s="1" t="s">
        <v>100</v>
      </c>
      <c r="E4753" s="1" t="s">
        <v>253</v>
      </c>
      <c r="F4753" s="1" t="s">
        <v>253</v>
      </c>
      <c r="G4753" s="13" t="s">
        <v>332</v>
      </c>
      <c r="H4753" s="12">
        <v>40720</v>
      </c>
      <c r="I4753" s="12" t="s">
        <v>332</v>
      </c>
      <c r="J4753" s="12">
        <v>40720</v>
      </c>
      <c r="K4753" s="4">
        <v>3271</v>
      </c>
      <c r="L4753" s="1" t="s">
        <v>146</v>
      </c>
      <c r="M4753" s="1" t="s">
        <v>170</v>
      </c>
      <c r="N4753" s="1" t="s">
        <v>302</v>
      </c>
      <c r="O4753" s="1" t="s">
        <v>93</v>
      </c>
      <c r="P4753">
        <v>30</v>
      </c>
      <c r="Q4753">
        <v>70331</v>
      </c>
      <c r="R4753">
        <v>467701.15</v>
      </c>
      <c r="S4753">
        <v>6.65</v>
      </c>
      <c r="T4753">
        <v>0.22</v>
      </c>
      <c r="U4753">
        <f t="shared" si="1480"/>
        <v>467701.15</v>
      </c>
      <c r="V4753">
        <f t="shared" si="1481"/>
        <v>2109930</v>
      </c>
      <c r="W4753" s="1" t="s">
        <v>155</v>
      </c>
      <c r="X4753" s="1" t="s">
        <v>1236</v>
      </c>
      <c r="Y4753" s="1" t="s">
        <v>156</v>
      </c>
      <c r="Z4753" s="3">
        <v>8107</v>
      </c>
      <c r="AA4753" s="4">
        <f t="shared" si="1485"/>
        <v>6564</v>
      </c>
      <c r="AB4753" s="4">
        <f t="shared" si="1478"/>
        <v>9963.4127277999996</v>
      </c>
      <c r="AC4753" s="4">
        <f t="shared" si="1479"/>
        <v>6564</v>
      </c>
      <c r="AD4753" s="4">
        <f t="shared" si="1486"/>
        <v>6564</v>
      </c>
      <c r="AE4753" s="4">
        <v>6564</v>
      </c>
      <c r="AF4753" s="4">
        <v>6564</v>
      </c>
      <c r="AG4753" s="4">
        <f>AE4753</f>
        <v>6564</v>
      </c>
      <c r="AI4753" t="e">
        <f t="shared" si="1482"/>
        <v>#N/A</v>
      </c>
      <c r="AJ4753">
        <v>12396.57</v>
      </c>
      <c r="AK4753" s="2">
        <v>12396.57</v>
      </c>
      <c r="AL4753" s="2">
        <f>AJ4753</f>
        <v>12396.57</v>
      </c>
      <c r="AM4753" s="4"/>
      <c r="AN4753" t="e">
        <f>VLOOKUP([1]!Tabelle13[[#This Row],[Vlookup this ID for freight costs]],$AL$2:$AL$6811,2,FALSE)</f>
        <v>#REF!</v>
      </c>
      <c r="AP4753">
        <v>771.71</v>
      </c>
      <c r="AQ4753">
        <v>771.71</v>
      </c>
      <c r="AR4753" s="4">
        <v>26</v>
      </c>
      <c r="AS4753" s="4">
        <v>6</v>
      </c>
      <c r="AT4753" s="4">
        <v>2011</v>
      </c>
      <c r="AU4753" s="4">
        <v>26</v>
      </c>
      <c r="AV4753" s="4">
        <v>6</v>
      </c>
      <c r="AW4753" s="4">
        <v>2011</v>
      </c>
      <c r="AX4753" t="str">
        <f t="shared" si="1483"/>
        <v>No Delay</v>
      </c>
      <c r="AY4753">
        <f t="shared" si="1484"/>
        <v>0</v>
      </c>
    </row>
    <row r="4754" spans="1:51" x14ac:dyDescent="0.2">
      <c r="A4754" s="3">
        <v>82350</v>
      </c>
      <c r="B4754" s="1" t="s">
        <v>215</v>
      </c>
      <c r="C4754" s="1" t="s">
        <v>89</v>
      </c>
      <c r="D4754" s="1" t="s">
        <v>130</v>
      </c>
      <c r="E4754" s="1" t="s">
        <v>53</v>
      </c>
      <c r="F4754" s="1" t="s">
        <v>53</v>
      </c>
      <c r="G4754" s="13" t="s">
        <v>837</v>
      </c>
      <c r="H4754" s="12">
        <v>40451</v>
      </c>
      <c r="I4754" s="12" t="s">
        <v>962</v>
      </c>
      <c r="J4754" s="12">
        <v>40446</v>
      </c>
      <c r="K4754" s="4">
        <v>2763</v>
      </c>
      <c r="L4754" s="1" t="s">
        <v>146</v>
      </c>
      <c r="M4754" s="1" t="s">
        <v>132</v>
      </c>
      <c r="N4754" s="1" t="s">
        <v>302</v>
      </c>
      <c r="O4754" s="1" t="s">
        <v>93</v>
      </c>
      <c r="P4754">
        <v>30</v>
      </c>
      <c r="Q4754">
        <v>2200</v>
      </c>
      <c r="R4754">
        <v>16060</v>
      </c>
      <c r="S4754">
        <v>7.3</v>
      </c>
      <c r="T4754">
        <v>0.24</v>
      </c>
      <c r="U4754">
        <f t="shared" si="1480"/>
        <v>16060</v>
      </c>
      <c r="V4754">
        <f t="shared" si="1481"/>
        <v>66000</v>
      </c>
      <c r="W4754" s="1" t="s">
        <v>160</v>
      </c>
      <c r="X4754" s="1" t="s">
        <v>1236</v>
      </c>
      <c r="Y4754" s="1" t="s">
        <v>161</v>
      </c>
      <c r="Z4754" s="3">
        <v>8828</v>
      </c>
      <c r="AA4754" s="4">
        <f t="shared" si="1485"/>
        <v>6587</v>
      </c>
      <c r="AB4754" s="4">
        <f t="shared" si="1478"/>
        <v>2486.1853660000002</v>
      </c>
      <c r="AC4754" s="4">
        <f t="shared" si="1479"/>
        <v>6587</v>
      </c>
      <c r="AD4754" s="4">
        <f t="shared" si="1486"/>
        <v>5421.25</v>
      </c>
      <c r="AE4754" s="4">
        <v>6587</v>
      </c>
      <c r="AF4754" s="4">
        <v>6587</v>
      </c>
      <c r="AG4754" s="4">
        <f>AE4754</f>
        <v>6587</v>
      </c>
      <c r="AI4754" t="e">
        <f t="shared" si="1482"/>
        <v>#N/A</v>
      </c>
      <c r="AJ4754">
        <v>8953.2000000000007</v>
      </c>
      <c r="AK4754" s="2">
        <v>8953.2000000000007</v>
      </c>
      <c r="AL4754" s="2">
        <f>AJ4754</f>
        <v>8953.2000000000007</v>
      </c>
      <c r="AM4754" s="4"/>
      <c r="AN4754" t="e">
        <f>VLOOKUP([1]!Tabelle13[[#This Row],[Vlookup this ID for freight costs]],$AL$2:$AL$6811,2,FALSE)</f>
        <v>#REF!</v>
      </c>
      <c r="AP4754">
        <v>34.630000000000003</v>
      </c>
      <c r="AQ4754">
        <v>34.630000000000003</v>
      </c>
      <c r="AR4754" s="4">
        <v>30</v>
      </c>
      <c r="AS4754" s="4">
        <v>9</v>
      </c>
      <c r="AT4754" s="4">
        <v>2010</v>
      </c>
      <c r="AU4754" s="4">
        <v>25</v>
      </c>
      <c r="AV4754" s="4">
        <v>9</v>
      </c>
      <c r="AW4754" s="4">
        <v>2010</v>
      </c>
      <c r="AX4754" t="str">
        <f t="shared" si="1483"/>
        <v>No Delay</v>
      </c>
      <c r="AY4754">
        <f t="shared" si="1484"/>
        <v>0</v>
      </c>
    </row>
    <row r="4755" spans="1:51" x14ac:dyDescent="0.2">
      <c r="A4755" s="3">
        <v>83457</v>
      </c>
      <c r="B4755" s="1" t="s">
        <v>215</v>
      </c>
      <c r="C4755" s="1" t="s">
        <v>89</v>
      </c>
      <c r="D4755" s="1" t="s">
        <v>130</v>
      </c>
      <c r="E4755" s="1" t="s">
        <v>53</v>
      </c>
      <c r="F4755" s="1" t="s">
        <v>53</v>
      </c>
      <c r="G4755" s="13" t="s">
        <v>837</v>
      </c>
      <c r="H4755" s="12">
        <v>40451</v>
      </c>
      <c r="I4755" s="12" t="s">
        <v>962</v>
      </c>
      <c r="J4755" s="12">
        <v>40446</v>
      </c>
      <c r="K4755" s="4">
        <v>2765</v>
      </c>
      <c r="L4755" s="1" t="s">
        <v>146</v>
      </c>
      <c r="M4755" s="1" t="s">
        <v>132</v>
      </c>
      <c r="N4755" s="1" t="s">
        <v>163</v>
      </c>
      <c r="O4755" s="1" t="s">
        <v>93</v>
      </c>
      <c r="P4755">
        <v>60</v>
      </c>
      <c r="Q4755">
        <v>5310</v>
      </c>
      <c r="R4755">
        <v>87296.4</v>
      </c>
      <c r="S4755">
        <v>16.440000000000001</v>
      </c>
      <c r="T4755">
        <v>0.27</v>
      </c>
      <c r="U4755">
        <f t="shared" si="1480"/>
        <v>87296.400000000009</v>
      </c>
      <c r="V4755">
        <f t="shared" si="1481"/>
        <v>318600</v>
      </c>
      <c r="W4755" s="1" t="s">
        <v>160</v>
      </c>
      <c r="X4755" s="1" t="s">
        <v>1236</v>
      </c>
      <c r="Y4755" s="1" t="s">
        <v>161</v>
      </c>
      <c r="Z4755" s="3">
        <v>8828</v>
      </c>
      <c r="AA4755" s="4">
        <f t="shared" si="1485"/>
        <v>6587</v>
      </c>
      <c r="AB4755" s="4">
        <f t="shared" si="1478"/>
        <v>2827.5010240000001</v>
      </c>
      <c r="AC4755" s="4">
        <f t="shared" si="1479"/>
        <v>6587</v>
      </c>
      <c r="AD4755" s="4">
        <f t="shared" si="1486"/>
        <v>6587</v>
      </c>
      <c r="AE4755" s="3" t="s">
        <v>2456</v>
      </c>
      <c r="AF4755" s="3">
        <v>6587</v>
      </c>
      <c r="AG4755" s="4">
        <f t="shared" ref="AG4755:AG4761" si="1487">AI4755</f>
        <v>6587</v>
      </c>
      <c r="AH4755" s="4">
        <v>82350</v>
      </c>
      <c r="AI4755">
        <f t="shared" si="1482"/>
        <v>6587</v>
      </c>
      <c r="AJ4755" t="s">
        <v>2456</v>
      </c>
      <c r="AK4755" s="2">
        <v>8953.2000000000007</v>
      </c>
      <c r="AL4755" s="2">
        <f t="shared" ref="AL4755:AL4761" si="1488">AN4755</f>
        <v>8953.2000000000007</v>
      </c>
      <c r="AM4755" s="4">
        <v>82350</v>
      </c>
      <c r="AN4755">
        <f t="shared" ref="AN4755:AN4761" si="1489">INDEX($AJ$2:$AJ$6811,MATCH(AM4755,$A$2:$A$6811,0))</f>
        <v>8953.2000000000007</v>
      </c>
      <c r="AP4755">
        <v>188.21</v>
      </c>
      <c r="AQ4755">
        <v>188.21</v>
      </c>
      <c r="AR4755" s="4">
        <v>30</v>
      </c>
      <c r="AS4755" s="4">
        <v>9</v>
      </c>
      <c r="AT4755" s="4">
        <v>2010</v>
      </c>
      <c r="AU4755" s="4">
        <v>25</v>
      </c>
      <c r="AV4755" s="4">
        <v>9</v>
      </c>
      <c r="AW4755" s="4">
        <v>2010</v>
      </c>
      <c r="AX4755" t="str">
        <f t="shared" si="1483"/>
        <v>No Delay</v>
      </c>
      <c r="AY4755">
        <f t="shared" si="1484"/>
        <v>0</v>
      </c>
    </row>
    <row r="4756" spans="1:51" x14ac:dyDescent="0.2">
      <c r="A4756" s="3">
        <v>84591</v>
      </c>
      <c r="B4756" s="1" t="s">
        <v>215</v>
      </c>
      <c r="C4756" s="1" t="s">
        <v>89</v>
      </c>
      <c r="D4756" s="1" t="s">
        <v>130</v>
      </c>
      <c r="E4756" s="1" t="s">
        <v>53</v>
      </c>
      <c r="F4756" s="1" t="s">
        <v>53</v>
      </c>
      <c r="G4756" s="13" t="s">
        <v>837</v>
      </c>
      <c r="H4756" s="12">
        <v>40451</v>
      </c>
      <c r="I4756" s="12" t="s">
        <v>962</v>
      </c>
      <c r="J4756" s="12">
        <v>40446</v>
      </c>
      <c r="K4756" s="4">
        <v>2768</v>
      </c>
      <c r="L4756" s="1" t="s">
        <v>146</v>
      </c>
      <c r="M4756" s="1" t="s">
        <v>132</v>
      </c>
      <c r="N4756" s="1" t="s">
        <v>563</v>
      </c>
      <c r="O4756" s="1" t="s">
        <v>93</v>
      </c>
      <c r="P4756">
        <v>60</v>
      </c>
      <c r="Q4756">
        <v>6016</v>
      </c>
      <c r="R4756">
        <v>93248</v>
      </c>
      <c r="S4756">
        <v>15.5</v>
      </c>
      <c r="T4756">
        <v>0.26</v>
      </c>
      <c r="U4756">
        <f t="shared" si="1480"/>
        <v>93248</v>
      </c>
      <c r="V4756">
        <f t="shared" si="1481"/>
        <v>360960</v>
      </c>
      <c r="W4756" s="1" t="s">
        <v>155</v>
      </c>
      <c r="X4756" s="1" t="s">
        <v>1236</v>
      </c>
      <c r="Y4756" s="1" t="s">
        <v>156</v>
      </c>
      <c r="Z4756" s="3">
        <v>9211</v>
      </c>
      <c r="AA4756" s="4">
        <f t="shared" si="1485"/>
        <v>6587</v>
      </c>
      <c r="AB4756" s="4">
        <f t="shared" si="1478"/>
        <v>2904.9829707999997</v>
      </c>
      <c r="AC4756" s="4">
        <f t="shared" si="1479"/>
        <v>6587</v>
      </c>
      <c r="AD4756" s="4">
        <f t="shared" si="1486"/>
        <v>6587</v>
      </c>
      <c r="AE4756" s="3" t="s">
        <v>2456</v>
      </c>
      <c r="AF4756" s="3">
        <v>6587</v>
      </c>
      <c r="AG4756" s="4">
        <f t="shared" si="1487"/>
        <v>6587</v>
      </c>
      <c r="AH4756" s="4">
        <v>82350</v>
      </c>
      <c r="AI4756">
        <f t="shared" si="1482"/>
        <v>6587</v>
      </c>
      <c r="AJ4756" t="s">
        <v>2456</v>
      </c>
      <c r="AK4756" s="2">
        <v>8953.2000000000007</v>
      </c>
      <c r="AL4756" s="2">
        <f t="shared" si="1488"/>
        <v>8953.2000000000007</v>
      </c>
      <c r="AM4756" s="4">
        <v>82350</v>
      </c>
      <c r="AN4756">
        <f t="shared" si="1489"/>
        <v>8953.2000000000007</v>
      </c>
      <c r="AP4756">
        <v>201.04</v>
      </c>
      <c r="AQ4756">
        <v>201.04</v>
      </c>
      <c r="AR4756" s="4">
        <v>30</v>
      </c>
      <c r="AS4756" s="4">
        <v>9</v>
      </c>
      <c r="AT4756" s="4">
        <v>2010</v>
      </c>
      <c r="AU4756" s="4">
        <v>25</v>
      </c>
      <c r="AV4756" s="4">
        <v>9</v>
      </c>
      <c r="AW4756" s="4">
        <v>2010</v>
      </c>
      <c r="AX4756" t="str">
        <f t="shared" si="1483"/>
        <v>No Delay</v>
      </c>
      <c r="AY4756">
        <f t="shared" si="1484"/>
        <v>0</v>
      </c>
    </row>
    <row r="4757" spans="1:51" x14ac:dyDescent="0.2">
      <c r="A4757" s="3">
        <v>84592</v>
      </c>
      <c r="B4757" s="1" t="s">
        <v>215</v>
      </c>
      <c r="C4757" s="1" t="s">
        <v>89</v>
      </c>
      <c r="D4757" s="1" t="s">
        <v>130</v>
      </c>
      <c r="E4757" s="1" t="s">
        <v>53</v>
      </c>
      <c r="F4757" s="1" t="s">
        <v>53</v>
      </c>
      <c r="G4757" s="13" t="s">
        <v>837</v>
      </c>
      <c r="H4757" s="12">
        <v>40451</v>
      </c>
      <c r="I4757" s="12" t="s">
        <v>962</v>
      </c>
      <c r="J4757" s="12">
        <v>40446</v>
      </c>
      <c r="K4757" s="4">
        <v>2769</v>
      </c>
      <c r="L4757" s="1" t="s">
        <v>146</v>
      </c>
      <c r="M4757" s="1" t="s">
        <v>132</v>
      </c>
      <c r="N4757" s="1" t="s">
        <v>231</v>
      </c>
      <c r="O4757" s="1" t="s">
        <v>93</v>
      </c>
      <c r="P4757">
        <v>60</v>
      </c>
      <c r="Q4757">
        <v>540</v>
      </c>
      <c r="R4757">
        <v>772.2</v>
      </c>
      <c r="S4757">
        <v>1.43</v>
      </c>
      <c r="T4757">
        <v>0.02</v>
      </c>
      <c r="U4757">
        <f t="shared" si="1480"/>
        <v>772.19999999999993</v>
      </c>
      <c r="V4757">
        <f t="shared" si="1481"/>
        <v>32400</v>
      </c>
      <c r="W4757" s="1" t="s">
        <v>155</v>
      </c>
      <c r="X4757" s="1" t="s">
        <v>1236</v>
      </c>
      <c r="Y4757" s="1" t="s">
        <v>156</v>
      </c>
      <c r="Z4757" s="3">
        <v>9211</v>
      </c>
      <c r="AA4757" s="4">
        <f t="shared" si="1485"/>
        <v>6587</v>
      </c>
      <c r="AB4757" s="4">
        <f t="shared" si="1478"/>
        <v>2304.0040180000001</v>
      </c>
      <c r="AC4757" s="4">
        <f t="shared" si="1479"/>
        <v>6587</v>
      </c>
      <c r="AD4757" s="4">
        <f t="shared" si="1486"/>
        <v>3179.324134</v>
      </c>
      <c r="AE4757" s="3" t="s">
        <v>2456</v>
      </c>
      <c r="AF4757" s="3">
        <v>6587</v>
      </c>
      <c r="AG4757" s="4">
        <f t="shared" si="1487"/>
        <v>6587</v>
      </c>
      <c r="AH4757" s="4">
        <v>82350</v>
      </c>
      <c r="AI4757">
        <f t="shared" si="1482"/>
        <v>6587</v>
      </c>
      <c r="AJ4757" t="s">
        <v>2456</v>
      </c>
      <c r="AK4757" s="2">
        <v>8953.2000000000007</v>
      </c>
      <c r="AL4757" s="2">
        <f t="shared" si="1488"/>
        <v>8953.2000000000007</v>
      </c>
      <c r="AM4757" s="4">
        <v>82350</v>
      </c>
      <c r="AN4757">
        <f t="shared" si="1489"/>
        <v>8953.2000000000007</v>
      </c>
      <c r="AP4757">
        <v>1.66</v>
      </c>
      <c r="AQ4757">
        <v>1.66</v>
      </c>
      <c r="AR4757" s="4">
        <v>30</v>
      </c>
      <c r="AS4757" s="4">
        <v>9</v>
      </c>
      <c r="AT4757" s="4">
        <v>2010</v>
      </c>
      <c r="AU4757" s="4">
        <v>25</v>
      </c>
      <c r="AV4757" s="4">
        <v>9</v>
      </c>
      <c r="AW4757" s="4">
        <v>2010</v>
      </c>
      <c r="AX4757" t="str">
        <f t="shared" si="1483"/>
        <v>No Delay</v>
      </c>
      <c r="AY4757">
        <f t="shared" si="1484"/>
        <v>0</v>
      </c>
    </row>
    <row r="4758" spans="1:51" x14ac:dyDescent="0.2">
      <c r="A4758" s="3">
        <v>85148</v>
      </c>
      <c r="B4758" s="1" t="s">
        <v>215</v>
      </c>
      <c r="C4758" s="1" t="s">
        <v>89</v>
      </c>
      <c r="D4758" s="1" t="s">
        <v>130</v>
      </c>
      <c r="E4758" s="1" t="s">
        <v>53</v>
      </c>
      <c r="F4758" s="1" t="s">
        <v>53</v>
      </c>
      <c r="G4758" s="13" t="s">
        <v>837</v>
      </c>
      <c r="H4758" s="12">
        <v>40451</v>
      </c>
      <c r="I4758" s="12" t="s">
        <v>962</v>
      </c>
      <c r="J4758" s="12">
        <v>40446</v>
      </c>
      <c r="K4758" s="4">
        <v>2771</v>
      </c>
      <c r="L4758" s="1" t="s">
        <v>146</v>
      </c>
      <c r="M4758" s="1" t="s">
        <v>132</v>
      </c>
      <c r="N4758" s="1" t="s">
        <v>408</v>
      </c>
      <c r="O4758" s="1" t="s">
        <v>93</v>
      </c>
      <c r="P4758">
        <v>120</v>
      </c>
      <c r="Q4758">
        <v>4360</v>
      </c>
      <c r="R4758">
        <v>168950</v>
      </c>
      <c r="S4758">
        <v>38.75</v>
      </c>
      <c r="T4758">
        <v>0.32</v>
      </c>
      <c r="U4758">
        <f t="shared" si="1480"/>
        <v>168950</v>
      </c>
      <c r="V4758">
        <f t="shared" si="1481"/>
        <v>523200</v>
      </c>
      <c r="W4758" s="1" t="s">
        <v>155</v>
      </c>
      <c r="X4758" s="1" t="s">
        <v>1236</v>
      </c>
      <c r="Y4758" s="1" t="s">
        <v>156</v>
      </c>
      <c r="Z4758" s="3">
        <v>9211</v>
      </c>
      <c r="AA4758" s="4">
        <f t="shared" si="1485"/>
        <v>6587</v>
      </c>
      <c r="AB4758" s="4">
        <f t="shared" si="1478"/>
        <v>2723.2406139999998</v>
      </c>
      <c r="AC4758" s="4">
        <f t="shared" si="1479"/>
        <v>6587</v>
      </c>
      <c r="AD4758" s="4">
        <f t="shared" si="1486"/>
        <v>4599.5</v>
      </c>
      <c r="AE4758" s="3" t="s">
        <v>2456</v>
      </c>
      <c r="AF4758" s="3">
        <v>6587</v>
      </c>
      <c r="AG4758" s="4">
        <f t="shared" si="1487"/>
        <v>6587</v>
      </c>
      <c r="AH4758" s="4">
        <v>82350</v>
      </c>
      <c r="AI4758">
        <f t="shared" si="1482"/>
        <v>6587</v>
      </c>
      <c r="AJ4758" t="s">
        <v>2456</v>
      </c>
      <c r="AK4758" s="2">
        <v>8953.2000000000007</v>
      </c>
      <c r="AL4758" s="2">
        <f t="shared" si="1488"/>
        <v>8953.2000000000007</v>
      </c>
      <c r="AM4758" s="4">
        <v>82350</v>
      </c>
      <c r="AN4758">
        <f t="shared" si="1489"/>
        <v>8953.2000000000007</v>
      </c>
      <c r="AP4758">
        <v>364.26</v>
      </c>
      <c r="AQ4758">
        <v>364.26</v>
      </c>
      <c r="AR4758" s="4">
        <v>30</v>
      </c>
      <c r="AS4758" s="4">
        <v>9</v>
      </c>
      <c r="AT4758" s="4">
        <v>2010</v>
      </c>
      <c r="AU4758" s="4">
        <v>25</v>
      </c>
      <c r="AV4758" s="4">
        <v>9</v>
      </c>
      <c r="AW4758" s="4">
        <v>2010</v>
      </c>
      <c r="AX4758" t="str">
        <f t="shared" si="1483"/>
        <v>No Delay</v>
      </c>
      <c r="AY4758">
        <f t="shared" si="1484"/>
        <v>0</v>
      </c>
    </row>
    <row r="4759" spans="1:51" x14ac:dyDescent="0.2">
      <c r="A4759" s="3">
        <v>85706</v>
      </c>
      <c r="B4759" s="1" t="s">
        <v>215</v>
      </c>
      <c r="C4759" s="1" t="s">
        <v>89</v>
      </c>
      <c r="D4759" s="1" t="s">
        <v>130</v>
      </c>
      <c r="E4759" s="1" t="s">
        <v>53</v>
      </c>
      <c r="F4759" s="1" t="s">
        <v>53</v>
      </c>
      <c r="G4759" s="13" t="s">
        <v>837</v>
      </c>
      <c r="H4759" s="12">
        <v>40451</v>
      </c>
      <c r="I4759" s="12" t="s">
        <v>962</v>
      </c>
      <c r="J4759" s="12">
        <v>40446</v>
      </c>
      <c r="K4759" s="4">
        <v>2773</v>
      </c>
      <c r="L4759" s="1" t="s">
        <v>146</v>
      </c>
      <c r="M4759" s="1" t="s">
        <v>132</v>
      </c>
      <c r="N4759" s="1" t="s">
        <v>648</v>
      </c>
      <c r="O4759" s="1" t="s">
        <v>93</v>
      </c>
      <c r="P4759">
        <v>240</v>
      </c>
      <c r="Q4759">
        <v>116</v>
      </c>
      <c r="R4759">
        <v>1577.6</v>
      </c>
      <c r="S4759">
        <v>13.6</v>
      </c>
      <c r="T4759">
        <v>0.06</v>
      </c>
      <c r="U4759">
        <f t="shared" si="1480"/>
        <v>1577.6</v>
      </c>
      <c r="V4759">
        <f t="shared" si="1481"/>
        <v>27840</v>
      </c>
      <c r="W4759" s="1" t="s">
        <v>155</v>
      </c>
      <c r="X4759" s="1" t="s">
        <v>1236</v>
      </c>
      <c r="Y4759" s="1" t="s">
        <v>156</v>
      </c>
      <c r="Z4759" s="3">
        <v>9211</v>
      </c>
      <c r="AA4759" s="4">
        <f t="shared" si="1485"/>
        <v>6587</v>
      </c>
      <c r="AB4759" s="4">
        <f t="shared" si="1478"/>
        <v>2257.4709508000001</v>
      </c>
      <c r="AC4759" s="4">
        <f t="shared" si="1479"/>
        <v>6587</v>
      </c>
      <c r="AD4759" s="4">
        <f t="shared" si="1486"/>
        <v>3319</v>
      </c>
      <c r="AE4759" s="3" t="s">
        <v>2456</v>
      </c>
      <c r="AF4759" s="3">
        <v>6587</v>
      </c>
      <c r="AG4759" s="4">
        <f t="shared" si="1487"/>
        <v>6587</v>
      </c>
      <c r="AH4759" s="4">
        <v>82350</v>
      </c>
      <c r="AI4759">
        <f t="shared" si="1482"/>
        <v>6587</v>
      </c>
      <c r="AJ4759" t="s">
        <v>2456</v>
      </c>
      <c r="AK4759" s="2">
        <v>8953.2000000000007</v>
      </c>
      <c r="AL4759" s="2">
        <f t="shared" si="1488"/>
        <v>8953.2000000000007</v>
      </c>
      <c r="AM4759" s="4">
        <v>82350</v>
      </c>
      <c r="AN4759">
        <f t="shared" si="1489"/>
        <v>8953.2000000000007</v>
      </c>
      <c r="AP4759">
        <v>3.4</v>
      </c>
      <c r="AQ4759">
        <v>3.4</v>
      </c>
      <c r="AR4759" s="4">
        <v>30</v>
      </c>
      <c r="AS4759" s="4">
        <v>9</v>
      </c>
      <c r="AT4759" s="4">
        <v>2010</v>
      </c>
      <c r="AU4759" s="4">
        <v>25</v>
      </c>
      <c r="AV4759" s="4">
        <v>9</v>
      </c>
      <c r="AW4759" s="4">
        <v>2010</v>
      </c>
      <c r="AX4759" t="str">
        <f t="shared" si="1483"/>
        <v>No Delay</v>
      </c>
      <c r="AY4759">
        <f t="shared" si="1484"/>
        <v>0</v>
      </c>
    </row>
    <row r="4760" spans="1:51" x14ac:dyDescent="0.2">
      <c r="A4760" s="3">
        <v>86335</v>
      </c>
      <c r="B4760" s="1" t="s">
        <v>215</v>
      </c>
      <c r="C4760" s="1" t="s">
        <v>89</v>
      </c>
      <c r="D4760" s="1" t="s">
        <v>130</v>
      </c>
      <c r="E4760" s="1" t="s">
        <v>53</v>
      </c>
      <c r="F4760" s="1" t="s">
        <v>53</v>
      </c>
      <c r="G4760" s="13" t="s">
        <v>837</v>
      </c>
      <c r="H4760" s="12">
        <v>40451</v>
      </c>
      <c r="I4760" s="12" t="s">
        <v>962</v>
      </c>
      <c r="J4760" s="12">
        <v>40446</v>
      </c>
      <c r="K4760" s="4">
        <v>2775</v>
      </c>
      <c r="L4760" s="1" t="s">
        <v>146</v>
      </c>
      <c r="M4760" s="1" t="s">
        <v>132</v>
      </c>
      <c r="N4760" s="1" t="s">
        <v>167</v>
      </c>
      <c r="O4760" s="1" t="s">
        <v>93</v>
      </c>
      <c r="P4760">
        <v>30</v>
      </c>
      <c r="Q4760">
        <v>26076</v>
      </c>
      <c r="R4760">
        <v>116038.2</v>
      </c>
      <c r="S4760">
        <v>4.45</v>
      </c>
      <c r="T4760">
        <v>0.15</v>
      </c>
      <c r="U4760">
        <f t="shared" si="1480"/>
        <v>116038.20000000001</v>
      </c>
      <c r="V4760">
        <f t="shared" si="1481"/>
        <v>782280</v>
      </c>
      <c r="W4760" s="1" t="s">
        <v>160</v>
      </c>
      <c r="X4760" s="1" t="s">
        <v>1236</v>
      </c>
      <c r="Y4760" s="1" t="s">
        <v>161</v>
      </c>
      <c r="Z4760" s="3">
        <v>8828</v>
      </c>
      <c r="AA4760" s="4">
        <f t="shared" si="1485"/>
        <v>6587</v>
      </c>
      <c r="AB4760" s="4">
        <f t="shared" si="1478"/>
        <v>5106.5238387999998</v>
      </c>
      <c r="AC4760" s="4">
        <f t="shared" si="1479"/>
        <v>6587</v>
      </c>
      <c r="AD4760" s="4">
        <f t="shared" si="1486"/>
        <v>6587</v>
      </c>
      <c r="AE4760" s="3" t="s">
        <v>2456</v>
      </c>
      <c r="AF4760" s="3">
        <v>6587</v>
      </c>
      <c r="AG4760" s="4">
        <f t="shared" si="1487"/>
        <v>6587</v>
      </c>
      <c r="AH4760" s="4">
        <v>82350</v>
      </c>
      <c r="AI4760">
        <f t="shared" si="1482"/>
        <v>6587</v>
      </c>
      <c r="AJ4760" t="s">
        <v>2456</v>
      </c>
      <c r="AK4760" s="2">
        <v>8953.2000000000007</v>
      </c>
      <c r="AL4760" s="2">
        <f t="shared" si="1488"/>
        <v>8953.2000000000007</v>
      </c>
      <c r="AM4760" s="4">
        <v>82350</v>
      </c>
      <c r="AN4760">
        <f t="shared" si="1489"/>
        <v>8953.2000000000007</v>
      </c>
      <c r="AP4760">
        <v>250.18</v>
      </c>
      <c r="AQ4760">
        <v>250.18</v>
      </c>
      <c r="AR4760" s="4">
        <v>30</v>
      </c>
      <c r="AS4760" s="4">
        <v>9</v>
      </c>
      <c r="AT4760" s="4">
        <v>2010</v>
      </c>
      <c r="AU4760" s="4">
        <v>25</v>
      </c>
      <c r="AV4760" s="4">
        <v>9</v>
      </c>
      <c r="AW4760" s="4">
        <v>2010</v>
      </c>
      <c r="AX4760" t="str">
        <f t="shared" si="1483"/>
        <v>No Delay</v>
      </c>
      <c r="AY4760">
        <f t="shared" si="1484"/>
        <v>0</v>
      </c>
    </row>
    <row r="4761" spans="1:51" x14ac:dyDescent="0.2">
      <c r="A4761" s="3">
        <v>82916</v>
      </c>
      <c r="B4761" s="1" t="s">
        <v>215</v>
      </c>
      <c r="C4761" s="1" t="s">
        <v>89</v>
      </c>
      <c r="D4761" s="1" t="s">
        <v>130</v>
      </c>
      <c r="E4761" s="1" t="s">
        <v>53</v>
      </c>
      <c r="F4761" s="1" t="s">
        <v>53</v>
      </c>
      <c r="G4761" s="13" t="s">
        <v>837</v>
      </c>
      <c r="H4761" s="12">
        <v>40451</v>
      </c>
      <c r="I4761" s="12" t="s">
        <v>962</v>
      </c>
      <c r="J4761" s="12">
        <v>40446</v>
      </c>
      <c r="K4761" s="4">
        <v>2764</v>
      </c>
      <c r="L4761" s="1" t="s">
        <v>146</v>
      </c>
      <c r="M4761" s="1" t="s">
        <v>132</v>
      </c>
      <c r="N4761" s="1" t="s">
        <v>778</v>
      </c>
      <c r="O4761" s="1" t="s">
        <v>93</v>
      </c>
      <c r="P4761">
        <v>240</v>
      </c>
      <c r="Q4761">
        <v>4970</v>
      </c>
      <c r="R4761">
        <v>9592.1</v>
      </c>
      <c r="S4761">
        <v>1.93</v>
      </c>
      <c r="T4761">
        <v>0.01</v>
      </c>
      <c r="U4761">
        <f t="shared" si="1480"/>
        <v>9592.1</v>
      </c>
      <c r="V4761">
        <f t="shared" si="1481"/>
        <v>1192800</v>
      </c>
      <c r="W4761" s="1" t="s">
        <v>204</v>
      </c>
      <c r="X4761" s="1" t="s">
        <v>1236</v>
      </c>
      <c r="Y4761" s="1" t="s">
        <v>205</v>
      </c>
      <c r="Z4761" s="3">
        <v>8859</v>
      </c>
      <c r="AA4761" s="4">
        <f t="shared" si="1485"/>
        <v>6587</v>
      </c>
      <c r="AB4761" s="4">
        <f t="shared" si="1478"/>
        <v>2790.186772</v>
      </c>
      <c r="AC4761" s="4">
        <f t="shared" si="1479"/>
        <v>6587</v>
      </c>
      <c r="AD4761" s="4">
        <f t="shared" si="1486"/>
        <v>6587</v>
      </c>
      <c r="AE4761" s="3" t="s">
        <v>2456</v>
      </c>
      <c r="AF4761" s="3">
        <v>6587</v>
      </c>
      <c r="AG4761" s="4">
        <f t="shared" si="1487"/>
        <v>6587</v>
      </c>
      <c r="AH4761" s="4">
        <v>82350</v>
      </c>
      <c r="AI4761">
        <f t="shared" si="1482"/>
        <v>6587</v>
      </c>
      <c r="AJ4761" t="s">
        <v>2456</v>
      </c>
      <c r="AK4761" s="2">
        <v>8953.2000000000007</v>
      </c>
      <c r="AL4761" s="2">
        <f t="shared" si="1488"/>
        <v>8953.2000000000007</v>
      </c>
      <c r="AM4761" s="4">
        <v>82350</v>
      </c>
      <c r="AN4761">
        <f t="shared" si="1489"/>
        <v>8953.2000000000007</v>
      </c>
      <c r="AP4761">
        <v>20.68</v>
      </c>
      <c r="AQ4761">
        <v>20.68</v>
      </c>
      <c r="AR4761" s="4">
        <v>30</v>
      </c>
      <c r="AS4761" s="4">
        <v>9</v>
      </c>
      <c r="AT4761" s="4">
        <v>2010</v>
      </c>
      <c r="AU4761" s="4">
        <v>25</v>
      </c>
      <c r="AV4761" s="4">
        <v>9</v>
      </c>
      <c r="AW4761" s="4">
        <v>2010</v>
      </c>
      <c r="AX4761" t="str">
        <f t="shared" si="1483"/>
        <v>No Delay</v>
      </c>
      <c r="AY4761">
        <f t="shared" si="1484"/>
        <v>0</v>
      </c>
    </row>
    <row r="4762" spans="1:51" x14ac:dyDescent="0.2">
      <c r="A4762" s="3">
        <v>84409</v>
      </c>
      <c r="B4762" s="1" t="s">
        <v>151</v>
      </c>
      <c r="C4762" s="1" t="s">
        <v>65</v>
      </c>
      <c r="D4762" s="1" t="s">
        <v>130</v>
      </c>
      <c r="E4762" s="1" t="s">
        <v>152</v>
      </c>
      <c r="F4762" s="1" t="s">
        <v>152</v>
      </c>
      <c r="G4762" s="13" t="s">
        <v>534</v>
      </c>
      <c r="H4762" s="12">
        <v>41912</v>
      </c>
      <c r="I4762" s="12" t="s">
        <v>627</v>
      </c>
      <c r="J4762" s="12">
        <v>41887</v>
      </c>
      <c r="K4762" s="4">
        <v>5928</v>
      </c>
      <c r="L4762" s="1" t="s">
        <v>146</v>
      </c>
      <c r="M4762" s="1" t="s">
        <v>132</v>
      </c>
      <c r="N4762" s="1" t="s">
        <v>154</v>
      </c>
      <c r="O4762" s="1" t="s">
        <v>93</v>
      </c>
      <c r="P4762">
        <v>60</v>
      </c>
      <c r="Q4762">
        <v>6</v>
      </c>
      <c r="R4762">
        <v>48.66</v>
      </c>
      <c r="S4762">
        <v>8.11</v>
      </c>
      <c r="T4762">
        <v>0.14000000000000001</v>
      </c>
      <c r="U4762">
        <f t="shared" si="1480"/>
        <v>48.66</v>
      </c>
      <c r="V4762">
        <f t="shared" si="1481"/>
        <v>360</v>
      </c>
      <c r="W4762" s="1" t="s">
        <v>155</v>
      </c>
      <c r="X4762" s="1" t="s">
        <v>1236</v>
      </c>
      <c r="Y4762" s="1" t="s">
        <v>156</v>
      </c>
      <c r="Z4762" s="3">
        <v>7726</v>
      </c>
      <c r="AA4762" s="4">
        <f t="shared" si="1485"/>
        <v>6589</v>
      </c>
      <c r="AB4762" s="4">
        <f t="shared" si="1478"/>
        <v>2245.3986927999999</v>
      </c>
      <c r="AC4762" s="4">
        <f t="shared" si="1479"/>
        <v>6589</v>
      </c>
      <c r="AD4762" s="4">
        <f t="shared" si="1486"/>
        <v>2810.442103891894</v>
      </c>
      <c r="AE4762" s="4">
        <v>6589</v>
      </c>
      <c r="AF4762" s="4">
        <v>6589</v>
      </c>
      <c r="AG4762" s="4">
        <f>AE4762</f>
        <v>6589</v>
      </c>
      <c r="AI4762" t="e">
        <f t="shared" si="1482"/>
        <v>#N/A</v>
      </c>
      <c r="AJ4762">
        <v>26731</v>
      </c>
      <c r="AK4762" s="2">
        <v>26731</v>
      </c>
      <c r="AL4762" s="2">
        <f>AJ4762</f>
        <v>26731</v>
      </c>
      <c r="AM4762" s="4"/>
      <c r="AN4762" t="e">
        <f>VLOOKUP([1]!Tabelle13[[#This Row],[Vlookup this ID for freight costs]],$AL$2:$AL$6811,2,FALSE)</f>
        <v>#REF!</v>
      </c>
      <c r="AP4762">
        <v>0.05</v>
      </c>
      <c r="AQ4762">
        <v>0.05</v>
      </c>
      <c r="AR4762" s="4">
        <v>30</v>
      </c>
      <c r="AS4762" s="4">
        <v>9</v>
      </c>
      <c r="AT4762" s="4">
        <v>2014</v>
      </c>
      <c r="AU4762" s="4">
        <v>5</v>
      </c>
      <c r="AV4762" s="4">
        <v>9</v>
      </c>
      <c r="AW4762" s="4">
        <v>2014</v>
      </c>
      <c r="AX4762" t="str">
        <f t="shared" si="1483"/>
        <v>No Delay</v>
      </c>
      <c r="AY4762">
        <f t="shared" si="1484"/>
        <v>0</v>
      </c>
    </row>
    <row r="4763" spans="1:51" x14ac:dyDescent="0.2">
      <c r="A4763" s="3">
        <v>84975</v>
      </c>
      <c r="B4763" s="1" t="s">
        <v>151</v>
      </c>
      <c r="C4763" s="1" t="s">
        <v>65</v>
      </c>
      <c r="D4763" s="1" t="s">
        <v>130</v>
      </c>
      <c r="E4763" s="1" t="s">
        <v>152</v>
      </c>
      <c r="F4763" s="1" t="s">
        <v>152</v>
      </c>
      <c r="G4763" s="13" t="s">
        <v>534</v>
      </c>
      <c r="H4763" s="12">
        <v>41912</v>
      </c>
      <c r="I4763" s="12" t="s">
        <v>627</v>
      </c>
      <c r="J4763" s="12">
        <v>41887</v>
      </c>
      <c r="K4763" s="4">
        <v>5931</v>
      </c>
      <c r="L4763" s="1" t="s">
        <v>146</v>
      </c>
      <c r="M4763" s="1" t="s">
        <v>132</v>
      </c>
      <c r="N4763" s="1" t="s">
        <v>154</v>
      </c>
      <c r="O4763" s="1" t="s">
        <v>93</v>
      </c>
      <c r="P4763">
        <v>60</v>
      </c>
      <c r="Q4763">
        <v>45520</v>
      </c>
      <c r="R4763">
        <v>369167.2</v>
      </c>
      <c r="S4763">
        <v>8.11</v>
      </c>
      <c r="T4763">
        <v>0.14000000000000001</v>
      </c>
      <c r="U4763">
        <f t="shared" si="1480"/>
        <v>369167.19999999995</v>
      </c>
      <c r="V4763">
        <f t="shared" si="1481"/>
        <v>2731200</v>
      </c>
      <c r="W4763" s="1" t="s">
        <v>160</v>
      </c>
      <c r="X4763" s="1" t="s">
        <v>1236</v>
      </c>
      <c r="Y4763" s="1" t="s">
        <v>161</v>
      </c>
      <c r="Z4763" s="3">
        <v>7348</v>
      </c>
      <c r="AA4763" s="4">
        <f t="shared" si="1485"/>
        <v>6589</v>
      </c>
      <c r="AB4763" s="4">
        <f t="shared" si="1478"/>
        <v>7240.4600620000001</v>
      </c>
      <c r="AC4763" s="4">
        <f t="shared" si="1479"/>
        <v>6589</v>
      </c>
      <c r="AD4763" s="4">
        <f t="shared" si="1486"/>
        <v>6589</v>
      </c>
      <c r="AE4763" s="3" t="s">
        <v>2457</v>
      </c>
      <c r="AF4763" s="3">
        <v>6589</v>
      </c>
      <c r="AG4763" s="4">
        <f>AI4763</f>
        <v>6589</v>
      </c>
      <c r="AH4763" s="4">
        <v>84409</v>
      </c>
      <c r="AI4763">
        <f t="shared" si="1482"/>
        <v>6589</v>
      </c>
      <c r="AJ4763" t="s">
        <v>2457</v>
      </c>
      <c r="AK4763" s="2">
        <v>26731</v>
      </c>
      <c r="AL4763" s="2">
        <f>AN4763</f>
        <v>26731</v>
      </c>
      <c r="AM4763" s="4">
        <v>84409</v>
      </c>
      <c r="AN4763">
        <f>INDEX($AJ$2:$AJ$6811,MATCH(AM4763,$A$2:$A$6811,0))</f>
        <v>26731</v>
      </c>
      <c r="AP4763">
        <v>379.5</v>
      </c>
      <c r="AQ4763">
        <v>379.5</v>
      </c>
      <c r="AR4763" s="4">
        <v>30</v>
      </c>
      <c r="AS4763" s="4">
        <v>9</v>
      </c>
      <c r="AT4763" s="4">
        <v>2014</v>
      </c>
      <c r="AU4763" s="4">
        <v>5</v>
      </c>
      <c r="AV4763" s="4">
        <v>9</v>
      </c>
      <c r="AW4763" s="4">
        <v>2014</v>
      </c>
      <c r="AX4763" t="str">
        <f t="shared" si="1483"/>
        <v>No Delay</v>
      </c>
      <c r="AY4763">
        <f t="shared" si="1484"/>
        <v>0</v>
      </c>
    </row>
    <row r="4764" spans="1:51" x14ac:dyDescent="0.2">
      <c r="A4764" s="3">
        <v>10980</v>
      </c>
      <c r="B4764" s="1" t="s">
        <v>72</v>
      </c>
      <c r="C4764" s="1" t="s">
        <v>73</v>
      </c>
      <c r="D4764" s="1" t="s">
        <v>130</v>
      </c>
      <c r="E4764" s="1" t="s">
        <v>101</v>
      </c>
      <c r="F4764" s="1" t="s">
        <v>101</v>
      </c>
      <c r="G4764" s="13" t="s">
        <v>1197</v>
      </c>
      <c r="H4764" s="12">
        <v>39655</v>
      </c>
      <c r="I4764" s="12" t="s">
        <v>1197</v>
      </c>
      <c r="J4764" s="12">
        <v>39655</v>
      </c>
      <c r="K4764" s="4">
        <v>971</v>
      </c>
      <c r="L4764" s="1" t="s">
        <v>146</v>
      </c>
      <c r="M4764" s="1" t="s">
        <v>132</v>
      </c>
      <c r="N4764" s="1" t="s">
        <v>612</v>
      </c>
      <c r="O4764" s="1" t="s">
        <v>93</v>
      </c>
      <c r="P4764">
        <v>30</v>
      </c>
      <c r="Q4764">
        <v>8000</v>
      </c>
      <c r="R4764">
        <v>16000</v>
      </c>
      <c r="S4764">
        <v>2</v>
      </c>
      <c r="T4764">
        <v>7.0000000000000007E-2</v>
      </c>
      <c r="U4764">
        <f t="shared" si="1480"/>
        <v>16000</v>
      </c>
      <c r="V4764">
        <f t="shared" si="1481"/>
        <v>240000</v>
      </c>
      <c r="W4764" s="1" t="s">
        <v>204</v>
      </c>
      <c r="X4764" s="1" t="s">
        <v>1236</v>
      </c>
      <c r="Y4764" s="1" t="s">
        <v>205</v>
      </c>
      <c r="Z4764" s="3">
        <v>15015</v>
      </c>
      <c r="AA4764" s="4">
        <f t="shared" si="1485"/>
        <v>6606</v>
      </c>
      <c r="AB4764" s="4">
        <f t="shared" si="1478"/>
        <v>3122.7226060000003</v>
      </c>
      <c r="AC4764" s="4">
        <f t="shared" si="1479"/>
        <v>6606</v>
      </c>
      <c r="AD4764" s="4">
        <f t="shared" si="1486"/>
        <v>3744.5027926451612</v>
      </c>
      <c r="AE4764" s="3" t="s">
        <v>2458</v>
      </c>
      <c r="AF4764" s="3">
        <v>6606</v>
      </c>
      <c r="AG4764" s="4">
        <f>AI4764</f>
        <v>6606</v>
      </c>
      <c r="AH4764" s="4">
        <v>10979</v>
      </c>
      <c r="AI4764">
        <f t="shared" si="1482"/>
        <v>6606</v>
      </c>
      <c r="AJ4764" t="s">
        <v>2458</v>
      </c>
      <c r="AK4764" s="2">
        <v>22666.98</v>
      </c>
      <c r="AL4764" s="2">
        <f>AN4764</f>
        <v>22666.98</v>
      </c>
      <c r="AM4764" s="4">
        <v>10979</v>
      </c>
      <c r="AN4764">
        <f>INDEX($AJ$2:$AJ$6811,MATCH(AM4764,$A$2:$A$6811,0))</f>
        <v>22666.98</v>
      </c>
      <c r="AP4764">
        <v>25.6</v>
      </c>
      <c r="AQ4764">
        <v>25.6</v>
      </c>
      <c r="AR4764" s="4">
        <v>26</v>
      </c>
      <c r="AS4764" s="4">
        <v>7</v>
      </c>
      <c r="AT4764" s="4">
        <v>2008</v>
      </c>
      <c r="AU4764" s="4">
        <v>26</v>
      </c>
      <c r="AV4764" s="4">
        <v>7</v>
      </c>
      <c r="AW4764" s="4">
        <v>2008</v>
      </c>
      <c r="AX4764" t="str">
        <f t="shared" si="1483"/>
        <v>No Delay</v>
      </c>
      <c r="AY4764">
        <f t="shared" si="1484"/>
        <v>0</v>
      </c>
    </row>
    <row r="4765" spans="1:51" x14ac:dyDescent="0.2">
      <c r="A4765" s="3">
        <v>11555</v>
      </c>
      <c r="B4765" s="1" t="s">
        <v>72</v>
      </c>
      <c r="C4765" s="1" t="s">
        <v>73</v>
      </c>
      <c r="D4765" s="1" t="s">
        <v>130</v>
      </c>
      <c r="E4765" s="1" t="s">
        <v>101</v>
      </c>
      <c r="F4765" s="1" t="s">
        <v>101</v>
      </c>
      <c r="G4765" s="13" t="s">
        <v>1197</v>
      </c>
      <c r="H4765" s="12">
        <v>39655</v>
      </c>
      <c r="I4765" s="12" t="s">
        <v>1197</v>
      </c>
      <c r="J4765" s="12">
        <v>39655</v>
      </c>
      <c r="K4765" s="4">
        <v>973</v>
      </c>
      <c r="L4765" s="1" t="s">
        <v>146</v>
      </c>
      <c r="M4765" s="1" t="s">
        <v>132</v>
      </c>
      <c r="N4765" s="1" t="s">
        <v>167</v>
      </c>
      <c r="O4765" s="1" t="s">
        <v>93</v>
      </c>
      <c r="P4765">
        <v>30</v>
      </c>
      <c r="Q4765">
        <v>4000</v>
      </c>
      <c r="R4765">
        <v>48040</v>
      </c>
      <c r="S4765">
        <v>12.01</v>
      </c>
      <c r="T4765">
        <v>0.4</v>
      </c>
      <c r="U4765">
        <f t="shared" si="1480"/>
        <v>48040</v>
      </c>
      <c r="V4765">
        <f t="shared" si="1481"/>
        <v>120000</v>
      </c>
      <c r="W4765" s="1" t="s">
        <v>155</v>
      </c>
      <c r="X4765" s="1" t="s">
        <v>1236</v>
      </c>
      <c r="Y4765" s="1" t="s">
        <v>156</v>
      </c>
      <c r="Z4765" s="3">
        <v>14969</v>
      </c>
      <c r="AA4765" s="4">
        <f t="shared" si="1485"/>
        <v>6606</v>
      </c>
      <c r="AB4765" s="4">
        <f t="shared" si="1478"/>
        <v>2683.7314059999999</v>
      </c>
      <c r="AC4765" s="4">
        <f t="shared" si="1479"/>
        <v>6606</v>
      </c>
      <c r="AD4765" s="4">
        <f t="shared" si="1486"/>
        <v>3816.4247071666664</v>
      </c>
      <c r="AE4765" s="3" t="s">
        <v>2458</v>
      </c>
      <c r="AF4765" s="3">
        <v>6606</v>
      </c>
      <c r="AG4765" s="4">
        <f>AI4765</f>
        <v>6606</v>
      </c>
      <c r="AH4765" s="4">
        <v>10979</v>
      </c>
      <c r="AI4765">
        <f t="shared" si="1482"/>
        <v>6606</v>
      </c>
      <c r="AJ4765" t="s">
        <v>2458</v>
      </c>
      <c r="AK4765" s="2">
        <v>22666.98</v>
      </c>
      <c r="AL4765" s="2">
        <f>AN4765</f>
        <v>22666.98</v>
      </c>
      <c r="AM4765" s="4">
        <v>10979</v>
      </c>
      <c r="AN4765">
        <f>INDEX($AJ$2:$AJ$6811,MATCH(AM4765,$A$2:$A$6811,0))</f>
        <v>22666.98</v>
      </c>
      <c r="AP4765">
        <v>76.86</v>
      </c>
      <c r="AQ4765">
        <v>76.86</v>
      </c>
      <c r="AR4765" s="4">
        <v>26</v>
      </c>
      <c r="AS4765" s="4">
        <v>7</v>
      </c>
      <c r="AT4765" s="4">
        <v>2008</v>
      </c>
      <c r="AU4765" s="4">
        <v>26</v>
      </c>
      <c r="AV4765" s="4">
        <v>7</v>
      </c>
      <c r="AW4765" s="4">
        <v>2008</v>
      </c>
      <c r="AX4765" t="str">
        <f t="shared" si="1483"/>
        <v>No Delay</v>
      </c>
      <c r="AY4765">
        <f t="shared" si="1484"/>
        <v>0</v>
      </c>
    </row>
    <row r="4766" spans="1:51" x14ac:dyDescent="0.2">
      <c r="A4766" s="3">
        <v>10979</v>
      </c>
      <c r="B4766" s="1" t="s">
        <v>72</v>
      </c>
      <c r="C4766" s="1" t="s">
        <v>73</v>
      </c>
      <c r="D4766" s="1" t="s">
        <v>130</v>
      </c>
      <c r="E4766" s="1" t="s">
        <v>101</v>
      </c>
      <c r="F4766" s="1" t="s">
        <v>101</v>
      </c>
      <c r="G4766" s="13" t="s">
        <v>1197</v>
      </c>
      <c r="H4766" s="12">
        <v>39655</v>
      </c>
      <c r="I4766" s="12" t="s">
        <v>1197</v>
      </c>
      <c r="J4766" s="12">
        <v>39655</v>
      </c>
      <c r="K4766" s="4">
        <v>970</v>
      </c>
      <c r="L4766" s="1" t="s">
        <v>146</v>
      </c>
      <c r="M4766" s="1" t="s">
        <v>132</v>
      </c>
      <c r="N4766" s="1" t="s">
        <v>196</v>
      </c>
      <c r="O4766" s="1" t="s">
        <v>93</v>
      </c>
      <c r="P4766">
        <v>60</v>
      </c>
      <c r="Q4766">
        <v>66268</v>
      </c>
      <c r="R4766">
        <v>490383.2</v>
      </c>
      <c r="S4766">
        <v>7.4</v>
      </c>
      <c r="T4766">
        <v>0.12</v>
      </c>
      <c r="U4766">
        <f t="shared" si="1480"/>
        <v>490383.2</v>
      </c>
      <c r="V4766">
        <f t="shared" si="1481"/>
        <v>3976080</v>
      </c>
      <c r="W4766" s="1" t="s">
        <v>204</v>
      </c>
      <c r="X4766" s="1" t="s">
        <v>1236</v>
      </c>
      <c r="Y4766" s="1" t="s">
        <v>205</v>
      </c>
      <c r="Z4766" s="3">
        <v>15015</v>
      </c>
      <c r="AA4766" s="4">
        <f t="shared" si="1485"/>
        <v>6606</v>
      </c>
      <c r="AB4766" s="4">
        <f t="shared" si="1478"/>
        <v>9517.5074163999998</v>
      </c>
      <c r="AC4766" s="4">
        <f t="shared" si="1479"/>
        <v>6606</v>
      </c>
      <c r="AD4766" s="4">
        <f t="shared" si="1486"/>
        <v>6606</v>
      </c>
      <c r="AE4766" s="4">
        <v>6606</v>
      </c>
      <c r="AF4766" s="4">
        <v>6606</v>
      </c>
      <c r="AG4766" s="4">
        <f>AE4766</f>
        <v>6606</v>
      </c>
      <c r="AH4766" s="4">
        <v>84753</v>
      </c>
      <c r="AI4766">
        <f t="shared" si="1482"/>
        <v>3367</v>
      </c>
      <c r="AJ4766">
        <v>22666.98</v>
      </c>
      <c r="AK4766" s="2">
        <v>22666.98</v>
      </c>
      <c r="AL4766" s="2">
        <f>AJ4766</f>
        <v>22666.98</v>
      </c>
      <c r="AM4766" s="4"/>
      <c r="AN4766" t="e">
        <f>VLOOKUP([1]!Tabelle13[[#This Row],[Vlookup this ID for freight costs]],$AL$2:$AL$6811,2,FALSE)</f>
        <v>#REF!</v>
      </c>
      <c r="AP4766">
        <v>784.61</v>
      </c>
      <c r="AQ4766">
        <v>784.61</v>
      </c>
      <c r="AR4766" s="4">
        <v>26</v>
      </c>
      <c r="AS4766" s="4">
        <v>7</v>
      </c>
      <c r="AT4766" s="4">
        <v>2008</v>
      </c>
      <c r="AU4766" s="4">
        <v>26</v>
      </c>
      <c r="AV4766" s="4">
        <v>7</v>
      </c>
      <c r="AW4766" s="4">
        <v>2008</v>
      </c>
      <c r="AX4766" t="str">
        <f t="shared" si="1483"/>
        <v>No Delay</v>
      </c>
      <c r="AY4766">
        <f t="shared" si="1484"/>
        <v>0</v>
      </c>
    </row>
    <row r="4767" spans="1:51" x14ac:dyDescent="0.2">
      <c r="A4767" s="3">
        <v>44307</v>
      </c>
      <c r="B4767" s="1" t="s">
        <v>168</v>
      </c>
      <c r="C4767" s="1" t="s">
        <v>150</v>
      </c>
      <c r="D4767" s="1" t="s">
        <v>100</v>
      </c>
      <c r="E4767" s="1" t="s">
        <v>253</v>
      </c>
      <c r="F4767" s="1" t="s">
        <v>253</v>
      </c>
      <c r="G4767" s="13" t="s">
        <v>2177</v>
      </c>
      <c r="H4767" s="12">
        <v>40640</v>
      </c>
      <c r="I4767" s="12" t="s">
        <v>2459</v>
      </c>
      <c r="J4767" s="12">
        <v>40672</v>
      </c>
      <c r="K4767" s="4">
        <v>3167</v>
      </c>
      <c r="L4767" s="1" t="s">
        <v>146</v>
      </c>
      <c r="M4767" s="1" t="s">
        <v>170</v>
      </c>
      <c r="N4767" s="1" t="s">
        <v>302</v>
      </c>
      <c r="O4767" s="1" t="s">
        <v>93</v>
      </c>
      <c r="P4767">
        <v>30</v>
      </c>
      <c r="Q4767">
        <v>39878</v>
      </c>
      <c r="R4767">
        <v>265188.7</v>
      </c>
      <c r="S4767">
        <v>6.65</v>
      </c>
      <c r="T4767">
        <v>0.22</v>
      </c>
      <c r="U4767">
        <f t="shared" si="1480"/>
        <v>265188.7</v>
      </c>
      <c r="V4767">
        <f t="shared" si="1481"/>
        <v>1196340</v>
      </c>
      <c r="W4767" s="1" t="s">
        <v>155</v>
      </c>
      <c r="X4767" s="1" t="s">
        <v>1236</v>
      </c>
      <c r="Y4767" s="1" t="s">
        <v>156</v>
      </c>
      <c r="Z4767" s="3">
        <v>8107</v>
      </c>
      <c r="AA4767" s="4">
        <f>AB4767</f>
        <v>6621.5281939999995</v>
      </c>
      <c r="AB4767" s="2">
        <f>2245.156962+0.109744*Q4767</f>
        <v>6621.5281939999995</v>
      </c>
      <c r="AC4767" s="4">
        <f>AD4767</f>
        <v>6621.5281939999995</v>
      </c>
      <c r="AD4767" s="4">
        <f t="shared" si="1486"/>
        <v>6621.5281939999995</v>
      </c>
      <c r="AE4767" s="4" t="s">
        <v>62</v>
      </c>
      <c r="AG4767" s="4" t="str">
        <f>AE4767</f>
        <v>Weight Captured Separately</v>
      </c>
      <c r="AI4767" t="e">
        <f t="shared" si="1482"/>
        <v>#N/A</v>
      </c>
      <c r="AJ4767" t="s">
        <v>81</v>
      </c>
      <c r="AK4767" s="2"/>
      <c r="AL4767" s="2" t="str">
        <f>AJ4767</f>
        <v>Freight Included in Commodity Cost</v>
      </c>
      <c r="AM4767" s="4"/>
      <c r="AN4767" t="e">
        <f>VLOOKUP([1]!Tabelle13[[#This Row],[Vlookup this ID for freight costs]],$AL$2:$AL$6811,2,FALSE)</f>
        <v>#REF!</v>
      </c>
      <c r="AO4767">
        <f>IF(AK:AK="",AC:AC*6.242+1.383 -2.844 + 3.145 -2.265  -2.026,AK:AK)</f>
        <v>41328.971986948003</v>
      </c>
      <c r="AP4767">
        <v>437.56</v>
      </c>
      <c r="AQ4767">
        <v>437.56</v>
      </c>
      <c r="AR4767" s="4">
        <v>7</v>
      </c>
      <c r="AS4767" s="4">
        <v>4</v>
      </c>
      <c r="AT4767" s="4">
        <v>2011</v>
      </c>
      <c r="AU4767" s="4">
        <v>9</v>
      </c>
      <c r="AV4767" s="4">
        <v>5</v>
      </c>
      <c r="AW4767" s="4">
        <v>2011</v>
      </c>
      <c r="AX4767" t="str">
        <f t="shared" si="1483"/>
        <v>Delay</v>
      </c>
      <c r="AY4767">
        <f t="shared" si="1484"/>
        <v>32</v>
      </c>
    </row>
    <row r="4768" spans="1:51" x14ac:dyDescent="0.2">
      <c r="A4768" s="3">
        <v>82405</v>
      </c>
      <c r="B4768" s="1" t="s">
        <v>151</v>
      </c>
      <c r="C4768" s="1" t="s">
        <v>65</v>
      </c>
      <c r="D4768" s="1" t="s">
        <v>130</v>
      </c>
      <c r="E4768" s="1" t="s">
        <v>152</v>
      </c>
      <c r="F4768" s="1" t="s">
        <v>152</v>
      </c>
      <c r="G4768" s="13" t="s">
        <v>761</v>
      </c>
      <c r="H4768" s="12">
        <v>40850</v>
      </c>
      <c r="I4768" s="12" t="s">
        <v>762</v>
      </c>
      <c r="J4768" s="12">
        <v>40814</v>
      </c>
      <c r="K4768" s="4">
        <v>3475</v>
      </c>
      <c r="L4768" s="1" t="s">
        <v>146</v>
      </c>
      <c r="M4768" s="1" t="s">
        <v>132</v>
      </c>
      <c r="N4768" s="1" t="s">
        <v>275</v>
      </c>
      <c r="O4768" s="1" t="s">
        <v>93</v>
      </c>
      <c r="P4768">
        <v>60</v>
      </c>
      <c r="Q4768">
        <v>3446</v>
      </c>
      <c r="R4768">
        <v>28463.96</v>
      </c>
      <c r="S4768">
        <v>8.26</v>
      </c>
      <c r="T4768">
        <v>0.14000000000000001</v>
      </c>
      <c r="U4768">
        <f t="shared" si="1480"/>
        <v>28463.96</v>
      </c>
      <c r="V4768">
        <f t="shared" si="1481"/>
        <v>206760</v>
      </c>
      <c r="W4768" s="1" t="s">
        <v>160</v>
      </c>
      <c r="X4768" s="1" t="s">
        <v>1236</v>
      </c>
      <c r="Y4768" s="1" t="s">
        <v>161</v>
      </c>
      <c r="Z4768" s="3">
        <v>7348</v>
      </c>
      <c r="AA4768" s="4">
        <f t="shared" si="1485"/>
        <v>6622</v>
      </c>
      <c r="AB4768" s="4">
        <f xml:space="preserve"> 2244.740206  + 0.1097478*Q4768</f>
        <v>2622.9311247999999</v>
      </c>
      <c r="AC4768" s="4">
        <f>AF4768</f>
        <v>6622</v>
      </c>
      <c r="AD4768" s="4">
        <f t="shared" si="1486"/>
        <v>6622</v>
      </c>
      <c r="AE4768" s="4">
        <v>6622</v>
      </c>
      <c r="AF4768" s="4">
        <v>6622</v>
      </c>
      <c r="AG4768" s="4">
        <f>AE4768</f>
        <v>6622</v>
      </c>
      <c r="AI4768" t="e">
        <f t="shared" si="1482"/>
        <v>#N/A</v>
      </c>
      <c r="AJ4768">
        <v>18495.900000000001</v>
      </c>
      <c r="AK4768" s="2">
        <v>18495.900000000001</v>
      </c>
      <c r="AL4768" s="2">
        <f>AJ4768</f>
        <v>18495.900000000001</v>
      </c>
      <c r="AM4768" s="4"/>
      <c r="AN4768" t="e">
        <f>VLOOKUP([1]!Tabelle13[[#This Row],[Vlookup this ID for freight costs]],$AL$2:$AL$6811,2,FALSE)</f>
        <v>#REF!</v>
      </c>
      <c r="AP4768">
        <v>46.97</v>
      </c>
      <c r="AQ4768">
        <v>46.97</v>
      </c>
      <c r="AR4768" s="4">
        <v>3</v>
      </c>
      <c r="AS4768" s="4">
        <v>11</v>
      </c>
      <c r="AT4768" s="4">
        <v>2011</v>
      </c>
      <c r="AU4768" s="4">
        <v>28</v>
      </c>
      <c r="AV4768" s="4">
        <v>9</v>
      </c>
      <c r="AW4768" s="4">
        <v>2011</v>
      </c>
      <c r="AX4768" t="str">
        <f t="shared" si="1483"/>
        <v>No Delay</v>
      </c>
      <c r="AY4768">
        <f t="shared" si="1484"/>
        <v>0</v>
      </c>
    </row>
    <row r="4769" spans="1:51" x14ac:dyDescent="0.2">
      <c r="A4769" s="3">
        <v>82406</v>
      </c>
      <c r="B4769" s="1" t="s">
        <v>151</v>
      </c>
      <c r="C4769" s="1" t="s">
        <v>65</v>
      </c>
      <c r="D4769" s="1" t="s">
        <v>130</v>
      </c>
      <c r="E4769" s="1" t="s">
        <v>152</v>
      </c>
      <c r="F4769" s="1" t="s">
        <v>152</v>
      </c>
      <c r="G4769" s="13" t="s">
        <v>761</v>
      </c>
      <c r="H4769" s="12">
        <v>40850</v>
      </c>
      <c r="I4769" s="12" t="s">
        <v>762</v>
      </c>
      <c r="J4769" s="12">
        <v>40814</v>
      </c>
      <c r="K4769" s="4">
        <v>3476</v>
      </c>
      <c r="L4769" s="1" t="s">
        <v>146</v>
      </c>
      <c r="M4769" s="1" t="s">
        <v>132</v>
      </c>
      <c r="N4769" s="1" t="s">
        <v>275</v>
      </c>
      <c r="O4769" s="1" t="s">
        <v>93</v>
      </c>
      <c r="P4769">
        <v>60</v>
      </c>
      <c r="Q4769">
        <v>61567</v>
      </c>
      <c r="R4769">
        <v>508543.42</v>
      </c>
      <c r="S4769">
        <v>8.26</v>
      </c>
      <c r="T4769">
        <v>0.14000000000000001</v>
      </c>
      <c r="U4769">
        <f t="shared" si="1480"/>
        <v>508543.42</v>
      </c>
      <c r="V4769">
        <f t="shared" si="1481"/>
        <v>3694020</v>
      </c>
      <c r="W4769" s="1" t="s">
        <v>155</v>
      </c>
      <c r="X4769" s="1" t="s">
        <v>1236</v>
      </c>
      <c r="Y4769" s="1" t="s">
        <v>156</v>
      </c>
      <c r="Z4769" s="3">
        <v>7726</v>
      </c>
      <c r="AA4769" s="4">
        <f t="shared" si="1485"/>
        <v>6622</v>
      </c>
      <c r="AB4769" s="4">
        <f xml:space="preserve"> 2244.740206  + 0.1097478*Q4769</f>
        <v>9001.5830086000005</v>
      </c>
      <c r="AC4769" s="4">
        <f>AF4769</f>
        <v>6622</v>
      </c>
      <c r="AD4769" s="4">
        <f t="shared" si="1486"/>
        <v>6622</v>
      </c>
      <c r="AE4769" s="3" t="s">
        <v>2460</v>
      </c>
      <c r="AF4769" s="3">
        <v>6622</v>
      </c>
      <c r="AG4769" s="4">
        <f>AI4769</f>
        <v>6622</v>
      </c>
      <c r="AH4769" s="4">
        <v>82405</v>
      </c>
      <c r="AI4769">
        <f t="shared" si="1482"/>
        <v>6622</v>
      </c>
      <c r="AJ4769" t="s">
        <v>2460</v>
      </c>
      <c r="AK4769" s="2">
        <v>18495.900000000001</v>
      </c>
      <c r="AL4769" s="2">
        <f>AN4769</f>
        <v>18495.900000000001</v>
      </c>
      <c r="AM4769" s="4">
        <v>82405</v>
      </c>
      <c r="AN4769">
        <f>INDEX($AJ$2:$AJ$6811,MATCH(AM4769,$A$2:$A$6811,0))</f>
        <v>18495.900000000001</v>
      </c>
      <c r="AP4769">
        <v>839.1</v>
      </c>
      <c r="AQ4769">
        <v>839.1</v>
      </c>
      <c r="AR4769" s="4">
        <v>3</v>
      </c>
      <c r="AS4769" s="4">
        <v>11</v>
      </c>
      <c r="AT4769" s="4">
        <v>2011</v>
      </c>
      <c r="AU4769" s="4">
        <v>28</v>
      </c>
      <c r="AV4769" s="4">
        <v>9</v>
      </c>
      <c r="AW4769" s="4">
        <v>2011</v>
      </c>
      <c r="AX4769" t="str">
        <f t="shared" si="1483"/>
        <v>No Delay</v>
      </c>
      <c r="AY4769">
        <f t="shared" si="1484"/>
        <v>0</v>
      </c>
    </row>
    <row r="4770" spans="1:51" x14ac:dyDescent="0.2">
      <c r="A4770" s="3">
        <v>11391</v>
      </c>
      <c r="B4770" s="1" t="s">
        <v>88</v>
      </c>
      <c r="C4770" s="1" t="s">
        <v>89</v>
      </c>
      <c r="D4770" s="1" t="s">
        <v>130</v>
      </c>
      <c r="E4770" s="1"/>
      <c r="F4770" s="1" t="s">
        <v>107</v>
      </c>
      <c r="G4770" s="13" t="s">
        <v>2461</v>
      </c>
      <c r="H4770" s="12">
        <v>39268</v>
      </c>
      <c r="I4770" s="12" t="s">
        <v>2461</v>
      </c>
      <c r="J4770" s="12">
        <v>39268</v>
      </c>
      <c r="K4770" s="4">
        <v>236</v>
      </c>
      <c r="L4770" s="1" t="s">
        <v>146</v>
      </c>
      <c r="M4770" s="1" t="s">
        <v>132</v>
      </c>
      <c r="N4770" s="1" t="s">
        <v>970</v>
      </c>
      <c r="O4770" s="1" t="s">
        <v>93</v>
      </c>
      <c r="P4770">
        <v>240</v>
      </c>
      <c r="Q4770">
        <v>4316</v>
      </c>
      <c r="R4770">
        <v>17048.2</v>
      </c>
      <c r="S4770">
        <v>3.95</v>
      </c>
      <c r="T4770">
        <v>0.02</v>
      </c>
      <c r="U4770">
        <f t="shared" si="1480"/>
        <v>17048.2</v>
      </c>
      <c r="V4770">
        <f t="shared" si="1481"/>
        <v>1035840</v>
      </c>
      <c r="W4770" s="1" t="s">
        <v>155</v>
      </c>
      <c r="X4770" s="1" t="s">
        <v>1236</v>
      </c>
      <c r="Y4770" s="1" t="s">
        <v>156</v>
      </c>
      <c r="Z4770" s="3">
        <v>9211</v>
      </c>
      <c r="AA4770" s="4">
        <f t="shared" si="1485"/>
        <v>6634</v>
      </c>
      <c r="AB4770" s="4">
        <f xml:space="preserve"> 2244.740206  + 0.1097478*Q4770</f>
        <v>2718.4117108</v>
      </c>
      <c r="AC4770" s="4">
        <f>AF4770</f>
        <v>6634</v>
      </c>
      <c r="AD4770" s="4">
        <f t="shared" si="1486"/>
        <v>6634</v>
      </c>
      <c r="AE4770" s="4">
        <v>6634</v>
      </c>
      <c r="AF4770" s="4">
        <v>6634</v>
      </c>
      <c r="AG4770" s="4">
        <f>AE4770</f>
        <v>6634</v>
      </c>
      <c r="AH4770" s="4">
        <v>82271</v>
      </c>
      <c r="AI4770">
        <f t="shared" si="1482"/>
        <v>70</v>
      </c>
      <c r="AJ4770">
        <v>15561</v>
      </c>
      <c r="AK4770" s="2">
        <v>15561</v>
      </c>
      <c r="AL4770" s="2">
        <f>AJ4770</f>
        <v>15561</v>
      </c>
      <c r="AM4770" s="4"/>
      <c r="AN4770" t="e">
        <f>VLOOKUP([1]!Tabelle13[[#This Row],[Vlookup this ID for freight costs]],$AL$2:$AL$6811,2,FALSE)</f>
        <v>#REF!</v>
      </c>
      <c r="AP4770">
        <v>27.28</v>
      </c>
      <c r="AQ4770">
        <v>27.28</v>
      </c>
      <c r="AR4770" s="4">
        <v>5</v>
      </c>
      <c r="AS4770" s="4">
        <v>7</v>
      </c>
      <c r="AT4770" s="4">
        <v>2007</v>
      </c>
      <c r="AU4770" s="4">
        <v>5</v>
      </c>
      <c r="AV4770" s="4">
        <v>7</v>
      </c>
      <c r="AW4770" s="4">
        <v>2007</v>
      </c>
      <c r="AX4770" t="str">
        <f t="shared" si="1483"/>
        <v>No Delay</v>
      </c>
      <c r="AY4770">
        <f t="shared" si="1484"/>
        <v>0</v>
      </c>
    </row>
    <row r="4771" spans="1:51" x14ac:dyDescent="0.2">
      <c r="A4771" s="3">
        <v>11731</v>
      </c>
      <c r="B4771" s="1" t="s">
        <v>88</v>
      </c>
      <c r="C4771" s="1" t="s">
        <v>89</v>
      </c>
      <c r="D4771" s="1" t="s">
        <v>130</v>
      </c>
      <c r="E4771" s="1"/>
      <c r="F4771" s="1" t="s">
        <v>107</v>
      </c>
      <c r="G4771" s="13" t="s">
        <v>2461</v>
      </c>
      <c r="H4771" s="12">
        <v>39268</v>
      </c>
      <c r="I4771" s="12" t="s">
        <v>2461</v>
      </c>
      <c r="J4771" s="12">
        <v>39268</v>
      </c>
      <c r="K4771" s="4">
        <v>237</v>
      </c>
      <c r="L4771" s="1" t="s">
        <v>146</v>
      </c>
      <c r="M4771" s="1" t="s">
        <v>132</v>
      </c>
      <c r="N4771" s="1" t="s">
        <v>167</v>
      </c>
      <c r="O4771" s="1" t="s">
        <v>93</v>
      </c>
      <c r="P4771">
        <v>30</v>
      </c>
      <c r="Q4771">
        <v>61468</v>
      </c>
      <c r="R4771">
        <v>999469.68</v>
      </c>
      <c r="S4771">
        <v>16.260000000000002</v>
      </c>
      <c r="T4771">
        <v>0.54</v>
      </c>
      <c r="U4771">
        <f t="shared" si="1480"/>
        <v>999469.68</v>
      </c>
      <c r="V4771">
        <f t="shared" si="1481"/>
        <v>1844040</v>
      </c>
      <c r="W4771" s="1" t="s">
        <v>155</v>
      </c>
      <c r="X4771" s="1" t="s">
        <v>1236</v>
      </c>
      <c r="Y4771" s="1" t="s">
        <v>156</v>
      </c>
      <c r="Z4771" s="3">
        <v>9211</v>
      </c>
      <c r="AA4771" s="4">
        <f t="shared" si="1485"/>
        <v>6634</v>
      </c>
      <c r="AB4771" s="4">
        <f xml:space="preserve"> 2244.740206  + 0.1097478*Q4771</f>
        <v>8990.7179764000011</v>
      </c>
      <c r="AC4771" s="4">
        <f>AF4771</f>
        <v>6634</v>
      </c>
      <c r="AD4771" s="4">
        <f t="shared" si="1486"/>
        <v>6634</v>
      </c>
      <c r="AE4771" s="3" t="s">
        <v>2462</v>
      </c>
      <c r="AF4771" s="3">
        <v>6634</v>
      </c>
      <c r="AG4771" s="4">
        <f>AI4771</f>
        <v>6634</v>
      </c>
      <c r="AH4771" s="4">
        <v>11391</v>
      </c>
      <c r="AI4771">
        <f t="shared" si="1482"/>
        <v>6634</v>
      </c>
      <c r="AJ4771" t="s">
        <v>2462</v>
      </c>
      <c r="AK4771" s="2">
        <v>15561</v>
      </c>
      <c r="AL4771" s="2">
        <f>AN4771</f>
        <v>15561</v>
      </c>
      <c r="AM4771" s="4">
        <v>11391</v>
      </c>
      <c r="AN4771">
        <f>INDEX($AJ$2:$AJ$6811,MATCH(AM4771,$A$2:$A$6811,0))</f>
        <v>15561</v>
      </c>
      <c r="AP4771">
        <v>1599.15</v>
      </c>
      <c r="AQ4771">
        <v>1599.15</v>
      </c>
      <c r="AR4771" s="4">
        <v>5</v>
      </c>
      <c r="AS4771" s="4">
        <v>7</v>
      </c>
      <c r="AT4771" s="4">
        <v>2007</v>
      </c>
      <c r="AU4771" s="4">
        <v>5</v>
      </c>
      <c r="AV4771" s="4">
        <v>7</v>
      </c>
      <c r="AW4771" s="4">
        <v>2007</v>
      </c>
      <c r="AX4771" t="str">
        <f t="shared" si="1483"/>
        <v>No Delay</v>
      </c>
      <c r="AY4771">
        <f t="shared" si="1484"/>
        <v>0</v>
      </c>
    </row>
    <row r="4772" spans="1:51" ht="16" x14ac:dyDescent="0.2">
      <c r="A4772" s="3">
        <v>38949</v>
      </c>
      <c r="B4772" s="1" t="s">
        <v>168</v>
      </c>
      <c r="C4772" s="1" t="s">
        <v>150</v>
      </c>
      <c r="D4772" s="1" t="s">
        <v>100</v>
      </c>
      <c r="E4772" s="1" t="s">
        <v>53</v>
      </c>
      <c r="F4772" s="1" t="s">
        <v>53</v>
      </c>
      <c r="G4772" s="13" t="s">
        <v>2463</v>
      </c>
      <c r="H4772" s="12">
        <v>40609</v>
      </c>
      <c r="I4772" s="12" t="s">
        <v>2463</v>
      </c>
      <c r="J4772" s="12">
        <v>40609</v>
      </c>
      <c r="K4772" s="4">
        <v>3054</v>
      </c>
      <c r="L4772" s="1" t="s">
        <v>146</v>
      </c>
      <c r="M4772" s="1" t="s">
        <v>240</v>
      </c>
      <c r="N4772" s="1" t="s">
        <v>621</v>
      </c>
      <c r="O4772" s="1" t="s">
        <v>622</v>
      </c>
      <c r="P4772">
        <v>240</v>
      </c>
      <c r="Q4772">
        <v>40000</v>
      </c>
      <c r="R4772">
        <v>400800</v>
      </c>
      <c r="S4772">
        <v>10.02</v>
      </c>
      <c r="T4772">
        <v>0.04</v>
      </c>
      <c r="U4772">
        <f t="shared" si="1480"/>
        <v>400800</v>
      </c>
      <c r="V4772">
        <f t="shared" si="1481"/>
        <v>9600000</v>
      </c>
      <c r="W4772" s="1" t="s">
        <v>623</v>
      </c>
      <c r="X4772" s="6" t="s">
        <v>1508</v>
      </c>
      <c r="Y4772" s="1" t="s">
        <v>624</v>
      </c>
      <c r="Z4772" s="3">
        <v>13360</v>
      </c>
      <c r="AA4772" s="4">
        <f>AB4772</f>
        <v>6634.9169620000002</v>
      </c>
      <c r="AB4772" s="2">
        <f>2245.156962+0.109744*Q4772</f>
        <v>6634.9169620000002</v>
      </c>
      <c r="AC4772" s="4">
        <f>AD4772</f>
        <v>13219.556962000001</v>
      </c>
      <c r="AD4772" s="4">
        <f t="shared" si="1486"/>
        <v>13219.556962000001</v>
      </c>
      <c r="AE4772" s="4" t="s">
        <v>62</v>
      </c>
      <c r="AG4772" s="4" t="str">
        <f>AE4772</f>
        <v>Weight Captured Separately</v>
      </c>
      <c r="AI4772" t="e">
        <f t="shared" si="1482"/>
        <v>#N/A</v>
      </c>
      <c r="AJ4772">
        <v>11770.87</v>
      </c>
      <c r="AK4772" s="2">
        <v>11770.87</v>
      </c>
      <c r="AL4772" s="2">
        <f>AJ4772</f>
        <v>11770.87</v>
      </c>
      <c r="AM4772" s="4"/>
      <c r="AN4772" t="e">
        <f>VLOOKUP([1]!Tabelle13[[#This Row],[Vlookup this ID for freight costs]],$AL$2:$AL$6811,2,FALSE)</f>
        <v>#REF!</v>
      </c>
      <c r="AO4772">
        <f>IF(AK:AK="",AC:AC*6.242+1.383 -2.844 + 3.145 -2.265  -2.026,AK:AK)</f>
        <v>11770.87</v>
      </c>
      <c r="AP4772">
        <v>864.12</v>
      </c>
      <c r="AQ4772">
        <v>864.12</v>
      </c>
      <c r="AR4772" s="4">
        <v>7</v>
      </c>
      <c r="AS4772" s="4">
        <v>4</v>
      </c>
      <c r="AT4772" s="4">
        <v>2011</v>
      </c>
      <c r="AU4772" s="4">
        <v>7</v>
      </c>
      <c r="AV4772" s="4">
        <v>4</v>
      </c>
      <c r="AW4772" s="4">
        <v>2011</v>
      </c>
      <c r="AX4772" t="str">
        <f t="shared" si="1483"/>
        <v>No Delay</v>
      </c>
      <c r="AY4772">
        <f t="shared" si="1484"/>
        <v>0</v>
      </c>
    </row>
    <row r="4773" spans="1:51" x14ac:dyDescent="0.2">
      <c r="A4773" s="3">
        <v>85255</v>
      </c>
      <c r="B4773" s="1" t="s">
        <v>172</v>
      </c>
      <c r="C4773" s="1" t="s">
        <v>114</v>
      </c>
      <c r="D4773" s="1" t="s">
        <v>130</v>
      </c>
      <c r="E4773" s="1" t="s">
        <v>101</v>
      </c>
      <c r="F4773" s="1" t="s">
        <v>101</v>
      </c>
      <c r="G4773" s="13" t="s">
        <v>1164</v>
      </c>
      <c r="H4773" s="12">
        <v>41037</v>
      </c>
      <c r="I4773" s="12" t="s">
        <v>1729</v>
      </c>
      <c r="J4773" s="12">
        <v>41029</v>
      </c>
      <c r="K4773" s="4">
        <v>3884</v>
      </c>
      <c r="L4773" s="1" t="s">
        <v>146</v>
      </c>
      <c r="M4773" s="1" t="s">
        <v>132</v>
      </c>
      <c r="N4773" s="1" t="s">
        <v>167</v>
      </c>
      <c r="O4773" s="1" t="s">
        <v>93</v>
      </c>
      <c r="P4773">
        <v>30</v>
      </c>
      <c r="Q4773">
        <v>109226</v>
      </c>
      <c r="R4773">
        <v>450011.12</v>
      </c>
      <c r="S4773">
        <v>4.12</v>
      </c>
      <c r="T4773">
        <v>0.14000000000000001</v>
      </c>
      <c r="U4773">
        <f t="shared" si="1480"/>
        <v>450011.12</v>
      </c>
      <c r="V4773">
        <f t="shared" si="1481"/>
        <v>3276780</v>
      </c>
      <c r="W4773" s="1" t="s">
        <v>197</v>
      </c>
      <c r="X4773" s="1" t="s">
        <v>1236</v>
      </c>
      <c r="Y4773" s="1" t="s">
        <v>3082</v>
      </c>
      <c r="Z4773" s="3">
        <v>13092</v>
      </c>
      <c r="AA4773" s="4">
        <f t="shared" si="1485"/>
        <v>6636</v>
      </c>
      <c r="AB4773" s="4">
        <f xml:space="preserve"> 2244.740206  + 0.1097478*Q4773</f>
        <v>14232.0534088</v>
      </c>
      <c r="AC4773" s="4">
        <f>AF4773</f>
        <v>6636</v>
      </c>
      <c r="AD4773" s="4">
        <f t="shared" si="1486"/>
        <v>6636</v>
      </c>
      <c r="AE4773" s="4">
        <v>6636</v>
      </c>
      <c r="AF4773" s="4">
        <v>6636</v>
      </c>
      <c r="AG4773" s="4">
        <f>AE4773</f>
        <v>6636</v>
      </c>
      <c r="AI4773" t="e">
        <f t="shared" si="1482"/>
        <v>#N/A</v>
      </c>
      <c r="AJ4773">
        <v>10598.2</v>
      </c>
      <c r="AK4773" s="2">
        <v>10598.2</v>
      </c>
      <c r="AL4773" s="2">
        <f>AJ4773</f>
        <v>10598.2</v>
      </c>
      <c r="AM4773" s="4"/>
      <c r="AN4773" t="e">
        <f>VLOOKUP([1]!Tabelle13[[#This Row],[Vlookup this ID for freight costs]],$AL$2:$AL$6811,2,FALSE)</f>
        <v>#REF!</v>
      </c>
      <c r="AP4773">
        <v>630.91999999999996</v>
      </c>
      <c r="AQ4773">
        <v>630.91999999999996</v>
      </c>
      <c r="AR4773" s="4">
        <v>8</v>
      </c>
      <c r="AS4773" s="4">
        <v>5</v>
      </c>
      <c r="AT4773" s="4">
        <v>2012</v>
      </c>
      <c r="AU4773" s="4">
        <v>30</v>
      </c>
      <c r="AV4773" s="4">
        <v>4</v>
      </c>
      <c r="AW4773" s="4">
        <v>2012</v>
      </c>
      <c r="AX4773" t="str">
        <f t="shared" si="1483"/>
        <v>No Delay</v>
      </c>
      <c r="AY4773">
        <f t="shared" si="1484"/>
        <v>0</v>
      </c>
    </row>
    <row r="4774" spans="1:51" x14ac:dyDescent="0.2">
      <c r="A4774" s="3">
        <v>65165</v>
      </c>
      <c r="B4774" s="1" t="s">
        <v>168</v>
      </c>
      <c r="C4774" s="1" t="s">
        <v>150</v>
      </c>
      <c r="D4774" s="1" t="s">
        <v>100</v>
      </c>
      <c r="E4774" s="1" t="s">
        <v>253</v>
      </c>
      <c r="F4774" s="1" t="s">
        <v>253</v>
      </c>
      <c r="G4774" s="13" t="s">
        <v>2259</v>
      </c>
      <c r="H4774" s="12">
        <v>40884</v>
      </c>
      <c r="I4774" s="12" t="s">
        <v>1440</v>
      </c>
      <c r="J4774" s="12">
        <v>40883</v>
      </c>
      <c r="K4774" s="4">
        <v>3620</v>
      </c>
      <c r="L4774" s="1" t="s">
        <v>146</v>
      </c>
      <c r="M4774" s="1" t="s">
        <v>672</v>
      </c>
      <c r="N4774" s="1" t="s">
        <v>778</v>
      </c>
      <c r="O4774" s="1" t="s">
        <v>93</v>
      </c>
      <c r="P4774">
        <v>240</v>
      </c>
      <c r="Q4774">
        <v>40040</v>
      </c>
      <c r="R4774">
        <v>82482.399999999994</v>
      </c>
      <c r="S4774">
        <v>2.06</v>
      </c>
      <c r="T4774">
        <v>0.01</v>
      </c>
      <c r="U4774">
        <f t="shared" si="1480"/>
        <v>82482.400000000009</v>
      </c>
      <c r="V4774">
        <f t="shared" si="1481"/>
        <v>9609600</v>
      </c>
      <c r="W4774" s="1" t="s">
        <v>204</v>
      </c>
      <c r="X4774" s="1" t="s">
        <v>1236</v>
      </c>
      <c r="Y4774" s="1" t="s">
        <v>205</v>
      </c>
      <c r="Z4774" s="3">
        <v>16682</v>
      </c>
      <c r="AA4774" s="4">
        <f>AB4774</f>
        <v>6639.3067219999994</v>
      </c>
      <c r="AB4774" s="2">
        <f>2245.156962+0.109744*Q4774</f>
        <v>6639.3067219999994</v>
      </c>
      <c r="AC4774" s="4">
        <f>AD4774</f>
        <v>6639.3067219999994</v>
      </c>
      <c r="AD4774" s="4">
        <f t="shared" si="1486"/>
        <v>6639.3067219999994</v>
      </c>
      <c r="AE4774" s="4" t="s">
        <v>62</v>
      </c>
      <c r="AG4774" s="4" t="str">
        <f>AE4774</f>
        <v>Weight Captured Separately</v>
      </c>
      <c r="AI4774" t="e">
        <f t="shared" si="1482"/>
        <v>#N/A</v>
      </c>
      <c r="AJ4774" t="s">
        <v>81</v>
      </c>
      <c r="AK4774" s="2"/>
      <c r="AL4774" s="2" t="str">
        <f>AJ4774</f>
        <v>Freight Included in Commodity Cost</v>
      </c>
      <c r="AM4774" s="4"/>
      <c r="AN4774" t="e">
        <f>VLOOKUP([1]!Tabelle13[[#This Row],[Vlookup this ID for freight costs]],$AL$2:$AL$6811,2,FALSE)</f>
        <v>#REF!</v>
      </c>
      <c r="AO4774">
        <f>IF(AK:AK="",AC:AC*6.242+1.383 -2.844 + 3.145 -2.265  -2.026,AK:AK)</f>
        <v>41439.945558724001</v>
      </c>
      <c r="AP4774">
        <v>136.1</v>
      </c>
      <c r="AQ4774">
        <v>136.1</v>
      </c>
      <c r="AR4774" s="4">
        <v>7</v>
      </c>
      <c r="AS4774" s="4">
        <v>12</v>
      </c>
      <c r="AT4774" s="4">
        <v>2011</v>
      </c>
      <c r="AU4774" s="4">
        <v>6</v>
      </c>
      <c r="AV4774" s="4">
        <v>12</v>
      </c>
      <c r="AW4774" s="4">
        <v>2011</v>
      </c>
      <c r="AX4774" t="str">
        <f t="shared" si="1483"/>
        <v>No Delay</v>
      </c>
      <c r="AY4774">
        <f t="shared" si="1484"/>
        <v>0</v>
      </c>
    </row>
    <row r="4775" spans="1:51" x14ac:dyDescent="0.2">
      <c r="A4775" s="3">
        <v>84209</v>
      </c>
      <c r="B4775" s="1" t="s">
        <v>215</v>
      </c>
      <c r="C4775" s="1" t="s">
        <v>89</v>
      </c>
      <c r="D4775" s="1" t="s">
        <v>130</v>
      </c>
      <c r="E4775" s="1" t="s">
        <v>101</v>
      </c>
      <c r="F4775" s="1" t="s">
        <v>101</v>
      </c>
      <c r="G4775" s="13" t="s">
        <v>1069</v>
      </c>
      <c r="H4775" s="12">
        <v>41333</v>
      </c>
      <c r="I4775" s="12" t="s">
        <v>1070</v>
      </c>
      <c r="J4775" s="12">
        <v>41299</v>
      </c>
      <c r="K4775" s="4">
        <v>4413</v>
      </c>
      <c r="L4775" s="1" t="s">
        <v>146</v>
      </c>
      <c r="M4775" s="1" t="s">
        <v>132</v>
      </c>
      <c r="N4775" s="1" t="s">
        <v>392</v>
      </c>
      <c r="O4775" s="1" t="s">
        <v>393</v>
      </c>
      <c r="P4775">
        <v>120</v>
      </c>
      <c r="Q4775">
        <v>17500</v>
      </c>
      <c r="R4775">
        <v>539350</v>
      </c>
      <c r="S4775">
        <v>30.82</v>
      </c>
      <c r="T4775">
        <v>0.26</v>
      </c>
      <c r="U4775">
        <f t="shared" si="1480"/>
        <v>539350</v>
      </c>
      <c r="V4775">
        <f t="shared" si="1481"/>
        <v>2100000</v>
      </c>
      <c r="W4775" s="1" t="s">
        <v>394</v>
      </c>
      <c r="X4775" s="1" t="s">
        <v>112</v>
      </c>
      <c r="Y4775" s="1" t="s">
        <v>112</v>
      </c>
      <c r="Z4775" s="3">
        <v>7688</v>
      </c>
      <c r="AA4775" s="4">
        <f t="shared" si="1485"/>
        <v>6649</v>
      </c>
      <c r="AB4775" s="4">
        <f t="shared" ref="AB4775:AB4808" si="1490" xml:space="preserve"> 2244.740206  + 0.1097478*Q4775</f>
        <v>4165.3267059999998</v>
      </c>
      <c r="AC4775" s="4">
        <f t="shared" ref="AC4775:AC4808" si="1491">AF4775</f>
        <v>6649</v>
      </c>
      <c r="AD4775" s="4">
        <f t="shared" si="1486"/>
        <v>6977</v>
      </c>
      <c r="AE4775" s="4">
        <v>6649</v>
      </c>
      <c r="AF4775" s="4">
        <v>6649</v>
      </c>
      <c r="AG4775" s="4">
        <f>AE4775</f>
        <v>6649</v>
      </c>
      <c r="AI4775" t="e">
        <f t="shared" si="1482"/>
        <v>#N/A</v>
      </c>
      <c r="AJ4775">
        <v>27350.2</v>
      </c>
      <c r="AK4775" s="2">
        <v>27350.2</v>
      </c>
      <c r="AL4775" s="2">
        <f>AJ4775</f>
        <v>27350.2</v>
      </c>
      <c r="AM4775" s="4"/>
      <c r="AN4775" t="e">
        <f>VLOOKUP([1]!Tabelle13[[#This Row],[Vlookup this ID for freight costs]],$AL$2:$AL$6811,2,FALSE)</f>
        <v>#REF!</v>
      </c>
      <c r="AP4775">
        <v>756.17</v>
      </c>
      <c r="AQ4775">
        <v>756.17</v>
      </c>
      <c r="AR4775" s="4">
        <v>28</v>
      </c>
      <c r="AS4775" s="4">
        <v>2</v>
      </c>
      <c r="AT4775" s="4">
        <v>2013</v>
      </c>
      <c r="AU4775" s="4">
        <v>25</v>
      </c>
      <c r="AV4775" s="4">
        <v>1</v>
      </c>
      <c r="AW4775" s="4">
        <v>2013</v>
      </c>
      <c r="AX4775" t="str">
        <f t="shared" si="1483"/>
        <v>No Delay</v>
      </c>
      <c r="AY4775">
        <f t="shared" si="1484"/>
        <v>0</v>
      </c>
    </row>
    <row r="4776" spans="1:51" x14ac:dyDescent="0.2">
      <c r="A4776" s="3">
        <v>84211</v>
      </c>
      <c r="B4776" s="1" t="s">
        <v>215</v>
      </c>
      <c r="C4776" s="1" t="s">
        <v>89</v>
      </c>
      <c r="D4776" s="1" t="s">
        <v>130</v>
      </c>
      <c r="E4776" s="1" t="s">
        <v>101</v>
      </c>
      <c r="F4776" s="1" t="s">
        <v>101</v>
      </c>
      <c r="G4776" s="13" t="s">
        <v>1069</v>
      </c>
      <c r="H4776" s="12">
        <v>41333</v>
      </c>
      <c r="I4776" s="12" t="s">
        <v>1070</v>
      </c>
      <c r="J4776" s="12">
        <v>41299</v>
      </c>
      <c r="K4776" s="4">
        <v>4414</v>
      </c>
      <c r="L4776" s="1" t="s">
        <v>146</v>
      </c>
      <c r="M4776" s="1" t="s">
        <v>132</v>
      </c>
      <c r="N4776" s="1" t="s">
        <v>408</v>
      </c>
      <c r="O4776" s="1" t="s">
        <v>93</v>
      </c>
      <c r="P4776">
        <v>120</v>
      </c>
      <c r="Q4776">
        <v>10000</v>
      </c>
      <c r="R4776">
        <v>267000</v>
      </c>
      <c r="S4776">
        <v>26.7</v>
      </c>
      <c r="T4776">
        <v>0.22</v>
      </c>
      <c r="U4776">
        <f t="shared" si="1480"/>
        <v>267000</v>
      </c>
      <c r="V4776">
        <f t="shared" si="1481"/>
        <v>1200000</v>
      </c>
      <c r="W4776" s="1" t="s">
        <v>160</v>
      </c>
      <c r="X4776" s="1" t="s">
        <v>1236</v>
      </c>
      <c r="Y4776" s="1" t="s">
        <v>161</v>
      </c>
      <c r="Z4776" s="3">
        <v>12573</v>
      </c>
      <c r="AA4776" s="4">
        <f t="shared" si="1485"/>
        <v>6649</v>
      </c>
      <c r="AB4776" s="4">
        <f t="shared" si="1490"/>
        <v>3342.218206</v>
      </c>
      <c r="AC4776" s="4">
        <f t="shared" si="1491"/>
        <v>6649</v>
      </c>
      <c r="AD4776" s="4">
        <f t="shared" si="1486"/>
        <v>3737.3055555555557</v>
      </c>
      <c r="AE4776" s="3" t="s">
        <v>2464</v>
      </c>
      <c r="AF4776" s="3">
        <v>6649</v>
      </c>
      <c r="AG4776" s="4">
        <f>AI4776</f>
        <v>6649</v>
      </c>
      <c r="AH4776" s="4">
        <v>84209</v>
      </c>
      <c r="AI4776">
        <f t="shared" si="1482"/>
        <v>6649</v>
      </c>
      <c r="AJ4776" t="s">
        <v>2464</v>
      </c>
      <c r="AK4776" s="2">
        <v>27350.2</v>
      </c>
      <c r="AL4776" s="2">
        <f>AN4776</f>
        <v>27350.2</v>
      </c>
      <c r="AM4776" s="4">
        <v>84209</v>
      </c>
      <c r="AN4776">
        <f>INDEX($AJ$2:$AJ$6811,MATCH(AM4776,$A$2:$A$6811,0))</f>
        <v>27350.2</v>
      </c>
      <c r="AP4776">
        <v>374.33</v>
      </c>
      <c r="AQ4776">
        <v>374.33</v>
      </c>
      <c r="AR4776" s="4">
        <v>28</v>
      </c>
      <c r="AS4776" s="4">
        <v>2</v>
      </c>
      <c r="AT4776" s="4">
        <v>2013</v>
      </c>
      <c r="AU4776" s="4">
        <v>25</v>
      </c>
      <c r="AV4776" s="4">
        <v>1</v>
      </c>
      <c r="AW4776" s="4">
        <v>2013</v>
      </c>
      <c r="AX4776" t="str">
        <f t="shared" si="1483"/>
        <v>No Delay</v>
      </c>
      <c r="AY4776">
        <f t="shared" si="1484"/>
        <v>0</v>
      </c>
    </row>
    <row r="4777" spans="1:51" x14ac:dyDescent="0.2">
      <c r="A4777" s="3">
        <v>11940</v>
      </c>
      <c r="B4777" s="1" t="s">
        <v>98</v>
      </c>
      <c r="C4777" s="1" t="s">
        <v>99</v>
      </c>
      <c r="D4777" s="1" t="s">
        <v>130</v>
      </c>
      <c r="E4777" s="1" t="s">
        <v>53</v>
      </c>
      <c r="F4777" s="1" t="s">
        <v>53</v>
      </c>
      <c r="G4777" s="13" t="s">
        <v>2465</v>
      </c>
      <c r="H4777" s="12">
        <v>39689</v>
      </c>
      <c r="I4777" s="12" t="s">
        <v>2465</v>
      </c>
      <c r="J4777" s="12">
        <v>39689</v>
      </c>
      <c r="K4777" s="4">
        <v>1040</v>
      </c>
      <c r="L4777" s="1" t="s">
        <v>146</v>
      </c>
      <c r="M4777" s="1" t="s">
        <v>132</v>
      </c>
      <c r="N4777" s="1" t="s">
        <v>196</v>
      </c>
      <c r="O4777" s="1" t="s">
        <v>93</v>
      </c>
      <c r="P4777">
        <v>60</v>
      </c>
      <c r="Q4777">
        <v>2011</v>
      </c>
      <c r="R4777">
        <v>14881.4</v>
      </c>
      <c r="S4777">
        <v>7.4</v>
      </c>
      <c r="T4777">
        <v>0.12</v>
      </c>
      <c r="U4777">
        <f t="shared" si="1480"/>
        <v>14881.400000000001</v>
      </c>
      <c r="V4777">
        <f t="shared" si="1481"/>
        <v>120660</v>
      </c>
      <c r="W4777" s="1" t="s">
        <v>204</v>
      </c>
      <c r="X4777" s="1" t="s">
        <v>1236</v>
      </c>
      <c r="Y4777" s="1" t="s">
        <v>205</v>
      </c>
      <c r="Z4777" s="3">
        <v>5055</v>
      </c>
      <c r="AA4777" s="4">
        <f t="shared" si="1485"/>
        <v>6650</v>
      </c>
      <c r="AB4777" s="4">
        <f t="shared" si="1490"/>
        <v>2465.4430318</v>
      </c>
      <c r="AC4777" s="4">
        <f t="shared" si="1491"/>
        <v>6650</v>
      </c>
      <c r="AD4777" s="4">
        <f t="shared" si="1486"/>
        <v>4484.342721</v>
      </c>
      <c r="AE4777" s="4">
        <v>6650</v>
      </c>
      <c r="AF4777" s="4">
        <v>6650</v>
      </c>
      <c r="AG4777" s="4">
        <f>AE4777</f>
        <v>6650</v>
      </c>
      <c r="AH4777" s="4">
        <v>83097</v>
      </c>
      <c r="AI4777">
        <f t="shared" si="1482"/>
        <v>2705</v>
      </c>
      <c r="AJ4777">
        <v>36855.599999999999</v>
      </c>
      <c r="AK4777" s="2">
        <v>36855.599999999999</v>
      </c>
      <c r="AL4777" s="2">
        <f>AJ4777</f>
        <v>36855.599999999999</v>
      </c>
      <c r="AM4777" s="4"/>
      <c r="AN4777" t="e">
        <f>VLOOKUP([1]!Tabelle13[[#This Row],[Vlookup this ID for freight costs]],$AL$2:$AL$6811,2,FALSE)</f>
        <v>#REF!</v>
      </c>
      <c r="AP4777">
        <v>23.81</v>
      </c>
      <c r="AQ4777">
        <v>23.81</v>
      </c>
      <c r="AR4777" s="4">
        <v>29</v>
      </c>
      <c r="AS4777" s="4">
        <v>8</v>
      </c>
      <c r="AT4777" s="4">
        <v>2008</v>
      </c>
      <c r="AU4777" s="4">
        <v>29</v>
      </c>
      <c r="AV4777" s="4">
        <v>8</v>
      </c>
      <c r="AW4777" s="4">
        <v>2008</v>
      </c>
      <c r="AX4777" t="str">
        <f t="shared" si="1483"/>
        <v>No Delay</v>
      </c>
      <c r="AY4777">
        <f t="shared" si="1484"/>
        <v>0</v>
      </c>
    </row>
    <row r="4778" spans="1:51" x14ac:dyDescent="0.2">
      <c r="A4778" s="3">
        <v>12254</v>
      </c>
      <c r="B4778" s="1" t="s">
        <v>98</v>
      </c>
      <c r="C4778" s="1" t="s">
        <v>99</v>
      </c>
      <c r="D4778" s="1" t="s">
        <v>130</v>
      </c>
      <c r="E4778" s="1" t="s">
        <v>53</v>
      </c>
      <c r="F4778" s="1" t="s">
        <v>53</v>
      </c>
      <c r="G4778" s="13" t="s">
        <v>2465</v>
      </c>
      <c r="H4778" s="12">
        <v>39689</v>
      </c>
      <c r="I4778" s="12" t="s">
        <v>2465</v>
      </c>
      <c r="J4778" s="12">
        <v>39689</v>
      </c>
      <c r="K4778" s="4">
        <v>1041</v>
      </c>
      <c r="L4778" s="1" t="s">
        <v>146</v>
      </c>
      <c r="M4778" s="1" t="s">
        <v>132</v>
      </c>
      <c r="N4778" s="1" t="s">
        <v>196</v>
      </c>
      <c r="O4778" s="1" t="s">
        <v>93</v>
      </c>
      <c r="P4778">
        <v>60</v>
      </c>
      <c r="Q4778">
        <v>60332</v>
      </c>
      <c r="R4778">
        <v>446456.8</v>
      </c>
      <c r="S4778">
        <v>7.4</v>
      </c>
      <c r="T4778">
        <v>0.12</v>
      </c>
      <c r="U4778">
        <f t="shared" si="1480"/>
        <v>446456.80000000005</v>
      </c>
      <c r="V4778">
        <f t="shared" si="1481"/>
        <v>3619920</v>
      </c>
      <c r="W4778" s="1" t="s">
        <v>204</v>
      </c>
      <c r="X4778" s="1" t="s">
        <v>1236</v>
      </c>
      <c r="Y4778" s="1" t="s">
        <v>205</v>
      </c>
      <c r="Z4778" s="3">
        <v>5055</v>
      </c>
      <c r="AA4778" s="4">
        <f t="shared" si="1485"/>
        <v>6650</v>
      </c>
      <c r="AB4778" s="4">
        <f t="shared" si="1490"/>
        <v>8866.0444755999997</v>
      </c>
      <c r="AC4778" s="4">
        <f t="shared" si="1491"/>
        <v>6650</v>
      </c>
      <c r="AD4778" s="4">
        <f t="shared" si="1486"/>
        <v>6650</v>
      </c>
      <c r="AE4778" s="3" t="s">
        <v>2466</v>
      </c>
      <c r="AF4778" s="3">
        <v>6650</v>
      </c>
      <c r="AG4778" s="4">
        <f>AI4778</f>
        <v>6650</v>
      </c>
      <c r="AH4778" s="4">
        <v>11940</v>
      </c>
      <c r="AI4778">
        <f t="shared" si="1482"/>
        <v>6650</v>
      </c>
      <c r="AJ4778" t="s">
        <v>2466</v>
      </c>
      <c r="AK4778" s="2">
        <v>36855.599999999999</v>
      </c>
      <c r="AL4778" s="2">
        <f>AN4778</f>
        <v>36855.599999999999</v>
      </c>
      <c r="AM4778" s="4">
        <v>11940</v>
      </c>
      <c r="AN4778">
        <f>INDEX($AJ$2:$AJ$6811,MATCH(AM4778,$A$2:$A$6811,0))</f>
        <v>36855.599999999999</v>
      </c>
      <c r="AP4778">
        <v>714.33</v>
      </c>
      <c r="AQ4778">
        <v>714.33</v>
      </c>
      <c r="AR4778" s="4">
        <v>29</v>
      </c>
      <c r="AS4778" s="4">
        <v>8</v>
      </c>
      <c r="AT4778" s="4">
        <v>2008</v>
      </c>
      <c r="AU4778" s="4">
        <v>29</v>
      </c>
      <c r="AV4778" s="4">
        <v>8</v>
      </c>
      <c r="AW4778" s="4">
        <v>2008</v>
      </c>
      <c r="AX4778" t="str">
        <f t="shared" si="1483"/>
        <v>No Delay</v>
      </c>
      <c r="AY4778">
        <f t="shared" si="1484"/>
        <v>0</v>
      </c>
    </row>
    <row r="4779" spans="1:51" ht="16" x14ac:dyDescent="0.2">
      <c r="A4779" s="3">
        <v>52380</v>
      </c>
      <c r="B4779" s="1" t="s">
        <v>168</v>
      </c>
      <c r="C4779" s="1" t="s">
        <v>150</v>
      </c>
      <c r="D4779" s="1" t="s">
        <v>100</v>
      </c>
      <c r="E4779" s="1" t="s">
        <v>253</v>
      </c>
      <c r="F4779" s="1" t="s">
        <v>253</v>
      </c>
      <c r="G4779" s="13" t="s">
        <v>1581</v>
      </c>
      <c r="H4779" s="12">
        <v>40917</v>
      </c>
      <c r="I4779" s="12" t="s">
        <v>1581</v>
      </c>
      <c r="J4779" s="12">
        <v>40917</v>
      </c>
      <c r="K4779" s="4">
        <v>3687</v>
      </c>
      <c r="L4779" s="1" t="s">
        <v>146</v>
      </c>
      <c r="M4779" s="1" t="s">
        <v>620</v>
      </c>
      <c r="N4779" s="1" t="s">
        <v>621</v>
      </c>
      <c r="O4779" s="1" t="s">
        <v>622</v>
      </c>
      <c r="P4779">
        <v>240</v>
      </c>
      <c r="Q4779">
        <v>17337</v>
      </c>
      <c r="R4779">
        <v>160887.35999999999</v>
      </c>
      <c r="S4779">
        <v>9.2799999999999994</v>
      </c>
      <c r="T4779">
        <v>0.04</v>
      </c>
      <c r="U4779">
        <f t="shared" si="1480"/>
        <v>160887.35999999999</v>
      </c>
      <c r="V4779">
        <f t="shared" si="1481"/>
        <v>4160880</v>
      </c>
      <c r="W4779" s="1" t="s">
        <v>623</v>
      </c>
      <c r="X4779" s="6" t="s">
        <v>1508</v>
      </c>
      <c r="Y4779" s="1" t="s">
        <v>624</v>
      </c>
      <c r="Z4779" s="3">
        <v>13360</v>
      </c>
      <c r="AA4779" s="4">
        <f t="shared" si="1485"/>
        <v>6680</v>
      </c>
      <c r="AB4779" s="4">
        <f t="shared" si="1490"/>
        <v>4147.4378145999999</v>
      </c>
      <c r="AC4779" s="4">
        <f t="shared" si="1491"/>
        <v>6680</v>
      </c>
      <c r="AD4779" s="4">
        <f t="shared" si="1486"/>
        <v>6680</v>
      </c>
      <c r="AE4779" s="4">
        <v>6680</v>
      </c>
      <c r="AF4779" s="4">
        <v>6680</v>
      </c>
      <c r="AG4779" s="4">
        <f>AE4779</f>
        <v>6680</v>
      </c>
      <c r="AI4779" t="e">
        <f t="shared" si="1482"/>
        <v>#N/A</v>
      </c>
      <c r="AJ4779">
        <v>3755.91</v>
      </c>
      <c r="AK4779" s="2">
        <v>3755.91</v>
      </c>
      <c r="AL4779" s="2">
        <f>AJ4779</f>
        <v>3755.91</v>
      </c>
      <c r="AM4779" s="4"/>
      <c r="AN4779" t="e">
        <f>VLOOKUP([1]!Tabelle13[[#This Row],[Vlookup this ID for freight costs]],$AL$2:$AL$6811,2,FALSE)</f>
        <v>#REF!</v>
      </c>
      <c r="AP4779">
        <v>265.45999999999998</v>
      </c>
      <c r="AQ4779">
        <v>265.45999999999998</v>
      </c>
      <c r="AR4779" s="4">
        <v>9</v>
      </c>
      <c r="AS4779" s="4">
        <v>1</v>
      </c>
      <c r="AT4779" s="4">
        <v>2012</v>
      </c>
      <c r="AU4779" s="4">
        <v>9</v>
      </c>
      <c r="AV4779" s="4">
        <v>1</v>
      </c>
      <c r="AW4779" s="4">
        <v>2012</v>
      </c>
      <c r="AX4779" t="str">
        <f t="shared" si="1483"/>
        <v>No Delay</v>
      </c>
      <c r="AY4779">
        <f t="shared" si="1484"/>
        <v>0</v>
      </c>
    </row>
    <row r="4780" spans="1:51" x14ac:dyDescent="0.2">
      <c r="A4780" s="3">
        <v>74398</v>
      </c>
      <c r="B4780" s="1" t="s">
        <v>168</v>
      </c>
      <c r="C4780" s="1" t="s">
        <v>150</v>
      </c>
      <c r="D4780" s="1" t="s">
        <v>100</v>
      </c>
      <c r="E4780" s="1" t="s">
        <v>253</v>
      </c>
      <c r="F4780" s="1" t="s">
        <v>253</v>
      </c>
      <c r="G4780" s="13" t="s">
        <v>254</v>
      </c>
      <c r="H4780" s="12">
        <v>40826</v>
      </c>
      <c r="I4780" s="12" t="s">
        <v>254</v>
      </c>
      <c r="J4780" s="12">
        <v>40826</v>
      </c>
      <c r="K4780" s="4">
        <v>3506</v>
      </c>
      <c r="L4780" s="1" t="s">
        <v>146</v>
      </c>
      <c r="M4780" s="1" t="s">
        <v>170</v>
      </c>
      <c r="N4780" s="1" t="s">
        <v>167</v>
      </c>
      <c r="O4780" s="1" t="s">
        <v>93</v>
      </c>
      <c r="P4780">
        <v>30</v>
      </c>
      <c r="Q4780">
        <v>78595</v>
      </c>
      <c r="R4780">
        <v>354463.45</v>
      </c>
      <c r="S4780">
        <v>4.51</v>
      </c>
      <c r="T4780">
        <v>0.15</v>
      </c>
      <c r="U4780">
        <f t="shared" si="1480"/>
        <v>354463.45</v>
      </c>
      <c r="V4780">
        <f t="shared" si="1481"/>
        <v>2357850</v>
      </c>
      <c r="W4780" s="1" t="s">
        <v>155</v>
      </c>
      <c r="X4780" s="1" t="s">
        <v>1236</v>
      </c>
      <c r="Y4780" s="1" t="s">
        <v>156</v>
      </c>
      <c r="Z4780" s="3">
        <v>8107</v>
      </c>
      <c r="AA4780" s="4">
        <f t="shared" si="1485"/>
        <v>6681</v>
      </c>
      <c r="AB4780" s="4">
        <f t="shared" si="1490"/>
        <v>10870.368547</v>
      </c>
      <c r="AC4780" s="4">
        <f t="shared" si="1491"/>
        <v>6681</v>
      </c>
      <c r="AD4780" s="4">
        <f t="shared" si="1486"/>
        <v>6681</v>
      </c>
      <c r="AE4780" s="4">
        <v>6681</v>
      </c>
      <c r="AF4780" s="4">
        <v>6681</v>
      </c>
      <c r="AG4780" s="4">
        <f>AE4780</f>
        <v>6681</v>
      </c>
      <c r="AI4780" t="e">
        <f t="shared" si="1482"/>
        <v>#N/A</v>
      </c>
      <c r="AJ4780">
        <v>9323.27</v>
      </c>
      <c r="AK4780" s="2">
        <v>9323.27</v>
      </c>
      <c r="AL4780" s="2">
        <f>AJ4780</f>
        <v>9323.27</v>
      </c>
      <c r="AM4780" s="4"/>
      <c r="AN4780" t="e">
        <f>VLOOKUP([1]!Tabelle13[[#This Row],[Vlookup this ID for freight costs]],$AL$2:$AL$6811,2,FALSE)</f>
        <v>#REF!</v>
      </c>
      <c r="AP4780">
        <v>584.86</v>
      </c>
      <c r="AQ4780">
        <v>584.86</v>
      </c>
      <c r="AR4780" s="4">
        <v>10</v>
      </c>
      <c r="AS4780" s="4">
        <v>10</v>
      </c>
      <c r="AT4780" s="4">
        <v>2011</v>
      </c>
      <c r="AU4780" s="4">
        <v>10</v>
      </c>
      <c r="AV4780" s="4">
        <v>10</v>
      </c>
      <c r="AW4780" s="4">
        <v>2011</v>
      </c>
      <c r="AX4780" t="str">
        <f t="shared" si="1483"/>
        <v>No Delay</v>
      </c>
      <c r="AY4780">
        <f t="shared" si="1484"/>
        <v>0</v>
      </c>
    </row>
    <row r="4781" spans="1:51" x14ac:dyDescent="0.2">
      <c r="A4781" s="3">
        <v>82656</v>
      </c>
      <c r="B4781" s="1" t="s">
        <v>140</v>
      </c>
      <c r="C4781" s="1" t="s">
        <v>99</v>
      </c>
      <c r="D4781" s="1" t="s">
        <v>130</v>
      </c>
      <c r="E4781" s="1" t="s">
        <v>101</v>
      </c>
      <c r="F4781" s="1" t="s">
        <v>101</v>
      </c>
      <c r="G4781" s="13" t="s">
        <v>294</v>
      </c>
      <c r="H4781" s="12">
        <v>41759</v>
      </c>
      <c r="I4781" s="12" t="s">
        <v>605</v>
      </c>
      <c r="J4781" s="12">
        <v>41766</v>
      </c>
      <c r="K4781" s="4">
        <v>5484</v>
      </c>
      <c r="L4781" s="1" t="s">
        <v>146</v>
      </c>
      <c r="M4781" s="1" t="s">
        <v>132</v>
      </c>
      <c r="N4781" s="1" t="s">
        <v>159</v>
      </c>
      <c r="O4781" s="1" t="s">
        <v>93</v>
      </c>
      <c r="P4781">
        <v>30</v>
      </c>
      <c r="Q4781">
        <v>20921</v>
      </c>
      <c r="R4781">
        <v>122806.27</v>
      </c>
      <c r="S4781">
        <v>5.87</v>
      </c>
      <c r="T4781">
        <v>0.2</v>
      </c>
      <c r="U4781">
        <f t="shared" si="1480"/>
        <v>122806.27</v>
      </c>
      <c r="V4781">
        <f t="shared" si="1481"/>
        <v>627630</v>
      </c>
      <c r="W4781" s="1" t="s">
        <v>155</v>
      </c>
      <c r="X4781" s="1" t="s">
        <v>1236</v>
      </c>
      <c r="Y4781" s="1" t="s">
        <v>156</v>
      </c>
      <c r="Z4781" s="3">
        <v>12500</v>
      </c>
      <c r="AA4781" s="4">
        <f t="shared" si="1485"/>
        <v>6692</v>
      </c>
      <c r="AB4781" s="4">
        <f t="shared" si="1490"/>
        <v>4540.7739297999997</v>
      </c>
      <c r="AC4781" s="4">
        <f t="shared" si="1491"/>
        <v>6692</v>
      </c>
      <c r="AD4781" s="4">
        <f t="shared" si="1486"/>
        <v>6692</v>
      </c>
      <c r="AE4781" s="4">
        <v>6692</v>
      </c>
      <c r="AF4781" s="4">
        <v>6692</v>
      </c>
      <c r="AG4781" s="4">
        <f>AE4781</f>
        <v>6692</v>
      </c>
      <c r="AI4781" t="e">
        <f t="shared" si="1482"/>
        <v>#N/A</v>
      </c>
      <c r="AJ4781">
        <v>6010.2</v>
      </c>
      <c r="AK4781" s="2">
        <v>6010.2</v>
      </c>
      <c r="AL4781" s="2">
        <f>AJ4781</f>
        <v>6010.2</v>
      </c>
      <c r="AM4781" s="4"/>
      <c r="AN4781" t="e">
        <f>VLOOKUP([1]!Tabelle13[[#This Row],[Vlookup this ID for freight costs]],$AL$2:$AL$6811,2,FALSE)</f>
        <v>#REF!</v>
      </c>
      <c r="AP4781">
        <v>151.91</v>
      </c>
      <c r="AQ4781">
        <v>151.91</v>
      </c>
      <c r="AR4781" s="4">
        <v>30</v>
      </c>
      <c r="AS4781" s="4">
        <v>4</v>
      </c>
      <c r="AT4781" s="4">
        <v>2014</v>
      </c>
      <c r="AU4781" s="4">
        <v>7</v>
      </c>
      <c r="AV4781" s="4">
        <v>5</v>
      </c>
      <c r="AW4781" s="4">
        <v>2014</v>
      </c>
      <c r="AX4781" t="str">
        <f t="shared" si="1483"/>
        <v>Delay</v>
      </c>
      <c r="AY4781">
        <f t="shared" si="1484"/>
        <v>7</v>
      </c>
    </row>
    <row r="4782" spans="1:51" x14ac:dyDescent="0.2">
      <c r="A4782" s="3">
        <v>83773</v>
      </c>
      <c r="B4782" s="1" t="s">
        <v>140</v>
      </c>
      <c r="C4782" s="1" t="s">
        <v>99</v>
      </c>
      <c r="D4782" s="1" t="s">
        <v>130</v>
      </c>
      <c r="E4782" s="1" t="s">
        <v>101</v>
      </c>
      <c r="F4782" s="1" t="s">
        <v>101</v>
      </c>
      <c r="G4782" s="13" t="s">
        <v>294</v>
      </c>
      <c r="H4782" s="12">
        <v>41759</v>
      </c>
      <c r="I4782" s="12" t="s">
        <v>605</v>
      </c>
      <c r="J4782" s="12">
        <v>41766</v>
      </c>
      <c r="K4782" s="4">
        <v>5486</v>
      </c>
      <c r="L4782" s="1" t="s">
        <v>146</v>
      </c>
      <c r="M4782" s="1" t="s">
        <v>132</v>
      </c>
      <c r="N4782" s="1" t="s">
        <v>599</v>
      </c>
      <c r="O4782" s="1" t="s">
        <v>93</v>
      </c>
      <c r="P4782">
        <v>60</v>
      </c>
      <c r="Q4782">
        <v>43460</v>
      </c>
      <c r="R4782">
        <v>162975</v>
      </c>
      <c r="S4782">
        <v>3.75</v>
      </c>
      <c r="T4782">
        <v>0.06</v>
      </c>
      <c r="U4782">
        <f t="shared" si="1480"/>
        <v>162975</v>
      </c>
      <c r="V4782">
        <f t="shared" si="1481"/>
        <v>2607600</v>
      </c>
      <c r="W4782" s="1" t="s">
        <v>160</v>
      </c>
      <c r="X4782" s="1" t="s">
        <v>1236</v>
      </c>
      <c r="Y4782" s="1" t="s">
        <v>161</v>
      </c>
      <c r="Z4782" s="3">
        <v>11983</v>
      </c>
      <c r="AA4782" s="4">
        <f t="shared" si="1485"/>
        <v>6692</v>
      </c>
      <c r="AB4782" s="4">
        <f t="shared" si="1490"/>
        <v>7014.379594</v>
      </c>
      <c r="AC4782" s="4">
        <f t="shared" si="1491"/>
        <v>6692</v>
      </c>
      <c r="AD4782" s="4">
        <f t="shared" si="1486"/>
        <v>6692</v>
      </c>
      <c r="AE4782" s="3" t="s">
        <v>2467</v>
      </c>
      <c r="AF4782" s="3">
        <v>6692</v>
      </c>
      <c r="AG4782" s="4">
        <f>AI4782</f>
        <v>6692</v>
      </c>
      <c r="AH4782" s="4">
        <v>82656</v>
      </c>
      <c r="AI4782">
        <f t="shared" si="1482"/>
        <v>6692</v>
      </c>
      <c r="AJ4782" t="s">
        <v>2467</v>
      </c>
      <c r="AK4782" s="2">
        <v>6010.2</v>
      </c>
      <c r="AL4782" s="2">
        <f>AN4782</f>
        <v>6010.2</v>
      </c>
      <c r="AM4782" s="4">
        <v>82656</v>
      </c>
      <c r="AN4782">
        <f>INDEX($AJ$2:$AJ$6811,MATCH(AM4782,$A$2:$A$6811,0))</f>
        <v>6010.2</v>
      </c>
      <c r="AP4782">
        <v>201.6</v>
      </c>
      <c r="AQ4782">
        <v>201.6</v>
      </c>
      <c r="AR4782" s="4">
        <v>30</v>
      </c>
      <c r="AS4782" s="4">
        <v>4</v>
      </c>
      <c r="AT4782" s="4">
        <v>2014</v>
      </c>
      <c r="AU4782" s="4">
        <v>7</v>
      </c>
      <c r="AV4782" s="4">
        <v>5</v>
      </c>
      <c r="AW4782" s="4">
        <v>2014</v>
      </c>
      <c r="AX4782" t="str">
        <f t="shared" si="1483"/>
        <v>Delay</v>
      </c>
      <c r="AY4782">
        <f t="shared" si="1484"/>
        <v>7</v>
      </c>
    </row>
    <row r="4783" spans="1:51" x14ac:dyDescent="0.2">
      <c r="A4783" s="3">
        <v>85579</v>
      </c>
      <c r="B4783" s="1" t="s">
        <v>50</v>
      </c>
      <c r="C4783" s="1" t="s">
        <v>51</v>
      </c>
      <c r="D4783" s="1" t="s">
        <v>130</v>
      </c>
      <c r="E4783" s="1" t="s">
        <v>101</v>
      </c>
      <c r="F4783" s="1" t="s">
        <v>101</v>
      </c>
      <c r="G4783" s="13" t="s">
        <v>1331</v>
      </c>
      <c r="H4783" s="12">
        <v>42139</v>
      </c>
      <c r="I4783" s="12" t="s">
        <v>1331</v>
      </c>
      <c r="J4783" s="12">
        <v>42139</v>
      </c>
      <c r="K4783" s="4">
        <v>6558</v>
      </c>
      <c r="L4783" s="1" t="s">
        <v>146</v>
      </c>
      <c r="M4783" s="1" t="s">
        <v>132</v>
      </c>
      <c r="N4783" s="1" t="s">
        <v>392</v>
      </c>
      <c r="O4783" s="1" t="s">
        <v>393</v>
      </c>
      <c r="P4783">
        <v>120</v>
      </c>
      <c r="Q4783">
        <v>30120</v>
      </c>
      <c r="R4783">
        <v>569268</v>
      </c>
      <c r="S4783">
        <v>18.899999999999999</v>
      </c>
      <c r="T4783">
        <v>0.16</v>
      </c>
      <c r="U4783">
        <f t="shared" si="1480"/>
        <v>569268</v>
      </c>
      <c r="V4783">
        <f t="shared" si="1481"/>
        <v>3614400</v>
      </c>
      <c r="W4783" s="1" t="s">
        <v>394</v>
      </c>
      <c r="X4783" s="1" t="s">
        <v>112</v>
      </c>
      <c r="Y4783" s="1" t="s">
        <v>112</v>
      </c>
      <c r="Z4783" s="3">
        <v>12465</v>
      </c>
      <c r="AA4783" s="4">
        <f t="shared" si="1485"/>
        <v>6697</v>
      </c>
      <c r="AB4783" s="4">
        <f t="shared" si="1490"/>
        <v>5550.3439419999995</v>
      </c>
      <c r="AC4783" s="4">
        <f t="shared" si="1491"/>
        <v>6697</v>
      </c>
      <c r="AD4783" s="4">
        <f t="shared" si="1486"/>
        <v>6697</v>
      </c>
      <c r="AE4783" s="4">
        <v>6697</v>
      </c>
      <c r="AF4783" s="4">
        <v>6697</v>
      </c>
      <c r="AG4783" s="4">
        <f>AE4783</f>
        <v>6697</v>
      </c>
      <c r="AI4783" t="e">
        <f t="shared" si="1482"/>
        <v>#N/A</v>
      </c>
      <c r="AJ4783">
        <v>3995.94</v>
      </c>
      <c r="AK4783" s="2">
        <v>3995.94</v>
      </c>
      <c r="AL4783" s="2">
        <f>AJ4783</f>
        <v>3995.94</v>
      </c>
      <c r="AM4783" s="4"/>
      <c r="AN4783" t="e">
        <f>VLOOKUP([1]!Tabelle13[[#This Row],[Vlookup this ID for freight costs]],$AL$2:$AL$6811,2,FALSE)</f>
        <v>#REF!</v>
      </c>
      <c r="AP4783">
        <v>585.21</v>
      </c>
      <c r="AQ4783">
        <v>585.21</v>
      </c>
      <c r="AR4783" s="4">
        <v>15</v>
      </c>
      <c r="AS4783" s="4">
        <v>5</v>
      </c>
      <c r="AT4783" s="4">
        <v>2015</v>
      </c>
      <c r="AU4783" s="4">
        <v>15</v>
      </c>
      <c r="AV4783" s="4">
        <v>5</v>
      </c>
      <c r="AW4783" s="4">
        <v>2015</v>
      </c>
      <c r="AX4783" t="str">
        <f t="shared" si="1483"/>
        <v>No Delay</v>
      </c>
      <c r="AY4783">
        <f t="shared" si="1484"/>
        <v>0</v>
      </c>
    </row>
    <row r="4784" spans="1:51" x14ac:dyDescent="0.2">
      <c r="A4784" s="3">
        <v>82751</v>
      </c>
      <c r="B4784" s="1" t="s">
        <v>151</v>
      </c>
      <c r="C4784" s="1" t="s">
        <v>65</v>
      </c>
      <c r="D4784" s="1" t="s">
        <v>130</v>
      </c>
      <c r="E4784" s="1" t="s">
        <v>152</v>
      </c>
      <c r="F4784" s="1" t="s">
        <v>152</v>
      </c>
      <c r="G4784" s="13" t="s">
        <v>774</v>
      </c>
      <c r="H4784" s="12">
        <v>42094</v>
      </c>
      <c r="I4784" s="12" t="s">
        <v>1042</v>
      </c>
      <c r="J4784" s="12">
        <v>41946</v>
      </c>
      <c r="K4784" s="4">
        <v>6052</v>
      </c>
      <c r="L4784" s="1" t="s">
        <v>146</v>
      </c>
      <c r="M4784" s="1" t="s">
        <v>132</v>
      </c>
      <c r="N4784" s="1" t="s">
        <v>392</v>
      </c>
      <c r="O4784" s="1" t="s">
        <v>393</v>
      </c>
      <c r="P4784">
        <v>120</v>
      </c>
      <c r="Q4784">
        <v>28000</v>
      </c>
      <c r="R4784">
        <v>529200</v>
      </c>
      <c r="S4784">
        <v>18.899999999999999</v>
      </c>
      <c r="T4784">
        <v>0.16</v>
      </c>
      <c r="U4784">
        <f t="shared" si="1480"/>
        <v>529200</v>
      </c>
      <c r="V4784">
        <f t="shared" si="1481"/>
        <v>3360000</v>
      </c>
      <c r="W4784" s="1" t="s">
        <v>394</v>
      </c>
      <c r="X4784" s="1" t="s">
        <v>112</v>
      </c>
      <c r="Y4784" s="1" t="s">
        <v>112</v>
      </c>
      <c r="Z4784" s="3">
        <v>8062</v>
      </c>
      <c r="AA4784" s="4">
        <f t="shared" si="1485"/>
        <v>6702</v>
      </c>
      <c r="AB4784" s="4">
        <f t="shared" si="1490"/>
        <v>5317.6786059999995</v>
      </c>
      <c r="AC4784" s="4">
        <f t="shared" si="1491"/>
        <v>6702</v>
      </c>
      <c r="AD4784" s="4">
        <f t="shared" si="1486"/>
        <v>9380</v>
      </c>
      <c r="AE4784" s="4">
        <v>6702</v>
      </c>
      <c r="AF4784" s="4">
        <v>6702</v>
      </c>
      <c r="AG4784" s="4">
        <f>AE4784</f>
        <v>6702</v>
      </c>
      <c r="AI4784" t="e">
        <f t="shared" si="1482"/>
        <v>#N/A</v>
      </c>
      <c r="AJ4784">
        <v>20526</v>
      </c>
      <c r="AK4784" s="2">
        <v>20526</v>
      </c>
      <c r="AL4784" s="2">
        <f>AJ4784</f>
        <v>20526</v>
      </c>
      <c r="AM4784" s="4"/>
      <c r="AN4784" t="e">
        <f>VLOOKUP([1]!Tabelle13[[#This Row],[Vlookup this ID for freight costs]],$AL$2:$AL$6811,2,FALSE)</f>
        <v>#REF!</v>
      </c>
      <c r="AP4784">
        <v>544.02</v>
      </c>
      <c r="AQ4784">
        <v>544.02</v>
      </c>
      <c r="AR4784" s="4">
        <v>31</v>
      </c>
      <c r="AS4784" s="4">
        <v>3</v>
      </c>
      <c r="AT4784" s="4">
        <v>2015</v>
      </c>
      <c r="AU4784" s="4">
        <v>3</v>
      </c>
      <c r="AV4784" s="4">
        <v>11</v>
      </c>
      <c r="AW4784" s="4">
        <v>2014</v>
      </c>
      <c r="AX4784" t="str">
        <f t="shared" si="1483"/>
        <v>No Delay</v>
      </c>
      <c r="AY4784">
        <f t="shared" si="1484"/>
        <v>0</v>
      </c>
    </row>
    <row r="4785" spans="1:51" x14ac:dyDescent="0.2">
      <c r="A4785" s="3">
        <v>85458</v>
      </c>
      <c r="B4785" s="1" t="s">
        <v>215</v>
      </c>
      <c r="C4785" s="1" t="s">
        <v>89</v>
      </c>
      <c r="D4785" s="1" t="s">
        <v>130</v>
      </c>
      <c r="E4785" s="1" t="s">
        <v>101</v>
      </c>
      <c r="F4785" s="1" t="s">
        <v>101</v>
      </c>
      <c r="G4785" s="13" t="s">
        <v>893</v>
      </c>
      <c r="H4785" s="12">
        <v>41789</v>
      </c>
      <c r="I4785" s="12" t="s">
        <v>500</v>
      </c>
      <c r="J4785" s="12">
        <v>41801</v>
      </c>
      <c r="K4785" s="4">
        <v>5533</v>
      </c>
      <c r="L4785" s="1" t="s">
        <v>146</v>
      </c>
      <c r="M4785" s="1" t="s">
        <v>132</v>
      </c>
      <c r="N4785" s="1" t="s">
        <v>408</v>
      </c>
      <c r="O4785" s="1" t="s">
        <v>93</v>
      </c>
      <c r="P4785">
        <v>120</v>
      </c>
      <c r="Q4785">
        <v>964</v>
      </c>
      <c r="R4785">
        <v>19318.560000000001</v>
      </c>
      <c r="S4785">
        <v>20.04</v>
      </c>
      <c r="T4785">
        <v>0.17</v>
      </c>
      <c r="U4785">
        <f t="shared" si="1480"/>
        <v>19318.559999999998</v>
      </c>
      <c r="V4785">
        <f t="shared" si="1481"/>
        <v>115680</v>
      </c>
      <c r="W4785" s="1" t="s">
        <v>160</v>
      </c>
      <c r="X4785" s="1" t="s">
        <v>1236</v>
      </c>
      <c r="Y4785" s="1" t="s">
        <v>161</v>
      </c>
      <c r="Z4785" s="3">
        <v>12573</v>
      </c>
      <c r="AA4785" s="4">
        <f t="shared" si="1485"/>
        <v>6705</v>
      </c>
      <c r="AB4785" s="4">
        <f t="shared" si="1490"/>
        <v>2350.5370852000001</v>
      </c>
      <c r="AC4785" s="4">
        <f t="shared" si="1491"/>
        <v>6705</v>
      </c>
      <c r="AD4785" s="4">
        <f t="shared" si="1486"/>
        <v>3473.5</v>
      </c>
      <c r="AE4785" s="4">
        <v>6705</v>
      </c>
      <c r="AF4785" s="4">
        <v>6705</v>
      </c>
      <c r="AG4785" s="4">
        <f>AE4785</f>
        <v>6705</v>
      </c>
      <c r="AI4785" t="e">
        <f t="shared" si="1482"/>
        <v>#N/A</v>
      </c>
      <c r="AJ4785">
        <v>27664.61</v>
      </c>
      <c r="AK4785" s="2">
        <v>27664.61</v>
      </c>
      <c r="AL4785" s="2">
        <f>AJ4785</f>
        <v>27664.61</v>
      </c>
      <c r="AM4785" s="4"/>
      <c r="AN4785" t="e">
        <f>VLOOKUP([1]!Tabelle13[[#This Row],[Vlookup this ID for freight costs]],$AL$2:$AL$6811,2,FALSE)</f>
        <v>#REF!</v>
      </c>
      <c r="AP4785">
        <v>23.9</v>
      </c>
      <c r="AQ4785">
        <v>23.9</v>
      </c>
      <c r="AR4785" s="4">
        <v>30</v>
      </c>
      <c r="AS4785" s="4">
        <v>5</v>
      </c>
      <c r="AT4785" s="4">
        <v>2014</v>
      </c>
      <c r="AU4785" s="4">
        <v>11</v>
      </c>
      <c r="AV4785" s="4">
        <v>6</v>
      </c>
      <c r="AW4785" s="4">
        <v>2014</v>
      </c>
      <c r="AX4785" t="str">
        <f t="shared" si="1483"/>
        <v>Delay</v>
      </c>
      <c r="AY4785">
        <f t="shared" si="1484"/>
        <v>12</v>
      </c>
    </row>
    <row r="4786" spans="1:51" x14ac:dyDescent="0.2">
      <c r="A4786" s="3">
        <v>86673</v>
      </c>
      <c r="B4786" s="1" t="s">
        <v>215</v>
      </c>
      <c r="C4786" s="1" t="s">
        <v>89</v>
      </c>
      <c r="D4786" s="1" t="s">
        <v>130</v>
      </c>
      <c r="E4786" s="1" t="s">
        <v>101</v>
      </c>
      <c r="F4786" s="1" t="s">
        <v>101</v>
      </c>
      <c r="G4786" s="13" t="s">
        <v>893</v>
      </c>
      <c r="H4786" s="12">
        <v>41789</v>
      </c>
      <c r="I4786" s="12" t="s">
        <v>500</v>
      </c>
      <c r="J4786" s="12">
        <v>41801</v>
      </c>
      <c r="K4786" s="4">
        <v>5540</v>
      </c>
      <c r="L4786" s="1" t="s">
        <v>146</v>
      </c>
      <c r="M4786" s="1" t="s">
        <v>132</v>
      </c>
      <c r="N4786" s="1" t="s">
        <v>408</v>
      </c>
      <c r="O4786" s="1" t="s">
        <v>93</v>
      </c>
      <c r="P4786">
        <v>120</v>
      </c>
      <c r="Q4786">
        <v>28516</v>
      </c>
      <c r="R4786">
        <v>571460.64</v>
      </c>
      <c r="S4786">
        <v>20.04</v>
      </c>
      <c r="T4786">
        <v>0.17</v>
      </c>
      <c r="U4786">
        <f t="shared" si="1480"/>
        <v>571460.64</v>
      </c>
      <c r="V4786">
        <f t="shared" si="1481"/>
        <v>3421920</v>
      </c>
      <c r="W4786" s="1" t="s">
        <v>155</v>
      </c>
      <c r="X4786" s="1" t="s">
        <v>1236</v>
      </c>
      <c r="Y4786" s="1" t="s">
        <v>156</v>
      </c>
      <c r="Z4786" s="3">
        <v>13090</v>
      </c>
      <c r="AA4786" s="4">
        <f t="shared" si="1485"/>
        <v>6705</v>
      </c>
      <c r="AB4786" s="4">
        <f t="shared" si="1490"/>
        <v>5374.3084708000006</v>
      </c>
      <c r="AC4786" s="4">
        <f t="shared" si="1491"/>
        <v>6705</v>
      </c>
      <c r="AD4786" s="4">
        <f t="shared" si="1486"/>
        <v>6705</v>
      </c>
      <c r="AE4786" s="3" t="s">
        <v>2468</v>
      </c>
      <c r="AF4786" s="3">
        <v>6705</v>
      </c>
      <c r="AG4786" s="4">
        <f>AI4786</f>
        <v>6705</v>
      </c>
      <c r="AH4786" s="4">
        <v>85458</v>
      </c>
      <c r="AI4786">
        <f t="shared" si="1482"/>
        <v>6705</v>
      </c>
      <c r="AJ4786" t="s">
        <v>2468</v>
      </c>
      <c r="AK4786" s="2">
        <v>27664.61</v>
      </c>
      <c r="AL4786" s="2">
        <f>AN4786</f>
        <v>27664.61</v>
      </c>
      <c r="AM4786" s="4">
        <v>85458</v>
      </c>
      <c r="AN4786">
        <f>INDEX($AJ$2:$AJ$6811,MATCH(AM4786,$A$2:$A$6811,0))</f>
        <v>27664.61</v>
      </c>
      <c r="AP4786">
        <v>706.9</v>
      </c>
      <c r="AQ4786">
        <v>706.9</v>
      </c>
      <c r="AR4786" s="4">
        <v>30</v>
      </c>
      <c r="AS4786" s="4">
        <v>5</v>
      </c>
      <c r="AT4786" s="4">
        <v>2014</v>
      </c>
      <c r="AU4786" s="4">
        <v>11</v>
      </c>
      <c r="AV4786" s="4">
        <v>6</v>
      </c>
      <c r="AW4786" s="4">
        <v>2014</v>
      </c>
      <c r="AX4786" t="str">
        <f t="shared" si="1483"/>
        <v>Delay</v>
      </c>
      <c r="AY4786">
        <f t="shared" si="1484"/>
        <v>12</v>
      </c>
    </row>
    <row r="4787" spans="1:51" x14ac:dyDescent="0.2">
      <c r="A4787" s="3">
        <v>25037</v>
      </c>
      <c r="B4787" s="1" t="s">
        <v>168</v>
      </c>
      <c r="C4787" s="1" t="s">
        <v>150</v>
      </c>
      <c r="D4787" s="1" t="s">
        <v>100</v>
      </c>
      <c r="E4787" s="1" t="s">
        <v>253</v>
      </c>
      <c r="F4787" s="1" t="s">
        <v>253</v>
      </c>
      <c r="G4787" s="13" t="s">
        <v>329</v>
      </c>
      <c r="H4787" s="12">
        <v>40821</v>
      </c>
      <c r="I4787" s="12" t="s">
        <v>329</v>
      </c>
      <c r="J4787" s="12">
        <v>40821</v>
      </c>
      <c r="K4787" s="4">
        <v>3492</v>
      </c>
      <c r="L4787" s="1" t="s">
        <v>146</v>
      </c>
      <c r="M4787" s="1" t="s">
        <v>170</v>
      </c>
      <c r="N4787" s="1" t="s">
        <v>302</v>
      </c>
      <c r="O4787" s="1" t="s">
        <v>93</v>
      </c>
      <c r="P4787">
        <v>30</v>
      </c>
      <c r="Q4787">
        <v>71984</v>
      </c>
      <c r="R4787">
        <v>478693.6</v>
      </c>
      <c r="S4787">
        <v>6.65</v>
      </c>
      <c r="T4787">
        <v>0.22</v>
      </c>
      <c r="U4787">
        <f t="shared" si="1480"/>
        <v>478693.60000000003</v>
      </c>
      <c r="V4787">
        <f t="shared" si="1481"/>
        <v>2159520</v>
      </c>
      <c r="W4787" s="1" t="s">
        <v>155</v>
      </c>
      <c r="X4787" s="1" t="s">
        <v>1236</v>
      </c>
      <c r="Y4787" s="1" t="s">
        <v>156</v>
      </c>
      <c r="Z4787" s="3">
        <v>8107</v>
      </c>
      <c r="AA4787" s="4">
        <f t="shared" si="1485"/>
        <v>6719</v>
      </c>
      <c r="AB4787" s="4">
        <f t="shared" si="1490"/>
        <v>10144.8258412</v>
      </c>
      <c r="AC4787" s="4">
        <f t="shared" si="1491"/>
        <v>6719</v>
      </c>
      <c r="AD4787" s="4">
        <f t="shared" si="1486"/>
        <v>6719</v>
      </c>
      <c r="AE4787" s="4">
        <v>6719</v>
      </c>
      <c r="AF4787" s="4">
        <v>6719</v>
      </c>
      <c r="AG4787" s="4">
        <f>AE4787</f>
        <v>6719</v>
      </c>
      <c r="AI4787" t="e">
        <f t="shared" si="1482"/>
        <v>#N/A</v>
      </c>
      <c r="AJ4787">
        <v>9726.5400000000009</v>
      </c>
      <c r="AK4787" s="2">
        <v>9726.5400000000009</v>
      </c>
      <c r="AL4787" s="2">
        <f>AJ4787</f>
        <v>9726.5400000000009</v>
      </c>
      <c r="AM4787" s="4"/>
      <c r="AN4787" t="e">
        <f>VLOOKUP([1]!Tabelle13[[#This Row],[Vlookup this ID for freight costs]],$AL$2:$AL$6811,2,FALSE)</f>
        <v>#REF!</v>
      </c>
      <c r="AP4787">
        <v>789.84</v>
      </c>
      <c r="AQ4787">
        <v>789.84</v>
      </c>
      <c r="AR4787" s="4">
        <v>5</v>
      </c>
      <c r="AS4787" s="4">
        <v>10</v>
      </c>
      <c r="AT4787" s="4">
        <v>2011</v>
      </c>
      <c r="AU4787" s="4">
        <v>5</v>
      </c>
      <c r="AV4787" s="4">
        <v>10</v>
      </c>
      <c r="AW4787" s="4">
        <v>2011</v>
      </c>
      <c r="AX4787" t="str">
        <f t="shared" si="1483"/>
        <v>No Delay</v>
      </c>
      <c r="AY4787">
        <f t="shared" si="1484"/>
        <v>0</v>
      </c>
    </row>
    <row r="4788" spans="1:51" x14ac:dyDescent="0.2">
      <c r="A4788" s="3">
        <v>82276</v>
      </c>
      <c r="B4788" s="1" t="s">
        <v>667</v>
      </c>
      <c r="C4788" s="1" t="s">
        <v>65</v>
      </c>
      <c r="D4788" s="1" t="s">
        <v>130</v>
      </c>
      <c r="E4788" s="1" t="s">
        <v>152</v>
      </c>
      <c r="F4788" s="1" t="s">
        <v>152</v>
      </c>
      <c r="G4788" s="13" t="s">
        <v>153</v>
      </c>
      <c r="H4788" s="12">
        <v>40165</v>
      </c>
      <c r="I4788" s="12" t="s">
        <v>153</v>
      </c>
      <c r="J4788" s="12">
        <v>40165</v>
      </c>
      <c r="K4788" s="4">
        <v>2094</v>
      </c>
      <c r="L4788" s="1" t="s">
        <v>146</v>
      </c>
      <c r="M4788" s="1" t="s">
        <v>132</v>
      </c>
      <c r="N4788" s="1" t="s">
        <v>178</v>
      </c>
      <c r="O4788" s="1" t="s">
        <v>93</v>
      </c>
      <c r="P4788">
        <v>60</v>
      </c>
      <c r="Q4788">
        <v>1697</v>
      </c>
      <c r="R4788">
        <v>12778.41</v>
      </c>
      <c r="S4788">
        <v>7.53</v>
      </c>
      <c r="T4788">
        <v>0.13</v>
      </c>
      <c r="U4788">
        <f t="shared" si="1480"/>
        <v>12778.41</v>
      </c>
      <c r="V4788">
        <f t="shared" si="1481"/>
        <v>101820</v>
      </c>
      <c r="W4788" s="1" t="s">
        <v>155</v>
      </c>
      <c r="X4788" s="1" t="s">
        <v>1236</v>
      </c>
      <c r="Y4788" s="1" t="s">
        <v>156</v>
      </c>
      <c r="Z4788" s="3">
        <v>7726</v>
      </c>
      <c r="AA4788" s="4">
        <f t="shared" si="1485"/>
        <v>6725</v>
      </c>
      <c r="AB4788" s="4">
        <f t="shared" si="1490"/>
        <v>2430.9822226000001</v>
      </c>
      <c r="AC4788" s="4">
        <f t="shared" si="1491"/>
        <v>6725</v>
      </c>
      <c r="AD4788" s="4">
        <f t="shared" si="1486"/>
        <v>3032.8333333333335</v>
      </c>
      <c r="AE4788" s="4">
        <v>6725</v>
      </c>
      <c r="AF4788" s="4">
        <v>6725</v>
      </c>
      <c r="AG4788" s="4">
        <f>AE4788</f>
        <v>6725</v>
      </c>
      <c r="AI4788" t="e">
        <f t="shared" si="1482"/>
        <v>#N/A</v>
      </c>
      <c r="AJ4788">
        <v>33279.39</v>
      </c>
      <c r="AK4788" s="2">
        <v>33279.39</v>
      </c>
      <c r="AL4788" s="2">
        <f>AJ4788</f>
        <v>33279.39</v>
      </c>
      <c r="AM4788" s="4"/>
      <c r="AN4788" t="e">
        <f>VLOOKUP([1]!Tabelle13[[#This Row],[Vlookup this ID for freight costs]],$AL$2:$AL$6811,2,FALSE)</f>
        <v>#REF!</v>
      </c>
      <c r="AP4788">
        <v>25.05</v>
      </c>
      <c r="AQ4788">
        <v>25.05</v>
      </c>
      <c r="AR4788" s="4">
        <v>18</v>
      </c>
      <c r="AS4788" s="4">
        <v>12</v>
      </c>
      <c r="AT4788" s="4">
        <v>2009</v>
      </c>
      <c r="AU4788" s="4">
        <v>18</v>
      </c>
      <c r="AV4788" s="4">
        <v>12</v>
      </c>
      <c r="AW4788" s="4">
        <v>2009</v>
      </c>
      <c r="AX4788" t="str">
        <f t="shared" si="1483"/>
        <v>No Delay</v>
      </c>
      <c r="AY4788">
        <f t="shared" si="1484"/>
        <v>0</v>
      </c>
    </row>
    <row r="4789" spans="1:51" x14ac:dyDescent="0.2">
      <c r="A4789" s="3">
        <v>84507</v>
      </c>
      <c r="B4789" s="1" t="s">
        <v>667</v>
      </c>
      <c r="C4789" s="1" t="s">
        <v>65</v>
      </c>
      <c r="D4789" s="1" t="s">
        <v>130</v>
      </c>
      <c r="E4789" s="1" t="s">
        <v>152</v>
      </c>
      <c r="F4789" s="1" t="s">
        <v>152</v>
      </c>
      <c r="G4789" s="13" t="s">
        <v>153</v>
      </c>
      <c r="H4789" s="12">
        <v>40165</v>
      </c>
      <c r="I4789" s="12" t="s">
        <v>153</v>
      </c>
      <c r="J4789" s="12">
        <v>40165</v>
      </c>
      <c r="K4789" s="4">
        <v>2099</v>
      </c>
      <c r="L4789" s="1" t="s">
        <v>146</v>
      </c>
      <c r="M4789" s="1" t="s">
        <v>132</v>
      </c>
      <c r="N4789" s="1" t="s">
        <v>167</v>
      </c>
      <c r="O4789" s="1" t="s">
        <v>93</v>
      </c>
      <c r="P4789">
        <v>30</v>
      </c>
      <c r="Q4789">
        <v>77386</v>
      </c>
      <c r="R4789">
        <v>447291.08</v>
      </c>
      <c r="S4789">
        <v>5.78</v>
      </c>
      <c r="T4789">
        <v>0.19</v>
      </c>
      <c r="U4789">
        <f t="shared" si="1480"/>
        <v>447291.08</v>
      </c>
      <c r="V4789">
        <f t="shared" si="1481"/>
        <v>2321580</v>
      </c>
      <c r="W4789" s="1" t="s">
        <v>155</v>
      </c>
      <c r="X4789" s="1" t="s">
        <v>1236</v>
      </c>
      <c r="Y4789" s="1" t="s">
        <v>156</v>
      </c>
      <c r="Z4789" s="3">
        <v>7726</v>
      </c>
      <c r="AA4789" s="4">
        <f t="shared" si="1485"/>
        <v>6725</v>
      </c>
      <c r="AB4789" s="4">
        <f t="shared" si="1490"/>
        <v>10737.683456800001</v>
      </c>
      <c r="AC4789" s="4">
        <f t="shared" si="1491"/>
        <v>6725</v>
      </c>
      <c r="AD4789" s="4">
        <f t="shared" si="1486"/>
        <v>6725</v>
      </c>
      <c r="AE4789" s="3" t="s">
        <v>2469</v>
      </c>
      <c r="AF4789" s="3">
        <v>6725</v>
      </c>
      <c r="AG4789" s="4">
        <f>AI4789</f>
        <v>6725</v>
      </c>
      <c r="AH4789" s="4">
        <v>82276</v>
      </c>
      <c r="AI4789">
        <f t="shared" si="1482"/>
        <v>6725</v>
      </c>
      <c r="AJ4789" t="s">
        <v>2469</v>
      </c>
      <c r="AK4789" s="2">
        <v>33279.39</v>
      </c>
      <c r="AL4789" s="2">
        <f>AN4789</f>
        <v>33279.39</v>
      </c>
      <c r="AM4789" s="4">
        <v>82276</v>
      </c>
      <c r="AN4789">
        <f>INDEX($AJ$2:$AJ$6811,MATCH(AM4789,$A$2:$A$6811,0))</f>
        <v>33279.39</v>
      </c>
      <c r="AP4789">
        <v>876.69</v>
      </c>
      <c r="AQ4789">
        <v>876.69</v>
      </c>
      <c r="AR4789" s="4">
        <v>18</v>
      </c>
      <c r="AS4789" s="4">
        <v>12</v>
      </c>
      <c r="AT4789" s="4">
        <v>2009</v>
      </c>
      <c r="AU4789" s="4">
        <v>18</v>
      </c>
      <c r="AV4789" s="4">
        <v>12</v>
      </c>
      <c r="AW4789" s="4">
        <v>2009</v>
      </c>
      <c r="AX4789" t="str">
        <f t="shared" si="1483"/>
        <v>No Delay</v>
      </c>
      <c r="AY4789">
        <f t="shared" si="1484"/>
        <v>0</v>
      </c>
    </row>
    <row r="4790" spans="1:51" x14ac:dyDescent="0.2">
      <c r="A4790" s="3">
        <v>83503</v>
      </c>
      <c r="B4790" s="1" t="s">
        <v>151</v>
      </c>
      <c r="C4790" s="1" t="s">
        <v>65</v>
      </c>
      <c r="D4790" s="1" t="s">
        <v>130</v>
      </c>
      <c r="E4790" s="1" t="s">
        <v>152</v>
      </c>
      <c r="F4790" s="1" t="s">
        <v>152</v>
      </c>
      <c r="G4790" s="13" t="s">
        <v>927</v>
      </c>
      <c r="H4790" s="12">
        <v>40709</v>
      </c>
      <c r="I4790" s="12" t="s">
        <v>1660</v>
      </c>
      <c r="J4790" s="12">
        <v>40729</v>
      </c>
      <c r="K4790" s="4">
        <v>3291</v>
      </c>
      <c r="L4790" s="1" t="s">
        <v>146</v>
      </c>
      <c r="M4790" s="1" t="s">
        <v>132</v>
      </c>
      <c r="N4790" s="1" t="s">
        <v>238</v>
      </c>
      <c r="O4790" s="1" t="s">
        <v>93</v>
      </c>
      <c r="P4790">
        <v>30</v>
      </c>
      <c r="Q4790">
        <v>70651</v>
      </c>
      <c r="R4790">
        <v>623141.81999999995</v>
      </c>
      <c r="S4790">
        <v>8.82</v>
      </c>
      <c r="T4790">
        <v>0.28999999999999998</v>
      </c>
      <c r="U4790">
        <f t="shared" si="1480"/>
        <v>623141.82000000007</v>
      </c>
      <c r="V4790">
        <f t="shared" si="1481"/>
        <v>2119530</v>
      </c>
      <c r="W4790" s="1" t="s">
        <v>160</v>
      </c>
      <c r="X4790" s="1" t="s">
        <v>1236</v>
      </c>
      <c r="Y4790" s="1" t="s">
        <v>161</v>
      </c>
      <c r="Z4790" s="3">
        <v>7348</v>
      </c>
      <c r="AA4790" s="4">
        <f t="shared" si="1485"/>
        <v>6749</v>
      </c>
      <c r="AB4790" s="4">
        <f t="shared" si="1490"/>
        <v>9998.5320238000004</v>
      </c>
      <c r="AC4790" s="4">
        <f t="shared" si="1491"/>
        <v>6749</v>
      </c>
      <c r="AD4790" s="4">
        <f t="shared" si="1486"/>
        <v>6749</v>
      </c>
      <c r="AE4790" s="4">
        <v>6749</v>
      </c>
      <c r="AF4790" s="4">
        <v>6749</v>
      </c>
      <c r="AG4790" s="4">
        <f>AE4790</f>
        <v>6749</v>
      </c>
      <c r="AI4790" t="e">
        <f t="shared" si="1482"/>
        <v>#N/A</v>
      </c>
      <c r="AJ4790">
        <v>13398.06</v>
      </c>
      <c r="AK4790" s="2">
        <v>13398.06</v>
      </c>
      <c r="AL4790" s="2">
        <f>AJ4790</f>
        <v>13398.06</v>
      </c>
      <c r="AM4790" s="4"/>
      <c r="AN4790" t="e">
        <f>VLOOKUP([1]!Tabelle13[[#This Row],[Vlookup this ID for freight costs]],$AL$2:$AL$6811,2,FALSE)</f>
        <v>#REF!</v>
      </c>
      <c r="AP4790">
        <v>1028.18</v>
      </c>
      <c r="AQ4790">
        <v>1028.18</v>
      </c>
      <c r="AR4790" s="4">
        <v>15</v>
      </c>
      <c r="AS4790" s="4">
        <v>6</v>
      </c>
      <c r="AT4790" s="4">
        <v>2011</v>
      </c>
      <c r="AU4790" s="4">
        <v>5</v>
      </c>
      <c r="AV4790" s="4">
        <v>7</v>
      </c>
      <c r="AW4790" s="4">
        <v>2011</v>
      </c>
      <c r="AX4790" t="str">
        <f t="shared" si="1483"/>
        <v>Delay</v>
      </c>
      <c r="AY4790">
        <f t="shared" si="1484"/>
        <v>20</v>
      </c>
    </row>
    <row r="4791" spans="1:51" x14ac:dyDescent="0.2">
      <c r="A4791" s="3">
        <v>85436</v>
      </c>
      <c r="B4791" s="1" t="s">
        <v>215</v>
      </c>
      <c r="C4791" s="1" t="s">
        <v>89</v>
      </c>
      <c r="D4791" s="1" t="s">
        <v>130</v>
      </c>
      <c r="E4791" s="1" t="s">
        <v>101</v>
      </c>
      <c r="F4791" s="1" t="s">
        <v>101</v>
      </c>
      <c r="G4791" s="13" t="s">
        <v>2470</v>
      </c>
      <c r="H4791" s="12">
        <v>41685</v>
      </c>
      <c r="I4791" s="12" t="s">
        <v>375</v>
      </c>
      <c r="J4791" s="12">
        <v>41702</v>
      </c>
      <c r="K4791" s="4">
        <v>5345</v>
      </c>
      <c r="L4791" s="1" t="s">
        <v>146</v>
      </c>
      <c r="M4791" s="1" t="s">
        <v>132</v>
      </c>
      <c r="N4791" s="1" t="s">
        <v>1524</v>
      </c>
      <c r="O4791" s="1" t="s">
        <v>93</v>
      </c>
      <c r="P4791">
        <v>30</v>
      </c>
      <c r="Q4791">
        <v>50510</v>
      </c>
      <c r="R4791">
        <v>549043.69999999995</v>
      </c>
      <c r="S4791">
        <v>10.87</v>
      </c>
      <c r="T4791">
        <v>0.36</v>
      </c>
      <c r="U4791">
        <f t="shared" si="1480"/>
        <v>549043.69999999995</v>
      </c>
      <c r="V4791">
        <f t="shared" si="1481"/>
        <v>1515300</v>
      </c>
      <c r="W4791" s="1" t="s">
        <v>179</v>
      </c>
      <c r="X4791" s="1" t="s">
        <v>1236</v>
      </c>
      <c r="Y4791" s="1" t="s">
        <v>156</v>
      </c>
      <c r="Z4791" s="3">
        <v>13090</v>
      </c>
      <c r="AA4791" s="4">
        <f t="shared" si="1485"/>
        <v>6766</v>
      </c>
      <c r="AB4791" s="4">
        <f t="shared" si="1490"/>
        <v>7788.101584</v>
      </c>
      <c r="AC4791" s="4">
        <f t="shared" si="1491"/>
        <v>6766</v>
      </c>
      <c r="AD4791" s="4">
        <f t="shared" si="1486"/>
        <v>6766</v>
      </c>
      <c r="AE4791" s="4">
        <v>6766</v>
      </c>
      <c r="AF4791" s="4">
        <v>6766</v>
      </c>
      <c r="AG4791" s="4">
        <f>AE4791</f>
        <v>6766</v>
      </c>
      <c r="AI4791" t="e">
        <f t="shared" si="1482"/>
        <v>#N/A</v>
      </c>
      <c r="AJ4791">
        <v>18278.07</v>
      </c>
      <c r="AK4791" s="2">
        <v>18278.07</v>
      </c>
      <c r="AL4791" s="2">
        <f>AJ4791</f>
        <v>18278.07</v>
      </c>
      <c r="AM4791" s="4"/>
      <c r="AN4791" t="e">
        <f>VLOOKUP([1]!Tabelle13[[#This Row],[Vlookup this ID for freight costs]],$AL$2:$AL$6811,2,FALSE)</f>
        <v>#REF!</v>
      </c>
      <c r="AP4791">
        <v>679.17</v>
      </c>
      <c r="AQ4791">
        <v>679.17</v>
      </c>
      <c r="AR4791" s="4">
        <v>15</v>
      </c>
      <c r="AS4791" s="4">
        <v>2</v>
      </c>
      <c r="AT4791" s="4">
        <v>2014</v>
      </c>
      <c r="AU4791" s="4">
        <v>4</v>
      </c>
      <c r="AV4791" s="4">
        <v>4</v>
      </c>
      <c r="AW4791" s="4">
        <v>2014</v>
      </c>
      <c r="AX4791" t="str">
        <f t="shared" si="1483"/>
        <v>Delay</v>
      </c>
      <c r="AY4791">
        <f t="shared" si="1484"/>
        <v>17</v>
      </c>
    </row>
    <row r="4792" spans="1:51" x14ac:dyDescent="0.2">
      <c r="A4792" s="3">
        <v>85683</v>
      </c>
      <c r="B4792" s="1" t="s">
        <v>151</v>
      </c>
      <c r="C4792" s="1" t="s">
        <v>65</v>
      </c>
      <c r="D4792" s="1" t="s">
        <v>130</v>
      </c>
      <c r="E4792" s="1" t="s">
        <v>53</v>
      </c>
      <c r="F4792" s="1" t="s">
        <v>53</v>
      </c>
      <c r="G4792" s="13" t="s">
        <v>1321</v>
      </c>
      <c r="H4792" s="12">
        <v>40380</v>
      </c>
      <c r="I4792" s="12" t="s">
        <v>190</v>
      </c>
      <c r="J4792" s="12">
        <v>40357</v>
      </c>
      <c r="K4792" s="4">
        <v>2589</v>
      </c>
      <c r="L4792" s="1" t="s">
        <v>146</v>
      </c>
      <c r="M4792" s="1" t="s">
        <v>132</v>
      </c>
      <c r="N4792" s="1" t="s">
        <v>238</v>
      </c>
      <c r="O4792" s="1" t="s">
        <v>93</v>
      </c>
      <c r="P4792">
        <v>30</v>
      </c>
      <c r="Q4792">
        <v>75159</v>
      </c>
      <c r="R4792">
        <v>751590</v>
      </c>
      <c r="S4792">
        <v>10</v>
      </c>
      <c r="T4792">
        <v>0.33</v>
      </c>
      <c r="U4792">
        <f t="shared" si="1480"/>
        <v>751590</v>
      </c>
      <c r="V4792">
        <f t="shared" si="1481"/>
        <v>2254770</v>
      </c>
      <c r="W4792" s="1" t="s">
        <v>160</v>
      </c>
      <c r="X4792" s="1" t="s">
        <v>1236</v>
      </c>
      <c r="Y4792" s="1" t="s">
        <v>161</v>
      </c>
      <c r="Z4792" s="3">
        <v>7348</v>
      </c>
      <c r="AA4792" s="4">
        <f t="shared" si="1485"/>
        <v>6773</v>
      </c>
      <c r="AB4792" s="4">
        <f t="shared" si="1490"/>
        <v>10493.275106200001</v>
      </c>
      <c r="AC4792" s="4">
        <f t="shared" si="1491"/>
        <v>6773</v>
      </c>
      <c r="AD4792" s="4">
        <f t="shared" si="1486"/>
        <v>6773</v>
      </c>
      <c r="AE4792" s="4">
        <v>6773</v>
      </c>
      <c r="AF4792" s="4">
        <v>6773</v>
      </c>
      <c r="AG4792" s="4">
        <f>AE4792</f>
        <v>6773</v>
      </c>
      <c r="AI4792" t="e">
        <f t="shared" si="1482"/>
        <v>#N/A</v>
      </c>
      <c r="AJ4792" t="s">
        <v>81</v>
      </c>
      <c r="AK4792" s="2"/>
      <c r="AL4792" s="2" t="str">
        <f>AJ4792</f>
        <v>Freight Included in Commodity Cost</v>
      </c>
      <c r="AM4792" s="4"/>
      <c r="AN4792" t="e">
        <f>VLOOKUP([1]!Tabelle13[[#This Row],[Vlookup this ID for freight costs]],$AL$2:$AL$6811,2,FALSE)</f>
        <v>#REF!</v>
      </c>
      <c r="AP4792">
        <v>1620.43</v>
      </c>
      <c r="AQ4792">
        <v>1620.43</v>
      </c>
      <c r="AR4792" s="4">
        <v>21</v>
      </c>
      <c r="AS4792" s="4">
        <v>7</v>
      </c>
      <c r="AT4792" s="4">
        <v>2010</v>
      </c>
      <c r="AU4792" s="4">
        <v>28</v>
      </c>
      <c r="AV4792" s="4">
        <v>6</v>
      </c>
      <c r="AW4792" s="4">
        <v>2010</v>
      </c>
      <c r="AX4792" t="str">
        <f t="shared" si="1483"/>
        <v>No Delay</v>
      </c>
      <c r="AY4792">
        <f t="shared" si="1484"/>
        <v>0</v>
      </c>
    </row>
    <row r="4793" spans="1:51" x14ac:dyDescent="0.2">
      <c r="A4793" s="3">
        <v>84423</v>
      </c>
      <c r="B4793" s="1" t="s">
        <v>151</v>
      </c>
      <c r="C4793" s="1" t="s">
        <v>65</v>
      </c>
      <c r="D4793" s="1" t="s">
        <v>130</v>
      </c>
      <c r="E4793" s="1" t="s">
        <v>152</v>
      </c>
      <c r="F4793" s="1" t="s">
        <v>152</v>
      </c>
      <c r="G4793" s="13" t="s">
        <v>406</v>
      </c>
      <c r="H4793" s="12">
        <v>41943</v>
      </c>
      <c r="I4793" s="12" t="s">
        <v>1042</v>
      </c>
      <c r="J4793" s="12">
        <v>41946</v>
      </c>
      <c r="K4793" s="4">
        <v>6047</v>
      </c>
      <c r="L4793" s="1" t="s">
        <v>146</v>
      </c>
      <c r="M4793" s="1" t="s">
        <v>132</v>
      </c>
      <c r="N4793" s="1" t="s">
        <v>275</v>
      </c>
      <c r="O4793" s="1" t="s">
        <v>93</v>
      </c>
      <c r="P4793">
        <v>60</v>
      </c>
      <c r="Q4793">
        <v>76832</v>
      </c>
      <c r="R4793">
        <v>500944.64000000001</v>
      </c>
      <c r="S4793">
        <v>6.52</v>
      </c>
      <c r="T4793">
        <v>0.11</v>
      </c>
      <c r="U4793">
        <f t="shared" si="1480"/>
        <v>500944.63999999996</v>
      </c>
      <c r="V4793">
        <f t="shared" si="1481"/>
        <v>4609920</v>
      </c>
      <c r="W4793" s="1" t="s">
        <v>160</v>
      </c>
      <c r="X4793" s="1" t="s">
        <v>1236</v>
      </c>
      <c r="Y4793" s="1" t="s">
        <v>161</v>
      </c>
      <c r="Z4793" s="3">
        <v>7348</v>
      </c>
      <c r="AA4793" s="4">
        <f t="shared" si="1485"/>
        <v>6780</v>
      </c>
      <c r="AB4793" s="4">
        <f t="shared" si="1490"/>
        <v>10676.883175600002</v>
      </c>
      <c r="AC4793" s="4">
        <f t="shared" si="1491"/>
        <v>6780</v>
      </c>
      <c r="AD4793" s="4">
        <f t="shared" si="1486"/>
        <v>6780</v>
      </c>
      <c r="AE4793" s="4">
        <v>6780</v>
      </c>
      <c r="AF4793" s="4">
        <v>6780</v>
      </c>
      <c r="AG4793" s="4">
        <f>AE4793</f>
        <v>6780</v>
      </c>
      <c r="AI4793" t="e">
        <f t="shared" si="1482"/>
        <v>#N/A</v>
      </c>
      <c r="AJ4793">
        <v>14251</v>
      </c>
      <c r="AK4793" s="2">
        <v>14251</v>
      </c>
      <c r="AL4793" s="2">
        <f>AJ4793</f>
        <v>14251</v>
      </c>
      <c r="AM4793" s="4"/>
      <c r="AN4793" t="e">
        <f>VLOOKUP([1]!Tabelle13[[#This Row],[Vlookup this ID for freight costs]],$AL$2:$AL$6811,2,FALSE)</f>
        <v>#REF!</v>
      </c>
      <c r="AP4793">
        <v>514.97</v>
      </c>
      <c r="AQ4793">
        <v>514.97</v>
      </c>
      <c r="AR4793" s="4">
        <v>31</v>
      </c>
      <c r="AS4793" s="4">
        <v>10</v>
      </c>
      <c r="AT4793" s="4">
        <v>2014</v>
      </c>
      <c r="AU4793" s="4">
        <v>3</v>
      </c>
      <c r="AV4793" s="4">
        <v>11</v>
      </c>
      <c r="AW4793" s="4">
        <v>2014</v>
      </c>
      <c r="AX4793" t="str">
        <f t="shared" si="1483"/>
        <v>Delay</v>
      </c>
      <c r="AY4793">
        <f t="shared" si="1484"/>
        <v>3</v>
      </c>
    </row>
    <row r="4794" spans="1:51" x14ac:dyDescent="0.2">
      <c r="A4794" s="3">
        <v>86001</v>
      </c>
      <c r="B4794" s="1" t="s">
        <v>172</v>
      </c>
      <c r="C4794" s="1" t="s">
        <v>114</v>
      </c>
      <c r="D4794" s="1" t="s">
        <v>130</v>
      </c>
      <c r="E4794" s="1" t="s">
        <v>101</v>
      </c>
      <c r="F4794" s="1" t="s">
        <v>101</v>
      </c>
      <c r="G4794" s="13" t="s">
        <v>428</v>
      </c>
      <c r="H4794" s="12">
        <v>41547</v>
      </c>
      <c r="I4794" s="12" t="s">
        <v>2471</v>
      </c>
      <c r="J4794" s="12">
        <v>41534</v>
      </c>
      <c r="K4794" s="4">
        <v>4929</v>
      </c>
      <c r="L4794" s="1" t="s">
        <v>146</v>
      </c>
      <c r="M4794" s="1" t="s">
        <v>132</v>
      </c>
      <c r="N4794" s="1" t="s">
        <v>163</v>
      </c>
      <c r="O4794" s="1" t="s">
        <v>93</v>
      </c>
      <c r="P4794">
        <v>60</v>
      </c>
      <c r="Q4794">
        <v>3908</v>
      </c>
      <c r="R4794">
        <v>44785.68</v>
      </c>
      <c r="S4794">
        <v>11.46</v>
      </c>
      <c r="T4794">
        <v>0.19</v>
      </c>
      <c r="U4794">
        <f t="shared" si="1480"/>
        <v>44785.68</v>
      </c>
      <c r="V4794">
        <f t="shared" si="1481"/>
        <v>234480</v>
      </c>
      <c r="W4794" s="1" t="s">
        <v>155</v>
      </c>
      <c r="X4794" s="1" t="s">
        <v>1236</v>
      </c>
      <c r="Y4794" s="1" t="s">
        <v>156</v>
      </c>
      <c r="Z4794" s="3">
        <v>14240</v>
      </c>
      <c r="AA4794" s="4">
        <f t="shared" si="1485"/>
        <v>6795</v>
      </c>
      <c r="AB4794" s="4">
        <f t="shared" si="1490"/>
        <v>2673.6346084000002</v>
      </c>
      <c r="AC4794" s="4">
        <f t="shared" si="1491"/>
        <v>6795</v>
      </c>
      <c r="AD4794" s="4">
        <f t="shared" si="1486"/>
        <v>6795</v>
      </c>
      <c r="AE4794" s="3" t="s">
        <v>2472</v>
      </c>
      <c r="AF4794" s="3">
        <v>6795</v>
      </c>
      <c r="AG4794" s="4">
        <f>AI4794</f>
        <v>6795</v>
      </c>
      <c r="AH4794" s="4">
        <v>85400</v>
      </c>
      <c r="AI4794">
        <f t="shared" si="1482"/>
        <v>6795</v>
      </c>
      <c r="AJ4794" t="s">
        <v>2472</v>
      </c>
      <c r="AK4794" s="2">
        <v>14316.94</v>
      </c>
      <c r="AL4794" s="2">
        <f>AN4794</f>
        <v>14316.94</v>
      </c>
      <c r="AM4794" s="4">
        <v>85400</v>
      </c>
      <c r="AN4794">
        <f>INDEX($AJ$2:$AJ$6811,MATCH(AM4794,$A$2:$A$6811,0))</f>
        <v>14316.94</v>
      </c>
      <c r="AP4794">
        <v>55.4</v>
      </c>
      <c r="AQ4794">
        <v>55.4</v>
      </c>
      <c r="AR4794" s="4">
        <v>30</v>
      </c>
      <c r="AS4794" s="4">
        <v>9</v>
      </c>
      <c r="AT4794" s="4">
        <v>2013</v>
      </c>
      <c r="AU4794" s="4">
        <v>17</v>
      </c>
      <c r="AV4794" s="4">
        <v>9</v>
      </c>
      <c r="AW4794" s="4">
        <v>2013</v>
      </c>
      <c r="AX4794" t="str">
        <f t="shared" si="1483"/>
        <v>No Delay</v>
      </c>
      <c r="AY4794">
        <f t="shared" si="1484"/>
        <v>0</v>
      </c>
    </row>
    <row r="4795" spans="1:51" x14ac:dyDescent="0.2">
      <c r="A4795" s="3">
        <v>85400</v>
      </c>
      <c r="B4795" s="1" t="s">
        <v>172</v>
      </c>
      <c r="C4795" s="1" t="s">
        <v>114</v>
      </c>
      <c r="D4795" s="1" t="s">
        <v>130</v>
      </c>
      <c r="E4795" s="1" t="s">
        <v>101</v>
      </c>
      <c r="F4795" s="1" t="s">
        <v>101</v>
      </c>
      <c r="G4795" s="13" t="s">
        <v>428</v>
      </c>
      <c r="H4795" s="12">
        <v>41547</v>
      </c>
      <c r="I4795" s="12" t="s">
        <v>2471</v>
      </c>
      <c r="J4795" s="12">
        <v>41534</v>
      </c>
      <c r="K4795" s="4">
        <v>4928</v>
      </c>
      <c r="L4795" s="1" t="s">
        <v>146</v>
      </c>
      <c r="M4795" s="1" t="s">
        <v>132</v>
      </c>
      <c r="N4795" s="1" t="s">
        <v>163</v>
      </c>
      <c r="O4795" s="1" t="s">
        <v>93</v>
      </c>
      <c r="P4795">
        <v>60</v>
      </c>
      <c r="Q4795">
        <v>62000</v>
      </c>
      <c r="R4795">
        <v>710520</v>
      </c>
      <c r="S4795">
        <v>11.46</v>
      </c>
      <c r="T4795">
        <v>0.19</v>
      </c>
      <c r="U4795">
        <f t="shared" si="1480"/>
        <v>710520</v>
      </c>
      <c r="V4795">
        <f t="shared" si="1481"/>
        <v>3720000</v>
      </c>
      <c r="W4795" s="1" t="s">
        <v>160</v>
      </c>
      <c r="X4795" s="1" t="s">
        <v>1236</v>
      </c>
      <c r="Y4795" s="1" t="s">
        <v>161</v>
      </c>
      <c r="Z4795" s="3">
        <v>13722</v>
      </c>
      <c r="AA4795" s="4">
        <f t="shared" si="1485"/>
        <v>6795</v>
      </c>
      <c r="AB4795" s="4">
        <f t="shared" si="1490"/>
        <v>9049.103806000001</v>
      </c>
      <c r="AC4795" s="4">
        <f t="shared" si="1491"/>
        <v>6795</v>
      </c>
      <c r="AD4795" s="4">
        <f t="shared" si="1486"/>
        <v>6286.5</v>
      </c>
      <c r="AE4795" s="4">
        <v>6795</v>
      </c>
      <c r="AF4795" s="4">
        <v>6795</v>
      </c>
      <c r="AG4795" s="4">
        <f>AE4795</f>
        <v>6795</v>
      </c>
      <c r="AI4795" t="e">
        <f t="shared" si="1482"/>
        <v>#N/A</v>
      </c>
      <c r="AJ4795">
        <v>14316.94</v>
      </c>
      <c r="AK4795" s="2">
        <v>14316.94</v>
      </c>
      <c r="AL4795" s="2">
        <f>AJ4795</f>
        <v>14316.94</v>
      </c>
      <c r="AM4795" s="4"/>
      <c r="AN4795" t="e">
        <f>VLOOKUP([1]!Tabelle13[[#This Row],[Vlookup this ID for freight costs]],$AL$2:$AL$6811,2,FALSE)</f>
        <v>#REF!</v>
      </c>
      <c r="AP4795">
        <v>878.91</v>
      </c>
      <c r="AQ4795">
        <v>878.91</v>
      </c>
      <c r="AR4795" s="4">
        <v>30</v>
      </c>
      <c r="AS4795" s="4">
        <v>9</v>
      </c>
      <c r="AT4795" s="4">
        <v>2013</v>
      </c>
      <c r="AU4795" s="4">
        <v>17</v>
      </c>
      <c r="AV4795" s="4">
        <v>9</v>
      </c>
      <c r="AW4795" s="4">
        <v>2013</v>
      </c>
      <c r="AX4795" t="str">
        <f t="shared" si="1483"/>
        <v>No Delay</v>
      </c>
      <c r="AY4795">
        <f t="shared" si="1484"/>
        <v>0</v>
      </c>
    </row>
    <row r="4796" spans="1:51" x14ac:dyDescent="0.2">
      <c r="A4796" s="3">
        <v>83590</v>
      </c>
      <c r="B4796" s="1" t="s">
        <v>215</v>
      </c>
      <c r="C4796" s="1" t="s">
        <v>89</v>
      </c>
      <c r="D4796" s="1" t="s">
        <v>130</v>
      </c>
      <c r="E4796" s="1" t="s">
        <v>53</v>
      </c>
      <c r="F4796" s="1" t="s">
        <v>53</v>
      </c>
      <c r="G4796" s="13" t="s">
        <v>2473</v>
      </c>
      <c r="H4796" s="12">
        <v>41059</v>
      </c>
      <c r="I4796" s="12" t="s">
        <v>2473</v>
      </c>
      <c r="J4796" s="12">
        <v>41059</v>
      </c>
      <c r="K4796" s="4">
        <v>3947</v>
      </c>
      <c r="L4796" s="1" t="s">
        <v>146</v>
      </c>
      <c r="M4796" s="1" t="s">
        <v>132</v>
      </c>
      <c r="N4796" s="1" t="s">
        <v>163</v>
      </c>
      <c r="O4796" s="1" t="s">
        <v>93</v>
      </c>
      <c r="P4796">
        <v>60</v>
      </c>
      <c r="Q4796">
        <v>9995</v>
      </c>
      <c r="R4796">
        <v>131434.25</v>
      </c>
      <c r="S4796">
        <v>13.15</v>
      </c>
      <c r="T4796">
        <v>0.22</v>
      </c>
      <c r="U4796">
        <f t="shared" si="1480"/>
        <v>131434.25</v>
      </c>
      <c r="V4796">
        <f t="shared" si="1481"/>
        <v>599700</v>
      </c>
      <c r="W4796" s="1" t="s">
        <v>155</v>
      </c>
      <c r="X4796" s="1" t="s">
        <v>1236</v>
      </c>
      <c r="Y4796" s="1" t="s">
        <v>156</v>
      </c>
      <c r="Z4796" s="3">
        <v>9211</v>
      </c>
      <c r="AA4796" s="4">
        <f t="shared" si="1485"/>
        <v>6798</v>
      </c>
      <c r="AB4796" s="4">
        <f t="shared" si="1490"/>
        <v>3341.6694669999997</v>
      </c>
      <c r="AC4796" s="4">
        <f t="shared" si="1491"/>
        <v>6798</v>
      </c>
      <c r="AD4796" s="4">
        <f t="shared" si="1486"/>
        <v>4088</v>
      </c>
      <c r="AE4796" s="3" t="s">
        <v>2474</v>
      </c>
      <c r="AF4796" s="3">
        <v>6798</v>
      </c>
      <c r="AG4796" s="4">
        <f>AI4796</f>
        <v>6798</v>
      </c>
      <c r="AH4796" s="4">
        <v>82477</v>
      </c>
      <c r="AI4796">
        <f t="shared" si="1482"/>
        <v>6798</v>
      </c>
      <c r="AJ4796" t="s">
        <v>2474</v>
      </c>
      <c r="AK4796" s="2">
        <v>26205.83</v>
      </c>
      <c r="AL4796" s="2">
        <f>AN4796</f>
        <v>26205.83</v>
      </c>
      <c r="AM4796" s="4">
        <v>82477</v>
      </c>
      <c r="AN4796">
        <f>INDEX($AJ$2:$AJ$6811,MATCH(AM4796,$A$2:$A$6811,0))</f>
        <v>26205.83</v>
      </c>
      <c r="AP4796">
        <v>184.27</v>
      </c>
      <c r="AQ4796">
        <v>184.27</v>
      </c>
      <c r="AR4796" s="4">
        <v>30</v>
      </c>
      <c r="AS4796" s="4">
        <v>5</v>
      </c>
      <c r="AT4796" s="4">
        <v>2012</v>
      </c>
      <c r="AU4796" s="4">
        <v>30</v>
      </c>
      <c r="AV4796" s="4">
        <v>5</v>
      </c>
      <c r="AW4796" s="4">
        <v>2012</v>
      </c>
      <c r="AX4796" t="str">
        <f t="shared" si="1483"/>
        <v>No Delay</v>
      </c>
      <c r="AY4796">
        <f t="shared" si="1484"/>
        <v>0</v>
      </c>
    </row>
    <row r="4797" spans="1:51" x14ac:dyDescent="0.2">
      <c r="A4797" s="3">
        <v>85262</v>
      </c>
      <c r="B4797" s="1" t="s">
        <v>215</v>
      </c>
      <c r="C4797" s="1" t="s">
        <v>89</v>
      </c>
      <c r="D4797" s="1" t="s">
        <v>130</v>
      </c>
      <c r="E4797" s="1" t="s">
        <v>53</v>
      </c>
      <c r="F4797" s="1" t="s">
        <v>53</v>
      </c>
      <c r="G4797" s="13" t="s">
        <v>2473</v>
      </c>
      <c r="H4797" s="12">
        <v>41059</v>
      </c>
      <c r="I4797" s="12" t="s">
        <v>2473</v>
      </c>
      <c r="J4797" s="12">
        <v>41059</v>
      </c>
      <c r="K4797" s="4">
        <v>3948</v>
      </c>
      <c r="L4797" s="1" t="s">
        <v>146</v>
      </c>
      <c r="M4797" s="1" t="s">
        <v>132</v>
      </c>
      <c r="N4797" s="1" t="s">
        <v>389</v>
      </c>
      <c r="O4797" s="1" t="s">
        <v>93</v>
      </c>
      <c r="P4797">
        <v>30</v>
      </c>
      <c r="Q4797">
        <v>1620</v>
      </c>
      <c r="R4797">
        <v>36450</v>
      </c>
      <c r="S4797">
        <v>22.5</v>
      </c>
      <c r="T4797">
        <v>0.75</v>
      </c>
      <c r="U4797">
        <f t="shared" si="1480"/>
        <v>36450</v>
      </c>
      <c r="V4797">
        <f t="shared" si="1481"/>
        <v>48600</v>
      </c>
      <c r="W4797" s="1" t="s">
        <v>160</v>
      </c>
      <c r="X4797" s="1" t="s">
        <v>1236</v>
      </c>
      <c r="Y4797" s="1" t="s">
        <v>161</v>
      </c>
      <c r="Z4797" s="3">
        <v>8828</v>
      </c>
      <c r="AA4797" s="4">
        <f t="shared" si="1485"/>
        <v>6798</v>
      </c>
      <c r="AB4797" s="4">
        <f t="shared" si="1490"/>
        <v>2422.5316419999999</v>
      </c>
      <c r="AC4797" s="4">
        <f t="shared" si="1491"/>
        <v>6798</v>
      </c>
      <c r="AD4797" s="4">
        <f t="shared" si="1486"/>
        <v>3578</v>
      </c>
      <c r="AE4797" s="3" t="s">
        <v>2474</v>
      </c>
      <c r="AF4797" s="3">
        <v>6798</v>
      </c>
      <c r="AG4797" s="4">
        <f>AI4797</f>
        <v>6798</v>
      </c>
      <c r="AH4797" s="4">
        <v>82477</v>
      </c>
      <c r="AI4797">
        <f t="shared" si="1482"/>
        <v>6798</v>
      </c>
      <c r="AJ4797" t="s">
        <v>2474</v>
      </c>
      <c r="AK4797" s="2">
        <v>26205.83</v>
      </c>
      <c r="AL4797" s="2">
        <f>AN4797</f>
        <v>26205.83</v>
      </c>
      <c r="AM4797" s="4">
        <v>82477</v>
      </c>
      <c r="AN4797">
        <f>INDEX($AJ$2:$AJ$6811,MATCH(AM4797,$A$2:$A$6811,0))</f>
        <v>26205.83</v>
      </c>
      <c r="AP4797">
        <v>51.1</v>
      </c>
      <c r="AQ4797">
        <v>51.1</v>
      </c>
      <c r="AR4797" s="4">
        <v>30</v>
      </c>
      <c r="AS4797" s="4">
        <v>5</v>
      </c>
      <c r="AT4797" s="4">
        <v>2012</v>
      </c>
      <c r="AU4797" s="4">
        <v>30</v>
      </c>
      <c r="AV4797" s="4">
        <v>5</v>
      </c>
      <c r="AW4797" s="4">
        <v>2012</v>
      </c>
      <c r="AX4797" t="str">
        <f t="shared" si="1483"/>
        <v>No Delay</v>
      </c>
      <c r="AY4797">
        <f t="shared" si="1484"/>
        <v>0</v>
      </c>
    </row>
    <row r="4798" spans="1:51" x14ac:dyDescent="0.2">
      <c r="A4798" s="3">
        <v>86475</v>
      </c>
      <c r="B4798" s="1" t="s">
        <v>215</v>
      </c>
      <c r="C4798" s="1" t="s">
        <v>89</v>
      </c>
      <c r="D4798" s="1" t="s">
        <v>130</v>
      </c>
      <c r="E4798" s="1" t="s">
        <v>53</v>
      </c>
      <c r="F4798" s="1" t="s">
        <v>53</v>
      </c>
      <c r="G4798" s="13" t="s">
        <v>2473</v>
      </c>
      <c r="H4798" s="12">
        <v>41059</v>
      </c>
      <c r="I4798" s="12" t="s">
        <v>2473</v>
      </c>
      <c r="J4798" s="12">
        <v>41059</v>
      </c>
      <c r="K4798" s="4">
        <v>3949</v>
      </c>
      <c r="L4798" s="1" t="s">
        <v>146</v>
      </c>
      <c r="M4798" s="1" t="s">
        <v>132</v>
      </c>
      <c r="N4798" s="1" t="s">
        <v>163</v>
      </c>
      <c r="O4798" s="1" t="s">
        <v>93</v>
      </c>
      <c r="P4798">
        <v>60</v>
      </c>
      <c r="Q4798">
        <v>620</v>
      </c>
      <c r="R4798">
        <v>8153</v>
      </c>
      <c r="S4798">
        <v>13.15</v>
      </c>
      <c r="T4798">
        <v>0.22</v>
      </c>
      <c r="U4798">
        <f t="shared" si="1480"/>
        <v>8153</v>
      </c>
      <c r="V4798">
        <f t="shared" si="1481"/>
        <v>37200</v>
      </c>
      <c r="W4798" s="1" t="s">
        <v>160</v>
      </c>
      <c r="X4798" s="1" t="s">
        <v>1236</v>
      </c>
      <c r="Y4798" s="1" t="s">
        <v>161</v>
      </c>
      <c r="Z4798" s="3">
        <v>8828</v>
      </c>
      <c r="AA4798" s="4">
        <f t="shared" si="1485"/>
        <v>6798</v>
      </c>
      <c r="AB4798" s="4">
        <f t="shared" si="1490"/>
        <v>2312.7838419999998</v>
      </c>
      <c r="AC4798" s="4">
        <f t="shared" si="1491"/>
        <v>6798</v>
      </c>
      <c r="AD4798" s="4">
        <f t="shared" si="1486"/>
        <v>6798</v>
      </c>
      <c r="AE4798" s="3" t="s">
        <v>2474</v>
      </c>
      <c r="AF4798" s="3">
        <v>6798</v>
      </c>
      <c r="AG4798" s="4">
        <f>AI4798</f>
        <v>6798</v>
      </c>
      <c r="AH4798" s="4">
        <v>82477</v>
      </c>
      <c r="AI4798">
        <f t="shared" si="1482"/>
        <v>6798</v>
      </c>
      <c r="AJ4798" t="s">
        <v>2474</v>
      </c>
      <c r="AK4798" s="2">
        <v>26205.83</v>
      </c>
      <c r="AL4798" s="2">
        <f>AN4798</f>
        <v>26205.83</v>
      </c>
      <c r="AM4798" s="4">
        <v>82477</v>
      </c>
      <c r="AN4798">
        <f>INDEX($AJ$2:$AJ$6811,MATCH(AM4798,$A$2:$A$6811,0))</f>
        <v>26205.83</v>
      </c>
      <c r="AP4798">
        <v>11.43</v>
      </c>
      <c r="AQ4798">
        <v>11.43</v>
      </c>
      <c r="AR4798" s="4">
        <v>30</v>
      </c>
      <c r="AS4798" s="4">
        <v>5</v>
      </c>
      <c r="AT4798" s="4">
        <v>2012</v>
      </c>
      <c r="AU4798" s="4">
        <v>30</v>
      </c>
      <c r="AV4798" s="4">
        <v>5</v>
      </c>
      <c r="AW4798" s="4">
        <v>2012</v>
      </c>
      <c r="AX4798" t="str">
        <f t="shared" si="1483"/>
        <v>No Delay</v>
      </c>
      <c r="AY4798">
        <f t="shared" si="1484"/>
        <v>0</v>
      </c>
    </row>
    <row r="4799" spans="1:51" x14ac:dyDescent="0.2">
      <c r="A4799" s="3">
        <v>82477</v>
      </c>
      <c r="B4799" s="1" t="s">
        <v>215</v>
      </c>
      <c r="C4799" s="1" t="s">
        <v>89</v>
      </c>
      <c r="D4799" s="1" t="s">
        <v>130</v>
      </c>
      <c r="E4799" s="1" t="s">
        <v>53</v>
      </c>
      <c r="F4799" s="1" t="s">
        <v>53</v>
      </c>
      <c r="G4799" s="13" t="s">
        <v>2473</v>
      </c>
      <c r="H4799" s="12">
        <v>41059</v>
      </c>
      <c r="I4799" s="12" t="s">
        <v>2473</v>
      </c>
      <c r="J4799" s="12">
        <v>41059</v>
      </c>
      <c r="K4799" s="4">
        <v>3946</v>
      </c>
      <c r="L4799" s="1" t="s">
        <v>146</v>
      </c>
      <c r="M4799" s="1" t="s">
        <v>132</v>
      </c>
      <c r="N4799" s="1" t="s">
        <v>275</v>
      </c>
      <c r="O4799" s="1" t="s">
        <v>93</v>
      </c>
      <c r="P4799">
        <v>60</v>
      </c>
      <c r="Q4799">
        <v>69684</v>
      </c>
      <c r="R4799">
        <v>542141.52</v>
      </c>
      <c r="S4799">
        <v>7.78</v>
      </c>
      <c r="T4799">
        <v>0.13</v>
      </c>
      <c r="U4799">
        <f t="shared" si="1480"/>
        <v>542141.52</v>
      </c>
      <c r="V4799">
        <f t="shared" si="1481"/>
        <v>4181040</v>
      </c>
      <c r="W4799" s="1" t="s">
        <v>160</v>
      </c>
      <c r="X4799" s="1" t="s">
        <v>1236</v>
      </c>
      <c r="Y4799" s="1" t="s">
        <v>161</v>
      </c>
      <c r="Z4799" s="3">
        <v>8828</v>
      </c>
      <c r="AA4799" s="4">
        <f t="shared" si="1485"/>
        <v>6798</v>
      </c>
      <c r="AB4799" s="4">
        <f t="shared" si="1490"/>
        <v>9892.4059011999998</v>
      </c>
      <c r="AC4799" s="4">
        <f t="shared" si="1491"/>
        <v>6798</v>
      </c>
      <c r="AD4799" s="4">
        <f t="shared" si="1486"/>
        <v>4477</v>
      </c>
      <c r="AE4799" s="4">
        <v>6798</v>
      </c>
      <c r="AF4799" s="4">
        <v>6798</v>
      </c>
      <c r="AG4799" s="4">
        <f>AE4799</f>
        <v>6798</v>
      </c>
      <c r="AI4799" t="e">
        <f t="shared" si="1482"/>
        <v>#N/A</v>
      </c>
      <c r="AJ4799">
        <v>26205.83</v>
      </c>
      <c r="AK4799" s="2">
        <v>26205.83</v>
      </c>
      <c r="AL4799" s="2">
        <f>AJ4799</f>
        <v>26205.83</v>
      </c>
      <c r="AM4799" s="4"/>
      <c r="AN4799" t="e">
        <f>VLOOKUP([1]!Tabelle13[[#This Row],[Vlookup this ID for freight costs]],$AL$2:$AL$6811,2,FALSE)</f>
        <v>#REF!</v>
      </c>
      <c r="AP4799">
        <v>760.08</v>
      </c>
      <c r="AQ4799">
        <v>760.08</v>
      </c>
      <c r="AR4799" s="4">
        <v>30</v>
      </c>
      <c r="AS4799" s="4">
        <v>5</v>
      </c>
      <c r="AT4799" s="4">
        <v>2012</v>
      </c>
      <c r="AU4799" s="4">
        <v>30</v>
      </c>
      <c r="AV4799" s="4">
        <v>5</v>
      </c>
      <c r="AW4799" s="4">
        <v>2012</v>
      </c>
      <c r="AX4799" t="str">
        <f t="shared" si="1483"/>
        <v>No Delay</v>
      </c>
      <c r="AY4799">
        <f t="shared" si="1484"/>
        <v>0</v>
      </c>
    </row>
    <row r="4800" spans="1:51" x14ac:dyDescent="0.2">
      <c r="A4800" s="3">
        <v>83621</v>
      </c>
      <c r="B4800" s="1" t="s">
        <v>172</v>
      </c>
      <c r="C4800" s="1" t="s">
        <v>114</v>
      </c>
      <c r="D4800" s="1" t="s">
        <v>130</v>
      </c>
      <c r="E4800" s="1" t="s">
        <v>101</v>
      </c>
      <c r="F4800" s="1" t="s">
        <v>101</v>
      </c>
      <c r="G4800" s="13" t="s">
        <v>1621</v>
      </c>
      <c r="H4800" s="12">
        <v>41180</v>
      </c>
      <c r="I4800" s="12" t="s">
        <v>2067</v>
      </c>
      <c r="J4800" s="12">
        <v>41159</v>
      </c>
      <c r="K4800" s="4">
        <v>4158</v>
      </c>
      <c r="L4800" s="1" t="s">
        <v>146</v>
      </c>
      <c r="M4800" s="1" t="s">
        <v>132</v>
      </c>
      <c r="N4800" s="1" t="s">
        <v>292</v>
      </c>
      <c r="O4800" s="1" t="s">
        <v>93</v>
      </c>
      <c r="P4800">
        <v>30</v>
      </c>
      <c r="Q4800">
        <v>60000</v>
      </c>
      <c r="R4800">
        <v>902400</v>
      </c>
      <c r="S4800">
        <v>15.04</v>
      </c>
      <c r="T4800">
        <v>0.5</v>
      </c>
      <c r="U4800">
        <f t="shared" si="1480"/>
        <v>902400</v>
      </c>
      <c r="V4800">
        <f t="shared" si="1481"/>
        <v>1800000</v>
      </c>
      <c r="W4800" s="1" t="s">
        <v>160</v>
      </c>
      <c r="X4800" s="1" t="s">
        <v>1236</v>
      </c>
      <c r="Y4800" s="1" t="s">
        <v>161</v>
      </c>
      <c r="Z4800" s="3">
        <v>13722</v>
      </c>
      <c r="AA4800" s="4">
        <f t="shared" si="1485"/>
        <v>6801</v>
      </c>
      <c r="AB4800" s="4">
        <f t="shared" si="1490"/>
        <v>8829.6082060000008</v>
      </c>
      <c r="AC4800" s="4">
        <f t="shared" si="1491"/>
        <v>6801</v>
      </c>
      <c r="AD4800" s="4">
        <f t="shared" si="1486"/>
        <v>7954.676925857143</v>
      </c>
      <c r="AE4800" s="4">
        <v>6801</v>
      </c>
      <c r="AF4800" s="4">
        <v>6801</v>
      </c>
      <c r="AG4800" s="4">
        <f>AE4800</f>
        <v>6801</v>
      </c>
      <c r="AI4800" t="e">
        <f t="shared" si="1482"/>
        <v>#N/A</v>
      </c>
      <c r="AJ4800">
        <v>7317.47</v>
      </c>
      <c r="AK4800" s="2">
        <v>7317.47</v>
      </c>
      <c r="AL4800" s="2">
        <f>AJ4800</f>
        <v>7317.47</v>
      </c>
      <c r="AM4800" s="4"/>
      <c r="AN4800" t="e">
        <f>VLOOKUP([1]!Tabelle13[[#This Row],[Vlookup this ID for freight costs]],$AL$2:$AL$6811,2,FALSE)</f>
        <v>#REF!</v>
      </c>
      <c r="AP4800">
        <v>1265.1600000000001</v>
      </c>
      <c r="AQ4800">
        <v>1265.1600000000001</v>
      </c>
      <c r="AR4800" s="4">
        <v>28</v>
      </c>
      <c r="AS4800" s="4">
        <v>9</v>
      </c>
      <c r="AT4800" s="4">
        <v>2012</v>
      </c>
      <c r="AU4800" s="4">
        <v>7</v>
      </c>
      <c r="AV4800" s="4">
        <v>9</v>
      </c>
      <c r="AW4800" s="4">
        <v>2012</v>
      </c>
      <c r="AX4800" t="str">
        <f t="shared" si="1483"/>
        <v>No Delay</v>
      </c>
      <c r="AY4800">
        <f t="shared" si="1484"/>
        <v>0</v>
      </c>
    </row>
    <row r="4801" spans="1:51" x14ac:dyDescent="0.2">
      <c r="A4801" s="3">
        <v>86480</v>
      </c>
      <c r="B4801" s="1" t="s">
        <v>151</v>
      </c>
      <c r="C4801" s="1" t="s">
        <v>65</v>
      </c>
      <c r="D4801" s="1" t="s">
        <v>130</v>
      </c>
      <c r="E4801" s="1" t="s">
        <v>152</v>
      </c>
      <c r="F4801" s="1" t="s">
        <v>152</v>
      </c>
      <c r="G4801" s="13" t="s">
        <v>1148</v>
      </c>
      <c r="H4801" s="12">
        <v>41123</v>
      </c>
      <c r="I4801" s="12" t="s">
        <v>578</v>
      </c>
      <c r="J4801" s="12">
        <v>41099</v>
      </c>
      <c r="K4801" s="4">
        <v>4024</v>
      </c>
      <c r="L4801" s="1" t="s">
        <v>146</v>
      </c>
      <c r="M4801" s="1" t="s">
        <v>132</v>
      </c>
      <c r="N4801" s="1" t="s">
        <v>408</v>
      </c>
      <c r="O4801" s="1" t="s">
        <v>93</v>
      </c>
      <c r="P4801">
        <v>120</v>
      </c>
      <c r="Q4801">
        <v>24470</v>
      </c>
      <c r="R4801">
        <v>726269.6</v>
      </c>
      <c r="S4801">
        <v>29.68</v>
      </c>
      <c r="T4801">
        <v>0.25</v>
      </c>
      <c r="U4801">
        <f t="shared" si="1480"/>
        <v>726269.6</v>
      </c>
      <c r="V4801">
        <f t="shared" si="1481"/>
        <v>2936400</v>
      </c>
      <c r="W4801" s="1" t="s">
        <v>155</v>
      </c>
      <c r="X4801" s="1" t="s">
        <v>1236</v>
      </c>
      <c r="Y4801" s="1" t="s">
        <v>156</v>
      </c>
      <c r="Z4801" s="3">
        <v>7726</v>
      </c>
      <c r="AA4801" s="4">
        <f t="shared" si="1485"/>
        <v>6808</v>
      </c>
      <c r="AB4801" s="4">
        <f t="shared" si="1490"/>
        <v>4930.2688720000006</v>
      </c>
      <c r="AC4801" s="4">
        <f t="shared" si="1491"/>
        <v>6808</v>
      </c>
      <c r="AD4801" s="4">
        <f t="shared" si="1486"/>
        <v>6808</v>
      </c>
      <c r="AE4801" s="4">
        <v>6808</v>
      </c>
      <c r="AF4801" s="4">
        <v>6808</v>
      </c>
      <c r="AG4801" s="4">
        <f>AE4801</f>
        <v>6808</v>
      </c>
      <c r="AI4801" t="e">
        <f t="shared" si="1482"/>
        <v>#N/A</v>
      </c>
      <c r="AJ4801">
        <v>21347.119999999999</v>
      </c>
      <c r="AK4801" s="2">
        <v>21347.119999999999</v>
      </c>
      <c r="AL4801" s="2">
        <f>AJ4801</f>
        <v>21347.119999999999</v>
      </c>
      <c r="AM4801" s="4"/>
      <c r="AN4801" t="e">
        <f>VLOOKUP([1]!Tabelle13[[#This Row],[Vlookup this ID for freight costs]],$AL$2:$AL$6811,2,FALSE)</f>
        <v>#REF!</v>
      </c>
      <c r="AP4801">
        <v>1018.23</v>
      </c>
      <c r="AQ4801">
        <v>1018.23</v>
      </c>
      <c r="AR4801" s="4">
        <v>2</v>
      </c>
      <c r="AS4801" s="4">
        <v>8</v>
      </c>
      <c r="AT4801" s="4">
        <v>2012</v>
      </c>
      <c r="AU4801" s="4">
        <v>9</v>
      </c>
      <c r="AV4801" s="4">
        <v>7</v>
      </c>
      <c r="AW4801" s="4">
        <v>2012</v>
      </c>
      <c r="AX4801" t="str">
        <f t="shared" si="1483"/>
        <v>No Delay</v>
      </c>
      <c r="AY4801">
        <f t="shared" si="1484"/>
        <v>0</v>
      </c>
    </row>
    <row r="4802" spans="1:51" x14ac:dyDescent="0.2">
      <c r="A4802" s="3">
        <v>83306</v>
      </c>
      <c r="B4802" s="1" t="s">
        <v>50</v>
      </c>
      <c r="C4802" s="1" t="s">
        <v>51</v>
      </c>
      <c r="D4802" s="1" t="s">
        <v>130</v>
      </c>
      <c r="E4802" s="1" t="s">
        <v>101</v>
      </c>
      <c r="F4802" s="1" t="s">
        <v>101</v>
      </c>
      <c r="G4802" s="13" t="s">
        <v>1250</v>
      </c>
      <c r="H4802" s="12">
        <v>42079</v>
      </c>
      <c r="I4802" s="12" t="s">
        <v>775</v>
      </c>
      <c r="J4802" s="12">
        <v>42093</v>
      </c>
      <c r="K4802" s="4">
        <v>6415</v>
      </c>
      <c r="L4802" s="1" t="s">
        <v>146</v>
      </c>
      <c r="M4802" s="1" t="s">
        <v>132</v>
      </c>
      <c r="N4802" s="1" t="s">
        <v>275</v>
      </c>
      <c r="O4802" s="1" t="s">
        <v>93</v>
      </c>
      <c r="P4802">
        <v>60</v>
      </c>
      <c r="Q4802">
        <v>71377</v>
      </c>
      <c r="R4802">
        <v>471088.2</v>
      </c>
      <c r="S4802">
        <v>6.6</v>
      </c>
      <c r="T4802">
        <v>0.11</v>
      </c>
      <c r="U4802">
        <f t="shared" ref="U4802:U4865" si="1492">S4802*Q4802</f>
        <v>471088.19999999995</v>
      </c>
      <c r="V4802">
        <f t="shared" ref="V4802:V4865" si="1493">Q4802*P4802</f>
        <v>4282620</v>
      </c>
      <c r="W4802" s="1" t="s">
        <v>179</v>
      </c>
      <c r="X4802" s="1" t="s">
        <v>1236</v>
      </c>
      <c r="Y4802" s="1" t="s">
        <v>156</v>
      </c>
      <c r="Z4802" s="3">
        <v>14703</v>
      </c>
      <c r="AA4802" s="4">
        <f t="shared" si="1485"/>
        <v>6842</v>
      </c>
      <c r="AB4802" s="4">
        <f t="shared" si="1490"/>
        <v>10078.2089266</v>
      </c>
      <c r="AC4802" s="4">
        <f t="shared" si="1491"/>
        <v>6842</v>
      </c>
      <c r="AD4802" s="4">
        <f t="shared" si="1486"/>
        <v>9092</v>
      </c>
      <c r="AE4802" s="4">
        <v>6842</v>
      </c>
      <c r="AF4802" s="4">
        <v>6842</v>
      </c>
      <c r="AG4802" s="4">
        <f>AE4802</f>
        <v>6842</v>
      </c>
      <c r="AI4802" t="e">
        <f t="shared" ref="AI4802:AI4865" si="1494">INDEX($AE$2:$AE$6811,MATCH(AH4802,$A$2:$A$6811,0))</f>
        <v>#N/A</v>
      </c>
      <c r="AJ4802">
        <v>8689.2199999999993</v>
      </c>
      <c r="AK4802" s="2">
        <v>8689.2199999999993</v>
      </c>
      <c r="AL4802" s="2">
        <f>AJ4802</f>
        <v>8689.2199999999993</v>
      </c>
      <c r="AM4802" s="4"/>
      <c r="AN4802" t="e">
        <f>VLOOKUP([1]!Tabelle13[[#This Row],[Vlookup this ID for freight costs]],$AL$2:$AL$6811,2,FALSE)</f>
        <v>#REF!</v>
      </c>
      <c r="AP4802">
        <v>484.28</v>
      </c>
      <c r="AQ4802">
        <v>484.28</v>
      </c>
      <c r="AR4802" s="4">
        <v>16</v>
      </c>
      <c r="AS4802" s="4">
        <v>4</v>
      </c>
      <c r="AT4802" s="4">
        <v>2015</v>
      </c>
      <c r="AU4802" s="4">
        <v>30</v>
      </c>
      <c r="AV4802" s="4">
        <v>4</v>
      </c>
      <c r="AW4802" s="4">
        <v>2015</v>
      </c>
      <c r="AX4802" t="str">
        <f t="shared" ref="AX4802:AX4865" si="1495">IF(DATE(AW4802,AV4802,AU4802)&lt;=DATE(AT4802,AS4802,AR4802),"No Delay","Delay")</f>
        <v>Delay</v>
      </c>
      <c r="AY4802">
        <f t="shared" ref="AY4802:AY4865" si="1496">IF(_xlfn.DAYS(J4802,H4802)&gt;0, _xlfn.DAYS(J4802,H4802),0)</f>
        <v>14</v>
      </c>
    </row>
    <row r="4803" spans="1:51" x14ac:dyDescent="0.2">
      <c r="A4803" s="3">
        <v>83883</v>
      </c>
      <c r="B4803" s="1" t="s">
        <v>50</v>
      </c>
      <c r="C4803" s="1" t="s">
        <v>51</v>
      </c>
      <c r="D4803" s="1" t="s">
        <v>130</v>
      </c>
      <c r="E4803" s="1" t="s">
        <v>101</v>
      </c>
      <c r="F4803" s="1" t="s">
        <v>101</v>
      </c>
      <c r="G4803" s="13" t="s">
        <v>1250</v>
      </c>
      <c r="H4803" s="12">
        <v>42079</v>
      </c>
      <c r="I4803" s="12" t="s">
        <v>775</v>
      </c>
      <c r="J4803" s="12">
        <v>42093</v>
      </c>
      <c r="K4803" s="4">
        <v>6416</v>
      </c>
      <c r="L4803" s="1" t="s">
        <v>146</v>
      </c>
      <c r="M4803" s="1" t="s">
        <v>132</v>
      </c>
      <c r="N4803" s="1" t="s">
        <v>163</v>
      </c>
      <c r="O4803" s="1" t="s">
        <v>93</v>
      </c>
      <c r="P4803">
        <v>60</v>
      </c>
      <c r="Q4803">
        <v>5280</v>
      </c>
      <c r="R4803">
        <v>59294.400000000001</v>
      </c>
      <c r="S4803">
        <v>11.23</v>
      </c>
      <c r="T4803">
        <v>0.19</v>
      </c>
      <c r="U4803">
        <f t="shared" si="1492"/>
        <v>59294.400000000001</v>
      </c>
      <c r="V4803">
        <f t="shared" si="1493"/>
        <v>316800</v>
      </c>
      <c r="W4803" s="1" t="s">
        <v>155</v>
      </c>
      <c r="X4803" s="1" t="s">
        <v>1236</v>
      </c>
      <c r="Y4803" s="1" t="s">
        <v>156</v>
      </c>
      <c r="Z4803" s="3">
        <v>14703</v>
      </c>
      <c r="AA4803" s="4">
        <f t="shared" ref="AA4803:AA4866" si="1497">AF4803</f>
        <v>6842</v>
      </c>
      <c r="AB4803" s="4">
        <f t="shared" si="1490"/>
        <v>2824.2085900000002</v>
      </c>
      <c r="AC4803" s="4">
        <f t="shared" si="1491"/>
        <v>6842</v>
      </c>
      <c r="AD4803" s="4">
        <f t="shared" si="1486"/>
        <v>3577</v>
      </c>
      <c r="AE4803" s="3" t="s">
        <v>2475</v>
      </c>
      <c r="AF4803" s="3">
        <v>6842</v>
      </c>
      <c r="AG4803" s="4">
        <f>AI4803</f>
        <v>6842</v>
      </c>
      <c r="AH4803" s="4">
        <v>83306</v>
      </c>
      <c r="AI4803">
        <f t="shared" si="1494"/>
        <v>6842</v>
      </c>
      <c r="AJ4803" t="s">
        <v>2475</v>
      </c>
      <c r="AK4803" s="2">
        <v>8689.2199999999993</v>
      </c>
      <c r="AL4803" s="2">
        <f>AN4803</f>
        <v>8689.2199999999993</v>
      </c>
      <c r="AM4803" s="4">
        <v>83306</v>
      </c>
      <c r="AN4803">
        <f>INDEX($AJ$2:$AJ$6811,MATCH(AM4803,$A$2:$A$6811,0))</f>
        <v>8689.2199999999993</v>
      </c>
      <c r="AP4803">
        <v>60.95</v>
      </c>
      <c r="AQ4803">
        <v>60.95</v>
      </c>
      <c r="AR4803" s="4">
        <v>16</v>
      </c>
      <c r="AS4803" s="4">
        <v>4</v>
      </c>
      <c r="AT4803" s="4">
        <v>2015</v>
      </c>
      <c r="AU4803" s="4">
        <v>30</v>
      </c>
      <c r="AV4803" s="4">
        <v>4</v>
      </c>
      <c r="AW4803" s="4">
        <v>2015</v>
      </c>
      <c r="AX4803" t="str">
        <f t="shared" si="1495"/>
        <v>Delay</v>
      </c>
      <c r="AY4803">
        <f t="shared" si="1496"/>
        <v>14</v>
      </c>
    </row>
    <row r="4804" spans="1:51" x14ac:dyDescent="0.2">
      <c r="A4804" s="3">
        <v>82845</v>
      </c>
      <c r="B4804" s="1" t="s">
        <v>175</v>
      </c>
      <c r="C4804" s="1" t="s">
        <v>165</v>
      </c>
      <c r="D4804" s="1" t="s">
        <v>130</v>
      </c>
      <c r="E4804" s="1" t="s">
        <v>53</v>
      </c>
      <c r="F4804" s="1" t="s">
        <v>53</v>
      </c>
      <c r="G4804" s="13" t="s">
        <v>460</v>
      </c>
      <c r="H4804" s="12">
        <v>40150</v>
      </c>
      <c r="I4804" s="12" t="s">
        <v>712</v>
      </c>
      <c r="J4804" s="12">
        <v>40147</v>
      </c>
      <c r="K4804" s="4">
        <v>2042</v>
      </c>
      <c r="L4804" s="1" t="s">
        <v>146</v>
      </c>
      <c r="M4804" s="1" t="s">
        <v>132</v>
      </c>
      <c r="N4804" s="1" t="s">
        <v>154</v>
      </c>
      <c r="O4804" s="1" t="s">
        <v>93</v>
      </c>
      <c r="P4804">
        <v>60</v>
      </c>
      <c r="Q4804">
        <v>15584</v>
      </c>
      <c r="R4804">
        <v>174852.48000000001</v>
      </c>
      <c r="S4804">
        <v>11.22</v>
      </c>
      <c r="T4804">
        <v>0.19</v>
      </c>
      <c r="U4804">
        <f t="shared" si="1492"/>
        <v>174852.48000000001</v>
      </c>
      <c r="V4804">
        <f t="shared" si="1493"/>
        <v>935040</v>
      </c>
      <c r="W4804" s="1" t="s">
        <v>155</v>
      </c>
      <c r="X4804" s="1" t="s">
        <v>1236</v>
      </c>
      <c r="Y4804" s="1" t="s">
        <v>156</v>
      </c>
      <c r="Z4804" s="3">
        <v>5457</v>
      </c>
      <c r="AA4804" s="4">
        <f t="shared" si="1497"/>
        <v>6843</v>
      </c>
      <c r="AB4804" s="4">
        <f t="shared" si="1490"/>
        <v>3955.0499212</v>
      </c>
      <c r="AC4804" s="4">
        <f t="shared" si="1491"/>
        <v>6843</v>
      </c>
      <c r="AD4804" s="4">
        <f t="shared" ref="AD4804:AD4867" si="1498">AVERAGEIFS($AA$2:$AA$6811,$L$2:$L$6811,L4804,$V$2:$V$6811,"&gt;="&amp;(V4804-100), $V$2:$V$6811,"&lt;="&amp;(V4804+100),$AA$2:$AA$6811,"&gt;"&amp;1)</f>
        <v>6843</v>
      </c>
      <c r="AE4804" s="4">
        <v>6843</v>
      </c>
      <c r="AF4804" s="4">
        <v>6843</v>
      </c>
      <c r="AG4804" s="4">
        <f>AE4804</f>
        <v>6843</v>
      </c>
      <c r="AI4804" t="e">
        <f t="shared" si="1494"/>
        <v>#N/A</v>
      </c>
      <c r="AJ4804">
        <v>15170.33</v>
      </c>
      <c r="AK4804" s="2">
        <v>15170.33</v>
      </c>
      <c r="AL4804" s="2">
        <f>AJ4804</f>
        <v>15170.33</v>
      </c>
      <c r="AM4804" s="4"/>
      <c r="AN4804" t="e">
        <f>VLOOKUP([1]!Tabelle13[[#This Row],[Vlookup this ID for freight costs]],$AL$2:$AL$6811,2,FALSE)</f>
        <v>#REF!</v>
      </c>
      <c r="AP4804">
        <v>342.71</v>
      </c>
      <c r="AQ4804">
        <v>342.71</v>
      </c>
      <c r="AR4804" s="4">
        <v>3</v>
      </c>
      <c r="AS4804" s="4">
        <v>12</v>
      </c>
      <c r="AT4804" s="4">
        <v>2009</v>
      </c>
      <c r="AU4804" s="4">
        <v>30</v>
      </c>
      <c r="AV4804" s="4">
        <v>11</v>
      </c>
      <c r="AW4804" s="4">
        <v>2009</v>
      </c>
      <c r="AX4804" t="str">
        <f t="shared" si="1495"/>
        <v>No Delay</v>
      </c>
      <c r="AY4804">
        <f t="shared" si="1496"/>
        <v>0</v>
      </c>
    </row>
    <row r="4805" spans="1:51" x14ac:dyDescent="0.2">
      <c r="A4805" s="3">
        <v>85633</v>
      </c>
      <c r="B4805" s="1" t="s">
        <v>175</v>
      </c>
      <c r="C4805" s="1" t="s">
        <v>165</v>
      </c>
      <c r="D4805" s="1" t="s">
        <v>130</v>
      </c>
      <c r="E4805" s="1" t="s">
        <v>53</v>
      </c>
      <c r="F4805" s="1" t="s">
        <v>53</v>
      </c>
      <c r="G4805" s="13" t="s">
        <v>460</v>
      </c>
      <c r="H4805" s="12">
        <v>40150</v>
      </c>
      <c r="I4805" s="12" t="s">
        <v>712</v>
      </c>
      <c r="J4805" s="12">
        <v>40147</v>
      </c>
      <c r="K4805" s="4">
        <v>2046</v>
      </c>
      <c r="L4805" s="1" t="s">
        <v>146</v>
      </c>
      <c r="M4805" s="1" t="s">
        <v>132</v>
      </c>
      <c r="N4805" s="1" t="s">
        <v>275</v>
      </c>
      <c r="O4805" s="1" t="s">
        <v>93</v>
      </c>
      <c r="P4805">
        <v>60</v>
      </c>
      <c r="Q4805">
        <v>16577</v>
      </c>
      <c r="R4805">
        <v>145214.51999999999</v>
      </c>
      <c r="S4805">
        <v>8.76</v>
      </c>
      <c r="T4805">
        <v>0.15</v>
      </c>
      <c r="U4805">
        <f t="shared" si="1492"/>
        <v>145214.51999999999</v>
      </c>
      <c r="V4805">
        <f t="shared" si="1493"/>
        <v>994620</v>
      </c>
      <c r="W4805" s="1" t="s">
        <v>160</v>
      </c>
      <c r="X4805" s="1" t="s">
        <v>1236</v>
      </c>
      <c r="Y4805" s="1" t="s">
        <v>161</v>
      </c>
      <c r="Z4805" s="3">
        <v>5149</v>
      </c>
      <c r="AA4805" s="4">
        <f t="shared" si="1497"/>
        <v>6843</v>
      </c>
      <c r="AB4805" s="4">
        <f t="shared" si="1490"/>
        <v>4064.0294866000004</v>
      </c>
      <c r="AC4805" s="4">
        <f t="shared" si="1491"/>
        <v>6843</v>
      </c>
      <c r="AD4805" s="4">
        <f t="shared" si="1498"/>
        <v>6843</v>
      </c>
      <c r="AE4805" s="3" t="s">
        <v>2476</v>
      </c>
      <c r="AF4805" s="3">
        <v>6843</v>
      </c>
      <c r="AG4805" s="4">
        <f>AI4805</f>
        <v>6843</v>
      </c>
      <c r="AH4805" s="4">
        <v>82845</v>
      </c>
      <c r="AI4805">
        <f t="shared" si="1494"/>
        <v>6843</v>
      </c>
      <c r="AJ4805" t="s">
        <v>2476</v>
      </c>
      <c r="AK4805" s="2">
        <v>15170.33</v>
      </c>
      <c r="AL4805" s="2">
        <f>AN4805</f>
        <v>15170.33</v>
      </c>
      <c r="AM4805" s="4">
        <v>82845</v>
      </c>
      <c r="AN4805">
        <f>INDEX($AJ$2:$AJ$6811,MATCH(AM4805,$A$2:$A$6811,0))</f>
        <v>15170.33</v>
      </c>
      <c r="AP4805">
        <v>284.62</v>
      </c>
      <c r="AQ4805">
        <v>284.62</v>
      </c>
      <c r="AR4805" s="4">
        <v>3</v>
      </c>
      <c r="AS4805" s="4">
        <v>12</v>
      </c>
      <c r="AT4805" s="4">
        <v>2009</v>
      </c>
      <c r="AU4805" s="4">
        <v>30</v>
      </c>
      <c r="AV4805" s="4">
        <v>11</v>
      </c>
      <c r="AW4805" s="4">
        <v>2009</v>
      </c>
      <c r="AX4805" t="str">
        <f t="shared" si="1495"/>
        <v>No Delay</v>
      </c>
      <c r="AY4805">
        <f t="shared" si="1496"/>
        <v>0</v>
      </c>
    </row>
    <row r="4806" spans="1:51" x14ac:dyDescent="0.2">
      <c r="A4806" s="3">
        <v>86246</v>
      </c>
      <c r="B4806" s="1" t="s">
        <v>175</v>
      </c>
      <c r="C4806" s="1" t="s">
        <v>165</v>
      </c>
      <c r="D4806" s="1" t="s">
        <v>130</v>
      </c>
      <c r="E4806" s="1" t="s">
        <v>53</v>
      </c>
      <c r="F4806" s="1" t="s">
        <v>53</v>
      </c>
      <c r="G4806" s="13" t="s">
        <v>1442</v>
      </c>
      <c r="H4806" s="12">
        <v>40192</v>
      </c>
      <c r="I4806" s="12" t="s">
        <v>2477</v>
      </c>
      <c r="J4806" s="12">
        <v>40178</v>
      </c>
      <c r="K4806" s="4">
        <v>2134</v>
      </c>
      <c r="L4806" s="1" t="s">
        <v>146</v>
      </c>
      <c r="M4806" s="1" t="s">
        <v>132</v>
      </c>
      <c r="N4806" s="1" t="s">
        <v>275</v>
      </c>
      <c r="O4806" s="1" t="s">
        <v>93</v>
      </c>
      <c r="P4806">
        <v>60</v>
      </c>
      <c r="Q4806">
        <v>16575</v>
      </c>
      <c r="R4806">
        <v>145197</v>
      </c>
      <c r="S4806">
        <v>8.76</v>
      </c>
      <c r="T4806">
        <v>0.15</v>
      </c>
      <c r="U4806">
        <f t="shared" si="1492"/>
        <v>145197</v>
      </c>
      <c r="V4806">
        <f t="shared" si="1493"/>
        <v>994500</v>
      </c>
      <c r="W4806" s="1" t="s">
        <v>160</v>
      </c>
      <c r="X4806" s="1" t="s">
        <v>1236</v>
      </c>
      <c r="Y4806" s="1" t="s">
        <v>161</v>
      </c>
      <c r="Z4806" s="3">
        <v>5149</v>
      </c>
      <c r="AA4806" s="4">
        <f t="shared" si="1497"/>
        <v>6843</v>
      </c>
      <c r="AB4806" s="4">
        <f t="shared" si="1490"/>
        <v>4063.8099910000001</v>
      </c>
      <c r="AC4806" s="4">
        <f t="shared" si="1491"/>
        <v>6843</v>
      </c>
      <c r="AD4806" s="4">
        <f t="shared" si="1498"/>
        <v>6843</v>
      </c>
      <c r="AE4806" s="4">
        <v>6843</v>
      </c>
      <c r="AF4806" s="4">
        <v>6843</v>
      </c>
      <c r="AG4806" s="4">
        <f>AE4806</f>
        <v>6843</v>
      </c>
      <c r="AI4806" t="e">
        <f t="shared" si="1494"/>
        <v>#N/A</v>
      </c>
      <c r="AJ4806">
        <v>7231</v>
      </c>
      <c r="AK4806" s="2">
        <v>7231</v>
      </c>
      <c r="AL4806" s="2">
        <f>AJ4806</f>
        <v>7231</v>
      </c>
      <c r="AM4806" s="4"/>
      <c r="AN4806" t="e">
        <f>VLOOKUP([1]!Tabelle13[[#This Row],[Vlookup this ID for freight costs]],$AL$2:$AL$6811,2,FALSE)</f>
        <v>#REF!</v>
      </c>
      <c r="AP4806">
        <v>284.58999999999997</v>
      </c>
      <c r="AQ4806">
        <v>284.58999999999997</v>
      </c>
      <c r="AR4806" s="4">
        <v>14</v>
      </c>
      <c r="AS4806" s="4">
        <v>1</v>
      </c>
      <c r="AT4806" s="4">
        <v>2010</v>
      </c>
      <c r="AU4806" s="4">
        <v>31</v>
      </c>
      <c r="AV4806" s="4">
        <v>12</v>
      </c>
      <c r="AW4806" s="4">
        <v>2009</v>
      </c>
      <c r="AX4806" t="str">
        <f t="shared" si="1495"/>
        <v>No Delay</v>
      </c>
      <c r="AY4806">
        <f t="shared" si="1496"/>
        <v>0</v>
      </c>
    </row>
    <row r="4807" spans="1:51" x14ac:dyDescent="0.2">
      <c r="A4807" s="3">
        <v>83379</v>
      </c>
      <c r="B4807" s="1" t="s">
        <v>175</v>
      </c>
      <c r="C4807" s="1" t="s">
        <v>165</v>
      </c>
      <c r="D4807" s="1" t="s">
        <v>130</v>
      </c>
      <c r="E4807" s="1" t="s">
        <v>53</v>
      </c>
      <c r="F4807" s="1" t="s">
        <v>53</v>
      </c>
      <c r="G4807" s="13" t="s">
        <v>460</v>
      </c>
      <c r="H4807" s="12">
        <v>40150</v>
      </c>
      <c r="I4807" s="12" t="s">
        <v>712</v>
      </c>
      <c r="J4807" s="12">
        <v>40147</v>
      </c>
      <c r="K4807" s="4">
        <v>2044</v>
      </c>
      <c r="L4807" s="1" t="s">
        <v>146</v>
      </c>
      <c r="M4807" s="1" t="s">
        <v>132</v>
      </c>
      <c r="N4807" s="1" t="s">
        <v>154</v>
      </c>
      <c r="O4807" s="1" t="s">
        <v>93</v>
      </c>
      <c r="P4807">
        <v>60</v>
      </c>
      <c r="Q4807">
        <v>29254</v>
      </c>
      <c r="R4807">
        <v>328229.88</v>
      </c>
      <c r="S4807">
        <v>11.22</v>
      </c>
      <c r="T4807">
        <v>0.19</v>
      </c>
      <c r="U4807">
        <f t="shared" si="1492"/>
        <v>328229.88</v>
      </c>
      <c r="V4807">
        <f t="shared" si="1493"/>
        <v>1755240</v>
      </c>
      <c r="W4807" s="1" t="s">
        <v>160</v>
      </c>
      <c r="X4807" s="1" t="s">
        <v>1236</v>
      </c>
      <c r="Y4807" s="1" t="s">
        <v>161</v>
      </c>
      <c r="Z4807" s="3">
        <v>5149</v>
      </c>
      <c r="AA4807" s="4">
        <f t="shared" si="1497"/>
        <v>6843</v>
      </c>
      <c r="AB4807" s="4">
        <f t="shared" si="1490"/>
        <v>5455.3023472000004</v>
      </c>
      <c r="AC4807" s="4">
        <f t="shared" si="1491"/>
        <v>6843</v>
      </c>
      <c r="AD4807" s="4">
        <f t="shared" si="1498"/>
        <v>6843</v>
      </c>
      <c r="AE4807" s="3" t="s">
        <v>2476</v>
      </c>
      <c r="AF4807" s="3">
        <v>6843</v>
      </c>
      <c r="AG4807" s="4">
        <f>AI4807</f>
        <v>6843</v>
      </c>
      <c r="AH4807" s="4">
        <v>82845</v>
      </c>
      <c r="AI4807">
        <f t="shared" si="1494"/>
        <v>6843</v>
      </c>
      <c r="AJ4807" t="s">
        <v>2476</v>
      </c>
      <c r="AK4807" s="2">
        <v>15170.33</v>
      </c>
      <c r="AL4807" s="2">
        <f>AN4807</f>
        <v>15170.33</v>
      </c>
      <c r="AM4807" s="4">
        <v>82845</v>
      </c>
      <c r="AN4807">
        <f>INDEX($AJ$2:$AJ$6811,MATCH(AM4807,$A$2:$A$6811,0))</f>
        <v>15170.33</v>
      </c>
      <c r="AP4807">
        <v>643.33000000000004</v>
      </c>
      <c r="AQ4807">
        <v>643.33000000000004</v>
      </c>
      <c r="AR4807" s="4">
        <v>3</v>
      </c>
      <c r="AS4807" s="4">
        <v>12</v>
      </c>
      <c r="AT4807" s="4">
        <v>2009</v>
      </c>
      <c r="AU4807" s="4">
        <v>30</v>
      </c>
      <c r="AV4807" s="4">
        <v>11</v>
      </c>
      <c r="AW4807" s="4">
        <v>2009</v>
      </c>
      <c r="AX4807" t="str">
        <f t="shared" si="1495"/>
        <v>No Delay</v>
      </c>
      <c r="AY4807">
        <f t="shared" si="1496"/>
        <v>0</v>
      </c>
    </row>
    <row r="4808" spans="1:51" x14ac:dyDescent="0.2">
      <c r="A4808" s="3">
        <v>11353</v>
      </c>
      <c r="B4808" s="1" t="s">
        <v>350</v>
      </c>
      <c r="C4808" s="1" t="s">
        <v>65</v>
      </c>
      <c r="D4808" s="1" t="s">
        <v>130</v>
      </c>
      <c r="E4808" s="1" t="s">
        <v>152</v>
      </c>
      <c r="F4808" s="1" t="s">
        <v>152</v>
      </c>
      <c r="G4808" s="13" t="s">
        <v>409</v>
      </c>
      <c r="H4808" s="12">
        <v>40106</v>
      </c>
      <c r="I4808" s="12" t="s">
        <v>409</v>
      </c>
      <c r="J4808" s="12">
        <v>40106</v>
      </c>
      <c r="K4808" s="4">
        <v>1919</v>
      </c>
      <c r="L4808" s="1" t="s">
        <v>146</v>
      </c>
      <c r="M4808" s="1" t="s">
        <v>132</v>
      </c>
      <c r="N4808" s="1" t="s">
        <v>154</v>
      </c>
      <c r="O4808" s="1" t="s">
        <v>93</v>
      </c>
      <c r="P4808">
        <v>60</v>
      </c>
      <c r="Q4808">
        <v>60930</v>
      </c>
      <c r="R4808">
        <v>694602</v>
      </c>
      <c r="S4808">
        <v>11.4</v>
      </c>
      <c r="T4808">
        <v>0.19</v>
      </c>
      <c r="U4808">
        <f t="shared" si="1492"/>
        <v>694602</v>
      </c>
      <c r="V4808">
        <f t="shared" si="1493"/>
        <v>3655800</v>
      </c>
      <c r="W4808" s="1" t="s">
        <v>155</v>
      </c>
      <c r="X4808" s="1" t="s">
        <v>1236</v>
      </c>
      <c r="Y4808" s="1" t="s">
        <v>156</v>
      </c>
      <c r="Z4808" s="3">
        <v>7726</v>
      </c>
      <c r="AA4808" s="4">
        <f t="shared" si="1497"/>
        <v>6862</v>
      </c>
      <c r="AB4808" s="4">
        <f t="shared" si="1490"/>
        <v>8931.6736600000004</v>
      </c>
      <c r="AC4808" s="4">
        <f t="shared" si="1491"/>
        <v>6862</v>
      </c>
      <c r="AD4808" s="4">
        <f t="shared" si="1498"/>
        <v>7750</v>
      </c>
      <c r="AE4808" s="4">
        <v>6862</v>
      </c>
      <c r="AF4808" s="4">
        <v>6862</v>
      </c>
      <c r="AG4808" s="4">
        <f t="shared" ref="AG4808:AG4815" si="1499">AE4808</f>
        <v>6862</v>
      </c>
      <c r="AH4808" s="4">
        <v>83274</v>
      </c>
      <c r="AI4808">
        <f t="shared" si="1494"/>
        <v>19976</v>
      </c>
      <c r="AJ4808">
        <v>9341.49</v>
      </c>
      <c r="AK4808" s="2">
        <v>9341.49</v>
      </c>
      <c r="AL4808" s="2">
        <f t="shared" ref="AL4808:AL4815" si="1500">AJ4808</f>
        <v>9341.49</v>
      </c>
      <c r="AM4808" s="4"/>
      <c r="AN4808" t="e">
        <f>VLOOKUP([1]!Tabelle13[[#This Row],[Vlookup this ID for freight costs]],$AL$2:$AL$6811,2,FALSE)</f>
        <v>#REF!</v>
      </c>
      <c r="AP4808">
        <v>1361.42</v>
      </c>
      <c r="AQ4808">
        <v>1361.42</v>
      </c>
      <c r="AR4808" s="4">
        <v>20</v>
      </c>
      <c r="AS4808" s="4">
        <v>10</v>
      </c>
      <c r="AT4808" s="4">
        <v>2009</v>
      </c>
      <c r="AU4808" s="4">
        <v>20</v>
      </c>
      <c r="AV4808" s="4">
        <v>10</v>
      </c>
      <c r="AW4808" s="4">
        <v>2009</v>
      </c>
      <c r="AX4808" t="str">
        <f t="shared" si="1495"/>
        <v>No Delay</v>
      </c>
      <c r="AY4808">
        <f t="shared" si="1496"/>
        <v>0</v>
      </c>
    </row>
    <row r="4809" spans="1:51" x14ac:dyDescent="0.2">
      <c r="A4809" s="3">
        <v>51817</v>
      </c>
      <c r="B4809" s="1" t="s">
        <v>168</v>
      </c>
      <c r="C4809" s="1" t="s">
        <v>150</v>
      </c>
      <c r="D4809" s="1" t="s">
        <v>100</v>
      </c>
      <c r="E4809" s="1" t="s">
        <v>253</v>
      </c>
      <c r="F4809" s="1" t="s">
        <v>253</v>
      </c>
      <c r="G4809" s="13" t="s">
        <v>329</v>
      </c>
      <c r="H4809" s="12">
        <v>40821</v>
      </c>
      <c r="I4809" s="12" t="s">
        <v>2478</v>
      </c>
      <c r="J4809" s="12">
        <v>40871</v>
      </c>
      <c r="K4809" s="4">
        <v>3592</v>
      </c>
      <c r="L4809" s="1" t="s">
        <v>146</v>
      </c>
      <c r="M4809" s="1" t="s">
        <v>170</v>
      </c>
      <c r="N4809" s="1" t="s">
        <v>302</v>
      </c>
      <c r="O4809" s="1" t="s">
        <v>93</v>
      </c>
      <c r="P4809">
        <v>30</v>
      </c>
      <c r="Q4809">
        <v>42131</v>
      </c>
      <c r="R4809">
        <v>280171.15000000002</v>
      </c>
      <c r="S4809">
        <v>6.65</v>
      </c>
      <c r="T4809">
        <v>0.22</v>
      </c>
      <c r="U4809">
        <f t="shared" si="1492"/>
        <v>280171.15000000002</v>
      </c>
      <c r="V4809">
        <f t="shared" si="1493"/>
        <v>1263930</v>
      </c>
      <c r="W4809" s="1" t="s">
        <v>155</v>
      </c>
      <c r="X4809" s="1" t="s">
        <v>1236</v>
      </c>
      <c r="Y4809" s="1" t="s">
        <v>156</v>
      </c>
      <c r="Z4809" s="3">
        <v>8107</v>
      </c>
      <c r="AA4809" s="4">
        <f>AB4809</f>
        <v>6868.7814259999996</v>
      </c>
      <c r="AB4809" s="2">
        <f>2245.156962+0.109744*Q4809</f>
        <v>6868.7814259999996</v>
      </c>
      <c r="AC4809" s="4">
        <f>AD4809</f>
        <v>6868.7814259999996</v>
      </c>
      <c r="AD4809" s="4">
        <f t="shared" si="1498"/>
        <v>6868.7814259999996</v>
      </c>
      <c r="AE4809" s="4" t="s">
        <v>62</v>
      </c>
      <c r="AG4809" s="4" t="str">
        <f t="shared" si="1499"/>
        <v>Weight Captured Separately</v>
      </c>
      <c r="AI4809" t="e">
        <f t="shared" si="1494"/>
        <v>#N/A</v>
      </c>
      <c r="AJ4809" t="s">
        <v>81</v>
      </c>
      <c r="AK4809" s="2"/>
      <c r="AL4809" s="2" t="str">
        <f t="shared" si="1500"/>
        <v>Freight Included in Commodity Cost</v>
      </c>
      <c r="AM4809" s="4"/>
      <c r="AN4809" t="e">
        <f>VLOOKUP([1]!Tabelle13[[#This Row],[Vlookup this ID for freight costs]],$AL$2:$AL$6811,2,FALSE)</f>
        <v>#REF!</v>
      </c>
      <c r="AO4809">
        <f>IF(AK:AK="",AC:AC*6.242+1.383 -2.844 + 3.145 -2.265  -2.026,AK:AK)</f>
        <v>42872.326661092004</v>
      </c>
      <c r="AP4809">
        <v>462.28</v>
      </c>
      <c r="AQ4809">
        <v>462.28</v>
      </c>
      <c r="AR4809" s="4">
        <v>5</v>
      </c>
      <c r="AS4809" s="4">
        <v>10</v>
      </c>
      <c r="AT4809" s="4">
        <v>2011</v>
      </c>
      <c r="AU4809" s="4">
        <v>24</v>
      </c>
      <c r="AV4809" s="4">
        <v>11</v>
      </c>
      <c r="AW4809" s="4">
        <v>2011</v>
      </c>
      <c r="AX4809" t="str">
        <f t="shared" si="1495"/>
        <v>Delay</v>
      </c>
      <c r="AY4809">
        <f t="shared" si="1496"/>
        <v>50</v>
      </c>
    </row>
    <row r="4810" spans="1:51" x14ac:dyDescent="0.2">
      <c r="A4810" s="3">
        <v>83675</v>
      </c>
      <c r="B4810" s="1" t="s">
        <v>175</v>
      </c>
      <c r="C4810" s="1" t="s">
        <v>165</v>
      </c>
      <c r="D4810" s="1" t="s">
        <v>130</v>
      </c>
      <c r="E4810" s="1" t="s">
        <v>53</v>
      </c>
      <c r="F4810" s="1" t="s">
        <v>53</v>
      </c>
      <c r="G4810" s="13" t="s">
        <v>801</v>
      </c>
      <c r="H4810" s="12">
        <v>41394</v>
      </c>
      <c r="I4810" s="12" t="s">
        <v>825</v>
      </c>
      <c r="J4810" s="12">
        <v>41403</v>
      </c>
      <c r="K4810" s="4">
        <v>4700</v>
      </c>
      <c r="L4810" s="1" t="s">
        <v>146</v>
      </c>
      <c r="M4810" s="1" t="s">
        <v>132</v>
      </c>
      <c r="N4810" s="1" t="s">
        <v>1524</v>
      </c>
      <c r="O4810" s="1" t="s">
        <v>93</v>
      </c>
      <c r="P4810">
        <v>30</v>
      </c>
      <c r="Q4810">
        <v>52127</v>
      </c>
      <c r="R4810">
        <v>548376.04</v>
      </c>
      <c r="S4810">
        <v>10.52</v>
      </c>
      <c r="T4810">
        <v>0.35</v>
      </c>
      <c r="U4810">
        <f t="shared" si="1492"/>
        <v>548376.03999999992</v>
      </c>
      <c r="V4810">
        <f t="shared" si="1493"/>
        <v>1563810</v>
      </c>
      <c r="W4810" s="1" t="s">
        <v>179</v>
      </c>
      <c r="X4810" s="1" t="s">
        <v>1236</v>
      </c>
      <c r="Y4810" s="1" t="s">
        <v>156</v>
      </c>
      <c r="Z4810" s="3">
        <v>5457</v>
      </c>
      <c r="AA4810" s="4">
        <f t="shared" si="1497"/>
        <v>6874</v>
      </c>
      <c r="AB4810" s="4">
        <f t="shared" ref="AB4810:AB4831" si="1501" xml:space="preserve"> 2244.740206  + 0.1097478*Q4810</f>
        <v>7965.5637766</v>
      </c>
      <c r="AC4810" s="4">
        <f t="shared" ref="AC4810:AC4831" si="1502">AF4810</f>
        <v>6874</v>
      </c>
      <c r="AD4810" s="4">
        <f t="shared" si="1498"/>
        <v>6874</v>
      </c>
      <c r="AE4810" s="4">
        <v>6874</v>
      </c>
      <c r="AF4810" s="4">
        <v>6874</v>
      </c>
      <c r="AG4810" s="4">
        <f t="shared" si="1499"/>
        <v>6874</v>
      </c>
      <c r="AI4810" t="e">
        <f t="shared" si="1494"/>
        <v>#N/A</v>
      </c>
      <c r="AJ4810">
        <v>16177.09</v>
      </c>
      <c r="AK4810" s="2">
        <v>16177.09</v>
      </c>
      <c r="AL4810" s="2">
        <f t="shared" si="1500"/>
        <v>16177.09</v>
      </c>
      <c r="AM4810" s="4"/>
      <c r="AN4810" t="e">
        <f>VLOOKUP([1]!Tabelle13[[#This Row],[Vlookup this ID for freight costs]],$AL$2:$AL$6811,2,FALSE)</f>
        <v>#REF!</v>
      </c>
      <c r="AP4810">
        <v>678.34</v>
      </c>
      <c r="AQ4810">
        <v>678.34</v>
      </c>
      <c r="AR4810" s="4">
        <v>30</v>
      </c>
      <c r="AS4810" s="4">
        <v>4</v>
      </c>
      <c r="AT4810" s="4">
        <v>2013</v>
      </c>
      <c r="AU4810" s="4">
        <v>9</v>
      </c>
      <c r="AV4810" s="4">
        <v>5</v>
      </c>
      <c r="AW4810" s="4">
        <v>2013</v>
      </c>
      <c r="AX4810" t="str">
        <f t="shared" si="1495"/>
        <v>Delay</v>
      </c>
      <c r="AY4810">
        <f t="shared" si="1496"/>
        <v>9</v>
      </c>
    </row>
    <row r="4811" spans="1:51" x14ac:dyDescent="0.2">
      <c r="A4811" s="3">
        <v>35749</v>
      </c>
      <c r="B4811" s="1" t="s">
        <v>168</v>
      </c>
      <c r="C4811" s="1" t="s">
        <v>150</v>
      </c>
      <c r="D4811" s="1" t="s">
        <v>100</v>
      </c>
      <c r="E4811" s="1" t="s">
        <v>253</v>
      </c>
      <c r="F4811" s="1" t="s">
        <v>253</v>
      </c>
      <c r="G4811" s="13" t="s">
        <v>1846</v>
      </c>
      <c r="H4811" s="12">
        <v>40829</v>
      </c>
      <c r="I4811" s="12" t="s">
        <v>2479</v>
      </c>
      <c r="J4811" s="12">
        <v>40932</v>
      </c>
      <c r="K4811" s="4">
        <v>3704</v>
      </c>
      <c r="L4811" s="1" t="s">
        <v>146</v>
      </c>
      <c r="M4811" s="1" t="s">
        <v>170</v>
      </c>
      <c r="N4811" s="1" t="s">
        <v>1032</v>
      </c>
      <c r="O4811" s="1" t="s">
        <v>93</v>
      </c>
      <c r="P4811">
        <v>240</v>
      </c>
      <c r="Q4811">
        <v>19098</v>
      </c>
      <c r="R4811">
        <v>43161.48</v>
      </c>
      <c r="S4811">
        <v>2.2599999999999998</v>
      </c>
      <c r="T4811">
        <v>0.01</v>
      </c>
      <c r="U4811">
        <f t="shared" si="1492"/>
        <v>43161.479999999996</v>
      </c>
      <c r="V4811">
        <f t="shared" si="1493"/>
        <v>4583520</v>
      </c>
      <c r="W4811" s="1" t="s">
        <v>155</v>
      </c>
      <c r="X4811" s="1" t="s">
        <v>1236</v>
      </c>
      <c r="Y4811" s="1" t="s">
        <v>156</v>
      </c>
      <c r="Z4811" s="3">
        <v>8107</v>
      </c>
      <c r="AA4811" s="4">
        <f t="shared" si="1497"/>
        <v>6876</v>
      </c>
      <c r="AB4811" s="4">
        <f t="shared" si="1501"/>
        <v>4340.7036903999997</v>
      </c>
      <c r="AC4811" s="4">
        <f t="shared" si="1502"/>
        <v>6876</v>
      </c>
      <c r="AD4811" s="4">
        <f t="shared" si="1498"/>
        <v>7121.5</v>
      </c>
      <c r="AE4811" s="4">
        <v>6876</v>
      </c>
      <c r="AF4811" s="4">
        <v>6876</v>
      </c>
      <c r="AG4811" s="4">
        <f t="shared" si="1499"/>
        <v>6876</v>
      </c>
      <c r="AI4811" t="e">
        <f t="shared" si="1494"/>
        <v>#N/A</v>
      </c>
      <c r="AJ4811">
        <v>461.5</v>
      </c>
      <c r="AK4811" s="2">
        <v>461.5</v>
      </c>
      <c r="AL4811" s="2">
        <f t="shared" si="1500"/>
        <v>461.5</v>
      </c>
      <c r="AM4811" s="4"/>
      <c r="AN4811" t="e">
        <f>VLOOKUP([1]!Tabelle13[[#This Row],[Vlookup this ID for freight costs]],$AL$2:$AL$6811,2,FALSE)</f>
        <v>#REF!</v>
      </c>
      <c r="AP4811">
        <v>71.22</v>
      </c>
      <c r="AQ4811">
        <v>71.22</v>
      </c>
      <c r="AR4811" s="4">
        <v>13</v>
      </c>
      <c r="AS4811" s="4">
        <v>10</v>
      </c>
      <c r="AT4811" s="4">
        <v>2011</v>
      </c>
      <c r="AU4811" s="4">
        <v>24</v>
      </c>
      <c r="AV4811" s="4">
        <v>1</v>
      </c>
      <c r="AW4811" s="4">
        <v>2012</v>
      </c>
      <c r="AX4811" t="str">
        <f t="shared" si="1495"/>
        <v>Delay</v>
      </c>
      <c r="AY4811">
        <f t="shared" si="1496"/>
        <v>103</v>
      </c>
    </row>
    <row r="4812" spans="1:51" x14ac:dyDescent="0.2">
      <c r="A4812" s="3">
        <v>86354</v>
      </c>
      <c r="B4812" s="1" t="s">
        <v>215</v>
      </c>
      <c r="C4812" s="1" t="s">
        <v>89</v>
      </c>
      <c r="D4812" s="1" t="s">
        <v>130</v>
      </c>
      <c r="E4812" s="1" t="s">
        <v>101</v>
      </c>
      <c r="F4812" s="1" t="s">
        <v>101</v>
      </c>
      <c r="G4812" s="13" t="s">
        <v>1447</v>
      </c>
      <c r="H4812" s="12">
        <v>40512</v>
      </c>
      <c r="I4812" s="12" t="s">
        <v>1673</v>
      </c>
      <c r="J4812" s="12">
        <v>40534</v>
      </c>
      <c r="K4812" s="4">
        <v>2943</v>
      </c>
      <c r="L4812" s="1" t="s">
        <v>146</v>
      </c>
      <c r="M4812" s="1" t="s">
        <v>132</v>
      </c>
      <c r="N4812" s="1" t="s">
        <v>265</v>
      </c>
      <c r="O4812" s="1" t="s">
        <v>93</v>
      </c>
      <c r="P4812">
        <v>60</v>
      </c>
      <c r="Q4812">
        <v>100425</v>
      </c>
      <c r="R4812">
        <v>267130.5</v>
      </c>
      <c r="S4812">
        <v>2.66</v>
      </c>
      <c r="T4812">
        <v>0.04</v>
      </c>
      <c r="U4812">
        <f t="shared" si="1492"/>
        <v>267130.5</v>
      </c>
      <c r="V4812">
        <f t="shared" si="1493"/>
        <v>6025500</v>
      </c>
      <c r="W4812" s="1" t="s">
        <v>197</v>
      </c>
      <c r="X4812" s="1" t="s">
        <v>1236</v>
      </c>
      <c r="Y4812" s="1" t="s">
        <v>3082</v>
      </c>
      <c r="Z4812" s="3">
        <v>11943</v>
      </c>
      <c r="AA4812" s="4">
        <f t="shared" si="1497"/>
        <v>6880</v>
      </c>
      <c r="AB4812" s="4">
        <f t="shared" si="1501"/>
        <v>13266.163021</v>
      </c>
      <c r="AC4812" s="4">
        <f t="shared" si="1502"/>
        <v>6880</v>
      </c>
      <c r="AD4812" s="4">
        <f t="shared" si="1498"/>
        <v>6880</v>
      </c>
      <c r="AE4812" s="4">
        <v>6880</v>
      </c>
      <c r="AF4812" s="4">
        <v>6880</v>
      </c>
      <c r="AG4812" s="4">
        <f t="shared" si="1499"/>
        <v>6880</v>
      </c>
      <c r="AI4812" t="e">
        <f t="shared" si="1494"/>
        <v>#N/A</v>
      </c>
      <c r="AJ4812">
        <v>7826.75</v>
      </c>
      <c r="AK4812" s="2">
        <v>7826.75</v>
      </c>
      <c r="AL4812" s="2">
        <f t="shared" si="1500"/>
        <v>7826.75</v>
      </c>
      <c r="AM4812" s="4"/>
      <c r="AN4812" t="e">
        <f>VLOOKUP([1]!Tabelle13[[#This Row],[Vlookup this ID for freight costs]],$AL$2:$AL$6811,2,FALSE)</f>
        <v>#REF!</v>
      </c>
      <c r="AP4812">
        <v>575.92999999999995</v>
      </c>
      <c r="AQ4812">
        <v>575.92999999999995</v>
      </c>
      <c r="AR4812" s="4">
        <v>30</v>
      </c>
      <c r="AS4812" s="4">
        <v>11</v>
      </c>
      <c r="AT4812" s="4">
        <v>2010</v>
      </c>
      <c r="AU4812" s="4">
        <v>22</v>
      </c>
      <c r="AV4812" s="4">
        <v>12</v>
      </c>
      <c r="AW4812" s="4">
        <v>2010</v>
      </c>
      <c r="AX4812" t="str">
        <f t="shared" si="1495"/>
        <v>Delay</v>
      </c>
      <c r="AY4812">
        <f t="shared" si="1496"/>
        <v>22</v>
      </c>
    </row>
    <row r="4813" spans="1:51" x14ac:dyDescent="0.2">
      <c r="A4813" s="3">
        <v>11583</v>
      </c>
      <c r="B4813" s="1" t="s">
        <v>133</v>
      </c>
      <c r="C4813" s="1" t="s">
        <v>51</v>
      </c>
      <c r="D4813" s="1" t="s">
        <v>130</v>
      </c>
      <c r="E4813" s="1" t="s">
        <v>53</v>
      </c>
      <c r="F4813" s="1" t="s">
        <v>53</v>
      </c>
      <c r="G4813" s="13" t="s">
        <v>2480</v>
      </c>
      <c r="H4813" s="12">
        <v>39800</v>
      </c>
      <c r="I4813" s="12" t="s">
        <v>2480</v>
      </c>
      <c r="J4813" s="12">
        <v>39800</v>
      </c>
      <c r="K4813" s="4">
        <v>1271</v>
      </c>
      <c r="L4813" s="1" t="s">
        <v>146</v>
      </c>
      <c r="M4813" s="1" t="s">
        <v>132</v>
      </c>
      <c r="N4813" s="1" t="s">
        <v>196</v>
      </c>
      <c r="O4813" s="1" t="s">
        <v>93</v>
      </c>
      <c r="P4813">
        <v>60</v>
      </c>
      <c r="Q4813">
        <v>92950</v>
      </c>
      <c r="R4813">
        <v>669240</v>
      </c>
      <c r="S4813">
        <v>7.2</v>
      </c>
      <c r="T4813">
        <v>0.12</v>
      </c>
      <c r="U4813">
        <f t="shared" si="1492"/>
        <v>669240</v>
      </c>
      <c r="V4813">
        <f t="shared" si="1493"/>
        <v>5577000</v>
      </c>
      <c r="W4813" s="1" t="s">
        <v>197</v>
      </c>
      <c r="X4813" s="1" t="s">
        <v>1236</v>
      </c>
      <c r="Y4813" s="1" t="s">
        <v>3082</v>
      </c>
      <c r="Z4813" s="3">
        <v>7290</v>
      </c>
      <c r="AA4813" s="4">
        <f t="shared" si="1497"/>
        <v>6883</v>
      </c>
      <c r="AB4813" s="4">
        <f t="shared" si="1501"/>
        <v>12445.798216000001</v>
      </c>
      <c r="AC4813" s="4">
        <f t="shared" si="1502"/>
        <v>6883</v>
      </c>
      <c r="AD4813" s="4">
        <f t="shared" si="1498"/>
        <v>6883</v>
      </c>
      <c r="AE4813" s="4">
        <v>6883</v>
      </c>
      <c r="AF4813" s="4">
        <v>6883</v>
      </c>
      <c r="AG4813" s="4">
        <f t="shared" si="1499"/>
        <v>6883</v>
      </c>
      <c r="AH4813" s="4">
        <v>85328</v>
      </c>
      <c r="AI4813">
        <f t="shared" si="1494"/>
        <v>22259</v>
      </c>
      <c r="AJ4813">
        <v>7534.18</v>
      </c>
      <c r="AK4813" s="2">
        <v>7534.18</v>
      </c>
      <c r="AL4813" s="2">
        <f t="shared" si="1500"/>
        <v>7534.18</v>
      </c>
      <c r="AM4813" s="4"/>
      <c r="AN4813" t="e">
        <f>VLOOKUP([1]!Tabelle13[[#This Row],[Vlookup this ID for freight costs]],$AL$2:$AL$6811,2,FALSE)</f>
        <v>#REF!</v>
      </c>
      <c r="AP4813">
        <v>1311.71</v>
      </c>
      <c r="AQ4813">
        <v>1311.71</v>
      </c>
      <c r="AR4813" s="4">
        <v>18</v>
      </c>
      <c r="AS4813" s="4">
        <v>12</v>
      </c>
      <c r="AT4813" s="4">
        <v>2008</v>
      </c>
      <c r="AU4813" s="4">
        <v>18</v>
      </c>
      <c r="AV4813" s="4">
        <v>12</v>
      </c>
      <c r="AW4813" s="4">
        <v>2008</v>
      </c>
      <c r="AX4813" t="str">
        <f t="shared" si="1495"/>
        <v>No Delay</v>
      </c>
      <c r="AY4813">
        <f t="shared" si="1496"/>
        <v>0</v>
      </c>
    </row>
    <row r="4814" spans="1:51" x14ac:dyDescent="0.2">
      <c r="A4814" s="3">
        <v>85917</v>
      </c>
      <c r="B4814" s="1" t="s">
        <v>151</v>
      </c>
      <c r="C4814" s="1" t="s">
        <v>65</v>
      </c>
      <c r="D4814" s="1" t="s">
        <v>130</v>
      </c>
      <c r="E4814" s="1" t="s">
        <v>53</v>
      </c>
      <c r="F4814" s="1" t="s">
        <v>53</v>
      </c>
      <c r="G4814" s="13" t="s">
        <v>2313</v>
      </c>
      <c r="H4814" s="12">
        <v>41228</v>
      </c>
      <c r="I4814" s="12" t="s">
        <v>1239</v>
      </c>
      <c r="J4814" s="12">
        <v>41219</v>
      </c>
      <c r="K4814" s="4">
        <v>4280</v>
      </c>
      <c r="L4814" s="1" t="s">
        <v>146</v>
      </c>
      <c r="M4814" s="1" t="s">
        <v>132</v>
      </c>
      <c r="N4814" s="1" t="s">
        <v>1524</v>
      </c>
      <c r="O4814" s="1" t="s">
        <v>93</v>
      </c>
      <c r="P4814">
        <v>30</v>
      </c>
      <c r="Q4814">
        <v>56404</v>
      </c>
      <c r="R4814">
        <v>748481.08</v>
      </c>
      <c r="S4814">
        <v>13.27</v>
      </c>
      <c r="T4814">
        <v>0.44</v>
      </c>
      <c r="U4814">
        <f t="shared" si="1492"/>
        <v>748481.08</v>
      </c>
      <c r="V4814">
        <f t="shared" si="1493"/>
        <v>1692120</v>
      </c>
      <c r="W4814" s="1" t="s">
        <v>160</v>
      </c>
      <c r="X4814" s="1" t="s">
        <v>1236</v>
      </c>
      <c r="Y4814" s="1" t="s">
        <v>161</v>
      </c>
      <c r="Z4814" s="3">
        <v>7348</v>
      </c>
      <c r="AA4814" s="4">
        <f t="shared" si="1497"/>
        <v>6886</v>
      </c>
      <c r="AB4814" s="4">
        <f t="shared" si="1501"/>
        <v>8434.955117200001</v>
      </c>
      <c r="AC4814" s="4">
        <f t="shared" si="1502"/>
        <v>6886</v>
      </c>
      <c r="AD4814" s="4">
        <f t="shared" si="1498"/>
        <v>6886</v>
      </c>
      <c r="AE4814" s="4">
        <v>6886</v>
      </c>
      <c r="AF4814" s="4">
        <v>6886</v>
      </c>
      <c r="AG4814" s="4">
        <f t="shared" si="1499"/>
        <v>6886</v>
      </c>
      <c r="AI4814" t="e">
        <f t="shared" si="1494"/>
        <v>#N/A</v>
      </c>
      <c r="AJ4814">
        <v>15459.09</v>
      </c>
      <c r="AK4814" s="2">
        <v>15459.09</v>
      </c>
      <c r="AL4814" s="2">
        <f t="shared" si="1500"/>
        <v>15459.09</v>
      </c>
      <c r="AM4814" s="4"/>
      <c r="AN4814" t="e">
        <f>VLOOKUP([1]!Tabelle13[[#This Row],[Vlookup this ID for freight costs]],$AL$2:$AL$6811,2,FALSE)</f>
        <v>#REF!</v>
      </c>
      <c r="AP4814">
        <v>1049.3699999999999</v>
      </c>
      <c r="AQ4814">
        <v>1049.3699999999999</v>
      </c>
      <c r="AR4814" s="4">
        <v>15</v>
      </c>
      <c r="AS4814" s="4">
        <v>11</v>
      </c>
      <c r="AT4814" s="4">
        <v>2012</v>
      </c>
      <c r="AU4814" s="4">
        <v>6</v>
      </c>
      <c r="AV4814" s="4">
        <v>11</v>
      </c>
      <c r="AW4814" s="4">
        <v>2012</v>
      </c>
      <c r="AX4814" t="str">
        <f t="shared" si="1495"/>
        <v>No Delay</v>
      </c>
      <c r="AY4814">
        <f t="shared" si="1496"/>
        <v>0</v>
      </c>
    </row>
    <row r="4815" spans="1:51" x14ac:dyDescent="0.2">
      <c r="A4815" s="3">
        <v>83644</v>
      </c>
      <c r="B4815" s="1" t="s">
        <v>215</v>
      </c>
      <c r="C4815" s="1" t="s">
        <v>89</v>
      </c>
      <c r="D4815" s="1" t="s">
        <v>130</v>
      </c>
      <c r="E4815" s="1" t="s">
        <v>101</v>
      </c>
      <c r="F4815" s="1" t="s">
        <v>101</v>
      </c>
      <c r="G4815" s="13" t="s">
        <v>1194</v>
      </c>
      <c r="H4815" s="12">
        <v>41305</v>
      </c>
      <c r="I4815" s="12" t="s">
        <v>1070</v>
      </c>
      <c r="J4815" s="12">
        <v>41299</v>
      </c>
      <c r="K4815" s="4">
        <v>4412</v>
      </c>
      <c r="L4815" s="1" t="s">
        <v>146</v>
      </c>
      <c r="M4815" s="1" t="s">
        <v>132</v>
      </c>
      <c r="N4815" s="1" t="s">
        <v>154</v>
      </c>
      <c r="O4815" s="1" t="s">
        <v>93</v>
      </c>
      <c r="P4815">
        <v>60</v>
      </c>
      <c r="Q4815">
        <v>9577</v>
      </c>
      <c r="R4815">
        <v>92130.74</v>
      </c>
      <c r="S4815">
        <v>9.6199999999999992</v>
      </c>
      <c r="T4815">
        <v>0.16</v>
      </c>
      <c r="U4815">
        <f t="shared" si="1492"/>
        <v>92130.739999999991</v>
      </c>
      <c r="V4815">
        <f t="shared" si="1493"/>
        <v>574620</v>
      </c>
      <c r="W4815" s="1" t="s">
        <v>155</v>
      </c>
      <c r="X4815" s="1" t="s">
        <v>1236</v>
      </c>
      <c r="Y4815" s="1" t="s">
        <v>156</v>
      </c>
      <c r="Z4815" s="3">
        <v>13090</v>
      </c>
      <c r="AA4815" s="4">
        <f t="shared" si="1497"/>
        <v>6889</v>
      </c>
      <c r="AB4815" s="4">
        <f t="shared" si="1501"/>
        <v>3295.7948865999997</v>
      </c>
      <c r="AC4815" s="4">
        <f t="shared" si="1502"/>
        <v>6889</v>
      </c>
      <c r="AD4815" s="4">
        <f t="shared" si="1498"/>
        <v>6889</v>
      </c>
      <c r="AE4815" s="4">
        <v>6889</v>
      </c>
      <c r="AF4815" s="4">
        <v>6889</v>
      </c>
      <c r="AG4815" s="4">
        <f t="shared" si="1499"/>
        <v>6889</v>
      </c>
      <c r="AI4815" t="e">
        <f t="shared" si="1494"/>
        <v>#N/A</v>
      </c>
      <c r="AJ4815">
        <v>24138.35</v>
      </c>
      <c r="AK4815" s="2">
        <v>24138.35</v>
      </c>
      <c r="AL4815" s="2">
        <f t="shared" si="1500"/>
        <v>24138.35</v>
      </c>
      <c r="AM4815" s="4"/>
      <c r="AN4815" t="e">
        <f>VLOOKUP([1]!Tabelle13[[#This Row],[Vlookup this ID for freight costs]],$AL$2:$AL$6811,2,FALSE)</f>
        <v>#REF!</v>
      </c>
      <c r="AP4815">
        <v>129.16999999999999</v>
      </c>
      <c r="AQ4815">
        <v>129.16999999999999</v>
      </c>
      <c r="AR4815" s="4">
        <v>31</v>
      </c>
      <c r="AS4815" s="4">
        <v>1</v>
      </c>
      <c r="AT4815" s="4">
        <v>2013</v>
      </c>
      <c r="AU4815" s="4">
        <v>25</v>
      </c>
      <c r="AV4815" s="4">
        <v>1</v>
      </c>
      <c r="AW4815" s="4">
        <v>2013</v>
      </c>
      <c r="AX4815" t="str">
        <f t="shared" si="1495"/>
        <v>No Delay</v>
      </c>
      <c r="AY4815">
        <f t="shared" si="1496"/>
        <v>0</v>
      </c>
    </row>
    <row r="4816" spans="1:51" x14ac:dyDescent="0.2">
      <c r="A4816" s="3">
        <v>84173</v>
      </c>
      <c r="B4816" s="1" t="s">
        <v>151</v>
      </c>
      <c r="C4816" s="1" t="s">
        <v>65</v>
      </c>
      <c r="D4816" s="1" t="s">
        <v>130</v>
      </c>
      <c r="E4816" s="1" t="s">
        <v>152</v>
      </c>
      <c r="F4816" s="1" t="s">
        <v>152</v>
      </c>
      <c r="G4816" s="13" t="s">
        <v>1148</v>
      </c>
      <c r="H4816" s="12">
        <v>41123</v>
      </c>
      <c r="I4816" s="12" t="s">
        <v>1149</v>
      </c>
      <c r="J4816" s="12">
        <v>41063</v>
      </c>
      <c r="K4816" s="4">
        <v>3958</v>
      </c>
      <c r="L4816" s="1" t="s">
        <v>146</v>
      </c>
      <c r="M4816" s="1" t="s">
        <v>132</v>
      </c>
      <c r="N4816" s="1" t="s">
        <v>167</v>
      </c>
      <c r="O4816" s="1" t="s">
        <v>93</v>
      </c>
      <c r="P4816">
        <v>30</v>
      </c>
      <c r="Q4816">
        <v>32562</v>
      </c>
      <c r="R4816">
        <v>127317.42</v>
      </c>
      <c r="S4816">
        <v>3.91</v>
      </c>
      <c r="T4816">
        <v>0.13</v>
      </c>
      <c r="U4816">
        <f t="shared" si="1492"/>
        <v>127317.42</v>
      </c>
      <c r="V4816">
        <f t="shared" si="1493"/>
        <v>976860</v>
      </c>
      <c r="W4816" s="1" t="s">
        <v>197</v>
      </c>
      <c r="X4816" s="1" t="s">
        <v>1236</v>
      </c>
      <c r="Y4816" s="1" t="s">
        <v>3082</v>
      </c>
      <c r="Z4816" s="3">
        <v>7428</v>
      </c>
      <c r="AA4816" s="4">
        <f t="shared" si="1497"/>
        <v>6889</v>
      </c>
      <c r="AB4816" s="4">
        <f t="shared" si="1501"/>
        <v>5818.3480696000006</v>
      </c>
      <c r="AC4816" s="4">
        <f t="shared" si="1502"/>
        <v>6889</v>
      </c>
      <c r="AD4816" s="4">
        <f t="shared" si="1498"/>
        <v>6889</v>
      </c>
      <c r="AE4816" s="3" t="s">
        <v>2481</v>
      </c>
      <c r="AF4816" s="3">
        <v>6889</v>
      </c>
      <c r="AG4816" s="4">
        <f>AI4816</f>
        <v>6889</v>
      </c>
      <c r="AH4816" s="4">
        <v>82480</v>
      </c>
      <c r="AI4816">
        <f t="shared" si="1494"/>
        <v>6889</v>
      </c>
      <c r="AJ4816" t="s">
        <v>2481</v>
      </c>
      <c r="AK4816" s="2">
        <v>17090</v>
      </c>
      <c r="AL4816" s="2">
        <f>AN4816</f>
        <v>17090</v>
      </c>
      <c r="AM4816" s="4">
        <v>82480</v>
      </c>
      <c r="AN4816">
        <f>INDEX($AJ$2:$AJ$6811,MATCH(AM4816,$A$2:$A$6811,0))</f>
        <v>17090</v>
      </c>
      <c r="AP4816">
        <v>178.5</v>
      </c>
      <c r="AQ4816">
        <v>178.5</v>
      </c>
      <c r="AR4816" s="4">
        <v>2</v>
      </c>
      <c r="AS4816" s="4">
        <v>8</v>
      </c>
      <c r="AT4816" s="4">
        <v>2012</v>
      </c>
      <c r="AU4816" s="4">
        <v>3</v>
      </c>
      <c r="AV4816" s="4">
        <v>6</v>
      </c>
      <c r="AW4816" s="4">
        <v>2012</v>
      </c>
      <c r="AX4816" t="str">
        <f t="shared" si="1495"/>
        <v>No Delay</v>
      </c>
      <c r="AY4816">
        <f t="shared" si="1496"/>
        <v>0</v>
      </c>
    </row>
    <row r="4817" spans="1:51" x14ac:dyDescent="0.2">
      <c r="A4817" s="3">
        <v>82480</v>
      </c>
      <c r="B4817" s="1" t="s">
        <v>151</v>
      </c>
      <c r="C4817" s="1" t="s">
        <v>65</v>
      </c>
      <c r="D4817" s="1" t="s">
        <v>130</v>
      </c>
      <c r="E4817" s="1" t="s">
        <v>152</v>
      </c>
      <c r="F4817" s="1" t="s">
        <v>152</v>
      </c>
      <c r="G4817" s="13" t="s">
        <v>1148</v>
      </c>
      <c r="H4817" s="12">
        <v>41123</v>
      </c>
      <c r="I4817" s="12" t="s">
        <v>1149</v>
      </c>
      <c r="J4817" s="12">
        <v>41063</v>
      </c>
      <c r="K4817" s="4">
        <v>3953</v>
      </c>
      <c r="L4817" s="1" t="s">
        <v>146</v>
      </c>
      <c r="M4817" s="1" t="s">
        <v>132</v>
      </c>
      <c r="N4817" s="1" t="s">
        <v>167</v>
      </c>
      <c r="O4817" s="1" t="s">
        <v>93</v>
      </c>
      <c r="P4817">
        <v>30</v>
      </c>
      <c r="Q4817">
        <v>70000</v>
      </c>
      <c r="R4817">
        <v>273700</v>
      </c>
      <c r="S4817">
        <v>3.91</v>
      </c>
      <c r="T4817">
        <v>0.13</v>
      </c>
      <c r="U4817">
        <f t="shared" si="1492"/>
        <v>273700</v>
      </c>
      <c r="V4817">
        <f t="shared" si="1493"/>
        <v>2100000</v>
      </c>
      <c r="W4817" s="1" t="s">
        <v>197</v>
      </c>
      <c r="X4817" s="1" t="s">
        <v>1236</v>
      </c>
      <c r="Y4817" s="1" t="s">
        <v>3082</v>
      </c>
      <c r="Z4817" s="3">
        <v>7428</v>
      </c>
      <c r="AA4817" s="4">
        <f t="shared" si="1497"/>
        <v>6889</v>
      </c>
      <c r="AB4817" s="4">
        <f t="shared" si="1501"/>
        <v>9927.0862059999999</v>
      </c>
      <c r="AC4817" s="4">
        <f t="shared" si="1502"/>
        <v>6889</v>
      </c>
      <c r="AD4817" s="4">
        <f t="shared" si="1498"/>
        <v>6977</v>
      </c>
      <c r="AE4817" s="4">
        <v>6889</v>
      </c>
      <c r="AF4817" s="4">
        <v>6889</v>
      </c>
      <c r="AG4817" s="4">
        <f>AE4817</f>
        <v>6889</v>
      </c>
      <c r="AI4817" t="e">
        <f t="shared" si="1494"/>
        <v>#N/A</v>
      </c>
      <c r="AJ4817">
        <v>17090</v>
      </c>
      <c r="AK4817" s="2">
        <v>17090</v>
      </c>
      <c r="AL4817" s="2">
        <f>AJ4817</f>
        <v>17090</v>
      </c>
      <c r="AM4817" s="4"/>
      <c r="AN4817" t="e">
        <f>VLOOKUP([1]!Tabelle13[[#This Row],[Vlookup this ID for freight costs]],$AL$2:$AL$6811,2,FALSE)</f>
        <v>#REF!</v>
      </c>
      <c r="AP4817">
        <v>383.73</v>
      </c>
      <c r="AQ4817">
        <v>383.73</v>
      </c>
      <c r="AR4817" s="4">
        <v>2</v>
      </c>
      <c r="AS4817" s="4">
        <v>8</v>
      </c>
      <c r="AT4817" s="4">
        <v>2012</v>
      </c>
      <c r="AU4817" s="4">
        <v>3</v>
      </c>
      <c r="AV4817" s="4">
        <v>6</v>
      </c>
      <c r="AW4817" s="4">
        <v>2012</v>
      </c>
      <c r="AX4817" t="str">
        <f t="shared" si="1495"/>
        <v>No Delay</v>
      </c>
      <c r="AY4817">
        <f t="shared" si="1496"/>
        <v>0</v>
      </c>
    </row>
    <row r="4818" spans="1:51" x14ac:dyDescent="0.2">
      <c r="A4818" s="3">
        <v>85921</v>
      </c>
      <c r="B4818" s="1" t="s">
        <v>215</v>
      </c>
      <c r="C4818" s="1" t="s">
        <v>89</v>
      </c>
      <c r="D4818" s="1" t="s">
        <v>130</v>
      </c>
      <c r="E4818" s="1" t="s">
        <v>101</v>
      </c>
      <c r="F4818" s="1" t="s">
        <v>101</v>
      </c>
      <c r="G4818" s="13" t="s">
        <v>1194</v>
      </c>
      <c r="H4818" s="12">
        <v>41305</v>
      </c>
      <c r="I4818" s="12" t="s">
        <v>1070</v>
      </c>
      <c r="J4818" s="12">
        <v>41299</v>
      </c>
      <c r="K4818" s="4">
        <v>4415</v>
      </c>
      <c r="L4818" s="1" t="s">
        <v>146</v>
      </c>
      <c r="M4818" s="1" t="s">
        <v>132</v>
      </c>
      <c r="N4818" s="1" t="s">
        <v>154</v>
      </c>
      <c r="O4818" s="1" t="s">
        <v>93</v>
      </c>
      <c r="P4818">
        <v>60</v>
      </c>
      <c r="Q4818">
        <v>40455</v>
      </c>
      <c r="R4818">
        <v>389177.1</v>
      </c>
      <c r="S4818">
        <v>9.6199999999999992</v>
      </c>
      <c r="T4818">
        <v>0.16</v>
      </c>
      <c r="U4818">
        <f t="shared" si="1492"/>
        <v>389177.1</v>
      </c>
      <c r="V4818">
        <f t="shared" si="1493"/>
        <v>2427300</v>
      </c>
      <c r="W4818" s="1" t="s">
        <v>179</v>
      </c>
      <c r="X4818" s="1" t="s">
        <v>1236</v>
      </c>
      <c r="Y4818" s="1" t="s">
        <v>156</v>
      </c>
      <c r="Z4818" s="3">
        <v>13090</v>
      </c>
      <c r="AA4818" s="4">
        <f t="shared" si="1497"/>
        <v>6889</v>
      </c>
      <c r="AB4818" s="4">
        <f t="shared" si="1501"/>
        <v>6684.5874550000008</v>
      </c>
      <c r="AC4818" s="4">
        <f t="shared" si="1502"/>
        <v>6889</v>
      </c>
      <c r="AD4818" s="4">
        <f t="shared" si="1498"/>
        <v>5338</v>
      </c>
      <c r="AE4818" s="3" t="s">
        <v>2482</v>
      </c>
      <c r="AF4818" s="3">
        <v>6889</v>
      </c>
      <c r="AG4818" s="4">
        <f>AI4818</f>
        <v>6889</v>
      </c>
      <c r="AH4818" s="4">
        <v>83644</v>
      </c>
      <c r="AI4818">
        <f t="shared" si="1494"/>
        <v>6889</v>
      </c>
      <c r="AJ4818" t="s">
        <v>2482</v>
      </c>
      <c r="AK4818" s="2">
        <v>24138.35</v>
      </c>
      <c r="AL4818" s="2">
        <f>AN4818</f>
        <v>24138.35</v>
      </c>
      <c r="AM4818" s="4">
        <v>83644</v>
      </c>
      <c r="AN4818">
        <f>INDEX($AJ$2:$AJ$6811,MATCH(AM4818,$A$2:$A$6811,0))</f>
        <v>24138.35</v>
      </c>
      <c r="AP4818">
        <v>545.63</v>
      </c>
      <c r="AQ4818">
        <v>545.63</v>
      </c>
      <c r="AR4818" s="4">
        <v>31</v>
      </c>
      <c r="AS4818" s="4">
        <v>1</v>
      </c>
      <c r="AT4818" s="4">
        <v>2013</v>
      </c>
      <c r="AU4818" s="4">
        <v>25</v>
      </c>
      <c r="AV4818" s="4">
        <v>1</v>
      </c>
      <c r="AW4818" s="4">
        <v>2013</v>
      </c>
      <c r="AX4818" t="str">
        <f t="shared" si="1495"/>
        <v>No Delay</v>
      </c>
      <c r="AY4818">
        <f t="shared" si="1496"/>
        <v>0</v>
      </c>
    </row>
    <row r="4819" spans="1:51" x14ac:dyDescent="0.2">
      <c r="A4819" s="3">
        <v>86024</v>
      </c>
      <c r="B4819" s="1" t="s">
        <v>50</v>
      </c>
      <c r="C4819" s="1" t="s">
        <v>51</v>
      </c>
      <c r="D4819" s="1" t="s">
        <v>130</v>
      </c>
      <c r="E4819" s="1" t="s">
        <v>101</v>
      </c>
      <c r="F4819" s="1" t="s">
        <v>101</v>
      </c>
      <c r="G4819" s="13" t="s">
        <v>617</v>
      </c>
      <c r="H4819" s="12">
        <v>41670</v>
      </c>
      <c r="I4819" s="12" t="s">
        <v>658</v>
      </c>
      <c r="J4819" s="12">
        <v>41687</v>
      </c>
      <c r="K4819" s="4">
        <v>5308</v>
      </c>
      <c r="L4819" s="1" t="s">
        <v>146</v>
      </c>
      <c r="M4819" s="1" t="s">
        <v>132</v>
      </c>
      <c r="N4819" s="1" t="s">
        <v>167</v>
      </c>
      <c r="O4819" s="1" t="s">
        <v>93</v>
      </c>
      <c r="P4819">
        <v>30</v>
      </c>
      <c r="Q4819">
        <v>50000</v>
      </c>
      <c r="R4819">
        <v>166500</v>
      </c>
      <c r="S4819">
        <v>3.33</v>
      </c>
      <c r="T4819">
        <v>0.11</v>
      </c>
      <c r="U4819">
        <f t="shared" si="1492"/>
        <v>166500</v>
      </c>
      <c r="V4819">
        <f t="shared" si="1493"/>
        <v>1500000</v>
      </c>
      <c r="W4819" s="1" t="s">
        <v>204</v>
      </c>
      <c r="X4819" s="1" t="s">
        <v>1236</v>
      </c>
      <c r="Y4819" s="1" t="s">
        <v>205</v>
      </c>
      <c r="Z4819" s="3">
        <v>14749</v>
      </c>
      <c r="AA4819" s="4">
        <f t="shared" si="1497"/>
        <v>6904</v>
      </c>
      <c r="AB4819" s="4">
        <f t="shared" si="1501"/>
        <v>7732.1302059999998</v>
      </c>
      <c r="AC4819" s="4">
        <f t="shared" si="1502"/>
        <v>6904</v>
      </c>
      <c r="AD4819" s="4">
        <f t="shared" si="1498"/>
        <v>4849.6774836969707</v>
      </c>
      <c r="AE4819" s="3" t="s">
        <v>2483</v>
      </c>
      <c r="AF4819" s="3">
        <v>6904</v>
      </c>
      <c r="AG4819" s="4">
        <f>AI4819</f>
        <v>6904</v>
      </c>
      <c r="AH4819" s="4">
        <v>85423</v>
      </c>
      <c r="AI4819">
        <f t="shared" si="1494"/>
        <v>6904</v>
      </c>
      <c r="AJ4819" t="s">
        <v>2483</v>
      </c>
      <c r="AK4819" s="2">
        <v>5816.46</v>
      </c>
      <c r="AL4819" s="2">
        <f>AN4819</f>
        <v>5816.46</v>
      </c>
      <c r="AM4819" s="4">
        <v>85423</v>
      </c>
      <c r="AN4819">
        <f>INDEX($AJ$2:$AJ$6811,MATCH(AM4819,$A$2:$A$6811,0))</f>
        <v>5816.46</v>
      </c>
      <c r="AP4819">
        <v>205.96</v>
      </c>
      <c r="AQ4819">
        <v>205.96</v>
      </c>
      <c r="AR4819" s="4">
        <v>31</v>
      </c>
      <c r="AS4819" s="4">
        <v>1</v>
      </c>
      <c r="AT4819" s="4">
        <v>2014</v>
      </c>
      <c r="AU4819" s="4">
        <v>17</v>
      </c>
      <c r="AV4819" s="4">
        <v>2</v>
      </c>
      <c r="AW4819" s="4">
        <v>2014</v>
      </c>
      <c r="AX4819" t="str">
        <f t="shared" si="1495"/>
        <v>Delay</v>
      </c>
      <c r="AY4819">
        <f t="shared" si="1496"/>
        <v>17</v>
      </c>
    </row>
    <row r="4820" spans="1:51" x14ac:dyDescent="0.2">
      <c r="A4820" s="3">
        <v>85423</v>
      </c>
      <c r="B4820" s="1" t="s">
        <v>50</v>
      </c>
      <c r="C4820" s="1" t="s">
        <v>51</v>
      </c>
      <c r="D4820" s="1" t="s">
        <v>130</v>
      </c>
      <c r="E4820" s="1" t="s">
        <v>101</v>
      </c>
      <c r="F4820" s="1" t="s">
        <v>101</v>
      </c>
      <c r="G4820" s="13" t="s">
        <v>617</v>
      </c>
      <c r="H4820" s="12">
        <v>41670</v>
      </c>
      <c r="I4820" s="12" t="s">
        <v>658</v>
      </c>
      <c r="J4820" s="12">
        <v>41687</v>
      </c>
      <c r="K4820" s="4">
        <v>5307</v>
      </c>
      <c r="L4820" s="1" t="s">
        <v>146</v>
      </c>
      <c r="M4820" s="1" t="s">
        <v>132</v>
      </c>
      <c r="N4820" s="1" t="s">
        <v>178</v>
      </c>
      <c r="O4820" s="1" t="s">
        <v>93</v>
      </c>
      <c r="P4820">
        <v>60</v>
      </c>
      <c r="Q4820">
        <v>33650</v>
      </c>
      <c r="R4820">
        <v>187767</v>
      </c>
      <c r="S4820">
        <v>5.58</v>
      </c>
      <c r="T4820">
        <v>0.09</v>
      </c>
      <c r="U4820">
        <f t="shared" si="1492"/>
        <v>187767</v>
      </c>
      <c r="V4820">
        <f t="shared" si="1493"/>
        <v>2019000</v>
      </c>
      <c r="W4820" s="1" t="s">
        <v>155</v>
      </c>
      <c r="X4820" s="1" t="s">
        <v>1236</v>
      </c>
      <c r="Y4820" s="1" t="s">
        <v>156</v>
      </c>
      <c r="Z4820" s="3">
        <v>14703</v>
      </c>
      <c r="AA4820" s="4">
        <f t="shared" si="1497"/>
        <v>6904</v>
      </c>
      <c r="AB4820" s="4">
        <f t="shared" si="1501"/>
        <v>5937.7536760000003</v>
      </c>
      <c r="AC4820" s="4">
        <f t="shared" si="1502"/>
        <v>6904</v>
      </c>
      <c r="AD4820" s="4">
        <f t="shared" si="1498"/>
        <v>6904</v>
      </c>
      <c r="AE4820" s="4">
        <v>6904</v>
      </c>
      <c r="AF4820" s="4">
        <v>6904</v>
      </c>
      <c r="AG4820" s="4">
        <f>AE4820</f>
        <v>6904</v>
      </c>
      <c r="AI4820" t="e">
        <f t="shared" si="1494"/>
        <v>#N/A</v>
      </c>
      <c r="AJ4820">
        <v>5816.46</v>
      </c>
      <c r="AK4820" s="2">
        <v>5816.46</v>
      </c>
      <c r="AL4820" s="2">
        <f>AJ4820</f>
        <v>5816.46</v>
      </c>
      <c r="AM4820" s="4"/>
      <c r="AN4820" t="e">
        <f>VLOOKUP([1]!Tabelle13[[#This Row],[Vlookup this ID for freight costs]],$AL$2:$AL$6811,2,FALSE)</f>
        <v>#REF!</v>
      </c>
      <c r="AP4820">
        <v>232.27</v>
      </c>
      <c r="AQ4820">
        <v>232.27</v>
      </c>
      <c r="AR4820" s="4">
        <v>31</v>
      </c>
      <c r="AS4820" s="4">
        <v>1</v>
      </c>
      <c r="AT4820" s="4">
        <v>2014</v>
      </c>
      <c r="AU4820" s="4">
        <v>17</v>
      </c>
      <c r="AV4820" s="4">
        <v>2</v>
      </c>
      <c r="AW4820" s="4">
        <v>2014</v>
      </c>
      <c r="AX4820" t="str">
        <f t="shared" si="1495"/>
        <v>Delay</v>
      </c>
      <c r="AY4820">
        <f t="shared" si="1496"/>
        <v>17</v>
      </c>
    </row>
    <row r="4821" spans="1:51" x14ac:dyDescent="0.2">
      <c r="A4821" s="3">
        <v>86063</v>
      </c>
      <c r="B4821" s="1" t="s">
        <v>175</v>
      </c>
      <c r="C4821" s="1" t="s">
        <v>165</v>
      </c>
      <c r="D4821" s="1" t="s">
        <v>130</v>
      </c>
      <c r="E4821" s="1" t="s">
        <v>101</v>
      </c>
      <c r="F4821" s="1" t="s">
        <v>101</v>
      </c>
      <c r="G4821" s="13" t="s">
        <v>2484</v>
      </c>
      <c r="H4821" s="12">
        <v>41749</v>
      </c>
      <c r="I4821" s="12" t="s">
        <v>295</v>
      </c>
      <c r="J4821" s="12">
        <v>41757</v>
      </c>
      <c r="K4821" s="4">
        <v>5459</v>
      </c>
      <c r="L4821" s="1" t="s">
        <v>146</v>
      </c>
      <c r="M4821" s="1" t="s">
        <v>132</v>
      </c>
      <c r="N4821" s="1" t="s">
        <v>154</v>
      </c>
      <c r="O4821" s="1" t="s">
        <v>93</v>
      </c>
      <c r="P4821">
        <v>60</v>
      </c>
      <c r="Q4821">
        <v>50000</v>
      </c>
      <c r="R4821">
        <v>413000</v>
      </c>
      <c r="S4821">
        <v>8.26</v>
      </c>
      <c r="T4821">
        <v>0.14000000000000001</v>
      </c>
      <c r="U4821">
        <f t="shared" si="1492"/>
        <v>413000</v>
      </c>
      <c r="V4821">
        <f t="shared" si="1493"/>
        <v>3000000</v>
      </c>
      <c r="W4821" s="1" t="s">
        <v>155</v>
      </c>
      <c r="X4821" s="1" t="s">
        <v>1236</v>
      </c>
      <c r="Y4821" s="1" t="s">
        <v>156</v>
      </c>
      <c r="Z4821" s="3">
        <v>11413</v>
      </c>
      <c r="AA4821" s="4">
        <f t="shared" si="1497"/>
        <v>6909</v>
      </c>
      <c r="AB4821" s="4">
        <f t="shared" si="1501"/>
        <v>7732.1302059999998</v>
      </c>
      <c r="AC4821" s="4">
        <f t="shared" si="1502"/>
        <v>6909</v>
      </c>
      <c r="AD4821" s="4">
        <f t="shared" si="1498"/>
        <v>10956.816105574468</v>
      </c>
      <c r="AE4821" s="3" t="s">
        <v>2485</v>
      </c>
      <c r="AF4821" s="3">
        <v>6909</v>
      </c>
      <c r="AG4821" s="4">
        <f>AI4821</f>
        <v>6909</v>
      </c>
      <c r="AH4821" s="4">
        <v>82657</v>
      </c>
      <c r="AI4821">
        <f t="shared" si="1494"/>
        <v>6909</v>
      </c>
      <c r="AJ4821" t="s">
        <v>2485</v>
      </c>
      <c r="AK4821" s="2">
        <v>4947.38</v>
      </c>
      <c r="AL4821" s="2">
        <f>AN4821</f>
        <v>4947.38</v>
      </c>
      <c r="AM4821" s="4">
        <v>82657</v>
      </c>
      <c r="AN4821">
        <f>INDEX($AJ$2:$AJ$6811,MATCH(AM4821,$A$2:$A$6811,0))</f>
        <v>4947.38</v>
      </c>
      <c r="AP4821">
        <v>424.56</v>
      </c>
      <c r="AQ4821">
        <v>424.56</v>
      </c>
      <c r="AR4821" s="4">
        <v>20</v>
      </c>
      <c r="AS4821" s="4">
        <v>4</v>
      </c>
      <c r="AT4821" s="4">
        <v>2014</v>
      </c>
      <c r="AU4821" s="4">
        <v>28</v>
      </c>
      <c r="AV4821" s="4">
        <v>4</v>
      </c>
      <c r="AW4821" s="4">
        <v>2014</v>
      </c>
      <c r="AX4821" t="str">
        <f t="shared" si="1495"/>
        <v>Delay</v>
      </c>
      <c r="AY4821">
        <f t="shared" si="1496"/>
        <v>8</v>
      </c>
    </row>
    <row r="4822" spans="1:51" x14ac:dyDescent="0.2">
      <c r="A4822" s="3">
        <v>82657</v>
      </c>
      <c r="B4822" s="1" t="s">
        <v>175</v>
      </c>
      <c r="C4822" s="1" t="s">
        <v>165</v>
      </c>
      <c r="D4822" s="1" t="s">
        <v>130</v>
      </c>
      <c r="E4822" s="1" t="s">
        <v>101</v>
      </c>
      <c r="F4822" s="1" t="s">
        <v>101</v>
      </c>
      <c r="G4822" s="13" t="s">
        <v>2484</v>
      </c>
      <c r="H4822" s="12">
        <v>41749</v>
      </c>
      <c r="I4822" s="12" t="s">
        <v>295</v>
      </c>
      <c r="J4822" s="12">
        <v>41757</v>
      </c>
      <c r="K4822" s="4">
        <v>5452</v>
      </c>
      <c r="L4822" s="1" t="s">
        <v>146</v>
      </c>
      <c r="M4822" s="1" t="s">
        <v>132</v>
      </c>
      <c r="N4822" s="1" t="s">
        <v>275</v>
      </c>
      <c r="O4822" s="1" t="s">
        <v>93</v>
      </c>
      <c r="P4822">
        <v>60</v>
      </c>
      <c r="Q4822">
        <v>7693</v>
      </c>
      <c r="R4822">
        <v>51773.89</v>
      </c>
      <c r="S4822">
        <v>6.73</v>
      </c>
      <c r="T4822">
        <v>0.11</v>
      </c>
      <c r="U4822">
        <f t="shared" si="1492"/>
        <v>51773.890000000007</v>
      </c>
      <c r="V4822">
        <f t="shared" si="1493"/>
        <v>461580</v>
      </c>
      <c r="W4822" s="1" t="s">
        <v>204</v>
      </c>
      <c r="X4822" s="1" t="s">
        <v>1236</v>
      </c>
      <c r="Y4822" s="1" t="s">
        <v>205</v>
      </c>
      <c r="Z4822" s="3">
        <v>11459</v>
      </c>
      <c r="AA4822" s="4">
        <f t="shared" si="1497"/>
        <v>6909</v>
      </c>
      <c r="AB4822" s="4">
        <f t="shared" si="1501"/>
        <v>3089.0300314000001</v>
      </c>
      <c r="AC4822" s="4">
        <f t="shared" si="1502"/>
        <v>6909</v>
      </c>
      <c r="AD4822" s="4">
        <f t="shared" si="1498"/>
        <v>6909</v>
      </c>
      <c r="AE4822" s="4">
        <v>6909</v>
      </c>
      <c r="AF4822" s="4">
        <v>6909</v>
      </c>
      <c r="AG4822" s="4">
        <f>AE4822</f>
        <v>6909</v>
      </c>
      <c r="AI4822" t="e">
        <f t="shared" si="1494"/>
        <v>#N/A</v>
      </c>
      <c r="AJ4822">
        <v>4947.38</v>
      </c>
      <c r="AK4822" s="2">
        <v>4947.38</v>
      </c>
      <c r="AL4822" s="2">
        <f>AJ4822</f>
        <v>4947.38</v>
      </c>
      <c r="AM4822" s="4"/>
      <c r="AN4822" t="e">
        <f>VLOOKUP([1]!Tabelle13[[#This Row],[Vlookup this ID for freight costs]],$AL$2:$AL$6811,2,FALSE)</f>
        <v>#REF!</v>
      </c>
      <c r="AP4822">
        <v>53.22</v>
      </c>
      <c r="AQ4822">
        <v>53.22</v>
      </c>
      <c r="AR4822" s="4">
        <v>20</v>
      </c>
      <c r="AS4822" s="4">
        <v>4</v>
      </c>
      <c r="AT4822" s="4">
        <v>2014</v>
      </c>
      <c r="AU4822" s="4">
        <v>28</v>
      </c>
      <c r="AV4822" s="4">
        <v>4</v>
      </c>
      <c r="AW4822" s="4">
        <v>2014</v>
      </c>
      <c r="AX4822" t="str">
        <f t="shared" si="1495"/>
        <v>Delay</v>
      </c>
      <c r="AY4822">
        <f t="shared" si="1496"/>
        <v>8</v>
      </c>
    </row>
    <row r="4823" spans="1:51" x14ac:dyDescent="0.2">
      <c r="A4823" s="3">
        <v>84909</v>
      </c>
      <c r="B4823" s="1" t="s">
        <v>175</v>
      </c>
      <c r="C4823" s="1" t="s">
        <v>165</v>
      </c>
      <c r="D4823" s="1" t="s">
        <v>130</v>
      </c>
      <c r="E4823" s="1" t="s">
        <v>101</v>
      </c>
      <c r="F4823" s="1" t="s">
        <v>101</v>
      </c>
      <c r="G4823" s="13" t="s">
        <v>2484</v>
      </c>
      <c r="H4823" s="12">
        <v>41749</v>
      </c>
      <c r="I4823" s="12" t="s">
        <v>295</v>
      </c>
      <c r="J4823" s="12">
        <v>41757</v>
      </c>
      <c r="K4823" s="4">
        <v>5456</v>
      </c>
      <c r="L4823" s="1" t="s">
        <v>146</v>
      </c>
      <c r="M4823" s="1" t="s">
        <v>132</v>
      </c>
      <c r="N4823" s="1" t="s">
        <v>275</v>
      </c>
      <c r="O4823" s="1" t="s">
        <v>93</v>
      </c>
      <c r="P4823">
        <v>60</v>
      </c>
      <c r="Q4823">
        <v>3757</v>
      </c>
      <c r="R4823">
        <v>25284.61</v>
      </c>
      <c r="S4823">
        <v>6.73</v>
      </c>
      <c r="T4823">
        <v>0.11</v>
      </c>
      <c r="U4823">
        <f t="shared" si="1492"/>
        <v>25284.61</v>
      </c>
      <c r="V4823">
        <f t="shared" si="1493"/>
        <v>225420</v>
      </c>
      <c r="W4823" s="1" t="s">
        <v>155</v>
      </c>
      <c r="X4823" s="1" t="s">
        <v>1236</v>
      </c>
      <c r="Y4823" s="1" t="s">
        <v>156</v>
      </c>
      <c r="Z4823" s="3">
        <v>11413</v>
      </c>
      <c r="AA4823" s="4">
        <f t="shared" si="1497"/>
        <v>6909</v>
      </c>
      <c r="AB4823" s="4">
        <f t="shared" si="1501"/>
        <v>2657.0626905999998</v>
      </c>
      <c r="AC4823" s="4">
        <f t="shared" si="1502"/>
        <v>6909</v>
      </c>
      <c r="AD4823" s="4">
        <f t="shared" si="1498"/>
        <v>6909</v>
      </c>
      <c r="AE4823" s="3" t="s">
        <v>2485</v>
      </c>
      <c r="AF4823" s="3">
        <v>6909</v>
      </c>
      <c r="AG4823" s="4">
        <f>AI4823</f>
        <v>6909</v>
      </c>
      <c r="AH4823" s="4">
        <v>82657</v>
      </c>
      <c r="AI4823">
        <f t="shared" si="1494"/>
        <v>6909</v>
      </c>
      <c r="AJ4823" t="s">
        <v>2485</v>
      </c>
      <c r="AK4823" s="2">
        <v>4947.38</v>
      </c>
      <c r="AL4823" s="2">
        <f>AN4823</f>
        <v>4947.38</v>
      </c>
      <c r="AM4823" s="4">
        <v>82657</v>
      </c>
      <c r="AN4823">
        <f>INDEX($AJ$2:$AJ$6811,MATCH(AM4823,$A$2:$A$6811,0))</f>
        <v>4947.38</v>
      </c>
      <c r="AP4823">
        <v>25.99</v>
      </c>
      <c r="AQ4823">
        <v>25.99</v>
      </c>
      <c r="AR4823" s="4">
        <v>20</v>
      </c>
      <c r="AS4823" s="4">
        <v>4</v>
      </c>
      <c r="AT4823" s="4">
        <v>2014</v>
      </c>
      <c r="AU4823" s="4">
        <v>28</v>
      </c>
      <c r="AV4823" s="4">
        <v>4</v>
      </c>
      <c r="AW4823" s="4">
        <v>2014</v>
      </c>
      <c r="AX4823" t="str">
        <f t="shared" si="1495"/>
        <v>Delay</v>
      </c>
      <c r="AY4823">
        <f t="shared" si="1496"/>
        <v>8</v>
      </c>
    </row>
    <row r="4824" spans="1:51" x14ac:dyDescent="0.2">
      <c r="A4824" s="3">
        <v>39799</v>
      </c>
      <c r="B4824" s="1" t="s">
        <v>175</v>
      </c>
      <c r="C4824" s="1" t="s">
        <v>165</v>
      </c>
      <c r="D4824" s="1" t="s">
        <v>52</v>
      </c>
      <c r="E4824" s="1" t="s">
        <v>53</v>
      </c>
      <c r="F4824" s="1" t="s">
        <v>53</v>
      </c>
      <c r="G4824" s="13" t="s">
        <v>871</v>
      </c>
      <c r="H4824" s="12">
        <v>41515</v>
      </c>
      <c r="I4824" s="12" t="s">
        <v>871</v>
      </c>
      <c r="J4824" s="12">
        <v>41515</v>
      </c>
      <c r="K4824" s="4">
        <v>4887</v>
      </c>
      <c r="L4824" s="1" t="s">
        <v>146</v>
      </c>
      <c r="M4824" s="1" t="s">
        <v>414</v>
      </c>
      <c r="N4824" s="1" t="s">
        <v>154</v>
      </c>
      <c r="O4824" s="1" t="s">
        <v>93</v>
      </c>
      <c r="P4824">
        <v>60</v>
      </c>
      <c r="Q4824">
        <v>50000</v>
      </c>
      <c r="R4824">
        <v>405000</v>
      </c>
      <c r="S4824">
        <v>8.1</v>
      </c>
      <c r="T4824">
        <v>0.13</v>
      </c>
      <c r="U4824">
        <f t="shared" si="1492"/>
        <v>405000</v>
      </c>
      <c r="V4824">
        <f t="shared" si="1493"/>
        <v>3000000</v>
      </c>
      <c r="W4824" s="1" t="s">
        <v>160</v>
      </c>
      <c r="X4824" s="1" t="s">
        <v>1236</v>
      </c>
      <c r="Y4824" s="1" t="s">
        <v>161</v>
      </c>
      <c r="Z4824" s="3">
        <v>5149</v>
      </c>
      <c r="AA4824" s="4">
        <f t="shared" si="1497"/>
        <v>6918</v>
      </c>
      <c r="AB4824" s="4">
        <f t="shared" si="1501"/>
        <v>7732.1302059999998</v>
      </c>
      <c r="AC4824" s="4">
        <f t="shared" si="1502"/>
        <v>6918</v>
      </c>
      <c r="AD4824" s="4">
        <f t="shared" si="1498"/>
        <v>10956.816105574468</v>
      </c>
      <c r="AE4824" s="4">
        <v>6918</v>
      </c>
      <c r="AF4824" s="4">
        <v>6918</v>
      </c>
      <c r="AG4824" s="4">
        <f>AE4824</f>
        <v>6918</v>
      </c>
      <c r="AI4824" t="e">
        <f t="shared" si="1494"/>
        <v>#N/A</v>
      </c>
      <c r="AJ4824">
        <v>22886.81</v>
      </c>
      <c r="AK4824" s="2">
        <v>22886.81</v>
      </c>
      <c r="AL4824" s="2">
        <f>AJ4824</f>
        <v>22886.81</v>
      </c>
      <c r="AM4824" s="4"/>
      <c r="AN4824" t="e">
        <f>VLOOKUP([1]!Tabelle13[[#This Row],[Vlookup this ID for freight costs]],$AL$2:$AL$6811,2,FALSE)</f>
        <v>#REF!</v>
      </c>
      <c r="AP4824">
        <v>500.98</v>
      </c>
      <c r="AQ4824">
        <v>500.98</v>
      </c>
      <c r="AR4824" s="4">
        <v>29</v>
      </c>
      <c r="AS4824" s="4">
        <v>8</v>
      </c>
      <c r="AT4824" s="4">
        <v>2013</v>
      </c>
      <c r="AU4824" s="4">
        <v>29</v>
      </c>
      <c r="AV4824" s="4">
        <v>8</v>
      </c>
      <c r="AW4824" s="4">
        <v>2013</v>
      </c>
      <c r="AX4824" t="str">
        <f t="shared" si="1495"/>
        <v>No Delay</v>
      </c>
      <c r="AY4824">
        <f t="shared" si="1496"/>
        <v>0</v>
      </c>
    </row>
    <row r="4825" spans="1:51" x14ac:dyDescent="0.2">
      <c r="A4825" s="3">
        <v>84174</v>
      </c>
      <c r="B4825" s="1" t="s">
        <v>151</v>
      </c>
      <c r="C4825" s="1" t="s">
        <v>65</v>
      </c>
      <c r="D4825" s="1" t="s">
        <v>130</v>
      </c>
      <c r="E4825" s="1" t="s">
        <v>152</v>
      </c>
      <c r="F4825" s="1" t="s">
        <v>152</v>
      </c>
      <c r="G4825" s="13" t="s">
        <v>1335</v>
      </c>
      <c r="H4825" s="12">
        <v>41094</v>
      </c>
      <c r="I4825" s="12" t="s">
        <v>1149</v>
      </c>
      <c r="J4825" s="12">
        <v>41063</v>
      </c>
      <c r="K4825" s="4">
        <v>3959</v>
      </c>
      <c r="L4825" s="1" t="s">
        <v>146</v>
      </c>
      <c r="M4825" s="1" t="s">
        <v>132</v>
      </c>
      <c r="N4825" s="1" t="s">
        <v>265</v>
      </c>
      <c r="O4825" s="1" t="s">
        <v>93</v>
      </c>
      <c r="P4825">
        <v>60</v>
      </c>
      <c r="Q4825">
        <v>100000</v>
      </c>
      <c r="R4825">
        <v>244000</v>
      </c>
      <c r="S4825">
        <v>2.44</v>
      </c>
      <c r="T4825">
        <v>0.04</v>
      </c>
      <c r="U4825">
        <f t="shared" si="1492"/>
        <v>244000</v>
      </c>
      <c r="V4825">
        <f t="shared" si="1493"/>
        <v>6000000</v>
      </c>
      <c r="W4825" s="1" t="s">
        <v>197</v>
      </c>
      <c r="X4825" s="1" t="s">
        <v>1236</v>
      </c>
      <c r="Y4825" s="1" t="s">
        <v>3082</v>
      </c>
      <c r="Z4825" s="3">
        <v>7428</v>
      </c>
      <c r="AA4825" s="4">
        <f t="shared" si="1497"/>
        <v>6944</v>
      </c>
      <c r="AB4825" s="4">
        <f t="shared" si="1501"/>
        <v>13219.520206000001</v>
      </c>
      <c r="AC4825" s="4">
        <f t="shared" si="1502"/>
        <v>6944</v>
      </c>
      <c r="AD4825" s="4">
        <f t="shared" si="1498"/>
        <v>22977.692307692309</v>
      </c>
      <c r="AE4825" s="3" t="s">
        <v>2486</v>
      </c>
      <c r="AF4825" s="3">
        <v>6944</v>
      </c>
      <c r="AG4825" s="4">
        <f>AI4825</f>
        <v>6944</v>
      </c>
      <c r="AH4825" s="4">
        <v>83041</v>
      </c>
      <c r="AI4825">
        <f t="shared" si="1494"/>
        <v>6944</v>
      </c>
      <c r="AJ4825" t="s">
        <v>2486</v>
      </c>
      <c r="AK4825" s="2">
        <v>17090</v>
      </c>
      <c r="AL4825" s="2">
        <f>AN4825</f>
        <v>17090</v>
      </c>
      <c r="AM4825" s="4">
        <v>83041</v>
      </c>
      <c r="AN4825">
        <f>INDEX($AJ$2:$AJ$6811,MATCH(AM4825,$A$2:$A$6811,0))</f>
        <v>17090</v>
      </c>
      <c r="AP4825">
        <v>342.09</v>
      </c>
      <c r="AQ4825">
        <v>342.09</v>
      </c>
      <c r="AR4825" s="4">
        <v>4</v>
      </c>
      <c r="AS4825" s="4">
        <v>7</v>
      </c>
      <c r="AT4825" s="4">
        <v>2012</v>
      </c>
      <c r="AU4825" s="4">
        <v>3</v>
      </c>
      <c r="AV4825" s="4">
        <v>6</v>
      </c>
      <c r="AW4825" s="4">
        <v>2012</v>
      </c>
      <c r="AX4825" t="str">
        <f t="shared" si="1495"/>
        <v>No Delay</v>
      </c>
      <c r="AY4825">
        <f t="shared" si="1496"/>
        <v>0</v>
      </c>
    </row>
    <row r="4826" spans="1:51" x14ac:dyDescent="0.2">
      <c r="A4826" s="3">
        <v>83041</v>
      </c>
      <c r="B4826" s="1" t="s">
        <v>151</v>
      </c>
      <c r="C4826" s="1" t="s">
        <v>65</v>
      </c>
      <c r="D4826" s="1" t="s">
        <v>130</v>
      </c>
      <c r="E4826" s="1" t="s">
        <v>152</v>
      </c>
      <c r="F4826" s="1" t="s">
        <v>152</v>
      </c>
      <c r="G4826" s="13" t="s">
        <v>1335</v>
      </c>
      <c r="H4826" s="12">
        <v>41094</v>
      </c>
      <c r="I4826" s="12" t="s">
        <v>1149</v>
      </c>
      <c r="J4826" s="12">
        <v>41063</v>
      </c>
      <c r="K4826" s="4">
        <v>3954</v>
      </c>
      <c r="L4826" s="1" t="s">
        <v>146</v>
      </c>
      <c r="M4826" s="1" t="s">
        <v>132</v>
      </c>
      <c r="N4826" s="1" t="s">
        <v>265</v>
      </c>
      <c r="O4826" s="1" t="s">
        <v>93</v>
      </c>
      <c r="P4826">
        <v>60</v>
      </c>
      <c r="Q4826">
        <v>6026</v>
      </c>
      <c r="R4826">
        <v>14703.44</v>
      </c>
      <c r="S4826">
        <v>2.44</v>
      </c>
      <c r="T4826">
        <v>0.04</v>
      </c>
      <c r="U4826">
        <f t="shared" si="1492"/>
        <v>14703.44</v>
      </c>
      <c r="V4826">
        <f t="shared" si="1493"/>
        <v>361560</v>
      </c>
      <c r="W4826" s="1" t="s">
        <v>160</v>
      </c>
      <c r="X4826" s="1" t="s">
        <v>1236</v>
      </c>
      <c r="Y4826" s="1" t="s">
        <v>161</v>
      </c>
      <c r="Z4826" s="3">
        <v>7348</v>
      </c>
      <c r="AA4826" s="4">
        <f t="shared" si="1497"/>
        <v>6944</v>
      </c>
      <c r="AB4826" s="4">
        <f t="shared" si="1501"/>
        <v>2906.0804487999999</v>
      </c>
      <c r="AC4826" s="4">
        <f t="shared" si="1502"/>
        <v>6944</v>
      </c>
      <c r="AD4826" s="4">
        <f t="shared" si="1498"/>
        <v>6944</v>
      </c>
      <c r="AE4826" s="4">
        <v>6944</v>
      </c>
      <c r="AF4826" s="4">
        <v>6944</v>
      </c>
      <c r="AG4826" s="4">
        <f t="shared" ref="AG4826:AG4832" si="1503">AE4826</f>
        <v>6944</v>
      </c>
      <c r="AI4826" t="e">
        <f t="shared" si="1494"/>
        <v>#N/A</v>
      </c>
      <c r="AJ4826">
        <v>17090</v>
      </c>
      <c r="AK4826" s="2">
        <v>17090</v>
      </c>
      <c r="AL4826" s="2">
        <f t="shared" ref="AL4826:AL4832" si="1504">AJ4826</f>
        <v>17090</v>
      </c>
      <c r="AM4826" s="4"/>
      <c r="AN4826" t="e">
        <f>VLOOKUP([1]!Tabelle13[[#This Row],[Vlookup this ID for freight costs]],$AL$2:$AL$6811,2,FALSE)</f>
        <v>#REF!</v>
      </c>
      <c r="AP4826">
        <v>20.61</v>
      </c>
      <c r="AQ4826">
        <v>20.61</v>
      </c>
      <c r="AR4826" s="4">
        <v>4</v>
      </c>
      <c r="AS4826" s="4">
        <v>7</v>
      </c>
      <c r="AT4826" s="4">
        <v>2012</v>
      </c>
      <c r="AU4826" s="4">
        <v>3</v>
      </c>
      <c r="AV4826" s="4">
        <v>6</v>
      </c>
      <c r="AW4826" s="4">
        <v>2012</v>
      </c>
      <c r="AX4826" t="str">
        <f t="shared" si="1495"/>
        <v>No Delay</v>
      </c>
      <c r="AY4826">
        <f t="shared" si="1496"/>
        <v>0</v>
      </c>
    </row>
    <row r="4827" spans="1:51" x14ac:dyDescent="0.2">
      <c r="A4827" s="3">
        <v>83391</v>
      </c>
      <c r="B4827" s="1" t="s">
        <v>151</v>
      </c>
      <c r="C4827" s="1" t="s">
        <v>65</v>
      </c>
      <c r="D4827" s="1" t="s">
        <v>130</v>
      </c>
      <c r="E4827" s="1" t="s">
        <v>152</v>
      </c>
      <c r="F4827" s="1" t="s">
        <v>152</v>
      </c>
      <c r="G4827" s="13" t="s">
        <v>153</v>
      </c>
      <c r="H4827" s="12">
        <v>40165</v>
      </c>
      <c r="I4827" s="12" t="s">
        <v>153</v>
      </c>
      <c r="J4827" s="12">
        <v>40165</v>
      </c>
      <c r="K4827" s="4">
        <v>2097</v>
      </c>
      <c r="L4827" s="1" t="s">
        <v>146</v>
      </c>
      <c r="M4827" s="1" t="s">
        <v>132</v>
      </c>
      <c r="N4827" s="1" t="s">
        <v>154</v>
      </c>
      <c r="O4827" s="1" t="s">
        <v>93</v>
      </c>
      <c r="P4827">
        <v>60</v>
      </c>
      <c r="Q4827">
        <v>60000</v>
      </c>
      <c r="R4827">
        <v>681000</v>
      </c>
      <c r="S4827">
        <v>11.35</v>
      </c>
      <c r="T4827">
        <v>0.19</v>
      </c>
      <c r="U4827">
        <f t="shared" si="1492"/>
        <v>681000</v>
      </c>
      <c r="V4827">
        <f t="shared" si="1493"/>
        <v>3600000</v>
      </c>
      <c r="W4827" s="1" t="s">
        <v>155</v>
      </c>
      <c r="X4827" s="1" t="s">
        <v>1236</v>
      </c>
      <c r="Y4827" s="1" t="s">
        <v>156</v>
      </c>
      <c r="Z4827" s="3">
        <v>7726</v>
      </c>
      <c r="AA4827" s="4">
        <f t="shared" si="1497"/>
        <v>6949</v>
      </c>
      <c r="AB4827" s="4">
        <f t="shared" si="1501"/>
        <v>8829.6082060000008</v>
      </c>
      <c r="AC4827" s="4">
        <f t="shared" si="1502"/>
        <v>6949</v>
      </c>
      <c r="AD4827" s="4">
        <f t="shared" si="1498"/>
        <v>10466.8125</v>
      </c>
      <c r="AE4827" s="4">
        <v>6949</v>
      </c>
      <c r="AF4827" s="4">
        <v>6949</v>
      </c>
      <c r="AG4827" s="4">
        <f t="shared" si="1503"/>
        <v>6949</v>
      </c>
      <c r="AI4827" t="e">
        <f t="shared" si="1494"/>
        <v>#N/A</v>
      </c>
      <c r="AJ4827">
        <v>11637.64</v>
      </c>
      <c r="AK4827" s="2">
        <v>11637.64</v>
      </c>
      <c r="AL4827" s="2">
        <f t="shared" si="1504"/>
        <v>11637.64</v>
      </c>
      <c r="AM4827" s="4"/>
      <c r="AN4827" t="e">
        <f>VLOOKUP([1]!Tabelle13[[#This Row],[Vlookup this ID for freight costs]],$AL$2:$AL$6811,2,FALSE)</f>
        <v>#REF!</v>
      </c>
      <c r="AP4827">
        <v>1334.76</v>
      </c>
      <c r="AQ4827">
        <v>1334.76</v>
      </c>
      <c r="AR4827" s="4">
        <v>18</v>
      </c>
      <c r="AS4827" s="4">
        <v>12</v>
      </c>
      <c r="AT4827" s="4">
        <v>2009</v>
      </c>
      <c r="AU4827" s="4">
        <v>18</v>
      </c>
      <c r="AV4827" s="4">
        <v>12</v>
      </c>
      <c r="AW4827" s="4">
        <v>2009</v>
      </c>
      <c r="AX4827" t="str">
        <f t="shared" si="1495"/>
        <v>No Delay</v>
      </c>
      <c r="AY4827">
        <f t="shared" si="1496"/>
        <v>0</v>
      </c>
    </row>
    <row r="4828" spans="1:51" x14ac:dyDescent="0.2">
      <c r="A4828" s="3">
        <v>83028</v>
      </c>
      <c r="B4828" s="1" t="s">
        <v>151</v>
      </c>
      <c r="C4828" s="1" t="s">
        <v>65</v>
      </c>
      <c r="D4828" s="1" t="s">
        <v>130</v>
      </c>
      <c r="E4828" s="1" t="s">
        <v>152</v>
      </c>
      <c r="F4828" s="1" t="s">
        <v>152</v>
      </c>
      <c r="G4828" s="13" t="s">
        <v>2487</v>
      </c>
      <c r="H4828" s="12">
        <v>41049</v>
      </c>
      <c r="I4828" s="12" t="s">
        <v>1729</v>
      </c>
      <c r="J4828" s="12">
        <v>41029</v>
      </c>
      <c r="K4828" s="4">
        <v>3877</v>
      </c>
      <c r="L4828" s="1" t="s">
        <v>146</v>
      </c>
      <c r="M4828" s="1" t="s">
        <v>132</v>
      </c>
      <c r="N4828" s="1" t="s">
        <v>154</v>
      </c>
      <c r="O4828" s="1" t="s">
        <v>93</v>
      </c>
      <c r="P4828">
        <v>60</v>
      </c>
      <c r="Q4828">
        <v>48821</v>
      </c>
      <c r="R4828">
        <v>547771.62</v>
      </c>
      <c r="S4828">
        <v>11.22</v>
      </c>
      <c r="T4828">
        <v>0.19</v>
      </c>
      <c r="U4828">
        <f t="shared" si="1492"/>
        <v>547771.62</v>
      </c>
      <c r="V4828">
        <f t="shared" si="1493"/>
        <v>2929260</v>
      </c>
      <c r="W4828" s="1" t="s">
        <v>160</v>
      </c>
      <c r="X4828" s="1" t="s">
        <v>1236</v>
      </c>
      <c r="Y4828" s="1" t="s">
        <v>161</v>
      </c>
      <c r="Z4828" s="3">
        <v>7348</v>
      </c>
      <c r="AA4828" s="4">
        <f t="shared" si="1497"/>
        <v>6949</v>
      </c>
      <c r="AB4828" s="4">
        <f t="shared" si="1501"/>
        <v>7602.7375498000001</v>
      </c>
      <c r="AC4828" s="4">
        <f t="shared" si="1502"/>
        <v>6949</v>
      </c>
      <c r="AD4828" s="4">
        <f t="shared" si="1498"/>
        <v>6949</v>
      </c>
      <c r="AE4828" s="4">
        <v>6949</v>
      </c>
      <c r="AF4828" s="4">
        <v>6949</v>
      </c>
      <c r="AG4828" s="4">
        <f t="shared" si="1503"/>
        <v>6949</v>
      </c>
      <c r="AI4828" t="e">
        <f t="shared" si="1494"/>
        <v>#N/A</v>
      </c>
      <c r="AJ4828">
        <v>27441.22</v>
      </c>
      <c r="AK4828" s="2">
        <v>27441.22</v>
      </c>
      <c r="AL4828" s="2">
        <f t="shared" si="1504"/>
        <v>27441.22</v>
      </c>
      <c r="AM4828" s="4"/>
      <c r="AN4828" t="e">
        <f>VLOOKUP([1]!Tabelle13[[#This Row],[Vlookup this ID for freight costs]],$AL$2:$AL$6811,2,FALSE)</f>
        <v>#REF!</v>
      </c>
      <c r="AP4828">
        <v>903.82</v>
      </c>
      <c r="AQ4828">
        <v>903.82</v>
      </c>
      <c r="AR4828" s="4">
        <v>20</v>
      </c>
      <c r="AS4828" s="4">
        <v>5</v>
      </c>
      <c r="AT4828" s="4">
        <v>2012</v>
      </c>
      <c r="AU4828" s="4">
        <v>30</v>
      </c>
      <c r="AV4828" s="4">
        <v>4</v>
      </c>
      <c r="AW4828" s="4">
        <v>2012</v>
      </c>
      <c r="AX4828" t="str">
        <f t="shared" si="1495"/>
        <v>No Delay</v>
      </c>
      <c r="AY4828">
        <f t="shared" si="1496"/>
        <v>0</v>
      </c>
    </row>
    <row r="4829" spans="1:51" x14ac:dyDescent="0.2">
      <c r="A4829" s="3">
        <v>61959</v>
      </c>
      <c r="B4829" s="1" t="s">
        <v>175</v>
      </c>
      <c r="C4829" s="1" t="s">
        <v>165</v>
      </c>
      <c r="D4829" s="1" t="s">
        <v>52</v>
      </c>
      <c r="E4829" s="1" t="s">
        <v>53</v>
      </c>
      <c r="F4829" s="1" t="s">
        <v>53</v>
      </c>
      <c r="G4829" s="13" t="s">
        <v>2148</v>
      </c>
      <c r="H4829" s="12">
        <v>41531</v>
      </c>
      <c r="I4829" s="12" t="s">
        <v>2148</v>
      </c>
      <c r="J4829" s="12">
        <v>41531</v>
      </c>
      <c r="K4829" s="4">
        <v>4921</v>
      </c>
      <c r="L4829" s="1" t="s">
        <v>146</v>
      </c>
      <c r="M4829" s="1" t="s">
        <v>1210</v>
      </c>
      <c r="N4829" s="1" t="s">
        <v>167</v>
      </c>
      <c r="O4829" s="1" t="s">
        <v>93</v>
      </c>
      <c r="P4829">
        <v>30</v>
      </c>
      <c r="Q4829">
        <v>111348</v>
      </c>
      <c r="R4829">
        <v>355200.12</v>
      </c>
      <c r="S4829">
        <v>3.19</v>
      </c>
      <c r="T4829">
        <v>0.11</v>
      </c>
      <c r="U4829">
        <f t="shared" si="1492"/>
        <v>355200.12</v>
      </c>
      <c r="V4829">
        <f t="shared" si="1493"/>
        <v>3340440</v>
      </c>
      <c r="W4829" s="1" t="s">
        <v>197</v>
      </c>
      <c r="X4829" s="1" t="s">
        <v>1236</v>
      </c>
      <c r="Y4829" s="1" t="s">
        <v>3082</v>
      </c>
      <c r="Z4829" s="3">
        <v>5851</v>
      </c>
      <c r="AA4829" s="4">
        <f t="shared" si="1497"/>
        <v>6953</v>
      </c>
      <c r="AB4829" s="4">
        <f t="shared" si="1501"/>
        <v>14464.938240400001</v>
      </c>
      <c r="AC4829" s="4">
        <f t="shared" si="1502"/>
        <v>6953</v>
      </c>
      <c r="AD4829" s="4">
        <f t="shared" si="1498"/>
        <v>6953</v>
      </c>
      <c r="AE4829" s="4">
        <v>6953</v>
      </c>
      <c r="AF4829" s="4">
        <v>6953</v>
      </c>
      <c r="AG4829" s="4">
        <f t="shared" si="1503"/>
        <v>6953</v>
      </c>
      <c r="AI4829" t="e">
        <f t="shared" si="1494"/>
        <v>#N/A</v>
      </c>
      <c r="AJ4829">
        <v>30711.919999999998</v>
      </c>
      <c r="AK4829" s="2">
        <v>30711.919999999998</v>
      </c>
      <c r="AL4829" s="2">
        <f t="shared" si="1504"/>
        <v>30711.919999999998</v>
      </c>
      <c r="AM4829" s="4"/>
      <c r="AN4829" t="e">
        <f>VLOOKUP([1]!Tabelle13[[#This Row],[Vlookup this ID for freight costs]],$AL$2:$AL$6811,2,FALSE)</f>
        <v>#REF!</v>
      </c>
      <c r="AP4829">
        <v>439.38</v>
      </c>
      <c r="AQ4829">
        <v>439.38</v>
      </c>
      <c r="AR4829" s="4">
        <v>14</v>
      </c>
      <c r="AS4829" s="4">
        <v>9</v>
      </c>
      <c r="AT4829" s="4">
        <v>2013</v>
      </c>
      <c r="AU4829" s="4">
        <v>14</v>
      </c>
      <c r="AV4829" s="4">
        <v>9</v>
      </c>
      <c r="AW4829" s="4">
        <v>2013</v>
      </c>
      <c r="AX4829" t="str">
        <f t="shared" si="1495"/>
        <v>No Delay</v>
      </c>
      <c r="AY4829">
        <f t="shared" si="1496"/>
        <v>0</v>
      </c>
    </row>
    <row r="4830" spans="1:51" x14ac:dyDescent="0.2">
      <c r="A4830" s="3">
        <v>83747</v>
      </c>
      <c r="B4830" s="1" t="s">
        <v>50</v>
      </c>
      <c r="C4830" s="1" t="s">
        <v>51</v>
      </c>
      <c r="D4830" s="1" t="s">
        <v>130</v>
      </c>
      <c r="E4830" s="1" t="s">
        <v>101</v>
      </c>
      <c r="F4830" s="1" t="s">
        <v>101</v>
      </c>
      <c r="G4830" s="13" t="s">
        <v>1281</v>
      </c>
      <c r="H4830" s="12">
        <v>41645</v>
      </c>
      <c r="I4830" s="12" t="s">
        <v>618</v>
      </c>
      <c r="J4830" s="12">
        <v>41668</v>
      </c>
      <c r="K4830" s="4">
        <v>5222</v>
      </c>
      <c r="L4830" s="1" t="s">
        <v>146</v>
      </c>
      <c r="M4830" s="1" t="s">
        <v>132</v>
      </c>
      <c r="N4830" s="1" t="s">
        <v>154</v>
      </c>
      <c r="O4830" s="1" t="s">
        <v>93</v>
      </c>
      <c r="P4830">
        <v>60</v>
      </c>
      <c r="Q4830">
        <v>59674</v>
      </c>
      <c r="R4830">
        <v>512002.92</v>
      </c>
      <c r="S4830">
        <v>8.58</v>
      </c>
      <c r="T4830">
        <v>0.14000000000000001</v>
      </c>
      <c r="U4830">
        <f t="shared" si="1492"/>
        <v>512002.92</v>
      </c>
      <c r="V4830">
        <f t="shared" si="1493"/>
        <v>3580440</v>
      </c>
      <c r="W4830" s="1" t="s">
        <v>197</v>
      </c>
      <c r="X4830" s="1" t="s">
        <v>1236</v>
      </c>
      <c r="Y4830" s="1" t="s">
        <v>3082</v>
      </c>
      <c r="Z4830" s="3">
        <v>13556</v>
      </c>
      <c r="AA4830" s="4">
        <f t="shared" si="1497"/>
        <v>6959</v>
      </c>
      <c r="AB4830" s="4">
        <f t="shared" si="1501"/>
        <v>8793.830423200001</v>
      </c>
      <c r="AC4830" s="4">
        <f t="shared" si="1502"/>
        <v>6959</v>
      </c>
      <c r="AD4830" s="4">
        <f t="shared" si="1498"/>
        <v>6959</v>
      </c>
      <c r="AE4830" s="4">
        <v>6959</v>
      </c>
      <c r="AF4830" s="4">
        <v>6959</v>
      </c>
      <c r="AG4830" s="4">
        <f t="shared" si="1503"/>
        <v>6959</v>
      </c>
      <c r="AI4830" t="e">
        <f t="shared" si="1494"/>
        <v>#N/A</v>
      </c>
      <c r="AJ4830">
        <v>7150.25</v>
      </c>
      <c r="AK4830" s="2">
        <v>7150.25</v>
      </c>
      <c r="AL4830" s="2">
        <f t="shared" si="1504"/>
        <v>7150.25</v>
      </c>
      <c r="AM4830" s="4"/>
      <c r="AN4830" t="e">
        <f>VLOOKUP([1]!Tabelle13[[#This Row],[Vlookup this ID for freight costs]],$AL$2:$AL$6811,2,FALSE)</f>
        <v>#REF!</v>
      </c>
      <c r="AP4830">
        <v>633.35</v>
      </c>
      <c r="AQ4830">
        <v>633.35</v>
      </c>
      <c r="AR4830" s="4">
        <v>6</v>
      </c>
      <c r="AS4830" s="4">
        <v>1</v>
      </c>
      <c r="AT4830" s="4">
        <v>2014</v>
      </c>
      <c r="AU4830" s="4">
        <v>29</v>
      </c>
      <c r="AV4830" s="4">
        <v>1</v>
      </c>
      <c r="AW4830" s="4">
        <v>2014</v>
      </c>
      <c r="AX4830" t="str">
        <f t="shared" si="1495"/>
        <v>Delay</v>
      </c>
      <c r="AY4830">
        <f t="shared" si="1496"/>
        <v>23</v>
      </c>
    </row>
    <row r="4831" spans="1:51" x14ac:dyDescent="0.2">
      <c r="A4831" s="3">
        <v>83466</v>
      </c>
      <c r="B4831" s="1" t="s">
        <v>175</v>
      </c>
      <c r="C4831" s="1" t="s">
        <v>165</v>
      </c>
      <c r="D4831" s="1" t="s">
        <v>130</v>
      </c>
      <c r="E4831" s="1" t="s">
        <v>101</v>
      </c>
      <c r="F4831" s="1" t="s">
        <v>101</v>
      </c>
      <c r="G4831" s="13" t="s">
        <v>1013</v>
      </c>
      <c r="H4831" s="12">
        <v>40514</v>
      </c>
      <c r="I4831" s="12" t="s">
        <v>1013</v>
      </c>
      <c r="J4831" s="12">
        <v>40514</v>
      </c>
      <c r="K4831" s="4">
        <v>2888</v>
      </c>
      <c r="L4831" s="1" t="s">
        <v>146</v>
      </c>
      <c r="M4831" s="1" t="s">
        <v>132</v>
      </c>
      <c r="N4831" s="1" t="s">
        <v>167</v>
      </c>
      <c r="O4831" s="1" t="s">
        <v>93</v>
      </c>
      <c r="P4831">
        <v>30</v>
      </c>
      <c r="Q4831">
        <v>99404</v>
      </c>
      <c r="R4831">
        <v>449306.08</v>
      </c>
      <c r="S4831">
        <v>4.5199999999999996</v>
      </c>
      <c r="T4831">
        <v>0.15</v>
      </c>
      <c r="U4831">
        <f t="shared" si="1492"/>
        <v>449306.07999999996</v>
      </c>
      <c r="V4831">
        <f t="shared" si="1493"/>
        <v>2982120</v>
      </c>
      <c r="W4831" s="1" t="s">
        <v>213</v>
      </c>
      <c r="X4831" s="1" t="s">
        <v>1236</v>
      </c>
      <c r="Y4831" s="1" t="s">
        <v>161</v>
      </c>
      <c r="Z4831" s="3">
        <v>10896</v>
      </c>
      <c r="AA4831" s="4">
        <f t="shared" si="1497"/>
        <v>6960</v>
      </c>
      <c r="AB4831" s="4">
        <f t="shared" si="1501"/>
        <v>13154.110517200001</v>
      </c>
      <c r="AC4831" s="4">
        <f t="shared" si="1502"/>
        <v>6960</v>
      </c>
      <c r="AD4831" s="4">
        <f t="shared" si="1498"/>
        <v>6960</v>
      </c>
      <c r="AE4831" s="4">
        <v>6960</v>
      </c>
      <c r="AF4831" s="4">
        <v>6960</v>
      </c>
      <c r="AG4831" s="4">
        <f t="shared" si="1503"/>
        <v>6960</v>
      </c>
      <c r="AI4831" t="e">
        <f t="shared" si="1494"/>
        <v>#N/A</v>
      </c>
      <c r="AJ4831">
        <v>29545.05</v>
      </c>
      <c r="AK4831" s="2">
        <v>29545.05</v>
      </c>
      <c r="AL4831" s="2">
        <f t="shared" si="1504"/>
        <v>29545.05</v>
      </c>
      <c r="AM4831" s="4"/>
      <c r="AN4831" t="e">
        <f>VLOOKUP([1]!Tabelle13[[#This Row],[Vlookup this ID for freight costs]],$AL$2:$AL$6811,2,FALSE)</f>
        <v>#REF!</v>
      </c>
      <c r="AP4831">
        <v>968.7</v>
      </c>
      <c r="AQ4831">
        <v>968.7</v>
      </c>
      <c r="AR4831" s="4">
        <v>2</v>
      </c>
      <c r="AS4831" s="4">
        <v>12</v>
      </c>
      <c r="AT4831" s="4">
        <v>2010</v>
      </c>
      <c r="AU4831" s="4">
        <v>2</v>
      </c>
      <c r="AV4831" s="4">
        <v>12</v>
      </c>
      <c r="AW4831" s="4">
        <v>2010</v>
      </c>
      <c r="AX4831" t="str">
        <f t="shared" si="1495"/>
        <v>No Delay</v>
      </c>
      <c r="AY4831">
        <f t="shared" si="1496"/>
        <v>0</v>
      </c>
    </row>
    <row r="4832" spans="1:51" x14ac:dyDescent="0.2">
      <c r="A4832" s="3">
        <v>84837</v>
      </c>
      <c r="B4832" s="1" t="s">
        <v>151</v>
      </c>
      <c r="C4832" s="1" t="s">
        <v>65</v>
      </c>
      <c r="D4832" s="1" t="s">
        <v>130</v>
      </c>
      <c r="E4832" s="1" t="s">
        <v>152</v>
      </c>
      <c r="F4832" s="1" t="s">
        <v>152</v>
      </c>
      <c r="G4832" s="13" t="s">
        <v>571</v>
      </c>
      <c r="H4832" s="12">
        <v>41507</v>
      </c>
      <c r="I4832" s="12" t="s">
        <v>1297</v>
      </c>
      <c r="J4832" s="12">
        <v>41485</v>
      </c>
      <c r="K4832" s="4">
        <v>4833</v>
      </c>
      <c r="L4832" s="1" t="s">
        <v>146</v>
      </c>
      <c r="M4832" s="1" t="s">
        <v>132</v>
      </c>
      <c r="N4832" s="1" t="s">
        <v>408</v>
      </c>
      <c r="O4832" s="1" t="s">
        <v>93</v>
      </c>
      <c r="P4832">
        <v>120</v>
      </c>
      <c r="Q4832">
        <v>43169</v>
      </c>
      <c r="R4832">
        <v>906549</v>
      </c>
      <c r="S4832">
        <v>21</v>
      </c>
      <c r="T4832">
        <v>0.18</v>
      </c>
      <c r="U4832">
        <f t="shared" si="1492"/>
        <v>906549</v>
      </c>
      <c r="V4832">
        <f t="shared" si="1493"/>
        <v>5180280</v>
      </c>
      <c r="W4832" s="1" t="s">
        <v>155</v>
      </c>
      <c r="X4832" s="1" t="s">
        <v>1236</v>
      </c>
      <c r="Y4832" s="1" t="s">
        <v>156</v>
      </c>
      <c r="Z4832" s="3">
        <v>7726</v>
      </c>
      <c r="AA4832" s="4">
        <f>AB4832</f>
        <v>6982.6956979999995</v>
      </c>
      <c r="AB4832" s="2">
        <f>2245.156962+0.109744*Q4832</f>
        <v>6982.6956979999995</v>
      </c>
      <c r="AC4832" s="4">
        <f>AD4832</f>
        <v>6982.6956979999995</v>
      </c>
      <c r="AD4832" s="4">
        <f t="shared" si="1498"/>
        <v>6982.6956979999995</v>
      </c>
      <c r="AE4832" s="4" t="s">
        <v>62</v>
      </c>
      <c r="AG4832" s="4" t="str">
        <f t="shared" si="1503"/>
        <v>Weight Captured Separately</v>
      </c>
      <c r="AI4832" t="e">
        <f t="shared" si="1494"/>
        <v>#N/A</v>
      </c>
      <c r="AJ4832" t="s">
        <v>81</v>
      </c>
      <c r="AK4832" s="2"/>
      <c r="AL4832" s="2" t="str">
        <f t="shared" si="1504"/>
        <v>Freight Included in Commodity Cost</v>
      </c>
      <c r="AM4832" s="4"/>
      <c r="AN4832" t="e">
        <f>VLOOKUP([1]!Tabelle13[[#This Row],[Vlookup this ID for freight costs]],$AL$2:$AL$6811,2,FALSE)</f>
        <v>#REF!</v>
      </c>
      <c r="AO4832">
        <f>IF(AK:AK="",AC:AC*6.242+1.383 -2.844 + 3.145 -2.265  -2.026,AK:AK)</f>
        <v>43583.379546916003</v>
      </c>
      <c r="AP4832">
        <v>1121.4000000000001</v>
      </c>
      <c r="AQ4832">
        <v>1121.4000000000001</v>
      </c>
      <c r="AR4832" s="4">
        <v>21</v>
      </c>
      <c r="AS4832" s="4">
        <v>8</v>
      </c>
      <c r="AT4832" s="4">
        <v>2013</v>
      </c>
      <c r="AU4832" s="4">
        <v>30</v>
      </c>
      <c r="AV4832" s="4">
        <v>7</v>
      </c>
      <c r="AW4832" s="4">
        <v>2013</v>
      </c>
      <c r="AX4832" t="str">
        <f t="shared" si="1495"/>
        <v>No Delay</v>
      </c>
      <c r="AY4832">
        <f t="shared" si="1496"/>
        <v>0</v>
      </c>
    </row>
    <row r="4833" spans="1:51" x14ac:dyDescent="0.2">
      <c r="A4833" s="3">
        <v>12829</v>
      </c>
      <c r="B4833" s="1" t="s">
        <v>119</v>
      </c>
      <c r="C4833" s="1" t="s">
        <v>114</v>
      </c>
      <c r="D4833" s="1" t="s">
        <v>130</v>
      </c>
      <c r="E4833" s="1" t="s">
        <v>101</v>
      </c>
      <c r="F4833" s="1" t="s">
        <v>101</v>
      </c>
      <c r="G4833" s="13" t="s">
        <v>1589</v>
      </c>
      <c r="H4833" s="12">
        <v>39714</v>
      </c>
      <c r="I4833" s="12" t="s">
        <v>1589</v>
      </c>
      <c r="J4833" s="12">
        <v>39714</v>
      </c>
      <c r="K4833" s="4">
        <v>1079</v>
      </c>
      <c r="L4833" s="1" t="s">
        <v>146</v>
      </c>
      <c r="M4833" s="1" t="s">
        <v>132</v>
      </c>
      <c r="N4833" s="1" t="s">
        <v>275</v>
      </c>
      <c r="O4833" s="1" t="s">
        <v>93</v>
      </c>
      <c r="P4833">
        <v>60</v>
      </c>
      <c r="Q4833">
        <v>50000</v>
      </c>
      <c r="R4833">
        <v>472500</v>
      </c>
      <c r="S4833">
        <v>9.4499999999999993</v>
      </c>
      <c r="T4833">
        <v>0.16</v>
      </c>
      <c r="U4833">
        <f t="shared" si="1492"/>
        <v>472499.99999999994</v>
      </c>
      <c r="V4833">
        <f t="shared" si="1493"/>
        <v>3000000</v>
      </c>
      <c r="W4833" s="1" t="s">
        <v>155</v>
      </c>
      <c r="X4833" s="1" t="s">
        <v>1236</v>
      </c>
      <c r="Y4833" s="1" t="s">
        <v>156</v>
      </c>
      <c r="Z4833" s="3">
        <v>14240</v>
      </c>
      <c r="AA4833" s="4">
        <f t="shared" si="1497"/>
        <v>6986</v>
      </c>
      <c r="AB4833" s="4">
        <f t="shared" ref="AB4833:AB4859" si="1505" xml:space="preserve"> 2244.740206  + 0.1097478*Q4833</f>
        <v>7732.1302059999998</v>
      </c>
      <c r="AC4833" s="4">
        <f t="shared" ref="AC4833:AC4859" si="1506">AF4833</f>
        <v>6986</v>
      </c>
      <c r="AD4833" s="4">
        <f t="shared" si="1498"/>
        <v>10956.816105574468</v>
      </c>
      <c r="AE4833" s="3" t="s">
        <v>2488</v>
      </c>
      <c r="AF4833" s="3">
        <v>6986</v>
      </c>
      <c r="AG4833" s="4">
        <f>AI4833</f>
        <v>6986</v>
      </c>
      <c r="AH4833" s="4">
        <v>11577</v>
      </c>
      <c r="AI4833">
        <f t="shared" si="1494"/>
        <v>6986</v>
      </c>
      <c r="AJ4833" t="s">
        <v>2488</v>
      </c>
      <c r="AK4833" s="2">
        <v>6269.7</v>
      </c>
      <c r="AL4833" s="2">
        <f>AN4833</f>
        <v>6269.7</v>
      </c>
      <c r="AM4833" s="4">
        <v>11577</v>
      </c>
      <c r="AN4833">
        <f>INDEX($AJ$2:$AJ$6811,MATCH(AM4833,$A$2:$A$6811,0))</f>
        <v>6269.7</v>
      </c>
      <c r="AP4833">
        <v>756</v>
      </c>
      <c r="AQ4833">
        <v>756</v>
      </c>
      <c r="AR4833" s="4">
        <v>23</v>
      </c>
      <c r="AS4833" s="4">
        <v>9</v>
      </c>
      <c r="AT4833" s="4">
        <v>2008</v>
      </c>
      <c r="AU4833" s="4">
        <v>23</v>
      </c>
      <c r="AV4833" s="4">
        <v>9</v>
      </c>
      <c r="AW4833" s="4">
        <v>2008</v>
      </c>
      <c r="AX4833" t="str">
        <f t="shared" si="1495"/>
        <v>No Delay</v>
      </c>
      <c r="AY4833">
        <f t="shared" si="1496"/>
        <v>0</v>
      </c>
    </row>
    <row r="4834" spans="1:51" x14ac:dyDescent="0.2">
      <c r="A4834" s="3">
        <v>11577</v>
      </c>
      <c r="B4834" s="1" t="s">
        <v>119</v>
      </c>
      <c r="C4834" s="1" t="s">
        <v>114</v>
      </c>
      <c r="D4834" s="1" t="s">
        <v>130</v>
      </c>
      <c r="E4834" s="1" t="s">
        <v>101</v>
      </c>
      <c r="F4834" s="1" t="s">
        <v>101</v>
      </c>
      <c r="G4834" s="13" t="s">
        <v>1589</v>
      </c>
      <c r="H4834" s="12">
        <v>39714</v>
      </c>
      <c r="I4834" s="12" t="s">
        <v>1589</v>
      </c>
      <c r="J4834" s="12">
        <v>39714</v>
      </c>
      <c r="K4834" s="4">
        <v>1078</v>
      </c>
      <c r="L4834" s="1" t="s">
        <v>146</v>
      </c>
      <c r="M4834" s="1" t="s">
        <v>132</v>
      </c>
      <c r="N4834" s="1" t="s">
        <v>275</v>
      </c>
      <c r="O4834" s="1" t="s">
        <v>93</v>
      </c>
      <c r="P4834">
        <v>60</v>
      </c>
      <c r="Q4834">
        <v>26402</v>
      </c>
      <c r="R4834">
        <v>249498.9</v>
      </c>
      <c r="S4834">
        <v>9.4499999999999993</v>
      </c>
      <c r="T4834">
        <v>0.16</v>
      </c>
      <c r="U4834">
        <f t="shared" si="1492"/>
        <v>249498.9</v>
      </c>
      <c r="V4834">
        <f t="shared" si="1493"/>
        <v>1584120</v>
      </c>
      <c r="W4834" s="1" t="s">
        <v>155</v>
      </c>
      <c r="X4834" s="1" t="s">
        <v>1236</v>
      </c>
      <c r="Y4834" s="1" t="s">
        <v>156</v>
      </c>
      <c r="Z4834" s="3">
        <v>14240</v>
      </c>
      <c r="AA4834" s="4">
        <f t="shared" si="1497"/>
        <v>6986</v>
      </c>
      <c r="AB4834" s="4">
        <f t="shared" si="1505"/>
        <v>5142.3016215999996</v>
      </c>
      <c r="AC4834" s="4">
        <f t="shared" si="1506"/>
        <v>6986</v>
      </c>
      <c r="AD4834" s="4">
        <f t="shared" si="1498"/>
        <v>6986</v>
      </c>
      <c r="AE4834" s="4">
        <v>6986</v>
      </c>
      <c r="AF4834" s="4">
        <v>6986</v>
      </c>
      <c r="AG4834" s="4">
        <f>AE4834</f>
        <v>6986</v>
      </c>
      <c r="AH4834" s="4">
        <v>84212</v>
      </c>
      <c r="AI4834">
        <f t="shared" si="1494"/>
        <v>491</v>
      </c>
      <c r="AJ4834">
        <v>6269.7</v>
      </c>
      <c r="AK4834" s="2">
        <v>6269.7</v>
      </c>
      <c r="AL4834" s="2">
        <f>AJ4834</f>
        <v>6269.7</v>
      </c>
      <c r="AM4834" s="4"/>
      <c r="AN4834" t="e">
        <f>VLOOKUP([1]!Tabelle13[[#This Row],[Vlookup this ID for freight costs]],$AL$2:$AL$6811,2,FALSE)</f>
        <v>#REF!</v>
      </c>
      <c r="AP4834">
        <v>399.2</v>
      </c>
      <c r="AQ4834">
        <v>399.2</v>
      </c>
      <c r="AR4834" s="4">
        <v>23</v>
      </c>
      <c r="AS4834" s="4">
        <v>9</v>
      </c>
      <c r="AT4834" s="4">
        <v>2008</v>
      </c>
      <c r="AU4834" s="4">
        <v>23</v>
      </c>
      <c r="AV4834" s="4">
        <v>9</v>
      </c>
      <c r="AW4834" s="4">
        <v>2008</v>
      </c>
      <c r="AX4834" t="str">
        <f t="shared" si="1495"/>
        <v>No Delay</v>
      </c>
      <c r="AY4834">
        <f t="shared" si="1496"/>
        <v>0</v>
      </c>
    </row>
    <row r="4835" spans="1:51" x14ac:dyDescent="0.2">
      <c r="A4835" s="3">
        <v>83510</v>
      </c>
      <c r="B4835" s="1" t="s">
        <v>140</v>
      </c>
      <c r="C4835" s="1" t="s">
        <v>99</v>
      </c>
      <c r="D4835" s="1" t="s">
        <v>130</v>
      </c>
      <c r="E4835" s="1" t="s">
        <v>53</v>
      </c>
      <c r="F4835" s="1" t="s">
        <v>53</v>
      </c>
      <c r="G4835" s="13" t="s">
        <v>486</v>
      </c>
      <c r="H4835" s="12">
        <v>40786</v>
      </c>
      <c r="I4835" s="12" t="s">
        <v>1574</v>
      </c>
      <c r="J4835" s="12">
        <v>40742</v>
      </c>
      <c r="K4835" s="4">
        <v>3332</v>
      </c>
      <c r="L4835" s="1" t="s">
        <v>146</v>
      </c>
      <c r="M4835" s="1" t="s">
        <v>132</v>
      </c>
      <c r="N4835" s="1" t="s">
        <v>159</v>
      </c>
      <c r="O4835" s="1" t="s">
        <v>93</v>
      </c>
      <c r="P4835">
        <v>30</v>
      </c>
      <c r="Q4835">
        <v>77636</v>
      </c>
      <c r="R4835">
        <v>818283.44</v>
      </c>
      <c r="S4835">
        <v>10.54</v>
      </c>
      <c r="T4835">
        <v>0.35</v>
      </c>
      <c r="U4835">
        <f t="shared" si="1492"/>
        <v>818283.44</v>
      </c>
      <c r="V4835">
        <f t="shared" si="1493"/>
        <v>2329080</v>
      </c>
      <c r="W4835" s="1" t="s">
        <v>160</v>
      </c>
      <c r="X4835" s="1" t="s">
        <v>1236</v>
      </c>
      <c r="Y4835" s="1" t="s">
        <v>161</v>
      </c>
      <c r="Z4835" s="3">
        <v>5308</v>
      </c>
      <c r="AA4835" s="4">
        <f t="shared" si="1497"/>
        <v>6986</v>
      </c>
      <c r="AB4835" s="4">
        <f t="shared" si="1505"/>
        <v>10765.120406800001</v>
      </c>
      <c r="AC4835" s="4">
        <f t="shared" si="1506"/>
        <v>6986</v>
      </c>
      <c r="AD4835" s="4">
        <f t="shared" si="1498"/>
        <v>6986</v>
      </c>
      <c r="AE4835" s="4">
        <v>6986</v>
      </c>
      <c r="AF4835" s="4">
        <v>6986</v>
      </c>
      <c r="AG4835" s="4">
        <f>AE4835</f>
        <v>6986</v>
      </c>
      <c r="AI4835" t="e">
        <f t="shared" si="1494"/>
        <v>#N/A</v>
      </c>
      <c r="AJ4835">
        <v>26538.46</v>
      </c>
      <c r="AK4835" s="2">
        <v>26538.46</v>
      </c>
      <c r="AL4835" s="2">
        <f>AJ4835</f>
        <v>26538.46</v>
      </c>
      <c r="AM4835" s="4"/>
      <c r="AN4835" t="e">
        <f>VLOOKUP([1]!Tabelle13[[#This Row],[Vlookup this ID for freight costs]],$AL$2:$AL$6811,2,FALSE)</f>
        <v>#REF!</v>
      </c>
      <c r="AP4835">
        <v>1350.17</v>
      </c>
      <c r="AQ4835">
        <v>1350.17</v>
      </c>
      <c r="AR4835" s="4">
        <v>31</v>
      </c>
      <c r="AS4835" s="4">
        <v>8</v>
      </c>
      <c r="AT4835" s="4">
        <v>2011</v>
      </c>
      <c r="AU4835" s="4">
        <v>18</v>
      </c>
      <c r="AV4835" s="4">
        <v>7</v>
      </c>
      <c r="AW4835" s="4">
        <v>2011</v>
      </c>
      <c r="AX4835" t="str">
        <f t="shared" si="1495"/>
        <v>No Delay</v>
      </c>
      <c r="AY4835">
        <f t="shared" si="1496"/>
        <v>0</v>
      </c>
    </row>
    <row r="4836" spans="1:51" x14ac:dyDescent="0.2">
      <c r="A4836" s="3">
        <v>83043</v>
      </c>
      <c r="B4836" s="1" t="s">
        <v>463</v>
      </c>
      <c r="C4836" s="1" t="s">
        <v>73</v>
      </c>
      <c r="D4836" s="1" t="s">
        <v>130</v>
      </c>
      <c r="E4836" s="1" t="s">
        <v>101</v>
      </c>
      <c r="F4836" s="1" t="s">
        <v>101</v>
      </c>
      <c r="G4836" s="13" t="s">
        <v>2137</v>
      </c>
      <c r="H4836" s="12">
        <v>41254</v>
      </c>
      <c r="I4836" s="12" t="s">
        <v>1852</v>
      </c>
      <c r="J4836" s="12">
        <v>41087</v>
      </c>
      <c r="K4836" s="4">
        <v>3991</v>
      </c>
      <c r="L4836" s="1" t="s">
        <v>146</v>
      </c>
      <c r="M4836" s="1" t="s">
        <v>132</v>
      </c>
      <c r="N4836" s="1" t="s">
        <v>196</v>
      </c>
      <c r="O4836" s="1" t="s">
        <v>93</v>
      </c>
      <c r="P4836">
        <v>60</v>
      </c>
      <c r="Q4836">
        <v>71030</v>
      </c>
      <c r="R4836">
        <v>333841</v>
      </c>
      <c r="S4836">
        <v>4.7</v>
      </c>
      <c r="T4836">
        <v>0.08</v>
      </c>
      <c r="U4836">
        <f t="shared" si="1492"/>
        <v>333841</v>
      </c>
      <c r="V4836">
        <f t="shared" si="1493"/>
        <v>4261800</v>
      </c>
      <c r="W4836" s="1" t="s">
        <v>197</v>
      </c>
      <c r="X4836" s="1" t="s">
        <v>1236</v>
      </c>
      <c r="Y4836" s="1" t="s">
        <v>3082</v>
      </c>
      <c r="Z4836" s="3">
        <v>13821</v>
      </c>
      <c r="AA4836" s="4">
        <f t="shared" si="1497"/>
        <v>6990</v>
      </c>
      <c r="AB4836" s="4">
        <f t="shared" si="1505"/>
        <v>10040.12644</v>
      </c>
      <c r="AC4836" s="4">
        <f t="shared" si="1506"/>
        <v>6990</v>
      </c>
      <c r="AD4836" s="4">
        <f t="shared" si="1498"/>
        <v>12365.6</v>
      </c>
      <c r="AE4836" s="4">
        <v>6990</v>
      </c>
      <c r="AF4836" s="4">
        <v>6990</v>
      </c>
      <c r="AG4836" s="4">
        <f>AE4836</f>
        <v>6990</v>
      </c>
      <c r="AI4836" t="e">
        <f t="shared" si="1494"/>
        <v>#N/A</v>
      </c>
      <c r="AJ4836">
        <v>5530.11</v>
      </c>
      <c r="AK4836" s="2">
        <v>5530.11</v>
      </c>
      <c r="AL4836" s="2">
        <f>AJ4836</f>
        <v>5530.11</v>
      </c>
      <c r="AM4836" s="4"/>
      <c r="AN4836" t="e">
        <f>VLOOKUP([1]!Tabelle13[[#This Row],[Vlookup this ID for freight costs]],$AL$2:$AL$6811,2,FALSE)</f>
        <v>#REF!</v>
      </c>
      <c r="AP4836">
        <v>550.84</v>
      </c>
      <c r="AQ4836">
        <v>550.84</v>
      </c>
      <c r="AR4836" s="4">
        <v>11</v>
      </c>
      <c r="AS4836" s="4">
        <v>12</v>
      </c>
      <c r="AT4836" s="4">
        <v>2012</v>
      </c>
      <c r="AU4836" s="4">
        <v>27</v>
      </c>
      <c r="AV4836" s="4">
        <v>6</v>
      </c>
      <c r="AW4836" s="4">
        <v>2012</v>
      </c>
      <c r="AX4836" t="str">
        <f t="shared" si="1495"/>
        <v>No Delay</v>
      </c>
      <c r="AY4836">
        <f t="shared" si="1496"/>
        <v>0</v>
      </c>
    </row>
    <row r="4837" spans="1:51" x14ac:dyDescent="0.2">
      <c r="A4837" s="3">
        <v>83044</v>
      </c>
      <c r="B4837" s="1" t="s">
        <v>463</v>
      </c>
      <c r="C4837" s="1" t="s">
        <v>73</v>
      </c>
      <c r="D4837" s="1" t="s">
        <v>130</v>
      </c>
      <c r="E4837" s="1" t="s">
        <v>101</v>
      </c>
      <c r="F4837" s="1" t="s">
        <v>101</v>
      </c>
      <c r="G4837" s="13" t="s">
        <v>2137</v>
      </c>
      <c r="H4837" s="12">
        <v>41254</v>
      </c>
      <c r="I4837" s="12" t="s">
        <v>1852</v>
      </c>
      <c r="J4837" s="12">
        <v>41087</v>
      </c>
      <c r="K4837" s="4">
        <v>3992</v>
      </c>
      <c r="L4837" s="1" t="s">
        <v>146</v>
      </c>
      <c r="M4837" s="1" t="s">
        <v>132</v>
      </c>
      <c r="N4837" s="1" t="s">
        <v>275</v>
      </c>
      <c r="O4837" s="1" t="s">
        <v>93</v>
      </c>
      <c r="P4837">
        <v>60</v>
      </c>
      <c r="Q4837">
        <v>3345</v>
      </c>
      <c r="R4837">
        <v>26024.1</v>
      </c>
      <c r="S4837">
        <v>7.78</v>
      </c>
      <c r="T4837">
        <v>0.13</v>
      </c>
      <c r="U4837">
        <f t="shared" si="1492"/>
        <v>26024.100000000002</v>
      </c>
      <c r="V4837">
        <f t="shared" si="1493"/>
        <v>200700</v>
      </c>
      <c r="W4837" s="1" t="s">
        <v>160</v>
      </c>
      <c r="X4837" s="1" t="s">
        <v>1236</v>
      </c>
      <c r="Y4837" s="1" t="s">
        <v>161</v>
      </c>
      <c r="Z4837" s="3">
        <v>14451</v>
      </c>
      <c r="AA4837" s="4">
        <f t="shared" si="1497"/>
        <v>6990</v>
      </c>
      <c r="AB4837" s="4">
        <f t="shared" si="1505"/>
        <v>2611.8465969999997</v>
      </c>
      <c r="AC4837" s="4">
        <f t="shared" si="1506"/>
        <v>6990</v>
      </c>
      <c r="AD4837" s="4">
        <f t="shared" si="1498"/>
        <v>9314.3106525000003</v>
      </c>
      <c r="AE4837" s="3" t="s">
        <v>2489</v>
      </c>
      <c r="AF4837" s="3">
        <v>6990</v>
      </c>
      <c r="AG4837" s="4">
        <f>AI4837</f>
        <v>6990</v>
      </c>
      <c r="AH4837" s="4">
        <v>83043</v>
      </c>
      <c r="AI4837">
        <f t="shared" si="1494"/>
        <v>6990</v>
      </c>
      <c r="AJ4837" t="s">
        <v>2489</v>
      </c>
      <c r="AK4837" s="2">
        <v>5530.11</v>
      </c>
      <c r="AL4837" s="2">
        <f>AN4837</f>
        <v>5530.11</v>
      </c>
      <c r="AM4837" s="4">
        <v>83043</v>
      </c>
      <c r="AN4837">
        <f>INDEX($AJ$2:$AJ$6811,MATCH(AM4837,$A$2:$A$6811,0))</f>
        <v>5530.11</v>
      </c>
      <c r="AP4837">
        <v>42.94</v>
      </c>
      <c r="AQ4837">
        <v>42.94</v>
      </c>
      <c r="AR4837" s="4">
        <v>11</v>
      </c>
      <c r="AS4837" s="4">
        <v>12</v>
      </c>
      <c r="AT4837" s="4">
        <v>2012</v>
      </c>
      <c r="AU4837" s="4">
        <v>27</v>
      </c>
      <c r="AV4837" s="4">
        <v>6</v>
      </c>
      <c r="AW4837" s="4">
        <v>2012</v>
      </c>
      <c r="AX4837" t="str">
        <f t="shared" si="1495"/>
        <v>No Delay</v>
      </c>
      <c r="AY4837">
        <f t="shared" si="1496"/>
        <v>0</v>
      </c>
    </row>
    <row r="4838" spans="1:51" x14ac:dyDescent="0.2">
      <c r="A4838" s="3">
        <v>83593</v>
      </c>
      <c r="B4838" s="1" t="s">
        <v>463</v>
      </c>
      <c r="C4838" s="1" t="s">
        <v>73</v>
      </c>
      <c r="D4838" s="1" t="s">
        <v>130</v>
      </c>
      <c r="E4838" s="1" t="s">
        <v>101</v>
      </c>
      <c r="F4838" s="1" t="s">
        <v>101</v>
      </c>
      <c r="G4838" s="13" t="s">
        <v>2137</v>
      </c>
      <c r="H4838" s="12">
        <v>41254</v>
      </c>
      <c r="I4838" s="12" t="s">
        <v>1852</v>
      </c>
      <c r="J4838" s="12">
        <v>41087</v>
      </c>
      <c r="K4838" s="4">
        <v>3993</v>
      </c>
      <c r="L4838" s="1" t="s">
        <v>146</v>
      </c>
      <c r="M4838" s="1" t="s">
        <v>132</v>
      </c>
      <c r="N4838" s="1" t="s">
        <v>154</v>
      </c>
      <c r="O4838" s="1" t="s">
        <v>93</v>
      </c>
      <c r="P4838">
        <v>60</v>
      </c>
      <c r="Q4838">
        <v>11574</v>
      </c>
      <c r="R4838">
        <v>119096.46</v>
      </c>
      <c r="S4838">
        <v>10.29</v>
      </c>
      <c r="T4838">
        <v>0.17</v>
      </c>
      <c r="U4838">
        <f t="shared" si="1492"/>
        <v>119096.45999999999</v>
      </c>
      <c r="V4838">
        <f t="shared" si="1493"/>
        <v>694440</v>
      </c>
      <c r="W4838" s="1" t="s">
        <v>160</v>
      </c>
      <c r="X4838" s="1" t="s">
        <v>1236</v>
      </c>
      <c r="Y4838" s="1" t="s">
        <v>161</v>
      </c>
      <c r="Z4838" s="3">
        <v>14451</v>
      </c>
      <c r="AA4838" s="4">
        <f t="shared" si="1497"/>
        <v>6990</v>
      </c>
      <c r="AB4838" s="4">
        <f t="shared" si="1505"/>
        <v>3514.9612432000004</v>
      </c>
      <c r="AC4838" s="4">
        <f t="shared" si="1506"/>
        <v>6990</v>
      </c>
      <c r="AD4838" s="4">
        <f t="shared" si="1498"/>
        <v>11487.166666666666</v>
      </c>
      <c r="AE4838" s="3" t="s">
        <v>2489</v>
      </c>
      <c r="AF4838" s="3">
        <v>6990</v>
      </c>
      <c r="AG4838" s="4">
        <f>AI4838</f>
        <v>6990</v>
      </c>
      <c r="AH4838" s="4">
        <v>83043</v>
      </c>
      <c r="AI4838">
        <f t="shared" si="1494"/>
        <v>6990</v>
      </c>
      <c r="AJ4838" t="s">
        <v>2489</v>
      </c>
      <c r="AK4838" s="2">
        <v>5530.11</v>
      </c>
      <c r="AL4838" s="2">
        <f>AN4838</f>
        <v>5530.11</v>
      </c>
      <c r="AM4838" s="4">
        <v>83043</v>
      </c>
      <c r="AN4838">
        <f>INDEX($AJ$2:$AJ$6811,MATCH(AM4838,$A$2:$A$6811,0))</f>
        <v>5530.11</v>
      </c>
      <c r="AP4838">
        <v>196.51</v>
      </c>
      <c r="AQ4838">
        <v>196.51</v>
      </c>
      <c r="AR4838" s="4">
        <v>11</v>
      </c>
      <c r="AS4838" s="4">
        <v>12</v>
      </c>
      <c r="AT4838" s="4">
        <v>2012</v>
      </c>
      <c r="AU4838" s="4">
        <v>27</v>
      </c>
      <c r="AV4838" s="4">
        <v>6</v>
      </c>
      <c r="AW4838" s="4">
        <v>2012</v>
      </c>
      <c r="AX4838" t="str">
        <f t="shared" si="1495"/>
        <v>No Delay</v>
      </c>
      <c r="AY4838">
        <f t="shared" si="1496"/>
        <v>0</v>
      </c>
    </row>
    <row r="4839" spans="1:51" x14ac:dyDescent="0.2">
      <c r="A4839" s="3">
        <v>82910</v>
      </c>
      <c r="B4839" s="1" t="s">
        <v>215</v>
      </c>
      <c r="C4839" s="1" t="s">
        <v>89</v>
      </c>
      <c r="D4839" s="1" t="s">
        <v>130</v>
      </c>
      <c r="E4839" s="1" t="s">
        <v>53</v>
      </c>
      <c r="F4839" s="1" t="s">
        <v>53</v>
      </c>
      <c r="G4839" s="13" t="s">
        <v>1106</v>
      </c>
      <c r="H4839" s="12">
        <v>40413</v>
      </c>
      <c r="I4839" s="12" t="s">
        <v>1106</v>
      </c>
      <c r="J4839" s="12">
        <v>40413</v>
      </c>
      <c r="K4839" s="4">
        <v>2700</v>
      </c>
      <c r="L4839" s="1" t="s">
        <v>146</v>
      </c>
      <c r="M4839" s="1" t="s">
        <v>132</v>
      </c>
      <c r="N4839" s="1" t="s">
        <v>147</v>
      </c>
      <c r="O4839" s="1" t="s">
        <v>148</v>
      </c>
      <c r="P4839">
        <v>30</v>
      </c>
      <c r="Q4839">
        <v>2000</v>
      </c>
      <c r="R4839">
        <v>52500</v>
      </c>
      <c r="S4839">
        <v>26.25</v>
      </c>
      <c r="T4839">
        <v>0.88</v>
      </c>
      <c r="U4839">
        <f t="shared" si="1492"/>
        <v>52500</v>
      </c>
      <c r="V4839">
        <f t="shared" si="1493"/>
        <v>60000</v>
      </c>
      <c r="W4839" s="1" t="s">
        <v>149</v>
      </c>
      <c r="X4839" s="1" t="s">
        <v>150</v>
      </c>
      <c r="Y4839" s="1" t="s">
        <v>150</v>
      </c>
      <c r="Z4839" s="3">
        <v>5253</v>
      </c>
      <c r="AA4839" s="4">
        <f t="shared" si="1497"/>
        <v>6991</v>
      </c>
      <c r="AB4839" s="4">
        <f t="shared" si="1505"/>
        <v>2464.2358060000001</v>
      </c>
      <c r="AC4839" s="4">
        <f t="shared" si="1506"/>
        <v>6991</v>
      </c>
      <c r="AD4839" s="4">
        <f t="shared" si="1498"/>
        <v>3403.4068759411766</v>
      </c>
      <c r="AE4839" s="4">
        <v>6991</v>
      </c>
      <c r="AF4839" s="4">
        <v>6991</v>
      </c>
      <c r="AG4839" s="4">
        <f>AE4839</f>
        <v>6991</v>
      </c>
      <c r="AI4839" t="e">
        <f t="shared" si="1494"/>
        <v>#N/A</v>
      </c>
      <c r="AJ4839">
        <v>12648.36</v>
      </c>
      <c r="AK4839" s="2">
        <v>12648.36</v>
      </c>
      <c r="AL4839" s="2">
        <f>AJ4839</f>
        <v>12648.36</v>
      </c>
      <c r="AM4839" s="4"/>
      <c r="AN4839" t="e">
        <f>VLOOKUP([1]!Tabelle13[[#This Row],[Vlookup this ID for freight costs]],$AL$2:$AL$6811,2,FALSE)</f>
        <v>#REF!</v>
      </c>
      <c r="AP4839">
        <v>113.19</v>
      </c>
      <c r="AQ4839">
        <v>113.19</v>
      </c>
      <c r="AR4839" s="4">
        <v>23</v>
      </c>
      <c r="AS4839" s="4">
        <v>8</v>
      </c>
      <c r="AT4839" s="4">
        <v>2010</v>
      </c>
      <c r="AU4839" s="4">
        <v>23</v>
      </c>
      <c r="AV4839" s="4">
        <v>8</v>
      </c>
      <c r="AW4839" s="4">
        <v>2010</v>
      </c>
      <c r="AX4839" t="str">
        <f t="shared" si="1495"/>
        <v>No Delay</v>
      </c>
      <c r="AY4839">
        <f t="shared" si="1496"/>
        <v>0</v>
      </c>
    </row>
    <row r="4840" spans="1:51" x14ac:dyDescent="0.2">
      <c r="A4840" s="3">
        <v>83451</v>
      </c>
      <c r="B4840" s="1" t="s">
        <v>215</v>
      </c>
      <c r="C4840" s="1" t="s">
        <v>89</v>
      </c>
      <c r="D4840" s="1" t="s">
        <v>130</v>
      </c>
      <c r="E4840" s="1" t="s">
        <v>53</v>
      </c>
      <c r="F4840" s="1" t="s">
        <v>53</v>
      </c>
      <c r="G4840" s="13" t="s">
        <v>1106</v>
      </c>
      <c r="H4840" s="12">
        <v>40413</v>
      </c>
      <c r="I4840" s="12" t="s">
        <v>1106</v>
      </c>
      <c r="J4840" s="12">
        <v>40413</v>
      </c>
      <c r="K4840" s="4">
        <v>2703</v>
      </c>
      <c r="L4840" s="1" t="s">
        <v>146</v>
      </c>
      <c r="M4840" s="1" t="s">
        <v>132</v>
      </c>
      <c r="N4840" s="1" t="s">
        <v>163</v>
      </c>
      <c r="O4840" s="1" t="s">
        <v>93</v>
      </c>
      <c r="P4840">
        <v>60</v>
      </c>
      <c r="Q4840">
        <v>4140</v>
      </c>
      <c r="R4840">
        <v>68061.600000000006</v>
      </c>
      <c r="S4840">
        <v>16.440000000000001</v>
      </c>
      <c r="T4840">
        <v>0.27</v>
      </c>
      <c r="U4840">
        <f t="shared" si="1492"/>
        <v>68061.600000000006</v>
      </c>
      <c r="V4840">
        <f t="shared" si="1493"/>
        <v>248400</v>
      </c>
      <c r="W4840" s="1" t="s">
        <v>160</v>
      </c>
      <c r="X4840" s="1" t="s">
        <v>1236</v>
      </c>
      <c r="Y4840" s="1" t="s">
        <v>161</v>
      </c>
      <c r="Z4840" s="3">
        <v>8828</v>
      </c>
      <c r="AA4840" s="4">
        <f t="shared" si="1497"/>
        <v>6991</v>
      </c>
      <c r="AB4840" s="4">
        <f t="shared" si="1505"/>
        <v>2699.096098</v>
      </c>
      <c r="AC4840" s="4">
        <f t="shared" si="1506"/>
        <v>6991</v>
      </c>
      <c r="AD4840" s="4">
        <f t="shared" si="1498"/>
        <v>13478</v>
      </c>
      <c r="AE4840" s="3" t="s">
        <v>2490</v>
      </c>
      <c r="AF4840" s="3">
        <v>6991</v>
      </c>
      <c r="AG4840" s="4">
        <f t="shared" ref="AG4840:AG4846" si="1507">AI4840</f>
        <v>6991</v>
      </c>
      <c r="AH4840" s="4">
        <v>82910</v>
      </c>
      <c r="AI4840">
        <f t="shared" si="1494"/>
        <v>6991</v>
      </c>
      <c r="AJ4840" t="s">
        <v>2490</v>
      </c>
      <c r="AK4840" s="2">
        <v>12648.36</v>
      </c>
      <c r="AL4840" s="2">
        <f t="shared" ref="AL4840:AL4846" si="1508">AN4840</f>
        <v>12648.36</v>
      </c>
      <c r="AM4840" s="4">
        <v>82910</v>
      </c>
      <c r="AN4840">
        <f t="shared" ref="AN4840:AN4846" si="1509">INDEX($AJ$2:$AJ$6811,MATCH(AM4840,$A$2:$A$6811,0))</f>
        <v>12648.36</v>
      </c>
      <c r="AP4840">
        <v>146.74</v>
      </c>
      <c r="AQ4840">
        <v>146.74</v>
      </c>
      <c r="AR4840" s="4">
        <v>23</v>
      </c>
      <c r="AS4840" s="4">
        <v>8</v>
      </c>
      <c r="AT4840" s="4">
        <v>2010</v>
      </c>
      <c r="AU4840" s="4">
        <v>23</v>
      </c>
      <c r="AV4840" s="4">
        <v>8</v>
      </c>
      <c r="AW4840" s="4">
        <v>2010</v>
      </c>
      <c r="AX4840" t="str">
        <f t="shared" si="1495"/>
        <v>No Delay</v>
      </c>
      <c r="AY4840">
        <f t="shared" si="1496"/>
        <v>0</v>
      </c>
    </row>
    <row r="4841" spans="1:51" x14ac:dyDescent="0.2">
      <c r="A4841" s="3">
        <v>84583</v>
      </c>
      <c r="B4841" s="1" t="s">
        <v>215</v>
      </c>
      <c r="C4841" s="1" t="s">
        <v>89</v>
      </c>
      <c r="D4841" s="1" t="s">
        <v>130</v>
      </c>
      <c r="E4841" s="1" t="s">
        <v>53</v>
      </c>
      <c r="F4841" s="1" t="s">
        <v>53</v>
      </c>
      <c r="G4841" s="13" t="s">
        <v>1106</v>
      </c>
      <c r="H4841" s="12">
        <v>40413</v>
      </c>
      <c r="I4841" s="12" t="s">
        <v>1106</v>
      </c>
      <c r="J4841" s="12">
        <v>40413</v>
      </c>
      <c r="K4841" s="4">
        <v>2707</v>
      </c>
      <c r="L4841" s="1" t="s">
        <v>146</v>
      </c>
      <c r="M4841" s="1" t="s">
        <v>132</v>
      </c>
      <c r="N4841" s="1" t="s">
        <v>178</v>
      </c>
      <c r="O4841" s="1" t="s">
        <v>93</v>
      </c>
      <c r="P4841">
        <v>60</v>
      </c>
      <c r="Q4841">
        <v>12060</v>
      </c>
      <c r="R4841">
        <v>86952.6</v>
      </c>
      <c r="S4841">
        <v>7.21</v>
      </c>
      <c r="T4841">
        <v>0.12</v>
      </c>
      <c r="U4841">
        <f t="shared" si="1492"/>
        <v>86952.6</v>
      </c>
      <c r="V4841">
        <f t="shared" si="1493"/>
        <v>723600</v>
      </c>
      <c r="W4841" s="1" t="s">
        <v>155</v>
      </c>
      <c r="X4841" s="1" t="s">
        <v>1236</v>
      </c>
      <c r="Y4841" s="1" t="s">
        <v>156</v>
      </c>
      <c r="Z4841" s="3">
        <v>9211</v>
      </c>
      <c r="AA4841" s="4">
        <f t="shared" si="1497"/>
        <v>6991</v>
      </c>
      <c r="AB4841" s="4">
        <f t="shared" si="1505"/>
        <v>3568.2986740000001</v>
      </c>
      <c r="AC4841" s="4">
        <f t="shared" si="1506"/>
        <v>6991</v>
      </c>
      <c r="AD4841" s="4">
        <f t="shared" si="1498"/>
        <v>6991</v>
      </c>
      <c r="AE4841" s="3" t="s">
        <v>2490</v>
      </c>
      <c r="AF4841" s="3">
        <v>6991</v>
      </c>
      <c r="AG4841" s="4">
        <f t="shared" si="1507"/>
        <v>6991</v>
      </c>
      <c r="AH4841" s="4">
        <v>82910</v>
      </c>
      <c r="AI4841">
        <f t="shared" si="1494"/>
        <v>6991</v>
      </c>
      <c r="AJ4841" t="s">
        <v>2490</v>
      </c>
      <c r="AK4841" s="2">
        <v>12648.36</v>
      </c>
      <c r="AL4841" s="2">
        <f t="shared" si="1508"/>
        <v>12648.36</v>
      </c>
      <c r="AM4841" s="4">
        <v>82910</v>
      </c>
      <c r="AN4841">
        <f t="shared" si="1509"/>
        <v>12648.36</v>
      </c>
      <c r="AP4841">
        <v>187.47</v>
      </c>
      <c r="AQ4841">
        <v>187.47</v>
      </c>
      <c r="AR4841" s="4">
        <v>23</v>
      </c>
      <c r="AS4841" s="4">
        <v>8</v>
      </c>
      <c r="AT4841" s="4">
        <v>2010</v>
      </c>
      <c r="AU4841" s="4">
        <v>23</v>
      </c>
      <c r="AV4841" s="4">
        <v>8</v>
      </c>
      <c r="AW4841" s="4">
        <v>2010</v>
      </c>
      <c r="AX4841" t="str">
        <f t="shared" si="1495"/>
        <v>No Delay</v>
      </c>
      <c r="AY4841">
        <f t="shared" si="1496"/>
        <v>0</v>
      </c>
    </row>
    <row r="4842" spans="1:51" x14ac:dyDescent="0.2">
      <c r="A4842" s="3">
        <v>84584</v>
      </c>
      <c r="B4842" s="1" t="s">
        <v>215</v>
      </c>
      <c r="C4842" s="1" t="s">
        <v>89</v>
      </c>
      <c r="D4842" s="1" t="s">
        <v>130</v>
      </c>
      <c r="E4842" s="1" t="s">
        <v>53</v>
      </c>
      <c r="F4842" s="1" t="s">
        <v>53</v>
      </c>
      <c r="G4842" s="13" t="s">
        <v>1106</v>
      </c>
      <c r="H4842" s="12">
        <v>40413</v>
      </c>
      <c r="I4842" s="12" t="s">
        <v>1106</v>
      </c>
      <c r="J4842" s="12">
        <v>40413</v>
      </c>
      <c r="K4842" s="4">
        <v>2708</v>
      </c>
      <c r="L4842" s="1" t="s">
        <v>146</v>
      </c>
      <c r="M4842" s="1" t="s">
        <v>132</v>
      </c>
      <c r="N4842" s="1" t="s">
        <v>233</v>
      </c>
      <c r="O4842" s="1" t="s">
        <v>93</v>
      </c>
      <c r="P4842">
        <v>200</v>
      </c>
      <c r="Q4842">
        <v>2400</v>
      </c>
      <c r="R4842">
        <v>3240</v>
      </c>
      <c r="S4842">
        <v>1.35</v>
      </c>
      <c r="T4842">
        <v>0.01</v>
      </c>
      <c r="U4842">
        <f t="shared" si="1492"/>
        <v>3240</v>
      </c>
      <c r="V4842">
        <f t="shared" si="1493"/>
        <v>480000</v>
      </c>
      <c r="W4842" s="1" t="s">
        <v>155</v>
      </c>
      <c r="X4842" s="1" t="s">
        <v>1236</v>
      </c>
      <c r="Y4842" s="1" t="s">
        <v>156</v>
      </c>
      <c r="Z4842" s="3">
        <v>9211</v>
      </c>
      <c r="AA4842" s="4">
        <f t="shared" si="1497"/>
        <v>6991</v>
      </c>
      <c r="AB4842" s="4">
        <f t="shared" si="1505"/>
        <v>2508.1349259999997</v>
      </c>
      <c r="AC4842" s="4">
        <f t="shared" si="1506"/>
        <v>6991</v>
      </c>
      <c r="AD4842" s="4">
        <f t="shared" si="1498"/>
        <v>2448.6967088571432</v>
      </c>
      <c r="AE4842" s="3" t="s">
        <v>2490</v>
      </c>
      <c r="AF4842" s="3">
        <v>6991</v>
      </c>
      <c r="AG4842" s="4">
        <f t="shared" si="1507"/>
        <v>6991</v>
      </c>
      <c r="AH4842" s="4">
        <v>82910</v>
      </c>
      <c r="AI4842">
        <f t="shared" si="1494"/>
        <v>6991</v>
      </c>
      <c r="AJ4842" t="s">
        <v>2490</v>
      </c>
      <c r="AK4842" s="2">
        <v>12648.36</v>
      </c>
      <c r="AL4842" s="2">
        <f t="shared" si="1508"/>
        <v>12648.36</v>
      </c>
      <c r="AM4842" s="4">
        <v>82910</v>
      </c>
      <c r="AN4842">
        <f t="shared" si="1509"/>
        <v>12648.36</v>
      </c>
      <c r="AP4842">
        <v>6.99</v>
      </c>
      <c r="AQ4842">
        <v>6.99</v>
      </c>
      <c r="AR4842" s="4">
        <v>23</v>
      </c>
      <c r="AS4842" s="4">
        <v>8</v>
      </c>
      <c r="AT4842" s="4">
        <v>2010</v>
      </c>
      <c r="AU4842" s="4">
        <v>23</v>
      </c>
      <c r="AV4842" s="4">
        <v>8</v>
      </c>
      <c r="AW4842" s="4">
        <v>2010</v>
      </c>
      <c r="AX4842" t="str">
        <f t="shared" si="1495"/>
        <v>No Delay</v>
      </c>
      <c r="AY4842">
        <f t="shared" si="1496"/>
        <v>0</v>
      </c>
    </row>
    <row r="4843" spans="1:51" x14ac:dyDescent="0.2">
      <c r="A4843" s="3">
        <v>85700</v>
      </c>
      <c r="B4843" s="1" t="s">
        <v>215</v>
      </c>
      <c r="C4843" s="1" t="s">
        <v>89</v>
      </c>
      <c r="D4843" s="1" t="s">
        <v>130</v>
      </c>
      <c r="E4843" s="1" t="s">
        <v>53</v>
      </c>
      <c r="F4843" s="1" t="s">
        <v>53</v>
      </c>
      <c r="G4843" s="13" t="s">
        <v>1106</v>
      </c>
      <c r="H4843" s="12">
        <v>40413</v>
      </c>
      <c r="I4843" s="12" t="s">
        <v>1106</v>
      </c>
      <c r="J4843" s="12">
        <v>40413</v>
      </c>
      <c r="K4843" s="4">
        <v>2715</v>
      </c>
      <c r="L4843" s="1" t="s">
        <v>146</v>
      </c>
      <c r="M4843" s="1" t="s">
        <v>132</v>
      </c>
      <c r="N4843" s="1" t="s">
        <v>389</v>
      </c>
      <c r="O4843" s="1" t="s">
        <v>93</v>
      </c>
      <c r="P4843">
        <v>30</v>
      </c>
      <c r="Q4843">
        <v>1500</v>
      </c>
      <c r="R4843">
        <v>33750</v>
      </c>
      <c r="S4843">
        <v>22.5</v>
      </c>
      <c r="T4843">
        <v>0.75</v>
      </c>
      <c r="U4843">
        <f t="shared" si="1492"/>
        <v>33750</v>
      </c>
      <c r="V4843">
        <f t="shared" si="1493"/>
        <v>45000</v>
      </c>
      <c r="W4843" s="1" t="s">
        <v>160</v>
      </c>
      <c r="X4843" s="1" t="s">
        <v>1236</v>
      </c>
      <c r="Y4843" s="1" t="s">
        <v>161</v>
      </c>
      <c r="Z4843" s="3">
        <v>8828</v>
      </c>
      <c r="AA4843" s="4">
        <f t="shared" si="1497"/>
        <v>6991</v>
      </c>
      <c r="AB4843" s="4">
        <f t="shared" si="1505"/>
        <v>2409.3619060000001</v>
      </c>
      <c r="AC4843" s="4">
        <f t="shared" si="1506"/>
        <v>6991</v>
      </c>
      <c r="AD4843" s="4">
        <f t="shared" si="1498"/>
        <v>1472.7562623636366</v>
      </c>
      <c r="AE4843" s="3" t="s">
        <v>2490</v>
      </c>
      <c r="AF4843" s="3">
        <v>6991</v>
      </c>
      <c r="AG4843" s="4">
        <f t="shared" si="1507"/>
        <v>6991</v>
      </c>
      <c r="AH4843" s="4">
        <v>82910</v>
      </c>
      <c r="AI4843">
        <f t="shared" si="1494"/>
        <v>6991</v>
      </c>
      <c r="AJ4843" t="s">
        <v>2490</v>
      </c>
      <c r="AK4843" s="2">
        <v>12648.36</v>
      </c>
      <c r="AL4843" s="2">
        <f t="shared" si="1508"/>
        <v>12648.36</v>
      </c>
      <c r="AM4843" s="4">
        <v>82910</v>
      </c>
      <c r="AN4843">
        <f t="shared" si="1509"/>
        <v>12648.36</v>
      </c>
      <c r="AP4843">
        <v>72.760000000000005</v>
      </c>
      <c r="AQ4843">
        <v>72.760000000000005</v>
      </c>
      <c r="AR4843" s="4">
        <v>23</v>
      </c>
      <c r="AS4843" s="4">
        <v>8</v>
      </c>
      <c r="AT4843" s="4">
        <v>2010</v>
      </c>
      <c r="AU4843" s="4">
        <v>23</v>
      </c>
      <c r="AV4843" s="4">
        <v>8</v>
      </c>
      <c r="AW4843" s="4">
        <v>2010</v>
      </c>
      <c r="AX4843" t="str">
        <f t="shared" si="1495"/>
        <v>No Delay</v>
      </c>
      <c r="AY4843">
        <f t="shared" si="1496"/>
        <v>0</v>
      </c>
    </row>
    <row r="4844" spans="1:51" x14ac:dyDescent="0.2">
      <c r="A4844" s="3">
        <v>86326</v>
      </c>
      <c r="B4844" s="1" t="s">
        <v>215</v>
      </c>
      <c r="C4844" s="1" t="s">
        <v>89</v>
      </c>
      <c r="D4844" s="1" t="s">
        <v>130</v>
      </c>
      <c r="E4844" s="1" t="s">
        <v>53</v>
      </c>
      <c r="F4844" s="1" t="s">
        <v>53</v>
      </c>
      <c r="G4844" s="13" t="s">
        <v>1106</v>
      </c>
      <c r="H4844" s="12">
        <v>40413</v>
      </c>
      <c r="I4844" s="12" t="s">
        <v>1106</v>
      </c>
      <c r="J4844" s="12">
        <v>40413</v>
      </c>
      <c r="K4844" s="4">
        <v>2717</v>
      </c>
      <c r="L4844" s="1" t="s">
        <v>146</v>
      </c>
      <c r="M4844" s="1" t="s">
        <v>132</v>
      </c>
      <c r="N4844" s="1" t="s">
        <v>147</v>
      </c>
      <c r="O4844" s="1" t="s">
        <v>148</v>
      </c>
      <c r="P4844">
        <v>30</v>
      </c>
      <c r="Q4844">
        <v>4080</v>
      </c>
      <c r="R4844">
        <v>107100</v>
      </c>
      <c r="S4844">
        <v>26.25</v>
      </c>
      <c r="T4844">
        <v>0.88</v>
      </c>
      <c r="U4844">
        <f t="shared" si="1492"/>
        <v>107100</v>
      </c>
      <c r="V4844">
        <f t="shared" si="1493"/>
        <v>122400</v>
      </c>
      <c r="W4844" s="1" t="s">
        <v>149</v>
      </c>
      <c r="X4844" s="1" t="s">
        <v>150</v>
      </c>
      <c r="Y4844" s="1" t="s">
        <v>150</v>
      </c>
      <c r="Z4844" s="3">
        <v>5253</v>
      </c>
      <c r="AA4844" s="4">
        <f t="shared" si="1497"/>
        <v>6991</v>
      </c>
      <c r="AB4844" s="4">
        <f t="shared" si="1505"/>
        <v>2692.5112300000001</v>
      </c>
      <c r="AC4844" s="4">
        <f t="shared" si="1506"/>
        <v>6991</v>
      </c>
      <c r="AD4844" s="4">
        <f t="shared" si="1498"/>
        <v>6991</v>
      </c>
      <c r="AE4844" s="3" t="s">
        <v>2490</v>
      </c>
      <c r="AF4844" s="3">
        <v>6991</v>
      </c>
      <c r="AG4844" s="4">
        <f t="shared" si="1507"/>
        <v>6991</v>
      </c>
      <c r="AH4844" s="4">
        <v>82910</v>
      </c>
      <c r="AI4844">
        <f t="shared" si="1494"/>
        <v>6991</v>
      </c>
      <c r="AJ4844" t="s">
        <v>2490</v>
      </c>
      <c r="AK4844" s="2">
        <v>12648.36</v>
      </c>
      <c r="AL4844" s="2">
        <f t="shared" si="1508"/>
        <v>12648.36</v>
      </c>
      <c r="AM4844" s="4">
        <v>82910</v>
      </c>
      <c r="AN4844">
        <f t="shared" si="1509"/>
        <v>12648.36</v>
      </c>
      <c r="AP4844">
        <v>230.91</v>
      </c>
      <c r="AQ4844">
        <v>230.91</v>
      </c>
      <c r="AR4844" s="4">
        <v>23</v>
      </c>
      <c r="AS4844" s="4">
        <v>8</v>
      </c>
      <c r="AT4844" s="4">
        <v>2010</v>
      </c>
      <c r="AU4844" s="4">
        <v>23</v>
      </c>
      <c r="AV4844" s="4">
        <v>8</v>
      </c>
      <c r="AW4844" s="4">
        <v>2010</v>
      </c>
      <c r="AX4844" t="str">
        <f t="shared" si="1495"/>
        <v>No Delay</v>
      </c>
      <c r="AY4844">
        <f t="shared" si="1496"/>
        <v>0</v>
      </c>
    </row>
    <row r="4845" spans="1:51" x14ac:dyDescent="0.2">
      <c r="A4845" s="3">
        <v>83450</v>
      </c>
      <c r="B4845" s="1" t="s">
        <v>215</v>
      </c>
      <c r="C4845" s="1" t="s">
        <v>89</v>
      </c>
      <c r="D4845" s="1" t="s">
        <v>130</v>
      </c>
      <c r="E4845" s="1" t="s">
        <v>53</v>
      </c>
      <c r="F4845" s="1" t="s">
        <v>53</v>
      </c>
      <c r="G4845" s="13" t="s">
        <v>1106</v>
      </c>
      <c r="H4845" s="12">
        <v>40413</v>
      </c>
      <c r="I4845" s="12" t="s">
        <v>1106</v>
      </c>
      <c r="J4845" s="12">
        <v>40413</v>
      </c>
      <c r="K4845" s="4">
        <v>2702</v>
      </c>
      <c r="L4845" s="1" t="s">
        <v>146</v>
      </c>
      <c r="M4845" s="1" t="s">
        <v>132</v>
      </c>
      <c r="N4845" s="1" t="s">
        <v>167</v>
      </c>
      <c r="O4845" s="1" t="s">
        <v>93</v>
      </c>
      <c r="P4845">
        <v>30</v>
      </c>
      <c r="Q4845">
        <v>39144</v>
      </c>
      <c r="R4845">
        <v>174190.8</v>
      </c>
      <c r="S4845">
        <v>4.45</v>
      </c>
      <c r="T4845">
        <v>0.15</v>
      </c>
      <c r="U4845">
        <f t="shared" si="1492"/>
        <v>174190.80000000002</v>
      </c>
      <c r="V4845">
        <f t="shared" si="1493"/>
        <v>1174320</v>
      </c>
      <c r="W4845" s="1" t="s">
        <v>197</v>
      </c>
      <c r="X4845" s="1" t="s">
        <v>1236</v>
      </c>
      <c r="Y4845" s="1" t="s">
        <v>3082</v>
      </c>
      <c r="Z4845" s="3">
        <v>8794</v>
      </c>
      <c r="AA4845" s="4">
        <f t="shared" si="1497"/>
        <v>6991</v>
      </c>
      <c r="AB4845" s="4">
        <f t="shared" si="1505"/>
        <v>6540.7080891999994</v>
      </c>
      <c r="AC4845" s="4">
        <f t="shared" si="1506"/>
        <v>6991</v>
      </c>
      <c r="AD4845" s="4">
        <f t="shared" si="1498"/>
        <v>6991</v>
      </c>
      <c r="AE4845" s="3" t="s">
        <v>2490</v>
      </c>
      <c r="AF4845" s="3">
        <v>6991</v>
      </c>
      <c r="AG4845" s="4">
        <f t="shared" si="1507"/>
        <v>6991</v>
      </c>
      <c r="AH4845" s="4">
        <v>82910</v>
      </c>
      <c r="AI4845">
        <f t="shared" si="1494"/>
        <v>6991</v>
      </c>
      <c r="AJ4845" t="s">
        <v>2490</v>
      </c>
      <c r="AK4845" s="2">
        <v>12648.36</v>
      </c>
      <c r="AL4845" s="2">
        <f t="shared" si="1508"/>
        <v>12648.36</v>
      </c>
      <c r="AM4845" s="4">
        <v>82910</v>
      </c>
      <c r="AN4845">
        <f t="shared" si="1509"/>
        <v>12648.36</v>
      </c>
      <c r="AP4845">
        <v>375.56</v>
      </c>
      <c r="AQ4845">
        <v>375.56</v>
      </c>
      <c r="AR4845" s="4">
        <v>23</v>
      </c>
      <c r="AS4845" s="4">
        <v>8</v>
      </c>
      <c r="AT4845" s="4">
        <v>2010</v>
      </c>
      <c r="AU4845" s="4">
        <v>23</v>
      </c>
      <c r="AV4845" s="4">
        <v>8</v>
      </c>
      <c r="AW4845" s="4">
        <v>2010</v>
      </c>
      <c r="AX4845" t="str">
        <f t="shared" si="1495"/>
        <v>No Delay</v>
      </c>
      <c r="AY4845">
        <f t="shared" si="1496"/>
        <v>0</v>
      </c>
    </row>
    <row r="4846" spans="1:51" x14ac:dyDescent="0.2">
      <c r="A4846" s="3">
        <v>83452</v>
      </c>
      <c r="B4846" s="1" t="s">
        <v>215</v>
      </c>
      <c r="C4846" s="1" t="s">
        <v>89</v>
      </c>
      <c r="D4846" s="1" t="s">
        <v>130</v>
      </c>
      <c r="E4846" s="1" t="s">
        <v>53</v>
      </c>
      <c r="F4846" s="1" t="s">
        <v>53</v>
      </c>
      <c r="G4846" s="13" t="s">
        <v>1106</v>
      </c>
      <c r="H4846" s="12">
        <v>40413</v>
      </c>
      <c r="I4846" s="12" t="s">
        <v>1106</v>
      </c>
      <c r="J4846" s="12">
        <v>40413</v>
      </c>
      <c r="K4846" s="4">
        <v>2704</v>
      </c>
      <c r="L4846" s="1" t="s">
        <v>146</v>
      </c>
      <c r="M4846" s="1" t="s">
        <v>132</v>
      </c>
      <c r="N4846" s="1" t="s">
        <v>778</v>
      </c>
      <c r="O4846" s="1" t="s">
        <v>93</v>
      </c>
      <c r="P4846">
        <v>240</v>
      </c>
      <c r="Q4846">
        <v>4340</v>
      </c>
      <c r="R4846">
        <v>8376.2000000000007</v>
      </c>
      <c r="S4846">
        <v>1.93</v>
      </c>
      <c r="T4846">
        <v>0.01</v>
      </c>
      <c r="U4846">
        <f t="shared" si="1492"/>
        <v>8376.1999999999989</v>
      </c>
      <c r="V4846">
        <f t="shared" si="1493"/>
        <v>1041600</v>
      </c>
      <c r="W4846" s="1" t="s">
        <v>155</v>
      </c>
      <c r="X4846" s="1" t="s">
        <v>1236</v>
      </c>
      <c r="Y4846" s="1" t="s">
        <v>156</v>
      </c>
      <c r="Z4846" s="3">
        <v>9211</v>
      </c>
      <c r="AA4846" s="4">
        <f t="shared" si="1497"/>
        <v>6991</v>
      </c>
      <c r="AB4846" s="4">
        <f t="shared" si="1505"/>
        <v>2721.045658</v>
      </c>
      <c r="AC4846" s="4">
        <f t="shared" si="1506"/>
        <v>6991</v>
      </c>
      <c r="AD4846" s="4">
        <f t="shared" si="1498"/>
        <v>4657.666666666667</v>
      </c>
      <c r="AE4846" s="3" t="s">
        <v>2490</v>
      </c>
      <c r="AF4846" s="3">
        <v>6991</v>
      </c>
      <c r="AG4846" s="4">
        <f t="shared" si="1507"/>
        <v>6991</v>
      </c>
      <c r="AH4846" s="4">
        <v>82910</v>
      </c>
      <c r="AI4846">
        <f t="shared" si="1494"/>
        <v>6991</v>
      </c>
      <c r="AJ4846" t="s">
        <v>2490</v>
      </c>
      <c r="AK4846" s="2">
        <v>12648.36</v>
      </c>
      <c r="AL4846" s="2">
        <f t="shared" si="1508"/>
        <v>12648.36</v>
      </c>
      <c r="AM4846" s="4">
        <v>82910</v>
      </c>
      <c r="AN4846">
        <f t="shared" si="1509"/>
        <v>12648.36</v>
      </c>
      <c r="AP4846">
        <v>18.059999999999999</v>
      </c>
      <c r="AQ4846">
        <v>18.059999999999999</v>
      </c>
      <c r="AR4846" s="4">
        <v>23</v>
      </c>
      <c r="AS4846" s="4">
        <v>8</v>
      </c>
      <c r="AT4846" s="4">
        <v>2010</v>
      </c>
      <c r="AU4846" s="4">
        <v>23</v>
      </c>
      <c r="AV4846" s="4">
        <v>8</v>
      </c>
      <c r="AW4846" s="4">
        <v>2010</v>
      </c>
      <c r="AX4846" t="str">
        <f t="shared" si="1495"/>
        <v>No Delay</v>
      </c>
      <c r="AY4846">
        <f t="shared" si="1496"/>
        <v>0</v>
      </c>
    </row>
    <row r="4847" spans="1:51" x14ac:dyDescent="0.2">
      <c r="A4847" s="3">
        <v>11600</v>
      </c>
      <c r="B4847" s="1" t="s">
        <v>133</v>
      </c>
      <c r="C4847" s="1" t="s">
        <v>51</v>
      </c>
      <c r="D4847" s="1" t="s">
        <v>130</v>
      </c>
      <c r="E4847" s="1" t="s">
        <v>53</v>
      </c>
      <c r="F4847" s="1" t="s">
        <v>53</v>
      </c>
      <c r="G4847" s="13" t="s">
        <v>1509</v>
      </c>
      <c r="H4847" s="12">
        <v>39870</v>
      </c>
      <c r="I4847" s="12" t="s">
        <v>1509</v>
      </c>
      <c r="J4847" s="12">
        <v>39870</v>
      </c>
      <c r="K4847" s="4">
        <v>1378</v>
      </c>
      <c r="L4847" s="1" t="s">
        <v>146</v>
      </c>
      <c r="M4847" s="1" t="s">
        <v>132</v>
      </c>
      <c r="N4847" s="1" t="s">
        <v>196</v>
      </c>
      <c r="O4847" s="1" t="s">
        <v>93</v>
      </c>
      <c r="P4847">
        <v>60</v>
      </c>
      <c r="Q4847">
        <v>92933</v>
      </c>
      <c r="R4847">
        <v>669117.6</v>
      </c>
      <c r="S4847">
        <v>7.2</v>
      </c>
      <c r="T4847">
        <v>0.12</v>
      </c>
      <c r="U4847">
        <f t="shared" si="1492"/>
        <v>669117.6</v>
      </c>
      <c r="V4847">
        <f t="shared" si="1493"/>
        <v>5575980</v>
      </c>
      <c r="W4847" s="1" t="s">
        <v>197</v>
      </c>
      <c r="X4847" s="1" t="s">
        <v>1236</v>
      </c>
      <c r="Y4847" s="1" t="s">
        <v>3082</v>
      </c>
      <c r="Z4847" s="3">
        <v>7290</v>
      </c>
      <c r="AA4847" s="4">
        <f t="shared" si="1497"/>
        <v>7011</v>
      </c>
      <c r="AB4847" s="4">
        <f t="shared" si="1505"/>
        <v>12443.932503400001</v>
      </c>
      <c r="AC4847" s="4">
        <f t="shared" si="1506"/>
        <v>7011</v>
      </c>
      <c r="AD4847" s="4">
        <f t="shared" si="1498"/>
        <v>7011</v>
      </c>
      <c r="AE4847" s="4">
        <v>7011</v>
      </c>
      <c r="AF4847" s="4">
        <v>7011</v>
      </c>
      <c r="AG4847" s="4">
        <f>AE4847</f>
        <v>7011</v>
      </c>
      <c r="AH4847" s="4">
        <v>83672</v>
      </c>
      <c r="AI4847">
        <f t="shared" si="1494"/>
        <v>4613</v>
      </c>
      <c r="AJ4847">
        <v>7199.72</v>
      </c>
      <c r="AK4847" s="2">
        <v>7199.72</v>
      </c>
      <c r="AL4847" s="2">
        <f>AJ4847</f>
        <v>7199.72</v>
      </c>
      <c r="AM4847" s="4"/>
      <c r="AN4847" t="e">
        <f>VLOOKUP([1]!Tabelle13[[#This Row],[Vlookup this ID for freight costs]],$AL$2:$AL$6811,2,FALSE)</f>
        <v>#REF!</v>
      </c>
      <c r="AP4847">
        <v>1311.47</v>
      </c>
      <c r="AQ4847">
        <v>1311.47</v>
      </c>
      <c r="AR4847" s="4">
        <v>26</v>
      </c>
      <c r="AS4847" s="4">
        <v>2</v>
      </c>
      <c r="AT4847" s="4">
        <v>2009</v>
      </c>
      <c r="AU4847" s="4">
        <v>26</v>
      </c>
      <c r="AV4847" s="4">
        <v>2</v>
      </c>
      <c r="AW4847" s="4">
        <v>2009</v>
      </c>
      <c r="AX4847" t="str">
        <f t="shared" si="1495"/>
        <v>No Delay</v>
      </c>
      <c r="AY4847">
        <f t="shared" si="1496"/>
        <v>0</v>
      </c>
    </row>
    <row r="4848" spans="1:51" x14ac:dyDescent="0.2">
      <c r="A4848" s="3">
        <v>17949</v>
      </c>
      <c r="B4848" s="1" t="s">
        <v>168</v>
      </c>
      <c r="C4848" s="1" t="s">
        <v>150</v>
      </c>
      <c r="D4848" s="1" t="s">
        <v>100</v>
      </c>
      <c r="E4848" s="1" t="s">
        <v>253</v>
      </c>
      <c r="F4848" s="1" t="s">
        <v>253</v>
      </c>
      <c r="G4848" s="13" t="s">
        <v>1719</v>
      </c>
      <c r="H4848" s="12">
        <v>40659</v>
      </c>
      <c r="I4848" s="12" t="s">
        <v>1719</v>
      </c>
      <c r="J4848" s="12">
        <v>40659</v>
      </c>
      <c r="K4848" s="4">
        <v>3149</v>
      </c>
      <c r="L4848" s="1" t="s">
        <v>146</v>
      </c>
      <c r="M4848" s="1" t="s">
        <v>170</v>
      </c>
      <c r="N4848" s="1" t="s">
        <v>167</v>
      </c>
      <c r="O4848" s="1" t="s">
        <v>93</v>
      </c>
      <c r="P4848">
        <v>30</v>
      </c>
      <c r="Q4848">
        <v>32280</v>
      </c>
      <c r="R4848">
        <v>146228.4</v>
      </c>
      <c r="S4848">
        <v>4.53</v>
      </c>
      <c r="T4848">
        <v>0.15</v>
      </c>
      <c r="U4848">
        <f t="shared" si="1492"/>
        <v>146228.4</v>
      </c>
      <c r="V4848">
        <f t="shared" si="1493"/>
        <v>968400</v>
      </c>
      <c r="W4848" s="1" t="s">
        <v>155</v>
      </c>
      <c r="X4848" s="1" t="s">
        <v>1236</v>
      </c>
      <c r="Y4848" s="1" t="s">
        <v>156</v>
      </c>
      <c r="Z4848" s="3">
        <v>8107</v>
      </c>
      <c r="AA4848" s="4">
        <f t="shared" si="1497"/>
        <v>7017</v>
      </c>
      <c r="AB4848" s="4">
        <f t="shared" si="1505"/>
        <v>5787.3991900000001</v>
      </c>
      <c r="AC4848" s="4">
        <f t="shared" si="1506"/>
        <v>7017</v>
      </c>
      <c r="AD4848" s="4">
        <f t="shared" si="1498"/>
        <v>7017</v>
      </c>
      <c r="AE4848" s="4">
        <v>7017</v>
      </c>
      <c r="AF4848" s="4">
        <v>7017</v>
      </c>
      <c r="AG4848" s="4">
        <f>AE4848</f>
        <v>7017</v>
      </c>
      <c r="AI4848" t="e">
        <f t="shared" si="1494"/>
        <v>#N/A</v>
      </c>
      <c r="AJ4848">
        <v>11372.23</v>
      </c>
      <c r="AK4848" s="2">
        <v>11372.23</v>
      </c>
      <c r="AL4848" s="2">
        <f>AJ4848</f>
        <v>11372.23</v>
      </c>
      <c r="AM4848" s="4"/>
      <c r="AN4848" t="e">
        <f>VLOOKUP([1]!Tabelle13[[#This Row],[Vlookup this ID for freight costs]],$AL$2:$AL$6811,2,FALSE)</f>
        <v>#REF!</v>
      </c>
      <c r="AP4848">
        <v>315.27</v>
      </c>
      <c r="AQ4848">
        <v>315.27</v>
      </c>
      <c r="AR4848" s="4">
        <v>26</v>
      </c>
      <c r="AS4848" s="4">
        <v>4</v>
      </c>
      <c r="AT4848" s="4">
        <v>2011</v>
      </c>
      <c r="AU4848" s="4">
        <v>26</v>
      </c>
      <c r="AV4848" s="4">
        <v>4</v>
      </c>
      <c r="AW4848" s="4">
        <v>2011</v>
      </c>
      <c r="AX4848" t="str">
        <f t="shared" si="1495"/>
        <v>No Delay</v>
      </c>
      <c r="AY4848">
        <f t="shared" si="1496"/>
        <v>0</v>
      </c>
    </row>
    <row r="4849" spans="1:51" x14ac:dyDescent="0.2">
      <c r="A4849" s="3">
        <v>12857</v>
      </c>
      <c r="B4849" s="1" t="s">
        <v>98</v>
      </c>
      <c r="C4849" s="1" t="s">
        <v>99</v>
      </c>
      <c r="D4849" s="1" t="s">
        <v>130</v>
      </c>
      <c r="E4849" s="1" t="s">
        <v>53</v>
      </c>
      <c r="F4849" s="1" t="s">
        <v>53</v>
      </c>
      <c r="G4849" s="13" t="s">
        <v>1809</v>
      </c>
      <c r="H4849" s="12">
        <v>39682</v>
      </c>
      <c r="I4849" s="12" t="s">
        <v>1809</v>
      </c>
      <c r="J4849" s="12">
        <v>39682</v>
      </c>
      <c r="K4849" s="4">
        <v>1032</v>
      </c>
      <c r="L4849" s="1" t="s">
        <v>146</v>
      </c>
      <c r="M4849" s="1" t="s">
        <v>132</v>
      </c>
      <c r="N4849" s="1" t="s">
        <v>275</v>
      </c>
      <c r="O4849" s="1" t="s">
        <v>93</v>
      </c>
      <c r="P4849">
        <v>60</v>
      </c>
      <c r="Q4849">
        <v>76427</v>
      </c>
      <c r="R4849">
        <v>722235.15</v>
      </c>
      <c r="S4849">
        <v>9.4499999999999993</v>
      </c>
      <c r="T4849">
        <v>0.16</v>
      </c>
      <c r="U4849">
        <f t="shared" si="1492"/>
        <v>722235.14999999991</v>
      </c>
      <c r="V4849">
        <f t="shared" si="1493"/>
        <v>4585620</v>
      </c>
      <c r="W4849" s="1" t="s">
        <v>155</v>
      </c>
      <c r="X4849" s="1" t="s">
        <v>1236</v>
      </c>
      <c r="Y4849" s="1" t="s">
        <v>156</v>
      </c>
      <c r="Z4849" s="3">
        <v>5565</v>
      </c>
      <c r="AA4849" s="4">
        <f t="shared" si="1497"/>
        <v>7017</v>
      </c>
      <c r="AB4849" s="4">
        <f t="shared" si="1505"/>
        <v>10632.4353166</v>
      </c>
      <c r="AC4849" s="4">
        <f t="shared" si="1506"/>
        <v>7017</v>
      </c>
      <c r="AD4849" s="4">
        <f t="shared" si="1498"/>
        <v>7017</v>
      </c>
      <c r="AE4849" s="4">
        <v>7017</v>
      </c>
      <c r="AF4849" s="4">
        <v>7017</v>
      </c>
      <c r="AG4849" s="4">
        <f>AE4849</f>
        <v>7017</v>
      </c>
      <c r="AI4849" t="e">
        <f t="shared" si="1494"/>
        <v>#N/A</v>
      </c>
      <c r="AJ4849">
        <v>5367.09</v>
      </c>
      <c r="AK4849" s="2">
        <v>5367.09</v>
      </c>
      <c r="AL4849" s="2">
        <f>AJ4849</f>
        <v>5367.09</v>
      </c>
      <c r="AM4849" s="4"/>
      <c r="AN4849" t="e">
        <f>VLOOKUP([1]!Tabelle13[[#This Row],[Vlookup this ID for freight costs]],$AL$2:$AL$6811,2,FALSE)</f>
        <v>#REF!</v>
      </c>
      <c r="AP4849">
        <v>1155.58</v>
      </c>
      <c r="AQ4849">
        <v>1155.58</v>
      </c>
      <c r="AR4849" s="4">
        <v>22</v>
      </c>
      <c r="AS4849" s="4">
        <v>8</v>
      </c>
      <c r="AT4849" s="4">
        <v>2008</v>
      </c>
      <c r="AU4849" s="4">
        <v>22</v>
      </c>
      <c r="AV4849" s="4">
        <v>8</v>
      </c>
      <c r="AW4849" s="4">
        <v>2008</v>
      </c>
      <c r="AX4849" t="str">
        <f t="shared" si="1495"/>
        <v>No Delay</v>
      </c>
      <c r="AY4849">
        <f t="shared" si="1496"/>
        <v>0</v>
      </c>
    </row>
    <row r="4850" spans="1:51" x14ac:dyDescent="0.2">
      <c r="A4850" s="3">
        <v>60779</v>
      </c>
      <c r="B4850" s="1" t="s">
        <v>168</v>
      </c>
      <c r="C4850" s="1" t="s">
        <v>150</v>
      </c>
      <c r="D4850" s="1" t="s">
        <v>100</v>
      </c>
      <c r="E4850" s="1" t="s">
        <v>253</v>
      </c>
      <c r="F4850" s="1" t="s">
        <v>253</v>
      </c>
      <c r="G4850" s="13" t="s">
        <v>1719</v>
      </c>
      <c r="H4850" s="12">
        <v>40659</v>
      </c>
      <c r="I4850" s="12" t="s">
        <v>1719</v>
      </c>
      <c r="J4850" s="12">
        <v>40659</v>
      </c>
      <c r="K4850" s="4">
        <v>3156</v>
      </c>
      <c r="L4850" s="1" t="s">
        <v>146</v>
      </c>
      <c r="M4850" s="1" t="s">
        <v>170</v>
      </c>
      <c r="N4850" s="1" t="s">
        <v>171</v>
      </c>
      <c r="O4850" s="1" t="s">
        <v>93</v>
      </c>
      <c r="P4850">
        <v>60</v>
      </c>
      <c r="Q4850">
        <v>84143</v>
      </c>
      <c r="R4850">
        <v>199418.91</v>
      </c>
      <c r="S4850">
        <v>2.37</v>
      </c>
      <c r="T4850">
        <v>0.04</v>
      </c>
      <c r="U4850">
        <f t="shared" si="1492"/>
        <v>199418.91</v>
      </c>
      <c r="V4850">
        <f t="shared" si="1493"/>
        <v>5048580</v>
      </c>
      <c r="W4850" s="1" t="s">
        <v>155</v>
      </c>
      <c r="X4850" s="1" t="s">
        <v>1236</v>
      </c>
      <c r="Y4850" s="1" t="s">
        <v>156</v>
      </c>
      <c r="Z4850" s="3">
        <v>8107</v>
      </c>
      <c r="AA4850" s="4">
        <f t="shared" si="1497"/>
        <v>7017</v>
      </c>
      <c r="AB4850" s="4">
        <f t="shared" si="1505"/>
        <v>11479.2493414</v>
      </c>
      <c r="AC4850" s="4">
        <f t="shared" si="1506"/>
        <v>7017</v>
      </c>
      <c r="AD4850" s="4">
        <f t="shared" si="1498"/>
        <v>7017</v>
      </c>
      <c r="AE4850" s="3" t="s">
        <v>2491</v>
      </c>
      <c r="AF4850" s="3">
        <v>7017</v>
      </c>
      <c r="AG4850" s="4">
        <f>AI4850</f>
        <v>7017</v>
      </c>
      <c r="AH4850" s="4">
        <v>17949</v>
      </c>
      <c r="AI4850">
        <f t="shared" si="1494"/>
        <v>7017</v>
      </c>
      <c r="AJ4850" t="s">
        <v>2491</v>
      </c>
      <c r="AK4850" s="2">
        <v>11372.23</v>
      </c>
      <c r="AL4850" s="2">
        <f>AN4850</f>
        <v>11372.23</v>
      </c>
      <c r="AM4850" s="4">
        <v>17949</v>
      </c>
      <c r="AN4850">
        <f>INDEX($AJ$2:$AJ$6811,MATCH(AM4850,$A$2:$A$6811,0))</f>
        <v>11372.23</v>
      </c>
      <c r="AP4850">
        <v>429.95</v>
      </c>
      <c r="AQ4850">
        <v>429.95</v>
      </c>
      <c r="AR4850" s="4">
        <v>26</v>
      </c>
      <c r="AS4850" s="4">
        <v>4</v>
      </c>
      <c r="AT4850" s="4">
        <v>2011</v>
      </c>
      <c r="AU4850" s="4">
        <v>26</v>
      </c>
      <c r="AV4850" s="4">
        <v>4</v>
      </c>
      <c r="AW4850" s="4">
        <v>2011</v>
      </c>
      <c r="AX4850" t="str">
        <f t="shared" si="1495"/>
        <v>No Delay</v>
      </c>
      <c r="AY4850">
        <f t="shared" si="1496"/>
        <v>0</v>
      </c>
    </row>
    <row r="4851" spans="1:51" x14ac:dyDescent="0.2">
      <c r="A4851" s="3">
        <v>65699</v>
      </c>
      <c r="B4851" s="1" t="s">
        <v>215</v>
      </c>
      <c r="C4851" s="1" t="s">
        <v>89</v>
      </c>
      <c r="D4851" s="1" t="s">
        <v>266</v>
      </c>
      <c r="E4851" s="1" t="s">
        <v>53</v>
      </c>
      <c r="F4851" s="1" t="s">
        <v>53</v>
      </c>
      <c r="G4851" s="13" t="s">
        <v>1725</v>
      </c>
      <c r="H4851" s="12">
        <v>40899</v>
      </c>
      <c r="I4851" s="12" t="s">
        <v>1725</v>
      </c>
      <c r="J4851" s="12">
        <v>40899</v>
      </c>
      <c r="K4851" s="4">
        <v>3669</v>
      </c>
      <c r="L4851" s="1" t="s">
        <v>146</v>
      </c>
      <c r="M4851" s="1" t="s">
        <v>423</v>
      </c>
      <c r="N4851" s="1" t="s">
        <v>392</v>
      </c>
      <c r="O4851" s="1" t="s">
        <v>393</v>
      </c>
      <c r="P4851">
        <v>120</v>
      </c>
      <c r="Q4851">
        <v>28000</v>
      </c>
      <c r="R4851">
        <v>862960</v>
      </c>
      <c r="S4851">
        <v>30.82</v>
      </c>
      <c r="T4851">
        <v>0.26</v>
      </c>
      <c r="U4851">
        <f t="shared" si="1492"/>
        <v>862960</v>
      </c>
      <c r="V4851">
        <f t="shared" si="1493"/>
        <v>3360000</v>
      </c>
      <c r="W4851" s="1" t="s">
        <v>394</v>
      </c>
      <c r="X4851" s="1" t="s">
        <v>112</v>
      </c>
      <c r="Y4851" s="1" t="s">
        <v>112</v>
      </c>
      <c r="Z4851" s="3">
        <v>5055</v>
      </c>
      <c r="AA4851" s="4">
        <f t="shared" si="1497"/>
        <v>7025</v>
      </c>
      <c r="AB4851" s="4">
        <f t="shared" si="1505"/>
        <v>5317.6786059999995</v>
      </c>
      <c r="AC4851" s="4">
        <f t="shared" si="1506"/>
        <v>7025</v>
      </c>
      <c r="AD4851" s="4">
        <f t="shared" si="1498"/>
        <v>9380</v>
      </c>
      <c r="AE4851" s="4">
        <v>7025</v>
      </c>
      <c r="AF4851" s="4">
        <v>7025</v>
      </c>
      <c r="AG4851" s="4">
        <f>AE4851</f>
        <v>7025</v>
      </c>
      <c r="AI4851" t="e">
        <f t="shared" si="1494"/>
        <v>#N/A</v>
      </c>
      <c r="AJ4851">
        <v>46002.44</v>
      </c>
      <c r="AK4851" s="2">
        <v>46002.44</v>
      </c>
      <c r="AL4851" s="2">
        <f>AJ4851</f>
        <v>46002.44</v>
      </c>
      <c r="AM4851" s="4"/>
      <c r="AN4851" t="e">
        <f>VLOOKUP([1]!Tabelle13[[#This Row],[Vlookup this ID for freight costs]],$AL$2:$AL$6811,2,FALSE)</f>
        <v>#REF!</v>
      </c>
      <c r="AP4851">
        <v>1423.88</v>
      </c>
      <c r="AQ4851">
        <v>1423.88</v>
      </c>
      <c r="AR4851" s="4">
        <v>22</v>
      </c>
      <c r="AS4851" s="4">
        <v>12</v>
      </c>
      <c r="AT4851" s="4">
        <v>2011</v>
      </c>
      <c r="AU4851" s="4">
        <v>22</v>
      </c>
      <c r="AV4851" s="4">
        <v>12</v>
      </c>
      <c r="AW4851" s="4">
        <v>2011</v>
      </c>
      <c r="AX4851" t="str">
        <f t="shared" si="1495"/>
        <v>No Delay</v>
      </c>
      <c r="AY4851">
        <f t="shared" si="1496"/>
        <v>0</v>
      </c>
    </row>
    <row r="4852" spans="1:51" x14ac:dyDescent="0.2">
      <c r="A4852" s="3">
        <v>86131</v>
      </c>
      <c r="B4852" s="1" t="s">
        <v>50</v>
      </c>
      <c r="C4852" s="1" t="s">
        <v>51</v>
      </c>
      <c r="D4852" s="1" t="s">
        <v>130</v>
      </c>
      <c r="E4852" s="1" t="s">
        <v>101</v>
      </c>
      <c r="F4852" s="1" t="s">
        <v>101</v>
      </c>
      <c r="G4852" s="13" t="s">
        <v>2492</v>
      </c>
      <c r="H4852" s="12">
        <v>42003</v>
      </c>
      <c r="I4852" s="12" t="s">
        <v>971</v>
      </c>
      <c r="J4852" s="12">
        <v>41956</v>
      </c>
      <c r="K4852" s="4">
        <v>6127</v>
      </c>
      <c r="L4852" s="1" t="s">
        <v>146</v>
      </c>
      <c r="M4852" s="1" t="s">
        <v>132</v>
      </c>
      <c r="N4852" s="1" t="s">
        <v>408</v>
      </c>
      <c r="O4852" s="1" t="s">
        <v>93</v>
      </c>
      <c r="P4852">
        <v>120</v>
      </c>
      <c r="Q4852">
        <v>14480</v>
      </c>
      <c r="R4852">
        <v>285400.8</v>
      </c>
      <c r="S4852">
        <v>19.71</v>
      </c>
      <c r="T4852">
        <v>0.16</v>
      </c>
      <c r="U4852">
        <f t="shared" si="1492"/>
        <v>285400.8</v>
      </c>
      <c r="V4852">
        <f t="shared" si="1493"/>
        <v>1737600</v>
      </c>
      <c r="W4852" s="1" t="s">
        <v>155</v>
      </c>
      <c r="X4852" s="1" t="s">
        <v>1236</v>
      </c>
      <c r="Y4852" s="1" t="s">
        <v>156</v>
      </c>
      <c r="Z4852" s="3">
        <v>14703</v>
      </c>
      <c r="AA4852" s="4">
        <f t="shared" si="1497"/>
        <v>7039</v>
      </c>
      <c r="AB4852" s="4">
        <f t="shared" si="1505"/>
        <v>3833.8883500000002</v>
      </c>
      <c r="AC4852" s="4">
        <f t="shared" si="1506"/>
        <v>7039</v>
      </c>
      <c r="AD4852" s="4">
        <f t="shared" si="1498"/>
        <v>7039</v>
      </c>
      <c r="AE4852" s="4">
        <v>7039</v>
      </c>
      <c r="AF4852" s="4">
        <v>7039</v>
      </c>
      <c r="AG4852" s="4">
        <f>AE4852</f>
        <v>7039</v>
      </c>
      <c r="AI4852" t="e">
        <f t="shared" si="1494"/>
        <v>#N/A</v>
      </c>
      <c r="AJ4852">
        <v>5192.68</v>
      </c>
      <c r="AK4852" s="2">
        <v>5192.68</v>
      </c>
      <c r="AL4852" s="2">
        <f>AJ4852</f>
        <v>5192.68</v>
      </c>
      <c r="AM4852" s="4"/>
      <c r="AN4852" t="e">
        <f>VLOOKUP([1]!Tabelle13[[#This Row],[Vlookup this ID for freight costs]],$AL$2:$AL$6811,2,FALSE)</f>
        <v>#REF!</v>
      </c>
      <c r="AP4852">
        <v>293.39</v>
      </c>
      <c r="AQ4852">
        <v>293.39</v>
      </c>
      <c r="AR4852" s="4">
        <v>30</v>
      </c>
      <c r="AS4852" s="4">
        <v>12</v>
      </c>
      <c r="AT4852" s="4">
        <v>2014</v>
      </c>
      <c r="AU4852" s="4">
        <v>13</v>
      </c>
      <c r="AV4852" s="4">
        <v>11</v>
      </c>
      <c r="AW4852" s="4">
        <v>2014</v>
      </c>
      <c r="AX4852" t="str">
        <f t="shared" si="1495"/>
        <v>No Delay</v>
      </c>
      <c r="AY4852">
        <f t="shared" si="1496"/>
        <v>0</v>
      </c>
    </row>
    <row r="4853" spans="1:51" x14ac:dyDescent="0.2">
      <c r="A4853" s="3">
        <v>86721</v>
      </c>
      <c r="B4853" s="1" t="s">
        <v>50</v>
      </c>
      <c r="C4853" s="1" t="s">
        <v>51</v>
      </c>
      <c r="D4853" s="1" t="s">
        <v>130</v>
      </c>
      <c r="E4853" s="1" t="s">
        <v>101</v>
      </c>
      <c r="F4853" s="1" t="s">
        <v>101</v>
      </c>
      <c r="G4853" s="13" t="s">
        <v>2492</v>
      </c>
      <c r="H4853" s="12">
        <v>42003</v>
      </c>
      <c r="I4853" s="12" t="s">
        <v>971</v>
      </c>
      <c r="J4853" s="12">
        <v>41956</v>
      </c>
      <c r="K4853" s="4">
        <v>6129</v>
      </c>
      <c r="L4853" s="1" t="s">
        <v>146</v>
      </c>
      <c r="M4853" s="1" t="s">
        <v>132</v>
      </c>
      <c r="N4853" s="1" t="s">
        <v>238</v>
      </c>
      <c r="O4853" s="1" t="s">
        <v>93</v>
      </c>
      <c r="P4853">
        <v>30</v>
      </c>
      <c r="Q4853">
        <v>38774</v>
      </c>
      <c r="R4853">
        <v>179911.36</v>
      </c>
      <c r="S4853">
        <v>4.6399999999999997</v>
      </c>
      <c r="T4853">
        <v>0.15</v>
      </c>
      <c r="U4853">
        <f t="shared" si="1492"/>
        <v>179911.36</v>
      </c>
      <c r="V4853">
        <f t="shared" si="1493"/>
        <v>1163220</v>
      </c>
      <c r="W4853" s="1" t="s">
        <v>1641</v>
      </c>
      <c r="X4853" s="1" t="s">
        <v>1236</v>
      </c>
      <c r="Y4853" s="1" t="s">
        <v>3085</v>
      </c>
      <c r="Z4853" s="3">
        <v>15237</v>
      </c>
      <c r="AA4853" s="4">
        <f t="shared" si="1497"/>
        <v>7039</v>
      </c>
      <c r="AB4853" s="4">
        <f t="shared" si="1505"/>
        <v>6500.1014032000003</v>
      </c>
      <c r="AC4853" s="4">
        <f t="shared" si="1506"/>
        <v>7039</v>
      </c>
      <c r="AD4853" s="4">
        <f t="shared" si="1498"/>
        <v>7039</v>
      </c>
      <c r="AE4853" s="3" t="s">
        <v>2493</v>
      </c>
      <c r="AF4853" s="3">
        <v>7039</v>
      </c>
      <c r="AG4853" s="4">
        <f>AI4853</f>
        <v>7039</v>
      </c>
      <c r="AH4853" s="4">
        <v>86131</v>
      </c>
      <c r="AI4853">
        <f t="shared" si="1494"/>
        <v>7039</v>
      </c>
      <c r="AJ4853" t="s">
        <v>2493</v>
      </c>
      <c r="AK4853" s="2">
        <v>5192.68</v>
      </c>
      <c r="AL4853" s="2">
        <f>AN4853</f>
        <v>5192.68</v>
      </c>
      <c r="AM4853" s="4">
        <v>86131</v>
      </c>
      <c r="AN4853">
        <f>INDEX($AJ$2:$AJ$6811,MATCH(AM4853,$A$2:$A$6811,0))</f>
        <v>5192.68</v>
      </c>
      <c r="AP4853">
        <v>184.95</v>
      </c>
      <c r="AQ4853">
        <v>184.95</v>
      </c>
      <c r="AR4853" s="4">
        <v>30</v>
      </c>
      <c r="AS4853" s="4">
        <v>12</v>
      </c>
      <c r="AT4853" s="4">
        <v>2014</v>
      </c>
      <c r="AU4853" s="4">
        <v>13</v>
      </c>
      <c r="AV4853" s="4">
        <v>11</v>
      </c>
      <c r="AW4853" s="4">
        <v>2014</v>
      </c>
      <c r="AX4853" t="str">
        <f t="shared" si="1495"/>
        <v>No Delay</v>
      </c>
      <c r="AY4853">
        <f t="shared" si="1496"/>
        <v>0</v>
      </c>
    </row>
    <row r="4854" spans="1:51" x14ac:dyDescent="0.2">
      <c r="A4854" s="3">
        <v>83348</v>
      </c>
      <c r="B4854" s="1" t="s">
        <v>215</v>
      </c>
      <c r="C4854" s="1" t="s">
        <v>89</v>
      </c>
      <c r="D4854" s="1" t="s">
        <v>130</v>
      </c>
      <c r="E4854" s="1" t="s">
        <v>101</v>
      </c>
      <c r="F4854" s="1" t="s">
        <v>101</v>
      </c>
      <c r="G4854" s="13" t="s">
        <v>568</v>
      </c>
      <c r="H4854" s="12">
        <v>42216</v>
      </c>
      <c r="I4854" s="12" t="s">
        <v>1139</v>
      </c>
      <c r="J4854" s="12">
        <v>42223</v>
      </c>
      <c r="K4854" s="4">
        <v>6723</v>
      </c>
      <c r="L4854" s="1" t="s">
        <v>146</v>
      </c>
      <c r="M4854" s="1" t="s">
        <v>132</v>
      </c>
      <c r="N4854" s="1" t="s">
        <v>275</v>
      </c>
      <c r="O4854" s="1" t="s">
        <v>93</v>
      </c>
      <c r="P4854">
        <v>60</v>
      </c>
      <c r="Q4854">
        <v>48928</v>
      </c>
      <c r="R4854">
        <v>319010.56</v>
      </c>
      <c r="S4854">
        <v>6.52</v>
      </c>
      <c r="T4854">
        <v>0.11</v>
      </c>
      <c r="U4854">
        <f t="shared" si="1492"/>
        <v>319010.56</v>
      </c>
      <c r="V4854">
        <f t="shared" si="1493"/>
        <v>2935680</v>
      </c>
      <c r="W4854" s="1" t="s">
        <v>179</v>
      </c>
      <c r="X4854" s="1" t="s">
        <v>1236</v>
      </c>
      <c r="Y4854" s="1" t="s">
        <v>156</v>
      </c>
      <c r="Z4854" s="3">
        <v>13090</v>
      </c>
      <c r="AA4854" s="4">
        <f t="shared" si="1497"/>
        <v>7041</v>
      </c>
      <c r="AB4854" s="4">
        <f t="shared" si="1505"/>
        <v>7614.4805644000007</v>
      </c>
      <c r="AC4854" s="4">
        <f t="shared" si="1506"/>
        <v>7041</v>
      </c>
      <c r="AD4854" s="4">
        <f t="shared" si="1498"/>
        <v>7041</v>
      </c>
      <c r="AE4854" s="3" t="s">
        <v>2494</v>
      </c>
      <c r="AF4854" s="3">
        <v>7041</v>
      </c>
      <c r="AG4854" s="4">
        <f>AI4854</f>
        <v>7041</v>
      </c>
      <c r="AH4854" s="4">
        <v>82812</v>
      </c>
      <c r="AI4854">
        <f t="shared" si="1494"/>
        <v>7041</v>
      </c>
      <c r="AJ4854" t="s">
        <v>2494</v>
      </c>
      <c r="AK4854" s="2">
        <v>28406.400000000001</v>
      </c>
      <c r="AL4854" s="2">
        <f>AN4854</f>
        <v>28406.400000000001</v>
      </c>
      <c r="AM4854" s="4">
        <v>82812</v>
      </c>
      <c r="AN4854">
        <f>INDEX($AJ$2:$AJ$6811,MATCH(AM4854,$A$2:$A$6811,0))</f>
        <v>28406.400000000001</v>
      </c>
      <c r="AP4854">
        <v>375.48</v>
      </c>
      <c r="AQ4854">
        <v>375.48</v>
      </c>
      <c r="AR4854" s="4">
        <v>31</v>
      </c>
      <c r="AS4854" s="4">
        <v>7</v>
      </c>
      <c r="AT4854" s="4">
        <v>2015</v>
      </c>
      <c r="AU4854" s="4">
        <v>7</v>
      </c>
      <c r="AV4854" s="4">
        <v>8</v>
      </c>
      <c r="AW4854" s="4">
        <v>2015</v>
      </c>
      <c r="AX4854" t="str">
        <f t="shared" si="1495"/>
        <v>Delay</v>
      </c>
      <c r="AY4854">
        <f t="shared" si="1496"/>
        <v>7</v>
      </c>
    </row>
    <row r="4855" spans="1:51" x14ac:dyDescent="0.2">
      <c r="A4855" s="3">
        <v>86081</v>
      </c>
      <c r="B4855" s="1" t="s">
        <v>50</v>
      </c>
      <c r="C4855" s="1" t="s">
        <v>51</v>
      </c>
      <c r="D4855" s="1" t="s">
        <v>130</v>
      </c>
      <c r="E4855" s="1" t="s">
        <v>101</v>
      </c>
      <c r="F4855" s="1" t="s">
        <v>101</v>
      </c>
      <c r="G4855" s="13" t="s">
        <v>796</v>
      </c>
      <c r="H4855" s="12">
        <v>41836</v>
      </c>
      <c r="I4855" s="12" t="s">
        <v>627</v>
      </c>
      <c r="J4855" s="12">
        <v>41887</v>
      </c>
      <c r="K4855" s="4">
        <v>5933</v>
      </c>
      <c r="L4855" s="1" t="s">
        <v>146</v>
      </c>
      <c r="M4855" s="1" t="s">
        <v>132</v>
      </c>
      <c r="N4855" s="1" t="s">
        <v>154</v>
      </c>
      <c r="O4855" s="1" t="s">
        <v>93</v>
      </c>
      <c r="P4855">
        <v>60</v>
      </c>
      <c r="Q4855">
        <v>47108</v>
      </c>
      <c r="R4855">
        <v>382045.88</v>
      </c>
      <c r="S4855">
        <v>8.11</v>
      </c>
      <c r="T4855">
        <v>0.14000000000000001</v>
      </c>
      <c r="U4855">
        <f t="shared" si="1492"/>
        <v>382045.87999999995</v>
      </c>
      <c r="V4855">
        <f t="shared" si="1493"/>
        <v>2826480</v>
      </c>
      <c r="W4855" s="1" t="s">
        <v>204</v>
      </c>
      <c r="X4855" s="1" t="s">
        <v>1236</v>
      </c>
      <c r="Y4855" s="1" t="s">
        <v>205</v>
      </c>
      <c r="Z4855" s="3">
        <v>14749</v>
      </c>
      <c r="AA4855" s="4">
        <f t="shared" si="1497"/>
        <v>7041</v>
      </c>
      <c r="AB4855" s="4">
        <f t="shared" si="1505"/>
        <v>7414.7395684000003</v>
      </c>
      <c r="AC4855" s="4">
        <f t="shared" si="1506"/>
        <v>7041</v>
      </c>
      <c r="AD4855" s="4">
        <f t="shared" si="1498"/>
        <v>7041</v>
      </c>
      <c r="AE4855" s="4">
        <v>7041</v>
      </c>
      <c r="AF4855" s="4">
        <v>7041</v>
      </c>
      <c r="AG4855" s="4">
        <f>AE4855</f>
        <v>7041</v>
      </c>
      <c r="AI4855" t="e">
        <f t="shared" si="1494"/>
        <v>#N/A</v>
      </c>
      <c r="AJ4855">
        <v>4486.01</v>
      </c>
      <c r="AK4855" s="2">
        <v>4486.01</v>
      </c>
      <c r="AL4855" s="2">
        <f>AJ4855</f>
        <v>4486.01</v>
      </c>
      <c r="AM4855" s="4"/>
      <c r="AN4855" t="e">
        <f>VLOOKUP([1]!Tabelle13[[#This Row],[Vlookup this ID for freight costs]],$AL$2:$AL$6811,2,FALSE)</f>
        <v>#REF!</v>
      </c>
      <c r="AP4855">
        <v>392.74</v>
      </c>
      <c r="AQ4855">
        <v>392.74</v>
      </c>
      <c r="AR4855" s="4">
        <v>16</v>
      </c>
      <c r="AS4855" s="4">
        <v>7</v>
      </c>
      <c r="AT4855" s="4">
        <v>2014</v>
      </c>
      <c r="AU4855" s="4">
        <v>5</v>
      </c>
      <c r="AV4855" s="4">
        <v>9</v>
      </c>
      <c r="AW4855" s="4">
        <v>2014</v>
      </c>
      <c r="AX4855" t="str">
        <f t="shared" si="1495"/>
        <v>Delay</v>
      </c>
      <c r="AY4855">
        <f t="shared" si="1496"/>
        <v>51</v>
      </c>
    </row>
    <row r="4856" spans="1:51" x14ac:dyDescent="0.2">
      <c r="A4856" s="3">
        <v>82812</v>
      </c>
      <c r="B4856" s="1" t="s">
        <v>215</v>
      </c>
      <c r="C4856" s="1" t="s">
        <v>89</v>
      </c>
      <c r="D4856" s="1" t="s">
        <v>130</v>
      </c>
      <c r="E4856" s="1" t="s">
        <v>101</v>
      </c>
      <c r="F4856" s="1" t="s">
        <v>101</v>
      </c>
      <c r="G4856" s="13" t="s">
        <v>568</v>
      </c>
      <c r="H4856" s="12">
        <v>42216</v>
      </c>
      <c r="I4856" s="12" t="s">
        <v>1139</v>
      </c>
      <c r="J4856" s="12">
        <v>42223</v>
      </c>
      <c r="K4856" s="4">
        <v>6722</v>
      </c>
      <c r="L4856" s="1" t="s">
        <v>146</v>
      </c>
      <c r="M4856" s="1" t="s">
        <v>132</v>
      </c>
      <c r="N4856" s="1" t="s">
        <v>408</v>
      </c>
      <c r="O4856" s="1" t="s">
        <v>93</v>
      </c>
      <c r="P4856">
        <v>120</v>
      </c>
      <c r="Q4856">
        <v>10000</v>
      </c>
      <c r="R4856">
        <v>196600</v>
      </c>
      <c r="S4856">
        <v>19.66</v>
      </c>
      <c r="T4856">
        <v>0.16</v>
      </c>
      <c r="U4856">
        <f t="shared" si="1492"/>
        <v>196600</v>
      </c>
      <c r="V4856">
        <f t="shared" si="1493"/>
        <v>1200000</v>
      </c>
      <c r="W4856" s="1" t="s">
        <v>179</v>
      </c>
      <c r="X4856" s="1" t="s">
        <v>1236</v>
      </c>
      <c r="Y4856" s="1" t="s">
        <v>156</v>
      </c>
      <c r="Z4856" s="3">
        <v>13090</v>
      </c>
      <c r="AA4856" s="4">
        <f t="shared" si="1497"/>
        <v>7041</v>
      </c>
      <c r="AB4856" s="4">
        <f t="shared" si="1505"/>
        <v>3342.218206</v>
      </c>
      <c r="AC4856" s="4">
        <f t="shared" si="1506"/>
        <v>7041</v>
      </c>
      <c r="AD4856" s="4">
        <f t="shared" si="1498"/>
        <v>3737.3055555555557</v>
      </c>
      <c r="AE4856" s="4">
        <v>7041</v>
      </c>
      <c r="AF4856" s="4">
        <v>7041</v>
      </c>
      <c r="AG4856" s="4">
        <f>AE4856</f>
        <v>7041</v>
      </c>
      <c r="AI4856" t="e">
        <f t="shared" si="1494"/>
        <v>#N/A</v>
      </c>
      <c r="AJ4856">
        <v>28406.400000000001</v>
      </c>
      <c r="AK4856" s="2">
        <v>28406.400000000001</v>
      </c>
      <c r="AL4856" s="2">
        <f>AJ4856</f>
        <v>28406.400000000001</v>
      </c>
      <c r="AM4856" s="4"/>
      <c r="AN4856" t="e">
        <f>VLOOKUP([1]!Tabelle13[[#This Row],[Vlookup this ID for freight costs]],$AL$2:$AL$6811,2,FALSE)</f>
        <v>#REF!</v>
      </c>
      <c r="AP4856">
        <v>231.4</v>
      </c>
      <c r="AQ4856">
        <v>231.4</v>
      </c>
      <c r="AR4856" s="4">
        <v>31</v>
      </c>
      <c r="AS4856" s="4">
        <v>7</v>
      </c>
      <c r="AT4856" s="4">
        <v>2015</v>
      </c>
      <c r="AU4856" s="4">
        <v>7</v>
      </c>
      <c r="AV4856" s="4">
        <v>8</v>
      </c>
      <c r="AW4856" s="4">
        <v>2015</v>
      </c>
      <c r="AX4856" t="str">
        <f t="shared" si="1495"/>
        <v>Delay</v>
      </c>
      <c r="AY4856">
        <f t="shared" si="1496"/>
        <v>7</v>
      </c>
    </row>
    <row r="4857" spans="1:51" x14ac:dyDescent="0.2">
      <c r="A4857" s="3">
        <v>83288</v>
      </c>
      <c r="B4857" s="1" t="s">
        <v>175</v>
      </c>
      <c r="C4857" s="1" t="s">
        <v>165</v>
      </c>
      <c r="D4857" s="1" t="s">
        <v>130</v>
      </c>
      <c r="E4857" s="1" t="s">
        <v>101</v>
      </c>
      <c r="F4857" s="1" t="s">
        <v>101</v>
      </c>
      <c r="G4857" s="13" t="s">
        <v>1350</v>
      </c>
      <c r="H4857" s="12">
        <v>41971</v>
      </c>
      <c r="I4857" s="12" t="s">
        <v>1198</v>
      </c>
      <c r="J4857" s="12">
        <v>41977</v>
      </c>
      <c r="K4857" s="4">
        <v>6165</v>
      </c>
      <c r="L4857" s="1" t="s">
        <v>146</v>
      </c>
      <c r="M4857" s="1" t="s">
        <v>132</v>
      </c>
      <c r="N4857" s="1" t="s">
        <v>434</v>
      </c>
      <c r="O4857" s="1" t="s">
        <v>93</v>
      </c>
      <c r="P4857">
        <v>60</v>
      </c>
      <c r="Q4857">
        <v>9308</v>
      </c>
      <c r="R4857">
        <v>38069.72</v>
      </c>
      <c r="S4857">
        <v>4.09</v>
      </c>
      <c r="T4857">
        <v>7.0000000000000007E-2</v>
      </c>
      <c r="U4857">
        <f t="shared" si="1492"/>
        <v>38069.72</v>
      </c>
      <c r="V4857">
        <f t="shared" si="1493"/>
        <v>558480</v>
      </c>
      <c r="W4857" s="1" t="s">
        <v>160</v>
      </c>
      <c r="X4857" s="1" t="s">
        <v>1236</v>
      </c>
      <c r="Y4857" s="1" t="s">
        <v>161</v>
      </c>
      <c r="Z4857" s="3">
        <v>10896</v>
      </c>
      <c r="AA4857" s="4">
        <f t="shared" si="1497"/>
        <v>7043</v>
      </c>
      <c r="AB4857" s="4">
        <f t="shared" si="1505"/>
        <v>3266.2727284000002</v>
      </c>
      <c r="AC4857" s="4">
        <f t="shared" si="1506"/>
        <v>7043</v>
      </c>
      <c r="AD4857" s="4">
        <f t="shared" si="1498"/>
        <v>7043</v>
      </c>
      <c r="AE4857" s="3" t="s">
        <v>2495</v>
      </c>
      <c r="AF4857" s="3">
        <v>7043</v>
      </c>
      <c r="AG4857" s="4">
        <f>AI4857</f>
        <v>7043</v>
      </c>
      <c r="AH4857" s="4">
        <v>82753</v>
      </c>
      <c r="AI4857">
        <f t="shared" si="1494"/>
        <v>7043</v>
      </c>
      <c r="AJ4857" t="s">
        <v>2495</v>
      </c>
      <c r="AK4857" s="2">
        <v>6852.08</v>
      </c>
      <c r="AL4857" s="2">
        <f>AN4857</f>
        <v>6852.08</v>
      </c>
      <c r="AM4857" s="4">
        <v>82753</v>
      </c>
      <c r="AN4857">
        <f>INDEX($AJ$2:$AJ$6811,MATCH(AM4857,$A$2:$A$6811,0))</f>
        <v>6852.08</v>
      </c>
      <c r="AP4857">
        <v>39.14</v>
      </c>
      <c r="AQ4857">
        <v>39.14</v>
      </c>
      <c r="AR4857" s="4">
        <v>28</v>
      </c>
      <c r="AS4857" s="4">
        <v>11</v>
      </c>
      <c r="AT4857" s="4">
        <v>2014</v>
      </c>
      <c r="AU4857" s="4">
        <v>4</v>
      </c>
      <c r="AV4857" s="4">
        <v>12</v>
      </c>
      <c r="AW4857" s="4">
        <v>2014</v>
      </c>
      <c r="AX4857" t="str">
        <f t="shared" si="1495"/>
        <v>Delay</v>
      </c>
      <c r="AY4857">
        <f t="shared" si="1496"/>
        <v>6</v>
      </c>
    </row>
    <row r="4858" spans="1:51" x14ac:dyDescent="0.2">
      <c r="A4858" s="3">
        <v>82753</v>
      </c>
      <c r="B4858" s="1" t="s">
        <v>175</v>
      </c>
      <c r="C4858" s="1" t="s">
        <v>165</v>
      </c>
      <c r="D4858" s="1" t="s">
        <v>130</v>
      </c>
      <c r="E4858" s="1" t="s">
        <v>101</v>
      </c>
      <c r="F4858" s="1" t="s">
        <v>101</v>
      </c>
      <c r="G4858" s="13" t="s">
        <v>1350</v>
      </c>
      <c r="H4858" s="12">
        <v>41971</v>
      </c>
      <c r="I4858" s="12" t="s">
        <v>1198</v>
      </c>
      <c r="J4858" s="12">
        <v>41977</v>
      </c>
      <c r="K4858" s="4">
        <v>6164</v>
      </c>
      <c r="L4858" s="1" t="s">
        <v>146</v>
      </c>
      <c r="M4858" s="1" t="s">
        <v>132</v>
      </c>
      <c r="N4858" s="1" t="s">
        <v>238</v>
      </c>
      <c r="O4858" s="1" t="s">
        <v>93</v>
      </c>
      <c r="P4858">
        <v>30</v>
      </c>
      <c r="Q4858">
        <v>42531</v>
      </c>
      <c r="R4858">
        <v>196918.53</v>
      </c>
      <c r="S4858">
        <v>4.63</v>
      </c>
      <c r="T4858">
        <v>0.15</v>
      </c>
      <c r="U4858">
        <f t="shared" si="1492"/>
        <v>196918.53</v>
      </c>
      <c r="V4858">
        <f t="shared" si="1493"/>
        <v>1275930</v>
      </c>
      <c r="W4858" s="1" t="s">
        <v>179</v>
      </c>
      <c r="X4858" s="1" t="s">
        <v>1236</v>
      </c>
      <c r="Y4858" s="1" t="s">
        <v>156</v>
      </c>
      <c r="Z4858" s="3">
        <v>11413</v>
      </c>
      <c r="AA4858" s="4">
        <f t="shared" si="1497"/>
        <v>7043</v>
      </c>
      <c r="AB4858" s="4">
        <f t="shared" si="1505"/>
        <v>6912.4238877999996</v>
      </c>
      <c r="AC4858" s="4">
        <f t="shared" si="1506"/>
        <v>7043</v>
      </c>
      <c r="AD4858" s="4">
        <f t="shared" si="1498"/>
        <v>7043</v>
      </c>
      <c r="AE4858" s="4">
        <v>7043</v>
      </c>
      <c r="AF4858" s="4">
        <v>7043</v>
      </c>
      <c r="AG4858" s="4">
        <f>AE4858</f>
        <v>7043</v>
      </c>
      <c r="AI4858" t="e">
        <f t="shared" si="1494"/>
        <v>#N/A</v>
      </c>
      <c r="AJ4858">
        <v>6852.08</v>
      </c>
      <c r="AK4858" s="2">
        <v>6852.08</v>
      </c>
      <c r="AL4858" s="2">
        <f>AJ4858</f>
        <v>6852.08</v>
      </c>
      <c r="AM4858" s="4"/>
      <c r="AN4858" t="e">
        <f>VLOOKUP([1]!Tabelle13[[#This Row],[Vlookup this ID for freight costs]],$AL$2:$AL$6811,2,FALSE)</f>
        <v>#REF!</v>
      </c>
      <c r="AP4858">
        <v>202.43</v>
      </c>
      <c r="AQ4858">
        <v>202.43</v>
      </c>
      <c r="AR4858" s="4">
        <v>28</v>
      </c>
      <c r="AS4858" s="4">
        <v>11</v>
      </c>
      <c r="AT4858" s="4">
        <v>2014</v>
      </c>
      <c r="AU4858" s="4">
        <v>4</v>
      </c>
      <c r="AV4858" s="4">
        <v>12</v>
      </c>
      <c r="AW4858" s="4">
        <v>2014</v>
      </c>
      <c r="AX4858" t="str">
        <f t="shared" si="1495"/>
        <v>Delay</v>
      </c>
      <c r="AY4858">
        <f t="shared" si="1496"/>
        <v>6</v>
      </c>
    </row>
    <row r="4859" spans="1:51" x14ac:dyDescent="0.2">
      <c r="A4859" s="3">
        <v>84030</v>
      </c>
      <c r="B4859" s="1" t="s">
        <v>151</v>
      </c>
      <c r="C4859" s="1" t="s">
        <v>65</v>
      </c>
      <c r="D4859" s="1" t="s">
        <v>130</v>
      </c>
      <c r="E4859" s="1" t="s">
        <v>152</v>
      </c>
      <c r="F4859" s="1" t="s">
        <v>152</v>
      </c>
      <c r="G4859" s="13" t="s">
        <v>805</v>
      </c>
      <c r="H4859" s="12">
        <v>40421</v>
      </c>
      <c r="I4859" s="12" t="s">
        <v>806</v>
      </c>
      <c r="J4859" s="12">
        <v>40407</v>
      </c>
      <c r="K4859" s="4">
        <v>2675</v>
      </c>
      <c r="L4859" s="1" t="s">
        <v>146</v>
      </c>
      <c r="M4859" s="1" t="s">
        <v>132</v>
      </c>
      <c r="N4859" s="1" t="s">
        <v>154</v>
      </c>
      <c r="O4859" s="1" t="s">
        <v>93</v>
      </c>
      <c r="P4859">
        <v>60</v>
      </c>
      <c r="Q4859">
        <v>54125</v>
      </c>
      <c r="R4859">
        <v>607282.5</v>
      </c>
      <c r="S4859">
        <v>11.22</v>
      </c>
      <c r="T4859">
        <v>0.19</v>
      </c>
      <c r="U4859">
        <f t="shared" si="1492"/>
        <v>607282.5</v>
      </c>
      <c r="V4859">
        <f t="shared" si="1493"/>
        <v>3247500</v>
      </c>
      <c r="W4859" s="1" t="s">
        <v>155</v>
      </c>
      <c r="X4859" s="1" t="s">
        <v>1236</v>
      </c>
      <c r="Y4859" s="1" t="s">
        <v>156</v>
      </c>
      <c r="Z4859" s="3">
        <v>7726</v>
      </c>
      <c r="AA4859" s="4">
        <f t="shared" si="1497"/>
        <v>7050</v>
      </c>
      <c r="AB4859" s="4">
        <f t="shared" si="1505"/>
        <v>8184.8398809999999</v>
      </c>
      <c r="AC4859" s="4">
        <f t="shared" si="1506"/>
        <v>7050</v>
      </c>
      <c r="AD4859" s="4">
        <f t="shared" si="1498"/>
        <v>7050</v>
      </c>
      <c r="AE4859" s="4">
        <v>7050</v>
      </c>
      <c r="AF4859" s="4">
        <v>7050</v>
      </c>
      <c r="AG4859" s="4">
        <f>AE4859</f>
        <v>7050</v>
      </c>
      <c r="AI4859" t="e">
        <f t="shared" si="1494"/>
        <v>#N/A</v>
      </c>
      <c r="AJ4859">
        <v>6147.18</v>
      </c>
      <c r="AK4859" s="2">
        <v>6147.18</v>
      </c>
      <c r="AL4859" s="2">
        <f>AJ4859</f>
        <v>6147.18</v>
      </c>
      <c r="AM4859" s="4"/>
      <c r="AN4859" t="e">
        <f>VLOOKUP([1]!Tabelle13[[#This Row],[Vlookup this ID for freight costs]],$AL$2:$AL$6811,2,FALSE)</f>
        <v>#REF!</v>
      </c>
      <c r="AP4859">
        <v>1309.3</v>
      </c>
      <c r="AQ4859">
        <v>1309.3</v>
      </c>
      <c r="AR4859" s="4">
        <v>31</v>
      </c>
      <c r="AS4859" s="4">
        <v>8</v>
      </c>
      <c r="AT4859" s="4">
        <v>2010</v>
      </c>
      <c r="AU4859" s="4">
        <v>17</v>
      </c>
      <c r="AV4859" s="4">
        <v>8</v>
      </c>
      <c r="AW4859" s="4">
        <v>2010</v>
      </c>
      <c r="AX4859" t="str">
        <f t="shared" si="1495"/>
        <v>No Delay</v>
      </c>
      <c r="AY4859">
        <f t="shared" si="1496"/>
        <v>0</v>
      </c>
    </row>
    <row r="4860" spans="1:51" x14ac:dyDescent="0.2">
      <c r="A4860" s="3">
        <v>86210</v>
      </c>
      <c r="B4860" s="1" t="s">
        <v>172</v>
      </c>
      <c r="C4860" s="1" t="s">
        <v>114</v>
      </c>
      <c r="D4860" s="1" t="s">
        <v>130</v>
      </c>
      <c r="E4860" s="1" t="s">
        <v>101</v>
      </c>
      <c r="F4860" s="1" t="s">
        <v>101</v>
      </c>
      <c r="G4860" s="13" t="s">
        <v>2071</v>
      </c>
      <c r="H4860" s="12">
        <v>42247</v>
      </c>
      <c r="I4860" s="12" t="s">
        <v>2167</v>
      </c>
      <c r="J4860" s="12">
        <v>42250</v>
      </c>
      <c r="K4860" s="4">
        <v>6806</v>
      </c>
      <c r="L4860" s="1" t="s">
        <v>146</v>
      </c>
      <c r="M4860" s="1" t="s">
        <v>132</v>
      </c>
      <c r="N4860" s="1" t="s">
        <v>1565</v>
      </c>
      <c r="O4860" s="1" t="s">
        <v>93</v>
      </c>
      <c r="P4860">
        <v>60</v>
      </c>
      <c r="Q4860">
        <v>44022</v>
      </c>
      <c r="R4860">
        <v>224071.98</v>
      </c>
      <c r="S4860">
        <v>5.09</v>
      </c>
      <c r="T4860">
        <v>0.08</v>
      </c>
      <c r="U4860">
        <f t="shared" si="1492"/>
        <v>224071.97999999998</v>
      </c>
      <c r="V4860">
        <f t="shared" si="1493"/>
        <v>2641320</v>
      </c>
      <c r="W4860" s="1" t="s">
        <v>281</v>
      </c>
      <c r="X4860" s="1" t="s">
        <v>1236</v>
      </c>
      <c r="Y4860" s="1" t="s">
        <v>161</v>
      </c>
      <c r="Z4860" s="3">
        <v>13722</v>
      </c>
      <c r="AA4860" s="4">
        <f>AB4860</f>
        <v>7076.3073299999996</v>
      </c>
      <c r="AB4860" s="2">
        <f>2245.156962+0.109744*Q4860</f>
        <v>7076.3073299999996</v>
      </c>
      <c r="AC4860" s="4">
        <f>AD4860</f>
        <v>7076.3073299999996</v>
      </c>
      <c r="AD4860" s="4">
        <f t="shared" si="1498"/>
        <v>7076.3073299999996</v>
      </c>
      <c r="AE4860" s="4" t="s">
        <v>62</v>
      </c>
      <c r="AG4860" s="4" t="str">
        <f>AE4860</f>
        <v>Weight Captured Separately</v>
      </c>
      <c r="AI4860" t="e">
        <f t="shared" si="1494"/>
        <v>#N/A</v>
      </c>
      <c r="AJ4860" t="s">
        <v>81</v>
      </c>
      <c r="AK4860" s="2"/>
      <c r="AL4860" s="2" t="str">
        <f>AJ4860</f>
        <v>Freight Included in Commodity Cost</v>
      </c>
      <c r="AM4860" s="4"/>
      <c r="AN4860" t="e">
        <f>VLOOKUP([1]!Tabelle13[[#This Row],[Vlookup this ID for freight costs]],$AL$2:$AL$6811,2,FALSE)</f>
        <v>#REF!</v>
      </c>
      <c r="AO4860">
        <f>IF(AK:AK="",AC:AC*6.242+1.383 -2.844 + 3.145 -2.265  -2.026,AK:AK)</f>
        <v>44167.703353860001</v>
      </c>
      <c r="AP4860">
        <v>230.35</v>
      </c>
      <c r="AQ4860">
        <v>230.35</v>
      </c>
      <c r="AR4860" s="4">
        <v>31</v>
      </c>
      <c r="AS4860" s="4">
        <v>8</v>
      </c>
      <c r="AT4860" s="4">
        <v>2015</v>
      </c>
      <c r="AU4860" s="4">
        <v>3</v>
      </c>
      <c r="AV4860" s="4">
        <v>9</v>
      </c>
      <c r="AW4860" s="4">
        <v>2015</v>
      </c>
      <c r="AX4860" t="str">
        <f t="shared" si="1495"/>
        <v>Delay</v>
      </c>
      <c r="AY4860">
        <f t="shared" si="1496"/>
        <v>3</v>
      </c>
    </row>
    <row r="4861" spans="1:51" x14ac:dyDescent="0.2">
      <c r="A4861" s="3">
        <v>43430</v>
      </c>
      <c r="B4861" s="1" t="s">
        <v>168</v>
      </c>
      <c r="C4861" s="1" t="s">
        <v>150</v>
      </c>
      <c r="D4861" s="1" t="s">
        <v>100</v>
      </c>
      <c r="E4861" s="1" t="s">
        <v>253</v>
      </c>
      <c r="F4861" s="1" t="s">
        <v>253</v>
      </c>
      <c r="G4861" s="13" t="s">
        <v>590</v>
      </c>
      <c r="H4861" s="12">
        <v>40638</v>
      </c>
      <c r="I4861" s="12" t="s">
        <v>590</v>
      </c>
      <c r="J4861" s="12">
        <v>40638</v>
      </c>
      <c r="K4861" s="4">
        <v>3123</v>
      </c>
      <c r="L4861" s="1" t="s">
        <v>146</v>
      </c>
      <c r="M4861" s="1" t="s">
        <v>672</v>
      </c>
      <c r="N4861" s="1" t="s">
        <v>302</v>
      </c>
      <c r="O4861" s="1" t="s">
        <v>93</v>
      </c>
      <c r="P4861">
        <v>30</v>
      </c>
      <c r="Q4861">
        <v>105707</v>
      </c>
      <c r="R4861">
        <v>725150.02</v>
      </c>
      <c r="S4861">
        <v>6.86</v>
      </c>
      <c r="T4861">
        <v>0.23</v>
      </c>
      <c r="U4861">
        <f t="shared" si="1492"/>
        <v>725150.02</v>
      </c>
      <c r="V4861">
        <f t="shared" si="1493"/>
        <v>3171210</v>
      </c>
      <c r="W4861" s="1" t="s">
        <v>204</v>
      </c>
      <c r="X4861" s="1" t="s">
        <v>1236</v>
      </c>
      <c r="Y4861" s="1" t="s">
        <v>205</v>
      </c>
      <c r="Z4861" s="3">
        <v>16682</v>
      </c>
      <c r="AA4861" s="4">
        <f t="shared" si="1497"/>
        <v>7092</v>
      </c>
      <c r="AB4861" s="4">
        <f t="shared" ref="AB4861:AB4892" si="1510" xml:space="preserve"> 2244.740206  + 0.1097478*Q4861</f>
        <v>13845.8509006</v>
      </c>
      <c r="AC4861" s="4">
        <f t="shared" ref="AC4861:AC4892" si="1511">AF4861</f>
        <v>7092</v>
      </c>
      <c r="AD4861" s="4">
        <f t="shared" si="1498"/>
        <v>7092</v>
      </c>
      <c r="AE4861" s="4">
        <v>7092</v>
      </c>
      <c r="AF4861" s="4">
        <v>7092</v>
      </c>
      <c r="AG4861" s="4">
        <f>AE4861</f>
        <v>7092</v>
      </c>
      <c r="AI4861" t="e">
        <f t="shared" si="1494"/>
        <v>#N/A</v>
      </c>
      <c r="AJ4861">
        <v>7704.77</v>
      </c>
      <c r="AK4861" s="2">
        <v>7704.77</v>
      </c>
      <c r="AL4861" s="2">
        <f>AJ4861</f>
        <v>7704.77</v>
      </c>
      <c r="AM4861" s="4"/>
      <c r="AN4861" t="e">
        <f>VLOOKUP([1]!Tabelle13[[#This Row],[Vlookup this ID for freight costs]],$AL$2:$AL$6811,2,FALSE)</f>
        <v>#REF!</v>
      </c>
      <c r="AP4861">
        <v>1196.5</v>
      </c>
      <c r="AQ4861">
        <v>1196.5</v>
      </c>
      <c r="AR4861" s="4">
        <v>5</v>
      </c>
      <c r="AS4861" s="4">
        <v>4</v>
      </c>
      <c r="AT4861" s="4">
        <v>2011</v>
      </c>
      <c r="AU4861" s="4">
        <v>5</v>
      </c>
      <c r="AV4861" s="4">
        <v>4</v>
      </c>
      <c r="AW4861" s="4">
        <v>2011</v>
      </c>
      <c r="AX4861" t="str">
        <f t="shared" si="1495"/>
        <v>No Delay</v>
      </c>
      <c r="AY4861">
        <f t="shared" si="1496"/>
        <v>0</v>
      </c>
    </row>
    <row r="4862" spans="1:51" x14ac:dyDescent="0.2">
      <c r="A4862" s="3">
        <v>82481</v>
      </c>
      <c r="B4862" s="1" t="s">
        <v>463</v>
      </c>
      <c r="C4862" s="1" t="s">
        <v>73</v>
      </c>
      <c r="D4862" s="1" t="s">
        <v>130</v>
      </c>
      <c r="E4862" s="1" t="s">
        <v>101</v>
      </c>
      <c r="F4862" s="1" t="s">
        <v>101</v>
      </c>
      <c r="G4862" s="13" t="s">
        <v>1851</v>
      </c>
      <c r="H4862" s="12">
        <v>41135</v>
      </c>
      <c r="I4862" s="12" t="s">
        <v>1852</v>
      </c>
      <c r="J4862" s="12">
        <v>41087</v>
      </c>
      <c r="K4862" s="4">
        <v>3988</v>
      </c>
      <c r="L4862" s="1" t="s">
        <v>146</v>
      </c>
      <c r="M4862" s="1" t="s">
        <v>132</v>
      </c>
      <c r="N4862" s="1" t="s">
        <v>275</v>
      </c>
      <c r="O4862" s="1" t="s">
        <v>93</v>
      </c>
      <c r="P4862">
        <v>60</v>
      </c>
      <c r="Q4862">
        <v>3345</v>
      </c>
      <c r="R4862">
        <v>26024.1</v>
      </c>
      <c r="S4862">
        <v>7.78</v>
      </c>
      <c r="T4862">
        <v>0.13</v>
      </c>
      <c r="U4862">
        <f t="shared" si="1492"/>
        <v>26024.100000000002</v>
      </c>
      <c r="V4862">
        <f t="shared" si="1493"/>
        <v>200700</v>
      </c>
      <c r="W4862" s="1" t="s">
        <v>160</v>
      </c>
      <c r="X4862" s="1" t="s">
        <v>1236</v>
      </c>
      <c r="Y4862" s="1" t="s">
        <v>161</v>
      </c>
      <c r="Z4862" s="3">
        <v>14451</v>
      </c>
      <c r="AA4862" s="4">
        <f t="shared" si="1497"/>
        <v>7095</v>
      </c>
      <c r="AB4862" s="4">
        <f t="shared" si="1510"/>
        <v>2611.8465969999997</v>
      </c>
      <c r="AC4862" s="4">
        <f t="shared" si="1511"/>
        <v>7095</v>
      </c>
      <c r="AD4862" s="4">
        <f t="shared" si="1498"/>
        <v>9314.3106525000003</v>
      </c>
      <c r="AE4862" s="4">
        <v>7095</v>
      </c>
      <c r="AF4862" s="4">
        <v>7095</v>
      </c>
      <c r="AG4862" s="4">
        <f>AE4862</f>
        <v>7095</v>
      </c>
      <c r="AI4862" t="e">
        <f t="shared" si="1494"/>
        <v>#N/A</v>
      </c>
      <c r="AJ4862">
        <v>5530.11</v>
      </c>
      <c r="AK4862" s="2">
        <v>5530.11</v>
      </c>
      <c r="AL4862" s="2">
        <f>AJ4862</f>
        <v>5530.11</v>
      </c>
      <c r="AM4862" s="4"/>
      <c r="AN4862" t="e">
        <f>VLOOKUP([1]!Tabelle13[[#This Row],[Vlookup this ID for freight costs]],$AL$2:$AL$6811,2,FALSE)</f>
        <v>#REF!</v>
      </c>
      <c r="AP4862">
        <v>42.94</v>
      </c>
      <c r="AQ4862">
        <v>42.94</v>
      </c>
      <c r="AR4862" s="4">
        <v>14</v>
      </c>
      <c r="AS4862" s="4">
        <v>8</v>
      </c>
      <c r="AT4862" s="4">
        <v>2012</v>
      </c>
      <c r="AU4862" s="4">
        <v>27</v>
      </c>
      <c r="AV4862" s="4">
        <v>6</v>
      </c>
      <c r="AW4862" s="4">
        <v>2012</v>
      </c>
      <c r="AX4862" t="str">
        <f t="shared" si="1495"/>
        <v>No Delay</v>
      </c>
      <c r="AY4862">
        <f t="shared" si="1496"/>
        <v>0</v>
      </c>
    </row>
    <row r="4863" spans="1:51" x14ac:dyDescent="0.2">
      <c r="A4863" s="3">
        <v>85265</v>
      </c>
      <c r="B4863" s="1" t="s">
        <v>463</v>
      </c>
      <c r="C4863" s="1" t="s">
        <v>73</v>
      </c>
      <c r="D4863" s="1" t="s">
        <v>130</v>
      </c>
      <c r="E4863" s="1" t="s">
        <v>101</v>
      </c>
      <c r="F4863" s="1" t="s">
        <v>101</v>
      </c>
      <c r="G4863" s="13" t="s">
        <v>1851</v>
      </c>
      <c r="H4863" s="12">
        <v>41135</v>
      </c>
      <c r="I4863" s="12" t="s">
        <v>1852</v>
      </c>
      <c r="J4863" s="12">
        <v>41087</v>
      </c>
      <c r="K4863" s="4">
        <v>3995</v>
      </c>
      <c r="L4863" s="1" t="s">
        <v>146</v>
      </c>
      <c r="M4863" s="1" t="s">
        <v>132</v>
      </c>
      <c r="N4863" s="1" t="s">
        <v>206</v>
      </c>
      <c r="O4863" s="1" t="s">
        <v>93</v>
      </c>
      <c r="P4863">
        <v>60</v>
      </c>
      <c r="Q4863">
        <v>7150</v>
      </c>
      <c r="R4863">
        <v>21092.5</v>
      </c>
      <c r="S4863">
        <v>2.95</v>
      </c>
      <c r="T4863">
        <v>0.05</v>
      </c>
      <c r="U4863">
        <f t="shared" si="1492"/>
        <v>21092.5</v>
      </c>
      <c r="V4863">
        <f t="shared" si="1493"/>
        <v>429000</v>
      </c>
      <c r="W4863" s="1" t="s">
        <v>197</v>
      </c>
      <c r="X4863" s="1" t="s">
        <v>1236</v>
      </c>
      <c r="Y4863" s="1" t="s">
        <v>3082</v>
      </c>
      <c r="Z4863" s="3">
        <v>13821</v>
      </c>
      <c r="AA4863" s="4">
        <f t="shared" si="1497"/>
        <v>7095</v>
      </c>
      <c r="AB4863" s="4">
        <f t="shared" si="1510"/>
        <v>3029.436976</v>
      </c>
      <c r="AC4863" s="4">
        <f t="shared" si="1511"/>
        <v>7095</v>
      </c>
      <c r="AD4863" s="4">
        <f t="shared" si="1498"/>
        <v>12402</v>
      </c>
      <c r="AE4863" s="3" t="s">
        <v>2496</v>
      </c>
      <c r="AF4863" s="3">
        <v>7095</v>
      </c>
      <c r="AG4863" s="4">
        <f>AI4863</f>
        <v>7095</v>
      </c>
      <c r="AH4863" s="4">
        <v>82481</v>
      </c>
      <c r="AI4863">
        <f t="shared" si="1494"/>
        <v>7095</v>
      </c>
      <c r="AJ4863" t="s">
        <v>2496</v>
      </c>
      <c r="AK4863" s="2">
        <v>5530.11</v>
      </c>
      <c r="AL4863" s="2">
        <f>AN4863</f>
        <v>5530.11</v>
      </c>
      <c r="AM4863" s="4">
        <v>82481</v>
      </c>
      <c r="AN4863">
        <f>INDEX($AJ$2:$AJ$6811,MATCH(AM4863,$A$2:$A$6811,0))</f>
        <v>5530.11</v>
      </c>
      <c r="AP4863">
        <v>34.799999999999997</v>
      </c>
      <c r="AQ4863">
        <v>34.799999999999997</v>
      </c>
      <c r="AR4863" s="4">
        <v>14</v>
      </c>
      <c r="AS4863" s="4">
        <v>8</v>
      </c>
      <c r="AT4863" s="4">
        <v>2012</v>
      </c>
      <c r="AU4863" s="4">
        <v>27</v>
      </c>
      <c r="AV4863" s="4">
        <v>6</v>
      </c>
      <c r="AW4863" s="4">
        <v>2012</v>
      </c>
      <c r="AX4863" t="str">
        <f t="shared" si="1495"/>
        <v>No Delay</v>
      </c>
      <c r="AY4863">
        <f t="shared" si="1496"/>
        <v>0</v>
      </c>
    </row>
    <row r="4864" spans="1:51" x14ac:dyDescent="0.2">
      <c r="A4864" s="3">
        <v>85266</v>
      </c>
      <c r="B4864" s="1" t="s">
        <v>463</v>
      </c>
      <c r="C4864" s="1" t="s">
        <v>73</v>
      </c>
      <c r="D4864" s="1" t="s">
        <v>130</v>
      </c>
      <c r="E4864" s="1" t="s">
        <v>101</v>
      </c>
      <c r="F4864" s="1" t="s">
        <v>101</v>
      </c>
      <c r="G4864" s="13" t="s">
        <v>1851</v>
      </c>
      <c r="H4864" s="12">
        <v>41135</v>
      </c>
      <c r="I4864" s="12" t="s">
        <v>1852</v>
      </c>
      <c r="J4864" s="12">
        <v>41087</v>
      </c>
      <c r="K4864" s="4">
        <v>3996</v>
      </c>
      <c r="L4864" s="1" t="s">
        <v>146</v>
      </c>
      <c r="M4864" s="1" t="s">
        <v>132</v>
      </c>
      <c r="N4864" s="1" t="s">
        <v>154</v>
      </c>
      <c r="O4864" s="1" t="s">
        <v>93</v>
      </c>
      <c r="P4864">
        <v>60</v>
      </c>
      <c r="Q4864">
        <v>11574</v>
      </c>
      <c r="R4864">
        <v>119096.46</v>
      </c>
      <c r="S4864">
        <v>10.29</v>
      </c>
      <c r="T4864">
        <v>0.17</v>
      </c>
      <c r="U4864">
        <f t="shared" si="1492"/>
        <v>119096.45999999999</v>
      </c>
      <c r="V4864">
        <f t="shared" si="1493"/>
        <v>694440</v>
      </c>
      <c r="W4864" s="1" t="s">
        <v>160</v>
      </c>
      <c r="X4864" s="1" t="s">
        <v>1236</v>
      </c>
      <c r="Y4864" s="1" t="s">
        <v>161</v>
      </c>
      <c r="Z4864" s="3">
        <v>14451</v>
      </c>
      <c r="AA4864" s="4">
        <f t="shared" si="1497"/>
        <v>7095</v>
      </c>
      <c r="AB4864" s="4">
        <f t="shared" si="1510"/>
        <v>3514.9612432000004</v>
      </c>
      <c r="AC4864" s="4">
        <f t="shared" si="1511"/>
        <v>7095</v>
      </c>
      <c r="AD4864" s="4">
        <f t="shared" si="1498"/>
        <v>11487.166666666666</v>
      </c>
      <c r="AE4864" s="3" t="s">
        <v>2496</v>
      </c>
      <c r="AF4864" s="3">
        <v>7095</v>
      </c>
      <c r="AG4864" s="4">
        <f>AI4864</f>
        <v>7095</v>
      </c>
      <c r="AH4864" s="4">
        <v>82481</v>
      </c>
      <c r="AI4864">
        <f t="shared" si="1494"/>
        <v>7095</v>
      </c>
      <c r="AJ4864" t="s">
        <v>2496</v>
      </c>
      <c r="AK4864" s="2">
        <v>5530.11</v>
      </c>
      <c r="AL4864" s="2">
        <f>AN4864</f>
        <v>5530.11</v>
      </c>
      <c r="AM4864" s="4">
        <v>82481</v>
      </c>
      <c r="AN4864">
        <f>INDEX($AJ$2:$AJ$6811,MATCH(AM4864,$A$2:$A$6811,0))</f>
        <v>5530.11</v>
      </c>
      <c r="AP4864">
        <v>196.51</v>
      </c>
      <c r="AQ4864">
        <v>196.51</v>
      </c>
      <c r="AR4864" s="4">
        <v>14</v>
      </c>
      <c r="AS4864" s="4">
        <v>8</v>
      </c>
      <c r="AT4864" s="4">
        <v>2012</v>
      </c>
      <c r="AU4864" s="4">
        <v>27</v>
      </c>
      <c r="AV4864" s="4">
        <v>6</v>
      </c>
      <c r="AW4864" s="4">
        <v>2012</v>
      </c>
      <c r="AX4864" t="str">
        <f t="shared" si="1495"/>
        <v>No Delay</v>
      </c>
      <c r="AY4864">
        <f t="shared" si="1496"/>
        <v>0</v>
      </c>
    </row>
    <row r="4865" spans="1:51" x14ac:dyDescent="0.2">
      <c r="A4865" s="3">
        <v>86483</v>
      </c>
      <c r="B4865" s="1" t="s">
        <v>463</v>
      </c>
      <c r="C4865" s="1" t="s">
        <v>73</v>
      </c>
      <c r="D4865" s="1" t="s">
        <v>130</v>
      </c>
      <c r="E4865" s="1" t="s">
        <v>101</v>
      </c>
      <c r="F4865" s="1" t="s">
        <v>101</v>
      </c>
      <c r="G4865" s="13" t="s">
        <v>1851</v>
      </c>
      <c r="H4865" s="12">
        <v>41135</v>
      </c>
      <c r="I4865" s="12" t="s">
        <v>1852</v>
      </c>
      <c r="J4865" s="12">
        <v>41087</v>
      </c>
      <c r="K4865" s="4">
        <v>4000</v>
      </c>
      <c r="L4865" s="1" t="s">
        <v>146</v>
      </c>
      <c r="M4865" s="1" t="s">
        <v>132</v>
      </c>
      <c r="N4865" s="1" t="s">
        <v>265</v>
      </c>
      <c r="O4865" s="1" t="s">
        <v>93</v>
      </c>
      <c r="P4865">
        <v>60</v>
      </c>
      <c r="Q4865">
        <v>49037</v>
      </c>
      <c r="R4865">
        <v>119650.28</v>
      </c>
      <c r="S4865">
        <v>2.44</v>
      </c>
      <c r="T4865">
        <v>0.04</v>
      </c>
      <c r="U4865">
        <f t="shared" si="1492"/>
        <v>119650.28</v>
      </c>
      <c r="V4865">
        <f t="shared" si="1493"/>
        <v>2942220</v>
      </c>
      <c r="W4865" s="1" t="s">
        <v>179</v>
      </c>
      <c r="X4865" s="1" t="s">
        <v>1236</v>
      </c>
      <c r="Y4865" s="1" t="s">
        <v>156</v>
      </c>
      <c r="Z4865" s="3">
        <v>14969</v>
      </c>
      <c r="AA4865" s="4">
        <f t="shared" si="1497"/>
        <v>7095</v>
      </c>
      <c r="AB4865" s="4">
        <f t="shared" si="1510"/>
        <v>7626.4430745999998</v>
      </c>
      <c r="AC4865" s="4">
        <f t="shared" si="1511"/>
        <v>7095</v>
      </c>
      <c r="AD4865" s="4">
        <f t="shared" si="1498"/>
        <v>7095</v>
      </c>
      <c r="AE4865" s="3" t="s">
        <v>2496</v>
      </c>
      <c r="AF4865" s="3">
        <v>7095</v>
      </c>
      <c r="AG4865" s="4">
        <f>AI4865</f>
        <v>7095</v>
      </c>
      <c r="AH4865" s="4">
        <v>82481</v>
      </c>
      <c r="AI4865">
        <f t="shared" si="1494"/>
        <v>7095</v>
      </c>
      <c r="AJ4865" t="s">
        <v>2496</v>
      </c>
      <c r="AK4865" s="2">
        <v>5530.11</v>
      </c>
      <c r="AL4865" s="2">
        <f>AN4865</f>
        <v>5530.11</v>
      </c>
      <c r="AM4865" s="4">
        <v>82481</v>
      </c>
      <c r="AN4865">
        <f>INDEX($AJ$2:$AJ$6811,MATCH(AM4865,$A$2:$A$6811,0))</f>
        <v>5530.11</v>
      </c>
      <c r="AP4865">
        <v>197.42</v>
      </c>
      <c r="AQ4865">
        <v>197.42</v>
      </c>
      <c r="AR4865" s="4">
        <v>14</v>
      </c>
      <c r="AS4865" s="4">
        <v>8</v>
      </c>
      <c r="AT4865" s="4">
        <v>2012</v>
      </c>
      <c r="AU4865" s="4">
        <v>27</v>
      </c>
      <c r="AV4865" s="4">
        <v>6</v>
      </c>
      <c r="AW4865" s="4">
        <v>2012</v>
      </c>
      <c r="AX4865" t="str">
        <f t="shared" si="1495"/>
        <v>No Delay</v>
      </c>
      <c r="AY4865">
        <f t="shared" si="1496"/>
        <v>0</v>
      </c>
    </row>
    <row r="4866" spans="1:51" x14ac:dyDescent="0.2">
      <c r="A4866" s="3">
        <v>86482</v>
      </c>
      <c r="B4866" s="1" t="s">
        <v>463</v>
      </c>
      <c r="C4866" s="1" t="s">
        <v>73</v>
      </c>
      <c r="D4866" s="1" t="s">
        <v>130</v>
      </c>
      <c r="E4866" s="1" t="s">
        <v>101</v>
      </c>
      <c r="F4866" s="1" t="s">
        <v>101</v>
      </c>
      <c r="G4866" s="13" t="s">
        <v>1851</v>
      </c>
      <c r="H4866" s="12">
        <v>41135</v>
      </c>
      <c r="I4866" s="12" t="s">
        <v>1852</v>
      </c>
      <c r="J4866" s="12">
        <v>41087</v>
      </c>
      <c r="K4866" s="4">
        <v>3999</v>
      </c>
      <c r="L4866" s="1" t="s">
        <v>146</v>
      </c>
      <c r="M4866" s="1" t="s">
        <v>132</v>
      </c>
      <c r="N4866" s="1" t="s">
        <v>265</v>
      </c>
      <c r="O4866" s="1" t="s">
        <v>93</v>
      </c>
      <c r="P4866">
        <v>60</v>
      </c>
      <c r="Q4866">
        <v>20000</v>
      </c>
      <c r="R4866">
        <v>48800</v>
      </c>
      <c r="S4866">
        <v>2.44</v>
      </c>
      <c r="T4866">
        <v>0.04</v>
      </c>
      <c r="U4866">
        <f t="shared" ref="U4866:U4929" si="1512">S4866*Q4866</f>
        <v>48800</v>
      </c>
      <c r="V4866">
        <f t="shared" ref="V4866:V4929" si="1513">Q4866*P4866</f>
        <v>1200000</v>
      </c>
      <c r="W4866" s="1" t="s">
        <v>155</v>
      </c>
      <c r="X4866" s="1" t="s">
        <v>1236</v>
      </c>
      <c r="Y4866" s="1" t="s">
        <v>156</v>
      </c>
      <c r="Z4866" s="3">
        <v>14969</v>
      </c>
      <c r="AA4866" s="4">
        <f t="shared" si="1497"/>
        <v>7095</v>
      </c>
      <c r="AB4866" s="4">
        <f t="shared" si="1510"/>
        <v>4439.6962060000005</v>
      </c>
      <c r="AC4866" s="4">
        <f t="shared" si="1511"/>
        <v>7095</v>
      </c>
      <c r="AD4866" s="4">
        <f t="shared" si="1498"/>
        <v>3737.3055555555557</v>
      </c>
      <c r="AE4866" s="3" t="s">
        <v>2496</v>
      </c>
      <c r="AF4866" s="3">
        <v>7095</v>
      </c>
      <c r="AG4866" s="4">
        <f>AI4866</f>
        <v>7095</v>
      </c>
      <c r="AH4866" s="4">
        <v>82481</v>
      </c>
      <c r="AI4866">
        <f t="shared" ref="AI4866:AI4929" si="1514">INDEX($AE$2:$AE$6811,MATCH(AH4866,$A$2:$A$6811,0))</f>
        <v>7095</v>
      </c>
      <c r="AJ4866" t="s">
        <v>2496</v>
      </c>
      <c r="AK4866" s="2">
        <v>5530.11</v>
      </c>
      <c r="AL4866" s="2">
        <f>AN4866</f>
        <v>5530.11</v>
      </c>
      <c r="AM4866" s="4">
        <v>82481</v>
      </c>
      <c r="AN4866">
        <f>INDEX($AJ$2:$AJ$6811,MATCH(AM4866,$A$2:$A$6811,0))</f>
        <v>5530.11</v>
      </c>
      <c r="AP4866">
        <v>80.52</v>
      </c>
      <c r="AQ4866">
        <v>80.52</v>
      </c>
      <c r="AR4866" s="4">
        <v>14</v>
      </c>
      <c r="AS4866" s="4">
        <v>8</v>
      </c>
      <c r="AT4866" s="4">
        <v>2012</v>
      </c>
      <c r="AU4866" s="4">
        <v>27</v>
      </c>
      <c r="AV4866" s="4">
        <v>6</v>
      </c>
      <c r="AW4866" s="4">
        <v>2012</v>
      </c>
      <c r="AX4866" t="str">
        <f t="shared" ref="AX4866:AX4929" si="1515">IF(DATE(AW4866,AV4866,AU4866)&lt;=DATE(AT4866,AS4866,AR4866),"No Delay","Delay")</f>
        <v>No Delay</v>
      </c>
      <c r="AY4866">
        <f t="shared" ref="AY4866:AY4929" si="1516">IF(_xlfn.DAYS(J4866,H4866)&gt;0, _xlfn.DAYS(J4866,H4866),0)</f>
        <v>0</v>
      </c>
    </row>
    <row r="4867" spans="1:51" x14ac:dyDescent="0.2">
      <c r="A4867" s="3">
        <v>84149</v>
      </c>
      <c r="B4867" s="1" t="s">
        <v>140</v>
      </c>
      <c r="C4867" s="1" t="s">
        <v>99</v>
      </c>
      <c r="D4867" s="1" t="s">
        <v>130</v>
      </c>
      <c r="E4867" s="1" t="s">
        <v>101</v>
      </c>
      <c r="F4867" s="1" t="s">
        <v>101</v>
      </c>
      <c r="G4867" s="13" t="s">
        <v>799</v>
      </c>
      <c r="H4867" s="12">
        <v>41010</v>
      </c>
      <c r="I4867" s="12" t="s">
        <v>799</v>
      </c>
      <c r="J4867" s="12">
        <v>41010</v>
      </c>
      <c r="K4867" s="4">
        <v>3857</v>
      </c>
      <c r="L4867" s="1" t="s">
        <v>146</v>
      </c>
      <c r="M4867" s="1" t="s">
        <v>132</v>
      </c>
      <c r="N4867" s="1" t="s">
        <v>1032</v>
      </c>
      <c r="O4867" s="1" t="s">
        <v>93</v>
      </c>
      <c r="P4867">
        <v>240</v>
      </c>
      <c r="Q4867">
        <v>19026</v>
      </c>
      <c r="R4867">
        <v>37100.699999999997</v>
      </c>
      <c r="S4867">
        <v>1.95</v>
      </c>
      <c r="T4867">
        <v>0.01</v>
      </c>
      <c r="U4867">
        <f t="shared" si="1512"/>
        <v>37100.699999999997</v>
      </c>
      <c r="V4867">
        <f t="shared" si="1513"/>
        <v>4566240</v>
      </c>
      <c r="W4867" s="1" t="s">
        <v>155</v>
      </c>
      <c r="X4867" s="1" t="s">
        <v>1236</v>
      </c>
      <c r="Y4867" s="1" t="s">
        <v>156</v>
      </c>
      <c r="Z4867" s="3">
        <v>12500</v>
      </c>
      <c r="AA4867" s="4">
        <f t="shared" ref="AA4867:AA4930" si="1517">AF4867</f>
        <v>7096</v>
      </c>
      <c r="AB4867" s="4">
        <f t="shared" si="1510"/>
        <v>4332.8018487999998</v>
      </c>
      <c r="AC4867" s="4">
        <f t="shared" si="1511"/>
        <v>7096</v>
      </c>
      <c r="AD4867" s="4">
        <f t="shared" si="1498"/>
        <v>7096</v>
      </c>
      <c r="AE4867" s="4">
        <v>7096</v>
      </c>
      <c r="AF4867" s="4">
        <v>7096</v>
      </c>
      <c r="AG4867" s="4">
        <f>AE4867</f>
        <v>7096</v>
      </c>
      <c r="AI4867" t="e">
        <f t="shared" si="1514"/>
        <v>#N/A</v>
      </c>
      <c r="AJ4867">
        <v>3279.29</v>
      </c>
      <c r="AK4867" s="2">
        <v>3279.29</v>
      </c>
      <c r="AL4867" s="2">
        <f>AJ4867</f>
        <v>3279.29</v>
      </c>
      <c r="AM4867" s="4"/>
      <c r="AN4867" t="e">
        <f>VLOOKUP([1]!Tabelle13[[#This Row],[Vlookup this ID for freight costs]],$AL$2:$AL$6811,2,FALSE)</f>
        <v>#REF!</v>
      </c>
      <c r="AP4867">
        <v>61.22</v>
      </c>
      <c r="AQ4867">
        <v>61.22</v>
      </c>
      <c r="AR4867" s="4">
        <v>11</v>
      </c>
      <c r="AS4867" s="4">
        <v>4</v>
      </c>
      <c r="AT4867" s="4">
        <v>2012</v>
      </c>
      <c r="AU4867" s="4">
        <v>11</v>
      </c>
      <c r="AV4867" s="4">
        <v>4</v>
      </c>
      <c r="AW4867" s="4">
        <v>2012</v>
      </c>
      <c r="AX4867" t="str">
        <f t="shared" si="1515"/>
        <v>No Delay</v>
      </c>
      <c r="AY4867">
        <f t="shared" si="1516"/>
        <v>0</v>
      </c>
    </row>
    <row r="4868" spans="1:51" x14ac:dyDescent="0.2">
      <c r="A4868" s="3">
        <v>12592</v>
      </c>
      <c r="B4868" s="1" t="s">
        <v>119</v>
      </c>
      <c r="C4868" s="1" t="s">
        <v>114</v>
      </c>
      <c r="D4868" s="1" t="s">
        <v>130</v>
      </c>
      <c r="E4868" s="1" t="s">
        <v>101</v>
      </c>
      <c r="F4868" s="1" t="s">
        <v>101</v>
      </c>
      <c r="G4868" s="13" t="s">
        <v>1338</v>
      </c>
      <c r="H4868" s="12">
        <v>39996</v>
      </c>
      <c r="I4868" s="12" t="s">
        <v>1338</v>
      </c>
      <c r="J4868" s="12">
        <v>39996</v>
      </c>
      <c r="K4868" s="4">
        <v>1658</v>
      </c>
      <c r="L4868" s="1" t="s">
        <v>146</v>
      </c>
      <c r="M4868" s="1" t="s">
        <v>132</v>
      </c>
      <c r="N4868" s="1" t="s">
        <v>238</v>
      </c>
      <c r="O4868" s="1" t="s">
        <v>93</v>
      </c>
      <c r="P4868">
        <v>30</v>
      </c>
      <c r="Q4868">
        <v>92000</v>
      </c>
      <c r="R4868">
        <v>1058000</v>
      </c>
      <c r="S4868">
        <v>11.5</v>
      </c>
      <c r="T4868">
        <v>0.38</v>
      </c>
      <c r="U4868">
        <f t="shared" si="1512"/>
        <v>1058000</v>
      </c>
      <c r="V4868">
        <f t="shared" si="1513"/>
        <v>2760000</v>
      </c>
      <c r="W4868" s="1" t="s">
        <v>160</v>
      </c>
      <c r="X4868" s="1" t="s">
        <v>1236</v>
      </c>
      <c r="Y4868" s="1" t="s">
        <v>161</v>
      </c>
      <c r="Z4868" s="3">
        <v>13722</v>
      </c>
      <c r="AA4868" s="4">
        <f t="shared" si="1517"/>
        <v>7101</v>
      </c>
      <c r="AB4868" s="4">
        <f t="shared" si="1510"/>
        <v>12341.537806</v>
      </c>
      <c r="AC4868" s="4">
        <f t="shared" si="1511"/>
        <v>7101</v>
      </c>
      <c r="AD4868" s="4">
        <f t="shared" ref="AD4868:AD4931" si="1518">AVERAGEIFS($AA$2:$AA$6811,$L$2:$L$6811,L4868,$V$2:$V$6811,"&gt;="&amp;(V4868-100), $V$2:$V$6811,"&lt;="&amp;(V4868+100),$AA$2:$AA$6811,"&gt;"&amp;1)</f>
        <v>8397.3333333333339</v>
      </c>
      <c r="AE4868" s="4">
        <v>7101</v>
      </c>
      <c r="AF4868" s="4">
        <v>7101</v>
      </c>
      <c r="AG4868" s="4">
        <f>AE4868</f>
        <v>7101</v>
      </c>
      <c r="AI4868" t="e">
        <f t="shared" si="1514"/>
        <v>#N/A</v>
      </c>
      <c r="AJ4868">
        <v>16702.259999999998</v>
      </c>
      <c r="AK4868" s="2">
        <v>16702.259999999998</v>
      </c>
      <c r="AL4868" s="2">
        <f>AJ4868</f>
        <v>16702.259999999998</v>
      </c>
      <c r="AM4868" s="4"/>
      <c r="AN4868" t="e">
        <f>VLOOKUP([1]!Tabelle13[[#This Row],[Vlookup this ID for freight costs]],$AL$2:$AL$6811,2,FALSE)</f>
        <v>#REF!</v>
      </c>
      <c r="AP4868">
        <v>2073.6799999999998</v>
      </c>
      <c r="AQ4868">
        <v>2073.6799999999998</v>
      </c>
      <c r="AR4868" s="4">
        <v>2</v>
      </c>
      <c r="AS4868" s="4">
        <v>7</v>
      </c>
      <c r="AT4868" s="4">
        <v>2009</v>
      </c>
      <c r="AU4868" s="4">
        <v>2</v>
      </c>
      <c r="AV4868" s="4">
        <v>7</v>
      </c>
      <c r="AW4868" s="4">
        <v>2009</v>
      </c>
      <c r="AX4868" t="str">
        <f t="shared" si="1515"/>
        <v>No Delay</v>
      </c>
      <c r="AY4868">
        <f t="shared" si="1516"/>
        <v>0</v>
      </c>
    </row>
    <row r="4869" spans="1:51" x14ac:dyDescent="0.2">
      <c r="A4869" s="3">
        <v>42274</v>
      </c>
      <c r="B4869" s="1" t="s">
        <v>168</v>
      </c>
      <c r="C4869" s="1" t="s">
        <v>150</v>
      </c>
      <c r="D4869" s="1" t="s">
        <v>100</v>
      </c>
      <c r="E4869" s="1" t="s">
        <v>253</v>
      </c>
      <c r="F4869" s="1" t="s">
        <v>253</v>
      </c>
      <c r="G4869" s="13" t="s">
        <v>323</v>
      </c>
      <c r="H4869" s="12">
        <v>40707</v>
      </c>
      <c r="I4869" s="12" t="s">
        <v>953</v>
      </c>
      <c r="J4869" s="12">
        <v>40801</v>
      </c>
      <c r="K4869" s="4">
        <v>3441</v>
      </c>
      <c r="L4869" s="1" t="s">
        <v>146</v>
      </c>
      <c r="M4869" s="1" t="s">
        <v>170</v>
      </c>
      <c r="N4869" s="1" t="s">
        <v>302</v>
      </c>
      <c r="O4869" s="1" t="s">
        <v>93</v>
      </c>
      <c r="P4869">
        <v>30</v>
      </c>
      <c r="Q4869">
        <v>76097</v>
      </c>
      <c r="R4869">
        <v>506045.05</v>
      </c>
      <c r="S4869">
        <v>6.65</v>
      </c>
      <c r="T4869">
        <v>0.22</v>
      </c>
      <c r="U4869">
        <f t="shared" si="1512"/>
        <v>506045.05000000005</v>
      </c>
      <c r="V4869">
        <f t="shared" si="1513"/>
        <v>2282910</v>
      </c>
      <c r="W4869" s="1" t="s">
        <v>155</v>
      </c>
      <c r="X4869" s="1" t="s">
        <v>1236</v>
      </c>
      <c r="Y4869" s="1" t="s">
        <v>156</v>
      </c>
      <c r="Z4869" s="3">
        <v>8107</v>
      </c>
      <c r="AA4869" s="4">
        <f t="shared" si="1517"/>
        <v>7105</v>
      </c>
      <c r="AB4869" s="4">
        <f t="shared" si="1510"/>
        <v>10596.218542600001</v>
      </c>
      <c r="AC4869" s="4">
        <f t="shared" si="1511"/>
        <v>7105</v>
      </c>
      <c r="AD4869" s="4">
        <f t="shared" si="1518"/>
        <v>7105</v>
      </c>
      <c r="AE4869" s="4">
        <v>7105</v>
      </c>
      <c r="AF4869" s="4">
        <v>7105</v>
      </c>
      <c r="AG4869" s="4">
        <f>AE4869</f>
        <v>7105</v>
      </c>
      <c r="AI4869" t="e">
        <f t="shared" si="1514"/>
        <v>#N/A</v>
      </c>
      <c r="AJ4869">
        <v>6121.41</v>
      </c>
      <c r="AK4869" s="2">
        <v>6121.41</v>
      </c>
      <c r="AL4869" s="2">
        <f>AJ4869</f>
        <v>6121.41</v>
      </c>
      <c r="AM4869" s="4"/>
      <c r="AN4869" t="e">
        <f>VLOOKUP([1]!Tabelle13[[#This Row],[Vlookup this ID for freight costs]],$AL$2:$AL$6811,2,FALSE)</f>
        <v>#REF!</v>
      </c>
      <c r="AP4869">
        <v>834.97</v>
      </c>
      <c r="AQ4869">
        <v>834.97</v>
      </c>
      <c r="AR4869" s="4">
        <v>13</v>
      </c>
      <c r="AS4869" s="4">
        <v>6</v>
      </c>
      <c r="AT4869" s="4">
        <v>2011</v>
      </c>
      <c r="AU4869" s="4">
        <v>15</v>
      </c>
      <c r="AV4869" s="4">
        <v>9</v>
      </c>
      <c r="AW4869" s="4">
        <v>2011</v>
      </c>
      <c r="AX4869" t="str">
        <f t="shared" si="1515"/>
        <v>Delay</v>
      </c>
      <c r="AY4869">
        <f t="shared" si="1516"/>
        <v>94</v>
      </c>
    </row>
    <row r="4870" spans="1:51" x14ac:dyDescent="0.2">
      <c r="A4870" s="3">
        <v>84564</v>
      </c>
      <c r="B4870" s="1" t="s">
        <v>463</v>
      </c>
      <c r="C4870" s="1" t="s">
        <v>73</v>
      </c>
      <c r="D4870" s="1" t="s">
        <v>130</v>
      </c>
      <c r="E4870" s="1" t="s">
        <v>53</v>
      </c>
      <c r="F4870" s="1" t="s">
        <v>53</v>
      </c>
      <c r="G4870" s="13" t="s">
        <v>464</v>
      </c>
      <c r="H4870" s="12">
        <v>40326</v>
      </c>
      <c r="I4870" s="12" t="s">
        <v>230</v>
      </c>
      <c r="J4870" s="12">
        <v>40329</v>
      </c>
      <c r="K4870" s="4">
        <v>2486</v>
      </c>
      <c r="L4870" s="1" t="s">
        <v>146</v>
      </c>
      <c r="M4870" s="1" t="s">
        <v>132</v>
      </c>
      <c r="N4870" s="1" t="s">
        <v>196</v>
      </c>
      <c r="O4870" s="1" t="s">
        <v>93</v>
      </c>
      <c r="P4870">
        <v>60</v>
      </c>
      <c r="Q4870">
        <v>47390</v>
      </c>
      <c r="R4870">
        <v>277231.5</v>
      </c>
      <c r="S4870">
        <v>5.85</v>
      </c>
      <c r="T4870">
        <v>0.1</v>
      </c>
      <c r="U4870">
        <f t="shared" si="1512"/>
        <v>277231.5</v>
      </c>
      <c r="V4870">
        <f t="shared" si="1513"/>
        <v>2843400</v>
      </c>
      <c r="W4870" s="1" t="s">
        <v>204</v>
      </c>
      <c r="X4870" s="1" t="s">
        <v>1236</v>
      </c>
      <c r="Y4870" s="1" t="s">
        <v>205</v>
      </c>
      <c r="Z4870" s="3">
        <v>6283</v>
      </c>
      <c r="AA4870" s="4">
        <f t="shared" si="1517"/>
        <v>7112</v>
      </c>
      <c r="AB4870" s="4">
        <f t="shared" si="1510"/>
        <v>7445.6884480000008</v>
      </c>
      <c r="AC4870" s="4">
        <f t="shared" si="1511"/>
        <v>7112</v>
      </c>
      <c r="AD4870" s="4">
        <f t="shared" si="1518"/>
        <v>7112</v>
      </c>
      <c r="AE4870" s="4">
        <v>7112</v>
      </c>
      <c r="AF4870" s="4">
        <v>7112</v>
      </c>
      <c r="AG4870" s="4">
        <f>AE4870</f>
        <v>7112</v>
      </c>
      <c r="AI4870" t="e">
        <f t="shared" si="1514"/>
        <v>#N/A</v>
      </c>
      <c r="AJ4870">
        <v>3833.17</v>
      </c>
      <c r="AK4870" s="2">
        <v>3833.17</v>
      </c>
      <c r="AL4870" s="2">
        <f>AJ4870</f>
        <v>3833.17</v>
      </c>
      <c r="AM4870" s="4"/>
      <c r="AN4870" t="e">
        <f>VLOOKUP([1]!Tabelle13[[#This Row],[Vlookup this ID for freight costs]],$AL$2:$AL$6811,2,FALSE)</f>
        <v>#REF!</v>
      </c>
      <c r="AP4870">
        <v>543.37</v>
      </c>
      <c r="AQ4870">
        <v>543.37</v>
      </c>
      <c r="AR4870" s="4">
        <v>28</v>
      </c>
      <c r="AS4870" s="4">
        <v>5</v>
      </c>
      <c r="AT4870" s="4">
        <v>2010</v>
      </c>
      <c r="AU4870" s="4">
        <v>31</v>
      </c>
      <c r="AV4870" s="4">
        <v>5</v>
      </c>
      <c r="AW4870" s="4">
        <v>2010</v>
      </c>
      <c r="AX4870" t="str">
        <f t="shared" si="1515"/>
        <v>Delay</v>
      </c>
      <c r="AY4870">
        <f t="shared" si="1516"/>
        <v>3</v>
      </c>
    </row>
    <row r="4871" spans="1:51" x14ac:dyDescent="0.2">
      <c r="A4871" s="3">
        <v>86305</v>
      </c>
      <c r="B4871" s="1" t="s">
        <v>463</v>
      </c>
      <c r="C4871" s="1" t="s">
        <v>73</v>
      </c>
      <c r="D4871" s="1" t="s">
        <v>130</v>
      </c>
      <c r="E4871" s="1" t="s">
        <v>53</v>
      </c>
      <c r="F4871" s="1" t="s">
        <v>53</v>
      </c>
      <c r="G4871" s="13" t="s">
        <v>464</v>
      </c>
      <c r="H4871" s="12">
        <v>40326</v>
      </c>
      <c r="I4871" s="12" t="s">
        <v>230</v>
      </c>
      <c r="J4871" s="12">
        <v>40329</v>
      </c>
      <c r="K4871" s="4">
        <v>2488</v>
      </c>
      <c r="L4871" s="1" t="s">
        <v>146</v>
      </c>
      <c r="M4871" s="1" t="s">
        <v>132</v>
      </c>
      <c r="N4871" s="1" t="s">
        <v>196</v>
      </c>
      <c r="O4871" s="1" t="s">
        <v>93</v>
      </c>
      <c r="P4871">
        <v>60</v>
      </c>
      <c r="Q4871">
        <v>28610</v>
      </c>
      <c r="R4871">
        <v>167368.5</v>
      </c>
      <c r="S4871">
        <v>5.85</v>
      </c>
      <c r="T4871">
        <v>0.1</v>
      </c>
      <c r="U4871">
        <f t="shared" si="1512"/>
        <v>167368.5</v>
      </c>
      <c r="V4871">
        <f t="shared" si="1513"/>
        <v>1716600</v>
      </c>
      <c r="W4871" s="1" t="s">
        <v>197</v>
      </c>
      <c r="X4871" s="1" t="s">
        <v>1236</v>
      </c>
      <c r="Y4871" s="1" t="s">
        <v>3082</v>
      </c>
      <c r="Z4871" s="3">
        <v>7702</v>
      </c>
      <c r="AA4871" s="4">
        <f t="shared" si="1517"/>
        <v>7112</v>
      </c>
      <c r="AB4871" s="4">
        <f t="shared" si="1510"/>
        <v>5384.6247640000001</v>
      </c>
      <c r="AC4871" s="4">
        <f t="shared" si="1511"/>
        <v>7112</v>
      </c>
      <c r="AD4871" s="4">
        <f t="shared" si="1518"/>
        <v>7112</v>
      </c>
      <c r="AE4871" s="3" t="s">
        <v>2497</v>
      </c>
      <c r="AF4871" s="3">
        <v>7112</v>
      </c>
      <c r="AG4871" s="4">
        <f>AI4871</f>
        <v>7112</v>
      </c>
      <c r="AH4871" s="4">
        <v>84564</v>
      </c>
      <c r="AI4871">
        <f t="shared" si="1514"/>
        <v>7112</v>
      </c>
      <c r="AJ4871" t="s">
        <v>2497</v>
      </c>
      <c r="AK4871" s="2">
        <v>3833.17</v>
      </c>
      <c r="AL4871" s="2">
        <f>AN4871</f>
        <v>3833.17</v>
      </c>
      <c r="AM4871" s="4">
        <v>84564</v>
      </c>
      <c r="AN4871">
        <f>INDEX($AJ$2:$AJ$6811,MATCH(AM4871,$A$2:$A$6811,0))</f>
        <v>3833.17</v>
      </c>
      <c r="AP4871">
        <v>328.04</v>
      </c>
      <c r="AQ4871">
        <v>328.04</v>
      </c>
      <c r="AR4871" s="4">
        <v>28</v>
      </c>
      <c r="AS4871" s="4">
        <v>5</v>
      </c>
      <c r="AT4871" s="4">
        <v>2010</v>
      </c>
      <c r="AU4871" s="4">
        <v>31</v>
      </c>
      <c r="AV4871" s="4">
        <v>5</v>
      </c>
      <c r="AW4871" s="4">
        <v>2010</v>
      </c>
      <c r="AX4871" t="str">
        <f t="shared" si="1515"/>
        <v>Delay</v>
      </c>
      <c r="AY4871">
        <f t="shared" si="1516"/>
        <v>3</v>
      </c>
    </row>
    <row r="4872" spans="1:51" x14ac:dyDescent="0.2">
      <c r="A4872" s="3">
        <v>10764</v>
      </c>
      <c r="B4872" s="1" t="s">
        <v>133</v>
      </c>
      <c r="C4872" s="1" t="s">
        <v>51</v>
      </c>
      <c r="D4872" s="1" t="s">
        <v>130</v>
      </c>
      <c r="E4872" s="1" t="s">
        <v>53</v>
      </c>
      <c r="F4872" s="1" t="s">
        <v>53</v>
      </c>
      <c r="G4872" s="13" t="s">
        <v>2248</v>
      </c>
      <c r="H4872" s="12">
        <v>39992</v>
      </c>
      <c r="I4872" s="12" t="s">
        <v>2248</v>
      </c>
      <c r="J4872" s="12">
        <v>39992</v>
      </c>
      <c r="K4872" s="4">
        <v>1648</v>
      </c>
      <c r="L4872" s="1" t="s">
        <v>146</v>
      </c>
      <c r="M4872" s="1" t="s">
        <v>132</v>
      </c>
      <c r="N4872" s="1" t="s">
        <v>196</v>
      </c>
      <c r="O4872" s="1" t="s">
        <v>93</v>
      </c>
      <c r="P4872">
        <v>60</v>
      </c>
      <c r="Q4872">
        <v>47392</v>
      </c>
      <c r="R4872">
        <v>341222.40000000002</v>
      </c>
      <c r="S4872">
        <v>7.2</v>
      </c>
      <c r="T4872">
        <v>0.12</v>
      </c>
      <c r="U4872">
        <f t="shared" si="1512"/>
        <v>341222.40000000002</v>
      </c>
      <c r="V4872">
        <f t="shared" si="1513"/>
        <v>2843520</v>
      </c>
      <c r="W4872" s="1" t="s">
        <v>204</v>
      </c>
      <c r="X4872" s="1" t="s">
        <v>1236</v>
      </c>
      <c r="Y4872" s="1" t="s">
        <v>205</v>
      </c>
      <c r="Z4872" s="3">
        <v>5782</v>
      </c>
      <c r="AA4872" s="4">
        <f t="shared" si="1517"/>
        <v>7113</v>
      </c>
      <c r="AB4872" s="4">
        <f t="shared" si="1510"/>
        <v>7445.9079436000011</v>
      </c>
      <c r="AC4872" s="4">
        <f t="shared" si="1511"/>
        <v>7113</v>
      </c>
      <c r="AD4872" s="4">
        <f t="shared" si="1518"/>
        <v>7113</v>
      </c>
      <c r="AE4872" s="4">
        <v>7113</v>
      </c>
      <c r="AF4872" s="4">
        <v>7113</v>
      </c>
      <c r="AG4872" s="4">
        <f>AE4872</f>
        <v>7113</v>
      </c>
      <c r="AH4872" s="4">
        <v>83637</v>
      </c>
      <c r="AI4872">
        <f t="shared" si="1514"/>
        <v>4145</v>
      </c>
      <c r="AJ4872">
        <v>3599.76</v>
      </c>
      <c r="AK4872" s="2">
        <v>3599.76</v>
      </c>
      <c r="AL4872" s="2">
        <f>AJ4872</f>
        <v>3599.76</v>
      </c>
      <c r="AM4872" s="4"/>
      <c r="AN4872" t="e">
        <f>VLOOKUP([1]!Tabelle13[[#This Row],[Vlookup this ID for freight costs]],$AL$2:$AL$6811,2,FALSE)</f>
        <v>#REF!</v>
      </c>
      <c r="AP4872">
        <v>668.8</v>
      </c>
      <c r="AQ4872">
        <v>668.8</v>
      </c>
      <c r="AR4872" s="4">
        <v>28</v>
      </c>
      <c r="AS4872" s="4">
        <v>6</v>
      </c>
      <c r="AT4872" s="4">
        <v>2009</v>
      </c>
      <c r="AU4872" s="4">
        <v>28</v>
      </c>
      <c r="AV4872" s="4">
        <v>6</v>
      </c>
      <c r="AW4872" s="4">
        <v>2009</v>
      </c>
      <c r="AX4872" t="str">
        <f t="shared" si="1515"/>
        <v>No Delay</v>
      </c>
      <c r="AY4872">
        <f t="shared" si="1516"/>
        <v>0</v>
      </c>
    </row>
    <row r="4873" spans="1:51" x14ac:dyDescent="0.2">
      <c r="A4873" s="3">
        <v>12277</v>
      </c>
      <c r="B4873" s="1" t="s">
        <v>133</v>
      </c>
      <c r="C4873" s="1" t="s">
        <v>51</v>
      </c>
      <c r="D4873" s="1" t="s">
        <v>130</v>
      </c>
      <c r="E4873" s="1" t="s">
        <v>53</v>
      </c>
      <c r="F4873" s="1" t="s">
        <v>53</v>
      </c>
      <c r="G4873" s="13" t="s">
        <v>2248</v>
      </c>
      <c r="H4873" s="12">
        <v>39992</v>
      </c>
      <c r="I4873" s="12" t="s">
        <v>2248</v>
      </c>
      <c r="J4873" s="12">
        <v>39992</v>
      </c>
      <c r="K4873" s="4">
        <v>1653</v>
      </c>
      <c r="L4873" s="1" t="s">
        <v>146</v>
      </c>
      <c r="M4873" s="1" t="s">
        <v>132</v>
      </c>
      <c r="N4873" s="1" t="s">
        <v>196</v>
      </c>
      <c r="O4873" s="1" t="s">
        <v>93</v>
      </c>
      <c r="P4873">
        <v>60</v>
      </c>
      <c r="Q4873">
        <v>17618</v>
      </c>
      <c r="R4873">
        <v>126849.60000000001</v>
      </c>
      <c r="S4873">
        <v>7.2</v>
      </c>
      <c r="T4873">
        <v>0.12</v>
      </c>
      <c r="U4873">
        <f t="shared" si="1512"/>
        <v>126849.60000000001</v>
      </c>
      <c r="V4873">
        <f t="shared" si="1513"/>
        <v>1057080</v>
      </c>
      <c r="W4873" s="1" t="s">
        <v>204</v>
      </c>
      <c r="X4873" s="1" t="s">
        <v>1236</v>
      </c>
      <c r="Y4873" s="1" t="s">
        <v>205</v>
      </c>
      <c r="Z4873" s="3">
        <v>5782</v>
      </c>
      <c r="AA4873" s="4">
        <f t="shared" si="1517"/>
        <v>7113</v>
      </c>
      <c r="AB4873" s="4">
        <f t="shared" si="1510"/>
        <v>4178.2769464000003</v>
      </c>
      <c r="AC4873" s="4">
        <f t="shared" si="1511"/>
        <v>7113</v>
      </c>
      <c r="AD4873" s="4">
        <f t="shared" si="1518"/>
        <v>7113</v>
      </c>
      <c r="AE4873" s="3" t="s">
        <v>2498</v>
      </c>
      <c r="AF4873" s="3">
        <v>7113</v>
      </c>
      <c r="AG4873" s="4">
        <f>AI4873</f>
        <v>7113</v>
      </c>
      <c r="AH4873" s="4">
        <v>10764</v>
      </c>
      <c r="AI4873">
        <f t="shared" si="1514"/>
        <v>7113</v>
      </c>
      <c r="AJ4873" t="s">
        <v>2498</v>
      </c>
      <c r="AK4873" s="2">
        <v>3599.76</v>
      </c>
      <c r="AL4873" s="2">
        <f>AN4873</f>
        <v>3599.76</v>
      </c>
      <c r="AM4873" s="4">
        <v>10764</v>
      </c>
      <c r="AN4873">
        <f>INDEX($AJ$2:$AJ$6811,MATCH(AM4873,$A$2:$A$6811,0))</f>
        <v>3599.76</v>
      </c>
      <c r="AP4873">
        <v>248.63</v>
      </c>
      <c r="AQ4873">
        <v>248.63</v>
      </c>
      <c r="AR4873" s="4">
        <v>28</v>
      </c>
      <c r="AS4873" s="4">
        <v>6</v>
      </c>
      <c r="AT4873" s="4">
        <v>2009</v>
      </c>
      <c r="AU4873" s="4">
        <v>28</v>
      </c>
      <c r="AV4873" s="4">
        <v>6</v>
      </c>
      <c r="AW4873" s="4">
        <v>2009</v>
      </c>
      <c r="AX4873" t="str">
        <f t="shared" si="1515"/>
        <v>No Delay</v>
      </c>
      <c r="AY4873">
        <f t="shared" si="1516"/>
        <v>0</v>
      </c>
    </row>
    <row r="4874" spans="1:51" x14ac:dyDescent="0.2">
      <c r="A4874" s="3">
        <v>86485</v>
      </c>
      <c r="B4874" s="1" t="s">
        <v>463</v>
      </c>
      <c r="C4874" s="1" t="s">
        <v>73</v>
      </c>
      <c r="D4874" s="1" t="s">
        <v>130</v>
      </c>
      <c r="E4874" s="1" t="s">
        <v>101</v>
      </c>
      <c r="F4874" s="1" t="s">
        <v>101</v>
      </c>
      <c r="G4874" s="13" t="s">
        <v>1039</v>
      </c>
      <c r="H4874" s="12">
        <v>41198</v>
      </c>
      <c r="I4874" s="12" t="s">
        <v>1852</v>
      </c>
      <c r="J4874" s="12">
        <v>41087</v>
      </c>
      <c r="K4874" s="4">
        <v>4001</v>
      </c>
      <c r="L4874" s="1" t="s">
        <v>146</v>
      </c>
      <c r="M4874" s="1" t="s">
        <v>132</v>
      </c>
      <c r="N4874" s="1" t="s">
        <v>196</v>
      </c>
      <c r="O4874" s="1" t="s">
        <v>93</v>
      </c>
      <c r="P4874">
        <v>60</v>
      </c>
      <c r="Q4874">
        <v>71030</v>
      </c>
      <c r="R4874">
        <v>333841</v>
      </c>
      <c r="S4874">
        <v>4.7</v>
      </c>
      <c r="T4874">
        <v>0.08</v>
      </c>
      <c r="U4874">
        <f t="shared" si="1512"/>
        <v>333841</v>
      </c>
      <c r="V4874">
        <f t="shared" si="1513"/>
        <v>4261800</v>
      </c>
      <c r="W4874" s="1" t="s">
        <v>197</v>
      </c>
      <c r="X4874" s="1" t="s">
        <v>1236</v>
      </c>
      <c r="Y4874" s="1" t="s">
        <v>3082</v>
      </c>
      <c r="Z4874" s="3">
        <v>13821</v>
      </c>
      <c r="AA4874" s="4">
        <f t="shared" si="1517"/>
        <v>7114</v>
      </c>
      <c r="AB4874" s="4">
        <f t="shared" si="1510"/>
        <v>10040.12644</v>
      </c>
      <c r="AC4874" s="4">
        <f t="shared" si="1511"/>
        <v>7114</v>
      </c>
      <c r="AD4874" s="4">
        <f t="shared" si="1518"/>
        <v>12365.6</v>
      </c>
      <c r="AE4874" s="3" t="s">
        <v>2499</v>
      </c>
      <c r="AF4874" s="3">
        <v>7114</v>
      </c>
      <c r="AG4874" s="4">
        <f>AI4874</f>
        <v>7114</v>
      </c>
      <c r="AH4874" s="4">
        <v>82483</v>
      </c>
      <c r="AI4874">
        <f t="shared" si="1514"/>
        <v>7114</v>
      </c>
      <c r="AJ4874" t="s">
        <v>2499</v>
      </c>
      <c r="AK4874" s="2">
        <v>5530.11</v>
      </c>
      <c r="AL4874" s="2">
        <f>AN4874</f>
        <v>5530.11</v>
      </c>
      <c r="AM4874" s="4">
        <v>82483</v>
      </c>
      <c r="AN4874">
        <f>INDEX($AJ$2:$AJ$6811,MATCH(AM4874,$A$2:$A$6811,0))</f>
        <v>5530.11</v>
      </c>
      <c r="AP4874">
        <v>550.84</v>
      </c>
      <c r="AQ4874">
        <v>550.84</v>
      </c>
      <c r="AR4874" s="4">
        <v>16</v>
      </c>
      <c r="AS4874" s="4">
        <v>10</v>
      </c>
      <c r="AT4874" s="4">
        <v>2012</v>
      </c>
      <c r="AU4874" s="4">
        <v>27</v>
      </c>
      <c r="AV4874" s="4">
        <v>6</v>
      </c>
      <c r="AW4874" s="4">
        <v>2012</v>
      </c>
      <c r="AX4874" t="str">
        <f t="shared" si="1515"/>
        <v>No Delay</v>
      </c>
      <c r="AY4874">
        <f t="shared" si="1516"/>
        <v>0</v>
      </c>
    </row>
    <row r="4875" spans="1:51" x14ac:dyDescent="0.2">
      <c r="A4875" s="3">
        <v>82483</v>
      </c>
      <c r="B4875" s="1" t="s">
        <v>463</v>
      </c>
      <c r="C4875" s="1" t="s">
        <v>73</v>
      </c>
      <c r="D4875" s="1" t="s">
        <v>130</v>
      </c>
      <c r="E4875" s="1" t="s">
        <v>101</v>
      </c>
      <c r="F4875" s="1" t="s">
        <v>101</v>
      </c>
      <c r="G4875" s="13" t="s">
        <v>1039</v>
      </c>
      <c r="H4875" s="12">
        <v>41198</v>
      </c>
      <c r="I4875" s="12" t="s">
        <v>1852</v>
      </c>
      <c r="J4875" s="12">
        <v>41087</v>
      </c>
      <c r="K4875" s="4">
        <v>3990</v>
      </c>
      <c r="L4875" s="1" t="s">
        <v>146</v>
      </c>
      <c r="M4875" s="1" t="s">
        <v>132</v>
      </c>
      <c r="N4875" s="1" t="s">
        <v>275</v>
      </c>
      <c r="O4875" s="1" t="s">
        <v>93</v>
      </c>
      <c r="P4875">
        <v>60</v>
      </c>
      <c r="Q4875">
        <v>3345</v>
      </c>
      <c r="R4875">
        <v>26024.1</v>
      </c>
      <c r="S4875">
        <v>7.78</v>
      </c>
      <c r="T4875">
        <v>0.13</v>
      </c>
      <c r="U4875">
        <f t="shared" si="1512"/>
        <v>26024.100000000002</v>
      </c>
      <c r="V4875">
        <f t="shared" si="1513"/>
        <v>200700</v>
      </c>
      <c r="W4875" s="1" t="s">
        <v>160</v>
      </c>
      <c r="X4875" s="1" t="s">
        <v>1236</v>
      </c>
      <c r="Y4875" s="1" t="s">
        <v>161</v>
      </c>
      <c r="Z4875" s="3">
        <v>14451</v>
      </c>
      <c r="AA4875" s="4">
        <f t="shared" si="1517"/>
        <v>7114</v>
      </c>
      <c r="AB4875" s="4">
        <f t="shared" si="1510"/>
        <v>2611.8465969999997</v>
      </c>
      <c r="AC4875" s="4">
        <f t="shared" si="1511"/>
        <v>7114</v>
      </c>
      <c r="AD4875" s="4">
        <f t="shared" si="1518"/>
        <v>9314.3106525000003</v>
      </c>
      <c r="AE4875" s="4">
        <v>7114</v>
      </c>
      <c r="AF4875" s="4">
        <v>7114</v>
      </c>
      <c r="AG4875" s="4">
        <f>AE4875</f>
        <v>7114</v>
      </c>
      <c r="AI4875" t="e">
        <f t="shared" si="1514"/>
        <v>#N/A</v>
      </c>
      <c r="AJ4875">
        <v>5530.11</v>
      </c>
      <c r="AK4875" s="2">
        <v>5530.11</v>
      </c>
      <c r="AL4875" s="2">
        <f>AJ4875</f>
        <v>5530.11</v>
      </c>
      <c r="AM4875" s="4"/>
      <c r="AN4875" t="e">
        <f>VLOOKUP([1]!Tabelle13[[#This Row],[Vlookup this ID for freight costs]],$AL$2:$AL$6811,2,FALSE)</f>
        <v>#REF!</v>
      </c>
      <c r="AP4875">
        <v>42.94</v>
      </c>
      <c r="AQ4875">
        <v>42.94</v>
      </c>
      <c r="AR4875" s="4">
        <v>16</v>
      </c>
      <c r="AS4875" s="4">
        <v>10</v>
      </c>
      <c r="AT4875" s="4">
        <v>2012</v>
      </c>
      <c r="AU4875" s="4">
        <v>27</v>
      </c>
      <c r="AV4875" s="4">
        <v>6</v>
      </c>
      <c r="AW4875" s="4">
        <v>2012</v>
      </c>
      <c r="AX4875" t="str">
        <f t="shared" si="1515"/>
        <v>No Delay</v>
      </c>
      <c r="AY4875">
        <f t="shared" si="1516"/>
        <v>0</v>
      </c>
    </row>
    <row r="4876" spans="1:51" x14ac:dyDescent="0.2">
      <c r="A4876" s="3">
        <v>84731</v>
      </c>
      <c r="B4876" s="1" t="s">
        <v>463</v>
      </c>
      <c r="C4876" s="1" t="s">
        <v>73</v>
      </c>
      <c r="D4876" s="1" t="s">
        <v>130</v>
      </c>
      <c r="E4876" s="1" t="s">
        <v>101</v>
      </c>
      <c r="F4876" s="1" t="s">
        <v>101</v>
      </c>
      <c r="G4876" s="13" t="s">
        <v>1039</v>
      </c>
      <c r="H4876" s="12">
        <v>41198</v>
      </c>
      <c r="I4876" s="12" t="s">
        <v>1852</v>
      </c>
      <c r="J4876" s="12">
        <v>41087</v>
      </c>
      <c r="K4876" s="4">
        <v>3994</v>
      </c>
      <c r="L4876" s="1" t="s">
        <v>146</v>
      </c>
      <c r="M4876" s="1" t="s">
        <v>132</v>
      </c>
      <c r="N4876" s="1" t="s">
        <v>154</v>
      </c>
      <c r="O4876" s="1" t="s">
        <v>93</v>
      </c>
      <c r="P4876">
        <v>60</v>
      </c>
      <c r="Q4876">
        <v>11574</v>
      </c>
      <c r="R4876">
        <v>119096.46</v>
      </c>
      <c r="S4876">
        <v>10.29</v>
      </c>
      <c r="T4876">
        <v>0.17</v>
      </c>
      <c r="U4876">
        <f t="shared" si="1512"/>
        <v>119096.45999999999</v>
      </c>
      <c r="V4876">
        <f t="shared" si="1513"/>
        <v>694440</v>
      </c>
      <c r="W4876" s="1" t="s">
        <v>160</v>
      </c>
      <c r="X4876" s="1" t="s">
        <v>1236</v>
      </c>
      <c r="Y4876" s="1" t="s">
        <v>161</v>
      </c>
      <c r="Z4876" s="3">
        <v>14451</v>
      </c>
      <c r="AA4876" s="4">
        <f t="shared" si="1517"/>
        <v>7114</v>
      </c>
      <c r="AB4876" s="4">
        <f t="shared" si="1510"/>
        <v>3514.9612432000004</v>
      </c>
      <c r="AC4876" s="4">
        <f t="shared" si="1511"/>
        <v>7114</v>
      </c>
      <c r="AD4876" s="4">
        <f t="shared" si="1518"/>
        <v>11487.166666666666</v>
      </c>
      <c r="AE4876" s="3" t="s">
        <v>2499</v>
      </c>
      <c r="AF4876" s="3">
        <v>7114</v>
      </c>
      <c r="AG4876" s="4">
        <f>AI4876</f>
        <v>7114</v>
      </c>
      <c r="AH4876" s="4">
        <v>82483</v>
      </c>
      <c r="AI4876">
        <f t="shared" si="1514"/>
        <v>7114</v>
      </c>
      <c r="AJ4876" t="s">
        <v>2499</v>
      </c>
      <c r="AK4876" s="2">
        <v>5530.11</v>
      </c>
      <c r="AL4876" s="2">
        <f>AN4876</f>
        <v>5530.11</v>
      </c>
      <c r="AM4876" s="4">
        <v>82483</v>
      </c>
      <c r="AN4876">
        <f>INDEX($AJ$2:$AJ$6811,MATCH(AM4876,$A$2:$A$6811,0))</f>
        <v>5530.11</v>
      </c>
      <c r="AP4876">
        <v>196.51</v>
      </c>
      <c r="AQ4876">
        <v>196.51</v>
      </c>
      <c r="AR4876" s="4">
        <v>16</v>
      </c>
      <c r="AS4876" s="4">
        <v>10</v>
      </c>
      <c r="AT4876" s="4">
        <v>2012</v>
      </c>
      <c r="AU4876" s="4">
        <v>27</v>
      </c>
      <c r="AV4876" s="4">
        <v>6</v>
      </c>
      <c r="AW4876" s="4">
        <v>2012</v>
      </c>
      <c r="AX4876" t="str">
        <f t="shared" si="1515"/>
        <v>No Delay</v>
      </c>
      <c r="AY4876">
        <f t="shared" si="1516"/>
        <v>0</v>
      </c>
    </row>
    <row r="4877" spans="1:51" x14ac:dyDescent="0.2">
      <c r="A4877" s="3">
        <v>85869</v>
      </c>
      <c r="B4877" s="1" t="s">
        <v>463</v>
      </c>
      <c r="C4877" s="1" t="s">
        <v>73</v>
      </c>
      <c r="D4877" s="1" t="s">
        <v>130</v>
      </c>
      <c r="E4877" s="1" t="s">
        <v>101</v>
      </c>
      <c r="F4877" s="1" t="s">
        <v>101</v>
      </c>
      <c r="G4877" s="13" t="s">
        <v>1039</v>
      </c>
      <c r="H4877" s="12">
        <v>41198</v>
      </c>
      <c r="I4877" s="12" t="s">
        <v>1852</v>
      </c>
      <c r="J4877" s="12">
        <v>41087</v>
      </c>
      <c r="K4877" s="4">
        <v>3997</v>
      </c>
      <c r="L4877" s="1" t="s">
        <v>146</v>
      </c>
      <c r="M4877" s="1" t="s">
        <v>132</v>
      </c>
      <c r="N4877" s="1" t="s">
        <v>206</v>
      </c>
      <c r="O4877" s="1" t="s">
        <v>93</v>
      </c>
      <c r="P4877">
        <v>60</v>
      </c>
      <c r="Q4877">
        <v>2699</v>
      </c>
      <c r="R4877">
        <v>7962.05</v>
      </c>
      <c r="S4877">
        <v>2.95</v>
      </c>
      <c r="T4877">
        <v>0.05</v>
      </c>
      <c r="U4877">
        <f t="shared" si="1512"/>
        <v>7962.05</v>
      </c>
      <c r="V4877">
        <f t="shared" si="1513"/>
        <v>161940</v>
      </c>
      <c r="W4877" s="1" t="s">
        <v>197</v>
      </c>
      <c r="X4877" s="1" t="s">
        <v>1236</v>
      </c>
      <c r="Y4877" s="1" t="s">
        <v>3082</v>
      </c>
      <c r="Z4877" s="3">
        <v>13821</v>
      </c>
      <c r="AA4877" s="4">
        <f t="shared" si="1517"/>
        <v>7114</v>
      </c>
      <c r="AB4877" s="4">
        <f t="shared" si="1510"/>
        <v>2540.9495182000001</v>
      </c>
      <c r="AC4877" s="4">
        <f t="shared" si="1511"/>
        <v>7114</v>
      </c>
      <c r="AD4877" s="4">
        <f t="shared" si="1518"/>
        <v>2535.5768968000002</v>
      </c>
      <c r="AE4877" s="3" t="s">
        <v>2499</v>
      </c>
      <c r="AF4877" s="3">
        <v>7114</v>
      </c>
      <c r="AG4877" s="4">
        <f>AI4877</f>
        <v>7114</v>
      </c>
      <c r="AH4877" s="4">
        <v>82483</v>
      </c>
      <c r="AI4877">
        <f t="shared" si="1514"/>
        <v>7114</v>
      </c>
      <c r="AJ4877" t="s">
        <v>2499</v>
      </c>
      <c r="AK4877" s="2">
        <v>5530.11</v>
      </c>
      <c r="AL4877" s="2">
        <f>AN4877</f>
        <v>5530.11</v>
      </c>
      <c r="AM4877" s="4">
        <v>82483</v>
      </c>
      <c r="AN4877">
        <f>INDEX($AJ$2:$AJ$6811,MATCH(AM4877,$A$2:$A$6811,0))</f>
        <v>5530.11</v>
      </c>
      <c r="AP4877">
        <v>13.14</v>
      </c>
      <c r="AQ4877">
        <v>13.14</v>
      </c>
      <c r="AR4877" s="4">
        <v>16</v>
      </c>
      <c r="AS4877" s="4">
        <v>10</v>
      </c>
      <c r="AT4877" s="4">
        <v>2012</v>
      </c>
      <c r="AU4877" s="4">
        <v>27</v>
      </c>
      <c r="AV4877" s="4">
        <v>6</v>
      </c>
      <c r="AW4877" s="4">
        <v>2012</v>
      </c>
      <c r="AX4877" t="str">
        <f t="shared" si="1515"/>
        <v>No Delay</v>
      </c>
      <c r="AY4877">
        <f t="shared" si="1516"/>
        <v>0</v>
      </c>
    </row>
    <row r="4878" spans="1:51" x14ac:dyDescent="0.2">
      <c r="A4878" s="3">
        <v>35493</v>
      </c>
      <c r="B4878" s="1" t="s">
        <v>172</v>
      </c>
      <c r="C4878" s="1" t="s">
        <v>114</v>
      </c>
      <c r="D4878" s="1" t="s">
        <v>52</v>
      </c>
      <c r="E4878" s="1" t="s">
        <v>53</v>
      </c>
      <c r="F4878" s="1" t="s">
        <v>53</v>
      </c>
      <c r="G4878" s="13" t="s">
        <v>2500</v>
      </c>
      <c r="H4878" s="12">
        <v>41513</v>
      </c>
      <c r="I4878" s="12" t="s">
        <v>2500</v>
      </c>
      <c r="J4878" s="12">
        <v>41513</v>
      </c>
      <c r="K4878" s="4">
        <v>4884</v>
      </c>
      <c r="L4878" s="1" t="s">
        <v>146</v>
      </c>
      <c r="M4878" s="1" t="s">
        <v>170</v>
      </c>
      <c r="N4878" s="1" t="s">
        <v>159</v>
      </c>
      <c r="O4878" s="1" t="s">
        <v>93</v>
      </c>
      <c r="P4878">
        <v>30</v>
      </c>
      <c r="Q4878">
        <v>79620</v>
      </c>
      <c r="R4878">
        <v>469758</v>
      </c>
      <c r="S4878">
        <v>5.9</v>
      </c>
      <c r="T4878">
        <v>0.2</v>
      </c>
      <c r="U4878">
        <f t="shared" si="1512"/>
        <v>469758</v>
      </c>
      <c r="V4878">
        <f t="shared" si="1513"/>
        <v>2388600</v>
      </c>
      <c r="W4878" s="1" t="s">
        <v>155</v>
      </c>
      <c r="X4878" s="1" t="s">
        <v>1236</v>
      </c>
      <c r="Y4878" s="1" t="s">
        <v>156</v>
      </c>
      <c r="Z4878" s="3">
        <v>6648</v>
      </c>
      <c r="AA4878" s="4">
        <f t="shared" si="1517"/>
        <v>7133</v>
      </c>
      <c r="AB4878" s="4">
        <f t="shared" si="1510"/>
        <v>10982.860042</v>
      </c>
      <c r="AC4878" s="4">
        <f t="shared" si="1511"/>
        <v>7133</v>
      </c>
      <c r="AD4878" s="4">
        <f t="shared" si="1518"/>
        <v>7133</v>
      </c>
      <c r="AE4878" s="4">
        <v>7133</v>
      </c>
      <c r="AF4878" s="4">
        <v>7133</v>
      </c>
      <c r="AG4878" s="4">
        <f>AE4878</f>
        <v>7133</v>
      </c>
      <c r="AI4878" t="e">
        <f t="shared" si="1514"/>
        <v>#N/A</v>
      </c>
      <c r="AJ4878">
        <v>40583.629999999997</v>
      </c>
      <c r="AK4878" s="2">
        <v>40583.629999999997</v>
      </c>
      <c r="AL4878" s="2">
        <f>AJ4878</f>
        <v>40583.629999999997</v>
      </c>
      <c r="AM4878" s="4"/>
      <c r="AN4878" t="e">
        <f>VLOOKUP([1]!Tabelle13[[#This Row],[Vlookup this ID for freight costs]],$AL$2:$AL$6811,2,FALSE)</f>
        <v>#REF!</v>
      </c>
      <c r="AP4878">
        <v>581.09</v>
      </c>
      <c r="AQ4878">
        <v>581.09</v>
      </c>
      <c r="AR4878" s="4">
        <v>27</v>
      </c>
      <c r="AS4878" s="4">
        <v>8</v>
      </c>
      <c r="AT4878" s="4">
        <v>2013</v>
      </c>
      <c r="AU4878" s="4">
        <v>27</v>
      </c>
      <c r="AV4878" s="4">
        <v>8</v>
      </c>
      <c r="AW4878" s="4">
        <v>2013</v>
      </c>
      <c r="AX4878" t="str">
        <f t="shared" si="1515"/>
        <v>No Delay</v>
      </c>
      <c r="AY4878">
        <f t="shared" si="1516"/>
        <v>0</v>
      </c>
    </row>
    <row r="4879" spans="1:51" x14ac:dyDescent="0.2">
      <c r="A4879" s="3">
        <v>85455</v>
      </c>
      <c r="B4879" s="1" t="s">
        <v>172</v>
      </c>
      <c r="C4879" s="1" t="s">
        <v>114</v>
      </c>
      <c r="D4879" s="1" t="s">
        <v>130</v>
      </c>
      <c r="E4879" s="1" t="s">
        <v>101</v>
      </c>
      <c r="F4879" s="1" t="s">
        <v>101</v>
      </c>
      <c r="G4879" s="13" t="s">
        <v>1282</v>
      </c>
      <c r="H4879" s="12">
        <v>41765</v>
      </c>
      <c r="I4879" s="12" t="s">
        <v>529</v>
      </c>
      <c r="J4879" s="12">
        <v>41802</v>
      </c>
      <c r="K4879" s="4">
        <v>5552</v>
      </c>
      <c r="L4879" s="1" t="s">
        <v>146</v>
      </c>
      <c r="M4879" s="1" t="s">
        <v>132</v>
      </c>
      <c r="N4879" s="1" t="s">
        <v>408</v>
      </c>
      <c r="O4879" s="1" t="s">
        <v>93</v>
      </c>
      <c r="P4879">
        <v>120</v>
      </c>
      <c r="Q4879">
        <v>3599</v>
      </c>
      <c r="R4879">
        <v>73707.520000000004</v>
      </c>
      <c r="S4879">
        <v>20.48</v>
      </c>
      <c r="T4879">
        <v>0.17</v>
      </c>
      <c r="U4879">
        <f t="shared" si="1512"/>
        <v>73707.520000000004</v>
      </c>
      <c r="V4879">
        <f t="shared" si="1513"/>
        <v>431880</v>
      </c>
      <c r="W4879" s="1" t="s">
        <v>160</v>
      </c>
      <c r="X4879" s="1" t="s">
        <v>1236</v>
      </c>
      <c r="Y4879" s="1" t="s">
        <v>161</v>
      </c>
      <c r="Z4879" s="3">
        <v>13722</v>
      </c>
      <c r="AA4879" s="4">
        <f t="shared" si="1517"/>
        <v>7140</v>
      </c>
      <c r="AB4879" s="4">
        <f t="shared" si="1510"/>
        <v>2639.7225382000001</v>
      </c>
      <c r="AC4879" s="4">
        <f t="shared" si="1511"/>
        <v>7140</v>
      </c>
      <c r="AD4879" s="4">
        <f t="shared" si="1518"/>
        <v>7140</v>
      </c>
      <c r="AE4879" s="3" t="s">
        <v>2501</v>
      </c>
      <c r="AF4879" s="3">
        <v>7140</v>
      </c>
      <c r="AG4879" s="4">
        <f>AI4879</f>
        <v>7140</v>
      </c>
      <c r="AH4879" s="4">
        <v>83233</v>
      </c>
      <c r="AI4879">
        <f t="shared" si="1514"/>
        <v>7140</v>
      </c>
      <c r="AJ4879" t="s">
        <v>2501</v>
      </c>
      <c r="AK4879" s="2">
        <v>47532.09</v>
      </c>
      <c r="AL4879" s="2">
        <f>AN4879</f>
        <v>47532.09</v>
      </c>
      <c r="AM4879" s="4">
        <v>83233</v>
      </c>
      <c r="AN4879">
        <f>INDEX($AJ$2:$AJ$6811,MATCH(AM4879,$A$2:$A$6811,0))</f>
        <v>47532.09</v>
      </c>
      <c r="AP4879">
        <v>75.77</v>
      </c>
      <c r="AQ4879">
        <v>75.77</v>
      </c>
      <c r="AR4879" s="4">
        <v>6</v>
      </c>
      <c r="AS4879" s="4">
        <v>5</v>
      </c>
      <c r="AT4879" s="4">
        <v>2014</v>
      </c>
      <c r="AU4879" s="4">
        <v>12</v>
      </c>
      <c r="AV4879" s="4">
        <v>6</v>
      </c>
      <c r="AW4879" s="4">
        <v>2014</v>
      </c>
      <c r="AX4879" t="str">
        <f t="shared" si="1515"/>
        <v>Delay</v>
      </c>
      <c r="AY4879">
        <f t="shared" si="1516"/>
        <v>37</v>
      </c>
    </row>
    <row r="4880" spans="1:51" x14ac:dyDescent="0.2">
      <c r="A4880" s="3">
        <v>83233</v>
      </c>
      <c r="B4880" s="1" t="s">
        <v>172</v>
      </c>
      <c r="C4880" s="1" t="s">
        <v>114</v>
      </c>
      <c r="D4880" s="1" t="s">
        <v>130</v>
      </c>
      <c r="E4880" s="1" t="s">
        <v>101</v>
      </c>
      <c r="F4880" s="1" t="s">
        <v>101</v>
      </c>
      <c r="G4880" s="13" t="s">
        <v>1282</v>
      </c>
      <c r="H4880" s="12">
        <v>41765</v>
      </c>
      <c r="I4880" s="12" t="s">
        <v>529</v>
      </c>
      <c r="J4880" s="12">
        <v>41802</v>
      </c>
      <c r="K4880" s="4">
        <v>5548</v>
      </c>
      <c r="L4880" s="1" t="s">
        <v>146</v>
      </c>
      <c r="M4880" s="1" t="s">
        <v>132</v>
      </c>
      <c r="N4880" s="1" t="s">
        <v>408</v>
      </c>
      <c r="O4880" s="1" t="s">
        <v>93</v>
      </c>
      <c r="P4880">
        <v>120</v>
      </c>
      <c r="Q4880">
        <v>25482</v>
      </c>
      <c r="R4880">
        <v>521871.35999999999</v>
      </c>
      <c r="S4880">
        <v>20.48</v>
      </c>
      <c r="T4880">
        <v>0.17</v>
      </c>
      <c r="U4880">
        <f t="shared" si="1512"/>
        <v>521871.35999999999</v>
      </c>
      <c r="V4880">
        <f t="shared" si="1513"/>
        <v>3057840</v>
      </c>
      <c r="W4880" s="1" t="s">
        <v>155</v>
      </c>
      <c r="X4880" s="1" t="s">
        <v>1236</v>
      </c>
      <c r="Y4880" s="1" t="s">
        <v>156</v>
      </c>
      <c r="Z4880" s="3">
        <v>14240</v>
      </c>
      <c r="AA4880" s="4">
        <f t="shared" si="1517"/>
        <v>7140</v>
      </c>
      <c r="AB4880" s="4">
        <f t="shared" si="1510"/>
        <v>5041.3336455999997</v>
      </c>
      <c r="AC4880" s="4">
        <f t="shared" si="1511"/>
        <v>7140</v>
      </c>
      <c r="AD4880" s="4">
        <f t="shared" si="1518"/>
        <v>7140</v>
      </c>
      <c r="AE4880" s="4">
        <v>7140</v>
      </c>
      <c r="AF4880" s="4">
        <v>7140</v>
      </c>
      <c r="AG4880" s="4">
        <f>AE4880</f>
        <v>7140</v>
      </c>
      <c r="AI4880" t="e">
        <f t="shared" si="1514"/>
        <v>#N/A</v>
      </c>
      <c r="AJ4880">
        <v>47532.09</v>
      </c>
      <c r="AK4880" s="2">
        <v>47532.09</v>
      </c>
      <c r="AL4880" s="2">
        <f>AJ4880</f>
        <v>47532.09</v>
      </c>
      <c r="AM4880" s="4"/>
      <c r="AN4880" t="e">
        <f>VLOOKUP([1]!Tabelle13[[#This Row],[Vlookup this ID for freight costs]],$AL$2:$AL$6811,2,FALSE)</f>
        <v>#REF!</v>
      </c>
      <c r="AP4880">
        <v>536.48</v>
      </c>
      <c r="AQ4880">
        <v>536.48</v>
      </c>
      <c r="AR4880" s="4">
        <v>6</v>
      </c>
      <c r="AS4880" s="4">
        <v>5</v>
      </c>
      <c r="AT4880" s="4">
        <v>2014</v>
      </c>
      <c r="AU4880" s="4">
        <v>12</v>
      </c>
      <c r="AV4880" s="4">
        <v>6</v>
      </c>
      <c r="AW4880" s="4">
        <v>2014</v>
      </c>
      <c r="AX4880" t="str">
        <f t="shared" si="1515"/>
        <v>Delay</v>
      </c>
      <c r="AY4880">
        <f t="shared" si="1516"/>
        <v>37</v>
      </c>
    </row>
    <row r="4881" spans="1:51" x14ac:dyDescent="0.2">
      <c r="A4881" s="3">
        <v>83682</v>
      </c>
      <c r="B4881" s="1" t="s">
        <v>50</v>
      </c>
      <c r="C4881" s="1" t="s">
        <v>51</v>
      </c>
      <c r="D4881" s="1" t="s">
        <v>130</v>
      </c>
      <c r="E4881" s="1" t="s">
        <v>101</v>
      </c>
      <c r="F4881" s="1" t="s">
        <v>101</v>
      </c>
      <c r="G4881" s="13" t="s">
        <v>2502</v>
      </c>
      <c r="H4881" s="12">
        <v>41469</v>
      </c>
      <c r="I4881" s="12" t="s">
        <v>1114</v>
      </c>
      <c r="J4881" s="12">
        <v>41481</v>
      </c>
      <c r="K4881" s="4">
        <v>4822</v>
      </c>
      <c r="L4881" s="1" t="s">
        <v>146</v>
      </c>
      <c r="M4881" s="1" t="s">
        <v>132</v>
      </c>
      <c r="N4881" s="1" t="s">
        <v>742</v>
      </c>
      <c r="O4881" s="1" t="s">
        <v>93</v>
      </c>
      <c r="P4881">
        <v>240</v>
      </c>
      <c r="Q4881">
        <v>18597</v>
      </c>
      <c r="R4881">
        <v>39053.699999999997</v>
      </c>
      <c r="S4881">
        <v>2.1</v>
      </c>
      <c r="T4881">
        <v>0.01</v>
      </c>
      <c r="U4881">
        <f t="shared" si="1512"/>
        <v>39053.700000000004</v>
      </c>
      <c r="V4881">
        <f t="shared" si="1513"/>
        <v>4463280</v>
      </c>
      <c r="W4881" s="1" t="s">
        <v>155</v>
      </c>
      <c r="X4881" s="1" t="s">
        <v>1236</v>
      </c>
      <c r="Y4881" s="1" t="s">
        <v>156</v>
      </c>
      <c r="Z4881" s="3">
        <v>14703</v>
      </c>
      <c r="AA4881" s="4">
        <f t="shared" si="1517"/>
        <v>7141</v>
      </c>
      <c r="AB4881" s="4">
        <f t="shared" si="1510"/>
        <v>4285.7200425999999</v>
      </c>
      <c r="AC4881" s="4">
        <f t="shared" si="1511"/>
        <v>7141</v>
      </c>
      <c r="AD4881" s="4">
        <f t="shared" si="1518"/>
        <v>7141</v>
      </c>
      <c r="AE4881" s="4">
        <v>7141</v>
      </c>
      <c r="AF4881" s="4">
        <v>7141</v>
      </c>
      <c r="AG4881" s="4">
        <f>AE4881</f>
        <v>7141</v>
      </c>
      <c r="AI4881" t="e">
        <f t="shared" si="1514"/>
        <v>#N/A</v>
      </c>
      <c r="AJ4881">
        <v>5496.08</v>
      </c>
      <c r="AK4881" s="2">
        <v>5496.08</v>
      </c>
      <c r="AL4881" s="2">
        <f>AJ4881</f>
        <v>5496.08</v>
      </c>
      <c r="AM4881" s="4"/>
      <c r="AN4881" t="e">
        <f>VLOOKUP([1]!Tabelle13[[#This Row],[Vlookup this ID for freight costs]],$AL$2:$AL$6811,2,FALSE)</f>
        <v>#REF!</v>
      </c>
      <c r="AP4881">
        <v>48.31</v>
      </c>
      <c r="AQ4881">
        <v>48.31</v>
      </c>
      <c r="AR4881" s="4">
        <v>14</v>
      </c>
      <c r="AS4881" s="4">
        <v>7</v>
      </c>
      <c r="AT4881" s="4">
        <v>2013</v>
      </c>
      <c r="AU4881" s="4">
        <v>26</v>
      </c>
      <c r="AV4881" s="4">
        <v>7</v>
      </c>
      <c r="AW4881" s="4">
        <v>2013</v>
      </c>
      <c r="AX4881" t="str">
        <f t="shared" si="1515"/>
        <v>Delay</v>
      </c>
      <c r="AY4881">
        <f t="shared" si="1516"/>
        <v>12</v>
      </c>
    </row>
    <row r="4882" spans="1:51" x14ac:dyDescent="0.2">
      <c r="A4882" s="3">
        <v>84445</v>
      </c>
      <c r="B4882" s="1" t="s">
        <v>175</v>
      </c>
      <c r="C4882" s="1" t="s">
        <v>165</v>
      </c>
      <c r="D4882" s="1" t="s">
        <v>130</v>
      </c>
      <c r="E4882" s="1" t="s">
        <v>53</v>
      </c>
      <c r="F4882" s="1" t="s">
        <v>53</v>
      </c>
      <c r="G4882" s="13" t="s">
        <v>1435</v>
      </c>
      <c r="H4882" s="12">
        <v>42052</v>
      </c>
      <c r="I4882" s="12" t="s">
        <v>1435</v>
      </c>
      <c r="J4882" s="12">
        <v>42052</v>
      </c>
      <c r="K4882" s="4">
        <v>6308</v>
      </c>
      <c r="L4882" s="1" t="s">
        <v>146</v>
      </c>
      <c r="M4882" s="1" t="s">
        <v>132</v>
      </c>
      <c r="N4882" s="1" t="s">
        <v>265</v>
      </c>
      <c r="O4882" s="1" t="s">
        <v>93</v>
      </c>
      <c r="P4882">
        <v>60</v>
      </c>
      <c r="Q4882">
        <v>74896</v>
      </c>
      <c r="R4882">
        <v>163273.28</v>
      </c>
      <c r="S4882">
        <v>2.1800000000000002</v>
      </c>
      <c r="T4882">
        <v>0.04</v>
      </c>
      <c r="U4882">
        <f t="shared" si="1512"/>
        <v>163273.28</v>
      </c>
      <c r="V4882">
        <f t="shared" si="1513"/>
        <v>4493760</v>
      </c>
      <c r="W4882" s="1" t="s">
        <v>155</v>
      </c>
      <c r="X4882" s="1" t="s">
        <v>1236</v>
      </c>
      <c r="Y4882" s="1" t="s">
        <v>156</v>
      </c>
      <c r="Z4882" s="3">
        <v>5457</v>
      </c>
      <c r="AA4882" s="4">
        <f t="shared" si="1517"/>
        <v>7183</v>
      </c>
      <c r="AB4882" s="4">
        <f t="shared" si="1510"/>
        <v>10464.4114348</v>
      </c>
      <c r="AC4882" s="4">
        <f t="shared" si="1511"/>
        <v>7183</v>
      </c>
      <c r="AD4882" s="4">
        <f t="shared" si="1518"/>
        <v>7183</v>
      </c>
      <c r="AE4882" s="4">
        <v>7183</v>
      </c>
      <c r="AF4882" s="4">
        <v>7183</v>
      </c>
      <c r="AG4882" s="4">
        <f>AE4882</f>
        <v>7183</v>
      </c>
      <c r="AI4882" t="e">
        <f t="shared" si="1514"/>
        <v>#N/A</v>
      </c>
      <c r="AJ4882">
        <v>41735</v>
      </c>
      <c r="AK4882" s="2">
        <v>41735</v>
      </c>
      <c r="AL4882" s="2">
        <f>AJ4882</f>
        <v>41735</v>
      </c>
      <c r="AM4882" s="4"/>
      <c r="AN4882" t="e">
        <f>VLOOKUP([1]!Tabelle13[[#This Row],[Vlookup this ID for freight costs]],$AL$2:$AL$6811,2,FALSE)</f>
        <v>#REF!</v>
      </c>
      <c r="AP4882">
        <v>192.17</v>
      </c>
      <c r="AQ4882">
        <v>192.17</v>
      </c>
      <c r="AR4882" s="4">
        <v>17</v>
      </c>
      <c r="AS4882" s="4">
        <v>2</v>
      </c>
      <c r="AT4882" s="4">
        <v>2015</v>
      </c>
      <c r="AU4882" s="4">
        <v>17</v>
      </c>
      <c r="AV4882" s="4">
        <v>2</v>
      </c>
      <c r="AW4882" s="4">
        <v>2015</v>
      </c>
      <c r="AX4882" t="str">
        <f t="shared" si="1515"/>
        <v>No Delay</v>
      </c>
      <c r="AY4882">
        <f t="shared" si="1516"/>
        <v>0</v>
      </c>
    </row>
    <row r="4883" spans="1:51" x14ac:dyDescent="0.2">
      <c r="A4883" s="3">
        <v>10573</v>
      </c>
      <c r="B4883" s="1" t="s">
        <v>88</v>
      </c>
      <c r="C4883" s="1" t="s">
        <v>89</v>
      </c>
      <c r="D4883" s="1" t="s">
        <v>130</v>
      </c>
      <c r="E4883" s="1"/>
      <c r="F4883" s="1" t="s">
        <v>107</v>
      </c>
      <c r="G4883" s="13" t="s">
        <v>1049</v>
      </c>
      <c r="H4883" s="12">
        <v>39261</v>
      </c>
      <c r="I4883" s="12" t="s">
        <v>1049</v>
      </c>
      <c r="J4883" s="12">
        <v>39261</v>
      </c>
      <c r="K4883" s="4">
        <v>219</v>
      </c>
      <c r="L4883" s="1" t="s">
        <v>146</v>
      </c>
      <c r="M4883" s="1" t="s">
        <v>132</v>
      </c>
      <c r="N4883" s="1" t="s">
        <v>196</v>
      </c>
      <c r="O4883" s="1" t="s">
        <v>93</v>
      </c>
      <c r="P4883">
        <v>60</v>
      </c>
      <c r="Q4883">
        <v>40411</v>
      </c>
      <c r="R4883">
        <v>303082.5</v>
      </c>
      <c r="S4883">
        <v>7.5</v>
      </c>
      <c r="T4883">
        <v>0.12</v>
      </c>
      <c r="U4883">
        <f t="shared" si="1512"/>
        <v>303082.5</v>
      </c>
      <c r="V4883">
        <f t="shared" si="1513"/>
        <v>2424660</v>
      </c>
      <c r="W4883" s="1" t="s">
        <v>204</v>
      </c>
      <c r="X4883" s="1" t="s">
        <v>1236</v>
      </c>
      <c r="Y4883" s="1" t="s">
        <v>205</v>
      </c>
      <c r="Z4883" s="3">
        <v>8859</v>
      </c>
      <c r="AA4883" s="4">
        <f t="shared" si="1517"/>
        <v>7185</v>
      </c>
      <c r="AB4883" s="4">
        <f t="shared" si="1510"/>
        <v>6679.7585517999996</v>
      </c>
      <c r="AC4883" s="4">
        <f t="shared" si="1511"/>
        <v>7185</v>
      </c>
      <c r="AD4883" s="4">
        <f t="shared" si="1518"/>
        <v>7185</v>
      </c>
      <c r="AE4883" s="4">
        <v>7185</v>
      </c>
      <c r="AF4883" s="4">
        <v>7185</v>
      </c>
      <c r="AG4883" s="4">
        <f>AE4883</f>
        <v>7185</v>
      </c>
      <c r="AH4883" s="4">
        <v>82973</v>
      </c>
      <c r="AI4883">
        <f t="shared" si="1514"/>
        <v>21879</v>
      </c>
      <c r="AJ4883">
        <v>17587</v>
      </c>
      <c r="AK4883" s="2">
        <v>17587</v>
      </c>
      <c r="AL4883" s="2">
        <f>AJ4883</f>
        <v>17587</v>
      </c>
      <c r="AM4883" s="4"/>
      <c r="AN4883" t="e">
        <f>VLOOKUP([1]!Tabelle13[[#This Row],[Vlookup this ID for freight costs]],$AL$2:$AL$6811,2,FALSE)</f>
        <v>#REF!</v>
      </c>
      <c r="AP4883">
        <v>484.93</v>
      </c>
      <c r="AQ4883">
        <v>484.93</v>
      </c>
      <c r="AR4883" s="4">
        <v>28</v>
      </c>
      <c r="AS4883" s="4">
        <v>6</v>
      </c>
      <c r="AT4883" s="4">
        <v>2007</v>
      </c>
      <c r="AU4883" s="4">
        <v>28</v>
      </c>
      <c r="AV4883" s="4">
        <v>6</v>
      </c>
      <c r="AW4883" s="4">
        <v>2007</v>
      </c>
      <c r="AX4883" t="str">
        <f t="shared" si="1515"/>
        <v>No Delay</v>
      </c>
      <c r="AY4883">
        <f t="shared" si="1516"/>
        <v>0</v>
      </c>
    </row>
    <row r="4884" spans="1:51" x14ac:dyDescent="0.2">
      <c r="A4884" s="3">
        <v>10838</v>
      </c>
      <c r="B4884" s="1" t="s">
        <v>88</v>
      </c>
      <c r="C4884" s="1" t="s">
        <v>89</v>
      </c>
      <c r="D4884" s="1" t="s">
        <v>130</v>
      </c>
      <c r="E4884" s="1"/>
      <c r="F4884" s="1" t="s">
        <v>107</v>
      </c>
      <c r="G4884" s="13" t="s">
        <v>1049</v>
      </c>
      <c r="H4884" s="12">
        <v>39261</v>
      </c>
      <c r="I4884" s="12" t="s">
        <v>1049</v>
      </c>
      <c r="J4884" s="12">
        <v>39261</v>
      </c>
      <c r="K4884" s="4">
        <v>220</v>
      </c>
      <c r="L4884" s="1" t="s">
        <v>146</v>
      </c>
      <c r="M4884" s="1" t="s">
        <v>132</v>
      </c>
      <c r="N4884" s="1" t="s">
        <v>612</v>
      </c>
      <c r="O4884" s="1" t="s">
        <v>93</v>
      </c>
      <c r="P4884">
        <v>30</v>
      </c>
      <c r="Q4884">
        <v>54263</v>
      </c>
      <c r="R4884">
        <v>108526</v>
      </c>
      <c r="S4884">
        <v>2</v>
      </c>
      <c r="T4884">
        <v>7.0000000000000007E-2</v>
      </c>
      <c r="U4884">
        <f t="shared" si="1512"/>
        <v>108526</v>
      </c>
      <c r="V4884">
        <f t="shared" si="1513"/>
        <v>1627890</v>
      </c>
      <c r="W4884" s="1" t="s">
        <v>204</v>
      </c>
      <c r="X4884" s="1" t="s">
        <v>1236</v>
      </c>
      <c r="Y4884" s="1" t="s">
        <v>205</v>
      </c>
      <c r="Z4884" s="3">
        <v>8859</v>
      </c>
      <c r="AA4884" s="4">
        <f t="shared" si="1517"/>
        <v>7185</v>
      </c>
      <c r="AB4884" s="4">
        <f t="shared" si="1510"/>
        <v>8199.9850774000006</v>
      </c>
      <c r="AC4884" s="4">
        <f t="shared" si="1511"/>
        <v>7185</v>
      </c>
      <c r="AD4884" s="4">
        <f t="shared" si="1518"/>
        <v>7185</v>
      </c>
      <c r="AE4884" s="3" t="s">
        <v>2503</v>
      </c>
      <c r="AF4884" s="3">
        <v>7185</v>
      </c>
      <c r="AG4884" s="4">
        <f>AI4884</f>
        <v>7185</v>
      </c>
      <c r="AH4884" s="4">
        <v>10573</v>
      </c>
      <c r="AI4884">
        <f t="shared" si="1514"/>
        <v>7185</v>
      </c>
      <c r="AJ4884" t="s">
        <v>2503</v>
      </c>
      <c r="AK4884" s="2">
        <v>17587</v>
      </c>
      <c r="AL4884" s="2">
        <f>AN4884</f>
        <v>17587</v>
      </c>
      <c r="AM4884" s="4">
        <v>10573</v>
      </c>
      <c r="AN4884">
        <f>INDEX($AJ$2:$AJ$6811,MATCH(AM4884,$A$2:$A$6811,0))</f>
        <v>17587</v>
      </c>
      <c r="AP4884">
        <v>173.64</v>
      </c>
      <c r="AQ4884">
        <v>173.64</v>
      </c>
      <c r="AR4884" s="4">
        <v>28</v>
      </c>
      <c r="AS4884" s="4">
        <v>6</v>
      </c>
      <c r="AT4884" s="4">
        <v>2007</v>
      </c>
      <c r="AU4884" s="4">
        <v>28</v>
      </c>
      <c r="AV4884" s="4">
        <v>6</v>
      </c>
      <c r="AW4884" s="4">
        <v>2007</v>
      </c>
      <c r="AX4884" t="str">
        <f t="shared" si="1515"/>
        <v>No Delay</v>
      </c>
      <c r="AY4884">
        <f t="shared" si="1516"/>
        <v>0</v>
      </c>
    </row>
    <row r="4885" spans="1:51" x14ac:dyDescent="0.2">
      <c r="A4885" s="3">
        <v>85143</v>
      </c>
      <c r="B4885" s="1" t="s">
        <v>863</v>
      </c>
      <c r="C4885" s="1" t="s">
        <v>165</v>
      </c>
      <c r="D4885" s="1" t="s">
        <v>130</v>
      </c>
      <c r="E4885" s="1" t="s">
        <v>53</v>
      </c>
      <c r="F4885" s="1" t="s">
        <v>53</v>
      </c>
      <c r="G4885" s="13" t="s">
        <v>837</v>
      </c>
      <c r="H4885" s="12">
        <v>40451</v>
      </c>
      <c r="I4885" s="12" t="s">
        <v>1106</v>
      </c>
      <c r="J4885" s="12">
        <v>40413</v>
      </c>
      <c r="K4885" s="4">
        <v>2714</v>
      </c>
      <c r="L4885" s="1" t="s">
        <v>146</v>
      </c>
      <c r="M4885" s="1" t="s">
        <v>132</v>
      </c>
      <c r="N4885" s="1" t="s">
        <v>167</v>
      </c>
      <c r="O4885" s="1" t="s">
        <v>93</v>
      </c>
      <c r="P4885">
        <v>30</v>
      </c>
      <c r="Q4885">
        <v>667</v>
      </c>
      <c r="R4885">
        <v>2968.15</v>
      </c>
      <c r="S4885">
        <v>4.45</v>
      </c>
      <c r="T4885">
        <v>0.15</v>
      </c>
      <c r="U4885">
        <f t="shared" si="1512"/>
        <v>2968.15</v>
      </c>
      <c r="V4885">
        <f t="shared" si="1513"/>
        <v>20010</v>
      </c>
      <c r="W4885" s="1" t="s">
        <v>160</v>
      </c>
      <c r="X4885" s="1" t="s">
        <v>1236</v>
      </c>
      <c r="Y4885" s="1" t="s">
        <v>161</v>
      </c>
      <c r="Z4885" s="3">
        <v>5149</v>
      </c>
      <c r="AA4885" s="4">
        <f t="shared" si="1517"/>
        <v>7187</v>
      </c>
      <c r="AB4885" s="4">
        <f t="shared" si="1510"/>
        <v>2317.9419886000001</v>
      </c>
      <c r="AC4885" s="4">
        <f t="shared" si="1511"/>
        <v>7187</v>
      </c>
      <c r="AD4885" s="4">
        <f t="shared" si="1518"/>
        <v>2938.315681</v>
      </c>
      <c r="AE4885" s="3" t="s">
        <v>2504</v>
      </c>
      <c r="AF4885" s="3">
        <v>7187</v>
      </c>
      <c r="AG4885" s="4">
        <f>AI4885</f>
        <v>7187</v>
      </c>
      <c r="AH4885" s="4">
        <v>84589</v>
      </c>
      <c r="AI4885">
        <f t="shared" si="1514"/>
        <v>7187</v>
      </c>
      <c r="AJ4885" t="s">
        <v>2504</v>
      </c>
      <c r="AK4885" s="2">
        <v>16285.97</v>
      </c>
      <c r="AL4885" s="2">
        <f>AN4885</f>
        <v>16285.97</v>
      </c>
      <c r="AM4885" s="4">
        <v>84589</v>
      </c>
      <c r="AN4885">
        <f>INDEX($AJ$2:$AJ$6811,MATCH(AM4885,$A$2:$A$6811,0))</f>
        <v>16285.97</v>
      </c>
      <c r="AP4885">
        <v>6.4</v>
      </c>
      <c r="AQ4885">
        <v>6.4</v>
      </c>
      <c r="AR4885" s="4">
        <v>30</v>
      </c>
      <c r="AS4885" s="4">
        <v>9</v>
      </c>
      <c r="AT4885" s="4">
        <v>2010</v>
      </c>
      <c r="AU4885" s="4">
        <v>23</v>
      </c>
      <c r="AV4885" s="4">
        <v>8</v>
      </c>
      <c r="AW4885" s="4">
        <v>2010</v>
      </c>
      <c r="AX4885" t="str">
        <f t="shared" si="1515"/>
        <v>No Delay</v>
      </c>
      <c r="AY4885">
        <f t="shared" si="1516"/>
        <v>0</v>
      </c>
    </row>
    <row r="4886" spans="1:51" x14ac:dyDescent="0.2">
      <c r="A4886" s="3">
        <v>85702</v>
      </c>
      <c r="B4886" s="1" t="s">
        <v>863</v>
      </c>
      <c r="C4886" s="1" t="s">
        <v>165</v>
      </c>
      <c r="D4886" s="1" t="s">
        <v>130</v>
      </c>
      <c r="E4886" s="1" t="s">
        <v>53</v>
      </c>
      <c r="F4886" s="1" t="s">
        <v>53</v>
      </c>
      <c r="G4886" s="13" t="s">
        <v>837</v>
      </c>
      <c r="H4886" s="12">
        <v>40451</v>
      </c>
      <c r="I4886" s="12" t="s">
        <v>1106</v>
      </c>
      <c r="J4886" s="12">
        <v>40413</v>
      </c>
      <c r="K4886" s="4">
        <v>2716</v>
      </c>
      <c r="L4886" s="1" t="s">
        <v>146</v>
      </c>
      <c r="M4886" s="1" t="s">
        <v>132</v>
      </c>
      <c r="N4886" s="1" t="s">
        <v>275</v>
      </c>
      <c r="O4886" s="1" t="s">
        <v>93</v>
      </c>
      <c r="P4886">
        <v>60</v>
      </c>
      <c r="Q4886">
        <v>2999</v>
      </c>
      <c r="R4886">
        <v>25641.45</v>
      </c>
      <c r="S4886">
        <v>8.5500000000000007</v>
      </c>
      <c r="T4886">
        <v>0.14000000000000001</v>
      </c>
      <c r="U4886">
        <f t="shared" si="1512"/>
        <v>25641.45</v>
      </c>
      <c r="V4886">
        <f t="shared" si="1513"/>
        <v>179940</v>
      </c>
      <c r="W4886" s="1" t="s">
        <v>179</v>
      </c>
      <c r="X4886" s="1" t="s">
        <v>1236</v>
      </c>
      <c r="Y4886" s="1" t="s">
        <v>156</v>
      </c>
      <c r="Z4886" s="3">
        <v>5457</v>
      </c>
      <c r="AA4886" s="4">
        <f t="shared" si="1517"/>
        <v>7187</v>
      </c>
      <c r="AB4886" s="4">
        <f t="shared" si="1510"/>
        <v>2573.8738582000001</v>
      </c>
      <c r="AC4886" s="4">
        <f t="shared" si="1511"/>
        <v>7187</v>
      </c>
      <c r="AD4886" s="4">
        <f t="shared" si="1518"/>
        <v>1157.6168756470588</v>
      </c>
      <c r="AE4886" s="3" t="s">
        <v>2504</v>
      </c>
      <c r="AF4886" s="3">
        <v>7187</v>
      </c>
      <c r="AG4886" s="4">
        <f>AI4886</f>
        <v>7187</v>
      </c>
      <c r="AH4886" s="4">
        <v>84589</v>
      </c>
      <c r="AI4886">
        <f t="shared" si="1514"/>
        <v>7187</v>
      </c>
      <c r="AJ4886" t="s">
        <v>2504</v>
      </c>
      <c r="AK4886" s="2">
        <v>16285.97</v>
      </c>
      <c r="AL4886" s="2">
        <f>AN4886</f>
        <v>16285.97</v>
      </c>
      <c r="AM4886" s="4">
        <v>84589</v>
      </c>
      <c r="AN4886">
        <f>INDEX($AJ$2:$AJ$6811,MATCH(AM4886,$A$2:$A$6811,0))</f>
        <v>16285.97</v>
      </c>
      <c r="AP4886">
        <v>55.28</v>
      </c>
      <c r="AQ4886">
        <v>55.28</v>
      </c>
      <c r="AR4886" s="4">
        <v>30</v>
      </c>
      <c r="AS4886" s="4">
        <v>9</v>
      </c>
      <c r="AT4886" s="4">
        <v>2010</v>
      </c>
      <c r="AU4886" s="4">
        <v>23</v>
      </c>
      <c r="AV4886" s="4">
        <v>8</v>
      </c>
      <c r="AW4886" s="4">
        <v>2010</v>
      </c>
      <c r="AX4886" t="str">
        <f t="shared" si="1515"/>
        <v>No Delay</v>
      </c>
      <c r="AY4886">
        <f t="shared" si="1516"/>
        <v>0</v>
      </c>
    </row>
    <row r="4887" spans="1:51" x14ac:dyDescent="0.2">
      <c r="A4887" s="3">
        <v>84589</v>
      </c>
      <c r="B4887" s="1" t="s">
        <v>863</v>
      </c>
      <c r="C4887" s="1" t="s">
        <v>165</v>
      </c>
      <c r="D4887" s="1" t="s">
        <v>130</v>
      </c>
      <c r="E4887" s="1" t="s">
        <v>53</v>
      </c>
      <c r="F4887" s="1" t="s">
        <v>53</v>
      </c>
      <c r="G4887" s="13" t="s">
        <v>837</v>
      </c>
      <c r="H4887" s="12">
        <v>40451</v>
      </c>
      <c r="I4887" s="12" t="s">
        <v>1106</v>
      </c>
      <c r="J4887" s="12">
        <v>40413</v>
      </c>
      <c r="K4887" s="4">
        <v>2710</v>
      </c>
      <c r="L4887" s="1" t="s">
        <v>146</v>
      </c>
      <c r="M4887" s="1" t="s">
        <v>132</v>
      </c>
      <c r="N4887" s="1" t="s">
        <v>167</v>
      </c>
      <c r="O4887" s="1" t="s">
        <v>93</v>
      </c>
      <c r="P4887">
        <v>30</v>
      </c>
      <c r="Q4887">
        <v>71991</v>
      </c>
      <c r="R4887">
        <v>320359.95</v>
      </c>
      <c r="S4887">
        <v>4.45</v>
      </c>
      <c r="T4887">
        <v>0.15</v>
      </c>
      <c r="U4887">
        <f t="shared" si="1512"/>
        <v>320359.95</v>
      </c>
      <c r="V4887">
        <f t="shared" si="1513"/>
        <v>2159730</v>
      </c>
      <c r="W4887" s="1" t="s">
        <v>197</v>
      </c>
      <c r="X4887" s="1" t="s">
        <v>1236</v>
      </c>
      <c r="Y4887" s="1" t="s">
        <v>3082</v>
      </c>
      <c r="Z4887" s="3">
        <v>5851</v>
      </c>
      <c r="AA4887" s="4">
        <f t="shared" si="1517"/>
        <v>7187</v>
      </c>
      <c r="AB4887" s="4">
        <f t="shared" si="1510"/>
        <v>10145.5940758</v>
      </c>
      <c r="AC4887" s="4">
        <f t="shared" si="1511"/>
        <v>7187</v>
      </c>
      <c r="AD4887" s="4">
        <f t="shared" si="1518"/>
        <v>7187</v>
      </c>
      <c r="AE4887" s="4">
        <v>7187</v>
      </c>
      <c r="AF4887" s="4">
        <v>7187</v>
      </c>
      <c r="AG4887" s="4">
        <f>AE4887</f>
        <v>7187</v>
      </c>
      <c r="AI4887" t="e">
        <f t="shared" si="1514"/>
        <v>#N/A</v>
      </c>
      <c r="AJ4887">
        <v>16285.97</v>
      </c>
      <c r="AK4887" s="2">
        <v>16285.97</v>
      </c>
      <c r="AL4887" s="2">
        <f>AJ4887</f>
        <v>16285.97</v>
      </c>
      <c r="AM4887" s="4"/>
      <c r="AN4887" t="e">
        <f>VLOOKUP([1]!Tabelle13[[#This Row],[Vlookup this ID for freight costs]],$AL$2:$AL$6811,2,FALSE)</f>
        <v>#REF!</v>
      </c>
      <c r="AP4887">
        <v>690.7</v>
      </c>
      <c r="AQ4887">
        <v>690.7</v>
      </c>
      <c r="AR4887" s="4">
        <v>30</v>
      </c>
      <c r="AS4887" s="4">
        <v>9</v>
      </c>
      <c r="AT4887" s="4">
        <v>2010</v>
      </c>
      <c r="AU4887" s="4">
        <v>23</v>
      </c>
      <c r="AV4887" s="4">
        <v>8</v>
      </c>
      <c r="AW4887" s="4">
        <v>2010</v>
      </c>
      <c r="AX4887" t="str">
        <f t="shared" si="1515"/>
        <v>No Delay</v>
      </c>
      <c r="AY4887">
        <f t="shared" si="1516"/>
        <v>0</v>
      </c>
    </row>
    <row r="4888" spans="1:51" x14ac:dyDescent="0.2">
      <c r="A4888" s="3">
        <v>84590</v>
      </c>
      <c r="B4888" s="1" t="s">
        <v>863</v>
      </c>
      <c r="C4888" s="1" t="s">
        <v>165</v>
      </c>
      <c r="D4888" s="1" t="s">
        <v>130</v>
      </c>
      <c r="E4888" s="1" t="s">
        <v>53</v>
      </c>
      <c r="F4888" s="1" t="s">
        <v>53</v>
      </c>
      <c r="G4888" s="13" t="s">
        <v>837</v>
      </c>
      <c r="H4888" s="12">
        <v>40451</v>
      </c>
      <c r="I4888" s="12" t="s">
        <v>1106</v>
      </c>
      <c r="J4888" s="12">
        <v>40413</v>
      </c>
      <c r="K4888" s="4">
        <v>2711</v>
      </c>
      <c r="L4888" s="1" t="s">
        <v>146</v>
      </c>
      <c r="M4888" s="1" t="s">
        <v>132</v>
      </c>
      <c r="N4888" s="1" t="s">
        <v>275</v>
      </c>
      <c r="O4888" s="1" t="s">
        <v>93</v>
      </c>
      <c r="P4888">
        <v>60</v>
      </c>
      <c r="Q4888">
        <v>26991</v>
      </c>
      <c r="R4888">
        <v>230773.05</v>
      </c>
      <c r="S4888">
        <v>8.5500000000000007</v>
      </c>
      <c r="T4888">
        <v>0.14000000000000001</v>
      </c>
      <c r="U4888">
        <f t="shared" si="1512"/>
        <v>230773.05000000002</v>
      </c>
      <c r="V4888">
        <f t="shared" si="1513"/>
        <v>1619460</v>
      </c>
      <c r="W4888" s="1" t="s">
        <v>155</v>
      </c>
      <c r="X4888" s="1" t="s">
        <v>1236</v>
      </c>
      <c r="Y4888" s="1" t="s">
        <v>156</v>
      </c>
      <c r="Z4888" s="3">
        <v>5457</v>
      </c>
      <c r="AA4888" s="4">
        <f t="shared" si="1517"/>
        <v>7187</v>
      </c>
      <c r="AB4888" s="4">
        <f t="shared" si="1510"/>
        <v>5206.9430757999999</v>
      </c>
      <c r="AC4888" s="4">
        <f t="shared" si="1511"/>
        <v>7187</v>
      </c>
      <c r="AD4888" s="4">
        <f t="shared" si="1518"/>
        <v>7187</v>
      </c>
      <c r="AE4888" s="3" t="s">
        <v>2504</v>
      </c>
      <c r="AF4888" s="3">
        <v>7187</v>
      </c>
      <c r="AG4888" s="4">
        <f>AI4888</f>
        <v>7187</v>
      </c>
      <c r="AH4888" s="4">
        <v>84589</v>
      </c>
      <c r="AI4888">
        <f t="shared" si="1514"/>
        <v>7187</v>
      </c>
      <c r="AJ4888" t="s">
        <v>2504</v>
      </c>
      <c r="AK4888" s="2">
        <v>16285.97</v>
      </c>
      <c r="AL4888" s="2">
        <f>AN4888</f>
        <v>16285.97</v>
      </c>
      <c r="AM4888" s="4">
        <v>84589</v>
      </c>
      <c r="AN4888">
        <f>INDEX($AJ$2:$AJ$6811,MATCH(AM4888,$A$2:$A$6811,0))</f>
        <v>16285.97</v>
      </c>
      <c r="AP4888">
        <v>497.55</v>
      </c>
      <c r="AQ4888">
        <v>497.55</v>
      </c>
      <c r="AR4888" s="4">
        <v>30</v>
      </c>
      <c r="AS4888" s="4">
        <v>9</v>
      </c>
      <c r="AT4888" s="4">
        <v>2010</v>
      </c>
      <c r="AU4888" s="4">
        <v>23</v>
      </c>
      <c r="AV4888" s="4">
        <v>8</v>
      </c>
      <c r="AW4888" s="4">
        <v>2010</v>
      </c>
      <c r="AX4888" t="str">
        <f t="shared" si="1515"/>
        <v>No Delay</v>
      </c>
      <c r="AY4888">
        <f t="shared" si="1516"/>
        <v>0</v>
      </c>
    </row>
    <row r="4889" spans="1:51" x14ac:dyDescent="0.2">
      <c r="A4889" s="3">
        <v>11955</v>
      </c>
      <c r="B4889" s="1" t="s">
        <v>350</v>
      </c>
      <c r="C4889" s="1" t="s">
        <v>65</v>
      </c>
      <c r="D4889" s="1" t="s">
        <v>130</v>
      </c>
      <c r="E4889" s="1" t="s">
        <v>152</v>
      </c>
      <c r="F4889" s="1" t="s">
        <v>152</v>
      </c>
      <c r="G4889" s="13" t="s">
        <v>166</v>
      </c>
      <c r="H4889" s="12">
        <v>39891</v>
      </c>
      <c r="I4889" s="12" t="s">
        <v>166</v>
      </c>
      <c r="J4889" s="12">
        <v>39891</v>
      </c>
      <c r="K4889" s="4">
        <v>1411</v>
      </c>
      <c r="L4889" s="1" t="s">
        <v>146</v>
      </c>
      <c r="M4889" s="1" t="s">
        <v>132</v>
      </c>
      <c r="N4889" s="1" t="s">
        <v>154</v>
      </c>
      <c r="O4889" s="1" t="s">
        <v>93</v>
      </c>
      <c r="P4889">
        <v>60</v>
      </c>
      <c r="Q4889">
        <v>63940</v>
      </c>
      <c r="R4889">
        <v>728916</v>
      </c>
      <c r="S4889">
        <v>11.4</v>
      </c>
      <c r="T4889">
        <v>0.19</v>
      </c>
      <c r="U4889">
        <f t="shared" si="1512"/>
        <v>728916</v>
      </c>
      <c r="V4889">
        <f t="shared" si="1513"/>
        <v>3836400</v>
      </c>
      <c r="W4889" s="1" t="s">
        <v>155</v>
      </c>
      <c r="X4889" s="1" t="s">
        <v>1236</v>
      </c>
      <c r="Y4889" s="1" t="s">
        <v>156</v>
      </c>
      <c r="Z4889" s="3">
        <v>7726</v>
      </c>
      <c r="AA4889" s="4">
        <f t="shared" si="1517"/>
        <v>7189</v>
      </c>
      <c r="AB4889" s="4">
        <f t="shared" si="1510"/>
        <v>9262.0145380000013</v>
      </c>
      <c r="AC4889" s="4">
        <f t="shared" si="1511"/>
        <v>7189</v>
      </c>
      <c r="AD4889" s="4">
        <f t="shared" si="1518"/>
        <v>7189</v>
      </c>
      <c r="AE4889" s="4">
        <v>7189</v>
      </c>
      <c r="AF4889" s="4">
        <v>7189</v>
      </c>
      <c r="AG4889" s="4">
        <f>AE4889</f>
        <v>7189</v>
      </c>
      <c r="AH4889" s="4">
        <v>84235</v>
      </c>
      <c r="AI4889">
        <f t="shared" si="1514"/>
        <v>8615</v>
      </c>
      <c r="AJ4889">
        <v>11492.86</v>
      </c>
      <c r="AK4889" s="2">
        <v>11492.86</v>
      </c>
      <c r="AL4889" s="2">
        <f>AJ4889</f>
        <v>11492.86</v>
      </c>
      <c r="AM4889" s="4"/>
      <c r="AN4889" t="e">
        <f>VLOOKUP([1]!Tabelle13[[#This Row],[Vlookup this ID for freight costs]],$AL$2:$AL$6811,2,FALSE)</f>
        <v>#REF!</v>
      </c>
      <c r="AP4889">
        <v>1428.68</v>
      </c>
      <c r="AQ4889">
        <v>1428.68</v>
      </c>
      <c r="AR4889" s="4">
        <v>19</v>
      </c>
      <c r="AS4889" s="4">
        <v>4</v>
      </c>
      <c r="AT4889" s="4">
        <v>2009</v>
      </c>
      <c r="AU4889" s="4">
        <v>19</v>
      </c>
      <c r="AV4889" s="4">
        <v>4</v>
      </c>
      <c r="AW4889" s="4">
        <v>2009</v>
      </c>
      <c r="AX4889" t="str">
        <f t="shared" si="1515"/>
        <v>No Delay</v>
      </c>
      <c r="AY4889">
        <f t="shared" si="1516"/>
        <v>0</v>
      </c>
    </row>
    <row r="4890" spans="1:51" x14ac:dyDescent="0.2">
      <c r="A4890" s="3">
        <v>82961</v>
      </c>
      <c r="B4890" s="1" t="s">
        <v>151</v>
      </c>
      <c r="C4890" s="1" t="s">
        <v>65</v>
      </c>
      <c r="D4890" s="1" t="s">
        <v>130</v>
      </c>
      <c r="E4890" s="1" t="s">
        <v>152</v>
      </c>
      <c r="F4890" s="1" t="s">
        <v>152</v>
      </c>
      <c r="G4890" s="13" t="s">
        <v>331</v>
      </c>
      <c r="H4890" s="12">
        <v>40724</v>
      </c>
      <c r="I4890" s="12" t="s">
        <v>928</v>
      </c>
      <c r="J4890" s="12">
        <v>40730</v>
      </c>
      <c r="K4890" s="4">
        <v>3298</v>
      </c>
      <c r="L4890" s="1" t="s">
        <v>146</v>
      </c>
      <c r="M4890" s="1" t="s">
        <v>132</v>
      </c>
      <c r="N4890" s="1" t="s">
        <v>292</v>
      </c>
      <c r="O4890" s="1" t="s">
        <v>93</v>
      </c>
      <c r="P4890">
        <v>30</v>
      </c>
      <c r="Q4890">
        <v>62611</v>
      </c>
      <c r="R4890">
        <v>1247211.1200000001</v>
      </c>
      <c r="S4890">
        <v>19.920000000000002</v>
      </c>
      <c r="T4890">
        <v>0.66</v>
      </c>
      <c r="U4890">
        <f t="shared" si="1512"/>
        <v>1247211.1200000001</v>
      </c>
      <c r="V4890">
        <f t="shared" si="1513"/>
        <v>1878330</v>
      </c>
      <c r="W4890" s="1" t="s">
        <v>160</v>
      </c>
      <c r="X4890" s="1" t="s">
        <v>1236</v>
      </c>
      <c r="Y4890" s="1" t="s">
        <v>161</v>
      </c>
      <c r="Z4890" s="3">
        <v>7348</v>
      </c>
      <c r="AA4890" s="4">
        <f t="shared" si="1517"/>
        <v>7190</v>
      </c>
      <c r="AB4890" s="4">
        <f t="shared" si="1510"/>
        <v>9116.1597118000009</v>
      </c>
      <c r="AC4890" s="4">
        <f t="shared" si="1511"/>
        <v>7190</v>
      </c>
      <c r="AD4890" s="4">
        <f t="shared" si="1518"/>
        <v>7190</v>
      </c>
      <c r="AE4890" s="4">
        <v>7190</v>
      </c>
      <c r="AF4890" s="4">
        <v>7190</v>
      </c>
      <c r="AG4890" s="4">
        <f>AE4890</f>
        <v>7190</v>
      </c>
      <c r="AI4890" t="e">
        <f t="shared" si="1514"/>
        <v>#N/A</v>
      </c>
      <c r="AJ4890">
        <v>13398.06</v>
      </c>
      <c r="AK4890" s="2">
        <v>13398.06</v>
      </c>
      <c r="AL4890" s="2">
        <f>AJ4890</f>
        <v>13398.06</v>
      </c>
      <c r="AM4890" s="4"/>
      <c r="AN4890" t="e">
        <f>VLOOKUP([1]!Tabelle13[[#This Row],[Vlookup this ID for freight costs]],$AL$2:$AL$6811,2,FALSE)</f>
        <v>#REF!</v>
      </c>
      <c r="AP4890">
        <v>2057.9</v>
      </c>
      <c r="AQ4890">
        <v>2057.9</v>
      </c>
      <c r="AR4890" s="4">
        <v>30</v>
      </c>
      <c r="AS4890" s="4">
        <v>6</v>
      </c>
      <c r="AT4890" s="4">
        <v>2011</v>
      </c>
      <c r="AU4890" s="4">
        <v>6</v>
      </c>
      <c r="AV4890" s="4">
        <v>7</v>
      </c>
      <c r="AW4890" s="4">
        <v>2011</v>
      </c>
      <c r="AX4890" t="str">
        <f t="shared" si="1515"/>
        <v>Delay</v>
      </c>
      <c r="AY4890">
        <f t="shared" si="1516"/>
        <v>6</v>
      </c>
    </row>
    <row r="4891" spans="1:51" x14ac:dyDescent="0.2">
      <c r="A4891" s="3">
        <v>11480</v>
      </c>
      <c r="B4891" s="1" t="s">
        <v>88</v>
      </c>
      <c r="C4891" s="1" t="s">
        <v>89</v>
      </c>
      <c r="D4891" s="1" t="s">
        <v>130</v>
      </c>
      <c r="E4891" s="1" t="s">
        <v>53</v>
      </c>
      <c r="F4891" s="1" t="s">
        <v>53</v>
      </c>
      <c r="G4891" s="13" t="s">
        <v>1867</v>
      </c>
      <c r="H4891" s="12">
        <v>39497</v>
      </c>
      <c r="I4891" s="12" t="s">
        <v>1867</v>
      </c>
      <c r="J4891" s="12">
        <v>39497</v>
      </c>
      <c r="K4891" s="4">
        <v>664</v>
      </c>
      <c r="L4891" s="1" t="s">
        <v>146</v>
      </c>
      <c r="M4891" s="1" t="s">
        <v>132</v>
      </c>
      <c r="N4891" s="1" t="s">
        <v>167</v>
      </c>
      <c r="O4891" s="1" t="s">
        <v>93</v>
      </c>
      <c r="P4891">
        <v>30</v>
      </c>
      <c r="Q4891">
        <v>24561</v>
      </c>
      <c r="R4891">
        <v>294977.61</v>
      </c>
      <c r="S4891">
        <v>12.01</v>
      </c>
      <c r="T4891">
        <v>0.4</v>
      </c>
      <c r="U4891">
        <f t="shared" si="1512"/>
        <v>294977.61</v>
      </c>
      <c r="V4891">
        <f t="shared" si="1513"/>
        <v>736830</v>
      </c>
      <c r="W4891" s="1" t="s">
        <v>155</v>
      </c>
      <c r="X4891" s="1" t="s">
        <v>1236</v>
      </c>
      <c r="Y4891" s="1" t="s">
        <v>156</v>
      </c>
      <c r="Z4891" s="3">
        <v>9211</v>
      </c>
      <c r="AA4891" s="4">
        <f t="shared" si="1517"/>
        <v>7191</v>
      </c>
      <c r="AB4891" s="4">
        <f t="shared" si="1510"/>
        <v>4940.2559218000006</v>
      </c>
      <c r="AC4891" s="4">
        <f t="shared" si="1511"/>
        <v>7191</v>
      </c>
      <c r="AD4891" s="4">
        <f t="shared" si="1518"/>
        <v>7191</v>
      </c>
      <c r="AE4891" s="4">
        <v>7191</v>
      </c>
      <c r="AF4891" s="4">
        <v>7191</v>
      </c>
      <c r="AG4891" s="4">
        <f>AE4891</f>
        <v>7191</v>
      </c>
      <c r="AH4891" s="4">
        <v>84624</v>
      </c>
      <c r="AI4891">
        <f t="shared" si="1514"/>
        <v>2102</v>
      </c>
      <c r="AJ4891">
        <v>12349.51</v>
      </c>
      <c r="AK4891" s="2">
        <v>12349.51</v>
      </c>
      <c r="AL4891" s="2">
        <f>AJ4891</f>
        <v>12349.51</v>
      </c>
      <c r="AM4891" s="4"/>
      <c r="AN4891" t="e">
        <f>VLOOKUP([1]!Tabelle13[[#This Row],[Vlookup this ID for freight costs]],$AL$2:$AL$6811,2,FALSE)</f>
        <v>#REF!</v>
      </c>
      <c r="AP4891">
        <v>471.96</v>
      </c>
      <c r="AQ4891">
        <v>471.96</v>
      </c>
      <c r="AR4891" s="4">
        <v>19</v>
      </c>
      <c r="AS4891" s="4">
        <v>2</v>
      </c>
      <c r="AT4891" s="4">
        <v>2008</v>
      </c>
      <c r="AU4891" s="4">
        <v>19</v>
      </c>
      <c r="AV4891" s="4">
        <v>2</v>
      </c>
      <c r="AW4891" s="4">
        <v>2008</v>
      </c>
      <c r="AX4891" t="str">
        <f t="shared" si="1515"/>
        <v>No Delay</v>
      </c>
      <c r="AY4891">
        <f t="shared" si="1516"/>
        <v>0</v>
      </c>
    </row>
    <row r="4892" spans="1:51" x14ac:dyDescent="0.2">
      <c r="A4892" s="3">
        <v>83614</v>
      </c>
      <c r="B4892" s="1" t="s">
        <v>463</v>
      </c>
      <c r="C4892" s="1" t="s">
        <v>73</v>
      </c>
      <c r="D4892" s="1" t="s">
        <v>130</v>
      </c>
      <c r="E4892" s="1" t="s">
        <v>101</v>
      </c>
      <c r="F4892" s="1" t="s">
        <v>101</v>
      </c>
      <c r="G4892" s="13" t="s">
        <v>2137</v>
      </c>
      <c r="H4892" s="12">
        <v>41254</v>
      </c>
      <c r="I4892" s="12" t="s">
        <v>1040</v>
      </c>
      <c r="J4892" s="12">
        <v>41156</v>
      </c>
      <c r="K4892" s="4">
        <v>4142</v>
      </c>
      <c r="L4892" s="1" t="s">
        <v>146</v>
      </c>
      <c r="M4892" s="1" t="s">
        <v>132</v>
      </c>
      <c r="N4892" s="1" t="s">
        <v>206</v>
      </c>
      <c r="O4892" s="1" t="s">
        <v>93</v>
      </c>
      <c r="P4892">
        <v>60</v>
      </c>
      <c r="Q4892">
        <v>7150</v>
      </c>
      <c r="R4892">
        <v>21092.5</v>
      </c>
      <c r="S4892">
        <v>2.95</v>
      </c>
      <c r="T4892">
        <v>0.05</v>
      </c>
      <c r="U4892">
        <f t="shared" si="1512"/>
        <v>21092.5</v>
      </c>
      <c r="V4892">
        <f t="shared" si="1513"/>
        <v>429000</v>
      </c>
      <c r="W4892" s="1" t="s">
        <v>197</v>
      </c>
      <c r="X4892" s="1" t="s">
        <v>1236</v>
      </c>
      <c r="Y4892" s="1" t="s">
        <v>3082</v>
      </c>
      <c r="Z4892" s="3">
        <v>13821</v>
      </c>
      <c r="AA4892" s="4">
        <f t="shared" si="1517"/>
        <v>7191</v>
      </c>
      <c r="AB4892" s="4">
        <f t="shared" si="1510"/>
        <v>3029.436976</v>
      </c>
      <c r="AC4892" s="4">
        <f t="shared" si="1511"/>
        <v>7191</v>
      </c>
      <c r="AD4892" s="4">
        <f t="shared" si="1518"/>
        <v>12402</v>
      </c>
      <c r="AE4892" s="3" t="s">
        <v>2505</v>
      </c>
      <c r="AF4892" s="3">
        <v>7191</v>
      </c>
      <c r="AG4892" s="4">
        <f>AI4892</f>
        <v>7191</v>
      </c>
      <c r="AH4892" s="4">
        <v>82499</v>
      </c>
      <c r="AI4892">
        <f t="shared" si="1514"/>
        <v>7191</v>
      </c>
      <c r="AJ4892" t="s">
        <v>2505</v>
      </c>
      <c r="AK4892" s="2">
        <v>6014.22</v>
      </c>
      <c r="AL4892" s="2">
        <f>AN4892</f>
        <v>6014.22</v>
      </c>
      <c r="AM4892" s="4">
        <v>82499</v>
      </c>
      <c r="AN4892">
        <f>INDEX($AJ$2:$AJ$6811,MATCH(AM4892,$A$2:$A$6811,0))</f>
        <v>6014.22</v>
      </c>
      <c r="AP4892">
        <v>34.799999999999997</v>
      </c>
      <c r="AQ4892">
        <v>34.799999999999997</v>
      </c>
      <c r="AR4892" s="4">
        <v>11</v>
      </c>
      <c r="AS4892" s="4">
        <v>12</v>
      </c>
      <c r="AT4892" s="4">
        <v>2012</v>
      </c>
      <c r="AU4892" s="4">
        <v>4</v>
      </c>
      <c r="AV4892" s="4">
        <v>9</v>
      </c>
      <c r="AW4892" s="4">
        <v>2012</v>
      </c>
      <c r="AX4892" t="str">
        <f t="shared" si="1515"/>
        <v>No Delay</v>
      </c>
      <c r="AY4892">
        <f t="shared" si="1516"/>
        <v>0</v>
      </c>
    </row>
    <row r="4893" spans="1:51" x14ac:dyDescent="0.2">
      <c r="A4893" s="3">
        <v>85292</v>
      </c>
      <c r="B4893" s="1" t="s">
        <v>463</v>
      </c>
      <c r="C4893" s="1" t="s">
        <v>73</v>
      </c>
      <c r="D4893" s="1" t="s">
        <v>130</v>
      </c>
      <c r="E4893" s="1" t="s">
        <v>101</v>
      </c>
      <c r="F4893" s="1" t="s">
        <v>101</v>
      </c>
      <c r="G4893" s="13" t="s">
        <v>2137</v>
      </c>
      <c r="H4893" s="12">
        <v>41254</v>
      </c>
      <c r="I4893" s="12" t="s">
        <v>1040</v>
      </c>
      <c r="J4893" s="12">
        <v>41156</v>
      </c>
      <c r="K4893" s="4">
        <v>4145</v>
      </c>
      <c r="L4893" s="1" t="s">
        <v>146</v>
      </c>
      <c r="M4893" s="1" t="s">
        <v>132</v>
      </c>
      <c r="N4893" s="1" t="s">
        <v>167</v>
      </c>
      <c r="O4893" s="1" t="s">
        <v>93</v>
      </c>
      <c r="P4893">
        <v>30</v>
      </c>
      <c r="Q4893">
        <v>17422</v>
      </c>
      <c r="R4893">
        <v>66377.820000000007</v>
      </c>
      <c r="S4893">
        <v>3.81</v>
      </c>
      <c r="T4893">
        <v>0.13</v>
      </c>
      <c r="U4893">
        <f t="shared" si="1512"/>
        <v>66377.820000000007</v>
      </c>
      <c r="V4893">
        <f t="shared" si="1513"/>
        <v>522660</v>
      </c>
      <c r="W4893" s="1" t="s">
        <v>213</v>
      </c>
      <c r="X4893" s="1" t="s">
        <v>1236</v>
      </c>
      <c r="Y4893" s="1" t="s">
        <v>161</v>
      </c>
      <c r="Z4893" s="3">
        <v>14451</v>
      </c>
      <c r="AA4893" s="4">
        <f t="shared" si="1517"/>
        <v>7191</v>
      </c>
      <c r="AB4893" s="4">
        <f t="shared" ref="AB4893:AB4927" si="1519" xml:space="preserve"> 2244.740206  + 0.1097478*Q4893</f>
        <v>4156.7663775999999</v>
      </c>
      <c r="AC4893" s="4">
        <f t="shared" ref="AC4893:AC4927" si="1520">AF4893</f>
        <v>7191</v>
      </c>
      <c r="AD4893" s="4">
        <f t="shared" si="1518"/>
        <v>12094.166666666666</v>
      </c>
      <c r="AE4893" s="3" t="s">
        <v>2505</v>
      </c>
      <c r="AF4893" s="3">
        <v>7191</v>
      </c>
      <c r="AG4893" s="4">
        <f>AI4893</f>
        <v>7191</v>
      </c>
      <c r="AH4893" s="4">
        <v>82499</v>
      </c>
      <c r="AI4893">
        <f t="shared" si="1514"/>
        <v>7191</v>
      </c>
      <c r="AJ4893" t="s">
        <v>2505</v>
      </c>
      <c r="AK4893" s="2">
        <v>6014.22</v>
      </c>
      <c r="AL4893" s="2">
        <f>AN4893</f>
        <v>6014.22</v>
      </c>
      <c r="AM4893" s="4">
        <v>82499</v>
      </c>
      <c r="AN4893">
        <f>INDEX($AJ$2:$AJ$6811,MATCH(AM4893,$A$2:$A$6811,0))</f>
        <v>6014.22</v>
      </c>
      <c r="AP4893">
        <v>109.52</v>
      </c>
      <c r="AQ4893">
        <v>109.52</v>
      </c>
      <c r="AR4893" s="4">
        <v>11</v>
      </c>
      <c r="AS4893" s="4">
        <v>12</v>
      </c>
      <c r="AT4893" s="4">
        <v>2012</v>
      </c>
      <c r="AU4893" s="4">
        <v>4</v>
      </c>
      <c r="AV4893" s="4">
        <v>9</v>
      </c>
      <c r="AW4893" s="4">
        <v>2012</v>
      </c>
      <c r="AX4893" t="str">
        <f t="shared" si="1515"/>
        <v>No Delay</v>
      </c>
      <c r="AY4893">
        <f t="shared" si="1516"/>
        <v>0</v>
      </c>
    </row>
    <row r="4894" spans="1:51" x14ac:dyDescent="0.2">
      <c r="A4894" s="3">
        <v>85890</v>
      </c>
      <c r="B4894" s="1" t="s">
        <v>463</v>
      </c>
      <c r="C4894" s="1" t="s">
        <v>73</v>
      </c>
      <c r="D4894" s="1" t="s">
        <v>130</v>
      </c>
      <c r="E4894" s="1" t="s">
        <v>101</v>
      </c>
      <c r="F4894" s="1" t="s">
        <v>101</v>
      </c>
      <c r="G4894" s="13" t="s">
        <v>2137</v>
      </c>
      <c r="H4894" s="12">
        <v>41254</v>
      </c>
      <c r="I4894" s="12" t="s">
        <v>1040</v>
      </c>
      <c r="J4894" s="12">
        <v>41156</v>
      </c>
      <c r="K4894" s="4">
        <v>4146</v>
      </c>
      <c r="L4894" s="1" t="s">
        <v>146</v>
      </c>
      <c r="M4894" s="1" t="s">
        <v>132</v>
      </c>
      <c r="N4894" s="1" t="s">
        <v>238</v>
      </c>
      <c r="O4894" s="1" t="s">
        <v>93</v>
      </c>
      <c r="P4894">
        <v>30</v>
      </c>
      <c r="Q4894">
        <v>33201</v>
      </c>
      <c r="R4894">
        <v>177957.36</v>
      </c>
      <c r="S4894">
        <v>5.36</v>
      </c>
      <c r="T4894">
        <v>0.18</v>
      </c>
      <c r="U4894">
        <f t="shared" si="1512"/>
        <v>177957.36000000002</v>
      </c>
      <c r="V4894">
        <f t="shared" si="1513"/>
        <v>996030</v>
      </c>
      <c r="W4894" s="1" t="s">
        <v>179</v>
      </c>
      <c r="X4894" s="1" t="s">
        <v>1236</v>
      </c>
      <c r="Y4894" s="1" t="s">
        <v>156</v>
      </c>
      <c r="Z4894" s="3">
        <v>14969</v>
      </c>
      <c r="AA4894" s="4">
        <f t="shared" si="1517"/>
        <v>7191</v>
      </c>
      <c r="AB4894" s="4">
        <f t="shared" si="1519"/>
        <v>5888.4769138000001</v>
      </c>
      <c r="AC4894" s="4">
        <f t="shared" si="1520"/>
        <v>7191</v>
      </c>
      <c r="AD4894" s="4">
        <f t="shared" si="1518"/>
        <v>7191</v>
      </c>
      <c r="AE4894" s="3" t="s">
        <v>2505</v>
      </c>
      <c r="AF4894" s="3">
        <v>7191</v>
      </c>
      <c r="AG4894" s="4">
        <f>AI4894</f>
        <v>7191</v>
      </c>
      <c r="AH4894" s="4">
        <v>82499</v>
      </c>
      <c r="AI4894">
        <f t="shared" si="1514"/>
        <v>7191</v>
      </c>
      <c r="AJ4894" t="s">
        <v>2505</v>
      </c>
      <c r="AK4894" s="2">
        <v>6014.22</v>
      </c>
      <c r="AL4894" s="2">
        <f>AN4894</f>
        <v>6014.22</v>
      </c>
      <c r="AM4894" s="4">
        <v>82499</v>
      </c>
      <c r="AN4894">
        <f>INDEX($AJ$2:$AJ$6811,MATCH(AM4894,$A$2:$A$6811,0))</f>
        <v>6014.22</v>
      </c>
      <c r="AP4894">
        <v>293.63</v>
      </c>
      <c r="AQ4894">
        <v>293.63</v>
      </c>
      <c r="AR4894" s="4">
        <v>11</v>
      </c>
      <c r="AS4894" s="4">
        <v>12</v>
      </c>
      <c r="AT4894" s="4">
        <v>2012</v>
      </c>
      <c r="AU4894" s="4">
        <v>4</v>
      </c>
      <c r="AV4894" s="4">
        <v>9</v>
      </c>
      <c r="AW4894" s="4">
        <v>2012</v>
      </c>
      <c r="AX4894" t="str">
        <f t="shared" si="1515"/>
        <v>No Delay</v>
      </c>
      <c r="AY4894">
        <f t="shared" si="1516"/>
        <v>0</v>
      </c>
    </row>
    <row r="4895" spans="1:51" x14ac:dyDescent="0.2">
      <c r="A4895" s="3">
        <v>12736</v>
      </c>
      <c r="B4895" s="1" t="s">
        <v>88</v>
      </c>
      <c r="C4895" s="1" t="s">
        <v>89</v>
      </c>
      <c r="D4895" s="1" t="s">
        <v>130</v>
      </c>
      <c r="E4895" s="1" t="s">
        <v>53</v>
      </c>
      <c r="F4895" s="1" t="s">
        <v>53</v>
      </c>
      <c r="G4895" s="13" t="s">
        <v>1867</v>
      </c>
      <c r="H4895" s="12">
        <v>39497</v>
      </c>
      <c r="I4895" s="12" t="s">
        <v>1867</v>
      </c>
      <c r="J4895" s="12">
        <v>39497</v>
      </c>
      <c r="K4895" s="4">
        <v>668</v>
      </c>
      <c r="L4895" s="1" t="s">
        <v>146</v>
      </c>
      <c r="M4895" s="1" t="s">
        <v>132</v>
      </c>
      <c r="N4895" s="1" t="s">
        <v>612</v>
      </c>
      <c r="O4895" s="1" t="s">
        <v>93</v>
      </c>
      <c r="P4895">
        <v>30</v>
      </c>
      <c r="Q4895">
        <v>44000</v>
      </c>
      <c r="R4895">
        <v>88000</v>
      </c>
      <c r="S4895">
        <v>2</v>
      </c>
      <c r="T4895">
        <v>7.0000000000000007E-2</v>
      </c>
      <c r="U4895">
        <f t="shared" si="1512"/>
        <v>88000</v>
      </c>
      <c r="V4895">
        <f t="shared" si="1513"/>
        <v>1320000</v>
      </c>
      <c r="W4895" s="1" t="s">
        <v>204</v>
      </c>
      <c r="X4895" s="1" t="s">
        <v>1236</v>
      </c>
      <c r="Y4895" s="1" t="s">
        <v>205</v>
      </c>
      <c r="Z4895" s="3">
        <v>8859</v>
      </c>
      <c r="AA4895" s="4">
        <f t="shared" si="1517"/>
        <v>7191</v>
      </c>
      <c r="AB4895" s="4">
        <f t="shared" si="1519"/>
        <v>7073.6434060000011</v>
      </c>
      <c r="AC4895" s="4">
        <f t="shared" si="1520"/>
        <v>7191</v>
      </c>
      <c r="AD4895" s="4">
        <f t="shared" si="1518"/>
        <v>7191</v>
      </c>
      <c r="AE4895" s="3" t="s">
        <v>2506</v>
      </c>
      <c r="AF4895" s="3">
        <v>7191</v>
      </c>
      <c r="AG4895" s="4">
        <f>AI4895</f>
        <v>7191</v>
      </c>
      <c r="AH4895" s="4">
        <v>11480</v>
      </c>
      <c r="AI4895">
        <f t="shared" si="1514"/>
        <v>7191</v>
      </c>
      <c r="AJ4895" t="s">
        <v>2506</v>
      </c>
      <c r="AK4895" s="2">
        <v>12349.51</v>
      </c>
      <c r="AL4895" s="2">
        <f>AN4895</f>
        <v>12349.51</v>
      </c>
      <c r="AM4895" s="4">
        <v>11480</v>
      </c>
      <c r="AN4895">
        <f>INDEX($AJ$2:$AJ$6811,MATCH(AM4895,$A$2:$A$6811,0))</f>
        <v>12349.51</v>
      </c>
      <c r="AP4895">
        <v>140.80000000000001</v>
      </c>
      <c r="AQ4895">
        <v>140.80000000000001</v>
      </c>
      <c r="AR4895" s="4">
        <v>19</v>
      </c>
      <c r="AS4895" s="4">
        <v>2</v>
      </c>
      <c r="AT4895" s="4">
        <v>2008</v>
      </c>
      <c r="AU4895" s="4">
        <v>19</v>
      </c>
      <c r="AV4895" s="4">
        <v>2</v>
      </c>
      <c r="AW4895" s="4">
        <v>2008</v>
      </c>
      <c r="AX4895" t="str">
        <f t="shared" si="1515"/>
        <v>No Delay</v>
      </c>
      <c r="AY4895">
        <f t="shared" si="1516"/>
        <v>0</v>
      </c>
    </row>
    <row r="4896" spans="1:51" x14ac:dyDescent="0.2">
      <c r="A4896" s="3">
        <v>82499</v>
      </c>
      <c r="B4896" s="1" t="s">
        <v>463</v>
      </c>
      <c r="C4896" s="1" t="s">
        <v>73</v>
      </c>
      <c r="D4896" s="1" t="s">
        <v>130</v>
      </c>
      <c r="E4896" s="1" t="s">
        <v>101</v>
      </c>
      <c r="F4896" s="1" t="s">
        <v>101</v>
      </c>
      <c r="G4896" s="13" t="s">
        <v>2137</v>
      </c>
      <c r="H4896" s="12">
        <v>41254</v>
      </c>
      <c r="I4896" s="12" t="s">
        <v>1040</v>
      </c>
      <c r="J4896" s="12">
        <v>41156</v>
      </c>
      <c r="K4896" s="4">
        <v>4140</v>
      </c>
      <c r="L4896" s="1" t="s">
        <v>146</v>
      </c>
      <c r="M4896" s="1" t="s">
        <v>132</v>
      </c>
      <c r="N4896" s="1" t="s">
        <v>238</v>
      </c>
      <c r="O4896" s="1" t="s">
        <v>93</v>
      </c>
      <c r="P4896">
        <v>30</v>
      </c>
      <c r="Q4896">
        <v>44881</v>
      </c>
      <c r="R4896">
        <v>240562.16</v>
      </c>
      <c r="S4896">
        <v>5.36</v>
      </c>
      <c r="T4896">
        <v>0.18</v>
      </c>
      <c r="U4896">
        <f t="shared" si="1512"/>
        <v>240562.16</v>
      </c>
      <c r="V4896">
        <f t="shared" si="1513"/>
        <v>1346430</v>
      </c>
      <c r="W4896" s="1" t="s">
        <v>160</v>
      </c>
      <c r="X4896" s="1" t="s">
        <v>1236</v>
      </c>
      <c r="Y4896" s="1" t="s">
        <v>161</v>
      </c>
      <c r="Z4896" s="3">
        <v>14451</v>
      </c>
      <c r="AA4896" s="4">
        <f t="shared" si="1517"/>
        <v>7191</v>
      </c>
      <c r="AB4896" s="4">
        <f t="shared" si="1519"/>
        <v>7170.3312177999996</v>
      </c>
      <c r="AC4896" s="4">
        <f t="shared" si="1520"/>
        <v>7191</v>
      </c>
      <c r="AD4896" s="4">
        <f t="shared" si="1518"/>
        <v>7191</v>
      </c>
      <c r="AE4896" s="4">
        <v>7191</v>
      </c>
      <c r="AF4896" s="4">
        <v>7191</v>
      </c>
      <c r="AG4896" s="4">
        <f>AE4896</f>
        <v>7191</v>
      </c>
      <c r="AI4896" t="e">
        <f t="shared" si="1514"/>
        <v>#N/A</v>
      </c>
      <c r="AJ4896">
        <v>6014.22</v>
      </c>
      <c r="AK4896" s="2">
        <v>6014.22</v>
      </c>
      <c r="AL4896" s="2">
        <f>AJ4896</f>
        <v>6014.22</v>
      </c>
      <c r="AM4896" s="4"/>
      <c r="AN4896" t="e">
        <f>VLOOKUP([1]!Tabelle13[[#This Row],[Vlookup this ID for freight costs]],$AL$2:$AL$6811,2,FALSE)</f>
        <v>#REF!</v>
      </c>
      <c r="AP4896">
        <v>396.93</v>
      </c>
      <c r="AQ4896">
        <v>396.93</v>
      </c>
      <c r="AR4896" s="4">
        <v>11</v>
      </c>
      <c r="AS4896" s="4">
        <v>12</v>
      </c>
      <c r="AT4896" s="4">
        <v>2012</v>
      </c>
      <c r="AU4896" s="4">
        <v>4</v>
      </c>
      <c r="AV4896" s="4">
        <v>9</v>
      </c>
      <c r="AW4896" s="4">
        <v>2012</v>
      </c>
      <c r="AX4896" t="str">
        <f t="shared" si="1515"/>
        <v>No Delay</v>
      </c>
      <c r="AY4896">
        <f t="shared" si="1516"/>
        <v>0</v>
      </c>
    </row>
    <row r="4897" spans="1:51" x14ac:dyDescent="0.2">
      <c r="A4897" s="3">
        <v>11481</v>
      </c>
      <c r="B4897" s="1" t="s">
        <v>88</v>
      </c>
      <c r="C4897" s="1" t="s">
        <v>89</v>
      </c>
      <c r="D4897" s="1" t="s">
        <v>130</v>
      </c>
      <c r="E4897" s="1" t="s">
        <v>53</v>
      </c>
      <c r="F4897" s="1" t="s">
        <v>53</v>
      </c>
      <c r="G4897" s="13" t="s">
        <v>1867</v>
      </c>
      <c r="H4897" s="12">
        <v>39497</v>
      </c>
      <c r="I4897" s="12" t="s">
        <v>1867</v>
      </c>
      <c r="J4897" s="12">
        <v>39497</v>
      </c>
      <c r="K4897" s="4">
        <v>665</v>
      </c>
      <c r="L4897" s="1" t="s">
        <v>146</v>
      </c>
      <c r="M4897" s="1" t="s">
        <v>132</v>
      </c>
      <c r="N4897" s="1" t="s">
        <v>167</v>
      </c>
      <c r="O4897" s="1" t="s">
        <v>93</v>
      </c>
      <c r="P4897">
        <v>30</v>
      </c>
      <c r="Q4897">
        <v>37039</v>
      </c>
      <c r="R4897">
        <v>444838.39</v>
      </c>
      <c r="S4897">
        <v>12.01</v>
      </c>
      <c r="T4897">
        <v>0.4</v>
      </c>
      <c r="U4897">
        <f t="shared" si="1512"/>
        <v>444838.39</v>
      </c>
      <c r="V4897">
        <f t="shared" si="1513"/>
        <v>1111170</v>
      </c>
      <c r="W4897" s="1" t="s">
        <v>197</v>
      </c>
      <c r="X4897" s="1" t="s">
        <v>1236</v>
      </c>
      <c r="Y4897" s="1" t="s">
        <v>3082</v>
      </c>
      <c r="Z4897" s="3">
        <v>8794</v>
      </c>
      <c r="AA4897" s="4">
        <f t="shared" si="1517"/>
        <v>7191</v>
      </c>
      <c r="AB4897" s="4">
        <f t="shared" si="1519"/>
        <v>6309.6889702000008</v>
      </c>
      <c r="AC4897" s="4">
        <f t="shared" si="1520"/>
        <v>7191</v>
      </c>
      <c r="AD4897" s="4">
        <f t="shared" si="1518"/>
        <v>5065</v>
      </c>
      <c r="AE4897" s="3" t="s">
        <v>2506</v>
      </c>
      <c r="AF4897" s="3">
        <v>7191</v>
      </c>
      <c r="AG4897" s="4">
        <f>AI4897</f>
        <v>7191</v>
      </c>
      <c r="AH4897" s="4">
        <v>11480</v>
      </c>
      <c r="AI4897">
        <f t="shared" si="1514"/>
        <v>7191</v>
      </c>
      <c r="AJ4897" t="s">
        <v>2506</v>
      </c>
      <c r="AK4897" s="2">
        <v>12349.51</v>
      </c>
      <c r="AL4897" s="2">
        <f>AN4897</f>
        <v>12349.51</v>
      </c>
      <c r="AM4897" s="4">
        <v>11480</v>
      </c>
      <c r="AN4897">
        <f>INDEX($AJ$2:$AJ$6811,MATCH(AM4897,$A$2:$A$6811,0))</f>
        <v>12349.51</v>
      </c>
      <c r="AP4897">
        <v>711.74</v>
      </c>
      <c r="AQ4897">
        <v>711.74</v>
      </c>
      <c r="AR4897" s="4">
        <v>19</v>
      </c>
      <c r="AS4897" s="4">
        <v>2</v>
      </c>
      <c r="AT4897" s="4">
        <v>2008</v>
      </c>
      <c r="AU4897" s="4">
        <v>19</v>
      </c>
      <c r="AV4897" s="4">
        <v>2</v>
      </c>
      <c r="AW4897" s="4">
        <v>2008</v>
      </c>
      <c r="AX4897" t="str">
        <f t="shared" si="1515"/>
        <v>No Delay</v>
      </c>
      <c r="AY4897">
        <f t="shared" si="1516"/>
        <v>0</v>
      </c>
    </row>
    <row r="4898" spans="1:51" x14ac:dyDescent="0.2">
      <c r="A4898" s="3">
        <v>66374</v>
      </c>
      <c r="B4898" s="1" t="s">
        <v>168</v>
      </c>
      <c r="C4898" s="1" t="s">
        <v>150</v>
      </c>
      <c r="D4898" s="1" t="s">
        <v>100</v>
      </c>
      <c r="E4898" s="1" t="s">
        <v>253</v>
      </c>
      <c r="F4898" s="1" t="s">
        <v>253</v>
      </c>
      <c r="G4898" s="13" t="s">
        <v>1651</v>
      </c>
      <c r="H4898" s="12">
        <v>40473</v>
      </c>
      <c r="I4898" s="12" t="s">
        <v>1651</v>
      </c>
      <c r="J4898" s="12">
        <v>40473</v>
      </c>
      <c r="K4898" s="4">
        <v>2798</v>
      </c>
      <c r="L4898" s="1" t="s">
        <v>146</v>
      </c>
      <c r="M4898" s="1" t="s">
        <v>1210</v>
      </c>
      <c r="N4898" s="1" t="s">
        <v>265</v>
      </c>
      <c r="O4898" s="1" t="s">
        <v>93</v>
      </c>
      <c r="P4898">
        <v>60</v>
      </c>
      <c r="Q4898">
        <v>116000</v>
      </c>
      <c r="R4898">
        <v>327120</v>
      </c>
      <c r="S4898">
        <v>2.82</v>
      </c>
      <c r="T4898">
        <v>0.05</v>
      </c>
      <c r="U4898">
        <f t="shared" si="1512"/>
        <v>327120</v>
      </c>
      <c r="V4898">
        <f t="shared" si="1513"/>
        <v>6960000</v>
      </c>
      <c r="W4898" s="1" t="s">
        <v>197</v>
      </c>
      <c r="X4898" s="1" t="s">
        <v>1236</v>
      </c>
      <c r="Y4898" s="1" t="s">
        <v>3082</v>
      </c>
      <c r="Z4898" s="3">
        <v>15488</v>
      </c>
      <c r="AA4898" s="4">
        <f t="shared" si="1517"/>
        <v>7193</v>
      </c>
      <c r="AB4898" s="4">
        <f t="shared" si="1519"/>
        <v>14975.485006000001</v>
      </c>
      <c r="AC4898" s="4">
        <f t="shared" si="1520"/>
        <v>7193</v>
      </c>
      <c r="AD4898" s="4">
        <f t="shared" si="1518"/>
        <v>12357</v>
      </c>
      <c r="AE4898" s="4">
        <v>7193</v>
      </c>
      <c r="AF4898" s="4">
        <v>7193</v>
      </c>
      <c r="AG4898" s="4">
        <f t="shared" ref="AG4898:AG4904" si="1521">AE4898</f>
        <v>7193</v>
      </c>
      <c r="AI4898" t="e">
        <f t="shared" si="1514"/>
        <v>#N/A</v>
      </c>
      <c r="AJ4898">
        <v>8559.24</v>
      </c>
      <c r="AK4898" s="2">
        <v>8559.24</v>
      </c>
      <c r="AL4898" s="2">
        <f t="shared" ref="AL4898:AL4904" si="1522">AJ4898</f>
        <v>8559.24</v>
      </c>
      <c r="AM4898" s="4"/>
      <c r="AN4898" t="e">
        <f>VLOOKUP([1]!Tabelle13[[#This Row],[Vlookup this ID for freight costs]],$AL$2:$AL$6811,2,FALSE)</f>
        <v>#REF!</v>
      </c>
      <c r="AP4898">
        <v>705.27</v>
      </c>
      <c r="AQ4898">
        <v>705.27</v>
      </c>
      <c r="AR4898" s="4">
        <v>22</v>
      </c>
      <c r="AS4898" s="4">
        <v>10</v>
      </c>
      <c r="AT4898" s="4">
        <v>2010</v>
      </c>
      <c r="AU4898" s="4">
        <v>22</v>
      </c>
      <c r="AV4898" s="4">
        <v>10</v>
      </c>
      <c r="AW4898" s="4">
        <v>2010</v>
      </c>
      <c r="AX4898" t="str">
        <f t="shared" si="1515"/>
        <v>No Delay</v>
      </c>
      <c r="AY4898">
        <f t="shared" si="1516"/>
        <v>0</v>
      </c>
    </row>
    <row r="4899" spans="1:51" x14ac:dyDescent="0.2">
      <c r="A4899" s="3">
        <v>84078</v>
      </c>
      <c r="B4899" s="1" t="s">
        <v>151</v>
      </c>
      <c r="C4899" s="1" t="s">
        <v>65</v>
      </c>
      <c r="D4899" s="1" t="s">
        <v>130</v>
      </c>
      <c r="E4899" s="1" t="s">
        <v>152</v>
      </c>
      <c r="F4899" s="1" t="s">
        <v>152</v>
      </c>
      <c r="G4899" s="13" t="s">
        <v>300</v>
      </c>
      <c r="H4899" s="12">
        <v>40715</v>
      </c>
      <c r="I4899" s="12" t="s">
        <v>301</v>
      </c>
      <c r="J4899" s="12">
        <v>40674</v>
      </c>
      <c r="K4899" s="4">
        <v>3177</v>
      </c>
      <c r="L4899" s="1" t="s">
        <v>146</v>
      </c>
      <c r="M4899" s="1" t="s">
        <v>132</v>
      </c>
      <c r="N4899" s="1" t="s">
        <v>167</v>
      </c>
      <c r="O4899" s="1" t="s">
        <v>93</v>
      </c>
      <c r="P4899">
        <v>30</v>
      </c>
      <c r="Q4899">
        <v>87744</v>
      </c>
      <c r="R4899">
        <v>370279.67999999999</v>
      </c>
      <c r="S4899">
        <v>4.22</v>
      </c>
      <c r="T4899">
        <v>0.14000000000000001</v>
      </c>
      <c r="U4899">
        <f t="shared" si="1512"/>
        <v>370279.67999999999</v>
      </c>
      <c r="V4899">
        <f t="shared" si="1513"/>
        <v>2632320</v>
      </c>
      <c r="W4899" s="1" t="s">
        <v>160</v>
      </c>
      <c r="X4899" s="1" t="s">
        <v>1236</v>
      </c>
      <c r="Y4899" s="1" t="s">
        <v>161</v>
      </c>
      <c r="Z4899" s="3">
        <v>7348</v>
      </c>
      <c r="AA4899" s="4">
        <f t="shared" si="1517"/>
        <v>7194</v>
      </c>
      <c r="AB4899" s="4">
        <f t="shared" si="1519"/>
        <v>11874.451169200001</v>
      </c>
      <c r="AC4899" s="4">
        <f t="shared" si="1520"/>
        <v>7194</v>
      </c>
      <c r="AD4899" s="4">
        <f t="shared" si="1518"/>
        <v>7194</v>
      </c>
      <c r="AE4899" s="4">
        <v>7194</v>
      </c>
      <c r="AF4899" s="4">
        <v>7194</v>
      </c>
      <c r="AG4899" s="4">
        <f t="shared" si="1521"/>
        <v>7194</v>
      </c>
      <c r="AI4899" t="e">
        <f t="shared" si="1514"/>
        <v>#N/A</v>
      </c>
      <c r="AJ4899">
        <v>12601.07</v>
      </c>
      <c r="AK4899" s="2">
        <v>12601.07</v>
      </c>
      <c r="AL4899" s="2">
        <f t="shared" si="1522"/>
        <v>12601.07</v>
      </c>
      <c r="AM4899" s="4"/>
      <c r="AN4899" t="e">
        <f>VLOOKUP([1]!Tabelle13[[#This Row],[Vlookup this ID for freight costs]],$AL$2:$AL$6811,2,FALSE)</f>
        <v>#REF!</v>
      </c>
      <c r="AP4899">
        <v>610.96</v>
      </c>
      <c r="AQ4899">
        <v>610.96</v>
      </c>
      <c r="AR4899" s="4">
        <v>21</v>
      </c>
      <c r="AS4899" s="4">
        <v>6</v>
      </c>
      <c r="AT4899" s="4">
        <v>2011</v>
      </c>
      <c r="AU4899" s="4">
        <v>11</v>
      </c>
      <c r="AV4899" s="4">
        <v>5</v>
      </c>
      <c r="AW4899" s="4">
        <v>2011</v>
      </c>
      <c r="AX4899" t="str">
        <f t="shared" si="1515"/>
        <v>No Delay</v>
      </c>
      <c r="AY4899">
        <f t="shared" si="1516"/>
        <v>0</v>
      </c>
    </row>
    <row r="4900" spans="1:51" x14ac:dyDescent="0.2">
      <c r="A4900" s="3">
        <v>84416</v>
      </c>
      <c r="B4900" s="1" t="s">
        <v>172</v>
      </c>
      <c r="C4900" s="1" t="s">
        <v>114</v>
      </c>
      <c r="D4900" s="1" t="s">
        <v>130</v>
      </c>
      <c r="E4900" s="1" t="s">
        <v>101</v>
      </c>
      <c r="F4900" s="1" t="s">
        <v>101</v>
      </c>
      <c r="G4900" s="13" t="s">
        <v>406</v>
      </c>
      <c r="H4900" s="12">
        <v>41943</v>
      </c>
      <c r="I4900" s="12" t="s">
        <v>479</v>
      </c>
      <c r="J4900" s="12">
        <v>41934</v>
      </c>
      <c r="K4900" s="4">
        <v>6030</v>
      </c>
      <c r="L4900" s="1" t="s">
        <v>146</v>
      </c>
      <c r="M4900" s="1" t="s">
        <v>132</v>
      </c>
      <c r="N4900" s="1" t="s">
        <v>275</v>
      </c>
      <c r="O4900" s="1" t="s">
        <v>93</v>
      </c>
      <c r="P4900">
        <v>60</v>
      </c>
      <c r="Q4900">
        <v>79914</v>
      </c>
      <c r="R4900">
        <v>527432.4</v>
      </c>
      <c r="S4900">
        <v>6.6</v>
      </c>
      <c r="T4900">
        <v>0.11</v>
      </c>
      <c r="U4900">
        <f t="shared" si="1512"/>
        <v>527432.4</v>
      </c>
      <c r="V4900">
        <f t="shared" si="1513"/>
        <v>4794840</v>
      </c>
      <c r="W4900" s="1" t="s">
        <v>155</v>
      </c>
      <c r="X4900" s="1" t="s">
        <v>1236</v>
      </c>
      <c r="Y4900" s="1" t="s">
        <v>156</v>
      </c>
      <c r="Z4900" s="3">
        <v>14240</v>
      </c>
      <c r="AA4900" s="4">
        <f t="shared" si="1517"/>
        <v>7194</v>
      </c>
      <c r="AB4900" s="4">
        <f t="shared" si="1519"/>
        <v>11015.125895200001</v>
      </c>
      <c r="AC4900" s="4">
        <f t="shared" si="1520"/>
        <v>7194</v>
      </c>
      <c r="AD4900" s="4">
        <f t="shared" si="1518"/>
        <v>7194</v>
      </c>
      <c r="AE4900" s="4">
        <v>7194</v>
      </c>
      <c r="AF4900" s="4">
        <v>7194</v>
      </c>
      <c r="AG4900" s="4">
        <f t="shared" si="1521"/>
        <v>7194</v>
      </c>
      <c r="AI4900" t="e">
        <f t="shared" si="1514"/>
        <v>#N/A</v>
      </c>
      <c r="AJ4900">
        <v>9410.57</v>
      </c>
      <c r="AK4900" s="2">
        <v>9410.57</v>
      </c>
      <c r="AL4900" s="2">
        <f t="shared" si="1522"/>
        <v>9410.57</v>
      </c>
      <c r="AM4900" s="4"/>
      <c r="AN4900" t="e">
        <f>VLOOKUP([1]!Tabelle13[[#This Row],[Vlookup this ID for freight costs]],$AL$2:$AL$6811,2,FALSE)</f>
        <v>#REF!</v>
      </c>
      <c r="AP4900">
        <v>542.20000000000005</v>
      </c>
      <c r="AQ4900">
        <v>542.20000000000005</v>
      </c>
      <c r="AR4900" s="4">
        <v>31</v>
      </c>
      <c r="AS4900" s="4">
        <v>10</v>
      </c>
      <c r="AT4900" s="4">
        <v>2014</v>
      </c>
      <c r="AU4900" s="4">
        <v>22</v>
      </c>
      <c r="AV4900" s="4">
        <v>10</v>
      </c>
      <c r="AW4900" s="4">
        <v>2014</v>
      </c>
      <c r="AX4900" t="str">
        <f t="shared" si="1515"/>
        <v>No Delay</v>
      </c>
      <c r="AY4900">
        <f t="shared" si="1516"/>
        <v>0</v>
      </c>
    </row>
    <row r="4901" spans="1:51" x14ac:dyDescent="0.2">
      <c r="A4901" s="3">
        <v>68341</v>
      </c>
      <c r="B4901" s="1" t="s">
        <v>168</v>
      </c>
      <c r="C4901" s="1" t="s">
        <v>150</v>
      </c>
      <c r="D4901" s="1" t="s">
        <v>100</v>
      </c>
      <c r="E4901" s="1" t="s">
        <v>253</v>
      </c>
      <c r="F4901" s="1" t="s">
        <v>253</v>
      </c>
      <c r="G4901" s="13" t="s">
        <v>1378</v>
      </c>
      <c r="H4901" s="12">
        <v>40597</v>
      </c>
      <c r="I4901" s="12" t="s">
        <v>1378</v>
      </c>
      <c r="J4901" s="12">
        <v>40597</v>
      </c>
      <c r="K4901" s="4">
        <v>3030</v>
      </c>
      <c r="L4901" s="1" t="s">
        <v>146</v>
      </c>
      <c r="M4901" s="1" t="s">
        <v>672</v>
      </c>
      <c r="N4901" s="1" t="s">
        <v>302</v>
      </c>
      <c r="O4901" s="1" t="s">
        <v>93</v>
      </c>
      <c r="P4901">
        <v>30</v>
      </c>
      <c r="Q4901">
        <v>105278</v>
      </c>
      <c r="R4901">
        <v>740104.34</v>
      </c>
      <c r="S4901">
        <v>7.03</v>
      </c>
      <c r="T4901">
        <v>0.23</v>
      </c>
      <c r="U4901">
        <f t="shared" si="1512"/>
        <v>740104.34000000008</v>
      </c>
      <c r="V4901">
        <f t="shared" si="1513"/>
        <v>3158340</v>
      </c>
      <c r="W4901" s="1" t="s">
        <v>204</v>
      </c>
      <c r="X4901" s="1" t="s">
        <v>1236</v>
      </c>
      <c r="Y4901" s="1" t="s">
        <v>205</v>
      </c>
      <c r="Z4901" s="3">
        <v>16682</v>
      </c>
      <c r="AA4901" s="4">
        <f t="shared" si="1517"/>
        <v>7225</v>
      </c>
      <c r="AB4901" s="4">
        <f t="shared" si="1519"/>
        <v>13798.769094400001</v>
      </c>
      <c r="AC4901" s="4">
        <f t="shared" si="1520"/>
        <v>7225</v>
      </c>
      <c r="AD4901" s="4">
        <f t="shared" si="1518"/>
        <v>7225</v>
      </c>
      <c r="AE4901" s="4">
        <v>7225</v>
      </c>
      <c r="AF4901" s="4">
        <v>7225</v>
      </c>
      <c r="AG4901" s="4">
        <f t="shared" si="1521"/>
        <v>7225</v>
      </c>
      <c r="AI4901" t="e">
        <f t="shared" si="1514"/>
        <v>#N/A</v>
      </c>
      <c r="AJ4901">
        <v>6038.21</v>
      </c>
      <c r="AK4901" s="2">
        <v>6038.21</v>
      </c>
      <c r="AL4901" s="2">
        <f t="shared" si="1522"/>
        <v>6038.21</v>
      </c>
      <c r="AM4901" s="4"/>
      <c r="AN4901" t="e">
        <f>VLOOKUP([1]!Tabelle13[[#This Row],[Vlookup this ID for freight costs]],$AL$2:$AL$6811,2,FALSE)</f>
        <v>#REF!</v>
      </c>
      <c r="AP4901">
        <v>1595.66</v>
      </c>
      <c r="AQ4901">
        <v>1595.66</v>
      </c>
      <c r="AR4901" s="4">
        <v>23</v>
      </c>
      <c r="AS4901" s="4">
        <v>2</v>
      </c>
      <c r="AT4901" s="4">
        <v>2011</v>
      </c>
      <c r="AU4901" s="4">
        <v>23</v>
      </c>
      <c r="AV4901" s="4">
        <v>2</v>
      </c>
      <c r="AW4901" s="4">
        <v>2011</v>
      </c>
      <c r="AX4901" t="str">
        <f t="shared" si="1515"/>
        <v>No Delay</v>
      </c>
      <c r="AY4901">
        <f t="shared" si="1516"/>
        <v>0</v>
      </c>
    </row>
    <row r="4902" spans="1:51" x14ac:dyDescent="0.2">
      <c r="A4902" s="3">
        <v>76840</v>
      </c>
      <c r="B4902" s="1" t="s">
        <v>168</v>
      </c>
      <c r="C4902" s="1" t="s">
        <v>150</v>
      </c>
      <c r="D4902" s="1" t="s">
        <v>100</v>
      </c>
      <c r="E4902" s="1" t="s">
        <v>253</v>
      </c>
      <c r="F4902" s="1" t="s">
        <v>253</v>
      </c>
      <c r="G4902" s="13" t="s">
        <v>322</v>
      </c>
      <c r="H4902" s="12">
        <v>40694</v>
      </c>
      <c r="I4902" s="12" t="s">
        <v>323</v>
      </c>
      <c r="J4902" s="12">
        <v>40707</v>
      </c>
      <c r="K4902" s="4">
        <v>3252</v>
      </c>
      <c r="L4902" s="1" t="s">
        <v>146</v>
      </c>
      <c r="M4902" s="1" t="s">
        <v>170</v>
      </c>
      <c r="N4902" s="1" t="s">
        <v>302</v>
      </c>
      <c r="O4902" s="1" t="s">
        <v>93</v>
      </c>
      <c r="P4902">
        <v>30</v>
      </c>
      <c r="Q4902">
        <v>77473</v>
      </c>
      <c r="R4902">
        <v>515195.45</v>
      </c>
      <c r="S4902">
        <v>6.65</v>
      </c>
      <c r="T4902">
        <v>0.22</v>
      </c>
      <c r="U4902">
        <f t="shared" si="1512"/>
        <v>515195.45</v>
      </c>
      <c r="V4902">
        <f t="shared" si="1513"/>
        <v>2324190</v>
      </c>
      <c r="W4902" s="1" t="s">
        <v>155</v>
      </c>
      <c r="X4902" s="1" t="s">
        <v>1236</v>
      </c>
      <c r="Y4902" s="1" t="s">
        <v>156</v>
      </c>
      <c r="Z4902" s="3">
        <v>8107</v>
      </c>
      <c r="AA4902" s="4">
        <f t="shared" si="1517"/>
        <v>7228</v>
      </c>
      <c r="AB4902" s="4">
        <f t="shared" si="1519"/>
        <v>10747.231515400001</v>
      </c>
      <c r="AC4902" s="4">
        <f t="shared" si="1520"/>
        <v>7228</v>
      </c>
      <c r="AD4902" s="4">
        <f t="shared" si="1518"/>
        <v>7228</v>
      </c>
      <c r="AE4902" s="4">
        <v>7228</v>
      </c>
      <c r="AF4902" s="4">
        <v>7228</v>
      </c>
      <c r="AG4902" s="4">
        <f t="shared" si="1521"/>
        <v>7228</v>
      </c>
      <c r="AI4902" t="e">
        <f t="shared" si="1514"/>
        <v>#N/A</v>
      </c>
      <c r="AJ4902">
        <v>8809.08</v>
      </c>
      <c r="AK4902" s="2">
        <v>8809.08</v>
      </c>
      <c r="AL4902" s="2">
        <f t="shared" si="1522"/>
        <v>8809.08</v>
      </c>
      <c r="AM4902" s="4"/>
      <c r="AN4902" t="e">
        <f>VLOOKUP([1]!Tabelle13[[#This Row],[Vlookup this ID for freight costs]],$AL$2:$AL$6811,2,FALSE)</f>
        <v>#REF!</v>
      </c>
      <c r="AP4902">
        <v>850.07</v>
      </c>
      <c r="AQ4902">
        <v>850.07</v>
      </c>
      <c r="AR4902" s="4">
        <v>31</v>
      </c>
      <c r="AS4902" s="4">
        <v>5</v>
      </c>
      <c r="AT4902" s="4">
        <v>2011</v>
      </c>
      <c r="AU4902" s="4">
        <v>13</v>
      </c>
      <c r="AV4902" s="4">
        <v>6</v>
      </c>
      <c r="AW4902" s="4">
        <v>2011</v>
      </c>
      <c r="AX4902" t="str">
        <f t="shared" si="1515"/>
        <v>Delay</v>
      </c>
      <c r="AY4902">
        <f t="shared" si="1516"/>
        <v>13</v>
      </c>
    </row>
    <row r="4903" spans="1:51" x14ac:dyDescent="0.2">
      <c r="A4903" s="3">
        <v>85694</v>
      </c>
      <c r="B4903" s="1" t="s">
        <v>151</v>
      </c>
      <c r="C4903" s="1" t="s">
        <v>65</v>
      </c>
      <c r="D4903" s="1" t="s">
        <v>130</v>
      </c>
      <c r="E4903" s="1" t="s">
        <v>152</v>
      </c>
      <c r="F4903" s="1" t="s">
        <v>152</v>
      </c>
      <c r="G4903" s="13" t="s">
        <v>1461</v>
      </c>
      <c r="H4903" s="12">
        <v>40406</v>
      </c>
      <c r="I4903" s="12" t="s">
        <v>806</v>
      </c>
      <c r="J4903" s="12">
        <v>40407</v>
      </c>
      <c r="K4903" s="4">
        <v>2683</v>
      </c>
      <c r="L4903" s="1" t="s">
        <v>146</v>
      </c>
      <c r="M4903" s="1" t="s">
        <v>132</v>
      </c>
      <c r="N4903" s="1" t="s">
        <v>154</v>
      </c>
      <c r="O4903" s="1" t="s">
        <v>93</v>
      </c>
      <c r="P4903">
        <v>60</v>
      </c>
      <c r="Q4903">
        <v>55070</v>
      </c>
      <c r="R4903">
        <v>617885.4</v>
      </c>
      <c r="S4903">
        <v>11.22</v>
      </c>
      <c r="T4903">
        <v>0.19</v>
      </c>
      <c r="U4903">
        <f t="shared" si="1512"/>
        <v>617885.4</v>
      </c>
      <c r="V4903">
        <f t="shared" si="1513"/>
        <v>3304200</v>
      </c>
      <c r="W4903" s="1" t="s">
        <v>155</v>
      </c>
      <c r="X4903" s="1" t="s">
        <v>1236</v>
      </c>
      <c r="Y4903" s="1" t="s">
        <v>156</v>
      </c>
      <c r="Z4903" s="3">
        <v>7726</v>
      </c>
      <c r="AA4903" s="4">
        <f t="shared" si="1517"/>
        <v>7253</v>
      </c>
      <c r="AB4903" s="4">
        <f t="shared" si="1519"/>
        <v>8288.5515520000008</v>
      </c>
      <c r="AC4903" s="4">
        <f t="shared" si="1520"/>
        <v>7253</v>
      </c>
      <c r="AD4903" s="4">
        <f t="shared" si="1518"/>
        <v>7253</v>
      </c>
      <c r="AE4903" s="4">
        <v>7253</v>
      </c>
      <c r="AF4903" s="4">
        <v>7253</v>
      </c>
      <c r="AG4903" s="4">
        <f t="shared" si="1521"/>
        <v>7253</v>
      </c>
      <c r="AI4903" t="e">
        <f t="shared" si="1514"/>
        <v>#N/A</v>
      </c>
      <c r="AJ4903">
        <v>6147.18</v>
      </c>
      <c r="AK4903" s="2">
        <v>6147.18</v>
      </c>
      <c r="AL4903" s="2">
        <f t="shared" si="1522"/>
        <v>6147.18</v>
      </c>
      <c r="AM4903" s="4"/>
      <c r="AN4903" t="e">
        <f>VLOOKUP([1]!Tabelle13[[#This Row],[Vlookup this ID for freight costs]],$AL$2:$AL$6811,2,FALSE)</f>
        <v>#REF!</v>
      </c>
      <c r="AP4903">
        <v>1332.16</v>
      </c>
      <c r="AQ4903">
        <v>1332.16</v>
      </c>
      <c r="AR4903" s="4">
        <v>16</v>
      </c>
      <c r="AS4903" s="4">
        <v>8</v>
      </c>
      <c r="AT4903" s="4">
        <v>2010</v>
      </c>
      <c r="AU4903" s="4">
        <v>17</v>
      </c>
      <c r="AV4903" s="4">
        <v>8</v>
      </c>
      <c r="AW4903" s="4">
        <v>2010</v>
      </c>
      <c r="AX4903" t="str">
        <f t="shared" si="1515"/>
        <v>Delay</v>
      </c>
      <c r="AY4903">
        <f t="shared" si="1516"/>
        <v>1</v>
      </c>
    </row>
    <row r="4904" spans="1:51" x14ac:dyDescent="0.2">
      <c r="A4904" s="3">
        <v>82906</v>
      </c>
      <c r="B4904" s="1" t="s">
        <v>463</v>
      </c>
      <c r="C4904" s="1" t="s">
        <v>73</v>
      </c>
      <c r="D4904" s="1" t="s">
        <v>130</v>
      </c>
      <c r="E4904" s="1" t="s">
        <v>53</v>
      </c>
      <c r="F4904" s="1" t="s">
        <v>53</v>
      </c>
      <c r="G4904" s="13" t="s">
        <v>1364</v>
      </c>
      <c r="H4904" s="12">
        <v>40389</v>
      </c>
      <c r="I4904" s="12" t="s">
        <v>678</v>
      </c>
      <c r="J4904" s="12">
        <v>40381</v>
      </c>
      <c r="K4904" s="4">
        <v>2638</v>
      </c>
      <c r="L4904" s="1" t="s">
        <v>146</v>
      </c>
      <c r="M4904" s="1" t="s">
        <v>132</v>
      </c>
      <c r="N4904" s="1" t="s">
        <v>196</v>
      </c>
      <c r="O4904" s="1" t="s">
        <v>93</v>
      </c>
      <c r="P4904">
        <v>60</v>
      </c>
      <c r="Q4904">
        <v>60000</v>
      </c>
      <c r="R4904">
        <v>343800</v>
      </c>
      <c r="S4904">
        <v>5.73</v>
      </c>
      <c r="T4904">
        <v>0.1</v>
      </c>
      <c r="U4904">
        <f t="shared" si="1512"/>
        <v>343800</v>
      </c>
      <c r="V4904">
        <f t="shared" si="1513"/>
        <v>3600000</v>
      </c>
      <c r="W4904" s="1" t="s">
        <v>204</v>
      </c>
      <c r="X4904" s="1" t="s">
        <v>1236</v>
      </c>
      <c r="Y4904" s="1" t="s">
        <v>205</v>
      </c>
      <c r="Z4904" s="3">
        <v>6283</v>
      </c>
      <c r="AA4904" s="4">
        <f t="shared" si="1517"/>
        <v>7268</v>
      </c>
      <c r="AB4904" s="4">
        <f t="shared" si="1519"/>
        <v>8829.6082060000008</v>
      </c>
      <c r="AC4904" s="4">
        <f t="shared" si="1520"/>
        <v>7268</v>
      </c>
      <c r="AD4904" s="4">
        <f t="shared" si="1518"/>
        <v>10466.8125</v>
      </c>
      <c r="AE4904" s="4">
        <v>7268</v>
      </c>
      <c r="AF4904" s="4">
        <v>7268</v>
      </c>
      <c r="AG4904" s="4">
        <f t="shared" si="1521"/>
        <v>7268</v>
      </c>
      <c r="AI4904" t="e">
        <f t="shared" si="1514"/>
        <v>#N/A</v>
      </c>
      <c r="AJ4904">
        <v>13243.91</v>
      </c>
      <c r="AK4904" s="2">
        <v>13243.91</v>
      </c>
      <c r="AL4904" s="2">
        <f t="shared" si="1522"/>
        <v>13243.91</v>
      </c>
      <c r="AM4904" s="4"/>
      <c r="AN4904" t="e">
        <f>VLOOKUP([1]!Tabelle13[[#This Row],[Vlookup this ID for freight costs]],$AL$2:$AL$6811,2,FALSE)</f>
        <v>#REF!</v>
      </c>
      <c r="AP4904">
        <v>741.23</v>
      </c>
      <c r="AQ4904">
        <v>741.23</v>
      </c>
      <c r="AR4904" s="4">
        <v>30</v>
      </c>
      <c r="AS4904" s="4">
        <v>7</v>
      </c>
      <c r="AT4904" s="4">
        <v>2010</v>
      </c>
      <c r="AU4904" s="4">
        <v>22</v>
      </c>
      <c r="AV4904" s="4">
        <v>7</v>
      </c>
      <c r="AW4904" s="4">
        <v>2010</v>
      </c>
      <c r="AX4904" t="str">
        <f t="shared" si="1515"/>
        <v>No Delay</v>
      </c>
      <c r="AY4904">
        <f t="shared" si="1516"/>
        <v>0</v>
      </c>
    </row>
    <row r="4905" spans="1:51" x14ac:dyDescent="0.2">
      <c r="A4905" s="3">
        <v>84023</v>
      </c>
      <c r="B4905" s="1" t="s">
        <v>463</v>
      </c>
      <c r="C4905" s="1" t="s">
        <v>73</v>
      </c>
      <c r="D4905" s="1" t="s">
        <v>130</v>
      </c>
      <c r="E4905" s="1" t="s">
        <v>53</v>
      </c>
      <c r="F4905" s="1" t="s">
        <v>53</v>
      </c>
      <c r="G4905" s="13" t="s">
        <v>1364</v>
      </c>
      <c r="H4905" s="12">
        <v>40389</v>
      </c>
      <c r="I4905" s="12" t="s">
        <v>678</v>
      </c>
      <c r="J4905" s="12">
        <v>40381</v>
      </c>
      <c r="K4905" s="4">
        <v>2640</v>
      </c>
      <c r="L4905" s="1" t="s">
        <v>146</v>
      </c>
      <c r="M4905" s="1" t="s">
        <v>132</v>
      </c>
      <c r="N4905" s="1" t="s">
        <v>206</v>
      </c>
      <c r="O4905" s="1" t="s">
        <v>93</v>
      </c>
      <c r="P4905">
        <v>60</v>
      </c>
      <c r="Q4905">
        <v>5900</v>
      </c>
      <c r="R4905">
        <v>19352</v>
      </c>
      <c r="S4905">
        <v>3.28</v>
      </c>
      <c r="T4905">
        <v>0.05</v>
      </c>
      <c r="U4905">
        <f t="shared" si="1512"/>
        <v>19352</v>
      </c>
      <c r="V4905">
        <f t="shared" si="1513"/>
        <v>354000</v>
      </c>
      <c r="W4905" s="1" t="s">
        <v>204</v>
      </c>
      <c r="X4905" s="1" t="s">
        <v>1236</v>
      </c>
      <c r="Y4905" s="1" t="s">
        <v>205</v>
      </c>
      <c r="Z4905" s="3">
        <v>6283</v>
      </c>
      <c r="AA4905" s="4">
        <f t="shared" si="1517"/>
        <v>7268</v>
      </c>
      <c r="AB4905" s="4">
        <f t="shared" si="1519"/>
        <v>2892.2522260000001</v>
      </c>
      <c r="AC4905" s="4">
        <f t="shared" si="1520"/>
        <v>7268</v>
      </c>
      <c r="AD4905" s="4">
        <f t="shared" si="1518"/>
        <v>9721</v>
      </c>
      <c r="AE4905" s="3" t="s">
        <v>2507</v>
      </c>
      <c r="AF4905" s="3">
        <v>7268</v>
      </c>
      <c r="AG4905" s="4">
        <f>AI4905</f>
        <v>7268</v>
      </c>
      <c r="AH4905" s="4">
        <v>82906</v>
      </c>
      <c r="AI4905">
        <f t="shared" si="1514"/>
        <v>7268</v>
      </c>
      <c r="AJ4905" t="s">
        <v>2507</v>
      </c>
      <c r="AK4905" s="2">
        <v>13243.91</v>
      </c>
      <c r="AL4905" s="2">
        <f>AN4905</f>
        <v>13243.91</v>
      </c>
      <c r="AM4905" s="4">
        <v>82906</v>
      </c>
      <c r="AN4905">
        <f>INDEX($AJ$2:$AJ$6811,MATCH(AM4905,$A$2:$A$6811,0))</f>
        <v>13243.91</v>
      </c>
      <c r="AP4905">
        <v>41.72</v>
      </c>
      <c r="AQ4905">
        <v>41.72</v>
      </c>
      <c r="AR4905" s="4">
        <v>30</v>
      </c>
      <c r="AS4905" s="4">
        <v>7</v>
      </c>
      <c r="AT4905" s="4">
        <v>2010</v>
      </c>
      <c r="AU4905" s="4">
        <v>22</v>
      </c>
      <c r="AV4905" s="4">
        <v>7</v>
      </c>
      <c r="AW4905" s="4">
        <v>2010</v>
      </c>
      <c r="AX4905" t="str">
        <f t="shared" si="1515"/>
        <v>No Delay</v>
      </c>
      <c r="AY4905">
        <f t="shared" si="1516"/>
        <v>0</v>
      </c>
    </row>
    <row r="4906" spans="1:51" x14ac:dyDescent="0.2">
      <c r="A4906" s="3">
        <v>84024</v>
      </c>
      <c r="B4906" s="1" t="s">
        <v>463</v>
      </c>
      <c r="C4906" s="1" t="s">
        <v>73</v>
      </c>
      <c r="D4906" s="1" t="s">
        <v>130</v>
      </c>
      <c r="E4906" s="1" t="s">
        <v>53</v>
      </c>
      <c r="F4906" s="1" t="s">
        <v>53</v>
      </c>
      <c r="G4906" s="13" t="s">
        <v>1364</v>
      </c>
      <c r="H4906" s="12">
        <v>40389</v>
      </c>
      <c r="I4906" s="12" t="s">
        <v>678</v>
      </c>
      <c r="J4906" s="12">
        <v>40381</v>
      </c>
      <c r="K4906" s="4">
        <v>2641</v>
      </c>
      <c r="L4906" s="1" t="s">
        <v>146</v>
      </c>
      <c r="M4906" s="1" t="s">
        <v>132</v>
      </c>
      <c r="N4906" s="1" t="s">
        <v>178</v>
      </c>
      <c r="O4906" s="1" t="s">
        <v>93</v>
      </c>
      <c r="P4906">
        <v>60</v>
      </c>
      <c r="Q4906">
        <v>5880</v>
      </c>
      <c r="R4906">
        <v>42394.8</v>
      </c>
      <c r="S4906">
        <v>7.21</v>
      </c>
      <c r="T4906">
        <v>0.12</v>
      </c>
      <c r="U4906">
        <f t="shared" si="1512"/>
        <v>42394.8</v>
      </c>
      <c r="V4906">
        <f t="shared" si="1513"/>
        <v>352800</v>
      </c>
      <c r="W4906" s="1" t="s">
        <v>155</v>
      </c>
      <c r="X4906" s="1" t="s">
        <v>1236</v>
      </c>
      <c r="Y4906" s="1" t="s">
        <v>156</v>
      </c>
      <c r="Z4906" s="3">
        <v>6817</v>
      </c>
      <c r="AA4906" s="4">
        <f t="shared" si="1517"/>
        <v>7268</v>
      </c>
      <c r="AB4906" s="4">
        <f t="shared" si="1519"/>
        <v>2890.0572700000002</v>
      </c>
      <c r="AC4906" s="4">
        <f t="shared" si="1520"/>
        <v>7268</v>
      </c>
      <c r="AD4906" s="4">
        <f t="shared" si="1518"/>
        <v>3973.5</v>
      </c>
      <c r="AE4906" s="3" t="s">
        <v>2507</v>
      </c>
      <c r="AF4906" s="3">
        <v>7268</v>
      </c>
      <c r="AG4906" s="4">
        <f>AI4906</f>
        <v>7268</v>
      </c>
      <c r="AH4906" s="4">
        <v>82906</v>
      </c>
      <c r="AI4906">
        <f t="shared" si="1514"/>
        <v>7268</v>
      </c>
      <c r="AJ4906" t="s">
        <v>2507</v>
      </c>
      <c r="AK4906" s="2">
        <v>13243.91</v>
      </c>
      <c r="AL4906" s="2">
        <f>AN4906</f>
        <v>13243.91</v>
      </c>
      <c r="AM4906" s="4">
        <v>82906</v>
      </c>
      <c r="AN4906">
        <f>INDEX($AJ$2:$AJ$6811,MATCH(AM4906,$A$2:$A$6811,0))</f>
        <v>13243.91</v>
      </c>
      <c r="AP4906">
        <v>91.4</v>
      </c>
      <c r="AQ4906">
        <v>91.4</v>
      </c>
      <c r="AR4906" s="4">
        <v>30</v>
      </c>
      <c r="AS4906" s="4">
        <v>7</v>
      </c>
      <c r="AT4906" s="4">
        <v>2010</v>
      </c>
      <c r="AU4906" s="4">
        <v>22</v>
      </c>
      <c r="AV4906" s="4">
        <v>7</v>
      </c>
      <c r="AW4906" s="4">
        <v>2010</v>
      </c>
      <c r="AX4906" t="str">
        <f t="shared" si="1515"/>
        <v>No Delay</v>
      </c>
      <c r="AY4906">
        <f t="shared" si="1516"/>
        <v>0</v>
      </c>
    </row>
    <row r="4907" spans="1:51" x14ac:dyDescent="0.2">
      <c r="A4907" s="3">
        <v>84025</v>
      </c>
      <c r="B4907" s="1" t="s">
        <v>463</v>
      </c>
      <c r="C4907" s="1" t="s">
        <v>73</v>
      </c>
      <c r="D4907" s="1" t="s">
        <v>130</v>
      </c>
      <c r="E4907" s="1" t="s">
        <v>53</v>
      </c>
      <c r="F4907" s="1" t="s">
        <v>53</v>
      </c>
      <c r="G4907" s="13" t="s">
        <v>1364</v>
      </c>
      <c r="H4907" s="12">
        <v>40389</v>
      </c>
      <c r="I4907" s="12" t="s">
        <v>678</v>
      </c>
      <c r="J4907" s="12">
        <v>40381</v>
      </c>
      <c r="K4907" s="4">
        <v>2642</v>
      </c>
      <c r="L4907" s="1" t="s">
        <v>146</v>
      </c>
      <c r="M4907" s="1" t="s">
        <v>132</v>
      </c>
      <c r="N4907" s="1" t="s">
        <v>275</v>
      </c>
      <c r="O4907" s="1" t="s">
        <v>93</v>
      </c>
      <c r="P4907">
        <v>60</v>
      </c>
      <c r="Q4907">
        <v>560</v>
      </c>
      <c r="R4907">
        <v>4905.6000000000004</v>
      </c>
      <c r="S4907">
        <v>8.76</v>
      </c>
      <c r="T4907">
        <v>0.15</v>
      </c>
      <c r="U4907">
        <f t="shared" si="1512"/>
        <v>4905.5999999999995</v>
      </c>
      <c r="V4907">
        <f t="shared" si="1513"/>
        <v>33600</v>
      </c>
      <c r="W4907" s="1" t="s">
        <v>155</v>
      </c>
      <c r="X4907" s="1" t="s">
        <v>1236</v>
      </c>
      <c r="Y4907" s="1" t="s">
        <v>156</v>
      </c>
      <c r="Z4907" s="3">
        <v>6817</v>
      </c>
      <c r="AA4907" s="4">
        <f t="shared" si="1517"/>
        <v>7268</v>
      </c>
      <c r="AB4907" s="4">
        <f t="shared" si="1519"/>
        <v>2306.1989739999999</v>
      </c>
      <c r="AC4907" s="4">
        <f t="shared" si="1520"/>
        <v>7268</v>
      </c>
      <c r="AD4907" s="4">
        <f t="shared" si="1518"/>
        <v>3413.0175604999999</v>
      </c>
      <c r="AE4907" s="3" t="s">
        <v>2507</v>
      </c>
      <c r="AF4907" s="3">
        <v>7268</v>
      </c>
      <c r="AG4907" s="4">
        <f>AI4907</f>
        <v>7268</v>
      </c>
      <c r="AH4907" s="4">
        <v>82906</v>
      </c>
      <c r="AI4907">
        <f t="shared" si="1514"/>
        <v>7268</v>
      </c>
      <c r="AJ4907" t="s">
        <v>2507</v>
      </c>
      <c r="AK4907" s="2">
        <v>13243.91</v>
      </c>
      <c r="AL4907" s="2">
        <f>AN4907</f>
        <v>13243.91</v>
      </c>
      <c r="AM4907" s="4">
        <v>82906</v>
      </c>
      <c r="AN4907">
        <f>INDEX($AJ$2:$AJ$6811,MATCH(AM4907,$A$2:$A$6811,0))</f>
        <v>13243.91</v>
      </c>
      <c r="AP4907">
        <v>10.58</v>
      </c>
      <c r="AQ4907">
        <v>10.58</v>
      </c>
      <c r="AR4907" s="4">
        <v>30</v>
      </c>
      <c r="AS4907" s="4">
        <v>7</v>
      </c>
      <c r="AT4907" s="4">
        <v>2010</v>
      </c>
      <c r="AU4907" s="4">
        <v>22</v>
      </c>
      <c r="AV4907" s="4">
        <v>7</v>
      </c>
      <c r="AW4907" s="4">
        <v>2010</v>
      </c>
      <c r="AX4907" t="str">
        <f t="shared" si="1515"/>
        <v>No Delay</v>
      </c>
      <c r="AY4907">
        <f t="shared" si="1516"/>
        <v>0</v>
      </c>
    </row>
    <row r="4908" spans="1:51" x14ac:dyDescent="0.2">
      <c r="A4908" s="3">
        <v>85132</v>
      </c>
      <c r="B4908" s="1" t="s">
        <v>463</v>
      </c>
      <c r="C4908" s="1" t="s">
        <v>73</v>
      </c>
      <c r="D4908" s="1" t="s">
        <v>130</v>
      </c>
      <c r="E4908" s="1" t="s">
        <v>53</v>
      </c>
      <c r="F4908" s="1" t="s">
        <v>53</v>
      </c>
      <c r="G4908" s="13" t="s">
        <v>1364</v>
      </c>
      <c r="H4908" s="12">
        <v>40389</v>
      </c>
      <c r="I4908" s="12" t="s">
        <v>678</v>
      </c>
      <c r="J4908" s="12">
        <v>40381</v>
      </c>
      <c r="K4908" s="4">
        <v>2643</v>
      </c>
      <c r="L4908" s="1" t="s">
        <v>146</v>
      </c>
      <c r="M4908" s="1" t="s">
        <v>132</v>
      </c>
      <c r="N4908" s="1" t="s">
        <v>196</v>
      </c>
      <c r="O4908" s="1" t="s">
        <v>93</v>
      </c>
      <c r="P4908">
        <v>60</v>
      </c>
      <c r="Q4908">
        <v>2100</v>
      </c>
      <c r="R4908">
        <v>12033</v>
      </c>
      <c r="S4908">
        <v>5.73</v>
      </c>
      <c r="T4908">
        <v>0.1</v>
      </c>
      <c r="U4908">
        <f t="shared" si="1512"/>
        <v>12033</v>
      </c>
      <c r="V4908">
        <f t="shared" si="1513"/>
        <v>126000</v>
      </c>
      <c r="W4908" s="1" t="s">
        <v>197</v>
      </c>
      <c r="X4908" s="1" t="s">
        <v>1236</v>
      </c>
      <c r="Y4908" s="1" t="s">
        <v>3082</v>
      </c>
      <c r="Z4908" s="3">
        <v>7702</v>
      </c>
      <c r="AA4908" s="4">
        <f t="shared" si="1517"/>
        <v>7268</v>
      </c>
      <c r="AB4908" s="4">
        <f t="shared" si="1519"/>
        <v>2475.2105860000001</v>
      </c>
      <c r="AC4908" s="4">
        <f t="shared" si="1520"/>
        <v>7268</v>
      </c>
      <c r="AD4908" s="4">
        <f t="shared" si="1518"/>
        <v>12837.875</v>
      </c>
      <c r="AE4908" s="3" t="s">
        <v>2507</v>
      </c>
      <c r="AF4908" s="3">
        <v>7268</v>
      </c>
      <c r="AG4908" s="4">
        <f>AI4908</f>
        <v>7268</v>
      </c>
      <c r="AH4908" s="4">
        <v>82906</v>
      </c>
      <c r="AI4908">
        <f t="shared" si="1514"/>
        <v>7268</v>
      </c>
      <c r="AJ4908" t="s">
        <v>2507</v>
      </c>
      <c r="AK4908" s="2">
        <v>13243.91</v>
      </c>
      <c r="AL4908" s="2">
        <f>AN4908</f>
        <v>13243.91</v>
      </c>
      <c r="AM4908" s="4">
        <v>82906</v>
      </c>
      <c r="AN4908">
        <f>INDEX($AJ$2:$AJ$6811,MATCH(AM4908,$A$2:$A$6811,0))</f>
        <v>13243.91</v>
      </c>
      <c r="AP4908">
        <v>25.94</v>
      </c>
      <c r="AQ4908">
        <v>25.94</v>
      </c>
      <c r="AR4908" s="4">
        <v>30</v>
      </c>
      <c r="AS4908" s="4">
        <v>7</v>
      </c>
      <c r="AT4908" s="4">
        <v>2010</v>
      </c>
      <c r="AU4908" s="4">
        <v>22</v>
      </c>
      <c r="AV4908" s="4">
        <v>7</v>
      </c>
      <c r="AW4908" s="4">
        <v>2010</v>
      </c>
      <c r="AX4908" t="str">
        <f t="shared" si="1515"/>
        <v>No Delay</v>
      </c>
      <c r="AY4908">
        <f t="shared" si="1516"/>
        <v>0</v>
      </c>
    </row>
    <row r="4909" spans="1:51" x14ac:dyDescent="0.2">
      <c r="A4909" s="3">
        <v>86317</v>
      </c>
      <c r="B4909" s="1" t="s">
        <v>463</v>
      </c>
      <c r="C4909" s="1" t="s">
        <v>73</v>
      </c>
      <c r="D4909" s="1" t="s">
        <v>130</v>
      </c>
      <c r="E4909" s="1" t="s">
        <v>53</v>
      </c>
      <c r="F4909" s="1" t="s">
        <v>53</v>
      </c>
      <c r="G4909" s="13" t="s">
        <v>1364</v>
      </c>
      <c r="H4909" s="12">
        <v>40389</v>
      </c>
      <c r="I4909" s="12" t="s">
        <v>678</v>
      </c>
      <c r="J4909" s="12">
        <v>40381</v>
      </c>
      <c r="K4909" s="4">
        <v>2644</v>
      </c>
      <c r="L4909" s="1" t="s">
        <v>146</v>
      </c>
      <c r="M4909" s="1" t="s">
        <v>132</v>
      </c>
      <c r="N4909" s="1" t="s">
        <v>206</v>
      </c>
      <c r="O4909" s="1" t="s">
        <v>93</v>
      </c>
      <c r="P4909">
        <v>60</v>
      </c>
      <c r="Q4909">
        <v>99</v>
      </c>
      <c r="R4909">
        <v>324.72000000000003</v>
      </c>
      <c r="S4909">
        <v>3.28</v>
      </c>
      <c r="T4909">
        <v>0.05</v>
      </c>
      <c r="U4909">
        <f t="shared" si="1512"/>
        <v>324.71999999999997</v>
      </c>
      <c r="V4909">
        <f t="shared" si="1513"/>
        <v>5940</v>
      </c>
      <c r="W4909" s="1" t="s">
        <v>204</v>
      </c>
      <c r="X4909" s="1" t="s">
        <v>1236</v>
      </c>
      <c r="Y4909" s="1" t="s">
        <v>205</v>
      </c>
      <c r="Z4909" s="3">
        <v>6283</v>
      </c>
      <c r="AA4909" s="4">
        <f t="shared" si="1517"/>
        <v>7268</v>
      </c>
      <c r="AB4909" s="4">
        <f t="shared" si="1519"/>
        <v>2255.6052381999998</v>
      </c>
      <c r="AC4909" s="4">
        <f t="shared" si="1520"/>
        <v>7268</v>
      </c>
      <c r="AD4909" s="4">
        <f t="shared" si="1518"/>
        <v>1718.5046114444442</v>
      </c>
      <c r="AE4909" s="3" t="s">
        <v>2507</v>
      </c>
      <c r="AF4909" s="3">
        <v>7268</v>
      </c>
      <c r="AG4909" s="4">
        <f>AI4909</f>
        <v>7268</v>
      </c>
      <c r="AH4909" s="4">
        <v>82906</v>
      </c>
      <c r="AI4909">
        <f t="shared" si="1514"/>
        <v>7268</v>
      </c>
      <c r="AJ4909" t="s">
        <v>2507</v>
      </c>
      <c r="AK4909" s="2">
        <v>13243.91</v>
      </c>
      <c r="AL4909" s="2">
        <f>AN4909</f>
        <v>13243.91</v>
      </c>
      <c r="AM4909" s="4">
        <v>82906</v>
      </c>
      <c r="AN4909">
        <f>INDEX($AJ$2:$AJ$6811,MATCH(AM4909,$A$2:$A$6811,0))</f>
        <v>13243.91</v>
      </c>
      <c r="AP4909">
        <v>0.7</v>
      </c>
      <c r="AQ4909">
        <v>0.7</v>
      </c>
      <c r="AR4909" s="4">
        <v>30</v>
      </c>
      <c r="AS4909" s="4">
        <v>7</v>
      </c>
      <c r="AT4909" s="4">
        <v>2010</v>
      </c>
      <c r="AU4909" s="4">
        <v>22</v>
      </c>
      <c r="AV4909" s="4">
        <v>7</v>
      </c>
      <c r="AW4909" s="4">
        <v>2010</v>
      </c>
      <c r="AX4909" t="str">
        <f t="shared" si="1515"/>
        <v>No Delay</v>
      </c>
      <c r="AY4909">
        <f t="shared" si="1516"/>
        <v>0</v>
      </c>
    </row>
    <row r="4910" spans="1:51" x14ac:dyDescent="0.2">
      <c r="A4910" s="3">
        <v>85733</v>
      </c>
      <c r="B4910" s="1" t="s">
        <v>215</v>
      </c>
      <c r="C4910" s="1" t="s">
        <v>89</v>
      </c>
      <c r="D4910" s="1" t="s">
        <v>130</v>
      </c>
      <c r="E4910" s="1" t="s">
        <v>53</v>
      </c>
      <c r="F4910" s="1" t="s">
        <v>53</v>
      </c>
      <c r="G4910" s="13" t="s">
        <v>1469</v>
      </c>
      <c r="H4910" s="12">
        <v>40596</v>
      </c>
      <c r="I4910" s="12" t="s">
        <v>1469</v>
      </c>
      <c r="J4910" s="12">
        <v>40596</v>
      </c>
      <c r="K4910" s="4">
        <v>3027</v>
      </c>
      <c r="L4910" s="1" t="s">
        <v>146</v>
      </c>
      <c r="M4910" s="1" t="s">
        <v>132</v>
      </c>
      <c r="N4910" s="1" t="s">
        <v>206</v>
      </c>
      <c r="O4910" s="1" t="s">
        <v>93</v>
      </c>
      <c r="P4910">
        <v>60</v>
      </c>
      <c r="Q4910">
        <v>33998</v>
      </c>
      <c r="R4910">
        <v>111513.44</v>
      </c>
      <c r="S4910">
        <v>3.28</v>
      </c>
      <c r="T4910">
        <v>0.05</v>
      </c>
      <c r="U4910">
        <f t="shared" si="1512"/>
        <v>111513.43999999999</v>
      </c>
      <c r="V4910">
        <f t="shared" si="1513"/>
        <v>2039880</v>
      </c>
      <c r="W4910" s="1" t="s">
        <v>160</v>
      </c>
      <c r="X4910" s="1" t="s">
        <v>1236</v>
      </c>
      <c r="Y4910" s="1" t="s">
        <v>161</v>
      </c>
      <c r="Z4910" s="3">
        <v>8828</v>
      </c>
      <c r="AA4910" s="4">
        <f t="shared" si="1517"/>
        <v>7275</v>
      </c>
      <c r="AB4910" s="4">
        <f t="shared" si="1519"/>
        <v>5975.9459103999998</v>
      </c>
      <c r="AC4910" s="4">
        <f t="shared" si="1520"/>
        <v>7275</v>
      </c>
      <c r="AD4910" s="4">
        <f t="shared" si="1518"/>
        <v>7275</v>
      </c>
      <c r="AE4910" s="4">
        <v>7275</v>
      </c>
      <c r="AF4910" s="4">
        <v>7275</v>
      </c>
      <c r="AG4910" s="4">
        <f>AE4910</f>
        <v>7275</v>
      </c>
      <c r="AI4910" t="e">
        <f t="shared" si="1514"/>
        <v>#N/A</v>
      </c>
      <c r="AJ4910">
        <v>8758.36</v>
      </c>
      <c r="AK4910" s="2">
        <v>8758.36</v>
      </c>
      <c r="AL4910" s="2">
        <f>AJ4910</f>
        <v>8758.36</v>
      </c>
      <c r="AM4910" s="4"/>
      <c r="AN4910" t="e">
        <f>VLOOKUP([1]!Tabelle13[[#This Row],[Vlookup this ID for freight costs]],$AL$2:$AL$6811,2,FALSE)</f>
        <v>#REF!</v>
      </c>
      <c r="AP4910">
        <v>240.42</v>
      </c>
      <c r="AQ4910">
        <v>240.42</v>
      </c>
      <c r="AR4910" s="4">
        <v>22</v>
      </c>
      <c r="AS4910" s="4">
        <v>2</v>
      </c>
      <c r="AT4910" s="4">
        <v>2011</v>
      </c>
      <c r="AU4910" s="4">
        <v>22</v>
      </c>
      <c r="AV4910" s="4">
        <v>2</v>
      </c>
      <c r="AW4910" s="4">
        <v>2011</v>
      </c>
      <c r="AX4910" t="str">
        <f t="shared" si="1515"/>
        <v>No Delay</v>
      </c>
      <c r="AY4910">
        <f t="shared" si="1516"/>
        <v>0</v>
      </c>
    </row>
    <row r="4911" spans="1:51" x14ac:dyDescent="0.2">
      <c r="A4911" s="3">
        <v>85734</v>
      </c>
      <c r="B4911" s="1" t="s">
        <v>215</v>
      </c>
      <c r="C4911" s="1" t="s">
        <v>89</v>
      </c>
      <c r="D4911" s="1" t="s">
        <v>130</v>
      </c>
      <c r="E4911" s="1" t="s">
        <v>53</v>
      </c>
      <c r="F4911" s="1" t="s">
        <v>53</v>
      </c>
      <c r="G4911" s="13" t="s">
        <v>1469</v>
      </c>
      <c r="H4911" s="12">
        <v>40596</v>
      </c>
      <c r="I4911" s="12" t="s">
        <v>1469</v>
      </c>
      <c r="J4911" s="12">
        <v>40596</v>
      </c>
      <c r="K4911" s="4">
        <v>3028</v>
      </c>
      <c r="L4911" s="1" t="s">
        <v>146</v>
      </c>
      <c r="M4911" s="1" t="s">
        <v>132</v>
      </c>
      <c r="N4911" s="1" t="s">
        <v>206</v>
      </c>
      <c r="O4911" s="1" t="s">
        <v>93</v>
      </c>
      <c r="P4911">
        <v>60</v>
      </c>
      <c r="Q4911">
        <v>63000</v>
      </c>
      <c r="R4911">
        <v>206640</v>
      </c>
      <c r="S4911">
        <v>3.28</v>
      </c>
      <c r="T4911">
        <v>0.05</v>
      </c>
      <c r="U4911">
        <f t="shared" si="1512"/>
        <v>206640</v>
      </c>
      <c r="V4911">
        <f t="shared" si="1513"/>
        <v>3780000</v>
      </c>
      <c r="W4911" s="1" t="s">
        <v>160</v>
      </c>
      <c r="X4911" s="1" t="s">
        <v>1236</v>
      </c>
      <c r="Y4911" s="1" t="s">
        <v>161</v>
      </c>
      <c r="Z4911" s="3">
        <v>8828</v>
      </c>
      <c r="AA4911" s="4">
        <f t="shared" si="1517"/>
        <v>7275</v>
      </c>
      <c r="AB4911" s="4">
        <f t="shared" si="1519"/>
        <v>9158.8516060000002</v>
      </c>
      <c r="AC4911" s="4">
        <f t="shared" si="1520"/>
        <v>7275</v>
      </c>
      <c r="AD4911" s="4">
        <f t="shared" si="1518"/>
        <v>7275</v>
      </c>
      <c r="AE4911" s="3" t="s">
        <v>2508</v>
      </c>
      <c r="AF4911" s="3">
        <v>7275</v>
      </c>
      <c r="AG4911" s="4">
        <f>AI4911</f>
        <v>7275</v>
      </c>
      <c r="AH4911" s="4">
        <v>85733</v>
      </c>
      <c r="AI4911">
        <f t="shared" si="1514"/>
        <v>7275</v>
      </c>
      <c r="AJ4911" t="s">
        <v>2508</v>
      </c>
      <c r="AK4911" s="2">
        <v>8758.36</v>
      </c>
      <c r="AL4911" s="2">
        <f>AN4911</f>
        <v>8758.36</v>
      </c>
      <c r="AM4911" s="4">
        <v>85733</v>
      </c>
      <c r="AN4911">
        <f>INDEX($AJ$2:$AJ$6811,MATCH(AM4911,$A$2:$A$6811,0))</f>
        <v>8758.36</v>
      </c>
      <c r="AP4911">
        <v>445.52</v>
      </c>
      <c r="AQ4911">
        <v>445.52</v>
      </c>
      <c r="AR4911" s="4">
        <v>22</v>
      </c>
      <c r="AS4911" s="4">
        <v>2</v>
      </c>
      <c r="AT4911" s="4">
        <v>2011</v>
      </c>
      <c r="AU4911" s="4">
        <v>22</v>
      </c>
      <c r="AV4911" s="4">
        <v>2</v>
      </c>
      <c r="AW4911" s="4">
        <v>2011</v>
      </c>
      <c r="AX4911" t="str">
        <f t="shared" si="1515"/>
        <v>No Delay</v>
      </c>
      <c r="AY4911">
        <f t="shared" si="1516"/>
        <v>0</v>
      </c>
    </row>
    <row r="4912" spans="1:51" ht="16" x14ac:dyDescent="0.2">
      <c r="A4912" s="3">
        <v>40798</v>
      </c>
      <c r="B4912" s="1" t="s">
        <v>168</v>
      </c>
      <c r="C4912" s="1" t="s">
        <v>150</v>
      </c>
      <c r="D4912" s="1" t="s">
        <v>100</v>
      </c>
      <c r="E4912" s="1" t="s">
        <v>253</v>
      </c>
      <c r="F4912" s="1" t="s">
        <v>253</v>
      </c>
      <c r="G4912" s="13" t="s">
        <v>2188</v>
      </c>
      <c r="H4912" s="12">
        <v>40865</v>
      </c>
      <c r="I4912" s="12" t="s">
        <v>2188</v>
      </c>
      <c r="J4912" s="12">
        <v>40865</v>
      </c>
      <c r="K4912" s="4">
        <v>3571</v>
      </c>
      <c r="L4912" s="1" t="s">
        <v>146</v>
      </c>
      <c r="M4912" s="1" t="s">
        <v>620</v>
      </c>
      <c r="N4912" s="1" t="s">
        <v>621</v>
      </c>
      <c r="O4912" s="1" t="s">
        <v>622</v>
      </c>
      <c r="P4912">
        <v>240</v>
      </c>
      <c r="Q4912">
        <v>20000</v>
      </c>
      <c r="R4912">
        <v>185600</v>
      </c>
      <c r="S4912">
        <v>9.2799999999999994</v>
      </c>
      <c r="T4912">
        <v>0.04</v>
      </c>
      <c r="U4912">
        <f t="shared" si="1512"/>
        <v>185600</v>
      </c>
      <c r="V4912">
        <f t="shared" si="1513"/>
        <v>4800000</v>
      </c>
      <c r="W4912" s="1" t="s">
        <v>623</v>
      </c>
      <c r="X4912" s="6" t="s">
        <v>1508</v>
      </c>
      <c r="Y4912" s="1" t="s">
        <v>624</v>
      </c>
      <c r="Z4912" s="3">
        <v>13360</v>
      </c>
      <c r="AA4912" s="4">
        <f t="shared" si="1517"/>
        <v>7293</v>
      </c>
      <c r="AB4912" s="4">
        <f t="shared" si="1519"/>
        <v>4439.6962060000005</v>
      </c>
      <c r="AC4912" s="4">
        <f t="shared" si="1520"/>
        <v>7293</v>
      </c>
      <c r="AD4912" s="4">
        <f t="shared" si="1518"/>
        <v>8648.0398212941182</v>
      </c>
      <c r="AE4912" s="4">
        <v>7293</v>
      </c>
      <c r="AF4912" s="4">
        <v>7293</v>
      </c>
      <c r="AG4912" s="4">
        <f>AE4912</f>
        <v>7293</v>
      </c>
      <c r="AI4912" t="e">
        <f t="shared" si="1514"/>
        <v>#N/A</v>
      </c>
      <c r="AJ4912">
        <v>6560.34</v>
      </c>
      <c r="AK4912" s="2">
        <v>6560.34</v>
      </c>
      <c r="AL4912" s="2">
        <f>AJ4912</f>
        <v>6560.34</v>
      </c>
      <c r="AM4912" s="4"/>
      <c r="AN4912" t="e">
        <f>VLOOKUP([1]!Tabelle13[[#This Row],[Vlookup this ID for freight costs]],$AL$2:$AL$6811,2,FALSE)</f>
        <v>#REF!</v>
      </c>
      <c r="AP4912">
        <v>306.24</v>
      </c>
      <c r="AQ4912">
        <v>306.24</v>
      </c>
      <c r="AR4912" s="4">
        <v>18</v>
      </c>
      <c r="AS4912" s="4">
        <v>11</v>
      </c>
      <c r="AT4912" s="4">
        <v>2011</v>
      </c>
      <c r="AU4912" s="4">
        <v>18</v>
      </c>
      <c r="AV4912" s="4">
        <v>11</v>
      </c>
      <c r="AW4912" s="4">
        <v>2011</v>
      </c>
      <c r="AX4912" t="str">
        <f t="shared" si="1515"/>
        <v>No Delay</v>
      </c>
      <c r="AY4912">
        <f t="shared" si="1516"/>
        <v>0</v>
      </c>
    </row>
    <row r="4913" spans="1:51" x14ac:dyDescent="0.2">
      <c r="A4913" s="3">
        <v>83262</v>
      </c>
      <c r="B4913" s="1" t="s">
        <v>215</v>
      </c>
      <c r="C4913" s="1" t="s">
        <v>89</v>
      </c>
      <c r="D4913" s="1" t="s">
        <v>130</v>
      </c>
      <c r="E4913" s="1" t="s">
        <v>101</v>
      </c>
      <c r="F4913" s="1" t="s">
        <v>101</v>
      </c>
      <c r="G4913" s="13" t="s">
        <v>1350</v>
      </c>
      <c r="H4913" s="12">
        <v>41971</v>
      </c>
      <c r="I4913" s="12" t="s">
        <v>279</v>
      </c>
      <c r="J4913" s="12">
        <v>41858</v>
      </c>
      <c r="K4913" s="4">
        <v>5733</v>
      </c>
      <c r="L4913" s="1" t="s">
        <v>146</v>
      </c>
      <c r="M4913" s="1" t="s">
        <v>132</v>
      </c>
      <c r="N4913" s="1" t="s">
        <v>238</v>
      </c>
      <c r="O4913" s="1" t="s">
        <v>93</v>
      </c>
      <c r="P4913">
        <v>30</v>
      </c>
      <c r="Q4913">
        <v>10000</v>
      </c>
      <c r="R4913">
        <v>46300</v>
      </c>
      <c r="S4913">
        <v>4.63</v>
      </c>
      <c r="T4913">
        <v>0.15</v>
      </c>
      <c r="U4913">
        <f t="shared" si="1512"/>
        <v>46300</v>
      </c>
      <c r="V4913">
        <f t="shared" si="1513"/>
        <v>300000</v>
      </c>
      <c r="W4913" s="1" t="s">
        <v>179</v>
      </c>
      <c r="X4913" s="1" t="s">
        <v>1236</v>
      </c>
      <c r="Y4913" s="1" t="s">
        <v>156</v>
      </c>
      <c r="Z4913" s="3">
        <v>13090</v>
      </c>
      <c r="AA4913" s="4">
        <f t="shared" si="1517"/>
        <v>7295</v>
      </c>
      <c r="AB4913" s="4">
        <f t="shared" si="1519"/>
        <v>3342.218206</v>
      </c>
      <c r="AC4913" s="4">
        <f t="shared" si="1520"/>
        <v>7295</v>
      </c>
      <c r="AD4913" s="4">
        <f t="shared" si="1518"/>
        <v>2609.2959257333337</v>
      </c>
      <c r="AE4913" s="3" t="s">
        <v>2509</v>
      </c>
      <c r="AF4913" s="3">
        <v>7295</v>
      </c>
      <c r="AG4913" s="4">
        <f>AI4913</f>
        <v>7295</v>
      </c>
      <c r="AH4913" s="4">
        <v>83260</v>
      </c>
      <c r="AI4913">
        <f t="shared" si="1514"/>
        <v>7295</v>
      </c>
      <c r="AJ4913" t="s">
        <v>2509</v>
      </c>
      <c r="AK4913" s="2">
        <v>28669.4</v>
      </c>
      <c r="AL4913" s="2">
        <f>AN4913</f>
        <v>28669.4</v>
      </c>
      <c r="AM4913" s="4">
        <v>83260</v>
      </c>
      <c r="AN4913">
        <f>INDEX($AJ$2:$AJ$6811,MATCH(AM4913,$A$2:$A$6811,0))</f>
        <v>28669.4</v>
      </c>
      <c r="AP4913">
        <v>47.6</v>
      </c>
      <c r="AQ4913">
        <v>47.6</v>
      </c>
      <c r="AR4913" s="4">
        <v>28</v>
      </c>
      <c r="AS4913" s="4">
        <v>11</v>
      </c>
      <c r="AT4913" s="4">
        <v>2014</v>
      </c>
      <c r="AU4913" s="4">
        <v>7</v>
      </c>
      <c r="AV4913" s="4">
        <v>8</v>
      </c>
      <c r="AW4913" s="4">
        <v>2014</v>
      </c>
      <c r="AX4913" t="str">
        <f t="shared" si="1515"/>
        <v>No Delay</v>
      </c>
      <c r="AY4913">
        <f t="shared" si="1516"/>
        <v>0</v>
      </c>
    </row>
    <row r="4914" spans="1:51" x14ac:dyDescent="0.2">
      <c r="A4914" s="3">
        <v>85501</v>
      </c>
      <c r="B4914" s="1" t="s">
        <v>215</v>
      </c>
      <c r="C4914" s="1" t="s">
        <v>89</v>
      </c>
      <c r="D4914" s="1" t="s">
        <v>130</v>
      </c>
      <c r="E4914" s="1" t="s">
        <v>101</v>
      </c>
      <c r="F4914" s="1" t="s">
        <v>101</v>
      </c>
      <c r="G4914" s="13" t="s">
        <v>1350</v>
      </c>
      <c r="H4914" s="12">
        <v>41971</v>
      </c>
      <c r="I4914" s="12" t="s">
        <v>279</v>
      </c>
      <c r="J4914" s="12">
        <v>41858</v>
      </c>
      <c r="K4914" s="4">
        <v>5738</v>
      </c>
      <c r="L4914" s="1" t="s">
        <v>146</v>
      </c>
      <c r="M4914" s="1" t="s">
        <v>132</v>
      </c>
      <c r="N4914" s="1" t="s">
        <v>434</v>
      </c>
      <c r="O4914" s="1" t="s">
        <v>93</v>
      </c>
      <c r="P4914">
        <v>60</v>
      </c>
      <c r="Q4914">
        <v>2863</v>
      </c>
      <c r="R4914">
        <v>11709.67</v>
      </c>
      <c r="S4914">
        <v>4.09</v>
      </c>
      <c r="T4914">
        <v>7.0000000000000007E-2</v>
      </c>
      <c r="U4914">
        <f t="shared" si="1512"/>
        <v>11709.67</v>
      </c>
      <c r="V4914">
        <f t="shared" si="1513"/>
        <v>171780</v>
      </c>
      <c r="W4914" s="1" t="s">
        <v>160</v>
      </c>
      <c r="X4914" s="1" t="s">
        <v>1236</v>
      </c>
      <c r="Y4914" s="1" t="s">
        <v>161</v>
      </c>
      <c r="Z4914" s="3">
        <v>12573</v>
      </c>
      <c r="AA4914" s="4">
        <f t="shared" si="1517"/>
        <v>7295</v>
      </c>
      <c r="AB4914" s="4">
        <f t="shared" si="1519"/>
        <v>2558.9481574000001</v>
      </c>
      <c r="AC4914" s="4">
        <f t="shared" si="1520"/>
        <v>7295</v>
      </c>
      <c r="AD4914" s="4">
        <f t="shared" si="1518"/>
        <v>2892.3333333333335</v>
      </c>
      <c r="AE4914" s="3" t="s">
        <v>2509</v>
      </c>
      <c r="AF4914" s="3">
        <v>7295</v>
      </c>
      <c r="AG4914" s="4">
        <f>AI4914</f>
        <v>7295</v>
      </c>
      <c r="AH4914" s="4">
        <v>83260</v>
      </c>
      <c r="AI4914">
        <f t="shared" si="1514"/>
        <v>7295</v>
      </c>
      <c r="AJ4914" t="s">
        <v>2509</v>
      </c>
      <c r="AK4914" s="2">
        <v>28669.4</v>
      </c>
      <c r="AL4914" s="2">
        <f>AN4914</f>
        <v>28669.4</v>
      </c>
      <c r="AM4914" s="4">
        <v>83260</v>
      </c>
      <c r="AN4914">
        <f>INDEX($AJ$2:$AJ$6811,MATCH(AM4914,$A$2:$A$6811,0))</f>
        <v>28669.4</v>
      </c>
      <c r="AP4914">
        <v>12.04</v>
      </c>
      <c r="AQ4914">
        <v>12.04</v>
      </c>
      <c r="AR4914" s="4">
        <v>28</v>
      </c>
      <c r="AS4914" s="4">
        <v>11</v>
      </c>
      <c r="AT4914" s="4">
        <v>2014</v>
      </c>
      <c r="AU4914" s="4">
        <v>7</v>
      </c>
      <c r="AV4914" s="4">
        <v>8</v>
      </c>
      <c r="AW4914" s="4">
        <v>2014</v>
      </c>
      <c r="AX4914" t="str">
        <f t="shared" si="1515"/>
        <v>No Delay</v>
      </c>
      <c r="AY4914">
        <f t="shared" si="1516"/>
        <v>0</v>
      </c>
    </row>
    <row r="4915" spans="1:51" x14ac:dyDescent="0.2">
      <c r="A4915" s="3">
        <v>83260</v>
      </c>
      <c r="B4915" s="1" t="s">
        <v>215</v>
      </c>
      <c r="C4915" s="1" t="s">
        <v>89</v>
      </c>
      <c r="D4915" s="1" t="s">
        <v>130</v>
      </c>
      <c r="E4915" s="1" t="s">
        <v>101</v>
      </c>
      <c r="F4915" s="1" t="s">
        <v>101</v>
      </c>
      <c r="G4915" s="13" t="s">
        <v>1350</v>
      </c>
      <c r="H4915" s="12">
        <v>41971</v>
      </c>
      <c r="I4915" s="12" t="s">
        <v>279</v>
      </c>
      <c r="J4915" s="12">
        <v>41858</v>
      </c>
      <c r="K4915" s="4">
        <v>5732</v>
      </c>
      <c r="L4915" s="1" t="s">
        <v>146</v>
      </c>
      <c r="M4915" s="1" t="s">
        <v>132</v>
      </c>
      <c r="N4915" s="1" t="s">
        <v>1524</v>
      </c>
      <c r="O4915" s="1" t="s">
        <v>93</v>
      </c>
      <c r="P4915">
        <v>30</v>
      </c>
      <c r="Q4915">
        <v>47116</v>
      </c>
      <c r="R4915">
        <v>507910.48</v>
      </c>
      <c r="S4915">
        <v>10.78</v>
      </c>
      <c r="T4915">
        <v>0.36</v>
      </c>
      <c r="U4915">
        <f t="shared" si="1512"/>
        <v>507910.48</v>
      </c>
      <c r="V4915">
        <f t="shared" si="1513"/>
        <v>1413480</v>
      </c>
      <c r="W4915" s="1" t="s">
        <v>179</v>
      </c>
      <c r="X4915" s="1" t="s">
        <v>1236</v>
      </c>
      <c r="Y4915" s="1" t="s">
        <v>156</v>
      </c>
      <c r="Z4915" s="3">
        <v>13090</v>
      </c>
      <c r="AA4915" s="4">
        <f t="shared" si="1517"/>
        <v>7295</v>
      </c>
      <c r="AB4915" s="4">
        <f t="shared" si="1519"/>
        <v>7415.6175507999997</v>
      </c>
      <c r="AC4915" s="4">
        <f t="shared" si="1520"/>
        <v>7295</v>
      </c>
      <c r="AD4915" s="4">
        <f t="shared" si="1518"/>
        <v>7295</v>
      </c>
      <c r="AE4915" s="4">
        <v>7295</v>
      </c>
      <c r="AF4915" s="4">
        <v>7295</v>
      </c>
      <c r="AG4915" s="4">
        <f>AE4915</f>
        <v>7295</v>
      </c>
      <c r="AI4915" t="e">
        <f t="shared" si="1514"/>
        <v>#N/A</v>
      </c>
      <c r="AJ4915">
        <v>28669.4</v>
      </c>
      <c r="AK4915" s="2">
        <v>28669.4</v>
      </c>
      <c r="AL4915" s="2">
        <f>AJ4915</f>
        <v>28669.4</v>
      </c>
      <c r="AM4915" s="4"/>
      <c r="AN4915" t="e">
        <f>VLOOKUP([1]!Tabelle13[[#This Row],[Vlookup this ID for freight costs]],$AL$2:$AL$6811,2,FALSE)</f>
        <v>#REF!</v>
      </c>
      <c r="AP4915">
        <v>522.13</v>
      </c>
      <c r="AQ4915">
        <v>522.13</v>
      </c>
      <c r="AR4915" s="4">
        <v>28</v>
      </c>
      <c r="AS4915" s="4">
        <v>11</v>
      </c>
      <c r="AT4915" s="4">
        <v>2014</v>
      </c>
      <c r="AU4915" s="4">
        <v>7</v>
      </c>
      <c r="AV4915" s="4">
        <v>8</v>
      </c>
      <c r="AW4915" s="4">
        <v>2014</v>
      </c>
      <c r="AX4915" t="str">
        <f t="shared" si="1515"/>
        <v>No Delay</v>
      </c>
      <c r="AY4915">
        <f t="shared" si="1516"/>
        <v>0</v>
      </c>
    </row>
    <row r="4916" spans="1:51" x14ac:dyDescent="0.2">
      <c r="A4916" s="3">
        <v>11806</v>
      </c>
      <c r="B4916" s="1" t="s">
        <v>133</v>
      </c>
      <c r="C4916" s="1" t="s">
        <v>51</v>
      </c>
      <c r="D4916" s="1" t="s">
        <v>130</v>
      </c>
      <c r="E4916" s="1" t="s">
        <v>53</v>
      </c>
      <c r="F4916" s="1" t="s">
        <v>53</v>
      </c>
      <c r="G4916" s="13" t="s">
        <v>1624</v>
      </c>
      <c r="H4916" s="12">
        <v>39415</v>
      </c>
      <c r="I4916" s="12" t="s">
        <v>1624</v>
      </c>
      <c r="J4916" s="12">
        <v>39415</v>
      </c>
      <c r="K4916" s="4">
        <v>513</v>
      </c>
      <c r="L4916" s="1" t="s">
        <v>146</v>
      </c>
      <c r="M4916" s="1" t="s">
        <v>132</v>
      </c>
      <c r="N4916" s="1" t="s">
        <v>196</v>
      </c>
      <c r="O4916" s="1" t="s">
        <v>93</v>
      </c>
      <c r="P4916">
        <v>60</v>
      </c>
      <c r="Q4916">
        <v>30000</v>
      </c>
      <c r="R4916">
        <v>222000</v>
      </c>
      <c r="S4916">
        <v>7.4</v>
      </c>
      <c r="T4916">
        <v>0.12</v>
      </c>
      <c r="U4916">
        <f t="shared" si="1512"/>
        <v>222000</v>
      </c>
      <c r="V4916">
        <f t="shared" si="1513"/>
        <v>1800000</v>
      </c>
      <c r="W4916" s="1" t="s">
        <v>204</v>
      </c>
      <c r="X4916" s="1" t="s">
        <v>1236</v>
      </c>
      <c r="Y4916" s="1" t="s">
        <v>205</v>
      </c>
      <c r="Z4916" s="3">
        <v>5782</v>
      </c>
      <c r="AA4916" s="4">
        <f t="shared" si="1517"/>
        <v>7341</v>
      </c>
      <c r="AB4916" s="4">
        <f t="shared" si="1519"/>
        <v>5537.1742059999997</v>
      </c>
      <c r="AC4916" s="4">
        <f t="shared" si="1520"/>
        <v>7341</v>
      </c>
      <c r="AD4916" s="4">
        <f t="shared" si="1518"/>
        <v>7954.676925857143</v>
      </c>
      <c r="AE4916" s="3" t="s">
        <v>2510</v>
      </c>
      <c r="AF4916" s="3">
        <v>7341</v>
      </c>
      <c r="AG4916" s="4">
        <f>AI4916</f>
        <v>7341</v>
      </c>
      <c r="AH4916" s="4">
        <v>10633</v>
      </c>
      <c r="AI4916">
        <f t="shared" si="1514"/>
        <v>7341</v>
      </c>
      <c r="AJ4916" t="s">
        <v>2510</v>
      </c>
      <c r="AK4916" s="2">
        <v>10879.28</v>
      </c>
      <c r="AL4916" s="2">
        <f>AN4916</f>
        <v>10879.28</v>
      </c>
      <c r="AM4916" s="4">
        <v>10633</v>
      </c>
      <c r="AN4916">
        <f>INDEX($AJ$2:$AJ$6811,MATCH(AM4916,$A$2:$A$6811,0))</f>
        <v>10879.28</v>
      </c>
      <c r="AP4916">
        <v>355.2</v>
      </c>
      <c r="AQ4916">
        <v>355.2</v>
      </c>
      <c r="AR4916" s="4">
        <v>29</v>
      </c>
      <c r="AS4916" s="4">
        <v>11</v>
      </c>
      <c r="AT4916" s="4">
        <v>2007</v>
      </c>
      <c r="AU4916" s="4">
        <v>29</v>
      </c>
      <c r="AV4916" s="4">
        <v>11</v>
      </c>
      <c r="AW4916" s="4">
        <v>2007</v>
      </c>
      <c r="AX4916" t="str">
        <f t="shared" si="1515"/>
        <v>No Delay</v>
      </c>
      <c r="AY4916">
        <f t="shared" si="1516"/>
        <v>0</v>
      </c>
    </row>
    <row r="4917" spans="1:51" x14ac:dyDescent="0.2">
      <c r="A4917" s="3">
        <v>10633</v>
      </c>
      <c r="B4917" s="1" t="s">
        <v>133</v>
      </c>
      <c r="C4917" s="1" t="s">
        <v>51</v>
      </c>
      <c r="D4917" s="1" t="s">
        <v>130</v>
      </c>
      <c r="E4917" s="1" t="s">
        <v>53</v>
      </c>
      <c r="F4917" s="1" t="s">
        <v>53</v>
      </c>
      <c r="G4917" s="13" t="s">
        <v>1624</v>
      </c>
      <c r="H4917" s="12">
        <v>39415</v>
      </c>
      <c r="I4917" s="12" t="s">
        <v>1624</v>
      </c>
      <c r="J4917" s="12">
        <v>39415</v>
      </c>
      <c r="K4917" s="4">
        <v>506</v>
      </c>
      <c r="L4917" s="1" t="s">
        <v>146</v>
      </c>
      <c r="M4917" s="1" t="s">
        <v>132</v>
      </c>
      <c r="N4917" s="1" t="s">
        <v>275</v>
      </c>
      <c r="O4917" s="1" t="s">
        <v>93</v>
      </c>
      <c r="P4917">
        <v>60</v>
      </c>
      <c r="Q4917">
        <v>10044</v>
      </c>
      <c r="R4917">
        <v>95418</v>
      </c>
      <c r="S4917">
        <v>9.5</v>
      </c>
      <c r="T4917">
        <v>0.16</v>
      </c>
      <c r="U4917">
        <f t="shared" si="1512"/>
        <v>95418</v>
      </c>
      <c r="V4917">
        <f t="shared" si="1513"/>
        <v>602640</v>
      </c>
      <c r="W4917" s="1" t="s">
        <v>204</v>
      </c>
      <c r="X4917" s="1" t="s">
        <v>1236</v>
      </c>
      <c r="Y4917" s="1" t="s">
        <v>205</v>
      </c>
      <c r="Z4917" s="3">
        <v>5782</v>
      </c>
      <c r="AA4917" s="4">
        <f t="shared" si="1517"/>
        <v>7341</v>
      </c>
      <c r="AB4917" s="4">
        <f t="shared" si="1519"/>
        <v>3347.0471091999998</v>
      </c>
      <c r="AC4917" s="4">
        <f t="shared" si="1520"/>
        <v>7341</v>
      </c>
      <c r="AD4917" s="4">
        <f t="shared" si="1518"/>
        <v>7341</v>
      </c>
      <c r="AE4917" s="4">
        <v>7341</v>
      </c>
      <c r="AF4917" s="4">
        <v>7341</v>
      </c>
      <c r="AG4917" s="4">
        <f>AE4917</f>
        <v>7341</v>
      </c>
      <c r="AH4917" s="4">
        <v>82612</v>
      </c>
      <c r="AI4917">
        <f t="shared" si="1514"/>
        <v>22700</v>
      </c>
      <c r="AJ4917">
        <v>10879.28</v>
      </c>
      <c r="AK4917" s="2">
        <v>10879.28</v>
      </c>
      <c r="AL4917" s="2">
        <f>AJ4917</f>
        <v>10879.28</v>
      </c>
      <c r="AM4917" s="4"/>
      <c r="AN4917" t="e">
        <f>VLOOKUP([1]!Tabelle13[[#This Row],[Vlookup this ID for freight costs]],$AL$2:$AL$6811,2,FALSE)</f>
        <v>#REF!</v>
      </c>
      <c r="AP4917">
        <v>152.66999999999999</v>
      </c>
      <c r="AQ4917">
        <v>152.66999999999999</v>
      </c>
      <c r="AR4917" s="4">
        <v>29</v>
      </c>
      <c r="AS4917" s="4">
        <v>11</v>
      </c>
      <c r="AT4917" s="4">
        <v>2007</v>
      </c>
      <c r="AU4917" s="4">
        <v>29</v>
      </c>
      <c r="AV4917" s="4">
        <v>11</v>
      </c>
      <c r="AW4917" s="4">
        <v>2007</v>
      </c>
      <c r="AX4917" t="str">
        <f t="shared" si="1515"/>
        <v>No Delay</v>
      </c>
      <c r="AY4917">
        <f t="shared" si="1516"/>
        <v>0</v>
      </c>
    </row>
    <row r="4918" spans="1:51" x14ac:dyDescent="0.2">
      <c r="A4918" s="3">
        <v>10904</v>
      </c>
      <c r="B4918" s="1" t="s">
        <v>133</v>
      </c>
      <c r="C4918" s="1" t="s">
        <v>51</v>
      </c>
      <c r="D4918" s="1" t="s">
        <v>130</v>
      </c>
      <c r="E4918" s="1" t="s">
        <v>53</v>
      </c>
      <c r="F4918" s="1" t="s">
        <v>53</v>
      </c>
      <c r="G4918" s="13" t="s">
        <v>1624</v>
      </c>
      <c r="H4918" s="12">
        <v>39415</v>
      </c>
      <c r="I4918" s="12" t="s">
        <v>1624</v>
      </c>
      <c r="J4918" s="12">
        <v>39415</v>
      </c>
      <c r="K4918" s="4">
        <v>507</v>
      </c>
      <c r="L4918" s="1" t="s">
        <v>146</v>
      </c>
      <c r="M4918" s="1" t="s">
        <v>132</v>
      </c>
      <c r="N4918" s="1" t="s">
        <v>233</v>
      </c>
      <c r="O4918" s="1" t="s">
        <v>93</v>
      </c>
      <c r="P4918">
        <v>200</v>
      </c>
      <c r="Q4918">
        <v>500</v>
      </c>
      <c r="R4918">
        <v>700</v>
      </c>
      <c r="S4918">
        <v>1.4</v>
      </c>
      <c r="T4918">
        <v>0.01</v>
      </c>
      <c r="U4918">
        <f t="shared" si="1512"/>
        <v>700</v>
      </c>
      <c r="V4918">
        <f t="shared" si="1513"/>
        <v>100000</v>
      </c>
      <c r="W4918" s="1" t="s">
        <v>155</v>
      </c>
      <c r="X4918" s="1" t="s">
        <v>1236</v>
      </c>
      <c r="Y4918" s="1" t="s">
        <v>156</v>
      </c>
      <c r="Z4918" s="3">
        <v>6318</v>
      </c>
      <c r="AA4918" s="4">
        <f t="shared" si="1517"/>
        <v>7341</v>
      </c>
      <c r="AB4918" s="4">
        <f t="shared" si="1519"/>
        <v>2299.614106</v>
      </c>
      <c r="AC4918" s="4">
        <f t="shared" si="1520"/>
        <v>7341</v>
      </c>
      <c r="AD4918" s="4">
        <f t="shared" si="1518"/>
        <v>2449.5879782857146</v>
      </c>
      <c r="AE4918" s="3" t="s">
        <v>2510</v>
      </c>
      <c r="AF4918" s="3">
        <v>7341</v>
      </c>
      <c r="AG4918" s="4">
        <f>AI4918</f>
        <v>7341</v>
      </c>
      <c r="AH4918" s="4">
        <v>10633</v>
      </c>
      <c r="AI4918">
        <f t="shared" si="1514"/>
        <v>7341</v>
      </c>
      <c r="AJ4918" t="s">
        <v>2510</v>
      </c>
      <c r="AK4918" s="2">
        <v>10879.28</v>
      </c>
      <c r="AL4918" s="2">
        <f>AN4918</f>
        <v>10879.28</v>
      </c>
      <c r="AM4918" s="4">
        <v>10633</v>
      </c>
      <c r="AN4918">
        <f>INDEX($AJ$2:$AJ$6811,MATCH(AM4918,$A$2:$A$6811,0))</f>
        <v>10879.28</v>
      </c>
      <c r="AP4918">
        <v>1.1200000000000001</v>
      </c>
      <c r="AQ4918">
        <v>1.1200000000000001</v>
      </c>
      <c r="AR4918" s="4">
        <v>29</v>
      </c>
      <c r="AS4918" s="4">
        <v>11</v>
      </c>
      <c r="AT4918" s="4">
        <v>2007</v>
      </c>
      <c r="AU4918" s="4">
        <v>29</v>
      </c>
      <c r="AV4918" s="4">
        <v>11</v>
      </c>
      <c r="AW4918" s="4">
        <v>2007</v>
      </c>
      <c r="AX4918" t="str">
        <f t="shared" si="1515"/>
        <v>No Delay</v>
      </c>
      <c r="AY4918">
        <f t="shared" si="1516"/>
        <v>0</v>
      </c>
    </row>
    <row r="4919" spans="1:51" x14ac:dyDescent="0.2">
      <c r="A4919" s="3">
        <v>11477</v>
      </c>
      <c r="B4919" s="1" t="s">
        <v>133</v>
      </c>
      <c r="C4919" s="1" t="s">
        <v>51</v>
      </c>
      <c r="D4919" s="1" t="s">
        <v>130</v>
      </c>
      <c r="E4919" s="1" t="s">
        <v>53</v>
      </c>
      <c r="F4919" s="1" t="s">
        <v>53</v>
      </c>
      <c r="G4919" s="13" t="s">
        <v>1624</v>
      </c>
      <c r="H4919" s="12">
        <v>39415</v>
      </c>
      <c r="I4919" s="12" t="s">
        <v>1624</v>
      </c>
      <c r="J4919" s="12">
        <v>39415</v>
      </c>
      <c r="K4919" s="4">
        <v>510</v>
      </c>
      <c r="L4919" s="1" t="s">
        <v>146</v>
      </c>
      <c r="M4919" s="1" t="s">
        <v>132</v>
      </c>
      <c r="N4919" s="1" t="s">
        <v>849</v>
      </c>
      <c r="O4919" s="1" t="s">
        <v>850</v>
      </c>
      <c r="P4919">
        <v>60</v>
      </c>
      <c r="Q4919">
        <v>900</v>
      </c>
      <c r="R4919">
        <v>63000</v>
      </c>
      <c r="S4919">
        <v>70</v>
      </c>
      <c r="T4919">
        <v>1.17</v>
      </c>
      <c r="U4919">
        <f t="shared" si="1512"/>
        <v>63000</v>
      </c>
      <c r="V4919">
        <f t="shared" si="1513"/>
        <v>54000</v>
      </c>
      <c r="W4919" s="1" t="s">
        <v>851</v>
      </c>
      <c r="X4919" s="1" t="s">
        <v>361</v>
      </c>
      <c r="Y4919" s="1" t="s">
        <v>361</v>
      </c>
      <c r="Z4919" s="3">
        <v>8559</v>
      </c>
      <c r="AA4919" s="4">
        <f t="shared" si="1517"/>
        <v>7341</v>
      </c>
      <c r="AB4919" s="4">
        <f t="shared" si="1519"/>
        <v>2343.513226</v>
      </c>
      <c r="AC4919" s="4">
        <f t="shared" si="1520"/>
        <v>7341</v>
      </c>
      <c r="AD4919" s="4">
        <f t="shared" si="1518"/>
        <v>1614.6</v>
      </c>
      <c r="AE4919" s="3" t="s">
        <v>2510</v>
      </c>
      <c r="AF4919" s="3">
        <v>7341</v>
      </c>
      <c r="AG4919" s="4">
        <f>AI4919</f>
        <v>7341</v>
      </c>
      <c r="AH4919" s="4">
        <v>10633</v>
      </c>
      <c r="AI4919">
        <f t="shared" si="1514"/>
        <v>7341</v>
      </c>
      <c r="AJ4919" t="s">
        <v>2510</v>
      </c>
      <c r="AK4919" s="2">
        <v>10879.28</v>
      </c>
      <c r="AL4919" s="2">
        <f>AN4919</f>
        <v>10879.28</v>
      </c>
      <c r="AM4919" s="4">
        <v>10633</v>
      </c>
      <c r="AN4919">
        <f>INDEX($AJ$2:$AJ$6811,MATCH(AM4919,$A$2:$A$6811,0))</f>
        <v>10879.28</v>
      </c>
      <c r="AP4919">
        <v>100.8</v>
      </c>
      <c r="AQ4919">
        <v>100.8</v>
      </c>
      <c r="AR4919" s="4">
        <v>29</v>
      </c>
      <c r="AS4919" s="4">
        <v>11</v>
      </c>
      <c r="AT4919" s="4">
        <v>2007</v>
      </c>
      <c r="AU4919" s="4">
        <v>29</v>
      </c>
      <c r="AV4919" s="4">
        <v>11</v>
      </c>
      <c r="AW4919" s="4">
        <v>2007</v>
      </c>
      <c r="AX4919" t="str">
        <f t="shared" si="1515"/>
        <v>No Delay</v>
      </c>
      <c r="AY4919">
        <f t="shared" si="1516"/>
        <v>0</v>
      </c>
    </row>
    <row r="4920" spans="1:51" x14ac:dyDescent="0.2">
      <c r="A4920" s="3">
        <v>11805</v>
      </c>
      <c r="B4920" s="1" t="s">
        <v>133</v>
      </c>
      <c r="C4920" s="1" t="s">
        <v>51</v>
      </c>
      <c r="D4920" s="1" t="s">
        <v>130</v>
      </c>
      <c r="E4920" s="1" t="s">
        <v>53</v>
      </c>
      <c r="F4920" s="1" t="s">
        <v>53</v>
      </c>
      <c r="G4920" s="13" t="s">
        <v>1624</v>
      </c>
      <c r="H4920" s="12">
        <v>39415</v>
      </c>
      <c r="I4920" s="12" t="s">
        <v>1624</v>
      </c>
      <c r="J4920" s="12">
        <v>39415</v>
      </c>
      <c r="K4920" s="4">
        <v>512</v>
      </c>
      <c r="L4920" s="1" t="s">
        <v>146</v>
      </c>
      <c r="M4920" s="1" t="s">
        <v>132</v>
      </c>
      <c r="N4920" s="1" t="s">
        <v>304</v>
      </c>
      <c r="O4920" s="1" t="s">
        <v>305</v>
      </c>
      <c r="P4920">
        <v>180</v>
      </c>
      <c r="Q4920">
        <v>840</v>
      </c>
      <c r="R4920">
        <v>42000</v>
      </c>
      <c r="S4920">
        <v>50</v>
      </c>
      <c r="T4920">
        <v>0.28000000000000003</v>
      </c>
      <c r="U4920">
        <f t="shared" si="1512"/>
        <v>42000</v>
      </c>
      <c r="V4920">
        <f t="shared" si="1513"/>
        <v>151200</v>
      </c>
      <c r="W4920" s="1" t="s">
        <v>251</v>
      </c>
      <c r="X4920" s="1" t="s">
        <v>252</v>
      </c>
      <c r="Y4920" s="1" t="s">
        <v>252</v>
      </c>
      <c r="Z4920" s="3">
        <v>8366</v>
      </c>
      <c r="AA4920" s="4">
        <f t="shared" si="1517"/>
        <v>7341</v>
      </c>
      <c r="AB4920" s="4">
        <f t="shared" si="1519"/>
        <v>2336.9283580000001</v>
      </c>
      <c r="AC4920" s="4">
        <f t="shared" si="1520"/>
        <v>7341</v>
      </c>
      <c r="AD4920" s="4">
        <f t="shared" si="1518"/>
        <v>5339</v>
      </c>
      <c r="AE4920" s="3" t="s">
        <v>2510</v>
      </c>
      <c r="AF4920" s="3">
        <v>7341</v>
      </c>
      <c r="AG4920" s="4">
        <f>AI4920</f>
        <v>7341</v>
      </c>
      <c r="AH4920" s="4">
        <v>10633</v>
      </c>
      <c r="AI4920">
        <f t="shared" si="1514"/>
        <v>7341</v>
      </c>
      <c r="AJ4920" t="s">
        <v>2510</v>
      </c>
      <c r="AK4920" s="2">
        <v>10879.28</v>
      </c>
      <c r="AL4920" s="2">
        <f>AN4920</f>
        <v>10879.28</v>
      </c>
      <c r="AM4920" s="4">
        <v>10633</v>
      </c>
      <c r="AN4920">
        <f>INDEX($AJ$2:$AJ$6811,MATCH(AM4920,$A$2:$A$6811,0))</f>
        <v>10879.28</v>
      </c>
      <c r="AP4920">
        <v>67.2</v>
      </c>
      <c r="AQ4920">
        <v>67.2</v>
      </c>
      <c r="AR4920" s="4">
        <v>29</v>
      </c>
      <c r="AS4920" s="4">
        <v>11</v>
      </c>
      <c r="AT4920" s="4">
        <v>2007</v>
      </c>
      <c r="AU4920" s="4">
        <v>29</v>
      </c>
      <c r="AV4920" s="4">
        <v>11</v>
      </c>
      <c r="AW4920" s="4">
        <v>2007</v>
      </c>
      <c r="AX4920" t="str">
        <f t="shared" si="1515"/>
        <v>No Delay</v>
      </c>
      <c r="AY4920">
        <f t="shared" si="1516"/>
        <v>0</v>
      </c>
    </row>
    <row r="4921" spans="1:51" x14ac:dyDescent="0.2">
      <c r="A4921" s="3">
        <v>12729</v>
      </c>
      <c r="B4921" s="1" t="s">
        <v>133</v>
      </c>
      <c r="C4921" s="1" t="s">
        <v>51</v>
      </c>
      <c r="D4921" s="1" t="s">
        <v>130</v>
      </c>
      <c r="E4921" s="1" t="s">
        <v>53</v>
      </c>
      <c r="F4921" s="1" t="s">
        <v>53</v>
      </c>
      <c r="G4921" s="13" t="s">
        <v>1624</v>
      </c>
      <c r="H4921" s="12">
        <v>39415</v>
      </c>
      <c r="I4921" s="12" t="s">
        <v>1624</v>
      </c>
      <c r="J4921" s="12">
        <v>39415</v>
      </c>
      <c r="K4921" s="4">
        <v>514</v>
      </c>
      <c r="L4921" s="1" t="s">
        <v>146</v>
      </c>
      <c r="M4921" s="1" t="s">
        <v>132</v>
      </c>
      <c r="N4921" s="1" t="s">
        <v>167</v>
      </c>
      <c r="O4921" s="1" t="s">
        <v>93</v>
      </c>
      <c r="P4921">
        <v>30</v>
      </c>
      <c r="Q4921">
        <v>37300</v>
      </c>
      <c r="R4921">
        <v>463266</v>
      </c>
      <c r="S4921">
        <v>12.42</v>
      </c>
      <c r="T4921">
        <v>0.41</v>
      </c>
      <c r="U4921">
        <f t="shared" si="1512"/>
        <v>463266</v>
      </c>
      <c r="V4921">
        <f t="shared" si="1513"/>
        <v>1119000</v>
      </c>
      <c r="W4921" s="1" t="s">
        <v>204</v>
      </c>
      <c r="X4921" s="1" t="s">
        <v>1236</v>
      </c>
      <c r="Y4921" s="1" t="s">
        <v>205</v>
      </c>
      <c r="Z4921" s="3">
        <v>5782</v>
      </c>
      <c r="AA4921" s="4">
        <f t="shared" si="1517"/>
        <v>7341</v>
      </c>
      <c r="AB4921" s="4">
        <f t="shared" si="1519"/>
        <v>6338.3331460000009</v>
      </c>
      <c r="AC4921" s="4">
        <f t="shared" si="1520"/>
        <v>7341</v>
      </c>
      <c r="AD4921" s="4">
        <f t="shared" si="1518"/>
        <v>7341</v>
      </c>
      <c r="AE4921" s="3" t="s">
        <v>2510</v>
      </c>
      <c r="AF4921" s="3">
        <v>7341</v>
      </c>
      <c r="AG4921" s="4">
        <f>AI4921</f>
        <v>7341</v>
      </c>
      <c r="AH4921" s="4">
        <v>10633</v>
      </c>
      <c r="AI4921">
        <f t="shared" si="1514"/>
        <v>7341</v>
      </c>
      <c r="AJ4921" t="s">
        <v>2510</v>
      </c>
      <c r="AK4921" s="2">
        <v>10879.28</v>
      </c>
      <c r="AL4921" s="2">
        <f>AN4921</f>
        <v>10879.28</v>
      </c>
      <c r="AM4921" s="4">
        <v>10633</v>
      </c>
      <c r="AN4921">
        <f>INDEX($AJ$2:$AJ$6811,MATCH(AM4921,$A$2:$A$6811,0))</f>
        <v>10879.28</v>
      </c>
      <c r="AP4921">
        <v>741.23</v>
      </c>
      <c r="AQ4921">
        <v>741.23</v>
      </c>
      <c r="AR4921" s="4">
        <v>29</v>
      </c>
      <c r="AS4921" s="4">
        <v>11</v>
      </c>
      <c r="AT4921" s="4">
        <v>2007</v>
      </c>
      <c r="AU4921" s="4">
        <v>29</v>
      </c>
      <c r="AV4921" s="4">
        <v>11</v>
      </c>
      <c r="AW4921" s="4">
        <v>2007</v>
      </c>
      <c r="AX4921" t="str">
        <f t="shared" si="1515"/>
        <v>No Delay</v>
      </c>
      <c r="AY4921">
        <f t="shared" si="1516"/>
        <v>0</v>
      </c>
    </row>
    <row r="4922" spans="1:51" x14ac:dyDescent="0.2">
      <c r="A4922" s="3">
        <v>29157</v>
      </c>
      <c r="B4922" s="1" t="s">
        <v>168</v>
      </c>
      <c r="C4922" s="1" t="s">
        <v>150</v>
      </c>
      <c r="D4922" s="1" t="s">
        <v>100</v>
      </c>
      <c r="E4922" s="1" t="s">
        <v>253</v>
      </c>
      <c r="F4922" s="1" t="s">
        <v>253</v>
      </c>
      <c r="G4922" s="13" t="s">
        <v>590</v>
      </c>
      <c r="H4922" s="12">
        <v>40638</v>
      </c>
      <c r="I4922" s="12" t="s">
        <v>590</v>
      </c>
      <c r="J4922" s="12">
        <v>40638</v>
      </c>
      <c r="K4922" s="4">
        <v>3122</v>
      </c>
      <c r="L4922" s="1" t="s">
        <v>146</v>
      </c>
      <c r="M4922" s="1" t="s">
        <v>672</v>
      </c>
      <c r="N4922" s="1" t="s">
        <v>265</v>
      </c>
      <c r="O4922" s="1" t="s">
        <v>93</v>
      </c>
      <c r="P4922">
        <v>60</v>
      </c>
      <c r="Q4922">
        <v>69125</v>
      </c>
      <c r="R4922">
        <v>192858.75</v>
      </c>
      <c r="S4922">
        <v>2.79</v>
      </c>
      <c r="T4922">
        <v>0.05</v>
      </c>
      <c r="U4922">
        <f t="shared" si="1512"/>
        <v>192858.75</v>
      </c>
      <c r="V4922">
        <f t="shared" si="1513"/>
        <v>4147500</v>
      </c>
      <c r="W4922" s="1" t="s">
        <v>204</v>
      </c>
      <c r="X4922" s="1" t="s">
        <v>1236</v>
      </c>
      <c r="Y4922" s="1" t="s">
        <v>205</v>
      </c>
      <c r="Z4922" s="3">
        <v>16682</v>
      </c>
      <c r="AA4922" s="4">
        <f t="shared" si="1517"/>
        <v>7346</v>
      </c>
      <c r="AB4922" s="4">
        <f t="shared" si="1519"/>
        <v>9831.0568810000004</v>
      </c>
      <c r="AC4922" s="4">
        <f t="shared" si="1520"/>
        <v>7346</v>
      </c>
      <c r="AD4922" s="4">
        <f t="shared" si="1518"/>
        <v>7346</v>
      </c>
      <c r="AE4922" s="4">
        <v>7346</v>
      </c>
      <c r="AF4922" s="4">
        <v>7346</v>
      </c>
      <c r="AG4922" s="4">
        <f t="shared" ref="AG4922:AG4927" si="1523">AE4922</f>
        <v>7346</v>
      </c>
      <c r="AI4922" t="e">
        <f t="shared" si="1514"/>
        <v>#N/A</v>
      </c>
      <c r="AJ4922">
        <v>19261.02</v>
      </c>
      <c r="AK4922" s="2">
        <v>19261.02</v>
      </c>
      <c r="AL4922" s="2">
        <f t="shared" ref="AL4922:AL4927" si="1524">AJ4922</f>
        <v>19261.02</v>
      </c>
      <c r="AM4922" s="4"/>
      <c r="AN4922" t="e">
        <f>VLOOKUP([1]!Tabelle13[[#This Row],[Vlookup this ID for freight costs]],$AL$2:$AL$6811,2,FALSE)</f>
        <v>#REF!</v>
      </c>
      <c r="AP4922">
        <v>415.8</v>
      </c>
      <c r="AQ4922">
        <v>415.8</v>
      </c>
      <c r="AR4922" s="4">
        <v>5</v>
      </c>
      <c r="AS4922" s="4">
        <v>4</v>
      </c>
      <c r="AT4922" s="4">
        <v>2011</v>
      </c>
      <c r="AU4922" s="4">
        <v>5</v>
      </c>
      <c r="AV4922" s="4">
        <v>4</v>
      </c>
      <c r="AW4922" s="4">
        <v>2011</v>
      </c>
      <c r="AX4922" t="str">
        <f t="shared" si="1515"/>
        <v>No Delay</v>
      </c>
      <c r="AY4922">
        <f t="shared" si="1516"/>
        <v>0</v>
      </c>
    </row>
    <row r="4923" spans="1:51" x14ac:dyDescent="0.2">
      <c r="A4923" s="3">
        <v>66641</v>
      </c>
      <c r="B4923" s="1" t="s">
        <v>168</v>
      </c>
      <c r="C4923" s="1" t="s">
        <v>150</v>
      </c>
      <c r="D4923" s="1" t="s">
        <v>100</v>
      </c>
      <c r="E4923" s="1" t="s">
        <v>53</v>
      </c>
      <c r="F4923" s="1" t="s">
        <v>53</v>
      </c>
      <c r="G4923" s="13" t="s">
        <v>993</v>
      </c>
      <c r="H4923" s="12">
        <v>40525</v>
      </c>
      <c r="I4923" s="12" t="s">
        <v>993</v>
      </c>
      <c r="J4923" s="12">
        <v>40525</v>
      </c>
      <c r="K4923" s="4">
        <v>2919</v>
      </c>
      <c r="L4923" s="1" t="s">
        <v>146</v>
      </c>
      <c r="M4923" s="1" t="s">
        <v>170</v>
      </c>
      <c r="N4923" s="1" t="s">
        <v>1032</v>
      </c>
      <c r="O4923" s="1" t="s">
        <v>93</v>
      </c>
      <c r="P4923">
        <v>240</v>
      </c>
      <c r="Q4923">
        <v>19050</v>
      </c>
      <c r="R4923">
        <v>60007.5</v>
      </c>
      <c r="S4923">
        <v>3.15</v>
      </c>
      <c r="T4923">
        <v>0.01</v>
      </c>
      <c r="U4923">
        <f t="shared" si="1512"/>
        <v>60007.5</v>
      </c>
      <c r="V4923">
        <f t="shared" si="1513"/>
        <v>4572000</v>
      </c>
      <c r="W4923" s="1" t="s">
        <v>155</v>
      </c>
      <c r="X4923" s="1" t="s">
        <v>1236</v>
      </c>
      <c r="Y4923" s="1" t="s">
        <v>156</v>
      </c>
      <c r="Z4923" s="3">
        <v>8107</v>
      </c>
      <c r="AA4923" s="4">
        <f t="shared" si="1517"/>
        <v>7349</v>
      </c>
      <c r="AB4923" s="4">
        <f t="shared" si="1519"/>
        <v>4335.4357959999998</v>
      </c>
      <c r="AC4923" s="4">
        <f t="shared" si="1520"/>
        <v>7349</v>
      </c>
      <c r="AD4923" s="4">
        <f t="shared" si="1518"/>
        <v>7349</v>
      </c>
      <c r="AE4923" s="4">
        <v>7349</v>
      </c>
      <c r="AF4923" s="4">
        <v>7349</v>
      </c>
      <c r="AG4923" s="4">
        <f t="shared" si="1523"/>
        <v>7349</v>
      </c>
      <c r="AI4923" t="e">
        <f t="shared" si="1514"/>
        <v>#N/A</v>
      </c>
      <c r="AJ4923">
        <v>4876.34</v>
      </c>
      <c r="AK4923" s="2">
        <v>4876.34</v>
      </c>
      <c r="AL4923" s="2">
        <f t="shared" si="1524"/>
        <v>4876.34</v>
      </c>
      <c r="AM4923" s="4"/>
      <c r="AN4923" t="e">
        <f>VLOOKUP([1]!Tabelle13[[#This Row],[Vlookup this ID for freight costs]],$AL$2:$AL$6811,2,FALSE)</f>
        <v>#REF!</v>
      </c>
      <c r="AP4923">
        <v>129.38</v>
      </c>
      <c r="AQ4923">
        <v>129.38</v>
      </c>
      <c r="AR4923" s="4">
        <v>13</v>
      </c>
      <c r="AS4923" s="4">
        <v>12</v>
      </c>
      <c r="AT4923" s="4">
        <v>2010</v>
      </c>
      <c r="AU4923" s="4">
        <v>13</v>
      </c>
      <c r="AV4923" s="4">
        <v>12</v>
      </c>
      <c r="AW4923" s="4">
        <v>2010</v>
      </c>
      <c r="AX4923" t="str">
        <f t="shared" si="1515"/>
        <v>No Delay</v>
      </c>
      <c r="AY4923">
        <f t="shared" si="1516"/>
        <v>0</v>
      </c>
    </row>
    <row r="4924" spans="1:51" x14ac:dyDescent="0.2">
      <c r="A4924" s="3">
        <v>83052</v>
      </c>
      <c r="B4924" s="1" t="s">
        <v>151</v>
      </c>
      <c r="C4924" s="1" t="s">
        <v>65</v>
      </c>
      <c r="D4924" s="1" t="s">
        <v>130</v>
      </c>
      <c r="E4924" s="1" t="s">
        <v>152</v>
      </c>
      <c r="F4924" s="1" t="s">
        <v>152</v>
      </c>
      <c r="G4924" s="13" t="s">
        <v>2374</v>
      </c>
      <c r="H4924" s="12">
        <v>41100</v>
      </c>
      <c r="I4924" s="12" t="s">
        <v>2374</v>
      </c>
      <c r="J4924" s="12">
        <v>41100</v>
      </c>
      <c r="K4924" s="4">
        <v>4026</v>
      </c>
      <c r="L4924" s="1" t="s">
        <v>146</v>
      </c>
      <c r="M4924" s="1" t="s">
        <v>132</v>
      </c>
      <c r="N4924" s="1" t="s">
        <v>275</v>
      </c>
      <c r="O4924" s="1" t="s">
        <v>93</v>
      </c>
      <c r="P4924">
        <v>60</v>
      </c>
      <c r="Q4924">
        <v>74288</v>
      </c>
      <c r="R4924">
        <v>577960.64</v>
      </c>
      <c r="S4924">
        <v>7.78</v>
      </c>
      <c r="T4924">
        <v>0.13</v>
      </c>
      <c r="U4924">
        <f t="shared" si="1512"/>
        <v>577960.64</v>
      </c>
      <c r="V4924">
        <f t="shared" si="1513"/>
        <v>4457280</v>
      </c>
      <c r="W4924" s="1" t="s">
        <v>155</v>
      </c>
      <c r="X4924" s="1" t="s">
        <v>1236</v>
      </c>
      <c r="Y4924" s="1" t="s">
        <v>156</v>
      </c>
      <c r="Z4924" s="3">
        <v>7726</v>
      </c>
      <c r="AA4924" s="4">
        <f t="shared" si="1517"/>
        <v>7351</v>
      </c>
      <c r="AB4924" s="4">
        <f t="shared" si="1519"/>
        <v>10397.6847724</v>
      </c>
      <c r="AC4924" s="4">
        <f t="shared" si="1520"/>
        <v>7351</v>
      </c>
      <c r="AD4924" s="4">
        <f t="shared" si="1518"/>
        <v>7351</v>
      </c>
      <c r="AE4924" s="4">
        <v>7351</v>
      </c>
      <c r="AF4924" s="4">
        <v>7351</v>
      </c>
      <c r="AG4924" s="4">
        <f t="shared" si="1523"/>
        <v>7351</v>
      </c>
      <c r="AI4924" t="e">
        <f t="shared" si="1514"/>
        <v>#N/A</v>
      </c>
      <c r="AJ4924">
        <v>21347.119999999999</v>
      </c>
      <c r="AK4924" s="2">
        <v>21347.119999999999</v>
      </c>
      <c r="AL4924" s="2">
        <f t="shared" si="1524"/>
        <v>21347.119999999999</v>
      </c>
      <c r="AM4924" s="4"/>
      <c r="AN4924" t="e">
        <f>VLOOKUP([1]!Tabelle13[[#This Row],[Vlookup this ID for freight costs]],$AL$2:$AL$6811,2,FALSE)</f>
        <v>#REF!</v>
      </c>
      <c r="AP4924">
        <v>810.3</v>
      </c>
      <c r="AQ4924">
        <v>810.3</v>
      </c>
      <c r="AR4924" s="4">
        <v>10</v>
      </c>
      <c r="AS4924" s="4">
        <v>7</v>
      </c>
      <c r="AT4924" s="4">
        <v>2012</v>
      </c>
      <c r="AU4924" s="4">
        <v>10</v>
      </c>
      <c r="AV4924" s="4">
        <v>7</v>
      </c>
      <c r="AW4924" s="4">
        <v>2012</v>
      </c>
      <c r="AX4924" t="str">
        <f t="shared" si="1515"/>
        <v>No Delay</v>
      </c>
      <c r="AY4924">
        <f t="shared" si="1516"/>
        <v>0</v>
      </c>
    </row>
    <row r="4925" spans="1:51" x14ac:dyDescent="0.2">
      <c r="A4925" s="3">
        <v>66030</v>
      </c>
      <c r="B4925" s="1" t="s">
        <v>168</v>
      </c>
      <c r="C4925" s="1" t="s">
        <v>150</v>
      </c>
      <c r="D4925" s="1" t="s">
        <v>100</v>
      </c>
      <c r="E4925" s="1" t="s">
        <v>53</v>
      </c>
      <c r="F4925" s="1" t="s">
        <v>53</v>
      </c>
      <c r="G4925" s="13" t="s">
        <v>993</v>
      </c>
      <c r="H4925" s="12">
        <v>40525</v>
      </c>
      <c r="I4925" s="12" t="s">
        <v>1314</v>
      </c>
      <c r="J4925" s="12">
        <v>40520</v>
      </c>
      <c r="K4925" s="4">
        <v>2905</v>
      </c>
      <c r="L4925" s="1" t="s">
        <v>146</v>
      </c>
      <c r="M4925" s="1" t="s">
        <v>170</v>
      </c>
      <c r="N4925" s="1" t="s">
        <v>1032</v>
      </c>
      <c r="O4925" s="1" t="s">
        <v>93</v>
      </c>
      <c r="P4925">
        <v>240</v>
      </c>
      <c r="Q4925">
        <v>19060</v>
      </c>
      <c r="R4925">
        <v>60039</v>
      </c>
      <c r="S4925">
        <v>3.15</v>
      </c>
      <c r="T4925">
        <v>0.01</v>
      </c>
      <c r="U4925">
        <f t="shared" si="1512"/>
        <v>60039</v>
      </c>
      <c r="V4925">
        <f t="shared" si="1513"/>
        <v>4574400</v>
      </c>
      <c r="W4925" s="1" t="s">
        <v>155</v>
      </c>
      <c r="X4925" s="1" t="s">
        <v>1236</v>
      </c>
      <c r="Y4925" s="1" t="s">
        <v>156</v>
      </c>
      <c r="Z4925" s="3">
        <v>8107</v>
      </c>
      <c r="AA4925" s="4">
        <f t="shared" si="1517"/>
        <v>7353</v>
      </c>
      <c r="AB4925" s="4">
        <f t="shared" si="1519"/>
        <v>4336.5332739999994</v>
      </c>
      <c r="AC4925" s="4">
        <f t="shared" si="1520"/>
        <v>7353</v>
      </c>
      <c r="AD4925" s="4">
        <f t="shared" si="1518"/>
        <v>7353</v>
      </c>
      <c r="AE4925" s="4">
        <v>7353</v>
      </c>
      <c r="AF4925" s="4">
        <v>7353</v>
      </c>
      <c r="AG4925" s="4">
        <f t="shared" si="1523"/>
        <v>7353</v>
      </c>
      <c r="AI4925" t="e">
        <f t="shared" si="1514"/>
        <v>#N/A</v>
      </c>
      <c r="AJ4925">
        <v>4876.34</v>
      </c>
      <c r="AK4925" s="2">
        <v>4876.34</v>
      </c>
      <c r="AL4925" s="2">
        <f t="shared" si="1524"/>
        <v>4876.34</v>
      </c>
      <c r="AM4925" s="4"/>
      <c r="AN4925" t="e">
        <f>VLOOKUP([1]!Tabelle13[[#This Row],[Vlookup this ID for freight costs]],$AL$2:$AL$6811,2,FALSE)</f>
        <v>#REF!</v>
      </c>
      <c r="AP4925">
        <v>129.44</v>
      </c>
      <c r="AQ4925">
        <v>129.44</v>
      </c>
      <c r="AR4925" s="4">
        <v>13</v>
      </c>
      <c r="AS4925" s="4">
        <v>12</v>
      </c>
      <c r="AT4925" s="4">
        <v>2010</v>
      </c>
      <c r="AU4925" s="4">
        <v>8</v>
      </c>
      <c r="AV4925" s="4">
        <v>12</v>
      </c>
      <c r="AW4925" s="4">
        <v>2010</v>
      </c>
      <c r="AX4925" t="str">
        <f t="shared" si="1515"/>
        <v>No Delay</v>
      </c>
      <c r="AY4925">
        <f t="shared" si="1516"/>
        <v>0</v>
      </c>
    </row>
    <row r="4926" spans="1:51" x14ac:dyDescent="0.2">
      <c r="A4926" s="3">
        <v>83792</v>
      </c>
      <c r="B4926" s="1" t="s">
        <v>215</v>
      </c>
      <c r="C4926" s="1" t="s">
        <v>89</v>
      </c>
      <c r="D4926" s="1" t="s">
        <v>130</v>
      </c>
      <c r="E4926" s="1" t="s">
        <v>101</v>
      </c>
      <c r="F4926" s="1" t="s">
        <v>101</v>
      </c>
      <c r="G4926" s="13" t="s">
        <v>893</v>
      </c>
      <c r="H4926" s="12">
        <v>41789</v>
      </c>
      <c r="I4926" s="12" t="s">
        <v>198</v>
      </c>
      <c r="J4926" s="12">
        <v>41820</v>
      </c>
      <c r="K4926" s="4">
        <v>5629</v>
      </c>
      <c r="L4926" s="1" t="s">
        <v>146</v>
      </c>
      <c r="M4926" s="1" t="s">
        <v>132</v>
      </c>
      <c r="N4926" s="1" t="s">
        <v>392</v>
      </c>
      <c r="O4926" s="1" t="s">
        <v>393</v>
      </c>
      <c r="P4926">
        <v>120</v>
      </c>
      <c r="Q4926">
        <v>33171</v>
      </c>
      <c r="R4926">
        <v>626931.9</v>
      </c>
      <c r="S4926">
        <v>18.899999999999999</v>
      </c>
      <c r="T4926">
        <v>0.16</v>
      </c>
      <c r="U4926">
        <f t="shared" si="1512"/>
        <v>626931.89999999991</v>
      </c>
      <c r="V4926">
        <f t="shared" si="1513"/>
        <v>3980520</v>
      </c>
      <c r="W4926" s="1" t="s">
        <v>394</v>
      </c>
      <c r="X4926" s="1" t="s">
        <v>112</v>
      </c>
      <c r="Y4926" s="1" t="s">
        <v>112</v>
      </c>
      <c r="Z4926" s="3">
        <v>7688</v>
      </c>
      <c r="AA4926" s="4">
        <f t="shared" si="1517"/>
        <v>7355</v>
      </c>
      <c r="AB4926" s="4">
        <f t="shared" si="1519"/>
        <v>5885.1844798000002</v>
      </c>
      <c r="AC4926" s="4">
        <f t="shared" si="1520"/>
        <v>7355</v>
      </c>
      <c r="AD4926" s="4">
        <f t="shared" si="1518"/>
        <v>7355</v>
      </c>
      <c r="AE4926" s="4">
        <v>7355</v>
      </c>
      <c r="AF4926" s="4">
        <v>7355</v>
      </c>
      <c r="AG4926" s="4">
        <f t="shared" si="1523"/>
        <v>7355</v>
      </c>
      <c r="AI4926" t="e">
        <f t="shared" si="1514"/>
        <v>#N/A</v>
      </c>
      <c r="AJ4926">
        <v>28647.52</v>
      </c>
      <c r="AK4926" s="2">
        <v>28647.52</v>
      </c>
      <c r="AL4926" s="2">
        <f t="shared" si="1524"/>
        <v>28647.52</v>
      </c>
      <c r="AM4926" s="4"/>
      <c r="AN4926" t="e">
        <f>VLOOKUP([1]!Tabelle13[[#This Row],[Vlookup this ID for freight costs]],$AL$2:$AL$6811,2,FALSE)</f>
        <v>#REF!</v>
      </c>
      <c r="AP4926">
        <v>644.49</v>
      </c>
      <c r="AQ4926">
        <v>644.49</v>
      </c>
      <c r="AR4926" s="4">
        <v>30</v>
      </c>
      <c r="AS4926" s="4">
        <v>5</v>
      </c>
      <c r="AT4926" s="4">
        <v>2014</v>
      </c>
      <c r="AU4926" s="4">
        <v>30</v>
      </c>
      <c r="AV4926" s="4">
        <v>6</v>
      </c>
      <c r="AW4926" s="4">
        <v>2014</v>
      </c>
      <c r="AX4926" t="str">
        <f t="shared" si="1515"/>
        <v>Delay</v>
      </c>
      <c r="AY4926">
        <f t="shared" si="1516"/>
        <v>31</v>
      </c>
    </row>
    <row r="4927" spans="1:51" x14ac:dyDescent="0.2">
      <c r="A4927" s="3">
        <v>43480</v>
      </c>
      <c r="B4927" s="1" t="s">
        <v>168</v>
      </c>
      <c r="C4927" s="1" t="s">
        <v>150</v>
      </c>
      <c r="D4927" s="1" t="s">
        <v>100</v>
      </c>
      <c r="E4927" s="1" t="s">
        <v>53</v>
      </c>
      <c r="F4927" s="1" t="s">
        <v>53</v>
      </c>
      <c r="G4927" s="13" t="s">
        <v>993</v>
      </c>
      <c r="H4927" s="12">
        <v>40525</v>
      </c>
      <c r="I4927" s="12" t="s">
        <v>993</v>
      </c>
      <c r="J4927" s="12">
        <v>40525</v>
      </c>
      <c r="K4927" s="4">
        <v>2917</v>
      </c>
      <c r="L4927" s="1" t="s">
        <v>146</v>
      </c>
      <c r="M4927" s="1" t="s">
        <v>170</v>
      </c>
      <c r="N4927" s="1" t="s">
        <v>1032</v>
      </c>
      <c r="O4927" s="1" t="s">
        <v>93</v>
      </c>
      <c r="P4927">
        <v>240</v>
      </c>
      <c r="Q4927">
        <v>19098</v>
      </c>
      <c r="R4927">
        <v>60158.7</v>
      </c>
      <c r="S4927">
        <v>3.15</v>
      </c>
      <c r="T4927">
        <v>0.01</v>
      </c>
      <c r="U4927">
        <f t="shared" si="1512"/>
        <v>60158.7</v>
      </c>
      <c r="V4927">
        <f t="shared" si="1513"/>
        <v>4583520</v>
      </c>
      <c r="W4927" s="1" t="s">
        <v>155</v>
      </c>
      <c r="X4927" s="1" t="s">
        <v>1236</v>
      </c>
      <c r="Y4927" s="1" t="s">
        <v>156</v>
      </c>
      <c r="Z4927" s="3">
        <v>8107</v>
      </c>
      <c r="AA4927" s="4">
        <f t="shared" si="1517"/>
        <v>7367</v>
      </c>
      <c r="AB4927" s="4">
        <f t="shared" si="1519"/>
        <v>4340.7036903999997</v>
      </c>
      <c r="AC4927" s="4">
        <f t="shared" si="1520"/>
        <v>7367</v>
      </c>
      <c r="AD4927" s="4">
        <f t="shared" si="1518"/>
        <v>7121.5</v>
      </c>
      <c r="AE4927" s="4">
        <v>7367</v>
      </c>
      <c r="AF4927" s="4">
        <v>7367</v>
      </c>
      <c r="AG4927" s="4">
        <f t="shared" si="1523"/>
        <v>7367</v>
      </c>
      <c r="AI4927" t="e">
        <f t="shared" si="1514"/>
        <v>#N/A</v>
      </c>
      <c r="AJ4927">
        <v>3444.28</v>
      </c>
      <c r="AK4927" s="2">
        <v>3444.28</v>
      </c>
      <c r="AL4927" s="2">
        <f t="shared" si="1524"/>
        <v>3444.28</v>
      </c>
      <c r="AM4927" s="4"/>
      <c r="AN4927" t="e">
        <f>VLOOKUP([1]!Tabelle13[[#This Row],[Vlookup this ID for freight costs]],$AL$2:$AL$6811,2,FALSE)</f>
        <v>#REF!</v>
      </c>
      <c r="AP4927">
        <v>129.69999999999999</v>
      </c>
      <c r="AQ4927">
        <v>129.69999999999999</v>
      </c>
      <c r="AR4927" s="4">
        <v>13</v>
      </c>
      <c r="AS4927" s="4">
        <v>12</v>
      </c>
      <c r="AT4927" s="4">
        <v>2010</v>
      </c>
      <c r="AU4927" s="4">
        <v>13</v>
      </c>
      <c r="AV4927" s="4">
        <v>12</v>
      </c>
      <c r="AW4927" s="4">
        <v>2010</v>
      </c>
      <c r="AX4927" t="str">
        <f t="shared" si="1515"/>
        <v>No Delay</v>
      </c>
      <c r="AY4927">
        <f t="shared" si="1516"/>
        <v>0</v>
      </c>
    </row>
    <row r="4928" spans="1:51" x14ac:dyDescent="0.2">
      <c r="A4928" s="3">
        <v>86805</v>
      </c>
      <c r="B4928" s="1" t="s">
        <v>368</v>
      </c>
      <c r="C4928" s="1" t="s">
        <v>73</v>
      </c>
      <c r="D4928" s="1" t="s">
        <v>130</v>
      </c>
      <c r="E4928" s="1" t="s">
        <v>101</v>
      </c>
      <c r="F4928" s="1" t="s">
        <v>101</v>
      </c>
      <c r="G4928" s="13" t="s">
        <v>746</v>
      </c>
      <c r="H4928" s="12">
        <v>42124</v>
      </c>
      <c r="I4928" s="12" t="s">
        <v>746</v>
      </c>
      <c r="J4928" s="12">
        <v>42124</v>
      </c>
      <c r="K4928" s="4">
        <v>6491</v>
      </c>
      <c r="L4928" s="1" t="s">
        <v>146</v>
      </c>
      <c r="M4928" s="1" t="s">
        <v>132</v>
      </c>
      <c r="N4928" s="1" t="s">
        <v>599</v>
      </c>
      <c r="O4928" s="1" t="s">
        <v>93</v>
      </c>
      <c r="P4928">
        <v>60</v>
      </c>
      <c r="Q4928">
        <v>46752</v>
      </c>
      <c r="R4928">
        <v>168307.20000000001</v>
      </c>
      <c r="S4928">
        <v>3.6</v>
      </c>
      <c r="T4928">
        <v>0.06</v>
      </c>
      <c r="U4928">
        <f t="shared" si="1512"/>
        <v>168307.20000000001</v>
      </c>
      <c r="V4928">
        <f t="shared" si="1513"/>
        <v>2805120</v>
      </c>
      <c r="W4928" s="1" t="s">
        <v>204</v>
      </c>
      <c r="X4928" s="1" t="s">
        <v>1236</v>
      </c>
      <c r="Y4928" s="1" t="s">
        <v>205</v>
      </c>
      <c r="Z4928" s="3">
        <v>15015</v>
      </c>
      <c r="AA4928" s="4">
        <f>AB4928</f>
        <v>7375.9084499999999</v>
      </c>
      <c r="AB4928" s="2">
        <f>2245.156962+0.109744*Q4928</f>
        <v>7375.9084499999999</v>
      </c>
      <c r="AC4928" s="4">
        <f>AD4928</f>
        <v>7375.9084499999999</v>
      </c>
      <c r="AD4928" s="4">
        <f t="shared" si="1518"/>
        <v>7375.9084499999999</v>
      </c>
      <c r="AE4928" s="3" t="s">
        <v>2511</v>
      </c>
      <c r="AF4928" s="3" t="s">
        <v>2512</v>
      </c>
      <c r="AG4928" s="4">
        <f>AI4928</f>
        <v>13469</v>
      </c>
      <c r="AH4928" s="4">
        <v>83907</v>
      </c>
      <c r="AI4928">
        <f t="shared" si="1514"/>
        <v>13469</v>
      </c>
      <c r="AJ4928" t="s">
        <v>2511</v>
      </c>
      <c r="AK4928" s="2">
        <v>16679.87</v>
      </c>
      <c r="AL4928" s="2">
        <f>AN4928</f>
        <v>16679.87</v>
      </c>
      <c r="AM4928" s="4">
        <v>83907</v>
      </c>
      <c r="AN4928">
        <f>INDEX($AJ$2:$AJ$6811,MATCH(AM4928,$A$2:$A$6811,0))</f>
        <v>16679.87</v>
      </c>
      <c r="AO4928">
        <f>IF(AK:AK="",AC:AC*6.242+1.383 -2.844 + 3.145 -2.265  -2.026,AK:AK)</f>
        <v>16679.87</v>
      </c>
      <c r="AP4928">
        <v>198.1</v>
      </c>
      <c r="AQ4928">
        <v>198.1</v>
      </c>
      <c r="AR4928" s="4">
        <v>30</v>
      </c>
      <c r="AS4928" s="4">
        <v>4</v>
      </c>
      <c r="AT4928" s="4">
        <v>2015</v>
      </c>
      <c r="AU4928" s="4">
        <v>30</v>
      </c>
      <c r="AV4928" s="4">
        <v>4</v>
      </c>
      <c r="AW4928" s="4">
        <v>2015</v>
      </c>
      <c r="AX4928" t="str">
        <f t="shared" si="1515"/>
        <v>No Delay</v>
      </c>
      <c r="AY4928">
        <f t="shared" si="1516"/>
        <v>0</v>
      </c>
    </row>
    <row r="4929" spans="1:51" x14ac:dyDescent="0.2">
      <c r="A4929" s="3">
        <v>85926</v>
      </c>
      <c r="B4929" s="1" t="s">
        <v>140</v>
      </c>
      <c r="C4929" s="1" t="s">
        <v>99</v>
      </c>
      <c r="D4929" s="1" t="s">
        <v>130</v>
      </c>
      <c r="E4929" s="1" t="s">
        <v>101</v>
      </c>
      <c r="F4929" s="1" t="s">
        <v>101</v>
      </c>
      <c r="G4929" s="13" t="s">
        <v>1605</v>
      </c>
      <c r="H4929" s="12">
        <v>41344</v>
      </c>
      <c r="I4929" s="12" t="s">
        <v>1606</v>
      </c>
      <c r="J4929" s="12">
        <v>41323</v>
      </c>
      <c r="K4929" s="4">
        <v>4455</v>
      </c>
      <c r="L4929" s="1" t="s">
        <v>146</v>
      </c>
      <c r="M4929" s="1" t="s">
        <v>132</v>
      </c>
      <c r="N4929" s="1" t="s">
        <v>292</v>
      </c>
      <c r="O4929" s="1" t="s">
        <v>93</v>
      </c>
      <c r="P4929">
        <v>30</v>
      </c>
      <c r="Q4929">
        <v>65379</v>
      </c>
      <c r="R4929">
        <v>895038.51</v>
      </c>
      <c r="S4929">
        <v>13.69</v>
      </c>
      <c r="T4929">
        <v>0.46</v>
      </c>
      <c r="U4929">
        <f t="shared" si="1512"/>
        <v>895038.51</v>
      </c>
      <c r="V4929">
        <f t="shared" si="1513"/>
        <v>1961370</v>
      </c>
      <c r="W4929" s="1" t="s">
        <v>160</v>
      </c>
      <c r="X4929" s="1" t="s">
        <v>1236</v>
      </c>
      <c r="Y4929" s="1" t="s">
        <v>161</v>
      </c>
      <c r="Z4929" s="3">
        <v>11983</v>
      </c>
      <c r="AA4929" s="4">
        <f t="shared" si="1517"/>
        <v>7385</v>
      </c>
      <c r="AB4929" s="4">
        <f t="shared" ref="AB4929:AB4958" si="1525" xml:space="preserve"> 2244.740206  + 0.1097478*Q4929</f>
        <v>9419.9416222</v>
      </c>
      <c r="AC4929" s="4">
        <f t="shared" ref="AC4929:AC4958" si="1526">AF4929</f>
        <v>7385</v>
      </c>
      <c r="AD4929" s="4">
        <f t="shared" si="1518"/>
        <v>7385</v>
      </c>
      <c r="AE4929" s="4">
        <v>7385</v>
      </c>
      <c r="AF4929" s="4">
        <v>7385</v>
      </c>
      <c r="AG4929" s="4">
        <f>AE4929</f>
        <v>7385</v>
      </c>
      <c r="AI4929" t="e">
        <f t="shared" si="1514"/>
        <v>#N/A</v>
      </c>
      <c r="AJ4929" t="s">
        <v>81</v>
      </c>
      <c r="AK4929" s="2"/>
      <c r="AL4929" s="2" t="str">
        <f>AJ4929</f>
        <v>Freight Included in Commodity Cost</v>
      </c>
      <c r="AM4929" s="4"/>
      <c r="AN4929" t="e">
        <f>VLOOKUP([1]!Tabelle13[[#This Row],[Vlookup this ID for freight costs]],$AL$2:$AL$6811,2,FALSE)</f>
        <v>#REF!</v>
      </c>
      <c r="AP4929">
        <v>1254.8399999999999</v>
      </c>
      <c r="AQ4929">
        <v>1254.8399999999999</v>
      </c>
      <c r="AR4929" s="4">
        <v>11</v>
      </c>
      <c r="AS4929" s="4">
        <v>4</v>
      </c>
      <c r="AT4929" s="4">
        <v>2013</v>
      </c>
      <c r="AU4929" s="4">
        <v>18</v>
      </c>
      <c r="AV4929" s="4">
        <v>2</v>
      </c>
      <c r="AW4929" s="4">
        <v>2013</v>
      </c>
      <c r="AX4929" t="str">
        <f t="shared" si="1515"/>
        <v>No Delay</v>
      </c>
      <c r="AY4929">
        <f t="shared" si="1516"/>
        <v>0</v>
      </c>
    </row>
    <row r="4930" spans="1:51" x14ac:dyDescent="0.2">
      <c r="A4930" s="3">
        <v>10961</v>
      </c>
      <c r="B4930" s="1" t="s">
        <v>119</v>
      </c>
      <c r="C4930" s="1" t="s">
        <v>114</v>
      </c>
      <c r="D4930" s="1" t="s">
        <v>130</v>
      </c>
      <c r="E4930" s="1" t="s">
        <v>101</v>
      </c>
      <c r="F4930" s="1" t="s">
        <v>101</v>
      </c>
      <c r="G4930" s="13" t="s">
        <v>1519</v>
      </c>
      <c r="H4930" s="12">
        <v>39680</v>
      </c>
      <c r="I4930" s="12" t="s">
        <v>1519</v>
      </c>
      <c r="J4930" s="12">
        <v>39680</v>
      </c>
      <c r="K4930" s="4">
        <v>1017</v>
      </c>
      <c r="L4930" s="1" t="s">
        <v>146</v>
      </c>
      <c r="M4930" s="1" t="s">
        <v>132</v>
      </c>
      <c r="N4930" s="1" t="s">
        <v>196</v>
      </c>
      <c r="O4930" s="1" t="s">
        <v>93</v>
      </c>
      <c r="P4930">
        <v>60</v>
      </c>
      <c r="Q4930">
        <v>40000</v>
      </c>
      <c r="R4930">
        <v>288000</v>
      </c>
      <c r="S4930">
        <v>7.2</v>
      </c>
      <c r="T4930">
        <v>0.12</v>
      </c>
      <c r="U4930">
        <f t="shared" ref="U4930:U4993" si="1527">S4930*Q4930</f>
        <v>288000</v>
      </c>
      <c r="V4930">
        <f t="shared" ref="V4930:V4993" si="1528">Q4930*P4930</f>
        <v>2400000</v>
      </c>
      <c r="W4930" s="1" t="s">
        <v>197</v>
      </c>
      <c r="X4930" s="1" t="s">
        <v>1236</v>
      </c>
      <c r="Y4930" s="1" t="s">
        <v>3082</v>
      </c>
      <c r="Z4930" s="3">
        <v>13092</v>
      </c>
      <c r="AA4930" s="4">
        <f t="shared" si="1517"/>
        <v>7393</v>
      </c>
      <c r="AB4930" s="4">
        <f t="shared" si="1525"/>
        <v>6634.6522060000007</v>
      </c>
      <c r="AC4930" s="4">
        <f t="shared" si="1526"/>
        <v>7393</v>
      </c>
      <c r="AD4930" s="4">
        <f t="shared" si="1518"/>
        <v>5477.1838480999995</v>
      </c>
      <c r="AE4930" s="4">
        <v>7393</v>
      </c>
      <c r="AF4930" s="4">
        <v>7393</v>
      </c>
      <c r="AG4930" s="4">
        <f>AE4930</f>
        <v>7393</v>
      </c>
      <c r="AH4930" s="4">
        <v>83027</v>
      </c>
      <c r="AI4930">
        <f t="shared" ref="AI4930:AI4993" si="1529">INDEX($AE$2:$AE$6811,MATCH(AH4930,$A$2:$A$6811,0))</f>
        <v>649</v>
      </c>
      <c r="AJ4930">
        <v>6051.02</v>
      </c>
      <c r="AK4930" s="2">
        <v>6051.02</v>
      </c>
      <c r="AL4930" s="2">
        <f>AJ4930</f>
        <v>6051.02</v>
      </c>
      <c r="AM4930" s="4"/>
      <c r="AN4930" t="e">
        <f>VLOOKUP([1]!Tabelle13[[#This Row],[Vlookup this ID for freight costs]],$AL$2:$AL$6811,2,FALSE)</f>
        <v>#REF!</v>
      </c>
      <c r="AP4930">
        <v>460.8</v>
      </c>
      <c r="AQ4930">
        <v>460.8</v>
      </c>
      <c r="AR4930" s="4">
        <v>20</v>
      </c>
      <c r="AS4930" s="4">
        <v>8</v>
      </c>
      <c r="AT4930" s="4">
        <v>2008</v>
      </c>
      <c r="AU4930" s="4">
        <v>20</v>
      </c>
      <c r="AV4930" s="4">
        <v>8</v>
      </c>
      <c r="AW4930" s="4">
        <v>2008</v>
      </c>
      <c r="AX4930" t="str">
        <f t="shared" ref="AX4930:AX4993" si="1530">IF(DATE(AW4930,AV4930,AU4930)&lt;=DATE(AT4930,AS4930,AR4930),"No Delay","Delay")</f>
        <v>No Delay</v>
      </c>
      <c r="AY4930">
        <f t="shared" ref="AY4930:AY4993" si="1531">IF(_xlfn.DAYS(J4930,H4930)&gt;0, _xlfn.DAYS(J4930,H4930),0)</f>
        <v>0</v>
      </c>
    </row>
    <row r="4931" spans="1:51" x14ac:dyDescent="0.2">
      <c r="A4931" s="3">
        <v>12180</v>
      </c>
      <c r="B4931" s="1" t="s">
        <v>119</v>
      </c>
      <c r="C4931" s="1" t="s">
        <v>114</v>
      </c>
      <c r="D4931" s="1" t="s">
        <v>130</v>
      </c>
      <c r="E4931" s="1" t="s">
        <v>101</v>
      </c>
      <c r="F4931" s="1" t="s">
        <v>101</v>
      </c>
      <c r="G4931" s="13" t="s">
        <v>1519</v>
      </c>
      <c r="H4931" s="12">
        <v>39680</v>
      </c>
      <c r="I4931" s="12" t="s">
        <v>1519</v>
      </c>
      <c r="J4931" s="12">
        <v>39680</v>
      </c>
      <c r="K4931" s="4">
        <v>1020</v>
      </c>
      <c r="L4931" s="1" t="s">
        <v>146</v>
      </c>
      <c r="M4931" s="1" t="s">
        <v>132</v>
      </c>
      <c r="N4931" s="1" t="s">
        <v>196</v>
      </c>
      <c r="O4931" s="1" t="s">
        <v>93</v>
      </c>
      <c r="P4931">
        <v>60</v>
      </c>
      <c r="Q4931">
        <v>60000</v>
      </c>
      <c r="R4931">
        <v>432000</v>
      </c>
      <c r="S4931">
        <v>7.2</v>
      </c>
      <c r="T4931">
        <v>0.12</v>
      </c>
      <c r="U4931">
        <f t="shared" si="1527"/>
        <v>432000</v>
      </c>
      <c r="V4931">
        <f t="shared" si="1528"/>
        <v>3600000</v>
      </c>
      <c r="W4931" s="1" t="s">
        <v>197</v>
      </c>
      <c r="X4931" s="1" t="s">
        <v>1236</v>
      </c>
      <c r="Y4931" s="1" t="s">
        <v>3082</v>
      </c>
      <c r="Z4931" s="3">
        <v>13092</v>
      </c>
      <c r="AA4931" s="4">
        <f t="shared" ref="AA4931:AA4994" si="1532">AF4931</f>
        <v>7393</v>
      </c>
      <c r="AB4931" s="4">
        <f t="shared" si="1525"/>
        <v>8829.6082060000008</v>
      </c>
      <c r="AC4931" s="4">
        <f t="shared" si="1526"/>
        <v>7393</v>
      </c>
      <c r="AD4931" s="4">
        <f t="shared" si="1518"/>
        <v>10466.8125</v>
      </c>
      <c r="AE4931" s="3" t="s">
        <v>2513</v>
      </c>
      <c r="AF4931" s="3">
        <v>7393</v>
      </c>
      <c r="AG4931" s="4">
        <f>AI4931</f>
        <v>7393</v>
      </c>
      <c r="AH4931" s="4">
        <v>10961</v>
      </c>
      <c r="AI4931">
        <f t="shared" si="1529"/>
        <v>7393</v>
      </c>
      <c r="AJ4931" t="s">
        <v>2513</v>
      </c>
      <c r="AK4931" s="2">
        <v>6051.02</v>
      </c>
      <c r="AL4931" s="2">
        <f>AN4931</f>
        <v>6051.02</v>
      </c>
      <c r="AM4931" s="4">
        <v>10961</v>
      </c>
      <c r="AN4931">
        <f>INDEX($AJ$2:$AJ$6811,MATCH(AM4931,$A$2:$A$6811,0))</f>
        <v>6051.02</v>
      </c>
      <c r="AP4931">
        <v>691.2</v>
      </c>
      <c r="AQ4931">
        <v>691.2</v>
      </c>
      <c r="AR4931" s="4">
        <v>20</v>
      </c>
      <c r="AS4931" s="4">
        <v>8</v>
      </c>
      <c r="AT4931" s="4">
        <v>2008</v>
      </c>
      <c r="AU4931" s="4">
        <v>20</v>
      </c>
      <c r="AV4931" s="4">
        <v>8</v>
      </c>
      <c r="AW4931" s="4">
        <v>2008</v>
      </c>
      <c r="AX4931" t="str">
        <f t="shared" si="1530"/>
        <v>No Delay</v>
      </c>
      <c r="AY4931">
        <f t="shared" si="1531"/>
        <v>0</v>
      </c>
    </row>
    <row r="4932" spans="1:51" x14ac:dyDescent="0.2">
      <c r="A4932" s="3">
        <v>12075</v>
      </c>
      <c r="B4932" s="1" t="s">
        <v>119</v>
      </c>
      <c r="C4932" s="1" t="s">
        <v>114</v>
      </c>
      <c r="D4932" s="1" t="s">
        <v>130</v>
      </c>
      <c r="E4932" s="1"/>
      <c r="F4932" s="1" t="s">
        <v>107</v>
      </c>
      <c r="G4932" s="13" t="s">
        <v>1242</v>
      </c>
      <c r="H4932" s="12">
        <v>39279</v>
      </c>
      <c r="I4932" s="12" t="s">
        <v>1242</v>
      </c>
      <c r="J4932" s="12">
        <v>39279</v>
      </c>
      <c r="K4932" s="4">
        <v>256</v>
      </c>
      <c r="L4932" s="1" t="s">
        <v>146</v>
      </c>
      <c r="M4932" s="1" t="s">
        <v>132</v>
      </c>
      <c r="N4932" s="1" t="s">
        <v>265</v>
      </c>
      <c r="O4932" s="1" t="s">
        <v>93</v>
      </c>
      <c r="P4932">
        <v>60</v>
      </c>
      <c r="Q4932">
        <v>79029</v>
      </c>
      <c r="R4932">
        <v>282133.53000000003</v>
      </c>
      <c r="S4932">
        <v>3.57</v>
      </c>
      <c r="T4932">
        <v>0.06</v>
      </c>
      <c r="U4932">
        <f t="shared" si="1527"/>
        <v>282133.52999999997</v>
      </c>
      <c r="V4932">
        <f t="shared" si="1528"/>
        <v>4741740</v>
      </c>
      <c r="W4932" s="1" t="s">
        <v>155</v>
      </c>
      <c r="X4932" s="1" t="s">
        <v>1236</v>
      </c>
      <c r="Y4932" s="1" t="s">
        <v>156</v>
      </c>
      <c r="Z4932" s="3">
        <v>6648</v>
      </c>
      <c r="AA4932" s="4">
        <f t="shared" si="1532"/>
        <v>7393</v>
      </c>
      <c r="AB4932" s="4">
        <f t="shared" si="1525"/>
        <v>10917.999092200002</v>
      </c>
      <c r="AC4932" s="4">
        <f t="shared" si="1526"/>
        <v>7393</v>
      </c>
      <c r="AD4932" s="4">
        <f t="shared" ref="AD4932:AD4995" si="1533">AVERAGEIFS($AA$2:$AA$6811,$L$2:$L$6811,L4932,$V$2:$V$6811,"&gt;="&amp;(V4932-100), $V$2:$V$6811,"&lt;="&amp;(V4932+100),$AA$2:$AA$6811,"&gt;"&amp;1)</f>
        <v>7393</v>
      </c>
      <c r="AE4932" s="4">
        <v>7393</v>
      </c>
      <c r="AF4932" s="4">
        <v>7393</v>
      </c>
      <c r="AG4932" s="4">
        <f>AE4932</f>
        <v>7393</v>
      </c>
      <c r="AH4932" s="4">
        <v>83919</v>
      </c>
      <c r="AI4932">
        <f t="shared" si="1529"/>
        <v>6183</v>
      </c>
      <c r="AJ4932">
        <v>30412.53</v>
      </c>
      <c r="AK4932" s="2">
        <v>30412.53</v>
      </c>
      <c r="AL4932" s="2">
        <f>AJ4932</f>
        <v>30412.53</v>
      </c>
      <c r="AM4932" s="4"/>
      <c r="AN4932" t="e">
        <f>VLOOKUP([1]!Tabelle13[[#This Row],[Vlookup this ID for freight costs]],$AL$2:$AL$6811,2,FALSE)</f>
        <v>#REF!</v>
      </c>
      <c r="AP4932">
        <v>451.41</v>
      </c>
      <c r="AQ4932">
        <v>451.41</v>
      </c>
      <c r="AR4932" s="4">
        <v>16</v>
      </c>
      <c r="AS4932" s="4">
        <v>7</v>
      </c>
      <c r="AT4932" s="4">
        <v>2007</v>
      </c>
      <c r="AU4932" s="4">
        <v>16</v>
      </c>
      <c r="AV4932" s="4">
        <v>7</v>
      </c>
      <c r="AW4932" s="4">
        <v>2007</v>
      </c>
      <c r="AX4932" t="str">
        <f t="shared" si="1530"/>
        <v>No Delay</v>
      </c>
      <c r="AY4932">
        <f t="shared" si="1531"/>
        <v>0</v>
      </c>
    </row>
    <row r="4933" spans="1:51" x14ac:dyDescent="0.2">
      <c r="A4933" s="3">
        <v>86042</v>
      </c>
      <c r="B4933" s="1" t="s">
        <v>140</v>
      </c>
      <c r="C4933" s="1" t="s">
        <v>99</v>
      </c>
      <c r="D4933" s="1" t="s">
        <v>130</v>
      </c>
      <c r="E4933" s="1" t="s">
        <v>101</v>
      </c>
      <c r="F4933" s="1" t="s">
        <v>101</v>
      </c>
      <c r="G4933" s="13" t="s">
        <v>617</v>
      </c>
      <c r="H4933" s="12">
        <v>41670</v>
      </c>
      <c r="I4933" s="12" t="s">
        <v>749</v>
      </c>
      <c r="J4933" s="12">
        <v>41694</v>
      </c>
      <c r="K4933" s="4">
        <v>5327</v>
      </c>
      <c r="L4933" s="1" t="s">
        <v>146</v>
      </c>
      <c r="M4933" s="1" t="s">
        <v>132</v>
      </c>
      <c r="N4933" s="1" t="s">
        <v>1520</v>
      </c>
      <c r="O4933" s="1" t="s">
        <v>93</v>
      </c>
      <c r="P4933">
        <v>100</v>
      </c>
      <c r="Q4933">
        <v>13171</v>
      </c>
      <c r="R4933">
        <v>17122.3</v>
      </c>
      <c r="S4933">
        <v>1.3</v>
      </c>
      <c r="T4933">
        <v>0.01</v>
      </c>
      <c r="U4933">
        <f t="shared" si="1527"/>
        <v>17122.3</v>
      </c>
      <c r="V4933">
        <f t="shared" si="1528"/>
        <v>1317100</v>
      </c>
      <c r="W4933" s="1" t="s">
        <v>155</v>
      </c>
      <c r="X4933" s="1" t="s">
        <v>1236</v>
      </c>
      <c r="Y4933" s="1" t="s">
        <v>156</v>
      </c>
      <c r="Z4933" s="3">
        <v>12500</v>
      </c>
      <c r="AA4933" s="4">
        <f t="shared" si="1532"/>
        <v>7393</v>
      </c>
      <c r="AB4933" s="4">
        <f t="shared" si="1525"/>
        <v>3690.2284798000001</v>
      </c>
      <c r="AC4933" s="4">
        <f t="shared" si="1526"/>
        <v>7393</v>
      </c>
      <c r="AD4933" s="4">
        <f t="shared" si="1533"/>
        <v>7393</v>
      </c>
      <c r="AE4933" s="3" t="s">
        <v>2514</v>
      </c>
      <c r="AF4933" s="3">
        <v>7393</v>
      </c>
      <c r="AG4933" s="4">
        <f>AI4933</f>
        <v>7393</v>
      </c>
      <c r="AH4933" s="4">
        <v>83761</v>
      </c>
      <c r="AI4933">
        <f t="shared" si="1529"/>
        <v>7393</v>
      </c>
      <c r="AJ4933" t="s">
        <v>2514</v>
      </c>
      <c r="AK4933" s="2">
        <v>7083.18</v>
      </c>
      <c r="AL4933" s="2">
        <f>AN4933</f>
        <v>7083.18</v>
      </c>
      <c r="AM4933" s="4">
        <v>83761</v>
      </c>
      <c r="AN4933">
        <f>INDEX($AJ$2:$AJ$6811,MATCH(AM4933,$A$2:$A$6811,0))</f>
        <v>7083.18</v>
      </c>
      <c r="AP4933">
        <v>21.18</v>
      </c>
      <c r="AQ4933">
        <v>21.18</v>
      </c>
      <c r="AR4933" s="4">
        <v>31</v>
      </c>
      <c r="AS4933" s="4">
        <v>1</v>
      </c>
      <c r="AT4933" s="4">
        <v>2014</v>
      </c>
      <c r="AU4933" s="4">
        <v>24</v>
      </c>
      <c r="AV4933" s="4">
        <v>2</v>
      </c>
      <c r="AW4933" s="4">
        <v>2014</v>
      </c>
      <c r="AX4933" t="str">
        <f t="shared" si="1530"/>
        <v>Delay</v>
      </c>
      <c r="AY4933">
        <f t="shared" si="1531"/>
        <v>24</v>
      </c>
    </row>
    <row r="4934" spans="1:51" x14ac:dyDescent="0.2">
      <c r="A4934" s="3">
        <v>84332</v>
      </c>
      <c r="B4934" s="1" t="s">
        <v>140</v>
      </c>
      <c r="C4934" s="1" t="s">
        <v>99</v>
      </c>
      <c r="D4934" s="1" t="s">
        <v>130</v>
      </c>
      <c r="E4934" s="1" t="s">
        <v>101</v>
      </c>
      <c r="F4934" s="1" t="s">
        <v>101</v>
      </c>
      <c r="G4934" s="13" t="s">
        <v>617</v>
      </c>
      <c r="H4934" s="12">
        <v>41670</v>
      </c>
      <c r="I4934" s="12" t="s">
        <v>749</v>
      </c>
      <c r="J4934" s="12">
        <v>41694</v>
      </c>
      <c r="K4934" s="4">
        <v>5324</v>
      </c>
      <c r="L4934" s="1" t="s">
        <v>146</v>
      </c>
      <c r="M4934" s="1" t="s">
        <v>132</v>
      </c>
      <c r="N4934" s="1" t="s">
        <v>163</v>
      </c>
      <c r="O4934" s="1" t="s">
        <v>93</v>
      </c>
      <c r="P4934">
        <v>60</v>
      </c>
      <c r="Q4934">
        <v>11022</v>
      </c>
      <c r="R4934">
        <v>125209.92</v>
      </c>
      <c r="S4934">
        <v>11.36</v>
      </c>
      <c r="T4934">
        <v>0.19</v>
      </c>
      <c r="U4934">
        <f t="shared" si="1527"/>
        <v>125209.92</v>
      </c>
      <c r="V4934">
        <f t="shared" si="1528"/>
        <v>661320</v>
      </c>
      <c r="W4934" s="1" t="s">
        <v>155</v>
      </c>
      <c r="X4934" s="1" t="s">
        <v>1236</v>
      </c>
      <c r="Y4934" s="1" t="s">
        <v>156</v>
      </c>
      <c r="Z4934" s="3">
        <v>12500</v>
      </c>
      <c r="AA4934" s="4">
        <f t="shared" si="1532"/>
        <v>7393</v>
      </c>
      <c r="AB4934" s="4">
        <f t="shared" si="1525"/>
        <v>3454.3804576000002</v>
      </c>
      <c r="AC4934" s="4">
        <f t="shared" si="1526"/>
        <v>7393</v>
      </c>
      <c r="AD4934" s="4">
        <f t="shared" si="1533"/>
        <v>6842</v>
      </c>
      <c r="AE4934" s="3" t="s">
        <v>2514</v>
      </c>
      <c r="AF4934" s="3">
        <v>7393</v>
      </c>
      <c r="AG4934" s="4">
        <f>AI4934</f>
        <v>7393</v>
      </c>
      <c r="AH4934" s="4">
        <v>83761</v>
      </c>
      <c r="AI4934">
        <f t="shared" si="1529"/>
        <v>7393</v>
      </c>
      <c r="AJ4934" t="s">
        <v>2514</v>
      </c>
      <c r="AK4934" s="2">
        <v>7083.18</v>
      </c>
      <c r="AL4934" s="2">
        <f>AN4934</f>
        <v>7083.18</v>
      </c>
      <c r="AM4934" s="4">
        <v>83761</v>
      </c>
      <c r="AN4934">
        <f>INDEX($AJ$2:$AJ$6811,MATCH(AM4934,$A$2:$A$6811,0))</f>
        <v>7083.18</v>
      </c>
      <c r="AP4934">
        <v>154.88</v>
      </c>
      <c r="AQ4934">
        <v>154.88</v>
      </c>
      <c r="AR4934" s="4">
        <v>31</v>
      </c>
      <c r="AS4934" s="4">
        <v>1</v>
      </c>
      <c r="AT4934" s="4">
        <v>2014</v>
      </c>
      <c r="AU4934" s="4">
        <v>24</v>
      </c>
      <c r="AV4934" s="4">
        <v>2</v>
      </c>
      <c r="AW4934" s="4">
        <v>2014</v>
      </c>
      <c r="AX4934" t="str">
        <f t="shared" si="1530"/>
        <v>Delay</v>
      </c>
      <c r="AY4934">
        <f t="shared" si="1531"/>
        <v>24</v>
      </c>
    </row>
    <row r="4935" spans="1:51" x14ac:dyDescent="0.2">
      <c r="A4935" s="3">
        <v>83761</v>
      </c>
      <c r="B4935" s="1" t="s">
        <v>140</v>
      </c>
      <c r="C4935" s="1" t="s">
        <v>99</v>
      </c>
      <c r="D4935" s="1" t="s">
        <v>130</v>
      </c>
      <c r="E4935" s="1" t="s">
        <v>101</v>
      </c>
      <c r="F4935" s="1" t="s">
        <v>101</v>
      </c>
      <c r="G4935" s="13" t="s">
        <v>617</v>
      </c>
      <c r="H4935" s="12">
        <v>41670</v>
      </c>
      <c r="I4935" s="12" t="s">
        <v>749</v>
      </c>
      <c r="J4935" s="12">
        <v>41694</v>
      </c>
      <c r="K4935" s="4">
        <v>5323</v>
      </c>
      <c r="L4935" s="1" t="s">
        <v>146</v>
      </c>
      <c r="M4935" s="1" t="s">
        <v>132</v>
      </c>
      <c r="N4935" s="1" t="s">
        <v>159</v>
      </c>
      <c r="O4935" s="1" t="s">
        <v>93</v>
      </c>
      <c r="P4935">
        <v>30</v>
      </c>
      <c r="Q4935">
        <v>40000</v>
      </c>
      <c r="R4935">
        <v>234800</v>
      </c>
      <c r="S4935">
        <v>5.87</v>
      </c>
      <c r="T4935">
        <v>0.2</v>
      </c>
      <c r="U4935">
        <f t="shared" si="1527"/>
        <v>234800</v>
      </c>
      <c r="V4935">
        <f t="shared" si="1528"/>
        <v>1200000</v>
      </c>
      <c r="W4935" s="1" t="s">
        <v>155</v>
      </c>
      <c r="X4935" s="1" t="s">
        <v>1236</v>
      </c>
      <c r="Y4935" s="1" t="s">
        <v>156</v>
      </c>
      <c r="Z4935" s="3">
        <v>12500</v>
      </c>
      <c r="AA4935" s="4">
        <f t="shared" si="1532"/>
        <v>7393</v>
      </c>
      <c r="AB4935" s="4">
        <f t="shared" si="1525"/>
        <v>6634.6522060000007</v>
      </c>
      <c r="AC4935" s="4">
        <f t="shared" si="1526"/>
        <v>7393</v>
      </c>
      <c r="AD4935" s="4">
        <f t="shared" si="1533"/>
        <v>3737.3055555555557</v>
      </c>
      <c r="AE4935" s="4">
        <v>7393</v>
      </c>
      <c r="AF4935" s="4">
        <v>7393</v>
      </c>
      <c r="AG4935" s="4">
        <f t="shared" ref="AG4935:AG4943" si="1534">AE4935</f>
        <v>7393</v>
      </c>
      <c r="AI4935" t="e">
        <f t="shared" si="1529"/>
        <v>#N/A</v>
      </c>
      <c r="AJ4935">
        <v>7083.18</v>
      </c>
      <c r="AK4935" s="2">
        <v>7083.18</v>
      </c>
      <c r="AL4935" s="2">
        <f t="shared" ref="AL4935:AL4943" si="1535">AJ4935</f>
        <v>7083.18</v>
      </c>
      <c r="AM4935" s="4"/>
      <c r="AN4935" t="e">
        <f>VLOOKUP([1]!Tabelle13[[#This Row],[Vlookup this ID for freight costs]],$AL$2:$AL$6811,2,FALSE)</f>
        <v>#REF!</v>
      </c>
      <c r="AP4935">
        <v>290.45</v>
      </c>
      <c r="AQ4935">
        <v>290.45</v>
      </c>
      <c r="AR4935" s="4">
        <v>31</v>
      </c>
      <c r="AS4935" s="4">
        <v>1</v>
      </c>
      <c r="AT4935" s="4">
        <v>2014</v>
      </c>
      <c r="AU4935" s="4">
        <v>24</v>
      </c>
      <c r="AV4935" s="4">
        <v>2</v>
      </c>
      <c r="AW4935" s="4">
        <v>2014</v>
      </c>
      <c r="AX4935" t="str">
        <f t="shared" si="1530"/>
        <v>Delay</v>
      </c>
      <c r="AY4935">
        <f t="shared" si="1531"/>
        <v>24</v>
      </c>
    </row>
    <row r="4936" spans="1:51" x14ac:dyDescent="0.2">
      <c r="A4936" s="3">
        <v>82920</v>
      </c>
      <c r="B4936" s="1" t="s">
        <v>140</v>
      </c>
      <c r="C4936" s="1" t="s">
        <v>99</v>
      </c>
      <c r="D4936" s="1" t="s">
        <v>130</v>
      </c>
      <c r="E4936" s="1" t="s">
        <v>101</v>
      </c>
      <c r="F4936" s="1" t="s">
        <v>101</v>
      </c>
      <c r="G4936" s="13" t="s">
        <v>2284</v>
      </c>
      <c r="H4936" s="12">
        <v>40480</v>
      </c>
      <c r="I4936" s="12" t="s">
        <v>2284</v>
      </c>
      <c r="J4936" s="12">
        <v>40480</v>
      </c>
      <c r="K4936" s="4">
        <v>2813</v>
      </c>
      <c r="L4936" s="1" t="s">
        <v>146</v>
      </c>
      <c r="M4936" s="1" t="s">
        <v>132</v>
      </c>
      <c r="N4936" s="1" t="s">
        <v>167</v>
      </c>
      <c r="O4936" s="1" t="s">
        <v>93</v>
      </c>
      <c r="P4936">
        <v>30</v>
      </c>
      <c r="Q4936">
        <v>90000</v>
      </c>
      <c r="R4936">
        <v>400500</v>
      </c>
      <c r="S4936">
        <v>4.45</v>
      </c>
      <c r="T4936">
        <v>0.15</v>
      </c>
      <c r="U4936">
        <f t="shared" si="1527"/>
        <v>400500</v>
      </c>
      <c r="V4936">
        <f t="shared" si="1528"/>
        <v>2700000</v>
      </c>
      <c r="W4936" s="1" t="s">
        <v>160</v>
      </c>
      <c r="X4936" s="1" t="s">
        <v>1236</v>
      </c>
      <c r="Y4936" s="1" t="s">
        <v>161</v>
      </c>
      <c r="Z4936" s="3">
        <v>11983</v>
      </c>
      <c r="AA4936" s="4">
        <f t="shared" si="1532"/>
        <v>7397</v>
      </c>
      <c r="AB4936" s="4">
        <f t="shared" si="1525"/>
        <v>12122.042206</v>
      </c>
      <c r="AC4936" s="4">
        <f t="shared" si="1526"/>
        <v>7397</v>
      </c>
      <c r="AD4936" s="4">
        <f t="shared" si="1533"/>
        <v>8277.5555555555547</v>
      </c>
      <c r="AE4936" s="4">
        <v>7397</v>
      </c>
      <c r="AF4936" s="4">
        <v>7397</v>
      </c>
      <c r="AG4936" s="4">
        <f t="shared" si="1534"/>
        <v>7397</v>
      </c>
      <c r="AI4936" t="e">
        <f t="shared" si="1529"/>
        <v>#N/A</v>
      </c>
      <c r="AJ4936">
        <v>28022.17</v>
      </c>
      <c r="AK4936" s="2">
        <v>28022.17</v>
      </c>
      <c r="AL4936" s="2">
        <f t="shared" si="1535"/>
        <v>28022.17</v>
      </c>
      <c r="AM4936" s="4"/>
      <c r="AN4936" t="e">
        <f>VLOOKUP([1]!Tabelle13[[#This Row],[Vlookup this ID for freight costs]],$AL$2:$AL$6811,2,FALSE)</f>
        <v>#REF!</v>
      </c>
      <c r="AP4936">
        <v>863.48</v>
      </c>
      <c r="AQ4936">
        <v>863.48</v>
      </c>
      <c r="AR4936" s="4">
        <v>29</v>
      </c>
      <c r="AS4936" s="4">
        <v>10</v>
      </c>
      <c r="AT4936" s="4">
        <v>2010</v>
      </c>
      <c r="AU4936" s="4">
        <v>29</v>
      </c>
      <c r="AV4936" s="4">
        <v>10</v>
      </c>
      <c r="AW4936" s="4">
        <v>2010</v>
      </c>
      <c r="AX4936" t="str">
        <f t="shared" si="1530"/>
        <v>No Delay</v>
      </c>
      <c r="AY4936">
        <f t="shared" si="1531"/>
        <v>0</v>
      </c>
    </row>
    <row r="4937" spans="1:51" x14ac:dyDescent="0.2">
      <c r="A4937" s="3">
        <v>60502</v>
      </c>
      <c r="B4937" s="1" t="s">
        <v>168</v>
      </c>
      <c r="C4937" s="1" t="s">
        <v>150</v>
      </c>
      <c r="D4937" s="1" t="s">
        <v>100</v>
      </c>
      <c r="E4937" s="1" t="s">
        <v>253</v>
      </c>
      <c r="F4937" s="1" t="s">
        <v>253</v>
      </c>
      <c r="G4937" s="13" t="s">
        <v>322</v>
      </c>
      <c r="H4937" s="12">
        <v>40694</v>
      </c>
      <c r="I4937" s="12" t="s">
        <v>322</v>
      </c>
      <c r="J4937" s="12">
        <v>40694</v>
      </c>
      <c r="K4937" s="4">
        <v>3216</v>
      </c>
      <c r="L4937" s="1" t="s">
        <v>146</v>
      </c>
      <c r="M4937" s="1" t="s">
        <v>170</v>
      </c>
      <c r="N4937" s="1" t="s">
        <v>302</v>
      </c>
      <c r="O4937" s="1" t="s">
        <v>93</v>
      </c>
      <c r="P4937">
        <v>30</v>
      </c>
      <c r="Q4937">
        <v>79250</v>
      </c>
      <c r="R4937">
        <v>527012.5</v>
      </c>
      <c r="S4937">
        <v>6.65</v>
      </c>
      <c r="T4937">
        <v>0.22</v>
      </c>
      <c r="U4937">
        <f t="shared" si="1527"/>
        <v>527012.5</v>
      </c>
      <c r="V4937">
        <f t="shared" si="1528"/>
        <v>2377500</v>
      </c>
      <c r="W4937" s="1" t="s">
        <v>155</v>
      </c>
      <c r="X4937" s="1" t="s">
        <v>1236</v>
      </c>
      <c r="Y4937" s="1" t="s">
        <v>156</v>
      </c>
      <c r="Z4937" s="3">
        <v>8107</v>
      </c>
      <c r="AA4937" s="4">
        <f t="shared" si="1532"/>
        <v>7397</v>
      </c>
      <c r="AB4937" s="4">
        <f t="shared" si="1525"/>
        <v>10942.253356000001</v>
      </c>
      <c r="AC4937" s="4">
        <f t="shared" si="1526"/>
        <v>7397</v>
      </c>
      <c r="AD4937" s="4">
        <f t="shared" si="1533"/>
        <v>7397</v>
      </c>
      <c r="AE4937" s="4">
        <v>7397</v>
      </c>
      <c r="AF4937" s="4">
        <v>7397</v>
      </c>
      <c r="AG4937" s="4">
        <f t="shared" si="1534"/>
        <v>7397</v>
      </c>
      <c r="AI4937" t="e">
        <f t="shared" si="1529"/>
        <v>#N/A</v>
      </c>
      <c r="AJ4937">
        <v>8809.08</v>
      </c>
      <c r="AK4937" s="2">
        <v>8809.08</v>
      </c>
      <c r="AL4937" s="2">
        <f t="shared" si="1535"/>
        <v>8809.08</v>
      </c>
      <c r="AM4937" s="4"/>
      <c r="AN4937" t="e">
        <f>VLOOKUP([1]!Tabelle13[[#This Row],[Vlookup this ID for freight costs]],$AL$2:$AL$6811,2,FALSE)</f>
        <v>#REF!</v>
      </c>
      <c r="AP4937">
        <v>869.57</v>
      </c>
      <c r="AQ4937">
        <v>869.57</v>
      </c>
      <c r="AR4937" s="4">
        <v>31</v>
      </c>
      <c r="AS4937" s="4">
        <v>5</v>
      </c>
      <c r="AT4937" s="4">
        <v>2011</v>
      </c>
      <c r="AU4937" s="4">
        <v>31</v>
      </c>
      <c r="AV4937" s="4">
        <v>5</v>
      </c>
      <c r="AW4937" s="4">
        <v>2011</v>
      </c>
      <c r="AX4937" t="str">
        <f t="shared" si="1530"/>
        <v>No Delay</v>
      </c>
      <c r="AY4937">
        <f t="shared" si="1531"/>
        <v>0</v>
      </c>
    </row>
    <row r="4938" spans="1:51" x14ac:dyDescent="0.2">
      <c r="A4938" s="3">
        <v>12612</v>
      </c>
      <c r="B4938" s="1" t="s">
        <v>133</v>
      </c>
      <c r="C4938" s="1" t="s">
        <v>51</v>
      </c>
      <c r="D4938" s="1" t="s">
        <v>130</v>
      </c>
      <c r="E4938" s="1" t="s">
        <v>53</v>
      </c>
      <c r="F4938" s="1" t="s">
        <v>53</v>
      </c>
      <c r="G4938" s="13" t="s">
        <v>378</v>
      </c>
      <c r="H4938" s="12">
        <v>40052</v>
      </c>
      <c r="I4938" s="12" t="s">
        <v>378</v>
      </c>
      <c r="J4938" s="12">
        <v>40052</v>
      </c>
      <c r="K4938" s="4">
        <v>1781</v>
      </c>
      <c r="L4938" s="1" t="s">
        <v>146</v>
      </c>
      <c r="M4938" s="1" t="s">
        <v>132</v>
      </c>
      <c r="N4938" s="1" t="s">
        <v>196</v>
      </c>
      <c r="O4938" s="1" t="s">
        <v>93</v>
      </c>
      <c r="P4938">
        <v>60</v>
      </c>
      <c r="Q4938">
        <v>98396</v>
      </c>
      <c r="R4938">
        <v>700579.52</v>
      </c>
      <c r="S4938">
        <v>7.12</v>
      </c>
      <c r="T4938">
        <v>0.12</v>
      </c>
      <c r="U4938">
        <f t="shared" si="1527"/>
        <v>700579.52</v>
      </c>
      <c r="V4938">
        <f t="shared" si="1528"/>
        <v>5903760</v>
      </c>
      <c r="W4938" s="1" t="s">
        <v>197</v>
      </c>
      <c r="X4938" s="1" t="s">
        <v>1236</v>
      </c>
      <c r="Y4938" s="1" t="s">
        <v>3082</v>
      </c>
      <c r="Z4938" s="3">
        <v>7290</v>
      </c>
      <c r="AA4938" s="4">
        <f t="shared" si="1532"/>
        <v>7426</v>
      </c>
      <c r="AB4938" s="4">
        <f t="shared" si="1525"/>
        <v>13043.4847348</v>
      </c>
      <c r="AC4938" s="4">
        <f t="shared" si="1526"/>
        <v>7426</v>
      </c>
      <c r="AD4938" s="4">
        <f t="shared" si="1533"/>
        <v>7426</v>
      </c>
      <c r="AE4938" s="4">
        <v>7426</v>
      </c>
      <c r="AF4938" s="4">
        <v>7426</v>
      </c>
      <c r="AG4938" s="4">
        <f t="shared" si="1534"/>
        <v>7426</v>
      </c>
      <c r="AI4938" t="e">
        <f t="shared" si="1529"/>
        <v>#N/A</v>
      </c>
      <c r="AJ4938">
        <v>2400.25</v>
      </c>
      <c r="AK4938" s="2">
        <v>2400.25</v>
      </c>
      <c r="AL4938" s="2">
        <f t="shared" si="1535"/>
        <v>2400.25</v>
      </c>
      <c r="AM4938" s="4"/>
      <c r="AN4938" t="e">
        <f>VLOOKUP([1]!Tabelle13[[#This Row],[Vlookup this ID for freight costs]],$AL$2:$AL$6811,2,FALSE)</f>
        <v>#REF!</v>
      </c>
      <c r="AP4938">
        <v>1373.14</v>
      </c>
      <c r="AQ4938">
        <v>1373.14</v>
      </c>
      <c r="AR4938" s="4">
        <v>27</v>
      </c>
      <c r="AS4938" s="4">
        <v>8</v>
      </c>
      <c r="AT4938" s="4">
        <v>2009</v>
      </c>
      <c r="AU4938" s="4">
        <v>27</v>
      </c>
      <c r="AV4938" s="4">
        <v>8</v>
      </c>
      <c r="AW4938" s="4">
        <v>2009</v>
      </c>
      <c r="AX4938" t="str">
        <f t="shared" si="1530"/>
        <v>No Delay</v>
      </c>
      <c r="AY4938">
        <f t="shared" si="1531"/>
        <v>0</v>
      </c>
    </row>
    <row r="4939" spans="1:51" x14ac:dyDescent="0.2">
      <c r="A4939" s="3">
        <v>85761</v>
      </c>
      <c r="B4939" s="1" t="s">
        <v>175</v>
      </c>
      <c r="C4939" s="1" t="s">
        <v>165</v>
      </c>
      <c r="D4939" s="1" t="s">
        <v>130</v>
      </c>
      <c r="E4939" s="1" t="s">
        <v>53</v>
      </c>
      <c r="F4939" s="1" t="s">
        <v>53</v>
      </c>
      <c r="G4939" s="13" t="s">
        <v>927</v>
      </c>
      <c r="H4939" s="12">
        <v>40709</v>
      </c>
      <c r="I4939" s="12" t="s">
        <v>322</v>
      </c>
      <c r="J4939" s="12">
        <v>40694</v>
      </c>
      <c r="K4939" s="4">
        <v>3217</v>
      </c>
      <c r="L4939" s="1" t="s">
        <v>146</v>
      </c>
      <c r="M4939" s="1" t="s">
        <v>132</v>
      </c>
      <c r="N4939" s="1" t="s">
        <v>1032</v>
      </c>
      <c r="O4939" s="1" t="s">
        <v>93</v>
      </c>
      <c r="P4939">
        <v>240</v>
      </c>
      <c r="Q4939">
        <v>20000</v>
      </c>
      <c r="R4939">
        <v>39000</v>
      </c>
      <c r="S4939">
        <v>1.95</v>
      </c>
      <c r="T4939">
        <v>0.01</v>
      </c>
      <c r="U4939">
        <f t="shared" si="1527"/>
        <v>39000</v>
      </c>
      <c r="V4939">
        <f t="shared" si="1528"/>
        <v>4800000</v>
      </c>
      <c r="W4939" s="1" t="s">
        <v>155</v>
      </c>
      <c r="X4939" s="1" t="s">
        <v>1236</v>
      </c>
      <c r="Y4939" s="1" t="s">
        <v>156</v>
      </c>
      <c r="Z4939" s="3">
        <v>5457</v>
      </c>
      <c r="AA4939" s="4">
        <f t="shared" si="1532"/>
        <v>7464</v>
      </c>
      <c r="AB4939" s="4">
        <f t="shared" si="1525"/>
        <v>4439.6962060000005</v>
      </c>
      <c r="AC4939" s="4">
        <f t="shared" si="1526"/>
        <v>7464</v>
      </c>
      <c r="AD4939" s="4">
        <f t="shared" si="1533"/>
        <v>8648.0398212941182</v>
      </c>
      <c r="AE4939" s="4">
        <v>7464</v>
      </c>
      <c r="AF4939" s="4">
        <v>7464</v>
      </c>
      <c r="AG4939" s="4">
        <f t="shared" si="1534"/>
        <v>7464</v>
      </c>
      <c r="AI4939" t="e">
        <f t="shared" si="1529"/>
        <v>#N/A</v>
      </c>
      <c r="AJ4939">
        <v>4605.4399999999996</v>
      </c>
      <c r="AK4939" s="2">
        <v>4605.4399999999996</v>
      </c>
      <c r="AL4939" s="2">
        <f t="shared" si="1535"/>
        <v>4605.4399999999996</v>
      </c>
      <c r="AM4939" s="4"/>
      <c r="AN4939" t="e">
        <f>VLOOKUP([1]!Tabelle13[[#This Row],[Vlookup this ID for freight costs]],$AL$2:$AL$6811,2,FALSE)</f>
        <v>#REF!</v>
      </c>
      <c r="AP4939">
        <v>64.349999999999994</v>
      </c>
      <c r="AQ4939">
        <v>64.349999999999994</v>
      </c>
      <c r="AR4939" s="4">
        <v>15</v>
      </c>
      <c r="AS4939" s="4">
        <v>6</v>
      </c>
      <c r="AT4939" s="4">
        <v>2011</v>
      </c>
      <c r="AU4939" s="4">
        <v>31</v>
      </c>
      <c r="AV4939" s="4">
        <v>5</v>
      </c>
      <c r="AW4939" s="4">
        <v>2011</v>
      </c>
      <c r="AX4939" t="str">
        <f t="shared" si="1530"/>
        <v>No Delay</v>
      </c>
      <c r="AY4939">
        <f t="shared" si="1531"/>
        <v>0</v>
      </c>
    </row>
    <row r="4940" spans="1:51" x14ac:dyDescent="0.2">
      <c r="A4940" s="3">
        <v>28553</v>
      </c>
      <c r="B4940" s="1" t="s">
        <v>168</v>
      </c>
      <c r="C4940" s="1" t="s">
        <v>150</v>
      </c>
      <c r="D4940" s="1" t="s">
        <v>100</v>
      </c>
      <c r="E4940" s="1" t="s">
        <v>253</v>
      </c>
      <c r="F4940" s="1" t="s">
        <v>253</v>
      </c>
      <c r="G4940" s="13" t="s">
        <v>761</v>
      </c>
      <c r="H4940" s="12">
        <v>40850</v>
      </c>
      <c r="I4940" s="12" t="s">
        <v>761</v>
      </c>
      <c r="J4940" s="12">
        <v>40850</v>
      </c>
      <c r="K4940" s="4">
        <v>3559</v>
      </c>
      <c r="L4940" s="1" t="s">
        <v>146</v>
      </c>
      <c r="M4940" s="1" t="s">
        <v>1210</v>
      </c>
      <c r="N4940" s="1" t="s">
        <v>171</v>
      </c>
      <c r="O4940" s="1" t="s">
        <v>93</v>
      </c>
      <c r="P4940">
        <v>60</v>
      </c>
      <c r="Q4940">
        <v>158124</v>
      </c>
      <c r="R4940">
        <v>384241.32</v>
      </c>
      <c r="S4940">
        <v>2.4300000000000002</v>
      </c>
      <c r="T4940">
        <v>0.04</v>
      </c>
      <c r="U4940">
        <f t="shared" si="1527"/>
        <v>384241.32</v>
      </c>
      <c r="V4940">
        <f t="shared" si="1528"/>
        <v>9487440</v>
      </c>
      <c r="W4940" s="1" t="s">
        <v>197</v>
      </c>
      <c r="X4940" s="1" t="s">
        <v>1236</v>
      </c>
      <c r="Y4940" s="1" t="s">
        <v>3082</v>
      </c>
      <c r="Z4940" s="3">
        <v>15488</v>
      </c>
      <c r="AA4940" s="4">
        <f t="shared" si="1532"/>
        <v>7467</v>
      </c>
      <c r="AB4940" s="4">
        <f t="shared" si="1525"/>
        <v>19598.501333199998</v>
      </c>
      <c r="AC4940" s="4">
        <f t="shared" si="1526"/>
        <v>7467</v>
      </c>
      <c r="AD4940" s="4">
        <f t="shared" si="1533"/>
        <v>7467</v>
      </c>
      <c r="AE4940" s="4">
        <v>7467</v>
      </c>
      <c r="AF4940" s="4">
        <v>7467</v>
      </c>
      <c r="AG4940" s="4">
        <f t="shared" si="1534"/>
        <v>7467</v>
      </c>
      <c r="AI4940" t="e">
        <f t="shared" si="1529"/>
        <v>#N/A</v>
      </c>
      <c r="AJ4940">
        <v>20258.28</v>
      </c>
      <c r="AK4940" s="2">
        <v>20258.28</v>
      </c>
      <c r="AL4940" s="2">
        <f t="shared" si="1535"/>
        <v>20258.28</v>
      </c>
      <c r="AM4940" s="4"/>
      <c r="AN4940" t="e">
        <f>VLOOKUP([1]!Tabelle13[[#This Row],[Vlookup this ID for freight costs]],$AL$2:$AL$6811,2,FALSE)</f>
        <v>#REF!</v>
      </c>
      <c r="AP4940">
        <v>634</v>
      </c>
      <c r="AQ4940">
        <v>634</v>
      </c>
      <c r="AR4940" s="4">
        <v>3</v>
      </c>
      <c r="AS4940" s="4">
        <v>11</v>
      </c>
      <c r="AT4940" s="4">
        <v>2011</v>
      </c>
      <c r="AU4940" s="4">
        <v>3</v>
      </c>
      <c r="AV4940" s="4">
        <v>11</v>
      </c>
      <c r="AW4940" s="4">
        <v>2011</v>
      </c>
      <c r="AX4940" t="str">
        <f t="shared" si="1530"/>
        <v>No Delay</v>
      </c>
      <c r="AY4940">
        <f t="shared" si="1531"/>
        <v>0</v>
      </c>
    </row>
    <row r="4941" spans="1:51" x14ac:dyDescent="0.2">
      <c r="A4941" s="3">
        <v>82388</v>
      </c>
      <c r="B4941" s="1" t="s">
        <v>172</v>
      </c>
      <c r="C4941" s="1" t="s">
        <v>114</v>
      </c>
      <c r="D4941" s="1" t="s">
        <v>130</v>
      </c>
      <c r="E4941" s="1" t="s">
        <v>101</v>
      </c>
      <c r="F4941" s="1" t="s">
        <v>101</v>
      </c>
      <c r="G4941" s="13" t="s">
        <v>828</v>
      </c>
      <c r="H4941" s="12">
        <v>40770</v>
      </c>
      <c r="I4941" s="12" t="s">
        <v>1010</v>
      </c>
      <c r="J4941" s="12">
        <v>40760</v>
      </c>
      <c r="K4941" s="4">
        <v>3352</v>
      </c>
      <c r="L4941" s="1" t="s">
        <v>146</v>
      </c>
      <c r="M4941" s="1" t="s">
        <v>132</v>
      </c>
      <c r="N4941" s="1" t="s">
        <v>527</v>
      </c>
      <c r="O4941" s="1" t="s">
        <v>93</v>
      </c>
      <c r="P4941">
        <v>240</v>
      </c>
      <c r="Q4941">
        <v>20000</v>
      </c>
      <c r="R4941">
        <v>36000</v>
      </c>
      <c r="S4941">
        <v>1.8</v>
      </c>
      <c r="T4941">
        <v>0.01</v>
      </c>
      <c r="U4941">
        <f t="shared" si="1527"/>
        <v>36000</v>
      </c>
      <c r="V4941">
        <f t="shared" si="1528"/>
        <v>4800000</v>
      </c>
      <c r="W4941" s="1" t="s">
        <v>155</v>
      </c>
      <c r="X4941" s="1" t="s">
        <v>1236</v>
      </c>
      <c r="Y4941" s="1" t="s">
        <v>156</v>
      </c>
      <c r="Z4941" s="3">
        <v>14240</v>
      </c>
      <c r="AA4941" s="4">
        <f t="shared" si="1532"/>
        <v>7469</v>
      </c>
      <c r="AB4941" s="4">
        <f t="shared" si="1525"/>
        <v>4439.6962060000005</v>
      </c>
      <c r="AC4941" s="4">
        <f t="shared" si="1526"/>
        <v>7469</v>
      </c>
      <c r="AD4941" s="4">
        <f t="shared" si="1533"/>
        <v>8648.0398212941182</v>
      </c>
      <c r="AE4941" s="4">
        <v>7469</v>
      </c>
      <c r="AF4941" s="4">
        <v>7469</v>
      </c>
      <c r="AG4941" s="4">
        <f t="shared" si="1534"/>
        <v>7469</v>
      </c>
      <c r="AI4941" t="e">
        <f t="shared" si="1529"/>
        <v>#N/A</v>
      </c>
      <c r="AJ4941">
        <v>3949.19</v>
      </c>
      <c r="AK4941" s="2">
        <v>3949.19</v>
      </c>
      <c r="AL4941" s="2">
        <f t="shared" si="1535"/>
        <v>3949.19</v>
      </c>
      <c r="AM4941" s="4"/>
      <c r="AN4941" t="e">
        <f>VLOOKUP([1]!Tabelle13[[#This Row],[Vlookup this ID for freight costs]],$AL$2:$AL$6811,2,FALSE)</f>
        <v>#REF!</v>
      </c>
      <c r="AP4941">
        <v>59.4</v>
      </c>
      <c r="AQ4941">
        <v>59.4</v>
      </c>
      <c r="AR4941" s="4">
        <v>15</v>
      </c>
      <c r="AS4941" s="4">
        <v>8</v>
      </c>
      <c r="AT4941" s="4">
        <v>2011</v>
      </c>
      <c r="AU4941" s="4">
        <v>5</v>
      </c>
      <c r="AV4941" s="4">
        <v>8</v>
      </c>
      <c r="AW4941" s="4">
        <v>2011</v>
      </c>
      <c r="AX4941" t="str">
        <f t="shared" si="1530"/>
        <v>No Delay</v>
      </c>
      <c r="AY4941">
        <f t="shared" si="1531"/>
        <v>0</v>
      </c>
    </row>
    <row r="4942" spans="1:51" x14ac:dyDescent="0.2">
      <c r="A4942" s="3">
        <v>84655</v>
      </c>
      <c r="B4942" s="1" t="s">
        <v>172</v>
      </c>
      <c r="C4942" s="1" t="s">
        <v>114</v>
      </c>
      <c r="D4942" s="1" t="s">
        <v>130</v>
      </c>
      <c r="E4942" s="1" t="s">
        <v>101</v>
      </c>
      <c r="F4942" s="1" t="s">
        <v>101</v>
      </c>
      <c r="G4942" s="13" t="s">
        <v>1888</v>
      </c>
      <c r="H4942" s="12">
        <v>40739</v>
      </c>
      <c r="I4942" s="12" t="s">
        <v>1889</v>
      </c>
      <c r="J4942" s="12">
        <v>40735</v>
      </c>
      <c r="K4942" s="4">
        <v>3313</v>
      </c>
      <c r="L4942" s="1" t="s">
        <v>146</v>
      </c>
      <c r="M4942" s="1" t="s">
        <v>132</v>
      </c>
      <c r="N4942" s="1" t="s">
        <v>527</v>
      </c>
      <c r="O4942" s="1" t="s">
        <v>93</v>
      </c>
      <c r="P4942">
        <v>240</v>
      </c>
      <c r="Q4942">
        <v>20000</v>
      </c>
      <c r="R4942">
        <v>36000</v>
      </c>
      <c r="S4942">
        <v>1.8</v>
      </c>
      <c r="T4942">
        <v>0.01</v>
      </c>
      <c r="U4942">
        <f t="shared" si="1527"/>
        <v>36000</v>
      </c>
      <c r="V4942">
        <f t="shared" si="1528"/>
        <v>4800000</v>
      </c>
      <c r="W4942" s="1" t="s">
        <v>155</v>
      </c>
      <c r="X4942" s="1" t="s">
        <v>1236</v>
      </c>
      <c r="Y4942" s="1" t="s">
        <v>156</v>
      </c>
      <c r="Z4942" s="3">
        <v>14240</v>
      </c>
      <c r="AA4942" s="4">
        <f t="shared" si="1532"/>
        <v>7482</v>
      </c>
      <c r="AB4942" s="4">
        <f t="shared" si="1525"/>
        <v>4439.6962060000005</v>
      </c>
      <c r="AC4942" s="4">
        <f t="shared" si="1526"/>
        <v>7482</v>
      </c>
      <c r="AD4942" s="4">
        <f t="shared" si="1533"/>
        <v>8648.0398212941182</v>
      </c>
      <c r="AE4942" s="4">
        <v>7482</v>
      </c>
      <c r="AF4942" s="4">
        <v>7482</v>
      </c>
      <c r="AG4942" s="4">
        <f t="shared" si="1534"/>
        <v>7482</v>
      </c>
      <c r="AI4942" t="e">
        <f t="shared" si="1529"/>
        <v>#N/A</v>
      </c>
      <c r="AJ4942">
        <v>6801.72</v>
      </c>
      <c r="AK4942" s="2">
        <v>6801.72</v>
      </c>
      <c r="AL4942" s="2">
        <f t="shared" si="1535"/>
        <v>6801.72</v>
      </c>
      <c r="AM4942" s="4"/>
      <c r="AN4942" t="e">
        <f>VLOOKUP([1]!Tabelle13[[#This Row],[Vlookup this ID for freight costs]],$AL$2:$AL$6811,2,FALSE)</f>
        <v>#REF!</v>
      </c>
      <c r="AP4942">
        <v>59.4</v>
      </c>
      <c r="AQ4942">
        <v>59.4</v>
      </c>
      <c r="AR4942" s="4">
        <v>15</v>
      </c>
      <c r="AS4942" s="4">
        <v>7</v>
      </c>
      <c r="AT4942" s="4">
        <v>2011</v>
      </c>
      <c r="AU4942" s="4">
        <v>11</v>
      </c>
      <c r="AV4942" s="4">
        <v>7</v>
      </c>
      <c r="AW4942" s="4">
        <v>2011</v>
      </c>
      <c r="AX4942" t="str">
        <f t="shared" si="1530"/>
        <v>No Delay</v>
      </c>
      <c r="AY4942">
        <f t="shared" si="1531"/>
        <v>0</v>
      </c>
    </row>
    <row r="4943" spans="1:51" x14ac:dyDescent="0.2">
      <c r="A4943" s="3">
        <v>83175</v>
      </c>
      <c r="B4943" s="1" t="s">
        <v>50</v>
      </c>
      <c r="C4943" s="1" t="s">
        <v>51</v>
      </c>
      <c r="D4943" s="1" t="s">
        <v>130</v>
      </c>
      <c r="E4943" s="1" t="s">
        <v>101</v>
      </c>
      <c r="F4943" s="1" t="s">
        <v>101</v>
      </c>
      <c r="G4943" s="13" t="s">
        <v>524</v>
      </c>
      <c r="H4943" s="12">
        <v>41607</v>
      </c>
      <c r="I4943" s="12" t="s">
        <v>2069</v>
      </c>
      <c r="J4943" s="12">
        <v>41620</v>
      </c>
      <c r="K4943" s="4">
        <v>5112</v>
      </c>
      <c r="L4943" s="1" t="s">
        <v>146</v>
      </c>
      <c r="M4943" s="1" t="s">
        <v>132</v>
      </c>
      <c r="N4943" s="1" t="s">
        <v>154</v>
      </c>
      <c r="O4943" s="1" t="s">
        <v>93</v>
      </c>
      <c r="P4943">
        <v>60</v>
      </c>
      <c r="Q4943">
        <v>38976</v>
      </c>
      <c r="R4943">
        <v>334414.08000000002</v>
      </c>
      <c r="S4943">
        <v>8.58</v>
      </c>
      <c r="T4943">
        <v>0.14000000000000001</v>
      </c>
      <c r="U4943">
        <f t="shared" si="1527"/>
        <v>334414.08000000002</v>
      </c>
      <c r="V4943">
        <f t="shared" si="1528"/>
        <v>2338560</v>
      </c>
      <c r="W4943" s="1" t="s">
        <v>179</v>
      </c>
      <c r="X4943" s="1" t="s">
        <v>1236</v>
      </c>
      <c r="Y4943" s="1" t="s">
        <v>156</v>
      </c>
      <c r="Z4943" s="3">
        <v>14703</v>
      </c>
      <c r="AA4943" s="4">
        <f t="shared" si="1532"/>
        <v>7482</v>
      </c>
      <c r="AB4943" s="4">
        <f t="shared" si="1525"/>
        <v>6522.2704587999997</v>
      </c>
      <c r="AC4943" s="4">
        <f t="shared" si="1526"/>
        <v>7482</v>
      </c>
      <c r="AD4943" s="4">
        <f t="shared" si="1533"/>
        <v>10302.5</v>
      </c>
      <c r="AE4943" s="4">
        <v>7482</v>
      </c>
      <c r="AF4943" s="4">
        <v>7482</v>
      </c>
      <c r="AG4943" s="4">
        <f t="shared" si="1534"/>
        <v>7482</v>
      </c>
      <c r="AI4943" t="e">
        <f t="shared" si="1529"/>
        <v>#N/A</v>
      </c>
      <c r="AJ4943">
        <v>5846.08</v>
      </c>
      <c r="AK4943" s="2">
        <v>5846.08</v>
      </c>
      <c r="AL4943" s="2">
        <f t="shared" si="1535"/>
        <v>5846.08</v>
      </c>
      <c r="AM4943" s="4"/>
      <c r="AN4943" t="e">
        <f>VLOOKUP([1]!Tabelle13[[#This Row],[Vlookup this ID for freight costs]],$AL$2:$AL$6811,2,FALSE)</f>
        <v>#REF!</v>
      </c>
      <c r="AP4943">
        <v>413.67</v>
      </c>
      <c r="AQ4943">
        <v>413.67</v>
      </c>
      <c r="AR4943" s="4">
        <v>29</v>
      </c>
      <c r="AS4943" s="4">
        <v>11</v>
      </c>
      <c r="AT4943" s="4">
        <v>2013</v>
      </c>
      <c r="AU4943" s="4">
        <v>12</v>
      </c>
      <c r="AV4943" s="4">
        <v>12</v>
      </c>
      <c r="AW4943" s="4">
        <v>2013</v>
      </c>
      <c r="AX4943" t="str">
        <f t="shared" si="1530"/>
        <v>Delay</v>
      </c>
      <c r="AY4943">
        <f t="shared" si="1531"/>
        <v>13</v>
      </c>
    </row>
    <row r="4944" spans="1:51" x14ac:dyDescent="0.2">
      <c r="A4944" s="3">
        <v>83733</v>
      </c>
      <c r="B4944" s="1" t="s">
        <v>50</v>
      </c>
      <c r="C4944" s="1" t="s">
        <v>51</v>
      </c>
      <c r="D4944" s="1" t="s">
        <v>130</v>
      </c>
      <c r="E4944" s="1" t="s">
        <v>101</v>
      </c>
      <c r="F4944" s="1" t="s">
        <v>101</v>
      </c>
      <c r="G4944" s="13" t="s">
        <v>524</v>
      </c>
      <c r="H4944" s="12">
        <v>41607</v>
      </c>
      <c r="I4944" s="12" t="s">
        <v>2069</v>
      </c>
      <c r="J4944" s="12">
        <v>41620</v>
      </c>
      <c r="K4944" s="4">
        <v>5113</v>
      </c>
      <c r="L4944" s="1" t="s">
        <v>146</v>
      </c>
      <c r="M4944" s="1" t="s">
        <v>132</v>
      </c>
      <c r="N4944" s="1" t="s">
        <v>167</v>
      </c>
      <c r="O4944" s="1" t="s">
        <v>93</v>
      </c>
      <c r="P4944">
        <v>30</v>
      </c>
      <c r="Q4944">
        <v>32000</v>
      </c>
      <c r="R4944">
        <v>106560</v>
      </c>
      <c r="S4944">
        <v>3.33</v>
      </c>
      <c r="T4944">
        <v>0.11</v>
      </c>
      <c r="U4944">
        <f t="shared" si="1527"/>
        <v>106560</v>
      </c>
      <c r="V4944">
        <f t="shared" si="1528"/>
        <v>960000</v>
      </c>
      <c r="W4944" s="1" t="s">
        <v>197</v>
      </c>
      <c r="X4944" s="1" t="s">
        <v>1236</v>
      </c>
      <c r="Y4944" s="1" t="s">
        <v>3082</v>
      </c>
      <c r="Z4944" s="3">
        <v>13556</v>
      </c>
      <c r="AA4944" s="4">
        <f t="shared" si="1532"/>
        <v>7482</v>
      </c>
      <c r="AB4944" s="4">
        <f t="shared" si="1525"/>
        <v>5756.6698059999999</v>
      </c>
      <c r="AC4944" s="4">
        <f t="shared" si="1526"/>
        <v>7482</v>
      </c>
      <c r="AD4944" s="4">
        <f t="shared" si="1533"/>
        <v>4097.53486075</v>
      </c>
      <c r="AE4944" s="3" t="s">
        <v>2515</v>
      </c>
      <c r="AF4944" s="3">
        <v>7482</v>
      </c>
      <c r="AG4944" s="4">
        <f>AI4944</f>
        <v>7482</v>
      </c>
      <c r="AH4944" s="4">
        <v>83175</v>
      </c>
      <c r="AI4944">
        <f t="shared" si="1529"/>
        <v>7482</v>
      </c>
      <c r="AJ4944" t="s">
        <v>2515</v>
      </c>
      <c r="AK4944" s="2">
        <v>5846.08</v>
      </c>
      <c r="AL4944" s="2">
        <f>AN4944</f>
        <v>5846.08</v>
      </c>
      <c r="AM4944" s="4">
        <v>83175</v>
      </c>
      <c r="AN4944">
        <f>INDEX($AJ$2:$AJ$6811,MATCH(AM4944,$A$2:$A$6811,0))</f>
        <v>5846.08</v>
      </c>
      <c r="AP4944">
        <v>131.81</v>
      </c>
      <c r="AQ4944">
        <v>131.81</v>
      </c>
      <c r="AR4944" s="4">
        <v>29</v>
      </c>
      <c r="AS4944" s="4">
        <v>11</v>
      </c>
      <c r="AT4944" s="4">
        <v>2013</v>
      </c>
      <c r="AU4944" s="4">
        <v>12</v>
      </c>
      <c r="AV4944" s="4">
        <v>12</v>
      </c>
      <c r="AW4944" s="4">
        <v>2013</v>
      </c>
      <c r="AX4944" t="str">
        <f t="shared" si="1530"/>
        <v>Delay</v>
      </c>
      <c r="AY4944">
        <f t="shared" si="1531"/>
        <v>13</v>
      </c>
    </row>
    <row r="4945" spans="1:51" x14ac:dyDescent="0.2">
      <c r="A4945" s="3">
        <v>84181</v>
      </c>
      <c r="B4945" s="1" t="s">
        <v>463</v>
      </c>
      <c r="C4945" s="1" t="s">
        <v>73</v>
      </c>
      <c r="D4945" s="1" t="s">
        <v>130</v>
      </c>
      <c r="E4945" s="1" t="s">
        <v>101</v>
      </c>
      <c r="F4945" s="1" t="s">
        <v>101</v>
      </c>
      <c r="G4945" s="13" t="s">
        <v>1851</v>
      </c>
      <c r="H4945" s="12">
        <v>41135</v>
      </c>
      <c r="I4945" s="12" t="s">
        <v>1841</v>
      </c>
      <c r="J4945" s="12">
        <v>41113</v>
      </c>
      <c r="K4945" s="4">
        <v>4039</v>
      </c>
      <c r="L4945" s="1" t="s">
        <v>146</v>
      </c>
      <c r="M4945" s="1" t="s">
        <v>132</v>
      </c>
      <c r="N4945" s="1" t="s">
        <v>238</v>
      </c>
      <c r="O4945" s="1" t="s">
        <v>93</v>
      </c>
      <c r="P4945">
        <v>30</v>
      </c>
      <c r="Q4945">
        <v>78082</v>
      </c>
      <c r="R4945">
        <v>418519.52</v>
      </c>
      <c r="S4945">
        <v>5.36</v>
      </c>
      <c r="T4945">
        <v>0.18</v>
      </c>
      <c r="U4945">
        <f t="shared" si="1527"/>
        <v>418519.52</v>
      </c>
      <c r="V4945">
        <f t="shared" si="1528"/>
        <v>2342460</v>
      </c>
      <c r="W4945" s="1" t="s">
        <v>160</v>
      </c>
      <c r="X4945" s="1" t="s">
        <v>1236</v>
      </c>
      <c r="Y4945" s="1" t="s">
        <v>161</v>
      </c>
      <c r="Z4945" s="3">
        <v>14451</v>
      </c>
      <c r="AA4945" s="4">
        <f t="shared" si="1532"/>
        <v>7490</v>
      </c>
      <c r="AB4945" s="4">
        <f t="shared" si="1525"/>
        <v>10814.0679256</v>
      </c>
      <c r="AC4945" s="4">
        <f t="shared" si="1526"/>
        <v>7490</v>
      </c>
      <c r="AD4945" s="4">
        <f t="shared" si="1533"/>
        <v>13074.8</v>
      </c>
      <c r="AE4945" s="4">
        <v>7490</v>
      </c>
      <c r="AF4945" s="4">
        <v>7490</v>
      </c>
      <c r="AG4945" s="4">
        <f>AE4945</f>
        <v>7490</v>
      </c>
      <c r="AI4945" t="e">
        <f t="shared" si="1529"/>
        <v>#N/A</v>
      </c>
      <c r="AJ4945">
        <v>15299.59</v>
      </c>
      <c r="AK4945" s="2">
        <v>15299.59</v>
      </c>
      <c r="AL4945" s="2">
        <f>AJ4945</f>
        <v>15299.59</v>
      </c>
      <c r="AM4945" s="4"/>
      <c r="AN4945" t="e">
        <f>VLOOKUP([1]!Tabelle13[[#This Row],[Vlookup this ID for freight costs]],$AL$2:$AL$6811,2,FALSE)</f>
        <v>#REF!</v>
      </c>
      <c r="AP4945">
        <v>690.56</v>
      </c>
      <c r="AQ4945">
        <v>690.56</v>
      </c>
      <c r="AR4945" s="4">
        <v>14</v>
      </c>
      <c r="AS4945" s="4">
        <v>8</v>
      </c>
      <c r="AT4945" s="4">
        <v>2012</v>
      </c>
      <c r="AU4945" s="4">
        <v>23</v>
      </c>
      <c r="AV4945" s="4">
        <v>7</v>
      </c>
      <c r="AW4945" s="4">
        <v>2012</v>
      </c>
      <c r="AX4945" t="str">
        <f t="shared" si="1530"/>
        <v>No Delay</v>
      </c>
      <c r="AY4945">
        <f t="shared" si="1531"/>
        <v>0</v>
      </c>
    </row>
    <row r="4946" spans="1:51" x14ac:dyDescent="0.2">
      <c r="A4946" s="3">
        <v>85278</v>
      </c>
      <c r="B4946" s="1" t="s">
        <v>463</v>
      </c>
      <c r="C4946" s="1" t="s">
        <v>73</v>
      </c>
      <c r="D4946" s="1" t="s">
        <v>130</v>
      </c>
      <c r="E4946" s="1" t="s">
        <v>101</v>
      </c>
      <c r="F4946" s="1" t="s">
        <v>101</v>
      </c>
      <c r="G4946" s="13" t="s">
        <v>1851</v>
      </c>
      <c r="H4946" s="12">
        <v>41135</v>
      </c>
      <c r="I4946" s="12" t="s">
        <v>1841</v>
      </c>
      <c r="J4946" s="12">
        <v>41113</v>
      </c>
      <c r="K4946" s="4">
        <v>4041</v>
      </c>
      <c r="L4946" s="1" t="s">
        <v>146</v>
      </c>
      <c r="M4946" s="1" t="s">
        <v>132</v>
      </c>
      <c r="N4946" s="1" t="s">
        <v>167</v>
      </c>
      <c r="O4946" s="1" t="s">
        <v>93</v>
      </c>
      <c r="P4946">
        <v>30</v>
      </c>
      <c r="Q4946">
        <v>17422</v>
      </c>
      <c r="R4946">
        <v>66377.820000000007</v>
      </c>
      <c r="S4946">
        <v>3.81</v>
      </c>
      <c r="T4946">
        <v>0.13</v>
      </c>
      <c r="U4946">
        <f t="shared" si="1527"/>
        <v>66377.820000000007</v>
      </c>
      <c r="V4946">
        <f t="shared" si="1528"/>
        <v>522660</v>
      </c>
      <c r="W4946" s="1" t="s">
        <v>155</v>
      </c>
      <c r="X4946" s="1" t="s">
        <v>1236</v>
      </c>
      <c r="Y4946" s="1" t="s">
        <v>156</v>
      </c>
      <c r="Z4946" s="3">
        <v>14969</v>
      </c>
      <c r="AA4946" s="4">
        <f t="shared" si="1532"/>
        <v>7490</v>
      </c>
      <c r="AB4946" s="4">
        <f t="shared" si="1525"/>
        <v>4156.7663775999999</v>
      </c>
      <c r="AC4946" s="4">
        <f t="shared" si="1526"/>
        <v>7490</v>
      </c>
      <c r="AD4946" s="4">
        <f t="shared" si="1533"/>
        <v>12094.166666666666</v>
      </c>
      <c r="AE4946" s="3" t="s">
        <v>2516</v>
      </c>
      <c r="AF4946" s="3">
        <v>7490</v>
      </c>
      <c r="AG4946" s="4">
        <f>AI4946</f>
        <v>7490</v>
      </c>
      <c r="AH4946" s="4">
        <v>84181</v>
      </c>
      <c r="AI4946">
        <f t="shared" si="1529"/>
        <v>7490</v>
      </c>
      <c r="AJ4946" t="s">
        <v>2516</v>
      </c>
      <c r="AK4946" s="2">
        <v>15299.59</v>
      </c>
      <c r="AL4946" s="2">
        <f>AN4946</f>
        <v>15299.59</v>
      </c>
      <c r="AM4946" s="4">
        <v>84181</v>
      </c>
      <c r="AN4946">
        <f>INDEX($AJ$2:$AJ$6811,MATCH(AM4946,$A$2:$A$6811,0))</f>
        <v>15299.59</v>
      </c>
      <c r="AP4946">
        <v>109.52</v>
      </c>
      <c r="AQ4946">
        <v>109.52</v>
      </c>
      <c r="AR4946" s="4">
        <v>14</v>
      </c>
      <c r="AS4946" s="4">
        <v>8</v>
      </c>
      <c r="AT4946" s="4">
        <v>2012</v>
      </c>
      <c r="AU4946" s="4">
        <v>23</v>
      </c>
      <c r="AV4946" s="4">
        <v>7</v>
      </c>
      <c r="AW4946" s="4">
        <v>2012</v>
      </c>
      <c r="AX4946" t="str">
        <f t="shared" si="1530"/>
        <v>No Delay</v>
      </c>
      <c r="AY4946">
        <f t="shared" si="1531"/>
        <v>0</v>
      </c>
    </row>
    <row r="4947" spans="1:51" x14ac:dyDescent="0.2">
      <c r="A4947" s="3">
        <v>70508</v>
      </c>
      <c r="B4947" s="1" t="s">
        <v>168</v>
      </c>
      <c r="C4947" s="1" t="s">
        <v>150</v>
      </c>
      <c r="D4947" s="1" t="s">
        <v>100</v>
      </c>
      <c r="E4947" s="1" t="s">
        <v>253</v>
      </c>
      <c r="F4947" s="1" t="s">
        <v>253</v>
      </c>
      <c r="G4947" s="13" t="s">
        <v>1190</v>
      </c>
      <c r="H4947" s="12">
        <v>40555</v>
      </c>
      <c r="I4947" s="12" t="s">
        <v>2246</v>
      </c>
      <c r="J4947" s="12">
        <v>40549</v>
      </c>
      <c r="K4947" s="4">
        <v>2958</v>
      </c>
      <c r="L4947" s="1" t="s">
        <v>146</v>
      </c>
      <c r="M4947" s="1" t="s">
        <v>170</v>
      </c>
      <c r="N4947" s="1" t="s">
        <v>302</v>
      </c>
      <c r="O4947" s="1" t="s">
        <v>93</v>
      </c>
      <c r="P4947">
        <v>30</v>
      </c>
      <c r="Q4947">
        <v>80381</v>
      </c>
      <c r="R4947">
        <v>555432.71</v>
      </c>
      <c r="S4947">
        <v>6.91</v>
      </c>
      <c r="T4947">
        <v>0.23</v>
      </c>
      <c r="U4947">
        <f t="shared" si="1527"/>
        <v>555432.71</v>
      </c>
      <c r="V4947">
        <f t="shared" si="1528"/>
        <v>2411430</v>
      </c>
      <c r="W4947" s="1" t="s">
        <v>155</v>
      </c>
      <c r="X4947" s="1" t="s">
        <v>1236</v>
      </c>
      <c r="Y4947" s="1" t="s">
        <v>156</v>
      </c>
      <c r="Z4947" s="3">
        <v>8107</v>
      </c>
      <c r="AA4947" s="4">
        <f t="shared" si="1532"/>
        <v>7503</v>
      </c>
      <c r="AB4947" s="4">
        <f t="shared" si="1525"/>
        <v>11066.378117800001</v>
      </c>
      <c r="AC4947" s="4">
        <f t="shared" si="1526"/>
        <v>7503</v>
      </c>
      <c r="AD4947" s="4">
        <f t="shared" si="1533"/>
        <v>7503</v>
      </c>
      <c r="AE4947" s="4">
        <v>7503</v>
      </c>
      <c r="AF4947" s="4">
        <v>7503</v>
      </c>
      <c r="AG4947" s="4">
        <f>AE4947</f>
        <v>7503</v>
      </c>
      <c r="AI4947" t="e">
        <f t="shared" si="1529"/>
        <v>#N/A</v>
      </c>
      <c r="AJ4947">
        <v>6147.08</v>
      </c>
      <c r="AK4947" s="2">
        <v>6147.08</v>
      </c>
      <c r="AL4947" s="2">
        <f>AJ4947</f>
        <v>6147.08</v>
      </c>
      <c r="AM4947" s="4"/>
      <c r="AN4947" t="e">
        <f>VLOOKUP([1]!Tabelle13[[#This Row],[Vlookup this ID for freight costs]],$AL$2:$AL$6811,2,FALSE)</f>
        <v>#REF!</v>
      </c>
      <c r="AP4947">
        <v>1197.51</v>
      </c>
      <c r="AQ4947">
        <v>1197.51</v>
      </c>
      <c r="AR4947" s="4">
        <v>12</v>
      </c>
      <c r="AS4947" s="4">
        <v>1</v>
      </c>
      <c r="AT4947" s="4">
        <v>2011</v>
      </c>
      <c r="AU4947" s="4">
        <v>6</v>
      </c>
      <c r="AV4947" s="4">
        <v>1</v>
      </c>
      <c r="AW4947" s="4">
        <v>2011</v>
      </c>
      <c r="AX4947" t="str">
        <f t="shared" si="1530"/>
        <v>No Delay</v>
      </c>
      <c r="AY4947">
        <f t="shared" si="1531"/>
        <v>0</v>
      </c>
    </row>
    <row r="4948" spans="1:51" x14ac:dyDescent="0.2">
      <c r="A4948" s="3">
        <v>83137</v>
      </c>
      <c r="B4948" s="1" t="s">
        <v>151</v>
      </c>
      <c r="C4948" s="1" t="s">
        <v>65</v>
      </c>
      <c r="D4948" s="1" t="s">
        <v>130</v>
      </c>
      <c r="E4948" s="1" t="s">
        <v>152</v>
      </c>
      <c r="F4948" s="1" t="s">
        <v>152</v>
      </c>
      <c r="G4948" s="13" t="s">
        <v>662</v>
      </c>
      <c r="H4948" s="12">
        <v>41415</v>
      </c>
      <c r="I4948" s="12" t="s">
        <v>663</v>
      </c>
      <c r="J4948" s="12">
        <v>41397</v>
      </c>
      <c r="K4948" s="4">
        <v>4683</v>
      </c>
      <c r="L4948" s="1" t="s">
        <v>146</v>
      </c>
      <c r="M4948" s="1" t="s">
        <v>132</v>
      </c>
      <c r="N4948" s="1" t="s">
        <v>275</v>
      </c>
      <c r="O4948" s="1" t="s">
        <v>93</v>
      </c>
      <c r="P4948">
        <v>60</v>
      </c>
      <c r="Q4948">
        <v>75000</v>
      </c>
      <c r="R4948">
        <v>525000</v>
      </c>
      <c r="S4948">
        <v>7</v>
      </c>
      <c r="T4948">
        <v>0.12</v>
      </c>
      <c r="U4948">
        <f t="shared" si="1527"/>
        <v>525000</v>
      </c>
      <c r="V4948">
        <f t="shared" si="1528"/>
        <v>4500000</v>
      </c>
      <c r="W4948" s="1" t="s">
        <v>155</v>
      </c>
      <c r="X4948" s="1" t="s">
        <v>1236</v>
      </c>
      <c r="Y4948" s="1" t="s">
        <v>156</v>
      </c>
      <c r="Z4948" s="3">
        <v>7726</v>
      </c>
      <c r="AA4948" s="4">
        <f t="shared" si="1532"/>
        <v>7515</v>
      </c>
      <c r="AB4948" s="4">
        <f t="shared" si="1525"/>
        <v>10475.825206000001</v>
      </c>
      <c r="AC4948" s="4">
        <f t="shared" si="1526"/>
        <v>7515</v>
      </c>
      <c r="AD4948" s="4">
        <f t="shared" si="1533"/>
        <v>12469.4</v>
      </c>
      <c r="AE4948" s="4">
        <v>7515</v>
      </c>
      <c r="AF4948" s="4">
        <v>7515</v>
      </c>
      <c r="AG4948" s="4">
        <f>AE4948</f>
        <v>7515</v>
      </c>
      <c r="AI4948" t="e">
        <f t="shared" si="1529"/>
        <v>#N/A</v>
      </c>
      <c r="AJ4948">
        <v>14547.55</v>
      </c>
      <c r="AK4948" s="2">
        <v>14547.55</v>
      </c>
      <c r="AL4948" s="2">
        <f>AJ4948</f>
        <v>14547.55</v>
      </c>
      <c r="AM4948" s="4"/>
      <c r="AN4948" t="e">
        <f>VLOOKUP([1]!Tabelle13[[#This Row],[Vlookup this ID for freight costs]],$AL$2:$AL$6811,2,FALSE)</f>
        <v>#REF!</v>
      </c>
      <c r="AP4948">
        <v>649.41999999999996</v>
      </c>
      <c r="AQ4948">
        <v>649.41999999999996</v>
      </c>
      <c r="AR4948" s="4">
        <v>21</v>
      </c>
      <c r="AS4948" s="4">
        <v>5</v>
      </c>
      <c r="AT4948" s="4">
        <v>2013</v>
      </c>
      <c r="AU4948" s="4">
        <v>3</v>
      </c>
      <c r="AV4948" s="4">
        <v>5</v>
      </c>
      <c r="AW4948" s="4">
        <v>2013</v>
      </c>
      <c r="AX4948" t="str">
        <f t="shared" si="1530"/>
        <v>No Delay</v>
      </c>
      <c r="AY4948">
        <f t="shared" si="1531"/>
        <v>0</v>
      </c>
    </row>
    <row r="4949" spans="1:51" x14ac:dyDescent="0.2">
      <c r="A4949" s="3">
        <v>84447</v>
      </c>
      <c r="B4949" s="1" t="s">
        <v>172</v>
      </c>
      <c r="C4949" s="1" t="s">
        <v>114</v>
      </c>
      <c r="D4949" s="1" t="s">
        <v>130</v>
      </c>
      <c r="E4949" s="1" t="s">
        <v>101</v>
      </c>
      <c r="F4949" s="1" t="s">
        <v>101</v>
      </c>
      <c r="G4949" s="13" t="s">
        <v>774</v>
      </c>
      <c r="H4949" s="12">
        <v>42094</v>
      </c>
      <c r="I4949" s="12" t="s">
        <v>1153</v>
      </c>
      <c r="J4949" s="12">
        <v>42055</v>
      </c>
      <c r="K4949" s="4">
        <v>6334</v>
      </c>
      <c r="L4949" s="1" t="s">
        <v>146</v>
      </c>
      <c r="M4949" s="1" t="s">
        <v>132</v>
      </c>
      <c r="N4949" s="1" t="s">
        <v>167</v>
      </c>
      <c r="O4949" s="1" t="s">
        <v>93</v>
      </c>
      <c r="P4949">
        <v>30</v>
      </c>
      <c r="Q4949">
        <v>65000</v>
      </c>
      <c r="R4949">
        <v>208650</v>
      </c>
      <c r="S4949">
        <v>3.21</v>
      </c>
      <c r="T4949">
        <v>0.11</v>
      </c>
      <c r="U4949">
        <f t="shared" si="1527"/>
        <v>208650</v>
      </c>
      <c r="V4949">
        <f t="shared" si="1528"/>
        <v>1950000</v>
      </c>
      <c r="W4949" s="1" t="s">
        <v>285</v>
      </c>
      <c r="X4949" s="1" t="s">
        <v>1236</v>
      </c>
      <c r="Y4949" s="1" t="s">
        <v>161</v>
      </c>
      <c r="Z4949" s="3">
        <v>13722</v>
      </c>
      <c r="AA4949" s="4">
        <f t="shared" si="1532"/>
        <v>7521</v>
      </c>
      <c r="AB4949" s="4">
        <f t="shared" si="1525"/>
        <v>9378.3472060000004</v>
      </c>
      <c r="AC4949" s="4">
        <f t="shared" si="1526"/>
        <v>7521</v>
      </c>
      <c r="AD4949" s="4">
        <f t="shared" si="1533"/>
        <v>7087.8389873333335</v>
      </c>
      <c r="AE4949" s="3" t="s">
        <v>2517</v>
      </c>
      <c r="AF4949" s="3">
        <v>7521</v>
      </c>
      <c r="AG4949" s="4">
        <f>AI4949</f>
        <v>7521</v>
      </c>
      <c r="AH4949" s="4">
        <v>83882</v>
      </c>
      <c r="AI4949">
        <f t="shared" si="1529"/>
        <v>7521</v>
      </c>
      <c r="AJ4949" t="s">
        <v>2517</v>
      </c>
      <c r="AK4949" s="2">
        <v>8265.26</v>
      </c>
      <c r="AL4949" s="2">
        <f>AN4949</f>
        <v>8265.26</v>
      </c>
      <c r="AM4949" s="4">
        <v>83882</v>
      </c>
      <c r="AN4949">
        <f>INDEX($AJ$2:$AJ$6811,MATCH(AM4949,$A$2:$A$6811,0))</f>
        <v>8265.26</v>
      </c>
      <c r="AP4949">
        <v>214.49</v>
      </c>
      <c r="AQ4949">
        <v>214.49</v>
      </c>
      <c r="AR4949" s="4">
        <v>31</v>
      </c>
      <c r="AS4949" s="4">
        <v>3</v>
      </c>
      <c r="AT4949" s="4">
        <v>2015</v>
      </c>
      <c r="AU4949" s="4">
        <v>20</v>
      </c>
      <c r="AV4949" s="4">
        <v>2</v>
      </c>
      <c r="AW4949" s="4">
        <v>2015</v>
      </c>
      <c r="AX4949" t="str">
        <f t="shared" si="1530"/>
        <v>No Delay</v>
      </c>
      <c r="AY4949">
        <f t="shared" si="1531"/>
        <v>0</v>
      </c>
    </row>
    <row r="4950" spans="1:51" x14ac:dyDescent="0.2">
      <c r="A4950" s="3">
        <v>83882</v>
      </c>
      <c r="B4950" s="1" t="s">
        <v>172</v>
      </c>
      <c r="C4950" s="1" t="s">
        <v>114</v>
      </c>
      <c r="D4950" s="1" t="s">
        <v>130</v>
      </c>
      <c r="E4950" s="1" t="s">
        <v>101</v>
      </c>
      <c r="F4950" s="1" t="s">
        <v>101</v>
      </c>
      <c r="G4950" s="13" t="s">
        <v>774</v>
      </c>
      <c r="H4950" s="12">
        <v>42094</v>
      </c>
      <c r="I4950" s="12" t="s">
        <v>1153</v>
      </c>
      <c r="J4950" s="12">
        <v>42055</v>
      </c>
      <c r="K4950" s="4">
        <v>6331</v>
      </c>
      <c r="L4950" s="1" t="s">
        <v>146</v>
      </c>
      <c r="M4950" s="1" t="s">
        <v>132</v>
      </c>
      <c r="N4950" s="1" t="s">
        <v>167</v>
      </c>
      <c r="O4950" s="1" t="s">
        <v>93</v>
      </c>
      <c r="P4950">
        <v>30</v>
      </c>
      <c r="Q4950">
        <v>41416</v>
      </c>
      <c r="R4950">
        <v>132945.35999999999</v>
      </c>
      <c r="S4950">
        <v>3.21</v>
      </c>
      <c r="T4950">
        <v>0.11</v>
      </c>
      <c r="U4950">
        <f t="shared" si="1527"/>
        <v>132945.35999999999</v>
      </c>
      <c r="V4950">
        <f t="shared" si="1528"/>
        <v>1242480</v>
      </c>
      <c r="W4950" s="1" t="s">
        <v>197</v>
      </c>
      <c r="X4950" s="1" t="s">
        <v>1236</v>
      </c>
      <c r="Y4950" s="1" t="s">
        <v>3082</v>
      </c>
      <c r="Z4950" s="3">
        <v>13092</v>
      </c>
      <c r="AA4950" s="4">
        <f t="shared" si="1532"/>
        <v>7521</v>
      </c>
      <c r="AB4950" s="4">
        <f t="shared" si="1525"/>
        <v>6790.0550908000005</v>
      </c>
      <c r="AC4950" s="4">
        <f t="shared" si="1526"/>
        <v>7521</v>
      </c>
      <c r="AD4950" s="4">
        <f t="shared" si="1533"/>
        <v>7521</v>
      </c>
      <c r="AE4950" s="4">
        <v>7521</v>
      </c>
      <c r="AF4950" s="4">
        <v>7521</v>
      </c>
      <c r="AG4950" s="4">
        <f>AE4950</f>
        <v>7521</v>
      </c>
      <c r="AI4950" t="e">
        <f t="shared" si="1529"/>
        <v>#N/A</v>
      </c>
      <c r="AJ4950">
        <v>8265.26</v>
      </c>
      <c r="AK4950" s="2">
        <v>8265.26</v>
      </c>
      <c r="AL4950" s="2">
        <f>AJ4950</f>
        <v>8265.26</v>
      </c>
      <c r="AM4950" s="4"/>
      <c r="AN4950" t="e">
        <f>VLOOKUP([1]!Tabelle13[[#This Row],[Vlookup this ID for freight costs]],$AL$2:$AL$6811,2,FALSE)</f>
        <v>#REF!</v>
      </c>
      <c r="AP4950">
        <v>136.66999999999999</v>
      </c>
      <c r="AQ4950">
        <v>136.66999999999999</v>
      </c>
      <c r="AR4950" s="4">
        <v>31</v>
      </c>
      <c r="AS4950" s="4">
        <v>3</v>
      </c>
      <c r="AT4950" s="4">
        <v>2015</v>
      </c>
      <c r="AU4950" s="4">
        <v>20</v>
      </c>
      <c r="AV4950" s="4">
        <v>2</v>
      </c>
      <c r="AW4950" s="4">
        <v>2015</v>
      </c>
      <c r="AX4950" t="str">
        <f t="shared" si="1530"/>
        <v>No Delay</v>
      </c>
      <c r="AY4950">
        <f t="shared" si="1531"/>
        <v>0</v>
      </c>
    </row>
    <row r="4951" spans="1:51" x14ac:dyDescent="0.2">
      <c r="A4951" s="3">
        <v>28204</v>
      </c>
      <c r="B4951" s="1" t="s">
        <v>168</v>
      </c>
      <c r="C4951" s="1" t="s">
        <v>150</v>
      </c>
      <c r="D4951" s="1" t="s">
        <v>100</v>
      </c>
      <c r="E4951" s="1" t="s">
        <v>253</v>
      </c>
      <c r="F4951" s="1" t="s">
        <v>253</v>
      </c>
      <c r="G4951" s="13" t="s">
        <v>1657</v>
      </c>
      <c r="H4951" s="12">
        <v>40532</v>
      </c>
      <c r="I4951" s="12" t="s">
        <v>1657</v>
      </c>
      <c r="J4951" s="12">
        <v>40532</v>
      </c>
      <c r="K4951" s="4">
        <v>2937</v>
      </c>
      <c r="L4951" s="1" t="s">
        <v>146</v>
      </c>
      <c r="M4951" s="1" t="s">
        <v>170</v>
      </c>
      <c r="N4951" s="1" t="s">
        <v>302</v>
      </c>
      <c r="O4951" s="1" t="s">
        <v>93</v>
      </c>
      <c r="P4951">
        <v>30</v>
      </c>
      <c r="Q4951">
        <v>88289</v>
      </c>
      <c r="R4951">
        <v>610076.99</v>
      </c>
      <c r="S4951">
        <v>6.91</v>
      </c>
      <c r="T4951">
        <v>0.23</v>
      </c>
      <c r="U4951">
        <f t="shared" si="1527"/>
        <v>610076.99</v>
      </c>
      <c r="V4951">
        <f t="shared" si="1528"/>
        <v>2648670</v>
      </c>
      <c r="W4951" s="1" t="s">
        <v>155</v>
      </c>
      <c r="X4951" s="1" t="s">
        <v>1236</v>
      </c>
      <c r="Y4951" s="1" t="s">
        <v>156</v>
      </c>
      <c r="Z4951" s="3">
        <v>8107</v>
      </c>
      <c r="AA4951" s="4">
        <f t="shared" si="1532"/>
        <v>7540</v>
      </c>
      <c r="AB4951" s="4">
        <f t="shared" si="1525"/>
        <v>11934.263720200001</v>
      </c>
      <c r="AC4951" s="4">
        <f t="shared" si="1526"/>
        <v>7540</v>
      </c>
      <c r="AD4951" s="4">
        <f t="shared" si="1533"/>
        <v>7540</v>
      </c>
      <c r="AE4951" s="4">
        <v>7540</v>
      </c>
      <c r="AF4951" s="4">
        <v>7540</v>
      </c>
      <c r="AG4951" s="4">
        <f>AE4951</f>
        <v>7540</v>
      </c>
      <c r="AI4951" t="e">
        <f t="shared" si="1529"/>
        <v>#N/A</v>
      </c>
      <c r="AJ4951">
        <v>5460.48</v>
      </c>
      <c r="AK4951" s="2">
        <v>5460.48</v>
      </c>
      <c r="AL4951" s="2">
        <f>AJ4951</f>
        <v>5460.48</v>
      </c>
      <c r="AM4951" s="4"/>
      <c r="AN4951" t="e">
        <f>VLOOKUP([1]!Tabelle13[[#This Row],[Vlookup this ID for freight costs]],$AL$2:$AL$6811,2,FALSE)</f>
        <v>#REF!</v>
      </c>
      <c r="AP4951">
        <v>1315.33</v>
      </c>
      <c r="AQ4951">
        <v>1315.33</v>
      </c>
      <c r="AR4951" s="4">
        <v>20</v>
      </c>
      <c r="AS4951" s="4">
        <v>12</v>
      </c>
      <c r="AT4951" s="4">
        <v>2010</v>
      </c>
      <c r="AU4951" s="4">
        <v>20</v>
      </c>
      <c r="AV4951" s="4">
        <v>12</v>
      </c>
      <c r="AW4951" s="4">
        <v>2010</v>
      </c>
      <c r="AX4951" t="str">
        <f t="shared" si="1530"/>
        <v>No Delay</v>
      </c>
      <c r="AY4951">
        <f t="shared" si="1531"/>
        <v>0</v>
      </c>
    </row>
    <row r="4952" spans="1:51" x14ac:dyDescent="0.2">
      <c r="A4952" s="3">
        <v>83732</v>
      </c>
      <c r="B4952" s="1" t="s">
        <v>215</v>
      </c>
      <c r="C4952" s="1" t="s">
        <v>89</v>
      </c>
      <c r="D4952" s="1" t="s">
        <v>130</v>
      </c>
      <c r="E4952" s="1" t="s">
        <v>101</v>
      </c>
      <c r="F4952" s="1" t="s">
        <v>101</v>
      </c>
      <c r="G4952" s="13" t="s">
        <v>734</v>
      </c>
      <c r="H4952" s="12">
        <v>41578</v>
      </c>
      <c r="I4952" s="12" t="s">
        <v>1074</v>
      </c>
      <c r="J4952" s="12">
        <v>41597</v>
      </c>
      <c r="K4952" s="4">
        <v>5055</v>
      </c>
      <c r="L4952" s="1" t="s">
        <v>146</v>
      </c>
      <c r="M4952" s="1" t="s">
        <v>132</v>
      </c>
      <c r="N4952" s="1" t="s">
        <v>408</v>
      </c>
      <c r="O4952" s="1" t="s">
        <v>93</v>
      </c>
      <c r="P4952">
        <v>120</v>
      </c>
      <c r="Q4952">
        <v>228</v>
      </c>
      <c r="R4952">
        <v>4788</v>
      </c>
      <c r="S4952">
        <v>21</v>
      </c>
      <c r="T4952">
        <v>0.18</v>
      </c>
      <c r="U4952">
        <f t="shared" si="1527"/>
        <v>4788</v>
      </c>
      <c r="V4952">
        <f t="shared" si="1528"/>
        <v>27360</v>
      </c>
      <c r="W4952" s="1" t="s">
        <v>155</v>
      </c>
      <c r="X4952" s="1" t="s">
        <v>1236</v>
      </c>
      <c r="Y4952" s="1" t="s">
        <v>156</v>
      </c>
      <c r="Z4952" s="3">
        <v>13090</v>
      </c>
      <c r="AA4952" s="4">
        <f t="shared" si="1532"/>
        <v>7541</v>
      </c>
      <c r="AB4952" s="4">
        <f t="shared" si="1525"/>
        <v>2269.7627044000001</v>
      </c>
      <c r="AC4952" s="4">
        <f t="shared" si="1526"/>
        <v>7541</v>
      </c>
      <c r="AD4952" s="4">
        <f t="shared" si="1533"/>
        <v>3644.2374895000003</v>
      </c>
      <c r="AE4952" s="3" t="s">
        <v>2518</v>
      </c>
      <c r="AF4952" s="3">
        <v>7541</v>
      </c>
      <c r="AG4952" s="4">
        <f>AI4952</f>
        <v>7541</v>
      </c>
      <c r="AH4952" s="4">
        <v>83174</v>
      </c>
      <c r="AI4952">
        <f t="shared" si="1529"/>
        <v>7541</v>
      </c>
      <c r="AJ4952" t="s">
        <v>2518</v>
      </c>
      <c r="AK4952" s="2">
        <v>27875.360000000001</v>
      </c>
      <c r="AL4952" s="2">
        <f>AN4952</f>
        <v>27875.360000000001</v>
      </c>
      <c r="AM4952" s="4">
        <v>83174</v>
      </c>
      <c r="AN4952">
        <f>INDEX($AJ$2:$AJ$6811,MATCH(AM4952,$A$2:$A$6811,0))</f>
        <v>27875.360000000001</v>
      </c>
      <c r="AP4952">
        <v>5.92</v>
      </c>
      <c r="AQ4952">
        <v>5.92</v>
      </c>
      <c r="AR4952" s="4">
        <v>31</v>
      </c>
      <c r="AS4952" s="4">
        <v>10</v>
      </c>
      <c r="AT4952" s="4">
        <v>2013</v>
      </c>
      <c r="AU4952" s="4">
        <v>19</v>
      </c>
      <c r="AV4952" s="4">
        <v>11</v>
      </c>
      <c r="AW4952" s="4">
        <v>2013</v>
      </c>
      <c r="AX4952" t="str">
        <f t="shared" si="1530"/>
        <v>Delay</v>
      </c>
      <c r="AY4952">
        <f t="shared" si="1531"/>
        <v>19</v>
      </c>
    </row>
    <row r="4953" spans="1:51" x14ac:dyDescent="0.2">
      <c r="A4953" s="3">
        <v>84298</v>
      </c>
      <c r="B4953" s="1" t="s">
        <v>215</v>
      </c>
      <c r="C4953" s="1" t="s">
        <v>89</v>
      </c>
      <c r="D4953" s="1" t="s">
        <v>130</v>
      </c>
      <c r="E4953" s="1" t="s">
        <v>101</v>
      </c>
      <c r="F4953" s="1" t="s">
        <v>101</v>
      </c>
      <c r="G4953" s="13" t="s">
        <v>734</v>
      </c>
      <c r="H4953" s="12">
        <v>41578</v>
      </c>
      <c r="I4953" s="12" t="s">
        <v>1074</v>
      </c>
      <c r="J4953" s="12">
        <v>41597</v>
      </c>
      <c r="K4953" s="4">
        <v>5057</v>
      </c>
      <c r="L4953" s="1" t="s">
        <v>146</v>
      </c>
      <c r="M4953" s="1" t="s">
        <v>132</v>
      </c>
      <c r="N4953" s="1" t="s">
        <v>408</v>
      </c>
      <c r="O4953" s="1" t="s">
        <v>93</v>
      </c>
      <c r="P4953">
        <v>120</v>
      </c>
      <c r="Q4953">
        <v>6269</v>
      </c>
      <c r="R4953">
        <v>131649</v>
      </c>
      <c r="S4953">
        <v>21</v>
      </c>
      <c r="T4953">
        <v>0.18</v>
      </c>
      <c r="U4953">
        <f t="shared" si="1527"/>
        <v>131649</v>
      </c>
      <c r="V4953">
        <f t="shared" si="1528"/>
        <v>752280</v>
      </c>
      <c r="W4953" s="1" t="s">
        <v>160</v>
      </c>
      <c r="X4953" s="1" t="s">
        <v>1236</v>
      </c>
      <c r="Y4953" s="1" t="s">
        <v>161</v>
      </c>
      <c r="Z4953" s="3">
        <v>12573</v>
      </c>
      <c r="AA4953" s="4">
        <f t="shared" si="1532"/>
        <v>7541</v>
      </c>
      <c r="AB4953" s="4">
        <f t="shared" si="1525"/>
        <v>2932.7491642</v>
      </c>
      <c r="AC4953" s="4">
        <f t="shared" si="1526"/>
        <v>7541</v>
      </c>
      <c r="AD4953" s="4">
        <f t="shared" si="1533"/>
        <v>7541</v>
      </c>
      <c r="AE4953" s="3" t="s">
        <v>2518</v>
      </c>
      <c r="AF4953" s="3">
        <v>7541</v>
      </c>
      <c r="AG4953" s="4">
        <f>AI4953</f>
        <v>7541</v>
      </c>
      <c r="AH4953" s="4">
        <v>83174</v>
      </c>
      <c r="AI4953">
        <f t="shared" si="1529"/>
        <v>7541</v>
      </c>
      <c r="AJ4953" t="s">
        <v>2518</v>
      </c>
      <c r="AK4953" s="2">
        <v>27875.360000000001</v>
      </c>
      <c r="AL4953" s="2">
        <f>AN4953</f>
        <v>27875.360000000001</v>
      </c>
      <c r="AM4953" s="4">
        <v>83174</v>
      </c>
      <c r="AN4953">
        <f>INDEX($AJ$2:$AJ$6811,MATCH(AM4953,$A$2:$A$6811,0))</f>
        <v>27875.360000000001</v>
      </c>
      <c r="AP4953">
        <v>162.85</v>
      </c>
      <c r="AQ4953">
        <v>162.85</v>
      </c>
      <c r="AR4953" s="4">
        <v>31</v>
      </c>
      <c r="AS4953" s="4">
        <v>10</v>
      </c>
      <c r="AT4953" s="4">
        <v>2013</v>
      </c>
      <c r="AU4953" s="4">
        <v>19</v>
      </c>
      <c r="AV4953" s="4">
        <v>11</v>
      </c>
      <c r="AW4953" s="4">
        <v>2013</v>
      </c>
      <c r="AX4953" t="str">
        <f t="shared" si="1530"/>
        <v>Delay</v>
      </c>
      <c r="AY4953">
        <f t="shared" si="1531"/>
        <v>19</v>
      </c>
    </row>
    <row r="4954" spans="1:51" x14ac:dyDescent="0.2">
      <c r="A4954" s="3">
        <v>84299</v>
      </c>
      <c r="B4954" s="1" t="s">
        <v>215</v>
      </c>
      <c r="C4954" s="1" t="s">
        <v>89</v>
      </c>
      <c r="D4954" s="1" t="s">
        <v>130</v>
      </c>
      <c r="E4954" s="1" t="s">
        <v>101</v>
      </c>
      <c r="F4954" s="1" t="s">
        <v>101</v>
      </c>
      <c r="G4954" s="13" t="s">
        <v>734</v>
      </c>
      <c r="H4954" s="12">
        <v>41578</v>
      </c>
      <c r="I4954" s="12" t="s">
        <v>1074</v>
      </c>
      <c r="J4954" s="12">
        <v>41597</v>
      </c>
      <c r="K4954" s="4">
        <v>5058</v>
      </c>
      <c r="L4954" s="1" t="s">
        <v>146</v>
      </c>
      <c r="M4954" s="1" t="s">
        <v>132</v>
      </c>
      <c r="N4954" s="1" t="s">
        <v>154</v>
      </c>
      <c r="O4954" s="1" t="s">
        <v>93</v>
      </c>
      <c r="P4954">
        <v>60</v>
      </c>
      <c r="Q4954">
        <v>14300</v>
      </c>
      <c r="R4954">
        <v>118118</v>
      </c>
      <c r="S4954">
        <v>8.26</v>
      </c>
      <c r="T4954">
        <v>0.14000000000000001</v>
      </c>
      <c r="U4954">
        <f t="shared" si="1527"/>
        <v>118118</v>
      </c>
      <c r="V4954">
        <f t="shared" si="1528"/>
        <v>858000</v>
      </c>
      <c r="W4954" s="1" t="s">
        <v>204</v>
      </c>
      <c r="X4954" s="1" t="s">
        <v>1236</v>
      </c>
      <c r="Y4954" s="1" t="s">
        <v>205</v>
      </c>
      <c r="Z4954" s="3">
        <v>13184</v>
      </c>
      <c r="AA4954" s="4">
        <f t="shared" si="1532"/>
        <v>7541</v>
      </c>
      <c r="AB4954" s="4">
        <f t="shared" si="1525"/>
        <v>3814.133746</v>
      </c>
      <c r="AC4954" s="4">
        <f t="shared" si="1526"/>
        <v>7541</v>
      </c>
      <c r="AD4954" s="4">
        <f t="shared" si="1533"/>
        <v>7541</v>
      </c>
      <c r="AE4954" s="3" t="s">
        <v>2518</v>
      </c>
      <c r="AF4954" s="3">
        <v>7541</v>
      </c>
      <c r="AG4954" s="4">
        <f>AI4954</f>
        <v>7541</v>
      </c>
      <c r="AH4954" s="4">
        <v>83174</v>
      </c>
      <c r="AI4954">
        <f t="shared" si="1529"/>
        <v>7541</v>
      </c>
      <c r="AJ4954" t="s">
        <v>2518</v>
      </c>
      <c r="AK4954" s="2">
        <v>27875.360000000001</v>
      </c>
      <c r="AL4954" s="2">
        <f>AN4954</f>
        <v>27875.360000000001</v>
      </c>
      <c r="AM4954" s="4">
        <v>83174</v>
      </c>
      <c r="AN4954">
        <f>INDEX($AJ$2:$AJ$6811,MATCH(AM4954,$A$2:$A$6811,0))</f>
        <v>27875.360000000001</v>
      </c>
      <c r="AP4954">
        <v>146.11000000000001</v>
      </c>
      <c r="AQ4954">
        <v>146.11000000000001</v>
      </c>
      <c r="AR4954" s="4">
        <v>31</v>
      </c>
      <c r="AS4954" s="4">
        <v>10</v>
      </c>
      <c r="AT4954" s="4">
        <v>2013</v>
      </c>
      <c r="AU4954" s="4">
        <v>19</v>
      </c>
      <c r="AV4954" s="4">
        <v>11</v>
      </c>
      <c r="AW4954" s="4">
        <v>2013</v>
      </c>
      <c r="AX4954" t="str">
        <f t="shared" si="1530"/>
        <v>Delay</v>
      </c>
      <c r="AY4954">
        <f t="shared" si="1531"/>
        <v>19</v>
      </c>
    </row>
    <row r="4955" spans="1:51" x14ac:dyDescent="0.2">
      <c r="A4955" s="3">
        <v>85412</v>
      </c>
      <c r="B4955" s="1" t="s">
        <v>215</v>
      </c>
      <c r="C4955" s="1" t="s">
        <v>89</v>
      </c>
      <c r="D4955" s="1" t="s">
        <v>130</v>
      </c>
      <c r="E4955" s="1" t="s">
        <v>101</v>
      </c>
      <c r="F4955" s="1" t="s">
        <v>101</v>
      </c>
      <c r="G4955" s="13" t="s">
        <v>734</v>
      </c>
      <c r="H4955" s="12">
        <v>41578</v>
      </c>
      <c r="I4955" s="12" t="s">
        <v>1074</v>
      </c>
      <c r="J4955" s="12">
        <v>41597</v>
      </c>
      <c r="K4955" s="4">
        <v>5059</v>
      </c>
      <c r="L4955" s="1" t="s">
        <v>146</v>
      </c>
      <c r="M4955" s="1" t="s">
        <v>132</v>
      </c>
      <c r="N4955" s="1" t="s">
        <v>742</v>
      </c>
      <c r="O4955" s="1" t="s">
        <v>93</v>
      </c>
      <c r="P4955">
        <v>240</v>
      </c>
      <c r="Q4955">
        <v>2000</v>
      </c>
      <c r="R4955">
        <v>4200</v>
      </c>
      <c r="S4955">
        <v>2.1</v>
      </c>
      <c r="T4955">
        <v>0.01</v>
      </c>
      <c r="U4955">
        <f t="shared" si="1527"/>
        <v>4200</v>
      </c>
      <c r="V4955">
        <f t="shared" si="1528"/>
        <v>480000</v>
      </c>
      <c r="W4955" s="1" t="s">
        <v>155</v>
      </c>
      <c r="X4955" s="1" t="s">
        <v>1236</v>
      </c>
      <c r="Y4955" s="1" t="s">
        <v>156</v>
      </c>
      <c r="Z4955" s="3">
        <v>13090</v>
      </c>
      <c r="AA4955" s="4">
        <f t="shared" si="1532"/>
        <v>7541</v>
      </c>
      <c r="AB4955" s="4">
        <f t="shared" si="1525"/>
        <v>2464.2358060000001</v>
      </c>
      <c r="AC4955" s="4">
        <f t="shared" si="1526"/>
        <v>7541</v>
      </c>
      <c r="AD4955" s="4">
        <f t="shared" si="1533"/>
        <v>2448.6967088571432</v>
      </c>
      <c r="AE4955" s="3" t="s">
        <v>2518</v>
      </c>
      <c r="AF4955" s="3">
        <v>7541</v>
      </c>
      <c r="AG4955" s="4">
        <f>AI4955</f>
        <v>7541</v>
      </c>
      <c r="AH4955" s="4">
        <v>83174</v>
      </c>
      <c r="AI4955">
        <f t="shared" si="1529"/>
        <v>7541</v>
      </c>
      <c r="AJ4955" t="s">
        <v>2518</v>
      </c>
      <c r="AK4955" s="2">
        <v>27875.360000000001</v>
      </c>
      <c r="AL4955" s="2">
        <f>AN4955</f>
        <v>27875.360000000001</v>
      </c>
      <c r="AM4955" s="4">
        <v>83174</v>
      </c>
      <c r="AN4955">
        <f>INDEX($AJ$2:$AJ$6811,MATCH(AM4955,$A$2:$A$6811,0))</f>
        <v>27875.360000000001</v>
      </c>
      <c r="AP4955">
        <v>5.2</v>
      </c>
      <c r="AQ4955">
        <v>5.2</v>
      </c>
      <c r="AR4955" s="4">
        <v>31</v>
      </c>
      <c r="AS4955" s="4">
        <v>10</v>
      </c>
      <c r="AT4955" s="4">
        <v>2013</v>
      </c>
      <c r="AU4955" s="4">
        <v>19</v>
      </c>
      <c r="AV4955" s="4">
        <v>11</v>
      </c>
      <c r="AW4955" s="4">
        <v>2013</v>
      </c>
      <c r="AX4955" t="str">
        <f t="shared" si="1530"/>
        <v>Delay</v>
      </c>
      <c r="AY4955">
        <f t="shared" si="1531"/>
        <v>19</v>
      </c>
    </row>
    <row r="4956" spans="1:51" x14ac:dyDescent="0.2">
      <c r="A4956" s="3">
        <v>83174</v>
      </c>
      <c r="B4956" s="1" t="s">
        <v>215</v>
      </c>
      <c r="C4956" s="1" t="s">
        <v>89</v>
      </c>
      <c r="D4956" s="1" t="s">
        <v>130</v>
      </c>
      <c r="E4956" s="1" t="s">
        <v>101</v>
      </c>
      <c r="F4956" s="1" t="s">
        <v>101</v>
      </c>
      <c r="G4956" s="13" t="s">
        <v>734</v>
      </c>
      <c r="H4956" s="12">
        <v>41578</v>
      </c>
      <c r="I4956" s="12" t="s">
        <v>1074</v>
      </c>
      <c r="J4956" s="12">
        <v>41597</v>
      </c>
      <c r="K4956" s="4">
        <v>5054</v>
      </c>
      <c r="L4956" s="1" t="s">
        <v>146</v>
      </c>
      <c r="M4956" s="1" t="s">
        <v>132</v>
      </c>
      <c r="N4956" s="1" t="s">
        <v>392</v>
      </c>
      <c r="O4956" s="1" t="s">
        <v>393</v>
      </c>
      <c r="P4956">
        <v>120</v>
      </c>
      <c r="Q4956">
        <v>15119</v>
      </c>
      <c r="R4956">
        <v>305706.18</v>
      </c>
      <c r="S4956">
        <v>20.22</v>
      </c>
      <c r="T4956">
        <v>0.17</v>
      </c>
      <c r="U4956">
        <f t="shared" si="1527"/>
        <v>305706.18</v>
      </c>
      <c r="V4956">
        <f t="shared" si="1528"/>
        <v>1814280</v>
      </c>
      <c r="W4956" s="1" t="s">
        <v>394</v>
      </c>
      <c r="X4956" s="1" t="s">
        <v>112</v>
      </c>
      <c r="Y4956" s="1" t="s">
        <v>112</v>
      </c>
      <c r="Z4956" s="3">
        <v>7688</v>
      </c>
      <c r="AA4956" s="4">
        <f t="shared" si="1532"/>
        <v>7541</v>
      </c>
      <c r="AB4956" s="4">
        <f t="shared" si="1525"/>
        <v>3904.0171941999997</v>
      </c>
      <c r="AC4956" s="4">
        <f t="shared" si="1526"/>
        <v>7541</v>
      </c>
      <c r="AD4956" s="4">
        <f t="shared" si="1533"/>
        <v>7541</v>
      </c>
      <c r="AE4956" s="4">
        <v>7541</v>
      </c>
      <c r="AF4956" s="4">
        <v>7541</v>
      </c>
      <c r="AG4956" s="4">
        <f>AE4956</f>
        <v>7541</v>
      </c>
      <c r="AI4956" t="e">
        <f t="shared" si="1529"/>
        <v>#N/A</v>
      </c>
      <c r="AJ4956">
        <v>27875.360000000001</v>
      </c>
      <c r="AK4956" s="2">
        <v>27875.360000000001</v>
      </c>
      <c r="AL4956" s="2">
        <f>AJ4956</f>
        <v>27875.360000000001</v>
      </c>
      <c r="AM4956" s="4"/>
      <c r="AN4956" t="e">
        <f>VLOOKUP([1]!Tabelle13[[#This Row],[Vlookup this ID for freight costs]],$AL$2:$AL$6811,2,FALSE)</f>
        <v>#REF!</v>
      </c>
      <c r="AP4956">
        <v>378.16</v>
      </c>
      <c r="AQ4956">
        <v>378.16</v>
      </c>
      <c r="AR4956" s="4">
        <v>31</v>
      </c>
      <c r="AS4956" s="4">
        <v>10</v>
      </c>
      <c r="AT4956" s="4">
        <v>2013</v>
      </c>
      <c r="AU4956" s="4">
        <v>19</v>
      </c>
      <c r="AV4956" s="4">
        <v>11</v>
      </c>
      <c r="AW4956" s="4">
        <v>2013</v>
      </c>
      <c r="AX4956" t="str">
        <f t="shared" si="1530"/>
        <v>Delay</v>
      </c>
      <c r="AY4956">
        <f t="shared" si="1531"/>
        <v>19</v>
      </c>
    </row>
    <row r="4957" spans="1:51" x14ac:dyDescent="0.2">
      <c r="A4957" s="3">
        <v>42506</v>
      </c>
      <c r="B4957" s="1" t="s">
        <v>1686</v>
      </c>
      <c r="C4957" s="1" t="s">
        <v>165</v>
      </c>
      <c r="D4957" s="1" t="s">
        <v>52</v>
      </c>
      <c r="E4957" s="1" t="s">
        <v>53</v>
      </c>
      <c r="F4957" s="1" t="s">
        <v>53</v>
      </c>
      <c r="G4957" s="13" t="s">
        <v>2519</v>
      </c>
      <c r="H4957" s="12">
        <v>41124</v>
      </c>
      <c r="I4957" s="12" t="s">
        <v>2519</v>
      </c>
      <c r="J4957" s="12">
        <v>41124</v>
      </c>
      <c r="K4957" s="4">
        <v>4090</v>
      </c>
      <c r="L4957" s="1" t="s">
        <v>146</v>
      </c>
      <c r="M4957" s="1" t="s">
        <v>1775</v>
      </c>
      <c r="N4957" s="1" t="s">
        <v>238</v>
      </c>
      <c r="O4957" s="1" t="s">
        <v>93</v>
      </c>
      <c r="P4957">
        <v>30</v>
      </c>
      <c r="Q4957">
        <v>66960</v>
      </c>
      <c r="R4957">
        <v>320738.40000000002</v>
      </c>
      <c r="S4957">
        <v>4.79</v>
      </c>
      <c r="T4957">
        <v>0.16</v>
      </c>
      <c r="U4957">
        <f t="shared" si="1527"/>
        <v>320738.40000000002</v>
      </c>
      <c r="V4957">
        <f t="shared" si="1528"/>
        <v>2008800</v>
      </c>
      <c r="W4957" s="1" t="s">
        <v>179</v>
      </c>
      <c r="X4957" s="1" t="s">
        <v>1236</v>
      </c>
      <c r="Y4957" s="1" t="s">
        <v>156</v>
      </c>
      <c r="Z4957" s="3">
        <v>5457</v>
      </c>
      <c r="AA4957" s="4">
        <f t="shared" si="1532"/>
        <v>7549</v>
      </c>
      <c r="AB4957" s="4">
        <f t="shared" si="1525"/>
        <v>9593.452894</v>
      </c>
      <c r="AC4957" s="4">
        <f t="shared" si="1526"/>
        <v>7549</v>
      </c>
      <c r="AD4957" s="4">
        <f t="shared" si="1533"/>
        <v>7549</v>
      </c>
      <c r="AE4957" s="4">
        <v>7549</v>
      </c>
      <c r="AF4957" s="4">
        <v>7549</v>
      </c>
      <c r="AG4957" s="4">
        <f>AE4957</f>
        <v>7549</v>
      </c>
      <c r="AI4957" t="e">
        <f t="shared" si="1529"/>
        <v>#N/A</v>
      </c>
      <c r="AJ4957">
        <v>26095.99</v>
      </c>
      <c r="AK4957" s="2">
        <v>26095.99</v>
      </c>
      <c r="AL4957" s="2">
        <f>AJ4957</f>
        <v>26095.99</v>
      </c>
      <c r="AM4957" s="4"/>
      <c r="AN4957" t="e">
        <f>VLOOKUP([1]!Tabelle13[[#This Row],[Vlookup this ID for freight costs]],$AL$2:$AL$6811,2,FALSE)</f>
        <v>#REF!</v>
      </c>
      <c r="AP4957">
        <v>449.68</v>
      </c>
      <c r="AQ4957">
        <v>449.68</v>
      </c>
      <c r="AR4957" s="4">
        <v>3</v>
      </c>
      <c r="AS4957" s="4">
        <v>8</v>
      </c>
      <c r="AT4957" s="4">
        <v>2012</v>
      </c>
      <c r="AU4957" s="4">
        <v>3</v>
      </c>
      <c r="AV4957" s="4">
        <v>8</v>
      </c>
      <c r="AW4957" s="4">
        <v>2012</v>
      </c>
      <c r="AX4957" t="str">
        <f t="shared" si="1530"/>
        <v>No Delay</v>
      </c>
      <c r="AY4957">
        <f t="shared" si="1531"/>
        <v>0</v>
      </c>
    </row>
    <row r="4958" spans="1:51" x14ac:dyDescent="0.2">
      <c r="A4958" s="3">
        <v>65349</v>
      </c>
      <c r="B4958" s="1" t="s">
        <v>168</v>
      </c>
      <c r="C4958" s="1" t="s">
        <v>150</v>
      </c>
      <c r="D4958" s="1" t="s">
        <v>100</v>
      </c>
      <c r="E4958" s="1" t="s">
        <v>253</v>
      </c>
      <c r="F4958" s="1" t="s">
        <v>253</v>
      </c>
      <c r="G4958" s="13" t="s">
        <v>1459</v>
      </c>
      <c r="H4958" s="12">
        <v>40878</v>
      </c>
      <c r="I4958" s="12" t="s">
        <v>1459</v>
      </c>
      <c r="J4958" s="12">
        <v>40878</v>
      </c>
      <c r="K4958" s="4">
        <v>3609</v>
      </c>
      <c r="L4958" s="1" t="s">
        <v>146</v>
      </c>
      <c r="M4958" s="1" t="s">
        <v>211</v>
      </c>
      <c r="N4958" s="1" t="s">
        <v>167</v>
      </c>
      <c r="O4958" s="1" t="s">
        <v>93</v>
      </c>
      <c r="P4958">
        <v>30</v>
      </c>
      <c r="Q4958">
        <v>96224</v>
      </c>
      <c r="R4958">
        <v>413763.2</v>
      </c>
      <c r="S4958">
        <v>4.3</v>
      </c>
      <c r="T4958">
        <v>0.14000000000000001</v>
      </c>
      <c r="U4958">
        <f t="shared" si="1527"/>
        <v>413763.2</v>
      </c>
      <c r="V4958">
        <f t="shared" si="1528"/>
        <v>2886720</v>
      </c>
      <c r="W4958" s="1" t="s">
        <v>213</v>
      </c>
      <c r="X4958" s="1" t="s">
        <v>1236</v>
      </c>
      <c r="Y4958" s="1" t="s">
        <v>161</v>
      </c>
      <c r="Z4958" s="3">
        <v>7947</v>
      </c>
      <c r="AA4958" s="4">
        <f t="shared" si="1532"/>
        <v>7556</v>
      </c>
      <c r="AB4958" s="4">
        <f t="shared" si="1525"/>
        <v>12805.112513200002</v>
      </c>
      <c r="AC4958" s="4">
        <f t="shared" si="1526"/>
        <v>7556</v>
      </c>
      <c r="AD4958" s="4">
        <f t="shared" si="1533"/>
        <v>7556</v>
      </c>
      <c r="AE4958" s="4">
        <v>7556</v>
      </c>
      <c r="AF4958" s="4">
        <v>7556</v>
      </c>
      <c r="AG4958" s="4">
        <f>AE4958</f>
        <v>7556</v>
      </c>
      <c r="AI4958" t="e">
        <f t="shared" si="1529"/>
        <v>#N/A</v>
      </c>
      <c r="AJ4958">
        <v>9582.5300000000007</v>
      </c>
      <c r="AK4958" s="2">
        <v>9582.5300000000007</v>
      </c>
      <c r="AL4958" s="2">
        <f>AJ4958</f>
        <v>9582.5300000000007</v>
      </c>
      <c r="AM4958" s="4"/>
      <c r="AN4958" t="e">
        <f>VLOOKUP([1]!Tabelle13[[#This Row],[Vlookup this ID for freight costs]],$AL$2:$AL$6811,2,FALSE)</f>
        <v>#REF!</v>
      </c>
      <c r="AP4958">
        <v>682.71</v>
      </c>
      <c r="AQ4958">
        <v>682.71</v>
      </c>
      <c r="AR4958" s="4">
        <v>1</v>
      </c>
      <c r="AS4958" s="4">
        <v>12</v>
      </c>
      <c r="AT4958" s="4">
        <v>2011</v>
      </c>
      <c r="AU4958" s="4">
        <v>1</v>
      </c>
      <c r="AV4958" s="4">
        <v>12</v>
      </c>
      <c r="AW4958" s="4">
        <v>2011</v>
      </c>
      <c r="AX4958" t="str">
        <f t="shared" si="1530"/>
        <v>No Delay</v>
      </c>
      <c r="AY4958">
        <f t="shared" si="1531"/>
        <v>0</v>
      </c>
    </row>
    <row r="4959" spans="1:51" x14ac:dyDescent="0.2">
      <c r="A4959" s="3">
        <v>66123</v>
      </c>
      <c r="B4959" s="1" t="s">
        <v>168</v>
      </c>
      <c r="C4959" s="1" t="s">
        <v>150</v>
      </c>
      <c r="D4959" s="1" t="s">
        <v>100</v>
      </c>
      <c r="E4959" s="1" t="s">
        <v>253</v>
      </c>
      <c r="F4959" s="1" t="s">
        <v>253</v>
      </c>
      <c r="G4959" s="13" t="s">
        <v>590</v>
      </c>
      <c r="H4959" s="12">
        <v>40638</v>
      </c>
      <c r="I4959" s="12" t="s">
        <v>1540</v>
      </c>
      <c r="J4959" s="12">
        <v>40668</v>
      </c>
      <c r="K4959" s="4">
        <v>3166</v>
      </c>
      <c r="L4959" s="1" t="s">
        <v>146</v>
      </c>
      <c r="M4959" s="1" t="s">
        <v>672</v>
      </c>
      <c r="N4959" s="1" t="s">
        <v>265</v>
      </c>
      <c r="O4959" s="1" t="s">
        <v>93</v>
      </c>
      <c r="P4959">
        <v>60</v>
      </c>
      <c r="Q4959">
        <v>48446</v>
      </c>
      <c r="R4959">
        <v>135164.34</v>
      </c>
      <c r="S4959">
        <v>2.79</v>
      </c>
      <c r="T4959">
        <v>0.05</v>
      </c>
      <c r="U4959">
        <f t="shared" si="1527"/>
        <v>135164.34</v>
      </c>
      <c r="V4959">
        <f t="shared" si="1528"/>
        <v>2906760</v>
      </c>
      <c r="W4959" s="1" t="s">
        <v>204</v>
      </c>
      <c r="X4959" s="1" t="s">
        <v>1236</v>
      </c>
      <c r="Y4959" s="1" t="s">
        <v>205</v>
      </c>
      <c r="Z4959" s="3">
        <v>16682</v>
      </c>
      <c r="AA4959" s="4">
        <f>AB4959</f>
        <v>7561.8147859999999</v>
      </c>
      <c r="AB4959" s="2">
        <f>2245.156962+0.109744*Q4959</f>
        <v>7561.8147859999999</v>
      </c>
      <c r="AC4959" s="4">
        <f>AD4959</f>
        <v>7561.8147859999999</v>
      </c>
      <c r="AD4959" s="4">
        <f t="shared" si="1533"/>
        <v>7561.8147859999999</v>
      </c>
      <c r="AE4959" s="4" t="s">
        <v>62</v>
      </c>
      <c r="AG4959" s="4" t="str">
        <f>AE4959</f>
        <v>Weight Captured Separately</v>
      </c>
      <c r="AI4959" t="e">
        <f t="shared" si="1529"/>
        <v>#N/A</v>
      </c>
      <c r="AJ4959" t="s">
        <v>81</v>
      </c>
      <c r="AK4959" s="2"/>
      <c r="AL4959" s="2" t="str">
        <f>AJ4959</f>
        <v>Freight Included in Commodity Cost</v>
      </c>
      <c r="AM4959" s="4"/>
      <c r="AN4959" t="e">
        <f>VLOOKUP([1]!Tabelle13[[#This Row],[Vlookup this ID for freight costs]],$AL$2:$AL$6811,2,FALSE)</f>
        <v>#REF!</v>
      </c>
      <c r="AO4959">
        <f>IF(AK:AK="",AC:AC*6.242+1.383 -2.844 + 3.145 -2.265  -2.026,AK:AK)</f>
        <v>47198.240894212002</v>
      </c>
      <c r="AP4959">
        <v>291.41000000000003</v>
      </c>
      <c r="AQ4959">
        <v>291.41000000000003</v>
      </c>
      <c r="AR4959" s="4">
        <v>5</v>
      </c>
      <c r="AS4959" s="4">
        <v>4</v>
      </c>
      <c r="AT4959" s="4">
        <v>2011</v>
      </c>
      <c r="AU4959" s="4">
        <v>5</v>
      </c>
      <c r="AV4959" s="4">
        <v>5</v>
      </c>
      <c r="AW4959" s="4">
        <v>2011</v>
      </c>
      <c r="AX4959" t="str">
        <f t="shared" si="1530"/>
        <v>Delay</v>
      </c>
      <c r="AY4959">
        <f t="shared" si="1531"/>
        <v>30</v>
      </c>
    </row>
    <row r="4960" spans="1:51" x14ac:dyDescent="0.2">
      <c r="A4960" s="3">
        <v>85312</v>
      </c>
      <c r="B4960" s="1" t="s">
        <v>172</v>
      </c>
      <c r="C4960" s="1" t="s">
        <v>114</v>
      </c>
      <c r="D4960" s="1" t="s">
        <v>130</v>
      </c>
      <c r="E4960" s="1" t="s">
        <v>101</v>
      </c>
      <c r="F4960" s="1" t="s">
        <v>101</v>
      </c>
      <c r="G4960" s="13" t="s">
        <v>739</v>
      </c>
      <c r="H4960" s="12">
        <v>41213</v>
      </c>
      <c r="I4960" s="12" t="s">
        <v>2520</v>
      </c>
      <c r="J4960" s="12">
        <v>41201</v>
      </c>
      <c r="K4960" s="4">
        <v>4220</v>
      </c>
      <c r="L4960" s="1" t="s">
        <v>146</v>
      </c>
      <c r="M4960" s="1" t="s">
        <v>132</v>
      </c>
      <c r="N4960" s="1" t="s">
        <v>265</v>
      </c>
      <c r="O4960" s="1" t="s">
        <v>93</v>
      </c>
      <c r="P4960">
        <v>60</v>
      </c>
      <c r="Q4960">
        <v>50000</v>
      </c>
      <c r="R4960">
        <v>122000</v>
      </c>
      <c r="S4960">
        <v>2.44</v>
      </c>
      <c r="T4960">
        <v>0.04</v>
      </c>
      <c r="U4960">
        <f t="shared" si="1527"/>
        <v>122000</v>
      </c>
      <c r="V4960">
        <f t="shared" si="1528"/>
        <v>3000000</v>
      </c>
      <c r="W4960" s="1" t="s">
        <v>160</v>
      </c>
      <c r="X4960" s="1" t="s">
        <v>1236</v>
      </c>
      <c r="Y4960" s="1" t="s">
        <v>161</v>
      </c>
      <c r="Z4960" s="3">
        <v>13722</v>
      </c>
      <c r="AA4960" s="4">
        <f t="shared" si="1532"/>
        <v>7567</v>
      </c>
      <c r="AB4960" s="4">
        <f t="shared" ref="AB4960:AB4988" si="1536" xml:space="preserve"> 2244.740206  + 0.1097478*Q4960</f>
        <v>7732.1302059999998</v>
      </c>
      <c r="AC4960" s="4">
        <f t="shared" ref="AC4960:AC4988" si="1537">AF4960</f>
        <v>7567</v>
      </c>
      <c r="AD4960" s="4">
        <f t="shared" si="1533"/>
        <v>10956.816105574468</v>
      </c>
      <c r="AE4960" s="4">
        <v>7567</v>
      </c>
      <c r="AF4960" s="4">
        <v>7567</v>
      </c>
      <c r="AG4960" s="4">
        <f>AE4960</f>
        <v>7567</v>
      </c>
      <c r="AI4960" t="e">
        <f t="shared" si="1529"/>
        <v>#N/A</v>
      </c>
      <c r="AJ4960">
        <v>16697.66</v>
      </c>
      <c r="AK4960" s="2">
        <v>16697.66</v>
      </c>
      <c r="AL4960" s="2">
        <f>AJ4960</f>
        <v>16697.66</v>
      </c>
      <c r="AM4960" s="4"/>
      <c r="AN4960" t="e">
        <f>VLOOKUP([1]!Tabelle13[[#This Row],[Vlookup this ID for freight costs]],$AL$2:$AL$6811,2,FALSE)</f>
        <v>#REF!</v>
      </c>
      <c r="AP4960">
        <v>171.04</v>
      </c>
      <c r="AQ4960">
        <v>171.04</v>
      </c>
      <c r="AR4960" s="4">
        <v>31</v>
      </c>
      <c r="AS4960" s="4">
        <v>10</v>
      </c>
      <c r="AT4960" s="4">
        <v>2012</v>
      </c>
      <c r="AU4960" s="4">
        <v>19</v>
      </c>
      <c r="AV4960" s="4">
        <v>10</v>
      </c>
      <c r="AW4960" s="4">
        <v>2012</v>
      </c>
      <c r="AX4960" t="str">
        <f t="shared" si="1530"/>
        <v>No Delay</v>
      </c>
      <c r="AY4960">
        <f t="shared" si="1531"/>
        <v>0</v>
      </c>
    </row>
    <row r="4961" spans="1:51" x14ac:dyDescent="0.2">
      <c r="A4961" s="3">
        <v>86523</v>
      </c>
      <c r="B4961" s="1" t="s">
        <v>172</v>
      </c>
      <c r="C4961" s="1" t="s">
        <v>114</v>
      </c>
      <c r="D4961" s="1" t="s">
        <v>130</v>
      </c>
      <c r="E4961" s="1" t="s">
        <v>101</v>
      </c>
      <c r="F4961" s="1" t="s">
        <v>101</v>
      </c>
      <c r="G4961" s="13" t="s">
        <v>739</v>
      </c>
      <c r="H4961" s="12">
        <v>41213</v>
      </c>
      <c r="I4961" s="12" t="s">
        <v>2520</v>
      </c>
      <c r="J4961" s="12">
        <v>41201</v>
      </c>
      <c r="K4961" s="4">
        <v>4221</v>
      </c>
      <c r="L4961" s="1" t="s">
        <v>146</v>
      </c>
      <c r="M4961" s="1" t="s">
        <v>132</v>
      </c>
      <c r="N4961" s="1" t="s">
        <v>265</v>
      </c>
      <c r="O4961" s="1" t="s">
        <v>93</v>
      </c>
      <c r="P4961">
        <v>60</v>
      </c>
      <c r="Q4961">
        <v>45531</v>
      </c>
      <c r="R4961">
        <v>111095.64</v>
      </c>
      <c r="S4961">
        <v>2.44</v>
      </c>
      <c r="T4961">
        <v>0.04</v>
      </c>
      <c r="U4961">
        <f t="shared" si="1527"/>
        <v>111095.64</v>
      </c>
      <c r="V4961">
        <f t="shared" si="1528"/>
        <v>2731860</v>
      </c>
      <c r="W4961" s="1" t="s">
        <v>179</v>
      </c>
      <c r="X4961" s="1" t="s">
        <v>1236</v>
      </c>
      <c r="Y4961" s="1" t="s">
        <v>156</v>
      </c>
      <c r="Z4961" s="3">
        <v>14240</v>
      </c>
      <c r="AA4961" s="4">
        <f t="shared" si="1532"/>
        <v>7567</v>
      </c>
      <c r="AB4961" s="4">
        <f t="shared" si="1536"/>
        <v>7241.6672878000008</v>
      </c>
      <c r="AC4961" s="4">
        <f t="shared" si="1537"/>
        <v>7567</v>
      </c>
      <c r="AD4961" s="4">
        <f t="shared" si="1533"/>
        <v>7567</v>
      </c>
      <c r="AE4961" s="3" t="s">
        <v>2521</v>
      </c>
      <c r="AF4961" s="3">
        <v>7567</v>
      </c>
      <c r="AG4961" s="4">
        <f>AI4961</f>
        <v>7567</v>
      </c>
      <c r="AH4961" s="4">
        <v>85312</v>
      </c>
      <c r="AI4961">
        <f t="shared" si="1529"/>
        <v>7567</v>
      </c>
      <c r="AJ4961" t="s">
        <v>2521</v>
      </c>
      <c r="AK4961" s="2">
        <v>16697.66</v>
      </c>
      <c r="AL4961" s="2">
        <f>AN4961</f>
        <v>16697.66</v>
      </c>
      <c r="AM4961" s="4">
        <v>85312</v>
      </c>
      <c r="AN4961">
        <f>INDEX($AJ$2:$AJ$6811,MATCH(AM4961,$A$2:$A$6811,0))</f>
        <v>16697.66</v>
      </c>
      <c r="AP4961">
        <v>155.76</v>
      </c>
      <c r="AQ4961">
        <v>155.76</v>
      </c>
      <c r="AR4961" s="4">
        <v>31</v>
      </c>
      <c r="AS4961" s="4">
        <v>10</v>
      </c>
      <c r="AT4961" s="4">
        <v>2012</v>
      </c>
      <c r="AU4961" s="4">
        <v>19</v>
      </c>
      <c r="AV4961" s="4">
        <v>10</v>
      </c>
      <c r="AW4961" s="4">
        <v>2012</v>
      </c>
      <c r="AX4961" t="str">
        <f t="shared" si="1530"/>
        <v>No Delay</v>
      </c>
      <c r="AY4961">
        <f t="shared" si="1531"/>
        <v>0</v>
      </c>
    </row>
    <row r="4962" spans="1:51" x14ac:dyDescent="0.2">
      <c r="A4962" s="3">
        <v>32405</v>
      </c>
      <c r="B4962" s="1" t="s">
        <v>168</v>
      </c>
      <c r="C4962" s="1" t="s">
        <v>150</v>
      </c>
      <c r="D4962" s="1" t="s">
        <v>100</v>
      </c>
      <c r="E4962" s="1" t="s">
        <v>253</v>
      </c>
      <c r="F4962" s="1" t="s">
        <v>253</v>
      </c>
      <c r="G4962" s="13" t="s">
        <v>1713</v>
      </c>
      <c r="H4962" s="12">
        <v>40738</v>
      </c>
      <c r="I4962" s="12" t="s">
        <v>1713</v>
      </c>
      <c r="J4962" s="12">
        <v>40738</v>
      </c>
      <c r="K4962" s="4">
        <v>3324</v>
      </c>
      <c r="L4962" s="1" t="s">
        <v>146</v>
      </c>
      <c r="M4962" s="1" t="s">
        <v>672</v>
      </c>
      <c r="N4962" s="1" t="s">
        <v>302</v>
      </c>
      <c r="O4962" s="1" t="s">
        <v>93</v>
      </c>
      <c r="P4962">
        <v>30</v>
      </c>
      <c r="Q4962">
        <v>113000</v>
      </c>
      <c r="R4962">
        <v>731110</v>
      </c>
      <c r="S4962">
        <v>6.47</v>
      </c>
      <c r="T4962">
        <v>0.22</v>
      </c>
      <c r="U4962">
        <f t="shared" si="1527"/>
        <v>731110</v>
      </c>
      <c r="V4962">
        <f t="shared" si="1528"/>
        <v>3390000</v>
      </c>
      <c r="W4962" s="1" t="s">
        <v>204</v>
      </c>
      <c r="X4962" s="1" t="s">
        <v>1236</v>
      </c>
      <c r="Y4962" s="1" t="s">
        <v>205</v>
      </c>
      <c r="Z4962" s="3">
        <v>16682</v>
      </c>
      <c r="AA4962" s="4">
        <f t="shared" si="1532"/>
        <v>7569</v>
      </c>
      <c r="AB4962" s="4">
        <f t="shared" si="1536"/>
        <v>14646.241606000001</v>
      </c>
      <c r="AC4962" s="4">
        <f t="shared" si="1537"/>
        <v>7569</v>
      </c>
      <c r="AD4962" s="4">
        <f t="shared" si="1533"/>
        <v>7616</v>
      </c>
      <c r="AE4962" s="4">
        <v>7569</v>
      </c>
      <c r="AF4962" s="4">
        <v>7569</v>
      </c>
      <c r="AG4962" s="4">
        <f t="shared" ref="AG4962:AG4967" si="1538">AE4962</f>
        <v>7569</v>
      </c>
      <c r="AI4962" t="e">
        <f t="shared" si="1529"/>
        <v>#N/A</v>
      </c>
      <c r="AJ4962">
        <v>11986.59</v>
      </c>
      <c r="AK4962" s="2">
        <v>11986.59</v>
      </c>
      <c r="AL4962" s="2">
        <f t="shared" ref="AL4962:AL4967" si="1539">AJ4962</f>
        <v>11986.59</v>
      </c>
      <c r="AM4962" s="4"/>
      <c r="AN4962" t="e">
        <f>VLOOKUP([1]!Tabelle13[[#This Row],[Vlookup this ID for freight costs]],$AL$2:$AL$6811,2,FALSE)</f>
        <v>#REF!</v>
      </c>
      <c r="AP4962">
        <v>1206.33</v>
      </c>
      <c r="AQ4962">
        <v>1206.33</v>
      </c>
      <c r="AR4962" s="4">
        <v>14</v>
      </c>
      <c r="AS4962" s="4">
        <v>7</v>
      </c>
      <c r="AT4962" s="4">
        <v>2011</v>
      </c>
      <c r="AU4962" s="4">
        <v>14</v>
      </c>
      <c r="AV4962" s="4">
        <v>7</v>
      </c>
      <c r="AW4962" s="4">
        <v>2011</v>
      </c>
      <c r="AX4962" t="str">
        <f t="shared" si="1530"/>
        <v>No Delay</v>
      </c>
      <c r="AY4962">
        <f t="shared" si="1531"/>
        <v>0</v>
      </c>
    </row>
    <row r="4963" spans="1:51" x14ac:dyDescent="0.2">
      <c r="A4963" s="3">
        <v>12299</v>
      </c>
      <c r="B4963" s="1" t="s">
        <v>119</v>
      </c>
      <c r="C4963" s="1" t="s">
        <v>114</v>
      </c>
      <c r="D4963" s="1" t="s">
        <v>130</v>
      </c>
      <c r="E4963" s="1" t="s">
        <v>101</v>
      </c>
      <c r="F4963" s="1" t="s">
        <v>101</v>
      </c>
      <c r="G4963" s="13" t="s">
        <v>1878</v>
      </c>
      <c r="H4963" s="12">
        <v>40085</v>
      </c>
      <c r="I4963" s="12" t="s">
        <v>1878</v>
      </c>
      <c r="J4963" s="12">
        <v>40085</v>
      </c>
      <c r="K4963" s="4">
        <v>1859</v>
      </c>
      <c r="L4963" s="1" t="s">
        <v>146</v>
      </c>
      <c r="M4963" s="1" t="s">
        <v>132</v>
      </c>
      <c r="N4963" s="1" t="s">
        <v>238</v>
      </c>
      <c r="O4963" s="1" t="s">
        <v>93</v>
      </c>
      <c r="P4963">
        <v>30</v>
      </c>
      <c r="Q4963">
        <v>92000</v>
      </c>
      <c r="R4963">
        <v>1058000</v>
      </c>
      <c r="S4963">
        <v>11.5</v>
      </c>
      <c r="T4963">
        <v>0.38</v>
      </c>
      <c r="U4963">
        <f t="shared" si="1527"/>
        <v>1058000</v>
      </c>
      <c r="V4963">
        <f t="shared" si="1528"/>
        <v>2760000</v>
      </c>
      <c r="W4963" s="1" t="s">
        <v>160</v>
      </c>
      <c r="X4963" s="1" t="s">
        <v>1236</v>
      </c>
      <c r="Y4963" s="1" t="s">
        <v>161</v>
      </c>
      <c r="Z4963" s="3">
        <v>13722</v>
      </c>
      <c r="AA4963" s="4">
        <f t="shared" si="1532"/>
        <v>7579</v>
      </c>
      <c r="AB4963" s="4">
        <f t="shared" si="1536"/>
        <v>12341.537806</v>
      </c>
      <c r="AC4963" s="4">
        <f t="shared" si="1537"/>
        <v>7579</v>
      </c>
      <c r="AD4963" s="4">
        <f t="shared" si="1533"/>
        <v>8397.3333333333339</v>
      </c>
      <c r="AE4963" s="4">
        <v>7579</v>
      </c>
      <c r="AF4963" s="4">
        <v>7579</v>
      </c>
      <c r="AG4963" s="4">
        <f t="shared" si="1538"/>
        <v>7579</v>
      </c>
      <c r="AI4963" t="e">
        <f t="shared" si="1529"/>
        <v>#N/A</v>
      </c>
      <c r="AJ4963">
        <v>6759.28</v>
      </c>
      <c r="AK4963" s="2">
        <v>6759.28</v>
      </c>
      <c r="AL4963" s="2">
        <f t="shared" si="1539"/>
        <v>6759.28</v>
      </c>
      <c r="AM4963" s="4"/>
      <c r="AN4963" t="e">
        <f>VLOOKUP([1]!Tabelle13[[#This Row],[Vlookup this ID for freight costs]],$AL$2:$AL$6811,2,FALSE)</f>
        <v>#REF!</v>
      </c>
      <c r="AP4963">
        <v>2073.6799999999998</v>
      </c>
      <c r="AQ4963">
        <v>2073.6799999999998</v>
      </c>
      <c r="AR4963" s="4">
        <v>29</v>
      </c>
      <c r="AS4963" s="4">
        <v>9</v>
      </c>
      <c r="AT4963" s="4">
        <v>2009</v>
      </c>
      <c r="AU4963" s="4">
        <v>29</v>
      </c>
      <c r="AV4963" s="4">
        <v>9</v>
      </c>
      <c r="AW4963" s="4">
        <v>2009</v>
      </c>
      <c r="AX4963" t="str">
        <f t="shared" si="1530"/>
        <v>No Delay</v>
      </c>
      <c r="AY4963">
        <f t="shared" si="1531"/>
        <v>0</v>
      </c>
    </row>
    <row r="4964" spans="1:51" x14ac:dyDescent="0.2">
      <c r="A4964" s="3">
        <v>12609</v>
      </c>
      <c r="B4964" s="1" t="s">
        <v>119</v>
      </c>
      <c r="C4964" s="1" t="s">
        <v>114</v>
      </c>
      <c r="D4964" s="1" t="s">
        <v>130</v>
      </c>
      <c r="E4964" s="1" t="s">
        <v>101</v>
      </c>
      <c r="F4964" s="1" t="s">
        <v>101</v>
      </c>
      <c r="G4964" s="13" t="s">
        <v>2399</v>
      </c>
      <c r="H4964" s="12">
        <v>40078</v>
      </c>
      <c r="I4964" s="12" t="s">
        <v>2399</v>
      </c>
      <c r="J4964" s="12">
        <v>40078</v>
      </c>
      <c r="K4964" s="4">
        <v>1848</v>
      </c>
      <c r="L4964" s="1" t="s">
        <v>146</v>
      </c>
      <c r="M4964" s="1" t="s">
        <v>132</v>
      </c>
      <c r="N4964" s="1" t="s">
        <v>167</v>
      </c>
      <c r="O4964" s="1" t="s">
        <v>93</v>
      </c>
      <c r="P4964">
        <v>30</v>
      </c>
      <c r="Q4964">
        <v>88000</v>
      </c>
      <c r="R4964">
        <v>968000</v>
      </c>
      <c r="S4964">
        <v>11</v>
      </c>
      <c r="T4964">
        <v>0.37</v>
      </c>
      <c r="U4964">
        <f t="shared" si="1527"/>
        <v>968000</v>
      </c>
      <c r="V4964">
        <f t="shared" si="1528"/>
        <v>2640000</v>
      </c>
      <c r="W4964" s="1" t="s">
        <v>155</v>
      </c>
      <c r="X4964" s="1" t="s">
        <v>1236</v>
      </c>
      <c r="Y4964" s="1" t="s">
        <v>156</v>
      </c>
      <c r="Z4964" s="3">
        <v>14240</v>
      </c>
      <c r="AA4964" s="4">
        <f t="shared" si="1532"/>
        <v>7579</v>
      </c>
      <c r="AB4964" s="4">
        <f t="shared" si="1536"/>
        <v>11902.546606000002</v>
      </c>
      <c r="AC4964" s="4">
        <f t="shared" si="1537"/>
        <v>7579</v>
      </c>
      <c r="AD4964" s="4">
        <f t="shared" si="1533"/>
        <v>5489.333333333333</v>
      </c>
      <c r="AE4964" s="4">
        <v>7579</v>
      </c>
      <c r="AF4964" s="4">
        <v>7579</v>
      </c>
      <c r="AG4964" s="4">
        <f t="shared" si="1538"/>
        <v>7579</v>
      </c>
      <c r="AI4964" t="e">
        <f t="shared" si="1529"/>
        <v>#N/A</v>
      </c>
      <c r="AJ4964">
        <v>6759.28</v>
      </c>
      <c r="AK4964" s="2">
        <v>6759.28</v>
      </c>
      <c r="AL4964" s="2">
        <f t="shared" si="1539"/>
        <v>6759.28</v>
      </c>
      <c r="AM4964" s="4"/>
      <c r="AN4964" t="e">
        <f>VLOOKUP([1]!Tabelle13[[#This Row],[Vlookup this ID for freight costs]],$AL$2:$AL$6811,2,FALSE)</f>
        <v>#REF!</v>
      </c>
      <c r="AP4964">
        <v>1897.28</v>
      </c>
      <c r="AQ4964">
        <v>1897.28</v>
      </c>
      <c r="AR4964" s="4">
        <v>22</v>
      </c>
      <c r="AS4964" s="4">
        <v>9</v>
      </c>
      <c r="AT4964" s="4">
        <v>2009</v>
      </c>
      <c r="AU4964" s="4">
        <v>22</v>
      </c>
      <c r="AV4964" s="4">
        <v>9</v>
      </c>
      <c r="AW4964" s="4">
        <v>2009</v>
      </c>
      <c r="AX4964" t="str">
        <f t="shared" si="1530"/>
        <v>No Delay</v>
      </c>
      <c r="AY4964">
        <f t="shared" si="1531"/>
        <v>0</v>
      </c>
    </row>
    <row r="4965" spans="1:51" x14ac:dyDescent="0.2">
      <c r="A4965" s="3">
        <v>83157</v>
      </c>
      <c r="B4965" s="1" t="s">
        <v>140</v>
      </c>
      <c r="C4965" s="1" t="s">
        <v>99</v>
      </c>
      <c r="D4965" s="1" t="s">
        <v>130</v>
      </c>
      <c r="E4965" s="1" t="s">
        <v>101</v>
      </c>
      <c r="F4965" s="1" t="s">
        <v>101</v>
      </c>
      <c r="G4965" s="13" t="s">
        <v>2522</v>
      </c>
      <c r="H4965" s="12">
        <v>41563</v>
      </c>
      <c r="I4965" s="12" t="s">
        <v>1599</v>
      </c>
      <c r="J4965" s="12">
        <v>41544</v>
      </c>
      <c r="K4965" s="4">
        <v>4958</v>
      </c>
      <c r="L4965" s="1" t="s">
        <v>146</v>
      </c>
      <c r="M4965" s="1" t="s">
        <v>132</v>
      </c>
      <c r="N4965" s="1" t="s">
        <v>292</v>
      </c>
      <c r="O4965" s="1" t="s">
        <v>93</v>
      </c>
      <c r="P4965">
        <v>30</v>
      </c>
      <c r="Q4965">
        <v>67426</v>
      </c>
      <c r="R4965">
        <v>829339.8</v>
      </c>
      <c r="S4965">
        <v>12.3</v>
      </c>
      <c r="T4965">
        <v>0.41</v>
      </c>
      <c r="U4965">
        <f t="shared" si="1527"/>
        <v>829339.8</v>
      </c>
      <c r="V4965">
        <f t="shared" si="1528"/>
        <v>2022780</v>
      </c>
      <c r="W4965" s="1" t="s">
        <v>861</v>
      </c>
      <c r="X4965" s="1" t="s">
        <v>1236</v>
      </c>
      <c r="Y4965" s="1" t="s">
        <v>156</v>
      </c>
      <c r="Z4965" s="3">
        <v>12500</v>
      </c>
      <c r="AA4965" s="4">
        <f t="shared" si="1532"/>
        <v>7596</v>
      </c>
      <c r="AB4965" s="4">
        <f t="shared" si="1536"/>
        <v>9644.5953688000009</v>
      </c>
      <c r="AC4965" s="4">
        <f t="shared" si="1537"/>
        <v>7596</v>
      </c>
      <c r="AD4965" s="4">
        <f t="shared" si="1533"/>
        <v>7596</v>
      </c>
      <c r="AE4965" s="4">
        <v>7596</v>
      </c>
      <c r="AF4965" s="4">
        <v>7596</v>
      </c>
      <c r="AG4965" s="4">
        <f t="shared" si="1538"/>
        <v>7596</v>
      </c>
      <c r="AI4965" t="e">
        <f t="shared" si="1529"/>
        <v>#N/A</v>
      </c>
      <c r="AJ4965">
        <v>3567.19</v>
      </c>
      <c r="AK4965" s="2">
        <v>3567.19</v>
      </c>
      <c r="AL4965" s="2">
        <f t="shared" si="1539"/>
        <v>3567.19</v>
      </c>
      <c r="AM4965" s="4"/>
      <c r="AN4965" t="e">
        <f>VLOOKUP([1]!Tabelle13[[#This Row],[Vlookup this ID for freight costs]],$AL$2:$AL$6811,2,FALSE)</f>
        <v>#REF!</v>
      </c>
      <c r="AP4965">
        <v>1025.8900000000001</v>
      </c>
      <c r="AQ4965">
        <v>1025.8900000000001</v>
      </c>
      <c r="AR4965" s="4">
        <v>16</v>
      </c>
      <c r="AS4965" s="4">
        <v>10</v>
      </c>
      <c r="AT4965" s="4">
        <v>2013</v>
      </c>
      <c r="AU4965" s="4">
        <v>27</v>
      </c>
      <c r="AV4965" s="4">
        <v>9</v>
      </c>
      <c r="AW4965" s="4">
        <v>2013</v>
      </c>
      <c r="AX4965" t="str">
        <f t="shared" si="1530"/>
        <v>No Delay</v>
      </c>
      <c r="AY4965">
        <f t="shared" si="1531"/>
        <v>0</v>
      </c>
    </row>
    <row r="4966" spans="1:51" x14ac:dyDescent="0.2">
      <c r="A4966" s="3">
        <v>12866</v>
      </c>
      <c r="B4966" s="1" t="s">
        <v>350</v>
      </c>
      <c r="C4966" s="1" t="s">
        <v>65</v>
      </c>
      <c r="D4966" s="1" t="s">
        <v>130</v>
      </c>
      <c r="E4966" s="1" t="s">
        <v>152</v>
      </c>
      <c r="F4966" s="1" t="s">
        <v>152</v>
      </c>
      <c r="G4966" s="13" t="s">
        <v>166</v>
      </c>
      <c r="H4966" s="12">
        <v>39891</v>
      </c>
      <c r="I4966" s="12" t="s">
        <v>166</v>
      </c>
      <c r="J4966" s="12">
        <v>39891</v>
      </c>
      <c r="K4966" s="4">
        <v>1420</v>
      </c>
      <c r="L4966" s="1" t="s">
        <v>146</v>
      </c>
      <c r="M4966" s="1" t="s">
        <v>132</v>
      </c>
      <c r="N4966" s="1" t="s">
        <v>154</v>
      </c>
      <c r="O4966" s="1" t="s">
        <v>93</v>
      </c>
      <c r="P4966">
        <v>60</v>
      </c>
      <c r="Q4966">
        <v>67842</v>
      </c>
      <c r="R4966">
        <v>773398.8</v>
      </c>
      <c r="S4966">
        <v>11.4</v>
      </c>
      <c r="T4966">
        <v>0.19</v>
      </c>
      <c r="U4966">
        <f t="shared" si="1527"/>
        <v>773398.8</v>
      </c>
      <c r="V4966">
        <f t="shared" si="1528"/>
        <v>4070520</v>
      </c>
      <c r="W4966" s="1" t="s">
        <v>155</v>
      </c>
      <c r="X4966" s="1" t="s">
        <v>1236</v>
      </c>
      <c r="Y4966" s="1" t="s">
        <v>156</v>
      </c>
      <c r="Z4966" s="3">
        <v>7726</v>
      </c>
      <c r="AA4966" s="4">
        <f t="shared" si="1532"/>
        <v>7627</v>
      </c>
      <c r="AB4966" s="4">
        <f t="shared" si="1536"/>
        <v>9690.2504535999997</v>
      </c>
      <c r="AC4966" s="4">
        <f t="shared" si="1537"/>
        <v>7627</v>
      </c>
      <c r="AD4966" s="4">
        <f t="shared" si="1533"/>
        <v>7627</v>
      </c>
      <c r="AE4966" s="4">
        <v>7627</v>
      </c>
      <c r="AF4966" s="4">
        <v>7627</v>
      </c>
      <c r="AG4966" s="4">
        <f t="shared" si="1538"/>
        <v>7627</v>
      </c>
      <c r="AI4966" t="e">
        <f t="shared" si="1529"/>
        <v>#N/A</v>
      </c>
      <c r="AJ4966">
        <v>11492.86</v>
      </c>
      <c r="AK4966" s="2">
        <v>11492.86</v>
      </c>
      <c r="AL4966" s="2">
        <f t="shared" si="1539"/>
        <v>11492.86</v>
      </c>
      <c r="AM4966" s="4"/>
      <c r="AN4966" t="e">
        <f>VLOOKUP([1]!Tabelle13[[#This Row],[Vlookup this ID for freight costs]],$AL$2:$AL$6811,2,FALSE)</f>
        <v>#REF!</v>
      </c>
      <c r="AP4966">
        <v>1515.86</v>
      </c>
      <c r="AQ4966">
        <v>1515.86</v>
      </c>
      <c r="AR4966" s="4">
        <v>19</v>
      </c>
      <c r="AS4966" s="4">
        <v>4</v>
      </c>
      <c r="AT4966" s="4">
        <v>2009</v>
      </c>
      <c r="AU4966" s="4">
        <v>19</v>
      </c>
      <c r="AV4966" s="4">
        <v>4</v>
      </c>
      <c r="AW4966" s="4">
        <v>2009</v>
      </c>
      <c r="AX4966" t="str">
        <f t="shared" si="1530"/>
        <v>No Delay</v>
      </c>
      <c r="AY4966">
        <f t="shared" si="1531"/>
        <v>0</v>
      </c>
    </row>
    <row r="4967" spans="1:51" x14ac:dyDescent="0.2">
      <c r="A4967" s="3">
        <v>84248</v>
      </c>
      <c r="B4967" s="1" t="s">
        <v>172</v>
      </c>
      <c r="C4967" s="1" t="s">
        <v>114</v>
      </c>
      <c r="D4967" s="1" t="s">
        <v>130</v>
      </c>
      <c r="E4967" s="1" t="s">
        <v>53</v>
      </c>
      <c r="F4967" s="1" t="s">
        <v>53</v>
      </c>
      <c r="G4967" s="13" t="s">
        <v>809</v>
      </c>
      <c r="H4967" s="12">
        <v>41453</v>
      </c>
      <c r="I4967" s="12" t="s">
        <v>2523</v>
      </c>
      <c r="J4967" s="12">
        <v>41407</v>
      </c>
      <c r="K4967" s="4">
        <v>4715</v>
      </c>
      <c r="L4967" s="1" t="s">
        <v>146</v>
      </c>
      <c r="M4967" s="1" t="s">
        <v>132</v>
      </c>
      <c r="N4967" s="1" t="s">
        <v>159</v>
      </c>
      <c r="O4967" s="1" t="s">
        <v>93</v>
      </c>
      <c r="P4967">
        <v>30</v>
      </c>
      <c r="Q4967">
        <v>69811</v>
      </c>
      <c r="R4967">
        <v>423752.77</v>
      </c>
      <c r="S4967">
        <v>6.07</v>
      </c>
      <c r="T4967">
        <v>0.2</v>
      </c>
      <c r="U4967">
        <f t="shared" si="1527"/>
        <v>423752.77</v>
      </c>
      <c r="V4967">
        <f t="shared" si="1528"/>
        <v>2094330</v>
      </c>
      <c r="W4967" s="1" t="s">
        <v>160</v>
      </c>
      <c r="X4967" s="1" t="s">
        <v>1236</v>
      </c>
      <c r="Y4967" s="1" t="s">
        <v>161</v>
      </c>
      <c r="Z4967" s="3">
        <v>6417</v>
      </c>
      <c r="AA4967" s="4">
        <f t="shared" si="1532"/>
        <v>7632</v>
      </c>
      <c r="AB4967" s="4">
        <f t="shared" si="1536"/>
        <v>9906.3438717999998</v>
      </c>
      <c r="AC4967" s="4">
        <f t="shared" si="1537"/>
        <v>7632</v>
      </c>
      <c r="AD4967" s="4">
        <f t="shared" si="1533"/>
        <v>7632</v>
      </c>
      <c r="AE4967" s="4">
        <v>7632</v>
      </c>
      <c r="AF4967" s="4">
        <v>7632</v>
      </c>
      <c r="AG4967" s="4">
        <f t="shared" si="1538"/>
        <v>7632</v>
      </c>
      <c r="AI4967" t="e">
        <f t="shared" si="1529"/>
        <v>#N/A</v>
      </c>
      <c r="AJ4967">
        <v>50626.6</v>
      </c>
      <c r="AK4967" s="2">
        <v>50626.6</v>
      </c>
      <c r="AL4967" s="2">
        <f t="shared" si="1539"/>
        <v>50626.6</v>
      </c>
      <c r="AM4967" s="4"/>
      <c r="AN4967" t="e">
        <f>VLOOKUP([1]!Tabelle13[[#This Row],[Vlookup this ID for freight costs]],$AL$2:$AL$6811,2,FALSE)</f>
        <v>#REF!</v>
      </c>
      <c r="AP4967">
        <v>524.17999999999995</v>
      </c>
      <c r="AQ4967">
        <v>524.17999999999995</v>
      </c>
      <c r="AR4967" s="4">
        <v>28</v>
      </c>
      <c r="AS4967" s="4">
        <v>6</v>
      </c>
      <c r="AT4967" s="4">
        <v>2013</v>
      </c>
      <c r="AU4967" s="4">
        <v>13</v>
      </c>
      <c r="AV4967" s="4">
        <v>5</v>
      </c>
      <c r="AW4967" s="4">
        <v>2013</v>
      </c>
      <c r="AX4967" t="str">
        <f t="shared" si="1530"/>
        <v>No Delay</v>
      </c>
      <c r="AY4967">
        <f t="shared" si="1531"/>
        <v>0</v>
      </c>
    </row>
    <row r="4968" spans="1:51" x14ac:dyDescent="0.2">
      <c r="A4968" s="3">
        <v>84250</v>
      </c>
      <c r="B4968" s="1" t="s">
        <v>172</v>
      </c>
      <c r="C4968" s="1" t="s">
        <v>114</v>
      </c>
      <c r="D4968" s="1" t="s">
        <v>130</v>
      </c>
      <c r="E4968" s="1" t="s">
        <v>53</v>
      </c>
      <c r="F4968" s="1" t="s">
        <v>53</v>
      </c>
      <c r="G4968" s="13" t="s">
        <v>809</v>
      </c>
      <c r="H4968" s="12">
        <v>41453</v>
      </c>
      <c r="I4968" s="12" t="s">
        <v>2523</v>
      </c>
      <c r="J4968" s="12">
        <v>41407</v>
      </c>
      <c r="K4968" s="4">
        <v>4716</v>
      </c>
      <c r="L4968" s="1" t="s">
        <v>146</v>
      </c>
      <c r="M4968" s="1" t="s">
        <v>132</v>
      </c>
      <c r="N4968" s="1" t="s">
        <v>159</v>
      </c>
      <c r="O4968" s="1" t="s">
        <v>93</v>
      </c>
      <c r="P4968">
        <v>30</v>
      </c>
      <c r="Q4968">
        <v>20537</v>
      </c>
      <c r="R4968">
        <v>124659.59</v>
      </c>
      <c r="S4968">
        <v>6.07</v>
      </c>
      <c r="T4968">
        <v>0.2</v>
      </c>
      <c r="U4968">
        <f t="shared" si="1527"/>
        <v>124659.59000000001</v>
      </c>
      <c r="V4968">
        <f t="shared" si="1528"/>
        <v>616110</v>
      </c>
      <c r="W4968" s="1" t="s">
        <v>179</v>
      </c>
      <c r="X4968" s="1" t="s">
        <v>1236</v>
      </c>
      <c r="Y4968" s="1" t="s">
        <v>156</v>
      </c>
      <c r="Z4968" s="3">
        <v>6648</v>
      </c>
      <c r="AA4968" s="4">
        <f t="shared" si="1532"/>
        <v>7632</v>
      </c>
      <c r="AB4968" s="4">
        <f t="shared" si="1536"/>
        <v>4498.6307746000002</v>
      </c>
      <c r="AC4968" s="4">
        <f t="shared" si="1537"/>
        <v>7632</v>
      </c>
      <c r="AD4968" s="4">
        <f t="shared" si="1533"/>
        <v>7632</v>
      </c>
      <c r="AE4968" s="3" t="s">
        <v>2524</v>
      </c>
      <c r="AF4968" s="3">
        <v>7632</v>
      </c>
      <c r="AG4968" s="4">
        <f>AI4968</f>
        <v>7632</v>
      </c>
      <c r="AH4968" s="4">
        <v>84248</v>
      </c>
      <c r="AI4968">
        <f t="shared" si="1529"/>
        <v>7632</v>
      </c>
      <c r="AJ4968" t="s">
        <v>2524</v>
      </c>
      <c r="AK4968" s="2">
        <v>50626.6</v>
      </c>
      <c r="AL4968" s="2">
        <f>AN4968</f>
        <v>50626.6</v>
      </c>
      <c r="AM4968" s="4">
        <v>84248</v>
      </c>
      <c r="AN4968">
        <f>INDEX($AJ$2:$AJ$6811,MATCH(AM4968,$A$2:$A$6811,0))</f>
        <v>50626.6</v>
      </c>
      <c r="AP4968">
        <v>154.19999999999999</v>
      </c>
      <c r="AQ4968">
        <v>154.19999999999999</v>
      </c>
      <c r="AR4968" s="4">
        <v>28</v>
      </c>
      <c r="AS4968" s="4">
        <v>6</v>
      </c>
      <c r="AT4968" s="4">
        <v>2013</v>
      </c>
      <c r="AU4968" s="4">
        <v>13</v>
      </c>
      <c r="AV4968" s="4">
        <v>5</v>
      </c>
      <c r="AW4968" s="4">
        <v>2013</v>
      </c>
      <c r="AX4968" t="str">
        <f t="shared" si="1530"/>
        <v>No Delay</v>
      </c>
      <c r="AY4968">
        <f t="shared" si="1531"/>
        <v>0</v>
      </c>
    </row>
    <row r="4969" spans="1:51" x14ac:dyDescent="0.2">
      <c r="A4969" s="3">
        <v>82648</v>
      </c>
      <c r="B4969" s="1" t="s">
        <v>50</v>
      </c>
      <c r="C4969" s="1" t="s">
        <v>51</v>
      </c>
      <c r="D4969" s="1" t="s">
        <v>130</v>
      </c>
      <c r="E4969" s="1" t="s">
        <v>101</v>
      </c>
      <c r="F4969" s="1" t="s">
        <v>101</v>
      </c>
      <c r="G4969" s="13" t="s">
        <v>617</v>
      </c>
      <c r="H4969" s="12">
        <v>41670</v>
      </c>
      <c r="I4969" s="12" t="s">
        <v>661</v>
      </c>
      <c r="J4969" s="12">
        <v>41717</v>
      </c>
      <c r="K4969" s="4">
        <v>5394</v>
      </c>
      <c r="L4969" s="1" t="s">
        <v>146</v>
      </c>
      <c r="M4969" s="1" t="s">
        <v>132</v>
      </c>
      <c r="N4969" s="1" t="s">
        <v>196</v>
      </c>
      <c r="O4969" s="1" t="s">
        <v>93</v>
      </c>
      <c r="P4969">
        <v>60</v>
      </c>
      <c r="Q4969">
        <v>35533</v>
      </c>
      <c r="R4969">
        <v>153502.56</v>
      </c>
      <c r="S4969">
        <v>4.32</v>
      </c>
      <c r="T4969">
        <v>7.0000000000000007E-2</v>
      </c>
      <c r="U4969">
        <f t="shared" si="1527"/>
        <v>153502.56</v>
      </c>
      <c r="V4969">
        <f t="shared" si="1528"/>
        <v>2131980</v>
      </c>
      <c r="W4969" s="1" t="s">
        <v>197</v>
      </c>
      <c r="X4969" s="1" t="s">
        <v>1236</v>
      </c>
      <c r="Y4969" s="1" t="s">
        <v>3082</v>
      </c>
      <c r="Z4969" s="3">
        <v>13556</v>
      </c>
      <c r="AA4969" s="4">
        <f t="shared" si="1532"/>
        <v>7654</v>
      </c>
      <c r="AB4969" s="4">
        <f t="shared" si="1536"/>
        <v>6144.4087834000002</v>
      </c>
      <c r="AC4969" s="4">
        <f t="shared" si="1537"/>
        <v>7654</v>
      </c>
      <c r="AD4969" s="4">
        <f t="shared" si="1533"/>
        <v>7654</v>
      </c>
      <c r="AE4969" s="4">
        <v>7654</v>
      </c>
      <c r="AF4969" s="4">
        <v>7654</v>
      </c>
      <c r="AG4969" s="4">
        <f>AE4969</f>
        <v>7654</v>
      </c>
      <c r="AI4969" t="e">
        <f t="shared" si="1529"/>
        <v>#N/A</v>
      </c>
      <c r="AJ4969">
        <v>7928.11</v>
      </c>
      <c r="AK4969" s="2">
        <v>7928.11</v>
      </c>
      <c r="AL4969" s="2">
        <f>AJ4969</f>
        <v>7928.11</v>
      </c>
      <c r="AM4969" s="4"/>
      <c r="AN4969" t="e">
        <f>VLOOKUP([1]!Tabelle13[[#This Row],[Vlookup this ID for freight costs]],$AL$2:$AL$6811,2,FALSE)</f>
        <v>#REF!</v>
      </c>
      <c r="AP4969">
        <v>189.88</v>
      </c>
      <c r="AQ4969">
        <v>189.88</v>
      </c>
      <c r="AR4969" s="4">
        <v>31</v>
      </c>
      <c r="AS4969" s="4">
        <v>1</v>
      </c>
      <c r="AT4969" s="4">
        <v>2014</v>
      </c>
      <c r="AU4969" s="4">
        <v>19</v>
      </c>
      <c r="AV4969" s="4">
        <v>4</v>
      </c>
      <c r="AW4969" s="4">
        <v>2014</v>
      </c>
      <c r="AX4969" t="str">
        <f t="shared" si="1530"/>
        <v>Delay</v>
      </c>
      <c r="AY4969">
        <f t="shared" si="1531"/>
        <v>47</v>
      </c>
    </row>
    <row r="4970" spans="1:51" x14ac:dyDescent="0.2">
      <c r="A4970" s="3">
        <v>83206</v>
      </c>
      <c r="B4970" s="1" t="s">
        <v>50</v>
      </c>
      <c r="C4970" s="1" t="s">
        <v>51</v>
      </c>
      <c r="D4970" s="1" t="s">
        <v>130</v>
      </c>
      <c r="E4970" s="1" t="s">
        <v>101</v>
      </c>
      <c r="F4970" s="1" t="s">
        <v>101</v>
      </c>
      <c r="G4970" s="13" t="s">
        <v>617</v>
      </c>
      <c r="H4970" s="12">
        <v>41670</v>
      </c>
      <c r="I4970" s="12" t="s">
        <v>661</v>
      </c>
      <c r="J4970" s="12">
        <v>41717</v>
      </c>
      <c r="K4970" s="4">
        <v>5396</v>
      </c>
      <c r="L4970" s="1" t="s">
        <v>146</v>
      </c>
      <c r="M4970" s="1" t="s">
        <v>132</v>
      </c>
      <c r="N4970" s="1" t="s">
        <v>196</v>
      </c>
      <c r="O4970" s="1" t="s">
        <v>93</v>
      </c>
      <c r="P4970">
        <v>60</v>
      </c>
      <c r="Q4970">
        <v>47205</v>
      </c>
      <c r="R4970">
        <v>203925.6</v>
      </c>
      <c r="S4970">
        <v>4.32</v>
      </c>
      <c r="T4970">
        <v>7.0000000000000007E-2</v>
      </c>
      <c r="U4970">
        <f t="shared" si="1527"/>
        <v>203925.6</v>
      </c>
      <c r="V4970">
        <f t="shared" si="1528"/>
        <v>2832300</v>
      </c>
      <c r="W4970" s="1" t="s">
        <v>179</v>
      </c>
      <c r="X4970" s="1" t="s">
        <v>1236</v>
      </c>
      <c r="Y4970" s="1" t="s">
        <v>156</v>
      </c>
      <c r="Z4970" s="3">
        <v>14703</v>
      </c>
      <c r="AA4970" s="4">
        <f t="shared" si="1532"/>
        <v>7654</v>
      </c>
      <c r="AB4970" s="4">
        <f t="shared" si="1536"/>
        <v>7425.3851049999994</v>
      </c>
      <c r="AC4970" s="4">
        <f t="shared" si="1537"/>
        <v>7654</v>
      </c>
      <c r="AD4970" s="4">
        <f t="shared" si="1533"/>
        <v>7654</v>
      </c>
      <c r="AE4970" s="3" t="s">
        <v>2525</v>
      </c>
      <c r="AF4970" s="3">
        <v>7654</v>
      </c>
      <c r="AG4970" s="4">
        <f>AI4970</f>
        <v>7654</v>
      </c>
      <c r="AH4970" s="4">
        <v>82648</v>
      </c>
      <c r="AI4970">
        <f t="shared" si="1529"/>
        <v>7654</v>
      </c>
      <c r="AJ4970" t="s">
        <v>2525</v>
      </c>
      <c r="AK4970" s="2">
        <v>7928.11</v>
      </c>
      <c r="AL4970" s="2">
        <f>AN4970</f>
        <v>7928.11</v>
      </c>
      <c r="AM4970" s="4">
        <v>82648</v>
      </c>
      <c r="AN4970">
        <f>INDEX($AJ$2:$AJ$6811,MATCH(AM4970,$A$2:$A$6811,0))</f>
        <v>7928.11</v>
      </c>
      <c r="AP4970">
        <v>252.26</v>
      </c>
      <c r="AQ4970">
        <v>252.26</v>
      </c>
      <c r="AR4970" s="4">
        <v>31</v>
      </c>
      <c r="AS4970" s="4">
        <v>1</v>
      </c>
      <c r="AT4970" s="4">
        <v>2014</v>
      </c>
      <c r="AU4970" s="4">
        <v>19</v>
      </c>
      <c r="AV4970" s="4">
        <v>4</v>
      </c>
      <c r="AW4970" s="4">
        <v>2014</v>
      </c>
      <c r="AX4970" t="str">
        <f t="shared" si="1530"/>
        <v>Delay</v>
      </c>
      <c r="AY4970">
        <f t="shared" si="1531"/>
        <v>47</v>
      </c>
    </row>
    <row r="4971" spans="1:51" ht="16" x14ac:dyDescent="0.2">
      <c r="A4971" s="3">
        <v>23724</v>
      </c>
      <c r="B4971" s="1" t="s">
        <v>168</v>
      </c>
      <c r="C4971" s="1" t="s">
        <v>150</v>
      </c>
      <c r="D4971" s="1" t="s">
        <v>100</v>
      </c>
      <c r="E4971" s="1" t="s">
        <v>253</v>
      </c>
      <c r="F4971" s="1" t="s">
        <v>253</v>
      </c>
      <c r="G4971" s="13" t="s">
        <v>260</v>
      </c>
      <c r="H4971" s="12">
        <v>40809</v>
      </c>
      <c r="I4971" s="12" t="s">
        <v>260</v>
      </c>
      <c r="J4971" s="12">
        <v>40809</v>
      </c>
      <c r="K4971" s="4">
        <v>3456</v>
      </c>
      <c r="L4971" s="1" t="s">
        <v>146</v>
      </c>
      <c r="M4971" s="1" t="s">
        <v>620</v>
      </c>
      <c r="N4971" s="1" t="s">
        <v>621</v>
      </c>
      <c r="O4971" s="1" t="s">
        <v>622</v>
      </c>
      <c r="P4971">
        <v>240</v>
      </c>
      <c r="Q4971">
        <v>20000</v>
      </c>
      <c r="R4971">
        <v>185600</v>
      </c>
      <c r="S4971">
        <v>9.2799999999999994</v>
      </c>
      <c r="T4971">
        <v>0.04</v>
      </c>
      <c r="U4971">
        <f t="shared" si="1527"/>
        <v>185600</v>
      </c>
      <c r="V4971">
        <f t="shared" si="1528"/>
        <v>4800000</v>
      </c>
      <c r="W4971" s="1" t="s">
        <v>623</v>
      </c>
      <c r="X4971" s="6" t="s">
        <v>1508</v>
      </c>
      <c r="Y4971" s="1" t="s">
        <v>624</v>
      </c>
      <c r="Z4971" s="3">
        <v>13360</v>
      </c>
      <c r="AA4971" s="4">
        <f t="shared" si="1532"/>
        <v>7656</v>
      </c>
      <c r="AB4971" s="4">
        <f t="shared" si="1536"/>
        <v>4439.6962060000005</v>
      </c>
      <c r="AC4971" s="4">
        <f t="shared" si="1537"/>
        <v>7656</v>
      </c>
      <c r="AD4971" s="4">
        <f t="shared" si="1533"/>
        <v>8648.0398212941182</v>
      </c>
      <c r="AE4971" s="4">
        <v>7656</v>
      </c>
      <c r="AF4971" s="4">
        <v>7656</v>
      </c>
      <c r="AG4971" s="4">
        <f>AE4971</f>
        <v>7656</v>
      </c>
      <c r="AI4971" t="e">
        <f t="shared" si="1529"/>
        <v>#N/A</v>
      </c>
      <c r="AJ4971">
        <v>9650.6</v>
      </c>
      <c r="AK4971" s="2">
        <v>9650.6</v>
      </c>
      <c r="AL4971" s="2">
        <f>AJ4971</f>
        <v>9650.6</v>
      </c>
      <c r="AM4971" s="4"/>
      <c r="AN4971" t="e">
        <f>VLOOKUP([1]!Tabelle13[[#This Row],[Vlookup this ID for freight costs]],$AL$2:$AL$6811,2,FALSE)</f>
        <v>#REF!</v>
      </c>
      <c r="AP4971">
        <v>306.24</v>
      </c>
      <c r="AQ4971">
        <v>306.24</v>
      </c>
      <c r="AR4971" s="4">
        <v>23</v>
      </c>
      <c r="AS4971" s="4">
        <v>9</v>
      </c>
      <c r="AT4971" s="4">
        <v>2011</v>
      </c>
      <c r="AU4971" s="4">
        <v>23</v>
      </c>
      <c r="AV4971" s="4">
        <v>9</v>
      </c>
      <c r="AW4971" s="4">
        <v>2011</v>
      </c>
      <c r="AX4971" t="str">
        <f t="shared" si="1530"/>
        <v>No Delay</v>
      </c>
      <c r="AY4971">
        <f t="shared" si="1531"/>
        <v>0</v>
      </c>
    </row>
    <row r="4972" spans="1:51" x14ac:dyDescent="0.2">
      <c r="A4972" s="3">
        <v>11692</v>
      </c>
      <c r="B4972" s="1" t="s">
        <v>350</v>
      </c>
      <c r="C4972" s="1" t="s">
        <v>65</v>
      </c>
      <c r="D4972" s="1" t="s">
        <v>130</v>
      </c>
      <c r="E4972" s="1" t="s">
        <v>53</v>
      </c>
      <c r="F4972" s="1" t="s">
        <v>53</v>
      </c>
      <c r="G4972" s="13" t="s">
        <v>153</v>
      </c>
      <c r="H4972" s="12">
        <v>40165</v>
      </c>
      <c r="I4972" s="12" t="s">
        <v>153</v>
      </c>
      <c r="J4972" s="12">
        <v>40165</v>
      </c>
      <c r="K4972" s="4">
        <v>2091</v>
      </c>
      <c r="L4972" s="1" t="s">
        <v>146</v>
      </c>
      <c r="M4972" s="1" t="s">
        <v>132</v>
      </c>
      <c r="N4972" s="1" t="s">
        <v>154</v>
      </c>
      <c r="O4972" s="1" t="s">
        <v>93</v>
      </c>
      <c r="P4972">
        <v>60</v>
      </c>
      <c r="Q4972">
        <v>60840</v>
      </c>
      <c r="R4972">
        <v>693576</v>
      </c>
      <c r="S4972">
        <v>11.4</v>
      </c>
      <c r="T4972">
        <v>0.19</v>
      </c>
      <c r="U4972">
        <f t="shared" si="1527"/>
        <v>693576</v>
      </c>
      <c r="V4972">
        <f t="shared" si="1528"/>
        <v>3650400</v>
      </c>
      <c r="W4972" s="1" t="s">
        <v>160</v>
      </c>
      <c r="X4972" s="1" t="s">
        <v>1236</v>
      </c>
      <c r="Y4972" s="1" t="s">
        <v>161</v>
      </c>
      <c r="Z4972" s="3">
        <v>7348</v>
      </c>
      <c r="AA4972" s="4">
        <f t="shared" si="1532"/>
        <v>7663</v>
      </c>
      <c r="AB4972" s="4">
        <f t="shared" si="1536"/>
        <v>8921.7963579999996</v>
      </c>
      <c r="AC4972" s="4">
        <f t="shared" si="1537"/>
        <v>7663</v>
      </c>
      <c r="AD4972" s="4">
        <f t="shared" si="1533"/>
        <v>7663</v>
      </c>
      <c r="AE4972" s="4">
        <v>7663</v>
      </c>
      <c r="AF4972" s="4">
        <v>7663</v>
      </c>
      <c r="AG4972" s="4">
        <f>AE4972</f>
        <v>7663</v>
      </c>
      <c r="AH4972" s="4">
        <v>84450</v>
      </c>
      <c r="AI4972">
        <f t="shared" si="1529"/>
        <v>1683</v>
      </c>
      <c r="AJ4972">
        <v>33279.39</v>
      </c>
      <c r="AK4972" s="2">
        <v>33279.39</v>
      </c>
      <c r="AL4972" s="2">
        <f>AJ4972</f>
        <v>33279.39</v>
      </c>
      <c r="AM4972" s="4"/>
      <c r="AN4972" t="e">
        <f>VLOOKUP([1]!Tabelle13[[#This Row],[Vlookup this ID for freight costs]],$AL$2:$AL$6811,2,FALSE)</f>
        <v>#REF!</v>
      </c>
      <c r="AP4972">
        <v>1495.35</v>
      </c>
      <c r="AQ4972">
        <v>1495.35</v>
      </c>
      <c r="AR4972" s="4">
        <v>18</v>
      </c>
      <c r="AS4972" s="4">
        <v>12</v>
      </c>
      <c r="AT4972" s="4">
        <v>2009</v>
      </c>
      <c r="AU4972" s="4">
        <v>18</v>
      </c>
      <c r="AV4972" s="4">
        <v>12</v>
      </c>
      <c r="AW4972" s="4">
        <v>2009</v>
      </c>
      <c r="AX4972" t="str">
        <f t="shared" si="1530"/>
        <v>No Delay</v>
      </c>
      <c r="AY4972">
        <f t="shared" si="1531"/>
        <v>0</v>
      </c>
    </row>
    <row r="4973" spans="1:51" x14ac:dyDescent="0.2">
      <c r="A4973" s="3">
        <v>33305</v>
      </c>
      <c r="B4973" s="1" t="s">
        <v>168</v>
      </c>
      <c r="C4973" s="1" t="s">
        <v>150</v>
      </c>
      <c r="D4973" s="1" t="s">
        <v>100</v>
      </c>
      <c r="E4973" s="1" t="s">
        <v>253</v>
      </c>
      <c r="F4973" s="1" t="s">
        <v>253</v>
      </c>
      <c r="G4973" s="13" t="s">
        <v>2188</v>
      </c>
      <c r="H4973" s="12">
        <v>40865</v>
      </c>
      <c r="I4973" s="12" t="s">
        <v>2188</v>
      </c>
      <c r="J4973" s="12">
        <v>40865</v>
      </c>
      <c r="K4973" s="4">
        <v>3570</v>
      </c>
      <c r="L4973" s="1" t="s">
        <v>146</v>
      </c>
      <c r="M4973" s="1" t="s">
        <v>672</v>
      </c>
      <c r="N4973" s="1" t="s">
        <v>302</v>
      </c>
      <c r="O4973" s="1" t="s">
        <v>93</v>
      </c>
      <c r="P4973">
        <v>30</v>
      </c>
      <c r="Q4973">
        <v>113000</v>
      </c>
      <c r="R4973">
        <v>731110</v>
      </c>
      <c r="S4973">
        <v>6.47</v>
      </c>
      <c r="T4973">
        <v>0.22</v>
      </c>
      <c r="U4973">
        <f t="shared" si="1527"/>
        <v>731110</v>
      </c>
      <c r="V4973">
        <f t="shared" si="1528"/>
        <v>3390000</v>
      </c>
      <c r="W4973" s="1" t="s">
        <v>204</v>
      </c>
      <c r="X4973" s="1" t="s">
        <v>1236</v>
      </c>
      <c r="Y4973" s="1" t="s">
        <v>205</v>
      </c>
      <c r="Z4973" s="3">
        <v>16682</v>
      </c>
      <c r="AA4973" s="4">
        <f t="shared" si="1532"/>
        <v>7663</v>
      </c>
      <c r="AB4973" s="4">
        <f t="shared" si="1536"/>
        <v>14646.241606000001</v>
      </c>
      <c r="AC4973" s="4">
        <f t="shared" si="1537"/>
        <v>7663</v>
      </c>
      <c r="AD4973" s="4">
        <f t="shared" si="1533"/>
        <v>7616</v>
      </c>
      <c r="AE4973" s="4">
        <v>7663</v>
      </c>
      <c r="AF4973" s="4">
        <v>7663</v>
      </c>
      <c r="AG4973" s="4">
        <f>AE4973</f>
        <v>7663</v>
      </c>
      <c r="AI4973" t="e">
        <f t="shared" si="1529"/>
        <v>#N/A</v>
      </c>
      <c r="AJ4973">
        <v>9560.0300000000007</v>
      </c>
      <c r="AK4973" s="2">
        <v>9560.0300000000007</v>
      </c>
      <c r="AL4973" s="2">
        <f>AJ4973</f>
        <v>9560.0300000000007</v>
      </c>
      <c r="AM4973" s="4"/>
      <c r="AN4973" t="e">
        <f>VLOOKUP([1]!Tabelle13[[#This Row],[Vlookup this ID for freight costs]],$AL$2:$AL$6811,2,FALSE)</f>
        <v>#REF!</v>
      </c>
      <c r="AP4973">
        <v>1206.33</v>
      </c>
      <c r="AQ4973">
        <v>1206.33</v>
      </c>
      <c r="AR4973" s="4">
        <v>18</v>
      </c>
      <c r="AS4973" s="4">
        <v>11</v>
      </c>
      <c r="AT4973" s="4">
        <v>2011</v>
      </c>
      <c r="AU4973" s="4">
        <v>18</v>
      </c>
      <c r="AV4973" s="4">
        <v>11</v>
      </c>
      <c r="AW4973" s="4">
        <v>2011</v>
      </c>
      <c r="AX4973" t="str">
        <f t="shared" si="1530"/>
        <v>No Delay</v>
      </c>
      <c r="AY4973">
        <f t="shared" si="1531"/>
        <v>0</v>
      </c>
    </row>
    <row r="4974" spans="1:51" ht="16" x14ac:dyDescent="0.2">
      <c r="A4974" s="3">
        <v>19647</v>
      </c>
      <c r="B4974" s="1" t="s">
        <v>168</v>
      </c>
      <c r="C4974" s="1" t="s">
        <v>150</v>
      </c>
      <c r="D4974" s="1" t="s">
        <v>100</v>
      </c>
      <c r="E4974" s="1" t="s">
        <v>253</v>
      </c>
      <c r="F4974" s="1" t="s">
        <v>253</v>
      </c>
      <c r="G4974" s="13" t="s">
        <v>2188</v>
      </c>
      <c r="H4974" s="12">
        <v>40865</v>
      </c>
      <c r="I4974" s="12" t="s">
        <v>2188</v>
      </c>
      <c r="J4974" s="12">
        <v>40865</v>
      </c>
      <c r="K4974" s="4">
        <v>3568</v>
      </c>
      <c r="L4974" s="1" t="s">
        <v>146</v>
      </c>
      <c r="M4974" s="1" t="s">
        <v>620</v>
      </c>
      <c r="N4974" s="1" t="s">
        <v>621</v>
      </c>
      <c r="O4974" s="1" t="s">
        <v>622</v>
      </c>
      <c r="P4974">
        <v>240</v>
      </c>
      <c r="Q4974">
        <v>20000</v>
      </c>
      <c r="R4974">
        <v>185600</v>
      </c>
      <c r="S4974">
        <v>9.2799999999999994</v>
      </c>
      <c r="T4974">
        <v>0.04</v>
      </c>
      <c r="U4974">
        <f t="shared" si="1527"/>
        <v>185600</v>
      </c>
      <c r="V4974">
        <f t="shared" si="1528"/>
        <v>4800000</v>
      </c>
      <c r="W4974" s="1" t="s">
        <v>623</v>
      </c>
      <c r="X4974" s="6" t="s">
        <v>1508</v>
      </c>
      <c r="Y4974" s="1" t="s">
        <v>624</v>
      </c>
      <c r="Z4974" s="3">
        <v>13360</v>
      </c>
      <c r="AA4974" s="4">
        <f t="shared" si="1532"/>
        <v>7664</v>
      </c>
      <c r="AB4974" s="4">
        <f t="shared" si="1536"/>
        <v>4439.6962060000005</v>
      </c>
      <c r="AC4974" s="4">
        <f t="shared" si="1537"/>
        <v>7664</v>
      </c>
      <c r="AD4974" s="4">
        <f t="shared" si="1533"/>
        <v>8648.0398212941182</v>
      </c>
      <c r="AE4974" s="4">
        <v>7664</v>
      </c>
      <c r="AF4974" s="4">
        <v>7664</v>
      </c>
      <c r="AG4974" s="4">
        <f>AE4974</f>
        <v>7664</v>
      </c>
      <c r="AI4974" t="e">
        <f t="shared" si="1529"/>
        <v>#N/A</v>
      </c>
      <c r="AJ4974">
        <v>17022.13</v>
      </c>
      <c r="AK4974" s="2">
        <v>17022.13</v>
      </c>
      <c r="AL4974" s="2">
        <f>AJ4974</f>
        <v>17022.13</v>
      </c>
      <c r="AM4974" s="4"/>
      <c r="AN4974" t="e">
        <f>VLOOKUP([1]!Tabelle13[[#This Row],[Vlookup this ID for freight costs]],$AL$2:$AL$6811,2,FALSE)</f>
        <v>#REF!</v>
      </c>
      <c r="AP4974">
        <v>306.24</v>
      </c>
      <c r="AQ4974">
        <v>306.24</v>
      </c>
      <c r="AR4974" s="4">
        <v>18</v>
      </c>
      <c r="AS4974" s="4">
        <v>11</v>
      </c>
      <c r="AT4974" s="4">
        <v>2011</v>
      </c>
      <c r="AU4974" s="4">
        <v>18</v>
      </c>
      <c r="AV4974" s="4">
        <v>11</v>
      </c>
      <c r="AW4974" s="4">
        <v>2011</v>
      </c>
      <c r="AX4974" t="str">
        <f t="shared" si="1530"/>
        <v>No Delay</v>
      </c>
      <c r="AY4974">
        <f t="shared" si="1531"/>
        <v>0</v>
      </c>
    </row>
    <row r="4975" spans="1:51" ht="16" x14ac:dyDescent="0.2">
      <c r="A4975" s="3">
        <v>74008</v>
      </c>
      <c r="B4975" s="1" t="s">
        <v>168</v>
      </c>
      <c r="C4975" s="1" t="s">
        <v>150</v>
      </c>
      <c r="D4975" s="1" t="s">
        <v>100</v>
      </c>
      <c r="E4975" s="1" t="s">
        <v>253</v>
      </c>
      <c r="F4975" s="1" t="s">
        <v>253</v>
      </c>
      <c r="G4975" s="13" t="s">
        <v>2526</v>
      </c>
      <c r="H4975" s="12">
        <v>40879</v>
      </c>
      <c r="I4975" s="12" t="s">
        <v>2526</v>
      </c>
      <c r="J4975" s="12">
        <v>40879</v>
      </c>
      <c r="K4975" s="4">
        <v>3614</v>
      </c>
      <c r="L4975" s="1" t="s">
        <v>146</v>
      </c>
      <c r="M4975" s="1" t="s">
        <v>620</v>
      </c>
      <c r="N4975" s="1" t="s">
        <v>621</v>
      </c>
      <c r="O4975" s="1" t="s">
        <v>622</v>
      </c>
      <c r="P4975">
        <v>240</v>
      </c>
      <c r="Q4975">
        <v>20000</v>
      </c>
      <c r="R4975">
        <v>185600</v>
      </c>
      <c r="S4975">
        <v>9.2799999999999994</v>
      </c>
      <c r="T4975">
        <v>0.04</v>
      </c>
      <c r="U4975">
        <f t="shared" si="1527"/>
        <v>185600</v>
      </c>
      <c r="V4975">
        <f t="shared" si="1528"/>
        <v>4800000</v>
      </c>
      <c r="W4975" s="1" t="s">
        <v>623</v>
      </c>
      <c r="X4975" s="6" t="s">
        <v>1508</v>
      </c>
      <c r="Y4975" s="1" t="s">
        <v>624</v>
      </c>
      <c r="Z4975" s="3">
        <v>13360</v>
      </c>
      <c r="AA4975" s="4">
        <f t="shared" si="1532"/>
        <v>7664</v>
      </c>
      <c r="AB4975" s="4">
        <f t="shared" si="1536"/>
        <v>4439.6962060000005</v>
      </c>
      <c r="AC4975" s="4">
        <f t="shared" si="1537"/>
        <v>7664</v>
      </c>
      <c r="AD4975" s="4">
        <f t="shared" si="1533"/>
        <v>8648.0398212941182</v>
      </c>
      <c r="AE4975" s="4">
        <v>7664</v>
      </c>
      <c r="AF4975" s="4">
        <v>7664</v>
      </c>
      <c r="AG4975" s="4">
        <f>AE4975</f>
        <v>7664</v>
      </c>
      <c r="AI4975" t="e">
        <f t="shared" si="1529"/>
        <v>#N/A</v>
      </c>
      <c r="AJ4975">
        <v>8301.76</v>
      </c>
      <c r="AK4975" s="2">
        <v>8301.76</v>
      </c>
      <c r="AL4975" s="2">
        <f>AJ4975</f>
        <v>8301.76</v>
      </c>
      <c r="AM4975" s="4"/>
      <c r="AN4975" t="e">
        <f>VLOOKUP([1]!Tabelle13[[#This Row],[Vlookup this ID for freight costs]],$AL$2:$AL$6811,2,FALSE)</f>
        <v>#REF!</v>
      </c>
      <c r="AP4975">
        <v>306.24</v>
      </c>
      <c r="AQ4975">
        <v>306.24</v>
      </c>
      <c r="AR4975" s="4">
        <v>2</v>
      </c>
      <c r="AS4975" s="4">
        <v>12</v>
      </c>
      <c r="AT4975" s="4">
        <v>2011</v>
      </c>
      <c r="AU4975" s="4">
        <v>2</v>
      </c>
      <c r="AV4975" s="4">
        <v>12</v>
      </c>
      <c r="AW4975" s="4">
        <v>2011</v>
      </c>
      <c r="AX4975" t="str">
        <f t="shared" si="1530"/>
        <v>No Delay</v>
      </c>
      <c r="AY4975">
        <f t="shared" si="1531"/>
        <v>0</v>
      </c>
    </row>
    <row r="4976" spans="1:51" x14ac:dyDescent="0.2">
      <c r="A4976" s="3">
        <v>85284</v>
      </c>
      <c r="B4976" s="1" t="s">
        <v>151</v>
      </c>
      <c r="C4976" s="1" t="s">
        <v>65</v>
      </c>
      <c r="D4976" s="1" t="s">
        <v>130</v>
      </c>
      <c r="E4976" s="1" t="s">
        <v>152</v>
      </c>
      <c r="F4976" s="1" t="s">
        <v>152</v>
      </c>
      <c r="G4976" s="13" t="s">
        <v>1148</v>
      </c>
      <c r="H4976" s="12">
        <v>41123</v>
      </c>
      <c r="I4976" s="12" t="s">
        <v>1445</v>
      </c>
      <c r="J4976" s="12">
        <v>41114</v>
      </c>
      <c r="K4976" s="4">
        <v>4052</v>
      </c>
      <c r="L4976" s="1" t="s">
        <v>146</v>
      </c>
      <c r="M4976" s="1" t="s">
        <v>132</v>
      </c>
      <c r="N4976" s="1" t="s">
        <v>275</v>
      </c>
      <c r="O4976" s="1" t="s">
        <v>93</v>
      </c>
      <c r="P4976">
        <v>60</v>
      </c>
      <c r="Q4976">
        <v>25712</v>
      </c>
      <c r="R4976">
        <v>198496.64000000001</v>
      </c>
      <c r="S4976">
        <v>7.72</v>
      </c>
      <c r="T4976">
        <v>0.13</v>
      </c>
      <c r="U4976">
        <f t="shared" si="1527"/>
        <v>198496.63999999998</v>
      </c>
      <c r="V4976">
        <f t="shared" si="1528"/>
        <v>1542720</v>
      </c>
      <c r="W4976" s="1" t="s">
        <v>155</v>
      </c>
      <c r="X4976" s="1" t="s">
        <v>1236</v>
      </c>
      <c r="Y4976" s="1" t="s">
        <v>156</v>
      </c>
      <c r="Z4976" s="3">
        <v>7726</v>
      </c>
      <c r="AA4976" s="4">
        <f t="shared" si="1532"/>
        <v>7666</v>
      </c>
      <c r="AB4976" s="4">
        <f t="shared" si="1536"/>
        <v>5066.5756395999997</v>
      </c>
      <c r="AC4976" s="4">
        <f t="shared" si="1537"/>
        <v>7666</v>
      </c>
      <c r="AD4976" s="4">
        <f t="shared" si="1533"/>
        <v>7666</v>
      </c>
      <c r="AE4976" s="3" t="s">
        <v>2527</v>
      </c>
      <c r="AF4976" s="3">
        <v>7666</v>
      </c>
      <c r="AG4976" s="4">
        <f>AI4976</f>
        <v>7666</v>
      </c>
      <c r="AH4976" s="4">
        <v>82494</v>
      </c>
      <c r="AI4976">
        <f t="shared" si="1529"/>
        <v>7666</v>
      </c>
      <c r="AJ4976" t="s">
        <v>2527</v>
      </c>
      <c r="AK4976" s="2">
        <v>16532.5</v>
      </c>
      <c r="AL4976" s="2">
        <f>AN4976</f>
        <v>16532.5</v>
      </c>
      <c r="AM4976" s="4">
        <v>82494</v>
      </c>
      <c r="AN4976">
        <f>INDEX($AJ$2:$AJ$6811,MATCH(AM4976,$A$2:$A$6811,0))</f>
        <v>16532.5</v>
      </c>
      <c r="AP4976">
        <v>278.29000000000002</v>
      </c>
      <c r="AQ4976">
        <v>278.29000000000002</v>
      </c>
      <c r="AR4976" s="4">
        <v>2</v>
      </c>
      <c r="AS4976" s="4">
        <v>8</v>
      </c>
      <c r="AT4976" s="4">
        <v>2012</v>
      </c>
      <c r="AU4976" s="4">
        <v>24</v>
      </c>
      <c r="AV4976" s="4">
        <v>7</v>
      </c>
      <c r="AW4976" s="4">
        <v>2012</v>
      </c>
      <c r="AX4976" t="str">
        <f t="shared" si="1530"/>
        <v>No Delay</v>
      </c>
      <c r="AY4976">
        <f t="shared" si="1531"/>
        <v>0</v>
      </c>
    </row>
    <row r="4977" spans="1:51" x14ac:dyDescent="0.2">
      <c r="A4977" s="3">
        <v>82494</v>
      </c>
      <c r="B4977" s="1" t="s">
        <v>151</v>
      </c>
      <c r="C4977" s="1" t="s">
        <v>65</v>
      </c>
      <c r="D4977" s="1" t="s">
        <v>130</v>
      </c>
      <c r="E4977" s="1" t="s">
        <v>152</v>
      </c>
      <c r="F4977" s="1" t="s">
        <v>152</v>
      </c>
      <c r="G4977" s="13" t="s">
        <v>1148</v>
      </c>
      <c r="H4977" s="12">
        <v>41123</v>
      </c>
      <c r="I4977" s="12" t="s">
        <v>1445</v>
      </c>
      <c r="J4977" s="12">
        <v>41114</v>
      </c>
      <c r="K4977" s="4">
        <v>4043</v>
      </c>
      <c r="L4977" s="1" t="s">
        <v>146</v>
      </c>
      <c r="M4977" s="1" t="s">
        <v>132</v>
      </c>
      <c r="N4977" s="1" t="s">
        <v>275</v>
      </c>
      <c r="O4977" s="1" t="s">
        <v>93</v>
      </c>
      <c r="P4977">
        <v>60</v>
      </c>
      <c r="Q4977">
        <v>52378</v>
      </c>
      <c r="R4977">
        <v>404358.16</v>
      </c>
      <c r="S4977">
        <v>7.72</v>
      </c>
      <c r="T4977">
        <v>0.13</v>
      </c>
      <c r="U4977">
        <f t="shared" si="1527"/>
        <v>404358.16</v>
      </c>
      <c r="V4977">
        <f t="shared" si="1528"/>
        <v>3142680</v>
      </c>
      <c r="W4977" s="1" t="s">
        <v>204</v>
      </c>
      <c r="X4977" s="1" t="s">
        <v>1236</v>
      </c>
      <c r="Y4977" s="1" t="s">
        <v>205</v>
      </c>
      <c r="Z4977" s="3">
        <v>7364</v>
      </c>
      <c r="AA4977" s="4">
        <f t="shared" si="1532"/>
        <v>7666</v>
      </c>
      <c r="AB4977" s="4">
        <f t="shared" si="1536"/>
        <v>7993.1104744000004</v>
      </c>
      <c r="AC4977" s="4">
        <f t="shared" si="1537"/>
        <v>7666</v>
      </c>
      <c r="AD4977" s="4">
        <f t="shared" si="1533"/>
        <v>5089</v>
      </c>
      <c r="AE4977" s="4">
        <v>7666</v>
      </c>
      <c r="AF4977" s="4">
        <v>7666</v>
      </c>
      <c r="AG4977" s="4">
        <f t="shared" ref="AG4977:AG4985" si="1540">AE4977</f>
        <v>7666</v>
      </c>
      <c r="AI4977" t="e">
        <f t="shared" si="1529"/>
        <v>#N/A</v>
      </c>
      <c r="AJ4977">
        <v>16532.5</v>
      </c>
      <c r="AK4977" s="2">
        <v>16532.5</v>
      </c>
      <c r="AL4977" s="2">
        <f t="shared" ref="AL4977:AL4985" si="1541">AJ4977</f>
        <v>16532.5</v>
      </c>
      <c r="AM4977" s="4"/>
      <c r="AN4977" t="e">
        <f>VLOOKUP([1]!Tabelle13[[#This Row],[Vlookup this ID for freight costs]],$AL$2:$AL$6811,2,FALSE)</f>
        <v>#REF!</v>
      </c>
      <c r="AP4977">
        <v>566.91</v>
      </c>
      <c r="AQ4977">
        <v>566.91</v>
      </c>
      <c r="AR4977" s="4">
        <v>2</v>
      </c>
      <c r="AS4977" s="4">
        <v>8</v>
      </c>
      <c r="AT4977" s="4">
        <v>2012</v>
      </c>
      <c r="AU4977" s="4">
        <v>24</v>
      </c>
      <c r="AV4977" s="4">
        <v>7</v>
      </c>
      <c r="AW4977" s="4">
        <v>2012</v>
      </c>
      <c r="AX4977" t="str">
        <f t="shared" si="1530"/>
        <v>No Delay</v>
      </c>
      <c r="AY4977">
        <f t="shared" si="1531"/>
        <v>0</v>
      </c>
    </row>
    <row r="4978" spans="1:51" x14ac:dyDescent="0.2">
      <c r="A4978" s="3">
        <v>28838</v>
      </c>
      <c r="B4978" s="1" t="s">
        <v>168</v>
      </c>
      <c r="C4978" s="1" t="s">
        <v>150</v>
      </c>
      <c r="D4978" s="1" t="s">
        <v>100</v>
      </c>
      <c r="E4978" s="1" t="s">
        <v>253</v>
      </c>
      <c r="F4978" s="1" t="s">
        <v>253</v>
      </c>
      <c r="G4978" s="13" t="s">
        <v>1481</v>
      </c>
      <c r="H4978" s="12">
        <v>40486</v>
      </c>
      <c r="I4978" s="12" t="s">
        <v>1481</v>
      </c>
      <c r="J4978" s="12">
        <v>40486</v>
      </c>
      <c r="K4978" s="4">
        <v>2816</v>
      </c>
      <c r="L4978" s="1" t="s">
        <v>146</v>
      </c>
      <c r="M4978" s="1" t="s">
        <v>1210</v>
      </c>
      <c r="N4978" s="1" t="s">
        <v>171</v>
      </c>
      <c r="O4978" s="1" t="s">
        <v>93</v>
      </c>
      <c r="P4978">
        <v>60</v>
      </c>
      <c r="Q4978">
        <v>150000</v>
      </c>
      <c r="R4978">
        <v>373500</v>
      </c>
      <c r="S4978">
        <v>2.4900000000000002</v>
      </c>
      <c r="T4978">
        <v>0.04</v>
      </c>
      <c r="U4978">
        <f t="shared" si="1527"/>
        <v>373500.00000000006</v>
      </c>
      <c r="V4978">
        <f t="shared" si="1528"/>
        <v>9000000</v>
      </c>
      <c r="W4978" s="1" t="s">
        <v>197</v>
      </c>
      <c r="X4978" s="1" t="s">
        <v>1236</v>
      </c>
      <c r="Y4978" s="1" t="s">
        <v>3082</v>
      </c>
      <c r="Z4978" s="3">
        <v>15488</v>
      </c>
      <c r="AA4978" s="4">
        <f t="shared" si="1532"/>
        <v>7670</v>
      </c>
      <c r="AB4978" s="4">
        <f t="shared" si="1536"/>
        <v>18706.910206</v>
      </c>
      <c r="AC4978" s="4">
        <f t="shared" si="1537"/>
        <v>7670</v>
      </c>
      <c r="AD4978" s="4">
        <f t="shared" si="1533"/>
        <v>24255.909090909092</v>
      </c>
      <c r="AE4978" s="4">
        <v>7670</v>
      </c>
      <c r="AF4978" s="4">
        <v>7670</v>
      </c>
      <c r="AG4978" s="4">
        <f t="shared" si="1540"/>
        <v>7670</v>
      </c>
      <c r="AI4978" t="e">
        <f t="shared" si="1529"/>
        <v>#N/A</v>
      </c>
      <c r="AJ4978">
        <v>8256.9699999999993</v>
      </c>
      <c r="AK4978" s="2">
        <v>8256.9699999999993</v>
      </c>
      <c r="AL4978" s="2">
        <f t="shared" si="1541"/>
        <v>8256.9699999999993</v>
      </c>
      <c r="AM4978" s="4"/>
      <c r="AN4978" t="e">
        <f>VLOOKUP([1]!Tabelle13[[#This Row],[Vlookup this ID for freight costs]],$AL$2:$AL$6811,2,FALSE)</f>
        <v>#REF!</v>
      </c>
      <c r="AP4978">
        <v>805.27</v>
      </c>
      <c r="AQ4978">
        <v>805.27</v>
      </c>
      <c r="AR4978" s="4">
        <v>4</v>
      </c>
      <c r="AS4978" s="4">
        <v>11</v>
      </c>
      <c r="AT4978" s="4">
        <v>2010</v>
      </c>
      <c r="AU4978" s="4">
        <v>4</v>
      </c>
      <c r="AV4978" s="4">
        <v>11</v>
      </c>
      <c r="AW4978" s="4">
        <v>2010</v>
      </c>
      <c r="AX4978" t="str">
        <f t="shared" si="1530"/>
        <v>No Delay</v>
      </c>
      <c r="AY4978">
        <f t="shared" si="1531"/>
        <v>0</v>
      </c>
    </row>
    <row r="4979" spans="1:51" ht="16" x14ac:dyDescent="0.2">
      <c r="A4979" s="3">
        <v>77509</v>
      </c>
      <c r="B4979" s="1" t="s">
        <v>168</v>
      </c>
      <c r="C4979" s="1" t="s">
        <v>150</v>
      </c>
      <c r="D4979" s="1" t="s">
        <v>100</v>
      </c>
      <c r="E4979" s="1" t="s">
        <v>253</v>
      </c>
      <c r="F4979" s="1" t="s">
        <v>253</v>
      </c>
      <c r="G4979" s="13" t="s">
        <v>260</v>
      </c>
      <c r="H4979" s="12">
        <v>40809</v>
      </c>
      <c r="I4979" s="12" t="s">
        <v>260</v>
      </c>
      <c r="J4979" s="12">
        <v>40809</v>
      </c>
      <c r="K4979" s="4">
        <v>3457</v>
      </c>
      <c r="L4979" s="1" t="s">
        <v>146</v>
      </c>
      <c r="M4979" s="1" t="s">
        <v>620</v>
      </c>
      <c r="N4979" s="1" t="s">
        <v>621</v>
      </c>
      <c r="O4979" s="1" t="s">
        <v>622</v>
      </c>
      <c r="P4979">
        <v>240</v>
      </c>
      <c r="Q4979">
        <v>20000</v>
      </c>
      <c r="R4979">
        <v>185600</v>
      </c>
      <c r="S4979">
        <v>9.2799999999999994</v>
      </c>
      <c r="T4979">
        <v>0.04</v>
      </c>
      <c r="U4979">
        <f t="shared" si="1527"/>
        <v>185600</v>
      </c>
      <c r="V4979">
        <f t="shared" si="1528"/>
        <v>4800000</v>
      </c>
      <c r="W4979" s="1" t="s">
        <v>623</v>
      </c>
      <c r="X4979" s="6" t="s">
        <v>1508</v>
      </c>
      <c r="Y4979" s="1" t="s">
        <v>624</v>
      </c>
      <c r="Z4979" s="3">
        <v>13360</v>
      </c>
      <c r="AA4979" s="4">
        <f t="shared" si="1532"/>
        <v>7670</v>
      </c>
      <c r="AB4979" s="4">
        <f t="shared" si="1536"/>
        <v>4439.6962060000005</v>
      </c>
      <c r="AC4979" s="4">
        <f t="shared" si="1537"/>
        <v>7670</v>
      </c>
      <c r="AD4979" s="4">
        <f t="shared" si="1533"/>
        <v>8648.0398212941182</v>
      </c>
      <c r="AE4979" s="4">
        <v>7670</v>
      </c>
      <c r="AF4979" s="4">
        <v>7670</v>
      </c>
      <c r="AG4979" s="4">
        <f t="shared" si="1540"/>
        <v>7670</v>
      </c>
      <c r="AI4979" t="e">
        <f t="shared" si="1529"/>
        <v>#N/A</v>
      </c>
      <c r="AJ4979">
        <v>7175.68</v>
      </c>
      <c r="AK4979" s="2">
        <v>7175.68</v>
      </c>
      <c r="AL4979" s="2">
        <f t="shared" si="1541"/>
        <v>7175.68</v>
      </c>
      <c r="AM4979" s="4"/>
      <c r="AN4979" t="e">
        <f>VLOOKUP([1]!Tabelle13[[#This Row],[Vlookup this ID for freight costs]],$AL$2:$AL$6811,2,FALSE)</f>
        <v>#REF!</v>
      </c>
      <c r="AP4979">
        <v>306.24</v>
      </c>
      <c r="AQ4979">
        <v>306.24</v>
      </c>
      <c r="AR4979" s="4">
        <v>23</v>
      </c>
      <c r="AS4979" s="4">
        <v>9</v>
      </c>
      <c r="AT4979" s="4">
        <v>2011</v>
      </c>
      <c r="AU4979" s="4">
        <v>23</v>
      </c>
      <c r="AV4979" s="4">
        <v>9</v>
      </c>
      <c r="AW4979" s="4">
        <v>2011</v>
      </c>
      <c r="AX4979" t="str">
        <f t="shared" si="1530"/>
        <v>No Delay</v>
      </c>
      <c r="AY4979">
        <f t="shared" si="1531"/>
        <v>0</v>
      </c>
    </row>
    <row r="4980" spans="1:51" x14ac:dyDescent="0.2">
      <c r="A4980" s="3">
        <v>12314</v>
      </c>
      <c r="B4980" s="1" t="s">
        <v>119</v>
      </c>
      <c r="C4980" s="1" t="s">
        <v>114</v>
      </c>
      <c r="D4980" s="1" t="s">
        <v>130</v>
      </c>
      <c r="E4980" s="1" t="s">
        <v>101</v>
      </c>
      <c r="F4980" s="1" t="s">
        <v>101</v>
      </c>
      <c r="G4980" s="13" t="s">
        <v>2399</v>
      </c>
      <c r="H4980" s="12">
        <v>40078</v>
      </c>
      <c r="I4980" s="12" t="s">
        <v>2399</v>
      </c>
      <c r="J4980" s="12">
        <v>40078</v>
      </c>
      <c r="K4980" s="4">
        <v>1845</v>
      </c>
      <c r="L4980" s="1" t="s">
        <v>146</v>
      </c>
      <c r="M4980" s="1" t="s">
        <v>132</v>
      </c>
      <c r="N4980" s="1" t="s">
        <v>238</v>
      </c>
      <c r="O4980" s="1" t="s">
        <v>93</v>
      </c>
      <c r="P4980">
        <v>30</v>
      </c>
      <c r="Q4980">
        <v>92000</v>
      </c>
      <c r="R4980">
        <v>1058000</v>
      </c>
      <c r="S4980">
        <v>11.5</v>
      </c>
      <c r="T4980">
        <v>0.38</v>
      </c>
      <c r="U4980">
        <f t="shared" si="1527"/>
        <v>1058000</v>
      </c>
      <c r="V4980">
        <f t="shared" si="1528"/>
        <v>2760000</v>
      </c>
      <c r="W4980" s="1" t="s">
        <v>160</v>
      </c>
      <c r="X4980" s="1" t="s">
        <v>1236</v>
      </c>
      <c r="Y4980" s="1" t="s">
        <v>161</v>
      </c>
      <c r="Z4980" s="3">
        <v>13722</v>
      </c>
      <c r="AA4980" s="4">
        <f t="shared" si="1532"/>
        <v>7678</v>
      </c>
      <c r="AB4980" s="4">
        <f t="shared" si="1536"/>
        <v>12341.537806</v>
      </c>
      <c r="AC4980" s="4">
        <f t="shared" si="1537"/>
        <v>7678</v>
      </c>
      <c r="AD4980" s="4">
        <f t="shared" si="1533"/>
        <v>8397.3333333333339</v>
      </c>
      <c r="AE4980" s="4">
        <v>7678</v>
      </c>
      <c r="AF4980" s="4">
        <v>7678</v>
      </c>
      <c r="AG4980" s="4">
        <f t="shared" si="1540"/>
        <v>7678</v>
      </c>
      <c r="AI4980" t="e">
        <f t="shared" si="1529"/>
        <v>#N/A</v>
      </c>
      <c r="AJ4980">
        <v>6759.28</v>
      </c>
      <c r="AK4980" s="2">
        <v>6759.28</v>
      </c>
      <c r="AL4980" s="2">
        <f t="shared" si="1541"/>
        <v>6759.28</v>
      </c>
      <c r="AM4980" s="4"/>
      <c r="AN4980" t="e">
        <f>VLOOKUP([1]!Tabelle13[[#This Row],[Vlookup this ID for freight costs]],$AL$2:$AL$6811,2,FALSE)</f>
        <v>#REF!</v>
      </c>
      <c r="AP4980">
        <v>2073.6799999999998</v>
      </c>
      <c r="AQ4980">
        <v>2073.6799999999998</v>
      </c>
      <c r="AR4980" s="4">
        <v>22</v>
      </c>
      <c r="AS4980" s="4">
        <v>9</v>
      </c>
      <c r="AT4980" s="4">
        <v>2009</v>
      </c>
      <c r="AU4980" s="4">
        <v>22</v>
      </c>
      <c r="AV4980" s="4">
        <v>9</v>
      </c>
      <c r="AW4980" s="4">
        <v>2009</v>
      </c>
      <c r="AX4980" t="str">
        <f t="shared" si="1530"/>
        <v>No Delay</v>
      </c>
      <c r="AY4980">
        <f t="shared" si="1531"/>
        <v>0</v>
      </c>
    </row>
    <row r="4981" spans="1:51" ht="16" x14ac:dyDescent="0.2">
      <c r="A4981" s="3">
        <v>38759</v>
      </c>
      <c r="B4981" s="1" t="s">
        <v>168</v>
      </c>
      <c r="C4981" s="1" t="s">
        <v>150</v>
      </c>
      <c r="D4981" s="1" t="s">
        <v>100</v>
      </c>
      <c r="E4981" s="1" t="s">
        <v>253</v>
      </c>
      <c r="F4981" s="1" t="s">
        <v>253</v>
      </c>
      <c r="G4981" s="13" t="s">
        <v>2528</v>
      </c>
      <c r="H4981" s="12">
        <v>40810</v>
      </c>
      <c r="I4981" s="12" t="s">
        <v>2528</v>
      </c>
      <c r="J4981" s="12">
        <v>40810</v>
      </c>
      <c r="K4981" s="4">
        <v>3464</v>
      </c>
      <c r="L4981" s="1" t="s">
        <v>146</v>
      </c>
      <c r="M4981" s="1" t="s">
        <v>620</v>
      </c>
      <c r="N4981" s="1" t="s">
        <v>621</v>
      </c>
      <c r="O4981" s="1" t="s">
        <v>622</v>
      </c>
      <c r="P4981">
        <v>240</v>
      </c>
      <c r="Q4981">
        <v>20000</v>
      </c>
      <c r="R4981">
        <v>185600</v>
      </c>
      <c r="S4981">
        <v>9.2799999999999994</v>
      </c>
      <c r="T4981">
        <v>0.04</v>
      </c>
      <c r="U4981">
        <f t="shared" si="1527"/>
        <v>185600</v>
      </c>
      <c r="V4981">
        <f t="shared" si="1528"/>
        <v>4800000</v>
      </c>
      <c r="W4981" s="1" t="s">
        <v>623</v>
      </c>
      <c r="X4981" s="6" t="s">
        <v>1508</v>
      </c>
      <c r="Y4981" s="1" t="s">
        <v>624</v>
      </c>
      <c r="Z4981" s="3">
        <v>13360</v>
      </c>
      <c r="AA4981" s="4">
        <f t="shared" si="1532"/>
        <v>7683</v>
      </c>
      <c r="AB4981" s="4">
        <f t="shared" si="1536"/>
        <v>4439.6962060000005</v>
      </c>
      <c r="AC4981" s="4">
        <f t="shared" si="1537"/>
        <v>7683</v>
      </c>
      <c r="AD4981" s="4">
        <f t="shared" si="1533"/>
        <v>8648.0398212941182</v>
      </c>
      <c r="AE4981" s="4">
        <v>7683</v>
      </c>
      <c r="AF4981" s="4">
        <v>7683</v>
      </c>
      <c r="AG4981" s="4">
        <f t="shared" si="1540"/>
        <v>7683</v>
      </c>
      <c r="AI4981" t="e">
        <f t="shared" si="1529"/>
        <v>#N/A</v>
      </c>
      <c r="AJ4981">
        <v>7073.56</v>
      </c>
      <c r="AK4981" s="2">
        <v>7073.56</v>
      </c>
      <c r="AL4981" s="2">
        <f t="shared" si="1541"/>
        <v>7073.56</v>
      </c>
      <c r="AM4981" s="4"/>
      <c r="AN4981" t="e">
        <f>VLOOKUP([1]!Tabelle13[[#This Row],[Vlookup this ID for freight costs]],$AL$2:$AL$6811,2,FALSE)</f>
        <v>#REF!</v>
      </c>
      <c r="AP4981">
        <v>306.24</v>
      </c>
      <c r="AQ4981">
        <v>306.24</v>
      </c>
      <c r="AR4981" s="4">
        <v>24</v>
      </c>
      <c r="AS4981" s="4">
        <v>9</v>
      </c>
      <c r="AT4981" s="4">
        <v>2011</v>
      </c>
      <c r="AU4981" s="4">
        <v>24</v>
      </c>
      <c r="AV4981" s="4">
        <v>9</v>
      </c>
      <c r="AW4981" s="4">
        <v>2011</v>
      </c>
      <c r="AX4981" t="str">
        <f t="shared" si="1530"/>
        <v>No Delay</v>
      </c>
      <c r="AY4981">
        <f t="shared" si="1531"/>
        <v>0</v>
      </c>
    </row>
    <row r="4982" spans="1:51" x14ac:dyDescent="0.2">
      <c r="A4982" s="3">
        <v>12315</v>
      </c>
      <c r="B4982" s="1" t="s">
        <v>119</v>
      </c>
      <c r="C4982" s="1" t="s">
        <v>114</v>
      </c>
      <c r="D4982" s="1" t="s">
        <v>130</v>
      </c>
      <c r="E4982" s="1" t="s">
        <v>101</v>
      </c>
      <c r="F4982" s="1" t="s">
        <v>101</v>
      </c>
      <c r="G4982" s="13" t="s">
        <v>2399</v>
      </c>
      <c r="H4982" s="12">
        <v>40078</v>
      </c>
      <c r="I4982" s="12" t="s">
        <v>2399</v>
      </c>
      <c r="J4982" s="12">
        <v>40078</v>
      </c>
      <c r="K4982" s="4">
        <v>1846</v>
      </c>
      <c r="L4982" s="1" t="s">
        <v>146</v>
      </c>
      <c r="M4982" s="1" t="s">
        <v>132</v>
      </c>
      <c r="N4982" s="1" t="s">
        <v>238</v>
      </c>
      <c r="O4982" s="1" t="s">
        <v>93</v>
      </c>
      <c r="P4982">
        <v>30</v>
      </c>
      <c r="Q4982">
        <v>92095</v>
      </c>
      <c r="R4982">
        <v>1059092.5</v>
      </c>
      <c r="S4982">
        <v>11.5</v>
      </c>
      <c r="T4982">
        <v>0.38</v>
      </c>
      <c r="U4982">
        <f t="shared" si="1527"/>
        <v>1059092.5</v>
      </c>
      <c r="V4982">
        <f t="shared" si="1528"/>
        <v>2762850</v>
      </c>
      <c r="W4982" s="1" t="s">
        <v>160</v>
      </c>
      <c r="X4982" s="1" t="s">
        <v>1236</v>
      </c>
      <c r="Y4982" s="1" t="s">
        <v>161</v>
      </c>
      <c r="Z4982" s="3">
        <v>13722</v>
      </c>
      <c r="AA4982" s="4">
        <f t="shared" si="1532"/>
        <v>7686</v>
      </c>
      <c r="AB4982" s="4">
        <f t="shared" si="1536"/>
        <v>12351.963847000001</v>
      </c>
      <c r="AC4982" s="4">
        <f t="shared" si="1537"/>
        <v>7686</v>
      </c>
      <c r="AD4982" s="4">
        <f t="shared" si="1533"/>
        <v>7686</v>
      </c>
      <c r="AE4982" s="4">
        <v>7686</v>
      </c>
      <c r="AF4982" s="4">
        <v>7686</v>
      </c>
      <c r="AG4982" s="4">
        <f t="shared" si="1540"/>
        <v>7686</v>
      </c>
      <c r="AI4982" t="e">
        <f t="shared" si="1529"/>
        <v>#N/A</v>
      </c>
      <c r="AJ4982">
        <v>6759.28</v>
      </c>
      <c r="AK4982" s="2">
        <v>6759.28</v>
      </c>
      <c r="AL4982" s="2">
        <f t="shared" si="1541"/>
        <v>6759.28</v>
      </c>
      <c r="AM4982" s="4"/>
      <c r="AN4982" t="e">
        <f>VLOOKUP([1]!Tabelle13[[#This Row],[Vlookup this ID for freight costs]],$AL$2:$AL$6811,2,FALSE)</f>
        <v>#REF!</v>
      </c>
      <c r="AP4982">
        <v>2075.8200000000002</v>
      </c>
      <c r="AQ4982">
        <v>2075.8200000000002</v>
      </c>
      <c r="AR4982" s="4">
        <v>22</v>
      </c>
      <c r="AS4982" s="4">
        <v>9</v>
      </c>
      <c r="AT4982" s="4">
        <v>2009</v>
      </c>
      <c r="AU4982" s="4">
        <v>22</v>
      </c>
      <c r="AV4982" s="4">
        <v>9</v>
      </c>
      <c r="AW4982" s="4">
        <v>2009</v>
      </c>
      <c r="AX4982" t="str">
        <f t="shared" si="1530"/>
        <v>No Delay</v>
      </c>
      <c r="AY4982">
        <f t="shared" si="1531"/>
        <v>0</v>
      </c>
    </row>
    <row r="4983" spans="1:51" x14ac:dyDescent="0.2">
      <c r="A4983" s="3">
        <v>65323</v>
      </c>
      <c r="B4983" s="1" t="s">
        <v>140</v>
      </c>
      <c r="C4983" s="1" t="s">
        <v>99</v>
      </c>
      <c r="D4983" s="1" t="s">
        <v>52</v>
      </c>
      <c r="E4983" s="1" t="s">
        <v>53</v>
      </c>
      <c r="F4983" s="1" t="s">
        <v>53</v>
      </c>
      <c r="G4983" s="13" t="s">
        <v>2082</v>
      </c>
      <c r="H4983" s="12">
        <v>41635</v>
      </c>
      <c r="I4983" s="12" t="s">
        <v>2082</v>
      </c>
      <c r="J4983" s="12">
        <v>41635</v>
      </c>
      <c r="K4983" s="4">
        <v>5143</v>
      </c>
      <c r="L4983" s="1" t="s">
        <v>146</v>
      </c>
      <c r="M4983" s="1" t="s">
        <v>672</v>
      </c>
      <c r="N4983" s="1" t="s">
        <v>154</v>
      </c>
      <c r="O4983" s="1" t="s">
        <v>93</v>
      </c>
      <c r="P4983">
        <v>60</v>
      </c>
      <c r="Q4983">
        <v>53239</v>
      </c>
      <c r="R4983">
        <v>431235.9</v>
      </c>
      <c r="S4983">
        <v>8.1</v>
      </c>
      <c r="T4983">
        <v>0.13</v>
      </c>
      <c r="U4983">
        <f t="shared" si="1527"/>
        <v>431235.89999999997</v>
      </c>
      <c r="V4983">
        <f t="shared" si="1528"/>
        <v>3194340</v>
      </c>
      <c r="W4983" s="1" t="s">
        <v>204</v>
      </c>
      <c r="X4983" s="1" t="s">
        <v>1236</v>
      </c>
      <c r="Y4983" s="1" t="s">
        <v>205</v>
      </c>
      <c r="Z4983" s="3">
        <v>5055</v>
      </c>
      <c r="AA4983" s="4">
        <f t="shared" si="1532"/>
        <v>7696</v>
      </c>
      <c r="AB4983" s="4">
        <f t="shared" si="1536"/>
        <v>8087.6033301999996</v>
      </c>
      <c r="AC4983" s="4">
        <f t="shared" si="1537"/>
        <v>7696</v>
      </c>
      <c r="AD4983" s="4">
        <f t="shared" si="1533"/>
        <v>7696</v>
      </c>
      <c r="AE4983" s="4">
        <v>7696</v>
      </c>
      <c r="AF4983" s="4">
        <v>7696</v>
      </c>
      <c r="AG4983" s="4">
        <f t="shared" si="1540"/>
        <v>7696</v>
      </c>
      <c r="AI4983" t="e">
        <f t="shared" si="1529"/>
        <v>#N/A</v>
      </c>
      <c r="AJ4983">
        <v>33442.629999999997</v>
      </c>
      <c r="AK4983" s="2">
        <v>33442.629999999997</v>
      </c>
      <c r="AL4983" s="2">
        <f t="shared" si="1541"/>
        <v>33442.629999999997</v>
      </c>
      <c r="AM4983" s="4"/>
      <c r="AN4983" t="e">
        <f>VLOOKUP([1]!Tabelle13[[#This Row],[Vlookup this ID for freight costs]],$AL$2:$AL$6811,2,FALSE)</f>
        <v>#REF!</v>
      </c>
      <c r="AP4983">
        <v>533.44000000000005</v>
      </c>
      <c r="AQ4983">
        <v>533.44000000000005</v>
      </c>
      <c r="AR4983" s="4">
        <v>27</v>
      </c>
      <c r="AS4983" s="4">
        <v>12</v>
      </c>
      <c r="AT4983" s="4">
        <v>2013</v>
      </c>
      <c r="AU4983" s="4">
        <v>27</v>
      </c>
      <c r="AV4983" s="4">
        <v>12</v>
      </c>
      <c r="AW4983" s="4">
        <v>2013</v>
      </c>
      <c r="AX4983" t="str">
        <f t="shared" si="1530"/>
        <v>No Delay</v>
      </c>
      <c r="AY4983">
        <f t="shared" si="1531"/>
        <v>0</v>
      </c>
    </row>
    <row r="4984" spans="1:51" x14ac:dyDescent="0.2">
      <c r="A4984" s="3">
        <v>17648</v>
      </c>
      <c r="B4984" s="1" t="s">
        <v>168</v>
      </c>
      <c r="C4984" s="1" t="s">
        <v>150</v>
      </c>
      <c r="D4984" s="1" t="s">
        <v>100</v>
      </c>
      <c r="E4984" s="1" t="s">
        <v>253</v>
      </c>
      <c r="F4984" s="1" t="s">
        <v>253</v>
      </c>
      <c r="G4984" s="13" t="s">
        <v>1719</v>
      </c>
      <c r="H4984" s="12">
        <v>40659</v>
      </c>
      <c r="I4984" s="12" t="s">
        <v>1719</v>
      </c>
      <c r="J4984" s="12">
        <v>40659</v>
      </c>
      <c r="K4984" s="4">
        <v>3148</v>
      </c>
      <c r="L4984" s="1" t="s">
        <v>146</v>
      </c>
      <c r="M4984" s="1" t="s">
        <v>170</v>
      </c>
      <c r="N4984" s="1" t="s">
        <v>171</v>
      </c>
      <c r="O4984" s="1" t="s">
        <v>93</v>
      </c>
      <c r="P4984">
        <v>60</v>
      </c>
      <c r="Q4984">
        <v>152535</v>
      </c>
      <c r="R4984">
        <v>361507.95</v>
      </c>
      <c r="S4984">
        <v>2.37</v>
      </c>
      <c r="T4984">
        <v>0.04</v>
      </c>
      <c r="U4984">
        <f t="shared" si="1527"/>
        <v>361507.95</v>
      </c>
      <c r="V4984">
        <f t="shared" si="1528"/>
        <v>9152100</v>
      </c>
      <c r="W4984" s="1" t="s">
        <v>155</v>
      </c>
      <c r="X4984" s="1" t="s">
        <v>1236</v>
      </c>
      <c r="Y4984" s="1" t="s">
        <v>156</v>
      </c>
      <c r="Z4984" s="3">
        <v>8107</v>
      </c>
      <c r="AA4984" s="4">
        <f t="shared" si="1532"/>
        <v>7698</v>
      </c>
      <c r="AB4984" s="4">
        <f t="shared" si="1536"/>
        <v>18985.120878999998</v>
      </c>
      <c r="AC4984" s="4">
        <f t="shared" si="1537"/>
        <v>7698</v>
      </c>
      <c r="AD4984" s="4">
        <f t="shared" si="1533"/>
        <v>7698</v>
      </c>
      <c r="AE4984" s="4">
        <v>7698</v>
      </c>
      <c r="AF4984" s="4">
        <v>7698</v>
      </c>
      <c r="AG4984" s="4">
        <f t="shared" si="1540"/>
        <v>7698</v>
      </c>
      <c r="AI4984" t="e">
        <f t="shared" si="1529"/>
        <v>#N/A</v>
      </c>
      <c r="AJ4984">
        <v>11372.23</v>
      </c>
      <c r="AK4984" s="2">
        <v>11372.23</v>
      </c>
      <c r="AL4984" s="2">
        <f t="shared" si="1541"/>
        <v>11372.23</v>
      </c>
      <c r="AM4984" s="4"/>
      <c r="AN4984" t="e">
        <f>VLOOKUP([1]!Tabelle13[[#This Row],[Vlookup this ID for freight costs]],$AL$2:$AL$6811,2,FALSE)</f>
        <v>#REF!</v>
      </c>
      <c r="AP4984">
        <v>779.41</v>
      </c>
      <c r="AQ4984">
        <v>779.41</v>
      </c>
      <c r="AR4984" s="4">
        <v>26</v>
      </c>
      <c r="AS4984" s="4">
        <v>4</v>
      </c>
      <c r="AT4984" s="4">
        <v>2011</v>
      </c>
      <c r="AU4984" s="4">
        <v>26</v>
      </c>
      <c r="AV4984" s="4">
        <v>4</v>
      </c>
      <c r="AW4984" s="4">
        <v>2011</v>
      </c>
      <c r="AX4984" t="str">
        <f t="shared" si="1530"/>
        <v>No Delay</v>
      </c>
      <c r="AY4984">
        <f t="shared" si="1531"/>
        <v>0</v>
      </c>
    </row>
    <row r="4985" spans="1:51" x14ac:dyDescent="0.2">
      <c r="A4985" s="3">
        <v>82326</v>
      </c>
      <c r="B4985" s="1" t="s">
        <v>215</v>
      </c>
      <c r="C4985" s="1" t="s">
        <v>89</v>
      </c>
      <c r="D4985" s="1" t="s">
        <v>130</v>
      </c>
      <c r="E4985" s="1" t="s">
        <v>53</v>
      </c>
      <c r="F4985" s="1" t="s">
        <v>53</v>
      </c>
      <c r="G4985" s="13" t="s">
        <v>190</v>
      </c>
      <c r="H4985" s="12">
        <v>40357</v>
      </c>
      <c r="I4985" s="12" t="s">
        <v>683</v>
      </c>
      <c r="J4985" s="12">
        <v>40350</v>
      </c>
      <c r="K4985" s="4">
        <v>2531</v>
      </c>
      <c r="L4985" s="1" t="s">
        <v>146</v>
      </c>
      <c r="M4985" s="1" t="s">
        <v>132</v>
      </c>
      <c r="N4985" s="1" t="s">
        <v>154</v>
      </c>
      <c r="O4985" s="1" t="s">
        <v>93</v>
      </c>
      <c r="P4985">
        <v>60</v>
      </c>
      <c r="Q4985">
        <v>62410</v>
      </c>
      <c r="R4985">
        <v>700240.2</v>
      </c>
      <c r="S4985">
        <v>11.22</v>
      </c>
      <c r="T4985">
        <v>0.19</v>
      </c>
      <c r="U4985">
        <f t="shared" si="1527"/>
        <v>700240.20000000007</v>
      </c>
      <c r="V4985">
        <f t="shared" si="1528"/>
        <v>3744600</v>
      </c>
      <c r="W4985" s="1" t="s">
        <v>155</v>
      </c>
      <c r="X4985" s="1" t="s">
        <v>1236</v>
      </c>
      <c r="Y4985" s="1" t="s">
        <v>156</v>
      </c>
      <c r="Z4985" s="3">
        <v>9211</v>
      </c>
      <c r="AA4985" s="4">
        <f t="shared" si="1532"/>
        <v>7701</v>
      </c>
      <c r="AB4985" s="4">
        <f t="shared" si="1536"/>
        <v>9094.1004040000007</v>
      </c>
      <c r="AC4985" s="4">
        <f t="shared" si="1537"/>
        <v>7701</v>
      </c>
      <c r="AD4985" s="4">
        <f t="shared" si="1533"/>
        <v>7701</v>
      </c>
      <c r="AE4985" s="4">
        <v>7701</v>
      </c>
      <c r="AF4985" s="4">
        <v>7701</v>
      </c>
      <c r="AG4985" s="4">
        <f t="shared" si="1540"/>
        <v>7701</v>
      </c>
      <c r="AI4985" t="e">
        <f t="shared" si="1529"/>
        <v>#N/A</v>
      </c>
      <c r="AJ4985">
        <v>27912.639999999999</v>
      </c>
      <c r="AK4985" s="2">
        <v>27912.639999999999</v>
      </c>
      <c r="AL4985" s="2">
        <f t="shared" si="1541"/>
        <v>27912.639999999999</v>
      </c>
      <c r="AM4985" s="4"/>
      <c r="AN4985" t="e">
        <f>VLOOKUP([1]!Tabelle13[[#This Row],[Vlookup this ID for freight costs]],$AL$2:$AL$6811,2,FALSE)</f>
        <v>#REF!</v>
      </c>
      <c r="AP4985">
        <v>1509.72</v>
      </c>
      <c r="AQ4985">
        <v>1509.72</v>
      </c>
      <c r="AR4985" s="4">
        <v>28</v>
      </c>
      <c r="AS4985" s="4">
        <v>6</v>
      </c>
      <c r="AT4985" s="4">
        <v>2010</v>
      </c>
      <c r="AU4985" s="4">
        <v>21</v>
      </c>
      <c r="AV4985" s="4">
        <v>6</v>
      </c>
      <c r="AW4985" s="4">
        <v>2010</v>
      </c>
      <c r="AX4985" t="str">
        <f t="shared" si="1530"/>
        <v>No Delay</v>
      </c>
      <c r="AY4985">
        <f t="shared" si="1531"/>
        <v>0</v>
      </c>
    </row>
    <row r="4986" spans="1:51" x14ac:dyDescent="0.2">
      <c r="A4986" s="3">
        <v>82327</v>
      </c>
      <c r="B4986" s="1" t="s">
        <v>215</v>
      </c>
      <c r="C4986" s="1" t="s">
        <v>89</v>
      </c>
      <c r="D4986" s="1" t="s">
        <v>130</v>
      </c>
      <c r="E4986" s="1" t="s">
        <v>53</v>
      </c>
      <c r="F4986" s="1" t="s">
        <v>53</v>
      </c>
      <c r="G4986" s="13" t="s">
        <v>190</v>
      </c>
      <c r="H4986" s="12">
        <v>40357</v>
      </c>
      <c r="I4986" s="12" t="s">
        <v>683</v>
      </c>
      <c r="J4986" s="12">
        <v>40350</v>
      </c>
      <c r="K4986" s="4">
        <v>2532</v>
      </c>
      <c r="L4986" s="1" t="s">
        <v>146</v>
      </c>
      <c r="M4986" s="1" t="s">
        <v>132</v>
      </c>
      <c r="N4986" s="1" t="s">
        <v>231</v>
      </c>
      <c r="O4986" s="1" t="s">
        <v>93</v>
      </c>
      <c r="P4986">
        <v>60</v>
      </c>
      <c r="Q4986">
        <v>1620</v>
      </c>
      <c r="R4986">
        <v>2316.6</v>
      </c>
      <c r="S4986">
        <v>1.43</v>
      </c>
      <c r="T4986">
        <v>0.02</v>
      </c>
      <c r="U4986">
        <f t="shared" si="1527"/>
        <v>2316.6</v>
      </c>
      <c r="V4986">
        <f t="shared" si="1528"/>
        <v>97200</v>
      </c>
      <c r="W4986" s="1" t="s">
        <v>155</v>
      </c>
      <c r="X4986" s="1" t="s">
        <v>1236</v>
      </c>
      <c r="Y4986" s="1" t="s">
        <v>156</v>
      </c>
      <c r="Z4986" s="3">
        <v>9211</v>
      </c>
      <c r="AA4986" s="4">
        <f t="shared" si="1532"/>
        <v>7701</v>
      </c>
      <c r="AB4986" s="4">
        <f t="shared" si="1536"/>
        <v>2422.5316419999999</v>
      </c>
      <c r="AC4986" s="4">
        <f t="shared" si="1537"/>
        <v>7701</v>
      </c>
      <c r="AD4986" s="4">
        <f t="shared" si="1533"/>
        <v>7701</v>
      </c>
      <c r="AE4986" s="3" t="s">
        <v>2529</v>
      </c>
      <c r="AF4986" s="3">
        <v>7701</v>
      </c>
      <c r="AG4986" s="4">
        <f>AI4986</f>
        <v>7701</v>
      </c>
      <c r="AH4986" s="4">
        <v>82326</v>
      </c>
      <c r="AI4986">
        <f t="shared" si="1529"/>
        <v>7701</v>
      </c>
      <c r="AJ4986" t="s">
        <v>2529</v>
      </c>
      <c r="AK4986" s="2">
        <v>27912.639999999999</v>
      </c>
      <c r="AL4986" s="2">
        <f>AN4986</f>
        <v>27912.639999999999</v>
      </c>
      <c r="AM4986" s="4">
        <v>82326</v>
      </c>
      <c r="AN4986">
        <f>INDEX($AJ$2:$AJ$6811,MATCH(AM4986,$A$2:$A$6811,0))</f>
        <v>27912.639999999999</v>
      </c>
      <c r="AP4986">
        <v>4.99</v>
      </c>
      <c r="AQ4986">
        <v>4.99</v>
      </c>
      <c r="AR4986" s="4">
        <v>28</v>
      </c>
      <c r="AS4986" s="4">
        <v>6</v>
      </c>
      <c r="AT4986" s="4">
        <v>2010</v>
      </c>
      <c r="AU4986" s="4">
        <v>21</v>
      </c>
      <c r="AV4986" s="4">
        <v>6</v>
      </c>
      <c r="AW4986" s="4">
        <v>2010</v>
      </c>
      <c r="AX4986" t="str">
        <f t="shared" si="1530"/>
        <v>No Delay</v>
      </c>
      <c r="AY4986">
        <f t="shared" si="1531"/>
        <v>0</v>
      </c>
    </row>
    <row r="4987" spans="1:51" x14ac:dyDescent="0.2">
      <c r="A4987" s="3">
        <v>11554</v>
      </c>
      <c r="B4987" s="1" t="s">
        <v>133</v>
      </c>
      <c r="C4987" s="1" t="s">
        <v>51</v>
      </c>
      <c r="D4987" s="1" t="s">
        <v>130</v>
      </c>
      <c r="E4987" s="1" t="s">
        <v>53</v>
      </c>
      <c r="F4987" s="1" t="s">
        <v>53</v>
      </c>
      <c r="G4987" s="13" t="s">
        <v>2530</v>
      </c>
      <c r="H4987" s="12">
        <v>39590</v>
      </c>
      <c r="I4987" s="12" t="s">
        <v>2530</v>
      </c>
      <c r="J4987" s="12">
        <v>39590</v>
      </c>
      <c r="K4987" s="4">
        <v>858</v>
      </c>
      <c r="L4987" s="1" t="s">
        <v>146</v>
      </c>
      <c r="M4987" s="1" t="s">
        <v>132</v>
      </c>
      <c r="N4987" s="1" t="s">
        <v>196</v>
      </c>
      <c r="O4987" s="1" t="s">
        <v>93</v>
      </c>
      <c r="P4987">
        <v>60</v>
      </c>
      <c r="Q4987">
        <v>39000</v>
      </c>
      <c r="R4987">
        <v>288600</v>
      </c>
      <c r="S4987">
        <v>7.4</v>
      </c>
      <c r="T4987">
        <v>0.12</v>
      </c>
      <c r="U4987">
        <f t="shared" si="1527"/>
        <v>288600</v>
      </c>
      <c r="V4987">
        <f t="shared" si="1528"/>
        <v>2340000</v>
      </c>
      <c r="W4987" s="1" t="s">
        <v>204</v>
      </c>
      <c r="X4987" s="1" t="s">
        <v>1236</v>
      </c>
      <c r="Y4987" s="1" t="s">
        <v>205</v>
      </c>
      <c r="Z4987" s="3">
        <v>5782</v>
      </c>
      <c r="AA4987" s="4">
        <f t="shared" si="1532"/>
        <v>7719</v>
      </c>
      <c r="AB4987" s="4">
        <f t="shared" si="1536"/>
        <v>6524.9044059999997</v>
      </c>
      <c r="AC4987" s="4">
        <f t="shared" si="1537"/>
        <v>7719</v>
      </c>
      <c r="AD4987" s="4">
        <f t="shared" si="1533"/>
        <v>7719</v>
      </c>
      <c r="AE4987" s="4">
        <v>7719</v>
      </c>
      <c r="AF4987" s="4">
        <v>7719</v>
      </c>
      <c r="AG4987" s="4">
        <f>AE4987</f>
        <v>7719</v>
      </c>
      <c r="AH4987" s="4">
        <v>83606</v>
      </c>
      <c r="AI4987">
        <f t="shared" si="1529"/>
        <v>30606</v>
      </c>
      <c r="AJ4987">
        <v>6260.71</v>
      </c>
      <c r="AK4987" s="2">
        <v>6260.71</v>
      </c>
      <c r="AL4987" s="2">
        <f>AJ4987</f>
        <v>6260.71</v>
      </c>
      <c r="AM4987" s="4"/>
      <c r="AN4987" t="e">
        <f>VLOOKUP([1]!Tabelle13[[#This Row],[Vlookup this ID for freight costs]],$AL$2:$AL$6811,2,FALSE)</f>
        <v>#REF!</v>
      </c>
      <c r="AP4987">
        <v>461.76</v>
      </c>
      <c r="AQ4987">
        <v>461.76</v>
      </c>
      <c r="AR4987" s="4">
        <v>22</v>
      </c>
      <c r="AS4987" s="4">
        <v>5</v>
      </c>
      <c r="AT4987" s="4">
        <v>2008</v>
      </c>
      <c r="AU4987" s="4">
        <v>22</v>
      </c>
      <c r="AV4987" s="4">
        <v>5</v>
      </c>
      <c r="AW4987" s="4">
        <v>2008</v>
      </c>
      <c r="AX4987" t="str">
        <f t="shared" si="1530"/>
        <v>No Delay</v>
      </c>
      <c r="AY4987">
        <f t="shared" si="1531"/>
        <v>0</v>
      </c>
    </row>
    <row r="4988" spans="1:51" x14ac:dyDescent="0.2">
      <c r="A4988" s="3">
        <v>85360</v>
      </c>
      <c r="B4988" s="1" t="s">
        <v>151</v>
      </c>
      <c r="C4988" s="1" t="s">
        <v>65</v>
      </c>
      <c r="D4988" s="1" t="s">
        <v>130</v>
      </c>
      <c r="E4988" s="1" t="s">
        <v>152</v>
      </c>
      <c r="F4988" s="1" t="s">
        <v>152</v>
      </c>
      <c r="G4988" s="13" t="s">
        <v>2347</v>
      </c>
      <c r="H4988" s="12">
        <v>41400</v>
      </c>
      <c r="I4988" s="12" t="s">
        <v>663</v>
      </c>
      <c r="J4988" s="12">
        <v>41397</v>
      </c>
      <c r="K4988" s="4">
        <v>4688</v>
      </c>
      <c r="L4988" s="1" t="s">
        <v>146</v>
      </c>
      <c r="M4988" s="1" t="s">
        <v>132</v>
      </c>
      <c r="N4988" s="1" t="s">
        <v>292</v>
      </c>
      <c r="O4988" s="1" t="s">
        <v>93</v>
      </c>
      <c r="P4988">
        <v>30</v>
      </c>
      <c r="Q4988">
        <v>59615</v>
      </c>
      <c r="R4988">
        <v>772610.4</v>
      </c>
      <c r="S4988">
        <v>12.96</v>
      </c>
      <c r="T4988">
        <v>0.43</v>
      </c>
      <c r="U4988">
        <f t="shared" si="1527"/>
        <v>772610.4</v>
      </c>
      <c r="V4988">
        <f t="shared" si="1528"/>
        <v>1788450</v>
      </c>
      <c r="W4988" s="1" t="s">
        <v>204</v>
      </c>
      <c r="X4988" s="1" t="s">
        <v>1236</v>
      </c>
      <c r="Y4988" s="1" t="s">
        <v>205</v>
      </c>
      <c r="Z4988" s="3">
        <v>7364</v>
      </c>
      <c r="AA4988" s="4">
        <f t="shared" si="1532"/>
        <v>7722</v>
      </c>
      <c r="AB4988" s="4">
        <f t="shared" si="1536"/>
        <v>8787.3553030000003</v>
      </c>
      <c r="AC4988" s="4">
        <f t="shared" si="1537"/>
        <v>7722</v>
      </c>
      <c r="AD4988" s="4">
        <f t="shared" si="1533"/>
        <v>7722</v>
      </c>
      <c r="AE4988" s="4">
        <v>7722</v>
      </c>
      <c r="AF4988" s="4">
        <v>7722</v>
      </c>
      <c r="AG4988" s="4">
        <f>AE4988</f>
        <v>7722</v>
      </c>
      <c r="AI4988" t="e">
        <f t="shared" si="1529"/>
        <v>#N/A</v>
      </c>
      <c r="AJ4988">
        <v>14547.55</v>
      </c>
      <c r="AK4988" s="2">
        <v>14547.55</v>
      </c>
      <c r="AL4988" s="2">
        <f>AJ4988</f>
        <v>14547.55</v>
      </c>
      <c r="AM4988" s="4"/>
      <c r="AN4988" t="e">
        <f>VLOOKUP([1]!Tabelle13[[#This Row],[Vlookup this ID for freight costs]],$AL$2:$AL$6811,2,FALSE)</f>
        <v>#REF!</v>
      </c>
      <c r="AP4988">
        <v>1083.2</v>
      </c>
      <c r="AQ4988">
        <v>1083.2</v>
      </c>
      <c r="AR4988" s="4">
        <v>6</v>
      </c>
      <c r="AS4988" s="4">
        <v>5</v>
      </c>
      <c r="AT4988" s="4">
        <v>2013</v>
      </c>
      <c r="AU4988" s="4">
        <v>3</v>
      </c>
      <c r="AV4988" s="4">
        <v>5</v>
      </c>
      <c r="AW4988" s="4">
        <v>2013</v>
      </c>
      <c r="AX4988" t="str">
        <f t="shared" si="1530"/>
        <v>No Delay</v>
      </c>
      <c r="AY4988">
        <f t="shared" si="1531"/>
        <v>0</v>
      </c>
    </row>
    <row r="4989" spans="1:51" x14ac:dyDescent="0.2">
      <c r="A4989" s="3">
        <v>73220</v>
      </c>
      <c r="B4989" s="1" t="s">
        <v>168</v>
      </c>
      <c r="C4989" s="1" t="s">
        <v>150</v>
      </c>
      <c r="D4989" s="1" t="s">
        <v>100</v>
      </c>
      <c r="E4989" s="1" t="s">
        <v>253</v>
      </c>
      <c r="F4989" s="1" t="s">
        <v>253</v>
      </c>
      <c r="G4989" s="13" t="s">
        <v>2296</v>
      </c>
      <c r="H4989" s="12">
        <v>40935</v>
      </c>
      <c r="I4989" s="12" t="s">
        <v>2296</v>
      </c>
      <c r="J4989" s="12">
        <v>40935</v>
      </c>
      <c r="K4989" s="4">
        <v>3712</v>
      </c>
      <c r="L4989" s="1" t="s">
        <v>146</v>
      </c>
      <c r="M4989" s="1" t="s">
        <v>672</v>
      </c>
      <c r="N4989" s="1" t="s">
        <v>778</v>
      </c>
      <c r="O4989" s="1" t="s">
        <v>93</v>
      </c>
      <c r="P4989">
        <v>240</v>
      </c>
      <c r="Q4989">
        <v>50000</v>
      </c>
      <c r="R4989">
        <v>103000</v>
      </c>
      <c r="S4989">
        <v>2.06</v>
      </c>
      <c r="T4989">
        <v>0.01</v>
      </c>
      <c r="U4989">
        <f t="shared" si="1527"/>
        <v>103000</v>
      </c>
      <c r="V4989">
        <f t="shared" si="1528"/>
        <v>12000000</v>
      </c>
      <c r="W4989" s="1" t="s">
        <v>204</v>
      </c>
      <c r="X4989" s="1" t="s">
        <v>1236</v>
      </c>
      <c r="Y4989" s="1" t="s">
        <v>205</v>
      </c>
      <c r="Z4989" s="3">
        <v>16682</v>
      </c>
      <c r="AA4989" s="4">
        <f t="shared" ref="AA4989:AA4991" si="1542">AB4989</f>
        <v>7732.3569619999998</v>
      </c>
      <c r="AB4989" s="2">
        <f t="shared" ref="AB4989:AB4991" si="1543">2245.156962+0.109744*Q4989</f>
        <v>7732.3569619999998</v>
      </c>
      <c r="AC4989" s="4">
        <f>AD4989</f>
        <v>35199.032451090912</v>
      </c>
      <c r="AD4989" s="4">
        <f t="shared" si="1533"/>
        <v>35199.032451090912</v>
      </c>
      <c r="AE4989" s="4" t="s">
        <v>62</v>
      </c>
      <c r="AG4989" s="4" t="str">
        <f>AE4989</f>
        <v>Weight Captured Separately</v>
      </c>
      <c r="AI4989" t="e">
        <f t="shared" si="1529"/>
        <v>#N/A</v>
      </c>
      <c r="AJ4989" t="s">
        <v>81</v>
      </c>
      <c r="AK4989" s="2"/>
      <c r="AL4989" s="2" t="str">
        <f>AJ4989</f>
        <v>Freight Included in Commodity Cost</v>
      </c>
      <c r="AM4989" s="4"/>
      <c r="AN4989" t="e">
        <f>VLOOKUP([1]!Tabelle13[[#This Row],[Vlookup this ID for freight costs]],$AL$2:$AL$6811,2,FALSE)</f>
        <v>#REF!</v>
      </c>
      <c r="AO4989">
        <f t="shared" ref="AO4989:AO4991" si="1544">IF(AK:AK="",AC:AC*6.242+1.383 -2.844 + 3.145 -2.265  -2.026,AK:AK)</f>
        <v>219709.75355970944</v>
      </c>
      <c r="AP4989">
        <v>169.95</v>
      </c>
      <c r="AQ4989">
        <v>169.95</v>
      </c>
      <c r="AR4989" s="4">
        <v>27</v>
      </c>
      <c r="AS4989" s="4">
        <v>1</v>
      </c>
      <c r="AT4989" s="4">
        <v>2012</v>
      </c>
      <c r="AU4989" s="4">
        <v>27</v>
      </c>
      <c r="AV4989" s="4">
        <v>1</v>
      </c>
      <c r="AW4989" s="4">
        <v>2012</v>
      </c>
      <c r="AX4989" t="str">
        <f t="shared" si="1530"/>
        <v>No Delay</v>
      </c>
      <c r="AY4989">
        <f t="shared" si="1531"/>
        <v>0</v>
      </c>
    </row>
    <row r="4990" spans="1:51" x14ac:dyDescent="0.2">
      <c r="A4990" s="3">
        <v>85368</v>
      </c>
      <c r="B4990" s="1" t="s">
        <v>50</v>
      </c>
      <c r="C4990" s="1" t="s">
        <v>51</v>
      </c>
      <c r="D4990" s="1" t="s">
        <v>130</v>
      </c>
      <c r="E4990" s="1" t="s">
        <v>101</v>
      </c>
      <c r="F4990" s="1" t="s">
        <v>101</v>
      </c>
      <c r="G4990" s="13" t="s">
        <v>1114</v>
      </c>
      <c r="H4990" s="12">
        <v>41481</v>
      </c>
      <c r="I4990" s="12" t="s">
        <v>1114</v>
      </c>
      <c r="J4990" s="12">
        <v>41481</v>
      </c>
      <c r="K4990" s="4">
        <v>4827</v>
      </c>
      <c r="L4990" s="1" t="s">
        <v>146</v>
      </c>
      <c r="M4990" s="1" t="s">
        <v>132</v>
      </c>
      <c r="N4990" s="1" t="s">
        <v>154</v>
      </c>
      <c r="O4990" s="1" t="s">
        <v>93</v>
      </c>
      <c r="P4990">
        <v>60</v>
      </c>
      <c r="Q4990">
        <v>50000</v>
      </c>
      <c r="R4990">
        <v>429000</v>
      </c>
      <c r="S4990">
        <v>8.58</v>
      </c>
      <c r="T4990">
        <v>0.14000000000000001</v>
      </c>
      <c r="U4990">
        <f t="shared" si="1527"/>
        <v>429000</v>
      </c>
      <c r="V4990">
        <f t="shared" si="1528"/>
        <v>3000000</v>
      </c>
      <c r="W4990" s="1" t="s">
        <v>179</v>
      </c>
      <c r="X4990" s="1" t="s">
        <v>1236</v>
      </c>
      <c r="Y4990" s="1" t="s">
        <v>156</v>
      </c>
      <c r="Z4990" s="3">
        <v>14703</v>
      </c>
      <c r="AA4990" s="4">
        <f t="shared" si="1542"/>
        <v>7732.3569619999998</v>
      </c>
      <c r="AB4990" s="2">
        <f t="shared" si="1543"/>
        <v>7732.3569619999998</v>
      </c>
      <c r="AC4990" s="4">
        <f>AD4990</f>
        <v>10956.816105574468</v>
      </c>
      <c r="AD4990" s="4">
        <f t="shared" si="1533"/>
        <v>10956.816105574468</v>
      </c>
      <c r="AE4990" s="4" t="s">
        <v>62</v>
      </c>
      <c r="AG4990" s="4" t="str">
        <f>AE4990</f>
        <v>Weight Captured Separately</v>
      </c>
      <c r="AI4990" t="e">
        <f t="shared" si="1529"/>
        <v>#N/A</v>
      </c>
      <c r="AJ4990" t="s">
        <v>81</v>
      </c>
      <c r="AK4990" s="2"/>
      <c r="AL4990" s="2" t="str">
        <f>AJ4990</f>
        <v>Freight Included in Commodity Cost</v>
      </c>
      <c r="AM4990" s="4"/>
      <c r="AN4990" t="e">
        <f>VLOOKUP([1]!Tabelle13[[#This Row],[Vlookup this ID for freight costs]],$AL$2:$AL$6811,2,FALSE)</f>
        <v>#REF!</v>
      </c>
      <c r="AO4990">
        <f t="shared" si="1544"/>
        <v>68389.839130995839</v>
      </c>
      <c r="AP4990">
        <v>530.66999999999996</v>
      </c>
      <c r="AQ4990">
        <v>530.66999999999996</v>
      </c>
      <c r="AR4990" s="4">
        <v>26</v>
      </c>
      <c r="AS4990" s="4">
        <v>7</v>
      </c>
      <c r="AT4990" s="4">
        <v>2013</v>
      </c>
      <c r="AU4990" s="4">
        <v>26</v>
      </c>
      <c r="AV4990" s="4">
        <v>7</v>
      </c>
      <c r="AW4990" s="4">
        <v>2013</v>
      </c>
      <c r="AX4990" t="str">
        <f t="shared" si="1530"/>
        <v>No Delay</v>
      </c>
      <c r="AY4990">
        <f t="shared" si="1531"/>
        <v>0</v>
      </c>
    </row>
    <row r="4991" spans="1:51" x14ac:dyDescent="0.2">
      <c r="A4991" s="3">
        <v>86584</v>
      </c>
      <c r="B4991" s="1" t="s">
        <v>50</v>
      </c>
      <c r="C4991" s="1" t="s">
        <v>51</v>
      </c>
      <c r="D4991" s="1" t="s">
        <v>130</v>
      </c>
      <c r="E4991" s="1" t="s">
        <v>101</v>
      </c>
      <c r="F4991" s="1" t="s">
        <v>101</v>
      </c>
      <c r="G4991" s="13" t="s">
        <v>735</v>
      </c>
      <c r="H4991" s="12">
        <v>41487</v>
      </c>
      <c r="I4991" s="12" t="s">
        <v>735</v>
      </c>
      <c r="J4991" s="12">
        <v>41487</v>
      </c>
      <c r="K4991" s="4">
        <v>4845</v>
      </c>
      <c r="L4991" s="1" t="s">
        <v>146</v>
      </c>
      <c r="M4991" s="1" t="s">
        <v>132</v>
      </c>
      <c r="N4991" s="1" t="s">
        <v>1524</v>
      </c>
      <c r="O4991" s="1" t="s">
        <v>93</v>
      </c>
      <c r="P4991">
        <v>30</v>
      </c>
      <c r="Q4991">
        <v>50000</v>
      </c>
      <c r="R4991">
        <v>526000</v>
      </c>
      <c r="S4991">
        <v>10.52</v>
      </c>
      <c r="T4991">
        <v>0.35</v>
      </c>
      <c r="U4991">
        <f t="shared" si="1527"/>
        <v>526000</v>
      </c>
      <c r="V4991">
        <f t="shared" si="1528"/>
        <v>1500000</v>
      </c>
      <c r="W4991" s="1" t="s">
        <v>179</v>
      </c>
      <c r="X4991" s="1" t="s">
        <v>1236</v>
      </c>
      <c r="Y4991" s="1" t="s">
        <v>156</v>
      </c>
      <c r="Z4991" s="3">
        <v>14703</v>
      </c>
      <c r="AA4991" s="4">
        <f t="shared" si="1542"/>
        <v>7732.3569619999998</v>
      </c>
      <c r="AB4991" s="2">
        <f t="shared" si="1543"/>
        <v>7732.3569619999998</v>
      </c>
      <c r="AC4991" s="4">
        <f>AD4991</f>
        <v>4849.6774836969707</v>
      </c>
      <c r="AD4991" s="4">
        <f t="shared" si="1533"/>
        <v>4849.6774836969707</v>
      </c>
      <c r="AE4991" s="4" t="s">
        <v>62</v>
      </c>
      <c r="AG4991" s="4" t="str">
        <f>AE4991</f>
        <v>Weight Captured Separately</v>
      </c>
      <c r="AI4991" t="e">
        <f t="shared" si="1529"/>
        <v>#N/A</v>
      </c>
      <c r="AJ4991" t="s">
        <v>63</v>
      </c>
      <c r="AK4991" s="2"/>
      <c r="AL4991" s="2" t="str">
        <f>AJ4991</f>
        <v>Invoiced Separately</v>
      </c>
      <c r="AM4991" s="4"/>
      <c r="AN4991" t="e">
        <f>VLOOKUP([1]!Tabelle13[[#This Row],[Vlookup this ID for freight costs]],$AL$2:$AL$6811,2,FALSE)</f>
        <v>#REF!</v>
      </c>
      <c r="AO4991">
        <f t="shared" si="1544"/>
        <v>30269.07985323649</v>
      </c>
      <c r="AP4991">
        <v>650.66</v>
      </c>
      <c r="AQ4991">
        <v>650.66</v>
      </c>
      <c r="AR4991" s="4">
        <v>1</v>
      </c>
      <c r="AS4991" s="4">
        <v>8</v>
      </c>
      <c r="AT4991" s="4">
        <v>2013</v>
      </c>
      <c r="AU4991" s="4">
        <v>1</v>
      </c>
      <c r="AV4991" s="4">
        <v>8</v>
      </c>
      <c r="AW4991" s="4">
        <v>2013</v>
      </c>
      <c r="AX4991" t="str">
        <f t="shared" si="1530"/>
        <v>No Delay</v>
      </c>
      <c r="AY4991">
        <f t="shared" si="1531"/>
        <v>0</v>
      </c>
    </row>
    <row r="4992" spans="1:51" x14ac:dyDescent="0.2">
      <c r="A4992" s="3">
        <v>86577</v>
      </c>
      <c r="B4992" s="1" t="s">
        <v>151</v>
      </c>
      <c r="C4992" s="1" t="s">
        <v>65</v>
      </c>
      <c r="D4992" s="1" t="s">
        <v>130</v>
      </c>
      <c r="E4992" s="1" t="s">
        <v>152</v>
      </c>
      <c r="F4992" s="1" t="s">
        <v>152</v>
      </c>
      <c r="G4992" s="13" t="s">
        <v>793</v>
      </c>
      <c r="H4992" s="12">
        <v>41425</v>
      </c>
      <c r="I4992" s="12" t="s">
        <v>2531</v>
      </c>
      <c r="J4992" s="12">
        <v>41422</v>
      </c>
      <c r="K4992" s="4">
        <v>4734</v>
      </c>
      <c r="L4992" s="1" t="s">
        <v>146</v>
      </c>
      <c r="M4992" s="1" t="s">
        <v>132</v>
      </c>
      <c r="N4992" s="1" t="s">
        <v>408</v>
      </c>
      <c r="O4992" s="1" t="s">
        <v>93</v>
      </c>
      <c r="P4992">
        <v>120</v>
      </c>
      <c r="Q4992">
        <v>19000</v>
      </c>
      <c r="R4992">
        <v>413820</v>
      </c>
      <c r="S4992">
        <v>21.78</v>
      </c>
      <c r="T4992">
        <v>0.18</v>
      </c>
      <c r="U4992">
        <f t="shared" si="1527"/>
        <v>413820</v>
      </c>
      <c r="V4992">
        <f t="shared" si="1528"/>
        <v>2280000</v>
      </c>
      <c r="W4992" s="1" t="s">
        <v>179</v>
      </c>
      <c r="X4992" s="1" t="s">
        <v>1236</v>
      </c>
      <c r="Y4992" s="1" t="s">
        <v>156</v>
      </c>
      <c r="Z4992" s="3">
        <v>7726</v>
      </c>
      <c r="AA4992" s="4">
        <f t="shared" si="1532"/>
        <v>7733</v>
      </c>
      <c r="AB4992" s="4">
        <f t="shared" ref="AB4992:AB4997" si="1545" xml:space="preserve"> 2244.740206  + 0.1097478*Q4992</f>
        <v>4329.9484059999995</v>
      </c>
      <c r="AC4992" s="4">
        <f t="shared" ref="AC4992:AC4997" si="1546">AF4992</f>
        <v>7733</v>
      </c>
      <c r="AD4992" s="4">
        <f t="shared" si="1533"/>
        <v>9290</v>
      </c>
      <c r="AE4992" s="3" t="s">
        <v>2532</v>
      </c>
      <c r="AF4992" s="3">
        <v>7733</v>
      </c>
      <c r="AG4992" s="4">
        <f>AI4992</f>
        <v>7733</v>
      </c>
      <c r="AH4992" s="4">
        <v>84271</v>
      </c>
      <c r="AI4992">
        <f t="shared" si="1529"/>
        <v>7733</v>
      </c>
      <c r="AJ4992" t="s">
        <v>2532</v>
      </c>
      <c r="AK4992" s="2">
        <v>20761</v>
      </c>
      <c r="AL4992" s="2">
        <f>AN4992</f>
        <v>20761</v>
      </c>
      <c r="AM4992" s="4">
        <v>84271</v>
      </c>
      <c r="AN4992">
        <f>INDEX($AJ$2:$AJ$6811,MATCH(AM4992,$A$2:$A$6811,0))</f>
        <v>20761</v>
      </c>
      <c r="AP4992">
        <v>511.9</v>
      </c>
      <c r="AQ4992">
        <v>511.9</v>
      </c>
      <c r="AR4992" s="4">
        <v>31</v>
      </c>
      <c r="AS4992" s="4">
        <v>5</v>
      </c>
      <c r="AT4992" s="4">
        <v>2013</v>
      </c>
      <c r="AU4992" s="4">
        <v>28</v>
      </c>
      <c r="AV4992" s="4">
        <v>5</v>
      </c>
      <c r="AW4992" s="4">
        <v>2013</v>
      </c>
      <c r="AX4992" t="str">
        <f t="shared" si="1530"/>
        <v>No Delay</v>
      </c>
      <c r="AY4992">
        <f t="shared" si="1531"/>
        <v>0</v>
      </c>
    </row>
    <row r="4993" spans="1:51" x14ac:dyDescent="0.2">
      <c r="A4993" s="3">
        <v>84271</v>
      </c>
      <c r="B4993" s="1" t="s">
        <v>151</v>
      </c>
      <c r="C4993" s="1" t="s">
        <v>65</v>
      </c>
      <c r="D4993" s="1" t="s">
        <v>130</v>
      </c>
      <c r="E4993" s="1" t="s">
        <v>152</v>
      </c>
      <c r="F4993" s="1" t="s">
        <v>152</v>
      </c>
      <c r="G4993" s="13" t="s">
        <v>793</v>
      </c>
      <c r="H4993" s="12">
        <v>41425</v>
      </c>
      <c r="I4993" s="12" t="s">
        <v>2531</v>
      </c>
      <c r="J4993" s="12">
        <v>41422</v>
      </c>
      <c r="K4993" s="4">
        <v>4732</v>
      </c>
      <c r="L4993" s="1" t="s">
        <v>146</v>
      </c>
      <c r="M4993" s="1" t="s">
        <v>132</v>
      </c>
      <c r="N4993" s="1" t="s">
        <v>408</v>
      </c>
      <c r="O4993" s="1" t="s">
        <v>93</v>
      </c>
      <c r="P4993">
        <v>120</v>
      </c>
      <c r="Q4993">
        <v>7014</v>
      </c>
      <c r="R4993">
        <v>152764.92000000001</v>
      </c>
      <c r="S4993">
        <v>21.78</v>
      </c>
      <c r="T4993">
        <v>0.18</v>
      </c>
      <c r="U4993">
        <f t="shared" si="1527"/>
        <v>152764.92000000001</v>
      </c>
      <c r="V4993">
        <f t="shared" si="1528"/>
        <v>841680</v>
      </c>
      <c r="W4993" s="1" t="s">
        <v>155</v>
      </c>
      <c r="X4993" s="1" t="s">
        <v>1236</v>
      </c>
      <c r="Y4993" s="1" t="s">
        <v>156</v>
      </c>
      <c r="Z4993" s="3">
        <v>7726</v>
      </c>
      <c r="AA4993" s="4">
        <f t="shared" si="1532"/>
        <v>7733</v>
      </c>
      <c r="AB4993" s="4">
        <f t="shared" si="1545"/>
        <v>3014.5112752</v>
      </c>
      <c r="AC4993" s="4">
        <f t="shared" si="1546"/>
        <v>7733</v>
      </c>
      <c r="AD4993" s="4">
        <f t="shared" si="1533"/>
        <v>7733</v>
      </c>
      <c r="AE4993" s="4">
        <v>7733</v>
      </c>
      <c r="AF4993" s="4">
        <v>7733</v>
      </c>
      <c r="AG4993" s="4">
        <f>AE4993</f>
        <v>7733</v>
      </c>
      <c r="AI4993" t="e">
        <f t="shared" si="1529"/>
        <v>#N/A</v>
      </c>
      <c r="AJ4993">
        <v>20761</v>
      </c>
      <c r="AK4993" s="2">
        <v>20761</v>
      </c>
      <c r="AL4993" s="2">
        <f>AJ4993</f>
        <v>20761</v>
      </c>
      <c r="AM4993" s="4"/>
      <c r="AN4993" t="e">
        <f>VLOOKUP([1]!Tabelle13[[#This Row],[Vlookup this ID for freight costs]],$AL$2:$AL$6811,2,FALSE)</f>
        <v>#REF!</v>
      </c>
      <c r="AP4993">
        <v>188.97</v>
      </c>
      <c r="AQ4993">
        <v>188.97</v>
      </c>
      <c r="AR4993" s="4">
        <v>31</v>
      </c>
      <c r="AS4993" s="4">
        <v>5</v>
      </c>
      <c r="AT4993" s="4">
        <v>2013</v>
      </c>
      <c r="AU4993" s="4">
        <v>28</v>
      </c>
      <c r="AV4993" s="4">
        <v>5</v>
      </c>
      <c r="AW4993" s="4">
        <v>2013</v>
      </c>
      <c r="AX4993" t="str">
        <f t="shared" si="1530"/>
        <v>No Delay</v>
      </c>
      <c r="AY4993">
        <f t="shared" si="1531"/>
        <v>0</v>
      </c>
    </row>
    <row r="4994" spans="1:51" x14ac:dyDescent="0.2">
      <c r="A4994" s="3">
        <v>11047</v>
      </c>
      <c r="B4994" s="1" t="s">
        <v>119</v>
      </c>
      <c r="C4994" s="1" t="s">
        <v>114</v>
      </c>
      <c r="D4994" s="1" t="s">
        <v>130</v>
      </c>
      <c r="E4994" s="1" t="s">
        <v>101</v>
      </c>
      <c r="F4994" s="1" t="s">
        <v>101</v>
      </c>
      <c r="G4994" s="13" t="s">
        <v>1733</v>
      </c>
      <c r="H4994" s="12">
        <v>39972</v>
      </c>
      <c r="I4994" s="12" t="s">
        <v>1733</v>
      </c>
      <c r="J4994" s="12">
        <v>39972</v>
      </c>
      <c r="K4994" s="4">
        <v>1584</v>
      </c>
      <c r="L4994" s="1" t="s">
        <v>146</v>
      </c>
      <c r="M4994" s="1" t="s">
        <v>132</v>
      </c>
      <c r="N4994" s="1" t="s">
        <v>167</v>
      </c>
      <c r="O4994" s="1" t="s">
        <v>93</v>
      </c>
      <c r="P4994">
        <v>30</v>
      </c>
      <c r="Q4994">
        <v>100000</v>
      </c>
      <c r="R4994">
        <v>1100000</v>
      </c>
      <c r="S4994">
        <v>11</v>
      </c>
      <c r="T4994">
        <v>0.37</v>
      </c>
      <c r="U4994">
        <f t="shared" ref="U4994:U5057" si="1547">S4994*Q4994</f>
        <v>1100000</v>
      </c>
      <c r="V4994">
        <f t="shared" ref="V4994:V5057" si="1548">Q4994*P4994</f>
        <v>3000000</v>
      </c>
      <c r="W4994" s="1" t="s">
        <v>179</v>
      </c>
      <c r="X4994" s="1" t="s">
        <v>1236</v>
      </c>
      <c r="Y4994" s="1" t="s">
        <v>156</v>
      </c>
      <c r="Z4994" s="3">
        <v>14240</v>
      </c>
      <c r="AA4994" s="4">
        <f t="shared" si="1532"/>
        <v>7735</v>
      </c>
      <c r="AB4994" s="4">
        <f t="shared" si="1545"/>
        <v>13219.520206000001</v>
      </c>
      <c r="AC4994" s="4">
        <f t="shared" si="1546"/>
        <v>7735</v>
      </c>
      <c r="AD4994" s="4">
        <f t="shared" si="1533"/>
        <v>10956.816105574468</v>
      </c>
      <c r="AE4994" s="4">
        <v>7735</v>
      </c>
      <c r="AF4994" s="4">
        <v>7735</v>
      </c>
      <c r="AG4994" s="4">
        <f>AE4994</f>
        <v>7735</v>
      </c>
      <c r="AH4994" s="4">
        <v>83196</v>
      </c>
      <c r="AI4994">
        <f t="shared" ref="AI4994:AI5057" si="1549">INDEX($AE$2:$AE$6811,MATCH(AH4994,$A$2:$A$6811,0))</f>
        <v>2304</v>
      </c>
      <c r="AJ4994">
        <v>15922.67</v>
      </c>
      <c r="AK4994" s="2">
        <v>15922.67</v>
      </c>
      <c r="AL4994" s="2">
        <f>AJ4994</f>
        <v>15922.67</v>
      </c>
      <c r="AM4994" s="4"/>
      <c r="AN4994" t="e">
        <f>VLOOKUP([1]!Tabelle13[[#This Row],[Vlookup this ID for freight costs]],$AL$2:$AL$6811,2,FALSE)</f>
        <v>#REF!</v>
      </c>
      <c r="AP4994">
        <v>2156</v>
      </c>
      <c r="AQ4994">
        <v>2156</v>
      </c>
      <c r="AR4994" s="4">
        <v>8</v>
      </c>
      <c r="AS4994" s="4">
        <v>6</v>
      </c>
      <c r="AT4994" s="4">
        <v>2009</v>
      </c>
      <c r="AU4994" s="4">
        <v>8</v>
      </c>
      <c r="AV4994" s="4">
        <v>6</v>
      </c>
      <c r="AW4994" s="4">
        <v>2009</v>
      </c>
      <c r="AX4994" t="str">
        <f t="shared" ref="AX4994:AX5057" si="1550">IF(DATE(AW4994,AV4994,AU4994)&lt;=DATE(AT4994,AS4994,AR4994),"No Delay","Delay")</f>
        <v>No Delay</v>
      </c>
      <c r="AY4994">
        <f t="shared" ref="AY4994:AY5057" si="1551">IF(_xlfn.DAYS(J4994,H4994)&gt;0, _xlfn.DAYS(J4994,H4994),0)</f>
        <v>0</v>
      </c>
    </row>
    <row r="4995" spans="1:51" x14ac:dyDescent="0.2">
      <c r="A4995" s="3">
        <v>11975</v>
      </c>
      <c r="B4995" s="1" t="s">
        <v>119</v>
      </c>
      <c r="C4995" s="1" t="s">
        <v>114</v>
      </c>
      <c r="D4995" s="1" t="s">
        <v>130</v>
      </c>
      <c r="E4995" s="1" t="s">
        <v>101</v>
      </c>
      <c r="F4995" s="1" t="s">
        <v>101</v>
      </c>
      <c r="G4995" s="13" t="s">
        <v>1649</v>
      </c>
      <c r="H4995" s="12">
        <v>39974</v>
      </c>
      <c r="I4995" s="12" t="s">
        <v>1649</v>
      </c>
      <c r="J4995" s="12">
        <v>39974</v>
      </c>
      <c r="K4995" s="4">
        <v>1591</v>
      </c>
      <c r="L4995" s="1" t="s">
        <v>146</v>
      </c>
      <c r="M4995" s="1" t="s">
        <v>132</v>
      </c>
      <c r="N4995" s="1" t="s">
        <v>167</v>
      </c>
      <c r="O4995" s="1" t="s">
        <v>93</v>
      </c>
      <c r="P4995">
        <v>30</v>
      </c>
      <c r="Q4995">
        <v>100000</v>
      </c>
      <c r="R4995">
        <v>1100000</v>
      </c>
      <c r="S4995">
        <v>11</v>
      </c>
      <c r="T4995">
        <v>0.37</v>
      </c>
      <c r="U4995">
        <f t="shared" si="1547"/>
        <v>1100000</v>
      </c>
      <c r="V4995">
        <f t="shared" si="1548"/>
        <v>3000000</v>
      </c>
      <c r="W4995" s="1" t="s">
        <v>179</v>
      </c>
      <c r="X4995" s="1" t="s">
        <v>1236</v>
      </c>
      <c r="Y4995" s="1" t="s">
        <v>156</v>
      </c>
      <c r="Z4995" s="3">
        <v>14240</v>
      </c>
      <c r="AA4995" s="4">
        <f t="shared" ref="AA4995:AA5057" si="1552">AF4995</f>
        <v>7736</v>
      </c>
      <c r="AB4995" s="4">
        <f t="shared" si="1545"/>
        <v>13219.520206000001</v>
      </c>
      <c r="AC4995" s="4">
        <f t="shared" si="1546"/>
        <v>7736</v>
      </c>
      <c r="AD4995" s="4">
        <f t="shared" si="1533"/>
        <v>10956.816105574468</v>
      </c>
      <c r="AE4995" s="4">
        <v>7736</v>
      </c>
      <c r="AF4995" s="4">
        <v>7736</v>
      </c>
      <c r="AG4995" s="4">
        <f>AE4995</f>
        <v>7736</v>
      </c>
      <c r="AH4995" s="4">
        <v>84854</v>
      </c>
      <c r="AI4995" t="str">
        <f t="shared" si="1549"/>
        <v>Weight Captured Separately</v>
      </c>
      <c r="AJ4995">
        <v>10069.540000000001</v>
      </c>
      <c r="AK4995" s="2">
        <v>10069.540000000001</v>
      </c>
      <c r="AL4995" s="2">
        <f>AJ4995</f>
        <v>10069.540000000001</v>
      </c>
      <c r="AM4995" s="4"/>
      <c r="AN4995" t="e">
        <f>VLOOKUP([1]!Tabelle13[[#This Row],[Vlookup this ID for freight costs]],$AL$2:$AL$6811,2,FALSE)</f>
        <v>#REF!</v>
      </c>
      <c r="AP4995">
        <v>2156</v>
      </c>
      <c r="AQ4995">
        <v>2156</v>
      </c>
      <c r="AR4995" s="4">
        <v>10</v>
      </c>
      <c r="AS4995" s="4">
        <v>6</v>
      </c>
      <c r="AT4995" s="4">
        <v>2009</v>
      </c>
      <c r="AU4995" s="4">
        <v>10</v>
      </c>
      <c r="AV4995" s="4">
        <v>6</v>
      </c>
      <c r="AW4995" s="4">
        <v>2009</v>
      </c>
      <c r="AX4995" t="str">
        <f t="shared" si="1550"/>
        <v>No Delay</v>
      </c>
      <c r="AY4995">
        <f t="shared" si="1551"/>
        <v>0</v>
      </c>
    </row>
    <row r="4996" spans="1:51" x14ac:dyDescent="0.2">
      <c r="A4996" s="3">
        <v>28542</v>
      </c>
      <c r="B4996" s="1" t="s">
        <v>168</v>
      </c>
      <c r="C4996" s="1" t="s">
        <v>150</v>
      </c>
      <c r="D4996" s="1" t="s">
        <v>100</v>
      </c>
      <c r="E4996" s="1" t="s">
        <v>253</v>
      </c>
      <c r="F4996" s="1" t="s">
        <v>253</v>
      </c>
      <c r="G4996" s="13" t="s">
        <v>2177</v>
      </c>
      <c r="H4996" s="12">
        <v>40640</v>
      </c>
      <c r="I4996" s="12" t="s">
        <v>1719</v>
      </c>
      <c r="J4996" s="12">
        <v>40659</v>
      </c>
      <c r="K4996" s="4">
        <v>3150</v>
      </c>
      <c r="L4996" s="1" t="s">
        <v>146</v>
      </c>
      <c r="M4996" s="1" t="s">
        <v>170</v>
      </c>
      <c r="N4996" s="1" t="s">
        <v>178</v>
      </c>
      <c r="O4996" s="1" t="s">
        <v>93</v>
      </c>
      <c r="P4996">
        <v>60</v>
      </c>
      <c r="Q4996">
        <v>17470</v>
      </c>
      <c r="R4996">
        <v>128055.1</v>
      </c>
      <c r="S4996">
        <v>7.33</v>
      </c>
      <c r="T4996">
        <v>0.12</v>
      </c>
      <c r="U4996">
        <f t="shared" si="1547"/>
        <v>128055.1</v>
      </c>
      <c r="V4996">
        <f t="shared" si="1548"/>
        <v>1048200</v>
      </c>
      <c r="W4996" s="1" t="s">
        <v>155</v>
      </c>
      <c r="X4996" s="1" t="s">
        <v>1236</v>
      </c>
      <c r="Y4996" s="1" t="s">
        <v>156</v>
      </c>
      <c r="Z4996" s="3">
        <v>8107</v>
      </c>
      <c r="AA4996" s="4">
        <f t="shared" si="1552"/>
        <v>7765</v>
      </c>
      <c r="AB4996" s="4">
        <f t="shared" si="1545"/>
        <v>4162.0342719999999</v>
      </c>
      <c r="AC4996" s="4">
        <f t="shared" si="1546"/>
        <v>7765</v>
      </c>
      <c r="AD4996" s="4">
        <f t="shared" ref="AD4996:AD5059" si="1553">AVERAGEIFS($AA$2:$AA$6811,$L$2:$L$6811,L4996,$V$2:$V$6811,"&gt;="&amp;(V4996-100), $V$2:$V$6811,"&lt;="&amp;(V4996+100),$AA$2:$AA$6811,"&gt;"&amp;1)</f>
        <v>7765</v>
      </c>
      <c r="AE4996" s="4">
        <v>7765</v>
      </c>
      <c r="AF4996" s="4">
        <v>7765</v>
      </c>
      <c r="AG4996" s="4">
        <f>AE4996</f>
        <v>7765</v>
      </c>
      <c r="AI4996" t="e">
        <f t="shared" si="1549"/>
        <v>#N/A</v>
      </c>
      <c r="AJ4996">
        <v>4835.17</v>
      </c>
      <c r="AK4996" s="2">
        <v>4835.17</v>
      </c>
      <c r="AL4996" s="2">
        <f>AJ4996</f>
        <v>4835.17</v>
      </c>
      <c r="AM4996" s="4"/>
      <c r="AN4996" t="e">
        <f>VLOOKUP([1]!Tabelle13[[#This Row],[Vlookup this ID for freight costs]],$AL$2:$AL$6811,2,FALSE)</f>
        <v>#REF!</v>
      </c>
      <c r="AP4996">
        <v>276.08999999999997</v>
      </c>
      <c r="AQ4996">
        <v>276.08999999999997</v>
      </c>
      <c r="AR4996" s="4">
        <v>7</v>
      </c>
      <c r="AS4996" s="4">
        <v>4</v>
      </c>
      <c r="AT4996" s="4">
        <v>2011</v>
      </c>
      <c r="AU4996" s="4">
        <v>26</v>
      </c>
      <c r="AV4996" s="4">
        <v>4</v>
      </c>
      <c r="AW4996" s="4">
        <v>2011</v>
      </c>
      <c r="AX4996" t="str">
        <f t="shared" si="1550"/>
        <v>Delay</v>
      </c>
      <c r="AY4996">
        <f t="shared" si="1551"/>
        <v>19</v>
      </c>
    </row>
    <row r="4997" spans="1:51" x14ac:dyDescent="0.2">
      <c r="A4997" s="3">
        <v>37519</v>
      </c>
      <c r="B4997" s="1" t="s">
        <v>168</v>
      </c>
      <c r="C4997" s="1" t="s">
        <v>150</v>
      </c>
      <c r="D4997" s="1" t="s">
        <v>100</v>
      </c>
      <c r="E4997" s="1" t="s">
        <v>253</v>
      </c>
      <c r="F4997" s="1" t="s">
        <v>253</v>
      </c>
      <c r="G4997" s="13" t="s">
        <v>1719</v>
      </c>
      <c r="H4997" s="12">
        <v>40659</v>
      </c>
      <c r="I4997" s="12" t="s">
        <v>1719</v>
      </c>
      <c r="J4997" s="12">
        <v>40659</v>
      </c>
      <c r="K4997" s="4">
        <v>3151</v>
      </c>
      <c r="L4997" s="1" t="s">
        <v>146</v>
      </c>
      <c r="M4997" s="1" t="s">
        <v>170</v>
      </c>
      <c r="N4997" s="1" t="s">
        <v>171</v>
      </c>
      <c r="O4997" s="1" t="s">
        <v>93</v>
      </c>
      <c r="P4997">
        <v>60</v>
      </c>
      <c r="Q4997">
        <v>136403</v>
      </c>
      <c r="R4997">
        <v>323275.11</v>
      </c>
      <c r="S4997">
        <v>2.37</v>
      </c>
      <c r="T4997">
        <v>0.04</v>
      </c>
      <c r="U4997">
        <f t="shared" si="1547"/>
        <v>323275.11</v>
      </c>
      <c r="V4997">
        <f t="shared" si="1548"/>
        <v>8184180</v>
      </c>
      <c r="W4997" s="1" t="s">
        <v>155</v>
      </c>
      <c r="X4997" s="1" t="s">
        <v>1236</v>
      </c>
      <c r="Y4997" s="1" t="s">
        <v>156</v>
      </c>
      <c r="Z4997" s="3">
        <v>8107</v>
      </c>
      <c r="AA4997" s="4">
        <f t="shared" si="1552"/>
        <v>7765</v>
      </c>
      <c r="AB4997" s="4">
        <f t="shared" si="1545"/>
        <v>17214.669369399999</v>
      </c>
      <c r="AC4997" s="4">
        <f t="shared" si="1546"/>
        <v>7765</v>
      </c>
      <c r="AD4997" s="4">
        <f t="shared" si="1553"/>
        <v>7765</v>
      </c>
      <c r="AE4997" s="3" t="s">
        <v>2533</v>
      </c>
      <c r="AF4997" s="3">
        <v>7765</v>
      </c>
      <c r="AG4997" s="4">
        <f>AI4997</f>
        <v>7765</v>
      </c>
      <c r="AH4997" s="4">
        <v>28542</v>
      </c>
      <c r="AI4997">
        <f t="shared" si="1549"/>
        <v>7765</v>
      </c>
      <c r="AJ4997" t="s">
        <v>2533</v>
      </c>
      <c r="AK4997" s="2">
        <v>4835.17</v>
      </c>
      <c r="AL4997" s="2">
        <f>AN4997</f>
        <v>4835.17</v>
      </c>
      <c r="AM4997" s="4">
        <v>28542</v>
      </c>
      <c r="AN4997">
        <f>INDEX($AJ$2:$AJ$6811,MATCH(AM4997,$A$2:$A$6811,0))</f>
        <v>4835.17</v>
      </c>
      <c r="AP4997">
        <v>696.98</v>
      </c>
      <c r="AQ4997">
        <v>696.98</v>
      </c>
      <c r="AR4997" s="4">
        <v>26</v>
      </c>
      <c r="AS4997" s="4">
        <v>4</v>
      </c>
      <c r="AT4997" s="4">
        <v>2011</v>
      </c>
      <c r="AU4997" s="4">
        <v>26</v>
      </c>
      <c r="AV4997" s="4">
        <v>4</v>
      </c>
      <c r="AW4997" s="4">
        <v>2011</v>
      </c>
      <c r="AX4997" t="str">
        <f t="shared" si="1550"/>
        <v>No Delay</v>
      </c>
      <c r="AY4997">
        <f t="shared" si="1551"/>
        <v>0</v>
      </c>
    </row>
    <row r="4998" spans="1:51" x14ac:dyDescent="0.2">
      <c r="A4998" s="3">
        <v>79747</v>
      </c>
      <c r="B4998" s="1" t="s">
        <v>168</v>
      </c>
      <c r="C4998" s="1" t="s">
        <v>150</v>
      </c>
      <c r="D4998" s="1" t="s">
        <v>100</v>
      </c>
      <c r="E4998" s="1" t="s">
        <v>253</v>
      </c>
      <c r="F4998" s="1" t="s">
        <v>253</v>
      </c>
      <c r="G4998" s="13" t="s">
        <v>1059</v>
      </c>
      <c r="H4998" s="12">
        <v>40849</v>
      </c>
      <c r="I4998" s="12" t="s">
        <v>1440</v>
      </c>
      <c r="J4998" s="12">
        <v>40883</v>
      </c>
      <c r="K4998" s="4">
        <v>3621</v>
      </c>
      <c r="L4998" s="1" t="s">
        <v>146</v>
      </c>
      <c r="M4998" s="1" t="s">
        <v>672</v>
      </c>
      <c r="N4998" s="1" t="s">
        <v>265</v>
      </c>
      <c r="O4998" s="1" t="s">
        <v>93</v>
      </c>
      <c r="P4998">
        <v>60</v>
      </c>
      <c r="Q4998">
        <v>50326</v>
      </c>
      <c r="R4998">
        <v>136886.72</v>
      </c>
      <c r="S4998">
        <v>2.72</v>
      </c>
      <c r="T4998">
        <v>0.05</v>
      </c>
      <c r="U4998">
        <f t="shared" si="1547"/>
        <v>136886.72</v>
      </c>
      <c r="V4998">
        <f t="shared" si="1548"/>
        <v>3019560</v>
      </c>
      <c r="W4998" s="1" t="s">
        <v>204</v>
      </c>
      <c r="X4998" s="1" t="s">
        <v>1236</v>
      </c>
      <c r="Y4998" s="1" t="s">
        <v>205</v>
      </c>
      <c r="Z4998" s="3">
        <v>16682</v>
      </c>
      <c r="AA4998" s="4">
        <f>AB4998</f>
        <v>7768.1335060000001</v>
      </c>
      <c r="AB4998" s="2">
        <f>2245.156962+0.109744*Q4998</f>
        <v>7768.1335060000001</v>
      </c>
      <c r="AC4998" s="4">
        <f>AD4998</f>
        <v>8698.5667529999992</v>
      </c>
      <c r="AD4998" s="4">
        <f t="shared" si="1553"/>
        <v>8698.5667529999992</v>
      </c>
      <c r="AE4998" s="4" t="s">
        <v>62</v>
      </c>
      <c r="AG4998" s="4" t="str">
        <f>AE4998</f>
        <v>Weight Captured Separately</v>
      </c>
      <c r="AI4998" t="e">
        <f t="shared" si="1549"/>
        <v>#N/A</v>
      </c>
      <c r="AJ4998" t="s">
        <v>81</v>
      </c>
      <c r="AK4998" s="2"/>
      <c r="AL4998" s="2" t="str">
        <f>AJ4998</f>
        <v>Freight Included in Commodity Cost</v>
      </c>
      <c r="AM4998" s="4"/>
      <c r="AN4998" t="e">
        <f>VLOOKUP([1]!Tabelle13[[#This Row],[Vlookup this ID for freight costs]],$AL$2:$AL$6811,2,FALSE)</f>
        <v>#REF!</v>
      </c>
      <c r="AO4998">
        <f>IF(AK:AK="",AC:AC*6.242+1.383 -2.844 + 3.145 -2.265  -2.026,AK:AK)</f>
        <v>54293.846672225998</v>
      </c>
      <c r="AP4998">
        <v>225.86</v>
      </c>
      <c r="AQ4998">
        <v>225.86</v>
      </c>
      <c r="AR4998" s="4">
        <v>2</v>
      </c>
      <c r="AS4998" s="4">
        <v>11</v>
      </c>
      <c r="AT4998" s="4">
        <v>2011</v>
      </c>
      <c r="AU4998" s="4">
        <v>6</v>
      </c>
      <c r="AV4998" s="4">
        <v>12</v>
      </c>
      <c r="AW4998" s="4">
        <v>2011</v>
      </c>
      <c r="AX4998" t="str">
        <f t="shared" si="1550"/>
        <v>Delay</v>
      </c>
      <c r="AY4998">
        <f t="shared" si="1551"/>
        <v>34</v>
      </c>
    </row>
    <row r="4999" spans="1:51" x14ac:dyDescent="0.2">
      <c r="A4999" s="3">
        <v>23024</v>
      </c>
      <c r="B4999" s="1" t="s">
        <v>168</v>
      </c>
      <c r="C4999" s="1" t="s">
        <v>150</v>
      </c>
      <c r="D4999" s="1" t="s">
        <v>100</v>
      </c>
      <c r="E4999" s="1" t="s">
        <v>253</v>
      </c>
      <c r="F4999" s="1" t="s">
        <v>253</v>
      </c>
      <c r="G4999" s="13" t="s">
        <v>1832</v>
      </c>
      <c r="H4999" s="12">
        <v>40833</v>
      </c>
      <c r="I4999" s="12" t="s">
        <v>1832</v>
      </c>
      <c r="J4999" s="12">
        <v>40833</v>
      </c>
      <c r="K4999" s="4">
        <v>3524</v>
      </c>
      <c r="L4999" s="1" t="s">
        <v>146</v>
      </c>
      <c r="M4999" s="1" t="s">
        <v>1775</v>
      </c>
      <c r="N4999" s="1" t="s">
        <v>167</v>
      </c>
      <c r="O4999" s="1" t="s">
        <v>93</v>
      </c>
      <c r="P4999">
        <v>30</v>
      </c>
      <c r="Q4999">
        <v>92500</v>
      </c>
      <c r="R4999">
        <v>435675</v>
      </c>
      <c r="S4999">
        <v>4.71</v>
      </c>
      <c r="T4999">
        <v>0.16</v>
      </c>
      <c r="U4999">
        <f t="shared" si="1547"/>
        <v>435675</v>
      </c>
      <c r="V4999">
        <f t="shared" si="1548"/>
        <v>2775000</v>
      </c>
      <c r="W4999" s="1" t="s">
        <v>179</v>
      </c>
      <c r="X4999" s="1" t="s">
        <v>1236</v>
      </c>
      <c r="Y4999" s="1" t="s">
        <v>156</v>
      </c>
      <c r="Z4999" s="3">
        <v>8107</v>
      </c>
      <c r="AA4999" s="4">
        <f t="shared" si="1552"/>
        <v>7778</v>
      </c>
      <c r="AB4999" s="4">
        <f t="shared" ref="AB4999:AB5008" si="1554" xml:space="preserve"> 2244.740206  + 0.1097478*Q4999</f>
        <v>12396.411706000001</v>
      </c>
      <c r="AC4999" s="4">
        <f t="shared" ref="AC4999:AC5008" si="1555">AF4999</f>
        <v>7778</v>
      </c>
      <c r="AD4999" s="4">
        <f t="shared" si="1553"/>
        <v>7893.666666666667</v>
      </c>
      <c r="AE4999" s="4">
        <v>7778</v>
      </c>
      <c r="AF4999" s="4">
        <v>7778</v>
      </c>
      <c r="AG4999" s="4">
        <f>AE4999</f>
        <v>7778</v>
      </c>
      <c r="AI4999" t="e">
        <f t="shared" si="1549"/>
        <v>#N/A</v>
      </c>
      <c r="AJ4999">
        <v>20684.73</v>
      </c>
      <c r="AK4999" s="2">
        <v>20684.73</v>
      </c>
      <c r="AL4999" s="2">
        <f>AJ4999</f>
        <v>20684.73</v>
      </c>
      <c r="AM4999" s="4"/>
      <c r="AN4999" t="e">
        <f>VLOOKUP([1]!Tabelle13[[#This Row],[Vlookup this ID for freight costs]],$AL$2:$AL$6811,2,FALSE)</f>
        <v>#REF!</v>
      </c>
      <c r="AP4999">
        <v>718.86</v>
      </c>
      <c r="AQ4999">
        <v>718.86</v>
      </c>
      <c r="AR4999" s="4">
        <v>17</v>
      </c>
      <c r="AS4999" s="4">
        <v>10</v>
      </c>
      <c r="AT4999" s="4">
        <v>2011</v>
      </c>
      <c r="AU4999" s="4">
        <v>17</v>
      </c>
      <c r="AV4999" s="4">
        <v>10</v>
      </c>
      <c r="AW4999" s="4">
        <v>2011</v>
      </c>
      <c r="AX4999" t="str">
        <f t="shared" si="1550"/>
        <v>No Delay</v>
      </c>
      <c r="AY4999">
        <f t="shared" si="1551"/>
        <v>0</v>
      </c>
    </row>
    <row r="5000" spans="1:51" x14ac:dyDescent="0.2">
      <c r="A5000" s="3">
        <v>20671</v>
      </c>
      <c r="B5000" s="1" t="s">
        <v>168</v>
      </c>
      <c r="C5000" s="1" t="s">
        <v>150</v>
      </c>
      <c r="D5000" s="1" t="s">
        <v>100</v>
      </c>
      <c r="E5000" s="1" t="s">
        <v>253</v>
      </c>
      <c r="F5000" s="1" t="s">
        <v>253</v>
      </c>
      <c r="G5000" s="13" t="s">
        <v>2153</v>
      </c>
      <c r="H5000" s="12">
        <v>40924</v>
      </c>
      <c r="I5000" s="12" t="s">
        <v>2154</v>
      </c>
      <c r="J5000" s="12">
        <v>40931</v>
      </c>
      <c r="K5000" s="4">
        <v>3701</v>
      </c>
      <c r="L5000" s="1" t="s">
        <v>146</v>
      </c>
      <c r="M5000" s="1" t="s">
        <v>170</v>
      </c>
      <c r="N5000" s="1" t="s">
        <v>167</v>
      </c>
      <c r="O5000" s="1" t="s">
        <v>93</v>
      </c>
      <c r="P5000">
        <v>30</v>
      </c>
      <c r="Q5000">
        <v>91772</v>
      </c>
      <c r="R5000">
        <v>390948.72</v>
      </c>
      <c r="S5000">
        <v>4.26</v>
      </c>
      <c r="T5000">
        <v>0.14000000000000001</v>
      </c>
      <c r="U5000">
        <f t="shared" si="1547"/>
        <v>390948.72</v>
      </c>
      <c r="V5000">
        <f t="shared" si="1548"/>
        <v>2753160</v>
      </c>
      <c r="W5000" s="1" t="s">
        <v>155</v>
      </c>
      <c r="X5000" s="1" t="s">
        <v>1236</v>
      </c>
      <c r="Y5000" s="1" t="s">
        <v>156</v>
      </c>
      <c r="Z5000" s="3">
        <v>8107</v>
      </c>
      <c r="AA5000" s="4">
        <f t="shared" si="1552"/>
        <v>7797</v>
      </c>
      <c r="AB5000" s="4">
        <f t="shared" si="1554"/>
        <v>12316.515307600001</v>
      </c>
      <c r="AC5000" s="4">
        <f t="shared" si="1555"/>
        <v>7797</v>
      </c>
      <c r="AD5000" s="4">
        <f t="shared" si="1553"/>
        <v>7797</v>
      </c>
      <c r="AE5000" s="4">
        <v>7797</v>
      </c>
      <c r="AF5000" s="4">
        <v>7797</v>
      </c>
      <c r="AG5000" s="4">
        <f>AE5000</f>
        <v>7797</v>
      </c>
      <c r="AI5000" t="e">
        <f t="shared" si="1549"/>
        <v>#N/A</v>
      </c>
      <c r="AJ5000">
        <v>7292.27</v>
      </c>
      <c r="AK5000" s="2">
        <v>7292.27</v>
      </c>
      <c r="AL5000" s="2">
        <f>AJ5000</f>
        <v>7292.27</v>
      </c>
      <c r="AM5000" s="4"/>
      <c r="AN5000" t="e">
        <f>VLOOKUP([1]!Tabelle13[[#This Row],[Vlookup this ID for freight costs]],$AL$2:$AL$6811,2,FALSE)</f>
        <v>#REF!</v>
      </c>
      <c r="AP5000">
        <v>645.07000000000005</v>
      </c>
      <c r="AQ5000">
        <v>645.07000000000005</v>
      </c>
      <c r="AR5000" s="4">
        <v>16</v>
      </c>
      <c r="AS5000" s="4">
        <v>1</v>
      </c>
      <c r="AT5000" s="4">
        <v>2012</v>
      </c>
      <c r="AU5000" s="4">
        <v>23</v>
      </c>
      <c r="AV5000" s="4">
        <v>1</v>
      </c>
      <c r="AW5000" s="4">
        <v>2012</v>
      </c>
      <c r="AX5000" t="str">
        <f t="shared" si="1550"/>
        <v>Delay</v>
      </c>
      <c r="AY5000">
        <f t="shared" si="1551"/>
        <v>7</v>
      </c>
    </row>
    <row r="5001" spans="1:51" x14ac:dyDescent="0.2">
      <c r="A5001" s="3">
        <v>11039</v>
      </c>
      <c r="B5001" s="1" t="s">
        <v>350</v>
      </c>
      <c r="C5001" s="1" t="s">
        <v>65</v>
      </c>
      <c r="D5001" s="1" t="s">
        <v>130</v>
      </c>
      <c r="E5001" s="1" t="s">
        <v>152</v>
      </c>
      <c r="F5001" s="1" t="s">
        <v>152</v>
      </c>
      <c r="G5001" s="13" t="s">
        <v>1048</v>
      </c>
      <c r="H5001" s="12">
        <v>39941</v>
      </c>
      <c r="I5001" s="12" t="s">
        <v>1048</v>
      </c>
      <c r="J5001" s="12">
        <v>39941</v>
      </c>
      <c r="K5001" s="4">
        <v>1529</v>
      </c>
      <c r="L5001" s="1" t="s">
        <v>146</v>
      </c>
      <c r="M5001" s="1" t="s">
        <v>132</v>
      </c>
      <c r="N5001" s="1" t="s">
        <v>154</v>
      </c>
      <c r="O5001" s="1" t="s">
        <v>93</v>
      </c>
      <c r="P5001">
        <v>60</v>
      </c>
      <c r="Q5001">
        <v>69491</v>
      </c>
      <c r="R5001">
        <v>792197.4</v>
      </c>
      <c r="S5001">
        <v>11.4</v>
      </c>
      <c r="T5001">
        <v>0.19</v>
      </c>
      <c r="U5001">
        <f t="shared" si="1547"/>
        <v>792197.4</v>
      </c>
      <c r="V5001">
        <f t="shared" si="1548"/>
        <v>4169460</v>
      </c>
      <c r="W5001" s="1" t="s">
        <v>155</v>
      </c>
      <c r="X5001" s="1" t="s">
        <v>1236</v>
      </c>
      <c r="Y5001" s="1" t="s">
        <v>156</v>
      </c>
      <c r="Z5001" s="3">
        <v>7726</v>
      </c>
      <c r="AA5001" s="4">
        <f t="shared" si="1552"/>
        <v>7798</v>
      </c>
      <c r="AB5001" s="4">
        <f t="shared" si="1554"/>
        <v>9871.2245758000008</v>
      </c>
      <c r="AC5001" s="4">
        <f t="shared" si="1555"/>
        <v>7798</v>
      </c>
      <c r="AD5001" s="4">
        <f t="shared" si="1553"/>
        <v>7798</v>
      </c>
      <c r="AE5001" s="4">
        <v>7798</v>
      </c>
      <c r="AF5001" s="4">
        <v>7798</v>
      </c>
      <c r="AG5001" s="4">
        <f>AE5001</f>
        <v>7798</v>
      </c>
      <c r="AH5001" s="4">
        <v>84290</v>
      </c>
      <c r="AI5001">
        <f t="shared" si="1549"/>
        <v>2277</v>
      </c>
      <c r="AJ5001">
        <v>15128.37</v>
      </c>
      <c r="AK5001" s="2">
        <v>15128.37</v>
      </c>
      <c r="AL5001" s="2">
        <f>AJ5001</f>
        <v>15128.37</v>
      </c>
      <c r="AM5001" s="4"/>
      <c r="AN5001" t="e">
        <f>VLOOKUP([1]!Tabelle13[[#This Row],[Vlookup this ID for freight costs]],$AL$2:$AL$6811,2,FALSE)</f>
        <v>#REF!</v>
      </c>
      <c r="AP5001">
        <v>1552.71</v>
      </c>
      <c r="AQ5001">
        <v>1552.71</v>
      </c>
      <c r="AR5001" s="4">
        <v>8</v>
      </c>
      <c r="AS5001" s="4">
        <v>5</v>
      </c>
      <c r="AT5001" s="4">
        <v>2009</v>
      </c>
      <c r="AU5001" s="4">
        <v>8</v>
      </c>
      <c r="AV5001" s="4">
        <v>5</v>
      </c>
      <c r="AW5001" s="4">
        <v>2009</v>
      </c>
      <c r="AX5001" t="str">
        <f t="shared" si="1550"/>
        <v>No Delay</v>
      </c>
      <c r="AY5001">
        <f t="shared" si="1551"/>
        <v>0</v>
      </c>
    </row>
    <row r="5002" spans="1:51" x14ac:dyDescent="0.2">
      <c r="A5002" s="3">
        <v>11866</v>
      </c>
      <c r="B5002" s="1" t="s">
        <v>610</v>
      </c>
      <c r="C5002" s="1" t="s">
        <v>73</v>
      </c>
      <c r="D5002" s="1" t="s">
        <v>130</v>
      </c>
      <c r="E5002" s="1" t="s">
        <v>53</v>
      </c>
      <c r="F5002" s="1" t="s">
        <v>53</v>
      </c>
      <c r="G5002" s="13" t="s">
        <v>2534</v>
      </c>
      <c r="H5002" s="12">
        <v>39610</v>
      </c>
      <c r="I5002" s="12" t="s">
        <v>2534</v>
      </c>
      <c r="J5002" s="12">
        <v>39610</v>
      </c>
      <c r="K5002" s="4">
        <v>885</v>
      </c>
      <c r="L5002" s="1" t="s">
        <v>146</v>
      </c>
      <c r="M5002" s="1" t="s">
        <v>132</v>
      </c>
      <c r="N5002" s="1" t="s">
        <v>196</v>
      </c>
      <c r="O5002" s="1" t="s">
        <v>93</v>
      </c>
      <c r="P5002">
        <v>60</v>
      </c>
      <c r="Q5002">
        <v>37240</v>
      </c>
      <c r="R5002">
        <v>275576</v>
      </c>
      <c r="S5002">
        <v>7.4</v>
      </c>
      <c r="T5002">
        <v>0.12</v>
      </c>
      <c r="U5002">
        <f t="shared" si="1547"/>
        <v>275576</v>
      </c>
      <c r="V5002">
        <f t="shared" si="1548"/>
        <v>2234400</v>
      </c>
      <c r="W5002" s="1" t="s">
        <v>204</v>
      </c>
      <c r="X5002" s="1" t="s">
        <v>1236</v>
      </c>
      <c r="Y5002" s="1" t="s">
        <v>205</v>
      </c>
      <c r="Z5002" s="3">
        <v>6283</v>
      </c>
      <c r="AA5002" s="4">
        <f t="shared" si="1552"/>
        <v>7806</v>
      </c>
      <c r="AB5002" s="4">
        <f t="shared" si="1554"/>
        <v>6331.748278</v>
      </c>
      <c r="AC5002" s="4">
        <f t="shared" si="1555"/>
        <v>7806</v>
      </c>
      <c r="AD5002" s="4">
        <f t="shared" si="1553"/>
        <v>4642.75</v>
      </c>
      <c r="AE5002" s="4">
        <v>7806</v>
      </c>
      <c r="AF5002" s="4">
        <v>7806</v>
      </c>
      <c r="AG5002" s="4">
        <f>AE5002</f>
        <v>7806</v>
      </c>
      <c r="AH5002" s="4">
        <v>83019</v>
      </c>
      <c r="AI5002">
        <f t="shared" si="1549"/>
        <v>26760</v>
      </c>
      <c r="AJ5002">
        <v>45047.32</v>
      </c>
      <c r="AK5002" s="2">
        <v>45047.32</v>
      </c>
      <c r="AL5002" s="2">
        <f>AJ5002</f>
        <v>45047.32</v>
      </c>
      <c r="AM5002" s="4"/>
      <c r="AN5002" t="e">
        <f>VLOOKUP([1]!Tabelle13[[#This Row],[Vlookup this ID for freight costs]],$AL$2:$AL$6811,2,FALSE)</f>
        <v>#REF!</v>
      </c>
      <c r="AP5002">
        <v>440.92</v>
      </c>
      <c r="AQ5002">
        <v>440.92</v>
      </c>
      <c r="AR5002" s="4">
        <v>11</v>
      </c>
      <c r="AS5002" s="4">
        <v>6</v>
      </c>
      <c r="AT5002" s="4">
        <v>2008</v>
      </c>
      <c r="AU5002" s="4">
        <v>11</v>
      </c>
      <c r="AV5002" s="4">
        <v>6</v>
      </c>
      <c r="AW5002" s="4">
        <v>2008</v>
      </c>
      <c r="AX5002" t="str">
        <f t="shared" si="1550"/>
        <v>No Delay</v>
      </c>
      <c r="AY5002">
        <f t="shared" si="1551"/>
        <v>0</v>
      </c>
    </row>
    <row r="5003" spans="1:51" x14ac:dyDescent="0.2">
      <c r="A5003" s="3">
        <v>12165</v>
      </c>
      <c r="B5003" s="1" t="s">
        <v>610</v>
      </c>
      <c r="C5003" s="1" t="s">
        <v>73</v>
      </c>
      <c r="D5003" s="1" t="s">
        <v>130</v>
      </c>
      <c r="E5003" s="1" t="s">
        <v>53</v>
      </c>
      <c r="F5003" s="1" t="s">
        <v>53</v>
      </c>
      <c r="G5003" s="13" t="s">
        <v>2534</v>
      </c>
      <c r="H5003" s="12">
        <v>39610</v>
      </c>
      <c r="I5003" s="12" t="s">
        <v>2534</v>
      </c>
      <c r="J5003" s="12">
        <v>39610</v>
      </c>
      <c r="K5003" s="4">
        <v>886</v>
      </c>
      <c r="L5003" s="1" t="s">
        <v>146</v>
      </c>
      <c r="M5003" s="1" t="s">
        <v>132</v>
      </c>
      <c r="N5003" s="1" t="s">
        <v>196</v>
      </c>
      <c r="O5003" s="1" t="s">
        <v>93</v>
      </c>
      <c r="P5003">
        <v>60</v>
      </c>
      <c r="Q5003">
        <v>37240</v>
      </c>
      <c r="R5003">
        <v>275576</v>
      </c>
      <c r="S5003">
        <v>7.4</v>
      </c>
      <c r="T5003">
        <v>0.12</v>
      </c>
      <c r="U5003">
        <f t="shared" si="1547"/>
        <v>275576</v>
      </c>
      <c r="V5003">
        <f t="shared" si="1548"/>
        <v>2234400</v>
      </c>
      <c r="W5003" s="1" t="s">
        <v>204</v>
      </c>
      <c r="X5003" s="1" t="s">
        <v>1236</v>
      </c>
      <c r="Y5003" s="1" t="s">
        <v>205</v>
      </c>
      <c r="Z5003" s="3">
        <v>6283</v>
      </c>
      <c r="AA5003" s="4">
        <f t="shared" si="1552"/>
        <v>7806</v>
      </c>
      <c r="AB5003" s="4">
        <f t="shared" si="1554"/>
        <v>6331.748278</v>
      </c>
      <c r="AC5003" s="4">
        <f t="shared" si="1555"/>
        <v>7806</v>
      </c>
      <c r="AD5003" s="4">
        <f t="shared" si="1553"/>
        <v>4642.75</v>
      </c>
      <c r="AE5003" s="3" t="s">
        <v>2535</v>
      </c>
      <c r="AF5003" s="3">
        <v>7806</v>
      </c>
      <c r="AG5003" s="4">
        <f>AI5003</f>
        <v>7806</v>
      </c>
      <c r="AH5003" s="4">
        <v>11866</v>
      </c>
      <c r="AI5003">
        <f t="shared" si="1549"/>
        <v>7806</v>
      </c>
      <c r="AJ5003" t="s">
        <v>2535</v>
      </c>
      <c r="AK5003" s="2">
        <v>45047.32</v>
      </c>
      <c r="AL5003" s="2">
        <f>AN5003</f>
        <v>45047.32</v>
      </c>
      <c r="AM5003" s="4">
        <v>11866</v>
      </c>
      <c r="AN5003">
        <f>INDEX($AJ$2:$AJ$6811,MATCH(AM5003,$A$2:$A$6811,0))</f>
        <v>45047.32</v>
      </c>
      <c r="AP5003">
        <v>440.92</v>
      </c>
      <c r="AQ5003">
        <v>440.92</v>
      </c>
      <c r="AR5003" s="4">
        <v>11</v>
      </c>
      <c r="AS5003" s="4">
        <v>6</v>
      </c>
      <c r="AT5003" s="4">
        <v>2008</v>
      </c>
      <c r="AU5003" s="4">
        <v>11</v>
      </c>
      <c r="AV5003" s="4">
        <v>6</v>
      </c>
      <c r="AW5003" s="4">
        <v>2008</v>
      </c>
      <c r="AX5003" t="str">
        <f t="shared" si="1550"/>
        <v>No Delay</v>
      </c>
      <c r="AY5003">
        <f t="shared" si="1551"/>
        <v>0</v>
      </c>
    </row>
    <row r="5004" spans="1:51" x14ac:dyDescent="0.2">
      <c r="A5004" s="3">
        <v>86579</v>
      </c>
      <c r="B5004" s="1" t="s">
        <v>140</v>
      </c>
      <c r="C5004" s="1" t="s">
        <v>99</v>
      </c>
      <c r="D5004" s="1" t="s">
        <v>130</v>
      </c>
      <c r="E5004" s="1" t="s">
        <v>101</v>
      </c>
      <c r="F5004" s="1" t="s">
        <v>101</v>
      </c>
      <c r="G5004" s="13" t="s">
        <v>2500</v>
      </c>
      <c r="H5004" s="12">
        <v>41513</v>
      </c>
      <c r="I5004" s="12" t="s">
        <v>2536</v>
      </c>
      <c r="J5004" s="12">
        <v>41479</v>
      </c>
      <c r="K5004" s="4">
        <v>4819</v>
      </c>
      <c r="L5004" s="1" t="s">
        <v>146</v>
      </c>
      <c r="M5004" s="1" t="s">
        <v>132</v>
      </c>
      <c r="N5004" s="1" t="s">
        <v>292</v>
      </c>
      <c r="O5004" s="1" t="s">
        <v>93</v>
      </c>
      <c r="P5004">
        <v>30</v>
      </c>
      <c r="Q5004">
        <v>69963</v>
      </c>
      <c r="R5004">
        <v>906720.48</v>
      </c>
      <c r="S5004">
        <v>12.96</v>
      </c>
      <c r="T5004">
        <v>0.43</v>
      </c>
      <c r="U5004">
        <f t="shared" si="1547"/>
        <v>906720.4800000001</v>
      </c>
      <c r="V5004">
        <f t="shared" si="1548"/>
        <v>2098890</v>
      </c>
      <c r="W5004" s="1" t="s">
        <v>160</v>
      </c>
      <c r="X5004" s="1" t="s">
        <v>1236</v>
      </c>
      <c r="Y5004" s="1" t="s">
        <v>161</v>
      </c>
      <c r="Z5004" s="3">
        <v>11983</v>
      </c>
      <c r="AA5004" s="4">
        <f t="shared" si="1552"/>
        <v>7819</v>
      </c>
      <c r="AB5004" s="4">
        <f t="shared" si="1554"/>
        <v>9923.0255374000008</v>
      </c>
      <c r="AC5004" s="4">
        <f t="shared" si="1555"/>
        <v>7819</v>
      </c>
      <c r="AD5004" s="4">
        <f t="shared" si="1553"/>
        <v>7819</v>
      </c>
      <c r="AE5004" s="4">
        <v>7819</v>
      </c>
      <c r="AF5004" s="4">
        <v>7819</v>
      </c>
      <c r="AG5004" s="4">
        <f t="shared" ref="AG5004:AG5010" si="1556">AE5004</f>
        <v>7819</v>
      </c>
      <c r="AI5004" t="e">
        <f t="shared" si="1549"/>
        <v>#N/A</v>
      </c>
      <c r="AJ5004">
        <v>7108.78</v>
      </c>
      <c r="AK5004" s="2">
        <v>7108.78</v>
      </c>
      <c r="AL5004" s="2">
        <f t="shared" ref="AL5004:AL5010" si="1557">AJ5004</f>
        <v>7108.78</v>
      </c>
      <c r="AM5004" s="4"/>
      <c r="AN5004" t="e">
        <f>VLOOKUP([1]!Tabelle13[[#This Row],[Vlookup this ID for freight costs]],$AL$2:$AL$6811,2,FALSE)</f>
        <v>#REF!</v>
      </c>
      <c r="AP5004">
        <v>1121.6099999999999</v>
      </c>
      <c r="AQ5004">
        <v>1121.6099999999999</v>
      </c>
      <c r="AR5004" s="4">
        <v>27</v>
      </c>
      <c r="AS5004" s="4">
        <v>8</v>
      </c>
      <c r="AT5004" s="4">
        <v>2013</v>
      </c>
      <c r="AU5004" s="4">
        <v>24</v>
      </c>
      <c r="AV5004" s="4">
        <v>7</v>
      </c>
      <c r="AW5004" s="4">
        <v>2013</v>
      </c>
      <c r="AX5004" t="str">
        <f t="shared" si="1550"/>
        <v>No Delay</v>
      </c>
      <c r="AY5004">
        <f t="shared" si="1551"/>
        <v>0</v>
      </c>
    </row>
    <row r="5005" spans="1:51" x14ac:dyDescent="0.2">
      <c r="A5005" s="3">
        <v>84281</v>
      </c>
      <c r="B5005" s="1" t="s">
        <v>386</v>
      </c>
      <c r="C5005" s="1" t="s">
        <v>73</v>
      </c>
      <c r="D5005" s="1" t="s">
        <v>130</v>
      </c>
      <c r="E5005" s="1" t="s">
        <v>101</v>
      </c>
      <c r="F5005" s="1" t="s">
        <v>101</v>
      </c>
      <c r="G5005" s="13" t="s">
        <v>540</v>
      </c>
      <c r="H5005" s="12">
        <v>41537</v>
      </c>
      <c r="I5005" s="12" t="s">
        <v>540</v>
      </c>
      <c r="J5005" s="12">
        <v>41537</v>
      </c>
      <c r="K5005" s="4">
        <v>4939</v>
      </c>
      <c r="L5005" s="1" t="s">
        <v>146</v>
      </c>
      <c r="M5005" s="1" t="s">
        <v>132</v>
      </c>
      <c r="N5005" s="1" t="s">
        <v>1524</v>
      </c>
      <c r="O5005" s="1" t="s">
        <v>93</v>
      </c>
      <c r="P5005">
        <v>30</v>
      </c>
      <c r="Q5005">
        <v>59680</v>
      </c>
      <c r="R5005">
        <v>627833.59999999998</v>
      </c>
      <c r="S5005">
        <v>10.52</v>
      </c>
      <c r="T5005">
        <v>0.35</v>
      </c>
      <c r="U5005">
        <f t="shared" si="1547"/>
        <v>627833.59999999998</v>
      </c>
      <c r="V5005">
        <f t="shared" si="1548"/>
        <v>1790400</v>
      </c>
      <c r="W5005" s="1" t="s">
        <v>179</v>
      </c>
      <c r="X5005" s="1" t="s">
        <v>1236</v>
      </c>
      <c r="Y5005" s="1" t="s">
        <v>156</v>
      </c>
      <c r="Z5005" s="3">
        <v>14969</v>
      </c>
      <c r="AA5005" s="4">
        <f t="shared" si="1552"/>
        <v>7831</v>
      </c>
      <c r="AB5005" s="4">
        <f t="shared" si="1554"/>
        <v>8794.48891</v>
      </c>
      <c r="AC5005" s="4">
        <f t="shared" si="1555"/>
        <v>7831</v>
      </c>
      <c r="AD5005" s="4">
        <f t="shared" si="1553"/>
        <v>6515.5</v>
      </c>
      <c r="AE5005" s="4">
        <v>7831</v>
      </c>
      <c r="AF5005" s="4">
        <v>7831</v>
      </c>
      <c r="AG5005" s="4">
        <f t="shared" si="1556"/>
        <v>7831</v>
      </c>
      <c r="AI5005" t="e">
        <f t="shared" si="1549"/>
        <v>#N/A</v>
      </c>
      <c r="AJ5005">
        <v>4529.6499999999996</v>
      </c>
      <c r="AK5005" s="2">
        <v>4529.6499999999996</v>
      </c>
      <c r="AL5005" s="2">
        <f t="shared" si="1557"/>
        <v>4529.6499999999996</v>
      </c>
      <c r="AM5005" s="4"/>
      <c r="AN5005" t="e">
        <f>VLOOKUP([1]!Tabelle13[[#This Row],[Vlookup this ID for freight costs]],$AL$2:$AL$6811,2,FALSE)</f>
        <v>#REF!</v>
      </c>
      <c r="AP5005">
        <v>776.63</v>
      </c>
      <c r="AQ5005">
        <v>776.63</v>
      </c>
      <c r="AR5005" s="4">
        <v>20</v>
      </c>
      <c r="AS5005" s="4">
        <v>9</v>
      </c>
      <c r="AT5005" s="4">
        <v>2013</v>
      </c>
      <c r="AU5005" s="4">
        <v>20</v>
      </c>
      <c r="AV5005" s="4">
        <v>9</v>
      </c>
      <c r="AW5005" s="4">
        <v>2013</v>
      </c>
      <c r="AX5005" t="str">
        <f t="shared" si="1550"/>
        <v>No Delay</v>
      </c>
      <c r="AY5005">
        <f t="shared" si="1551"/>
        <v>0</v>
      </c>
    </row>
    <row r="5006" spans="1:51" x14ac:dyDescent="0.2">
      <c r="A5006" s="3">
        <v>85384</v>
      </c>
      <c r="B5006" s="1" t="s">
        <v>140</v>
      </c>
      <c r="C5006" s="1" t="s">
        <v>99</v>
      </c>
      <c r="D5006" s="1" t="s">
        <v>130</v>
      </c>
      <c r="E5006" s="1" t="s">
        <v>53</v>
      </c>
      <c r="F5006" s="1" t="s">
        <v>53</v>
      </c>
      <c r="G5006" s="13" t="s">
        <v>2522</v>
      </c>
      <c r="H5006" s="12">
        <v>41563</v>
      </c>
      <c r="I5006" s="12" t="s">
        <v>1525</v>
      </c>
      <c r="J5006" s="12">
        <v>41522</v>
      </c>
      <c r="K5006" s="4">
        <v>4894</v>
      </c>
      <c r="L5006" s="1" t="s">
        <v>146</v>
      </c>
      <c r="M5006" s="1" t="s">
        <v>132</v>
      </c>
      <c r="N5006" s="1" t="s">
        <v>154</v>
      </c>
      <c r="O5006" s="1" t="s">
        <v>93</v>
      </c>
      <c r="P5006">
        <v>60</v>
      </c>
      <c r="Q5006">
        <v>60000</v>
      </c>
      <c r="R5006">
        <v>495600</v>
      </c>
      <c r="S5006">
        <v>8.26</v>
      </c>
      <c r="T5006">
        <v>0.14000000000000001</v>
      </c>
      <c r="U5006">
        <f t="shared" si="1547"/>
        <v>495600</v>
      </c>
      <c r="V5006">
        <f t="shared" si="1548"/>
        <v>3600000</v>
      </c>
      <c r="W5006" s="1" t="s">
        <v>204</v>
      </c>
      <c r="X5006" s="1" t="s">
        <v>1236</v>
      </c>
      <c r="Y5006" s="1" t="s">
        <v>205</v>
      </c>
      <c r="Z5006" s="3">
        <v>5055</v>
      </c>
      <c r="AA5006" s="4">
        <f t="shared" si="1552"/>
        <v>7857</v>
      </c>
      <c r="AB5006" s="4">
        <f t="shared" si="1554"/>
        <v>8829.6082060000008</v>
      </c>
      <c r="AC5006" s="4">
        <f t="shared" si="1555"/>
        <v>7857</v>
      </c>
      <c r="AD5006" s="4">
        <f t="shared" si="1553"/>
        <v>10466.8125</v>
      </c>
      <c r="AE5006" s="4">
        <v>7857</v>
      </c>
      <c r="AF5006" s="4">
        <v>7857</v>
      </c>
      <c r="AG5006" s="4">
        <f t="shared" si="1556"/>
        <v>7857</v>
      </c>
      <c r="AI5006" t="e">
        <f t="shared" si="1549"/>
        <v>#N/A</v>
      </c>
      <c r="AJ5006">
        <v>40857.69</v>
      </c>
      <c r="AK5006" s="2">
        <v>40857.69</v>
      </c>
      <c r="AL5006" s="2">
        <f t="shared" si="1557"/>
        <v>40857.69</v>
      </c>
      <c r="AM5006" s="4"/>
      <c r="AN5006" t="e">
        <f>VLOOKUP([1]!Tabelle13[[#This Row],[Vlookup this ID for freight costs]],$AL$2:$AL$6811,2,FALSE)</f>
        <v>#REF!</v>
      </c>
      <c r="AP5006">
        <v>613.05999999999995</v>
      </c>
      <c r="AQ5006">
        <v>613.05999999999995</v>
      </c>
      <c r="AR5006" s="4">
        <v>16</v>
      </c>
      <c r="AS5006" s="4">
        <v>10</v>
      </c>
      <c r="AT5006" s="4">
        <v>2013</v>
      </c>
      <c r="AU5006" s="4">
        <v>5</v>
      </c>
      <c r="AV5006" s="4">
        <v>9</v>
      </c>
      <c r="AW5006" s="4">
        <v>2013</v>
      </c>
      <c r="AX5006" t="str">
        <f t="shared" si="1550"/>
        <v>No Delay</v>
      </c>
      <c r="AY5006">
        <f t="shared" si="1551"/>
        <v>0</v>
      </c>
    </row>
    <row r="5007" spans="1:51" x14ac:dyDescent="0.2">
      <c r="A5007" s="3">
        <v>84749</v>
      </c>
      <c r="B5007" s="1" t="s">
        <v>1912</v>
      </c>
      <c r="C5007" s="1" t="s">
        <v>99</v>
      </c>
      <c r="D5007" s="1" t="s">
        <v>130</v>
      </c>
      <c r="E5007" s="1" t="s">
        <v>53</v>
      </c>
      <c r="F5007" s="1" t="s">
        <v>53</v>
      </c>
      <c r="G5007" s="13" t="s">
        <v>817</v>
      </c>
      <c r="H5007" s="12">
        <v>41208</v>
      </c>
      <c r="I5007" s="12" t="s">
        <v>817</v>
      </c>
      <c r="J5007" s="12">
        <v>41208</v>
      </c>
      <c r="K5007" s="4">
        <v>4240</v>
      </c>
      <c r="L5007" s="1" t="s">
        <v>146</v>
      </c>
      <c r="M5007" s="1" t="s">
        <v>132</v>
      </c>
      <c r="N5007" s="1" t="s">
        <v>167</v>
      </c>
      <c r="O5007" s="1" t="s">
        <v>93</v>
      </c>
      <c r="P5007">
        <v>30</v>
      </c>
      <c r="Q5007">
        <v>90000</v>
      </c>
      <c r="R5007">
        <v>342900</v>
      </c>
      <c r="S5007">
        <v>3.81</v>
      </c>
      <c r="T5007">
        <v>0.13</v>
      </c>
      <c r="U5007">
        <f t="shared" si="1547"/>
        <v>342900</v>
      </c>
      <c r="V5007">
        <f t="shared" si="1548"/>
        <v>2700000</v>
      </c>
      <c r="W5007" s="1" t="s">
        <v>155</v>
      </c>
      <c r="X5007" s="1" t="s">
        <v>1236</v>
      </c>
      <c r="Y5007" s="1" t="s">
        <v>156</v>
      </c>
      <c r="Z5007" s="3">
        <v>5565</v>
      </c>
      <c r="AA5007" s="4">
        <f t="shared" si="1552"/>
        <v>7867</v>
      </c>
      <c r="AB5007" s="4">
        <f t="shared" si="1554"/>
        <v>12122.042206</v>
      </c>
      <c r="AC5007" s="4">
        <f t="shared" si="1555"/>
        <v>7867</v>
      </c>
      <c r="AD5007" s="4">
        <f t="shared" si="1553"/>
        <v>8277.5555555555547</v>
      </c>
      <c r="AE5007" s="4">
        <v>7867</v>
      </c>
      <c r="AF5007" s="4">
        <v>7867</v>
      </c>
      <c r="AG5007" s="4">
        <f t="shared" si="1556"/>
        <v>7867</v>
      </c>
      <c r="AI5007" t="e">
        <f t="shared" si="1549"/>
        <v>#N/A</v>
      </c>
      <c r="AJ5007">
        <v>21567.19</v>
      </c>
      <c r="AK5007" s="2">
        <v>21567.19</v>
      </c>
      <c r="AL5007" s="2">
        <f t="shared" si="1557"/>
        <v>21567.19</v>
      </c>
      <c r="AM5007" s="4"/>
      <c r="AN5007" t="e">
        <f>VLOOKUP([1]!Tabelle13[[#This Row],[Vlookup this ID for freight costs]],$AL$2:$AL$6811,2,FALSE)</f>
        <v>#REF!</v>
      </c>
      <c r="AP5007">
        <v>480.75</v>
      </c>
      <c r="AQ5007">
        <v>480.75</v>
      </c>
      <c r="AR5007" s="4">
        <v>26</v>
      </c>
      <c r="AS5007" s="4">
        <v>10</v>
      </c>
      <c r="AT5007" s="4">
        <v>2012</v>
      </c>
      <c r="AU5007" s="4">
        <v>26</v>
      </c>
      <c r="AV5007" s="4">
        <v>10</v>
      </c>
      <c r="AW5007" s="4">
        <v>2012</v>
      </c>
      <c r="AX5007" t="str">
        <f t="shared" si="1550"/>
        <v>No Delay</v>
      </c>
      <c r="AY5007">
        <f t="shared" si="1551"/>
        <v>0</v>
      </c>
    </row>
    <row r="5008" spans="1:51" x14ac:dyDescent="0.2">
      <c r="A5008" s="3">
        <v>70991</v>
      </c>
      <c r="B5008" s="1" t="s">
        <v>168</v>
      </c>
      <c r="C5008" s="1" t="s">
        <v>150</v>
      </c>
      <c r="D5008" s="1" t="s">
        <v>100</v>
      </c>
      <c r="E5008" s="1" t="s">
        <v>253</v>
      </c>
      <c r="F5008" s="1" t="s">
        <v>253</v>
      </c>
      <c r="G5008" s="13" t="s">
        <v>2259</v>
      </c>
      <c r="H5008" s="12">
        <v>40884</v>
      </c>
      <c r="I5008" s="12" t="s">
        <v>2259</v>
      </c>
      <c r="J5008" s="12">
        <v>40884</v>
      </c>
      <c r="K5008" s="4">
        <v>3623</v>
      </c>
      <c r="L5008" s="1" t="s">
        <v>146</v>
      </c>
      <c r="M5008" s="1" t="s">
        <v>1775</v>
      </c>
      <c r="N5008" s="1" t="s">
        <v>167</v>
      </c>
      <c r="O5008" s="1" t="s">
        <v>93</v>
      </c>
      <c r="P5008">
        <v>30</v>
      </c>
      <c r="Q5008">
        <v>92500</v>
      </c>
      <c r="R5008">
        <v>435675</v>
      </c>
      <c r="S5008">
        <v>4.71</v>
      </c>
      <c r="T5008">
        <v>0.16</v>
      </c>
      <c r="U5008">
        <f t="shared" si="1547"/>
        <v>435675</v>
      </c>
      <c r="V5008">
        <f t="shared" si="1548"/>
        <v>2775000</v>
      </c>
      <c r="W5008" s="1" t="s">
        <v>179</v>
      </c>
      <c r="X5008" s="1" t="s">
        <v>1236</v>
      </c>
      <c r="Y5008" s="1" t="s">
        <v>156</v>
      </c>
      <c r="Z5008" s="3">
        <v>8107</v>
      </c>
      <c r="AA5008" s="4">
        <f t="shared" si="1552"/>
        <v>7878</v>
      </c>
      <c r="AB5008" s="4">
        <f t="shared" si="1554"/>
        <v>12396.411706000001</v>
      </c>
      <c r="AC5008" s="4">
        <f t="shared" si="1555"/>
        <v>7878</v>
      </c>
      <c r="AD5008" s="4">
        <f t="shared" si="1553"/>
        <v>7893.666666666667</v>
      </c>
      <c r="AE5008" s="4">
        <v>7878</v>
      </c>
      <c r="AF5008" s="4">
        <v>7878</v>
      </c>
      <c r="AG5008" s="4">
        <f t="shared" si="1556"/>
        <v>7878</v>
      </c>
      <c r="AI5008" t="e">
        <f t="shared" si="1549"/>
        <v>#N/A</v>
      </c>
      <c r="AJ5008">
        <v>8134.37</v>
      </c>
      <c r="AK5008" s="2">
        <v>8134.37</v>
      </c>
      <c r="AL5008" s="2">
        <f t="shared" si="1557"/>
        <v>8134.37</v>
      </c>
      <c r="AM5008" s="4"/>
      <c r="AN5008" t="e">
        <f>VLOOKUP([1]!Tabelle13[[#This Row],[Vlookup this ID for freight costs]],$AL$2:$AL$6811,2,FALSE)</f>
        <v>#REF!</v>
      </c>
      <c r="AP5008">
        <v>718.86</v>
      </c>
      <c r="AQ5008">
        <v>718.86</v>
      </c>
      <c r="AR5008" s="4">
        <v>7</v>
      </c>
      <c r="AS5008" s="4">
        <v>12</v>
      </c>
      <c r="AT5008" s="4">
        <v>2011</v>
      </c>
      <c r="AU5008" s="4">
        <v>7</v>
      </c>
      <c r="AV5008" s="4">
        <v>12</v>
      </c>
      <c r="AW5008" s="4">
        <v>2011</v>
      </c>
      <c r="AX5008" t="str">
        <f t="shared" si="1550"/>
        <v>No Delay</v>
      </c>
      <c r="AY5008">
        <f t="shared" si="1551"/>
        <v>0</v>
      </c>
    </row>
    <row r="5009" spans="1:51" x14ac:dyDescent="0.2">
      <c r="A5009" s="3">
        <v>74135</v>
      </c>
      <c r="B5009" s="1" t="s">
        <v>168</v>
      </c>
      <c r="C5009" s="1" t="s">
        <v>150</v>
      </c>
      <c r="D5009" s="1" t="s">
        <v>100</v>
      </c>
      <c r="E5009" s="1" t="s">
        <v>253</v>
      </c>
      <c r="F5009" s="1" t="s">
        <v>253</v>
      </c>
      <c r="G5009" s="13" t="s">
        <v>1713</v>
      </c>
      <c r="H5009" s="12">
        <v>40738</v>
      </c>
      <c r="I5009" s="12" t="s">
        <v>2188</v>
      </c>
      <c r="J5009" s="12">
        <v>40865</v>
      </c>
      <c r="K5009" s="4">
        <v>3572</v>
      </c>
      <c r="L5009" s="1" t="s">
        <v>146</v>
      </c>
      <c r="M5009" s="1" t="s">
        <v>672</v>
      </c>
      <c r="N5009" s="1" t="s">
        <v>302</v>
      </c>
      <c r="O5009" s="1" t="s">
        <v>93</v>
      </c>
      <c r="P5009">
        <v>30</v>
      </c>
      <c r="Q5009">
        <v>51382</v>
      </c>
      <c r="R5009">
        <v>332441.53999999998</v>
      </c>
      <c r="S5009">
        <v>6.47</v>
      </c>
      <c r="T5009">
        <v>0.22</v>
      </c>
      <c r="U5009">
        <f t="shared" si="1547"/>
        <v>332441.53999999998</v>
      </c>
      <c r="V5009">
        <f t="shared" si="1548"/>
        <v>1541460</v>
      </c>
      <c r="W5009" s="1" t="s">
        <v>204</v>
      </c>
      <c r="X5009" s="1" t="s">
        <v>1236</v>
      </c>
      <c r="Y5009" s="1" t="s">
        <v>205</v>
      </c>
      <c r="Z5009" s="3">
        <v>16682</v>
      </c>
      <c r="AA5009" s="4">
        <f>AB5009</f>
        <v>7884.0231699999995</v>
      </c>
      <c r="AB5009" s="2">
        <f>2245.156962+0.109744*Q5009</f>
        <v>7884.0231699999995</v>
      </c>
      <c r="AC5009" s="4">
        <f>AD5009</f>
        <v>7884.0231699999995</v>
      </c>
      <c r="AD5009" s="4">
        <f t="shared" si="1553"/>
        <v>7884.0231699999995</v>
      </c>
      <c r="AE5009" s="4" t="s">
        <v>62</v>
      </c>
      <c r="AG5009" s="4" t="str">
        <f t="shared" si="1556"/>
        <v>Weight Captured Separately</v>
      </c>
      <c r="AI5009" t="e">
        <f t="shared" si="1549"/>
        <v>#N/A</v>
      </c>
      <c r="AJ5009" t="s">
        <v>81</v>
      </c>
      <c r="AK5009" s="2"/>
      <c r="AL5009" s="2" t="str">
        <f t="shared" si="1557"/>
        <v>Freight Included in Commodity Cost</v>
      </c>
      <c r="AM5009" s="4"/>
      <c r="AN5009" t="e">
        <f>VLOOKUP([1]!Tabelle13[[#This Row],[Vlookup this ID for freight costs]],$AL$2:$AL$6811,2,FALSE)</f>
        <v>#REF!</v>
      </c>
      <c r="AO5009">
        <f>IF(AK:AK="",AC:AC*6.242+1.383 -2.844 + 3.145 -2.265  -2.026,AK:AK)</f>
        <v>49209.465627140002</v>
      </c>
      <c r="AP5009">
        <v>548.53</v>
      </c>
      <c r="AQ5009">
        <v>548.53</v>
      </c>
      <c r="AR5009" s="4">
        <v>14</v>
      </c>
      <c r="AS5009" s="4">
        <v>7</v>
      </c>
      <c r="AT5009" s="4">
        <v>2011</v>
      </c>
      <c r="AU5009" s="4">
        <v>18</v>
      </c>
      <c r="AV5009" s="4">
        <v>11</v>
      </c>
      <c r="AW5009" s="4">
        <v>2011</v>
      </c>
      <c r="AX5009" t="str">
        <f t="shared" si="1550"/>
        <v>Delay</v>
      </c>
      <c r="AY5009">
        <f t="shared" si="1551"/>
        <v>127</v>
      </c>
    </row>
    <row r="5010" spans="1:51" x14ac:dyDescent="0.2">
      <c r="A5010" s="3">
        <v>82356</v>
      </c>
      <c r="B5010" s="1" t="s">
        <v>215</v>
      </c>
      <c r="C5010" s="1" t="s">
        <v>89</v>
      </c>
      <c r="D5010" s="1" t="s">
        <v>130</v>
      </c>
      <c r="E5010" s="1" t="s">
        <v>101</v>
      </c>
      <c r="F5010" s="1" t="s">
        <v>101</v>
      </c>
      <c r="G5010" s="13" t="s">
        <v>1447</v>
      </c>
      <c r="H5010" s="12">
        <v>40512</v>
      </c>
      <c r="I5010" s="12" t="s">
        <v>1015</v>
      </c>
      <c r="J5010" s="12">
        <v>40508</v>
      </c>
      <c r="K5010" s="4">
        <v>2865</v>
      </c>
      <c r="L5010" s="1" t="s">
        <v>146</v>
      </c>
      <c r="M5010" s="1" t="s">
        <v>132</v>
      </c>
      <c r="N5010" s="1" t="s">
        <v>371</v>
      </c>
      <c r="O5010" s="1" t="s">
        <v>93</v>
      </c>
      <c r="P5010">
        <v>240</v>
      </c>
      <c r="Q5010">
        <v>36</v>
      </c>
      <c r="R5010">
        <v>493.2</v>
      </c>
      <c r="S5010">
        <v>13.7</v>
      </c>
      <c r="T5010">
        <v>0.06</v>
      </c>
      <c r="U5010">
        <f t="shared" si="1547"/>
        <v>493.2</v>
      </c>
      <c r="V5010">
        <f t="shared" si="1548"/>
        <v>8640</v>
      </c>
      <c r="W5010" s="1" t="s">
        <v>155</v>
      </c>
      <c r="X5010" s="1" t="s">
        <v>1236</v>
      </c>
      <c r="Y5010" s="1" t="s">
        <v>156</v>
      </c>
      <c r="Z5010" s="3">
        <v>13090</v>
      </c>
      <c r="AA5010" s="4">
        <f t="shared" si="1552"/>
        <v>7889</v>
      </c>
      <c r="AB5010" s="4">
        <f t="shared" ref="AB5010:AB5036" si="1558" xml:space="preserve"> 2244.740206  + 0.1097478*Q5010</f>
        <v>2248.6911267999999</v>
      </c>
      <c r="AC5010" s="4">
        <f t="shared" ref="AC5010:AC5036" si="1559">AF5010</f>
        <v>7889</v>
      </c>
      <c r="AD5010" s="4">
        <f t="shared" si="1553"/>
        <v>2461.8443076666667</v>
      </c>
      <c r="AE5010" s="4">
        <v>7889</v>
      </c>
      <c r="AF5010" s="4">
        <v>7889</v>
      </c>
      <c r="AG5010" s="4">
        <f t="shared" si="1556"/>
        <v>7889</v>
      </c>
      <c r="AI5010" t="e">
        <f t="shared" si="1549"/>
        <v>#N/A</v>
      </c>
      <c r="AJ5010">
        <v>6406.53</v>
      </c>
      <c r="AK5010" s="2">
        <v>6406.53</v>
      </c>
      <c r="AL5010" s="2">
        <f t="shared" si="1557"/>
        <v>6406.53</v>
      </c>
      <c r="AM5010" s="4"/>
      <c r="AN5010" t="e">
        <f>VLOOKUP([1]!Tabelle13[[#This Row],[Vlookup this ID for freight costs]],$AL$2:$AL$6811,2,FALSE)</f>
        <v>#REF!</v>
      </c>
      <c r="AP5010">
        <v>1.06</v>
      </c>
      <c r="AQ5010">
        <v>1.06</v>
      </c>
      <c r="AR5010" s="4">
        <v>30</v>
      </c>
      <c r="AS5010" s="4">
        <v>11</v>
      </c>
      <c r="AT5010" s="4">
        <v>2010</v>
      </c>
      <c r="AU5010" s="4">
        <v>26</v>
      </c>
      <c r="AV5010" s="4">
        <v>11</v>
      </c>
      <c r="AW5010" s="4">
        <v>2010</v>
      </c>
      <c r="AX5010" t="str">
        <f t="shared" si="1550"/>
        <v>No Delay</v>
      </c>
      <c r="AY5010">
        <f t="shared" si="1551"/>
        <v>0</v>
      </c>
    </row>
    <row r="5011" spans="1:51" x14ac:dyDescent="0.2">
      <c r="A5011" s="3">
        <v>83464</v>
      </c>
      <c r="B5011" s="1" t="s">
        <v>215</v>
      </c>
      <c r="C5011" s="1" t="s">
        <v>89</v>
      </c>
      <c r="D5011" s="1" t="s">
        <v>130</v>
      </c>
      <c r="E5011" s="1" t="s">
        <v>101</v>
      </c>
      <c r="F5011" s="1" t="s">
        <v>101</v>
      </c>
      <c r="G5011" s="13" t="s">
        <v>1447</v>
      </c>
      <c r="H5011" s="12">
        <v>40512</v>
      </c>
      <c r="I5011" s="12" t="s">
        <v>1015</v>
      </c>
      <c r="J5011" s="12">
        <v>40508</v>
      </c>
      <c r="K5011" s="4">
        <v>2870</v>
      </c>
      <c r="L5011" s="1" t="s">
        <v>146</v>
      </c>
      <c r="M5011" s="1" t="s">
        <v>132</v>
      </c>
      <c r="N5011" s="1" t="s">
        <v>206</v>
      </c>
      <c r="O5011" s="1" t="s">
        <v>93</v>
      </c>
      <c r="P5011">
        <v>60</v>
      </c>
      <c r="Q5011">
        <v>26444</v>
      </c>
      <c r="R5011">
        <v>86736.320000000007</v>
      </c>
      <c r="S5011">
        <v>3.28</v>
      </c>
      <c r="T5011">
        <v>0.05</v>
      </c>
      <c r="U5011">
        <f t="shared" si="1547"/>
        <v>86736.319999999992</v>
      </c>
      <c r="V5011">
        <f t="shared" si="1548"/>
        <v>1586640</v>
      </c>
      <c r="W5011" s="1" t="s">
        <v>160</v>
      </c>
      <c r="X5011" s="1" t="s">
        <v>1236</v>
      </c>
      <c r="Y5011" s="1" t="s">
        <v>161</v>
      </c>
      <c r="Z5011" s="3">
        <v>12573</v>
      </c>
      <c r="AA5011" s="4">
        <f t="shared" si="1552"/>
        <v>7889</v>
      </c>
      <c r="AB5011" s="4">
        <f t="shared" si="1558"/>
        <v>5146.9110292000005</v>
      </c>
      <c r="AC5011" s="4">
        <f t="shared" si="1559"/>
        <v>7889</v>
      </c>
      <c r="AD5011" s="4">
        <f t="shared" si="1553"/>
        <v>7889</v>
      </c>
      <c r="AE5011" s="3" t="s">
        <v>2537</v>
      </c>
      <c r="AF5011" s="3">
        <v>7889</v>
      </c>
      <c r="AG5011" s="4">
        <f t="shared" ref="AG5011:AG5020" si="1560">AI5011</f>
        <v>7889</v>
      </c>
      <c r="AH5011" s="4">
        <v>82356</v>
      </c>
      <c r="AI5011">
        <f t="shared" si="1549"/>
        <v>7889</v>
      </c>
      <c r="AJ5011" t="s">
        <v>2537</v>
      </c>
      <c r="AK5011" s="2">
        <v>6406.53</v>
      </c>
      <c r="AL5011" s="2">
        <f t="shared" ref="AL5011:AL5020" si="1561">AN5011</f>
        <v>6406.53</v>
      </c>
      <c r="AM5011" s="4">
        <v>82356</v>
      </c>
      <c r="AN5011">
        <f t="shared" ref="AN5011:AN5020" si="1562">INDEX($AJ$2:$AJ$6811,MATCH(AM5011,$A$2:$A$6811,0))</f>
        <v>6406.53</v>
      </c>
      <c r="AP5011">
        <v>187</v>
      </c>
      <c r="AQ5011">
        <v>187</v>
      </c>
      <c r="AR5011" s="4">
        <v>30</v>
      </c>
      <c r="AS5011" s="4">
        <v>11</v>
      </c>
      <c r="AT5011" s="4">
        <v>2010</v>
      </c>
      <c r="AU5011" s="4">
        <v>26</v>
      </c>
      <c r="AV5011" s="4">
        <v>11</v>
      </c>
      <c r="AW5011" s="4">
        <v>2010</v>
      </c>
      <c r="AX5011" t="str">
        <f t="shared" si="1550"/>
        <v>No Delay</v>
      </c>
      <c r="AY5011">
        <f t="shared" si="1551"/>
        <v>0</v>
      </c>
    </row>
    <row r="5012" spans="1:51" x14ac:dyDescent="0.2">
      <c r="A5012" s="3">
        <v>85160</v>
      </c>
      <c r="B5012" s="1" t="s">
        <v>215</v>
      </c>
      <c r="C5012" s="1" t="s">
        <v>89</v>
      </c>
      <c r="D5012" s="1" t="s">
        <v>130</v>
      </c>
      <c r="E5012" s="1" t="s">
        <v>101</v>
      </c>
      <c r="F5012" s="1" t="s">
        <v>101</v>
      </c>
      <c r="G5012" s="13" t="s">
        <v>1447</v>
      </c>
      <c r="H5012" s="12">
        <v>40512</v>
      </c>
      <c r="I5012" s="12" t="s">
        <v>1015</v>
      </c>
      <c r="J5012" s="12">
        <v>40508</v>
      </c>
      <c r="K5012" s="4">
        <v>2873</v>
      </c>
      <c r="L5012" s="1" t="s">
        <v>146</v>
      </c>
      <c r="M5012" s="1" t="s">
        <v>132</v>
      </c>
      <c r="N5012" s="1" t="s">
        <v>970</v>
      </c>
      <c r="O5012" s="1" t="s">
        <v>93</v>
      </c>
      <c r="P5012">
        <v>240</v>
      </c>
      <c r="Q5012">
        <v>7483</v>
      </c>
      <c r="R5012">
        <v>15115.66</v>
      </c>
      <c r="S5012">
        <v>2.02</v>
      </c>
      <c r="T5012">
        <v>0.01</v>
      </c>
      <c r="U5012">
        <f t="shared" si="1547"/>
        <v>15115.66</v>
      </c>
      <c r="V5012">
        <f t="shared" si="1548"/>
        <v>1795920</v>
      </c>
      <c r="W5012" s="1" t="s">
        <v>155</v>
      </c>
      <c r="X5012" s="1" t="s">
        <v>1236</v>
      </c>
      <c r="Y5012" s="1" t="s">
        <v>156</v>
      </c>
      <c r="Z5012" s="3">
        <v>13090</v>
      </c>
      <c r="AA5012" s="4">
        <f t="shared" si="1552"/>
        <v>7889</v>
      </c>
      <c r="AB5012" s="4">
        <f t="shared" si="1558"/>
        <v>3065.9829933999999</v>
      </c>
      <c r="AC5012" s="4">
        <f t="shared" si="1559"/>
        <v>7889</v>
      </c>
      <c r="AD5012" s="4">
        <f t="shared" si="1553"/>
        <v>7889</v>
      </c>
      <c r="AE5012" s="3" t="s">
        <v>2537</v>
      </c>
      <c r="AF5012" s="3">
        <v>7889</v>
      </c>
      <c r="AG5012" s="4">
        <f t="shared" si="1560"/>
        <v>7889</v>
      </c>
      <c r="AH5012" s="4">
        <v>82356</v>
      </c>
      <c r="AI5012">
        <f t="shared" si="1549"/>
        <v>7889</v>
      </c>
      <c r="AJ5012" t="s">
        <v>2537</v>
      </c>
      <c r="AK5012" s="2">
        <v>6406.53</v>
      </c>
      <c r="AL5012" s="2">
        <f t="shared" si="1561"/>
        <v>6406.53</v>
      </c>
      <c r="AM5012" s="4">
        <v>82356</v>
      </c>
      <c r="AN5012">
        <f t="shared" si="1562"/>
        <v>6406.53</v>
      </c>
      <c r="AP5012">
        <v>32.590000000000003</v>
      </c>
      <c r="AQ5012">
        <v>32.590000000000003</v>
      </c>
      <c r="AR5012" s="4">
        <v>30</v>
      </c>
      <c r="AS5012" s="4">
        <v>11</v>
      </c>
      <c r="AT5012" s="4">
        <v>2010</v>
      </c>
      <c r="AU5012" s="4">
        <v>26</v>
      </c>
      <c r="AV5012" s="4">
        <v>11</v>
      </c>
      <c r="AW5012" s="4">
        <v>2010</v>
      </c>
      <c r="AX5012" t="str">
        <f t="shared" si="1550"/>
        <v>No Delay</v>
      </c>
      <c r="AY5012">
        <f t="shared" si="1551"/>
        <v>0</v>
      </c>
    </row>
    <row r="5013" spans="1:51" x14ac:dyDescent="0.2">
      <c r="A5013" s="3">
        <v>82357</v>
      </c>
      <c r="B5013" s="1" t="s">
        <v>215</v>
      </c>
      <c r="C5013" s="1" t="s">
        <v>89</v>
      </c>
      <c r="D5013" s="1" t="s">
        <v>130</v>
      </c>
      <c r="E5013" s="1" t="s">
        <v>101</v>
      </c>
      <c r="F5013" s="1" t="s">
        <v>101</v>
      </c>
      <c r="G5013" s="13" t="s">
        <v>1447</v>
      </c>
      <c r="H5013" s="12">
        <v>40512</v>
      </c>
      <c r="I5013" s="12" t="s">
        <v>1015</v>
      </c>
      <c r="J5013" s="12">
        <v>40508</v>
      </c>
      <c r="K5013" s="4">
        <v>2866</v>
      </c>
      <c r="L5013" s="1" t="s">
        <v>146</v>
      </c>
      <c r="M5013" s="1" t="s">
        <v>132</v>
      </c>
      <c r="N5013" s="1" t="s">
        <v>1688</v>
      </c>
      <c r="O5013" s="1" t="s">
        <v>93</v>
      </c>
      <c r="P5013">
        <v>240</v>
      </c>
      <c r="Q5013">
        <v>2415</v>
      </c>
      <c r="R5013">
        <v>4467.75</v>
      </c>
      <c r="S5013">
        <v>1.85</v>
      </c>
      <c r="T5013">
        <v>0.01</v>
      </c>
      <c r="U5013">
        <f t="shared" si="1547"/>
        <v>4467.75</v>
      </c>
      <c r="V5013">
        <f t="shared" si="1548"/>
        <v>579600</v>
      </c>
      <c r="W5013" s="1" t="s">
        <v>155</v>
      </c>
      <c r="X5013" s="1" t="s">
        <v>1236</v>
      </c>
      <c r="Y5013" s="1" t="s">
        <v>156</v>
      </c>
      <c r="Z5013" s="3">
        <v>13090</v>
      </c>
      <c r="AA5013" s="4">
        <f t="shared" si="1552"/>
        <v>7889</v>
      </c>
      <c r="AB5013" s="4">
        <f t="shared" si="1558"/>
        <v>2509.7811430000002</v>
      </c>
      <c r="AC5013" s="4">
        <f t="shared" si="1559"/>
        <v>7889</v>
      </c>
      <c r="AD5013" s="4">
        <f t="shared" si="1553"/>
        <v>7889</v>
      </c>
      <c r="AE5013" s="3" t="s">
        <v>2537</v>
      </c>
      <c r="AF5013" s="3">
        <v>7889</v>
      </c>
      <c r="AG5013" s="4">
        <f t="shared" si="1560"/>
        <v>7889</v>
      </c>
      <c r="AH5013" s="4">
        <v>82356</v>
      </c>
      <c r="AI5013">
        <f t="shared" si="1549"/>
        <v>7889</v>
      </c>
      <c r="AJ5013" t="s">
        <v>2537</v>
      </c>
      <c r="AK5013" s="2">
        <v>6406.53</v>
      </c>
      <c r="AL5013" s="2">
        <f t="shared" si="1561"/>
        <v>6406.53</v>
      </c>
      <c r="AM5013" s="4">
        <v>82356</v>
      </c>
      <c r="AN5013">
        <f t="shared" si="1562"/>
        <v>6406.53</v>
      </c>
      <c r="AP5013">
        <v>9.6300000000000008</v>
      </c>
      <c r="AQ5013">
        <v>9.6300000000000008</v>
      </c>
      <c r="AR5013" s="4">
        <v>30</v>
      </c>
      <c r="AS5013" s="4">
        <v>11</v>
      </c>
      <c r="AT5013" s="4">
        <v>2010</v>
      </c>
      <c r="AU5013" s="4">
        <v>26</v>
      </c>
      <c r="AV5013" s="4">
        <v>11</v>
      </c>
      <c r="AW5013" s="4">
        <v>2010</v>
      </c>
      <c r="AX5013" t="str">
        <f t="shared" si="1550"/>
        <v>No Delay</v>
      </c>
      <c r="AY5013">
        <f t="shared" si="1551"/>
        <v>0</v>
      </c>
    </row>
    <row r="5014" spans="1:51" x14ac:dyDescent="0.2">
      <c r="A5014" s="3">
        <v>83462</v>
      </c>
      <c r="B5014" s="1" t="s">
        <v>215</v>
      </c>
      <c r="C5014" s="1" t="s">
        <v>89</v>
      </c>
      <c r="D5014" s="1" t="s">
        <v>130</v>
      </c>
      <c r="E5014" s="1" t="s">
        <v>101</v>
      </c>
      <c r="F5014" s="1" t="s">
        <v>101</v>
      </c>
      <c r="G5014" s="13" t="s">
        <v>1447</v>
      </c>
      <c r="H5014" s="12">
        <v>40512</v>
      </c>
      <c r="I5014" s="12" t="s">
        <v>1015</v>
      </c>
      <c r="J5014" s="12">
        <v>40508</v>
      </c>
      <c r="K5014" s="4">
        <v>2868</v>
      </c>
      <c r="L5014" s="1" t="s">
        <v>146</v>
      </c>
      <c r="M5014" s="1" t="s">
        <v>132</v>
      </c>
      <c r="N5014" s="1" t="s">
        <v>389</v>
      </c>
      <c r="O5014" s="1" t="s">
        <v>93</v>
      </c>
      <c r="P5014">
        <v>30</v>
      </c>
      <c r="Q5014">
        <v>1980</v>
      </c>
      <c r="R5014">
        <v>44550</v>
      </c>
      <c r="S5014">
        <v>22.5</v>
      </c>
      <c r="T5014">
        <v>0.75</v>
      </c>
      <c r="U5014">
        <f t="shared" si="1547"/>
        <v>44550</v>
      </c>
      <c r="V5014">
        <f t="shared" si="1548"/>
        <v>59400</v>
      </c>
      <c r="W5014" s="1" t="s">
        <v>160</v>
      </c>
      <c r="X5014" s="1" t="s">
        <v>1236</v>
      </c>
      <c r="Y5014" s="1" t="s">
        <v>161</v>
      </c>
      <c r="Z5014" s="3">
        <v>12573</v>
      </c>
      <c r="AA5014" s="4">
        <f t="shared" si="1552"/>
        <v>7889</v>
      </c>
      <c r="AB5014" s="4">
        <f t="shared" si="1558"/>
        <v>2462.0408499999999</v>
      </c>
      <c r="AC5014" s="4">
        <f t="shared" si="1559"/>
        <v>7889</v>
      </c>
      <c r="AD5014" s="4">
        <f t="shared" si="1553"/>
        <v>2870.6666666666665</v>
      </c>
      <c r="AE5014" s="3" t="s">
        <v>2537</v>
      </c>
      <c r="AF5014" s="3">
        <v>7889</v>
      </c>
      <c r="AG5014" s="4">
        <f t="shared" si="1560"/>
        <v>7889</v>
      </c>
      <c r="AH5014" s="4">
        <v>82356</v>
      </c>
      <c r="AI5014">
        <f t="shared" si="1549"/>
        <v>7889</v>
      </c>
      <c r="AJ5014" t="s">
        <v>2537</v>
      </c>
      <c r="AK5014" s="2">
        <v>6406.53</v>
      </c>
      <c r="AL5014" s="2">
        <f t="shared" si="1561"/>
        <v>6406.53</v>
      </c>
      <c r="AM5014" s="4">
        <v>82356</v>
      </c>
      <c r="AN5014">
        <f t="shared" si="1562"/>
        <v>6406.53</v>
      </c>
      <c r="AP5014">
        <v>96.05</v>
      </c>
      <c r="AQ5014">
        <v>96.05</v>
      </c>
      <c r="AR5014" s="4">
        <v>30</v>
      </c>
      <c r="AS5014" s="4">
        <v>11</v>
      </c>
      <c r="AT5014" s="4">
        <v>2010</v>
      </c>
      <c r="AU5014" s="4">
        <v>26</v>
      </c>
      <c r="AV5014" s="4">
        <v>11</v>
      </c>
      <c r="AW5014" s="4">
        <v>2010</v>
      </c>
      <c r="AX5014" t="str">
        <f t="shared" si="1550"/>
        <v>No Delay</v>
      </c>
      <c r="AY5014">
        <f t="shared" si="1551"/>
        <v>0</v>
      </c>
    </row>
    <row r="5015" spans="1:51" x14ac:dyDescent="0.2">
      <c r="A5015" s="3">
        <v>83463</v>
      </c>
      <c r="B5015" s="1" t="s">
        <v>215</v>
      </c>
      <c r="C5015" s="1" t="s">
        <v>89</v>
      </c>
      <c r="D5015" s="1" t="s">
        <v>130</v>
      </c>
      <c r="E5015" s="1" t="s">
        <v>101</v>
      </c>
      <c r="F5015" s="1" t="s">
        <v>101</v>
      </c>
      <c r="G5015" s="13" t="s">
        <v>1447</v>
      </c>
      <c r="H5015" s="12">
        <v>40512</v>
      </c>
      <c r="I5015" s="12" t="s">
        <v>1015</v>
      </c>
      <c r="J5015" s="12">
        <v>40508</v>
      </c>
      <c r="K5015" s="4">
        <v>2869</v>
      </c>
      <c r="L5015" s="1" t="s">
        <v>146</v>
      </c>
      <c r="M5015" s="1" t="s">
        <v>132</v>
      </c>
      <c r="N5015" s="1" t="s">
        <v>159</v>
      </c>
      <c r="O5015" s="1" t="s">
        <v>93</v>
      </c>
      <c r="P5015">
        <v>30</v>
      </c>
      <c r="Q5015">
        <v>9760</v>
      </c>
      <c r="R5015">
        <v>114680</v>
      </c>
      <c r="S5015">
        <v>11.75</v>
      </c>
      <c r="T5015">
        <v>0.39</v>
      </c>
      <c r="U5015">
        <f t="shared" si="1547"/>
        <v>114680</v>
      </c>
      <c r="V5015">
        <f t="shared" si="1548"/>
        <v>292800</v>
      </c>
      <c r="W5015" s="1" t="s">
        <v>160</v>
      </c>
      <c r="X5015" s="1" t="s">
        <v>1236</v>
      </c>
      <c r="Y5015" s="1" t="s">
        <v>161</v>
      </c>
      <c r="Z5015" s="3">
        <v>12573</v>
      </c>
      <c r="AA5015" s="4">
        <f t="shared" si="1552"/>
        <v>7889</v>
      </c>
      <c r="AB5015" s="4">
        <f t="shared" si="1558"/>
        <v>3315.8787339999999</v>
      </c>
      <c r="AC5015" s="4">
        <f t="shared" si="1559"/>
        <v>7889</v>
      </c>
      <c r="AD5015" s="4">
        <f t="shared" si="1553"/>
        <v>4263</v>
      </c>
      <c r="AE5015" s="3" t="s">
        <v>2537</v>
      </c>
      <c r="AF5015" s="3">
        <v>7889</v>
      </c>
      <c r="AG5015" s="4">
        <f t="shared" si="1560"/>
        <v>7889</v>
      </c>
      <c r="AH5015" s="4">
        <v>82356</v>
      </c>
      <c r="AI5015">
        <f t="shared" si="1549"/>
        <v>7889</v>
      </c>
      <c r="AJ5015" t="s">
        <v>2537</v>
      </c>
      <c r="AK5015" s="2">
        <v>6406.53</v>
      </c>
      <c r="AL5015" s="2">
        <f t="shared" si="1561"/>
        <v>6406.53</v>
      </c>
      <c r="AM5015" s="4">
        <v>82356</v>
      </c>
      <c r="AN5015">
        <f t="shared" si="1562"/>
        <v>6406.53</v>
      </c>
      <c r="AP5015">
        <v>247.25</v>
      </c>
      <c r="AQ5015">
        <v>247.25</v>
      </c>
      <c r="AR5015" s="4">
        <v>30</v>
      </c>
      <c r="AS5015" s="4">
        <v>11</v>
      </c>
      <c r="AT5015" s="4">
        <v>2010</v>
      </c>
      <c r="AU5015" s="4">
        <v>26</v>
      </c>
      <c r="AV5015" s="4">
        <v>11</v>
      </c>
      <c r="AW5015" s="4">
        <v>2010</v>
      </c>
      <c r="AX5015" t="str">
        <f t="shared" si="1550"/>
        <v>No Delay</v>
      </c>
      <c r="AY5015">
        <f t="shared" si="1551"/>
        <v>0</v>
      </c>
    </row>
    <row r="5016" spans="1:51" x14ac:dyDescent="0.2">
      <c r="A5016" s="3">
        <v>84598</v>
      </c>
      <c r="B5016" s="1" t="s">
        <v>215</v>
      </c>
      <c r="C5016" s="1" t="s">
        <v>89</v>
      </c>
      <c r="D5016" s="1" t="s">
        <v>130</v>
      </c>
      <c r="E5016" s="1" t="s">
        <v>101</v>
      </c>
      <c r="F5016" s="1" t="s">
        <v>101</v>
      </c>
      <c r="G5016" s="13" t="s">
        <v>1447</v>
      </c>
      <c r="H5016" s="12">
        <v>40512</v>
      </c>
      <c r="I5016" s="12" t="s">
        <v>1015</v>
      </c>
      <c r="J5016" s="12">
        <v>40508</v>
      </c>
      <c r="K5016" s="4">
        <v>2871</v>
      </c>
      <c r="L5016" s="1" t="s">
        <v>146</v>
      </c>
      <c r="M5016" s="1" t="s">
        <v>132</v>
      </c>
      <c r="N5016" s="1" t="s">
        <v>233</v>
      </c>
      <c r="O5016" s="1" t="s">
        <v>93</v>
      </c>
      <c r="P5016">
        <v>200</v>
      </c>
      <c r="Q5016">
        <v>2449</v>
      </c>
      <c r="R5016">
        <v>3306.15</v>
      </c>
      <c r="S5016">
        <v>1.35</v>
      </c>
      <c r="T5016">
        <v>0.01</v>
      </c>
      <c r="U5016">
        <f t="shared" si="1547"/>
        <v>3306.15</v>
      </c>
      <c r="V5016">
        <f t="shared" si="1548"/>
        <v>489800</v>
      </c>
      <c r="W5016" s="1" t="s">
        <v>155</v>
      </c>
      <c r="X5016" s="1" t="s">
        <v>1236</v>
      </c>
      <c r="Y5016" s="1" t="s">
        <v>156</v>
      </c>
      <c r="Z5016" s="3">
        <v>13090</v>
      </c>
      <c r="AA5016" s="4">
        <f t="shared" si="1552"/>
        <v>7889</v>
      </c>
      <c r="AB5016" s="4">
        <f t="shared" si="1558"/>
        <v>2513.5125681999998</v>
      </c>
      <c r="AC5016" s="4">
        <f t="shared" si="1559"/>
        <v>7889</v>
      </c>
      <c r="AD5016" s="4">
        <f t="shared" si="1553"/>
        <v>7889</v>
      </c>
      <c r="AE5016" s="3" t="s">
        <v>2537</v>
      </c>
      <c r="AF5016" s="3">
        <v>7889</v>
      </c>
      <c r="AG5016" s="4">
        <f t="shared" si="1560"/>
        <v>7889</v>
      </c>
      <c r="AH5016" s="4">
        <v>82356</v>
      </c>
      <c r="AI5016">
        <f t="shared" si="1549"/>
        <v>7889</v>
      </c>
      <c r="AJ5016" t="s">
        <v>2537</v>
      </c>
      <c r="AK5016" s="2">
        <v>6406.53</v>
      </c>
      <c r="AL5016" s="2">
        <f t="shared" si="1561"/>
        <v>6406.53</v>
      </c>
      <c r="AM5016" s="4">
        <v>82356</v>
      </c>
      <c r="AN5016">
        <f t="shared" si="1562"/>
        <v>6406.53</v>
      </c>
      <c r="AP5016">
        <v>7.13</v>
      </c>
      <c r="AQ5016">
        <v>7.13</v>
      </c>
      <c r="AR5016" s="4">
        <v>30</v>
      </c>
      <c r="AS5016" s="4">
        <v>11</v>
      </c>
      <c r="AT5016" s="4">
        <v>2010</v>
      </c>
      <c r="AU5016" s="4">
        <v>26</v>
      </c>
      <c r="AV5016" s="4">
        <v>11</v>
      </c>
      <c r="AW5016" s="4">
        <v>2010</v>
      </c>
      <c r="AX5016" t="str">
        <f t="shared" si="1550"/>
        <v>No Delay</v>
      </c>
      <c r="AY5016">
        <f t="shared" si="1551"/>
        <v>0</v>
      </c>
    </row>
    <row r="5017" spans="1:51" x14ac:dyDescent="0.2">
      <c r="A5017" s="3">
        <v>84599</v>
      </c>
      <c r="B5017" s="1" t="s">
        <v>215</v>
      </c>
      <c r="C5017" s="1" t="s">
        <v>89</v>
      </c>
      <c r="D5017" s="1" t="s">
        <v>130</v>
      </c>
      <c r="E5017" s="1" t="s">
        <v>101</v>
      </c>
      <c r="F5017" s="1" t="s">
        <v>101</v>
      </c>
      <c r="G5017" s="13" t="s">
        <v>1447</v>
      </c>
      <c r="H5017" s="12">
        <v>40512</v>
      </c>
      <c r="I5017" s="12" t="s">
        <v>1015</v>
      </c>
      <c r="J5017" s="12">
        <v>40508</v>
      </c>
      <c r="K5017" s="4">
        <v>2872</v>
      </c>
      <c r="L5017" s="1" t="s">
        <v>146</v>
      </c>
      <c r="M5017" s="1" t="s">
        <v>132</v>
      </c>
      <c r="N5017" s="1" t="s">
        <v>231</v>
      </c>
      <c r="O5017" s="1" t="s">
        <v>93</v>
      </c>
      <c r="P5017">
        <v>60</v>
      </c>
      <c r="Q5017">
        <v>2551</v>
      </c>
      <c r="R5017">
        <v>3647.93</v>
      </c>
      <c r="S5017">
        <v>1.43</v>
      </c>
      <c r="T5017">
        <v>0.02</v>
      </c>
      <c r="U5017">
        <f t="shared" si="1547"/>
        <v>3647.93</v>
      </c>
      <c r="V5017">
        <f t="shared" si="1548"/>
        <v>153060</v>
      </c>
      <c r="W5017" s="1" t="s">
        <v>155</v>
      </c>
      <c r="X5017" s="1" t="s">
        <v>1236</v>
      </c>
      <c r="Y5017" s="1" t="s">
        <v>156</v>
      </c>
      <c r="Z5017" s="3">
        <v>13090</v>
      </c>
      <c r="AA5017" s="4">
        <f t="shared" si="1552"/>
        <v>7889</v>
      </c>
      <c r="AB5017" s="4">
        <f t="shared" si="1558"/>
        <v>2524.7068438000001</v>
      </c>
      <c r="AC5017" s="4">
        <f t="shared" si="1559"/>
        <v>7889</v>
      </c>
      <c r="AD5017" s="4">
        <f t="shared" si="1553"/>
        <v>17988.5</v>
      </c>
      <c r="AE5017" s="3" t="s">
        <v>2537</v>
      </c>
      <c r="AF5017" s="3">
        <v>7889</v>
      </c>
      <c r="AG5017" s="4">
        <f t="shared" si="1560"/>
        <v>7889</v>
      </c>
      <c r="AH5017" s="4">
        <v>82356</v>
      </c>
      <c r="AI5017">
        <f t="shared" si="1549"/>
        <v>7889</v>
      </c>
      <c r="AJ5017" t="s">
        <v>2537</v>
      </c>
      <c r="AK5017" s="2">
        <v>6406.53</v>
      </c>
      <c r="AL5017" s="2">
        <f t="shared" si="1561"/>
        <v>6406.53</v>
      </c>
      <c r="AM5017" s="4">
        <v>82356</v>
      </c>
      <c r="AN5017">
        <f t="shared" si="1562"/>
        <v>6406.53</v>
      </c>
      <c r="AP5017">
        <v>7.86</v>
      </c>
      <c r="AQ5017">
        <v>7.86</v>
      </c>
      <c r="AR5017" s="4">
        <v>30</v>
      </c>
      <c r="AS5017" s="4">
        <v>11</v>
      </c>
      <c r="AT5017" s="4">
        <v>2010</v>
      </c>
      <c r="AU5017" s="4">
        <v>26</v>
      </c>
      <c r="AV5017" s="4">
        <v>11</v>
      </c>
      <c r="AW5017" s="4">
        <v>2010</v>
      </c>
      <c r="AX5017" t="str">
        <f t="shared" si="1550"/>
        <v>No Delay</v>
      </c>
      <c r="AY5017">
        <f t="shared" si="1551"/>
        <v>0</v>
      </c>
    </row>
    <row r="5018" spans="1:51" x14ac:dyDescent="0.2">
      <c r="A5018" s="3">
        <v>85715</v>
      </c>
      <c r="B5018" s="1" t="s">
        <v>215</v>
      </c>
      <c r="C5018" s="1" t="s">
        <v>89</v>
      </c>
      <c r="D5018" s="1" t="s">
        <v>130</v>
      </c>
      <c r="E5018" s="1" t="s">
        <v>101</v>
      </c>
      <c r="F5018" s="1" t="s">
        <v>101</v>
      </c>
      <c r="G5018" s="13" t="s">
        <v>1447</v>
      </c>
      <c r="H5018" s="12">
        <v>40512</v>
      </c>
      <c r="I5018" s="12" t="s">
        <v>1015</v>
      </c>
      <c r="J5018" s="12">
        <v>40508</v>
      </c>
      <c r="K5018" s="4">
        <v>2874</v>
      </c>
      <c r="L5018" s="1" t="s">
        <v>146</v>
      </c>
      <c r="M5018" s="1" t="s">
        <v>132</v>
      </c>
      <c r="N5018" s="1" t="s">
        <v>648</v>
      </c>
      <c r="O5018" s="1" t="s">
        <v>93</v>
      </c>
      <c r="P5018">
        <v>240</v>
      </c>
      <c r="Q5018">
        <v>412</v>
      </c>
      <c r="R5018">
        <v>5603.2</v>
      </c>
      <c r="S5018">
        <v>13.6</v>
      </c>
      <c r="T5018">
        <v>0.06</v>
      </c>
      <c r="U5018">
        <f t="shared" si="1547"/>
        <v>5603.2</v>
      </c>
      <c r="V5018">
        <f t="shared" si="1548"/>
        <v>98880</v>
      </c>
      <c r="W5018" s="1" t="s">
        <v>155</v>
      </c>
      <c r="X5018" s="1" t="s">
        <v>1236</v>
      </c>
      <c r="Y5018" s="1" t="s">
        <v>156</v>
      </c>
      <c r="Z5018" s="3">
        <v>13090</v>
      </c>
      <c r="AA5018" s="4">
        <f t="shared" si="1552"/>
        <v>7889</v>
      </c>
      <c r="AB5018" s="4">
        <f t="shared" si="1558"/>
        <v>2289.9562996</v>
      </c>
      <c r="AC5018" s="4">
        <f t="shared" si="1559"/>
        <v>7889</v>
      </c>
      <c r="AD5018" s="4">
        <f t="shared" si="1553"/>
        <v>7889</v>
      </c>
      <c r="AE5018" s="3" t="s">
        <v>2537</v>
      </c>
      <c r="AF5018" s="3">
        <v>7889</v>
      </c>
      <c r="AG5018" s="4">
        <f t="shared" si="1560"/>
        <v>7889</v>
      </c>
      <c r="AH5018" s="4">
        <v>82356</v>
      </c>
      <c r="AI5018">
        <f t="shared" si="1549"/>
        <v>7889</v>
      </c>
      <c r="AJ5018" t="s">
        <v>2537</v>
      </c>
      <c r="AK5018" s="2">
        <v>6406.53</v>
      </c>
      <c r="AL5018" s="2">
        <f t="shared" si="1561"/>
        <v>6406.53</v>
      </c>
      <c r="AM5018" s="4">
        <v>82356</v>
      </c>
      <c r="AN5018">
        <f t="shared" si="1562"/>
        <v>6406.53</v>
      </c>
      <c r="AP5018">
        <v>12.08</v>
      </c>
      <c r="AQ5018">
        <v>12.08</v>
      </c>
      <c r="AR5018" s="4">
        <v>30</v>
      </c>
      <c r="AS5018" s="4">
        <v>11</v>
      </c>
      <c r="AT5018" s="4">
        <v>2010</v>
      </c>
      <c r="AU5018" s="4">
        <v>26</v>
      </c>
      <c r="AV5018" s="4">
        <v>11</v>
      </c>
      <c r="AW5018" s="4">
        <v>2010</v>
      </c>
      <c r="AX5018" t="str">
        <f t="shared" si="1550"/>
        <v>No Delay</v>
      </c>
      <c r="AY5018">
        <f t="shared" si="1551"/>
        <v>0</v>
      </c>
    </row>
    <row r="5019" spans="1:51" x14ac:dyDescent="0.2">
      <c r="A5019" s="3">
        <v>86346</v>
      </c>
      <c r="B5019" s="1" t="s">
        <v>215</v>
      </c>
      <c r="C5019" s="1" t="s">
        <v>89</v>
      </c>
      <c r="D5019" s="1" t="s">
        <v>130</v>
      </c>
      <c r="E5019" s="1" t="s">
        <v>101</v>
      </c>
      <c r="F5019" s="1" t="s">
        <v>101</v>
      </c>
      <c r="G5019" s="13" t="s">
        <v>1447</v>
      </c>
      <c r="H5019" s="12">
        <v>40512</v>
      </c>
      <c r="I5019" s="12" t="s">
        <v>1015</v>
      </c>
      <c r="J5019" s="12">
        <v>40508</v>
      </c>
      <c r="K5019" s="4">
        <v>2875</v>
      </c>
      <c r="L5019" s="1" t="s">
        <v>146</v>
      </c>
      <c r="M5019" s="1" t="s">
        <v>132</v>
      </c>
      <c r="N5019" s="1" t="s">
        <v>302</v>
      </c>
      <c r="O5019" s="1" t="s">
        <v>93</v>
      </c>
      <c r="P5019">
        <v>30</v>
      </c>
      <c r="Q5019">
        <v>2480</v>
      </c>
      <c r="R5019">
        <v>18104</v>
      </c>
      <c r="S5019">
        <v>7.3</v>
      </c>
      <c r="T5019">
        <v>0.24</v>
      </c>
      <c r="U5019">
        <f t="shared" si="1547"/>
        <v>18104</v>
      </c>
      <c r="V5019">
        <f t="shared" si="1548"/>
        <v>74400</v>
      </c>
      <c r="W5019" s="1" t="s">
        <v>160</v>
      </c>
      <c r="X5019" s="1" t="s">
        <v>1236</v>
      </c>
      <c r="Y5019" s="1" t="s">
        <v>161</v>
      </c>
      <c r="Z5019" s="3">
        <v>12573</v>
      </c>
      <c r="AA5019" s="4">
        <f t="shared" si="1552"/>
        <v>7889</v>
      </c>
      <c r="AB5019" s="4">
        <f t="shared" si="1558"/>
        <v>2516.9147499999999</v>
      </c>
      <c r="AC5019" s="4">
        <f t="shared" si="1559"/>
        <v>7889</v>
      </c>
      <c r="AD5019" s="4">
        <f t="shared" si="1553"/>
        <v>3981</v>
      </c>
      <c r="AE5019" s="3" t="s">
        <v>2537</v>
      </c>
      <c r="AF5019" s="3">
        <v>7889</v>
      </c>
      <c r="AG5019" s="4">
        <f t="shared" si="1560"/>
        <v>7889</v>
      </c>
      <c r="AH5019" s="4">
        <v>82356</v>
      </c>
      <c r="AI5019">
        <f t="shared" si="1549"/>
        <v>7889</v>
      </c>
      <c r="AJ5019" t="s">
        <v>2537</v>
      </c>
      <c r="AK5019" s="2">
        <v>6406.53</v>
      </c>
      <c r="AL5019" s="2">
        <f t="shared" si="1561"/>
        <v>6406.53</v>
      </c>
      <c r="AM5019" s="4">
        <v>82356</v>
      </c>
      <c r="AN5019">
        <f t="shared" si="1562"/>
        <v>6406.53</v>
      </c>
      <c r="AP5019">
        <v>39.03</v>
      </c>
      <c r="AQ5019">
        <v>39.03</v>
      </c>
      <c r="AR5019" s="4">
        <v>30</v>
      </c>
      <c r="AS5019" s="4">
        <v>11</v>
      </c>
      <c r="AT5019" s="4">
        <v>2010</v>
      </c>
      <c r="AU5019" s="4">
        <v>26</v>
      </c>
      <c r="AV5019" s="4">
        <v>11</v>
      </c>
      <c r="AW5019" s="4">
        <v>2010</v>
      </c>
      <c r="AX5019" t="str">
        <f t="shared" si="1550"/>
        <v>No Delay</v>
      </c>
      <c r="AY5019">
        <f t="shared" si="1551"/>
        <v>0</v>
      </c>
    </row>
    <row r="5020" spans="1:51" x14ac:dyDescent="0.2">
      <c r="A5020" s="3">
        <v>86347</v>
      </c>
      <c r="B5020" s="1" t="s">
        <v>215</v>
      </c>
      <c r="C5020" s="1" t="s">
        <v>89</v>
      </c>
      <c r="D5020" s="1" t="s">
        <v>130</v>
      </c>
      <c r="E5020" s="1" t="s">
        <v>101</v>
      </c>
      <c r="F5020" s="1" t="s">
        <v>101</v>
      </c>
      <c r="G5020" s="13" t="s">
        <v>1447</v>
      </c>
      <c r="H5020" s="12">
        <v>40512</v>
      </c>
      <c r="I5020" s="12" t="s">
        <v>1015</v>
      </c>
      <c r="J5020" s="12">
        <v>40508</v>
      </c>
      <c r="K5020" s="4">
        <v>2876</v>
      </c>
      <c r="L5020" s="1" t="s">
        <v>146</v>
      </c>
      <c r="M5020" s="1" t="s">
        <v>132</v>
      </c>
      <c r="N5020" s="1" t="s">
        <v>563</v>
      </c>
      <c r="O5020" s="1" t="s">
        <v>93</v>
      </c>
      <c r="P5020">
        <v>60</v>
      </c>
      <c r="Q5020">
        <v>1192</v>
      </c>
      <c r="R5020">
        <v>18476</v>
      </c>
      <c r="S5020">
        <v>15.5</v>
      </c>
      <c r="T5020">
        <v>0.26</v>
      </c>
      <c r="U5020">
        <f t="shared" si="1547"/>
        <v>18476</v>
      </c>
      <c r="V5020">
        <f t="shared" si="1548"/>
        <v>71520</v>
      </c>
      <c r="W5020" s="1" t="s">
        <v>155</v>
      </c>
      <c r="X5020" s="1" t="s">
        <v>1236</v>
      </c>
      <c r="Y5020" s="1" t="s">
        <v>156</v>
      </c>
      <c r="Z5020" s="3">
        <v>13090</v>
      </c>
      <c r="AA5020" s="4">
        <f t="shared" si="1552"/>
        <v>7889</v>
      </c>
      <c r="AB5020" s="4">
        <f t="shared" si="1558"/>
        <v>2375.5595835999998</v>
      </c>
      <c r="AC5020" s="4">
        <f t="shared" si="1559"/>
        <v>7889</v>
      </c>
      <c r="AD5020" s="4">
        <f t="shared" si="1553"/>
        <v>4016.5</v>
      </c>
      <c r="AE5020" s="3" t="s">
        <v>2537</v>
      </c>
      <c r="AF5020" s="3">
        <v>7889</v>
      </c>
      <c r="AG5020" s="4">
        <f t="shared" si="1560"/>
        <v>7889</v>
      </c>
      <c r="AH5020" s="4">
        <v>82356</v>
      </c>
      <c r="AI5020">
        <f t="shared" si="1549"/>
        <v>7889</v>
      </c>
      <c r="AJ5020" t="s">
        <v>2537</v>
      </c>
      <c r="AK5020" s="2">
        <v>6406.53</v>
      </c>
      <c r="AL5020" s="2">
        <f t="shared" si="1561"/>
        <v>6406.53</v>
      </c>
      <c r="AM5020" s="4">
        <v>82356</v>
      </c>
      <c r="AN5020">
        <f t="shared" si="1562"/>
        <v>6406.53</v>
      </c>
      <c r="AP5020">
        <v>39.83</v>
      </c>
      <c r="AQ5020">
        <v>39.83</v>
      </c>
      <c r="AR5020" s="4">
        <v>30</v>
      </c>
      <c r="AS5020" s="4">
        <v>11</v>
      </c>
      <c r="AT5020" s="4">
        <v>2010</v>
      </c>
      <c r="AU5020" s="4">
        <v>26</v>
      </c>
      <c r="AV5020" s="4">
        <v>11</v>
      </c>
      <c r="AW5020" s="4">
        <v>2010</v>
      </c>
      <c r="AX5020" t="str">
        <f t="shared" si="1550"/>
        <v>No Delay</v>
      </c>
      <c r="AY5020">
        <f t="shared" si="1551"/>
        <v>0</v>
      </c>
    </row>
    <row r="5021" spans="1:51" x14ac:dyDescent="0.2">
      <c r="A5021" s="3">
        <v>85920</v>
      </c>
      <c r="B5021" s="1" t="s">
        <v>50</v>
      </c>
      <c r="C5021" s="1" t="s">
        <v>51</v>
      </c>
      <c r="D5021" s="1" t="s">
        <v>130</v>
      </c>
      <c r="E5021" s="1" t="s">
        <v>101</v>
      </c>
      <c r="F5021" s="1" t="s">
        <v>101</v>
      </c>
      <c r="G5021" s="13" t="s">
        <v>1194</v>
      </c>
      <c r="H5021" s="12">
        <v>41305</v>
      </c>
      <c r="I5021" s="12" t="s">
        <v>1077</v>
      </c>
      <c r="J5021" s="12">
        <v>41285</v>
      </c>
      <c r="K5021" s="4">
        <v>4397</v>
      </c>
      <c r="L5021" s="1" t="s">
        <v>146</v>
      </c>
      <c r="M5021" s="1" t="s">
        <v>132</v>
      </c>
      <c r="N5021" s="1" t="s">
        <v>154</v>
      </c>
      <c r="O5021" s="1" t="s">
        <v>93</v>
      </c>
      <c r="P5021">
        <v>60</v>
      </c>
      <c r="Q5021">
        <v>67271</v>
      </c>
      <c r="R5021">
        <v>647147.02</v>
      </c>
      <c r="S5021">
        <v>9.6199999999999992</v>
      </c>
      <c r="T5021">
        <v>0.16</v>
      </c>
      <c r="U5021">
        <f t="shared" si="1547"/>
        <v>647147.0199999999</v>
      </c>
      <c r="V5021">
        <f t="shared" si="1548"/>
        <v>4036260</v>
      </c>
      <c r="W5021" s="1" t="s">
        <v>155</v>
      </c>
      <c r="X5021" s="1" t="s">
        <v>1236</v>
      </c>
      <c r="Y5021" s="1" t="s">
        <v>156</v>
      </c>
      <c r="Z5021" s="3">
        <v>14703</v>
      </c>
      <c r="AA5021" s="4">
        <f t="shared" si="1552"/>
        <v>7899</v>
      </c>
      <c r="AB5021" s="4">
        <f t="shared" si="1558"/>
        <v>9627.5844598000003</v>
      </c>
      <c r="AC5021" s="4">
        <f t="shared" si="1559"/>
        <v>7899</v>
      </c>
      <c r="AD5021" s="4">
        <f t="shared" si="1553"/>
        <v>6970</v>
      </c>
      <c r="AE5021" s="4">
        <v>7899</v>
      </c>
      <c r="AF5021" s="4">
        <v>7899</v>
      </c>
      <c r="AG5021" s="4">
        <f>AE5021</f>
        <v>7899</v>
      </c>
      <c r="AI5021" t="e">
        <f t="shared" si="1549"/>
        <v>#N/A</v>
      </c>
      <c r="AJ5021">
        <v>7433.01</v>
      </c>
      <c r="AK5021" s="2">
        <v>7433.01</v>
      </c>
      <c r="AL5021" s="2">
        <f>AJ5021</f>
        <v>7433.01</v>
      </c>
      <c r="AM5021" s="4"/>
      <c r="AN5021" t="e">
        <f>VLOOKUP([1]!Tabelle13[[#This Row],[Vlookup this ID for freight costs]],$AL$2:$AL$6811,2,FALSE)</f>
        <v>#REF!</v>
      </c>
      <c r="AP5021">
        <v>907.3</v>
      </c>
      <c r="AQ5021">
        <v>907.3</v>
      </c>
      <c r="AR5021" s="4">
        <v>31</v>
      </c>
      <c r="AS5021" s="4">
        <v>1</v>
      </c>
      <c r="AT5021" s="4">
        <v>2013</v>
      </c>
      <c r="AU5021" s="4">
        <v>11</v>
      </c>
      <c r="AV5021" s="4">
        <v>1</v>
      </c>
      <c r="AW5021" s="4">
        <v>2013</v>
      </c>
      <c r="AX5021" t="str">
        <f t="shared" si="1550"/>
        <v>No Delay</v>
      </c>
      <c r="AY5021">
        <f t="shared" si="1551"/>
        <v>0</v>
      </c>
    </row>
    <row r="5022" spans="1:51" x14ac:dyDescent="0.2">
      <c r="A5022" s="3">
        <v>85358</v>
      </c>
      <c r="B5022" s="1" t="s">
        <v>50</v>
      </c>
      <c r="C5022" s="1" t="s">
        <v>51</v>
      </c>
      <c r="D5022" s="1" t="s">
        <v>130</v>
      </c>
      <c r="E5022" s="1" t="s">
        <v>101</v>
      </c>
      <c r="F5022" s="1" t="s">
        <v>101</v>
      </c>
      <c r="G5022" s="13" t="s">
        <v>2538</v>
      </c>
      <c r="H5022" s="12">
        <v>41476</v>
      </c>
      <c r="I5022" s="12" t="s">
        <v>1114</v>
      </c>
      <c r="J5022" s="12">
        <v>41481</v>
      </c>
      <c r="K5022" s="4">
        <v>4826</v>
      </c>
      <c r="L5022" s="1" t="s">
        <v>146</v>
      </c>
      <c r="M5022" s="1" t="s">
        <v>132</v>
      </c>
      <c r="N5022" s="1" t="s">
        <v>742</v>
      </c>
      <c r="O5022" s="1" t="s">
        <v>93</v>
      </c>
      <c r="P5022">
        <v>240</v>
      </c>
      <c r="Q5022">
        <v>13150</v>
      </c>
      <c r="R5022">
        <v>27615</v>
      </c>
      <c r="S5022">
        <v>2.1</v>
      </c>
      <c r="T5022">
        <v>0.01</v>
      </c>
      <c r="U5022">
        <f t="shared" si="1547"/>
        <v>27615</v>
      </c>
      <c r="V5022">
        <f t="shared" si="1548"/>
        <v>3156000</v>
      </c>
      <c r="W5022" s="1" t="s">
        <v>155</v>
      </c>
      <c r="X5022" s="1" t="s">
        <v>1236</v>
      </c>
      <c r="Y5022" s="1" t="s">
        <v>156</v>
      </c>
      <c r="Z5022" s="3">
        <v>14703</v>
      </c>
      <c r="AA5022" s="4">
        <f t="shared" si="1552"/>
        <v>7908</v>
      </c>
      <c r="AB5022" s="4">
        <f t="shared" si="1558"/>
        <v>3687.9237760000001</v>
      </c>
      <c r="AC5022" s="4">
        <f t="shared" si="1559"/>
        <v>7908</v>
      </c>
      <c r="AD5022" s="4">
        <f t="shared" si="1553"/>
        <v>7908</v>
      </c>
      <c r="AE5022" s="3" t="s">
        <v>2539</v>
      </c>
      <c r="AF5022" s="3">
        <v>7908</v>
      </c>
      <c r="AG5022" s="4">
        <f>AI5022</f>
        <v>7908</v>
      </c>
      <c r="AH5022" s="4">
        <v>84254</v>
      </c>
      <c r="AI5022">
        <f t="shared" si="1549"/>
        <v>7908</v>
      </c>
      <c r="AJ5022" t="s">
        <v>2539</v>
      </c>
      <c r="AK5022" s="2">
        <v>5496.08</v>
      </c>
      <c r="AL5022" s="2">
        <f>AN5022</f>
        <v>5496.08</v>
      </c>
      <c r="AM5022" s="4">
        <v>84254</v>
      </c>
      <c r="AN5022">
        <f>INDEX($AJ$2:$AJ$6811,MATCH(AM5022,$A$2:$A$6811,0))</f>
        <v>5496.08</v>
      </c>
      <c r="AP5022">
        <v>34.159999999999997</v>
      </c>
      <c r="AQ5022">
        <v>34.159999999999997</v>
      </c>
      <c r="AR5022" s="4">
        <v>21</v>
      </c>
      <c r="AS5022" s="4">
        <v>7</v>
      </c>
      <c r="AT5022" s="4">
        <v>2013</v>
      </c>
      <c r="AU5022" s="4">
        <v>26</v>
      </c>
      <c r="AV5022" s="4">
        <v>7</v>
      </c>
      <c r="AW5022" s="4">
        <v>2013</v>
      </c>
      <c r="AX5022" t="str">
        <f t="shared" si="1550"/>
        <v>Delay</v>
      </c>
      <c r="AY5022">
        <f t="shared" si="1551"/>
        <v>5</v>
      </c>
    </row>
    <row r="5023" spans="1:51" x14ac:dyDescent="0.2">
      <c r="A5023" s="3">
        <v>84254</v>
      </c>
      <c r="B5023" s="1" t="s">
        <v>50</v>
      </c>
      <c r="C5023" s="1" t="s">
        <v>51</v>
      </c>
      <c r="D5023" s="1" t="s">
        <v>130</v>
      </c>
      <c r="E5023" s="1" t="s">
        <v>101</v>
      </c>
      <c r="F5023" s="1" t="s">
        <v>101</v>
      </c>
      <c r="G5023" s="13" t="s">
        <v>2538</v>
      </c>
      <c r="H5023" s="12">
        <v>41476</v>
      </c>
      <c r="I5023" s="12" t="s">
        <v>1114</v>
      </c>
      <c r="J5023" s="12">
        <v>41481</v>
      </c>
      <c r="K5023" s="4">
        <v>4823</v>
      </c>
      <c r="L5023" s="1" t="s">
        <v>146</v>
      </c>
      <c r="M5023" s="1" t="s">
        <v>132</v>
      </c>
      <c r="N5023" s="1" t="s">
        <v>167</v>
      </c>
      <c r="O5023" s="1" t="s">
        <v>93</v>
      </c>
      <c r="P5023">
        <v>30</v>
      </c>
      <c r="Q5023">
        <v>34200</v>
      </c>
      <c r="R5023">
        <v>113886</v>
      </c>
      <c r="S5023">
        <v>3.33</v>
      </c>
      <c r="T5023">
        <v>0.11</v>
      </c>
      <c r="U5023">
        <f t="shared" si="1547"/>
        <v>113886</v>
      </c>
      <c r="V5023">
        <f t="shared" si="1548"/>
        <v>1026000</v>
      </c>
      <c r="W5023" s="1" t="s">
        <v>1273</v>
      </c>
      <c r="X5023" s="1" t="s">
        <v>1236</v>
      </c>
      <c r="Y5023" s="1" t="s">
        <v>156</v>
      </c>
      <c r="Z5023" s="3">
        <v>14703</v>
      </c>
      <c r="AA5023" s="4">
        <f t="shared" si="1552"/>
        <v>7908</v>
      </c>
      <c r="AB5023" s="4">
        <f t="shared" si="1558"/>
        <v>5998.1149660000001</v>
      </c>
      <c r="AC5023" s="4">
        <f t="shared" si="1559"/>
        <v>7908</v>
      </c>
      <c r="AD5023" s="4">
        <f t="shared" si="1553"/>
        <v>5622.5</v>
      </c>
      <c r="AE5023" s="4">
        <v>7908</v>
      </c>
      <c r="AF5023" s="4">
        <v>7908</v>
      </c>
      <c r="AG5023" s="4">
        <f>AE5023</f>
        <v>7908</v>
      </c>
      <c r="AI5023" t="e">
        <f t="shared" si="1549"/>
        <v>#N/A</v>
      </c>
      <c r="AJ5023">
        <v>5496.08</v>
      </c>
      <c r="AK5023" s="2">
        <v>5496.08</v>
      </c>
      <c r="AL5023" s="2">
        <f>AJ5023</f>
        <v>5496.08</v>
      </c>
      <c r="AM5023" s="4"/>
      <c r="AN5023" t="e">
        <f>VLOOKUP([1]!Tabelle13[[#This Row],[Vlookup this ID for freight costs]],$AL$2:$AL$6811,2,FALSE)</f>
        <v>#REF!</v>
      </c>
      <c r="AP5023">
        <v>140.88</v>
      </c>
      <c r="AQ5023">
        <v>140.88</v>
      </c>
      <c r="AR5023" s="4">
        <v>21</v>
      </c>
      <c r="AS5023" s="4">
        <v>7</v>
      </c>
      <c r="AT5023" s="4">
        <v>2013</v>
      </c>
      <c r="AU5023" s="4">
        <v>26</v>
      </c>
      <c r="AV5023" s="4">
        <v>7</v>
      </c>
      <c r="AW5023" s="4">
        <v>2013</v>
      </c>
      <c r="AX5023" t="str">
        <f t="shared" si="1550"/>
        <v>Delay</v>
      </c>
      <c r="AY5023">
        <f t="shared" si="1551"/>
        <v>5</v>
      </c>
    </row>
    <row r="5024" spans="1:51" x14ac:dyDescent="0.2">
      <c r="A5024" s="3">
        <v>11304</v>
      </c>
      <c r="B5024" s="1" t="s">
        <v>133</v>
      </c>
      <c r="C5024" s="1" t="s">
        <v>51</v>
      </c>
      <c r="D5024" s="1" t="s">
        <v>130</v>
      </c>
      <c r="E5024" s="1" t="s">
        <v>101</v>
      </c>
      <c r="F5024" s="1" t="s">
        <v>101</v>
      </c>
      <c r="G5024" s="13" t="s">
        <v>1468</v>
      </c>
      <c r="H5024" s="12">
        <v>39766</v>
      </c>
      <c r="I5024" s="12" t="s">
        <v>1468</v>
      </c>
      <c r="J5024" s="12">
        <v>39766</v>
      </c>
      <c r="K5024" s="4">
        <v>1162</v>
      </c>
      <c r="L5024" s="1" t="s">
        <v>146</v>
      </c>
      <c r="M5024" s="1" t="s">
        <v>132</v>
      </c>
      <c r="N5024" s="1" t="s">
        <v>196</v>
      </c>
      <c r="O5024" s="1" t="s">
        <v>93</v>
      </c>
      <c r="P5024">
        <v>60</v>
      </c>
      <c r="Q5024">
        <v>125009</v>
      </c>
      <c r="R5024">
        <v>900064.8</v>
      </c>
      <c r="S5024">
        <v>7.2</v>
      </c>
      <c r="T5024">
        <v>0.12</v>
      </c>
      <c r="U5024">
        <f t="shared" si="1547"/>
        <v>900064.8</v>
      </c>
      <c r="V5024">
        <f t="shared" si="1548"/>
        <v>7500540</v>
      </c>
      <c r="W5024" s="1" t="s">
        <v>197</v>
      </c>
      <c r="X5024" s="1" t="s">
        <v>1236</v>
      </c>
      <c r="Y5024" s="1" t="s">
        <v>3082</v>
      </c>
      <c r="Z5024" s="3">
        <v>13556</v>
      </c>
      <c r="AA5024" s="4">
        <f t="shared" si="1552"/>
        <v>7910</v>
      </c>
      <c r="AB5024" s="4">
        <f t="shared" si="1558"/>
        <v>15964.202936200001</v>
      </c>
      <c r="AC5024" s="4">
        <f t="shared" si="1559"/>
        <v>7910</v>
      </c>
      <c r="AD5024" s="4">
        <f t="shared" si="1553"/>
        <v>5914</v>
      </c>
      <c r="AE5024" s="4">
        <v>7910</v>
      </c>
      <c r="AF5024" s="4">
        <v>7910</v>
      </c>
      <c r="AG5024" s="4">
        <f>AE5024</f>
        <v>7910</v>
      </c>
      <c r="AH5024" s="4">
        <v>83708</v>
      </c>
      <c r="AI5024">
        <f t="shared" si="1549"/>
        <v>19158</v>
      </c>
      <c r="AJ5024">
        <v>1012.43</v>
      </c>
      <c r="AK5024" s="2">
        <v>1012.43</v>
      </c>
      <c r="AL5024" s="2">
        <f>AJ5024</f>
        <v>1012.43</v>
      </c>
      <c r="AM5024" s="4"/>
      <c r="AN5024" t="e">
        <f>VLOOKUP([1]!Tabelle13[[#This Row],[Vlookup this ID for freight costs]],$AL$2:$AL$6811,2,FALSE)</f>
        <v>#REF!</v>
      </c>
      <c r="AP5024">
        <v>1440.1</v>
      </c>
      <c r="AQ5024">
        <v>1440.1</v>
      </c>
      <c r="AR5024" s="4">
        <v>14</v>
      </c>
      <c r="AS5024" s="4">
        <v>11</v>
      </c>
      <c r="AT5024" s="4">
        <v>2008</v>
      </c>
      <c r="AU5024" s="4">
        <v>14</v>
      </c>
      <c r="AV5024" s="4">
        <v>11</v>
      </c>
      <c r="AW5024" s="4">
        <v>2008</v>
      </c>
      <c r="AX5024" t="str">
        <f t="shared" si="1550"/>
        <v>No Delay</v>
      </c>
      <c r="AY5024">
        <f t="shared" si="1551"/>
        <v>0</v>
      </c>
    </row>
    <row r="5025" spans="1:51" x14ac:dyDescent="0.2">
      <c r="A5025" s="3">
        <v>86409</v>
      </c>
      <c r="B5025" s="1" t="s">
        <v>215</v>
      </c>
      <c r="C5025" s="1" t="s">
        <v>89</v>
      </c>
      <c r="D5025" s="1" t="s">
        <v>130</v>
      </c>
      <c r="E5025" s="1" t="s">
        <v>53</v>
      </c>
      <c r="F5025" s="1" t="s">
        <v>53</v>
      </c>
      <c r="G5025" s="13" t="s">
        <v>2540</v>
      </c>
      <c r="H5025" s="12">
        <v>40828</v>
      </c>
      <c r="I5025" s="12" t="s">
        <v>2540</v>
      </c>
      <c r="J5025" s="12">
        <v>40828</v>
      </c>
      <c r="K5025" s="4">
        <v>3511</v>
      </c>
      <c r="L5025" s="1" t="s">
        <v>146</v>
      </c>
      <c r="M5025" s="1" t="s">
        <v>132</v>
      </c>
      <c r="N5025" s="1" t="s">
        <v>275</v>
      </c>
      <c r="O5025" s="1" t="s">
        <v>93</v>
      </c>
      <c r="P5025">
        <v>60</v>
      </c>
      <c r="Q5025">
        <v>75420</v>
      </c>
      <c r="R5025">
        <v>622969.19999999995</v>
      </c>
      <c r="S5025">
        <v>8.26</v>
      </c>
      <c r="T5025">
        <v>0.14000000000000001</v>
      </c>
      <c r="U5025">
        <f t="shared" si="1547"/>
        <v>622969.19999999995</v>
      </c>
      <c r="V5025">
        <f t="shared" si="1548"/>
        <v>4525200</v>
      </c>
      <c r="W5025" s="1" t="s">
        <v>160</v>
      </c>
      <c r="X5025" s="1" t="s">
        <v>1236</v>
      </c>
      <c r="Y5025" s="1" t="s">
        <v>161</v>
      </c>
      <c r="Z5025" s="3">
        <v>8828</v>
      </c>
      <c r="AA5025" s="4">
        <f t="shared" si="1552"/>
        <v>7916</v>
      </c>
      <c r="AB5025" s="4">
        <f t="shared" si="1558"/>
        <v>10521.919282000001</v>
      </c>
      <c r="AC5025" s="4">
        <f t="shared" si="1559"/>
        <v>7916</v>
      </c>
      <c r="AD5025" s="4">
        <f t="shared" si="1553"/>
        <v>7916</v>
      </c>
      <c r="AE5025" s="3" t="s">
        <v>2541</v>
      </c>
      <c r="AF5025" s="3">
        <v>7916</v>
      </c>
      <c r="AG5025" s="4">
        <f>AI5025</f>
        <v>7916</v>
      </c>
      <c r="AH5025" s="4">
        <v>82401</v>
      </c>
      <c r="AI5025">
        <f t="shared" si="1549"/>
        <v>7916</v>
      </c>
      <c r="AJ5025" t="s">
        <v>2541</v>
      </c>
      <c r="AK5025" s="2">
        <v>21397.38</v>
      </c>
      <c r="AL5025" s="2">
        <f>AN5025</f>
        <v>21397.38</v>
      </c>
      <c r="AM5025" s="4">
        <v>82401</v>
      </c>
      <c r="AN5025">
        <f>INDEX($AJ$2:$AJ$6811,MATCH(AM5025,$A$2:$A$6811,0))</f>
        <v>21397.38</v>
      </c>
      <c r="AP5025">
        <v>1027.9000000000001</v>
      </c>
      <c r="AQ5025">
        <v>1027.9000000000001</v>
      </c>
      <c r="AR5025" s="4">
        <v>12</v>
      </c>
      <c r="AS5025" s="4">
        <v>10</v>
      </c>
      <c r="AT5025" s="4">
        <v>2011</v>
      </c>
      <c r="AU5025" s="4">
        <v>12</v>
      </c>
      <c r="AV5025" s="4">
        <v>10</v>
      </c>
      <c r="AW5025" s="4">
        <v>2011</v>
      </c>
      <c r="AX5025" t="str">
        <f t="shared" si="1550"/>
        <v>No Delay</v>
      </c>
      <c r="AY5025">
        <f t="shared" si="1551"/>
        <v>0</v>
      </c>
    </row>
    <row r="5026" spans="1:51" x14ac:dyDescent="0.2">
      <c r="A5026" s="3">
        <v>82401</v>
      </c>
      <c r="B5026" s="1" t="s">
        <v>215</v>
      </c>
      <c r="C5026" s="1" t="s">
        <v>89</v>
      </c>
      <c r="D5026" s="1" t="s">
        <v>130</v>
      </c>
      <c r="E5026" s="1" t="s">
        <v>53</v>
      </c>
      <c r="F5026" s="1" t="s">
        <v>53</v>
      </c>
      <c r="G5026" s="13" t="s">
        <v>2540</v>
      </c>
      <c r="H5026" s="12">
        <v>40828</v>
      </c>
      <c r="I5026" s="12" t="s">
        <v>2540</v>
      </c>
      <c r="J5026" s="12">
        <v>40828</v>
      </c>
      <c r="K5026" s="4">
        <v>3509</v>
      </c>
      <c r="L5026" s="1" t="s">
        <v>146</v>
      </c>
      <c r="M5026" s="1" t="s">
        <v>132</v>
      </c>
      <c r="N5026" s="1" t="s">
        <v>154</v>
      </c>
      <c r="O5026" s="1" t="s">
        <v>93</v>
      </c>
      <c r="P5026">
        <v>60</v>
      </c>
      <c r="Q5026">
        <v>12169</v>
      </c>
      <c r="R5026">
        <v>136536.18</v>
      </c>
      <c r="S5026">
        <v>11.22</v>
      </c>
      <c r="T5026">
        <v>0.19</v>
      </c>
      <c r="U5026">
        <f t="shared" si="1547"/>
        <v>136536.18000000002</v>
      </c>
      <c r="V5026">
        <f t="shared" si="1548"/>
        <v>730140</v>
      </c>
      <c r="W5026" s="1" t="s">
        <v>155</v>
      </c>
      <c r="X5026" s="1" t="s">
        <v>1236</v>
      </c>
      <c r="Y5026" s="1" t="s">
        <v>156</v>
      </c>
      <c r="Z5026" s="3">
        <v>9211</v>
      </c>
      <c r="AA5026" s="4">
        <f t="shared" si="1552"/>
        <v>7916</v>
      </c>
      <c r="AB5026" s="4">
        <f t="shared" si="1558"/>
        <v>3580.2611842000001</v>
      </c>
      <c r="AC5026" s="4">
        <f t="shared" si="1559"/>
        <v>7916</v>
      </c>
      <c r="AD5026" s="4">
        <f t="shared" si="1553"/>
        <v>7916</v>
      </c>
      <c r="AE5026" s="4">
        <v>7916</v>
      </c>
      <c r="AF5026" s="4">
        <v>7916</v>
      </c>
      <c r="AG5026" s="4">
        <f>AE5026</f>
        <v>7916</v>
      </c>
      <c r="AI5026" t="e">
        <f t="shared" si="1549"/>
        <v>#N/A</v>
      </c>
      <c r="AJ5026">
        <v>21397.38</v>
      </c>
      <c r="AK5026" s="2">
        <v>21397.38</v>
      </c>
      <c r="AL5026" s="2">
        <f>AJ5026</f>
        <v>21397.38</v>
      </c>
      <c r="AM5026" s="4"/>
      <c r="AN5026" t="e">
        <f>VLOOKUP([1]!Tabelle13[[#This Row],[Vlookup this ID for freight costs]],$AL$2:$AL$6811,2,FALSE)</f>
        <v>#REF!</v>
      </c>
      <c r="AP5026">
        <v>225.28</v>
      </c>
      <c r="AQ5026">
        <v>225.28</v>
      </c>
      <c r="AR5026" s="4">
        <v>12</v>
      </c>
      <c r="AS5026" s="4">
        <v>10</v>
      </c>
      <c r="AT5026" s="4">
        <v>2011</v>
      </c>
      <c r="AU5026" s="4">
        <v>12</v>
      </c>
      <c r="AV5026" s="4">
        <v>10</v>
      </c>
      <c r="AW5026" s="4">
        <v>2011</v>
      </c>
      <c r="AX5026" t="str">
        <f t="shared" si="1550"/>
        <v>No Delay</v>
      </c>
      <c r="AY5026">
        <f t="shared" si="1551"/>
        <v>0</v>
      </c>
    </row>
    <row r="5027" spans="1:51" x14ac:dyDescent="0.2">
      <c r="A5027" s="3">
        <v>83530</v>
      </c>
      <c r="B5027" s="1" t="s">
        <v>215</v>
      </c>
      <c r="C5027" s="1" t="s">
        <v>89</v>
      </c>
      <c r="D5027" s="1" t="s">
        <v>130</v>
      </c>
      <c r="E5027" s="1" t="s">
        <v>53</v>
      </c>
      <c r="F5027" s="1" t="s">
        <v>53</v>
      </c>
      <c r="G5027" s="13" t="s">
        <v>2540</v>
      </c>
      <c r="H5027" s="12">
        <v>40828</v>
      </c>
      <c r="I5027" s="12" t="s">
        <v>2540</v>
      </c>
      <c r="J5027" s="12">
        <v>40828</v>
      </c>
      <c r="K5027" s="4">
        <v>3510</v>
      </c>
      <c r="L5027" s="1" t="s">
        <v>146</v>
      </c>
      <c r="M5027" s="1" t="s">
        <v>132</v>
      </c>
      <c r="N5027" s="1" t="s">
        <v>163</v>
      </c>
      <c r="O5027" s="1" t="s">
        <v>93</v>
      </c>
      <c r="P5027">
        <v>60</v>
      </c>
      <c r="Q5027">
        <v>2313</v>
      </c>
      <c r="R5027">
        <v>34787.519999999997</v>
      </c>
      <c r="S5027">
        <v>15.04</v>
      </c>
      <c r="T5027">
        <v>0.25</v>
      </c>
      <c r="U5027">
        <f t="shared" si="1547"/>
        <v>34787.519999999997</v>
      </c>
      <c r="V5027">
        <f t="shared" si="1548"/>
        <v>138780</v>
      </c>
      <c r="W5027" s="1" t="s">
        <v>160</v>
      </c>
      <c r="X5027" s="1" t="s">
        <v>1236</v>
      </c>
      <c r="Y5027" s="1" t="s">
        <v>161</v>
      </c>
      <c r="Z5027" s="3">
        <v>8828</v>
      </c>
      <c r="AA5027" s="4">
        <f t="shared" si="1552"/>
        <v>7916</v>
      </c>
      <c r="AB5027" s="4">
        <f t="shared" si="1558"/>
        <v>2498.5868673999998</v>
      </c>
      <c r="AC5027" s="4">
        <f t="shared" si="1559"/>
        <v>7916</v>
      </c>
      <c r="AD5027" s="4">
        <f t="shared" si="1553"/>
        <v>13037.034859333333</v>
      </c>
      <c r="AE5027" s="3" t="s">
        <v>2541</v>
      </c>
      <c r="AF5027" s="3">
        <v>7916</v>
      </c>
      <c r="AG5027" s="4">
        <f>AI5027</f>
        <v>7916</v>
      </c>
      <c r="AH5027" s="4">
        <v>82401</v>
      </c>
      <c r="AI5027">
        <f t="shared" si="1549"/>
        <v>7916</v>
      </c>
      <c r="AJ5027" t="s">
        <v>2541</v>
      </c>
      <c r="AK5027" s="2">
        <v>21397.38</v>
      </c>
      <c r="AL5027" s="2">
        <f>AN5027</f>
        <v>21397.38</v>
      </c>
      <c r="AM5027" s="4">
        <v>82401</v>
      </c>
      <c r="AN5027">
        <f>INDEX($AJ$2:$AJ$6811,MATCH(AM5027,$A$2:$A$6811,0))</f>
        <v>21397.38</v>
      </c>
      <c r="AP5027">
        <v>57.4</v>
      </c>
      <c r="AQ5027">
        <v>57.4</v>
      </c>
      <c r="AR5027" s="4">
        <v>12</v>
      </c>
      <c r="AS5027" s="4">
        <v>10</v>
      </c>
      <c r="AT5027" s="4">
        <v>2011</v>
      </c>
      <c r="AU5027" s="4">
        <v>12</v>
      </c>
      <c r="AV5027" s="4">
        <v>10</v>
      </c>
      <c r="AW5027" s="4">
        <v>2011</v>
      </c>
      <c r="AX5027" t="str">
        <f t="shared" si="1550"/>
        <v>No Delay</v>
      </c>
      <c r="AY5027">
        <f t="shared" si="1551"/>
        <v>0</v>
      </c>
    </row>
    <row r="5028" spans="1:51" x14ac:dyDescent="0.2">
      <c r="A5028" s="3">
        <v>83926</v>
      </c>
      <c r="B5028" s="1" t="s">
        <v>172</v>
      </c>
      <c r="C5028" s="1" t="s">
        <v>114</v>
      </c>
      <c r="D5028" s="1" t="s">
        <v>130</v>
      </c>
      <c r="E5028" s="1" t="s">
        <v>101</v>
      </c>
      <c r="F5028" s="1" t="s">
        <v>101</v>
      </c>
      <c r="G5028" s="13" t="s">
        <v>1432</v>
      </c>
      <c r="H5028" s="12">
        <v>42230</v>
      </c>
      <c r="I5028" s="12" t="s">
        <v>2167</v>
      </c>
      <c r="J5028" s="12">
        <v>42250</v>
      </c>
      <c r="K5028" s="4">
        <v>6798</v>
      </c>
      <c r="L5028" s="1" t="s">
        <v>146</v>
      </c>
      <c r="M5028" s="1" t="s">
        <v>132</v>
      </c>
      <c r="N5028" s="1" t="s">
        <v>265</v>
      </c>
      <c r="O5028" s="1" t="s">
        <v>93</v>
      </c>
      <c r="P5028">
        <v>60</v>
      </c>
      <c r="Q5028">
        <v>61154</v>
      </c>
      <c r="R5028">
        <v>133315.72</v>
      </c>
      <c r="S5028">
        <v>2.1800000000000002</v>
      </c>
      <c r="T5028">
        <v>0.04</v>
      </c>
      <c r="U5028">
        <f t="shared" si="1547"/>
        <v>133315.72</v>
      </c>
      <c r="V5028">
        <f t="shared" si="1548"/>
        <v>3669240</v>
      </c>
      <c r="W5028" s="1" t="s">
        <v>204</v>
      </c>
      <c r="X5028" s="1" t="s">
        <v>1236</v>
      </c>
      <c r="Y5028" s="1" t="s">
        <v>205</v>
      </c>
      <c r="Z5028" s="3">
        <v>14286</v>
      </c>
      <c r="AA5028" s="4">
        <f t="shared" si="1552"/>
        <v>7957</v>
      </c>
      <c r="AB5028" s="4">
        <f t="shared" si="1558"/>
        <v>8956.2571671999995</v>
      </c>
      <c r="AC5028" s="4">
        <f t="shared" si="1559"/>
        <v>7957</v>
      </c>
      <c r="AD5028" s="4">
        <f t="shared" si="1553"/>
        <v>7957</v>
      </c>
      <c r="AE5028" s="4">
        <v>7957</v>
      </c>
      <c r="AF5028" s="4">
        <v>7957</v>
      </c>
      <c r="AG5028" s="4">
        <f>AE5028</f>
        <v>7957</v>
      </c>
      <c r="AI5028" t="e">
        <f t="shared" si="1549"/>
        <v>#N/A</v>
      </c>
      <c r="AJ5028" t="s">
        <v>81</v>
      </c>
      <c r="AK5028" s="2"/>
      <c r="AL5028" s="2" t="str">
        <f>AJ5028</f>
        <v>Freight Included in Commodity Cost</v>
      </c>
      <c r="AM5028" s="4"/>
      <c r="AN5028" t="e">
        <f>VLOOKUP([1]!Tabelle13[[#This Row],[Vlookup this ID for freight costs]],$AL$2:$AL$6811,2,FALSE)</f>
        <v>#REF!</v>
      </c>
      <c r="AP5028">
        <v>137.05000000000001</v>
      </c>
      <c r="AQ5028">
        <v>137.05000000000001</v>
      </c>
      <c r="AR5028" s="4">
        <v>14</v>
      </c>
      <c r="AS5028" s="4">
        <v>8</v>
      </c>
      <c r="AT5028" s="4">
        <v>2015</v>
      </c>
      <c r="AU5028" s="4">
        <v>3</v>
      </c>
      <c r="AV5028" s="4">
        <v>9</v>
      </c>
      <c r="AW5028" s="4">
        <v>2015</v>
      </c>
      <c r="AX5028" t="str">
        <f t="shared" si="1550"/>
        <v>Delay</v>
      </c>
      <c r="AY5028">
        <f t="shared" si="1551"/>
        <v>20</v>
      </c>
    </row>
    <row r="5029" spans="1:51" x14ac:dyDescent="0.2">
      <c r="A5029" s="3">
        <v>39353</v>
      </c>
      <c r="B5029" s="1" t="s">
        <v>168</v>
      </c>
      <c r="C5029" s="1" t="s">
        <v>150</v>
      </c>
      <c r="D5029" s="1" t="s">
        <v>100</v>
      </c>
      <c r="E5029" s="1" t="s">
        <v>253</v>
      </c>
      <c r="F5029" s="1" t="s">
        <v>253</v>
      </c>
      <c r="G5029" s="13" t="s">
        <v>2251</v>
      </c>
      <c r="H5029" s="12">
        <v>40583</v>
      </c>
      <c r="I5029" s="12" t="s">
        <v>2251</v>
      </c>
      <c r="J5029" s="12">
        <v>40583</v>
      </c>
      <c r="K5029" s="4">
        <v>2995</v>
      </c>
      <c r="L5029" s="1" t="s">
        <v>146</v>
      </c>
      <c r="M5029" s="1" t="s">
        <v>672</v>
      </c>
      <c r="N5029" s="1" t="s">
        <v>302</v>
      </c>
      <c r="O5029" s="1" t="s">
        <v>93</v>
      </c>
      <c r="P5029">
        <v>30</v>
      </c>
      <c r="Q5029">
        <v>116000</v>
      </c>
      <c r="R5029">
        <v>815480</v>
      </c>
      <c r="S5029">
        <v>7.03</v>
      </c>
      <c r="T5029">
        <v>0.23</v>
      </c>
      <c r="U5029">
        <f t="shared" si="1547"/>
        <v>815480</v>
      </c>
      <c r="V5029">
        <f t="shared" si="1548"/>
        <v>3480000</v>
      </c>
      <c r="W5029" s="1" t="s">
        <v>204</v>
      </c>
      <c r="X5029" s="1" t="s">
        <v>1236</v>
      </c>
      <c r="Y5029" s="1" t="s">
        <v>205</v>
      </c>
      <c r="Z5029" s="3">
        <v>16682</v>
      </c>
      <c r="AA5029" s="4">
        <f t="shared" si="1552"/>
        <v>7965</v>
      </c>
      <c r="AB5029" s="4">
        <f t="shared" si="1558"/>
        <v>14975.485006000001</v>
      </c>
      <c r="AC5029" s="4">
        <f t="shared" si="1559"/>
        <v>7965</v>
      </c>
      <c r="AD5029" s="4">
        <f t="shared" si="1553"/>
        <v>7965</v>
      </c>
      <c r="AE5029" s="4">
        <v>7965</v>
      </c>
      <c r="AF5029" s="4">
        <v>7965</v>
      </c>
      <c r="AG5029" s="4">
        <f>AE5029</f>
        <v>7965</v>
      </c>
      <c r="AI5029" t="e">
        <f t="shared" si="1549"/>
        <v>#N/A</v>
      </c>
      <c r="AJ5029">
        <v>13688.03</v>
      </c>
      <c r="AK5029" s="2">
        <v>13688.03</v>
      </c>
      <c r="AL5029" s="2">
        <f>AJ5029</f>
        <v>13688.03</v>
      </c>
      <c r="AM5029" s="4"/>
      <c r="AN5029" t="e">
        <f>VLOOKUP([1]!Tabelle13[[#This Row],[Vlookup this ID for freight costs]],$AL$2:$AL$6811,2,FALSE)</f>
        <v>#REF!</v>
      </c>
      <c r="AP5029">
        <v>1758.17</v>
      </c>
      <c r="AQ5029">
        <v>1758.17</v>
      </c>
      <c r="AR5029" s="4">
        <v>9</v>
      </c>
      <c r="AS5029" s="4">
        <v>2</v>
      </c>
      <c r="AT5029" s="4">
        <v>2011</v>
      </c>
      <c r="AU5029" s="4">
        <v>9</v>
      </c>
      <c r="AV5029" s="4">
        <v>2</v>
      </c>
      <c r="AW5029" s="4">
        <v>2011</v>
      </c>
      <c r="AX5029" t="str">
        <f t="shared" si="1550"/>
        <v>No Delay</v>
      </c>
      <c r="AY5029">
        <f t="shared" si="1551"/>
        <v>0</v>
      </c>
    </row>
    <row r="5030" spans="1:51" x14ac:dyDescent="0.2">
      <c r="A5030" s="3">
        <v>82531</v>
      </c>
      <c r="B5030" s="1" t="s">
        <v>151</v>
      </c>
      <c r="C5030" s="1" t="s">
        <v>65</v>
      </c>
      <c r="D5030" s="1" t="s">
        <v>130</v>
      </c>
      <c r="E5030" s="1" t="s">
        <v>53</v>
      </c>
      <c r="F5030" s="1" t="s">
        <v>53</v>
      </c>
      <c r="G5030" s="13" t="s">
        <v>1324</v>
      </c>
      <c r="H5030" s="12">
        <v>41247</v>
      </c>
      <c r="I5030" s="12" t="s">
        <v>1324</v>
      </c>
      <c r="J5030" s="12">
        <v>41247</v>
      </c>
      <c r="K5030" s="4">
        <v>4325</v>
      </c>
      <c r="L5030" s="1" t="s">
        <v>146</v>
      </c>
      <c r="M5030" s="1" t="s">
        <v>132</v>
      </c>
      <c r="N5030" s="1" t="s">
        <v>265</v>
      </c>
      <c r="O5030" s="1" t="s">
        <v>93</v>
      </c>
      <c r="P5030">
        <v>60</v>
      </c>
      <c r="Q5030">
        <v>16870</v>
      </c>
      <c r="R5030">
        <v>40825.4</v>
      </c>
      <c r="S5030">
        <v>2.42</v>
      </c>
      <c r="T5030">
        <v>0.04</v>
      </c>
      <c r="U5030">
        <f t="shared" si="1547"/>
        <v>40825.4</v>
      </c>
      <c r="V5030">
        <f t="shared" si="1548"/>
        <v>1012200</v>
      </c>
      <c r="W5030" s="1" t="s">
        <v>197</v>
      </c>
      <c r="X5030" s="1" t="s">
        <v>1236</v>
      </c>
      <c r="Y5030" s="1" t="s">
        <v>3082</v>
      </c>
      <c r="Z5030" s="3">
        <v>7428</v>
      </c>
      <c r="AA5030" s="4">
        <f t="shared" si="1552"/>
        <v>7973</v>
      </c>
      <c r="AB5030" s="4">
        <f t="shared" si="1558"/>
        <v>4096.1855919999998</v>
      </c>
      <c r="AC5030" s="4">
        <f t="shared" si="1559"/>
        <v>7973</v>
      </c>
      <c r="AD5030" s="4">
        <f t="shared" si="1553"/>
        <v>7973</v>
      </c>
      <c r="AE5030" s="4">
        <v>7973</v>
      </c>
      <c r="AF5030" s="4">
        <v>7973</v>
      </c>
      <c r="AG5030" s="4">
        <f>AE5030</f>
        <v>7973</v>
      </c>
      <c r="AI5030" t="e">
        <f t="shared" si="1549"/>
        <v>#N/A</v>
      </c>
      <c r="AJ5030">
        <v>51090</v>
      </c>
      <c r="AK5030" s="2">
        <v>51090</v>
      </c>
      <c r="AL5030" s="2">
        <f>AJ5030</f>
        <v>51090</v>
      </c>
      <c r="AM5030" s="4"/>
      <c r="AN5030" t="e">
        <f>VLOOKUP([1]!Tabelle13[[#This Row],[Vlookup this ID for freight costs]],$AL$2:$AL$6811,2,FALSE)</f>
        <v>#REF!</v>
      </c>
      <c r="AP5030">
        <v>57.24</v>
      </c>
      <c r="AQ5030">
        <v>57.24</v>
      </c>
      <c r="AR5030" s="4">
        <v>4</v>
      </c>
      <c r="AS5030" s="4">
        <v>12</v>
      </c>
      <c r="AT5030" s="4">
        <v>2012</v>
      </c>
      <c r="AU5030" s="4">
        <v>4</v>
      </c>
      <c r="AV5030" s="4">
        <v>12</v>
      </c>
      <c r="AW5030" s="4">
        <v>2012</v>
      </c>
      <c r="AX5030" t="str">
        <f t="shared" si="1550"/>
        <v>No Delay</v>
      </c>
      <c r="AY5030">
        <f t="shared" si="1551"/>
        <v>0</v>
      </c>
    </row>
    <row r="5031" spans="1:51" x14ac:dyDescent="0.2">
      <c r="A5031" s="3">
        <v>84772</v>
      </c>
      <c r="B5031" s="1" t="s">
        <v>151</v>
      </c>
      <c r="C5031" s="1" t="s">
        <v>65</v>
      </c>
      <c r="D5031" s="1" t="s">
        <v>130</v>
      </c>
      <c r="E5031" s="1" t="s">
        <v>53</v>
      </c>
      <c r="F5031" s="1" t="s">
        <v>53</v>
      </c>
      <c r="G5031" s="13" t="s">
        <v>1324</v>
      </c>
      <c r="H5031" s="12">
        <v>41247</v>
      </c>
      <c r="I5031" s="12" t="s">
        <v>1324</v>
      </c>
      <c r="J5031" s="12">
        <v>41247</v>
      </c>
      <c r="K5031" s="4">
        <v>4331</v>
      </c>
      <c r="L5031" s="1" t="s">
        <v>146</v>
      </c>
      <c r="M5031" s="1" t="s">
        <v>132</v>
      </c>
      <c r="N5031" s="1" t="s">
        <v>265</v>
      </c>
      <c r="O5031" s="1" t="s">
        <v>93</v>
      </c>
      <c r="P5031">
        <v>60</v>
      </c>
      <c r="Q5031">
        <v>35011</v>
      </c>
      <c r="R5031">
        <v>84726.62</v>
      </c>
      <c r="S5031">
        <v>2.42</v>
      </c>
      <c r="T5031">
        <v>0.04</v>
      </c>
      <c r="U5031">
        <f t="shared" si="1547"/>
        <v>84726.62</v>
      </c>
      <c r="V5031">
        <f t="shared" si="1548"/>
        <v>2100660</v>
      </c>
      <c r="W5031" s="1" t="s">
        <v>179</v>
      </c>
      <c r="X5031" s="1" t="s">
        <v>1236</v>
      </c>
      <c r="Y5031" s="1" t="s">
        <v>156</v>
      </c>
      <c r="Z5031" s="3">
        <v>7726</v>
      </c>
      <c r="AA5031" s="4">
        <f t="shared" si="1552"/>
        <v>7973</v>
      </c>
      <c r="AB5031" s="4">
        <f t="shared" si="1558"/>
        <v>6087.1204318</v>
      </c>
      <c r="AC5031" s="4">
        <f t="shared" si="1559"/>
        <v>7973</v>
      </c>
      <c r="AD5031" s="4">
        <f t="shared" si="1553"/>
        <v>7973</v>
      </c>
      <c r="AE5031" s="3" t="s">
        <v>2542</v>
      </c>
      <c r="AF5031" s="3">
        <v>7973</v>
      </c>
      <c r="AG5031" s="4">
        <f>AI5031</f>
        <v>7973</v>
      </c>
      <c r="AH5031" s="4">
        <v>82531</v>
      </c>
      <c r="AI5031">
        <f t="shared" si="1549"/>
        <v>7973</v>
      </c>
      <c r="AJ5031" t="s">
        <v>2542</v>
      </c>
      <c r="AK5031" s="2">
        <v>51090</v>
      </c>
      <c r="AL5031" s="2">
        <f>AN5031</f>
        <v>51090</v>
      </c>
      <c r="AM5031" s="4">
        <v>82531</v>
      </c>
      <c r="AN5031">
        <f>INDEX($AJ$2:$AJ$6811,MATCH(AM5031,$A$2:$A$6811,0))</f>
        <v>51090</v>
      </c>
      <c r="AP5031">
        <v>118.79</v>
      </c>
      <c r="AQ5031">
        <v>118.79</v>
      </c>
      <c r="AR5031" s="4">
        <v>4</v>
      </c>
      <c r="AS5031" s="4">
        <v>12</v>
      </c>
      <c r="AT5031" s="4">
        <v>2012</v>
      </c>
      <c r="AU5031" s="4">
        <v>4</v>
      </c>
      <c r="AV5031" s="4">
        <v>12</v>
      </c>
      <c r="AW5031" s="4">
        <v>2012</v>
      </c>
      <c r="AX5031" t="str">
        <f t="shared" si="1550"/>
        <v>No Delay</v>
      </c>
      <c r="AY5031">
        <f t="shared" si="1551"/>
        <v>0</v>
      </c>
    </row>
    <row r="5032" spans="1:51" x14ac:dyDescent="0.2">
      <c r="A5032" s="3">
        <v>84771</v>
      </c>
      <c r="B5032" s="1" t="s">
        <v>151</v>
      </c>
      <c r="C5032" s="1" t="s">
        <v>65</v>
      </c>
      <c r="D5032" s="1" t="s">
        <v>130</v>
      </c>
      <c r="E5032" s="1" t="s">
        <v>53</v>
      </c>
      <c r="F5032" s="1" t="s">
        <v>53</v>
      </c>
      <c r="G5032" s="13" t="s">
        <v>1324</v>
      </c>
      <c r="H5032" s="12">
        <v>41247</v>
      </c>
      <c r="I5032" s="12" t="s">
        <v>1324</v>
      </c>
      <c r="J5032" s="12">
        <v>41247</v>
      </c>
      <c r="K5032" s="4">
        <v>4330</v>
      </c>
      <c r="L5032" s="1" t="s">
        <v>146</v>
      </c>
      <c r="M5032" s="1" t="s">
        <v>132</v>
      </c>
      <c r="N5032" s="1" t="s">
        <v>265</v>
      </c>
      <c r="O5032" s="1" t="s">
        <v>93</v>
      </c>
      <c r="P5032">
        <v>60</v>
      </c>
      <c r="Q5032">
        <v>728</v>
      </c>
      <c r="R5032">
        <v>1761.76</v>
      </c>
      <c r="S5032">
        <v>2.42</v>
      </c>
      <c r="T5032">
        <v>0.04</v>
      </c>
      <c r="U5032">
        <f t="shared" si="1547"/>
        <v>1761.76</v>
      </c>
      <c r="V5032">
        <f t="shared" si="1548"/>
        <v>43680</v>
      </c>
      <c r="W5032" s="1" t="s">
        <v>155</v>
      </c>
      <c r="X5032" s="1" t="s">
        <v>1236</v>
      </c>
      <c r="Y5032" s="1" t="s">
        <v>156</v>
      </c>
      <c r="Z5032" s="3">
        <v>7726</v>
      </c>
      <c r="AA5032" s="4">
        <f t="shared" si="1552"/>
        <v>7973</v>
      </c>
      <c r="AB5032" s="4">
        <f t="shared" si="1558"/>
        <v>2324.6366044000001</v>
      </c>
      <c r="AC5032" s="4">
        <f t="shared" si="1559"/>
        <v>7973</v>
      </c>
      <c r="AD5032" s="4">
        <f t="shared" si="1553"/>
        <v>2847.3333333333335</v>
      </c>
      <c r="AE5032" s="3" t="s">
        <v>2542</v>
      </c>
      <c r="AF5032" s="3">
        <v>7973</v>
      </c>
      <c r="AG5032" s="4">
        <f>AI5032</f>
        <v>7973</v>
      </c>
      <c r="AH5032" s="4">
        <v>82531</v>
      </c>
      <c r="AI5032">
        <f t="shared" si="1549"/>
        <v>7973</v>
      </c>
      <c r="AJ5032" t="s">
        <v>2542</v>
      </c>
      <c r="AK5032" s="2">
        <v>51090</v>
      </c>
      <c r="AL5032" s="2">
        <f>AN5032</f>
        <v>51090</v>
      </c>
      <c r="AM5032" s="4">
        <v>82531</v>
      </c>
      <c r="AN5032">
        <f>INDEX($AJ$2:$AJ$6811,MATCH(AM5032,$A$2:$A$6811,0))</f>
        <v>51090</v>
      </c>
      <c r="AP5032">
        <v>2.4700000000000002</v>
      </c>
      <c r="AQ5032">
        <v>2.4700000000000002</v>
      </c>
      <c r="AR5032" s="4">
        <v>4</v>
      </c>
      <c r="AS5032" s="4">
        <v>12</v>
      </c>
      <c r="AT5032" s="4">
        <v>2012</v>
      </c>
      <c r="AU5032" s="4">
        <v>4</v>
      </c>
      <c r="AV5032" s="4">
        <v>12</v>
      </c>
      <c r="AW5032" s="4">
        <v>2012</v>
      </c>
      <c r="AX5032" t="str">
        <f t="shared" si="1550"/>
        <v>No Delay</v>
      </c>
      <c r="AY5032">
        <f t="shared" si="1551"/>
        <v>0</v>
      </c>
    </row>
    <row r="5033" spans="1:51" x14ac:dyDescent="0.2">
      <c r="A5033" s="3">
        <v>83096</v>
      </c>
      <c r="B5033" s="1" t="s">
        <v>151</v>
      </c>
      <c r="C5033" s="1" t="s">
        <v>65</v>
      </c>
      <c r="D5033" s="1" t="s">
        <v>130</v>
      </c>
      <c r="E5033" s="1" t="s">
        <v>53</v>
      </c>
      <c r="F5033" s="1" t="s">
        <v>53</v>
      </c>
      <c r="G5033" s="13" t="s">
        <v>1324</v>
      </c>
      <c r="H5033" s="12">
        <v>41247</v>
      </c>
      <c r="I5033" s="12" t="s">
        <v>1324</v>
      </c>
      <c r="J5033" s="12">
        <v>41247</v>
      </c>
      <c r="K5033" s="4">
        <v>4327</v>
      </c>
      <c r="L5033" s="1" t="s">
        <v>146</v>
      </c>
      <c r="M5033" s="1" t="s">
        <v>132</v>
      </c>
      <c r="N5033" s="1" t="s">
        <v>265</v>
      </c>
      <c r="O5033" s="1" t="s">
        <v>93</v>
      </c>
      <c r="P5033">
        <v>60</v>
      </c>
      <c r="Q5033">
        <v>36000</v>
      </c>
      <c r="R5033">
        <v>87120</v>
      </c>
      <c r="S5033">
        <v>2.42</v>
      </c>
      <c r="T5033">
        <v>0.04</v>
      </c>
      <c r="U5033">
        <f t="shared" si="1547"/>
        <v>87120</v>
      </c>
      <c r="V5033">
        <f t="shared" si="1548"/>
        <v>2160000</v>
      </c>
      <c r="W5033" s="1" t="s">
        <v>160</v>
      </c>
      <c r="X5033" s="1" t="s">
        <v>1236</v>
      </c>
      <c r="Y5033" s="1" t="s">
        <v>161</v>
      </c>
      <c r="Z5033" s="3">
        <v>7348</v>
      </c>
      <c r="AA5033" s="4">
        <f t="shared" si="1552"/>
        <v>7973</v>
      </c>
      <c r="AB5033" s="4">
        <f t="shared" si="1558"/>
        <v>6195.6610060000003</v>
      </c>
      <c r="AC5033" s="4">
        <f t="shared" si="1559"/>
        <v>7973</v>
      </c>
      <c r="AD5033" s="4">
        <f t="shared" si="1553"/>
        <v>4422.5</v>
      </c>
      <c r="AE5033" s="3" t="s">
        <v>2542</v>
      </c>
      <c r="AF5033" s="3">
        <v>7973</v>
      </c>
      <c r="AG5033" s="4">
        <f>AI5033</f>
        <v>7973</v>
      </c>
      <c r="AH5033" s="4">
        <v>82531</v>
      </c>
      <c r="AI5033">
        <f t="shared" si="1549"/>
        <v>7973</v>
      </c>
      <c r="AJ5033" t="s">
        <v>2542</v>
      </c>
      <c r="AK5033" s="2">
        <v>51090</v>
      </c>
      <c r="AL5033" s="2">
        <f>AN5033</f>
        <v>51090</v>
      </c>
      <c r="AM5033" s="4">
        <v>82531</v>
      </c>
      <c r="AN5033">
        <f>INDEX($AJ$2:$AJ$6811,MATCH(AM5033,$A$2:$A$6811,0))</f>
        <v>51090</v>
      </c>
      <c r="AP5033">
        <v>122.14</v>
      </c>
      <c r="AQ5033">
        <v>122.14</v>
      </c>
      <c r="AR5033" s="4">
        <v>4</v>
      </c>
      <c r="AS5033" s="4">
        <v>12</v>
      </c>
      <c r="AT5033" s="4">
        <v>2012</v>
      </c>
      <c r="AU5033" s="4">
        <v>4</v>
      </c>
      <c r="AV5033" s="4">
        <v>12</v>
      </c>
      <c r="AW5033" s="4">
        <v>2012</v>
      </c>
      <c r="AX5033" t="str">
        <f t="shared" si="1550"/>
        <v>No Delay</v>
      </c>
      <c r="AY5033">
        <f t="shared" si="1551"/>
        <v>0</v>
      </c>
    </row>
    <row r="5034" spans="1:51" x14ac:dyDescent="0.2">
      <c r="A5034" s="3">
        <v>84930</v>
      </c>
      <c r="B5034" s="1" t="s">
        <v>151</v>
      </c>
      <c r="C5034" s="1" t="s">
        <v>65</v>
      </c>
      <c r="D5034" s="1" t="s">
        <v>130</v>
      </c>
      <c r="E5034" s="1" t="s">
        <v>152</v>
      </c>
      <c r="F5034" s="1" t="s">
        <v>152</v>
      </c>
      <c r="G5034" s="13" t="s">
        <v>198</v>
      </c>
      <c r="H5034" s="12">
        <v>41820</v>
      </c>
      <c r="I5034" s="12" t="s">
        <v>199</v>
      </c>
      <c r="J5034" s="12">
        <v>41782</v>
      </c>
      <c r="K5034" s="4">
        <v>5499</v>
      </c>
      <c r="L5034" s="1" t="s">
        <v>146</v>
      </c>
      <c r="M5034" s="1" t="s">
        <v>132</v>
      </c>
      <c r="N5034" s="1" t="s">
        <v>275</v>
      </c>
      <c r="O5034" s="1" t="s">
        <v>93</v>
      </c>
      <c r="P5034">
        <v>60</v>
      </c>
      <c r="Q5034">
        <v>92125</v>
      </c>
      <c r="R5034">
        <v>608025</v>
      </c>
      <c r="S5034">
        <v>6.6</v>
      </c>
      <c r="T5034">
        <v>0.11</v>
      </c>
      <c r="U5034">
        <f t="shared" si="1547"/>
        <v>608025</v>
      </c>
      <c r="V5034">
        <f t="shared" si="1548"/>
        <v>5527500</v>
      </c>
      <c r="W5034" s="1" t="s">
        <v>160</v>
      </c>
      <c r="X5034" s="1" t="s">
        <v>1236</v>
      </c>
      <c r="Y5034" s="1" t="s">
        <v>161</v>
      </c>
      <c r="Z5034" s="3">
        <v>7348</v>
      </c>
      <c r="AA5034" s="4">
        <f t="shared" si="1552"/>
        <v>7982</v>
      </c>
      <c r="AB5034" s="4">
        <f t="shared" si="1558"/>
        <v>12355.256281000002</v>
      </c>
      <c r="AC5034" s="4">
        <f t="shared" si="1559"/>
        <v>7982</v>
      </c>
      <c r="AD5034" s="4">
        <f t="shared" si="1553"/>
        <v>7982</v>
      </c>
      <c r="AE5034" s="4">
        <v>7982</v>
      </c>
      <c r="AF5034" s="4">
        <v>7982</v>
      </c>
      <c r="AG5034" s="4">
        <f t="shared" ref="AG5034:AG5043" si="1563">AE5034</f>
        <v>7982</v>
      </c>
      <c r="AI5034" t="e">
        <f t="shared" si="1549"/>
        <v>#N/A</v>
      </c>
      <c r="AJ5034">
        <v>45180.63</v>
      </c>
      <c r="AK5034" s="2">
        <v>45180.63</v>
      </c>
      <c r="AL5034" s="2">
        <f t="shared" ref="AL5034:AL5043" si="1564">AJ5034</f>
        <v>45180.63</v>
      </c>
      <c r="AM5034" s="4"/>
      <c r="AN5034" t="e">
        <f>VLOOKUP([1]!Tabelle13[[#This Row],[Vlookup this ID for freight costs]],$AL$2:$AL$6811,2,FALSE)</f>
        <v>#REF!</v>
      </c>
      <c r="AP5034">
        <v>625.04999999999995</v>
      </c>
      <c r="AQ5034">
        <v>625.04999999999995</v>
      </c>
      <c r="AR5034" s="4">
        <v>30</v>
      </c>
      <c r="AS5034" s="4">
        <v>6</v>
      </c>
      <c r="AT5034" s="4">
        <v>2014</v>
      </c>
      <c r="AU5034" s="4">
        <v>23</v>
      </c>
      <c r="AV5034" s="4">
        <v>5</v>
      </c>
      <c r="AW5034" s="4">
        <v>2014</v>
      </c>
      <c r="AX5034" t="str">
        <f t="shared" si="1550"/>
        <v>No Delay</v>
      </c>
      <c r="AY5034">
        <f t="shared" si="1551"/>
        <v>0</v>
      </c>
    </row>
    <row r="5035" spans="1:51" x14ac:dyDescent="0.2">
      <c r="A5035" s="3">
        <v>50754</v>
      </c>
      <c r="B5035" s="1" t="s">
        <v>168</v>
      </c>
      <c r="C5035" s="1" t="s">
        <v>150</v>
      </c>
      <c r="D5035" s="1" t="s">
        <v>100</v>
      </c>
      <c r="E5035" s="1" t="s">
        <v>253</v>
      </c>
      <c r="F5035" s="1" t="s">
        <v>253</v>
      </c>
      <c r="G5035" s="13" t="s">
        <v>1633</v>
      </c>
      <c r="H5035" s="12">
        <v>40886</v>
      </c>
      <c r="I5035" s="12" t="s">
        <v>1633</v>
      </c>
      <c r="J5035" s="12">
        <v>40886</v>
      </c>
      <c r="K5035" s="4">
        <v>3624</v>
      </c>
      <c r="L5035" s="1" t="s">
        <v>146</v>
      </c>
      <c r="M5035" s="1" t="s">
        <v>672</v>
      </c>
      <c r="N5035" s="1" t="s">
        <v>302</v>
      </c>
      <c r="O5035" s="1" t="s">
        <v>93</v>
      </c>
      <c r="P5035">
        <v>30</v>
      </c>
      <c r="Q5035">
        <v>112595</v>
      </c>
      <c r="R5035">
        <v>728489.65</v>
      </c>
      <c r="S5035">
        <v>6.47</v>
      </c>
      <c r="T5035">
        <v>0.22</v>
      </c>
      <c r="U5035">
        <f t="shared" si="1547"/>
        <v>728489.65</v>
      </c>
      <c r="V5035">
        <f t="shared" si="1548"/>
        <v>3377850</v>
      </c>
      <c r="W5035" s="1" t="s">
        <v>204</v>
      </c>
      <c r="X5035" s="1" t="s">
        <v>1236</v>
      </c>
      <c r="Y5035" s="1" t="s">
        <v>205</v>
      </c>
      <c r="Z5035" s="3">
        <v>16682</v>
      </c>
      <c r="AA5035" s="4">
        <f t="shared" si="1552"/>
        <v>7991</v>
      </c>
      <c r="AB5035" s="4">
        <f t="shared" si="1558"/>
        <v>14601.793747000002</v>
      </c>
      <c r="AC5035" s="4">
        <f t="shared" si="1559"/>
        <v>7991</v>
      </c>
      <c r="AD5035" s="4">
        <f t="shared" si="1553"/>
        <v>7991</v>
      </c>
      <c r="AE5035" s="4">
        <v>7991</v>
      </c>
      <c r="AF5035" s="4">
        <v>7991</v>
      </c>
      <c r="AG5035" s="4">
        <f t="shared" si="1563"/>
        <v>7991</v>
      </c>
      <c r="AI5035" t="e">
        <f t="shared" si="1549"/>
        <v>#N/A</v>
      </c>
      <c r="AJ5035">
        <v>9972.68</v>
      </c>
      <c r="AK5035" s="2">
        <v>9972.68</v>
      </c>
      <c r="AL5035" s="2">
        <f t="shared" si="1564"/>
        <v>9972.68</v>
      </c>
      <c r="AM5035" s="4"/>
      <c r="AN5035" t="e">
        <f>VLOOKUP([1]!Tabelle13[[#This Row],[Vlookup this ID for freight costs]],$AL$2:$AL$6811,2,FALSE)</f>
        <v>#REF!</v>
      </c>
      <c r="AP5035">
        <v>1202.01</v>
      </c>
      <c r="AQ5035">
        <v>1202.01</v>
      </c>
      <c r="AR5035" s="4">
        <v>9</v>
      </c>
      <c r="AS5035" s="4">
        <v>12</v>
      </c>
      <c r="AT5035" s="4">
        <v>2011</v>
      </c>
      <c r="AU5035" s="4">
        <v>9</v>
      </c>
      <c r="AV5035" s="4">
        <v>12</v>
      </c>
      <c r="AW5035" s="4">
        <v>2011</v>
      </c>
      <c r="AX5035" t="str">
        <f t="shared" si="1550"/>
        <v>No Delay</v>
      </c>
      <c r="AY5035">
        <f t="shared" si="1551"/>
        <v>0</v>
      </c>
    </row>
    <row r="5036" spans="1:51" x14ac:dyDescent="0.2">
      <c r="A5036" s="3">
        <v>11322</v>
      </c>
      <c r="B5036" s="1" t="s">
        <v>119</v>
      </c>
      <c r="C5036" s="1" t="s">
        <v>114</v>
      </c>
      <c r="D5036" s="1" t="s">
        <v>130</v>
      </c>
      <c r="E5036" s="1" t="s">
        <v>101</v>
      </c>
      <c r="F5036" s="1" t="s">
        <v>101</v>
      </c>
      <c r="G5036" s="13" t="s">
        <v>1649</v>
      </c>
      <c r="H5036" s="12">
        <v>39974</v>
      </c>
      <c r="I5036" s="12" t="s">
        <v>1649</v>
      </c>
      <c r="J5036" s="12">
        <v>39974</v>
      </c>
      <c r="K5036" s="4">
        <v>1590</v>
      </c>
      <c r="L5036" s="1" t="s">
        <v>146</v>
      </c>
      <c r="M5036" s="1" t="s">
        <v>132</v>
      </c>
      <c r="N5036" s="1" t="s">
        <v>167</v>
      </c>
      <c r="O5036" s="1" t="s">
        <v>93</v>
      </c>
      <c r="P5036">
        <v>30</v>
      </c>
      <c r="Q5036">
        <v>107180</v>
      </c>
      <c r="R5036">
        <v>857440</v>
      </c>
      <c r="S5036">
        <v>8</v>
      </c>
      <c r="T5036">
        <v>0.27</v>
      </c>
      <c r="U5036">
        <f t="shared" si="1547"/>
        <v>857440</v>
      </c>
      <c r="V5036">
        <f t="shared" si="1548"/>
        <v>3215400</v>
      </c>
      <c r="W5036" s="1" t="s">
        <v>160</v>
      </c>
      <c r="X5036" s="1" t="s">
        <v>1236</v>
      </c>
      <c r="Y5036" s="1" t="s">
        <v>161</v>
      </c>
      <c r="Z5036" s="3">
        <v>13722</v>
      </c>
      <c r="AA5036" s="4">
        <f t="shared" si="1552"/>
        <v>7995</v>
      </c>
      <c r="AB5036" s="4">
        <f t="shared" si="1558"/>
        <v>14007.509410000001</v>
      </c>
      <c r="AC5036" s="4">
        <f t="shared" si="1559"/>
        <v>7995</v>
      </c>
      <c r="AD5036" s="4">
        <f t="shared" si="1553"/>
        <v>7995</v>
      </c>
      <c r="AE5036" s="4">
        <v>7995</v>
      </c>
      <c r="AF5036" s="4">
        <v>7995</v>
      </c>
      <c r="AG5036" s="4">
        <f t="shared" si="1563"/>
        <v>7995</v>
      </c>
      <c r="AH5036" s="4">
        <v>83772</v>
      </c>
      <c r="AI5036">
        <f t="shared" si="1549"/>
        <v>28696</v>
      </c>
      <c r="AJ5036" t="s">
        <v>81</v>
      </c>
      <c r="AK5036" s="2"/>
      <c r="AL5036" s="2" t="str">
        <f t="shared" si="1564"/>
        <v>Freight Included in Commodity Cost</v>
      </c>
      <c r="AM5036" s="4"/>
      <c r="AN5036" t="e">
        <f>VLOOKUP([1]!Tabelle13[[#This Row],[Vlookup this ID for freight costs]],$AL$2:$AL$6811,2,FALSE)</f>
        <v>#REF!</v>
      </c>
      <c r="AP5036">
        <v>1680.58</v>
      </c>
      <c r="AQ5036">
        <v>1680.58</v>
      </c>
      <c r="AR5036" s="4">
        <v>10</v>
      </c>
      <c r="AS5036" s="4">
        <v>6</v>
      </c>
      <c r="AT5036" s="4">
        <v>2009</v>
      </c>
      <c r="AU5036" s="4">
        <v>10</v>
      </c>
      <c r="AV5036" s="4">
        <v>6</v>
      </c>
      <c r="AW5036" s="4">
        <v>2009</v>
      </c>
      <c r="AX5036" t="str">
        <f t="shared" si="1550"/>
        <v>No Delay</v>
      </c>
      <c r="AY5036">
        <f t="shared" si="1551"/>
        <v>0</v>
      </c>
    </row>
    <row r="5037" spans="1:51" x14ac:dyDescent="0.2">
      <c r="A5037" s="3">
        <v>40364</v>
      </c>
      <c r="B5037" s="1" t="s">
        <v>168</v>
      </c>
      <c r="C5037" s="1" t="s">
        <v>150</v>
      </c>
      <c r="D5037" s="1" t="s">
        <v>100</v>
      </c>
      <c r="E5037" s="1" t="s">
        <v>253</v>
      </c>
      <c r="F5037" s="1" t="s">
        <v>253</v>
      </c>
      <c r="G5037" s="13" t="s">
        <v>1789</v>
      </c>
      <c r="H5037" s="12">
        <v>40463</v>
      </c>
      <c r="I5037" s="12" t="s">
        <v>820</v>
      </c>
      <c r="J5037" s="12">
        <v>40527</v>
      </c>
      <c r="K5037" s="4">
        <v>2926</v>
      </c>
      <c r="L5037" s="1" t="s">
        <v>146</v>
      </c>
      <c r="M5037" s="1" t="s">
        <v>170</v>
      </c>
      <c r="N5037" s="1" t="s">
        <v>167</v>
      </c>
      <c r="O5037" s="1" t="s">
        <v>93</v>
      </c>
      <c r="P5037">
        <v>30</v>
      </c>
      <c r="Q5037">
        <v>52516</v>
      </c>
      <c r="R5037">
        <v>236847.16</v>
      </c>
      <c r="S5037">
        <v>4.51</v>
      </c>
      <c r="T5037">
        <v>0.15</v>
      </c>
      <c r="U5037">
        <f t="shared" si="1547"/>
        <v>236847.15999999997</v>
      </c>
      <c r="V5037">
        <f t="shared" si="1548"/>
        <v>1575480</v>
      </c>
      <c r="W5037" s="1" t="s">
        <v>155</v>
      </c>
      <c r="X5037" s="1" t="s">
        <v>1236</v>
      </c>
      <c r="Y5037" s="1" t="s">
        <v>156</v>
      </c>
      <c r="Z5037" s="3">
        <v>8107</v>
      </c>
      <c r="AA5037" s="4">
        <f>AB5037</f>
        <v>8008.4728660000001</v>
      </c>
      <c r="AB5037" s="2">
        <f>2245.156962+0.109744*Q5037</f>
        <v>8008.4728660000001</v>
      </c>
      <c r="AC5037" s="4">
        <f>AD5037</f>
        <v>8008.4728660000001</v>
      </c>
      <c r="AD5037" s="4">
        <f t="shared" si="1553"/>
        <v>8008.4728660000001</v>
      </c>
      <c r="AE5037" s="4" t="s">
        <v>62</v>
      </c>
      <c r="AG5037" s="4" t="str">
        <f t="shared" si="1563"/>
        <v>Weight Captured Separately</v>
      </c>
      <c r="AI5037" t="e">
        <f t="shared" si="1549"/>
        <v>#N/A</v>
      </c>
      <c r="AJ5037" t="s">
        <v>81</v>
      </c>
      <c r="AK5037" s="2"/>
      <c r="AL5037" s="2" t="str">
        <f t="shared" si="1564"/>
        <v>Freight Included in Commodity Cost</v>
      </c>
      <c r="AM5037" s="4"/>
      <c r="AN5037" t="e">
        <f>VLOOKUP([1]!Tabelle13[[#This Row],[Vlookup this ID for freight costs]],$AL$2:$AL$6811,2,FALSE)</f>
        <v>#REF!</v>
      </c>
      <c r="AO5037">
        <f>IF(AK:AK="",AC:AC*6.242+1.383 -2.844 + 3.145 -2.265  -2.026,AK:AK)</f>
        <v>49986.280629572007</v>
      </c>
      <c r="AP5037">
        <v>510.64</v>
      </c>
      <c r="AQ5037">
        <v>510.64</v>
      </c>
      <c r="AR5037" s="4">
        <v>12</v>
      </c>
      <c r="AS5037" s="4">
        <v>10</v>
      </c>
      <c r="AT5037" s="4">
        <v>2010</v>
      </c>
      <c r="AU5037" s="4">
        <v>15</v>
      </c>
      <c r="AV5037" s="4">
        <v>12</v>
      </c>
      <c r="AW5037" s="4">
        <v>2010</v>
      </c>
      <c r="AX5037" t="str">
        <f t="shared" si="1550"/>
        <v>Delay</v>
      </c>
      <c r="AY5037">
        <f t="shared" si="1551"/>
        <v>64</v>
      </c>
    </row>
    <row r="5038" spans="1:51" x14ac:dyDescent="0.2">
      <c r="A5038" s="3">
        <v>12568</v>
      </c>
      <c r="B5038" s="1" t="s">
        <v>350</v>
      </c>
      <c r="C5038" s="1" t="s">
        <v>65</v>
      </c>
      <c r="D5038" s="1" t="s">
        <v>130</v>
      </c>
      <c r="E5038" s="1" t="s">
        <v>152</v>
      </c>
      <c r="F5038" s="1" t="s">
        <v>152</v>
      </c>
      <c r="G5038" s="13" t="s">
        <v>1048</v>
      </c>
      <c r="H5038" s="12">
        <v>39941</v>
      </c>
      <c r="I5038" s="12" t="s">
        <v>1048</v>
      </c>
      <c r="J5038" s="12">
        <v>39941</v>
      </c>
      <c r="K5038" s="4">
        <v>1535</v>
      </c>
      <c r="L5038" s="1" t="s">
        <v>146</v>
      </c>
      <c r="M5038" s="1" t="s">
        <v>132</v>
      </c>
      <c r="N5038" s="1" t="s">
        <v>154</v>
      </c>
      <c r="O5038" s="1" t="s">
        <v>93</v>
      </c>
      <c r="P5038">
        <v>60</v>
      </c>
      <c r="Q5038">
        <v>71422</v>
      </c>
      <c r="R5038">
        <v>814210.8</v>
      </c>
      <c r="S5038">
        <v>11.4</v>
      </c>
      <c r="T5038">
        <v>0.19</v>
      </c>
      <c r="U5038">
        <f t="shared" si="1547"/>
        <v>814210.8</v>
      </c>
      <c r="V5038">
        <f t="shared" si="1548"/>
        <v>4285320</v>
      </c>
      <c r="W5038" s="1" t="s">
        <v>155</v>
      </c>
      <c r="X5038" s="1" t="s">
        <v>1236</v>
      </c>
      <c r="Y5038" s="1" t="s">
        <v>156</v>
      </c>
      <c r="Z5038" s="3">
        <v>7726</v>
      </c>
      <c r="AA5038" s="4">
        <f t="shared" si="1552"/>
        <v>8016</v>
      </c>
      <c r="AB5038" s="4">
        <f t="shared" ref="AB5038:AB5045" si="1565" xml:space="preserve"> 2244.740206  + 0.1097478*Q5038</f>
        <v>10083.147577600001</v>
      </c>
      <c r="AC5038" s="4">
        <f t="shared" ref="AC5038:AC5045" si="1566">AF5038</f>
        <v>8016</v>
      </c>
      <c r="AD5038" s="4">
        <f t="shared" si="1553"/>
        <v>8016</v>
      </c>
      <c r="AE5038" s="4">
        <v>8016</v>
      </c>
      <c r="AF5038" s="4">
        <v>8016</v>
      </c>
      <c r="AG5038" s="4">
        <f t="shared" si="1563"/>
        <v>8016</v>
      </c>
      <c r="AI5038" t="e">
        <f t="shared" si="1549"/>
        <v>#N/A</v>
      </c>
      <c r="AJ5038">
        <v>15128.37</v>
      </c>
      <c r="AK5038" s="2">
        <v>15128.37</v>
      </c>
      <c r="AL5038" s="2">
        <f t="shared" si="1564"/>
        <v>15128.37</v>
      </c>
      <c r="AM5038" s="4"/>
      <c r="AN5038" t="e">
        <f>VLOOKUP([1]!Tabelle13[[#This Row],[Vlookup this ID for freight costs]],$AL$2:$AL$6811,2,FALSE)</f>
        <v>#REF!</v>
      </c>
      <c r="AP5038">
        <v>1595.85</v>
      </c>
      <c r="AQ5038">
        <v>1595.85</v>
      </c>
      <c r="AR5038" s="4">
        <v>8</v>
      </c>
      <c r="AS5038" s="4">
        <v>5</v>
      </c>
      <c r="AT5038" s="4">
        <v>2009</v>
      </c>
      <c r="AU5038" s="4">
        <v>8</v>
      </c>
      <c r="AV5038" s="4">
        <v>5</v>
      </c>
      <c r="AW5038" s="4">
        <v>2009</v>
      </c>
      <c r="AX5038" t="str">
        <f t="shared" si="1550"/>
        <v>No Delay</v>
      </c>
      <c r="AY5038">
        <f t="shared" si="1551"/>
        <v>0</v>
      </c>
    </row>
    <row r="5039" spans="1:51" x14ac:dyDescent="0.2">
      <c r="A5039" s="3">
        <v>27200</v>
      </c>
      <c r="B5039" s="1" t="s">
        <v>168</v>
      </c>
      <c r="C5039" s="1" t="s">
        <v>150</v>
      </c>
      <c r="D5039" s="1" t="s">
        <v>100</v>
      </c>
      <c r="E5039" s="1" t="s">
        <v>53</v>
      </c>
      <c r="F5039" s="1" t="s">
        <v>53</v>
      </c>
      <c r="G5039" s="13" t="s">
        <v>502</v>
      </c>
      <c r="H5039" s="12">
        <v>40788</v>
      </c>
      <c r="I5039" s="12" t="s">
        <v>502</v>
      </c>
      <c r="J5039" s="12">
        <v>40788</v>
      </c>
      <c r="K5039" s="4">
        <v>3398</v>
      </c>
      <c r="L5039" s="1" t="s">
        <v>146</v>
      </c>
      <c r="M5039" s="1" t="s">
        <v>1775</v>
      </c>
      <c r="N5039" s="1" t="s">
        <v>167</v>
      </c>
      <c r="O5039" s="1" t="s">
        <v>93</v>
      </c>
      <c r="P5039">
        <v>30</v>
      </c>
      <c r="Q5039">
        <v>92500</v>
      </c>
      <c r="R5039">
        <v>435675</v>
      </c>
      <c r="S5039">
        <v>4.71</v>
      </c>
      <c r="T5039">
        <v>0.16</v>
      </c>
      <c r="U5039">
        <f t="shared" si="1547"/>
        <v>435675</v>
      </c>
      <c r="V5039">
        <f t="shared" si="1548"/>
        <v>2775000</v>
      </c>
      <c r="W5039" s="1" t="s">
        <v>179</v>
      </c>
      <c r="X5039" s="1" t="s">
        <v>1236</v>
      </c>
      <c r="Y5039" s="1" t="s">
        <v>156</v>
      </c>
      <c r="Z5039" s="3">
        <v>8107</v>
      </c>
      <c r="AA5039" s="4">
        <f t="shared" si="1552"/>
        <v>8025</v>
      </c>
      <c r="AB5039" s="4">
        <f t="shared" si="1565"/>
        <v>12396.411706000001</v>
      </c>
      <c r="AC5039" s="4">
        <f t="shared" si="1566"/>
        <v>8025</v>
      </c>
      <c r="AD5039" s="4">
        <f t="shared" si="1553"/>
        <v>7893.666666666667</v>
      </c>
      <c r="AE5039" s="4">
        <v>8025</v>
      </c>
      <c r="AF5039" s="4">
        <v>8025</v>
      </c>
      <c r="AG5039" s="4">
        <f t="shared" si="1563"/>
        <v>8025</v>
      </c>
      <c r="AI5039" t="e">
        <f t="shared" si="1549"/>
        <v>#N/A</v>
      </c>
      <c r="AJ5039">
        <v>9706.85</v>
      </c>
      <c r="AK5039" s="2">
        <v>9706.85</v>
      </c>
      <c r="AL5039" s="2">
        <f t="shared" si="1564"/>
        <v>9706.85</v>
      </c>
      <c r="AM5039" s="4"/>
      <c r="AN5039" t="e">
        <f>VLOOKUP([1]!Tabelle13[[#This Row],[Vlookup this ID for freight costs]],$AL$2:$AL$6811,2,FALSE)</f>
        <v>#REF!</v>
      </c>
      <c r="AP5039">
        <v>718.86</v>
      </c>
      <c r="AQ5039">
        <v>718.86</v>
      </c>
      <c r="AR5039" s="4">
        <v>2</v>
      </c>
      <c r="AS5039" s="4">
        <v>9</v>
      </c>
      <c r="AT5039" s="4">
        <v>2011</v>
      </c>
      <c r="AU5039" s="4">
        <v>2</v>
      </c>
      <c r="AV5039" s="4">
        <v>9</v>
      </c>
      <c r="AW5039" s="4">
        <v>2011</v>
      </c>
      <c r="AX5039" t="str">
        <f t="shared" si="1550"/>
        <v>No Delay</v>
      </c>
      <c r="AY5039">
        <f t="shared" si="1551"/>
        <v>0</v>
      </c>
    </row>
    <row r="5040" spans="1:51" x14ac:dyDescent="0.2">
      <c r="A5040" s="3">
        <v>86498</v>
      </c>
      <c r="B5040" s="1" t="s">
        <v>151</v>
      </c>
      <c r="C5040" s="1" t="s">
        <v>65</v>
      </c>
      <c r="D5040" s="1" t="s">
        <v>130</v>
      </c>
      <c r="E5040" s="1" t="s">
        <v>152</v>
      </c>
      <c r="F5040" s="1" t="s">
        <v>152</v>
      </c>
      <c r="G5040" s="13" t="s">
        <v>1439</v>
      </c>
      <c r="H5040" s="12">
        <v>41120</v>
      </c>
      <c r="I5040" s="12" t="s">
        <v>1445</v>
      </c>
      <c r="J5040" s="12">
        <v>41114</v>
      </c>
      <c r="K5040" s="4">
        <v>4059</v>
      </c>
      <c r="L5040" s="1" t="s">
        <v>146</v>
      </c>
      <c r="M5040" s="1" t="s">
        <v>132</v>
      </c>
      <c r="N5040" s="1" t="s">
        <v>292</v>
      </c>
      <c r="O5040" s="1" t="s">
        <v>93</v>
      </c>
      <c r="P5040">
        <v>30</v>
      </c>
      <c r="Q5040">
        <v>69356</v>
      </c>
      <c r="R5040">
        <v>1043114.24</v>
      </c>
      <c r="S5040">
        <v>15.04</v>
      </c>
      <c r="T5040">
        <v>0.5</v>
      </c>
      <c r="U5040">
        <f t="shared" si="1547"/>
        <v>1043114.24</v>
      </c>
      <c r="V5040">
        <f t="shared" si="1548"/>
        <v>2080680</v>
      </c>
      <c r="W5040" s="1" t="s">
        <v>160</v>
      </c>
      <c r="X5040" s="1" t="s">
        <v>1236</v>
      </c>
      <c r="Y5040" s="1" t="s">
        <v>161</v>
      </c>
      <c r="Z5040" s="3">
        <v>7348</v>
      </c>
      <c r="AA5040" s="4">
        <f t="shared" si="1552"/>
        <v>8038</v>
      </c>
      <c r="AB5040" s="4">
        <f t="shared" si="1565"/>
        <v>9856.4086227999996</v>
      </c>
      <c r="AC5040" s="4">
        <f t="shared" si="1566"/>
        <v>8038</v>
      </c>
      <c r="AD5040" s="4">
        <f t="shared" si="1553"/>
        <v>8038</v>
      </c>
      <c r="AE5040" s="4">
        <v>8038</v>
      </c>
      <c r="AF5040" s="4">
        <v>8038</v>
      </c>
      <c r="AG5040" s="4">
        <f t="shared" si="1563"/>
        <v>8038</v>
      </c>
      <c r="AI5040" t="e">
        <f t="shared" si="1549"/>
        <v>#N/A</v>
      </c>
      <c r="AJ5040">
        <v>16532.5</v>
      </c>
      <c r="AK5040" s="2">
        <v>16532.5</v>
      </c>
      <c r="AL5040" s="2">
        <f t="shared" si="1564"/>
        <v>16532.5</v>
      </c>
      <c r="AM5040" s="4"/>
      <c r="AN5040" t="e">
        <f>VLOOKUP([1]!Tabelle13[[#This Row],[Vlookup this ID for freight costs]],$AL$2:$AL$6811,2,FALSE)</f>
        <v>#REF!</v>
      </c>
      <c r="AP5040">
        <v>1462.45</v>
      </c>
      <c r="AQ5040">
        <v>1462.45</v>
      </c>
      <c r="AR5040" s="4">
        <v>30</v>
      </c>
      <c r="AS5040" s="4">
        <v>7</v>
      </c>
      <c r="AT5040" s="4">
        <v>2012</v>
      </c>
      <c r="AU5040" s="4">
        <v>24</v>
      </c>
      <c r="AV5040" s="4">
        <v>7</v>
      </c>
      <c r="AW5040" s="4">
        <v>2012</v>
      </c>
      <c r="AX5040" t="str">
        <f t="shared" si="1550"/>
        <v>No Delay</v>
      </c>
      <c r="AY5040">
        <f t="shared" si="1551"/>
        <v>0</v>
      </c>
    </row>
    <row r="5041" spans="1:51" x14ac:dyDescent="0.2">
      <c r="A5041" s="3">
        <v>86653</v>
      </c>
      <c r="B5041" s="1" t="s">
        <v>151</v>
      </c>
      <c r="C5041" s="1" t="s">
        <v>65</v>
      </c>
      <c r="D5041" s="1" t="s">
        <v>130</v>
      </c>
      <c r="E5041" s="1" t="s">
        <v>152</v>
      </c>
      <c r="F5041" s="1" t="s">
        <v>152</v>
      </c>
      <c r="G5041" s="13" t="s">
        <v>565</v>
      </c>
      <c r="H5041" s="12">
        <v>41698</v>
      </c>
      <c r="I5041" s="12" t="s">
        <v>688</v>
      </c>
      <c r="J5041" s="12">
        <v>41689</v>
      </c>
      <c r="K5041" s="4">
        <v>5316</v>
      </c>
      <c r="L5041" s="1" t="s">
        <v>146</v>
      </c>
      <c r="M5041" s="1" t="s">
        <v>132</v>
      </c>
      <c r="N5041" s="1" t="s">
        <v>599</v>
      </c>
      <c r="O5041" s="1" t="s">
        <v>93</v>
      </c>
      <c r="P5041">
        <v>60</v>
      </c>
      <c r="Q5041">
        <v>169447</v>
      </c>
      <c r="R5041">
        <v>635426.25</v>
      </c>
      <c r="S5041">
        <v>3.75</v>
      </c>
      <c r="T5041">
        <v>0.06</v>
      </c>
      <c r="U5041">
        <f t="shared" si="1547"/>
        <v>635426.25</v>
      </c>
      <c r="V5041">
        <f t="shared" si="1548"/>
        <v>10166820</v>
      </c>
      <c r="W5041" s="1" t="s">
        <v>197</v>
      </c>
      <c r="X5041" s="1" t="s">
        <v>1236</v>
      </c>
      <c r="Y5041" s="1" t="s">
        <v>3082</v>
      </c>
      <c r="Z5041" s="3">
        <v>7428</v>
      </c>
      <c r="AA5041" s="4">
        <f t="shared" si="1552"/>
        <v>8039</v>
      </c>
      <c r="AB5041" s="4">
        <f t="shared" si="1565"/>
        <v>20841.175672599999</v>
      </c>
      <c r="AC5041" s="4">
        <f t="shared" si="1566"/>
        <v>8039</v>
      </c>
      <c r="AD5041" s="4">
        <f t="shared" si="1553"/>
        <v>8039</v>
      </c>
      <c r="AE5041" s="4">
        <v>8039</v>
      </c>
      <c r="AF5041" s="4">
        <v>8039</v>
      </c>
      <c r="AG5041" s="4">
        <f t="shared" si="1563"/>
        <v>8039</v>
      </c>
      <c r="AI5041" t="e">
        <f t="shared" si="1549"/>
        <v>#N/A</v>
      </c>
      <c r="AJ5041">
        <v>30936.1</v>
      </c>
      <c r="AK5041" s="2">
        <v>30936.1</v>
      </c>
      <c r="AL5041" s="2">
        <f t="shared" si="1564"/>
        <v>30936.1</v>
      </c>
      <c r="AM5041" s="4"/>
      <c r="AN5041" t="e">
        <f>VLOOKUP([1]!Tabelle13[[#This Row],[Vlookup this ID for freight costs]],$AL$2:$AL$6811,2,FALSE)</f>
        <v>#REF!</v>
      </c>
      <c r="AP5041">
        <v>786.02</v>
      </c>
      <c r="AQ5041">
        <v>786.02</v>
      </c>
      <c r="AR5041" s="4">
        <v>28</v>
      </c>
      <c r="AS5041" s="4">
        <v>2</v>
      </c>
      <c r="AT5041" s="4">
        <v>2014</v>
      </c>
      <c r="AU5041" s="4">
        <v>19</v>
      </c>
      <c r="AV5041" s="4">
        <v>2</v>
      </c>
      <c r="AW5041" s="4">
        <v>2014</v>
      </c>
      <c r="AX5041" t="str">
        <f t="shared" si="1550"/>
        <v>No Delay</v>
      </c>
      <c r="AY5041">
        <f t="shared" si="1551"/>
        <v>0</v>
      </c>
    </row>
    <row r="5042" spans="1:51" x14ac:dyDescent="0.2">
      <c r="A5042" s="3">
        <v>82974</v>
      </c>
      <c r="B5042" s="1" t="s">
        <v>172</v>
      </c>
      <c r="C5042" s="1" t="s">
        <v>114</v>
      </c>
      <c r="D5042" s="1" t="s">
        <v>130</v>
      </c>
      <c r="E5042" s="1" t="s">
        <v>101</v>
      </c>
      <c r="F5042" s="1" t="s">
        <v>101</v>
      </c>
      <c r="G5042" s="13" t="s">
        <v>1348</v>
      </c>
      <c r="H5042" s="12">
        <v>40791</v>
      </c>
      <c r="I5042" s="12" t="s">
        <v>1348</v>
      </c>
      <c r="J5042" s="12">
        <v>40791</v>
      </c>
      <c r="K5042" s="4">
        <v>3412</v>
      </c>
      <c r="L5042" s="1" t="s">
        <v>146</v>
      </c>
      <c r="M5042" s="1" t="s">
        <v>132</v>
      </c>
      <c r="N5042" s="1" t="s">
        <v>167</v>
      </c>
      <c r="O5042" s="1" t="s">
        <v>93</v>
      </c>
      <c r="P5042">
        <v>30</v>
      </c>
      <c r="Q5042">
        <v>99366</v>
      </c>
      <c r="R5042">
        <v>429261.12</v>
      </c>
      <c r="S5042">
        <v>4.32</v>
      </c>
      <c r="T5042">
        <v>0.14000000000000001</v>
      </c>
      <c r="U5042">
        <f t="shared" si="1547"/>
        <v>429261.12000000005</v>
      </c>
      <c r="V5042">
        <f t="shared" si="1548"/>
        <v>2980980</v>
      </c>
      <c r="W5042" s="1" t="s">
        <v>179</v>
      </c>
      <c r="X5042" s="1" t="s">
        <v>1236</v>
      </c>
      <c r="Y5042" s="1" t="s">
        <v>156</v>
      </c>
      <c r="Z5042" s="3">
        <v>14240</v>
      </c>
      <c r="AA5042" s="4">
        <f t="shared" si="1552"/>
        <v>8045</v>
      </c>
      <c r="AB5042" s="4">
        <f t="shared" si="1565"/>
        <v>13149.9401008</v>
      </c>
      <c r="AC5042" s="4">
        <f t="shared" si="1566"/>
        <v>8045</v>
      </c>
      <c r="AD5042" s="4">
        <f t="shared" si="1553"/>
        <v>8045</v>
      </c>
      <c r="AE5042" s="4">
        <v>8045</v>
      </c>
      <c r="AF5042" s="4">
        <v>8045</v>
      </c>
      <c r="AG5042" s="4">
        <f t="shared" si="1563"/>
        <v>8045</v>
      </c>
      <c r="AI5042" t="e">
        <f t="shared" si="1549"/>
        <v>#N/A</v>
      </c>
      <c r="AJ5042">
        <v>13511.49</v>
      </c>
      <c r="AK5042" s="2">
        <v>13511.49</v>
      </c>
      <c r="AL5042" s="2">
        <f t="shared" si="1564"/>
        <v>13511.49</v>
      </c>
      <c r="AM5042" s="4"/>
      <c r="AN5042" t="e">
        <f>VLOOKUP([1]!Tabelle13[[#This Row],[Vlookup this ID for freight costs]],$AL$2:$AL$6811,2,FALSE)</f>
        <v>#REF!</v>
      </c>
      <c r="AP5042">
        <v>708.28</v>
      </c>
      <c r="AQ5042">
        <v>708.28</v>
      </c>
      <c r="AR5042" s="4">
        <v>5</v>
      </c>
      <c r="AS5042" s="4">
        <v>9</v>
      </c>
      <c r="AT5042" s="4">
        <v>2011</v>
      </c>
      <c r="AU5042" s="4">
        <v>5</v>
      </c>
      <c r="AV5042" s="4">
        <v>9</v>
      </c>
      <c r="AW5042" s="4">
        <v>2011</v>
      </c>
      <c r="AX5042" t="str">
        <f t="shared" si="1550"/>
        <v>No Delay</v>
      </c>
      <c r="AY5042">
        <f t="shared" si="1551"/>
        <v>0</v>
      </c>
    </row>
    <row r="5043" spans="1:51" x14ac:dyDescent="0.2">
      <c r="A5043" s="3">
        <v>71439</v>
      </c>
      <c r="B5043" s="1" t="s">
        <v>168</v>
      </c>
      <c r="C5043" s="1" t="s">
        <v>150</v>
      </c>
      <c r="D5043" s="1" t="s">
        <v>100</v>
      </c>
      <c r="E5043" s="1" t="s">
        <v>253</v>
      </c>
      <c r="F5043" s="1" t="s">
        <v>253</v>
      </c>
      <c r="G5043" s="13" t="s">
        <v>820</v>
      </c>
      <c r="H5043" s="12">
        <v>40527</v>
      </c>
      <c r="I5043" s="12" t="s">
        <v>820</v>
      </c>
      <c r="J5043" s="12">
        <v>40527</v>
      </c>
      <c r="K5043" s="4">
        <v>2929</v>
      </c>
      <c r="L5043" s="1" t="s">
        <v>146</v>
      </c>
      <c r="M5043" s="1" t="s">
        <v>1210</v>
      </c>
      <c r="N5043" s="1" t="s">
        <v>171</v>
      </c>
      <c r="O5043" s="1" t="s">
        <v>93</v>
      </c>
      <c r="P5043">
        <v>60</v>
      </c>
      <c r="Q5043">
        <v>164908</v>
      </c>
      <c r="R5043">
        <v>407322.76</v>
      </c>
      <c r="S5043">
        <v>2.4700000000000002</v>
      </c>
      <c r="T5043">
        <v>0.04</v>
      </c>
      <c r="U5043">
        <f t="shared" si="1547"/>
        <v>407322.76</v>
      </c>
      <c r="V5043">
        <f t="shared" si="1548"/>
        <v>9894480</v>
      </c>
      <c r="W5043" s="1" t="s">
        <v>197</v>
      </c>
      <c r="X5043" s="1" t="s">
        <v>1236</v>
      </c>
      <c r="Y5043" s="1" t="s">
        <v>3082</v>
      </c>
      <c r="Z5043" s="3">
        <v>15488</v>
      </c>
      <c r="AA5043" s="4">
        <f t="shared" si="1552"/>
        <v>8048</v>
      </c>
      <c r="AB5043" s="4">
        <f t="shared" si="1565"/>
        <v>20343.030408399998</v>
      </c>
      <c r="AC5043" s="4">
        <f t="shared" si="1566"/>
        <v>8048</v>
      </c>
      <c r="AD5043" s="4">
        <f t="shared" si="1553"/>
        <v>8048</v>
      </c>
      <c r="AE5043" s="4">
        <v>8048</v>
      </c>
      <c r="AF5043" s="4">
        <v>8048</v>
      </c>
      <c r="AG5043" s="4">
        <f t="shared" si="1563"/>
        <v>8048</v>
      </c>
      <c r="AI5043" t="e">
        <f t="shared" si="1549"/>
        <v>#N/A</v>
      </c>
      <c r="AJ5043">
        <v>12225.76</v>
      </c>
      <c r="AK5043" s="2">
        <v>12225.76</v>
      </c>
      <c r="AL5043" s="2">
        <f t="shared" si="1564"/>
        <v>12225.76</v>
      </c>
      <c r="AM5043" s="4"/>
      <c r="AN5043" t="e">
        <f>VLOOKUP([1]!Tabelle13[[#This Row],[Vlookup this ID for freight costs]],$AL$2:$AL$6811,2,FALSE)</f>
        <v>#REF!</v>
      </c>
      <c r="AP5043">
        <v>878.19</v>
      </c>
      <c r="AQ5043">
        <v>878.19</v>
      </c>
      <c r="AR5043" s="4">
        <v>15</v>
      </c>
      <c r="AS5043" s="4">
        <v>12</v>
      </c>
      <c r="AT5043" s="4">
        <v>2010</v>
      </c>
      <c r="AU5043" s="4">
        <v>15</v>
      </c>
      <c r="AV5043" s="4">
        <v>12</v>
      </c>
      <c r="AW5043" s="4">
        <v>2010</v>
      </c>
      <c r="AX5043" t="str">
        <f t="shared" si="1550"/>
        <v>No Delay</v>
      </c>
      <c r="AY5043">
        <f t="shared" si="1551"/>
        <v>0</v>
      </c>
    </row>
    <row r="5044" spans="1:51" x14ac:dyDescent="0.2">
      <c r="A5044" s="3">
        <v>84275</v>
      </c>
      <c r="B5044" s="1" t="s">
        <v>175</v>
      </c>
      <c r="C5044" s="1" t="s">
        <v>165</v>
      </c>
      <c r="D5044" s="1" t="s">
        <v>130</v>
      </c>
      <c r="E5044" s="1" t="s">
        <v>101</v>
      </c>
      <c r="F5044" s="1" t="s">
        <v>101</v>
      </c>
      <c r="G5044" s="13" t="s">
        <v>1113</v>
      </c>
      <c r="H5044" s="12">
        <v>41486</v>
      </c>
      <c r="I5044" s="12" t="s">
        <v>2543</v>
      </c>
      <c r="J5044" s="12">
        <v>41512</v>
      </c>
      <c r="K5044" s="4">
        <v>4882</v>
      </c>
      <c r="L5044" s="1" t="s">
        <v>146</v>
      </c>
      <c r="M5044" s="1" t="s">
        <v>132</v>
      </c>
      <c r="N5044" s="1" t="s">
        <v>154</v>
      </c>
      <c r="O5044" s="1" t="s">
        <v>93</v>
      </c>
      <c r="P5044">
        <v>60</v>
      </c>
      <c r="Q5044">
        <v>44017</v>
      </c>
      <c r="R5044">
        <v>363580.42</v>
      </c>
      <c r="S5044">
        <v>8.26</v>
      </c>
      <c r="T5044">
        <v>0.14000000000000001</v>
      </c>
      <c r="U5044">
        <f t="shared" si="1547"/>
        <v>363580.42</v>
      </c>
      <c r="V5044">
        <f t="shared" si="1548"/>
        <v>2641020</v>
      </c>
      <c r="W5044" s="1" t="s">
        <v>179</v>
      </c>
      <c r="X5044" s="1" t="s">
        <v>1236</v>
      </c>
      <c r="Y5044" s="1" t="s">
        <v>156</v>
      </c>
      <c r="Z5044" s="3">
        <v>11413</v>
      </c>
      <c r="AA5044" s="4">
        <f t="shared" si="1552"/>
        <v>8057</v>
      </c>
      <c r="AB5044" s="4">
        <f t="shared" si="1565"/>
        <v>7075.5091186000009</v>
      </c>
      <c r="AC5044" s="4">
        <f t="shared" si="1566"/>
        <v>8057</v>
      </c>
      <c r="AD5044" s="4">
        <f t="shared" si="1553"/>
        <v>8057</v>
      </c>
      <c r="AE5044" s="3" t="s">
        <v>2544</v>
      </c>
      <c r="AF5044" s="3">
        <v>8057</v>
      </c>
      <c r="AG5044" s="4">
        <f>AI5044</f>
        <v>8057</v>
      </c>
      <c r="AH5044" s="4">
        <v>83700</v>
      </c>
      <c r="AI5044">
        <f t="shared" si="1549"/>
        <v>8057</v>
      </c>
      <c r="AJ5044" t="s">
        <v>2544</v>
      </c>
      <c r="AK5044" s="2">
        <v>10734.13</v>
      </c>
      <c r="AL5044" s="2">
        <f>AN5044</f>
        <v>10734.13</v>
      </c>
      <c r="AM5044" s="4">
        <v>83700</v>
      </c>
      <c r="AN5044">
        <f>INDEX($AJ$2:$AJ$6811,MATCH(AM5044,$A$2:$A$6811,0))</f>
        <v>10734.13</v>
      </c>
      <c r="AP5044">
        <v>449.75</v>
      </c>
      <c r="AQ5044">
        <v>449.75</v>
      </c>
      <c r="AR5044" s="4">
        <v>31</v>
      </c>
      <c r="AS5044" s="4">
        <v>7</v>
      </c>
      <c r="AT5044" s="4">
        <v>2013</v>
      </c>
      <c r="AU5044" s="4">
        <v>26</v>
      </c>
      <c r="AV5044" s="4">
        <v>8</v>
      </c>
      <c r="AW5044" s="4">
        <v>2013</v>
      </c>
      <c r="AX5044" t="str">
        <f t="shared" si="1550"/>
        <v>Delay</v>
      </c>
      <c r="AY5044">
        <f t="shared" si="1551"/>
        <v>26</v>
      </c>
    </row>
    <row r="5045" spans="1:51" x14ac:dyDescent="0.2">
      <c r="A5045" s="3">
        <v>83700</v>
      </c>
      <c r="B5045" s="1" t="s">
        <v>175</v>
      </c>
      <c r="C5045" s="1" t="s">
        <v>165</v>
      </c>
      <c r="D5045" s="1" t="s">
        <v>130</v>
      </c>
      <c r="E5045" s="1" t="s">
        <v>101</v>
      </c>
      <c r="F5045" s="1" t="s">
        <v>101</v>
      </c>
      <c r="G5045" s="13" t="s">
        <v>1113</v>
      </c>
      <c r="H5045" s="12">
        <v>41486</v>
      </c>
      <c r="I5045" s="12" t="s">
        <v>2543</v>
      </c>
      <c r="J5045" s="12">
        <v>41512</v>
      </c>
      <c r="K5045" s="4">
        <v>4881</v>
      </c>
      <c r="L5045" s="1" t="s">
        <v>146</v>
      </c>
      <c r="M5045" s="1" t="s">
        <v>132</v>
      </c>
      <c r="N5045" s="1" t="s">
        <v>154</v>
      </c>
      <c r="O5045" s="1" t="s">
        <v>93</v>
      </c>
      <c r="P5045">
        <v>60</v>
      </c>
      <c r="Q5045">
        <v>15117</v>
      </c>
      <c r="R5045">
        <v>124866.42</v>
      </c>
      <c r="S5045">
        <v>8.26</v>
      </c>
      <c r="T5045">
        <v>0.14000000000000001</v>
      </c>
      <c r="U5045">
        <f t="shared" si="1547"/>
        <v>124866.42</v>
      </c>
      <c r="V5045">
        <f t="shared" si="1548"/>
        <v>907020</v>
      </c>
      <c r="W5045" s="1" t="s">
        <v>197</v>
      </c>
      <c r="X5045" s="1" t="s">
        <v>1236</v>
      </c>
      <c r="Y5045" s="1" t="s">
        <v>3082</v>
      </c>
      <c r="Z5045" s="3">
        <v>10265</v>
      </c>
      <c r="AA5045" s="4">
        <f t="shared" si="1552"/>
        <v>8057</v>
      </c>
      <c r="AB5045" s="4">
        <f t="shared" si="1565"/>
        <v>3903.7976986000003</v>
      </c>
      <c r="AC5045" s="4">
        <f t="shared" si="1566"/>
        <v>8057</v>
      </c>
      <c r="AD5045" s="4">
        <f t="shared" si="1553"/>
        <v>8057</v>
      </c>
      <c r="AE5045" s="4">
        <v>8057</v>
      </c>
      <c r="AF5045" s="4">
        <v>8057</v>
      </c>
      <c r="AG5045" s="4">
        <f>AE5045</f>
        <v>8057</v>
      </c>
      <c r="AI5045" t="e">
        <f t="shared" si="1549"/>
        <v>#N/A</v>
      </c>
      <c r="AJ5045">
        <v>10734.13</v>
      </c>
      <c r="AK5045" s="2">
        <v>10734.13</v>
      </c>
      <c r="AL5045" s="2">
        <f>AJ5045</f>
        <v>10734.13</v>
      </c>
      <c r="AM5045" s="4"/>
      <c r="AN5045" t="e">
        <f>VLOOKUP([1]!Tabelle13[[#This Row],[Vlookup this ID for freight costs]],$AL$2:$AL$6811,2,FALSE)</f>
        <v>#REF!</v>
      </c>
      <c r="AP5045">
        <v>154.46</v>
      </c>
      <c r="AQ5045">
        <v>154.46</v>
      </c>
      <c r="AR5045" s="4">
        <v>31</v>
      </c>
      <c r="AS5045" s="4">
        <v>7</v>
      </c>
      <c r="AT5045" s="4">
        <v>2013</v>
      </c>
      <c r="AU5045" s="4">
        <v>26</v>
      </c>
      <c r="AV5045" s="4">
        <v>8</v>
      </c>
      <c r="AW5045" s="4">
        <v>2013</v>
      </c>
      <c r="AX5045" t="str">
        <f t="shared" si="1550"/>
        <v>Delay</v>
      </c>
      <c r="AY5045">
        <f t="shared" si="1551"/>
        <v>26</v>
      </c>
    </row>
    <row r="5046" spans="1:51" x14ac:dyDescent="0.2">
      <c r="A5046" s="3">
        <v>84577</v>
      </c>
      <c r="B5046" s="1" t="s">
        <v>151</v>
      </c>
      <c r="C5046" s="1" t="s">
        <v>65</v>
      </c>
      <c r="D5046" s="1" t="s">
        <v>130</v>
      </c>
      <c r="E5046" s="1" t="s">
        <v>53</v>
      </c>
      <c r="F5046" s="1" t="s">
        <v>53</v>
      </c>
      <c r="G5046" s="13" t="s">
        <v>1321</v>
      </c>
      <c r="H5046" s="12">
        <v>40380</v>
      </c>
      <c r="I5046" s="12" t="s">
        <v>190</v>
      </c>
      <c r="J5046" s="12">
        <v>40357</v>
      </c>
      <c r="K5046" s="4">
        <v>2577</v>
      </c>
      <c r="L5046" s="1" t="s">
        <v>146</v>
      </c>
      <c r="M5046" s="1" t="s">
        <v>132</v>
      </c>
      <c r="N5046" s="1" t="s">
        <v>275</v>
      </c>
      <c r="O5046" s="1" t="s">
        <v>93</v>
      </c>
      <c r="P5046">
        <v>60</v>
      </c>
      <c r="Q5046">
        <v>53086</v>
      </c>
      <c r="R5046">
        <v>465033.36</v>
      </c>
      <c r="S5046">
        <v>8.76</v>
      </c>
      <c r="T5046">
        <v>0.15</v>
      </c>
      <c r="U5046">
        <f t="shared" si="1547"/>
        <v>465033.36</v>
      </c>
      <c r="V5046">
        <f t="shared" si="1548"/>
        <v>3185160</v>
      </c>
      <c r="W5046" s="1" t="s">
        <v>179</v>
      </c>
      <c r="X5046" s="1" t="s">
        <v>1236</v>
      </c>
      <c r="Y5046" s="1" t="s">
        <v>156</v>
      </c>
      <c r="Z5046" s="3">
        <v>7726</v>
      </c>
      <c r="AA5046" s="4">
        <f>AB5046</f>
        <v>8071.026946</v>
      </c>
      <c r="AB5046" s="2">
        <f>2245.156962+0.109744*Q5046</f>
        <v>8071.026946</v>
      </c>
      <c r="AC5046" s="4">
        <f>AD5046</f>
        <v>8071.026946</v>
      </c>
      <c r="AD5046" s="4">
        <f t="shared" si="1553"/>
        <v>8071.026946</v>
      </c>
      <c r="AE5046" s="4" t="s">
        <v>62</v>
      </c>
      <c r="AG5046" s="4" t="str">
        <f>AE5046</f>
        <v>Weight Captured Separately</v>
      </c>
      <c r="AI5046" t="e">
        <f t="shared" si="1549"/>
        <v>#N/A</v>
      </c>
      <c r="AJ5046" t="s">
        <v>81</v>
      </c>
      <c r="AK5046" s="2"/>
      <c r="AL5046" s="2" t="str">
        <f>AJ5046</f>
        <v>Freight Included in Commodity Cost</v>
      </c>
      <c r="AM5046" s="4"/>
      <c r="AN5046" t="e">
        <f>VLOOKUP([1]!Tabelle13[[#This Row],[Vlookup this ID for freight costs]],$AL$2:$AL$6811,2,FALSE)</f>
        <v>#REF!</v>
      </c>
      <c r="AO5046">
        <f>IF(AK:AK="",AC:AC*6.242+1.383 -2.844 + 3.145 -2.265  -2.026,AK:AK)</f>
        <v>50376.743196932002</v>
      </c>
      <c r="AP5046">
        <v>1002.61</v>
      </c>
      <c r="AQ5046">
        <v>1002.61</v>
      </c>
      <c r="AR5046" s="4">
        <v>21</v>
      </c>
      <c r="AS5046" s="4">
        <v>7</v>
      </c>
      <c r="AT5046" s="4">
        <v>2010</v>
      </c>
      <c r="AU5046" s="4">
        <v>28</v>
      </c>
      <c r="AV5046" s="4">
        <v>6</v>
      </c>
      <c r="AW5046" s="4">
        <v>2010</v>
      </c>
      <c r="AX5046" t="str">
        <f t="shared" si="1550"/>
        <v>No Delay</v>
      </c>
      <c r="AY5046">
        <f t="shared" si="1551"/>
        <v>0</v>
      </c>
    </row>
    <row r="5047" spans="1:51" x14ac:dyDescent="0.2">
      <c r="A5047" s="3">
        <v>62801</v>
      </c>
      <c r="B5047" s="1" t="s">
        <v>168</v>
      </c>
      <c r="C5047" s="1" t="s">
        <v>150</v>
      </c>
      <c r="D5047" s="1" t="s">
        <v>100</v>
      </c>
      <c r="E5047" s="1" t="s">
        <v>253</v>
      </c>
      <c r="F5047" s="1" t="s">
        <v>253</v>
      </c>
      <c r="G5047" s="13" t="s">
        <v>953</v>
      </c>
      <c r="H5047" s="12">
        <v>40801</v>
      </c>
      <c r="I5047" s="12" t="s">
        <v>953</v>
      </c>
      <c r="J5047" s="12">
        <v>40801</v>
      </c>
      <c r="K5047" s="4">
        <v>3442</v>
      </c>
      <c r="L5047" s="1" t="s">
        <v>146</v>
      </c>
      <c r="M5047" s="1" t="s">
        <v>170</v>
      </c>
      <c r="N5047" s="1" t="s">
        <v>302</v>
      </c>
      <c r="O5047" s="1" t="s">
        <v>93</v>
      </c>
      <c r="P5047">
        <v>30</v>
      </c>
      <c r="Q5047">
        <v>86843</v>
      </c>
      <c r="R5047">
        <v>577505.94999999995</v>
      </c>
      <c r="S5047">
        <v>6.65</v>
      </c>
      <c r="T5047">
        <v>0.22</v>
      </c>
      <c r="U5047">
        <f t="shared" si="1547"/>
        <v>577505.95000000007</v>
      </c>
      <c r="V5047">
        <f t="shared" si="1548"/>
        <v>2605290</v>
      </c>
      <c r="W5047" s="1" t="s">
        <v>155</v>
      </c>
      <c r="X5047" s="1" t="s">
        <v>1236</v>
      </c>
      <c r="Y5047" s="1" t="s">
        <v>156</v>
      </c>
      <c r="Z5047" s="3">
        <v>8107</v>
      </c>
      <c r="AA5047" s="4">
        <f t="shared" si="1552"/>
        <v>8106</v>
      </c>
      <c r="AB5047" s="4">
        <f t="shared" ref="AB5047:AB5057" si="1567" xml:space="preserve"> 2244.740206  + 0.1097478*Q5047</f>
        <v>11775.568401400002</v>
      </c>
      <c r="AC5047" s="4">
        <f t="shared" ref="AC5047:AC5057" si="1568">AF5047</f>
        <v>8106</v>
      </c>
      <c r="AD5047" s="4">
        <f t="shared" si="1553"/>
        <v>8106</v>
      </c>
      <c r="AE5047" s="4">
        <v>8106</v>
      </c>
      <c r="AF5047" s="4">
        <v>8106</v>
      </c>
      <c r="AG5047" s="4">
        <f>AE5047</f>
        <v>8106</v>
      </c>
      <c r="AI5047" t="e">
        <f t="shared" si="1549"/>
        <v>#N/A</v>
      </c>
      <c r="AJ5047">
        <v>10748.78</v>
      </c>
      <c r="AK5047" s="2">
        <v>10748.78</v>
      </c>
      <c r="AL5047" s="2">
        <f>AJ5047</f>
        <v>10748.78</v>
      </c>
      <c r="AM5047" s="4"/>
      <c r="AN5047" t="e">
        <f>VLOOKUP([1]!Tabelle13[[#This Row],[Vlookup this ID for freight costs]],$AL$2:$AL$6811,2,FALSE)</f>
        <v>#REF!</v>
      </c>
      <c r="AP5047">
        <v>952.88</v>
      </c>
      <c r="AQ5047">
        <v>952.88</v>
      </c>
      <c r="AR5047" s="4">
        <v>15</v>
      </c>
      <c r="AS5047" s="4">
        <v>9</v>
      </c>
      <c r="AT5047" s="4">
        <v>2011</v>
      </c>
      <c r="AU5047" s="4">
        <v>15</v>
      </c>
      <c r="AV5047" s="4">
        <v>9</v>
      </c>
      <c r="AW5047" s="4">
        <v>2011</v>
      </c>
      <c r="AX5047" t="str">
        <f t="shared" si="1550"/>
        <v>No Delay</v>
      </c>
      <c r="AY5047">
        <f t="shared" si="1551"/>
        <v>0</v>
      </c>
    </row>
    <row r="5048" spans="1:51" x14ac:dyDescent="0.2">
      <c r="A5048" s="3">
        <v>85965</v>
      </c>
      <c r="B5048" s="1" t="s">
        <v>175</v>
      </c>
      <c r="C5048" s="1" t="s">
        <v>165</v>
      </c>
      <c r="D5048" s="1" t="s">
        <v>130</v>
      </c>
      <c r="E5048" s="1" t="s">
        <v>53</v>
      </c>
      <c r="F5048" s="1" t="s">
        <v>53</v>
      </c>
      <c r="G5048" s="13" t="s">
        <v>825</v>
      </c>
      <c r="H5048" s="12">
        <v>41403</v>
      </c>
      <c r="I5048" s="12" t="s">
        <v>1521</v>
      </c>
      <c r="J5048" s="12">
        <v>41416</v>
      </c>
      <c r="K5048" s="4">
        <v>4727</v>
      </c>
      <c r="L5048" s="1" t="s">
        <v>146</v>
      </c>
      <c r="M5048" s="1" t="s">
        <v>132</v>
      </c>
      <c r="N5048" s="1" t="s">
        <v>1524</v>
      </c>
      <c r="O5048" s="1" t="s">
        <v>93</v>
      </c>
      <c r="P5048">
        <v>30</v>
      </c>
      <c r="Q5048">
        <v>61394</v>
      </c>
      <c r="R5048">
        <v>645864.88</v>
      </c>
      <c r="S5048">
        <v>10.52</v>
      </c>
      <c r="T5048">
        <v>0.35</v>
      </c>
      <c r="U5048">
        <f t="shared" si="1547"/>
        <v>645864.88</v>
      </c>
      <c r="V5048">
        <f t="shared" si="1548"/>
        <v>1841820</v>
      </c>
      <c r="W5048" s="1" t="s">
        <v>179</v>
      </c>
      <c r="X5048" s="1" t="s">
        <v>1236</v>
      </c>
      <c r="Y5048" s="1" t="s">
        <v>156</v>
      </c>
      <c r="Z5048" s="3">
        <v>5457</v>
      </c>
      <c r="AA5048" s="4">
        <f t="shared" si="1552"/>
        <v>8115</v>
      </c>
      <c r="AB5048" s="4">
        <f t="shared" si="1567"/>
        <v>8982.5966392000009</v>
      </c>
      <c r="AC5048" s="4">
        <f t="shared" si="1568"/>
        <v>8115</v>
      </c>
      <c r="AD5048" s="4">
        <f t="shared" si="1553"/>
        <v>8115</v>
      </c>
      <c r="AE5048" s="4">
        <v>8115</v>
      </c>
      <c r="AF5048" s="4">
        <v>8115</v>
      </c>
      <c r="AG5048" s="4">
        <f>AE5048</f>
        <v>8115</v>
      </c>
      <c r="AI5048" t="e">
        <f t="shared" si="1549"/>
        <v>#N/A</v>
      </c>
      <c r="AJ5048">
        <v>13817.65</v>
      </c>
      <c r="AK5048" s="2">
        <v>13817.65</v>
      </c>
      <c r="AL5048" s="2">
        <f>AJ5048</f>
        <v>13817.65</v>
      </c>
      <c r="AM5048" s="4"/>
      <c r="AN5048" t="e">
        <f>VLOOKUP([1]!Tabelle13[[#This Row],[Vlookup this ID for freight costs]],$AL$2:$AL$6811,2,FALSE)</f>
        <v>#REF!</v>
      </c>
      <c r="AP5048">
        <v>798.93</v>
      </c>
      <c r="AQ5048">
        <v>798.93</v>
      </c>
      <c r="AR5048" s="4">
        <v>9</v>
      </c>
      <c r="AS5048" s="4">
        <v>5</v>
      </c>
      <c r="AT5048" s="4">
        <v>2013</v>
      </c>
      <c r="AU5048" s="4">
        <v>22</v>
      </c>
      <c r="AV5048" s="4">
        <v>5</v>
      </c>
      <c r="AW5048" s="4">
        <v>2013</v>
      </c>
      <c r="AX5048" t="str">
        <f t="shared" si="1550"/>
        <v>Delay</v>
      </c>
      <c r="AY5048">
        <f t="shared" si="1551"/>
        <v>13</v>
      </c>
    </row>
    <row r="5049" spans="1:51" x14ac:dyDescent="0.2">
      <c r="A5049" s="3">
        <v>10818</v>
      </c>
      <c r="B5049" s="1" t="s">
        <v>119</v>
      </c>
      <c r="C5049" s="1" t="s">
        <v>114</v>
      </c>
      <c r="D5049" s="1" t="s">
        <v>130</v>
      </c>
      <c r="E5049" s="1"/>
      <c r="F5049" s="1" t="s">
        <v>107</v>
      </c>
      <c r="G5049" s="13" t="s">
        <v>2545</v>
      </c>
      <c r="H5049" s="12">
        <v>39217</v>
      </c>
      <c r="I5049" s="12" t="s">
        <v>2545</v>
      </c>
      <c r="J5049" s="12">
        <v>39217</v>
      </c>
      <c r="K5049" s="4">
        <v>150</v>
      </c>
      <c r="L5049" s="1" t="s">
        <v>146</v>
      </c>
      <c r="M5049" s="1" t="s">
        <v>132</v>
      </c>
      <c r="N5049" s="1" t="s">
        <v>275</v>
      </c>
      <c r="O5049" s="1" t="s">
        <v>93</v>
      </c>
      <c r="P5049">
        <v>60</v>
      </c>
      <c r="Q5049">
        <v>85158</v>
      </c>
      <c r="R5049">
        <v>909487.44</v>
      </c>
      <c r="S5049">
        <v>10.68</v>
      </c>
      <c r="T5049">
        <v>0.18</v>
      </c>
      <c r="U5049">
        <f t="shared" si="1547"/>
        <v>909487.44</v>
      </c>
      <c r="V5049">
        <f t="shared" si="1548"/>
        <v>5109480</v>
      </c>
      <c r="W5049" s="1" t="s">
        <v>155</v>
      </c>
      <c r="X5049" s="1" t="s">
        <v>1236</v>
      </c>
      <c r="Y5049" s="1" t="s">
        <v>156</v>
      </c>
      <c r="Z5049" s="3">
        <v>6648</v>
      </c>
      <c r="AA5049" s="4">
        <f t="shared" si="1552"/>
        <v>8169</v>
      </c>
      <c r="AB5049" s="4">
        <f t="shared" si="1567"/>
        <v>11590.643358400001</v>
      </c>
      <c r="AC5049" s="4">
        <f t="shared" si="1568"/>
        <v>8169</v>
      </c>
      <c r="AD5049" s="4">
        <f t="shared" si="1553"/>
        <v>8169</v>
      </c>
      <c r="AE5049" s="4">
        <v>8169</v>
      </c>
      <c r="AF5049" s="4">
        <v>8169</v>
      </c>
      <c r="AG5049" s="4">
        <f>AE5049</f>
        <v>8169</v>
      </c>
      <c r="AH5049" s="4">
        <v>83772</v>
      </c>
      <c r="AI5049">
        <f t="shared" si="1549"/>
        <v>28696</v>
      </c>
      <c r="AJ5049">
        <v>33572.78</v>
      </c>
      <c r="AK5049" s="2">
        <v>33572.78</v>
      </c>
      <c r="AL5049" s="2">
        <f>AJ5049</f>
        <v>33572.78</v>
      </c>
      <c r="AM5049" s="4"/>
      <c r="AN5049" t="e">
        <f>VLOOKUP([1]!Tabelle13[[#This Row],[Vlookup this ID for freight costs]],$AL$2:$AL$6811,2,FALSE)</f>
        <v>#REF!</v>
      </c>
      <c r="AP5049">
        <v>0</v>
      </c>
      <c r="AR5049" s="4">
        <v>15</v>
      </c>
      <c r="AS5049" s="4">
        <v>5</v>
      </c>
      <c r="AT5049" s="4">
        <v>2007</v>
      </c>
      <c r="AU5049" s="4">
        <v>15</v>
      </c>
      <c r="AV5049" s="4">
        <v>5</v>
      </c>
      <c r="AW5049" s="4">
        <v>2007</v>
      </c>
      <c r="AX5049" t="str">
        <f t="shared" si="1550"/>
        <v>No Delay</v>
      </c>
      <c r="AY5049">
        <f t="shared" si="1551"/>
        <v>0</v>
      </c>
    </row>
    <row r="5050" spans="1:51" x14ac:dyDescent="0.2">
      <c r="A5050" s="3">
        <v>12638</v>
      </c>
      <c r="B5050" s="1" t="s">
        <v>119</v>
      </c>
      <c r="C5050" s="1" t="s">
        <v>114</v>
      </c>
      <c r="D5050" s="1" t="s">
        <v>130</v>
      </c>
      <c r="E5050" s="1"/>
      <c r="F5050" s="1" t="s">
        <v>107</v>
      </c>
      <c r="G5050" s="13" t="s">
        <v>2545</v>
      </c>
      <c r="H5050" s="12">
        <v>39217</v>
      </c>
      <c r="I5050" s="12" t="s">
        <v>2545</v>
      </c>
      <c r="J5050" s="12">
        <v>39217</v>
      </c>
      <c r="K5050" s="4">
        <v>151</v>
      </c>
      <c r="L5050" s="1" t="s">
        <v>146</v>
      </c>
      <c r="M5050" s="1" t="s">
        <v>132</v>
      </c>
      <c r="N5050" s="1" t="s">
        <v>595</v>
      </c>
      <c r="O5050" s="1" t="s">
        <v>596</v>
      </c>
      <c r="P5050">
        <v>270</v>
      </c>
      <c r="Q5050">
        <v>864</v>
      </c>
      <c r="R5050">
        <v>70346.880000000005</v>
      </c>
      <c r="S5050">
        <v>81.42</v>
      </c>
      <c r="T5050">
        <v>0.3</v>
      </c>
      <c r="U5050">
        <f t="shared" si="1547"/>
        <v>70346.880000000005</v>
      </c>
      <c r="V5050">
        <f t="shared" si="1548"/>
        <v>233280</v>
      </c>
      <c r="W5050" s="1" t="s">
        <v>385</v>
      </c>
      <c r="X5050" s="1" t="s">
        <v>3087</v>
      </c>
      <c r="Y5050" s="1" t="s">
        <v>3083</v>
      </c>
      <c r="Z5050" s="3">
        <v>6938</v>
      </c>
      <c r="AA5050" s="4">
        <f t="shared" si="1552"/>
        <v>8169</v>
      </c>
      <c r="AB5050" s="4">
        <f t="shared" si="1567"/>
        <v>2339.5623052000001</v>
      </c>
      <c r="AC5050" s="4">
        <f t="shared" si="1568"/>
        <v>8169</v>
      </c>
      <c r="AD5050" s="4">
        <f t="shared" si="1553"/>
        <v>8169</v>
      </c>
      <c r="AE5050" s="3" t="s">
        <v>2546</v>
      </c>
      <c r="AF5050" s="3">
        <v>8169</v>
      </c>
      <c r="AG5050" s="4">
        <f>AI5050</f>
        <v>8169</v>
      </c>
      <c r="AH5050" s="4">
        <v>10818</v>
      </c>
      <c r="AI5050">
        <f t="shared" si="1549"/>
        <v>8169</v>
      </c>
      <c r="AJ5050" t="s">
        <v>2546</v>
      </c>
      <c r="AK5050" s="2">
        <v>33572.78</v>
      </c>
      <c r="AL5050" s="2">
        <f>AN5050</f>
        <v>33572.78</v>
      </c>
      <c r="AM5050" s="4">
        <v>10818</v>
      </c>
      <c r="AN5050">
        <f>INDEX($AJ$2:$AJ$6811,MATCH(AM5050,$A$2:$A$6811,0))</f>
        <v>33572.78</v>
      </c>
      <c r="AP5050">
        <v>0</v>
      </c>
      <c r="AR5050" s="4">
        <v>15</v>
      </c>
      <c r="AS5050" s="4">
        <v>5</v>
      </c>
      <c r="AT5050" s="4">
        <v>2007</v>
      </c>
      <c r="AU5050" s="4">
        <v>15</v>
      </c>
      <c r="AV5050" s="4">
        <v>5</v>
      </c>
      <c r="AW5050" s="4">
        <v>2007</v>
      </c>
      <c r="AX5050" t="str">
        <f t="shared" si="1550"/>
        <v>No Delay</v>
      </c>
      <c r="AY5050">
        <f t="shared" si="1551"/>
        <v>0</v>
      </c>
    </row>
    <row r="5051" spans="1:51" x14ac:dyDescent="0.2">
      <c r="A5051" s="3">
        <v>61783</v>
      </c>
      <c r="B5051" s="1" t="s">
        <v>140</v>
      </c>
      <c r="C5051" s="1" t="s">
        <v>99</v>
      </c>
      <c r="D5051" s="1" t="s">
        <v>52</v>
      </c>
      <c r="E5051" s="1" t="s">
        <v>253</v>
      </c>
      <c r="F5051" s="1" t="s">
        <v>253</v>
      </c>
      <c r="G5051" s="13" t="s">
        <v>525</v>
      </c>
      <c r="H5051" s="12">
        <v>41570</v>
      </c>
      <c r="I5051" s="12" t="s">
        <v>525</v>
      </c>
      <c r="J5051" s="12">
        <v>41570</v>
      </c>
      <c r="K5051" s="4">
        <v>4982</v>
      </c>
      <c r="L5051" s="1" t="s">
        <v>146</v>
      </c>
      <c r="M5051" s="1" t="s">
        <v>414</v>
      </c>
      <c r="N5051" s="1" t="s">
        <v>292</v>
      </c>
      <c r="O5051" s="1" t="s">
        <v>93</v>
      </c>
      <c r="P5051">
        <v>30</v>
      </c>
      <c r="Q5051">
        <v>65763</v>
      </c>
      <c r="R5051">
        <v>821379.87</v>
      </c>
      <c r="S5051">
        <v>12.49</v>
      </c>
      <c r="T5051">
        <v>0.42</v>
      </c>
      <c r="U5051">
        <f t="shared" si="1547"/>
        <v>821379.87</v>
      </c>
      <c r="V5051">
        <f t="shared" si="1548"/>
        <v>1972890</v>
      </c>
      <c r="W5051" s="1" t="s">
        <v>160</v>
      </c>
      <c r="X5051" s="1" t="s">
        <v>1236</v>
      </c>
      <c r="Y5051" s="1" t="s">
        <v>161</v>
      </c>
      <c r="Z5051" s="3">
        <v>5308</v>
      </c>
      <c r="AA5051" s="4">
        <f t="shared" si="1552"/>
        <v>8182</v>
      </c>
      <c r="AB5051" s="4">
        <f t="shared" si="1567"/>
        <v>9462.0847774000013</v>
      </c>
      <c r="AC5051" s="4">
        <f t="shared" si="1568"/>
        <v>8182</v>
      </c>
      <c r="AD5051" s="4">
        <f t="shared" si="1553"/>
        <v>8182</v>
      </c>
      <c r="AE5051" s="4">
        <v>8182</v>
      </c>
      <c r="AF5051" s="4">
        <v>8182</v>
      </c>
      <c r="AG5051" s="4">
        <f>AE5051</f>
        <v>8182</v>
      </c>
      <c r="AI5051" t="e">
        <f t="shared" si="1549"/>
        <v>#N/A</v>
      </c>
      <c r="AJ5051">
        <v>7814.59</v>
      </c>
      <c r="AK5051" s="2">
        <v>7814.59</v>
      </c>
      <c r="AL5051" s="2">
        <f>AJ5051</f>
        <v>7814.59</v>
      </c>
      <c r="AM5051" s="4"/>
      <c r="AN5051" t="e">
        <f>VLOOKUP([1]!Tabelle13[[#This Row],[Vlookup this ID for freight costs]],$AL$2:$AL$6811,2,FALSE)</f>
        <v>#REF!</v>
      </c>
      <c r="AP5051">
        <v>1016.05</v>
      </c>
      <c r="AQ5051">
        <v>1016.05</v>
      </c>
      <c r="AR5051" s="4">
        <v>23</v>
      </c>
      <c r="AS5051" s="4">
        <v>10</v>
      </c>
      <c r="AT5051" s="4">
        <v>2013</v>
      </c>
      <c r="AU5051" s="4">
        <v>23</v>
      </c>
      <c r="AV5051" s="4">
        <v>10</v>
      </c>
      <c r="AW5051" s="4">
        <v>2013</v>
      </c>
      <c r="AX5051" t="str">
        <f t="shared" si="1550"/>
        <v>No Delay</v>
      </c>
      <c r="AY5051">
        <f t="shared" si="1551"/>
        <v>0</v>
      </c>
    </row>
    <row r="5052" spans="1:51" x14ac:dyDescent="0.2">
      <c r="A5052" s="3">
        <v>19656</v>
      </c>
      <c r="B5052" s="1" t="s">
        <v>168</v>
      </c>
      <c r="C5052" s="1" t="s">
        <v>150</v>
      </c>
      <c r="D5052" s="1" t="s">
        <v>100</v>
      </c>
      <c r="E5052" s="1" t="s">
        <v>253</v>
      </c>
      <c r="F5052" s="1" t="s">
        <v>253</v>
      </c>
      <c r="G5052" s="13" t="s">
        <v>820</v>
      </c>
      <c r="H5052" s="12">
        <v>40527</v>
      </c>
      <c r="I5052" s="12" t="s">
        <v>820</v>
      </c>
      <c r="J5052" s="12">
        <v>40527</v>
      </c>
      <c r="K5052" s="4">
        <v>2924</v>
      </c>
      <c r="L5052" s="1" t="s">
        <v>146</v>
      </c>
      <c r="M5052" s="1" t="s">
        <v>1210</v>
      </c>
      <c r="N5052" s="1" t="s">
        <v>171</v>
      </c>
      <c r="O5052" s="1" t="s">
        <v>93</v>
      </c>
      <c r="P5052">
        <v>60</v>
      </c>
      <c r="Q5052">
        <v>168711</v>
      </c>
      <c r="R5052">
        <v>416716.17</v>
      </c>
      <c r="S5052">
        <v>2.4700000000000002</v>
      </c>
      <c r="T5052">
        <v>0.04</v>
      </c>
      <c r="U5052">
        <f t="shared" si="1547"/>
        <v>416716.17000000004</v>
      </c>
      <c r="V5052">
        <f t="shared" si="1548"/>
        <v>10122660</v>
      </c>
      <c r="W5052" s="1" t="s">
        <v>197</v>
      </c>
      <c r="X5052" s="1" t="s">
        <v>1236</v>
      </c>
      <c r="Y5052" s="1" t="s">
        <v>3082</v>
      </c>
      <c r="Z5052" s="3">
        <v>15488</v>
      </c>
      <c r="AA5052" s="4">
        <f t="shared" si="1552"/>
        <v>8183</v>
      </c>
      <c r="AB5052" s="4">
        <f t="shared" si="1567"/>
        <v>20760.401291800001</v>
      </c>
      <c r="AC5052" s="4">
        <f t="shared" si="1568"/>
        <v>8183</v>
      </c>
      <c r="AD5052" s="4">
        <f t="shared" si="1553"/>
        <v>8183</v>
      </c>
      <c r="AE5052" s="4">
        <v>8183</v>
      </c>
      <c r="AF5052" s="4">
        <v>8183</v>
      </c>
      <c r="AG5052" s="4">
        <f>AE5052</f>
        <v>8183</v>
      </c>
      <c r="AI5052" t="e">
        <f t="shared" si="1549"/>
        <v>#N/A</v>
      </c>
      <c r="AJ5052">
        <v>12225.76</v>
      </c>
      <c r="AK5052" s="2">
        <v>12225.76</v>
      </c>
      <c r="AL5052" s="2">
        <f>AJ5052</f>
        <v>12225.76</v>
      </c>
      <c r="AM5052" s="4"/>
      <c r="AN5052" t="e">
        <f>VLOOKUP([1]!Tabelle13[[#This Row],[Vlookup this ID for freight costs]],$AL$2:$AL$6811,2,FALSE)</f>
        <v>#REF!</v>
      </c>
      <c r="AP5052">
        <v>898.44</v>
      </c>
      <c r="AQ5052">
        <v>898.44</v>
      </c>
      <c r="AR5052" s="4">
        <v>15</v>
      </c>
      <c r="AS5052" s="4">
        <v>12</v>
      </c>
      <c r="AT5052" s="4">
        <v>2010</v>
      </c>
      <c r="AU5052" s="4">
        <v>15</v>
      </c>
      <c r="AV5052" s="4">
        <v>12</v>
      </c>
      <c r="AW5052" s="4">
        <v>2010</v>
      </c>
      <c r="AX5052" t="str">
        <f t="shared" si="1550"/>
        <v>No Delay</v>
      </c>
      <c r="AY5052">
        <f t="shared" si="1551"/>
        <v>0</v>
      </c>
    </row>
    <row r="5053" spans="1:51" x14ac:dyDescent="0.2">
      <c r="A5053" s="3">
        <v>86188</v>
      </c>
      <c r="B5053" s="1" t="s">
        <v>175</v>
      </c>
      <c r="C5053" s="1" t="s">
        <v>165</v>
      </c>
      <c r="D5053" s="1" t="s">
        <v>130</v>
      </c>
      <c r="E5053" s="1" t="s">
        <v>101</v>
      </c>
      <c r="F5053" s="1" t="s">
        <v>101</v>
      </c>
      <c r="G5053" s="13" t="s">
        <v>746</v>
      </c>
      <c r="H5053" s="12">
        <v>42124</v>
      </c>
      <c r="I5053" s="12" t="s">
        <v>1741</v>
      </c>
      <c r="J5053" s="12">
        <v>42118</v>
      </c>
      <c r="K5053" s="4">
        <v>6463</v>
      </c>
      <c r="L5053" s="1" t="s">
        <v>146</v>
      </c>
      <c r="M5053" s="1" t="s">
        <v>132</v>
      </c>
      <c r="N5053" s="1" t="s">
        <v>154</v>
      </c>
      <c r="O5053" s="1" t="s">
        <v>93</v>
      </c>
      <c r="P5053">
        <v>60</v>
      </c>
      <c r="Q5053">
        <v>44102</v>
      </c>
      <c r="R5053">
        <v>340467.44</v>
      </c>
      <c r="S5053">
        <v>7.72</v>
      </c>
      <c r="T5053">
        <v>0.13</v>
      </c>
      <c r="U5053">
        <f t="shared" si="1547"/>
        <v>340467.44</v>
      </c>
      <c r="V5053">
        <f t="shared" si="1548"/>
        <v>2646120</v>
      </c>
      <c r="W5053" s="1" t="s">
        <v>1273</v>
      </c>
      <c r="X5053" s="1" t="s">
        <v>1236</v>
      </c>
      <c r="Y5053" s="1" t="s">
        <v>156</v>
      </c>
      <c r="Z5053" s="3">
        <v>11413</v>
      </c>
      <c r="AA5053" s="4">
        <f t="shared" si="1552"/>
        <v>8221</v>
      </c>
      <c r="AB5053" s="4">
        <f t="shared" si="1567"/>
        <v>7084.8376816</v>
      </c>
      <c r="AC5053" s="4">
        <f t="shared" si="1568"/>
        <v>8221</v>
      </c>
      <c r="AD5053" s="4">
        <f t="shared" si="1553"/>
        <v>8221</v>
      </c>
      <c r="AE5053" s="4">
        <v>8221</v>
      </c>
      <c r="AF5053" s="4">
        <v>8221</v>
      </c>
      <c r="AG5053" s="4">
        <f>AE5053</f>
        <v>8221</v>
      </c>
      <c r="AI5053" t="e">
        <f t="shared" si="1549"/>
        <v>#N/A</v>
      </c>
      <c r="AJ5053" t="s">
        <v>81</v>
      </c>
      <c r="AK5053" s="2"/>
      <c r="AL5053" s="2" t="str">
        <f>AJ5053</f>
        <v>Freight Included in Commodity Cost</v>
      </c>
      <c r="AM5053" s="4"/>
      <c r="AN5053" t="e">
        <f>VLOOKUP([1]!Tabelle13[[#This Row],[Vlookup this ID for freight costs]],$AL$2:$AL$6811,2,FALSE)</f>
        <v>#REF!</v>
      </c>
      <c r="AP5053">
        <v>400.73</v>
      </c>
      <c r="AQ5053">
        <v>400.73</v>
      </c>
      <c r="AR5053" s="4">
        <v>30</v>
      </c>
      <c r="AS5053" s="4">
        <v>4</v>
      </c>
      <c r="AT5053" s="4">
        <v>2015</v>
      </c>
      <c r="AU5053" s="4">
        <v>24</v>
      </c>
      <c r="AV5053" s="4">
        <v>4</v>
      </c>
      <c r="AW5053" s="4">
        <v>2015</v>
      </c>
      <c r="AX5053" t="str">
        <f t="shared" si="1550"/>
        <v>No Delay</v>
      </c>
      <c r="AY5053">
        <f t="shared" si="1551"/>
        <v>0</v>
      </c>
    </row>
    <row r="5054" spans="1:51" x14ac:dyDescent="0.2">
      <c r="A5054" s="3">
        <v>11612</v>
      </c>
      <c r="B5054" s="1" t="s">
        <v>119</v>
      </c>
      <c r="C5054" s="1" t="s">
        <v>114</v>
      </c>
      <c r="D5054" s="1" t="s">
        <v>130</v>
      </c>
      <c r="E5054" s="1" t="s">
        <v>101</v>
      </c>
      <c r="F5054" s="1" t="s">
        <v>101</v>
      </c>
      <c r="G5054" s="13" t="s">
        <v>1235</v>
      </c>
      <c r="H5054" s="12">
        <v>39687</v>
      </c>
      <c r="I5054" s="12" t="s">
        <v>1235</v>
      </c>
      <c r="J5054" s="12">
        <v>39687</v>
      </c>
      <c r="K5054" s="4">
        <v>1038</v>
      </c>
      <c r="L5054" s="1" t="s">
        <v>146</v>
      </c>
      <c r="M5054" s="1" t="s">
        <v>132</v>
      </c>
      <c r="N5054" s="1" t="s">
        <v>265</v>
      </c>
      <c r="O5054" s="1" t="s">
        <v>93</v>
      </c>
      <c r="P5054">
        <v>60</v>
      </c>
      <c r="Q5054">
        <v>44440</v>
      </c>
      <c r="R5054">
        <v>151096</v>
      </c>
      <c r="S5054">
        <v>3.4</v>
      </c>
      <c r="T5054">
        <v>0.06</v>
      </c>
      <c r="U5054">
        <f t="shared" si="1547"/>
        <v>151096</v>
      </c>
      <c r="V5054">
        <f t="shared" si="1548"/>
        <v>2666400</v>
      </c>
      <c r="W5054" s="1" t="s">
        <v>155</v>
      </c>
      <c r="X5054" s="1" t="s">
        <v>1236</v>
      </c>
      <c r="Y5054" s="1" t="s">
        <v>156</v>
      </c>
      <c r="Z5054" s="3">
        <v>14240</v>
      </c>
      <c r="AA5054" s="4">
        <f t="shared" si="1552"/>
        <v>8276</v>
      </c>
      <c r="AB5054" s="4">
        <f t="shared" si="1567"/>
        <v>7121.9324379999998</v>
      </c>
      <c r="AC5054" s="4">
        <f t="shared" si="1568"/>
        <v>8276</v>
      </c>
      <c r="AD5054" s="4">
        <f t="shared" si="1553"/>
        <v>8276</v>
      </c>
      <c r="AE5054" s="4">
        <v>8276</v>
      </c>
      <c r="AF5054" s="4">
        <v>8276</v>
      </c>
      <c r="AG5054" s="4">
        <f>AE5054</f>
        <v>8276</v>
      </c>
      <c r="AH5054" s="4">
        <v>84831</v>
      </c>
      <c r="AI5054">
        <f t="shared" si="1549"/>
        <v>394</v>
      </c>
      <c r="AJ5054">
        <v>6120.06</v>
      </c>
      <c r="AK5054" s="2">
        <v>6120.06</v>
      </c>
      <c r="AL5054" s="2">
        <f>AJ5054</f>
        <v>6120.06</v>
      </c>
      <c r="AM5054" s="4"/>
      <c r="AN5054" t="e">
        <f>VLOOKUP([1]!Tabelle13[[#This Row],[Vlookup this ID for freight costs]],$AL$2:$AL$6811,2,FALSE)</f>
        <v>#REF!</v>
      </c>
      <c r="AP5054">
        <v>241.75</v>
      </c>
      <c r="AQ5054">
        <v>241.75</v>
      </c>
      <c r="AR5054" s="4">
        <v>27</v>
      </c>
      <c r="AS5054" s="4">
        <v>8</v>
      </c>
      <c r="AT5054" s="4">
        <v>2008</v>
      </c>
      <c r="AU5054" s="4">
        <v>27</v>
      </c>
      <c r="AV5054" s="4">
        <v>8</v>
      </c>
      <c r="AW5054" s="4">
        <v>2008</v>
      </c>
      <c r="AX5054" t="str">
        <f t="shared" si="1550"/>
        <v>No Delay</v>
      </c>
      <c r="AY5054">
        <f t="shared" si="1551"/>
        <v>0</v>
      </c>
    </row>
    <row r="5055" spans="1:51" x14ac:dyDescent="0.2">
      <c r="A5055" s="3">
        <v>84514</v>
      </c>
      <c r="B5055" s="1" t="s">
        <v>463</v>
      </c>
      <c r="C5055" s="1" t="s">
        <v>73</v>
      </c>
      <c r="D5055" s="1" t="s">
        <v>130</v>
      </c>
      <c r="E5055" s="1" t="s">
        <v>101</v>
      </c>
      <c r="F5055" s="1" t="s">
        <v>101</v>
      </c>
      <c r="G5055" s="13" t="s">
        <v>153</v>
      </c>
      <c r="H5055" s="12">
        <v>40165</v>
      </c>
      <c r="I5055" s="12" t="s">
        <v>543</v>
      </c>
      <c r="J5055" s="12">
        <v>40154</v>
      </c>
      <c r="K5055" s="4">
        <v>2075</v>
      </c>
      <c r="L5055" s="1" t="s">
        <v>146</v>
      </c>
      <c r="M5055" s="1" t="s">
        <v>132</v>
      </c>
      <c r="N5055" s="1" t="s">
        <v>196</v>
      </c>
      <c r="O5055" s="1" t="s">
        <v>93</v>
      </c>
      <c r="P5055">
        <v>60</v>
      </c>
      <c r="Q5055">
        <v>76000</v>
      </c>
      <c r="R5055">
        <v>506160</v>
      </c>
      <c r="S5055">
        <v>6.66</v>
      </c>
      <c r="T5055">
        <v>0.11</v>
      </c>
      <c r="U5055">
        <f t="shared" si="1547"/>
        <v>506160</v>
      </c>
      <c r="V5055">
        <f t="shared" si="1548"/>
        <v>4560000</v>
      </c>
      <c r="W5055" s="1" t="s">
        <v>204</v>
      </c>
      <c r="X5055" s="1" t="s">
        <v>1236</v>
      </c>
      <c r="Y5055" s="1" t="s">
        <v>205</v>
      </c>
      <c r="Z5055" s="3">
        <v>15015</v>
      </c>
      <c r="AA5055" s="4">
        <f t="shared" si="1552"/>
        <v>8280</v>
      </c>
      <c r="AB5055" s="4">
        <f t="shared" si="1567"/>
        <v>10585.573006000001</v>
      </c>
      <c r="AC5055" s="4">
        <f t="shared" si="1568"/>
        <v>8280</v>
      </c>
      <c r="AD5055" s="4">
        <f t="shared" si="1553"/>
        <v>8417.2000000000007</v>
      </c>
      <c r="AE5055" s="4">
        <v>8280</v>
      </c>
      <c r="AF5055" s="4">
        <v>8280</v>
      </c>
      <c r="AG5055" s="4">
        <f>AE5055</f>
        <v>8280</v>
      </c>
      <c r="AI5055" t="e">
        <f t="shared" si="1549"/>
        <v>#N/A</v>
      </c>
      <c r="AJ5055">
        <v>15328.58</v>
      </c>
      <c r="AK5055" s="2">
        <v>15328.58</v>
      </c>
      <c r="AL5055" s="2">
        <f>AJ5055</f>
        <v>15328.58</v>
      </c>
      <c r="AM5055" s="4"/>
      <c r="AN5055" t="e">
        <f>VLOOKUP([1]!Tabelle13[[#This Row],[Vlookup this ID for freight costs]],$AL$2:$AL$6811,2,FALSE)</f>
        <v>#REF!</v>
      </c>
      <c r="AP5055">
        <v>992.07</v>
      </c>
      <c r="AQ5055">
        <v>992.07</v>
      </c>
      <c r="AR5055" s="4">
        <v>18</v>
      </c>
      <c r="AS5055" s="4">
        <v>12</v>
      </c>
      <c r="AT5055" s="4">
        <v>2009</v>
      </c>
      <c r="AU5055" s="4">
        <v>7</v>
      </c>
      <c r="AV5055" s="4">
        <v>12</v>
      </c>
      <c r="AW5055" s="4">
        <v>2009</v>
      </c>
      <c r="AX5055" t="str">
        <f t="shared" si="1550"/>
        <v>No Delay</v>
      </c>
      <c r="AY5055">
        <f t="shared" si="1551"/>
        <v>0</v>
      </c>
    </row>
    <row r="5056" spans="1:51" x14ac:dyDescent="0.2">
      <c r="A5056" s="3">
        <v>85640</v>
      </c>
      <c r="B5056" s="1" t="s">
        <v>463</v>
      </c>
      <c r="C5056" s="1" t="s">
        <v>73</v>
      </c>
      <c r="D5056" s="1" t="s">
        <v>130</v>
      </c>
      <c r="E5056" s="1" t="s">
        <v>101</v>
      </c>
      <c r="F5056" s="1" t="s">
        <v>101</v>
      </c>
      <c r="G5056" s="13" t="s">
        <v>153</v>
      </c>
      <c r="H5056" s="12">
        <v>40165</v>
      </c>
      <c r="I5056" s="12" t="s">
        <v>543</v>
      </c>
      <c r="J5056" s="12">
        <v>40154</v>
      </c>
      <c r="K5056" s="4">
        <v>2076</v>
      </c>
      <c r="L5056" s="1" t="s">
        <v>146</v>
      </c>
      <c r="M5056" s="1" t="s">
        <v>132</v>
      </c>
      <c r="N5056" s="1" t="s">
        <v>167</v>
      </c>
      <c r="O5056" s="1" t="s">
        <v>93</v>
      </c>
      <c r="P5056">
        <v>30</v>
      </c>
      <c r="Q5056">
        <v>4000</v>
      </c>
      <c r="R5056">
        <v>23120</v>
      </c>
      <c r="S5056">
        <v>5.78</v>
      </c>
      <c r="T5056">
        <v>0.19</v>
      </c>
      <c r="U5056">
        <f t="shared" si="1547"/>
        <v>23120</v>
      </c>
      <c r="V5056">
        <f t="shared" si="1548"/>
        <v>120000</v>
      </c>
      <c r="W5056" s="1" t="s">
        <v>155</v>
      </c>
      <c r="X5056" s="1" t="s">
        <v>1236</v>
      </c>
      <c r="Y5056" s="1" t="s">
        <v>156</v>
      </c>
      <c r="Z5056" s="3">
        <v>14969</v>
      </c>
      <c r="AA5056" s="4">
        <f t="shared" si="1552"/>
        <v>8280</v>
      </c>
      <c r="AB5056" s="4">
        <f t="shared" si="1567"/>
        <v>2683.7314059999999</v>
      </c>
      <c r="AC5056" s="4">
        <f t="shared" si="1568"/>
        <v>8280</v>
      </c>
      <c r="AD5056" s="4">
        <f t="shared" si="1553"/>
        <v>3816.4247071666664</v>
      </c>
      <c r="AE5056" s="3" t="s">
        <v>2547</v>
      </c>
      <c r="AF5056" s="3">
        <v>8280</v>
      </c>
      <c r="AG5056" s="4">
        <f>AI5056</f>
        <v>8280</v>
      </c>
      <c r="AH5056" s="4">
        <v>84514</v>
      </c>
      <c r="AI5056">
        <f t="shared" si="1549"/>
        <v>8280</v>
      </c>
      <c r="AJ5056" t="s">
        <v>2547</v>
      </c>
      <c r="AK5056" s="2">
        <v>15328.58</v>
      </c>
      <c r="AL5056" s="2">
        <f>AN5056</f>
        <v>15328.58</v>
      </c>
      <c r="AM5056" s="4">
        <v>84514</v>
      </c>
      <c r="AN5056">
        <f>INDEX($AJ$2:$AJ$6811,MATCH(AM5056,$A$2:$A$6811,0))</f>
        <v>15328.58</v>
      </c>
      <c r="AP5056">
        <v>45.32</v>
      </c>
      <c r="AQ5056">
        <v>45.32</v>
      </c>
      <c r="AR5056" s="4">
        <v>18</v>
      </c>
      <c r="AS5056" s="4">
        <v>12</v>
      </c>
      <c r="AT5056" s="4">
        <v>2009</v>
      </c>
      <c r="AU5056" s="4">
        <v>7</v>
      </c>
      <c r="AV5056" s="4">
        <v>12</v>
      </c>
      <c r="AW5056" s="4">
        <v>2009</v>
      </c>
      <c r="AX5056" t="str">
        <f t="shared" si="1550"/>
        <v>No Delay</v>
      </c>
      <c r="AY5056">
        <f t="shared" si="1551"/>
        <v>0</v>
      </c>
    </row>
    <row r="5057" spans="1:51" x14ac:dyDescent="0.2">
      <c r="A5057" s="3">
        <v>86247</v>
      </c>
      <c r="B5057" s="1" t="s">
        <v>463</v>
      </c>
      <c r="C5057" s="1" t="s">
        <v>73</v>
      </c>
      <c r="D5057" s="1" t="s">
        <v>130</v>
      </c>
      <c r="E5057" s="1" t="s">
        <v>101</v>
      </c>
      <c r="F5057" s="1" t="s">
        <v>101</v>
      </c>
      <c r="G5057" s="13" t="s">
        <v>153</v>
      </c>
      <c r="H5057" s="12">
        <v>40165</v>
      </c>
      <c r="I5057" s="12" t="s">
        <v>543</v>
      </c>
      <c r="J5057" s="12">
        <v>40154</v>
      </c>
      <c r="K5057" s="4">
        <v>2077</v>
      </c>
      <c r="L5057" s="1" t="s">
        <v>146</v>
      </c>
      <c r="M5057" s="1" t="s">
        <v>132</v>
      </c>
      <c r="N5057" s="1" t="s">
        <v>206</v>
      </c>
      <c r="O5057" s="1" t="s">
        <v>93</v>
      </c>
      <c r="P5057">
        <v>60</v>
      </c>
      <c r="Q5057">
        <v>4000</v>
      </c>
      <c r="R5057">
        <v>16000</v>
      </c>
      <c r="S5057">
        <v>4</v>
      </c>
      <c r="T5057">
        <v>7.0000000000000007E-2</v>
      </c>
      <c r="U5057">
        <f t="shared" si="1547"/>
        <v>16000</v>
      </c>
      <c r="V5057">
        <f t="shared" si="1548"/>
        <v>240000</v>
      </c>
      <c r="W5057" s="1" t="s">
        <v>204</v>
      </c>
      <c r="X5057" s="1" t="s">
        <v>1236</v>
      </c>
      <c r="Y5057" s="1" t="s">
        <v>205</v>
      </c>
      <c r="Z5057" s="3">
        <v>15015</v>
      </c>
      <c r="AA5057" s="4">
        <f t="shared" si="1552"/>
        <v>8280</v>
      </c>
      <c r="AB5057" s="4">
        <f t="shared" si="1567"/>
        <v>2683.7314059999999</v>
      </c>
      <c r="AC5057" s="4">
        <f t="shared" si="1568"/>
        <v>8280</v>
      </c>
      <c r="AD5057" s="4">
        <f t="shared" si="1553"/>
        <v>3744.5027926451612</v>
      </c>
      <c r="AE5057" s="3" t="s">
        <v>2547</v>
      </c>
      <c r="AF5057" s="3">
        <v>8280</v>
      </c>
      <c r="AG5057" s="4">
        <f>AI5057</f>
        <v>8280</v>
      </c>
      <c r="AH5057" s="4">
        <v>84514</v>
      </c>
      <c r="AI5057">
        <f t="shared" si="1549"/>
        <v>8280</v>
      </c>
      <c r="AJ5057" t="s">
        <v>2547</v>
      </c>
      <c r="AK5057" s="2">
        <v>15328.58</v>
      </c>
      <c r="AL5057" s="2">
        <f>AN5057</f>
        <v>15328.58</v>
      </c>
      <c r="AM5057" s="4">
        <v>84514</v>
      </c>
      <c r="AN5057">
        <f>INDEX($AJ$2:$AJ$6811,MATCH(AM5057,$A$2:$A$6811,0))</f>
        <v>15328.58</v>
      </c>
      <c r="AP5057">
        <v>31.36</v>
      </c>
      <c r="AQ5057">
        <v>31.36</v>
      </c>
      <c r="AR5057" s="4">
        <v>18</v>
      </c>
      <c r="AS5057" s="4">
        <v>12</v>
      </c>
      <c r="AT5057" s="4">
        <v>2009</v>
      </c>
      <c r="AU5057" s="4">
        <v>7</v>
      </c>
      <c r="AV5057" s="4">
        <v>12</v>
      </c>
      <c r="AW5057" s="4">
        <v>2009</v>
      </c>
      <c r="AX5057" t="str">
        <f t="shared" si="1550"/>
        <v>No Delay</v>
      </c>
      <c r="AY5057">
        <f t="shared" si="1551"/>
        <v>0</v>
      </c>
    </row>
    <row r="5058" spans="1:51" x14ac:dyDescent="0.2">
      <c r="A5058" s="3">
        <v>86209</v>
      </c>
      <c r="B5058" s="1" t="s">
        <v>172</v>
      </c>
      <c r="C5058" s="1" t="s">
        <v>114</v>
      </c>
      <c r="D5058" s="1" t="s">
        <v>130</v>
      </c>
      <c r="E5058" s="1" t="s">
        <v>101</v>
      </c>
      <c r="F5058" s="1" t="s">
        <v>101</v>
      </c>
      <c r="G5058" s="13" t="s">
        <v>2071</v>
      </c>
      <c r="H5058" s="12">
        <v>42247</v>
      </c>
      <c r="I5058" s="12" t="s">
        <v>2167</v>
      </c>
      <c r="J5058" s="12">
        <v>42250</v>
      </c>
      <c r="K5058" s="4">
        <v>6805</v>
      </c>
      <c r="L5058" s="1" t="s">
        <v>146</v>
      </c>
      <c r="M5058" s="1" t="s">
        <v>132</v>
      </c>
      <c r="N5058" s="1" t="s">
        <v>275</v>
      </c>
      <c r="O5058" s="1" t="s">
        <v>93</v>
      </c>
      <c r="P5058">
        <v>60</v>
      </c>
      <c r="Q5058">
        <v>55000</v>
      </c>
      <c r="R5058">
        <v>358600</v>
      </c>
      <c r="S5058">
        <v>6.52</v>
      </c>
      <c r="T5058">
        <v>0.11</v>
      </c>
      <c r="U5058">
        <f t="shared" ref="U5058:U5121" si="1569">S5058*Q5058</f>
        <v>358600</v>
      </c>
      <c r="V5058">
        <f t="shared" ref="V5058:V5121" si="1570">Q5058*P5058</f>
        <v>3300000</v>
      </c>
      <c r="W5058" s="1" t="s">
        <v>179</v>
      </c>
      <c r="X5058" s="1" t="s">
        <v>1236</v>
      </c>
      <c r="Y5058" s="1" t="s">
        <v>156</v>
      </c>
      <c r="Z5058" s="3">
        <v>14240</v>
      </c>
      <c r="AA5058" s="4">
        <f>AB5058</f>
        <v>8281.0769619999992</v>
      </c>
      <c r="AB5058" s="2">
        <f>2245.156962+0.109744*Q5058</f>
        <v>8281.0769619999992</v>
      </c>
      <c r="AC5058" s="4">
        <f>AD5058</f>
        <v>7167.2692404999998</v>
      </c>
      <c r="AD5058" s="4">
        <f t="shared" si="1553"/>
        <v>7167.2692404999998</v>
      </c>
      <c r="AE5058" s="4" t="s">
        <v>62</v>
      </c>
      <c r="AG5058" s="4" t="str">
        <f>AE5058</f>
        <v>Weight Captured Separately</v>
      </c>
      <c r="AI5058" t="e">
        <f t="shared" ref="AI5058:AI5121" si="1571">INDEX($AE$2:$AE$6811,MATCH(AH5058,$A$2:$A$6811,0))</f>
        <v>#N/A</v>
      </c>
      <c r="AJ5058" t="s">
        <v>81</v>
      </c>
      <c r="AK5058" s="2"/>
      <c r="AL5058" s="2" t="str">
        <f>AJ5058</f>
        <v>Freight Included in Commodity Cost</v>
      </c>
      <c r="AM5058" s="4"/>
      <c r="AN5058" t="e">
        <f>VLOOKUP([1]!Tabelle13[[#This Row],[Vlookup this ID for freight costs]],$AL$2:$AL$6811,2,FALSE)</f>
        <v>#REF!</v>
      </c>
      <c r="AO5058">
        <f>IF(AK:AK="",AC:AC*6.242+1.383 -2.844 + 3.145 -2.265  -2.026,AK:AK)</f>
        <v>44735.487599201006</v>
      </c>
      <c r="AP5058">
        <v>368.64</v>
      </c>
      <c r="AQ5058">
        <v>368.64</v>
      </c>
      <c r="AR5058" s="4">
        <v>31</v>
      </c>
      <c r="AS5058" s="4">
        <v>8</v>
      </c>
      <c r="AT5058" s="4">
        <v>2015</v>
      </c>
      <c r="AU5058" s="4">
        <v>3</v>
      </c>
      <c r="AV5058" s="4">
        <v>9</v>
      </c>
      <c r="AW5058" s="4">
        <v>2015</v>
      </c>
      <c r="AX5058" t="str">
        <f t="shared" ref="AX5058:AX5121" si="1572">IF(DATE(AW5058,AV5058,AU5058)&lt;=DATE(AT5058,AS5058,AR5058),"No Delay","Delay")</f>
        <v>Delay</v>
      </c>
      <c r="AY5058">
        <f t="shared" ref="AY5058:AY5121" si="1573">IF(_xlfn.DAYS(J5058,H5058)&gt;0, _xlfn.DAYS(J5058,H5058),0)</f>
        <v>3</v>
      </c>
    </row>
    <row r="5059" spans="1:51" x14ac:dyDescent="0.2">
      <c r="A5059" s="3">
        <v>86421</v>
      </c>
      <c r="B5059" s="1" t="s">
        <v>172</v>
      </c>
      <c r="C5059" s="1" t="s">
        <v>114</v>
      </c>
      <c r="D5059" s="1" t="s">
        <v>130</v>
      </c>
      <c r="E5059" s="1" t="s">
        <v>101</v>
      </c>
      <c r="F5059" s="1" t="s">
        <v>101</v>
      </c>
      <c r="G5059" s="13" t="s">
        <v>2548</v>
      </c>
      <c r="H5059" s="12">
        <v>40904</v>
      </c>
      <c r="I5059" s="12" t="s">
        <v>1091</v>
      </c>
      <c r="J5059" s="12">
        <v>40875</v>
      </c>
      <c r="K5059" s="4">
        <v>3595</v>
      </c>
      <c r="L5059" s="1" t="s">
        <v>146</v>
      </c>
      <c r="M5059" s="1" t="s">
        <v>132</v>
      </c>
      <c r="N5059" s="1" t="s">
        <v>275</v>
      </c>
      <c r="O5059" s="1" t="s">
        <v>93</v>
      </c>
      <c r="P5059">
        <v>60</v>
      </c>
      <c r="Q5059">
        <v>85000</v>
      </c>
      <c r="R5059">
        <v>702100</v>
      </c>
      <c r="S5059">
        <v>8.26</v>
      </c>
      <c r="T5059">
        <v>0.14000000000000001</v>
      </c>
      <c r="U5059">
        <f t="shared" si="1569"/>
        <v>702100</v>
      </c>
      <c r="V5059">
        <f t="shared" si="1570"/>
        <v>5100000</v>
      </c>
      <c r="W5059" s="1" t="s">
        <v>861</v>
      </c>
      <c r="X5059" s="1" t="s">
        <v>1236</v>
      </c>
      <c r="Y5059" s="1" t="s">
        <v>156</v>
      </c>
      <c r="Z5059" s="3">
        <v>14240</v>
      </c>
      <c r="AA5059" s="4">
        <f t="shared" ref="AA5059:AA5122" si="1574">AF5059</f>
        <v>8296</v>
      </c>
      <c r="AB5059" s="4">
        <f t="shared" ref="AB5059:AB5064" si="1575" xml:space="preserve"> 2244.740206  + 0.1097478*Q5059</f>
        <v>11573.303206000001</v>
      </c>
      <c r="AC5059" s="4">
        <f t="shared" ref="AC5059:AC5064" si="1576">AF5059</f>
        <v>8296</v>
      </c>
      <c r="AD5059" s="4">
        <f t="shared" si="1553"/>
        <v>13621</v>
      </c>
      <c r="AE5059" s="4">
        <v>8296</v>
      </c>
      <c r="AF5059" s="4">
        <v>8296</v>
      </c>
      <c r="AG5059" s="4">
        <f>AE5059</f>
        <v>8296</v>
      </c>
      <c r="AI5059" t="e">
        <f t="shared" si="1571"/>
        <v>#N/A</v>
      </c>
      <c r="AJ5059">
        <v>9978.08</v>
      </c>
      <c r="AK5059" s="2">
        <v>9978.08</v>
      </c>
      <c r="AL5059" s="2">
        <f>AJ5059</f>
        <v>9978.08</v>
      </c>
      <c r="AM5059" s="4"/>
      <c r="AN5059" t="e">
        <f>VLOOKUP([1]!Tabelle13[[#This Row],[Vlookup this ID for freight costs]],$AL$2:$AL$6811,2,FALSE)</f>
        <v>#REF!</v>
      </c>
      <c r="AP5059">
        <v>1158.46</v>
      </c>
      <c r="AQ5059">
        <v>1158.46</v>
      </c>
      <c r="AR5059" s="4">
        <v>27</v>
      </c>
      <c r="AS5059" s="4">
        <v>12</v>
      </c>
      <c r="AT5059" s="4">
        <v>2011</v>
      </c>
      <c r="AU5059" s="4">
        <v>28</v>
      </c>
      <c r="AV5059" s="4">
        <v>11</v>
      </c>
      <c r="AW5059" s="4">
        <v>2011</v>
      </c>
      <c r="AX5059" t="str">
        <f t="shared" si="1572"/>
        <v>No Delay</v>
      </c>
      <c r="AY5059">
        <f t="shared" si="1573"/>
        <v>0</v>
      </c>
    </row>
    <row r="5060" spans="1:51" x14ac:dyDescent="0.2">
      <c r="A5060" s="3">
        <v>11596</v>
      </c>
      <c r="B5060" s="1" t="s">
        <v>98</v>
      </c>
      <c r="C5060" s="1" t="s">
        <v>99</v>
      </c>
      <c r="D5060" s="1" t="s">
        <v>130</v>
      </c>
      <c r="E5060" s="1"/>
      <c r="F5060" s="1" t="s">
        <v>107</v>
      </c>
      <c r="G5060" s="13" t="s">
        <v>1248</v>
      </c>
      <c r="H5060" s="12">
        <v>39706</v>
      </c>
      <c r="I5060" s="12" t="s">
        <v>1248</v>
      </c>
      <c r="J5060" s="12">
        <v>39706</v>
      </c>
      <c r="K5060" s="4">
        <v>1065</v>
      </c>
      <c r="L5060" s="1" t="s">
        <v>146</v>
      </c>
      <c r="M5060" s="1" t="s">
        <v>132</v>
      </c>
      <c r="N5060" s="1" t="s">
        <v>275</v>
      </c>
      <c r="O5060" s="1" t="s">
        <v>93</v>
      </c>
      <c r="P5060">
        <v>60</v>
      </c>
      <c r="Q5060">
        <v>58086</v>
      </c>
      <c r="R5060">
        <v>551817</v>
      </c>
      <c r="S5060">
        <v>9.5</v>
      </c>
      <c r="T5060">
        <v>0.16</v>
      </c>
      <c r="U5060">
        <f t="shared" si="1569"/>
        <v>551817</v>
      </c>
      <c r="V5060">
        <f t="shared" si="1570"/>
        <v>3485160</v>
      </c>
      <c r="W5060" s="1" t="s">
        <v>155</v>
      </c>
      <c r="X5060" s="1" t="s">
        <v>1236</v>
      </c>
      <c r="Y5060" s="1" t="s">
        <v>156</v>
      </c>
      <c r="Z5060" s="3">
        <v>5565</v>
      </c>
      <c r="AA5060" s="4">
        <f t="shared" si="1574"/>
        <v>8343</v>
      </c>
      <c r="AB5060" s="4">
        <f t="shared" si="1575"/>
        <v>8619.5509168000008</v>
      </c>
      <c r="AC5060" s="4">
        <f t="shared" si="1576"/>
        <v>8343</v>
      </c>
      <c r="AD5060" s="4">
        <f t="shared" ref="AD5060:AD5123" si="1577">AVERAGEIFS($AA$2:$AA$6811,$L$2:$L$6811,L5060,$V$2:$V$6811,"&gt;="&amp;(V5060-100), $V$2:$V$6811,"&lt;="&amp;(V5060+100),$AA$2:$AA$6811,"&gt;"&amp;1)</f>
        <v>12560.5</v>
      </c>
      <c r="AE5060" s="4">
        <v>8343</v>
      </c>
      <c r="AF5060" s="4">
        <v>8343</v>
      </c>
      <c r="AG5060" s="4">
        <f>AE5060</f>
        <v>8343</v>
      </c>
      <c r="AH5060" s="4">
        <v>84799</v>
      </c>
      <c r="AI5060">
        <f t="shared" si="1571"/>
        <v>11667</v>
      </c>
      <c r="AJ5060">
        <v>9001.0300000000007</v>
      </c>
      <c r="AK5060" s="2">
        <v>9001.0300000000007</v>
      </c>
      <c r="AL5060" s="2">
        <f>AJ5060</f>
        <v>9001.0300000000007</v>
      </c>
      <c r="AM5060" s="4"/>
      <c r="AN5060" t="e">
        <f>VLOOKUP([1]!Tabelle13[[#This Row],[Vlookup this ID for freight costs]],$AL$2:$AL$6811,2,FALSE)</f>
        <v>#REF!</v>
      </c>
      <c r="AP5060">
        <v>882.91</v>
      </c>
      <c r="AQ5060">
        <v>882.91</v>
      </c>
      <c r="AR5060" s="4">
        <v>15</v>
      </c>
      <c r="AS5060" s="4">
        <v>9</v>
      </c>
      <c r="AT5060" s="4">
        <v>2008</v>
      </c>
      <c r="AU5060" s="4">
        <v>15</v>
      </c>
      <c r="AV5060" s="4">
        <v>9</v>
      </c>
      <c r="AW5060" s="4">
        <v>2008</v>
      </c>
      <c r="AX5060" t="str">
        <f t="shared" si="1572"/>
        <v>No Delay</v>
      </c>
      <c r="AY5060">
        <f t="shared" si="1573"/>
        <v>0</v>
      </c>
    </row>
    <row r="5061" spans="1:51" x14ac:dyDescent="0.2">
      <c r="A5061" s="3">
        <v>11925</v>
      </c>
      <c r="B5061" s="1" t="s">
        <v>98</v>
      </c>
      <c r="C5061" s="1" t="s">
        <v>99</v>
      </c>
      <c r="D5061" s="1" t="s">
        <v>130</v>
      </c>
      <c r="E5061" s="1"/>
      <c r="F5061" s="1" t="s">
        <v>107</v>
      </c>
      <c r="G5061" s="13" t="s">
        <v>1248</v>
      </c>
      <c r="H5061" s="12">
        <v>39706</v>
      </c>
      <c r="I5061" s="12" t="s">
        <v>1248</v>
      </c>
      <c r="J5061" s="12">
        <v>39706</v>
      </c>
      <c r="K5061" s="4">
        <v>1066</v>
      </c>
      <c r="L5061" s="1" t="s">
        <v>146</v>
      </c>
      <c r="M5061" s="1" t="s">
        <v>132</v>
      </c>
      <c r="N5061" s="1" t="s">
        <v>1316</v>
      </c>
      <c r="O5061" s="1" t="s">
        <v>93</v>
      </c>
      <c r="P5061">
        <v>60</v>
      </c>
      <c r="Q5061">
        <v>11640</v>
      </c>
      <c r="R5061">
        <v>90210</v>
      </c>
      <c r="S5061">
        <v>7.75</v>
      </c>
      <c r="T5061">
        <v>0.13</v>
      </c>
      <c r="U5061">
        <f t="shared" si="1569"/>
        <v>90210</v>
      </c>
      <c r="V5061">
        <f t="shared" si="1570"/>
        <v>698400</v>
      </c>
      <c r="W5061" s="1" t="s">
        <v>155</v>
      </c>
      <c r="X5061" s="1" t="s">
        <v>1236</v>
      </c>
      <c r="Y5061" s="1" t="s">
        <v>156</v>
      </c>
      <c r="Z5061" s="3">
        <v>5565</v>
      </c>
      <c r="AA5061" s="4">
        <f t="shared" si="1574"/>
        <v>8343</v>
      </c>
      <c r="AB5061" s="4">
        <f t="shared" si="1575"/>
        <v>3522.2045980000003</v>
      </c>
      <c r="AC5061" s="4">
        <f t="shared" si="1576"/>
        <v>8343</v>
      </c>
      <c r="AD5061" s="4">
        <f t="shared" si="1577"/>
        <v>9182.6666666666661</v>
      </c>
      <c r="AE5061" s="3" t="s">
        <v>2549</v>
      </c>
      <c r="AF5061" s="3">
        <v>8343</v>
      </c>
      <c r="AG5061" s="4">
        <f>AI5061</f>
        <v>8343</v>
      </c>
      <c r="AH5061" s="4">
        <v>11596</v>
      </c>
      <c r="AI5061">
        <f t="shared" si="1571"/>
        <v>8343</v>
      </c>
      <c r="AJ5061" t="s">
        <v>2549</v>
      </c>
      <c r="AK5061" s="2">
        <v>9001.0300000000007</v>
      </c>
      <c r="AL5061" s="2">
        <f>AN5061</f>
        <v>9001.0300000000007</v>
      </c>
      <c r="AM5061" s="4">
        <v>11596</v>
      </c>
      <c r="AN5061">
        <f>INDEX($AJ$2:$AJ$6811,MATCH(AM5061,$A$2:$A$6811,0))</f>
        <v>9001.0300000000007</v>
      </c>
      <c r="AP5061">
        <v>144.34</v>
      </c>
      <c r="AQ5061">
        <v>144.34</v>
      </c>
      <c r="AR5061" s="4">
        <v>15</v>
      </c>
      <c r="AS5061" s="4">
        <v>9</v>
      </c>
      <c r="AT5061" s="4">
        <v>2008</v>
      </c>
      <c r="AU5061" s="4">
        <v>15</v>
      </c>
      <c r="AV5061" s="4">
        <v>9</v>
      </c>
      <c r="AW5061" s="4">
        <v>2008</v>
      </c>
      <c r="AX5061" t="str">
        <f t="shared" si="1572"/>
        <v>No Delay</v>
      </c>
      <c r="AY5061">
        <f t="shared" si="1573"/>
        <v>0</v>
      </c>
    </row>
    <row r="5062" spans="1:51" x14ac:dyDescent="0.2">
      <c r="A5062" s="3">
        <v>12835</v>
      </c>
      <c r="B5062" s="1" t="s">
        <v>98</v>
      </c>
      <c r="C5062" s="1" t="s">
        <v>99</v>
      </c>
      <c r="D5062" s="1" t="s">
        <v>130</v>
      </c>
      <c r="E5062" s="1"/>
      <c r="F5062" s="1" t="s">
        <v>107</v>
      </c>
      <c r="G5062" s="13" t="s">
        <v>1248</v>
      </c>
      <c r="H5062" s="12">
        <v>39706</v>
      </c>
      <c r="I5062" s="12" t="s">
        <v>1248</v>
      </c>
      <c r="J5062" s="12">
        <v>39706</v>
      </c>
      <c r="K5062" s="4">
        <v>1067</v>
      </c>
      <c r="L5062" s="1" t="s">
        <v>146</v>
      </c>
      <c r="M5062" s="1" t="s">
        <v>132</v>
      </c>
      <c r="N5062" s="1" t="s">
        <v>163</v>
      </c>
      <c r="O5062" s="1" t="s">
        <v>93</v>
      </c>
      <c r="P5062">
        <v>60</v>
      </c>
      <c r="Q5062">
        <v>5730</v>
      </c>
      <c r="R5062">
        <v>157746.9</v>
      </c>
      <c r="S5062">
        <v>27.53</v>
      </c>
      <c r="T5062">
        <v>0.46</v>
      </c>
      <c r="U5062">
        <f t="shared" si="1569"/>
        <v>157746.9</v>
      </c>
      <c r="V5062">
        <f t="shared" si="1570"/>
        <v>343800</v>
      </c>
      <c r="W5062" s="1" t="s">
        <v>155</v>
      </c>
      <c r="X5062" s="1" t="s">
        <v>1236</v>
      </c>
      <c r="Y5062" s="1" t="s">
        <v>156</v>
      </c>
      <c r="Z5062" s="3">
        <v>5565</v>
      </c>
      <c r="AA5062" s="4">
        <f t="shared" si="1574"/>
        <v>8343</v>
      </c>
      <c r="AB5062" s="4">
        <f t="shared" si="1575"/>
        <v>2873.5951</v>
      </c>
      <c r="AC5062" s="4">
        <f t="shared" si="1576"/>
        <v>8343</v>
      </c>
      <c r="AD5062" s="4">
        <f t="shared" si="1577"/>
        <v>4761.333333333333</v>
      </c>
      <c r="AE5062" s="3" t="s">
        <v>2549</v>
      </c>
      <c r="AF5062" s="3">
        <v>8343</v>
      </c>
      <c r="AG5062" s="4">
        <f>AI5062</f>
        <v>8343</v>
      </c>
      <c r="AH5062" s="4">
        <v>11596</v>
      </c>
      <c r="AI5062">
        <f t="shared" si="1571"/>
        <v>8343</v>
      </c>
      <c r="AJ5062" t="s">
        <v>2549</v>
      </c>
      <c r="AK5062" s="2">
        <v>9001.0300000000007</v>
      </c>
      <c r="AL5062" s="2">
        <f>AN5062</f>
        <v>9001.0300000000007</v>
      </c>
      <c r="AM5062" s="4">
        <v>11596</v>
      </c>
      <c r="AN5062">
        <f>INDEX($AJ$2:$AJ$6811,MATCH(AM5062,$A$2:$A$6811,0))</f>
        <v>9001.0300000000007</v>
      </c>
      <c r="AP5062">
        <v>252.4</v>
      </c>
      <c r="AQ5062">
        <v>252.4</v>
      </c>
      <c r="AR5062" s="4">
        <v>15</v>
      </c>
      <c r="AS5062" s="4">
        <v>9</v>
      </c>
      <c r="AT5062" s="4">
        <v>2008</v>
      </c>
      <c r="AU5062" s="4">
        <v>15</v>
      </c>
      <c r="AV5062" s="4">
        <v>9</v>
      </c>
      <c r="AW5062" s="4">
        <v>2008</v>
      </c>
      <c r="AX5062" t="str">
        <f t="shared" si="1572"/>
        <v>No Delay</v>
      </c>
      <c r="AY5062">
        <f t="shared" si="1573"/>
        <v>0</v>
      </c>
    </row>
    <row r="5063" spans="1:51" x14ac:dyDescent="0.2">
      <c r="A5063" s="3">
        <v>57339</v>
      </c>
      <c r="B5063" s="1" t="s">
        <v>168</v>
      </c>
      <c r="C5063" s="1" t="s">
        <v>150</v>
      </c>
      <c r="D5063" s="1" t="s">
        <v>100</v>
      </c>
      <c r="E5063" s="1" t="s">
        <v>253</v>
      </c>
      <c r="F5063" s="1" t="s">
        <v>253</v>
      </c>
      <c r="G5063" s="13" t="s">
        <v>1459</v>
      </c>
      <c r="H5063" s="12">
        <v>40878</v>
      </c>
      <c r="I5063" s="12" t="s">
        <v>1581</v>
      </c>
      <c r="J5063" s="12">
        <v>40917</v>
      </c>
      <c r="K5063" s="4">
        <v>3686</v>
      </c>
      <c r="L5063" s="1" t="s">
        <v>146</v>
      </c>
      <c r="M5063" s="1" t="s">
        <v>211</v>
      </c>
      <c r="N5063" s="1" t="s">
        <v>167</v>
      </c>
      <c r="O5063" s="1" t="s">
        <v>93</v>
      </c>
      <c r="P5063">
        <v>30</v>
      </c>
      <c r="Q5063">
        <v>105813</v>
      </c>
      <c r="R5063">
        <v>454995.9</v>
      </c>
      <c r="S5063">
        <v>4.3</v>
      </c>
      <c r="T5063">
        <v>0.14000000000000001</v>
      </c>
      <c r="U5063">
        <f t="shared" si="1569"/>
        <v>454995.89999999997</v>
      </c>
      <c r="V5063">
        <f t="shared" si="1570"/>
        <v>3174390</v>
      </c>
      <c r="W5063" s="1" t="s">
        <v>213</v>
      </c>
      <c r="X5063" s="1" t="s">
        <v>1236</v>
      </c>
      <c r="Y5063" s="1" t="s">
        <v>161</v>
      </c>
      <c r="Z5063" s="3">
        <v>7947</v>
      </c>
      <c r="AA5063" s="4">
        <f t="shared" si="1574"/>
        <v>8351</v>
      </c>
      <c r="AB5063" s="4">
        <f t="shared" si="1575"/>
        <v>13857.484167400002</v>
      </c>
      <c r="AC5063" s="4">
        <f t="shared" si="1576"/>
        <v>8351</v>
      </c>
      <c r="AD5063" s="4">
        <f t="shared" si="1577"/>
        <v>8351</v>
      </c>
      <c r="AE5063" s="4">
        <v>8351</v>
      </c>
      <c r="AF5063" s="4">
        <v>8351</v>
      </c>
      <c r="AG5063" s="4">
        <f>AE5063</f>
        <v>8351</v>
      </c>
      <c r="AI5063" t="e">
        <f t="shared" si="1571"/>
        <v>#N/A</v>
      </c>
      <c r="AJ5063">
        <v>7292.26</v>
      </c>
      <c r="AK5063" s="2">
        <v>7292.26</v>
      </c>
      <c r="AL5063" s="2">
        <f>AJ5063</f>
        <v>7292.26</v>
      </c>
      <c r="AM5063" s="4"/>
      <c r="AN5063" t="e">
        <f>VLOOKUP([1]!Tabelle13[[#This Row],[Vlookup this ID for freight costs]],$AL$2:$AL$6811,2,FALSE)</f>
        <v>#REF!</v>
      </c>
      <c r="AP5063">
        <v>750.74</v>
      </c>
      <c r="AQ5063">
        <v>750.74</v>
      </c>
      <c r="AR5063" s="4">
        <v>1</v>
      </c>
      <c r="AS5063" s="4">
        <v>12</v>
      </c>
      <c r="AT5063" s="4">
        <v>2011</v>
      </c>
      <c r="AU5063" s="4">
        <v>9</v>
      </c>
      <c r="AV5063" s="4">
        <v>1</v>
      </c>
      <c r="AW5063" s="4">
        <v>2012</v>
      </c>
      <c r="AX5063" t="str">
        <f t="shared" si="1572"/>
        <v>Delay</v>
      </c>
      <c r="AY5063">
        <f t="shared" si="1573"/>
        <v>39</v>
      </c>
    </row>
    <row r="5064" spans="1:51" x14ac:dyDescent="0.2">
      <c r="A5064" s="3">
        <v>52465</v>
      </c>
      <c r="B5064" s="1" t="s">
        <v>175</v>
      </c>
      <c r="C5064" s="1" t="s">
        <v>165</v>
      </c>
      <c r="D5064" s="1" t="s">
        <v>52</v>
      </c>
      <c r="E5064" s="1" t="s">
        <v>53</v>
      </c>
      <c r="F5064" s="1" t="s">
        <v>53</v>
      </c>
      <c r="G5064" s="13" t="s">
        <v>2550</v>
      </c>
      <c r="H5064" s="12">
        <v>41502</v>
      </c>
      <c r="I5064" s="12" t="s">
        <v>2550</v>
      </c>
      <c r="J5064" s="12">
        <v>41502</v>
      </c>
      <c r="K5064" s="4">
        <v>4871</v>
      </c>
      <c r="L5064" s="1" t="s">
        <v>146</v>
      </c>
      <c r="M5064" s="1" t="s">
        <v>414</v>
      </c>
      <c r="N5064" s="1" t="s">
        <v>154</v>
      </c>
      <c r="O5064" s="1" t="s">
        <v>93</v>
      </c>
      <c r="P5064">
        <v>60</v>
      </c>
      <c r="Q5064">
        <v>60678</v>
      </c>
      <c r="R5064">
        <v>491491.8</v>
      </c>
      <c r="S5064">
        <v>8.1</v>
      </c>
      <c r="T5064">
        <v>0.13</v>
      </c>
      <c r="U5064">
        <f t="shared" si="1569"/>
        <v>491491.8</v>
      </c>
      <c r="V5064">
        <f t="shared" si="1570"/>
        <v>3640680</v>
      </c>
      <c r="W5064" s="1" t="s">
        <v>160</v>
      </c>
      <c r="X5064" s="1" t="s">
        <v>1236</v>
      </c>
      <c r="Y5064" s="1" t="s">
        <v>161</v>
      </c>
      <c r="Z5064" s="3">
        <v>5149</v>
      </c>
      <c r="AA5064" s="4">
        <f t="shared" si="1574"/>
        <v>8402</v>
      </c>
      <c r="AB5064" s="4">
        <f t="shared" si="1575"/>
        <v>8904.0172144000007</v>
      </c>
      <c r="AC5064" s="4">
        <f t="shared" si="1576"/>
        <v>8402</v>
      </c>
      <c r="AD5064" s="4">
        <f t="shared" si="1577"/>
        <v>8402</v>
      </c>
      <c r="AE5064" s="4">
        <v>8402</v>
      </c>
      <c r="AF5064" s="4">
        <v>8402</v>
      </c>
      <c r="AG5064" s="4">
        <f>AE5064</f>
        <v>8402</v>
      </c>
      <c r="AI5064" t="e">
        <f t="shared" si="1571"/>
        <v>#N/A</v>
      </c>
      <c r="AJ5064">
        <v>28304.85</v>
      </c>
      <c r="AK5064" s="2">
        <v>28304.85</v>
      </c>
      <c r="AL5064" s="2">
        <f>AJ5064</f>
        <v>28304.85</v>
      </c>
      <c r="AM5064" s="4"/>
      <c r="AN5064" t="e">
        <f>VLOOKUP([1]!Tabelle13[[#This Row],[Vlookup this ID for freight costs]],$AL$2:$AL$6811,2,FALSE)</f>
        <v>#REF!</v>
      </c>
      <c r="AP5064">
        <v>607.98</v>
      </c>
      <c r="AQ5064">
        <v>607.98</v>
      </c>
      <c r="AR5064" s="4">
        <v>16</v>
      </c>
      <c r="AS5064" s="4">
        <v>8</v>
      </c>
      <c r="AT5064" s="4">
        <v>2013</v>
      </c>
      <c r="AU5064" s="4">
        <v>16</v>
      </c>
      <c r="AV5064" s="4">
        <v>8</v>
      </c>
      <c r="AW5064" s="4">
        <v>2013</v>
      </c>
      <c r="AX5064" t="str">
        <f t="shared" si="1572"/>
        <v>No Delay</v>
      </c>
      <c r="AY5064">
        <f t="shared" si="1573"/>
        <v>0</v>
      </c>
    </row>
    <row r="5065" spans="1:51" x14ac:dyDescent="0.2">
      <c r="A5065" s="3">
        <v>37076</v>
      </c>
      <c r="B5065" s="1" t="s">
        <v>172</v>
      </c>
      <c r="C5065" s="1" t="s">
        <v>114</v>
      </c>
      <c r="D5065" s="1" t="s">
        <v>52</v>
      </c>
      <c r="E5065" s="1" t="s">
        <v>53</v>
      </c>
      <c r="F5065" s="1" t="s">
        <v>53</v>
      </c>
      <c r="G5065" s="13" t="s">
        <v>2551</v>
      </c>
      <c r="H5065" s="12">
        <v>42234</v>
      </c>
      <c r="I5065" s="12" t="s">
        <v>2277</v>
      </c>
      <c r="J5065" s="12">
        <v>42237</v>
      </c>
      <c r="K5065" s="4">
        <v>6739</v>
      </c>
      <c r="L5065" s="1" t="s">
        <v>146</v>
      </c>
      <c r="M5065" s="1" t="s">
        <v>1775</v>
      </c>
      <c r="N5065" s="1" t="s">
        <v>167</v>
      </c>
      <c r="O5065" s="1" t="s">
        <v>93</v>
      </c>
      <c r="P5065">
        <v>30</v>
      </c>
      <c r="Q5065">
        <v>56352</v>
      </c>
      <c r="R5065">
        <v>183144</v>
      </c>
      <c r="S5065">
        <v>3.25</v>
      </c>
      <c r="T5065">
        <v>0.11</v>
      </c>
      <c r="U5065">
        <f t="shared" si="1569"/>
        <v>183144</v>
      </c>
      <c r="V5065">
        <f t="shared" si="1570"/>
        <v>1690560</v>
      </c>
      <c r="W5065" s="1" t="s">
        <v>1273</v>
      </c>
      <c r="X5065" s="1" t="s">
        <v>1236</v>
      </c>
      <c r="Y5065" s="1" t="s">
        <v>156</v>
      </c>
      <c r="Z5065" s="3">
        <v>6648</v>
      </c>
      <c r="AA5065" s="4">
        <f>AB5065</f>
        <v>8429.4508499999993</v>
      </c>
      <c r="AB5065" s="2">
        <f>2245.156962+0.109744*Q5065</f>
        <v>8429.4508499999993</v>
      </c>
      <c r="AC5065" s="4">
        <f>AD5065</f>
        <v>8429.4508499999993</v>
      </c>
      <c r="AD5065" s="4">
        <f t="shared" si="1577"/>
        <v>8429.4508499999993</v>
      </c>
      <c r="AE5065" s="4" t="s">
        <v>62</v>
      </c>
      <c r="AG5065" s="4" t="str">
        <f>AE5065</f>
        <v>Weight Captured Separately</v>
      </c>
      <c r="AI5065" t="e">
        <f t="shared" si="1571"/>
        <v>#N/A</v>
      </c>
      <c r="AJ5065" t="s">
        <v>63</v>
      </c>
      <c r="AK5065" s="2"/>
      <c r="AL5065" s="2" t="str">
        <f>AJ5065</f>
        <v>Invoiced Separately</v>
      </c>
      <c r="AM5065" s="4"/>
      <c r="AN5065" t="e">
        <f>VLOOKUP([1]!Tabelle13[[#This Row],[Vlookup this ID for freight costs]],$AL$2:$AL$6811,2,FALSE)</f>
        <v>#REF!</v>
      </c>
      <c r="AO5065">
        <f>IF(AK:AK="",AC:AC*6.242+1.383 -2.844 + 3.145 -2.265  -2.026,AK:AK)</f>
        <v>52614.025205699996</v>
      </c>
      <c r="AP5065">
        <v>215.56</v>
      </c>
      <c r="AQ5065">
        <v>215.56</v>
      </c>
      <c r="AR5065" s="4">
        <v>18</v>
      </c>
      <c r="AS5065" s="4">
        <v>8</v>
      </c>
      <c r="AT5065" s="4">
        <v>2015</v>
      </c>
      <c r="AU5065" s="4">
        <v>21</v>
      </c>
      <c r="AV5065" s="4">
        <v>8</v>
      </c>
      <c r="AW5065" s="4">
        <v>2015</v>
      </c>
      <c r="AX5065" t="str">
        <f t="shared" si="1572"/>
        <v>Delay</v>
      </c>
      <c r="AY5065">
        <f t="shared" si="1573"/>
        <v>3</v>
      </c>
    </row>
    <row r="5066" spans="1:51" x14ac:dyDescent="0.2">
      <c r="A5066" s="3">
        <v>83031</v>
      </c>
      <c r="B5066" s="1" t="s">
        <v>463</v>
      </c>
      <c r="C5066" s="1" t="s">
        <v>73</v>
      </c>
      <c r="D5066" s="1" t="s">
        <v>130</v>
      </c>
      <c r="E5066" s="1" t="s">
        <v>101</v>
      </c>
      <c r="F5066" s="1" t="s">
        <v>101</v>
      </c>
      <c r="G5066" s="13" t="s">
        <v>1748</v>
      </c>
      <c r="H5066" s="12">
        <v>41060</v>
      </c>
      <c r="I5066" s="12" t="s">
        <v>2552</v>
      </c>
      <c r="J5066" s="12">
        <v>41054</v>
      </c>
      <c r="K5066" s="4">
        <v>3933</v>
      </c>
      <c r="L5066" s="1" t="s">
        <v>146</v>
      </c>
      <c r="M5066" s="1" t="s">
        <v>132</v>
      </c>
      <c r="N5066" s="1" t="s">
        <v>238</v>
      </c>
      <c r="O5066" s="1" t="s">
        <v>93</v>
      </c>
      <c r="P5066">
        <v>30</v>
      </c>
      <c r="Q5066">
        <v>78082</v>
      </c>
      <c r="R5066">
        <v>432574.28</v>
      </c>
      <c r="S5066">
        <v>5.54</v>
      </c>
      <c r="T5066">
        <v>0.18</v>
      </c>
      <c r="U5066">
        <f t="shared" si="1569"/>
        <v>432574.28</v>
      </c>
      <c r="V5066">
        <f t="shared" si="1570"/>
        <v>2342460</v>
      </c>
      <c r="W5066" s="1" t="s">
        <v>160</v>
      </c>
      <c r="X5066" s="1" t="s">
        <v>1236</v>
      </c>
      <c r="Y5066" s="1" t="s">
        <v>161</v>
      </c>
      <c r="Z5066" s="3">
        <v>14451</v>
      </c>
      <c r="AA5066" s="4">
        <f t="shared" si="1574"/>
        <v>8433</v>
      </c>
      <c r="AB5066" s="4">
        <f t="shared" ref="AB5066:AB5097" si="1578" xml:space="preserve"> 2244.740206  + 0.1097478*Q5066</f>
        <v>10814.0679256</v>
      </c>
      <c r="AC5066" s="4">
        <f t="shared" ref="AC5066:AC5097" si="1579">AF5066</f>
        <v>8433</v>
      </c>
      <c r="AD5066" s="4">
        <f t="shared" si="1577"/>
        <v>13074.8</v>
      </c>
      <c r="AE5066" s="3" t="s">
        <v>2553</v>
      </c>
      <c r="AF5066" s="3">
        <v>8433</v>
      </c>
      <c r="AG5066" s="4">
        <f>AI5066</f>
        <v>8433</v>
      </c>
      <c r="AH5066" s="4">
        <v>82474</v>
      </c>
      <c r="AI5066">
        <f t="shared" si="1571"/>
        <v>8433</v>
      </c>
      <c r="AJ5066" t="s">
        <v>2553</v>
      </c>
      <c r="AK5066" s="2">
        <v>15219.71</v>
      </c>
      <c r="AL5066" s="2">
        <f>AN5066</f>
        <v>15219.71</v>
      </c>
      <c r="AM5066" s="4">
        <v>82474</v>
      </c>
      <c r="AN5066">
        <f>INDEX($AJ$2:$AJ$6811,MATCH(AM5066,$A$2:$A$6811,0))</f>
        <v>15219.71</v>
      </c>
      <c r="AP5066">
        <v>713.75</v>
      </c>
      <c r="AQ5066">
        <v>713.75</v>
      </c>
      <c r="AR5066" s="4">
        <v>31</v>
      </c>
      <c r="AS5066" s="4">
        <v>5</v>
      </c>
      <c r="AT5066" s="4">
        <v>2012</v>
      </c>
      <c r="AU5066" s="4">
        <v>25</v>
      </c>
      <c r="AV5066" s="4">
        <v>5</v>
      </c>
      <c r="AW5066" s="4">
        <v>2012</v>
      </c>
      <c r="AX5066" t="str">
        <f t="shared" si="1572"/>
        <v>No Delay</v>
      </c>
      <c r="AY5066">
        <f t="shared" si="1573"/>
        <v>0</v>
      </c>
    </row>
    <row r="5067" spans="1:51" x14ac:dyDescent="0.2">
      <c r="A5067" s="3">
        <v>82474</v>
      </c>
      <c r="B5067" s="1" t="s">
        <v>463</v>
      </c>
      <c r="C5067" s="1" t="s">
        <v>73</v>
      </c>
      <c r="D5067" s="1" t="s">
        <v>130</v>
      </c>
      <c r="E5067" s="1" t="s">
        <v>101</v>
      </c>
      <c r="F5067" s="1" t="s">
        <v>101</v>
      </c>
      <c r="G5067" s="13" t="s">
        <v>1748</v>
      </c>
      <c r="H5067" s="12">
        <v>41060</v>
      </c>
      <c r="I5067" s="12" t="s">
        <v>2552</v>
      </c>
      <c r="J5067" s="12">
        <v>41054</v>
      </c>
      <c r="K5067" s="4">
        <v>3932</v>
      </c>
      <c r="L5067" s="1" t="s">
        <v>146</v>
      </c>
      <c r="M5067" s="1" t="s">
        <v>132</v>
      </c>
      <c r="N5067" s="1" t="s">
        <v>265</v>
      </c>
      <c r="O5067" s="1" t="s">
        <v>93</v>
      </c>
      <c r="P5067">
        <v>60</v>
      </c>
      <c r="Q5067">
        <v>16873</v>
      </c>
      <c r="R5067">
        <v>41170.120000000003</v>
      </c>
      <c r="S5067">
        <v>2.44</v>
      </c>
      <c r="T5067">
        <v>0.04</v>
      </c>
      <c r="U5067">
        <f t="shared" si="1569"/>
        <v>41170.120000000003</v>
      </c>
      <c r="V5067">
        <f t="shared" si="1570"/>
        <v>1012380</v>
      </c>
      <c r="W5067" s="1" t="s">
        <v>155</v>
      </c>
      <c r="X5067" s="1" t="s">
        <v>1236</v>
      </c>
      <c r="Y5067" s="1" t="s">
        <v>156</v>
      </c>
      <c r="Z5067" s="3">
        <v>14969</v>
      </c>
      <c r="AA5067" s="4">
        <f t="shared" si="1574"/>
        <v>8433</v>
      </c>
      <c r="AB5067" s="4">
        <f t="shared" si="1578"/>
        <v>4096.5148354000003</v>
      </c>
      <c r="AC5067" s="4">
        <f t="shared" si="1579"/>
        <v>8433</v>
      </c>
      <c r="AD5067" s="4">
        <f t="shared" si="1577"/>
        <v>8433</v>
      </c>
      <c r="AE5067" s="4">
        <v>8433</v>
      </c>
      <c r="AF5067" s="4">
        <v>8433</v>
      </c>
      <c r="AG5067" s="4">
        <f>AE5067</f>
        <v>8433</v>
      </c>
      <c r="AI5067" t="e">
        <f t="shared" si="1571"/>
        <v>#N/A</v>
      </c>
      <c r="AJ5067">
        <v>15219.71</v>
      </c>
      <c r="AK5067" s="2">
        <v>15219.71</v>
      </c>
      <c r="AL5067" s="2">
        <f>AJ5067</f>
        <v>15219.71</v>
      </c>
      <c r="AM5067" s="4"/>
      <c r="AN5067" t="e">
        <f>VLOOKUP([1]!Tabelle13[[#This Row],[Vlookup this ID for freight costs]],$AL$2:$AL$6811,2,FALSE)</f>
        <v>#REF!</v>
      </c>
      <c r="AP5067">
        <v>67.930000000000007</v>
      </c>
      <c r="AQ5067">
        <v>67.930000000000007</v>
      </c>
      <c r="AR5067" s="4">
        <v>31</v>
      </c>
      <c r="AS5067" s="4">
        <v>5</v>
      </c>
      <c r="AT5067" s="4">
        <v>2012</v>
      </c>
      <c r="AU5067" s="4">
        <v>25</v>
      </c>
      <c r="AV5067" s="4">
        <v>5</v>
      </c>
      <c r="AW5067" s="4">
        <v>2012</v>
      </c>
      <c r="AX5067" t="str">
        <f t="shared" si="1572"/>
        <v>No Delay</v>
      </c>
      <c r="AY5067">
        <f t="shared" si="1573"/>
        <v>0</v>
      </c>
    </row>
    <row r="5068" spans="1:51" x14ac:dyDescent="0.2">
      <c r="A5068" s="3">
        <v>85261</v>
      </c>
      <c r="B5068" s="1" t="s">
        <v>463</v>
      </c>
      <c r="C5068" s="1" t="s">
        <v>73</v>
      </c>
      <c r="D5068" s="1" t="s">
        <v>130</v>
      </c>
      <c r="E5068" s="1" t="s">
        <v>101</v>
      </c>
      <c r="F5068" s="1" t="s">
        <v>101</v>
      </c>
      <c r="G5068" s="13" t="s">
        <v>1748</v>
      </c>
      <c r="H5068" s="12">
        <v>41060</v>
      </c>
      <c r="I5068" s="12" t="s">
        <v>2552</v>
      </c>
      <c r="J5068" s="12">
        <v>41054</v>
      </c>
      <c r="K5068" s="4">
        <v>3938</v>
      </c>
      <c r="L5068" s="1" t="s">
        <v>146</v>
      </c>
      <c r="M5068" s="1" t="s">
        <v>132</v>
      </c>
      <c r="N5068" s="1" t="s">
        <v>167</v>
      </c>
      <c r="O5068" s="1" t="s">
        <v>93</v>
      </c>
      <c r="P5068">
        <v>30</v>
      </c>
      <c r="Q5068">
        <v>17422</v>
      </c>
      <c r="R5068">
        <v>71778.64</v>
      </c>
      <c r="S5068">
        <v>4.12</v>
      </c>
      <c r="T5068">
        <v>0.14000000000000001</v>
      </c>
      <c r="U5068">
        <f t="shared" si="1569"/>
        <v>71778.64</v>
      </c>
      <c r="V5068">
        <f t="shared" si="1570"/>
        <v>522660</v>
      </c>
      <c r="W5068" s="1" t="s">
        <v>197</v>
      </c>
      <c r="X5068" s="1" t="s">
        <v>1236</v>
      </c>
      <c r="Y5068" s="1" t="s">
        <v>3082</v>
      </c>
      <c r="Z5068" s="3">
        <v>13821</v>
      </c>
      <c r="AA5068" s="4">
        <f t="shared" si="1574"/>
        <v>8433</v>
      </c>
      <c r="AB5068" s="4">
        <f t="shared" si="1578"/>
        <v>4156.7663775999999</v>
      </c>
      <c r="AC5068" s="4">
        <f t="shared" si="1579"/>
        <v>8433</v>
      </c>
      <c r="AD5068" s="4">
        <f t="shared" si="1577"/>
        <v>12094.166666666666</v>
      </c>
      <c r="AE5068" s="3" t="s">
        <v>2553</v>
      </c>
      <c r="AF5068" s="3">
        <v>8433</v>
      </c>
      <c r="AG5068" s="4">
        <f>AI5068</f>
        <v>8433</v>
      </c>
      <c r="AH5068" s="4">
        <v>82474</v>
      </c>
      <c r="AI5068">
        <f t="shared" si="1571"/>
        <v>8433</v>
      </c>
      <c r="AJ5068" t="s">
        <v>2553</v>
      </c>
      <c r="AK5068" s="2">
        <v>15219.71</v>
      </c>
      <c r="AL5068" s="2">
        <f>AN5068</f>
        <v>15219.71</v>
      </c>
      <c r="AM5068" s="4">
        <v>82474</v>
      </c>
      <c r="AN5068">
        <f>INDEX($AJ$2:$AJ$6811,MATCH(AM5068,$A$2:$A$6811,0))</f>
        <v>15219.71</v>
      </c>
      <c r="AP5068">
        <v>118.43</v>
      </c>
      <c r="AQ5068">
        <v>118.43</v>
      </c>
      <c r="AR5068" s="4">
        <v>31</v>
      </c>
      <c r="AS5068" s="4">
        <v>5</v>
      </c>
      <c r="AT5068" s="4">
        <v>2012</v>
      </c>
      <c r="AU5068" s="4">
        <v>25</v>
      </c>
      <c r="AV5068" s="4">
        <v>5</v>
      </c>
      <c r="AW5068" s="4">
        <v>2012</v>
      </c>
      <c r="AX5068" t="str">
        <f t="shared" si="1572"/>
        <v>No Delay</v>
      </c>
      <c r="AY5068">
        <f t="shared" si="1573"/>
        <v>0</v>
      </c>
    </row>
    <row r="5069" spans="1:51" x14ac:dyDescent="0.2">
      <c r="A5069" s="3">
        <v>83194</v>
      </c>
      <c r="B5069" s="1" t="s">
        <v>140</v>
      </c>
      <c r="C5069" s="1" t="s">
        <v>99</v>
      </c>
      <c r="D5069" s="1" t="s">
        <v>130</v>
      </c>
      <c r="E5069" s="1" t="s">
        <v>101</v>
      </c>
      <c r="F5069" s="1" t="s">
        <v>101</v>
      </c>
      <c r="G5069" s="13" t="s">
        <v>617</v>
      </c>
      <c r="H5069" s="12">
        <v>41670</v>
      </c>
      <c r="I5069" s="12" t="s">
        <v>618</v>
      </c>
      <c r="J5069" s="12">
        <v>41668</v>
      </c>
      <c r="K5069" s="4">
        <v>5221</v>
      </c>
      <c r="L5069" s="1" t="s">
        <v>146</v>
      </c>
      <c r="M5069" s="1" t="s">
        <v>132</v>
      </c>
      <c r="N5069" s="1" t="s">
        <v>1524</v>
      </c>
      <c r="O5069" s="1" t="s">
        <v>93</v>
      </c>
      <c r="P5069">
        <v>30</v>
      </c>
      <c r="Q5069">
        <v>68762</v>
      </c>
      <c r="R5069">
        <v>766696.3</v>
      </c>
      <c r="S5069">
        <v>11.15</v>
      </c>
      <c r="T5069">
        <v>0.37</v>
      </c>
      <c r="U5069">
        <f t="shared" si="1569"/>
        <v>766696.3</v>
      </c>
      <c r="V5069">
        <f t="shared" si="1570"/>
        <v>2062860</v>
      </c>
      <c r="W5069" s="1" t="s">
        <v>160</v>
      </c>
      <c r="X5069" s="1" t="s">
        <v>1236</v>
      </c>
      <c r="Y5069" s="1" t="s">
        <v>161</v>
      </c>
      <c r="Z5069" s="3">
        <v>11983</v>
      </c>
      <c r="AA5069" s="4">
        <f t="shared" si="1574"/>
        <v>8456</v>
      </c>
      <c r="AB5069" s="4">
        <f t="shared" si="1578"/>
        <v>9791.2184295999996</v>
      </c>
      <c r="AC5069" s="4">
        <f t="shared" si="1579"/>
        <v>8456</v>
      </c>
      <c r="AD5069" s="4">
        <f t="shared" si="1577"/>
        <v>8456</v>
      </c>
      <c r="AE5069" s="4">
        <v>8456</v>
      </c>
      <c r="AF5069" s="4">
        <v>8456</v>
      </c>
      <c r="AG5069" s="4">
        <f>AE5069</f>
        <v>8456</v>
      </c>
      <c r="AI5069" t="e">
        <f t="shared" si="1571"/>
        <v>#N/A</v>
      </c>
      <c r="AJ5069">
        <v>7134.39</v>
      </c>
      <c r="AK5069" s="2">
        <v>7134.39</v>
      </c>
      <c r="AL5069" s="2">
        <f>AJ5069</f>
        <v>7134.39</v>
      </c>
      <c r="AM5069" s="4"/>
      <c r="AN5069" t="e">
        <f>VLOOKUP([1]!Tabelle13[[#This Row],[Vlookup this ID for freight costs]],$AL$2:$AL$6811,2,FALSE)</f>
        <v>#REF!</v>
      </c>
      <c r="AP5069">
        <v>948.4</v>
      </c>
      <c r="AQ5069">
        <v>948.4</v>
      </c>
      <c r="AR5069" s="4">
        <v>31</v>
      </c>
      <c r="AS5069" s="4">
        <v>1</v>
      </c>
      <c r="AT5069" s="4">
        <v>2014</v>
      </c>
      <c r="AU5069" s="4">
        <v>29</v>
      </c>
      <c r="AV5069" s="4">
        <v>1</v>
      </c>
      <c r="AW5069" s="4">
        <v>2014</v>
      </c>
      <c r="AX5069" t="str">
        <f t="shared" si="1572"/>
        <v>No Delay</v>
      </c>
      <c r="AY5069">
        <f t="shared" si="1573"/>
        <v>0</v>
      </c>
    </row>
    <row r="5070" spans="1:51" x14ac:dyDescent="0.2">
      <c r="A5070" s="3">
        <v>85427</v>
      </c>
      <c r="B5070" s="1" t="s">
        <v>140</v>
      </c>
      <c r="C5070" s="1" t="s">
        <v>99</v>
      </c>
      <c r="D5070" s="1" t="s">
        <v>130</v>
      </c>
      <c r="E5070" s="1" t="s">
        <v>101</v>
      </c>
      <c r="F5070" s="1" t="s">
        <v>101</v>
      </c>
      <c r="G5070" s="13" t="s">
        <v>617</v>
      </c>
      <c r="H5070" s="12">
        <v>41670</v>
      </c>
      <c r="I5070" s="12" t="s">
        <v>618</v>
      </c>
      <c r="J5070" s="12">
        <v>41668</v>
      </c>
      <c r="K5070" s="4">
        <v>5223</v>
      </c>
      <c r="L5070" s="1" t="s">
        <v>146</v>
      </c>
      <c r="M5070" s="1" t="s">
        <v>132</v>
      </c>
      <c r="N5070" s="1" t="s">
        <v>1524</v>
      </c>
      <c r="O5070" s="1" t="s">
        <v>93</v>
      </c>
      <c r="P5070">
        <v>30</v>
      </c>
      <c r="Q5070">
        <v>5531</v>
      </c>
      <c r="R5070">
        <v>61670.65</v>
      </c>
      <c r="S5070">
        <v>11.15</v>
      </c>
      <c r="T5070">
        <v>0.37</v>
      </c>
      <c r="U5070">
        <f t="shared" si="1569"/>
        <v>61670.65</v>
      </c>
      <c r="V5070">
        <f t="shared" si="1570"/>
        <v>165930</v>
      </c>
      <c r="W5070" s="1" t="s">
        <v>179</v>
      </c>
      <c r="X5070" s="1" t="s">
        <v>1236</v>
      </c>
      <c r="Y5070" s="1" t="s">
        <v>156</v>
      </c>
      <c r="Z5070" s="3">
        <v>12500</v>
      </c>
      <c r="AA5070" s="4">
        <f t="shared" si="1574"/>
        <v>8456</v>
      </c>
      <c r="AB5070" s="4">
        <f t="shared" si="1578"/>
        <v>2851.7552878000001</v>
      </c>
      <c r="AC5070" s="4">
        <f t="shared" si="1579"/>
        <v>8456</v>
      </c>
      <c r="AD5070" s="4">
        <f t="shared" si="1577"/>
        <v>4692</v>
      </c>
      <c r="AE5070" s="3" t="s">
        <v>2554</v>
      </c>
      <c r="AF5070" s="3">
        <v>8456</v>
      </c>
      <c r="AG5070" s="4">
        <f>AI5070</f>
        <v>8456</v>
      </c>
      <c r="AH5070" s="4">
        <v>83194</v>
      </c>
      <c r="AI5070">
        <f t="shared" si="1571"/>
        <v>8456</v>
      </c>
      <c r="AJ5070" t="s">
        <v>2554</v>
      </c>
      <c r="AK5070" s="2">
        <v>7134.39</v>
      </c>
      <c r="AL5070" s="2">
        <f>AN5070</f>
        <v>7134.39</v>
      </c>
      <c r="AM5070" s="4">
        <v>83194</v>
      </c>
      <c r="AN5070">
        <f>INDEX($AJ$2:$AJ$6811,MATCH(AM5070,$A$2:$A$6811,0))</f>
        <v>7134.39</v>
      </c>
      <c r="AP5070">
        <v>76.290000000000006</v>
      </c>
      <c r="AQ5070">
        <v>76.290000000000006</v>
      </c>
      <c r="AR5070" s="4">
        <v>31</v>
      </c>
      <c r="AS5070" s="4">
        <v>1</v>
      </c>
      <c r="AT5070" s="4">
        <v>2014</v>
      </c>
      <c r="AU5070" s="4">
        <v>29</v>
      </c>
      <c r="AV5070" s="4">
        <v>1</v>
      </c>
      <c r="AW5070" s="4">
        <v>2014</v>
      </c>
      <c r="AX5070" t="str">
        <f t="shared" si="1572"/>
        <v>No Delay</v>
      </c>
      <c r="AY5070">
        <f t="shared" si="1573"/>
        <v>0</v>
      </c>
    </row>
    <row r="5071" spans="1:51" x14ac:dyDescent="0.2">
      <c r="A5071" s="3">
        <v>33634</v>
      </c>
      <c r="B5071" s="1" t="s">
        <v>168</v>
      </c>
      <c r="C5071" s="1" t="s">
        <v>150</v>
      </c>
      <c r="D5071" s="1" t="s">
        <v>100</v>
      </c>
      <c r="E5071" s="1" t="s">
        <v>253</v>
      </c>
      <c r="F5071" s="1" t="s">
        <v>253</v>
      </c>
      <c r="G5071" s="13" t="s">
        <v>308</v>
      </c>
      <c r="H5071" s="12">
        <v>40575</v>
      </c>
      <c r="I5071" s="12" t="s">
        <v>308</v>
      </c>
      <c r="J5071" s="12">
        <v>40575</v>
      </c>
      <c r="K5071" s="4">
        <v>2984</v>
      </c>
      <c r="L5071" s="1" t="s">
        <v>146</v>
      </c>
      <c r="M5071" s="1" t="s">
        <v>170</v>
      </c>
      <c r="N5071" s="1" t="s">
        <v>167</v>
      </c>
      <c r="O5071" s="1" t="s">
        <v>93</v>
      </c>
      <c r="P5071">
        <v>30</v>
      </c>
      <c r="Q5071">
        <v>96764</v>
      </c>
      <c r="R5071">
        <v>438340.92</v>
      </c>
      <c r="S5071">
        <v>4.53</v>
      </c>
      <c r="T5071">
        <v>0.15</v>
      </c>
      <c r="U5071">
        <f t="shared" si="1569"/>
        <v>438340.92000000004</v>
      </c>
      <c r="V5071">
        <f t="shared" si="1570"/>
        <v>2902920</v>
      </c>
      <c r="W5071" s="1" t="s">
        <v>155</v>
      </c>
      <c r="X5071" s="1" t="s">
        <v>1236</v>
      </c>
      <c r="Y5071" s="1" t="s">
        <v>156</v>
      </c>
      <c r="Z5071" s="3">
        <v>8107</v>
      </c>
      <c r="AA5071" s="4">
        <f t="shared" si="1574"/>
        <v>8468</v>
      </c>
      <c r="AB5071" s="4">
        <f t="shared" si="1578"/>
        <v>12864.376325200001</v>
      </c>
      <c r="AC5071" s="4">
        <f t="shared" si="1579"/>
        <v>8468</v>
      </c>
      <c r="AD5071" s="4">
        <f t="shared" si="1577"/>
        <v>8468</v>
      </c>
      <c r="AE5071" s="4">
        <v>8468</v>
      </c>
      <c r="AF5071" s="4">
        <v>8468</v>
      </c>
      <c r="AG5071" s="4">
        <f>AE5071</f>
        <v>8468</v>
      </c>
      <c r="AI5071" t="e">
        <f t="shared" si="1571"/>
        <v>#N/A</v>
      </c>
      <c r="AJ5071">
        <v>30412.15</v>
      </c>
      <c r="AK5071" s="2">
        <v>30412.15</v>
      </c>
      <c r="AL5071" s="2">
        <f>AJ5071</f>
        <v>30412.15</v>
      </c>
      <c r="AM5071" s="4"/>
      <c r="AN5071" t="e">
        <f>VLOOKUP([1]!Tabelle13[[#This Row],[Vlookup this ID for freight costs]],$AL$2:$AL$6811,2,FALSE)</f>
        <v>#REF!</v>
      </c>
      <c r="AP5071">
        <v>945.06</v>
      </c>
      <c r="AQ5071">
        <v>945.06</v>
      </c>
      <c r="AR5071" s="4">
        <v>1</v>
      </c>
      <c r="AS5071" s="4">
        <v>2</v>
      </c>
      <c r="AT5071" s="4">
        <v>2011</v>
      </c>
      <c r="AU5071" s="4">
        <v>1</v>
      </c>
      <c r="AV5071" s="4">
        <v>2</v>
      </c>
      <c r="AW5071" s="4">
        <v>2011</v>
      </c>
      <c r="AX5071" t="str">
        <f t="shared" si="1572"/>
        <v>No Delay</v>
      </c>
      <c r="AY5071">
        <f t="shared" si="1573"/>
        <v>0</v>
      </c>
    </row>
    <row r="5072" spans="1:51" x14ac:dyDescent="0.2">
      <c r="A5072" s="3">
        <v>84711</v>
      </c>
      <c r="B5072" s="1" t="s">
        <v>140</v>
      </c>
      <c r="C5072" s="1" t="s">
        <v>99</v>
      </c>
      <c r="D5072" s="1" t="s">
        <v>130</v>
      </c>
      <c r="E5072" s="1" t="s">
        <v>101</v>
      </c>
      <c r="F5072" s="1" t="s">
        <v>101</v>
      </c>
      <c r="G5072" s="13" t="s">
        <v>799</v>
      </c>
      <c r="H5072" s="12">
        <v>41010</v>
      </c>
      <c r="I5072" s="12" t="s">
        <v>799</v>
      </c>
      <c r="J5072" s="12">
        <v>41010</v>
      </c>
      <c r="K5072" s="4">
        <v>3858</v>
      </c>
      <c r="L5072" s="1" t="s">
        <v>146</v>
      </c>
      <c r="M5072" s="1" t="s">
        <v>132</v>
      </c>
      <c r="N5072" s="1" t="s">
        <v>167</v>
      </c>
      <c r="O5072" s="1" t="s">
        <v>93</v>
      </c>
      <c r="P5072">
        <v>30</v>
      </c>
      <c r="Q5072">
        <v>137269</v>
      </c>
      <c r="R5072">
        <v>579275.18000000005</v>
      </c>
      <c r="S5072">
        <v>4.22</v>
      </c>
      <c r="T5072">
        <v>0.14000000000000001</v>
      </c>
      <c r="U5072">
        <f t="shared" si="1569"/>
        <v>579275.17999999993</v>
      </c>
      <c r="V5072">
        <f t="shared" si="1570"/>
        <v>4118070</v>
      </c>
      <c r="W5072" s="1" t="s">
        <v>197</v>
      </c>
      <c r="X5072" s="1" t="s">
        <v>1236</v>
      </c>
      <c r="Y5072" s="1" t="s">
        <v>3082</v>
      </c>
      <c r="Z5072" s="3">
        <v>11353</v>
      </c>
      <c r="AA5072" s="4">
        <f t="shared" si="1574"/>
        <v>8474</v>
      </c>
      <c r="AB5072" s="4">
        <f t="shared" si="1578"/>
        <v>17309.7109642</v>
      </c>
      <c r="AC5072" s="4">
        <f t="shared" si="1579"/>
        <v>8474</v>
      </c>
      <c r="AD5072" s="4">
        <f t="shared" si="1577"/>
        <v>8474</v>
      </c>
      <c r="AE5072" s="4">
        <v>8474</v>
      </c>
      <c r="AF5072" s="4">
        <v>8474</v>
      </c>
      <c r="AG5072" s="4">
        <f>AE5072</f>
        <v>8474</v>
      </c>
      <c r="AI5072" t="e">
        <f t="shared" si="1571"/>
        <v>#N/A</v>
      </c>
      <c r="AJ5072">
        <v>3279.25</v>
      </c>
      <c r="AK5072" s="2">
        <v>3279.25</v>
      </c>
      <c r="AL5072" s="2">
        <f>AJ5072</f>
        <v>3279.25</v>
      </c>
      <c r="AM5072" s="4"/>
      <c r="AN5072" t="e">
        <f>VLOOKUP([1]!Tabelle13[[#This Row],[Vlookup this ID for freight costs]],$AL$2:$AL$6811,2,FALSE)</f>
        <v>#REF!</v>
      </c>
      <c r="AP5072">
        <v>955.8</v>
      </c>
      <c r="AQ5072">
        <v>955.8</v>
      </c>
      <c r="AR5072" s="4">
        <v>11</v>
      </c>
      <c r="AS5072" s="4">
        <v>4</v>
      </c>
      <c r="AT5072" s="4">
        <v>2012</v>
      </c>
      <c r="AU5072" s="4">
        <v>11</v>
      </c>
      <c r="AV5072" s="4">
        <v>4</v>
      </c>
      <c r="AW5072" s="4">
        <v>2012</v>
      </c>
      <c r="AX5072" t="str">
        <f t="shared" si="1572"/>
        <v>No Delay</v>
      </c>
      <c r="AY5072">
        <f t="shared" si="1573"/>
        <v>0</v>
      </c>
    </row>
    <row r="5073" spans="1:51" x14ac:dyDescent="0.2">
      <c r="A5073" s="3">
        <v>11578</v>
      </c>
      <c r="B5073" s="1" t="s">
        <v>72</v>
      </c>
      <c r="C5073" s="1" t="s">
        <v>73</v>
      </c>
      <c r="D5073" s="1" t="s">
        <v>130</v>
      </c>
      <c r="E5073" s="1" t="s">
        <v>101</v>
      </c>
      <c r="F5073" s="1" t="s">
        <v>101</v>
      </c>
      <c r="G5073" s="13" t="s">
        <v>273</v>
      </c>
      <c r="H5073" s="12">
        <v>39703</v>
      </c>
      <c r="I5073" s="12" t="s">
        <v>273</v>
      </c>
      <c r="J5073" s="12">
        <v>39703</v>
      </c>
      <c r="K5073" s="4">
        <v>1062</v>
      </c>
      <c r="L5073" s="1" t="s">
        <v>146</v>
      </c>
      <c r="M5073" s="1" t="s">
        <v>132</v>
      </c>
      <c r="N5073" s="1" t="s">
        <v>196</v>
      </c>
      <c r="O5073" s="1" t="s">
        <v>93</v>
      </c>
      <c r="P5073">
        <v>60</v>
      </c>
      <c r="Q5073">
        <v>76000</v>
      </c>
      <c r="R5073">
        <v>562400</v>
      </c>
      <c r="S5073">
        <v>7.4</v>
      </c>
      <c r="T5073">
        <v>0.12</v>
      </c>
      <c r="U5073">
        <f t="shared" si="1569"/>
        <v>562400</v>
      </c>
      <c r="V5073">
        <f t="shared" si="1570"/>
        <v>4560000</v>
      </c>
      <c r="W5073" s="1" t="s">
        <v>204</v>
      </c>
      <c r="X5073" s="1" t="s">
        <v>1236</v>
      </c>
      <c r="Y5073" s="1" t="s">
        <v>205</v>
      </c>
      <c r="Z5073" s="3">
        <v>15015</v>
      </c>
      <c r="AA5073" s="4">
        <f t="shared" si="1574"/>
        <v>8481</v>
      </c>
      <c r="AB5073" s="4">
        <f t="shared" si="1578"/>
        <v>10585.573006000001</v>
      </c>
      <c r="AC5073" s="4">
        <f t="shared" si="1579"/>
        <v>8481</v>
      </c>
      <c r="AD5073" s="4">
        <f t="shared" si="1577"/>
        <v>8417.2000000000007</v>
      </c>
      <c r="AE5073" s="3" t="s">
        <v>2555</v>
      </c>
      <c r="AF5073" s="3">
        <v>8481</v>
      </c>
      <c r="AG5073" s="4">
        <f>AI5073</f>
        <v>8481</v>
      </c>
      <c r="AH5073" s="4">
        <v>11284</v>
      </c>
      <c r="AI5073">
        <f t="shared" si="1571"/>
        <v>8481</v>
      </c>
      <c r="AJ5073" t="s">
        <v>2555</v>
      </c>
      <c r="AK5073" s="2">
        <v>30585.17</v>
      </c>
      <c r="AL5073" s="2">
        <f>AN5073</f>
        <v>30585.17</v>
      </c>
      <c r="AM5073" s="4">
        <v>11284</v>
      </c>
      <c r="AN5073">
        <f>INDEX($AJ$2:$AJ$6811,MATCH(AM5073,$A$2:$A$6811,0))</f>
        <v>30585.17</v>
      </c>
      <c r="AP5073">
        <v>899.84</v>
      </c>
      <c r="AQ5073">
        <v>899.84</v>
      </c>
      <c r="AR5073" s="4">
        <v>12</v>
      </c>
      <c r="AS5073" s="4">
        <v>9</v>
      </c>
      <c r="AT5073" s="4">
        <v>2008</v>
      </c>
      <c r="AU5073" s="4">
        <v>12</v>
      </c>
      <c r="AV5073" s="4">
        <v>9</v>
      </c>
      <c r="AW5073" s="4">
        <v>2008</v>
      </c>
      <c r="AX5073" t="str">
        <f t="shared" si="1572"/>
        <v>No Delay</v>
      </c>
      <c r="AY5073">
        <f t="shared" si="1573"/>
        <v>0</v>
      </c>
    </row>
    <row r="5074" spans="1:51" x14ac:dyDescent="0.2">
      <c r="A5074" s="3">
        <v>11284</v>
      </c>
      <c r="B5074" s="1" t="s">
        <v>72</v>
      </c>
      <c r="C5074" s="1" t="s">
        <v>73</v>
      </c>
      <c r="D5074" s="1" t="s">
        <v>130</v>
      </c>
      <c r="E5074" s="1" t="s">
        <v>101</v>
      </c>
      <c r="F5074" s="1" t="s">
        <v>101</v>
      </c>
      <c r="G5074" s="13" t="s">
        <v>273</v>
      </c>
      <c r="H5074" s="12">
        <v>39703</v>
      </c>
      <c r="I5074" s="12" t="s">
        <v>273</v>
      </c>
      <c r="J5074" s="12">
        <v>39703</v>
      </c>
      <c r="K5074" s="4">
        <v>1061</v>
      </c>
      <c r="L5074" s="1" t="s">
        <v>146</v>
      </c>
      <c r="M5074" s="1" t="s">
        <v>132</v>
      </c>
      <c r="N5074" s="1" t="s">
        <v>167</v>
      </c>
      <c r="O5074" s="1" t="s">
        <v>93</v>
      </c>
      <c r="P5074">
        <v>30</v>
      </c>
      <c r="Q5074">
        <v>4000</v>
      </c>
      <c r="R5074">
        <v>48040</v>
      </c>
      <c r="S5074">
        <v>12.01</v>
      </c>
      <c r="T5074">
        <v>0.4</v>
      </c>
      <c r="U5074">
        <f t="shared" si="1569"/>
        <v>48040</v>
      </c>
      <c r="V5074">
        <f t="shared" si="1570"/>
        <v>120000</v>
      </c>
      <c r="W5074" s="1" t="s">
        <v>155</v>
      </c>
      <c r="X5074" s="1" t="s">
        <v>1236</v>
      </c>
      <c r="Y5074" s="1" t="s">
        <v>156</v>
      </c>
      <c r="Z5074" s="3">
        <v>14969</v>
      </c>
      <c r="AA5074" s="4">
        <f t="shared" si="1574"/>
        <v>8481</v>
      </c>
      <c r="AB5074" s="4">
        <f t="shared" si="1578"/>
        <v>2683.7314059999999</v>
      </c>
      <c r="AC5074" s="4">
        <f t="shared" si="1579"/>
        <v>8481</v>
      </c>
      <c r="AD5074" s="4">
        <f t="shared" si="1577"/>
        <v>3816.4247071666664</v>
      </c>
      <c r="AE5074" s="4">
        <v>8481</v>
      </c>
      <c r="AF5074" s="4">
        <v>8481</v>
      </c>
      <c r="AG5074" s="4">
        <f>AE5074</f>
        <v>8481</v>
      </c>
      <c r="AH5074" s="4">
        <v>83129</v>
      </c>
      <c r="AI5074">
        <f t="shared" si="1571"/>
        <v>22043</v>
      </c>
      <c r="AJ5074">
        <v>30585.17</v>
      </c>
      <c r="AK5074" s="2">
        <v>30585.17</v>
      </c>
      <c r="AL5074" s="2">
        <f>AJ5074</f>
        <v>30585.17</v>
      </c>
      <c r="AM5074" s="4"/>
      <c r="AN5074" t="e">
        <f>VLOOKUP([1]!Tabelle13[[#This Row],[Vlookup this ID for freight costs]],$AL$2:$AL$6811,2,FALSE)</f>
        <v>#REF!</v>
      </c>
      <c r="AP5074">
        <v>76.86</v>
      </c>
      <c r="AQ5074">
        <v>76.86</v>
      </c>
      <c r="AR5074" s="4">
        <v>12</v>
      </c>
      <c r="AS5074" s="4">
        <v>9</v>
      </c>
      <c r="AT5074" s="4">
        <v>2008</v>
      </c>
      <c r="AU5074" s="4">
        <v>12</v>
      </c>
      <c r="AV5074" s="4">
        <v>9</v>
      </c>
      <c r="AW5074" s="4">
        <v>2008</v>
      </c>
      <c r="AX5074" t="str">
        <f t="shared" si="1572"/>
        <v>No Delay</v>
      </c>
      <c r="AY5074">
        <f t="shared" si="1573"/>
        <v>0</v>
      </c>
    </row>
    <row r="5075" spans="1:51" x14ac:dyDescent="0.2">
      <c r="A5075" s="3">
        <v>82697</v>
      </c>
      <c r="B5075" s="1" t="s">
        <v>477</v>
      </c>
      <c r="C5075" s="1" t="s">
        <v>114</v>
      </c>
      <c r="D5075" s="1" t="s">
        <v>130</v>
      </c>
      <c r="E5075" s="1" t="s">
        <v>101</v>
      </c>
      <c r="F5075" s="1" t="s">
        <v>101</v>
      </c>
      <c r="G5075" s="13" t="s">
        <v>693</v>
      </c>
      <c r="H5075" s="12">
        <v>41851</v>
      </c>
      <c r="I5075" s="12" t="s">
        <v>693</v>
      </c>
      <c r="J5075" s="12">
        <v>41851</v>
      </c>
      <c r="K5075" s="4">
        <v>5689</v>
      </c>
      <c r="L5075" s="1" t="s">
        <v>146</v>
      </c>
      <c r="M5075" s="1" t="s">
        <v>132</v>
      </c>
      <c r="N5075" s="1" t="s">
        <v>1524</v>
      </c>
      <c r="O5075" s="1" t="s">
        <v>93</v>
      </c>
      <c r="P5075">
        <v>30</v>
      </c>
      <c r="Q5075">
        <v>63696</v>
      </c>
      <c r="R5075">
        <v>686642.88</v>
      </c>
      <c r="S5075">
        <v>10.78</v>
      </c>
      <c r="T5075">
        <v>0.36</v>
      </c>
      <c r="U5075">
        <f t="shared" si="1569"/>
        <v>686642.88</v>
      </c>
      <c r="V5075">
        <f t="shared" si="1570"/>
        <v>1910880</v>
      </c>
      <c r="W5075" s="1" t="s">
        <v>179</v>
      </c>
      <c r="X5075" s="1" t="s">
        <v>1236</v>
      </c>
      <c r="Y5075" s="1" t="s">
        <v>156</v>
      </c>
      <c r="Z5075" s="3">
        <v>14240</v>
      </c>
      <c r="AA5075" s="4">
        <f t="shared" si="1574"/>
        <v>8487</v>
      </c>
      <c r="AB5075" s="4">
        <f t="shared" si="1578"/>
        <v>9235.236074800001</v>
      </c>
      <c r="AC5075" s="4">
        <f t="shared" si="1579"/>
        <v>8487</v>
      </c>
      <c r="AD5075" s="4">
        <f t="shared" si="1577"/>
        <v>8487</v>
      </c>
      <c r="AE5075" s="4">
        <v>8487</v>
      </c>
      <c r="AF5075" s="4">
        <v>8487</v>
      </c>
      <c r="AG5075" s="4">
        <f>AE5075</f>
        <v>8487</v>
      </c>
      <c r="AI5075" t="e">
        <f t="shared" si="1571"/>
        <v>#N/A</v>
      </c>
      <c r="AJ5075">
        <v>8054.68</v>
      </c>
      <c r="AK5075" s="2">
        <v>8054.68</v>
      </c>
      <c r="AL5075" s="2">
        <f>AJ5075</f>
        <v>8054.68</v>
      </c>
      <c r="AM5075" s="4"/>
      <c r="AN5075" t="e">
        <f>VLOOKUP([1]!Tabelle13[[#This Row],[Vlookup this ID for freight costs]],$AL$2:$AL$6811,2,FALSE)</f>
        <v>#REF!</v>
      </c>
      <c r="AP5075">
        <v>705.87</v>
      </c>
      <c r="AQ5075">
        <v>705.87</v>
      </c>
      <c r="AR5075" s="4">
        <v>31</v>
      </c>
      <c r="AS5075" s="4">
        <v>7</v>
      </c>
      <c r="AT5075" s="4">
        <v>2014</v>
      </c>
      <c r="AU5075" s="4">
        <v>31</v>
      </c>
      <c r="AV5075" s="4">
        <v>7</v>
      </c>
      <c r="AW5075" s="4">
        <v>2014</v>
      </c>
      <c r="AX5075" t="str">
        <f t="shared" si="1572"/>
        <v>No Delay</v>
      </c>
      <c r="AY5075">
        <f t="shared" si="1573"/>
        <v>0</v>
      </c>
    </row>
    <row r="5076" spans="1:51" x14ac:dyDescent="0.2">
      <c r="A5076" s="3">
        <v>85776</v>
      </c>
      <c r="B5076" s="1" t="s">
        <v>50</v>
      </c>
      <c r="C5076" s="1" t="s">
        <v>51</v>
      </c>
      <c r="D5076" s="1" t="s">
        <v>130</v>
      </c>
      <c r="E5076" s="1" t="s">
        <v>101</v>
      </c>
      <c r="F5076" s="1" t="s">
        <v>101</v>
      </c>
      <c r="G5076" s="13" t="s">
        <v>2556</v>
      </c>
      <c r="H5076" s="12">
        <v>40864</v>
      </c>
      <c r="I5076" s="12" t="s">
        <v>2556</v>
      </c>
      <c r="J5076" s="12">
        <v>40864</v>
      </c>
      <c r="K5076" s="4">
        <v>3567</v>
      </c>
      <c r="L5076" s="1" t="s">
        <v>146</v>
      </c>
      <c r="M5076" s="1" t="s">
        <v>132</v>
      </c>
      <c r="N5076" s="1" t="s">
        <v>196</v>
      </c>
      <c r="O5076" s="1" t="s">
        <v>93</v>
      </c>
      <c r="P5076">
        <v>60</v>
      </c>
      <c r="Q5076">
        <v>81270</v>
      </c>
      <c r="R5076">
        <v>451861.2</v>
      </c>
      <c r="S5076">
        <v>5.56</v>
      </c>
      <c r="T5076">
        <v>0.09</v>
      </c>
      <c r="U5076">
        <f t="shared" si="1569"/>
        <v>451861.19999999995</v>
      </c>
      <c r="V5076">
        <f t="shared" si="1570"/>
        <v>4876200</v>
      </c>
      <c r="W5076" s="1" t="s">
        <v>204</v>
      </c>
      <c r="X5076" s="1" t="s">
        <v>1236</v>
      </c>
      <c r="Y5076" s="1" t="s">
        <v>205</v>
      </c>
      <c r="Z5076" s="3">
        <v>14749</v>
      </c>
      <c r="AA5076" s="4">
        <f t="shared" si="1574"/>
        <v>8491</v>
      </c>
      <c r="AB5076" s="4">
        <f t="shared" si="1578"/>
        <v>11163.943912000001</v>
      </c>
      <c r="AC5076" s="4">
        <f t="shared" si="1579"/>
        <v>8491</v>
      </c>
      <c r="AD5076" s="4">
        <f t="shared" si="1577"/>
        <v>8491</v>
      </c>
      <c r="AE5076" s="4">
        <v>8491</v>
      </c>
      <c r="AF5076" s="4">
        <v>8491</v>
      </c>
      <c r="AG5076" s="4">
        <f>AE5076</f>
        <v>8491</v>
      </c>
      <c r="AI5076" t="e">
        <f t="shared" si="1571"/>
        <v>#N/A</v>
      </c>
      <c r="AJ5076">
        <v>10605.03</v>
      </c>
      <c r="AK5076" s="2">
        <v>10605.03</v>
      </c>
      <c r="AL5076" s="2">
        <f>AJ5076</f>
        <v>10605.03</v>
      </c>
      <c r="AM5076" s="4"/>
      <c r="AN5076" t="e">
        <f>VLOOKUP([1]!Tabelle13[[#This Row],[Vlookup this ID for freight costs]],$AL$2:$AL$6811,2,FALSE)</f>
        <v>#REF!</v>
      </c>
      <c r="AP5076">
        <v>745.57</v>
      </c>
      <c r="AQ5076">
        <v>745.57</v>
      </c>
      <c r="AR5076" s="4">
        <v>17</v>
      </c>
      <c r="AS5076" s="4">
        <v>11</v>
      </c>
      <c r="AT5076" s="4">
        <v>2011</v>
      </c>
      <c r="AU5076" s="4">
        <v>17</v>
      </c>
      <c r="AV5076" s="4">
        <v>11</v>
      </c>
      <c r="AW5076" s="4">
        <v>2011</v>
      </c>
      <c r="AX5076" t="str">
        <f t="shared" si="1572"/>
        <v>No Delay</v>
      </c>
      <c r="AY5076">
        <f t="shared" si="1573"/>
        <v>0</v>
      </c>
    </row>
    <row r="5077" spans="1:51" x14ac:dyDescent="0.2">
      <c r="A5077" s="3">
        <v>12874</v>
      </c>
      <c r="B5077" s="1" t="s">
        <v>72</v>
      </c>
      <c r="C5077" s="1" t="s">
        <v>73</v>
      </c>
      <c r="D5077" s="1" t="s">
        <v>130</v>
      </c>
      <c r="E5077" s="1" t="s">
        <v>101</v>
      </c>
      <c r="F5077" s="1" t="s">
        <v>101</v>
      </c>
      <c r="G5077" s="13" t="s">
        <v>549</v>
      </c>
      <c r="H5077" s="12">
        <v>39930</v>
      </c>
      <c r="I5077" s="12" t="s">
        <v>549</v>
      </c>
      <c r="J5077" s="12">
        <v>39930</v>
      </c>
      <c r="K5077" s="4">
        <v>1508</v>
      </c>
      <c r="L5077" s="1" t="s">
        <v>146</v>
      </c>
      <c r="M5077" s="1" t="s">
        <v>132</v>
      </c>
      <c r="N5077" s="1" t="s">
        <v>196</v>
      </c>
      <c r="O5077" s="1" t="s">
        <v>93</v>
      </c>
      <c r="P5077">
        <v>60</v>
      </c>
      <c r="Q5077">
        <v>76000</v>
      </c>
      <c r="R5077">
        <v>562400</v>
      </c>
      <c r="S5077">
        <v>7.4</v>
      </c>
      <c r="T5077">
        <v>0.12</v>
      </c>
      <c r="U5077">
        <f t="shared" si="1569"/>
        <v>562400</v>
      </c>
      <c r="V5077">
        <f t="shared" si="1570"/>
        <v>4560000</v>
      </c>
      <c r="W5077" s="1" t="s">
        <v>204</v>
      </c>
      <c r="X5077" s="1" t="s">
        <v>1236</v>
      </c>
      <c r="Y5077" s="1" t="s">
        <v>205</v>
      </c>
      <c r="Z5077" s="3">
        <v>15015</v>
      </c>
      <c r="AA5077" s="4">
        <f t="shared" si="1574"/>
        <v>8523</v>
      </c>
      <c r="AB5077" s="4">
        <f t="shared" si="1578"/>
        <v>10585.573006000001</v>
      </c>
      <c r="AC5077" s="4">
        <f t="shared" si="1579"/>
        <v>8523</v>
      </c>
      <c r="AD5077" s="4">
        <f t="shared" si="1577"/>
        <v>8417.2000000000007</v>
      </c>
      <c r="AE5077" s="3" t="s">
        <v>2557</v>
      </c>
      <c r="AF5077" s="3">
        <v>8523</v>
      </c>
      <c r="AG5077" s="4">
        <f>AI5077</f>
        <v>8523</v>
      </c>
      <c r="AH5077" s="4">
        <v>11031</v>
      </c>
      <c r="AI5077">
        <f t="shared" si="1571"/>
        <v>8523</v>
      </c>
      <c r="AJ5077" t="s">
        <v>2557</v>
      </c>
      <c r="AK5077" s="2">
        <v>35673.58</v>
      </c>
      <c r="AL5077" s="2">
        <f>AN5077</f>
        <v>35673.58</v>
      </c>
      <c r="AM5077" s="4">
        <v>11031</v>
      </c>
      <c r="AN5077">
        <f>INDEX($AJ$2:$AJ$6811,MATCH(AM5077,$A$2:$A$6811,0))</f>
        <v>35673.58</v>
      </c>
      <c r="AP5077">
        <v>1102.3</v>
      </c>
      <c r="AQ5077">
        <v>1102.3</v>
      </c>
      <c r="AR5077" s="4">
        <v>27</v>
      </c>
      <c r="AS5077" s="4">
        <v>4</v>
      </c>
      <c r="AT5077" s="4">
        <v>2009</v>
      </c>
      <c r="AU5077" s="4">
        <v>27</v>
      </c>
      <c r="AV5077" s="4">
        <v>4</v>
      </c>
      <c r="AW5077" s="4">
        <v>2009</v>
      </c>
      <c r="AX5077" t="str">
        <f t="shared" si="1572"/>
        <v>No Delay</v>
      </c>
      <c r="AY5077">
        <f t="shared" si="1573"/>
        <v>0</v>
      </c>
    </row>
    <row r="5078" spans="1:51" x14ac:dyDescent="0.2">
      <c r="A5078" s="3">
        <v>11031</v>
      </c>
      <c r="B5078" s="1" t="s">
        <v>72</v>
      </c>
      <c r="C5078" s="1" t="s">
        <v>73</v>
      </c>
      <c r="D5078" s="1" t="s">
        <v>130</v>
      </c>
      <c r="E5078" s="1" t="s">
        <v>101</v>
      </c>
      <c r="F5078" s="1" t="s">
        <v>101</v>
      </c>
      <c r="G5078" s="13" t="s">
        <v>549</v>
      </c>
      <c r="H5078" s="12">
        <v>39930</v>
      </c>
      <c r="I5078" s="12" t="s">
        <v>549</v>
      </c>
      <c r="J5078" s="12">
        <v>39930</v>
      </c>
      <c r="K5078" s="4">
        <v>1506</v>
      </c>
      <c r="L5078" s="1" t="s">
        <v>146</v>
      </c>
      <c r="M5078" s="1" t="s">
        <v>132</v>
      </c>
      <c r="N5078" s="1" t="s">
        <v>167</v>
      </c>
      <c r="O5078" s="1" t="s">
        <v>93</v>
      </c>
      <c r="P5078">
        <v>30</v>
      </c>
      <c r="Q5078">
        <v>4000</v>
      </c>
      <c r="R5078">
        <v>48040</v>
      </c>
      <c r="S5078">
        <v>12.01</v>
      </c>
      <c r="T5078">
        <v>0.4</v>
      </c>
      <c r="U5078">
        <f t="shared" si="1569"/>
        <v>48040</v>
      </c>
      <c r="V5078">
        <f t="shared" si="1570"/>
        <v>120000</v>
      </c>
      <c r="W5078" s="1" t="s">
        <v>155</v>
      </c>
      <c r="X5078" s="1" t="s">
        <v>1236</v>
      </c>
      <c r="Y5078" s="1" t="s">
        <v>156</v>
      </c>
      <c r="Z5078" s="3">
        <v>14969</v>
      </c>
      <c r="AA5078" s="4">
        <f t="shared" si="1574"/>
        <v>8523</v>
      </c>
      <c r="AB5078" s="4">
        <f t="shared" si="1578"/>
        <v>2683.7314059999999</v>
      </c>
      <c r="AC5078" s="4">
        <f t="shared" si="1579"/>
        <v>8523</v>
      </c>
      <c r="AD5078" s="4">
        <f t="shared" si="1577"/>
        <v>3816.4247071666664</v>
      </c>
      <c r="AE5078" s="4">
        <v>8523</v>
      </c>
      <c r="AF5078" s="4">
        <v>8523</v>
      </c>
      <c r="AG5078" s="4">
        <f>AE5078</f>
        <v>8523</v>
      </c>
      <c r="AH5078" s="4">
        <v>84851</v>
      </c>
      <c r="AI5078">
        <f t="shared" si="1571"/>
        <v>3832</v>
      </c>
      <c r="AJ5078">
        <v>35673.58</v>
      </c>
      <c r="AK5078" s="2">
        <v>35673.58</v>
      </c>
      <c r="AL5078" s="2">
        <f>AJ5078</f>
        <v>35673.58</v>
      </c>
      <c r="AM5078" s="4"/>
      <c r="AN5078" t="e">
        <f>VLOOKUP([1]!Tabelle13[[#This Row],[Vlookup this ID for freight costs]],$AL$2:$AL$6811,2,FALSE)</f>
        <v>#REF!</v>
      </c>
      <c r="AP5078">
        <v>94.16</v>
      </c>
      <c r="AQ5078">
        <v>94.16</v>
      </c>
      <c r="AR5078" s="4">
        <v>27</v>
      </c>
      <c r="AS5078" s="4">
        <v>4</v>
      </c>
      <c r="AT5078" s="4">
        <v>2009</v>
      </c>
      <c r="AU5078" s="4">
        <v>27</v>
      </c>
      <c r="AV5078" s="4">
        <v>4</v>
      </c>
      <c r="AW5078" s="4">
        <v>2009</v>
      </c>
      <c r="AX5078" t="str">
        <f t="shared" si="1572"/>
        <v>No Delay</v>
      </c>
      <c r="AY5078">
        <f t="shared" si="1573"/>
        <v>0</v>
      </c>
    </row>
    <row r="5079" spans="1:51" x14ac:dyDescent="0.2">
      <c r="A5079" s="3">
        <v>84953</v>
      </c>
      <c r="B5079" s="1" t="s">
        <v>172</v>
      </c>
      <c r="C5079" s="1" t="s">
        <v>114</v>
      </c>
      <c r="D5079" s="1" t="s">
        <v>130</v>
      </c>
      <c r="E5079" s="1" t="s">
        <v>101</v>
      </c>
      <c r="F5079" s="1" t="s">
        <v>101</v>
      </c>
      <c r="G5079" s="13" t="s">
        <v>693</v>
      </c>
      <c r="H5079" s="12">
        <v>41851</v>
      </c>
      <c r="I5079" s="12" t="s">
        <v>693</v>
      </c>
      <c r="J5079" s="12">
        <v>41851</v>
      </c>
      <c r="K5079" s="4">
        <v>5691</v>
      </c>
      <c r="L5079" s="1" t="s">
        <v>146</v>
      </c>
      <c r="M5079" s="1" t="s">
        <v>132</v>
      </c>
      <c r="N5079" s="1" t="s">
        <v>275</v>
      </c>
      <c r="O5079" s="1" t="s">
        <v>93</v>
      </c>
      <c r="P5079">
        <v>60</v>
      </c>
      <c r="Q5079">
        <v>100000</v>
      </c>
      <c r="R5079">
        <v>652000</v>
      </c>
      <c r="S5079">
        <v>6.52</v>
      </c>
      <c r="T5079">
        <v>0.11</v>
      </c>
      <c r="U5079">
        <f t="shared" si="1569"/>
        <v>652000</v>
      </c>
      <c r="V5079">
        <f t="shared" si="1570"/>
        <v>6000000</v>
      </c>
      <c r="W5079" s="1" t="s">
        <v>179</v>
      </c>
      <c r="X5079" s="1" t="s">
        <v>1236</v>
      </c>
      <c r="Y5079" s="1" t="s">
        <v>156</v>
      </c>
      <c r="Z5079" s="3">
        <v>14240</v>
      </c>
      <c r="AA5079" s="4">
        <f t="shared" si="1574"/>
        <v>8528</v>
      </c>
      <c r="AB5079" s="4">
        <f t="shared" si="1578"/>
        <v>13219.520206000001</v>
      </c>
      <c r="AC5079" s="4">
        <f t="shared" si="1579"/>
        <v>8528</v>
      </c>
      <c r="AD5079" s="4">
        <f t="shared" si="1577"/>
        <v>22977.692307692309</v>
      </c>
      <c r="AE5079" s="4">
        <v>8528</v>
      </c>
      <c r="AF5079" s="4">
        <v>8528</v>
      </c>
      <c r="AG5079" s="4">
        <f>AE5079</f>
        <v>8528</v>
      </c>
      <c r="AI5079" t="e">
        <f t="shared" si="1571"/>
        <v>#N/A</v>
      </c>
      <c r="AJ5079">
        <v>8635.9599999999991</v>
      </c>
      <c r="AK5079" s="2">
        <v>8635.9599999999991</v>
      </c>
      <c r="AL5079" s="2">
        <f>AJ5079</f>
        <v>8635.9599999999991</v>
      </c>
      <c r="AM5079" s="4"/>
      <c r="AN5079" t="e">
        <f>VLOOKUP([1]!Tabelle13[[#This Row],[Vlookup this ID for freight costs]],$AL$2:$AL$6811,2,FALSE)</f>
        <v>#REF!</v>
      </c>
      <c r="AP5079">
        <v>670.26</v>
      </c>
      <c r="AQ5079">
        <v>670.26</v>
      </c>
      <c r="AR5079" s="4">
        <v>31</v>
      </c>
      <c r="AS5079" s="4">
        <v>7</v>
      </c>
      <c r="AT5079" s="4">
        <v>2014</v>
      </c>
      <c r="AU5079" s="4">
        <v>31</v>
      </c>
      <c r="AV5079" s="4">
        <v>7</v>
      </c>
      <c r="AW5079" s="4">
        <v>2014</v>
      </c>
      <c r="AX5079" t="str">
        <f t="shared" si="1572"/>
        <v>No Delay</v>
      </c>
      <c r="AY5079">
        <f t="shared" si="1573"/>
        <v>0</v>
      </c>
    </row>
    <row r="5080" spans="1:51" x14ac:dyDescent="0.2">
      <c r="A5080" s="3">
        <v>86309</v>
      </c>
      <c r="B5080" s="1" t="s">
        <v>172</v>
      </c>
      <c r="C5080" s="1" t="s">
        <v>114</v>
      </c>
      <c r="D5080" s="1" t="s">
        <v>130</v>
      </c>
      <c r="E5080" s="1" t="s">
        <v>101</v>
      </c>
      <c r="F5080" s="1" t="s">
        <v>101</v>
      </c>
      <c r="G5080" s="13" t="s">
        <v>771</v>
      </c>
      <c r="H5080" s="12">
        <v>40359</v>
      </c>
      <c r="I5080" s="12" t="s">
        <v>1874</v>
      </c>
      <c r="J5080" s="12">
        <v>40358</v>
      </c>
      <c r="K5080" s="4">
        <v>2608</v>
      </c>
      <c r="L5080" s="1" t="s">
        <v>146</v>
      </c>
      <c r="M5080" s="1" t="s">
        <v>132</v>
      </c>
      <c r="N5080" s="1" t="s">
        <v>275</v>
      </c>
      <c r="O5080" s="1" t="s">
        <v>93</v>
      </c>
      <c r="P5080">
        <v>60</v>
      </c>
      <c r="Q5080">
        <v>100000</v>
      </c>
      <c r="R5080">
        <v>876000</v>
      </c>
      <c r="S5080">
        <v>8.76</v>
      </c>
      <c r="T5080">
        <v>0.15</v>
      </c>
      <c r="U5080">
        <f t="shared" si="1569"/>
        <v>876000</v>
      </c>
      <c r="V5080">
        <f t="shared" si="1570"/>
        <v>6000000</v>
      </c>
      <c r="W5080" s="1" t="s">
        <v>179</v>
      </c>
      <c r="X5080" s="1" t="s">
        <v>1236</v>
      </c>
      <c r="Y5080" s="1" t="s">
        <v>156</v>
      </c>
      <c r="Z5080" s="3">
        <v>14240</v>
      </c>
      <c r="AA5080" s="4">
        <f t="shared" si="1574"/>
        <v>8544</v>
      </c>
      <c r="AB5080" s="4">
        <f t="shared" si="1578"/>
        <v>13219.520206000001</v>
      </c>
      <c r="AC5080" s="4">
        <f t="shared" si="1579"/>
        <v>8544</v>
      </c>
      <c r="AD5080" s="4">
        <f t="shared" si="1577"/>
        <v>22977.692307692309</v>
      </c>
      <c r="AE5080" s="4">
        <v>8544</v>
      </c>
      <c r="AF5080" s="4">
        <v>8544</v>
      </c>
      <c r="AG5080" s="4">
        <f>AE5080</f>
        <v>8544</v>
      </c>
      <c r="AI5080" t="e">
        <f t="shared" si="1571"/>
        <v>#N/A</v>
      </c>
      <c r="AJ5080">
        <v>11054.56</v>
      </c>
      <c r="AK5080" s="2">
        <v>11054.56</v>
      </c>
      <c r="AL5080" s="2">
        <f>AJ5080</f>
        <v>11054.56</v>
      </c>
      <c r="AM5080" s="4"/>
      <c r="AN5080" t="e">
        <f>VLOOKUP([1]!Tabelle13[[#This Row],[Vlookup this ID for freight costs]],$AL$2:$AL$6811,2,FALSE)</f>
        <v>#REF!</v>
      </c>
      <c r="AP5080">
        <v>1716.96</v>
      </c>
      <c r="AQ5080">
        <v>1716.96</v>
      </c>
      <c r="AR5080" s="4">
        <v>30</v>
      </c>
      <c r="AS5080" s="4">
        <v>6</v>
      </c>
      <c r="AT5080" s="4">
        <v>2010</v>
      </c>
      <c r="AU5080" s="4">
        <v>29</v>
      </c>
      <c r="AV5080" s="4">
        <v>6</v>
      </c>
      <c r="AW5080" s="4">
        <v>2010</v>
      </c>
      <c r="AX5080" t="str">
        <f t="shared" si="1572"/>
        <v>No Delay</v>
      </c>
      <c r="AY5080">
        <f t="shared" si="1573"/>
        <v>0</v>
      </c>
    </row>
    <row r="5081" spans="1:51" x14ac:dyDescent="0.2">
      <c r="A5081" s="3">
        <v>12446</v>
      </c>
      <c r="B5081" s="1" t="s">
        <v>119</v>
      </c>
      <c r="C5081" s="1" t="s">
        <v>114</v>
      </c>
      <c r="D5081" s="1" t="s">
        <v>130</v>
      </c>
      <c r="E5081" s="1" t="s">
        <v>101</v>
      </c>
      <c r="F5081" s="1" t="s">
        <v>101</v>
      </c>
      <c r="G5081" s="13" t="s">
        <v>2558</v>
      </c>
      <c r="H5081" s="12">
        <v>39435</v>
      </c>
      <c r="I5081" s="12" t="s">
        <v>2558</v>
      </c>
      <c r="J5081" s="12">
        <v>39435</v>
      </c>
      <c r="K5081" s="4">
        <v>551</v>
      </c>
      <c r="L5081" s="1" t="s">
        <v>146</v>
      </c>
      <c r="M5081" s="1" t="s">
        <v>132</v>
      </c>
      <c r="N5081" s="1" t="s">
        <v>265</v>
      </c>
      <c r="O5081" s="1" t="s">
        <v>93</v>
      </c>
      <c r="P5081">
        <v>60</v>
      </c>
      <c r="Q5081">
        <v>77724</v>
      </c>
      <c r="R5081">
        <v>264261.59999999998</v>
      </c>
      <c r="S5081">
        <v>3.4</v>
      </c>
      <c r="T5081">
        <v>0.06</v>
      </c>
      <c r="U5081">
        <f t="shared" si="1569"/>
        <v>264261.59999999998</v>
      </c>
      <c r="V5081">
        <f t="shared" si="1570"/>
        <v>4663440</v>
      </c>
      <c r="W5081" s="1" t="s">
        <v>204</v>
      </c>
      <c r="X5081" s="1" t="s">
        <v>1236</v>
      </c>
      <c r="Y5081" s="1" t="s">
        <v>205</v>
      </c>
      <c r="Z5081" s="3">
        <v>14286</v>
      </c>
      <c r="AA5081" s="4">
        <f t="shared" si="1574"/>
        <v>8554</v>
      </c>
      <c r="AB5081" s="4">
        <f t="shared" si="1578"/>
        <v>10774.778213200001</v>
      </c>
      <c r="AC5081" s="4">
        <f t="shared" si="1579"/>
        <v>8554</v>
      </c>
      <c r="AD5081" s="4">
        <f t="shared" si="1577"/>
        <v>8554</v>
      </c>
      <c r="AE5081" s="4">
        <v>8554</v>
      </c>
      <c r="AF5081" s="4">
        <v>8554</v>
      </c>
      <c r="AG5081" s="4">
        <f>AE5081</f>
        <v>8554</v>
      </c>
      <c r="AI5081" t="e">
        <f t="shared" si="1571"/>
        <v>#N/A</v>
      </c>
      <c r="AJ5081">
        <v>24405</v>
      </c>
      <c r="AK5081" s="2">
        <v>24405</v>
      </c>
      <c r="AL5081" s="2">
        <f>AJ5081</f>
        <v>24405</v>
      </c>
      <c r="AM5081" s="4"/>
      <c r="AN5081" t="e">
        <f>VLOOKUP([1]!Tabelle13[[#This Row],[Vlookup this ID for freight costs]],$AL$2:$AL$6811,2,FALSE)</f>
        <v>#REF!</v>
      </c>
      <c r="AP5081">
        <v>422.82</v>
      </c>
      <c r="AQ5081">
        <v>422.82</v>
      </c>
      <c r="AR5081" s="4">
        <v>19</v>
      </c>
      <c r="AS5081" s="4">
        <v>12</v>
      </c>
      <c r="AT5081" s="4">
        <v>2007</v>
      </c>
      <c r="AU5081" s="4">
        <v>19</v>
      </c>
      <c r="AV5081" s="4">
        <v>12</v>
      </c>
      <c r="AW5081" s="4">
        <v>2007</v>
      </c>
      <c r="AX5081" t="str">
        <f t="shared" si="1572"/>
        <v>No Delay</v>
      </c>
      <c r="AY5081">
        <f t="shared" si="1573"/>
        <v>0</v>
      </c>
    </row>
    <row r="5082" spans="1:51" x14ac:dyDescent="0.2">
      <c r="A5082" s="3">
        <v>82993</v>
      </c>
      <c r="B5082" s="1" t="s">
        <v>463</v>
      </c>
      <c r="C5082" s="1" t="s">
        <v>73</v>
      </c>
      <c r="D5082" s="1" t="s">
        <v>130</v>
      </c>
      <c r="E5082" s="1" t="s">
        <v>101</v>
      </c>
      <c r="F5082" s="1" t="s">
        <v>101</v>
      </c>
      <c r="G5082" s="13" t="s">
        <v>2259</v>
      </c>
      <c r="H5082" s="12">
        <v>40884</v>
      </c>
      <c r="I5082" s="12" t="s">
        <v>1633</v>
      </c>
      <c r="J5082" s="12">
        <v>40886</v>
      </c>
      <c r="K5082" s="4">
        <v>3626</v>
      </c>
      <c r="L5082" s="1" t="s">
        <v>146</v>
      </c>
      <c r="M5082" s="1" t="s">
        <v>132</v>
      </c>
      <c r="N5082" s="1" t="s">
        <v>196</v>
      </c>
      <c r="O5082" s="1" t="s">
        <v>93</v>
      </c>
      <c r="P5082">
        <v>60</v>
      </c>
      <c r="Q5082">
        <v>75507</v>
      </c>
      <c r="R5082">
        <v>406227.66</v>
      </c>
      <c r="S5082">
        <v>5.38</v>
      </c>
      <c r="T5082">
        <v>0.09</v>
      </c>
      <c r="U5082">
        <f t="shared" si="1569"/>
        <v>406227.66</v>
      </c>
      <c r="V5082">
        <f t="shared" si="1570"/>
        <v>4530420</v>
      </c>
      <c r="W5082" s="1" t="s">
        <v>204</v>
      </c>
      <c r="X5082" s="1" t="s">
        <v>1236</v>
      </c>
      <c r="Y5082" s="1" t="s">
        <v>205</v>
      </c>
      <c r="Z5082" s="3">
        <v>15015</v>
      </c>
      <c r="AA5082" s="4">
        <f t="shared" si="1574"/>
        <v>8578</v>
      </c>
      <c r="AB5082" s="4">
        <f t="shared" si="1578"/>
        <v>10531.4673406</v>
      </c>
      <c r="AC5082" s="4">
        <f t="shared" si="1579"/>
        <v>8578</v>
      </c>
      <c r="AD5082" s="4">
        <f t="shared" si="1577"/>
        <v>8578</v>
      </c>
      <c r="AE5082" s="4">
        <v>8578</v>
      </c>
      <c r="AF5082" s="4">
        <v>8578</v>
      </c>
      <c r="AG5082" s="4">
        <f>AE5082</f>
        <v>8578</v>
      </c>
      <c r="AI5082" t="e">
        <f t="shared" si="1571"/>
        <v>#N/A</v>
      </c>
      <c r="AJ5082">
        <v>5216.63</v>
      </c>
      <c r="AK5082" s="2">
        <v>5216.63</v>
      </c>
      <c r="AL5082" s="2">
        <f>AJ5082</f>
        <v>5216.63</v>
      </c>
      <c r="AM5082" s="4"/>
      <c r="AN5082" t="e">
        <f>VLOOKUP([1]!Tabelle13[[#This Row],[Vlookup this ID for freight costs]],$AL$2:$AL$6811,2,FALSE)</f>
        <v>#REF!</v>
      </c>
      <c r="AP5082">
        <v>670.28</v>
      </c>
      <c r="AQ5082">
        <v>670.28</v>
      </c>
      <c r="AR5082" s="4">
        <v>7</v>
      </c>
      <c r="AS5082" s="4">
        <v>12</v>
      </c>
      <c r="AT5082" s="4">
        <v>2011</v>
      </c>
      <c r="AU5082" s="4">
        <v>9</v>
      </c>
      <c r="AV5082" s="4">
        <v>12</v>
      </c>
      <c r="AW5082" s="4">
        <v>2011</v>
      </c>
      <c r="AX5082" t="str">
        <f t="shared" si="1572"/>
        <v>Delay</v>
      </c>
      <c r="AY5082">
        <f t="shared" si="1573"/>
        <v>2</v>
      </c>
    </row>
    <row r="5083" spans="1:51" x14ac:dyDescent="0.2">
      <c r="A5083" s="3">
        <v>85214</v>
      </c>
      <c r="B5083" s="1" t="s">
        <v>463</v>
      </c>
      <c r="C5083" s="1" t="s">
        <v>73</v>
      </c>
      <c r="D5083" s="1" t="s">
        <v>130</v>
      </c>
      <c r="E5083" s="1" t="s">
        <v>101</v>
      </c>
      <c r="F5083" s="1" t="s">
        <v>101</v>
      </c>
      <c r="G5083" s="13" t="s">
        <v>2259</v>
      </c>
      <c r="H5083" s="12">
        <v>40884</v>
      </c>
      <c r="I5083" s="12" t="s">
        <v>1633</v>
      </c>
      <c r="J5083" s="12">
        <v>40886</v>
      </c>
      <c r="K5083" s="4">
        <v>3629</v>
      </c>
      <c r="L5083" s="1" t="s">
        <v>146</v>
      </c>
      <c r="M5083" s="1" t="s">
        <v>132</v>
      </c>
      <c r="N5083" s="1" t="s">
        <v>206</v>
      </c>
      <c r="O5083" s="1" t="s">
        <v>93</v>
      </c>
      <c r="P5083">
        <v>60</v>
      </c>
      <c r="Q5083">
        <v>4669</v>
      </c>
      <c r="R5083">
        <v>13773.55</v>
      </c>
      <c r="S5083">
        <v>2.95</v>
      </c>
      <c r="T5083">
        <v>0.05</v>
      </c>
      <c r="U5083">
        <f t="shared" si="1569"/>
        <v>13773.550000000001</v>
      </c>
      <c r="V5083">
        <f t="shared" si="1570"/>
        <v>280140</v>
      </c>
      <c r="W5083" s="1" t="s">
        <v>197</v>
      </c>
      <c r="X5083" s="1" t="s">
        <v>1236</v>
      </c>
      <c r="Y5083" s="1" t="s">
        <v>3082</v>
      </c>
      <c r="Z5083" s="3">
        <v>13821</v>
      </c>
      <c r="AA5083" s="4">
        <f t="shared" si="1574"/>
        <v>8578</v>
      </c>
      <c r="AB5083" s="4">
        <f t="shared" si="1578"/>
        <v>2757.1526841999998</v>
      </c>
      <c r="AC5083" s="4">
        <f t="shared" si="1579"/>
        <v>8578</v>
      </c>
      <c r="AD5083" s="4">
        <f t="shared" si="1577"/>
        <v>8466</v>
      </c>
      <c r="AE5083" s="3" t="s">
        <v>2559</v>
      </c>
      <c r="AF5083" s="3">
        <v>8578</v>
      </c>
      <c r="AG5083" s="4">
        <f>AI5083</f>
        <v>8578</v>
      </c>
      <c r="AH5083" s="4">
        <v>82993</v>
      </c>
      <c r="AI5083">
        <f t="shared" si="1571"/>
        <v>8578</v>
      </c>
      <c r="AJ5083" t="s">
        <v>2559</v>
      </c>
      <c r="AK5083" s="2">
        <v>5216.63</v>
      </c>
      <c r="AL5083" s="2">
        <f>AN5083</f>
        <v>5216.63</v>
      </c>
      <c r="AM5083" s="4">
        <v>82993</v>
      </c>
      <c r="AN5083">
        <f>INDEX($AJ$2:$AJ$6811,MATCH(AM5083,$A$2:$A$6811,0))</f>
        <v>5216.63</v>
      </c>
      <c r="AP5083">
        <v>22.73</v>
      </c>
      <c r="AQ5083">
        <v>22.73</v>
      </c>
      <c r="AR5083" s="4">
        <v>7</v>
      </c>
      <c r="AS5083" s="4">
        <v>12</v>
      </c>
      <c r="AT5083" s="4">
        <v>2011</v>
      </c>
      <c r="AU5083" s="4">
        <v>9</v>
      </c>
      <c r="AV5083" s="4">
        <v>12</v>
      </c>
      <c r="AW5083" s="4">
        <v>2011</v>
      </c>
      <c r="AX5083" t="str">
        <f t="shared" si="1572"/>
        <v>Delay</v>
      </c>
      <c r="AY5083">
        <f t="shared" si="1573"/>
        <v>2</v>
      </c>
    </row>
    <row r="5084" spans="1:51" x14ac:dyDescent="0.2">
      <c r="A5084" s="3">
        <v>85806</v>
      </c>
      <c r="B5084" s="1" t="s">
        <v>463</v>
      </c>
      <c r="C5084" s="1" t="s">
        <v>73</v>
      </c>
      <c r="D5084" s="1" t="s">
        <v>130</v>
      </c>
      <c r="E5084" s="1" t="s">
        <v>101</v>
      </c>
      <c r="F5084" s="1" t="s">
        <v>101</v>
      </c>
      <c r="G5084" s="13" t="s">
        <v>2259</v>
      </c>
      <c r="H5084" s="12">
        <v>40884</v>
      </c>
      <c r="I5084" s="12" t="s">
        <v>1633</v>
      </c>
      <c r="J5084" s="12">
        <v>40886</v>
      </c>
      <c r="K5084" s="4">
        <v>3630</v>
      </c>
      <c r="L5084" s="1" t="s">
        <v>146</v>
      </c>
      <c r="M5084" s="1" t="s">
        <v>132</v>
      </c>
      <c r="N5084" s="1" t="s">
        <v>167</v>
      </c>
      <c r="O5084" s="1" t="s">
        <v>93</v>
      </c>
      <c r="P5084">
        <v>30</v>
      </c>
      <c r="Q5084">
        <v>6392</v>
      </c>
      <c r="R5084">
        <v>26335.040000000001</v>
      </c>
      <c r="S5084">
        <v>4.12</v>
      </c>
      <c r="T5084">
        <v>0.14000000000000001</v>
      </c>
      <c r="U5084">
        <f t="shared" si="1569"/>
        <v>26335.040000000001</v>
      </c>
      <c r="V5084">
        <f t="shared" si="1570"/>
        <v>191760</v>
      </c>
      <c r="W5084" s="1" t="s">
        <v>160</v>
      </c>
      <c r="X5084" s="1" t="s">
        <v>1236</v>
      </c>
      <c r="Y5084" s="1" t="s">
        <v>161</v>
      </c>
      <c r="Z5084" s="3">
        <v>14451</v>
      </c>
      <c r="AA5084" s="4">
        <f t="shared" si="1574"/>
        <v>8578</v>
      </c>
      <c r="AB5084" s="4">
        <f t="shared" si="1578"/>
        <v>2946.2481435999998</v>
      </c>
      <c r="AC5084" s="4">
        <f t="shared" si="1579"/>
        <v>8578</v>
      </c>
      <c r="AD5084" s="4">
        <f t="shared" si="1577"/>
        <v>4589.333333333333</v>
      </c>
      <c r="AE5084" s="3" t="s">
        <v>2559</v>
      </c>
      <c r="AF5084" s="3">
        <v>8578</v>
      </c>
      <c r="AG5084" s="4">
        <f>AI5084</f>
        <v>8578</v>
      </c>
      <c r="AH5084" s="4">
        <v>82993</v>
      </c>
      <c r="AI5084">
        <f t="shared" si="1571"/>
        <v>8578</v>
      </c>
      <c r="AJ5084" t="s">
        <v>2559</v>
      </c>
      <c r="AK5084" s="2">
        <v>5216.63</v>
      </c>
      <c r="AL5084" s="2">
        <f>AN5084</f>
        <v>5216.63</v>
      </c>
      <c r="AM5084" s="4">
        <v>82993</v>
      </c>
      <c r="AN5084">
        <f>INDEX($AJ$2:$AJ$6811,MATCH(AM5084,$A$2:$A$6811,0))</f>
        <v>5216.63</v>
      </c>
      <c r="AP5084">
        <v>43.45</v>
      </c>
      <c r="AQ5084">
        <v>43.45</v>
      </c>
      <c r="AR5084" s="4">
        <v>7</v>
      </c>
      <c r="AS5084" s="4">
        <v>12</v>
      </c>
      <c r="AT5084" s="4">
        <v>2011</v>
      </c>
      <c r="AU5084" s="4">
        <v>9</v>
      </c>
      <c r="AV5084" s="4">
        <v>12</v>
      </c>
      <c r="AW5084" s="4">
        <v>2011</v>
      </c>
      <c r="AX5084" t="str">
        <f t="shared" si="1572"/>
        <v>Delay</v>
      </c>
      <c r="AY5084">
        <f t="shared" si="1573"/>
        <v>2</v>
      </c>
    </row>
    <row r="5085" spans="1:51" x14ac:dyDescent="0.2">
      <c r="A5085" s="3">
        <v>85340</v>
      </c>
      <c r="B5085" s="1" t="s">
        <v>463</v>
      </c>
      <c r="C5085" s="1" t="s">
        <v>73</v>
      </c>
      <c r="D5085" s="1" t="s">
        <v>130</v>
      </c>
      <c r="E5085" s="1" t="s">
        <v>101</v>
      </c>
      <c r="F5085" s="1" t="s">
        <v>101</v>
      </c>
      <c r="G5085" s="13" t="s">
        <v>1990</v>
      </c>
      <c r="H5085" s="12">
        <v>41379</v>
      </c>
      <c r="I5085" s="12" t="s">
        <v>388</v>
      </c>
      <c r="J5085" s="12">
        <v>41356</v>
      </c>
      <c r="K5085" s="4">
        <v>4562</v>
      </c>
      <c r="L5085" s="1" t="s">
        <v>146</v>
      </c>
      <c r="M5085" s="1" t="s">
        <v>132</v>
      </c>
      <c r="N5085" s="1" t="s">
        <v>265</v>
      </c>
      <c r="O5085" s="1" t="s">
        <v>93</v>
      </c>
      <c r="P5085">
        <v>60</v>
      </c>
      <c r="Q5085">
        <v>30000</v>
      </c>
      <c r="R5085">
        <v>67800</v>
      </c>
      <c r="S5085">
        <v>2.2599999999999998</v>
      </c>
      <c r="T5085">
        <v>0.04</v>
      </c>
      <c r="U5085">
        <f t="shared" si="1569"/>
        <v>67800</v>
      </c>
      <c r="V5085">
        <f t="shared" si="1570"/>
        <v>1800000</v>
      </c>
      <c r="W5085" s="1" t="s">
        <v>197</v>
      </c>
      <c r="X5085" s="1" t="s">
        <v>1236</v>
      </c>
      <c r="Y5085" s="1" t="s">
        <v>3082</v>
      </c>
      <c r="Z5085" s="3">
        <v>13821</v>
      </c>
      <c r="AA5085" s="4">
        <f t="shared" si="1574"/>
        <v>8615</v>
      </c>
      <c r="AB5085" s="4">
        <f t="shared" si="1578"/>
        <v>5537.1742059999997</v>
      </c>
      <c r="AC5085" s="4">
        <f t="shared" si="1579"/>
        <v>8615</v>
      </c>
      <c r="AD5085" s="4">
        <f t="shared" si="1577"/>
        <v>7954.676925857143</v>
      </c>
      <c r="AE5085" s="3" t="s">
        <v>2560</v>
      </c>
      <c r="AF5085" s="3">
        <v>8615</v>
      </c>
      <c r="AG5085" s="4">
        <f>AI5085</f>
        <v>8615</v>
      </c>
      <c r="AH5085" s="4">
        <v>84235</v>
      </c>
      <c r="AI5085">
        <f t="shared" si="1571"/>
        <v>8615</v>
      </c>
      <c r="AJ5085" t="s">
        <v>2560</v>
      </c>
      <c r="AK5085" s="2">
        <v>49580.17</v>
      </c>
      <c r="AL5085" s="2">
        <f>AN5085</f>
        <v>49580.17</v>
      </c>
      <c r="AM5085" s="4">
        <v>84235</v>
      </c>
      <c r="AN5085">
        <f>INDEX($AJ$2:$AJ$6811,MATCH(AM5085,$A$2:$A$6811,0))</f>
        <v>49580.17</v>
      </c>
      <c r="AP5085">
        <v>95.06</v>
      </c>
      <c r="AQ5085">
        <v>95.06</v>
      </c>
      <c r="AR5085" s="4">
        <v>15</v>
      </c>
      <c r="AS5085" s="4">
        <v>4</v>
      </c>
      <c r="AT5085" s="4">
        <v>2013</v>
      </c>
      <c r="AU5085" s="4">
        <v>23</v>
      </c>
      <c r="AV5085" s="4">
        <v>4</v>
      </c>
      <c r="AW5085" s="4">
        <v>2013</v>
      </c>
      <c r="AX5085" t="str">
        <f t="shared" si="1572"/>
        <v>Delay</v>
      </c>
      <c r="AY5085">
        <f t="shared" si="1573"/>
        <v>0</v>
      </c>
    </row>
    <row r="5086" spans="1:51" x14ac:dyDescent="0.2">
      <c r="A5086" s="3">
        <v>86554</v>
      </c>
      <c r="B5086" s="1" t="s">
        <v>463</v>
      </c>
      <c r="C5086" s="1" t="s">
        <v>73</v>
      </c>
      <c r="D5086" s="1" t="s">
        <v>130</v>
      </c>
      <c r="E5086" s="1" t="s">
        <v>101</v>
      </c>
      <c r="F5086" s="1" t="s">
        <v>101</v>
      </c>
      <c r="G5086" s="13" t="s">
        <v>1990</v>
      </c>
      <c r="H5086" s="12">
        <v>41379</v>
      </c>
      <c r="I5086" s="12" t="s">
        <v>388</v>
      </c>
      <c r="J5086" s="12">
        <v>41356</v>
      </c>
      <c r="K5086" s="4">
        <v>4563</v>
      </c>
      <c r="L5086" s="1" t="s">
        <v>146</v>
      </c>
      <c r="M5086" s="1" t="s">
        <v>132</v>
      </c>
      <c r="N5086" s="1" t="s">
        <v>265</v>
      </c>
      <c r="O5086" s="1" t="s">
        <v>93</v>
      </c>
      <c r="P5086">
        <v>60</v>
      </c>
      <c r="Q5086">
        <v>29131</v>
      </c>
      <c r="R5086">
        <v>65836.06</v>
      </c>
      <c r="S5086">
        <v>2.2599999999999998</v>
      </c>
      <c r="T5086">
        <v>0.04</v>
      </c>
      <c r="U5086">
        <f t="shared" si="1569"/>
        <v>65836.06</v>
      </c>
      <c r="V5086">
        <f t="shared" si="1570"/>
        <v>1747860</v>
      </c>
      <c r="W5086" s="1" t="s">
        <v>179</v>
      </c>
      <c r="X5086" s="1" t="s">
        <v>1236</v>
      </c>
      <c r="Y5086" s="1" t="s">
        <v>156</v>
      </c>
      <c r="Z5086" s="3">
        <v>14969</v>
      </c>
      <c r="AA5086" s="4">
        <f t="shared" si="1574"/>
        <v>8615</v>
      </c>
      <c r="AB5086" s="4">
        <f t="shared" si="1578"/>
        <v>5441.8033678000002</v>
      </c>
      <c r="AC5086" s="4">
        <f t="shared" si="1579"/>
        <v>8615</v>
      </c>
      <c r="AD5086" s="4">
        <f t="shared" si="1577"/>
        <v>8615</v>
      </c>
      <c r="AE5086" s="3" t="s">
        <v>2560</v>
      </c>
      <c r="AF5086" s="3">
        <v>8615</v>
      </c>
      <c r="AG5086" s="4">
        <f>AI5086</f>
        <v>8615</v>
      </c>
      <c r="AH5086" s="4">
        <v>84235</v>
      </c>
      <c r="AI5086">
        <f t="shared" si="1571"/>
        <v>8615</v>
      </c>
      <c r="AJ5086" t="s">
        <v>2560</v>
      </c>
      <c r="AK5086" s="2">
        <v>49580.17</v>
      </c>
      <c r="AL5086" s="2">
        <f>AN5086</f>
        <v>49580.17</v>
      </c>
      <c r="AM5086" s="4">
        <v>84235</v>
      </c>
      <c r="AN5086">
        <f>INDEX($AJ$2:$AJ$6811,MATCH(AM5086,$A$2:$A$6811,0))</f>
        <v>49580.17</v>
      </c>
      <c r="AP5086">
        <v>92.3</v>
      </c>
      <c r="AQ5086">
        <v>92.3</v>
      </c>
      <c r="AR5086" s="4">
        <v>15</v>
      </c>
      <c r="AS5086" s="4">
        <v>4</v>
      </c>
      <c r="AT5086" s="4">
        <v>2013</v>
      </c>
      <c r="AU5086" s="4">
        <v>23</v>
      </c>
      <c r="AV5086" s="4">
        <v>4</v>
      </c>
      <c r="AW5086" s="4">
        <v>2013</v>
      </c>
      <c r="AX5086" t="str">
        <f t="shared" si="1572"/>
        <v>Delay</v>
      </c>
      <c r="AY5086">
        <f t="shared" si="1573"/>
        <v>0</v>
      </c>
    </row>
    <row r="5087" spans="1:51" x14ac:dyDescent="0.2">
      <c r="A5087" s="3">
        <v>84235</v>
      </c>
      <c r="B5087" s="1" t="s">
        <v>463</v>
      </c>
      <c r="C5087" s="1" t="s">
        <v>73</v>
      </c>
      <c r="D5087" s="1" t="s">
        <v>130</v>
      </c>
      <c r="E5087" s="1" t="s">
        <v>101</v>
      </c>
      <c r="F5087" s="1" t="s">
        <v>101</v>
      </c>
      <c r="G5087" s="13" t="s">
        <v>1990</v>
      </c>
      <c r="H5087" s="12">
        <v>41379</v>
      </c>
      <c r="I5087" s="12" t="s">
        <v>388</v>
      </c>
      <c r="J5087" s="12">
        <v>41356</v>
      </c>
      <c r="K5087" s="4">
        <v>4559</v>
      </c>
      <c r="L5087" s="1" t="s">
        <v>146</v>
      </c>
      <c r="M5087" s="1" t="s">
        <v>132</v>
      </c>
      <c r="N5087" s="1" t="s">
        <v>238</v>
      </c>
      <c r="O5087" s="1" t="s">
        <v>93</v>
      </c>
      <c r="P5087">
        <v>30</v>
      </c>
      <c r="Q5087">
        <v>49467</v>
      </c>
      <c r="R5087">
        <v>232494.9</v>
      </c>
      <c r="S5087">
        <v>4.7</v>
      </c>
      <c r="T5087">
        <v>0.16</v>
      </c>
      <c r="U5087">
        <f t="shared" si="1569"/>
        <v>232494.90000000002</v>
      </c>
      <c r="V5087">
        <f t="shared" si="1570"/>
        <v>1484010</v>
      </c>
      <c r="W5087" s="1" t="s">
        <v>179</v>
      </c>
      <c r="X5087" s="1" t="s">
        <v>1236</v>
      </c>
      <c r="Y5087" s="1" t="s">
        <v>156</v>
      </c>
      <c r="Z5087" s="3">
        <v>14969</v>
      </c>
      <c r="AA5087" s="4">
        <f t="shared" si="1574"/>
        <v>8615</v>
      </c>
      <c r="AB5087" s="4">
        <f t="shared" si="1578"/>
        <v>7673.6346286000007</v>
      </c>
      <c r="AC5087" s="4">
        <f t="shared" si="1579"/>
        <v>8615</v>
      </c>
      <c r="AD5087" s="4">
        <f t="shared" si="1577"/>
        <v>5379</v>
      </c>
      <c r="AE5087" s="4">
        <v>8615</v>
      </c>
      <c r="AF5087" s="4">
        <v>8615</v>
      </c>
      <c r="AG5087" s="4">
        <f t="shared" ref="AG5087:AG5092" si="1580">AE5087</f>
        <v>8615</v>
      </c>
      <c r="AI5087" t="e">
        <f t="shared" si="1571"/>
        <v>#N/A</v>
      </c>
      <c r="AJ5087">
        <v>49580.17</v>
      </c>
      <c r="AK5087" s="2">
        <v>49580.17</v>
      </c>
      <c r="AL5087" s="2">
        <f t="shared" ref="AL5087:AL5092" si="1581">AJ5087</f>
        <v>49580.17</v>
      </c>
      <c r="AM5087" s="4"/>
      <c r="AN5087" t="e">
        <f>VLOOKUP([1]!Tabelle13[[#This Row],[Vlookup this ID for freight costs]],$AL$2:$AL$6811,2,FALSE)</f>
        <v>#REF!</v>
      </c>
      <c r="AP5087">
        <v>325.95999999999998</v>
      </c>
      <c r="AQ5087">
        <v>325.95999999999998</v>
      </c>
      <c r="AR5087" s="4">
        <v>15</v>
      </c>
      <c r="AS5087" s="4">
        <v>4</v>
      </c>
      <c r="AT5087" s="4">
        <v>2013</v>
      </c>
      <c r="AU5087" s="4">
        <v>23</v>
      </c>
      <c r="AV5087" s="4">
        <v>4</v>
      </c>
      <c r="AW5087" s="4">
        <v>2013</v>
      </c>
      <c r="AX5087" t="str">
        <f t="shared" si="1572"/>
        <v>Delay</v>
      </c>
      <c r="AY5087">
        <f t="shared" si="1573"/>
        <v>0</v>
      </c>
    </row>
    <row r="5088" spans="1:51" x14ac:dyDescent="0.2">
      <c r="A5088" s="3">
        <v>41623</v>
      </c>
      <c r="B5088" s="1" t="s">
        <v>168</v>
      </c>
      <c r="C5088" s="1" t="s">
        <v>150</v>
      </c>
      <c r="D5088" s="1" t="s">
        <v>100</v>
      </c>
      <c r="E5088" s="1" t="s">
        <v>253</v>
      </c>
      <c r="F5088" s="1" t="s">
        <v>253</v>
      </c>
      <c r="G5088" s="13" t="s">
        <v>1719</v>
      </c>
      <c r="H5088" s="12">
        <v>40659</v>
      </c>
      <c r="I5088" s="12" t="s">
        <v>1719</v>
      </c>
      <c r="J5088" s="12">
        <v>40659</v>
      </c>
      <c r="K5088" s="4">
        <v>3153</v>
      </c>
      <c r="L5088" s="1" t="s">
        <v>146</v>
      </c>
      <c r="M5088" s="1" t="s">
        <v>170</v>
      </c>
      <c r="N5088" s="1" t="s">
        <v>167</v>
      </c>
      <c r="O5088" s="1" t="s">
        <v>93</v>
      </c>
      <c r="P5088">
        <v>30</v>
      </c>
      <c r="Q5088">
        <v>100591</v>
      </c>
      <c r="R5088">
        <v>455677.23</v>
      </c>
      <c r="S5088">
        <v>4.53</v>
      </c>
      <c r="T5088">
        <v>0.15</v>
      </c>
      <c r="U5088">
        <f t="shared" si="1569"/>
        <v>455677.23000000004</v>
      </c>
      <c r="V5088">
        <f t="shared" si="1570"/>
        <v>3017730</v>
      </c>
      <c r="W5088" s="1" t="s">
        <v>155</v>
      </c>
      <c r="X5088" s="1" t="s">
        <v>1236</v>
      </c>
      <c r="Y5088" s="1" t="s">
        <v>156</v>
      </c>
      <c r="Z5088" s="3">
        <v>8107</v>
      </c>
      <c r="AA5088" s="4">
        <f t="shared" si="1574"/>
        <v>8635</v>
      </c>
      <c r="AB5088" s="4">
        <f t="shared" si="1578"/>
        <v>13284.381155800002</v>
      </c>
      <c r="AC5088" s="4">
        <f t="shared" si="1579"/>
        <v>8635</v>
      </c>
      <c r="AD5088" s="4">
        <f t="shared" si="1577"/>
        <v>8635</v>
      </c>
      <c r="AE5088" s="4">
        <v>8635</v>
      </c>
      <c r="AF5088" s="4">
        <v>8635</v>
      </c>
      <c r="AG5088" s="4">
        <f t="shared" si="1580"/>
        <v>8635</v>
      </c>
      <c r="AI5088" t="e">
        <f t="shared" si="1571"/>
        <v>#N/A</v>
      </c>
      <c r="AJ5088">
        <v>11203.79</v>
      </c>
      <c r="AK5088" s="2">
        <v>11203.79</v>
      </c>
      <c r="AL5088" s="2">
        <f t="shared" si="1581"/>
        <v>11203.79</v>
      </c>
      <c r="AM5088" s="4"/>
      <c r="AN5088" t="e">
        <f>VLOOKUP([1]!Tabelle13[[#This Row],[Vlookup this ID for freight costs]],$AL$2:$AL$6811,2,FALSE)</f>
        <v>#REF!</v>
      </c>
      <c r="AP5088">
        <v>982.44</v>
      </c>
      <c r="AQ5088">
        <v>982.44</v>
      </c>
      <c r="AR5088" s="4">
        <v>26</v>
      </c>
      <c r="AS5088" s="4">
        <v>4</v>
      </c>
      <c r="AT5088" s="4">
        <v>2011</v>
      </c>
      <c r="AU5088" s="4">
        <v>26</v>
      </c>
      <c r="AV5088" s="4">
        <v>4</v>
      </c>
      <c r="AW5088" s="4">
        <v>2011</v>
      </c>
      <c r="AX5088" t="str">
        <f t="shared" si="1572"/>
        <v>No Delay</v>
      </c>
      <c r="AY5088">
        <f t="shared" si="1573"/>
        <v>0</v>
      </c>
    </row>
    <row r="5089" spans="1:51" x14ac:dyDescent="0.2">
      <c r="A5089" s="3">
        <v>21414</v>
      </c>
      <c r="B5089" s="1" t="s">
        <v>175</v>
      </c>
      <c r="C5089" s="1" t="s">
        <v>165</v>
      </c>
      <c r="D5089" s="1" t="s">
        <v>52</v>
      </c>
      <c r="E5089" s="1" t="s">
        <v>53</v>
      </c>
      <c r="F5089" s="1" t="s">
        <v>53</v>
      </c>
      <c r="G5089" s="13" t="s">
        <v>2335</v>
      </c>
      <c r="H5089" s="12">
        <v>41594</v>
      </c>
      <c r="I5089" s="12" t="s">
        <v>411</v>
      </c>
      <c r="J5089" s="12">
        <v>41599</v>
      </c>
      <c r="K5089" s="4">
        <v>5063</v>
      </c>
      <c r="L5089" s="1" t="s">
        <v>146</v>
      </c>
      <c r="M5089" s="1" t="s">
        <v>672</v>
      </c>
      <c r="N5089" s="1" t="s">
        <v>154</v>
      </c>
      <c r="O5089" s="1" t="s">
        <v>93</v>
      </c>
      <c r="P5089">
        <v>60</v>
      </c>
      <c r="Q5089">
        <v>60929</v>
      </c>
      <c r="R5089">
        <v>493524.9</v>
      </c>
      <c r="S5089">
        <v>8.1</v>
      </c>
      <c r="T5089">
        <v>0.13</v>
      </c>
      <c r="U5089">
        <f t="shared" si="1569"/>
        <v>493524.89999999997</v>
      </c>
      <c r="V5089">
        <f t="shared" si="1570"/>
        <v>3655740</v>
      </c>
      <c r="W5089" s="1" t="s">
        <v>204</v>
      </c>
      <c r="X5089" s="1" t="s">
        <v>1236</v>
      </c>
      <c r="Y5089" s="1" t="s">
        <v>205</v>
      </c>
      <c r="Z5089" s="3">
        <v>4988</v>
      </c>
      <c r="AA5089" s="4">
        <f t="shared" si="1574"/>
        <v>8638</v>
      </c>
      <c r="AB5089" s="4">
        <f t="shared" si="1578"/>
        <v>8931.5639122000011</v>
      </c>
      <c r="AC5089" s="4">
        <f t="shared" si="1579"/>
        <v>8638</v>
      </c>
      <c r="AD5089" s="4">
        <f t="shared" si="1577"/>
        <v>7750</v>
      </c>
      <c r="AE5089" s="4">
        <v>8638</v>
      </c>
      <c r="AF5089" s="4">
        <v>8638</v>
      </c>
      <c r="AG5089" s="4">
        <f t="shared" si="1580"/>
        <v>8638</v>
      </c>
      <c r="AI5089" t="e">
        <f t="shared" si="1571"/>
        <v>#N/A</v>
      </c>
      <c r="AJ5089">
        <v>30764.18</v>
      </c>
      <c r="AK5089" s="2">
        <v>30764.18</v>
      </c>
      <c r="AL5089" s="2">
        <f t="shared" si="1581"/>
        <v>30764.18</v>
      </c>
      <c r="AM5089" s="4"/>
      <c r="AN5089" t="e">
        <f>VLOOKUP([1]!Tabelle13[[#This Row],[Vlookup this ID for freight costs]],$AL$2:$AL$6811,2,FALSE)</f>
        <v>#REF!</v>
      </c>
      <c r="AP5089">
        <v>610.49</v>
      </c>
      <c r="AQ5089">
        <v>610.49</v>
      </c>
      <c r="AR5089" s="4">
        <v>16</v>
      </c>
      <c r="AS5089" s="4">
        <v>11</v>
      </c>
      <c r="AT5089" s="4">
        <v>2013</v>
      </c>
      <c r="AU5089" s="4">
        <v>21</v>
      </c>
      <c r="AV5089" s="4">
        <v>11</v>
      </c>
      <c r="AW5089" s="4">
        <v>2013</v>
      </c>
      <c r="AX5089" t="str">
        <f t="shared" si="1572"/>
        <v>Delay</v>
      </c>
      <c r="AY5089">
        <f t="shared" si="1573"/>
        <v>5</v>
      </c>
    </row>
    <row r="5090" spans="1:51" x14ac:dyDescent="0.2">
      <c r="A5090" s="3">
        <v>11595</v>
      </c>
      <c r="B5090" s="1" t="s">
        <v>119</v>
      </c>
      <c r="C5090" s="1" t="s">
        <v>114</v>
      </c>
      <c r="D5090" s="1" t="s">
        <v>130</v>
      </c>
      <c r="E5090" s="1" t="s">
        <v>53</v>
      </c>
      <c r="F5090" s="1" t="s">
        <v>53</v>
      </c>
      <c r="G5090" s="13" t="s">
        <v>2036</v>
      </c>
      <c r="H5090" s="12">
        <v>39889</v>
      </c>
      <c r="I5090" s="12" t="s">
        <v>2036</v>
      </c>
      <c r="J5090" s="12">
        <v>39889</v>
      </c>
      <c r="K5090" s="4">
        <v>1397</v>
      </c>
      <c r="L5090" s="1" t="s">
        <v>146</v>
      </c>
      <c r="M5090" s="1" t="s">
        <v>132</v>
      </c>
      <c r="N5090" s="1" t="s">
        <v>167</v>
      </c>
      <c r="O5090" s="1" t="s">
        <v>93</v>
      </c>
      <c r="P5090">
        <v>30</v>
      </c>
      <c r="Q5090">
        <v>100000</v>
      </c>
      <c r="R5090">
        <v>1100000</v>
      </c>
      <c r="S5090">
        <v>11</v>
      </c>
      <c r="T5090">
        <v>0.37</v>
      </c>
      <c r="U5090">
        <f t="shared" si="1569"/>
        <v>1100000</v>
      </c>
      <c r="V5090">
        <f t="shared" si="1570"/>
        <v>3000000</v>
      </c>
      <c r="W5090" s="1" t="s">
        <v>155</v>
      </c>
      <c r="X5090" s="1" t="s">
        <v>1236</v>
      </c>
      <c r="Y5090" s="1" t="s">
        <v>156</v>
      </c>
      <c r="Z5090" s="3">
        <v>6648</v>
      </c>
      <c r="AA5090" s="4">
        <f t="shared" si="1574"/>
        <v>8645</v>
      </c>
      <c r="AB5090" s="4">
        <f t="shared" si="1578"/>
        <v>13219.520206000001</v>
      </c>
      <c r="AC5090" s="4">
        <f t="shared" si="1579"/>
        <v>8645</v>
      </c>
      <c r="AD5090" s="4">
        <f t="shared" si="1577"/>
        <v>10956.816105574468</v>
      </c>
      <c r="AE5090" s="4">
        <v>8645</v>
      </c>
      <c r="AF5090" s="4">
        <v>8645</v>
      </c>
      <c r="AG5090" s="4">
        <f t="shared" si="1580"/>
        <v>8645</v>
      </c>
      <c r="AH5090" s="4">
        <v>82556</v>
      </c>
      <c r="AI5090">
        <f t="shared" si="1571"/>
        <v>11111</v>
      </c>
      <c r="AJ5090">
        <v>14041.17</v>
      </c>
      <c r="AK5090" s="2">
        <v>14041.17</v>
      </c>
      <c r="AL5090" s="2">
        <f t="shared" si="1581"/>
        <v>14041.17</v>
      </c>
      <c r="AM5090" s="4"/>
      <c r="AN5090" t="e">
        <f>VLOOKUP([1]!Tabelle13[[#This Row],[Vlookup this ID for freight costs]],$AL$2:$AL$6811,2,FALSE)</f>
        <v>#REF!</v>
      </c>
      <c r="AP5090">
        <v>2156</v>
      </c>
      <c r="AQ5090">
        <v>2156</v>
      </c>
      <c r="AR5090" s="4">
        <v>17</v>
      </c>
      <c r="AS5090" s="4">
        <v>4</v>
      </c>
      <c r="AT5090" s="4">
        <v>2009</v>
      </c>
      <c r="AU5090" s="4">
        <v>17</v>
      </c>
      <c r="AV5090" s="4">
        <v>4</v>
      </c>
      <c r="AW5090" s="4">
        <v>2009</v>
      </c>
      <c r="AX5090" t="str">
        <f t="shared" si="1572"/>
        <v>No Delay</v>
      </c>
      <c r="AY5090">
        <f t="shared" si="1573"/>
        <v>0</v>
      </c>
    </row>
    <row r="5091" spans="1:51" x14ac:dyDescent="0.2">
      <c r="A5091" s="3">
        <v>10735</v>
      </c>
      <c r="B5091" s="1" t="s">
        <v>133</v>
      </c>
      <c r="C5091" s="1" t="s">
        <v>51</v>
      </c>
      <c r="D5091" s="1" t="s">
        <v>130</v>
      </c>
      <c r="E5091" s="1" t="s">
        <v>53</v>
      </c>
      <c r="F5091" s="1" t="s">
        <v>53</v>
      </c>
      <c r="G5091" s="13" t="s">
        <v>1340</v>
      </c>
      <c r="H5091" s="12">
        <v>39890</v>
      </c>
      <c r="I5091" s="12" t="s">
        <v>1340</v>
      </c>
      <c r="J5091" s="12">
        <v>39890</v>
      </c>
      <c r="K5091" s="4">
        <v>1401</v>
      </c>
      <c r="L5091" s="1" t="s">
        <v>146</v>
      </c>
      <c r="M5091" s="1" t="s">
        <v>132</v>
      </c>
      <c r="N5091" s="1" t="s">
        <v>196</v>
      </c>
      <c r="O5091" s="1" t="s">
        <v>93</v>
      </c>
      <c r="P5091">
        <v>60</v>
      </c>
      <c r="Q5091">
        <v>115130</v>
      </c>
      <c r="R5091">
        <v>828936</v>
      </c>
      <c r="S5091">
        <v>7.2</v>
      </c>
      <c r="T5091">
        <v>0.12</v>
      </c>
      <c r="U5091">
        <f t="shared" si="1569"/>
        <v>828936</v>
      </c>
      <c r="V5091">
        <f t="shared" si="1570"/>
        <v>6907800</v>
      </c>
      <c r="W5091" s="1" t="s">
        <v>197</v>
      </c>
      <c r="X5091" s="1" t="s">
        <v>1236</v>
      </c>
      <c r="Y5091" s="1" t="s">
        <v>3082</v>
      </c>
      <c r="Z5091" s="3">
        <v>7290</v>
      </c>
      <c r="AA5091" s="4">
        <f t="shared" si="1574"/>
        <v>8693</v>
      </c>
      <c r="AB5091" s="4">
        <f t="shared" si="1578"/>
        <v>14880.004420000001</v>
      </c>
      <c r="AC5091" s="4">
        <f t="shared" si="1579"/>
        <v>8693</v>
      </c>
      <c r="AD5091" s="4">
        <f t="shared" si="1577"/>
        <v>8693</v>
      </c>
      <c r="AE5091" s="4">
        <v>8693</v>
      </c>
      <c r="AF5091" s="4">
        <v>8693</v>
      </c>
      <c r="AG5091" s="4">
        <f t="shared" si="1580"/>
        <v>8693</v>
      </c>
      <c r="AH5091" s="4">
        <v>84117</v>
      </c>
      <c r="AI5091">
        <f t="shared" si="1571"/>
        <v>1936</v>
      </c>
      <c r="AJ5091">
        <v>6757.33</v>
      </c>
      <c r="AK5091" s="2">
        <v>6757.33</v>
      </c>
      <c r="AL5091" s="2">
        <f t="shared" si="1581"/>
        <v>6757.33</v>
      </c>
      <c r="AM5091" s="4"/>
      <c r="AN5091" t="e">
        <f>VLOOKUP([1]!Tabelle13[[#This Row],[Vlookup this ID for freight costs]],$AL$2:$AL$6811,2,FALSE)</f>
        <v>#REF!</v>
      </c>
      <c r="AP5091">
        <v>1624.71</v>
      </c>
      <c r="AQ5091">
        <v>1624.71</v>
      </c>
      <c r="AR5091" s="4">
        <v>18</v>
      </c>
      <c r="AS5091" s="4">
        <v>4</v>
      </c>
      <c r="AT5091" s="4">
        <v>2009</v>
      </c>
      <c r="AU5091" s="4">
        <v>18</v>
      </c>
      <c r="AV5091" s="4">
        <v>4</v>
      </c>
      <c r="AW5091" s="4">
        <v>2009</v>
      </c>
      <c r="AX5091" t="str">
        <f t="shared" si="1572"/>
        <v>No Delay</v>
      </c>
      <c r="AY5091">
        <f t="shared" si="1573"/>
        <v>0</v>
      </c>
    </row>
    <row r="5092" spans="1:51" x14ac:dyDescent="0.2">
      <c r="A5092" s="3">
        <v>82274</v>
      </c>
      <c r="B5092" s="1" t="s">
        <v>463</v>
      </c>
      <c r="C5092" s="1" t="s">
        <v>73</v>
      </c>
      <c r="D5092" s="1" t="s">
        <v>130</v>
      </c>
      <c r="E5092" s="1" t="s">
        <v>101</v>
      </c>
      <c r="F5092" s="1" t="s">
        <v>101</v>
      </c>
      <c r="G5092" s="13" t="s">
        <v>2317</v>
      </c>
      <c r="H5092" s="12">
        <v>40132</v>
      </c>
      <c r="I5092" s="12" t="s">
        <v>2561</v>
      </c>
      <c r="J5092" s="12">
        <v>40126</v>
      </c>
      <c r="K5092" s="4">
        <v>2000</v>
      </c>
      <c r="L5092" s="1" t="s">
        <v>146</v>
      </c>
      <c r="M5092" s="1" t="s">
        <v>132</v>
      </c>
      <c r="N5092" s="1" t="s">
        <v>196</v>
      </c>
      <c r="O5092" s="1" t="s">
        <v>93</v>
      </c>
      <c r="P5092">
        <v>60</v>
      </c>
      <c r="Q5092">
        <v>76000</v>
      </c>
      <c r="R5092">
        <v>506160</v>
      </c>
      <c r="S5092">
        <v>6.66</v>
      </c>
      <c r="T5092">
        <v>0.11</v>
      </c>
      <c r="U5092">
        <f t="shared" si="1569"/>
        <v>506160</v>
      </c>
      <c r="V5092">
        <f t="shared" si="1570"/>
        <v>4560000</v>
      </c>
      <c r="W5092" s="1" t="s">
        <v>204</v>
      </c>
      <c r="X5092" s="1" t="s">
        <v>1236</v>
      </c>
      <c r="Y5092" s="1" t="s">
        <v>205</v>
      </c>
      <c r="Z5092" s="3">
        <v>15015</v>
      </c>
      <c r="AA5092" s="4">
        <f t="shared" si="1574"/>
        <v>8701</v>
      </c>
      <c r="AB5092" s="4">
        <f t="shared" si="1578"/>
        <v>10585.573006000001</v>
      </c>
      <c r="AC5092" s="4">
        <f t="shared" si="1579"/>
        <v>8701</v>
      </c>
      <c r="AD5092" s="4">
        <f t="shared" si="1577"/>
        <v>8417.2000000000007</v>
      </c>
      <c r="AE5092" s="4">
        <v>8701</v>
      </c>
      <c r="AF5092" s="4">
        <v>8701</v>
      </c>
      <c r="AG5092" s="4">
        <f t="shared" si="1580"/>
        <v>8701</v>
      </c>
      <c r="AI5092" t="e">
        <f t="shared" si="1571"/>
        <v>#N/A</v>
      </c>
      <c r="AJ5092">
        <v>15332.68</v>
      </c>
      <c r="AK5092" s="2">
        <v>15332.68</v>
      </c>
      <c r="AL5092" s="2">
        <f t="shared" si="1581"/>
        <v>15332.68</v>
      </c>
      <c r="AM5092" s="4"/>
      <c r="AN5092" t="e">
        <f>VLOOKUP([1]!Tabelle13[[#This Row],[Vlookup this ID for freight costs]],$AL$2:$AL$6811,2,FALSE)</f>
        <v>#REF!</v>
      </c>
      <c r="AP5092">
        <v>992.07</v>
      </c>
      <c r="AQ5092">
        <v>992.07</v>
      </c>
      <c r="AR5092" s="4">
        <v>15</v>
      </c>
      <c r="AS5092" s="4">
        <v>11</v>
      </c>
      <c r="AT5092" s="4">
        <v>2009</v>
      </c>
      <c r="AU5092" s="4">
        <v>9</v>
      </c>
      <c r="AV5092" s="4">
        <v>11</v>
      </c>
      <c r="AW5092" s="4">
        <v>2009</v>
      </c>
      <c r="AX5092" t="str">
        <f t="shared" si="1572"/>
        <v>No Delay</v>
      </c>
      <c r="AY5092">
        <f t="shared" si="1573"/>
        <v>0</v>
      </c>
    </row>
    <row r="5093" spans="1:51" x14ac:dyDescent="0.2">
      <c r="A5093" s="3">
        <v>83956</v>
      </c>
      <c r="B5093" s="1" t="s">
        <v>463</v>
      </c>
      <c r="C5093" s="1" t="s">
        <v>73</v>
      </c>
      <c r="D5093" s="1" t="s">
        <v>130</v>
      </c>
      <c r="E5093" s="1" t="s">
        <v>101</v>
      </c>
      <c r="F5093" s="1" t="s">
        <v>101</v>
      </c>
      <c r="G5093" s="13" t="s">
        <v>2317</v>
      </c>
      <c r="H5093" s="12">
        <v>40132</v>
      </c>
      <c r="I5093" s="12" t="s">
        <v>2561</v>
      </c>
      <c r="J5093" s="12">
        <v>40126</v>
      </c>
      <c r="K5093" s="4">
        <v>2001</v>
      </c>
      <c r="L5093" s="1" t="s">
        <v>146</v>
      </c>
      <c r="M5093" s="1" t="s">
        <v>132</v>
      </c>
      <c r="N5093" s="1" t="s">
        <v>167</v>
      </c>
      <c r="O5093" s="1" t="s">
        <v>93</v>
      </c>
      <c r="P5093">
        <v>30</v>
      </c>
      <c r="Q5093">
        <v>4000</v>
      </c>
      <c r="R5093">
        <v>23120</v>
      </c>
      <c r="S5093">
        <v>5.78</v>
      </c>
      <c r="T5093">
        <v>0.19</v>
      </c>
      <c r="U5093">
        <f t="shared" si="1569"/>
        <v>23120</v>
      </c>
      <c r="V5093">
        <f t="shared" si="1570"/>
        <v>120000</v>
      </c>
      <c r="W5093" s="1" t="s">
        <v>155</v>
      </c>
      <c r="X5093" s="1" t="s">
        <v>1236</v>
      </c>
      <c r="Y5093" s="1" t="s">
        <v>156</v>
      </c>
      <c r="Z5093" s="3">
        <v>14969</v>
      </c>
      <c r="AA5093" s="4">
        <f t="shared" si="1574"/>
        <v>8701</v>
      </c>
      <c r="AB5093" s="4">
        <f t="shared" si="1578"/>
        <v>2683.7314059999999</v>
      </c>
      <c r="AC5093" s="4">
        <f t="shared" si="1579"/>
        <v>8701</v>
      </c>
      <c r="AD5093" s="4">
        <f t="shared" si="1577"/>
        <v>3816.4247071666664</v>
      </c>
      <c r="AE5093" s="3" t="s">
        <v>2562</v>
      </c>
      <c r="AF5093" s="3">
        <v>8701</v>
      </c>
      <c r="AG5093" s="4">
        <f>AI5093</f>
        <v>8701</v>
      </c>
      <c r="AH5093" s="4">
        <v>82274</v>
      </c>
      <c r="AI5093">
        <f t="shared" si="1571"/>
        <v>8701</v>
      </c>
      <c r="AJ5093" t="s">
        <v>2562</v>
      </c>
      <c r="AK5093" s="2">
        <v>15332.68</v>
      </c>
      <c r="AL5093" s="2">
        <f>AN5093</f>
        <v>15332.68</v>
      </c>
      <c r="AM5093" s="4">
        <v>82274</v>
      </c>
      <c r="AN5093">
        <f>INDEX($AJ$2:$AJ$6811,MATCH(AM5093,$A$2:$A$6811,0))</f>
        <v>15332.68</v>
      </c>
      <c r="AP5093">
        <v>45.32</v>
      </c>
      <c r="AQ5093">
        <v>45.32</v>
      </c>
      <c r="AR5093" s="4">
        <v>15</v>
      </c>
      <c r="AS5093" s="4">
        <v>11</v>
      </c>
      <c r="AT5093" s="4">
        <v>2009</v>
      </c>
      <c r="AU5093" s="4">
        <v>9</v>
      </c>
      <c r="AV5093" s="4">
        <v>11</v>
      </c>
      <c r="AW5093" s="4">
        <v>2009</v>
      </c>
      <c r="AX5093" t="str">
        <f t="shared" si="1572"/>
        <v>No Delay</v>
      </c>
      <c r="AY5093">
        <f t="shared" si="1573"/>
        <v>0</v>
      </c>
    </row>
    <row r="5094" spans="1:51" x14ac:dyDescent="0.2">
      <c r="A5094" s="3">
        <v>83957</v>
      </c>
      <c r="B5094" s="1" t="s">
        <v>463</v>
      </c>
      <c r="C5094" s="1" t="s">
        <v>73</v>
      </c>
      <c r="D5094" s="1" t="s">
        <v>130</v>
      </c>
      <c r="E5094" s="1" t="s">
        <v>101</v>
      </c>
      <c r="F5094" s="1" t="s">
        <v>101</v>
      </c>
      <c r="G5094" s="13" t="s">
        <v>2317</v>
      </c>
      <c r="H5094" s="12">
        <v>40132</v>
      </c>
      <c r="I5094" s="12" t="s">
        <v>2561</v>
      </c>
      <c r="J5094" s="12">
        <v>40126</v>
      </c>
      <c r="K5094" s="4">
        <v>2002</v>
      </c>
      <c r="L5094" s="1" t="s">
        <v>146</v>
      </c>
      <c r="M5094" s="1" t="s">
        <v>132</v>
      </c>
      <c r="N5094" s="1" t="s">
        <v>206</v>
      </c>
      <c r="O5094" s="1" t="s">
        <v>93</v>
      </c>
      <c r="P5094">
        <v>60</v>
      </c>
      <c r="Q5094">
        <v>4000</v>
      </c>
      <c r="R5094">
        <v>16000</v>
      </c>
      <c r="S5094">
        <v>4</v>
      </c>
      <c r="T5094">
        <v>7.0000000000000007E-2</v>
      </c>
      <c r="U5094">
        <f t="shared" si="1569"/>
        <v>16000</v>
      </c>
      <c r="V5094">
        <f t="shared" si="1570"/>
        <v>240000</v>
      </c>
      <c r="W5094" s="1" t="s">
        <v>204</v>
      </c>
      <c r="X5094" s="1" t="s">
        <v>1236</v>
      </c>
      <c r="Y5094" s="1" t="s">
        <v>205</v>
      </c>
      <c r="Z5094" s="3">
        <v>15015</v>
      </c>
      <c r="AA5094" s="4">
        <f t="shared" si="1574"/>
        <v>8701</v>
      </c>
      <c r="AB5094" s="4">
        <f t="shared" si="1578"/>
        <v>2683.7314059999999</v>
      </c>
      <c r="AC5094" s="4">
        <f t="shared" si="1579"/>
        <v>8701</v>
      </c>
      <c r="AD5094" s="4">
        <f t="shared" si="1577"/>
        <v>3744.5027926451612</v>
      </c>
      <c r="AE5094" s="3" t="s">
        <v>2562</v>
      </c>
      <c r="AF5094" s="3">
        <v>8701</v>
      </c>
      <c r="AG5094" s="4">
        <f>AI5094</f>
        <v>8701</v>
      </c>
      <c r="AH5094" s="4">
        <v>82274</v>
      </c>
      <c r="AI5094">
        <f t="shared" si="1571"/>
        <v>8701</v>
      </c>
      <c r="AJ5094" t="s">
        <v>2562</v>
      </c>
      <c r="AK5094" s="2">
        <v>15332.68</v>
      </c>
      <c r="AL5094" s="2">
        <f>AN5094</f>
        <v>15332.68</v>
      </c>
      <c r="AM5094" s="4">
        <v>82274</v>
      </c>
      <c r="AN5094">
        <f>INDEX($AJ$2:$AJ$6811,MATCH(AM5094,$A$2:$A$6811,0))</f>
        <v>15332.68</v>
      </c>
      <c r="AP5094">
        <v>31.36</v>
      </c>
      <c r="AQ5094">
        <v>31.36</v>
      </c>
      <c r="AR5094" s="4">
        <v>15</v>
      </c>
      <c r="AS5094" s="4">
        <v>11</v>
      </c>
      <c r="AT5094" s="4">
        <v>2009</v>
      </c>
      <c r="AU5094" s="4">
        <v>9</v>
      </c>
      <c r="AV5094" s="4">
        <v>11</v>
      </c>
      <c r="AW5094" s="4">
        <v>2009</v>
      </c>
      <c r="AX5094" t="str">
        <f t="shared" si="1572"/>
        <v>No Delay</v>
      </c>
      <c r="AY5094">
        <f t="shared" si="1573"/>
        <v>0</v>
      </c>
    </row>
    <row r="5095" spans="1:51" x14ac:dyDescent="0.2">
      <c r="A5095" s="3">
        <v>83072</v>
      </c>
      <c r="B5095" s="1" t="s">
        <v>172</v>
      </c>
      <c r="C5095" s="1" t="s">
        <v>114</v>
      </c>
      <c r="D5095" s="1" t="s">
        <v>130</v>
      </c>
      <c r="E5095" s="1" t="s">
        <v>101</v>
      </c>
      <c r="F5095" s="1" t="s">
        <v>101</v>
      </c>
      <c r="G5095" s="13" t="s">
        <v>767</v>
      </c>
      <c r="H5095" s="12">
        <v>41176</v>
      </c>
      <c r="I5095" s="12" t="s">
        <v>2067</v>
      </c>
      <c r="J5095" s="12">
        <v>41159</v>
      </c>
      <c r="K5095" s="4">
        <v>4156</v>
      </c>
      <c r="L5095" s="1" t="s">
        <v>146</v>
      </c>
      <c r="M5095" s="1" t="s">
        <v>132</v>
      </c>
      <c r="N5095" s="1" t="s">
        <v>159</v>
      </c>
      <c r="O5095" s="1" t="s">
        <v>93</v>
      </c>
      <c r="P5095">
        <v>30</v>
      </c>
      <c r="Q5095">
        <v>107175</v>
      </c>
      <c r="R5095">
        <v>762014.25</v>
      </c>
      <c r="S5095">
        <v>7.11</v>
      </c>
      <c r="T5095">
        <v>0.24</v>
      </c>
      <c r="U5095">
        <f t="shared" si="1569"/>
        <v>762014.25</v>
      </c>
      <c r="V5095">
        <f t="shared" si="1570"/>
        <v>3215250</v>
      </c>
      <c r="W5095" s="1" t="s">
        <v>160</v>
      </c>
      <c r="X5095" s="1" t="s">
        <v>1236</v>
      </c>
      <c r="Y5095" s="1" t="s">
        <v>161</v>
      </c>
      <c r="Z5095" s="3">
        <v>13722</v>
      </c>
      <c r="AA5095" s="4">
        <f t="shared" si="1574"/>
        <v>8709</v>
      </c>
      <c r="AB5095" s="4">
        <f t="shared" si="1578"/>
        <v>14006.960671000001</v>
      </c>
      <c r="AC5095" s="4">
        <f t="shared" si="1579"/>
        <v>8709</v>
      </c>
      <c r="AD5095" s="4">
        <f t="shared" si="1577"/>
        <v>8709</v>
      </c>
      <c r="AE5095" s="4">
        <v>8709</v>
      </c>
      <c r="AF5095" s="4">
        <v>8709</v>
      </c>
      <c r="AG5095" s="4">
        <f t="shared" ref="AG5095:AG5106" si="1582">AE5095</f>
        <v>8709</v>
      </c>
      <c r="AI5095" t="e">
        <f t="shared" si="1571"/>
        <v>#N/A</v>
      </c>
      <c r="AJ5095">
        <v>7317.47</v>
      </c>
      <c r="AK5095" s="2">
        <v>7317.47</v>
      </c>
      <c r="AL5095" s="2">
        <f t="shared" ref="AL5095:AL5106" si="1583">AJ5095</f>
        <v>7317.47</v>
      </c>
      <c r="AM5095" s="4"/>
      <c r="AN5095" t="e">
        <f>VLOOKUP([1]!Tabelle13[[#This Row],[Vlookup this ID for freight costs]],$AL$2:$AL$6811,2,FALSE)</f>
        <v>#REF!</v>
      </c>
      <c r="AP5095">
        <v>1068.3399999999999</v>
      </c>
      <c r="AQ5095">
        <v>1068.3399999999999</v>
      </c>
      <c r="AR5095" s="4">
        <v>24</v>
      </c>
      <c r="AS5095" s="4">
        <v>9</v>
      </c>
      <c r="AT5095" s="4">
        <v>2012</v>
      </c>
      <c r="AU5095" s="4">
        <v>7</v>
      </c>
      <c r="AV5095" s="4">
        <v>9</v>
      </c>
      <c r="AW5095" s="4">
        <v>2012</v>
      </c>
      <c r="AX5095" t="str">
        <f t="shared" si="1572"/>
        <v>No Delay</v>
      </c>
      <c r="AY5095">
        <f t="shared" si="1573"/>
        <v>0</v>
      </c>
    </row>
    <row r="5096" spans="1:51" x14ac:dyDescent="0.2">
      <c r="A5096" s="3">
        <v>84309</v>
      </c>
      <c r="B5096" s="1" t="s">
        <v>151</v>
      </c>
      <c r="C5096" s="1" t="s">
        <v>65</v>
      </c>
      <c r="D5096" s="1" t="s">
        <v>130</v>
      </c>
      <c r="E5096" s="1" t="s">
        <v>152</v>
      </c>
      <c r="F5096" s="1" t="s">
        <v>152</v>
      </c>
      <c r="G5096" s="13" t="s">
        <v>1006</v>
      </c>
      <c r="H5096" s="12">
        <v>41639</v>
      </c>
      <c r="I5096" s="12" t="s">
        <v>1269</v>
      </c>
      <c r="J5096" s="12">
        <v>41613</v>
      </c>
      <c r="K5096" s="4">
        <v>5098</v>
      </c>
      <c r="L5096" s="1" t="s">
        <v>146</v>
      </c>
      <c r="M5096" s="1" t="s">
        <v>132</v>
      </c>
      <c r="N5096" s="1" t="s">
        <v>154</v>
      </c>
      <c r="O5096" s="1" t="s">
        <v>93</v>
      </c>
      <c r="P5096">
        <v>60</v>
      </c>
      <c r="Q5096">
        <v>67334</v>
      </c>
      <c r="R5096">
        <v>577725.72</v>
      </c>
      <c r="S5096">
        <v>8.58</v>
      </c>
      <c r="T5096">
        <v>0.14000000000000001</v>
      </c>
      <c r="U5096">
        <f t="shared" si="1569"/>
        <v>577725.72</v>
      </c>
      <c r="V5096">
        <f t="shared" si="1570"/>
        <v>4040040</v>
      </c>
      <c r="W5096" s="1" t="s">
        <v>155</v>
      </c>
      <c r="X5096" s="1" t="s">
        <v>1236</v>
      </c>
      <c r="Y5096" s="1" t="s">
        <v>156</v>
      </c>
      <c r="Z5096" s="3">
        <v>7726</v>
      </c>
      <c r="AA5096" s="4">
        <f t="shared" si="1574"/>
        <v>8716</v>
      </c>
      <c r="AB5096" s="4">
        <f t="shared" si="1578"/>
        <v>9634.4985711999998</v>
      </c>
      <c r="AC5096" s="4">
        <f t="shared" si="1579"/>
        <v>8716</v>
      </c>
      <c r="AD5096" s="4">
        <f t="shared" si="1577"/>
        <v>8716</v>
      </c>
      <c r="AE5096" s="4">
        <v>8716</v>
      </c>
      <c r="AF5096" s="4">
        <v>8716</v>
      </c>
      <c r="AG5096" s="4">
        <f t="shared" si="1582"/>
        <v>8716</v>
      </c>
      <c r="AI5096" t="e">
        <f t="shared" si="1571"/>
        <v>#N/A</v>
      </c>
      <c r="AJ5096">
        <v>26340</v>
      </c>
      <c r="AK5096" s="2">
        <v>26340</v>
      </c>
      <c r="AL5096" s="2">
        <f t="shared" si="1583"/>
        <v>26340</v>
      </c>
      <c r="AM5096" s="4"/>
      <c r="AN5096" t="e">
        <f>VLOOKUP([1]!Tabelle13[[#This Row],[Vlookup this ID for freight costs]],$AL$2:$AL$6811,2,FALSE)</f>
        <v>#REF!</v>
      </c>
      <c r="AP5096">
        <v>714.65</v>
      </c>
      <c r="AQ5096">
        <v>714.65</v>
      </c>
      <c r="AR5096" s="4">
        <v>31</v>
      </c>
      <c r="AS5096" s="4">
        <v>12</v>
      </c>
      <c r="AT5096" s="4">
        <v>2013</v>
      </c>
      <c r="AU5096" s="4">
        <v>5</v>
      </c>
      <c r="AV5096" s="4">
        <v>12</v>
      </c>
      <c r="AW5096" s="4">
        <v>2013</v>
      </c>
      <c r="AX5096" t="str">
        <f t="shared" si="1572"/>
        <v>No Delay</v>
      </c>
      <c r="AY5096">
        <f t="shared" si="1573"/>
        <v>0</v>
      </c>
    </row>
    <row r="5097" spans="1:51" x14ac:dyDescent="0.2">
      <c r="A5097" s="3">
        <v>59896</v>
      </c>
      <c r="B5097" s="1" t="s">
        <v>175</v>
      </c>
      <c r="C5097" s="1" t="s">
        <v>165</v>
      </c>
      <c r="D5097" s="1" t="s">
        <v>52</v>
      </c>
      <c r="E5097" s="1" t="s">
        <v>53</v>
      </c>
      <c r="F5097" s="1" t="s">
        <v>53</v>
      </c>
      <c r="G5097" s="13" t="s">
        <v>2563</v>
      </c>
      <c r="H5097" s="12">
        <v>41550</v>
      </c>
      <c r="I5097" s="12" t="s">
        <v>1180</v>
      </c>
      <c r="J5097" s="12">
        <v>41584</v>
      </c>
      <c r="K5097" s="4">
        <v>5007</v>
      </c>
      <c r="L5097" s="1" t="s">
        <v>146</v>
      </c>
      <c r="M5097" s="1" t="s">
        <v>672</v>
      </c>
      <c r="N5097" s="1" t="s">
        <v>275</v>
      </c>
      <c r="O5097" s="1" t="s">
        <v>93</v>
      </c>
      <c r="P5097">
        <v>60</v>
      </c>
      <c r="Q5097">
        <v>97380</v>
      </c>
      <c r="R5097">
        <v>641734.19999999995</v>
      </c>
      <c r="S5097">
        <v>6.59</v>
      </c>
      <c r="T5097">
        <v>0.11</v>
      </c>
      <c r="U5097">
        <f t="shared" si="1569"/>
        <v>641734.19999999995</v>
      </c>
      <c r="V5097">
        <f t="shared" si="1570"/>
        <v>5842800</v>
      </c>
      <c r="W5097" s="1" t="s">
        <v>204</v>
      </c>
      <c r="X5097" s="1" t="s">
        <v>1236</v>
      </c>
      <c r="Y5097" s="1" t="s">
        <v>205</v>
      </c>
      <c r="Z5097" s="3">
        <v>4988</v>
      </c>
      <c r="AA5097" s="4">
        <f t="shared" si="1574"/>
        <v>8722</v>
      </c>
      <c r="AB5097" s="4">
        <f t="shared" si="1578"/>
        <v>12931.980970000001</v>
      </c>
      <c r="AC5097" s="4">
        <f t="shared" si="1579"/>
        <v>8722</v>
      </c>
      <c r="AD5097" s="4">
        <f t="shared" si="1577"/>
        <v>8722</v>
      </c>
      <c r="AE5097" s="4">
        <v>8722</v>
      </c>
      <c r="AF5097" s="4">
        <v>8722</v>
      </c>
      <c r="AG5097" s="4">
        <f t="shared" si="1582"/>
        <v>8722</v>
      </c>
      <c r="AI5097" t="e">
        <f t="shared" si="1571"/>
        <v>#N/A</v>
      </c>
      <c r="AJ5097">
        <v>32208.32</v>
      </c>
      <c r="AK5097" s="2">
        <v>32208.32</v>
      </c>
      <c r="AL5097" s="2">
        <f t="shared" si="1583"/>
        <v>32208.32</v>
      </c>
      <c r="AM5097" s="4"/>
      <c r="AN5097" t="e">
        <f>VLOOKUP([1]!Tabelle13[[#This Row],[Vlookup this ID for freight costs]],$AL$2:$AL$6811,2,FALSE)</f>
        <v>#REF!</v>
      </c>
      <c r="AP5097">
        <v>793.83</v>
      </c>
      <c r="AQ5097">
        <v>793.83</v>
      </c>
      <c r="AR5097" s="4">
        <v>3</v>
      </c>
      <c r="AS5097" s="4">
        <v>10</v>
      </c>
      <c r="AT5097" s="4">
        <v>2013</v>
      </c>
      <c r="AU5097" s="4">
        <v>6</v>
      </c>
      <c r="AV5097" s="4">
        <v>11</v>
      </c>
      <c r="AW5097" s="4">
        <v>2013</v>
      </c>
      <c r="AX5097" t="str">
        <f t="shared" si="1572"/>
        <v>Delay</v>
      </c>
      <c r="AY5097">
        <f t="shared" si="1573"/>
        <v>34</v>
      </c>
    </row>
    <row r="5098" spans="1:51" x14ac:dyDescent="0.2">
      <c r="A5098" s="3">
        <v>54019</v>
      </c>
      <c r="B5098" s="1" t="s">
        <v>477</v>
      </c>
      <c r="C5098" s="1" t="s">
        <v>114</v>
      </c>
      <c r="D5098" s="1" t="s">
        <v>52</v>
      </c>
      <c r="E5098" s="1" t="s">
        <v>253</v>
      </c>
      <c r="F5098" s="1" t="s">
        <v>253</v>
      </c>
      <c r="G5098" s="13" t="s">
        <v>1213</v>
      </c>
      <c r="H5098" s="12">
        <v>41695</v>
      </c>
      <c r="I5098" s="12" t="s">
        <v>1213</v>
      </c>
      <c r="J5098" s="12">
        <v>41695</v>
      </c>
      <c r="K5098" s="4">
        <v>5330</v>
      </c>
      <c r="L5098" s="1" t="s">
        <v>146</v>
      </c>
      <c r="M5098" s="1" t="s">
        <v>170</v>
      </c>
      <c r="N5098" s="1" t="s">
        <v>292</v>
      </c>
      <c r="O5098" s="1" t="s">
        <v>93</v>
      </c>
      <c r="P5098">
        <v>30</v>
      </c>
      <c r="Q5098">
        <v>77654</v>
      </c>
      <c r="R5098">
        <v>916317.2</v>
      </c>
      <c r="S5098">
        <v>11.8</v>
      </c>
      <c r="T5098">
        <v>0.39</v>
      </c>
      <c r="U5098">
        <f t="shared" si="1569"/>
        <v>916317.20000000007</v>
      </c>
      <c r="V5098">
        <f t="shared" si="1570"/>
        <v>2329620</v>
      </c>
      <c r="W5098" s="1" t="s">
        <v>861</v>
      </c>
      <c r="X5098" s="1" t="s">
        <v>1236</v>
      </c>
      <c r="Y5098" s="1" t="s">
        <v>156</v>
      </c>
      <c r="Z5098" s="3">
        <v>6648</v>
      </c>
      <c r="AA5098" s="4">
        <f t="shared" si="1574"/>
        <v>8725</v>
      </c>
      <c r="AB5098" s="4">
        <f t="shared" ref="AB5098:AB5128" si="1584" xml:space="preserve"> 2244.740206  + 0.1097478*Q5098</f>
        <v>10767.095867200002</v>
      </c>
      <c r="AC5098" s="4">
        <f t="shared" ref="AC5098:AC5128" si="1585">AF5098</f>
        <v>8725</v>
      </c>
      <c r="AD5098" s="4">
        <f t="shared" si="1577"/>
        <v>8725</v>
      </c>
      <c r="AE5098" s="4">
        <v>8725</v>
      </c>
      <c r="AF5098" s="4">
        <v>8725</v>
      </c>
      <c r="AG5098" s="4">
        <f t="shared" si="1582"/>
        <v>8725</v>
      </c>
      <c r="AI5098" t="e">
        <f t="shared" si="1571"/>
        <v>#N/A</v>
      </c>
      <c r="AJ5098">
        <v>54417.75</v>
      </c>
      <c r="AK5098" s="2">
        <v>54417.75</v>
      </c>
      <c r="AL5098" s="2">
        <f t="shared" si="1583"/>
        <v>54417.75</v>
      </c>
      <c r="AM5098" s="4"/>
      <c r="AN5098" t="e">
        <f>VLOOKUP([1]!Tabelle13[[#This Row],[Vlookup this ID for freight costs]],$AL$2:$AL$6811,2,FALSE)</f>
        <v>#REF!</v>
      </c>
      <c r="AP5098">
        <v>1133.48</v>
      </c>
      <c r="AQ5098">
        <v>1133.48</v>
      </c>
      <c r="AR5098" s="4">
        <v>25</v>
      </c>
      <c r="AS5098" s="4">
        <v>2</v>
      </c>
      <c r="AT5098" s="4">
        <v>2014</v>
      </c>
      <c r="AU5098" s="4">
        <v>25</v>
      </c>
      <c r="AV5098" s="4">
        <v>2</v>
      </c>
      <c r="AW5098" s="4">
        <v>2014</v>
      </c>
      <c r="AX5098" t="str">
        <f t="shared" si="1572"/>
        <v>No Delay</v>
      </c>
      <c r="AY5098">
        <f t="shared" si="1573"/>
        <v>0</v>
      </c>
    </row>
    <row r="5099" spans="1:51" x14ac:dyDescent="0.2">
      <c r="A5099" s="3">
        <v>86301</v>
      </c>
      <c r="B5099" s="1" t="s">
        <v>151</v>
      </c>
      <c r="C5099" s="1" t="s">
        <v>65</v>
      </c>
      <c r="D5099" s="1" t="s">
        <v>130</v>
      </c>
      <c r="E5099" s="1" t="s">
        <v>152</v>
      </c>
      <c r="F5099" s="1" t="s">
        <v>152</v>
      </c>
      <c r="G5099" s="13" t="s">
        <v>230</v>
      </c>
      <c r="H5099" s="12">
        <v>40329</v>
      </c>
      <c r="I5099" s="12" t="s">
        <v>377</v>
      </c>
      <c r="J5099" s="12">
        <v>40316</v>
      </c>
      <c r="K5099" s="4">
        <v>2448</v>
      </c>
      <c r="L5099" s="1" t="s">
        <v>146</v>
      </c>
      <c r="M5099" s="1" t="s">
        <v>132</v>
      </c>
      <c r="N5099" s="1" t="s">
        <v>159</v>
      </c>
      <c r="O5099" s="1" t="s">
        <v>93</v>
      </c>
      <c r="P5099">
        <v>30</v>
      </c>
      <c r="Q5099">
        <v>109140</v>
      </c>
      <c r="R5099">
        <v>1282395</v>
      </c>
      <c r="S5099">
        <v>11.75</v>
      </c>
      <c r="T5099">
        <v>0.39</v>
      </c>
      <c r="U5099">
        <f t="shared" si="1569"/>
        <v>1282395</v>
      </c>
      <c r="V5099">
        <f t="shared" si="1570"/>
        <v>3274200</v>
      </c>
      <c r="W5099" s="1" t="s">
        <v>160</v>
      </c>
      <c r="X5099" s="1" t="s">
        <v>1236</v>
      </c>
      <c r="Y5099" s="1" t="s">
        <v>161</v>
      </c>
      <c r="Z5099" s="3">
        <v>7348</v>
      </c>
      <c r="AA5099" s="4">
        <f t="shared" si="1574"/>
        <v>8735</v>
      </c>
      <c r="AB5099" s="4">
        <f t="shared" si="1584"/>
        <v>14222.615098</v>
      </c>
      <c r="AC5099" s="4">
        <f t="shared" si="1585"/>
        <v>8735</v>
      </c>
      <c r="AD5099" s="4">
        <f t="shared" si="1577"/>
        <v>8735</v>
      </c>
      <c r="AE5099" s="4">
        <v>8735</v>
      </c>
      <c r="AF5099" s="4">
        <v>8735</v>
      </c>
      <c r="AG5099" s="4">
        <f t="shared" si="1582"/>
        <v>8735</v>
      </c>
      <c r="AI5099" t="e">
        <f t="shared" si="1571"/>
        <v>#N/A</v>
      </c>
      <c r="AJ5099">
        <v>9736.1</v>
      </c>
      <c r="AK5099" s="2">
        <v>9736.1</v>
      </c>
      <c r="AL5099" s="2">
        <f t="shared" si="1583"/>
        <v>9736.1</v>
      </c>
      <c r="AM5099" s="4"/>
      <c r="AN5099" t="e">
        <f>VLOOKUP([1]!Tabelle13[[#This Row],[Vlookup this ID for freight costs]],$AL$2:$AL$6811,2,FALSE)</f>
        <v>#REF!</v>
      </c>
      <c r="AP5099">
        <v>2764.84</v>
      </c>
      <c r="AQ5099">
        <v>2764.84</v>
      </c>
      <c r="AR5099" s="4">
        <v>31</v>
      </c>
      <c r="AS5099" s="4">
        <v>5</v>
      </c>
      <c r="AT5099" s="4">
        <v>2010</v>
      </c>
      <c r="AU5099" s="4">
        <v>18</v>
      </c>
      <c r="AV5099" s="4">
        <v>5</v>
      </c>
      <c r="AW5099" s="4">
        <v>2010</v>
      </c>
      <c r="AX5099" t="str">
        <f t="shared" si="1572"/>
        <v>No Delay</v>
      </c>
      <c r="AY5099">
        <f t="shared" si="1573"/>
        <v>0</v>
      </c>
    </row>
    <row r="5100" spans="1:51" x14ac:dyDescent="0.2">
      <c r="A5100" s="3">
        <v>85373</v>
      </c>
      <c r="B5100" s="1" t="s">
        <v>172</v>
      </c>
      <c r="C5100" s="1" t="s">
        <v>114</v>
      </c>
      <c r="D5100" s="1" t="s">
        <v>130</v>
      </c>
      <c r="E5100" s="1" t="s">
        <v>101</v>
      </c>
      <c r="F5100" s="1" t="s">
        <v>101</v>
      </c>
      <c r="G5100" s="13" t="s">
        <v>1422</v>
      </c>
      <c r="H5100" s="12">
        <v>41583</v>
      </c>
      <c r="I5100" s="12" t="s">
        <v>2268</v>
      </c>
      <c r="J5100" s="12">
        <v>41590</v>
      </c>
      <c r="K5100" s="4">
        <v>5024</v>
      </c>
      <c r="L5100" s="1" t="s">
        <v>146</v>
      </c>
      <c r="M5100" s="1" t="s">
        <v>132</v>
      </c>
      <c r="N5100" s="1" t="s">
        <v>275</v>
      </c>
      <c r="O5100" s="1" t="s">
        <v>93</v>
      </c>
      <c r="P5100">
        <v>60</v>
      </c>
      <c r="Q5100">
        <v>107832</v>
      </c>
      <c r="R5100">
        <v>754824</v>
      </c>
      <c r="S5100">
        <v>7</v>
      </c>
      <c r="T5100">
        <v>0.12</v>
      </c>
      <c r="U5100">
        <f t="shared" si="1569"/>
        <v>754824</v>
      </c>
      <c r="V5100">
        <f t="shared" si="1570"/>
        <v>6469920</v>
      </c>
      <c r="W5100" s="1" t="s">
        <v>204</v>
      </c>
      <c r="X5100" s="1" t="s">
        <v>1236</v>
      </c>
      <c r="Y5100" s="1" t="s">
        <v>205</v>
      </c>
      <c r="Z5100" s="3">
        <v>14286</v>
      </c>
      <c r="AA5100" s="4">
        <f t="shared" si="1574"/>
        <v>8744</v>
      </c>
      <c r="AB5100" s="4">
        <f t="shared" si="1584"/>
        <v>14079.0649756</v>
      </c>
      <c r="AC5100" s="4">
        <f t="shared" si="1585"/>
        <v>8744</v>
      </c>
      <c r="AD5100" s="4">
        <f t="shared" si="1577"/>
        <v>8744</v>
      </c>
      <c r="AE5100" s="4">
        <v>8744</v>
      </c>
      <c r="AF5100" s="4">
        <v>8744</v>
      </c>
      <c r="AG5100" s="4">
        <f t="shared" si="1582"/>
        <v>8744</v>
      </c>
      <c r="AI5100" t="e">
        <f t="shared" si="1571"/>
        <v>#N/A</v>
      </c>
      <c r="AJ5100">
        <v>12651.44</v>
      </c>
      <c r="AK5100" s="2">
        <v>12651.44</v>
      </c>
      <c r="AL5100" s="2">
        <f t="shared" si="1583"/>
        <v>12651.44</v>
      </c>
      <c r="AM5100" s="4"/>
      <c r="AN5100" t="e">
        <f>VLOOKUP([1]!Tabelle13[[#This Row],[Vlookup this ID for freight costs]],$AL$2:$AL$6811,2,FALSE)</f>
        <v>#REF!</v>
      </c>
      <c r="AP5100">
        <v>1058.26</v>
      </c>
      <c r="AQ5100">
        <v>1058.26</v>
      </c>
      <c r="AR5100" s="4">
        <v>5</v>
      </c>
      <c r="AS5100" s="4">
        <v>11</v>
      </c>
      <c r="AT5100" s="4">
        <v>2013</v>
      </c>
      <c r="AU5100" s="4">
        <v>12</v>
      </c>
      <c r="AV5100" s="4">
        <v>11</v>
      </c>
      <c r="AW5100" s="4">
        <v>2013</v>
      </c>
      <c r="AX5100" t="str">
        <f t="shared" si="1572"/>
        <v>Delay</v>
      </c>
      <c r="AY5100">
        <f t="shared" si="1573"/>
        <v>7</v>
      </c>
    </row>
    <row r="5101" spans="1:51" x14ac:dyDescent="0.2">
      <c r="A5101" s="3">
        <v>84855</v>
      </c>
      <c r="B5101" s="1" t="s">
        <v>215</v>
      </c>
      <c r="C5101" s="1" t="s">
        <v>89</v>
      </c>
      <c r="D5101" s="1" t="s">
        <v>130</v>
      </c>
      <c r="E5101" s="1" t="s">
        <v>101</v>
      </c>
      <c r="F5101" s="1" t="s">
        <v>101</v>
      </c>
      <c r="G5101" s="13" t="s">
        <v>428</v>
      </c>
      <c r="H5101" s="12">
        <v>41547</v>
      </c>
      <c r="I5101" s="12" t="s">
        <v>540</v>
      </c>
      <c r="J5101" s="12">
        <v>41537</v>
      </c>
      <c r="K5101" s="4">
        <v>4941</v>
      </c>
      <c r="L5101" s="1" t="s">
        <v>146</v>
      </c>
      <c r="M5101" s="1" t="s">
        <v>132</v>
      </c>
      <c r="N5101" s="1" t="s">
        <v>154</v>
      </c>
      <c r="O5101" s="1" t="s">
        <v>93</v>
      </c>
      <c r="P5101">
        <v>60</v>
      </c>
      <c r="Q5101">
        <v>60000</v>
      </c>
      <c r="R5101">
        <v>495600</v>
      </c>
      <c r="S5101">
        <v>8.26</v>
      </c>
      <c r="T5101">
        <v>0.14000000000000001</v>
      </c>
      <c r="U5101">
        <f t="shared" si="1569"/>
        <v>495600</v>
      </c>
      <c r="V5101">
        <f t="shared" si="1570"/>
        <v>3600000</v>
      </c>
      <c r="W5101" s="1" t="s">
        <v>179</v>
      </c>
      <c r="X5101" s="1" t="s">
        <v>1236</v>
      </c>
      <c r="Y5101" s="1" t="s">
        <v>156</v>
      </c>
      <c r="Z5101" s="3">
        <v>13090</v>
      </c>
      <c r="AA5101" s="4">
        <f t="shared" si="1574"/>
        <v>8750</v>
      </c>
      <c r="AB5101" s="4">
        <f t="shared" si="1584"/>
        <v>8829.6082060000008</v>
      </c>
      <c r="AC5101" s="4">
        <f t="shared" si="1585"/>
        <v>8750</v>
      </c>
      <c r="AD5101" s="4">
        <f t="shared" si="1577"/>
        <v>10466.8125</v>
      </c>
      <c r="AE5101" s="4">
        <v>8750</v>
      </c>
      <c r="AF5101" s="4">
        <v>8750</v>
      </c>
      <c r="AG5101" s="4">
        <f t="shared" si="1582"/>
        <v>8750</v>
      </c>
      <c r="AI5101" t="e">
        <f t="shared" si="1571"/>
        <v>#N/A</v>
      </c>
      <c r="AJ5101">
        <v>28864.27</v>
      </c>
      <c r="AK5101" s="2">
        <v>28864.27</v>
      </c>
      <c r="AL5101" s="2">
        <f t="shared" si="1583"/>
        <v>28864.27</v>
      </c>
      <c r="AM5101" s="4"/>
      <c r="AN5101" t="e">
        <f>VLOOKUP([1]!Tabelle13[[#This Row],[Vlookup this ID for freight costs]],$AL$2:$AL$6811,2,FALSE)</f>
        <v>#REF!</v>
      </c>
      <c r="AP5101">
        <v>613.05999999999995</v>
      </c>
      <c r="AQ5101">
        <v>613.05999999999995</v>
      </c>
      <c r="AR5101" s="4">
        <v>30</v>
      </c>
      <c r="AS5101" s="4">
        <v>9</v>
      </c>
      <c r="AT5101" s="4">
        <v>2013</v>
      </c>
      <c r="AU5101" s="4">
        <v>20</v>
      </c>
      <c r="AV5101" s="4">
        <v>9</v>
      </c>
      <c r="AW5101" s="4">
        <v>2013</v>
      </c>
      <c r="AX5101" t="str">
        <f t="shared" si="1572"/>
        <v>No Delay</v>
      </c>
      <c r="AY5101">
        <f t="shared" si="1573"/>
        <v>0</v>
      </c>
    </row>
    <row r="5102" spans="1:51" x14ac:dyDescent="0.2">
      <c r="A5102" s="3">
        <v>85156</v>
      </c>
      <c r="B5102" s="1" t="s">
        <v>172</v>
      </c>
      <c r="C5102" s="1" t="s">
        <v>114</v>
      </c>
      <c r="D5102" s="1" t="s">
        <v>130</v>
      </c>
      <c r="E5102" s="1" t="s">
        <v>101</v>
      </c>
      <c r="F5102" s="1" t="s">
        <v>101</v>
      </c>
      <c r="G5102" s="13" t="s">
        <v>1481</v>
      </c>
      <c r="H5102" s="12">
        <v>40486</v>
      </c>
      <c r="I5102" s="12" t="s">
        <v>1651</v>
      </c>
      <c r="J5102" s="12">
        <v>40473</v>
      </c>
      <c r="K5102" s="4">
        <v>2799</v>
      </c>
      <c r="L5102" s="1" t="s">
        <v>146</v>
      </c>
      <c r="M5102" s="1" t="s">
        <v>132</v>
      </c>
      <c r="N5102" s="1" t="s">
        <v>265</v>
      </c>
      <c r="O5102" s="1" t="s">
        <v>93</v>
      </c>
      <c r="P5102">
        <v>60</v>
      </c>
      <c r="Q5102">
        <v>150000</v>
      </c>
      <c r="R5102">
        <v>399000</v>
      </c>
      <c r="S5102">
        <v>2.66</v>
      </c>
      <c r="T5102">
        <v>0.04</v>
      </c>
      <c r="U5102">
        <f t="shared" si="1569"/>
        <v>399000</v>
      </c>
      <c r="V5102">
        <f t="shared" si="1570"/>
        <v>9000000</v>
      </c>
      <c r="W5102" s="1" t="s">
        <v>179</v>
      </c>
      <c r="X5102" s="1" t="s">
        <v>1236</v>
      </c>
      <c r="Y5102" s="1" t="s">
        <v>156</v>
      </c>
      <c r="Z5102" s="3">
        <v>14240</v>
      </c>
      <c r="AA5102" s="4">
        <f t="shared" si="1574"/>
        <v>8754</v>
      </c>
      <c r="AB5102" s="4">
        <f t="shared" si="1584"/>
        <v>18706.910206</v>
      </c>
      <c r="AC5102" s="4">
        <f t="shared" si="1585"/>
        <v>8754</v>
      </c>
      <c r="AD5102" s="4">
        <f t="shared" si="1577"/>
        <v>24255.909090909092</v>
      </c>
      <c r="AE5102" s="4">
        <v>8754</v>
      </c>
      <c r="AF5102" s="4">
        <v>8754</v>
      </c>
      <c r="AG5102" s="4">
        <f t="shared" si="1582"/>
        <v>8754</v>
      </c>
      <c r="AI5102" t="e">
        <f t="shared" si="1571"/>
        <v>#N/A</v>
      </c>
      <c r="AJ5102">
        <v>8109.91</v>
      </c>
      <c r="AK5102" s="2">
        <v>8109.91</v>
      </c>
      <c r="AL5102" s="2">
        <f t="shared" si="1583"/>
        <v>8109.91</v>
      </c>
      <c r="AM5102" s="4"/>
      <c r="AN5102" t="e">
        <f>VLOOKUP([1]!Tabelle13[[#This Row],[Vlookup this ID for freight costs]],$AL$2:$AL$6811,2,FALSE)</f>
        <v>#REF!</v>
      </c>
      <c r="AP5102">
        <v>860.24</v>
      </c>
      <c r="AQ5102">
        <v>860.24</v>
      </c>
      <c r="AR5102" s="4">
        <v>4</v>
      </c>
      <c r="AS5102" s="4">
        <v>11</v>
      </c>
      <c r="AT5102" s="4">
        <v>2010</v>
      </c>
      <c r="AU5102" s="4">
        <v>22</v>
      </c>
      <c r="AV5102" s="4">
        <v>10</v>
      </c>
      <c r="AW5102" s="4">
        <v>2010</v>
      </c>
      <c r="AX5102" t="str">
        <f t="shared" si="1572"/>
        <v>No Delay</v>
      </c>
      <c r="AY5102">
        <f t="shared" si="1573"/>
        <v>0</v>
      </c>
    </row>
    <row r="5103" spans="1:51" x14ac:dyDescent="0.2">
      <c r="A5103" s="3">
        <v>83548</v>
      </c>
      <c r="B5103" s="1" t="s">
        <v>151</v>
      </c>
      <c r="C5103" s="1" t="s">
        <v>65</v>
      </c>
      <c r="D5103" s="1" t="s">
        <v>130</v>
      </c>
      <c r="E5103" s="1" t="s">
        <v>152</v>
      </c>
      <c r="F5103" s="1" t="s">
        <v>152</v>
      </c>
      <c r="G5103" s="13" t="s">
        <v>1102</v>
      </c>
      <c r="H5103" s="12">
        <v>40970</v>
      </c>
      <c r="I5103" s="12" t="s">
        <v>509</v>
      </c>
      <c r="J5103" s="12">
        <v>40895</v>
      </c>
      <c r="K5103" s="4">
        <v>3656</v>
      </c>
      <c r="L5103" s="1" t="s">
        <v>146</v>
      </c>
      <c r="M5103" s="1" t="s">
        <v>132</v>
      </c>
      <c r="N5103" s="1" t="s">
        <v>275</v>
      </c>
      <c r="O5103" s="1" t="s">
        <v>93</v>
      </c>
      <c r="P5103">
        <v>60</v>
      </c>
      <c r="Q5103">
        <v>85919</v>
      </c>
      <c r="R5103">
        <v>709690.94</v>
      </c>
      <c r="S5103">
        <v>8.26</v>
      </c>
      <c r="T5103">
        <v>0.14000000000000001</v>
      </c>
      <c r="U5103">
        <f t="shared" si="1569"/>
        <v>709690.94</v>
      </c>
      <c r="V5103">
        <f t="shared" si="1570"/>
        <v>5155140</v>
      </c>
      <c r="W5103" s="1" t="s">
        <v>155</v>
      </c>
      <c r="X5103" s="1" t="s">
        <v>1236</v>
      </c>
      <c r="Y5103" s="1" t="s">
        <v>156</v>
      </c>
      <c r="Z5103" s="3">
        <v>7726</v>
      </c>
      <c r="AA5103" s="4">
        <f t="shared" si="1574"/>
        <v>8754</v>
      </c>
      <c r="AB5103" s="4">
        <f t="shared" si="1584"/>
        <v>11674.161434200001</v>
      </c>
      <c r="AC5103" s="4">
        <f t="shared" si="1585"/>
        <v>8754</v>
      </c>
      <c r="AD5103" s="4">
        <f t="shared" si="1577"/>
        <v>8754</v>
      </c>
      <c r="AE5103" s="4">
        <v>8754</v>
      </c>
      <c r="AF5103" s="4">
        <v>8754</v>
      </c>
      <c r="AG5103" s="4">
        <f t="shared" si="1582"/>
        <v>8754</v>
      </c>
      <c r="AI5103" t="e">
        <f t="shared" si="1571"/>
        <v>#N/A</v>
      </c>
      <c r="AJ5103">
        <v>15322.73</v>
      </c>
      <c r="AK5103" s="2">
        <v>15322.73</v>
      </c>
      <c r="AL5103" s="2">
        <f t="shared" si="1583"/>
        <v>15322.73</v>
      </c>
      <c r="AM5103" s="4"/>
      <c r="AN5103" t="e">
        <f>VLOOKUP([1]!Tabelle13[[#This Row],[Vlookup this ID for freight costs]],$AL$2:$AL$6811,2,FALSE)</f>
        <v>#REF!</v>
      </c>
      <c r="AP5103">
        <v>1170.99</v>
      </c>
      <c r="AQ5103">
        <v>1170.99</v>
      </c>
      <c r="AR5103" s="4">
        <v>2</v>
      </c>
      <c r="AS5103" s="4">
        <v>4</v>
      </c>
      <c r="AT5103" s="4">
        <v>2012</v>
      </c>
      <c r="AU5103" s="4">
        <v>18</v>
      </c>
      <c r="AV5103" s="4">
        <v>12</v>
      </c>
      <c r="AW5103" s="4">
        <v>2011</v>
      </c>
      <c r="AX5103" t="str">
        <f t="shared" si="1572"/>
        <v>No Delay</v>
      </c>
      <c r="AY5103">
        <f t="shared" si="1573"/>
        <v>0</v>
      </c>
    </row>
    <row r="5104" spans="1:51" x14ac:dyDescent="0.2">
      <c r="A5104" s="3">
        <v>84522</v>
      </c>
      <c r="B5104" s="1" t="s">
        <v>172</v>
      </c>
      <c r="C5104" s="1" t="s">
        <v>114</v>
      </c>
      <c r="D5104" s="1" t="s">
        <v>130</v>
      </c>
      <c r="E5104" s="1" t="s">
        <v>101</v>
      </c>
      <c r="F5104" s="1" t="s">
        <v>101</v>
      </c>
      <c r="G5104" s="13" t="s">
        <v>173</v>
      </c>
      <c r="H5104" s="12">
        <v>40193</v>
      </c>
      <c r="I5104" s="12" t="s">
        <v>1474</v>
      </c>
      <c r="J5104" s="12">
        <v>40161</v>
      </c>
      <c r="K5104" s="4">
        <v>2087</v>
      </c>
      <c r="L5104" s="1" t="s">
        <v>146</v>
      </c>
      <c r="M5104" s="1" t="s">
        <v>132</v>
      </c>
      <c r="N5104" s="1" t="s">
        <v>265</v>
      </c>
      <c r="O5104" s="1" t="s">
        <v>93</v>
      </c>
      <c r="P5104">
        <v>60</v>
      </c>
      <c r="Q5104">
        <v>80000</v>
      </c>
      <c r="R5104">
        <v>232000</v>
      </c>
      <c r="S5104">
        <v>2.9</v>
      </c>
      <c r="T5104">
        <v>0.05</v>
      </c>
      <c r="U5104">
        <f t="shared" si="1569"/>
        <v>232000</v>
      </c>
      <c r="V5104">
        <f t="shared" si="1570"/>
        <v>4800000</v>
      </c>
      <c r="W5104" s="1" t="s">
        <v>204</v>
      </c>
      <c r="X5104" s="1" t="s">
        <v>1236</v>
      </c>
      <c r="Y5104" s="1" t="s">
        <v>205</v>
      </c>
      <c r="Z5104" s="3">
        <v>14286</v>
      </c>
      <c r="AA5104" s="4">
        <f t="shared" si="1574"/>
        <v>8756</v>
      </c>
      <c r="AB5104" s="4">
        <f t="shared" si="1584"/>
        <v>11024.564206000001</v>
      </c>
      <c r="AC5104" s="4">
        <f t="shared" si="1585"/>
        <v>8756</v>
      </c>
      <c r="AD5104" s="4">
        <f t="shared" si="1577"/>
        <v>8648.0398212941182</v>
      </c>
      <c r="AE5104" s="4">
        <v>8756</v>
      </c>
      <c r="AF5104" s="4">
        <v>8756</v>
      </c>
      <c r="AG5104" s="4">
        <f t="shared" si="1582"/>
        <v>8756</v>
      </c>
      <c r="AI5104" t="e">
        <f t="shared" si="1571"/>
        <v>#N/A</v>
      </c>
      <c r="AJ5104">
        <v>13844.72</v>
      </c>
      <c r="AK5104" s="2">
        <v>13844.72</v>
      </c>
      <c r="AL5104" s="2">
        <f t="shared" si="1583"/>
        <v>13844.72</v>
      </c>
      <c r="AM5104" s="4"/>
      <c r="AN5104" t="e">
        <f>VLOOKUP([1]!Tabelle13[[#This Row],[Vlookup this ID for freight costs]],$AL$2:$AL$6811,2,FALSE)</f>
        <v>#REF!</v>
      </c>
      <c r="AP5104">
        <v>454.72</v>
      </c>
      <c r="AQ5104">
        <v>454.72</v>
      </c>
      <c r="AR5104" s="4">
        <v>15</v>
      </c>
      <c r="AS5104" s="4">
        <v>1</v>
      </c>
      <c r="AT5104" s="4">
        <v>2010</v>
      </c>
      <c r="AU5104" s="4">
        <v>14</v>
      </c>
      <c r="AV5104" s="4">
        <v>12</v>
      </c>
      <c r="AW5104" s="4">
        <v>2009</v>
      </c>
      <c r="AX5104" t="str">
        <f t="shared" si="1572"/>
        <v>No Delay</v>
      </c>
      <c r="AY5104">
        <f t="shared" si="1573"/>
        <v>0</v>
      </c>
    </row>
    <row r="5105" spans="1:51" x14ac:dyDescent="0.2">
      <c r="A5105" s="3">
        <v>84620</v>
      </c>
      <c r="B5105" s="1" t="s">
        <v>172</v>
      </c>
      <c r="C5105" s="1" t="s">
        <v>114</v>
      </c>
      <c r="D5105" s="1" t="s">
        <v>130</v>
      </c>
      <c r="E5105" s="1" t="s">
        <v>101</v>
      </c>
      <c r="F5105" s="1" t="s">
        <v>101</v>
      </c>
      <c r="G5105" s="13" t="s">
        <v>2107</v>
      </c>
      <c r="H5105" s="12">
        <v>40585</v>
      </c>
      <c r="I5105" s="12" t="s">
        <v>1377</v>
      </c>
      <c r="J5105" s="12">
        <v>40589</v>
      </c>
      <c r="K5105" s="4">
        <v>3003</v>
      </c>
      <c r="L5105" s="1" t="s">
        <v>146</v>
      </c>
      <c r="M5105" s="1" t="s">
        <v>132</v>
      </c>
      <c r="N5105" s="1" t="s">
        <v>265</v>
      </c>
      <c r="O5105" s="1" t="s">
        <v>93</v>
      </c>
      <c r="P5105">
        <v>60</v>
      </c>
      <c r="Q5105">
        <v>140000</v>
      </c>
      <c r="R5105">
        <v>351400</v>
      </c>
      <c r="S5105">
        <v>2.5099999999999998</v>
      </c>
      <c r="T5105">
        <v>0.04</v>
      </c>
      <c r="U5105">
        <f t="shared" si="1569"/>
        <v>351399.99999999994</v>
      </c>
      <c r="V5105">
        <f t="shared" si="1570"/>
        <v>8400000</v>
      </c>
      <c r="W5105" s="1" t="s">
        <v>179</v>
      </c>
      <c r="X5105" s="1" t="s">
        <v>1236</v>
      </c>
      <c r="Y5105" s="1" t="s">
        <v>156</v>
      </c>
      <c r="Z5105" s="3">
        <v>14240</v>
      </c>
      <c r="AA5105" s="4">
        <f t="shared" si="1574"/>
        <v>8783</v>
      </c>
      <c r="AB5105" s="4">
        <f t="shared" si="1584"/>
        <v>17609.432206000001</v>
      </c>
      <c r="AC5105" s="4">
        <f t="shared" si="1585"/>
        <v>8783</v>
      </c>
      <c r="AD5105" s="4">
        <f t="shared" si="1577"/>
        <v>19241.8</v>
      </c>
      <c r="AE5105" s="4">
        <v>8783</v>
      </c>
      <c r="AF5105" s="4">
        <v>8783</v>
      </c>
      <c r="AG5105" s="4">
        <f t="shared" si="1582"/>
        <v>8783</v>
      </c>
      <c r="AI5105" t="e">
        <f t="shared" si="1571"/>
        <v>#N/A</v>
      </c>
      <c r="AJ5105">
        <v>8045.77</v>
      </c>
      <c r="AK5105" s="2">
        <v>8045.77</v>
      </c>
      <c r="AL5105" s="2">
        <f t="shared" si="1583"/>
        <v>8045.77</v>
      </c>
      <c r="AM5105" s="4"/>
      <c r="AN5105" t="e">
        <f>VLOOKUP([1]!Tabelle13[[#This Row],[Vlookup this ID for freight costs]],$AL$2:$AL$6811,2,FALSE)</f>
        <v>#REF!</v>
      </c>
      <c r="AP5105">
        <v>757.62</v>
      </c>
      <c r="AQ5105">
        <v>757.62</v>
      </c>
      <c r="AR5105" s="4">
        <v>11</v>
      </c>
      <c r="AS5105" s="4">
        <v>2</v>
      </c>
      <c r="AT5105" s="4">
        <v>2011</v>
      </c>
      <c r="AU5105" s="4">
        <v>15</v>
      </c>
      <c r="AV5105" s="4">
        <v>2</v>
      </c>
      <c r="AW5105" s="4">
        <v>2011</v>
      </c>
      <c r="AX5105" t="str">
        <f t="shared" si="1572"/>
        <v>Delay</v>
      </c>
      <c r="AY5105">
        <f t="shared" si="1573"/>
        <v>4</v>
      </c>
    </row>
    <row r="5106" spans="1:51" x14ac:dyDescent="0.2">
      <c r="A5106" s="3">
        <v>85589</v>
      </c>
      <c r="B5106" s="1" t="s">
        <v>151</v>
      </c>
      <c r="C5106" s="1" t="s">
        <v>65</v>
      </c>
      <c r="D5106" s="1" t="s">
        <v>130</v>
      </c>
      <c r="E5106" s="1" t="s">
        <v>152</v>
      </c>
      <c r="F5106" s="1" t="s">
        <v>152</v>
      </c>
      <c r="G5106" s="13" t="s">
        <v>654</v>
      </c>
      <c r="H5106" s="12">
        <v>42185</v>
      </c>
      <c r="I5106" s="12" t="s">
        <v>655</v>
      </c>
      <c r="J5106" s="12">
        <v>42114</v>
      </c>
      <c r="K5106" s="4">
        <v>6445</v>
      </c>
      <c r="L5106" s="1" t="s">
        <v>146</v>
      </c>
      <c r="M5106" s="1" t="s">
        <v>132</v>
      </c>
      <c r="N5106" s="1" t="s">
        <v>1524</v>
      </c>
      <c r="O5106" s="1" t="s">
        <v>93</v>
      </c>
      <c r="P5106">
        <v>30</v>
      </c>
      <c r="Q5106">
        <v>68072</v>
      </c>
      <c r="R5106">
        <v>653491.19999999995</v>
      </c>
      <c r="S5106">
        <v>9.6</v>
      </c>
      <c r="T5106">
        <v>0.32</v>
      </c>
      <c r="U5106">
        <f t="shared" si="1569"/>
        <v>653491.19999999995</v>
      </c>
      <c r="V5106">
        <f t="shared" si="1570"/>
        <v>2042160</v>
      </c>
      <c r="W5106" s="1" t="s">
        <v>179</v>
      </c>
      <c r="X5106" s="1" t="s">
        <v>1236</v>
      </c>
      <c r="Y5106" s="1" t="s">
        <v>156</v>
      </c>
      <c r="Z5106" s="3">
        <v>7726</v>
      </c>
      <c r="AA5106" s="4">
        <f t="shared" si="1574"/>
        <v>8799</v>
      </c>
      <c r="AB5106" s="4">
        <f t="shared" si="1584"/>
        <v>9715.4924475999997</v>
      </c>
      <c r="AC5106" s="4">
        <f t="shared" si="1585"/>
        <v>8799</v>
      </c>
      <c r="AD5106" s="4">
        <f t="shared" si="1577"/>
        <v>8799</v>
      </c>
      <c r="AE5106" s="4">
        <v>8799</v>
      </c>
      <c r="AF5106" s="4">
        <v>8799</v>
      </c>
      <c r="AG5106" s="4">
        <f t="shared" si="1582"/>
        <v>8799</v>
      </c>
      <c r="AI5106" t="e">
        <f t="shared" si="1571"/>
        <v>#N/A</v>
      </c>
      <c r="AJ5106">
        <v>15880</v>
      </c>
      <c r="AK5106" s="2">
        <v>15880</v>
      </c>
      <c r="AL5106" s="2">
        <f t="shared" si="1583"/>
        <v>15880</v>
      </c>
      <c r="AM5106" s="4"/>
      <c r="AN5106" t="e">
        <f>VLOOKUP([1]!Tabelle13[[#This Row],[Vlookup this ID for freight costs]],$AL$2:$AL$6811,2,FALSE)</f>
        <v>#REF!</v>
      </c>
      <c r="AP5106">
        <v>671.79</v>
      </c>
      <c r="AQ5106">
        <v>671.79</v>
      </c>
      <c r="AR5106" s="4">
        <v>30</v>
      </c>
      <c r="AS5106" s="4">
        <v>6</v>
      </c>
      <c r="AT5106" s="4">
        <v>2015</v>
      </c>
      <c r="AU5106" s="4">
        <v>20</v>
      </c>
      <c r="AV5106" s="4">
        <v>4</v>
      </c>
      <c r="AW5106" s="4">
        <v>2015</v>
      </c>
      <c r="AX5106" t="str">
        <f t="shared" si="1572"/>
        <v>No Delay</v>
      </c>
      <c r="AY5106">
        <f t="shared" si="1573"/>
        <v>0</v>
      </c>
    </row>
    <row r="5107" spans="1:51" x14ac:dyDescent="0.2">
      <c r="A5107" s="3">
        <v>86293</v>
      </c>
      <c r="B5107" s="1" t="s">
        <v>172</v>
      </c>
      <c r="C5107" s="1" t="s">
        <v>114</v>
      </c>
      <c r="D5107" s="1" t="s">
        <v>130</v>
      </c>
      <c r="E5107" s="1" t="s">
        <v>101</v>
      </c>
      <c r="F5107" s="1" t="s">
        <v>101</v>
      </c>
      <c r="G5107" s="13" t="s">
        <v>1060</v>
      </c>
      <c r="H5107" s="12">
        <v>40298</v>
      </c>
      <c r="I5107" s="12" t="s">
        <v>1278</v>
      </c>
      <c r="J5107" s="12">
        <v>40284</v>
      </c>
      <c r="K5107" s="4">
        <v>2364</v>
      </c>
      <c r="L5107" s="1" t="s">
        <v>146</v>
      </c>
      <c r="M5107" s="1" t="s">
        <v>132</v>
      </c>
      <c r="N5107" s="1" t="s">
        <v>167</v>
      </c>
      <c r="O5107" s="1" t="s">
        <v>93</v>
      </c>
      <c r="P5107">
        <v>30</v>
      </c>
      <c r="Q5107">
        <v>115000</v>
      </c>
      <c r="R5107">
        <v>546250</v>
      </c>
      <c r="S5107">
        <v>4.75</v>
      </c>
      <c r="T5107">
        <v>0.16</v>
      </c>
      <c r="U5107">
        <f t="shared" si="1569"/>
        <v>546250</v>
      </c>
      <c r="V5107">
        <f t="shared" si="1570"/>
        <v>3450000</v>
      </c>
      <c r="W5107" s="1" t="s">
        <v>160</v>
      </c>
      <c r="X5107" s="1" t="s">
        <v>1236</v>
      </c>
      <c r="Y5107" s="1" t="s">
        <v>161</v>
      </c>
      <c r="Z5107" s="3">
        <v>13722</v>
      </c>
      <c r="AA5107" s="4">
        <f t="shared" si="1574"/>
        <v>8819</v>
      </c>
      <c r="AB5107" s="4">
        <f t="shared" si="1584"/>
        <v>14865.737206000002</v>
      </c>
      <c r="AC5107" s="4">
        <f t="shared" si="1585"/>
        <v>8819</v>
      </c>
      <c r="AD5107" s="4">
        <f t="shared" si="1577"/>
        <v>8819</v>
      </c>
      <c r="AE5107" s="3" t="s">
        <v>2564</v>
      </c>
      <c r="AF5107" s="3">
        <v>8819</v>
      </c>
      <c r="AG5107" s="4">
        <f>AI5107</f>
        <v>8819</v>
      </c>
      <c r="AH5107" s="4">
        <v>84550</v>
      </c>
      <c r="AI5107">
        <f t="shared" si="1571"/>
        <v>8819</v>
      </c>
      <c r="AJ5107" t="s">
        <v>2564</v>
      </c>
      <c r="AK5107" s="2">
        <v>8022.59</v>
      </c>
      <c r="AL5107" s="2">
        <f>AN5107</f>
        <v>8022.59</v>
      </c>
      <c r="AM5107" s="4">
        <v>84550</v>
      </c>
      <c r="AN5107">
        <f>INDEX($AJ$2:$AJ$6811,MATCH(AM5107,$A$2:$A$6811,0))</f>
        <v>8022.59</v>
      </c>
      <c r="AP5107">
        <v>1070.6500000000001</v>
      </c>
      <c r="AQ5107">
        <v>1070.6500000000001</v>
      </c>
      <c r="AR5107" s="4">
        <v>30</v>
      </c>
      <c r="AS5107" s="4">
        <v>4</v>
      </c>
      <c r="AT5107" s="4">
        <v>2010</v>
      </c>
      <c r="AU5107" s="4">
        <v>16</v>
      </c>
      <c r="AV5107" s="4">
        <v>4</v>
      </c>
      <c r="AW5107" s="4">
        <v>2010</v>
      </c>
      <c r="AX5107" t="str">
        <f t="shared" si="1572"/>
        <v>No Delay</v>
      </c>
      <c r="AY5107">
        <f t="shared" si="1573"/>
        <v>0</v>
      </c>
    </row>
    <row r="5108" spans="1:51" x14ac:dyDescent="0.2">
      <c r="A5108" s="3">
        <v>84550</v>
      </c>
      <c r="B5108" s="1" t="s">
        <v>172</v>
      </c>
      <c r="C5108" s="1" t="s">
        <v>114</v>
      </c>
      <c r="D5108" s="1" t="s">
        <v>130</v>
      </c>
      <c r="E5108" s="1" t="s">
        <v>101</v>
      </c>
      <c r="F5108" s="1" t="s">
        <v>101</v>
      </c>
      <c r="G5108" s="13" t="s">
        <v>1060</v>
      </c>
      <c r="H5108" s="12">
        <v>40298</v>
      </c>
      <c r="I5108" s="12" t="s">
        <v>1278</v>
      </c>
      <c r="J5108" s="12">
        <v>40284</v>
      </c>
      <c r="K5108" s="4">
        <v>2363</v>
      </c>
      <c r="L5108" s="1" t="s">
        <v>146</v>
      </c>
      <c r="M5108" s="1" t="s">
        <v>132</v>
      </c>
      <c r="N5108" s="1" t="s">
        <v>163</v>
      </c>
      <c r="O5108" s="1" t="s">
        <v>93</v>
      </c>
      <c r="P5108">
        <v>60</v>
      </c>
      <c r="Q5108">
        <v>2600</v>
      </c>
      <c r="R5108">
        <v>54574</v>
      </c>
      <c r="S5108">
        <v>20.99</v>
      </c>
      <c r="T5108">
        <v>0.35</v>
      </c>
      <c r="U5108">
        <f t="shared" si="1569"/>
        <v>54573.999999999993</v>
      </c>
      <c r="V5108">
        <f t="shared" si="1570"/>
        <v>156000</v>
      </c>
      <c r="W5108" s="1" t="s">
        <v>160</v>
      </c>
      <c r="X5108" s="1" t="s">
        <v>1236</v>
      </c>
      <c r="Y5108" s="1" t="s">
        <v>161</v>
      </c>
      <c r="Z5108" s="3">
        <v>13722</v>
      </c>
      <c r="AA5108" s="4">
        <f t="shared" si="1574"/>
        <v>8819</v>
      </c>
      <c r="AB5108" s="4">
        <f t="shared" si="1584"/>
        <v>2530.0844859999997</v>
      </c>
      <c r="AC5108" s="4">
        <f t="shared" si="1585"/>
        <v>8819</v>
      </c>
      <c r="AD5108" s="4">
        <f t="shared" si="1577"/>
        <v>1739.5473286000001</v>
      </c>
      <c r="AE5108" s="4">
        <v>8819</v>
      </c>
      <c r="AF5108" s="4">
        <v>8819</v>
      </c>
      <c r="AG5108" s="4">
        <f>AE5108</f>
        <v>8819</v>
      </c>
      <c r="AI5108" t="e">
        <f t="shared" si="1571"/>
        <v>#N/A</v>
      </c>
      <c r="AJ5108">
        <v>8022.59</v>
      </c>
      <c r="AK5108" s="2">
        <v>8022.59</v>
      </c>
      <c r="AL5108" s="2">
        <f>AJ5108</f>
        <v>8022.59</v>
      </c>
      <c r="AM5108" s="4"/>
      <c r="AN5108" t="e">
        <f>VLOOKUP([1]!Tabelle13[[#This Row],[Vlookup this ID for freight costs]],$AL$2:$AL$6811,2,FALSE)</f>
        <v>#REF!</v>
      </c>
      <c r="AP5108">
        <v>106.97</v>
      </c>
      <c r="AQ5108">
        <v>106.97</v>
      </c>
      <c r="AR5108" s="4">
        <v>30</v>
      </c>
      <c r="AS5108" s="4">
        <v>4</v>
      </c>
      <c r="AT5108" s="4">
        <v>2010</v>
      </c>
      <c r="AU5108" s="4">
        <v>16</v>
      </c>
      <c r="AV5108" s="4">
        <v>4</v>
      </c>
      <c r="AW5108" s="4">
        <v>2010</v>
      </c>
      <c r="AX5108" t="str">
        <f t="shared" si="1572"/>
        <v>No Delay</v>
      </c>
      <c r="AY5108">
        <f t="shared" si="1573"/>
        <v>0</v>
      </c>
    </row>
    <row r="5109" spans="1:51" x14ac:dyDescent="0.2">
      <c r="A5109" s="3">
        <v>86634</v>
      </c>
      <c r="B5109" s="1" t="s">
        <v>140</v>
      </c>
      <c r="C5109" s="1" t="s">
        <v>99</v>
      </c>
      <c r="D5109" s="1" t="s">
        <v>130</v>
      </c>
      <c r="E5109" s="1" t="s">
        <v>101</v>
      </c>
      <c r="F5109" s="1" t="s">
        <v>101</v>
      </c>
      <c r="G5109" s="13" t="s">
        <v>617</v>
      </c>
      <c r="H5109" s="12">
        <v>41670</v>
      </c>
      <c r="I5109" s="12" t="s">
        <v>749</v>
      </c>
      <c r="J5109" s="12">
        <v>41694</v>
      </c>
      <c r="K5109" s="4">
        <v>5328</v>
      </c>
      <c r="L5109" s="1" t="s">
        <v>146</v>
      </c>
      <c r="M5109" s="1" t="s">
        <v>132</v>
      </c>
      <c r="N5109" s="1" t="s">
        <v>408</v>
      </c>
      <c r="O5109" s="1" t="s">
        <v>93</v>
      </c>
      <c r="P5109">
        <v>120</v>
      </c>
      <c r="Q5109">
        <v>32753</v>
      </c>
      <c r="R5109">
        <v>670781.43999999994</v>
      </c>
      <c r="S5109">
        <v>20.48</v>
      </c>
      <c r="T5109">
        <v>0.17</v>
      </c>
      <c r="U5109">
        <f t="shared" si="1569"/>
        <v>670781.44000000006</v>
      </c>
      <c r="V5109">
        <f t="shared" si="1570"/>
        <v>3930360</v>
      </c>
      <c r="W5109" s="1" t="s">
        <v>160</v>
      </c>
      <c r="X5109" s="1" t="s">
        <v>1236</v>
      </c>
      <c r="Y5109" s="1" t="s">
        <v>161</v>
      </c>
      <c r="Z5109" s="3">
        <v>11983</v>
      </c>
      <c r="AA5109" s="4">
        <f t="shared" si="1574"/>
        <v>8820</v>
      </c>
      <c r="AB5109" s="4">
        <f t="shared" si="1584"/>
        <v>5839.3098994000002</v>
      </c>
      <c r="AC5109" s="4">
        <f t="shared" si="1585"/>
        <v>8820</v>
      </c>
      <c r="AD5109" s="4">
        <f t="shared" si="1577"/>
        <v>8820</v>
      </c>
      <c r="AE5109" s="3" t="s">
        <v>2565</v>
      </c>
      <c r="AF5109" s="3">
        <v>8820</v>
      </c>
      <c r="AG5109" s="4">
        <f>AI5109</f>
        <v>8820</v>
      </c>
      <c r="AH5109" s="4">
        <v>82627</v>
      </c>
      <c r="AI5109">
        <f t="shared" si="1571"/>
        <v>8820</v>
      </c>
      <c r="AJ5109" t="s">
        <v>2565</v>
      </c>
      <c r="AK5109" s="2">
        <v>3541.59</v>
      </c>
      <c r="AL5109" s="2">
        <f>AN5109</f>
        <v>3541.59</v>
      </c>
      <c r="AM5109" s="4">
        <v>82627</v>
      </c>
      <c r="AN5109">
        <f>INDEX($AJ$2:$AJ$6811,MATCH(AM5109,$A$2:$A$6811,0))</f>
        <v>3541.59</v>
      </c>
      <c r="AP5109">
        <v>829.76</v>
      </c>
      <c r="AQ5109">
        <v>829.76</v>
      </c>
      <c r="AR5109" s="4">
        <v>31</v>
      </c>
      <c r="AS5109" s="4">
        <v>1</v>
      </c>
      <c r="AT5109" s="4">
        <v>2014</v>
      </c>
      <c r="AU5109" s="4">
        <v>24</v>
      </c>
      <c r="AV5109" s="4">
        <v>2</v>
      </c>
      <c r="AW5109" s="4">
        <v>2014</v>
      </c>
      <c r="AX5109" t="str">
        <f t="shared" si="1572"/>
        <v>Delay</v>
      </c>
      <c r="AY5109">
        <f t="shared" si="1573"/>
        <v>24</v>
      </c>
    </row>
    <row r="5110" spans="1:51" x14ac:dyDescent="0.2">
      <c r="A5110" s="3">
        <v>82627</v>
      </c>
      <c r="B5110" s="1" t="s">
        <v>140</v>
      </c>
      <c r="C5110" s="1" t="s">
        <v>99</v>
      </c>
      <c r="D5110" s="1" t="s">
        <v>130</v>
      </c>
      <c r="E5110" s="1" t="s">
        <v>101</v>
      </c>
      <c r="F5110" s="1" t="s">
        <v>101</v>
      </c>
      <c r="G5110" s="13" t="s">
        <v>617</v>
      </c>
      <c r="H5110" s="12">
        <v>41670</v>
      </c>
      <c r="I5110" s="12" t="s">
        <v>749</v>
      </c>
      <c r="J5110" s="12">
        <v>41694</v>
      </c>
      <c r="K5110" s="4">
        <v>5320</v>
      </c>
      <c r="L5110" s="1" t="s">
        <v>146</v>
      </c>
      <c r="M5110" s="1" t="s">
        <v>132</v>
      </c>
      <c r="N5110" s="1" t="s">
        <v>392</v>
      </c>
      <c r="O5110" s="1" t="s">
        <v>393</v>
      </c>
      <c r="P5110">
        <v>120</v>
      </c>
      <c r="Q5110">
        <v>909</v>
      </c>
      <c r="R5110">
        <v>17743.68</v>
      </c>
      <c r="S5110">
        <v>19.52</v>
      </c>
      <c r="T5110">
        <v>0.16</v>
      </c>
      <c r="U5110">
        <f t="shared" si="1569"/>
        <v>17743.68</v>
      </c>
      <c r="V5110">
        <f t="shared" si="1570"/>
        <v>109080</v>
      </c>
      <c r="W5110" s="1" t="s">
        <v>394</v>
      </c>
      <c r="X5110" s="1" t="s">
        <v>112</v>
      </c>
      <c r="Y5110" s="1" t="s">
        <v>112</v>
      </c>
      <c r="Z5110" s="3">
        <v>10263</v>
      </c>
      <c r="AA5110" s="4">
        <f t="shared" si="1574"/>
        <v>8820</v>
      </c>
      <c r="AB5110" s="4">
        <f t="shared" si="1584"/>
        <v>2344.5009562</v>
      </c>
      <c r="AC5110" s="4">
        <f t="shared" si="1585"/>
        <v>8820</v>
      </c>
      <c r="AD5110" s="4">
        <f t="shared" si="1577"/>
        <v>8820</v>
      </c>
      <c r="AE5110" s="4">
        <v>8820</v>
      </c>
      <c r="AF5110" s="4">
        <v>8820</v>
      </c>
      <c r="AG5110" s="4">
        <f>AE5110</f>
        <v>8820</v>
      </c>
      <c r="AI5110" t="e">
        <f t="shared" si="1571"/>
        <v>#N/A</v>
      </c>
      <c r="AJ5110">
        <v>3541.59</v>
      </c>
      <c r="AK5110" s="2">
        <v>3541.59</v>
      </c>
      <c r="AL5110" s="2">
        <f>AJ5110</f>
        <v>3541.59</v>
      </c>
      <c r="AM5110" s="4"/>
      <c r="AN5110" t="e">
        <f>VLOOKUP([1]!Tabelle13[[#This Row],[Vlookup this ID for freight costs]],$AL$2:$AL$6811,2,FALSE)</f>
        <v>#REF!</v>
      </c>
      <c r="AP5110">
        <v>21.95</v>
      </c>
      <c r="AQ5110">
        <v>21.95</v>
      </c>
      <c r="AR5110" s="4">
        <v>31</v>
      </c>
      <c r="AS5110" s="4">
        <v>1</v>
      </c>
      <c r="AT5110" s="4">
        <v>2014</v>
      </c>
      <c r="AU5110" s="4">
        <v>24</v>
      </c>
      <c r="AV5110" s="4">
        <v>2</v>
      </c>
      <c r="AW5110" s="4">
        <v>2014</v>
      </c>
      <c r="AX5110" t="str">
        <f t="shared" si="1572"/>
        <v>Delay</v>
      </c>
      <c r="AY5110">
        <f t="shared" si="1573"/>
        <v>24</v>
      </c>
    </row>
    <row r="5111" spans="1:51" x14ac:dyDescent="0.2">
      <c r="A5111" s="3">
        <v>63782</v>
      </c>
      <c r="B5111" s="1" t="s">
        <v>168</v>
      </c>
      <c r="C5111" s="1" t="s">
        <v>150</v>
      </c>
      <c r="D5111" s="1" t="s">
        <v>100</v>
      </c>
      <c r="E5111" s="1" t="s">
        <v>253</v>
      </c>
      <c r="F5111" s="1" t="s">
        <v>253</v>
      </c>
      <c r="G5111" s="13" t="s">
        <v>1059</v>
      </c>
      <c r="H5111" s="12">
        <v>40849</v>
      </c>
      <c r="I5111" s="12" t="s">
        <v>1059</v>
      </c>
      <c r="J5111" s="12">
        <v>40849</v>
      </c>
      <c r="K5111" s="4">
        <v>3554</v>
      </c>
      <c r="L5111" s="1" t="s">
        <v>146</v>
      </c>
      <c r="M5111" s="1" t="s">
        <v>211</v>
      </c>
      <c r="N5111" s="1" t="s">
        <v>167</v>
      </c>
      <c r="O5111" s="1" t="s">
        <v>93</v>
      </c>
      <c r="P5111">
        <v>30</v>
      </c>
      <c r="Q5111">
        <v>113020</v>
      </c>
      <c r="R5111">
        <v>485986</v>
      </c>
      <c r="S5111">
        <v>4.3</v>
      </c>
      <c r="T5111">
        <v>0.14000000000000001</v>
      </c>
      <c r="U5111">
        <f t="shared" si="1569"/>
        <v>485986</v>
      </c>
      <c r="V5111">
        <f t="shared" si="1570"/>
        <v>3390600</v>
      </c>
      <c r="W5111" s="1" t="s">
        <v>213</v>
      </c>
      <c r="X5111" s="1" t="s">
        <v>1236</v>
      </c>
      <c r="Y5111" s="1" t="s">
        <v>161</v>
      </c>
      <c r="Z5111" s="3">
        <v>7947</v>
      </c>
      <c r="AA5111" s="4">
        <f t="shared" si="1574"/>
        <v>8826</v>
      </c>
      <c r="AB5111" s="4">
        <f t="shared" si="1584"/>
        <v>14648.436562000001</v>
      </c>
      <c r="AC5111" s="4">
        <f t="shared" si="1585"/>
        <v>8826</v>
      </c>
      <c r="AD5111" s="4">
        <f t="shared" si="1577"/>
        <v>8826</v>
      </c>
      <c r="AE5111" s="4">
        <v>8826</v>
      </c>
      <c r="AF5111" s="4">
        <v>8826</v>
      </c>
      <c r="AG5111" s="4">
        <f>AE5111</f>
        <v>8826</v>
      </c>
      <c r="AI5111" t="e">
        <f t="shared" si="1571"/>
        <v>#N/A</v>
      </c>
      <c r="AJ5111">
        <v>7609.7</v>
      </c>
      <c r="AK5111" s="2">
        <v>7609.7</v>
      </c>
      <c r="AL5111" s="2">
        <f>AJ5111</f>
        <v>7609.7</v>
      </c>
      <c r="AM5111" s="4"/>
      <c r="AN5111" t="e">
        <f>VLOOKUP([1]!Tabelle13[[#This Row],[Vlookup this ID for freight costs]],$AL$2:$AL$6811,2,FALSE)</f>
        <v>#REF!</v>
      </c>
      <c r="AP5111">
        <v>801.88</v>
      </c>
      <c r="AQ5111">
        <v>801.88</v>
      </c>
      <c r="AR5111" s="4">
        <v>2</v>
      </c>
      <c r="AS5111" s="4">
        <v>11</v>
      </c>
      <c r="AT5111" s="4">
        <v>2011</v>
      </c>
      <c r="AU5111" s="4">
        <v>2</v>
      </c>
      <c r="AV5111" s="4">
        <v>11</v>
      </c>
      <c r="AW5111" s="4">
        <v>2011</v>
      </c>
      <c r="AX5111" t="str">
        <f t="shared" si="1572"/>
        <v>No Delay</v>
      </c>
      <c r="AY5111">
        <f t="shared" si="1573"/>
        <v>0</v>
      </c>
    </row>
    <row r="5112" spans="1:51" x14ac:dyDescent="0.2">
      <c r="A5112" s="3">
        <v>11008</v>
      </c>
      <c r="B5112" s="1" t="s">
        <v>72</v>
      </c>
      <c r="C5112" s="1" t="s">
        <v>73</v>
      </c>
      <c r="D5112" s="1" t="s">
        <v>130</v>
      </c>
      <c r="E5112" s="1" t="s">
        <v>101</v>
      </c>
      <c r="F5112" s="1" t="s">
        <v>101</v>
      </c>
      <c r="G5112" s="13" t="s">
        <v>2566</v>
      </c>
      <c r="H5112" s="12">
        <v>39909</v>
      </c>
      <c r="I5112" s="12" t="s">
        <v>2566</v>
      </c>
      <c r="J5112" s="12">
        <v>39909</v>
      </c>
      <c r="K5112" s="4">
        <v>1448</v>
      </c>
      <c r="L5112" s="1" t="s">
        <v>146</v>
      </c>
      <c r="M5112" s="1" t="s">
        <v>132</v>
      </c>
      <c r="N5112" s="1" t="s">
        <v>196</v>
      </c>
      <c r="O5112" s="1" t="s">
        <v>93</v>
      </c>
      <c r="P5112">
        <v>60</v>
      </c>
      <c r="Q5112">
        <v>76000</v>
      </c>
      <c r="R5112">
        <v>562400</v>
      </c>
      <c r="S5112">
        <v>7.4</v>
      </c>
      <c r="T5112">
        <v>0.12</v>
      </c>
      <c r="U5112">
        <f t="shared" si="1569"/>
        <v>562400</v>
      </c>
      <c r="V5112">
        <f t="shared" si="1570"/>
        <v>4560000</v>
      </c>
      <c r="W5112" s="1" t="s">
        <v>204</v>
      </c>
      <c r="X5112" s="1" t="s">
        <v>1236</v>
      </c>
      <c r="Y5112" s="1" t="s">
        <v>205</v>
      </c>
      <c r="Z5112" s="3">
        <v>15015</v>
      </c>
      <c r="AA5112" s="4">
        <f t="shared" si="1574"/>
        <v>8848</v>
      </c>
      <c r="AB5112" s="4">
        <f t="shared" si="1584"/>
        <v>10585.573006000001</v>
      </c>
      <c r="AC5112" s="4">
        <f t="shared" si="1585"/>
        <v>8848</v>
      </c>
      <c r="AD5112" s="4">
        <f t="shared" si="1577"/>
        <v>8417.2000000000007</v>
      </c>
      <c r="AE5112" s="4">
        <v>8848</v>
      </c>
      <c r="AF5112" s="4">
        <v>8848</v>
      </c>
      <c r="AG5112" s="4">
        <f>AE5112</f>
        <v>8848</v>
      </c>
      <c r="AH5112" s="4">
        <v>83119</v>
      </c>
      <c r="AI5112">
        <f t="shared" si="1571"/>
        <v>3264</v>
      </c>
      <c r="AJ5112">
        <v>37040.86</v>
      </c>
      <c r="AK5112" s="2">
        <v>37040.86</v>
      </c>
      <c r="AL5112" s="2">
        <f>AJ5112</f>
        <v>37040.86</v>
      </c>
      <c r="AM5112" s="4"/>
      <c r="AN5112" t="e">
        <f>VLOOKUP([1]!Tabelle13[[#This Row],[Vlookup this ID for freight costs]],$AL$2:$AL$6811,2,FALSE)</f>
        <v>#REF!</v>
      </c>
      <c r="AP5112">
        <v>1102.3</v>
      </c>
      <c r="AQ5112">
        <v>1102.3</v>
      </c>
      <c r="AR5112" s="4">
        <v>6</v>
      </c>
      <c r="AS5112" s="4">
        <v>4</v>
      </c>
      <c r="AT5112" s="4">
        <v>2009</v>
      </c>
      <c r="AU5112" s="4">
        <v>6</v>
      </c>
      <c r="AV5112" s="4">
        <v>4</v>
      </c>
      <c r="AW5112" s="4">
        <v>2009</v>
      </c>
      <c r="AX5112" t="str">
        <f t="shared" si="1572"/>
        <v>No Delay</v>
      </c>
      <c r="AY5112">
        <f t="shared" si="1573"/>
        <v>0</v>
      </c>
    </row>
    <row r="5113" spans="1:51" x14ac:dyDescent="0.2">
      <c r="A5113" s="3">
        <v>12844</v>
      </c>
      <c r="B5113" s="1" t="s">
        <v>72</v>
      </c>
      <c r="C5113" s="1" t="s">
        <v>73</v>
      </c>
      <c r="D5113" s="1" t="s">
        <v>130</v>
      </c>
      <c r="E5113" s="1" t="s">
        <v>101</v>
      </c>
      <c r="F5113" s="1" t="s">
        <v>101</v>
      </c>
      <c r="G5113" s="13" t="s">
        <v>2566</v>
      </c>
      <c r="H5113" s="12">
        <v>39909</v>
      </c>
      <c r="I5113" s="12" t="s">
        <v>2566</v>
      </c>
      <c r="J5113" s="12">
        <v>39909</v>
      </c>
      <c r="K5113" s="4">
        <v>1449</v>
      </c>
      <c r="L5113" s="1" t="s">
        <v>146</v>
      </c>
      <c r="M5113" s="1" t="s">
        <v>132</v>
      </c>
      <c r="N5113" s="1" t="s">
        <v>167</v>
      </c>
      <c r="O5113" s="1" t="s">
        <v>93</v>
      </c>
      <c r="P5113">
        <v>30</v>
      </c>
      <c r="Q5113">
        <v>4000</v>
      </c>
      <c r="R5113">
        <v>48040</v>
      </c>
      <c r="S5113">
        <v>12.01</v>
      </c>
      <c r="T5113">
        <v>0.4</v>
      </c>
      <c r="U5113">
        <f t="shared" si="1569"/>
        <v>48040</v>
      </c>
      <c r="V5113">
        <f t="shared" si="1570"/>
        <v>120000</v>
      </c>
      <c r="W5113" s="1" t="s">
        <v>155</v>
      </c>
      <c r="X5113" s="1" t="s">
        <v>1236</v>
      </c>
      <c r="Y5113" s="1" t="s">
        <v>156</v>
      </c>
      <c r="Z5113" s="3">
        <v>14969</v>
      </c>
      <c r="AA5113" s="4">
        <f t="shared" si="1574"/>
        <v>8848</v>
      </c>
      <c r="AB5113" s="4">
        <f t="shared" si="1584"/>
        <v>2683.7314059999999</v>
      </c>
      <c r="AC5113" s="4">
        <f t="shared" si="1585"/>
        <v>8848</v>
      </c>
      <c r="AD5113" s="4">
        <f t="shared" si="1577"/>
        <v>3816.4247071666664</v>
      </c>
      <c r="AE5113" s="3" t="s">
        <v>2567</v>
      </c>
      <c r="AF5113" s="3">
        <v>8848</v>
      </c>
      <c r="AG5113" s="4">
        <f>AI5113</f>
        <v>8848</v>
      </c>
      <c r="AH5113" s="4">
        <v>11008</v>
      </c>
      <c r="AI5113">
        <f t="shared" si="1571"/>
        <v>8848</v>
      </c>
      <c r="AJ5113" t="s">
        <v>2567</v>
      </c>
      <c r="AK5113" s="2">
        <v>37040.86</v>
      </c>
      <c r="AL5113" s="2">
        <f>AN5113</f>
        <v>37040.86</v>
      </c>
      <c r="AM5113" s="4">
        <v>11008</v>
      </c>
      <c r="AN5113">
        <f>INDEX($AJ$2:$AJ$6811,MATCH(AM5113,$A$2:$A$6811,0))</f>
        <v>37040.86</v>
      </c>
      <c r="AP5113">
        <v>94.16</v>
      </c>
      <c r="AQ5113">
        <v>94.16</v>
      </c>
      <c r="AR5113" s="4">
        <v>6</v>
      </c>
      <c r="AS5113" s="4">
        <v>4</v>
      </c>
      <c r="AT5113" s="4">
        <v>2009</v>
      </c>
      <c r="AU5113" s="4">
        <v>6</v>
      </c>
      <c r="AV5113" s="4">
        <v>4</v>
      </c>
      <c r="AW5113" s="4">
        <v>2009</v>
      </c>
      <c r="AX5113" t="str">
        <f t="shared" si="1572"/>
        <v>No Delay</v>
      </c>
      <c r="AY5113">
        <f t="shared" si="1573"/>
        <v>0</v>
      </c>
    </row>
    <row r="5114" spans="1:51" x14ac:dyDescent="0.2">
      <c r="A5114" s="3">
        <v>12849</v>
      </c>
      <c r="B5114" s="1" t="s">
        <v>72</v>
      </c>
      <c r="C5114" s="1" t="s">
        <v>73</v>
      </c>
      <c r="D5114" s="1" t="s">
        <v>130</v>
      </c>
      <c r="E5114" s="1" t="s">
        <v>101</v>
      </c>
      <c r="F5114" s="1" t="s">
        <v>101</v>
      </c>
      <c r="G5114" s="13" t="s">
        <v>2566</v>
      </c>
      <c r="H5114" s="12">
        <v>39909</v>
      </c>
      <c r="I5114" s="12" t="s">
        <v>2566</v>
      </c>
      <c r="J5114" s="12">
        <v>39909</v>
      </c>
      <c r="K5114" s="4">
        <v>1450</v>
      </c>
      <c r="L5114" s="1" t="s">
        <v>146</v>
      </c>
      <c r="M5114" s="1" t="s">
        <v>132</v>
      </c>
      <c r="N5114" s="1" t="s">
        <v>612</v>
      </c>
      <c r="O5114" s="1" t="s">
        <v>93</v>
      </c>
      <c r="P5114">
        <v>30</v>
      </c>
      <c r="Q5114">
        <v>8000</v>
      </c>
      <c r="R5114">
        <v>16000</v>
      </c>
      <c r="S5114">
        <v>2</v>
      </c>
      <c r="T5114">
        <v>7.0000000000000007E-2</v>
      </c>
      <c r="U5114">
        <f t="shared" si="1569"/>
        <v>16000</v>
      </c>
      <c r="V5114">
        <f t="shared" si="1570"/>
        <v>240000</v>
      </c>
      <c r="W5114" s="1" t="s">
        <v>204</v>
      </c>
      <c r="X5114" s="1" t="s">
        <v>1236</v>
      </c>
      <c r="Y5114" s="1" t="s">
        <v>205</v>
      </c>
      <c r="Z5114" s="3">
        <v>15015</v>
      </c>
      <c r="AA5114" s="4">
        <f t="shared" si="1574"/>
        <v>8848</v>
      </c>
      <c r="AB5114" s="4">
        <f t="shared" si="1584"/>
        <v>3122.7226060000003</v>
      </c>
      <c r="AC5114" s="4">
        <f t="shared" si="1585"/>
        <v>8848</v>
      </c>
      <c r="AD5114" s="4">
        <f t="shared" si="1577"/>
        <v>3744.5027926451612</v>
      </c>
      <c r="AE5114" s="3" t="s">
        <v>2567</v>
      </c>
      <c r="AF5114" s="3">
        <v>8848</v>
      </c>
      <c r="AG5114" s="4">
        <f>AI5114</f>
        <v>8848</v>
      </c>
      <c r="AH5114" s="4">
        <v>11008</v>
      </c>
      <c r="AI5114">
        <f t="shared" si="1571"/>
        <v>8848</v>
      </c>
      <c r="AJ5114" t="s">
        <v>2567</v>
      </c>
      <c r="AK5114" s="2">
        <v>37040.86</v>
      </c>
      <c r="AL5114" s="2">
        <f>AN5114</f>
        <v>37040.86</v>
      </c>
      <c r="AM5114" s="4">
        <v>11008</v>
      </c>
      <c r="AN5114">
        <f>INDEX($AJ$2:$AJ$6811,MATCH(AM5114,$A$2:$A$6811,0))</f>
        <v>37040.86</v>
      </c>
      <c r="AP5114">
        <v>31.36</v>
      </c>
      <c r="AQ5114">
        <v>31.36</v>
      </c>
      <c r="AR5114" s="4">
        <v>6</v>
      </c>
      <c r="AS5114" s="4">
        <v>4</v>
      </c>
      <c r="AT5114" s="4">
        <v>2009</v>
      </c>
      <c r="AU5114" s="4">
        <v>6</v>
      </c>
      <c r="AV5114" s="4">
        <v>4</v>
      </c>
      <c r="AW5114" s="4">
        <v>2009</v>
      </c>
      <c r="AX5114" t="str">
        <f t="shared" si="1572"/>
        <v>No Delay</v>
      </c>
      <c r="AY5114">
        <f t="shared" si="1573"/>
        <v>0</v>
      </c>
    </row>
    <row r="5115" spans="1:51" x14ac:dyDescent="0.2">
      <c r="A5115" s="3">
        <v>82541</v>
      </c>
      <c r="B5115" s="1" t="s">
        <v>151</v>
      </c>
      <c r="C5115" s="1" t="s">
        <v>65</v>
      </c>
      <c r="D5115" s="1" t="s">
        <v>130</v>
      </c>
      <c r="E5115" s="1" t="s">
        <v>152</v>
      </c>
      <c r="F5115" s="1" t="s">
        <v>152</v>
      </c>
      <c r="G5115" s="13" t="s">
        <v>1492</v>
      </c>
      <c r="H5115" s="12">
        <v>41316</v>
      </c>
      <c r="I5115" s="12" t="s">
        <v>1492</v>
      </c>
      <c r="J5115" s="12">
        <v>41316</v>
      </c>
      <c r="K5115" s="4">
        <v>4437</v>
      </c>
      <c r="L5115" s="1" t="s">
        <v>146</v>
      </c>
      <c r="M5115" s="1" t="s">
        <v>132</v>
      </c>
      <c r="N5115" s="1" t="s">
        <v>159</v>
      </c>
      <c r="O5115" s="1" t="s">
        <v>93</v>
      </c>
      <c r="P5115">
        <v>30</v>
      </c>
      <c r="Q5115">
        <v>100000</v>
      </c>
      <c r="R5115">
        <v>638000</v>
      </c>
      <c r="S5115">
        <v>6.38</v>
      </c>
      <c r="T5115">
        <v>0.21</v>
      </c>
      <c r="U5115">
        <f t="shared" si="1569"/>
        <v>638000</v>
      </c>
      <c r="V5115">
        <f t="shared" si="1570"/>
        <v>3000000</v>
      </c>
      <c r="W5115" s="1" t="s">
        <v>160</v>
      </c>
      <c r="X5115" s="1" t="s">
        <v>1236</v>
      </c>
      <c r="Y5115" s="1" t="s">
        <v>161</v>
      </c>
      <c r="Z5115" s="3">
        <v>7348</v>
      </c>
      <c r="AA5115" s="4">
        <f t="shared" si="1574"/>
        <v>8850</v>
      </c>
      <c r="AB5115" s="4">
        <f t="shared" si="1584"/>
        <v>13219.520206000001</v>
      </c>
      <c r="AC5115" s="4">
        <f t="shared" si="1585"/>
        <v>8850</v>
      </c>
      <c r="AD5115" s="4">
        <f t="shared" si="1577"/>
        <v>10956.816105574468</v>
      </c>
      <c r="AE5115" s="4">
        <v>8850</v>
      </c>
      <c r="AF5115" s="4">
        <v>8850</v>
      </c>
      <c r="AG5115" s="4">
        <f>AE5115</f>
        <v>8850</v>
      </c>
      <c r="AI5115" t="e">
        <f t="shared" si="1571"/>
        <v>#N/A</v>
      </c>
      <c r="AJ5115">
        <v>29780.5</v>
      </c>
      <c r="AK5115" s="2">
        <v>29780.5</v>
      </c>
      <c r="AL5115" s="2">
        <f>AJ5115</f>
        <v>29780.5</v>
      </c>
      <c r="AM5115" s="4"/>
      <c r="AN5115" t="e">
        <f>VLOOKUP([1]!Tabelle13[[#This Row],[Vlookup this ID for freight costs]],$AL$2:$AL$6811,2,FALSE)</f>
        <v>#REF!</v>
      </c>
      <c r="AP5115">
        <v>894.48</v>
      </c>
      <c r="AQ5115">
        <v>894.48</v>
      </c>
      <c r="AR5115" s="4">
        <v>11</v>
      </c>
      <c r="AS5115" s="4">
        <v>2</v>
      </c>
      <c r="AT5115" s="4">
        <v>2013</v>
      </c>
      <c r="AU5115" s="4">
        <v>11</v>
      </c>
      <c r="AV5115" s="4">
        <v>2</v>
      </c>
      <c r="AW5115" s="4">
        <v>2013</v>
      </c>
      <c r="AX5115" t="str">
        <f t="shared" si="1572"/>
        <v>No Delay</v>
      </c>
      <c r="AY5115">
        <f t="shared" si="1573"/>
        <v>0</v>
      </c>
    </row>
    <row r="5116" spans="1:51" x14ac:dyDescent="0.2">
      <c r="A5116" s="3">
        <v>84783</v>
      </c>
      <c r="B5116" s="1" t="s">
        <v>151</v>
      </c>
      <c r="C5116" s="1" t="s">
        <v>65</v>
      </c>
      <c r="D5116" s="1" t="s">
        <v>130</v>
      </c>
      <c r="E5116" s="1" t="s">
        <v>152</v>
      </c>
      <c r="F5116" s="1" t="s">
        <v>152</v>
      </c>
      <c r="G5116" s="13" t="s">
        <v>1492</v>
      </c>
      <c r="H5116" s="12">
        <v>41316</v>
      </c>
      <c r="I5116" s="12" t="s">
        <v>1492</v>
      </c>
      <c r="J5116" s="12">
        <v>41316</v>
      </c>
      <c r="K5116" s="4">
        <v>4445</v>
      </c>
      <c r="L5116" s="1" t="s">
        <v>146</v>
      </c>
      <c r="M5116" s="1" t="s">
        <v>132</v>
      </c>
      <c r="N5116" s="1" t="s">
        <v>159</v>
      </c>
      <c r="O5116" s="1" t="s">
        <v>93</v>
      </c>
      <c r="P5116">
        <v>30</v>
      </c>
      <c r="Q5116">
        <v>8326</v>
      </c>
      <c r="R5116">
        <v>53119.88</v>
      </c>
      <c r="S5116">
        <v>6.38</v>
      </c>
      <c r="T5116">
        <v>0.21</v>
      </c>
      <c r="U5116">
        <f t="shared" si="1569"/>
        <v>53119.88</v>
      </c>
      <c r="V5116">
        <f t="shared" si="1570"/>
        <v>249780</v>
      </c>
      <c r="W5116" s="1" t="s">
        <v>155</v>
      </c>
      <c r="X5116" s="1" t="s">
        <v>1236</v>
      </c>
      <c r="Y5116" s="1" t="s">
        <v>156</v>
      </c>
      <c r="Z5116" s="3">
        <v>7726</v>
      </c>
      <c r="AA5116" s="4">
        <f t="shared" si="1574"/>
        <v>8850</v>
      </c>
      <c r="AB5116" s="4">
        <f t="shared" si="1584"/>
        <v>3158.5003888000001</v>
      </c>
      <c r="AC5116" s="4">
        <f t="shared" si="1585"/>
        <v>8850</v>
      </c>
      <c r="AD5116" s="4">
        <f t="shared" si="1577"/>
        <v>8850</v>
      </c>
      <c r="AE5116" s="3" t="s">
        <v>2568</v>
      </c>
      <c r="AF5116" s="3">
        <v>8850</v>
      </c>
      <c r="AG5116" s="4">
        <f>AI5116</f>
        <v>8850</v>
      </c>
      <c r="AH5116" s="4">
        <v>82541</v>
      </c>
      <c r="AI5116">
        <f t="shared" si="1571"/>
        <v>8850</v>
      </c>
      <c r="AJ5116" t="s">
        <v>2568</v>
      </c>
      <c r="AK5116" s="2">
        <v>29780.5</v>
      </c>
      <c r="AL5116" s="2">
        <f>AN5116</f>
        <v>29780.5</v>
      </c>
      <c r="AM5116" s="4">
        <v>82541</v>
      </c>
      <c r="AN5116">
        <f>INDEX($AJ$2:$AJ$6811,MATCH(AM5116,$A$2:$A$6811,0))</f>
        <v>29780.5</v>
      </c>
      <c r="AP5116">
        <v>74.47</v>
      </c>
      <c r="AQ5116">
        <v>74.47</v>
      </c>
      <c r="AR5116" s="4">
        <v>11</v>
      </c>
      <c r="AS5116" s="4">
        <v>2</v>
      </c>
      <c r="AT5116" s="4">
        <v>2013</v>
      </c>
      <c r="AU5116" s="4">
        <v>11</v>
      </c>
      <c r="AV5116" s="4">
        <v>2</v>
      </c>
      <c r="AW5116" s="4">
        <v>2013</v>
      </c>
      <c r="AX5116" t="str">
        <f t="shared" si="1572"/>
        <v>No Delay</v>
      </c>
      <c r="AY5116">
        <f t="shared" si="1573"/>
        <v>0</v>
      </c>
    </row>
    <row r="5117" spans="1:51" x14ac:dyDescent="0.2">
      <c r="A5117" s="3">
        <v>83890</v>
      </c>
      <c r="B5117" s="1" t="s">
        <v>215</v>
      </c>
      <c r="C5117" s="1" t="s">
        <v>89</v>
      </c>
      <c r="D5117" s="1" t="s">
        <v>130</v>
      </c>
      <c r="E5117" s="1" t="s">
        <v>101</v>
      </c>
      <c r="F5117" s="1" t="s">
        <v>101</v>
      </c>
      <c r="G5117" s="13" t="s">
        <v>1708</v>
      </c>
      <c r="H5117" s="12">
        <v>42062</v>
      </c>
      <c r="I5117" s="12" t="s">
        <v>775</v>
      </c>
      <c r="J5117" s="12">
        <v>42093</v>
      </c>
      <c r="K5117" s="4">
        <v>6417</v>
      </c>
      <c r="L5117" s="1" t="s">
        <v>146</v>
      </c>
      <c r="M5117" s="1" t="s">
        <v>132</v>
      </c>
      <c r="N5117" s="1" t="s">
        <v>275</v>
      </c>
      <c r="O5117" s="1" t="s">
        <v>93</v>
      </c>
      <c r="P5117">
        <v>60</v>
      </c>
      <c r="Q5117">
        <v>100000</v>
      </c>
      <c r="R5117">
        <v>652000</v>
      </c>
      <c r="S5117">
        <v>6.52</v>
      </c>
      <c r="T5117">
        <v>0.11</v>
      </c>
      <c r="U5117">
        <f t="shared" si="1569"/>
        <v>652000</v>
      </c>
      <c r="V5117">
        <f t="shared" si="1570"/>
        <v>6000000</v>
      </c>
      <c r="W5117" s="1" t="s">
        <v>179</v>
      </c>
      <c r="X5117" s="1" t="s">
        <v>1236</v>
      </c>
      <c r="Y5117" s="1" t="s">
        <v>156</v>
      </c>
      <c r="Z5117" s="3">
        <v>13090</v>
      </c>
      <c r="AA5117" s="4">
        <f t="shared" si="1574"/>
        <v>8855</v>
      </c>
      <c r="AB5117" s="4">
        <f t="shared" si="1584"/>
        <v>13219.520206000001</v>
      </c>
      <c r="AC5117" s="4">
        <f t="shared" si="1585"/>
        <v>8855</v>
      </c>
      <c r="AD5117" s="4">
        <f t="shared" si="1577"/>
        <v>22977.692307692309</v>
      </c>
      <c r="AE5117" s="4">
        <v>8855</v>
      </c>
      <c r="AF5117" s="4">
        <v>8855</v>
      </c>
      <c r="AG5117" s="4">
        <f>AE5117</f>
        <v>8855</v>
      </c>
      <c r="AI5117" t="e">
        <f t="shared" si="1571"/>
        <v>#N/A</v>
      </c>
      <c r="AJ5117">
        <v>33900.99</v>
      </c>
      <c r="AK5117" s="2">
        <v>33900.99</v>
      </c>
      <c r="AL5117" s="2">
        <f>AJ5117</f>
        <v>33900.99</v>
      </c>
      <c r="AM5117" s="4"/>
      <c r="AN5117" t="e">
        <f>VLOOKUP([1]!Tabelle13[[#This Row],[Vlookup this ID for freight costs]],$AL$2:$AL$6811,2,FALSE)</f>
        <v>#REF!</v>
      </c>
      <c r="AP5117">
        <v>670.26</v>
      </c>
      <c r="AQ5117">
        <v>670.26</v>
      </c>
      <c r="AR5117" s="4">
        <v>27</v>
      </c>
      <c r="AS5117" s="4">
        <v>2</v>
      </c>
      <c r="AT5117" s="4">
        <v>2015</v>
      </c>
      <c r="AU5117" s="4">
        <v>30</v>
      </c>
      <c r="AV5117" s="4">
        <v>4</v>
      </c>
      <c r="AW5117" s="4">
        <v>2015</v>
      </c>
      <c r="AX5117" t="str">
        <f t="shared" si="1572"/>
        <v>Delay</v>
      </c>
      <c r="AY5117">
        <f t="shared" si="1573"/>
        <v>31</v>
      </c>
    </row>
    <row r="5118" spans="1:51" x14ac:dyDescent="0.2">
      <c r="A5118" s="3">
        <v>11905</v>
      </c>
      <c r="B5118" s="1" t="s">
        <v>72</v>
      </c>
      <c r="C5118" s="1" t="s">
        <v>73</v>
      </c>
      <c r="D5118" s="1" t="s">
        <v>130</v>
      </c>
      <c r="E5118" s="1" t="s">
        <v>101</v>
      </c>
      <c r="F5118" s="1" t="s">
        <v>101</v>
      </c>
      <c r="G5118" s="13" t="s">
        <v>2569</v>
      </c>
      <c r="H5118" s="12">
        <v>39771</v>
      </c>
      <c r="I5118" s="12" t="s">
        <v>2569</v>
      </c>
      <c r="J5118" s="12">
        <v>39771</v>
      </c>
      <c r="K5118" s="4">
        <v>1180</v>
      </c>
      <c r="L5118" s="1" t="s">
        <v>146</v>
      </c>
      <c r="M5118" s="1" t="s">
        <v>132</v>
      </c>
      <c r="N5118" s="1" t="s">
        <v>196</v>
      </c>
      <c r="O5118" s="1" t="s">
        <v>93</v>
      </c>
      <c r="P5118">
        <v>60</v>
      </c>
      <c r="Q5118">
        <v>76000</v>
      </c>
      <c r="R5118">
        <v>562400</v>
      </c>
      <c r="S5118">
        <v>7.4</v>
      </c>
      <c r="T5118">
        <v>0.12</v>
      </c>
      <c r="U5118">
        <f t="shared" si="1569"/>
        <v>562400</v>
      </c>
      <c r="V5118">
        <f t="shared" si="1570"/>
        <v>4560000</v>
      </c>
      <c r="W5118" s="1" t="s">
        <v>204</v>
      </c>
      <c r="X5118" s="1" t="s">
        <v>1236</v>
      </c>
      <c r="Y5118" s="1" t="s">
        <v>205</v>
      </c>
      <c r="Z5118" s="3">
        <v>15015</v>
      </c>
      <c r="AA5118" s="4">
        <f t="shared" si="1574"/>
        <v>8855</v>
      </c>
      <c r="AB5118" s="4">
        <f t="shared" si="1584"/>
        <v>10585.573006000001</v>
      </c>
      <c r="AC5118" s="4">
        <f t="shared" si="1585"/>
        <v>8855</v>
      </c>
      <c r="AD5118" s="4">
        <f t="shared" si="1577"/>
        <v>8417.2000000000007</v>
      </c>
      <c r="AE5118" s="3" t="s">
        <v>2570</v>
      </c>
      <c r="AF5118" s="3">
        <v>8855</v>
      </c>
      <c r="AG5118" s="4">
        <f>AI5118</f>
        <v>8855</v>
      </c>
      <c r="AH5118" s="4">
        <v>11561</v>
      </c>
      <c r="AI5118">
        <f t="shared" si="1571"/>
        <v>8855</v>
      </c>
      <c r="AJ5118" t="s">
        <v>2570</v>
      </c>
      <c r="AK5118" s="2">
        <v>29883.7</v>
      </c>
      <c r="AL5118" s="2">
        <f>AN5118</f>
        <v>29883.7</v>
      </c>
      <c r="AM5118" s="4">
        <v>11561</v>
      </c>
      <c r="AN5118">
        <f>INDEX($AJ$2:$AJ$6811,MATCH(AM5118,$A$2:$A$6811,0))</f>
        <v>29883.7</v>
      </c>
      <c r="AP5118">
        <v>1102.3</v>
      </c>
      <c r="AQ5118">
        <v>1102.3</v>
      </c>
      <c r="AR5118" s="4">
        <v>19</v>
      </c>
      <c r="AS5118" s="4">
        <v>11</v>
      </c>
      <c r="AT5118" s="4">
        <v>2008</v>
      </c>
      <c r="AU5118" s="4">
        <v>19</v>
      </c>
      <c r="AV5118" s="4">
        <v>11</v>
      </c>
      <c r="AW5118" s="4">
        <v>2008</v>
      </c>
      <c r="AX5118" t="str">
        <f t="shared" si="1572"/>
        <v>No Delay</v>
      </c>
      <c r="AY5118">
        <f t="shared" si="1573"/>
        <v>0</v>
      </c>
    </row>
    <row r="5119" spans="1:51" x14ac:dyDescent="0.2">
      <c r="A5119" s="3">
        <v>11561</v>
      </c>
      <c r="B5119" s="1" t="s">
        <v>72</v>
      </c>
      <c r="C5119" s="1" t="s">
        <v>73</v>
      </c>
      <c r="D5119" s="1" t="s">
        <v>130</v>
      </c>
      <c r="E5119" s="1" t="s">
        <v>101</v>
      </c>
      <c r="F5119" s="1" t="s">
        <v>101</v>
      </c>
      <c r="G5119" s="13" t="s">
        <v>2569</v>
      </c>
      <c r="H5119" s="12">
        <v>39771</v>
      </c>
      <c r="I5119" s="12" t="s">
        <v>2569</v>
      </c>
      <c r="J5119" s="12">
        <v>39771</v>
      </c>
      <c r="K5119" s="4">
        <v>1179</v>
      </c>
      <c r="L5119" s="1" t="s">
        <v>146</v>
      </c>
      <c r="M5119" s="1" t="s">
        <v>132</v>
      </c>
      <c r="N5119" s="1" t="s">
        <v>612</v>
      </c>
      <c r="O5119" s="1" t="s">
        <v>93</v>
      </c>
      <c r="P5119">
        <v>30</v>
      </c>
      <c r="Q5119">
        <v>8000</v>
      </c>
      <c r="R5119">
        <v>16000</v>
      </c>
      <c r="S5119">
        <v>2</v>
      </c>
      <c r="T5119">
        <v>7.0000000000000007E-2</v>
      </c>
      <c r="U5119">
        <f t="shared" si="1569"/>
        <v>16000</v>
      </c>
      <c r="V5119">
        <f t="shared" si="1570"/>
        <v>240000</v>
      </c>
      <c r="W5119" s="1" t="s">
        <v>204</v>
      </c>
      <c r="X5119" s="1" t="s">
        <v>1236</v>
      </c>
      <c r="Y5119" s="1" t="s">
        <v>205</v>
      </c>
      <c r="Z5119" s="3">
        <v>15015</v>
      </c>
      <c r="AA5119" s="4">
        <f t="shared" si="1574"/>
        <v>8855</v>
      </c>
      <c r="AB5119" s="4">
        <f t="shared" si="1584"/>
        <v>3122.7226060000003</v>
      </c>
      <c r="AC5119" s="4">
        <f t="shared" si="1585"/>
        <v>8855</v>
      </c>
      <c r="AD5119" s="4">
        <f t="shared" si="1577"/>
        <v>3744.5027926451612</v>
      </c>
      <c r="AE5119" s="4">
        <v>8855</v>
      </c>
      <c r="AF5119" s="4">
        <v>8855</v>
      </c>
      <c r="AG5119" s="4">
        <f>AE5119</f>
        <v>8855</v>
      </c>
      <c r="AH5119" s="4">
        <v>82501</v>
      </c>
      <c r="AI5119">
        <f t="shared" si="1571"/>
        <v>4359</v>
      </c>
      <c r="AJ5119">
        <v>29883.7</v>
      </c>
      <c r="AK5119" s="2">
        <v>29883.7</v>
      </c>
      <c r="AL5119" s="2">
        <f>AJ5119</f>
        <v>29883.7</v>
      </c>
      <c r="AM5119" s="4"/>
      <c r="AN5119" t="e">
        <f>VLOOKUP([1]!Tabelle13[[#This Row],[Vlookup this ID for freight costs]],$AL$2:$AL$6811,2,FALSE)</f>
        <v>#REF!</v>
      </c>
      <c r="AP5119">
        <v>31.36</v>
      </c>
      <c r="AQ5119">
        <v>31.36</v>
      </c>
      <c r="AR5119" s="4">
        <v>19</v>
      </c>
      <c r="AS5119" s="4">
        <v>11</v>
      </c>
      <c r="AT5119" s="4">
        <v>2008</v>
      </c>
      <c r="AU5119" s="4">
        <v>19</v>
      </c>
      <c r="AV5119" s="4">
        <v>11</v>
      </c>
      <c r="AW5119" s="4">
        <v>2008</v>
      </c>
      <c r="AX5119" t="str">
        <f t="shared" si="1572"/>
        <v>No Delay</v>
      </c>
      <c r="AY5119">
        <f t="shared" si="1573"/>
        <v>0</v>
      </c>
    </row>
    <row r="5120" spans="1:51" x14ac:dyDescent="0.2">
      <c r="A5120" s="3">
        <v>12212</v>
      </c>
      <c r="B5120" s="1" t="s">
        <v>72</v>
      </c>
      <c r="C5120" s="1" t="s">
        <v>73</v>
      </c>
      <c r="D5120" s="1" t="s">
        <v>130</v>
      </c>
      <c r="E5120" s="1" t="s">
        <v>101</v>
      </c>
      <c r="F5120" s="1" t="s">
        <v>101</v>
      </c>
      <c r="G5120" s="13" t="s">
        <v>2569</v>
      </c>
      <c r="H5120" s="12">
        <v>39771</v>
      </c>
      <c r="I5120" s="12" t="s">
        <v>2569</v>
      </c>
      <c r="J5120" s="12">
        <v>39771</v>
      </c>
      <c r="K5120" s="4">
        <v>1181</v>
      </c>
      <c r="L5120" s="1" t="s">
        <v>146</v>
      </c>
      <c r="M5120" s="1" t="s">
        <v>132</v>
      </c>
      <c r="N5120" s="1" t="s">
        <v>167</v>
      </c>
      <c r="O5120" s="1" t="s">
        <v>93</v>
      </c>
      <c r="P5120">
        <v>30</v>
      </c>
      <c r="Q5120">
        <v>4000</v>
      </c>
      <c r="R5120">
        <v>48040</v>
      </c>
      <c r="S5120">
        <v>12.01</v>
      </c>
      <c r="T5120">
        <v>0.4</v>
      </c>
      <c r="U5120">
        <f t="shared" si="1569"/>
        <v>48040</v>
      </c>
      <c r="V5120">
        <f t="shared" si="1570"/>
        <v>120000</v>
      </c>
      <c r="W5120" s="1" t="s">
        <v>155</v>
      </c>
      <c r="X5120" s="1" t="s">
        <v>1236</v>
      </c>
      <c r="Y5120" s="1" t="s">
        <v>156</v>
      </c>
      <c r="Z5120" s="3">
        <v>14969</v>
      </c>
      <c r="AA5120" s="4">
        <f t="shared" si="1574"/>
        <v>8855</v>
      </c>
      <c r="AB5120" s="4">
        <f t="shared" si="1584"/>
        <v>2683.7314059999999</v>
      </c>
      <c r="AC5120" s="4">
        <f t="shared" si="1585"/>
        <v>8855</v>
      </c>
      <c r="AD5120" s="4">
        <f t="shared" si="1577"/>
        <v>3816.4247071666664</v>
      </c>
      <c r="AE5120" s="3" t="s">
        <v>2570</v>
      </c>
      <c r="AF5120" s="3">
        <v>8855</v>
      </c>
      <c r="AG5120" s="4">
        <f>AI5120</f>
        <v>8855</v>
      </c>
      <c r="AH5120" s="4">
        <v>11561</v>
      </c>
      <c r="AI5120">
        <f t="shared" si="1571"/>
        <v>8855</v>
      </c>
      <c r="AJ5120" t="s">
        <v>2570</v>
      </c>
      <c r="AK5120" s="2">
        <v>29883.7</v>
      </c>
      <c r="AL5120" s="2">
        <f>AN5120</f>
        <v>29883.7</v>
      </c>
      <c r="AM5120" s="4">
        <v>11561</v>
      </c>
      <c r="AN5120">
        <f>INDEX($AJ$2:$AJ$6811,MATCH(AM5120,$A$2:$A$6811,0))</f>
        <v>29883.7</v>
      </c>
      <c r="AP5120">
        <v>94.16</v>
      </c>
      <c r="AQ5120">
        <v>94.16</v>
      </c>
      <c r="AR5120" s="4">
        <v>19</v>
      </c>
      <c r="AS5120" s="4">
        <v>11</v>
      </c>
      <c r="AT5120" s="4">
        <v>2008</v>
      </c>
      <c r="AU5120" s="4">
        <v>19</v>
      </c>
      <c r="AV5120" s="4">
        <v>11</v>
      </c>
      <c r="AW5120" s="4">
        <v>2008</v>
      </c>
      <c r="AX5120" t="str">
        <f t="shared" si="1572"/>
        <v>No Delay</v>
      </c>
      <c r="AY5120">
        <f t="shared" si="1573"/>
        <v>0</v>
      </c>
    </row>
    <row r="5121" spans="1:51" x14ac:dyDescent="0.2">
      <c r="A5121" s="3">
        <v>84917</v>
      </c>
      <c r="B5121" s="1" t="s">
        <v>215</v>
      </c>
      <c r="C5121" s="1" t="s">
        <v>89</v>
      </c>
      <c r="D5121" s="1" t="s">
        <v>130</v>
      </c>
      <c r="E5121" s="1" t="s">
        <v>101</v>
      </c>
      <c r="F5121" s="1" t="s">
        <v>101</v>
      </c>
      <c r="G5121" s="13" t="s">
        <v>294</v>
      </c>
      <c r="H5121" s="12">
        <v>41759</v>
      </c>
      <c r="I5121" s="12" t="s">
        <v>500</v>
      </c>
      <c r="J5121" s="12">
        <v>41801</v>
      </c>
      <c r="K5121" s="4">
        <v>5528</v>
      </c>
      <c r="L5121" s="1" t="s">
        <v>146</v>
      </c>
      <c r="M5121" s="1" t="s">
        <v>132</v>
      </c>
      <c r="N5121" s="1" t="s">
        <v>1524</v>
      </c>
      <c r="O5121" s="1" t="s">
        <v>93</v>
      </c>
      <c r="P5121">
        <v>30</v>
      </c>
      <c r="Q5121">
        <v>52200</v>
      </c>
      <c r="R5121">
        <v>562716</v>
      </c>
      <c r="S5121">
        <v>10.78</v>
      </c>
      <c r="T5121">
        <v>0.36</v>
      </c>
      <c r="U5121">
        <f t="shared" si="1569"/>
        <v>562716</v>
      </c>
      <c r="V5121">
        <f t="shared" si="1570"/>
        <v>1566000</v>
      </c>
      <c r="W5121" s="1" t="s">
        <v>179</v>
      </c>
      <c r="X5121" s="1" t="s">
        <v>1236</v>
      </c>
      <c r="Y5121" s="1" t="s">
        <v>156</v>
      </c>
      <c r="Z5121" s="3">
        <v>13090</v>
      </c>
      <c r="AA5121" s="4">
        <f t="shared" si="1574"/>
        <v>8889</v>
      </c>
      <c r="AB5121" s="4">
        <f t="shared" si="1584"/>
        <v>7973.5753660000009</v>
      </c>
      <c r="AC5121" s="4">
        <f t="shared" si="1585"/>
        <v>8889</v>
      </c>
      <c r="AD5121" s="4">
        <f t="shared" si="1577"/>
        <v>8889</v>
      </c>
      <c r="AE5121" s="3" t="s">
        <v>2571</v>
      </c>
      <c r="AF5121" s="3">
        <v>8889</v>
      </c>
      <c r="AG5121" s="4">
        <f>AI5121</f>
        <v>8889</v>
      </c>
      <c r="AH5121" s="4">
        <v>82665</v>
      </c>
      <c r="AI5121">
        <f t="shared" si="1571"/>
        <v>8889</v>
      </c>
      <c r="AJ5121" t="s">
        <v>2571</v>
      </c>
      <c r="AK5121" s="2">
        <v>33073.599999999999</v>
      </c>
      <c r="AL5121" s="2">
        <f>AN5121</f>
        <v>33073.599999999999</v>
      </c>
      <c r="AM5121" s="4">
        <v>82665</v>
      </c>
      <c r="AN5121">
        <f>INDEX($AJ$2:$AJ$6811,MATCH(AM5121,$A$2:$A$6811,0))</f>
        <v>33073.599999999999</v>
      </c>
      <c r="AP5121">
        <v>578.47</v>
      </c>
      <c r="AQ5121">
        <v>578.47</v>
      </c>
      <c r="AR5121" s="4">
        <v>30</v>
      </c>
      <c r="AS5121" s="4">
        <v>4</v>
      </c>
      <c r="AT5121" s="4">
        <v>2014</v>
      </c>
      <c r="AU5121" s="4">
        <v>11</v>
      </c>
      <c r="AV5121" s="4">
        <v>6</v>
      </c>
      <c r="AW5121" s="4">
        <v>2014</v>
      </c>
      <c r="AX5121" t="str">
        <f t="shared" si="1572"/>
        <v>Delay</v>
      </c>
      <c r="AY5121">
        <f t="shared" si="1573"/>
        <v>42</v>
      </c>
    </row>
    <row r="5122" spans="1:51" x14ac:dyDescent="0.2">
      <c r="A5122" s="3">
        <v>82665</v>
      </c>
      <c r="B5122" s="1" t="s">
        <v>215</v>
      </c>
      <c r="C5122" s="1" t="s">
        <v>89</v>
      </c>
      <c r="D5122" s="1" t="s">
        <v>130</v>
      </c>
      <c r="E5122" s="1" t="s">
        <v>101</v>
      </c>
      <c r="F5122" s="1" t="s">
        <v>101</v>
      </c>
      <c r="G5122" s="13" t="s">
        <v>294</v>
      </c>
      <c r="H5122" s="12">
        <v>41759</v>
      </c>
      <c r="I5122" s="12" t="s">
        <v>500</v>
      </c>
      <c r="J5122" s="12">
        <v>41801</v>
      </c>
      <c r="K5122" s="4">
        <v>5517</v>
      </c>
      <c r="L5122" s="1" t="s">
        <v>146</v>
      </c>
      <c r="M5122" s="1" t="s">
        <v>132</v>
      </c>
      <c r="N5122" s="1" t="s">
        <v>238</v>
      </c>
      <c r="O5122" s="1" t="s">
        <v>93</v>
      </c>
      <c r="P5122">
        <v>30</v>
      </c>
      <c r="Q5122">
        <v>10000</v>
      </c>
      <c r="R5122">
        <v>46400</v>
      </c>
      <c r="S5122">
        <v>4.6399999999999997</v>
      </c>
      <c r="T5122">
        <v>0.15</v>
      </c>
      <c r="U5122">
        <f t="shared" ref="U5122:U5185" si="1586">S5122*Q5122</f>
        <v>46400</v>
      </c>
      <c r="V5122">
        <f t="shared" ref="V5122:V5185" si="1587">Q5122*P5122</f>
        <v>300000</v>
      </c>
      <c r="W5122" s="1" t="s">
        <v>179</v>
      </c>
      <c r="X5122" s="1" t="s">
        <v>1236</v>
      </c>
      <c r="Y5122" s="1" t="s">
        <v>156</v>
      </c>
      <c r="Z5122" s="3">
        <v>13090</v>
      </c>
      <c r="AA5122" s="4">
        <f t="shared" si="1574"/>
        <v>8889</v>
      </c>
      <c r="AB5122" s="4">
        <f t="shared" si="1584"/>
        <v>3342.218206</v>
      </c>
      <c r="AC5122" s="4">
        <f t="shared" si="1585"/>
        <v>8889</v>
      </c>
      <c r="AD5122" s="4">
        <f t="shared" si="1577"/>
        <v>2609.2959257333337</v>
      </c>
      <c r="AE5122" s="4">
        <v>8889</v>
      </c>
      <c r="AF5122" s="4">
        <v>8889</v>
      </c>
      <c r="AG5122" s="4">
        <f>AE5122</f>
        <v>8889</v>
      </c>
      <c r="AI5122" t="e">
        <f t="shared" ref="AI5122:AI5185" si="1588">INDEX($AE$2:$AE$6811,MATCH(AH5122,$A$2:$A$6811,0))</f>
        <v>#N/A</v>
      </c>
      <c r="AJ5122">
        <v>33073.599999999999</v>
      </c>
      <c r="AK5122" s="2">
        <v>33073.599999999999</v>
      </c>
      <c r="AL5122" s="2">
        <f>AJ5122</f>
        <v>33073.599999999999</v>
      </c>
      <c r="AM5122" s="4"/>
      <c r="AN5122" t="e">
        <f>VLOOKUP([1]!Tabelle13[[#This Row],[Vlookup this ID for freight costs]],$AL$2:$AL$6811,2,FALSE)</f>
        <v>#REF!</v>
      </c>
      <c r="AP5122">
        <v>47.7</v>
      </c>
      <c r="AQ5122">
        <v>47.7</v>
      </c>
      <c r="AR5122" s="4">
        <v>30</v>
      </c>
      <c r="AS5122" s="4">
        <v>4</v>
      </c>
      <c r="AT5122" s="4">
        <v>2014</v>
      </c>
      <c r="AU5122" s="4">
        <v>11</v>
      </c>
      <c r="AV5122" s="4">
        <v>6</v>
      </c>
      <c r="AW5122" s="4">
        <v>2014</v>
      </c>
      <c r="AX5122" t="str">
        <f t="shared" ref="AX5122:AX5185" si="1589">IF(DATE(AW5122,AV5122,AU5122)&lt;=DATE(AT5122,AS5122,AR5122),"No Delay","Delay")</f>
        <v>Delay</v>
      </c>
      <c r="AY5122">
        <f t="shared" ref="AY5122:AY5185" si="1590">IF(_xlfn.DAYS(J5122,H5122)&gt;0, _xlfn.DAYS(J5122,H5122),0)</f>
        <v>42</v>
      </c>
    </row>
    <row r="5123" spans="1:51" x14ac:dyDescent="0.2">
      <c r="A5123" s="3">
        <v>85459</v>
      </c>
      <c r="B5123" s="1" t="s">
        <v>215</v>
      </c>
      <c r="C5123" s="1" t="s">
        <v>89</v>
      </c>
      <c r="D5123" s="1" t="s">
        <v>130</v>
      </c>
      <c r="E5123" s="1" t="s">
        <v>101</v>
      </c>
      <c r="F5123" s="1" t="s">
        <v>101</v>
      </c>
      <c r="G5123" s="13" t="s">
        <v>294</v>
      </c>
      <c r="H5123" s="12">
        <v>41759</v>
      </c>
      <c r="I5123" s="12" t="s">
        <v>500</v>
      </c>
      <c r="J5123" s="12">
        <v>41801</v>
      </c>
      <c r="K5123" s="4">
        <v>5534</v>
      </c>
      <c r="L5123" s="1" t="s">
        <v>146</v>
      </c>
      <c r="M5123" s="1" t="s">
        <v>132</v>
      </c>
      <c r="N5123" s="1" t="s">
        <v>163</v>
      </c>
      <c r="O5123" s="1" t="s">
        <v>93</v>
      </c>
      <c r="P5123">
        <v>60</v>
      </c>
      <c r="Q5123">
        <v>10620</v>
      </c>
      <c r="R5123">
        <v>119262.6</v>
      </c>
      <c r="S5123">
        <v>11.23</v>
      </c>
      <c r="T5123">
        <v>0.19</v>
      </c>
      <c r="U5123">
        <f t="shared" si="1586"/>
        <v>119262.6</v>
      </c>
      <c r="V5123">
        <f t="shared" si="1587"/>
        <v>637200</v>
      </c>
      <c r="W5123" s="1" t="s">
        <v>155</v>
      </c>
      <c r="X5123" s="1" t="s">
        <v>1236</v>
      </c>
      <c r="Y5123" s="1" t="s">
        <v>156</v>
      </c>
      <c r="Z5123" s="3">
        <v>13090</v>
      </c>
      <c r="AA5123" s="4">
        <f t="shared" ref="AA5123:AA5186" si="1591">AF5123</f>
        <v>8889</v>
      </c>
      <c r="AB5123" s="4">
        <f t="shared" si="1584"/>
        <v>3410.2618419999999</v>
      </c>
      <c r="AC5123" s="4">
        <f t="shared" si="1585"/>
        <v>8889</v>
      </c>
      <c r="AD5123" s="4">
        <f t="shared" si="1577"/>
        <v>8889</v>
      </c>
      <c r="AE5123" s="3" t="s">
        <v>2571</v>
      </c>
      <c r="AF5123" s="3">
        <v>8889</v>
      </c>
      <c r="AG5123" s="4">
        <f>AI5123</f>
        <v>8889</v>
      </c>
      <c r="AH5123" s="4">
        <v>82665</v>
      </c>
      <c r="AI5123">
        <f t="shared" si="1588"/>
        <v>8889</v>
      </c>
      <c r="AJ5123" t="s">
        <v>2571</v>
      </c>
      <c r="AK5123" s="2">
        <v>33073.599999999999</v>
      </c>
      <c r="AL5123" s="2">
        <f>AN5123</f>
        <v>33073.599999999999</v>
      </c>
      <c r="AM5123" s="4">
        <v>82665</v>
      </c>
      <c r="AN5123">
        <f>INDEX($AJ$2:$AJ$6811,MATCH(AM5123,$A$2:$A$6811,0))</f>
        <v>33073.599999999999</v>
      </c>
      <c r="AP5123">
        <v>122.6</v>
      </c>
      <c r="AQ5123">
        <v>122.6</v>
      </c>
      <c r="AR5123" s="4">
        <v>30</v>
      </c>
      <c r="AS5123" s="4">
        <v>4</v>
      </c>
      <c r="AT5123" s="4">
        <v>2014</v>
      </c>
      <c r="AU5123" s="4">
        <v>11</v>
      </c>
      <c r="AV5123" s="4">
        <v>6</v>
      </c>
      <c r="AW5123" s="4">
        <v>2014</v>
      </c>
      <c r="AX5123" t="str">
        <f t="shared" si="1589"/>
        <v>Delay</v>
      </c>
      <c r="AY5123">
        <f t="shared" si="1590"/>
        <v>42</v>
      </c>
    </row>
    <row r="5124" spans="1:51" x14ac:dyDescent="0.2">
      <c r="A5124" s="3">
        <v>86695</v>
      </c>
      <c r="B5124" s="1" t="s">
        <v>368</v>
      </c>
      <c r="C5124" s="1" t="s">
        <v>73</v>
      </c>
      <c r="D5124" s="1" t="s">
        <v>130</v>
      </c>
      <c r="E5124" s="1" t="s">
        <v>53</v>
      </c>
      <c r="F5124" s="1" t="s">
        <v>53</v>
      </c>
      <c r="G5124" s="13" t="s">
        <v>198</v>
      </c>
      <c r="H5124" s="12">
        <v>41820</v>
      </c>
      <c r="I5124" s="12" t="s">
        <v>811</v>
      </c>
      <c r="J5124" s="12">
        <v>41827</v>
      </c>
      <c r="K5124" s="4">
        <v>5647</v>
      </c>
      <c r="L5124" s="1" t="s">
        <v>146</v>
      </c>
      <c r="M5124" s="1" t="s">
        <v>132</v>
      </c>
      <c r="N5124" s="1" t="s">
        <v>434</v>
      </c>
      <c r="O5124" s="1" t="s">
        <v>93</v>
      </c>
      <c r="P5124">
        <v>60</v>
      </c>
      <c r="Q5124">
        <v>1973</v>
      </c>
      <c r="R5124">
        <v>7892</v>
      </c>
      <c r="S5124">
        <v>4</v>
      </c>
      <c r="T5124">
        <v>7.0000000000000007E-2</v>
      </c>
      <c r="U5124">
        <f t="shared" si="1586"/>
        <v>7892</v>
      </c>
      <c r="V5124">
        <f t="shared" si="1587"/>
        <v>118380</v>
      </c>
      <c r="W5124" s="1" t="s">
        <v>155</v>
      </c>
      <c r="X5124" s="1" t="s">
        <v>1236</v>
      </c>
      <c r="Y5124" s="1" t="s">
        <v>156</v>
      </c>
      <c r="Z5124" s="3">
        <v>6817</v>
      </c>
      <c r="AA5124" s="4">
        <f t="shared" si="1591"/>
        <v>8894</v>
      </c>
      <c r="AB5124" s="4">
        <f t="shared" si="1584"/>
        <v>2461.2726154000002</v>
      </c>
      <c r="AC5124" s="4">
        <f t="shared" si="1585"/>
        <v>8894</v>
      </c>
      <c r="AD5124" s="4">
        <f t="shared" ref="AD5124:AD5187" si="1592">AVERAGEIFS($AA$2:$AA$6811,$L$2:$L$6811,L5124,$V$2:$V$6811,"&gt;="&amp;(V5124-100), $V$2:$V$6811,"&lt;="&amp;(V5124+100),$AA$2:$AA$6811,"&gt;"&amp;1)</f>
        <v>8894</v>
      </c>
      <c r="AE5124" s="4">
        <v>8894</v>
      </c>
      <c r="AF5124" s="4">
        <v>8894</v>
      </c>
      <c r="AG5124" s="4">
        <f>AE5124</f>
        <v>8894</v>
      </c>
      <c r="AI5124" t="e">
        <f t="shared" si="1588"/>
        <v>#N/A</v>
      </c>
      <c r="AJ5124">
        <v>102.67</v>
      </c>
      <c r="AK5124" s="2">
        <v>102.67</v>
      </c>
      <c r="AL5124" s="2">
        <f>AJ5124</f>
        <v>102.67</v>
      </c>
      <c r="AM5124" s="4"/>
      <c r="AN5124" t="e">
        <f>VLOOKUP([1]!Tabelle13[[#This Row],[Vlookup this ID for freight costs]],$AL$2:$AL$6811,2,FALSE)</f>
        <v>#REF!</v>
      </c>
      <c r="AP5124">
        <v>8.11</v>
      </c>
      <c r="AQ5124">
        <v>8.11</v>
      </c>
      <c r="AR5124" s="4">
        <v>30</v>
      </c>
      <c r="AS5124" s="4">
        <v>6</v>
      </c>
      <c r="AT5124" s="4">
        <v>2014</v>
      </c>
      <c r="AU5124" s="4">
        <v>7</v>
      </c>
      <c r="AV5124" s="4">
        <v>7</v>
      </c>
      <c r="AW5124" s="4">
        <v>2014</v>
      </c>
      <c r="AX5124" t="str">
        <f t="shared" si="1589"/>
        <v>Delay</v>
      </c>
      <c r="AY5124">
        <f t="shared" si="1590"/>
        <v>7</v>
      </c>
    </row>
    <row r="5125" spans="1:51" x14ac:dyDescent="0.2">
      <c r="A5125" s="3">
        <v>10996</v>
      </c>
      <c r="B5125" s="1" t="s">
        <v>72</v>
      </c>
      <c r="C5125" s="1" t="s">
        <v>73</v>
      </c>
      <c r="D5125" s="1" t="s">
        <v>130</v>
      </c>
      <c r="E5125" s="1" t="s">
        <v>101</v>
      </c>
      <c r="F5125" s="1" t="s">
        <v>101</v>
      </c>
      <c r="G5125" s="13" t="s">
        <v>745</v>
      </c>
      <c r="H5125" s="12">
        <v>39860</v>
      </c>
      <c r="I5125" s="12" t="s">
        <v>745</v>
      </c>
      <c r="J5125" s="12">
        <v>39860</v>
      </c>
      <c r="K5125" s="4">
        <v>1357</v>
      </c>
      <c r="L5125" s="1" t="s">
        <v>146</v>
      </c>
      <c r="M5125" s="1" t="s">
        <v>132</v>
      </c>
      <c r="N5125" s="1" t="s">
        <v>196</v>
      </c>
      <c r="O5125" s="1" t="s">
        <v>93</v>
      </c>
      <c r="P5125">
        <v>60</v>
      </c>
      <c r="Q5125">
        <v>76000</v>
      </c>
      <c r="R5125">
        <v>562400</v>
      </c>
      <c r="S5125">
        <v>7.4</v>
      </c>
      <c r="T5125">
        <v>0.12</v>
      </c>
      <c r="U5125">
        <f t="shared" si="1586"/>
        <v>562400</v>
      </c>
      <c r="V5125">
        <f t="shared" si="1587"/>
        <v>4560000</v>
      </c>
      <c r="W5125" s="1" t="s">
        <v>204</v>
      </c>
      <c r="X5125" s="1" t="s">
        <v>1236</v>
      </c>
      <c r="Y5125" s="1" t="s">
        <v>205</v>
      </c>
      <c r="Z5125" s="3">
        <v>15015</v>
      </c>
      <c r="AA5125" s="4">
        <f t="shared" si="1591"/>
        <v>8912</v>
      </c>
      <c r="AB5125" s="4">
        <f t="shared" si="1584"/>
        <v>10585.573006000001</v>
      </c>
      <c r="AC5125" s="4">
        <f t="shared" si="1585"/>
        <v>8912</v>
      </c>
      <c r="AD5125" s="4">
        <f t="shared" si="1592"/>
        <v>8417.2000000000007</v>
      </c>
      <c r="AE5125" s="4">
        <v>8912</v>
      </c>
      <c r="AF5125" s="4">
        <v>8912</v>
      </c>
      <c r="AG5125" s="4">
        <f>AE5125</f>
        <v>8912</v>
      </c>
      <c r="AH5125" s="4">
        <v>84216</v>
      </c>
      <c r="AI5125">
        <f t="shared" si="1588"/>
        <v>58270</v>
      </c>
      <c r="AJ5125">
        <v>35513.01</v>
      </c>
      <c r="AK5125" s="2">
        <v>35513.01</v>
      </c>
      <c r="AL5125" s="2">
        <f>AJ5125</f>
        <v>35513.01</v>
      </c>
      <c r="AM5125" s="4"/>
      <c r="AN5125" t="e">
        <f>VLOOKUP([1]!Tabelle13[[#This Row],[Vlookup this ID for freight costs]],$AL$2:$AL$6811,2,FALSE)</f>
        <v>#REF!</v>
      </c>
      <c r="AP5125">
        <v>1102.3</v>
      </c>
      <c r="AQ5125">
        <v>1102.3</v>
      </c>
      <c r="AR5125" s="4">
        <v>16</v>
      </c>
      <c r="AS5125" s="4">
        <v>2</v>
      </c>
      <c r="AT5125" s="4">
        <v>2009</v>
      </c>
      <c r="AU5125" s="4">
        <v>16</v>
      </c>
      <c r="AV5125" s="4">
        <v>2</v>
      </c>
      <c r="AW5125" s="4">
        <v>2009</v>
      </c>
      <c r="AX5125" t="str">
        <f t="shared" si="1589"/>
        <v>No Delay</v>
      </c>
      <c r="AY5125">
        <f t="shared" si="1590"/>
        <v>0</v>
      </c>
    </row>
    <row r="5126" spans="1:51" x14ac:dyDescent="0.2">
      <c r="A5126" s="3">
        <v>12232</v>
      </c>
      <c r="B5126" s="1" t="s">
        <v>72</v>
      </c>
      <c r="C5126" s="1" t="s">
        <v>73</v>
      </c>
      <c r="D5126" s="1" t="s">
        <v>130</v>
      </c>
      <c r="E5126" s="1" t="s">
        <v>101</v>
      </c>
      <c r="F5126" s="1" t="s">
        <v>101</v>
      </c>
      <c r="G5126" s="13" t="s">
        <v>745</v>
      </c>
      <c r="H5126" s="12">
        <v>39860</v>
      </c>
      <c r="I5126" s="12" t="s">
        <v>745</v>
      </c>
      <c r="J5126" s="12">
        <v>39860</v>
      </c>
      <c r="K5126" s="4">
        <v>1359</v>
      </c>
      <c r="L5126" s="1" t="s">
        <v>146</v>
      </c>
      <c r="M5126" s="1" t="s">
        <v>132</v>
      </c>
      <c r="N5126" s="1" t="s">
        <v>612</v>
      </c>
      <c r="O5126" s="1" t="s">
        <v>93</v>
      </c>
      <c r="P5126">
        <v>30</v>
      </c>
      <c r="Q5126">
        <v>8000</v>
      </c>
      <c r="R5126">
        <v>16000</v>
      </c>
      <c r="S5126">
        <v>2</v>
      </c>
      <c r="T5126">
        <v>7.0000000000000007E-2</v>
      </c>
      <c r="U5126">
        <f t="shared" si="1586"/>
        <v>16000</v>
      </c>
      <c r="V5126">
        <f t="shared" si="1587"/>
        <v>240000</v>
      </c>
      <c r="W5126" s="1" t="s">
        <v>204</v>
      </c>
      <c r="X5126" s="1" t="s">
        <v>1236</v>
      </c>
      <c r="Y5126" s="1" t="s">
        <v>205</v>
      </c>
      <c r="Z5126" s="3">
        <v>15015</v>
      </c>
      <c r="AA5126" s="4">
        <f t="shared" si="1591"/>
        <v>8912</v>
      </c>
      <c r="AB5126" s="4">
        <f t="shared" si="1584"/>
        <v>3122.7226060000003</v>
      </c>
      <c r="AC5126" s="4">
        <f t="shared" si="1585"/>
        <v>8912</v>
      </c>
      <c r="AD5126" s="4">
        <f t="shared" si="1592"/>
        <v>3744.5027926451612</v>
      </c>
      <c r="AE5126" s="3" t="s">
        <v>2572</v>
      </c>
      <c r="AF5126" s="3">
        <v>8912</v>
      </c>
      <c r="AG5126" s="4">
        <f>AI5126</f>
        <v>8912</v>
      </c>
      <c r="AH5126" s="4">
        <v>10996</v>
      </c>
      <c r="AI5126">
        <f t="shared" si="1588"/>
        <v>8912</v>
      </c>
      <c r="AJ5126" t="s">
        <v>2572</v>
      </c>
      <c r="AK5126" s="2">
        <v>35513.01</v>
      </c>
      <c r="AL5126" s="2">
        <f>AN5126</f>
        <v>35513.01</v>
      </c>
      <c r="AM5126" s="4">
        <v>10996</v>
      </c>
      <c r="AN5126">
        <f>INDEX($AJ$2:$AJ$6811,MATCH(AM5126,$A$2:$A$6811,0))</f>
        <v>35513.01</v>
      </c>
      <c r="AP5126">
        <v>31.36</v>
      </c>
      <c r="AQ5126">
        <v>31.36</v>
      </c>
      <c r="AR5126" s="4">
        <v>16</v>
      </c>
      <c r="AS5126" s="4">
        <v>2</v>
      </c>
      <c r="AT5126" s="4">
        <v>2009</v>
      </c>
      <c r="AU5126" s="4">
        <v>16</v>
      </c>
      <c r="AV5126" s="4">
        <v>2</v>
      </c>
      <c r="AW5126" s="4">
        <v>2009</v>
      </c>
      <c r="AX5126" t="str">
        <f t="shared" si="1589"/>
        <v>No Delay</v>
      </c>
      <c r="AY5126">
        <f t="shared" si="1590"/>
        <v>0</v>
      </c>
    </row>
    <row r="5127" spans="1:51" x14ac:dyDescent="0.2">
      <c r="A5127" s="3">
        <v>12837</v>
      </c>
      <c r="B5127" s="1" t="s">
        <v>72</v>
      </c>
      <c r="C5127" s="1" t="s">
        <v>73</v>
      </c>
      <c r="D5127" s="1" t="s">
        <v>130</v>
      </c>
      <c r="E5127" s="1" t="s">
        <v>101</v>
      </c>
      <c r="F5127" s="1" t="s">
        <v>101</v>
      </c>
      <c r="G5127" s="13" t="s">
        <v>745</v>
      </c>
      <c r="H5127" s="12">
        <v>39860</v>
      </c>
      <c r="I5127" s="12" t="s">
        <v>745</v>
      </c>
      <c r="J5127" s="12">
        <v>39860</v>
      </c>
      <c r="K5127" s="4">
        <v>1362</v>
      </c>
      <c r="L5127" s="1" t="s">
        <v>146</v>
      </c>
      <c r="M5127" s="1" t="s">
        <v>132</v>
      </c>
      <c r="N5127" s="1" t="s">
        <v>167</v>
      </c>
      <c r="O5127" s="1" t="s">
        <v>93</v>
      </c>
      <c r="P5127">
        <v>30</v>
      </c>
      <c r="Q5127">
        <v>4000</v>
      </c>
      <c r="R5127">
        <v>48040</v>
      </c>
      <c r="S5127">
        <v>12.01</v>
      </c>
      <c r="T5127">
        <v>0.4</v>
      </c>
      <c r="U5127">
        <f t="shared" si="1586"/>
        <v>48040</v>
      </c>
      <c r="V5127">
        <f t="shared" si="1587"/>
        <v>120000</v>
      </c>
      <c r="W5127" s="1" t="s">
        <v>155</v>
      </c>
      <c r="X5127" s="1" t="s">
        <v>1236</v>
      </c>
      <c r="Y5127" s="1" t="s">
        <v>156</v>
      </c>
      <c r="Z5127" s="3">
        <v>14969</v>
      </c>
      <c r="AA5127" s="4">
        <f t="shared" si="1591"/>
        <v>8912</v>
      </c>
      <c r="AB5127" s="4">
        <f t="shared" si="1584"/>
        <v>2683.7314059999999</v>
      </c>
      <c r="AC5127" s="4">
        <f t="shared" si="1585"/>
        <v>8912</v>
      </c>
      <c r="AD5127" s="4">
        <f t="shared" si="1592"/>
        <v>3816.4247071666664</v>
      </c>
      <c r="AE5127" s="3" t="s">
        <v>2572</v>
      </c>
      <c r="AF5127" s="3">
        <v>8912</v>
      </c>
      <c r="AG5127" s="4">
        <f>AI5127</f>
        <v>8912</v>
      </c>
      <c r="AH5127" s="4">
        <v>10996</v>
      </c>
      <c r="AI5127">
        <f t="shared" si="1588"/>
        <v>8912</v>
      </c>
      <c r="AJ5127" t="s">
        <v>2572</v>
      </c>
      <c r="AK5127" s="2">
        <v>35513.01</v>
      </c>
      <c r="AL5127" s="2">
        <f>AN5127</f>
        <v>35513.01</v>
      </c>
      <c r="AM5127" s="4">
        <v>10996</v>
      </c>
      <c r="AN5127">
        <f>INDEX($AJ$2:$AJ$6811,MATCH(AM5127,$A$2:$A$6811,0))</f>
        <v>35513.01</v>
      </c>
      <c r="AP5127">
        <v>94.16</v>
      </c>
      <c r="AQ5127">
        <v>94.16</v>
      </c>
      <c r="AR5127" s="4">
        <v>16</v>
      </c>
      <c r="AS5127" s="4">
        <v>2</v>
      </c>
      <c r="AT5127" s="4">
        <v>2009</v>
      </c>
      <c r="AU5127" s="4">
        <v>16</v>
      </c>
      <c r="AV5127" s="4">
        <v>2</v>
      </c>
      <c r="AW5127" s="4">
        <v>2009</v>
      </c>
      <c r="AX5127" t="str">
        <f t="shared" si="1589"/>
        <v>No Delay</v>
      </c>
      <c r="AY5127">
        <f t="shared" si="1590"/>
        <v>0</v>
      </c>
    </row>
    <row r="5128" spans="1:51" x14ac:dyDescent="0.2">
      <c r="A5128" s="3">
        <v>85798</v>
      </c>
      <c r="B5128" s="1" t="s">
        <v>151</v>
      </c>
      <c r="C5128" s="1" t="s">
        <v>65</v>
      </c>
      <c r="D5128" s="1" t="s">
        <v>130</v>
      </c>
      <c r="E5128" s="1" t="s">
        <v>152</v>
      </c>
      <c r="F5128" s="1" t="s">
        <v>152</v>
      </c>
      <c r="G5128" s="13" t="s">
        <v>1102</v>
      </c>
      <c r="H5128" s="12">
        <v>40970</v>
      </c>
      <c r="I5128" s="12" t="s">
        <v>1734</v>
      </c>
      <c r="J5128" s="12">
        <v>40830</v>
      </c>
      <c r="K5128" s="4">
        <v>3523</v>
      </c>
      <c r="L5128" s="1" t="s">
        <v>146</v>
      </c>
      <c r="M5128" s="1" t="s">
        <v>132</v>
      </c>
      <c r="N5128" s="1" t="s">
        <v>275</v>
      </c>
      <c r="O5128" s="1" t="s">
        <v>93</v>
      </c>
      <c r="P5128">
        <v>60</v>
      </c>
      <c r="Q5128">
        <v>88433</v>
      </c>
      <c r="R5128">
        <v>730456.58</v>
      </c>
      <c r="S5128">
        <v>8.26</v>
      </c>
      <c r="T5128">
        <v>0.14000000000000001</v>
      </c>
      <c r="U5128">
        <f t="shared" si="1586"/>
        <v>730456.58</v>
      </c>
      <c r="V5128">
        <f t="shared" si="1587"/>
        <v>5305980</v>
      </c>
      <c r="W5128" s="1" t="s">
        <v>155</v>
      </c>
      <c r="X5128" s="1" t="s">
        <v>1236</v>
      </c>
      <c r="Y5128" s="1" t="s">
        <v>156</v>
      </c>
      <c r="Z5128" s="3">
        <v>7726</v>
      </c>
      <c r="AA5128" s="4">
        <f t="shared" si="1591"/>
        <v>8935</v>
      </c>
      <c r="AB5128" s="4">
        <f t="shared" si="1584"/>
        <v>11950.0674034</v>
      </c>
      <c r="AC5128" s="4">
        <f t="shared" si="1585"/>
        <v>8935</v>
      </c>
      <c r="AD5128" s="4">
        <f t="shared" si="1592"/>
        <v>8935</v>
      </c>
      <c r="AE5128" s="4">
        <v>8935</v>
      </c>
      <c r="AF5128" s="4">
        <v>8935</v>
      </c>
      <c r="AG5128" s="4">
        <f>AE5128</f>
        <v>8935</v>
      </c>
      <c r="AI5128" t="e">
        <f t="shared" si="1588"/>
        <v>#N/A</v>
      </c>
      <c r="AJ5128">
        <v>21326.73</v>
      </c>
      <c r="AK5128" s="2">
        <v>21326.73</v>
      </c>
      <c r="AL5128" s="2">
        <f>AJ5128</f>
        <v>21326.73</v>
      </c>
      <c r="AM5128" s="4"/>
      <c r="AN5128" t="e">
        <f>VLOOKUP([1]!Tabelle13[[#This Row],[Vlookup this ID for freight costs]],$AL$2:$AL$6811,2,FALSE)</f>
        <v>#REF!</v>
      </c>
      <c r="AP5128">
        <v>1205.25</v>
      </c>
      <c r="AQ5128">
        <v>1205.25</v>
      </c>
      <c r="AR5128" s="4">
        <v>2</v>
      </c>
      <c r="AS5128" s="4">
        <v>4</v>
      </c>
      <c r="AT5128" s="4">
        <v>2012</v>
      </c>
      <c r="AU5128" s="4">
        <v>14</v>
      </c>
      <c r="AV5128" s="4">
        <v>10</v>
      </c>
      <c r="AW5128" s="4">
        <v>2011</v>
      </c>
      <c r="AX5128" t="str">
        <f t="shared" si="1589"/>
        <v>No Delay</v>
      </c>
      <c r="AY5128">
        <f t="shared" si="1590"/>
        <v>0</v>
      </c>
    </row>
    <row r="5129" spans="1:51" x14ac:dyDescent="0.2">
      <c r="A5129" s="3">
        <v>83047</v>
      </c>
      <c r="B5129" s="1" t="s">
        <v>50</v>
      </c>
      <c r="C5129" s="1" t="s">
        <v>51</v>
      </c>
      <c r="D5129" s="1" t="s">
        <v>130</v>
      </c>
      <c r="E5129" s="1" t="s">
        <v>101</v>
      </c>
      <c r="F5129" s="1" t="s">
        <v>101</v>
      </c>
      <c r="G5129" s="13" t="s">
        <v>452</v>
      </c>
      <c r="H5129" s="12">
        <v>41121</v>
      </c>
      <c r="I5129" s="12" t="s">
        <v>2573</v>
      </c>
      <c r="J5129" s="12">
        <v>41088</v>
      </c>
      <c r="K5129" s="4">
        <v>4003</v>
      </c>
      <c r="L5129" s="1" t="s">
        <v>146</v>
      </c>
      <c r="M5129" s="1" t="s">
        <v>132</v>
      </c>
      <c r="N5129" s="1" t="s">
        <v>1032</v>
      </c>
      <c r="O5129" s="1" t="s">
        <v>93</v>
      </c>
      <c r="P5129">
        <v>240</v>
      </c>
      <c r="Q5129">
        <v>60968</v>
      </c>
      <c r="R5129">
        <v>118887.6</v>
      </c>
      <c r="S5129">
        <v>1.95</v>
      </c>
      <c r="T5129">
        <v>0.01</v>
      </c>
      <c r="U5129">
        <f t="shared" si="1586"/>
        <v>118887.59999999999</v>
      </c>
      <c r="V5129">
        <f t="shared" si="1587"/>
        <v>14632320</v>
      </c>
      <c r="W5129" s="1" t="s">
        <v>155</v>
      </c>
      <c r="X5129" s="1" t="s">
        <v>1236</v>
      </c>
      <c r="Y5129" s="1" t="s">
        <v>156</v>
      </c>
      <c r="Z5129" s="3">
        <v>14703</v>
      </c>
      <c r="AA5129" s="4">
        <f>AB5129</f>
        <v>8936.0291539999998</v>
      </c>
      <c r="AB5129" s="2">
        <f>2245.156962+0.109744*Q5129</f>
        <v>8936.0291539999998</v>
      </c>
      <c r="AC5129" s="4">
        <f>AD5129</f>
        <v>31314.014577000002</v>
      </c>
      <c r="AD5129" s="4">
        <f t="shared" si="1592"/>
        <v>31314.014577000002</v>
      </c>
      <c r="AE5129" s="4" t="s">
        <v>62</v>
      </c>
      <c r="AG5129" s="4" t="str">
        <f>AE5129</f>
        <v>Weight Captured Separately</v>
      </c>
      <c r="AI5129" t="e">
        <f t="shared" si="1588"/>
        <v>#N/A</v>
      </c>
      <c r="AJ5129" t="s">
        <v>63</v>
      </c>
      <c r="AK5129" s="2"/>
      <c r="AL5129" s="2" t="str">
        <f>AJ5129</f>
        <v>Invoiced Separately</v>
      </c>
      <c r="AM5129" s="4"/>
      <c r="AN5129" t="e">
        <f>VLOOKUP([1]!Tabelle13[[#This Row],[Vlookup this ID for freight costs]],$AL$2:$AL$6811,2,FALSE)</f>
        <v>#REF!</v>
      </c>
      <c r="AO5129">
        <f>IF(AK:AK="",AC:AC*6.242+1.383 -2.844 + 3.145 -2.265  -2.026,AK:AK)</f>
        <v>195459.47198963395</v>
      </c>
      <c r="AP5129">
        <v>166.68</v>
      </c>
      <c r="AQ5129">
        <v>166.68</v>
      </c>
      <c r="AR5129" s="4">
        <v>31</v>
      </c>
      <c r="AS5129" s="4">
        <v>7</v>
      </c>
      <c r="AT5129" s="4">
        <v>2012</v>
      </c>
      <c r="AU5129" s="4">
        <v>28</v>
      </c>
      <c r="AV5129" s="4">
        <v>6</v>
      </c>
      <c r="AW5129" s="4">
        <v>2012</v>
      </c>
      <c r="AX5129" t="str">
        <f t="shared" si="1589"/>
        <v>No Delay</v>
      </c>
      <c r="AY5129">
        <f t="shared" si="1590"/>
        <v>0</v>
      </c>
    </row>
    <row r="5130" spans="1:51" x14ac:dyDescent="0.2">
      <c r="A5130" s="3">
        <v>11332</v>
      </c>
      <c r="B5130" s="1" t="s">
        <v>72</v>
      </c>
      <c r="C5130" s="1" t="s">
        <v>73</v>
      </c>
      <c r="D5130" s="1" t="s">
        <v>130</v>
      </c>
      <c r="E5130" s="1" t="s">
        <v>101</v>
      </c>
      <c r="F5130" s="1" t="s">
        <v>101</v>
      </c>
      <c r="G5130" s="13" t="s">
        <v>1865</v>
      </c>
      <c r="H5130" s="12">
        <v>39986</v>
      </c>
      <c r="I5130" s="12" t="s">
        <v>1865</v>
      </c>
      <c r="J5130" s="12">
        <v>39986</v>
      </c>
      <c r="K5130" s="4">
        <v>1634</v>
      </c>
      <c r="L5130" s="1" t="s">
        <v>146</v>
      </c>
      <c r="M5130" s="1" t="s">
        <v>132</v>
      </c>
      <c r="N5130" s="1" t="s">
        <v>196</v>
      </c>
      <c r="O5130" s="1" t="s">
        <v>93</v>
      </c>
      <c r="P5130">
        <v>60</v>
      </c>
      <c r="Q5130">
        <v>76000</v>
      </c>
      <c r="R5130">
        <v>541120</v>
      </c>
      <c r="S5130">
        <v>7.12</v>
      </c>
      <c r="T5130">
        <v>0.12</v>
      </c>
      <c r="U5130">
        <f t="shared" si="1586"/>
        <v>541120</v>
      </c>
      <c r="V5130">
        <f t="shared" si="1587"/>
        <v>4560000</v>
      </c>
      <c r="W5130" s="1" t="s">
        <v>204</v>
      </c>
      <c r="X5130" s="1" t="s">
        <v>1236</v>
      </c>
      <c r="Y5130" s="1" t="s">
        <v>205</v>
      </c>
      <c r="Z5130" s="3">
        <v>15015</v>
      </c>
      <c r="AA5130" s="4">
        <f t="shared" si="1591"/>
        <v>8955</v>
      </c>
      <c r="AB5130" s="4">
        <f t="shared" ref="AB5130:AB5161" si="1593" xml:space="preserve"> 2244.740206  + 0.1097478*Q5130</f>
        <v>10585.573006000001</v>
      </c>
      <c r="AC5130" s="4">
        <f t="shared" ref="AC5130:AC5161" si="1594">AF5130</f>
        <v>8955</v>
      </c>
      <c r="AD5130" s="4">
        <f t="shared" si="1592"/>
        <v>8417.2000000000007</v>
      </c>
      <c r="AE5130" s="4">
        <v>8955</v>
      </c>
      <c r="AF5130" s="4">
        <v>8955</v>
      </c>
      <c r="AG5130" s="4">
        <f>AE5130</f>
        <v>8955</v>
      </c>
      <c r="AH5130" s="4">
        <v>84360</v>
      </c>
      <c r="AI5130">
        <f t="shared" si="1588"/>
        <v>17018</v>
      </c>
      <c r="AJ5130">
        <v>14958.2</v>
      </c>
      <c r="AK5130" s="2">
        <v>14958.2</v>
      </c>
      <c r="AL5130" s="2">
        <f>AJ5130</f>
        <v>14958.2</v>
      </c>
      <c r="AM5130" s="4"/>
      <c r="AN5130" t="e">
        <f>VLOOKUP([1]!Tabelle13[[#This Row],[Vlookup this ID for freight costs]],$AL$2:$AL$6811,2,FALSE)</f>
        <v>#REF!</v>
      </c>
      <c r="AP5130">
        <v>1060.5999999999999</v>
      </c>
      <c r="AQ5130">
        <v>1060.5999999999999</v>
      </c>
      <c r="AR5130" s="4">
        <v>22</v>
      </c>
      <c r="AS5130" s="4">
        <v>6</v>
      </c>
      <c r="AT5130" s="4">
        <v>2009</v>
      </c>
      <c r="AU5130" s="4">
        <v>22</v>
      </c>
      <c r="AV5130" s="4">
        <v>6</v>
      </c>
      <c r="AW5130" s="4">
        <v>2009</v>
      </c>
      <c r="AX5130" t="str">
        <f t="shared" si="1589"/>
        <v>No Delay</v>
      </c>
      <c r="AY5130">
        <f t="shared" si="1590"/>
        <v>0</v>
      </c>
    </row>
    <row r="5131" spans="1:51" x14ac:dyDescent="0.2">
      <c r="A5131" s="3">
        <v>11656</v>
      </c>
      <c r="B5131" s="1" t="s">
        <v>72</v>
      </c>
      <c r="C5131" s="1" t="s">
        <v>73</v>
      </c>
      <c r="D5131" s="1" t="s">
        <v>130</v>
      </c>
      <c r="E5131" s="1" t="s">
        <v>101</v>
      </c>
      <c r="F5131" s="1" t="s">
        <v>101</v>
      </c>
      <c r="G5131" s="13" t="s">
        <v>1865</v>
      </c>
      <c r="H5131" s="12">
        <v>39986</v>
      </c>
      <c r="I5131" s="12" t="s">
        <v>1865</v>
      </c>
      <c r="J5131" s="12">
        <v>39986</v>
      </c>
      <c r="K5131" s="4">
        <v>1636</v>
      </c>
      <c r="L5131" s="1" t="s">
        <v>146</v>
      </c>
      <c r="M5131" s="1" t="s">
        <v>132</v>
      </c>
      <c r="N5131" s="1" t="s">
        <v>206</v>
      </c>
      <c r="O5131" s="1" t="s">
        <v>93</v>
      </c>
      <c r="P5131">
        <v>60</v>
      </c>
      <c r="Q5131">
        <v>4000</v>
      </c>
      <c r="R5131">
        <v>16000</v>
      </c>
      <c r="S5131">
        <v>4</v>
      </c>
      <c r="T5131">
        <v>7.0000000000000007E-2</v>
      </c>
      <c r="U5131">
        <f t="shared" si="1586"/>
        <v>16000</v>
      </c>
      <c r="V5131">
        <f t="shared" si="1587"/>
        <v>240000</v>
      </c>
      <c r="W5131" s="1" t="s">
        <v>204</v>
      </c>
      <c r="X5131" s="1" t="s">
        <v>1236</v>
      </c>
      <c r="Y5131" s="1" t="s">
        <v>205</v>
      </c>
      <c r="Z5131" s="3">
        <v>15015</v>
      </c>
      <c r="AA5131" s="4">
        <f t="shared" si="1591"/>
        <v>8955</v>
      </c>
      <c r="AB5131" s="4">
        <f t="shared" si="1593"/>
        <v>2683.7314059999999</v>
      </c>
      <c r="AC5131" s="4">
        <f t="shared" si="1594"/>
        <v>8955</v>
      </c>
      <c r="AD5131" s="4">
        <f t="shared" si="1592"/>
        <v>3744.5027926451612</v>
      </c>
      <c r="AE5131" s="3" t="s">
        <v>2574</v>
      </c>
      <c r="AF5131" s="3">
        <v>8955</v>
      </c>
      <c r="AG5131" s="4">
        <f>AI5131</f>
        <v>8955</v>
      </c>
      <c r="AH5131" s="4">
        <v>11332</v>
      </c>
      <c r="AI5131">
        <f t="shared" si="1588"/>
        <v>8955</v>
      </c>
      <c r="AJ5131" t="s">
        <v>2574</v>
      </c>
      <c r="AK5131" s="2">
        <v>14958.2</v>
      </c>
      <c r="AL5131" s="2">
        <f>AN5131</f>
        <v>14958.2</v>
      </c>
      <c r="AM5131" s="4">
        <v>11332</v>
      </c>
      <c r="AN5131">
        <f>INDEX($AJ$2:$AJ$6811,MATCH(AM5131,$A$2:$A$6811,0))</f>
        <v>14958.2</v>
      </c>
      <c r="AP5131">
        <v>31.36</v>
      </c>
      <c r="AQ5131">
        <v>31.36</v>
      </c>
      <c r="AR5131" s="4">
        <v>22</v>
      </c>
      <c r="AS5131" s="4">
        <v>6</v>
      </c>
      <c r="AT5131" s="4">
        <v>2009</v>
      </c>
      <c r="AU5131" s="4">
        <v>22</v>
      </c>
      <c r="AV5131" s="4">
        <v>6</v>
      </c>
      <c r="AW5131" s="4">
        <v>2009</v>
      </c>
      <c r="AX5131" t="str">
        <f t="shared" si="1589"/>
        <v>No Delay</v>
      </c>
      <c r="AY5131">
        <f t="shared" si="1590"/>
        <v>0</v>
      </c>
    </row>
    <row r="5132" spans="1:51" x14ac:dyDescent="0.2">
      <c r="A5132" s="3">
        <v>11989</v>
      </c>
      <c r="B5132" s="1" t="s">
        <v>72</v>
      </c>
      <c r="C5132" s="1" t="s">
        <v>73</v>
      </c>
      <c r="D5132" s="1" t="s">
        <v>130</v>
      </c>
      <c r="E5132" s="1" t="s">
        <v>101</v>
      </c>
      <c r="F5132" s="1" t="s">
        <v>101</v>
      </c>
      <c r="G5132" s="13" t="s">
        <v>1865</v>
      </c>
      <c r="H5132" s="12">
        <v>39986</v>
      </c>
      <c r="I5132" s="12" t="s">
        <v>1865</v>
      </c>
      <c r="J5132" s="12">
        <v>39986</v>
      </c>
      <c r="K5132" s="4">
        <v>1637</v>
      </c>
      <c r="L5132" s="1" t="s">
        <v>146</v>
      </c>
      <c r="M5132" s="1" t="s">
        <v>132</v>
      </c>
      <c r="N5132" s="1" t="s">
        <v>167</v>
      </c>
      <c r="O5132" s="1" t="s">
        <v>93</v>
      </c>
      <c r="P5132">
        <v>30</v>
      </c>
      <c r="Q5132">
        <v>4000</v>
      </c>
      <c r="R5132">
        <v>42480</v>
      </c>
      <c r="S5132">
        <v>10.62</v>
      </c>
      <c r="T5132">
        <v>0.35</v>
      </c>
      <c r="U5132">
        <f t="shared" si="1586"/>
        <v>42480</v>
      </c>
      <c r="V5132">
        <f t="shared" si="1587"/>
        <v>120000</v>
      </c>
      <c r="W5132" s="1" t="s">
        <v>155</v>
      </c>
      <c r="X5132" s="1" t="s">
        <v>1236</v>
      </c>
      <c r="Y5132" s="1" t="s">
        <v>156</v>
      </c>
      <c r="Z5132" s="3">
        <v>14969</v>
      </c>
      <c r="AA5132" s="4">
        <f t="shared" si="1591"/>
        <v>8955</v>
      </c>
      <c r="AB5132" s="4">
        <f t="shared" si="1593"/>
        <v>2683.7314059999999</v>
      </c>
      <c r="AC5132" s="4">
        <f t="shared" si="1594"/>
        <v>8955</v>
      </c>
      <c r="AD5132" s="4">
        <f t="shared" si="1592"/>
        <v>3816.4247071666664</v>
      </c>
      <c r="AE5132" s="3" t="s">
        <v>2574</v>
      </c>
      <c r="AF5132" s="3">
        <v>8955</v>
      </c>
      <c r="AG5132" s="4">
        <f>AI5132</f>
        <v>8955</v>
      </c>
      <c r="AH5132" s="4">
        <v>11332</v>
      </c>
      <c r="AI5132">
        <f t="shared" si="1588"/>
        <v>8955</v>
      </c>
      <c r="AJ5132" t="s">
        <v>2574</v>
      </c>
      <c r="AK5132" s="2">
        <v>14958.2</v>
      </c>
      <c r="AL5132" s="2">
        <f>AN5132</f>
        <v>14958.2</v>
      </c>
      <c r="AM5132" s="4">
        <v>11332</v>
      </c>
      <c r="AN5132">
        <f>INDEX($AJ$2:$AJ$6811,MATCH(AM5132,$A$2:$A$6811,0))</f>
        <v>14958.2</v>
      </c>
      <c r="AP5132">
        <v>83.26</v>
      </c>
      <c r="AQ5132">
        <v>83.26</v>
      </c>
      <c r="AR5132" s="4">
        <v>22</v>
      </c>
      <c r="AS5132" s="4">
        <v>6</v>
      </c>
      <c r="AT5132" s="4">
        <v>2009</v>
      </c>
      <c r="AU5132" s="4">
        <v>22</v>
      </c>
      <c r="AV5132" s="4">
        <v>6</v>
      </c>
      <c r="AW5132" s="4">
        <v>2009</v>
      </c>
      <c r="AX5132" t="str">
        <f t="shared" si="1589"/>
        <v>No Delay</v>
      </c>
      <c r="AY5132">
        <f t="shared" si="1590"/>
        <v>0</v>
      </c>
    </row>
    <row r="5133" spans="1:51" x14ac:dyDescent="0.2">
      <c r="A5133" s="3">
        <v>39343</v>
      </c>
      <c r="B5133" s="1" t="s">
        <v>168</v>
      </c>
      <c r="C5133" s="1" t="s">
        <v>150</v>
      </c>
      <c r="D5133" s="1" t="s">
        <v>100</v>
      </c>
      <c r="E5133" s="1" t="s">
        <v>253</v>
      </c>
      <c r="F5133" s="1" t="s">
        <v>253</v>
      </c>
      <c r="G5133" s="13" t="s">
        <v>290</v>
      </c>
      <c r="H5133" s="12">
        <v>40939</v>
      </c>
      <c r="I5133" s="12" t="s">
        <v>290</v>
      </c>
      <c r="J5133" s="12">
        <v>40939</v>
      </c>
      <c r="K5133" s="4">
        <v>3715</v>
      </c>
      <c r="L5133" s="1" t="s">
        <v>146</v>
      </c>
      <c r="M5133" s="1" t="s">
        <v>672</v>
      </c>
      <c r="N5133" s="1" t="s">
        <v>265</v>
      </c>
      <c r="O5133" s="1" t="s">
        <v>93</v>
      </c>
      <c r="P5133">
        <v>60</v>
      </c>
      <c r="Q5133">
        <v>82075</v>
      </c>
      <c r="R5133">
        <v>223244</v>
      </c>
      <c r="S5133">
        <v>2.72</v>
      </c>
      <c r="T5133">
        <v>0.05</v>
      </c>
      <c r="U5133">
        <f t="shared" si="1586"/>
        <v>223244.00000000003</v>
      </c>
      <c r="V5133">
        <f t="shared" si="1587"/>
        <v>4924500</v>
      </c>
      <c r="W5133" s="1" t="s">
        <v>204</v>
      </c>
      <c r="X5133" s="1" t="s">
        <v>1236</v>
      </c>
      <c r="Y5133" s="1" t="s">
        <v>205</v>
      </c>
      <c r="Z5133" s="3">
        <v>16682</v>
      </c>
      <c r="AA5133" s="4">
        <f t="shared" si="1591"/>
        <v>8969</v>
      </c>
      <c r="AB5133" s="4">
        <f t="shared" si="1593"/>
        <v>11252.290891000001</v>
      </c>
      <c r="AC5133" s="4">
        <f t="shared" si="1594"/>
        <v>8969</v>
      </c>
      <c r="AD5133" s="4">
        <f t="shared" si="1592"/>
        <v>8969</v>
      </c>
      <c r="AE5133" s="4">
        <v>8969</v>
      </c>
      <c r="AF5133" s="4">
        <v>8969</v>
      </c>
      <c r="AG5133" s="4">
        <f>AE5133</f>
        <v>8969</v>
      </c>
      <c r="AI5133" t="e">
        <f t="shared" si="1588"/>
        <v>#N/A</v>
      </c>
      <c r="AJ5133">
        <v>7175.27</v>
      </c>
      <c r="AK5133" s="2">
        <v>7175.27</v>
      </c>
      <c r="AL5133" s="2">
        <f>AJ5133</f>
        <v>7175.27</v>
      </c>
      <c r="AM5133" s="4"/>
      <c r="AN5133" t="e">
        <f>VLOOKUP([1]!Tabelle13[[#This Row],[Vlookup this ID for freight costs]],$AL$2:$AL$6811,2,FALSE)</f>
        <v>#REF!</v>
      </c>
      <c r="AP5133">
        <v>368.35</v>
      </c>
      <c r="AQ5133">
        <v>368.35</v>
      </c>
      <c r="AR5133" s="4">
        <v>31</v>
      </c>
      <c r="AS5133" s="4">
        <v>1</v>
      </c>
      <c r="AT5133" s="4">
        <v>2012</v>
      </c>
      <c r="AU5133" s="4">
        <v>31</v>
      </c>
      <c r="AV5133" s="4">
        <v>1</v>
      </c>
      <c r="AW5133" s="4">
        <v>2012</v>
      </c>
      <c r="AX5133" t="str">
        <f t="shared" si="1589"/>
        <v>No Delay</v>
      </c>
      <c r="AY5133">
        <f t="shared" si="1590"/>
        <v>0</v>
      </c>
    </row>
    <row r="5134" spans="1:51" x14ac:dyDescent="0.2">
      <c r="A5134" s="3">
        <v>83609</v>
      </c>
      <c r="B5134" s="1" t="s">
        <v>1686</v>
      </c>
      <c r="C5134" s="1" t="s">
        <v>165</v>
      </c>
      <c r="D5134" s="1" t="s">
        <v>130</v>
      </c>
      <c r="E5134" s="1" t="s">
        <v>53</v>
      </c>
      <c r="F5134" s="1" t="s">
        <v>53</v>
      </c>
      <c r="G5134" s="13" t="s">
        <v>1298</v>
      </c>
      <c r="H5134" s="12">
        <v>41212</v>
      </c>
      <c r="I5134" s="12" t="s">
        <v>1298</v>
      </c>
      <c r="J5134" s="12">
        <v>41212</v>
      </c>
      <c r="K5134" s="4">
        <v>4251</v>
      </c>
      <c r="L5134" s="1" t="s">
        <v>146</v>
      </c>
      <c r="M5134" s="1" t="s">
        <v>132</v>
      </c>
      <c r="N5134" s="1" t="s">
        <v>238</v>
      </c>
      <c r="O5134" s="1" t="s">
        <v>93</v>
      </c>
      <c r="P5134">
        <v>30</v>
      </c>
      <c r="Q5134">
        <v>39600</v>
      </c>
      <c r="R5134">
        <v>219384</v>
      </c>
      <c r="S5134">
        <v>5.54</v>
      </c>
      <c r="T5134">
        <v>0.18</v>
      </c>
      <c r="U5134">
        <f t="shared" si="1586"/>
        <v>219384</v>
      </c>
      <c r="V5134">
        <f t="shared" si="1587"/>
        <v>1188000</v>
      </c>
      <c r="W5134" s="1" t="s">
        <v>160</v>
      </c>
      <c r="X5134" s="1" t="s">
        <v>1236</v>
      </c>
      <c r="Y5134" s="1" t="s">
        <v>161</v>
      </c>
      <c r="Z5134" s="3">
        <v>5149</v>
      </c>
      <c r="AA5134" s="4">
        <f t="shared" si="1591"/>
        <v>8996</v>
      </c>
      <c r="AB5134" s="4">
        <f t="shared" si="1593"/>
        <v>6590.7530860000006</v>
      </c>
      <c r="AC5134" s="4">
        <f t="shared" si="1594"/>
        <v>8996</v>
      </c>
      <c r="AD5134" s="4">
        <f t="shared" si="1592"/>
        <v>8996</v>
      </c>
      <c r="AE5134" s="3" t="s">
        <v>2575</v>
      </c>
      <c r="AF5134" s="3">
        <v>8996</v>
      </c>
      <c r="AG5134" s="4">
        <f>AI5134</f>
        <v>8996</v>
      </c>
      <c r="AH5134" s="4">
        <v>83061</v>
      </c>
      <c r="AI5134">
        <f t="shared" si="1588"/>
        <v>8996</v>
      </c>
      <c r="AJ5134" t="s">
        <v>2575</v>
      </c>
      <c r="AK5134" s="2">
        <v>43098.9</v>
      </c>
      <c r="AL5134" s="2">
        <f>AN5134</f>
        <v>43098.9</v>
      </c>
      <c r="AM5134" s="4">
        <v>83061</v>
      </c>
      <c r="AN5134">
        <f>INDEX($AJ$2:$AJ$6811,MATCH(AM5134,$A$2:$A$6811,0))</f>
        <v>43098.9</v>
      </c>
      <c r="AP5134">
        <v>307.58</v>
      </c>
      <c r="AQ5134">
        <v>307.58</v>
      </c>
      <c r="AR5134" s="4">
        <v>30</v>
      </c>
      <c r="AS5134" s="4">
        <v>10</v>
      </c>
      <c r="AT5134" s="4">
        <v>2012</v>
      </c>
      <c r="AU5134" s="4">
        <v>30</v>
      </c>
      <c r="AV5134" s="4">
        <v>10</v>
      </c>
      <c r="AW5134" s="4">
        <v>2012</v>
      </c>
      <c r="AX5134" t="str">
        <f t="shared" si="1589"/>
        <v>No Delay</v>
      </c>
      <c r="AY5134">
        <f t="shared" si="1590"/>
        <v>0</v>
      </c>
    </row>
    <row r="5135" spans="1:51" x14ac:dyDescent="0.2">
      <c r="A5135" s="3">
        <v>83061</v>
      </c>
      <c r="B5135" s="1" t="s">
        <v>1686</v>
      </c>
      <c r="C5135" s="1" t="s">
        <v>165</v>
      </c>
      <c r="D5135" s="1" t="s">
        <v>130</v>
      </c>
      <c r="E5135" s="1" t="s">
        <v>53</v>
      </c>
      <c r="F5135" s="1" t="s">
        <v>53</v>
      </c>
      <c r="G5135" s="13" t="s">
        <v>1298</v>
      </c>
      <c r="H5135" s="12">
        <v>41212</v>
      </c>
      <c r="I5135" s="12" t="s">
        <v>1298</v>
      </c>
      <c r="J5135" s="12">
        <v>41212</v>
      </c>
      <c r="K5135" s="4">
        <v>4249</v>
      </c>
      <c r="L5135" s="1" t="s">
        <v>146</v>
      </c>
      <c r="M5135" s="1" t="s">
        <v>132</v>
      </c>
      <c r="N5135" s="1" t="s">
        <v>238</v>
      </c>
      <c r="O5135" s="1" t="s">
        <v>93</v>
      </c>
      <c r="P5135">
        <v>30</v>
      </c>
      <c r="Q5135">
        <v>20000</v>
      </c>
      <c r="R5135">
        <v>110800</v>
      </c>
      <c r="S5135">
        <v>5.54</v>
      </c>
      <c r="T5135">
        <v>0.18</v>
      </c>
      <c r="U5135">
        <f t="shared" si="1586"/>
        <v>110800</v>
      </c>
      <c r="V5135">
        <f t="shared" si="1587"/>
        <v>600000</v>
      </c>
      <c r="W5135" s="1" t="s">
        <v>861</v>
      </c>
      <c r="X5135" s="1" t="s">
        <v>1236</v>
      </c>
      <c r="Y5135" s="1" t="s">
        <v>156</v>
      </c>
      <c r="Z5135" s="3">
        <v>5457</v>
      </c>
      <c r="AA5135" s="4">
        <f t="shared" si="1591"/>
        <v>8996</v>
      </c>
      <c r="AB5135" s="4">
        <f t="shared" si="1593"/>
        <v>4439.6962060000005</v>
      </c>
      <c r="AC5135" s="4">
        <f t="shared" si="1594"/>
        <v>8996</v>
      </c>
      <c r="AD5135" s="4">
        <f t="shared" si="1592"/>
        <v>2327.143150923077</v>
      </c>
      <c r="AE5135" s="4">
        <v>8996</v>
      </c>
      <c r="AF5135" s="4">
        <v>8996</v>
      </c>
      <c r="AG5135" s="4">
        <f>AE5135</f>
        <v>8996</v>
      </c>
      <c r="AI5135" t="e">
        <f t="shared" si="1588"/>
        <v>#N/A</v>
      </c>
      <c r="AJ5135">
        <v>43098.9</v>
      </c>
      <c r="AK5135" s="2">
        <v>43098.9</v>
      </c>
      <c r="AL5135" s="2">
        <f>AJ5135</f>
        <v>43098.9</v>
      </c>
      <c r="AM5135" s="4"/>
      <c r="AN5135" t="e">
        <f>VLOOKUP([1]!Tabelle13[[#This Row],[Vlookup this ID for freight costs]],$AL$2:$AL$6811,2,FALSE)</f>
        <v>#REF!</v>
      </c>
      <c r="AP5135">
        <v>155.34</v>
      </c>
      <c r="AQ5135">
        <v>155.34</v>
      </c>
      <c r="AR5135" s="4">
        <v>30</v>
      </c>
      <c r="AS5135" s="4">
        <v>10</v>
      </c>
      <c r="AT5135" s="4">
        <v>2012</v>
      </c>
      <c r="AU5135" s="4">
        <v>30</v>
      </c>
      <c r="AV5135" s="4">
        <v>10</v>
      </c>
      <c r="AW5135" s="4">
        <v>2012</v>
      </c>
      <c r="AX5135" t="str">
        <f t="shared" si="1589"/>
        <v>No Delay</v>
      </c>
      <c r="AY5135">
        <f t="shared" si="1590"/>
        <v>0</v>
      </c>
    </row>
    <row r="5136" spans="1:51" x14ac:dyDescent="0.2">
      <c r="A5136" s="3">
        <v>85884</v>
      </c>
      <c r="B5136" s="1" t="s">
        <v>1686</v>
      </c>
      <c r="C5136" s="1" t="s">
        <v>165</v>
      </c>
      <c r="D5136" s="1" t="s">
        <v>130</v>
      </c>
      <c r="E5136" s="1" t="s">
        <v>53</v>
      </c>
      <c r="F5136" s="1" t="s">
        <v>53</v>
      </c>
      <c r="G5136" s="13" t="s">
        <v>1298</v>
      </c>
      <c r="H5136" s="12">
        <v>41212</v>
      </c>
      <c r="I5136" s="12" t="s">
        <v>1298</v>
      </c>
      <c r="J5136" s="12">
        <v>41212</v>
      </c>
      <c r="K5136" s="4">
        <v>4254</v>
      </c>
      <c r="L5136" s="1" t="s">
        <v>146</v>
      </c>
      <c r="M5136" s="1" t="s">
        <v>132</v>
      </c>
      <c r="N5136" s="1" t="s">
        <v>238</v>
      </c>
      <c r="O5136" s="1" t="s">
        <v>93</v>
      </c>
      <c r="P5136">
        <v>30</v>
      </c>
      <c r="Q5136">
        <v>40000</v>
      </c>
      <c r="R5136">
        <v>221600</v>
      </c>
      <c r="S5136">
        <v>5.54</v>
      </c>
      <c r="T5136">
        <v>0.18</v>
      </c>
      <c r="U5136">
        <f t="shared" si="1586"/>
        <v>221600</v>
      </c>
      <c r="V5136">
        <f t="shared" si="1587"/>
        <v>1200000</v>
      </c>
      <c r="W5136" s="1" t="s">
        <v>861</v>
      </c>
      <c r="X5136" s="1" t="s">
        <v>1236</v>
      </c>
      <c r="Y5136" s="1" t="s">
        <v>156</v>
      </c>
      <c r="Z5136" s="3">
        <v>5457</v>
      </c>
      <c r="AA5136" s="4">
        <f t="shared" si="1591"/>
        <v>8996</v>
      </c>
      <c r="AB5136" s="4">
        <f t="shared" si="1593"/>
        <v>6634.6522060000007</v>
      </c>
      <c r="AC5136" s="4">
        <f t="shared" si="1594"/>
        <v>8996</v>
      </c>
      <c r="AD5136" s="4">
        <f t="shared" si="1592"/>
        <v>3737.3055555555557</v>
      </c>
      <c r="AE5136" s="3" t="s">
        <v>2575</v>
      </c>
      <c r="AF5136" s="3">
        <v>8996</v>
      </c>
      <c r="AG5136" s="4">
        <f>AI5136</f>
        <v>8996</v>
      </c>
      <c r="AH5136" s="4">
        <v>83061</v>
      </c>
      <c r="AI5136">
        <f t="shared" si="1588"/>
        <v>8996</v>
      </c>
      <c r="AJ5136" t="s">
        <v>2575</v>
      </c>
      <c r="AK5136" s="2">
        <v>43098.9</v>
      </c>
      <c r="AL5136" s="2">
        <f>AN5136</f>
        <v>43098.9</v>
      </c>
      <c r="AM5136" s="4">
        <v>83061</v>
      </c>
      <c r="AN5136">
        <f>INDEX($AJ$2:$AJ$6811,MATCH(AM5136,$A$2:$A$6811,0))</f>
        <v>43098.9</v>
      </c>
      <c r="AP5136">
        <v>310.68</v>
      </c>
      <c r="AQ5136">
        <v>310.68</v>
      </c>
      <c r="AR5136" s="4">
        <v>30</v>
      </c>
      <c r="AS5136" s="4">
        <v>10</v>
      </c>
      <c r="AT5136" s="4">
        <v>2012</v>
      </c>
      <c r="AU5136" s="4">
        <v>30</v>
      </c>
      <c r="AV5136" s="4">
        <v>10</v>
      </c>
      <c r="AW5136" s="4">
        <v>2012</v>
      </c>
      <c r="AX5136" t="str">
        <f t="shared" si="1589"/>
        <v>No Delay</v>
      </c>
      <c r="AY5136">
        <f t="shared" si="1590"/>
        <v>0</v>
      </c>
    </row>
    <row r="5137" spans="1:51" x14ac:dyDescent="0.2">
      <c r="A5137" s="3">
        <v>86034</v>
      </c>
      <c r="B5137" s="1" t="s">
        <v>175</v>
      </c>
      <c r="C5137" s="1" t="s">
        <v>165</v>
      </c>
      <c r="D5137" s="1" t="s">
        <v>130</v>
      </c>
      <c r="E5137" s="1" t="s">
        <v>101</v>
      </c>
      <c r="F5137" s="1" t="s">
        <v>101</v>
      </c>
      <c r="G5137" s="13" t="s">
        <v>617</v>
      </c>
      <c r="H5137" s="12">
        <v>41670</v>
      </c>
      <c r="I5137" s="12" t="s">
        <v>2173</v>
      </c>
      <c r="J5137" s="12">
        <v>41673</v>
      </c>
      <c r="K5137" s="4">
        <v>5235</v>
      </c>
      <c r="L5137" s="1" t="s">
        <v>146</v>
      </c>
      <c r="M5137" s="1" t="s">
        <v>132</v>
      </c>
      <c r="N5137" s="1" t="s">
        <v>1520</v>
      </c>
      <c r="O5137" s="1" t="s">
        <v>93</v>
      </c>
      <c r="P5137">
        <v>100</v>
      </c>
      <c r="Q5137">
        <v>45285</v>
      </c>
      <c r="R5137">
        <v>58870.5</v>
      </c>
      <c r="S5137">
        <v>1.3</v>
      </c>
      <c r="T5137">
        <v>0.01</v>
      </c>
      <c r="U5137">
        <f t="shared" si="1586"/>
        <v>58870.5</v>
      </c>
      <c r="V5137">
        <f t="shared" si="1587"/>
        <v>4528500</v>
      </c>
      <c r="W5137" s="1" t="s">
        <v>155</v>
      </c>
      <c r="X5137" s="1" t="s">
        <v>1236</v>
      </c>
      <c r="Y5137" s="1" t="s">
        <v>156</v>
      </c>
      <c r="Z5137" s="3">
        <v>11413</v>
      </c>
      <c r="AA5137" s="4">
        <f t="shared" si="1591"/>
        <v>8998</v>
      </c>
      <c r="AB5137" s="4">
        <f t="shared" si="1593"/>
        <v>7214.6693290000003</v>
      </c>
      <c r="AC5137" s="4">
        <f t="shared" si="1594"/>
        <v>8998</v>
      </c>
      <c r="AD5137" s="4">
        <f t="shared" si="1592"/>
        <v>8998</v>
      </c>
      <c r="AE5137" s="4">
        <v>8998</v>
      </c>
      <c r="AF5137" s="4">
        <v>8998</v>
      </c>
      <c r="AG5137" s="4">
        <f>AE5137</f>
        <v>8998</v>
      </c>
      <c r="AI5137" t="e">
        <f t="shared" si="1588"/>
        <v>#N/A</v>
      </c>
      <c r="AJ5137">
        <v>5458.45</v>
      </c>
      <c r="AK5137" s="2">
        <v>5458.45</v>
      </c>
      <c r="AL5137" s="2">
        <f>AJ5137</f>
        <v>5458.45</v>
      </c>
      <c r="AM5137" s="4"/>
      <c r="AN5137" t="e">
        <f>VLOOKUP([1]!Tabelle13[[#This Row],[Vlookup this ID for freight costs]],$AL$2:$AL$6811,2,FALSE)</f>
        <v>#REF!</v>
      </c>
      <c r="AP5137">
        <v>72.819999999999993</v>
      </c>
      <c r="AQ5137">
        <v>72.819999999999993</v>
      </c>
      <c r="AR5137" s="4">
        <v>31</v>
      </c>
      <c r="AS5137" s="4">
        <v>1</v>
      </c>
      <c r="AT5137" s="4">
        <v>2014</v>
      </c>
      <c r="AU5137" s="4">
        <v>3</v>
      </c>
      <c r="AV5137" s="4">
        <v>2</v>
      </c>
      <c r="AW5137" s="4">
        <v>2014</v>
      </c>
      <c r="AX5137" t="str">
        <f t="shared" si="1589"/>
        <v>Delay</v>
      </c>
      <c r="AY5137">
        <f t="shared" si="1590"/>
        <v>3</v>
      </c>
    </row>
    <row r="5138" spans="1:51" x14ac:dyDescent="0.2">
      <c r="A5138" s="3">
        <v>12248</v>
      </c>
      <c r="B5138" s="1" t="s">
        <v>119</v>
      </c>
      <c r="C5138" s="1" t="s">
        <v>114</v>
      </c>
      <c r="D5138" s="1" t="s">
        <v>130</v>
      </c>
      <c r="E5138" s="1" t="s">
        <v>101</v>
      </c>
      <c r="F5138" s="1" t="s">
        <v>101</v>
      </c>
      <c r="G5138" s="13" t="s">
        <v>745</v>
      </c>
      <c r="H5138" s="12">
        <v>39860</v>
      </c>
      <c r="I5138" s="12" t="s">
        <v>745</v>
      </c>
      <c r="J5138" s="12">
        <v>39860</v>
      </c>
      <c r="K5138" s="4">
        <v>1360</v>
      </c>
      <c r="L5138" s="1" t="s">
        <v>146</v>
      </c>
      <c r="M5138" s="1" t="s">
        <v>132</v>
      </c>
      <c r="N5138" s="1" t="s">
        <v>147</v>
      </c>
      <c r="O5138" s="1" t="s">
        <v>148</v>
      </c>
      <c r="P5138">
        <v>30</v>
      </c>
      <c r="Q5138">
        <v>100000</v>
      </c>
      <c r="R5138">
        <v>2625000</v>
      </c>
      <c r="S5138">
        <v>26.25</v>
      </c>
      <c r="T5138">
        <v>0.88</v>
      </c>
      <c r="U5138">
        <f t="shared" si="1586"/>
        <v>2625000</v>
      </c>
      <c r="V5138">
        <f t="shared" si="1587"/>
        <v>3000000</v>
      </c>
      <c r="W5138" s="1" t="s">
        <v>149</v>
      </c>
      <c r="X5138" s="1" t="s">
        <v>150</v>
      </c>
      <c r="Y5138" s="1" t="s">
        <v>150</v>
      </c>
      <c r="Z5138" s="3">
        <v>2399</v>
      </c>
      <c r="AA5138" s="4">
        <f t="shared" si="1591"/>
        <v>9000</v>
      </c>
      <c r="AB5138" s="4">
        <f t="shared" si="1593"/>
        <v>13219.520206000001</v>
      </c>
      <c r="AC5138" s="4">
        <f t="shared" si="1594"/>
        <v>9000</v>
      </c>
      <c r="AD5138" s="4">
        <f t="shared" si="1592"/>
        <v>10956.816105574468</v>
      </c>
      <c r="AE5138" s="4">
        <v>9000</v>
      </c>
      <c r="AF5138" s="4">
        <v>9000</v>
      </c>
      <c r="AG5138" s="4">
        <f>AE5138</f>
        <v>9000</v>
      </c>
      <c r="AI5138" t="e">
        <f t="shared" si="1588"/>
        <v>#N/A</v>
      </c>
      <c r="AJ5138">
        <v>14036.31</v>
      </c>
      <c r="AK5138" s="2">
        <v>14036.31</v>
      </c>
      <c r="AL5138" s="2">
        <f>AJ5138</f>
        <v>14036.31</v>
      </c>
      <c r="AM5138" s="4"/>
      <c r="AN5138" t="e">
        <f>VLOOKUP([1]!Tabelle13[[#This Row],[Vlookup this ID for freight costs]],$AL$2:$AL$6811,2,FALSE)</f>
        <v>#REF!</v>
      </c>
      <c r="AP5138">
        <v>5145</v>
      </c>
      <c r="AQ5138">
        <v>5145</v>
      </c>
      <c r="AR5138" s="4">
        <v>16</v>
      </c>
      <c r="AS5138" s="4">
        <v>2</v>
      </c>
      <c r="AT5138" s="4">
        <v>2009</v>
      </c>
      <c r="AU5138" s="4">
        <v>16</v>
      </c>
      <c r="AV5138" s="4">
        <v>2</v>
      </c>
      <c r="AW5138" s="4">
        <v>2009</v>
      </c>
      <c r="AX5138" t="str">
        <f t="shared" si="1589"/>
        <v>No Delay</v>
      </c>
      <c r="AY5138">
        <f t="shared" si="1590"/>
        <v>0</v>
      </c>
    </row>
    <row r="5139" spans="1:51" x14ac:dyDescent="0.2">
      <c r="A5139" s="3">
        <v>10861</v>
      </c>
      <c r="B5139" s="1" t="s">
        <v>133</v>
      </c>
      <c r="C5139" s="1" t="s">
        <v>51</v>
      </c>
      <c r="D5139" s="1" t="s">
        <v>130</v>
      </c>
      <c r="E5139" s="1" t="s">
        <v>53</v>
      </c>
      <c r="F5139" s="1" t="s">
        <v>53</v>
      </c>
      <c r="G5139" s="13" t="s">
        <v>362</v>
      </c>
      <c r="H5139" s="12">
        <v>39346</v>
      </c>
      <c r="I5139" s="12" t="s">
        <v>362</v>
      </c>
      <c r="J5139" s="12">
        <v>39346</v>
      </c>
      <c r="K5139" s="4">
        <v>387</v>
      </c>
      <c r="L5139" s="1" t="s">
        <v>146</v>
      </c>
      <c r="M5139" s="1" t="s">
        <v>132</v>
      </c>
      <c r="N5139" s="1" t="s">
        <v>556</v>
      </c>
      <c r="O5139" s="1" t="s">
        <v>425</v>
      </c>
      <c r="P5139">
        <v>336</v>
      </c>
      <c r="Q5139">
        <v>143</v>
      </c>
      <c r="R5139">
        <v>5485.48</v>
      </c>
      <c r="S5139">
        <v>38.36</v>
      </c>
      <c r="T5139">
        <v>0.11</v>
      </c>
      <c r="U5139">
        <f t="shared" si="1586"/>
        <v>5485.48</v>
      </c>
      <c r="V5139">
        <f t="shared" si="1587"/>
        <v>48048</v>
      </c>
      <c r="W5139" s="1" t="s">
        <v>552</v>
      </c>
      <c r="X5139" s="1" t="s">
        <v>361</v>
      </c>
      <c r="Y5139" s="1" t="s">
        <v>361</v>
      </c>
      <c r="Z5139" s="3">
        <v>8559</v>
      </c>
      <c r="AA5139" s="4">
        <f t="shared" si="1591"/>
        <v>9006</v>
      </c>
      <c r="AB5139" s="4">
        <f t="shared" si="1593"/>
        <v>2260.4341414</v>
      </c>
      <c r="AC5139" s="4">
        <f t="shared" si="1594"/>
        <v>9006</v>
      </c>
      <c r="AD5139" s="4">
        <f t="shared" si="1592"/>
        <v>2319.2075764347824</v>
      </c>
      <c r="AE5139" s="3" t="s">
        <v>2576</v>
      </c>
      <c r="AF5139" s="3">
        <v>9006</v>
      </c>
      <c r="AG5139" s="4">
        <f>AI5139</f>
        <v>9006</v>
      </c>
      <c r="AH5139" s="4">
        <v>10589</v>
      </c>
      <c r="AI5139">
        <f t="shared" si="1588"/>
        <v>9006</v>
      </c>
      <c r="AJ5139" t="s">
        <v>2576</v>
      </c>
      <c r="AK5139" s="2">
        <v>9869.5499999999993</v>
      </c>
      <c r="AL5139" s="2">
        <f>AN5139</f>
        <v>9869.5499999999993</v>
      </c>
      <c r="AM5139" s="4">
        <v>10589</v>
      </c>
      <c r="AN5139">
        <f>INDEX($AJ$2:$AJ$6811,MATCH(AM5139,$A$2:$A$6811,0))</f>
        <v>9869.5499999999993</v>
      </c>
      <c r="AP5139">
        <v>8.7799999999999994</v>
      </c>
      <c r="AQ5139">
        <v>8.7799999999999994</v>
      </c>
      <c r="AR5139" s="4">
        <v>21</v>
      </c>
      <c r="AS5139" s="4">
        <v>9</v>
      </c>
      <c r="AT5139" s="4">
        <v>2007</v>
      </c>
      <c r="AU5139" s="4">
        <v>21</v>
      </c>
      <c r="AV5139" s="4">
        <v>9</v>
      </c>
      <c r="AW5139" s="4">
        <v>2007</v>
      </c>
      <c r="AX5139" t="str">
        <f t="shared" si="1589"/>
        <v>No Delay</v>
      </c>
      <c r="AY5139">
        <f t="shared" si="1590"/>
        <v>0</v>
      </c>
    </row>
    <row r="5140" spans="1:51" x14ac:dyDescent="0.2">
      <c r="A5140" s="3">
        <v>10862</v>
      </c>
      <c r="B5140" s="1" t="s">
        <v>133</v>
      </c>
      <c r="C5140" s="1" t="s">
        <v>51</v>
      </c>
      <c r="D5140" s="1" t="s">
        <v>130</v>
      </c>
      <c r="E5140" s="1" t="s">
        <v>53</v>
      </c>
      <c r="F5140" s="1" t="s">
        <v>53</v>
      </c>
      <c r="G5140" s="13" t="s">
        <v>362</v>
      </c>
      <c r="H5140" s="12">
        <v>39346</v>
      </c>
      <c r="I5140" s="12" t="s">
        <v>362</v>
      </c>
      <c r="J5140" s="12">
        <v>39346</v>
      </c>
      <c r="K5140" s="4">
        <v>388</v>
      </c>
      <c r="L5140" s="1" t="s">
        <v>146</v>
      </c>
      <c r="M5140" s="1" t="s">
        <v>132</v>
      </c>
      <c r="N5140" s="1" t="s">
        <v>154</v>
      </c>
      <c r="O5140" s="1" t="s">
        <v>93</v>
      </c>
      <c r="P5140">
        <v>60</v>
      </c>
      <c r="Q5140">
        <v>17191</v>
      </c>
      <c r="R5140">
        <v>300842.5</v>
      </c>
      <c r="S5140">
        <v>17.5</v>
      </c>
      <c r="T5140">
        <v>0.28999999999999998</v>
      </c>
      <c r="U5140">
        <f t="shared" si="1586"/>
        <v>300842.5</v>
      </c>
      <c r="V5140">
        <f t="shared" si="1587"/>
        <v>1031460</v>
      </c>
      <c r="W5140" s="1" t="s">
        <v>204</v>
      </c>
      <c r="X5140" s="1" t="s">
        <v>1236</v>
      </c>
      <c r="Y5140" s="1" t="s">
        <v>205</v>
      </c>
      <c r="Z5140" s="3">
        <v>5782</v>
      </c>
      <c r="AA5140" s="4">
        <f t="shared" si="1591"/>
        <v>9006</v>
      </c>
      <c r="AB5140" s="4">
        <f t="shared" si="1593"/>
        <v>4131.4146357999998</v>
      </c>
      <c r="AC5140" s="4">
        <f t="shared" si="1594"/>
        <v>9006</v>
      </c>
      <c r="AD5140" s="4">
        <f t="shared" si="1592"/>
        <v>10300</v>
      </c>
      <c r="AE5140" s="3" t="s">
        <v>2576</v>
      </c>
      <c r="AF5140" s="3">
        <v>9006</v>
      </c>
      <c r="AG5140" s="4">
        <f>AI5140</f>
        <v>9006</v>
      </c>
      <c r="AH5140" s="4">
        <v>10589</v>
      </c>
      <c r="AI5140">
        <f t="shared" si="1588"/>
        <v>9006</v>
      </c>
      <c r="AJ5140" t="s">
        <v>2576</v>
      </c>
      <c r="AK5140" s="2">
        <v>9869.5499999999993</v>
      </c>
      <c r="AL5140" s="2">
        <f>AN5140</f>
        <v>9869.5499999999993</v>
      </c>
      <c r="AM5140" s="4">
        <v>10589</v>
      </c>
      <c r="AN5140">
        <f>INDEX($AJ$2:$AJ$6811,MATCH(AM5140,$A$2:$A$6811,0))</f>
        <v>9869.5499999999993</v>
      </c>
      <c r="AP5140">
        <v>481.35</v>
      </c>
      <c r="AQ5140">
        <v>481.35</v>
      </c>
      <c r="AR5140" s="4">
        <v>21</v>
      </c>
      <c r="AS5140" s="4">
        <v>9</v>
      </c>
      <c r="AT5140" s="4">
        <v>2007</v>
      </c>
      <c r="AU5140" s="4">
        <v>21</v>
      </c>
      <c r="AV5140" s="4">
        <v>9</v>
      </c>
      <c r="AW5140" s="4">
        <v>2007</v>
      </c>
      <c r="AX5140" t="str">
        <f t="shared" si="1589"/>
        <v>No Delay</v>
      </c>
      <c r="AY5140">
        <f t="shared" si="1590"/>
        <v>0</v>
      </c>
    </row>
    <row r="5141" spans="1:51" x14ac:dyDescent="0.2">
      <c r="A5141" s="3">
        <v>10589</v>
      </c>
      <c r="B5141" s="1" t="s">
        <v>133</v>
      </c>
      <c r="C5141" s="1" t="s">
        <v>51</v>
      </c>
      <c r="D5141" s="1" t="s">
        <v>130</v>
      </c>
      <c r="E5141" s="1" t="s">
        <v>53</v>
      </c>
      <c r="F5141" s="1" t="s">
        <v>53</v>
      </c>
      <c r="G5141" s="13" t="s">
        <v>362</v>
      </c>
      <c r="H5141" s="12">
        <v>39346</v>
      </c>
      <c r="I5141" s="12" t="s">
        <v>362</v>
      </c>
      <c r="J5141" s="12">
        <v>39346</v>
      </c>
      <c r="K5141" s="4">
        <v>384</v>
      </c>
      <c r="L5141" s="1" t="s">
        <v>146</v>
      </c>
      <c r="M5141" s="1" t="s">
        <v>132</v>
      </c>
      <c r="N5141" s="1" t="s">
        <v>648</v>
      </c>
      <c r="O5141" s="1" t="s">
        <v>93</v>
      </c>
      <c r="P5141">
        <v>240</v>
      </c>
      <c r="Q5141">
        <v>338</v>
      </c>
      <c r="R5141">
        <v>7114.9</v>
      </c>
      <c r="S5141">
        <v>21.05</v>
      </c>
      <c r="T5141">
        <v>0.09</v>
      </c>
      <c r="U5141">
        <f t="shared" si="1586"/>
        <v>7114.9000000000005</v>
      </c>
      <c r="V5141">
        <f t="shared" si="1587"/>
        <v>81120</v>
      </c>
      <c r="W5141" s="1" t="s">
        <v>155</v>
      </c>
      <c r="X5141" s="1" t="s">
        <v>1236</v>
      </c>
      <c r="Y5141" s="1" t="s">
        <v>156</v>
      </c>
      <c r="Z5141" s="3">
        <v>6318</v>
      </c>
      <c r="AA5141" s="4">
        <f t="shared" si="1591"/>
        <v>9006</v>
      </c>
      <c r="AB5141" s="4">
        <f t="shared" si="1593"/>
        <v>2281.8349623999998</v>
      </c>
      <c r="AC5141" s="4">
        <f t="shared" si="1594"/>
        <v>9006</v>
      </c>
      <c r="AD5141" s="4">
        <f t="shared" si="1592"/>
        <v>9006</v>
      </c>
      <c r="AE5141" s="4">
        <v>9006</v>
      </c>
      <c r="AF5141" s="4">
        <v>9006</v>
      </c>
      <c r="AG5141" s="4">
        <f>AE5141</f>
        <v>9006</v>
      </c>
      <c r="AH5141" s="4">
        <v>83024</v>
      </c>
      <c r="AI5141">
        <f t="shared" si="1588"/>
        <v>28088</v>
      </c>
      <c r="AJ5141">
        <v>9869.5499999999993</v>
      </c>
      <c r="AK5141" s="2">
        <v>9869.5499999999993</v>
      </c>
      <c r="AL5141" s="2">
        <f>AJ5141</f>
        <v>9869.5499999999993</v>
      </c>
      <c r="AM5141" s="4"/>
      <c r="AN5141" t="e">
        <f>VLOOKUP([1]!Tabelle13[[#This Row],[Vlookup this ID for freight costs]],$AL$2:$AL$6811,2,FALSE)</f>
        <v>#REF!</v>
      </c>
      <c r="AP5141">
        <v>11.38</v>
      </c>
      <c r="AQ5141">
        <v>11.38</v>
      </c>
      <c r="AR5141" s="4">
        <v>21</v>
      </c>
      <c r="AS5141" s="4">
        <v>9</v>
      </c>
      <c r="AT5141" s="4">
        <v>2007</v>
      </c>
      <c r="AU5141" s="4">
        <v>21</v>
      </c>
      <c r="AV5141" s="4">
        <v>9</v>
      </c>
      <c r="AW5141" s="4">
        <v>2007</v>
      </c>
      <c r="AX5141" t="str">
        <f t="shared" si="1589"/>
        <v>No Delay</v>
      </c>
      <c r="AY5141">
        <f t="shared" si="1590"/>
        <v>0</v>
      </c>
    </row>
    <row r="5142" spans="1:51" x14ac:dyDescent="0.2">
      <c r="A5142" s="3">
        <v>11154</v>
      </c>
      <c r="B5142" s="1" t="s">
        <v>133</v>
      </c>
      <c r="C5142" s="1" t="s">
        <v>51</v>
      </c>
      <c r="D5142" s="1" t="s">
        <v>130</v>
      </c>
      <c r="E5142" s="1" t="s">
        <v>53</v>
      </c>
      <c r="F5142" s="1" t="s">
        <v>53</v>
      </c>
      <c r="G5142" s="13" t="s">
        <v>362</v>
      </c>
      <c r="H5142" s="12">
        <v>39346</v>
      </c>
      <c r="I5142" s="12" t="s">
        <v>362</v>
      </c>
      <c r="J5142" s="12">
        <v>39346</v>
      </c>
      <c r="K5142" s="4">
        <v>389</v>
      </c>
      <c r="L5142" s="1" t="s">
        <v>146</v>
      </c>
      <c r="M5142" s="1" t="s">
        <v>132</v>
      </c>
      <c r="N5142" s="1" t="s">
        <v>218</v>
      </c>
      <c r="O5142" s="1" t="s">
        <v>93</v>
      </c>
      <c r="P5142">
        <v>90</v>
      </c>
      <c r="Q5142">
        <v>271</v>
      </c>
      <c r="R5142">
        <v>4593.45</v>
      </c>
      <c r="S5142">
        <v>16.95</v>
      </c>
      <c r="T5142">
        <v>0.19</v>
      </c>
      <c r="U5142">
        <f t="shared" si="1586"/>
        <v>4593.45</v>
      </c>
      <c r="V5142">
        <f t="shared" si="1587"/>
        <v>24390</v>
      </c>
      <c r="W5142" s="1" t="s">
        <v>155</v>
      </c>
      <c r="X5142" s="1" t="s">
        <v>1236</v>
      </c>
      <c r="Y5142" s="1" t="s">
        <v>156</v>
      </c>
      <c r="Z5142" s="3">
        <v>6318</v>
      </c>
      <c r="AA5142" s="4">
        <f t="shared" si="1591"/>
        <v>9006</v>
      </c>
      <c r="AB5142" s="4">
        <f t="shared" si="1593"/>
        <v>2274.4818598000002</v>
      </c>
      <c r="AC5142" s="4">
        <f t="shared" si="1594"/>
        <v>9006</v>
      </c>
      <c r="AD5142" s="4">
        <f t="shared" si="1592"/>
        <v>1921.6554189999999</v>
      </c>
      <c r="AE5142" s="3" t="s">
        <v>2576</v>
      </c>
      <c r="AF5142" s="3">
        <v>9006</v>
      </c>
      <c r="AG5142" s="4">
        <f t="shared" ref="AG5142:AG5155" si="1595">AI5142</f>
        <v>9006</v>
      </c>
      <c r="AH5142" s="4">
        <v>10589</v>
      </c>
      <c r="AI5142">
        <f t="shared" si="1588"/>
        <v>9006</v>
      </c>
      <c r="AJ5142" t="s">
        <v>2576</v>
      </c>
      <c r="AK5142" s="2">
        <v>9869.5499999999993</v>
      </c>
      <c r="AL5142" s="2">
        <f t="shared" ref="AL5142:AL5155" si="1596">AN5142</f>
        <v>9869.5499999999993</v>
      </c>
      <c r="AM5142" s="4">
        <v>10589</v>
      </c>
      <c r="AN5142">
        <f t="shared" ref="AN5142:AN5155" si="1597">INDEX($AJ$2:$AJ$6811,MATCH(AM5142,$A$2:$A$6811,0))</f>
        <v>9869.5499999999993</v>
      </c>
      <c r="AP5142">
        <v>7.35</v>
      </c>
      <c r="AQ5142">
        <v>7.35</v>
      </c>
      <c r="AR5142" s="4">
        <v>21</v>
      </c>
      <c r="AS5142" s="4">
        <v>9</v>
      </c>
      <c r="AT5142" s="4">
        <v>2007</v>
      </c>
      <c r="AU5142" s="4">
        <v>21</v>
      </c>
      <c r="AV5142" s="4">
        <v>9</v>
      </c>
      <c r="AW5142" s="4">
        <v>2007</v>
      </c>
      <c r="AX5142" t="str">
        <f t="shared" si="1589"/>
        <v>No Delay</v>
      </c>
      <c r="AY5142">
        <f t="shared" si="1590"/>
        <v>0</v>
      </c>
    </row>
    <row r="5143" spans="1:51" x14ac:dyDescent="0.2">
      <c r="A5143" s="3">
        <v>11755</v>
      </c>
      <c r="B5143" s="1" t="s">
        <v>133</v>
      </c>
      <c r="C5143" s="1" t="s">
        <v>51</v>
      </c>
      <c r="D5143" s="1" t="s">
        <v>130</v>
      </c>
      <c r="E5143" s="1" t="s">
        <v>53</v>
      </c>
      <c r="F5143" s="1" t="s">
        <v>53</v>
      </c>
      <c r="G5143" s="13" t="s">
        <v>362</v>
      </c>
      <c r="H5143" s="12">
        <v>39346</v>
      </c>
      <c r="I5143" s="12" t="s">
        <v>362</v>
      </c>
      <c r="J5143" s="12">
        <v>39346</v>
      </c>
      <c r="K5143" s="4">
        <v>392</v>
      </c>
      <c r="L5143" s="1" t="s">
        <v>146</v>
      </c>
      <c r="M5143" s="1" t="s">
        <v>132</v>
      </c>
      <c r="N5143" s="1" t="s">
        <v>154</v>
      </c>
      <c r="O5143" s="1" t="s">
        <v>93</v>
      </c>
      <c r="P5143">
        <v>60</v>
      </c>
      <c r="Q5143">
        <v>9838</v>
      </c>
      <c r="R5143">
        <v>172165</v>
      </c>
      <c r="S5143">
        <v>17.5</v>
      </c>
      <c r="T5143">
        <v>0.28999999999999998</v>
      </c>
      <c r="U5143">
        <f t="shared" si="1586"/>
        <v>172165</v>
      </c>
      <c r="V5143">
        <f t="shared" si="1587"/>
        <v>590280</v>
      </c>
      <c r="W5143" s="1" t="s">
        <v>155</v>
      </c>
      <c r="X5143" s="1" t="s">
        <v>1236</v>
      </c>
      <c r="Y5143" s="1" t="s">
        <v>156</v>
      </c>
      <c r="Z5143" s="3">
        <v>6318</v>
      </c>
      <c r="AA5143" s="4">
        <f t="shared" si="1591"/>
        <v>9006</v>
      </c>
      <c r="AB5143" s="4">
        <f t="shared" si="1593"/>
        <v>3324.4390623999998</v>
      </c>
      <c r="AC5143" s="4">
        <f t="shared" si="1594"/>
        <v>9006</v>
      </c>
      <c r="AD5143" s="4">
        <f t="shared" si="1592"/>
        <v>9006</v>
      </c>
      <c r="AE5143" s="3" t="s">
        <v>2576</v>
      </c>
      <c r="AF5143" s="3">
        <v>9006</v>
      </c>
      <c r="AG5143" s="4">
        <f t="shared" si="1595"/>
        <v>9006</v>
      </c>
      <c r="AH5143" s="4">
        <v>10589</v>
      </c>
      <c r="AI5143">
        <f t="shared" si="1588"/>
        <v>9006</v>
      </c>
      <c r="AJ5143" t="s">
        <v>2576</v>
      </c>
      <c r="AK5143" s="2">
        <v>9869.5499999999993</v>
      </c>
      <c r="AL5143" s="2">
        <f t="shared" si="1596"/>
        <v>9869.5499999999993</v>
      </c>
      <c r="AM5143" s="4">
        <v>10589</v>
      </c>
      <c r="AN5143">
        <f t="shared" si="1597"/>
        <v>9869.5499999999993</v>
      </c>
      <c r="AP5143">
        <v>275.45999999999998</v>
      </c>
      <c r="AQ5143">
        <v>275.45999999999998</v>
      </c>
      <c r="AR5143" s="4">
        <v>21</v>
      </c>
      <c r="AS5143" s="4">
        <v>9</v>
      </c>
      <c r="AT5143" s="4">
        <v>2007</v>
      </c>
      <c r="AU5143" s="4">
        <v>21</v>
      </c>
      <c r="AV5143" s="4">
        <v>9</v>
      </c>
      <c r="AW5143" s="4">
        <v>2007</v>
      </c>
      <c r="AX5143" t="str">
        <f t="shared" si="1589"/>
        <v>No Delay</v>
      </c>
      <c r="AY5143">
        <f t="shared" si="1590"/>
        <v>0</v>
      </c>
    </row>
    <row r="5144" spans="1:51" x14ac:dyDescent="0.2">
      <c r="A5144" s="3">
        <v>11756</v>
      </c>
      <c r="B5144" s="1" t="s">
        <v>133</v>
      </c>
      <c r="C5144" s="1" t="s">
        <v>51</v>
      </c>
      <c r="D5144" s="1" t="s">
        <v>130</v>
      </c>
      <c r="E5144" s="1" t="s">
        <v>53</v>
      </c>
      <c r="F5144" s="1" t="s">
        <v>53</v>
      </c>
      <c r="G5144" s="13" t="s">
        <v>362</v>
      </c>
      <c r="H5144" s="12">
        <v>39346</v>
      </c>
      <c r="I5144" s="12" t="s">
        <v>362</v>
      </c>
      <c r="J5144" s="12">
        <v>39346</v>
      </c>
      <c r="K5144" s="4">
        <v>393</v>
      </c>
      <c r="L5144" s="1" t="s">
        <v>146</v>
      </c>
      <c r="M5144" s="1" t="s">
        <v>132</v>
      </c>
      <c r="N5144" s="1" t="s">
        <v>284</v>
      </c>
      <c r="O5144" s="1" t="s">
        <v>93</v>
      </c>
      <c r="P5144">
        <v>30</v>
      </c>
      <c r="Q5144">
        <v>2414</v>
      </c>
      <c r="R5144">
        <v>8255.8799999999992</v>
      </c>
      <c r="S5144">
        <v>3.42</v>
      </c>
      <c r="T5144">
        <v>0.11</v>
      </c>
      <c r="U5144">
        <f t="shared" si="1586"/>
        <v>8255.8799999999992</v>
      </c>
      <c r="V5144">
        <f t="shared" si="1587"/>
        <v>72420</v>
      </c>
      <c r="W5144" s="1" t="s">
        <v>155</v>
      </c>
      <c r="X5144" s="1" t="s">
        <v>1236</v>
      </c>
      <c r="Y5144" s="1" t="s">
        <v>156</v>
      </c>
      <c r="Z5144" s="3">
        <v>6318</v>
      </c>
      <c r="AA5144" s="4">
        <f t="shared" si="1591"/>
        <v>9006</v>
      </c>
      <c r="AB5144" s="4">
        <f t="shared" si="1593"/>
        <v>2509.6713952</v>
      </c>
      <c r="AC5144" s="4">
        <f t="shared" si="1594"/>
        <v>9006</v>
      </c>
      <c r="AD5144" s="4">
        <f t="shared" si="1592"/>
        <v>9006</v>
      </c>
      <c r="AE5144" s="3" t="s">
        <v>2576</v>
      </c>
      <c r="AF5144" s="3">
        <v>9006</v>
      </c>
      <c r="AG5144" s="4">
        <f t="shared" si="1595"/>
        <v>9006</v>
      </c>
      <c r="AH5144" s="4">
        <v>10589</v>
      </c>
      <c r="AI5144">
        <f t="shared" si="1588"/>
        <v>9006</v>
      </c>
      <c r="AJ5144" t="s">
        <v>2576</v>
      </c>
      <c r="AK5144" s="2">
        <v>9869.5499999999993</v>
      </c>
      <c r="AL5144" s="2">
        <f t="shared" si="1596"/>
        <v>9869.5499999999993</v>
      </c>
      <c r="AM5144" s="4">
        <v>10589</v>
      </c>
      <c r="AN5144">
        <f t="shared" si="1597"/>
        <v>9869.5499999999993</v>
      </c>
      <c r="AP5144">
        <v>13.21</v>
      </c>
      <c r="AQ5144">
        <v>13.21</v>
      </c>
      <c r="AR5144" s="4">
        <v>21</v>
      </c>
      <c r="AS5144" s="4">
        <v>9</v>
      </c>
      <c r="AT5144" s="4">
        <v>2007</v>
      </c>
      <c r="AU5144" s="4">
        <v>21</v>
      </c>
      <c r="AV5144" s="4">
        <v>9</v>
      </c>
      <c r="AW5144" s="4">
        <v>2007</v>
      </c>
      <c r="AX5144" t="str">
        <f t="shared" si="1589"/>
        <v>No Delay</v>
      </c>
      <c r="AY5144">
        <f t="shared" si="1590"/>
        <v>0</v>
      </c>
    </row>
    <row r="5145" spans="1:51" x14ac:dyDescent="0.2">
      <c r="A5145" s="3">
        <v>12088</v>
      </c>
      <c r="B5145" s="1" t="s">
        <v>133</v>
      </c>
      <c r="C5145" s="1" t="s">
        <v>51</v>
      </c>
      <c r="D5145" s="1" t="s">
        <v>130</v>
      </c>
      <c r="E5145" s="1" t="s">
        <v>53</v>
      </c>
      <c r="F5145" s="1" t="s">
        <v>53</v>
      </c>
      <c r="G5145" s="13" t="s">
        <v>362</v>
      </c>
      <c r="H5145" s="12">
        <v>39346</v>
      </c>
      <c r="I5145" s="12" t="s">
        <v>362</v>
      </c>
      <c r="J5145" s="12">
        <v>39346</v>
      </c>
      <c r="K5145" s="4">
        <v>394</v>
      </c>
      <c r="L5145" s="1" t="s">
        <v>146</v>
      </c>
      <c r="M5145" s="1" t="s">
        <v>132</v>
      </c>
      <c r="N5145" s="1" t="s">
        <v>849</v>
      </c>
      <c r="O5145" s="1" t="s">
        <v>850</v>
      </c>
      <c r="P5145">
        <v>60</v>
      </c>
      <c r="Q5145">
        <v>530</v>
      </c>
      <c r="R5145">
        <v>37100</v>
      </c>
      <c r="S5145">
        <v>70</v>
      </c>
      <c r="T5145">
        <v>1.17</v>
      </c>
      <c r="U5145">
        <f t="shared" si="1586"/>
        <v>37100</v>
      </c>
      <c r="V5145">
        <f t="shared" si="1587"/>
        <v>31800</v>
      </c>
      <c r="W5145" s="1" t="s">
        <v>851</v>
      </c>
      <c r="X5145" s="1" t="s">
        <v>361</v>
      </c>
      <c r="Y5145" s="1" t="s">
        <v>361</v>
      </c>
      <c r="Z5145" s="3">
        <v>8559</v>
      </c>
      <c r="AA5145" s="4">
        <f t="shared" si="1591"/>
        <v>9006</v>
      </c>
      <c r="AB5145" s="4">
        <f t="shared" si="1593"/>
        <v>2302.9065399999999</v>
      </c>
      <c r="AC5145" s="4">
        <f t="shared" si="1594"/>
        <v>9006</v>
      </c>
      <c r="AD5145" s="4">
        <f t="shared" si="1592"/>
        <v>4534.5</v>
      </c>
      <c r="AE5145" s="3" t="s">
        <v>2576</v>
      </c>
      <c r="AF5145" s="3">
        <v>9006</v>
      </c>
      <c r="AG5145" s="4">
        <f t="shared" si="1595"/>
        <v>9006</v>
      </c>
      <c r="AH5145" s="4">
        <v>10589</v>
      </c>
      <c r="AI5145">
        <f t="shared" si="1588"/>
        <v>9006</v>
      </c>
      <c r="AJ5145" t="s">
        <v>2576</v>
      </c>
      <c r="AK5145" s="2">
        <v>9869.5499999999993</v>
      </c>
      <c r="AL5145" s="2">
        <f t="shared" si="1596"/>
        <v>9869.5499999999993</v>
      </c>
      <c r="AM5145" s="4">
        <v>10589</v>
      </c>
      <c r="AN5145">
        <f t="shared" si="1597"/>
        <v>9869.5499999999993</v>
      </c>
      <c r="AP5145">
        <v>59.36</v>
      </c>
      <c r="AQ5145">
        <v>59.36</v>
      </c>
      <c r="AR5145" s="4">
        <v>21</v>
      </c>
      <c r="AS5145" s="4">
        <v>9</v>
      </c>
      <c r="AT5145" s="4">
        <v>2007</v>
      </c>
      <c r="AU5145" s="4">
        <v>21</v>
      </c>
      <c r="AV5145" s="4">
        <v>9</v>
      </c>
      <c r="AW5145" s="4">
        <v>2007</v>
      </c>
      <c r="AX5145" t="str">
        <f t="shared" si="1589"/>
        <v>No Delay</v>
      </c>
      <c r="AY5145">
        <f t="shared" si="1590"/>
        <v>0</v>
      </c>
    </row>
    <row r="5146" spans="1:51" x14ac:dyDescent="0.2">
      <c r="A5146" s="3">
        <v>12089</v>
      </c>
      <c r="B5146" s="1" t="s">
        <v>133</v>
      </c>
      <c r="C5146" s="1" t="s">
        <v>51</v>
      </c>
      <c r="D5146" s="1" t="s">
        <v>130</v>
      </c>
      <c r="E5146" s="1" t="s">
        <v>53</v>
      </c>
      <c r="F5146" s="1" t="s">
        <v>53</v>
      </c>
      <c r="G5146" s="13" t="s">
        <v>362</v>
      </c>
      <c r="H5146" s="12">
        <v>39346</v>
      </c>
      <c r="I5146" s="12" t="s">
        <v>362</v>
      </c>
      <c r="J5146" s="12">
        <v>39346</v>
      </c>
      <c r="K5146" s="4">
        <v>395</v>
      </c>
      <c r="L5146" s="1" t="s">
        <v>146</v>
      </c>
      <c r="M5146" s="1" t="s">
        <v>132</v>
      </c>
      <c r="N5146" s="1" t="s">
        <v>163</v>
      </c>
      <c r="O5146" s="1" t="s">
        <v>93</v>
      </c>
      <c r="P5146">
        <v>60</v>
      </c>
      <c r="Q5146">
        <v>960</v>
      </c>
      <c r="R5146">
        <v>34080</v>
      </c>
      <c r="S5146">
        <v>35.5</v>
      </c>
      <c r="T5146">
        <v>0.59</v>
      </c>
      <c r="U5146">
        <f t="shared" si="1586"/>
        <v>34080</v>
      </c>
      <c r="V5146">
        <f t="shared" si="1587"/>
        <v>57600</v>
      </c>
      <c r="W5146" s="1" t="s">
        <v>155</v>
      </c>
      <c r="X5146" s="1" t="s">
        <v>1236</v>
      </c>
      <c r="Y5146" s="1" t="s">
        <v>156</v>
      </c>
      <c r="Z5146" s="3">
        <v>6318</v>
      </c>
      <c r="AA5146" s="4">
        <f t="shared" si="1591"/>
        <v>9006</v>
      </c>
      <c r="AB5146" s="4">
        <f t="shared" si="1593"/>
        <v>2350.0980939999999</v>
      </c>
      <c r="AC5146" s="4">
        <f t="shared" si="1594"/>
        <v>9006</v>
      </c>
      <c r="AD5146" s="4">
        <f t="shared" si="1592"/>
        <v>8050.25</v>
      </c>
      <c r="AE5146" s="3" t="s">
        <v>2576</v>
      </c>
      <c r="AF5146" s="3">
        <v>9006</v>
      </c>
      <c r="AG5146" s="4">
        <f t="shared" si="1595"/>
        <v>9006</v>
      </c>
      <c r="AH5146" s="4">
        <v>10589</v>
      </c>
      <c r="AI5146">
        <f t="shared" si="1588"/>
        <v>9006</v>
      </c>
      <c r="AJ5146" t="s">
        <v>2576</v>
      </c>
      <c r="AK5146" s="2">
        <v>9869.5499999999993</v>
      </c>
      <c r="AL5146" s="2">
        <f t="shared" si="1596"/>
        <v>9869.5499999999993</v>
      </c>
      <c r="AM5146" s="4">
        <v>10589</v>
      </c>
      <c r="AN5146">
        <f t="shared" si="1597"/>
        <v>9869.5499999999993</v>
      </c>
      <c r="AP5146">
        <v>54.53</v>
      </c>
      <c r="AQ5146">
        <v>54.53</v>
      </c>
      <c r="AR5146" s="4">
        <v>21</v>
      </c>
      <c r="AS5146" s="4">
        <v>9</v>
      </c>
      <c r="AT5146" s="4">
        <v>2007</v>
      </c>
      <c r="AU5146" s="4">
        <v>21</v>
      </c>
      <c r="AV5146" s="4">
        <v>9</v>
      </c>
      <c r="AW5146" s="4">
        <v>2007</v>
      </c>
      <c r="AX5146" t="str">
        <f t="shared" si="1589"/>
        <v>No Delay</v>
      </c>
      <c r="AY5146">
        <f t="shared" si="1590"/>
        <v>0</v>
      </c>
    </row>
    <row r="5147" spans="1:51" x14ac:dyDescent="0.2">
      <c r="A5147" s="3">
        <v>12090</v>
      </c>
      <c r="B5147" s="1" t="s">
        <v>133</v>
      </c>
      <c r="C5147" s="1" t="s">
        <v>51</v>
      </c>
      <c r="D5147" s="1" t="s">
        <v>130</v>
      </c>
      <c r="E5147" s="1" t="s">
        <v>53</v>
      </c>
      <c r="F5147" s="1" t="s">
        <v>53</v>
      </c>
      <c r="G5147" s="13" t="s">
        <v>362</v>
      </c>
      <c r="H5147" s="12">
        <v>39346</v>
      </c>
      <c r="I5147" s="12" t="s">
        <v>362</v>
      </c>
      <c r="J5147" s="12">
        <v>39346</v>
      </c>
      <c r="K5147" s="4">
        <v>396</v>
      </c>
      <c r="L5147" s="1" t="s">
        <v>146</v>
      </c>
      <c r="M5147" s="1" t="s">
        <v>132</v>
      </c>
      <c r="N5147" s="1" t="s">
        <v>304</v>
      </c>
      <c r="O5147" s="1" t="s">
        <v>305</v>
      </c>
      <c r="P5147">
        <v>180</v>
      </c>
      <c r="Q5147">
        <v>740</v>
      </c>
      <c r="R5147">
        <v>36496.800000000003</v>
      </c>
      <c r="S5147">
        <v>49.32</v>
      </c>
      <c r="T5147">
        <v>0.27</v>
      </c>
      <c r="U5147">
        <f t="shared" si="1586"/>
        <v>36496.800000000003</v>
      </c>
      <c r="V5147">
        <f t="shared" si="1587"/>
        <v>133200</v>
      </c>
      <c r="W5147" s="1" t="s">
        <v>995</v>
      </c>
      <c r="X5147" s="1" t="s">
        <v>71</v>
      </c>
      <c r="Y5147" s="1" t="s">
        <v>996</v>
      </c>
      <c r="Z5147" s="3">
        <v>13189</v>
      </c>
      <c r="AA5147" s="4">
        <f t="shared" si="1591"/>
        <v>9006</v>
      </c>
      <c r="AB5147" s="4">
        <f t="shared" si="1593"/>
        <v>2325.9535780000001</v>
      </c>
      <c r="AC5147" s="4">
        <f t="shared" si="1594"/>
        <v>9006</v>
      </c>
      <c r="AD5147" s="4">
        <f t="shared" si="1592"/>
        <v>2421.5</v>
      </c>
      <c r="AE5147" s="3" t="s">
        <v>2576</v>
      </c>
      <c r="AF5147" s="3">
        <v>9006</v>
      </c>
      <c r="AG5147" s="4">
        <f t="shared" si="1595"/>
        <v>9006</v>
      </c>
      <c r="AH5147" s="4">
        <v>10589</v>
      </c>
      <c r="AI5147">
        <f t="shared" si="1588"/>
        <v>9006</v>
      </c>
      <c r="AJ5147" t="s">
        <v>2576</v>
      </c>
      <c r="AK5147" s="2">
        <v>9869.5499999999993</v>
      </c>
      <c r="AL5147" s="2">
        <f t="shared" si="1596"/>
        <v>9869.5499999999993</v>
      </c>
      <c r="AM5147" s="4">
        <v>10589</v>
      </c>
      <c r="AN5147">
        <f t="shared" si="1597"/>
        <v>9869.5499999999993</v>
      </c>
      <c r="AP5147">
        <v>58.39</v>
      </c>
      <c r="AQ5147">
        <v>58.39</v>
      </c>
      <c r="AR5147" s="4">
        <v>21</v>
      </c>
      <c r="AS5147" s="4">
        <v>9</v>
      </c>
      <c r="AT5147" s="4">
        <v>2007</v>
      </c>
      <c r="AU5147" s="4">
        <v>21</v>
      </c>
      <c r="AV5147" s="4">
        <v>9</v>
      </c>
      <c r="AW5147" s="4">
        <v>2007</v>
      </c>
      <c r="AX5147" t="str">
        <f t="shared" si="1589"/>
        <v>No Delay</v>
      </c>
      <c r="AY5147">
        <f t="shared" si="1590"/>
        <v>0</v>
      </c>
    </row>
    <row r="5148" spans="1:51" x14ac:dyDescent="0.2">
      <c r="A5148" s="3">
        <v>12091</v>
      </c>
      <c r="B5148" s="1" t="s">
        <v>133</v>
      </c>
      <c r="C5148" s="1" t="s">
        <v>51</v>
      </c>
      <c r="D5148" s="1" t="s">
        <v>130</v>
      </c>
      <c r="E5148" s="1" t="s">
        <v>53</v>
      </c>
      <c r="F5148" s="1" t="s">
        <v>53</v>
      </c>
      <c r="G5148" s="13" t="s">
        <v>362</v>
      </c>
      <c r="H5148" s="12">
        <v>39346</v>
      </c>
      <c r="I5148" s="12" t="s">
        <v>362</v>
      </c>
      <c r="J5148" s="12">
        <v>39346</v>
      </c>
      <c r="K5148" s="4">
        <v>397</v>
      </c>
      <c r="L5148" s="1" t="s">
        <v>146</v>
      </c>
      <c r="M5148" s="1" t="s">
        <v>132</v>
      </c>
      <c r="N5148" s="1" t="s">
        <v>269</v>
      </c>
      <c r="O5148" s="1" t="s">
        <v>270</v>
      </c>
      <c r="P5148">
        <v>270</v>
      </c>
      <c r="Q5148">
        <v>521</v>
      </c>
      <c r="R5148">
        <v>39747.089999999997</v>
      </c>
      <c r="S5148">
        <v>76.290000000000006</v>
      </c>
      <c r="T5148">
        <v>0.28000000000000003</v>
      </c>
      <c r="U5148">
        <f t="shared" si="1586"/>
        <v>39747.090000000004</v>
      </c>
      <c r="V5148">
        <f t="shared" si="1587"/>
        <v>140670</v>
      </c>
      <c r="W5148" s="1" t="s">
        <v>271</v>
      </c>
      <c r="X5148" s="1" t="s">
        <v>272</v>
      </c>
      <c r="Y5148" s="1" t="s">
        <v>272</v>
      </c>
      <c r="Z5148" s="3">
        <v>7744</v>
      </c>
      <c r="AA5148" s="4">
        <f t="shared" si="1591"/>
        <v>9006</v>
      </c>
      <c r="AB5148" s="4">
        <f t="shared" si="1593"/>
        <v>2301.9188098</v>
      </c>
      <c r="AC5148" s="4">
        <f t="shared" si="1594"/>
        <v>9006</v>
      </c>
      <c r="AD5148" s="4">
        <f t="shared" si="1592"/>
        <v>9006</v>
      </c>
      <c r="AE5148" s="3" t="s">
        <v>2576</v>
      </c>
      <c r="AF5148" s="3">
        <v>9006</v>
      </c>
      <c r="AG5148" s="4">
        <f t="shared" si="1595"/>
        <v>9006</v>
      </c>
      <c r="AH5148" s="4">
        <v>10589</v>
      </c>
      <c r="AI5148">
        <f t="shared" si="1588"/>
        <v>9006</v>
      </c>
      <c r="AJ5148" t="s">
        <v>2576</v>
      </c>
      <c r="AK5148" s="2">
        <v>9869.5499999999993</v>
      </c>
      <c r="AL5148" s="2">
        <f t="shared" si="1596"/>
        <v>9869.5499999999993</v>
      </c>
      <c r="AM5148" s="4">
        <v>10589</v>
      </c>
      <c r="AN5148">
        <f t="shared" si="1597"/>
        <v>9869.5499999999993</v>
      </c>
      <c r="AP5148">
        <v>63.6</v>
      </c>
      <c r="AQ5148">
        <v>63.6</v>
      </c>
      <c r="AR5148" s="4">
        <v>21</v>
      </c>
      <c r="AS5148" s="4">
        <v>9</v>
      </c>
      <c r="AT5148" s="4">
        <v>2007</v>
      </c>
      <c r="AU5148" s="4">
        <v>21</v>
      </c>
      <c r="AV5148" s="4">
        <v>9</v>
      </c>
      <c r="AW5148" s="4">
        <v>2007</v>
      </c>
      <c r="AX5148" t="str">
        <f t="shared" si="1589"/>
        <v>No Delay</v>
      </c>
      <c r="AY5148">
        <f t="shared" si="1590"/>
        <v>0</v>
      </c>
    </row>
    <row r="5149" spans="1:51" x14ac:dyDescent="0.2">
      <c r="A5149" s="3">
        <v>12092</v>
      </c>
      <c r="B5149" s="1" t="s">
        <v>133</v>
      </c>
      <c r="C5149" s="1" t="s">
        <v>51</v>
      </c>
      <c r="D5149" s="1" t="s">
        <v>130</v>
      </c>
      <c r="E5149" s="1" t="s">
        <v>53</v>
      </c>
      <c r="F5149" s="1" t="s">
        <v>53</v>
      </c>
      <c r="G5149" s="13" t="s">
        <v>362</v>
      </c>
      <c r="H5149" s="12">
        <v>39346</v>
      </c>
      <c r="I5149" s="12" t="s">
        <v>362</v>
      </c>
      <c r="J5149" s="12">
        <v>39346</v>
      </c>
      <c r="K5149" s="4">
        <v>398</v>
      </c>
      <c r="L5149" s="1" t="s">
        <v>146</v>
      </c>
      <c r="M5149" s="1" t="s">
        <v>132</v>
      </c>
      <c r="N5149" s="1" t="s">
        <v>224</v>
      </c>
      <c r="O5149" s="1" t="s">
        <v>225</v>
      </c>
      <c r="P5149">
        <v>30</v>
      </c>
      <c r="Q5149">
        <v>3318</v>
      </c>
      <c r="R5149">
        <v>56406</v>
      </c>
      <c r="S5149">
        <v>17</v>
      </c>
      <c r="T5149">
        <v>0.56999999999999995</v>
      </c>
      <c r="U5149">
        <f t="shared" si="1586"/>
        <v>56406</v>
      </c>
      <c r="V5149">
        <f t="shared" si="1587"/>
        <v>99540</v>
      </c>
      <c r="W5149" s="1" t="s">
        <v>501</v>
      </c>
      <c r="X5149" s="1" t="s">
        <v>112</v>
      </c>
      <c r="Y5149" s="1" t="s">
        <v>112</v>
      </c>
      <c r="Z5149" s="3">
        <v>8116</v>
      </c>
      <c r="AA5149" s="4">
        <f t="shared" si="1591"/>
        <v>9006</v>
      </c>
      <c r="AB5149" s="4">
        <f t="shared" si="1593"/>
        <v>2608.8834063999998</v>
      </c>
      <c r="AC5149" s="4">
        <f t="shared" si="1594"/>
        <v>9006</v>
      </c>
      <c r="AD5149" s="4">
        <f t="shared" si="1592"/>
        <v>4982</v>
      </c>
      <c r="AE5149" s="3" t="s">
        <v>2576</v>
      </c>
      <c r="AF5149" s="3">
        <v>9006</v>
      </c>
      <c r="AG5149" s="4">
        <f t="shared" si="1595"/>
        <v>9006</v>
      </c>
      <c r="AH5149" s="4">
        <v>10589</v>
      </c>
      <c r="AI5149">
        <f t="shared" si="1588"/>
        <v>9006</v>
      </c>
      <c r="AJ5149" t="s">
        <v>2576</v>
      </c>
      <c r="AK5149" s="2">
        <v>9869.5499999999993</v>
      </c>
      <c r="AL5149" s="2">
        <f t="shared" si="1596"/>
        <v>9869.5499999999993</v>
      </c>
      <c r="AM5149" s="4">
        <v>10589</v>
      </c>
      <c r="AN5149">
        <f t="shared" si="1597"/>
        <v>9869.5499999999993</v>
      </c>
      <c r="AP5149">
        <v>90.25</v>
      </c>
      <c r="AQ5149">
        <v>90.25</v>
      </c>
      <c r="AR5149" s="4">
        <v>21</v>
      </c>
      <c r="AS5149" s="4">
        <v>9</v>
      </c>
      <c r="AT5149" s="4">
        <v>2007</v>
      </c>
      <c r="AU5149" s="4">
        <v>21</v>
      </c>
      <c r="AV5149" s="4">
        <v>9</v>
      </c>
      <c r="AW5149" s="4">
        <v>2007</v>
      </c>
      <c r="AX5149" t="str">
        <f t="shared" si="1589"/>
        <v>No Delay</v>
      </c>
      <c r="AY5149">
        <f t="shared" si="1590"/>
        <v>0</v>
      </c>
    </row>
    <row r="5150" spans="1:51" x14ac:dyDescent="0.2">
      <c r="A5150" s="3">
        <v>12094</v>
      </c>
      <c r="B5150" s="1" t="s">
        <v>133</v>
      </c>
      <c r="C5150" s="1" t="s">
        <v>51</v>
      </c>
      <c r="D5150" s="1" t="s">
        <v>130</v>
      </c>
      <c r="E5150" s="1" t="s">
        <v>53</v>
      </c>
      <c r="F5150" s="1" t="s">
        <v>53</v>
      </c>
      <c r="G5150" s="13" t="s">
        <v>362</v>
      </c>
      <c r="H5150" s="12">
        <v>39346</v>
      </c>
      <c r="I5150" s="12" t="s">
        <v>362</v>
      </c>
      <c r="J5150" s="12">
        <v>39346</v>
      </c>
      <c r="K5150" s="4">
        <v>400</v>
      </c>
      <c r="L5150" s="1" t="s">
        <v>146</v>
      </c>
      <c r="M5150" s="1" t="s">
        <v>132</v>
      </c>
      <c r="N5150" s="1" t="s">
        <v>167</v>
      </c>
      <c r="O5150" s="1" t="s">
        <v>93</v>
      </c>
      <c r="P5150">
        <v>30</v>
      </c>
      <c r="Q5150">
        <v>25913</v>
      </c>
      <c r="R5150">
        <v>434042.75</v>
      </c>
      <c r="S5150">
        <v>16.75</v>
      </c>
      <c r="T5150">
        <v>0.56000000000000005</v>
      </c>
      <c r="U5150">
        <f t="shared" si="1586"/>
        <v>434042.75</v>
      </c>
      <c r="V5150">
        <f t="shared" si="1587"/>
        <v>777390</v>
      </c>
      <c r="W5150" s="1" t="s">
        <v>204</v>
      </c>
      <c r="X5150" s="1" t="s">
        <v>1236</v>
      </c>
      <c r="Y5150" s="1" t="s">
        <v>205</v>
      </c>
      <c r="Z5150" s="3">
        <v>5782</v>
      </c>
      <c r="AA5150" s="4">
        <f t="shared" si="1591"/>
        <v>9006</v>
      </c>
      <c r="AB5150" s="4">
        <f t="shared" si="1593"/>
        <v>5088.6349473999999</v>
      </c>
      <c r="AC5150" s="4">
        <f t="shared" si="1594"/>
        <v>9006</v>
      </c>
      <c r="AD5150" s="4">
        <f t="shared" si="1592"/>
        <v>9006</v>
      </c>
      <c r="AE5150" s="3" t="s">
        <v>2576</v>
      </c>
      <c r="AF5150" s="3">
        <v>9006</v>
      </c>
      <c r="AG5150" s="4">
        <f t="shared" si="1595"/>
        <v>9006</v>
      </c>
      <c r="AH5150" s="4">
        <v>10589</v>
      </c>
      <c r="AI5150">
        <f t="shared" si="1588"/>
        <v>9006</v>
      </c>
      <c r="AJ5150" t="s">
        <v>2576</v>
      </c>
      <c r="AK5150" s="2">
        <v>9869.5499999999993</v>
      </c>
      <c r="AL5150" s="2">
        <f t="shared" si="1596"/>
        <v>9869.5499999999993</v>
      </c>
      <c r="AM5150" s="4">
        <v>10589</v>
      </c>
      <c r="AN5150">
        <f t="shared" si="1597"/>
        <v>9869.5499999999993</v>
      </c>
      <c r="AP5150">
        <v>694.47</v>
      </c>
      <c r="AQ5150">
        <v>694.47</v>
      </c>
      <c r="AR5150" s="4">
        <v>21</v>
      </c>
      <c r="AS5150" s="4">
        <v>9</v>
      </c>
      <c r="AT5150" s="4">
        <v>2007</v>
      </c>
      <c r="AU5150" s="4">
        <v>21</v>
      </c>
      <c r="AV5150" s="4">
        <v>9</v>
      </c>
      <c r="AW5150" s="4">
        <v>2007</v>
      </c>
      <c r="AX5150" t="str">
        <f t="shared" si="1589"/>
        <v>No Delay</v>
      </c>
      <c r="AY5150">
        <f t="shared" si="1590"/>
        <v>0</v>
      </c>
    </row>
    <row r="5151" spans="1:51" x14ac:dyDescent="0.2">
      <c r="A5151" s="3">
        <v>12395</v>
      </c>
      <c r="B5151" s="1" t="s">
        <v>133</v>
      </c>
      <c r="C5151" s="1" t="s">
        <v>51</v>
      </c>
      <c r="D5151" s="1" t="s">
        <v>130</v>
      </c>
      <c r="E5151" s="1" t="s">
        <v>53</v>
      </c>
      <c r="F5151" s="1" t="s">
        <v>53</v>
      </c>
      <c r="G5151" s="13" t="s">
        <v>362</v>
      </c>
      <c r="H5151" s="12">
        <v>39346</v>
      </c>
      <c r="I5151" s="12" t="s">
        <v>362</v>
      </c>
      <c r="J5151" s="12">
        <v>39346</v>
      </c>
      <c r="K5151" s="4">
        <v>401</v>
      </c>
      <c r="L5151" s="1" t="s">
        <v>146</v>
      </c>
      <c r="M5151" s="1" t="s">
        <v>132</v>
      </c>
      <c r="N5151" s="1" t="s">
        <v>778</v>
      </c>
      <c r="O5151" s="1" t="s">
        <v>93</v>
      </c>
      <c r="P5151">
        <v>240</v>
      </c>
      <c r="Q5151">
        <v>2744</v>
      </c>
      <c r="R5151">
        <v>6695.36</v>
      </c>
      <c r="S5151">
        <v>2.44</v>
      </c>
      <c r="T5151">
        <v>0.01</v>
      </c>
      <c r="U5151">
        <f t="shared" si="1586"/>
        <v>6695.36</v>
      </c>
      <c r="V5151">
        <f t="shared" si="1587"/>
        <v>658560</v>
      </c>
      <c r="W5151" s="1" t="s">
        <v>204</v>
      </c>
      <c r="X5151" s="1" t="s">
        <v>1236</v>
      </c>
      <c r="Y5151" s="1" t="s">
        <v>205</v>
      </c>
      <c r="Z5151" s="3">
        <v>5782</v>
      </c>
      <c r="AA5151" s="4">
        <f t="shared" si="1591"/>
        <v>9006</v>
      </c>
      <c r="AB5151" s="4">
        <f t="shared" si="1593"/>
        <v>2545.8881692</v>
      </c>
      <c r="AC5151" s="4">
        <f t="shared" si="1594"/>
        <v>9006</v>
      </c>
      <c r="AD5151" s="4">
        <f t="shared" si="1592"/>
        <v>3653.6666666666665</v>
      </c>
      <c r="AE5151" s="3" t="s">
        <v>2576</v>
      </c>
      <c r="AF5151" s="3">
        <v>9006</v>
      </c>
      <c r="AG5151" s="4">
        <f t="shared" si="1595"/>
        <v>9006</v>
      </c>
      <c r="AH5151" s="4">
        <v>10589</v>
      </c>
      <c r="AI5151">
        <f t="shared" si="1588"/>
        <v>9006</v>
      </c>
      <c r="AJ5151" t="s">
        <v>2576</v>
      </c>
      <c r="AK5151" s="2">
        <v>9869.5499999999993</v>
      </c>
      <c r="AL5151" s="2">
        <f t="shared" si="1596"/>
        <v>9869.5499999999993</v>
      </c>
      <c r="AM5151" s="4">
        <v>10589</v>
      </c>
      <c r="AN5151">
        <f t="shared" si="1597"/>
        <v>9869.5499999999993</v>
      </c>
      <c r="AP5151">
        <v>10.71</v>
      </c>
      <c r="AQ5151">
        <v>10.71</v>
      </c>
      <c r="AR5151" s="4">
        <v>21</v>
      </c>
      <c r="AS5151" s="4">
        <v>9</v>
      </c>
      <c r="AT5151" s="4">
        <v>2007</v>
      </c>
      <c r="AU5151" s="4">
        <v>21</v>
      </c>
      <c r="AV5151" s="4">
        <v>9</v>
      </c>
      <c r="AW5151" s="4">
        <v>2007</v>
      </c>
      <c r="AX5151" t="str">
        <f t="shared" si="1589"/>
        <v>No Delay</v>
      </c>
      <c r="AY5151">
        <f t="shared" si="1590"/>
        <v>0</v>
      </c>
    </row>
    <row r="5152" spans="1:51" x14ac:dyDescent="0.2">
      <c r="A5152" s="3">
        <v>12396</v>
      </c>
      <c r="B5152" s="1" t="s">
        <v>133</v>
      </c>
      <c r="C5152" s="1" t="s">
        <v>51</v>
      </c>
      <c r="D5152" s="1" t="s">
        <v>130</v>
      </c>
      <c r="E5152" s="1" t="s">
        <v>53</v>
      </c>
      <c r="F5152" s="1" t="s">
        <v>53</v>
      </c>
      <c r="G5152" s="13" t="s">
        <v>362</v>
      </c>
      <c r="H5152" s="12">
        <v>39346</v>
      </c>
      <c r="I5152" s="12" t="s">
        <v>362</v>
      </c>
      <c r="J5152" s="12">
        <v>39346</v>
      </c>
      <c r="K5152" s="4">
        <v>402</v>
      </c>
      <c r="L5152" s="1" t="s">
        <v>146</v>
      </c>
      <c r="M5152" s="1" t="s">
        <v>132</v>
      </c>
      <c r="N5152" s="1" t="s">
        <v>970</v>
      </c>
      <c r="O5152" s="1" t="s">
        <v>93</v>
      </c>
      <c r="P5152">
        <v>240</v>
      </c>
      <c r="Q5152">
        <v>2185</v>
      </c>
      <c r="R5152">
        <v>8630.75</v>
      </c>
      <c r="S5152">
        <v>3.95</v>
      </c>
      <c r="T5152">
        <v>0.02</v>
      </c>
      <c r="U5152">
        <f t="shared" si="1586"/>
        <v>8630.75</v>
      </c>
      <c r="V5152">
        <f t="shared" si="1587"/>
        <v>524400</v>
      </c>
      <c r="W5152" s="1" t="s">
        <v>155</v>
      </c>
      <c r="X5152" s="1" t="s">
        <v>1236</v>
      </c>
      <c r="Y5152" s="1" t="s">
        <v>156</v>
      </c>
      <c r="Z5152" s="3">
        <v>6318</v>
      </c>
      <c r="AA5152" s="4">
        <f t="shared" si="1591"/>
        <v>9006</v>
      </c>
      <c r="AB5152" s="4">
        <f t="shared" si="1593"/>
        <v>2484.5391490000002</v>
      </c>
      <c r="AC5152" s="4">
        <f t="shared" si="1594"/>
        <v>9006</v>
      </c>
      <c r="AD5152" s="4">
        <f t="shared" si="1592"/>
        <v>9006</v>
      </c>
      <c r="AE5152" s="3" t="s">
        <v>2576</v>
      </c>
      <c r="AF5152" s="3">
        <v>9006</v>
      </c>
      <c r="AG5152" s="4">
        <f t="shared" si="1595"/>
        <v>9006</v>
      </c>
      <c r="AH5152" s="4">
        <v>10589</v>
      </c>
      <c r="AI5152">
        <f t="shared" si="1588"/>
        <v>9006</v>
      </c>
      <c r="AJ5152" t="s">
        <v>2576</v>
      </c>
      <c r="AK5152" s="2">
        <v>9869.5499999999993</v>
      </c>
      <c r="AL5152" s="2">
        <f t="shared" si="1596"/>
        <v>9869.5499999999993</v>
      </c>
      <c r="AM5152" s="4">
        <v>10589</v>
      </c>
      <c r="AN5152">
        <f t="shared" si="1597"/>
        <v>9869.5499999999993</v>
      </c>
      <c r="AP5152">
        <v>13.81</v>
      </c>
      <c r="AQ5152">
        <v>13.81</v>
      </c>
      <c r="AR5152" s="4">
        <v>21</v>
      </c>
      <c r="AS5152" s="4">
        <v>9</v>
      </c>
      <c r="AT5152" s="4">
        <v>2007</v>
      </c>
      <c r="AU5152" s="4">
        <v>21</v>
      </c>
      <c r="AV5152" s="4">
        <v>9</v>
      </c>
      <c r="AW5152" s="4">
        <v>2007</v>
      </c>
      <c r="AX5152" t="str">
        <f t="shared" si="1589"/>
        <v>No Delay</v>
      </c>
      <c r="AY5152">
        <f t="shared" si="1590"/>
        <v>0</v>
      </c>
    </row>
    <row r="5153" spans="1:51" x14ac:dyDescent="0.2">
      <c r="A5153" s="3">
        <v>12685</v>
      </c>
      <c r="B5153" s="1" t="s">
        <v>133</v>
      </c>
      <c r="C5153" s="1" t="s">
        <v>51</v>
      </c>
      <c r="D5153" s="1" t="s">
        <v>130</v>
      </c>
      <c r="E5153" s="1" t="s">
        <v>53</v>
      </c>
      <c r="F5153" s="1" t="s">
        <v>53</v>
      </c>
      <c r="G5153" s="13" t="s">
        <v>362</v>
      </c>
      <c r="H5153" s="12">
        <v>39346</v>
      </c>
      <c r="I5153" s="12" t="s">
        <v>362</v>
      </c>
      <c r="J5153" s="12">
        <v>39346</v>
      </c>
      <c r="K5153" s="4">
        <v>404</v>
      </c>
      <c r="L5153" s="1" t="s">
        <v>146</v>
      </c>
      <c r="M5153" s="1" t="s">
        <v>132</v>
      </c>
      <c r="N5153" s="1" t="s">
        <v>167</v>
      </c>
      <c r="O5153" s="1" t="s">
        <v>93</v>
      </c>
      <c r="P5153">
        <v>30</v>
      </c>
      <c r="Q5153">
        <v>2933</v>
      </c>
      <c r="R5153">
        <v>49127.75</v>
      </c>
      <c r="S5153">
        <v>16.75</v>
      </c>
      <c r="T5153">
        <v>0.56000000000000005</v>
      </c>
      <c r="U5153">
        <f t="shared" si="1586"/>
        <v>49127.75</v>
      </c>
      <c r="V5153">
        <f t="shared" si="1587"/>
        <v>87990</v>
      </c>
      <c r="W5153" s="1" t="s">
        <v>155</v>
      </c>
      <c r="X5153" s="1" t="s">
        <v>1236</v>
      </c>
      <c r="Y5153" s="1" t="s">
        <v>156</v>
      </c>
      <c r="Z5153" s="3">
        <v>6318</v>
      </c>
      <c r="AA5153" s="4">
        <f t="shared" si="1591"/>
        <v>9006</v>
      </c>
      <c r="AB5153" s="4">
        <f t="shared" si="1593"/>
        <v>2566.6305033999997</v>
      </c>
      <c r="AC5153" s="4">
        <f t="shared" si="1594"/>
        <v>9006</v>
      </c>
      <c r="AD5153" s="4">
        <f t="shared" si="1592"/>
        <v>9006</v>
      </c>
      <c r="AE5153" s="3" t="s">
        <v>2576</v>
      </c>
      <c r="AF5153" s="3">
        <v>9006</v>
      </c>
      <c r="AG5153" s="4">
        <f t="shared" si="1595"/>
        <v>9006</v>
      </c>
      <c r="AH5153" s="4">
        <v>10589</v>
      </c>
      <c r="AI5153">
        <f t="shared" si="1588"/>
        <v>9006</v>
      </c>
      <c r="AJ5153" t="s">
        <v>2576</v>
      </c>
      <c r="AK5153" s="2">
        <v>9869.5499999999993</v>
      </c>
      <c r="AL5153" s="2">
        <f t="shared" si="1596"/>
        <v>9869.5499999999993</v>
      </c>
      <c r="AM5153" s="4">
        <v>10589</v>
      </c>
      <c r="AN5153">
        <f t="shared" si="1597"/>
        <v>9869.5499999999993</v>
      </c>
      <c r="AP5153">
        <v>78.599999999999994</v>
      </c>
      <c r="AQ5153">
        <v>78.599999999999994</v>
      </c>
      <c r="AR5153" s="4">
        <v>21</v>
      </c>
      <c r="AS5153" s="4">
        <v>9</v>
      </c>
      <c r="AT5153" s="4">
        <v>2007</v>
      </c>
      <c r="AU5153" s="4">
        <v>21</v>
      </c>
      <c r="AV5153" s="4">
        <v>9</v>
      </c>
      <c r="AW5153" s="4">
        <v>2007</v>
      </c>
      <c r="AX5153" t="str">
        <f t="shared" si="1589"/>
        <v>No Delay</v>
      </c>
      <c r="AY5153">
        <f t="shared" si="1590"/>
        <v>0</v>
      </c>
    </row>
    <row r="5154" spans="1:51" x14ac:dyDescent="0.2">
      <c r="A5154" s="3">
        <v>12686</v>
      </c>
      <c r="B5154" s="1" t="s">
        <v>133</v>
      </c>
      <c r="C5154" s="1" t="s">
        <v>51</v>
      </c>
      <c r="D5154" s="1" t="s">
        <v>130</v>
      </c>
      <c r="E5154" s="1" t="s">
        <v>53</v>
      </c>
      <c r="F5154" s="1" t="s">
        <v>53</v>
      </c>
      <c r="G5154" s="13" t="s">
        <v>362</v>
      </c>
      <c r="H5154" s="12">
        <v>39346</v>
      </c>
      <c r="I5154" s="12" t="s">
        <v>362</v>
      </c>
      <c r="J5154" s="12">
        <v>39346</v>
      </c>
      <c r="K5154" s="4">
        <v>405</v>
      </c>
      <c r="L5154" s="1" t="s">
        <v>146</v>
      </c>
      <c r="M5154" s="1" t="s">
        <v>132</v>
      </c>
      <c r="N5154" s="1" t="s">
        <v>648</v>
      </c>
      <c r="O5154" s="1" t="s">
        <v>93</v>
      </c>
      <c r="P5154">
        <v>240</v>
      </c>
      <c r="Q5154">
        <v>59</v>
      </c>
      <c r="R5154">
        <v>1241.95</v>
      </c>
      <c r="S5154">
        <v>21.05</v>
      </c>
      <c r="T5154">
        <v>0.09</v>
      </c>
      <c r="U5154">
        <f t="shared" si="1586"/>
        <v>1241.95</v>
      </c>
      <c r="V5154">
        <f t="shared" si="1587"/>
        <v>14160</v>
      </c>
      <c r="W5154" s="1" t="s">
        <v>155</v>
      </c>
      <c r="X5154" s="1" t="s">
        <v>1236</v>
      </c>
      <c r="Y5154" s="1" t="s">
        <v>156</v>
      </c>
      <c r="Z5154" s="3">
        <v>6318</v>
      </c>
      <c r="AA5154" s="4">
        <f t="shared" si="1591"/>
        <v>9006</v>
      </c>
      <c r="AB5154" s="4">
        <f t="shared" si="1593"/>
        <v>2251.2153262000002</v>
      </c>
      <c r="AC5154" s="4">
        <f t="shared" si="1594"/>
        <v>9006</v>
      </c>
      <c r="AD5154" s="4">
        <f t="shared" si="1592"/>
        <v>5651.4780650000002</v>
      </c>
      <c r="AE5154" s="3" t="s">
        <v>2576</v>
      </c>
      <c r="AF5154" s="3">
        <v>9006</v>
      </c>
      <c r="AG5154" s="4">
        <f t="shared" si="1595"/>
        <v>9006</v>
      </c>
      <c r="AH5154" s="4">
        <v>10589</v>
      </c>
      <c r="AI5154">
        <f t="shared" si="1588"/>
        <v>9006</v>
      </c>
      <c r="AJ5154" t="s">
        <v>2576</v>
      </c>
      <c r="AK5154" s="2">
        <v>9869.5499999999993</v>
      </c>
      <c r="AL5154" s="2">
        <f t="shared" si="1596"/>
        <v>9869.5499999999993</v>
      </c>
      <c r="AM5154" s="4">
        <v>10589</v>
      </c>
      <c r="AN5154">
        <f t="shared" si="1597"/>
        <v>9869.5499999999993</v>
      </c>
      <c r="AP5154">
        <v>1.99</v>
      </c>
      <c r="AQ5154">
        <v>1.99</v>
      </c>
      <c r="AR5154" s="4">
        <v>21</v>
      </c>
      <c r="AS5154" s="4">
        <v>9</v>
      </c>
      <c r="AT5154" s="4">
        <v>2007</v>
      </c>
      <c r="AU5154" s="4">
        <v>21</v>
      </c>
      <c r="AV5154" s="4">
        <v>9</v>
      </c>
      <c r="AW5154" s="4">
        <v>2007</v>
      </c>
      <c r="AX5154" t="str">
        <f t="shared" si="1589"/>
        <v>No Delay</v>
      </c>
      <c r="AY5154">
        <f t="shared" si="1590"/>
        <v>0</v>
      </c>
    </row>
    <row r="5155" spans="1:51" x14ac:dyDescent="0.2">
      <c r="A5155" s="3">
        <v>12093</v>
      </c>
      <c r="B5155" s="1" t="s">
        <v>133</v>
      </c>
      <c r="C5155" s="1" t="s">
        <v>51</v>
      </c>
      <c r="D5155" s="1" t="s">
        <v>130</v>
      </c>
      <c r="E5155" s="1" t="s">
        <v>53</v>
      </c>
      <c r="F5155" s="1" t="s">
        <v>53</v>
      </c>
      <c r="G5155" s="13" t="s">
        <v>362</v>
      </c>
      <c r="H5155" s="12">
        <v>39346</v>
      </c>
      <c r="I5155" s="12" t="s">
        <v>362</v>
      </c>
      <c r="J5155" s="12">
        <v>39346</v>
      </c>
      <c r="K5155" s="4">
        <v>399</v>
      </c>
      <c r="L5155" s="1" t="s">
        <v>146</v>
      </c>
      <c r="M5155" s="1" t="s">
        <v>132</v>
      </c>
      <c r="N5155" s="1" t="s">
        <v>392</v>
      </c>
      <c r="O5155" s="1" t="s">
        <v>393</v>
      </c>
      <c r="P5155">
        <v>120</v>
      </c>
      <c r="Q5155">
        <v>2698</v>
      </c>
      <c r="R5155">
        <v>110887.8</v>
      </c>
      <c r="S5155">
        <v>41.1</v>
      </c>
      <c r="T5155">
        <v>0.34</v>
      </c>
      <c r="U5155">
        <f t="shared" si="1586"/>
        <v>110887.8</v>
      </c>
      <c r="V5155">
        <f t="shared" si="1587"/>
        <v>323760</v>
      </c>
      <c r="W5155" s="1" t="s">
        <v>394</v>
      </c>
      <c r="X5155" s="1" t="s">
        <v>112</v>
      </c>
      <c r="Y5155" s="1" t="s">
        <v>112</v>
      </c>
      <c r="Z5155" s="3">
        <v>8116</v>
      </c>
      <c r="AA5155" s="4">
        <f t="shared" si="1591"/>
        <v>9006</v>
      </c>
      <c r="AB5155" s="4">
        <f t="shared" si="1593"/>
        <v>2540.8397703999999</v>
      </c>
      <c r="AC5155" s="4">
        <f t="shared" si="1594"/>
        <v>9006</v>
      </c>
      <c r="AD5155" s="4">
        <f t="shared" si="1592"/>
        <v>9006</v>
      </c>
      <c r="AE5155" s="3" t="s">
        <v>2576</v>
      </c>
      <c r="AF5155" s="3">
        <v>9006</v>
      </c>
      <c r="AG5155" s="4">
        <f t="shared" si="1595"/>
        <v>9006</v>
      </c>
      <c r="AH5155" s="4">
        <v>10589</v>
      </c>
      <c r="AI5155">
        <f t="shared" si="1588"/>
        <v>9006</v>
      </c>
      <c r="AJ5155" t="s">
        <v>2576</v>
      </c>
      <c r="AK5155" s="2">
        <v>9869.5499999999993</v>
      </c>
      <c r="AL5155" s="2">
        <f t="shared" si="1596"/>
        <v>9869.5499999999993</v>
      </c>
      <c r="AM5155" s="4">
        <v>10589</v>
      </c>
      <c r="AN5155">
        <f t="shared" si="1597"/>
        <v>9869.5499999999993</v>
      </c>
      <c r="AP5155">
        <v>177.42</v>
      </c>
      <c r="AQ5155">
        <v>177.42</v>
      </c>
      <c r="AR5155" s="4">
        <v>21</v>
      </c>
      <c r="AS5155" s="4">
        <v>9</v>
      </c>
      <c r="AT5155" s="4">
        <v>2007</v>
      </c>
      <c r="AU5155" s="4">
        <v>21</v>
      </c>
      <c r="AV5155" s="4">
        <v>9</v>
      </c>
      <c r="AW5155" s="4">
        <v>2007</v>
      </c>
      <c r="AX5155" t="str">
        <f t="shared" si="1589"/>
        <v>No Delay</v>
      </c>
      <c r="AY5155">
        <f t="shared" si="1590"/>
        <v>0</v>
      </c>
    </row>
    <row r="5156" spans="1:51" x14ac:dyDescent="0.2">
      <c r="A5156" s="3">
        <v>83810</v>
      </c>
      <c r="B5156" s="1" t="s">
        <v>175</v>
      </c>
      <c r="C5156" s="1" t="s">
        <v>165</v>
      </c>
      <c r="D5156" s="1" t="s">
        <v>130</v>
      </c>
      <c r="E5156" s="1" t="s">
        <v>101</v>
      </c>
      <c r="F5156" s="1" t="s">
        <v>101</v>
      </c>
      <c r="G5156" s="13" t="s">
        <v>198</v>
      </c>
      <c r="H5156" s="12">
        <v>41820</v>
      </c>
      <c r="I5156" s="12" t="s">
        <v>278</v>
      </c>
      <c r="J5156" s="12">
        <v>41829</v>
      </c>
      <c r="K5156" s="4">
        <v>5650</v>
      </c>
      <c r="L5156" s="1" t="s">
        <v>146</v>
      </c>
      <c r="M5156" s="1" t="s">
        <v>132</v>
      </c>
      <c r="N5156" s="1" t="s">
        <v>1520</v>
      </c>
      <c r="O5156" s="1" t="s">
        <v>93</v>
      </c>
      <c r="P5156">
        <v>100</v>
      </c>
      <c r="Q5156">
        <v>45000</v>
      </c>
      <c r="R5156">
        <v>58500</v>
      </c>
      <c r="S5156">
        <v>1.3</v>
      </c>
      <c r="T5156">
        <v>0.01</v>
      </c>
      <c r="U5156">
        <f t="shared" si="1586"/>
        <v>58500</v>
      </c>
      <c r="V5156">
        <f t="shared" si="1587"/>
        <v>4500000</v>
      </c>
      <c r="W5156" s="1" t="s">
        <v>155</v>
      </c>
      <c r="X5156" s="1" t="s">
        <v>1236</v>
      </c>
      <c r="Y5156" s="1" t="s">
        <v>156</v>
      </c>
      <c r="Z5156" s="3">
        <v>11413</v>
      </c>
      <c r="AA5156" s="4">
        <f t="shared" si="1591"/>
        <v>9014</v>
      </c>
      <c r="AB5156" s="4">
        <f t="shared" si="1593"/>
        <v>7183.3912060000002</v>
      </c>
      <c r="AC5156" s="4">
        <f t="shared" si="1594"/>
        <v>9014</v>
      </c>
      <c r="AD5156" s="4">
        <f t="shared" si="1592"/>
        <v>12469.4</v>
      </c>
      <c r="AE5156" s="4">
        <v>9014</v>
      </c>
      <c r="AF5156" s="4">
        <v>9014</v>
      </c>
      <c r="AG5156" s="4">
        <f>AE5156</f>
        <v>9014</v>
      </c>
      <c r="AI5156" t="e">
        <f t="shared" si="1588"/>
        <v>#N/A</v>
      </c>
      <c r="AJ5156">
        <v>52211.42</v>
      </c>
      <c r="AK5156" s="2">
        <v>52211.42</v>
      </c>
      <c r="AL5156" s="2">
        <f>AJ5156</f>
        <v>52211.42</v>
      </c>
      <c r="AM5156" s="4"/>
      <c r="AN5156" t="e">
        <f>VLOOKUP([1]!Tabelle13[[#This Row],[Vlookup this ID for freight costs]],$AL$2:$AL$6811,2,FALSE)</f>
        <v>#REF!</v>
      </c>
      <c r="AP5156">
        <v>60.14</v>
      </c>
      <c r="AQ5156">
        <v>60.14</v>
      </c>
      <c r="AR5156" s="4">
        <v>30</v>
      </c>
      <c r="AS5156" s="4">
        <v>6</v>
      </c>
      <c r="AT5156" s="4">
        <v>2014</v>
      </c>
      <c r="AU5156" s="4">
        <v>9</v>
      </c>
      <c r="AV5156" s="4">
        <v>7</v>
      </c>
      <c r="AW5156" s="4">
        <v>2014</v>
      </c>
      <c r="AX5156" t="str">
        <f t="shared" si="1589"/>
        <v>Delay</v>
      </c>
      <c r="AY5156">
        <f t="shared" si="1590"/>
        <v>9</v>
      </c>
    </row>
    <row r="5157" spans="1:51" x14ac:dyDescent="0.2">
      <c r="A5157" s="3">
        <v>83808</v>
      </c>
      <c r="B5157" s="1" t="s">
        <v>175</v>
      </c>
      <c r="C5157" s="1" t="s">
        <v>165</v>
      </c>
      <c r="D5157" s="1" t="s">
        <v>130</v>
      </c>
      <c r="E5157" s="1" t="s">
        <v>53</v>
      </c>
      <c r="F5157" s="1" t="s">
        <v>53</v>
      </c>
      <c r="G5157" s="13" t="s">
        <v>198</v>
      </c>
      <c r="H5157" s="12">
        <v>41820</v>
      </c>
      <c r="I5157" s="12" t="s">
        <v>278</v>
      </c>
      <c r="J5157" s="12">
        <v>41829</v>
      </c>
      <c r="K5157" s="4">
        <v>5649</v>
      </c>
      <c r="L5157" s="1" t="s">
        <v>146</v>
      </c>
      <c r="M5157" s="1" t="s">
        <v>132</v>
      </c>
      <c r="N5157" s="1" t="s">
        <v>392</v>
      </c>
      <c r="O5157" s="1" t="s">
        <v>393</v>
      </c>
      <c r="P5157">
        <v>120</v>
      </c>
      <c r="Q5157">
        <v>84</v>
      </c>
      <c r="R5157">
        <v>1587.6</v>
      </c>
      <c r="S5157">
        <v>18.899999999999999</v>
      </c>
      <c r="T5157">
        <v>0.16</v>
      </c>
      <c r="U5157">
        <f t="shared" si="1586"/>
        <v>1587.6</v>
      </c>
      <c r="V5157">
        <f t="shared" si="1587"/>
        <v>10080</v>
      </c>
      <c r="W5157" s="1" t="s">
        <v>394</v>
      </c>
      <c r="X5157" s="1" t="s">
        <v>112</v>
      </c>
      <c r="Y5157" s="1" t="s">
        <v>112</v>
      </c>
      <c r="Z5157" s="3">
        <v>5956</v>
      </c>
      <c r="AA5157" s="4">
        <f t="shared" si="1591"/>
        <v>9014</v>
      </c>
      <c r="AB5157" s="4">
        <f t="shared" si="1593"/>
        <v>2253.9590211999998</v>
      </c>
      <c r="AC5157" s="4">
        <f t="shared" si="1594"/>
        <v>9014</v>
      </c>
      <c r="AD5157" s="4">
        <f t="shared" si="1592"/>
        <v>1886.3975186666664</v>
      </c>
      <c r="AE5157" s="4">
        <v>9014</v>
      </c>
      <c r="AF5157" s="4">
        <v>9014</v>
      </c>
      <c r="AG5157" s="4">
        <f>AE5157</f>
        <v>9014</v>
      </c>
      <c r="AI5157" t="e">
        <f t="shared" si="1588"/>
        <v>#N/A</v>
      </c>
      <c r="AJ5157">
        <v>892.92</v>
      </c>
      <c r="AK5157" s="2">
        <v>892.92</v>
      </c>
      <c r="AL5157" s="2">
        <f>AJ5157</f>
        <v>892.92</v>
      </c>
      <c r="AM5157" s="4"/>
      <c r="AN5157" t="e">
        <f>VLOOKUP([1]!Tabelle13[[#This Row],[Vlookup this ID for freight costs]],$AL$2:$AL$6811,2,FALSE)</f>
        <v>#REF!</v>
      </c>
      <c r="AP5157">
        <v>1.96</v>
      </c>
      <c r="AQ5157">
        <v>1.96</v>
      </c>
      <c r="AR5157" s="4">
        <v>30</v>
      </c>
      <c r="AS5157" s="4">
        <v>6</v>
      </c>
      <c r="AT5157" s="4">
        <v>2014</v>
      </c>
      <c r="AU5157" s="4">
        <v>9</v>
      </c>
      <c r="AV5157" s="4">
        <v>7</v>
      </c>
      <c r="AW5157" s="4">
        <v>2014</v>
      </c>
      <c r="AX5157" t="str">
        <f t="shared" si="1589"/>
        <v>Delay</v>
      </c>
      <c r="AY5157">
        <f t="shared" si="1590"/>
        <v>9</v>
      </c>
    </row>
    <row r="5158" spans="1:51" x14ac:dyDescent="0.2">
      <c r="A5158" s="3">
        <v>48497</v>
      </c>
      <c r="B5158" s="1" t="s">
        <v>168</v>
      </c>
      <c r="C5158" s="1" t="s">
        <v>150</v>
      </c>
      <c r="D5158" s="1" t="s">
        <v>100</v>
      </c>
      <c r="E5158" s="1" t="s">
        <v>253</v>
      </c>
      <c r="F5158" s="1" t="s">
        <v>253</v>
      </c>
      <c r="G5158" s="13" t="s">
        <v>2577</v>
      </c>
      <c r="H5158" s="12">
        <v>40588</v>
      </c>
      <c r="I5158" s="12" t="s">
        <v>2107</v>
      </c>
      <c r="J5158" s="12">
        <v>40585</v>
      </c>
      <c r="K5158" s="4">
        <v>2998</v>
      </c>
      <c r="L5158" s="1" t="s">
        <v>146</v>
      </c>
      <c r="M5158" s="1" t="s">
        <v>1210</v>
      </c>
      <c r="N5158" s="1" t="s">
        <v>171</v>
      </c>
      <c r="O5158" s="1" t="s">
        <v>93</v>
      </c>
      <c r="P5158">
        <v>60</v>
      </c>
      <c r="Q5158">
        <v>185954</v>
      </c>
      <c r="R5158">
        <v>459306.38</v>
      </c>
      <c r="S5158">
        <v>2.4700000000000002</v>
      </c>
      <c r="T5158">
        <v>0.04</v>
      </c>
      <c r="U5158">
        <f t="shared" si="1586"/>
        <v>459306.38000000006</v>
      </c>
      <c r="V5158">
        <f t="shared" si="1587"/>
        <v>11157240</v>
      </c>
      <c r="W5158" s="1" t="s">
        <v>197</v>
      </c>
      <c r="X5158" s="1" t="s">
        <v>1236</v>
      </c>
      <c r="Y5158" s="1" t="s">
        <v>3082</v>
      </c>
      <c r="Z5158" s="3">
        <v>15488</v>
      </c>
      <c r="AA5158" s="4">
        <f t="shared" si="1591"/>
        <v>9019</v>
      </c>
      <c r="AB5158" s="4">
        <f t="shared" si="1593"/>
        <v>22652.782607199999</v>
      </c>
      <c r="AC5158" s="4">
        <f t="shared" si="1594"/>
        <v>9019</v>
      </c>
      <c r="AD5158" s="4">
        <f t="shared" si="1592"/>
        <v>9019</v>
      </c>
      <c r="AE5158" s="4">
        <v>9019</v>
      </c>
      <c r="AF5158" s="4">
        <v>9019</v>
      </c>
      <c r="AG5158" s="4">
        <f>AE5158</f>
        <v>9019</v>
      </c>
      <c r="AI5158" t="e">
        <f t="shared" si="1588"/>
        <v>#N/A</v>
      </c>
      <c r="AJ5158">
        <v>13677.68</v>
      </c>
      <c r="AK5158" s="2">
        <v>13677.68</v>
      </c>
      <c r="AL5158" s="2">
        <f>AJ5158</f>
        <v>13677.68</v>
      </c>
      <c r="AM5158" s="4"/>
      <c r="AN5158" t="e">
        <f>VLOOKUP([1]!Tabelle13[[#This Row],[Vlookup this ID for freight costs]],$AL$2:$AL$6811,2,FALSE)</f>
        <v>#REF!</v>
      </c>
      <c r="AP5158">
        <v>990.26</v>
      </c>
      <c r="AQ5158">
        <v>990.26</v>
      </c>
      <c r="AR5158" s="4">
        <v>14</v>
      </c>
      <c r="AS5158" s="4">
        <v>2</v>
      </c>
      <c r="AT5158" s="4">
        <v>2011</v>
      </c>
      <c r="AU5158" s="4">
        <v>11</v>
      </c>
      <c r="AV5158" s="4">
        <v>2</v>
      </c>
      <c r="AW5158" s="4">
        <v>2011</v>
      </c>
      <c r="AX5158" t="str">
        <f t="shared" si="1589"/>
        <v>No Delay</v>
      </c>
      <c r="AY5158">
        <f t="shared" si="1590"/>
        <v>0</v>
      </c>
    </row>
    <row r="5159" spans="1:51" x14ac:dyDescent="0.2">
      <c r="A5159" s="3">
        <v>12006</v>
      </c>
      <c r="B5159" s="1" t="s">
        <v>72</v>
      </c>
      <c r="C5159" s="1" t="s">
        <v>73</v>
      </c>
      <c r="D5159" s="1" t="s">
        <v>130</v>
      </c>
      <c r="E5159" s="1" t="s">
        <v>101</v>
      </c>
      <c r="F5159" s="1" t="s">
        <v>101</v>
      </c>
      <c r="G5159" s="13" t="s">
        <v>2399</v>
      </c>
      <c r="H5159" s="12">
        <v>40078</v>
      </c>
      <c r="I5159" s="12" t="s">
        <v>2399</v>
      </c>
      <c r="J5159" s="12">
        <v>40078</v>
      </c>
      <c r="K5159" s="4">
        <v>1844</v>
      </c>
      <c r="L5159" s="1" t="s">
        <v>146</v>
      </c>
      <c r="M5159" s="1" t="s">
        <v>132</v>
      </c>
      <c r="N5159" s="1" t="s">
        <v>196</v>
      </c>
      <c r="O5159" s="1" t="s">
        <v>93</v>
      </c>
      <c r="P5159">
        <v>60</v>
      </c>
      <c r="Q5159">
        <v>76000</v>
      </c>
      <c r="R5159">
        <v>541120</v>
      </c>
      <c r="S5159">
        <v>7.12</v>
      </c>
      <c r="T5159">
        <v>0.12</v>
      </c>
      <c r="U5159">
        <f t="shared" si="1586"/>
        <v>541120</v>
      </c>
      <c r="V5159">
        <f t="shared" si="1587"/>
        <v>4560000</v>
      </c>
      <c r="W5159" s="1" t="s">
        <v>204</v>
      </c>
      <c r="X5159" s="1" t="s">
        <v>1236</v>
      </c>
      <c r="Y5159" s="1" t="s">
        <v>205</v>
      </c>
      <c r="Z5159" s="3">
        <v>15015</v>
      </c>
      <c r="AA5159" s="4">
        <f t="shared" si="1591"/>
        <v>9020</v>
      </c>
      <c r="AB5159" s="4">
        <f t="shared" si="1593"/>
        <v>10585.573006000001</v>
      </c>
      <c r="AC5159" s="4">
        <f t="shared" si="1594"/>
        <v>9020</v>
      </c>
      <c r="AD5159" s="4">
        <f t="shared" si="1592"/>
        <v>8417.2000000000007</v>
      </c>
      <c r="AE5159" s="3" t="s">
        <v>2578</v>
      </c>
      <c r="AF5159" s="3">
        <v>9020</v>
      </c>
      <c r="AG5159" s="4">
        <f>AI5159</f>
        <v>9020</v>
      </c>
      <c r="AH5159" s="4">
        <v>11352</v>
      </c>
      <c r="AI5159">
        <f t="shared" si="1588"/>
        <v>9020</v>
      </c>
      <c r="AJ5159" t="s">
        <v>2578</v>
      </c>
      <c r="AK5159" s="2">
        <v>14958.2</v>
      </c>
      <c r="AL5159" s="2">
        <f>AN5159</f>
        <v>14958.2</v>
      </c>
      <c r="AM5159" s="4">
        <v>11352</v>
      </c>
      <c r="AN5159">
        <f>INDEX($AJ$2:$AJ$6811,MATCH(AM5159,$A$2:$A$6811,0))</f>
        <v>14958.2</v>
      </c>
      <c r="AP5159">
        <v>1060.5999999999999</v>
      </c>
      <c r="AQ5159">
        <v>1060.5999999999999</v>
      </c>
      <c r="AR5159" s="4">
        <v>22</v>
      </c>
      <c r="AS5159" s="4">
        <v>9</v>
      </c>
      <c r="AT5159" s="4">
        <v>2009</v>
      </c>
      <c r="AU5159" s="4">
        <v>22</v>
      </c>
      <c r="AV5159" s="4">
        <v>9</v>
      </c>
      <c r="AW5159" s="4">
        <v>2009</v>
      </c>
      <c r="AX5159" t="str">
        <f t="shared" si="1589"/>
        <v>No Delay</v>
      </c>
      <c r="AY5159">
        <f t="shared" si="1590"/>
        <v>0</v>
      </c>
    </row>
    <row r="5160" spans="1:51" x14ac:dyDescent="0.2">
      <c r="A5160" s="3">
        <v>11352</v>
      </c>
      <c r="B5160" s="1" t="s">
        <v>72</v>
      </c>
      <c r="C5160" s="1" t="s">
        <v>73</v>
      </c>
      <c r="D5160" s="1" t="s">
        <v>130</v>
      </c>
      <c r="E5160" s="1" t="s">
        <v>101</v>
      </c>
      <c r="F5160" s="1" t="s">
        <v>101</v>
      </c>
      <c r="G5160" s="13" t="s">
        <v>2399</v>
      </c>
      <c r="H5160" s="12">
        <v>40078</v>
      </c>
      <c r="I5160" s="12" t="s">
        <v>2399</v>
      </c>
      <c r="J5160" s="12">
        <v>40078</v>
      </c>
      <c r="K5160" s="4">
        <v>1842</v>
      </c>
      <c r="L5160" s="1" t="s">
        <v>146</v>
      </c>
      <c r="M5160" s="1" t="s">
        <v>132</v>
      </c>
      <c r="N5160" s="1" t="s">
        <v>167</v>
      </c>
      <c r="O5160" s="1" t="s">
        <v>93</v>
      </c>
      <c r="P5160">
        <v>30</v>
      </c>
      <c r="Q5160">
        <v>4000</v>
      </c>
      <c r="R5160">
        <v>42480</v>
      </c>
      <c r="S5160">
        <v>10.62</v>
      </c>
      <c r="T5160">
        <v>0.35</v>
      </c>
      <c r="U5160">
        <f t="shared" si="1586"/>
        <v>42480</v>
      </c>
      <c r="V5160">
        <f t="shared" si="1587"/>
        <v>120000</v>
      </c>
      <c r="W5160" s="1" t="s">
        <v>155</v>
      </c>
      <c r="X5160" s="1" t="s">
        <v>1236</v>
      </c>
      <c r="Y5160" s="1" t="s">
        <v>156</v>
      </c>
      <c r="Z5160" s="3">
        <v>14969</v>
      </c>
      <c r="AA5160" s="4">
        <f t="shared" si="1591"/>
        <v>9020</v>
      </c>
      <c r="AB5160" s="4">
        <f t="shared" si="1593"/>
        <v>2683.7314059999999</v>
      </c>
      <c r="AC5160" s="4">
        <f t="shared" si="1594"/>
        <v>9020</v>
      </c>
      <c r="AD5160" s="4">
        <f t="shared" si="1592"/>
        <v>3816.4247071666664</v>
      </c>
      <c r="AE5160" s="4">
        <v>9020</v>
      </c>
      <c r="AF5160" s="4">
        <v>9020</v>
      </c>
      <c r="AG5160" s="4">
        <f>AE5160</f>
        <v>9020</v>
      </c>
      <c r="AH5160" s="4">
        <v>82726</v>
      </c>
      <c r="AI5160">
        <f t="shared" si="1588"/>
        <v>28111</v>
      </c>
      <c r="AJ5160">
        <v>14958.2</v>
      </c>
      <c r="AK5160" s="2">
        <v>14958.2</v>
      </c>
      <c r="AL5160" s="2">
        <f>AJ5160</f>
        <v>14958.2</v>
      </c>
      <c r="AM5160" s="4"/>
      <c r="AN5160" t="e">
        <f>VLOOKUP([1]!Tabelle13[[#This Row],[Vlookup this ID for freight costs]],$AL$2:$AL$6811,2,FALSE)</f>
        <v>#REF!</v>
      </c>
      <c r="AP5160">
        <v>83.26</v>
      </c>
      <c r="AQ5160">
        <v>83.26</v>
      </c>
      <c r="AR5160" s="4">
        <v>22</v>
      </c>
      <c r="AS5160" s="4">
        <v>9</v>
      </c>
      <c r="AT5160" s="4">
        <v>2009</v>
      </c>
      <c r="AU5160" s="4">
        <v>22</v>
      </c>
      <c r="AV5160" s="4">
        <v>9</v>
      </c>
      <c r="AW5160" s="4">
        <v>2009</v>
      </c>
      <c r="AX5160" t="str">
        <f t="shared" si="1589"/>
        <v>No Delay</v>
      </c>
      <c r="AY5160">
        <f t="shared" si="1590"/>
        <v>0</v>
      </c>
    </row>
    <row r="5161" spans="1:51" x14ac:dyDescent="0.2">
      <c r="A5161" s="3">
        <v>12316</v>
      </c>
      <c r="B5161" s="1" t="s">
        <v>72</v>
      </c>
      <c r="C5161" s="1" t="s">
        <v>73</v>
      </c>
      <c r="D5161" s="1" t="s">
        <v>130</v>
      </c>
      <c r="E5161" s="1" t="s">
        <v>101</v>
      </c>
      <c r="F5161" s="1" t="s">
        <v>101</v>
      </c>
      <c r="G5161" s="13" t="s">
        <v>2399</v>
      </c>
      <c r="H5161" s="12">
        <v>40078</v>
      </c>
      <c r="I5161" s="12" t="s">
        <v>2399</v>
      </c>
      <c r="J5161" s="12">
        <v>40078</v>
      </c>
      <c r="K5161" s="4">
        <v>1847</v>
      </c>
      <c r="L5161" s="1" t="s">
        <v>146</v>
      </c>
      <c r="M5161" s="1" t="s">
        <v>132</v>
      </c>
      <c r="N5161" s="1" t="s">
        <v>206</v>
      </c>
      <c r="O5161" s="1" t="s">
        <v>93</v>
      </c>
      <c r="P5161">
        <v>60</v>
      </c>
      <c r="Q5161">
        <v>4000</v>
      </c>
      <c r="R5161">
        <v>16000</v>
      </c>
      <c r="S5161">
        <v>4</v>
      </c>
      <c r="T5161">
        <v>7.0000000000000007E-2</v>
      </c>
      <c r="U5161">
        <f t="shared" si="1586"/>
        <v>16000</v>
      </c>
      <c r="V5161">
        <f t="shared" si="1587"/>
        <v>240000</v>
      </c>
      <c r="W5161" s="1" t="s">
        <v>204</v>
      </c>
      <c r="X5161" s="1" t="s">
        <v>1236</v>
      </c>
      <c r="Y5161" s="1" t="s">
        <v>205</v>
      </c>
      <c r="Z5161" s="3">
        <v>15015</v>
      </c>
      <c r="AA5161" s="4">
        <f t="shared" si="1591"/>
        <v>9020</v>
      </c>
      <c r="AB5161" s="4">
        <f t="shared" si="1593"/>
        <v>2683.7314059999999</v>
      </c>
      <c r="AC5161" s="4">
        <f t="shared" si="1594"/>
        <v>9020</v>
      </c>
      <c r="AD5161" s="4">
        <f t="shared" si="1592"/>
        <v>3744.5027926451612</v>
      </c>
      <c r="AE5161" s="3" t="s">
        <v>2578</v>
      </c>
      <c r="AF5161" s="3">
        <v>9020</v>
      </c>
      <c r="AG5161" s="4">
        <f>AI5161</f>
        <v>9020</v>
      </c>
      <c r="AH5161" s="4">
        <v>11352</v>
      </c>
      <c r="AI5161">
        <f t="shared" si="1588"/>
        <v>9020</v>
      </c>
      <c r="AJ5161" t="s">
        <v>2578</v>
      </c>
      <c r="AK5161" s="2">
        <v>14958.2</v>
      </c>
      <c r="AL5161" s="2">
        <f>AN5161</f>
        <v>14958.2</v>
      </c>
      <c r="AM5161" s="4">
        <v>11352</v>
      </c>
      <c r="AN5161">
        <f>INDEX($AJ$2:$AJ$6811,MATCH(AM5161,$A$2:$A$6811,0))</f>
        <v>14958.2</v>
      </c>
      <c r="AP5161">
        <v>31.36</v>
      </c>
      <c r="AQ5161">
        <v>31.36</v>
      </c>
      <c r="AR5161" s="4">
        <v>22</v>
      </c>
      <c r="AS5161" s="4">
        <v>9</v>
      </c>
      <c r="AT5161" s="4">
        <v>2009</v>
      </c>
      <c r="AU5161" s="4">
        <v>22</v>
      </c>
      <c r="AV5161" s="4">
        <v>9</v>
      </c>
      <c r="AW5161" s="4">
        <v>2009</v>
      </c>
      <c r="AX5161" t="str">
        <f t="shared" si="1589"/>
        <v>No Delay</v>
      </c>
      <c r="AY5161">
        <f t="shared" si="1590"/>
        <v>0</v>
      </c>
    </row>
    <row r="5162" spans="1:51" x14ac:dyDescent="0.2">
      <c r="A5162" s="3">
        <v>61436</v>
      </c>
      <c r="B5162" s="1" t="s">
        <v>175</v>
      </c>
      <c r="C5162" s="1" t="s">
        <v>165</v>
      </c>
      <c r="D5162" s="1" t="s">
        <v>52</v>
      </c>
      <c r="E5162" s="1" t="s">
        <v>53</v>
      </c>
      <c r="F5162" s="1" t="s">
        <v>53</v>
      </c>
      <c r="G5162" s="13" t="s">
        <v>297</v>
      </c>
      <c r="H5162" s="12">
        <v>42244</v>
      </c>
      <c r="I5162" s="12" t="s">
        <v>2071</v>
      </c>
      <c r="J5162" s="12">
        <v>42247</v>
      </c>
      <c r="K5162" s="4">
        <v>6793</v>
      </c>
      <c r="L5162" s="1" t="s">
        <v>146</v>
      </c>
      <c r="M5162" s="1" t="s">
        <v>1210</v>
      </c>
      <c r="N5162" s="1" t="s">
        <v>167</v>
      </c>
      <c r="O5162" s="1" t="s">
        <v>93</v>
      </c>
      <c r="P5162">
        <v>30</v>
      </c>
      <c r="Q5162">
        <v>61751</v>
      </c>
      <c r="R5162">
        <v>194515.65</v>
      </c>
      <c r="S5162">
        <v>3.15</v>
      </c>
      <c r="T5162">
        <v>0.1</v>
      </c>
      <c r="U5162">
        <f t="shared" si="1586"/>
        <v>194515.65</v>
      </c>
      <c r="V5162">
        <f t="shared" si="1587"/>
        <v>1852530</v>
      </c>
      <c r="W5162" s="1" t="s">
        <v>197</v>
      </c>
      <c r="X5162" s="1" t="s">
        <v>1236</v>
      </c>
      <c r="Y5162" s="1" t="s">
        <v>3082</v>
      </c>
      <c r="Z5162" s="3">
        <v>5851</v>
      </c>
      <c r="AA5162" s="4">
        <f>AB5162</f>
        <v>9021.9587059999994</v>
      </c>
      <c r="AB5162" s="2">
        <f>2245.156962+0.109744*Q5162</f>
        <v>9021.9587059999994</v>
      </c>
      <c r="AC5162" s="4">
        <f>AD5162</f>
        <v>9021.9587059999994</v>
      </c>
      <c r="AD5162" s="4">
        <f t="shared" si="1592"/>
        <v>9021.9587059999994</v>
      </c>
      <c r="AE5162" s="4" t="s">
        <v>62</v>
      </c>
      <c r="AG5162" s="4" t="str">
        <f>AE5162</f>
        <v>Weight Captured Separately</v>
      </c>
      <c r="AI5162" t="e">
        <f t="shared" si="1588"/>
        <v>#N/A</v>
      </c>
      <c r="AJ5162" t="s">
        <v>63</v>
      </c>
      <c r="AK5162" s="2"/>
      <c r="AL5162" s="2" t="str">
        <f>AJ5162</f>
        <v>Invoiced Separately</v>
      </c>
      <c r="AM5162" s="4"/>
      <c r="AN5162" t="e">
        <f>VLOOKUP([1]!Tabelle13[[#This Row],[Vlookup this ID for freight costs]],$AL$2:$AL$6811,2,FALSE)</f>
        <v>#REF!</v>
      </c>
      <c r="AO5162">
        <f>IF(AK:AK="",AC:AC*6.242+1.383 -2.844 + 3.145 -2.265  -2.026,AK:AK)</f>
        <v>56312.459242851997</v>
      </c>
      <c r="AP5162">
        <v>228.94</v>
      </c>
      <c r="AQ5162">
        <v>228.94</v>
      </c>
      <c r="AR5162" s="4">
        <v>28</v>
      </c>
      <c r="AS5162" s="4">
        <v>8</v>
      </c>
      <c r="AT5162" s="4">
        <v>2015</v>
      </c>
      <c r="AU5162" s="4">
        <v>31</v>
      </c>
      <c r="AV5162" s="4">
        <v>8</v>
      </c>
      <c r="AW5162" s="4">
        <v>2015</v>
      </c>
      <c r="AX5162" t="str">
        <f t="shared" si="1589"/>
        <v>Delay</v>
      </c>
      <c r="AY5162">
        <f t="shared" si="1590"/>
        <v>3</v>
      </c>
    </row>
    <row r="5163" spans="1:51" x14ac:dyDescent="0.2">
      <c r="A5163" s="3">
        <v>11995</v>
      </c>
      <c r="B5163" s="1" t="s">
        <v>119</v>
      </c>
      <c r="C5163" s="1" t="s">
        <v>114</v>
      </c>
      <c r="D5163" s="1" t="s">
        <v>130</v>
      </c>
      <c r="E5163" s="1" t="s">
        <v>101</v>
      </c>
      <c r="F5163" s="1" t="s">
        <v>101</v>
      </c>
      <c r="G5163" s="13" t="s">
        <v>1388</v>
      </c>
      <c r="H5163" s="12">
        <v>40060</v>
      </c>
      <c r="I5163" s="12" t="s">
        <v>1388</v>
      </c>
      <c r="J5163" s="12">
        <v>40060</v>
      </c>
      <c r="K5163" s="4">
        <v>1798</v>
      </c>
      <c r="L5163" s="1" t="s">
        <v>146</v>
      </c>
      <c r="M5163" s="1" t="s">
        <v>132</v>
      </c>
      <c r="N5163" s="1" t="s">
        <v>167</v>
      </c>
      <c r="O5163" s="1" t="s">
        <v>93</v>
      </c>
      <c r="P5163">
        <v>30</v>
      </c>
      <c r="Q5163">
        <v>120000</v>
      </c>
      <c r="R5163">
        <v>960000</v>
      </c>
      <c r="S5163">
        <v>8</v>
      </c>
      <c r="T5163">
        <v>0.27</v>
      </c>
      <c r="U5163">
        <f t="shared" si="1586"/>
        <v>960000</v>
      </c>
      <c r="V5163">
        <f t="shared" si="1587"/>
        <v>3600000</v>
      </c>
      <c r="W5163" s="1" t="s">
        <v>160</v>
      </c>
      <c r="X5163" s="1" t="s">
        <v>1236</v>
      </c>
      <c r="Y5163" s="1" t="s">
        <v>161</v>
      </c>
      <c r="Z5163" s="3">
        <v>13722</v>
      </c>
      <c r="AA5163" s="4">
        <f t="shared" si="1591"/>
        <v>9022</v>
      </c>
      <c r="AB5163" s="4">
        <f t="shared" ref="AB5163:AB5203" si="1598" xml:space="preserve"> 2244.740206  + 0.1097478*Q5163</f>
        <v>15414.476206000001</v>
      </c>
      <c r="AC5163" s="4">
        <f t="shared" ref="AC5163:AC5203" si="1599">AF5163</f>
        <v>9022</v>
      </c>
      <c r="AD5163" s="4">
        <f t="shared" si="1592"/>
        <v>10466.8125</v>
      </c>
      <c r="AE5163" s="4">
        <v>9022</v>
      </c>
      <c r="AF5163" s="4">
        <v>9022</v>
      </c>
      <c r="AG5163" s="4">
        <f>AE5163</f>
        <v>9022</v>
      </c>
      <c r="AH5163" s="4">
        <v>83208</v>
      </c>
      <c r="AI5163">
        <f t="shared" si="1588"/>
        <v>576</v>
      </c>
      <c r="AJ5163">
        <v>4506.18</v>
      </c>
      <c r="AK5163" s="2">
        <v>4506.18</v>
      </c>
      <c r="AL5163" s="2">
        <f>AJ5163</f>
        <v>4506.18</v>
      </c>
      <c r="AM5163" s="4"/>
      <c r="AN5163" t="e">
        <f>VLOOKUP([1]!Tabelle13[[#This Row],[Vlookup this ID for freight costs]],$AL$2:$AL$6811,2,FALSE)</f>
        <v>#REF!</v>
      </c>
      <c r="AP5163">
        <v>1881.6</v>
      </c>
      <c r="AQ5163">
        <v>1881.6</v>
      </c>
      <c r="AR5163" s="4">
        <v>4</v>
      </c>
      <c r="AS5163" s="4">
        <v>9</v>
      </c>
      <c r="AT5163" s="4">
        <v>2009</v>
      </c>
      <c r="AU5163" s="4">
        <v>4</v>
      </c>
      <c r="AV5163" s="4">
        <v>9</v>
      </c>
      <c r="AW5163" s="4">
        <v>2009</v>
      </c>
      <c r="AX5163" t="str">
        <f t="shared" si="1589"/>
        <v>No Delay</v>
      </c>
      <c r="AY5163">
        <f t="shared" si="1590"/>
        <v>0</v>
      </c>
    </row>
    <row r="5164" spans="1:51" x14ac:dyDescent="0.2">
      <c r="A5164" s="3">
        <v>20432</v>
      </c>
      <c r="B5164" s="1" t="s">
        <v>168</v>
      </c>
      <c r="C5164" s="1" t="s">
        <v>150</v>
      </c>
      <c r="D5164" s="1" t="s">
        <v>100</v>
      </c>
      <c r="E5164" s="1" t="s">
        <v>253</v>
      </c>
      <c r="F5164" s="1" t="s">
        <v>253</v>
      </c>
      <c r="G5164" s="13" t="s">
        <v>254</v>
      </c>
      <c r="H5164" s="12">
        <v>40826</v>
      </c>
      <c r="I5164" s="12" t="s">
        <v>761</v>
      </c>
      <c r="J5164" s="12">
        <v>40850</v>
      </c>
      <c r="K5164" s="4">
        <v>3556</v>
      </c>
      <c r="L5164" s="1" t="s">
        <v>146</v>
      </c>
      <c r="M5164" s="1" t="s">
        <v>170</v>
      </c>
      <c r="N5164" s="1" t="s">
        <v>167</v>
      </c>
      <c r="O5164" s="1" t="s">
        <v>93</v>
      </c>
      <c r="P5164">
        <v>30</v>
      </c>
      <c r="Q5164">
        <v>106589</v>
      </c>
      <c r="R5164">
        <v>480716.39</v>
      </c>
      <c r="S5164">
        <v>4.51</v>
      </c>
      <c r="T5164">
        <v>0.15</v>
      </c>
      <c r="U5164">
        <f t="shared" si="1586"/>
        <v>480716.38999999996</v>
      </c>
      <c r="V5164">
        <f t="shared" si="1587"/>
        <v>3197670</v>
      </c>
      <c r="W5164" s="1" t="s">
        <v>155</v>
      </c>
      <c r="X5164" s="1" t="s">
        <v>1236</v>
      </c>
      <c r="Y5164" s="1" t="s">
        <v>156</v>
      </c>
      <c r="Z5164" s="3">
        <v>8107</v>
      </c>
      <c r="AA5164" s="4">
        <f t="shared" si="1591"/>
        <v>9061</v>
      </c>
      <c r="AB5164" s="4">
        <f t="shared" si="1598"/>
        <v>13942.648460200002</v>
      </c>
      <c r="AC5164" s="4">
        <f t="shared" si="1599"/>
        <v>9061</v>
      </c>
      <c r="AD5164" s="4">
        <f t="shared" si="1592"/>
        <v>9061</v>
      </c>
      <c r="AE5164" s="4">
        <v>9061</v>
      </c>
      <c r="AF5164" s="4">
        <v>9061</v>
      </c>
      <c r="AG5164" s="4">
        <f>AE5164</f>
        <v>9061</v>
      </c>
      <c r="AI5164" t="e">
        <f t="shared" si="1588"/>
        <v>#N/A</v>
      </c>
      <c r="AJ5164">
        <v>9323.2999999999993</v>
      </c>
      <c r="AK5164" s="2">
        <v>9323.2999999999993</v>
      </c>
      <c r="AL5164" s="2">
        <f>AJ5164</f>
        <v>9323.2999999999993</v>
      </c>
      <c r="AM5164" s="4"/>
      <c r="AN5164" t="e">
        <f>VLOOKUP([1]!Tabelle13[[#This Row],[Vlookup this ID for freight costs]],$AL$2:$AL$6811,2,FALSE)</f>
        <v>#REF!</v>
      </c>
      <c r="AP5164">
        <v>793.18</v>
      </c>
      <c r="AQ5164">
        <v>793.18</v>
      </c>
      <c r="AR5164" s="4">
        <v>10</v>
      </c>
      <c r="AS5164" s="4">
        <v>10</v>
      </c>
      <c r="AT5164" s="4">
        <v>2011</v>
      </c>
      <c r="AU5164" s="4">
        <v>3</v>
      </c>
      <c r="AV5164" s="4">
        <v>11</v>
      </c>
      <c r="AW5164" s="4">
        <v>2011</v>
      </c>
      <c r="AX5164" t="str">
        <f t="shared" si="1589"/>
        <v>Delay</v>
      </c>
      <c r="AY5164">
        <f t="shared" si="1590"/>
        <v>24</v>
      </c>
    </row>
    <row r="5165" spans="1:51" x14ac:dyDescent="0.2">
      <c r="A5165" s="3">
        <v>84922</v>
      </c>
      <c r="B5165" s="1" t="s">
        <v>215</v>
      </c>
      <c r="C5165" s="1" t="s">
        <v>89</v>
      </c>
      <c r="D5165" s="1" t="s">
        <v>130</v>
      </c>
      <c r="E5165" s="1" t="s">
        <v>101</v>
      </c>
      <c r="F5165" s="1" t="s">
        <v>101</v>
      </c>
      <c r="G5165" s="13" t="s">
        <v>294</v>
      </c>
      <c r="H5165" s="12">
        <v>41759</v>
      </c>
      <c r="I5165" s="12" t="s">
        <v>500</v>
      </c>
      <c r="J5165" s="12">
        <v>41801</v>
      </c>
      <c r="K5165" s="4">
        <v>5531</v>
      </c>
      <c r="L5165" s="1" t="s">
        <v>146</v>
      </c>
      <c r="M5165" s="1" t="s">
        <v>132</v>
      </c>
      <c r="N5165" s="1" t="s">
        <v>154</v>
      </c>
      <c r="O5165" s="1" t="s">
        <v>93</v>
      </c>
      <c r="P5165">
        <v>60</v>
      </c>
      <c r="Q5165">
        <v>75235</v>
      </c>
      <c r="R5165">
        <v>610155.85</v>
      </c>
      <c r="S5165">
        <v>8.11</v>
      </c>
      <c r="T5165">
        <v>0.14000000000000001</v>
      </c>
      <c r="U5165">
        <f t="shared" si="1586"/>
        <v>610155.85</v>
      </c>
      <c r="V5165">
        <f t="shared" si="1587"/>
        <v>4514100</v>
      </c>
      <c r="W5165" s="1" t="s">
        <v>197</v>
      </c>
      <c r="X5165" s="1" t="s">
        <v>1236</v>
      </c>
      <c r="Y5165" s="1" t="s">
        <v>3082</v>
      </c>
      <c r="Z5165" s="3">
        <v>11943</v>
      </c>
      <c r="AA5165" s="4">
        <f t="shared" si="1591"/>
        <v>9080</v>
      </c>
      <c r="AB5165" s="4">
        <f t="shared" si="1598"/>
        <v>10501.615939000001</v>
      </c>
      <c r="AC5165" s="4">
        <f t="shared" si="1599"/>
        <v>9080</v>
      </c>
      <c r="AD5165" s="4">
        <f t="shared" si="1592"/>
        <v>42182</v>
      </c>
      <c r="AE5165" s="4">
        <v>9080</v>
      </c>
      <c r="AF5165" s="4">
        <v>9080</v>
      </c>
      <c r="AG5165" s="4">
        <f>AE5165</f>
        <v>9080</v>
      </c>
      <c r="AI5165" t="e">
        <f t="shared" si="1588"/>
        <v>#N/A</v>
      </c>
      <c r="AJ5165">
        <v>34551.83</v>
      </c>
      <c r="AK5165" s="2">
        <v>34551.83</v>
      </c>
      <c r="AL5165" s="2">
        <f>AJ5165</f>
        <v>34551.83</v>
      </c>
      <c r="AM5165" s="4"/>
      <c r="AN5165" t="e">
        <f>VLOOKUP([1]!Tabelle13[[#This Row],[Vlookup this ID for freight costs]],$AL$2:$AL$6811,2,FALSE)</f>
        <v>#REF!</v>
      </c>
      <c r="AP5165">
        <v>627.24</v>
      </c>
      <c r="AQ5165">
        <v>627.24</v>
      </c>
      <c r="AR5165" s="4">
        <v>30</v>
      </c>
      <c r="AS5165" s="4">
        <v>4</v>
      </c>
      <c r="AT5165" s="4">
        <v>2014</v>
      </c>
      <c r="AU5165" s="4">
        <v>11</v>
      </c>
      <c r="AV5165" s="4">
        <v>6</v>
      </c>
      <c r="AW5165" s="4">
        <v>2014</v>
      </c>
      <c r="AX5165" t="str">
        <f t="shared" si="1589"/>
        <v>Delay</v>
      </c>
      <c r="AY5165">
        <f t="shared" si="1590"/>
        <v>42</v>
      </c>
    </row>
    <row r="5166" spans="1:51" x14ac:dyDescent="0.2">
      <c r="A5166" s="3">
        <v>86484</v>
      </c>
      <c r="B5166" s="1" t="s">
        <v>50</v>
      </c>
      <c r="C5166" s="1" t="s">
        <v>51</v>
      </c>
      <c r="D5166" s="1" t="s">
        <v>130</v>
      </c>
      <c r="E5166" s="1" t="s">
        <v>101</v>
      </c>
      <c r="F5166" s="1" t="s">
        <v>101</v>
      </c>
      <c r="G5166" s="13" t="s">
        <v>1346</v>
      </c>
      <c r="H5166" s="12">
        <v>41142</v>
      </c>
      <c r="I5166" s="12" t="s">
        <v>1751</v>
      </c>
      <c r="J5166" s="12">
        <v>41143</v>
      </c>
      <c r="K5166" s="4">
        <v>4123</v>
      </c>
      <c r="L5166" s="1" t="s">
        <v>146</v>
      </c>
      <c r="M5166" s="1" t="s">
        <v>132</v>
      </c>
      <c r="N5166" s="1" t="s">
        <v>1032</v>
      </c>
      <c r="O5166" s="1" t="s">
        <v>93</v>
      </c>
      <c r="P5166">
        <v>240</v>
      </c>
      <c r="Q5166">
        <v>24496</v>
      </c>
      <c r="R5166">
        <v>47767.199999999997</v>
      </c>
      <c r="S5166">
        <v>1.95</v>
      </c>
      <c r="T5166">
        <v>0.01</v>
      </c>
      <c r="U5166">
        <f t="shared" si="1586"/>
        <v>47767.199999999997</v>
      </c>
      <c r="V5166">
        <f t="shared" si="1587"/>
        <v>5879040</v>
      </c>
      <c r="W5166" s="1" t="s">
        <v>155</v>
      </c>
      <c r="X5166" s="1" t="s">
        <v>1236</v>
      </c>
      <c r="Y5166" s="1" t="s">
        <v>156</v>
      </c>
      <c r="Z5166" s="3">
        <v>14703</v>
      </c>
      <c r="AA5166" s="4">
        <f t="shared" si="1591"/>
        <v>9080</v>
      </c>
      <c r="AB5166" s="4">
        <f t="shared" si="1598"/>
        <v>4933.1223147999999</v>
      </c>
      <c r="AC5166" s="4">
        <f t="shared" si="1599"/>
        <v>9080</v>
      </c>
      <c r="AD5166" s="4">
        <f t="shared" si="1592"/>
        <v>11746.5</v>
      </c>
      <c r="AE5166" s="4">
        <v>9080</v>
      </c>
      <c r="AF5166" s="4">
        <v>9080</v>
      </c>
      <c r="AG5166" s="4">
        <f>AE5166</f>
        <v>9080</v>
      </c>
      <c r="AI5166" t="e">
        <f t="shared" si="1588"/>
        <v>#N/A</v>
      </c>
      <c r="AJ5166">
        <v>6483.81</v>
      </c>
      <c r="AK5166" s="2">
        <v>6483.81</v>
      </c>
      <c r="AL5166" s="2">
        <f>AJ5166</f>
        <v>6483.81</v>
      </c>
      <c r="AM5166" s="4"/>
      <c r="AN5166" t="e">
        <f>VLOOKUP([1]!Tabelle13[[#This Row],[Vlookup this ID for freight costs]],$AL$2:$AL$6811,2,FALSE)</f>
        <v>#REF!</v>
      </c>
      <c r="AP5166">
        <v>66.97</v>
      </c>
      <c r="AQ5166">
        <v>66.97</v>
      </c>
      <c r="AR5166" s="4">
        <v>21</v>
      </c>
      <c r="AS5166" s="4">
        <v>8</v>
      </c>
      <c r="AT5166" s="4">
        <v>2012</v>
      </c>
      <c r="AU5166" s="4">
        <v>22</v>
      </c>
      <c r="AV5166" s="4">
        <v>8</v>
      </c>
      <c r="AW5166" s="4">
        <v>2012</v>
      </c>
      <c r="AX5166" t="str">
        <f t="shared" si="1589"/>
        <v>Delay</v>
      </c>
      <c r="AY5166">
        <f t="shared" si="1590"/>
        <v>1</v>
      </c>
    </row>
    <row r="5167" spans="1:51" x14ac:dyDescent="0.2">
      <c r="A5167" s="3">
        <v>85466</v>
      </c>
      <c r="B5167" s="1" t="s">
        <v>215</v>
      </c>
      <c r="C5167" s="1" t="s">
        <v>89</v>
      </c>
      <c r="D5167" s="1" t="s">
        <v>130</v>
      </c>
      <c r="E5167" s="1" t="s">
        <v>101</v>
      </c>
      <c r="F5167" s="1" t="s">
        <v>101</v>
      </c>
      <c r="G5167" s="13" t="s">
        <v>294</v>
      </c>
      <c r="H5167" s="12">
        <v>41759</v>
      </c>
      <c r="I5167" s="12" t="s">
        <v>500</v>
      </c>
      <c r="J5167" s="12">
        <v>41801</v>
      </c>
      <c r="K5167" s="4">
        <v>5536</v>
      </c>
      <c r="L5167" s="1" t="s">
        <v>146</v>
      </c>
      <c r="M5167" s="1" t="s">
        <v>132</v>
      </c>
      <c r="N5167" s="1" t="s">
        <v>1565</v>
      </c>
      <c r="O5167" s="1" t="s">
        <v>93</v>
      </c>
      <c r="P5167">
        <v>60</v>
      </c>
      <c r="Q5167">
        <v>11000</v>
      </c>
      <c r="R5167">
        <v>61930</v>
      </c>
      <c r="S5167">
        <v>5.63</v>
      </c>
      <c r="T5167">
        <v>0.09</v>
      </c>
      <c r="U5167">
        <f t="shared" si="1586"/>
        <v>61930</v>
      </c>
      <c r="V5167">
        <f t="shared" si="1587"/>
        <v>660000</v>
      </c>
      <c r="W5167" s="1" t="s">
        <v>281</v>
      </c>
      <c r="X5167" s="1" t="s">
        <v>1236</v>
      </c>
      <c r="Y5167" s="1" t="s">
        <v>161</v>
      </c>
      <c r="Z5167" s="3">
        <v>12573</v>
      </c>
      <c r="AA5167" s="4">
        <f t="shared" si="1591"/>
        <v>9080</v>
      </c>
      <c r="AB5167" s="4">
        <f t="shared" si="1598"/>
        <v>3451.9660060000001</v>
      </c>
      <c r="AC5167" s="4">
        <f t="shared" si="1599"/>
        <v>9080</v>
      </c>
      <c r="AD5167" s="4">
        <f t="shared" si="1592"/>
        <v>4528.666666666667</v>
      </c>
      <c r="AE5167" s="3" t="s">
        <v>2579</v>
      </c>
      <c r="AF5167" s="3">
        <v>9080</v>
      </c>
      <c r="AG5167" s="4">
        <f>AI5167</f>
        <v>9080</v>
      </c>
      <c r="AH5167" s="4">
        <v>84922</v>
      </c>
      <c r="AI5167">
        <f t="shared" si="1588"/>
        <v>9080</v>
      </c>
      <c r="AJ5167" t="s">
        <v>2579</v>
      </c>
      <c r="AK5167" s="2">
        <v>34551.83</v>
      </c>
      <c r="AL5167" s="2">
        <f>AN5167</f>
        <v>34551.83</v>
      </c>
      <c r="AM5167" s="4">
        <v>84922</v>
      </c>
      <c r="AN5167">
        <f>INDEX($AJ$2:$AJ$6811,MATCH(AM5167,$A$2:$A$6811,0))</f>
        <v>34551.83</v>
      </c>
      <c r="AP5167">
        <v>63.66</v>
      </c>
      <c r="AQ5167">
        <v>63.66</v>
      </c>
      <c r="AR5167" s="4">
        <v>30</v>
      </c>
      <c r="AS5167" s="4">
        <v>4</v>
      </c>
      <c r="AT5167" s="4">
        <v>2014</v>
      </c>
      <c r="AU5167" s="4">
        <v>11</v>
      </c>
      <c r="AV5167" s="4">
        <v>6</v>
      </c>
      <c r="AW5167" s="4">
        <v>2014</v>
      </c>
      <c r="AX5167" t="str">
        <f t="shared" si="1589"/>
        <v>Delay</v>
      </c>
      <c r="AY5167">
        <f t="shared" si="1590"/>
        <v>42</v>
      </c>
    </row>
    <row r="5168" spans="1:51" x14ac:dyDescent="0.2">
      <c r="A5168" s="3">
        <v>84970</v>
      </c>
      <c r="B5168" s="1" t="s">
        <v>50</v>
      </c>
      <c r="C5168" s="1" t="s">
        <v>51</v>
      </c>
      <c r="D5168" s="1" t="s">
        <v>130</v>
      </c>
      <c r="E5168" s="1" t="s">
        <v>101</v>
      </c>
      <c r="F5168" s="1" t="s">
        <v>101</v>
      </c>
      <c r="G5168" s="13" t="s">
        <v>1216</v>
      </c>
      <c r="H5168" s="12">
        <v>41882</v>
      </c>
      <c r="I5168" s="12" t="s">
        <v>407</v>
      </c>
      <c r="J5168" s="12">
        <v>41950</v>
      </c>
      <c r="K5168" s="4">
        <v>6093</v>
      </c>
      <c r="L5168" s="1" t="s">
        <v>146</v>
      </c>
      <c r="M5168" s="1" t="s">
        <v>132</v>
      </c>
      <c r="N5168" s="1" t="s">
        <v>154</v>
      </c>
      <c r="O5168" s="1" t="s">
        <v>93</v>
      </c>
      <c r="P5168">
        <v>60</v>
      </c>
      <c r="Q5168">
        <v>74930</v>
      </c>
      <c r="R5168">
        <v>607682.30000000005</v>
      </c>
      <c r="S5168">
        <v>8.11</v>
      </c>
      <c r="T5168">
        <v>0.14000000000000001</v>
      </c>
      <c r="U5168">
        <f t="shared" si="1586"/>
        <v>607682.29999999993</v>
      </c>
      <c r="V5168">
        <f t="shared" si="1587"/>
        <v>4495800</v>
      </c>
      <c r="W5168" s="1" t="s">
        <v>160</v>
      </c>
      <c r="X5168" s="1" t="s">
        <v>1236</v>
      </c>
      <c r="Y5168" s="1" t="s">
        <v>161</v>
      </c>
      <c r="Z5168" s="3">
        <v>14186</v>
      </c>
      <c r="AA5168" s="4">
        <f t="shared" si="1591"/>
        <v>9100</v>
      </c>
      <c r="AB5168" s="4">
        <f t="shared" si="1598"/>
        <v>10468.142860000002</v>
      </c>
      <c r="AC5168" s="4">
        <f t="shared" si="1599"/>
        <v>9100</v>
      </c>
      <c r="AD5168" s="4">
        <f t="shared" si="1592"/>
        <v>9100</v>
      </c>
      <c r="AE5168" s="4">
        <v>9100</v>
      </c>
      <c r="AF5168" s="4">
        <v>9100</v>
      </c>
      <c r="AG5168" s="4">
        <f>AE5168</f>
        <v>9100</v>
      </c>
      <c r="AI5168" t="e">
        <f t="shared" si="1588"/>
        <v>#N/A</v>
      </c>
      <c r="AJ5168">
        <v>6507.33</v>
      </c>
      <c r="AK5168" s="2">
        <v>6507.33</v>
      </c>
      <c r="AL5168" s="2">
        <f>AJ5168</f>
        <v>6507.33</v>
      </c>
      <c r="AM5168" s="4"/>
      <c r="AN5168" t="e">
        <f>VLOOKUP([1]!Tabelle13[[#This Row],[Vlookup this ID for freight costs]],$AL$2:$AL$6811,2,FALSE)</f>
        <v>#REF!</v>
      </c>
      <c r="AP5168">
        <v>624.70000000000005</v>
      </c>
      <c r="AQ5168">
        <v>624.70000000000005</v>
      </c>
      <c r="AR5168" s="4">
        <v>31</v>
      </c>
      <c r="AS5168" s="4">
        <v>8</v>
      </c>
      <c r="AT5168" s="4">
        <v>2014</v>
      </c>
      <c r="AU5168" s="4">
        <v>7</v>
      </c>
      <c r="AV5168" s="4">
        <v>11</v>
      </c>
      <c r="AW5168" s="4">
        <v>2014</v>
      </c>
      <c r="AX5168" t="str">
        <f t="shared" si="1589"/>
        <v>Delay</v>
      </c>
      <c r="AY5168">
        <f t="shared" si="1590"/>
        <v>68</v>
      </c>
    </row>
    <row r="5169" spans="1:51" x14ac:dyDescent="0.2">
      <c r="A5169" s="3">
        <v>82389</v>
      </c>
      <c r="B5169" s="1" t="s">
        <v>463</v>
      </c>
      <c r="C5169" s="1" t="s">
        <v>73</v>
      </c>
      <c r="D5169" s="1" t="s">
        <v>130</v>
      </c>
      <c r="E5169" s="1" t="s">
        <v>101</v>
      </c>
      <c r="F5169" s="1" t="s">
        <v>101</v>
      </c>
      <c r="G5169" s="13" t="s">
        <v>828</v>
      </c>
      <c r="H5169" s="12">
        <v>40770</v>
      </c>
      <c r="I5169" s="12" t="s">
        <v>1009</v>
      </c>
      <c r="J5169" s="12">
        <v>40766</v>
      </c>
      <c r="K5169" s="4">
        <v>3360</v>
      </c>
      <c r="L5169" s="1" t="s">
        <v>146</v>
      </c>
      <c r="M5169" s="1" t="s">
        <v>132</v>
      </c>
      <c r="N5169" s="1" t="s">
        <v>196</v>
      </c>
      <c r="O5169" s="1" t="s">
        <v>93</v>
      </c>
      <c r="P5169">
        <v>60</v>
      </c>
      <c r="Q5169">
        <v>51722</v>
      </c>
      <c r="R5169">
        <v>278264.36</v>
      </c>
      <c r="S5169">
        <v>5.38</v>
      </c>
      <c r="T5169">
        <v>0.09</v>
      </c>
      <c r="U5169">
        <f t="shared" si="1586"/>
        <v>278264.36</v>
      </c>
      <c r="V5169">
        <f t="shared" si="1587"/>
        <v>3103320</v>
      </c>
      <c r="W5169" s="1" t="s">
        <v>204</v>
      </c>
      <c r="X5169" s="1" t="s">
        <v>1236</v>
      </c>
      <c r="Y5169" s="1" t="s">
        <v>205</v>
      </c>
      <c r="Z5169" s="3">
        <v>15015</v>
      </c>
      <c r="AA5169" s="4">
        <f t="shared" si="1591"/>
        <v>9134</v>
      </c>
      <c r="AB5169" s="4">
        <f t="shared" si="1598"/>
        <v>7921.1159176000001</v>
      </c>
      <c r="AC5169" s="4">
        <f t="shared" si="1599"/>
        <v>9134</v>
      </c>
      <c r="AD5169" s="4">
        <f t="shared" si="1592"/>
        <v>9134</v>
      </c>
      <c r="AE5169" s="4">
        <v>9134</v>
      </c>
      <c r="AF5169" s="4">
        <v>9134</v>
      </c>
      <c r="AG5169" s="4">
        <f>AE5169</f>
        <v>9134</v>
      </c>
      <c r="AI5169" t="e">
        <f t="shared" si="1588"/>
        <v>#N/A</v>
      </c>
      <c r="AJ5169">
        <v>16064.09</v>
      </c>
      <c r="AK5169" s="2">
        <v>16064.09</v>
      </c>
      <c r="AL5169" s="2">
        <f>AJ5169</f>
        <v>16064.09</v>
      </c>
      <c r="AM5169" s="4"/>
      <c r="AN5169" t="e">
        <f>VLOOKUP([1]!Tabelle13[[#This Row],[Vlookup this ID for freight costs]],$AL$2:$AL$6811,2,FALSE)</f>
        <v>#REF!</v>
      </c>
      <c r="AP5169">
        <v>599.94000000000005</v>
      </c>
      <c r="AQ5169">
        <v>599.94000000000005</v>
      </c>
      <c r="AR5169" s="4">
        <v>15</v>
      </c>
      <c r="AS5169" s="4">
        <v>8</v>
      </c>
      <c r="AT5169" s="4">
        <v>2011</v>
      </c>
      <c r="AU5169" s="4">
        <v>11</v>
      </c>
      <c r="AV5169" s="4">
        <v>8</v>
      </c>
      <c r="AW5169" s="4">
        <v>2011</v>
      </c>
      <c r="AX5169" t="str">
        <f t="shared" si="1589"/>
        <v>No Delay</v>
      </c>
      <c r="AY5169">
        <f t="shared" si="1590"/>
        <v>0</v>
      </c>
    </row>
    <row r="5170" spans="1:51" x14ac:dyDescent="0.2">
      <c r="A5170" s="3">
        <v>84101</v>
      </c>
      <c r="B5170" s="1" t="s">
        <v>463</v>
      </c>
      <c r="C5170" s="1" t="s">
        <v>73</v>
      </c>
      <c r="D5170" s="1" t="s">
        <v>130</v>
      </c>
      <c r="E5170" s="1" t="s">
        <v>101</v>
      </c>
      <c r="F5170" s="1" t="s">
        <v>101</v>
      </c>
      <c r="G5170" s="13" t="s">
        <v>828</v>
      </c>
      <c r="H5170" s="12">
        <v>40770</v>
      </c>
      <c r="I5170" s="12" t="s">
        <v>1009</v>
      </c>
      <c r="J5170" s="12">
        <v>40766</v>
      </c>
      <c r="K5170" s="4">
        <v>3363</v>
      </c>
      <c r="L5170" s="1" t="s">
        <v>146</v>
      </c>
      <c r="M5170" s="1" t="s">
        <v>132</v>
      </c>
      <c r="N5170" s="1" t="s">
        <v>196</v>
      </c>
      <c r="O5170" s="1" t="s">
        <v>93</v>
      </c>
      <c r="P5170">
        <v>60</v>
      </c>
      <c r="Q5170">
        <v>36997</v>
      </c>
      <c r="R5170">
        <v>199043.86</v>
      </c>
      <c r="S5170">
        <v>5.38</v>
      </c>
      <c r="T5170">
        <v>0.09</v>
      </c>
      <c r="U5170">
        <f t="shared" si="1586"/>
        <v>199043.86</v>
      </c>
      <c r="V5170">
        <f t="shared" si="1587"/>
        <v>2219820</v>
      </c>
      <c r="W5170" s="1" t="s">
        <v>204</v>
      </c>
      <c r="X5170" s="1" t="s">
        <v>1236</v>
      </c>
      <c r="Y5170" s="1" t="s">
        <v>205</v>
      </c>
      <c r="Z5170" s="3">
        <v>15015</v>
      </c>
      <c r="AA5170" s="4">
        <f t="shared" si="1591"/>
        <v>9134</v>
      </c>
      <c r="AB5170" s="4">
        <f t="shared" si="1598"/>
        <v>6305.0795625999999</v>
      </c>
      <c r="AC5170" s="4">
        <f t="shared" si="1599"/>
        <v>9134</v>
      </c>
      <c r="AD5170" s="4">
        <f t="shared" si="1592"/>
        <v>9134</v>
      </c>
      <c r="AE5170" s="3" t="s">
        <v>2580</v>
      </c>
      <c r="AF5170" s="3">
        <v>9134</v>
      </c>
      <c r="AG5170" s="4">
        <f>AI5170</f>
        <v>9134</v>
      </c>
      <c r="AH5170" s="4">
        <v>82389</v>
      </c>
      <c r="AI5170">
        <f t="shared" si="1588"/>
        <v>9134</v>
      </c>
      <c r="AJ5170" t="s">
        <v>2580</v>
      </c>
      <c r="AK5170" s="2">
        <v>16064.09</v>
      </c>
      <c r="AL5170" s="2">
        <f>AN5170</f>
        <v>16064.09</v>
      </c>
      <c r="AM5170" s="4">
        <v>82389</v>
      </c>
      <c r="AN5170">
        <f>INDEX($AJ$2:$AJ$6811,MATCH(AM5170,$A$2:$A$6811,0))</f>
        <v>16064.09</v>
      </c>
      <c r="AP5170">
        <v>429.14</v>
      </c>
      <c r="AQ5170">
        <v>429.14</v>
      </c>
      <c r="AR5170" s="4">
        <v>15</v>
      </c>
      <c r="AS5170" s="4">
        <v>8</v>
      </c>
      <c r="AT5170" s="4">
        <v>2011</v>
      </c>
      <c r="AU5170" s="4">
        <v>11</v>
      </c>
      <c r="AV5170" s="4">
        <v>8</v>
      </c>
      <c r="AW5170" s="4">
        <v>2011</v>
      </c>
      <c r="AX5170" t="str">
        <f t="shared" si="1589"/>
        <v>No Delay</v>
      </c>
      <c r="AY5170">
        <f t="shared" si="1590"/>
        <v>0</v>
      </c>
    </row>
    <row r="5171" spans="1:51" x14ac:dyDescent="0.2">
      <c r="A5171" s="3">
        <v>15984</v>
      </c>
      <c r="B5171" s="1" t="s">
        <v>168</v>
      </c>
      <c r="C5171" s="1" t="s">
        <v>150</v>
      </c>
      <c r="D5171" s="1" t="s">
        <v>100</v>
      </c>
      <c r="E5171" s="1" t="s">
        <v>253</v>
      </c>
      <c r="F5171" s="1" t="s">
        <v>253</v>
      </c>
      <c r="G5171" s="13" t="s">
        <v>1539</v>
      </c>
      <c r="H5171" s="12">
        <v>40641</v>
      </c>
      <c r="I5171" s="12" t="s">
        <v>1539</v>
      </c>
      <c r="J5171" s="12">
        <v>40641</v>
      </c>
      <c r="K5171" s="4">
        <v>3139</v>
      </c>
      <c r="L5171" s="1" t="s">
        <v>146</v>
      </c>
      <c r="M5171" s="1" t="s">
        <v>672</v>
      </c>
      <c r="N5171" s="1" t="s">
        <v>302</v>
      </c>
      <c r="O5171" s="1" t="s">
        <v>93</v>
      </c>
      <c r="P5171">
        <v>30</v>
      </c>
      <c r="Q5171">
        <v>137654</v>
      </c>
      <c r="R5171">
        <v>944306.44</v>
      </c>
      <c r="S5171">
        <v>6.86</v>
      </c>
      <c r="T5171">
        <v>0.23</v>
      </c>
      <c r="U5171">
        <f t="shared" si="1586"/>
        <v>944306.44000000006</v>
      </c>
      <c r="V5171">
        <f t="shared" si="1587"/>
        <v>4129620</v>
      </c>
      <c r="W5171" s="1" t="s">
        <v>204</v>
      </c>
      <c r="X5171" s="1" t="s">
        <v>1236</v>
      </c>
      <c r="Y5171" s="1" t="s">
        <v>205</v>
      </c>
      <c r="Z5171" s="3">
        <v>16682</v>
      </c>
      <c r="AA5171" s="4">
        <f t="shared" si="1591"/>
        <v>9147</v>
      </c>
      <c r="AB5171" s="4">
        <f t="shared" si="1598"/>
        <v>17351.9638672</v>
      </c>
      <c r="AC5171" s="4">
        <f t="shared" si="1599"/>
        <v>9147</v>
      </c>
      <c r="AD5171" s="4">
        <f t="shared" si="1592"/>
        <v>9147</v>
      </c>
      <c r="AE5171" s="4">
        <v>9147</v>
      </c>
      <c r="AF5171" s="4">
        <v>9147</v>
      </c>
      <c r="AG5171" s="4">
        <f>AE5171</f>
        <v>9147</v>
      </c>
      <c r="AI5171" t="e">
        <f t="shared" si="1588"/>
        <v>#N/A</v>
      </c>
      <c r="AJ5171">
        <v>11314.2</v>
      </c>
      <c r="AK5171" s="2">
        <v>11314.2</v>
      </c>
      <c r="AL5171" s="2">
        <f>AJ5171</f>
        <v>11314.2</v>
      </c>
      <c r="AM5171" s="4"/>
      <c r="AN5171" t="e">
        <f>VLOOKUP([1]!Tabelle13[[#This Row],[Vlookup this ID for freight costs]],$AL$2:$AL$6811,2,FALSE)</f>
        <v>#REF!</v>
      </c>
      <c r="AP5171">
        <v>1558.11</v>
      </c>
      <c r="AQ5171">
        <v>1558.11</v>
      </c>
      <c r="AR5171" s="4">
        <v>8</v>
      </c>
      <c r="AS5171" s="4">
        <v>4</v>
      </c>
      <c r="AT5171" s="4">
        <v>2011</v>
      </c>
      <c r="AU5171" s="4">
        <v>8</v>
      </c>
      <c r="AV5171" s="4">
        <v>4</v>
      </c>
      <c r="AW5171" s="4">
        <v>2011</v>
      </c>
      <c r="AX5171" t="str">
        <f t="shared" si="1589"/>
        <v>No Delay</v>
      </c>
      <c r="AY5171">
        <f t="shared" si="1590"/>
        <v>0</v>
      </c>
    </row>
    <row r="5172" spans="1:51" x14ac:dyDescent="0.2">
      <c r="A5172" s="3">
        <v>60004</v>
      </c>
      <c r="B5172" s="1" t="s">
        <v>168</v>
      </c>
      <c r="C5172" s="1" t="s">
        <v>150</v>
      </c>
      <c r="D5172" s="1" t="s">
        <v>100</v>
      </c>
      <c r="E5172" s="1" t="s">
        <v>253</v>
      </c>
      <c r="F5172" s="1" t="s">
        <v>253</v>
      </c>
      <c r="G5172" s="13" t="s">
        <v>2577</v>
      </c>
      <c r="H5172" s="12">
        <v>40588</v>
      </c>
      <c r="I5172" s="12" t="s">
        <v>2577</v>
      </c>
      <c r="J5172" s="12">
        <v>40588</v>
      </c>
      <c r="K5172" s="4">
        <v>3000</v>
      </c>
      <c r="L5172" s="1" t="s">
        <v>146</v>
      </c>
      <c r="M5172" s="1" t="s">
        <v>1210</v>
      </c>
      <c r="N5172" s="1" t="s">
        <v>171</v>
      </c>
      <c r="O5172" s="1" t="s">
        <v>93</v>
      </c>
      <c r="P5172">
        <v>60</v>
      </c>
      <c r="Q5172">
        <v>189137</v>
      </c>
      <c r="R5172">
        <v>467168.39</v>
      </c>
      <c r="S5172">
        <v>2.4700000000000002</v>
      </c>
      <c r="T5172">
        <v>0.04</v>
      </c>
      <c r="U5172">
        <f t="shared" si="1586"/>
        <v>467168.39</v>
      </c>
      <c r="V5172">
        <f t="shared" si="1587"/>
        <v>11348220</v>
      </c>
      <c r="W5172" s="1" t="s">
        <v>197</v>
      </c>
      <c r="X5172" s="1" t="s">
        <v>1236</v>
      </c>
      <c r="Y5172" s="1" t="s">
        <v>3082</v>
      </c>
      <c r="Z5172" s="3">
        <v>15488</v>
      </c>
      <c r="AA5172" s="4">
        <f t="shared" si="1591"/>
        <v>9173</v>
      </c>
      <c r="AB5172" s="4">
        <f t="shared" si="1598"/>
        <v>23002.109854599999</v>
      </c>
      <c r="AC5172" s="4">
        <f t="shared" si="1599"/>
        <v>9173</v>
      </c>
      <c r="AD5172" s="4">
        <f t="shared" si="1592"/>
        <v>9173</v>
      </c>
      <c r="AE5172" s="4">
        <v>9173</v>
      </c>
      <c r="AF5172" s="4">
        <v>9173</v>
      </c>
      <c r="AG5172" s="4">
        <f>AE5172</f>
        <v>9173</v>
      </c>
      <c r="AI5172" t="e">
        <f t="shared" si="1588"/>
        <v>#N/A</v>
      </c>
      <c r="AJ5172">
        <v>13677.67</v>
      </c>
      <c r="AK5172" s="2">
        <v>13677.67</v>
      </c>
      <c r="AL5172" s="2">
        <f>AJ5172</f>
        <v>13677.67</v>
      </c>
      <c r="AM5172" s="4"/>
      <c r="AN5172" t="e">
        <f>VLOOKUP([1]!Tabelle13[[#This Row],[Vlookup this ID for freight costs]],$AL$2:$AL$6811,2,FALSE)</f>
        <v>#REF!</v>
      </c>
      <c r="AP5172">
        <v>1007.22</v>
      </c>
      <c r="AQ5172">
        <v>1007.22</v>
      </c>
      <c r="AR5172" s="4">
        <v>14</v>
      </c>
      <c r="AS5172" s="4">
        <v>2</v>
      </c>
      <c r="AT5172" s="4">
        <v>2011</v>
      </c>
      <c r="AU5172" s="4">
        <v>14</v>
      </c>
      <c r="AV5172" s="4">
        <v>2</v>
      </c>
      <c r="AW5172" s="4">
        <v>2011</v>
      </c>
      <c r="AX5172" t="str">
        <f t="shared" si="1589"/>
        <v>No Delay</v>
      </c>
      <c r="AY5172">
        <f t="shared" si="1590"/>
        <v>0</v>
      </c>
    </row>
    <row r="5173" spans="1:51" x14ac:dyDescent="0.2">
      <c r="A5173" s="3">
        <v>85972</v>
      </c>
      <c r="B5173" s="1" t="s">
        <v>140</v>
      </c>
      <c r="C5173" s="1" t="s">
        <v>99</v>
      </c>
      <c r="D5173" s="1" t="s">
        <v>130</v>
      </c>
      <c r="E5173" s="1" t="s">
        <v>101</v>
      </c>
      <c r="F5173" s="1" t="s">
        <v>101</v>
      </c>
      <c r="G5173" s="13" t="s">
        <v>809</v>
      </c>
      <c r="H5173" s="12">
        <v>41453</v>
      </c>
      <c r="I5173" s="12" t="s">
        <v>1023</v>
      </c>
      <c r="J5173" s="12">
        <v>41417</v>
      </c>
      <c r="K5173" s="4">
        <v>4729</v>
      </c>
      <c r="L5173" s="1" t="s">
        <v>146</v>
      </c>
      <c r="M5173" s="1" t="s">
        <v>132</v>
      </c>
      <c r="N5173" s="1" t="s">
        <v>1032</v>
      </c>
      <c r="O5173" s="1" t="s">
        <v>93</v>
      </c>
      <c r="P5173">
        <v>240</v>
      </c>
      <c r="Q5173">
        <v>24977</v>
      </c>
      <c r="R5173">
        <v>48705.15</v>
      </c>
      <c r="S5173">
        <v>1.95</v>
      </c>
      <c r="T5173">
        <v>0.01</v>
      </c>
      <c r="U5173">
        <f t="shared" si="1586"/>
        <v>48705.15</v>
      </c>
      <c r="V5173">
        <f t="shared" si="1587"/>
        <v>5994480</v>
      </c>
      <c r="W5173" s="1" t="s">
        <v>155</v>
      </c>
      <c r="X5173" s="1" t="s">
        <v>1236</v>
      </c>
      <c r="Y5173" s="1" t="s">
        <v>156</v>
      </c>
      <c r="Z5173" s="3">
        <v>12500</v>
      </c>
      <c r="AA5173" s="4">
        <f t="shared" si="1591"/>
        <v>9174</v>
      </c>
      <c r="AB5173" s="4">
        <f t="shared" si="1598"/>
        <v>4985.9110066000003</v>
      </c>
      <c r="AC5173" s="4">
        <f t="shared" si="1599"/>
        <v>9174</v>
      </c>
      <c r="AD5173" s="4">
        <f t="shared" si="1592"/>
        <v>9174</v>
      </c>
      <c r="AE5173" s="4">
        <v>9174</v>
      </c>
      <c r="AF5173" s="4">
        <v>9174</v>
      </c>
      <c r="AG5173" s="4">
        <f>AE5173</f>
        <v>9174</v>
      </c>
      <c r="AI5173" t="e">
        <f t="shared" si="1588"/>
        <v>#N/A</v>
      </c>
      <c r="AJ5173">
        <v>7185.6</v>
      </c>
      <c r="AK5173" s="2">
        <v>7185.6</v>
      </c>
      <c r="AL5173" s="2">
        <f>AJ5173</f>
        <v>7185.6</v>
      </c>
      <c r="AM5173" s="4"/>
      <c r="AN5173" t="e">
        <f>VLOOKUP([1]!Tabelle13[[#This Row],[Vlookup this ID for freight costs]],$AL$2:$AL$6811,2,FALSE)</f>
        <v>#REF!</v>
      </c>
      <c r="AP5173">
        <v>68.28</v>
      </c>
      <c r="AQ5173">
        <v>68.28</v>
      </c>
      <c r="AR5173" s="4">
        <v>28</v>
      </c>
      <c r="AS5173" s="4">
        <v>6</v>
      </c>
      <c r="AT5173" s="4">
        <v>2013</v>
      </c>
      <c r="AU5173" s="4">
        <v>23</v>
      </c>
      <c r="AV5173" s="4">
        <v>5</v>
      </c>
      <c r="AW5173" s="4">
        <v>2013</v>
      </c>
      <c r="AX5173" t="str">
        <f t="shared" si="1589"/>
        <v>No Delay</v>
      </c>
      <c r="AY5173">
        <f t="shared" si="1590"/>
        <v>0</v>
      </c>
    </row>
    <row r="5174" spans="1:51" x14ac:dyDescent="0.2">
      <c r="A5174" s="3">
        <v>12378</v>
      </c>
      <c r="B5174" s="1" t="s">
        <v>119</v>
      </c>
      <c r="C5174" s="1" t="s">
        <v>114</v>
      </c>
      <c r="D5174" s="1" t="s">
        <v>130</v>
      </c>
      <c r="E5174" s="1"/>
      <c r="F5174" s="1" t="s">
        <v>107</v>
      </c>
      <c r="G5174" s="13" t="s">
        <v>946</v>
      </c>
      <c r="H5174" s="12">
        <v>39301</v>
      </c>
      <c r="I5174" s="12" t="s">
        <v>946</v>
      </c>
      <c r="J5174" s="12">
        <v>39301</v>
      </c>
      <c r="K5174" s="4">
        <v>286</v>
      </c>
      <c r="L5174" s="1" t="s">
        <v>146</v>
      </c>
      <c r="M5174" s="1" t="s">
        <v>132</v>
      </c>
      <c r="N5174" s="1" t="s">
        <v>167</v>
      </c>
      <c r="O5174" s="1" t="s">
        <v>93</v>
      </c>
      <c r="P5174">
        <v>30</v>
      </c>
      <c r="Q5174">
        <v>48348</v>
      </c>
      <c r="R5174">
        <v>786138.48</v>
      </c>
      <c r="S5174">
        <v>16.260000000000002</v>
      </c>
      <c r="T5174">
        <v>0.54</v>
      </c>
      <c r="U5174">
        <f t="shared" si="1586"/>
        <v>786138.4800000001</v>
      </c>
      <c r="V5174">
        <f t="shared" si="1587"/>
        <v>1450440</v>
      </c>
      <c r="W5174" s="1" t="s">
        <v>155</v>
      </c>
      <c r="X5174" s="1" t="s">
        <v>1236</v>
      </c>
      <c r="Y5174" s="1" t="s">
        <v>156</v>
      </c>
      <c r="Z5174" s="3">
        <v>6648</v>
      </c>
      <c r="AA5174" s="4">
        <f t="shared" si="1591"/>
        <v>9182</v>
      </c>
      <c r="AB5174" s="4">
        <f t="shared" si="1598"/>
        <v>7550.8268404000009</v>
      </c>
      <c r="AC5174" s="4">
        <f t="shared" si="1599"/>
        <v>9182</v>
      </c>
      <c r="AD5174" s="4">
        <f t="shared" si="1592"/>
        <v>9182</v>
      </c>
      <c r="AE5174" s="3" t="s">
        <v>2581</v>
      </c>
      <c r="AF5174" s="3">
        <v>9182</v>
      </c>
      <c r="AG5174" s="4">
        <f>AI5174</f>
        <v>9182</v>
      </c>
      <c r="AH5174" s="4">
        <v>10843</v>
      </c>
      <c r="AI5174">
        <f t="shared" si="1588"/>
        <v>9182</v>
      </c>
      <c r="AJ5174" t="s">
        <v>2581</v>
      </c>
      <c r="AK5174" s="2">
        <v>37695.46</v>
      </c>
      <c r="AL5174" s="2">
        <f>AN5174</f>
        <v>37695.46</v>
      </c>
      <c r="AM5174" s="4">
        <v>10843</v>
      </c>
      <c r="AN5174">
        <f>INDEX($AJ$2:$AJ$6811,MATCH(AM5174,$A$2:$A$6811,0))</f>
        <v>37695.46</v>
      </c>
      <c r="AP5174">
        <v>1257.82</v>
      </c>
      <c r="AQ5174">
        <v>1257.82</v>
      </c>
      <c r="AR5174" s="4">
        <v>7</v>
      </c>
      <c r="AS5174" s="4">
        <v>8</v>
      </c>
      <c r="AT5174" s="4">
        <v>2007</v>
      </c>
      <c r="AU5174" s="4">
        <v>7</v>
      </c>
      <c r="AV5174" s="4">
        <v>8</v>
      </c>
      <c r="AW5174" s="4">
        <v>2007</v>
      </c>
      <c r="AX5174" t="str">
        <f t="shared" si="1589"/>
        <v>No Delay</v>
      </c>
      <c r="AY5174">
        <f t="shared" si="1590"/>
        <v>0</v>
      </c>
    </row>
    <row r="5175" spans="1:51" x14ac:dyDescent="0.2">
      <c r="A5175" s="3">
        <v>10843</v>
      </c>
      <c r="B5175" s="1" t="s">
        <v>119</v>
      </c>
      <c r="C5175" s="1" t="s">
        <v>114</v>
      </c>
      <c r="D5175" s="1" t="s">
        <v>130</v>
      </c>
      <c r="E5175" s="1"/>
      <c r="F5175" s="1" t="s">
        <v>107</v>
      </c>
      <c r="G5175" s="13" t="s">
        <v>946</v>
      </c>
      <c r="H5175" s="12">
        <v>39301</v>
      </c>
      <c r="I5175" s="12" t="s">
        <v>946</v>
      </c>
      <c r="J5175" s="12">
        <v>39301</v>
      </c>
      <c r="K5175" s="4">
        <v>284</v>
      </c>
      <c r="L5175" s="1" t="s">
        <v>146</v>
      </c>
      <c r="M5175" s="1" t="s">
        <v>132</v>
      </c>
      <c r="N5175" s="1" t="s">
        <v>265</v>
      </c>
      <c r="O5175" s="1" t="s">
        <v>93</v>
      </c>
      <c r="P5175">
        <v>60</v>
      </c>
      <c r="Q5175">
        <v>52865</v>
      </c>
      <c r="R5175">
        <v>188728.05</v>
      </c>
      <c r="S5175">
        <v>3.57</v>
      </c>
      <c r="T5175">
        <v>0.06</v>
      </c>
      <c r="U5175">
        <f t="shared" si="1586"/>
        <v>188728.05</v>
      </c>
      <c r="V5175">
        <f t="shared" si="1587"/>
        <v>3171900</v>
      </c>
      <c r="W5175" s="1" t="s">
        <v>155</v>
      </c>
      <c r="X5175" s="1" t="s">
        <v>1236</v>
      </c>
      <c r="Y5175" s="1" t="s">
        <v>156</v>
      </c>
      <c r="Z5175" s="3">
        <v>6648</v>
      </c>
      <c r="AA5175" s="4">
        <f t="shared" si="1591"/>
        <v>9182</v>
      </c>
      <c r="AB5175" s="4">
        <f t="shared" si="1598"/>
        <v>8046.5576529999998</v>
      </c>
      <c r="AC5175" s="4">
        <f t="shared" si="1599"/>
        <v>9182</v>
      </c>
      <c r="AD5175" s="4">
        <f t="shared" si="1592"/>
        <v>7585.5</v>
      </c>
      <c r="AE5175" s="4">
        <v>9182</v>
      </c>
      <c r="AF5175" s="4">
        <v>9182</v>
      </c>
      <c r="AG5175" s="4">
        <f t="shared" ref="AG5175:AG5180" si="1600">AE5175</f>
        <v>9182</v>
      </c>
      <c r="AH5175" s="4">
        <v>83304</v>
      </c>
      <c r="AI5175">
        <f t="shared" si="1588"/>
        <v>112027</v>
      </c>
      <c r="AJ5175">
        <v>37695.46</v>
      </c>
      <c r="AK5175" s="2">
        <v>37695.46</v>
      </c>
      <c r="AL5175" s="2">
        <f t="shared" ref="AL5175:AL5180" si="1601">AJ5175</f>
        <v>37695.46</v>
      </c>
      <c r="AM5175" s="4"/>
      <c r="AN5175" t="e">
        <f>VLOOKUP([1]!Tabelle13[[#This Row],[Vlookup this ID for freight costs]],$AL$2:$AL$6811,2,FALSE)</f>
        <v>#REF!</v>
      </c>
      <c r="AP5175">
        <v>301.95999999999998</v>
      </c>
      <c r="AQ5175">
        <v>301.95999999999998</v>
      </c>
      <c r="AR5175" s="4">
        <v>7</v>
      </c>
      <c r="AS5175" s="4">
        <v>8</v>
      </c>
      <c r="AT5175" s="4">
        <v>2007</v>
      </c>
      <c r="AU5175" s="4">
        <v>7</v>
      </c>
      <c r="AV5175" s="4">
        <v>8</v>
      </c>
      <c r="AW5175" s="4">
        <v>2007</v>
      </c>
      <c r="AX5175" t="str">
        <f t="shared" si="1589"/>
        <v>No Delay</v>
      </c>
      <c r="AY5175">
        <f t="shared" si="1590"/>
        <v>0</v>
      </c>
    </row>
    <row r="5176" spans="1:51" x14ac:dyDescent="0.2">
      <c r="A5176" s="3">
        <v>86168</v>
      </c>
      <c r="B5176" s="1" t="s">
        <v>215</v>
      </c>
      <c r="C5176" s="1" t="s">
        <v>89</v>
      </c>
      <c r="D5176" s="1" t="s">
        <v>130</v>
      </c>
      <c r="E5176" s="1" t="s">
        <v>101</v>
      </c>
      <c r="F5176" s="1" t="s">
        <v>101</v>
      </c>
      <c r="G5176" s="13" t="s">
        <v>1708</v>
      </c>
      <c r="H5176" s="12">
        <v>42062</v>
      </c>
      <c r="I5176" s="12" t="s">
        <v>775</v>
      </c>
      <c r="J5176" s="12">
        <v>42093</v>
      </c>
      <c r="K5176" s="4">
        <v>6423</v>
      </c>
      <c r="L5176" s="1" t="s">
        <v>146</v>
      </c>
      <c r="M5176" s="1" t="s">
        <v>132</v>
      </c>
      <c r="N5176" s="1" t="s">
        <v>275</v>
      </c>
      <c r="O5176" s="1" t="s">
        <v>93</v>
      </c>
      <c r="P5176">
        <v>60</v>
      </c>
      <c r="Q5176">
        <v>104000</v>
      </c>
      <c r="R5176">
        <v>699920</v>
      </c>
      <c r="S5176">
        <v>6.73</v>
      </c>
      <c r="T5176">
        <v>0.11</v>
      </c>
      <c r="U5176">
        <f t="shared" si="1586"/>
        <v>699920</v>
      </c>
      <c r="V5176">
        <f t="shared" si="1587"/>
        <v>6240000</v>
      </c>
      <c r="W5176" s="1" t="s">
        <v>179</v>
      </c>
      <c r="X5176" s="1" t="s">
        <v>1236</v>
      </c>
      <c r="Y5176" s="1" t="s">
        <v>156</v>
      </c>
      <c r="Z5176" s="3">
        <v>13090</v>
      </c>
      <c r="AA5176" s="4">
        <f t="shared" si="1591"/>
        <v>9208</v>
      </c>
      <c r="AB5176" s="4">
        <f t="shared" si="1598"/>
        <v>13658.511406000001</v>
      </c>
      <c r="AC5176" s="4">
        <f t="shared" si="1599"/>
        <v>9208</v>
      </c>
      <c r="AD5176" s="4">
        <f t="shared" si="1592"/>
        <v>7153.250481</v>
      </c>
      <c r="AE5176" s="4">
        <v>9208</v>
      </c>
      <c r="AF5176" s="4">
        <v>9208</v>
      </c>
      <c r="AG5176" s="4">
        <f t="shared" si="1600"/>
        <v>9208</v>
      </c>
      <c r="AI5176" t="e">
        <f t="shared" si="1588"/>
        <v>#N/A</v>
      </c>
      <c r="AJ5176">
        <v>35832.120000000003</v>
      </c>
      <c r="AK5176" s="2">
        <v>35832.120000000003</v>
      </c>
      <c r="AL5176" s="2">
        <f t="shared" si="1601"/>
        <v>35832.120000000003</v>
      </c>
      <c r="AM5176" s="4"/>
      <c r="AN5176" t="e">
        <f>VLOOKUP([1]!Tabelle13[[#This Row],[Vlookup this ID for freight costs]],$AL$2:$AL$6811,2,FALSE)</f>
        <v>#REF!</v>
      </c>
      <c r="AP5176">
        <v>719.52</v>
      </c>
      <c r="AQ5176">
        <v>719.52</v>
      </c>
      <c r="AR5176" s="4">
        <v>27</v>
      </c>
      <c r="AS5176" s="4">
        <v>2</v>
      </c>
      <c r="AT5176" s="4">
        <v>2015</v>
      </c>
      <c r="AU5176" s="4">
        <v>30</v>
      </c>
      <c r="AV5176" s="4">
        <v>4</v>
      </c>
      <c r="AW5176" s="4">
        <v>2015</v>
      </c>
      <c r="AX5176" t="str">
        <f t="shared" si="1589"/>
        <v>Delay</v>
      </c>
      <c r="AY5176">
        <f t="shared" si="1590"/>
        <v>31</v>
      </c>
    </row>
    <row r="5177" spans="1:51" x14ac:dyDescent="0.2">
      <c r="A5177" s="3">
        <v>84150</v>
      </c>
      <c r="B5177" s="1" t="s">
        <v>140</v>
      </c>
      <c r="C5177" s="1" t="s">
        <v>99</v>
      </c>
      <c r="D5177" s="1" t="s">
        <v>130</v>
      </c>
      <c r="E5177" s="1" t="s">
        <v>101</v>
      </c>
      <c r="F5177" s="1" t="s">
        <v>101</v>
      </c>
      <c r="G5177" s="13" t="s">
        <v>807</v>
      </c>
      <c r="H5177" s="12">
        <v>40998</v>
      </c>
      <c r="I5177" s="12" t="s">
        <v>1543</v>
      </c>
      <c r="J5177" s="12">
        <v>40980</v>
      </c>
      <c r="K5177" s="4">
        <v>3813</v>
      </c>
      <c r="L5177" s="1" t="s">
        <v>146</v>
      </c>
      <c r="M5177" s="1" t="s">
        <v>132</v>
      </c>
      <c r="N5177" s="1" t="s">
        <v>599</v>
      </c>
      <c r="O5177" s="1" t="s">
        <v>93</v>
      </c>
      <c r="P5177">
        <v>60</v>
      </c>
      <c r="Q5177">
        <v>163735</v>
      </c>
      <c r="R5177">
        <v>695873.75</v>
      </c>
      <c r="S5177">
        <v>4.25</v>
      </c>
      <c r="T5177">
        <v>7.0000000000000007E-2</v>
      </c>
      <c r="U5177">
        <f t="shared" si="1586"/>
        <v>695873.75</v>
      </c>
      <c r="V5177">
        <f t="shared" si="1587"/>
        <v>9824100</v>
      </c>
      <c r="W5177" s="1" t="s">
        <v>160</v>
      </c>
      <c r="X5177" s="1" t="s">
        <v>1236</v>
      </c>
      <c r="Y5177" s="1" t="s">
        <v>161</v>
      </c>
      <c r="Z5177" s="3">
        <v>11983</v>
      </c>
      <c r="AA5177" s="4">
        <f t="shared" si="1591"/>
        <v>9208</v>
      </c>
      <c r="AB5177" s="4">
        <f t="shared" si="1598"/>
        <v>20214.296238999999</v>
      </c>
      <c r="AC5177" s="4">
        <f t="shared" si="1599"/>
        <v>9208</v>
      </c>
      <c r="AD5177" s="4">
        <f t="shared" si="1592"/>
        <v>9208</v>
      </c>
      <c r="AE5177" s="4">
        <v>9208</v>
      </c>
      <c r="AF5177" s="4">
        <v>9208</v>
      </c>
      <c r="AG5177" s="4">
        <f t="shared" si="1600"/>
        <v>9208</v>
      </c>
      <c r="AI5177" t="e">
        <f t="shared" si="1588"/>
        <v>#N/A</v>
      </c>
      <c r="AJ5177">
        <v>3825.8</v>
      </c>
      <c r="AK5177" s="2">
        <v>3825.8</v>
      </c>
      <c r="AL5177" s="2">
        <f t="shared" si="1601"/>
        <v>3825.8</v>
      </c>
      <c r="AM5177" s="4"/>
      <c r="AN5177" t="e">
        <f>VLOOKUP([1]!Tabelle13[[#This Row],[Vlookup this ID for freight costs]],$AL$2:$AL$6811,2,FALSE)</f>
        <v>#REF!</v>
      </c>
      <c r="AP5177">
        <v>1148.19</v>
      </c>
      <c r="AQ5177">
        <v>1148.19</v>
      </c>
      <c r="AR5177" s="4">
        <v>30</v>
      </c>
      <c r="AS5177" s="4">
        <v>4</v>
      </c>
      <c r="AT5177" s="4">
        <v>2012</v>
      </c>
      <c r="AU5177" s="4">
        <v>12</v>
      </c>
      <c r="AV5177" s="4">
        <v>4</v>
      </c>
      <c r="AW5177" s="4">
        <v>2012</v>
      </c>
      <c r="AX5177" t="str">
        <f t="shared" si="1589"/>
        <v>No Delay</v>
      </c>
      <c r="AY5177">
        <f t="shared" si="1590"/>
        <v>0</v>
      </c>
    </row>
    <row r="5178" spans="1:51" x14ac:dyDescent="0.2">
      <c r="A5178" s="3">
        <v>31917</v>
      </c>
      <c r="B5178" s="1" t="s">
        <v>368</v>
      </c>
      <c r="C5178" s="1" t="s">
        <v>73</v>
      </c>
      <c r="D5178" s="1" t="s">
        <v>74</v>
      </c>
      <c r="E5178" s="1" t="s">
        <v>53</v>
      </c>
      <c r="F5178" s="1" t="s">
        <v>53</v>
      </c>
      <c r="G5178" s="13" t="s">
        <v>1095</v>
      </c>
      <c r="H5178" s="12">
        <v>41886</v>
      </c>
      <c r="I5178" s="12" t="s">
        <v>845</v>
      </c>
      <c r="J5178" s="12">
        <v>41940</v>
      </c>
      <c r="K5178" s="4">
        <v>6036</v>
      </c>
      <c r="L5178" s="1" t="s">
        <v>146</v>
      </c>
      <c r="M5178" s="1" t="s">
        <v>414</v>
      </c>
      <c r="N5178" s="1" t="s">
        <v>599</v>
      </c>
      <c r="O5178" s="1" t="s">
        <v>93</v>
      </c>
      <c r="P5178">
        <v>60</v>
      </c>
      <c r="Q5178">
        <v>164950</v>
      </c>
      <c r="R5178">
        <v>593820</v>
      </c>
      <c r="S5178">
        <v>3.6</v>
      </c>
      <c r="T5178">
        <v>0.06</v>
      </c>
      <c r="U5178">
        <f t="shared" si="1586"/>
        <v>593820</v>
      </c>
      <c r="V5178">
        <f t="shared" si="1587"/>
        <v>9897000</v>
      </c>
      <c r="W5178" s="1" t="s">
        <v>160</v>
      </c>
      <c r="X5178" s="1" t="s">
        <v>1236</v>
      </c>
      <c r="Y5178" s="1" t="s">
        <v>161</v>
      </c>
      <c r="Z5178" s="3">
        <v>6617</v>
      </c>
      <c r="AA5178" s="4">
        <f t="shared" si="1591"/>
        <v>9210</v>
      </c>
      <c r="AB5178" s="4">
        <f t="shared" si="1598"/>
        <v>20347.639815999999</v>
      </c>
      <c r="AC5178" s="4">
        <f t="shared" si="1599"/>
        <v>9210</v>
      </c>
      <c r="AD5178" s="4">
        <f t="shared" si="1592"/>
        <v>9210</v>
      </c>
      <c r="AE5178" s="4">
        <v>9210</v>
      </c>
      <c r="AF5178" s="4">
        <v>9210</v>
      </c>
      <c r="AG5178" s="4">
        <f t="shared" si="1600"/>
        <v>9210</v>
      </c>
      <c r="AI5178" t="e">
        <f t="shared" si="1588"/>
        <v>#N/A</v>
      </c>
      <c r="AJ5178">
        <v>7510</v>
      </c>
      <c r="AK5178" s="2">
        <v>7510</v>
      </c>
      <c r="AL5178" s="2">
        <f t="shared" si="1601"/>
        <v>7510</v>
      </c>
      <c r="AM5178" s="4"/>
      <c r="AN5178" t="e">
        <f>VLOOKUP([1]!Tabelle13[[#This Row],[Vlookup this ID for freight costs]],$AL$2:$AL$6811,2,FALSE)</f>
        <v>#REF!</v>
      </c>
      <c r="AP5178">
        <v>610.45000000000005</v>
      </c>
      <c r="AQ5178">
        <v>610.45000000000005</v>
      </c>
      <c r="AR5178" s="4">
        <v>4</v>
      </c>
      <c r="AS5178" s="4">
        <v>9</v>
      </c>
      <c r="AT5178" s="4">
        <v>2014</v>
      </c>
      <c r="AU5178" s="4">
        <v>28</v>
      </c>
      <c r="AV5178" s="4">
        <v>10</v>
      </c>
      <c r="AW5178" s="4">
        <v>2014</v>
      </c>
      <c r="AX5178" t="str">
        <f t="shared" si="1589"/>
        <v>Delay</v>
      </c>
      <c r="AY5178">
        <f t="shared" si="1590"/>
        <v>54</v>
      </c>
    </row>
    <row r="5179" spans="1:51" x14ac:dyDescent="0.2">
      <c r="A5179" s="3">
        <v>83383</v>
      </c>
      <c r="B5179" s="1" t="s">
        <v>172</v>
      </c>
      <c r="C5179" s="1" t="s">
        <v>114</v>
      </c>
      <c r="D5179" s="1" t="s">
        <v>130</v>
      </c>
      <c r="E5179" s="1" t="s">
        <v>101</v>
      </c>
      <c r="F5179" s="1" t="s">
        <v>101</v>
      </c>
      <c r="G5179" s="13" t="s">
        <v>712</v>
      </c>
      <c r="H5179" s="12">
        <v>40147</v>
      </c>
      <c r="I5179" s="12" t="s">
        <v>460</v>
      </c>
      <c r="J5179" s="12">
        <v>40150</v>
      </c>
      <c r="K5179" s="4">
        <v>2071</v>
      </c>
      <c r="L5179" s="1" t="s">
        <v>146</v>
      </c>
      <c r="M5179" s="1" t="s">
        <v>132</v>
      </c>
      <c r="N5179" s="1" t="s">
        <v>238</v>
      </c>
      <c r="O5179" s="1" t="s">
        <v>93</v>
      </c>
      <c r="P5179">
        <v>30</v>
      </c>
      <c r="Q5179">
        <v>110000</v>
      </c>
      <c r="R5179">
        <v>1100000</v>
      </c>
      <c r="S5179">
        <v>10</v>
      </c>
      <c r="T5179">
        <v>0.33</v>
      </c>
      <c r="U5179">
        <f t="shared" si="1586"/>
        <v>1100000</v>
      </c>
      <c r="V5179">
        <f t="shared" si="1587"/>
        <v>3300000</v>
      </c>
      <c r="W5179" s="1" t="s">
        <v>160</v>
      </c>
      <c r="X5179" s="1" t="s">
        <v>1236</v>
      </c>
      <c r="Y5179" s="1" t="s">
        <v>161</v>
      </c>
      <c r="Z5179" s="3">
        <v>13722</v>
      </c>
      <c r="AA5179" s="4">
        <f t="shared" si="1591"/>
        <v>9221</v>
      </c>
      <c r="AB5179" s="4">
        <f t="shared" si="1598"/>
        <v>14316.998206</v>
      </c>
      <c r="AC5179" s="4">
        <f t="shared" si="1599"/>
        <v>9221</v>
      </c>
      <c r="AD5179" s="4">
        <f t="shared" si="1592"/>
        <v>7167.2692404999998</v>
      </c>
      <c r="AE5179" s="4">
        <v>9221</v>
      </c>
      <c r="AF5179" s="4">
        <v>9221</v>
      </c>
      <c r="AG5179" s="4">
        <f t="shared" si="1600"/>
        <v>9221</v>
      </c>
      <c r="AI5179" t="e">
        <f t="shared" si="1588"/>
        <v>#N/A</v>
      </c>
      <c r="AJ5179">
        <v>8104.79</v>
      </c>
      <c r="AK5179" s="2">
        <v>8104.79</v>
      </c>
      <c r="AL5179" s="2">
        <f t="shared" si="1601"/>
        <v>8104.79</v>
      </c>
      <c r="AM5179" s="4"/>
      <c r="AN5179" t="e">
        <f>VLOOKUP([1]!Tabelle13[[#This Row],[Vlookup this ID for freight costs]],$AL$2:$AL$6811,2,FALSE)</f>
        <v>#REF!</v>
      </c>
      <c r="AP5179">
        <v>2156</v>
      </c>
      <c r="AQ5179">
        <v>2156</v>
      </c>
      <c r="AR5179" s="4">
        <v>30</v>
      </c>
      <c r="AS5179" s="4">
        <v>11</v>
      </c>
      <c r="AT5179" s="4">
        <v>2009</v>
      </c>
      <c r="AU5179" s="4">
        <v>3</v>
      </c>
      <c r="AV5179" s="4">
        <v>12</v>
      </c>
      <c r="AW5179" s="4">
        <v>2009</v>
      </c>
      <c r="AX5179" t="str">
        <f t="shared" si="1589"/>
        <v>Delay</v>
      </c>
      <c r="AY5179">
        <f t="shared" si="1590"/>
        <v>3</v>
      </c>
    </row>
    <row r="5180" spans="1:51" x14ac:dyDescent="0.2">
      <c r="A5180" s="3">
        <v>10712</v>
      </c>
      <c r="B5180" s="1" t="s">
        <v>133</v>
      </c>
      <c r="C5180" s="1" t="s">
        <v>51</v>
      </c>
      <c r="D5180" s="1" t="s">
        <v>130</v>
      </c>
      <c r="E5180" s="1" t="s">
        <v>53</v>
      </c>
      <c r="F5180" s="1" t="s">
        <v>53</v>
      </c>
      <c r="G5180" s="13" t="s">
        <v>2088</v>
      </c>
      <c r="H5180" s="12">
        <v>39865</v>
      </c>
      <c r="I5180" s="12" t="s">
        <v>2088</v>
      </c>
      <c r="J5180" s="12">
        <v>39865</v>
      </c>
      <c r="K5180" s="4">
        <v>1368</v>
      </c>
      <c r="L5180" s="1" t="s">
        <v>146</v>
      </c>
      <c r="M5180" s="1" t="s">
        <v>132</v>
      </c>
      <c r="N5180" s="1" t="s">
        <v>196</v>
      </c>
      <c r="O5180" s="1" t="s">
        <v>93</v>
      </c>
      <c r="P5180">
        <v>60</v>
      </c>
      <c r="Q5180">
        <v>125000</v>
      </c>
      <c r="R5180">
        <v>900000</v>
      </c>
      <c r="S5180">
        <v>7.2</v>
      </c>
      <c r="T5180">
        <v>0.12</v>
      </c>
      <c r="U5180">
        <f t="shared" si="1586"/>
        <v>900000</v>
      </c>
      <c r="V5180">
        <f t="shared" si="1587"/>
        <v>7500000</v>
      </c>
      <c r="W5180" s="1" t="s">
        <v>197</v>
      </c>
      <c r="X5180" s="1" t="s">
        <v>1236</v>
      </c>
      <c r="Y5180" s="1" t="s">
        <v>3082</v>
      </c>
      <c r="Z5180" s="3">
        <v>7290</v>
      </c>
      <c r="AA5180" s="4">
        <f t="shared" si="1591"/>
        <v>9228</v>
      </c>
      <c r="AB5180" s="4">
        <f t="shared" si="1598"/>
        <v>15963.215206000001</v>
      </c>
      <c r="AC5180" s="4">
        <f t="shared" si="1599"/>
        <v>9228</v>
      </c>
      <c r="AD5180" s="4">
        <f t="shared" si="1592"/>
        <v>12021.75</v>
      </c>
      <c r="AE5180" s="4">
        <v>9228</v>
      </c>
      <c r="AF5180" s="4">
        <v>9228</v>
      </c>
      <c r="AG5180" s="4">
        <f t="shared" si="1600"/>
        <v>9228</v>
      </c>
      <c r="AH5180" s="4">
        <v>84047</v>
      </c>
      <c r="AI5180">
        <f t="shared" si="1588"/>
        <v>13087</v>
      </c>
      <c r="AJ5180">
        <v>3671.92</v>
      </c>
      <c r="AK5180" s="2">
        <v>3671.92</v>
      </c>
      <c r="AL5180" s="2">
        <f t="shared" si="1601"/>
        <v>3671.92</v>
      </c>
      <c r="AM5180" s="4"/>
      <c r="AN5180" t="e">
        <f>VLOOKUP([1]!Tabelle13[[#This Row],[Vlookup this ID for freight costs]],$AL$2:$AL$6811,2,FALSE)</f>
        <v>#REF!</v>
      </c>
      <c r="AP5180">
        <v>1764</v>
      </c>
      <c r="AQ5180">
        <v>1764</v>
      </c>
      <c r="AR5180" s="4">
        <v>21</v>
      </c>
      <c r="AS5180" s="4">
        <v>2</v>
      </c>
      <c r="AT5180" s="4">
        <v>2009</v>
      </c>
      <c r="AU5180" s="4">
        <v>21</v>
      </c>
      <c r="AV5180" s="4">
        <v>2</v>
      </c>
      <c r="AW5180" s="4">
        <v>2009</v>
      </c>
      <c r="AX5180" t="str">
        <f t="shared" si="1589"/>
        <v>No Delay</v>
      </c>
      <c r="AY5180">
        <f t="shared" si="1590"/>
        <v>0</v>
      </c>
    </row>
    <row r="5181" spans="1:51" x14ac:dyDescent="0.2">
      <c r="A5181" s="3">
        <v>11812</v>
      </c>
      <c r="B5181" s="1" t="s">
        <v>88</v>
      </c>
      <c r="C5181" s="1" t="s">
        <v>89</v>
      </c>
      <c r="D5181" s="1" t="s">
        <v>130</v>
      </c>
      <c r="E5181" s="1" t="s">
        <v>53</v>
      </c>
      <c r="F5181" s="1" t="s">
        <v>53</v>
      </c>
      <c r="G5181" s="13" t="s">
        <v>956</v>
      </c>
      <c r="H5181" s="12">
        <v>39408</v>
      </c>
      <c r="I5181" s="12" t="s">
        <v>956</v>
      </c>
      <c r="J5181" s="12">
        <v>39408</v>
      </c>
      <c r="K5181" s="4">
        <v>494</v>
      </c>
      <c r="L5181" s="1" t="s">
        <v>146</v>
      </c>
      <c r="M5181" s="1" t="s">
        <v>132</v>
      </c>
      <c r="N5181" s="1" t="s">
        <v>778</v>
      </c>
      <c r="O5181" s="1" t="s">
        <v>93</v>
      </c>
      <c r="P5181">
        <v>240</v>
      </c>
      <c r="Q5181">
        <v>6000</v>
      </c>
      <c r="R5181">
        <v>11820</v>
      </c>
      <c r="S5181">
        <v>1.97</v>
      </c>
      <c r="T5181">
        <v>0.01</v>
      </c>
      <c r="U5181">
        <f t="shared" si="1586"/>
        <v>11820</v>
      </c>
      <c r="V5181">
        <f t="shared" si="1587"/>
        <v>1440000</v>
      </c>
      <c r="W5181" s="1" t="s">
        <v>155</v>
      </c>
      <c r="X5181" s="1" t="s">
        <v>1236</v>
      </c>
      <c r="Y5181" s="1" t="s">
        <v>156</v>
      </c>
      <c r="Z5181" s="3">
        <v>9211</v>
      </c>
      <c r="AA5181" s="4">
        <f t="shared" si="1591"/>
        <v>9248</v>
      </c>
      <c r="AB5181" s="4">
        <f t="shared" si="1598"/>
        <v>2903.2270060000001</v>
      </c>
      <c r="AC5181" s="4">
        <f t="shared" si="1599"/>
        <v>9248</v>
      </c>
      <c r="AD5181" s="4">
        <f t="shared" si="1592"/>
        <v>10736</v>
      </c>
      <c r="AE5181" s="3" t="s">
        <v>2582</v>
      </c>
      <c r="AF5181" s="3">
        <v>9248</v>
      </c>
      <c r="AG5181" s="4">
        <f>AI5181</f>
        <v>9248</v>
      </c>
      <c r="AH5181" s="4">
        <v>11483</v>
      </c>
      <c r="AI5181">
        <f t="shared" si="1588"/>
        <v>9248</v>
      </c>
      <c r="AJ5181" t="s">
        <v>2582</v>
      </c>
      <c r="AK5181" s="2">
        <v>25563</v>
      </c>
      <c r="AL5181" s="2">
        <f>AN5181</f>
        <v>25563</v>
      </c>
      <c r="AM5181" s="4">
        <v>11483</v>
      </c>
      <c r="AN5181">
        <f>INDEX($AJ$2:$AJ$6811,MATCH(AM5181,$A$2:$A$6811,0))</f>
        <v>25563</v>
      </c>
      <c r="AP5181">
        <v>18.91</v>
      </c>
      <c r="AQ5181">
        <v>18.91</v>
      </c>
      <c r="AR5181" s="4">
        <v>22</v>
      </c>
      <c r="AS5181" s="4">
        <v>11</v>
      </c>
      <c r="AT5181" s="4">
        <v>2007</v>
      </c>
      <c r="AU5181" s="4">
        <v>22</v>
      </c>
      <c r="AV5181" s="4">
        <v>11</v>
      </c>
      <c r="AW5181" s="4">
        <v>2007</v>
      </c>
      <c r="AX5181" t="str">
        <f t="shared" si="1589"/>
        <v>No Delay</v>
      </c>
      <c r="AY5181">
        <f t="shared" si="1590"/>
        <v>0</v>
      </c>
    </row>
    <row r="5182" spans="1:51" x14ac:dyDescent="0.2">
      <c r="A5182" s="3">
        <v>11813</v>
      </c>
      <c r="B5182" s="1" t="s">
        <v>88</v>
      </c>
      <c r="C5182" s="1" t="s">
        <v>89</v>
      </c>
      <c r="D5182" s="1" t="s">
        <v>130</v>
      </c>
      <c r="E5182" s="1" t="s">
        <v>53</v>
      </c>
      <c r="F5182" s="1" t="s">
        <v>53</v>
      </c>
      <c r="G5182" s="13" t="s">
        <v>956</v>
      </c>
      <c r="H5182" s="12">
        <v>39408</v>
      </c>
      <c r="I5182" s="12" t="s">
        <v>956</v>
      </c>
      <c r="J5182" s="12">
        <v>39408</v>
      </c>
      <c r="K5182" s="4">
        <v>495</v>
      </c>
      <c r="L5182" s="1" t="s">
        <v>146</v>
      </c>
      <c r="M5182" s="1" t="s">
        <v>132</v>
      </c>
      <c r="N5182" s="1" t="s">
        <v>171</v>
      </c>
      <c r="O5182" s="1" t="s">
        <v>93</v>
      </c>
      <c r="P5182">
        <v>60</v>
      </c>
      <c r="Q5182">
        <v>20797</v>
      </c>
      <c r="R5182">
        <v>63222.879999999997</v>
      </c>
      <c r="S5182">
        <v>3.04</v>
      </c>
      <c r="T5182">
        <v>0.05</v>
      </c>
      <c r="U5182">
        <f t="shared" si="1586"/>
        <v>63222.879999999997</v>
      </c>
      <c r="V5182">
        <f t="shared" si="1587"/>
        <v>1247820</v>
      </c>
      <c r="W5182" s="1" t="s">
        <v>155</v>
      </c>
      <c r="X5182" s="1" t="s">
        <v>1236</v>
      </c>
      <c r="Y5182" s="1" t="s">
        <v>156</v>
      </c>
      <c r="Z5182" s="3">
        <v>9211</v>
      </c>
      <c r="AA5182" s="4">
        <f t="shared" si="1591"/>
        <v>9248</v>
      </c>
      <c r="AB5182" s="4">
        <f t="shared" si="1598"/>
        <v>4527.1652026000002</v>
      </c>
      <c r="AC5182" s="4">
        <f t="shared" si="1599"/>
        <v>9248</v>
      </c>
      <c r="AD5182" s="4">
        <f t="shared" si="1592"/>
        <v>9248</v>
      </c>
      <c r="AE5182" s="3" t="s">
        <v>2582</v>
      </c>
      <c r="AF5182" s="3">
        <v>9248</v>
      </c>
      <c r="AG5182" s="4">
        <f>AI5182</f>
        <v>9248</v>
      </c>
      <c r="AH5182" s="4">
        <v>11483</v>
      </c>
      <c r="AI5182">
        <f t="shared" si="1588"/>
        <v>9248</v>
      </c>
      <c r="AJ5182" t="s">
        <v>2582</v>
      </c>
      <c r="AK5182" s="2">
        <v>25563</v>
      </c>
      <c r="AL5182" s="2">
        <f>AN5182</f>
        <v>25563</v>
      </c>
      <c r="AM5182" s="4">
        <v>11483</v>
      </c>
      <c r="AN5182">
        <f>INDEX($AJ$2:$AJ$6811,MATCH(AM5182,$A$2:$A$6811,0))</f>
        <v>25563</v>
      </c>
      <c r="AP5182">
        <v>101.16</v>
      </c>
      <c r="AQ5182">
        <v>101.16</v>
      </c>
      <c r="AR5182" s="4">
        <v>22</v>
      </c>
      <c r="AS5182" s="4">
        <v>11</v>
      </c>
      <c r="AT5182" s="4">
        <v>2007</v>
      </c>
      <c r="AU5182" s="4">
        <v>22</v>
      </c>
      <c r="AV5182" s="4">
        <v>11</v>
      </c>
      <c r="AW5182" s="4">
        <v>2007</v>
      </c>
      <c r="AX5182" t="str">
        <f t="shared" si="1589"/>
        <v>No Delay</v>
      </c>
      <c r="AY5182">
        <f t="shared" si="1590"/>
        <v>0</v>
      </c>
    </row>
    <row r="5183" spans="1:51" x14ac:dyDescent="0.2">
      <c r="A5183" s="3">
        <v>12433</v>
      </c>
      <c r="B5183" s="1" t="s">
        <v>88</v>
      </c>
      <c r="C5183" s="1" t="s">
        <v>89</v>
      </c>
      <c r="D5183" s="1" t="s">
        <v>130</v>
      </c>
      <c r="E5183" s="1" t="s">
        <v>53</v>
      </c>
      <c r="F5183" s="1" t="s">
        <v>53</v>
      </c>
      <c r="G5183" s="13" t="s">
        <v>956</v>
      </c>
      <c r="H5183" s="12">
        <v>39408</v>
      </c>
      <c r="I5183" s="12" t="s">
        <v>956</v>
      </c>
      <c r="J5183" s="12">
        <v>39408</v>
      </c>
      <c r="K5183" s="4">
        <v>498</v>
      </c>
      <c r="L5183" s="1" t="s">
        <v>146</v>
      </c>
      <c r="M5183" s="1" t="s">
        <v>132</v>
      </c>
      <c r="N5183" s="1" t="s">
        <v>167</v>
      </c>
      <c r="O5183" s="1" t="s">
        <v>93</v>
      </c>
      <c r="P5183">
        <v>30</v>
      </c>
      <c r="Q5183">
        <v>34020</v>
      </c>
      <c r="R5183">
        <v>422528.4</v>
      </c>
      <c r="S5183">
        <v>12.42</v>
      </c>
      <c r="T5183">
        <v>0.41</v>
      </c>
      <c r="U5183">
        <f t="shared" si="1586"/>
        <v>422528.4</v>
      </c>
      <c r="V5183">
        <f t="shared" si="1587"/>
        <v>1020600</v>
      </c>
      <c r="W5183" s="1" t="s">
        <v>197</v>
      </c>
      <c r="X5183" s="1" t="s">
        <v>1236</v>
      </c>
      <c r="Y5183" s="1" t="s">
        <v>3082</v>
      </c>
      <c r="Z5183" s="3">
        <v>8794</v>
      </c>
      <c r="AA5183" s="4">
        <f t="shared" si="1591"/>
        <v>9248</v>
      </c>
      <c r="AB5183" s="4">
        <f t="shared" si="1598"/>
        <v>5978.3603620000004</v>
      </c>
      <c r="AC5183" s="4">
        <f t="shared" si="1599"/>
        <v>9248</v>
      </c>
      <c r="AD5183" s="4">
        <f t="shared" si="1592"/>
        <v>9248</v>
      </c>
      <c r="AE5183" s="3" t="s">
        <v>2582</v>
      </c>
      <c r="AF5183" s="3">
        <v>9248</v>
      </c>
      <c r="AG5183" s="4">
        <f>AI5183</f>
        <v>9248</v>
      </c>
      <c r="AH5183" s="4">
        <v>11483</v>
      </c>
      <c r="AI5183">
        <f t="shared" si="1588"/>
        <v>9248</v>
      </c>
      <c r="AJ5183" t="s">
        <v>2582</v>
      </c>
      <c r="AK5183" s="2">
        <v>25563</v>
      </c>
      <c r="AL5183" s="2">
        <f>AN5183</f>
        <v>25563</v>
      </c>
      <c r="AM5183" s="4">
        <v>11483</v>
      </c>
      <c r="AN5183">
        <f>INDEX($AJ$2:$AJ$6811,MATCH(AM5183,$A$2:$A$6811,0))</f>
        <v>25563</v>
      </c>
      <c r="AP5183">
        <v>676.05</v>
      </c>
      <c r="AQ5183">
        <v>676.05</v>
      </c>
      <c r="AR5183" s="4">
        <v>22</v>
      </c>
      <c r="AS5183" s="4">
        <v>11</v>
      </c>
      <c r="AT5183" s="4">
        <v>2007</v>
      </c>
      <c r="AU5183" s="4">
        <v>22</v>
      </c>
      <c r="AV5183" s="4">
        <v>11</v>
      </c>
      <c r="AW5183" s="4">
        <v>2007</v>
      </c>
      <c r="AX5183" t="str">
        <f t="shared" si="1589"/>
        <v>No Delay</v>
      </c>
      <c r="AY5183">
        <f t="shared" si="1590"/>
        <v>0</v>
      </c>
    </row>
    <row r="5184" spans="1:51" x14ac:dyDescent="0.2">
      <c r="A5184" s="3">
        <v>11483</v>
      </c>
      <c r="B5184" s="1" t="s">
        <v>88</v>
      </c>
      <c r="C5184" s="1" t="s">
        <v>89</v>
      </c>
      <c r="D5184" s="1" t="s">
        <v>130</v>
      </c>
      <c r="E5184" s="1" t="s">
        <v>53</v>
      </c>
      <c r="F5184" s="1" t="s">
        <v>53</v>
      </c>
      <c r="G5184" s="13" t="s">
        <v>956</v>
      </c>
      <c r="H5184" s="12">
        <v>39408</v>
      </c>
      <c r="I5184" s="12" t="s">
        <v>956</v>
      </c>
      <c r="J5184" s="12">
        <v>39408</v>
      </c>
      <c r="K5184" s="4">
        <v>490</v>
      </c>
      <c r="L5184" s="1" t="s">
        <v>146</v>
      </c>
      <c r="M5184" s="1" t="s">
        <v>132</v>
      </c>
      <c r="N5184" s="1" t="s">
        <v>1221</v>
      </c>
      <c r="O5184" s="1" t="s">
        <v>446</v>
      </c>
      <c r="P5184">
        <v>180</v>
      </c>
      <c r="Q5184">
        <v>3027</v>
      </c>
      <c r="R5184">
        <v>28756.5</v>
      </c>
      <c r="S5184">
        <v>9.5</v>
      </c>
      <c r="T5184">
        <v>0.05</v>
      </c>
      <c r="U5184">
        <f t="shared" si="1586"/>
        <v>28756.5</v>
      </c>
      <c r="V5184">
        <f t="shared" si="1587"/>
        <v>544860</v>
      </c>
      <c r="W5184" s="1" t="s">
        <v>251</v>
      </c>
      <c r="X5184" s="1" t="s">
        <v>252</v>
      </c>
      <c r="Y5184" s="1" t="s">
        <v>252</v>
      </c>
      <c r="Z5184" s="3">
        <v>5027</v>
      </c>
      <c r="AA5184" s="4">
        <f t="shared" si="1591"/>
        <v>9248</v>
      </c>
      <c r="AB5184" s="4">
        <f t="shared" si="1598"/>
        <v>2576.9467966000002</v>
      </c>
      <c r="AC5184" s="4">
        <f t="shared" si="1599"/>
        <v>9248</v>
      </c>
      <c r="AD5184" s="4">
        <f t="shared" si="1592"/>
        <v>9248</v>
      </c>
      <c r="AE5184" s="4">
        <v>9248</v>
      </c>
      <c r="AF5184" s="4">
        <v>9248</v>
      </c>
      <c r="AG5184" s="4">
        <f>AE5184</f>
        <v>9248</v>
      </c>
      <c r="AH5184" s="4">
        <v>82374</v>
      </c>
      <c r="AI5184">
        <f t="shared" si="1588"/>
        <v>12232</v>
      </c>
      <c r="AJ5184">
        <v>25563</v>
      </c>
      <c r="AK5184" s="2">
        <v>25563</v>
      </c>
      <c r="AL5184" s="2">
        <f>AJ5184</f>
        <v>25563</v>
      </c>
      <c r="AM5184" s="4"/>
      <c r="AN5184" t="e">
        <f>VLOOKUP([1]!Tabelle13[[#This Row],[Vlookup this ID for freight costs]],$AL$2:$AL$6811,2,FALSE)</f>
        <v>#REF!</v>
      </c>
      <c r="AP5184">
        <v>46.01</v>
      </c>
      <c r="AQ5184">
        <v>46.01</v>
      </c>
      <c r="AR5184" s="4">
        <v>22</v>
      </c>
      <c r="AS5184" s="4">
        <v>11</v>
      </c>
      <c r="AT5184" s="4">
        <v>2007</v>
      </c>
      <c r="AU5184" s="4">
        <v>22</v>
      </c>
      <c r="AV5184" s="4">
        <v>11</v>
      </c>
      <c r="AW5184" s="4">
        <v>2007</v>
      </c>
      <c r="AX5184" t="str">
        <f t="shared" si="1589"/>
        <v>No Delay</v>
      </c>
      <c r="AY5184">
        <f t="shared" si="1590"/>
        <v>0</v>
      </c>
    </row>
    <row r="5185" spans="1:51" x14ac:dyDescent="0.2">
      <c r="A5185" s="3">
        <v>11484</v>
      </c>
      <c r="B5185" s="1" t="s">
        <v>88</v>
      </c>
      <c r="C5185" s="1" t="s">
        <v>89</v>
      </c>
      <c r="D5185" s="1" t="s">
        <v>130</v>
      </c>
      <c r="E5185" s="1" t="s">
        <v>53</v>
      </c>
      <c r="F5185" s="1" t="s">
        <v>53</v>
      </c>
      <c r="G5185" s="13" t="s">
        <v>956</v>
      </c>
      <c r="H5185" s="12">
        <v>39408</v>
      </c>
      <c r="I5185" s="12" t="s">
        <v>956</v>
      </c>
      <c r="J5185" s="12">
        <v>39408</v>
      </c>
      <c r="K5185" s="4">
        <v>491</v>
      </c>
      <c r="L5185" s="1" t="s">
        <v>146</v>
      </c>
      <c r="M5185" s="1" t="s">
        <v>132</v>
      </c>
      <c r="N5185" s="1" t="s">
        <v>849</v>
      </c>
      <c r="O5185" s="1" t="s">
        <v>850</v>
      </c>
      <c r="P5185">
        <v>60</v>
      </c>
      <c r="Q5185">
        <v>1873</v>
      </c>
      <c r="R5185">
        <v>83348.5</v>
      </c>
      <c r="S5185">
        <v>44.5</v>
      </c>
      <c r="T5185">
        <v>0.74</v>
      </c>
      <c r="U5185">
        <f t="shared" si="1586"/>
        <v>83348.5</v>
      </c>
      <c r="V5185">
        <f t="shared" si="1587"/>
        <v>112380</v>
      </c>
      <c r="W5185" s="1" t="s">
        <v>851</v>
      </c>
      <c r="X5185" s="1" t="s">
        <v>361</v>
      </c>
      <c r="Y5185" s="1" t="s">
        <v>361</v>
      </c>
      <c r="Z5185" s="3">
        <v>4931</v>
      </c>
      <c r="AA5185" s="4">
        <f t="shared" si="1591"/>
        <v>9248</v>
      </c>
      <c r="AB5185" s="4">
        <f t="shared" si="1598"/>
        <v>2450.2978354000002</v>
      </c>
      <c r="AC5185" s="4">
        <f t="shared" si="1599"/>
        <v>9248</v>
      </c>
      <c r="AD5185" s="4">
        <f t="shared" si="1592"/>
        <v>9248</v>
      </c>
      <c r="AE5185" s="3" t="s">
        <v>2582</v>
      </c>
      <c r="AF5185" s="3">
        <v>9248</v>
      </c>
      <c r="AG5185" s="4">
        <f>AI5185</f>
        <v>9248</v>
      </c>
      <c r="AH5185" s="4">
        <v>11483</v>
      </c>
      <c r="AI5185">
        <f t="shared" si="1588"/>
        <v>9248</v>
      </c>
      <c r="AJ5185" t="s">
        <v>2582</v>
      </c>
      <c r="AK5185" s="2">
        <v>25563</v>
      </c>
      <c r="AL5185" s="2">
        <f>AN5185</f>
        <v>25563</v>
      </c>
      <c r="AM5185" s="4">
        <v>11483</v>
      </c>
      <c r="AN5185">
        <f>INDEX($AJ$2:$AJ$6811,MATCH(AM5185,$A$2:$A$6811,0))</f>
        <v>25563</v>
      </c>
      <c r="AP5185">
        <v>133.36000000000001</v>
      </c>
      <c r="AQ5185">
        <v>133.36000000000001</v>
      </c>
      <c r="AR5185" s="4">
        <v>22</v>
      </c>
      <c r="AS5185" s="4">
        <v>11</v>
      </c>
      <c r="AT5185" s="4">
        <v>2007</v>
      </c>
      <c r="AU5185" s="4">
        <v>22</v>
      </c>
      <c r="AV5185" s="4">
        <v>11</v>
      </c>
      <c r="AW5185" s="4">
        <v>2007</v>
      </c>
      <c r="AX5185" t="str">
        <f t="shared" si="1589"/>
        <v>No Delay</v>
      </c>
      <c r="AY5185">
        <f t="shared" si="1590"/>
        <v>0</v>
      </c>
    </row>
    <row r="5186" spans="1:51" x14ac:dyDescent="0.2">
      <c r="A5186" s="3">
        <v>11811</v>
      </c>
      <c r="B5186" s="1" t="s">
        <v>88</v>
      </c>
      <c r="C5186" s="1" t="s">
        <v>89</v>
      </c>
      <c r="D5186" s="1" t="s">
        <v>130</v>
      </c>
      <c r="E5186" s="1" t="s">
        <v>53</v>
      </c>
      <c r="F5186" s="1" t="s">
        <v>53</v>
      </c>
      <c r="G5186" s="13" t="s">
        <v>956</v>
      </c>
      <c r="H5186" s="12">
        <v>39408</v>
      </c>
      <c r="I5186" s="12" t="s">
        <v>956</v>
      </c>
      <c r="J5186" s="12">
        <v>39408</v>
      </c>
      <c r="K5186" s="4">
        <v>493</v>
      </c>
      <c r="L5186" s="1" t="s">
        <v>146</v>
      </c>
      <c r="M5186" s="1" t="s">
        <v>132</v>
      </c>
      <c r="N5186" s="1" t="s">
        <v>178</v>
      </c>
      <c r="O5186" s="1" t="s">
        <v>93</v>
      </c>
      <c r="P5186">
        <v>60</v>
      </c>
      <c r="Q5186">
        <v>14490</v>
      </c>
      <c r="R5186">
        <v>118093.5</v>
      </c>
      <c r="S5186">
        <v>8.15</v>
      </c>
      <c r="T5186">
        <v>0.14000000000000001</v>
      </c>
      <c r="U5186">
        <f t="shared" ref="U5186:U5249" si="1602">S5186*Q5186</f>
        <v>118093.5</v>
      </c>
      <c r="V5186">
        <f t="shared" ref="V5186:V5249" si="1603">Q5186*P5186</f>
        <v>869400</v>
      </c>
      <c r="W5186" s="1" t="s">
        <v>155</v>
      </c>
      <c r="X5186" s="1" t="s">
        <v>1236</v>
      </c>
      <c r="Y5186" s="1" t="s">
        <v>156</v>
      </c>
      <c r="Z5186" s="3">
        <v>9211</v>
      </c>
      <c r="AA5186" s="4">
        <f t="shared" si="1591"/>
        <v>9248</v>
      </c>
      <c r="AB5186" s="4">
        <f t="shared" si="1598"/>
        <v>3834.9858279999999</v>
      </c>
      <c r="AC5186" s="4">
        <f t="shared" si="1599"/>
        <v>9248</v>
      </c>
      <c r="AD5186" s="4">
        <f t="shared" si="1592"/>
        <v>9248</v>
      </c>
      <c r="AE5186" s="3" t="s">
        <v>2582</v>
      </c>
      <c r="AF5186" s="3">
        <v>9248</v>
      </c>
      <c r="AG5186" s="4">
        <f>AI5186</f>
        <v>9248</v>
      </c>
      <c r="AH5186" s="4">
        <v>11483</v>
      </c>
      <c r="AI5186">
        <f t="shared" ref="AI5186:AI5249" si="1604">INDEX($AE$2:$AE$6811,MATCH(AH5186,$A$2:$A$6811,0))</f>
        <v>9248</v>
      </c>
      <c r="AJ5186" t="s">
        <v>2582</v>
      </c>
      <c r="AK5186" s="2">
        <v>25563</v>
      </c>
      <c r="AL5186" s="2">
        <f>AN5186</f>
        <v>25563</v>
      </c>
      <c r="AM5186" s="4">
        <v>11483</v>
      </c>
      <c r="AN5186">
        <f>INDEX($AJ$2:$AJ$6811,MATCH(AM5186,$A$2:$A$6811,0))</f>
        <v>25563</v>
      </c>
      <c r="AP5186">
        <v>188.95</v>
      </c>
      <c r="AQ5186">
        <v>188.95</v>
      </c>
      <c r="AR5186" s="4">
        <v>22</v>
      </c>
      <c r="AS5186" s="4">
        <v>11</v>
      </c>
      <c r="AT5186" s="4">
        <v>2007</v>
      </c>
      <c r="AU5186" s="4">
        <v>22</v>
      </c>
      <c r="AV5186" s="4">
        <v>11</v>
      </c>
      <c r="AW5186" s="4">
        <v>2007</v>
      </c>
      <c r="AX5186" t="str">
        <f t="shared" ref="AX5186:AX5249" si="1605">IF(DATE(AW5186,AV5186,AU5186)&lt;=DATE(AT5186,AS5186,AR5186),"No Delay","Delay")</f>
        <v>No Delay</v>
      </c>
      <c r="AY5186">
        <f t="shared" ref="AY5186:AY5249" si="1606">IF(_xlfn.DAYS(J5186,H5186)&gt;0, _xlfn.DAYS(J5186,H5186),0)</f>
        <v>0</v>
      </c>
    </row>
    <row r="5187" spans="1:51" x14ac:dyDescent="0.2">
      <c r="A5187" s="3">
        <v>12432</v>
      </c>
      <c r="B5187" s="1" t="s">
        <v>88</v>
      </c>
      <c r="C5187" s="1" t="s">
        <v>89</v>
      </c>
      <c r="D5187" s="1" t="s">
        <v>130</v>
      </c>
      <c r="E5187" s="1" t="s">
        <v>53</v>
      </c>
      <c r="F5187" s="1" t="s">
        <v>53</v>
      </c>
      <c r="G5187" s="13" t="s">
        <v>956</v>
      </c>
      <c r="H5187" s="12">
        <v>39408</v>
      </c>
      <c r="I5187" s="12" t="s">
        <v>956</v>
      </c>
      <c r="J5187" s="12">
        <v>39408</v>
      </c>
      <c r="K5187" s="4">
        <v>497</v>
      </c>
      <c r="L5187" s="1" t="s">
        <v>146</v>
      </c>
      <c r="M5187" s="1" t="s">
        <v>132</v>
      </c>
      <c r="N5187" s="1" t="s">
        <v>563</v>
      </c>
      <c r="O5187" s="1" t="s">
        <v>93</v>
      </c>
      <c r="P5187">
        <v>60</v>
      </c>
      <c r="Q5187">
        <v>7744</v>
      </c>
      <c r="R5187">
        <v>297059.84000000003</v>
      </c>
      <c r="S5187">
        <v>38.36</v>
      </c>
      <c r="T5187">
        <v>0.64</v>
      </c>
      <c r="U5187">
        <f t="shared" si="1602"/>
        <v>297059.83999999997</v>
      </c>
      <c r="V5187">
        <f t="shared" si="1603"/>
        <v>464640</v>
      </c>
      <c r="W5187" s="1" t="s">
        <v>155</v>
      </c>
      <c r="X5187" s="1" t="s">
        <v>1236</v>
      </c>
      <c r="Y5187" s="1" t="s">
        <v>156</v>
      </c>
      <c r="Z5187" s="3">
        <v>9211</v>
      </c>
      <c r="AA5187" s="4">
        <f t="shared" ref="AA5187:AA5250" si="1607">AF5187</f>
        <v>9248</v>
      </c>
      <c r="AB5187" s="4">
        <f t="shared" si="1598"/>
        <v>3094.6271692</v>
      </c>
      <c r="AC5187" s="4">
        <f t="shared" si="1599"/>
        <v>9248</v>
      </c>
      <c r="AD5187" s="4">
        <f t="shared" si="1592"/>
        <v>9248</v>
      </c>
      <c r="AE5187" s="3" t="s">
        <v>2582</v>
      </c>
      <c r="AF5187" s="3">
        <v>9248</v>
      </c>
      <c r="AG5187" s="4">
        <f>AI5187</f>
        <v>9248</v>
      </c>
      <c r="AH5187" s="4">
        <v>11483</v>
      </c>
      <c r="AI5187">
        <f t="shared" si="1604"/>
        <v>9248</v>
      </c>
      <c r="AJ5187" t="s">
        <v>2582</v>
      </c>
      <c r="AK5187" s="2">
        <v>25563</v>
      </c>
      <c r="AL5187" s="2">
        <f>AN5187</f>
        <v>25563</v>
      </c>
      <c r="AM5187" s="4">
        <v>11483</v>
      </c>
      <c r="AN5187">
        <f>INDEX($AJ$2:$AJ$6811,MATCH(AM5187,$A$2:$A$6811,0))</f>
        <v>25563</v>
      </c>
      <c r="AP5187">
        <v>475.3</v>
      </c>
      <c r="AQ5187">
        <v>475.3</v>
      </c>
      <c r="AR5187" s="4">
        <v>22</v>
      </c>
      <c r="AS5187" s="4">
        <v>11</v>
      </c>
      <c r="AT5187" s="4">
        <v>2007</v>
      </c>
      <c r="AU5187" s="4">
        <v>22</v>
      </c>
      <c r="AV5187" s="4">
        <v>11</v>
      </c>
      <c r="AW5187" s="4">
        <v>2007</v>
      </c>
      <c r="AX5187" t="str">
        <f t="shared" si="1605"/>
        <v>No Delay</v>
      </c>
      <c r="AY5187">
        <f t="shared" si="1606"/>
        <v>0</v>
      </c>
    </row>
    <row r="5188" spans="1:51" x14ac:dyDescent="0.2">
      <c r="A5188" s="3">
        <v>12739</v>
      </c>
      <c r="B5188" s="1" t="s">
        <v>88</v>
      </c>
      <c r="C5188" s="1" t="s">
        <v>89</v>
      </c>
      <c r="D5188" s="1" t="s">
        <v>130</v>
      </c>
      <c r="E5188" s="1" t="s">
        <v>53</v>
      </c>
      <c r="F5188" s="1" t="s">
        <v>53</v>
      </c>
      <c r="G5188" s="13" t="s">
        <v>956</v>
      </c>
      <c r="H5188" s="12">
        <v>39408</v>
      </c>
      <c r="I5188" s="12" t="s">
        <v>956</v>
      </c>
      <c r="J5188" s="12">
        <v>39408</v>
      </c>
      <c r="K5188" s="4">
        <v>499</v>
      </c>
      <c r="L5188" s="1" t="s">
        <v>146</v>
      </c>
      <c r="M5188" s="1" t="s">
        <v>132</v>
      </c>
      <c r="N5188" s="1" t="s">
        <v>648</v>
      </c>
      <c r="O5188" s="1" t="s">
        <v>93</v>
      </c>
      <c r="P5188">
        <v>240</v>
      </c>
      <c r="Q5188">
        <v>96</v>
      </c>
      <c r="R5188">
        <v>2400</v>
      </c>
      <c r="S5188">
        <v>25</v>
      </c>
      <c r="T5188">
        <v>0.1</v>
      </c>
      <c r="U5188">
        <f t="shared" si="1602"/>
        <v>2400</v>
      </c>
      <c r="V5188">
        <f t="shared" si="1603"/>
        <v>23040</v>
      </c>
      <c r="W5188" s="1" t="s">
        <v>155</v>
      </c>
      <c r="X5188" s="1" t="s">
        <v>1236</v>
      </c>
      <c r="Y5188" s="1" t="s">
        <v>156</v>
      </c>
      <c r="Z5188" s="3">
        <v>9211</v>
      </c>
      <c r="AA5188" s="4">
        <f t="shared" si="1607"/>
        <v>9248</v>
      </c>
      <c r="AB5188" s="4">
        <f t="shared" si="1598"/>
        <v>2255.2759947999998</v>
      </c>
      <c r="AC5188" s="4">
        <f t="shared" si="1599"/>
        <v>9248</v>
      </c>
      <c r="AD5188" s="4">
        <f t="shared" ref="AD5188:AD5251" si="1608">AVERAGEIFS($AA$2:$AA$6811,$L$2:$L$6811,L5188,$V$2:$V$6811,"&gt;="&amp;(V5188-100), $V$2:$V$6811,"&lt;="&amp;(V5188+100),$AA$2:$AA$6811,"&gt;"&amp;1)</f>
        <v>3575.7603048000005</v>
      </c>
      <c r="AE5188" s="3" t="s">
        <v>2582</v>
      </c>
      <c r="AF5188" s="3">
        <v>9248</v>
      </c>
      <c r="AG5188" s="4">
        <f>AI5188</f>
        <v>9248</v>
      </c>
      <c r="AH5188" s="4">
        <v>11483</v>
      </c>
      <c r="AI5188">
        <f t="shared" si="1604"/>
        <v>9248</v>
      </c>
      <c r="AJ5188" t="s">
        <v>2582</v>
      </c>
      <c r="AK5188" s="2">
        <v>25563</v>
      </c>
      <c r="AL5188" s="2">
        <f>AN5188</f>
        <v>25563</v>
      </c>
      <c r="AM5188" s="4">
        <v>11483</v>
      </c>
      <c r="AN5188">
        <f>INDEX($AJ$2:$AJ$6811,MATCH(AM5188,$A$2:$A$6811,0))</f>
        <v>25563</v>
      </c>
      <c r="AP5188">
        <v>3.84</v>
      </c>
      <c r="AQ5188">
        <v>3.84</v>
      </c>
      <c r="AR5188" s="4">
        <v>22</v>
      </c>
      <c r="AS5188" s="4">
        <v>11</v>
      </c>
      <c r="AT5188" s="4">
        <v>2007</v>
      </c>
      <c r="AU5188" s="4">
        <v>22</v>
      </c>
      <c r="AV5188" s="4">
        <v>11</v>
      </c>
      <c r="AW5188" s="4">
        <v>2007</v>
      </c>
      <c r="AX5188" t="str">
        <f t="shared" si="1605"/>
        <v>No Delay</v>
      </c>
      <c r="AY5188">
        <f t="shared" si="1606"/>
        <v>0</v>
      </c>
    </row>
    <row r="5189" spans="1:51" x14ac:dyDescent="0.2">
      <c r="A5189" s="3">
        <v>22295</v>
      </c>
      <c r="B5189" s="1" t="s">
        <v>168</v>
      </c>
      <c r="C5189" s="1" t="s">
        <v>150</v>
      </c>
      <c r="D5189" s="1" t="s">
        <v>100</v>
      </c>
      <c r="E5189" s="1" t="s">
        <v>253</v>
      </c>
      <c r="F5189" s="1" t="s">
        <v>253</v>
      </c>
      <c r="G5189" s="13" t="s">
        <v>455</v>
      </c>
      <c r="H5189" s="12">
        <v>40612</v>
      </c>
      <c r="I5189" s="12" t="s">
        <v>309</v>
      </c>
      <c r="J5189" s="12">
        <v>40606</v>
      </c>
      <c r="K5189" s="4">
        <v>3045</v>
      </c>
      <c r="L5189" s="1" t="s">
        <v>146</v>
      </c>
      <c r="M5189" s="1" t="s">
        <v>170</v>
      </c>
      <c r="N5189" s="1" t="s">
        <v>167</v>
      </c>
      <c r="O5189" s="1" t="s">
        <v>93</v>
      </c>
      <c r="P5189">
        <v>30</v>
      </c>
      <c r="Q5189">
        <v>108129</v>
      </c>
      <c r="R5189">
        <v>489824.37</v>
      </c>
      <c r="S5189">
        <v>4.53</v>
      </c>
      <c r="T5189">
        <v>0.15</v>
      </c>
      <c r="U5189">
        <f t="shared" si="1602"/>
        <v>489824.37000000005</v>
      </c>
      <c r="V5189">
        <f t="shared" si="1603"/>
        <v>3243870</v>
      </c>
      <c r="W5189" s="1" t="s">
        <v>155</v>
      </c>
      <c r="X5189" s="1" t="s">
        <v>1236</v>
      </c>
      <c r="Y5189" s="1" t="s">
        <v>156</v>
      </c>
      <c r="Z5189" s="3">
        <v>8107</v>
      </c>
      <c r="AA5189" s="4">
        <f t="shared" si="1607"/>
        <v>9280</v>
      </c>
      <c r="AB5189" s="4">
        <f t="shared" si="1598"/>
        <v>14111.6600722</v>
      </c>
      <c r="AC5189" s="4">
        <f t="shared" si="1599"/>
        <v>9280</v>
      </c>
      <c r="AD5189" s="4">
        <f t="shared" si="1608"/>
        <v>9280</v>
      </c>
      <c r="AE5189" s="4">
        <v>9280</v>
      </c>
      <c r="AF5189" s="4">
        <v>9280</v>
      </c>
      <c r="AG5189" s="4">
        <f>AE5189</f>
        <v>9280</v>
      </c>
      <c r="AI5189" t="e">
        <f t="shared" si="1604"/>
        <v>#N/A</v>
      </c>
      <c r="AJ5189">
        <v>15331.51</v>
      </c>
      <c r="AK5189" s="2">
        <v>15331.51</v>
      </c>
      <c r="AL5189" s="2">
        <f>AJ5189</f>
        <v>15331.51</v>
      </c>
      <c r="AM5189" s="4"/>
      <c r="AN5189" t="e">
        <f>VLOOKUP([1]!Tabelle13[[#This Row],[Vlookup this ID for freight costs]],$AL$2:$AL$6811,2,FALSE)</f>
        <v>#REF!</v>
      </c>
      <c r="AP5189">
        <v>1056.06</v>
      </c>
      <c r="AQ5189">
        <v>1056.06</v>
      </c>
      <c r="AR5189" s="4">
        <v>10</v>
      </c>
      <c r="AS5189" s="4">
        <v>4</v>
      </c>
      <c r="AT5189" s="4">
        <v>2011</v>
      </c>
      <c r="AU5189" s="4">
        <v>4</v>
      </c>
      <c r="AV5189" s="4">
        <v>4</v>
      </c>
      <c r="AW5189" s="4">
        <v>2011</v>
      </c>
      <c r="AX5189" t="str">
        <f t="shared" si="1605"/>
        <v>No Delay</v>
      </c>
      <c r="AY5189">
        <f t="shared" si="1606"/>
        <v>0</v>
      </c>
    </row>
    <row r="5190" spans="1:51" x14ac:dyDescent="0.2">
      <c r="A5190" s="3">
        <v>40627</v>
      </c>
      <c r="B5190" s="1" t="s">
        <v>168</v>
      </c>
      <c r="C5190" s="1" t="s">
        <v>150</v>
      </c>
      <c r="D5190" s="1" t="s">
        <v>100</v>
      </c>
      <c r="E5190" s="1" t="s">
        <v>253</v>
      </c>
      <c r="F5190" s="1" t="s">
        <v>253</v>
      </c>
      <c r="G5190" s="13" t="s">
        <v>2583</v>
      </c>
      <c r="H5190" s="12">
        <v>40802</v>
      </c>
      <c r="I5190" s="12" t="s">
        <v>2583</v>
      </c>
      <c r="J5190" s="12">
        <v>40802</v>
      </c>
      <c r="K5190" s="4">
        <v>3448</v>
      </c>
      <c r="L5190" s="1" t="s">
        <v>146</v>
      </c>
      <c r="M5190" s="1" t="s">
        <v>1210</v>
      </c>
      <c r="N5190" s="1" t="s">
        <v>265</v>
      </c>
      <c r="O5190" s="1" t="s">
        <v>93</v>
      </c>
      <c r="P5190">
        <v>60</v>
      </c>
      <c r="Q5190">
        <v>150000</v>
      </c>
      <c r="R5190">
        <v>430500</v>
      </c>
      <c r="S5190">
        <v>2.87</v>
      </c>
      <c r="T5190">
        <v>0.05</v>
      </c>
      <c r="U5190">
        <f t="shared" si="1602"/>
        <v>430500</v>
      </c>
      <c r="V5190">
        <f t="shared" si="1603"/>
        <v>9000000</v>
      </c>
      <c r="W5190" s="1" t="s">
        <v>197</v>
      </c>
      <c r="X5190" s="1" t="s">
        <v>1236</v>
      </c>
      <c r="Y5190" s="1" t="s">
        <v>3082</v>
      </c>
      <c r="Z5190" s="3">
        <v>15488</v>
      </c>
      <c r="AA5190" s="4">
        <f t="shared" si="1607"/>
        <v>9282</v>
      </c>
      <c r="AB5190" s="4">
        <f t="shared" si="1598"/>
        <v>18706.910206</v>
      </c>
      <c r="AC5190" s="4">
        <f t="shared" si="1599"/>
        <v>9282</v>
      </c>
      <c r="AD5190" s="4">
        <f t="shared" si="1608"/>
        <v>24255.909090909092</v>
      </c>
      <c r="AE5190" s="4">
        <v>9282</v>
      </c>
      <c r="AF5190" s="4">
        <v>9282</v>
      </c>
      <c r="AG5190" s="4">
        <f>AE5190</f>
        <v>9282</v>
      </c>
      <c r="AI5190" t="e">
        <f t="shared" si="1604"/>
        <v>#N/A</v>
      </c>
      <c r="AJ5190">
        <v>15222.94</v>
      </c>
      <c r="AK5190" s="2">
        <v>15222.94</v>
      </c>
      <c r="AL5190" s="2">
        <f>AJ5190</f>
        <v>15222.94</v>
      </c>
      <c r="AM5190" s="4"/>
      <c r="AN5190" t="e">
        <f>VLOOKUP([1]!Tabelle13[[#This Row],[Vlookup this ID for freight costs]],$AL$2:$AL$6811,2,FALSE)</f>
        <v>#REF!</v>
      </c>
      <c r="AP5190">
        <v>710.32</v>
      </c>
      <c r="AQ5190">
        <v>710.32</v>
      </c>
      <c r="AR5190" s="4">
        <v>16</v>
      </c>
      <c r="AS5190" s="4">
        <v>9</v>
      </c>
      <c r="AT5190" s="4">
        <v>2011</v>
      </c>
      <c r="AU5190" s="4">
        <v>16</v>
      </c>
      <c r="AV5190" s="4">
        <v>9</v>
      </c>
      <c r="AW5190" s="4">
        <v>2011</v>
      </c>
      <c r="AX5190" t="str">
        <f t="shared" si="1605"/>
        <v>No Delay</v>
      </c>
      <c r="AY5190">
        <f t="shared" si="1606"/>
        <v>0</v>
      </c>
    </row>
    <row r="5191" spans="1:51" x14ac:dyDescent="0.2">
      <c r="A5191" s="3">
        <v>10785</v>
      </c>
      <c r="B5191" s="1" t="s">
        <v>133</v>
      </c>
      <c r="C5191" s="1" t="s">
        <v>51</v>
      </c>
      <c r="D5191" s="1" t="s">
        <v>130</v>
      </c>
      <c r="E5191" s="1" t="s">
        <v>101</v>
      </c>
      <c r="F5191" s="1" t="s">
        <v>101</v>
      </c>
      <c r="G5191" s="13" t="s">
        <v>378</v>
      </c>
      <c r="H5191" s="12">
        <v>40052</v>
      </c>
      <c r="I5191" s="12" t="s">
        <v>378</v>
      </c>
      <c r="J5191" s="12">
        <v>40052</v>
      </c>
      <c r="K5191" s="4">
        <v>1778</v>
      </c>
      <c r="L5191" s="1" t="s">
        <v>146</v>
      </c>
      <c r="M5191" s="1" t="s">
        <v>132</v>
      </c>
      <c r="N5191" s="1" t="s">
        <v>196</v>
      </c>
      <c r="O5191" s="1" t="s">
        <v>93</v>
      </c>
      <c r="P5191">
        <v>60</v>
      </c>
      <c r="Q5191">
        <v>125000</v>
      </c>
      <c r="R5191">
        <v>890000</v>
      </c>
      <c r="S5191">
        <v>7.12</v>
      </c>
      <c r="T5191">
        <v>0.12</v>
      </c>
      <c r="U5191">
        <f t="shared" si="1602"/>
        <v>890000</v>
      </c>
      <c r="V5191">
        <f t="shared" si="1603"/>
        <v>7500000</v>
      </c>
      <c r="W5191" s="1" t="s">
        <v>197</v>
      </c>
      <c r="X5191" s="1" t="s">
        <v>1236</v>
      </c>
      <c r="Y5191" s="1" t="s">
        <v>3082</v>
      </c>
      <c r="Z5191" s="3">
        <v>13556</v>
      </c>
      <c r="AA5191" s="4">
        <f t="shared" si="1607"/>
        <v>9290</v>
      </c>
      <c r="AB5191" s="4">
        <f t="shared" si="1598"/>
        <v>15963.215206000001</v>
      </c>
      <c r="AC5191" s="4">
        <f t="shared" si="1599"/>
        <v>9290</v>
      </c>
      <c r="AD5191" s="4">
        <f t="shared" si="1608"/>
        <v>12021.75</v>
      </c>
      <c r="AE5191" s="4">
        <v>9290</v>
      </c>
      <c r="AF5191" s="4">
        <v>9290</v>
      </c>
      <c r="AG5191" s="4">
        <f>AE5191</f>
        <v>9290</v>
      </c>
      <c r="AH5191" s="4">
        <v>83124</v>
      </c>
      <c r="AI5191">
        <f t="shared" si="1604"/>
        <v>1600</v>
      </c>
      <c r="AJ5191">
        <v>2400.2600000000002</v>
      </c>
      <c r="AK5191" s="2">
        <v>2400.2600000000002</v>
      </c>
      <c r="AL5191" s="2">
        <f>AJ5191</f>
        <v>2400.2600000000002</v>
      </c>
      <c r="AM5191" s="4"/>
      <c r="AN5191" t="e">
        <f>VLOOKUP([1]!Tabelle13[[#This Row],[Vlookup this ID for freight costs]],$AL$2:$AL$6811,2,FALSE)</f>
        <v>#REF!</v>
      </c>
      <c r="AP5191">
        <v>1744.4</v>
      </c>
      <c r="AQ5191">
        <v>1744.4</v>
      </c>
      <c r="AR5191" s="4">
        <v>27</v>
      </c>
      <c r="AS5191" s="4">
        <v>8</v>
      </c>
      <c r="AT5191" s="4">
        <v>2009</v>
      </c>
      <c r="AU5191" s="4">
        <v>27</v>
      </c>
      <c r="AV5191" s="4">
        <v>8</v>
      </c>
      <c r="AW5191" s="4">
        <v>2009</v>
      </c>
      <c r="AX5191" t="str">
        <f t="shared" si="1605"/>
        <v>No Delay</v>
      </c>
      <c r="AY5191">
        <f t="shared" si="1606"/>
        <v>0</v>
      </c>
    </row>
    <row r="5192" spans="1:51" x14ac:dyDescent="0.2">
      <c r="A5192" s="3">
        <v>84056</v>
      </c>
      <c r="B5192" s="1" t="s">
        <v>175</v>
      </c>
      <c r="C5192" s="1" t="s">
        <v>165</v>
      </c>
      <c r="D5192" s="1" t="s">
        <v>130</v>
      </c>
      <c r="E5192" s="1" t="s">
        <v>101</v>
      </c>
      <c r="F5192" s="1" t="s">
        <v>101</v>
      </c>
      <c r="G5192" s="13" t="s">
        <v>1356</v>
      </c>
      <c r="H5192" s="12">
        <v>40581</v>
      </c>
      <c r="I5192" s="12" t="s">
        <v>1702</v>
      </c>
      <c r="J5192" s="12">
        <v>40557</v>
      </c>
      <c r="K5192" s="4">
        <v>2967</v>
      </c>
      <c r="L5192" s="1" t="s">
        <v>146</v>
      </c>
      <c r="M5192" s="1" t="s">
        <v>132</v>
      </c>
      <c r="N5192" s="1" t="s">
        <v>154</v>
      </c>
      <c r="O5192" s="1" t="s">
        <v>93</v>
      </c>
      <c r="P5192">
        <v>60</v>
      </c>
      <c r="Q5192">
        <v>69202</v>
      </c>
      <c r="R5192">
        <v>776446.44</v>
      </c>
      <c r="S5192">
        <v>11.22</v>
      </c>
      <c r="T5192">
        <v>0.19</v>
      </c>
      <c r="U5192">
        <f t="shared" si="1602"/>
        <v>776446.44000000006</v>
      </c>
      <c r="V5192">
        <f t="shared" si="1603"/>
        <v>4152120</v>
      </c>
      <c r="W5192" s="1" t="s">
        <v>155</v>
      </c>
      <c r="X5192" s="1" t="s">
        <v>1236</v>
      </c>
      <c r="Y5192" s="1" t="s">
        <v>156</v>
      </c>
      <c r="Z5192" s="3">
        <v>11413</v>
      </c>
      <c r="AA5192" s="4">
        <f t="shared" si="1607"/>
        <v>9299</v>
      </c>
      <c r="AB5192" s="4">
        <f t="shared" si="1598"/>
        <v>9839.5074616000002</v>
      </c>
      <c r="AC5192" s="4">
        <f t="shared" si="1599"/>
        <v>9299</v>
      </c>
      <c r="AD5192" s="4">
        <f t="shared" si="1608"/>
        <v>9299</v>
      </c>
      <c r="AE5192" s="4">
        <v>9299</v>
      </c>
      <c r="AF5192" s="4">
        <v>9299</v>
      </c>
      <c r="AG5192" s="4">
        <f>AE5192</f>
        <v>9299</v>
      </c>
      <c r="AI5192" t="e">
        <f t="shared" si="1604"/>
        <v>#N/A</v>
      </c>
      <c r="AJ5192">
        <v>54009.25</v>
      </c>
      <c r="AK5192" s="2">
        <v>54009.25</v>
      </c>
      <c r="AL5192" s="2">
        <f>AJ5192</f>
        <v>54009.25</v>
      </c>
      <c r="AM5192" s="4"/>
      <c r="AN5192" t="e">
        <f>VLOOKUP([1]!Tabelle13[[#This Row],[Vlookup this ID for freight costs]],$AL$2:$AL$6811,2,FALSE)</f>
        <v>#REF!</v>
      </c>
      <c r="AP5192">
        <v>1674.02</v>
      </c>
      <c r="AQ5192">
        <v>1674.02</v>
      </c>
      <c r="AR5192" s="4">
        <v>7</v>
      </c>
      <c r="AS5192" s="4">
        <v>2</v>
      </c>
      <c r="AT5192" s="4">
        <v>2011</v>
      </c>
      <c r="AU5192" s="4">
        <v>14</v>
      </c>
      <c r="AV5192" s="4">
        <v>1</v>
      </c>
      <c r="AW5192" s="4">
        <v>2011</v>
      </c>
      <c r="AX5192" t="str">
        <f t="shared" si="1605"/>
        <v>No Delay</v>
      </c>
      <c r="AY5192">
        <f t="shared" si="1606"/>
        <v>0</v>
      </c>
    </row>
    <row r="5193" spans="1:51" x14ac:dyDescent="0.2">
      <c r="A5193" s="3">
        <v>14404</v>
      </c>
      <c r="B5193" s="1" t="s">
        <v>168</v>
      </c>
      <c r="C5193" s="1" t="s">
        <v>150</v>
      </c>
      <c r="D5193" s="1" t="s">
        <v>100</v>
      </c>
      <c r="E5193" s="1" t="s">
        <v>253</v>
      </c>
      <c r="F5193" s="1" t="s">
        <v>253</v>
      </c>
      <c r="G5193" s="13" t="s">
        <v>502</v>
      </c>
      <c r="H5193" s="12">
        <v>40788</v>
      </c>
      <c r="I5193" s="12" t="s">
        <v>502</v>
      </c>
      <c r="J5193" s="12">
        <v>40788</v>
      </c>
      <c r="K5193" s="4">
        <v>3395</v>
      </c>
      <c r="L5193" s="1" t="s">
        <v>146</v>
      </c>
      <c r="M5193" s="1" t="s">
        <v>1210</v>
      </c>
      <c r="N5193" s="1" t="s">
        <v>265</v>
      </c>
      <c r="O5193" s="1" t="s">
        <v>93</v>
      </c>
      <c r="P5193">
        <v>60</v>
      </c>
      <c r="Q5193">
        <v>150000</v>
      </c>
      <c r="R5193">
        <v>430500</v>
      </c>
      <c r="S5193">
        <v>2.87</v>
      </c>
      <c r="T5193">
        <v>0.05</v>
      </c>
      <c r="U5193">
        <f t="shared" si="1602"/>
        <v>430500</v>
      </c>
      <c r="V5193">
        <f t="shared" si="1603"/>
        <v>9000000</v>
      </c>
      <c r="W5193" s="1" t="s">
        <v>197</v>
      </c>
      <c r="X5193" s="1" t="s">
        <v>1236</v>
      </c>
      <c r="Y5193" s="1" t="s">
        <v>3082</v>
      </c>
      <c r="Z5193" s="3">
        <v>15488</v>
      </c>
      <c r="AA5193" s="4">
        <f t="shared" si="1607"/>
        <v>9306</v>
      </c>
      <c r="AB5193" s="4">
        <f t="shared" si="1598"/>
        <v>18706.910206</v>
      </c>
      <c r="AC5193" s="4">
        <f t="shared" si="1599"/>
        <v>9306</v>
      </c>
      <c r="AD5193" s="4">
        <f t="shared" si="1608"/>
        <v>24255.909090909092</v>
      </c>
      <c r="AE5193" s="4">
        <v>9306</v>
      </c>
      <c r="AF5193" s="4">
        <v>9306</v>
      </c>
      <c r="AG5193" s="4">
        <f>AE5193</f>
        <v>9306</v>
      </c>
      <c r="AI5193" t="e">
        <f t="shared" si="1604"/>
        <v>#N/A</v>
      </c>
      <c r="AJ5193">
        <v>10511.33</v>
      </c>
      <c r="AK5193" s="2">
        <v>10511.33</v>
      </c>
      <c r="AL5193" s="2">
        <f>AJ5193</f>
        <v>10511.33</v>
      </c>
      <c r="AM5193" s="4"/>
      <c r="AN5193" t="e">
        <f>VLOOKUP([1]!Tabelle13[[#This Row],[Vlookup this ID for freight costs]],$AL$2:$AL$6811,2,FALSE)</f>
        <v>#REF!</v>
      </c>
      <c r="AP5193">
        <v>710.32</v>
      </c>
      <c r="AQ5193">
        <v>710.32</v>
      </c>
      <c r="AR5193" s="4">
        <v>2</v>
      </c>
      <c r="AS5193" s="4">
        <v>9</v>
      </c>
      <c r="AT5193" s="4">
        <v>2011</v>
      </c>
      <c r="AU5193" s="4">
        <v>2</v>
      </c>
      <c r="AV5193" s="4">
        <v>9</v>
      </c>
      <c r="AW5193" s="4">
        <v>2011</v>
      </c>
      <c r="AX5193" t="str">
        <f t="shared" si="1605"/>
        <v>No Delay</v>
      </c>
      <c r="AY5193">
        <f t="shared" si="1606"/>
        <v>0</v>
      </c>
    </row>
    <row r="5194" spans="1:51" x14ac:dyDescent="0.2">
      <c r="A5194" s="3">
        <v>12492</v>
      </c>
      <c r="B5194" s="1" t="s">
        <v>119</v>
      </c>
      <c r="C5194" s="1" t="s">
        <v>114</v>
      </c>
      <c r="D5194" s="1" t="s">
        <v>130</v>
      </c>
      <c r="E5194" s="1"/>
      <c r="F5194" s="1" t="s">
        <v>107</v>
      </c>
      <c r="G5194" s="13" t="s">
        <v>1188</v>
      </c>
      <c r="H5194" s="12">
        <v>39535</v>
      </c>
      <c r="I5194" s="12" t="s">
        <v>1188</v>
      </c>
      <c r="J5194" s="12">
        <v>39535</v>
      </c>
      <c r="K5194" s="4">
        <v>724</v>
      </c>
      <c r="L5194" s="1" t="s">
        <v>146</v>
      </c>
      <c r="M5194" s="1" t="s">
        <v>132</v>
      </c>
      <c r="N5194" s="1" t="s">
        <v>265</v>
      </c>
      <c r="O5194" s="1" t="s">
        <v>93</v>
      </c>
      <c r="P5194">
        <v>60</v>
      </c>
      <c r="Q5194">
        <v>40000</v>
      </c>
      <c r="R5194">
        <v>136000</v>
      </c>
      <c r="S5194">
        <v>3.4</v>
      </c>
      <c r="T5194">
        <v>0.06</v>
      </c>
      <c r="U5194">
        <f t="shared" si="1602"/>
        <v>136000</v>
      </c>
      <c r="V5194">
        <f t="shared" si="1603"/>
        <v>2400000</v>
      </c>
      <c r="W5194" s="1" t="s">
        <v>179</v>
      </c>
      <c r="X5194" s="1" t="s">
        <v>1236</v>
      </c>
      <c r="Y5194" s="1" t="s">
        <v>156</v>
      </c>
      <c r="Z5194" s="3">
        <v>6648</v>
      </c>
      <c r="AA5194" s="4">
        <f t="shared" si="1607"/>
        <v>9344</v>
      </c>
      <c r="AB5194" s="4">
        <f t="shared" si="1598"/>
        <v>6634.6522060000007</v>
      </c>
      <c r="AC5194" s="4">
        <f t="shared" si="1599"/>
        <v>9344</v>
      </c>
      <c r="AD5194" s="4">
        <f t="shared" si="1608"/>
        <v>5477.1838480999995</v>
      </c>
      <c r="AE5194" s="3" t="s">
        <v>2584</v>
      </c>
      <c r="AF5194" s="3">
        <v>9344</v>
      </c>
      <c r="AG5194" s="4">
        <f>AI5194</f>
        <v>9344</v>
      </c>
      <c r="AH5194" s="4">
        <v>10956</v>
      </c>
      <c r="AI5194">
        <f t="shared" si="1604"/>
        <v>9344</v>
      </c>
      <c r="AJ5194" t="s">
        <v>2584</v>
      </c>
      <c r="AK5194" s="2">
        <v>35246.5</v>
      </c>
      <c r="AL5194" s="2">
        <f>AN5194</f>
        <v>35246.5</v>
      </c>
      <c r="AM5194" s="4">
        <v>10956</v>
      </c>
      <c r="AN5194">
        <f>INDEX($AJ$2:$AJ$6811,MATCH(AM5194,$A$2:$A$6811,0))</f>
        <v>35246.5</v>
      </c>
      <c r="AP5194">
        <v>217.6</v>
      </c>
      <c r="AQ5194">
        <v>217.6</v>
      </c>
      <c r="AR5194" s="4">
        <v>28</v>
      </c>
      <c r="AS5194" s="4">
        <v>4</v>
      </c>
      <c r="AT5194" s="4">
        <v>2008</v>
      </c>
      <c r="AU5194" s="4">
        <v>28</v>
      </c>
      <c r="AV5194" s="4">
        <v>4</v>
      </c>
      <c r="AW5194" s="4">
        <v>2008</v>
      </c>
      <c r="AX5194" t="str">
        <f t="shared" si="1605"/>
        <v>No Delay</v>
      </c>
      <c r="AY5194">
        <f t="shared" si="1606"/>
        <v>0</v>
      </c>
    </row>
    <row r="5195" spans="1:51" x14ac:dyDescent="0.2">
      <c r="A5195" s="3">
        <v>11878</v>
      </c>
      <c r="B5195" s="1" t="s">
        <v>119</v>
      </c>
      <c r="C5195" s="1" t="s">
        <v>114</v>
      </c>
      <c r="D5195" s="1" t="s">
        <v>130</v>
      </c>
      <c r="E5195" s="1"/>
      <c r="F5195" s="1" t="s">
        <v>107</v>
      </c>
      <c r="G5195" s="13" t="s">
        <v>1188</v>
      </c>
      <c r="H5195" s="12">
        <v>39535</v>
      </c>
      <c r="I5195" s="12" t="s">
        <v>1188</v>
      </c>
      <c r="J5195" s="12">
        <v>39535</v>
      </c>
      <c r="K5195" s="4">
        <v>722</v>
      </c>
      <c r="L5195" s="1" t="s">
        <v>146</v>
      </c>
      <c r="M5195" s="1" t="s">
        <v>132</v>
      </c>
      <c r="N5195" s="1" t="s">
        <v>275</v>
      </c>
      <c r="O5195" s="1" t="s">
        <v>93</v>
      </c>
      <c r="P5195">
        <v>60</v>
      </c>
      <c r="Q5195">
        <v>50000</v>
      </c>
      <c r="R5195">
        <v>472500</v>
      </c>
      <c r="S5195">
        <v>9.4499999999999993</v>
      </c>
      <c r="T5195">
        <v>0.16</v>
      </c>
      <c r="U5195">
        <f t="shared" si="1602"/>
        <v>472499.99999999994</v>
      </c>
      <c r="V5195">
        <f t="shared" si="1603"/>
        <v>3000000</v>
      </c>
      <c r="W5195" s="1" t="s">
        <v>155</v>
      </c>
      <c r="X5195" s="1" t="s">
        <v>1236</v>
      </c>
      <c r="Y5195" s="1" t="s">
        <v>156</v>
      </c>
      <c r="Z5195" s="3">
        <v>6648</v>
      </c>
      <c r="AA5195" s="4">
        <f t="shared" si="1607"/>
        <v>9344</v>
      </c>
      <c r="AB5195" s="4">
        <f t="shared" si="1598"/>
        <v>7732.1302059999998</v>
      </c>
      <c r="AC5195" s="4">
        <f t="shared" si="1599"/>
        <v>9344</v>
      </c>
      <c r="AD5195" s="4">
        <f t="shared" si="1608"/>
        <v>10956.816105574468</v>
      </c>
      <c r="AE5195" s="3" t="s">
        <v>2584</v>
      </c>
      <c r="AF5195" s="3">
        <v>9344</v>
      </c>
      <c r="AG5195" s="4">
        <f>AI5195</f>
        <v>9344</v>
      </c>
      <c r="AH5195" s="4">
        <v>10956</v>
      </c>
      <c r="AI5195">
        <f t="shared" si="1604"/>
        <v>9344</v>
      </c>
      <c r="AJ5195" t="s">
        <v>2584</v>
      </c>
      <c r="AK5195" s="2">
        <v>35246.5</v>
      </c>
      <c r="AL5195" s="2">
        <f>AN5195</f>
        <v>35246.5</v>
      </c>
      <c r="AM5195" s="4">
        <v>10956</v>
      </c>
      <c r="AN5195">
        <f>INDEX($AJ$2:$AJ$6811,MATCH(AM5195,$A$2:$A$6811,0))</f>
        <v>35246.5</v>
      </c>
      <c r="AP5195">
        <v>756</v>
      </c>
      <c r="AQ5195">
        <v>756</v>
      </c>
      <c r="AR5195" s="4">
        <v>28</v>
      </c>
      <c r="AS5195" s="4">
        <v>4</v>
      </c>
      <c r="AT5195" s="4">
        <v>2008</v>
      </c>
      <c r="AU5195" s="4">
        <v>28</v>
      </c>
      <c r="AV5195" s="4">
        <v>4</v>
      </c>
      <c r="AW5195" s="4">
        <v>2008</v>
      </c>
      <c r="AX5195" t="str">
        <f t="shared" si="1605"/>
        <v>No Delay</v>
      </c>
      <c r="AY5195">
        <f t="shared" si="1606"/>
        <v>0</v>
      </c>
    </row>
    <row r="5196" spans="1:51" x14ac:dyDescent="0.2">
      <c r="A5196" s="3">
        <v>10956</v>
      </c>
      <c r="B5196" s="1" t="s">
        <v>119</v>
      </c>
      <c r="C5196" s="1" t="s">
        <v>114</v>
      </c>
      <c r="D5196" s="1" t="s">
        <v>130</v>
      </c>
      <c r="E5196" s="1"/>
      <c r="F5196" s="1" t="s">
        <v>107</v>
      </c>
      <c r="G5196" s="13" t="s">
        <v>1188</v>
      </c>
      <c r="H5196" s="12">
        <v>39535</v>
      </c>
      <c r="I5196" s="12" t="s">
        <v>1188</v>
      </c>
      <c r="J5196" s="12">
        <v>39535</v>
      </c>
      <c r="K5196" s="4">
        <v>719</v>
      </c>
      <c r="L5196" s="1" t="s">
        <v>146</v>
      </c>
      <c r="M5196" s="1" t="s">
        <v>132</v>
      </c>
      <c r="N5196" s="1" t="s">
        <v>147</v>
      </c>
      <c r="O5196" s="1" t="s">
        <v>148</v>
      </c>
      <c r="P5196">
        <v>30</v>
      </c>
      <c r="Q5196">
        <v>27156</v>
      </c>
      <c r="R5196">
        <v>712845</v>
      </c>
      <c r="S5196">
        <v>26.25</v>
      </c>
      <c r="T5196">
        <v>0.88</v>
      </c>
      <c r="U5196">
        <f t="shared" si="1602"/>
        <v>712845</v>
      </c>
      <c r="V5196">
        <f t="shared" si="1603"/>
        <v>814680</v>
      </c>
      <c r="W5196" s="1" t="s">
        <v>149</v>
      </c>
      <c r="X5196" s="1" t="s">
        <v>150</v>
      </c>
      <c r="Y5196" s="1" t="s">
        <v>150</v>
      </c>
      <c r="Z5196" s="3">
        <v>1892</v>
      </c>
      <c r="AA5196" s="4">
        <f t="shared" si="1607"/>
        <v>9344</v>
      </c>
      <c r="AB5196" s="4">
        <f t="shared" si="1598"/>
        <v>5225.0514628000001</v>
      </c>
      <c r="AC5196" s="4">
        <f t="shared" si="1599"/>
        <v>9344</v>
      </c>
      <c r="AD5196" s="4">
        <f t="shared" si="1608"/>
        <v>9344</v>
      </c>
      <c r="AE5196" s="4">
        <v>9344</v>
      </c>
      <c r="AF5196" s="4">
        <v>9344</v>
      </c>
      <c r="AG5196" s="4">
        <f>AE5196</f>
        <v>9344</v>
      </c>
      <c r="AH5196" s="4">
        <v>82426</v>
      </c>
      <c r="AI5196">
        <f t="shared" si="1604"/>
        <v>20845</v>
      </c>
      <c r="AJ5196">
        <v>35246.5</v>
      </c>
      <c r="AK5196" s="2">
        <v>35246.5</v>
      </c>
      <c r="AL5196" s="2">
        <f>AJ5196</f>
        <v>35246.5</v>
      </c>
      <c r="AM5196" s="4"/>
      <c r="AN5196" t="e">
        <f>VLOOKUP([1]!Tabelle13[[#This Row],[Vlookup this ID for freight costs]],$AL$2:$AL$6811,2,FALSE)</f>
        <v>#REF!</v>
      </c>
      <c r="AP5196">
        <v>1140.55</v>
      </c>
      <c r="AQ5196">
        <v>1140.55</v>
      </c>
      <c r="AR5196" s="4">
        <v>28</v>
      </c>
      <c r="AS5196" s="4">
        <v>4</v>
      </c>
      <c r="AT5196" s="4">
        <v>2008</v>
      </c>
      <c r="AU5196" s="4">
        <v>28</v>
      </c>
      <c r="AV5196" s="4">
        <v>4</v>
      </c>
      <c r="AW5196" s="4">
        <v>2008</v>
      </c>
      <c r="AX5196" t="str">
        <f t="shared" si="1605"/>
        <v>No Delay</v>
      </c>
      <c r="AY5196">
        <f t="shared" si="1606"/>
        <v>0</v>
      </c>
    </row>
    <row r="5197" spans="1:51" x14ac:dyDescent="0.2">
      <c r="A5197" s="3">
        <v>85974</v>
      </c>
      <c r="B5197" s="1" t="s">
        <v>172</v>
      </c>
      <c r="C5197" s="1" t="s">
        <v>114</v>
      </c>
      <c r="D5197" s="1" t="s">
        <v>130</v>
      </c>
      <c r="E5197" s="1" t="s">
        <v>101</v>
      </c>
      <c r="F5197" s="1" t="s">
        <v>101</v>
      </c>
      <c r="G5197" s="13" t="s">
        <v>2585</v>
      </c>
      <c r="H5197" s="12">
        <v>41470</v>
      </c>
      <c r="I5197" s="12" t="s">
        <v>904</v>
      </c>
      <c r="J5197" s="12">
        <v>41478</v>
      </c>
      <c r="K5197" s="4">
        <v>4813</v>
      </c>
      <c r="L5197" s="1" t="s">
        <v>146</v>
      </c>
      <c r="M5197" s="1" t="s">
        <v>132</v>
      </c>
      <c r="N5197" s="1" t="s">
        <v>292</v>
      </c>
      <c r="O5197" s="1" t="s">
        <v>93</v>
      </c>
      <c r="P5197">
        <v>30</v>
      </c>
      <c r="Q5197">
        <v>78787</v>
      </c>
      <c r="R5197">
        <v>1021079.52</v>
      </c>
      <c r="S5197">
        <v>12.96</v>
      </c>
      <c r="T5197">
        <v>0.43</v>
      </c>
      <c r="U5197">
        <f t="shared" si="1602"/>
        <v>1021079.52</v>
      </c>
      <c r="V5197">
        <f t="shared" si="1603"/>
        <v>2363610</v>
      </c>
      <c r="W5197" s="1" t="s">
        <v>160</v>
      </c>
      <c r="X5197" s="1" t="s">
        <v>1236</v>
      </c>
      <c r="Y5197" s="1" t="s">
        <v>161</v>
      </c>
      <c r="Z5197" s="3">
        <v>13722</v>
      </c>
      <c r="AA5197" s="4">
        <f t="shared" si="1607"/>
        <v>9347</v>
      </c>
      <c r="AB5197" s="4">
        <f t="shared" si="1598"/>
        <v>10891.440124600002</v>
      </c>
      <c r="AC5197" s="4">
        <f t="shared" si="1599"/>
        <v>9347</v>
      </c>
      <c r="AD5197" s="4">
        <f t="shared" si="1608"/>
        <v>9347</v>
      </c>
      <c r="AE5197" s="4">
        <v>9347</v>
      </c>
      <c r="AF5197" s="4">
        <v>9347</v>
      </c>
      <c r="AG5197" s="4">
        <f>AE5197</f>
        <v>9347</v>
      </c>
      <c r="AI5197" t="e">
        <f t="shared" si="1604"/>
        <v>#N/A</v>
      </c>
      <c r="AJ5197" t="s">
        <v>81</v>
      </c>
      <c r="AK5197" s="2"/>
      <c r="AL5197" s="2" t="str">
        <f>AJ5197</f>
        <v>Freight Included in Commodity Cost</v>
      </c>
      <c r="AM5197" s="4"/>
      <c r="AN5197" t="e">
        <f>VLOOKUP([1]!Tabelle13[[#This Row],[Vlookup this ID for freight costs]],$AL$2:$AL$6811,2,FALSE)</f>
        <v>#REF!</v>
      </c>
      <c r="AP5197">
        <v>1431.55</v>
      </c>
      <c r="AQ5197">
        <v>1431.55</v>
      </c>
      <c r="AR5197" s="4">
        <v>15</v>
      </c>
      <c r="AS5197" s="4">
        <v>7</v>
      </c>
      <c r="AT5197" s="4">
        <v>2013</v>
      </c>
      <c r="AU5197" s="4">
        <v>23</v>
      </c>
      <c r="AV5197" s="4">
        <v>7</v>
      </c>
      <c r="AW5197" s="4">
        <v>2013</v>
      </c>
      <c r="AX5197" t="str">
        <f t="shared" si="1605"/>
        <v>Delay</v>
      </c>
      <c r="AY5197">
        <f t="shared" si="1606"/>
        <v>8</v>
      </c>
    </row>
    <row r="5198" spans="1:51" x14ac:dyDescent="0.2">
      <c r="A5198" s="3">
        <v>82495</v>
      </c>
      <c r="B5198" s="1" t="s">
        <v>175</v>
      </c>
      <c r="C5198" s="1" t="s">
        <v>165</v>
      </c>
      <c r="D5198" s="1" t="s">
        <v>130</v>
      </c>
      <c r="E5198" s="1" t="s">
        <v>53</v>
      </c>
      <c r="F5198" s="1" t="s">
        <v>53</v>
      </c>
      <c r="G5198" s="13" t="s">
        <v>2066</v>
      </c>
      <c r="H5198" s="12">
        <v>41169</v>
      </c>
      <c r="I5198" s="12" t="s">
        <v>1851</v>
      </c>
      <c r="J5198" s="12">
        <v>41135</v>
      </c>
      <c r="K5198" s="4">
        <v>4099</v>
      </c>
      <c r="L5198" s="1" t="s">
        <v>146</v>
      </c>
      <c r="M5198" s="1" t="s">
        <v>132</v>
      </c>
      <c r="N5198" s="1" t="s">
        <v>154</v>
      </c>
      <c r="O5198" s="1" t="s">
        <v>93</v>
      </c>
      <c r="P5198">
        <v>60</v>
      </c>
      <c r="Q5198">
        <v>72107</v>
      </c>
      <c r="R5198">
        <v>707369.67</v>
      </c>
      <c r="S5198">
        <v>9.81</v>
      </c>
      <c r="T5198">
        <v>0.16</v>
      </c>
      <c r="U5198">
        <f t="shared" si="1602"/>
        <v>707369.67</v>
      </c>
      <c r="V5198">
        <f t="shared" si="1603"/>
        <v>4326420</v>
      </c>
      <c r="W5198" s="1" t="s">
        <v>160</v>
      </c>
      <c r="X5198" s="1" t="s">
        <v>1236</v>
      </c>
      <c r="Y5198" s="1" t="s">
        <v>161</v>
      </c>
      <c r="Z5198" s="3">
        <v>5149</v>
      </c>
      <c r="AA5198" s="4">
        <f t="shared" si="1607"/>
        <v>9348</v>
      </c>
      <c r="AB5198" s="4">
        <f t="shared" si="1598"/>
        <v>10158.324820600001</v>
      </c>
      <c r="AC5198" s="4">
        <f t="shared" si="1599"/>
        <v>9348</v>
      </c>
      <c r="AD5198" s="4">
        <f t="shared" si="1608"/>
        <v>9348</v>
      </c>
      <c r="AE5198" s="4">
        <v>9348</v>
      </c>
      <c r="AF5198" s="4">
        <v>9348</v>
      </c>
      <c r="AG5198" s="4">
        <f>AE5198</f>
        <v>9348</v>
      </c>
      <c r="AI5198" t="e">
        <f t="shared" si="1604"/>
        <v>#N/A</v>
      </c>
      <c r="AJ5198">
        <v>81100.77</v>
      </c>
      <c r="AK5198" s="2">
        <v>81100.77</v>
      </c>
      <c r="AL5198" s="2">
        <f>AJ5198</f>
        <v>81100.77</v>
      </c>
      <c r="AM5198" s="4"/>
      <c r="AN5198" t="e">
        <f>VLOOKUP([1]!Tabelle13[[#This Row],[Vlookup this ID for freight costs]],$AL$2:$AL$6811,2,FALSE)</f>
        <v>#REF!</v>
      </c>
      <c r="AP5198">
        <v>991.73</v>
      </c>
      <c r="AQ5198">
        <v>991.73</v>
      </c>
      <c r="AR5198" s="4">
        <v>17</v>
      </c>
      <c r="AS5198" s="4">
        <v>9</v>
      </c>
      <c r="AT5198" s="4">
        <v>2012</v>
      </c>
      <c r="AU5198" s="4">
        <v>14</v>
      </c>
      <c r="AV5198" s="4">
        <v>8</v>
      </c>
      <c r="AW5198" s="4">
        <v>2012</v>
      </c>
      <c r="AX5198" t="str">
        <f t="shared" si="1605"/>
        <v>No Delay</v>
      </c>
      <c r="AY5198">
        <f t="shared" si="1606"/>
        <v>0</v>
      </c>
    </row>
    <row r="5199" spans="1:51" x14ac:dyDescent="0.2">
      <c r="A5199" s="3">
        <v>24884</v>
      </c>
      <c r="B5199" s="1" t="s">
        <v>172</v>
      </c>
      <c r="C5199" s="1" t="s">
        <v>114</v>
      </c>
      <c r="D5199" s="1" t="s">
        <v>52</v>
      </c>
      <c r="E5199" s="1" t="s">
        <v>53</v>
      </c>
      <c r="F5199" s="1" t="s">
        <v>53</v>
      </c>
      <c r="G5199" s="13" t="s">
        <v>484</v>
      </c>
      <c r="H5199" s="12">
        <v>40968</v>
      </c>
      <c r="I5199" s="12" t="s">
        <v>484</v>
      </c>
      <c r="J5199" s="12">
        <v>40968</v>
      </c>
      <c r="K5199" s="4">
        <v>3784</v>
      </c>
      <c r="L5199" s="1" t="s">
        <v>146</v>
      </c>
      <c r="M5199" s="1" t="s">
        <v>170</v>
      </c>
      <c r="N5199" s="1" t="s">
        <v>159</v>
      </c>
      <c r="O5199" s="1" t="s">
        <v>93</v>
      </c>
      <c r="P5199">
        <v>30</v>
      </c>
      <c r="Q5199">
        <v>100000</v>
      </c>
      <c r="R5199">
        <v>735000</v>
      </c>
      <c r="S5199">
        <v>7.35</v>
      </c>
      <c r="T5199">
        <v>0.24</v>
      </c>
      <c r="U5199">
        <f t="shared" si="1602"/>
        <v>735000</v>
      </c>
      <c r="V5199">
        <f t="shared" si="1603"/>
        <v>3000000</v>
      </c>
      <c r="W5199" s="1" t="s">
        <v>155</v>
      </c>
      <c r="X5199" s="1" t="s">
        <v>1236</v>
      </c>
      <c r="Y5199" s="1" t="s">
        <v>156</v>
      </c>
      <c r="Z5199" s="3">
        <v>6648</v>
      </c>
      <c r="AA5199" s="4">
        <f t="shared" si="1607"/>
        <v>9369</v>
      </c>
      <c r="AB5199" s="4">
        <f t="shared" si="1598"/>
        <v>13219.520206000001</v>
      </c>
      <c r="AC5199" s="4">
        <f t="shared" si="1599"/>
        <v>9369</v>
      </c>
      <c r="AD5199" s="4">
        <f t="shared" si="1608"/>
        <v>10956.816105574468</v>
      </c>
      <c r="AE5199" s="4">
        <v>9369</v>
      </c>
      <c r="AF5199" s="4">
        <v>9369</v>
      </c>
      <c r="AG5199" s="4">
        <f>AE5199</f>
        <v>9369</v>
      </c>
      <c r="AI5199" t="e">
        <f t="shared" si="1604"/>
        <v>#N/A</v>
      </c>
      <c r="AJ5199">
        <v>50030.37</v>
      </c>
      <c r="AK5199" s="2">
        <v>50030.37</v>
      </c>
      <c r="AL5199" s="2">
        <f>AJ5199</f>
        <v>50030.37</v>
      </c>
      <c r="AM5199" s="4"/>
      <c r="AN5199" t="e">
        <f>VLOOKUP([1]!Tabelle13[[#This Row],[Vlookup this ID for freight costs]],$AL$2:$AL$6811,2,FALSE)</f>
        <v>#REF!</v>
      </c>
      <c r="AP5199">
        <v>1030.47</v>
      </c>
      <c r="AQ5199">
        <v>1030.47</v>
      </c>
      <c r="AR5199" s="4">
        <v>29</v>
      </c>
      <c r="AS5199" s="4">
        <v>2</v>
      </c>
      <c r="AT5199" s="4">
        <v>2012</v>
      </c>
      <c r="AU5199" s="4">
        <v>29</v>
      </c>
      <c r="AV5199" s="4">
        <v>2</v>
      </c>
      <c r="AW5199" s="4">
        <v>2012</v>
      </c>
      <c r="AX5199" t="str">
        <f t="shared" si="1605"/>
        <v>No Delay</v>
      </c>
      <c r="AY5199">
        <f t="shared" si="1606"/>
        <v>0</v>
      </c>
    </row>
    <row r="5200" spans="1:51" x14ac:dyDescent="0.2">
      <c r="A5200" s="3">
        <v>86515</v>
      </c>
      <c r="B5200" s="1" t="s">
        <v>50</v>
      </c>
      <c r="C5200" s="1" t="s">
        <v>51</v>
      </c>
      <c r="D5200" s="1" t="s">
        <v>130</v>
      </c>
      <c r="E5200" s="1" t="s">
        <v>101</v>
      </c>
      <c r="F5200" s="1" t="s">
        <v>101</v>
      </c>
      <c r="G5200" s="13" t="s">
        <v>1298</v>
      </c>
      <c r="H5200" s="12">
        <v>41212</v>
      </c>
      <c r="I5200" s="12" t="s">
        <v>1526</v>
      </c>
      <c r="J5200" s="12">
        <v>41192</v>
      </c>
      <c r="K5200" s="4">
        <v>4206</v>
      </c>
      <c r="L5200" s="1" t="s">
        <v>146</v>
      </c>
      <c r="M5200" s="1" t="s">
        <v>132</v>
      </c>
      <c r="N5200" s="1" t="s">
        <v>154</v>
      </c>
      <c r="O5200" s="1" t="s">
        <v>93</v>
      </c>
      <c r="P5200">
        <v>60</v>
      </c>
      <c r="Q5200">
        <v>49999</v>
      </c>
      <c r="R5200">
        <v>490490.19</v>
      </c>
      <c r="S5200">
        <v>9.81</v>
      </c>
      <c r="T5200">
        <v>0.16</v>
      </c>
      <c r="U5200">
        <f t="shared" si="1602"/>
        <v>490490.19</v>
      </c>
      <c r="V5200">
        <f t="shared" si="1603"/>
        <v>2999940</v>
      </c>
      <c r="W5200" s="1" t="s">
        <v>179</v>
      </c>
      <c r="X5200" s="1" t="s">
        <v>1236</v>
      </c>
      <c r="Y5200" s="1" t="s">
        <v>156</v>
      </c>
      <c r="Z5200" s="3">
        <v>14703</v>
      </c>
      <c r="AA5200" s="4">
        <f t="shared" si="1607"/>
        <v>9370</v>
      </c>
      <c r="AB5200" s="4">
        <f t="shared" si="1598"/>
        <v>7732.0204582000006</v>
      </c>
      <c r="AC5200" s="4">
        <f t="shared" si="1599"/>
        <v>9370</v>
      </c>
      <c r="AD5200" s="4">
        <f t="shared" si="1608"/>
        <v>10956.816105574468</v>
      </c>
      <c r="AE5200" s="3" t="s">
        <v>2586</v>
      </c>
      <c r="AF5200" s="3">
        <v>9370</v>
      </c>
      <c r="AG5200" s="4">
        <f>AI5200</f>
        <v>9370</v>
      </c>
      <c r="AH5200" s="4">
        <v>85307</v>
      </c>
      <c r="AI5200">
        <f t="shared" si="1604"/>
        <v>9370</v>
      </c>
      <c r="AJ5200" t="s">
        <v>2586</v>
      </c>
      <c r="AK5200" s="2">
        <v>3855.94</v>
      </c>
      <c r="AL5200" s="2">
        <f>AN5200</f>
        <v>3855.94</v>
      </c>
      <c r="AM5200" s="4">
        <v>85307</v>
      </c>
      <c r="AN5200">
        <f>INDEX($AJ$2:$AJ$6811,MATCH(AM5200,$A$2:$A$6811,0))</f>
        <v>3855.94</v>
      </c>
      <c r="AP5200">
        <v>687.67</v>
      </c>
      <c r="AQ5200">
        <v>687.67</v>
      </c>
      <c r="AR5200" s="4">
        <v>30</v>
      </c>
      <c r="AS5200" s="4">
        <v>10</v>
      </c>
      <c r="AT5200" s="4">
        <v>2012</v>
      </c>
      <c r="AU5200" s="4">
        <v>10</v>
      </c>
      <c r="AV5200" s="4">
        <v>10</v>
      </c>
      <c r="AW5200" s="4">
        <v>2012</v>
      </c>
      <c r="AX5200" t="str">
        <f t="shared" si="1605"/>
        <v>No Delay</v>
      </c>
      <c r="AY5200">
        <f t="shared" si="1606"/>
        <v>0</v>
      </c>
    </row>
    <row r="5201" spans="1:51" x14ac:dyDescent="0.2">
      <c r="A5201" s="3">
        <v>85307</v>
      </c>
      <c r="B5201" s="1" t="s">
        <v>50</v>
      </c>
      <c r="C5201" s="1" t="s">
        <v>51</v>
      </c>
      <c r="D5201" s="1" t="s">
        <v>130</v>
      </c>
      <c r="E5201" s="1" t="s">
        <v>101</v>
      </c>
      <c r="F5201" s="1" t="s">
        <v>101</v>
      </c>
      <c r="G5201" s="13" t="s">
        <v>1298</v>
      </c>
      <c r="H5201" s="12">
        <v>41212</v>
      </c>
      <c r="I5201" s="12" t="s">
        <v>1526</v>
      </c>
      <c r="J5201" s="12">
        <v>41192</v>
      </c>
      <c r="K5201" s="4">
        <v>4204</v>
      </c>
      <c r="L5201" s="1" t="s">
        <v>146</v>
      </c>
      <c r="M5201" s="1" t="s">
        <v>132</v>
      </c>
      <c r="N5201" s="1" t="s">
        <v>154</v>
      </c>
      <c r="O5201" s="1" t="s">
        <v>93</v>
      </c>
      <c r="P5201">
        <v>60</v>
      </c>
      <c r="Q5201">
        <v>17520</v>
      </c>
      <c r="R5201">
        <v>171871.2</v>
      </c>
      <c r="S5201">
        <v>9.81</v>
      </c>
      <c r="T5201">
        <v>0.16</v>
      </c>
      <c r="U5201">
        <f t="shared" si="1602"/>
        <v>171871.2</v>
      </c>
      <c r="V5201">
        <f t="shared" si="1603"/>
        <v>1051200</v>
      </c>
      <c r="W5201" s="1" t="s">
        <v>160</v>
      </c>
      <c r="X5201" s="1" t="s">
        <v>1236</v>
      </c>
      <c r="Y5201" s="1" t="s">
        <v>161</v>
      </c>
      <c r="Z5201" s="3">
        <v>14186</v>
      </c>
      <c r="AA5201" s="4">
        <f t="shared" si="1607"/>
        <v>9370</v>
      </c>
      <c r="AB5201" s="4">
        <f t="shared" si="1598"/>
        <v>4167.5216620000001</v>
      </c>
      <c r="AC5201" s="4">
        <f t="shared" si="1599"/>
        <v>9370</v>
      </c>
      <c r="AD5201" s="4">
        <f t="shared" si="1608"/>
        <v>5584</v>
      </c>
      <c r="AE5201" s="4">
        <v>9370</v>
      </c>
      <c r="AF5201" s="4">
        <v>9370</v>
      </c>
      <c r="AG5201" s="4">
        <f>AE5201</f>
        <v>9370</v>
      </c>
      <c r="AI5201" t="e">
        <f t="shared" si="1604"/>
        <v>#N/A</v>
      </c>
      <c r="AJ5201">
        <v>3855.94</v>
      </c>
      <c r="AK5201" s="2">
        <v>3855.94</v>
      </c>
      <c r="AL5201" s="2">
        <f>AJ5201</f>
        <v>3855.94</v>
      </c>
      <c r="AM5201" s="4"/>
      <c r="AN5201" t="e">
        <f>VLOOKUP([1]!Tabelle13[[#This Row],[Vlookup this ID for freight costs]],$AL$2:$AL$6811,2,FALSE)</f>
        <v>#REF!</v>
      </c>
      <c r="AP5201">
        <v>240.96</v>
      </c>
      <c r="AQ5201">
        <v>240.96</v>
      </c>
      <c r="AR5201" s="4">
        <v>30</v>
      </c>
      <c r="AS5201" s="4">
        <v>10</v>
      </c>
      <c r="AT5201" s="4">
        <v>2012</v>
      </c>
      <c r="AU5201" s="4">
        <v>10</v>
      </c>
      <c r="AV5201" s="4">
        <v>10</v>
      </c>
      <c r="AW5201" s="4">
        <v>2012</v>
      </c>
      <c r="AX5201" t="str">
        <f t="shared" si="1605"/>
        <v>No Delay</v>
      </c>
      <c r="AY5201">
        <f t="shared" si="1606"/>
        <v>0</v>
      </c>
    </row>
    <row r="5202" spans="1:51" x14ac:dyDescent="0.2">
      <c r="A5202" s="3">
        <v>73665</v>
      </c>
      <c r="B5202" s="1" t="s">
        <v>168</v>
      </c>
      <c r="C5202" s="1" t="s">
        <v>150</v>
      </c>
      <c r="D5202" s="1" t="s">
        <v>100</v>
      </c>
      <c r="E5202" s="1" t="s">
        <v>253</v>
      </c>
      <c r="F5202" s="1" t="s">
        <v>253</v>
      </c>
      <c r="G5202" s="13" t="s">
        <v>1719</v>
      </c>
      <c r="H5202" s="12">
        <v>40659</v>
      </c>
      <c r="I5202" s="12" t="s">
        <v>1203</v>
      </c>
      <c r="J5202" s="12">
        <v>40645</v>
      </c>
      <c r="K5202" s="4">
        <v>3143</v>
      </c>
      <c r="L5202" s="1" t="s">
        <v>146</v>
      </c>
      <c r="M5202" s="1" t="s">
        <v>170</v>
      </c>
      <c r="N5202" s="1" t="s">
        <v>171</v>
      </c>
      <c r="O5202" s="1" t="s">
        <v>93</v>
      </c>
      <c r="P5202">
        <v>60</v>
      </c>
      <c r="Q5202">
        <v>185748</v>
      </c>
      <c r="R5202">
        <v>440222.76</v>
      </c>
      <c r="S5202">
        <v>2.37</v>
      </c>
      <c r="T5202">
        <v>0.04</v>
      </c>
      <c r="U5202">
        <f t="shared" si="1602"/>
        <v>440222.76</v>
      </c>
      <c r="V5202">
        <f t="shared" si="1603"/>
        <v>11144880</v>
      </c>
      <c r="W5202" s="1" t="s">
        <v>155</v>
      </c>
      <c r="X5202" s="1" t="s">
        <v>1236</v>
      </c>
      <c r="Y5202" s="1" t="s">
        <v>156</v>
      </c>
      <c r="Z5202" s="3">
        <v>8107</v>
      </c>
      <c r="AA5202" s="4">
        <f t="shared" si="1607"/>
        <v>9374</v>
      </c>
      <c r="AB5202" s="4">
        <f t="shared" si="1598"/>
        <v>22630.174560399999</v>
      </c>
      <c r="AC5202" s="4">
        <f t="shared" si="1599"/>
        <v>9374</v>
      </c>
      <c r="AD5202" s="4">
        <f t="shared" si="1608"/>
        <v>9374</v>
      </c>
      <c r="AE5202" s="4">
        <v>9374</v>
      </c>
      <c r="AF5202" s="4">
        <v>9374</v>
      </c>
      <c r="AG5202" s="4">
        <f>AE5202</f>
        <v>9374</v>
      </c>
      <c r="AI5202" t="e">
        <f t="shared" si="1604"/>
        <v>#N/A</v>
      </c>
      <c r="AJ5202">
        <v>11372.23</v>
      </c>
      <c r="AK5202" s="2">
        <v>11372.23</v>
      </c>
      <c r="AL5202" s="2">
        <f>AJ5202</f>
        <v>11372.23</v>
      </c>
      <c r="AM5202" s="4"/>
      <c r="AN5202" t="e">
        <f>VLOOKUP([1]!Tabelle13[[#This Row],[Vlookup this ID for freight costs]],$AL$2:$AL$6811,2,FALSE)</f>
        <v>#REF!</v>
      </c>
      <c r="AP5202">
        <v>949.12</v>
      </c>
      <c r="AQ5202">
        <v>949.12</v>
      </c>
      <c r="AR5202" s="4">
        <v>26</v>
      </c>
      <c r="AS5202" s="4">
        <v>4</v>
      </c>
      <c r="AT5202" s="4">
        <v>2011</v>
      </c>
      <c r="AU5202" s="4">
        <v>12</v>
      </c>
      <c r="AV5202" s="4">
        <v>4</v>
      </c>
      <c r="AW5202" s="4">
        <v>2011</v>
      </c>
      <c r="AX5202" t="str">
        <f t="shared" si="1605"/>
        <v>No Delay</v>
      </c>
      <c r="AY5202">
        <f t="shared" si="1606"/>
        <v>0</v>
      </c>
    </row>
    <row r="5203" spans="1:51" x14ac:dyDescent="0.2">
      <c r="A5203" s="3">
        <v>23224</v>
      </c>
      <c r="B5203" s="1" t="s">
        <v>168</v>
      </c>
      <c r="C5203" s="1" t="s">
        <v>150</v>
      </c>
      <c r="D5203" s="1" t="s">
        <v>100</v>
      </c>
      <c r="E5203" s="1" t="s">
        <v>253</v>
      </c>
      <c r="F5203" s="1" t="s">
        <v>253</v>
      </c>
      <c r="G5203" s="13" t="s">
        <v>254</v>
      </c>
      <c r="H5203" s="12">
        <v>40826</v>
      </c>
      <c r="I5203" s="12" t="s">
        <v>254</v>
      </c>
      <c r="J5203" s="12">
        <v>40826</v>
      </c>
      <c r="K5203" s="4">
        <v>3503</v>
      </c>
      <c r="L5203" s="1" t="s">
        <v>146</v>
      </c>
      <c r="M5203" s="1" t="s">
        <v>170</v>
      </c>
      <c r="N5203" s="1" t="s">
        <v>167</v>
      </c>
      <c r="O5203" s="1" t="s">
        <v>93</v>
      </c>
      <c r="P5203">
        <v>30</v>
      </c>
      <c r="Q5203">
        <v>110291</v>
      </c>
      <c r="R5203">
        <v>497412.41</v>
      </c>
      <c r="S5203">
        <v>4.51</v>
      </c>
      <c r="T5203">
        <v>0.15</v>
      </c>
      <c r="U5203">
        <f t="shared" si="1602"/>
        <v>497412.41</v>
      </c>
      <c r="V5203">
        <f t="shared" si="1603"/>
        <v>3308730</v>
      </c>
      <c r="W5203" s="1" t="s">
        <v>155</v>
      </c>
      <c r="X5203" s="1" t="s">
        <v>1236</v>
      </c>
      <c r="Y5203" s="1" t="s">
        <v>156</v>
      </c>
      <c r="Z5203" s="3">
        <v>8107</v>
      </c>
      <c r="AA5203" s="4">
        <f t="shared" si="1607"/>
        <v>9375</v>
      </c>
      <c r="AB5203" s="4">
        <f t="shared" si="1598"/>
        <v>14348.934815800001</v>
      </c>
      <c r="AC5203" s="4">
        <f t="shared" si="1599"/>
        <v>9375</v>
      </c>
      <c r="AD5203" s="4">
        <f t="shared" si="1608"/>
        <v>9375</v>
      </c>
      <c r="AE5203" s="4">
        <v>9375</v>
      </c>
      <c r="AF5203" s="4">
        <v>9375</v>
      </c>
      <c r="AG5203" s="4">
        <f>AE5203</f>
        <v>9375</v>
      </c>
      <c r="AI5203" t="e">
        <f t="shared" si="1604"/>
        <v>#N/A</v>
      </c>
      <c r="AJ5203">
        <v>9951.3799999999992</v>
      </c>
      <c r="AK5203" s="2">
        <v>9951.3799999999992</v>
      </c>
      <c r="AL5203" s="2">
        <f>AJ5203</f>
        <v>9951.3799999999992</v>
      </c>
      <c r="AM5203" s="4"/>
      <c r="AN5203" t="e">
        <f>VLOOKUP([1]!Tabelle13[[#This Row],[Vlookup this ID for freight costs]],$AL$2:$AL$6811,2,FALSE)</f>
        <v>#REF!</v>
      </c>
      <c r="AP5203">
        <v>820.73</v>
      </c>
      <c r="AQ5203">
        <v>820.73</v>
      </c>
      <c r="AR5203" s="4">
        <v>10</v>
      </c>
      <c r="AS5203" s="4">
        <v>10</v>
      </c>
      <c r="AT5203" s="4">
        <v>2011</v>
      </c>
      <c r="AU5203" s="4">
        <v>10</v>
      </c>
      <c r="AV5203" s="4">
        <v>10</v>
      </c>
      <c r="AW5203" s="4">
        <v>2011</v>
      </c>
      <c r="AX5203" t="str">
        <f t="shared" si="1605"/>
        <v>No Delay</v>
      </c>
      <c r="AY5203">
        <f t="shared" si="1606"/>
        <v>0</v>
      </c>
    </row>
    <row r="5204" spans="1:51" x14ac:dyDescent="0.2">
      <c r="A5204" s="3">
        <v>83552</v>
      </c>
      <c r="B5204" s="1" t="s">
        <v>140</v>
      </c>
      <c r="C5204" s="1" t="s">
        <v>99</v>
      </c>
      <c r="D5204" s="1" t="s">
        <v>130</v>
      </c>
      <c r="E5204" s="1" t="s">
        <v>101</v>
      </c>
      <c r="F5204" s="1" t="s">
        <v>101</v>
      </c>
      <c r="G5204" s="13" t="s">
        <v>484</v>
      </c>
      <c r="H5204" s="12">
        <v>40968</v>
      </c>
      <c r="I5204" s="12" t="s">
        <v>1818</v>
      </c>
      <c r="J5204" s="12">
        <v>40944</v>
      </c>
      <c r="K5204" s="4">
        <v>3720</v>
      </c>
      <c r="L5204" s="1" t="s">
        <v>146</v>
      </c>
      <c r="M5204" s="1" t="s">
        <v>132</v>
      </c>
      <c r="N5204" s="1" t="s">
        <v>167</v>
      </c>
      <c r="O5204" s="1" t="s">
        <v>93</v>
      </c>
      <c r="P5204">
        <v>30</v>
      </c>
      <c r="Q5204">
        <v>65000</v>
      </c>
      <c r="R5204">
        <v>274300</v>
      </c>
      <c r="S5204">
        <v>4.22</v>
      </c>
      <c r="T5204">
        <v>0.14000000000000001</v>
      </c>
      <c r="U5204">
        <f t="shared" si="1602"/>
        <v>274300</v>
      </c>
      <c r="V5204">
        <f t="shared" si="1603"/>
        <v>1950000</v>
      </c>
      <c r="W5204" s="1" t="s">
        <v>155</v>
      </c>
      <c r="X5204" s="1" t="s">
        <v>1236</v>
      </c>
      <c r="Y5204" s="1" t="s">
        <v>156</v>
      </c>
      <c r="Z5204" s="3">
        <v>12500</v>
      </c>
      <c r="AA5204" s="4">
        <f>AB5204</f>
        <v>9378.5169619999997</v>
      </c>
      <c r="AB5204" s="2">
        <f>2245.156962+0.109744*Q5204</f>
        <v>9378.5169619999997</v>
      </c>
      <c r="AC5204" s="4">
        <f>AD5204</f>
        <v>7087.8389873333335</v>
      </c>
      <c r="AD5204" s="4">
        <f t="shared" si="1608"/>
        <v>7087.8389873333335</v>
      </c>
      <c r="AE5204" s="4" t="s">
        <v>62</v>
      </c>
      <c r="AG5204" s="4" t="str">
        <f>AE5204</f>
        <v>Weight Captured Separately</v>
      </c>
      <c r="AI5204" t="e">
        <f t="shared" si="1604"/>
        <v>#N/A</v>
      </c>
      <c r="AJ5204" t="s">
        <v>81</v>
      </c>
      <c r="AK5204" s="2"/>
      <c r="AL5204" s="2" t="str">
        <f>AJ5204</f>
        <v>Freight Included in Commodity Cost</v>
      </c>
      <c r="AM5204" s="4"/>
      <c r="AN5204" t="e">
        <f>VLOOKUP([1]!Tabelle13[[#This Row],[Vlookup this ID for freight costs]],$AL$2:$AL$6811,2,FALSE)</f>
        <v>#REF!</v>
      </c>
      <c r="AO5204">
        <f>IF(AK:AK="",AC:AC*6.242+1.383 -2.844 + 3.145 -2.265  -2.026,AK:AK)</f>
        <v>44239.683958934671</v>
      </c>
      <c r="AP5204">
        <v>452.6</v>
      </c>
      <c r="AQ5204">
        <v>452.6</v>
      </c>
      <c r="AR5204" s="4">
        <v>29</v>
      </c>
      <c r="AS5204" s="4">
        <v>2</v>
      </c>
      <c r="AT5204" s="4">
        <v>2012</v>
      </c>
      <c r="AU5204" s="4">
        <v>5</v>
      </c>
      <c r="AV5204" s="4">
        <v>2</v>
      </c>
      <c r="AW5204" s="4">
        <v>2012</v>
      </c>
      <c r="AX5204" t="str">
        <f t="shared" si="1605"/>
        <v>No Delay</v>
      </c>
      <c r="AY5204">
        <f t="shared" si="1606"/>
        <v>0</v>
      </c>
    </row>
    <row r="5205" spans="1:51" x14ac:dyDescent="0.2">
      <c r="A5205" s="3">
        <v>11818</v>
      </c>
      <c r="B5205" s="1" t="s">
        <v>119</v>
      </c>
      <c r="C5205" s="1" t="s">
        <v>114</v>
      </c>
      <c r="D5205" s="1" t="s">
        <v>130</v>
      </c>
      <c r="E5205" s="1"/>
      <c r="F5205" s="1" t="s">
        <v>107</v>
      </c>
      <c r="G5205" s="13" t="s">
        <v>2587</v>
      </c>
      <c r="H5205" s="12">
        <v>39500</v>
      </c>
      <c r="I5205" s="12" t="s">
        <v>2587</v>
      </c>
      <c r="J5205" s="12">
        <v>39500</v>
      </c>
      <c r="K5205" s="4">
        <v>674</v>
      </c>
      <c r="L5205" s="1" t="s">
        <v>146</v>
      </c>
      <c r="M5205" s="1" t="s">
        <v>132</v>
      </c>
      <c r="N5205" s="1" t="s">
        <v>275</v>
      </c>
      <c r="O5205" s="1" t="s">
        <v>93</v>
      </c>
      <c r="P5205">
        <v>60</v>
      </c>
      <c r="Q5205">
        <v>92144</v>
      </c>
      <c r="R5205">
        <v>875368</v>
      </c>
      <c r="S5205">
        <v>9.5</v>
      </c>
      <c r="T5205">
        <v>0.16</v>
      </c>
      <c r="U5205">
        <f t="shared" si="1602"/>
        <v>875368</v>
      </c>
      <c r="V5205">
        <f t="shared" si="1603"/>
        <v>5528640</v>
      </c>
      <c r="W5205" s="1" t="s">
        <v>155</v>
      </c>
      <c r="X5205" s="1" t="s">
        <v>1236</v>
      </c>
      <c r="Y5205" s="1" t="s">
        <v>156</v>
      </c>
      <c r="Z5205" s="3">
        <v>6648</v>
      </c>
      <c r="AA5205" s="4">
        <f t="shared" si="1607"/>
        <v>9386</v>
      </c>
      <c r="AB5205" s="4">
        <f t="shared" ref="AB5205:AB5231" si="1609" xml:space="preserve"> 2244.740206  + 0.1097478*Q5205</f>
        <v>12357.341489200002</v>
      </c>
      <c r="AC5205" s="4">
        <f t="shared" ref="AC5205:AC5231" si="1610">AF5205</f>
        <v>9386</v>
      </c>
      <c r="AD5205" s="4">
        <f t="shared" si="1608"/>
        <v>9386</v>
      </c>
      <c r="AE5205" s="3" t="s">
        <v>2588</v>
      </c>
      <c r="AF5205" s="3">
        <v>9386</v>
      </c>
      <c r="AG5205" s="4">
        <f>AI5205</f>
        <v>9386</v>
      </c>
      <c r="AH5205" s="4">
        <v>11496</v>
      </c>
      <c r="AI5205">
        <f t="shared" si="1604"/>
        <v>9386</v>
      </c>
      <c r="AJ5205" t="s">
        <v>2588</v>
      </c>
      <c r="AK5205" s="2">
        <v>33363.160000000003</v>
      </c>
      <c r="AL5205" s="2">
        <f>AN5205</f>
        <v>33363.160000000003</v>
      </c>
      <c r="AM5205" s="4">
        <v>11496</v>
      </c>
      <c r="AN5205">
        <f>INDEX($AJ$2:$AJ$6811,MATCH(AM5205,$A$2:$A$6811,0))</f>
        <v>33363.160000000003</v>
      </c>
      <c r="AP5205">
        <v>1400.59</v>
      </c>
      <c r="AQ5205">
        <v>1400.59</v>
      </c>
      <c r="AR5205" s="4">
        <v>22</v>
      </c>
      <c r="AS5205" s="4">
        <v>2</v>
      </c>
      <c r="AT5205" s="4">
        <v>2008</v>
      </c>
      <c r="AU5205" s="4">
        <v>22</v>
      </c>
      <c r="AV5205" s="4">
        <v>2</v>
      </c>
      <c r="AW5205" s="4">
        <v>2008</v>
      </c>
      <c r="AX5205" t="str">
        <f t="shared" si="1605"/>
        <v>No Delay</v>
      </c>
      <c r="AY5205">
        <f t="shared" si="1606"/>
        <v>0</v>
      </c>
    </row>
    <row r="5206" spans="1:51" x14ac:dyDescent="0.2">
      <c r="A5206" s="3">
        <v>11496</v>
      </c>
      <c r="B5206" s="1" t="s">
        <v>119</v>
      </c>
      <c r="C5206" s="1" t="s">
        <v>114</v>
      </c>
      <c r="D5206" s="1" t="s">
        <v>130</v>
      </c>
      <c r="E5206" s="1"/>
      <c r="F5206" s="1" t="s">
        <v>107</v>
      </c>
      <c r="G5206" s="13" t="s">
        <v>2587</v>
      </c>
      <c r="H5206" s="12">
        <v>39500</v>
      </c>
      <c r="I5206" s="12" t="s">
        <v>2587</v>
      </c>
      <c r="J5206" s="12">
        <v>39500</v>
      </c>
      <c r="K5206" s="4">
        <v>673</v>
      </c>
      <c r="L5206" s="1" t="s">
        <v>146</v>
      </c>
      <c r="M5206" s="1" t="s">
        <v>132</v>
      </c>
      <c r="N5206" s="1" t="s">
        <v>648</v>
      </c>
      <c r="O5206" s="1" t="s">
        <v>93</v>
      </c>
      <c r="P5206">
        <v>240</v>
      </c>
      <c r="Q5206">
        <v>2091</v>
      </c>
      <c r="R5206">
        <v>34501.5</v>
      </c>
      <c r="S5206">
        <v>16.5</v>
      </c>
      <c r="T5206">
        <v>7.0000000000000007E-2</v>
      </c>
      <c r="U5206">
        <f t="shared" si="1602"/>
        <v>34501.5</v>
      </c>
      <c r="V5206">
        <f t="shared" si="1603"/>
        <v>501840</v>
      </c>
      <c r="W5206" s="1" t="s">
        <v>155</v>
      </c>
      <c r="X5206" s="1" t="s">
        <v>1236</v>
      </c>
      <c r="Y5206" s="1" t="s">
        <v>156</v>
      </c>
      <c r="Z5206" s="3">
        <v>6648</v>
      </c>
      <c r="AA5206" s="4">
        <f t="shared" si="1607"/>
        <v>9386</v>
      </c>
      <c r="AB5206" s="4">
        <f t="shared" si="1609"/>
        <v>2474.2228558000002</v>
      </c>
      <c r="AC5206" s="4">
        <f t="shared" si="1610"/>
        <v>9386</v>
      </c>
      <c r="AD5206" s="4">
        <f t="shared" si="1608"/>
        <v>9386</v>
      </c>
      <c r="AE5206" s="4">
        <v>9386</v>
      </c>
      <c r="AF5206" s="4">
        <v>9386</v>
      </c>
      <c r="AG5206" s="4">
        <f t="shared" ref="AG5206:AG5212" si="1611">AE5206</f>
        <v>9386</v>
      </c>
      <c r="AH5206" s="4">
        <v>85787</v>
      </c>
      <c r="AI5206">
        <f t="shared" si="1604"/>
        <v>2629</v>
      </c>
      <c r="AJ5206">
        <v>33363.160000000003</v>
      </c>
      <c r="AK5206" s="2">
        <v>33363.160000000003</v>
      </c>
      <c r="AL5206" s="2">
        <f t="shared" ref="AL5206:AL5212" si="1612">AJ5206</f>
        <v>33363.160000000003</v>
      </c>
      <c r="AM5206" s="4"/>
      <c r="AN5206" t="e">
        <f>VLOOKUP([1]!Tabelle13[[#This Row],[Vlookup this ID for freight costs]],$AL$2:$AL$6811,2,FALSE)</f>
        <v>#REF!</v>
      </c>
      <c r="AP5206">
        <v>55.2</v>
      </c>
      <c r="AQ5206">
        <v>55.2</v>
      </c>
      <c r="AR5206" s="4">
        <v>22</v>
      </c>
      <c r="AS5206" s="4">
        <v>2</v>
      </c>
      <c r="AT5206" s="4">
        <v>2008</v>
      </c>
      <c r="AU5206" s="4">
        <v>22</v>
      </c>
      <c r="AV5206" s="4">
        <v>2</v>
      </c>
      <c r="AW5206" s="4">
        <v>2008</v>
      </c>
      <c r="AX5206" t="str">
        <f t="shared" si="1605"/>
        <v>No Delay</v>
      </c>
      <c r="AY5206">
        <f t="shared" si="1606"/>
        <v>0</v>
      </c>
    </row>
    <row r="5207" spans="1:51" x14ac:dyDescent="0.2">
      <c r="A5207" s="3">
        <v>52795</v>
      </c>
      <c r="B5207" s="1" t="s">
        <v>172</v>
      </c>
      <c r="C5207" s="1" t="s">
        <v>114</v>
      </c>
      <c r="D5207" s="1" t="s">
        <v>52</v>
      </c>
      <c r="E5207" s="1" t="s">
        <v>53</v>
      </c>
      <c r="F5207" s="1" t="s">
        <v>53</v>
      </c>
      <c r="G5207" s="13" t="s">
        <v>2589</v>
      </c>
      <c r="H5207" s="12">
        <v>40973</v>
      </c>
      <c r="I5207" s="12" t="s">
        <v>2589</v>
      </c>
      <c r="J5207" s="12">
        <v>40973</v>
      </c>
      <c r="K5207" s="4">
        <v>3789</v>
      </c>
      <c r="L5207" s="1" t="s">
        <v>146</v>
      </c>
      <c r="M5207" s="1" t="s">
        <v>170</v>
      </c>
      <c r="N5207" s="1" t="s">
        <v>159</v>
      </c>
      <c r="O5207" s="1" t="s">
        <v>93</v>
      </c>
      <c r="P5207">
        <v>30</v>
      </c>
      <c r="Q5207">
        <v>100000</v>
      </c>
      <c r="R5207">
        <v>735000</v>
      </c>
      <c r="S5207">
        <v>7.35</v>
      </c>
      <c r="T5207">
        <v>0.24</v>
      </c>
      <c r="U5207">
        <f t="shared" si="1602"/>
        <v>735000</v>
      </c>
      <c r="V5207">
        <f t="shared" si="1603"/>
        <v>3000000</v>
      </c>
      <c r="W5207" s="1" t="s">
        <v>155</v>
      </c>
      <c r="X5207" s="1" t="s">
        <v>1236</v>
      </c>
      <c r="Y5207" s="1" t="s">
        <v>156</v>
      </c>
      <c r="Z5207" s="3">
        <v>6648</v>
      </c>
      <c r="AA5207" s="4">
        <f t="shared" si="1607"/>
        <v>9389</v>
      </c>
      <c r="AB5207" s="4">
        <f t="shared" si="1609"/>
        <v>13219.520206000001</v>
      </c>
      <c r="AC5207" s="4">
        <f t="shared" si="1610"/>
        <v>9389</v>
      </c>
      <c r="AD5207" s="4">
        <f t="shared" si="1608"/>
        <v>10956.816105574468</v>
      </c>
      <c r="AE5207" s="4">
        <v>9389</v>
      </c>
      <c r="AF5207" s="4">
        <v>9389</v>
      </c>
      <c r="AG5207" s="4">
        <f t="shared" si="1611"/>
        <v>9389</v>
      </c>
      <c r="AI5207" t="e">
        <f t="shared" si="1604"/>
        <v>#N/A</v>
      </c>
      <c r="AJ5207">
        <v>51294.87</v>
      </c>
      <c r="AK5207" s="2">
        <v>51294.87</v>
      </c>
      <c r="AL5207" s="2">
        <f t="shared" si="1612"/>
        <v>51294.87</v>
      </c>
      <c r="AM5207" s="4"/>
      <c r="AN5207" t="e">
        <f>VLOOKUP([1]!Tabelle13[[#This Row],[Vlookup this ID for freight costs]],$AL$2:$AL$6811,2,FALSE)</f>
        <v>#REF!</v>
      </c>
      <c r="AP5207">
        <v>1030.47</v>
      </c>
      <c r="AQ5207">
        <v>1030.47</v>
      </c>
      <c r="AR5207" s="4">
        <v>5</v>
      </c>
      <c r="AS5207" s="4">
        <v>4</v>
      </c>
      <c r="AT5207" s="4">
        <v>2012</v>
      </c>
      <c r="AU5207" s="4">
        <v>5</v>
      </c>
      <c r="AV5207" s="4">
        <v>4</v>
      </c>
      <c r="AW5207" s="4">
        <v>2012</v>
      </c>
      <c r="AX5207" t="str">
        <f t="shared" si="1605"/>
        <v>No Delay</v>
      </c>
      <c r="AY5207">
        <f t="shared" si="1606"/>
        <v>0</v>
      </c>
    </row>
    <row r="5208" spans="1:51" x14ac:dyDescent="0.2">
      <c r="A5208" s="3">
        <v>59991</v>
      </c>
      <c r="B5208" s="1" t="s">
        <v>172</v>
      </c>
      <c r="C5208" s="1" t="s">
        <v>114</v>
      </c>
      <c r="D5208" s="1" t="s">
        <v>52</v>
      </c>
      <c r="E5208" s="1" t="s">
        <v>53</v>
      </c>
      <c r="F5208" s="1" t="s">
        <v>53</v>
      </c>
      <c r="G5208" s="13" t="s">
        <v>2590</v>
      </c>
      <c r="H5208" s="12">
        <v>40982</v>
      </c>
      <c r="I5208" s="12" t="s">
        <v>2590</v>
      </c>
      <c r="J5208" s="12">
        <v>40982</v>
      </c>
      <c r="K5208" s="4">
        <v>3818</v>
      </c>
      <c r="L5208" s="1" t="s">
        <v>146</v>
      </c>
      <c r="M5208" s="1" t="s">
        <v>170</v>
      </c>
      <c r="N5208" s="1" t="s">
        <v>159</v>
      </c>
      <c r="O5208" s="1" t="s">
        <v>93</v>
      </c>
      <c r="P5208">
        <v>30</v>
      </c>
      <c r="Q5208">
        <v>100000</v>
      </c>
      <c r="R5208">
        <v>735000</v>
      </c>
      <c r="S5208">
        <v>7.35</v>
      </c>
      <c r="T5208">
        <v>0.24</v>
      </c>
      <c r="U5208">
        <f t="shared" si="1602"/>
        <v>735000</v>
      </c>
      <c r="V5208">
        <f t="shared" si="1603"/>
        <v>3000000</v>
      </c>
      <c r="W5208" s="1" t="s">
        <v>155</v>
      </c>
      <c r="X5208" s="1" t="s">
        <v>1236</v>
      </c>
      <c r="Y5208" s="1" t="s">
        <v>156</v>
      </c>
      <c r="Z5208" s="3">
        <v>6648</v>
      </c>
      <c r="AA5208" s="4">
        <f t="shared" si="1607"/>
        <v>9390</v>
      </c>
      <c r="AB5208" s="4">
        <f t="shared" si="1609"/>
        <v>13219.520206000001</v>
      </c>
      <c r="AC5208" s="4">
        <f t="shared" si="1610"/>
        <v>9390</v>
      </c>
      <c r="AD5208" s="4">
        <f t="shared" si="1608"/>
        <v>10956.816105574468</v>
      </c>
      <c r="AE5208" s="4">
        <v>9390</v>
      </c>
      <c r="AF5208" s="4">
        <v>9390</v>
      </c>
      <c r="AG5208" s="4">
        <f t="shared" si="1611"/>
        <v>9390</v>
      </c>
      <c r="AI5208" t="e">
        <f t="shared" si="1604"/>
        <v>#N/A</v>
      </c>
      <c r="AJ5208">
        <v>45118.64</v>
      </c>
      <c r="AK5208" s="2">
        <v>45118.64</v>
      </c>
      <c r="AL5208" s="2">
        <f t="shared" si="1612"/>
        <v>45118.64</v>
      </c>
      <c r="AM5208" s="4"/>
      <c r="AN5208" t="e">
        <f>VLOOKUP([1]!Tabelle13[[#This Row],[Vlookup this ID for freight costs]],$AL$2:$AL$6811,2,FALSE)</f>
        <v>#REF!</v>
      </c>
      <c r="AP5208">
        <v>1030.47</v>
      </c>
      <c r="AQ5208">
        <v>1030.47</v>
      </c>
      <c r="AR5208" s="4">
        <v>14</v>
      </c>
      <c r="AS5208" s="4">
        <v>4</v>
      </c>
      <c r="AT5208" s="4">
        <v>2012</v>
      </c>
      <c r="AU5208" s="4">
        <v>14</v>
      </c>
      <c r="AV5208" s="4">
        <v>4</v>
      </c>
      <c r="AW5208" s="4">
        <v>2012</v>
      </c>
      <c r="AX5208" t="str">
        <f t="shared" si="1605"/>
        <v>No Delay</v>
      </c>
      <c r="AY5208">
        <f t="shared" si="1606"/>
        <v>0</v>
      </c>
    </row>
    <row r="5209" spans="1:51" x14ac:dyDescent="0.2">
      <c r="A5209" s="3">
        <v>85457</v>
      </c>
      <c r="B5209" s="1" t="s">
        <v>140</v>
      </c>
      <c r="C5209" s="1" t="s">
        <v>99</v>
      </c>
      <c r="D5209" s="1" t="s">
        <v>130</v>
      </c>
      <c r="E5209" s="1" t="s">
        <v>101</v>
      </c>
      <c r="F5209" s="1" t="s">
        <v>101</v>
      </c>
      <c r="G5209" s="13" t="s">
        <v>198</v>
      </c>
      <c r="H5209" s="12">
        <v>41820</v>
      </c>
      <c r="I5209" s="12" t="s">
        <v>616</v>
      </c>
      <c r="J5209" s="12">
        <v>41890</v>
      </c>
      <c r="K5209" s="4">
        <v>5940</v>
      </c>
      <c r="L5209" s="1" t="s">
        <v>146</v>
      </c>
      <c r="M5209" s="1" t="s">
        <v>132</v>
      </c>
      <c r="N5209" s="1" t="s">
        <v>292</v>
      </c>
      <c r="O5209" s="1" t="s">
        <v>93</v>
      </c>
      <c r="P5209">
        <v>30</v>
      </c>
      <c r="Q5209">
        <v>76134</v>
      </c>
      <c r="R5209">
        <v>905233.26</v>
      </c>
      <c r="S5209">
        <v>11.89</v>
      </c>
      <c r="T5209">
        <v>0.4</v>
      </c>
      <c r="U5209">
        <f t="shared" si="1602"/>
        <v>905233.26</v>
      </c>
      <c r="V5209">
        <f t="shared" si="1603"/>
        <v>2284020</v>
      </c>
      <c r="W5209" s="1" t="s">
        <v>1273</v>
      </c>
      <c r="X5209" s="1" t="s">
        <v>1236</v>
      </c>
      <c r="Y5209" s="1" t="s">
        <v>156</v>
      </c>
      <c r="Z5209" s="3">
        <v>12500</v>
      </c>
      <c r="AA5209" s="4">
        <f t="shared" si="1607"/>
        <v>9400</v>
      </c>
      <c r="AB5209" s="4">
        <f t="shared" si="1609"/>
        <v>10600.279211200001</v>
      </c>
      <c r="AC5209" s="4">
        <f t="shared" si="1610"/>
        <v>9400</v>
      </c>
      <c r="AD5209" s="4">
        <f t="shared" si="1608"/>
        <v>9400</v>
      </c>
      <c r="AE5209" s="4">
        <v>9400</v>
      </c>
      <c r="AF5209" s="4">
        <v>9400</v>
      </c>
      <c r="AG5209" s="4">
        <f t="shared" si="1611"/>
        <v>9400</v>
      </c>
      <c r="AI5209" t="e">
        <f t="shared" si="1604"/>
        <v>#N/A</v>
      </c>
      <c r="AJ5209">
        <v>43758.8</v>
      </c>
      <c r="AK5209" s="2">
        <v>43758.8</v>
      </c>
      <c r="AL5209" s="2">
        <f t="shared" si="1612"/>
        <v>43758.8</v>
      </c>
      <c r="AM5209" s="4"/>
      <c r="AN5209" t="e">
        <f>VLOOKUP([1]!Tabelle13[[#This Row],[Vlookup this ID for freight costs]],$AL$2:$AL$6811,2,FALSE)</f>
        <v>#REF!</v>
      </c>
      <c r="AP5209">
        <v>930.58</v>
      </c>
      <c r="AQ5209">
        <v>930.58</v>
      </c>
      <c r="AR5209" s="4">
        <v>30</v>
      </c>
      <c r="AS5209" s="4">
        <v>6</v>
      </c>
      <c r="AT5209" s="4">
        <v>2014</v>
      </c>
      <c r="AU5209" s="4">
        <v>8</v>
      </c>
      <c r="AV5209" s="4">
        <v>9</v>
      </c>
      <c r="AW5209" s="4">
        <v>2014</v>
      </c>
      <c r="AX5209" t="str">
        <f t="shared" si="1605"/>
        <v>Delay</v>
      </c>
      <c r="AY5209">
        <f t="shared" si="1606"/>
        <v>70</v>
      </c>
    </row>
    <row r="5210" spans="1:51" x14ac:dyDescent="0.2">
      <c r="A5210" s="3">
        <v>85461</v>
      </c>
      <c r="B5210" s="1" t="s">
        <v>140</v>
      </c>
      <c r="C5210" s="1" t="s">
        <v>99</v>
      </c>
      <c r="D5210" s="1" t="s">
        <v>130</v>
      </c>
      <c r="E5210" s="1" t="s">
        <v>101</v>
      </c>
      <c r="F5210" s="1" t="s">
        <v>101</v>
      </c>
      <c r="G5210" s="13" t="s">
        <v>2591</v>
      </c>
      <c r="H5210" s="12">
        <v>41897</v>
      </c>
      <c r="I5210" s="12" t="s">
        <v>407</v>
      </c>
      <c r="J5210" s="12">
        <v>41950</v>
      </c>
      <c r="K5210" s="4">
        <v>6095</v>
      </c>
      <c r="L5210" s="1" t="s">
        <v>146</v>
      </c>
      <c r="M5210" s="1" t="s">
        <v>132</v>
      </c>
      <c r="N5210" s="1" t="s">
        <v>159</v>
      </c>
      <c r="O5210" s="1" t="s">
        <v>93</v>
      </c>
      <c r="P5210">
        <v>30</v>
      </c>
      <c r="Q5210">
        <v>1542</v>
      </c>
      <c r="R5210">
        <v>8851.08</v>
      </c>
      <c r="S5210">
        <v>5.74</v>
      </c>
      <c r="T5210">
        <v>0.19</v>
      </c>
      <c r="U5210">
        <f t="shared" si="1602"/>
        <v>8851.08</v>
      </c>
      <c r="V5210">
        <f t="shared" si="1603"/>
        <v>46260</v>
      </c>
      <c r="W5210" s="1" t="s">
        <v>155</v>
      </c>
      <c r="X5210" s="1" t="s">
        <v>1236</v>
      </c>
      <c r="Y5210" s="1" t="s">
        <v>156</v>
      </c>
      <c r="Z5210" s="3">
        <v>12500</v>
      </c>
      <c r="AA5210" s="4">
        <f t="shared" si="1607"/>
        <v>9400</v>
      </c>
      <c r="AB5210" s="4">
        <f t="shared" si="1609"/>
        <v>2413.9713136</v>
      </c>
      <c r="AC5210" s="4">
        <f t="shared" si="1610"/>
        <v>9400</v>
      </c>
      <c r="AD5210" s="4">
        <f t="shared" si="1608"/>
        <v>5864.8299210000005</v>
      </c>
      <c r="AE5210" s="4">
        <v>9400</v>
      </c>
      <c r="AF5210" s="4">
        <v>9400</v>
      </c>
      <c r="AG5210" s="4">
        <f t="shared" si="1611"/>
        <v>9400</v>
      </c>
      <c r="AI5210" t="e">
        <f t="shared" si="1604"/>
        <v>#N/A</v>
      </c>
      <c r="AJ5210">
        <v>2317.16</v>
      </c>
      <c r="AK5210" s="2">
        <v>2317.16</v>
      </c>
      <c r="AL5210" s="2">
        <f t="shared" si="1612"/>
        <v>2317.16</v>
      </c>
      <c r="AM5210" s="4"/>
      <c r="AN5210" t="e">
        <f>VLOOKUP([1]!Tabelle13[[#This Row],[Vlookup this ID for freight costs]],$AL$2:$AL$6811,2,FALSE)</f>
        <v>#REF!</v>
      </c>
      <c r="AP5210">
        <v>10.95</v>
      </c>
      <c r="AQ5210">
        <v>10.95</v>
      </c>
      <c r="AR5210" s="4">
        <v>15</v>
      </c>
      <c r="AS5210" s="4">
        <v>9</v>
      </c>
      <c r="AT5210" s="4">
        <v>2014</v>
      </c>
      <c r="AU5210" s="4">
        <v>7</v>
      </c>
      <c r="AV5210" s="4">
        <v>11</v>
      </c>
      <c r="AW5210" s="4">
        <v>2014</v>
      </c>
      <c r="AX5210" t="str">
        <f t="shared" si="1605"/>
        <v>Delay</v>
      </c>
      <c r="AY5210">
        <f t="shared" si="1606"/>
        <v>53</v>
      </c>
    </row>
    <row r="5211" spans="1:51" x14ac:dyDescent="0.2">
      <c r="A5211" s="3">
        <v>82893</v>
      </c>
      <c r="B5211" s="1" t="s">
        <v>215</v>
      </c>
      <c r="C5211" s="1" t="s">
        <v>89</v>
      </c>
      <c r="D5211" s="1" t="s">
        <v>130</v>
      </c>
      <c r="E5211" s="1" t="s">
        <v>53</v>
      </c>
      <c r="F5211" s="1" t="s">
        <v>53</v>
      </c>
      <c r="G5211" s="13" t="s">
        <v>190</v>
      </c>
      <c r="H5211" s="12">
        <v>40357</v>
      </c>
      <c r="I5211" s="12" t="s">
        <v>2592</v>
      </c>
      <c r="J5211" s="12">
        <v>40345</v>
      </c>
      <c r="K5211" s="4">
        <v>2528</v>
      </c>
      <c r="L5211" s="1" t="s">
        <v>146</v>
      </c>
      <c r="M5211" s="1" t="s">
        <v>132</v>
      </c>
      <c r="N5211" s="1" t="s">
        <v>154</v>
      </c>
      <c r="O5211" s="1" t="s">
        <v>93</v>
      </c>
      <c r="P5211">
        <v>60</v>
      </c>
      <c r="Q5211">
        <v>80010</v>
      </c>
      <c r="R5211">
        <v>897712.2</v>
      </c>
      <c r="S5211">
        <v>11.22</v>
      </c>
      <c r="T5211">
        <v>0.19</v>
      </c>
      <c r="U5211">
        <f t="shared" si="1602"/>
        <v>897712.20000000007</v>
      </c>
      <c r="V5211">
        <f t="shared" si="1603"/>
        <v>4800600</v>
      </c>
      <c r="W5211" s="1" t="s">
        <v>155</v>
      </c>
      <c r="X5211" s="1" t="s">
        <v>1236</v>
      </c>
      <c r="Y5211" s="1" t="s">
        <v>156</v>
      </c>
      <c r="Z5211" s="3">
        <v>9211</v>
      </c>
      <c r="AA5211" s="4">
        <f t="shared" si="1607"/>
        <v>9402</v>
      </c>
      <c r="AB5211" s="4">
        <f t="shared" si="1609"/>
        <v>11025.661684000001</v>
      </c>
      <c r="AC5211" s="4">
        <f t="shared" si="1610"/>
        <v>9402</v>
      </c>
      <c r="AD5211" s="4">
        <f t="shared" si="1608"/>
        <v>9402</v>
      </c>
      <c r="AE5211" s="4">
        <v>9402</v>
      </c>
      <c r="AF5211" s="4">
        <v>9402</v>
      </c>
      <c r="AG5211" s="4">
        <f t="shared" si="1611"/>
        <v>9402</v>
      </c>
      <c r="AI5211" t="e">
        <f t="shared" si="1604"/>
        <v>#N/A</v>
      </c>
      <c r="AJ5211">
        <v>33266.370000000003</v>
      </c>
      <c r="AK5211" s="2">
        <v>33266.370000000003</v>
      </c>
      <c r="AL5211" s="2">
        <f t="shared" si="1612"/>
        <v>33266.370000000003</v>
      </c>
      <c r="AM5211" s="4"/>
      <c r="AN5211" t="e">
        <f>VLOOKUP([1]!Tabelle13[[#This Row],[Vlookup this ID for freight costs]],$AL$2:$AL$6811,2,FALSE)</f>
        <v>#REF!</v>
      </c>
      <c r="AP5211">
        <v>1759.52</v>
      </c>
      <c r="AQ5211">
        <v>1759.52</v>
      </c>
      <c r="AR5211" s="4">
        <v>28</v>
      </c>
      <c r="AS5211" s="4">
        <v>6</v>
      </c>
      <c r="AT5211" s="4">
        <v>2010</v>
      </c>
      <c r="AU5211" s="4">
        <v>16</v>
      </c>
      <c r="AV5211" s="4">
        <v>6</v>
      </c>
      <c r="AW5211" s="4">
        <v>2010</v>
      </c>
      <c r="AX5211" t="str">
        <f t="shared" si="1605"/>
        <v>No Delay</v>
      </c>
      <c r="AY5211">
        <f t="shared" si="1606"/>
        <v>0</v>
      </c>
    </row>
    <row r="5212" spans="1:51" x14ac:dyDescent="0.2">
      <c r="A5212" s="3">
        <v>84199</v>
      </c>
      <c r="B5212" s="1" t="s">
        <v>151</v>
      </c>
      <c r="C5212" s="1" t="s">
        <v>65</v>
      </c>
      <c r="D5212" s="1" t="s">
        <v>130</v>
      </c>
      <c r="E5212" s="1" t="s">
        <v>53</v>
      </c>
      <c r="F5212" s="1" t="s">
        <v>53</v>
      </c>
      <c r="G5212" s="13" t="s">
        <v>1239</v>
      </c>
      <c r="H5212" s="12">
        <v>41219</v>
      </c>
      <c r="I5212" s="12" t="s">
        <v>1239</v>
      </c>
      <c r="J5212" s="12">
        <v>41219</v>
      </c>
      <c r="K5212" s="4">
        <v>4273</v>
      </c>
      <c r="L5212" s="1" t="s">
        <v>146</v>
      </c>
      <c r="M5212" s="1" t="s">
        <v>132</v>
      </c>
      <c r="N5212" s="1" t="s">
        <v>275</v>
      </c>
      <c r="O5212" s="1" t="s">
        <v>93</v>
      </c>
      <c r="P5212">
        <v>60</v>
      </c>
      <c r="Q5212">
        <v>88403</v>
      </c>
      <c r="R5212">
        <v>682471.16</v>
      </c>
      <c r="S5212">
        <v>7.72</v>
      </c>
      <c r="T5212">
        <v>0.13</v>
      </c>
      <c r="U5212">
        <f t="shared" si="1602"/>
        <v>682471.16</v>
      </c>
      <c r="V5212">
        <f t="shared" si="1603"/>
        <v>5304180</v>
      </c>
      <c r="W5212" s="1" t="s">
        <v>179</v>
      </c>
      <c r="X5212" s="1" t="s">
        <v>1236</v>
      </c>
      <c r="Y5212" s="1" t="s">
        <v>156</v>
      </c>
      <c r="Z5212" s="3">
        <v>7726</v>
      </c>
      <c r="AA5212" s="4">
        <f t="shared" si="1607"/>
        <v>9421</v>
      </c>
      <c r="AB5212" s="4">
        <f t="shared" si="1609"/>
        <v>11946.774969400001</v>
      </c>
      <c r="AC5212" s="4">
        <f t="shared" si="1610"/>
        <v>9421</v>
      </c>
      <c r="AD5212" s="4">
        <f t="shared" si="1608"/>
        <v>9421</v>
      </c>
      <c r="AE5212" s="4">
        <v>9421</v>
      </c>
      <c r="AF5212" s="4">
        <v>9421</v>
      </c>
      <c r="AG5212" s="4">
        <f t="shared" si="1611"/>
        <v>9421</v>
      </c>
      <c r="AI5212" t="e">
        <f t="shared" si="1604"/>
        <v>#N/A</v>
      </c>
      <c r="AJ5212">
        <v>15459.1</v>
      </c>
      <c r="AK5212" s="2">
        <v>15459.1</v>
      </c>
      <c r="AL5212" s="2">
        <f t="shared" si="1612"/>
        <v>15459.1</v>
      </c>
      <c r="AM5212" s="4"/>
      <c r="AN5212" t="e">
        <f>VLOOKUP([1]!Tabelle13[[#This Row],[Vlookup this ID for freight costs]],$AL$2:$AL$6811,2,FALSE)</f>
        <v>#REF!</v>
      </c>
      <c r="AP5212">
        <v>956.82</v>
      </c>
      <c r="AQ5212">
        <v>956.82</v>
      </c>
      <c r="AR5212" s="4">
        <v>6</v>
      </c>
      <c r="AS5212" s="4">
        <v>11</v>
      </c>
      <c r="AT5212" s="4">
        <v>2012</v>
      </c>
      <c r="AU5212" s="4">
        <v>6</v>
      </c>
      <c r="AV5212" s="4">
        <v>11</v>
      </c>
      <c r="AW5212" s="4">
        <v>2012</v>
      </c>
      <c r="AX5212" t="str">
        <f t="shared" si="1605"/>
        <v>No Delay</v>
      </c>
      <c r="AY5212">
        <f t="shared" si="1606"/>
        <v>0</v>
      </c>
    </row>
    <row r="5213" spans="1:51" x14ac:dyDescent="0.2">
      <c r="A5213" s="3">
        <v>85313</v>
      </c>
      <c r="B5213" s="1" t="s">
        <v>151</v>
      </c>
      <c r="C5213" s="1" t="s">
        <v>65</v>
      </c>
      <c r="D5213" s="1" t="s">
        <v>130</v>
      </c>
      <c r="E5213" s="1" t="s">
        <v>53</v>
      </c>
      <c r="F5213" s="1" t="s">
        <v>53</v>
      </c>
      <c r="G5213" s="13" t="s">
        <v>1239</v>
      </c>
      <c r="H5213" s="12">
        <v>41219</v>
      </c>
      <c r="I5213" s="12" t="s">
        <v>1239</v>
      </c>
      <c r="J5213" s="12">
        <v>41219</v>
      </c>
      <c r="K5213" s="4">
        <v>4278</v>
      </c>
      <c r="L5213" s="1" t="s">
        <v>146</v>
      </c>
      <c r="M5213" s="1" t="s">
        <v>132</v>
      </c>
      <c r="N5213" s="1" t="s">
        <v>275</v>
      </c>
      <c r="O5213" s="1" t="s">
        <v>93</v>
      </c>
      <c r="P5213">
        <v>60</v>
      </c>
      <c r="Q5213">
        <v>11597</v>
      </c>
      <c r="R5213">
        <v>89528.84</v>
      </c>
      <c r="S5213">
        <v>7.72</v>
      </c>
      <c r="T5213">
        <v>0.13</v>
      </c>
      <c r="U5213">
        <f t="shared" si="1602"/>
        <v>89528.84</v>
      </c>
      <c r="V5213">
        <f t="shared" si="1603"/>
        <v>695820</v>
      </c>
      <c r="W5213" s="1" t="s">
        <v>160</v>
      </c>
      <c r="X5213" s="1" t="s">
        <v>1236</v>
      </c>
      <c r="Y5213" s="1" t="s">
        <v>161</v>
      </c>
      <c r="Z5213" s="3">
        <v>7348</v>
      </c>
      <c r="AA5213" s="4">
        <f t="shared" si="1607"/>
        <v>9421</v>
      </c>
      <c r="AB5213" s="4">
        <f t="shared" si="1609"/>
        <v>3517.4854426000002</v>
      </c>
      <c r="AC5213" s="4">
        <f t="shared" si="1610"/>
        <v>9421</v>
      </c>
      <c r="AD5213" s="4">
        <f t="shared" si="1608"/>
        <v>9421</v>
      </c>
      <c r="AE5213" s="3" t="s">
        <v>2593</v>
      </c>
      <c r="AF5213" s="3">
        <v>9421</v>
      </c>
      <c r="AG5213" s="4">
        <f>AI5213</f>
        <v>9421</v>
      </c>
      <c r="AH5213" s="4">
        <v>84199</v>
      </c>
      <c r="AI5213">
        <f t="shared" si="1604"/>
        <v>9421</v>
      </c>
      <c r="AJ5213" t="s">
        <v>2593</v>
      </c>
      <c r="AK5213" s="2">
        <v>15459.1</v>
      </c>
      <c r="AL5213" s="2">
        <f>AN5213</f>
        <v>15459.1</v>
      </c>
      <c r="AM5213" s="4">
        <v>84199</v>
      </c>
      <c r="AN5213">
        <f>INDEX($AJ$2:$AJ$6811,MATCH(AM5213,$A$2:$A$6811,0))</f>
        <v>15459.1</v>
      </c>
      <c r="AP5213">
        <v>125.52</v>
      </c>
      <c r="AQ5213">
        <v>125.52</v>
      </c>
      <c r="AR5213" s="4">
        <v>6</v>
      </c>
      <c r="AS5213" s="4">
        <v>11</v>
      </c>
      <c r="AT5213" s="4">
        <v>2012</v>
      </c>
      <c r="AU5213" s="4">
        <v>6</v>
      </c>
      <c r="AV5213" s="4">
        <v>11</v>
      </c>
      <c r="AW5213" s="4">
        <v>2012</v>
      </c>
      <c r="AX5213" t="str">
        <f t="shared" si="1605"/>
        <v>No Delay</v>
      </c>
      <c r="AY5213">
        <f t="shared" si="1606"/>
        <v>0</v>
      </c>
    </row>
    <row r="5214" spans="1:51" x14ac:dyDescent="0.2">
      <c r="A5214" s="3">
        <v>83925</v>
      </c>
      <c r="B5214" s="1" t="s">
        <v>172</v>
      </c>
      <c r="C5214" s="1" t="s">
        <v>114</v>
      </c>
      <c r="D5214" s="1" t="s">
        <v>130</v>
      </c>
      <c r="E5214" s="1" t="s">
        <v>101</v>
      </c>
      <c r="F5214" s="1" t="s">
        <v>101</v>
      </c>
      <c r="G5214" s="13" t="s">
        <v>2594</v>
      </c>
      <c r="H5214" s="12">
        <v>42233</v>
      </c>
      <c r="I5214" s="12" t="s">
        <v>2167</v>
      </c>
      <c r="J5214" s="12">
        <v>42250</v>
      </c>
      <c r="K5214" s="4">
        <v>6797</v>
      </c>
      <c r="L5214" s="1" t="s">
        <v>146</v>
      </c>
      <c r="M5214" s="1" t="s">
        <v>132</v>
      </c>
      <c r="N5214" s="1" t="s">
        <v>163</v>
      </c>
      <c r="O5214" s="1" t="s">
        <v>93</v>
      </c>
      <c r="P5214">
        <v>60</v>
      </c>
      <c r="Q5214">
        <v>19099</v>
      </c>
      <c r="R5214">
        <v>211807.91</v>
      </c>
      <c r="S5214">
        <v>11.09</v>
      </c>
      <c r="T5214">
        <v>0.18</v>
      </c>
      <c r="U5214">
        <f t="shared" si="1602"/>
        <v>211807.91</v>
      </c>
      <c r="V5214">
        <f t="shared" si="1603"/>
        <v>1145940</v>
      </c>
      <c r="W5214" s="1" t="s">
        <v>155</v>
      </c>
      <c r="X5214" s="1" t="s">
        <v>1236</v>
      </c>
      <c r="Y5214" s="1" t="s">
        <v>156</v>
      </c>
      <c r="Z5214" s="3">
        <v>14240</v>
      </c>
      <c r="AA5214" s="4">
        <f t="shared" si="1607"/>
        <v>9459</v>
      </c>
      <c r="AB5214" s="4">
        <f t="shared" si="1609"/>
        <v>4340.8134382000007</v>
      </c>
      <c r="AC5214" s="4">
        <f t="shared" si="1610"/>
        <v>9459</v>
      </c>
      <c r="AD5214" s="4">
        <f t="shared" si="1608"/>
        <v>9459</v>
      </c>
      <c r="AE5214" s="4">
        <v>9459</v>
      </c>
      <c r="AF5214" s="4">
        <v>9459</v>
      </c>
      <c r="AG5214" s="4">
        <f>AE5214</f>
        <v>9459</v>
      </c>
      <c r="AI5214" t="e">
        <f t="shared" si="1604"/>
        <v>#N/A</v>
      </c>
      <c r="AJ5214" t="s">
        <v>81</v>
      </c>
      <c r="AK5214" s="2"/>
      <c r="AL5214" s="2" t="str">
        <f>AJ5214</f>
        <v>Freight Included in Commodity Cost</v>
      </c>
      <c r="AM5214" s="4"/>
      <c r="AN5214" t="e">
        <f>VLOOKUP([1]!Tabelle13[[#This Row],[Vlookup this ID for freight costs]],$AL$2:$AL$6811,2,FALSE)</f>
        <v>#REF!</v>
      </c>
      <c r="AP5214">
        <v>217.74</v>
      </c>
      <c r="AQ5214">
        <v>217.74</v>
      </c>
      <c r="AR5214" s="4">
        <v>17</v>
      </c>
      <c r="AS5214" s="4">
        <v>8</v>
      </c>
      <c r="AT5214" s="4">
        <v>2015</v>
      </c>
      <c r="AU5214" s="4">
        <v>3</v>
      </c>
      <c r="AV5214" s="4">
        <v>9</v>
      </c>
      <c r="AW5214" s="4">
        <v>2015</v>
      </c>
      <c r="AX5214" t="str">
        <f t="shared" si="1605"/>
        <v>Delay</v>
      </c>
      <c r="AY5214">
        <f t="shared" si="1606"/>
        <v>17</v>
      </c>
    </row>
    <row r="5215" spans="1:51" x14ac:dyDescent="0.2">
      <c r="A5215" s="3">
        <v>28673</v>
      </c>
      <c r="B5215" s="1" t="s">
        <v>168</v>
      </c>
      <c r="C5215" s="1" t="s">
        <v>150</v>
      </c>
      <c r="D5215" s="1" t="s">
        <v>100</v>
      </c>
      <c r="E5215" s="1" t="s">
        <v>253</v>
      </c>
      <c r="F5215" s="1" t="s">
        <v>253</v>
      </c>
      <c r="G5215" s="13" t="s">
        <v>2153</v>
      </c>
      <c r="H5215" s="12">
        <v>40924</v>
      </c>
      <c r="I5215" s="12" t="s">
        <v>2154</v>
      </c>
      <c r="J5215" s="12">
        <v>40931</v>
      </c>
      <c r="K5215" s="4">
        <v>3702</v>
      </c>
      <c r="L5215" s="1" t="s">
        <v>146</v>
      </c>
      <c r="M5215" s="1" t="s">
        <v>170</v>
      </c>
      <c r="N5215" s="1" t="s">
        <v>167</v>
      </c>
      <c r="O5215" s="1" t="s">
        <v>93</v>
      </c>
      <c r="P5215">
        <v>30</v>
      </c>
      <c r="Q5215">
        <v>119251</v>
      </c>
      <c r="R5215">
        <v>508009.26</v>
      </c>
      <c r="S5215">
        <v>4.26</v>
      </c>
      <c r="T5215">
        <v>0.14000000000000001</v>
      </c>
      <c r="U5215">
        <f t="shared" si="1602"/>
        <v>508009.25999999995</v>
      </c>
      <c r="V5215">
        <f t="shared" si="1603"/>
        <v>3577530</v>
      </c>
      <c r="W5215" s="1" t="s">
        <v>155</v>
      </c>
      <c r="X5215" s="1" t="s">
        <v>1236</v>
      </c>
      <c r="Y5215" s="1" t="s">
        <v>156</v>
      </c>
      <c r="Z5215" s="3">
        <v>8107</v>
      </c>
      <c r="AA5215" s="4">
        <f t="shared" si="1607"/>
        <v>9461</v>
      </c>
      <c r="AB5215" s="4">
        <f t="shared" si="1609"/>
        <v>15332.275103800001</v>
      </c>
      <c r="AC5215" s="4">
        <f t="shared" si="1610"/>
        <v>9461</v>
      </c>
      <c r="AD5215" s="4">
        <f t="shared" si="1608"/>
        <v>9461</v>
      </c>
      <c r="AE5215" s="4">
        <v>9461</v>
      </c>
      <c r="AF5215" s="4">
        <v>9461</v>
      </c>
      <c r="AG5215" s="4">
        <f>AE5215</f>
        <v>9461</v>
      </c>
      <c r="AI5215" t="e">
        <f t="shared" si="1604"/>
        <v>#N/A</v>
      </c>
      <c r="AJ5215">
        <v>7292.27</v>
      </c>
      <c r="AK5215" s="2">
        <v>7292.27</v>
      </c>
      <c r="AL5215" s="2">
        <f>AJ5215</f>
        <v>7292.27</v>
      </c>
      <c r="AM5215" s="4"/>
      <c r="AN5215" t="e">
        <f>VLOOKUP([1]!Tabelle13[[#This Row],[Vlookup this ID for freight costs]],$AL$2:$AL$6811,2,FALSE)</f>
        <v>#REF!</v>
      </c>
      <c r="AP5215">
        <v>838.22</v>
      </c>
      <c r="AQ5215">
        <v>838.22</v>
      </c>
      <c r="AR5215" s="4">
        <v>16</v>
      </c>
      <c r="AS5215" s="4">
        <v>1</v>
      </c>
      <c r="AT5215" s="4">
        <v>2012</v>
      </c>
      <c r="AU5215" s="4">
        <v>23</v>
      </c>
      <c r="AV5215" s="4">
        <v>1</v>
      </c>
      <c r="AW5215" s="4">
        <v>2012</v>
      </c>
      <c r="AX5215" t="str">
        <f t="shared" si="1605"/>
        <v>Delay</v>
      </c>
      <c r="AY5215">
        <f t="shared" si="1606"/>
        <v>7</v>
      </c>
    </row>
    <row r="5216" spans="1:51" x14ac:dyDescent="0.2">
      <c r="A5216" s="3">
        <v>86121</v>
      </c>
      <c r="B5216" s="1" t="s">
        <v>50</v>
      </c>
      <c r="C5216" s="1" t="s">
        <v>51</v>
      </c>
      <c r="D5216" s="1" t="s">
        <v>130</v>
      </c>
      <c r="E5216" s="1" t="s">
        <v>101</v>
      </c>
      <c r="F5216" s="1" t="s">
        <v>101</v>
      </c>
      <c r="G5216" s="13" t="s">
        <v>1411</v>
      </c>
      <c r="H5216" s="12">
        <v>41880</v>
      </c>
      <c r="I5216" s="12" t="s">
        <v>407</v>
      </c>
      <c r="J5216" s="12">
        <v>41950</v>
      </c>
      <c r="K5216" s="4">
        <v>6103</v>
      </c>
      <c r="L5216" s="1" t="s">
        <v>146</v>
      </c>
      <c r="M5216" s="1" t="s">
        <v>132</v>
      </c>
      <c r="N5216" s="1" t="s">
        <v>275</v>
      </c>
      <c r="O5216" s="1" t="s">
        <v>93</v>
      </c>
      <c r="P5216">
        <v>60</v>
      </c>
      <c r="Q5216">
        <v>90472</v>
      </c>
      <c r="R5216">
        <v>589877.43999999994</v>
      </c>
      <c r="S5216">
        <v>6.52</v>
      </c>
      <c r="T5216">
        <v>0.11</v>
      </c>
      <c r="U5216">
        <f t="shared" si="1602"/>
        <v>589877.43999999994</v>
      </c>
      <c r="V5216">
        <f t="shared" si="1603"/>
        <v>5428320</v>
      </c>
      <c r="W5216" s="1" t="s">
        <v>155</v>
      </c>
      <c r="X5216" s="1" t="s">
        <v>1236</v>
      </c>
      <c r="Y5216" s="1" t="s">
        <v>156</v>
      </c>
      <c r="Z5216" s="3">
        <v>14703</v>
      </c>
      <c r="AA5216" s="4">
        <f t="shared" si="1607"/>
        <v>9511</v>
      </c>
      <c r="AB5216" s="4">
        <f t="shared" si="1609"/>
        <v>12173.843167600002</v>
      </c>
      <c r="AC5216" s="4">
        <f t="shared" si="1610"/>
        <v>9511</v>
      </c>
      <c r="AD5216" s="4">
        <f t="shared" si="1608"/>
        <v>9511</v>
      </c>
      <c r="AE5216" s="3" t="s">
        <v>2595</v>
      </c>
      <c r="AF5216" s="3">
        <v>9511</v>
      </c>
      <c r="AG5216" s="4">
        <f>AI5216</f>
        <v>9511</v>
      </c>
      <c r="AH5216" s="4">
        <v>82713</v>
      </c>
      <c r="AI5216">
        <f t="shared" si="1604"/>
        <v>9511</v>
      </c>
      <c r="AJ5216" t="s">
        <v>2595</v>
      </c>
      <c r="AK5216" s="2">
        <v>10217.02</v>
      </c>
      <c r="AL5216" s="2">
        <f>AN5216</f>
        <v>10217.02</v>
      </c>
      <c r="AM5216" s="4">
        <v>82713</v>
      </c>
      <c r="AN5216">
        <f>INDEX($AJ$2:$AJ$6811,MATCH(AM5216,$A$2:$A$6811,0))</f>
        <v>10217.02</v>
      </c>
      <c r="AP5216">
        <v>606.39</v>
      </c>
      <c r="AQ5216">
        <v>606.39</v>
      </c>
      <c r="AR5216" s="4">
        <v>29</v>
      </c>
      <c r="AS5216" s="4">
        <v>8</v>
      </c>
      <c r="AT5216" s="4">
        <v>2014</v>
      </c>
      <c r="AU5216" s="4">
        <v>7</v>
      </c>
      <c r="AV5216" s="4">
        <v>11</v>
      </c>
      <c r="AW5216" s="4">
        <v>2014</v>
      </c>
      <c r="AX5216" t="str">
        <f t="shared" si="1605"/>
        <v>Delay</v>
      </c>
      <c r="AY5216">
        <f t="shared" si="1606"/>
        <v>70</v>
      </c>
    </row>
    <row r="5217" spans="1:51" x14ac:dyDescent="0.2">
      <c r="A5217" s="3">
        <v>82713</v>
      </c>
      <c r="B5217" s="1" t="s">
        <v>50</v>
      </c>
      <c r="C5217" s="1" t="s">
        <v>51</v>
      </c>
      <c r="D5217" s="1" t="s">
        <v>130</v>
      </c>
      <c r="E5217" s="1" t="s">
        <v>101</v>
      </c>
      <c r="F5217" s="1" t="s">
        <v>101</v>
      </c>
      <c r="G5217" s="13" t="s">
        <v>1411</v>
      </c>
      <c r="H5217" s="12">
        <v>41880</v>
      </c>
      <c r="I5217" s="12" t="s">
        <v>407</v>
      </c>
      <c r="J5217" s="12">
        <v>41950</v>
      </c>
      <c r="K5217" s="4">
        <v>6078</v>
      </c>
      <c r="L5217" s="1" t="s">
        <v>146</v>
      </c>
      <c r="M5217" s="1" t="s">
        <v>132</v>
      </c>
      <c r="N5217" s="1" t="s">
        <v>167</v>
      </c>
      <c r="O5217" s="1" t="s">
        <v>93</v>
      </c>
      <c r="P5217">
        <v>30</v>
      </c>
      <c r="Q5217">
        <v>12710</v>
      </c>
      <c r="R5217">
        <v>40799.1</v>
      </c>
      <c r="S5217">
        <v>3.21</v>
      </c>
      <c r="T5217">
        <v>0.11</v>
      </c>
      <c r="U5217">
        <f t="shared" si="1602"/>
        <v>40799.1</v>
      </c>
      <c r="V5217">
        <f t="shared" si="1603"/>
        <v>381300</v>
      </c>
      <c r="W5217" s="1" t="s">
        <v>197</v>
      </c>
      <c r="X5217" s="1" t="s">
        <v>1236</v>
      </c>
      <c r="Y5217" s="1" t="s">
        <v>3082</v>
      </c>
      <c r="Z5217" s="3">
        <v>13556</v>
      </c>
      <c r="AA5217" s="4">
        <f t="shared" si="1607"/>
        <v>9511</v>
      </c>
      <c r="AB5217" s="4">
        <f t="shared" si="1609"/>
        <v>3639.634744</v>
      </c>
      <c r="AC5217" s="4">
        <f t="shared" si="1610"/>
        <v>9511</v>
      </c>
      <c r="AD5217" s="4">
        <f t="shared" si="1608"/>
        <v>9511</v>
      </c>
      <c r="AE5217" s="4">
        <v>9511</v>
      </c>
      <c r="AF5217" s="4">
        <v>9511</v>
      </c>
      <c r="AG5217" s="4">
        <f>AE5217</f>
        <v>9511</v>
      </c>
      <c r="AI5217" t="e">
        <f t="shared" si="1604"/>
        <v>#N/A</v>
      </c>
      <c r="AJ5217">
        <v>10217.02</v>
      </c>
      <c r="AK5217" s="2">
        <v>10217.02</v>
      </c>
      <c r="AL5217" s="2">
        <f>AJ5217</f>
        <v>10217.02</v>
      </c>
      <c r="AM5217" s="4"/>
      <c r="AN5217" t="e">
        <f>VLOOKUP([1]!Tabelle13[[#This Row],[Vlookup this ID for freight costs]],$AL$2:$AL$6811,2,FALSE)</f>
        <v>#REF!</v>
      </c>
      <c r="AP5217">
        <v>41.94</v>
      </c>
      <c r="AQ5217">
        <v>41.94</v>
      </c>
      <c r="AR5217" s="4">
        <v>29</v>
      </c>
      <c r="AS5217" s="4">
        <v>8</v>
      </c>
      <c r="AT5217" s="4">
        <v>2014</v>
      </c>
      <c r="AU5217" s="4">
        <v>7</v>
      </c>
      <c r="AV5217" s="4">
        <v>11</v>
      </c>
      <c r="AW5217" s="4">
        <v>2014</v>
      </c>
      <c r="AX5217" t="str">
        <f t="shared" si="1605"/>
        <v>Delay</v>
      </c>
      <c r="AY5217">
        <f t="shared" si="1606"/>
        <v>70</v>
      </c>
    </row>
    <row r="5218" spans="1:51" x14ac:dyDescent="0.2">
      <c r="A5218" s="3">
        <v>83267</v>
      </c>
      <c r="B5218" s="1" t="s">
        <v>50</v>
      </c>
      <c r="C5218" s="1" t="s">
        <v>51</v>
      </c>
      <c r="D5218" s="1" t="s">
        <v>130</v>
      </c>
      <c r="E5218" s="1" t="s">
        <v>101</v>
      </c>
      <c r="F5218" s="1" t="s">
        <v>101</v>
      </c>
      <c r="G5218" s="13" t="s">
        <v>1411</v>
      </c>
      <c r="H5218" s="12">
        <v>41880</v>
      </c>
      <c r="I5218" s="12" t="s">
        <v>407</v>
      </c>
      <c r="J5218" s="12">
        <v>41950</v>
      </c>
      <c r="K5218" s="4">
        <v>6086</v>
      </c>
      <c r="L5218" s="1" t="s">
        <v>146</v>
      </c>
      <c r="M5218" s="1" t="s">
        <v>132</v>
      </c>
      <c r="N5218" s="1" t="s">
        <v>163</v>
      </c>
      <c r="O5218" s="1" t="s">
        <v>93</v>
      </c>
      <c r="P5218">
        <v>60</v>
      </c>
      <c r="Q5218">
        <v>3700</v>
      </c>
      <c r="R5218">
        <v>41551</v>
      </c>
      <c r="S5218">
        <v>11.23</v>
      </c>
      <c r="T5218">
        <v>0.19</v>
      </c>
      <c r="U5218">
        <f t="shared" si="1602"/>
        <v>41551</v>
      </c>
      <c r="V5218">
        <f t="shared" si="1603"/>
        <v>222000</v>
      </c>
      <c r="W5218" s="1" t="s">
        <v>160</v>
      </c>
      <c r="X5218" s="1" t="s">
        <v>1236</v>
      </c>
      <c r="Y5218" s="1" t="s">
        <v>161</v>
      </c>
      <c r="Z5218" s="3">
        <v>14186</v>
      </c>
      <c r="AA5218" s="4">
        <f t="shared" si="1607"/>
        <v>9511</v>
      </c>
      <c r="AB5218" s="4">
        <f t="shared" si="1609"/>
        <v>2650.8070659999998</v>
      </c>
      <c r="AC5218" s="4">
        <f t="shared" si="1610"/>
        <v>9511</v>
      </c>
      <c r="AD5218" s="4">
        <f t="shared" si="1608"/>
        <v>5089.5</v>
      </c>
      <c r="AE5218" s="3" t="s">
        <v>2595</v>
      </c>
      <c r="AF5218" s="3">
        <v>9511</v>
      </c>
      <c r="AG5218" s="4">
        <f>AI5218</f>
        <v>9511</v>
      </c>
      <c r="AH5218" s="4">
        <v>82713</v>
      </c>
      <c r="AI5218">
        <f t="shared" si="1604"/>
        <v>9511</v>
      </c>
      <c r="AJ5218" t="s">
        <v>2595</v>
      </c>
      <c r="AK5218" s="2">
        <v>10217.02</v>
      </c>
      <c r="AL5218" s="2">
        <f>AN5218</f>
        <v>10217.02</v>
      </c>
      <c r="AM5218" s="4">
        <v>82713</v>
      </c>
      <c r="AN5218">
        <f>INDEX($AJ$2:$AJ$6811,MATCH(AM5218,$A$2:$A$6811,0))</f>
        <v>10217.02</v>
      </c>
      <c r="AP5218">
        <v>42.71</v>
      </c>
      <c r="AQ5218">
        <v>42.71</v>
      </c>
      <c r="AR5218" s="4">
        <v>29</v>
      </c>
      <c r="AS5218" s="4">
        <v>8</v>
      </c>
      <c r="AT5218" s="4">
        <v>2014</v>
      </c>
      <c r="AU5218" s="4">
        <v>7</v>
      </c>
      <c r="AV5218" s="4">
        <v>11</v>
      </c>
      <c r="AW5218" s="4">
        <v>2014</v>
      </c>
      <c r="AX5218" t="str">
        <f t="shared" si="1605"/>
        <v>Delay</v>
      </c>
      <c r="AY5218">
        <f t="shared" si="1606"/>
        <v>70</v>
      </c>
    </row>
    <row r="5219" spans="1:51" x14ac:dyDescent="0.2">
      <c r="A5219" s="3">
        <v>84398</v>
      </c>
      <c r="B5219" s="1" t="s">
        <v>50</v>
      </c>
      <c r="C5219" s="1" t="s">
        <v>51</v>
      </c>
      <c r="D5219" s="1" t="s">
        <v>130</v>
      </c>
      <c r="E5219" s="1" t="s">
        <v>101</v>
      </c>
      <c r="F5219" s="1" t="s">
        <v>101</v>
      </c>
      <c r="G5219" s="13" t="s">
        <v>1411</v>
      </c>
      <c r="H5219" s="12">
        <v>41880</v>
      </c>
      <c r="I5219" s="12" t="s">
        <v>407</v>
      </c>
      <c r="J5219" s="12">
        <v>41950</v>
      </c>
      <c r="K5219" s="4">
        <v>6090</v>
      </c>
      <c r="L5219" s="1" t="s">
        <v>146</v>
      </c>
      <c r="M5219" s="1" t="s">
        <v>132</v>
      </c>
      <c r="N5219" s="1" t="s">
        <v>206</v>
      </c>
      <c r="O5219" s="1" t="s">
        <v>93</v>
      </c>
      <c r="P5219">
        <v>60</v>
      </c>
      <c r="Q5219">
        <v>5232</v>
      </c>
      <c r="R5219">
        <v>13027.68</v>
      </c>
      <c r="S5219">
        <v>2.4900000000000002</v>
      </c>
      <c r="T5219">
        <v>0.04</v>
      </c>
      <c r="U5219">
        <f t="shared" si="1602"/>
        <v>13027.68</v>
      </c>
      <c r="V5219">
        <f t="shared" si="1603"/>
        <v>313920</v>
      </c>
      <c r="W5219" s="1" t="s">
        <v>197</v>
      </c>
      <c r="X5219" s="1" t="s">
        <v>1236</v>
      </c>
      <c r="Y5219" s="1" t="s">
        <v>3082</v>
      </c>
      <c r="Z5219" s="3">
        <v>13556</v>
      </c>
      <c r="AA5219" s="4">
        <f t="shared" si="1607"/>
        <v>9511</v>
      </c>
      <c r="AB5219" s="4">
        <f t="shared" si="1609"/>
        <v>2818.9406956000003</v>
      </c>
      <c r="AC5219" s="4">
        <f t="shared" si="1610"/>
        <v>9511</v>
      </c>
      <c r="AD5219" s="4">
        <f t="shared" si="1608"/>
        <v>4962.5</v>
      </c>
      <c r="AE5219" s="3" t="s">
        <v>2595</v>
      </c>
      <c r="AF5219" s="3">
        <v>9511</v>
      </c>
      <c r="AG5219" s="4">
        <f>AI5219</f>
        <v>9511</v>
      </c>
      <c r="AH5219" s="4">
        <v>82713</v>
      </c>
      <c r="AI5219">
        <f t="shared" si="1604"/>
        <v>9511</v>
      </c>
      <c r="AJ5219" t="s">
        <v>2595</v>
      </c>
      <c r="AK5219" s="2">
        <v>10217.02</v>
      </c>
      <c r="AL5219" s="2">
        <f>AN5219</f>
        <v>10217.02</v>
      </c>
      <c r="AM5219" s="4">
        <v>82713</v>
      </c>
      <c r="AN5219">
        <f>INDEX($AJ$2:$AJ$6811,MATCH(AM5219,$A$2:$A$6811,0))</f>
        <v>10217.02</v>
      </c>
      <c r="AP5219">
        <v>13.39</v>
      </c>
      <c r="AQ5219">
        <v>13.39</v>
      </c>
      <c r="AR5219" s="4">
        <v>29</v>
      </c>
      <c r="AS5219" s="4">
        <v>8</v>
      </c>
      <c r="AT5219" s="4">
        <v>2014</v>
      </c>
      <c r="AU5219" s="4">
        <v>7</v>
      </c>
      <c r="AV5219" s="4">
        <v>11</v>
      </c>
      <c r="AW5219" s="4">
        <v>2014</v>
      </c>
      <c r="AX5219" t="str">
        <f t="shared" si="1605"/>
        <v>Delay</v>
      </c>
      <c r="AY5219">
        <f t="shared" si="1606"/>
        <v>70</v>
      </c>
    </row>
    <row r="5220" spans="1:51" x14ac:dyDescent="0.2">
      <c r="A5220" s="3">
        <v>10794</v>
      </c>
      <c r="B5220" s="1" t="s">
        <v>119</v>
      </c>
      <c r="C5220" s="1" t="s">
        <v>114</v>
      </c>
      <c r="D5220" s="1" t="s">
        <v>130</v>
      </c>
      <c r="E5220" s="1" t="s">
        <v>101</v>
      </c>
      <c r="F5220" s="1" t="s">
        <v>101</v>
      </c>
      <c r="G5220" s="13" t="s">
        <v>2399</v>
      </c>
      <c r="H5220" s="12">
        <v>40078</v>
      </c>
      <c r="I5220" s="12" t="s">
        <v>2399</v>
      </c>
      <c r="J5220" s="12">
        <v>40078</v>
      </c>
      <c r="K5220" s="4">
        <v>1841</v>
      </c>
      <c r="L5220" s="1" t="s">
        <v>146</v>
      </c>
      <c r="M5220" s="1" t="s">
        <v>132</v>
      </c>
      <c r="N5220" s="1" t="s">
        <v>265</v>
      </c>
      <c r="O5220" s="1" t="s">
        <v>93</v>
      </c>
      <c r="P5220">
        <v>60</v>
      </c>
      <c r="Q5220">
        <v>98000</v>
      </c>
      <c r="R5220">
        <v>294000</v>
      </c>
      <c r="S5220">
        <v>3</v>
      </c>
      <c r="T5220">
        <v>0.05</v>
      </c>
      <c r="U5220">
        <f t="shared" si="1602"/>
        <v>294000</v>
      </c>
      <c r="V5220">
        <f t="shared" si="1603"/>
        <v>5880000</v>
      </c>
      <c r="W5220" s="1" t="s">
        <v>155</v>
      </c>
      <c r="X5220" s="1" t="s">
        <v>1236</v>
      </c>
      <c r="Y5220" s="1" t="s">
        <v>156</v>
      </c>
      <c r="Z5220" s="3">
        <v>14240</v>
      </c>
      <c r="AA5220" s="4">
        <f t="shared" si="1607"/>
        <v>9522</v>
      </c>
      <c r="AB5220" s="4">
        <f t="shared" si="1609"/>
        <v>13000.024606000001</v>
      </c>
      <c r="AC5220" s="4">
        <f t="shared" si="1610"/>
        <v>9522</v>
      </c>
      <c r="AD5220" s="4">
        <f t="shared" si="1608"/>
        <v>10314.5</v>
      </c>
      <c r="AE5220" s="4">
        <v>9522</v>
      </c>
      <c r="AF5220" s="4">
        <v>9522</v>
      </c>
      <c r="AG5220" s="4">
        <f>AE5220</f>
        <v>9522</v>
      </c>
      <c r="AH5220" s="4">
        <v>82574</v>
      </c>
      <c r="AI5220">
        <f t="shared" si="1604"/>
        <v>4844</v>
      </c>
      <c r="AJ5220">
        <v>13518.56</v>
      </c>
      <c r="AK5220" s="2">
        <v>13518.56</v>
      </c>
      <c r="AL5220" s="2">
        <f>AJ5220</f>
        <v>13518.56</v>
      </c>
      <c r="AM5220" s="4"/>
      <c r="AN5220" t="e">
        <f>VLOOKUP([1]!Tabelle13[[#This Row],[Vlookup this ID for freight costs]],$AL$2:$AL$6811,2,FALSE)</f>
        <v>#REF!</v>
      </c>
      <c r="AP5220">
        <v>576.24</v>
      </c>
      <c r="AQ5220">
        <v>576.24</v>
      </c>
      <c r="AR5220" s="4">
        <v>22</v>
      </c>
      <c r="AS5220" s="4">
        <v>9</v>
      </c>
      <c r="AT5220" s="4">
        <v>2009</v>
      </c>
      <c r="AU5220" s="4">
        <v>22</v>
      </c>
      <c r="AV5220" s="4">
        <v>9</v>
      </c>
      <c r="AW5220" s="4">
        <v>2009</v>
      </c>
      <c r="AX5220" t="str">
        <f t="shared" si="1605"/>
        <v>No Delay</v>
      </c>
      <c r="AY5220">
        <f t="shared" si="1606"/>
        <v>0</v>
      </c>
    </row>
    <row r="5221" spans="1:51" x14ac:dyDescent="0.2">
      <c r="A5221" s="3">
        <v>82420</v>
      </c>
      <c r="B5221" s="1" t="s">
        <v>140</v>
      </c>
      <c r="C5221" s="1" t="s">
        <v>99</v>
      </c>
      <c r="D5221" s="1" t="s">
        <v>130</v>
      </c>
      <c r="E5221" s="1" t="s">
        <v>53</v>
      </c>
      <c r="F5221" s="1" t="s">
        <v>53</v>
      </c>
      <c r="G5221" s="13" t="s">
        <v>1736</v>
      </c>
      <c r="H5221" s="12">
        <v>40938</v>
      </c>
      <c r="I5221" s="12" t="s">
        <v>1725</v>
      </c>
      <c r="J5221" s="12">
        <v>40899</v>
      </c>
      <c r="K5221" s="4">
        <v>3670</v>
      </c>
      <c r="L5221" s="1" t="s">
        <v>146</v>
      </c>
      <c r="M5221" s="1" t="s">
        <v>132</v>
      </c>
      <c r="N5221" s="1" t="s">
        <v>371</v>
      </c>
      <c r="O5221" s="1" t="s">
        <v>93</v>
      </c>
      <c r="P5221">
        <v>240</v>
      </c>
      <c r="Q5221">
        <v>2335</v>
      </c>
      <c r="R5221">
        <v>29187.5</v>
      </c>
      <c r="S5221">
        <v>12.5</v>
      </c>
      <c r="T5221">
        <v>0.05</v>
      </c>
      <c r="U5221">
        <f t="shared" si="1602"/>
        <v>29187.5</v>
      </c>
      <c r="V5221">
        <f t="shared" si="1603"/>
        <v>560400</v>
      </c>
      <c r="W5221" s="1" t="s">
        <v>155</v>
      </c>
      <c r="X5221" s="1" t="s">
        <v>1236</v>
      </c>
      <c r="Y5221" s="1" t="s">
        <v>156</v>
      </c>
      <c r="Z5221" s="3">
        <v>5565</v>
      </c>
      <c r="AA5221" s="4">
        <f t="shared" si="1607"/>
        <v>9523</v>
      </c>
      <c r="AB5221" s="4">
        <f t="shared" si="1609"/>
        <v>2501.001319</v>
      </c>
      <c r="AC5221" s="4">
        <f t="shared" si="1610"/>
        <v>9523</v>
      </c>
      <c r="AD5221" s="4">
        <f t="shared" si="1608"/>
        <v>9523</v>
      </c>
      <c r="AE5221" s="4">
        <v>9523</v>
      </c>
      <c r="AF5221" s="4">
        <v>9523</v>
      </c>
      <c r="AG5221" s="4">
        <f>AE5221</f>
        <v>9523</v>
      </c>
      <c r="AI5221" t="e">
        <f t="shared" si="1604"/>
        <v>#N/A</v>
      </c>
      <c r="AJ5221" t="s">
        <v>81</v>
      </c>
      <c r="AK5221" s="2"/>
      <c r="AL5221" s="2" t="str">
        <f>AJ5221</f>
        <v>Freight Included in Commodity Cost</v>
      </c>
      <c r="AM5221" s="4"/>
      <c r="AN5221" t="e">
        <f>VLOOKUP([1]!Tabelle13[[#This Row],[Vlookup this ID for freight costs]],$AL$2:$AL$6811,2,FALSE)</f>
        <v>#REF!</v>
      </c>
      <c r="AP5221">
        <v>48.16</v>
      </c>
      <c r="AQ5221">
        <v>48.16</v>
      </c>
      <c r="AR5221" s="4">
        <v>30</v>
      </c>
      <c r="AS5221" s="4">
        <v>1</v>
      </c>
      <c r="AT5221" s="4">
        <v>2012</v>
      </c>
      <c r="AU5221" s="4">
        <v>22</v>
      </c>
      <c r="AV5221" s="4">
        <v>12</v>
      </c>
      <c r="AW5221" s="4">
        <v>2011</v>
      </c>
      <c r="AX5221" t="str">
        <f t="shared" si="1605"/>
        <v>No Delay</v>
      </c>
      <c r="AY5221">
        <f t="shared" si="1606"/>
        <v>0</v>
      </c>
    </row>
    <row r="5222" spans="1:51" x14ac:dyDescent="0.2">
      <c r="A5222" s="3">
        <v>86104</v>
      </c>
      <c r="B5222" s="1" t="s">
        <v>172</v>
      </c>
      <c r="C5222" s="1" t="s">
        <v>114</v>
      </c>
      <c r="D5222" s="1" t="s">
        <v>130</v>
      </c>
      <c r="E5222" s="1" t="s">
        <v>101</v>
      </c>
      <c r="F5222" s="1" t="s">
        <v>101</v>
      </c>
      <c r="G5222" s="13" t="s">
        <v>1411</v>
      </c>
      <c r="H5222" s="12">
        <v>41880</v>
      </c>
      <c r="I5222" s="12" t="s">
        <v>694</v>
      </c>
      <c r="J5222" s="12">
        <v>41918</v>
      </c>
      <c r="K5222" s="4">
        <v>6008</v>
      </c>
      <c r="L5222" s="1" t="s">
        <v>146</v>
      </c>
      <c r="M5222" s="1" t="s">
        <v>132</v>
      </c>
      <c r="N5222" s="1" t="s">
        <v>392</v>
      </c>
      <c r="O5222" s="1" t="s">
        <v>393</v>
      </c>
      <c r="P5222">
        <v>120</v>
      </c>
      <c r="Q5222">
        <v>35822</v>
      </c>
      <c r="R5222">
        <v>677035.8</v>
      </c>
      <c r="S5222">
        <v>18.899999999999999</v>
      </c>
      <c r="T5222">
        <v>0.16</v>
      </c>
      <c r="U5222">
        <f t="shared" si="1602"/>
        <v>677035.79999999993</v>
      </c>
      <c r="V5222">
        <f t="shared" si="1603"/>
        <v>4298640</v>
      </c>
      <c r="W5222" s="1" t="s">
        <v>394</v>
      </c>
      <c r="X5222" s="1" t="s">
        <v>112</v>
      </c>
      <c r="Y5222" s="1" t="s">
        <v>112</v>
      </c>
      <c r="Z5222" s="3">
        <v>12000</v>
      </c>
      <c r="AA5222" s="4">
        <f t="shared" si="1607"/>
        <v>9530</v>
      </c>
      <c r="AB5222" s="4">
        <f t="shared" si="1609"/>
        <v>6176.1258976000008</v>
      </c>
      <c r="AC5222" s="4">
        <f t="shared" si="1610"/>
        <v>9530</v>
      </c>
      <c r="AD5222" s="4">
        <f t="shared" si="1608"/>
        <v>9530</v>
      </c>
      <c r="AE5222" s="3" t="s">
        <v>2596</v>
      </c>
      <c r="AF5222" s="3">
        <v>9530</v>
      </c>
      <c r="AG5222" s="4">
        <f>AI5222</f>
        <v>9530</v>
      </c>
      <c r="AH5222" s="4">
        <v>82691</v>
      </c>
      <c r="AI5222">
        <f t="shared" si="1604"/>
        <v>9530</v>
      </c>
      <c r="AJ5222" t="s">
        <v>2596</v>
      </c>
      <c r="AK5222" s="2">
        <v>16468.54</v>
      </c>
      <c r="AL5222" s="2">
        <f>AN5222</f>
        <v>16468.54</v>
      </c>
      <c r="AM5222" s="4">
        <v>82691</v>
      </c>
      <c r="AN5222">
        <f>INDEX($AJ$2:$AJ$6811,MATCH(AM5222,$A$2:$A$6811,0))</f>
        <v>16468.54</v>
      </c>
      <c r="AP5222">
        <v>695.99</v>
      </c>
      <c r="AQ5222">
        <v>695.99</v>
      </c>
      <c r="AR5222" s="4">
        <v>29</v>
      </c>
      <c r="AS5222" s="4">
        <v>8</v>
      </c>
      <c r="AT5222" s="4">
        <v>2014</v>
      </c>
      <c r="AU5222" s="4">
        <v>6</v>
      </c>
      <c r="AV5222" s="4">
        <v>10</v>
      </c>
      <c r="AW5222" s="4">
        <v>2014</v>
      </c>
      <c r="AX5222" t="str">
        <f t="shared" si="1605"/>
        <v>Delay</v>
      </c>
      <c r="AY5222">
        <f t="shared" si="1606"/>
        <v>38</v>
      </c>
    </row>
    <row r="5223" spans="1:51" x14ac:dyDescent="0.2">
      <c r="A5223" s="3">
        <v>82691</v>
      </c>
      <c r="B5223" s="1" t="s">
        <v>172</v>
      </c>
      <c r="C5223" s="1" t="s">
        <v>114</v>
      </c>
      <c r="D5223" s="1" t="s">
        <v>130</v>
      </c>
      <c r="E5223" s="1" t="s">
        <v>101</v>
      </c>
      <c r="F5223" s="1" t="s">
        <v>101</v>
      </c>
      <c r="G5223" s="13" t="s">
        <v>1411</v>
      </c>
      <c r="H5223" s="12">
        <v>41880</v>
      </c>
      <c r="I5223" s="12" t="s">
        <v>694</v>
      </c>
      <c r="J5223" s="12">
        <v>41918</v>
      </c>
      <c r="K5223" s="4">
        <v>5998</v>
      </c>
      <c r="L5223" s="1" t="s">
        <v>146</v>
      </c>
      <c r="M5223" s="1" t="s">
        <v>132</v>
      </c>
      <c r="N5223" s="1" t="s">
        <v>238</v>
      </c>
      <c r="O5223" s="1" t="s">
        <v>93</v>
      </c>
      <c r="P5223">
        <v>30</v>
      </c>
      <c r="Q5223">
        <v>21529</v>
      </c>
      <c r="R5223">
        <v>101186.3</v>
      </c>
      <c r="S5223">
        <v>4.7</v>
      </c>
      <c r="T5223">
        <v>0.16</v>
      </c>
      <c r="U5223">
        <f t="shared" si="1602"/>
        <v>101186.3</v>
      </c>
      <c r="V5223">
        <f t="shared" si="1603"/>
        <v>645870</v>
      </c>
      <c r="W5223" s="1" t="s">
        <v>1487</v>
      </c>
      <c r="X5223" s="1" t="s">
        <v>1236</v>
      </c>
      <c r="Y5223" s="1" t="s">
        <v>161</v>
      </c>
      <c r="Z5223" s="3">
        <v>13722</v>
      </c>
      <c r="AA5223" s="4">
        <f t="shared" si="1607"/>
        <v>9530</v>
      </c>
      <c r="AB5223" s="4">
        <f t="shared" si="1609"/>
        <v>4607.5005922</v>
      </c>
      <c r="AC5223" s="4">
        <f t="shared" si="1610"/>
        <v>9530</v>
      </c>
      <c r="AD5223" s="4">
        <f t="shared" si="1608"/>
        <v>3818.6666666666665</v>
      </c>
      <c r="AE5223" s="4">
        <v>9530</v>
      </c>
      <c r="AF5223" s="4">
        <v>9530</v>
      </c>
      <c r="AG5223" s="4">
        <f>AE5223</f>
        <v>9530</v>
      </c>
      <c r="AI5223" t="e">
        <f t="shared" si="1604"/>
        <v>#N/A</v>
      </c>
      <c r="AJ5223">
        <v>16468.54</v>
      </c>
      <c r="AK5223" s="2">
        <v>16468.54</v>
      </c>
      <c r="AL5223" s="2">
        <f>AJ5223</f>
        <v>16468.54</v>
      </c>
      <c r="AM5223" s="4"/>
      <c r="AN5223" t="e">
        <f>VLOOKUP([1]!Tabelle13[[#This Row],[Vlookup this ID for freight costs]],$AL$2:$AL$6811,2,FALSE)</f>
        <v>#REF!</v>
      </c>
      <c r="AP5223">
        <v>104.02</v>
      </c>
      <c r="AQ5223">
        <v>104.02</v>
      </c>
      <c r="AR5223" s="4">
        <v>29</v>
      </c>
      <c r="AS5223" s="4">
        <v>8</v>
      </c>
      <c r="AT5223" s="4">
        <v>2014</v>
      </c>
      <c r="AU5223" s="4">
        <v>6</v>
      </c>
      <c r="AV5223" s="4">
        <v>10</v>
      </c>
      <c r="AW5223" s="4">
        <v>2014</v>
      </c>
      <c r="AX5223" t="str">
        <f t="shared" si="1605"/>
        <v>Delay</v>
      </c>
      <c r="AY5223">
        <f t="shared" si="1606"/>
        <v>38</v>
      </c>
    </row>
    <row r="5224" spans="1:51" x14ac:dyDescent="0.2">
      <c r="A5224" s="3">
        <v>82981</v>
      </c>
      <c r="B5224" s="1" t="s">
        <v>151</v>
      </c>
      <c r="C5224" s="1" t="s">
        <v>65</v>
      </c>
      <c r="D5224" s="1" t="s">
        <v>130</v>
      </c>
      <c r="E5224" s="1" t="s">
        <v>152</v>
      </c>
      <c r="F5224" s="1" t="s">
        <v>152</v>
      </c>
      <c r="G5224" s="13" t="s">
        <v>761</v>
      </c>
      <c r="H5224" s="12">
        <v>40850</v>
      </c>
      <c r="I5224" s="12" t="s">
        <v>1734</v>
      </c>
      <c r="J5224" s="12">
        <v>40830</v>
      </c>
      <c r="K5224" s="4">
        <v>3522</v>
      </c>
      <c r="L5224" s="1" t="s">
        <v>146</v>
      </c>
      <c r="M5224" s="1" t="s">
        <v>132</v>
      </c>
      <c r="N5224" s="1" t="s">
        <v>238</v>
      </c>
      <c r="O5224" s="1" t="s">
        <v>93</v>
      </c>
      <c r="P5224">
        <v>30</v>
      </c>
      <c r="Q5224">
        <v>100654</v>
      </c>
      <c r="R5224">
        <v>868644.02</v>
      </c>
      <c r="S5224">
        <v>8.6300000000000008</v>
      </c>
      <c r="T5224">
        <v>0.28999999999999998</v>
      </c>
      <c r="U5224">
        <f t="shared" si="1602"/>
        <v>868644.02000000014</v>
      </c>
      <c r="V5224">
        <f t="shared" si="1603"/>
        <v>3019620</v>
      </c>
      <c r="W5224" s="1" t="s">
        <v>160</v>
      </c>
      <c r="X5224" s="1" t="s">
        <v>1236</v>
      </c>
      <c r="Y5224" s="1" t="s">
        <v>161</v>
      </c>
      <c r="Z5224" s="3">
        <v>7348</v>
      </c>
      <c r="AA5224" s="4">
        <f t="shared" si="1607"/>
        <v>9629</v>
      </c>
      <c r="AB5224" s="4">
        <f t="shared" si="1609"/>
        <v>13291.295267200001</v>
      </c>
      <c r="AC5224" s="4">
        <f t="shared" si="1610"/>
        <v>9629</v>
      </c>
      <c r="AD5224" s="4">
        <f t="shared" si="1608"/>
        <v>8698.5667529999992</v>
      </c>
      <c r="AE5224" s="4">
        <v>9629</v>
      </c>
      <c r="AF5224" s="4">
        <v>9629</v>
      </c>
      <c r="AG5224" s="4">
        <f>AE5224</f>
        <v>9629</v>
      </c>
      <c r="AI5224" t="e">
        <f t="shared" si="1604"/>
        <v>#N/A</v>
      </c>
      <c r="AJ5224">
        <v>21326.73</v>
      </c>
      <c r="AK5224" s="2">
        <v>21326.73</v>
      </c>
      <c r="AL5224" s="2">
        <f>AJ5224</f>
        <v>21326.73</v>
      </c>
      <c r="AM5224" s="4"/>
      <c r="AN5224" t="e">
        <f>VLOOKUP([1]!Tabelle13[[#This Row],[Vlookup this ID for freight costs]],$AL$2:$AL$6811,2,FALSE)</f>
        <v>#REF!</v>
      </c>
      <c r="AP5224">
        <v>1433.26</v>
      </c>
      <c r="AQ5224">
        <v>1433.26</v>
      </c>
      <c r="AR5224" s="4">
        <v>3</v>
      </c>
      <c r="AS5224" s="4">
        <v>11</v>
      </c>
      <c r="AT5224" s="4">
        <v>2011</v>
      </c>
      <c r="AU5224" s="4">
        <v>14</v>
      </c>
      <c r="AV5224" s="4">
        <v>10</v>
      </c>
      <c r="AW5224" s="4">
        <v>2011</v>
      </c>
      <c r="AX5224" t="str">
        <f t="shared" si="1605"/>
        <v>No Delay</v>
      </c>
      <c r="AY5224">
        <f t="shared" si="1606"/>
        <v>0</v>
      </c>
    </row>
    <row r="5225" spans="1:51" x14ac:dyDescent="0.2">
      <c r="A5225" s="3">
        <v>10986</v>
      </c>
      <c r="B5225" s="1" t="s">
        <v>98</v>
      </c>
      <c r="C5225" s="1" t="s">
        <v>99</v>
      </c>
      <c r="D5225" s="1" t="s">
        <v>130</v>
      </c>
      <c r="E5225" s="1" t="s">
        <v>53</v>
      </c>
      <c r="F5225" s="1" t="s">
        <v>53</v>
      </c>
      <c r="G5225" s="13" t="s">
        <v>118</v>
      </c>
      <c r="H5225" s="12">
        <v>39742</v>
      </c>
      <c r="I5225" s="12" t="s">
        <v>118</v>
      </c>
      <c r="J5225" s="12">
        <v>39742</v>
      </c>
      <c r="K5225" s="4">
        <v>1135</v>
      </c>
      <c r="L5225" s="1" t="s">
        <v>146</v>
      </c>
      <c r="M5225" s="1" t="s">
        <v>132</v>
      </c>
      <c r="N5225" s="1" t="s">
        <v>196</v>
      </c>
      <c r="O5225" s="1" t="s">
        <v>93</v>
      </c>
      <c r="P5225">
        <v>60</v>
      </c>
      <c r="Q5225">
        <v>90323</v>
      </c>
      <c r="R5225">
        <v>668390.19999999995</v>
      </c>
      <c r="S5225">
        <v>7.4</v>
      </c>
      <c r="T5225">
        <v>0.12</v>
      </c>
      <c r="U5225">
        <f t="shared" si="1602"/>
        <v>668390.20000000007</v>
      </c>
      <c r="V5225">
        <f t="shared" si="1603"/>
        <v>5419380</v>
      </c>
      <c r="W5225" s="1" t="s">
        <v>204</v>
      </c>
      <c r="X5225" s="1" t="s">
        <v>1236</v>
      </c>
      <c r="Y5225" s="1" t="s">
        <v>205</v>
      </c>
      <c r="Z5225" s="3">
        <v>5055</v>
      </c>
      <c r="AA5225" s="4">
        <f t="shared" si="1607"/>
        <v>9635</v>
      </c>
      <c r="AB5225" s="4">
        <f t="shared" si="1609"/>
        <v>12157.4907454</v>
      </c>
      <c r="AC5225" s="4">
        <f t="shared" si="1610"/>
        <v>9635</v>
      </c>
      <c r="AD5225" s="4">
        <f t="shared" si="1608"/>
        <v>9635</v>
      </c>
      <c r="AE5225" s="4">
        <v>9635</v>
      </c>
      <c r="AF5225" s="4">
        <v>9635</v>
      </c>
      <c r="AG5225" s="4">
        <f>AE5225</f>
        <v>9635</v>
      </c>
      <c r="AH5225" s="4">
        <v>82531</v>
      </c>
      <c r="AI5225">
        <f t="shared" si="1604"/>
        <v>7973</v>
      </c>
      <c r="AJ5225">
        <v>52979.7</v>
      </c>
      <c r="AK5225" s="2">
        <v>52979.7</v>
      </c>
      <c r="AL5225" s="2">
        <f>AJ5225</f>
        <v>52979.7</v>
      </c>
      <c r="AM5225" s="4"/>
      <c r="AN5225" t="e">
        <f>VLOOKUP([1]!Tabelle13[[#This Row],[Vlookup this ID for freight costs]],$AL$2:$AL$6811,2,FALSE)</f>
        <v>#REF!</v>
      </c>
      <c r="AP5225">
        <v>1069.42</v>
      </c>
      <c r="AQ5225">
        <v>1069.42</v>
      </c>
      <c r="AR5225" s="4">
        <v>21</v>
      </c>
      <c r="AS5225" s="4">
        <v>10</v>
      </c>
      <c r="AT5225" s="4">
        <v>2008</v>
      </c>
      <c r="AU5225" s="4">
        <v>21</v>
      </c>
      <c r="AV5225" s="4">
        <v>10</v>
      </c>
      <c r="AW5225" s="4">
        <v>2008</v>
      </c>
      <c r="AX5225" t="str">
        <f t="shared" si="1605"/>
        <v>No Delay</v>
      </c>
      <c r="AY5225">
        <f t="shared" si="1606"/>
        <v>0</v>
      </c>
    </row>
    <row r="5226" spans="1:51" x14ac:dyDescent="0.2">
      <c r="A5226" s="3">
        <v>85855</v>
      </c>
      <c r="B5226" s="1" t="s">
        <v>151</v>
      </c>
      <c r="C5226" s="1" t="s">
        <v>65</v>
      </c>
      <c r="D5226" s="1" t="s">
        <v>130</v>
      </c>
      <c r="E5226" s="1" t="s">
        <v>152</v>
      </c>
      <c r="F5226" s="1" t="s">
        <v>152</v>
      </c>
      <c r="G5226" s="13" t="s">
        <v>1335</v>
      </c>
      <c r="H5226" s="12">
        <v>41094</v>
      </c>
      <c r="I5226" s="12" t="s">
        <v>1729</v>
      </c>
      <c r="J5226" s="12">
        <v>41029</v>
      </c>
      <c r="K5226" s="4">
        <v>3888</v>
      </c>
      <c r="L5226" s="1" t="s">
        <v>146</v>
      </c>
      <c r="M5226" s="1" t="s">
        <v>132</v>
      </c>
      <c r="N5226" s="1" t="s">
        <v>265</v>
      </c>
      <c r="O5226" s="1" t="s">
        <v>93</v>
      </c>
      <c r="P5226">
        <v>60</v>
      </c>
      <c r="Q5226">
        <v>87499</v>
      </c>
      <c r="R5226">
        <v>213497.56</v>
      </c>
      <c r="S5226">
        <v>2.44</v>
      </c>
      <c r="T5226">
        <v>0.04</v>
      </c>
      <c r="U5226">
        <f t="shared" si="1602"/>
        <v>213497.56</v>
      </c>
      <c r="V5226">
        <f t="shared" si="1603"/>
        <v>5249940</v>
      </c>
      <c r="W5226" s="1" t="s">
        <v>155</v>
      </c>
      <c r="X5226" s="1" t="s">
        <v>1236</v>
      </c>
      <c r="Y5226" s="1" t="s">
        <v>156</v>
      </c>
      <c r="Z5226" s="3">
        <v>7726</v>
      </c>
      <c r="AA5226" s="4">
        <f t="shared" si="1607"/>
        <v>9645</v>
      </c>
      <c r="AB5226" s="4">
        <f t="shared" si="1609"/>
        <v>11847.5629582</v>
      </c>
      <c r="AC5226" s="4">
        <f t="shared" si="1610"/>
        <v>9645</v>
      </c>
      <c r="AD5226" s="4">
        <f t="shared" si="1608"/>
        <v>32066</v>
      </c>
      <c r="AE5226" s="4">
        <v>9645</v>
      </c>
      <c r="AF5226" s="4">
        <v>9645</v>
      </c>
      <c r="AG5226" s="4">
        <f>AE5226</f>
        <v>9645</v>
      </c>
      <c r="AI5226" t="e">
        <f t="shared" si="1604"/>
        <v>#N/A</v>
      </c>
      <c r="AJ5226">
        <v>27441.22</v>
      </c>
      <c r="AK5226" s="2">
        <v>27441.22</v>
      </c>
      <c r="AL5226" s="2">
        <f>AJ5226</f>
        <v>27441.22</v>
      </c>
      <c r="AM5226" s="4"/>
      <c r="AN5226" t="e">
        <f>VLOOKUP([1]!Tabelle13[[#This Row],[Vlookup this ID for freight costs]],$AL$2:$AL$6811,2,FALSE)</f>
        <v>#REF!</v>
      </c>
      <c r="AP5226">
        <v>299.32</v>
      </c>
      <c r="AQ5226">
        <v>299.32</v>
      </c>
      <c r="AR5226" s="4">
        <v>4</v>
      </c>
      <c r="AS5226" s="4">
        <v>7</v>
      </c>
      <c r="AT5226" s="4">
        <v>2012</v>
      </c>
      <c r="AU5226" s="4">
        <v>30</v>
      </c>
      <c r="AV5226" s="4">
        <v>4</v>
      </c>
      <c r="AW5226" s="4">
        <v>2012</v>
      </c>
      <c r="AX5226" t="str">
        <f t="shared" si="1605"/>
        <v>No Delay</v>
      </c>
      <c r="AY5226">
        <f t="shared" si="1606"/>
        <v>0</v>
      </c>
    </row>
    <row r="5227" spans="1:51" x14ac:dyDescent="0.2">
      <c r="A5227" s="3">
        <v>23467</v>
      </c>
      <c r="B5227" s="1" t="s">
        <v>168</v>
      </c>
      <c r="C5227" s="1" t="s">
        <v>150</v>
      </c>
      <c r="D5227" s="1" t="s">
        <v>100</v>
      </c>
      <c r="E5227" s="1" t="s">
        <v>253</v>
      </c>
      <c r="F5227" s="1" t="s">
        <v>253</v>
      </c>
      <c r="G5227" s="13" t="s">
        <v>1059</v>
      </c>
      <c r="H5227" s="12">
        <v>40849</v>
      </c>
      <c r="I5227" s="12" t="s">
        <v>1059</v>
      </c>
      <c r="J5227" s="12">
        <v>40849</v>
      </c>
      <c r="K5227" s="4">
        <v>3550</v>
      </c>
      <c r="L5227" s="1" t="s">
        <v>146</v>
      </c>
      <c r="M5227" s="1" t="s">
        <v>672</v>
      </c>
      <c r="N5227" s="1" t="s">
        <v>265</v>
      </c>
      <c r="O5227" s="1" t="s">
        <v>93</v>
      </c>
      <c r="P5227">
        <v>60</v>
      </c>
      <c r="Q5227">
        <v>89674</v>
      </c>
      <c r="R5227">
        <v>243913.28</v>
      </c>
      <c r="S5227">
        <v>2.72</v>
      </c>
      <c r="T5227">
        <v>0.05</v>
      </c>
      <c r="U5227">
        <f t="shared" si="1602"/>
        <v>243913.28000000003</v>
      </c>
      <c r="V5227">
        <f t="shared" si="1603"/>
        <v>5380440</v>
      </c>
      <c r="W5227" s="1" t="s">
        <v>204</v>
      </c>
      <c r="X5227" s="1" t="s">
        <v>1236</v>
      </c>
      <c r="Y5227" s="1" t="s">
        <v>205</v>
      </c>
      <c r="Z5227" s="3">
        <v>16682</v>
      </c>
      <c r="AA5227" s="4">
        <f t="shared" si="1607"/>
        <v>9667</v>
      </c>
      <c r="AB5227" s="4">
        <f t="shared" si="1609"/>
        <v>12086.2644232</v>
      </c>
      <c r="AC5227" s="4">
        <f t="shared" si="1610"/>
        <v>9667</v>
      </c>
      <c r="AD5227" s="4">
        <f t="shared" si="1608"/>
        <v>9667</v>
      </c>
      <c r="AE5227" s="4">
        <v>9667</v>
      </c>
      <c r="AF5227" s="4">
        <v>9667</v>
      </c>
      <c r="AG5227" s="4">
        <f>AE5227</f>
        <v>9667</v>
      </c>
      <c r="AI5227" t="e">
        <f t="shared" si="1604"/>
        <v>#N/A</v>
      </c>
      <c r="AJ5227">
        <v>17703.62</v>
      </c>
      <c r="AK5227" s="2">
        <v>17703.62</v>
      </c>
      <c r="AL5227" s="2">
        <f>AJ5227</f>
        <v>17703.62</v>
      </c>
      <c r="AM5227" s="4"/>
      <c r="AN5227" t="e">
        <f>VLOOKUP([1]!Tabelle13[[#This Row],[Vlookup this ID for freight costs]],$AL$2:$AL$6811,2,FALSE)</f>
        <v>#REF!</v>
      </c>
      <c r="AP5227">
        <v>402.46</v>
      </c>
      <c r="AQ5227">
        <v>402.46</v>
      </c>
      <c r="AR5227" s="4">
        <v>2</v>
      </c>
      <c r="AS5227" s="4">
        <v>11</v>
      </c>
      <c r="AT5227" s="4">
        <v>2011</v>
      </c>
      <c r="AU5227" s="4">
        <v>2</v>
      </c>
      <c r="AV5227" s="4">
        <v>11</v>
      </c>
      <c r="AW5227" s="4">
        <v>2011</v>
      </c>
      <c r="AX5227" t="str">
        <f t="shared" si="1605"/>
        <v>No Delay</v>
      </c>
      <c r="AY5227">
        <f t="shared" si="1606"/>
        <v>0</v>
      </c>
    </row>
    <row r="5228" spans="1:51" x14ac:dyDescent="0.2">
      <c r="A5228" s="3">
        <v>86782</v>
      </c>
      <c r="B5228" s="1" t="s">
        <v>50</v>
      </c>
      <c r="C5228" s="1" t="s">
        <v>51</v>
      </c>
      <c r="D5228" s="1" t="s">
        <v>130</v>
      </c>
      <c r="E5228" s="1" t="s">
        <v>101</v>
      </c>
      <c r="F5228" s="1" t="s">
        <v>101</v>
      </c>
      <c r="G5228" s="13" t="s">
        <v>654</v>
      </c>
      <c r="H5228" s="12">
        <v>42185</v>
      </c>
      <c r="I5228" s="12" t="s">
        <v>655</v>
      </c>
      <c r="J5228" s="12">
        <v>42114</v>
      </c>
      <c r="K5228" s="4">
        <v>6451</v>
      </c>
      <c r="L5228" s="1" t="s">
        <v>146</v>
      </c>
      <c r="M5228" s="1" t="s">
        <v>132</v>
      </c>
      <c r="N5228" s="1" t="s">
        <v>1032</v>
      </c>
      <c r="O5228" s="1" t="s">
        <v>93</v>
      </c>
      <c r="P5228">
        <v>240</v>
      </c>
      <c r="Q5228">
        <v>24871</v>
      </c>
      <c r="R5228">
        <v>37555.21</v>
      </c>
      <c r="S5228">
        <v>1.51</v>
      </c>
      <c r="T5228">
        <v>0.01</v>
      </c>
      <c r="U5228">
        <f t="shared" si="1602"/>
        <v>37555.21</v>
      </c>
      <c r="V5228">
        <f t="shared" si="1603"/>
        <v>5969040</v>
      </c>
      <c r="W5228" s="1" t="s">
        <v>155</v>
      </c>
      <c r="X5228" s="1" t="s">
        <v>1236</v>
      </c>
      <c r="Y5228" s="1" t="s">
        <v>156</v>
      </c>
      <c r="Z5228" s="3">
        <v>14703</v>
      </c>
      <c r="AA5228" s="4">
        <f t="shared" si="1607"/>
        <v>9674</v>
      </c>
      <c r="AB5228" s="4">
        <f t="shared" si="1609"/>
        <v>4974.2777397999998</v>
      </c>
      <c r="AC5228" s="4">
        <f t="shared" si="1610"/>
        <v>9674</v>
      </c>
      <c r="AD5228" s="4">
        <f t="shared" si="1608"/>
        <v>9674</v>
      </c>
      <c r="AE5228" s="3" t="s">
        <v>2597</v>
      </c>
      <c r="AF5228" s="3">
        <v>9674</v>
      </c>
      <c r="AG5228" s="4">
        <f>AI5228</f>
        <v>9674</v>
      </c>
      <c r="AH5228" s="4">
        <v>86170</v>
      </c>
      <c r="AI5228">
        <f t="shared" si="1604"/>
        <v>9674</v>
      </c>
      <c r="AJ5228" t="s">
        <v>2597</v>
      </c>
      <c r="AK5228" s="2">
        <v>7921</v>
      </c>
      <c r="AL5228" s="2">
        <f>AN5228</f>
        <v>7921</v>
      </c>
      <c r="AM5228" s="4">
        <v>86170</v>
      </c>
      <c r="AN5228">
        <f>INDEX($AJ$2:$AJ$6811,MATCH(AM5228,$A$2:$A$6811,0))</f>
        <v>7921</v>
      </c>
      <c r="AP5228">
        <v>44.2</v>
      </c>
      <c r="AQ5228">
        <v>44.2</v>
      </c>
      <c r="AR5228" s="4">
        <v>30</v>
      </c>
      <c r="AS5228" s="4">
        <v>6</v>
      </c>
      <c r="AT5228" s="4">
        <v>2015</v>
      </c>
      <c r="AU5228" s="4">
        <v>20</v>
      </c>
      <c r="AV5228" s="4">
        <v>4</v>
      </c>
      <c r="AW5228" s="4">
        <v>2015</v>
      </c>
      <c r="AX5228" t="str">
        <f t="shared" si="1605"/>
        <v>No Delay</v>
      </c>
      <c r="AY5228">
        <f t="shared" si="1606"/>
        <v>0</v>
      </c>
    </row>
    <row r="5229" spans="1:51" x14ac:dyDescent="0.2">
      <c r="A5229" s="3">
        <v>86170</v>
      </c>
      <c r="B5229" s="1" t="s">
        <v>50</v>
      </c>
      <c r="C5229" s="1" t="s">
        <v>51</v>
      </c>
      <c r="D5229" s="1" t="s">
        <v>130</v>
      </c>
      <c r="E5229" s="1" t="s">
        <v>101</v>
      </c>
      <c r="F5229" s="1" t="s">
        <v>101</v>
      </c>
      <c r="G5229" s="13" t="s">
        <v>654</v>
      </c>
      <c r="H5229" s="12">
        <v>42185</v>
      </c>
      <c r="I5229" s="12" t="s">
        <v>655</v>
      </c>
      <c r="J5229" s="12">
        <v>42114</v>
      </c>
      <c r="K5229" s="4">
        <v>6447</v>
      </c>
      <c r="L5229" s="1" t="s">
        <v>146</v>
      </c>
      <c r="M5229" s="1" t="s">
        <v>132</v>
      </c>
      <c r="N5229" s="1" t="s">
        <v>265</v>
      </c>
      <c r="O5229" s="1" t="s">
        <v>93</v>
      </c>
      <c r="P5229">
        <v>60</v>
      </c>
      <c r="Q5229">
        <v>1960</v>
      </c>
      <c r="R5229">
        <v>4272.8</v>
      </c>
      <c r="S5229">
        <v>2.1800000000000002</v>
      </c>
      <c r="T5229">
        <v>0.04</v>
      </c>
      <c r="U5229">
        <f t="shared" si="1602"/>
        <v>4272.8</v>
      </c>
      <c r="V5229">
        <f t="shared" si="1603"/>
        <v>117600</v>
      </c>
      <c r="W5229" s="1" t="s">
        <v>179</v>
      </c>
      <c r="X5229" s="1" t="s">
        <v>1236</v>
      </c>
      <c r="Y5229" s="1" t="s">
        <v>156</v>
      </c>
      <c r="Z5229" s="3">
        <v>14703</v>
      </c>
      <c r="AA5229" s="4">
        <f t="shared" si="1607"/>
        <v>9674</v>
      </c>
      <c r="AB5229" s="4">
        <f t="shared" si="1609"/>
        <v>2459.845894</v>
      </c>
      <c r="AC5229" s="4">
        <f t="shared" si="1610"/>
        <v>9674</v>
      </c>
      <c r="AD5229" s="4">
        <f t="shared" si="1608"/>
        <v>9674</v>
      </c>
      <c r="AE5229" s="4">
        <v>9674</v>
      </c>
      <c r="AF5229" s="4">
        <v>9674</v>
      </c>
      <c r="AG5229" s="4">
        <f>AE5229</f>
        <v>9674</v>
      </c>
      <c r="AI5229" t="e">
        <f t="shared" si="1604"/>
        <v>#N/A</v>
      </c>
      <c r="AJ5229">
        <v>7921</v>
      </c>
      <c r="AK5229" s="2">
        <v>7921</v>
      </c>
      <c r="AL5229" s="2">
        <f>AJ5229</f>
        <v>7921</v>
      </c>
      <c r="AM5229" s="4"/>
      <c r="AN5229" t="e">
        <f>VLOOKUP([1]!Tabelle13[[#This Row],[Vlookup this ID for freight costs]],$AL$2:$AL$6811,2,FALSE)</f>
        <v>#REF!</v>
      </c>
      <c r="AP5229">
        <v>5.03</v>
      </c>
      <c r="AQ5229">
        <v>5.03</v>
      </c>
      <c r="AR5229" s="4">
        <v>30</v>
      </c>
      <c r="AS5229" s="4">
        <v>6</v>
      </c>
      <c r="AT5229" s="4">
        <v>2015</v>
      </c>
      <c r="AU5229" s="4">
        <v>20</v>
      </c>
      <c r="AV5229" s="4">
        <v>4</v>
      </c>
      <c r="AW5229" s="4">
        <v>2015</v>
      </c>
      <c r="AX5229" t="str">
        <f t="shared" si="1605"/>
        <v>No Delay</v>
      </c>
      <c r="AY5229">
        <f t="shared" si="1606"/>
        <v>0</v>
      </c>
    </row>
    <row r="5230" spans="1:51" x14ac:dyDescent="0.2">
      <c r="A5230" s="3">
        <v>85894</v>
      </c>
      <c r="B5230" s="1" t="s">
        <v>151</v>
      </c>
      <c r="C5230" s="1" t="s">
        <v>65</v>
      </c>
      <c r="D5230" s="1" t="s">
        <v>130</v>
      </c>
      <c r="E5230" s="1" t="s">
        <v>53</v>
      </c>
      <c r="F5230" s="1" t="s">
        <v>53</v>
      </c>
      <c r="G5230" s="13" t="s">
        <v>494</v>
      </c>
      <c r="H5230" s="12">
        <v>41152</v>
      </c>
      <c r="I5230" s="12" t="s">
        <v>2598</v>
      </c>
      <c r="J5230" s="12">
        <v>41134</v>
      </c>
      <c r="K5230" s="4">
        <v>4097</v>
      </c>
      <c r="L5230" s="1" t="s">
        <v>146</v>
      </c>
      <c r="M5230" s="1" t="s">
        <v>132</v>
      </c>
      <c r="N5230" s="1" t="s">
        <v>265</v>
      </c>
      <c r="O5230" s="1" t="s">
        <v>93</v>
      </c>
      <c r="P5230">
        <v>60</v>
      </c>
      <c r="Q5230">
        <v>53922</v>
      </c>
      <c r="R5230">
        <v>130491.24</v>
      </c>
      <c r="S5230">
        <v>2.42</v>
      </c>
      <c r="T5230">
        <v>0.04</v>
      </c>
      <c r="U5230">
        <f t="shared" si="1602"/>
        <v>130491.23999999999</v>
      </c>
      <c r="V5230">
        <f t="shared" si="1603"/>
        <v>3235320</v>
      </c>
      <c r="W5230" s="1" t="s">
        <v>197</v>
      </c>
      <c r="X5230" s="1" t="s">
        <v>1236</v>
      </c>
      <c r="Y5230" s="1" t="s">
        <v>3082</v>
      </c>
      <c r="Z5230" s="3">
        <v>7428</v>
      </c>
      <c r="AA5230" s="4">
        <f t="shared" si="1607"/>
        <v>9697</v>
      </c>
      <c r="AB5230" s="4">
        <f t="shared" si="1609"/>
        <v>8162.5610775999994</v>
      </c>
      <c r="AC5230" s="4">
        <f t="shared" si="1610"/>
        <v>9697</v>
      </c>
      <c r="AD5230" s="4">
        <f t="shared" si="1608"/>
        <v>9697</v>
      </c>
      <c r="AE5230" s="4">
        <v>9697</v>
      </c>
      <c r="AF5230" s="4">
        <v>9697</v>
      </c>
      <c r="AG5230" s="4">
        <f>AE5230</f>
        <v>9697</v>
      </c>
      <c r="AI5230" t="e">
        <f t="shared" si="1604"/>
        <v>#N/A</v>
      </c>
      <c r="AJ5230">
        <v>18461.22</v>
      </c>
      <c r="AK5230" s="2">
        <v>18461.22</v>
      </c>
      <c r="AL5230" s="2">
        <f>AJ5230</f>
        <v>18461.22</v>
      </c>
      <c r="AM5230" s="4"/>
      <c r="AN5230" t="e">
        <f>VLOOKUP([1]!Tabelle13[[#This Row],[Vlookup this ID for freight costs]],$AL$2:$AL$6811,2,FALSE)</f>
        <v>#REF!</v>
      </c>
      <c r="AP5230">
        <v>182.95</v>
      </c>
      <c r="AQ5230">
        <v>182.95</v>
      </c>
      <c r="AR5230" s="4">
        <v>31</v>
      </c>
      <c r="AS5230" s="4">
        <v>8</v>
      </c>
      <c r="AT5230" s="4">
        <v>2012</v>
      </c>
      <c r="AU5230" s="4">
        <v>13</v>
      </c>
      <c r="AV5230" s="4">
        <v>8</v>
      </c>
      <c r="AW5230" s="4">
        <v>2012</v>
      </c>
      <c r="AX5230" t="str">
        <f t="shared" si="1605"/>
        <v>No Delay</v>
      </c>
      <c r="AY5230">
        <f t="shared" si="1606"/>
        <v>0</v>
      </c>
    </row>
    <row r="5231" spans="1:51" x14ac:dyDescent="0.2">
      <c r="A5231" s="3">
        <v>86510</v>
      </c>
      <c r="B5231" s="1" t="s">
        <v>151</v>
      </c>
      <c r="C5231" s="1" t="s">
        <v>65</v>
      </c>
      <c r="D5231" s="1" t="s">
        <v>130</v>
      </c>
      <c r="E5231" s="1" t="s">
        <v>53</v>
      </c>
      <c r="F5231" s="1" t="s">
        <v>53</v>
      </c>
      <c r="G5231" s="13" t="s">
        <v>494</v>
      </c>
      <c r="H5231" s="12">
        <v>41152</v>
      </c>
      <c r="I5231" s="12" t="s">
        <v>2598</v>
      </c>
      <c r="J5231" s="12">
        <v>41134</v>
      </c>
      <c r="K5231" s="4">
        <v>4098</v>
      </c>
      <c r="L5231" s="1" t="s">
        <v>146</v>
      </c>
      <c r="M5231" s="1" t="s">
        <v>132</v>
      </c>
      <c r="N5231" s="1" t="s">
        <v>265</v>
      </c>
      <c r="O5231" s="1" t="s">
        <v>93</v>
      </c>
      <c r="P5231">
        <v>60</v>
      </c>
      <c r="Q5231">
        <v>86761</v>
      </c>
      <c r="R5231">
        <v>209961.62</v>
      </c>
      <c r="S5231">
        <v>2.42</v>
      </c>
      <c r="T5231">
        <v>0.04</v>
      </c>
      <c r="U5231">
        <f t="shared" si="1602"/>
        <v>209961.62</v>
      </c>
      <c r="V5231">
        <f t="shared" si="1603"/>
        <v>5205660</v>
      </c>
      <c r="W5231" s="1" t="s">
        <v>179</v>
      </c>
      <c r="X5231" s="1" t="s">
        <v>1236</v>
      </c>
      <c r="Y5231" s="1" t="s">
        <v>156</v>
      </c>
      <c r="Z5231" s="3">
        <v>7726</v>
      </c>
      <c r="AA5231" s="4">
        <f t="shared" si="1607"/>
        <v>9697</v>
      </c>
      <c r="AB5231" s="4">
        <f t="shared" si="1609"/>
        <v>11766.5690818</v>
      </c>
      <c r="AC5231" s="4">
        <f t="shared" si="1610"/>
        <v>9697</v>
      </c>
      <c r="AD5231" s="4">
        <f t="shared" si="1608"/>
        <v>9697</v>
      </c>
      <c r="AE5231" s="3" t="s">
        <v>2599</v>
      </c>
      <c r="AF5231" s="3">
        <v>9697</v>
      </c>
      <c r="AG5231" s="4">
        <f>AI5231</f>
        <v>9697</v>
      </c>
      <c r="AH5231" s="4">
        <v>85894</v>
      </c>
      <c r="AI5231">
        <f t="shared" si="1604"/>
        <v>9697</v>
      </c>
      <c r="AJ5231" t="s">
        <v>2599</v>
      </c>
      <c r="AK5231" s="2">
        <v>18461.22</v>
      </c>
      <c r="AL5231" s="2">
        <f>AN5231</f>
        <v>18461.22</v>
      </c>
      <c r="AM5231" s="4">
        <v>85894</v>
      </c>
      <c r="AN5231">
        <f>INDEX($AJ$2:$AJ$6811,MATCH(AM5231,$A$2:$A$6811,0))</f>
        <v>18461.22</v>
      </c>
      <c r="AP5231">
        <v>294.37</v>
      </c>
      <c r="AQ5231">
        <v>294.37</v>
      </c>
      <c r="AR5231" s="4">
        <v>31</v>
      </c>
      <c r="AS5231" s="4">
        <v>8</v>
      </c>
      <c r="AT5231" s="4">
        <v>2012</v>
      </c>
      <c r="AU5231" s="4">
        <v>13</v>
      </c>
      <c r="AV5231" s="4">
        <v>8</v>
      </c>
      <c r="AW5231" s="4">
        <v>2012</v>
      </c>
      <c r="AX5231" t="str">
        <f t="shared" si="1605"/>
        <v>No Delay</v>
      </c>
      <c r="AY5231">
        <f t="shared" si="1606"/>
        <v>0</v>
      </c>
    </row>
    <row r="5232" spans="1:51" x14ac:dyDescent="0.2">
      <c r="A5232" s="3">
        <v>83531</v>
      </c>
      <c r="B5232" s="1" t="s">
        <v>140</v>
      </c>
      <c r="C5232" s="1" t="s">
        <v>99</v>
      </c>
      <c r="D5232" s="1" t="s">
        <v>130</v>
      </c>
      <c r="E5232" s="1" t="s">
        <v>101</v>
      </c>
      <c r="F5232" s="1" t="s">
        <v>101</v>
      </c>
      <c r="G5232" s="13" t="s">
        <v>1274</v>
      </c>
      <c r="H5232" s="12">
        <v>40819</v>
      </c>
      <c r="I5232" s="12" t="s">
        <v>2583</v>
      </c>
      <c r="J5232" s="12">
        <v>40802</v>
      </c>
      <c r="K5232" s="4">
        <v>3449</v>
      </c>
      <c r="L5232" s="1" t="s">
        <v>146</v>
      </c>
      <c r="M5232" s="1" t="s">
        <v>132</v>
      </c>
      <c r="N5232" s="1" t="s">
        <v>292</v>
      </c>
      <c r="O5232" s="1" t="s">
        <v>93</v>
      </c>
      <c r="P5232">
        <v>30</v>
      </c>
      <c r="Q5232">
        <v>68235</v>
      </c>
      <c r="R5232">
        <v>1359241.2</v>
      </c>
      <c r="S5232">
        <v>19.920000000000002</v>
      </c>
      <c r="T5232">
        <v>0.66</v>
      </c>
      <c r="U5232">
        <f t="shared" si="1602"/>
        <v>1359241.2000000002</v>
      </c>
      <c r="V5232">
        <f t="shared" si="1603"/>
        <v>2047050</v>
      </c>
      <c r="W5232" s="1" t="s">
        <v>160</v>
      </c>
      <c r="X5232" s="1" t="s">
        <v>1236</v>
      </c>
      <c r="Y5232" s="1" t="s">
        <v>161</v>
      </c>
      <c r="Z5232" s="3">
        <v>11983</v>
      </c>
      <c r="AA5232" s="4">
        <f>AB5232</f>
        <v>9733.5388019999991</v>
      </c>
      <c r="AB5232" s="2">
        <f>2245.156962+0.109744*Q5232</f>
        <v>9733.5388019999991</v>
      </c>
      <c r="AC5232" s="4">
        <f>AD5232</f>
        <v>4908.2694009999996</v>
      </c>
      <c r="AD5232" s="4">
        <f t="shared" si="1608"/>
        <v>4908.2694009999996</v>
      </c>
      <c r="AE5232" s="4" t="s">
        <v>62</v>
      </c>
      <c r="AG5232" s="4" t="str">
        <f>AE5232</f>
        <v>Weight Captured Separately</v>
      </c>
      <c r="AI5232" t="e">
        <f t="shared" si="1604"/>
        <v>#N/A</v>
      </c>
      <c r="AJ5232" t="s">
        <v>63</v>
      </c>
      <c r="AK5232" s="2"/>
      <c r="AL5232" s="2" t="str">
        <f>AJ5232</f>
        <v>Invoiced Separately</v>
      </c>
      <c r="AM5232" s="4"/>
      <c r="AN5232" t="e">
        <f>VLOOKUP([1]!Tabelle13[[#This Row],[Vlookup this ID for freight costs]],$AL$2:$AL$6811,2,FALSE)</f>
        <v>#REF!</v>
      </c>
      <c r="AO5232">
        <f>IF(AK:AK="",AC:AC*6.242+1.383 -2.844 + 3.145 -2.265  -2.026,AK:AK)</f>
        <v>30634.810601041998</v>
      </c>
      <c r="AP5232">
        <v>2242.75</v>
      </c>
      <c r="AQ5232">
        <v>2242.75</v>
      </c>
      <c r="AR5232" s="4">
        <v>3</v>
      </c>
      <c r="AS5232" s="4">
        <v>10</v>
      </c>
      <c r="AT5232" s="4">
        <v>2011</v>
      </c>
      <c r="AU5232" s="4">
        <v>16</v>
      </c>
      <c r="AV5232" s="4">
        <v>9</v>
      </c>
      <c r="AW5232" s="4">
        <v>2011</v>
      </c>
      <c r="AX5232" t="str">
        <f t="shared" si="1605"/>
        <v>No Delay</v>
      </c>
      <c r="AY5232">
        <f t="shared" si="1606"/>
        <v>0</v>
      </c>
    </row>
    <row r="5233" spans="1:51" x14ac:dyDescent="0.2">
      <c r="A5233" s="3">
        <v>84950</v>
      </c>
      <c r="B5233" s="1" t="s">
        <v>50</v>
      </c>
      <c r="C5233" s="1" t="s">
        <v>51</v>
      </c>
      <c r="D5233" s="1" t="s">
        <v>130</v>
      </c>
      <c r="E5233" s="1" t="s">
        <v>101</v>
      </c>
      <c r="F5233" s="1" t="s">
        <v>101</v>
      </c>
      <c r="G5233" s="13" t="s">
        <v>1397</v>
      </c>
      <c r="H5233" s="12">
        <v>41866</v>
      </c>
      <c r="I5233" s="12" t="s">
        <v>1412</v>
      </c>
      <c r="J5233" s="12">
        <v>41876</v>
      </c>
      <c r="K5233" s="4">
        <v>5758</v>
      </c>
      <c r="L5233" s="1" t="s">
        <v>146</v>
      </c>
      <c r="M5233" s="1" t="s">
        <v>132</v>
      </c>
      <c r="N5233" s="1" t="s">
        <v>167</v>
      </c>
      <c r="O5233" s="1" t="s">
        <v>93</v>
      </c>
      <c r="P5233">
        <v>30</v>
      </c>
      <c r="Q5233">
        <v>108650</v>
      </c>
      <c r="R5233">
        <v>348766.5</v>
      </c>
      <c r="S5233">
        <v>3.21</v>
      </c>
      <c r="T5233">
        <v>0.11</v>
      </c>
      <c r="U5233">
        <f t="shared" si="1602"/>
        <v>348766.5</v>
      </c>
      <c r="V5233">
        <f t="shared" si="1603"/>
        <v>3259500</v>
      </c>
      <c r="W5233" s="1" t="s">
        <v>197</v>
      </c>
      <c r="X5233" s="1" t="s">
        <v>1236</v>
      </c>
      <c r="Y5233" s="1" t="s">
        <v>3082</v>
      </c>
      <c r="Z5233" s="3">
        <v>13556</v>
      </c>
      <c r="AA5233" s="4">
        <f t="shared" si="1607"/>
        <v>9741</v>
      </c>
      <c r="AB5233" s="4">
        <f t="shared" ref="AB5233:AB5264" si="1613" xml:space="preserve"> 2244.740206  + 0.1097478*Q5233</f>
        <v>14168.838676000001</v>
      </c>
      <c r="AC5233" s="4">
        <f t="shared" ref="AC5233:AC5264" si="1614">AF5233</f>
        <v>9741</v>
      </c>
      <c r="AD5233" s="4">
        <f t="shared" si="1608"/>
        <v>9741</v>
      </c>
      <c r="AE5233" s="4">
        <v>9741</v>
      </c>
      <c r="AF5233" s="4">
        <v>9741</v>
      </c>
      <c r="AG5233" s="4">
        <f>AE5233</f>
        <v>9741</v>
      </c>
      <c r="AI5233" t="e">
        <f t="shared" si="1604"/>
        <v>#N/A</v>
      </c>
      <c r="AJ5233">
        <v>9360.14</v>
      </c>
      <c r="AK5233" s="2">
        <v>9360.14</v>
      </c>
      <c r="AL5233" s="2">
        <f>AJ5233</f>
        <v>9360.14</v>
      </c>
      <c r="AM5233" s="4"/>
      <c r="AN5233" t="e">
        <f>VLOOKUP([1]!Tabelle13[[#This Row],[Vlookup this ID for freight costs]],$AL$2:$AL$6811,2,FALSE)</f>
        <v>#REF!</v>
      </c>
      <c r="AP5233">
        <v>358.53</v>
      </c>
      <c r="AQ5233">
        <v>358.53</v>
      </c>
      <c r="AR5233" s="4">
        <v>15</v>
      </c>
      <c r="AS5233" s="4">
        <v>8</v>
      </c>
      <c r="AT5233" s="4">
        <v>2014</v>
      </c>
      <c r="AU5233" s="4">
        <v>25</v>
      </c>
      <c r="AV5233" s="4">
        <v>8</v>
      </c>
      <c r="AW5233" s="4">
        <v>2014</v>
      </c>
      <c r="AX5233" t="str">
        <f t="shared" si="1605"/>
        <v>Delay</v>
      </c>
      <c r="AY5233">
        <f t="shared" si="1606"/>
        <v>10</v>
      </c>
    </row>
    <row r="5234" spans="1:51" x14ac:dyDescent="0.2">
      <c r="A5234" s="3">
        <v>86706</v>
      </c>
      <c r="B5234" s="1" t="s">
        <v>50</v>
      </c>
      <c r="C5234" s="1" t="s">
        <v>51</v>
      </c>
      <c r="D5234" s="1" t="s">
        <v>130</v>
      </c>
      <c r="E5234" s="1" t="s">
        <v>101</v>
      </c>
      <c r="F5234" s="1" t="s">
        <v>101</v>
      </c>
      <c r="G5234" s="13" t="s">
        <v>1397</v>
      </c>
      <c r="H5234" s="12">
        <v>41866</v>
      </c>
      <c r="I5234" s="12" t="s">
        <v>1412</v>
      </c>
      <c r="J5234" s="12">
        <v>41876</v>
      </c>
      <c r="K5234" s="4">
        <v>5760</v>
      </c>
      <c r="L5234" s="1" t="s">
        <v>146</v>
      </c>
      <c r="M5234" s="1" t="s">
        <v>132</v>
      </c>
      <c r="N5234" s="1" t="s">
        <v>178</v>
      </c>
      <c r="O5234" s="1" t="s">
        <v>93</v>
      </c>
      <c r="P5234">
        <v>60</v>
      </c>
      <c r="Q5234">
        <v>57870</v>
      </c>
      <c r="R5234">
        <v>314812.79999999999</v>
      </c>
      <c r="S5234">
        <v>5.44</v>
      </c>
      <c r="T5234">
        <v>0.09</v>
      </c>
      <c r="U5234">
        <f t="shared" si="1602"/>
        <v>314812.80000000005</v>
      </c>
      <c r="V5234">
        <f t="shared" si="1603"/>
        <v>3472200</v>
      </c>
      <c r="W5234" s="1" t="s">
        <v>155</v>
      </c>
      <c r="X5234" s="1" t="s">
        <v>1236</v>
      </c>
      <c r="Y5234" s="1" t="s">
        <v>156</v>
      </c>
      <c r="Z5234" s="3">
        <v>14703</v>
      </c>
      <c r="AA5234" s="4">
        <f t="shared" si="1607"/>
        <v>9741</v>
      </c>
      <c r="AB5234" s="4">
        <f t="shared" si="1613"/>
        <v>8595.8453920000011</v>
      </c>
      <c r="AC5234" s="4">
        <f t="shared" si="1614"/>
        <v>9741</v>
      </c>
      <c r="AD5234" s="4">
        <f t="shared" si="1608"/>
        <v>9741</v>
      </c>
      <c r="AE5234" s="3" t="s">
        <v>2600</v>
      </c>
      <c r="AF5234" s="3">
        <v>9741</v>
      </c>
      <c r="AG5234" s="4">
        <f>AI5234</f>
        <v>9741</v>
      </c>
      <c r="AH5234" s="4">
        <v>84950</v>
      </c>
      <c r="AI5234">
        <f t="shared" si="1604"/>
        <v>9741</v>
      </c>
      <c r="AJ5234" t="s">
        <v>2600</v>
      </c>
      <c r="AK5234" s="2">
        <v>9360.14</v>
      </c>
      <c r="AL5234" s="2">
        <f>AN5234</f>
        <v>9360.14</v>
      </c>
      <c r="AM5234" s="4">
        <v>84950</v>
      </c>
      <c r="AN5234">
        <f>INDEX($AJ$2:$AJ$6811,MATCH(AM5234,$A$2:$A$6811,0))</f>
        <v>9360.14</v>
      </c>
      <c r="AP5234">
        <v>323.63</v>
      </c>
      <c r="AQ5234">
        <v>323.63</v>
      </c>
      <c r="AR5234" s="4">
        <v>15</v>
      </c>
      <c r="AS5234" s="4">
        <v>8</v>
      </c>
      <c r="AT5234" s="4">
        <v>2014</v>
      </c>
      <c r="AU5234" s="4">
        <v>25</v>
      </c>
      <c r="AV5234" s="4">
        <v>8</v>
      </c>
      <c r="AW5234" s="4">
        <v>2014</v>
      </c>
      <c r="AX5234" t="str">
        <f t="shared" si="1605"/>
        <v>Delay</v>
      </c>
      <c r="AY5234">
        <f t="shared" si="1606"/>
        <v>10</v>
      </c>
    </row>
    <row r="5235" spans="1:51" x14ac:dyDescent="0.2">
      <c r="A5235" s="3">
        <v>82425</v>
      </c>
      <c r="B5235" s="1" t="s">
        <v>151</v>
      </c>
      <c r="C5235" s="1" t="s">
        <v>65</v>
      </c>
      <c r="D5235" s="1" t="s">
        <v>130</v>
      </c>
      <c r="E5235" s="1" t="s">
        <v>152</v>
      </c>
      <c r="F5235" s="1" t="s">
        <v>152</v>
      </c>
      <c r="G5235" s="13" t="s">
        <v>1102</v>
      </c>
      <c r="H5235" s="12">
        <v>40970</v>
      </c>
      <c r="I5235" s="12" t="s">
        <v>509</v>
      </c>
      <c r="J5235" s="12">
        <v>40895</v>
      </c>
      <c r="K5235" s="4">
        <v>3653</v>
      </c>
      <c r="L5235" s="1" t="s">
        <v>146</v>
      </c>
      <c r="M5235" s="1" t="s">
        <v>132</v>
      </c>
      <c r="N5235" s="1" t="s">
        <v>265</v>
      </c>
      <c r="O5235" s="1" t="s">
        <v>93</v>
      </c>
      <c r="P5235">
        <v>60</v>
      </c>
      <c r="Q5235">
        <v>60000</v>
      </c>
      <c r="R5235">
        <v>154800</v>
      </c>
      <c r="S5235">
        <v>2.58</v>
      </c>
      <c r="T5235">
        <v>0.04</v>
      </c>
      <c r="U5235">
        <f t="shared" si="1602"/>
        <v>154800</v>
      </c>
      <c r="V5235">
        <f t="shared" si="1603"/>
        <v>3600000</v>
      </c>
      <c r="W5235" s="1" t="s">
        <v>179</v>
      </c>
      <c r="X5235" s="1" t="s">
        <v>1236</v>
      </c>
      <c r="Y5235" s="1" t="s">
        <v>156</v>
      </c>
      <c r="Z5235" s="3">
        <v>7726</v>
      </c>
      <c r="AA5235" s="4">
        <f t="shared" si="1607"/>
        <v>9746</v>
      </c>
      <c r="AB5235" s="4">
        <f t="shared" si="1613"/>
        <v>8829.6082060000008</v>
      </c>
      <c r="AC5235" s="4">
        <f t="shared" si="1614"/>
        <v>9746</v>
      </c>
      <c r="AD5235" s="4">
        <f t="shared" si="1608"/>
        <v>10466.8125</v>
      </c>
      <c r="AE5235" s="4">
        <v>9746</v>
      </c>
      <c r="AF5235" s="4">
        <v>9746</v>
      </c>
      <c r="AG5235" s="4">
        <f>AE5235</f>
        <v>9746</v>
      </c>
      <c r="AI5235" t="e">
        <f t="shared" si="1604"/>
        <v>#N/A</v>
      </c>
      <c r="AJ5235">
        <v>15322.73</v>
      </c>
      <c r="AK5235" s="2">
        <v>15322.73</v>
      </c>
      <c r="AL5235" s="2">
        <f>AJ5235</f>
        <v>15322.73</v>
      </c>
      <c r="AM5235" s="4"/>
      <c r="AN5235" t="e">
        <f>VLOOKUP([1]!Tabelle13[[#This Row],[Vlookup this ID for freight costs]],$AL$2:$AL$6811,2,FALSE)</f>
        <v>#REF!</v>
      </c>
      <c r="AP5235">
        <v>255.42</v>
      </c>
      <c r="AQ5235">
        <v>255.42</v>
      </c>
      <c r="AR5235" s="4">
        <v>2</v>
      </c>
      <c r="AS5235" s="4">
        <v>4</v>
      </c>
      <c r="AT5235" s="4">
        <v>2012</v>
      </c>
      <c r="AU5235" s="4">
        <v>18</v>
      </c>
      <c r="AV5235" s="4">
        <v>12</v>
      </c>
      <c r="AW5235" s="4">
        <v>2011</v>
      </c>
      <c r="AX5235" t="str">
        <f t="shared" si="1605"/>
        <v>No Delay</v>
      </c>
      <c r="AY5235">
        <f t="shared" si="1606"/>
        <v>0</v>
      </c>
    </row>
    <row r="5236" spans="1:51" x14ac:dyDescent="0.2">
      <c r="A5236" s="3">
        <v>86429</v>
      </c>
      <c r="B5236" s="1" t="s">
        <v>151</v>
      </c>
      <c r="C5236" s="1" t="s">
        <v>65</v>
      </c>
      <c r="D5236" s="1" t="s">
        <v>130</v>
      </c>
      <c r="E5236" s="1" t="s">
        <v>152</v>
      </c>
      <c r="F5236" s="1" t="s">
        <v>152</v>
      </c>
      <c r="G5236" s="13" t="s">
        <v>1102</v>
      </c>
      <c r="H5236" s="12">
        <v>40970</v>
      </c>
      <c r="I5236" s="12" t="s">
        <v>509</v>
      </c>
      <c r="J5236" s="12">
        <v>40895</v>
      </c>
      <c r="K5236" s="4">
        <v>3660</v>
      </c>
      <c r="L5236" s="1" t="s">
        <v>146</v>
      </c>
      <c r="M5236" s="1" t="s">
        <v>132</v>
      </c>
      <c r="N5236" s="1" t="s">
        <v>265</v>
      </c>
      <c r="O5236" s="1" t="s">
        <v>93</v>
      </c>
      <c r="P5236">
        <v>60</v>
      </c>
      <c r="Q5236">
        <v>85722</v>
      </c>
      <c r="R5236">
        <v>221162.76</v>
      </c>
      <c r="S5236">
        <v>2.58</v>
      </c>
      <c r="T5236">
        <v>0.04</v>
      </c>
      <c r="U5236">
        <f t="shared" si="1602"/>
        <v>221162.76</v>
      </c>
      <c r="V5236">
        <f t="shared" si="1603"/>
        <v>5143320</v>
      </c>
      <c r="W5236" s="1" t="s">
        <v>197</v>
      </c>
      <c r="X5236" s="1" t="s">
        <v>1236</v>
      </c>
      <c r="Y5236" s="1" t="s">
        <v>3082</v>
      </c>
      <c r="Z5236" s="3">
        <v>7428</v>
      </c>
      <c r="AA5236" s="4">
        <f t="shared" si="1607"/>
        <v>9746</v>
      </c>
      <c r="AB5236" s="4">
        <f t="shared" si="1613"/>
        <v>11652.541117600002</v>
      </c>
      <c r="AC5236" s="4">
        <f t="shared" si="1614"/>
        <v>9746</v>
      </c>
      <c r="AD5236" s="4">
        <f t="shared" si="1608"/>
        <v>9746</v>
      </c>
      <c r="AE5236" s="3" t="s">
        <v>2601</v>
      </c>
      <c r="AF5236" s="3">
        <v>9746</v>
      </c>
      <c r="AG5236" s="4">
        <f>AI5236</f>
        <v>9746</v>
      </c>
      <c r="AH5236" s="4">
        <v>82425</v>
      </c>
      <c r="AI5236">
        <f t="shared" si="1604"/>
        <v>9746</v>
      </c>
      <c r="AJ5236" t="s">
        <v>2601</v>
      </c>
      <c r="AK5236" s="2">
        <v>15322.73</v>
      </c>
      <c r="AL5236" s="2">
        <f>AN5236</f>
        <v>15322.73</v>
      </c>
      <c r="AM5236" s="4">
        <v>82425</v>
      </c>
      <c r="AN5236">
        <f>INDEX($AJ$2:$AJ$6811,MATCH(AM5236,$A$2:$A$6811,0))</f>
        <v>15322.73</v>
      </c>
      <c r="AP5236">
        <v>364.92</v>
      </c>
      <c r="AQ5236">
        <v>364.92</v>
      </c>
      <c r="AR5236" s="4">
        <v>2</v>
      </c>
      <c r="AS5236" s="4">
        <v>4</v>
      </c>
      <c r="AT5236" s="4">
        <v>2012</v>
      </c>
      <c r="AU5236" s="4">
        <v>18</v>
      </c>
      <c r="AV5236" s="4">
        <v>12</v>
      </c>
      <c r="AW5236" s="4">
        <v>2011</v>
      </c>
      <c r="AX5236" t="str">
        <f t="shared" si="1605"/>
        <v>No Delay</v>
      </c>
      <c r="AY5236">
        <f t="shared" si="1606"/>
        <v>0</v>
      </c>
    </row>
    <row r="5237" spans="1:51" x14ac:dyDescent="0.2">
      <c r="A5237" s="3">
        <v>83616</v>
      </c>
      <c r="B5237" s="1" t="s">
        <v>215</v>
      </c>
      <c r="C5237" s="1" t="s">
        <v>89</v>
      </c>
      <c r="D5237" s="1" t="s">
        <v>130</v>
      </c>
      <c r="E5237" s="1" t="s">
        <v>101</v>
      </c>
      <c r="F5237" s="1" t="s">
        <v>101</v>
      </c>
      <c r="G5237" s="13" t="s">
        <v>2066</v>
      </c>
      <c r="H5237" s="12">
        <v>41169</v>
      </c>
      <c r="I5237" s="12" t="s">
        <v>1157</v>
      </c>
      <c r="J5237" s="12">
        <v>41148</v>
      </c>
      <c r="K5237" s="4">
        <v>4127</v>
      </c>
      <c r="L5237" s="1" t="s">
        <v>146</v>
      </c>
      <c r="M5237" s="1" t="s">
        <v>132</v>
      </c>
      <c r="N5237" s="1" t="s">
        <v>408</v>
      </c>
      <c r="O5237" s="1" t="s">
        <v>93</v>
      </c>
      <c r="P5237">
        <v>120</v>
      </c>
      <c r="Q5237">
        <v>25597</v>
      </c>
      <c r="R5237">
        <v>750248.07</v>
      </c>
      <c r="S5237">
        <v>29.31</v>
      </c>
      <c r="T5237">
        <v>0.24</v>
      </c>
      <c r="U5237">
        <f t="shared" si="1602"/>
        <v>750248.07</v>
      </c>
      <c r="V5237">
        <f t="shared" si="1603"/>
        <v>3071640</v>
      </c>
      <c r="W5237" s="1" t="s">
        <v>160</v>
      </c>
      <c r="X5237" s="1" t="s">
        <v>1236</v>
      </c>
      <c r="Y5237" s="1" t="s">
        <v>161</v>
      </c>
      <c r="Z5237" s="3">
        <v>12573</v>
      </c>
      <c r="AA5237" s="4">
        <f t="shared" si="1607"/>
        <v>9790</v>
      </c>
      <c r="AB5237" s="4">
        <f t="shared" si="1613"/>
        <v>5053.9546425999997</v>
      </c>
      <c r="AC5237" s="4">
        <f t="shared" si="1614"/>
        <v>9790</v>
      </c>
      <c r="AD5237" s="4">
        <f t="shared" si="1608"/>
        <v>9790</v>
      </c>
      <c r="AE5237" s="4">
        <v>9790</v>
      </c>
      <c r="AF5237" s="4">
        <v>9790</v>
      </c>
      <c r="AG5237" s="4">
        <f>AE5237</f>
        <v>9790</v>
      </c>
      <c r="AI5237" t="e">
        <f t="shared" si="1604"/>
        <v>#N/A</v>
      </c>
      <c r="AJ5237">
        <v>20786.04</v>
      </c>
      <c r="AK5237" s="2">
        <v>20786.04</v>
      </c>
      <c r="AL5237" s="2">
        <f>AJ5237</f>
        <v>20786.04</v>
      </c>
      <c r="AM5237" s="4"/>
      <c r="AN5237" t="e">
        <f>VLOOKUP([1]!Tabelle13[[#This Row],[Vlookup this ID for freight costs]],$AL$2:$AL$6811,2,FALSE)</f>
        <v>#REF!</v>
      </c>
      <c r="AP5237">
        <v>1051.8499999999999</v>
      </c>
      <c r="AQ5237">
        <v>1051.8499999999999</v>
      </c>
      <c r="AR5237" s="4">
        <v>17</v>
      </c>
      <c r="AS5237" s="4">
        <v>9</v>
      </c>
      <c r="AT5237" s="4">
        <v>2012</v>
      </c>
      <c r="AU5237" s="4">
        <v>27</v>
      </c>
      <c r="AV5237" s="4">
        <v>8</v>
      </c>
      <c r="AW5237" s="4">
        <v>2012</v>
      </c>
      <c r="AX5237" t="str">
        <f t="shared" si="1605"/>
        <v>No Delay</v>
      </c>
      <c r="AY5237">
        <f t="shared" si="1606"/>
        <v>0</v>
      </c>
    </row>
    <row r="5238" spans="1:51" x14ac:dyDescent="0.2">
      <c r="A5238" s="3">
        <v>84743</v>
      </c>
      <c r="B5238" s="1" t="s">
        <v>215</v>
      </c>
      <c r="C5238" s="1" t="s">
        <v>89</v>
      </c>
      <c r="D5238" s="1" t="s">
        <v>130</v>
      </c>
      <c r="E5238" s="1" t="s">
        <v>101</v>
      </c>
      <c r="F5238" s="1" t="s">
        <v>101</v>
      </c>
      <c r="G5238" s="13" t="s">
        <v>2066</v>
      </c>
      <c r="H5238" s="12">
        <v>41169</v>
      </c>
      <c r="I5238" s="12" t="s">
        <v>1157</v>
      </c>
      <c r="J5238" s="12">
        <v>41148</v>
      </c>
      <c r="K5238" s="4">
        <v>4129</v>
      </c>
      <c r="L5238" s="1" t="s">
        <v>146</v>
      </c>
      <c r="M5238" s="1" t="s">
        <v>132</v>
      </c>
      <c r="N5238" s="1" t="s">
        <v>408</v>
      </c>
      <c r="O5238" s="1" t="s">
        <v>93</v>
      </c>
      <c r="P5238">
        <v>120</v>
      </c>
      <c r="Q5238">
        <v>13033</v>
      </c>
      <c r="R5238">
        <v>381997.23</v>
      </c>
      <c r="S5238">
        <v>29.31</v>
      </c>
      <c r="T5238">
        <v>0.24</v>
      </c>
      <c r="U5238">
        <f t="shared" si="1602"/>
        <v>381997.23</v>
      </c>
      <c r="V5238">
        <f t="shared" si="1603"/>
        <v>1563960</v>
      </c>
      <c r="W5238" s="1" t="s">
        <v>155</v>
      </c>
      <c r="X5238" s="1" t="s">
        <v>1236</v>
      </c>
      <c r="Y5238" s="1" t="s">
        <v>156</v>
      </c>
      <c r="Z5238" s="3">
        <v>13090</v>
      </c>
      <c r="AA5238" s="4">
        <f t="shared" si="1607"/>
        <v>9790</v>
      </c>
      <c r="AB5238" s="4">
        <f t="shared" si="1613"/>
        <v>3675.0832834000003</v>
      </c>
      <c r="AC5238" s="4">
        <f t="shared" si="1614"/>
        <v>9790</v>
      </c>
      <c r="AD5238" s="4">
        <f t="shared" si="1608"/>
        <v>9790</v>
      </c>
      <c r="AE5238" s="3" t="s">
        <v>2602</v>
      </c>
      <c r="AF5238" s="3">
        <v>9790</v>
      </c>
      <c r="AG5238" s="4">
        <f>AI5238</f>
        <v>9790</v>
      </c>
      <c r="AH5238" s="4">
        <v>83616</v>
      </c>
      <c r="AI5238">
        <f t="shared" si="1604"/>
        <v>9790</v>
      </c>
      <c r="AJ5238" t="s">
        <v>2602</v>
      </c>
      <c r="AK5238" s="2">
        <v>20786.04</v>
      </c>
      <c r="AL5238" s="2">
        <f>AN5238</f>
        <v>20786.04</v>
      </c>
      <c r="AM5238" s="4">
        <v>83616</v>
      </c>
      <c r="AN5238">
        <f>INDEX($AJ$2:$AJ$6811,MATCH(AM5238,$A$2:$A$6811,0))</f>
        <v>20786.04</v>
      </c>
      <c r="AP5238">
        <v>535.55999999999995</v>
      </c>
      <c r="AQ5238">
        <v>535.55999999999995</v>
      </c>
      <c r="AR5238" s="4">
        <v>17</v>
      </c>
      <c r="AS5238" s="4">
        <v>9</v>
      </c>
      <c r="AT5238" s="4">
        <v>2012</v>
      </c>
      <c r="AU5238" s="4">
        <v>27</v>
      </c>
      <c r="AV5238" s="4">
        <v>8</v>
      </c>
      <c r="AW5238" s="4">
        <v>2012</v>
      </c>
      <c r="AX5238" t="str">
        <f t="shared" si="1605"/>
        <v>No Delay</v>
      </c>
      <c r="AY5238">
        <f t="shared" si="1606"/>
        <v>0</v>
      </c>
    </row>
    <row r="5239" spans="1:51" x14ac:dyDescent="0.2">
      <c r="A5239" s="3">
        <v>12613</v>
      </c>
      <c r="B5239" s="1" t="s">
        <v>350</v>
      </c>
      <c r="C5239" s="1" t="s">
        <v>65</v>
      </c>
      <c r="D5239" s="1" t="s">
        <v>130</v>
      </c>
      <c r="E5239" s="1" t="s">
        <v>152</v>
      </c>
      <c r="F5239" s="1" t="s">
        <v>152</v>
      </c>
      <c r="G5239" s="13" t="s">
        <v>409</v>
      </c>
      <c r="H5239" s="12">
        <v>40106</v>
      </c>
      <c r="I5239" s="12" t="s">
        <v>409</v>
      </c>
      <c r="J5239" s="12">
        <v>40106</v>
      </c>
      <c r="K5239" s="4">
        <v>1926</v>
      </c>
      <c r="L5239" s="1" t="s">
        <v>146</v>
      </c>
      <c r="M5239" s="1" t="s">
        <v>132</v>
      </c>
      <c r="N5239" s="1" t="s">
        <v>159</v>
      </c>
      <c r="O5239" s="1" t="s">
        <v>93</v>
      </c>
      <c r="P5239">
        <v>30</v>
      </c>
      <c r="Q5239">
        <v>121280</v>
      </c>
      <c r="R5239">
        <v>1425040</v>
      </c>
      <c r="S5239">
        <v>11.75</v>
      </c>
      <c r="T5239">
        <v>0.39</v>
      </c>
      <c r="U5239">
        <f t="shared" si="1602"/>
        <v>1425040</v>
      </c>
      <c r="V5239">
        <f t="shared" si="1603"/>
        <v>3638400</v>
      </c>
      <c r="W5239" s="1" t="s">
        <v>160</v>
      </c>
      <c r="X5239" s="1" t="s">
        <v>1236</v>
      </c>
      <c r="Y5239" s="1" t="s">
        <v>161</v>
      </c>
      <c r="Z5239" s="3">
        <v>7348</v>
      </c>
      <c r="AA5239" s="4">
        <f t="shared" si="1607"/>
        <v>9813</v>
      </c>
      <c r="AB5239" s="4">
        <f t="shared" si="1613"/>
        <v>15554.953390000001</v>
      </c>
      <c r="AC5239" s="4">
        <f t="shared" si="1614"/>
        <v>9813</v>
      </c>
      <c r="AD5239" s="4">
        <f t="shared" si="1608"/>
        <v>9813</v>
      </c>
      <c r="AE5239" s="4">
        <v>9813</v>
      </c>
      <c r="AF5239" s="4">
        <v>9813</v>
      </c>
      <c r="AG5239" s="4">
        <f>AE5239</f>
        <v>9813</v>
      </c>
      <c r="AI5239" t="e">
        <f t="shared" si="1604"/>
        <v>#N/A</v>
      </c>
      <c r="AJ5239">
        <v>9341.49</v>
      </c>
      <c r="AK5239" s="2">
        <v>9341.49</v>
      </c>
      <c r="AL5239" s="2">
        <f>AJ5239</f>
        <v>9341.49</v>
      </c>
      <c r="AM5239" s="4"/>
      <c r="AN5239" t="e">
        <f>VLOOKUP([1]!Tabelle13[[#This Row],[Vlookup this ID for freight costs]],$AL$2:$AL$6811,2,FALSE)</f>
        <v>#REF!</v>
      </c>
      <c r="AP5239">
        <v>2793.08</v>
      </c>
      <c r="AQ5239">
        <v>2793.08</v>
      </c>
      <c r="AR5239" s="4">
        <v>20</v>
      </c>
      <c r="AS5239" s="4">
        <v>10</v>
      </c>
      <c r="AT5239" s="4">
        <v>2009</v>
      </c>
      <c r="AU5239" s="4">
        <v>20</v>
      </c>
      <c r="AV5239" s="4">
        <v>10</v>
      </c>
      <c r="AW5239" s="4">
        <v>2009</v>
      </c>
      <c r="AX5239" t="str">
        <f t="shared" si="1605"/>
        <v>No Delay</v>
      </c>
      <c r="AY5239">
        <f t="shared" si="1606"/>
        <v>0</v>
      </c>
    </row>
    <row r="5240" spans="1:51" x14ac:dyDescent="0.2">
      <c r="A5240" s="3">
        <v>68949</v>
      </c>
      <c r="B5240" s="1" t="s">
        <v>463</v>
      </c>
      <c r="C5240" s="1" t="s">
        <v>73</v>
      </c>
      <c r="D5240" s="1" t="s">
        <v>52</v>
      </c>
      <c r="E5240" s="1" t="s">
        <v>152</v>
      </c>
      <c r="F5240" s="1" t="s">
        <v>152</v>
      </c>
      <c r="G5240" s="13" t="s">
        <v>1302</v>
      </c>
      <c r="H5240" s="12">
        <v>41804</v>
      </c>
      <c r="I5240" s="12" t="s">
        <v>1303</v>
      </c>
      <c r="J5240" s="12">
        <v>41806</v>
      </c>
      <c r="K5240" s="4">
        <v>5573</v>
      </c>
      <c r="L5240" s="1" t="s">
        <v>146</v>
      </c>
      <c r="M5240" s="1" t="s">
        <v>1210</v>
      </c>
      <c r="N5240" s="1" t="s">
        <v>265</v>
      </c>
      <c r="O5240" s="1" t="s">
        <v>93</v>
      </c>
      <c r="P5240">
        <v>60</v>
      </c>
      <c r="Q5240">
        <v>158000</v>
      </c>
      <c r="R5240">
        <v>347600</v>
      </c>
      <c r="S5240">
        <v>2.2000000000000002</v>
      </c>
      <c r="T5240">
        <v>0.04</v>
      </c>
      <c r="U5240">
        <f t="shared" si="1602"/>
        <v>347600</v>
      </c>
      <c r="V5240">
        <f t="shared" si="1603"/>
        <v>9480000</v>
      </c>
      <c r="W5240" s="1" t="s">
        <v>197</v>
      </c>
      <c r="X5240" s="1" t="s">
        <v>1236</v>
      </c>
      <c r="Y5240" s="1" t="s">
        <v>3082</v>
      </c>
      <c r="Z5240" s="3">
        <v>7702</v>
      </c>
      <c r="AA5240" s="4">
        <f t="shared" si="1607"/>
        <v>9832</v>
      </c>
      <c r="AB5240" s="4">
        <f t="shared" si="1613"/>
        <v>19584.892606000001</v>
      </c>
      <c r="AC5240" s="4">
        <f t="shared" si="1614"/>
        <v>9832</v>
      </c>
      <c r="AD5240" s="4">
        <f t="shared" si="1608"/>
        <v>13300</v>
      </c>
      <c r="AE5240" s="4">
        <v>9832</v>
      </c>
      <c r="AF5240" s="4">
        <v>9832</v>
      </c>
      <c r="AG5240" s="4">
        <f>AE5240</f>
        <v>9832</v>
      </c>
      <c r="AI5240" t="e">
        <f t="shared" si="1604"/>
        <v>#N/A</v>
      </c>
      <c r="AJ5240">
        <v>68350.52</v>
      </c>
      <c r="AK5240" s="2">
        <v>68350.52</v>
      </c>
      <c r="AL5240" s="2">
        <f>AJ5240</f>
        <v>68350.52</v>
      </c>
      <c r="AM5240" s="4"/>
      <c r="AN5240" t="e">
        <f>VLOOKUP([1]!Tabelle13[[#This Row],[Vlookup this ID for freight costs]],$AL$2:$AL$6811,2,FALSE)</f>
        <v>#REF!</v>
      </c>
      <c r="AP5240">
        <v>357.33</v>
      </c>
      <c r="AQ5240">
        <v>357.33</v>
      </c>
      <c r="AR5240" s="4">
        <v>14</v>
      </c>
      <c r="AS5240" s="4">
        <v>6</v>
      </c>
      <c r="AT5240" s="4">
        <v>2014</v>
      </c>
      <c r="AU5240" s="4">
        <v>16</v>
      </c>
      <c r="AV5240" s="4">
        <v>6</v>
      </c>
      <c r="AW5240" s="4">
        <v>2014</v>
      </c>
      <c r="AX5240" t="str">
        <f t="shared" si="1605"/>
        <v>Delay</v>
      </c>
      <c r="AY5240">
        <f t="shared" si="1606"/>
        <v>2</v>
      </c>
    </row>
    <row r="5241" spans="1:51" x14ac:dyDescent="0.2">
      <c r="A5241" s="3">
        <v>84560</v>
      </c>
      <c r="B5241" s="1" t="s">
        <v>215</v>
      </c>
      <c r="C5241" s="1" t="s">
        <v>89</v>
      </c>
      <c r="D5241" s="1" t="s">
        <v>130</v>
      </c>
      <c r="E5241" s="1" t="s">
        <v>53</v>
      </c>
      <c r="F5241" s="1" t="s">
        <v>53</v>
      </c>
      <c r="G5241" s="13" t="s">
        <v>561</v>
      </c>
      <c r="H5241" s="12">
        <v>40308</v>
      </c>
      <c r="I5241" s="12" t="s">
        <v>404</v>
      </c>
      <c r="J5241" s="12">
        <v>40305</v>
      </c>
      <c r="K5241" s="4">
        <v>2391</v>
      </c>
      <c r="L5241" s="1" t="s">
        <v>146</v>
      </c>
      <c r="M5241" s="1" t="s">
        <v>132</v>
      </c>
      <c r="N5241" s="1" t="s">
        <v>167</v>
      </c>
      <c r="O5241" s="1" t="s">
        <v>93</v>
      </c>
      <c r="P5241">
        <v>30</v>
      </c>
      <c r="Q5241">
        <v>45108</v>
      </c>
      <c r="R5241">
        <v>214263</v>
      </c>
      <c r="S5241">
        <v>4.75</v>
      </c>
      <c r="T5241">
        <v>0.16</v>
      </c>
      <c r="U5241">
        <f t="shared" si="1602"/>
        <v>214263</v>
      </c>
      <c r="V5241">
        <f t="shared" si="1603"/>
        <v>1353240</v>
      </c>
      <c r="W5241" s="1" t="s">
        <v>155</v>
      </c>
      <c r="X5241" s="1" t="s">
        <v>1236</v>
      </c>
      <c r="Y5241" s="1" t="s">
        <v>156</v>
      </c>
      <c r="Z5241" s="3">
        <v>9211</v>
      </c>
      <c r="AA5241" s="4">
        <f t="shared" si="1607"/>
        <v>9863</v>
      </c>
      <c r="AB5241" s="4">
        <f t="shared" si="1613"/>
        <v>7195.2439684000001</v>
      </c>
      <c r="AC5241" s="4">
        <f t="shared" si="1614"/>
        <v>9863</v>
      </c>
      <c r="AD5241" s="4">
        <f t="shared" si="1608"/>
        <v>9863</v>
      </c>
      <c r="AE5241" s="4">
        <v>9863</v>
      </c>
      <c r="AF5241" s="4">
        <v>9863</v>
      </c>
      <c r="AG5241" s="4">
        <f>AE5241</f>
        <v>9863</v>
      </c>
      <c r="AI5241" t="e">
        <f t="shared" si="1604"/>
        <v>#N/A</v>
      </c>
      <c r="AJ5241">
        <v>19150.150000000001</v>
      </c>
      <c r="AK5241" s="2">
        <v>19150.150000000001</v>
      </c>
      <c r="AL5241" s="2">
        <f>AJ5241</f>
        <v>19150.150000000001</v>
      </c>
      <c r="AM5241" s="4"/>
      <c r="AN5241" t="e">
        <f>VLOOKUP([1]!Tabelle13[[#This Row],[Vlookup this ID for freight costs]],$AL$2:$AL$6811,2,FALSE)</f>
        <v>#REF!</v>
      </c>
      <c r="AP5241">
        <v>461.95</v>
      </c>
      <c r="AQ5241">
        <v>461.95</v>
      </c>
      <c r="AR5241" s="4">
        <v>10</v>
      </c>
      <c r="AS5241" s="4">
        <v>5</v>
      </c>
      <c r="AT5241" s="4">
        <v>2010</v>
      </c>
      <c r="AU5241" s="4">
        <v>7</v>
      </c>
      <c r="AV5241" s="4">
        <v>5</v>
      </c>
      <c r="AW5241" s="4">
        <v>2010</v>
      </c>
      <c r="AX5241" t="str">
        <f t="shared" si="1605"/>
        <v>No Delay</v>
      </c>
      <c r="AY5241">
        <f t="shared" si="1606"/>
        <v>0</v>
      </c>
    </row>
    <row r="5242" spans="1:51" x14ac:dyDescent="0.2">
      <c r="A5242" s="3">
        <v>86304</v>
      </c>
      <c r="B5242" s="1" t="s">
        <v>215</v>
      </c>
      <c r="C5242" s="1" t="s">
        <v>89</v>
      </c>
      <c r="D5242" s="1" t="s">
        <v>130</v>
      </c>
      <c r="E5242" s="1" t="s">
        <v>53</v>
      </c>
      <c r="F5242" s="1" t="s">
        <v>53</v>
      </c>
      <c r="G5242" s="13" t="s">
        <v>561</v>
      </c>
      <c r="H5242" s="12">
        <v>40308</v>
      </c>
      <c r="I5242" s="12" t="s">
        <v>404</v>
      </c>
      <c r="J5242" s="12">
        <v>40305</v>
      </c>
      <c r="K5242" s="4">
        <v>2397</v>
      </c>
      <c r="L5242" s="1" t="s">
        <v>146</v>
      </c>
      <c r="M5242" s="1" t="s">
        <v>132</v>
      </c>
      <c r="N5242" s="1" t="s">
        <v>275</v>
      </c>
      <c r="O5242" s="1" t="s">
        <v>93</v>
      </c>
      <c r="P5242">
        <v>60</v>
      </c>
      <c r="Q5242">
        <v>45024</v>
      </c>
      <c r="R5242">
        <v>384955.2</v>
      </c>
      <c r="S5242">
        <v>8.5500000000000007</v>
      </c>
      <c r="T5242">
        <v>0.14000000000000001</v>
      </c>
      <c r="U5242">
        <f t="shared" si="1602"/>
        <v>384955.2</v>
      </c>
      <c r="V5242">
        <f t="shared" si="1603"/>
        <v>2701440</v>
      </c>
      <c r="W5242" s="1" t="s">
        <v>160</v>
      </c>
      <c r="X5242" s="1" t="s">
        <v>1236</v>
      </c>
      <c r="Y5242" s="1" t="s">
        <v>161</v>
      </c>
      <c r="Z5242" s="3">
        <v>8828</v>
      </c>
      <c r="AA5242" s="4">
        <f t="shared" si="1607"/>
        <v>9863</v>
      </c>
      <c r="AB5242" s="4">
        <f t="shared" si="1613"/>
        <v>7186.0251532000002</v>
      </c>
      <c r="AC5242" s="4">
        <f t="shared" si="1614"/>
        <v>9863</v>
      </c>
      <c r="AD5242" s="4">
        <f t="shared" si="1608"/>
        <v>9863</v>
      </c>
      <c r="AE5242" s="3" t="s">
        <v>2603</v>
      </c>
      <c r="AF5242" s="3">
        <v>9863</v>
      </c>
      <c r="AG5242" s="4">
        <f t="shared" ref="AG5242:AG5247" si="1615">AI5242</f>
        <v>9863</v>
      </c>
      <c r="AH5242" s="4">
        <v>84560</v>
      </c>
      <c r="AI5242">
        <f t="shared" si="1604"/>
        <v>9863</v>
      </c>
      <c r="AJ5242" t="s">
        <v>2603</v>
      </c>
      <c r="AK5242" s="2">
        <v>19150.150000000001</v>
      </c>
      <c r="AL5242" s="2">
        <f t="shared" ref="AL5242:AL5247" si="1616">AN5242</f>
        <v>19150.150000000001</v>
      </c>
      <c r="AM5242" s="4">
        <v>84560</v>
      </c>
      <c r="AN5242">
        <f t="shared" ref="AN5242:AN5247" si="1617">INDEX($AJ$2:$AJ$6811,MATCH(AM5242,$A$2:$A$6811,0))</f>
        <v>19150.150000000001</v>
      </c>
      <c r="AP5242">
        <v>829.96</v>
      </c>
      <c r="AQ5242">
        <v>829.96</v>
      </c>
      <c r="AR5242" s="4">
        <v>10</v>
      </c>
      <c r="AS5242" s="4">
        <v>5</v>
      </c>
      <c r="AT5242" s="4">
        <v>2010</v>
      </c>
      <c r="AU5242" s="4">
        <v>7</v>
      </c>
      <c r="AV5242" s="4">
        <v>5</v>
      </c>
      <c r="AW5242" s="4">
        <v>2010</v>
      </c>
      <c r="AX5242" t="str">
        <f t="shared" si="1605"/>
        <v>No Delay</v>
      </c>
      <c r="AY5242">
        <f t="shared" si="1606"/>
        <v>0</v>
      </c>
    </row>
    <row r="5243" spans="1:51" x14ac:dyDescent="0.2">
      <c r="A5243" s="3">
        <v>84561</v>
      </c>
      <c r="B5243" s="1" t="s">
        <v>215</v>
      </c>
      <c r="C5243" s="1" t="s">
        <v>89</v>
      </c>
      <c r="D5243" s="1" t="s">
        <v>130</v>
      </c>
      <c r="E5243" s="1" t="s">
        <v>53</v>
      </c>
      <c r="F5243" s="1" t="s">
        <v>53</v>
      </c>
      <c r="G5243" s="13" t="s">
        <v>561</v>
      </c>
      <c r="H5243" s="12">
        <v>40308</v>
      </c>
      <c r="I5243" s="12" t="s">
        <v>404</v>
      </c>
      <c r="J5243" s="12">
        <v>40305</v>
      </c>
      <c r="K5243" s="4">
        <v>2392</v>
      </c>
      <c r="L5243" s="1" t="s">
        <v>146</v>
      </c>
      <c r="M5243" s="1" t="s">
        <v>132</v>
      </c>
      <c r="N5243" s="1" t="s">
        <v>171</v>
      </c>
      <c r="O5243" s="1" t="s">
        <v>93</v>
      </c>
      <c r="P5243">
        <v>60</v>
      </c>
      <c r="Q5243">
        <v>5664</v>
      </c>
      <c r="R5243">
        <v>13820.16</v>
      </c>
      <c r="S5243">
        <v>2.44</v>
      </c>
      <c r="T5243">
        <v>0.04</v>
      </c>
      <c r="U5243">
        <f t="shared" si="1602"/>
        <v>13820.16</v>
      </c>
      <c r="V5243">
        <f t="shared" si="1603"/>
        <v>339840</v>
      </c>
      <c r="W5243" s="1" t="s">
        <v>155</v>
      </c>
      <c r="X5243" s="1" t="s">
        <v>1236</v>
      </c>
      <c r="Y5243" s="1" t="s">
        <v>156</v>
      </c>
      <c r="Z5243" s="3">
        <v>9211</v>
      </c>
      <c r="AA5243" s="4">
        <f t="shared" si="1607"/>
        <v>9863</v>
      </c>
      <c r="AB5243" s="4">
        <f t="shared" si="1613"/>
        <v>2866.3517452000001</v>
      </c>
      <c r="AC5243" s="4">
        <f t="shared" si="1614"/>
        <v>9863</v>
      </c>
      <c r="AD5243" s="4">
        <f t="shared" si="1608"/>
        <v>9863</v>
      </c>
      <c r="AE5243" s="3" t="s">
        <v>2603</v>
      </c>
      <c r="AF5243" s="3">
        <v>9863</v>
      </c>
      <c r="AG5243" s="4">
        <f t="shared" si="1615"/>
        <v>9863</v>
      </c>
      <c r="AH5243" s="4">
        <v>84560</v>
      </c>
      <c r="AI5243">
        <f t="shared" si="1604"/>
        <v>9863</v>
      </c>
      <c r="AJ5243" t="s">
        <v>2603</v>
      </c>
      <c r="AK5243" s="2">
        <v>19150.150000000001</v>
      </c>
      <c r="AL5243" s="2">
        <f t="shared" si="1616"/>
        <v>19150.150000000001</v>
      </c>
      <c r="AM5243" s="4">
        <v>84560</v>
      </c>
      <c r="AN5243">
        <f t="shared" si="1617"/>
        <v>19150.150000000001</v>
      </c>
      <c r="AP5243">
        <v>29.8</v>
      </c>
      <c r="AQ5243">
        <v>29.8</v>
      </c>
      <c r="AR5243" s="4">
        <v>10</v>
      </c>
      <c r="AS5243" s="4">
        <v>5</v>
      </c>
      <c r="AT5243" s="4">
        <v>2010</v>
      </c>
      <c r="AU5243" s="4">
        <v>7</v>
      </c>
      <c r="AV5243" s="4">
        <v>5</v>
      </c>
      <c r="AW5243" s="4">
        <v>2010</v>
      </c>
      <c r="AX5243" t="str">
        <f t="shared" si="1605"/>
        <v>No Delay</v>
      </c>
      <c r="AY5243">
        <f t="shared" si="1606"/>
        <v>0</v>
      </c>
    </row>
    <row r="5244" spans="1:51" x14ac:dyDescent="0.2">
      <c r="A5244" s="3">
        <v>85113</v>
      </c>
      <c r="B5244" s="1" t="s">
        <v>215</v>
      </c>
      <c r="C5244" s="1" t="s">
        <v>89</v>
      </c>
      <c r="D5244" s="1" t="s">
        <v>130</v>
      </c>
      <c r="E5244" s="1" t="s">
        <v>53</v>
      </c>
      <c r="F5244" s="1" t="s">
        <v>53</v>
      </c>
      <c r="G5244" s="13" t="s">
        <v>561</v>
      </c>
      <c r="H5244" s="12">
        <v>40308</v>
      </c>
      <c r="I5244" s="12" t="s">
        <v>404</v>
      </c>
      <c r="J5244" s="12">
        <v>40305</v>
      </c>
      <c r="K5244" s="4">
        <v>2393</v>
      </c>
      <c r="L5244" s="1" t="s">
        <v>146</v>
      </c>
      <c r="M5244" s="1" t="s">
        <v>132</v>
      </c>
      <c r="N5244" s="1" t="s">
        <v>171</v>
      </c>
      <c r="O5244" s="1" t="s">
        <v>93</v>
      </c>
      <c r="P5244">
        <v>60</v>
      </c>
      <c r="Q5244">
        <v>9316</v>
      </c>
      <c r="R5244">
        <v>22731.040000000001</v>
      </c>
      <c r="S5244">
        <v>2.44</v>
      </c>
      <c r="T5244">
        <v>0.04</v>
      </c>
      <c r="U5244">
        <f t="shared" si="1602"/>
        <v>22731.040000000001</v>
      </c>
      <c r="V5244">
        <f t="shared" si="1603"/>
        <v>558960</v>
      </c>
      <c r="W5244" s="1" t="s">
        <v>197</v>
      </c>
      <c r="X5244" s="1" t="s">
        <v>1236</v>
      </c>
      <c r="Y5244" s="1" t="s">
        <v>3082</v>
      </c>
      <c r="Z5244" s="3">
        <v>8794</v>
      </c>
      <c r="AA5244" s="4">
        <f t="shared" si="1607"/>
        <v>9863</v>
      </c>
      <c r="AB5244" s="4">
        <f t="shared" si="1613"/>
        <v>3267.1507108000001</v>
      </c>
      <c r="AC5244" s="4">
        <f t="shared" si="1614"/>
        <v>9863</v>
      </c>
      <c r="AD5244" s="4">
        <f t="shared" si="1608"/>
        <v>9863</v>
      </c>
      <c r="AE5244" s="3" t="s">
        <v>2603</v>
      </c>
      <c r="AF5244" s="3">
        <v>9863</v>
      </c>
      <c r="AG5244" s="4">
        <f t="shared" si="1615"/>
        <v>9863</v>
      </c>
      <c r="AH5244" s="4">
        <v>84560</v>
      </c>
      <c r="AI5244">
        <f t="shared" si="1604"/>
        <v>9863</v>
      </c>
      <c r="AJ5244" t="s">
        <v>2603</v>
      </c>
      <c r="AK5244" s="2">
        <v>19150.150000000001</v>
      </c>
      <c r="AL5244" s="2">
        <f t="shared" si="1616"/>
        <v>19150.150000000001</v>
      </c>
      <c r="AM5244" s="4">
        <v>84560</v>
      </c>
      <c r="AN5244">
        <f t="shared" si="1617"/>
        <v>19150.150000000001</v>
      </c>
      <c r="AP5244">
        <v>49.01</v>
      </c>
      <c r="AQ5244">
        <v>49.01</v>
      </c>
      <c r="AR5244" s="4">
        <v>10</v>
      </c>
      <c r="AS5244" s="4">
        <v>5</v>
      </c>
      <c r="AT5244" s="4">
        <v>2010</v>
      </c>
      <c r="AU5244" s="4">
        <v>7</v>
      </c>
      <c r="AV5244" s="4">
        <v>5</v>
      </c>
      <c r="AW5244" s="4">
        <v>2010</v>
      </c>
      <c r="AX5244" t="str">
        <f t="shared" si="1605"/>
        <v>No Delay</v>
      </c>
      <c r="AY5244">
        <f t="shared" si="1606"/>
        <v>0</v>
      </c>
    </row>
    <row r="5245" spans="1:51" x14ac:dyDescent="0.2">
      <c r="A5245" s="3">
        <v>85114</v>
      </c>
      <c r="B5245" s="1" t="s">
        <v>215</v>
      </c>
      <c r="C5245" s="1" t="s">
        <v>89</v>
      </c>
      <c r="D5245" s="1" t="s">
        <v>130</v>
      </c>
      <c r="E5245" s="1" t="s">
        <v>53</v>
      </c>
      <c r="F5245" s="1" t="s">
        <v>53</v>
      </c>
      <c r="G5245" s="13" t="s">
        <v>561</v>
      </c>
      <c r="H5245" s="12">
        <v>40308</v>
      </c>
      <c r="I5245" s="12" t="s">
        <v>404</v>
      </c>
      <c r="J5245" s="12">
        <v>40305</v>
      </c>
      <c r="K5245" s="4">
        <v>2394</v>
      </c>
      <c r="L5245" s="1" t="s">
        <v>146</v>
      </c>
      <c r="M5245" s="1" t="s">
        <v>132</v>
      </c>
      <c r="N5245" s="1" t="s">
        <v>163</v>
      </c>
      <c r="O5245" s="1" t="s">
        <v>93</v>
      </c>
      <c r="P5245">
        <v>60</v>
      </c>
      <c r="Q5245">
        <v>8150</v>
      </c>
      <c r="R5245">
        <v>154850</v>
      </c>
      <c r="S5245">
        <v>19</v>
      </c>
      <c r="T5245">
        <v>0.32</v>
      </c>
      <c r="U5245">
        <f t="shared" si="1602"/>
        <v>154850</v>
      </c>
      <c r="V5245">
        <f t="shared" si="1603"/>
        <v>489000</v>
      </c>
      <c r="W5245" s="1" t="s">
        <v>160</v>
      </c>
      <c r="X5245" s="1" t="s">
        <v>1236</v>
      </c>
      <c r="Y5245" s="1" t="s">
        <v>161</v>
      </c>
      <c r="Z5245" s="3">
        <v>8828</v>
      </c>
      <c r="AA5245" s="4">
        <f t="shared" si="1607"/>
        <v>9863</v>
      </c>
      <c r="AB5245" s="4">
        <f t="shared" si="1613"/>
        <v>3139.1847760000001</v>
      </c>
      <c r="AC5245" s="4">
        <f t="shared" si="1614"/>
        <v>9863</v>
      </c>
      <c r="AD5245" s="4">
        <f t="shared" si="1608"/>
        <v>9863</v>
      </c>
      <c r="AE5245" s="3" t="s">
        <v>2603</v>
      </c>
      <c r="AF5245" s="3">
        <v>9863</v>
      </c>
      <c r="AG5245" s="4">
        <f t="shared" si="1615"/>
        <v>9863</v>
      </c>
      <c r="AH5245" s="4">
        <v>84560</v>
      </c>
      <c r="AI5245">
        <f t="shared" si="1604"/>
        <v>9863</v>
      </c>
      <c r="AJ5245" t="s">
        <v>2603</v>
      </c>
      <c r="AK5245" s="2">
        <v>19150.150000000001</v>
      </c>
      <c r="AL5245" s="2">
        <f t="shared" si="1616"/>
        <v>19150.150000000001</v>
      </c>
      <c r="AM5245" s="4">
        <v>84560</v>
      </c>
      <c r="AN5245">
        <f t="shared" si="1617"/>
        <v>19150.150000000001</v>
      </c>
      <c r="AP5245">
        <v>333.86</v>
      </c>
      <c r="AQ5245">
        <v>333.86</v>
      </c>
      <c r="AR5245" s="4">
        <v>10</v>
      </c>
      <c r="AS5245" s="4">
        <v>5</v>
      </c>
      <c r="AT5245" s="4">
        <v>2010</v>
      </c>
      <c r="AU5245" s="4">
        <v>7</v>
      </c>
      <c r="AV5245" s="4">
        <v>5</v>
      </c>
      <c r="AW5245" s="4">
        <v>2010</v>
      </c>
      <c r="AX5245" t="str">
        <f t="shared" si="1605"/>
        <v>No Delay</v>
      </c>
      <c r="AY5245">
        <f t="shared" si="1606"/>
        <v>0</v>
      </c>
    </row>
    <row r="5246" spans="1:51" x14ac:dyDescent="0.2">
      <c r="A5246" s="3">
        <v>85115</v>
      </c>
      <c r="B5246" s="1" t="s">
        <v>215</v>
      </c>
      <c r="C5246" s="1" t="s">
        <v>89</v>
      </c>
      <c r="D5246" s="1" t="s">
        <v>130</v>
      </c>
      <c r="E5246" s="1" t="s">
        <v>53</v>
      </c>
      <c r="F5246" s="1" t="s">
        <v>53</v>
      </c>
      <c r="G5246" s="13" t="s">
        <v>561</v>
      </c>
      <c r="H5246" s="12">
        <v>40308</v>
      </c>
      <c r="I5246" s="12" t="s">
        <v>404</v>
      </c>
      <c r="J5246" s="12">
        <v>40305</v>
      </c>
      <c r="K5246" s="4">
        <v>2395</v>
      </c>
      <c r="L5246" s="1" t="s">
        <v>146</v>
      </c>
      <c r="M5246" s="1" t="s">
        <v>132</v>
      </c>
      <c r="N5246" s="1" t="s">
        <v>420</v>
      </c>
      <c r="O5246" s="1" t="s">
        <v>93</v>
      </c>
      <c r="P5246">
        <v>100</v>
      </c>
      <c r="Q5246">
        <v>6636</v>
      </c>
      <c r="R5246">
        <v>32118.240000000002</v>
      </c>
      <c r="S5246">
        <v>4.84</v>
      </c>
      <c r="T5246">
        <v>0.05</v>
      </c>
      <c r="U5246">
        <f t="shared" si="1602"/>
        <v>32118.239999999998</v>
      </c>
      <c r="V5246">
        <f t="shared" si="1603"/>
        <v>663600</v>
      </c>
      <c r="W5246" s="1" t="s">
        <v>155</v>
      </c>
      <c r="X5246" s="1" t="s">
        <v>1236</v>
      </c>
      <c r="Y5246" s="1" t="s">
        <v>156</v>
      </c>
      <c r="Z5246" s="3">
        <v>9211</v>
      </c>
      <c r="AA5246" s="4">
        <f t="shared" si="1607"/>
        <v>9863</v>
      </c>
      <c r="AB5246" s="4">
        <f t="shared" si="1613"/>
        <v>2973.0266068000001</v>
      </c>
      <c r="AC5246" s="4">
        <f t="shared" si="1614"/>
        <v>9863</v>
      </c>
      <c r="AD5246" s="4">
        <f t="shared" si="1608"/>
        <v>5540.666666666667</v>
      </c>
      <c r="AE5246" s="3" t="s">
        <v>2603</v>
      </c>
      <c r="AF5246" s="3">
        <v>9863</v>
      </c>
      <c r="AG5246" s="4">
        <f t="shared" si="1615"/>
        <v>9863</v>
      </c>
      <c r="AH5246" s="4">
        <v>84560</v>
      </c>
      <c r="AI5246">
        <f t="shared" si="1604"/>
        <v>9863</v>
      </c>
      <c r="AJ5246" t="s">
        <v>2603</v>
      </c>
      <c r="AK5246" s="2">
        <v>19150.150000000001</v>
      </c>
      <c r="AL5246" s="2">
        <f t="shared" si="1616"/>
        <v>19150.150000000001</v>
      </c>
      <c r="AM5246" s="4">
        <v>84560</v>
      </c>
      <c r="AN5246">
        <f t="shared" si="1617"/>
        <v>19150.150000000001</v>
      </c>
      <c r="AP5246">
        <v>69.25</v>
      </c>
      <c r="AQ5246">
        <v>69.25</v>
      </c>
      <c r="AR5246" s="4">
        <v>10</v>
      </c>
      <c r="AS5246" s="4">
        <v>5</v>
      </c>
      <c r="AT5246" s="4">
        <v>2010</v>
      </c>
      <c r="AU5246" s="4">
        <v>7</v>
      </c>
      <c r="AV5246" s="4">
        <v>5</v>
      </c>
      <c r="AW5246" s="4">
        <v>2010</v>
      </c>
      <c r="AX5246" t="str">
        <f t="shared" si="1605"/>
        <v>No Delay</v>
      </c>
      <c r="AY5246">
        <f t="shared" si="1606"/>
        <v>0</v>
      </c>
    </row>
    <row r="5247" spans="1:51" x14ac:dyDescent="0.2">
      <c r="A5247" s="3">
        <v>85116</v>
      </c>
      <c r="B5247" s="1" t="s">
        <v>215</v>
      </c>
      <c r="C5247" s="1" t="s">
        <v>89</v>
      </c>
      <c r="D5247" s="1" t="s">
        <v>130</v>
      </c>
      <c r="E5247" s="1" t="s">
        <v>53</v>
      </c>
      <c r="F5247" s="1" t="s">
        <v>53</v>
      </c>
      <c r="G5247" s="13" t="s">
        <v>561</v>
      </c>
      <c r="H5247" s="12">
        <v>40308</v>
      </c>
      <c r="I5247" s="12" t="s">
        <v>404</v>
      </c>
      <c r="J5247" s="12">
        <v>40305</v>
      </c>
      <c r="K5247" s="4">
        <v>2396</v>
      </c>
      <c r="L5247" s="1" t="s">
        <v>146</v>
      </c>
      <c r="M5247" s="1" t="s">
        <v>132</v>
      </c>
      <c r="N5247" s="1" t="s">
        <v>171</v>
      </c>
      <c r="O5247" s="1" t="s">
        <v>93</v>
      </c>
      <c r="P5247">
        <v>60</v>
      </c>
      <c r="Q5247">
        <v>6000</v>
      </c>
      <c r="R5247">
        <v>14640</v>
      </c>
      <c r="S5247">
        <v>2.44</v>
      </c>
      <c r="T5247">
        <v>0.04</v>
      </c>
      <c r="U5247">
        <f t="shared" si="1602"/>
        <v>14640</v>
      </c>
      <c r="V5247">
        <f t="shared" si="1603"/>
        <v>360000</v>
      </c>
      <c r="W5247" s="1" t="s">
        <v>160</v>
      </c>
      <c r="X5247" s="1" t="s">
        <v>1236</v>
      </c>
      <c r="Y5247" s="1" t="s">
        <v>161</v>
      </c>
      <c r="Z5247" s="3">
        <v>8828</v>
      </c>
      <c r="AA5247" s="4">
        <f t="shared" si="1607"/>
        <v>9863</v>
      </c>
      <c r="AB5247" s="4">
        <f t="shared" si="1613"/>
        <v>2903.2270060000001</v>
      </c>
      <c r="AC5247" s="4">
        <f t="shared" si="1614"/>
        <v>9863</v>
      </c>
      <c r="AD5247" s="4">
        <f t="shared" si="1608"/>
        <v>2257.4050337499998</v>
      </c>
      <c r="AE5247" s="3" t="s">
        <v>2603</v>
      </c>
      <c r="AF5247" s="3">
        <v>9863</v>
      </c>
      <c r="AG5247" s="4">
        <f t="shared" si="1615"/>
        <v>9863</v>
      </c>
      <c r="AH5247" s="4">
        <v>84560</v>
      </c>
      <c r="AI5247">
        <f t="shared" si="1604"/>
        <v>9863</v>
      </c>
      <c r="AJ5247" t="s">
        <v>2603</v>
      </c>
      <c r="AK5247" s="2">
        <v>19150.150000000001</v>
      </c>
      <c r="AL5247" s="2">
        <f t="shared" si="1616"/>
        <v>19150.150000000001</v>
      </c>
      <c r="AM5247" s="4">
        <v>84560</v>
      </c>
      <c r="AN5247">
        <f t="shared" si="1617"/>
        <v>19150.150000000001</v>
      </c>
      <c r="AP5247">
        <v>31.56</v>
      </c>
      <c r="AQ5247">
        <v>31.56</v>
      </c>
      <c r="AR5247" s="4">
        <v>10</v>
      </c>
      <c r="AS5247" s="4">
        <v>5</v>
      </c>
      <c r="AT5247" s="4">
        <v>2010</v>
      </c>
      <c r="AU5247" s="4">
        <v>7</v>
      </c>
      <c r="AV5247" s="4">
        <v>5</v>
      </c>
      <c r="AW5247" s="4">
        <v>2010</v>
      </c>
      <c r="AX5247" t="str">
        <f t="shared" si="1605"/>
        <v>No Delay</v>
      </c>
      <c r="AY5247">
        <f t="shared" si="1606"/>
        <v>0</v>
      </c>
    </row>
    <row r="5248" spans="1:51" x14ac:dyDescent="0.2">
      <c r="A5248" s="3">
        <v>84689</v>
      </c>
      <c r="B5248" s="1" t="s">
        <v>172</v>
      </c>
      <c r="C5248" s="1" t="s">
        <v>114</v>
      </c>
      <c r="D5248" s="1" t="s">
        <v>130</v>
      </c>
      <c r="E5248" s="1" t="s">
        <v>101</v>
      </c>
      <c r="F5248" s="1" t="s">
        <v>101</v>
      </c>
      <c r="G5248" s="13" t="s">
        <v>291</v>
      </c>
      <c r="H5248" s="12">
        <v>40927</v>
      </c>
      <c r="I5248" s="12" t="s">
        <v>981</v>
      </c>
      <c r="J5248" s="12">
        <v>40900</v>
      </c>
      <c r="K5248" s="4">
        <v>3677</v>
      </c>
      <c r="L5248" s="1" t="s">
        <v>146</v>
      </c>
      <c r="M5248" s="1" t="s">
        <v>132</v>
      </c>
      <c r="N5248" s="1" t="s">
        <v>159</v>
      </c>
      <c r="O5248" s="1" t="s">
        <v>93</v>
      </c>
      <c r="P5248">
        <v>30</v>
      </c>
      <c r="Q5248">
        <v>113925</v>
      </c>
      <c r="R5248">
        <v>1021907.25</v>
      </c>
      <c r="S5248">
        <v>8.9700000000000006</v>
      </c>
      <c r="T5248">
        <v>0.3</v>
      </c>
      <c r="U5248">
        <f t="shared" si="1602"/>
        <v>1021907.2500000001</v>
      </c>
      <c r="V5248">
        <f t="shared" si="1603"/>
        <v>3417750</v>
      </c>
      <c r="W5248" s="1" t="s">
        <v>160</v>
      </c>
      <c r="X5248" s="1" t="s">
        <v>1236</v>
      </c>
      <c r="Y5248" s="1" t="s">
        <v>161</v>
      </c>
      <c r="Z5248" s="3">
        <v>13722</v>
      </c>
      <c r="AA5248" s="4">
        <f t="shared" si="1607"/>
        <v>9875</v>
      </c>
      <c r="AB5248" s="4">
        <f t="shared" si="1613"/>
        <v>14747.758321000001</v>
      </c>
      <c r="AC5248" s="4">
        <f t="shared" si="1614"/>
        <v>9875</v>
      </c>
      <c r="AD5248" s="4">
        <f t="shared" si="1608"/>
        <v>9875</v>
      </c>
      <c r="AE5248" s="4">
        <v>9875</v>
      </c>
      <c r="AF5248" s="4">
        <v>9875</v>
      </c>
      <c r="AG5248" s="4">
        <f>AE5248</f>
        <v>9875</v>
      </c>
      <c r="AI5248" t="e">
        <f t="shared" si="1604"/>
        <v>#N/A</v>
      </c>
      <c r="AJ5248">
        <v>14325.71</v>
      </c>
      <c r="AK5248" s="2">
        <v>14325.71</v>
      </c>
      <c r="AL5248" s="2">
        <f>AJ5248</f>
        <v>14325.71</v>
      </c>
      <c r="AM5248" s="4"/>
      <c r="AN5248" t="e">
        <f>VLOOKUP([1]!Tabelle13[[#This Row],[Vlookup this ID for freight costs]],$AL$2:$AL$6811,2,FALSE)</f>
        <v>#REF!</v>
      </c>
      <c r="AP5248">
        <v>1686.15</v>
      </c>
      <c r="AQ5248">
        <v>1686.15</v>
      </c>
      <c r="AR5248" s="4">
        <v>19</v>
      </c>
      <c r="AS5248" s="4">
        <v>1</v>
      </c>
      <c r="AT5248" s="4">
        <v>2012</v>
      </c>
      <c r="AU5248" s="4">
        <v>23</v>
      </c>
      <c r="AV5248" s="4">
        <v>12</v>
      </c>
      <c r="AW5248" s="4">
        <v>2011</v>
      </c>
      <c r="AX5248" t="str">
        <f t="shared" si="1605"/>
        <v>No Delay</v>
      </c>
      <c r="AY5248">
        <f t="shared" si="1606"/>
        <v>0</v>
      </c>
    </row>
    <row r="5249" spans="1:51" x14ac:dyDescent="0.2">
      <c r="A5249" s="3">
        <v>83146</v>
      </c>
      <c r="B5249" s="1" t="s">
        <v>140</v>
      </c>
      <c r="C5249" s="1" t="s">
        <v>99</v>
      </c>
      <c r="D5249" s="1" t="s">
        <v>130</v>
      </c>
      <c r="E5249" s="1" t="s">
        <v>101</v>
      </c>
      <c r="F5249" s="1" t="s">
        <v>101</v>
      </c>
      <c r="G5249" s="13" t="s">
        <v>2604</v>
      </c>
      <c r="H5249" s="12">
        <v>41542</v>
      </c>
      <c r="I5249" s="12" t="s">
        <v>465</v>
      </c>
      <c r="J5249" s="12">
        <v>41540</v>
      </c>
      <c r="K5249" s="4">
        <v>4946</v>
      </c>
      <c r="L5249" s="1" t="s">
        <v>146</v>
      </c>
      <c r="M5249" s="1" t="s">
        <v>132</v>
      </c>
      <c r="N5249" s="1" t="s">
        <v>154</v>
      </c>
      <c r="O5249" s="1" t="s">
        <v>93</v>
      </c>
      <c r="P5249">
        <v>60</v>
      </c>
      <c r="Q5249">
        <v>73690</v>
      </c>
      <c r="R5249">
        <v>632260.19999999995</v>
      </c>
      <c r="S5249">
        <v>8.58</v>
      </c>
      <c r="T5249">
        <v>0.14000000000000001</v>
      </c>
      <c r="U5249">
        <f t="shared" si="1602"/>
        <v>632260.19999999995</v>
      </c>
      <c r="V5249">
        <f t="shared" si="1603"/>
        <v>4421400</v>
      </c>
      <c r="W5249" s="1" t="s">
        <v>204</v>
      </c>
      <c r="X5249" s="1" t="s">
        <v>1236</v>
      </c>
      <c r="Y5249" s="1" t="s">
        <v>205</v>
      </c>
      <c r="Z5249" s="3">
        <v>12547</v>
      </c>
      <c r="AA5249" s="4">
        <f t="shared" si="1607"/>
        <v>9886</v>
      </c>
      <c r="AB5249" s="4">
        <f t="shared" si="1613"/>
        <v>10332.055588000001</v>
      </c>
      <c r="AC5249" s="4">
        <f t="shared" si="1614"/>
        <v>9886</v>
      </c>
      <c r="AD5249" s="4">
        <f t="shared" si="1608"/>
        <v>9886</v>
      </c>
      <c r="AE5249" s="4">
        <v>9886</v>
      </c>
      <c r="AF5249" s="4">
        <v>9886</v>
      </c>
      <c r="AG5249" s="4">
        <f>AE5249</f>
        <v>9886</v>
      </c>
      <c r="AI5249" t="e">
        <f t="shared" si="1604"/>
        <v>#N/A</v>
      </c>
      <c r="AJ5249">
        <v>44300.9</v>
      </c>
      <c r="AK5249" s="2">
        <v>44300.9</v>
      </c>
      <c r="AL5249" s="2">
        <f>AJ5249</f>
        <v>44300.9</v>
      </c>
      <c r="AM5249" s="4"/>
      <c r="AN5249" t="e">
        <f>VLOOKUP([1]!Tabelle13[[#This Row],[Vlookup this ID for freight costs]],$AL$2:$AL$6811,2,FALSE)</f>
        <v>#REF!</v>
      </c>
      <c r="AP5249">
        <v>782.11</v>
      </c>
      <c r="AQ5249">
        <v>782.11</v>
      </c>
      <c r="AR5249" s="4">
        <v>25</v>
      </c>
      <c r="AS5249" s="4">
        <v>9</v>
      </c>
      <c r="AT5249" s="4">
        <v>2013</v>
      </c>
      <c r="AU5249" s="4">
        <v>23</v>
      </c>
      <c r="AV5249" s="4">
        <v>9</v>
      </c>
      <c r="AW5249" s="4">
        <v>2013</v>
      </c>
      <c r="AX5249" t="str">
        <f t="shared" si="1605"/>
        <v>No Delay</v>
      </c>
      <c r="AY5249">
        <f t="shared" si="1606"/>
        <v>0</v>
      </c>
    </row>
    <row r="5250" spans="1:51" x14ac:dyDescent="0.2">
      <c r="A5250" s="3">
        <v>85394</v>
      </c>
      <c r="B5250" s="1" t="s">
        <v>175</v>
      </c>
      <c r="C5250" s="1" t="s">
        <v>165</v>
      </c>
      <c r="D5250" s="1" t="s">
        <v>130</v>
      </c>
      <c r="E5250" s="1" t="s">
        <v>53</v>
      </c>
      <c r="F5250" s="1" t="s">
        <v>53</v>
      </c>
      <c r="G5250" s="13" t="s">
        <v>2605</v>
      </c>
      <c r="H5250" s="12">
        <v>41519</v>
      </c>
      <c r="I5250" s="12" t="s">
        <v>2605</v>
      </c>
      <c r="J5250" s="12">
        <v>41519</v>
      </c>
      <c r="K5250" s="4">
        <v>4890</v>
      </c>
      <c r="L5250" s="1" t="s">
        <v>146</v>
      </c>
      <c r="M5250" s="1" t="s">
        <v>132</v>
      </c>
      <c r="N5250" s="1" t="s">
        <v>154</v>
      </c>
      <c r="O5250" s="1" t="s">
        <v>93</v>
      </c>
      <c r="P5250">
        <v>60</v>
      </c>
      <c r="Q5250">
        <v>59680</v>
      </c>
      <c r="R5250">
        <v>512054.4</v>
      </c>
      <c r="S5250">
        <v>8.58</v>
      </c>
      <c r="T5250">
        <v>0.14000000000000001</v>
      </c>
      <c r="U5250">
        <f t="shared" ref="U5250:U5313" si="1618">S5250*Q5250</f>
        <v>512054.4</v>
      </c>
      <c r="V5250">
        <f t="shared" ref="V5250:V5313" si="1619">Q5250*P5250</f>
        <v>3580800</v>
      </c>
      <c r="W5250" s="1" t="s">
        <v>179</v>
      </c>
      <c r="X5250" s="1" t="s">
        <v>1236</v>
      </c>
      <c r="Y5250" s="1" t="s">
        <v>156</v>
      </c>
      <c r="Z5250" s="3">
        <v>5457</v>
      </c>
      <c r="AA5250" s="4">
        <f t="shared" si="1607"/>
        <v>9886</v>
      </c>
      <c r="AB5250" s="4">
        <f t="shared" si="1613"/>
        <v>8794.48891</v>
      </c>
      <c r="AC5250" s="4">
        <f t="shared" si="1614"/>
        <v>9886</v>
      </c>
      <c r="AD5250" s="4">
        <f t="shared" si="1608"/>
        <v>9886</v>
      </c>
      <c r="AE5250" s="4">
        <v>9886</v>
      </c>
      <c r="AF5250" s="4">
        <v>9886</v>
      </c>
      <c r="AG5250" s="4">
        <f>AE5250</f>
        <v>9886</v>
      </c>
      <c r="AI5250" t="e">
        <f t="shared" ref="AI5250:AI5313" si="1620">INDEX($AE$2:$AE$6811,MATCH(AH5250,$A$2:$A$6811,0))</f>
        <v>#N/A</v>
      </c>
      <c r="AJ5250">
        <v>58707</v>
      </c>
      <c r="AK5250" s="2">
        <v>58707</v>
      </c>
      <c r="AL5250" s="2">
        <f>AJ5250</f>
        <v>58707</v>
      </c>
      <c r="AM5250" s="4"/>
      <c r="AN5250" t="e">
        <f>VLOOKUP([1]!Tabelle13[[#This Row],[Vlookup this ID for freight costs]],$AL$2:$AL$6811,2,FALSE)</f>
        <v>#REF!</v>
      </c>
      <c r="AP5250">
        <v>633.41</v>
      </c>
      <c r="AQ5250">
        <v>633.41</v>
      </c>
      <c r="AR5250" s="4">
        <v>2</v>
      </c>
      <c r="AS5250" s="4">
        <v>9</v>
      </c>
      <c r="AT5250" s="4">
        <v>2013</v>
      </c>
      <c r="AU5250" s="4">
        <v>2</v>
      </c>
      <c r="AV5250" s="4">
        <v>9</v>
      </c>
      <c r="AW5250" s="4">
        <v>2013</v>
      </c>
      <c r="AX5250" t="str">
        <f t="shared" ref="AX5250:AX5313" si="1621">IF(DATE(AW5250,AV5250,AU5250)&lt;=DATE(AT5250,AS5250,AR5250),"No Delay","Delay")</f>
        <v>No Delay</v>
      </c>
      <c r="AY5250">
        <f t="shared" ref="AY5250:AY5313" si="1622">IF(_xlfn.DAYS(J5250,H5250)&gt;0, _xlfn.DAYS(J5250,H5250),0)</f>
        <v>0</v>
      </c>
    </row>
    <row r="5251" spans="1:51" x14ac:dyDescent="0.2">
      <c r="A5251" s="3">
        <v>85987</v>
      </c>
      <c r="B5251" s="1" t="s">
        <v>175</v>
      </c>
      <c r="C5251" s="1" t="s">
        <v>165</v>
      </c>
      <c r="D5251" s="1" t="s">
        <v>130</v>
      </c>
      <c r="E5251" s="1" t="s">
        <v>53</v>
      </c>
      <c r="F5251" s="1" t="s">
        <v>53</v>
      </c>
      <c r="G5251" s="13" t="s">
        <v>2605</v>
      </c>
      <c r="H5251" s="12">
        <v>41519</v>
      </c>
      <c r="I5251" s="12" t="s">
        <v>2605</v>
      </c>
      <c r="J5251" s="12">
        <v>41519</v>
      </c>
      <c r="K5251" s="4">
        <v>4891</v>
      </c>
      <c r="L5251" s="1" t="s">
        <v>146</v>
      </c>
      <c r="M5251" s="1" t="s">
        <v>132</v>
      </c>
      <c r="N5251" s="1" t="s">
        <v>154</v>
      </c>
      <c r="O5251" s="1" t="s">
        <v>93</v>
      </c>
      <c r="P5251">
        <v>60</v>
      </c>
      <c r="Q5251">
        <v>14010</v>
      </c>
      <c r="R5251">
        <v>120205.8</v>
      </c>
      <c r="S5251">
        <v>8.58</v>
      </c>
      <c r="T5251">
        <v>0.14000000000000001</v>
      </c>
      <c r="U5251">
        <f t="shared" si="1618"/>
        <v>120205.8</v>
      </c>
      <c r="V5251">
        <f t="shared" si="1619"/>
        <v>840600</v>
      </c>
      <c r="W5251" s="1" t="s">
        <v>204</v>
      </c>
      <c r="X5251" s="1" t="s">
        <v>1236</v>
      </c>
      <c r="Y5251" s="1" t="s">
        <v>205</v>
      </c>
      <c r="Z5251" s="3">
        <v>4988</v>
      </c>
      <c r="AA5251" s="4">
        <f t="shared" ref="AA5251:AA5314" si="1623">AF5251</f>
        <v>9886</v>
      </c>
      <c r="AB5251" s="4">
        <f t="shared" si="1613"/>
        <v>3782.3068840000001</v>
      </c>
      <c r="AC5251" s="4">
        <f t="shared" si="1614"/>
        <v>9886</v>
      </c>
      <c r="AD5251" s="4">
        <f t="shared" si="1608"/>
        <v>9886</v>
      </c>
      <c r="AE5251" s="3" t="s">
        <v>2606</v>
      </c>
      <c r="AF5251" s="3">
        <v>9886</v>
      </c>
      <c r="AG5251" s="4">
        <f>AI5251</f>
        <v>9886</v>
      </c>
      <c r="AH5251" s="4">
        <v>85394</v>
      </c>
      <c r="AI5251">
        <f t="shared" si="1620"/>
        <v>9886</v>
      </c>
      <c r="AJ5251" t="s">
        <v>2606</v>
      </c>
      <c r="AK5251" s="2">
        <v>58707</v>
      </c>
      <c r="AL5251" s="2">
        <f>AN5251</f>
        <v>58707</v>
      </c>
      <c r="AM5251" s="4">
        <v>85394</v>
      </c>
      <c r="AN5251">
        <f>INDEX($AJ$2:$AJ$6811,MATCH(AM5251,$A$2:$A$6811,0))</f>
        <v>58707</v>
      </c>
      <c r="AP5251">
        <v>148.69</v>
      </c>
      <c r="AQ5251">
        <v>148.69</v>
      </c>
      <c r="AR5251" s="4">
        <v>2</v>
      </c>
      <c r="AS5251" s="4">
        <v>9</v>
      </c>
      <c r="AT5251" s="4">
        <v>2013</v>
      </c>
      <c r="AU5251" s="4">
        <v>2</v>
      </c>
      <c r="AV5251" s="4">
        <v>9</v>
      </c>
      <c r="AW5251" s="4">
        <v>2013</v>
      </c>
      <c r="AX5251" t="str">
        <f t="shared" si="1621"/>
        <v>No Delay</v>
      </c>
      <c r="AY5251">
        <f t="shared" si="1622"/>
        <v>0</v>
      </c>
    </row>
    <row r="5252" spans="1:51" x14ac:dyDescent="0.2">
      <c r="A5252" s="3">
        <v>86488</v>
      </c>
      <c r="B5252" s="1" t="s">
        <v>140</v>
      </c>
      <c r="C5252" s="1" t="s">
        <v>99</v>
      </c>
      <c r="D5252" s="1" t="s">
        <v>130</v>
      </c>
      <c r="E5252" s="1" t="s">
        <v>101</v>
      </c>
      <c r="F5252" s="1" t="s">
        <v>101</v>
      </c>
      <c r="G5252" s="13" t="s">
        <v>1513</v>
      </c>
      <c r="H5252" s="12">
        <v>41128</v>
      </c>
      <c r="I5252" s="12" t="s">
        <v>1568</v>
      </c>
      <c r="J5252" s="12">
        <v>41115</v>
      </c>
      <c r="K5252" s="4">
        <v>4063</v>
      </c>
      <c r="L5252" s="1" t="s">
        <v>146</v>
      </c>
      <c r="M5252" s="1" t="s">
        <v>132</v>
      </c>
      <c r="N5252" s="1" t="s">
        <v>1032</v>
      </c>
      <c r="O5252" s="1" t="s">
        <v>93</v>
      </c>
      <c r="P5252">
        <v>240</v>
      </c>
      <c r="Q5252">
        <v>26439</v>
      </c>
      <c r="R5252">
        <v>51556.05</v>
      </c>
      <c r="S5252">
        <v>1.95</v>
      </c>
      <c r="T5252">
        <v>0.01</v>
      </c>
      <c r="U5252">
        <f t="shared" si="1618"/>
        <v>51556.049999999996</v>
      </c>
      <c r="V5252">
        <f t="shared" si="1619"/>
        <v>6345360</v>
      </c>
      <c r="W5252" s="1" t="s">
        <v>155</v>
      </c>
      <c r="X5252" s="1" t="s">
        <v>1236</v>
      </c>
      <c r="Y5252" s="1" t="s">
        <v>156</v>
      </c>
      <c r="Z5252" s="3">
        <v>12500</v>
      </c>
      <c r="AA5252" s="4">
        <f t="shared" si="1623"/>
        <v>9907</v>
      </c>
      <c r="AB5252" s="4">
        <f t="shared" si="1613"/>
        <v>5146.3622902000006</v>
      </c>
      <c r="AC5252" s="4">
        <f t="shared" si="1614"/>
        <v>9907</v>
      </c>
      <c r="AD5252" s="4">
        <f t="shared" ref="AD5252:AD5315" si="1624">AVERAGEIFS($AA$2:$AA$6811,$L$2:$L$6811,L5252,$V$2:$V$6811,"&gt;="&amp;(V5252-100), $V$2:$V$6811,"&lt;="&amp;(V5252+100),$AA$2:$AA$6811,"&gt;"&amp;1)</f>
        <v>9907</v>
      </c>
      <c r="AE5252" s="4">
        <v>9907</v>
      </c>
      <c r="AF5252" s="4">
        <v>9907</v>
      </c>
      <c r="AG5252" s="4">
        <f>AE5252</f>
        <v>9907</v>
      </c>
      <c r="AI5252" t="e">
        <f t="shared" si="1620"/>
        <v>#N/A</v>
      </c>
      <c r="AJ5252">
        <v>3853.89</v>
      </c>
      <c r="AK5252" s="2">
        <v>3853.89</v>
      </c>
      <c r="AL5252" s="2">
        <f>AJ5252</f>
        <v>3853.89</v>
      </c>
      <c r="AM5252" s="4"/>
      <c r="AN5252" t="e">
        <f>VLOOKUP([1]!Tabelle13[[#This Row],[Vlookup this ID for freight costs]],$AL$2:$AL$6811,2,FALSE)</f>
        <v>#REF!</v>
      </c>
      <c r="AP5252">
        <v>85.07</v>
      </c>
      <c r="AQ5252">
        <v>85.07</v>
      </c>
      <c r="AR5252" s="4">
        <v>7</v>
      </c>
      <c r="AS5252" s="4">
        <v>8</v>
      </c>
      <c r="AT5252" s="4">
        <v>2012</v>
      </c>
      <c r="AU5252" s="4">
        <v>25</v>
      </c>
      <c r="AV5252" s="4">
        <v>7</v>
      </c>
      <c r="AW5252" s="4">
        <v>2012</v>
      </c>
      <c r="AX5252" t="str">
        <f t="shared" si="1621"/>
        <v>No Delay</v>
      </c>
      <c r="AY5252">
        <f t="shared" si="1622"/>
        <v>0</v>
      </c>
    </row>
    <row r="5253" spans="1:51" x14ac:dyDescent="0.2">
      <c r="A5253" s="3">
        <v>82413</v>
      </c>
      <c r="B5253" s="1" t="s">
        <v>50</v>
      </c>
      <c r="C5253" s="1" t="s">
        <v>51</v>
      </c>
      <c r="D5253" s="1" t="s">
        <v>130</v>
      </c>
      <c r="E5253" s="1" t="s">
        <v>101</v>
      </c>
      <c r="F5253" s="1" t="s">
        <v>101</v>
      </c>
      <c r="G5253" s="13" t="s">
        <v>1591</v>
      </c>
      <c r="H5253" s="12">
        <v>40891</v>
      </c>
      <c r="I5253" s="12" t="s">
        <v>1591</v>
      </c>
      <c r="J5253" s="12">
        <v>40891</v>
      </c>
      <c r="K5253" s="4">
        <v>3640</v>
      </c>
      <c r="L5253" s="1" t="s">
        <v>146</v>
      </c>
      <c r="M5253" s="1" t="s">
        <v>132</v>
      </c>
      <c r="N5253" s="1" t="s">
        <v>1032</v>
      </c>
      <c r="O5253" s="1" t="s">
        <v>93</v>
      </c>
      <c r="P5253">
        <v>240</v>
      </c>
      <c r="Q5253">
        <v>26337</v>
      </c>
      <c r="R5253">
        <v>51357.15</v>
      </c>
      <c r="S5253">
        <v>1.95</v>
      </c>
      <c r="T5253">
        <v>0.01</v>
      </c>
      <c r="U5253">
        <f t="shared" si="1618"/>
        <v>51357.15</v>
      </c>
      <c r="V5253">
        <f t="shared" si="1619"/>
        <v>6320880</v>
      </c>
      <c r="W5253" s="1" t="s">
        <v>155</v>
      </c>
      <c r="X5253" s="1" t="s">
        <v>1236</v>
      </c>
      <c r="Y5253" s="1" t="s">
        <v>156</v>
      </c>
      <c r="Z5253" s="3">
        <v>14703</v>
      </c>
      <c r="AA5253" s="4">
        <f t="shared" si="1623"/>
        <v>9931</v>
      </c>
      <c r="AB5253" s="4">
        <f t="shared" si="1613"/>
        <v>5135.1680145999999</v>
      </c>
      <c r="AC5253" s="4">
        <f t="shared" si="1614"/>
        <v>9931</v>
      </c>
      <c r="AD5253" s="4">
        <f t="shared" si="1624"/>
        <v>9931</v>
      </c>
      <c r="AE5253" s="4">
        <v>9931</v>
      </c>
      <c r="AF5253" s="4">
        <v>9931</v>
      </c>
      <c r="AG5253" s="4">
        <f>AE5253</f>
        <v>9931</v>
      </c>
      <c r="AI5253" t="e">
        <f t="shared" si="1620"/>
        <v>#N/A</v>
      </c>
      <c r="AJ5253">
        <v>6888.32</v>
      </c>
      <c r="AK5253" s="2">
        <v>6888.32</v>
      </c>
      <c r="AL5253" s="2">
        <f>AJ5253</f>
        <v>6888.32</v>
      </c>
      <c r="AM5253" s="4"/>
      <c r="AN5253" t="e">
        <f>VLOOKUP([1]!Tabelle13[[#This Row],[Vlookup this ID for freight costs]],$AL$2:$AL$6811,2,FALSE)</f>
        <v>#REF!</v>
      </c>
      <c r="AP5253">
        <v>84.74</v>
      </c>
      <c r="AQ5253">
        <v>84.74</v>
      </c>
      <c r="AR5253" s="4">
        <v>14</v>
      </c>
      <c r="AS5253" s="4">
        <v>12</v>
      </c>
      <c r="AT5253" s="4">
        <v>2011</v>
      </c>
      <c r="AU5253" s="4">
        <v>14</v>
      </c>
      <c r="AV5253" s="4">
        <v>12</v>
      </c>
      <c r="AW5253" s="4">
        <v>2011</v>
      </c>
      <c r="AX5253" t="str">
        <f t="shared" si="1621"/>
        <v>No Delay</v>
      </c>
      <c r="AY5253">
        <f t="shared" si="1622"/>
        <v>0</v>
      </c>
    </row>
    <row r="5254" spans="1:51" x14ac:dyDescent="0.2">
      <c r="A5254" s="3">
        <v>82985</v>
      </c>
      <c r="B5254" s="1" t="s">
        <v>50</v>
      </c>
      <c r="C5254" s="1" t="s">
        <v>51</v>
      </c>
      <c r="D5254" s="1" t="s">
        <v>130</v>
      </c>
      <c r="E5254" s="1" t="s">
        <v>101</v>
      </c>
      <c r="F5254" s="1" t="s">
        <v>101</v>
      </c>
      <c r="G5254" s="13" t="s">
        <v>1591</v>
      </c>
      <c r="H5254" s="12">
        <v>40891</v>
      </c>
      <c r="I5254" s="12" t="s">
        <v>1591</v>
      </c>
      <c r="J5254" s="12">
        <v>40891</v>
      </c>
      <c r="K5254" s="4">
        <v>3642</v>
      </c>
      <c r="L5254" s="1" t="s">
        <v>146</v>
      </c>
      <c r="M5254" s="1" t="s">
        <v>132</v>
      </c>
      <c r="N5254" s="1" t="s">
        <v>527</v>
      </c>
      <c r="O5254" s="1" t="s">
        <v>93</v>
      </c>
      <c r="P5254">
        <v>240</v>
      </c>
      <c r="Q5254">
        <v>2047</v>
      </c>
      <c r="R5254">
        <v>3684.6</v>
      </c>
      <c r="S5254">
        <v>1.8</v>
      </c>
      <c r="T5254">
        <v>0.01</v>
      </c>
      <c r="U5254">
        <f t="shared" si="1618"/>
        <v>3684.6</v>
      </c>
      <c r="V5254">
        <f t="shared" si="1619"/>
        <v>491280</v>
      </c>
      <c r="W5254" s="1" t="s">
        <v>155</v>
      </c>
      <c r="X5254" s="1" t="s">
        <v>1236</v>
      </c>
      <c r="Y5254" s="1" t="s">
        <v>156</v>
      </c>
      <c r="Z5254" s="3">
        <v>14703</v>
      </c>
      <c r="AA5254" s="4">
        <f t="shared" si="1623"/>
        <v>9931</v>
      </c>
      <c r="AB5254" s="4">
        <f t="shared" si="1613"/>
        <v>2469.3939525999999</v>
      </c>
      <c r="AC5254" s="4">
        <f t="shared" si="1614"/>
        <v>9931</v>
      </c>
      <c r="AD5254" s="4">
        <f t="shared" si="1624"/>
        <v>9931</v>
      </c>
      <c r="AE5254" s="3" t="s">
        <v>2607</v>
      </c>
      <c r="AF5254" s="3">
        <v>9931</v>
      </c>
      <c r="AG5254" s="4">
        <f>AI5254</f>
        <v>9931</v>
      </c>
      <c r="AH5254" s="4">
        <v>82413</v>
      </c>
      <c r="AI5254">
        <f t="shared" si="1620"/>
        <v>9931</v>
      </c>
      <c r="AJ5254" t="s">
        <v>2607</v>
      </c>
      <c r="AK5254" s="2">
        <v>6888.32</v>
      </c>
      <c r="AL5254" s="2">
        <f>AN5254</f>
        <v>6888.32</v>
      </c>
      <c r="AM5254" s="4">
        <v>82413</v>
      </c>
      <c r="AN5254">
        <f>INDEX($AJ$2:$AJ$6811,MATCH(AM5254,$A$2:$A$6811,0))</f>
        <v>6888.32</v>
      </c>
      <c r="AP5254">
        <v>6.08</v>
      </c>
      <c r="AQ5254">
        <v>6.08</v>
      </c>
      <c r="AR5254" s="4">
        <v>14</v>
      </c>
      <c r="AS5254" s="4">
        <v>12</v>
      </c>
      <c r="AT5254" s="4">
        <v>2011</v>
      </c>
      <c r="AU5254" s="4">
        <v>14</v>
      </c>
      <c r="AV5254" s="4">
        <v>12</v>
      </c>
      <c r="AW5254" s="4">
        <v>2011</v>
      </c>
      <c r="AX5254" t="str">
        <f t="shared" si="1621"/>
        <v>No Delay</v>
      </c>
      <c r="AY5254">
        <f t="shared" si="1622"/>
        <v>0</v>
      </c>
    </row>
    <row r="5255" spans="1:51" x14ac:dyDescent="0.2">
      <c r="A5255" s="3">
        <v>84164</v>
      </c>
      <c r="B5255" s="1" t="s">
        <v>50</v>
      </c>
      <c r="C5255" s="1" t="s">
        <v>51</v>
      </c>
      <c r="D5255" s="1" t="s">
        <v>130</v>
      </c>
      <c r="E5255" s="1" t="s">
        <v>101</v>
      </c>
      <c r="F5255" s="1" t="s">
        <v>101</v>
      </c>
      <c r="G5255" s="13" t="s">
        <v>2573</v>
      </c>
      <c r="H5255" s="12">
        <v>41088</v>
      </c>
      <c r="I5255" s="12" t="s">
        <v>2573</v>
      </c>
      <c r="J5255" s="12">
        <v>41088</v>
      </c>
      <c r="K5255" s="4">
        <v>4005</v>
      </c>
      <c r="L5255" s="1" t="s">
        <v>146</v>
      </c>
      <c r="M5255" s="1" t="s">
        <v>132</v>
      </c>
      <c r="N5255" s="1" t="s">
        <v>1032</v>
      </c>
      <c r="O5255" s="1" t="s">
        <v>93</v>
      </c>
      <c r="P5255">
        <v>240</v>
      </c>
      <c r="Q5255">
        <v>26807</v>
      </c>
      <c r="R5255">
        <v>52273.65</v>
      </c>
      <c r="S5255">
        <v>1.95</v>
      </c>
      <c r="T5255">
        <v>0.01</v>
      </c>
      <c r="U5255">
        <f t="shared" si="1618"/>
        <v>52273.65</v>
      </c>
      <c r="V5255">
        <f t="shared" si="1619"/>
        <v>6433680</v>
      </c>
      <c r="W5255" s="1" t="s">
        <v>155</v>
      </c>
      <c r="X5255" s="1" t="s">
        <v>1236</v>
      </c>
      <c r="Y5255" s="1" t="s">
        <v>156</v>
      </c>
      <c r="Z5255" s="3">
        <v>14703</v>
      </c>
      <c r="AA5255" s="4">
        <f t="shared" si="1623"/>
        <v>9937</v>
      </c>
      <c r="AB5255" s="4">
        <f t="shared" si="1613"/>
        <v>5186.7494805999995</v>
      </c>
      <c r="AC5255" s="4">
        <f t="shared" si="1614"/>
        <v>9937</v>
      </c>
      <c r="AD5255" s="4">
        <f t="shared" si="1624"/>
        <v>9937</v>
      </c>
      <c r="AE5255" s="4">
        <v>9937</v>
      </c>
      <c r="AF5255" s="4">
        <v>9937</v>
      </c>
      <c r="AG5255" s="4">
        <f t="shared" ref="AG5255:AG5261" si="1625">AE5255</f>
        <v>9937</v>
      </c>
      <c r="AI5255" t="e">
        <f t="shared" si="1620"/>
        <v>#N/A</v>
      </c>
      <c r="AJ5255">
        <v>14700</v>
      </c>
      <c r="AK5255" s="2">
        <v>14700</v>
      </c>
      <c r="AL5255" s="2">
        <f t="shared" ref="AL5255:AL5261" si="1626">AJ5255</f>
        <v>14700</v>
      </c>
      <c r="AM5255" s="4"/>
      <c r="AN5255" t="e">
        <f>VLOOKUP([1]!Tabelle13[[#This Row],[Vlookup this ID for freight costs]],$AL$2:$AL$6811,2,FALSE)</f>
        <v>#REF!</v>
      </c>
      <c r="AP5255">
        <v>86.25</v>
      </c>
      <c r="AQ5255">
        <v>86.25</v>
      </c>
      <c r="AR5255" s="4">
        <v>28</v>
      </c>
      <c r="AS5255" s="4">
        <v>6</v>
      </c>
      <c r="AT5255" s="4">
        <v>2012</v>
      </c>
      <c r="AU5255" s="4">
        <v>28</v>
      </c>
      <c r="AV5255" s="4">
        <v>6</v>
      </c>
      <c r="AW5255" s="4">
        <v>2012</v>
      </c>
      <c r="AX5255" t="str">
        <f t="shared" si="1621"/>
        <v>No Delay</v>
      </c>
      <c r="AY5255">
        <f t="shared" si="1622"/>
        <v>0</v>
      </c>
    </row>
    <row r="5256" spans="1:51" x14ac:dyDescent="0.2">
      <c r="A5256" s="3">
        <v>83749</v>
      </c>
      <c r="B5256" s="1" t="s">
        <v>151</v>
      </c>
      <c r="C5256" s="1" t="s">
        <v>65</v>
      </c>
      <c r="D5256" s="1" t="s">
        <v>130</v>
      </c>
      <c r="E5256" s="1" t="s">
        <v>152</v>
      </c>
      <c r="F5256" s="1" t="s">
        <v>152</v>
      </c>
      <c r="G5256" s="13" t="s">
        <v>617</v>
      </c>
      <c r="H5256" s="12">
        <v>41670</v>
      </c>
      <c r="I5256" s="12" t="s">
        <v>968</v>
      </c>
      <c r="J5256" s="12">
        <v>41654</v>
      </c>
      <c r="K5256" s="4">
        <v>5188</v>
      </c>
      <c r="L5256" s="1" t="s">
        <v>146</v>
      </c>
      <c r="M5256" s="1" t="s">
        <v>132</v>
      </c>
      <c r="N5256" s="1" t="s">
        <v>392</v>
      </c>
      <c r="O5256" s="1" t="s">
        <v>393</v>
      </c>
      <c r="P5256">
        <v>120</v>
      </c>
      <c r="Q5256">
        <v>40435</v>
      </c>
      <c r="R5256">
        <v>817595.7</v>
      </c>
      <c r="S5256">
        <v>20.22</v>
      </c>
      <c r="T5256">
        <v>0.17</v>
      </c>
      <c r="U5256">
        <f t="shared" si="1618"/>
        <v>817595.7</v>
      </c>
      <c r="V5256">
        <f t="shared" si="1619"/>
        <v>4852200</v>
      </c>
      <c r="W5256" s="1" t="s">
        <v>394</v>
      </c>
      <c r="X5256" s="1" t="s">
        <v>112</v>
      </c>
      <c r="Y5256" s="1" t="s">
        <v>112</v>
      </c>
      <c r="Z5256" s="3">
        <v>8062</v>
      </c>
      <c r="AA5256" s="4">
        <f t="shared" si="1623"/>
        <v>9966</v>
      </c>
      <c r="AB5256" s="4">
        <f t="shared" si="1613"/>
        <v>6682.3924989999996</v>
      </c>
      <c r="AC5256" s="4">
        <f t="shared" si="1614"/>
        <v>9966</v>
      </c>
      <c r="AD5256" s="4">
        <f t="shared" si="1624"/>
        <v>9966</v>
      </c>
      <c r="AE5256" s="4">
        <v>9966</v>
      </c>
      <c r="AF5256" s="4">
        <v>9966</v>
      </c>
      <c r="AG5256" s="4">
        <f t="shared" si="1625"/>
        <v>9966</v>
      </c>
      <c r="AI5256" t="e">
        <f t="shared" si="1620"/>
        <v>#N/A</v>
      </c>
      <c r="AJ5256">
        <v>49199.75</v>
      </c>
      <c r="AK5256" s="2">
        <v>49199.75</v>
      </c>
      <c r="AL5256" s="2">
        <f t="shared" si="1626"/>
        <v>49199.75</v>
      </c>
      <c r="AM5256" s="4"/>
      <c r="AN5256" t="e">
        <f>VLOOKUP([1]!Tabelle13[[#This Row],[Vlookup this ID for freight costs]],$AL$2:$AL$6811,2,FALSE)</f>
        <v>#REF!</v>
      </c>
      <c r="AP5256">
        <v>1011.37</v>
      </c>
      <c r="AQ5256">
        <v>1011.37</v>
      </c>
      <c r="AR5256" s="4">
        <v>31</v>
      </c>
      <c r="AS5256" s="4">
        <v>1</v>
      </c>
      <c r="AT5256" s="4">
        <v>2014</v>
      </c>
      <c r="AU5256" s="4">
        <v>15</v>
      </c>
      <c r="AV5256" s="4">
        <v>1</v>
      </c>
      <c r="AW5256" s="4">
        <v>2014</v>
      </c>
      <c r="AX5256" t="str">
        <f t="shared" si="1621"/>
        <v>No Delay</v>
      </c>
      <c r="AY5256">
        <f t="shared" si="1622"/>
        <v>0</v>
      </c>
    </row>
    <row r="5257" spans="1:51" x14ac:dyDescent="0.2">
      <c r="A5257" s="3">
        <v>84671</v>
      </c>
      <c r="B5257" s="1" t="s">
        <v>151</v>
      </c>
      <c r="C5257" s="1" t="s">
        <v>65</v>
      </c>
      <c r="D5257" s="1" t="s">
        <v>130</v>
      </c>
      <c r="E5257" s="1" t="s">
        <v>152</v>
      </c>
      <c r="F5257" s="1" t="s">
        <v>152</v>
      </c>
      <c r="G5257" s="13" t="s">
        <v>761</v>
      </c>
      <c r="H5257" s="12">
        <v>40850</v>
      </c>
      <c r="I5257" s="12" t="s">
        <v>762</v>
      </c>
      <c r="J5257" s="12">
        <v>40814</v>
      </c>
      <c r="K5257" s="4">
        <v>3481</v>
      </c>
      <c r="L5257" s="1" t="s">
        <v>146</v>
      </c>
      <c r="M5257" s="1" t="s">
        <v>132</v>
      </c>
      <c r="N5257" s="1" t="s">
        <v>265</v>
      </c>
      <c r="O5257" s="1" t="s">
        <v>93</v>
      </c>
      <c r="P5257">
        <v>60</v>
      </c>
      <c r="Q5257">
        <v>164398</v>
      </c>
      <c r="R5257">
        <v>412638.98</v>
      </c>
      <c r="S5257">
        <v>2.5099999999999998</v>
      </c>
      <c r="T5257">
        <v>0.04</v>
      </c>
      <c r="U5257">
        <f t="shared" si="1618"/>
        <v>412638.98</v>
      </c>
      <c r="V5257">
        <f t="shared" si="1619"/>
        <v>9863880</v>
      </c>
      <c r="W5257" s="1" t="s">
        <v>179</v>
      </c>
      <c r="X5257" s="1" t="s">
        <v>1236</v>
      </c>
      <c r="Y5257" s="1" t="s">
        <v>156</v>
      </c>
      <c r="Z5257" s="3">
        <v>7726</v>
      </c>
      <c r="AA5257" s="4">
        <f t="shared" si="1623"/>
        <v>9988</v>
      </c>
      <c r="AB5257" s="4">
        <f t="shared" si="1613"/>
        <v>20287.0590304</v>
      </c>
      <c r="AC5257" s="4">
        <f t="shared" si="1614"/>
        <v>9988</v>
      </c>
      <c r="AD5257" s="4">
        <f t="shared" si="1624"/>
        <v>9988</v>
      </c>
      <c r="AE5257" s="4">
        <v>9988</v>
      </c>
      <c r="AF5257" s="4">
        <v>9988</v>
      </c>
      <c r="AG5257" s="4">
        <f t="shared" si="1625"/>
        <v>9988</v>
      </c>
      <c r="AI5257" t="e">
        <f t="shared" si="1620"/>
        <v>#N/A</v>
      </c>
      <c r="AJ5257">
        <v>18495.900000000001</v>
      </c>
      <c r="AK5257" s="2">
        <v>18495.900000000001</v>
      </c>
      <c r="AL5257" s="2">
        <f t="shared" si="1626"/>
        <v>18495.900000000001</v>
      </c>
      <c r="AM5257" s="4"/>
      <c r="AN5257" t="e">
        <f>VLOOKUP([1]!Tabelle13[[#This Row],[Vlookup this ID for freight costs]],$AL$2:$AL$6811,2,FALSE)</f>
        <v>#REF!</v>
      </c>
      <c r="AP5257">
        <v>680.85</v>
      </c>
      <c r="AQ5257">
        <v>680.85</v>
      </c>
      <c r="AR5257" s="4">
        <v>3</v>
      </c>
      <c r="AS5257" s="4">
        <v>11</v>
      </c>
      <c r="AT5257" s="4">
        <v>2011</v>
      </c>
      <c r="AU5257" s="4">
        <v>28</v>
      </c>
      <c r="AV5257" s="4">
        <v>9</v>
      </c>
      <c r="AW5257" s="4">
        <v>2011</v>
      </c>
      <c r="AX5257" t="str">
        <f t="shared" si="1621"/>
        <v>No Delay</v>
      </c>
      <c r="AY5257">
        <f t="shared" si="1622"/>
        <v>0</v>
      </c>
    </row>
    <row r="5258" spans="1:51" x14ac:dyDescent="0.2">
      <c r="A5258" s="3">
        <v>11606</v>
      </c>
      <c r="B5258" s="1" t="s">
        <v>98</v>
      </c>
      <c r="C5258" s="1" t="s">
        <v>99</v>
      </c>
      <c r="D5258" s="1" t="s">
        <v>130</v>
      </c>
      <c r="E5258" s="1" t="s">
        <v>53</v>
      </c>
      <c r="F5258" s="1" t="s">
        <v>53</v>
      </c>
      <c r="G5258" s="13" t="s">
        <v>453</v>
      </c>
      <c r="H5258" s="12">
        <v>39717</v>
      </c>
      <c r="I5258" s="12" t="s">
        <v>453</v>
      </c>
      <c r="J5258" s="12">
        <v>39717</v>
      </c>
      <c r="K5258" s="4">
        <v>1093</v>
      </c>
      <c r="L5258" s="1" t="s">
        <v>146</v>
      </c>
      <c r="M5258" s="1" t="s">
        <v>132</v>
      </c>
      <c r="N5258" s="1" t="s">
        <v>167</v>
      </c>
      <c r="O5258" s="1" t="s">
        <v>93</v>
      </c>
      <c r="P5258">
        <v>30</v>
      </c>
      <c r="Q5258">
        <v>131808</v>
      </c>
      <c r="R5258">
        <v>1583014.08</v>
      </c>
      <c r="S5258">
        <v>12.01</v>
      </c>
      <c r="T5258">
        <v>0.4</v>
      </c>
      <c r="U5258">
        <f t="shared" si="1618"/>
        <v>1583014.08</v>
      </c>
      <c r="V5258">
        <f t="shared" si="1619"/>
        <v>3954240</v>
      </c>
      <c r="W5258" s="1" t="s">
        <v>160</v>
      </c>
      <c r="X5258" s="1" t="s">
        <v>1236</v>
      </c>
      <c r="Y5258" s="1" t="s">
        <v>161</v>
      </c>
      <c r="Z5258" s="3">
        <v>5308</v>
      </c>
      <c r="AA5258" s="4">
        <f t="shared" si="1623"/>
        <v>9996</v>
      </c>
      <c r="AB5258" s="4">
        <f t="shared" si="1613"/>
        <v>16710.378228400001</v>
      </c>
      <c r="AC5258" s="4">
        <f t="shared" si="1614"/>
        <v>9996</v>
      </c>
      <c r="AD5258" s="4">
        <f t="shared" si="1624"/>
        <v>9996</v>
      </c>
      <c r="AE5258" s="4">
        <v>9996</v>
      </c>
      <c r="AF5258" s="4">
        <v>9996</v>
      </c>
      <c r="AG5258" s="4">
        <f t="shared" si="1625"/>
        <v>9996</v>
      </c>
      <c r="AH5258" s="4">
        <v>83687</v>
      </c>
      <c r="AI5258">
        <f t="shared" si="1620"/>
        <v>17455</v>
      </c>
      <c r="AJ5258">
        <v>8399.76</v>
      </c>
      <c r="AK5258" s="2">
        <v>8399.76</v>
      </c>
      <c r="AL5258" s="2">
        <f t="shared" si="1626"/>
        <v>8399.76</v>
      </c>
      <c r="AM5258" s="4"/>
      <c r="AN5258" t="e">
        <f>VLOOKUP([1]!Tabelle13[[#This Row],[Vlookup this ID for freight costs]],$AL$2:$AL$6811,2,FALSE)</f>
        <v>#REF!</v>
      </c>
      <c r="AP5258">
        <v>2532.8200000000002</v>
      </c>
      <c r="AQ5258">
        <v>2532.8200000000002</v>
      </c>
      <c r="AR5258" s="4">
        <v>26</v>
      </c>
      <c r="AS5258" s="4">
        <v>9</v>
      </c>
      <c r="AT5258" s="4">
        <v>2008</v>
      </c>
      <c r="AU5258" s="4">
        <v>26</v>
      </c>
      <c r="AV5258" s="4">
        <v>9</v>
      </c>
      <c r="AW5258" s="4">
        <v>2008</v>
      </c>
      <c r="AX5258" t="str">
        <f t="shared" si="1621"/>
        <v>No Delay</v>
      </c>
      <c r="AY5258">
        <f t="shared" si="1622"/>
        <v>0</v>
      </c>
    </row>
    <row r="5259" spans="1:51" x14ac:dyDescent="0.2">
      <c r="A5259" s="3">
        <v>12875</v>
      </c>
      <c r="B5259" s="1" t="s">
        <v>133</v>
      </c>
      <c r="C5259" s="1" t="s">
        <v>51</v>
      </c>
      <c r="D5259" s="1" t="s">
        <v>130</v>
      </c>
      <c r="E5259" s="1" t="s">
        <v>101</v>
      </c>
      <c r="F5259" s="1" t="s">
        <v>101</v>
      </c>
      <c r="G5259" s="13" t="s">
        <v>2608</v>
      </c>
      <c r="H5259" s="12">
        <v>39967</v>
      </c>
      <c r="I5259" s="12" t="s">
        <v>2608</v>
      </c>
      <c r="J5259" s="12">
        <v>39967</v>
      </c>
      <c r="K5259" s="4">
        <v>1575</v>
      </c>
      <c r="L5259" s="1" t="s">
        <v>146</v>
      </c>
      <c r="M5259" s="1" t="s">
        <v>132</v>
      </c>
      <c r="N5259" s="1" t="s">
        <v>196</v>
      </c>
      <c r="O5259" s="1" t="s">
        <v>93</v>
      </c>
      <c r="P5259">
        <v>60</v>
      </c>
      <c r="Q5259">
        <v>135000</v>
      </c>
      <c r="R5259">
        <v>972000</v>
      </c>
      <c r="S5259">
        <v>7.2</v>
      </c>
      <c r="T5259">
        <v>0.12</v>
      </c>
      <c r="U5259">
        <f t="shared" si="1618"/>
        <v>972000</v>
      </c>
      <c r="V5259">
        <f t="shared" si="1619"/>
        <v>8100000</v>
      </c>
      <c r="W5259" s="1" t="s">
        <v>197</v>
      </c>
      <c r="X5259" s="1" t="s">
        <v>1236</v>
      </c>
      <c r="Y5259" s="1" t="s">
        <v>3082</v>
      </c>
      <c r="Z5259" s="3">
        <v>13556</v>
      </c>
      <c r="AA5259" s="4">
        <f t="shared" si="1623"/>
        <v>10053</v>
      </c>
      <c r="AB5259" s="4">
        <f t="shared" si="1613"/>
        <v>17060.693206</v>
      </c>
      <c r="AC5259" s="4">
        <f t="shared" si="1614"/>
        <v>10053</v>
      </c>
      <c r="AD5259" s="4">
        <f t="shared" si="1624"/>
        <v>10053</v>
      </c>
      <c r="AE5259" s="4">
        <v>10053</v>
      </c>
      <c r="AF5259" s="4">
        <v>10053</v>
      </c>
      <c r="AG5259" s="4">
        <f t="shared" si="1625"/>
        <v>10053</v>
      </c>
      <c r="AI5259" t="e">
        <f t="shared" si="1620"/>
        <v>#N/A</v>
      </c>
      <c r="AJ5259">
        <v>10211.52</v>
      </c>
      <c r="AK5259" s="2">
        <v>10211.52</v>
      </c>
      <c r="AL5259" s="2">
        <f t="shared" si="1626"/>
        <v>10211.52</v>
      </c>
      <c r="AM5259" s="4"/>
      <c r="AN5259" t="e">
        <f>VLOOKUP([1]!Tabelle13[[#This Row],[Vlookup this ID for freight costs]],$AL$2:$AL$6811,2,FALSE)</f>
        <v>#REF!</v>
      </c>
      <c r="AP5259">
        <v>1905.12</v>
      </c>
      <c r="AQ5259">
        <v>1905.12</v>
      </c>
      <c r="AR5259" s="4">
        <v>3</v>
      </c>
      <c r="AS5259" s="4">
        <v>6</v>
      </c>
      <c r="AT5259" s="4">
        <v>2009</v>
      </c>
      <c r="AU5259" s="4">
        <v>3</v>
      </c>
      <c r="AV5259" s="4">
        <v>6</v>
      </c>
      <c r="AW5259" s="4">
        <v>2009</v>
      </c>
      <c r="AX5259" t="str">
        <f t="shared" si="1621"/>
        <v>No Delay</v>
      </c>
      <c r="AY5259">
        <f t="shared" si="1622"/>
        <v>0</v>
      </c>
    </row>
    <row r="5260" spans="1:51" x14ac:dyDescent="0.2">
      <c r="A5260" s="3">
        <v>84366</v>
      </c>
      <c r="B5260" s="1" t="s">
        <v>50</v>
      </c>
      <c r="C5260" s="1" t="s">
        <v>51</v>
      </c>
      <c r="D5260" s="1" t="s">
        <v>130</v>
      </c>
      <c r="E5260" s="1" t="s">
        <v>101</v>
      </c>
      <c r="F5260" s="1" t="s">
        <v>101</v>
      </c>
      <c r="G5260" s="13" t="s">
        <v>693</v>
      </c>
      <c r="H5260" s="12">
        <v>41851</v>
      </c>
      <c r="I5260" s="12" t="s">
        <v>627</v>
      </c>
      <c r="J5260" s="12">
        <v>41887</v>
      </c>
      <c r="K5260" s="4">
        <v>5926</v>
      </c>
      <c r="L5260" s="1" t="s">
        <v>146</v>
      </c>
      <c r="M5260" s="1" t="s">
        <v>132</v>
      </c>
      <c r="N5260" s="1" t="s">
        <v>154</v>
      </c>
      <c r="O5260" s="1" t="s">
        <v>93</v>
      </c>
      <c r="P5260">
        <v>60</v>
      </c>
      <c r="Q5260">
        <v>74623</v>
      </c>
      <c r="R5260">
        <v>605192.53</v>
      </c>
      <c r="S5260">
        <v>8.11</v>
      </c>
      <c r="T5260">
        <v>0.14000000000000001</v>
      </c>
      <c r="U5260">
        <f t="shared" si="1618"/>
        <v>605192.52999999991</v>
      </c>
      <c r="V5260">
        <f t="shared" si="1619"/>
        <v>4477380</v>
      </c>
      <c r="W5260" s="1" t="s">
        <v>204</v>
      </c>
      <c r="X5260" s="1" t="s">
        <v>1236</v>
      </c>
      <c r="Y5260" s="1" t="s">
        <v>205</v>
      </c>
      <c r="Z5260" s="3">
        <v>14749</v>
      </c>
      <c r="AA5260" s="4">
        <f t="shared" si="1623"/>
        <v>10073</v>
      </c>
      <c r="AB5260" s="4">
        <f t="shared" si="1613"/>
        <v>10434.4502854</v>
      </c>
      <c r="AC5260" s="4">
        <f t="shared" si="1614"/>
        <v>10073</v>
      </c>
      <c r="AD5260" s="4">
        <f t="shared" si="1624"/>
        <v>10073</v>
      </c>
      <c r="AE5260" s="4">
        <v>10073</v>
      </c>
      <c r="AF5260" s="4">
        <v>10073</v>
      </c>
      <c r="AG5260" s="4">
        <f t="shared" si="1625"/>
        <v>10073</v>
      </c>
      <c r="AI5260" t="e">
        <f t="shared" si="1620"/>
        <v>#N/A</v>
      </c>
      <c r="AJ5260">
        <v>7048.57</v>
      </c>
      <c r="AK5260" s="2">
        <v>7048.57</v>
      </c>
      <c r="AL5260" s="2">
        <f t="shared" si="1626"/>
        <v>7048.57</v>
      </c>
      <c r="AM5260" s="4"/>
      <c r="AN5260" t="e">
        <f>VLOOKUP([1]!Tabelle13[[#This Row],[Vlookup this ID for freight costs]],$AL$2:$AL$6811,2,FALSE)</f>
        <v>#REF!</v>
      </c>
      <c r="AP5260">
        <v>622.14</v>
      </c>
      <c r="AQ5260">
        <v>622.14</v>
      </c>
      <c r="AR5260" s="4">
        <v>31</v>
      </c>
      <c r="AS5260" s="4">
        <v>7</v>
      </c>
      <c r="AT5260" s="4">
        <v>2014</v>
      </c>
      <c r="AU5260" s="4">
        <v>5</v>
      </c>
      <c r="AV5260" s="4">
        <v>9</v>
      </c>
      <c r="AW5260" s="4">
        <v>2014</v>
      </c>
      <c r="AX5260" t="str">
        <f t="shared" si="1621"/>
        <v>Delay</v>
      </c>
      <c r="AY5260">
        <f t="shared" si="1622"/>
        <v>36</v>
      </c>
    </row>
    <row r="5261" spans="1:51" x14ac:dyDescent="0.2">
      <c r="A5261" s="3">
        <v>83180</v>
      </c>
      <c r="B5261" s="1" t="s">
        <v>140</v>
      </c>
      <c r="C5261" s="1" t="s">
        <v>99</v>
      </c>
      <c r="D5261" s="1" t="s">
        <v>130</v>
      </c>
      <c r="E5261" s="1" t="s">
        <v>101</v>
      </c>
      <c r="F5261" s="1" t="s">
        <v>101</v>
      </c>
      <c r="G5261" s="13" t="s">
        <v>2609</v>
      </c>
      <c r="H5261" s="12">
        <v>41634</v>
      </c>
      <c r="I5261" s="12" t="s">
        <v>659</v>
      </c>
      <c r="J5261" s="12">
        <v>41656</v>
      </c>
      <c r="K5261" s="4">
        <v>5195</v>
      </c>
      <c r="L5261" s="1" t="s">
        <v>146</v>
      </c>
      <c r="M5261" s="1" t="s">
        <v>132</v>
      </c>
      <c r="N5261" s="1" t="s">
        <v>265</v>
      </c>
      <c r="O5261" s="1" t="s">
        <v>93</v>
      </c>
      <c r="P5261">
        <v>60</v>
      </c>
      <c r="Q5261">
        <v>31144</v>
      </c>
      <c r="R5261">
        <v>70385.440000000002</v>
      </c>
      <c r="S5261">
        <v>2.2599999999999998</v>
      </c>
      <c r="T5261">
        <v>0.04</v>
      </c>
      <c r="U5261">
        <f t="shared" si="1618"/>
        <v>70385.439999999988</v>
      </c>
      <c r="V5261">
        <f t="shared" si="1619"/>
        <v>1868640</v>
      </c>
      <c r="W5261" s="1" t="s">
        <v>179</v>
      </c>
      <c r="X5261" s="1" t="s">
        <v>1236</v>
      </c>
      <c r="Y5261" s="1" t="s">
        <v>156</v>
      </c>
      <c r="Z5261" s="3">
        <v>12500</v>
      </c>
      <c r="AA5261" s="4">
        <f t="shared" si="1623"/>
        <v>10109</v>
      </c>
      <c r="AB5261" s="4">
        <f t="shared" si="1613"/>
        <v>5662.7256892000005</v>
      </c>
      <c r="AC5261" s="4">
        <f t="shared" si="1614"/>
        <v>10109</v>
      </c>
      <c r="AD5261" s="4">
        <f t="shared" si="1624"/>
        <v>10109</v>
      </c>
      <c r="AE5261" s="4">
        <v>10109</v>
      </c>
      <c r="AF5261" s="4">
        <v>10109</v>
      </c>
      <c r="AG5261" s="4">
        <f t="shared" si="1625"/>
        <v>10109</v>
      </c>
      <c r="AI5261" t="e">
        <f t="shared" si="1620"/>
        <v>#N/A</v>
      </c>
      <c r="AJ5261">
        <v>7134.39</v>
      </c>
      <c r="AK5261" s="2">
        <v>7134.39</v>
      </c>
      <c r="AL5261" s="2">
        <f t="shared" si="1626"/>
        <v>7134.39</v>
      </c>
      <c r="AM5261" s="4"/>
      <c r="AN5261" t="e">
        <f>VLOOKUP([1]!Tabelle13[[#This Row],[Vlookup this ID for freight costs]],$AL$2:$AL$6811,2,FALSE)</f>
        <v>#REF!</v>
      </c>
      <c r="AP5261">
        <v>87.07</v>
      </c>
      <c r="AQ5261">
        <v>87.07</v>
      </c>
      <c r="AR5261" s="4">
        <v>26</v>
      </c>
      <c r="AS5261" s="4">
        <v>12</v>
      </c>
      <c r="AT5261" s="4">
        <v>2013</v>
      </c>
      <c r="AU5261" s="4">
        <v>17</v>
      </c>
      <c r="AV5261" s="4">
        <v>1</v>
      </c>
      <c r="AW5261" s="4">
        <v>2014</v>
      </c>
      <c r="AX5261" t="str">
        <f t="shared" si="1621"/>
        <v>Delay</v>
      </c>
      <c r="AY5261">
        <f t="shared" si="1622"/>
        <v>22</v>
      </c>
    </row>
    <row r="5262" spans="1:51" x14ac:dyDescent="0.2">
      <c r="A5262" s="3">
        <v>84304</v>
      </c>
      <c r="B5262" s="1" t="s">
        <v>140</v>
      </c>
      <c r="C5262" s="1" t="s">
        <v>99</v>
      </c>
      <c r="D5262" s="1" t="s">
        <v>130</v>
      </c>
      <c r="E5262" s="1" t="s">
        <v>101</v>
      </c>
      <c r="F5262" s="1" t="s">
        <v>101</v>
      </c>
      <c r="G5262" s="13" t="s">
        <v>2609</v>
      </c>
      <c r="H5262" s="12">
        <v>41634</v>
      </c>
      <c r="I5262" s="12" t="s">
        <v>659</v>
      </c>
      <c r="J5262" s="12">
        <v>41656</v>
      </c>
      <c r="K5262" s="4">
        <v>5197</v>
      </c>
      <c r="L5262" s="1" t="s">
        <v>146</v>
      </c>
      <c r="M5262" s="1" t="s">
        <v>132</v>
      </c>
      <c r="N5262" s="1" t="s">
        <v>265</v>
      </c>
      <c r="O5262" s="1" t="s">
        <v>93</v>
      </c>
      <c r="P5262">
        <v>60</v>
      </c>
      <c r="Q5262">
        <v>59498</v>
      </c>
      <c r="R5262">
        <v>134465.48000000001</v>
      </c>
      <c r="S5262">
        <v>2.2599999999999998</v>
      </c>
      <c r="T5262">
        <v>0.04</v>
      </c>
      <c r="U5262">
        <f t="shared" si="1618"/>
        <v>134465.47999999998</v>
      </c>
      <c r="V5262">
        <f t="shared" si="1619"/>
        <v>3569880</v>
      </c>
      <c r="W5262" s="1" t="s">
        <v>155</v>
      </c>
      <c r="X5262" s="1" t="s">
        <v>1236</v>
      </c>
      <c r="Y5262" s="1" t="s">
        <v>156</v>
      </c>
      <c r="Z5262" s="3">
        <v>12500</v>
      </c>
      <c r="AA5262" s="4">
        <f t="shared" si="1623"/>
        <v>10109</v>
      </c>
      <c r="AB5262" s="4">
        <f t="shared" si="1613"/>
        <v>8774.5148104</v>
      </c>
      <c r="AC5262" s="4">
        <f t="shared" si="1614"/>
        <v>10109</v>
      </c>
      <c r="AD5262" s="4">
        <f t="shared" si="1624"/>
        <v>10109</v>
      </c>
      <c r="AE5262" s="3" t="s">
        <v>2610</v>
      </c>
      <c r="AF5262" s="3">
        <v>10109</v>
      </c>
      <c r="AG5262" s="4">
        <f>AI5262</f>
        <v>10109</v>
      </c>
      <c r="AH5262" s="4">
        <v>83180</v>
      </c>
      <c r="AI5262">
        <f t="shared" si="1620"/>
        <v>10109</v>
      </c>
      <c r="AJ5262" t="s">
        <v>2610</v>
      </c>
      <c r="AK5262" s="2">
        <v>7134.39</v>
      </c>
      <c r="AL5262" s="2">
        <f>AN5262</f>
        <v>7134.39</v>
      </c>
      <c r="AM5262" s="4">
        <v>83180</v>
      </c>
      <c r="AN5262">
        <f>INDEX($AJ$2:$AJ$6811,MATCH(AM5262,$A$2:$A$6811,0))</f>
        <v>7134.39</v>
      </c>
      <c r="AP5262">
        <v>166.33</v>
      </c>
      <c r="AQ5262">
        <v>166.33</v>
      </c>
      <c r="AR5262" s="4">
        <v>26</v>
      </c>
      <c r="AS5262" s="4">
        <v>12</v>
      </c>
      <c r="AT5262" s="4">
        <v>2013</v>
      </c>
      <c r="AU5262" s="4">
        <v>17</v>
      </c>
      <c r="AV5262" s="4">
        <v>1</v>
      </c>
      <c r="AW5262" s="4">
        <v>2014</v>
      </c>
      <c r="AX5262" t="str">
        <f t="shared" si="1621"/>
        <v>Delay</v>
      </c>
      <c r="AY5262">
        <f t="shared" si="1622"/>
        <v>22</v>
      </c>
    </row>
    <row r="5263" spans="1:51" x14ac:dyDescent="0.2">
      <c r="A5263" s="3">
        <v>85419</v>
      </c>
      <c r="B5263" s="1" t="s">
        <v>140</v>
      </c>
      <c r="C5263" s="1" t="s">
        <v>99</v>
      </c>
      <c r="D5263" s="1" t="s">
        <v>130</v>
      </c>
      <c r="E5263" s="1" t="s">
        <v>101</v>
      </c>
      <c r="F5263" s="1" t="s">
        <v>101</v>
      </c>
      <c r="G5263" s="13" t="s">
        <v>2609</v>
      </c>
      <c r="H5263" s="12">
        <v>41634</v>
      </c>
      <c r="I5263" s="12" t="s">
        <v>659</v>
      </c>
      <c r="J5263" s="12">
        <v>41656</v>
      </c>
      <c r="K5263" s="4">
        <v>5198</v>
      </c>
      <c r="L5263" s="1" t="s">
        <v>146</v>
      </c>
      <c r="M5263" s="1" t="s">
        <v>132</v>
      </c>
      <c r="N5263" s="1" t="s">
        <v>265</v>
      </c>
      <c r="O5263" s="1" t="s">
        <v>93</v>
      </c>
      <c r="P5263">
        <v>60</v>
      </c>
      <c r="Q5263">
        <v>72518</v>
      </c>
      <c r="R5263">
        <v>163890.68</v>
      </c>
      <c r="S5263">
        <v>2.2599999999999998</v>
      </c>
      <c r="T5263">
        <v>0.04</v>
      </c>
      <c r="U5263">
        <f t="shared" si="1618"/>
        <v>163890.68</v>
      </c>
      <c r="V5263">
        <f t="shared" si="1619"/>
        <v>4351080</v>
      </c>
      <c r="W5263" s="1" t="s">
        <v>197</v>
      </c>
      <c r="X5263" s="1" t="s">
        <v>1236</v>
      </c>
      <c r="Y5263" s="1" t="s">
        <v>3082</v>
      </c>
      <c r="Z5263" s="3">
        <v>11353</v>
      </c>
      <c r="AA5263" s="4">
        <f t="shared" si="1623"/>
        <v>10109</v>
      </c>
      <c r="AB5263" s="4">
        <f t="shared" si="1613"/>
        <v>10203.4311664</v>
      </c>
      <c r="AC5263" s="4">
        <f t="shared" si="1614"/>
        <v>10109</v>
      </c>
      <c r="AD5263" s="4">
        <f t="shared" si="1624"/>
        <v>10109</v>
      </c>
      <c r="AE5263" s="3" t="s">
        <v>2610</v>
      </c>
      <c r="AF5263" s="3">
        <v>10109</v>
      </c>
      <c r="AG5263" s="4">
        <f>AI5263</f>
        <v>10109</v>
      </c>
      <c r="AH5263" s="4">
        <v>83180</v>
      </c>
      <c r="AI5263">
        <f t="shared" si="1620"/>
        <v>10109</v>
      </c>
      <c r="AJ5263" t="s">
        <v>2610</v>
      </c>
      <c r="AK5263" s="2">
        <v>7134.39</v>
      </c>
      <c r="AL5263" s="2">
        <f>AN5263</f>
        <v>7134.39</v>
      </c>
      <c r="AM5263" s="4">
        <v>83180</v>
      </c>
      <c r="AN5263">
        <f>INDEX($AJ$2:$AJ$6811,MATCH(AM5263,$A$2:$A$6811,0))</f>
        <v>7134.39</v>
      </c>
      <c r="AP5263">
        <v>202.73</v>
      </c>
      <c r="AQ5263">
        <v>202.73</v>
      </c>
      <c r="AR5263" s="4">
        <v>26</v>
      </c>
      <c r="AS5263" s="4">
        <v>12</v>
      </c>
      <c r="AT5263" s="4">
        <v>2013</v>
      </c>
      <c r="AU5263" s="4">
        <v>17</v>
      </c>
      <c r="AV5263" s="4">
        <v>1</v>
      </c>
      <c r="AW5263" s="4">
        <v>2014</v>
      </c>
      <c r="AX5263" t="str">
        <f t="shared" si="1621"/>
        <v>Delay</v>
      </c>
      <c r="AY5263">
        <f t="shared" si="1622"/>
        <v>22</v>
      </c>
    </row>
    <row r="5264" spans="1:51" x14ac:dyDescent="0.2">
      <c r="A5264" s="3">
        <v>82530</v>
      </c>
      <c r="B5264" s="1" t="s">
        <v>368</v>
      </c>
      <c r="C5264" s="1" t="s">
        <v>73</v>
      </c>
      <c r="D5264" s="1" t="s">
        <v>130</v>
      </c>
      <c r="E5264" s="1" t="s">
        <v>101</v>
      </c>
      <c r="F5264" s="1" t="s">
        <v>101</v>
      </c>
      <c r="G5264" s="13" t="s">
        <v>723</v>
      </c>
      <c r="H5264" s="12">
        <v>41257</v>
      </c>
      <c r="I5264" s="12" t="s">
        <v>2137</v>
      </c>
      <c r="J5264" s="12">
        <v>41254</v>
      </c>
      <c r="K5264" s="4">
        <v>4344</v>
      </c>
      <c r="L5264" s="1" t="s">
        <v>146</v>
      </c>
      <c r="M5264" s="1" t="s">
        <v>132</v>
      </c>
      <c r="N5264" s="1" t="s">
        <v>203</v>
      </c>
      <c r="O5264" s="1" t="s">
        <v>93</v>
      </c>
      <c r="P5264">
        <v>60</v>
      </c>
      <c r="Q5264">
        <v>20451</v>
      </c>
      <c r="R5264">
        <v>47037.3</v>
      </c>
      <c r="S5264">
        <v>2.2999999999999998</v>
      </c>
      <c r="T5264">
        <v>0.04</v>
      </c>
      <c r="U5264">
        <f t="shared" si="1618"/>
        <v>47037.299999999996</v>
      </c>
      <c r="V5264">
        <f t="shared" si="1619"/>
        <v>1227060</v>
      </c>
      <c r="W5264" s="1" t="s">
        <v>204</v>
      </c>
      <c r="X5264" s="1" t="s">
        <v>1236</v>
      </c>
      <c r="Y5264" s="1" t="s">
        <v>205</v>
      </c>
      <c r="Z5264" s="3">
        <v>15015</v>
      </c>
      <c r="AA5264" s="4">
        <f t="shared" si="1623"/>
        <v>10118</v>
      </c>
      <c r="AB5264" s="4">
        <f t="shared" si="1613"/>
        <v>4489.1924638</v>
      </c>
      <c r="AC5264" s="4">
        <f t="shared" si="1614"/>
        <v>10118</v>
      </c>
      <c r="AD5264" s="4">
        <f t="shared" si="1624"/>
        <v>10118</v>
      </c>
      <c r="AE5264" s="4">
        <v>10118</v>
      </c>
      <c r="AF5264" s="4">
        <v>10118</v>
      </c>
      <c r="AG5264" s="4">
        <f>AE5264</f>
        <v>10118</v>
      </c>
      <c r="AI5264" t="e">
        <f t="shared" si="1620"/>
        <v>#N/A</v>
      </c>
      <c r="AJ5264">
        <v>9251.7999999999993</v>
      </c>
      <c r="AK5264" s="2">
        <v>9251.7999999999993</v>
      </c>
      <c r="AL5264" s="2">
        <f>AJ5264</f>
        <v>9251.7999999999993</v>
      </c>
      <c r="AM5264" s="4"/>
      <c r="AN5264" t="e">
        <f>VLOOKUP([1]!Tabelle13[[#This Row],[Vlookup this ID for freight costs]],$AL$2:$AL$6811,2,FALSE)</f>
        <v>#REF!</v>
      </c>
      <c r="AP5264">
        <v>65.95</v>
      </c>
      <c r="AQ5264">
        <v>65.95</v>
      </c>
      <c r="AR5264" s="4">
        <v>14</v>
      </c>
      <c r="AS5264" s="4">
        <v>12</v>
      </c>
      <c r="AT5264" s="4">
        <v>2012</v>
      </c>
      <c r="AU5264" s="4">
        <v>11</v>
      </c>
      <c r="AV5264" s="4">
        <v>12</v>
      </c>
      <c r="AW5264" s="4">
        <v>2012</v>
      </c>
      <c r="AX5264" t="str">
        <f t="shared" si="1621"/>
        <v>No Delay</v>
      </c>
      <c r="AY5264">
        <f t="shared" si="1622"/>
        <v>0</v>
      </c>
    </row>
    <row r="5265" spans="1:51" x14ac:dyDescent="0.2">
      <c r="A5265" s="3">
        <v>83639</v>
      </c>
      <c r="B5265" s="1" t="s">
        <v>368</v>
      </c>
      <c r="C5265" s="1" t="s">
        <v>73</v>
      </c>
      <c r="D5265" s="1" t="s">
        <v>130</v>
      </c>
      <c r="E5265" s="1" t="s">
        <v>101</v>
      </c>
      <c r="F5265" s="1" t="s">
        <v>101</v>
      </c>
      <c r="G5265" s="13" t="s">
        <v>723</v>
      </c>
      <c r="H5265" s="12">
        <v>41257</v>
      </c>
      <c r="I5265" s="12" t="s">
        <v>2137</v>
      </c>
      <c r="J5265" s="12">
        <v>41254</v>
      </c>
      <c r="K5265" s="4">
        <v>4346</v>
      </c>
      <c r="L5265" s="1" t="s">
        <v>146</v>
      </c>
      <c r="M5265" s="1" t="s">
        <v>132</v>
      </c>
      <c r="N5265" s="1" t="s">
        <v>599</v>
      </c>
      <c r="O5265" s="1" t="s">
        <v>93</v>
      </c>
      <c r="P5265">
        <v>60</v>
      </c>
      <c r="Q5265">
        <v>135933</v>
      </c>
      <c r="R5265">
        <v>564121.94999999995</v>
      </c>
      <c r="S5265">
        <v>4.1500000000000004</v>
      </c>
      <c r="T5265">
        <v>7.0000000000000007E-2</v>
      </c>
      <c r="U5265">
        <f t="shared" si="1618"/>
        <v>564121.95000000007</v>
      </c>
      <c r="V5265">
        <f t="shared" si="1619"/>
        <v>8155980</v>
      </c>
      <c r="W5265" s="1" t="s">
        <v>160</v>
      </c>
      <c r="X5265" s="1" t="s">
        <v>1236</v>
      </c>
      <c r="Y5265" s="1" t="s">
        <v>161</v>
      </c>
      <c r="Z5265" s="3">
        <v>14451</v>
      </c>
      <c r="AA5265" s="4">
        <f t="shared" si="1623"/>
        <v>10118</v>
      </c>
      <c r="AB5265" s="4">
        <f t="shared" ref="AB5265:AB5296" si="1627" xml:space="preserve"> 2244.740206  + 0.1097478*Q5265</f>
        <v>17163.087903399999</v>
      </c>
      <c r="AC5265" s="4">
        <f t="shared" ref="AC5265:AC5296" si="1628">AF5265</f>
        <v>10118</v>
      </c>
      <c r="AD5265" s="4">
        <f t="shared" si="1624"/>
        <v>10118</v>
      </c>
      <c r="AE5265" s="3" t="s">
        <v>2611</v>
      </c>
      <c r="AF5265" s="3">
        <v>10118</v>
      </c>
      <c r="AG5265" s="4">
        <f>AI5265</f>
        <v>10118</v>
      </c>
      <c r="AH5265" s="4">
        <v>82530</v>
      </c>
      <c r="AI5265">
        <f t="shared" si="1620"/>
        <v>10118</v>
      </c>
      <c r="AJ5265" t="s">
        <v>2611</v>
      </c>
      <c r="AK5265" s="2">
        <v>9251.7999999999993</v>
      </c>
      <c r="AL5265" s="2">
        <f>AN5265</f>
        <v>9251.7999999999993</v>
      </c>
      <c r="AM5265" s="4">
        <v>82530</v>
      </c>
      <c r="AN5265">
        <f>INDEX($AJ$2:$AJ$6811,MATCH(AM5265,$A$2:$A$6811,0))</f>
        <v>9251.7999999999993</v>
      </c>
      <c r="AP5265">
        <v>790.9</v>
      </c>
      <c r="AQ5265">
        <v>790.9</v>
      </c>
      <c r="AR5265" s="4">
        <v>14</v>
      </c>
      <c r="AS5265" s="4">
        <v>12</v>
      </c>
      <c r="AT5265" s="4">
        <v>2012</v>
      </c>
      <c r="AU5265" s="4">
        <v>11</v>
      </c>
      <c r="AV5265" s="4">
        <v>12</v>
      </c>
      <c r="AW5265" s="4">
        <v>2012</v>
      </c>
      <c r="AX5265" t="str">
        <f t="shared" si="1621"/>
        <v>No Delay</v>
      </c>
      <c r="AY5265">
        <f t="shared" si="1622"/>
        <v>0</v>
      </c>
    </row>
    <row r="5266" spans="1:51" x14ac:dyDescent="0.2">
      <c r="A5266" s="3">
        <v>83095</v>
      </c>
      <c r="B5266" s="1" t="s">
        <v>368</v>
      </c>
      <c r="C5266" s="1" t="s">
        <v>73</v>
      </c>
      <c r="D5266" s="1" t="s">
        <v>130</v>
      </c>
      <c r="E5266" s="1" t="s">
        <v>101</v>
      </c>
      <c r="F5266" s="1" t="s">
        <v>101</v>
      </c>
      <c r="G5266" s="13" t="s">
        <v>723</v>
      </c>
      <c r="H5266" s="12">
        <v>41257</v>
      </c>
      <c r="I5266" s="12" t="s">
        <v>2137</v>
      </c>
      <c r="J5266" s="12">
        <v>41254</v>
      </c>
      <c r="K5266" s="4">
        <v>4345</v>
      </c>
      <c r="L5266" s="1" t="s">
        <v>146</v>
      </c>
      <c r="M5266" s="1" t="s">
        <v>132</v>
      </c>
      <c r="N5266" s="1" t="s">
        <v>471</v>
      </c>
      <c r="O5266" s="1" t="s">
        <v>93</v>
      </c>
      <c r="P5266">
        <v>60</v>
      </c>
      <c r="Q5266">
        <v>9215</v>
      </c>
      <c r="R5266">
        <v>17508.5</v>
      </c>
      <c r="S5266">
        <v>1.9</v>
      </c>
      <c r="T5266">
        <v>0.03</v>
      </c>
      <c r="U5266">
        <f t="shared" si="1618"/>
        <v>17508.5</v>
      </c>
      <c r="V5266">
        <f t="shared" si="1619"/>
        <v>552900</v>
      </c>
      <c r="W5266" s="1" t="s">
        <v>204</v>
      </c>
      <c r="X5266" s="1" t="s">
        <v>1236</v>
      </c>
      <c r="Y5266" s="1" t="s">
        <v>205</v>
      </c>
      <c r="Z5266" s="3">
        <v>15015</v>
      </c>
      <c r="AA5266" s="4">
        <f t="shared" si="1623"/>
        <v>10118</v>
      </c>
      <c r="AB5266" s="4">
        <f t="shared" si="1627"/>
        <v>3256.0661829999999</v>
      </c>
      <c r="AC5266" s="4">
        <f t="shared" si="1628"/>
        <v>10118</v>
      </c>
      <c r="AD5266" s="4">
        <f t="shared" si="1624"/>
        <v>10118</v>
      </c>
      <c r="AE5266" s="3" t="s">
        <v>2611</v>
      </c>
      <c r="AF5266" s="3">
        <v>10118</v>
      </c>
      <c r="AG5266" s="4">
        <f>AI5266</f>
        <v>10118</v>
      </c>
      <c r="AH5266" s="4">
        <v>82530</v>
      </c>
      <c r="AI5266">
        <f t="shared" si="1620"/>
        <v>10118</v>
      </c>
      <c r="AJ5266" t="s">
        <v>2611</v>
      </c>
      <c r="AK5266" s="2">
        <v>9251.7999999999993</v>
      </c>
      <c r="AL5266" s="2">
        <f>AN5266</f>
        <v>9251.7999999999993</v>
      </c>
      <c r="AM5266" s="4">
        <v>82530</v>
      </c>
      <c r="AN5266">
        <f>INDEX($AJ$2:$AJ$6811,MATCH(AM5266,$A$2:$A$6811,0))</f>
        <v>9251.7999999999993</v>
      </c>
      <c r="AP5266">
        <v>24.55</v>
      </c>
      <c r="AQ5266">
        <v>24.55</v>
      </c>
      <c r="AR5266" s="4">
        <v>14</v>
      </c>
      <c r="AS5266" s="4">
        <v>12</v>
      </c>
      <c r="AT5266" s="4">
        <v>2012</v>
      </c>
      <c r="AU5266" s="4">
        <v>11</v>
      </c>
      <c r="AV5266" s="4">
        <v>12</v>
      </c>
      <c r="AW5266" s="4">
        <v>2012</v>
      </c>
      <c r="AX5266" t="str">
        <f t="shared" si="1621"/>
        <v>No Delay</v>
      </c>
      <c r="AY5266">
        <f t="shared" si="1622"/>
        <v>0</v>
      </c>
    </row>
    <row r="5267" spans="1:51" x14ac:dyDescent="0.2">
      <c r="A5267" s="3">
        <v>84429</v>
      </c>
      <c r="B5267" s="1" t="s">
        <v>175</v>
      </c>
      <c r="C5267" s="1" t="s">
        <v>165</v>
      </c>
      <c r="D5267" s="1" t="s">
        <v>130</v>
      </c>
      <c r="E5267" s="1" t="s">
        <v>101</v>
      </c>
      <c r="F5267" s="1" t="s">
        <v>101</v>
      </c>
      <c r="G5267" s="13" t="s">
        <v>2612</v>
      </c>
      <c r="H5267" s="12">
        <v>42019</v>
      </c>
      <c r="I5267" s="12" t="s">
        <v>2613</v>
      </c>
      <c r="J5267" s="12">
        <v>41995</v>
      </c>
      <c r="K5267" s="4">
        <v>6195</v>
      </c>
      <c r="L5267" s="1" t="s">
        <v>146</v>
      </c>
      <c r="M5267" s="1" t="s">
        <v>132</v>
      </c>
      <c r="N5267" s="1" t="s">
        <v>167</v>
      </c>
      <c r="O5267" s="1" t="s">
        <v>93</v>
      </c>
      <c r="P5267">
        <v>30</v>
      </c>
      <c r="Q5267">
        <v>52500</v>
      </c>
      <c r="R5267">
        <v>168525</v>
      </c>
      <c r="S5267">
        <v>3.21</v>
      </c>
      <c r="T5267">
        <v>0.11</v>
      </c>
      <c r="U5267">
        <f t="shared" si="1618"/>
        <v>168525</v>
      </c>
      <c r="V5267">
        <f t="shared" si="1619"/>
        <v>1575000</v>
      </c>
      <c r="W5267" s="1" t="s">
        <v>197</v>
      </c>
      <c r="X5267" s="1" t="s">
        <v>1236</v>
      </c>
      <c r="Y5267" s="1" t="s">
        <v>3082</v>
      </c>
      <c r="Z5267" s="3">
        <v>10265</v>
      </c>
      <c r="AA5267" s="4">
        <f t="shared" si="1623"/>
        <v>10119</v>
      </c>
      <c r="AB5267" s="4">
        <f t="shared" si="1627"/>
        <v>8006.4997060000005</v>
      </c>
      <c r="AC5267" s="4">
        <f t="shared" si="1628"/>
        <v>10119</v>
      </c>
      <c r="AD5267" s="4">
        <f t="shared" si="1624"/>
        <v>10119</v>
      </c>
      <c r="AE5267" s="4">
        <v>10119</v>
      </c>
      <c r="AF5267" s="4">
        <v>10119</v>
      </c>
      <c r="AG5267" s="4">
        <f>AE5267</f>
        <v>10119</v>
      </c>
      <c r="AI5267" t="e">
        <f t="shared" si="1620"/>
        <v>#N/A</v>
      </c>
      <c r="AJ5267">
        <v>6852.08</v>
      </c>
      <c r="AK5267" s="2">
        <v>6852.08</v>
      </c>
      <c r="AL5267" s="2">
        <f>AJ5267</f>
        <v>6852.08</v>
      </c>
      <c r="AM5267" s="4"/>
      <c r="AN5267" t="e">
        <f>VLOOKUP([1]!Tabelle13[[#This Row],[Vlookup this ID for freight costs]],$AL$2:$AL$6811,2,FALSE)</f>
        <v>#REF!</v>
      </c>
      <c r="AP5267">
        <v>173.24</v>
      </c>
      <c r="AQ5267">
        <v>173.24</v>
      </c>
      <c r="AR5267" s="4">
        <v>15</v>
      </c>
      <c r="AS5267" s="4">
        <v>1</v>
      </c>
      <c r="AT5267" s="4">
        <v>2015</v>
      </c>
      <c r="AU5267" s="4">
        <v>22</v>
      </c>
      <c r="AV5267" s="4">
        <v>12</v>
      </c>
      <c r="AW5267" s="4">
        <v>2014</v>
      </c>
      <c r="AX5267" t="str">
        <f t="shared" si="1621"/>
        <v>No Delay</v>
      </c>
      <c r="AY5267">
        <f t="shared" si="1622"/>
        <v>0</v>
      </c>
    </row>
    <row r="5268" spans="1:51" x14ac:dyDescent="0.2">
      <c r="A5268" s="3">
        <v>86749</v>
      </c>
      <c r="B5268" s="1" t="s">
        <v>175</v>
      </c>
      <c r="C5268" s="1" t="s">
        <v>165</v>
      </c>
      <c r="D5268" s="1" t="s">
        <v>130</v>
      </c>
      <c r="E5268" s="1" t="s">
        <v>101</v>
      </c>
      <c r="F5268" s="1" t="s">
        <v>101</v>
      </c>
      <c r="G5268" s="13" t="s">
        <v>2612</v>
      </c>
      <c r="H5268" s="12">
        <v>42019</v>
      </c>
      <c r="I5268" s="12" t="s">
        <v>2613</v>
      </c>
      <c r="J5268" s="12">
        <v>41995</v>
      </c>
      <c r="K5268" s="4">
        <v>6196</v>
      </c>
      <c r="L5268" s="1" t="s">
        <v>146</v>
      </c>
      <c r="M5268" s="1" t="s">
        <v>132</v>
      </c>
      <c r="N5268" s="1" t="s">
        <v>167</v>
      </c>
      <c r="O5268" s="1" t="s">
        <v>93</v>
      </c>
      <c r="P5268">
        <v>30</v>
      </c>
      <c r="Q5268">
        <v>22500</v>
      </c>
      <c r="R5268">
        <v>72225</v>
      </c>
      <c r="S5268">
        <v>3.21</v>
      </c>
      <c r="T5268">
        <v>0.11</v>
      </c>
      <c r="U5268">
        <f t="shared" si="1618"/>
        <v>72225</v>
      </c>
      <c r="V5268">
        <f t="shared" si="1619"/>
        <v>675000</v>
      </c>
      <c r="W5268" s="1" t="s">
        <v>197</v>
      </c>
      <c r="X5268" s="1" t="s">
        <v>1236</v>
      </c>
      <c r="Y5268" s="1" t="s">
        <v>3082</v>
      </c>
      <c r="Z5268" s="3">
        <v>10265</v>
      </c>
      <c r="AA5268" s="4">
        <f t="shared" si="1623"/>
        <v>10119</v>
      </c>
      <c r="AB5268" s="4">
        <f t="shared" si="1627"/>
        <v>4714.0657059999994</v>
      </c>
      <c r="AC5268" s="4">
        <f t="shared" si="1628"/>
        <v>10119</v>
      </c>
      <c r="AD5268" s="4">
        <f t="shared" si="1624"/>
        <v>10119</v>
      </c>
      <c r="AE5268" s="3" t="s">
        <v>2614</v>
      </c>
      <c r="AF5268" s="3">
        <v>10119</v>
      </c>
      <c r="AG5268" s="4">
        <f>AI5268</f>
        <v>10119</v>
      </c>
      <c r="AH5268" s="4">
        <v>84429</v>
      </c>
      <c r="AI5268">
        <f t="shared" si="1620"/>
        <v>10119</v>
      </c>
      <c r="AJ5268" t="s">
        <v>2614</v>
      </c>
      <c r="AK5268" s="2">
        <v>6852.08</v>
      </c>
      <c r="AL5268" s="2">
        <f>AN5268</f>
        <v>6852.08</v>
      </c>
      <c r="AM5268" s="4">
        <v>84429</v>
      </c>
      <c r="AN5268">
        <f>INDEX($AJ$2:$AJ$6811,MATCH(AM5268,$A$2:$A$6811,0))</f>
        <v>6852.08</v>
      </c>
      <c r="AP5268">
        <v>74.25</v>
      </c>
      <c r="AQ5268">
        <v>74.25</v>
      </c>
      <c r="AR5268" s="4">
        <v>15</v>
      </c>
      <c r="AS5268" s="4">
        <v>1</v>
      </c>
      <c r="AT5268" s="4">
        <v>2015</v>
      </c>
      <c r="AU5268" s="4">
        <v>22</v>
      </c>
      <c r="AV5268" s="4">
        <v>12</v>
      </c>
      <c r="AW5268" s="4">
        <v>2014</v>
      </c>
      <c r="AX5268" t="str">
        <f t="shared" si="1621"/>
        <v>No Delay</v>
      </c>
      <c r="AY5268">
        <f t="shared" si="1622"/>
        <v>0</v>
      </c>
    </row>
    <row r="5269" spans="1:51" x14ac:dyDescent="0.2">
      <c r="A5269" s="3">
        <v>82453</v>
      </c>
      <c r="B5269" s="1" t="s">
        <v>140</v>
      </c>
      <c r="C5269" s="1" t="s">
        <v>99</v>
      </c>
      <c r="D5269" s="1" t="s">
        <v>130</v>
      </c>
      <c r="E5269" s="1" t="s">
        <v>101</v>
      </c>
      <c r="F5269" s="1" t="s">
        <v>101</v>
      </c>
      <c r="G5269" s="13" t="s">
        <v>1462</v>
      </c>
      <c r="H5269" s="12">
        <v>41005</v>
      </c>
      <c r="I5269" s="12" t="s">
        <v>427</v>
      </c>
      <c r="J5269" s="12">
        <v>40953</v>
      </c>
      <c r="K5269" s="4">
        <v>3732</v>
      </c>
      <c r="L5269" s="1" t="s">
        <v>146</v>
      </c>
      <c r="M5269" s="1" t="s">
        <v>132</v>
      </c>
      <c r="N5269" s="1" t="s">
        <v>178</v>
      </c>
      <c r="O5269" s="1" t="s">
        <v>93</v>
      </c>
      <c r="P5269">
        <v>60</v>
      </c>
      <c r="Q5269">
        <v>150000</v>
      </c>
      <c r="R5269">
        <v>1053000</v>
      </c>
      <c r="S5269">
        <v>7.02</v>
      </c>
      <c r="T5269">
        <v>0.12</v>
      </c>
      <c r="U5269">
        <f t="shared" si="1618"/>
        <v>1053000</v>
      </c>
      <c r="V5269">
        <f t="shared" si="1619"/>
        <v>9000000</v>
      </c>
      <c r="W5269" s="1" t="s">
        <v>155</v>
      </c>
      <c r="X5269" s="1" t="s">
        <v>1236</v>
      </c>
      <c r="Y5269" s="1" t="s">
        <v>156</v>
      </c>
      <c r="Z5269" s="3">
        <v>12500</v>
      </c>
      <c r="AA5269" s="4">
        <f t="shared" si="1623"/>
        <v>10142</v>
      </c>
      <c r="AB5269" s="4">
        <f t="shared" si="1627"/>
        <v>18706.910206</v>
      </c>
      <c r="AC5269" s="4">
        <f t="shared" si="1628"/>
        <v>10142</v>
      </c>
      <c r="AD5269" s="4">
        <f t="shared" si="1624"/>
        <v>24255.909090909092</v>
      </c>
      <c r="AE5269" s="4">
        <v>10142</v>
      </c>
      <c r="AF5269" s="4">
        <v>10142</v>
      </c>
      <c r="AG5269" s="4">
        <f>AE5269</f>
        <v>10142</v>
      </c>
      <c r="AI5269" t="e">
        <f t="shared" si="1620"/>
        <v>#N/A</v>
      </c>
      <c r="AJ5269">
        <v>7651.59</v>
      </c>
      <c r="AK5269" s="2">
        <v>7651.59</v>
      </c>
      <c r="AL5269" s="2">
        <f>AJ5269</f>
        <v>7651.59</v>
      </c>
      <c r="AM5269" s="4"/>
      <c r="AN5269" t="e">
        <f>VLOOKUP([1]!Tabelle13[[#This Row],[Vlookup this ID for freight costs]],$AL$2:$AL$6811,2,FALSE)</f>
        <v>#REF!</v>
      </c>
      <c r="AP5269">
        <v>1737.45</v>
      </c>
      <c r="AQ5269">
        <v>1737.45</v>
      </c>
      <c r="AR5269" s="4">
        <v>6</v>
      </c>
      <c r="AS5269" s="4">
        <v>4</v>
      </c>
      <c r="AT5269" s="4">
        <v>2012</v>
      </c>
      <c r="AU5269" s="4">
        <v>14</v>
      </c>
      <c r="AV5269" s="4">
        <v>2</v>
      </c>
      <c r="AW5269" s="4">
        <v>2012</v>
      </c>
      <c r="AX5269" t="str">
        <f t="shared" si="1621"/>
        <v>No Delay</v>
      </c>
      <c r="AY5269">
        <f t="shared" si="1622"/>
        <v>0</v>
      </c>
    </row>
    <row r="5270" spans="1:51" x14ac:dyDescent="0.2">
      <c r="A5270" s="3">
        <v>85238</v>
      </c>
      <c r="B5270" s="1" t="s">
        <v>140</v>
      </c>
      <c r="C5270" s="1" t="s">
        <v>99</v>
      </c>
      <c r="D5270" s="1" t="s">
        <v>130</v>
      </c>
      <c r="E5270" s="1" t="s">
        <v>101</v>
      </c>
      <c r="F5270" s="1" t="s">
        <v>101</v>
      </c>
      <c r="G5270" s="13" t="s">
        <v>1462</v>
      </c>
      <c r="H5270" s="12">
        <v>41005</v>
      </c>
      <c r="I5270" s="12" t="s">
        <v>427</v>
      </c>
      <c r="J5270" s="12">
        <v>40953</v>
      </c>
      <c r="K5270" s="4">
        <v>3733</v>
      </c>
      <c r="L5270" s="1" t="s">
        <v>146</v>
      </c>
      <c r="M5270" s="1" t="s">
        <v>132</v>
      </c>
      <c r="N5270" s="1" t="s">
        <v>178</v>
      </c>
      <c r="O5270" s="1" t="s">
        <v>93</v>
      </c>
      <c r="P5270">
        <v>60</v>
      </c>
      <c r="Q5270">
        <v>39402</v>
      </c>
      <c r="R5270">
        <v>276602.03999999998</v>
      </c>
      <c r="S5270">
        <v>7.02</v>
      </c>
      <c r="T5270">
        <v>0.12</v>
      </c>
      <c r="U5270">
        <f t="shared" si="1618"/>
        <v>276602.03999999998</v>
      </c>
      <c r="V5270">
        <f t="shared" si="1619"/>
        <v>2364120</v>
      </c>
      <c r="W5270" s="1" t="s">
        <v>179</v>
      </c>
      <c r="X5270" s="1" t="s">
        <v>1236</v>
      </c>
      <c r="Y5270" s="1" t="s">
        <v>156</v>
      </c>
      <c r="Z5270" s="3">
        <v>12500</v>
      </c>
      <c r="AA5270" s="4">
        <f t="shared" si="1623"/>
        <v>10142</v>
      </c>
      <c r="AB5270" s="4">
        <f t="shared" si="1627"/>
        <v>6569.0230216</v>
      </c>
      <c r="AC5270" s="4">
        <f t="shared" si="1628"/>
        <v>10142</v>
      </c>
      <c r="AD5270" s="4">
        <f t="shared" si="1624"/>
        <v>10142</v>
      </c>
      <c r="AE5270" s="3" t="s">
        <v>2615</v>
      </c>
      <c r="AF5270" s="3">
        <v>10142</v>
      </c>
      <c r="AG5270" s="4">
        <f>AI5270</f>
        <v>10142</v>
      </c>
      <c r="AH5270" s="4">
        <v>82453</v>
      </c>
      <c r="AI5270">
        <f t="shared" si="1620"/>
        <v>10142</v>
      </c>
      <c r="AJ5270" t="s">
        <v>2615</v>
      </c>
      <c r="AK5270" s="2">
        <v>7651.59</v>
      </c>
      <c r="AL5270" s="2">
        <f>AN5270</f>
        <v>7651.59</v>
      </c>
      <c r="AM5270" s="4">
        <v>82453</v>
      </c>
      <c r="AN5270">
        <f>INDEX($AJ$2:$AJ$6811,MATCH(AM5270,$A$2:$A$6811,0))</f>
        <v>7651.59</v>
      </c>
      <c r="AP5270">
        <v>456.39</v>
      </c>
      <c r="AQ5270">
        <v>456.39</v>
      </c>
      <c r="AR5270" s="4">
        <v>6</v>
      </c>
      <c r="AS5270" s="4">
        <v>4</v>
      </c>
      <c r="AT5270" s="4">
        <v>2012</v>
      </c>
      <c r="AU5270" s="4">
        <v>14</v>
      </c>
      <c r="AV5270" s="4">
        <v>2</v>
      </c>
      <c r="AW5270" s="4">
        <v>2012</v>
      </c>
      <c r="AX5270" t="str">
        <f t="shared" si="1621"/>
        <v>No Delay</v>
      </c>
      <c r="AY5270">
        <f t="shared" si="1622"/>
        <v>0</v>
      </c>
    </row>
    <row r="5271" spans="1:51" x14ac:dyDescent="0.2">
      <c r="A5271" s="3">
        <v>40901</v>
      </c>
      <c r="B5271" s="1" t="s">
        <v>168</v>
      </c>
      <c r="C5271" s="1" t="s">
        <v>150</v>
      </c>
      <c r="D5271" s="1" t="s">
        <v>100</v>
      </c>
      <c r="E5271" s="1" t="s">
        <v>253</v>
      </c>
      <c r="F5271" s="1" t="s">
        <v>253</v>
      </c>
      <c r="G5271" s="13" t="s">
        <v>322</v>
      </c>
      <c r="H5271" s="12">
        <v>40694</v>
      </c>
      <c r="I5271" s="12" t="s">
        <v>323</v>
      </c>
      <c r="J5271" s="12">
        <v>40707</v>
      </c>
      <c r="K5271" s="4">
        <v>3247</v>
      </c>
      <c r="L5271" s="1" t="s">
        <v>146</v>
      </c>
      <c r="M5271" s="1" t="s">
        <v>170</v>
      </c>
      <c r="N5271" s="1" t="s">
        <v>302</v>
      </c>
      <c r="O5271" s="1" t="s">
        <v>93</v>
      </c>
      <c r="P5271">
        <v>30</v>
      </c>
      <c r="Q5271">
        <v>108677</v>
      </c>
      <c r="R5271">
        <v>722702.05</v>
      </c>
      <c r="S5271">
        <v>6.65</v>
      </c>
      <c r="T5271">
        <v>0.22</v>
      </c>
      <c r="U5271">
        <f t="shared" si="1618"/>
        <v>722702.05</v>
      </c>
      <c r="V5271">
        <f t="shared" si="1619"/>
        <v>3260310</v>
      </c>
      <c r="W5271" s="1" t="s">
        <v>155</v>
      </c>
      <c r="X5271" s="1" t="s">
        <v>1236</v>
      </c>
      <c r="Y5271" s="1" t="s">
        <v>156</v>
      </c>
      <c r="Z5271" s="3">
        <v>8107</v>
      </c>
      <c r="AA5271" s="4">
        <f t="shared" si="1623"/>
        <v>10144</v>
      </c>
      <c r="AB5271" s="4">
        <f t="shared" si="1627"/>
        <v>14171.801866600001</v>
      </c>
      <c r="AC5271" s="4">
        <f t="shared" si="1628"/>
        <v>10144</v>
      </c>
      <c r="AD5271" s="4">
        <f t="shared" si="1624"/>
        <v>10144</v>
      </c>
      <c r="AE5271" s="4">
        <v>10144</v>
      </c>
      <c r="AF5271" s="4">
        <v>10144</v>
      </c>
      <c r="AG5271" s="4">
        <f>AE5271</f>
        <v>10144</v>
      </c>
      <c r="AI5271" t="e">
        <f t="shared" si="1620"/>
        <v>#N/A</v>
      </c>
      <c r="AJ5271">
        <v>8809.08</v>
      </c>
      <c r="AK5271" s="2">
        <v>8809.08</v>
      </c>
      <c r="AL5271" s="2">
        <f>AJ5271</f>
        <v>8809.08</v>
      </c>
      <c r="AM5271" s="4"/>
      <c r="AN5271" t="e">
        <f>VLOOKUP([1]!Tabelle13[[#This Row],[Vlookup this ID for freight costs]],$AL$2:$AL$6811,2,FALSE)</f>
        <v>#REF!</v>
      </c>
      <c r="AP5271">
        <v>1192.46</v>
      </c>
      <c r="AQ5271">
        <v>1192.46</v>
      </c>
      <c r="AR5271" s="4">
        <v>31</v>
      </c>
      <c r="AS5271" s="4">
        <v>5</v>
      </c>
      <c r="AT5271" s="4">
        <v>2011</v>
      </c>
      <c r="AU5271" s="4">
        <v>13</v>
      </c>
      <c r="AV5271" s="4">
        <v>6</v>
      </c>
      <c r="AW5271" s="4">
        <v>2011</v>
      </c>
      <c r="AX5271" t="str">
        <f t="shared" si="1621"/>
        <v>Delay</v>
      </c>
      <c r="AY5271">
        <f t="shared" si="1622"/>
        <v>13</v>
      </c>
    </row>
    <row r="5272" spans="1:51" x14ac:dyDescent="0.2">
      <c r="A5272" s="3">
        <v>33882</v>
      </c>
      <c r="B5272" s="1" t="s">
        <v>168</v>
      </c>
      <c r="C5272" s="1" t="s">
        <v>150</v>
      </c>
      <c r="D5272" s="1" t="s">
        <v>100</v>
      </c>
      <c r="E5272" s="1" t="s">
        <v>253</v>
      </c>
      <c r="F5272" s="1" t="s">
        <v>253</v>
      </c>
      <c r="G5272" s="13" t="s">
        <v>1540</v>
      </c>
      <c r="H5272" s="12">
        <v>40668</v>
      </c>
      <c r="I5272" s="12" t="s">
        <v>1540</v>
      </c>
      <c r="J5272" s="12">
        <v>40668</v>
      </c>
      <c r="K5272" s="4">
        <v>3165</v>
      </c>
      <c r="L5272" s="1" t="s">
        <v>146</v>
      </c>
      <c r="M5272" s="1" t="s">
        <v>672</v>
      </c>
      <c r="N5272" s="1" t="s">
        <v>302</v>
      </c>
      <c r="O5272" s="1" t="s">
        <v>93</v>
      </c>
      <c r="P5272">
        <v>30</v>
      </c>
      <c r="Q5272">
        <v>150000</v>
      </c>
      <c r="R5272">
        <v>1029000</v>
      </c>
      <c r="S5272">
        <v>6.86</v>
      </c>
      <c r="T5272">
        <v>0.23</v>
      </c>
      <c r="U5272">
        <f t="shared" si="1618"/>
        <v>1029000</v>
      </c>
      <c r="V5272">
        <f t="shared" si="1619"/>
        <v>4500000</v>
      </c>
      <c r="W5272" s="1" t="s">
        <v>204</v>
      </c>
      <c r="X5272" s="1" t="s">
        <v>1236</v>
      </c>
      <c r="Y5272" s="1" t="s">
        <v>205</v>
      </c>
      <c r="Z5272" s="3">
        <v>16682</v>
      </c>
      <c r="AA5272" s="4">
        <f t="shared" si="1623"/>
        <v>10151</v>
      </c>
      <c r="AB5272" s="4">
        <f t="shared" si="1627"/>
        <v>18706.910206</v>
      </c>
      <c r="AC5272" s="4">
        <f t="shared" si="1628"/>
        <v>10151</v>
      </c>
      <c r="AD5272" s="4">
        <f t="shared" si="1624"/>
        <v>12469.4</v>
      </c>
      <c r="AE5272" s="4">
        <v>10151</v>
      </c>
      <c r="AF5272" s="4">
        <v>10151</v>
      </c>
      <c r="AG5272" s="4">
        <f>AE5272</f>
        <v>10151</v>
      </c>
      <c r="AI5272" t="e">
        <f t="shared" si="1620"/>
        <v>#N/A</v>
      </c>
      <c r="AJ5272">
        <v>19569.93</v>
      </c>
      <c r="AK5272" s="2">
        <v>19569.93</v>
      </c>
      <c r="AL5272" s="2">
        <f>AJ5272</f>
        <v>19569.93</v>
      </c>
      <c r="AM5272" s="4"/>
      <c r="AN5272" t="e">
        <f>VLOOKUP([1]!Tabelle13[[#This Row],[Vlookup this ID for freight costs]],$AL$2:$AL$6811,2,FALSE)</f>
        <v>#REF!</v>
      </c>
      <c r="AP5272">
        <v>1697.85</v>
      </c>
      <c r="AQ5272">
        <v>1697.85</v>
      </c>
      <c r="AR5272" s="4">
        <v>5</v>
      </c>
      <c r="AS5272" s="4">
        <v>5</v>
      </c>
      <c r="AT5272" s="4">
        <v>2011</v>
      </c>
      <c r="AU5272" s="4">
        <v>5</v>
      </c>
      <c r="AV5272" s="4">
        <v>5</v>
      </c>
      <c r="AW5272" s="4">
        <v>2011</v>
      </c>
      <c r="AX5272" t="str">
        <f t="shared" si="1621"/>
        <v>No Delay</v>
      </c>
      <c r="AY5272">
        <f t="shared" si="1622"/>
        <v>0</v>
      </c>
    </row>
    <row r="5273" spans="1:51" x14ac:dyDescent="0.2">
      <c r="A5273" s="3">
        <v>69179</v>
      </c>
      <c r="B5273" s="1" t="s">
        <v>168</v>
      </c>
      <c r="C5273" s="1" t="s">
        <v>150</v>
      </c>
      <c r="D5273" s="1" t="s">
        <v>100</v>
      </c>
      <c r="E5273" s="1" t="s">
        <v>253</v>
      </c>
      <c r="F5273" s="1" t="s">
        <v>253</v>
      </c>
      <c r="G5273" s="13" t="s">
        <v>2449</v>
      </c>
      <c r="H5273" s="12">
        <v>40693</v>
      </c>
      <c r="I5273" s="12" t="s">
        <v>2449</v>
      </c>
      <c r="J5273" s="12">
        <v>40693</v>
      </c>
      <c r="K5273" s="4">
        <v>3214</v>
      </c>
      <c r="L5273" s="1" t="s">
        <v>146</v>
      </c>
      <c r="M5273" s="1" t="s">
        <v>672</v>
      </c>
      <c r="N5273" s="1" t="s">
        <v>302</v>
      </c>
      <c r="O5273" s="1" t="s">
        <v>93</v>
      </c>
      <c r="P5273">
        <v>30</v>
      </c>
      <c r="Q5273">
        <v>150000</v>
      </c>
      <c r="R5273">
        <v>1029000</v>
      </c>
      <c r="S5273">
        <v>6.86</v>
      </c>
      <c r="T5273">
        <v>0.23</v>
      </c>
      <c r="U5273">
        <f t="shared" si="1618"/>
        <v>1029000</v>
      </c>
      <c r="V5273">
        <f t="shared" si="1619"/>
        <v>4500000</v>
      </c>
      <c r="W5273" s="1" t="s">
        <v>204</v>
      </c>
      <c r="X5273" s="1" t="s">
        <v>1236</v>
      </c>
      <c r="Y5273" s="1" t="s">
        <v>205</v>
      </c>
      <c r="Z5273" s="3">
        <v>16682</v>
      </c>
      <c r="AA5273" s="4">
        <f t="shared" si="1623"/>
        <v>10156</v>
      </c>
      <c r="AB5273" s="4">
        <f t="shared" si="1627"/>
        <v>18706.910206</v>
      </c>
      <c r="AC5273" s="4">
        <f t="shared" si="1628"/>
        <v>10156</v>
      </c>
      <c r="AD5273" s="4">
        <f t="shared" si="1624"/>
        <v>12469.4</v>
      </c>
      <c r="AE5273" s="4">
        <v>10156</v>
      </c>
      <c r="AF5273" s="4">
        <v>10156</v>
      </c>
      <c r="AG5273" s="4">
        <f>AE5273</f>
        <v>10156</v>
      </c>
      <c r="AI5273" t="e">
        <f t="shared" si="1620"/>
        <v>#N/A</v>
      </c>
      <c r="AJ5273">
        <v>13731.6</v>
      </c>
      <c r="AK5273" s="2">
        <v>13731.6</v>
      </c>
      <c r="AL5273" s="2">
        <f>AJ5273</f>
        <v>13731.6</v>
      </c>
      <c r="AM5273" s="4"/>
      <c r="AN5273" t="e">
        <f>VLOOKUP([1]!Tabelle13[[#This Row],[Vlookup this ID for freight costs]],$AL$2:$AL$6811,2,FALSE)</f>
        <v>#REF!</v>
      </c>
      <c r="AP5273">
        <v>1697.85</v>
      </c>
      <c r="AQ5273">
        <v>1697.85</v>
      </c>
      <c r="AR5273" s="4">
        <v>30</v>
      </c>
      <c r="AS5273" s="4">
        <v>5</v>
      </c>
      <c r="AT5273" s="4">
        <v>2011</v>
      </c>
      <c r="AU5273" s="4">
        <v>30</v>
      </c>
      <c r="AV5273" s="4">
        <v>5</v>
      </c>
      <c r="AW5273" s="4">
        <v>2011</v>
      </c>
      <c r="AX5273" t="str">
        <f t="shared" si="1621"/>
        <v>No Delay</v>
      </c>
      <c r="AY5273">
        <f t="shared" si="1622"/>
        <v>0</v>
      </c>
    </row>
    <row r="5274" spans="1:51" x14ac:dyDescent="0.2">
      <c r="A5274" s="3">
        <v>85468</v>
      </c>
      <c r="B5274" s="1" t="s">
        <v>175</v>
      </c>
      <c r="C5274" s="1" t="s">
        <v>165</v>
      </c>
      <c r="D5274" s="1" t="s">
        <v>130</v>
      </c>
      <c r="E5274" s="1" t="s">
        <v>101</v>
      </c>
      <c r="F5274" s="1" t="s">
        <v>101</v>
      </c>
      <c r="G5274" s="13" t="s">
        <v>2616</v>
      </c>
      <c r="H5274" s="12">
        <v>41779</v>
      </c>
      <c r="I5274" s="12" t="s">
        <v>2039</v>
      </c>
      <c r="J5274" s="12">
        <v>41803</v>
      </c>
      <c r="K5274" s="4">
        <v>5562</v>
      </c>
      <c r="L5274" s="1" t="s">
        <v>146</v>
      </c>
      <c r="M5274" s="1" t="s">
        <v>132</v>
      </c>
      <c r="N5274" s="1" t="s">
        <v>275</v>
      </c>
      <c r="O5274" s="1" t="s">
        <v>93</v>
      </c>
      <c r="P5274">
        <v>60</v>
      </c>
      <c r="Q5274">
        <v>114630</v>
      </c>
      <c r="R5274">
        <v>771459.9</v>
      </c>
      <c r="S5274">
        <v>6.73</v>
      </c>
      <c r="T5274">
        <v>0.11</v>
      </c>
      <c r="U5274">
        <f t="shared" si="1618"/>
        <v>771459.9</v>
      </c>
      <c r="V5274">
        <f t="shared" si="1619"/>
        <v>6877800</v>
      </c>
      <c r="W5274" s="1" t="s">
        <v>179</v>
      </c>
      <c r="X5274" s="1" t="s">
        <v>1236</v>
      </c>
      <c r="Y5274" s="1" t="s">
        <v>156</v>
      </c>
      <c r="Z5274" s="3">
        <v>11413</v>
      </c>
      <c r="AA5274" s="4">
        <f t="shared" si="1623"/>
        <v>10166</v>
      </c>
      <c r="AB5274" s="4">
        <f t="shared" si="1627"/>
        <v>14825.130520000001</v>
      </c>
      <c r="AC5274" s="4">
        <f t="shared" si="1628"/>
        <v>10166</v>
      </c>
      <c r="AD5274" s="4">
        <f t="shared" si="1624"/>
        <v>10166</v>
      </c>
      <c r="AE5274" s="4">
        <v>10166</v>
      </c>
      <c r="AF5274" s="4">
        <v>10166</v>
      </c>
      <c r="AG5274" s="4">
        <f>AE5274</f>
        <v>10166</v>
      </c>
      <c r="AI5274" t="e">
        <f t="shared" si="1620"/>
        <v>#N/A</v>
      </c>
      <c r="AJ5274">
        <v>4909.97</v>
      </c>
      <c r="AK5274" s="2">
        <v>4909.97</v>
      </c>
      <c r="AL5274" s="2">
        <f>AJ5274</f>
        <v>4909.97</v>
      </c>
      <c r="AM5274" s="4"/>
      <c r="AN5274" t="e">
        <f>VLOOKUP([1]!Tabelle13[[#This Row],[Vlookup this ID for freight costs]],$AL$2:$AL$6811,2,FALSE)</f>
        <v>#REF!</v>
      </c>
      <c r="AP5274">
        <v>793.06</v>
      </c>
      <c r="AQ5274">
        <v>793.06</v>
      </c>
      <c r="AR5274" s="4">
        <v>20</v>
      </c>
      <c r="AS5274" s="4">
        <v>5</v>
      </c>
      <c r="AT5274" s="4">
        <v>2014</v>
      </c>
      <c r="AU5274" s="4">
        <v>13</v>
      </c>
      <c r="AV5274" s="4">
        <v>6</v>
      </c>
      <c r="AW5274" s="4">
        <v>2014</v>
      </c>
      <c r="AX5274" t="str">
        <f t="shared" si="1621"/>
        <v>Delay</v>
      </c>
      <c r="AY5274">
        <f t="shared" si="1622"/>
        <v>24</v>
      </c>
    </row>
    <row r="5275" spans="1:51" x14ac:dyDescent="0.2">
      <c r="A5275" s="3">
        <v>82733</v>
      </c>
      <c r="B5275" s="1" t="s">
        <v>50</v>
      </c>
      <c r="C5275" s="1" t="s">
        <v>51</v>
      </c>
      <c r="D5275" s="1" t="s">
        <v>130</v>
      </c>
      <c r="E5275" s="1" t="s">
        <v>101</v>
      </c>
      <c r="F5275" s="1" t="s">
        <v>101</v>
      </c>
      <c r="G5275" s="13" t="s">
        <v>874</v>
      </c>
      <c r="H5275" s="12">
        <v>42004</v>
      </c>
      <c r="I5275" s="12" t="s">
        <v>971</v>
      </c>
      <c r="J5275" s="12">
        <v>41956</v>
      </c>
      <c r="K5275" s="4">
        <v>6119</v>
      </c>
      <c r="L5275" s="1" t="s">
        <v>146</v>
      </c>
      <c r="M5275" s="1" t="s">
        <v>132</v>
      </c>
      <c r="N5275" s="1" t="s">
        <v>1032</v>
      </c>
      <c r="O5275" s="1" t="s">
        <v>93</v>
      </c>
      <c r="P5275">
        <v>240</v>
      </c>
      <c r="Q5275">
        <v>27264</v>
      </c>
      <c r="R5275">
        <v>41168.639999999999</v>
      </c>
      <c r="S5275">
        <v>1.51</v>
      </c>
      <c r="T5275">
        <v>0.01</v>
      </c>
      <c r="U5275">
        <f t="shared" si="1618"/>
        <v>41168.639999999999</v>
      </c>
      <c r="V5275">
        <f t="shared" si="1619"/>
        <v>6543360</v>
      </c>
      <c r="W5275" s="1" t="s">
        <v>155</v>
      </c>
      <c r="X5275" s="1" t="s">
        <v>1236</v>
      </c>
      <c r="Y5275" s="1" t="s">
        <v>156</v>
      </c>
      <c r="Z5275" s="3">
        <v>14703</v>
      </c>
      <c r="AA5275" s="4">
        <f t="shared" si="1623"/>
        <v>10191</v>
      </c>
      <c r="AB5275" s="4">
        <f t="shared" si="1627"/>
        <v>5236.9042251999999</v>
      </c>
      <c r="AC5275" s="4">
        <f t="shared" si="1628"/>
        <v>10191</v>
      </c>
      <c r="AD5275" s="4">
        <f t="shared" si="1624"/>
        <v>10191</v>
      </c>
      <c r="AE5275" s="4">
        <v>10191</v>
      </c>
      <c r="AF5275" s="4">
        <v>10191</v>
      </c>
      <c r="AG5275" s="4">
        <f>AE5275</f>
        <v>10191</v>
      </c>
      <c r="AI5275" t="e">
        <f t="shared" si="1620"/>
        <v>#N/A</v>
      </c>
      <c r="AJ5275">
        <v>8520.8700000000008</v>
      </c>
      <c r="AK5275" s="2">
        <v>8520.8700000000008</v>
      </c>
      <c r="AL5275" s="2">
        <f>AJ5275</f>
        <v>8520.8700000000008</v>
      </c>
      <c r="AM5275" s="4"/>
      <c r="AN5275" t="e">
        <f>VLOOKUP([1]!Tabelle13[[#This Row],[Vlookup this ID for freight costs]],$AL$2:$AL$6811,2,FALSE)</f>
        <v>#REF!</v>
      </c>
      <c r="AP5275">
        <v>42.32</v>
      </c>
      <c r="AQ5275">
        <v>42.32</v>
      </c>
      <c r="AR5275" s="4">
        <v>31</v>
      </c>
      <c r="AS5275" s="4">
        <v>12</v>
      </c>
      <c r="AT5275" s="4">
        <v>2014</v>
      </c>
      <c r="AU5275" s="4">
        <v>13</v>
      </c>
      <c r="AV5275" s="4">
        <v>11</v>
      </c>
      <c r="AW5275" s="4">
        <v>2014</v>
      </c>
      <c r="AX5275" t="str">
        <f t="shared" si="1621"/>
        <v>No Delay</v>
      </c>
      <c r="AY5275">
        <f t="shared" si="1622"/>
        <v>0</v>
      </c>
    </row>
    <row r="5276" spans="1:51" x14ac:dyDescent="0.2">
      <c r="A5276" s="3">
        <v>84413</v>
      </c>
      <c r="B5276" s="1" t="s">
        <v>50</v>
      </c>
      <c r="C5276" s="1" t="s">
        <v>51</v>
      </c>
      <c r="D5276" s="1" t="s">
        <v>130</v>
      </c>
      <c r="E5276" s="1" t="s">
        <v>101</v>
      </c>
      <c r="F5276" s="1" t="s">
        <v>101</v>
      </c>
      <c r="G5276" s="13" t="s">
        <v>874</v>
      </c>
      <c r="H5276" s="12">
        <v>42004</v>
      </c>
      <c r="I5276" s="12" t="s">
        <v>971</v>
      </c>
      <c r="J5276" s="12">
        <v>41956</v>
      </c>
      <c r="K5276" s="4">
        <v>6122</v>
      </c>
      <c r="L5276" s="1" t="s">
        <v>146</v>
      </c>
      <c r="M5276" s="1" t="s">
        <v>132</v>
      </c>
      <c r="N5276" s="1" t="s">
        <v>302</v>
      </c>
      <c r="O5276" s="1" t="s">
        <v>93</v>
      </c>
      <c r="P5276">
        <v>30</v>
      </c>
      <c r="Q5276">
        <v>80</v>
      </c>
      <c r="R5276">
        <v>302.39999999999998</v>
      </c>
      <c r="S5276">
        <v>3.78</v>
      </c>
      <c r="T5276">
        <v>0.13</v>
      </c>
      <c r="U5276">
        <f t="shared" si="1618"/>
        <v>302.39999999999998</v>
      </c>
      <c r="V5276">
        <f t="shared" si="1619"/>
        <v>2400</v>
      </c>
      <c r="W5276" s="1" t="s">
        <v>179</v>
      </c>
      <c r="X5276" s="1" t="s">
        <v>1236</v>
      </c>
      <c r="Y5276" s="1" t="s">
        <v>156</v>
      </c>
      <c r="Z5276" s="3">
        <v>14703</v>
      </c>
      <c r="AA5276" s="4">
        <f t="shared" si="1623"/>
        <v>10191</v>
      </c>
      <c r="AB5276" s="4">
        <f t="shared" si="1627"/>
        <v>2253.5200300000001</v>
      </c>
      <c r="AC5276" s="4">
        <f t="shared" si="1628"/>
        <v>10191</v>
      </c>
      <c r="AD5276" s="4">
        <f t="shared" si="1624"/>
        <v>2835.6180567777778</v>
      </c>
      <c r="AE5276" s="3" t="s">
        <v>2617</v>
      </c>
      <c r="AF5276" s="3">
        <v>10191</v>
      </c>
      <c r="AG5276" s="4">
        <f>AI5276</f>
        <v>10191</v>
      </c>
      <c r="AH5276" s="4">
        <v>82733</v>
      </c>
      <c r="AI5276">
        <f t="shared" si="1620"/>
        <v>10191</v>
      </c>
      <c r="AJ5276" t="s">
        <v>2617</v>
      </c>
      <c r="AK5276" s="2">
        <v>8520.8700000000008</v>
      </c>
      <c r="AL5276" s="2">
        <f>AN5276</f>
        <v>8520.8700000000008</v>
      </c>
      <c r="AM5276" s="4">
        <v>82733</v>
      </c>
      <c r="AN5276">
        <f>INDEX($AJ$2:$AJ$6811,MATCH(AM5276,$A$2:$A$6811,0))</f>
        <v>8520.8700000000008</v>
      </c>
      <c r="AP5276">
        <v>0.31</v>
      </c>
      <c r="AQ5276">
        <v>0.31</v>
      </c>
      <c r="AR5276" s="4">
        <v>31</v>
      </c>
      <c r="AS5276" s="4">
        <v>12</v>
      </c>
      <c r="AT5276" s="4">
        <v>2014</v>
      </c>
      <c r="AU5276" s="4">
        <v>13</v>
      </c>
      <c r="AV5276" s="4">
        <v>11</v>
      </c>
      <c r="AW5276" s="4">
        <v>2014</v>
      </c>
      <c r="AX5276" t="str">
        <f t="shared" si="1621"/>
        <v>No Delay</v>
      </c>
      <c r="AY5276">
        <f t="shared" si="1622"/>
        <v>0</v>
      </c>
    </row>
    <row r="5277" spans="1:51" x14ac:dyDescent="0.2">
      <c r="A5277" s="3">
        <v>86730</v>
      </c>
      <c r="B5277" s="1" t="s">
        <v>50</v>
      </c>
      <c r="C5277" s="1" t="s">
        <v>51</v>
      </c>
      <c r="D5277" s="1" t="s">
        <v>130</v>
      </c>
      <c r="E5277" s="1" t="s">
        <v>101</v>
      </c>
      <c r="F5277" s="1" t="s">
        <v>101</v>
      </c>
      <c r="G5277" s="13" t="s">
        <v>874</v>
      </c>
      <c r="H5277" s="12">
        <v>42004</v>
      </c>
      <c r="I5277" s="12" t="s">
        <v>971</v>
      </c>
      <c r="J5277" s="12">
        <v>41956</v>
      </c>
      <c r="K5277" s="4">
        <v>6132</v>
      </c>
      <c r="L5277" s="1" t="s">
        <v>146</v>
      </c>
      <c r="M5277" s="1" t="s">
        <v>132</v>
      </c>
      <c r="N5277" s="1" t="s">
        <v>302</v>
      </c>
      <c r="O5277" s="1" t="s">
        <v>93</v>
      </c>
      <c r="P5277">
        <v>30</v>
      </c>
      <c r="Q5277">
        <v>220</v>
      </c>
      <c r="R5277">
        <v>831.6</v>
      </c>
      <c r="S5277">
        <v>3.78</v>
      </c>
      <c r="T5277">
        <v>0.13</v>
      </c>
      <c r="U5277">
        <f t="shared" si="1618"/>
        <v>831.59999999999991</v>
      </c>
      <c r="V5277">
        <f t="shared" si="1619"/>
        <v>6600</v>
      </c>
      <c r="W5277" s="1" t="s">
        <v>179</v>
      </c>
      <c r="X5277" s="1" t="s">
        <v>1236</v>
      </c>
      <c r="Y5277" s="1" t="s">
        <v>156</v>
      </c>
      <c r="Z5277" s="3">
        <v>14703</v>
      </c>
      <c r="AA5277" s="4">
        <f t="shared" si="1623"/>
        <v>10191</v>
      </c>
      <c r="AB5277" s="4">
        <f t="shared" si="1627"/>
        <v>2268.8847219999998</v>
      </c>
      <c r="AC5277" s="4">
        <f t="shared" si="1628"/>
        <v>10191</v>
      </c>
      <c r="AD5277" s="4">
        <f t="shared" si="1624"/>
        <v>10191</v>
      </c>
      <c r="AE5277" s="3" t="s">
        <v>2617</v>
      </c>
      <c r="AF5277" s="3">
        <v>10191</v>
      </c>
      <c r="AG5277" s="4">
        <f>AI5277</f>
        <v>10191</v>
      </c>
      <c r="AH5277" s="4">
        <v>82733</v>
      </c>
      <c r="AI5277">
        <f t="shared" si="1620"/>
        <v>10191</v>
      </c>
      <c r="AJ5277" t="s">
        <v>2617</v>
      </c>
      <c r="AK5277" s="2">
        <v>8520.8700000000008</v>
      </c>
      <c r="AL5277" s="2">
        <f>AN5277</f>
        <v>8520.8700000000008</v>
      </c>
      <c r="AM5277" s="4">
        <v>82733</v>
      </c>
      <c r="AN5277">
        <f>INDEX($AJ$2:$AJ$6811,MATCH(AM5277,$A$2:$A$6811,0))</f>
        <v>8520.8700000000008</v>
      </c>
      <c r="AP5277">
        <v>0.85</v>
      </c>
      <c r="AQ5277">
        <v>0.85</v>
      </c>
      <c r="AR5277" s="4">
        <v>31</v>
      </c>
      <c r="AS5277" s="4">
        <v>12</v>
      </c>
      <c r="AT5277" s="4">
        <v>2014</v>
      </c>
      <c r="AU5277" s="4">
        <v>13</v>
      </c>
      <c r="AV5277" s="4">
        <v>11</v>
      </c>
      <c r="AW5277" s="4">
        <v>2014</v>
      </c>
      <c r="AX5277" t="str">
        <f t="shared" si="1621"/>
        <v>No Delay</v>
      </c>
      <c r="AY5277">
        <f t="shared" si="1622"/>
        <v>0</v>
      </c>
    </row>
    <row r="5278" spans="1:51" x14ac:dyDescent="0.2">
      <c r="A5278" s="3">
        <v>81854</v>
      </c>
      <c r="B5278" s="1" t="s">
        <v>168</v>
      </c>
      <c r="C5278" s="1" t="s">
        <v>150</v>
      </c>
      <c r="D5278" s="1" t="s">
        <v>100</v>
      </c>
      <c r="E5278" s="1" t="s">
        <v>253</v>
      </c>
      <c r="F5278" s="1" t="s">
        <v>253</v>
      </c>
      <c r="G5278" s="13" t="s">
        <v>2577</v>
      </c>
      <c r="H5278" s="12">
        <v>40588</v>
      </c>
      <c r="I5278" s="12" t="s">
        <v>1234</v>
      </c>
      <c r="J5278" s="12">
        <v>40611</v>
      </c>
      <c r="K5278" s="4">
        <v>3059</v>
      </c>
      <c r="L5278" s="1" t="s">
        <v>146</v>
      </c>
      <c r="M5278" s="1" t="s">
        <v>1210</v>
      </c>
      <c r="N5278" s="1" t="s">
        <v>171</v>
      </c>
      <c r="O5278" s="1" t="s">
        <v>93</v>
      </c>
      <c r="P5278">
        <v>60</v>
      </c>
      <c r="Q5278">
        <v>212409</v>
      </c>
      <c r="R5278">
        <v>524650.23</v>
      </c>
      <c r="S5278">
        <v>2.4700000000000002</v>
      </c>
      <c r="T5278">
        <v>0.04</v>
      </c>
      <c r="U5278">
        <f t="shared" si="1618"/>
        <v>524650.2300000001</v>
      </c>
      <c r="V5278">
        <f t="shared" si="1619"/>
        <v>12744540</v>
      </c>
      <c r="W5278" s="1" t="s">
        <v>197</v>
      </c>
      <c r="X5278" s="1" t="s">
        <v>1236</v>
      </c>
      <c r="Y5278" s="1" t="s">
        <v>3082</v>
      </c>
      <c r="Z5278" s="3">
        <v>15488</v>
      </c>
      <c r="AA5278" s="4">
        <f t="shared" si="1623"/>
        <v>10302</v>
      </c>
      <c r="AB5278" s="4">
        <f t="shared" si="1627"/>
        <v>25556.160656200002</v>
      </c>
      <c r="AC5278" s="4">
        <f t="shared" si="1628"/>
        <v>10302</v>
      </c>
      <c r="AD5278" s="4">
        <f t="shared" si="1624"/>
        <v>10302</v>
      </c>
      <c r="AE5278" s="4">
        <v>10302</v>
      </c>
      <c r="AF5278" s="4">
        <v>10302</v>
      </c>
      <c r="AG5278" s="4">
        <f>AE5278</f>
        <v>10302</v>
      </c>
      <c r="AI5278" t="e">
        <f t="shared" si="1620"/>
        <v>#N/A</v>
      </c>
      <c r="AJ5278">
        <v>13677.69</v>
      </c>
      <c r="AK5278" s="2">
        <v>13677.69</v>
      </c>
      <c r="AL5278" s="2">
        <f>AJ5278</f>
        <v>13677.69</v>
      </c>
      <c r="AM5278" s="4"/>
      <c r="AN5278" t="e">
        <f>VLOOKUP([1]!Tabelle13[[#This Row],[Vlookup this ID for freight costs]],$AL$2:$AL$6811,2,FALSE)</f>
        <v>#REF!</v>
      </c>
      <c r="AP5278">
        <v>1131.1500000000001</v>
      </c>
      <c r="AQ5278">
        <v>1131.1500000000001</v>
      </c>
      <c r="AR5278" s="4">
        <v>14</v>
      </c>
      <c r="AS5278" s="4">
        <v>2</v>
      </c>
      <c r="AT5278" s="4">
        <v>2011</v>
      </c>
      <c r="AU5278" s="4">
        <v>9</v>
      </c>
      <c r="AV5278" s="4">
        <v>4</v>
      </c>
      <c r="AW5278" s="4">
        <v>2011</v>
      </c>
      <c r="AX5278" t="str">
        <f t="shared" si="1621"/>
        <v>Delay</v>
      </c>
      <c r="AY5278">
        <f t="shared" si="1622"/>
        <v>23</v>
      </c>
    </row>
    <row r="5279" spans="1:51" x14ac:dyDescent="0.2">
      <c r="A5279" s="3">
        <v>84012</v>
      </c>
      <c r="B5279" s="1" t="s">
        <v>172</v>
      </c>
      <c r="C5279" s="1" t="s">
        <v>114</v>
      </c>
      <c r="D5279" s="1" t="s">
        <v>130</v>
      </c>
      <c r="E5279" s="1" t="s">
        <v>101</v>
      </c>
      <c r="F5279" s="1" t="s">
        <v>101</v>
      </c>
      <c r="G5279" s="13" t="s">
        <v>1481</v>
      </c>
      <c r="H5279" s="12">
        <v>40486</v>
      </c>
      <c r="I5279" s="12" t="s">
        <v>1874</v>
      </c>
      <c r="J5279" s="12">
        <v>40358</v>
      </c>
      <c r="K5279" s="4">
        <v>2607</v>
      </c>
      <c r="L5279" s="1" t="s">
        <v>146</v>
      </c>
      <c r="M5279" s="1" t="s">
        <v>132</v>
      </c>
      <c r="N5279" s="1" t="s">
        <v>167</v>
      </c>
      <c r="O5279" s="1" t="s">
        <v>93</v>
      </c>
      <c r="P5279">
        <v>30</v>
      </c>
      <c r="Q5279">
        <v>100000</v>
      </c>
      <c r="R5279">
        <v>460000</v>
      </c>
      <c r="S5279">
        <v>4.5999999999999996</v>
      </c>
      <c r="T5279">
        <v>0.15</v>
      </c>
      <c r="U5279">
        <f t="shared" si="1618"/>
        <v>459999.99999999994</v>
      </c>
      <c r="V5279">
        <f t="shared" si="1619"/>
        <v>3000000</v>
      </c>
      <c r="W5279" s="1" t="s">
        <v>179</v>
      </c>
      <c r="X5279" s="1" t="s">
        <v>1236</v>
      </c>
      <c r="Y5279" s="1" t="s">
        <v>156</v>
      </c>
      <c r="Z5279" s="3">
        <v>14240</v>
      </c>
      <c r="AA5279" s="4">
        <f t="shared" si="1623"/>
        <v>10313</v>
      </c>
      <c r="AB5279" s="4">
        <f t="shared" si="1627"/>
        <v>13219.520206000001</v>
      </c>
      <c r="AC5279" s="4">
        <f t="shared" si="1628"/>
        <v>10313</v>
      </c>
      <c r="AD5279" s="4">
        <f t="shared" si="1624"/>
        <v>10956.816105574468</v>
      </c>
      <c r="AE5279" s="3" t="s">
        <v>2618</v>
      </c>
      <c r="AF5279" s="3">
        <v>10313</v>
      </c>
      <c r="AG5279" s="4">
        <f>AI5279</f>
        <v>10313</v>
      </c>
      <c r="AH5279" s="4">
        <v>82330</v>
      </c>
      <c r="AI5279">
        <f t="shared" si="1620"/>
        <v>10313</v>
      </c>
      <c r="AJ5279" t="s">
        <v>2618</v>
      </c>
      <c r="AK5279" s="2">
        <v>11054.59</v>
      </c>
      <c r="AL5279" s="2">
        <f>AN5279</f>
        <v>11054.59</v>
      </c>
      <c r="AM5279" s="4">
        <v>82330</v>
      </c>
      <c r="AN5279">
        <f>INDEX($AJ$2:$AJ$6811,MATCH(AM5279,$A$2:$A$6811,0))</f>
        <v>11054.59</v>
      </c>
      <c r="AP5279">
        <v>991.76</v>
      </c>
      <c r="AQ5279">
        <v>991.76</v>
      </c>
      <c r="AR5279" s="4">
        <v>4</v>
      </c>
      <c r="AS5279" s="4">
        <v>11</v>
      </c>
      <c r="AT5279" s="4">
        <v>2010</v>
      </c>
      <c r="AU5279" s="4">
        <v>29</v>
      </c>
      <c r="AV5279" s="4">
        <v>6</v>
      </c>
      <c r="AW5279" s="4">
        <v>2010</v>
      </c>
      <c r="AX5279" t="str">
        <f t="shared" si="1621"/>
        <v>No Delay</v>
      </c>
      <c r="AY5279">
        <f t="shared" si="1622"/>
        <v>0</v>
      </c>
    </row>
    <row r="5280" spans="1:51" x14ac:dyDescent="0.2">
      <c r="A5280" s="3">
        <v>82330</v>
      </c>
      <c r="B5280" s="1" t="s">
        <v>172</v>
      </c>
      <c r="C5280" s="1" t="s">
        <v>114</v>
      </c>
      <c r="D5280" s="1" t="s">
        <v>130</v>
      </c>
      <c r="E5280" s="1" t="s">
        <v>101</v>
      </c>
      <c r="F5280" s="1" t="s">
        <v>101</v>
      </c>
      <c r="G5280" s="13" t="s">
        <v>1481</v>
      </c>
      <c r="H5280" s="12">
        <v>40486</v>
      </c>
      <c r="I5280" s="12" t="s">
        <v>1874</v>
      </c>
      <c r="J5280" s="12">
        <v>40358</v>
      </c>
      <c r="K5280" s="4">
        <v>2605</v>
      </c>
      <c r="L5280" s="1" t="s">
        <v>146</v>
      </c>
      <c r="M5280" s="1" t="s">
        <v>132</v>
      </c>
      <c r="N5280" s="1" t="s">
        <v>167</v>
      </c>
      <c r="O5280" s="1" t="s">
        <v>93</v>
      </c>
      <c r="P5280">
        <v>30</v>
      </c>
      <c r="Q5280">
        <v>2750</v>
      </c>
      <c r="R5280">
        <v>12650</v>
      </c>
      <c r="S5280">
        <v>4.5999999999999996</v>
      </c>
      <c r="T5280">
        <v>0.15</v>
      </c>
      <c r="U5280">
        <f t="shared" si="1618"/>
        <v>12649.999999999998</v>
      </c>
      <c r="V5280">
        <f t="shared" si="1619"/>
        <v>82500</v>
      </c>
      <c r="W5280" s="1" t="s">
        <v>160</v>
      </c>
      <c r="X5280" s="1" t="s">
        <v>1236</v>
      </c>
      <c r="Y5280" s="1" t="s">
        <v>161</v>
      </c>
      <c r="Z5280" s="3">
        <v>13722</v>
      </c>
      <c r="AA5280" s="4">
        <f t="shared" si="1623"/>
        <v>10313</v>
      </c>
      <c r="AB5280" s="4">
        <f t="shared" si="1627"/>
        <v>2546.546656</v>
      </c>
      <c r="AC5280" s="4">
        <f t="shared" si="1628"/>
        <v>10313</v>
      </c>
      <c r="AD5280" s="4">
        <f t="shared" si="1624"/>
        <v>10313</v>
      </c>
      <c r="AE5280" s="4">
        <v>10313</v>
      </c>
      <c r="AF5280" s="4">
        <v>10313</v>
      </c>
      <c r="AG5280" s="4">
        <f>AE5280</f>
        <v>10313</v>
      </c>
      <c r="AI5280" t="e">
        <f t="shared" si="1620"/>
        <v>#N/A</v>
      </c>
      <c r="AJ5280">
        <v>11054.59</v>
      </c>
      <c r="AK5280" s="2">
        <v>11054.59</v>
      </c>
      <c r="AL5280" s="2">
        <f>AJ5280</f>
        <v>11054.59</v>
      </c>
      <c r="AM5280" s="4"/>
      <c r="AN5280" t="e">
        <f>VLOOKUP([1]!Tabelle13[[#This Row],[Vlookup this ID for freight costs]],$AL$2:$AL$6811,2,FALSE)</f>
        <v>#REF!</v>
      </c>
      <c r="AP5280">
        <v>27.27</v>
      </c>
      <c r="AQ5280">
        <v>27.27</v>
      </c>
      <c r="AR5280" s="4">
        <v>4</v>
      </c>
      <c r="AS5280" s="4">
        <v>11</v>
      </c>
      <c r="AT5280" s="4">
        <v>2010</v>
      </c>
      <c r="AU5280" s="4">
        <v>29</v>
      </c>
      <c r="AV5280" s="4">
        <v>6</v>
      </c>
      <c r="AW5280" s="4">
        <v>2010</v>
      </c>
      <c r="AX5280" t="str">
        <f t="shared" si="1621"/>
        <v>No Delay</v>
      </c>
      <c r="AY5280">
        <f t="shared" si="1622"/>
        <v>0</v>
      </c>
    </row>
    <row r="5281" spans="1:51" x14ac:dyDescent="0.2">
      <c r="A5281" s="3">
        <v>82331</v>
      </c>
      <c r="B5281" s="1" t="s">
        <v>172</v>
      </c>
      <c r="C5281" s="1" t="s">
        <v>114</v>
      </c>
      <c r="D5281" s="1" t="s">
        <v>130</v>
      </c>
      <c r="E5281" s="1" t="s">
        <v>101</v>
      </c>
      <c r="F5281" s="1" t="s">
        <v>101</v>
      </c>
      <c r="G5281" s="13" t="s">
        <v>1481</v>
      </c>
      <c r="H5281" s="12">
        <v>40486</v>
      </c>
      <c r="I5281" s="12" t="s">
        <v>1874</v>
      </c>
      <c r="J5281" s="12">
        <v>40358</v>
      </c>
      <c r="K5281" s="4">
        <v>2606</v>
      </c>
      <c r="L5281" s="1" t="s">
        <v>146</v>
      </c>
      <c r="M5281" s="1" t="s">
        <v>132</v>
      </c>
      <c r="N5281" s="1" t="s">
        <v>167</v>
      </c>
      <c r="O5281" s="1" t="s">
        <v>93</v>
      </c>
      <c r="P5281">
        <v>30</v>
      </c>
      <c r="Q5281">
        <v>19454</v>
      </c>
      <c r="R5281">
        <v>89488.4</v>
      </c>
      <c r="S5281">
        <v>4.5999999999999996</v>
      </c>
      <c r="T5281">
        <v>0.15</v>
      </c>
      <c r="U5281">
        <f t="shared" si="1618"/>
        <v>89488.4</v>
      </c>
      <c r="V5281">
        <f t="shared" si="1619"/>
        <v>583620</v>
      </c>
      <c r="W5281" s="1" t="s">
        <v>155</v>
      </c>
      <c r="X5281" s="1" t="s">
        <v>1236</v>
      </c>
      <c r="Y5281" s="1" t="s">
        <v>156</v>
      </c>
      <c r="Z5281" s="3">
        <v>14240</v>
      </c>
      <c r="AA5281" s="4">
        <f t="shared" si="1623"/>
        <v>10313</v>
      </c>
      <c r="AB5281" s="4">
        <f t="shared" si="1627"/>
        <v>4379.7739072000004</v>
      </c>
      <c r="AC5281" s="4">
        <f t="shared" si="1628"/>
        <v>10313</v>
      </c>
      <c r="AD5281" s="4">
        <f t="shared" si="1624"/>
        <v>10313</v>
      </c>
      <c r="AE5281" s="3" t="s">
        <v>2618</v>
      </c>
      <c r="AF5281" s="3">
        <v>10313</v>
      </c>
      <c r="AG5281" s="4">
        <f>AI5281</f>
        <v>10313</v>
      </c>
      <c r="AH5281" s="4">
        <v>82330</v>
      </c>
      <c r="AI5281">
        <f t="shared" si="1620"/>
        <v>10313</v>
      </c>
      <c r="AJ5281" t="s">
        <v>2618</v>
      </c>
      <c r="AK5281" s="2">
        <v>11054.59</v>
      </c>
      <c r="AL5281" s="2">
        <f>AN5281</f>
        <v>11054.59</v>
      </c>
      <c r="AM5281" s="4">
        <v>82330</v>
      </c>
      <c r="AN5281">
        <f>INDEX($AJ$2:$AJ$6811,MATCH(AM5281,$A$2:$A$6811,0))</f>
        <v>11054.59</v>
      </c>
      <c r="AP5281">
        <v>192.94</v>
      </c>
      <c r="AQ5281">
        <v>192.94</v>
      </c>
      <c r="AR5281" s="4">
        <v>4</v>
      </c>
      <c r="AS5281" s="4">
        <v>11</v>
      </c>
      <c r="AT5281" s="4">
        <v>2010</v>
      </c>
      <c r="AU5281" s="4">
        <v>29</v>
      </c>
      <c r="AV5281" s="4">
        <v>6</v>
      </c>
      <c r="AW5281" s="4">
        <v>2010</v>
      </c>
      <c r="AX5281" t="str">
        <f t="shared" si="1621"/>
        <v>No Delay</v>
      </c>
      <c r="AY5281">
        <f t="shared" si="1622"/>
        <v>0</v>
      </c>
    </row>
    <row r="5282" spans="1:51" x14ac:dyDescent="0.2">
      <c r="A5282" s="3">
        <v>83318</v>
      </c>
      <c r="B5282" s="1" t="s">
        <v>368</v>
      </c>
      <c r="C5282" s="1" t="s">
        <v>73</v>
      </c>
      <c r="D5282" s="1" t="s">
        <v>130</v>
      </c>
      <c r="E5282" s="1" t="s">
        <v>101</v>
      </c>
      <c r="F5282" s="1" t="s">
        <v>101</v>
      </c>
      <c r="G5282" s="13" t="s">
        <v>774</v>
      </c>
      <c r="H5282" s="12">
        <v>42094</v>
      </c>
      <c r="I5282" s="12" t="s">
        <v>747</v>
      </c>
      <c r="J5282" s="12">
        <v>42082</v>
      </c>
      <c r="K5282" s="4">
        <v>6399</v>
      </c>
      <c r="L5282" s="1" t="s">
        <v>146</v>
      </c>
      <c r="M5282" s="1" t="s">
        <v>132</v>
      </c>
      <c r="N5282" s="1" t="s">
        <v>536</v>
      </c>
      <c r="O5282" s="1" t="s">
        <v>93</v>
      </c>
      <c r="P5282">
        <v>60</v>
      </c>
      <c r="Q5282">
        <v>12080</v>
      </c>
      <c r="R5282">
        <v>23556</v>
      </c>
      <c r="S5282">
        <v>1.95</v>
      </c>
      <c r="T5282">
        <v>0.03</v>
      </c>
      <c r="U5282">
        <f t="shared" si="1618"/>
        <v>23556</v>
      </c>
      <c r="V5282">
        <f t="shared" si="1619"/>
        <v>724800</v>
      </c>
      <c r="W5282" s="1" t="s">
        <v>1155</v>
      </c>
      <c r="X5282" s="1" t="s">
        <v>1236</v>
      </c>
      <c r="Y5282" s="1" t="s">
        <v>156</v>
      </c>
      <c r="Z5282" s="3">
        <v>14969</v>
      </c>
      <c r="AA5282" s="4">
        <f t="shared" si="1623"/>
        <v>10314</v>
      </c>
      <c r="AB5282" s="4">
        <f t="shared" si="1627"/>
        <v>3570.4936299999999</v>
      </c>
      <c r="AC5282" s="4">
        <f t="shared" si="1628"/>
        <v>10314</v>
      </c>
      <c r="AD5282" s="4">
        <f t="shared" si="1624"/>
        <v>5408.5</v>
      </c>
      <c r="AE5282" s="4">
        <v>10314</v>
      </c>
      <c r="AF5282" s="4">
        <v>10314</v>
      </c>
      <c r="AG5282" s="4">
        <f>AE5282</f>
        <v>10314</v>
      </c>
      <c r="AI5282" t="e">
        <f t="shared" si="1620"/>
        <v>#N/A</v>
      </c>
      <c r="AJ5282">
        <v>12867.46</v>
      </c>
      <c r="AK5282" s="2">
        <v>12867.46</v>
      </c>
      <c r="AL5282" s="2">
        <f>AJ5282</f>
        <v>12867.46</v>
      </c>
      <c r="AM5282" s="4"/>
      <c r="AN5282" t="e">
        <f>VLOOKUP([1]!Tabelle13[[#This Row],[Vlookup this ID for freight costs]],$AL$2:$AL$6811,2,FALSE)</f>
        <v>#REF!</v>
      </c>
      <c r="AP5282">
        <v>24.22</v>
      </c>
      <c r="AQ5282">
        <v>24.22</v>
      </c>
      <c r="AR5282" s="4">
        <v>31</v>
      </c>
      <c r="AS5282" s="4">
        <v>3</v>
      </c>
      <c r="AT5282" s="4">
        <v>2015</v>
      </c>
      <c r="AU5282" s="4">
        <v>19</v>
      </c>
      <c r="AV5282" s="4">
        <v>4</v>
      </c>
      <c r="AW5282" s="4">
        <v>2015</v>
      </c>
      <c r="AX5282" t="str">
        <f t="shared" si="1621"/>
        <v>Delay</v>
      </c>
      <c r="AY5282">
        <f t="shared" si="1622"/>
        <v>0</v>
      </c>
    </row>
    <row r="5283" spans="1:51" x14ac:dyDescent="0.2">
      <c r="A5283" s="3">
        <v>85573</v>
      </c>
      <c r="B5283" s="1" t="s">
        <v>151</v>
      </c>
      <c r="C5283" s="1" t="s">
        <v>65</v>
      </c>
      <c r="D5283" s="1" t="s">
        <v>130</v>
      </c>
      <c r="E5283" s="1" t="s">
        <v>152</v>
      </c>
      <c r="F5283" s="1" t="s">
        <v>152</v>
      </c>
      <c r="G5283" s="13" t="s">
        <v>607</v>
      </c>
      <c r="H5283" s="12">
        <v>42109</v>
      </c>
      <c r="I5283" s="12" t="s">
        <v>929</v>
      </c>
      <c r="J5283" s="12">
        <v>42083</v>
      </c>
      <c r="K5283" s="4">
        <v>6406</v>
      </c>
      <c r="L5283" s="1" t="s">
        <v>146</v>
      </c>
      <c r="M5283" s="1" t="s">
        <v>132</v>
      </c>
      <c r="N5283" s="1" t="s">
        <v>392</v>
      </c>
      <c r="O5283" s="1" t="s">
        <v>393</v>
      </c>
      <c r="P5283">
        <v>120</v>
      </c>
      <c r="Q5283">
        <v>41943</v>
      </c>
      <c r="R5283">
        <v>781817.52</v>
      </c>
      <c r="S5283">
        <v>18.64</v>
      </c>
      <c r="T5283">
        <v>0.16</v>
      </c>
      <c r="U5283">
        <f t="shared" si="1618"/>
        <v>781817.52</v>
      </c>
      <c r="V5283">
        <f t="shared" si="1619"/>
        <v>5033160</v>
      </c>
      <c r="W5283" s="1" t="s">
        <v>394</v>
      </c>
      <c r="X5283" s="1" t="s">
        <v>112</v>
      </c>
      <c r="Y5283" s="1" t="s">
        <v>112</v>
      </c>
      <c r="Z5283" s="3">
        <v>8062</v>
      </c>
      <c r="AA5283" s="4">
        <f t="shared" si="1623"/>
        <v>10322</v>
      </c>
      <c r="AB5283" s="4">
        <f t="shared" si="1627"/>
        <v>6847.8921814000005</v>
      </c>
      <c r="AC5283" s="4">
        <f t="shared" si="1628"/>
        <v>10322</v>
      </c>
      <c r="AD5283" s="4">
        <f t="shared" si="1624"/>
        <v>10322</v>
      </c>
      <c r="AE5283" s="4">
        <v>10322</v>
      </c>
      <c r="AF5283" s="4">
        <v>10322</v>
      </c>
      <c r="AG5283" s="4">
        <f>AE5283</f>
        <v>10322</v>
      </c>
      <c r="AI5283" t="e">
        <f t="shared" si="1620"/>
        <v>#N/A</v>
      </c>
      <c r="AJ5283">
        <v>14266.13</v>
      </c>
      <c r="AK5283" s="2">
        <v>14266.13</v>
      </c>
      <c r="AL5283" s="2">
        <f>AJ5283</f>
        <v>14266.13</v>
      </c>
      <c r="AM5283" s="4"/>
      <c r="AN5283" t="e">
        <f>VLOOKUP([1]!Tabelle13[[#This Row],[Vlookup this ID for freight costs]],$AL$2:$AL$6811,2,FALSE)</f>
        <v>#REF!</v>
      </c>
      <c r="AP5283">
        <v>803.71</v>
      </c>
      <c r="AQ5283">
        <v>803.71</v>
      </c>
      <c r="AR5283" s="4">
        <v>15</v>
      </c>
      <c r="AS5283" s="4">
        <v>4</v>
      </c>
      <c r="AT5283" s="4">
        <v>2015</v>
      </c>
      <c r="AU5283" s="4">
        <v>20</v>
      </c>
      <c r="AV5283" s="4">
        <v>4</v>
      </c>
      <c r="AW5283" s="4">
        <v>2015</v>
      </c>
      <c r="AX5283" t="str">
        <f t="shared" si="1621"/>
        <v>Delay</v>
      </c>
      <c r="AY5283">
        <f t="shared" si="1622"/>
        <v>0</v>
      </c>
    </row>
    <row r="5284" spans="1:51" x14ac:dyDescent="0.2">
      <c r="A5284" s="3">
        <v>55522</v>
      </c>
      <c r="B5284" s="1" t="s">
        <v>168</v>
      </c>
      <c r="C5284" s="1" t="s">
        <v>150</v>
      </c>
      <c r="D5284" s="1" t="s">
        <v>100</v>
      </c>
      <c r="E5284" s="1" t="s">
        <v>253</v>
      </c>
      <c r="F5284" s="1" t="s">
        <v>253</v>
      </c>
      <c r="G5284" s="13" t="s">
        <v>313</v>
      </c>
      <c r="H5284" s="12">
        <v>40637</v>
      </c>
      <c r="I5284" s="12" t="s">
        <v>313</v>
      </c>
      <c r="J5284" s="12">
        <v>40637</v>
      </c>
      <c r="K5284" s="4">
        <v>3120</v>
      </c>
      <c r="L5284" s="1" t="s">
        <v>146</v>
      </c>
      <c r="M5284" s="1" t="s">
        <v>170</v>
      </c>
      <c r="N5284" s="1" t="s">
        <v>1032</v>
      </c>
      <c r="O5284" s="1" t="s">
        <v>93</v>
      </c>
      <c r="P5284">
        <v>240</v>
      </c>
      <c r="Q5284">
        <v>27910</v>
      </c>
      <c r="R5284">
        <v>59169.2</v>
      </c>
      <c r="S5284">
        <v>2.12</v>
      </c>
      <c r="T5284">
        <v>0.01</v>
      </c>
      <c r="U5284">
        <f t="shared" si="1618"/>
        <v>59169.200000000004</v>
      </c>
      <c r="V5284">
        <f t="shared" si="1619"/>
        <v>6698400</v>
      </c>
      <c r="W5284" s="1" t="s">
        <v>155</v>
      </c>
      <c r="X5284" s="1" t="s">
        <v>1236</v>
      </c>
      <c r="Y5284" s="1" t="s">
        <v>156</v>
      </c>
      <c r="Z5284" s="3">
        <v>8107</v>
      </c>
      <c r="AA5284" s="4">
        <f t="shared" si="1623"/>
        <v>10346</v>
      </c>
      <c r="AB5284" s="4">
        <f t="shared" si="1627"/>
        <v>5307.8013040000005</v>
      </c>
      <c r="AC5284" s="4">
        <f t="shared" si="1628"/>
        <v>10346</v>
      </c>
      <c r="AD5284" s="4">
        <f t="shared" si="1624"/>
        <v>10346</v>
      </c>
      <c r="AE5284" s="4">
        <v>10346</v>
      </c>
      <c r="AF5284" s="4">
        <v>10346</v>
      </c>
      <c r="AG5284" s="4">
        <f>AE5284</f>
        <v>10346</v>
      </c>
      <c r="AI5284" t="e">
        <f t="shared" si="1620"/>
        <v>#N/A</v>
      </c>
      <c r="AJ5284">
        <v>3961.7</v>
      </c>
      <c r="AK5284" s="2">
        <v>3961.7</v>
      </c>
      <c r="AL5284" s="2">
        <f>AJ5284</f>
        <v>3961.7</v>
      </c>
      <c r="AM5284" s="4"/>
      <c r="AN5284" t="e">
        <f>VLOOKUP([1]!Tabelle13[[#This Row],[Vlookup this ID for freight costs]],$AL$2:$AL$6811,2,FALSE)</f>
        <v>#REF!</v>
      </c>
      <c r="AP5284">
        <v>97.63</v>
      </c>
      <c r="AQ5284">
        <v>97.63</v>
      </c>
      <c r="AR5284" s="4">
        <v>4</v>
      </c>
      <c r="AS5284" s="4">
        <v>4</v>
      </c>
      <c r="AT5284" s="4">
        <v>2011</v>
      </c>
      <c r="AU5284" s="4">
        <v>4</v>
      </c>
      <c r="AV5284" s="4">
        <v>4</v>
      </c>
      <c r="AW5284" s="4">
        <v>2011</v>
      </c>
      <c r="AX5284" t="str">
        <f t="shared" si="1621"/>
        <v>No Delay</v>
      </c>
      <c r="AY5284">
        <f t="shared" si="1622"/>
        <v>0</v>
      </c>
    </row>
    <row r="5285" spans="1:51" x14ac:dyDescent="0.2">
      <c r="A5285" s="3">
        <v>73018</v>
      </c>
      <c r="B5285" s="1" t="s">
        <v>168</v>
      </c>
      <c r="C5285" s="1" t="s">
        <v>150</v>
      </c>
      <c r="D5285" s="1" t="s">
        <v>100</v>
      </c>
      <c r="E5285" s="1" t="s">
        <v>253</v>
      </c>
      <c r="F5285" s="1" t="s">
        <v>253</v>
      </c>
      <c r="G5285" s="13" t="s">
        <v>308</v>
      </c>
      <c r="H5285" s="12">
        <v>40575</v>
      </c>
      <c r="I5285" s="12" t="s">
        <v>308</v>
      </c>
      <c r="J5285" s="12">
        <v>40575</v>
      </c>
      <c r="K5285" s="4">
        <v>2990</v>
      </c>
      <c r="L5285" s="1" t="s">
        <v>146</v>
      </c>
      <c r="M5285" s="1" t="s">
        <v>170</v>
      </c>
      <c r="N5285" s="1" t="s">
        <v>167</v>
      </c>
      <c r="O5285" s="1" t="s">
        <v>93</v>
      </c>
      <c r="P5285">
        <v>30</v>
      </c>
      <c r="Q5285">
        <v>118537</v>
      </c>
      <c r="R5285">
        <v>534601.87</v>
      </c>
      <c r="S5285">
        <v>4.51</v>
      </c>
      <c r="T5285">
        <v>0.15</v>
      </c>
      <c r="U5285">
        <f t="shared" si="1618"/>
        <v>534601.87</v>
      </c>
      <c r="V5285">
        <f t="shared" si="1619"/>
        <v>3556110</v>
      </c>
      <c r="W5285" s="1" t="s">
        <v>155</v>
      </c>
      <c r="X5285" s="1" t="s">
        <v>1236</v>
      </c>
      <c r="Y5285" s="1" t="s">
        <v>156</v>
      </c>
      <c r="Z5285" s="3">
        <v>8107</v>
      </c>
      <c r="AA5285" s="4">
        <f t="shared" si="1623"/>
        <v>10373</v>
      </c>
      <c r="AB5285" s="4">
        <f t="shared" si="1627"/>
        <v>15253.915174600001</v>
      </c>
      <c r="AC5285" s="4">
        <f t="shared" si="1628"/>
        <v>10373</v>
      </c>
      <c r="AD5285" s="4">
        <f t="shared" si="1624"/>
        <v>10373</v>
      </c>
      <c r="AE5285" s="4">
        <v>10373</v>
      </c>
      <c r="AF5285" s="4">
        <v>10373</v>
      </c>
      <c r="AG5285" s="4">
        <f>AE5285</f>
        <v>10373</v>
      </c>
      <c r="AI5285" t="e">
        <f t="shared" si="1620"/>
        <v>#N/A</v>
      </c>
      <c r="AJ5285">
        <v>630.5</v>
      </c>
      <c r="AK5285" s="2">
        <v>630.5</v>
      </c>
      <c r="AL5285" s="2">
        <f>AJ5285</f>
        <v>630.5</v>
      </c>
      <c r="AM5285" s="4"/>
      <c r="AN5285" t="e">
        <f>VLOOKUP([1]!Tabelle13[[#This Row],[Vlookup this ID for freight costs]],$AL$2:$AL$6811,2,FALSE)</f>
        <v>#REF!</v>
      </c>
      <c r="AP5285">
        <v>1152.5999999999999</v>
      </c>
      <c r="AQ5285">
        <v>1152.5999999999999</v>
      </c>
      <c r="AR5285" s="4">
        <v>1</v>
      </c>
      <c r="AS5285" s="4">
        <v>2</v>
      </c>
      <c r="AT5285" s="4">
        <v>2011</v>
      </c>
      <c r="AU5285" s="4">
        <v>1</v>
      </c>
      <c r="AV5285" s="4">
        <v>2</v>
      </c>
      <c r="AW5285" s="4">
        <v>2011</v>
      </c>
      <c r="AX5285" t="str">
        <f t="shared" si="1621"/>
        <v>No Delay</v>
      </c>
      <c r="AY5285">
        <f t="shared" si="1622"/>
        <v>0</v>
      </c>
    </row>
    <row r="5286" spans="1:51" x14ac:dyDescent="0.2">
      <c r="A5286" s="3">
        <v>83579</v>
      </c>
      <c r="B5286" s="1" t="s">
        <v>172</v>
      </c>
      <c r="C5286" s="1" t="s">
        <v>114</v>
      </c>
      <c r="D5286" s="1" t="s">
        <v>130</v>
      </c>
      <c r="E5286" s="1" t="s">
        <v>101</v>
      </c>
      <c r="F5286" s="1" t="s">
        <v>101</v>
      </c>
      <c r="G5286" s="13" t="s">
        <v>1915</v>
      </c>
      <c r="H5286" s="12">
        <v>41044</v>
      </c>
      <c r="I5286" s="12" t="s">
        <v>798</v>
      </c>
      <c r="J5286" s="12">
        <v>41015</v>
      </c>
      <c r="K5286" s="4">
        <v>3865</v>
      </c>
      <c r="L5286" s="1" t="s">
        <v>146</v>
      </c>
      <c r="M5286" s="1" t="s">
        <v>132</v>
      </c>
      <c r="N5286" s="1" t="s">
        <v>196</v>
      </c>
      <c r="O5286" s="1" t="s">
        <v>93</v>
      </c>
      <c r="P5286">
        <v>60</v>
      </c>
      <c r="Q5286">
        <v>50000</v>
      </c>
      <c r="R5286">
        <v>269000</v>
      </c>
      <c r="S5286">
        <v>5.38</v>
      </c>
      <c r="T5286">
        <v>0.09</v>
      </c>
      <c r="U5286">
        <f t="shared" si="1618"/>
        <v>269000</v>
      </c>
      <c r="V5286">
        <f t="shared" si="1619"/>
        <v>3000000</v>
      </c>
      <c r="W5286" s="1" t="s">
        <v>197</v>
      </c>
      <c r="X5286" s="1" t="s">
        <v>1236</v>
      </c>
      <c r="Y5286" s="1" t="s">
        <v>3082</v>
      </c>
      <c r="Z5286" s="3">
        <v>13092</v>
      </c>
      <c r="AA5286" s="4">
        <f t="shared" si="1623"/>
        <v>10381</v>
      </c>
      <c r="AB5286" s="4">
        <f t="shared" si="1627"/>
        <v>7732.1302059999998</v>
      </c>
      <c r="AC5286" s="4">
        <f t="shared" si="1628"/>
        <v>10381</v>
      </c>
      <c r="AD5286" s="4">
        <f t="shared" si="1624"/>
        <v>10956.816105574468</v>
      </c>
      <c r="AE5286" s="4">
        <v>10381</v>
      </c>
      <c r="AF5286" s="4">
        <v>10381</v>
      </c>
      <c r="AG5286" s="4">
        <f>AE5286</f>
        <v>10381</v>
      </c>
      <c r="AI5286" t="e">
        <f t="shared" si="1620"/>
        <v>#N/A</v>
      </c>
      <c r="AJ5286">
        <v>8510.81</v>
      </c>
      <c r="AK5286" s="2">
        <v>8510.81</v>
      </c>
      <c r="AL5286" s="2">
        <f>AJ5286</f>
        <v>8510.81</v>
      </c>
      <c r="AM5286" s="4"/>
      <c r="AN5286" t="e">
        <f>VLOOKUP([1]!Tabelle13[[#This Row],[Vlookup this ID for freight costs]],$AL$2:$AL$6811,2,FALSE)</f>
        <v>#REF!</v>
      </c>
      <c r="AP5286">
        <v>443.85</v>
      </c>
      <c r="AQ5286">
        <v>443.85</v>
      </c>
      <c r="AR5286" s="4">
        <v>15</v>
      </c>
      <c r="AS5286" s="4">
        <v>5</v>
      </c>
      <c r="AT5286" s="4">
        <v>2012</v>
      </c>
      <c r="AU5286" s="4">
        <v>16</v>
      </c>
      <c r="AV5286" s="4">
        <v>4</v>
      </c>
      <c r="AW5286" s="4">
        <v>2012</v>
      </c>
      <c r="AX5286" t="str">
        <f t="shared" si="1621"/>
        <v>No Delay</v>
      </c>
      <c r="AY5286">
        <f t="shared" si="1622"/>
        <v>0</v>
      </c>
    </row>
    <row r="5287" spans="1:51" x14ac:dyDescent="0.2">
      <c r="A5287" s="3">
        <v>86467</v>
      </c>
      <c r="B5287" s="1" t="s">
        <v>172</v>
      </c>
      <c r="C5287" s="1" t="s">
        <v>114</v>
      </c>
      <c r="D5287" s="1" t="s">
        <v>130</v>
      </c>
      <c r="E5287" s="1" t="s">
        <v>101</v>
      </c>
      <c r="F5287" s="1" t="s">
        <v>101</v>
      </c>
      <c r="G5287" s="13" t="s">
        <v>1915</v>
      </c>
      <c r="H5287" s="12">
        <v>41044</v>
      </c>
      <c r="I5287" s="12" t="s">
        <v>798</v>
      </c>
      <c r="J5287" s="12">
        <v>41015</v>
      </c>
      <c r="K5287" s="4">
        <v>3869</v>
      </c>
      <c r="L5287" s="1" t="s">
        <v>146</v>
      </c>
      <c r="M5287" s="1" t="s">
        <v>132</v>
      </c>
      <c r="N5287" s="1" t="s">
        <v>159</v>
      </c>
      <c r="O5287" s="1" t="s">
        <v>93</v>
      </c>
      <c r="P5287">
        <v>30</v>
      </c>
      <c r="Q5287">
        <v>79075</v>
      </c>
      <c r="R5287">
        <v>709302.75</v>
      </c>
      <c r="S5287">
        <v>8.9700000000000006</v>
      </c>
      <c r="T5287">
        <v>0.3</v>
      </c>
      <c r="U5287">
        <f t="shared" si="1618"/>
        <v>709302.75</v>
      </c>
      <c r="V5287">
        <f t="shared" si="1619"/>
        <v>2372250</v>
      </c>
      <c r="W5287" s="1" t="s">
        <v>160</v>
      </c>
      <c r="X5287" s="1" t="s">
        <v>1236</v>
      </c>
      <c r="Y5287" s="1" t="s">
        <v>161</v>
      </c>
      <c r="Z5287" s="3">
        <v>13722</v>
      </c>
      <c r="AA5287" s="4">
        <f t="shared" si="1623"/>
        <v>10381</v>
      </c>
      <c r="AB5287" s="4">
        <f t="shared" si="1627"/>
        <v>10923.047491000001</v>
      </c>
      <c r="AC5287" s="4">
        <f t="shared" si="1628"/>
        <v>10381</v>
      </c>
      <c r="AD5287" s="4">
        <f t="shared" si="1624"/>
        <v>10381</v>
      </c>
      <c r="AE5287" s="3" t="s">
        <v>2619</v>
      </c>
      <c r="AF5287" s="3">
        <v>10381</v>
      </c>
      <c r="AG5287" s="4">
        <f>AI5287</f>
        <v>10381</v>
      </c>
      <c r="AH5287" s="4">
        <v>83579</v>
      </c>
      <c r="AI5287">
        <f t="shared" si="1620"/>
        <v>10381</v>
      </c>
      <c r="AJ5287" t="s">
        <v>2619</v>
      </c>
      <c r="AK5287" s="2">
        <v>8510.81</v>
      </c>
      <c r="AL5287" s="2">
        <f>AN5287</f>
        <v>8510.81</v>
      </c>
      <c r="AM5287" s="4">
        <v>83579</v>
      </c>
      <c r="AN5287">
        <f>INDEX($AJ$2:$AJ$6811,MATCH(AM5287,$A$2:$A$6811,0))</f>
        <v>8510.81</v>
      </c>
      <c r="AP5287">
        <v>1170.3499999999999</v>
      </c>
      <c r="AQ5287">
        <v>1170.3499999999999</v>
      </c>
      <c r="AR5287" s="4">
        <v>15</v>
      </c>
      <c r="AS5287" s="4">
        <v>5</v>
      </c>
      <c r="AT5287" s="4">
        <v>2012</v>
      </c>
      <c r="AU5287" s="4">
        <v>16</v>
      </c>
      <c r="AV5287" s="4">
        <v>4</v>
      </c>
      <c r="AW5287" s="4">
        <v>2012</v>
      </c>
      <c r="AX5287" t="str">
        <f t="shared" si="1621"/>
        <v>No Delay</v>
      </c>
      <c r="AY5287">
        <f t="shared" si="1622"/>
        <v>0</v>
      </c>
    </row>
    <row r="5288" spans="1:51" x14ac:dyDescent="0.2">
      <c r="A5288" s="3">
        <v>84430</v>
      </c>
      <c r="B5288" s="1" t="s">
        <v>215</v>
      </c>
      <c r="C5288" s="1" t="s">
        <v>89</v>
      </c>
      <c r="D5288" s="1" t="s">
        <v>130</v>
      </c>
      <c r="E5288" s="1" t="s">
        <v>101</v>
      </c>
      <c r="F5288" s="1" t="s">
        <v>101</v>
      </c>
      <c r="G5288" s="13" t="s">
        <v>466</v>
      </c>
      <c r="H5288" s="12">
        <v>42034</v>
      </c>
      <c r="I5288" s="12" t="s">
        <v>1280</v>
      </c>
      <c r="J5288" s="12">
        <v>42051</v>
      </c>
      <c r="K5288" s="4">
        <v>6299</v>
      </c>
      <c r="L5288" s="1" t="s">
        <v>146</v>
      </c>
      <c r="M5288" s="1" t="s">
        <v>132</v>
      </c>
      <c r="N5288" s="1" t="s">
        <v>408</v>
      </c>
      <c r="O5288" s="1" t="s">
        <v>93</v>
      </c>
      <c r="P5288">
        <v>120</v>
      </c>
      <c r="Q5288">
        <v>10275</v>
      </c>
      <c r="R5288">
        <v>213720</v>
      </c>
      <c r="S5288">
        <v>20.8</v>
      </c>
      <c r="T5288">
        <v>0.17</v>
      </c>
      <c r="U5288">
        <f t="shared" si="1618"/>
        <v>213720</v>
      </c>
      <c r="V5288">
        <f t="shared" si="1619"/>
        <v>1233000</v>
      </c>
      <c r="W5288" s="1" t="s">
        <v>155</v>
      </c>
      <c r="X5288" s="1" t="s">
        <v>1236</v>
      </c>
      <c r="Y5288" s="1" t="s">
        <v>156</v>
      </c>
      <c r="Z5288" s="3">
        <v>13090</v>
      </c>
      <c r="AA5288" s="4">
        <f t="shared" si="1623"/>
        <v>10413</v>
      </c>
      <c r="AB5288" s="4">
        <f t="shared" si="1627"/>
        <v>3372.3988509999999</v>
      </c>
      <c r="AC5288" s="4">
        <f t="shared" si="1628"/>
        <v>10413</v>
      </c>
      <c r="AD5288" s="4">
        <f t="shared" si="1624"/>
        <v>10413</v>
      </c>
      <c r="AE5288" s="3" t="s">
        <v>2620</v>
      </c>
      <c r="AF5288" s="3">
        <v>10413</v>
      </c>
      <c r="AG5288" s="4">
        <f>AI5288</f>
        <v>10413</v>
      </c>
      <c r="AH5288" s="4">
        <v>82756</v>
      </c>
      <c r="AI5288">
        <f t="shared" si="1620"/>
        <v>10413</v>
      </c>
      <c r="AJ5288" t="s">
        <v>2620</v>
      </c>
      <c r="AK5288" s="2">
        <v>39599.1</v>
      </c>
      <c r="AL5288" s="2">
        <f>AN5288</f>
        <v>39599.1</v>
      </c>
      <c r="AM5288" s="4">
        <v>82756</v>
      </c>
      <c r="AN5288">
        <f>INDEX($AJ$2:$AJ$6811,MATCH(AM5288,$A$2:$A$6811,0))</f>
        <v>39599.1</v>
      </c>
      <c r="AP5288">
        <v>219.7</v>
      </c>
      <c r="AQ5288">
        <v>219.7</v>
      </c>
      <c r="AR5288" s="4">
        <v>30</v>
      </c>
      <c r="AS5288" s="4">
        <v>1</v>
      </c>
      <c r="AT5288" s="4">
        <v>2015</v>
      </c>
      <c r="AU5288" s="4">
        <v>16</v>
      </c>
      <c r="AV5288" s="4">
        <v>2</v>
      </c>
      <c r="AW5288" s="4">
        <v>2015</v>
      </c>
      <c r="AX5288" t="str">
        <f t="shared" si="1621"/>
        <v>Delay</v>
      </c>
      <c r="AY5288">
        <f t="shared" si="1622"/>
        <v>17</v>
      </c>
    </row>
    <row r="5289" spans="1:51" x14ac:dyDescent="0.2">
      <c r="A5289" s="3">
        <v>85542</v>
      </c>
      <c r="B5289" s="1" t="s">
        <v>215</v>
      </c>
      <c r="C5289" s="1" t="s">
        <v>89</v>
      </c>
      <c r="D5289" s="1" t="s">
        <v>130</v>
      </c>
      <c r="E5289" s="1" t="s">
        <v>101</v>
      </c>
      <c r="F5289" s="1" t="s">
        <v>101</v>
      </c>
      <c r="G5289" s="13" t="s">
        <v>466</v>
      </c>
      <c r="H5289" s="12">
        <v>42034</v>
      </c>
      <c r="I5289" s="12" t="s">
        <v>1280</v>
      </c>
      <c r="J5289" s="12">
        <v>42051</v>
      </c>
      <c r="K5289" s="4">
        <v>6301</v>
      </c>
      <c r="L5289" s="1" t="s">
        <v>146</v>
      </c>
      <c r="M5289" s="1" t="s">
        <v>132</v>
      </c>
      <c r="N5289" s="1" t="s">
        <v>154</v>
      </c>
      <c r="O5289" s="1" t="s">
        <v>93</v>
      </c>
      <c r="P5289">
        <v>60</v>
      </c>
      <c r="Q5289">
        <v>50700</v>
      </c>
      <c r="R5289">
        <v>391404</v>
      </c>
      <c r="S5289">
        <v>7.72</v>
      </c>
      <c r="T5289">
        <v>0.13</v>
      </c>
      <c r="U5289">
        <f t="shared" si="1618"/>
        <v>391404</v>
      </c>
      <c r="V5289">
        <f t="shared" si="1619"/>
        <v>3042000</v>
      </c>
      <c r="W5289" s="1" t="s">
        <v>160</v>
      </c>
      <c r="X5289" s="1" t="s">
        <v>1236</v>
      </c>
      <c r="Y5289" s="1" t="s">
        <v>161</v>
      </c>
      <c r="Z5289" s="3">
        <v>12573</v>
      </c>
      <c r="AA5289" s="4">
        <f t="shared" si="1623"/>
        <v>10413</v>
      </c>
      <c r="AB5289" s="4">
        <f t="shared" si="1627"/>
        <v>7808.9536659999994</v>
      </c>
      <c r="AC5289" s="4">
        <f t="shared" si="1628"/>
        <v>10413</v>
      </c>
      <c r="AD5289" s="4">
        <f t="shared" si="1624"/>
        <v>10413</v>
      </c>
      <c r="AE5289" s="3" t="s">
        <v>2620</v>
      </c>
      <c r="AF5289" s="3">
        <v>10413</v>
      </c>
      <c r="AG5289" s="4">
        <f>AI5289</f>
        <v>10413</v>
      </c>
      <c r="AH5289" s="4">
        <v>82756</v>
      </c>
      <c r="AI5289">
        <f t="shared" si="1620"/>
        <v>10413</v>
      </c>
      <c r="AJ5289" t="s">
        <v>2620</v>
      </c>
      <c r="AK5289" s="2">
        <v>39599.1</v>
      </c>
      <c r="AL5289" s="2">
        <f>AN5289</f>
        <v>39599.1</v>
      </c>
      <c r="AM5289" s="4">
        <v>82756</v>
      </c>
      <c r="AN5289">
        <f>INDEX($AJ$2:$AJ$6811,MATCH(AM5289,$A$2:$A$6811,0))</f>
        <v>39599.1</v>
      </c>
      <c r="AP5289">
        <v>402.36</v>
      </c>
      <c r="AQ5289">
        <v>402.36</v>
      </c>
      <c r="AR5289" s="4">
        <v>30</v>
      </c>
      <c r="AS5289" s="4">
        <v>1</v>
      </c>
      <c r="AT5289" s="4">
        <v>2015</v>
      </c>
      <c r="AU5289" s="4">
        <v>16</v>
      </c>
      <c r="AV5289" s="4">
        <v>2</v>
      </c>
      <c r="AW5289" s="4">
        <v>2015</v>
      </c>
      <c r="AX5289" t="str">
        <f t="shared" si="1621"/>
        <v>Delay</v>
      </c>
      <c r="AY5289">
        <f t="shared" si="1622"/>
        <v>17</v>
      </c>
    </row>
    <row r="5290" spans="1:51" x14ac:dyDescent="0.2">
      <c r="A5290" s="3">
        <v>82756</v>
      </c>
      <c r="B5290" s="1" t="s">
        <v>215</v>
      </c>
      <c r="C5290" s="1" t="s">
        <v>89</v>
      </c>
      <c r="D5290" s="1" t="s">
        <v>130</v>
      </c>
      <c r="E5290" s="1" t="s">
        <v>101</v>
      </c>
      <c r="F5290" s="1" t="s">
        <v>101</v>
      </c>
      <c r="G5290" s="13" t="s">
        <v>466</v>
      </c>
      <c r="H5290" s="12">
        <v>42034</v>
      </c>
      <c r="I5290" s="12" t="s">
        <v>1280</v>
      </c>
      <c r="J5290" s="12">
        <v>42051</v>
      </c>
      <c r="K5290" s="4">
        <v>6296</v>
      </c>
      <c r="L5290" s="1" t="s">
        <v>146</v>
      </c>
      <c r="M5290" s="1" t="s">
        <v>132</v>
      </c>
      <c r="N5290" s="1" t="s">
        <v>742</v>
      </c>
      <c r="O5290" s="1" t="s">
        <v>93</v>
      </c>
      <c r="P5290">
        <v>240</v>
      </c>
      <c r="Q5290">
        <v>4000</v>
      </c>
      <c r="R5290">
        <v>7960</v>
      </c>
      <c r="S5290">
        <v>1.99</v>
      </c>
      <c r="T5290">
        <v>0.01</v>
      </c>
      <c r="U5290">
        <f t="shared" si="1618"/>
        <v>7960</v>
      </c>
      <c r="V5290">
        <f t="shared" si="1619"/>
        <v>960000</v>
      </c>
      <c r="W5290" s="1" t="s">
        <v>155</v>
      </c>
      <c r="X5290" s="1" t="s">
        <v>1236</v>
      </c>
      <c r="Y5290" s="1" t="s">
        <v>156</v>
      </c>
      <c r="Z5290" s="3">
        <v>13090</v>
      </c>
      <c r="AA5290" s="4">
        <f t="shared" si="1623"/>
        <v>10413</v>
      </c>
      <c r="AB5290" s="4">
        <f t="shared" si="1627"/>
        <v>2683.7314059999999</v>
      </c>
      <c r="AC5290" s="4">
        <f t="shared" si="1628"/>
        <v>10413</v>
      </c>
      <c r="AD5290" s="4">
        <f t="shared" si="1624"/>
        <v>4097.53486075</v>
      </c>
      <c r="AE5290" s="4">
        <v>10413</v>
      </c>
      <c r="AF5290" s="4">
        <v>10413</v>
      </c>
      <c r="AG5290" s="4">
        <f>AE5290</f>
        <v>10413</v>
      </c>
      <c r="AI5290" t="e">
        <f t="shared" si="1620"/>
        <v>#N/A</v>
      </c>
      <c r="AJ5290">
        <v>39599.1</v>
      </c>
      <c r="AK5290" s="2">
        <v>39599.1</v>
      </c>
      <c r="AL5290" s="2">
        <f>AJ5290</f>
        <v>39599.1</v>
      </c>
      <c r="AM5290" s="4"/>
      <c r="AN5290" t="e">
        <f>VLOOKUP([1]!Tabelle13[[#This Row],[Vlookup this ID for freight costs]],$AL$2:$AL$6811,2,FALSE)</f>
        <v>#REF!</v>
      </c>
      <c r="AP5290">
        <v>8.18</v>
      </c>
      <c r="AQ5290">
        <v>8.18</v>
      </c>
      <c r="AR5290" s="4">
        <v>30</v>
      </c>
      <c r="AS5290" s="4">
        <v>1</v>
      </c>
      <c r="AT5290" s="4">
        <v>2015</v>
      </c>
      <c r="AU5290" s="4">
        <v>16</v>
      </c>
      <c r="AV5290" s="4">
        <v>2</v>
      </c>
      <c r="AW5290" s="4">
        <v>2015</v>
      </c>
      <c r="AX5290" t="str">
        <f t="shared" si="1621"/>
        <v>Delay</v>
      </c>
      <c r="AY5290">
        <f t="shared" si="1622"/>
        <v>17</v>
      </c>
    </row>
    <row r="5291" spans="1:51" x14ac:dyDescent="0.2">
      <c r="A5291" s="3">
        <v>86415</v>
      </c>
      <c r="B5291" s="1" t="s">
        <v>151</v>
      </c>
      <c r="C5291" s="1" t="s">
        <v>65</v>
      </c>
      <c r="D5291" s="1" t="s">
        <v>130</v>
      </c>
      <c r="E5291" s="1" t="s">
        <v>152</v>
      </c>
      <c r="F5291" s="1" t="s">
        <v>152</v>
      </c>
      <c r="G5291" s="13" t="s">
        <v>761</v>
      </c>
      <c r="H5291" s="12">
        <v>40850</v>
      </c>
      <c r="I5291" s="12" t="s">
        <v>762</v>
      </c>
      <c r="J5291" s="12">
        <v>40814</v>
      </c>
      <c r="K5291" s="4">
        <v>3483</v>
      </c>
      <c r="L5291" s="1" t="s">
        <v>146</v>
      </c>
      <c r="M5291" s="1" t="s">
        <v>132</v>
      </c>
      <c r="N5291" s="1" t="s">
        <v>292</v>
      </c>
      <c r="O5291" s="1" t="s">
        <v>93</v>
      </c>
      <c r="P5291">
        <v>30</v>
      </c>
      <c r="Q5291">
        <v>90932</v>
      </c>
      <c r="R5291">
        <v>1811365.44</v>
      </c>
      <c r="S5291">
        <v>19.920000000000002</v>
      </c>
      <c r="T5291">
        <v>0.66</v>
      </c>
      <c r="U5291">
        <f t="shared" si="1618"/>
        <v>1811365.4400000002</v>
      </c>
      <c r="V5291">
        <f t="shared" si="1619"/>
        <v>2727960</v>
      </c>
      <c r="W5291" s="1" t="s">
        <v>160</v>
      </c>
      <c r="X5291" s="1" t="s">
        <v>1236</v>
      </c>
      <c r="Y5291" s="1" t="s">
        <v>161</v>
      </c>
      <c r="Z5291" s="3">
        <v>7348</v>
      </c>
      <c r="AA5291" s="4">
        <f t="shared" si="1623"/>
        <v>10428</v>
      </c>
      <c r="AB5291" s="4">
        <f t="shared" si="1627"/>
        <v>12224.327155600002</v>
      </c>
      <c r="AC5291" s="4">
        <f t="shared" si="1628"/>
        <v>10428</v>
      </c>
      <c r="AD5291" s="4">
        <f t="shared" si="1624"/>
        <v>10428</v>
      </c>
      <c r="AE5291" s="4">
        <v>10428</v>
      </c>
      <c r="AF5291" s="4">
        <v>10428</v>
      </c>
      <c r="AG5291" s="4">
        <f>AE5291</f>
        <v>10428</v>
      </c>
      <c r="AI5291" t="e">
        <f t="shared" si="1620"/>
        <v>#N/A</v>
      </c>
      <c r="AJ5291">
        <v>18495.900000000001</v>
      </c>
      <c r="AK5291" s="2">
        <v>18495.900000000001</v>
      </c>
      <c r="AL5291" s="2">
        <f>AJ5291</f>
        <v>18495.900000000001</v>
      </c>
      <c r="AM5291" s="4"/>
      <c r="AN5291" t="e">
        <f>VLOOKUP([1]!Tabelle13[[#This Row],[Vlookup this ID for freight costs]],$AL$2:$AL$6811,2,FALSE)</f>
        <v>#REF!</v>
      </c>
      <c r="AP5291">
        <v>2988.75</v>
      </c>
      <c r="AQ5291">
        <v>2988.75</v>
      </c>
      <c r="AR5291" s="4">
        <v>3</v>
      </c>
      <c r="AS5291" s="4">
        <v>11</v>
      </c>
      <c r="AT5291" s="4">
        <v>2011</v>
      </c>
      <c r="AU5291" s="4">
        <v>28</v>
      </c>
      <c r="AV5291" s="4">
        <v>9</v>
      </c>
      <c r="AW5291" s="4">
        <v>2011</v>
      </c>
      <c r="AX5291" t="str">
        <f t="shared" si="1621"/>
        <v>No Delay</v>
      </c>
      <c r="AY5291">
        <f t="shared" si="1622"/>
        <v>0</v>
      </c>
    </row>
    <row r="5292" spans="1:51" x14ac:dyDescent="0.2">
      <c r="A5292" s="3">
        <v>83118</v>
      </c>
      <c r="B5292" s="1" t="s">
        <v>172</v>
      </c>
      <c r="C5292" s="1" t="s">
        <v>114</v>
      </c>
      <c r="D5292" s="1" t="s">
        <v>130</v>
      </c>
      <c r="E5292" s="1" t="s">
        <v>101</v>
      </c>
      <c r="F5292" s="1" t="s">
        <v>101</v>
      </c>
      <c r="G5292" s="13" t="s">
        <v>641</v>
      </c>
      <c r="H5292" s="12">
        <v>41348</v>
      </c>
      <c r="I5292" s="12" t="s">
        <v>2098</v>
      </c>
      <c r="J5292" s="12">
        <v>41355</v>
      </c>
      <c r="K5292" s="4">
        <v>4552</v>
      </c>
      <c r="L5292" s="1" t="s">
        <v>146</v>
      </c>
      <c r="M5292" s="1" t="s">
        <v>132</v>
      </c>
      <c r="N5292" s="1" t="s">
        <v>292</v>
      </c>
      <c r="O5292" s="1" t="s">
        <v>93</v>
      </c>
      <c r="P5292">
        <v>30</v>
      </c>
      <c r="Q5292">
        <v>100000</v>
      </c>
      <c r="R5292">
        <v>1369000</v>
      </c>
      <c r="S5292">
        <v>13.69</v>
      </c>
      <c r="T5292">
        <v>0.46</v>
      </c>
      <c r="U5292">
        <f t="shared" si="1618"/>
        <v>1369000</v>
      </c>
      <c r="V5292">
        <f t="shared" si="1619"/>
        <v>3000000</v>
      </c>
      <c r="W5292" s="1" t="s">
        <v>204</v>
      </c>
      <c r="X5292" s="1" t="s">
        <v>1236</v>
      </c>
      <c r="Y5292" s="1" t="s">
        <v>205</v>
      </c>
      <c r="Z5292" s="3">
        <v>14286</v>
      </c>
      <c r="AA5292" s="4">
        <f t="shared" si="1623"/>
        <v>10442</v>
      </c>
      <c r="AB5292" s="4">
        <f t="shared" si="1627"/>
        <v>13219.520206000001</v>
      </c>
      <c r="AC5292" s="4">
        <f t="shared" si="1628"/>
        <v>10442</v>
      </c>
      <c r="AD5292" s="4">
        <f t="shared" si="1624"/>
        <v>10956.816105574468</v>
      </c>
      <c r="AE5292" s="4">
        <v>10442</v>
      </c>
      <c r="AF5292" s="4">
        <v>10442</v>
      </c>
      <c r="AG5292" s="4">
        <f>AE5292</f>
        <v>10442</v>
      </c>
      <c r="AI5292" t="e">
        <f t="shared" si="1620"/>
        <v>#N/A</v>
      </c>
      <c r="AJ5292">
        <v>11520.85</v>
      </c>
      <c r="AK5292" s="2">
        <v>11520.85</v>
      </c>
      <c r="AL5292" s="2">
        <f>AJ5292</f>
        <v>11520.85</v>
      </c>
      <c r="AM5292" s="4"/>
      <c r="AN5292" t="e">
        <f>VLOOKUP([1]!Tabelle13[[#This Row],[Vlookup this ID for freight costs]],$AL$2:$AL$6811,2,FALSE)</f>
        <v>#REF!</v>
      </c>
      <c r="AP5292">
        <v>1919.34</v>
      </c>
      <c r="AQ5292">
        <v>1919.34</v>
      </c>
      <c r="AR5292" s="4">
        <v>15</v>
      </c>
      <c r="AS5292" s="4">
        <v>4</v>
      </c>
      <c r="AT5292" s="4">
        <v>2013</v>
      </c>
      <c r="AU5292" s="4">
        <v>22</v>
      </c>
      <c r="AV5292" s="4">
        <v>4</v>
      </c>
      <c r="AW5292" s="4">
        <v>2013</v>
      </c>
      <c r="AX5292" t="str">
        <f t="shared" si="1621"/>
        <v>Delay</v>
      </c>
      <c r="AY5292">
        <f t="shared" si="1622"/>
        <v>7</v>
      </c>
    </row>
    <row r="5293" spans="1:51" x14ac:dyDescent="0.2">
      <c r="A5293" s="3">
        <v>12495</v>
      </c>
      <c r="B5293" s="1" t="s">
        <v>98</v>
      </c>
      <c r="C5293" s="1" t="s">
        <v>99</v>
      </c>
      <c r="D5293" s="1" t="s">
        <v>130</v>
      </c>
      <c r="E5293" s="1" t="s">
        <v>101</v>
      </c>
      <c r="F5293" s="1" t="s">
        <v>101</v>
      </c>
      <c r="G5293" s="13" t="s">
        <v>223</v>
      </c>
      <c r="H5293" s="12">
        <v>39629</v>
      </c>
      <c r="I5293" s="12" t="s">
        <v>223</v>
      </c>
      <c r="J5293" s="12">
        <v>39629</v>
      </c>
      <c r="K5293" s="4">
        <v>916</v>
      </c>
      <c r="L5293" s="1" t="s">
        <v>146</v>
      </c>
      <c r="M5293" s="1" t="s">
        <v>132</v>
      </c>
      <c r="N5293" s="1" t="s">
        <v>275</v>
      </c>
      <c r="O5293" s="1" t="s">
        <v>93</v>
      </c>
      <c r="P5293">
        <v>60</v>
      </c>
      <c r="Q5293">
        <v>112191</v>
      </c>
      <c r="R5293">
        <v>1060204.95</v>
      </c>
      <c r="S5293">
        <v>9.4499999999999993</v>
      </c>
      <c r="T5293">
        <v>0.16</v>
      </c>
      <c r="U5293">
        <f t="shared" si="1618"/>
        <v>1060204.95</v>
      </c>
      <c r="V5293">
        <f t="shared" si="1619"/>
        <v>6731460</v>
      </c>
      <c r="W5293" s="1" t="s">
        <v>155</v>
      </c>
      <c r="X5293" s="1" t="s">
        <v>1236</v>
      </c>
      <c r="Y5293" s="1" t="s">
        <v>156</v>
      </c>
      <c r="Z5293" s="3">
        <v>12500</v>
      </c>
      <c r="AA5293" s="4">
        <f t="shared" si="1623"/>
        <v>10453</v>
      </c>
      <c r="AB5293" s="4">
        <f t="shared" si="1627"/>
        <v>14557.455635800001</v>
      </c>
      <c r="AC5293" s="4">
        <f t="shared" si="1628"/>
        <v>10453</v>
      </c>
      <c r="AD5293" s="4">
        <f t="shared" si="1624"/>
        <v>10453</v>
      </c>
      <c r="AE5293" s="4">
        <v>10453</v>
      </c>
      <c r="AF5293" s="4">
        <v>10453</v>
      </c>
      <c r="AG5293" s="4">
        <f>AE5293</f>
        <v>10453</v>
      </c>
      <c r="AI5293" t="e">
        <f t="shared" si="1620"/>
        <v>#N/A</v>
      </c>
      <c r="AJ5293">
        <v>8831.92</v>
      </c>
      <c r="AK5293" s="2">
        <v>8831.92</v>
      </c>
      <c r="AL5293" s="2">
        <f>AJ5293</f>
        <v>8831.92</v>
      </c>
      <c r="AM5293" s="4"/>
      <c r="AN5293" t="e">
        <f>VLOOKUP([1]!Tabelle13[[#This Row],[Vlookup this ID for freight costs]],$AL$2:$AL$6811,2,FALSE)</f>
        <v>#REF!</v>
      </c>
      <c r="AP5293">
        <v>1696.33</v>
      </c>
      <c r="AQ5293">
        <v>1696.33</v>
      </c>
      <c r="AR5293" s="4">
        <v>30</v>
      </c>
      <c r="AS5293" s="4">
        <v>6</v>
      </c>
      <c r="AT5293" s="4">
        <v>2008</v>
      </c>
      <c r="AU5293" s="4">
        <v>30</v>
      </c>
      <c r="AV5293" s="4">
        <v>6</v>
      </c>
      <c r="AW5293" s="4">
        <v>2008</v>
      </c>
      <c r="AX5293" t="str">
        <f t="shared" si="1621"/>
        <v>No Delay</v>
      </c>
      <c r="AY5293">
        <f t="shared" si="1622"/>
        <v>0</v>
      </c>
    </row>
    <row r="5294" spans="1:51" x14ac:dyDescent="0.2">
      <c r="A5294" s="3">
        <v>21563</v>
      </c>
      <c r="B5294" s="1" t="s">
        <v>140</v>
      </c>
      <c r="C5294" s="1" t="s">
        <v>99</v>
      </c>
      <c r="D5294" s="1" t="s">
        <v>52</v>
      </c>
      <c r="E5294" s="1" t="s">
        <v>253</v>
      </c>
      <c r="F5294" s="1" t="s">
        <v>253</v>
      </c>
      <c r="G5294" s="13" t="s">
        <v>589</v>
      </c>
      <c r="H5294" s="12">
        <v>41786</v>
      </c>
      <c r="I5294" s="12" t="s">
        <v>529</v>
      </c>
      <c r="J5294" s="12">
        <v>41802</v>
      </c>
      <c r="K5294" s="4">
        <v>5545</v>
      </c>
      <c r="L5294" s="1" t="s">
        <v>146</v>
      </c>
      <c r="M5294" s="1" t="s">
        <v>414</v>
      </c>
      <c r="N5294" s="1" t="s">
        <v>599</v>
      </c>
      <c r="O5294" s="1" t="s">
        <v>93</v>
      </c>
      <c r="P5294">
        <v>60</v>
      </c>
      <c r="Q5294">
        <v>115000</v>
      </c>
      <c r="R5294">
        <v>414000</v>
      </c>
      <c r="S5294">
        <v>3.6</v>
      </c>
      <c r="T5294">
        <v>0.06</v>
      </c>
      <c r="U5294">
        <f t="shared" si="1618"/>
        <v>414000</v>
      </c>
      <c r="V5294">
        <f t="shared" si="1619"/>
        <v>6900000</v>
      </c>
      <c r="W5294" s="1" t="s">
        <v>160</v>
      </c>
      <c r="X5294" s="1" t="s">
        <v>1236</v>
      </c>
      <c r="Y5294" s="1" t="s">
        <v>161</v>
      </c>
      <c r="Z5294" s="3">
        <v>5308</v>
      </c>
      <c r="AA5294" s="4">
        <f t="shared" si="1623"/>
        <v>10504</v>
      </c>
      <c r="AB5294" s="4">
        <f t="shared" si="1627"/>
        <v>14865.737206000002</v>
      </c>
      <c r="AC5294" s="4">
        <f t="shared" si="1628"/>
        <v>10504</v>
      </c>
      <c r="AD5294" s="4">
        <f t="shared" si="1624"/>
        <v>14736</v>
      </c>
      <c r="AE5294" s="4">
        <v>10504</v>
      </c>
      <c r="AF5294" s="4">
        <v>10504</v>
      </c>
      <c r="AG5294" s="4">
        <f>AE5294</f>
        <v>10504</v>
      </c>
      <c r="AI5294" t="e">
        <f t="shared" si="1620"/>
        <v>#N/A</v>
      </c>
      <c r="AJ5294">
        <v>28270.78</v>
      </c>
      <c r="AK5294" s="2">
        <v>28270.78</v>
      </c>
      <c r="AL5294" s="2">
        <f>AJ5294</f>
        <v>28270.78</v>
      </c>
      <c r="AM5294" s="4"/>
      <c r="AN5294" t="e">
        <f>VLOOKUP([1]!Tabelle13[[#This Row],[Vlookup this ID for freight costs]],$AL$2:$AL$6811,2,FALSE)</f>
        <v>#REF!</v>
      </c>
      <c r="AP5294">
        <v>425.59</v>
      </c>
      <c r="AQ5294">
        <v>425.59</v>
      </c>
      <c r="AR5294" s="4">
        <v>27</v>
      </c>
      <c r="AS5294" s="4">
        <v>5</v>
      </c>
      <c r="AT5294" s="4">
        <v>2014</v>
      </c>
      <c r="AU5294" s="4">
        <v>12</v>
      </c>
      <c r="AV5294" s="4">
        <v>6</v>
      </c>
      <c r="AW5294" s="4">
        <v>2014</v>
      </c>
      <c r="AX5294" t="str">
        <f t="shared" si="1621"/>
        <v>Delay</v>
      </c>
      <c r="AY5294">
        <f t="shared" si="1622"/>
        <v>16</v>
      </c>
    </row>
    <row r="5295" spans="1:51" x14ac:dyDescent="0.2">
      <c r="A5295" s="3">
        <v>23211</v>
      </c>
      <c r="B5295" s="1" t="s">
        <v>140</v>
      </c>
      <c r="C5295" s="1" t="s">
        <v>99</v>
      </c>
      <c r="D5295" s="1" t="s">
        <v>52</v>
      </c>
      <c r="E5295" s="1" t="s">
        <v>253</v>
      </c>
      <c r="F5295" s="1" t="s">
        <v>253</v>
      </c>
      <c r="G5295" s="13" t="s">
        <v>589</v>
      </c>
      <c r="H5295" s="12">
        <v>41786</v>
      </c>
      <c r="I5295" s="12" t="s">
        <v>529</v>
      </c>
      <c r="J5295" s="12">
        <v>41802</v>
      </c>
      <c r="K5295" s="4">
        <v>5546</v>
      </c>
      <c r="L5295" s="1" t="s">
        <v>146</v>
      </c>
      <c r="M5295" s="1" t="s">
        <v>414</v>
      </c>
      <c r="N5295" s="1" t="s">
        <v>292</v>
      </c>
      <c r="O5295" s="1" t="s">
        <v>93</v>
      </c>
      <c r="P5295">
        <v>30</v>
      </c>
      <c r="Q5295">
        <v>35000</v>
      </c>
      <c r="R5295">
        <v>410900</v>
      </c>
      <c r="S5295">
        <v>11.74</v>
      </c>
      <c r="T5295">
        <v>0.39</v>
      </c>
      <c r="U5295">
        <f t="shared" si="1618"/>
        <v>410900</v>
      </c>
      <c r="V5295">
        <f t="shared" si="1619"/>
        <v>1050000</v>
      </c>
      <c r="W5295" s="1" t="s">
        <v>160</v>
      </c>
      <c r="X5295" s="1" t="s">
        <v>1236</v>
      </c>
      <c r="Y5295" s="1" t="s">
        <v>161</v>
      </c>
      <c r="Z5295" s="3">
        <v>5308</v>
      </c>
      <c r="AA5295" s="4">
        <f t="shared" si="1623"/>
        <v>10504</v>
      </c>
      <c r="AB5295" s="4">
        <f t="shared" si="1627"/>
        <v>6085.9132060000002</v>
      </c>
      <c r="AC5295" s="4">
        <f t="shared" si="1628"/>
        <v>10504</v>
      </c>
      <c r="AD5295" s="4">
        <f t="shared" si="1624"/>
        <v>4226.2</v>
      </c>
      <c r="AE5295" s="3" t="s">
        <v>2621</v>
      </c>
      <c r="AF5295" s="3">
        <v>10504</v>
      </c>
      <c r="AG5295" s="4">
        <f>AI5295</f>
        <v>10504</v>
      </c>
      <c r="AH5295" s="4">
        <v>21563</v>
      </c>
      <c r="AI5295">
        <f t="shared" si="1620"/>
        <v>10504</v>
      </c>
      <c r="AJ5295" t="s">
        <v>2621</v>
      </c>
      <c r="AK5295" s="2">
        <v>28270.78</v>
      </c>
      <c r="AL5295" s="2">
        <f>AN5295</f>
        <v>28270.78</v>
      </c>
      <c r="AM5295" s="4">
        <v>21563</v>
      </c>
      <c r="AN5295">
        <f>INDEX($AJ$2:$AJ$6811,MATCH(AM5295,$A$2:$A$6811,0))</f>
        <v>28270.78</v>
      </c>
      <c r="AP5295">
        <v>422.41</v>
      </c>
      <c r="AQ5295">
        <v>422.41</v>
      </c>
      <c r="AR5295" s="4">
        <v>27</v>
      </c>
      <c r="AS5295" s="4">
        <v>5</v>
      </c>
      <c r="AT5295" s="4">
        <v>2014</v>
      </c>
      <c r="AU5295" s="4">
        <v>12</v>
      </c>
      <c r="AV5295" s="4">
        <v>6</v>
      </c>
      <c r="AW5295" s="4">
        <v>2014</v>
      </c>
      <c r="AX5295" t="str">
        <f t="shared" si="1621"/>
        <v>Delay</v>
      </c>
      <c r="AY5295">
        <f t="shared" si="1622"/>
        <v>16</v>
      </c>
    </row>
    <row r="5296" spans="1:51" x14ac:dyDescent="0.2">
      <c r="A5296" s="3">
        <v>85697</v>
      </c>
      <c r="B5296" s="1" t="s">
        <v>151</v>
      </c>
      <c r="C5296" s="1" t="s">
        <v>65</v>
      </c>
      <c r="D5296" s="1" t="s">
        <v>130</v>
      </c>
      <c r="E5296" s="1" t="s">
        <v>152</v>
      </c>
      <c r="F5296" s="1" t="s">
        <v>152</v>
      </c>
      <c r="G5296" s="13" t="s">
        <v>805</v>
      </c>
      <c r="H5296" s="12">
        <v>40421</v>
      </c>
      <c r="I5296" s="12" t="s">
        <v>806</v>
      </c>
      <c r="J5296" s="12">
        <v>40407</v>
      </c>
      <c r="K5296" s="4">
        <v>2685</v>
      </c>
      <c r="L5296" s="1" t="s">
        <v>146</v>
      </c>
      <c r="M5296" s="1" t="s">
        <v>132</v>
      </c>
      <c r="N5296" s="1" t="s">
        <v>154</v>
      </c>
      <c r="O5296" s="1" t="s">
        <v>93</v>
      </c>
      <c r="P5296">
        <v>60</v>
      </c>
      <c r="Q5296">
        <v>80000</v>
      </c>
      <c r="R5296">
        <v>897600</v>
      </c>
      <c r="S5296">
        <v>11.22</v>
      </c>
      <c r="T5296">
        <v>0.19</v>
      </c>
      <c r="U5296">
        <f t="shared" si="1618"/>
        <v>897600</v>
      </c>
      <c r="V5296">
        <f t="shared" si="1619"/>
        <v>4800000</v>
      </c>
      <c r="W5296" s="1" t="s">
        <v>155</v>
      </c>
      <c r="X5296" s="1" t="s">
        <v>1236</v>
      </c>
      <c r="Y5296" s="1" t="s">
        <v>156</v>
      </c>
      <c r="Z5296" s="3">
        <v>7726</v>
      </c>
      <c r="AA5296" s="4">
        <f t="shared" si="1623"/>
        <v>10519</v>
      </c>
      <c r="AB5296" s="4">
        <f t="shared" si="1627"/>
        <v>11024.564206000001</v>
      </c>
      <c r="AC5296" s="4">
        <f t="shared" si="1628"/>
        <v>10519</v>
      </c>
      <c r="AD5296" s="4">
        <f t="shared" si="1624"/>
        <v>8648.0398212941182</v>
      </c>
      <c r="AE5296" s="4">
        <v>10519</v>
      </c>
      <c r="AF5296" s="4">
        <v>10519</v>
      </c>
      <c r="AG5296" s="4">
        <f>AE5296</f>
        <v>10519</v>
      </c>
      <c r="AI5296" t="e">
        <f t="shared" si="1620"/>
        <v>#N/A</v>
      </c>
      <c r="AJ5296">
        <v>6147.18</v>
      </c>
      <c r="AK5296" s="2">
        <v>6147.18</v>
      </c>
      <c r="AL5296" s="2">
        <f>AJ5296</f>
        <v>6147.18</v>
      </c>
      <c r="AM5296" s="4"/>
      <c r="AN5296" t="e">
        <f>VLOOKUP([1]!Tabelle13[[#This Row],[Vlookup this ID for freight costs]],$AL$2:$AL$6811,2,FALSE)</f>
        <v>#REF!</v>
      </c>
      <c r="AP5296">
        <v>1935.23</v>
      </c>
      <c r="AQ5296">
        <v>1935.23</v>
      </c>
      <c r="AR5296" s="4">
        <v>31</v>
      </c>
      <c r="AS5296" s="4">
        <v>8</v>
      </c>
      <c r="AT5296" s="4">
        <v>2010</v>
      </c>
      <c r="AU5296" s="4">
        <v>17</v>
      </c>
      <c r="AV5296" s="4">
        <v>8</v>
      </c>
      <c r="AW5296" s="4">
        <v>2010</v>
      </c>
      <c r="AX5296" t="str">
        <f t="shared" si="1621"/>
        <v>No Delay</v>
      </c>
      <c r="AY5296">
        <f t="shared" si="1622"/>
        <v>0</v>
      </c>
    </row>
    <row r="5297" spans="1:51" x14ac:dyDescent="0.2">
      <c r="A5297" s="3">
        <v>38273</v>
      </c>
      <c r="B5297" s="1" t="s">
        <v>168</v>
      </c>
      <c r="C5297" s="1" t="s">
        <v>150</v>
      </c>
      <c r="D5297" s="1" t="s">
        <v>100</v>
      </c>
      <c r="E5297" s="1" t="s">
        <v>253</v>
      </c>
      <c r="F5297" s="1" t="s">
        <v>253</v>
      </c>
      <c r="G5297" s="13" t="s">
        <v>1407</v>
      </c>
      <c r="H5297" s="12">
        <v>40920</v>
      </c>
      <c r="I5297" s="12" t="s">
        <v>2296</v>
      </c>
      <c r="J5297" s="12">
        <v>40935</v>
      </c>
      <c r="K5297" s="4">
        <v>3710</v>
      </c>
      <c r="L5297" s="1" t="s">
        <v>146</v>
      </c>
      <c r="M5297" s="1" t="s">
        <v>672</v>
      </c>
      <c r="N5297" s="1" t="s">
        <v>265</v>
      </c>
      <c r="O5297" s="1" t="s">
        <v>93</v>
      </c>
      <c r="P5297">
        <v>60</v>
      </c>
      <c r="Q5297">
        <v>96770</v>
      </c>
      <c r="R5297">
        <v>263214.40000000002</v>
      </c>
      <c r="S5297">
        <v>2.72</v>
      </c>
      <c r="T5297">
        <v>0.05</v>
      </c>
      <c r="U5297">
        <f t="shared" si="1618"/>
        <v>263214.40000000002</v>
      </c>
      <c r="V5297">
        <f t="shared" si="1619"/>
        <v>5806200</v>
      </c>
      <c r="W5297" s="1" t="s">
        <v>204</v>
      </c>
      <c r="X5297" s="1" t="s">
        <v>1236</v>
      </c>
      <c r="Y5297" s="1" t="s">
        <v>205</v>
      </c>
      <c r="Z5297" s="3">
        <v>16682</v>
      </c>
      <c r="AA5297" s="4">
        <f t="shared" si="1623"/>
        <v>10536</v>
      </c>
      <c r="AB5297" s="4">
        <f t="shared" ref="AB5297:AB5303" si="1629" xml:space="preserve"> 2244.740206  + 0.1097478*Q5297</f>
        <v>12865.034812000002</v>
      </c>
      <c r="AC5297" s="4">
        <f t="shared" ref="AC5297:AC5303" si="1630">AF5297</f>
        <v>10536</v>
      </c>
      <c r="AD5297" s="4">
        <f t="shared" si="1624"/>
        <v>10536</v>
      </c>
      <c r="AE5297" s="4">
        <v>10536</v>
      </c>
      <c r="AF5297" s="4">
        <v>10536</v>
      </c>
      <c r="AG5297" s="4">
        <f>AE5297</f>
        <v>10536</v>
      </c>
      <c r="AI5297" t="e">
        <f t="shared" si="1620"/>
        <v>#N/A</v>
      </c>
      <c r="AJ5297">
        <v>4957.8100000000004</v>
      </c>
      <c r="AK5297" s="2">
        <v>4957.8100000000004</v>
      </c>
      <c r="AL5297" s="2">
        <f>AJ5297</f>
        <v>4957.8100000000004</v>
      </c>
      <c r="AM5297" s="4"/>
      <c r="AN5297" t="e">
        <f>VLOOKUP([1]!Tabelle13[[#This Row],[Vlookup this ID for freight costs]],$AL$2:$AL$6811,2,FALSE)</f>
        <v>#REF!</v>
      </c>
      <c r="AP5297">
        <v>434.3</v>
      </c>
      <c r="AQ5297">
        <v>434.3</v>
      </c>
      <c r="AR5297" s="4">
        <v>12</v>
      </c>
      <c r="AS5297" s="4">
        <v>1</v>
      </c>
      <c r="AT5297" s="4">
        <v>2012</v>
      </c>
      <c r="AU5297" s="4">
        <v>27</v>
      </c>
      <c r="AV5297" s="4">
        <v>1</v>
      </c>
      <c r="AW5297" s="4">
        <v>2012</v>
      </c>
      <c r="AX5297" t="str">
        <f t="shared" si="1621"/>
        <v>Delay</v>
      </c>
      <c r="AY5297">
        <f t="shared" si="1622"/>
        <v>15</v>
      </c>
    </row>
    <row r="5298" spans="1:51" x14ac:dyDescent="0.2">
      <c r="A5298" s="3">
        <v>14279</v>
      </c>
      <c r="B5298" s="1" t="s">
        <v>1912</v>
      </c>
      <c r="C5298" s="1" t="s">
        <v>99</v>
      </c>
      <c r="D5298" s="1" t="s">
        <v>52</v>
      </c>
      <c r="E5298" s="1" t="s">
        <v>53</v>
      </c>
      <c r="F5298" s="1" t="s">
        <v>53</v>
      </c>
      <c r="G5298" s="13" t="s">
        <v>2622</v>
      </c>
      <c r="H5298" s="12">
        <v>41214</v>
      </c>
      <c r="I5298" s="12" t="s">
        <v>2622</v>
      </c>
      <c r="J5298" s="12">
        <v>41214</v>
      </c>
      <c r="K5298" s="4">
        <v>4263</v>
      </c>
      <c r="L5298" s="1" t="s">
        <v>146</v>
      </c>
      <c r="M5298" s="1" t="s">
        <v>1775</v>
      </c>
      <c r="N5298" s="1" t="s">
        <v>167</v>
      </c>
      <c r="O5298" s="1" t="s">
        <v>93</v>
      </c>
      <c r="P5298">
        <v>30</v>
      </c>
      <c r="Q5298">
        <v>100986</v>
      </c>
      <c r="R5298">
        <v>343352.4</v>
      </c>
      <c r="S5298">
        <v>3.4</v>
      </c>
      <c r="T5298">
        <v>0.11</v>
      </c>
      <c r="U5298">
        <f t="shared" si="1618"/>
        <v>343352.39999999997</v>
      </c>
      <c r="V5298">
        <f t="shared" si="1619"/>
        <v>3029580</v>
      </c>
      <c r="W5298" s="1" t="s">
        <v>179</v>
      </c>
      <c r="X5298" s="1" t="s">
        <v>1236</v>
      </c>
      <c r="Y5298" s="1" t="s">
        <v>156</v>
      </c>
      <c r="Z5298" s="3">
        <v>5565</v>
      </c>
      <c r="AA5298" s="4">
        <f t="shared" si="1623"/>
        <v>10579</v>
      </c>
      <c r="AB5298" s="4">
        <f t="shared" si="1629"/>
        <v>13327.731536800002</v>
      </c>
      <c r="AC5298" s="4">
        <f t="shared" si="1630"/>
        <v>10579</v>
      </c>
      <c r="AD5298" s="4">
        <f t="shared" si="1624"/>
        <v>10579</v>
      </c>
      <c r="AE5298" s="4">
        <v>10579</v>
      </c>
      <c r="AF5298" s="4">
        <v>10579</v>
      </c>
      <c r="AG5298" s="4">
        <f>AE5298</f>
        <v>10579</v>
      </c>
      <c r="AI5298" t="e">
        <f t="shared" si="1620"/>
        <v>#N/A</v>
      </c>
      <c r="AJ5298">
        <v>41585.93</v>
      </c>
      <c r="AK5298" s="2">
        <v>41585.93</v>
      </c>
      <c r="AL5298" s="2">
        <f>AJ5298</f>
        <v>41585.93</v>
      </c>
      <c r="AM5298" s="4"/>
      <c r="AN5298" t="e">
        <f>VLOOKUP([1]!Tabelle13[[#This Row],[Vlookup this ID for freight costs]],$AL$2:$AL$6811,2,FALSE)</f>
        <v>#REF!</v>
      </c>
      <c r="AP5298">
        <v>481.38</v>
      </c>
      <c r="AQ5298">
        <v>481.38</v>
      </c>
      <c r="AR5298" s="4">
        <v>1</v>
      </c>
      <c r="AS5298" s="4">
        <v>11</v>
      </c>
      <c r="AT5298" s="4">
        <v>2012</v>
      </c>
      <c r="AU5298" s="4">
        <v>1</v>
      </c>
      <c r="AV5298" s="4">
        <v>11</v>
      </c>
      <c r="AW5298" s="4">
        <v>2012</v>
      </c>
      <c r="AX5298" t="str">
        <f t="shared" si="1621"/>
        <v>No Delay</v>
      </c>
      <c r="AY5298">
        <f t="shared" si="1622"/>
        <v>0</v>
      </c>
    </row>
    <row r="5299" spans="1:51" x14ac:dyDescent="0.2">
      <c r="A5299" s="3">
        <v>29282</v>
      </c>
      <c r="B5299" s="1" t="s">
        <v>1912</v>
      </c>
      <c r="C5299" s="1" t="s">
        <v>99</v>
      </c>
      <c r="D5299" s="1" t="s">
        <v>52</v>
      </c>
      <c r="E5299" s="1" t="s">
        <v>53</v>
      </c>
      <c r="F5299" s="1" t="s">
        <v>53</v>
      </c>
      <c r="G5299" s="13" t="s">
        <v>2622</v>
      </c>
      <c r="H5299" s="12">
        <v>41214</v>
      </c>
      <c r="I5299" s="12" t="s">
        <v>2622</v>
      </c>
      <c r="J5299" s="12">
        <v>41214</v>
      </c>
      <c r="K5299" s="4">
        <v>4264</v>
      </c>
      <c r="L5299" s="1" t="s">
        <v>146</v>
      </c>
      <c r="M5299" s="1" t="s">
        <v>1775</v>
      </c>
      <c r="N5299" s="1" t="s">
        <v>275</v>
      </c>
      <c r="O5299" s="1" t="s">
        <v>93</v>
      </c>
      <c r="P5299">
        <v>60</v>
      </c>
      <c r="Q5299">
        <v>18456</v>
      </c>
      <c r="R5299">
        <v>130668.48</v>
      </c>
      <c r="S5299">
        <v>7.08</v>
      </c>
      <c r="T5299">
        <v>0.12</v>
      </c>
      <c r="U5299">
        <f t="shared" si="1618"/>
        <v>130668.48</v>
      </c>
      <c r="V5299">
        <f t="shared" si="1619"/>
        <v>1107360</v>
      </c>
      <c r="W5299" s="1" t="s">
        <v>179</v>
      </c>
      <c r="X5299" s="1" t="s">
        <v>1236</v>
      </c>
      <c r="Y5299" s="1" t="s">
        <v>156</v>
      </c>
      <c r="Z5299" s="3">
        <v>5565</v>
      </c>
      <c r="AA5299" s="4">
        <f t="shared" si="1623"/>
        <v>10579</v>
      </c>
      <c r="AB5299" s="4">
        <f t="shared" si="1629"/>
        <v>4270.2456027999997</v>
      </c>
      <c r="AC5299" s="4">
        <f t="shared" si="1630"/>
        <v>10579</v>
      </c>
      <c r="AD5299" s="4">
        <f t="shared" si="1624"/>
        <v>10579</v>
      </c>
      <c r="AE5299" s="3" t="s">
        <v>2623</v>
      </c>
      <c r="AF5299" s="3">
        <v>10579</v>
      </c>
      <c r="AG5299" s="4">
        <f>AI5299</f>
        <v>10579</v>
      </c>
      <c r="AH5299" s="4">
        <v>14279</v>
      </c>
      <c r="AI5299">
        <f t="shared" si="1620"/>
        <v>10579</v>
      </c>
      <c r="AJ5299" t="s">
        <v>2623</v>
      </c>
      <c r="AK5299" s="2">
        <v>41585.93</v>
      </c>
      <c r="AL5299" s="2">
        <f>AN5299</f>
        <v>41585.93</v>
      </c>
      <c r="AM5299" s="4">
        <v>14279</v>
      </c>
      <c r="AN5299">
        <f>INDEX($AJ$2:$AJ$6811,MATCH(AM5299,$A$2:$A$6811,0))</f>
        <v>41585.93</v>
      </c>
      <c r="AP5299">
        <v>183.2</v>
      </c>
      <c r="AQ5299">
        <v>183.2</v>
      </c>
      <c r="AR5299" s="4">
        <v>1</v>
      </c>
      <c r="AS5299" s="4">
        <v>11</v>
      </c>
      <c r="AT5299" s="4">
        <v>2012</v>
      </c>
      <c r="AU5299" s="4">
        <v>1</v>
      </c>
      <c r="AV5299" s="4">
        <v>11</v>
      </c>
      <c r="AW5299" s="4">
        <v>2012</v>
      </c>
      <c r="AX5299" t="str">
        <f t="shared" si="1621"/>
        <v>No Delay</v>
      </c>
      <c r="AY5299">
        <f t="shared" si="1622"/>
        <v>0</v>
      </c>
    </row>
    <row r="5300" spans="1:51" x14ac:dyDescent="0.2">
      <c r="A5300" s="3">
        <v>82950</v>
      </c>
      <c r="B5300" s="1" t="s">
        <v>463</v>
      </c>
      <c r="C5300" s="1" t="s">
        <v>73</v>
      </c>
      <c r="D5300" s="1" t="s">
        <v>130</v>
      </c>
      <c r="E5300" s="1" t="s">
        <v>101</v>
      </c>
      <c r="F5300" s="1" t="s">
        <v>101</v>
      </c>
      <c r="G5300" s="13" t="s">
        <v>322</v>
      </c>
      <c r="H5300" s="12">
        <v>40694</v>
      </c>
      <c r="I5300" s="12" t="s">
        <v>927</v>
      </c>
      <c r="J5300" s="12">
        <v>40709</v>
      </c>
      <c r="K5300" s="4">
        <v>3261</v>
      </c>
      <c r="L5300" s="1" t="s">
        <v>146</v>
      </c>
      <c r="M5300" s="1" t="s">
        <v>132</v>
      </c>
      <c r="N5300" s="1" t="s">
        <v>196</v>
      </c>
      <c r="O5300" s="1" t="s">
        <v>93</v>
      </c>
      <c r="P5300">
        <v>60</v>
      </c>
      <c r="Q5300">
        <v>19512</v>
      </c>
      <c r="R5300">
        <v>104974.56</v>
      </c>
      <c r="S5300">
        <v>5.38</v>
      </c>
      <c r="T5300">
        <v>0.09</v>
      </c>
      <c r="U5300">
        <f t="shared" si="1618"/>
        <v>104974.56</v>
      </c>
      <c r="V5300">
        <f t="shared" si="1619"/>
        <v>1170720</v>
      </c>
      <c r="W5300" s="1" t="s">
        <v>204</v>
      </c>
      <c r="X5300" s="1" t="s">
        <v>1236</v>
      </c>
      <c r="Y5300" s="1" t="s">
        <v>205</v>
      </c>
      <c r="Z5300" s="3">
        <v>15015</v>
      </c>
      <c r="AA5300" s="4">
        <f t="shared" si="1623"/>
        <v>10589</v>
      </c>
      <c r="AB5300" s="4">
        <f t="shared" si="1629"/>
        <v>4386.1392796</v>
      </c>
      <c r="AC5300" s="4">
        <f t="shared" si="1630"/>
        <v>10589</v>
      </c>
      <c r="AD5300" s="4">
        <f t="shared" si="1624"/>
        <v>10589</v>
      </c>
      <c r="AE5300" s="4">
        <v>10589</v>
      </c>
      <c r="AF5300" s="4">
        <v>10589</v>
      </c>
      <c r="AG5300" s="4">
        <f>AE5300</f>
        <v>10589</v>
      </c>
      <c r="AI5300" t="e">
        <f t="shared" si="1620"/>
        <v>#N/A</v>
      </c>
      <c r="AJ5300">
        <v>15608.15</v>
      </c>
      <c r="AK5300" s="2">
        <v>15608.15</v>
      </c>
      <c r="AL5300" s="2">
        <f>AJ5300</f>
        <v>15608.15</v>
      </c>
      <c r="AM5300" s="4"/>
      <c r="AN5300" t="e">
        <f>VLOOKUP([1]!Tabelle13[[#This Row],[Vlookup this ID for freight costs]],$AL$2:$AL$6811,2,FALSE)</f>
        <v>#REF!</v>
      </c>
      <c r="AP5300">
        <v>226.33</v>
      </c>
      <c r="AQ5300">
        <v>226.33</v>
      </c>
      <c r="AR5300" s="4">
        <v>31</v>
      </c>
      <c r="AS5300" s="4">
        <v>5</v>
      </c>
      <c r="AT5300" s="4">
        <v>2011</v>
      </c>
      <c r="AU5300" s="4">
        <v>15</v>
      </c>
      <c r="AV5300" s="4">
        <v>6</v>
      </c>
      <c r="AW5300" s="4">
        <v>2011</v>
      </c>
      <c r="AX5300" t="str">
        <f t="shared" si="1621"/>
        <v>Delay</v>
      </c>
      <c r="AY5300">
        <f t="shared" si="1622"/>
        <v>15</v>
      </c>
    </row>
    <row r="5301" spans="1:51" x14ac:dyDescent="0.2">
      <c r="A5301" s="3">
        <v>84647</v>
      </c>
      <c r="B5301" s="1" t="s">
        <v>463</v>
      </c>
      <c r="C5301" s="1" t="s">
        <v>73</v>
      </c>
      <c r="D5301" s="1" t="s">
        <v>130</v>
      </c>
      <c r="E5301" s="1" t="s">
        <v>101</v>
      </c>
      <c r="F5301" s="1" t="s">
        <v>101</v>
      </c>
      <c r="G5301" s="13" t="s">
        <v>322</v>
      </c>
      <c r="H5301" s="12">
        <v>40694</v>
      </c>
      <c r="I5301" s="12" t="s">
        <v>927</v>
      </c>
      <c r="J5301" s="12">
        <v>40709</v>
      </c>
      <c r="K5301" s="4">
        <v>3263</v>
      </c>
      <c r="L5301" s="1" t="s">
        <v>146</v>
      </c>
      <c r="M5301" s="1" t="s">
        <v>132</v>
      </c>
      <c r="N5301" s="1" t="s">
        <v>196</v>
      </c>
      <c r="O5301" s="1" t="s">
        <v>93</v>
      </c>
      <c r="P5301">
        <v>60</v>
      </c>
      <c r="Q5301">
        <v>69207</v>
      </c>
      <c r="R5301">
        <v>372333.66</v>
      </c>
      <c r="S5301">
        <v>5.38</v>
      </c>
      <c r="T5301">
        <v>0.09</v>
      </c>
      <c r="U5301">
        <f t="shared" si="1618"/>
        <v>372333.66</v>
      </c>
      <c r="V5301">
        <f t="shared" si="1619"/>
        <v>4152420</v>
      </c>
      <c r="W5301" s="1" t="s">
        <v>204</v>
      </c>
      <c r="X5301" s="1" t="s">
        <v>1236</v>
      </c>
      <c r="Y5301" s="1" t="s">
        <v>205</v>
      </c>
      <c r="Z5301" s="3">
        <v>15015</v>
      </c>
      <c r="AA5301" s="4">
        <f t="shared" si="1623"/>
        <v>10589</v>
      </c>
      <c r="AB5301" s="4">
        <f t="shared" si="1629"/>
        <v>9840.0562006</v>
      </c>
      <c r="AC5301" s="4">
        <f t="shared" si="1630"/>
        <v>10589</v>
      </c>
      <c r="AD5301" s="4">
        <f t="shared" si="1624"/>
        <v>10589</v>
      </c>
      <c r="AE5301" s="3" t="s">
        <v>2624</v>
      </c>
      <c r="AF5301" s="3">
        <v>10589</v>
      </c>
      <c r="AG5301" s="4">
        <f>AI5301</f>
        <v>10589</v>
      </c>
      <c r="AH5301" s="4">
        <v>82950</v>
      </c>
      <c r="AI5301">
        <f t="shared" si="1620"/>
        <v>10589</v>
      </c>
      <c r="AJ5301" t="s">
        <v>2624</v>
      </c>
      <c r="AK5301" s="2">
        <v>15608.15</v>
      </c>
      <c r="AL5301" s="2">
        <f>AN5301</f>
        <v>15608.15</v>
      </c>
      <c r="AM5301" s="4">
        <v>82950</v>
      </c>
      <c r="AN5301">
        <f>INDEX($AJ$2:$AJ$6811,MATCH(AM5301,$A$2:$A$6811,0))</f>
        <v>15608.15</v>
      </c>
      <c r="AP5301">
        <v>802.75</v>
      </c>
      <c r="AQ5301">
        <v>802.75</v>
      </c>
      <c r="AR5301" s="4">
        <v>31</v>
      </c>
      <c r="AS5301" s="4">
        <v>5</v>
      </c>
      <c r="AT5301" s="4">
        <v>2011</v>
      </c>
      <c r="AU5301" s="4">
        <v>15</v>
      </c>
      <c r="AV5301" s="4">
        <v>6</v>
      </c>
      <c r="AW5301" s="4">
        <v>2011</v>
      </c>
      <c r="AX5301" t="str">
        <f t="shared" si="1621"/>
        <v>Delay</v>
      </c>
      <c r="AY5301">
        <f t="shared" si="1622"/>
        <v>15</v>
      </c>
    </row>
    <row r="5302" spans="1:51" x14ac:dyDescent="0.2">
      <c r="A5302" s="3">
        <v>84088</v>
      </c>
      <c r="B5302" s="1" t="s">
        <v>463</v>
      </c>
      <c r="C5302" s="1" t="s">
        <v>73</v>
      </c>
      <c r="D5302" s="1" t="s">
        <v>130</v>
      </c>
      <c r="E5302" s="1" t="s">
        <v>101</v>
      </c>
      <c r="F5302" s="1" t="s">
        <v>101</v>
      </c>
      <c r="G5302" s="13" t="s">
        <v>322</v>
      </c>
      <c r="H5302" s="12">
        <v>40694</v>
      </c>
      <c r="I5302" s="12" t="s">
        <v>927</v>
      </c>
      <c r="J5302" s="12">
        <v>40709</v>
      </c>
      <c r="K5302" s="4">
        <v>3262</v>
      </c>
      <c r="L5302" s="1" t="s">
        <v>146</v>
      </c>
      <c r="M5302" s="1" t="s">
        <v>132</v>
      </c>
      <c r="N5302" s="1" t="s">
        <v>206</v>
      </c>
      <c r="O5302" s="1" t="s">
        <v>93</v>
      </c>
      <c r="P5302">
        <v>60</v>
      </c>
      <c r="Q5302">
        <v>4669</v>
      </c>
      <c r="R5302">
        <v>14940.8</v>
      </c>
      <c r="S5302">
        <v>3.2</v>
      </c>
      <c r="T5302">
        <v>0.05</v>
      </c>
      <c r="U5302">
        <f t="shared" si="1618"/>
        <v>14940.800000000001</v>
      </c>
      <c r="V5302">
        <f t="shared" si="1619"/>
        <v>280140</v>
      </c>
      <c r="W5302" s="1" t="s">
        <v>204</v>
      </c>
      <c r="X5302" s="1" t="s">
        <v>1236</v>
      </c>
      <c r="Y5302" s="1" t="s">
        <v>205</v>
      </c>
      <c r="Z5302" s="3">
        <v>15015</v>
      </c>
      <c r="AA5302" s="4">
        <f t="shared" si="1623"/>
        <v>10589</v>
      </c>
      <c r="AB5302" s="4">
        <f t="shared" si="1629"/>
        <v>2757.1526841999998</v>
      </c>
      <c r="AC5302" s="4">
        <f t="shared" si="1630"/>
        <v>10589</v>
      </c>
      <c r="AD5302" s="4">
        <f t="shared" si="1624"/>
        <v>8466</v>
      </c>
      <c r="AE5302" s="3" t="s">
        <v>2624</v>
      </c>
      <c r="AF5302" s="3">
        <v>10589</v>
      </c>
      <c r="AG5302" s="4">
        <f>AI5302</f>
        <v>10589</v>
      </c>
      <c r="AH5302" s="4">
        <v>82950</v>
      </c>
      <c r="AI5302">
        <f t="shared" si="1620"/>
        <v>10589</v>
      </c>
      <c r="AJ5302" t="s">
        <v>2624</v>
      </c>
      <c r="AK5302" s="2">
        <v>15608.15</v>
      </c>
      <c r="AL5302" s="2">
        <f>AN5302</f>
        <v>15608.15</v>
      </c>
      <c r="AM5302" s="4">
        <v>82950</v>
      </c>
      <c r="AN5302">
        <f>INDEX($AJ$2:$AJ$6811,MATCH(AM5302,$A$2:$A$6811,0))</f>
        <v>15608.15</v>
      </c>
      <c r="AP5302">
        <v>32.21</v>
      </c>
      <c r="AQ5302">
        <v>32.21</v>
      </c>
      <c r="AR5302" s="4">
        <v>31</v>
      </c>
      <c r="AS5302" s="4">
        <v>5</v>
      </c>
      <c r="AT5302" s="4">
        <v>2011</v>
      </c>
      <c r="AU5302" s="4">
        <v>15</v>
      </c>
      <c r="AV5302" s="4">
        <v>6</v>
      </c>
      <c r="AW5302" s="4">
        <v>2011</v>
      </c>
      <c r="AX5302" t="str">
        <f t="shared" si="1621"/>
        <v>Delay</v>
      </c>
      <c r="AY5302">
        <f t="shared" si="1622"/>
        <v>15</v>
      </c>
    </row>
    <row r="5303" spans="1:51" x14ac:dyDescent="0.2">
      <c r="A5303" s="3">
        <v>84648</v>
      </c>
      <c r="B5303" s="1" t="s">
        <v>463</v>
      </c>
      <c r="C5303" s="1" t="s">
        <v>73</v>
      </c>
      <c r="D5303" s="1" t="s">
        <v>130</v>
      </c>
      <c r="E5303" s="1" t="s">
        <v>101</v>
      </c>
      <c r="F5303" s="1" t="s">
        <v>101</v>
      </c>
      <c r="G5303" s="13" t="s">
        <v>322</v>
      </c>
      <c r="H5303" s="12">
        <v>40694</v>
      </c>
      <c r="I5303" s="12" t="s">
        <v>927</v>
      </c>
      <c r="J5303" s="12">
        <v>40709</v>
      </c>
      <c r="K5303" s="4">
        <v>3264</v>
      </c>
      <c r="L5303" s="1" t="s">
        <v>146</v>
      </c>
      <c r="M5303" s="1" t="s">
        <v>132</v>
      </c>
      <c r="N5303" s="1" t="s">
        <v>238</v>
      </c>
      <c r="O5303" s="1" t="s">
        <v>93</v>
      </c>
      <c r="P5303">
        <v>30</v>
      </c>
      <c r="Q5303">
        <v>10114</v>
      </c>
      <c r="R5303">
        <v>87283.82</v>
      </c>
      <c r="S5303">
        <v>8.6300000000000008</v>
      </c>
      <c r="T5303">
        <v>0.28999999999999998</v>
      </c>
      <c r="U5303">
        <f t="shared" si="1618"/>
        <v>87283.82</v>
      </c>
      <c r="V5303">
        <f t="shared" si="1619"/>
        <v>303420</v>
      </c>
      <c r="W5303" s="1" t="s">
        <v>160</v>
      </c>
      <c r="X5303" s="1" t="s">
        <v>1236</v>
      </c>
      <c r="Y5303" s="1" t="s">
        <v>161</v>
      </c>
      <c r="Z5303" s="3">
        <v>14451</v>
      </c>
      <c r="AA5303" s="4">
        <f t="shared" si="1623"/>
        <v>10589</v>
      </c>
      <c r="AB5303" s="4">
        <f t="shared" si="1629"/>
        <v>3354.7294552000003</v>
      </c>
      <c r="AC5303" s="4">
        <f t="shared" si="1630"/>
        <v>10589</v>
      </c>
      <c r="AD5303" s="4">
        <f t="shared" si="1624"/>
        <v>4317</v>
      </c>
      <c r="AE5303" s="3" t="s">
        <v>2624</v>
      </c>
      <c r="AF5303" s="3">
        <v>10589</v>
      </c>
      <c r="AG5303" s="4">
        <f>AI5303</f>
        <v>10589</v>
      </c>
      <c r="AH5303" s="4">
        <v>82950</v>
      </c>
      <c r="AI5303">
        <f t="shared" si="1620"/>
        <v>10589</v>
      </c>
      <c r="AJ5303" t="s">
        <v>2624</v>
      </c>
      <c r="AK5303" s="2">
        <v>15608.15</v>
      </c>
      <c r="AL5303" s="2">
        <f>AN5303</f>
        <v>15608.15</v>
      </c>
      <c r="AM5303" s="4">
        <v>82950</v>
      </c>
      <c r="AN5303">
        <f>INDEX($AJ$2:$AJ$6811,MATCH(AM5303,$A$2:$A$6811,0))</f>
        <v>15608.15</v>
      </c>
      <c r="AP5303">
        <v>188.18</v>
      </c>
      <c r="AQ5303">
        <v>188.18</v>
      </c>
      <c r="AR5303" s="4">
        <v>31</v>
      </c>
      <c r="AS5303" s="4">
        <v>5</v>
      </c>
      <c r="AT5303" s="4">
        <v>2011</v>
      </c>
      <c r="AU5303" s="4">
        <v>15</v>
      </c>
      <c r="AV5303" s="4">
        <v>6</v>
      </c>
      <c r="AW5303" s="4">
        <v>2011</v>
      </c>
      <c r="AX5303" t="str">
        <f t="shared" si="1621"/>
        <v>Delay</v>
      </c>
      <c r="AY5303">
        <f t="shared" si="1622"/>
        <v>15</v>
      </c>
    </row>
    <row r="5304" spans="1:51" x14ac:dyDescent="0.2">
      <c r="A5304" s="3">
        <v>12235</v>
      </c>
      <c r="B5304" s="1" t="s">
        <v>133</v>
      </c>
      <c r="C5304" s="1" t="s">
        <v>51</v>
      </c>
      <c r="D5304" s="1" t="s">
        <v>130</v>
      </c>
      <c r="E5304" s="1" t="s">
        <v>101</v>
      </c>
      <c r="F5304" s="1" t="s">
        <v>101</v>
      </c>
      <c r="G5304" s="13" t="s">
        <v>2300</v>
      </c>
      <c r="H5304" s="12">
        <v>39696</v>
      </c>
      <c r="I5304" s="12" t="s">
        <v>2300</v>
      </c>
      <c r="J5304" s="12">
        <v>39696</v>
      </c>
      <c r="K5304" s="4">
        <v>1050</v>
      </c>
      <c r="L5304" s="1" t="s">
        <v>146</v>
      </c>
      <c r="M5304" s="1" t="s">
        <v>132</v>
      </c>
      <c r="N5304" s="1" t="s">
        <v>196</v>
      </c>
      <c r="O5304" s="1" t="s">
        <v>93</v>
      </c>
      <c r="P5304">
        <v>60</v>
      </c>
      <c r="Q5304">
        <v>76128</v>
      </c>
      <c r="R5304">
        <v>548121.59999999998</v>
      </c>
      <c r="S5304">
        <v>7.2</v>
      </c>
      <c r="T5304">
        <v>0.12</v>
      </c>
      <c r="U5304">
        <f t="shared" si="1618"/>
        <v>548121.59999999998</v>
      </c>
      <c r="V5304">
        <f t="shared" si="1619"/>
        <v>4567680</v>
      </c>
      <c r="W5304" s="1" t="s">
        <v>197</v>
      </c>
      <c r="X5304" s="1" t="s">
        <v>1236</v>
      </c>
      <c r="Y5304" s="1" t="s">
        <v>3082</v>
      </c>
      <c r="Z5304" s="3">
        <v>13556</v>
      </c>
      <c r="AA5304" s="4">
        <f>AB5304</f>
        <v>10599.748194</v>
      </c>
      <c r="AB5304" s="2">
        <f>2245.156962+0.109744*Q5304</f>
        <v>10599.748194</v>
      </c>
      <c r="AC5304" s="4">
        <f>AD5304</f>
        <v>10599.748194</v>
      </c>
      <c r="AD5304" s="4">
        <f t="shared" si="1624"/>
        <v>10599.748194</v>
      </c>
      <c r="AE5304" s="4" t="s">
        <v>62</v>
      </c>
      <c r="AG5304" s="4" t="str">
        <f>AE5304</f>
        <v>Weight Captured Separately</v>
      </c>
      <c r="AI5304" t="e">
        <f t="shared" si="1620"/>
        <v>#N/A</v>
      </c>
      <c r="AJ5304" t="s">
        <v>81</v>
      </c>
      <c r="AK5304" s="2"/>
      <c r="AL5304" s="2" t="str">
        <f>AJ5304</f>
        <v>Freight Included in Commodity Cost</v>
      </c>
      <c r="AM5304" s="4"/>
      <c r="AN5304" t="e">
        <f>VLOOKUP([1]!Tabelle13[[#This Row],[Vlookup this ID for freight costs]],$AL$2:$AL$6811,2,FALSE)</f>
        <v>#REF!</v>
      </c>
      <c r="AO5304">
        <f>IF(AK:AK="",AC:AC*6.242+1.383 -2.844 + 3.145 -2.265  -2.026,AK:AK)</f>
        <v>66161.021226948011</v>
      </c>
      <c r="AP5304">
        <v>876.99</v>
      </c>
      <c r="AQ5304">
        <v>876.99</v>
      </c>
      <c r="AR5304" s="4">
        <v>5</v>
      </c>
      <c r="AS5304" s="4">
        <v>9</v>
      </c>
      <c r="AT5304" s="4">
        <v>2008</v>
      </c>
      <c r="AU5304" s="4">
        <v>5</v>
      </c>
      <c r="AV5304" s="4">
        <v>9</v>
      </c>
      <c r="AW5304" s="4">
        <v>2008</v>
      </c>
      <c r="AX5304" t="str">
        <f t="shared" si="1621"/>
        <v>No Delay</v>
      </c>
      <c r="AY5304">
        <f t="shared" si="1622"/>
        <v>0</v>
      </c>
    </row>
    <row r="5305" spans="1:51" x14ac:dyDescent="0.2">
      <c r="A5305" s="3">
        <v>83641</v>
      </c>
      <c r="B5305" s="1" t="s">
        <v>215</v>
      </c>
      <c r="C5305" s="1" t="s">
        <v>89</v>
      </c>
      <c r="D5305" s="1" t="s">
        <v>130</v>
      </c>
      <c r="E5305" s="1" t="s">
        <v>101</v>
      </c>
      <c r="F5305" s="1" t="s">
        <v>101</v>
      </c>
      <c r="G5305" s="13" t="s">
        <v>723</v>
      </c>
      <c r="H5305" s="12">
        <v>41257</v>
      </c>
      <c r="I5305" s="12" t="s">
        <v>369</v>
      </c>
      <c r="J5305" s="12">
        <v>41243</v>
      </c>
      <c r="K5305" s="4">
        <v>4320</v>
      </c>
      <c r="L5305" s="1" t="s">
        <v>146</v>
      </c>
      <c r="M5305" s="1" t="s">
        <v>132</v>
      </c>
      <c r="N5305" s="1" t="s">
        <v>275</v>
      </c>
      <c r="O5305" s="1" t="s">
        <v>93</v>
      </c>
      <c r="P5305">
        <v>60</v>
      </c>
      <c r="Q5305">
        <v>90000</v>
      </c>
      <c r="R5305">
        <v>694800</v>
      </c>
      <c r="S5305">
        <v>7.72</v>
      </c>
      <c r="T5305">
        <v>0.13</v>
      </c>
      <c r="U5305">
        <f t="shared" si="1618"/>
        <v>694800</v>
      </c>
      <c r="V5305">
        <f t="shared" si="1619"/>
        <v>5400000</v>
      </c>
      <c r="W5305" s="1" t="s">
        <v>160</v>
      </c>
      <c r="X5305" s="1" t="s">
        <v>1236</v>
      </c>
      <c r="Y5305" s="1" t="s">
        <v>161</v>
      </c>
      <c r="Z5305" s="3">
        <v>12573</v>
      </c>
      <c r="AA5305" s="4">
        <f t="shared" si="1623"/>
        <v>10611</v>
      </c>
      <c r="AB5305" s="4">
        <f t="shared" ref="AB5305:AB5311" si="1631" xml:space="preserve"> 2244.740206  + 0.1097478*Q5305</f>
        <v>12122.042206</v>
      </c>
      <c r="AC5305" s="4">
        <f t="shared" ref="AC5305:AC5311" si="1632">AF5305</f>
        <v>10611</v>
      </c>
      <c r="AD5305" s="4">
        <f t="shared" si="1624"/>
        <v>20713</v>
      </c>
      <c r="AE5305" s="4">
        <v>10611</v>
      </c>
      <c r="AF5305" s="4">
        <v>10611</v>
      </c>
      <c r="AG5305" s="4">
        <f>AE5305</f>
        <v>10611</v>
      </c>
      <c r="AI5305" t="e">
        <f t="shared" si="1620"/>
        <v>#N/A</v>
      </c>
      <c r="AJ5305">
        <v>38492.46</v>
      </c>
      <c r="AK5305" s="2">
        <v>38492.46</v>
      </c>
      <c r="AL5305" s="2">
        <f>AJ5305</f>
        <v>38492.46</v>
      </c>
      <c r="AM5305" s="4"/>
      <c r="AN5305" t="e">
        <f>VLOOKUP([1]!Tabelle13[[#This Row],[Vlookup this ID for freight costs]],$AL$2:$AL$6811,2,FALSE)</f>
        <v>#REF!</v>
      </c>
      <c r="AP5305">
        <v>974.11</v>
      </c>
      <c r="AQ5305">
        <v>974.11</v>
      </c>
      <c r="AR5305" s="4">
        <v>14</v>
      </c>
      <c r="AS5305" s="4">
        <v>12</v>
      </c>
      <c r="AT5305" s="4">
        <v>2012</v>
      </c>
      <c r="AU5305" s="4">
        <v>30</v>
      </c>
      <c r="AV5305" s="4">
        <v>11</v>
      </c>
      <c r="AW5305" s="4">
        <v>2012</v>
      </c>
      <c r="AX5305" t="str">
        <f t="shared" si="1621"/>
        <v>No Delay</v>
      </c>
      <c r="AY5305">
        <f t="shared" si="1622"/>
        <v>0</v>
      </c>
    </row>
    <row r="5306" spans="1:51" x14ac:dyDescent="0.2">
      <c r="A5306" s="3">
        <v>84208</v>
      </c>
      <c r="B5306" s="1" t="s">
        <v>215</v>
      </c>
      <c r="C5306" s="1" t="s">
        <v>89</v>
      </c>
      <c r="D5306" s="1" t="s">
        <v>130</v>
      </c>
      <c r="E5306" s="1" t="s">
        <v>101</v>
      </c>
      <c r="F5306" s="1" t="s">
        <v>101</v>
      </c>
      <c r="G5306" s="13" t="s">
        <v>723</v>
      </c>
      <c r="H5306" s="12">
        <v>41257</v>
      </c>
      <c r="I5306" s="12" t="s">
        <v>369</v>
      </c>
      <c r="J5306" s="12">
        <v>41243</v>
      </c>
      <c r="K5306" s="4">
        <v>4321</v>
      </c>
      <c r="L5306" s="1" t="s">
        <v>146</v>
      </c>
      <c r="M5306" s="1" t="s">
        <v>132</v>
      </c>
      <c r="N5306" s="1" t="s">
        <v>167</v>
      </c>
      <c r="O5306" s="1" t="s">
        <v>93</v>
      </c>
      <c r="P5306">
        <v>30</v>
      </c>
      <c r="Q5306">
        <v>74064</v>
      </c>
      <c r="R5306">
        <v>269592.96000000002</v>
      </c>
      <c r="S5306">
        <v>3.64</v>
      </c>
      <c r="T5306">
        <v>0.12</v>
      </c>
      <c r="U5306">
        <f t="shared" si="1618"/>
        <v>269592.96000000002</v>
      </c>
      <c r="V5306">
        <f t="shared" si="1619"/>
        <v>2221920</v>
      </c>
      <c r="W5306" s="1" t="s">
        <v>197</v>
      </c>
      <c r="X5306" s="1" t="s">
        <v>1236</v>
      </c>
      <c r="Y5306" s="1" t="s">
        <v>3082</v>
      </c>
      <c r="Z5306" s="3">
        <v>11943</v>
      </c>
      <c r="AA5306" s="4">
        <f t="shared" si="1623"/>
        <v>10611</v>
      </c>
      <c r="AB5306" s="4">
        <f t="shared" si="1631"/>
        <v>10373.101265200001</v>
      </c>
      <c r="AC5306" s="4">
        <f t="shared" si="1632"/>
        <v>10611</v>
      </c>
      <c r="AD5306" s="4">
        <f t="shared" si="1624"/>
        <v>10611</v>
      </c>
      <c r="AE5306" s="3" t="s">
        <v>2625</v>
      </c>
      <c r="AF5306" s="3">
        <v>10611</v>
      </c>
      <c r="AG5306" s="4">
        <f>AI5306</f>
        <v>10611</v>
      </c>
      <c r="AH5306" s="4">
        <v>83641</v>
      </c>
      <c r="AI5306">
        <f t="shared" si="1620"/>
        <v>10611</v>
      </c>
      <c r="AJ5306" t="s">
        <v>2625</v>
      </c>
      <c r="AK5306" s="2">
        <v>38492.46</v>
      </c>
      <c r="AL5306" s="2">
        <f>AN5306</f>
        <v>38492.46</v>
      </c>
      <c r="AM5306" s="4">
        <v>83641</v>
      </c>
      <c r="AN5306">
        <f>INDEX($AJ$2:$AJ$6811,MATCH(AM5306,$A$2:$A$6811,0))</f>
        <v>38492.46</v>
      </c>
      <c r="AP5306">
        <v>377.97</v>
      </c>
      <c r="AQ5306">
        <v>377.97</v>
      </c>
      <c r="AR5306" s="4">
        <v>14</v>
      </c>
      <c r="AS5306" s="4">
        <v>12</v>
      </c>
      <c r="AT5306" s="4">
        <v>2012</v>
      </c>
      <c r="AU5306" s="4">
        <v>30</v>
      </c>
      <c r="AV5306" s="4">
        <v>11</v>
      </c>
      <c r="AW5306" s="4">
        <v>2012</v>
      </c>
      <c r="AX5306" t="str">
        <f t="shared" si="1621"/>
        <v>No Delay</v>
      </c>
      <c r="AY5306">
        <f t="shared" si="1622"/>
        <v>0</v>
      </c>
    </row>
    <row r="5307" spans="1:51" x14ac:dyDescent="0.2">
      <c r="A5307" s="3">
        <v>85008</v>
      </c>
      <c r="B5307" s="1" t="s">
        <v>172</v>
      </c>
      <c r="C5307" s="1" t="s">
        <v>114</v>
      </c>
      <c r="D5307" s="1" t="s">
        <v>130</v>
      </c>
      <c r="E5307" s="1" t="s">
        <v>101</v>
      </c>
      <c r="F5307" s="1" t="s">
        <v>101</v>
      </c>
      <c r="G5307" s="13" t="s">
        <v>466</v>
      </c>
      <c r="H5307" s="12">
        <v>42034</v>
      </c>
      <c r="I5307" s="12" t="s">
        <v>1153</v>
      </c>
      <c r="J5307" s="12">
        <v>42055</v>
      </c>
      <c r="K5307" s="4">
        <v>6336</v>
      </c>
      <c r="L5307" s="1" t="s">
        <v>146</v>
      </c>
      <c r="M5307" s="1" t="s">
        <v>132</v>
      </c>
      <c r="N5307" s="1" t="s">
        <v>275</v>
      </c>
      <c r="O5307" s="1" t="s">
        <v>93</v>
      </c>
      <c r="P5307">
        <v>60</v>
      </c>
      <c r="Q5307">
        <v>132000</v>
      </c>
      <c r="R5307">
        <v>871200</v>
      </c>
      <c r="S5307">
        <v>6.6</v>
      </c>
      <c r="T5307">
        <v>0.11</v>
      </c>
      <c r="U5307">
        <f t="shared" si="1618"/>
        <v>871200</v>
      </c>
      <c r="V5307">
        <f t="shared" si="1619"/>
        <v>7920000</v>
      </c>
      <c r="W5307" s="1" t="s">
        <v>160</v>
      </c>
      <c r="X5307" s="1" t="s">
        <v>1236</v>
      </c>
      <c r="Y5307" s="1" t="s">
        <v>161</v>
      </c>
      <c r="Z5307" s="3">
        <v>13722</v>
      </c>
      <c r="AA5307" s="4">
        <f t="shared" si="1623"/>
        <v>10615</v>
      </c>
      <c r="AB5307" s="4">
        <f t="shared" si="1631"/>
        <v>16731.449806000001</v>
      </c>
      <c r="AC5307" s="4">
        <f t="shared" si="1632"/>
        <v>10615</v>
      </c>
      <c r="AD5307" s="4">
        <f t="shared" si="1624"/>
        <v>10615</v>
      </c>
      <c r="AE5307" s="4">
        <v>10615</v>
      </c>
      <c r="AF5307" s="4">
        <v>10615</v>
      </c>
      <c r="AG5307" s="4">
        <f>AE5307</f>
        <v>10615</v>
      </c>
      <c r="AI5307" t="e">
        <f t="shared" si="1620"/>
        <v>#N/A</v>
      </c>
      <c r="AJ5307">
        <v>22520.71</v>
      </c>
      <c r="AK5307" s="2">
        <v>22520.71</v>
      </c>
      <c r="AL5307" s="2">
        <f>AJ5307</f>
        <v>22520.71</v>
      </c>
      <c r="AM5307" s="4"/>
      <c r="AN5307" t="e">
        <f>VLOOKUP([1]!Tabelle13[[#This Row],[Vlookup this ID for freight costs]],$AL$2:$AL$6811,2,FALSE)</f>
        <v>#REF!</v>
      </c>
      <c r="AP5307">
        <v>895.59</v>
      </c>
      <c r="AQ5307">
        <v>895.59</v>
      </c>
      <c r="AR5307" s="4">
        <v>30</v>
      </c>
      <c r="AS5307" s="4">
        <v>1</v>
      </c>
      <c r="AT5307" s="4">
        <v>2015</v>
      </c>
      <c r="AU5307" s="4">
        <v>20</v>
      </c>
      <c r="AV5307" s="4">
        <v>2</v>
      </c>
      <c r="AW5307" s="4">
        <v>2015</v>
      </c>
      <c r="AX5307" t="str">
        <f t="shared" si="1621"/>
        <v>Delay</v>
      </c>
      <c r="AY5307">
        <f t="shared" si="1622"/>
        <v>21</v>
      </c>
    </row>
    <row r="5308" spans="1:51" x14ac:dyDescent="0.2">
      <c r="A5308" s="3">
        <v>85551</v>
      </c>
      <c r="B5308" s="1" t="s">
        <v>172</v>
      </c>
      <c r="C5308" s="1" t="s">
        <v>114</v>
      </c>
      <c r="D5308" s="1" t="s">
        <v>130</v>
      </c>
      <c r="E5308" s="1" t="s">
        <v>101</v>
      </c>
      <c r="F5308" s="1" t="s">
        <v>101</v>
      </c>
      <c r="G5308" s="13" t="s">
        <v>466</v>
      </c>
      <c r="H5308" s="12">
        <v>42034</v>
      </c>
      <c r="I5308" s="12" t="s">
        <v>1153</v>
      </c>
      <c r="J5308" s="12">
        <v>42055</v>
      </c>
      <c r="K5308" s="4">
        <v>6338</v>
      </c>
      <c r="L5308" s="1" t="s">
        <v>146</v>
      </c>
      <c r="M5308" s="1" t="s">
        <v>132</v>
      </c>
      <c r="N5308" s="1" t="s">
        <v>275</v>
      </c>
      <c r="O5308" s="1" t="s">
        <v>93</v>
      </c>
      <c r="P5308">
        <v>60</v>
      </c>
      <c r="Q5308">
        <v>1846</v>
      </c>
      <c r="R5308">
        <v>12183.6</v>
      </c>
      <c r="S5308">
        <v>6.6</v>
      </c>
      <c r="T5308">
        <v>0.11</v>
      </c>
      <c r="U5308">
        <f t="shared" si="1618"/>
        <v>12183.599999999999</v>
      </c>
      <c r="V5308">
        <f t="shared" si="1619"/>
        <v>110760</v>
      </c>
      <c r="W5308" s="1" t="s">
        <v>179</v>
      </c>
      <c r="X5308" s="1" t="s">
        <v>1236</v>
      </c>
      <c r="Y5308" s="1" t="s">
        <v>156</v>
      </c>
      <c r="Z5308" s="3">
        <v>14240</v>
      </c>
      <c r="AA5308" s="4">
        <f t="shared" si="1623"/>
        <v>10615</v>
      </c>
      <c r="AB5308" s="4">
        <f t="shared" si="1631"/>
        <v>2447.3346447999998</v>
      </c>
      <c r="AC5308" s="4">
        <f t="shared" si="1632"/>
        <v>10615</v>
      </c>
      <c r="AD5308" s="4">
        <f t="shared" si="1624"/>
        <v>3704</v>
      </c>
      <c r="AE5308" s="3" t="s">
        <v>2626</v>
      </c>
      <c r="AF5308" s="3">
        <v>10615</v>
      </c>
      <c r="AG5308" s="4">
        <f>AI5308</f>
        <v>10615</v>
      </c>
      <c r="AH5308" s="4">
        <v>85008</v>
      </c>
      <c r="AI5308">
        <f t="shared" si="1620"/>
        <v>10615</v>
      </c>
      <c r="AJ5308" t="s">
        <v>2626</v>
      </c>
      <c r="AK5308" s="2">
        <v>22520.71</v>
      </c>
      <c r="AL5308" s="2">
        <f>AN5308</f>
        <v>22520.71</v>
      </c>
      <c r="AM5308" s="4">
        <v>85008</v>
      </c>
      <c r="AN5308">
        <f>INDEX($AJ$2:$AJ$6811,MATCH(AM5308,$A$2:$A$6811,0))</f>
        <v>22520.71</v>
      </c>
      <c r="AP5308">
        <v>12.52</v>
      </c>
      <c r="AQ5308">
        <v>12.52</v>
      </c>
      <c r="AR5308" s="4">
        <v>30</v>
      </c>
      <c r="AS5308" s="4">
        <v>1</v>
      </c>
      <c r="AT5308" s="4">
        <v>2015</v>
      </c>
      <c r="AU5308" s="4">
        <v>20</v>
      </c>
      <c r="AV5308" s="4">
        <v>2</v>
      </c>
      <c r="AW5308" s="4">
        <v>2015</v>
      </c>
      <c r="AX5308" t="str">
        <f t="shared" si="1621"/>
        <v>Delay</v>
      </c>
      <c r="AY5308">
        <f t="shared" si="1622"/>
        <v>21</v>
      </c>
    </row>
    <row r="5309" spans="1:51" x14ac:dyDescent="0.2">
      <c r="A5309" s="3">
        <v>12177</v>
      </c>
      <c r="B5309" s="1" t="s">
        <v>119</v>
      </c>
      <c r="C5309" s="1" t="s">
        <v>114</v>
      </c>
      <c r="D5309" s="1" t="s">
        <v>130</v>
      </c>
      <c r="E5309" s="1"/>
      <c r="F5309" s="1" t="s">
        <v>107</v>
      </c>
      <c r="G5309" s="13" t="s">
        <v>2627</v>
      </c>
      <c r="H5309" s="12">
        <v>39524</v>
      </c>
      <c r="I5309" s="12" t="s">
        <v>2627</v>
      </c>
      <c r="J5309" s="12">
        <v>39524</v>
      </c>
      <c r="K5309" s="4">
        <v>711</v>
      </c>
      <c r="L5309" s="1" t="s">
        <v>146</v>
      </c>
      <c r="M5309" s="1" t="s">
        <v>132</v>
      </c>
      <c r="N5309" s="1" t="s">
        <v>778</v>
      </c>
      <c r="O5309" s="1" t="s">
        <v>93</v>
      </c>
      <c r="P5309">
        <v>240</v>
      </c>
      <c r="Q5309">
        <v>30563</v>
      </c>
      <c r="R5309">
        <v>60209.11</v>
      </c>
      <c r="S5309">
        <v>1.97</v>
      </c>
      <c r="T5309">
        <v>0.01</v>
      </c>
      <c r="U5309">
        <f t="shared" si="1618"/>
        <v>60209.11</v>
      </c>
      <c r="V5309">
        <f t="shared" si="1619"/>
        <v>7335120</v>
      </c>
      <c r="W5309" s="1" t="s">
        <v>155</v>
      </c>
      <c r="X5309" s="1" t="s">
        <v>1236</v>
      </c>
      <c r="Y5309" s="1" t="s">
        <v>156</v>
      </c>
      <c r="Z5309" s="3">
        <v>6648</v>
      </c>
      <c r="AA5309" s="4">
        <f t="shared" si="1623"/>
        <v>10621</v>
      </c>
      <c r="AB5309" s="4">
        <f t="shared" si="1631"/>
        <v>5598.9622173999996</v>
      </c>
      <c r="AC5309" s="4">
        <f t="shared" si="1632"/>
        <v>10621</v>
      </c>
      <c r="AD5309" s="4">
        <f t="shared" si="1624"/>
        <v>10621</v>
      </c>
      <c r="AE5309" s="4">
        <v>10621</v>
      </c>
      <c r="AF5309" s="4">
        <v>10621</v>
      </c>
      <c r="AG5309" s="4">
        <f t="shared" ref="AG5309:AG5315" si="1633">AE5309</f>
        <v>10621</v>
      </c>
      <c r="AI5309" t="e">
        <f t="shared" si="1620"/>
        <v>#N/A</v>
      </c>
      <c r="AJ5309">
        <v>37199.06</v>
      </c>
      <c r="AK5309" s="2">
        <v>37199.06</v>
      </c>
      <c r="AL5309" s="2">
        <f t="shared" ref="AL5309:AL5315" si="1634">AJ5309</f>
        <v>37199.06</v>
      </c>
      <c r="AM5309" s="4"/>
      <c r="AN5309" t="e">
        <f>VLOOKUP([1]!Tabelle13[[#This Row],[Vlookup this ID for freight costs]],$AL$2:$AL$6811,2,FALSE)</f>
        <v>#REF!</v>
      </c>
      <c r="AP5309">
        <v>96.33</v>
      </c>
      <c r="AQ5309">
        <v>96.33</v>
      </c>
      <c r="AR5309" s="4">
        <v>17</v>
      </c>
      <c r="AS5309" s="4">
        <v>4</v>
      </c>
      <c r="AT5309" s="4">
        <v>2008</v>
      </c>
      <c r="AU5309" s="4">
        <v>17</v>
      </c>
      <c r="AV5309" s="4">
        <v>4</v>
      </c>
      <c r="AW5309" s="4">
        <v>2008</v>
      </c>
      <c r="AX5309" t="str">
        <f t="shared" si="1621"/>
        <v>No Delay</v>
      </c>
      <c r="AY5309">
        <f t="shared" si="1622"/>
        <v>0</v>
      </c>
    </row>
    <row r="5310" spans="1:51" x14ac:dyDescent="0.2">
      <c r="A5310" s="3">
        <v>84410</v>
      </c>
      <c r="B5310" s="1" t="s">
        <v>151</v>
      </c>
      <c r="C5310" s="1" t="s">
        <v>65</v>
      </c>
      <c r="D5310" s="1" t="s">
        <v>130</v>
      </c>
      <c r="E5310" s="1" t="s">
        <v>152</v>
      </c>
      <c r="F5310" s="1" t="s">
        <v>152</v>
      </c>
      <c r="G5310" s="13" t="s">
        <v>534</v>
      </c>
      <c r="H5310" s="12">
        <v>41912</v>
      </c>
      <c r="I5310" s="12" t="s">
        <v>627</v>
      </c>
      <c r="J5310" s="12">
        <v>41887</v>
      </c>
      <c r="K5310" s="4">
        <v>5929</v>
      </c>
      <c r="L5310" s="1" t="s">
        <v>146</v>
      </c>
      <c r="M5310" s="1" t="s">
        <v>132</v>
      </c>
      <c r="N5310" s="1" t="s">
        <v>275</v>
      </c>
      <c r="O5310" s="1" t="s">
        <v>93</v>
      </c>
      <c r="P5310">
        <v>60</v>
      </c>
      <c r="Q5310">
        <v>105344</v>
      </c>
      <c r="R5310">
        <v>708965.12</v>
      </c>
      <c r="S5310">
        <v>6.73</v>
      </c>
      <c r="T5310">
        <v>0.11</v>
      </c>
      <c r="U5310">
        <f t="shared" si="1618"/>
        <v>708965.12</v>
      </c>
      <c r="V5310">
        <f t="shared" si="1619"/>
        <v>6320640</v>
      </c>
      <c r="W5310" s="1" t="s">
        <v>155</v>
      </c>
      <c r="X5310" s="1" t="s">
        <v>1236</v>
      </c>
      <c r="Y5310" s="1" t="s">
        <v>156</v>
      </c>
      <c r="Z5310" s="3">
        <v>7726</v>
      </c>
      <c r="AA5310" s="4">
        <f t="shared" si="1623"/>
        <v>10622</v>
      </c>
      <c r="AB5310" s="4">
        <f t="shared" si="1631"/>
        <v>13806.012449200001</v>
      </c>
      <c r="AC5310" s="4">
        <f t="shared" si="1632"/>
        <v>10622</v>
      </c>
      <c r="AD5310" s="4">
        <f t="shared" si="1624"/>
        <v>10622</v>
      </c>
      <c r="AE5310" s="4">
        <v>10622</v>
      </c>
      <c r="AF5310" s="4">
        <v>10622</v>
      </c>
      <c r="AG5310" s="4">
        <f t="shared" si="1633"/>
        <v>10622</v>
      </c>
      <c r="AI5310" t="e">
        <f t="shared" si="1620"/>
        <v>#N/A</v>
      </c>
      <c r="AJ5310">
        <v>61850</v>
      </c>
      <c r="AK5310" s="2">
        <v>61850</v>
      </c>
      <c r="AL5310" s="2">
        <f t="shared" si="1634"/>
        <v>61850</v>
      </c>
      <c r="AM5310" s="4"/>
      <c r="AN5310" t="e">
        <f>VLOOKUP([1]!Tabelle13[[#This Row],[Vlookup this ID for freight costs]],$AL$2:$AL$6811,2,FALSE)</f>
        <v>#REF!</v>
      </c>
      <c r="AP5310">
        <v>728.82</v>
      </c>
      <c r="AQ5310">
        <v>728.82</v>
      </c>
      <c r="AR5310" s="4">
        <v>30</v>
      </c>
      <c r="AS5310" s="4">
        <v>9</v>
      </c>
      <c r="AT5310" s="4">
        <v>2014</v>
      </c>
      <c r="AU5310" s="4">
        <v>5</v>
      </c>
      <c r="AV5310" s="4">
        <v>9</v>
      </c>
      <c r="AW5310" s="4">
        <v>2014</v>
      </c>
      <c r="AX5310" t="str">
        <f t="shared" si="1621"/>
        <v>No Delay</v>
      </c>
      <c r="AY5310">
        <f t="shared" si="1622"/>
        <v>0</v>
      </c>
    </row>
    <row r="5311" spans="1:51" x14ac:dyDescent="0.2">
      <c r="A5311" s="3">
        <v>22616</v>
      </c>
      <c r="B5311" s="1" t="s">
        <v>168</v>
      </c>
      <c r="C5311" s="1" t="s">
        <v>150</v>
      </c>
      <c r="D5311" s="1" t="s">
        <v>100</v>
      </c>
      <c r="E5311" s="1" t="s">
        <v>253</v>
      </c>
      <c r="F5311" s="1" t="s">
        <v>253</v>
      </c>
      <c r="G5311" s="13" t="s">
        <v>2153</v>
      </c>
      <c r="H5311" s="12">
        <v>40924</v>
      </c>
      <c r="I5311" s="12" t="s">
        <v>2153</v>
      </c>
      <c r="J5311" s="12">
        <v>40924</v>
      </c>
      <c r="K5311" s="4">
        <v>3692</v>
      </c>
      <c r="L5311" s="1" t="s">
        <v>146</v>
      </c>
      <c r="M5311" s="1" t="s">
        <v>170</v>
      </c>
      <c r="N5311" s="1" t="s">
        <v>167</v>
      </c>
      <c r="O5311" s="1" t="s">
        <v>93</v>
      </c>
      <c r="P5311">
        <v>30</v>
      </c>
      <c r="Q5311">
        <v>128620</v>
      </c>
      <c r="R5311">
        <v>547921.19999999995</v>
      </c>
      <c r="S5311">
        <v>4.26</v>
      </c>
      <c r="T5311">
        <v>0.14000000000000001</v>
      </c>
      <c r="U5311">
        <f t="shared" si="1618"/>
        <v>547921.19999999995</v>
      </c>
      <c r="V5311">
        <f t="shared" si="1619"/>
        <v>3858600</v>
      </c>
      <c r="W5311" s="1" t="s">
        <v>155</v>
      </c>
      <c r="X5311" s="1" t="s">
        <v>1236</v>
      </c>
      <c r="Y5311" s="1" t="s">
        <v>156</v>
      </c>
      <c r="Z5311" s="3">
        <v>8107</v>
      </c>
      <c r="AA5311" s="4">
        <f t="shared" si="1623"/>
        <v>10643</v>
      </c>
      <c r="AB5311" s="4">
        <f t="shared" si="1631"/>
        <v>16360.502242</v>
      </c>
      <c r="AC5311" s="4">
        <f t="shared" si="1632"/>
        <v>10643</v>
      </c>
      <c r="AD5311" s="4">
        <f t="shared" si="1624"/>
        <v>10643</v>
      </c>
      <c r="AE5311" s="4">
        <v>10643</v>
      </c>
      <c r="AF5311" s="4">
        <v>10643</v>
      </c>
      <c r="AG5311" s="4">
        <f t="shared" si="1633"/>
        <v>10643</v>
      </c>
      <c r="AI5311" t="e">
        <f t="shared" si="1620"/>
        <v>#N/A</v>
      </c>
      <c r="AJ5311">
        <v>7292.26</v>
      </c>
      <c r="AK5311" s="2">
        <v>7292.26</v>
      </c>
      <c r="AL5311" s="2">
        <f t="shared" si="1634"/>
        <v>7292.26</v>
      </c>
      <c r="AM5311" s="4"/>
      <c r="AN5311" t="e">
        <f>VLOOKUP([1]!Tabelle13[[#This Row],[Vlookup this ID for freight costs]],$AL$2:$AL$6811,2,FALSE)</f>
        <v>#REF!</v>
      </c>
      <c r="AP5311">
        <v>904.07</v>
      </c>
      <c r="AQ5311">
        <v>904.07</v>
      </c>
      <c r="AR5311" s="4">
        <v>16</v>
      </c>
      <c r="AS5311" s="4">
        <v>1</v>
      </c>
      <c r="AT5311" s="4">
        <v>2012</v>
      </c>
      <c r="AU5311" s="4">
        <v>16</v>
      </c>
      <c r="AV5311" s="4">
        <v>1</v>
      </c>
      <c r="AW5311" s="4">
        <v>2012</v>
      </c>
      <c r="AX5311" t="str">
        <f t="shared" si="1621"/>
        <v>No Delay</v>
      </c>
      <c r="AY5311">
        <f t="shared" si="1622"/>
        <v>0</v>
      </c>
    </row>
    <row r="5312" spans="1:51" x14ac:dyDescent="0.2">
      <c r="A5312" s="3">
        <v>49366</v>
      </c>
      <c r="B5312" s="1" t="s">
        <v>168</v>
      </c>
      <c r="C5312" s="1" t="s">
        <v>150</v>
      </c>
      <c r="D5312" s="1" t="s">
        <v>100</v>
      </c>
      <c r="E5312" s="1" t="s">
        <v>253</v>
      </c>
      <c r="F5312" s="1" t="s">
        <v>253</v>
      </c>
      <c r="G5312" s="13" t="s">
        <v>1684</v>
      </c>
      <c r="H5312" s="12">
        <v>40574</v>
      </c>
      <c r="I5312" s="12" t="s">
        <v>309</v>
      </c>
      <c r="J5312" s="12">
        <v>40606</v>
      </c>
      <c r="K5312" s="4">
        <v>3049</v>
      </c>
      <c r="L5312" s="1" t="s">
        <v>146</v>
      </c>
      <c r="M5312" s="1" t="s">
        <v>170</v>
      </c>
      <c r="N5312" s="1" t="s">
        <v>171</v>
      </c>
      <c r="O5312" s="1" t="s">
        <v>93</v>
      </c>
      <c r="P5312">
        <v>60</v>
      </c>
      <c r="Q5312">
        <v>76554</v>
      </c>
      <c r="R5312">
        <v>181432.98</v>
      </c>
      <c r="S5312">
        <v>2.37</v>
      </c>
      <c r="T5312">
        <v>0.04</v>
      </c>
      <c r="U5312">
        <f t="shared" si="1618"/>
        <v>181432.98</v>
      </c>
      <c r="V5312">
        <f t="shared" si="1619"/>
        <v>4593240</v>
      </c>
      <c r="W5312" s="1" t="s">
        <v>155</v>
      </c>
      <c r="X5312" s="1" t="s">
        <v>1236</v>
      </c>
      <c r="Y5312" s="1" t="s">
        <v>156</v>
      </c>
      <c r="Z5312" s="3">
        <v>8107</v>
      </c>
      <c r="AA5312" s="4">
        <f t="shared" ref="AA5312:AA5313" si="1635">AB5312</f>
        <v>10646.499137999999</v>
      </c>
      <c r="AB5312" s="2">
        <f t="shared" ref="AB5312:AB5313" si="1636">2245.156962+0.109744*Q5312</f>
        <v>10646.499137999999</v>
      </c>
      <c r="AC5312" s="4">
        <f>AD5312</f>
        <v>10646.499137999999</v>
      </c>
      <c r="AD5312" s="4">
        <f t="shared" si="1624"/>
        <v>10646.499137999999</v>
      </c>
      <c r="AE5312" s="4" t="s">
        <v>62</v>
      </c>
      <c r="AG5312" s="4" t="str">
        <f t="shared" si="1633"/>
        <v>Weight Captured Separately</v>
      </c>
      <c r="AI5312" t="e">
        <f t="shared" si="1620"/>
        <v>#N/A</v>
      </c>
      <c r="AJ5312" t="s">
        <v>81</v>
      </c>
      <c r="AK5312" s="2"/>
      <c r="AL5312" s="2" t="str">
        <f t="shared" si="1634"/>
        <v>Freight Included in Commodity Cost</v>
      </c>
      <c r="AM5312" s="4"/>
      <c r="AN5312" t="e">
        <f>VLOOKUP([1]!Tabelle13[[#This Row],[Vlookup this ID for freight costs]],$AL$2:$AL$6811,2,FALSE)</f>
        <v>#REF!</v>
      </c>
      <c r="AO5312">
        <f t="shared" ref="AO5312:AO5313" si="1637">IF(AK:AK="",AC:AC*6.242+1.383 -2.844 + 3.145 -2.265  -2.026,AK:AK)</f>
        <v>66452.840619396011</v>
      </c>
      <c r="AP5312">
        <v>391.17</v>
      </c>
      <c r="AQ5312">
        <v>391.17</v>
      </c>
      <c r="AR5312" s="4">
        <v>31</v>
      </c>
      <c r="AS5312" s="4">
        <v>1</v>
      </c>
      <c r="AT5312" s="4">
        <v>2011</v>
      </c>
      <c r="AU5312" s="4">
        <v>4</v>
      </c>
      <c r="AV5312" s="4">
        <v>4</v>
      </c>
      <c r="AW5312" s="4">
        <v>2011</v>
      </c>
      <c r="AX5312" t="str">
        <f t="shared" si="1621"/>
        <v>Delay</v>
      </c>
      <c r="AY5312">
        <f t="shared" si="1622"/>
        <v>32</v>
      </c>
    </row>
    <row r="5313" spans="1:51" x14ac:dyDescent="0.2">
      <c r="A5313" s="3">
        <v>60978</v>
      </c>
      <c r="B5313" s="1" t="s">
        <v>168</v>
      </c>
      <c r="C5313" s="1" t="s">
        <v>150</v>
      </c>
      <c r="D5313" s="1" t="s">
        <v>100</v>
      </c>
      <c r="E5313" s="1" t="s">
        <v>253</v>
      </c>
      <c r="F5313" s="1" t="s">
        <v>253</v>
      </c>
      <c r="G5313" s="13" t="s">
        <v>2177</v>
      </c>
      <c r="H5313" s="12">
        <v>40640</v>
      </c>
      <c r="I5313" s="12" t="s">
        <v>2177</v>
      </c>
      <c r="J5313" s="12">
        <v>40640</v>
      </c>
      <c r="K5313" s="4">
        <v>3137</v>
      </c>
      <c r="L5313" s="1" t="s">
        <v>146</v>
      </c>
      <c r="M5313" s="1" t="s">
        <v>170</v>
      </c>
      <c r="N5313" s="1" t="s">
        <v>302</v>
      </c>
      <c r="O5313" s="1" t="s">
        <v>93</v>
      </c>
      <c r="P5313">
        <v>30</v>
      </c>
      <c r="Q5313">
        <v>76615</v>
      </c>
      <c r="R5313">
        <v>509489.75</v>
      </c>
      <c r="S5313">
        <v>6.65</v>
      </c>
      <c r="T5313">
        <v>0.22</v>
      </c>
      <c r="U5313">
        <f t="shared" si="1618"/>
        <v>509489.75</v>
      </c>
      <c r="V5313">
        <f t="shared" si="1619"/>
        <v>2298450</v>
      </c>
      <c r="W5313" s="1" t="s">
        <v>155</v>
      </c>
      <c r="X5313" s="1" t="s">
        <v>1236</v>
      </c>
      <c r="Y5313" s="1" t="s">
        <v>156</v>
      </c>
      <c r="Z5313" s="3">
        <v>8107</v>
      </c>
      <c r="AA5313" s="4">
        <f t="shared" si="1635"/>
        <v>10653.193522000001</v>
      </c>
      <c r="AB5313" s="2">
        <f t="shared" si="1636"/>
        <v>10653.193522000001</v>
      </c>
      <c r="AC5313" s="4">
        <f>AD5313</f>
        <v>10653.193522000001</v>
      </c>
      <c r="AD5313" s="4">
        <f t="shared" si="1624"/>
        <v>10653.193522000001</v>
      </c>
      <c r="AE5313" s="4" t="s">
        <v>62</v>
      </c>
      <c r="AG5313" s="4" t="str">
        <f t="shared" si="1633"/>
        <v>Weight Captured Separately</v>
      </c>
      <c r="AI5313" t="e">
        <f t="shared" si="1620"/>
        <v>#N/A</v>
      </c>
      <c r="AJ5313" t="s">
        <v>81</v>
      </c>
      <c r="AK5313" s="2"/>
      <c r="AL5313" s="2" t="str">
        <f t="shared" si="1634"/>
        <v>Freight Included in Commodity Cost</v>
      </c>
      <c r="AM5313" s="4"/>
      <c r="AN5313" t="e">
        <f>VLOOKUP([1]!Tabelle13[[#This Row],[Vlookup this ID for freight costs]],$AL$2:$AL$6811,2,FALSE)</f>
        <v>#REF!</v>
      </c>
      <c r="AO5313">
        <f t="shared" si="1637"/>
        <v>66494.626964324023</v>
      </c>
      <c r="AP5313">
        <v>840.66</v>
      </c>
      <c r="AQ5313">
        <v>840.66</v>
      </c>
      <c r="AR5313" s="4">
        <v>7</v>
      </c>
      <c r="AS5313" s="4">
        <v>4</v>
      </c>
      <c r="AT5313" s="4">
        <v>2011</v>
      </c>
      <c r="AU5313" s="4">
        <v>7</v>
      </c>
      <c r="AV5313" s="4">
        <v>4</v>
      </c>
      <c r="AW5313" s="4">
        <v>2011</v>
      </c>
      <c r="AX5313" t="str">
        <f t="shared" si="1621"/>
        <v>No Delay</v>
      </c>
      <c r="AY5313">
        <f t="shared" si="1622"/>
        <v>0</v>
      </c>
    </row>
    <row r="5314" spans="1:51" x14ac:dyDescent="0.2">
      <c r="A5314" s="3">
        <v>83309</v>
      </c>
      <c r="B5314" s="1" t="s">
        <v>151</v>
      </c>
      <c r="C5314" s="1" t="s">
        <v>65</v>
      </c>
      <c r="D5314" s="1" t="s">
        <v>130</v>
      </c>
      <c r="E5314" s="1" t="s">
        <v>152</v>
      </c>
      <c r="F5314" s="1" t="s">
        <v>152</v>
      </c>
      <c r="G5314" s="13" t="s">
        <v>1637</v>
      </c>
      <c r="H5314" s="12">
        <v>42065</v>
      </c>
      <c r="I5314" s="12" t="s">
        <v>82</v>
      </c>
      <c r="J5314" s="12">
        <v>42045</v>
      </c>
      <c r="K5314" s="4">
        <v>6273</v>
      </c>
      <c r="L5314" s="1" t="s">
        <v>146</v>
      </c>
      <c r="M5314" s="1" t="s">
        <v>132</v>
      </c>
      <c r="N5314" s="1" t="s">
        <v>238</v>
      </c>
      <c r="O5314" s="1" t="s">
        <v>93</v>
      </c>
      <c r="P5314">
        <v>30</v>
      </c>
      <c r="Q5314">
        <v>95597</v>
      </c>
      <c r="R5314">
        <v>443570.08</v>
      </c>
      <c r="S5314">
        <v>4.6399999999999997</v>
      </c>
      <c r="T5314">
        <v>0.15</v>
      </c>
      <c r="U5314">
        <f t="shared" ref="U5314:U5377" si="1638">S5314*Q5314</f>
        <v>443570.07999999996</v>
      </c>
      <c r="V5314">
        <f t="shared" ref="V5314:V5377" si="1639">Q5314*P5314</f>
        <v>2867910</v>
      </c>
      <c r="W5314" s="1" t="s">
        <v>1487</v>
      </c>
      <c r="X5314" s="1" t="s">
        <v>1236</v>
      </c>
      <c r="Y5314" s="1" t="s">
        <v>161</v>
      </c>
      <c r="Z5314" s="3">
        <v>7348</v>
      </c>
      <c r="AA5314" s="4">
        <f t="shared" si="1623"/>
        <v>10656</v>
      </c>
      <c r="AB5314" s="4">
        <f t="shared" ref="AB5314:AB5338" si="1640" xml:space="preserve"> 2244.740206  + 0.1097478*Q5314</f>
        <v>12736.300642600001</v>
      </c>
      <c r="AC5314" s="4">
        <f t="shared" ref="AC5314:AC5338" si="1641">AF5314</f>
        <v>10656</v>
      </c>
      <c r="AD5314" s="4">
        <f t="shared" si="1624"/>
        <v>10656</v>
      </c>
      <c r="AE5314" s="4">
        <v>10656</v>
      </c>
      <c r="AF5314" s="4">
        <v>10656</v>
      </c>
      <c r="AG5314" s="4">
        <f t="shared" si="1633"/>
        <v>10656</v>
      </c>
      <c r="AI5314" t="e">
        <f t="shared" ref="AI5314:AI5377" si="1642">INDEX($AE$2:$AE$6811,MATCH(AH5314,$A$2:$A$6811,0))</f>
        <v>#N/A</v>
      </c>
      <c r="AJ5314">
        <v>20992.67</v>
      </c>
      <c r="AK5314" s="2">
        <v>20992.67</v>
      </c>
      <c r="AL5314" s="2">
        <f t="shared" si="1634"/>
        <v>20992.67</v>
      </c>
      <c r="AM5314" s="4"/>
      <c r="AN5314" t="e">
        <f>VLOOKUP([1]!Tabelle13[[#This Row],[Vlookup this ID for freight costs]],$AL$2:$AL$6811,2,FALSE)</f>
        <v>#REF!</v>
      </c>
      <c r="AP5314">
        <v>455.99</v>
      </c>
      <c r="AQ5314">
        <v>455.99</v>
      </c>
      <c r="AR5314" s="4">
        <v>2</v>
      </c>
      <c r="AS5314" s="4">
        <v>4</v>
      </c>
      <c r="AT5314" s="4">
        <v>2015</v>
      </c>
      <c r="AU5314" s="4">
        <v>10</v>
      </c>
      <c r="AV5314" s="4">
        <v>2</v>
      </c>
      <c r="AW5314" s="4">
        <v>2015</v>
      </c>
      <c r="AX5314" t="str">
        <f t="shared" ref="AX5314:AX5377" si="1643">IF(DATE(AW5314,AV5314,AU5314)&lt;=DATE(AT5314,AS5314,AR5314),"No Delay","Delay")</f>
        <v>No Delay</v>
      </c>
      <c r="AY5314">
        <f t="shared" ref="AY5314:AY5377" si="1644">IF(_xlfn.DAYS(J5314,H5314)&gt;0, _xlfn.DAYS(J5314,H5314),0)</f>
        <v>0</v>
      </c>
    </row>
    <row r="5315" spans="1:51" x14ac:dyDescent="0.2">
      <c r="A5315" s="3">
        <v>83762</v>
      </c>
      <c r="B5315" s="1" t="s">
        <v>50</v>
      </c>
      <c r="C5315" s="1" t="s">
        <v>51</v>
      </c>
      <c r="D5315" s="1" t="s">
        <v>130</v>
      </c>
      <c r="E5315" s="1" t="s">
        <v>101</v>
      </c>
      <c r="F5315" s="1" t="s">
        <v>101</v>
      </c>
      <c r="G5315" s="13" t="s">
        <v>617</v>
      </c>
      <c r="H5315" s="12">
        <v>41670</v>
      </c>
      <c r="I5315" s="12" t="s">
        <v>661</v>
      </c>
      <c r="J5315" s="12">
        <v>41717</v>
      </c>
      <c r="K5315" s="4">
        <v>5397</v>
      </c>
      <c r="L5315" s="1" t="s">
        <v>146</v>
      </c>
      <c r="M5315" s="1" t="s">
        <v>132</v>
      </c>
      <c r="N5315" s="1" t="s">
        <v>154</v>
      </c>
      <c r="O5315" s="1" t="s">
        <v>93</v>
      </c>
      <c r="P5315">
        <v>60</v>
      </c>
      <c r="Q5315">
        <v>145400</v>
      </c>
      <c r="R5315">
        <v>1247532</v>
      </c>
      <c r="S5315">
        <v>8.58</v>
      </c>
      <c r="T5315">
        <v>0.14000000000000001</v>
      </c>
      <c r="U5315">
        <f t="shared" si="1638"/>
        <v>1247532</v>
      </c>
      <c r="V5315">
        <f t="shared" si="1639"/>
        <v>8724000</v>
      </c>
      <c r="W5315" s="1" t="s">
        <v>160</v>
      </c>
      <c r="X5315" s="1" t="s">
        <v>1236</v>
      </c>
      <c r="Y5315" s="1" t="s">
        <v>161</v>
      </c>
      <c r="Z5315" s="3">
        <v>14186</v>
      </c>
      <c r="AA5315" s="4">
        <f t="shared" ref="AA5315:AA5378" si="1645">AF5315</f>
        <v>10673</v>
      </c>
      <c r="AB5315" s="4">
        <f t="shared" si="1640"/>
        <v>18202.070326000001</v>
      </c>
      <c r="AC5315" s="4">
        <f t="shared" si="1641"/>
        <v>10673</v>
      </c>
      <c r="AD5315" s="4">
        <f t="shared" si="1624"/>
        <v>10673</v>
      </c>
      <c r="AE5315" s="4">
        <v>10673</v>
      </c>
      <c r="AF5315" s="4">
        <v>10673</v>
      </c>
      <c r="AG5315" s="4">
        <f t="shared" si="1633"/>
        <v>10673</v>
      </c>
      <c r="AI5315" t="e">
        <f t="shared" si="1642"/>
        <v>#N/A</v>
      </c>
      <c r="AJ5315">
        <v>15392.43</v>
      </c>
      <c r="AK5315" s="2">
        <v>15392.43</v>
      </c>
      <c r="AL5315" s="2">
        <f t="shared" si="1634"/>
        <v>15392.43</v>
      </c>
      <c r="AM5315" s="4"/>
      <c r="AN5315" t="e">
        <f>VLOOKUP([1]!Tabelle13[[#This Row],[Vlookup this ID for freight costs]],$AL$2:$AL$6811,2,FALSE)</f>
        <v>#REF!</v>
      </c>
      <c r="AP5315">
        <v>1543.2</v>
      </c>
      <c r="AQ5315">
        <v>1543.2</v>
      </c>
      <c r="AR5315" s="4">
        <v>31</v>
      </c>
      <c r="AS5315" s="4">
        <v>1</v>
      </c>
      <c r="AT5315" s="4">
        <v>2014</v>
      </c>
      <c r="AU5315" s="4">
        <v>19</v>
      </c>
      <c r="AV5315" s="4">
        <v>4</v>
      </c>
      <c r="AW5315" s="4">
        <v>2014</v>
      </c>
      <c r="AX5315" t="str">
        <f t="shared" si="1643"/>
        <v>Delay</v>
      </c>
      <c r="AY5315">
        <f t="shared" si="1644"/>
        <v>47</v>
      </c>
    </row>
    <row r="5316" spans="1:51" x14ac:dyDescent="0.2">
      <c r="A5316" s="3">
        <v>11327</v>
      </c>
      <c r="B5316" s="1" t="s">
        <v>119</v>
      </c>
      <c r="C5316" s="1" t="s">
        <v>114</v>
      </c>
      <c r="D5316" s="1" t="s">
        <v>130</v>
      </c>
      <c r="E5316" s="1" t="s">
        <v>101</v>
      </c>
      <c r="F5316" s="1" t="s">
        <v>101</v>
      </c>
      <c r="G5316" s="13" t="s">
        <v>2100</v>
      </c>
      <c r="H5316" s="12">
        <v>39979</v>
      </c>
      <c r="I5316" s="12" t="s">
        <v>2100</v>
      </c>
      <c r="J5316" s="12">
        <v>39979</v>
      </c>
      <c r="K5316" s="4">
        <v>1603</v>
      </c>
      <c r="L5316" s="1" t="s">
        <v>146</v>
      </c>
      <c r="M5316" s="1" t="s">
        <v>132</v>
      </c>
      <c r="N5316" s="1" t="s">
        <v>196</v>
      </c>
      <c r="O5316" s="1" t="s">
        <v>93</v>
      </c>
      <c r="P5316">
        <v>60</v>
      </c>
      <c r="Q5316">
        <v>95000</v>
      </c>
      <c r="R5316">
        <v>676400</v>
      </c>
      <c r="S5316">
        <v>7.12</v>
      </c>
      <c r="T5316">
        <v>0.12</v>
      </c>
      <c r="U5316">
        <f t="shared" si="1638"/>
        <v>676400</v>
      </c>
      <c r="V5316">
        <f t="shared" si="1639"/>
        <v>5700000</v>
      </c>
      <c r="W5316" s="1" t="s">
        <v>204</v>
      </c>
      <c r="X5316" s="1" t="s">
        <v>1236</v>
      </c>
      <c r="Y5316" s="1" t="s">
        <v>205</v>
      </c>
      <c r="Z5316" s="3">
        <v>14286</v>
      </c>
      <c r="AA5316" s="4">
        <f t="shared" si="1645"/>
        <v>10681</v>
      </c>
      <c r="AB5316" s="4">
        <f t="shared" si="1640"/>
        <v>12670.781206000001</v>
      </c>
      <c r="AC5316" s="4">
        <f t="shared" si="1641"/>
        <v>10681</v>
      </c>
      <c r="AD5316" s="4">
        <f t="shared" ref="AD5316:AD5379" si="1646">AVERAGEIFS($AA$2:$AA$6811,$L$2:$L$6811,L5316,$V$2:$V$6811,"&gt;="&amp;(V5316-100), $V$2:$V$6811,"&lt;="&amp;(V5316+100),$AA$2:$AA$6811,"&gt;"&amp;1)</f>
        <v>12857.25</v>
      </c>
      <c r="AE5316" s="3" t="s">
        <v>2628</v>
      </c>
      <c r="AF5316" s="3">
        <v>10681</v>
      </c>
      <c r="AG5316" s="4">
        <f>AI5316</f>
        <v>10681</v>
      </c>
      <c r="AH5316" s="4">
        <v>10774</v>
      </c>
      <c r="AI5316">
        <f t="shared" si="1642"/>
        <v>10681</v>
      </c>
      <c r="AJ5316" t="s">
        <v>2628</v>
      </c>
      <c r="AK5316" s="2">
        <v>17384.759999999998</v>
      </c>
      <c r="AL5316" s="2">
        <f>AN5316</f>
        <v>17384.759999999998</v>
      </c>
      <c r="AM5316" s="4">
        <v>10774</v>
      </c>
      <c r="AN5316">
        <f>INDEX($AJ$2:$AJ$6811,MATCH(AM5316,$A$2:$A$6811,0))</f>
        <v>17384.759999999998</v>
      </c>
      <c r="AP5316">
        <v>1325.74</v>
      </c>
      <c r="AQ5316">
        <v>1325.74</v>
      </c>
      <c r="AR5316" s="4">
        <v>15</v>
      </c>
      <c r="AS5316" s="4">
        <v>6</v>
      </c>
      <c r="AT5316" s="4">
        <v>2009</v>
      </c>
      <c r="AU5316" s="4">
        <v>15</v>
      </c>
      <c r="AV5316" s="4">
        <v>6</v>
      </c>
      <c r="AW5316" s="4">
        <v>2009</v>
      </c>
      <c r="AX5316" t="str">
        <f t="shared" si="1643"/>
        <v>No Delay</v>
      </c>
      <c r="AY5316">
        <f t="shared" si="1644"/>
        <v>0</v>
      </c>
    </row>
    <row r="5317" spans="1:51" x14ac:dyDescent="0.2">
      <c r="A5317" s="3">
        <v>10774</v>
      </c>
      <c r="B5317" s="1" t="s">
        <v>119</v>
      </c>
      <c r="C5317" s="1" t="s">
        <v>114</v>
      </c>
      <c r="D5317" s="1" t="s">
        <v>130</v>
      </c>
      <c r="E5317" s="1" t="s">
        <v>101</v>
      </c>
      <c r="F5317" s="1" t="s">
        <v>101</v>
      </c>
      <c r="G5317" s="13" t="s">
        <v>2100</v>
      </c>
      <c r="H5317" s="12">
        <v>39979</v>
      </c>
      <c r="I5317" s="12" t="s">
        <v>2100</v>
      </c>
      <c r="J5317" s="12">
        <v>39979</v>
      </c>
      <c r="K5317" s="4">
        <v>1601</v>
      </c>
      <c r="L5317" s="1" t="s">
        <v>146</v>
      </c>
      <c r="M5317" s="1" t="s">
        <v>132</v>
      </c>
      <c r="N5317" s="1" t="s">
        <v>178</v>
      </c>
      <c r="O5317" s="1" t="s">
        <v>93</v>
      </c>
      <c r="P5317">
        <v>60</v>
      </c>
      <c r="Q5317">
        <v>500</v>
      </c>
      <c r="R5317">
        <v>3855</v>
      </c>
      <c r="S5317">
        <v>7.71</v>
      </c>
      <c r="T5317">
        <v>0.13</v>
      </c>
      <c r="U5317">
        <f t="shared" si="1638"/>
        <v>3855</v>
      </c>
      <c r="V5317">
        <f t="shared" si="1639"/>
        <v>30000</v>
      </c>
      <c r="W5317" s="1" t="s">
        <v>155</v>
      </c>
      <c r="X5317" s="1" t="s">
        <v>1236</v>
      </c>
      <c r="Y5317" s="1" t="s">
        <v>156</v>
      </c>
      <c r="Z5317" s="3">
        <v>14240</v>
      </c>
      <c r="AA5317" s="4">
        <f t="shared" si="1645"/>
        <v>10681</v>
      </c>
      <c r="AB5317" s="4">
        <f t="shared" si="1640"/>
        <v>2299.614106</v>
      </c>
      <c r="AC5317" s="4">
        <f t="shared" si="1641"/>
        <v>10681</v>
      </c>
      <c r="AD5317" s="4">
        <f t="shared" si="1646"/>
        <v>1357.5831172173912</v>
      </c>
      <c r="AE5317" s="4">
        <v>10681</v>
      </c>
      <c r="AF5317" s="4">
        <v>10681</v>
      </c>
      <c r="AG5317" s="4">
        <f>AE5317</f>
        <v>10681</v>
      </c>
      <c r="AH5317" s="4">
        <v>84209</v>
      </c>
      <c r="AI5317">
        <f t="shared" si="1642"/>
        <v>6649</v>
      </c>
      <c r="AJ5317">
        <v>17384.759999999998</v>
      </c>
      <c r="AK5317" s="2">
        <v>17384.759999999998</v>
      </c>
      <c r="AL5317" s="2">
        <f>AJ5317</f>
        <v>17384.759999999998</v>
      </c>
      <c r="AM5317" s="4"/>
      <c r="AN5317" t="e">
        <f>VLOOKUP([1]!Tabelle13[[#This Row],[Vlookup this ID for freight costs]],$AL$2:$AL$6811,2,FALSE)</f>
        <v>#REF!</v>
      </c>
      <c r="AP5317">
        <v>7.56</v>
      </c>
      <c r="AQ5317">
        <v>7.56</v>
      </c>
      <c r="AR5317" s="4">
        <v>15</v>
      </c>
      <c r="AS5317" s="4">
        <v>6</v>
      </c>
      <c r="AT5317" s="4">
        <v>2009</v>
      </c>
      <c r="AU5317" s="4">
        <v>15</v>
      </c>
      <c r="AV5317" s="4">
        <v>6</v>
      </c>
      <c r="AW5317" s="4">
        <v>2009</v>
      </c>
      <c r="AX5317" t="str">
        <f t="shared" si="1643"/>
        <v>No Delay</v>
      </c>
      <c r="AY5317">
        <f t="shared" si="1644"/>
        <v>0</v>
      </c>
    </row>
    <row r="5318" spans="1:51" x14ac:dyDescent="0.2">
      <c r="A5318" s="3">
        <v>11326</v>
      </c>
      <c r="B5318" s="1" t="s">
        <v>119</v>
      </c>
      <c r="C5318" s="1" t="s">
        <v>114</v>
      </c>
      <c r="D5318" s="1" t="s">
        <v>130</v>
      </c>
      <c r="E5318" s="1" t="s">
        <v>101</v>
      </c>
      <c r="F5318" s="1" t="s">
        <v>101</v>
      </c>
      <c r="G5318" s="13" t="s">
        <v>2100</v>
      </c>
      <c r="H5318" s="12">
        <v>39979</v>
      </c>
      <c r="I5318" s="12" t="s">
        <v>2100</v>
      </c>
      <c r="J5318" s="12">
        <v>39979</v>
      </c>
      <c r="K5318" s="4">
        <v>1602</v>
      </c>
      <c r="L5318" s="1" t="s">
        <v>146</v>
      </c>
      <c r="M5318" s="1" t="s">
        <v>132</v>
      </c>
      <c r="N5318" s="1" t="s">
        <v>163</v>
      </c>
      <c r="O5318" s="1" t="s">
        <v>93</v>
      </c>
      <c r="P5318">
        <v>60</v>
      </c>
      <c r="Q5318">
        <v>4594</v>
      </c>
      <c r="R5318">
        <v>116917.3</v>
      </c>
      <c r="S5318">
        <v>25.45</v>
      </c>
      <c r="T5318">
        <v>0.42</v>
      </c>
      <c r="U5318">
        <f t="shared" si="1638"/>
        <v>116917.3</v>
      </c>
      <c r="V5318">
        <f t="shared" si="1639"/>
        <v>275640</v>
      </c>
      <c r="W5318" s="1" t="s">
        <v>160</v>
      </c>
      <c r="X5318" s="1" t="s">
        <v>1236</v>
      </c>
      <c r="Y5318" s="1" t="s">
        <v>161</v>
      </c>
      <c r="Z5318" s="3">
        <v>13722</v>
      </c>
      <c r="AA5318" s="4">
        <f t="shared" si="1645"/>
        <v>10681</v>
      </c>
      <c r="AB5318" s="4">
        <f t="shared" si="1640"/>
        <v>2748.9215991999999</v>
      </c>
      <c r="AC5318" s="4">
        <f t="shared" si="1641"/>
        <v>10681</v>
      </c>
      <c r="AD5318" s="4">
        <f t="shared" si="1646"/>
        <v>5464.5</v>
      </c>
      <c r="AE5318" s="3" t="s">
        <v>2628</v>
      </c>
      <c r="AF5318" s="3">
        <v>10681</v>
      </c>
      <c r="AG5318" s="4">
        <f>AI5318</f>
        <v>10681</v>
      </c>
      <c r="AH5318" s="4">
        <v>10774</v>
      </c>
      <c r="AI5318">
        <f t="shared" si="1642"/>
        <v>10681</v>
      </c>
      <c r="AJ5318" t="s">
        <v>2628</v>
      </c>
      <c r="AK5318" s="2">
        <v>17384.759999999998</v>
      </c>
      <c r="AL5318" s="2">
        <f>AN5318</f>
        <v>17384.759999999998</v>
      </c>
      <c r="AM5318" s="4">
        <v>10774</v>
      </c>
      <c r="AN5318">
        <f>INDEX($AJ$2:$AJ$6811,MATCH(AM5318,$A$2:$A$6811,0))</f>
        <v>17384.759999999998</v>
      </c>
      <c r="AP5318">
        <v>229.16</v>
      </c>
      <c r="AQ5318">
        <v>229.16</v>
      </c>
      <c r="AR5318" s="4">
        <v>15</v>
      </c>
      <c r="AS5318" s="4">
        <v>6</v>
      </c>
      <c r="AT5318" s="4">
        <v>2009</v>
      </c>
      <c r="AU5318" s="4">
        <v>15</v>
      </c>
      <c r="AV5318" s="4">
        <v>6</v>
      </c>
      <c r="AW5318" s="4">
        <v>2009</v>
      </c>
      <c r="AX5318" t="str">
        <f t="shared" si="1643"/>
        <v>No Delay</v>
      </c>
      <c r="AY5318">
        <f t="shared" si="1644"/>
        <v>0</v>
      </c>
    </row>
    <row r="5319" spans="1:51" x14ac:dyDescent="0.2">
      <c r="A5319" s="3">
        <v>11981</v>
      </c>
      <c r="B5319" s="1" t="s">
        <v>119</v>
      </c>
      <c r="C5319" s="1" t="s">
        <v>114</v>
      </c>
      <c r="D5319" s="1" t="s">
        <v>130</v>
      </c>
      <c r="E5319" s="1" t="s">
        <v>101</v>
      </c>
      <c r="F5319" s="1" t="s">
        <v>101</v>
      </c>
      <c r="G5319" s="13" t="s">
        <v>2100</v>
      </c>
      <c r="H5319" s="12">
        <v>39979</v>
      </c>
      <c r="I5319" s="12" t="s">
        <v>2100</v>
      </c>
      <c r="J5319" s="12">
        <v>39979</v>
      </c>
      <c r="K5319" s="4">
        <v>1604</v>
      </c>
      <c r="L5319" s="1" t="s">
        <v>146</v>
      </c>
      <c r="M5319" s="1" t="s">
        <v>132</v>
      </c>
      <c r="N5319" s="1" t="s">
        <v>218</v>
      </c>
      <c r="O5319" s="1" t="s">
        <v>93</v>
      </c>
      <c r="P5319">
        <v>90</v>
      </c>
      <c r="Q5319">
        <v>680</v>
      </c>
      <c r="R5319">
        <v>10376.799999999999</v>
      </c>
      <c r="S5319">
        <v>15.26</v>
      </c>
      <c r="T5319">
        <v>0.17</v>
      </c>
      <c r="U5319">
        <f t="shared" si="1638"/>
        <v>10376.799999999999</v>
      </c>
      <c r="V5319">
        <f t="shared" si="1639"/>
        <v>61200</v>
      </c>
      <c r="W5319" s="1" t="s">
        <v>155</v>
      </c>
      <c r="X5319" s="1" t="s">
        <v>1236</v>
      </c>
      <c r="Y5319" s="1" t="s">
        <v>156</v>
      </c>
      <c r="Z5319" s="3">
        <v>14240</v>
      </c>
      <c r="AA5319" s="4">
        <f t="shared" si="1645"/>
        <v>10681</v>
      </c>
      <c r="AB5319" s="4">
        <f t="shared" si="1640"/>
        <v>2319.3687099999997</v>
      </c>
      <c r="AC5319" s="4">
        <f t="shared" si="1641"/>
        <v>10681</v>
      </c>
      <c r="AD5319" s="4">
        <f t="shared" si="1646"/>
        <v>3883.3253570000002</v>
      </c>
      <c r="AE5319" s="3" t="s">
        <v>2628</v>
      </c>
      <c r="AF5319" s="3">
        <v>10681</v>
      </c>
      <c r="AG5319" s="4">
        <f>AI5319</f>
        <v>10681</v>
      </c>
      <c r="AH5319" s="4">
        <v>10774</v>
      </c>
      <c r="AI5319">
        <f t="shared" si="1642"/>
        <v>10681</v>
      </c>
      <c r="AJ5319" t="s">
        <v>2628</v>
      </c>
      <c r="AK5319" s="2">
        <v>17384.759999999998</v>
      </c>
      <c r="AL5319" s="2">
        <f>AN5319</f>
        <v>17384.759999999998</v>
      </c>
      <c r="AM5319" s="4">
        <v>10774</v>
      </c>
      <c r="AN5319">
        <f>INDEX($AJ$2:$AJ$6811,MATCH(AM5319,$A$2:$A$6811,0))</f>
        <v>17384.759999999998</v>
      </c>
      <c r="AP5319">
        <v>20.34</v>
      </c>
      <c r="AQ5319">
        <v>20.34</v>
      </c>
      <c r="AR5319" s="4">
        <v>15</v>
      </c>
      <c r="AS5319" s="4">
        <v>6</v>
      </c>
      <c r="AT5319" s="4">
        <v>2009</v>
      </c>
      <c r="AU5319" s="4">
        <v>15</v>
      </c>
      <c r="AV5319" s="4">
        <v>6</v>
      </c>
      <c r="AW5319" s="4">
        <v>2009</v>
      </c>
      <c r="AX5319" t="str">
        <f t="shared" si="1643"/>
        <v>No Delay</v>
      </c>
      <c r="AY5319">
        <f t="shared" si="1644"/>
        <v>0</v>
      </c>
    </row>
    <row r="5320" spans="1:51" x14ac:dyDescent="0.2">
      <c r="A5320" s="3">
        <v>86471</v>
      </c>
      <c r="B5320" s="1" t="s">
        <v>151</v>
      </c>
      <c r="C5320" s="1" t="s">
        <v>65</v>
      </c>
      <c r="D5320" s="1" t="s">
        <v>130</v>
      </c>
      <c r="E5320" s="1" t="s">
        <v>152</v>
      </c>
      <c r="F5320" s="1" t="s">
        <v>152</v>
      </c>
      <c r="G5320" s="13" t="s">
        <v>960</v>
      </c>
      <c r="H5320" s="12">
        <v>41080</v>
      </c>
      <c r="I5320" s="12" t="s">
        <v>1729</v>
      </c>
      <c r="J5320" s="12">
        <v>41029</v>
      </c>
      <c r="K5320" s="4">
        <v>3889</v>
      </c>
      <c r="L5320" s="1" t="s">
        <v>146</v>
      </c>
      <c r="M5320" s="1" t="s">
        <v>132</v>
      </c>
      <c r="N5320" s="1" t="s">
        <v>238</v>
      </c>
      <c r="O5320" s="1" t="s">
        <v>93</v>
      </c>
      <c r="P5320">
        <v>30</v>
      </c>
      <c r="Q5320">
        <v>94153</v>
      </c>
      <c r="R5320">
        <v>521607.62</v>
      </c>
      <c r="S5320">
        <v>5.54</v>
      </c>
      <c r="T5320">
        <v>0.18</v>
      </c>
      <c r="U5320">
        <f t="shared" si="1638"/>
        <v>521607.62</v>
      </c>
      <c r="V5320">
        <f t="shared" si="1639"/>
        <v>2824590</v>
      </c>
      <c r="W5320" s="1" t="s">
        <v>861</v>
      </c>
      <c r="X5320" s="1" t="s">
        <v>1236</v>
      </c>
      <c r="Y5320" s="1" t="s">
        <v>156</v>
      </c>
      <c r="Z5320" s="3">
        <v>7726</v>
      </c>
      <c r="AA5320" s="4">
        <f t="shared" si="1645"/>
        <v>10684</v>
      </c>
      <c r="AB5320" s="4">
        <f t="shared" si="1640"/>
        <v>12577.824819400001</v>
      </c>
      <c r="AC5320" s="4">
        <f t="shared" si="1641"/>
        <v>10684</v>
      </c>
      <c r="AD5320" s="4">
        <f t="shared" si="1646"/>
        <v>10684</v>
      </c>
      <c r="AE5320" s="4">
        <v>10684</v>
      </c>
      <c r="AF5320" s="4">
        <v>10684</v>
      </c>
      <c r="AG5320" s="4">
        <f>AE5320</f>
        <v>10684</v>
      </c>
      <c r="AI5320" t="e">
        <f t="shared" si="1642"/>
        <v>#N/A</v>
      </c>
      <c r="AJ5320">
        <v>27441.22</v>
      </c>
      <c r="AK5320" s="2">
        <v>27441.22</v>
      </c>
      <c r="AL5320" s="2">
        <f>AJ5320</f>
        <v>27441.22</v>
      </c>
      <c r="AM5320" s="4"/>
      <c r="AN5320" t="e">
        <f>VLOOKUP([1]!Tabelle13[[#This Row],[Vlookup this ID for freight costs]],$AL$2:$AL$6811,2,FALSE)</f>
        <v>#REF!</v>
      </c>
      <c r="AP5320">
        <v>731.29</v>
      </c>
      <c r="AQ5320">
        <v>731.29</v>
      </c>
      <c r="AR5320" s="4">
        <v>20</v>
      </c>
      <c r="AS5320" s="4">
        <v>6</v>
      </c>
      <c r="AT5320" s="4">
        <v>2012</v>
      </c>
      <c r="AU5320" s="4">
        <v>30</v>
      </c>
      <c r="AV5320" s="4">
        <v>4</v>
      </c>
      <c r="AW5320" s="4">
        <v>2012</v>
      </c>
      <c r="AX5320" t="str">
        <f t="shared" si="1643"/>
        <v>No Delay</v>
      </c>
      <c r="AY5320">
        <f t="shared" si="1644"/>
        <v>0</v>
      </c>
    </row>
    <row r="5321" spans="1:51" x14ac:dyDescent="0.2">
      <c r="A5321" s="3">
        <v>83051</v>
      </c>
      <c r="B5321" s="1" t="s">
        <v>151</v>
      </c>
      <c r="C5321" s="1" t="s">
        <v>65</v>
      </c>
      <c r="D5321" s="1" t="s">
        <v>130</v>
      </c>
      <c r="E5321" s="1" t="s">
        <v>152</v>
      </c>
      <c r="F5321" s="1" t="s">
        <v>152</v>
      </c>
      <c r="G5321" s="13" t="s">
        <v>1335</v>
      </c>
      <c r="H5321" s="12">
        <v>41094</v>
      </c>
      <c r="I5321" s="12" t="s">
        <v>2374</v>
      </c>
      <c r="J5321" s="12">
        <v>41100</v>
      </c>
      <c r="K5321" s="4">
        <v>4025</v>
      </c>
      <c r="L5321" s="1" t="s">
        <v>146</v>
      </c>
      <c r="M5321" s="1" t="s">
        <v>132</v>
      </c>
      <c r="N5321" s="1" t="s">
        <v>265</v>
      </c>
      <c r="O5321" s="1" t="s">
        <v>93</v>
      </c>
      <c r="P5321">
        <v>60</v>
      </c>
      <c r="Q5321">
        <v>100156</v>
      </c>
      <c r="R5321">
        <v>244380.64</v>
      </c>
      <c r="S5321">
        <v>2.44</v>
      </c>
      <c r="T5321">
        <v>0.04</v>
      </c>
      <c r="U5321">
        <f t="shared" si="1638"/>
        <v>244380.63999999998</v>
      </c>
      <c r="V5321">
        <f t="shared" si="1639"/>
        <v>6009360</v>
      </c>
      <c r="W5321" s="1" t="s">
        <v>155</v>
      </c>
      <c r="X5321" s="1" t="s">
        <v>1236</v>
      </c>
      <c r="Y5321" s="1" t="s">
        <v>156</v>
      </c>
      <c r="Z5321" s="3">
        <v>7726</v>
      </c>
      <c r="AA5321" s="4">
        <f t="shared" si="1645"/>
        <v>10687</v>
      </c>
      <c r="AB5321" s="4">
        <f t="shared" si="1640"/>
        <v>13236.640862800001</v>
      </c>
      <c r="AC5321" s="4">
        <f t="shared" si="1641"/>
        <v>10687</v>
      </c>
      <c r="AD5321" s="4">
        <f t="shared" si="1646"/>
        <v>10687</v>
      </c>
      <c r="AE5321" s="4">
        <v>10687</v>
      </c>
      <c r="AF5321" s="4">
        <v>10687</v>
      </c>
      <c r="AG5321" s="4">
        <f>AE5321</f>
        <v>10687</v>
      </c>
      <c r="AI5321" t="e">
        <f t="shared" si="1642"/>
        <v>#N/A</v>
      </c>
      <c r="AJ5321">
        <v>21347.119999999999</v>
      </c>
      <c r="AK5321" s="2">
        <v>21347.119999999999</v>
      </c>
      <c r="AL5321" s="2">
        <f>AJ5321</f>
        <v>21347.119999999999</v>
      </c>
      <c r="AM5321" s="4"/>
      <c r="AN5321" t="e">
        <f>VLOOKUP([1]!Tabelle13[[#This Row],[Vlookup this ID for freight costs]],$AL$2:$AL$6811,2,FALSE)</f>
        <v>#REF!</v>
      </c>
      <c r="AP5321">
        <v>342.62</v>
      </c>
      <c r="AQ5321">
        <v>342.62</v>
      </c>
      <c r="AR5321" s="4">
        <v>4</v>
      </c>
      <c r="AS5321" s="4">
        <v>7</v>
      </c>
      <c r="AT5321" s="4">
        <v>2012</v>
      </c>
      <c r="AU5321" s="4">
        <v>10</v>
      </c>
      <c r="AV5321" s="4">
        <v>7</v>
      </c>
      <c r="AW5321" s="4">
        <v>2012</v>
      </c>
      <c r="AX5321" t="str">
        <f t="shared" si="1643"/>
        <v>Delay</v>
      </c>
      <c r="AY5321">
        <f t="shared" si="1644"/>
        <v>6</v>
      </c>
    </row>
    <row r="5322" spans="1:51" x14ac:dyDescent="0.2">
      <c r="A5322" s="3">
        <v>84156</v>
      </c>
      <c r="B5322" s="1" t="s">
        <v>215</v>
      </c>
      <c r="C5322" s="1" t="s">
        <v>89</v>
      </c>
      <c r="D5322" s="1" t="s">
        <v>130</v>
      </c>
      <c r="E5322" s="1" t="s">
        <v>101</v>
      </c>
      <c r="F5322" s="1" t="s">
        <v>101</v>
      </c>
      <c r="G5322" s="13" t="s">
        <v>1456</v>
      </c>
      <c r="H5322" s="12">
        <v>41018</v>
      </c>
      <c r="I5322" s="12" t="s">
        <v>1456</v>
      </c>
      <c r="J5322" s="12">
        <v>41018</v>
      </c>
      <c r="K5322" s="4">
        <v>3870</v>
      </c>
      <c r="L5322" s="1" t="s">
        <v>146</v>
      </c>
      <c r="M5322" s="1" t="s">
        <v>132</v>
      </c>
      <c r="N5322" s="1" t="s">
        <v>154</v>
      </c>
      <c r="O5322" s="1" t="s">
        <v>93</v>
      </c>
      <c r="P5322">
        <v>60</v>
      </c>
      <c r="Q5322">
        <v>75000</v>
      </c>
      <c r="R5322">
        <v>841500</v>
      </c>
      <c r="S5322">
        <v>11.22</v>
      </c>
      <c r="T5322">
        <v>0.19</v>
      </c>
      <c r="U5322">
        <f t="shared" si="1638"/>
        <v>841500</v>
      </c>
      <c r="V5322">
        <f t="shared" si="1639"/>
        <v>4500000</v>
      </c>
      <c r="W5322" s="1" t="s">
        <v>160</v>
      </c>
      <c r="X5322" s="1" t="s">
        <v>1236</v>
      </c>
      <c r="Y5322" s="1" t="s">
        <v>161</v>
      </c>
      <c r="Z5322" s="3">
        <v>12573</v>
      </c>
      <c r="AA5322" s="4">
        <f t="shared" si="1645"/>
        <v>10746</v>
      </c>
      <c r="AB5322" s="4">
        <f t="shared" si="1640"/>
        <v>10475.825206000001</v>
      </c>
      <c r="AC5322" s="4">
        <f t="shared" si="1641"/>
        <v>10746</v>
      </c>
      <c r="AD5322" s="4">
        <f t="shared" si="1646"/>
        <v>12469.4</v>
      </c>
      <c r="AE5322" s="4">
        <v>10746</v>
      </c>
      <c r="AF5322" s="4">
        <v>10746</v>
      </c>
      <c r="AG5322" s="4">
        <f>AE5322</f>
        <v>10746</v>
      </c>
      <c r="AI5322" t="e">
        <f t="shared" si="1642"/>
        <v>#N/A</v>
      </c>
      <c r="AJ5322">
        <v>22878.26</v>
      </c>
      <c r="AK5322" s="2">
        <v>22878.26</v>
      </c>
      <c r="AL5322" s="2">
        <f>AJ5322</f>
        <v>22878.26</v>
      </c>
      <c r="AM5322" s="4"/>
      <c r="AN5322" t="e">
        <f>VLOOKUP([1]!Tabelle13[[#This Row],[Vlookup this ID for freight costs]],$AL$2:$AL$6811,2,FALSE)</f>
        <v>#REF!</v>
      </c>
      <c r="AP5322">
        <v>1388.48</v>
      </c>
      <c r="AQ5322">
        <v>1388.48</v>
      </c>
      <c r="AR5322" s="4">
        <v>19</v>
      </c>
      <c r="AS5322" s="4">
        <v>4</v>
      </c>
      <c r="AT5322" s="4">
        <v>2012</v>
      </c>
      <c r="AU5322" s="4">
        <v>19</v>
      </c>
      <c r="AV5322" s="4">
        <v>4</v>
      </c>
      <c r="AW5322" s="4">
        <v>2012</v>
      </c>
      <c r="AX5322" t="str">
        <f t="shared" si="1643"/>
        <v>No Delay</v>
      </c>
      <c r="AY5322">
        <f t="shared" si="1644"/>
        <v>0</v>
      </c>
    </row>
    <row r="5323" spans="1:51" x14ac:dyDescent="0.2">
      <c r="A5323" s="3">
        <v>85246</v>
      </c>
      <c r="B5323" s="1" t="s">
        <v>215</v>
      </c>
      <c r="C5323" s="1" t="s">
        <v>89</v>
      </c>
      <c r="D5323" s="1" t="s">
        <v>130</v>
      </c>
      <c r="E5323" s="1" t="s">
        <v>101</v>
      </c>
      <c r="F5323" s="1" t="s">
        <v>101</v>
      </c>
      <c r="G5323" s="13" t="s">
        <v>1456</v>
      </c>
      <c r="H5323" s="12">
        <v>41018</v>
      </c>
      <c r="I5323" s="12" t="s">
        <v>1456</v>
      </c>
      <c r="J5323" s="12">
        <v>41018</v>
      </c>
      <c r="K5323" s="4">
        <v>3872</v>
      </c>
      <c r="L5323" s="1" t="s">
        <v>146</v>
      </c>
      <c r="M5323" s="1" t="s">
        <v>132</v>
      </c>
      <c r="N5323" s="1" t="s">
        <v>163</v>
      </c>
      <c r="O5323" s="1" t="s">
        <v>93</v>
      </c>
      <c r="P5323">
        <v>60</v>
      </c>
      <c r="Q5323">
        <v>10440</v>
      </c>
      <c r="R5323">
        <v>152737.20000000001</v>
      </c>
      <c r="S5323">
        <v>14.63</v>
      </c>
      <c r="T5323">
        <v>0.24</v>
      </c>
      <c r="U5323">
        <f t="shared" si="1638"/>
        <v>152737.20000000001</v>
      </c>
      <c r="V5323">
        <f t="shared" si="1639"/>
        <v>626400</v>
      </c>
      <c r="W5323" s="1" t="s">
        <v>160</v>
      </c>
      <c r="X5323" s="1" t="s">
        <v>1236</v>
      </c>
      <c r="Y5323" s="1" t="s">
        <v>161</v>
      </c>
      <c r="Z5323" s="3">
        <v>12573</v>
      </c>
      <c r="AA5323" s="4">
        <f t="shared" si="1645"/>
        <v>10746</v>
      </c>
      <c r="AB5323" s="4">
        <f t="shared" si="1640"/>
        <v>3390.5072380000001</v>
      </c>
      <c r="AC5323" s="4">
        <f t="shared" si="1641"/>
        <v>10746</v>
      </c>
      <c r="AD5323" s="4">
        <f t="shared" si="1646"/>
        <v>6174.5</v>
      </c>
      <c r="AE5323" s="3" t="s">
        <v>2629</v>
      </c>
      <c r="AF5323" s="3">
        <v>10746</v>
      </c>
      <c r="AG5323" s="4">
        <f>AI5323</f>
        <v>10746</v>
      </c>
      <c r="AH5323" s="4">
        <v>84156</v>
      </c>
      <c r="AI5323">
        <f t="shared" si="1642"/>
        <v>10746</v>
      </c>
      <c r="AJ5323" t="s">
        <v>2629</v>
      </c>
      <c r="AK5323" s="2">
        <v>22878.26</v>
      </c>
      <c r="AL5323" s="2">
        <f>AN5323</f>
        <v>22878.26</v>
      </c>
      <c r="AM5323" s="4">
        <v>84156</v>
      </c>
      <c r="AN5323">
        <f>INDEX($AJ$2:$AJ$6811,MATCH(AM5323,$A$2:$A$6811,0))</f>
        <v>22878.26</v>
      </c>
      <c r="AP5323">
        <v>252.02</v>
      </c>
      <c r="AQ5323">
        <v>252.02</v>
      </c>
      <c r="AR5323" s="4">
        <v>19</v>
      </c>
      <c r="AS5323" s="4">
        <v>4</v>
      </c>
      <c r="AT5323" s="4">
        <v>2012</v>
      </c>
      <c r="AU5323" s="4">
        <v>19</v>
      </c>
      <c r="AV5323" s="4">
        <v>4</v>
      </c>
      <c r="AW5323" s="4">
        <v>2012</v>
      </c>
      <c r="AX5323" t="str">
        <f t="shared" si="1643"/>
        <v>No Delay</v>
      </c>
      <c r="AY5323">
        <f t="shared" si="1644"/>
        <v>0</v>
      </c>
    </row>
    <row r="5324" spans="1:51" x14ac:dyDescent="0.2">
      <c r="A5324" s="3">
        <v>62730</v>
      </c>
      <c r="B5324" s="1" t="s">
        <v>168</v>
      </c>
      <c r="C5324" s="1" t="s">
        <v>150</v>
      </c>
      <c r="D5324" s="1" t="s">
        <v>100</v>
      </c>
      <c r="E5324" s="1" t="s">
        <v>253</v>
      </c>
      <c r="F5324" s="1" t="s">
        <v>253</v>
      </c>
      <c r="G5324" s="13" t="s">
        <v>1059</v>
      </c>
      <c r="H5324" s="12">
        <v>40849</v>
      </c>
      <c r="I5324" s="12" t="s">
        <v>1059</v>
      </c>
      <c r="J5324" s="12">
        <v>40849</v>
      </c>
      <c r="K5324" s="4">
        <v>3553</v>
      </c>
      <c r="L5324" s="1" t="s">
        <v>146</v>
      </c>
      <c r="M5324" s="1" t="s">
        <v>211</v>
      </c>
      <c r="N5324" s="1" t="s">
        <v>167</v>
      </c>
      <c r="O5324" s="1" t="s">
        <v>93</v>
      </c>
      <c r="P5324">
        <v>30</v>
      </c>
      <c r="Q5324">
        <v>136980</v>
      </c>
      <c r="R5324">
        <v>589014</v>
      </c>
      <c r="S5324">
        <v>4.3</v>
      </c>
      <c r="T5324">
        <v>0.14000000000000001</v>
      </c>
      <c r="U5324">
        <f t="shared" si="1638"/>
        <v>589014</v>
      </c>
      <c r="V5324">
        <f t="shared" si="1639"/>
        <v>4109400</v>
      </c>
      <c r="W5324" s="1" t="s">
        <v>213</v>
      </c>
      <c r="X5324" s="1" t="s">
        <v>1236</v>
      </c>
      <c r="Y5324" s="1" t="s">
        <v>161</v>
      </c>
      <c r="Z5324" s="3">
        <v>7947</v>
      </c>
      <c r="AA5324" s="4">
        <f t="shared" si="1645"/>
        <v>10832</v>
      </c>
      <c r="AB5324" s="4">
        <f t="shared" si="1640"/>
        <v>17277.993849999999</v>
      </c>
      <c r="AC5324" s="4">
        <f t="shared" si="1641"/>
        <v>10832</v>
      </c>
      <c r="AD5324" s="4">
        <f t="shared" si="1646"/>
        <v>10832</v>
      </c>
      <c r="AE5324" s="4">
        <v>10832</v>
      </c>
      <c r="AF5324" s="4">
        <v>10832</v>
      </c>
      <c r="AG5324" s="4">
        <f>AE5324</f>
        <v>10832</v>
      </c>
      <c r="AI5324" t="e">
        <f t="shared" si="1642"/>
        <v>#N/A</v>
      </c>
      <c r="AJ5324">
        <v>10283.25</v>
      </c>
      <c r="AK5324" s="2">
        <v>10283.25</v>
      </c>
      <c r="AL5324" s="2">
        <f>AJ5324</f>
        <v>10283.25</v>
      </c>
      <c r="AM5324" s="4"/>
      <c r="AN5324" t="e">
        <f>VLOOKUP([1]!Tabelle13[[#This Row],[Vlookup this ID for freight costs]],$AL$2:$AL$6811,2,FALSE)</f>
        <v>#REF!</v>
      </c>
      <c r="AP5324">
        <v>971.87</v>
      </c>
      <c r="AQ5324">
        <v>971.87</v>
      </c>
      <c r="AR5324" s="4">
        <v>2</v>
      </c>
      <c r="AS5324" s="4">
        <v>11</v>
      </c>
      <c r="AT5324" s="4">
        <v>2011</v>
      </c>
      <c r="AU5324" s="4">
        <v>2</v>
      </c>
      <c r="AV5324" s="4">
        <v>11</v>
      </c>
      <c r="AW5324" s="4">
        <v>2011</v>
      </c>
      <c r="AX5324" t="str">
        <f t="shared" si="1643"/>
        <v>No Delay</v>
      </c>
      <c r="AY5324">
        <f t="shared" si="1644"/>
        <v>0</v>
      </c>
    </row>
    <row r="5325" spans="1:51" x14ac:dyDescent="0.2">
      <c r="A5325" s="3">
        <v>82450</v>
      </c>
      <c r="B5325" s="1" t="s">
        <v>215</v>
      </c>
      <c r="C5325" s="1" t="s">
        <v>89</v>
      </c>
      <c r="D5325" s="1" t="s">
        <v>130</v>
      </c>
      <c r="E5325" s="1" t="s">
        <v>101</v>
      </c>
      <c r="F5325" s="1" t="s">
        <v>101</v>
      </c>
      <c r="G5325" s="13" t="s">
        <v>484</v>
      </c>
      <c r="H5325" s="12">
        <v>40968</v>
      </c>
      <c r="I5325" s="12" t="s">
        <v>1357</v>
      </c>
      <c r="J5325" s="12">
        <v>40969</v>
      </c>
      <c r="K5325" s="4">
        <v>3786</v>
      </c>
      <c r="L5325" s="1" t="s">
        <v>146</v>
      </c>
      <c r="M5325" s="1" t="s">
        <v>132</v>
      </c>
      <c r="N5325" s="1" t="s">
        <v>154</v>
      </c>
      <c r="O5325" s="1" t="s">
        <v>93</v>
      </c>
      <c r="P5325">
        <v>60</v>
      </c>
      <c r="Q5325">
        <v>92352</v>
      </c>
      <c r="R5325">
        <v>1036189.44</v>
      </c>
      <c r="S5325">
        <v>11.22</v>
      </c>
      <c r="T5325">
        <v>0.19</v>
      </c>
      <c r="U5325">
        <f t="shared" si="1638"/>
        <v>1036189.4400000001</v>
      </c>
      <c r="V5325">
        <f t="shared" si="1639"/>
        <v>5541120</v>
      </c>
      <c r="W5325" s="1" t="s">
        <v>155</v>
      </c>
      <c r="X5325" s="1" t="s">
        <v>1236</v>
      </c>
      <c r="Y5325" s="1" t="s">
        <v>156</v>
      </c>
      <c r="Z5325" s="3">
        <v>13090</v>
      </c>
      <c r="AA5325" s="4">
        <f t="shared" si="1645"/>
        <v>10832</v>
      </c>
      <c r="AB5325" s="4">
        <f t="shared" si="1640"/>
        <v>12380.1690316</v>
      </c>
      <c r="AC5325" s="4">
        <f t="shared" si="1641"/>
        <v>10832</v>
      </c>
      <c r="AD5325" s="4">
        <f t="shared" si="1646"/>
        <v>10832</v>
      </c>
      <c r="AE5325" s="4">
        <v>10832</v>
      </c>
      <c r="AF5325" s="4">
        <v>10832</v>
      </c>
      <c r="AG5325" s="4">
        <f>AE5325</f>
        <v>10832</v>
      </c>
      <c r="AI5325" t="e">
        <f t="shared" si="1642"/>
        <v>#N/A</v>
      </c>
      <c r="AJ5325">
        <v>3641.16</v>
      </c>
      <c r="AK5325" s="2">
        <v>3641.16</v>
      </c>
      <c r="AL5325" s="2">
        <f>AJ5325</f>
        <v>3641.16</v>
      </c>
      <c r="AM5325" s="4"/>
      <c r="AN5325" t="e">
        <f>VLOOKUP([1]!Tabelle13[[#This Row],[Vlookup this ID for freight costs]],$AL$2:$AL$6811,2,FALSE)</f>
        <v>#REF!</v>
      </c>
      <c r="AP5325">
        <v>1709.71</v>
      </c>
      <c r="AQ5325">
        <v>1709.71</v>
      </c>
      <c r="AR5325" s="4">
        <v>29</v>
      </c>
      <c r="AS5325" s="4">
        <v>2</v>
      </c>
      <c r="AT5325" s="4">
        <v>2012</v>
      </c>
      <c r="AU5325" s="4">
        <v>1</v>
      </c>
      <c r="AV5325" s="4">
        <v>4</v>
      </c>
      <c r="AW5325" s="4">
        <v>2012</v>
      </c>
      <c r="AX5325" t="str">
        <f t="shared" si="1643"/>
        <v>Delay</v>
      </c>
      <c r="AY5325">
        <f t="shared" si="1644"/>
        <v>1</v>
      </c>
    </row>
    <row r="5326" spans="1:51" x14ac:dyDescent="0.2">
      <c r="A5326" s="3">
        <v>83519</v>
      </c>
      <c r="B5326" s="1" t="s">
        <v>172</v>
      </c>
      <c r="C5326" s="1" t="s">
        <v>114</v>
      </c>
      <c r="D5326" s="1" t="s">
        <v>130</v>
      </c>
      <c r="E5326" s="1" t="s">
        <v>101</v>
      </c>
      <c r="F5326" s="1" t="s">
        <v>101</v>
      </c>
      <c r="G5326" s="13" t="s">
        <v>2094</v>
      </c>
      <c r="H5326" s="12">
        <v>40787</v>
      </c>
      <c r="I5326" s="12" t="s">
        <v>828</v>
      </c>
      <c r="J5326" s="12">
        <v>40770</v>
      </c>
      <c r="K5326" s="4">
        <v>3370</v>
      </c>
      <c r="L5326" s="1" t="s">
        <v>146</v>
      </c>
      <c r="M5326" s="1" t="s">
        <v>132</v>
      </c>
      <c r="N5326" s="1" t="s">
        <v>292</v>
      </c>
      <c r="O5326" s="1" t="s">
        <v>93</v>
      </c>
      <c r="P5326">
        <v>30</v>
      </c>
      <c r="Q5326">
        <v>60000</v>
      </c>
      <c r="R5326">
        <v>1195200</v>
      </c>
      <c r="S5326">
        <v>19.920000000000002</v>
      </c>
      <c r="T5326">
        <v>0.66</v>
      </c>
      <c r="U5326">
        <f t="shared" si="1638"/>
        <v>1195200</v>
      </c>
      <c r="V5326">
        <f t="shared" si="1639"/>
        <v>1800000</v>
      </c>
      <c r="W5326" s="1" t="s">
        <v>160</v>
      </c>
      <c r="X5326" s="1" t="s">
        <v>1236</v>
      </c>
      <c r="Y5326" s="1" t="s">
        <v>161</v>
      </c>
      <c r="Z5326" s="3">
        <v>13722</v>
      </c>
      <c r="AA5326" s="4">
        <f t="shared" si="1645"/>
        <v>10847</v>
      </c>
      <c r="AB5326" s="4">
        <f t="shared" si="1640"/>
        <v>8829.6082060000008</v>
      </c>
      <c r="AC5326" s="4">
        <f t="shared" si="1641"/>
        <v>10847</v>
      </c>
      <c r="AD5326" s="4">
        <f t="shared" si="1646"/>
        <v>7954.676925857143</v>
      </c>
      <c r="AE5326" s="3" t="s">
        <v>2630</v>
      </c>
      <c r="AF5326" s="3">
        <v>10847</v>
      </c>
      <c r="AG5326" s="4">
        <f>AI5326</f>
        <v>10847</v>
      </c>
      <c r="AH5326" s="4">
        <v>82966</v>
      </c>
      <c r="AI5326">
        <f t="shared" si="1642"/>
        <v>10847</v>
      </c>
      <c r="AJ5326" t="s">
        <v>2630</v>
      </c>
      <c r="AK5326" s="2">
        <v>15973.89</v>
      </c>
      <c r="AL5326" s="2">
        <f>AN5326</f>
        <v>15973.89</v>
      </c>
      <c r="AM5326" s="4">
        <v>82966</v>
      </c>
      <c r="AN5326">
        <f>INDEX($AJ$2:$AJ$6811,MATCH(AM5326,$A$2:$A$6811,0))</f>
        <v>15973.89</v>
      </c>
      <c r="AP5326">
        <v>1972.08</v>
      </c>
      <c r="AQ5326">
        <v>1972.08</v>
      </c>
      <c r="AR5326" s="4">
        <v>1</v>
      </c>
      <c r="AS5326" s="4">
        <v>9</v>
      </c>
      <c r="AT5326" s="4">
        <v>2011</v>
      </c>
      <c r="AU5326" s="4">
        <v>15</v>
      </c>
      <c r="AV5326" s="4">
        <v>8</v>
      </c>
      <c r="AW5326" s="4">
        <v>2011</v>
      </c>
      <c r="AX5326" t="str">
        <f t="shared" si="1643"/>
        <v>No Delay</v>
      </c>
      <c r="AY5326">
        <f t="shared" si="1644"/>
        <v>0</v>
      </c>
    </row>
    <row r="5327" spans="1:51" x14ac:dyDescent="0.2">
      <c r="A5327" s="3">
        <v>82966</v>
      </c>
      <c r="B5327" s="1" t="s">
        <v>172</v>
      </c>
      <c r="C5327" s="1" t="s">
        <v>114</v>
      </c>
      <c r="D5327" s="1" t="s">
        <v>130</v>
      </c>
      <c r="E5327" s="1" t="s">
        <v>101</v>
      </c>
      <c r="F5327" s="1" t="s">
        <v>101</v>
      </c>
      <c r="G5327" s="13" t="s">
        <v>2094</v>
      </c>
      <c r="H5327" s="12">
        <v>40787</v>
      </c>
      <c r="I5327" s="12" t="s">
        <v>828</v>
      </c>
      <c r="J5327" s="12">
        <v>40770</v>
      </c>
      <c r="K5327" s="4">
        <v>3369</v>
      </c>
      <c r="L5327" s="1" t="s">
        <v>146</v>
      </c>
      <c r="M5327" s="1" t="s">
        <v>132</v>
      </c>
      <c r="N5327" s="1" t="s">
        <v>163</v>
      </c>
      <c r="O5327" s="1" t="s">
        <v>93</v>
      </c>
      <c r="P5327">
        <v>60</v>
      </c>
      <c r="Q5327">
        <v>38000</v>
      </c>
      <c r="R5327">
        <v>589000</v>
      </c>
      <c r="S5327">
        <v>15.5</v>
      </c>
      <c r="T5327">
        <v>0.26</v>
      </c>
      <c r="U5327">
        <f t="shared" si="1638"/>
        <v>589000</v>
      </c>
      <c r="V5327">
        <f t="shared" si="1639"/>
        <v>2280000</v>
      </c>
      <c r="W5327" s="1" t="s">
        <v>160</v>
      </c>
      <c r="X5327" s="1" t="s">
        <v>1236</v>
      </c>
      <c r="Y5327" s="1" t="s">
        <v>161</v>
      </c>
      <c r="Z5327" s="3">
        <v>13722</v>
      </c>
      <c r="AA5327" s="4">
        <f t="shared" si="1645"/>
        <v>10847</v>
      </c>
      <c r="AB5327" s="4">
        <f t="shared" si="1640"/>
        <v>6415.1566060000005</v>
      </c>
      <c r="AC5327" s="4">
        <f t="shared" si="1641"/>
        <v>10847</v>
      </c>
      <c r="AD5327" s="4">
        <f t="shared" si="1646"/>
        <v>9290</v>
      </c>
      <c r="AE5327" s="4">
        <v>10847</v>
      </c>
      <c r="AF5327" s="4">
        <v>10847</v>
      </c>
      <c r="AG5327" s="4">
        <f>AE5327</f>
        <v>10847</v>
      </c>
      <c r="AI5327" t="e">
        <f t="shared" si="1642"/>
        <v>#N/A</v>
      </c>
      <c r="AJ5327">
        <v>15973.89</v>
      </c>
      <c r="AK5327" s="2">
        <v>15973.89</v>
      </c>
      <c r="AL5327" s="2">
        <f>AJ5327</f>
        <v>15973.89</v>
      </c>
      <c r="AM5327" s="4"/>
      <c r="AN5327" t="e">
        <f>VLOOKUP([1]!Tabelle13[[#This Row],[Vlookup this ID for freight costs]],$AL$2:$AL$6811,2,FALSE)</f>
        <v>#REF!</v>
      </c>
      <c r="AP5327">
        <v>971.85</v>
      </c>
      <c r="AQ5327">
        <v>971.85</v>
      </c>
      <c r="AR5327" s="4">
        <v>1</v>
      </c>
      <c r="AS5327" s="4">
        <v>9</v>
      </c>
      <c r="AT5327" s="4">
        <v>2011</v>
      </c>
      <c r="AU5327" s="4">
        <v>15</v>
      </c>
      <c r="AV5327" s="4">
        <v>8</v>
      </c>
      <c r="AW5327" s="4">
        <v>2011</v>
      </c>
      <c r="AX5327" t="str">
        <f t="shared" si="1643"/>
        <v>No Delay</v>
      </c>
      <c r="AY5327">
        <f t="shared" si="1644"/>
        <v>0</v>
      </c>
    </row>
    <row r="5328" spans="1:51" x14ac:dyDescent="0.2">
      <c r="A5328" s="3">
        <v>58192</v>
      </c>
      <c r="B5328" s="1" t="s">
        <v>168</v>
      </c>
      <c r="C5328" s="1" t="s">
        <v>150</v>
      </c>
      <c r="D5328" s="1" t="s">
        <v>100</v>
      </c>
      <c r="E5328" s="1" t="s">
        <v>253</v>
      </c>
      <c r="F5328" s="1" t="s">
        <v>253</v>
      </c>
      <c r="G5328" s="13" t="s">
        <v>590</v>
      </c>
      <c r="H5328" s="12">
        <v>40638</v>
      </c>
      <c r="I5328" s="12" t="s">
        <v>590</v>
      </c>
      <c r="J5328" s="12">
        <v>40638</v>
      </c>
      <c r="K5328" s="4">
        <v>3124</v>
      </c>
      <c r="L5328" s="1" t="s">
        <v>146</v>
      </c>
      <c r="M5328" s="1" t="s">
        <v>1210</v>
      </c>
      <c r="N5328" s="1" t="s">
        <v>265</v>
      </c>
      <c r="O5328" s="1" t="s">
        <v>93</v>
      </c>
      <c r="P5328">
        <v>60</v>
      </c>
      <c r="Q5328">
        <v>172428</v>
      </c>
      <c r="R5328">
        <v>494868.36</v>
      </c>
      <c r="S5328">
        <v>2.87</v>
      </c>
      <c r="T5328">
        <v>0.05</v>
      </c>
      <c r="U5328">
        <f t="shared" si="1638"/>
        <v>494868.36000000004</v>
      </c>
      <c r="V5328">
        <f t="shared" si="1639"/>
        <v>10345680</v>
      </c>
      <c r="W5328" s="1" t="s">
        <v>197</v>
      </c>
      <c r="X5328" s="1" t="s">
        <v>1236</v>
      </c>
      <c r="Y5328" s="1" t="s">
        <v>3082</v>
      </c>
      <c r="Z5328" s="3">
        <v>15488</v>
      </c>
      <c r="AA5328" s="4">
        <f t="shared" si="1645"/>
        <v>10859</v>
      </c>
      <c r="AB5328" s="4">
        <f t="shared" si="1640"/>
        <v>21168.3338644</v>
      </c>
      <c r="AC5328" s="4">
        <f t="shared" si="1641"/>
        <v>10859</v>
      </c>
      <c r="AD5328" s="4">
        <f t="shared" si="1646"/>
        <v>10859</v>
      </c>
      <c r="AE5328" s="4">
        <v>10859</v>
      </c>
      <c r="AF5328" s="4">
        <v>10859</v>
      </c>
      <c r="AG5328" s="4">
        <f>AE5328</f>
        <v>10859</v>
      </c>
      <c r="AI5328" t="e">
        <f t="shared" si="1642"/>
        <v>#N/A</v>
      </c>
      <c r="AJ5328">
        <v>17278.96</v>
      </c>
      <c r="AK5328" s="2">
        <v>17278.96</v>
      </c>
      <c r="AL5328" s="2">
        <f>AJ5328</f>
        <v>17278.96</v>
      </c>
      <c r="AM5328" s="4"/>
      <c r="AN5328" t="e">
        <f>VLOOKUP([1]!Tabelle13[[#This Row],[Vlookup this ID for freight costs]],$AL$2:$AL$6811,2,FALSE)</f>
        <v>#REF!</v>
      </c>
      <c r="AP5328">
        <v>1066.94</v>
      </c>
      <c r="AQ5328">
        <v>1066.94</v>
      </c>
      <c r="AR5328" s="4">
        <v>5</v>
      </c>
      <c r="AS5328" s="4">
        <v>4</v>
      </c>
      <c r="AT5328" s="4">
        <v>2011</v>
      </c>
      <c r="AU5328" s="4">
        <v>5</v>
      </c>
      <c r="AV5328" s="4">
        <v>4</v>
      </c>
      <c r="AW5328" s="4">
        <v>2011</v>
      </c>
      <c r="AX5328" t="str">
        <f t="shared" si="1643"/>
        <v>No Delay</v>
      </c>
      <c r="AY5328">
        <f t="shared" si="1644"/>
        <v>0</v>
      </c>
    </row>
    <row r="5329" spans="1:51" x14ac:dyDescent="0.2">
      <c r="A5329" s="3">
        <v>10788</v>
      </c>
      <c r="B5329" s="1" t="s">
        <v>119</v>
      </c>
      <c r="C5329" s="1" t="s">
        <v>114</v>
      </c>
      <c r="D5329" s="1" t="s">
        <v>130</v>
      </c>
      <c r="E5329" s="1" t="s">
        <v>101</v>
      </c>
      <c r="F5329" s="1" t="s">
        <v>101</v>
      </c>
      <c r="G5329" s="13" t="s">
        <v>193</v>
      </c>
      <c r="H5329" s="12">
        <v>40042</v>
      </c>
      <c r="I5329" s="12" t="s">
        <v>193</v>
      </c>
      <c r="J5329" s="12">
        <v>40042</v>
      </c>
      <c r="K5329" s="4">
        <v>1755</v>
      </c>
      <c r="L5329" s="1" t="s">
        <v>146</v>
      </c>
      <c r="M5329" s="1" t="s">
        <v>132</v>
      </c>
      <c r="N5329" s="1" t="s">
        <v>275</v>
      </c>
      <c r="O5329" s="1" t="s">
        <v>93</v>
      </c>
      <c r="P5329">
        <v>60</v>
      </c>
      <c r="Q5329">
        <v>108000</v>
      </c>
      <c r="R5329">
        <v>946080</v>
      </c>
      <c r="S5329">
        <v>8.76</v>
      </c>
      <c r="T5329">
        <v>0.15</v>
      </c>
      <c r="U5329">
        <f t="shared" si="1638"/>
        <v>946080</v>
      </c>
      <c r="V5329">
        <f t="shared" si="1639"/>
        <v>6480000</v>
      </c>
      <c r="W5329" s="1" t="s">
        <v>155</v>
      </c>
      <c r="X5329" s="1" t="s">
        <v>1236</v>
      </c>
      <c r="Y5329" s="1" t="s">
        <v>156</v>
      </c>
      <c r="Z5329" s="3">
        <v>14240</v>
      </c>
      <c r="AA5329" s="4">
        <f t="shared" si="1645"/>
        <v>10865</v>
      </c>
      <c r="AB5329" s="4">
        <f t="shared" si="1640"/>
        <v>14097.502606000002</v>
      </c>
      <c r="AC5329" s="4">
        <f t="shared" si="1641"/>
        <v>10865</v>
      </c>
      <c r="AD5329" s="4">
        <f t="shared" si="1646"/>
        <v>14326.666666666666</v>
      </c>
      <c r="AE5329" s="4">
        <v>10865</v>
      </c>
      <c r="AF5329" s="4">
        <v>10865</v>
      </c>
      <c r="AG5329" s="4">
        <f>AE5329</f>
        <v>10865</v>
      </c>
      <c r="AH5329" s="4">
        <v>84248</v>
      </c>
      <c r="AI5329">
        <f t="shared" si="1642"/>
        <v>7632</v>
      </c>
      <c r="AJ5329">
        <v>13518.56</v>
      </c>
      <c r="AK5329" s="2">
        <v>13518.56</v>
      </c>
      <c r="AL5329" s="2">
        <f>AJ5329</f>
        <v>13518.56</v>
      </c>
      <c r="AM5329" s="4"/>
      <c r="AN5329" t="e">
        <f>VLOOKUP([1]!Tabelle13[[#This Row],[Vlookup this ID for freight costs]],$AL$2:$AL$6811,2,FALSE)</f>
        <v>#REF!</v>
      </c>
      <c r="AP5329">
        <v>1854.32</v>
      </c>
      <c r="AQ5329">
        <v>1854.32</v>
      </c>
      <c r="AR5329" s="4">
        <v>17</v>
      </c>
      <c r="AS5329" s="4">
        <v>8</v>
      </c>
      <c r="AT5329" s="4">
        <v>2009</v>
      </c>
      <c r="AU5329" s="4">
        <v>17</v>
      </c>
      <c r="AV5329" s="4">
        <v>8</v>
      </c>
      <c r="AW5329" s="4">
        <v>2009</v>
      </c>
      <c r="AX5329" t="str">
        <f t="shared" si="1643"/>
        <v>No Delay</v>
      </c>
      <c r="AY5329">
        <f t="shared" si="1644"/>
        <v>0</v>
      </c>
    </row>
    <row r="5330" spans="1:51" x14ac:dyDescent="0.2">
      <c r="A5330" s="3">
        <v>11672</v>
      </c>
      <c r="B5330" s="1" t="s">
        <v>119</v>
      </c>
      <c r="C5330" s="1" t="s">
        <v>114</v>
      </c>
      <c r="D5330" s="1" t="s">
        <v>130</v>
      </c>
      <c r="E5330" s="1" t="s">
        <v>101</v>
      </c>
      <c r="F5330" s="1" t="s">
        <v>101</v>
      </c>
      <c r="G5330" s="13" t="s">
        <v>193</v>
      </c>
      <c r="H5330" s="12">
        <v>40042</v>
      </c>
      <c r="I5330" s="12" t="s">
        <v>193</v>
      </c>
      <c r="J5330" s="12">
        <v>40042</v>
      </c>
      <c r="K5330" s="4">
        <v>1756</v>
      </c>
      <c r="L5330" s="1" t="s">
        <v>146</v>
      </c>
      <c r="M5330" s="1" t="s">
        <v>132</v>
      </c>
      <c r="N5330" s="1" t="s">
        <v>163</v>
      </c>
      <c r="O5330" s="1" t="s">
        <v>93</v>
      </c>
      <c r="P5330">
        <v>60</v>
      </c>
      <c r="Q5330">
        <v>10406</v>
      </c>
      <c r="R5330">
        <v>264832.7</v>
      </c>
      <c r="S5330">
        <v>25.45</v>
      </c>
      <c r="T5330">
        <v>0.42</v>
      </c>
      <c r="U5330">
        <f t="shared" si="1638"/>
        <v>264832.7</v>
      </c>
      <c r="V5330">
        <f t="shared" si="1639"/>
        <v>624360</v>
      </c>
      <c r="W5330" s="1" t="s">
        <v>160</v>
      </c>
      <c r="X5330" s="1" t="s">
        <v>1236</v>
      </c>
      <c r="Y5330" s="1" t="s">
        <v>161</v>
      </c>
      <c r="Z5330" s="3">
        <v>13722</v>
      </c>
      <c r="AA5330" s="4">
        <f t="shared" si="1645"/>
        <v>10865</v>
      </c>
      <c r="AB5330" s="4">
        <f t="shared" si="1640"/>
        <v>3386.7758128</v>
      </c>
      <c r="AC5330" s="4">
        <f t="shared" si="1641"/>
        <v>10865</v>
      </c>
      <c r="AD5330" s="4">
        <f t="shared" si="1646"/>
        <v>10865</v>
      </c>
      <c r="AE5330" s="3" t="s">
        <v>2631</v>
      </c>
      <c r="AF5330" s="3">
        <v>10865</v>
      </c>
      <c r="AG5330" s="4">
        <f>AI5330</f>
        <v>10865</v>
      </c>
      <c r="AH5330" s="4">
        <v>10788</v>
      </c>
      <c r="AI5330">
        <f t="shared" si="1642"/>
        <v>10865</v>
      </c>
      <c r="AJ5330" t="s">
        <v>2631</v>
      </c>
      <c r="AK5330" s="2">
        <v>13518.56</v>
      </c>
      <c r="AL5330" s="2">
        <f>AN5330</f>
        <v>13518.56</v>
      </c>
      <c r="AM5330" s="4">
        <v>10788</v>
      </c>
      <c r="AN5330">
        <f>INDEX($AJ$2:$AJ$6811,MATCH(AM5330,$A$2:$A$6811,0))</f>
        <v>13518.56</v>
      </c>
      <c r="AP5330">
        <v>519.07000000000005</v>
      </c>
      <c r="AQ5330">
        <v>519.07000000000005</v>
      </c>
      <c r="AR5330" s="4">
        <v>17</v>
      </c>
      <c r="AS5330" s="4">
        <v>8</v>
      </c>
      <c r="AT5330" s="4">
        <v>2009</v>
      </c>
      <c r="AU5330" s="4">
        <v>17</v>
      </c>
      <c r="AV5330" s="4">
        <v>8</v>
      </c>
      <c r="AW5330" s="4">
        <v>2009</v>
      </c>
      <c r="AX5330" t="str">
        <f t="shared" si="1643"/>
        <v>No Delay</v>
      </c>
      <c r="AY5330">
        <f t="shared" si="1644"/>
        <v>0</v>
      </c>
    </row>
    <row r="5331" spans="1:51" x14ac:dyDescent="0.2">
      <c r="A5331" s="3">
        <v>11224</v>
      </c>
      <c r="B5331" s="1" t="s">
        <v>88</v>
      </c>
      <c r="C5331" s="1" t="s">
        <v>89</v>
      </c>
      <c r="D5331" s="1" t="s">
        <v>130</v>
      </c>
      <c r="E5331" s="1" t="s">
        <v>53</v>
      </c>
      <c r="F5331" s="1" t="s">
        <v>53</v>
      </c>
      <c r="G5331" s="13" t="s">
        <v>1953</v>
      </c>
      <c r="H5331" s="12">
        <v>39476</v>
      </c>
      <c r="I5331" s="12" t="s">
        <v>1953</v>
      </c>
      <c r="J5331" s="12">
        <v>39476</v>
      </c>
      <c r="K5331" s="4">
        <v>638</v>
      </c>
      <c r="L5331" s="1" t="s">
        <v>146</v>
      </c>
      <c r="M5331" s="1" t="s">
        <v>132</v>
      </c>
      <c r="N5331" s="1" t="s">
        <v>275</v>
      </c>
      <c r="O5331" s="1" t="s">
        <v>93</v>
      </c>
      <c r="P5331">
        <v>60</v>
      </c>
      <c r="Q5331">
        <v>29593</v>
      </c>
      <c r="R5331">
        <v>281133.5</v>
      </c>
      <c r="S5331">
        <v>9.5</v>
      </c>
      <c r="T5331">
        <v>0.16</v>
      </c>
      <c r="U5331">
        <f t="shared" si="1638"/>
        <v>281133.5</v>
      </c>
      <c r="V5331">
        <f t="shared" si="1639"/>
        <v>1775580</v>
      </c>
      <c r="W5331" s="1" t="s">
        <v>155</v>
      </c>
      <c r="X5331" s="1" t="s">
        <v>1236</v>
      </c>
      <c r="Y5331" s="1" t="s">
        <v>156</v>
      </c>
      <c r="Z5331" s="3">
        <v>9211</v>
      </c>
      <c r="AA5331" s="4">
        <f t="shared" si="1645"/>
        <v>10877</v>
      </c>
      <c r="AB5331" s="4">
        <f t="shared" si="1640"/>
        <v>5492.5068513999995</v>
      </c>
      <c r="AC5331" s="4">
        <f t="shared" si="1641"/>
        <v>10877</v>
      </c>
      <c r="AD5331" s="4">
        <f t="shared" si="1646"/>
        <v>10877</v>
      </c>
      <c r="AE5331" s="4">
        <v>10877</v>
      </c>
      <c r="AF5331" s="4">
        <v>10877</v>
      </c>
      <c r="AG5331" s="4">
        <f>AE5331</f>
        <v>10877</v>
      </c>
      <c r="AH5331" s="4">
        <v>84141</v>
      </c>
      <c r="AI5331">
        <f t="shared" si="1642"/>
        <v>2721</v>
      </c>
      <c r="AJ5331">
        <v>30167</v>
      </c>
      <c r="AK5331" s="2">
        <v>30167</v>
      </c>
      <c r="AL5331" s="2">
        <f>AJ5331</f>
        <v>30167</v>
      </c>
      <c r="AM5331" s="4"/>
      <c r="AN5331" t="e">
        <f>VLOOKUP([1]!Tabelle13[[#This Row],[Vlookup this ID for freight costs]],$AL$2:$AL$6811,2,FALSE)</f>
        <v>#REF!</v>
      </c>
      <c r="AP5331">
        <v>449.81</v>
      </c>
      <c r="AQ5331">
        <v>449.81</v>
      </c>
      <c r="AR5331" s="4">
        <v>29</v>
      </c>
      <c r="AS5331" s="4">
        <v>1</v>
      </c>
      <c r="AT5331" s="4">
        <v>2008</v>
      </c>
      <c r="AU5331" s="4">
        <v>29</v>
      </c>
      <c r="AV5331" s="4">
        <v>1</v>
      </c>
      <c r="AW5331" s="4">
        <v>2008</v>
      </c>
      <c r="AX5331" t="str">
        <f t="shared" si="1643"/>
        <v>No Delay</v>
      </c>
      <c r="AY5331">
        <f t="shared" si="1644"/>
        <v>0</v>
      </c>
    </row>
    <row r="5332" spans="1:51" x14ac:dyDescent="0.2">
      <c r="A5332" s="3">
        <v>12460</v>
      </c>
      <c r="B5332" s="1" t="s">
        <v>88</v>
      </c>
      <c r="C5332" s="1" t="s">
        <v>89</v>
      </c>
      <c r="D5332" s="1" t="s">
        <v>130</v>
      </c>
      <c r="E5332" s="1" t="s">
        <v>53</v>
      </c>
      <c r="F5332" s="1" t="s">
        <v>53</v>
      </c>
      <c r="G5332" s="13" t="s">
        <v>1953</v>
      </c>
      <c r="H5332" s="12">
        <v>39476</v>
      </c>
      <c r="I5332" s="12" t="s">
        <v>1953</v>
      </c>
      <c r="J5332" s="12">
        <v>39476</v>
      </c>
      <c r="K5332" s="4">
        <v>641</v>
      </c>
      <c r="L5332" s="1" t="s">
        <v>146</v>
      </c>
      <c r="M5332" s="1" t="s">
        <v>132</v>
      </c>
      <c r="N5332" s="1" t="s">
        <v>778</v>
      </c>
      <c r="O5332" s="1" t="s">
        <v>93</v>
      </c>
      <c r="P5332">
        <v>240</v>
      </c>
      <c r="Q5332">
        <v>15000</v>
      </c>
      <c r="R5332">
        <v>29550</v>
      </c>
      <c r="S5332">
        <v>1.97</v>
      </c>
      <c r="T5332">
        <v>0.01</v>
      </c>
      <c r="U5332">
        <f t="shared" si="1638"/>
        <v>29550</v>
      </c>
      <c r="V5332">
        <f t="shared" si="1639"/>
        <v>3600000</v>
      </c>
      <c r="W5332" s="1" t="s">
        <v>155</v>
      </c>
      <c r="X5332" s="1" t="s">
        <v>1236</v>
      </c>
      <c r="Y5332" s="1" t="s">
        <v>156</v>
      </c>
      <c r="Z5332" s="3">
        <v>9211</v>
      </c>
      <c r="AA5332" s="4">
        <f t="shared" si="1645"/>
        <v>10877</v>
      </c>
      <c r="AB5332" s="4">
        <f t="shared" si="1640"/>
        <v>3890.957206</v>
      </c>
      <c r="AC5332" s="4">
        <f t="shared" si="1641"/>
        <v>10877</v>
      </c>
      <c r="AD5332" s="4">
        <f t="shared" si="1646"/>
        <v>10466.8125</v>
      </c>
      <c r="AE5332" s="3" t="s">
        <v>2632</v>
      </c>
      <c r="AF5332" s="3">
        <v>10877</v>
      </c>
      <c r="AG5332" s="4">
        <f>AI5332</f>
        <v>10877</v>
      </c>
      <c r="AH5332" s="4">
        <v>11224</v>
      </c>
      <c r="AI5332">
        <f t="shared" si="1642"/>
        <v>10877</v>
      </c>
      <c r="AJ5332" t="s">
        <v>2632</v>
      </c>
      <c r="AK5332" s="2">
        <v>30167</v>
      </c>
      <c r="AL5332" s="2">
        <f>AN5332</f>
        <v>30167</v>
      </c>
      <c r="AM5332" s="4">
        <v>11224</v>
      </c>
      <c r="AN5332">
        <f>INDEX($AJ$2:$AJ$6811,MATCH(AM5332,$A$2:$A$6811,0))</f>
        <v>30167</v>
      </c>
      <c r="AP5332">
        <v>47.28</v>
      </c>
      <c r="AQ5332">
        <v>47.28</v>
      </c>
      <c r="AR5332" s="4">
        <v>29</v>
      </c>
      <c r="AS5332" s="4">
        <v>1</v>
      </c>
      <c r="AT5332" s="4">
        <v>2008</v>
      </c>
      <c r="AU5332" s="4">
        <v>29</v>
      </c>
      <c r="AV5332" s="4">
        <v>1</v>
      </c>
      <c r="AW5332" s="4">
        <v>2008</v>
      </c>
      <c r="AX5332" t="str">
        <f t="shared" si="1643"/>
        <v>No Delay</v>
      </c>
      <c r="AY5332">
        <f t="shared" si="1644"/>
        <v>0</v>
      </c>
    </row>
    <row r="5333" spans="1:51" x14ac:dyDescent="0.2">
      <c r="A5333" s="3">
        <v>11839</v>
      </c>
      <c r="B5333" s="1" t="s">
        <v>88</v>
      </c>
      <c r="C5333" s="1" t="s">
        <v>89</v>
      </c>
      <c r="D5333" s="1" t="s">
        <v>130</v>
      </c>
      <c r="E5333" s="1" t="s">
        <v>53</v>
      </c>
      <c r="F5333" s="1" t="s">
        <v>53</v>
      </c>
      <c r="G5333" s="13" t="s">
        <v>1953</v>
      </c>
      <c r="H5333" s="12">
        <v>39476</v>
      </c>
      <c r="I5333" s="12" t="s">
        <v>1953</v>
      </c>
      <c r="J5333" s="12">
        <v>39476</v>
      </c>
      <c r="K5333" s="4">
        <v>640</v>
      </c>
      <c r="L5333" s="1" t="s">
        <v>146</v>
      </c>
      <c r="M5333" s="1" t="s">
        <v>132</v>
      </c>
      <c r="N5333" s="1" t="s">
        <v>196</v>
      </c>
      <c r="O5333" s="1" t="s">
        <v>93</v>
      </c>
      <c r="P5333">
        <v>60</v>
      </c>
      <c r="Q5333">
        <v>22500</v>
      </c>
      <c r="R5333">
        <v>166500</v>
      </c>
      <c r="S5333">
        <v>7.4</v>
      </c>
      <c r="T5333">
        <v>0.12</v>
      </c>
      <c r="U5333">
        <f t="shared" si="1638"/>
        <v>166500</v>
      </c>
      <c r="V5333">
        <f t="shared" si="1639"/>
        <v>1350000</v>
      </c>
      <c r="W5333" s="1" t="s">
        <v>204</v>
      </c>
      <c r="X5333" s="1" t="s">
        <v>1236</v>
      </c>
      <c r="Y5333" s="1" t="s">
        <v>205</v>
      </c>
      <c r="Z5333" s="3">
        <v>8859</v>
      </c>
      <c r="AA5333" s="4">
        <f t="shared" si="1645"/>
        <v>10877</v>
      </c>
      <c r="AB5333" s="4">
        <f t="shared" si="1640"/>
        <v>4714.0657059999994</v>
      </c>
      <c r="AC5333" s="4">
        <f t="shared" si="1641"/>
        <v>10877</v>
      </c>
      <c r="AD5333" s="4">
        <f t="shared" si="1646"/>
        <v>5698.909090909091</v>
      </c>
      <c r="AE5333" s="3" t="s">
        <v>2632</v>
      </c>
      <c r="AF5333" s="3">
        <v>10877</v>
      </c>
      <c r="AG5333" s="4">
        <f>AI5333</f>
        <v>10877</v>
      </c>
      <c r="AH5333" s="4">
        <v>11224</v>
      </c>
      <c r="AI5333">
        <f t="shared" si="1642"/>
        <v>10877</v>
      </c>
      <c r="AJ5333" t="s">
        <v>2632</v>
      </c>
      <c r="AK5333" s="2">
        <v>30167</v>
      </c>
      <c r="AL5333" s="2">
        <f>AN5333</f>
        <v>30167</v>
      </c>
      <c r="AM5333" s="4">
        <v>11224</v>
      </c>
      <c r="AN5333">
        <f>INDEX($AJ$2:$AJ$6811,MATCH(AM5333,$A$2:$A$6811,0))</f>
        <v>30167</v>
      </c>
      <c r="AP5333">
        <v>266.39999999999998</v>
      </c>
      <c r="AQ5333">
        <v>266.39999999999998</v>
      </c>
      <c r="AR5333" s="4">
        <v>29</v>
      </c>
      <c r="AS5333" s="4">
        <v>1</v>
      </c>
      <c r="AT5333" s="4">
        <v>2008</v>
      </c>
      <c r="AU5333" s="4">
        <v>29</v>
      </c>
      <c r="AV5333" s="4">
        <v>1</v>
      </c>
      <c r="AW5333" s="4">
        <v>2008</v>
      </c>
      <c r="AX5333" t="str">
        <f t="shared" si="1643"/>
        <v>No Delay</v>
      </c>
      <c r="AY5333">
        <f t="shared" si="1644"/>
        <v>0</v>
      </c>
    </row>
    <row r="5334" spans="1:51" x14ac:dyDescent="0.2">
      <c r="A5334" s="3">
        <v>66967</v>
      </c>
      <c r="B5334" s="1" t="s">
        <v>168</v>
      </c>
      <c r="C5334" s="1" t="s">
        <v>150</v>
      </c>
      <c r="D5334" s="1" t="s">
        <v>100</v>
      </c>
      <c r="E5334" s="1" t="s">
        <v>253</v>
      </c>
      <c r="F5334" s="1" t="s">
        <v>253</v>
      </c>
      <c r="G5334" s="13" t="s">
        <v>2246</v>
      </c>
      <c r="H5334" s="12">
        <v>40549</v>
      </c>
      <c r="I5334" s="12" t="s">
        <v>2246</v>
      </c>
      <c r="J5334" s="12">
        <v>40549</v>
      </c>
      <c r="K5334" s="4">
        <v>2955</v>
      </c>
      <c r="L5334" s="1" t="s">
        <v>146</v>
      </c>
      <c r="M5334" s="1" t="s">
        <v>170</v>
      </c>
      <c r="N5334" s="1" t="s">
        <v>302</v>
      </c>
      <c r="O5334" s="1" t="s">
        <v>93</v>
      </c>
      <c r="P5334">
        <v>30</v>
      </c>
      <c r="Q5334">
        <v>116857</v>
      </c>
      <c r="R5334">
        <v>777099.05</v>
      </c>
      <c r="S5334">
        <v>6.65</v>
      </c>
      <c r="T5334">
        <v>0.22</v>
      </c>
      <c r="U5334">
        <f t="shared" si="1638"/>
        <v>777099.05</v>
      </c>
      <c r="V5334">
        <f t="shared" si="1639"/>
        <v>3505710</v>
      </c>
      <c r="W5334" s="1" t="s">
        <v>155</v>
      </c>
      <c r="X5334" s="1" t="s">
        <v>1236</v>
      </c>
      <c r="Y5334" s="1" t="s">
        <v>156</v>
      </c>
      <c r="Z5334" s="3">
        <v>8107</v>
      </c>
      <c r="AA5334" s="4">
        <f t="shared" si="1645"/>
        <v>10907</v>
      </c>
      <c r="AB5334" s="4">
        <f t="shared" si="1640"/>
        <v>15069.538870600001</v>
      </c>
      <c r="AC5334" s="4">
        <f t="shared" si="1641"/>
        <v>10907</v>
      </c>
      <c r="AD5334" s="4">
        <f t="shared" si="1646"/>
        <v>10907</v>
      </c>
      <c r="AE5334" s="4">
        <v>10907</v>
      </c>
      <c r="AF5334" s="4">
        <v>10907</v>
      </c>
      <c r="AG5334" s="4">
        <f>AE5334</f>
        <v>10907</v>
      </c>
      <c r="AI5334" t="e">
        <f t="shared" si="1642"/>
        <v>#N/A</v>
      </c>
      <c r="AJ5334">
        <v>7905.94</v>
      </c>
      <c r="AK5334" s="2">
        <v>7905.94</v>
      </c>
      <c r="AL5334" s="2">
        <f>AJ5334</f>
        <v>7905.94</v>
      </c>
      <c r="AM5334" s="4"/>
      <c r="AN5334" t="e">
        <f>VLOOKUP([1]!Tabelle13[[#This Row],[Vlookup this ID for freight costs]],$AL$2:$AL$6811,2,FALSE)</f>
        <v>#REF!</v>
      </c>
      <c r="AP5334">
        <v>1675.43</v>
      </c>
      <c r="AQ5334">
        <v>1675.43</v>
      </c>
      <c r="AR5334" s="4">
        <v>6</v>
      </c>
      <c r="AS5334" s="4">
        <v>1</v>
      </c>
      <c r="AT5334" s="4">
        <v>2011</v>
      </c>
      <c r="AU5334" s="4">
        <v>6</v>
      </c>
      <c r="AV5334" s="4">
        <v>1</v>
      </c>
      <c r="AW5334" s="4">
        <v>2011</v>
      </c>
      <c r="AX5334" t="str">
        <f t="shared" si="1643"/>
        <v>No Delay</v>
      </c>
      <c r="AY5334">
        <f t="shared" si="1644"/>
        <v>0</v>
      </c>
    </row>
    <row r="5335" spans="1:51" x14ac:dyDescent="0.2">
      <c r="A5335" s="3">
        <v>85873</v>
      </c>
      <c r="B5335" s="1" t="s">
        <v>140</v>
      </c>
      <c r="C5335" s="1" t="s">
        <v>99</v>
      </c>
      <c r="D5335" s="1" t="s">
        <v>130</v>
      </c>
      <c r="E5335" s="1" t="s">
        <v>101</v>
      </c>
      <c r="F5335" s="1" t="s">
        <v>101</v>
      </c>
      <c r="G5335" s="13" t="s">
        <v>1510</v>
      </c>
      <c r="H5335" s="12">
        <v>41136</v>
      </c>
      <c r="I5335" s="12" t="s">
        <v>1568</v>
      </c>
      <c r="J5335" s="12">
        <v>41115</v>
      </c>
      <c r="K5335" s="4">
        <v>4062</v>
      </c>
      <c r="L5335" s="1" t="s">
        <v>146</v>
      </c>
      <c r="M5335" s="1" t="s">
        <v>132</v>
      </c>
      <c r="N5335" s="1" t="s">
        <v>1032</v>
      </c>
      <c r="O5335" s="1" t="s">
        <v>93</v>
      </c>
      <c r="P5335">
        <v>240</v>
      </c>
      <c r="Q5335">
        <v>29504</v>
      </c>
      <c r="R5335">
        <v>57532.800000000003</v>
      </c>
      <c r="S5335">
        <v>1.95</v>
      </c>
      <c r="T5335">
        <v>0.01</v>
      </c>
      <c r="U5335">
        <f t="shared" si="1638"/>
        <v>57532.799999999996</v>
      </c>
      <c r="V5335">
        <f t="shared" si="1639"/>
        <v>7080960</v>
      </c>
      <c r="W5335" s="1" t="s">
        <v>155</v>
      </c>
      <c r="X5335" s="1" t="s">
        <v>1236</v>
      </c>
      <c r="Y5335" s="1" t="s">
        <v>156</v>
      </c>
      <c r="Z5335" s="3">
        <v>12500</v>
      </c>
      <c r="AA5335" s="4">
        <f t="shared" si="1645"/>
        <v>10913</v>
      </c>
      <c r="AB5335" s="4">
        <f t="shared" si="1640"/>
        <v>5482.7392971999998</v>
      </c>
      <c r="AC5335" s="4">
        <f t="shared" si="1641"/>
        <v>10913</v>
      </c>
      <c r="AD5335" s="4">
        <f t="shared" si="1646"/>
        <v>10913</v>
      </c>
      <c r="AE5335" s="4">
        <v>10913</v>
      </c>
      <c r="AF5335" s="4">
        <v>10913</v>
      </c>
      <c r="AG5335" s="4">
        <f>AE5335</f>
        <v>10913</v>
      </c>
      <c r="AI5335" t="e">
        <f t="shared" si="1642"/>
        <v>#N/A</v>
      </c>
      <c r="AJ5335">
        <v>3853.89</v>
      </c>
      <c r="AK5335" s="2">
        <v>3853.89</v>
      </c>
      <c r="AL5335" s="2">
        <f>AJ5335</f>
        <v>3853.89</v>
      </c>
      <c r="AM5335" s="4"/>
      <c r="AN5335" t="e">
        <f>VLOOKUP([1]!Tabelle13[[#This Row],[Vlookup this ID for freight costs]],$AL$2:$AL$6811,2,FALSE)</f>
        <v>#REF!</v>
      </c>
      <c r="AP5335">
        <v>94.93</v>
      </c>
      <c r="AQ5335">
        <v>94.93</v>
      </c>
      <c r="AR5335" s="4">
        <v>15</v>
      </c>
      <c r="AS5335" s="4">
        <v>8</v>
      </c>
      <c r="AT5335" s="4">
        <v>2012</v>
      </c>
      <c r="AU5335" s="4">
        <v>25</v>
      </c>
      <c r="AV5335" s="4">
        <v>7</v>
      </c>
      <c r="AW5335" s="4">
        <v>2012</v>
      </c>
      <c r="AX5335" t="str">
        <f t="shared" si="1643"/>
        <v>No Delay</v>
      </c>
      <c r="AY5335">
        <f t="shared" si="1644"/>
        <v>0</v>
      </c>
    </row>
    <row r="5336" spans="1:51" x14ac:dyDescent="0.2">
      <c r="A5336" s="3">
        <v>32543</v>
      </c>
      <c r="B5336" s="1" t="s">
        <v>168</v>
      </c>
      <c r="C5336" s="1" t="s">
        <v>150</v>
      </c>
      <c r="D5336" s="1" t="s">
        <v>100</v>
      </c>
      <c r="E5336" s="1" t="s">
        <v>253</v>
      </c>
      <c r="F5336" s="1" t="s">
        <v>253</v>
      </c>
      <c r="G5336" s="13" t="s">
        <v>1725</v>
      </c>
      <c r="H5336" s="12">
        <v>40899</v>
      </c>
      <c r="I5336" s="12" t="s">
        <v>1725</v>
      </c>
      <c r="J5336" s="12">
        <v>40899</v>
      </c>
      <c r="K5336" s="4">
        <v>3668</v>
      </c>
      <c r="L5336" s="1" t="s">
        <v>146</v>
      </c>
      <c r="M5336" s="1" t="s">
        <v>170</v>
      </c>
      <c r="N5336" s="1" t="s">
        <v>167</v>
      </c>
      <c r="O5336" s="1" t="s">
        <v>93</v>
      </c>
      <c r="P5336">
        <v>30</v>
      </c>
      <c r="Q5336">
        <v>128887</v>
      </c>
      <c r="R5336">
        <v>549058.62</v>
      </c>
      <c r="S5336">
        <v>4.26</v>
      </c>
      <c r="T5336">
        <v>0.14000000000000001</v>
      </c>
      <c r="U5336">
        <f t="shared" si="1638"/>
        <v>549058.62</v>
      </c>
      <c r="V5336">
        <f t="shared" si="1639"/>
        <v>3866610</v>
      </c>
      <c r="W5336" s="1" t="s">
        <v>155</v>
      </c>
      <c r="X5336" s="1" t="s">
        <v>1236</v>
      </c>
      <c r="Y5336" s="1" t="s">
        <v>156</v>
      </c>
      <c r="Z5336" s="3">
        <v>8107</v>
      </c>
      <c r="AA5336" s="4">
        <f t="shared" si="1645"/>
        <v>10956</v>
      </c>
      <c r="AB5336" s="4">
        <f t="shared" si="1640"/>
        <v>16389.804904600001</v>
      </c>
      <c r="AC5336" s="4">
        <f t="shared" si="1641"/>
        <v>10956</v>
      </c>
      <c r="AD5336" s="4">
        <f t="shared" si="1646"/>
        <v>10956</v>
      </c>
      <c r="AE5336" s="4">
        <v>10956</v>
      </c>
      <c r="AF5336" s="4">
        <v>10956</v>
      </c>
      <c r="AG5336" s="4">
        <f>AE5336</f>
        <v>10956</v>
      </c>
      <c r="AI5336" t="e">
        <f t="shared" si="1642"/>
        <v>#N/A</v>
      </c>
      <c r="AJ5336">
        <v>16429.12</v>
      </c>
      <c r="AK5336" s="2">
        <v>16429.12</v>
      </c>
      <c r="AL5336" s="2">
        <f>AJ5336</f>
        <v>16429.12</v>
      </c>
      <c r="AM5336" s="4"/>
      <c r="AN5336" t="e">
        <f>VLOOKUP([1]!Tabelle13[[#This Row],[Vlookup this ID for freight costs]],$AL$2:$AL$6811,2,FALSE)</f>
        <v>#REF!</v>
      </c>
      <c r="AP5336">
        <v>905.95</v>
      </c>
      <c r="AQ5336">
        <v>905.95</v>
      </c>
      <c r="AR5336" s="4">
        <v>22</v>
      </c>
      <c r="AS5336" s="4">
        <v>12</v>
      </c>
      <c r="AT5336" s="4">
        <v>2011</v>
      </c>
      <c r="AU5336" s="4">
        <v>22</v>
      </c>
      <c r="AV5336" s="4">
        <v>12</v>
      </c>
      <c r="AW5336" s="4">
        <v>2011</v>
      </c>
      <c r="AX5336" t="str">
        <f t="shared" si="1643"/>
        <v>No Delay</v>
      </c>
      <c r="AY5336">
        <f t="shared" si="1644"/>
        <v>0</v>
      </c>
    </row>
    <row r="5337" spans="1:51" x14ac:dyDescent="0.2">
      <c r="A5337" s="3">
        <v>69376</v>
      </c>
      <c r="B5337" s="1" t="s">
        <v>168</v>
      </c>
      <c r="C5337" s="1" t="s">
        <v>150</v>
      </c>
      <c r="D5337" s="1" t="s">
        <v>100</v>
      </c>
      <c r="E5337" s="1" t="s">
        <v>253</v>
      </c>
      <c r="F5337" s="1" t="s">
        <v>253</v>
      </c>
      <c r="G5337" s="13" t="s">
        <v>455</v>
      </c>
      <c r="H5337" s="12">
        <v>40612</v>
      </c>
      <c r="I5337" s="12" t="s">
        <v>455</v>
      </c>
      <c r="J5337" s="12">
        <v>40612</v>
      </c>
      <c r="K5337" s="4">
        <v>3066</v>
      </c>
      <c r="L5337" s="1" t="s">
        <v>146</v>
      </c>
      <c r="M5337" s="1" t="s">
        <v>170</v>
      </c>
      <c r="N5337" s="1" t="s">
        <v>167</v>
      </c>
      <c r="O5337" s="1" t="s">
        <v>93</v>
      </c>
      <c r="P5337">
        <v>30</v>
      </c>
      <c r="Q5337">
        <v>127904</v>
      </c>
      <c r="R5337">
        <v>579405.12</v>
      </c>
      <c r="S5337">
        <v>4.53</v>
      </c>
      <c r="T5337">
        <v>0.15</v>
      </c>
      <c r="U5337">
        <f t="shared" si="1638"/>
        <v>579405.12</v>
      </c>
      <c r="V5337">
        <f t="shared" si="1639"/>
        <v>3837120</v>
      </c>
      <c r="W5337" s="1" t="s">
        <v>155</v>
      </c>
      <c r="X5337" s="1" t="s">
        <v>1236</v>
      </c>
      <c r="Y5337" s="1" t="s">
        <v>156</v>
      </c>
      <c r="Z5337" s="3">
        <v>8107</v>
      </c>
      <c r="AA5337" s="4">
        <f t="shared" si="1645"/>
        <v>10980</v>
      </c>
      <c r="AB5337" s="4">
        <f t="shared" si="1640"/>
        <v>16281.922817200002</v>
      </c>
      <c r="AC5337" s="4">
        <f t="shared" si="1641"/>
        <v>10980</v>
      </c>
      <c r="AD5337" s="4">
        <f t="shared" si="1646"/>
        <v>10980</v>
      </c>
      <c r="AE5337" s="4">
        <v>10980</v>
      </c>
      <c r="AF5337" s="4">
        <v>10980</v>
      </c>
      <c r="AG5337" s="4">
        <f>AE5337</f>
        <v>10980</v>
      </c>
      <c r="AI5337" t="e">
        <f t="shared" si="1642"/>
        <v>#N/A</v>
      </c>
      <c r="AJ5337">
        <v>15331.5</v>
      </c>
      <c r="AK5337" s="2">
        <v>15331.5</v>
      </c>
      <c r="AL5337" s="2">
        <f>AJ5337</f>
        <v>15331.5</v>
      </c>
      <c r="AM5337" s="4"/>
      <c r="AN5337" t="e">
        <f>VLOOKUP([1]!Tabelle13[[#This Row],[Vlookup this ID for freight costs]],$AL$2:$AL$6811,2,FALSE)</f>
        <v>#REF!</v>
      </c>
      <c r="AP5337">
        <v>1249.2</v>
      </c>
      <c r="AQ5337">
        <v>1249.2</v>
      </c>
      <c r="AR5337" s="4">
        <v>10</v>
      </c>
      <c r="AS5337" s="4">
        <v>4</v>
      </c>
      <c r="AT5337" s="4">
        <v>2011</v>
      </c>
      <c r="AU5337" s="4">
        <v>10</v>
      </c>
      <c r="AV5337" s="4">
        <v>4</v>
      </c>
      <c r="AW5337" s="4">
        <v>2011</v>
      </c>
      <c r="AX5337" t="str">
        <f t="shared" si="1643"/>
        <v>No Delay</v>
      </c>
      <c r="AY5337">
        <f t="shared" si="1644"/>
        <v>0</v>
      </c>
    </row>
    <row r="5338" spans="1:51" x14ac:dyDescent="0.2">
      <c r="A5338" s="3">
        <v>82404</v>
      </c>
      <c r="B5338" s="1" t="s">
        <v>151</v>
      </c>
      <c r="C5338" s="1" t="s">
        <v>65</v>
      </c>
      <c r="D5338" s="1" t="s">
        <v>130</v>
      </c>
      <c r="E5338" s="1" t="s">
        <v>152</v>
      </c>
      <c r="F5338" s="1" t="s">
        <v>152</v>
      </c>
      <c r="G5338" s="13" t="s">
        <v>761</v>
      </c>
      <c r="H5338" s="12">
        <v>40850</v>
      </c>
      <c r="I5338" s="12" t="s">
        <v>762</v>
      </c>
      <c r="J5338" s="12">
        <v>40814</v>
      </c>
      <c r="K5338" s="4">
        <v>3474</v>
      </c>
      <c r="L5338" s="1" t="s">
        <v>146</v>
      </c>
      <c r="M5338" s="1" t="s">
        <v>132</v>
      </c>
      <c r="N5338" s="1" t="s">
        <v>159</v>
      </c>
      <c r="O5338" s="1" t="s">
        <v>93</v>
      </c>
      <c r="P5338">
        <v>30</v>
      </c>
      <c r="Q5338">
        <v>115089</v>
      </c>
      <c r="R5338">
        <v>1127872.2</v>
      </c>
      <c r="S5338">
        <v>9.8000000000000007</v>
      </c>
      <c r="T5338">
        <v>0.33</v>
      </c>
      <c r="U5338">
        <f t="shared" si="1638"/>
        <v>1127872.2000000002</v>
      </c>
      <c r="V5338">
        <f t="shared" si="1639"/>
        <v>3452670</v>
      </c>
      <c r="W5338" s="1" t="s">
        <v>160</v>
      </c>
      <c r="X5338" s="1" t="s">
        <v>1236</v>
      </c>
      <c r="Y5338" s="1" t="s">
        <v>161</v>
      </c>
      <c r="Z5338" s="3">
        <v>7348</v>
      </c>
      <c r="AA5338" s="4">
        <f t="shared" si="1645"/>
        <v>11004</v>
      </c>
      <c r="AB5338" s="4">
        <f t="shared" si="1640"/>
        <v>14875.504760200001</v>
      </c>
      <c r="AC5338" s="4">
        <f t="shared" si="1641"/>
        <v>11004</v>
      </c>
      <c r="AD5338" s="4">
        <f t="shared" si="1646"/>
        <v>11004</v>
      </c>
      <c r="AE5338" s="4">
        <v>11004</v>
      </c>
      <c r="AF5338" s="4">
        <v>11004</v>
      </c>
      <c r="AG5338" s="4">
        <f>AE5338</f>
        <v>11004</v>
      </c>
      <c r="AI5338" t="e">
        <f t="shared" si="1642"/>
        <v>#N/A</v>
      </c>
      <c r="AJ5338">
        <v>18495.900000000001</v>
      </c>
      <c r="AK5338" s="2">
        <v>18495.900000000001</v>
      </c>
      <c r="AL5338" s="2">
        <f>AJ5338</f>
        <v>18495.900000000001</v>
      </c>
      <c r="AM5338" s="4"/>
      <c r="AN5338" t="e">
        <f>VLOOKUP([1]!Tabelle13[[#This Row],[Vlookup this ID for freight costs]],$AL$2:$AL$6811,2,FALSE)</f>
        <v>#REF!</v>
      </c>
      <c r="AP5338">
        <v>1860.99</v>
      </c>
      <c r="AQ5338">
        <v>1860.99</v>
      </c>
      <c r="AR5338" s="4">
        <v>3</v>
      </c>
      <c r="AS5338" s="4">
        <v>11</v>
      </c>
      <c r="AT5338" s="4">
        <v>2011</v>
      </c>
      <c r="AU5338" s="4">
        <v>28</v>
      </c>
      <c r="AV5338" s="4">
        <v>9</v>
      </c>
      <c r="AW5338" s="4">
        <v>2011</v>
      </c>
      <c r="AX5338" t="str">
        <f t="shared" si="1643"/>
        <v>No Delay</v>
      </c>
      <c r="AY5338">
        <f t="shared" si="1644"/>
        <v>0</v>
      </c>
    </row>
    <row r="5339" spans="1:51" x14ac:dyDescent="0.2">
      <c r="A5339" s="3">
        <v>85399</v>
      </c>
      <c r="B5339" s="1" t="s">
        <v>151</v>
      </c>
      <c r="C5339" s="1" t="s">
        <v>65</v>
      </c>
      <c r="D5339" s="1" t="s">
        <v>130</v>
      </c>
      <c r="E5339" s="1" t="s">
        <v>152</v>
      </c>
      <c r="F5339" s="1" t="s">
        <v>152</v>
      </c>
      <c r="G5339" s="13" t="s">
        <v>1549</v>
      </c>
      <c r="H5339" s="12">
        <v>41535</v>
      </c>
      <c r="I5339" s="12" t="s">
        <v>541</v>
      </c>
      <c r="J5339" s="12">
        <v>41529</v>
      </c>
      <c r="K5339" s="4">
        <v>4907</v>
      </c>
      <c r="L5339" s="1" t="s">
        <v>146</v>
      </c>
      <c r="M5339" s="1" t="s">
        <v>132</v>
      </c>
      <c r="N5339" s="1" t="s">
        <v>154</v>
      </c>
      <c r="O5339" s="1" t="s">
        <v>93</v>
      </c>
      <c r="P5339">
        <v>60</v>
      </c>
      <c r="Q5339">
        <v>80000</v>
      </c>
      <c r="R5339">
        <v>686400</v>
      </c>
      <c r="S5339">
        <v>8.58</v>
      </c>
      <c r="T5339">
        <v>0.14000000000000001</v>
      </c>
      <c r="U5339">
        <f t="shared" si="1638"/>
        <v>686400</v>
      </c>
      <c r="V5339">
        <f t="shared" si="1639"/>
        <v>4800000</v>
      </c>
      <c r="W5339" s="1" t="s">
        <v>197</v>
      </c>
      <c r="X5339" s="1" t="s">
        <v>1236</v>
      </c>
      <c r="Y5339" s="1" t="s">
        <v>3082</v>
      </c>
      <c r="Z5339" s="3">
        <v>7428</v>
      </c>
      <c r="AA5339" s="4">
        <f t="shared" ref="AA5339:AA5340" si="1647">AB5339</f>
        <v>11024.676962000001</v>
      </c>
      <c r="AB5339" s="2">
        <f t="shared" ref="AB5339:AB5340" si="1648">2245.156962+0.109744*Q5339</f>
        <v>11024.676962000001</v>
      </c>
      <c r="AC5339" s="4">
        <f>AD5339</f>
        <v>8648.0398212941182</v>
      </c>
      <c r="AD5339" s="4">
        <f t="shared" si="1646"/>
        <v>8648.0398212941182</v>
      </c>
      <c r="AE5339" s="3" t="s">
        <v>2183</v>
      </c>
      <c r="AF5339" s="3"/>
      <c r="AG5339" s="4" t="str">
        <f>AI5339</f>
        <v>Weight Captured Separately</v>
      </c>
      <c r="AH5339" s="4">
        <v>84854</v>
      </c>
      <c r="AI5339" t="str">
        <f t="shared" si="1642"/>
        <v>Weight Captured Separately</v>
      </c>
      <c r="AJ5339" t="s">
        <v>2183</v>
      </c>
      <c r="AK5339" s="2">
        <v>41352.75</v>
      </c>
      <c r="AL5339" s="2">
        <f>AN5339</f>
        <v>41352.75</v>
      </c>
      <c r="AM5339" s="4">
        <v>84854</v>
      </c>
      <c r="AN5339">
        <f>INDEX($AJ$2:$AJ$6811,MATCH(AM5339,$A$2:$A$6811,0))</f>
        <v>41352.75</v>
      </c>
      <c r="AO5339">
        <f t="shared" ref="AO5339:AO5340" si="1649">IF(AK:AK="",AC:AC*6.242+1.383 -2.844 + 3.145 -2.265  -2.026,AK:AK)</f>
        <v>41352.75</v>
      </c>
      <c r="AP5339">
        <v>849.08</v>
      </c>
      <c r="AQ5339">
        <v>849.08</v>
      </c>
      <c r="AR5339" s="4">
        <v>18</v>
      </c>
      <c r="AS5339" s="4">
        <v>9</v>
      </c>
      <c r="AT5339" s="4">
        <v>2013</v>
      </c>
      <c r="AU5339" s="4">
        <v>12</v>
      </c>
      <c r="AV5339" s="4">
        <v>9</v>
      </c>
      <c r="AW5339" s="4">
        <v>2013</v>
      </c>
      <c r="AX5339" t="str">
        <f t="shared" si="1643"/>
        <v>No Delay</v>
      </c>
      <c r="AY5339">
        <f t="shared" si="1644"/>
        <v>0</v>
      </c>
    </row>
    <row r="5340" spans="1:51" x14ac:dyDescent="0.2">
      <c r="A5340" s="3">
        <v>84124</v>
      </c>
      <c r="B5340" s="1" t="s">
        <v>140</v>
      </c>
      <c r="C5340" s="1" t="s">
        <v>99</v>
      </c>
      <c r="D5340" s="1" t="s">
        <v>130</v>
      </c>
      <c r="E5340" s="1" t="s">
        <v>53</v>
      </c>
      <c r="F5340" s="1" t="s">
        <v>53</v>
      </c>
      <c r="G5340" s="13" t="s">
        <v>1736</v>
      </c>
      <c r="H5340" s="12">
        <v>40938</v>
      </c>
      <c r="I5340" s="12" t="s">
        <v>1725</v>
      </c>
      <c r="J5340" s="12">
        <v>40899</v>
      </c>
      <c r="K5340" s="4">
        <v>3673</v>
      </c>
      <c r="L5340" s="1" t="s">
        <v>146</v>
      </c>
      <c r="M5340" s="1" t="s">
        <v>132</v>
      </c>
      <c r="N5340" s="1" t="s">
        <v>292</v>
      </c>
      <c r="O5340" s="1" t="s">
        <v>93</v>
      </c>
      <c r="P5340">
        <v>30</v>
      </c>
      <c r="Q5340">
        <v>80000</v>
      </c>
      <c r="R5340">
        <v>1593600</v>
      </c>
      <c r="S5340">
        <v>19.920000000000002</v>
      </c>
      <c r="T5340">
        <v>0.66</v>
      </c>
      <c r="U5340">
        <f t="shared" si="1638"/>
        <v>1593600.0000000002</v>
      </c>
      <c r="V5340">
        <f t="shared" si="1639"/>
        <v>2400000</v>
      </c>
      <c r="W5340" s="1" t="s">
        <v>160</v>
      </c>
      <c r="X5340" s="1" t="s">
        <v>1236</v>
      </c>
      <c r="Y5340" s="1" t="s">
        <v>161</v>
      </c>
      <c r="Z5340" s="3">
        <v>5308</v>
      </c>
      <c r="AA5340" s="4">
        <f t="shared" si="1647"/>
        <v>11024.676962000001</v>
      </c>
      <c r="AB5340" s="2">
        <f t="shared" si="1648"/>
        <v>11024.676962000001</v>
      </c>
      <c r="AC5340" s="4">
        <f>AD5340</f>
        <v>5477.1838480999995</v>
      </c>
      <c r="AD5340" s="4">
        <f t="shared" si="1646"/>
        <v>5477.1838480999995</v>
      </c>
      <c r="AE5340" s="4" t="s">
        <v>62</v>
      </c>
      <c r="AG5340" s="4" t="str">
        <f>AE5340</f>
        <v>Weight Captured Separately</v>
      </c>
      <c r="AI5340" t="e">
        <f t="shared" si="1642"/>
        <v>#N/A</v>
      </c>
      <c r="AJ5340" t="s">
        <v>81</v>
      </c>
      <c r="AK5340" s="2"/>
      <c r="AL5340" s="2" t="str">
        <f>AJ5340</f>
        <v>Freight Included in Commodity Cost</v>
      </c>
      <c r="AM5340" s="4"/>
      <c r="AN5340" t="e">
        <f>VLOOKUP([1]!Tabelle13[[#This Row],[Vlookup this ID for freight costs]],$AL$2:$AL$6811,2,FALSE)</f>
        <v>#REF!</v>
      </c>
      <c r="AO5340">
        <f t="shared" si="1649"/>
        <v>34185.9745798402</v>
      </c>
      <c r="AP5340">
        <v>2629.44</v>
      </c>
      <c r="AQ5340">
        <v>2629.44</v>
      </c>
      <c r="AR5340" s="4">
        <v>30</v>
      </c>
      <c r="AS5340" s="4">
        <v>1</v>
      </c>
      <c r="AT5340" s="4">
        <v>2012</v>
      </c>
      <c r="AU5340" s="4">
        <v>22</v>
      </c>
      <c r="AV5340" s="4">
        <v>12</v>
      </c>
      <c r="AW5340" s="4">
        <v>2011</v>
      </c>
      <c r="AX5340" t="str">
        <f t="shared" si="1643"/>
        <v>No Delay</v>
      </c>
      <c r="AY5340">
        <f t="shared" si="1644"/>
        <v>0</v>
      </c>
    </row>
    <row r="5341" spans="1:51" x14ac:dyDescent="0.2">
      <c r="A5341" s="3">
        <v>69908</v>
      </c>
      <c r="B5341" s="1" t="s">
        <v>168</v>
      </c>
      <c r="C5341" s="1" t="s">
        <v>150</v>
      </c>
      <c r="D5341" s="1" t="s">
        <v>100</v>
      </c>
      <c r="E5341" s="1" t="s">
        <v>253</v>
      </c>
      <c r="F5341" s="1" t="s">
        <v>253</v>
      </c>
      <c r="G5341" s="13" t="s">
        <v>1719</v>
      </c>
      <c r="H5341" s="12">
        <v>40659</v>
      </c>
      <c r="I5341" s="12" t="s">
        <v>1203</v>
      </c>
      <c r="J5341" s="12">
        <v>40645</v>
      </c>
      <c r="K5341" s="4">
        <v>3142</v>
      </c>
      <c r="L5341" s="1" t="s">
        <v>146</v>
      </c>
      <c r="M5341" s="1" t="s">
        <v>170</v>
      </c>
      <c r="N5341" s="1" t="s">
        <v>167</v>
      </c>
      <c r="O5341" s="1" t="s">
        <v>93</v>
      </c>
      <c r="P5341">
        <v>30</v>
      </c>
      <c r="Q5341">
        <v>128467</v>
      </c>
      <c r="R5341">
        <v>581955.51</v>
      </c>
      <c r="S5341">
        <v>4.53</v>
      </c>
      <c r="T5341">
        <v>0.15</v>
      </c>
      <c r="U5341">
        <f t="shared" si="1638"/>
        <v>581955.51</v>
      </c>
      <c r="V5341">
        <f t="shared" si="1639"/>
        <v>3854010</v>
      </c>
      <c r="W5341" s="1" t="s">
        <v>155</v>
      </c>
      <c r="X5341" s="1" t="s">
        <v>1236</v>
      </c>
      <c r="Y5341" s="1" t="s">
        <v>156</v>
      </c>
      <c r="Z5341" s="3">
        <v>8107</v>
      </c>
      <c r="AA5341" s="4">
        <f t="shared" si="1645"/>
        <v>11033</v>
      </c>
      <c r="AB5341" s="4">
        <f t="shared" ref="AB5341:AB5351" si="1650" xml:space="preserve"> 2244.740206  + 0.1097478*Q5341</f>
        <v>16343.710828600002</v>
      </c>
      <c r="AC5341" s="4">
        <f t="shared" ref="AC5341:AC5351" si="1651">AF5341</f>
        <v>11033</v>
      </c>
      <c r="AD5341" s="4">
        <f t="shared" si="1646"/>
        <v>11033</v>
      </c>
      <c r="AE5341" s="4">
        <v>11033</v>
      </c>
      <c r="AF5341" s="4">
        <v>11033</v>
      </c>
      <c r="AG5341" s="4">
        <f>AE5341</f>
        <v>11033</v>
      </c>
      <c r="AI5341" t="e">
        <f t="shared" si="1642"/>
        <v>#N/A</v>
      </c>
      <c r="AJ5341">
        <v>11203.81</v>
      </c>
      <c r="AK5341" s="2">
        <v>11203.81</v>
      </c>
      <c r="AL5341" s="2">
        <f>AJ5341</f>
        <v>11203.81</v>
      </c>
      <c r="AM5341" s="4"/>
      <c r="AN5341" t="e">
        <f>VLOOKUP([1]!Tabelle13[[#This Row],[Vlookup this ID for freight costs]],$AL$2:$AL$6811,2,FALSE)</f>
        <v>#REF!</v>
      </c>
      <c r="AP5341">
        <v>1254.7</v>
      </c>
      <c r="AQ5341">
        <v>1254.7</v>
      </c>
      <c r="AR5341" s="4">
        <v>26</v>
      </c>
      <c r="AS5341" s="4">
        <v>4</v>
      </c>
      <c r="AT5341" s="4">
        <v>2011</v>
      </c>
      <c r="AU5341" s="4">
        <v>12</v>
      </c>
      <c r="AV5341" s="4">
        <v>4</v>
      </c>
      <c r="AW5341" s="4">
        <v>2011</v>
      </c>
      <c r="AX5341" t="str">
        <f t="shared" si="1643"/>
        <v>No Delay</v>
      </c>
      <c r="AY5341">
        <f t="shared" si="1644"/>
        <v>0</v>
      </c>
    </row>
    <row r="5342" spans="1:51" x14ac:dyDescent="0.2">
      <c r="A5342" s="3">
        <v>86665</v>
      </c>
      <c r="B5342" s="1" t="s">
        <v>215</v>
      </c>
      <c r="C5342" s="1" t="s">
        <v>89</v>
      </c>
      <c r="D5342" s="1" t="s">
        <v>130</v>
      </c>
      <c r="E5342" s="1" t="s">
        <v>101</v>
      </c>
      <c r="F5342" s="1" t="s">
        <v>101</v>
      </c>
      <c r="G5342" s="13" t="s">
        <v>294</v>
      </c>
      <c r="H5342" s="12">
        <v>41759</v>
      </c>
      <c r="I5342" s="12" t="s">
        <v>858</v>
      </c>
      <c r="J5342" s="12">
        <v>41781</v>
      </c>
      <c r="K5342" s="4">
        <v>5498</v>
      </c>
      <c r="L5342" s="1" t="s">
        <v>146</v>
      </c>
      <c r="M5342" s="1" t="s">
        <v>132</v>
      </c>
      <c r="N5342" s="1" t="s">
        <v>1524</v>
      </c>
      <c r="O5342" s="1" t="s">
        <v>93</v>
      </c>
      <c r="P5342">
        <v>30</v>
      </c>
      <c r="Q5342">
        <v>60200</v>
      </c>
      <c r="R5342">
        <v>633304</v>
      </c>
      <c r="S5342">
        <v>10.52</v>
      </c>
      <c r="T5342">
        <v>0.35</v>
      </c>
      <c r="U5342">
        <f t="shared" si="1638"/>
        <v>633304</v>
      </c>
      <c r="V5342">
        <f t="shared" si="1639"/>
        <v>1806000</v>
      </c>
      <c r="W5342" s="1" t="s">
        <v>179</v>
      </c>
      <c r="X5342" s="1" t="s">
        <v>1236</v>
      </c>
      <c r="Y5342" s="1" t="s">
        <v>156</v>
      </c>
      <c r="Z5342" s="3">
        <v>13090</v>
      </c>
      <c r="AA5342" s="4">
        <f t="shared" si="1645"/>
        <v>11043</v>
      </c>
      <c r="AB5342" s="4">
        <f t="shared" si="1650"/>
        <v>8851.5577659999999</v>
      </c>
      <c r="AC5342" s="4">
        <f t="shared" si="1651"/>
        <v>11043</v>
      </c>
      <c r="AD5342" s="4">
        <f t="shared" si="1646"/>
        <v>11043</v>
      </c>
      <c r="AE5342" s="3" t="s">
        <v>2633</v>
      </c>
      <c r="AF5342" s="3">
        <v>11043</v>
      </c>
      <c r="AG5342" s="4">
        <f>AI5342</f>
        <v>11043</v>
      </c>
      <c r="AH5342" s="4">
        <v>84351</v>
      </c>
      <c r="AI5342">
        <f t="shared" si="1642"/>
        <v>11043</v>
      </c>
      <c r="AJ5342" t="s">
        <v>2633</v>
      </c>
      <c r="AK5342" s="2">
        <v>39329.03</v>
      </c>
      <c r="AL5342" s="2">
        <f>AN5342</f>
        <v>39329.03</v>
      </c>
      <c r="AM5342" s="4">
        <v>84351</v>
      </c>
      <c r="AN5342">
        <f>INDEX($AJ$2:$AJ$6811,MATCH(AM5342,$A$2:$A$6811,0))</f>
        <v>39329.03</v>
      </c>
      <c r="AP5342">
        <v>783.4</v>
      </c>
      <c r="AQ5342">
        <v>783.4</v>
      </c>
      <c r="AR5342" s="4">
        <v>30</v>
      </c>
      <c r="AS5342" s="4">
        <v>4</v>
      </c>
      <c r="AT5342" s="4">
        <v>2014</v>
      </c>
      <c r="AU5342" s="4">
        <v>22</v>
      </c>
      <c r="AV5342" s="4">
        <v>5</v>
      </c>
      <c r="AW5342" s="4">
        <v>2014</v>
      </c>
      <c r="AX5342" t="str">
        <f t="shared" si="1643"/>
        <v>Delay</v>
      </c>
      <c r="AY5342">
        <f t="shared" si="1644"/>
        <v>22</v>
      </c>
    </row>
    <row r="5343" spans="1:51" x14ac:dyDescent="0.2">
      <c r="A5343" s="3">
        <v>84351</v>
      </c>
      <c r="B5343" s="1" t="s">
        <v>215</v>
      </c>
      <c r="C5343" s="1" t="s">
        <v>89</v>
      </c>
      <c r="D5343" s="1" t="s">
        <v>130</v>
      </c>
      <c r="E5343" s="1" t="s">
        <v>101</v>
      </c>
      <c r="F5343" s="1" t="s">
        <v>101</v>
      </c>
      <c r="G5343" s="13" t="s">
        <v>294</v>
      </c>
      <c r="H5343" s="12">
        <v>41759</v>
      </c>
      <c r="I5343" s="12" t="s">
        <v>858</v>
      </c>
      <c r="J5343" s="12">
        <v>41781</v>
      </c>
      <c r="K5343" s="4">
        <v>5493</v>
      </c>
      <c r="L5343" s="1" t="s">
        <v>146</v>
      </c>
      <c r="M5343" s="1" t="s">
        <v>132</v>
      </c>
      <c r="N5343" s="1" t="s">
        <v>302</v>
      </c>
      <c r="O5343" s="1" t="s">
        <v>93</v>
      </c>
      <c r="P5343">
        <v>30</v>
      </c>
      <c r="Q5343">
        <v>4400</v>
      </c>
      <c r="R5343">
        <v>17776</v>
      </c>
      <c r="S5343">
        <v>4.04</v>
      </c>
      <c r="T5343">
        <v>0.13</v>
      </c>
      <c r="U5343">
        <f t="shared" si="1638"/>
        <v>17776</v>
      </c>
      <c r="V5343">
        <f t="shared" si="1639"/>
        <v>132000</v>
      </c>
      <c r="W5343" s="1" t="s">
        <v>160</v>
      </c>
      <c r="X5343" s="1" t="s">
        <v>1236</v>
      </c>
      <c r="Y5343" s="1" t="s">
        <v>161</v>
      </c>
      <c r="Z5343" s="3">
        <v>12573</v>
      </c>
      <c r="AA5343" s="4">
        <f t="shared" si="1645"/>
        <v>11043</v>
      </c>
      <c r="AB5343" s="4">
        <f t="shared" si="1650"/>
        <v>2727.6305259999999</v>
      </c>
      <c r="AC5343" s="4">
        <f t="shared" si="1651"/>
        <v>11043</v>
      </c>
      <c r="AD5343" s="4">
        <f t="shared" si="1646"/>
        <v>2867.2888644</v>
      </c>
      <c r="AE5343" s="4">
        <v>11043</v>
      </c>
      <c r="AF5343" s="4">
        <v>11043</v>
      </c>
      <c r="AG5343" s="4">
        <f>AE5343</f>
        <v>11043</v>
      </c>
      <c r="AI5343" t="e">
        <f t="shared" si="1642"/>
        <v>#N/A</v>
      </c>
      <c r="AJ5343">
        <v>39329.03</v>
      </c>
      <c r="AK5343" s="2">
        <v>39329.03</v>
      </c>
      <c r="AL5343" s="2">
        <f>AJ5343</f>
        <v>39329.03</v>
      </c>
      <c r="AM5343" s="4"/>
      <c r="AN5343" t="e">
        <f>VLOOKUP([1]!Tabelle13[[#This Row],[Vlookup this ID for freight costs]],$AL$2:$AL$6811,2,FALSE)</f>
        <v>#REF!</v>
      </c>
      <c r="AP5343">
        <v>21.99</v>
      </c>
      <c r="AQ5343">
        <v>21.99</v>
      </c>
      <c r="AR5343" s="4">
        <v>30</v>
      </c>
      <c r="AS5343" s="4">
        <v>4</v>
      </c>
      <c r="AT5343" s="4">
        <v>2014</v>
      </c>
      <c r="AU5343" s="4">
        <v>22</v>
      </c>
      <c r="AV5343" s="4">
        <v>5</v>
      </c>
      <c r="AW5343" s="4">
        <v>2014</v>
      </c>
      <c r="AX5343" t="str">
        <f t="shared" si="1643"/>
        <v>Delay</v>
      </c>
      <c r="AY5343">
        <f t="shared" si="1644"/>
        <v>22</v>
      </c>
    </row>
    <row r="5344" spans="1:51" x14ac:dyDescent="0.2">
      <c r="A5344" s="3">
        <v>84911</v>
      </c>
      <c r="B5344" s="1" t="s">
        <v>215</v>
      </c>
      <c r="C5344" s="1" t="s">
        <v>89</v>
      </c>
      <c r="D5344" s="1" t="s">
        <v>130</v>
      </c>
      <c r="E5344" s="1" t="s">
        <v>101</v>
      </c>
      <c r="F5344" s="1" t="s">
        <v>101</v>
      </c>
      <c r="G5344" s="13" t="s">
        <v>294</v>
      </c>
      <c r="H5344" s="12">
        <v>41759</v>
      </c>
      <c r="I5344" s="12" t="s">
        <v>858</v>
      </c>
      <c r="J5344" s="12">
        <v>41781</v>
      </c>
      <c r="K5344" s="4">
        <v>5494</v>
      </c>
      <c r="L5344" s="1" t="s">
        <v>146</v>
      </c>
      <c r="M5344" s="1" t="s">
        <v>132</v>
      </c>
      <c r="N5344" s="1" t="s">
        <v>238</v>
      </c>
      <c r="O5344" s="1" t="s">
        <v>93</v>
      </c>
      <c r="P5344">
        <v>30</v>
      </c>
      <c r="Q5344">
        <v>26000</v>
      </c>
      <c r="R5344">
        <v>122200</v>
      </c>
      <c r="S5344">
        <v>4.7</v>
      </c>
      <c r="T5344">
        <v>0.16</v>
      </c>
      <c r="U5344">
        <f t="shared" si="1638"/>
        <v>122200</v>
      </c>
      <c r="V5344">
        <f t="shared" si="1639"/>
        <v>780000</v>
      </c>
      <c r="W5344" s="1" t="s">
        <v>179</v>
      </c>
      <c r="X5344" s="1" t="s">
        <v>1236</v>
      </c>
      <c r="Y5344" s="1" t="s">
        <v>156</v>
      </c>
      <c r="Z5344" s="3">
        <v>13090</v>
      </c>
      <c r="AA5344" s="4">
        <f t="shared" si="1645"/>
        <v>11043</v>
      </c>
      <c r="AB5344" s="4">
        <f t="shared" si="1650"/>
        <v>5098.1830060000002</v>
      </c>
      <c r="AC5344" s="4">
        <f t="shared" si="1651"/>
        <v>11043</v>
      </c>
      <c r="AD5344" s="4">
        <f t="shared" si="1646"/>
        <v>5327.333333333333</v>
      </c>
      <c r="AE5344" s="3" t="s">
        <v>2633</v>
      </c>
      <c r="AF5344" s="3">
        <v>11043</v>
      </c>
      <c r="AG5344" s="4">
        <f>AI5344</f>
        <v>11043</v>
      </c>
      <c r="AH5344" s="4">
        <v>84351</v>
      </c>
      <c r="AI5344">
        <f t="shared" si="1642"/>
        <v>11043</v>
      </c>
      <c r="AJ5344" t="s">
        <v>2633</v>
      </c>
      <c r="AK5344" s="2">
        <v>39329.03</v>
      </c>
      <c r="AL5344" s="2">
        <f>AN5344</f>
        <v>39329.03</v>
      </c>
      <c r="AM5344" s="4">
        <v>84351</v>
      </c>
      <c r="AN5344">
        <f>INDEX($AJ$2:$AJ$6811,MATCH(AM5344,$A$2:$A$6811,0))</f>
        <v>39329.03</v>
      </c>
      <c r="AP5344">
        <v>151.16</v>
      </c>
      <c r="AQ5344">
        <v>151.16</v>
      </c>
      <c r="AR5344" s="4">
        <v>30</v>
      </c>
      <c r="AS5344" s="4">
        <v>4</v>
      </c>
      <c r="AT5344" s="4">
        <v>2014</v>
      </c>
      <c r="AU5344" s="4">
        <v>22</v>
      </c>
      <c r="AV5344" s="4">
        <v>5</v>
      </c>
      <c r="AW5344" s="4">
        <v>2014</v>
      </c>
      <c r="AX5344" t="str">
        <f t="shared" si="1643"/>
        <v>Delay</v>
      </c>
      <c r="AY5344">
        <f t="shared" si="1644"/>
        <v>22</v>
      </c>
    </row>
    <row r="5345" spans="1:51" x14ac:dyDescent="0.2">
      <c r="A5345" s="3">
        <v>84083</v>
      </c>
      <c r="B5345" s="1" t="s">
        <v>172</v>
      </c>
      <c r="C5345" s="1" t="s">
        <v>114</v>
      </c>
      <c r="D5345" s="1" t="s">
        <v>130</v>
      </c>
      <c r="E5345" s="1" t="s">
        <v>101</v>
      </c>
      <c r="F5345" s="1" t="s">
        <v>101</v>
      </c>
      <c r="G5345" s="13" t="s">
        <v>263</v>
      </c>
      <c r="H5345" s="12">
        <v>40663</v>
      </c>
      <c r="I5345" s="12" t="s">
        <v>264</v>
      </c>
      <c r="J5345" s="12">
        <v>40683</v>
      </c>
      <c r="K5345" s="4">
        <v>3192</v>
      </c>
      <c r="L5345" s="1" t="s">
        <v>146</v>
      </c>
      <c r="M5345" s="1" t="s">
        <v>132</v>
      </c>
      <c r="N5345" s="1" t="s">
        <v>275</v>
      </c>
      <c r="O5345" s="1" t="s">
        <v>93</v>
      </c>
      <c r="P5345">
        <v>60</v>
      </c>
      <c r="Q5345">
        <v>120000</v>
      </c>
      <c r="R5345">
        <v>1026000</v>
      </c>
      <c r="S5345">
        <v>8.5500000000000007</v>
      </c>
      <c r="T5345">
        <v>0.14000000000000001</v>
      </c>
      <c r="U5345">
        <f t="shared" si="1638"/>
        <v>1026000.0000000001</v>
      </c>
      <c r="V5345">
        <f t="shared" si="1639"/>
        <v>7200000</v>
      </c>
      <c r="W5345" s="1" t="s">
        <v>155</v>
      </c>
      <c r="X5345" s="1" t="s">
        <v>1236</v>
      </c>
      <c r="Y5345" s="1" t="s">
        <v>156</v>
      </c>
      <c r="Z5345" s="3">
        <v>14240</v>
      </c>
      <c r="AA5345" s="4">
        <f t="shared" si="1645"/>
        <v>11057</v>
      </c>
      <c r="AB5345" s="4">
        <f t="shared" si="1650"/>
        <v>15414.476206000001</v>
      </c>
      <c r="AC5345" s="4">
        <f t="shared" si="1651"/>
        <v>11057</v>
      </c>
      <c r="AD5345" s="4">
        <f t="shared" si="1646"/>
        <v>29790</v>
      </c>
      <c r="AE5345" s="4">
        <v>11057</v>
      </c>
      <c r="AF5345" s="4">
        <v>11057</v>
      </c>
      <c r="AG5345" s="4">
        <f>AE5345</f>
        <v>11057</v>
      </c>
      <c r="AI5345" t="e">
        <f t="shared" si="1642"/>
        <v>#N/A</v>
      </c>
      <c r="AJ5345">
        <v>12049.4</v>
      </c>
      <c r="AK5345" s="2">
        <v>12049.4</v>
      </c>
      <c r="AL5345" s="2">
        <f>AJ5345</f>
        <v>12049.4</v>
      </c>
      <c r="AM5345" s="4"/>
      <c r="AN5345" t="e">
        <f>VLOOKUP([1]!Tabelle13[[#This Row],[Vlookup this ID for freight costs]],$AL$2:$AL$6811,2,FALSE)</f>
        <v>#REF!</v>
      </c>
      <c r="AP5345">
        <v>2212.06</v>
      </c>
      <c r="AQ5345">
        <v>2212.06</v>
      </c>
      <c r="AR5345" s="4">
        <v>30</v>
      </c>
      <c r="AS5345" s="4">
        <v>4</v>
      </c>
      <c r="AT5345" s="4">
        <v>2011</v>
      </c>
      <c r="AU5345" s="4">
        <v>20</v>
      </c>
      <c r="AV5345" s="4">
        <v>5</v>
      </c>
      <c r="AW5345" s="4">
        <v>2011</v>
      </c>
      <c r="AX5345" t="str">
        <f t="shared" si="1643"/>
        <v>Delay</v>
      </c>
      <c r="AY5345">
        <f t="shared" si="1644"/>
        <v>20</v>
      </c>
    </row>
    <row r="5346" spans="1:51" x14ac:dyDescent="0.2">
      <c r="A5346" s="3">
        <v>83817</v>
      </c>
      <c r="B5346" s="1" t="s">
        <v>50</v>
      </c>
      <c r="C5346" s="1" t="s">
        <v>51</v>
      </c>
      <c r="D5346" s="1" t="s">
        <v>130</v>
      </c>
      <c r="E5346" s="1" t="s">
        <v>101</v>
      </c>
      <c r="F5346" s="1" t="s">
        <v>101</v>
      </c>
      <c r="G5346" s="13" t="s">
        <v>534</v>
      </c>
      <c r="H5346" s="12">
        <v>41912</v>
      </c>
      <c r="I5346" s="12" t="s">
        <v>971</v>
      </c>
      <c r="J5346" s="12">
        <v>41956</v>
      </c>
      <c r="K5346" s="4">
        <v>6121</v>
      </c>
      <c r="L5346" s="1" t="s">
        <v>146</v>
      </c>
      <c r="M5346" s="1" t="s">
        <v>132</v>
      </c>
      <c r="N5346" s="1" t="s">
        <v>392</v>
      </c>
      <c r="O5346" s="1" t="s">
        <v>393</v>
      </c>
      <c r="P5346">
        <v>120</v>
      </c>
      <c r="Q5346">
        <v>49000</v>
      </c>
      <c r="R5346">
        <v>926100</v>
      </c>
      <c r="S5346">
        <v>18.899999999999999</v>
      </c>
      <c r="T5346">
        <v>0.16</v>
      </c>
      <c r="U5346">
        <f t="shared" si="1638"/>
        <v>926099.99999999988</v>
      </c>
      <c r="V5346">
        <f t="shared" si="1639"/>
        <v>5880000</v>
      </c>
      <c r="W5346" s="1" t="s">
        <v>394</v>
      </c>
      <c r="X5346" s="1" t="s">
        <v>112</v>
      </c>
      <c r="Y5346" s="1" t="s">
        <v>112</v>
      </c>
      <c r="Z5346" s="3">
        <v>12465</v>
      </c>
      <c r="AA5346" s="4">
        <f t="shared" si="1645"/>
        <v>11107</v>
      </c>
      <c r="AB5346" s="4">
        <f t="shared" si="1650"/>
        <v>7622.3824060000006</v>
      </c>
      <c r="AC5346" s="4">
        <f t="shared" si="1651"/>
        <v>11107</v>
      </c>
      <c r="AD5346" s="4">
        <f t="shared" si="1646"/>
        <v>10314.5</v>
      </c>
      <c r="AE5346" s="4">
        <v>11107</v>
      </c>
      <c r="AF5346" s="4">
        <v>11107</v>
      </c>
      <c r="AG5346" s="4">
        <f>AE5346</f>
        <v>11107</v>
      </c>
      <c r="AI5346" t="e">
        <f t="shared" si="1642"/>
        <v>#N/A</v>
      </c>
      <c r="AJ5346">
        <v>5982.43</v>
      </c>
      <c r="AK5346" s="2">
        <v>5982.43</v>
      </c>
      <c r="AL5346" s="2">
        <f>AJ5346</f>
        <v>5982.43</v>
      </c>
      <c r="AM5346" s="4"/>
      <c r="AN5346" t="e">
        <f>VLOOKUP([1]!Tabelle13[[#This Row],[Vlookup this ID for freight costs]],$AL$2:$AL$6811,2,FALSE)</f>
        <v>#REF!</v>
      </c>
      <c r="AP5346">
        <v>952.03</v>
      </c>
      <c r="AQ5346">
        <v>952.03</v>
      </c>
      <c r="AR5346" s="4">
        <v>30</v>
      </c>
      <c r="AS5346" s="4">
        <v>9</v>
      </c>
      <c r="AT5346" s="4">
        <v>2014</v>
      </c>
      <c r="AU5346" s="4">
        <v>13</v>
      </c>
      <c r="AV5346" s="4">
        <v>11</v>
      </c>
      <c r="AW5346" s="4">
        <v>2014</v>
      </c>
      <c r="AX5346" t="str">
        <f t="shared" si="1643"/>
        <v>Delay</v>
      </c>
      <c r="AY5346">
        <f t="shared" si="1644"/>
        <v>44</v>
      </c>
    </row>
    <row r="5347" spans="1:51" x14ac:dyDescent="0.2">
      <c r="A5347" s="3">
        <v>86698</v>
      </c>
      <c r="B5347" s="1" t="s">
        <v>50</v>
      </c>
      <c r="C5347" s="1" t="s">
        <v>51</v>
      </c>
      <c r="D5347" s="1" t="s">
        <v>130</v>
      </c>
      <c r="E5347" s="1" t="s">
        <v>101</v>
      </c>
      <c r="F5347" s="1" t="s">
        <v>101</v>
      </c>
      <c r="G5347" s="13" t="s">
        <v>534</v>
      </c>
      <c r="H5347" s="12">
        <v>41912</v>
      </c>
      <c r="I5347" s="12" t="s">
        <v>971</v>
      </c>
      <c r="J5347" s="12">
        <v>41956</v>
      </c>
      <c r="K5347" s="4">
        <v>6128</v>
      </c>
      <c r="L5347" s="1" t="s">
        <v>146</v>
      </c>
      <c r="M5347" s="1" t="s">
        <v>132</v>
      </c>
      <c r="N5347" s="1" t="s">
        <v>238</v>
      </c>
      <c r="O5347" s="1" t="s">
        <v>93</v>
      </c>
      <c r="P5347">
        <v>30</v>
      </c>
      <c r="Q5347">
        <v>2199</v>
      </c>
      <c r="R5347">
        <v>10203.36</v>
      </c>
      <c r="S5347">
        <v>4.6399999999999997</v>
      </c>
      <c r="T5347">
        <v>0.15</v>
      </c>
      <c r="U5347">
        <f t="shared" si="1638"/>
        <v>10203.359999999999</v>
      </c>
      <c r="V5347">
        <f t="shared" si="1639"/>
        <v>65970</v>
      </c>
      <c r="W5347" s="1" t="s">
        <v>861</v>
      </c>
      <c r="X5347" s="1" t="s">
        <v>1236</v>
      </c>
      <c r="Y5347" s="1" t="s">
        <v>156</v>
      </c>
      <c r="Z5347" s="3">
        <v>14703</v>
      </c>
      <c r="AA5347" s="4">
        <f t="shared" si="1645"/>
        <v>11107</v>
      </c>
      <c r="AB5347" s="4">
        <f t="shared" si="1650"/>
        <v>2486.0756182</v>
      </c>
      <c r="AC5347" s="4">
        <f t="shared" si="1651"/>
        <v>11107</v>
      </c>
      <c r="AD5347" s="4">
        <f t="shared" si="1646"/>
        <v>5421.25</v>
      </c>
      <c r="AE5347" s="3" t="s">
        <v>2634</v>
      </c>
      <c r="AF5347" s="3">
        <v>11107</v>
      </c>
      <c r="AG5347" s="4">
        <f>AI5347</f>
        <v>11107</v>
      </c>
      <c r="AH5347" s="4">
        <v>83817</v>
      </c>
      <c r="AI5347">
        <f t="shared" si="1642"/>
        <v>11107</v>
      </c>
      <c r="AJ5347" t="s">
        <v>2634</v>
      </c>
      <c r="AK5347" s="2">
        <v>5982.43</v>
      </c>
      <c r="AL5347" s="2">
        <f>AN5347</f>
        <v>5982.43</v>
      </c>
      <c r="AM5347" s="4">
        <v>83817</v>
      </c>
      <c r="AN5347">
        <f>INDEX($AJ$2:$AJ$6811,MATCH(AM5347,$A$2:$A$6811,0))</f>
        <v>5982.43</v>
      </c>
      <c r="AP5347">
        <v>10.49</v>
      </c>
      <c r="AQ5347">
        <v>10.49</v>
      </c>
      <c r="AR5347" s="4">
        <v>30</v>
      </c>
      <c r="AS5347" s="4">
        <v>9</v>
      </c>
      <c r="AT5347" s="4">
        <v>2014</v>
      </c>
      <c r="AU5347" s="4">
        <v>13</v>
      </c>
      <c r="AV5347" s="4">
        <v>11</v>
      </c>
      <c r="AW5347" s="4">
        <v>2014</v>
      </c>
      <c r="AX5347" t="str">
        <f t="shared" si="1643"/>
        <v>Delay</v>
      </c>
      <c r="AY5347">
        <f t="shared" si="1644"/>
        <v>44</v>
      </c>
    </row>
    <row r="5348" spans="1:51" x14ac:dyDescent="0.2">
      <c r="A5348" s="3">
        <v>85945</v>
      </c>
      <c r="B5348" s="1" t="s">
        <v>151</v>
      </c>
      <c r="C5348" s="1" t="s">
        <v>65</v>
      </c>
      <c r="D5348" s="1" t="s">
        <v>130</v>
      </c>
      <c r="E5348" s="1" t="s">
        <v>152</v>
      </c>
      <c r="F5348" s="1" t="s">
        <v>152</v>
      </c>
      <c r="G5348" s="13" t="s">
        <v>641</v>
      </c>
      <c r="H5348" s="12">
        <v>41348</v>
      </c>
      <c r="I5348" s="12" t="s">
        <v>2635</v>
      </c>
      <c r="J5348" s="12">
        <v>41326</v>
      </c>
      <c r="K5348" s="4">
        <v>4469</v>
      </c>
      <c r="L5348" s="1" t="s">
        <v>146</v>
      </c>
      <c r="M5348" s="1" t="s">
        <v>132</v>
      </c>
      <c r="N5348" s="1" t="s">
        <v>275</v>
      </c>
      <c r="O5348" s="1" t="s">
        <v>93</v>
      </c>
      <c r="P5348">
        <v>60</v>
      </c>
      <c r="Q5348">
        <v>50000</v>
      </c>
      <c r="R5348">
        <v>363500</v>
      </c>
      <c r="S5348">
        <v>7.27</v>
      </c>
      <c r="T5348">
        <v>0.12</v>
      </c>
      <c r="U5348">
        <f t="shared" si="1638"/>
        <v>363500</v>
      </c>
      <c r="V5348">
        <f t="shared" si="1639"/>
        <v>3000000</v>
      </c>
      <c r="W5348" s="1" t="s">
        <v>179</v>
      </c>
      <c r="X5348" s="1" t="s">
        <v>1236</v>
      </c>
      <c r="Y5348" s="1" t="s">
        <v>156</v>
      </c>
      <c r="Z5348" s="3">
        <v>7726</v>
      </c>
      <c r="AA5348" s="4">
        <f t="shared" si="1645"/>
        <v>11111</v>
      </c>
      <c r="AB5348" s="4">
        <f t="shared" si="1650"/>
        <v>7732.1302059999998</v>
      </c>
      <c r="AC5348" s="4">
        <f t="shared" si="1651"/>
        <v>11111</v>
      </c>
      <c r="AD5348" s="4">
        <f t="shared" si="1646"/>
        <v>10956.816105574468</v>
      </c>
      <c r="AE5348" s="3" t="s">
        <v>2636</v>
      </c>
      <c r="AF5348" s="3">
        <v>11111</v>
      </c>
      <c r="AG5348" s="4">
        <f>AI5348</f>
        <v>11111</v>
      </c>
      <c r="AH5348" s="4">
        <v>82556</v>
      </c>
      <c r="AI5348">
        <f t="shared" si="1642"/>
        <v>11111</v>
      </c>
      <c r="AJ5348" t="s">
        <v>2636</v>
      </c>
      <c r="AK5348" s="2">
        <v>37242.5</v>
      </c>
      <c r="AL5348" s="2">
        <f>AN5348</f>
        <v>37242.5</v>
      </c>
      <c r="AM5348" s="4">
        <v>82556</v>
      </c>
      <c r="AN5348">
        <f>INDEX($AJ$2:$AJ$6811,MATCH(AM5348,$A$2:$A$6811,0))</f>
        <v>37242.5</v>
      </c>
      <c r="AP5348">
        <v>509.63</v>
      </c>
      <c r="AQ5348">
        <v>509.63</v>
      </c>
      <c r="AR5348" s="4">
        <v>15</v>
      </c>
      <c r="AS5348" s="4">
        <v>4</v>
      </c>
      <c r="AT5348" s="4">
        <v>2013</v>
      </c>
      <c r="AU5348" s="4">
        <v>21</v>
      </c>
      <c r="AV5348" s="4">
        <v>2</v>
      </c>
      <c r="AW5348" s="4">
        <v>2013</v>
      </c>
      <c r="AX5348" t="str">
        <f t="shared" si="1643"/>
        <v>No Delay</v>
      </c>
      <c r="AY5348">
        <f t="shared" si="1644"/>
        <v>0</v>
      </c>
    </row>
    <row r="5349" spans="1:51" x14ac:dyDescent="0.2">
      <c r="A5349" s="3">
        <v>82556</v>
      </c>
      <c r="B5349" s="1" t="s">
        <v>151</v>
      </c>
      <c r="C5349" s="1" t="s">
        <v>65</v>
      </c>
      <c r="D5349" s="1" t="s">
        <v>130</v>
      </c>
      <c r="E5349" s="1" t="s">
        <v>152</v>
      </c>
      <c r="F5349" s="1" t="s">
        <v>152</v>
      </c>
      <c r="G5349" s="13" t="s">
        <v>641</v>
      </c>
      <c r="H5349" s="12">
        <v>41348</v>
      </c>
      <c r="I5349" s="12" t="s">
        <v>2635</v>
      </c>
      <c r="J5349" s="12">
        <v>41326</v>
      </c>
      <c r="K5349" s="4">
        <v>4465</v>
      </c>
      <c r="L5349" s="1" t="s">
        <v>146</v>
      </c>
      <c r="M5349" s="1" t="s">
        <v>132</v>
      </c>
      <c r="N5349" s="1" t="s">
        <v>275</v>
      </c>
      <c r="O5349" s="1" t="s">
        <v>93</v>
      </c>
      <c r="P5349">
        <v>60</v>
      </c>
      <c r="Q5349">
        <v>31971</v>
      </c>
      <c r="R5349">
        <v>232429.17</v>
      </c>
      <c r="S5349">
        <v>7.27</v>
      </c>
      <c r="T5349">
        <v>0.12</v>
      </c>
      <c r="U5349">
        <f t="shared" si="1638"/>
        <v>232429.16999999998</v>
      </c>
      <c r="V5349">
        <f t="shared" si="1639"/>
        <v>1918260</v>
      </c>
      <c r="W5349" s="1" t="s">
        <v>160</v>
      </c>
      <c r="X5349" s="1" t="s">
        <v>1236</v>
      </c>
      <c r="Y5349" s="1" t="s">
        <v>161</v>
      </c>
      <c r="Z5349" s="3">
        <v>7348</v>
      </c>
      <c r="AA5349" s="4">
        <f t="shared" si="1645"/>
        <v>11111</v>
      </c>
      <c r="AB5349" s="4">
        <f t="shared" si="1650"/>
        <v>5753.4871198000001</v>
      </c>
      <c r="AC5349" s="4">
        <f t="shared" si="1651"/>
        <v>11111</v>
      </c>
      <c r="AD5349" s="4">
        <f t="shared" si="1646"/>
        <v>11111</v>
      </c>
      <c r="AE5349" s="4">
        <v>11111</v>
      </c>
      <c r="AF5349" s="4">
        <v>11111</v>
      </c>
      <c r="AG5349" s="4">
        <f>AE5349</f>
        <v>11111</v>
      </c>
      <c r="AI5349" t="e">
        <f t="shared" si="1642"/>
        <v>#N/A</v>
      </c>
      <c r="AJ5349">
        <v>37242.5</v>
      </c>
      <c r="AK5349" s="2">
        <v>37242.5</v>
      </c>
      <c r="AL5349" s="2">
        <f>AJ5349</f>
        <v>37242.5</v>
      </c>
      <c r="AM5349" s="4"/>
      <c r="AN5349" t="e">
        <f>VLOOKUP([1]!Tabelle13[[#This Row],[Vlookup this ID for freight costs]],$AL$2:$AL$6811,2,FALSE)</f>
        <v>#REF!</v>
      </c>
      <c r="AP5349">
        <v>325.87</v>
      </c>
      <c r="AQ5349">
        <v>325.87</v>
      </c>
      <c r="AR5349" s="4">
        <v>15</v>
      </c>
      <c r="AS5349" s="4">
        <v>4</v>
      </c>
      <c r="AT5349" s="4">
        <v>2013</v>
      </c>
      <c r="AU5349" s="4">
        <v>21</v>
      </c>
      <c r="AV5349" s="4">
        <v>2</v>
      </c>
      <c r="AW5349" s="4">
        <v>2013</v>
      </c>
      <c r="AX5349" t="str">
        <f t="shared" si="1643"/>
        <v>No Delay</v>
      </c>
      <c r="AY5349">
        <f t="shared" si="1644"/>
        <v>0</v>
      </c>
    </row>
    <row r="5350" spans="1:51" x14ac:dyDescent="0.2">
      <c r="A5350" s="3">
        <v>82557</v>
      </c>
      <c r="B5350" s="1" t="s">
        <v>151</v>
      </c>
      <c r="C5350" s="1" t="s">
        <v>65</v>
      </c>
      <c r="D5350" s="1" t="s">
        <v>130</v>
      </c>
      <c r="E5350" s="1" t="s">
        <v>152</v>
      </c>
      <c r="F5350" s="1" t="s">
        <v>152</v>
      </c>
      <c r="G5350" s="13" t="s">
        <v>641</v>
      </c>
      <c r="H5350" s="12">
        <v>41348</v>
      </c>
      <c r="I5350" s="12" t="s">
        <v>2635</v>
      </c>
      <c r="J5350" s="12">
        <v>41326</v>
      </c>
      <c r="K5350" s="4">
        <v>4466</v>
      </c>
      <c r="L5350" s="1" t="s">
        <v>146</v>
      </c>
      <c r="M5350" s="1" t="s">
        <v>132</v>
      </c>
      <c r="N5350" s="1" t="s">
        <v>275</v>
      </c>
      <c r="O5350" s="1" t="s">
        <v>93</v>
      </c>
      <c r="P5350">
        <v>60</v>
      </c>
      <c r="Q5350">
        <v>42805</v>
      </c>
      <c r="R5350">
        <v>311192.34999999998</v>
      </c>
      <c r="S5350">
        <v>7.27</v>
      </c>
      <c r="T5350">
        <v>0.12</v>
      </c>
      <c r="U5350">
        <f t="shared" si="1638"/>
        <v>311192.34999999998</v>
      </c>
      <c r="V5350">
        <f t="shared" si="1639"/>
        <v>2568300</v>
      </c>
      <c r="W5350" s="1" t="s">
        <v>204</v>
      </c>
      <c r="X5350" s="1" t="s">
        <v>1236</v>
      </c>
      <c r="Y5350" s="1" t="s">
        <v>205</v>
      </c>
      <c r="Z5350" s="3">
        <v>7364</v>
      </c>
      <c r="AA5350" s="4">
        <f t="shared" si="1645"/>
        <v>11111</v>
      </c>
      <c r="AB5350" s="4">
        <f t="shared" si="1650"/>
        <v>6942.4947850000008</v>
      </c>
      <c r="AC5350" s="4">
        <f t="shared" si="1651"/>
        <v>11111</v>
      </c>
      <c r="AD5350" s="4">
        <f t="shared" si="1646"/>
        <v>11111</v>
      </c>
      <c r="AE5350" s="3" t="s">
        <v>2636</v>
      </c>
      <c r="AF5350" s="3">
        <v>11111</v>
      </c>
      <c r="AG5350" s="4">
        <f>AI5350</f>
        <v>11111</v>
      </c>
      <c r="AH5350" s="4">
        <v>82556</v>
      </c>
      <c r="AI5350">
        <f t="shared" si="1642"/>
        <v>11111</v>
      </c>
      <c r="AJ5350" t="s">
        <v>2636</v>
      </c>
      <c r="AK5350" s="2">
        <v>37242.5</v>
      </c>
      <c r="AL5350" s="2">
        <f>AN5350</f>
        <v>37242.5</v>
      </c>
      <c r="AM5350" s="4">
        <v>82556</v>
      </c>
      <c r="AN5350">
        <f>INDEX($AJ$2:$AJ$6811,MATCH(AM5350,$A$2:$A$6811,0))</f>
        <v>37242.5</v>
      </c>
      <c r="AP5350">
        <v>436.29</v>
      </c>
      <c r="AQ5350">
        <v>436.29</v>
      </c>
      <c r="AR5350" s="4">
        <v>15</v>
      </c>
      <c r="AS5350" s="4">
        <v>4</v>
      </c>
      <c r="AT5350" s="4">
        <v>2013</v>
      </c>
      <c r="AU5350" s="4">
        <v>21</v>
      </c>
      <c r="AV5350" s="4">
        <v>2</v>
      </c>
      <c r="AW5350" s="4">
        <v>2013</v>
      </c>
      <c r="AX5350" t="str">
        <f t="shared" si="1643"/>
        <v>No Delay</v>
      </c>
      <c r="AY5350">
        <f t="shared" si="1644"/>
        <v>0</v>
      </c>
    </row>
    <row r="5351" spans="1:51" x14ac:dyDescent="0.2">
      <c r="A5351" s="3">
        <v>84062</v>
      </c>
      <c r="B5351" s="1" t="s">
        <v>172</v>
      </c>
      <c r="C5351" s="1" t="s">
        <v>114</v>
      </c>
      <c r="D5351" s="1" t="s">
        <v>130</v>
      </c>
      <c r="E5351" s="1" t="s">
        <v>101</v>
      </c>
      <c r="F5351" s="1" t="s">
        <v>101</v>
      </c>
      <c r="G5351" s="13" t="s">
        <v>455</v>
      </c>
      <c r="H5351" s="12">
        <v>40612</v>
      </c>
      <c r="I5351" s="12" t="s">
        <v>1365</v>
      </c>
      <c r="J5351" s="12">
        <v>40599</v>
      </c>
      <c r="K5351" s="4">
        <v>3034</v>
      </c>
      <c r="L5351" s="1" t="s">
        <v>146</v>
      </c>
      <c r="M5351" s="1" t="s">
        <v>132</v>
      </c>
      <c r="N5351" s="1" t="s">
        <v>159</v>
      </c>
      <c r="O5351" s="1" t="s">
        <v>93</v>
      </c>
      <c r="P5351">
        <v>30</v>
      </c>
      <c r="Q5351">
        <v>129998</v>
      </c>
      <c r="R5351">
        <v>1419578.16</v>
      </c>
      <c r="S5351">
        <v>10.92</v>
      </c>
      <c r="T5351">
        <v>0.36</v>
      </c>
      <c r="U5351">
        <f t="shared" si="1638"/>
        <v>1419578.16</v>
      </c>
      <c r="V5351">
        <f t="shared" si="1639"/>
        <v>3899940</v>
      </c>
      <c r="W5351" s="1" t="s">
        <v>160</v>
      </c>
      <c r="X5351" s="1" t="s">
        <v>1236</v>
      </c>
      <c r="Y5351" s="1" t="s">
        <v>161</v>
      </c>
      <c r="Z5351" s="3">
        <v>13722</v>
      </c>
      <c r="AA5351" s="4">
        <f t="shared" si="1645"/>
        <v>11115</v>
      </c>
      <c r="AB5351" s="4">
        <f t="shared" si="1650"/>
        <v>16511.7347104</v>
      </c>
      <c r="AC5351" s="4">
        <f t="shared" si="1651"/>
        <v>11115</v>
      </c>
      <c r="AD5351" s="4">
        <f t="shared" si="1646"/>
        <v>11115</v>
      </c>
      <c r="AE5351" s="4">
        <v>11115</v>
      </c>
      <c r="AF5351" s="4">
        <v>11115</v>
      </c>
      <c r="AG5351" s="4">
        <f t="shared" ref="AG5351:AG5357" si="1652">AE5351</f>
        <v>11115</v>
      </c>
      <c r="AI5351" t="e">
        <f t="shared" si="1642"/>
        <v>#N/A</v>
      </c>
      <c r="AJ5351">
        <v>16482.05</v>
      </c>
      <c r="AK5351" s="2">
        <v>16482.05</v>
      </c>
      <c r="AL5351" s="2">
        <f t="shared" ref="AL5351:AL5357" si="1653">AJ5351</f>
        <v>16482.05</v>
      </c>
      <c r="AM5351" s="4"/>
      <c r="AN5351" t="e">
        <f>VLOOKUP([1]!Tabelle13[[#This Row],[Vlookup this ID for freight costs]],$AL$2:$AL$6811,2,FALSE)</f>
        <v>#REF!</v>
      </c>
      <c r="AP5351">
        <v>3060.61</v>
      </c>
      <c r="AQ5351">
        <v>3060.61</v>
      </c>
      <c r="AR5351" s="4">
        <v>10</v>
      </c>
      <c r="AS5351" s="4">
        <v>4</v>
      </c>
      <c r="AT5351" s="4">
        <v>2011</v>
      </c>
      <c r="AU5351" s="4">
        <v>25</v>
      </c>
      <c r="AV5351" s="4">
        <v>2</v>
      </c>
      <c r="AW5351" s="4">
        <v>2011</v>
      </c>
      <c r="AX5351" t="str">
        <f t="shared" si="1643"/>
        <v>No Delay</v>
      </c>
      <c r="AY5351">
        <f t="shared" si="1644"/>
        <v>0</v>
      </c>
    </row>
    <row r="5352" spans="1:51" ht="16" x14ac:dyDescent="0.2">
      <c r="A5352" s="3">
        <v>33833</v>
      </c>
      <c r="B5352" s="1" t="s">
        <v>168</v>
      </c>
      <c r="C5352" s="1" t="s">
        <v>150</v>
      </c>
      <c r="D5352" s="1" t="s">
        <v>100</v>
      </c>
      <c r="E5352" s="1" t="s">
        <v>53</v>
      </c>
      <c r="F5352" s="1" t="s">
        <v>53</v>
      </c>
      <c r="G5352" s="13" t="s">
        <v>2637</v>
      </c>
      <c r="H5352" s="12">
        <v>40360</v>
      </c>
      <c r="I5352" s="12" t="s">
        <v>2637</v>
      </c>
      <c r="J5352" s="12">
        <v>40360</v>
      </c>
      <c r="K5352" s="4">
        <v>2612</v>
      </c>
      <c r="L5352" s="1" t="s">
        <v>146</v>
      </c>
      <c r="M5352" s="1" t="s">
        <v>240</v>
      </c>
      <c r="N5352" s="1" t="s">
        <v>621</v>
      </c>
      <c r="O5352" s="1" t="s">
        <v>622</v>
      </c>
      <c r="P5352">
        <v>240</v>
      </c>
      <c r="Q5352">
        <v>80884</v>
      </c>
      <c r="R5352">
        <v>1219730.72</v>
      </c>
      <c r="S5352">
        <v>15.08</v>
      </c>
      <c r="T5352">
        <v>0.06</v>
      </c>
      <c r="U5352">
        <f t="shared" si="1638"/>
        <v>1219730.72</v>
      </c>
      <c r="V5352">
        <f t="shared" si="1639"/>
        <v>19412160</v>
      </c>
      <c r="W5352" s="1" t="s">
        <v>623</v>
      </c>
      <c r="X5352" s="6" t="s">
        <v>1508</v>
      </c>
      <c r="Y5352" s="1" t="s">
        <v>624</v>
      </c>
      <c r="Z5352" s="3">
        <v>13360</v>
      </c>
      <c r="AA5352" s="4">
        <f t="shared" ref="AA5352:AA5353" si="1654">AB5352</f>
        <v>11121.690658</v>
      </c>
      <c r="AB5352" s="2">
        <f t="shared" ref="AB5352:AB5353" si="1655">2245.156962+0.109744*Q5352</f>
        <v>11121.690658</v>
      </c>
      <c r="AC5352" s="4">
        <f>AD5352</f>
        <v>11121.690658</v>
      </c>
      <c r="AD5352" s="4">
        <f t="shared" si="1646"/>
        <v>11121.690658</v>
      </c>
      <c r="AE5352" s="4" t="s">
        <v>62</v>
      </c>
      <c r="AG5352" s="4" t="str">
        <f t="shared" si="1652"/>
        <v>Weight Captured Separately</v>
      </c>
      <c r="AI5352" t="e">
        <f t="shared" si="1642"/>
        <v>#N/A</v>
      </c>
      <c r="AJ5352" t="s">
        <v>81</v>
      </c>
      <c r="AK5352" s="2"/>
      <c r="AL5352" s="2" t="str">
        <f t="shared" si="1653"/>
        <v>Freight Included in Commodity Cost</v>
      </c>
      <c r="AM5352" s="4"/>
      <c r="AN5352" t="e">
        <f>VLOOKUP([1]!Tabelle13[[#This Row],[Vlookup this ID for freight costs]],$AL$2:$AL$6811,2,FALSE)</f>
        <v>#REF!</v>
      </c>
      <c r="AO5352">
        <f t="shared" ref="AO5352:AO5353" si="1656">IF(AK:AK="",AC:AC*6.242+1.383 -2.844 + 3.145 -2.265  -2.026,AK:AK)</f>
        <v>69418.986087236015</v>
      </c>
      <c r="AP5352">
        <v>2629.74</v>
      </c>
      <c r="AQ5352">
        <v>2629.74</v>
      </c>
      <c r="AR5352" s="4">
        <v>1</v>
      </c>
      <c r="AS5352" s="4">
        <v>7</v>
      </c>
      <c r="AT5352" s="4">
        <v>2010</v>
      </c>
      <c r="AU5352" s="4">
        <v>1</v>
      </c>
      <c r="AV5352" s="4">
        <v>7</v>
      </c>
      <c r="AW5352" s="4">
        <v>2010</v>
      </c>
      <c r="AX5352" t="str">
        <f t="shared" si="1643"/>
        <v>No Delay</v>
      </c>
      <c r="AY5352">
        <f t="shared" si="1644"/>
        <v>0</v>
      </c>
    </row>
    <row r="5353" spans="1:51" x14ac:dyDescent="0.2">
      <c r="A5353" s="3">
        <v>84481</v>
      </c>
      <c r="B5353" s="1" t="s">
        <v>172</v>
      </c>
      <c r="C5353" s="1" t="s">
        <v>114</v>
      </c>
      <c r="D5353" s="1" t="s">
        <v>130</v>
      </c>
      <c r="E5353" s="1" t="s">
        <v>101</v>
      </c>
      <c r="F5353" s="1" t="s">
        <v>101</v>
      </c>
      <c r="G5353" s="13" t="s">
        <v>2594</v>
      </c>
      <c r="H5353" s="12">
        <v>42233</v>
      </c>
      <c r="I5353" s="12" t="s">
        <v>2167</v>
      </c>
      <c r="J5353" s="12">
        <v>42250</v>
      </c>
      <c r="K5353" s="4">
        <v>6800</v>
      </c>
      <c r="L5353" s="1" t="s">
        <v>146</v>
      </c>
      <c r="M5353" s="1" t="s">
        <v>132</v>
      </c>
      <c r="N5353" s="1" t="s">
        <v>163</v>
      </c>
      <c r="O5353" s="1" t="s">
        <v>93</v>
      </c>
      <c r="P5353">
        <v>60</v>
      </c>
      <c r="Q5353">
        <v>80901</v>
      </c>
      <c r="R5353">
        <v>897192.09</v>
      </c>
      <c r="S5353">
        <v>11.09</v>
      </c>
      <c r="T5353">
        <v>0.18</v>
      </c>
      <c r="U5353">
        <f t="shared" si="1638"/>
        <v>897192.09</v>
      </c>
      <c r="V5353">
        <f t="shared" si="1639"/>
        <v>4854060</v>
      </c>
      <c r="W5353" s="1" t="s">
        <v>160</v>
      </c>
      <c r="X5353" s="1" t="s">
        <v>1236</v>
      </c>
      <c r="Y5353" s="1" t="s">
        <v>161</v>
      </c>
      <c r="Z5353" s="3">
        <v>13722</v>
      </c>
      <c r="AA5353" s="4">
        <f t="shared" si="1654"/>
        <v>11123.556305999999</v>
      </c>
      <c r="AB5353" s="2">
        <f t="shared" si="1655"/>
        <v>11123.556305999999</v>
      </c>
      <c r="AC5353" s="4">
        <f>AD5353</f>
        <v>11123.556305999999</v>
      </c>
      <c r="AD5353" s="4">
        <f t="shared" si="1646"/>
        <v>11123.556305999999</v>
      </c>
      <c r="AE5353" s="4" t="s">
        <v>62</v>
      </c>
      <c r="AG5353" s="4" t="str">
        <f t="shared" si="1652"/>
        <v>Weight Captured Separately</v>
      </c>
      <c r="AI5353" t="e">
        <f t="shared" si="1642"/>
        <v>#N/A</v>
      </c>
      <c r="AJ5353" t="s">
        <v>81</v>
      </c>
      <c r="AK5353" s="2"/>
      <c r="AL5353" s="2" t="str">
        <f t="shared" si="1653"/>
        <v>Freight Included in Commodity Cost</v>
      </c>
      <c r="AM5353" s="4"/>
      <c r="AN5353" t="e">
        <f>VLOOKUP([1]!Tabelle13[[#This Row],[Vlookup this ID for freight costs]],$AL$2:$AL$6811,2,FALSE)</f>
        <v>#REF!</v>
      </c>
      <c r="AO5353">
        <f t="shared" si="1656"/>
        <v>69430.631462051999</v>
      </c>
      <c r="AP5353">
        <v>922.31</v>
      </c>
      <c r="AQ5353">
        <v>922.31</v>
      </c>
      <c r="AR5353" s="4">
        <v>17</v>
      </c>
      <c r="AS5353" s="4">
        <v>8</v>
      </c>
      <c r="AT5353" s="4">
        <v>2015</v>
      </c>
      <c r="AU5353" s="4">
        <v>3</v>
      </c>
      <c r="AV5353" s="4">
        <v>9</v>
      </c>
      <c r="AW5353" s="4">
        <v>2015</v>
      </c>
      <c r="AX5353" t="str">
        <f t="shared" si="1643"/>
        <v>Delay</v>
      </c>
      <c r="AY5353">
        <f t="shared" si="1644"/>
        <v>17</v>
      </c>
    </row>
    <row r="5354" spans="1:51" x14ac:dyDescent="0.2">
      <c r="A5354" s="3">
        <v>60084</v>
      </c>
      <c r="B5354" s="1" t="s">
        <v>463</v>
      </c>
      <c r="C5354" s="1" t="s">
        <v>73</v>
      </c>
      <c r="D5354" s="1" t="s">
        <v>52</v>
      </c>
      <c r="E5354" s="1" t="s">
        <v>152</v>
      </c>
      <c r="F5354" s="1" t="s">
        <v>152</v>
      </c>
      <c r="G5354" s="13" t="s">
        <v>1302</v>
      </c>
      <c r="H5354" s="12">
        <v>41804</v>
      </c>
      <c r="I5354" s="12" t="s">
        <v>1303</v>
      </c>
      <c r="J5354" s="12">
        <v>41806</v>
      </c>
      <c r="K5354" s="4">
        <v>5572</v>
      </c>
      <c r="L5354" s="1" t="s">
        <v>146</v>
      </c>
      <c r="M5354" s="1" t="s">
        <v>672</v>
      </c>
      <c r="N5354" s="1" t="s">
        <v>265</v>
      </c>
      <c r="O5354" s="1" t="s">
        <v>93</v>
      </c>
      <c r="P5354">
        <v>60</v>
      </c>
      <c r="Q5354">
        <v>85000</v>
      </c>
      <c r="R5354">
        <v>188700</v>
      </c>
      <c r="S5354">
        <v>2.2200000000000002</v>
      </c>
      <c r="T5354">
        <v>0.04</v>
      </c>
      <c r="U5354">
        <f t="shared" si="1638"/>
        <v>188700.00000000003</v>
      </c>
      <c r="V5354">
        <f t="shared" si="1639"/>
        <v>5100000</v>
      </c>
      <c r="W5354" s="1" t="s">
        <v>204</v>
      </c>
      <c r="X5354" s="1" t="s">
        <v>1236</v>
      </c>
      <c r="Y5354" s="1" t="s">
        <v>205</v>
      </c>
      <c r="Z5354" s="3">
        <v>6283</v>
      </c>
      <c r="AA5354" s="4">
        <f t="shared" si="1645"/>
        <v>11125</v>
      </c>
      <c r="AB5354" s="4">
        <f t="shared" ref="AB5354:AB5387" si="1657" xml:space="preserve"> 2244.740206  + 0.1097478*Q5354</f>
        <v>11573.303206000001</v>
      </c>
      <c r="AC5354" s="4">
        <f t="shared" ref="AC5354:AC5387" si="1658">AF5354</f>
        <v>11125</v>
      </c>
      <c r="AD5354" s="4">
        <f t="shared" si="1646"/>
        <v>13621</v>
      </c>
      <c r="AE5354" s="4">
        <v>11125</v>
      </c>
      <c r="AF5354" s="4">
        <v>11125</v>
      </c>
      <c r="AG5354" s="4">
        <f t="shared" si="1652"/>
        <v>11125</v>
      </c>
      <c r="AI5354" t="e">
        <f t="shared" si="1642"/>
        <v>#N/A</v>
      </c>
      <c r="AJ5354">
        <v>84791.1</v>
      </c>
      <c r="AK5354" s="2">
        <v>84791.1</v>
      </c>
      <c r="AL5354" s="2">
        <f t="shared" si="1653"/>
        <v>84791.1</v>
      </c>
      <c r="AM5354" s="4"/>
      <c r="AN5354" t="e">
        <f>VLOOKUP([1]!Tabelle13[[#This Row],[Vlookup this ID for freight costs]],$AL$2:$AL$6811,2,FALSE)</f>
        <v>#REF!</v>
      </c>
      <c r="AP5354">
        <v>193.98</v>
      </c>
      <c r="AQ5354">
        <v>193.98</v>
      </c>
      <c r="AR5354" s="4">
        <v>14</v>
      </c>
      <c r="AS5354" s="4">
        <v>6</v>
      </c>
      <c r="AT5354" s="4">
        <v>2014</v>
      </c>
      <c r="AU5354" s="4">
        <v>16</v>
      </c>
      <c r="AV5354" s="4">
        <v>6</v>
      </c>
      <c r="AW5354" s="4">
        <v>2014</v>
      </c>
      <c r="AX5354" t="str">
        <f t="shared" si="1643"/>
        <v>Delay</v>
      </c>
      <c r="AY5354">
        <f t="shared" si="1644"/>
        <v>2</v>
      </c>
    </row>
    <row r="5355" spans="1:51" x14ac:dyDescent="0.2">
      <c r="A5355" s="3">
        <v>84657</v>
      </c>
      <c r="B5355" s="1" t="s">
        <v>140</v>
      </c>
      <c r="C5355" s="1" t="s">
        <v>99</v>
      </c>
      <c r="D5355" s="1" t="s">
        <v>130</v>
      </c>
      <c r="E5355" s="1" t="s">
        <v>101</v>
      </c>
      <c r="F5355" s="1" t="s">
        <v>101</v>
      </c>
      <c r="G5355" s="13" t="s">
        <v>2187</v>
      </c>
      <c r="H5355" s="12">
        <v>40661</v>
      </c>
      <c r="I5355" s="12" t="s">
        <v>1888</v>
      </c>
      <c r="J5355" s="12">
        <v>40739</v>
      </c>
      <c r="K5355" s="4">
        <v>3330</v>
      </c>
      <c r="L5355" s="1" t="s">
        <v>146</v>
      </c>
      <c r="M5355" s="1" t="s">
        <v>132</v>
      </c>
      <c r="N5355" s="1" t="s">
        <v>292</v>
      </c>
      <c r="O5355" s="1" t="s">
        <v>93</v>
      </c>
      <c r="P5355">
        <v>30</v>
      </c>
      <c r="Q5355">
        <v>54375</v>
      </c>
      <c r="R5355">
        <v>1083150</v>
      </c>
      <c r="S5355">
        <v>19.920000000000002</v>
      </c>
      <c r="T5355">
        <v>0.66</v>
      </c>
      <c r="U5355">
        <f t="shared" si="1638"/>
        <v>1083150</v>
      </c>
      <c r="V5355">
        <f t="shared" si="1639"/>
        <v>1631250</v>
      </c>
      <c r="W5355" s="1" t="s">
        <v>160</v>
      </c>
      <c r="X5355" s="1" t="s">
        <v>1236</v>
      </c>
      <c r="Y5355" s="1" t="s">
        <v>161</v>
      </c>
      <c r="Z5355" s="3">
        <v>11983</v>
      </c>
      <c r="AA5355" s="4">
        <f t="shared" si="1645"/>
        <v>11129</v>
      </c>
      <c r="AB5355" s="4">
        <f t="shared" si="1657"/>
        <v>8212.276831000001</v>
      </c>
      <c r="AC5355" s="4">
        <f t="shared" si="1658"/>
        <v>11129</v>
      </c>
      <c r="AD5355" s="4">
        <f t="shared" si="1646"/>
        <v>11129</v>
      </c>
      <c r="AE5355" s="4">
        <v>11129</v>
      </c>
      <c r="AF5355" s="4">
        <v>11129</v>
      </c>
      <c r="AG5355" s="4">
        <f t="shared" si="1652"/>
        <v>11129</v>
      </c>
      <c r="AI5355" t="e">
        <f t="shared" si="1642"/>
        <v>#N/A</v>
      </c>
      <c r="AJ5355">
        <v>13838.17</v>
      </c>
      <c r="AK5355" s="2">
        <v>13838.17</v>
      </c>
      <c r="AL5355" s="2">
        <f t="shared" si="1653"/>
        <v>13838.17</v>
      </c>
      <c r="AM5355" s="4"/>
      <c r="AN5355" t="e">
        <f>VLOOKUP([1]!Tabelle13[[#This Row],[Vlookup this ID for freight costs]],$AL$2:$AL$6811,2,FALSE)</f>
        <v>#REF!</v>
      </c>
      <c r="AP5355">
        <v>1787.2</v>
      </c>
      <c r="AQ5355">
        <v>1787.2</v>
      </c>
      <c r="AR5355" s="4">
        <v>28</v>
      </c>
      <c r="AS5355" s="4">
        <v>4</v>
      </c>
      <c r="AT5355" s="4">
        <v>2011</v>
      </c>
      <c r="AU5355" s="4">
        <v>15</v>
      </c>
      <c r="AV5355" s="4">
        <v>7</v>
      </c>
      <c r="AW5355" s="4">
        <v>2011</v>
      </c>
      <c r="AX5355" t="str">
        <f t="shared" si="1643"/>
        <v>Delay</v>
      </c>
      <c r="AY5355">
        <f t="shared" si="1644"/>
        <v>78</v>
      </c>
    </row>
    <row r="5356" spans="1:51" x14ac:dyDescent="0.2">
      <c r="A5356" s="3">
        <v>83016</v>
      </c>
      <c r="B5356" s="1" t="s">
        <v>151</v>
      </c>
      <c r="C5356" s="1" t="s">
        <v>65</v>
      </c>
      <c r="D5356" s="1" t="s">
        <v>130</v>
      </c>
      <c r="E5356" s="1" t="s">
        <v>53</v>
      </c>
      <c r="F5356" s="1" t="s">
        <v>53</v>
      </c>
      <c r="G5356" s="13" t="s">
        <v>1335</v>
      </c>
      <c r="H5356" s="12">
        <v>41094</v>
      </c>
      <c r="I5356" s="12" t="s">
        <v>1542</v>
      </c>
      <c r="J5356" s="12">
        <v>40983</v>
      </c>
      <c r="K5356" s="4">
        <v>3819</v>
      </c>
      <c r="L5356" s="1" t="s">
        <v>146</v>
      </c>
      <c r="M5356" s="1" t="s">
        <v>132</v>
      </c>
      <c r="N5356" s="1" t="s">
        <v>154</v>
      </c>
      <c r="O5356" s="1" t="s">
        <v>93</v>
      </c>
      <c r="P5356">
        <v>60</v>
      </c>
      <c r="Q5356">
        <v>84000</v>
      </c>
      <c r="R5356">
        <v>924000</v>
      </c>
      <c r="S5356">
        <v>11</v>
      </c>
      <c r="T5356">
        <v>0.18</v>
      </c>
      <c r="U5356">
        <f t="shared" si="1638"/>
        <v>924000</v>
      </c>
      <c r="V5356">
        <f t="shared" si="1639"/>
        <v>5040000</v>
      </c>
      <c r="W5356" s="1" t="s">
        <v>160</v>
      </c>
      <c r="X5356" s="1" t="s">
        <v>1236</v>
      </c>
      <c r="Y5356" s="1" t="s">
        <v>161</v>
      </c>
      <c r="Z5356" s="3">
        <v>7348</v>
      </c>
      <c r="AA5356" s="4">
        <f t="shared" si="1645"/>
        <v>11160</v>
      </c>
      <c r="AB5356" s="4">
        <f t="shared" si="1657"/>
        <v>11463.555406000001</v>
      </c>
      <c r="AC5356" s="4">
        <f t="shared" si="1658"/>
        <v>11160</v>
      </c>
      <c r="AD5356" s="4">
        <f t="shared" si="1646"/>
        <v>11160</v>
      </c>
      <c r="AE5356" s="4">
        <v>11160</v>
      </c>
      <c r="AF5356" s="4">
        <v>11160</v>
      </c>
      <c r="AG5356" s="4">
        <f t="shared" si="1652"/>
        <v>11160</v>
      </c>
      <c r="AI5356" t="e">
        <f t="shared" si="1642"/>
        <v>#N/A</v>
      </c>
      <c r="AJ5356">
        <v>87294.56</v>
      </c>
      <c r="AK5356" s="2">
        <v>87294.56</v>
      </c>
      <c r="AL5356" s="2">
        <f t="shared" si="1653"/>
        <v>87294.56</v>
      </c>
      <c r="AM5356" s="4"/>
      <c r="AN5356" t="e">
        <f>VLOOKUP([1]!Tabelle13[[#This Row],[Vlookup this ID for freight costs]],$AL$2:$AL$6811,2,FALSE)</f>
        <v>#REF!</v>
      </c>
      <c r="AP5356">
        <v>1295.45</v>
      </c>
      <c r="AQ5356">
        <v>1295.45</v>
      </c>
      <c r="AR5356" s="4">
        <v>4</v>
      </c>
      <c r="AS5356" s="4">
        <v>7</v>
      </c>
      <c r="AT5356" s="4">
        <v>2012</v>
      </c>
      <c r="AU5356" s="4">
        <v>15</v>
      </c>
      <c r="AV5356" s="4">
        <v>4</v>
      </c>
      <c r="AW5356" s="4">
        <v>2012</v>
      </c>
      <c r="AX5356" t="str">
        <f t="shared" si="1643"/>
        <v>No Delay</v>
      </c>
      <c r="AY5356">
        <f t="shared" si="1644"/>
        <v>0</v>
      </c>
    </row>
    <row r="5357" spans="1:51" x14ac:dyDescent="0.2">
      <c r="A5357" s="3">
        <v>2685</v>
      </c>
      <c r="B5357" s="1" t="s">
        <v>119</v>
      </c>
      <c r="C5357" s="1" t="s">
        <v>114</v>
      </c>
      <c r="D5357" s="1" t="s">
        <v>52</v>
      </c>
      <c r="E5357" s="1" t="s">
        <v>53</v>
      </c>
      <c r="F5357" s="1" t="s">
        <v>53</v>
      </c>
      <c r="G5357" s="13" t="s">
        <v>2638</v>
      </c>
      <c r="H5357" s="12">
        <v>39071</v>
      </c>
      <c r="I5357" s="12" t="s">
        <v>2638</v>
      </c>
      <c r="J5357" s="12">
        <v>39071</v>
      </c>
      <c r="K5357" s="4">
        <v>36</v>
      </c>
      <c r="L5357" s="1" t="s">
        <v>146</v>
      </c>
      <c r="M5357" s="1" t="s">
        <v>170</v>
      </c>
      <c r="N5357" s="1" t="s">
        <v>167</v>
      </c>
      <c r="O5357" s="1" t="s">
        <v>93</v>
      </c>
      <c r="P5357">
        <v>30</v>
      </c>
      <c r="Q5357">
        <v>60784</v>
      </c>
      <c r="R5357">
        <v>1018132</v>
      </c>
      <c r="S5357">
        <v>16.75</v>
      </c>
      <c r="T5357">
        <v>0.56000000000000005</v>
      </c>
      <c r="U5357">
        <f t="shared" si="1638"/>
        <v>1018132</v>
      </c>
      <c r="V5357">
        <f t="shared" si="1639"/>
        <v>1823520</v>
      </c>
      <c r="W5357" s="1" t="s">
        <v>155</v>
      </c>
      <c r="X5357" s="1" t="s">
        <v>1236</v>
      </c>
      <c r="Y5357" s="1" t="s">
        <v>1333</v>
      </c>
      <c r="Z5357" s="3">
        <v>6648</v>
      </c>
      <c r="AA5357" s="4">
        <f t="shared" si="1645"/>
        <v>11179</v>
      </c>
      <c r="AB5357" s="4">
        <f t="shared" si="1657"/>
        <v>8915.6504812000003</v>
      </c>
      <c r="AC5357" s="4">
        <f t="shared" si="1658"/>
        <v>11179</v>
      </c>
      <c r="AD5357" s="4">
        <f t="shared" si="1646"/>
        <v>11179</v>
      </c>
      <c r="AE5357" s="4">
        <v>11179</v>
      </c>
      <c r="AF5357" s="4">
        <v>11179</v>
      </c>
      <c r="AG5357" s="4">
        <f t="shared" si="1652"/>
        <v>11179</v>
      </c>
      <c r="AH5357" s="4">
        <v>11055</v>
      </c>
      <c r="AI5357">
        <f t="shared" si="1642"/>
        <v>1894</v>
      </c>
      <c r="AJ5357">
        <v>49824.57</v>
      </c>
      <c r="AK5357" s="2">
        <v>49824.57</v>
      </c>
      <c r="AL5357" s="2">
        <f t="shared" si="1653"/>
        <v>49824.57</v>
      </c>
      <c r="AM5357" s="4"/>
      <c r="AN5357" t="e">
        <f>VLOOKUP([1]!Tabelle13[[#This Row],[Vlookup this ID for freight costs]],$AL$2:$AL$6811,2,FALSE)</f>
        <v>#REF!</v>
      </c>
      <c r="AP5357">
        <v>0</v>
      </c>
      <c r="AR5357" s="4">
        <v>20</v>
      </c>
      <c r="AS5357" s="4">
        <v>12</v>
      </c>
      <c r="AT5357" s="4">
        <v>2006</v>
      </c>
      <c r="AU5357" s="4">
        <v>20</v>
      </c>
      <c r="AV5357" s="4">
        <v>12</v>
      </c>
      <c r="AW5357" s="4">
        <v>2006</v>
      </c>
      <c r="AX5357" t="str">
        <f t="shared" si="1643"/>
        <v>No Delay</v>
      </c>
      <c r="AY5357">
        <f t="shared" si="1644"/>
        <v>0</v>
      </c>
    </row>
    <row r="5358" spans="1:51" x14ac:dyDescent="0.2">
      <c r="A5358" s="3">
        <v>9280</v>
      </c>
      <c r="B5358" s="1" t="s">
        <v>119</v>
      </c>
      <c r="C5358" s="1" t="s">
        <v>114</v>
      </c>
      <c r="D5358" s="1" t="s">
        <v>52</v>
      </c>
      <c r="E5358" s="1" t="s">
        <v>53</v>
      </c>
      <c r="F5358" s="1" t="s">
        <v>53</v>
      </c>
      <c r="G5358" s="13" t="s">
        <v>2638</v>
      </c>
      <c r="H5358" s="12">
        <v>39071</v>
      </c>
      <c r="I5358" s="12" t="s">
        <v>2638</v>
      </c>
      <c r="J5358" s="12">
        <v>39071</v>
      </c>
      <c r="K5358" s="4">
        <v>38</v>
      </c>
      <c r="L5358" s="1" t="s">
        <v>146</v>
      </c>
      <c r="M5358" s="1" t="s">
        <v>170</v>
      </c>
      <c r="N5358" s="1" t="s">
        <v>275</v>
      </c>
      <c r="O5358" s="1" t="s">
        <v>93</v>
      </c>
      <c r="P5358">
        <v>60</v>
      </c>
      <c r="Q5358">
        <v>38534</v>
      </c>
      <c r="R5358">
        <v>423874</v>
      </c>
      <c r="S5358">
        <v>11</v>
      </c>
      <c r="T5358">
        <v>0.18</v>
      </c>
      <c r="U5358">
        <f t="shared" si="1638"/>
        <v>423874</v>
      </c>
      <c r="V5358">
        <f t="shared" si="1639"/>
        <v>2312040</v>
      </c>
      <c r="W5358" s="1" t="s">
        <v>155</v>
      </c>
      <c r="X5358" s="1" t="s">
        <v>1236</v>
      </c>
      <c r="Y5358" s="1" t="s">
        <v>1333</v>
      </c>
      <c r="Z5358" s="3">
        <v>6648</v>
      </c>
      <c r="AA5358" s="4">
        <f t="shared" si="1645"/>
        <v>11179</v>
      </c>
      <c r="AB5358" s="4">
        <f t="shared" si="1657"/>
        <v>6473.7619312000006</v>
      </c>
      <c r="AC5358" s="4">
        <f t="shared" si="1658"/>
        <v>11179</v>
      </c>
      <c r="AD5358" s="4">
        <f t="shared" si="1646"/>
        <v>11179</v>
      </c>
      <c r="AE5358" s="3" t="s">
        <v>2639</v>
      </c>
      <c r="AF5358" s="3">
        <v>11179</v>
      </c>
      <c r="AG5358" s="4">
        <f>AI5358</f>
        <v>11179</v>
      </c>
      <c r="AH5358" s="4">
        <v>2685</v>
      </c>
      <c r="AI5358">
        <f t="shared" si="1642"/>
        <v>11179</v>
      </c>
      <c r="AJ5358" t="s">
        <v>2639</v>
      </c>
      <c r="AK5358" s="2">
        <v>49824.57</v>
      </c>
      <c r="AL5358" s="2">
        <f>AN5358</f>
        <v>49824.57</v>
      </c>
      <c r="AM5358" s="4">
        <v>2685</v>
      </c>
      <c r="AN5358">
        <f>INDEX($AJ$2:$AJ$6811,MATCH(AM5358,$A$2:$A$6811,0))</f>
        <v>49824.57</v>
      </c>
      <c r="AP5358">
        <v>0</v>
      </c>
      <c r="AR5358" s="4">
        <v>20</v>
      </c>
      <c r="AS5358" s="4">
        <v>12</v>
      </c>
      <c r="AT5358" s="4">
        <v>2006</v>
      </c>
      <c r="AU5358" s="4">
        <v>20</v>
      </c>
      <c r="AV5358" s="4">
        <v>12</v>
      </c>
      <c r="AW5358" s="4">
        <v>2006</v>
      </c>
      <c r="AX5358" t="str">
        <f t="shared" si="1643"/>
        <v>No Delay</v>
      </c>
      <c r="AY5358">
        <f t="shared" si="1644"/>
        <v>0</v>
      </c>
    </row>
    <row r="5359" spans="1:51" x14ac:dyDescent="0.2">
      <c r="A5359" s="3">
        <v>5278</v>
      </c>
      <c r="B5359" s="1" t="s">
        <v>119</v>
      </c>
      <c r="C5359" s="1" t="s">
        <v>114</v>
      </c>
      <c r="D5359" s="1" t="s">
        <v>52</v>
      </c>
      <c r="E5359" s="1" t="s">
        <v>53</v>
      </c>
      <c r="F5359" s="1" t="s">
        <v>53</v>
      </c>
      <c r="G5359" s="13" t="s">
        <v>2638</v>
      </c>
      <c r="H5359" s="12">
        <v>39071</v>
      </c>
      <c r="I5359" s="12" t="s">
        <v>2638</v>
      </c>
      <c r="J5359" s="12">
        <v>39071</v>
      </c>
      <c r="K5359" s="4">
        <v>37</v>
      </c>
      <c r="L5359" s="1" t="s">
        <v>146</v>
      </c>
      <c r="M5359" s="1" t="s">
        <v>170</v>
      </c>
      <c r="N5359" s="1" t="s">
        <v>265</v>
      </c>
      <c r="O5359" s="1" t="s">
        <v>93</v>
      </c>
      <c r="P5359">
        <v>60</v>
      </c>
      <c r="Q5359">
        <v>33333</v>
      </c>
      <c r="R5359">
        <v>120332.13</v>
      </c>
      <c r="S5359">
        <v>3.61</v>
      </c>
      <c r="T5359">
        <v>0.06</v>
      </c>
      <c r="U5359">
        <f t="shared" si="1638"/>
        <v>120332.12999999999</v>
      </c>
      <c r="V5359">
        <f t="shared" si="1639"/>
        <v>1999980</v>
      </c>
      <c r="W5359" s="1" t="s">
        <v>155</v>
      </c>
      <c r="X5359" s="1" t="s">
        <v>1236</v>
      </c>
      <c r="Y5359" s="1" t="s">
        <v>1333</v>
      </c>
      <c r="Z5359" s="3">
        <v>6648</v>
      </c>
      <c r="AA5359" s="4">
        <f t="shared" si="1645"/>
        <v>11179</v>
      </c>
      <c r="AB5359" s="4">
        <f t="shared" si="1657"/>
        <v>5902.9636234</v>
      </c>
      <c r="AC5359" s="4">
        <f t="shared" si="1658"/>
        <v>11179</v>
      </c>
      <c r="AD5359" s="4">
        <f t="shared" si="1646"/>
        <v>5867.5</v>
      </c>
      <c r="AE5359" s="3" t="s">
        <v>2639</v>
      </c>
      <c r="AF5359" s="3">
        <v>11179</v>
      </c>
      <c r="AG5359" s="4">
        <f>AI5359</f>
        <v>11179</v>
      </c>
      <c r="AH5359" s="4">
        <v>2685</v>
      </c>
      <c r="AI5359">
        <f t="shared" si="1642"/>
        <v>11179</v>
      </c>
      <c r="AJ5359" t="s">
        <v>2639</v>
      </c>
      <c r="AK5359" s="2">
        <v>49824.57</v>
      </c>
      <c r="AL5359" s="2">
        <f>AN5359</f>
        <v>49824.57</v>
      </c>
      <c r="AM5359" s="4">
        <v>2685</v>
      </c>
      <c r="AN5359">
        <f>INDEX($AJ$2:$AJ$6811,MATCH(AM5359,$A$2:$A$6811,0))</f>
        <v>49824.57</v>
      </c>
      <c r="AP5359">
        <v>0</v>
      </c>
      <c r="AR5359" s="4">
        <v>20</v>
      </c>
      <c r="AS5359" s="4">
        <v>12</v>
      </c>
      <c r="AT5359" s="4">
        <v>2006</v>
      </c>
      <c r="AU5359" s="4">
        <v>20</v>
      </c>
      <c r="AV5359" s="4">
        <v>12</v>
      </c>
      <c r="AW5359" s="4">
        <v>2006</v>
      </c>
      <c r="AX5359" t="str">
        <f t="shared" si="1643"/>
        <v>No Delay</v>
      </c>
      <c r="AY5359">
        <f t="shared" si="1644"/>
        <v>0</v>
      </c>
    </row>
    <row r="5360" spans="1:51" x14ac:dyDescent="0.2">
      <c r="A5360" s="3">
        <v>10754</v>
      </c>
      <c r="B5360" s="1" t="s">
        <v>98</v>
      </c>
      <c r="C5360" s="1" t="s">
        <v>99</v>
      </c>
      <c r="D5360" s="1" t="s">
        <v>130</v>
      </c>
      <c r="E5360" s="1" t="s">
        <v>53</v>
      </c>
      <c r="F5360" s="1" t="s">
        <v>53</v>
      </c>
      <c r="G5360" s="13" t="s">
        <v>1809</v>
      </c>
      <c r="H5360" s="12">
        <v>39682</v>
      </c>
      <c r="I5360" s="12" t="s">
        <v>1809</v>
      </c>
      <c r="J5360" s="12">
        <v>39682</v>
      </c>
      <c r="K5360" s="4">
        <v>1030</v>
      </c>
      <c r="L5360" s="1" t="s">
        <v>146</v>
      </c>
      <c r="M5360" s="1" t="s">
        <v>132</v>
      </c>
      <c r="N5360" s="1" t="s">
        <v>167</v>
      </c>
      <c r="O5360" s="1" t="s">
        <v>93</v>
      </c>
      <c r="P5360">
        <v>30</v>
      </c>
      <c r="Q5360">
        <v>145000</v>
      </c>
      <c r="R5360">
        <v>1741450</v>
      </c>
      <c r="S5360">
        <v>12.01</v>
      </c>
      <c r="T5360">
        <v>0.4</v>
      </c>
      <c r="U5360">
        <f t="shared" si="1638"/>
        <v>1741450</v>
      </c>
      <c r="V5360">
        <f t="shared" si="1639"/>
        <v>4350000</v>
      </c>
      <c r="W5360" s="1" t="s">
        <v>160</v>
      </c>
      <c r="X5360" s="1" t="s">
        <v>1236</v>
      </c>
      <c r="Y5360" s="1" t="s">
        <v>161</v>
      </c>
      <c r="Z5360" s="3">
        <v>5308</v>
      </c>
      <c r="AA5360" s="4">
        <f t="shared" si="1645"/>
        <v>11186</v>
      </c>
      <c r="AB5360" s="4">
        <f t="shared" si="1657"/>
        <v>18158.171205999999</v>
      </c>
      <c r="AC5360" s="4">
        <f t="shared" si="1658"/>
        <v>11186</v>
      </c>
      <c r="AD5360" s="4">
        <f t="shared" si="1646"/>
        <v>11186</v>
      </c>
      <c r="AE5360" s="4">
        <v>11186</v>
      </c>
      <c r="AF5360" s="4">
        <v>11186</v>
      </c>
      <c r="AG5360" s="4">
        <f t="shared" ref="AG5360:AG5366" si="1659">AE5360</f>
        <v>11186</v>
      </c>
      <c r="AH5360" s="4">
        <v>84188</v>
      </c>
      <c r="AI5360">
        <f t="shared" si="1642"/>
        <v>1331</v>
      </c>
      <c r="AJ5360">
        <v>9330</v>
      </c>
      <c r="AK5360" s="2">
        <v>9330</v>
      </c>
      <c r="AL5360" s="2">
        <f t="shared" ref="AL5360:AL5366" si="1660">AJ5360</f>
        <v>9330</v>
      </c>
      <c r="AM5360" s="4"/>
      <c r="AN5360" t="e">
        <f>VLOOKUP([1]!Tabelle13[[#This Row],[Vlookup this ID for freight costs]],$AL$2:$AL$6811,2,FALSE)</f>
        <v>#REF!</v>
      </c>
      <c r="AP5360">
        <v>2786.32</v>
      </c>
      <c r="AQ5360">
        <v>2786.32</v>
      </c>
      <c r="AR5360" s="4">
        <v>22</v>
      </c>
      <c r="AS5360" s="4">
        <v>8</v>
      </c>
      <c r="AT5360" s="4">
        <v>2008</v>
      </c>
      <c r="AU5360" s="4">
        <v>22</v>
      </c>
      <c r="AV5360" s="4">
        <v>8</v>
      </c>
      <c r="AW5360" s="4">
        <v>2008</v>
      </c>
      <c r="AX5360" t="str">
        <f t="shared" si="1643"/>
        <v>No Delay</v>
      </c>
      <c r="AY5360">
        <f t="shared" si="1644"/>
        <v>0</v>
      </c>
    </row>
    <row r="5361" spans="1:51" x14ac:dyDescent="0.2">
      <c r="A5361" s="3">
        <v>41780</v>
      </c>
      <c r="B5361" s="1" t="s">
        <v>168</v>
      </c>
      <c r="C5361" s="1" t="s">
        <v>150</v>
      </c>
      <c r="D5361" s="1" t="s">
        <v>100</v>
      </c>
      <c r="E5361" s="1" t="s">
        <v>253</v>
      </c>
      <c r="F5361" s="1" t="s">
        <v>253</v>
      </c>
      <c r="G5361" s="13" t="s">
        <v>2177</v>
      </c>
      <c r="H5361" s="12">
        <v>40640</v>
      </c>
      <c r="I5361" s="12" t="s">
        <v>2177</v>
      </c>
      <c r="J5361" s="12">
        <v>40640</v>
      </c>
      <c r="K5361" s="4">
        <v>3134</v>
      </c>
      <c r="L5361" s="1" t="s">
        <v>146</v>
      </c>
      <c r="M5361" s="1" t="s">
        <v>170</v>
      </c>
      <c r="N5361" s="1" t="s">
        <v>302</v>
      </c>
      <c r="O5361" s="1" t="s">
        <v>93</v>
      </c>
      <c r="P5361">
        <v>30</v>
      </c>
      <c r="Q5361">
        <v>120000</v>
      </c>
      <c r="R5361">
        <v>798000</v>
      </c>
      <c r="S5361">
        <v>6.65</v>
      </c>
      <c r="T5361">
        <v>0.22</v>
      </c>
      <c r="U5361">
        <f t="shared" si="1638"/>
        <v>798000</v>
      </c>
      <c r="V5361">
        <f t="shared" si="1639"/>
        <v>3600000</v>
      </c>
      <c r="W5361" s="1" t="s">
        <v>155</v>
      </c>
      <c r="X5361" s="1" t="s">
        <v>1236</v>
      </c>
      <c r="Y5361" s="1" t="s">
        <v>156</v>
      </c>
      <c r="Z5361" s="3">
        <v>8107</v>
      </c>
      <c r="AA5361" s="4">
        <f t="shared" si="1645"/>
        <v>11201</v>
      </c>
      <c r="AB5361" s="4">
        <f t="shared" si="1657"/>
        <v>15414.476206000001</v>
      </c>
      <c r="AC5361" s="4">
        <f t="shared" si="1658"/>
        <v>11201</v>
      </c>
      <c r="AD5361" s="4">
        <f t="shared" si="1646"/>
        <v>10466.8125</v>
      </c>
      <c r="AE5361" s="4">
        <v>11201</v>
      </c>
      <c r="AF5361" s="4">
        <v>11201</v>
      </c>
      <c r="AG5361" s="4">
        <f t="shared" si="1659"/>
        <v>11201</v>
      </c>
      <c r="AI5361" t="e">
        <f t="shared" si="1642"/>
        <v>#N/A</v>
      </c>
      <c r="AJ5361">
        <v>13084.26</v>
      </c>
      <c r="AK5361" s="2">
        <v>13084.26</v>
      </c>
      <c r="AL5361" s="2">
        <f t="shared" si="1660"/>
        <v>13084.26</v>
      </c>
      <c r="AM5361" s="4"/>
      <c r="AN5361" t="e">
        <f>VLOOKUP([1]!Tabelle13[[#This Row],[Vlookup this ID for freight costs]],$AL$2:$AL$6811,2,FALSE)</f>
        <v>#REF!</v>
      </c>
      <c r="AP5361">
        <v>1316.7</v>
      </c>
      <c r="AQ5361">
        <v>1316.7</v>
      </c>
      <c r="AR5361" s="4">
        <v>7</v>
      </c>
      <c r="AS5361" s="4">
        <v>4</v>
      </c>
      <c r="AT5361" s="4">
        <v>2011</v>
      </c>
      <c r="AU5361" s="4">
        <v>7</v>
      </c>
      <c r="AV5361" s="4">
        <v>4</v>
      </c>
      <c r="AW5361" s="4">
        <v>2011</v>
      </c>
      <c r="AX5361" t="str">
        <f t="shared" si="1643"/>
        <v>No Delay</v>
      </c>
      <c r="AY5361">
        <f t="shared" si="1644"/>
        <v>0</v>
      </c>
    </row>
    <row r="5362" spans="1:51" x14ac:dyDescent="0.2">
      <c r="A5362" s="3">
        <v>44448</v>
      </c>
      <c r="B5362" s="1" t="s">
        <v>168</v>
      </c>
      <c r="C5362" s="1" t="s">
        <v>150</v>
      </c>
      <c r="D5362" s="1" t="s">
        <v>100</v>
      </c>
      <c r="E5362" s="1" t="s">
        <v>253</v>
      </c>
      <c r="F5362" s="1" t="s">
        <v>253</v>
      </c>
      <c r="G5362" s="13" t="s">
        <v>2262</v>
      </c>
      <c r="H5362" s="12">
        <v>40890</v>
      </c>
      <c r="I5362" s="12" t="s">
        <v>2262</v>
      </c>
      <c r="J5362" s="12">
        <v>40890</v>
      </c>
      <c r="K5362" s="4">
        <v>3639</v>
      </c>
      <c r="L5362" s="1" t="s">
        <v>146</v>
      </c>
      <c r="M5362" s="1" t="s">
        <v>672</v>
      </c>
      <c r="N5362" s="1" t="s">
        <v>265</v>
      </c>
      <c r="O5362" s="1" t="s">
        <v>93</v>
      </c>
      <c r="P5362">
        <v>60</v>
      </c>
      <c r="Q5362">
        <v>104636</v>
      </c>
      <c r="R5362">
        <v>284609.91999999998</v>
      </c>
      <c r="S5362">
        <v>2.72</v>
      </c>
      <c r="T5362">
        <v>0.05</v>
      </c>
      <c r="U5362">
        <f t="shared" si="1638"/>
        <v>284609.92000000004</v>
      </c>
      <c r="V5362">
        <f t="shared" si="1639"/>
        <v>6278160</v>
      </c>
      <c r="W5362" s="1" t="s">
        <v>204</v>
      </c>
      <c r="X5362" s="1" t="s">
        <v>1236</v>
      </c>
      <c r="Y5362" s="1" t="s">
        <v>205</v>
      </c>
      <c r="Z5362" s="3">
        <v>16682</v>
      </c>
      <c r="AA5362" s="4">
        <f t="shared" si="1645"/>
        <v>11275</v>
      </c>
      <c r="AB5362" s="4">
        <f t="shared" si="1657"/>
        <v>13728.311006800001</v>
      </c>
      <c r="AC5362" s="4">
        <f t="shared" si="1658"/>
        <v>11275</v>
      </c>
      <c r="AD5362" s="4">
        <f t="shared" si="1646"/>
        <v>11275</v>
      </c>
      <c r="AE5362" s="4">
        <v>11275</v>
      </c>
      <c r="AF5362" s="4">
        <v>11275</v>
      </c>
      <c r="AG5362" s="4">
        <f t="shared" si="1659"/>
        <v>11275</v>
      </c>
      <c r="AI5362" t="e">
        <f t="shared" si="1642"/>
        <v>#N/A</v>
      </c>
      <c r="AJ5362">
        <v>8527.4599999999991</v>
      </c>
      <c r="AK5362" s="2">
        <v>8527.4599999999991</v>
      </c>
      <c r="AL5362" s="2">
        <f t="shared" si="1660"/>
        <v>8527.4599999999991</v>
      </c>
      <c r="AM5362" s="4"/>
      <c r="AN5362" t="e">
        <f>VLOOKUP([1]!Tabelle13[[#This Row],[Vlookup this ID for freight costs]],$AL$2:$AL$6811,2,FALSE)</f>
        <v>#REF!</v>
      </c>
      <c r="AP5362">
        <v>469.61</v>
      </c>
      <c r="AQ5362">
        <v>469.61</v>
      </c>
      <c r="AR5362" s="4">
        <v>13</v>
      </c>
      <c r="AS5362" s="4">
        <v>12</v>
      </c>
      <c r="AT5362" s="4">
        <v>2011</v>
      </c>
      <c r="AU5362" s="4">
        <v>13</v>
      </c>
      <c r="AV5362" s="4">
        <v>12</v>
      </c>
      <c r="AW5362" s="4">
        <v>2011</v>
      </c>
      <c r="AX5362" t="str">
        <f t="shared" si="1643"/>
        <v>No Delay</v>
      </c>
      <c r="AY5362">
        <f t="shared" si="1644"/>
        <v>0</v>
      </c>
    </row>
    <row r="5363" spans="1:51" x14ac:dyDescent="0.2">
      <c r="A5363" s="3">
        <v>86364</v>
      </c>
      <c r="B5363" s="1" t="s">
        <v>151</v>
      </c>
      <c r="C5363" s="1" t="s">
        <v>65</v>
      </c>
      <c r="D5363" s="1" t="s">
        <v>130</v>
      </c>
      <c r="E5363" s="1" t="s">
        <v>152</v>
      </c>
      <c r="F5363" s="1" t="s">
        <v>152</v>
      </c>
      <c r="G5363" s="13" t="s">
        <v>1294</v>
      </c>
      <c r="H5363" s="12">
        <v>40595</v>
      </c>
      <c r="I5363" s="12" t="s">
        <v>1295</v>
      </c>
      <c r="J5363" s="12">
        <v>40590</v>
      </c>
      <c r="K5363" s="4">
        <v>3016</v>
      </c>
      <c r="L5363" s="1" t="s">
        <v>146</v>
      </c>
      <c r="M5363" s="1" t="s">
        <v>132</v>
      </c>
      <c r="N5363" s="1" t="s">
        <v>154</v>
      </c>
      <c r="O5363" s="1" t="s">
        <v>93</v>
      </c>
      <c r="P5363">
        <v>60</v>
      </c>
      <c r="Q5363">
        <v>77333</v>
      </c>
      <c r="R5363">
        <v>867676.26</v>
      </c>
      <c r="S5363">
        <v>11.22</v>
      </c>
      <c r="T5363">
        <v>0.19</v>
      </c>
      <c r="U5363">
        <f t="shared" si="1638"/>
        <v>867676.26</v>
      </c>
      <c r="V5363">
        <f t="shared" si="1639"/>
        <v>4639980</v>
      </c>
      <c r="W5363" s="1" t="s">
        <v>155</v>
      </c>
      <c r="X5363" s="1" t="s">
        <v>1236</v>
      </c>
      <c r="Y5363" s="1" t="s">
        <v>156</v>
      </c>
      <c r="Z5363" s="3">
        <v>7726</v>
      </c>
      <c r="AA5363" s="4">
        <f t="shared" si="1645"/>
        <v>11276</v>
      </c>
      <c r="AB5363" s="4">
        <f t="shared" si="1657"/>
        <v>10731.866823400002</v>
      </c>
      <c r="AC5363" s="4">
        <f t="shared" si="1658"/>
        <v>11276</v>
      </c>
      <c r="AD5363" s="4">
        <f t="shared" si="1646"/>
        <v>11276</v>
      </c>
      <c r="AE5363" s="4">
        <v>11276</v>
      </c>
      <c r="AF5363" s="4">
        <v>11276</v>
      </c>
      <c r="AG5363" s="4">
        <f t="shared" si="1659"/>
        <v>11276</v>
      </c>
      <c r="AI5363" t="e">
        <f t="shared" si="1642"/>
        <v>#N/A</v>
      </c>
      <c r="AJ5363">
        <v>43548</v>
      </c>
      <c r="AK5363" s="2">
        <v>43548</v>
      </c>
      <c r="AL5363" s="2">
        <f t="shared" si="1660"/>
        <v>43548</v>
      </c>
      <c r="AM5363" s="4"/>
      <c r="AN5363" t="e">
        <f>VLOOKUP([1]!Tabelle13[[#This Row],[Vlookup this ID for freight costs]],$AL$2:$AL$6811,2,FALSE)</f>
        <v>#REF!</v>
      </c>
      <c r="AP5363">
        <v>1431.67</v>
      </c>
      <c r="AQ5363">
        <v>1431.67</v>
      </c>
      <c r="AR5363" s="4">
        <v>21</v>
      </c>
      <c r="AS5363" s="4">
        <v>2</v>
      </c>
      <c r="AT5363" s="4">
        <v>2011</v>
      </c>
      <c r="AU5363" s="4">
        <v>16</v>
      </c>
      <c r="AV5363" s="4">
        <v>2</v>
      </c>
      <c r="AW5363" s="4">
        <v>2011</v>
      </c>
      <c r="AX5363" t="str">
        <f t="shared" si="1643"/>
        <v>No Delay</v>
      </c>
      <c r="AY5363">
        <f t="shared" si="1644"/>
        <v>0</v>
      </c>
    </row>
    <row r="5364" spans="1:51" x14ac:dyDescent="0.2">
      <c r="A5364" s="3">
        <v>84335</v>
      </c>
      <c r="B5364" s="1" t="s">
        <v>151</v>
      </c>
      <c r="C5364" s="1" t="s">
        <v>65</v>
      </c>
      <c r="D5364" s="1" t="s">
        <v>130</v>
      </c>
      <c r="E5364" s="1" t="s">
        <v>152</v>
      </c>
      <c r="F5364" s="1" t="s">
        <v>152</v>
      </c>
      <c r="G5364" s="13" t="s">
        <v>565</v>
      </c>
      <c r="H5364" s="12">
        <v>41698</v>
      </c>
      <c r="I5364" s="12" t="s">
        <v>688</v>
      </c>
      <c r="J5364" s="12">
        <v>41689</v>
      </c>
      <c r="K5364" s="4">
        <v>5313</v>
      </c>
      <c r="L5364" s="1" t="s">
        <v>146</v>
      </c>
      <c r="M5364" s="1" t="s">
        <v>132</v>
      </c>
      <c r="N5364" s="1" t="s">
        <v>1524</v>
      </c>
      <c r="O5364" s="1" t="s">
        <v>93</v>
      </c>
      <c r="P5364">
        <v>30</v>
      </c>
      <c r="Q5364">
        <v>89490</v>
      </c>
      <c r="R5364">
        <v>972756.3</v>
      </c>
      <c r="S5364">
        <v>10.87</v>
      </c>
      <c r="T5364">
        <v>0.36</v>
      </c>
      <c r="U5364">
        <f t="shared" si="1638"/>
        <v>972756.29999999993</v>
      </c>
      <c r="V5364">
        <f t="shared" si="1639"/>
        <v>2684700</v>
      </c>
      <c r="W5364" s="1" t="s">
        <v>160</v>
      </c>
      <c r="X5364" s="1" t="s">
        <v>1236</v>
      </c>
      <c r="Y5364" s="1" t="s">
        <v>161</v>
      </c>
      <c r="Z5364" s="3">
        <v>7348</v>
      </c>
      <c r="AA5364" s="4">
        <f t="shared" si="1645"/>
        <v>11280</v>
      </c>
      <c r="AB5364" s="4">
        <f t="shared" si="1657"/>
        <v>12066.070828000002</v>
      </c>
      <c r="AC5364" s="4">
        <f t="shared" si="1658"/>
        <v>11280</v>
      </c>
      <c r="AD5364" s="4">
        <f t="shared" si="1646"/>
        <v>11280</v>
      </c>
      <c r="AE5364" s="4">
        <v>11280</v>
      </c>
      <c r="AF5364" s="4">
        <v>11280</v>
      </c>
      <c r="AG5364" s="4">
        <f t="shared" si="1659"/>
        <v>11280</v>
      </c>
      <c r="AI5364" t="e">
        <f t="shared" si="1642"/>
        <v>#N/A</v>
      </c>
      <c r="AJ5364">
        <v>30936.1</v>
      </c>
      <c r="AK5364" s="2">
        <v>30936.1</v>
      </c>
      <c r="AL5364" s="2">
        <f t="shared" si="1660"/>
        <v>30936.1</v>
      </c>
      <c r="AM5364" s="4"/>
      <c r="AN5364" t="e">
        <f>VLOOKUP([1]!Tabelle13[[#This Row],[Vlookup this ID for freight costs]],$AL$2:$AL$6811,2,FALSE)</f>
        <v>#REF!</v>
      </c>
      <c r="AP5364">
        <v>1203.3</v>
      </c>
      <c r="AQ5364">
        <v>1203.3</v>
      </c>
      <c r="AR5364" s="4">
        <v>28</v>
      </c>
      <c r="AS5364" s="4">
        <v>2</v>
      </c>
      <c r="AT5364" s="4">
        <v>2014</v>
      </c>
      <c r="AU5364" s="4">
        <v>19</v>
      </c>
      <c r="AV5364" s="4">
        <v>2</v>
      </c>
      <c r="AW5364" s="4">
        <v>2014</v>
      </c>
      <c r="AX5364" t="str">
        <f t="shared" si="1643"/>
        <v>No Delay</v>
      </c>
      <c r="AY5364">
        <f t="shared" si="1644"/>
        <v>0</v>
      </c>
    </row>
    <row r="5365" spans="1:51" x14ac:dyDescent="0.2">
      <c r="A5365" s="3">
        <v>84999</v>
      </c>
      <c r="B5365" s="1" t="s">
        <v>215</v>
      </c>
      <c r="C5365" s="1" t="s">
        <v>89</v>
      </c>
      <c r="D5365" s="1" t="s">
        <v>130</v>
      </c>
      <c r="E5365" s="1" t="s">
        <v>101</v>
      </c>
      <c r="F5365" s="1" t="s">
        <v>101</v>
      </c>
      <c r="G5365" s="13" t="s">
        <v>466</v>
      </c>
      <c r="H5365" s="12">
        <v>42034</v>
      </c>
      <c r="I5365" s="12" t="s">
        <v>2640</v>
      </c>
      <c r="J5365" s="12">
        <v>41996</v>
      </c>
      <c r="K5365" s="4">
        <v>6197</v>
      </c>
      <c r="L5365" s="1" t="s">
        <v>146</v>
      </c>
      <c r="M5365" s="1" t="s">
        <v>132</v>
      </c>
      <c r="N5365" s="1" t="s">
        <v>275</v>
      </c>
      <c r="O5365" s="1" t="s">
        <v>93</v>
      </c>
      <c r="P5365">
        <v>60</v>
      </c>
      <c r="Q5365">
        <v>126840</v>
      </c>
      <c r="R5365">
        <v>853633.2</v>
      </c>
      <c r="S5365">
        <v>6.73</v>
      </c>
      <c r="T5365">
        <v>0.11</v>
      </c>
      <c r="U5365">
        <f t="shared" si="1638"/>
        <v>853633.20000000007</v>
      </c>
      <c r="V5365">
        <f t="shared" si="1639"/>
        <v>7610400</v>
      </c>
      <c r="W5365" s="1" t="s">
        <v>179</v>
      </c>
      <c r="X5365" s="1" t="s">
        <v>1236</v>
      </c>
      <c r="Y5365" s="1" t="s">
        <v>156</v>
      </c>
      <c r="Z5365" s="3">
        <v>13090</v>
      </c>
      <c r="AA5365" s="4">
        <f t="shared" si="1645"/>
        <v>11283</v>
      </c>
      <c r="AB5365" s="4">
        <f t="shared" si="1657"/>
        <v>16165.151158000001</v>
      </c>
      <c r="AC5365" s="4">
        <f t="shared" si="1658"/>
        <v>11283</v>
      </c>
      <c r="AD5365" s="4">
        <f t="shared" si="1646"/>
        <v>11283</v>
      </c>
      <c r="AE5365" s="4">
        <v>11283</v>
      </c>
      <c r="AF5365" s="4">
        <v>11283</v>
      </c>
      <c r="AG5365" s="4">
        <f t="shared" si="1659"/>
        <v>11283</v>
      </c>
      <c r="AI5365" t="e">
        <f t="shared" si="1642"/>
        <v>#N/A</v>
      </c>
      <c r="AJ5365">
        <v>42947.44</v>
      </c>
      <c r="AK5365" s="2">
        <v>42947.44</v>
      </c>
      <c r="AL5365" s="2">
        <f t="shared" si="1660"/>
        <v>42947.44</v>
      </c>
      <c r="AM5365" s="4"/>
      <c r="AN5365" t="e">
        <f>VLOOKUP([1]!Tabelle13[[#This Row],[Vlookup this ID for freight costs]],$AL$2:$AL$6811,2,FALSE)</f>
        <v>#REF!</v>
      </c>
      <c r="AP5365">
        <v>877.53</v>
      </c>
      <c r="AQ5365">
        <v>877.53</v>
      </c>
      <c r="AR5365" s="4">
        <v>30</v>
      </c>
      <c r="AS5365" s="4">
        <v>1</v>
      </c>
      <c r="AT5365" s="4">
        <v>2015</v>
      </c>
      <c r="AU5365" s="4">
        <v>23</v>
      </c>
      <c r="AV5365" s="4">
        <v>12</v>
      </c>
      <c r="AW5365" s="4">
        <v>2014</v>
      </c>
      <c r="AX5365" t="str">
        <f t="shared" si="1643"/>
        <v>No Delay</v>
      </c>
      <c r="AY5365">
        <f t="shared" si="1644"/>
        <v>0</v>
      </c>
    </row>
    <row r="5366" spans="1:51" x14ac:dyDescent="0.2">
      <c r="A5366" s="3">
        <v>84185</v>
      </c>
      <c r="B5366" s="1" t="s">
        <v>172</v>
      </c>
      <c r="C5366" s="1" t="s">
        <v>114</v>
      </c>
      <c r="D5366" s="1" t="s">
        <v>130</v>
      </c>
      <c r="E5366" s="1" t="s">
        <v>101</v>
      </c>
      <c r="F5366" s="1" t="s">
        <v>101</v>
      </c>
      <c r="G5366" s="13" t="s">
        <v>494</v>
      </c>
      <c r="H5366" s="12">
        <v>41152</v>
      </c>
      <c r="I5366" s="12" t="s">
        <v>2067</v>
      </c>
      <c r="J5366" s="12">
        <v>41159</v>
      </c>
      <c r="K5366" s="4">
        <v>4159</v>
      </c>
      <c r="L5366" s="1" t="s">
        <v>146</v>
      </c>
      <c r="M5366" s="1" t="s">
        <v>132</v>
      </c>
      <c r="N5366" s="1" t="s">
        <v>167</v>
      </c>
      <c r="O5366" s="1" t="s">
        <v>93</v>
      </c>
      <c r="P5366">
        <v>30</v>
      </c>
      <c r="Q5366">
        <v>155202</v>
      </c>
      <c r="R5366">
        <v>591319.62</v>
      </c>
      <c r="S5366">
        <v>3.81</v>
      </c>
      <c r="T5366">
        <v>0.13</v>
      </c>
      <c r="U5366">
        <f t="shared" si="1638"/>
        <v>591319.62</v>
      </c>
      <c r="V5366">
        <f t="shared" si="1639"/>
        <v>4656060</v>
      </c>
      <c r="W5366" s="1" t="s">
        <v>213</v>
      </c>
      <c r="X5366" s="1" t="s">
        <v>1236</v>
      </c>
      <c r="Y5366" s="1" t="s">
        <v>161</v>
      </c>
      <c r="Z5366" s="3">
        <v>13722</v>
      </c>
      <c r="AA5366" s="4">
        <f t="shared" si="1645"/>
        <v>11334</v>
      </c>
      <c r="AB5366" s="4">
        <f t="shared" si="1657"/>
        <v>19277.818261600001</v>
      </c>
      <c r="AC5366" s="4">
        <f t="shared" si="1658"/>
        <v>11334</v>
      </c>
      <c r="AD5366" s="4">
        <f t="shared" si="1646"/>
        <v>11334</v>
      </c>
      <c r="AE5366" s="4">
        <v>11334</v>
      </c>
      <c r="AF5366" s="4">
        <v>11334</v>
      </c>
      <c r="AG5366" s="4">
        <f t="shared" si="1659"/>
        <v>11334</v>
      </c>
      <c r="AI5366" t="e">
        <f t="shared" si="1642"/>
        <v>#N/A</v>
      </c>
      <c r="AJ5366">
        <v>7317.48</v>
      </c>
      <c r="AK5366" s="2">
        <v>7317.48</v>
      </c>
      <c r="AL5366" s="2">
        <f t="shared" si="1660"/>
        <v>7317.48</v>
      </c>
      <c r="AM5366" s="4"/>
      <c r="AN5366" t="e">
        <f>VLOOKUP([1]!Tabelle13[[#This Row],[Vlookup this ID for freight costs]],$AL$2:$AL$6811,2,FALSE)</f>
        <v>#REF!</v>
      </c>
      <c r="AP5366">
        <v>829.03</v>
      </c>
      <c r="AQ5366">
        <v>829.03</v>
      </c>
      <c r="AR5366" s="4">
        <v>31</v>
      </c>
      <c r="AS5366" s="4">
        <v>8</v>
      </c>
      <c r="AT5366" s="4">
        <v>2012</v>
      </c>
      <c r="AU5366" s="4">
        <v>7</v>
      </c>
      <c r="AV5366" s="4">
        <v>9</v>
      </c>
      <c r="AW5366" s="4">
        <v>2012</v>
      </c>
      <c r="AX5366" t="str">
        <f t="shared" si="1643"/>
        <v>Delay</v>
      </c>
      <c r="AY5366">
        <f t="shared" si="1644"/>
        <v>7</v>
      </c>
    </row>
    <row r="5367" spans="1:51" x14ac:dyDescent="0.2">
      <c r="A5367" s="3">
        <v>85355</v>
      </c>
      <c r="B5367" s="1" t="s">
        <v>175</v>
      </c>
      <c r="C5367" s="1" t="s">
        <v>165</v>
      </c>
      <c r="D5367" s="1" t="s">
        <v>130</v>
      </c>
      <c r="E5367" s="1" t="s">
        <v>101</v>
      </c>
      <c r="F5367" s="1" t="s">
        <v>101</v>
      </c>
      <c r="G5367" s="13" t="s">
        <v>1293</v>
      </c>
      <c r="H5367" s="12">
        <v>41432</v>
      </c>
      <c r="I5367" s="12" t="s">
        <v>1293</v>
      </c>
      <c r="J5367" s="12">
        <v>41432</v>
      </c>
      <c r="K5367" s="4">
        <v>4764</v>
      </c>
      <c r="L5367" s="1" t="s">
        <v>146</v>
      </c>
      <c r="M5367" s="1" t="s">
        <v>132</v>
      </c>
      <c r="N5367" s="1" t="s">
        <v>154</v>
      </c>
      <c r="O5367" s="1" t="s">
        <v>93</v>
      </c>
      <c r="P5367">
        <v>60</v>
      </c>
      <c r="Q5367">
        <v>68736</v>
      </c>
      <c r="R5367">
        <v>589754.88</v>
      </c>
      <c r="S5367">
        <v>8.58</v>
      </c>
      <c r="T5367">
        <v>0.14000000000000001</v>
      </c>
      <c r="U5367">
        <f t="shared" si="1638"/>
        <v>589754.88</v>
      </c>
      <c r="V5367">
        <f t="shared" si="1639"/>
        <v>4124160</v>
      </c>
      <c r="W5367" s="1" t="s">
        <v>179</v>
      </c>
      <c r="X5367" s="1" t="s">
        <v>1236</v>
      </c>
      <c r="Y5367" s="1" t="s">
        <v>156</v>
      </c>
      <c r="Z5367" s="3">
        <v>11413</v>
      </c>
      <c r="AA5367" s="4">
        <f t="shared" si="1645"/>
        <v>11337</v>
      </c>
      <c r="AB5367" s="4">
        <f t="shared" si="1657"/>
        <v>9788.3649868000011</v>
      </c>
      <c r="AC5367" s="4">
        <f t="shared" si="1658"/>
        <v>11337</v>
      </c>
      <c r="AD5367" s="4">
        <f t="shared" si="1646"/>
        <v>11337</v>
      </c>
      <c r="AE5367" s="3" t="s">
        <v>2641</v>
      </c>
      <c r="AF5367" s="3">
        <v>11337</v>
      </c>
      <c r="AG5367" s="4">
        <f>AI5367</f>
        <v>11337</v>
      </c>
      <c r="AH5367" s="4">
        <v>82570</v>
      </c>
      <c r="AI5367">
        <f t="shared" si="1642"/>
        <v>11337</v>
      </c>
      <c r="AJ5367" t="s">
        <v>2641</v>
      </c>
      <c r="AK5367" s="2">
        <v>23809.39</v>
      </c>
      <c r="AL5367" s="2">
        <f>AN5367</f>
        <v>23809.39</v>
      </c>
      <c r="AM5367" s="4">
        <v>82570</v>
      </c>
      <c r="AN5367">
        <f>INDEX($AJ$2:$AJ$6811,MATCH(AM5367,$A$2:$A$6811,0))</f>
        <v>23809.39</v>
      </c>
      <c r="AP5367">
        <v>729.53</v>
      </c>
      <c r="AQ5367">
        <v>729.53</v>
      </c>
      <c r="AR5367" s="4">
        <v>7</v>
      </c>
      <c r="AS5367" s="4">
        <v>6</v>
      </c>
      <c r="AT5367" s="4">
        <v>2013</v>
      </c>
      <c r="AU5367" s="4">
        <v>7</v>
      </c>
      <c r="AV5367" s="4">
        <v>6</v>
      </c>
      <c r="AW5367" s="4">
        <v>2013</v>
      </c>
      <c r="AX5367" t="str">
        <f t="shared" si="1643"/>
        <v>No Delay</v>
      </c>
      <c r="AY5367">
        <f t="shared" si="1644"/>
        <v>0</v>
      </c>
    </row>
    <row r="5368" spans="1:51" x14ac:dyDescent="0.2">
      <c r="A5368" s="3">
        <v>82570</v>
      </c>
      <c r="B5368" s="1" t="s">
        <v>175</v>
      </c>
      <c r="C5368" s="1" t="s">
        <v>165</v>
      </c>
      <c r="D5368" s="1" t="s">
        <v>130</v>
      </c>
      <c r="E5368" s="1" t="s">
        <v>101</v>
      </c>
      <c r="F5368" s="1" t="s">
        <v>101</v>
      </c>
      <c r="G5368" s="13" t="s">
        <v>1293</v>
      </c>
      <c r="H5368" s="12">
        <v>41432</v>
      </c>
      <c r="I5368" s="12" t="s">
        <v>1293</v>
      </c>
      <c r="J5368" s="12">
        <v>41432</v>
      </c>
      <c r="K5368" s="4">
        <v>4754</v>
      </c>
      <c r="L5368" s="1" t="s">
        <v>146</v>
      </c>
      <c r="M5368" s="1" t="s">
        <v>132</v>
      </c>
      <c r="N5368" s="1" t="s">
        <v>178</v>
      </c>
      <c r="O5368" s="1" t="s">
        <v>93</v>
      </c>
      <c r="P5368">
        <v>60</v>
      </c>
      <c r="Q5368">
        <v>1530</v>
      </c>
      <c r="R5368">
        <v>10006.200000000001</v>
      </c>
      <c r="S5368">
        <v>6.54</v>
      </c>
      <c r="T5368">
        <v>0.11</v>
      </c>
      <c r="U5368">
        <f t="shared" si="1638"/>
        <v>10006.200000000001</v>
      </c>
      <c r="V5368">
        <f t="shared" si="1639"/>
        <v>91800</v>
      </c>
      <c r="W5368" s="1" t="s">
        <v>155</v>
      </c>
      <c r="X5368" s="1" t="s">
        <v>1236</v>
      </c>
      <c r="Y5368" s="1" t="s">
        <v>156</v>
      </c>
      <c r="Z5368" s="3">
        <v>11413</v>
      </c>
      <c r="AA5368" s="4">
        <f t="shared" si="1645"/>
        <v>11337</v>
      </c>
      <c r="AB5368" s="4">
        <f t="shared" si="1657"/>
        <v>2412.65434</v>
      </c>
      <c r="AC5368" s="4">
        <f t="shared" si="1658"/>
        <v>11337</v>
      </c>
      <c r="AD5368" s="4">
        <f t="shared" si="1646"/>
        <v>3288.75</v>
      </c>
      <c r="AE5368" s="4">
        <v>11337</v>
      </c>
      <c r="AF5368" s="4">
        <v>11337</v>
      </c>
      <c r="AG5368" s="4">
        <f>AE5368</f>
        <v>11337</v>
      </c>
      <c r="AI5368" t="e">
        <f t="shared" si="1642"/>
        <v>#N/A</v>
      </c>
      <c r="AJ5368">
        <v>23809.39</v>
      </c>
      <c r="AK5368" s="2">
        <v>23809.39</v>
      </c>
      <c r="AL5368" s="2">
        <f>AJ5368</f>
        <v>23809.39</v>
      </c>
      <c r="AM5368" s="4"/>
      <c r="AN5368" t="e">
        <f>VLOOKUP([1]!Tabelle13[[#This Row],[Vlookup this ID for freight costs]],$AL$2:$AL$6811,2,FALSE)</f>
        <v>#REF!</v>
      </c>
      <c r="AP5368">
        <v>12.38</v>
      </c>
      <c r="AQ5368">
        <v>12.38</v>
      </c>
      <c r="AR5368" s="4">
        <v>7</v>
      </c>
      <c r="AS5368" s="4">
        <v>6</v>
      </c>
      <c r="AT5368" s="4">
        <v>2013</v>
      </c>
      <c r="AU5368" s="4">
        <v>7</v>
      </c>
      <c r="AV5368" s="4">
        <v>6</v>
      </c>
      <c r="AW5368" s="4">
        <v>2013</v>
      </c>
      <c r="AX5368" t="str">
        <f t="shared" si="1643"/>
        <v>No Delay</v>
      </c>
      <c r="AY5368">
        <f t="shared" si="1644"/>
        <v>0</v>
      </c>
    </row>
    <row r="5369" spans="1:51" x14ac:dyDescent="0.2">
      <c r="A5369" s="3">
        <v>84810</v>
      </c>
      <c r="B5369" s="1" t="s">
        <v>175</v>
      </c>
      <c r="C5369" s="1" t="s">
        <v>165</v>
      </c>
      <c r="D5369" s="1" t="s">
        <v>130</v>
      </c>
      <c r="E5369" s="1" t="s">
        <v>101</v>
      </c>
      <c r="F5369" s="1" t="s">
        <v>101</v>
      </c>
      <c r="G5369" s="13" t="s">
        <v>1293</v>
      </c>
      <c r="H5369" s="12">
        <v>41432</v>
      </c>
      <c r="I5369" s="12" t="s">
        <v>1293</v>
      </c>
      <c r="J5369" s="12">
        <v>41432</v>
      </c>
      <c r="K5369" s="4">
        <v>4759</v>
      </c>
      <c r="L5369" s="1" t="s">
        <v>146</v>
      </c>
      <c r="M5369" s="1" t="s">
        <v>132</v>
      </c>
      <c r="N5369" s="1" t="s">
        <v>302</v>
      </c>
      <c r="O5369" s="1" t="s">
        <v>93</v>
      </c>
      <c r="P5369">
        <v>30</v>
      </c>
      <c r="Q5369">
        <v>192</v>
      </c>
      <c r="R5369">
        <v>775.68</v>
      </c>
      <c r="S5369">
        <v>4.04</v>
      </c>
      <c r="T5369">
        <v>0.13</v>
      </c>
      <c r="U5369">
        <f t="shared" si="1638"/>
        <v>775.68000000000006</v>
      </c>
      <c r="V5369">
        <f t="shared" si="1639"/>
        <v>5760</v>
      </c>
      <c r="W5369" s="1" t="s">
        <v>160</v>
      </c>
      <c r="X5369" s="1" t="s">
        <v>1236</v>
      </c>
      <c r="Y5369" s="1" t="s">
        <v>161</v>
      </c>
      <c r="Z5369" s="3">
        <v>10896</v>
      </c>
      <c r="AA5369" s="4">
        <f t="shared" si="1645"/>
        <v>11337</v>
      </c>
      <c r="AB5369" s="4">
        <f t="shared" si="1657"/>
        <v>2265.8117836000001</v>
      </c>
      <c r="AC5369" s="4">
        <f t="shared" si="1658"/>
        <v>11337</v>
      </c>
      <c r="AD5369" s="4">
        <f t="shared" si="1646"/>
        <v>8175.5043240000005</v>
      </c>
      <c r="AE5369" s="3" t="s">
        <v>2641</v>
      </c>
      <c r="AF5369" s="3">
        <v>11337</v>
      </c>
      <c r="AG5369" s="4">
        <f>AI5369</f>
        <v>11337</v>
      </c>
      <c r="AH5369" s="4">
        <v>82570</v>
      </c>
      <c r="AI5369">
        <f t="shared" si="1642"/>
        <v>11337</v>
      </c>
      <c r="AJ5369" t="s">
        <v>2641</v>
      </c>
      <c r="AK5369" s="2">
        <v>23809.39</v>
      </c>
      <c r="AL5369" s="2">
        <f>AN5369</f>
        <v>23809.39</v>
      </c>
      <c r="AM5369" s="4">
        <v>82570</v>
      </c>
      <c r="AN5369">
        <f>INDEX($AJ$2:$AJ$6811,MATCH(AM5369,$A$2:$A$6811,0))</f>
        <v>23809.39</v>
      </c>
      <c r="AP5369">
        <v>0.96</v>
      </c>
      <c r="AQ5369">
        <v>0.96</v>
      </c>
      <c r="AR5369" s="4">
        <v>7</v>
      </c>
      <c r="AS5369" s="4">
        <v>6</v>
      </c>
      <c r="AT5369" s="4">
        <v>2013</v>
      </c>
      <c r="AU5369" s="4">
        <v>7</v>
      </c>
      <c r="AV5369" s="4">
        <v>6</v>
      </c>
      <c r="AW5369" s="4">
        <v>2013</v>
      </c>
      <c r="AX5369" t="str">
        <f t="shared" si="1643"/>
        <v>No Delay</v>
      </c>
      <c r="AY5369">
        <f t="shared" si="1644"/>
        <v>0</v>
      </c>
    </row>
    <row r="5370" spans="1:51" x14ac:dyDescent="0.2">
      <c r="A5370" s="3">
        <v>85354</v>
      </c>
      <c r="B5370" s="1" t="s">
        <v>175</v>
      </c>
      <c r="C5370" s="1" t="s">
        <v>165</v>
      </c>
      <c r="D5370" s="1" t="s">
        <v>130</v>
      </c>
      <c r="E5370" s="1" t="s">
        <v>101</v>
      </c>
      <c r="F5370" s="1" t="s">
        <v>101</v>
      </c>
      <c r="G5370" s="13" t="s">
        <v>1293</v>
      </c>
      <c r="H5370" s="12">
        <v>41432</v>
      </c>
      <c r="I5370" s="12" t="s">
        <v>1293</v>
      </c>
      <c r="J5370" s="12">
        <v>41432</v>
      </c>
      <c r="K5370" s="4">
        <v>4763</v>
      </c>
      <c r="L5370" s="1" t="s">
        <v>146</v>
      </c>
      <c r="M5370" s="1" t="s">
        <v>132</v>
      </c>
      <c r="N5370" s="1" t="s">
        <v>167</v>
      </c>
      <c r="O5370" s="1" t="s">
        <v>93</v>
      </c>
      <c r="P5370">
        <v>30</v>
      </c>
      <c r="Q5370">
        <v>24912</v>
      </c>
      <c r="R5370">
        <v>82956.960000000006</v>
      </c>
      <c r="S5370">
        <v>3.33</v>
      </c>
      <c r="T5370">
        <v>0.11</v>
      </c>
      <c r="U5370">
        <f t="shared" si="1638"/>
        <v>82956.960000000006</v>
      </c>
      <c r="V5370">
        <f t="shared" si="1639"/>
        <v>747360</v>
      </c>
      <c r="W5370" s="1" t="s">
        <v>197</v>
      </c>
      <c r="X5370" s="1" t="s">
        <v>1236</v>
      </c>
      <c r="Y5370" s="1" t="s">
        <v>3082</v>
      </c>
      <c r="Z5370" s="3">
        <v>10265</v>
      </c>
      <c r="AA5370" s="4">
        <f t="shared" si="1645"/>
        <v>11337</v>
      </c>
      <c r="AB5370" s="4">
        <f t="shared" si="1657"/>
        <v>4978.7773995999996</v>
      </c>
      <c r="AC5370" s="4">
        <f t="shared" si="1658"/>
        <v>11337</v>
      </c>
      <c r="AD5370" s="4">
        <f t="shared" si="1646"/>
        <v>11337</v>
      </c>
      <c r="AE5370" s="3" t="s">
        <v>2641</v>
      </c>
      <c r="AF5370" s="3">
        <v>11337</v>
      </c>
      <c r="AG5370" s="4">
        <f>AI5370</f>
        <v>11337</v>
      </c>
      <c r="AH5370" s="4">
        <v>82570</v>
      </c>
      <c r="AI5370">
        <f t="shared" si="1642"/>
        <v>11337</v>
      </c>
      <c r="AJ5370" t="s">
        <v>2641</v>
      </c>
      <c r="AK5370" s="2">
        <v>23809.39</v>
      </c>
      <c r="AL5370" s="2">
        <f>AN5370</f>
        <v>23809.39</v>
      </c>
      <c r="AM5370" s="4">
        <v>82570</v>
      </c>
      <c r="AN5370">
        <f>INDEX($AJ$2:$AJ$6811,MATCH(AM5370,$A$2:$A$6811,0))</f>
        <v>23809.39</v>
      </c>
      <c r="AP5370">
        <v>102.62</v>
      </c>
      <c r="AQ5370">
        <v>102.62</v>
      </c>
      <c r="AR5370" s="4">
        <v>7</v>
      </c>
      <c r="AS5370" s="4">
        <v>6</v>
      </c>
      <c r="AT5370" s="4">
        <v>2013</v>
      </c>
      <c r="AU5370" s="4">
        <v>7</v>
      </c>
      <c r="AV5370" s="4">
        <v>6</v>
      </c>
      <c r="AW5370" s="4">
        <v>2013</v>
      </c>
      <c r="AX5370" t="str">
        <f t="shared" si="1643"/>
        <v>No Delay</v>
      </c>
      <c r="AY5370">
        <f t="shared" si="1644"/>
        <v>0</v>
      </c>
    </row>
    <row r="5371" spans="1:51" x14ac:dyDescent="0.2">
      <c r="A5371" s="3">
        <v>85560</v>
      </c>
      <c r="B5371" s="1" t="s">
        <v>172</v>
      </c>
      <c r="C5371" s="1" t="s">
        <v>114</v>
      </c>
      <c r="D5371" s="1" t="s">
        <v>130</v>
      </c>
      <c r="E5371" s="1" t="s">
        <v>101</v>
      </c>
      <c r="F5371" s="1" t="s">
        <v>101</v>
      </c>
      <c r="G5371" s="13" t="s">
        <v>1708</v>
      </c>
      <c r="H5371" s="12">
        <v>42062</v>
      </c>
      <c r="I5371" s="12" t="s">
        <v>1153</v>
      </c>
      <c r="J5371" s="12">
        <v>42055</v>
      </c>
      <c r="K5371" s="4">
        <v>6339</v>
      </c>
      <c r="L5371" s="1" t="s">
        <v>146</v>
      </c>
      <c r="M5371" s="1" t="s">
        <v>132</v>
      </c>
      <c r="N5371" s="1" t="s">
        <v>265</v>
      </c>
      <c r="O5371" s="1" t="s">
        <v>93</v>
      </c>
      <c r="P5371">
        <v>60</v>
      </c>
      <c r="Q5371">
        <v>38151</v>
      </c>
      <c r="R5371">
        <v>83169.179999999993</v>
      </c>
      <c r="S5371">
        <v>2.1800000000000002</v>
      </c>
      <c r="T5371">
        <v>0.04</v>
      </c>
      <c r="U5371">
        <f t="shared" si="1638"/>
        <v>83169.180000000008</v>
      </c>
      <c r="V5371">
        <f t="shared" si="1639"/>
        <v>2289060</v>
      </c>
      <c r="W5371" s="1" t="s">
        <v>197</v>
      </c>
      <c r="X5371" s="1" t="s">
        <v>1236</v>
      </c>
      <c r="Y5371" s="1" t="s">
        <v>3082</v>
      </c>
      <c r="Z5371" s="3">
        <v>13092</v>
      </c>
      <c r="AA5371" s="4">
        <f t="shared" si="1645"/>
        <v>11342</v>
      </c>
      <c r="AB5371" s="4">
        <f t="shared" si="1657"/>
        <v>6431.7285238000004</v>
      </c>
      <c r="AC5371" s="4">
        <f t="shared" si="1658"/>
        <v>11342</v>
      </c>
      <c r="AD5371" s="4">
        <f t="shared" si="1646"/>
        <v>11342</v>
      </c>
      <c r="AE5371" s="3" t="s">
        <v>2642</v>
      </c>
      <c r="AF5371" s="3">
        <v>11342</v>
      </c>
      <c r="AG5371" s="4">
        <f>AI5371</f>
        <v>11342</v>
      </c>
      <c r="AH5371" s="4">
        <v>84449</v>
      </c>
      <c r="AI5371">
        <f t="shared" si="1642"/>
        <v>11342</v>
      </c>
      <c r="AJ5371" t="s">
        <v>2642</v>
      </c>
      <c r="AK5371" s="2">
        <v>15715.08</v>
      </c>
      <c r="AL5371" s="2">
        <f>AN5371</f>
        <v>15715.08</v>
      </c>
      <c r="AM5371" s="4">
        <v>84449</v>
      </c>
      <c r="AN5371">
        <f>INDEX($AJ$2:$AJ$6811,MATCH(AM5371,$A$2:$A$6811,0))</f>
        <v>15715.08</v>
      </c>
      <c r="AP5371">
        <v>85.5</v>
      </c>
      <c r="AQ5371">
        <v>85.5</v>
      </c>
      <c r="AR5371" s="4">
        <v>27</v>
      </c>
      <c r="AS5371" s="4">
        <v>2</v>
      </c>
      <c r="AT5371" s="4">
        <v>2015</v>
      </c>
      <c r="AU5371" s="4">
        <v>20</v>
      </c>
      <c r="AV5371" s="4">
        <v>2</v>
      </c>
      <c r="AW5371" s="4">
        <v>2015</v>
      </c>
      <c r="AX5371" t="str">
        <f t="shared" si="1643"/>
        <v>No Delay</v>
      </c>
      <c r="AY5371">
        <f t="shared" si="1644"/>
        <v>0</v>
      </c>
    </row>
    <row r="5372" spans="1:51" x14ac:dyDescent="0.2">
      <c r="A5372" s="3">
        <v>86163</v>
      </c>
      <c r="B5372" s="1" t="s">
        <v>172</v>
      </c>
      <c r="C5372" s="1" t="s">
        <v>114</v>
      </c>
      <c r="D5372" s="1" t="s">
        <v>130</v>
      </c>
      <c r="E5372" s="1" t="s">
        <v>101</v>
      </c>
      <c r="F5372" s="1" t="s">
        <v>101</v>
      </c>
      <c r="G5372" s="13" t="s">
        <v>1708</v>
      </c>
      <c r="H5372" s="12">
        <v>42062</v>
      </c>
      <c r="I5372" s="12" t="s">
        <v>1153</v>
      </c>
      <c r="J5372" s="12">
        <v>42055</v>
      </c>
      <c r="K5372" s="4">
        <v>6340</v>
      </c>
      <c r="L5372" s="1" t="s">
        <v>146</v>
      </c>
      <c r="M5372" s="1" t="s">
        <v>132</v>
      </c>
      <c r="N5372" s="1" t="s">
        <v>265</v>
      </c>
      <c r="O5372" s="1" t="s">
        <v>93</v>
      </c>
      <c r="P5372">
        <v>60</v>
      </c>
      <c r="Q5372">
        <v>27104</v>
      </c>
      <c r="R5372">
        <v>59086.720000000001</v>
      </c>
      <c r="S5372">
        <v>2.1800000000000002</v>
      </c>
      <c r="T5372">
        <v>0.04</v>
      </c>
      <c r="U5372">
        <f t="shared" si="1638"/>
        <v>59086.720000000001</v>
      </c>
      <c r="V5372">
        <f t="shared" si="1639"/>
        <v>1626240</v>
      </c>
      <c r="W5372" s="1" t="s">
        <v>155</v>
      </c>
      <c r="X5372" s="1" t="s">
        <v>1236</v>
      </c>
      <c r="Y5372" s="1" t="s">
        <v>156</v>
      </c>
      <c r="Z5372" s="3">
        <v>14240</v>
      </c>
      <c r="AA5372" s="4">
        <f t="shared" si="1645"/>
        <v>11342</v>
      </c>
      <c r="AB5372" s="4">
        <f t="shared" si="1657"/>
        <v>5219.3445771999995</v>
      </c>
      <c r="AC5372" s="4">
        <f t="shared" si="1658"/>
        <v>11342</v>
      </c>
      <c r="AD5372" s="4">
        <f t="shared" si="1646"/>
        <v>11342</v>
      </c>
      <c r="AE5372" s="3" t="s">
        <v>2642</v>
      </c>
      <c r="AF5372" s="3">
        <v>11342</v>
      </c>
      <c r="AG5372" s="4">
        <f>AI5372</f>
        <v>11342</v>
      </c>
      <c r="AH5372" s="4">
        <v>84449</v>
      </c>
      <c r="AI5372">
        <f t="shared" si="1642"/>
        <v>11342</v>
      </c>
      <c r="AJ5372" t="s">
        <v>2642</v>
      </c>
      <c r="AK5372" s="2">
        <v>15715.08</v>
      </c>
      <c r="AL5372" s="2">
        <f>AN5372</f>
        <v>15715.08</v>
      </c>
      <c r="AM5372" s="4">
        <v>84449</v>
      </c>
      <c r="AN5372">
        <f>INDEX($AJ$2:$AJ$6811,MATCH(AM5372,$A$2:$A$6811,0))</f>
        <v>15715.08</v>
      </c>
      <c r="AP5372">
        <v>60.74</v>
      </c>
      <c r="AQ5372">
        <v>60.74</v>
      </c>
      <c r="AR5372" s="4">
        <v>27</v>
      </c>
      <c r="AS5372" s="4">
        <v>2</v>
      </c>
      <c r="AT5372" s="4">
        <v>2015</v>
      </c>
      <c r="AU5372" s="4">
        <v>20</v>
      </c>
      <c r="AV5372" s="4">
        <v>2</v>
      </c>
      <c r="AW5372" s="4">
        <v>2015</v>
      </c>
      <c r="AX5372" t="str">
        <f t="shared" si="1643"/>
        <v>No Delay</v>
      </c>
      <c r="AY5372">
        <f t="shared" si="1644"/>
        <v>0</v>
      </c>
    </row>
    <row r="5373" spans="1:51" x14ac:dyDescent="0.2">
      <c r="A5373" s="3">
        <v>84449</v>
      </c>
      <c r="B5373" s="1" t="s">
        <v>172</v>
      </c>
      <c r="C5373" s="1" t="s">
        <v>114</v>
      </c>
      <c r="D5373" s="1" t="s">
        <v>130</v>
      </c>
      <c r="E5373" s="1" t="s">
        <v>101</v>
      </c>
      <c r="F5373" s="1" t="s">
        <v>101</v>
      </c>
      <c r="G5373" s="13" t="s">
        <v>1708</v>
      </c>
      <c r="H5373" s="12">
        <v>42062</v>
      </c>
      <c r="I5373" s="12" t="s">
        <v>1153</v>
      </c>
      <c r="J5373" s="12">
        <v>42055</v>
      </c>
      <c r="K5373" s="4">
        <v>6335</v>
      </c>
      <c r="L5373" s="1" t="s">
        <v>146</v>
      </c>
      <c r="M5373" s="1" t="s">
        <v>132</v>
      </c>
      <c r="N5373" s="1" t="s">
        <v>275</v>
      </c>
      <c r="O5373" s="1" t="s">
        <v>93</v>
      </c>
      <c r="P5373">
        <v>60</v>
      </c>
      <c r="Q5373">
        <v>71377</v>
      </c>
      <c r="R5373">
        <v>465378.04</v>
      </c>
      <c r="S5373">
        <v>6.52</v>
      </c>
      <c r="T5373">
        <v>0.11</v>
      </c>
      <c r="U5373">
        <f t="shared" si="1638"/>
        <v>465378.04</v>
      </c>
      <c r="V5373">
        <f t="shared" si="1639"/>
        <v>4282620</v>
      </c>
      <c r="W5373" s="1" t="s">
        <v>179</v>
      </c>
      <c r="X5373" s="1" t="s">
        <v>1236</v>
      </c>
      <c r="Y5373" s="1" t="s">
        <v>156</v>
      </c>
      <c r="Z5373" s="3">
        <v>14240</v>
      </c>
      <c r="AA5373" s="4">
        <f t="shared" si="1645"/>
        <v>11342</v>
      </c>
      <c r="AB5373" s="4">
        <f t="shared" si="1657"/>
        <v>10078.2089266</v>
      </c>
      <c r="AC5373" s="4">
        <f t="shared" si="1658"/>
        <v>11342</v>
      </c>
      <c r="AD5373" s="4">
        <f t="shared" si="1646"/>
        <v>9092</v>
      </c>
      <c r="AE5373" s="4">
        <v>11342</v>
      </c>
      <c r="AF5373" s="4">
        <v>11342</v>
      </c>
      <c r="AG5373" s="4">
        <f t="shared" ref="AG5373:AG5379" si="1661">AE5373</f>
        <v>11342</v>
      </c>
      <c r="AI5373" t="e">
        <f t="shared" si="1642"/>
        <v>#N/A</v>
      </c>
      <c r="AJ5373">
        <v>15715.08</v>
      </c>
      <c r="AK5373" s="2">
        <v>15715.08</v>
      </c>
      <c r="AL5373" s="2">
        <f t="shared" ref="AL5373:AL5379" si="1662">AJ5373</f>
        <v>15715.08</v>
      </c>
      <c r="AM5373" s="4"/>
      <c r="AN5373" t="e">
        <f>VLOOKUP([1]!Tabelle13[[#This Row],[Vlookup this ID for freight costs]],$AL$2:$AL$6811,2,FALSE)</f>
        <v>#REF!</v>
      </c>
      <c r="AP5373">
        <v>478.41</v>
      </c>
      <c r="AQ5373">
        <v>478.41</v>
      </c>
      <c r="AR5373" s="4">
        <v>27</v>
      </c>
      <c r="AS5373" s="4">
        <v>2</v>
      </c>
      <c r="AT5373" s="4">
        <v>2015</v>
      </c>
      <c r="AU5373" s="4">
        <v>20</v>
      </c>
      <c r="AV5373" s="4">
        <v>2</v>
      </c>
      <c r="AW5373" s="4">
        <v>2015</v>
      </c>
      <c r="AX5373" t="str">
        <f t="shared" si="1643"/>
        <v>No Delay</v>
      </c>
      <c r="AY5373">
        <f t="shared" si="1644"/>
        <v>0</v>
      </c>
    </row>
    <row r="5374" spans="1:51" x14ac:dyDescent="0.2">
      <c r="A5374" s="3">
        <v>85559</v>
      </c>
      <c r="B5374" s="1" t="s">
        <v>368</v>
      </c>
      <c r="C5374" s="1" t="s">
        <v>73</v>
      </c>
      <c r="D5374" s="1" t="s">
        <v>130</v>
      </c>
      <c r="E5374" s="1" t="s">
        <v>101</v>
      </c>
      <c r="F5374" s="1" t="s">
        <v>101</v>
      </c>
      <c r="G5374" s="13" t="s">
        <v>1280</v>
      </c>
      <c r="H5374" s="12">
        <v>42051</v>
      </c>
      <c r="I5374" s="12" t="s">
        <v>1280</v>
      </c>
      <c r="J5374" s="12">
        <v>42051</v>
      </c>
      <c r="K5374" s="4">
        <v>6305</v>
      </c>
      <c r="L5374" s="1" t="s">
        <v>146</v>
      </c>
      <c r="M5374" s="1" t="s">
        <v>132</v>
      </c>
      <c r="N5374" s="1" t="s">
        <v>599</v>
      </c>
      <c r="O5374" s="1" t="s">
        <v>93</v>
      </c>
      <c r="P5374">
        <v>60</v>
      </c>
      <c r="Q5374">
        <v>203160</v>
      </c>
      <c r="R5374">
        <v>761850</v>
      </c>
      <c r="S5374">
        <v>3.75</v>
      </c>
      <c r="T5374">
        <v>0.06</v>
      </c>
      <c r="U5374">
        <f t="shared" si="1638"/>
        <v>761850</v>
      </c>
      <c r="V5374">
        <f t="shared" si="1639"/>
        <v>12189600</v>
      </c>
      <c r="W5374" s="1" t="s">
        <v>160</v>
      </c>
      <c r="X5374" s="1" t="s">
        <v>1236</v>
      </c>
      <c r="Y5374" s="1" t="s">
        <v>161</v>
      </c>
      <c r="Z5374" s="3">
        <v>14451</v>
      </c>
      <c r="AA5374" s="4">
        <f t="shared" si="1645"/>
        <v>11353</v>
      </c>
      <c r="AB5374" s="4">
        <f t="shared" si="1657"/>
        <v>24541.103254000001</v>
      </c>
      <c r="AC5374" s="4">
        <f t="shared" si="1658"/>
        <v>11353</v>
      </c>
      <c r="AD5374" s="4">
        <f t="shared" si="1646"/>
        <v>11353</v>
      </c>
      <c r="AE5374" s="4">
        <v>11353</v>
      </c>
      <c r="AF5374" s="4">
        <v>11353</v>
      </c>
      <c r="AG5374" s="4">
        <f t="shared" si="1661"/>
        <v>11353</v>
      </c>
      <c r="AI5374" t="e">
        <f t="shared" si="1642"/>
        <v>#N/A</v>
      </c>
      <c r="AJ5374">
        <v>12654.78</v>
      </c>
      <c r="AK5374" s="2">
        <v>12654.78</v>
      </c>
      <c r="AL5374" s="2">
        <f t="shared" si="1662"/>
        <v>12654.78</v>
      </c>
      <c r="AM5374" s="4"/>
      <c r="AN5374" t="e">
        <f>VLOOKUP([1]!Tabelle13[[#This Row],[Vlookup this ID for freight costs]],$AL$2:$AL$6811,2,FALSE)</f>
        <v>#REF!</v>
      </c>
      <c r="AP5374">
        <v>783.18</v>
      </c>
      <c r="AQ5374">
        <v>783.18</v>
      </c>
      <c r="AR5374" s="4">
        <v>16</v>
      </c>
      <c r="AS5374" s="4">
        <v>2</v>
      </c>
      <c r="AT5374" s="4">
        <v>2015</v>
      </c>
      <c r="AU5374" s="4">
        <v>16</v>
      </c>
      <c r="AV5374" s="4">
        <v>2</v>
      </c>
      <c r="AW5374" s="4">
        <v>2015</v>
      </c>
      <c r="AX5374" t="str">
        <f t="shared" si="1643"/>
        <v>No Delay</v>
      </c>
      <c r="AY5374">
        <f t="shared" si="1644"/>
        <v>0</v>
      </c>
    </row>
    <row r="5375" spans="1:51" x14ac:dyDescent="0.2">
      <c r="A5375" s="3">
        <v>84761</v>
      </c>
      <c r="B5375" s="1" t="s">
        <v>151</v>
      </c>
      <c r="C5375" s="1" t="s">
        <v>65</v>
      </c>
      <c r="D5375" s="1" t="s">
        <v>130</v>
      </c>
      <c r="E5375" s="1" t="s">
        <v>53</v>
      </c>
      <c r="F5375" s="1" t="s">
        <v>53</v>
      </c>
      <c r="G5375" s="13" t="s">
        <v>1239</v>
      </c>
      <c r="H5375" s="12">
        <v>41219</v>
      </c>
      <c r="I5375" s="12" t="s">
        <v>1239</v>
      </c>
      <c r="J5375" s="12">
        <v>41219</v>
      </c>
      <c r="K5375" s="4">
        <v>4275</v>
      </c>
      <c r="L5375" s="1" t="s">
        <v>146</v>
      </c>
      <c r="M5375" s="1" t="s">
        <v>132</v>
      </c>
      <c r="N5375" s="1" t="s">
        <v>167</v>
      </c>
      <c r="O5375" s="1" t="s">
        <v>93</v>
      </c>
      <c r="P5375">
        <v>30</v>
      </c>
      <c r="Q5375">
        <v>120954</v>
      </c>
      <c r="R5375">
        <v>440272.56</v>
      </c>
      <c r="S5375">
        <v>3.64</v>
      </c>
      <c r="T5375">
        <v>0.12</v>
      </c>
      <c r="U5375">
        <f t="shared" si="1638"/>
        <v>440272.56</v>
      </c>
      <c r="V5375">
        <f t="shared" si="1639"/>
        <v>3628620</v>
      </c>
      <c r="W5375" s="1" t="s">
        <v>155</v>
      </c>
      <c r="X5375" s="1" t="s">
        <v>1236</v>
      </c>
      <c r="Y5375" s="1" t="s">
        <v>156</v>
      </c>
      <c r="Z5375" s="3">
        <v>7726</v>
      </c>
      <c r="AA5375" s="4">
        <f t="shared" si="1645"/>
        <v>11369</v>
      </c>
      <c r="AB5375" s="4">
        <f t="shared" si="1657"/>
        <v>15519.175607200001</v>
      </c>
      <c r="AC5375" s="4">
        <f t="shared" si="1658"/>
        <v>11369</v>
      </c>
      <c r="AD5375" s="4">
        <f t="shared" si="1646"/>
        <v>11369</v>
      </c>
      <c r="AE5375" s="4">
        <v>11369</v>
      </c>
      <c r="AF5375" s="4">
        <v>11369</v>
      </c>
      <c r="AG5375" s="4">
        <f t="shared" si="1661"/>
        <v>11369</v>
      </c>
      <c r="AI5375" t="e">
        <f t="shared" si="1642"/>
        <v>#N/A</v>
      </c>
      <c r="AJ5375">
        <v>15459.09</v>
      </c>
      <c r="AK5375" s="2">
        <v>15459.09</v>
      </c>
      <c r="AL5375" s="2">
        <f t="shared" si="1662"/>
        <v>15459.09</v>
      </c>
      <c r="AM5375" s="4"/>
      <c r="AN5375" t="e">
        <f>VLOOKUP([1]!Tabelle13[[#This Row],[Vlookup this ID for freight costs]],$AL$2:$AL$6811,2,FALSE)</f>
        <v>#REF!</v>
      </c>
      <c r="AP5375">
        <v>617.26</v>
      </c>
      <c r="AQ5375">
        <v>617.26</v>
      </c>
      <c r="AR5375" s="4">
        <v>6</v>
      </c>
      <c r="AS5375" s="4">
        <v>11</v>
      </c>
      <c r="AT5375" s="4">
        <v>2012</v>
      </c>
      <c r="AU5375" s="4">
        <v>6</v>
      </c>
      <c r="AV5375" s="4">
        <v>11</v>
      </c>
      <c r="AW5375" s="4">
        <v>2012</v>
      </c>
      <c r="AX5375" t="str">
        <f t="shared" si="1643"/>
        <v>No Delay</v>
      </c>
      <c r="AY5375">
        <f t="shared" si="1644"/>
        <v>0</v>
      </c>
    </row>
    <row r="5376" spans="1:51" x14ac:dyDescent="0.2">
      <c r="A5376" s="3">
        <v>84826</v>
      </c>
      <c r="B5376" s="1" t="s">
        <v>172</v>
      </c>
      <c r="C5376" s="1" t="s">
        <v>114</v>
      </c>
      <c r="D5376" s="1" t="s">
        <v>130</v>
      </c>
      <c r="E5376" s="1" t="s">
        <v>101</v>
      </c>
      <c r="F5376" s="1" t="s">
        <v>101</v>
      </c>
      <c r="G5376" s="13" t="s">
        <v>1292</v>
      </c>
      <c r="H5376" s="12">
        <v>41450</v>
      </c>
      <c r="I5376" s="12" t="s">
        <v>1293</v>
      </c>
      <c r="J5376" s="12">
        <v>41432</v>
      </c>
      <c r="K5376" s="4">
        <v>4762</v>
      </c>
      <c r="L5376" s="1" t="s">
        <v>146</v>
      </c>
      <c r="M5376" s="1" t="s">
        <v>132</v>
      </c>
      <c r="N5376" s="1" t="s">
        <v>265</v>
      </c>
      <c r="O5376" s="1" t="s">
        <v>93</v>
      </c>
      <c r="P5376">
        <v>60</v>
      </c>
      <c r="Q5376">
        <v>120000</v>
      </c>
      <c r="R5376">
        <v>271200</v>
      </c>
      <c r="S5376">
        <v>2.2599999999999998</v>
      </c>
      <c r="T5376">
        <v>0.04</v>
      </c>
      <c r="U5376">
        <f t="shared" si="1638"/>
        <v>271200</v>
      </c>
      <c r="V5376">
        <f t="shared" si="1639"/>
        <v>7200000</v>
      </c>
      <c r="W5376" s="1" t="s">
        <v>155</v>
      </c>
      <c r="X5376" s="1" t="s">
        <v>1236</v>
      </c>
      <c r="Y5376" s="1" t="s">
        <v>156</v>
      </c>
      <c r="Z5376" s="3">
        <v>14240</v>
      </c>
      <c r="AA5376" s="4">
        <f t="shared" si="1645"/>
        <v>11419</v>
      </c>
      <c r="AB5376" s="4">
        <f t="shared" si="1657"/>
        <v>15414.476206000001</v>
      </c>
      <c r="AC5376" s="4">
        <f t="shared" si="1658"/>
        <v>11419</v>
      </c>
      <c r="AD5376" s="4">
        <f t="shared" si="1646"/>
        <v>29790</v>
      </c>
      <c r="AE5376" s="4">
        <v>11419</v>
      </c>
      <c r="AF5376" s="4">
        <v>11419</v>
      </c>
      <c r="AG5376" s="4">
        <f t="shared" si="1661"/>
        <v>11419</v>
      </c>
      <c r="AI5376" t="e">
        <f t="shared" si="1642"/>
        <v>#N/A</v>
      </c>
      <c r="AJ5376">
        <v>11941.65</v>
      </c>
      <c r="AK5376" s="2">
        <v>11941.65</v>
      </c>
      <c r="AL5376" s="2">
        <f t="shared" si="1662"/>
        <v>11941.65</v>
      </c>
      <c r="AM5376" s="4"/>
      <c r="AN5376" t="e">
        <f>VLOOKUP([1]!Tabelle13[[#This Row],[Vlookup this ID for freight costs]],$AL$2:$AL$6811,2,FALSE)</f>
        <v>#REF!</v>
      </c>
      <c r="AP5376">
        <v>335.47</v>
      </c>
      <c r="AQ5376">
        <v>335.47</v>
      </c>
      <c r="AR5376" s="4">
        <v>25</v>
      </c>
      <c r="AS5376" s="4">
        <v>6</v>
      </c>
      <c r="AT5376" s="4">
        <v>2013</v>
      </c>
      <c r="AU5376" s="4">
        <v>7</v>
      </c>
      <c r="AV5376" s="4">
        <v>6</v>
      </c>
      <c r="AW5376" s="4">
        <v>2013</v>
      </c>
      <c r="AX5376" t="str">
        <f t="shared" si="1643"/>
        <v>No Delay</v>
      </c>
      <c r="AY5376">
        <f t="shared" si="1644"/>
        <v>0</v>
      </c>
    </row>
    <row r="5377" spans="1:51" x14ac:dyDescent="0.2">
      <c r="A5377" s="3">
        <v>78103</v>
      </c>
      <c r="B5377" s="1" t="s">
        <v>368</v>
      </c>
      <c r="C5377" s="1" t="s">
        <v>73</v>
      </c>
      <c r="D5377" s="1" t="s">
        <v>52</v>
      </c>
      <c r="E5377" s="1" t="s">
        <v>253</v>
      </c>
      <c r="F5377" s="1" t="s">
        <v>253</v>
      </c>
      <c r="G5377" s="13" t="s">
        <v>1042</v>
      </c>
      <c r="H5377" s="12">
        <v>41946</v>
      </c>
      <c r="I5377" s="12" t="s">
        <v>1042</v>
      </c>
      <c r="J5377" s="12">
        <v>41946</v>
      </c>
      <c r="K5377" s="4">
        <v>6043</v>
      </c>
      <c r="L5377" s="1" t="s">
        <v>146</v>
      </c>
      <c r="M5377" s="1" t="s">
        <v>414</v>
      </c>
      <c r="N5377" s="1" t="s">
        <v>599</v>
      </c>
      <c r="O5377" s="1" t="s">
        <v>93</v>
      </c>
      <c r="P5377">
        <v>60</v>
      </c>
      <c r="Q5377">
        <v>204713</v>
      </c>
      <c r="R5377">
        <v>736966.8</v>
      </c>
      <c r="S5377">
        <v>3.6</v>
      </c>
      <c r="T5377">
        <v>0.06</v>
      </c>
      <c r="U5377">
        <f t="shared" si="1638"/>
        <v>736966.8</v>
      </c>
      <c r="V5377">
        <f t="shared" si="1639"/>
        <v>12282780</v>
      </c>
      <c r="W5377" s="1" t="s">
        <v>160</v>
      </c>
      <c r="X5377" s="1" t="s">
        <v>1236</v>
      </c>
      <c r="Y5377" s="1" t="s">
        <v>161</v>
      </c>
      <c r="Z5377" s="3">
        <v>6617</v>
      </c>
      <c r="AA5377" s="4">
        <f t="shared" si="1645"/>
        <v>11430</v>
      </c>
      <c r="AB5377" s="4">
        <f t="shared" si="1657"/>
        <v>24711.541587399999</v>
      </c>
      <c r="AC5377" s="4">
        <f t="shared" si="1658"/>
        <v>11430</v>
      </c>
      <c r="AD5377" s="4">
        <f t="shared" si="1646"/>
        <v>11430</v>
      </c>
      <c r="AE5377" s="4">
        <v>11430</v>
      </c>
      <c r="AF5377" s="4">
        <v>11430</v>
      </c>
      <c r="AG5377" s="4">
        <f t="shared" si="1661"/>
        <v>11430</v>
      </c>
      <c r="AI5377" t="e">
        <f t="shared" si="1642"/>
        <v>#N/A</v>
      </c>
      <c r="AJ5377">
        <v>22059.25</v>
      </c>
      <c r="AK5377" s="2">
        <v>22059.25</v>
      </c>
      <c r="AL5377" s="2">
        <f t="shared" si="1662"/>
        <v>22059.25</v>
      </c>
      <c r="AM5377" s="4"/>
      <c r="AN5377" t="e">
        <f>VLOOKUP([1]!Tabelle13[[#This Row],[Vlookup this ID for freight costs]],$AL$2:$AL$6811,2,FALSE)</f>
        <v>#REF!</v>
      </c>
      <c r="AP5377">
        <v>757.6</v>
      </c>
      <c r="AQ5377">
        <v>757.6</v>
      </c>
      <c r="AR5377" s="4">
        <v>3</v>
      </c>
      <c r="AS5377" s="4">
        <v>11</v>
      </c>
      <c r="AT5377" s="4">
        <v>2014</v>
      </c>
      <c r="AU5377" s="4">
        <v>3</v>
      </c>
      <c r="AV5377" s="4">
        <v>11</v>
      </c>
      <c r="AW5377" s="4">
        <v>2014</v>
      </c>
      <c r="AX5377" t="str">
        <f t="shared" si="1643"/>
        <v>No Delay</v>
      </c>
      <c r="AY5377">
        <f t="shared" si="1644"/>
        <v>0</v>
      </c>
    </row>
    <row r="5378" spans="1:51" x14ac:dyDescent="0.2">
      <c r="A5378" s="3">
        <v>85271</v>
      </c>
      <c r="B5378" s="1" t="s">
        <v>172</v>
      </c>
      <c r="C5378" s="1" t="s">
        <v>114</v>
      </c>
      <c r="D5378" s="1" t="s">
        <v>130</v>
      </c>
      <c r="E5378" s="1" t="s">
        <v>101</v>
      </c>
      <c r="F5378" s="1" t="s">
        <v>101</v>
      </c>
      <c r="G5378" s="13" t="s">
        <v>965</v>
      </c>
      <c r="H5378" s="12">
        <v>41089</v>
      </c>
      <c r="I5378" s="12" t="s">
        <v>1241</v>
      </c>
      <c r="J5378" s="12">
        <v>41078</v>
      </c>
      <c r="K5378" s="4">
        <v>3982</v>
      </c>
      <c r="L5378" s="1" t="s">
        <v>146</v>
      </c>
      <c r="M5378" s="1" t="s">
        <v>132</v>
      </c>
      <c r="N5378" s="1" t="s">
        <v>265</v>
      </c>
      <c r="O5378" s="1" t="s">
        <v>93</v>
      </c>
      <c r="P5378">
        <v>60</v>
      </c>
      <c r="Q5378">
        <v>181926</v>
      </c>
      <c r="R5378">
        <v>443899.44</v>
      </c>
      <c r="S5378">
        <v>2.44</v>
      </c>
      <c r="T5378">
        <v>0.04</v>
      </c>
      <c r="U5378">
        <f t="shared" ref="U5378:U5441" si="1663">S5378*Q5378</f>
        <v>443899.44</v>
      </c>
      <c r="V5378">
        <f t="shared" ref="V5378:V5441" si="1664">Q5378*P5378</f>
        <v>10915560</v>
      </c>
      <c r="W5378" s="1" t="s">
        <v>179</v>
      </c>
      <c r="X5378" s="1" t="s">
        <v>1236</v>
      </c>
      <c r="Y5378" s="1" t="s">
        <v>156</v>
      </c>
      <c r="Z5378" s="3">
        <v>14240</v>
      </c>
      <c r="AA5378" s="4">
        <f t="shared" si="1645"/>
        <v>11438</v>
      </c>
      <c r="AB5378" s="4">
        <f t="shared" si="1657"/>
        <v>22210.718468800002</v>
      </c>
      <c r="AC5378" s="4">
        <f t="shared" si="1658"/>
        <v>11438</v>
      </c>
      <c r="AD5378" s="4">
        <f t="shared" si="1646"/>
        <v>11438</v>
      </c>
      <c r="AE5378" s="4">
        <v>11438</v>
      </c>
      <c r="AF5378" s="4">
        <v>11438</v>
      </c>
      <c r="AG5378" s="4">
        <f t="shared" si="1661"/>
        <v>11438</v>
      </c>
      <c r="AI5378" t="e">
        <f t="shared" ref="AI5378:AI5441" si="1665">INDEX($AE$2:$AE$6811,MATCH(AH5378,$A$2:$A$6811,0))</f>
        <v>#N/A</v>
      </c>
      <c r="AJ5378">
        <v>4496.1499999999996</v>
      </c>
      <c r="AK5378" s="2">
        <v>4496.1499999999996</v>
      </c>
      <c r="AL5378" s="2">
        <f t="shared" si="1662"/>
        <v>4496.1499999999996</v>
      </c>
      <c r="AM5378" s="4"/>
      <c r="AN5378" t="e">
        <f>VLOOKUP([1]!Tabelle13[[#This Row],[Vlookup this ID for freight costs]],$AL$2:$AL$6811,2,FALSE)</f>
        <v>#REF!</v>
      </c>
      <c r="AP5378">
        <v>622.35</v>
      </c>
      <c r="AQ5378">
        <v>622.35</v>
      </c>
      <c r="AR5378" s="4">
        <v>29</v>
      </c>
      <c r="AS5378" s="4">
        <v>6</v>
      </c>
      <c r="AT5378" s="4">
        <v>2012</v>
      </c>
      <c r="AU5378" s="4">
        <v>18</v>
      </c>
      <c r="AV5378" s="4">
        <v>6</v>
      </c>
      <c r="AW5378" s="4">
        <v>2012</v>
      </c>
      <c r="AX5378" t="str">
        <f t="shared" ref="AX5378:AX5441" si="1666">IF(DATE(AW5378,AV5378,AU5378)&lt;=DATE(AT5378,AS5378,AR5378),"No Delay","Delay")</f>
        <v>No Delay</v>
      </c>
      <c r="AY5378">
        <f t="shared" ref="AY5378:AY5441" si="1667">IF(_xlfn.DAYS(J5378,H5378)&gt;0, _xlfn.DAYS(J5378,H5378),0)</f>
        <v>0</v>
      </c>
    </row>
    <row r="5379" spans="1:51" x14ac:dyDescent="0.2">
      <c r="A5379" s="3">
        <v>83580</v>
      </c>
      <c r="B5379" s="1" t="s">
        <v>175</v>
      </c>
      <c r="C5379" s="1" t="s">
        <v>165</v>
      </c>
      <c r="D5379" s="1" t="s">
        <v>130</v>
      </c>
      <c r="E5379" s="1" t="s">
        <v>101</v>
      </c>
      <c r="F5379" s="1" t="s">
        <v>101</v>
      </c>
      <c r="G5379" s="13" t="s">
        <v>1749</v>
      </c>
      <c r="H5379" s="12">
        <v>41045</v>
      </c>
      <c r="I5379" s="12" t="s">
        <v>1739</v>
      </c>
      <c r="J5379" s="12">
        <v>40995</v>
      </c>
      <c r="K5379" s="4">
        <v>3828</v>
      </c>
      <c r="L5379" s="1" t="s">
        <v>146</v>
      </c>
      <c r="M5379" s="1" t="s">
        <v>132</v>
      </c>
      <c r="N5379" s="1" t="s">
        <v>154</v>
      </c>
      <c r="O5379" s="1" t="s">
        <v>93</v>
      </c>
      <c r="P5379">
        <v>60</v>
      </c>
      <c r="Q5379">
        <v>71568</v>
      </c>
      <c r="R5379">
        <v>787248</v>
      </c>
      <c r="S5379">
        <v>11</v>
      </c>
      <c r="T5379">
        <v>0.18</v>
      </c>
      <c r="U5379">
        <f t="shared" si="1663"/>
        <v>787248</v>
      </c>
      <c r="V5379">
        <f t="shared" si="1664"/>
        <v>4294080</v>
      </c>
      <c r="W5379" s="1" t="s">
        <v>197</v>
      </c>
      <c r="X5379" s="1" t="s">
        <v>1236</v>
      </c>
      <c r="Y5379" s="1" t="s">
        <v>3082</v>
      </c>
      <c r="Z5379" s="3">
        <v>10265</v>
      </c>
      <c r="AA5379" s="4">
        <f t="shared" ref="AA5379:AA5442" si="1668">AF5379</f>
        <v>11441</v>
      </c>
      <c r="AB5379" s="4">
        <f t="shared" si="1657"/>
        <v>10099.170756400001</v>
      </c>
      <c r="AC5379" s="4">
        <f t="shared" si="1658"/>
        <v>11441</v>
      </c>
      <c r="AD5379" s="4">
        <f t="shared" si="1646"/>
        <v>11441</v>
      </c>
      <c r="AE5379" s="4">
        <v>11441</v>
      </c>
      <c r="AF5379" s="4">
        <v>11441</v>
      </c>
      <c r="AG5379" s="4">
        <f t="shared" si="1661"/>
        <v>11441</v>
      </c>
      <c r="AI5379" t="e">
        <f t="shared" si="1665"/>
        <v>#N/A</v>
      </c>
      <c r="AJ5379">
        <v>55175.61</v>
      </c>
      <c r="AK5379" s="2">
        <v>55175.61</v>
      </c>
      <c r="AL5379" s="2">
        <f t="shared" si="1662"/>
        <v>55175.61</v>
      </c>
      <c r="AM5379" s="4"/>
      <c r="AN5379" t="e">
        <f>VLOOKUP([1]!Tabelle13[[#This Row],[Vlookup this ID for freight costs]],$AL$2:$AL$6811,2,FALSE)</f>
        <v>#REF!</v>
      </c>
      <c r="AP5379">
        <v>1298.96</v>
      </c>
      <c r="AQ5379">
        <v>1298.96</v>
      </c>
      <c r="AR5379" s="4">
        <v>16</v>
      </c>
      <c r="AS5379" s="4">
        <v>5</v>
      </c>
      <c r="AT5379" s="4">
        <v>2012</v>
      </c>
      <c r="AU5379" s="4">
        <v>27</v>
      </c>
      <c r="AV5379" s="4">
        <v>4</v>
      </c>
      <c r="AW5379" s="4">
        <v>2012</v>
      </c>
      <c r="AX5379" t="str">
        <f t="shared" si="1666"/>
        <v>No Delay</v>
      </c>
      <c r="AY5379">
        <f t="shared" si="1667"/>
        <v>0</v>
      </c>
    </row>
    <row r="5380" spans="1:51" x14ac:dyDescent="0.2">
      <c r="A5380" s="3">
        <v>85249</v>
      </c>
      <c r="B5380" s="1" t="s">
        <v>175</v>
      </c>
      <c r="C5380" s="1" t="s">
        <v>165</v>
      </c>
      <c r="D5380" s="1" t="s">
        <v>130</v>
      </c>
      <c r="E5380" s="1" t="s">
        <v>101</v>
      </c>
      <c r="F5380" s="1" t="s">
        <v>101</v>
      </c>
      <c r="G5380" s="13" t="s">
        <v>1749</v>
      </c>
      <c r="H5380" s="12">
        <v>41045</v>
      </c>
      <c r="I5380" s="12" t="s">
        <v>1739</v>
      </c>
      <c r="J5380" s="12">
        <v>40995</v>
      </c>
      <c r="K5380" s="4">
        <v>3831</v>
      </c>
      <c r="L5380" s="1" t="s">
        <v>146</v>
      </c>
      <c r="M5380" s="1" t="s">
        <v>132</v>
      </c>
      <c r="N5380" s="1" t="s">
        <v>154</v>
      </c>
      <c r="O5380" s="1" t="s">
        <v>93</v>
      </c>
      <c r="P5380">
        <v>60</v>
      </c>
      <c r="Q5380">
        <v>12762</v>
      </c>
      <c r="R5380">
        <v>140382</v>
      </c>
      <c r="S5380">
        <v>11</v>
      </c>
      <c r="T5380">
        <v>0.18</v>
      </c>
      <c r="U5380">
        <f t="shared" si="1663"/>
        <v>140382</v>
      </c>
      <c r="V5380">
        <f t="shared" si="1664"/>
        <v>765720</v>
      </c>
      <c r="W5380" s="1" t="s">
        <v>160</v>
      </c>
      <c r="X5380" s="1" t="s">
        <v>1236</v>
      </c>
      <c r="Y5380" s="1" t="s">
        <v>161</v>
      </c>
      <c r="Z5380" s="3">
        <v>10896</v>
      </c>
      <c r="AA5380" s="4">
        <f t="shared" si="1668"/>
        <v>11441</v>
      </c>
      <c r="AB5380" s="4">
        <f t="shared" si="1657"/>
        <v>3645.3416296</v>
      </c>
      <c r="AC5380" s="4">
        <f t="shared" si="1658"/>
        <v>11441</v>
      </c>
      <c r="AD5380" s="4">
        <f t="shared" ref="AD5380:AD5443" si="1669">AVERAGEIFS($AA$2:$AA$6811,$L$2:$L$6811,L5380,$V$2:$V$6811,"&gt;="&amp;(V5380-100), $V$2:$V$6811,"&lt;="&amp;(V5380+100),$AA$2:$AA$6811,"&gt;"&amp;1)</f>
        <v>11441</v>
      </c>
      <c r="AE5380" s="3" t="s">
        <v>2643</v>
      </c>
      <c r="AF5380" s="3">
        <v>11441</v>
      </c>
      <c r="AG5380" s="4">
        <f>AI5380</f>
        <v>11441</v>
      </c>
      <c r="AH5380" s="4">
        <v>83580</v>
      </c>
      <c r="AI5380">
        <f t="shared" si="1665"/>
        <v>11441</v>
      </c>
      <c r="AJ5380" t="s">
        <v>2643</v>
      </c>
      <c r="AK5380" s="2">
        <v>55175.61</v>
      </c>
      <c r="AL5380" s="2">
        <f>AN5380</f>
        <v>55175.61</v>
      </c>
      <c r="AM5380" s="4">
        <v>83580</v>
      </c>
      <c r="AN5380">
        <f>INDEX($AJ$2:$AJ$6811,MATCH(AM5380,$A$2:$A$6811,0))</f>
        <v>55175.61</v>
      </c>
      <c r="AP5380">
        <v>231.63</v>
      </c>
      <c r="AQ5380">
        <v>231.63</v>
      </c>
      <c r="AR5380" s="4">
        <v>16</v>
      </c>
      <c r="AS5380" s="4">
        <v>5</v>
      </c>
      <c r="AT5380" s="4">
        <v>2012</v>
      </c>
      <c r="AU5380" s="4">
        <v>27</v>
      </c>
      <c r="AV5380" s="4">
        <v>4</v>
      </c>
      <c r="AW5380" s="4">
        <v>2012</v>
      </c>
      <c r="AX5380" t="str">
        <f t="shared" si="1666"/>
        <v>No Delay</v>
      </c>
      <c r="AY5380">
        <f t="shared" si="1667"/>
        <v>0</v>
      </c>
    </row>
    <row r="5381" spans="1:51" x14ac:dyDescent="0.2">
      <c r="A5381" s="3">
        <v>85849</v>
      </c>
      <c r="B5381" s="1" t="s">
        <v>175</v>
      </c>
      <c r="C5381" s="1" t="s">
        <v>165</v>
      </c>
      <c r="D5381" s="1" t="s">
        <v>130</v>
      </c>
      <c r="E5381" s="1" t="s">
        <v>101</v>
      </c>
      <c r="F5381" s="1" t="s">
        <v>101</v>
      </c>
      <c r="G5381" s="13" t="s">
        <v>1749</v>
      </c>
      <c r="H5381" s="12">
        <v>41045</v>
      </c>
      <c r="I5381" s="12" t="s">
        <v>1739</v>
      </c>
      <c r="J5381" s="12">
        <v>40995</v>
      </c>
      <c r="K5381" s="4">
        <v>3833</v>
      </c>
      <c r="L5381" s="1" t="s">
        <v>146</v>
      </c>
      <c r="M5381" s="1" t="s">
        <v>132</v>
      </c>
      <c r="N5381" s="1" t="s">
        <v>238</v>
      </c>
      <c r="O5381" s="1" t="s">
        <v>93</v>
      </c>
      <c r="P5381">
        <v>30</v>
      </c>
      <c r="Q5381">
        <v>22872</v>
      </c>
      <c r="R5381">
        <v>139061.76000000001</v>
      </c>
      <c r="S5381">
        <v>6.08</v>
      </c>
      <c r="T5381">
        <v>0.2</v>
      </c>
      <c r="U5381">
        <f t="shared" si="1663"/>
        <v>139061.76000000001</v>
      </c>
      <c r="V5381">
        <f t="shared" si="1664"/>
        <v>686160</v>
      </c>
      <c r="W5381" s="1" t="s">
        <v>160</v>
      </c>
      <c r="X5381" s="1" t="s">
        <v>1236</v>
      </c>
      <c r="Y5381" s="1" t="s">
        <v>161</v>
      </c>
      <c r="Z5381" s="3">
        <v>10896</v>
      </c>
      <c r="AA5381" s="4">
        <f t="shared" si="1668"/>
        <v>11441</v>
      </c>
      <c r="AB5381" s="4">
        <f t="shared" si="1657"/>
        <v>4754.8918876000007</v>
      </c>
      <c r="AC5381" s="4">
        <f t="shared" si="1658"/>
        <v>11441</v>
      </c>
      <c r="AD5381" s="4">
        <f t="shared" si="1669"/>
        <v>11441</v>
      </c>
      <c r="AE5381" s="3" t="s">
        <v>2643</v>
      </c>
      <c r="AF5381" s="3">
        <v>11441</v>
      </c>
      <c r="AG5381" s="4">
        <f>AI5381</f>
        <v>11441</v>
      </c>
      <c r="AH5381" s="4">
        <v>83580</v>
      </c>
      <c r="AI5381">
        <f t="shared" si="1665"/>
        <v>11441</v>
      </c>
      <c r="AJ5381" t="s">
        <v>2643</v>
      </c>
      <c r="AK5381" s="2">
        <v>55175.61</v>
      </c>
      <c r="AL5381" s="2">
        <f>AN5381</f>
        <v>55175.61</v>
      </c>
      <c r="AM5381" s="4">
        <v>83580</v>
      </c>
      <c r="AN5381">
        <f>INDEX($AJ$2:$AJ$6811,MATCH(AM5381,$A$2:$A$6811,0))</f>
        <v>55175.61</v>
      </c>
      <c r="AP5381">
        <v>229.45</v>
      </c>
      <c r="AQ5381">
        <v>229.45</v>
      </c>
      <c r="AR5381" s="4">
        <v>16</v>
      </c>
      <c r="AS5381" s="4">
        <v>5</v>
      </c>
      <c r="AT5381" s="4">
        <v>2012</v>
      </c>
      <c r="AU5381" s="4">
        <v>27</v>
      </c>
      <c r="AV5381" s="4">
        <v>4</v>
      </c>
      <c r="AW5381" s="4">
        <v>2012</v>
      </c>
      <c r="AX5381" t="str">
        <f t="shared" si="1666"/>
        <v>No Delay</v>
      </c>
      <c r="AY5381">
        <f t="shared" si="1667"/>
        <v>0</v>
      </c>
    </row>
    <row r="5382" spans="1:51" x14ac:dyDescent="0.2">
      <c r="A5382" s="3">
        <v>85162</v>
      </c>
      <c r="B5382" s="1" t="s">
        <v>215</v>
      </c>
      <c r="C5382" s="1" t="s">
        <v>89</v>
      </c>
      <c r="D5382" s="1" t="s">
        <v>130</v>
      </c>
      <c r="E5382" s="1" t="s">
        <v>101</v>
      </c>
      <c r="F5382" s="1" t="s">
        <v>101</v>
      </c>
      <c r="G5382" s="13" t="s">
        <v>2644</v>
      </c>
      <c r="H5382" s="12">
        <v>40479</v>
      </c>
      <c r="I5382" s="12" t="s">
        <v>921</v>
      </c>
      <c r="J5382" s="12">
        <v>40505</v>
      </c>
      <c r="K5382" s="4">
        <v>2849</v>
      </c>
      <c r="L5382" s="1" t="s">
        <v>146</v>
      </c>
      <c r="M5382" s="1" t="s">
        <v>132</v>
      </c>
      <c r="N5382" s="1" t="s">
        <v>275</v>
      </c>
      <c r="O5382" s="1" t="s">
        <v>93</v>
      </c>
      <c r="P5382">
        <v>60</v>
      </c>
      <c r="Q5382">
        <v>50928</v>
      </c>
      <c r="R5382">
        <v>435434.4</v>
      </c>
      <c r="S5382">
        <v>8.5500000000000007</v>
      </c>
      <c r="T5382">
        <v>0.14000000000000001</v>
      </c>
      <c r="U5382">
        <f t="shared" si="1663"/>
        <v>435434.4</v>
      </c>
      <c r="V5382">
        <f t="shared" si="1664"/>
        <v>3055680</v>
      </c>
      <c r="W5382" s="1" t="s">
        <v>179</v>
      </c>
      <c r="X5382" s="1" t="s">
        <v>1236</v>
      </c>
      <c r="Y5382" s="1" t="s">
        <v>156</v>
      </c>
      <c r="Z5382" s="3">
        <v>13090</v>
      </c>
      <c r="AA5382" s="4">
        <f t="shared" si="1668"/>
        <v>11468</v>
      </c>
      <c r="AB5382" s="4">
        <f t="shared" si="1657"/>
        <v>7833.9761644000009</v>
      </c>
      <c r="AC5382" s="4">
        <f t="shared" si="1658"/>
        <v>11468</v>
      </c>
      <c r="AD5382" s="4">
        <f t="shared" si="1669"/>
        <v>11468</v>
      </c>
      <c r="AE5382" s="3" t="s">
        <v>2645</v>
      </c>
      <c r="AF5382" s="3">
        <v>11468</v>
      </c>
      <c r="AG5382" s="4">
        <f>AI5382</f>
        <v>11468</v>
      </c>
      <c r="AH5382" s="4">
        <v>82922</v>
      </c>
      <c r="AI5382">
        <f t="shared" si="1665"/>
        <v>11468</v>
      </c>
      <c r="AJ5382" t="s">
        <v>2645</v>
      </c>
      <c r="AK5382" s="2">
        <v>7816.45</v>
      </c>
      <c r="AL5382" s="2">
        <f>AN5382</f>
        <v>7816.45</v>
      </c>
      <c r="AM5382" s="4">
        <v>82922</v>
      </c>
      <c r="AN5382">
        <f>INDEX($AJ$2:$AJ$6811,MATCH(AM5382,$A$2:$A$6811,0))</f>
        <v>7816.45</v>
      </c>
      <c r="AP5382">
        <v>938.8</v>
      </c>
      <c r="AQ5382">
        <v>938.8</v>
      </c>
      <c r="AR5382" s="4">
        <v>28</v>
      </c>
      <c r="AS5382" s="4">
        <v>10</v>
      </c>
      <c r="AT5382" s="4">
        <v>2010</v>
      </c>
      <c r="AU5382" s="4">
        <v>23</v>
      </c>
      <c r="AV5382" s="4">
        <v>11</v>
      </c>
      <c r="AW5382" s="4">
        <v>2010</v>
      </c>
      <c r="AX5382" t="str">
        <f t="shared" si="1666"/>
        <v>Delay</v>
      </c>
      <c r="AY5382">
        <f t="shared" si="1667"/>
        <v>26</v>
      </c>
    </row>
    <row r="5383" spans="1:51" x14ac:dyDescent="0.2">
      <c r="A5383" s="3">
        <v>85718</v>
      </c>
      <c r="B5383" s="1" t="s">
        <v>215</v>
      </c>
      <c r="C5383" s="1" t="s">
        <v>89</v>
      </c>
      <c r="D5383" s="1" t="s">
        <v>130</v>
      </c>
      <c r="E5383" s="1" t="s">
        <v>101</v>
      </c>
      <c r="F5383" s="1" t="s">
        <v>101</v>
      </c>
      <c r="G5383" s="13" t="s">
        <v>2644</v>
      </c>
      <c r="H5383" s="12">
        <v>40479</v>
      </c>
      <c r="I5383" s="12" t="s">
        <v>921</v>
      </c>
      <c r="J5383" s="12">
        <v>40505</v>
      </c>
      <c r="K5383" s="4">
        <v>2852</v>
      </c>
      <c r="L5383" s="1" t="s">
        <v>146</v>
      </c>
      <c r="M5383" s="1" t="s">
        <v>132</v>
      </c>
      <c r="N5383" s="1" t="s">
        <v>167</v>
      </c>
      <c r="O5383" s="1" t="s">
        <v>93</v>
      </c>
      <c r="P5383">
        <v>30</v>
      </c>
      <c r="Q5383">
        <v>69384</v>
      </c>
      <c r="R5383">
        <v>313615.68</v>
      </c>
      <c r="S5383">
        <v>4.5199999999999996</v>
      </c>
      <c r="T5383">
        <v>0.15</v>
      </c>
      <c r="U5383">
        <f t="shared" si="1663"/>
        <v>313615.68</v>
      </c>
      <c r="V5383">
        <f t="shared" si="1664"/>
        <v>2081520</v>
      </c>
      <c r="W5383" s="1" t="s">
        <v>160</v>
      </c>
      <c r="X5383" s="1" t="s">
        <v>1236</v>
      </c>
      <c r="Y5383" s="1" t="s">
        <v>161</v>
      </c>
      <c r="Z5383" s="3">
        <v>12573</v>
      </c>
      <c r="AA5383" s="4">
        <f t="shared" si="1668"/>
        <v>11468</v>
      </c>
      <c r="AB5383" s="4">
        <f t="shared" si="1657"/>
        <v>9859.4815612000002</v>
      </c>
      <c r="AC5383" s="4">
        <f t="shared" si="1658"/>
        <v>11468</v>
      </c>
      <c r="AD5383" s="4">
        <f t="shared" si="1669"/>
        <v>11468</v>
      </c>
      <c r="AE5383" s="3" t="s">
        <v>2645</v>
      </c>
      <c r="AF5383" s="3">
        <v>11468</v>
      </c>
      <c r="AG5383" s="4">
        <f>AI5383</f>
        <v>11468</v>
      </c>
      <c r="AH5383" s="4">
        <v>82922</v>
      </c>
      <c r="AI5383">
        <f t="shared" si="1665"/>
        <v>11468</v>
      </c>
      <c r="AJ5383" t="s">
        <v>2645</v>
      </c>
      <c r="AK5383" s="2">
        <v>7816.45</v>
      </c>
      <c r="AL5383" s="2">
        <f>AN5383</f>
        <v>7816.45</v>
      </c>
      <c r="AM5383" s="4">
        <v>82922</v>
      </c>
      <c r="AN5383">
        <f>INDEX($AJ$2:$AJ$6811,MATCH(AM5383,$A$2:$A$6811,0))</f>
        <v>7816.45</v>
      </c>
      <c r="AP5383">
        <v>676.16</v>
      </c>
      <c r="AQ5383">
        <v>676.16</v>
      </c>
      <c r="AR5383" s="4">
        <v>28</v>
      </c>
      <c r="AS5383" s="4">
        <v>10</v>
      </c>
      <c r="AT5383" s="4">
        <v>2010</v>
      </c>
      <c r="AU5383" s="4">
        <v>23</v>
      </c>
      <c r="AV5383" s="4">
        <v>11</v>
      </c>
      <c r="AW5383" s="4">
        <v>2010</v>
      </c>
      <c r="AX5383" t="str">
        <f t="shared" si="1666"/>
        <v>Delay</v>
      </c>
      <c r="AY5383">
        <f t="shared" si="1667"/>
        <v>26</v>
      </c>
    </row>
    <row r="5384" spans="1:51" x14ac:dyDescent="0.2">
      <c r="A5384" s="3">
        <v>82922</v>
      </c>
      <c r="B5384" s="1" t="s">
        <v>215</v>
      </c>
      <c r="C5384" s="1" t="s">
        <v>89</v>
      </c>
      <c r="D5384" s="1" t="s">
        <v>130</v>
      </c>
      <c r="E5384" s="1" t="s">
        <v>101</v>
      </c>
      <c r="F5384" s="1" t="s">
        <v>101</v>
      </c>
      <c r="G5384" s="13" t="s">
        <v>2644</v>
      </c>
      <c r="H5384" s="12">
        <v>40479</v>
      </c>
      <c r="I5384" s="12" t="s">
        <v>921</v>
      </c>
      <c r="J5384" s="12">
        <v>40505</v>
      </c>
      <c r="K5384" s="4">
        <v>2847</v>
      </c>
      <c r="L5384" s="1" t="s">
        <v>146</v>
      </c>
      <c r="M5384" s="1" t="s">
        <v>132</v>
      </c>
      <c r="N5384" s="1" t="s">
        <v>159</v>
      </c>
      <c r="O5384" s="1" t="s">
        <v>93</v>
      </c>
      <c r="P5384">
        <v>30</v>
      </c>
      <c r="Q5384">
        <v>8640</v>
      </c>
      <c r="R5384">
        <v>97977.600000000006</v>
      </c>
      <c r="S5384">
        <v>11.34</v>
      </c>
      <c r="T5384">
        <v>0.38</v>
      </c>
      <c r="U5384">
        <f t="shared" si="1663"/>
        <v>97977.600000000006</v>
      </c>
      <c r="V5384">
        <f t="shared" si="1664"/>
        <v>259200</v>
      </c>
      <c r="W5384" s="1" t="s">
        <v>160</v>
      </c>
      <c r="X5384" s="1" t="s">
        <v>1236</v>
      </c>
      <c r="Y5384" s="1" t="s">
        <v>161</v>
      </c>
      <c r="Z5384" s="3">
        <v>12573</v>
      </c>
      <c r="AA5384" s="4">
        <f t="shared" si="1668"/>
        <v>11468</v>
      </c>
      <c r="AB5384" s="4">
        <f t="shared" si="1657"/>
        <v>3192.961198</v>
      </c>
      <c r="AC5384" s="4">
        <f t="shared" si="1658"/>
        <v>11468</v>
      </c>
      <c r="AD5384" s="4">
        <f t="shared" si="1669"/>
        <v>3457</v>
      </c>
      <c r="AE5384" s="4">
        <v>11468</v>
      </c>
      <c r="AF5384" s="4">
        <v>11468</v>
      </c>
      <c r="AG5384" s="4">
        <f>AE5384</f>
        <v>11468</v>
      </c>
      <c r="AI5384" t="e">
        <f t="shared" si="1665"/>
        <v>#N/A</v>
      </c>
      <c r="AJ5384">
        <v>7816.45</v>
      </c>
      <c r="AK5384" s="2">
        <v>7816.45</v>
      </c>
      <c r="AL5384" s="2">
        <f>AJ5384</f>
        <v>7816.45</v>
      </c>
      <c r="AM5384" s="4"/>
      <c r="AN5384" t="e">
        <f>VLOOKUP([1]!Tabelle13[[#This Row],[Vlookup this ID for freight costs]],$AL$2:$AL$6811,2,FALSE)</f>
        <v>#REF!</v>
      </c>
      <c r="AP5384">
        <v>211.24</v>
      </c>
      <c r="AQ5384">
        <v>211.24</v>
      </c>
      <c r="AR5384" s="4">
        <v>28</v>
      </c>
      <c r="AS5384" s="4">
        <v>10</v>
      </c>
      <c r="AT5384" s="4">
        <v>2010</v>
      </c>
      <c r="AU5384" s="4">
        <v>23</v>
      </c>
      <c r="AV5384" s="4">
        <v>11</v>
      </c>
      <c r="AW5384" s="4">
        <v>2010</v>
      </c>
      <c r="AX5384" t="str">
        <f t="shared" si="1666"/>
        <v>Delay</v>
      </c>
      <c r="AY5384">
        <f t="shared" si="1667"/>
        <v>26</v>
      </c>
    </row>
    <row r="5385" spans="1:51" x14ac:dyDescent="0.2">
      <c r="A5385" s="3">
        <v>85716</v>
      </c>
      <c r="B5385" s="1" t="s">
        <v>215</v>
      </c>
      <c r="C5385" s="1" t="s">
        <v>89</v>
      </c>
      <c r="D5385" s="1" t="s">
        <v>130</v>
      </c>
      <c r="E5385" s="1" t="s">
        <v>101</v>
      </c>
      <c r="F5385" s="1" t="s">
        <v>101</v>
      </c>
      <c r="G5385" s="13" t="s">
        <v>2644</v>
      </c>
      <c r="H5385" s="12">
        <v>40479</v>
      </c>
      <c r="I5385" s="12" t="s">
        <v>921</v>
      </c>
      <c r="J5385" s="12">
        <v>40505</v>
      </c>
      <c r="K5385" s="4">
        <v>2850</v>
      </c>
      <c r="L5385" s="1" t="s">
        <v>146</v>
      </c>
      <c r="M5385" s="1" t="s">
        <v>132</v>
      </c>
      <c r="N5385" s="1" t="s">
        <v>163</v>
      </c>
      <c r="O5385" s="1" t="s">
        <v>93</v>
      </c>
      <c r="P5385">
        <v>60</v>
      </c>
      <c r="Q5385">
        <v>5070</v>
      </c>
      <c r="R5385">
        <v>80562.3</v>
      </c>
      <c r="S5385">
        <v>15.89</v>
      </c>
      <c r="T5385">
        <v>0.26</v>
      </c>
      <c r="U5385">
        <f t="shared" si="1663"/>
        <v>80562.3</v>
      </c>
      <c r="V5385">
        <f t="shared" si="1664"/>
        <v>304200</v>
      </c>
      <c r="W5385" s="1" t="s">
        <v>160</v>
      </c>
      <c r="X5385" s="1" t="s">
        <v>1236</v>
      </c>
      <c r="Y5385" s="1" t="s">
        <v>161</v>
      </c>
      <c r="Z5385" s="3">
        <v>12573</v>
      </c>
      <c r="AA5385" s="4">
        <f t="shared" si="1668"/>
        <v>11468</v>
      </c>
      <c r="AB5385" s="4">
        <f t="shared" si="1657"/>
        <v>2801.161552</v>
      </c>
      <c r="AC5385" s="4">
        <f t="shared" si="1658"/>
        <v>11468</v>
      </c>
      <c r="AD5385" s="4">
        <f t="shared" si="1669"/>
        <v>11468</v>
      </c>
      <c r="AE5385" s="3" t="s">
        <v>2645</v>
      </c>
      <c r="AF5385" s="3">
        <v>11468</v>
      </c>
      <c r="AG5385" s="4">
        <f>AI5385</f>
        <v>11468</v>
      </c>
      <c r="AH5385" s="4">
        <v>82922</v>
      </c>
      <c r="AI5385">
        <f t="shared" si="1665"/>
        <v>11468</v>
      </c>
      <c r="AJ5385" t="s">
        <v>2645</v>
      </c>
      <c r="AK5385" s="2">
        <v>7816.45</v>
      </c>
      <c r="AL5385" s="2">
        <f>AN5385</f>
        <v>7816.45</v>
      </c>
      <c r="AM5385" s="4">
        <v>82922</v>
      </c>
      <c r="AN5385">
        <f>INDEX($AJ$2:$AJ$6811,MATCH(AM5385,$A$2:$A$6811,0))</f>
        <v>7816.45</v>
      </c>
      <c r="AP5385">
        <v>173.69</v>
      </c>
      <c r="AQ5385">
        <v>173.69</v>
      </c>
      <c r="AR5385" s="4">
        <v>28</v>
      </c>
      <c r="AS5385" s="4">
        <v>10</v>
      </c>
      <c r="AT5385" s="4">
        <v>2010</v>
      </c>
      <c r="AU5385" s="4">
        <v>23</v>
      </c>
      <c r="AV5385" s="4">
        <v>11</v>
      </c>
      <c r="AW5385" s="4">
        <v>2010</v>
      </c>
      <c r="AX5385" t="str">
        <f t="shared" si="1666"/>
        <v>Delay</v>
      </c>
      <c r="AY5385">
        <f t="shared" si="1667"/>
        <v>26</v>
      </c>
    </row>
    <row r="5386" spans="1:51" x14ac:dyDescent="0.2">
      <c r="A5386" s="3">
        <v>85717</v>
      </c>
      <c r="B5386" s="1" t="s">
        <v>215</v>
      </c>
      <c r="C5386" s="1" t="s">
        <v>89</v>
      </c>
      <c r="D5386" s="1" t="s">
        <v>130</v>
      </c>
      <c r="E5386" s="1" t="s">
        <v>101</v>
      </c>
      <c r="F5386" s="1" t="s">
        <v>101</v>
      </c>
      <c r="G5386" s="13" t="s">
        <v>2644</v>
      </c>
      <c r="H5386" s="12">
        <v>40479</v>
      </c>
      <c r="I5386" s="12" t="s">
        <v>921</v>
      </c>
      <c r="J5386" s="12">
        <v>40505</v>
      </c>
      <c r="K5386" s="4">
        <v>2851</v>
      </c>
      <c r="L5386" s="1" t="s">
        <v>146</v>
      </c>
      <c r="M5386" s="1" t="s">
        <v>132</v>
      </c>
      <c r="N5386" s="1" t="s">
        <v>284</v>
      </c>
      <c r="O5386" s="1" t="s">
        <v>93</v>
      </c>
      <c r="P5386">
        <v>30</v>
      </c>
      <c r="Q5386">
        <v>1764</v>
      </c>
      <c r="R5386">
        <v>3951.36</v>
      </c>
      <c r="S5386">
        <v>2.2400000000000002</v>
      </c>
      <c r="T5386">
        <v>7.0000000000000007E-2</v>
      </c>
      <c r="U5386">
        <f t="shared" si="1663"/>
        <v>3951.3600000000006</v>
      </c>
      <c r="V5386">
        <f t="shared" si="1664"/>
        <v>52920</v>
      </c>
      <c r="W5386" s="1" t="s">
        <v>155</v>
      </c>
      <c r="X5386" s="1" t="s">
        <v>1236</v>
      </c>
      <c r="Y5386" s="1" t="s">
        <v>156</v>
      </c>
      <c r="Z5386" s="3">
        <v>13090</v>
      </c>
      <c r="AA5386" s="4">
        <f t="shared" si="1668"/>
        <v>11468</v>
      </c>
      <c r="AB5386" s="4">
        <f t="shared" si="1657"/>
        <v>2438.3353251999997</v>
      </c>
      <c r="AC5386" s="4">
        <f t="shared" si="1658"/>
        <v>11468</v>
      </c>
      <c r="AD5386" s="4">
        <f t="shared" si="1669"/>
        <v>3921</v>
      </c>
      <c r="AE5386" s="3" t="s">
        <v>2645</v>
      </c>
      <c r="AF5386" s="3">
        <v>11468</v>
      </c>
      <c r="AG5386" s="4">
        <f>AI5386</f>
        <v>11468</v>
      </c>
      <c r="AH5386" s="4">
        <v>82922</v>
      </c>
      <c r="AI5386">
        <f t="shared" si="1665"/>
        <v>11468</v>
      </c>
      <c r="AJ5386" t="s">
        <v>2645</v>
      </c>
      <c r="AK5386" s="2">
        <v>7816.45</v>
      </c>
      <c r="AL5386" s="2">
        <f>AN5386</f>
        <v>7816.45</v>
      </c>
      <c r="AM5386" s="4">
        <v>82922</v>
      </c>
      <c r="AN5386">
        <f>INDEX($AJ$2:$AJ$6811,MATCH(AM5386,$A$2:$A$6811,0))</f>
        <v>7816.45</v>
      </c>
      <c r="AP5386">
        <v>8.52</v>
      </c>
      <c r="AQ5386">
        <v>8.52</v>
      </c>
      <c r="AR5386" s="4">
        <v>28</v>
      </c>
      <c r="AS5386" s="4">
        <v>10</v>
      </c>
      <c r="AT5386" s="4">
        <v>2010</v>
      </c>
      <c r="AU5386" s="4">
        <v>23</v>
      </c>
      <c r="AV5386" s="4">
        <v>11</v>
      </c>
      <c r="AW5386" s="4">
        <v>2010</v>
      </c>
      <c r="AX5386" t="str">
        <f t="shared" si="1666"/>
        <v>Delay</v>
      </c>
      <c r="AY5386">
        <f t="shared" si="1667"/>
        <v>26</v>
      </c>
    </row>
    <row r="5387" spans="1:51" x14ac:dyDescent="0.2">
      <c r="A5387" s="3">
        <v>10998</v>
      </c>
      <c r="B5387" s="1" t="s">
        <v>133</v>
      </c>
      <c r="C5387" s="1" t="s">
        <v>51</v>
      </c>
      <c r="D5387" s="1" t="s">
        <v>130</v>
      </c>
      <c r="E5387" s="1" t="s">
        <v>101</v>
      </c>
      <c r="F5387" s="1" t="s">
        <v>101</v>
      </c>
      <c r="G5387" s="13" t="s">
        <v>2300</v>
      </c>
      <c r="H5387" s="12">
        <v>39696</v>
      </c>
      <c r="I5387" s="12" t="s">
        <v>2300</v>
      </c>
      <c r="J5387" s="12">
        <v>39696</v>
      </c>
      <c r="K5387" s="4">
        <v>1048</v>
      </c>
      <c r="L5387" s="1" t="s">
        <v>146</v>
      </c>
      <c r="M5387" s="1" t="s">
        <v>132</v>
      </c>
      <c r="N5387" s="1" t="s">
        <v>196</v>
      </c>
      <c r="O5387" s="1" t="s">
        <v>93</v>
      </c>
      <c r="P5387">
        <v>60</v>
      </c>
      <c r="Q5387">
        <v>80000</v>
      </c>
      <c r="R5387">
        <v>576000</v>
      </c>
      <c r="S5387">
        <v>7.2</v>
      </c>
      <c r="T5387">
        <v>0.12</v>
      </c>
      <c r="U5387">
        <f t="shared" si="1663"/>
        <v>576000</v>
      </c>
      <c r="V5387">
        <f t="shared" si="1664"/>
        <v>4800000</v>
      </c>
      <c r="W5387" s="1" t="s">
        <v>197</v>
      </c>
      <c r="X5387" s="1" t="s">
        <v>1236</v>
      </c>
      <c r="Y5387" s="1" t="s">
        <v>3082</v>
      </c>
      <c r="Z5387" s="3">
        <v>13556</v>
      </c>
      <c r="AA5387" s="4">
        <f t="shared" si="1668"/>
        <v>11515</v>
      </c>
      <c r="AB5387" s="4">
        <f t="shared" si="1657"/>
        <v>11024.564206000001</v>
      </c>
      <c r="AC5387" s="4">
        <f t="shared" si="1658"/>
        <v>11515</v>
      </c>
      <c r="AD5387" s="4">
        <f t="shared" si="1669"/>
        <v>8648.0398212941182</v>
      </c>
      <c r="AE5387" s="4">
        <v>11515</v>
      </c>
      <c r="AF5387" s="4">
        <v>11515</v>
      </c>
      <c r="AG5387" s="4">
        <f>AE5387</f>
        <v>11515</v>
      </c>
      <c r="AH5387" s="4">
        <v>83651</v>
      </c>
      <c r="AI5387">
        <f t="shared" si="1665"/>
        <v>5391</v>
      </c>
      <c r="AJ5387" t="s">
        <v>81</v>
      </c>
      <c r="AK5387" s="2"/>
      <c r="AL5387" s="2" t="str">
        <f>AJ5387</f>
        <v>Freight Included in Commodity Cost</v>
      </c>
      <c r="AM5387" s="4"/>
      <c r="AN5387" t="e">
        <f>VLOOKUP([1]!Tabelle13[[#This Row],[Vlookup this ID for freight costs]],$AL$2:$AL$6811,2,FALSE)</f>
        <v>#REF!</v>
      </c>
      <c r="AP5387">
        <v>921.6</v>
      </c>
      <c r="AQ5387">
        <v>921.6</v>
      </c>
      <c r="AR5387" s="4">
        <v>5</v>
      </c>
      <c r="AS5387" s="4">
        <v>9</v>
      </c>
      <c r="AT5387" s="4">
        <v>2008</v>
      </c>
      <c r="AU5387" s="4">
        <v>5</v>
      </c>
      <c r="AV5387" s="4">
        <v>9</v>
      </c>
      <c r="AW5387" s="4">
        <v>2008</v>
      </c>
      <c r="AX5387" t="str">
        <f t="shared" si="1666"/>
        <v>No Delay</v>
      </c>
      <c r="AY5387">
        <f t="shared" si="1667"/>
        <v>0</v>
      </c>
    </row>
    <row r="5388" spans="1:51" x14ac:dyDescent="0.2">
      <c r="A5388" s="3">
        <v>86155</v>
      </c>
      <c r="B5388" s="1" t="s">
        <v>175</v>
      </c>
      <c r="C5388" s="1" t="s">
        <v>165</v>
      </c>
      <c r="D5388" s="1" t="s">
        <v>130</v>
      </c>
      <c r="E5388" s="1" t="s">
        <v>101</v>
      </c>
      <c r="F5388" s="1" t="s">
        <v>101</v>
      </c>
      <c r="G5388" s="13" t="s">
        <v>466</v>
      </c>
      <c r="H5388" s="12">
        <v>42034</v>
      </c>
      <c r="I5388" s="12" t="s">
        <v>2646</v>
      </c>
      <c r="J5388" s="12">
        <v>42023</v>
      </c>
      <c r="K5388" s="4">
        <v>6208</v>
      </c>
      <c r="L5388" s="1" t="s">
        <v>146</v>
      </c>
      <c r="M5388" s="1" t="s">
        <v>132</v>
      </c>
      <c r="N5388" s="1" t="s">
        <v>1524</v>
      </c>
      <c r="O5388" s="1" t="s">
        <v>93</v>
      </c>
      <c r="P5388">
        <v>30</v>
      </c>
      <c r="Q5388">
        <v>85000</v>
      </c>
      <c r="R5388">
        <v>829600</v>
      </c>
      <c r="S5388">
        <v>9.76</v>
      </c>
      <c r="T5388">
        <v>0.33</v>
      </c>
      <c r="U5388">
        <f t="shared" si="1663"/>
        <v>829600</v>
      </c>
      <c r="V5388">
        <f t="shared" si="1664"/>
        <v>2550000</v>
      </c>
      <c r="W5388" s="1" t="s">
        <v>160</v>
      </c>
      <c r="X5388" s="1" t="s">
        <v>1236</v>
      </c>
      <c r="Y5388" s="1" t="s">
        <v>161</v>
      </c>
      <c r="Z5388" s="3">
        <v>10896</v>
      </c>
      <c r="AA5388" s="4">
        <f>AB5388</f>
        <v>11573.396961999999</v>
      </c>
      <c r="AB5388" s="2">
        <f>2245.156962+0.109744*Q5388</f>
        <v>11573.396961999999</v>
      </c>
      <c r="AC5388" s="4">
        <f>AD5388</f>
        <v>7223.4656539999996</v>
      </c>
      <c r="AD5388" s="4">
        <f t="shared" si="1669"/>
        <v>7223.4656539999996</v>
      </c>
      <c r="AE5388" s="4" t="s">
        <v>62</v>
      </c>
      <c r="AG5388" s="4" t="str">
        <f>AE5388</f>
        <v>Weight Captured Separately</v>
      </c>
      <c r="AI5388" t="e">
        <f t="shared" si="1665"/>
        <v>#N/A</v>
      </c>
      <c r="AJ5388" t="s">
        <v>63</v>
      </c>
      <c r="AK5388" s="2"/>
      <c r="AL5388" s="2" t="str">
        <f>AJ5388</f>
        <v>Invoiced Separately</v>
      </c>
      <c r="AM5388" s="4"/>
      <c r="AN5388" t="e">
        <f>VLOOKUP([1]!Tabelle13[[#This Row],[Vlookup this ID for freight costs]],$AL$2:$AL$6811,2,FALSE)</f>
        <v>#REF!</v>
      </c>
      <c r="AO5388">
        <f>IF(AK:AK="",AC:AC*6.242+1.383 -2.844 + 3.145 -2.265  -2.026,AK:AK)</f>
        <v>45086.265612267998</v>
      </c>
      <c r="AP5388">
        <v>976.44</v>
      </c>
      <c r="AQ5388">
        <v>976.44</v>
      </c>
      <c r="AR5388" s="4">
        <v>30</v>
      </c>
      <c r="AS5388" s="4">
        <v>1</v>
      </c>
      <c r="AT5388" s="4">
        <v>2015</v>
      </c>
      <c r="AU5388" s="4">
        <v>19</v>
      </c>
      <c r="AV5388" s="4">
        <v>1</v>
      </c>
      <c r="AW5388" s="4">
        <v>2015</v>
      </c>
      <c r="AX5388" t="str">
        <f t="shared" si="1666"/>
        <v>No Delay</v>
      </c>
      <c r="AY5388">
        <f t="shared" si="1667"/>
        <v>0</v>
      </c>
    </row>
    <row r="5389" spans="1:51" x14ac:dyDescent="0.2">
      <c r="A5389" s="3">
        <v>83707</v>
      </c>
      <c r="B5389" s="1" t="s">
        <v>175</v>
      </c>
      <c r="C5389" s="1" t="s">
        <v>165</v>
      </c>
      <c r="D5389" s="1" t="s">
        <v>130</v>
      </c>
      <c r="E5389" s="1" t="s">
        <v>53</v>
      </c>
      <c r="F5389" s="1" t="s">
        <v>53</v>
      </c>
      <c r="G5389" s="13" t="s">
        <v>1599</v>
      </c>
      <c r="H5389" s="12">
        <v>41544</v>
      </c>
      <c r="I5389" s="12" t="s">
        <v>1599</v>
      </c>
      <c r="J5389" s="12">
        <v>41544</v>
      </c>
      <c r="K5389" s="4">
        <v>4960</v>
      </c>
      <c r="L5389" s="1" t="s">
        <v>146</v>
      </c>
      <c r="M5389" s="1" t="s">
        <v>132</v>
      </c>
      <c r="N5389" s="1" t="s">
        <v>238</v>
      </c>
      <c r="O5389" s="1" t="s">
        <v>93</v>
      </c>
      <c r="P5389">
        <v>30</v>
      </c>
      <c r="Q5389">
        <v>65615</v>
      </c>
      <c r="R5389">
        <v>308390.5</v>
      </c>
      <c r="S5389">
        <v>4.7</v>
      </c>
      <c r="T5389">
        <v>0.16</v>
      </c>
      <c r="U5389">
        <f t="shared" si="1663"/>
        <v>308390.5</v>
      </c>
      <c r="V5389">
        <f t="shared" si="1664"/>
        <v>1968450</v>
      </c>
      <c r="W5389" s="1" t="s">
        <v>861</v>
      </c>
      <c r="X5389" s="1" t="s">
        <v>1236</v>
      </c>
      <c r="Y5389" s="1" t="s">
        <v>156</v>
      </c>
      <c r="Z5389" s="3">
        <v>5457</v>
      </c>
      <c r="AA5389" s="4">
        <f t="shared" si="1668"/>
        <v>11594</v>
      </c>
      <c r="AB5389" s="4">
        <f t="shared" ref="AB5389:AB5406" si="1670" xml:space="preserve"> 2244.740206  + 0.1097478*Q5389</f>
        <v>9445.8421030000009</v>
      </c>
      <c r="AC5389" s="4">
        <f t="shared" ref="AC5389:AC5406" si="1671">AF5389</f>
        <v>11594</v>
      </c>
      <c r="AD5389" s="4">
        <f t="shared" si="1669"/>
        <v>11594</v>
      </c>
      <c r="AE5389" s="3" t="s">
        <v>2647</v>
      </c>
      <c r="AF5389" s="3">
        <v>11594</v>
      </c>
      <c r="AG5389" s="4">
        <f>AI5389</f>
        <v>11594</v>
      </c>
      <c r="AH5389" s="4">
        <v>83150</v>
      </c>
      <c r="AI5389">
        <f t="shared" si="1665"/>
        <v>11594</v>
      </c>
      <c r="AJ5389" t="s">
        <v>2647</v>
      </c>
      <c r="AK5389" s="2">
        <v>85414.3</v>
      </c>
      <c r="AL5389" s="2">
        <f>AN5389</f>
        <v>85414.3</v>
      </c>
      <c r="AM5389" s="4">
        <v>83150</v>
      </c>
      <c r="AN5389">
        <f>INDEX($AJ$2:$AJ$6811,MATCH(AM5389,$A$2:$A$6811,0))</f>
        <v>85414.3</v>
      </c>
      <c r="AP5389">
        <v>381.48</v>
      </c>
      <c r="AQ5389">
        <v>381.48</v>
      </c>
      <c r="AR5389" s="4">
        <v>27</v>
      </c>
      <c r="AS5389" s="4">
        <v>9</v>
      </c>
      <c r="AT5389" s="4">
        <v>2013</v>
      </c>
      <c r="AU5389" s="4">
        <v>27</v>
      </c>
      <c r="AV5389" s="4">
        <v>9</v>
      </c>
      <c r="AW5389" s="4">
        <v>2013</v>
      </c>
      <c r="AX5389" t="str">
        <f t="shared" si="1666"/>
        <v>No Delay</v>
      </c>
      <c r="AY5389">
        <f t="shared" si="1667"/>
        <v>0</v>
      </c>
    </row>
    <row r="5390" spans="1:51" x14ac:dyDescent="0.2">
      <c r="A5390" s="3">
        <v>86590</v>
      </c>
      <c r="B5390" s="1" t="s">
        <v>175</v>
      </c>
      <c r="C5390" s="1" t="s">
        <v>165</v>
      </c>
      <c r="D5390" s="1" t="s">
        <v>130</v>
      </c>
      <c r="E5390" s="1" t="s">
        <v>53</v>
      </c>
      <c r="F5390" s="1" t="s">
        <v>53</v>
      </c>
      <c r="G5390" s="13" t="s">
        <v>1599</v>
      </c>
      <c r="H5390" s="12">
        <v>41544</v>
      </c>
      <c r="I5390" s="12" t="s">
        <v>1599</v>
      </c>
      <c r="J5390" s="12">
        <v>41544</v>
      </c>
      <c r="K5390" s="4">
        <v>4965</v>
      </c>
      <c r="L5390" s="1" t="s">
        <v>146</v>
      </c>
      <c r="M5390" s="1" t="s">
        <v>132</v>
      </c>
      <c r="N5390" s="1" t="s">
        <v>275</v>
      </c>
      <c r="O5390" s="1" t="s">
        <v>93</v>
      </c>
      <c r="P5390">
        <v>60</v>
      </c>
      <c r="Q5390">
        <v>19697</v>
      </c>
      <c r="R5390">
        <v>137879</v>
      </c>
      <c r="S5390">
        <v>7</v>
      </c>
      <c r="T5390">
        <v>0.12</v>
      </c>
      <c r="U5390">
        <f t="shared" si="1663"/>
        <v>137879</v>
      </c>
      <c r="V5390">
        <f t="shared" si="1664"/>
        <v>1181820</v>
      </c>
      <c r="W5390" s="1" t="s">
        <v>204</v>
      </c>
      <c r="X5390" s="1" t="s">
        <v>1236</v>
      </c>
      <c r="Y5390" s="1" t="s">
        <v>205</v>
      </c>
      <c r="Z5390" s="3">
        <v>4988</v>
      </c>
      <c r="AA5390" s="4">
        <f t="shared" si="1668"/>
        <v>11594</v>
      </c>
      <c r="AB5390" s="4">
        <f t="shared" si="1670"/>
        <v>4406.4426225999996</v>
      </c>
      <c r="AC5390" s="4">
        <f t="shared" si="1671"/>
        <v>11594</v>
      </c>
      <c r="AD5390" s="4">
        <f t="shared" si="1669"/>
        <v>11594</v>
      </c>
      <c r="AE5390" s="3" t="s">
        <v>2647</v>
      </c>
      <c r="AF5390" s="3">
        <v>11594</v>
      </c>
      <c r="AG5390" s="4">
        <f>AI5390</f>
        <v>11594</v>
      </c>
      <c r="AH5390" s="4">
        <v>83150</v>
      </c>
      <c r="AI5390">
        <f t="shared" si="1665"/>
        <v>11594</v>
      </c>
      <c r="AJ5390" t="s">
        <v>2647</v>
      </c>
      <c r="AK5390" s="2">
        <v>85414.3</v>
      </c>
      <c r="AL5390" s="2">
        <f>AN5390</f>
        <v>85414.3</v>
      </c>
      <c r="AM5390" s="4">
        <v>83150</v>
      </c>
      <c r="AN5390">
        <f>INDEX($AJ$2:$AJ$6811,MATCH(AM5390,$A$2:$A$6811,0))</f>
        <v>85414.3</v>
      </c>
      <c r="AP5390">
        <v>170.56</v>
      </c>
      <c r="AQ5390">
        <v>170.56</v>
      </c>
      <c r="AR5390" s="4">
        <v>27</v>
      </c>
      <c r="AS5390" s="4">
        <v>9</v>
      </c>
      <c r="AT5390" s="4">
        <v>2013</v>
      </c>
      <c r="AU5390" s="4">
        <v>27</v>
      </c>
      <c r="AV5390" s="4">
        <v>9</v>
      </c>
      <c r="AW5390" s="4">
        <v>2013</v>
      </c>
      <c r="AX5390" t="str">
        <f t="shared" si="1666"/>
        <v>No Delay</v>
      </c>
      <c r="AY5390">
        <f t="shared" si="1667"/>
        <v>0</v>
      </c>
    </row>
    <row r="5391" spans="1:51" x14ac:dyDescent="0.2">
      <c r="A5391" s="3">
        <v>83150</v>
      </c>
      <c r="B5391" s="1" t="s">
        <v>175</v>
      </c>
      <c r="C5391" s="1" t="s">
        <v>165</v>
      </c>
      <c r="D5391" s="1" t="s">
        <v>130</v>
      </c>
      <c r="E5391" s="1" t="s">
        <v>53</v>
      </c>
      <c r="F5391" s="1" t="s">
        <v>53</v>
      </c>
      <c r="G5391" s="13" t="s">
        <v>1599</v>
      </c>
      <c r="H5391" s="12">
        <v>41544</v>
      </c>
      <c r="I5391" s="12" t="s">
        <v>1599</v>
      </c>
      <c r="J5391" s="12">
        <v>41544</v>
      </c>
      <c r="K5391" s="4">
        <v>4957</v>
      </c>
      <c r="L5391" s="1" t="s">
        <v>146</v>
      </c>
      <c r="M5391" s="1" t="s">
        <v>132</v>
      </c>
      <c r="N5391" s="1" t="s">
        <v>238</v>
      </c>
      <c r="O5391" s="1" t="s">
        <v>93</v>
      </c>
      <c r="P5391">
        <v>30</v>
      </c>
      <c r="Q5391">
        <v>34385</v>
      </c>
      <c r="R5391">
        <v>161609.5</v>
      </c>
      <c r="S5391">
        <v>4.7</v>
      </c>
      <c r="T5391">
        <v>0.16</v>
      </c>
      <c r="U5391">
        <f t="shared" si="1663"/>
        <v>161609.5</v>
      </c>
      <c r="V5391">
        <f t="shared" si="1664"/>
        <v>1031550</v>
      </c>
      <c r="W5391" s="1" t="s">
        <v>179</v>
      </c>
      <c r="X5391" s="1" t="s">
        <v>1236</v>
      </c>
      <c r="Y5391" s="1" t="s">
        <v>156</v>
      </c>
      <c r="Z5391" s="3">
        <v>5457</v>
      </c>
      <c r="AA5391" s="4">
        <f t="shared" si="1668"/>
        <v>11594</v>
      </c>
      <c r="AB5391" s="4">
        <f t="shared" si="1670"/>
        <v>6018.4183090000006</v>
      </c>
      <c r="AC5391" s="4">
        <f t="shared" si="1671"/>
        <v>11594</v>
      </c>
      <c r="AD5391" s="4">
        <f t="shared" si="1669"/>
        <v>10300</v>
      </c>
      <c r="AE5391" s="4">
        <v>11594</v>
      </c>
      <c r="AF5391" s="4">
        <v>11594</v>
      </c>
      <c r="AG5391" s="4">
        <f>AE5391</f>
        <v>11594</v>
      </c>
      <c r="AI5391" t="e">
        <f t="shared" si="1665"/>
        <v>#N/A</v>
      </c>
      <c r="AJ5391">
        <v>85414.3</v>
      </c>
      <c r="AK5391" s="2">
        <v>85414.3</v>
      </c>
      <c r="AL5391" s="2">
        <f>AJ5391</f>
        <v>85414.3</v>
      </c>
      <c r="AM5391" s="4"/>
      <c r="AN5391" t="e">
        <f>VLOOKUP([1]!Tabelle13[[#This Row],[Vlookup this ID for freight costs]],$AL$2:$AL$6811,2,FALSE)</f>
        <v>#REF!</v>
      </c>
      <c r="AP5391">
        <v>199.91</v>
      </c>
      <c r="AQ5391">
        <v>199.91</v>
      </c>
      <c r="AR5391" s="4">
        <v>27</v>
      </c>
      <c r="AS5391" s="4">
        <v>9</v>
      </c>
      <c r="AT5391" s="4">
        <v>2013</v>
      </c>
      <c r="AU5391" s="4">
        <v>27</v>
      </c>
      <c r="AV5391" s="4">
        <v>9</v>
      </c>
      <c r="AW5391" s="4">
        <v>2013</v>
      </c>
      <c r="AX5391" t="str">
        <f t="shared" si="1666"/>
        <v>No Delay</v>
      </c>
      <c r="AY5391">
        <f t="shared" si="1667"/>
        <v>0</v>
      </c>
    </row>
    <row r="5392" spans="1:51" x14ac:dyDescent="0.2">
      <c r="A5392" s="3">
        <v>49881</v>
      </c>
      <c r="B5392" s="1" t="s">
        <v>168</v>
      </c>
      <c r="C5392" s="1" t="s">
        <v>150</v>
      </c>
      <c r="D5392" s="1" t="s">
        <v>100</v>
      </c>
      <c r="E5392" s="1" t="s">
        <v>253</v>
      </c>
      <c r="F5392" s="1" t="s">
        <v>253</v>
      </c>
      <c r="G5392" s="13" t="s">
        <v>953</v>
      </c>
      <c r="H5392" s="12">
        <v>40801</v>
      </c>
      <c r="I5392" s="12" t="s">
        <v>973</v>
      </c>
      <c r="J5392" s="12">
        <v>40808</v>
      </c>
      <c r="K5392" s="4">
        <v>3455</v>
      </c>
      <c r="L5392" s="1" t="s">
        <v>146</v>
      </c>
      <c r="M5392" s="1" t="s">
        <v>170</v>
      </c>
      <c r="N5392" s="1" t="s">
        <v>302</v>
      </c>
      <c r="O5392" s="1" t="s">
        <v>93</v>
      </c>
      <c r="P5392">
        <v>30</v>
      </c>
      <c r="Q5392">
        <v>124312</v>
      </c>
      <c r="R5392">
        <v>826674.8</v>
      </c>
      <c r="S5392">
        <v>6.65</v>
      </c>
      <c r="T5392">
        <v>0.22</v>
      </c>
      <c r="U5392">
        <f t="shared" si="1663"/>
        <v>826674.8</v>
      </c>
      <c r="V5392">
        <f t="shared" si="1664"/>
        <v>3729360</v>
      </c>
      <c r="W5392" s="1" t="s">
        <v>155</v>
      </c>
      <c r="X5392" s="1" t="s">
        <v>1236</v>
      </c>
      <c r="Y5392" s="1" t="s">
        <v>156</v>
      </c>
      <c r="Z5392" s="3">
        <v>8107</v>
      </c>
      <c r="AA5392" s="4">
        <f t="shared" si="1668"/>
        <v>11603</v>
      </c>
      <c r="AB5392" s="4">
        <f t="shared" si="1670"/>
        <v>15887.708719600001</v>
      </c>
      <c r="AC5392" s="4">
        <f t="shared" si="1671"/>
        <v>11603</v>
      </c>
      <c r="AD5392" s="4">
        <f t="shared" si="1669"/>
        <v>11603</v>
      </c>
      <c r="AE5392" s="4">
        <v>11603</v>
      </c>
      <c r="AF5392" s="4">
        <v>11603</v>
      </c>
      <c r="AG5392" s="4">
        <f>AE5392</f>
        <v>11603</v>
      </c>
      <c r="AI5392" t="e">
        <f t="shared" si="1665"/>
        <v>#N/A</v>
      </c>
      <c r="AJ5392">
        <v>10748.8</v>
      </c>
      <c r="AK5392" s="2">
        <v>10748.8</v>
      </c>
      <c r="AL5392" s="2">
        <f>AJ5392</f>
        <v>10748.8</v>
      </c>
      <c r="AM5392" s="4"/>
      <c r="AN5392" t="e">
        <f>VLOOKUP([1]!Tabelle13[[#This Row],[Vlookup this ID for freight costs]],$AL$2:$AL$6811,2,FALSE)</f>
        <v>#REF!</v>
      </c>
      <c r="AP5392">
        <v>1364.01</v>
      </c>
      <c r="AQ5392">
        <v>1364.01</v>
      </c>
      <c r="AR5392" s="4">
        <v>15</v>
      </c>
      <c r="AS5392" s="4">
        <v>9</v>
      </c>
      <c r="AT5392" s="4">
        <v>2011</v>
      </c>
      <c r="AU5392" s="4">
        <v>22</v>
      </c>
      <c r="AV5392" s="4">
        <v>9</v>
      </c>
      <c r="AW5392" s="4">
        <v>2011</v>
      </c>
      <c r="AX5392" t="str">
        <f t="shared" si="1666"/>
        <v>Delay</v>
      </c>
      <c r="AY5392">
        <f t="shared" si="1667"/>
        <v>7</v>
      </c>
    </row>
    <row r="5393" spans="1:51" x14ac:dyDescent="0.2">
      <c r="A5393" s="3">
        <v>83572</v>
      </c>
      <c r="B5393" s="1" t="s">
        <v>151</v>
      </c>
      <c r="C5393" s="1" t="s">
        <v>65</v>
      </c>
      <c r="D5393" s="1" t="s">
        <v>130</v>
      </c>
      <c r="E5393" s="1" t="s">
        <v>152</v>
      </c>
      <c r="F5393" s="1" t="s">
        <v>152</v>
      </c>
      <c r="G5393" s="13" t="s">
        <v>960</v>
      </c>
      <c r="H5393" s="12">
        <v>41080</v>
      </c>
      <c r="I5393" s="12" t="s">
        <v>961</v>
      </c>
      <c r="J5393" s="12">
        <v>40955</v>
      </c>
      <c r="K5393" s="4">
        <v>3742</v>
      </c>
      <c r="L5393" s="1" t="s">
        <v>146</v>
      </c>
      <c r="M5393" s="1" t="s">
        <v>132</v>
      </c>
      <c r="N5393" s="1" t="s">
        <v>275</v>
      </c>
      <c r="O5393" s="1" t="s">
        <v>93</v>
      </c>
      <c r="P5393">
        <v>60</v>
      </c>
      <c r="Q5393">
        <v>99995</v>
      </c>
      <c r="R5393">
        <v>825958.7</v>
      </c>
      <c r="S5393">
        <v>8.26</v>
      </c>
      <c r="T5393">
        <v>0.14000000000000001</v>
      </c>
      <c r="U5393">
        <f t="shared" si="1663"/>
        <v>825958.7</v>
      </c>
      <c r="V5393">
        <f t="shared" si="1664"/>
        <v>5999700</v>
      </c>
      <c r="W5393" s="1" t="s">
        <v>155</v>
      </c>
      <c r="X5393" s="1" t="s">
        <v>1236</v>
      </c>
      <c r="Y5393" s="1" t="s">
        <v>156</v>
      </c>
      <c r="Z5393" s="3">
        <v>7726</v>
      </c>
      <c r="AA5393" s="4">
        <f t="shared" si="1668"/>
        <v>11636</v>
      </c>
      <c r="AB5393" s="4">
        <f t="shared" si="1670"/>
        <v>13218.971467000001</v>
      </c>
      <c r="AC5393" s="4">
        <f t="shared" si="1671"/>
        <v>11636</v>
      </c>
      <c r="AD5393" s="4">
        <f t="shared" si="1669"/>
        <v>11636</v>
      </c>
      <c r="AE5393" s="4">
        <v>11636</v>
      </c>
      <c r="AF5393" s="4">
        <v>11636</v>
      </c>
      <c r="AG5393" s="4">
        <f>AE5393</f>
        <v>11636</v>
      </c>
      <c r="AI5393" t="e">
        <f t="shared" si="1665"/>
        <v>#N/A</v>
      </c>
      <c r="AJ5393">
        <v>25231.96</v>
      </c>
      <c r="AK5393" s="2">
        <v>25231.96</v>
      </c>
      <c r="AL5393" s="2">
        <f>AJ5393</f>
        <v>25231.96</v>
      </c>
      <c r="AM5393" s="4"/>
      <c r="AN5393" t="e">
        <f>VLOOKUP([1]!Tabelle13[[#This Row],[Vlookup this ID for freight costs]],$AL$2:$AL$6811,2,FALSE)</f>
        <v>#REF!</v>
      </c>
      <c r="AP5393">
        <v>1157.99</v>
      </c>
      <c r="AQ5393">
        <v>1157.99</v>
      </c>
      <c r="AR5393" s="4">
        <v>20</v>
      </c>
      <c r="AS5393" s="4">
        <v>6</v>
      </c>
      <c r="AT5393" s="4">
        <v>2012</v>
      </c>
      <c r="AU5393" s="4">
        <v>16</v>
      </c>
      <c r="AV5393" s="4">
        <v>2</v>
      </c>
      <c r="AW5393" s="4">
        <v>2012</v>
      </c>
      <c r="AX5393" t="str">
        <f t="shared" si="1666"/>
        <v>No Delay</v>
      </c>
      <c r="AY5393">
        <f t="shared" si="1667"/>
        <v>0</v>
      </c>
    </row>
    <row r="5394" spans="1:51" x14ac:dyDescent="0.2">
      <c r="A5394" s="3">
        <v>83573</v>
      </c>
      <c r="B5394" s="1" t="s">
        <v>151</v>
      </c>
      <c r="C5394" s="1" t="s">
        <v>65</v>
      </c>
      <c r="D5394" s="1" t="s">
        <v>130</v>
      </c>
      <c r="E5394" s="1" t="s">
        <v>152</v>
      </c>
      <c r="F5394" s="1" t="s">
        <v>152</v>
      </c>
      <c r="G5394" s="13" t="s">
        <v>960</v>
      </c>
      <c r="H5394" s="12">
        <v>41080</v>
      </c>
      <c r="I5394" s="12" t="s">
        <v>961</v>
      </c>
      <c r="J5394" s="12">
        <v>40955</v>
      </c>
      <c r="K5394" s="4">
        <v>3743</v>
      </c>
      <c r="L5394" s="1" t="s">
        <v>146</v>
      </c>
      <c r="M5394" s="1" t="s">
        <v>132</v>
      </c>
      <c r="N5394" s="1" t="s">
        <v>275</v>
      </c>
      <c r="O5394" s="1" t="s">
        <v>93</v>
      </c>
      <c r="P5394">
        <v>60</v>
      </c>
      <c r="Q5394">
        <v>15653</v>
      </c>
      <c r="R5394">
        <v>129293.78</v>
      </c>
      <c r="S5394">
        <v>8.26</v>
      </c>
      <c r="T5394">
        <v>0.14000000000000001</v>
      </c>
      <c r="U5394">
        <f t="shared" si="1663"/>
        <v>129293.78</v>
      </c>
      <c r="V5394">
        <f t="shared" si="1664"/>
        <v>939180</v>
      </c>
      <c r="W5394" s="1" t="s">
        <v>204</v>
      </c>
      <c r="X5394" s="1" t="s">
        <v>1236</v>
      </c>
      <c r="Y5394" s="1" t="s">
        <v>205</v>
      </c>
      <c r="Z5394" s="3">
        <v>7364</v>
      </c>
      <c r="AA5394" s="4">
        <f t="shared" si="1668"/>
        <v>11636</v>
      </c>
      <c r="AB5394" s="4">
        <f t="shared" si="1670"/>
        <v>3962.6225193999999</v>
      </c>
      <c r="AC5394" s="4">
        <f t="shared" si="1671"/>
        <v>11636</v>
      </c>
      <c r="AD5394" s="4">
        <f t="shared" si="1669"/>
        <v>11636</v>
      </c>
      <c r="AE5394" s="3" t="s">
        <v>2648</v>
      </c>
      <c r="AF5394" s="3">
        <v>11636</v>
      </c>
      <c r="AG5394" s="4">
        <f>AI5394</f>
        <v>11636</v>
      </c>
      <c r="AH5394" s="4">
        <v>83572</v>
      </c>
      <c r="AI5394">
        <f t="shared" si="1665"/>
        <v>11636</v>
      </c>
      <c r="AJ5394" t="s">
        <v>2648</v>
      </c>
      <c r="AK5394" s="2">
        <v>25231.96</v>
      </c>
      <c r="AL5394" s="2">
        <f>AN5394</f>
        <v>25231.96</v>
      </c>
      <c r="AM5394" s="4">
        <v>83572</v>
      </c>
      <c r="AN5394">
        <f>INDEX($AJ$2:$AJ$6811,MATCH(AM5394,$A$2:$A$6811,0))</f>
        <v>25231.96</v>
      </c>
      <c r="AP5394">
        <v>181.27</v>
      </c>
      <c r="AQ5394">
        <v>181.27</v>
      </c>
      <c r="AR5394" s="4">
        <v>20</v>
      </c>
      <c r="AS5394" s="4">
        <v>6</v>
      </c>
      <c r="AT5394" s="4">
        <v>2012</v>
      </c>
      <c r="AU5394" s="4">
        <v>16</v>
      </c>
      <c r="AV5394" s="4">
        <v>2</v>
      </c>
      <c r="AW5394" s="4">
        <v>2012</v>
      </c>
      <c r="AX5394" t="str">
        <f t="shared" si="1666"/>
        <v>No Delay</v>
      </c>
      <c r="AY5394">
        <f t="shared" si="1667"/>
        <v>0</v>
      </c>
    </row>
    <row r="5395" spans="1:51" x14ac:dyDescent="0.2">
      <c r="A5395" s="3">
        <v>63438</v>
      </c>
      <c r="B5395" s="1" t="s">
        <v>140</v>
      </c>
      <c r="C5395" s="1" t="s">
        <v>99</v>
      </c>
      <c r="D5395" s="1" t="s">
        <v>52</v>
      </c>
      <c r="E5395" s="1" t="s">
        <v>53</v>
      </c>
      <c r="F5395" s="1" t="s">
        <v>53</v>
      </c>
      <c r="G5395" s="13" t="s">
        <v>2082</v>
      </c>
      <c r="H5395" s="12">
        <v>41635</v>
      </c>
      <c r="I5395" s="12" t="s">
        <v>2082</v>
      </c>
      <c r="J5395" s="12">
        <v>41635</v>
      </c>
      <c r="K5395" s="4">
        <v>5142</v>
      </c>
      <c r="L5395" s="1" t="s">
        <v>146</v>
      </c>
      <c r="M5395" s="1" t="s">
        <v>672</v>
      </c>
      <c r="N5395" s="1" t="s">
        <v>154</v>
      </c>
      <c r="O5395" s="1" t="s">
        <v>93</v>
      </c>
      <c r="P5395">
        <v>60</v>
      </c>
      <c r="Q5395">
        <v>80516</v>
      </c>
      <c r="R5395">
        <v>652179.6</v>
      </c>
      <c r="S5395">
        <v>8.1</v>
      </c>
      <c r="T5395">
        <v>0.13</v>
      </c>
      <c r="U5395">
        <f t="shared" si="1663"/>
        <v>652179.6</v>
      </c>
      <c r="V5395">
        <f t="shared" si="1664"/>
        <v>4830960</v>
      </c>
      <c r="W5395" s="1" t="s">
        <v>204</v>
      </c>
      <c r="X5395" s="1" t="s">
        <v>1236</v>
      </c>
      <c r="Y5395" s="1" t="s">
        <v>205</v>
      </c>
      <c r="Z5395" s="3">
        <v>5055</v>
      </c>
      <c r="AA5395" s="4">
        <f t="shared" si="1668"/>
        <v>11646</v>
      </c>
      <c r="AB5395" s="4">
        <f t="shared" si="1670"/>
        <v>11081.1940708</v>
      </c>
      <c r="AC5395" s="4">
        <f t="shared" si="1671"/>
        <v>11646</v>
      </c>
      <c r="AD5395" s="4">
        <f t="shared" si="1669"/>
        <v>11646</v>
      </c>
      <c r="AE5395" s="4">
        <v>11646</v>
      </c>
      <c r="AF5395" s="4">
        <v>11646</v>
      </c>
      <c r="AG5395" s="4">
        <f>AE5395</f>
        <v>11646</v>
      </c>
      <c r="AI5395" t="e">
        <f t="shared" si="1665"/>
        <v>#N/A</v>
      </c>
      <c r="AJ5395">
        <v>50445.73</v>
      </c>
      <c r="AK5395" s="2">
        <v>50445.73</v>
      </c>
      <c r="AL5395" s="2">
        <f>AJ5395</f>
        <v>50445.73</v>
      </c>
      <c r="AM5395" s="4"/>
      <c r="AN5395" t="e">
        <f>VLOOKUP([1]!Tabelle13[[#This Row],[Vlookup this ID for freight costs]],$AL$2:$AL$6811,2,FALSE)</f>
        <v>#REF!</v>
      </c>
      <c r="AP5395">
        <v>806.75</v>
      </c>
      <c r="AQ5395">
        <v>806.75</v>
      </c>
      <c r="AR5395" s="4">
        <v>27</v>
      </c>
      <c r="AS5395" s="4">
        <v>12</v>
      </c>
      <c r="AT5395" s="4">
        <v>2013</v>
      </c>
      <c r="AU5395" s="4">
        <v>27</v>
      </c>
      <c r="AV5395" s="4">
        <v>12</v>
      </c>
      <c r="AW5395" s="4">
        <v>2013</v>
      </c>
      <c r="AX5395" t="str">
        <f t="shared" si="1666"/>
        <v>No Delay</v>
      </c>
      <c r="AY5395">
        <f t="shared" si="1667"/>
        <v>0</v>
      </c>
    </row>
    <row r="5396" spans="1:51" x14ac:dyDescent="0.2">
      <c r="A5396" s="3">
        <v>84799</v>
      </c>
      <c r="B5396" s="1" t="s">
        <v>50</v>
      </c>
      <c r="C5396" s="1" t="s">
        <v>51</v>
      </c>
      <c r="D5396" s="1" t="s">
        <v>130</v>
      </c>
      <c r="E5396" s="1" t="s">
        <v>101</v>
      </c>
      <c r="F5396" s="1" t="s">
        <v>101</v>
      </c>
      <c r="G5396" s="13" t="s">
        <v>794</v>
      </c>
      <c r="H5396" s="12">
        <v>41372</v>
      </c>
      <c r="I5396" s="12" t="s">
        <v>919</v>
      </c>
      <c r="J5396" s="12">
        <v>41380</v>
      </c>
      <c r="K5396" s="4">
        <v>4647</v>
      </c>
      <c r="L5396" s="1" t="s">
        <v>146</v>
      </c>
      <c r="M5396" s="1" t="s">
        <v>132</v>
      </c>
      <c r="N5396" s="1" t="s">
        <v>1524</v>
      </c>
      <c r="O5396" s="1" t="s">
        <v>93</v>
      </c>
      <c r="P5396">
        <v>30</v>
      </c>
      <c r="Q5396">
        <v>97351</v>
      </c>
      <c r="R5396">
        <v>1178920.6100000001</v>
      </c>
      <c r="S5396">
        <v>12.11</v>
      </c>
      <c r="T5396">
        <v>0.4</v>
      </c>
      <c r="U5396">
        <f t="shared" si="1663"/>
        <v>1178920.6099999999</v>
      </c>
      <c r="V5396">
        <f t="shared" si="1664"/>
        <v>2920530</v>
      </c>
      <c r="W5396" s="1" t="s">
        <v>160</v>
      </c>
      <c r="X5396" s="1" t="s">
        <v>1236</v>
      </c>
      <c r="Y5396" s="1" t="s">
        <v>161</v>
      </c>
      <c r="Z5396" s="3">
        <v>14186</v>
      </c>
      <c r="AA5396" s="4">
        <f t="shared" si="1668"/>
        <v>11667</v>
      </c>
      <c r="AB5396" s="4">
        <f t="shared" si="1670"/>
        <v>12928.798283800001</v>
      </c>
      <c r="AC5396" s="4">
        <f t="shared" si="1671"/>
        <v>11667</v>
      </c>
      <c r="AD5396" s="4">
        <f t="shared" si="1669"/>
        <v>11667</v>
      </c>
      <c r="AE5396" s="4">
        <v>11667</v>
      </c>
      <c r="AF5396" s="4">
        <v>11667</v>
      </c>
      <c r="AG5396" s="4">
        <f>AE5396</f>
        <v>11667</v>
      </c>
      <c r="AI5396" t="e">
        <f t="shared" si="1665"/>
        <v>#N/A</v>
      </c>
      <c r="AJ5396">
        <v>4120.7</v>
      </c>
      <c r="AK5396" s="2">
        <v>4120.7</v>
      </c>
      <c r="AL5396" s="2">
        <f>AJ5396</f>
        <v>4120.7</v>
      </c>
      <c r="AM5396" s="4"/>
      <c r="AN5396" t="e">
        <f>VLOOKUP([1]!Tabelle13[[#This Row],[Vlookup this ID for freight costs]],$AL$2:$AL$6811,2,FALSE)</f>
        <v>#REF!</v>
      </c>
      <c r="AP5396">
        <v>1652.85</v>
      </c>
      <c r="AQ5396">
        <v>1652.85</v>
      </c>
      <c r="AR5396" s="4">
        <v>8</v>
      </c>
      <c r="AS5396" s="4">
        <v>4</v>
      </c>
      <c r="AT5396" s="4">
        <v>2013</v>
      </c>
      <c r="AU5396" s="4">
        <v>16</v>
      </c>
      <c r="AV5396" s="4">
        <v>4</v>
      </c>
      <c r="AW5396" s="4">
        <v>2013</v>
      </c>
      <c r="AX5396" t="str">
        <f t="shared" si="1666"/>
        <v>Delay</v>
      </c>
      <c r="AY5396">
        <f t="shared" si="1667"/>
        <v>8</v>
      </c>
    </row>
    <row r="5397" spans="1:51" x14ac:dyDescent="0.2">
      <c r="A5397" s="3">
        <v>85948</v>
      </c>
      <c r="B5397" s="1" t="s">
        <v>50</v>
      </c>
      <c r="C5397" s="1" t="s">
        <v>51</v>
      </c>
      <c r="D5397" s="1" t="s">
        <v>130</v>
      </c>
      <c r="E5397" s="1" t="s">
        <v>101</v>
      </c>
      <c r="F5397" s="1" t="s">
        <v>101</v>
      </c>
      <c r="G5397" s="13" t="s">
        <v>794</v>
      </c>
      <c r="H5397" s="12">
        <v>41372</v>
      </c>
      <c r="I5397" s="12" t="s">
        <v>919</v>
      </c>
      <c r="J5397" s="12">
        <v>41380</v>
      </c>
      <c r="K5397" s="4">
        <v>4648</v>
      </c>
      <c r="L5397" s="1" t="s">
        <v>146</v>
      </c>
      <c r="M5397" s="1" t="s">
        <v>132</v>
      </c>
      <c r="N5397" s="1" t="s">
        <v>238</v>
      </c>
      <c r="O5397" s="1" t="s">
        <v>93</v>
      </c>
      <c r="P5397">
        <v>30</v>
      </c>
      <c r="Q5397">
        <v>7680</v>
      </c>
      <c r="R5397">
        <v>36096</v>
      </c>
      <c r="S5397">
        <v>4.7</v>
      </c>
      <c r="T5397">
        <v>0.16</v>
      </c>
      <c r="U5397">
        <f t="shared" si="1663"/>
        <v>36096</v>
      </c>
      <c r="V5397">
        <f t="shared" si="1664"/>
        <v>230400</v>
      </c>
      <c r="W5397" s="1" t="s">
        <v>861</v>
      </c>
      <c r="X5397" s="1" t="s">
        <v>1236</v>
      </c>
      <c r="Y5397" s="1" t="s">
        <v>156</v>
      </c>
      <c r="Z5397" s="3">
        <v>14703</v>
      </c>
      <c r="AA5397" s="4">
        <f t="shared" si="1668"/>
        <v>11667</v>
      </c>
      <c r="AB5397" s="4">
        <f t="shared" si="1670"/>
        <v>3087.60331</v>
      </c>
      <c r="AC5397" s="4">
        <f t="shared" si="1671"/>
        <v>11667</v>
      </c>
      <c r="AD5397" s="4">
        <f t="shared" si="1669"/>
        <v>11667</v>
      </c>
      <c r="AE5397" s="3" t="s">
        <v>2649</v>
      </c>
      <c r="AF5397" s="3">
        <v>11667</v>
      </c>
      <c r="AG5397" s="4">
        <f>AI5397</f>
        <v>11667</v>
      </c>
      <c r="AH5397" s="4">
        <v>84799</v>
      </c>
      <c r="AI5397">
        <f t="shared" si="1665"/>
        <v>11667</v>
      </c>
      <c r="AJ5397" t="s">
        <v>2649</v>
      </c>
      <c r="AK5397" s="2">
        <v>4120.7</v>
      </c>
      <c r="AL5397" s="2">
        <f>AN5397</f>
        <v>4120.7</v>
      </c>
      <c r="AM5397" s="4">
        <v>84799</v>
      </c>
      <c r="AN5397">
        <f>INDEX($AJ$2:$AJ$6811,MATCH(AM5397,$A$2:$A$6811,0))</f>
        <v>4120.7</v>
      </c>
      <c r="AP5397">
        <v>50.61</v>
      </c>
      <c r="AQ5397">
        <v>50.61</v>
      </c>
      <c r="AR5397" s="4">
        <v>8</v>
      </c>
      <c r="AS5397" s="4">
        <v>4</v>
      </c>
      <c r="AT5397" s="4">
        <v>2013</v>
      </c>
      <c r="AU5397" s="4">
        <v>16</v>
      </c>
      <c r="AV5397" s="4">
        <v>4</v>
      </c>
      <c r="AW5397" s="4">
        <v>2013</v>
      </c>
      <c r="AX5397" t="str">
        <f t="shared" si="1666"/>
        <v>Delay</v>
      </c>
      <c r="AY5397">
        <f t="shared" si="1667"/>
        <v>8</v>
      </c>
    </row>
    <row r="5398" spans="1:51" x14ac:dyDescent="0.2">
      <c r="A5398" s="3">
        <v>84640</v>
      </c>
      <c r="B5398" s="1" t="s">
        <v>463</v>
      </c>
      <c r="C5398" s="1" t="s">
        <v>73</v>
      </c>
      <c r="D5398" s="1" t="s">
        <v>130</v>
      </c>
      <c r="E5398" s="1" t="s">
        <v>101</v>
      </c>
      <c r="F5398" s="1" t="s">
        <v>101</v>
      </c>
      <c r="G5398" s="13" t="s">
        <v>236</v>
      </c>
      <c r="H5398" s="12">
        <v>40633</v>
      </c>
      <c r="I5398" s="12" t="s">
        <v>264</v>
      </c>
      <c r="J5398" s="12">
        <v>40683</v>
      </c>
      <c r="K5398" s="4">
        <v>3194</v>
      </c>
      <c r="L5398" s="1" t="s">
        <v>146</v>
      </c>
      <c r="M5398" s="1" t="s">
        <v>132</v>
      </c>
      <c r="N5398" s="1" t="s">
        <v>196</v>
      </c>
      <c r="O5398" s="1" t="s">
        <v>93</v>
      </c>
      <c r="P5398">
        <v>60</v>
      </c>
      <c r="Q5398">
        <v>88719</v>
      </c>
      <c r="R5398">
        <v>493277.64</v>
      </c>
      <c r="S5398">
        <v>5.56</v>
      </c>
      <c r="T5398">
        <v>0.09</v>
      </c>
      <c r="U5398">
        <f t="shared" si="1663"/>
        <v>493277.63999999996</v>
      </c>
      <c r="V5398">
        <f t="shared" si="1664"/>
        <v>5323140</v>
      </c>
      <c r="W5398" s="1" t="s">
        <v>204</v>
      </c>
      <c r="X5398" s="1" t="s">
        <v>1236</v>
      </c>
      <c r="Y5398" s="1" t="s">
        <v>205</v>
      </c>
      <c r="Z5398" s="3">
        <v>15015</v>
      </c>
      <c r="AA5398" s="4">
        <f t="shared" si="1668"/>
        <v>11668</v>
      </c>
      <c r="AB5398" s="4">
        <f t="shared" si="1670"/>
        <v>11981.455274200001</v>
      </c>
      <c r="AC5398" s="4">
        <f t="shared" si="1671"/>
        <v>11668</v>
      </c>
      <c r="AD5398" s="4">
        <f t="shared" si="1669"/>
        <v>11668</v>
      </c>
      <c r="AE5398" s="4">
        <v>11668</v>
      </c>
      <c r="AF5398" s="4">
        <v>11668</v>
      </c>
      <c r="AG5398" s="4">
        <f>AE5398</f>
        <v>11668</v>
      </c>
      <c r="AI5398" t="e">
        <f t="shared" si="1665"/>
        <v>#N/A</v>
      </c>
      <c r="AJ5398">
        <v>15697.15</v>
      </c>
      <c r="AK5398" s="2">
        <v>15697.15</v>
      </c>
      <c r="AL5398" s="2">
        <f>AJ5398</f>
        <v>15697.15</v>
      </c>
      <c r="AM5398" s="4"/>
      <c r="AN5398" t="e">
        <f>VLOOKUP([1]!Tabelle13[[#This Row],[Vlookup this ID for freight costs]],$AL$2:$AL$6811,2,FALSE)</f>
        <v>#REF!</v>
      </c>
      <c r="AP5398">
        <v>1063.51</v>
      </c>
      <c r="AQ5398">
        <v>1063.51</v>
      </c>
      <c r="AR5398" s="4">
        <v>31</v>
      </c>
      <c r="AS5398" s="4">
        <v>3</v>
      </c>
      <c r="AT5398" s="4">
        <v>2011</v>
      </c>
      <c r="AU5398" s="4">
        <v>20</v>
      </c>
      <c r="AV5398" s="4">
        <v>5</v>
      </c>
      <c r="AW5398" s="4">
        <v>2011</v>
      </c>
      <c r="AX5398" t="str">
        <f t="shared" si="1666"/>
        <v>Delay</v>
      </c>
      <c r="AY5398">
        <f t="shared" si="1667"/>
        <v>50</v>
      </c>
    </row>
    <row r="5399" spans="1:51" x14ac:dyDescent="0.2">
      <c r="A5399" s="3">
        <v>84641</v>
      </c>
      <c r="B5399" s="1" t="s">
        <v>463</v>
      </c>
      <c r="C5399" s="1" t="s">
        <v>73</v>
      </c>
      <c r="D5399" s="1" t="s">
        <v>130</v>
      </c>
      <c r="E5399" s="1" t="s">
        <v>101</v>
      </c>
      <c r="F5399" s="1" t="s">
        <v>101</v>
      </c>
      <c r="G5399" s="13" t="s">
        <v>236</v>
      </c>
      <c r="H5399" s="12">
        <v>40633</v>
      </c>
      <c r="I5399" s="12" t="s">
        <v>264</v>
      </c>
      <c r="J5399" s="12">
        <v>40683</v>
      </c>
      <c r="K5399" s="4">
        <v>3195</v>
      </c>
      <c r="L5399" s="1" t="s">
        <v>146</v>
      </c>
      <c r="M5399" s="1" t="s">
        <v>132</v>
      </c>
      <c r="N5399" s="1" t="s">
        <v>196</v>
      </c>
      <c r="O5399" s="1" t="s">
        <v>93</v>
      </c>
      <c r="P5399">
        <v>60</v>
      </c>
      <c r="Q5399">
        <v>22074</v>
      </c>
      <c r="R5399">
        <v>122731.44</v>
      </c>
      <c r="S5399">
        <v>5.56</v>
      </c>
      <c r="T5399">
        <v>0.09</v>
      </c>
      <c r="U5399">
        <f t="shared" si="1663"/>
        <v>122731.43999999999</v>
      </c>
      <c r="V5399">
        <f t="shared" si="1664"/>
        <v>1324440</v>
      </c>
      <c r="W5399" s="1" t="s">
        <v>204</v>
      </c>
      <c r="X5399" s="1" t="s">
        <v>1236</v>
      </c>
      <c r="Y5399" s="1" t="s">
        <v>205</v>
      </c>
      <c r="Z5399" s="3">
        <v>15015</v>
      </c>
      <c r="AA5399" s="4">
        <f t="shared" si="1668"/>
        <v>11668</v>
      </c>
      <c r="AB5399" s="4">
        <f t="shared" si="1670"/>
        <v>4667.3131432</v>
      </c>
      <c r="AC5399" s="4">
        <f t="shared" si="1671"/>
        <v>11668</v>
      </c>
      <c r="AD5399" s="4">
        <f t="shared" si="1669"/>
        <v>11668</v>
      </c>
      <c r="AE5399" s="3" t="s">
        <v>2650</v>
      </c>
      <c r="AF5399" s="3">
        <v>11668</v>
      </c>
      <c r="AG5399" s="4">
        <f>AI5399</f>
        <v>11668</v>
      </c>
      <c r="AH5399" s="4">
        <v>84640</v>
      </c>
      <c r="AI5399">
        <f t="shared" si="1665"/>
        <v>11668</v>
      </c>
      <c r="AJ5399" t="s">
        <v>2650</v>
      </c>
      <c r="AK5399" s="2">
        <v>15697.15</v>
      </c>
      <c r="AL5399" s="2">
        <f>AN5399</f>
        <v>15697.15</v>
      </c>
      <c r="AM5399" s="4">
        <v>84640</v>
      </c>
      <c r="AN5399">
        <f>INDEX($AJ$2:$AJ$6811,MATCH(AM5399,$A$2:$A$6811,0))</f>
        <v>15697.15</v>
      </c>
      <c r="AP5399">
        <v>264.61</v>
      </c>
      <c r="AQ5399">
        <v>264.61</v>
      </c>
      <c r="AR5399" s="4">
        <v>31</v>
      </c>
      <c r="AS5399" s="4">
        <v>3</v>
      </c>
      <c r="AT5399" s="4">
        <v>2011</v>
      </c>
      <c r="AU5399" s="4">
        <v>20</v>
      </c>
      <c r="AV5399" s="4">
        <v>5</v>
      </c>
      <c r="AW5399" s="4">
        <v>2011</v>
      </c>
      <c r="AX5399" t="str">
        <f t="shared" si="1666"/>
        <v>Delay</v>
      </c>
      <c r="AY5399">
        <f t="shared" si="1667"/>
        <v>50</v>
      </c>
    </row>
    <row r="5400" spans="1:51" x14ac:dyDescent="0.2">
      <c r="A5400" s="3">
        <v>82674</v>
      </c>
      <c r="B5400" s="1" t="s">
        <v>463</v>
      </c>
      <c r="C5400" s="1" t="s">
        <v>73</v>
      </c>
      <c r="D5400" s="1" t="s">
        <v>130</v>
      </c>
      <c r="E5400" s="1" t="s">
        <v>101</v>
      </c>
      <c r="F5400" s="1" t="s">
        <v>101</v>
      </c>
      <c r="G5400" s="13" t="s">
        <v>893</v>
      </c>
      <c r="H5400" s="12">
        <v>41789</v>
      </c>
      <c r="I5400" s="12" t="s">
        <v>1093</v>
      </c>
      <c r="J5400" s="12">
        <v>41796</v>
      </c>
      <c r="K5400" s="4">
        <v>5513</v>
      </c>
      <c r="L5400" s="1" t="s">
        <v>146</v>
      </c>
      <c r="M5400" s="1" t="s">
        <v>132</v>
      </c>
      <c r="N5400" s="1" t="s">
        <v>1524</v>
      </c>
      <c r="O5400" s="1" t="s">
        <v>93</v>
      </c>
      <c r="P5400">
        <v>30</v>
      </c>
      <c r="Q5400">
        <v>87667</v>
      </c>
      <c r="R5400">
        <v>945050.26</v>
      </c>
      <c r="S5400">
        <v>10.78</v>
      </c>
      <c r="T5400">
        <v>0.36</v>
      </c>
      <c r="U5400">
        <f t="shared" si="1663"/>
        <v>945050.25999999989</v>
      </c>
      <c r="V5400">
        <f t="shared" si="1664"/>
        <v>2630010</v>
      </c>
      <c r="W5400" s="1" t="s">
        <v>179</v>
      </c>
      <c r="X5400" s="1" t="s">
        <v>1236</v>
      </c>
      <c r="Y5400" s="1" t="s">
        <v>156</v>
      </c>
      <c r="Z5400" s="3">
        <v>14969</v>
      </c>
      <c r="AA5400" s="4">
        <f t="shared" si="1668"/>
        <v>11717</v>
      </c>
      <c r="AB5400" s="4">
        <f t="shared" si="1670"/>
        <v>11866.000588600002</v>
      </c>
      <c r="AC5400" s="4">
        <f t="shared" si="1671"/>
        <v>11717</v>
      </c>
      <c r="AD5400" s="4">
        <f t="shared" si="1669"/>
        <v>11717</v>
      </c>
      <c r="AE5400" s="4">
        <v>11717</v>
      </c>
      <c r="AF5400" s="4">
        <v>11717</v>
      </c>
      <c r="AG5400" s="4">
        <f>AE5400</f>
        <v>11717</v>
      </c>
      <c r="AI5400" t="e">
        <f t="shared" si="1665"/>
        <v>#N/A</v>
      </c>
      <c r="AJ5400">
        <v>74740.800000000003</v>
      </c>
      <c r="AK5400" s="2">
        <v>74740.800000000003</v>
      </c>
      <c r="AL5400" s="2">
        <f>AJ5400</f>
        <v>74740.800000000003</v>
      </c>
      <c r="AM5400" s="4"/>
      <c r="AN5400" t="e">
        <f>VLOOKUP([1]!Tabelle13[[#This Row],[Vlookup this ID for freight costs]],$AL$2:$AL$6811,2,FALSE)</f>
        <v>#REF!</v>
      </c>
      <c r="AP5400">
        <v>1169.03</v>
      </c>
      <c r="AQ5400">
        <v>1169.03</v>
      </c>
      <c r="AR5400" s="4">
        <v>30</v>
      </c>
      <c r="AS5400" s="4">
        <v>5</v>
      </c>
      <c r="AT5400" s="4">
        <v>2014</v>
      </c>
      <c r="AU5400" s="4">
        <v>6</v>
      </c>
      <c r="AV5400" s="4">
        <v>6</v>
      </c>
      <c r="AW5400" s="4">
        <v>2014</v>
      </c>
      <c r="AX5400" t="str">
        <f t="shared" si="1666"/>
        <v>Delay</v>
      </c>
      <c r="AY5400">
        <f t="shared" si="1667"/>
        <v>7</v>
      </c>
    </row>
    <row r="5401" spans="1:51" x14ac:dyDescent="0.2">
      <c r="A5401" s="3">
        <v>82491</v>
      </c>
      <c r="B5401" s="1" t="s">
        <v>215</v>
      </c>
      <c r="C5401" s="1" t="s">
        <v>89</v>
      </c>
      <c r="D5401" s="1" t="s">
        <v>130</v>
      </c>
      <c r="E5401" s="1" t="s">
        <v>53</v>
      </c>
      <c r="F5401" s="1" t="s">
        <v>53</v>
      </c>
      <c r="G5401" s="13" t="s">
        <v>452</v>
      </c>
      <c r="H5401" s="12">
        <v>41121</v>
      </c>
      <c r="I5401" s="12" t="s">
        <v>452</v>
      </c>
      <c r="J5401" s="12">
        <v>41121</v>
      </c>
      <c r="K5401" s="4">
        <v>4079</v>
      </c>
      <c r="L5401" s="1" t="s">
        <v>146</v>
      </c>
      <c r="M5401" s="1" t="s">
        <v>132</v>
      </c>
      <c r="N5401" s="1" t="s">
        <v>154</v>
      </c>
      <c r="O5401" s="1" t="s">
        <v>93</v>
      </c>
      <c r="P5401">
        <v>60</v>
      </c>
      <c r="Q5401">
        <v>80032</v>
      </c>
      <c r="R5401">
        <v>785113.92</v>
      </c>
      <c r="S5401">
        <v>9.81</v>
      </c>
      <c r="T5401">
        <v>0.16</v>
      </c>
      <c r="U5401">
        <f t="shared" si="1663"/>
        <v>785113.92</v>
      </c>
      <c r="V5401">
        <f t="shared" si="1664"/>
        <v>4801920</v>
      </c>
      <c r="W5401" s="1" t="s">
        <v>155</v>
      </c>
      <c r="X5401" s="1" t="s">
        <v>1236</v>
      </c>
      <c r="Y5401" s="1" t="s">
        <v>156</v>
      </c>
      <c r="Z5401" s="3">
        <v>9211</v>
      </c>
      <c r="AA5401" s="4">
        <f t="shared" si="1668"/>
        <v>11720</v>
      </c>
      <c r="AB5401" s="4">
        <f t="shared" si="1670"/>
        <v>11028.0761356</v>
      </c>
      <c r="AC5401" s="4">
        <f t="shared" si="1671"/>
        <v>11720</v>
      </c>
      <c r="AD5401" s="4">
        <f t="shared" si="1669"/>
        <v>11720</v>
      </c>
      <c r="AE5401" s="4">
        <v>11720</v>
      </c>
      <c r="AF5401" s="4">
        <v>11720</v>
      </c>
      <c r="AG5401" s="4">
        <f>AE5401</f>
        <v>11720</v>
      </c>
      <c r="AI5401" t="e">
        <f t="shared" si="1665"/>
        <v>#N/A</v>
      </c>
      <c r="AJ5401">
        <v>11702.27</v>
      </c>
      <c r="AK5401" s="2">
        <v>11702.27</v>
      </c>
      <c r="AL5401" s="2">
        <f>AJ5401</f>
        <v>11702.27</v>
      </c>
      <c r="AM5401" s="4"/>
      <c r="AN5401" t="e">
        <f>VLOOKUP([1]!Tabelle13[[#This Row],[Vlookup this ID for freight costs]],$AL$2:$AL$6811,2,FALSE)</f>
        <v>#REF!</v>
      </c>
      <c r="AP5401">
        <v>1100.73</v>
      </c>
      <c r="AQ5401">
        <v>1100.73</v>
      </c>
      <c r="AR5401" s="4">
        <v>31</v>
      </c>
      <c r="AS5401" s="4">
        <v>7</v>
      </c>
      <c r="AT5401" s="4">
        <v>2012</v>
      </c>
      <c r="AU5401" s="4">
        <v>31</v>
      </c>
      <c r="AV5401" s="4">
        <v>7</v>
      </c>
      <c r="AW5401" s="4">
        <v>2012</v>
      </c>
      <c r="AX5401" t="str">
        <f t="shared" si="1666"/>
        <v>No Delay</v>
      </c>
      <c r="AY5401">
        <f t="shared" si="1667"/>
        <v>0</v>
      </c>
    </row>
    <row r="5402" spans="1:51" x14ac:dyDescent="0.2">
      <c r="A5402" s="3">
        <v>83604</v>
      </c>
      <c r="B5402" s="1" t="s">
        <v>215</v>
      </c>
      <c r="C5402" s="1" t="s">
        <v>89</v>
      </c>
      <c r="D5402" s="1" t="s">
        <v>130</v>
      </c>
      <c r="E5402" s="1" t="s">
        <v>53</v>
      </c>
      <c r="F5402" s="1" t="s">
        <v>53</v>
      </c>
      <c r="G5402" s="13" t="s">
        <v>452</v>
      </c>
      <c r="H5402" s="12">
        <v>41121</v>
      </c>
      <c r="I5402" s="12" t="s">
        <v>452</v>
      </c>
      <c r="J5402" s="12">
        <v>41121</v>
      </c>
      <c r="K5402" s="4">
        <v>4081</v>
      </c>
      <c r="L5402" s="1" t="s">
        <v>146</v>
      </c>
      <c r="M5402" s="1" t="s">
        <v>132</v>
      </c>
      <c r="N5402" s="1" t="s">
        <v>154</v>
      </c>
      <c r="O5402" s="1" t="s">
        <v>93</v>
      </c>
      <c r="P5402">
        <v>60</v>
      </c>
      <c r="Q5402">
        <v>20000</v>
      </c>
      <c r="R5402">
        <v>196200</v>
      </c>
      <c r="S5402">
        <v>9.81</v>
      </c>
      <c r="T5402">
        <v>0.16</v>
      </c>
      <c r="U5402">
        <f t="shared" si="1663"/>
        <v>196200</v>
      </c>
      <c r="V5402">
        <f t="shared" si="1664"/>
        <v>1200000</v>
      </c>
      <c r="W5402" s="1" t="s">
        <v>197</v>
      </c>
      <c r="X5402" s="1" t="s">
        <v>1236</v>
      </c>
      <c r="Y5402" s="1" t="s">
        <v>3082</v>
      </c>
      <c r="Z5402" s="3">
        <v>8794</v>
      </c>
      <c r="AA5402" s="4">
        <f t="shared" si="1668"/>
        <v>11720</v>
      </c>
      <c r="AB5402" s="4">
        <f t="shared" si="1670"/>
        <v>4439.6962060000005</v>
      </c>
      <c r="AC5402" s="4">
        <f t="shared" si="1671"/>
        <v>11720</v>
      </c>
      <c r="AD5402" s="4">
        <f t="shared" si="1669"/>
        <v>3737.3055555555557</v>
      </c>
      <c r="AE5402" s="3" t="s">
        <v>2651</v>
      </c>
      <c r="AF5402" s="3">
        <v>11720</v>
      </c>
      <c r="AG5402" s="4">
        <f>AI5402</f>
        <v>11720</v>
      </c>
      <c r="AH5402" s="4">
        <v>82491</v>
      </c>
      <c r="AI5402">
        <f t="shared" si="1665"/>
        <v>11720</v>
      </c>
      <c r="AJ5402" t="s">
        <v>2651</v>
      </c>
      <c r="AK5402" s="2">
        <v>11702.27</v>
      </c>
      <c r="AL5402" s="2">
        <f>AN5402</f>
        <v>11702.27</v>
      </c>
      <c r="AM5402" s="4">
        <v>82491</v>
      </c>
      <c r="AN5402">
        <f>INDEX($AJ$2:$AJ$6811,MATCH(AM5402,$A$2:$A$6811,0))</f>
        <v>11702.27</v>
      </c>
      <c r="AP5402">
        <v>275.07</v>
      </c>
      <c r="AQ5402">
        <v>275.07</v>
      </c>
      <c r="AR5402" s="4">
        <v>31</v>
      </c>
      <c r="AS5402" s="4">
        <v>7</v>
      </c>
      <c r="AT5402" s="4">
        <v>2012</v>
      </c>
      <c r="AU5402" s="4">
        <v>31</v>
      </c>
      <c r="AV5402" s="4">
        <v>7</v>
      </c>
      <c r="AW5402" s="4">
        <v>2012</v>
      </c>
      <c r="AX5402" t="str">
        <f t="shared" si="1666"/>
        <v>No Delay</v>
      </c>
      <c r="AY5402">
        <f t="shared" si="1667"/>
        <v>0</v>
      </c>
    </row>
    <row r="5403" spans="1:51" x14ac:dyDescent="0.2">
      <c r="A5403" s="3">
        <v>83988</v>
      </c>
      <c r="B5403" s="1" t="s">
        <v>151</v>
      </c>
      <c r="C5403" s="1" t="s">
        <v>65</v>
      </c>
      <c r="D5403" s="1" t="s">
        <v>130</v>
      </c>
      <c r="E5403" s="1" t="s">
        <v>152</v>
      </c>
      <c r="F5403" s="1" t="s">
        <v>152</v>
      </c>
      <c r="G5403" s="13" t="s">
        <v>194</v>
      </c>
      <c r="H5403" s="12">
        <v>40287</v>
      </c>
      <c r="I5403" s="12" t="s">
        <v>195</v>
      </c>
      <c r="J5403" s="12">
        <v>40268</v>
      </c>
      <c r="K5403" s="4">
        <v>2305</v>
      </c>
      <c r="L5403" s="1" t="s">
        <v>146</v>
      </c>
      <c r="M5403" s="1" t="s">
        <v>132</v>
      </c>
      <c r="N5403" s="1" t="s">
        <v>154</v>
      </c>
      <c r="O5403" s="1" t="s">
        <v>93</v>
      </c>
      <c r="P5403">
        <v>60</v>
      </c>
      <c r="Q5403">
        <v>100000</v>
      </c>
      <c r="R5403">
        <v>1122000</v>
      </c>
      <c r="S5403">
        <v>11.22</v>
      </c>
      <c r="T5403">
        <v>0.19</v>
      </c>
      <c r="U5403">
        <f t="shared" si="1663"/>
        <v>1122000</v>
      </c>
      <c r="V5403">
        <f t="shared" si="1664"/>
        <v>6000000</v>
      </c>
      <c r="W5403" s="1" t="s">
        <v>155</v>
      </c>
      <c r="X5403" s="1" t="s">
        <v>1236</v>
      </c>
      <c r="Y5403" s="1" t="s">
        <v>156</v>
      </c>
      <c r="Z5403" s="3">
        <v>7726</v>
      </c>
      <c r="AA5403" s="4">
        <f t="shared" si="1668"/>
        <v>11725</v>
      </c>
      <c r="AB5403" s="4">
        <f t="shared" si="1670"/>
        <v>13219.520206000001</v>
      </c>
      <c r="AC5403" s="4">
        <f t="shared" si="1671"/>
        <v>11725</v>
      </c>
      <c r="AD5403" s="4">
        <f t="shared" si="1669"/>
        <v>22977.692307692309</v>
      </c>
      <c r="AE5403" s="4">
        <v>11725</v>
      </c>
      <c r="AF5403" s="4">
        <v>11725</v>
      </c>
      <c r="AG5403" s="4">
        <f t="shared" ref="AG5403:AG5410" si="1672">AE5403</f>
        <v>11725</v>
      </c>
      <c r="AI5403" t="e">
        <f t="shared" si="1665"/>
        <v>#N/A</v>
      </c>
      <c r="AJ5403" t="s">
        <v>81</v>
      </c>
      <c r="AK5403" s="2"/>
      <c r="AL5403" s="2" t="str">
        <f t="shared" ref="AL5403:AL5410" si="1673">AJ5403</f>
        <v>Freight Included in Commodity Cost</v>
      </c>
      <c r="AM5403" s="4"/>
      <c r="AN5403" t="e">
        <f>VLOOKUP([1]!Tabelle13[[#This Row],[Vlookup this ID for freight costs]],$AL$2:$AL$6811,2,FALSE)</f>
        <v>#REF!</v>
      </c>
      <c r="AP5403">
        <v>2419.0300000000002</v>
      </c>
      <c r="AQ5403">
        <v>2419.0300000000002</v>
      </c>
      <c r="AR5403" s="4">
        <v>19</v>
      </c>
      <c r="AS5403" s="4">
        <v>4</v>
      </c>
      <c r="AT5403" s="4">
        <v>2010</v>
      </c>
      <c r="AU5403" s="4">
        <v>31</v>
      </c>
      <c r="AV5403" s="4">
        <v>3</v>
      </c>
      <c r="AW5403" s="4">
        <v>2010</v>
      </c>
      <c r="AX5403" t="str">
        <f t="shared" si="1666"/>
        <v>No Delay</v>
      </c>
      <c r="AY5403">
        <f t="shared" si="1667"/>
        <v>0</v>
      </c>
    </row>
    <row r="5404" spans="1:51" x14ac:dyDescent="0.2">
      <c r="A5404" s="3">
        <v>82792</v>
      </c>
      <c r="B5404" s="1" t="s">
        <v>175</v>
      </c>
      <c r="C5404" s="1" t="s">
        <v>165</v>
      </c>
      <c r="D5404" s="1" t="s">
        <v>130</v>
      </c>
      <c r="E5404" s="1" t="s">
        <v>101</v>
      </c>
      <c r="F5404" s="1" t="s">
        <v>101</v>
      </c>
      <c r="G5404" s="13" t="s">
        <v>746</v>
      </c>
      <c r="H5404" s="12">
        <v>42124</v>
      </c>
      <c r="I5404" s="12" t="s">
        <v>1741</v>
      </c>
      <c r="J5404" s="12">
        <v>42118</v>
      </c>
      <c r="K5404" s="4">
        <v>6459</v>
      </c>
      <c r="L5404" s="1" t="s">
        <v>146</v>
      </c>
      <c r="M5404" s="1" t="s">
        <v>132</v>
      </c>
      <c r="N5404" s="1" t="s">
        <v>536</v>
      </c>
      <c r="O5404" s="1" t="s">
        <v>93</v>
      </c>
      <c r="P5404">
        <v>60</v>
      </c>
      <c r="Q5404">
        <v>6000</v>
      </c>
      <c r="R5404">
        <v>11520</v>
      </c>
      <c r="S5404">
        <v>1.92</v>
      </c>
      <c r="T5404">
        <v>0.03</v>
      </c>
      <c r="U5404">
        <f t="shared" si="1663"/>
        <v>11520</v>
      </c>
      <c r="V5404">
        <f t="shared" si="1664"/>
        <v>360000</v>
      </c>
      <c r="W5404" s="1" t="s">
        <v>1155</v>
      </c>
      <c r="X5404" s="1" t="s">
        <v>1236</v>
      </c>
      <c r="Y5404" s="1" t="s">
        <v>156</v>
      </c>
      <c r="Z5404" s="3">
        <v>11413</v>
      </c>
      <c r="AA5404" s="4">
        <f t="shared" si="1668"/>
        <v>11732</v>
      </c>
      <c r="AB5404" s="4">
        <f t="shared" si="1670"/>
        <v>2903.2270060000001</v>
      </c>
      <c r="AC5404" s="4">
        <f t="shared" si="1671"/>
        <v>11732</v>
      </c>
      <c r="AD5404" s="4">
        <f t="shared" si="1669"/>
        <v>2257.4050337499998</v>
      </c>
      <c r="AE5404" s="4">
        <v>11732</v>
      </c>
      <c r="AF5404" s="4">
        <v>11732</v>
      </c>
      <c r="AG5404" s="4">
        <f t="shared" si="1672"/>
        <v>11732</v>
      </c>
      <c r="AI5404" t="e">
        <f t="shared" si="1665"/>
        <v>#N/A</v>
      </c>
      <c r="AJ5404" t="s">
        <v>81</v>
      </c>
      <c r="AK5404" s="2"/>
      <c r="AL5404" s="2" t="str">
        <f t="shared" si="1673"/>
        <v>Freight Included in Commodity Cost</v>
      </c>
      <c r="AM5404" s="4"/>
      <c r="AN5404" t="e">
        <f>VLOOKUP([1]!Tabelle13[[#This Row],[Vlookup this ID for freight costs]],$AL$2:$AL$6811,2,FALSE)</f>
        <v>#REF!</v>
      </c>
      <c r="AP5404">
        <v>13.56</v>
      </c>
      <c r="AQ5404">
        <v>13.56</v>
      </c>
      <c r="AR5404" s="4">
        <v>30</v>
      </c>
      <c r="AS5404" s="4">
        <v>4</v>
      </c>
      <c r="AT5404" s="4">
        <v>2015</v>
      </c>
      <c r="AU5404" s="4">
        <v>24</v>
      </c>
      <c r="AV5404" s="4">
        <v>4</v>
      </c>
      <c r="AW5404" s="4">
        <v>2015</v>
      </c>
      <c r="AX5404" t="str">
        <f t="shared" si="1666"/>
        <v>No Delay</v>
      </c>
      <c r="AY5404">
        <f t="shared" si="1667"/>
        <v>0</v>
      </c>
    </row>
    <row r="5405" spans="1:51" x14ac:dyDescent="0.2">
      <c r="A5405" s="3">
        <v>84722</v>
      </c>
      <c r="B5405" s="1" t="s">
        <v>151</v>
      </c>
      <c r="C5405" s="1" t="s">
        <v>65</v>
      </c>
      <c r="D5405" s="1" t="s">
        <v>130</v>
      </c>
      <c r="E5405" s="1" t="s">
        <v>152</v>
      </c>
      <c r="F5405" s="1" t="s">
        <v>152</v>
      </c>
      <c r="G5405" s="13" t="s">
        <v>960</v>
      </c>
      <c r="H5405" s="12">
        <v>41080</v>
      </c>
      <c r="I5405" s="12" t="s">
        <v>1729</v>
      </c>
      <c r="J5405" s="12">
        <v>41029</v>
      </c>
      <c r="K5405" s="4">
        <v>3881</v>
      </c>
      <c r="L5405" s="1" t="s">
        <v>146</v>
      </c>
      <c r="M5405" s="1" t="s">
        <v>132</v>
      </c>
      <c r="N5405" s="1" t="s">
        <v>238</v>
      </c>
      <c r="O5405" s="1" t="s">
        <v>93</v>
      </c>
      <c r="P5405">
        <v>30</v>
      </c>
      <c r="Q5405">
        <v>140273</v>
      </c>
      <c r="R5405">
        <v>777112.42</v>
      </c>
      <c r="S5405">
        <v>5.54</v>
      </c>
      <c r="T5405">
        <v>0.18</v>
      </c>
      <c r="U5405">
        <f t="shared" si="1663"/>
        <v>777112.42</v>
      </c>
      <c r="V5405">
        <f t="shared" si="1664"/>
        <v>4208190</v>
      </c>
      <c r="W5405" s="1" t="s">
        <v>160</v>
      </c>
      <c r="X5405" s="1" t="s">
        <v>1236</v>
      </c>
      <c r="Y5405" s="1" t="s">
        <v>161</v>
      </c>
      <c r="Z5405" s="3">
        <v>7348</v>
      </c>
      <c r="AA5405" s="4">
        <f t="shared" si="1668"/>
        <v>11734</v>
      </c>
      <c r="AB5405" s="4">
        <f t="shared" si="1670"/>
        <v>17639.3933554</v>
      </c>
      <c r="AC5405" s="4">
        <f t="shared" si="1671"/>
        <v>11734</v>
      </c>
      <c r="AD5405" s="4">
        <f t="shared" si="1669"/>
        <v>11734</v>
      </c>
      <c r="AE5405" s="4">
        <v>11734</v>
      </c>
      <c r="AF5405" s="4">
        <v>11734</v>
      </c>
      <c r="AG5405" s="4">
        <f t="shared" si="1672"/>
        <v>11734</v>
      </c>
      <c r="AI5405" t="e">
        <f t="shared" si="1665"/>
        <v>#N/A</v>
      </c>
      <c r="AJ5405">
        <v>27441.22</v>
      </c>
      <c r="AK5405" s="2">
        <v>27441.22</v>
      </c>
      <c r="AL5405" s="2">
        <f t="shared" si="1673"/>
        <v>27441.22</v>
      </c>
      <c r="AM5405" s="4"/>
      <c r="AN5405" t="e">
        <f>VLOOKUP([1]!Tabelle13[[#This Row],[Vlookup this ID for freight costs]],$AL$2:$AL$6811,2,FALSE)</f>
        <v>#REF!</v>
      </c>
      <c r="AP5405">
        <v>1089.51</v>
      </c>
      <c r="AQ5405">
        <v>1089.51</v>
      </c>
      <c r="AR5405" s="4">
        <v>20</v>
      </c>
      <c r="AS5405" s="4">
        <v>6</v>
      </c>
      <c r="AT5405" s="4">
        <v>2012</v>
      </c>
      <c r="AU5405" s="4">
        <v>30</v>
      </c>
      <c r="AV5405" s="4">
        <v>4</v>
      </c>
      <c r="AW5405" s="4">
        <v>2012</v>
      </c>
      <c r="AX5405" t="str">
        <f t="shared" si="1666"/>
        <v>No Delay</v>
      </c>
      <c r="AY5405">
        <f t="shared" si="1667"/>
        <v>0</v>
      </c>
    </row>
    <row r="5406" spans="1:51" x14ac:dyDescent="0.2">
      <c r="A5406" s="3">
        <v>84267</v>
      </c>
      <c r="B5406" s="1" t="s">
        <v>151</v>
      </c>
      <c r="C5406" s="1" t="s">
        <v>65</v>
      </c>
      <c r="D5406" s="1" t="s">
        <v>130</v>
      </c>
      <c r="E5406" s="1" t="s">
        <v>152</v>
      </c>
      <c r="F5406" s="1" t="s">
        <v>152</v>
      </c>
      <c r="G5406" s="13" t="s">
        <v>662</v>
      </c>
      <c r="H5406" s="12">
        <v>41415</v>
      </c>
      <c r="I5406" s="12" t="s">
        <v>1515</v>
      </c>
      <c r="J5406" s="12">
        <v>41423</v>
      </c>
      <c r="K5406" s="4">
        <v>4736</v>
      </c>
      <c r="L5406" s="1" t="s">
        <v>146</v>
      </c>
      <c r="M5406" s="1" t="s">
        <v>132</v>
      </c>
      <c r="N5406" s="1" t="s">
        <v>265</v>
      </c>
      <c r="O5406" s="1" t="s">
        <v>93</v>
      </c>
      <c r="P5406">
        <v>60</v>
      </c>
      <c r="Q5406">
        <v>109238</v>
      </c>
      <c r="R5406">
        <v>246877.88</v>
      </c>
      <c r="S5406">
        <v>2.2599999999999998</v>
      </c>
      <c r="T5406">
        <v>0.04</v>
      </c>
      <c r="U5406">
        <f t="shared" si="1663"/>
        <v>246877.87999999998</v>
      </c>
      <c r="V5406">
        <f t="shared" si="1664"/>
        <v>6554280</v>
      </c>
      <c r="W5406" s="1" t="s">
        <v>155</v>
      </c>
      <c r="X5406" s="1" t="s">
        <v>1236</v>
      </c>
      <c r="Y5406" s="1" t="s">
        <v>156</v>
      </c>
      <c r="Z5406" s="3">
        <v>7726</v>
      </c>
      <c r="AA5406" s="4">
        <f t="shared" si="1668"/>
        <v>11763</v>
      </c>
      <c r="AB5406" s="4">
        <f t="shared" si="1670"/>
        <v>14233.3703824</v>
      </c>
      <c r="AC5406" s="4">
        <f t="shared" si="1671"/>
        <v>11763</v>
      </c>
      <c r="AD5406" s="4">
        <f t="shared" si="1669"/>
        <v>11763</v>
      </c>
      <c r="AE5406" s="4">
        <v>11763</v>
      </c>
      <c r="AF5406" s="4">
        <v>11763</v>
      </c>
      <c r="AG5406" s="4">
        <f t="shared" si="1672"/>
        <v>11763</v>
      </c>
      <c r="AI5406" t="e">
        <f t="shared" si="1665"/>
        <v>#N/A</v>
      </c>
      <c r="AJ5406">
        <v>20761</v>
      </c>
      <c r="AK5406" s="2">
        <v>20761</v>
      </c>
      <c r="AL5406" s="2">
        <f t="shared" si="1673"/>
        <v>20761</v>
      </c>
      <c r="AM5406" s="4"/>
      <c r="AN5406" t="e">
        <f>VLOOKUP([1]!Tabelle13[[#This Row],[Vlookup this ID for freight costs]],$AL$2:$AL$6811,2,FALSE)</f>
        <v>#REF!</v>
      </c>
      <c r="AP5406">
        <v>305.39</v>
      </c>
      <c r="AQ5406">
        <v>305.39</v>
      </c>
      <c r="AR5406" s="4">
        <v>21</v>
      </c>
      <c r="AS5406" s="4">
        <v>5</v>
      </c>
      <c r="AT5406" s="4">
        <v>2013</v>
      </c>
      <c r="AU5406" s="4">
        <v>29</v>
      </c>
      <c r="AV5406" s="4">
        <v>5</v>
      </c>
      <c r="AW5406" s="4">
        <v>2013</v>
      </c>
      <c r="AX5406" t="str">
        <f t="shared" si="1666"/>
        <v>Delay</v>
      </c>
      <c r="AY5406">
        <f t="shared" si="1667"/>
        <v>8</v>
      </c>
    </row>
    <row r="5407" spans="1:51" x14ac:dyDescent="0.2">
      <c r="A5407" s="3">
        <v>47949</v>
      </c>
      <c r="B5407" s="1" t="s">
        <v>168</v>
      </c>
      <c r="C5407" s="1" t="s">
        <v>150</v>
      </c>
      <c r="D5407" s="1" t="s">
        <v>100</v>
      </c>
      <c r="E5407" s="1" t="s">
        <v>253</v>
      </c>
      <c r="F5407" s="1" t="s">
        <v>253</v>
      </c>
      <c r="G5407" s="13" t="s">
        <v>308</v>
      </c>
      <c r="H5407" s="12">
        <v>40575</v>
      </c>
      <c r="I5407" s="12" t="s">
        <v>309</v>
      </c>
      <c r="J5407" s="12">
        <v>40606</v>
      </c>
      <c r="K5407" s="4">
        <v>3048</v>
      </c>
      <c r="L5407" s="1" t="s">
        <v>146</v>
      </c>
      <c r="M5407" s="1" t="s">
        <v>170</v>
      </c>
      <c r="N5407" s="1" t="s">
        <v>167</v>
      </c>
      <c r="O5407" s="1" t="s">
        <v>93</v>
      </c>
      <c r="P5407">
        <v>30</v>
      </c>
      <c r="Q5407">
        <v>87018</v>
      </c>
      <c r="R5407">
        <v>394191.54</v>
      </c>
      <c r="S5407">
        <v>4.53</v>
      </c>
      <c r="T5407">
        <v>0.15</v>
      </c>
      <c r="U5407">
        <f t="shared" si="1663"/>
        <v>394191.54000000004</v>
      </c>
      <c r="V5407">
        <f t="shared" si="1664"/>
        <v>2610540</v>
      </c>
      <c r="W5407" s="1" t="s">
        <v>155</v>
      </c>
      <c r="X5407" s="1" t="s">
        <v>1236</v>
      </c>
      <c r="Y5407" s="1" t="s">
        <v>156</v>
      </c>
      <c r="Z5407" s="3">
        <v>8107</v>
      </c>
      <c r="AA5407" s="4">
        <f>AB5407</f>
        <v>11794.860354</v>
      </c>
      <c r="AB5407" s="2">
        <f>2245.156962+0.109744*Q5407</f>
        <v>11794.860354</v>
      </c>
      <c r="AC5407" s="4">
        <f>AD5407</f>
        <v>11794.860354</v>
      </c>
      <c r="AD5407" s="4">
        <f t="shared" si="1669"/>
        <v>11794.860354</v>
      </c>
      <c r="AE5407" s="4" t="s">
        <v>62</v>
      </c>
      <c r="AG5407" s="4" t="str">
        <f t="shared" si="1672"/>
        <v>Weight Captured Separately</v>
      </c>
      <c r="AI5407" t="e">
        <f t="shared" si="1665"/>
        <v>#N/A</v>
      </c>
      <c r="AJ5407" t="s">
        <v>81</v>
      </c>
      <c r="AK5407" s="2"/>
      <c r="AL5407" s="2" t="str">
        <f t="shared" si="1673"/>
        <v>Freight Included in Commodity Cost</v>
      </c>
      <c r="AM5407" s="4"/>
      <c r="AN5407" t="e">
        <f>VLOOKUP([1]!Tabelle13[[#This Row],[Vlookup this ID for freight costs]],$AL$2:$AL$6811,2,FALSE)</f>
        <v>#REF!</v>
      </c>
      <c r="AO5407">
        <f>IF(AK:AK="",AC:AC*6.242+1.383 -2.844 + 3.145 -2.265  -2.026,AK:AK)</f>
        <v>73620.911329668015</v>
      </c>
      <c r="AP5407">
        <v>849.88</v>
      </c>
      <c r="AQ5407">
        <v>849.88</v>
      </c>
      <c r="AR5407" s="4">
        <v>1</v>
      </c>
      <c r="AS5407" s="4">
        <v>2</v>
      </c>
      <c r="AT5407" s="4">
        <v>2011</v>
      </c>
      <c r="AU5407" s="4">
        <v>4</v>
      </c>
      <c r="AV5407" s="4">
        <v>4</v>
      </c>
      <c r="AW5407" s="4">
        <v>2011</v>
      </c>
      <c r="AX5407" t="str">
        <f t="shared" si="1666"/>
        <v>Delay</v>
      </c>
      <c r="AY5407">
        <f t="shared" si="1667"/>
        <v>31</v>
      </c>
    </row>
    <row r="5408" spans="1:51" x14ac:dyDescent="0.2">
      <c r="A5408" s="3">
        <v>85971</v>
      </c>
      <c r="B5408" s="1" t="s">
        <v>172</v>
      </c>
      <c r="C5408" s="1" t="s">
        <v>114</v>
      </c>
      <c r="D5408" s="1" t="s">
        <v>130</v>
      </c>
      <c r="E5408" s="1" t="s">
        <v>101</v>
      </c>
      <c r="F5408" s="1" t="s">
        <v>101</v>
      </c>
      <c r="G5408" s="13" t="s">
        <v>1292</v>
      </c>
      <c r="H5408" s="12">
        <v>41450</v>
      </c>
      <c r="I5408" s="12" t="s">
        <v>1515</v>
      </c>
      <c r="J5408" s="12">
        <v>41423</v>
      </c>
      <c r="K5408" s="4">
        <v>4741</v>
      </c>
      <c r="L5408" s="1" t="s">
        <v>146</v>
      </c>
      <c r="M5408" s="1" t="s">
        <v>132</v>
      </c>
      <c r="N5408" s="1" t="s">
        <v>265</v>
      </c>
      <c r="O5408" s="1" t="s">
        <v>93</v>
      </c>
      <c r="P5408">
        <v>60</v>
      </c>
      <c r="Q5408">
        <v>96800</v>
      </c>
      <c r="R5408">
        <v>223608</v>
      </c>
      <c r="S5408">
        <v>2.31</v>
      </c>
      <c r="T5408">
        <v>0.04</v>
      </c>
      <c r="U5408">
        <f t="shared" si="1663"/>
        <v>223608</v>
      </c>
      <c r="V5408">
        <f t="shared" si="1664"/>
        <v>5808000</v>
      </c>
      <c r="W5408" s="1" t="s">
        <v>204</v>
      </c>
      <c r="X5408" s="1" t="s">
        <v>1236</v>
      </c>
      <c r="Y5408" s="1" t="s">
        <v>205</v>
      </c>
      <c r="Z5408" s="3">
        <v>14286</v>
      </c>
      <c r="AA5408" s="4">
        <f t="shared" si="1668"/>
        <v>11808</v>
      </c>
      <c r="AB5408" s="4">
        <f xml:space="preserve"> 2244.740206  + 0.1097478*Q5408</f>
        <v>12868.327246000001</v>
      </c>
      <c r="AC5408" s="4">
        <f>AF5408</f>
        <v>11808</v>
      </c>
      <c r="AD5408" s="4">
        <f t="shared" si="1669"/>
        <v>11808</v>
      </c>
      <c r="AE5408" s="4">
        <v>11808</v>
      </c>
      <c r="AF5408" s="4">
        <v>11808</v>
      </c>
      <c r="AG5408" s="4">
        <f t="shared" si="1672"/>
        <v>11808</v>
      </c>
      <c r="AI5408" t="e">
        <f t="shared" si="1665"/>
        <v>#N/A</v>
      </c>
      <c r="AJ5408">
        <v>17650.150000000001</v>
      </c>
      <c r="AK5408" s="2">
        <v>17650.150000000001</v>
      </c>
      <c r="AL5408" s="2">
        <f t="shared" si="1673"/>
        <v>17650.150000000001</v>
      </c>
      <c r="AM5408" s="4"/>
      <c r="AN5408" t="e">
        <f>VLOOKUP([1]!Tabelle13[[#This Row],[Vlookup this ID for freight costs]],$AL$2:$AL$6811,2,FALSE)</f>
        <v>#REF!</v>
      </c>
      <c r="AP5408">
        <v>276.60000000000002</v>
      </c>
      <c r="AQ5408">
        <v>276.60000000000002</v>
      </c>
      <c r="AR5408" s="4">
        <v>25</v>
      </c>
      <c r="AS5408" s="4">
        <v>6</v>
      </c>
      <c r="AT5408" s="4">
        <v>2013</v>
      </c>
      <c r="AU5408" s="4">
        <v>29</v>
      </c>
      <c r="AV5408" s="4">
        <v>5</v>
      </c>
      <c r="AW5408" s="4">
        <v>2013</v>
      </c>
      <c r="AX5408" t="str">
        <f t="shared" si="1666"/>
        <v>No Delay</v>
      </c>
      <c r="AY5408">
        <f t="shared" si="1667"/>
        <v>0</v>
      </c>
    </row>
    <row r="5409" spans="1:51" x14ac:dyDescent="0.2">
      <c r="A5409" s="3">
        <v>41022</v>
      </c>
      <c r="B5409" s="1" t="s">
        <v>168</v>
      </c>
      <c r="C5409" s="1" t="s">
        <v>150</v>
      </c>
      <c r="D5409" s="1" t="s">
        <v>100</v>
      </c>
      <c r="E5409" s="1" t="s">
        <v>253</v>
      </c>
      <c r="F5409" s="1" t="s">
        <v>253</v>
      </c>
      <c r="G5409" s="13" t="s">
        <v>1684</v>
      </c>
      <c r="H5409" s="12">
        <v>40574</v>
      </c>
      <c r="I5409" s="12" t="s">
        <v>1684</v>
      </c>
      <c r="J5409" s="12">
        <v>40574</v>
      </c>
      <c r="K5409" s="4">
        <v>2979</v>
      </c>
      <c r="L5409" s="1" t="s">
        <v>146</v>
      </c>
      <c r="M5409" s="1" t="s">
        <v>170</v>
      </c>
      <c r="N5409" s="1" t="s">
        <v>171</v>
      </c>
      <c r="O5409" s="1" t="s">
        <v>93</v>
      </c>
      <c r="P5409">
        <v>60</v>
      </c>
      <c r="Q5409">
        <v>236129</v>
      </c>
      <c r="R5409">
        <v>559625.73</v>
      </c>
      <c r="S5409">
        <v>2.37</v>
      </c>
      <c r="T5409">
        <v>0.04</v>
      </c>
      <c r="U5409">
        <f t="shared" si="1663"/>
        <v>559625.73</v>
      </c>
      <c r="V5409">
        <f t="shared" si="1664"/>
        <v>14167740</v>
      </c>
      <c r="W5409" s="1" t="s">
        <v>155</v>
      </c>
      <c r="X5409" s="1" t="s">
        <v>1236</v>
      </c>
      <c r="Y5409" s="1" t="s">
        <v>156</v>
      </c>
      <c r="Z5409" s="3">
        <v>8107</v>
      </c>
      <c r="AA5409" s="4">
        <f t="shared" si="1668"/>
        <v>11917</v>
      </c>
      <c r="AB5409" s="4">
        <f xml:space="preserve"> 2244.740206  + 0.1097478*Q5409</f>
        <v>28159.378472200002</v>
      </c>
      <c r="AC5409" s="4">
        <f>AF5409</f>
        <v>11917</v>
      </c>
      <c r="AD5409" s="4">
        <f t="shared" si="1669"/>
        <v>11917</v>
      </c>
      <c r="AE5409" s="4">
        <v>11917</v>
      </c>
      <c r="AF5409" s="4">
        <v>11917</v>
      </c>
      <c r="AG5409" s="4">
        <f t="shared" si="1672"/>
        <v>11917</v>
      </c>
      <c r="AI5409" t="e">
        <f t="shared" si="1665"/>
        <v>#N/A</v>
      </c>
      <c r="AJ5409">
        <v>17266.599999999999</v>
      </c>
      <c r="AK5409" s="2">
        <v>17266.599999999999</v>
      </c>
      <c r="AL5409" s="2">
        <f t="shared" si="1673"/>
        <v>17266.599999999999</v>
      </c>
      <c r="AM5409" s="4"/>
      <c r="AN5409" t="e">
        <f>VLOOKUP([1]!Tabelle13[[#This Row],[Vlookup this ID for freight costs]],$AL$2:$AL$6811,2,FALSE)</f>
        <v>#REF!</v>
      </c>
      <c r="AP5409">
        <v>1206.55</v>
      </c>
      <c r="AQ5409">
        <v>1206.55</v>
      </c>
      <c r="AR5409" s="4">
        <v>31</v>
      </c>
      <c r="AS5409" s="4">
        <v>1</v>
      </c>
      <c r="AT5409" s="4">
        <v>2011</v>
      </c>
      <c r="AU5409" s="4">
        <v>31</v>
      </c>
      <c r="AV5409" s="4">
        <v>1</v>
      </c>
      <c r="AW5409" s="4">
        <v>2011</v>
      </c>
      <c r="AX5409" t="str">
        <f t="shared" si="1666"/>
        <v>No Delay</v>
      </c>
      <c r="AY5409">
        <f t="shared" si="1667"/>
        <v>0</v>
      </c>
    </row>
    <row r="5410" spans="1:51" x14ac:dyDescent="0.2">
      <c r="A5410" s="3">
        <v>82811</v>
      </c>
      <c r="B5410" s="1" t="s">
        <v>175</v>
      </c>
      <c r="C5410" s="1" t="s">
        <v>165</v>
      </c>
      <c r="D5410" s="1" t="s">
        <v>130</v>
      </c>
      <c r="E5410" s="1" t="s">
        <v>101</v>
      </c>
      <c r="F5410" s="1" t="s">
        <v>101</v>
      </c>
      <c r="G5410" s="13" t="s">
        <v>568</v>
      </c>
      <c r="H5410" s="12">
        <v>42216</v>
      </c>
      <c r="I5410" s="12" t="s">
        <v>1957</v>
      </c>
      <c r="J5410" s="12">
        <v>42208</v>
      </c>
      <c r="K5410" s="4">
        <v>6679</v>
      </c>
      <c r="L5410" s="1" t="s">
        <v>146</v>
      </c>
      <c r="M5410" s="1" t="s">
        <v>132</v>
      </c>
      <c r="N5410" s="1" t="s">
        <v>275</v>
      </c>
      <c r="O5410" s="1" t="s">
        <v>93</v>
      </c>
      <c r="P5410">
        <v>60</v>
      </c>
      <c r="Q5410">
        <v>88327</v>
      </c>
      <c r="R5410">
        <v>575892.04</v>
      </c>
      <c r="S5410">
        <v>6.52</v>
      </c>
      <c r="T5410">
        <v>0.11</v>
      </c>
      <c r="U5410">
        <f t="shared" si="1663"/>
        <v>575892.03999999992</v>
      </c>
      <c r="V5410">
        <f t="shared" si="1664"/>
        <v>5299620</v>
      </c>
      <c r="W5410" s="1" t="s">
        <v>179</v>
      </c>
      <c r="X5410" s="1" t="s">
        <v>1236</v>
      </c>
      <c r="Y5410" s="1" t="s">
        <v>156</v>
      </c>
      <c r="Z5410" s="3">
        <v>11413</v>
      </c>
      <c r="AA5410" s="4">
        <f t="shared" ref="AA5410:AA5411" si="1674">AB5410</f>
        <v>11938.51525</v>
      </c>
      <c r="AB5410" s="2">
        <f t="shared" ref="AB5410:AB5411" si="1675">2245.156962+0.109744*Q5410</f>
        <v>11938.51525</v>
      </c>
      <c r="AC5410" s="4">
        <f>AD5410</f>
        <v>11938.51525</v>
      </c>
      <c r="AD5410" s="4">
        <f t="shared" si="1669"/>
        <v>11938.51525</v>
      </c>
      <c r="AE5410" s="4" t="s">
        <v>62</v>
      </c>
      <c r="AG5410" s="4" t="str">
        <f t="shared" si="1672"/>
        <v>Weight Captured Separately</v>
      </c>
      <c r="AI5410" t="e">
        <f t="shared" si="1665"/>
        <v>#N/A</v>
      </c>
      <c r="AJ5410" t="s">
        <v>63</v>
      </c>
      <c r="AK5410" s="2"/>
      <c r="AL5410" s="2" t="str">
        <f t="shared" si="1673"/>
        <v>Invoiced Separately</v>
      </c>
      <c r="AM5410" s="4"/>
      <c r="AN5410" t="e">
        <f>VLOOKUP([1]!Tabelle13[[#This Row],[Vlookup this ID for freight costs]],$AL$2:$AL$6811,2,FALSE)</f>
        <v>#REF!</v>
      </c>
      <c r="AO5410">
        <f t="shared" ref="AO5410:AO5411" si="1676">IF(AK:AK="",AC:AC*6.242+1.383 -2.844 + 3.145 -2.265  -2.026,AK:AK)</f>
        <v>74517.60519050002</v>
      </c>
      <c r="AP5410">
        <v>677.82</v>
      </c>
      <c r="AQ5410">
        <v>677.82</v>
      </c>
      <c r="AR5410" s="4">
        <v>31</v>
      </c>
      <c r="AS5410" s="4">
        <v>7</v>
      </c>
      <c r="AT5410" s="4">
        <v>2015</v>
      </c>
      <c r="AU5410" s="4">
        <v>23</v>
      </c>
      <c r="AV5410" s="4">
        <v>7</v>
      </c>
      <c r="AW5410" s="4">
        <v>2015</v>
      </c>
      <c r="AX5410" t="str">
        <f t="shared" si="1666"/>
        <v>No Delay</v>
      </c>
      <c r="AY5410">
        <f t="shared" si="1667"/>
        <v>0</v>
      </c>
    </row>
    <row r="5411" spans="1:51" x14ac:dyDescent="0.2">
      <c r="A5411" s="3">
        <v>83347</v>
      </c>
      <c r="B5411" s="1" t="s">
        <v>175</v>
      </c>
      <c r="C5411" s="1" t="s">
        <v>165</v>
      </c>
      <c r="D5411" s="1" t="s">
        <v>130</v>
      </c>
      <c r="E5411" s="1" t="s">
        <v>101</v>
      </c>
      <c r="F5411" s="1" t="s">
        <v>101</v>
      </c>
      <c r="G5411" s="13" t="s">
        <v>568</v>
      </c>
      <c r="H5411" s="12">
        <v>42216</v>
      </c>
      <c r="I5411" s="12" t="s">
        <v>1957</v>
      </c>
      <c r="J5411" s="12">
        <v>42208</v>
      </c>
      <c r="K5411" s="4">
        <v>6680</v>
      </c>
      <c r="L5411" s="1" t="s">
        <v>146</v>
      </c>
      <c r="M5411" s="1" t="s">
        <v>132</v>
      </c>
      <c r="N5411" s="1" t="s">
        <v>154</v>
      </c>
      <c r="O5411" s="1" t="s">
        <v>93</v>
      </c>
      <c r="P5411">
        <v>60</v>
      </c>
      <c r="Q5411">
        <v>88392</v>
      </c>
      <c r="R5411">
        <v>716859.12</v>
      </c>
      <c r="S5411">
        <v>8.11</v>
      </c>
      <c r="T5411">
        <v>0.14000000000000001</v>
      </c>
      <c r="U5411">
        <f t="shared" si="1663"/>
        <v>716859.12</v>
      </c>
      <c r="V5411">
        <f t="shared" si="1664"/>
        <v>5303520</v>
      </c>
      <c r="W5411" s="1" t="s">
        <v>204</v>
      </c>
      <c r="X5411" s="1" t="s">
        <v>1236</v>
      </c>
      <c r="Y5411" s="1" t="s">
        <v>205</v>
      </c>
      <c r="Z5411" s="3">
        <v>11459</v>
      </c>
      <c r="AA5411" s="4">
        <f t="shared" si="1674"/>
        <v>11945.64861</v>
      </c>
      <c r="AB5411" s="2">
        <f t="shared" si="1675"/>
        <v>11945.64861</v>
      </c>
      <c r="AC5411" s="4">
        <f>AD5411</f>
        <v>11945.64861</v>
      </c>
      <c r="AD5411" s="4">
        <f t="shared" si="1669"/>
        <v>11945.64861</v>
      </c>
      <c r="AE5411" s="3" t="s">
        <v>2404</v>
      </c>
      <c r="AF5411" s="3"/>
      <c r="AG5411" s="4" t="str">
        <f>AI5411</f>
        <v>Weight Captured Separately</v>
      </c>
      <c r="AH5411" s="4">
        <v>82811</v>
      </c>
      <c r="AI5411" t="str">
        <f t="shared" si="1665"/>
        <v>Weight Captured Separately</v>
      </c>
      <c r="AJ5411" t="s">
        <v>2404</v>
      </c>
      <c r="AK5411" s="2"/>
      <c r="AL5411" s="2" t="str">
        <f>AN5411</f>
        <v>Invoiced Separately</v>
      </c>
      <c r="AM5411" s="4">
        <v>82811</v>
      </c>
      <c r="AN5411" t="str">
        <f>INDEX($AJ$2:$AJ$6811,MATCH(AM5411,$A$2:$A$6811,0))</f>
        <v>Invoiced Separately</v>
      </c>
      <c r="AO5411">
        <f t="shared" si="1676"/>
        <v>74562.131623620007</v>
      </c>
      <c r="AP5411">
        <v>843.74</v>
      </c>
      <c r="AQ5411">
        <v>843.74</v>
      </c>
      <c r="AR5411" s="4">
        <v>31</v>
      </c>
      <c r="AS5411" s="4">
        <v>7</v>
      </c>
      <c r="AT5411" s="4">
        <v>2015</v>
      </c>
      <c r="AU5411" s="4">
        <v>23</v>
      </c>
      <c r="AV5411" s="4">
        <v>7</v>
      </c>
      <c r="AW5411" s="4">
        <v>2015</v>
      </c>
      <c r="AX5411" t="str">
        <f t="shared" si="1666"/>
        <v>No Delay</v>
      </c>
      <c r="AY5411">
        <f t="shared" si="1667"/>
        <v>0</v>
      </c>
    </row>
    <row r="5412" spans="1:51" x14ac:dyDescent="0.2">
      <c r="A5412" s="3">
        <v>86487</v>
      </c>
      <c r="B5412" s="1" t="s">
        <v>151</v>
      </c>
      <c r="C5412" s="1" t="s">
        <v>65</v>
      </c>
      <c r="D5412" s="1" t="s">
        <v>130</v>
      </c>
      <c r="E5412" s="1" t="s">
        <v>152</v>
      </c>
      <c r="F5412" s="1" t="s">
        <v>152</v>
      </c>
      <c r="G5412" s="13" t="s">
        <v>1148</v>
      </c>
      <c r="H5412" s="12">
        <v>41123</v>
      </c>
      <c r="I5412" s="12" t="s">
        <v>1149</v>
      </c>
      <c r="J5412" s="12">
        <v>41063</v>
      </c>
      <c r="K5412" s="4">
        <v>3967</v>
      </c>
      <c r="L5412" s="1" t="s">
        <v>146</v>
      </c>
      <c r="M5412" s="1" t="s">
        <v>132</v>
      </c>
      <c r="N5412" s="1" t="s">
        <v>238</v>
      </c>
      <c r="O5412" s="1" t="s">
        <v>93</v>
      </c>
      <c r="P5412">
        <v>30</v>
      </c>
      <c r="Q5412">
        <v>75000</v>
      </c>
      <c r="R5412">
        <v>415500</v>
      </c>
      <c r="S5412">
        <v>5.54</v>
      </c>
      <c r="T5412">
        <v>0.18</v>
      </c>
      <c r="U5412">
        <f t="shared" si="1663"/>
        <v>415500</v>
      </c>
      <c r="V5412">
        <f t="shared" si="1664"/>
        <v>2250000</v>
      </c>
      <c r="W5412" s="1" t="s">
        <v>861</v>
      </c>
      <c r="X5412" s="1" t="s">
        <v>1236</v>
      </c>
      <c r="Y5412" s="1" t="s">
        <v>156</v>
      </c>
      <c r="Z5412" s="3">
        <v>7726</v>
      </c>
      <c r="AA5412" s="4">
        <f t="shared" si="1668"/>
        <v>11969</v>
      </c>
      <c r="AB5412" s="4">
        <f t="shared" ref="AB5412:AB5421" si="1677" xml:space="preserve"> 2244.740206  + 0.1097478*Q5412</f>
        <v>10475.825206000001</v>
      </c>
      <c r="AC5412" s="4">
        <f t="shared" ref="AC5412:AC5421" si="1678">AF5412</f>
        <v>11969</v>
      </c>
      <c r="AD5412" s="4">
        <f t="shared" si="1669"/>
        <v>8540.25</v>
      </c>
      <c r="AE5412" s="3" t="s">
        <v>2652</v>
      </c>
      <c r="AF5412" s="3">
        <v>11969</v>
      </c>
      <c r="AG5412" s="4">
        <f>AI5412</f>
        <v>11969</v>
      </c>
      <c r="AH5412" s="4">
        <v>85273</v>
      </c>
      <c r="AI5412">
        <f t="shared" si="1665"/>
        <v>11969</v>
      </c>
      <c r="AJ5412" t="s">
        <v>2652</v>
      </c>
      <c r="AK5412" s="2">
        <v>17090</v>
      </c>
      <c r="AL5412" s="2">
        <f>AN5412</f>
        <v>17090</v>
      </c>
      <c r="AM5412" s="4">
        <v>85273</v>
      </c>
      <c r="AN5412">
        <f>INDEX($AJ$2:$AJ$6811,MATCH(AM5412,$A$2:$A$6811,0))</f>
        <v>17090</v>
      </c>
      <c r="AP5412">
        <v>582.53</v>
      </c>
      <c r="AQ5412">
        <v>582.53</v>
      </c>
      <c r="AR5412" s="4">
        <v>2</v>
      </c>
      <c r="AS5412" s="4">
        <v>8</v>
      </c>
      <c r="AT5412" s="4">
        <v>2012</v>
      </c>
      <c r="AU5412" s="4">
        <v>3</v>
      </c>
      <c r="AV5412" s="4">
        <v>6</v>
      </c>
      <c r="AW5412" s="4">
        <v>2012</v>
      </c>
      <c r="AX5412" t="str">
        <f t="shared" si="1666"/>
        <v>No Delay</v>
      </c>
      <c r="AY5412">
        <f t="shared" si="1667"/>
        <v>0</v>
      </c>
    </row>
    <row r="5413" spans="1:51" x14ac:dyDescent="0.2">
      <c r="A5413" s="3">
        <v>85273</v>
      </c>
      <c r="B5413" s="1" t="s">
        <v>151</v>
      </c>
      <c r="C5413" s="1" t="s">
        <v>65</v>
      </c>
      <c r="D5413" s="1" t="s">
        <v>130</v>
      </c>
      <c r="E5413" s="1" t="s">
        <v>152</v>
      </c>
      <c r="F5413" s="1" t="s">
        <v>152</v>
      </c>
      <c r="G5413" s="13" t="s">
        <v>1148</v>
      </c>
      <c r="H5413" s="12">
        <v>41123</v>
      </c>
      <c r="I5413" s="12" t="s">
        <v>1149</v>
      </c>
      <c r="J5413" s="12">
        <v>41063</v>
      </c>
      <c r="K5413" s="4">
        <v>3961</v>
      </c>
      <c r="L5413" s="1" t="s">
        <v>146</v>
      </c>
      <c r="M5413" s="1" t="s">
        <v>132</v>
      </c>
      <c r="N5413" s="1" t="s">
        <v>238</v>
      </c>
      <c r="O5413" s="1" t="s">
        <v>93</v>
      </c>
      <c r="P5413">
        <v>30</v>
      </c>
      <c r="Q5413">
        <v>27911</v>
      </c>
      <c r="R5413">
        <v>154626.94</v>
      </c>
      <c r="S5413">
        <v>5.54</v>
      </c>
      <c r="T5413">
        <v>0.18</v>
      </c>
      <c r="U5413">
        <f t="shared" si="1663"/>
        <v>154626.94</v>
      </c>
      <c r="V5413">
        <f t="shared" si="1664"/>
        <v>837330</v>
      </c>
      <c r="W5413" s="1" t="s">
        <v>1487</v>
      </c>
      <c r="X5413" s="1" t="s">
        <v>1236</v>
      </c>
      <c r="Y5413" s="1" t="s">
        <v>161</v>
      </c>
      <c r="Z5413" s="3">
        <v>7348</v>
      </c>
      <c r="AA5413" s="4">
        <f t="shared" si="1668"/>
        <v>11969</v>
      </c>
      <c r="AB5413" s="4">
        <f t="shared" si="1677"/>
        <v>5307.9110517999998</v>
      </c>
      <c r="AC5413" s="4">
        <f t="shared" si="1678"/>
        <v>11969</v>
      </c>
      <c r="AD5413" s="4">
        <f t="shared" si="1669"/>
        <v>11969</v>
      </c>
      <c r="AE5413" s="4">
        <v>11969</v>
      </c>
      <c r="AF5413" s="4">
        <v>11969</v>
      </c>
      <c r="AG5413" s="4">
        <f>AE5413</f>
        <v>11969</v>
      </c>
      <c r="AI5413" t="e">
        <f t="shared" si="1665"/>
        <v>#N/A</v>
      </c>
      <c r="AJ5413">
        <v>17090</v>
      </c>
      <c r="AK5413" s="2">
        <v>17090</v>
      </c>
      <c r="AL5413" s="2">
        <f>AJ5413</f>
        <v>17090</v>
      </c>
      <c r="AM5413" s="4"/>
      <c r="AN5413" t="e">
        <f>VLOOKUP([1]!Tabelle13[[#This Row],[Vlookup this ID for freight costs]],$AL$2:$AL$6811,2,FALSE)</f>
        <v>#REF!</v>
      </c>
      <c r="AP5413">
        <v>216.79</v>
      </c>
      <c r="AQ5413">
        <v>216.79</v>
      </c>
      <c r="AR5413" s="4">
        <v>2</v>
      </c>
      <c r="AS5413" s="4">
        <v>8</v>
      </c>
      <c r="AT5413" s="4">
        <v>2012</v>
      </c>
      <c r="AU5413" s="4">
        <v>3</v>
      </c>
      <c r="AV5413" s="4">
        <v>6</v>
      </c>
      <c r="AW5413" s="4">
        <v>2012</v>
      </c>
      <c r="AX5413" t="str">
        <f t="shared" si="1666"/>
        <v>No Delay</v>
      </c>
      <c r="AY5413">
        <f t="shared" si="1667"/>
        <v>0</v>
      </c>
    </row>
    <row r="5414" spans="1:51" x14ac:dyDescent="0.2">
      <c r="A5414" s="3">
        <v>84927</v>
      </c>
      <c r="B5414" s="1" t="s">
        <v>215</v>
      </c>
      <c r="C5414" s="1" t="s">
        <v>89</v>
      </c>
      <c r="D5414" s="1" t="s">
        <v>130</v>
      </c>
      <c r="E5414" s="1" t="s">
        <v>101</v>
      </c>
      <c r="F5414" s="1" t="s">
        <v>101</v>
      </c>
      <c r="G5414" s="13" t="s">
        <v>198</v>
      </c>
      <c r="H5414" s="12">
        <v>41820</v>
      </c>
      <c r="I5414" s="12" t="s">
        <v>198</v>
      </c>
      <c r="J5414" s="12">
        <v>41820</v>
      </c>
      <c r="K5414" s="4">
        <v>5630</v>
      </c>
      <c r="L5414" s="1" t="s">
        <v>146</v>
      </c>
      <c r="M5414" s="1" t="s">
        <v>132</v>
      </c>
      <c r="N5414" s="1" t="s">
        <v>392</v>
      </c>
      <c r="O5414" s="1" t="s">
        <v>393</v>
      </c>
      <c r="P5414">
        <v>120</v>
      </c>
      <c r="Q5414">
        <v>54000</v>
      </c>
      <c r="R5414">
        <v>1020600</v>
      </c>
      <c r="S5414">
        <v>18.899999999999999</v>
      </c>
      <c r="T5414">
        <v>0.16</v>
      </c>
      <c r="U5414">
        <f t="shared" si="1663"/>
        <v>1020599.9999999999</v>
      </c>
      <c r="V5414">
        <f t="shared" si="1664"/>
        <v>6480000</v>
      </c>
      <c r="W5414" s="1" t="s">
        <v>394</v>
      </c>
      <c r="X5414" s="1" t="s">
        <v>112</v>
      </c>
      <c r="Y5414" s="1" t="s">
        <v>112</v>
      </c>
      <c r="Z5414" s="3">
        <v>7688</v>
      </c>
      <c r="AA5414" s="4">
        <f t="shared" si="1668"/>
        <v>11971</v>
      </c>
      <c r="AB5414" s="4">
        <f t="shared" si="1677"/>
        <v>8171.1214060000002</v>
      </c>
      <c r="AC5414" s="4">
        <f t="shared" si="1678"/>
        <v>11971</v>
      </c>
      <c r="AD5414" s="4">
        <f t="shared" si="1669"/>
        <v>14326.666666666666</v>
      </c>
      <c r="AE5414" s="4">
        <v>11971</v>
      </c>
      <c r="AF5414" s="4">
        <v>11971</v>
      </c>
      <c r="AG5414" s="4">
        <f>AE5414</f>
        <v>11971</v>
      </c>
      <c r="AI5414" t="e">
        <f t="shared" si="1665"/>
        <v>#N/A</v>
      </c>
      <c r="AJ5414">
        <v>44448.75</v>
      </c>
      <c r="AK5414" s="2">
        <v>44448.75</v>
      </c>
      <c r="AL5414" s="2">
        <f>AJ5414</f>
        <v>44448.75</v>
      </c>
      <c r="AM5414" s="4"/>
      <c r="AN5414" t="e">
        <f>VLOOKUP([1]!Tabelle13[[#This Row],[Vlookup this ID for freight costs]],$AL$2:$AL$6811,2,FALSE)</f>
        <v>#REF!</v>
      </c>
      <c r="AP5414">
        <v>1262.48</v>
      </c>
      <c r="AQ5414">
        <v>1262.48</v>
      </c>
      <c r="AR5414" s="4">
        <v>30</v>
      </c>
      <c r="AS5414" s="4">
        <v>6</v>
      </c>
      <c r="AT5414" s="4">
        <v>2014</v>
      </c>
      <c r="AU5414" s="4">
        <v>30</v>
      </c>
      <c r="AV5414" s="4">
        <v>6</v>
      </c>
      <c r="AW5414" s="4">
        <v>2014</v>
      </c>
      <c r="AX5414" t="str">
        <f t="shared" si="1666"/>
        <v>No Delay</v>
      </c>
      <c r="AY5414">
        <f t="shared" si="1667"/>
        <v>0</v>
      </c>
    </row>
    <row r="5415" spans="1:51" x14ac:dyDescent="0.2">
      <c r="A5415" s="3">
        <v>82866</v>
      </c>
      <c r="B5415" s="1" t="s">
        <v>151</v>
      </c>
      <c r="C5415" s="1" t="s">
        <v>65</v>
      </c>
      <c r="D5415" s="1" t="s">
        <v>130</v>
      </c>
      <c r="E5415" s="1" t="s">
        <v>152</v>
      </c>
      <c r="F5415" s="1" t="s">
        <v>152</v>
      </c>
      <c r="G5415" s="13" t="s">
        <v>194</v>
      </c>
      <c r="H5415" s="12">
        <v>40287</v>
      </c>
      <c r="I5415" s="12" t="s">
        <v>195</v>
      </c>
      <c r="J5415" s="12">
        <v>40268</v>
      </c>
      <c r="K5415" s="4">
        <v>2292</v>
      </c>
      <c r="L5415" s="1" t="s">
        <v>146</v>
      </c>
      <c r="M5415" s="1" t="s">
        <v>132</v>
      </c>
      <c r="N5415" s="1" t="s">
        <v>167</v>
      </c>
      <c r="O5415" s="1" t="s">
        <v>93</v>
      </c>
      <c r="P5415">
        <v>30</v>
      </c>
      <c r="Q5415">
        <v>139303</v>
      </c>
      <c r="R5415">
        <v>714624.39</v>
      </c>
      <c r="S5415">
        <v>5.13</v>
      </c>
      <c r="T5415">
        <v>0.17</v>
      </c>
      <c r="U5415">
        <f t="shared" si="1663"/>
        <v>714624.39</v>
      </c>
      <c r="V5415">
        <f t="shared" si="1664"/>
        <v>4179090</v>
      </c>
      <c r="W5415" s="1" t="s">
        <v>155</v>
      </c>
      <c r="X5415" s="1" t="s">
        <v>1236</v>
      </c>
      <c r="Y5415" s="1" t="s">
        <v>156</v>
      </c>
      <c r="Z5415" s="3">
        <v>7726</v>
      </c>
      <c r="AA5415" s="4">
        <f t="shared" si="1668"/>
        <v>11982</v>
      </c>
      <c r="AB5415" s="4">
        <f t="shared" si="1677"/>
        <v>17532.937989400001</v>
      </c>
      <c r="AC5415" s="4">
        <f t="shared" si="1678"/>
        <v>11982</v>
      </c>
      <c r="AD5415" s="4">
        <f t="shared" si="1669"/>
        <v>11982</v>
      </c>
      <c r="AE5415" s="4">
        <v>11982</v>
      </c>
      <c r="AF5415" s="4">
        <v>11982</v>
      </c>
      <c r="AG5415" s="4">
        <f>AE5415</f>
        <v>11982</v>
      </c>
      <c r="AI5415" t="e">
        <f t="shared" si="1665"/>
        <v>#N/A</v>
      </c>
      <c r="AJ5415" t="s">
        <v>81</v>
      </c>
      <c r="AK5415" s="2"/>
      <c r="AL5415" s="2" t="str">
        <f>AJ5415</f>
        <v>Freight Included in Commodity Cost</v>
      </c>
      <c r="AM5415" s="4"/>
      <c r="AN5415" t="e">
        <f>VLOOKUP([1]!Tabelle13[[#This Row],[Vlookup this ID for freight costs]],$AL$2:$AL$6811,2,FALSE)</f>
        <v>#REF!</v>
      </c>
      <c r="AP5415">
        <v>1540.73</v>
      </c>
      <c r="AQ5415">
        <v>1540.73</v>
      </c>
      <c r="AR5415" s="4">
        <v>19</v>
      </c>
      <c r="AS5415" s="4">
        <v>4</v>
      </c>
      <c r="AT5415" s="4">
        <v>2010</v>
      </c>
      <c r="AU5415" s="4">
        <v>31</v>
      </c>
      <c r="AV5415" s="4">
        <v>3</v>
      </c>
      <c r="AW5415" s="4">
        <v>2010</v>
      </c>
      <c r="AX5415" t="str">
        <f t="shared" si="1666"/>
        <v>No Delay</v>
      </c>
      <c r="AY5415">
        <f t="shared" si="1667"/>
        <v>0</v>
      </c>
    </row>
    <row r="5416" spans="1:51" x14ac:dyDescent="0.2">
      <c r="A5416" s="3">
        <v>82525</v>
      </c>
      <c r="B5416" s="1" t="s">
        <v>151</v>
      </c>
      <c r="C5416" s="1" t="s">
        <v>65</v>
      </c>
      <c r="D5416" s="1" t="s">
        <v>130</v>
      </c>
      <c r="E5416" s="1" t="s">
        <v>53</v>
      </c>
      <c r="F5416" s="1" t="s">
        <v>53</v>
      </c>
      <c r="G5416" s="13" t="s">
        <v>1239</v>
      </c>
      <c r="H5416" s="12">
        <v>41219</v>
      </c>
      <c r="I5416" s="12" t="s">
        <v>1239</v>
      </c>
      <c r="J5416" s="12">
        <v>41219</v>
      </c>
      <c r="K5416" s="4">
        <v>4268</v>
      </c>
      <c r="L5416" s="1" t="s">
        <v>146</v>
      </c>
      <c r="M5416" s="1" t="s">
        <v>132</v>
      </c>
      <c r="N5416" s="1" t="s">
        <v>265</v>
      </c>
      <c r="O5416" s="1" t="s">
        <v>93</v>
      </c>
      <c r="P5416">
        <v>60</v>
      </c>
      <c r="Q5416">
        <v>200000</v>
      </c>
      <c r="R5416">
        <v>484000</v>
      </c>
      <c r="S5416">
        <v>2.42</v>
      </c>
      <c r="T5416">
        <v>0.04</v>
      </c>
      <c r="U5416">
        <f t="shared" si="1663"/>
        <v>484000</v>
      </c>
      <c r="V5416">
        <f t="shared" si="1664"/>
        <v>12000000</v>
      </c>
      <c r="W5416" s="1" t="s">
        <v>197</v>
      </c>
      <c r="X5416" s="1" t="s">
        <v>1236</v>
      </c>
      <c r="Y5416" s="1" t="s">
        <v>3082</v>
      </c>
      <c r="Z5416" s="3">
        <v>7428</v>
      </c>
      <c r="AA5416" s="4">
        <f t="shared" si="1668"/>
        <v>12028</v>
      </c>
      <c r="AB5416" s="4">
        <f t="shared" si="1677"/>
        <v>24194.300206</v>
      </c>
      <c r="AC5416" s="4">
        <f t="shared" si="1678"/>
        <v>12028</v>
      </c>
      <c r="AD5416" s="4">
        <f t="shared" si="1669"/>
        <v>35199.032451090912</v>
      </c>
      <c r="AE5416" s="4">
        <v>12028</v>
      </c>
      <c r="AF5416" s="4">
        <v>12028</v>
      </c>
      <c r="AG5416" s="4">
        <f>AE5416</f>
        <v>12028</v>
      </c>
      <c r="AI5416" t="e">
        <f t="shared" si="1665"/>
        <v>#N/A</v>
      </c>
      <c r="AJ5416">
        <v>15459.09</v>
      </c>
      <c r="AK5416" s="2">
        <v>15459.09</v>
      </c>
      <c r="AL5416" s="2">
        <f>AJ5416</f>
        <v>15459.09</v>
      </c>
      <c r="AM5416" s="4"/>
      <c r="AN5416" t="e">
        <f>VLOOKUP([1]!Tabelle13[[#This Row],[Vlookup this ID for freight costs]],$AL$2:$AL$6811,2,FALSE)</f>
        <v>#REF!</v>
      </c>
      <c r="AP5416">
        <v>678.57</v>
      </c>
      <c r="AQ5416">
        <v>678.57</v>
      </c>
      <c r="AR5416" s="4">
        <v>6</v>
      </c>
      <c r="AS5416" s="4">
        <v>11</v>
      </c>
      <c r="AT5416" s="4">
        <v>2012</v>
      </c>
      <c r="AU5416" s="4">
        <v>6</v>
      </c>
      <c r="AV5416" s="4">
        <v>11</v>
      </c>
      <c r="AW5416" s="4">
        <v>2012</v>
      </c>
      <c r="AX5416" t="str">
        <f t="shared" si="1666"/>
        <v>No Delay</v>
      </c>
      <c r="AY5416">
        <f t="shared" si="1667"/>
        <v>0</v>
      </c>
    </row>
    <row r="5417" spans="1:51" x14ac:dyDescent="0.2">
      <c r="A5417" s="3">
        <v>84784</v>
      </c>
      <c r="B5417" s="1" t="s">
        <v>151</v>
      </c>
      <c r="C5417" s="1" t="s">
        <v>65</v>
      </c>
      <c r="D5417" s="1" t="s">
        <v>130</v>
      </c>
      <c r="E5417" s="1" t="s">
        <v>152</v>
      </c>
      <c r="F5417" s="1" t="s">
        <v>152</v>
      </c>
      <c r="G5417" s="13" t="s">
        <v>1492</v>
      </c>
      <c r="H5417" s="12">
        <v>41316</v>
      </c>
      <c r="I5417" s="12" t="s">
        <v>1492</v>
      </c>
      <c r="J5417" s="12">
        <v>41316</v>
      </c>
      <c r="K5417" s="4">
        <v>4446</v>
      </c>
      <c r="L5417" s="1" t="s">
        <v>146</v>
      </c>
      <c r="M5417" s="1" t="s">
        <v>132</v>
      </c>
      <c r="N5417" s="1" t="s">
        <v>265</v>
      </c>
      <c r="O5417" s="1" t="s">
        <v>93</v>
      </c>
      <c r="P5417">
        <v>60</v>
      </c>
      <c r="Q5417">
        <v>49295</v>
      </c>
      <c r="R5417">
        <v>113871.45</v>
      </c>
      <c r="S5417">
        <v>2.31</v>
      </c>
      <c r="T5417">
        <v>0.04</v>
      </c>
      <c r="U5417">
        <f t="shared" si="1663"/>
        <v>113871.45</v>
      </c>
      <c r="V5417">
        <f t="shared" si="1664"/>
        <v>2957700</v>
      </c>
      <c r="W5417" s="1" t="s">
        <v>155</v>
      </c>
      <c r="X5417" s="1" t="s">
        <v>1236</v>
      </c>
      <c r="Y5417" s="1" t="s">
        <v>156</v>
      </c>
      <c r="Z5417" s="3">
        <v>7726</v>
      </c>
      <c r="AA5417" s="4">
        <f t="shared" si="1668"/>
        <v>12032</v>
      </c>
      <c r="AB5417" s="4">
        <f t="shared" si="1677"/>
        <v>7654.7580070000004</v>
      </c>
      <c r="AC5417" s="4">
        <f t="shared" si="1678"/>
        <v>12032</v>
      </c>
      <c r="AD5417" s="4">
        <f t="shared" si="1669"/>
        <v>12032</v>
      </c>
      <c r="AE5417" s="4">
        <v>12032</v>
      </c>
      <c r="AF5417" s="4">
        <v>12032</v>
      </c>
      <c r="AG5417" s="4">
        <f>AE5417</f>
        <v>12032</v>
      </c>
      <c r="AI5417" t="e">
        <f t="shared" si="1665"/>
        <v>#N/A</v>
      </c>
      <c r="AJ5417">
        <v>29780.5</v>
      </c>
      <c r="AK5417" s="2">
        <v>29780.5</v>
      </c>
      <c r="AL5417" s="2">
        <f>AJ5417</f>
        <v>29780.5</v>
      </c>
      <c r="AM5417" s="4"/>
      <c r="AN5417" t="e">
        <f>VLOOKUP([1]!Tabelle13[[#This Row],[Vlookup this ID for freight costs]],$AL$2:$AL$6811,2,FALSE)</f>
        <v>#REF!</v>
      </c>
      <c r="AP5417">
        <v>159.65</v>
      </c>
      <c r="AQ5417">
        <v>159.65</v>
      </c>
      <c r="AR5417" s="4">
        <v>11</v>
      </c>
      <c r="AS5417" s="4">
        <v>2</v>
      </c>
      <c r="AT5417" s="4">
        <v>2013</v>
      </c>
      <c r="AU5417" s="4">
        <v>11</v>
      </c>
      <c r="AV5417" s="4">
        <v>2</v>
      </c>
      <c r="AW5417" s="4">
        <v>2013</v>
      </c>
      <c r="AX5417" t="str">
        <f t="shared" si="1666"/>
        <v>No Delay</v>
      </c>
      <c r="AY5417">
        <f t="shared" si="1667"/>
        <v>0</v>
      </c>
    </row>
    <row r="5418" spans="1:51" x14ac:dyDescent="0.2">
      <c r="A5418" s="3">
        <v>85929</v>
      </c>
      <c r="B5418" s="1" t="s">
        <v>151</v>
      </c>
      <c r="C5418" s="1" t="s">
        <v>65</v>
      </c>
      <c r="D5418" s="1" t="s">
        <v>130</v>
      </c>
      <c r="E5418" s="1" t="s">
        <v>152</v>
      </c>
      <c r="F5418" s="1" t="s">
        <v>152</v>
      </c>
      <c r="G5418" s="13" t="s">
        <v>1492</v>
      </c>
      <c r="H5418" s="12">
        <v>41316</v>
      </c>
      <c r="I5418" s="12" t="s">
        <v>1492</v>
      </c>
      <c r="J5418" s="12">
        <v>41316</v>
      </c>
      <c r="K5418" s="4">
        <v>4449</v>
      </c>
      <c r="L5418" s="1" t="s">
        <v>146</v>
      </c>
      <c r="M5418" s="1" t="s">
        <v>132</v>
      </c>
      <c r="N5418" s="1" t="s">
        <v>265</v>
      </c>
      <c r="O5418" s="1" t="s">
        <v>93</v>
      </c>
      <c r="P5418">
        <v>60</v>
      </c>
      <c r="Q5418">
        <v>107500</v>
      </c>
      <c r="R5418">
        <v>248325</v>
      </c>
      <c r="S5418">
        <v>2.31</v>
      </c>
      <c r="T5418">
        <v>0.04</v>
      </c>
      <c r="U5418">
        <f t="shared" si="1663"/>
        <v>248325</v>
      </c>
      <c r="V5418">
        <f t="shared" si="1664"/>
        <v>6450000</v>
      </c>
      <c r="W5418" s="1" t="s">
        <v>197</v>
      </c>
      <c r="X5418" s="1" t="s">
        <v>1236</v>
      </c>
      <c r="Y5418" s="1" t="s">
        <v>3082</v>
      </c>
      <c r="Z5418" s="3">
        <v>7428</v>
      </c>
      <c r="AA5418" s="4">
        <f t="shared" si="1668"/>
        <v>12032</v>
      </c>
      <c r="AB5418" s="4">
        <f t="shared" si="1677"/>
        <v>14042.628706000001</v>
      </c>
      <c r="AC5418" s="4">
        <f t="shared" si="1678"/>
        <v>12032</v>
      </c>
      <c r="AD5418" s="4">
        <f t="shared" si="1669"/>
        <v>12032</v>
      </c>
      <c r="AE5418" s="3" t="s">
        <v>2653</v>
      </c>
      <c r="AF5418" s="3">
        <v>12032</v>
      </c>
      <c r="AG5418" s="4">
        <f>AI5418</f>
        <v>12032</v>
      </c>
      <c r="AH5418" s="4">
        <v>84784</v>
      </c>
      <c r="AI5418">
        <f t="shared" si="1665"/>
        <v>12032</v>
      </c>
      <c r="AJ5418" t="s">
        <v>2653</v>
      </c>
      <c r="AK5418" s="2">
        <v>29780.5</v>
      </c>
      <c r="AL5418" s="2">
        <f>AN5418</f>
        <v>29780.5</v>
      </c>
      <c r="AM5418" s="4">
        <v>84784</v>
      </c>
      <c r="AN5418">
        <f>INDEX($AJ$2:$AJ$6811,MATCH(AM5418,$A$2:$A$6811,0))</f>
        <v>29780.5</v>
      </c>
      <c r="AP5418">
        <v>348.15</v>
      </c>
      <c r="AQ5418">
        <v>348.15</v>
      </c>
      <c r="AR5418" s="4">
        <v>11</v>
      </c>
      <c r="AS5418" s="4">
        <v>2</v>
      </c>
      <c r="AT5418" s="4">
        <v>2013</v>
      </c>
      <c r="AU5418" s="4">
        <v>11</v>
      </c>
      <c r="AV5418" s="4">
        <v>2</v>
      </c>
      <c r="AW5418" s="4">
        <v>2013</v>
      </c>
      <c r="AX5418" t="str">
        <f t="shared" si="1666"/>
        <v>No Delay</v>
      </c>
      <c r="AY5418">
        <f t="shared" si="1667"/>
        <v>0</v>
      </c>
    </row>
    <row r="5419" spans="1:51" x14ac:dyDescent="0.2">
      <c r="A5419" s="3">
        <v>29932</v>
      </c>
      <c r="B5419" s="1" t="s">
        <v>168</v>
      </c>
      <c r="C5419" s="1" t="s">
        <v>150</v>
      </c>
      <c r="D5419" s="1" t="s">
        <v>100</v>
      </c>
      <c r="E5419" s="1" t="s">
        <v>253</v>
      </c>
      <c r="F5419" s="1" t="s">
        <v>253</v>
      </c>
      <c r="G5419" s="13" t="s">
        <v>1684</v>
      </c>
      <c r="H5419" s="12">
        <v>40574</v>
      </c>
      <c r="I5419" s="12" t="s">
        <v>1684</v>
      </c>
      <c r="J5419" s="12">
        <v>40574</v>
      </c>
      <c r="K5419" s="4">
        <v>2978</v>
      </c>
      <c r="L5419" s="1" t="s">
        <v>146</v>
      </c>
      <c r="M5419" s="1" t="s">
        <v>170</v>
      </c>
      <c r="N5419" s="1" t="s">
        <v>171</v>
      </c>
      <c r="O5419" s="1" t="s">
        <v>93</v>
      </c>
      <c r="P5419">
        <v>60</v>
      </c>
      <c r="Q5419">
        <v>238627</v>
      </c>
      <c r="R5419">
        <v>565545.99</v>
      </c>
      <c r="S5419">
        <v>2.37</v>
      </c>
      <c r="T5419">
        <v>0.04</v>
      </c>
      <c r="U5419">
        <f t="shared" si="1663"/>
        <v>565545.99</v>
      </c>
      <c r="V5419">
        <f t="shared" si="1664"/>
        <v>14317620</v>
      </c>
      <c r="W5419" s="1" t="s">
        <v>155</v>
      </c>
      <c r="X5419" s="1" t="s">
        <v>1236</v>
      </c>
      <c r="Y5419" s="1" t="s">
        <v>156</v>
      </c>
      <c r="Z5419" s="3">
        <v>8107</v>
      </c>
      <c r="AA5419" s="4">
        <f t="shared" si="1668"/>
        <v>12045</v>
      </c>
      <c r="AB5419" s="4">
        <f t="shared" si="1677"/>
        <v>28433.5284766</v>
      </c>
      <c r="AC5419" s="4">
        <f t="shared" si="1678"/>
        <v>12045</v>
      </c>
      <c r="AD5419" s="4">
        <f t="shared" si="1669"/>
        <v>12045</v>
      </c>
      <c r="AE5419" s="4">
        <v>12045</v>
      </c>
      <c r="AF5419" s="4">
        <v>12045</v>
      </c>
      <c r="AG5419" s="4">
        <f>AE5419</f>
        <v>12045</v>
      </c>
      <c r="AI5419" t="e">
        <f t="shared" si="1665"/>
        <v>#N/A</v>
      </c>
      <c r="AJ5419">
        <v>17266.59</v>
      </c>
      <c r="AK5419" s="2">
        <v>17266.59</v>
      </c>
      <c r="AL5419" s="2">
        <f>AJ5419</f>
        <v>17266.59</v>
      </c>
      <c r="AM5419" s="4"/>
      <c r="AN5419" t="e">
        <f>VLOOKUP([1]!Tabelle13[[#This Row],[Vlookup this ID for freight costs]],$AL$2:$AL$6811,2,FALSE)</f>
        <v>#REF!</v>
      </c>
      <c r="AP5419">
        <v>1219.32</v>
      </c>
      <c r="AQ5419">
        <v>1219.32</v>
      </c>
      <c r="AR5419" s="4">
        <v>31</v>
      </c>
      <c r="AS5419" s="4">
        <v>1</v>
      </c>
      <c r="AT5419" s="4">
        <v>2011</v>
      </c>
      <c r="AU5419" s="4">
        <v>31</v>
      </c>
      <c r="AV5419" s="4">
        <v>1</v>
      </c>
      <c r="AW5419" s="4">
        <v>2011</v>
      </c>
      <c r="AX5419" t="str">
        <f t="shared" si="1666"/>
        <v>No Delay</v>
      </c>
      <c r="AY5419">
        <f t="shared" si="1667"/>
        <v>0</v>
      </c>
    </row>
    <row r="5420" spans="1:51" x14ac:dyDescent="0.2">
      <c r="A5420" s="3">
        <v>86551</v>
      </c>
      <c r="B5420" s="1" t="s">
        <v>151</v>
      </c>
      <c r="C5420" s="1" t="s">
        <v>65</v>
      </c>
      <c r="D5420" s="1" t="s">
        <v>130</v>
      </c>
      <c r="E5420" s="1" t="s">
        <v>152</v>
      </c>
      <c r="F5420" s="1" t="s">
        <v>152</v>
      </c>
      <c r="G5420" s="13" t="s">
        <v>641</v>
      </c>
      <c r="H5420" s="12">
        <v>41348</v>
      </c>
      <c r="I5420" s="12" t="s">
        <v>942</v>
      </c>
      <c r="J5420" s="12">
        <v>41330</v>
      </c>
      <c r="K5420" s="4">
        <v>4473</v>
      </c>
      <c r="L5420" s="1" t="s">
        <v>146</v>
      </c>
      <c r="M5420" s="1" t="s">
        <v>132</v>
      </c>
      <c r="N5420" s="1" t="s">
        <v>159</v>
      </c>
      <c r="O5420" s="1" t="s">
        <v>93</v>
      </c>
      <c r="P5420">
        <v>30</v>
      </c>
      <c r="Q5420">
        <v>66700</v>
      </c>
      <c r="R5420">
        <v>404869</v>
      </c>
      <c r="S5420">
        <v>6.07</v>
      </c>
      <c r="T5420">
        <v>0.2</v>
      </c>
      <c r="U5420">
        <f t="shared" si="1663"/>
        <v>404869</v>
      </c>
      <c r="V5420">
        <f t="shared" si="1664"/>
        <v>2001000</v>
      </c>
      <c r="W5420" s="1" t="s">
        <v>155</v>
      </c>
      <c r="X5420" s="1" t="s">
        <v>1236</v>
      </c>
      <c r="Y5420" s="1" t="s">
        <v>156</v>
      </c>
      <c r="Z5420" s="3">
        <v>7726</v>
      </c>
      <c r="AA5420" s="4">
        <f t="shared" si="1668"/>
        <v>12046</v>
      </c>
      <c r="AB5420" s="4">
        <f t="shared" si="1677"/>
        <v>9564.918466000001</v>
      </c>
      <c r="AC5420" s="4">
        <f t="shared" si="1678"/>
        <v>12046</v>
      </c>
      <c r="AD5420" s="4">
        <f t="shared" si="1669"/>
        <v>12046</v>
      </c>
      <c r="AE5420" s="4">
        <v>12046</v>
      </c>
      <c r="AF5420" s="4">
        <v>12046</v>
      </c>
      <c r="AG5420" s="4">
        <f>AE5420</f>
        <v>12046</v>
      </c>
      <c r="AI5420" t="e">
        <f t="shared" si="1665"/>
        <v>#N/A</v>
      </c>
      <c r="AJ5420">
        <v>37242.5</v>
      </c>
      <c r="AK5420" s="2">
        <v>37242.5</v>
      </c>
      <c r="AL5420" s="2">
        <f>AJ5420</f>
        <v>37242.5</v>
      </c>
      <c r="AM5420" s="4"/>
      <c r="AN5420" t="e">
        <f>VLOOKUP([1]!Tabelle13[[#This Row],[Vlookup this ID for freight costs]],$AL$2:$AL$6811,2,FALSE)</f>
        <v>#REF!</v>
      </c>
      <c r="AP5420">
        <v>567.63</v>
      </c>
      <c r="AQ5420">
        <v>567.63</v>
      </c>
      <c r="AR5420" s="4">
        <v>15</v>
      </c>
      <c r="AS5420" s="4">
        <v>4</v>
      </c>
      <c r="AT5420" s="4">
        <v>2013</v>
      </c>
      <c r="AU5420" s="4">
        <v>25</v>
      </c>
      <c r="AV5420" s="4">
        <v>2</v>
      </c>
      <c r="AW5420" s="4">
        <v>2013</v>
      </c>
      <c r="AX5420" t="str">
        <f t="shared" si="1666"/>
        <v>No Delay</v>
      </c>
      <c r="AY5420">
        <f t="shared" si="1667"/>
        <v>0</v>
      </c>
    </row>
    <row r="5421" spans="1:51" x14ac:dyDescent="0.2">
      <c r="A5421" s="3">
        <v>86552</v>
      </c>
      <c r="B5421" s="1" t="s">
        <v>151</v>
      </c>
      <c r="C5421" s="1" t="s">
        <v>65</v>
      </c>
      <c r="D5421" s="1" t="s">
        <v>130</v>
      </c>
      <c r="E5421" s="1" t="s">
        <v>152</v>
      </c>
      <c r="F5421" s="1" t="s">
        <v>152</v>
      </c>
      <c r="G5421" s="13" t="s">
        <v>641</v>
      </c>
      <c r="H5421" s="12">
        <v>41348</v>
      </c>
      <c r="I5421" s="12" t="s">
        <v>942</v>
      </c>
      <c r="J5421" s="12">
        <v>41330</v>
      </c>
      <c r="K5421" s="4">
        <v>4474</v>
      </c>
      <c r="L5421" s="1" t="s">
        <v>146</v>
      </c>
      <c r="M5421" s="1" t="s">
        <v>132</v>
      </c>
      <c r="N5421" s="1" t="s">
        <v>159</v>
      </c>
      <c r="O5421" s="1" t="s">
        <v>93</v>
      </c>
      <c r="P5421">
        <v>30</v>
      </c>
      <c r="Q5421">
        <v>52546</v>
      </c>
      <c r="R5421">
        <v>318954.21999999997</v>
      </c>
      <c r="S5421">
        <v>6.07</v>
      </c>
      <c r="T5421">
        <v>0.2</v>
      </c>
      <c r="U5421">
        <f t="shared" si="1663"/>
        <v>318954.22000000003</v>
      </c>
      <c r="V5421">
        <f t="shared" si="1664"/>
        <v>1576380</v>
      </c>
      <c r="W5421" s="1" t="s">
        <v>179</v>
      </c>
      <c r="X5421" s="1" t="s">
        <v>1236</v>
      </c>
      <c r="Y5421" s="1" t="s">
        <v>156</v>
      </c>
      <c r="Z5421" s="3">
        <v>7726</v>
      </c>
      <c r="AA5421" s="4">
        <f t="shared" si="1668"/>
        <v>12046</v>
      </c>
      <c r="AB5421" s="4">
        <f t="shared" si="1677"/>
        <v>8011.5481048000001</v>
      </c>
      <c r="AC5421" s="4">
        <f t="shared" si="1678"/>
        <v>12046</v>
      </c>
      <c r="AD5421" s="4">
        <f t="shared" si="1669"/>
        <v>12046</v>
      </c>
      <c r="AE5421" s="3" t="s">
        <v>2654</v>
      </c>
      <c r="AF5421" s="3">
        <v>12046</v>
      </c>
      <c r="AG5421" s="4">
        <f>AI5421</f>
        <v>12046</v>
      </c>
      <c r="AH5421" s="4">
        <v>86551</v>
      </c>
      <c r="AI5421">
        <f t="shared" si="1665"/>
        <v>12046</v>
      </c>
      <c r="AJ5421" t="s">
        <v>2654</v>
      </c>
      <c r="AK5421" s="2">
        <v>37242.5</v>
      </c>
      <c r="AL5421" s="2">
        <f>AN5421</f>
        <v>37242.5</v>
      </c>
      <c r="AM5421" s="4">
        <v>86551</v>
      </c>
      <c r="AN5421">
        <f>INDEX($AJ$2:$AJ$6811,MATCH(AM5421,$A$2:$A$6811,0))</f>
        <v>37242.5</v>
      </c>
      <c r="AP5421">
        <v>447.17</v>
      </c>
      <c r="AQ5421">
        <v>447.17</v>
      </c>
      <c r="AR5421" s="4">
        <v>15</v>
      </c>
      <c r="AS5421" s="4">
        <v>4</v>
      </c>
      <c r="AT5421" s="4">
        <v>2013</v>
      </c>
      <c r="AU5421" s="4">
        <v>25</v>
      </c>
      <c r="AV5421" s="4">
        <v>2</v>
      </c>
      <c r="AW5421" s="4">
        <v>2013</v>
      </c>
      <c r="AX5421" t="str">
        <f t="shared" si="1666"/>
        <v>No Delay</v>
      </c>
      <c r="AY5421">
        <f t="shared" si="1667"/>
        <v>0</v>
      </c>
    </row>
    <row r="5422" spans="1:51" x14ac:dyDescent="0.2">
      <c r="A5422" s="3">
        <v>85045</v>
      </c>
      <c r="B5422" s="1" t="s">
        <v>172</v>
      </c>
      <c r="C5422" s="1" t="s">
        <v>114</v>
      </c>
      <c r="D5422" s="1" t="s">
        <v>130</v>
      </c>
      <c r="E5422" s="1" t="s">
        <v>101</v>
      </c>
      <c r="F5422" s="1" t="s">
        <v>101</v>
      </c>
      <c r="G5422" s="13" t="s">
        <v>2655</v>
      </c>
      <c r="H5422" s="12">
        <v>42231</v>
      </c>
      <c r="I5422" s="12" t="s">
        <v>2167</v>
      </c>
      <c r="J5422" s="12">
        <v>42250</v>
      </c>
      <c r="K5422" s="4">
        <v>6802</v>
      </c>
      <c r="L5422" s="1" t="s">
        <v>146</v>
      </c>
      <c r="M5422" s="1" t="s">
        <v>132</v>
      </c>
      <c r="N5422" s="1" t="s">
        <v>265</v>
      </c>
      <c r="O5422" s="1" t="s">
        <v>93</v>
      </c>
      <c r="P5422">
        <v>60</v>
      </c>
      <c r="Q5422">
        <v>89575</v>
      </c>
      <c r="R5422">
        <v>195273.5</v>
      </c>
      <c r="S5422">
        <v>2.1800000000000002</v>
      </c>
      <c r="T5422">
        <v>0.04</v>
      </c>
      <c r="U5422">
        <f t="shared" si="1663"/>
        <v>195273.5</v>
      </c>
      <c r="V5422">
        <f t="shared" si="1664"/>
        <v>5374500</v>
      </c>
      <c r="W5422" s="1" t="s">
        <v>197</v>
      </c>
      <c r="X5422" s="1" t="s">
        <v>1236</v>
      </c>
      <c r="Y5422" s="1" t="s">
        <v>3082</v>
      </c>
      <c r="Z5422" s="3">
        <v>13092</v>
      </c>
      <c r="AA5422" s="4">
        <f>AB5422</f>
        <v>12075.475761999998</v>
      </c>
      <c r="AB5422" s="2">
        <f>2245.156962+0.109744*Q5422</f>
        <v>12075.475761999998</v>
      </c>
      <c r="AC5422" s="4">
        <f>AD5422</f>
        <v>12075.475761999998</v>
      </c>
      <c r="AD5422" s="4">
        <f t="shared" si="1669"/>
        <v>12075.475761999998</v>
      </c>
      <c r="AE5422" s="4" t="s">
        <v>62</v>
      </c>
      <c r="AG5422" s="4" t="str">
        <f>AE5422</f>
        <v>Weight Captured Separately</v>
      </c>
      <c r="AI5422" t="e">
        <f t="shared" si="1665"/>
        <v>#N/A</v>
      </c>
      <c r="AJ5422" t="s">
        <v>81</v>
      </c>
      <c r="AK5422" s="2"/>
      <c r="AL5422" s="2" t="str">
        <f>AJ5422</f>
        <v>Freight Included in Commodity Cost</v>
      </c>
      <c r="AM5422" s="4"/>
      <c r="AN5422" t="e">
        <f>VLOOKUP([1]!Tabelle13[[#This Row],[Vlookup this ID for freight costs]],$AL$2:$AL$6811,2,FALSE)</f>
        <v>#REF!</v>
      </c>
      <c r="AO5422">
        <f>IF(AK:AK="",AC:AC*6.242+1.383 -2.844 + 3.145 -2.265  -2.026,AK:AK)</f>
        <v>75372.512706403999</v>
      </c>
      <c r="AP5422">
        <v>200.74</v>
      </c>
      <c r="AQ5422">
        <v>200.74</v>
      </c>
      <c r="AR5422" s="4">
        <v>15</v>
      </c>
      <c r="AS5422" s="4">
        <v>8</v>
      </c>
      <c r="AT5422" s="4">
        <v>2015</v>
      </c>
      <c r="AU5422" s="4">
        <v>3</v>
      </c>
      <c r="AV5422" s="4">
        <v>9</v>
      </c>
      <c r="AW5422" s="4">
        <v>2015</v>
      </c>
      <c r="AX5422" t="str">
        <f t="shared" si="1666"/>
        <v>Delay</v>
      </c>
      <c r="AY5422">
        <f t="shared" si="1667"/>
        <v>19</v>
      </c>
    </row>
    <row r="5423" spans="1:51" x14ac:dyDescent="0.2">
      <c r="A5423" s="3">
        <v>82528</v>
      </c>
      <c r="B5423" s="1" t="s">
        <v>50</v>
      </c>
      <c r="C5423" s="1" t="s">
        <v>51</v>
      </c>
      <c r="D5423" s="1" t="s">
        <v>130</v>
      </c>
      <c r="E5423" s="1" t="s">
        <v>101</v>
      </c>
      <c r="F5423" s="1" t="s">
        <v>101</v>
      </c>
      <c r="G5423" s="13" t="s">
        <v>1077</v>
      </c>
      <c r="H5423" s="12">
        <v>41285</v>
      </c>
      <c r="I5423" s="12" t="s">
        <v>1077</v>
      </c>
      <c r="J5423" s="12">
        <v>41285</v>
      </c>
      <c r="K5423" s="4">
        <v>4391</v>
      </c>
      <c r="L5423" s="1" t="s">
        <v>146</v>
      </c>
      <c r="M5423" s="1" t="s">
        <v>132</v>
      </c>
      <c r="N5423" s="1" t="s">
        <v>154</v>
      </c>
      <c r="O5423" s="1" t="s">
        <v>93</v>
      </c>
      <c r="P5423">
        <v>60</v>
      </c>
      <c r="Q5423">
        <v>97516</v>
      </c>
      <c r="R5423">
        <v>945905.2</v>
      </c>
      <c r="S5423">
        <v>9.6999999999999993</v>
      </c>
      <c r="T5423">
        <v>0.16</v>
      </c>
      <c r="U5423">
        <f t="shared" si="1663"/>
        <v>945905.2</v>
      </c>
      <c r="V5423">
        <f t="shared" si="1664"/>
        <v>5850960</v>
      </c>
      <c r="W5423" s="1" t="s">
        <v>179</v>
      </c>
      <c r="X5423" s="1" t="s">
        <v>1236</v>
      </c>
      <c r="Y5423" s="1" t="s">
        <v>156</v>
      </c>
      <c r="Z5423" s="3">
        <v>14703</v>
      </c>
      <c r="AA5423" s="4">
        <f t="shared" si="1668"/>
        <v>12104</v>
      </c>
      <c r="AB5423" s="4">
        <f xml:space="preserve"> 2244.740206  + 0.1097478*Q5423</f>
        <v>12946.906670800001</v>
      </c>
      <c r="AC5423" s="4">
        <f>AF5423</f>
        <v>12104</v>
      </c>
      <c r="AD5423" s="4">
        <f t="shared" si="1669"/>
        <v>12104</v>
      </c>
      <c r="AE5423" s="4">
        <v>12104</v>
      </c>
      <c r="AF5423" s="4">
        <v>12104</v>
      </c>
      <c r="AG5423" s="4">
        <f>AE5423</f>
        <v>12104</v>
      </c>
      <c r="AI5423" t="e">
        <f t="shared" si="1665"/>
        <v>#N/A</v>
      </c>
      <c r="AJ5423">
        <v>7433.02</v>
      </c>
      <c r="AK5423" s="2">
        <v>7433.02</v>
      </c>
      <c r="AL5423" s="2">
        <f>AJ5423</f>
        <v>7433.02</v>
      </c>
      <c r="AM5423" s="4"/>
      <c r="AN5423" t="e">
        <f>VLOOKUP([1]!Tabelle13[[#This Row],[Vlookup this ID for freight costs]],$AL$2:$AL$6811,2,FALSE)</f>
        <v>#REF!</v>
      </c>
      <c r="AP5423">
        <v>1326.16</v>
      </c>
      <c r="AQ5423">
        <v>1326.16</v>
      </c>
      <c r="AR5423" s="4">
        <v>11</v>
      </c>
      <c r="AS5423" s="4">
        <v>1</v>
      </c>
      <c r="AT5423" s="4">
        <v>2013</v>
      </c>
      <c r="AU5423" s="4">
        <v>11</v>
      </c>
      <c r="AV5423" s="4">
        <v>1</v>
      </c>
      <c r="AW5423" s="4">
        <v>2013</v>
      </c>
      <c r="AX5423" t="str">
        <f t="shared" si="1666"/>
        <v>No Delay</v>
      </c>
      <c r="AY5423">
        <f t="shared" si="1667"/>
        <v>0</v>
      </c>
    </row>
    <row r="5424" spans="1:51" x14ac:dyDescent="0.2">
      <c r="A5424" s="3">
        <v>86531</v>
      </c>
      <c r="B5424" s="1" t="s">
        <v>50</v>
      </c>
      <c r="C5424" s="1" t="s">
        <v>51</v>
      </c>
      <c r="D5424" s="1" t="s">
        <v>130</v>
      </c>
      <c r="E5424" s="1" t="s">
        <v>101</v>
      </c>
      <c r="F5424" s="1" t="s">
        <v>101</v>
      </c>
      <c r="G5424" s="13" t="s">
        <v>1077</v>
      </c>
      <c r="H5424" s="12">
        <v>41285</v>
      </c>
      <c r="I5424" s="12" t="s">
        <v>1077</v>
      </c>
      <c r="J5424" s="12">
        <v>41285</v>
      </c>
      <c r="K5424" s="4">
        <v>4398</v>
      </c>
      <c r="L5424" s="1" t="s">
        <v>146</v>
      </c>
      <c r="M5424" s="1" t="s">
        <v>132</v>
      </c>
      <c r="N5424" s="1" t="s">
        <v>167</v>
      </c>
      <c r="O5424" s="1" t="s">
        <v>93</v>
      </c>
      <c r="P5424">
        <v>30</v>
      </c>
      <c r="Q5424">
        <v>1928</v>
      </c>
      <c r="R5424">
        <v>7345.68</v>
      </c>
      <c r="S5424">
        <v>3.81</v>
      </c>
      <c r="T5424">
        <v>0.13</v>
      </c>
      <c r="U5424">
        <f t="shared" si="1663"/>
        <v>7345.68</v>
      </c>
      <c r="V5424">
        <f t="shared" si="1664"/>
        <v>57840</v>
      </c>
      <c r="W5424" s="1" t="s">
        <v>160</v>
      </c>
      <c r="X5424" s="1" t="s">
        <v>1236</v>
      </c>
      <c r="Y5424" s="1" t="s">
        <v>161</v>
      </c>
      <c r="Z5424" s="3">
        <v>14186</v>
      </c>
      <c r="AA5424" s="4">
        <f t="shared" si="1668"/>
        <v>12104</v>
      </c>
      <c r="AB5424" s="4">
        <f xml:space="preserve"> 2244.740206  + 0.1097478*Q5424</f>
        <v>2456.3339643999998</v>
      </c>
      <c r="AC5424" s="4">
        <f>AF5424</f>
        <v>12104</v>
      </c>
      <c r="AD5424" s="4">
        <f t="shared" si="1669"/>
        <v>4124.333333333333</v>
      </c>
      <c r="AE5424" s="3" t="s">
        <v>2656</v>
      </c>
      <c r="AF5424" s="3">
        <v>12104</v>
      </c>
      <c r="AG5424" s="4">
        <f>AI5424</f>
        <v>12104</v>
      </c>
      <c r="AH5424" s="4">
        <v>82528</v>
      </c>
      <c r="AI5424">
        <f t="shared" si="1665"/>
        <v>12104</v>
      </c>
      <c r="AJ5424" t="s">
        <v>2656</v>
      </c>
      <c r="AK5424" s="2">
        <v>7433.02</v>
      </c>
      <c r="AL5424" s="2">
        <f>AN5424</f>
        <v>7433.02</v>
      </c>
      <c r="AM5424" s="4">
        <v>82528</v>
      </c>
      <c r="AN5424">
        <f>INDEX($AJ$2:$AJ$6811,MATCH(AM5424,$A$2:$A$6811,0))</f>
        <v>7433.02</v>
      </c>
      <c r="AP5424">
        <v>10.3</v>
      </c>
      <c r="AQ5424">
        <v>10.3</v>
      </c>
      <c r="AR5424" s="4">
        <v>11</v>
      </c>
      <c r="AS5424" s="4">
        <v>1</v>
      </c>
      <c r="AT5424" s="4">
        <v>2013</v>
      </c>
      <c r="AU5424" s="4">
        <v>11</v>
      </c>
      <c r="AV5424" s="4">
        <v>1</v>
      </c>
      <c r="AW5424" s="4">
        <v>2013</v>
      </c>
      <c r="AX5424" t="str">
        <f t="shared" si="1666"/>
        <v>No Delay</v>
      </c>
      <c r="AY5424">
        <f t="shared" si="1667"/>
        <v>0</v>
      </c>
    </row>
    <row r="5425" spans="1:51" x14ac:dyDescent="0.2">
      <c r="A5425" s="3">
        <v>84863</v>
      </c>
      <c r="B5425" s="1" t="s">
        <v>477</v>
      </c>
      <c r="C5425" s="1" t="s">
        <v>114</v>
      </c>
      <c r="D5425" s="1" t="s">
        <v>130</v>
      </c>
      <c r="E5425" s="1" t="s">
        <v>101</v>
      </c>
      <c r="F5425" s="1" t="s">
        <v>101</v>
      </c>
      <c r="G5425" s="13" t="s">
        <v>2435</v>
      </c>
      <c r="H5425" s="12">
        <v>41602</v>
      </c>
      <c r="I5425" s="12" t="s">
        <v>2069</v>
      </c>
      <c r="J5425" s="12">
        <v>41620</v>
      </c>
      <c r="K5425" s="4">
        <v>5115</v>
      </c>
      <c r="L5425" s="1" t="s">
        <v>146</v>
      </c>
      <c r="M5425" s="1" t="s">
        <v>132</v>
      </c>
      <c r="N5425" s="1" t="s">
        <v>292</v>
      </c>
      <c r="O5425" s="1" t="s">
        <v>93</v>
      </c>
      <c r="P5425">
        <v>30</v>
      </c>
      <c r="Q5425">
        <v>66205</v>
      </c>
      <c r="R5425">
        <v>814321.5</v>
      </c>
      <c r="S5425">
        <v>12.3</v>
      </c>
      <c r="T5425">
        <v>0.41</v>
      </c>
      <c r="U5425">
        <f t="shared" si="1663"/>
        <v>814321.5</v>
      </c>
      <c r="V5425">
        <f t="shared" si="1664"/>
        <v>1986150</v>
      </c>
      <c r="W5425" s="1" t="s">
        <v>160</v>
      </c>
      <c r="X5425" s="1" t="s">
        <v>1236</v>
      </c>
      <c r="Y5425" s="1" t="s">
        <v>161</v>
      </c>
      <c r="Z5425" s="3">
        <v>13722</v>
      </c>
      <c r="AA5425" s="4">
        <f t="shared" si="1668"/>
        <v>12121</v>
      </c>
      <c r="AB5425" s="4">
        <f xml:space="preserve"> 2244.740206  + 0.1097478*Q5425</f>
        <v>9510.5933050000003</v>
      </c>
      <c r="AC5425" s="4">
        <f>AF5425</f>
        <v>12121</v>
      </c>
      <c r="AD5425" s="4">
        <f t="shared" si="1669"/>
        <v>12121</v>
      </c>
      <c r="AE5425" s="4">
        <v>12121</v>
      </c>
      <c r="AF5425" s="4">
        <v>12121</v>
      </c>
      <c r="AG5425" s="4">
        <f>AE5425</f>
        <v>12121</v>
      </c>
      <c r="AI5425" t="e">
        <f t="shared" si="1665"/>
        <v>#N/A</v>
      </c>
      <c r="AJ5425" t="s">
        <v>81</v>
      </c>
      <c r="AK5425" s="2"/>
      <c r="AL5425" s="2" t="str">
        <f>AJ5425</f>
        <v>Freight Included in Commodity Cost</v>
      </c>
      <c r="AM5425" s="4"/>
      <c r="AN5425" t="e">
        <f>VLOOKUP([1]!Tabelle13[[#This Row],[Vlookup this ID for freight costs]],$AL$2:$AL$6811,2,FALSE)</f>
        <v>#REF!</v>
      </c>
      <c r="AP5425">
        <v>1007.32</v>
      </c>
      <c r="AQ5425">
        <v>1007.32</v>
      </c>
      <c r="AR5425" s="4">
        <v>24</v>
      </c>
      <c r="AS5425" s="4">
        <v>11</v>
      </c>
      <c r="AT5425" s="4">
        <v>2013</v>
      </c>
      <c r="AU5425" s="4">
        <v>12</v>
      </c>
      <c r="AV5425" s="4">
        <v>12</v>
      </c>
      <c r="AW5425" s="4">
        <v>2013</v>
      </c>
      <c r="AX5425" t="str">
        <f t="shared" si="1666"/>
        <v>Delay</v>
      </c>
      <c r="AY5425">
        <f t="shared" si="1667"/>
        <v>18</v>
      </c>
    </row>
    <row r="5426" spans="1:51" x14ac:dyDescent="0.2">
      <c r="A5426" s="3">
        <v>83648</v>
      </c>
      <c r="B5426" s="1" t="s">
        <v>151</v>
      </c>
      <c r="C5426" s="1" t="s">
        <v>65</v>
      </c>
      <c r="D5426" s="1" t="s">
        <v>130</v>
      </c>
      <c r="E5426" s="1" t="s">
        <v>152</v>
      </c>
      <c r="F5426" s="1" t="s">
        <v>152</v>
      </c>
      <c r="G5426" s="13" t="s">
        <v>1492</v>
      </c>
      <c r="H5426" s="12">
        <v>41316</v>
      </c>
      <c r="I5426" s="12" t="s">
        <v>1492</v>
      </c>
      <c r="J5426" s="12">
        <v>41316</v>
      </c>
      <c r="K5426" s="4">
        <v>4438</v>
      </c>
      <c r="L5426" s="1" t="s">
        <v>146</v>
      </c>
      <c r="M5426" s="1" t="s">
        <v>132</v>
      </c>
      <c r="N5426" s="1" t="s">
        <v>292</v>
      </c>
      <c r="O5426" s="1" t="s">
        <v>93</v>
      </c>
      <c r="P5426">
        <v>30</v>
      </c>
      <c r="Q5426">
        <v>98791</v>
      </c>
      <c r="R5426">
        <v>1352448.79</v>
      </c>
      <c r="S5426">
        <v>13.69</v>
      </c>
      <c r="T5426">
        <v>0.46</v>
      </c>
      <c r="U5426">
        <f t="shared" si="1663"/>
        <v>1352448.79</v>
      </c>
      <c r="V5426">
        <f t="shared" si="1664"/>
        <v>2963730</v>
      </c>
      <c r="W5426" s="1" t="s">
        <v>160</v>
      </c>
      <c r="X5426" s="1" t="s">
        <v>1236</v>
      </c>
      <c r="Y5426" s="1" t="s">
        <v>161</v>
      </c>
      <c r="Z5426" s="3">
        <v>7348</v>
      </c>
      <c r="AA5426" s="4">
        <f t="shared" si="1668"/>
        <v>12135</v>
      </c>
      <c r="AB5426" s="4">
        <f xml:space="preserve"> 2244.740206  + 0.1097478*Q5426</f>
        <v>13086.8351158</v>
      </c>
      <c r="AC5426" s="4">
        <f>AF5426</f>
        <v>12135</v>
      </c>
      <c r="AD5426" s="4">
        <f t="shared" si="1669"/>
        <v>12135</v>
      </c>
      <c r="AE5426" s="4">
        <v>12135</v>
      </c>
      <c r="AF5426" s="4">
        <v>12135</v>
      </c>
      <c r="AG5426" s="4">
        <f>AE5426</f>
        <v>12135</v>
      </c>
      <c r="AI5426" t="e">
        <f t="shared" si="1665"/>
        <v>#N/A</v>
      </c>
      <c r="AJ5426">
        <v>29780.5</v>
      </c>
      <c r="AK5426" s="2">
        <v>29780.5</v>
      </c>
      <c r="AL5426" s="2">
        <f>AJ5426</f>
        <v>29780.5</v>
      </c>
      <c r="AM5426" s="4"/>
      <c r="AN5426" t="e">
        <f>VLOOKUP([1]!Tabelle13[[#This Row],[Vlookup this ID for freight costs]],$AL$2:$AL$6811,2,FALSE)</f>
        <v>#REF!</v>
      </c>
      <c r="AP5426">
        <v>1896.13</v>
      </c>
      <c r="AQ5426">
        <v>1896.13</v>
      </c>
      <c r="AR5426" s="4">
        <v>11</v>
      </c>
      <c r="AS5426" s="4">
        <v>2</v>
      </c>
      <c r="AT5426" s="4">
        <v>2013</v>
      </c>
      <c r="AU5426" s="4">
        <v>11</v>
      </c>
      <c r="AV5426" s="4">
        <v>2</v>
      </c>
      <c r="AW5426" s="4">
        <v>2013</v>
      </c>
      <c r="AX5426" t="str">
        <f t="shared" si="1666"/>
        <v>No Delay</v>
      </c>
      <c r="AY5426">
        <f t="shared" si="1667"/>
        <v>0</v>
      </c>
    </row>
    <row r="5427" spans="1:51" x14ac:dyDescent="0.2">
      <c r="A5427" s="3">
        <v>64351</v>
      </c>
      <c r="B5427" s="1" t="s">
        <v>168</v>
      </c>
      <c r="C5427" s="1" t="s">
        <v>150</v>
      </c>
      <c r="D5427" s="1" t="s">
        <v>100</v>
      </c>
      <c r="E5427" s="1" t="s">
        <v>253</v>
      </c>
      <c r="F5427" s="1" t="s">
        <v>253</v>
      </c>
      <c r="G5427" s="13" t="s">
        <v>254</v>
      </c>
      <c r="H5427" s="12">
        <v>40826</v>
      </c>
      <c r="I5427" s="12" t="s">
        <v>254</v>
      </c>
      <c r="J5427" s="12">
        <v>40826</v>
      </c>
      <c r="K5427" s="4">
        <v>3505</v>
      </c>
      <c r="L5427" s="1" t="s">
        <v>146</v>
      </c>
      <c r="M5427" s="1" t="s">
        <v>170</v>
      </c>
      <c r="N5427" s="1" t="s">
        <v>167</v>
      </c>
      <c r="O5427" s="1" t="s">
        <v>93</v>
      </c>
      <c r="P5427">
        <v>30</v>
      </c>
      <c r="Q5427">
        <v>90273</v>
      </c>
      <c r="R5427">
        <v>407131.23</v>
      </c>
      <c r="S5427">
        <v>4.51</v>
      </c>
      <c r="T5427">
        <v>0.15</v>
      </c>
      <c r="U5427">
        <f t="shared" si="1663"/>
        <v>407131.23</v>
      </c>
      <c r="V5427">
        <f t="shared" si="1664"/>
        <v>2708190</v>
      </c>
      <c r="W5427" s="1" t="s">
        <v>155</v>
      </c>
      <c r="X5427" s="1" t="s">
        <v>1236</v>
      </c>
      <c r="Y5427" s="1" t="s">
        <v>156</v>
      </c>
      <c r="Z5427" s="3">
        <v>8107</v>
      </c>
      <c r="AA5427" s="4">
        <f>AB5427</f>
        <v>12152.077074000001</v>
      </c>
      <c r="AB5427" s="2">
        <f>2245.156962+0.109744*Q5427</f>
        <v>12152.077074000001</v>
      </c>
      <c r="AC5427" s="4">
        <f>AD5427</f>
        <v>12152.077074000001</v>
      </c>
      <c r="AD5427" s="4">
        <f t="shared" si="1669"/>
        <v>12152.077074000001</v>
      </c>
      <c r="AE5427" s="4" t="s">
        <v>62</v>
      </c>
      <c r="AG5427" s="4" t="str">
        <f>AE5427</f>
        <v>Weight Captured Separately</v>
      </c>
      <c r="AI5427" t="e">
        <f t="shared" si="1665"/>
        <v>#N/A</v>
      </c>
      <c r="AJ5427" t="s">
        <v>81</v>
      </c>
      <c r="AK5427" s="2"/>
      <c r="AL5427" s="2" t="str">
        <f>AJ5427</f>
        <v>Freight Included in Commodity Cost</v>
      </c>
      <c r="AM5427" s="4"/>
      <c r="AN5427" t="e">
        <f>VLOOKUP([1]!Tabelle13[[#This Row],[Vlookup this ID for freight costs]],$AL$2:$AL$6811,2,FALSE)</f>
        <v>#REF!</v>
      </c>
      <c r="AO5427">
        <f>IF(AK:AK="",AC:AC*6.242+1.383 -2.844 + 3.145 -2.265  -2.026,AK:AK)</f>
        <v>75850.658095908017</v>
      </c>
      <c r="AP5427">
        <v>671.77</v>
      </c>
      <c r="AQ5427">
        <v>671.77</v>
      </c>
      <c r="AR5427" s="4">
        <v>10</v>
      </c>
      <c r="AS5427" s="4">
        <v>10</v>
      </c>
      <c r="AT5427" s="4">
        <v>2011</v>
      </c>
      <c r="AU5427" s="4">
        <v>10</v>
      </c>
      <c r="AV5427" s="4">
        <v>10</v>
      </c>
      <c r="AW5427" s="4">
        <v>2011</v>
      </c>
      <c r="AX5427" t="str">
        <f t="shared" si="1666"/>
        <v>No Delay</v>
      </c>
      <c r="AY5427">
        <f t="shared" si="1667"/>
        <v>0</v>
      </c>
    </row>
    <row r="5428" spans="1:51" x14ac:dyDescent="0.2">
      <c r="A5428" s="3">
        <v>83630</v>
      </c>
      <c r="B5428" s="1" t="s">
        <v>140</v>
      </c>
      <c r="C5428" s="1" t="s">
        <v>99</v>
      </c>
      <c r="D5428" s="1" t="s">
        <v>130</v>
      </c>
      <c r="E5428" s="1" t="s">
        <v>101</v>
      </c>
      <c r="F5428" s="1" t="s">
        <v>101</v>
      </c>
      <c r="G5428" s="13" t="s">
        <v>369</v>
      </c>
      <c r="H5428" s="12">
        <v>41243</v>
      </c>
      <c r="I5428" s="12" t="s">
        <v>739</v>
      </c>
      <c r="J5428" s="12">
        <v>41213</v>
      </c>
      <c r="K5428" s="4">
        <v>4257</v>
      </c>
      <c r="L5428" s="1" t="s">
        <v>146</v>
      </c>
      <c r="M5428" s="1" t="s">
        <v>132</v>
      </c>
      <c r="N5428" s="1" t="s">
        <v>408</v>
      </c>
      <c r="O5428" s="1" t="s">
        <v>93</v>
      </c>
      <c r="P5428">
        <v>120</v>
      </c>
      <c r="Q5428">
        <v>22920</v>
      </c>
      <c r="R5428">
        <v>611964</v>
      </c>
      <c r="S5428">
        <v>26.7</v>
      </c>
      <c r="T5428">
        <v>0.22</v>
      </c>
      <c r="U5428">
        <f t="shared" si="1663"/>
        <v>611964</v>
      </c>
      <c r="V5428">
        <f t="shared" si="1664"/>
        <v>2750400</v>
      </c>
      <c r="W5428" s="1" t="s">
        <v>160</v>
      </c>
      <c r="X5428" s="1" t="s">
        <v>1236</v>
      </c>
      <c r="Y5428" s="1" t="s">
        <v>161</v>
      </c>
      <c r="Z5428" s="3">
        <v>11983</v>
      </c>
      <c r="AA5428" s="4">
        <f t="shared" si="1668"/>
        <v>12181</v>
      </c>
      <c r="AB5428" s="4">
        <f t="shared" ref="AB5428:AB5459" si="1679" xml:space="preserve"> 2244.740206  + 0.1097478*Q5428</f>
        <v>4760.1597820000006</v>
      </c>
      <c r="AC5428" s="4">
        <f t="shared" ref="AC5428:AC5459" si="1680">AF5428</f>
        <v>12181</v>
      </c>
      <c r="AD5428" s="4">
        <f t="shared" si="1669"/>
        <v>12181</v>
      </c>
      <c r="AE5428" s="4">
        <v>12181</v>
      </c>
      <c r="AF5428" s="4">
        <v>12181</v>
      </c>
      <c r="AG5428" s="4">
        <f>AE5428</f>
        <v>12181</v>
      </c>
      <c r="AI5428" t="e">
        <f t="shared" si="1665"/>
        <v>#N/A</v>
      </c>
      <c r="AJ5428">
        <v>7134.39</v>
      </c>
      <c r="AK5428" s="2">
        <v>7134.39</v>
      </c>
      <c r="AL5428" s="2">
        <f>AJ5428</f>
        <v>7134.39</v>
      </c>
      <c r="AM5428" s="4"/>
      <c r="AN5428" t="e">
        <f>VLOOKUP([1]!Tabelle13[[#This Row],[Vlookup this ID for freight costs]],$AL$2:$AL$6811,2,FALSE)</f>
        <v>#REF!</v>
      </c>
      <c r="AP5428">
        <v>857.97</v>
      </c>
      <c r="AQ5428">
        <v>857.97</v>
      </c>
      <c r="AR5428" s="4">
        <v>30</v>
      </c>
      <c r="AS5428" s="4">
        <v>11</v>
      </c>
      <c r="AT5428" s="4">
        <v>2012</v>
      </c>
      <c r="AU5428" s="4">
        <v>31</v>
      </c>
      <c r="AV5428" s="4">
        <v>10</v>
      </c>
      <c r="AW5428" s="4">
        <v>2012</v>
      </c>
      <c r="AX5428" t="str">
        <f t="shared" si="1666"/>
        <v>No Delay</v>
      </c>
      <c r="AY5428">
        <f t="shared" si="1667"/>
        <v>0</v>
      </c>
    </row>
    <row r="5429" spans="1:51" x14ac:dyDescent="0.2">
      <c r="A5429" s="3">
        <v>86522</v>
      </c>
      <c r="B5429" s="1" t="s">
        <v>140</v>
      </c>
      <c r="C5429" s="1" t="s">
        <v>99</v>
      </c>
      <c r="D5429" s="1" t="s">
        <v>130</v>
      </c>
      <c r="E5429" s="1" t="s">
        <v>101</v>
      </c>
      <c r="F5429" s="1" t="s">
        <v>101</v>
      </c>
      <c r="G5429" s="13" t="s">
        <v>369</v>
      </c>
      <c r="H5429" s="12">
        <v>41243</v>
      </c>
      <c r="I5429" s="12" t="s">
        <v>739</v>
      </c>
      <c r="J5429" s="12">
        <v>41213</v>
      </c>
      <c r="K5429" s="4">
        <v>4261</v>
      </c>
      <c r="L5429" s="1" t="s">
        <v>146</v>
      </c>
      <c r="M5429" s="1" t="s">
        <v>132</v>
      </c>
      <c r="N5429" s="1" t="s">
        <v>159</v>
      </c>
      <c r="O5429" s="1" t="s">
        <v>93</v>
      </c>
      <c r="P5429">
        <v>30</v>
      </c>
      <c r="Q5429">
        <v>43040</v>
      </c>
      <c r="R5429">
        <v>283633.59999999998</v>
      </c>
      <c r="S5429">
        <v>6.59</v>
      </c>
      <c r="T5429">
        <v>0.22</v>
      </c>
      <c r="U5429">
        <f t="shared" si="1663"/>
        <v>283633.59999999998</v>
      </c>
      <c r="V5429">
        <f t="shared" si="1664"/>
        <v>1291200</v>
      </c>
      <c r="W5429" s="1" t="s">
        <v>160</v>
      </c>
      <c r="X5429" s="1" t="s">
        <v>1236</v>
      </c>
      <c r="Y5429" s="1" t="s">
        <v>161</v>
      </c>
      <c r="Z5429" s="3">
        <v>11983</v>
      </c>
      <c r="AA5429" s="4">
        <f t="shared" si="1668"/>
        <v>12181</v>
      </c>
      <c r="AB5429" s="4">
        <f t="shared" si="1679"/>
        <v>6968.2855180000006</v>
      </c>
      <c r="AC5429" s="4">
        <f t="shared" si="1680"/>
        <v>12181</v>
      </c>
      <c r="AD5429" s="4">
        <f t="shared" si="1669"/>
        <v>12181</v>
      </c>
      <c r="AE5429" s="3" t="s">
        <v>2657</v>
      </c>
      <c r="AF5429" s="3">
        <v>12181</v>
      </c>
      <c r="AG5429" s="4">
        <f>AI5429</f>
        <v>12181</v>
      </c>
      <c r="AH5429" s="4">
        <v>83630</v>
      </c>
      <c r="AI5429">
        <f t="shared" si="1665"/>
        <v>12181</v>
      </c>
      <c r="AJ5429" t="s">
        <v>2657</v>
      </c>
      <c r="AK5429" s="2">
        <v>7134.39</v>
      </c>
      <c r="AL5429" s="2">
        <f>AN5429</f>
        <v>7134.39</v>
      </c>
      <c r="AM5429" s="4">
        <v>83630</v>
      </c>
      <c r="AN5429">
        <f>INDEX($AJ$2:$AJ$6811,MATCH(AM5429,$A$2:$A$6811,0))</f>
        <v>7134.39</v>
      </c>
      <c r="AP5429">
        <v>397.65</v>
      </c>
      <c r="AQ5429">
        <v>397.65</v>
      </c>
      <c r="AR5429" s="4">
        <v>30</v>
      </c>
      <c r="AS5429" s="4">
        <v>11</v>
      </c>
      <c r="AT5429" s="4">
        <v>2012</v>
      </c>
      <c r="AU5429" s="4">
        <v>31</v>
      </c>
      <c r="AV5429" s="4">
        <v>10</v>
      </c>
      <c r="AW5429" s="4">
        <v>2012</v>
      </c>
      <c r="AX5429" t="str">
        <f t="shared" si="1666"/>
        <v>No Delay</v>
      </c>
      <c r="AY5429">
        <f t="shared" si="1667"/>
        <v>0</v>
      </c>
    </row>
    <row r="5430" spans="1:51" x14ac:dyDescent="0.2">
      <c r="A5430" s="3">
        <v>84195</v>
      </c>
      <c r="B5430" s="1" t="s">
        <v>140</v>
      </c>
      <c r="C5430" s="1" t="s">
        <v>99</v>
      </c>
      <c r="D5430" s="1" t="s">
        <v>130</v>
      </c>
      <c r="E5430" s="1" t="s">
        <v>101</v>
      </c>
      <c r="F5430" s="1" t="s">
        <v>101</v>
      </c>
      <c r="G5430" s="13" t="s">
        <v>369</v>
      </c>
      <c r="H5430" s="12">
        <v>41243</v>
      </c>
      <c r="I5430" s="12" t="s">
        <v>739</v>
      </c>
      <c r="J5430" s="12">
        <v>41213</v>
      </c>
      <c r="K5430" s="4">
        <v>4258</v>
      </c>
      <c r="L5430" s="1" t="s">
        <v>146</v>
      </c>
      <c r="M5430" s="1" t="s">
        <v>132</v>
      </c>
      <c r="N5430" s="1" t="s">
        <v>1024</v>
      </c>
      <c r="O5430" s="1" t="s">
        <v>93</v>
      </c>
      <c r="P5430">
        <v>60</v>
      </c>
      <c r="Q5430">
        <v>13499</v>
      </c>
      <c r="R5430">
        <v>58045.7</v>
      </c>
      <c r="S5430">
        <v>4.3</v>
      </c>
      <c r="T5430">
        <v>7.0000000000000007E-2</v>
      </c>
      <c r="U5430">
        <f t="shared" si="1663"/>
        <v>58045.7</v>
      </c>
      <c r="V5430">
        <f t="shared" si="1664"/>
        <v>809940</v>
      </c>
      <c r="W5430" s="1" t="s">
        <v>204</v>
      </c>
      <c r="X5430" s="1" t="s">
        <v>1236</v>
      </c>
      <c r="Y5430" s="1" t="s">
        <v>205</v>
      </c>
      <c r="Z5430" s="3">
        <v>12547</v>
      </c>
      <c r="AA5430" s="4">
        <f t="shared" si="1668"/>
        <v>12181</v>
      </c>
      <c r="AB5430" s="4">
        <f t="shared" si="1679"/>
        <v>3726.2257582000002</v>
      </c>
      <c r="AC5430" s="4">
        <f t="shared" si="1680"/>
        <v>12181</v>
      </c>
      <c r="AD5430" s="4">
        <f t="shared" si="1669"/>
        <v>12181</v>
      </c>
      <c r="AE5430" s="3" t="s">
        <v>2657</v>
      </c>
      <c r="AF5430" s="3">
        <v>12181</v>
      </c>
      <c r="AG5430" s="4">
        <f>AI5430</f>
        <v>12181</v>
      </c>
      <c r="AH5430" s="4">
        <v>83630</v>
      </c>
      <c r="AI5430">
        <f t="shared" si="1665"/>
        <v>12181</v>
      </c>
      <c r="AJ5430" t="s">
        <v>2657</v>
      </c>
      <c r="AK5430" s="2">
        <v>7134.39</v>
      </c>
      <c r="AL5430" s="2">
        <f>AN5430</f>
        <v>7134.39</v>
      </c>
      <c r="AM5430" s="4">
        <v>83630</v>
      </c>
      <c r="AN5430">
        <f>INDEX($AJ$2:$AJ$6811,MATCH(AM5430,$A$2:$A$6811,0))</f>
        <v>7134.39</v>
      </c>
      <c r="AP5430">
        <v>81.38</v>
      </c>
      <c r="AQ5430">
        <v>81.38</v>
      </c>
      <c r="AR5430" s="4">
        <v>30</v>
      </c>
      <c r="AS5430" s="4">
        <v>11</v>
      </c>
      <c r="AT5430" s="4">
        <v>2012</v>
      </c>
      <c r="AU5430" s="4">
        <v>31</v>
      </c>
      <c r="AV5430" s="4">
        <v>10</v>
      </c>
      <c r="AW5430" s="4">
        <v>2012</v>
      </c>
      <c r="AX5430" t="str">
        <f t="shared" si="1666"/>
        <v>No Delay</v>
      </c>
      <c r="AY5430">
        <f t="shared" si="1667"/>
        <v>0</v>
      </c>
    </row>
    <row r="5431" spans="1:51" x14ac:dyDescent="0.2">
      <c r="A5431" s="3">
        <v>84759</v>
      </c>
      <c r="B5431" s="1" t="s">
        <v>140</v>
      </c>
      <c r="C5431" s="1" t="s">
        <v>99</v>
      </c>
      <c r="D5431" s="1" t="s">
        <v>130</v>
      </c>
      <c r="E5431" s="1" t="s">
        <v>101</v>
      </c>
      <c r="F5431" s="1" t="s">
        <v>101</v>
      </c>
      <c r="G5431" s="13" t="s">
        <v>369</v>
      </c>
      <c r="H5431" s="12">
        <v>41243</v>
      </c>
      <c r="I5431" s="12" t="s">
        <v>739</v>
      </c>
      <c r="J5431" s="12">
        <v>41213</v>
      </c>
      <c r="K5431" s="4">
        <v>4259</v>
      </c>
      <c r="L5431" s="1" t="s">
        <v>146</v>
      </c>
      <c r="M5431" s="1" t="s">
        <v>132</v>
      </c>
      <c r="N5431" s="1" t="s">
        <v>163</v>
      </c>
      <c r="O5431" s="1" t="s">
        <v>93</v>
      </c>
      <c r="P5431">
        <v>60</v>
      </c>
      <c r="Q5431">
        <v>13784</v>
      </c>
      <c r="R5431">
        <v>178640.64000000001</v>
      </c>
      <c r="S5431">
        <v>12.96</v>
      </c>
      <c r="T5431">
        <v>0.22</v>
      </c>
      <c r="U5431">
        <f t="shared" si="1663"/>
        <v>178640.64000000001</v>
      </c>
      <c r="V5431">
        <f t="shared" si="1664"/>
        <v>827040</v>
      </c>
      <c r="W5431" s="1" t="s">
        <v>160</v>
      </c>
      <c r="X5431" s="1" t="s">
        <v>1236</v>
      </c>
      <c r="Y5431" s="1" t="s">
        <v>161</v>
      </c>
      <c r="Z5431" s="3">
        <v>11983</v>
      </c>
      <c r="AA5431" s="4">
        <f t="shared" si="1668"/>
        <v>12181</v>
      </c>
      <c r="AB5431" s="4">
        <f t="shared" si="1679"/>
        <v>3757.5038812000003</v>
      </c>
      <c r="AC5431" s="4">
        <f t="shared" si="1680"/>
        <v>12181</v>
      </c>
      <c r="AD5431" s="4">
        <f t="shared" si="1669"/>
        <v>12181</v>
      </c>
      <c r="AE5431" s="3" t="s">
        <v>2657</v>
      </c>
      <c r="AF5431" s="3">
        <v>12181</v>
      </c>
      <c r="AG5431" s="4">
        <f>AI5431</f>
        <v>12181</v>
      </c>
      <c r="AH5431" s="4">
        <v>83630</v>
      </c>
      <c r="AI5431">
        <f t="shared" si="1665"/>
        <v>12181</v>
      </c>
      <c r="AJ5431" t="s">
        <v>2657</v>
      </c>
      <c r="AK5431" s="2">
        <v>7134.39</v>
      </c>
      <c r="AL5431" s="2">
        <f>AN5431</f>
        <v>7134.39</v>
      </c>
      <c r="AM5431" s="4">
        <v>83630</v>
      </c>
      <c r="AN5431">
        <f>INDEX($AJ$2:$AJ$6811,MATCH(AM5431,$A$2:$A$6811,0))</f>
        <v>7134.39</v>
      </c>
      <c r="AP5431">
        <v>250.45</v>
      </c>
      <c r="AQ5431">
        <v>250.45</v>
      </c>
      <c r="AR5431" s="4">
        <v>30</v>
      </c>
      <c r="AS5431" s="4">
        <v>11</v>
      </c>
      <c r="AT5431" s="4">
        <v>2012</v>
      </c>
      <c r="AU5431" s="4">
        <v>31</v>
      </c>
      <c r="AV5431" s="4">
        <v>10</v>
      </c>
      <c r="AW5431" s="4">
        <v>2012</v>
      </c>
      <c r="AX5431" t="str">
        <f t="shared" si="1666"/>
        <v>No Delay</v>
      </c>
      <c r="AY5431">
        <f t="shared" si="1667"/>
        <v>0</v>
      </c>
    </row>
    <row r="5432" spans="1:51" x14ac:dyDescent="0.2">
      <c r="A5432" s="3">
        <v>83237</v>
      </c>
      <c r="B5432" s="1" t="s">
        <v>215</v>
      </c>
      <c r="C5432" s="1" t="s">
        <v>89</v>
      </c>
      <c r="D5432" s="1" t="s">
        <v>130</v>
      </c>
      <c r="E5432" s="1" t="s">
        <v>101</v>
      </c>
      <c r="F5432" s="1" t="s">
        <v>101</v>
      </c>
      <c r="G5432" s="13" t="s">
        <v>2658</v>
      </c>
      <c r="H5432" s="12">
        <v>41750</v>
      </c>
      <c r="I5432" s="12" t="s">
        <v>500</v>
      </c>
      <c r="J5432" s="12">
        <v>41801</v>
      </c>
      <c r="K5432" s="4">
        <v>5520</v>
      </c>
      <c r="L5432" s="1" t="s">
        <v>146</v>
      </c>
      <c r="M5432" s="1" t="s">
        <v>132</v>
      </c>
      <c r="N5432" s="1" t="s">
        <v>154</v>
      </c>
      <c r="O5432" s="1" t="s">
        <v>93</v>
      </c>
      <c r="P5432">
        <v>60</v>
      </c>
      <c r="Q5432">
        <v>100000</v>
      </c>
      <c r="R5432">
        <v>811000</v>
      </c>
      <c r="S5432">
        <v>8.11</v>
      </c>
      <c r="T5432">
        <v>0.14000000000000001</v>
      </c>
      <c r="U5432">
        <f t="shared" si="1663"/>
        <v>811000</v>
      </c>
      <c r="V5432">
        <f t="shared" si="1664"/>
        <v>6000000</v>
      </c>
      <c r="W5432" s="1" t="s">
        <v>197</v>
      </c>
      <c r="X5432" s="1" t="s">
        <v>1236</v>
      </c>
      <c r="Y5432" s="1" t="s">
        <v>3082</v>
      </c>
      <c r="Z5432" s="3">
        <v>11943</v>
      </c>
      <c r="AA5432" s="4">
        <f t="shared" si="1668"/>
        <v>12199</v>
      </c>
      <c r="AB5432" s="4">
        <f t="shared" si="1679"/>
        <v>13219.520206000001</v>
      </c>
      <c r="AC5432" s="4">
        <f t="shared" si="1680"/>
        <v>12199</v>
      </c>
      <c r="AD5432" s="4">
        <f t="shared" si="1669"/>
        <v>22977.692307692309</v>
      </c>
      <c r="AE5432" s="4">
        <v>12199</v>
      </c>
      <c r="AF5432" s="4">
        <v>12199</v>
      </c>
      <c r="AG5432" s="4">
        <f>AE5432</f>
        <v>12199</v>
      </c>
      <c r="AI5432" t="e">
        <f t="shared" si="1665"/>
        <v>#N/A</v>
      </c>
      <c r="AJ5432">
        <v>46520.17</v>
      </c>
      <c r="AK5432" s="2">
        <v>46520.17</v>
      </c>
      <c r="AL5432" s="2">
        <f>AJ5432</f>
        <v>46520.17</v>
      </c>
      <c r="AM5432" s="4"/>
      <c r="AN5432" t="e">
        <f>VLOOKUP([1]!Tabelle13[[#This Row],[Vlookup this ID for freight costs]],$AL$2:$AL$6811,2,FALSE)</f>
        <v>#REF!</v>
      </c>
      <c r="AP5432">
        <v>833.71</v>
      </c>
      <c r="AQ5432">
        <v>833.71</v>
      </c>
      <c r="AR5432" s="4">
        <v>21</v>
      </c>
      <c r="AS5432" s="4">
        <v>4</v>
      </c>
      <c r="AT5432" s="4">
        <v>2014</v>
      </c>
      <c r="AU5432" s="4">
        <v>11</v>
      </c>
      <c r="AV5432" s="4">
        <v>6</v>
      </c>
      <c r="AW5432" s="4">
        <v>2014</v>
      </c>
      <c r="AX5432" t="str">
        <f t="shared" si="1666"/>
        <v>Delay</v>
      </c>
      <c r="AY5432">
        <f t="shared" si="1667"/>
        <v>51</v>
      </c>
    </row>
    <row r="5433" spans="1:51" x14ac:dyDescent="0.2">
      <c r="A5433" s="3">
        <v>84362</v>
      </c>
      <c r="B5433" s="1" t="s">
        <v>215</v>
      </c>
      <c r="C5433" s="1" t="s">
        <v>89</v>
      </c>
      <c r="D5433" s="1" t="s">
        <v>130</v>
      </c>
      <c r="E5433" s="1" t="s">
        <v>101</v>
      </c>
      <c r="F5433" s="1" t="s">
        <v>101</v>
      </c>
      <c r="G5433" s="13" t="s">
        <v>2658</v>
      </c>
      <c r="H5433" s="12">
        <v>41750</v>
      </c>
      <c r="I5433" s="12" t="s">
        <v>500</v>
      </c>
      <c r="J5433" s="12">
        <v>41801</v>
      </c>
      <c r="K5433" s="4">
        <v>5525</v>
      </c>
      <c r="L5433" s="1" t="s">
        <v>146</v>
      </c>
      <c r="M5433" s="1" t="s">
        <v>132</v>
      </c>
      <c r="N5433" s="1" t="s">
        <v>389</v>
      </c>
      <c r="O5433" s="1" t="s">
        <v>93</v>
      </c>
      <c r="P5433">
        <v>30</v>
      </c>
      <c r="Q5433">
        <v>489</v>
      </c>
      <c r="R5433">
        <v>6611.28</v>
      </c>
      <c r="S5433">
        <v>13.52</v>
      </c>
      <c r="T5433">
        <v>0.45</v>
      </c>
      <c r="U5433">
        <f t="shared" si="1663"/>
        <v>6611.28</v>
      </c>
      <c r="V5433">
        <f t="shared" si="1664"/>
        <v>14670</v>
      </c>
      <c r="W5433" s="1" t="s">
        <v>160</v>
      </c>
      <c r="X5433" s="1" t="s">
        <v>1236</v>
      </c>
      <c r="Y5433" s="1" t="s">
        <v>161</v>
      </c>
      <c r="Z5433" s="3">
        <v>12573</v>
      </c>
      <c r="AA5433" s="4">
        <f t="shared" si="1668"/>
        <v>12199</v>
      </c>
      <c r="AB5433" s="4">
        <f t="shared" si="1679"/>
        <v>2298.4068802000002</v>
      </c>
      <c r="AC5433" s="4">
        <f t="shared" si="1680"/>
        <v>12199</v>
      </c>
      <c r="AD5433" s="4">
        <f t="shared" si="1669"/>
        <v>4196.0095689999998</v>
      </c>
      <c r="AE5433" s="3" t="s">
        <v>2659</v>
      </c>
      <c r="AF5433" s="3">
        <v>12199</v>
      </c>
      <c r="AG5433" s="4">
        <f>AI5433</f>
        <v>12199</v>
      </c>
      <c r="AH5433" s="4">
        <v>83237</v>
      </c>
      <c r="AI5433">
        <f t="shared" si="1665"/>
        <v>12199</v>
      </c>
      <c r="AJ5433" t="s">
        <v>2659</v>
      </c>
      <c r="AK5433" s="2">
        <v>46520.17</v>
      </c>
      <c r="AL5433" s="2">
        <f>AN5433</f>
        <v>46520.17</v>
      </c>
      <c r="AM5433" s="4">
        <v>83237</v>
      </c>
      <c r="AN5433">
        <f>INDEX($AJ$2:$AJ$6811,MATCH(AM5433,$A$2:$A$6811,0))</f>
        <v>46520.17</v>
      </c>
      <c r="AP5433">
        <v>6.8</v>
      </c>
      <c r="AQ5433">
        <v>6.8</v>
      </c>
      <c r="AR5433" s="4">
        <v>21</v>
      </c>
      <c r="AS5433" s="4">
        <v>4</v>
      </c>
      <c r="AT5433" s="4">
        <v>2014</v>
      </c>
      <c r="AU5433" s="4">
        <v>11</v>
      </c>
      <c r="AV5433" s="4">
        <v>6</v>
      </c>
      <c r="AW5433" s="4">
        <v>2014</v>
      </c>
      <c r="AX5433" t="str">
        <f t="shared" si="1666"/>
        <v>Delay</v>
      </c>
      <c r="AY5433">
        <f t="shared" si="1667"/>
        <v>51</v>
      </c>
    </row>
    <row r="5434" spans="1:51" x14ac:dyDescent="0.2">
      <c r="A5434" s="3">
        <v>84920</v>
      </c>
      <c r="B5434" s="1" t="s">
        <v>215</v>
      </c>
      <c r="C5434" s="1" t="s">
        <v>89</v>
      </c>
      <c r="D5434" s="1" t="s">
        <v>130</v>
      </c>
      <c r="E5434" s="1" t="s">
        <v>101</v>
      </c>
      <c r="F5434" s="1" t="s">
        <v>101</v>
      </c>
      <c r="G5434" s="13" t="s">
        <v>2658</v>
      </c>
      <c r="H5434" s="12">
        <v>41750</v>
      </c>
      <c r="I5434" s="12" t="s">
        <v>500</v>
      </c>
      <c r="J5434" s="12">
        <v>41801</v>
      </c>
      <c r="K5434" s="4">
        <v>5529</v>
      </c>
      <c r="L5434" s="1" t="s">
        <v>146</v>
      </c>
      <c r="M5434" s="1" t="s">
        <v>132</v>
      </c>
      <c r="N5434" s="1" t="s">
        <v>280</v>
      </c>
      <c r="O5434" s="1" t="s">
        <v>93</v>
      </c>
      <c r="P5434">
        <v>30</v>
      </c>
      <c r="Q5434">
        <v>3291</v>
      </c>
      <c r="R5434">
        <v>44494.32</v>
      </c>
      <c r="S5434">
        <v>13.52</v>
      </c>
      <c r="T5434">
        <v>0.45</v>
      </c>
      <c r="U5434">
        <f t="shared" si="1663"/>
        <v>44494.32</v>
      </c>
      <c r="V5434">
        <f t="shared" si="1664"/>
        <v>98730</v>
      </c>
      <c r="W5434" s="1" t="s">
        <v>155</v>
      </c>
      <c r="X5434" s="1" t="s">
        <v>1236</v>
      </c>
      <c r="Y5434" s="1" t="s">
        <v>156</v>
      </c>
      <c r="Z5434" s="3">
        <v>13090</v>
      </c>
      <c r="AA5434" s="4">
        <f t="shared" si="1668"/>
        <v>12199</v>
      </c>
      <c r="AB5434" s="4">
        <f t="shared" si="1679"/>
        <v>2605.9202157999998</v>
      </c>
      <c r="AC5434" s="4">
        <f t="shared" si="1680"/>
        <v>12199</v>
      </c>
      <c r="AD5434" s="4">
        <f t="shared" si="1669"/>
        <v>12199</v>
      </c>
      <c r="AE5434" s="3" t="s">
        <v>2659</v>
      </c>
      <c r="AF5434" s="3">
        <v>12199</v>
      </c>
      <c r="AG5434" s="4">
        <f>AI5434</f>
        <v>12199</v>
      </c>
      <c r="AH5434" s="4">
        <v>83237</v>
      </c>
      <c r="AI5434">
        <f t="shared" si="1665"/>
        <v>12199</v>
      </c>
      <c r="AJ5434" t="s">
        <v>2659</v>
      </c>
      <c r="AK5434" s="2">
        <v>46520.17</v>
      </c>
      <c r="AL5434" s="2">
        <f>AN5434</f>
        <v>46520.17</v>
      </c>
      <c r="AM5434" s="4">
        <v>83237</v>
      </c>
      <c r="AN5434">
        <f>INDEX($AJ$2:$AJ$6811,MATCH(AM5434,$A$2:$A$6811,0))</f>
        <v>46520.17</v>
      </c>
      <c r="AP5434">
        <v>45.74</v>
      </c>
      <c r="AQ5434">
        <v>45.74</v>
      </c>
      <c r="AR5434" s="4">
        <v>21</v>
      </c>
      <c r="AS5434" s="4">
        <v>4</v>
      </c>
      <c r="AT5434" s="4">
        <v>2014</v>
      </c>
      <c r="AU5434" s="4">
        <v>11</v>
      </c>
      <c r="AV5434" s="4">
        <v>6</v>
      </c>
      <c r="AW5434" s="4">
        <v>2014</v>
      </c>
      <c r="AX5434" t="str">
        <f t="shared" si="1666"/>
        <v>Delay</v>
      </c>
      <c r="AY5434">
        <f t="shared" si="1667"/>
        <v>51</v>
      </c>
    </row>
    <row r="5435" spans="1:51" x14ac:dyDescent="0.2">
      <c r="A5435" s="3">
        <v>84921</v>
      </c>
      <c r="B5435" s="1" t="s">
        <v>215</v>
      </c>
      <c r="C5435" s="1" t="s">
        <v>89</v>
      </c>
      <c r="D5435" s="1" t="s">
        <v>130</v>
      </c>
      <c r="E5435" s="1" t="s">
        <v>101</v>
      </c>
      <c r="F5435" s="1" t="s">
        <v>101</v>
      </c>
      <c r="G5435" s="13" t="s">
        <v>2658</v>
      </c>
      <c r="H5435" s="12">
        <v>41750</v>
      </c>
      <c r="I5435" s="12" t="s">
        <v>500</v>
      </c>
      <c r="J5435" s="12">
        <v>41801</v>
      </c>
      <c r="K5435" s="4">
        <v>5530</v>
      </c>
      <c r="L5435" s="1" t="s">
        <v>146</v>
      </c>
      <c r="M5435" s="1" t="s">
        <v>132</v>
      </c>
      <c r="N5435" s="1" t="s">
        <v>280</v>
      </c>
      <c r="O5435" s="1" t="s">
        <v>93</v>
      </c>
      <c r="P5435">
        <v>30</v>
      </c>
      <c r="Q5435">
        <v>3709</v>
      </c>
      <c r="R5435">
        <v>50145.68</v>
      </c>
      <c r="S5435">
        <v>13.52</v>
      </c>
      <c r="T5435">
        <v>0.45</v>
      </c>
      <c r="U5435">
        <f t="shared" si="1663"/>
        <v>50145.68</v>
      </c>
      <c r="V5435">
        <f t="shared" si="1664"/>
        <v>111270</v>
      </c>
      <c r="W5435" s="1" t="s">
        <v>155</v>
      </c>
      <c r="X5435" s="1" t="s">
        <v>1236</v>
      </c>
      <c r="Y5435" s="1" t="s">
        <v>156</v>
      </c>
      <c r="Z5435" s="3">
        <v>13090</v>
      </c>
      <c r="AA5435" s="4">
        <f t="shared" si="1668"/>
        <v>12199</v>
      </c>
      <c r="AB5435" s="4">
        <f t="shared" si="1679"/>
        <v>2651.7947961999998</v>
      </c>
      <c r="AC5435" s="4">
        <f t="shared" si="1680"/>
        <v>12199</v>
      </c>
      <c r="AD5435" s="4">
        <f t="shared" si="1669"/>
        <v>7425.653601</v>
      </c>
      <c r="AE5435" s="3" t="s">
        <v>2659</v>
      </c>
      <c r="AF5435" s="3">
        <v>12199</v>
      </c>
      <c r="AG5435" s="4">
        <f>AI5435</f>
        <v>12199</v>
      </c>
      <c r="AH5435" s="4">
        <v>83237</v>
      </c>
      <c r="AI5435">
        <f t="shared" si="1665"/>
        <v>12199</v>
      </c>
      <c r="AJ5435" t="s">
        <v>2659</v>
      </c>
      <c r="AK5435" s="2">
        <v>46520.17</v>
      </c>
      <c r="AL5435" s="2">
        <f>AN5435</f>
        <v>46520.17</v>
      </c>
      <c r="AM5435" s="4">
        <v>83237</v>
      </c>
      <c r="AN5435">
        <f>INDEX($AJ$2:$AJ$6811,MATCH(AM5435,$A$2:$A$6811,0))</f>
        <v>46520.17</v>
      </c>
      <c r="AP5435">
        <v>51.55</v>
      </c>
      <c r="AQ5435">
        <v>51.55</v>
      </c>
      <c r="AR5435" s="4">
        <v>21</v>
      </c>
      <c r="AS5435" s="4">
        <v>4</v>
      </c>
      <c r="AT5435" s="4">
        <v>2014</v>
      </c>
      <c r="AU5435" s="4">
        <v>11</v>
      </c>
      <c r="AV5435" s="4">
        <v>6</v>
      </c>
      <c r="AW5435" s="4">
        <v>2014</v>
      </c>
      <c r="AX5435" t="str">
        <f t="shared" si="1666"/>
        <v>Delay</v>
      </c>
      <c r="AY5435">
        <f t="shared" si="1667"/>
        <v>51</v>
      </c>
    </row>
    <row r="5436" spans="1:51" x14ac:dyDescent="0.2">
      <c r="A5436" s="3">
        <v>86077</v>
      </c>
      <c r="B5436" s="1" t="s">
        <v>215</v>
      </c>
      <c r="C5436" s="1" t="s">
        <v>89</v>
      </c>
      <c r="D5436" s="1" t="s">
        <v>130</v>
      </c>
      <c r="E5436" s="1" t="s">
        <v>101</v>
      </c>
      <c r="F5436" s="1" t="s">
        <v>101</v>
      </c>
      <c r="G5436" s="13" t="s">
        <v>2658</v>
      </c>
      <c r="H5436" s="12">
        <v>41750</v>
      </c>
      <c r="I5436" s="12" t="s">
        <v>500</v>
      </c>
      <c r="J5436" s="12">
        <v>41801</v>
      </c>
      <c r="K5436" s="4">
        <v>5538</v>
      </c>
      <c r="L5436" s="1" t="s">
        <v>146</v>
      </c>
      <c r="M5436" s="1" t="s">
        <v>132</v>
      </c>
      <c r="N5436" s="1" t="s">
        <v>1520</v>
      </c>
      <c r="O5436" s="1" t="s">
        <v>93</v>
      </c>
      <c r="P5436">
        <v>100</v>
      </c>
      <c r="Q5436">
        <v>4000</v>
      </c>
      <c r="R5436">
        <v>5200</v>
      </c>
      <c r="S5436">
        <v>1.3</v>
      </c>
      <c r="T5436">
        <v>0.01</v>
      </c>
      <c r="U5436">
        <f t="shared" si="1663"/>
        <v>5200</v>
      </c>
      <c r="V5436">
        <f t="shared" si="1664"/>
        <v>400000</v>
      </c>
      <c r="W5436" s="1" t="s">
        <v>155</v>
      </c>
      <c r="X5436" s="1" t="s">
        <v>1236</v>
      </c>
      <c r="Y5436" s="1" t="s">
        <v>156</v>
      </c>
      <c r="Z5436" s="3">
        <v>13090</v>
      </c>
      <c r="AA5436" s="4">
        <f t="shared" si="1668"/>
        <v>12199</v>
      </c>
      <c r="AB5436" s="4">
        <f t="shared" si="1679"/>
        <v>2683.7314059999999</v>
      </c>
      <c r="AC5436" s="4">
        <f t="shared" si="1680"/>
        <v>12199</v>
      </c>
      <c r="AD5436" s="4">
        <f t="shared" si="1669"/>
        <v>6474.5</v>
      </c>
      <c r="AE5436" s="3" t="s">
        <v>2659</v>
      </c>
      <c r="AF5436" s="3">
        <v>12199</v>
      </c>
      <c r="AG5436" s="4">
        <f>AI5436</f>
        <v>12199</v>
      </c>
      <c r="AH5436" s="4">
        <v>83237</v>
      </c>
      <c r="AI5436">
        <f t="shared" si="1665"/>
        <v>12199</v>
      </c>
      <c r="AJ5436" t="s">
        <v>2659</v>
      </c>
      <c r="AK5436" s="2">
        <v>46520.17</v>
      </c>
      <c r="AL5436" s="2">
        <f>AN5436</f>
        <v>46520.17</v>
      </c>
      <c r="AM5436" s="4">
        <v>83237</v>
      </c>
      <c r="AN5436">
        <f>INDEX($AJ$2:$AJ$6811,MATCH(AM5436,$A$2:$A$6811,0))</f>
        <v>46520.17</v>
      </c>
      <c r="AP5436">
        <v>5.35</v>
      </c>
      <c r="AQ5436">
        <v>5.35</v>
      </c>
      <c r="AR5436" s="4">
        <v>21</v>
      </c>
      <c r="AS5436" s="4">
        <v>4</v>
      </c>
      <c r="AT5436" s="4">
        <v>2014</v>
      </c>
      <c r="AU5436" s="4">
        <v>11</v>
      </c>
      <c r="AV5436" s="4">
        <v>6</v>
      </c>
      <c r="AW5436" s="4">
        <v>2014</v>
      </c>
      <c r="AX5436" t="str">
        <f t="shared" si="1666"/>
        <v>Delay</v>
      </c>
      <c r="AY5436">
        <f t="shared" si="1667"/>
        <v>51</v>
      </c>
    </row>
    <row r="5437" spans="1:51" x14ac:dyDescent="0.2">
      <c r="A5437" s="3">
        <v>42797</v>
      </c>
      <c r="B5437" s="1" t="s">
        <v>168</v>
      </c>
      <c r="C5437" s="1" t="s">
        <v>150</v>
      </c>
      <c r="D5437" s="1" t="s">
        <v>100</v>
      </c>
      <c r="E5437" s="1" t="s">
        <v>253</v>
      </c>
      <c r="F5437" s="1" t="s">
        <v>253</v>
      </c>
      <c r="G5437" s="13" t="s">
        <v>332</v>
      </c>
      <c r="H5437" s="12">
        <v>40720</v>
      </c>
      <c r="I5437" s="12" t="s">
        <v>2177</v>
      </c>
      <c r="J5437" s="12">
        <v>40640</v>
      </c>
      <c r="K5437" s="4">
        <v>3135</v>
      </c>
      <c r="L5437" s="1" t="s">
        <v>146</v>
      </c>
      <c r="M5437" s="1" t="s">
        <v>170</v>
      </c>
      <c r="N5437" s="1" t="s">
        <v>302</v>
      </c>
      <c r="O5437" s="1" t="s">
        <v>93</v>
      </c>
      <c r="P5437">
        <v>30</v>
      </c>
      <c r="Q5437">
        <v>130800</v>
      </c>
      <c r="R5437">
        <v>869820</v>
      </c>
      <c r="S5437">
        <v>6.65</v>
      </c>
      <c r="T5437">
        <v>0.22</v>
      </c>
      <c r="U5437">
        <f t="shared" si="1663"/>
        <v>869820</v>
      </c>
      <c r="V5437">
        <f t="shared" si="1664"/>
        <v>3924000</v>
      </c>
      <c r="W5437" s="1" t="s">
        <v>155</v>
      </c>
      <c r="X5437" s="1" t="s">
        <v>1236</v>
      </c>
      <c r="Y5437" s="1" t="s">
        <v>156</v>
      </c>
      <c r="Z5437" s="3">
        <v>8107</v>
      </c>
      <c r="AA5437" s="4">
        <f t="shared" si="1668"/>
        <v>12208</v>
      </c>
      <c r="AB5437" s="4">
        <f t="shared" si="1679"/>
        <v>16599.752445999999</v>
      </c>
      <c r="AC5437" s="4">
        <f t="shared" si="1680"/>
        <v>12208</v>
      </c>
      <c r="AD5437" s="4">
        <f t="shared" si="1669"/>
        <v>12208</v>
      </c>
      <c r="AE5437" s="4">
        <v>12208</v>
      </c>
      <c r="AF5437" s="4">
        <v>12208</v>
      </c>
      <c r="AG5437" s="4">
        <f>AE5437</f>
        <v>12208</v>
      </c>
      <c r="AI5437" t="e">
        <f t="shared" si="1665"/>
        <v>#N/A</v>
      </c>
      <c r="AJ5437">
        <v>13829.57</v>
      </c>
      <c r="AK5437" s="2">
        <v>13829.57</v>
      </c>
      <c r="AL5437" s="2">
        <f>AJ5437</f>
        <v>13829.57</v>
      </c>
      <c r="AM5437" s="4"/>
      <c r="AN5437" t="e">
        <f>VLOOKUP([1]!Tabelle13[[#This Row],[Vlookup this ID for freight costs]],$AL$2:$AL$6811,2,FALSE)</f>
        <v>#REF!</v>
      </c>
      <c r="AP5437">
        <v>1435.2</v>
      </c>
      <c r="AQ5437">
        <v>1435.2</v>
      </c>
      <c r="AR5437" s="4">
        <v>26</v>
      </c>
      <c r="AS5437" s="4">
        <v>6</v>
      </c>
      <c r="AT5437" s="4">
        <v>2011</v>
      </c>
      <c r="AU5437" s="4">
        <v>7</v>
      </c>
      <c r="AV5437" s="4">
        <v>4</v>
      </c>
      <c r="AW5437" s="4">
        <v>2011</v>
      </c>
      <c r="AX5437" t="str">
        <f t="shared" si="1666"/>
        <v>No Delay</v>
      </c>
      <c r="AY5437">
        <f t="shared" si="1667"/>
        <v>0</v>
      </c>
    </row>
    <row r="5438" spans="1:51" x14ac:dyDescent="0.2">
      <c r="A5438" s="3">
        <v>84296</v>
      </c>
      <c r="B5438" s="1" t="s">
        <v>140</v>
      </c>
      <c r="C5438" s="1" t="s">
        <v>99</v>
      </c>
      <c r="D5438" s="1" t="s">
        <v>130</v>
      </c>
      <c r="E5438" s="1" t="s">
        <v>101</v>
      </c>
      <c r="F5438" s="1" t="s">
        <v>101</v>
      </c>
      <c r="G5438" s="13" t="s">
        <v>734</v>
      </c>
      <c r="H5438" s="12">
        <v>41578</v>
      </c>
      <c r="I5438" s="12" t="s">
        <v>1180</v>
      </c>
      <c r="J5438" s="12">
        <v>41584</v>
      </c>
      <c r="K5438" s="4">
        <v>5010</v>
      </c>
      <c r="L5438" s="1" t="s">
        <v>146</v>
      </c>
      <c r="M5438" s="1" t="s">
        <v>132</v>
      </c>
      <c r="N5438" s="1" t="s">
        <v>1520</v>
      </c>
      <c r="O5438" s="1" t="s">
        <v>93</v>
      </c>
      <c r="P5438">
        <v>100</v>
      </c>
      <c r="Q5438">
        <v>56540</v>
      </c>
      <c r="R5438">
        <v>73502</v>
      </c>
      <c r="S5438">
        <v>1.3</v>
      </c>
      <c r="T5438">
        <v>0.01</v>
      </c>
      <c r="U5438">
        <f t="shared" si="1663"/>
        <v>73502</v>
      </c>
      <c r="V5438">
        <f t="shared" si="1664"/>
        <v>5654000</v>
      </c>
      <c r="W5438" s="1" t="s">
        <v>155</v>
      </c>
      <c r="X5438" s="1" t="s">
        <v>1236</v>
      </c>
      <c r="Y5438" s="1" t="s">
        <v>156</v>
      </c>
      <c r="Z5438" s="3">
        <v>12500</v>
      </c>
      <c r="AA5438" s="4">
        <f t="shared" si="1668"/>
        <v>12213</v>
      </c>
      <c r="AB5438" s="4">
        <f t="shared" si="1679"/>
        <v>8449.8808179999996</v>
      </c>
      <c r="AC5438" s="4">
        <f t="shared" si="1680"/>
        <v>12213</v>
      </c>
      <c r="AD5438" s="4">
        <f t="shared" si="1669"/>
        <v>12213</v>
      </c>
      <c r="AE5438" s="3" t="s">
        <v>2660</v>
      </c>
      <c r="AF5438" s="3">
        <v>12213</v>
      </c>
      <c r="AG5438" s="4">
        <f>AI5438</f>
        <v>12213</v>
      </c>
      <c r="AH5438" s="4">
        <v>82611</v>
      </c>
      <c r="AI5438">
        <f t="shared" si="1665"/>
        <v>12213</v>
      </c>
      <c r="AJ5438" t="s">
        <v>2660</v>
      </c>
      <c r="AK5438" s="2">
        <v>7607.2</v>
      </c>
      <c r="AL5438" s="2">
        <f>AN5438</f>
        <v>7607.2</v>
      </c>
      <c r="AM5438" s="4">
        <v>82611</v>
      </c>
      <c r="AN5438">
        <f>INDEX($AJ$2:$AJ$6811,MATCH(AM5438,$A$2:$A$6811,0))</f>
        <v>7607.2</v>
      </c>
      <c r="AP5438">
        <v>90.92</v>
      </c>
      <c r="AQ5438">
        <v>90.92</v>
      </c>
      <c r="AR5438" s="4">
        <v>31</v>
      </c>
      <c r="AS5438" s="4">
        <v>10</v>
      </c>
      <c r="AT5438" s="4">
        <v>2013</v>
      </c>
      <c r="AU5438" s="4">
        <v>6</v>
      </c>
      <c r="AV5438" s="4">
        <v>11</v>
      </c>
      <c r="AW5438" s="4">
        <v>2013</v>
      </c>
      <c r="AX5438" t="str">
        <f t="shared" si="1666"/>
        <v>Delay</v>
      </c>
      <c r="AY5438">
        <f t="shared" si="1667"/>
        <v>6</v>
      </c>
    </row>
    <row r="5439" spans="1:51" x14ac:dyDescent="0.2">
      <c r="A5439" s="3">
        <v>82611</v>
      </c>
      <c r="B5439" s="1" t="s">
        <v>140</v>
      </c>
      <c r="C5439" s="1" t="s">
        <v>99</v>
      </c>
      <c r="D5439" s="1" t="s">
        <v>130</v>
      </c>
      <c r="E5439" s="1" t="s">
        <v>101</v>
      </c>
      <c r="F5439" s="1" t="s">
        <v>101</v>
      </c>
      <c r="G5439" s="13" t="s">
        <v>734</v>
      </c>
      <c r="H5439" s="12">
        <v>41578</v>
      </c>
      <c r="I5439" s="12" t="s">
        <v>1180</v>
      </c>
      <c r="J5439" s="12">
        <v>41584</v>
      </c>
      <c r="K5439" s="4">
        <v>5009</v>
      </c>
      <c r="L5439" s="1" t="s">
        <v>146</v>
      </c>
      <c r="M5439" s="1" t="s">
        <v>132</v>
      </c>
      <c r="N5439" s="1" t="s">
        <v>203</v>
      </c>
      <c r="O5439" s="1" t="s">
        <v>93</v>
      </c>
      <c r="P5439">
        <v>60</v>
      </c>
      <c r="Q5439">
        <v>6097</v>
      </c>
      <c r="R5439">
        <v>14023.1</v>
      </c>
      <c r="S5439">
        <v>2.2999999999999998</v>
      </c>
      <c r="T5439">
        <v>0.04</v>
      </c>
      <c r="U5439">
        <f t="shared" si="1663"/>
        <v>14023.099999999999</v>
      </c>
      <c r="V5439">
        <f t="shared" si="1664"/>
        <v>365820</v>
      </c>
      <c r="W5439" s="1" t="s">
        <v>204</v>
      </c>
      <c r="X5439" s="1" t="s">
        <v>1236</v>
      </c>
      <c r="Y5439" s="1" t="s">
        <v>205</v>
      </c>
      <c r="Z5439" s="3">
        <v>12547</v>
      </c>
      <c r="AA5439" s="4">
        <f t="shared" si="1668"/>
        <v>12213</v>
      </c>
      <c r="AB5439" s="4">
        <f t="shared" si="1679"/>
        <v>2913.8725426000001</v>
      </c>
      <c r="AC5439" s="4">
        <f t="shared" si="1680"/>
        <v>12213</v>
      </c>
      <c r="AD5439" s="4">
        <f t="shared" si="1669"/>
        <v>12213</v>
      </c>
      <c r="AE5439" s="4">
        <v>12213</v>
      </c>
      <c r="AF5439" s="4">
        <v>12213</v>
      </c>
      <c r="AG5439" s="4">
        <f>AE5439</f>
        <v>12213</v>
      </c>
      <c r="AI5439" t="e">
        <f t="shared" si="1665"/>
        <v>#N/A</v>
      </c>
      <c r="AJ5439">
        <v>7607.2</v>
      </c>
      <c r="AK5439" s="2">
        <v>7607.2</v>
      </c>
      <c r="AL5439" s="2">
        <f>AJ5439</f>
        <v>7607.2</v>
      </c>
      <c r="AM5439" s="4"/>
      <c r="AN5439" t="e">
        <f>VLOOKUP([1]!Tabelle13[[#This Row],[Vlookup this ID for freight costs]],$AL$2:$AL$6811,2,FALSE)</f>
        <v>#REF!</v>
      </c>
      <c r="AP5439">
        <v>17.350000000000001</v>
      </c>
      <c r="AQ5439">
        <v>17.350000000000001</v>
      </c>
      <c r="AR5439" s="4">
        <v>31</v>
      </c>
      <c r="AS5439" s="4">
        <v>10</v>
      </c>
      <c r="AT5439" s="4">
        <v>2013</v>
      </c>
      <c r="AU5439" s="4">
        <v>6</v>
      </c>
      <c r="AV5439" s="4">
        <v>11</v>
      </c>
      <c r="AW5439" s="4">
        <v>2013</v>
      </c>
      <c r="AX5439" t="str">
        <f t="shared" si="1666"/>
        <v>Delay</v>
      </c>
      <c r="AY5439">
        <f t="shared" si="1667"/>
        <v>6</v>
      </c>
    </row>
    <row r="5440" spans="1:51" x14ac:dyDescent="0.2">
      <c r="A5440" s="3">
        <v>86008</v>
      </c>
      <c r="B5440" s="1" t="s">
        <v>140</v>
      </c>
      <c r="C5440" s="1" t="s">
        <v>99</v>
      </c>
      <c r="D5440" s="1" t="s">
        <v>130</v>
      </c>
      <c r="E5440" s="1" t="s">
        <v>101</v>
      </c>
      <c r="F5440" s="1" t="s">
        <v>101</v>
      </c>
      <c r="G5440" s="13" t="s">
        <v>734</v>
      </c>
      <c r="H5440" s="12">
        <v>41578</v>
      </c>
      <c r="I5440" s="12" t="s">
        <v>1180</v>
      </c>
      <c r="J5440" s="12">
        <v>41584</v>
      </c>
      <c r="K5440" s="4">
        <v>5012</v>
      </c>
      <c r="L5440" s="1" t="s">
        <v>146</v>
      </c>
      <c r="M5440" s="1" t="s">
        <v>132</v>
      </c>
      <c r="N5440" s="1" t="s">
        <v>159</v>
      </c>
      <c r="O5440" s="1" t="s">
        <v>93</v>
      </c>
      <c r="P5440">
        <v>30</v>
      </c>
      <c r="Q5440">
        <v>3478</v>
      </c>
      <c r="R5440">
        <v>21111.46</v>
      </c>
      <c r="S5440">
        <v>6.07</v>
      </c>
      <c r="T5440">
        <v>0.2</v>
      </c>
      <c r="U5440">
        <f t="shared" si="1663"/>
        <v>21111.460000000003</v>
      </c>
      <c r="V5440">
        <f t="shared" si="1664"/>
        <v>104340</v>
      </c>
      <c r="W5440" s="1" t="s">
        <v>160</v>
      </c>
      <c r="X5440" s="1" t="s">
        <v>1236</v>
      </c>
      <c r="Y5440" s="1" t="s">
        <v>161</v>
      </c>
      <c r="Z5440" s="3">
        <v>11983</v>
      </c>
      <c r="AA5440" s="4">
        <f t="shared" si="1668"/>
        <v>12213</v>
      </c>
      <c r="AB5440" s="4">
        <f t="shared" si="1679"/>
        <v>2626.4430544000002</v>
      </c>
      <c r="AC5440" s="4">
        <f t="shared" si="1680"/>
        <v>12213</v>
      </c>
      <c r="AD5440" s="4">
        <f t="shared" si="1669"/>
        <v>6164.5</v>
      </c>
      <c r="AE5440" s="3" t="s">
        <v>2660</v>
      </c>
      <c r="AF5440" s="3">
        <v>12213</v>
      </c>
      <c r="AG5440" s="4">
        <f>AI5440</f>
        <v>12213</v>
      </c>
      <c r="AH5440" s="4">
        <v>82611</v>
      </c>
      <c r="AI5440">
        <f t="shared" si="1665"/>
        <v>12213</v>
      </c>
      <c r="AJ5440" t="s">
        <v>2660</v>
      </c>
      <c r="AK5440" s="2">
        <v>7607.2</v>
      </c>
      <c r="AL5440" s="2">
        <f>AN5440</f>
        <v>7607.2</v>
      </c>
      <c r="AM5440" s="4">
        <v>82611</v>
      </c>
      <c r="AN5440">
        <f>INDEX($AJ$2:$AJ$6811,MATCH(AM5440,$A$2:$A$6811,0))</f>
        <v>7607.2</v>
      </c>
      <c r="AP5440">
        <v>26.11</v>
      </c>
      <c r="AQ5440">
        <v>26.11</v>
      </c>
      <c r="AR5440" s="4">
        <v>31</v>
      </c>
      <c r="AS5440" s="4">
        <v>10</v>
      </c>
      <c r="AT5440" s="4">
        <v>2013</v>
      </c>
      <c r="AU5440" s="4">
        <v>6</v>
      </c>
      <c r="AV5440" s="4">
        <v>11</v>
      </c>
      <c r="AW5440" s="4">
        <v>2013</v>
      </c>
      <c r="AX5440" t="str">
        <f t="shared" si="1666"/>
        <v>Delay</v>
      </c>
      <c r="AY5440">
        <f t="shared" si="1667"/>
        <v>6</v>
      </c>
    </row>
    <row r="5441" spans="1:51" x14ac:dyDescent="0.2">
      <c r="A5441" s="3">
        <v>86651</v>
      </c>
      <c r="B5441" s="1" t="s">
        <v>215</v>
      </c>
      <c r="C5441" s="1" t="s">
        <v>89</v>
      </c>
      <c r="D5441" s="1" t="s">
        <v>130</v>
      </c>
      <c r="E5441" s="1" t="s">
        <v>101</v>
      </c>
      <c r="F5441" s="1" t="s">
        <v>101</v>
      </c>
      <c r="G5441" s="13" t="s">
        <v>1371</v>
      </c>
      <c r="H5441" s="12">
        <v>41680</v>
      </c>
      <c r="I5441" s="12" t="s">
        <v>375</v>
      </c>
      <c r="J5441" s="12">
        <v>41702</v>
      </c>
      <c r="K5441" s="4">
        <v>5353</v>
      </c>
      <c r="L5441" s="1" t="s">
        <v>146</v>
      </c>
      <c r="M5441" s="1" t="s">
        <v>132</v>
      </c>
      <c r="N5441" s="1" t="s">
        <v>154</v>
      </c>
      <c r="O5441" s="1" t="s">
        <v>93</v>
      </c>
      <c r="P5441">
        <v>60</v>
      </c>
      <c r="Q5441">
        <v>93700</v>
      </c>
      <c r="R5441">
        <v>773962</v>
      </c>
      <c r="S5441">
        <v>8.26</v>
      </c>
      <c r="T5441">
        <v>0.14000000000000001</v>
      </c>
      <c r="U5441">
        <f t="shared" si="1663"/>
        <v>773962</v>
      </c>
      <c r="V5441">
        <f t="shared" si="1664"/>
        <v>5622000</v>
      </c>
      <c r="W5441" s="1" t="s">
        <v>179</v>
      </c>
      <c r="X5441" s="1" t="s">
        <v>1236</v>
      </c>
      <c r="Y5441" s="1" t="s">
        <v>156</v>
      </c>
      <c r="Z5441" s="3">
        <v>13090</v>
      </c>
      <c r="AA5441" s="4">
        <f t="shared" si="1668"/>
        <v>12220</v>
      </c>
      <c r="AB5441" s="4">
        <f t="shared" si="1679"/>
        <v>12528.109066000001</v>
      </c>
      <c r="AC5441" s="4">
        <f t="shared" si="1680"/>
        <v>12220</v>
      </c>
      <c r="AD5441" s="4">
        <f t="shared" si="1669"/>
        <v>12220</v>
      </c>
      <c r="AE5441" s="4">
        <v>12220</v>
      </c>
      <c r="AF5441" s="4">
        <v>12220</v>
      </c>
      <c r="AG5441" s="4">
        <f>AE5441</f>
        <v>12220</v>
      </c>
      <c r="AI5441" t="e">
        <f t="shared" si="1665"/>
        <v>#N/A</v>
      </c>
      <c r="AJ5441">
        <v>42859.56</v>
      </c>
      <c r="AK5441" s="2">
        <v>42859.56</v>
      </c>
      <c r="AL5441" s="2">
        <f>AJ5441</f>
        <v>42859.56</v>
      </c>
      <c r="AM5441" s="4"/>
      <c r="AN5441" t="e">
        <f>VLOOKUP([1]!Tabelle13[[#This Row],[Vlookup this ID for freight costs]],$AL$2:$AL$6811,2,FALSE)</f>
        <v>#REF!</v>
      </c>
      <c r="AP5441">
        <v>957.39</v>
      </c>
      <c r="AQ5441">
        <v>957.39</v>
      </c>
      <c r="AR5441" s="4">
        <v>10</v>
      </c>
      <c r="AS5441" s="4">
        <v>2</v>
      </c>
      <c r="AT5441" s="4">
        <v>2014</v>
      </c>
      <c r="AU5441" s="4">
        <v>4</v>
      </c>
      <c r="AV5441" s="4">
        <v>4</v>
      </c>
      <c r="AW5441" s="4">
        <v>2014</v>
      </c>
      <c r="AX5441" t="str">
        <f t="shared" si="1666"/>
        <v>Delay</v>
      </c>
      <c r="AY5441">
        <f t="shared" si="1667"/>
        <v>22</v>
      </c>
    </row>
    <row r="5442" spans="1:51" x14ac:dyDescent="0.2">
      <c r="A5442" s="3">
        <v>84070</v>
      </c>
      <c r="B5442" s="1" t="s">
        <v>215</v>
      </c>
      <c r="C5442" s="1" t="s">
        <v>89</v>
      </c>
      <c r="D5442" s="1" t="s">
        <v>130</v>
      </c>
      <c r="E5442" s="1" t="s">
        <v>53</v>
      </c>
      <c r="F5442" s="1" t="s">
        <v>53</v>
      </c>
      <c r="G5442" s="13" t="s">
        <v>1494</v>
      </c>
      <c r="H5442" s="12">
        <v>40653</v>
      </c>
      <c r="I5442" s="12" t="s">
        <v>1083</v>
      </c>
      <c r="J5442" s="12">
        <v>40704</v>
      </c>
      <c r="K5442" s="4">
        <v>3240</v>
      </c>
      <c r="L5442" s="1" t="s">
        <v>146</v>
      </c>
      <c r="M5442" s="1" t="s">
        <v>132</v>
      </c>
      <c r="N5442" s="1" t="s">
        <v>275</v>
      </c>
      <c r="O5442" s="1" t="s">
        <v>93</v>
      </c>
      <c r="P5442">
        <v>60</v>
      </c>
      <c r="Q5442">
        <v>20376</v>
      </c>
      <c r="R5442">
        <v>174214.8</v>
      </c>
      <c r="S5442">
        <v>8.5500000000000007</v>
      </c>
      <c r="T5442">
        <v>0.14000000000000001</v>
      </c>
      <c r="U5442">
        <f t="shared" ref="U5442:U5505" si="1681">S5442*Q5442</f>
        <v>174214.80000000002</v>
      </c>
      <c r="V5442">
        <f t="shared" ref="V5442:V5505" si="1682">Q5442*P5442</f>
        <v>1222560</v>
      </c>
      <c r="W5442" s="1" t="s">
        <v>179</v>
      </c>
      <c r="X5442" s="1" t="s">
        <v>1236</v>
      </c>
      <c r="Y5442" s="1" t="s">
        <v>156</v>
      </c>
      <c r="Z5442" s="3">
        <v>9211</v>
      </c>
      <c r="AA5442" s="4">
        <f t="shared" si="1668"/>
        <v>12232</v>
      </c>
      <c r="AB5442" s="4">
        <f t="shared" si="1679"/>
        <v>4480.9613788000006</v>
      </c>
      <c r="AC5442" s="4">
        <f t="shared" si="1680"/>
        <v>12232</v>
      </c>
      <c r="AD5442" s="4">
        <f t="shared" si="1669"/>
        <v>12232</v>
      </c>
      <c r="AE5442" s="3" t="s">
        <v>2661</v>
      </c>
      <c r="AF5442" s="3">
        <v>12232</v>
      </c>
      <c r="AG5442" s="4">
        <f>AI5442</f>
        <v>12232</v>
      </c>
      <c r="AH5442" s="4">
        <v>82374</v>
      </c>
      <c r="AI5442">
        <f t="shared" ref="AI5442:AI5505" si="1683">INDEX($AE$2:$AE$6811,MATCH(AH5442,$A$2:$A$6811,0))</f>
        <v>12232</v>
      </c>
      <c r="AJ5442" t="s">
        <v>2661</v>
      </c>
      <c r="AK5442" s="2">
        <v>60010.73</v>
      </c>
      <c r="AL5442" s="2">
        <f>AN5442</f>
        <v>60010.73</v>
      </c>
      <c r="AM5442" s="4">
        <v>82374</v>
      </c>
      <c r="AN5442">
        <f>INDEX($AJ$2:$AJ$6811,MATCH(AM5442,$A$2:$A$6811,0))</f>
        <v>60010.73</v>
      </c>
      <c r="AP5442">
        <v>287.45</v>
      </c>
      <c r="AQ5442">
        <v>287.45</v>
      </c>
      <c r="AR5442" s="4">
        <v>20</v>
      </c>
      <c r="AS5442" s="4">
        <v>4</v>
      </c>
      <c r="AT5442" s="4">
        <v>2011</v>
      </c>
      <c r="AU5442" s="4">
        <v>10</v>
      </c>
      <c r="AV5442" s="4">
        <v>6</v>
      </c>
      <c r="AW5442" s="4">
        <v>2011</v>
      </c>
      <c r="AX5442" t="str">
        <f t="shared" ref="AX5442:AX5505" si="1684">IF(DATE(AW5442,AV5442,AU5442)&lt;=DATE(AT5442,AS5442,AR5442),"No Delay","Delay")</f>
        <v>Delay</v>
      </c>
      <c r="AY5442">
        <f t="shared" ref="AY5442:AY5505" si="1685">IF(_xlfn.DAYS(J5442,H5442)&gt;0, _xlfn.DAYS(J5442,H5442),0)</f>
        <v>51</v>
      </c>
    </row>
    <row r="5443" spans="1:51" x14ac:dyDescent="0.2">
      <c r="A5443" s="3">
        <v>84633</v>
      </c>
      <c r="B5443" s="1" t="s">
        <v>215</v>
      </c>
      <c r="C5443" s="1" t="s">
        <v>89</v>
      </c>
      <c r="D5443" s="1" t="s">
        <v>130</v>
      </c>
      <c r="E5443" s="1" t="s">
        <v>53</v>
      </c>
      <c r="F5443" s="1" t="s">
        <v>53</v>
      </c>
      <c r="G5443" s="13" t="s">
        <v>1494</v>
      </c>
      <c r="H5443" s="12">
        <v>40653</v>
      </c>
      <c r="I5443" s="12" t="s">
        <v>1083</v>
      </c>
      <c r="J5443" s="12">
        <v>40704</v>
      </c>
      <c r="K5443" s="4">
        <v>3242</v>
      </c>
      <c r="L5443" s="1" t="s">
        <v>146</v>
      </c>
      <c r="M5443" s="1" t="s">
        <v>132</v>
      </c>
      <c r="N5443" s="1" t="s">
        <v>1688</v>
      </c>
      <c r="O5443" s="1" t="s">
        <v>93</v>
      </c>
      <c r="P5443">
        <v>240</v>
      </c>
      <c r="Q5443">
        <v>7420</v>
      </c>
      <c r="R5443">
        <v>13727</v>
      </c>
      <c r="S5443">
        <v>1.85</v>
      </c>
      <c r="T5443">
        <v>0.01</v>
      </c>
      <c r="U5443">
        <f t="shared" si="1681"/>
        <v>13727</v>
      </c>
      <c r="V5443">
        <f t="shared" si="1682"/>
        <v>1780800</v>
      </c>
      <c r="W5443" s="1" t="s">
        <v>155</v>
      </c>
      <c r="X5443" s="1" t="s">
        <v>1236</v>
      </c>
      <c r="Y5443" s="1" t="s">
        <v>156</v>
      </c>
      <c r="Z5443" s="3">
        <v>9211</v>
      </c>
      <c r="AA5443" s="4">
        <f t="shared" ref="AA5443:AA5506" si="1686">AF5443</f>
        <v>12232</v>
      </c>
      <c r="AB5443" s="4">
        <f t="shared" si="1679"/>
        <v>3059.068882</v>
      </c>
      <c r="AC5443" s="4">
        <f t="shared" si="1680"/>
        <v>12232</v>
      </c>
      <c r="AD5443" s="4">
        <f t="shared" si="1669"/>
        <v>12232</v>
      </c>
      <c r="AE5443" s="3" t="s">
        <v>2661</v>
      </c>
      <c r="AF5443" s="3">
        <v>12232</v>
      </c>
      <c r="AG5443" s="4">
        <f>AI5443</f>
        <v>12232</v>
      </c>
      <c r="AH5443" s="4">
        <v>82374</v>
      </c>
      <c r="AI5443">
        <f t="shared" si="1683"/>
        <v>12232</v>
      </c>
      <c r="AJ5443" t="s">
        <v>2661</v>
      </c>
      <c r="AK5443" s="2">
        <v>60010.73</v>
      </c>
      <c r="AL5443" s="2">
        <f>AN5443</f>
        <v>60010.73</v>
      </c>
      <c r="AM5443" s="4">
        <v>82374</v>
      </c>
      <c r="AN5443">
        <f>INDEX($AJ$2:$AJ$6811,MATCH(AM5443,$A$2:$A$6811,0))</f>
        <v>60010.73</v>
      </c>
      <c r="AP5443">
        <v>22.65</v>
      </c>
      <c r="AQ5443">
        <v>22.65</v>
      </c>
      <c r="AR5443" s="4">
        <v>20</v>
      </c>
      <c r="AS5443" s="4">
        <v>4</v>
      </c>
      <c r="AT5443" s="4">
        <v>2011</v>
      </c>
      <c r="AU5443" s="4">
        <v>10</v>
      </c>
      <c r="AV5443" s="4">
        <v>6</v>
      </c>
      <c r="AW5443" s="4">
        <v>2011</v>
      </c>
      <c r="AX5443" t="str">
        <f t="shared" si="1684"/>
        <v>Delay</v>
      </c>
      <c r="AY5443">
        <f t="shared" si="1685"/>
        <v>51</v>
      </c>
    </row>
    <row r="5444" spans="1:51" x14ac:dyDescent="0.2">
      <c r="A5444" s="3">
        <v>82944</v>
      </c>
      <c r="B5444" s="1" t="s">
        <v>215</v>
      </c>
      <c r="C5444" s="1" t="s">
        <v>89</v>
      </c>
      <c r="D5444" s="1" t="s">
        <v>130</v>
      </c>
      <c r="E5444" s="1" t="s">
        <v>53</v>
      </c>
      <c r="F5444" s="1" t="s">
        <v>53</v>
      </c>
      <c r="G5444" s="13" t="s">
        <v>1494</v>
      </c>
      <c r="H5444" s="12">
        <v>40653</v>
      </c>
      <c r="I5444" s="12" t="s">
        <v>1083</v>
      </c>
      <c r="J5444" s="12">
        <v>40704</v>
      </c>
      <c r="K5444" s="4">
        <v>3238</v>
      </c>
      <c r="L5444" s="1" t="s">
        <v>146</v>
      </c>
      <c r="M5444" s="1" t="s">
        <v>132</v>
      </c>
      <c r="N5444" s="1" t="s">
        <v>154</v>
      </c>
      <c r="O5444" s="1" t="s">
        <v>93</v>
      </c>
      <c r="P5444">
        <v>60</v>
      </c>
      <c r="Q5444">
        <v>45000</v>
      </c>
      <c r="R5444">
        <v>504900</v>
      </c>
      <c r="S5444">
        <v>11.22</v>
      </c>
      <c r="T5444">
        <v>0.19</v>
      </c>
      <c r="U5444">
        <f t="shared" si="1681"/>
        <v>504900</v>
      </c>
      <c r="V5444">
        <f t="shared" si="1682"/>
        <v>2700000</v>
      </c>
      <c r="W5444" s="1" t="s">
        <v>160</v>
      </c>
      <c r="X5444" s="1" t="s">
        <v>1236</v>
      </c>
      <c r="Y5444" s="1" t="s">
        <v>161</v>
      </c>
      <c r="Z5444" s="3">
        <v>8828</v>
      </c>
      <c r="AA5444" s="4">
        <f t="shared" si="1686"/>
        <v>12232</v>
      </c>
      <c r="AB5444" s="4">
        <f t="shared" si="1679"/>
        <v>7183.3912060000002</v>
      </c>
      <c r="AC5444" s="4">
        <f t="shared" si="1680"/>
        <v>12232</v>
      </c>
      <c r="AD5444" s="4">
        <f t="shared" ref="AD5444:AD5507" si="1687">AVERAGEIFS($AA$2:$AA$6811,$L$2:$L$6811,L5444,$V$2:$V$6811,"&gt;="&amp;(V5444-100), $V$2:$V$6811,"&lt;="&amp;(V5444+100),$AA$2:$AA$6811,"&gt;"&amp;1)</f>
        <v>8277.5555555555547</v>
      </c>
      <c r="AE5444" s="3" t="s">
        <v>2661</v>
      </c>
      <c r="AF5444" s="3">
        <v>12232</v>
      </c>
      <c r="AG5444" s="4">
        <f>AI5444</f>
        <v>12232</v>
      </c>
      <c r="AH5444" s="4">
        <v>82374</v>
      </c>
      <c r="AI5444">
        <f t="shared" si="1683"/>
        <v>12232</v>
      </c>
      <c r="AJ5444" t="s">
        <v>2661</v>
      </c>
      <c r="AK5444" s="2">
        <v>60010.73</v>
      </c>
      <c r="AL5444" s="2">
        <f>AN5444</f>
        <v>60010.73</v>
      </c>
      <c r="AM5444" s="4">
        <v>82374</v>
      </c>
      <c r="AN5444">
        <f>INDEX($AJ$2:$AJ$6811,MATCH(AM5444,$A$2:$A$6811,0))</f>
        <v>60010.73</v>
      </c>
      <c r="AP5444">
        <v>833.08</v>
      </c>
      <c r="AQ5444">
        <v>833.08</v>
      </c>
      <c r="AR5444" s="4">
        <v>20</v>
      </c>
      <c r="AS5444" s="4">
        <v>4</v>
      </c>
      <c r="AT5444" s="4">
        <v>2011</v>
      </c>
      <c r="AU5444" s="4">
        <v>10</v>
      </c>
      <c r="AV5444" s="4">
        <v>6</v>
      </c>
      <c r="AW5444" s="4">
        <v>2011</v>
      </c>
      <c r="AX5444" t="str">
        <f t="shared" si="1684"/>
        <v>Delay</v>
      </c>
      <c r="AY5444">
        <f t="shared" si="1685"/>
        <v>51</v>
      </c>
    </row>
    <row r="5445" spans="1:51" x14ac:dyDescent="0.2">
      <c r="A5445" s="3">
        <v>82374</v>
      </c>
      <c r="B5445" s="1" t="s">
        <v>215</v>
      </c>
      <c r="C5445" s="1" t="s">
        <v>89</v>
      </c>
      <c r="D5445" s="1" t="s">
        <v>130</v>
      </c>
      <c r="E5445" s="1" t="s">
        <v>53</v>
      </c>
      <c r="F5445" s="1" t="s">
        <v>53</v>
      </c>
      <c r="G5445" s="13" t="s">
        <v>1494</v>
      </c>
      <c r="H5445" s="12">
        <v>40653</v>
      </c>
      <c r="I5445" s="12" t="s">
        <v>1083</v>
      </c>
      <c r="J5445" s="12">
        <v>40704</v>
      </c>
      <c r="K5445" s="4">
        <v>3237</v>
      </c>
      <c r="L5445" s="1" t="s">
        <v>146</v>
      </c>
      <c r="M5445" s="1" t="s">
        <v>132</v>
      </c>
      <c r="N5445" s="1" t="s">
        <v>302</v>
      </c>
      <c r="O5445" s="1" t="s">
        <v>93</v>
      </c>
      <c r="P5445">
        <v>30</v>
      </c>
      <c r="Q5445">
        <v>859</v>
      </c>
      <c r="R5445">
        <v>5643.63</v>
      </c>
      <c r="S5445">
        <v>6.57</v>
      </c>
      <c r="T5445">
        <v>0.22</v>
      </c>
      <c r="U5445">
        <f t="shared" si="1681"/>
        <v>5643.63</v>
      </c>
      <c r="V5445">
        <f t="shared" si="1682"/>
        <v>25770</v>
      </c>
      <c r="W5445" s="1" t="s">
        <v>155</v>
      </c>
      <c r="X5445" s="1" t="s">
        <v>1236</v>
      </c>
      <c r="Y5445" s="1" t="s">
        <v>156</v>
      </c>
      <c r="Z5445" s="3">
        <v>9211</v>
      </c>
      <c r="AA5445" s="4">
        <f t="shared" si="1686"/>
        <v>12232</v>
      </c>
      <c r="AB5445" s="4">
        <f t="shared" si="1679"/>
        <v>2339.0135661999998</v>
      </c>
      <c r="AC5445" s="4">
        <f t="shared" si="1680"/>
        <v>12232</v>
      </c>
      <c r="AD5445" s="4">
        <f t="shared" si="1687"/>
        <v>4123.333333333333</v>
      </c>
      <c r="AE5445" s="4">
        <v>12232</v>
      </c>
      <c r="AF5445" s="4">
        <v>12232</v>
      </c>
      <c r="AG5445" s="4">
        <f>AE5445</f>
        <v>12232</v>
      </c>
      <c r="AI5445" t="e">
        <f t="shared" si="1683"/>
        <v>#N/A</v>
      </c>
      <c r="AJ5445">
        <v>60010.73</v>
      </c>
      <c r="AK5445" s="2">
        <v>60010.73</v>
      </c>
      <c r="AL5445" s="2">
        <f>AJ5445</f>
        <v>60010.73</v>
      </c>
      <c r="AM5445" s="4"/>
      <c r="AN5445" t="e">
        <f>VLOOKUP([1]!Tabelle13[[#This Row],[Vlookup this ID for freight costs]],$AL$2:$AL$6811,2,FALSE)</f>
        <v>#REF!</v>
      </c>
      <c r="AP5445">
        <v>9.31</v>
      </c>
      <c r="AQ5445">
        <v>9.31</v>
      </c>
      <c r="AR5445" s="4">
        <v>20</v>
      </c>
      <c r="AS5445" s="4">
        <v>4</v>
      </c>
      <c r="AT5445" s="4">
        <v>2011</v>
      </c>
      <c r="AU5445" s="4">
        <v>10</v>
      </c>
      <c r="AV5445" s="4">
        <v>6</v>
      </c>
      <c r="AW5445" s="4">
        <v>2011</v>
      </c>
      <c r="AX5445" t="str">
        <f t="shared" si="1684"/>
        <v>Delay</v>
      </c>
      <c r="AY5445">
        <f t="shared" si="1685"/>
        <v>51</v>
      </c>
    </row>
    <row r="5446" spans="1:51" x14ac:dyDescent="0.2">
      <c r="A5446" s="3">
        <v>84069</v>
      </c>
      <c r="B5446" s="1" t="s">
        <v>215</v>
      </c>
      <c r="C5446" s="1" t="s">
        <v>89</v>
      </c>
      <c r="D5446" s="1" t="s">
        <v>130</v>
      </c>
      <c r="E5446" s="1" t="s">
        <v>53</v>
      </c>
      <c r="F5446" s="1" t="s">
        <v>53</v>
      </c>
      <c r="G5446" s="13" t="s">
        <v>1494</v>
      </c>
      <c r="H5446" s="12">
        <v>40653</v>
      </c>
      <c r="I5446" s="12" t="s">
        <v>1083</v>
      </c>
      <c r="J5446" s="12">
        <v>40704</v>
      </c>
      <c r="K5446" s="4">
        <v>3239</v>
      </c>
      <c r="L5446" s="1" t="s">
        <v>146</v>
      </c>
      <c r="M5446" s="1" t="s">
        <v>132</v>
      </c>
      <c r="N5446" s="1" t="s">
        <v>389</v>
      </c>
      <c r="O5446" s="1" t="s">
        <v>93</v>
      </c>
      <c r="P5446">
        <v>30</v>
      </c>
      <c r="Q5446">
        <v>1309</v>
      </c>
      <c r="R5446">
        <v>29452.5</v>
      </c>
      <c r="S5446">
        <v>22.5</v>
      </c>
      <c r="T5446">
        <v>0.75</v>
      </c>
      <c r="U5446">
        <f t="shared" si="1681"/>
        <v>29452.5</v>
      </c>
      <c r="V5446">
        <f t="shared" si="1682"/>
        <v>39270</v>
      </c>
      <c r="W5446" s="1" t="s">
        <v>160</v>
      </c>
      <c r="X5446" s="1" t="s">
        <v>1236</v>
      </c>
      <c r="Y5446" s="1" t="s">
        <v>161</v>
      </c>
      <c r="Z5446" s="3">
        <v>8828</v>
      </c>
      <c r="AA5446" s="4">
        <f t="shared" si="1686"/>
        <v>12232</v>
      </c>
      <c r="AB5446" s="4">
        <f t="shared" si="1679"/>
        <v>2388.4000762000001</v>
      </c>
      <c r="AC5446" s="4">
        <f t="shared" si="1680"/>
        <v>12232</v>
      </c>
      <c r="AD5446" s="4">
        <f t="shared" si="1687"/>
        <v>12232</v>
      </c>
      <c r="AE5446" s="3" t="s">
        <v>2661</v>
      </c>
      <c r="AF5446" s="3">
        <v>12232</v>
      </c>
      <c r="AG5446" s="4">
        <f>AI5446</f>
        <v>12232</v>
      </c>
      <c r="AH5446" s="4">
        <v>82374</v>
      </c>
      <c r="AI5446">
        <f t="shared" si="1683"/>
        <v>12232</v>
      </c>
      <c r="AJ5446" t="s">
        <v>2661</v>
      </c>
      <c r="AK5446" s="2">
        <v>60010.73</v>
      </c>
      <c r="AL5446" s="2">
        <f>AN5446</f>
        <v>60010.73</v>
      </c>
      <c r="AM5446" s="4">
        <v>82374</v>
      </c>
      <c r="AN5446">
        <f>INDEX($AJ$2:$AJ$6811,MATCH(AM5446,$A$2:$A$6811,0))</f>
        <v>60010.73</v>
      </c>
      <c r="AP5446">
        <v>48.6</v>
      </c>
      <c r="AQ5446">
        <v>48.6</v>
      </c>
      <c r="AR5446" s="4">
        <v>20</v>
      </c>
      <c r="AS5446" s="4">
        <v>4</v>
      </c>
      <c r="AT5446" s="4">
        <v>2011</v>
      </c>
      <c r="AU5446" s="4">
        <v>10</v>
      </c>
      <c r="AV5446" s="4">
        <v>6</v>
      </c>
      <c r="AW5446" s="4">
        <v>2011</v>
      </c>
      <c r="AX5446" t="str">
        <f t="shared" si="1684"/>
        <v>Delay</v>
      </c>
      <c r="AY5446">
        <f t="shared" si="1685"/>
        <v>51</v>
      </c>
    </row>
    <row r="5447" spans="1:51" x14ac:dyDescent="0.2">
      <c r="A5447" s="3">
        <v>85749</v>
      </c>
      <c r="B5447" s="1" t="s">
        <v>215</v>
      </c>
      <c r="C5447" s="1" t="s">
        <v>89</v>
      </c>
      <c r="D5447" s="1" t="s">
        <v>130</v>
      </c>
      <c r="E5447" s="1" t="s">
        <v>53</v>
      </c>
      <c r="F5447" s="1" t="s">
        <v>53</v>
      </c>
      <c r="G5447" s="13" t="s">
        <v>1494</v>
      </c>
      <c r="H5447" s="12">
        <v>40653</v>
      </c>
      <c r="I5447" s="12" t="s">
        <v>1083</v>
      </c>
      <c r="J5447" s="12">
        <v>40704</v>
      </c>
      <c r="K5447" s="4">
        <v>3243</v>
      </c>
      <c r="L5447" s="1" t="s">
        <v>146</v>
      </c>
      <c r="M5447" s="1" t="s">
        <v>132</v>
      </c>
      <c r="N5447" s="1" t="s">
        <v>163</v>
      </c>
      <c r="O5447" s="1" t="s">
        <v>93</v>
      </c>
      <c r="P5447">
        <v>60</v>
      </c>
      <c r="Q5447">
        <v>3564</v>
      </c>
      <c r="R5447">
        <v>55242</v>
      </c>
      <c r="S5447">
        <v>15.5</v>
      </c>
      <c r="T5447">
        <v>0.26</v>
      </c>
      <c r="U5447">
        <f t="shared" si="1681"/>
        <v>55242</v>
      </c>
      <c r="V5447">
        <f t="shared" si="1682"/>
        <v>213840</v>
      </c>
      <c r="W5447" s="1" t="s">
        <v>160</v>
      </c>
      <c r="X5447" s="1" t="s">
        <v>1236</v>
      </c>
      <c r="Y5447" s="1" t="s">
        <v>161</v>
      </c>
      <c r="Z5447" s="3">
        <v>8828</v>
      </c>
      <c r="AA5447" s="4">
        <f t="shared" si="1686"/>
        <v>12232</v>
      </c>
      <c r="AB5447" s="4">
        <f t="shared" si="1679"/>
        <v>2635.8813651999999</v>
      </c>
      <c r="AC5447" s="4">
        <f t="shared" si="1680"/>
        <v>12232</v>
      </c>
      <c r="AD5447" s="4">
        <f t="shared" si="1687"/>
        <v>5054</v>
      </c>
      <c r="AE5447" s="3" t="s">
        <v>2661</v>
      </c>
      <c r="AF5447" s="3">
        <v>12232</v>
      </c>
      <c r="AG5447" s="4">
        <f>AI5447</f>
        <v>12232</v>
      </c>
      <c r="AH5447" s="4">
        <v>82374</v>
      </c>
      <c r="AI5447">
        <f t="shared" si="1683"/>
        <v>12232</v>
      </c>
      <c r="AJ5447" t="s">
        <v>2661</v>
      </c>
      <c r="AK5447" s="2">
        <v>60010.73</v>
      </c>
      <c r="AL5447" s="2">
        <f>AN5447</f>
        <v>60010.73</v>
      </c>
      <c r="AM5447" s="4">
        <v>82374</v>
      </c>
      <c r="AN5447">
        <f>INDEX($AJ$2:$AJ$6811,MATCH(AM5447,$A$2:$A$6811,0))</f>
        <v>60010.73</v>
      </c>
      <c r="AP5447">
        <v>91.15</v>
      </c>
      <c r="AQ5447">
        <v>91.15</v>
      </c>
      <c r="AR5447" s="4">
        <v>20</v>
      </c>
      <c r="AS5447" s="4">
        <v>4</v>
      </c>
      <c r="AT5447" s="4">
        <v>2011</v>
      </c>
      <c r="AU5447" s="4">
        <v>10</v>
      </c>
      <c r="AV5447" s="4">
        <v>6</v>
      </c>
      <c r="AW5447" s="4">
        <v>2011</v>
      </c>
      <c r="AX5447" t="str">
        <f t="shared" si="1684"/>
        <v>Delay</v>
      </c>
      <c r="AY5447">
        <f t="shared" si="1685"/>
        <v>51</v>
      </c>
    </row>
    <row r="5448" spans="1:51" x14ac:dyDescent="0.2">
      <c r="A5448" s="3">
        <v>86374</v>
      </c>
      <c r="B5448" s="1" t="s">
        <v>215</v>
      </c>
      <c r="C5448" s="1" t="s">
        <v>89</v>
      </c>
      <c r="D5448" s="1" t="s">
        <v>130</v>
      </c>
      <c r="E5448" s="1" t="s">
        <v>53</v>
      </c>
      <c r="F5448" s="1" t="s">
        <v>53</v>
      </c>
      <c r="G5448" s="13" t="s">
        <v>1494</v>
      </c>
      <c r="H5448" s="12">
        <v>40653</v>
      </c>
      <c r="I5448" s="12" t="s">
        <v>1083</v>
      </c>
      <c r="J5448" s="12">
        <v>40704</v>
      </c>
      <c r="K5448" s="4">
        <v>3245</v>
      </c>
      <c r="L5448" s="1" t="s">
        <v>146</v>
      </c>
      <c r="M5448" s="1" t="s">
        <v>132</v>
      </c>
      <c r="N5448" s="1" t="s">
        <v>159</v>
      </c>
      <c r="O5448" s="1" t="s">
        <v>93</v>
      </c>
      <c r="P5448">
        <v>30</v>
      </c>
      <c r="Q5448">
        <v>14440</v>
      </c>
      <c r="R5448">
        <v>157684.79999999999</v>
      </c>
      <c r="S5448">
        <v>10.92</v>
      </c>
      <c r="T5448">
        <v>0.36</v>
      </c>
      <c r="U5448">
        <f t="shared" si="1681"/>
        <v>157684.79999999999</v>
      </c>
      <c r="V5448">
        <f t="shared" si="1682"/>
        <v>433200</v>
      </c>
      <c r="W5448" s="1" t="s">
        <v>160</v>
      </c>
      <c r="X5448" s="1" t="s">
        <v>1236</v>
      </c>
      <c r="Y5448" s="1" t="s">
        <v>161</v>
      </c>
      <c r="Z5448" s="3">
        <v>8828</v>
      </c>
      <c r="AA5448" s="4">
        <f t="shared" si="1686"/>
        <v>12232</v>
      </c>
      <c r="AB5448" s="4">
        <f t="shared" si="1679"/>
        <v>3829.4984380000001</v>
      </c>
      <c r="AC5448" s="4">
        <f t="shared" si="1680"/>
        <v>12232</v>
      </c>
      <c r="AD5448" s="4">
        <f t="shared" si="1687"/>
        <v>12232</v>
      </c>
      <c r="AE5448" s="3" t="s">
        <v>2661</v>
      </c>
      <c r="AF5448" s="3">
        <v>12232</v>
      </c>
      <c r="AG5448" s="4">
        <f>AI5448</f>
        <v>12232</v>
      </c>
      <c r="AH5448" s="4">
        <v>82374</v>
      </c>
      <c r="AI5448">
        <f t="shared" si="1683"/>
        <v>12232</v>
      </c>
      <c r="AJ5448" t="s">
        <v>2661</v>
      </c>
      <c r="AK5448" s="2">
        <v>60010.73</v>
      </c>
      <c r="AL5448" s="2">
        <f>AN5448</f>
        <v>60010.73</v>
      </c>
      <c r="AM5448" s="4">
        <v>82374</v>
      </c>
      <c r="AN5448">
        <f>INDEX($AJ$2:$AJ$6811,MATCH(AM5448,$A$2:$A$6811,0))</f>
        <v>60010.73</v>
      </c>
      <c r="AP5448">
        <v>260.18</v>
      </c>
      <c r="AQ5448">
        <v>260.18</v>
      </c>
      <c r="AR5448" s="4">
        <v>20</v>
      </c>
      <c r="AS5448" s="4">
        <v>4</v>
      </c>
      <c r="AT5448" s="4">
        <v>2011</v>
      </c>
      <c r="AU5448" s="4">
        <v>10</v>
      </c>
      <c r="AV5448" s="4">
        <v>6</v>
      </c>
      <c r="AW5448" s="4">
        <v>2011</v>
      </c>
      <c r="AX5448" t="str">
        <f t="shared" si="1684"/>
        <v>Delay</v>
      </c>
      <c r="AY5448">
        <f t="shared" si="1685"/>
        <v>51</v>
      </c>
    </row>
    <row r="5449" spans="1:51" ht="16" x14ac:dyDescent="0.2">
      <c r="A5449" s="3">
        <v>70471</v>
      </c>
      <c r="B5449" s="1" t="s">
        <v>168</v>
      </c>
      <c r="C5449" s="1" t="s">
        <v>150</v>
      </c>
      <c r="D5449" s="1" t="s">
        <v>100</v>
      </c>
      <c r="E5449" s="1" t="s">
        <v>53</v>
      </c>
      <c r="F5449" s="1" t="s">
        <v>53</v>
      </c>
      <c r="G5449" s="13" t="s">
        <v>1238</v>
      </c>
      <c r="H5449" s="12">
        <v>40767</v>
      </c>
      <c r="I5449" s="12" t="s">
        <v>1238</v>
      </c>
      <c r="J5449" s="12">
        <v>40767</v>
      </c>
      <c r="K5449" s="4">
        <v>3366</v>
      </c>
      <c r="L5449" s="1" t="s">
        <v>146</v>
      </c>
      <c r="M5449" s="1" t="s">
        <v>620</v>
      </c>
      <c r="N5449" s="1" t="s">
        <v>621</v>
      </c>
      <c r="O5449" s="1" t="s">
        <v>622</v>
      </c>
      <c r="P5449">
        <v>240</v>
      </c>
      <c r="Q5449">
        <v>32000</v>
      </c>
      <c r="R5449">
        <v>320640</v>
      </c>
      <c r="S5449">
        <v>10.02</v>
      </c>
      <c r="T5449">
        <v>0.04</v>
      </c>
      <c r="U5449">
        <f t="shared" si="1681"/>
        <v>320640</v>
      </c>
      <c r="V5449">
        <f t="shared" si="1682"/>
        <v>7680000</v>
      </c>
      <c r="W5449" s="1" t="s">
        <v>623</v>
      </c>
      <c r="X5449" s="6" t="s">
        <v>1508</v>
      </c>
      <c r="Y5449" s="1" t="s">
        <v>624</v>
      </c>
      <c r="Z5449" s="3">
        <v>13360</v>
      </c>
      <c r="AA5449" s="4">
        <f t="shared" si="1686"/>
        <v>12264</v>
      </c>
      <c r="AB5449" s="4">
        <f t="shared" si="1679"/>
        <v>5756.6698059999999</v>
      </c>
      <c r="AC5449" s="4">
        <f t="shared" si="1680"/>
        <v>12264</v>
      </c>
      <c r="AD5449" s="4">
        <f t="shared" si="1687"/>
        <v>12319</v>
      </c>
      <c r="AE5449" s="4">
        <v>12264</v>
      </c>
      <c r="AF5449" s="4">
        <v>12264</v>
      </c>
      <c r="AG5449" s="4">
        <f>AE5449</f>
        <v>12264</v>
      </c>
      <c r="AI5449" t="e">
        <f t="shared" si="1683"/>
        <v>#N/A</v>
      </c>
      <c r="AJ5449">
        <v>10277.92</v>
      </c>
      <c r="AK5449" s="2">
        <v>10277.92</v>
      </c>
      <c r="AL5449" s="2">
        <f>AJ5449</f>
        <v>10277.92</v>
      </c>
      <c r="AM5449" s="4"/>
      <c r="AN5449" t="e">
        <f>VLOOKUP([1]!Tabelle13[[#This Row],[Vlookup this ID for freight costs]],$AL$2:$AL$6811,2,FALSE)</f>
        <v>#REF!</v>
      </c>
      <c r="AP5449">
        <v>529.05999999999995</v>
      </c>
      <c r="AQ5449">
        <v>529.05999999999995</v>
      </c>
      <c r="AR5449" s="4">
        <v>12</v>
      </c>
      <c r="AS5449" s="4">
        <v>8</v>
      </c>
      <c r="AT5449" s="4">
        <v>2011</v>
      </c>
      <c r="AU5449" s="4">
        <v>12</v>
      </c>
      <c r="AV5449" s="4">
        <v>8</v>
      </c>
      <c r="AW5449" s="4">
        <v>2011</v>
      </c>
      <c r="AX5449" t="str">
        <f t="shared" si="1684"/>
        <v>No Delay</v>
      </c>
      <c r="AY5449">
        <f t="shared" si="1685"/>
        <v>0</v>
      </c>
    </row>
    <row r="5450" spans="1:51" x14ac:dyDescent="0.2">
      <c r="A5450" s="3">
        <v>84287</v>
      </c>
      <c r="B5450" s="1" t="s">
        <v>50</v>
      </c>
      <c r="C5450" s="1" t="s">
        <v>51</v>
      </c>
      <c r="D5450" s="1" t="s">
        <v>130</v>
      </c>
      <c r="E5450" s="1" t="s">
        <v>101</v>
      </c>
      <c r="F5450" s="1" t="s">
        <v>101</v>
      </c>
      <c r="G5450" s="13" t="s">
        <v>734</v>
      </c>
      <c r="H5450" s="12">
        <v>41578</v>
      </c>
      <c r="I5450" s="12" t="s">
        <v>2268</v>
      </c>
      <c r="J5450" s="12">
        <v>41590</v>
      </c>
      <c r="K5450" s="4">
        <v>5022</v>
      </c>
      <c r="L5450" s="1" t="s">
        <v>146</v>
      </c>
      <c r="M5450" s="1" t="s">
        <v>132</v>
      </c>
      <c r="N5450" s="1" t="s">
        <v>167</v>
      </c>
      <c r="O5450" s="1" t="s">
        <v>93</v>
      </c>
      <c r="P5450">
        <v>30</v>
      </c>
      <c r="Q5450">
        <v>70643</v>
      </c>
      <c r="R5450">
        <v>235241.19</v>
      </c>
      <c r="S5450">
        <v>3.33</v>
      </c>
      <c r="T5450">
        <v>0.11</v>
      </c>
      <c r="U5450">
        <f t="shared" si="1681"/>
        <v>235241.19</v>
      </c>
      <c r="V5450">
        <f t="shared" si="1682"/>
        <v>2119290</v>
      </c>
      <c r="W5450" s="1" t="s">
        <v>1273</v>
      </c>
      <c r="X5450" s="1" t="s">
        <v>1236</v>
      </c>
      <c r="Y5450" s="1" t="s">
        <v>156</v>
      </c>
      <c r="Z5450" s="3">
        <v>14703</v>
      </c>
      <c r="AA5450" s="4">
        <f t="shared" si="1686"/>
        <v>12264</v>
      </c>
      <c r="AB5450" s="4">
        <f t="shared" si="1679"/>
        <v>9997.654041400001</v>
      </c>
      <c r="AC5450" s="4">
        <f t="shared" si="1680"/>
        <v>12264</v>
      </c>
      <c r="AD5450" s="4">
        <f t="shared" si="1687"/>
        <v>12264</v>
      </c>
      <c r="AE5450" s="3" t="s">
        <v>2662</v>
      </c>
      <c r="AF5450" s="3">
        <v>12264</v>
      </c>
      <c r="AG5450" s="4">
        <f>AI5450</f>
        <v>12264</v>
      </c>
      <c r="AH5450" s="4">
        <v>83716</v>
      </c>
      <c r="AI5450">
        <f t="shared" si="1683"/>
        <v>12264</v>
      </c>
      <c r="AJ5450" t="s">
        <v>2662</v>
      </c>
      <c r="AK5450" s="2">
        <v>5902.4</v>
      </c>
      <c r="AL5450" s="2">
        <f>AN5450</f>
        <v>5902.4</v>
      </c>
      <c r="AM5450" s="4">
        <v>83716</v>
      </c>
      <c r="AN5450">
        <f>INDEX($AJ$2:$AJ$6811,MATCH(AM5450,$A$2:$A$6811,0))</f>
        <v>5902.4</v>
      </c>
      <c r="AP5450">
        <v>290.99</v>
      </c>
      <c r="AQ5450">
        <v>290.99</v>
      </c>
      <c r="AR5450" s="4">
        <v>31</v>
      </c>
      <c r="AS5450" s="4">
        <v>10</v>
      </c>
      <c r="AT5450" s="4">
        <v>2013</v>
      </c>
      <c r="AU5450" s="4">
        <v>12</v>
      </c>
      <c r="AV5450" s="4">
        <v>11</v>
      </c>
      <c r="AW5450" s="4">
        <v>2013</v>
      </c>
      <c r="AX5450" t="str">
        <f t="shared" si="1684"/>
        <v>Delay</v>
      </c>
      <c r="AY5450">
        <f t="shared" si="1685"/>
        <v>12</v>
      </c>
    </row>
    <row r="5451" spans="1:51" x14ac:dyDescent="0.2">
      <c r="A5451" s="3">
        <v>84853</v>
      </c>
      <c r="B5451" s="1" t="s">
        <v>50</v>
      </c>
      <c r="C5451" s="1" t="s">
        <v>51</v>
      </c>
      <c r="D5451" s="1" t="s">
        <v>130</v>
      </c>
      <c r="E5451" s="1" t="s">
        <v>101</v>
      </c>
      <c r="F5451" s="1" t="s">
        <v>101</v>
      </c>
      <c r="G5451" s="13" t="s">
        <v>734</v>
      </c>
      <c r="H5451" s="12">
        <v>41578</v>
      </c>
      <c r="I5451" s="12" t="s">
        <v>2268</v>
      </c>
      <c r="J5451" s="12">
        <v>41590</v>
      </c>
      <c r="K5451" s="4">
        <v>5023</v>
      </c>
      <c r="L5451" s="1" t="s">
        <v>146</v>
      </c>
      <c r="M5451" s="1" t="s">
        <v>132</v>
      </c>
      <c r="N5451" s="1" t="s">
        <v>196</v>
      </c>
      <c r="O5451" s="1" t="s">
        <v>93</v>
      </c>
      <c r="P5451">
        <v>60</v>
      </c>
      <c r="Q5451">
        <v>87707</v>
      </c>
      <c r="R5451">
        <v>378894.24</v>
      </c>
      <c r="S5451">
        <v>4.32</v>
      </c>
      <c r="T5451">
        <v>7.0000000000000007E-2</v>
      </c>
      <c r="U5451">
        <f t="shared" si="1681"/>
        <v>378894.24000000005</v>
      </c>
      <c r="V5451">
        <f t="shared" si="1682"/>
        <v>5262420</v>
      </c>
      <c r="W5451" s="1" t="s">
        <v>197</v>
      </c>
      <c r="X5451" s="1" t="s">
        <v>1236</v>
      </c>
      <c r="Y5451" s="1" t="s">
        <v>3082</v>
      </c>
      <c r="Z5451" s="3">
        <v>13556</v>
      </c>
      <c r="AA5451" s="4">
        <f t="shared" si="1686"/>
        <v>12264</v>
      </c>
      <c r="AB5451" s="4">
        <f t="shared" si="1679"/>
        <v>11870.3905006</v>
      </c>
      <c r="AC5451" s="4">
        <f t="shared" si="1680"/>
        <v>12264</v>
      </c>
      <c r="AD5451" s="4">
        <f t="shared" si="1687"/>
        <v>12264</v>
      </c>
      <c r="AE5451" s="3" t="s">
        <v>2662</v>
      </c>
      <c r="AF5451" s="3">
        <v>12264</v>
      </c>
      <c r="AG5451" s="4">
        <f>AI5451</f>
        <v>12264</v>
      </c>
      <c r="AH5451" s="4">
        <v>83716</v>
      </c>
      <c r="AI5451">
        <f t="shared" si="1683"/>
        <v>12264</v>
      </c>
      <c r="AJ5451" t="s">
        <v>2662</v>
      </c>
      <c r="AK5451" s="2">
        <v>5902.4</v>
      </c>
      <c r="AL5451" s="2">
        <f>AN5451</f>
        <v>5902.4</v>
      </c>
      <c r="AM5451" s="4">
        <v>83716</v>
      </c>
      <c r="AN5451">
        <f>INDEX($AJ$2:$AJ$6811,MATCH(AM5451,$A$2:$A$6811,0))</f>
        <v>5902.4</v>
      </c>
      <c r="AP5451">
        <v>468.69</v>
      </c>
      <c r="AQ5451">
        <v>468.69</v>
      </c>
      <c r="AR5451" s="4">
        <v>31</v>
      </c>
      <c r="AS5451" s="4">
        <v>10</v>
      </c>
      <c r="AT5451" s="4">
        <v>2013</v>
      </c>
      <c r="AU5451" s="4">
        <v>12</v>
      </c>
      <c r="AV5451" s="4">
        <v>11</v>
      </c>
      <c r="AW5451" s="4">
        <v>2013</v>
      </c>
      <c r="AX5451" t="str">
        <f t="shared" si="1684"/>
        <v>Delay</v>
      </c>
      <c r="AY5451">
        <f t="shared" si="1685"/>
        <v>12</v>
      </c>
    </row>
    <row r="5452" spans="1:51" x14ac:dyDescent="0.2">
      <c r="A5452" s="3">
        <v>83716</v>
      </c>
      <c r="B5452" s="1" t="s">
        <v>50</v>
      </c>
      <c r="C5452" s="1" t="s">
        <v>51</v>
      </c>
      <c r="D5452" s="1" t="s">
        <v>130</v>
      </c>
      <c r="E5452" s="1" t="s">
        <v>101</v>
      </c>
      <c r="F5452" s="1" t="s">
        <v>101</v>
      </c>
      <c r="G5452" s="13" t="s">
        <v>734</v>
      </c>
      <c r="H5452" s="12">
        <v>41578</v>
      </c>
      <c r="I5452" s="12" t="s">
        <v>2268</v>
      </c>
      <c r="J5452" s="12">
        <v>41590</v>
      </c>
      <c r="K5452" s="4">
        <v>5020</v>
      </c>
      <c r="L5452" s="1" t="s">
        <v>146</v>
      </c>
      <c r="M5452" s="1" t="s">
        <v>132</v>
      </c>
      <c r="N5452" s="1" t="s">
        <v>167</v>
      </c>
      <c r="O5452" s="1" t="s">
        <v>93</v>
      </c>
      <c r="P5452">
        <v>30</v>
      </c>
      <c r="Q5452">
        <v>9357</v>
      </c>
      <c r="R5452">
        <v>31158.81</v>
      </c>
      <c r="S5452">
        <v>3.33</v>
      </c>
      <c r="T5452">
        <v>0.11</v>
      </c>
      <c r="U5452">
        <f t="shared" si="1681"/>
        <v>31158.81</v>
      </c>
      <c r="V5452">
        <f t="shared" si="1682"/>
        <v>280710</v>
      </c>
      <c r="W5452" s="1" t="s">
        <v>197</v>
      </c>
      <c r="X5452" s="1" t="s">
        <v>1236</v>
      </c>
      <c r="Y5452" s="1" t="s">
        <v>3082</v>
      </c>
      <c r="Z5452" s="3">
        <v>13556</v>
      </c>
      <c r="AA5452" s="4">
        <f t="shared" si="1686"/>
        <v>12264</v>
      </c>
      <c r="AB5452" s="4">
        <f t="shared" si="1679"/>
        <v>3271.6503706000003</v>
      </c>
      <c r="AC5452" s="4">
        <f t="shared" si="1680"/>
        <v>12264</v>
      </c>
      <c r="AD5452" s="4">
        <f t="shared" si="1687"/>
        <v>8827.5</v>
      </c>
      <c r="AE5452" s="4">
        <v>12264</v>
      </c>
      <c r="AF5452" s="4">
        <v>12264</v>
      </c>
      <c r="AG5452" s="4">
        <f>AE5452</f>
        <v>12264</v>
      </c>
      <c r="AI5452" t="e">
        <f t="shared" si="1683"/>
        <v>#N/A</v>
      </c>
      <c r="AJ5452">
        <v>5902.4</v>
      </c>
      <c r="AK5452" s="2">
        <v>5902.4</v>
      </c>
      <c r="AL5452" s="2">
        <f>AJ5452</f>
        <v>5902.4</v>
      </c>
      <c r="AM5452" s="4"/>
      <c r="AN5452" t="e">
        <f>VLOOKUP([1]!Tabelle13[[#This Row],[Vlookup this ID for freight costs]],$AL$2:$AL$6811,2,FALSE)</f>
        <v>#REF!</v>
      </c>
      <c r="AP5452">
        <v>38.54</v>
      </c>
      <c r="AQ5452">
        <v>38.54</v>
      </c>
      <c r="AR5452" s="4">
        <v>31</v>
      </c>
      <c r="AS5452" s="4">
        <v>10</v>
      </c>
      <c r="AT5452" s="4">
        <v>2013</v>
      </c>
      <c r="AU5452" s="4">
        <v>12</v>
      </c>
      <c r="AV5452" s="4">
        <v>11</v>
      </c>
      <c r="AW5452" s="4">
        <v>2013</v>
      </c>
      <c r="AX5452" t="str">
        <f t="shared" si="1684"/>
        <v>Delay</v>
      </c>
      <c r="AY5452">
        <f t="shared" si="1685"/>
        <v>12</v>
      </c>
    </row>
    <row r="5453" spans="1:51" x14ac:dyDescent="0.2">
      <c r="A5453" s="3">
        <v>82760</v>
      </c>
      <c r="B5453" s="1" t="s">
        <v>50</v>
      </c>
      <c r="C5453" s="1" t="s">
        <v>51</v>
      </c>
      <c r="D5453" s="1" t="s">
        <v>130</v>
      </c>
      <c r="E5453" s="1" t="s">
        <v>101</v>
      </c>
      <c r="F5453" s="1" t="s">
        <v>101</v>
      </c>
      <c r="G5453" s="13" t="s">
        <v>2364</v>
      </c>
      <c r="H5453" s="12">
        <v>42086</v>
      </c>
      <c r="I5453" s="12" t="s">
        <v>2364</v>
      </c>
      <c r="J5453" s="12">
        <v>42086</v>
      </c>
      <c r="K5453" s="4">
        <v>6408</v>
      </c>
      <c r="L5453" s="1" t="s">
        <v>146</v>
      </c>
      <c r="M5453" s="1" t="s">
        <v>132</v>
      </c>
      <c r="N5453" s="1" t="s">
        <v>275</v>
      </c>
      <c r="O5453" s="1" t="s">
        <v>93</v>
      </c>
      <c r="P5453">
        <v>60</v>
      </c>
      <c r="Q5453">
        <v>139000</v>
      </c>
      <c r="R5453">
        <v>935470</v>
      </c>
      <c r="S5453">
        <v>6.73</v>
      </c>
      <c r="T5453">
        <v>0.11</v>
      </c>
      <c r="U5453">
        <f t="shared" si="1681"/>
        <v>935470.00000000012</v>
      </c>
      <c r="V5453">
        <f t="shared" si="1682"/>
        <v>8340000</v>
      </c>
      <c r="W5453" s="1" t="s">
        <v>179</v>
      </c>
      <c r="X5453" s="1" t="s">
        <v>1236</v>
      </c>
      <c r="Y5453" s="1" t="s">
        <v>156</v>
      </c>
      <c r="Z5453" s="3">
        <v>14703</v>
      </c>
      <c r="AA5453" s="4">
        <f t="shared" si="1686"/>
        <v>12307</v>
      </c>
      <c r="AB5453" s="4">
        <f t="shared" si="1679"/>
        <v>17499.684406</v>
      </c>
      <c r="AC5453" s="4">
        <f t="shared" si="1680"/>
        <v>12307</v>
      </c>
      <c r="AD5453" s="4">
        <f t="shared" si="1687"/>
        <v>12307</v>
      </c>
      <c r="AE5453" s="4">
        <v>12307</v>
      </c>
      <c r="AF5453" s="4">
        <v>12307</v>
      </c>
      <c r="AG5453" s="4">
        <f>AE5453</f>
        <v>12307</v>
      </c>
      <c r="AI5453" t="e">
        <f t="shared" si="1683"/>
        <v>#N/A</v>
      </c>
      <c r="AJ5453">
        <v>8191.96</v>
      </c>
      <c r="AK5453" s="2">
        <v>8191.96</v>
      </c>
      <c r="AL5453" s="2">
        <f>AJ5453</f>
        <v>8191.96</v>
      </c>
      <c r="AM5453" s="4"/>
      <c r="AN5453" t="e">
        <f>VLOOKUP([1]!Tabelle13[[#This Row],[Vlookup this ID for freight costs]],$AL$2:$AL$6811,2,FALSE)</f>
        <v>#REF!</v>
      </c>
      <c r="AP5453">
        <v>961.66</v>
      </c>
      <c r="AQ5453">
        <v>961.66</v>
      </c>
      <c r="AR5453" s="4">
        <v>23</v>
      </c>
      <c r="AS5453" s="4">
        <v>4</v>
      </c>
      <c r="AT5453" s="4">
        <v>2015</v>
      </c>
      <c r="AU5453" s="4">
        <v>23</v>
      </c>
      <c r="AV5453" s="4">
        <v>4</v>
      </c>
      <c r="AW5453" s="4">
        <v>2015</v>
      </c>
      <c r="AX5453" t="str">
        <f t="shared" si="1684"/>
        <v>No Delay</v>
      </c>
      <c r="AY5453">
        <f t="shared" si="1685"/>
        <v>0</v>
      </c>
    </row>
    <row r="5454" spans="1:51" x14ac:dyDescent="0.2">
      <c r="A5454" s="3">
        <v>85947</v>
      </c>
      <c r="B5454" s="1" t="s">
        <v>463</v>
      </c>
      <c r="C5454" s="1" t="s">
        <v>73</v>
      </c>
      <c r="D5454" s="1" t="s">
        <v>130</v>
      </c>
      <c r="E5454" s="1" t="s">
        <v>101</v>
      </c>
      <c r="F5454" s="1" t="s">
        <v>101</v>
      </c>
      <c r="G5454" s="13" t="s">
        <v>1990</v>
      </c>
      <c r="H5454" s="12">
        <v>41379</v>
      </c>
      <c r="I5454" s="12" t="s">
        <v>638</v>
      </c>
      <c r="J5454" s="12">
        <v>41347</v>
      </c>
      <c r="K5454" s="4">
        <v>4531</v>
      </c>
      <c r="L5454" s="1" t="s">
        <v>146</v>
      </c>
      <c r="M5454" s="1" t="s">
        <v>132</v>
      </c>
      <c r="N5454" s="1" t="s">
        <v>238</v>
      </c>
      <c r="O5454" s="1" t="s">
        <v>93</v>
      </c>
      <c r="P5454">
        <v>30</v>
      </c>
      <c r="Q5454">
        <v>132320</v>
      </c>
      <c r="R5454">
        <v>621904</v>
      </c>
      <c r="S5454">
        <v>4.7</v>
      </c>
      <c r="T5454">
        <v>0.16</v>
      </c>
      <c r="U5454">
        <f t="shared" si="1681"/>
        <v>621904</v>
      </c>
      <c r="V5454">
        <f t="shared" si="1682"/>
        <v>3969600</v>
      </c>
      <c r="W5454" s="1" t="s">
        <v>861</v>
      </c>
      <c r="X5454" s="1" t="s">
        <v>1236</v>
      </c>
      <c r="Y5454" s="1" t="s">
        <v>156</v>
      </c>
      <c r="Z5454" s="3">
        <v>14969</v>
      </c>
      <c r="AA5454" s="4">
        <f t="shared" si="1686"/>
        <v>12328</v>
      </c>
      <c r="AB5454" s="4">
        <f t="shared" si="1679"/>
        <v>16766.569102000001</v>
      </c>
      <c r="AC5454" s="4">
        <f t="shared" si="1680"/>
        <v>12328</v>
      </c>
      <c r="AD5454" s="4">
        <f t="shared" si="1687"/>
        <v>12328</v>
      </c>
      <c r="AE5454" s="4">
        <v>12328</v>
      </c>
      <c r="AF5454" s="4">
        <v>12328</v>
      </c>
      <c r="AG5454" s="4">
        <f>AE5454</f>
        <v>12328</v>
      </c>
      <c r="AI5454" t="e">
        <f t="shared" si="1683"/>
        <v>#N/A</v>
      </c>
      <c r="AJ5454">
        <v>9405.81</v>
      </c>
      <c r="AK5454" s="2">
        <v>9405.81</v>
      </c>
      <c r="AL5454" s="2">
        <f>AJ5454</f>
        <v>9405.81</v>
      </c>
      <c r="AM5454" s="4"/>
      <c r="AN5454" t="e">
        <f>VLOOKUP([1]!Tabelle13[[#This Row],[Vlookup this ID for freight costs]],$AL$2:$AL$6811,2,FALSE)</f>
        <v>#REF!</v>
      </c>
      <c r="AP5454">
        <v>871.91</v>
      </c>
      <c r="AQ5454">
        <v>871.91</v>
      </c>
      <c r="AR5454" s="4">
        <v>15</v>
      </c>
      <c r="AS5454" s="4">
        <v>4</v>
      </c>
      <c r="AT5454" s="4">
        <v>2013</v>
      </c>
      <c r="AU5454" s="4">
        <v>14</v>
      </c>
      <c r="AV5454" s="4">
        <v>4</v>
      </c>
      <c r="AW5454" s="4">
        <v>2013</v>
      </c>
      <c r="AX5454" t="str">
        <f t="shared" si="1684"/>
        <v>No Delay</v>
      </c>
      <c r="AY5454">
        <f t="shared" si="1685"/>
        <v>0</v>
      </c>
    </row>
    <row r="5455" spans="1:51" x14ac:dyDescent="0.2">
      <c r="A5455" s="3">
        <v>85252</v>
      </c>
      <c r="B5455" s="1" t="s">
        <v>463</v>
      </c>
      <c r="C5455" s="1" t="s">
        <v>73</v>
      </c>
      <c r="D5455" s="1" t="s">
        <v>130</v>
      </c>
      <c r="E5455" s="1" t="s">
        <v>101</v>
      </c>
      <c r="F5455" s="1" t="s">
        <v>101</v>
      </c>
      <c r="G5455" s="13" t="s">
        <v>2663</v>
      </c>
      <c r="H5455" s="12">
        <v>41016</v>
      </c>
      <c r="I5455" s="12" t="s">
        <v>1202</v>
      </c>
      <c r="J5455" s="12">
        <v>41036</v>
      </c>
      <c r="K5455" s="4">
        <v>3900</v>
      </c>
      <c r="L5455" s="1" t="s">
        <v>146</v>
      </c>
      <c r="M5455" s="1" t="s">
        <v>132</v>
      </c>
      <c r="N5455" s="1" t="s">
        <v>196</v>
      </c>
      <c r="O5455" s="1" t="s">
        <v>93</v>
      </c>
      <c r="P5455">
        <v>60</v>
      </c>
      <c r="Q5455">
        <v>71030</v>
      </c>
      <c r="R5455">
        <v>382141.4</v>
      </c>
      <c r="S5455">
        <v>5.38</v>
      </c>
      <c r="T5455">
        <v>0.09</v>
      </c>
      <c r="U5455">
        <f t="shared" si="1681"/>
        <v>382141.39999999997</v>
      </c>
      <c r="V5455">
        <f t="shared" si="1682"/>
        <v>4261800</v>
      </c>
      <c r="W5455" s="1" t="s">
        <v>197</v>
      </c>
      <c r="X5455" s="1" t="s">
        <v>1236</v>
      </c>
      <c r="Y5455" s="1" t="s">
        <v>3082</v>
      </c>
      <c r="Z5455" s="3">
        <v>13821</v>
      </c>
      <c r="AA5455" s="4">
        <f t="shared" si="1686"/>
        <v>12347</v>
      </c>
      <c r="AB5455" s="4">
        <f t="shared" si="1679"/>
        <v>10040.12644</v>
      </c>
      <c r="AC5455" s="4">
        <f t="shared" si="1680"/>
        <v>12347</v>
      </c>
      <c r="AD5455" s="4">
        <f t="shared" si="1687"/>
        <v>12365.6</v>
      </c>
      <c r="AE5455" s="3" t="s">
        <v>2664</v>
      </c>
      <c r="AF5455" s="3">
        <v>12347</v>
      </c>
      <c r="AG5455" s="4">
        <f>AI5455</f>
        <v>12347</v>
      </c>
      <c r="AH5455" s="4">
        <v>83583</v>
      </c>
      <c r="AI5455">
        <f t="shared" si="1683"/>
        <v>12347</v>
      </c>
      <c r="AJ5455" t="s">
        <v>2664</v>
      </c>
      <c r="AK5455" s="2">
        <v>16978.830000000002</v>
      </c>
      <c r="AL5455" s="2">
        <f>AN5455</f>
        <v>16978.830000000002</v>
      </c>
      <c r="AM5455" s="4">
        <v>83583</v>
      </c>
      <c r="AN5455">
        <f>INDEX($AJ$2:$AJ$6811,MATCH(AM5455,$A$2:$A$6811,0))</f>
        <v>16978.830000000002</v>
      </c>
      <c r="AP5455">
        <v>630.53</v>
      </c>
      <c r="AQ5455">
        <v>630.53</v>
      </c>
      <c r="AR5455" s="4">
        <v>17</v>
      </c>
      <c r="AS5455" s="4">
        <v>4</v>
      </c>
      <c r="AT5455" s="4">
        <v>2012</v>
      </c>
      <c r="AU5455" s="4">
        <v>7</v>
      </c>
      <c r="AV5455" s="4">
        <v>5</v>
      </c>
      <c r="AW5455" s="4">
        <v>2012</v>
      </c>
      <c r="AX5455" t="str">
        <f t="shared" si="1684"/>
        <v>Delay</v>
      </c>
      <c r="AY5455">
        <f t="shared" si="1685"/>
        <v>20</v>
      </c>
    </row>
    <row r="5456" spans="1:51" x14ac:dyDescent="0.2">
      <c r="A5456" s="3">
        <v>83583</v>
      </c>
      <c r="B5456" s="1" t="s">
        <v>463</v>
      </c>
      <c r="C5456" s="1" t="s">
        <v>73</v>
      </c>
      <c r="D5456" s="1" t="s">
        <v>130</v>
      </c>
      <c r="E5456" s="1" t="s">
        <v>101</v>
      </c>
      <c r="F5456" s="1" t="s">
        <v>101</v>
      </c>
      <c r="G5456" s="13" t="s">
        <v>2663</v>
      </c>
      <c r="H5456" s="12">
        <v>41016</v>
      </c>
      <c r="I5456" s="12" t="s">
        <v>1202</v>
      </c>
      <c r="J5456" s="12">
        <v>41036</v>
      </c>
      <c r="K5456" s="4">
        <v>3896</v>
      </c>
      <c r="L5456" s="1" t="s">
        <v>146</v>
      </c>
      <c r="M5456" s="1" t="s">
        <v>132</v>
      </c>
      <c r="N5456" s="1" t="s">
        <v>265</v>
      </c>
      <c r="O5456" s="1" t="s">
        <v>93</v>
      </c>
      <c r="P5456">
        <v>60</v>
      </c>
      <c r="Q5456">
        <v>52164</v>
      </c>
      <c r="R5456">
        <v>134583.12</v>
      </c>
      <c r="S5456">
        <v>2.58</v>
      </c>
      <c r="T5456">
        <v>0.04</v>
      </c>
      <c r="U5456">
        <f t="shared" si="1681"/>
        <v>134583.12</v>
      </c>
      <c r="V5456">
        <f t="shared" si="1682"/>
        <v>3129840</v>
      </c>
      <c r="W5456" s="1" t="s">
        <v>861</v>
      </c>
      <c r="X5456" s="1" t="s">
        <v>1236</v>
      </c>
      <c r="Y5456" s="1" t="s">
        <v>156</v>
      </c>
      <c r="Z5456" s="3">
        <v>14969</v>
      </c>
      <c r="AA5456" s="4">
        <f t="shared" si="1686"/>
        <v>12347</v>
      </c>
      <c r="AB5456" s="4">
        <f t="shared" si="1679"/>
        <v>7969.624445200001</v>
      </c>
      <c r="AC5456" s="4">
        <f t="shared" si="1680"/>
        <v>12347</v>
      </c>
      <c r="AD5456" s="4">
        <f t="shared" si="1687"/>
        <v>12347</v>
      </c>
      <c r="AE5456" s="4">
        <v>12347</v>
      </c>
      <c r="AF5456" s="4">
        <v>12347</v>
      </c>
      <c r="AG5456" s="4">
        <f>AE5456</f>
        <v>12347</v>
      </c>
      <c r="AI5456" t="e">
        <f t="shared" si="1683"/>
        <v>#N/A</v>
      </c>
      <c r="AJ5456">
        <v>16978.830000000002</v>
      </c>
      <c r="AK5456" s="2">
        <v>16978.830000000002</v>
      </c>
      <c r="AL5456" s="2">
        <f>AJ5456</f>
        <v>16978.830000000002</v>
      </c>
      <c r="AM5456" s="4"/>
      <c r="AN5456" t="e">
        <f>VLOOKUP([1]!Tabelle13[[#This Row],[Vlookup this ID for freight costs]],$AL$2:$AL$6811,2,FALSE)</f>
        <v>#REF!</v>
      </c>
      <c r="AP5456">
        <v>222.06</v>
      </c>
      <c r="AQ5456">
        <v>222.06</v>
      </c>
      <c r="AR5456" s="4">
        <v>17</v>
      </c>
      <c r="AS5456" s="4">
        <v>4</v>
      </c>
      <c r="AT5456" s="4">
        <v>2012</v>
      </c>
      <c r="AU5456" s="4">
        <v>7</v>
      </c>
      <c r="AV5456" s="4">
        <v>5</v>
      </c>
      <c r="AW5456" s="4">
        <v>2012</v>
      </c>
      <c r="AX5456" t="str">
        <f t="shared" si="1684"/>
        <v>Delay</v>
      </c>
      <c r="AY5456">
        <f t="shared" si="1685"/>
        <v>20</v>
      </c>
    </row>
    <row r="5457" spans="1:51" x14ac:dyDescent="0.2">
      <c r="A5457" s="3">
        <v>84158</v>
      </c>
      <c r="B5457" s="1" t="s">
        <v>463</v>
      </c>
      <c r="C5457" s="1" t="s">
        <v>73</v>
      </c>
      <c r="D5457" s="1" t="s">
        <v>130</v>
      </c>
      <c r="E5457" s="1" t="s">
        <v>101</v>
      </c>
      <c r="F5457" s="1" t="s">
        <v>101</v>
      </c>
      <c r="G5457" s="13" t="s">
        <v>2663</v>
      </c>
      <c r="H5457" s="12">
        <v>41016</v>
      </c>
      <c r="I5457" s="12" t="s">
        <v>1202</v>
      </c>
      <c r="J5457" s="12">
        <v>41036</v>
      </c>
      <c r="K5457" s="4">
        <v>3897</v>
      </c>
      <c r="L5457" s="1" t="s">
        <v>146</v>
      </c>
      <c r="M5457" s="1" t="s">
        <v>132</v>
      </c>
      <c r="N5457" s="1" t="s">
        <v>206</v>
      </c>
      <c r="O5457" s="1" t="s">
        <v>93</v>
      </c>
      <c r="P5457">
        <v>60</v>
      </c>
      <c r="Q5457">
        <v>7150</v>
      </c>
      <c r="R5457">
        <v>21092.5</v>
      </c>
      <c r="S5457">
        <v>2.95</v>
      </c>
      <c r="T5457">
        <v>0.05</v>
      </c>
      <c r="U5457">
        <f t="shared" si="1681"/>
        <v>21092.5</v>
      </c>
      <c r="V5457">
        <f t="shared" si="1682"/>
        <v>429000</v>
      </c>
      <c r="W5457" s="1" t="s">
        <v>197</v>
      </c>
      <c r="X5457" s="1" t="s">
        <v>1236</v>
      </c>
      <c r="Y5457" s="1" t="s">
        <v>3082</v>
      </c>
      <c r="Z5457" s="3">
        <v>13821</v>
      </c>
      <c r="AA5457" s="4">
        <f t="shared" si="1686"/>
        <v>12347</v>
      </c>
      <c r="AB5457" s="4">
        <f t="shared" si="1679"/>
        <v>3029.436976</v>
      </c>
      <c r="AC5457" s="4">
        <f t="shared" si="1680"/>
        <v>12347</v>
      </c>
      <c r="AD5457" s="4">
        <f t="shared" si="1687"/>
        <v>12402</v>
      </c>
      <c r="AE5457" s="3" t="s">
        <v>2664</v>
      </c>
      <c r="AF5457" s="3">
        <v>12347</v>
      </c>
      <c r="AG5457" s="4">
        <f>AI5457</f>
        <v>12347</v>
      </c>
      <c r="AH5457" s="4">
        <v>83583</v>
      </c>
      <c r="AI5457">
        <f t="shared" si="1683"/>
        <v>12347</v>
      </c>
      <c r="AJ5457" t="s">
        <v>2664</v>
      </c>
      <c r="AK5457" s="2">
        <v>16978.830000000002</v>
      </c>
      <c r="AL5457" s="2">
        <f>AN5457</f>
        <v>16978.830000000002</v>
      </c>
      <c r="AM5457" s="4">
        <v>83583</v>
      </c>
      <c r="AN5457">
        <f>INDEX($AJ$2:$AJ$6811,MATCH(AM5457,$A$2:$A$6811,0))</f>
        <v>16978.830000000002</v>
      </c>
      <c r="AP5457">
        <v>34.799999999999997</v>
      </c>
      <c r="AQ5457">
        <v>34.799999999999997</v>
      </c>
      <c r="AR5457" s="4">
        <v>17</v>
      </c>
      <c r="AS5457" s="4">
        <v>4</v>
      </c>
      <c r="AT5457" s="4">
        <v>2012</v>
      </c>
      <c r="AU5457" s="4">
        <v>7</v>
      </c>
      <c r="AV5457" s="4">
        <v>5</v>
      </c>
      <c r="AW5457" s="4">
        <v>2012</v>
      </c>
      <c r="AX5457" t="str">
        <f t="shared" si="1684"/>
        <v>Delay</v>
      </c>
      <c r="AY5457">
        <f t="shared" si="1685"/>
        <v>20</v>
      </c>
    </row>
    <row r="5458" spans="1:51" x14ac:dyDescent="0.2">
      <c r="A5458" s="3">
        <v>84160</v>
      </c>
      <c r="B5458" s="1" t="s">
        <v>463</v>
      </c>
      <c r="C5458" s="1" t="s">
        <v>73</v>
      </c>
      <c r="D5458" s="1" t="s">
        <v>130</v>
      </c>
      <c r="E5458" s="1" t="s">
        <v>101</v>
      </c>
      <c r="F5458" s="1" t="s">
        <v>101</v>
      </c>
      <c r="G5458" s="13" t="s">
        <v>2663</v>
      </c>
      <c r="H5458" s="12">
        <v>41016</v>
      </c>
      <c r="I5458" s="12" t="s">
        <v>1202</v>
      </c>
      <c r="J5458" s="12">
        <v>41036</v>
      </c>
      <c r="K5458" s="4">
        <v>3898</v>
      </c>
      <c r="L5458" s="1" t="s">
        <v>146</v>
      </c>
      <c r="M5458" s="1" t="s">
        <v>132</v>
      </c>
      <c r="N5458" s="1" t="s">
        <v>154</v>
      </c>
      <c r="O5458" s="1" t="s">
        <v>93</v>
      </c>
      <c r="P5458">
        <v>60</v>
      </c>
      <c r="Q5458">
        <v>11574</v>
      </c>
      <c r="R5458">
        <v>127314</v>
      </c>
      <c r="S5458">
        <v>11</v>
      </c>
      <c r="T5458">
        <v>0.18</v>
      </c>
      <c r="U5458">
        <f t="shared" si="1681"/>
        <v>127314</v>
      </c>
      <c r="V5458">
        <f t="shared" si="1682"/>
        <v>694440</v>
      </c>
      <c r="W5458" s="1" t="s">
        <v>160</v>
      </c>
      <c r="X5458" s="1" t="s">
        <v>1236</v>
      </c>
      <c r="Y5458" s="1" t="s">
        <v>161</v>
      </c>
      <c r="Z5458" s="3">
        <v>14451</v>
      </c>
      <c r="AA5458" s="4">
        <f t="shared" si="1686"/>
        <v>12347</v>
      </c>
      <c r="AB5458" s="4">
        <f t="shared" si="1679"/>
        <v>3514.9612432000004</v>
      </c>
      <c r="AC5458" s="4">
        <f t="shared" si="1680"/>
        <v>12347</v>
      </c>
      <c r="AD5458" s="4">
        <f t="shared" si="1687"/>
        <v>11487.166666666666</v>
      </c>
      <c r="AE5458" s="3" t="s">
        <v>2664</v>
      </c>
      <c r="AF5458" s="3">
        <v>12347</v>
      </c>
      <c r="AG5458" s="4">
        <f>AI5458</f>
        <v>12347</v>
      </c>
      <c r="AH5458" s="4">
        <v>83583</v>
      </c>
      <c r="AI5458">
        <f t="shared" si="1683"/>
        <v>12347</v>
      </c>
      <c r="AJ5458" t="s">
        <v>2664</v>
      </c>
      <c r="AK5458" s="2">
        <v>16978.830000000002</v>
      </c>
      <c r="AL5458" s="2">
        <f>AN5458</f>
        <v>16978.830000000002</v>
      </c>
      <c r="AM5458" s="4">
        <v>83583</v>
      </c>
      <c r="AN5458">
        <f>INDEX($AJ$2:$AJ$6811,MATCH(AM5458,$A$2:$A$6811,0))</f>
        <v>16978.830000000002</v>
      </c>
      <c r="AP5458">
        <v>210.07</v>
      </c>
      <c r="AQ5458">
        <v>210.07</v>
      </c>
      <c r="AR5458" s="4">
        <v>17</v>
      </c>
      <c r="AS5458" s="4">
        <v>4</v>
      </c>
      <c r="AT5458" s="4">
        <v>2012</v>
      </c>
      <c r="AU5458" s="4">
        <v>7</v>
      </c>
      <c r="AV5458" s="4">
        <v>5</v>
      </c>
      <c r="AW5458" s="4">
        <v>2012</v>
      </c>
      <c r="AX5458" t="str">
        <f t="shared" si="1684"/>
        <v>Delay</v>
      </c>
      <c r="AY5458">
        <f t="shared" si="1685"/>
        <v>20</v>
      </c>
    </row>
    <row r="5459" spans="1:51" x14ac:dyDescent="0.2">
      <c r="A5459" s="3">
        <v>84717</v>
      </c>
      <c r="B5459" s="1" t="s">
        <v>463</v>
      </c>
      <c r="C5459" s="1" t="s">
        <v>73</v>
      </c>
      <c r="D5459" s="1" t="s">
        <v>130</v>
      </c>
      <c r="E5459" s="1" t="s">
        <v>101</v>
      </c>
      <c r="F5459" s="1" t="s">
        <v>101</v>
      </c>
      <c r="G5459" s="13" t="s">
        <v>2663</v>
      </c>
      <c r="H5459" s="12">
        <v>41016</v>
      </c>
      <c r="I5459" s="12" t="s">
        <v>1202</v>
      </c>
      <c r="J5459" s="12">
        <v>41036</v>
      </c>
      <c r="K5459" s="4">
        <v>3899</v>
      </c>
      <c r="L5459" s="1" t="s">
        <v>146</v>
      </c>
      <c r="M5459" s="1" t="s">
        <v>132</v>
      </c>
      <c r="N5459" s="1" t="s">
        <v>275</v>
      </c>
      <c r="O5459" s="1" t="s">
        <v>93</v>
      </c>
      <c r="P5459">
        <v>60</v>
      </c>
      <c r="Q5459">
        <v>3345</v>
      </c>
      <c r="R5459">
        <v>27629.7</v>
      </c>
      <c r="S5459">
        <v>8.26</v>
      </c>
      <c r="T5459">
        <v>0.14000000000000001</v>
      </c>
      <c r="U5459">
        <f t="shared" si="1681"/>
        <v>27629.7</v>
      </c>
      <c r="V5459">
        <f t="shared" si="1682"/>
        <v>200700</v>
      </c>
      <c r="W5459" s="1" t="s">
        <v>204</v>
      </c>
      <c r="X5459" s="1" t="s">
        <v>1236</v>
      </c>
      <c r="Y5459" s="1" t="s">
        <v>205</v>
      </c>
      <c r="Z5459" s="3">
        <v>15015</v>
      </c>
      <c r="AA5459" s="4">
        <f t="shared" si="1686"/>
        <v>12347</v>
      </c>
      <c r="AB5459" s="4">
        <f t="shared" si="1679"/>
        <v>2611.8465969999997</v>
      </c>
      <c r="AC5459" s="4">
        <f t="shared" si="1680"/>
        <v>12347</v>
      </c>
      <c r="AD5459" s="4">
        <f t="shared" si="1687"/>
        <v>9314.3106525000003</v>
      </c>
      <c r="AE5459" s="3" t="s">
        <v>2664</v>
      </c>
      <c r="AF5459" s="3">
        <v>12347</v>
      </c>
      <c r="AG5459" s="4">
        <f>AI5459</f>
        <v>12347</v>
      </c>
      <c r="AH5459" s="4">
        <v>83583</v>
      </c>
      <c r="AI5459">
        <f t="shared" si="1683"/>
        <v>12347</v>
      </c>
      <c r="AJ5459" t="s">
        <v>2664</v>
      </c>
      <c r="AK5459" s="2">
        <v>16978.830000000002</v>
      </c>
      <c r="AL5459" s="2">
        <f>AN5459</f>
        <v>16978.830000000002</v>
      </c>
      <c r="AM5459" s="4">
        <v>83583</v>
      </c>
      <c r="AN5459">
        <f>INDEX($AJ$2:$AJ$6811,MATCH(AM5459,$A$2:$A$6811,0))</f>
        <v>16978.830000000002</v>
      </c>
      <c r="AP5459">
        <v>45.59</v>
      </c>
      <c r="AQ5459">
        <v>45.59</v>
      </c>
      <c r="AR5459" s="4">
        <v>17</v>
      </c>
      <c r="AS5459" s="4">
        <v>4</v>
      </c>
      <c r="AT5459" s="4">
        <v>2012</v>
      </c>
      <c r="AU5459" s="4">
        <v>7</v>
      </c>
      <c r="AV5459" s="4">
        <v>5</v>
      </c>
      <c r="AW5459" s="4">
        <v>2012</v>
      </c>
      <c r="AX5459" t="str">
        <f t="shared" si="1684"/>
        <v>Delay</v>
      </c>
      <c r="AY5459">
        <f t="shared" si="1685"/>
        <v>20</v>
      </c>
    </row>
    <row r="5460" spans="1:51" x14ac:dyDescent="0.2">
      <c r="A5460" s="3">
        <v>86450</v>
      </c>
      <c r="B5460" s="1" t="s">
        <v>172</v>
      </c>
      <c r="C5460" s="1" t="s">
        <v>114</v>
      </c>
      <c r="D5460" s="1" t="s">
        <v>130</v>
      </c>
      <c r="E5460" s="1" t="s">
        <v>101</v>
      </c>
      <c r="F5460" s="1" t="s">
        <v>101</v>
      </c>
      <c r="G5460" s="13" t="s">
        <v>484</v>
      </c>
      <c r="H5460" s="12">
        <v>40968</v>
      </c>
      <c r="I5460" s="12" t="s">
        <v>822</v>
      </c>
      <c r="J5460" s="12">
        <v>40956</v>
      </c>
      <c r="K5460" s="4">
        <v>3763</v>
      </c>
      <c r="L5460" s="1" t="s">
        <v>146</v>
      </c>
      <c r="M5460" s="1" t="s">
        <v>132</v>
      </c>
      <c r="N5460" s="1" t="s">
        <v>1032</v>
      </c>
      <c r="O5460" s="1" t="s">
        <v>93</v>
      </c>
      <c r="P5460">
        <v>240</v>
      </c>
      <c r="Q5460">
        <v>40126</v>
      </c>
      <c r="R5460">
        <v>78245.7</v>
      </c>
      <c r="S5460">
        <v>1.95</v>
      </c>
      <c r="T5460">
        <v>0.01</v>
      </c>
      <c r="U5460">
        <f t="shared" si="1681"/>
        <v>78245.7</v>
      </c>
      <c r="V5460">
        <f t="shared" si="1682"/>
        <v>9630240</v>
      </c>
      <c r="W5460" s="1" t="s">
        <v>155</v>
      </c>
      <c r="X5460" s="1" t="s">
        <v>1236</v>
      </c>
      <c r="Y5460" s="1" t="s">
        <v>156</v>
      </c>
      <c r="Z5460" s="3">
        <v>14240</v>
      </c>
      <c r="AA5460" s="4">
        <f t="shared" si="1686"/>
        <v>12360</v>
      </c>
      <c r="AB5460" s="4">
        <f t="shared" ref="AB5460:AB5491" si="1688" xml:space="preserve"> 2244.740206  + 0.1097478*Q5460</f>
        <v>6648.4804287999996</v>
      </c>
      <c r="AC5460" s="4">
        <f t="shared" ref="AC5460:AC5491" si="1689">AF5460</f>
        <v>12360</v>
      </c>
      <c r="AD5460" s="4">
        <f t="shared" si="1687"/>
        <v>12360</v>
      </c>
      <c r="AE5460" s="4">
        <v>12360</v>
      </c>
      <c r="AF5460" s="4">
        <v>12360</v>
      </c>
      <c r="AG5460" s="4">
        <f>AE5460</f>
        <v>12360</v>
      </c>
      <c r="AI5460" t="e">
        <f t="shared" si="1683"/>
        <v>#N/A</v>
      </c>
      <c r="AJ5460">
        <v>11292.05</v>
      </c>
      <c r="AK5460" s="2">
        <v>11292.05</v>
      </c>
      <c r="AL5460" s="2">
        <f>AJ5460</f>
        <v>11292.05</v>
      </c>
      <c r="AM5460" s="4"/>
      <c r="AN5460" t="e">
        <f>VLOOKUP([1]!Tabelle13[[#This Row],[Vlookup this ID for freight costs]],$AL$2:$AL$6811,2,FALSE)</f>
        <v>#REF!</v>
      </c>
      <c r="AP5460">
        <v>129.11000000000001</v>
      </c>
      <c r="AQ5460">
        <v>129.11000000000001</v>
      </c>
      <c r="AR5460" s="4">
        <v>29</v>
      </c>
      <c r="AS5460" s="4">
        <v>2</v>
      </c>
      <c r="AT5460" s="4">
        <v>2012</v>
      </c>
      <c r="AU5460" s="4">
        <v>17</v>
      </c>
      <c r="AV5460" s="4">
        <v>2</v>
      </c>
      <c r="AW5460" s="4">
        <v>2012</v>
      </c>
      <c r="AX5460" t="str">
        <f t="shared" si="1684"/>
        <v>No Delay</v>
      </c>
      <c r="AY5460">
        <f t="shared" si="1685"/>
        <v>0</v>
      </c>
    </row>
    <row r="5461" spans="1:51" ht="16" x14ac:dyDescent="0.2">
      <c r="A5461" s="3">
        <v>50893</v>
      </c>
      <c r="B5461" s="1" t="s">
        <v>168</v>
      </c>
      <c r="C5461" s="1" t="s">
        <v>150</v>
      </c>
      <c r="D5461" s="1" t="s">
        <v>100</v>
      </c>
      <c r="E5461" s="1" t="s">
        <v>53</v>
      </c>
      <c r="F5461" s="1" t="s">
        <v>53</v>
      </c>
      <c r="G5461" s="13" t="s">
        <v>1889</v>
      </c>
      <c r="H5461" s="12">
        <v>40735</v>
      </c>
      <c r="I5461" s="12" t="s">
        <v>1889</v>
      </c>
      <c r="J5461" s="12">
        <v>40735</v>
      </c>
      <c r="K5461" s="4">
        <v>3311</v>
      </c>
      <c r="L5461" s="1" t="s">
        <v>146</v>
      </c>
      <c r="M5461" s="1" t="s">
        <v>620</v>
      </c>
      <c r="N5461" s="1" t="s">
        <v>621</v>
      </c>
      <c r="O5461" s="1" t="s">
        <v>622</v>
      </c>
      <c r="P5461">
        <v>240</v>
      </c>
      <c r="Q5461">
        <v>32000</v>
      </c>
      <c r="R5461">
        <v>320640</v>
      </c>
      <c r="S5461">
        <v>10.02</v>
      </c>
      <c r="T5461">
        <v>0.04</v>
      </c>
      <c r="U5461">
        <f t="shared" si="1681"/>
        <v>320640</v>
      </c>
      <c r="V5461">
        <f t="shared" si="1682"/>
        <v>7680000</v>
      </c>
      <c r="W5461" s="1" t="s">
        <v>623</v>
      </c>
      <c r="X5461" s="6" t="s">
        <v>1508</v>
      </c>
      <c r="Y5461" s="1" t="s">
        <v>624</v>
      </c>
      <c r="Z5461" s="3">
        <v>13360</v>
      </c>
      <c r="AA5461" s="4">
        <f t="shared" si="1686"/>
        <v>12374</v>
      </c>
      <c r="AB5461" s="4">
        <f t="shared" si="1688"/>
        <v>5756.6698059999999</v>
      </c>
      <c r="AC5461" s="4">
        <f t="shared" si="1689"/>
        <v>12374</v>
      </c>
      <c r="AD5461" s="4">
        <f t="shared" si="1687"/>
        <v>12319</v>
      </c>
      <c r="AE5461" s="4">
        <v>12374</v>
      </c>
      <c r="AF5461" s="4">
        <v>12374</v>
      </c>
      <c r="AG5461" s="4">
        <f>AE5461</f>
        <v>12374</v>
      </c>
      <c r="AI5461" t="e">
        <f t="shared" si="1683"/>
        <v>#N/A</v>
      </c>
      <c r="AJ5461">
        <v>11865.62</v>
      </c>
      <c r="AK5461" s="2">
        <v>11865.62</v>
      </c>
      <c r="AL5461" s="2">
        <f>AJ5461</f>
        <v>11865.62</v>
      </c>
      <c r="AM5461" s="4"/>
      <c r="AN5461" t="e">
        <f>VLOOKUP([1]!Tabelle13[[#This Row],[Vlookup this ID for freight costs]],$AL$2:$AL$6811,2,FALSE)</f>
        <v>#REF!</v>
      </c>
      <c r="AP5461">
        <v>529.05999999999995</v>
      </c>
      <c r="AQ5461">
        <v>529.05999999999995</v>
      </c>
      <c r="AR5461" s="4">
        <v>11</v>
      </c>
      <c r="AS5461" s="4">
        <v>7</v>
      </c>
      <c r="AT5461" s="4">
        <v>2011</v>
      </c>
      <c r="AU5461" s="4">
        <v>11</v>
      </c>
      <c r="AV5461" s="4">
        <v>7</v>
      </c>
      <c r="AW5461" s="4">
        <v>2011</v>
      </c>
      <c r="AX5461" t="str">
        <f t="shared" si="1684"/>
        <v>No Delay</v>
      </c>
      <c r="AY5461">
        <f t="shared" si="1685"/>
        <v>0</v>
      </c>
    </row>
    <row r="5462" spans="1:51" x14ac:dyDescent="0.2">
      <c r="A5462" s="3">
        <v>83862</v>
      </c>
      <c r="B5462" s="1" t="s">
        <v>50</v>
      </c>
      <c r="C5462" s="1" t="s">
        <v>51</v>
      </c>
      <c r="D5462" s="1" t="s">
        <v>130</v>
      </c>
      <c r="E5462" s="1" t="s">
        <v>101</v>
      </c>
      <c r="F5462" s="1" t="s">
        <v>101</v>
      </c>
      <c r="G5462" s="13" t="s">
        <v>1637</v>
      </c>
      <c r="H5462" s="12">
        <v>42065</v>
      </c>
      <c r="I5462" s="12" t="s">
        <v>1926</v>
      </c>
      <c r="J5462" s="12">
        <v>42072</v>
      </c>
      <c r="K5462" s="4">
        <v>6371</v>
      </c>
      <c r="L5462" s="1" t="s">
        <v>146</v>
      </c>
      <c r="M5462" s="1" t="s">
        <v>132</v>
      </c>
      <c r="N5462" s="1" t="s">
        <v>408</v>
      </c>
      <c r="O5462" s="1" t="s">
        <v>93</v>
      </c>
      <c r="P5462">
        <v>120</v>
      </c>
      <c r="Q5462">
        <v>29998</v>
      </c>
      <c r="R5462">
        <v>581361.24</v>
      </c>
      <c r="S5462">
        <v>19.38</v>
      </c>
      <c r="T5462">
        <v>0.16</v>
      </c>
      <c r="U5462">
        <f t="shared" si="1681"/>
        <v>581361.24</v>
      </c>
      <c r="V5462">
        <f t="shared" si="1682"/>
        <v>3599760</v>
      </c>
      <c r="W5462" s="1" t="s">
        <v>160</v>
      </c>
      <c r="X5462" s="1" t="s">
        <v>1236</v>
      </c>
      <c r="Y5462" s="1" t="s">
        <v>161</v>
      </c>
      <c r="Z5462" s="3">
        <v>14186</v>
      </c>
      <c r="AA5462" s="4">
        <f t="shared" si="1686"/>
        <v>12408</v>
      </c>
      <c r="AB5462" s="4">
        <f t="shared" si="1688"/>
        <v>5536.9547104000003</v>
      </c>
      <c r="AC5462" s="4">
        <f t="shared" si="1689"/>
        <v>12408</v>
      </c>
      <c r="AD5462" s="4">
        <f t="shared" si="1687"/>
        <v>12408</v>
      </c>
      <c r="AE5462" s="3" t="s">
        <v>2665</v>
      </c>
      <c r="AF5462" s="3">
        <v>12408</v>
      </c>
      <c r="AG5462" s="4">
        <f>AI5462</f>
        <v>12408</v>
      </c>
      <c r="AH5462" s="4">
        <v>82757</v>
      </c>
      <c r="AI5462">
        <f t="shared" si="1683"/>
        <v>12408</v>
      </c>
      <c r="AJ5462" t="s">
        <v>2665</v>
      </c>
      <c r="AK5462" s="2">
        <v>15645.33</v>
      </c>
      <c r="AL5462" s="2">
        <f>AN5462</f>
        <v>15645.33</v>
      </c>
      <c r="AM5462" s="4">
        <v>82757</v>
      </c>
      <c r="AN5462">
        <f>INDEX($AJ$2:$AJ$6811,MATCH(AM5462,$A$2:$A$6811,0))</f>
        <v>15645.33</v>
      </c>
      <c r="AP5462">
        <v>597.64</v>
      </c>
      <c r="AQ5462">
        <v>597.64</v>
      </c>
      <c r="AR5462" s="4">
        <v>2</v>
      </c>
      <c r="AS5462" s="4">
        <v>4</v>
      </c>
      <c r="AT5462" s="4">
        <v>2015</v>
      </c>
      <c r="AU5462" s="4">
        <v>9</v>
      </c>
      <c r="AV5462" s="4">
        <v>4</v>
      </c>
      <c r="AW5462" s="4">
        <v>2015</v>
      </c>
      <c r="AX5462" t="str">
        <f t="shared" si="1684"/>
        <v>Delay</v>
      </c>
      <c r="AY5462">
        <f t="shared" si="1685"/>
        <v>7</v>
      </c>
    </row>
    <row r="5463" spans="1:51" x14ac:dyDescent="0.2">
      <c r="A5463" s="3">
        <v>85001</v>
      </c>
      <c r="B5463" s="1" t="s">
        <v>50</v>
      </c>
      <c r="C5463" s="1" t="s">
        <v>51</v>
      </c>
      <c r="D5463" s="1" t="s">
        <v>130</v>
      </c>
      <c r="E5463" s="1" t="s">
        <v>101</v>
      </c>
      <c r="F5463" s="1" t="s">
        <v>101</v>
      </c>
      <c r="G5463" s="13" t="s">
        <v>1637</v>
      </c>
      <c r="H5463" s="12">
        <v>42065</v>
      </c>
      <c r="I5463" s="12" t="s">
        <v>1926</v>
      </c>
      <c r="J5463" s="12">
        <v>42072</v>
      </c>
      <c r="K5463" s="4">
        <v>6374</v>
      </c>
      <c r="L5463" s="1" t="s">
        <v>146</v>
      </c>
      <c r="M5463" s="1" t="s">
        <v>132</v>
      </c>
      <c r="N5463" s="1" t="s">
        <v>408</v>
      </c>
      <c r="O5463" s="1" t="s">
        <v>93</v>
      </c>
      <c r="P5463">
        <v>120</v>
      </c>
      <c r="Q5463">
        <v>13642</v>
      </c>
      <c r="R5463">
        <v>264381.96000000002</v>
      </c>
      <c r="S5463">
        <v>19.38</v>
      </c>
      <c r="T5463">
        <v>0.16</v>
      </c>
      <c r="U5463">
        <f t="shared" si="1681"/>
        <v>264381.95999999996</v>
      </c>
      <c r="V5463">
        <f t="shared" si="1682"/>
        <v>1637040</v>
      </c>
      <c r="W5463" s="1" t="s">
        <v>155</v>
      </c>
      <c r="X5463" s="1" t="s">
        <v>1236</v>
      </c>
      <c r="Y5463" s="1" t="s">
        <v>156</v>
      </c>
      <c r="Z5463" s="3">
        <v>14703</v>
      </c>
      <c r="AA5463" s="4">
        <f t="shared" si="1686"/>
        <v>12408</v>
      </c>
      <c r="AB5463" s="4">
        <f t="shared" si="1688"/>
        <v>3741.9196935999998</v>
      </c>
      <c r="AC5463" s="4">
        <f t="shared" si="1689"/>
        <v>12408</v>
      </c>
      <c r="AD5463" s="4">
        <f t="shared" si="1687"/>
        <v>12408</v>
      </c>
      <c r="AE5463" s="3" t="s">
        <v>2665</v>
      </c>
      <c r="AF5463" s="3">
        <v>12408</v>
      </c>
      <c r="AG5463" s="4">
        <f>AI5463</f>
        <v>12408</v>
      </c>
      <c r="AH5463" s="4">
        <v>82757</v>
      </c>
      <c r="AI5463">
        <f t="shared" si="1683"/>
        <v>12408</v>
      </c>
      <c r="AJ5463" t="s">
        <v>2665</v>
      </c>
      <c r="AK5463" s="2">
        <v>15645.33</v>
      </c>
      <c r="AL5463" s="2">
        <f>AN5463</f>
        <v>15645.33</v>
      </c>
      <c r="AM5463" s="4">
        <v>82757</v>
      </c>
      <c r="AN5463">
        <f>INDEX($AJ$2:$AJ$6811,MATCH(AM5463,$A$2:$A$6811,0))</f>
        <v>15645.33</v>
      </c>
      <c r="AP5463">
        <v>271.77999999999997</v>
      </c>
      <c r="AQ5463">
        <v>271.77999999999997</v>
      </c>
      <c r="AR5463" s="4">
        <v>2</v>
      </c>
      <c r="AS5463" s="4">
        <v>4</v>
      </c>
      <c r="AT5463" s="4">
        <v>2015</v>
      </c>
      <c r="AU5463" s="4">
        <v>9</v>
      </c>
      <c r="AV5463" s="4">
        <v>4</v>
      </c>
      <c r="AW5463" s="4">
        <v>2015</v>
      </c>
      <c r="AX5463" t="str">
        <f t="shared" si="1684"/>
        <v>Delay</v>
      </c>
      <c r="AY5463">
        <f t="shared" si="1685"/>
        <v>7</v>
      </c>
    </row>
    <row r="5464" spans="1:51" x14ac:dyDescent="0.2">
      <c r="A5464" s="3">
        <v>82757</v>
      </c>
      <c r="B5464" s="1" t="s">
        <v>50</v>
      </c>
      <c r="C5464" s="1" t="s">
        <v>51</v>
      </c>
      <c r="D5464" s="1" t="s">
        <v>130</v>
      </c>
      <c r="E5464" s="1" t="s">
        <v>101</v>
      </c>
      <c r="F5464" s="1" t="s">
        <v>101</v>
      </c>
      <c r="G5464" s="13" t="s">
        <v>1637</v>
      </c>
      <c r="H5464" s="12">
        <v>42065</v>
      </c>
      <c r="I5464" s="12" t="s">
        <v>1926</v>
      </c>
      <c r="J5464" s="12">
        <v>42072</v>
      </c>
      <c r="K5464" s="4">
        <v>6369</v>
      </c>
      <c r="L5464" s="1" t="s">
        <v>146</v>
      </c>
      <c r="M5464" s="1" t="s">
        <v>132</v>
      </c>
      <c r="N5464" s="1" t="s">
        <v>206</v>
      </c>
      <c r="O5464" s="1" t="s">
        <v>93</v>
      </c>
      <c r="P5464">
        <v>60</v>
      </c>
      <c r="Q5464">
        <v>7442</v>
      </c>
      <c r="R5464">
        <v>19349.2</v>
      </c>
      <c r="S5464">
        <v>2.6</v>
      </c>
      <c r="T5464">
        <v>0.04</v>
      </c>
      <c r="U5464">
        <f t="shared" si="1681"/>
        <v>19349.2</v>
      </c>
      <c r="V5464">
        <f t="shared" si="1682"/>
        <v>446520</v>
      </c>
      <c r="W5464" s="1" t="s">
        <v>179</v>
      </c>
      <c r="X5464" s="1" t="s">
        <v>1236</v>
      </c>
      <c r="Y5464" s="1" t="s">
        <v>156</v>
      </c>
      <c r="Z5464" s="3">
        <v>14703</v>
      </c>
      <c r="AA5464" s="4">
        <f t="shared" si="1686"/>
        <v>12408</v>
      </c>
      <c r="AB5464" s="4">
        <f t="shared" si="1688"/>
        <v>3061.4833336000002</v>
      </c>
      <c r="AC5464" s="4">
        <f t="shared" si="1689"/>
        <v>12408</v>
      </c>
      <c r="AD5464" s="4">
        <f t="shared" si="1687"/>
        <v>12408</v>
      </c>
      <c r="AE5464" s="4">
        <v>12408</v>
      </c>
      <c r="AF5464" s="4">
        <v>12408</v>
      </c>
      <c r="AG5464" s="4">
        <f>AE5464</f>
        <v>12408</v>
      </c>
      <c r="AI5464" t="e">
        <f t="shared" si="1683"/>
        <v>#N/A</v>
      </c>
      <c r="AJ5464">
        <v>15645.33</v>
      </c>
      <c r="AK5464" s="2">
        <v>15645.33</v>
      </c>
      <c r="AL5464" s="2">
        <f>AJ5464</f>
        <v>15645.33</v>
      </c>
      <c r="AM5464" s="4"/>
      <c r="AN5464" t="e">
        <f>VLOOKUP([1]!Tabelle13[[#This Row],[Vlookup this ID for freight costs]],$AL$2:$AL$6811,2,FALSE)</f>
        <v>#REF!</v>
      </c>
      <c r="AP5464">
        <v>19.89</v>
      </c>
      <c r="AQ5464">
        <v>19.89</v>
      </c>
      <c r="AR5464" s="4">
        <v>2</v>
      </c>
      <c r="AS5464" s="4">
        <v>4</v>
      </c>
      <c r="AT5464" s="4">
        <v>2015</v>
      </c>
      <c r="AU5464" s="4">
        <v>9</v>
      </c>
      <c r="AV5464" s="4">
        <v>4</v>
      </c>
      <c r="AW5464" s="4">
        <v>2015</v>
      </c>
      <c r="AX5464" t="str">
        <f t="shared" si="1684"/>
        <v>Delay</v>
      </c>
      <c r="AY5464">
        <f t="shared" si="1685"/>
        <v>7</v>
      </c>
    </row>
    <row r="5465" spans="1:51" x14ac:dyDescent="0.2">
      <c r="A5465" s="3">
        <v>83861</v>
      </c>
      <c r="B5465" s="1" t="s">
        <v>50</v>
      </c>
      <c r="C5465" s="1" t="s">
        <v>51</v>
      </c>
      <c r="D5465" s="1" t="s">
        <v>130</v>
      </c>
      <c r="E5465" s="1" t="s">
        <v>101</v>
      </c>
      <c r="F5465" s="1" t="s">
        <v>101</v>
      </c>
      <c r="G5465" s="13" t="s">
        <v>1637</v>
      </c>
      <c r="H5465" s="12">
        <v>42065</v>
      </c>
      <c r="I5465" s="12" t="s">
        <v>1926</v>
      </c>
      <c r="J5465" s="12">
        <v>42072</v>
      </c>
      <c r="K5465" s="4">
        <v>6370</v>
      </c>
      <c r="L5465" s="1" t="s">
        <v>146</v>
      </c>
      <c r="M5465" s="1" t="s">
        <v>132</v>
      </c>
      <c r="N5465" s="1" t="s">
        <v>163</v>
      </c>
      <c r="O5465" s="1" t="s">
        <v>93</v>
      </c>
      <c r="P5465">
        <v>60</v>
      </c>
      <c r="Q5465">
        <v>7700</v>
      </c>
      <c r="R5465">
        <v>86471</v>
      </c>
      <c r="S5465">
        <v>11.23</v>
      </c>
      <c r="T5465">
        <v>0.19</v>
      </c>
      <c r="U5465">
        <f t="shared" si="1681"/>
        <v>86471</v>
      </c>
      <c r="V5465">
        <f t="shared" si="1682"/>
        <v>462000</v>
      </c>
      <c r="W5465" s="1" t="s">
        <v>160</v>
      </c>
      <c r="X5465" s="1" t="s">
        <v>1236</v>
      </c>
      <c r="Y5465" s="1" t="s">
        <v>161</v>
      </c>
      <c r="Z5465" s="3">
        <v>14186</v>
      </c>
      <c r="AA5465" s="4">
        <f t="shared" si="1686"/>
        <v>12408</v>
      </c>
      <c r="AB5465" s="4">
        <f t="shared" si="1688"/>
        <v>3089.7982659999998</v>
      </c>
      <c r="AC5465" s="4">
        <f t="shared" si="1689"/>
        <v>12408</v>
      </c>
      <c r="AD5465" s="4">
        <f t="shared" si="1687"/>
        <v>12408</v>
      </c>
      <c r="AE5465" s="3" t="s">
        <v>2665</v>
      </c>
      <c r="AF5465" s="3">
        <v>12408</v>
      </c>
      <c r="AG5465" s="4">
        <f>AI5465</f>
        <v>12408</v>
      </c>
      <c r="AH5465" s="4">
        <v>82757</v>
      </c>
      <c r="AI5465">
        <f t="shared" si="1683"/>
        <v>12408</v>
      </c>
      <c r="AJ5465" t="s">
        <v>2665</v>
      </c>
      <c r="AK5465" s="2">
        <v>15645.33</v>
      </c>
      <c r="AL5465" s="2">
        <f>AN5465</f>
        <v>15645.33</v>
      </c>
      <c r="AM5465" s="4">
        <v>82757</v>
      </c>
      <c r="AN5465">
        <f>INDEX($AJ$2:$AJ$6811,MATCH(AM5465,$A$2:$A$6811,0))</f>
        <v>15645.33</v>
      </c>
      <c r="AP5465">
        <v>88.89</v>
      </c>
      <c r="AQ5465">
        <v>88.89</v>
      </c>
      <c r="AR5465" s="4">
        <v>2</v>
      </c>
      <c r="AS5465" s="4">
        <v>4</v>
      </c>
      <c r="AT5465" s="4">
        <v>2015</v>
      </c>
      <c r="AU5465" s="4">
        <v>9</v>
      </c>
      <c r="AV5465" s="4">
        <v>4</v>
      </c>
      <c r="AW5465" s="4">
        <v>2015</v>
      </c>
      <c r="AX5465" t="str">
        <f t="shared" si="1684"/>
        <v>Delay</v>
      </c>
      <c r="AY5465">
        <f t="shared" si="1685"/>
        <v>7</v>
      </c>
    </row>
    <row r="5466" spans="1:51" x14ac:dyDescent="0.2">
      <c r="A5466" s="3">
        <v>85000</v>
      </c>
      <c r="B5466" s="1" t="s">
        <v>50</v>
      </c>
      <c r="C5466" s="1" t="s">
        <v>51</v>
      </c>
      <c r="D5466" s="1" t="s">
        <v>130</v>
      </c>
      <c r="E5466" s="1" t="s">
        <v>101</v>
      </c>
      <c r="F5466" s="1" t="s">
        <v>101</v>
      </c>
      <c r="G5466" s="13" t="s">
        <v>1637</v>
      </c>
      <c r="H5466" s="12">
        <v>42065</v>
      </c>
      <c r="I5466" s="12" t="s">
        <v>1926</v>
      </c>
      <c r="J5466" s="12">
        <v>42072</v>
      </c>
      <c r="K5466" s="4">
        <v>6373</v>
      </c>
      <c r="L5466" s="1" t="s">
        <v>146</v>
      </c>
      <c r="M5466" s="1" t="s">
        <v>132</v>
      </c>
      <c r="N5466" s="1" t="s">
        <v>302</v>
      </c>
      <c r="O5466" s="1" t="s">
        <v>93</v>
      </c>
      <c r="P5466">
        <v>30</v>
      </c>
      <c r="Q5466">
        <v>380</v>
      </c>
      <c r="R5466">
        <v>1436.4</v>
      </c>
      <c r="S5466">
        <v>3.78</v>
      </c>
      <c r="T5466">
        <v>0.13</v>
      </c>
      <c r="U5466">
        <f t="shared" si="1681"/>
        <v>1436.3999999999999</v>
      </c>
      <c r="V5466">
        <f t="shared" si="1682"/>
        <v>11400</v>
      </c>
      <c r="W5466" s="1" t="s">
        <v>179</v>
      </c>
      <c r="X5466" s="1" t="s">
        <v>1236</v>
      </c>
      <c r="Y5466" s="1" t="s">
        <v>156</v>
      </c>
      <c r="Z5466" s="3">
        <v>14703</v>
      </c>
      <c r="AA5466" s="4">
        <f t="shared" si="1686"/>
        <v>12408</v>
      </c>
      <c r="AB5466" s="4">
        <f t="shared" si="1688"/>
        <v>2286.4443700000002</v>
      </c>
      <c r="AC5466" s="4">
        <f t="shared" si="1689"/>
        <v>12408</v>
      </c>
      <c r="AD5466" s="4">
        <f t="shared" si="1687"/>
        <v>2440.11440275</v>
      </c>
      <c r="AE5466" s="3" t="s">
        <v>2665</v>
      </c>
      <c r="AF5466" s="3">
        <v>12408</v>
      </c>
      <c r="AG5466" s="4">
        <f>AI5466</f>
        <v>12408</v>
      </c>
      <c r="AH5466" s="4">
        <v>82757</v>
      </c>
      <c r="AI5466">
        <f t="shared" si="1683"/>
        <v>12408</v>
      </c>
      <c r="AJ5466" t="s">
        <v>2665</v>
      </c>
      <c r="AK5466" s="2">
        <v>15645.33</v>
      </c>
      <c r="AL5466" s="2">
        <f>AN5466</f>
        <v>15645.33</v>
      </c>
      <c r="AM5466" s="4">
        <v>82757</v>
      </c>
      <c r="AN5466">
        <f>INDEX($AJ$2:$AJ$6811,MATCH(AM5466,$A$2:$A$6811,0))</f>
        <v>15645.33</v>
      </c>
      <c r="AP5466">
        <v>1.48</v>
      </c>
      <c r="AQ5466">
        <v>1.48</v>
      </c>
      <c r="AR5466" s="4">
        <v>2</v>
      </c>
      <c r="AS5466" s="4">
        <v>4</v>
      </c>
      <c r="AT5466" s="4">
        <v>2015</v>
      </c>
      <c r="AU5466" s="4">
        <v>9</v>
      </c>
      <c r="AV5466" s="4">
        <v>4</v>
      </c>
      <c r="AW5466" s="4">
        <v>2015</v>
      </c>
      <c r="AX5466" t="str">
        <f t="shared" si="1684"/>
        <v>Delay</v>
      </c>
      <c r="AY5466">
        <f t="shared" si="1685"/>
        <v>7</v>
      </c>
    </row>
    <row r="5467" spans="1:51" x14ac:dyDescent="0.2">
      <c r="A5467" s="3">
        <v>24187</v>
      </c>
      <c r="B5467" s="1" t="s">
        <v>168</v>
      </c>
      <c r="C5467" s="1" t="s">
        <v>150</v>
      </c>
      <c r="D5467" s="1" t="s">
        <v>100</v>
      </c>
      <c r="E5467" s="1" t="s">
        <v>253</v>
      </c>
      <c r="F5467" s="1" t="s">
        <v>253</v>
      </c>
      <c r="G5467" s="13" t="s">
        <v>308</v>
      </c>
      <c r="H5467" s="12">
        <v>40575</v>
      </c>
      <c r="I5467" s="12" t="s">
        <v>309</v>
      </c>
      <c r="J5467" s="12">
        <v>40606</v>
      </c>
      <c r="K5467" s="4">
        <v>3046</v>
      </c>
      <c r="L5467" s="1" t="s">
        <v>146</v>
      </c>
      <c r="M5467" s="1" t="s">
        <v>170</v>
      </c>
      <c r="N5467" s="1" t="s">
        <v>167</v>
      </c>
      <c r="O5467" s="1" t="s">
        <v>93</v>
      </c>
      <c r="P5467">
        <v>30</v>
      </c>
      <c r="Q5467">
        <v>116218</v>
      </c>
      <c r="R5467">
        <v>526467.54</v>
      </c>
      <c r="S5467">
        <v>4.53</v>
      </c>
      <c r="T5467">
        <v>0.15</v>
      </c>
      <c r="U5467">
        <f t="shared" si="1681"/>
        <v>526467.54</v>
      </c>
      <c r="V5467">
        <f t="shared" si="1682"/>
        <v>3486540</v>
      </c>
      <c r="W5467" s="1" t="s">
        <v>155</v>
      </c>
      <c r="X5467" s="1" t="s">
        <v>1236</v>
      </c>
      <c r="Y5467" s="1" t="s">
        <v>156</v>
      </c>
      <c r="Z5467" s="3">
        <v>8107</v>
      </c>
      <c r="AA5467" s="4">
        <f t="shared" si="1686"/>
        <v>12410</v>
      </c>
      <c r="AB5467" s="4">
        <f t="shared" si="1688"/>
        <v>14999.410026400001</v>
      </c>
      <c r="AC5467" s="4">
        <f t="shared" si="1689"/>
        <v>12410</v>
      </c>
      <c r="AD5467" s="4">
        <f t="shared" si="1687"/>
        <v>12410</v>
      </c>
      <c r="AE5467" s="4">
        <v>12410</v>
      </c>
      <c r="AF5467" s="4">
        <v>12410</v>
      </c>
      <c r="AG5467" s="4">
        <f>AE5467</f>
        <v>12410</v>
      </c>
      <c r="AI5467" t="e">
        <f t="shared" si="1683"/>
        <v>#N/A</v>
      </c>
      <c r="AJ5467">
        <v>10446.370000000001</v>
      </c>
      <c r="AK5467" s="2">
        <v>10446.370000000001</v>
      </c>
      <c r="AL5467" s="2">
        <f>AJ5467</f>
        <v>10446.370000000001</v>
      </c>
      <c r="AM5467" s="4"/>
      <c r="AN5467" t="e">
        <f>VLOOKUP([1]!Tabelle13[[#This Row],[Vlookup this ID for freight costs]],$AL$2:$AL$6811,2,FALSE)</f>
        <v>#REF!</v>
      </c>
      <c r="AP5467">
        <v>1135.06</v>
      </c>
      <c r="AQ5467">
        <v>1135.06</v>
      </c>
      <c r="AR5467" s="4">
        <v>1</v>
      </c>
      <c r="AS5467" s="4">
        <v>2</v>
      </c>
      <c r="AT5467" s="4">
        <v>2011</v>
      </c>
      <c r="AU5467" s="4">
        <v>4</v>
      </c>
      <c r="AV5467" s="4">
        <v>4</v>
      </c>
      <c r="AW5467" s="4">
        <v>2011</v>
      </c>
      <c r="AX5467" t="str">
        <f t="shared" si="1684"/>
        <v>Delay</v>
      </c>
      <c r="AY5467">
        <f t="shared" si="1685"/>
        <v>31</v>
      </c>
    </row>
    <row r="5468" spans="1:51" x14ac:dyDescent="0.2">
      <c r="A5468" s="3">
        <v>31740</v>
      </c>
      <c r="B5468" s="1" t="s">
        <v>168</v>
      </c>
      <c r="C5468" s="1" t="s">
        <v>150</v>
      </c>
      <c r="D5468" s="1" t="s">
        <v>100</v>
      </c>
      <c r="E5468" s="1" t="s">
        <v>253</v>
      </c>
      <c r="F5468" s="1" t="s">
        <v>253</v>
      </c>
      <c r="G5468" s="13" t="s">
        <v>309</v>
      </c>
      <c r="H5468" s="12">
        <v>40606</v>
      </c>
      <c r="I5468" s="12" t="s">
        <v>309</v>
      </c>
      <c r="J5468" s="12">
        <v>40606</v>
      </c>
      <c r="K5468" s="4">
        <v>3047</v>
      </c>
      <c r="L5468" s="1" t="s">
        <v>146</v>
      </c>
      <c r="M5468" s="1" t="s">
        <v>170</v>
      </c>
      <c r="N5468" s="1" t="s">
        <v>1688</v>
      </c>
      <c r="O5468" s="1" t="s">
        <v>93</v>
      </c>
      <c r="P5468">
        <v>240</v>
      </c>
      <c r="Q5468">
        <v>6736</v>
      </c>
      <c r="R5468">
        <v>13606.72</v>
      </c>
      <c r="S5468">
        <v>2.02</v>
      </c>
      <c r="T5468">
        <v>0.01</v>
      </c>
      <c r="U5468">
        <f t="shared" si="1681"/>
        <v>13606.72</v>
      </c>
      <c r="V5468">
        <f t="shared" si="1682"/>
        <v>1616640</v>
      </c>
      <c r="W5468" s="1" t="s">
        <v>155</v>
      </c>
      <c r="X5468" s="1" t="s">
        <v>1236</v>
      </c>
      <c r="Y5468" s="1" t="s">
        <v>156</v>
      </c>
      <c r="Z5468" s="3">
        <v>8107</v>
      </c>
      <c r="AA5468" s="4">
        <f t="shared" si="1686"/>
        <v>12410</v>
      </c>
      <c r="AB5468" s="4">
        <f t="shared" si="1688"/>
        <v>2984.0013868000001</v>
      </c>
      <c r="AC5468" s="4">
        <f t="shared" si="1689"/>
        <v>12410</v>
      </c>
      <c r="AD5468" s="4">
        <f t="shared" si="1687"/>
        <v>12410</v>
      </c>
      <c r="AE5468" s="3" t="s">
        <v>2666</v>
      </c>
      <c r="AF5468" s="3">
        <v>12410</v>
      </c>
      <c r="AG5468" s="4">
        <f>AI5468</f>
        <v>12410</v>
      </c>
      <c r="AH5468" s="4">
        <v>24187</v>
      </c>
      <c r="AI5468">
        <f t="shared" si="1683"/>
        <v>12410</v>
      </c>
      <c r="AJ5468" t="s">
        <v>2666</v>
      </c>
      <c r="AK5468" s="2">
        <v>10446.370000000001</v>
      </c>
      <c r="AL5468" s="2">
        <f>AN5468</f>
        <v>10446.370000000001</v>
      </c>
      <c r="AM5468" s="4">
        <v>24187</v>
      </c>
      <c r="AN5468">
        <f>INDEX($AJ$2:$AJ$6811,MATCH(AM5468,$A$2:$A$6811,0))</f>
        <v>10446.370000000001</v>
      </c>
      <c r="AP5468">
        <v>29.34</v>
      </c>
      <c r="AQ5468">
        <v>29.34</v>
      </c>
      <c r="AR5468" s="4">
        <v>4</v>
      </c>
      <c r="AS5468" s="4">
        <v>4</v>
      </c>
      <c r="AT5468" s="4">
        <v>2011</v>
      </c>
      <c r="AU5468" s="4">
        <v>4</v>
      </c>
      <c r="AV5468" s="4">
        <v>4</v>
      </c>
      <c r="AW5468" s="4">
        <v>2011</v>
      </c>
      <c r="AX5468" t="str">
        <f t="shared" si="1684"/>
        <v>No Delay</v>
      </c>
      <c r="AY5468">
        <f t="shared" si="1685"/>
        <v>0</v>
      </c>
    </row>
    <row r="5469" spans="1:51" x14ac:dyDescent="0.2">
      <c r="A5469" s="3">
        <v>86010</v>
      </c>
      <c r="B5469" s="1" t="s">
        <v>151</v>
      </c>
      <c r="C5469" s="1" t="s">
        <v>65</v>
      </c>
      <c r="D5469" s="1" t="s">
        <v>130</v>
      </c>
      <c r="E5469" s="1" t="s">
        <v>152</v>
      </c>
      <c r="F5469" s="1" t="s">
        <v>152</v>
      </c>
      <c r="G5469" s="13" t="s">
        <v>734</v>
      </c>
      <c r="H5469" s="12">
        <v>41578</v>
      </c>
      <c r="I5469" s="12" t="s">
        <v>925</v>
      </c>
      <c r="J5469" s="12">
        <v>41571</v>
      </c>
      <c r="K5469" s="4">
        <v>4993</v>
      </c>
      <c r="L5469" s="1" t="s">
        <v>146</v>
      </c>
      <c r="M5469" s="1" t="s">
        <v>132</v>
      </c>
      <c r="N5469" s="1" t="s">
        <v>392</v>
      </c>
      <c r="O5469" s="1" t="s">
        <v>393</v>
      </c>
      <c r="P5469">
        <v>120</v>
      </c>
      <c r="Q5469">
        <v>56260</v>
      </c>
      <c r="R5469">
        <v>1137577.2</v>
      </c>
      <c r="S5469">
        <v>20.22</v>
      </c>
      <c r="T5469">
        <v>0.17</v>
      </c>
      <c r="U5469">
        <f t="shared" si="1681"/>
        <v>1137577.2</v>
      </c>
      <c r="V5469">
        <f t="shared" si="1682"/>
        <v>6751200</v>
      </c>
      <c r="W5469" s="1" t="s">
        <v>394</v>
      </c>
      <c r="X5469" s="1" t="s">
        <v>112</v>
      </c>
      <c r="Y5469" s="1" t="s">
        <v>112</v>
      </c>
      <c r="Z5469" s="3">
        <v>8062</v>
      </c>
      <c r="AA5469" s="4">
        <f t="shared" si="1686"/>
        <v>12427</v>
      </c>
      <c r="AB5469" s="4">
        <f t="shared" si="1688"/>
        <v>8419.1514339999994</v>
      </c>
      <c r="AC5469" s="4">
        <f t="shared" si="1689"/>
        <v>12427</v>
      </c>
      <c r="AD5469" s="4">
        <f t="shared" si="1687"/>
        <v>12427</v>
      </c>
      <c r="AE5469" s="4">
        <v>12427</v>
      </c>
      <c r="AF5469" s="4">
        <v>12427</v>
      </c>
      <c r="AG5469" s="4">
        <f>AE5469</f>
        <v>12427</v>
      </c>
      <c r="AI5469" t="e">
        <f t="shared" si="1683"/>
        <v>#N/A</v>
      </c>
      <c r="AJ5469">
        <v>20225.080000000002</v>
      </c>
      <c r="AK5469" s="2">
        <v>20225.080000000002</v>
      </c>
      <c r="AL5469" s="2">
        <f>AJ5469</f>
        <v>20225.080000000002</v>
      </c>
      <c r="AM5469" s="4"/>
      <c r="AN5469" t="e">
        <f>VLOOKUP([1]!Tabelle13[[#This Row],[Vlookup this ID for freight costs]],$AL$2:$AL$6811,2,FALSE)</f>
        <v>#REF!</v>
      </c>
      <c r="AP5469">
        <v>1407.18</v>
      </c>
      <c r="AQ5469">
        <v>1407.18</v>
      </c>
      <c r="AR5469" s="4">
        <v>31</v>
      </c>
      <c r="AS5469" s="4">
        <v>10</v>
      </c>
      <c r="AT5469" s="4">
        <v>2013</v>
      </c>
      <c r="AU5469" s="4">
        <v>24</v>
      </c>
      <c r="AV5469" s="4">
        <v>10</v>
      </c>
      <c r="AW5469" s="4">
        <v>2013</v>
      </c>
      <c r="AX5469" t="str">
        <f t="shared" si="1684"/>
        <v>No Delay</v>
      </c>
      <c r="AY5469">
        <f t="shared" si="1685"/>
        <v>0</v>
      </c>
    </row>
    <row r="5470" spans="1:51" x14ac:dyDescent="0.2">
      <c r="A5470" s="3">
        <v>85232</v>
      </c>
      <c r="B5470" s="1" t="s">
        <v>50</v>
      </c>
      <c r="C5470" s="1" t="s">
        <v>51</v>
      </c>
      <c r="D5470" s="1" t="s">
        <v>130</v>
      </c>
      <c r="E5470" s="1" t="s">
        <v>101</v>
      </c>
      <c r="F5470" s="1" t="s">
        <v>101</v>
      </c>
      <c r="G5470" s="13" t="s">
        <v>484</v>
      </c>
      <c r="H5470" s="12">
        <v>40968</v>
      </c>
      <c r="I5470" s="12" t="s">
        <v>1117</v>
      </c>
      <c r="J5470" s="12">
        <v>40976</v>
      </c>
      <c r="K5470" s="4">
        <v>3800</v>
      </c>
      <c r="L5470" s="1" t="s">
        <v>146</v>
      </c>
      <c r="M5470" s="1" t="s">
        <v>132</v>
      </c>
      <c r="N5470" s="1" t="s">
        <v>1032</v>
      </c>
      <c r="O5470" s="1" t="s">
        <v>93</v>
      </c>
      <c r="P5470">
        <v>240</v>
      </c>
      <c r="Q5470">
        <v>41998</v>
      </c>
      <c r="R5470">
        <v>81896.100000000006</v>
      </c>
      <c r="S5470">
        <v>1.95</v>
      </c>
      <c r="T5470">
        <v>0.01</v>
      </c>
      <c r="U5470">
        <f t="shared" si="1681"/>
        <v>81896.099999999991</v>
      </c>
      <c r="V5470">
        <f t="shared" si="1682"/>
        <v>10079520</v>
      </c>
      <c r="W5470" s="1" t="s">
        <v>155</v>
      </c>
      <c r="X5470" s="1" t="s">
        <v>1236</v>
      </c>
      <c r="Y5470" s="1" t="s">
        <v>156</v>
      </c>
      <c r="Z5470" s="3">
        <v>14703</v>
      </c>
      <c r="AA5470" s="4">
        <f t="shared" si="1686"/>
        <v>12489</v>
      </c>
      <c r="AB5470" s="4">
        <f t="shared" si="1688"/>
        <v>6853.9283104000006</v>
      </c>
      <c r="AC5470" s="4">
        <f t="shared" si="1689"/>
        <v>12489</v>
      </c>
      <c r="AD5470" s="4">
        <f t="shared" si="1687"/>
        <v>12489</v>
      </c>
      <c r="AE5470" s="4">
        <v>12489</v>
      </c>
      <c r="AF5470" s="4">
        <v>12489</v>
      </c>
      <c r="AG5470" s="4">
        <f>AE5470</f>
        <v>12489</v>
      </c>
      <c r="AI5470" t="e">
        <f t="shared" si="1683"/>
        <v>#N/A</v>
      </c>
      <c r="AJ5470">
        <v>9458.64</v>
      </c>
      <c r="AK5470" s="2">
        <v>9458.64</v>
      </c>
      <c r="AL5470" s="2">
        <f>AJ5470</f>
        <v>9458.64</v>
      </c>
      <c r="AM5470" s="4"/>
      <c r="AN5470" t="e">
        <f>VLOOKUP([1]!Tabelle13[[#This Row],[Vlookup this ID for freight costs]],$AL$2:$AL$6811,2,FALSE)</f>
        <v>#REF!</v>
      </c>
      <c r="AP5470">
        <v>135.13</v>
      </c>
      <c r="AQ5470">
        <v>135.13</v>
      </c>
      <c r="AR5470" s="4">
        <v>29</v>
      </c>
      <c r="AS5470" s="4">
        <v>2</v>
      </c>
      <c r="AT5470" s="4">
        <v>2012</v>
      </c>
      <c r="AU5470" s="4">
        <v>8</v>
      </c>
      <c r="AV5470" s="4">
        <v>4</v>
      </c>
      <c r="AW5470" s="4">
        <v>2012</v>
      </c>
      <c r="AX5470" t="str">
        <f t="shared" si="1684"/>
        <v>Delay</v>
      </c>
      <c r="AY5470">
        <f t="shared" si="1685"/>
        <v>8</v>
      </c>
    </row>
    <row r="5471" spans="1:51" x14ac:dyDescent="0.2">
      <c r="A5471" s="3">
        <v>85714</v>
      </c>
      <c r="B5471" s="1" t="s">
        <v>140</v>
      </c>
      <c r="C5471" s="1" t="s">
        <v>99</v>
      </c>
      <c r="D5471" s="1" t="s">
        <v>130</v>
      </c>
      <c r="E5471" s="1" t="s">
        <v>101</v>
      </c>
      <c r="F5471" s="1" t="s">
        <v>101</v>
      </c>
      <c r="G5471" s="13" t="s">
        <v>1447</v>
      </c>
      <c r="H5471" s="12">
        <v>40512</v>
      </c>
      <c r="I5471" s="12" t="s">
        <v>1427</v>
      </c>
      <c r="J5471" s="12">
        <v>40515</v>
      </c>
      <c r="K5471" s="4">
        <v>2892</v>
      </c>
      <c r="L5471" s="1" t="s">
        <v>146</v>
      </c>
      <c r="M5471" s="1" t="s">
        <v>132</v>
      </c>
      <c r="N5471" s="1" t="s">
        <v>265</v>
      </c>
      <c r="O5471" s="1" t="s">
        <v>93</v>
      </c>
      <c r="P5471">
        <v>60</v>
      </c>
      <c r="Q5471">
        <v>110000</v>
      </c>
      <c r="R5471">
        <v>283800</v>
      </c>
      <c r="S5471">
        <v>2.58</v>
      </c>
      <c r="T5471">
        <v>0.04</v>
      </c>
      <c r="U5471">
        <f t="shared" si="1681"/>
        <v>283800</v>
      </c>
      <c r="V5471">
        <f t="shared" si="1682"/>
        <v>6600000</v>
      </c>
      <c r="W5471" s="1" t="s">
        <v>155</v>
      </c>
      <c r="X5471" s="1" t="s">
        <v>1236</v>
      </c>
      <c r="Y5471" s="1" t="s">
        <v>156</v>
      </c>
      <c r="Z5471" s="3">
        <v>12500</v>
      </c>
      <c r="AA5471" s="4">
        <f t="shared" si="1686"/>
        <v>12543</v>
      </c>
      <c r="AB5471" s="4">
        <f t="shared" si="1688"/>
        <v>14316.998206</v>
      </c>
      <c r="AC5471" s="4">
        <f t="shared" si="1689"/>
        <v>12543</v>
      </c>
      <c r="AD5471" s="4">
        <f t="shared" si="1687"/>
        <v>20309.333333333332</v>
      </c>
      <c r="AE5471" s="4">
        <v>12543</v>
      </c>
      <c r="AF5471" s="4">
        <v>12543</v>
      </c>
      <c r="AG5471" s="4">
        <f>AE5471</f>
        <v>12543</v>
      </c>
      <c r="AI5471" t="e">
        <f t="shared" si="1683"/>
        <v>#N/A</v>
      </c>
      <c r="AJ5471">
        <v>1979.75</v>
      </c>
      <c r="AK5471" s="2">
        <v>1979.75</v>
      </c>
      <c r="AL5471" s="2">
        <f>AJ5471</f>
        <v>1979.75</v>
      </c>
      <c r="AM5471" s="4"/>
      <c r="AN5471" t="e">
        <f>VLOOKUP([1]!Tabelle13[[#This Row],[Vlookup this ID for freight costs]],$AL$2:$AL$6811,2,FALSE)</f>
        <v>#REF!</v>
      </c>
      <c r="AP5471">
        <v>611.87</v>
      </c>
      <c r="AQ5471">
        <v>611.87</v>
      </c>
      <c r="AR5471" s="4">
        <v>30</v>
      </c>
      <c r="AS5471" s="4">
        <v>11</v>
      </c>
      <c r="AT5471" s="4">
        <v>2010</v>
      </c>
      <c r="AU5471" s="4">
        <v>3</v>
      </c>
      <c r="AV5471" s="4">
        <v>12</v>
      </c>
      <c r="AW5471" s="4">
        <v>2010</v>
      </c>
      <c r="AX5471" t="str">
        <f t="shared" si="1684"/>
        <v>Delay</v>
      </c>
      <c r="AY5471">
        <f t="shared" si="1685"/>
        <v>3</v>
      </c>
    </row>
    <row r="5472" spans="1:51" x14ac:dyDescent="0.2">
      <c r="A5472" s="3">
        <v>84201</v>
      </c>
      <c r="B5472" s="1" t="s">
        <v>172</v>
      </c>
      <c r="C5472" s="1" t="s">
        <v>114</v>
      </c>
      <c r="D5472" s="1" t="s">
        <v>130</v>
      </c>
      <c r="E5472" s="1" t="s">
        <v>101</v>
      </c>
      <c r="F5472" s="1" t="s">
        <v>101</v>
      </c>
      <c r="G5472" s="13" t="s">
        <v>519</v>
      </c>
      <c r="H5472" s="12">
        <v>41260</v>
      </c>
      <c r="I5472" s="12" t="s">
        <v>519</v>
      </c>
      <c r="J5472" s="12">
        <v>41260</v>
      </c>
      <c r="K5472" s="4">
        <v>4362</v>
      </c>
      <c r="L5472" s="1" t="s">
        <v>146</v>
      </c>
      <c r="M5472" s="1" t="s">
        <v>132</v>
      </c>
      <c r="N5472" s="1" t="s">
        <v>265</v>
      </c>
      <c r="O5472" s="1" t="s">
        <v>93</v>
      </c>
      <c r="P5472">
        <v>60</v>
      </c>
      <c r="Q5472">
        <v>43676</v>
      </c>
      <c r="R5472">
        <v>105695.92</v>
      </c>
      <c r="S5472">
        <v>2.42</v>
      </c>
      <c r="T5472">
        <v>0.04</v>
      </c>
      <c r="U5472">
        <f t="shared" si="1681"/>
        <v>105695.92</v>
      </c>
      <c r="V5472">
        <f t="shared" si="1682"/>
        <v>2620560</v>
      </c>
      <c r="W5472" s="1" t="s">
        <v>155</v>
      </c>
      <c r="X5472" s="1" t="s">
        <v>1236</v>
      </c>
      <c r="Y5472" s="1" t="s">
        <v>156</v>
      </c>
      <c r="Z5472" s="3">
        <v>14240</v>
      </c>
      <c r="AA5472" s="4">
        <f t="shared" si="1686"/>
        <v>12561</v>
      </c>
      <c r="AB5472" s="4">
        <f t="shared" si="1688"/>
        <v>7038.0851187999997</v>
      </c>
      <c r="AC5472" s="4">
        <f t="shared" si="1689"/>
        <v>12561</v>
      </c>
      <c r="AD5472" s="4">
        <f t="shared" si="1687"/>
        <v>12561</v>
      </c>
      <c r="AE5472" s="4">
        <v>12561</v>
      </c>
      <c r="AF5472" s="4">
        <v>12561</v>
      </c>
      <c r="AG5472" s="4">
        <f>AE5472</f>
        <v>12561</v>
      </c>
      <c r="AI5472" t="e">
        <f t="shared" si="1683"/>
        <v>#N/A</v>
      </c>
      <c r="AJ5472">
        <v>25636.2</v>
      </c>
      <c r="AK5472" s="2">
        <v>25636.2</v>
      </c>
      <c r="AL5472" s="2">
        <f>AJ5472</f>
        <v>25636.2</v>
      </c>
      <c r="AM5472" s="4"/>
      <c r="AN5472" t="e">
        <f>VLOOKUP([1]!Tabelle13[[#This Row],[Vlookup this ID for freight costs]],$AL$2:$AL$6811,2,FALSE)</f>
        <v>#REF!</v>
      </c>
      <c r="AP5472">
        <v>148.19</v>
      </c>
      <c r="AQ5472">
        <v>148.19</v>
      </c>
      <c r="AR5472" s="4">
        <v>17</v>
      </c>
      <c r="AS5472" s="4">
        <v>12</v>
      </c>
      <c r="AT5472" s="4">
        <v>2012</v>
      </c>
      <c r="AU5472" s="4">
        <v>17</v>
      </c>
      <c r="AV5472" s="4">
        <v>12</v>
      </c>
      <c r="AW5472" s="4">
        <v>2012</v>
      </c>
      <c r="AX5472" t="str">
        <f t="shared" si="1684"/>
        <v>No Delay</v>
      </c>
      <c r="AY5472">
        <f t="shared" si="1685"/>
        <v>0</v>
      </c>
    </row>
    <row r="5473" spans="1:51" x14ac:dyDescent="0.2">
      <c r="A5473" s="3">
        <v>86527</v>
      </c>
      <c r="B5473" s="1" t="s">
        <v>172</v>
      </c>
      <c r="C5473" s="1" t="s">
        <v>114</v>
      </c>
      <c r="D5473" s="1" t="s">
        <v>130</v>
      </c>
      <c r="E5473" s="1" t="s">
        <v>101</v>
      </c>
      <c r="F5473" s="1" t="s">
        <v>101</v>
      </c>
      <c r="G5473" s="13" t="s">
        <v>519</v>
      </c>
      <c r="H5473" s="12">
        <v>41260</v>
      </c>
      <c r="I5473" s="12" t="s">
        <v>519</v>
      </c>
      <c r="J5473" s="12">
        <v>41260</v>
      </c>
      <c r="K5473" s="4">
        <v>4364</v>
      </c>
      <c r="L5473" s="1" t="s">
        <v>146</v>
      </c>
      <c r="M5473" s="1" t="s">
        <v>132</v>
      </c>
      <c r="N5473" s="1" t="s">
        <v>159</v>
      </c>
      <c r="O5473" s="1" t="s">
        <v>93</v>
      </c>
      <c r="P5473">
        <v>30</v>
      </c>
      <c r="Q5473">
        <v>132175</v>
      </c>
      <c r="R5473">
        <v>871033.25</v>
      </c>
      <c r="S5473">
        <v>6.59</v>
      </c>
      <c r="T5473">
        <v>0.22</v>
      </c>
      <c r="U5473">
        <f t="shared" si="1681"/>
        <v>871033.25</v>
      </c>
      <c r="V5473">
        <f t="shared" si="1682"/>
        <v>3965250</v>
      </c>
      <c r="W5473" s="1" t="s">
        <v>160</v>
      </c>
      <c r="X5473" s="1" t="s">
        <v>1236</v>
      </c>
      <c r="Y5473" s="1" t="s">
        <v>161</v>
      </c>
      <c r="Z5473" s="3">
        <v>13722</v>
      </c>
      <c r="AA5473" s="4">
        <f t="shared" si="1686"/>
        <v>12561</v>
      </c>
      <c r="AB5473" s="4">
        <f t="shared" si="1688"/>
        <v>16750.655671</v>
      </c>
      <c r="AC5473" s="4">
        <f t="shared" si="1689"/>
        <v>12561</v>
      </c>
      <c r="AD5473" s="4">
        <f t="shared" si="1687"/>
        <v>12561</v>
      </c>
      <c r="AE5473" s="3" t="s">
        <v>2667</v>
      </c>
      <c r="AF5473" s="3">
        <v>12561</v>
      </c>
      <c r="AG5473" s="4">
        <f>AI5473</f>
        <v>12561</v>
      </c>
      <c r="AH5473" s="4">
        <v>84201</v>
      </c>
      <c r="AI5473">
        <f t="shared" si="1683"/>
        <v>12561</v>
      </c>
      <c r="AJ5473" t="s">
        <v>2667</v>
      </c>
      <c r="AK5473" s="2">
        <v>25636.2</v>
      </c>
      <c r="AL5473" s="2">
        <f>AN5473</f>
        <v>25636.2</v>
      </c>
      <c r="AM5473" s="4">
        <v>84201</v>
      </c>
      <c r="AN5473">
        <f>INDEX($AJ$2:$AJ$6811,MATCH(AM5473,$A$2:$A$6811,0))</f>
        <v>25636.2</v>
      </c>
      <c r="AP5473">
        <v>1221.19</v>
      </c>
      <c r="AQ5473">
        <v>1221.19</v>
      </c>
      <c r="AR5473" s="4">
        <v>17</v>
      </c>
      <c r="AS5473" s="4">
        <v>12</v>
      </c>
      <c r="AT5473" s="4">
        <v>2012</v>
      </c>
      <c r="AU5473" s="4">
        <v>17</v>
      </c>
      <c r="AV5473" s="4">
        <v>12</v>
      </c>
      <c r="AW5473" s="4">
        <v>2012</v>
      </c>
      <c r="AX5473" t="str">
        <f t="shared" si="1684"/>
        <v>No Delay</v>
      </c>
      <c r="AY5473">
        <f t="shared" si="1685"/>
        <v>0</v>
      </c>
    </row>
    <row r="5474" spans="1:51" x14ac:dyDescent="0.2">
      <c r="A5474" s="3">
        <v>86528</v>
      </c>
      <c r="B5474" s="1" t="s">
        <v>172</v>
      </c>
      <c r="C5474" s="1" t="s">
        <v>114</v>
      </c>
      <c r="D5474" s="1" t="s">
        <v>130</v>
      </c>
      <c r="E5474" s="1" t="s">
        <v>101</v>
      </c>
      <c r="F5474" s="1" t="s">
        <v>101</v>
      </c>
      <c r="G5474" s="13" t="s">
        <v>519</v>
      </c>
      <c r="H5474" s="12">
        <v>41260</v>
      </c>
      <c r="I5474" s="12" t="s">
        <v>519</v>
      </c>
      <c r="J5474" s="12">
        <v>41260</v>
      </c>
      <c r="K5474" s="4">
        <v>4365</v>
      </c>
      <c r="L5474" s="1" t="s">
        <v>146</v>
      </c>
      <c r="M5474" s="1" t="s">
        <v>132</v>
      </c>
      <c r="N5474" s="1" t="s">
        <v>292</v>
      </c>
      <c r="O5474" s="1" t="s">
        <v>93</v>
      </c>
      <c r="P5474">
        <v>30</v>
      </c>
      <c r="Q5474">
        <v>107000</v>
      </c>
      <c r="R5474">
        <v>1538660</v>
      </c>
      <c r="S5474">
        <v>14.38</v>
      </c>
      <c r="T5474">
        <v>0.48</v>
      </c>
      <c r="U5474">
        <f t="shared" si="1681"/>
        <v>1538660</v>
      </c>
      <c r="V5474">
        <f t="shared" si="1682"/>
        <v>3210000</v>
      </c>
      <c r="W5474" s="1" t="s">
        <v>160</v>
      </c>
      <c r="X5474" s="1" t="s">
        <v>1236</v>
      </c>
      <c r="Y5474" s="1" t="s">
        <v>161</v>
      </c>
      <c r="Z5474" s="3">
        <v>13722</v>
      </c>
      <c r="AA5474" s="4">
        <f t="shared" si="1686"/>
        <v>12561</v>
      </c>
      <c r="AB5474" s="4">
        <f t="shared" si="1688"/>
        <v>13987.754806000001</v>
      </c>
      <c r="AC5474" s="4">
        <f t="shared" si="1689"/>
        <v>12561</v>
      </c>
      <c r="AD5474" s="4">
        <f t="shared" si="1687"/>
        <v>12561</v>
      </c>
      <c r="AE5474" s="3" t="s">
        <v>2667</v>
      </c>
      <c r="AF5474" s="3">
        <v>12561</v>
      </c>
      <c r="AG5474" s="4">
        <f>AI5474</f>
        <v>12561</v>
      </c>
      <c r="AH5474" s="4">
        <v>84201</v>
      </c>
      <c r="AI5474">
        <f t="shared" si="1683"/>
        <v>12561</v>
      </c>
      <c r="AJ5474" t="s">
        <v>2667</v>
      </c>
      <c r="AK5474" s="2">
        <v>25636.2</v>
      </c>
      <c r="AL5474" s="2">
        <f>AN5474</f>
        <v>25636.2</v>
      </c>
      <c r="AM5474" s="4">
        <v>84201</v>
      </c>
      <c r="AN5474">
        <f>INDEX($AJ$2:$AJ$6811,MATCH(AM5474,$A$2:$A$6811,0))</f>
        <v>25636.2</v>
      </c>
      <c r="AP5474">
        <v>2157.1999999999998</v>
      </c>
      <c r="AQ5474">
        <v>2157.1999999999998</v>
      </c>
      <c r="AR5474" s="4">
        <v>17</v>
      </c>
      <c r="AS5474" s="4">
        <v>12</v>
      </c>
      <c r="AT5474" s="4">
        <v>2012</v>
      </c>
      <c r="AU5474" s="4">
        <v>17</v>
      </c>
      <c r="AV5474" s="4">
        <v>12</v>
      </c>
      <c r="AW5474" s="4">
        <v>2012</v>
      </c>
      <c r="AX5474" t="str">
        <f t="shared" si="1684"/>
        <v>No Delay</v>
      </c>
      <c r="AY5474">
        <f t="shared" si="1685"/>
        <v>0</v>
      </c>
    </row>
    <row r="5475" spans="1:51" x14ac:dyDescent="0.2">
      <c r="A5475" s="3">
        <v>11859</v>
      </c>
      <c r="B5475" s="1" t="s">
        <v>119</v>
      </c>
      <c r="C5475" s="1" t="s">
        <v>114</v>
      </c>
      <c r="D5475" s="1" t="s">
        <v>130</v>
      </c>
      <c r="E5475" s="1" t="s">
        <v>101</v>
      </c>
      <c r="F5475" s="1" t="s">
        <v>101</v>
      </c>
      <c r="G5475" s="13" t="s">
        <v>2240</v>
      </c>
      <c r="H5475" s="12">
        <v>39652</v>
      </c>
      <c r="I5475" s="12" t="s">
        <v>2240</v>
      </c>
      <c r="J5475" s="12">
        <v>39652</v>
      </c>
      <c r="K5475" s="4">
        <v>963</v>
      </c>
      <c r="L5475" s="1" t="s">
        <v>146</v>
      </c>
      <c r="M5475" s="1" t="s">
        <v>132</v>
      </c>
      <c r="N5475" s="1" t="s">
        <v>196</v>
      </c>
      <c r="O5475" s="1" t="s">
        <v>93</v>
      </c>
      <c r="P5475">
        <v>60</v>
      </c>
      <c r="Q5475">
        <v>50000</v>
      </c>
      <c r="R5475">
        <v>360000</v>
      </c>
      <c r="S5475">
        <v>7.2</v>
      </c>
      <c r="T5475">
        <v>0.12</v>
      </c>
      <c r="U5475">
        <f t="shared" si="1681"/>
        <v>360000</v>
      </c>
      <c r="V5475">
        <f t="shared" si="1682"/>
        <v>3000000</v>
      </c>
      <c r="W5475" s="1" t="s">
        <v>197</v>
      </c>
      <c r="X5475" s="1" t="s">
        <v>1236</v>
      </c>
      <c r="Y5475" s="1" t="s">
        <v>3082</v>
      </c>
      <c r="Z5475" s="3">
        <v>13092</v>
      </c>
      <c r="AA5475" s="4">
        <f t="shared" si="1686"/>
        <v>12606</v>
      </c>
      <c r="AB5475" s="4">
        <f t="shared" si="1688"/>
        <v>7732.1302059999998</v>
      </c>
      <c r="AC5475" s="4">
        <f t="shared" si="1689"/>
        <v>12606</v>
      </c>
      <c r="AD5475" s="4">
        <f t="shared" si="1687"/>
        <v>10956.816105574468</v>
      </c>
      <c r="AE5475" s="3" t="s">
        <v>2668</v>
      </c>
      <c r="AF5475" s="3">
        <v>12606</v>
      </c>
      <c r="AG5475" s="4">
        <f>AI5475</f>
        <v>12606</v>
      </c>
      <c r="AH5475" s="4">
        <v>11271</v>
      </c>
      <c r="AI5475">
        <f t="shared" si="1683"/>
        <v>12606</v>
      </c>
      <c r="AJ5475" t="s">
        <v>2668</v>
      </c>
      <c r="AK5475" s="2">
        <v>7053.51</v>
      </c>
      <c r="AL5475" s="2">
        <f>AN5475</f>
        <v>7053.51</v>
      </c>
      <c r="AM5475" s="4">
        <v>11271</v>
      </c>
      <c r="AN5475">
        <f>INDEX($AJ$2:$AJ$6811,MATCH(AM5475,$A$2:$A$6811,0))</f>
        <v>7053.51</v>
      </c>
      <c r="AP5475">
        <v>576</v>
      </c>
      <c r="AQ5475">
        <v>576</v>
      </c>
      <c r="AR5475" s="4">
        <v>23</v>
      </c>
      <c r="AS5475" s="4">
        <v>7</v>
      </c>
      <c r="AT5475" s="4">
        <v>2008</v>
      </c>
      <c r="AU5475" s="4">
        <v>23</v>
      </c>
      <c r="AV5475" s="4">
        <v>7</v>
      </c>
      <c r="AW5475" s="4">
        <v>2008</v>
      </c>
      <c r="AX5475" t="str">
        <f t="shared" si="1684"/>
        <v>No Delay</v>
      </c>
      <c r="AY5475">
        <f t="shared" si="1685"/>
        <v>0</v>
      </c>
    </row>
    <row r="5476" spans="1:51" x14ac:dyDescent="0.2">
      <c r="A5476" s="3">
        <v>11271</v>
      </c>
      <c r="B5476" s="1" t="s">
        <v>119</v>
      </c>
      <c r="C5476" s="1" t="s">
        <v>114</v>
      </c>
      <c r="D5476" s="1" t="s">
        <v>130</v>
      </c>
      <c r="E5476" s="1" t="s">
        <v>101</v>
      </c>
      <c r="F5476" s="1" t="s">
        <v>101</v>
      </c>
      <c r="G5476" s="13" t="s">
        <v>2240</v>
      </c>
      <c r="H5476" s="12">
        <v>39652</v>
      </c>
      <c r="I5476" s="12" t="s">
        <v>2240</v>
      </c>
      <c r="J5476" s="12">
        <v>39652</v>
      </c>
      <c r="K5476" s="4">
        <v>960</v>
      </c>
      <c r="L5476" s="1" t="s">
        <v>146</v>
      </c>
      <c r="M5476" s="1" t="s">
        <v>132</v>
      </c>
      <c r="N5476" s="1" t="s">
        <v>196</v>
      </c>
      <c r="O5476" s="1" t="s">
        <v>93</v>
      </c>
      <c r="P5476">
        <v>60</v>
      </c>
      <c r="Q5476">
        <v>60000</v>
      </c>
      <c r="R5476">
        <v>432000</v>
      </c>
      <c r="S5476">
        <v>7.2</v>
      </c>
      <c r="T5476">
        <v>0.12</v>
      </c>
      <c r="U5476">
        <f t="shared" si="1681"/>
        <v>432000</v>
      </c>
      <c r="V5476">
        <f t="shared" si="1682"/>
        <v>3600000</v>
      </c>
      <c r="W5476" s="1" t="s">
        <v>197</v>
      </c>
      <c r="X5476" s="1" t="s">
        <v>1236</v>
      </c>
      <c r="Y5476" s="1" t="s">
        <v>3082</v>
      </c>
      <c r="Z5476" s="3">
        <v>13092</v>
      </c>
      <c r="AA5476" s="4">
        <f t="shared" si="1686"/>
        <v>12606</v>
      </c>
      <c r="AB5476" s="4">
        <f t="shared" si="1688"/>
        <v>8829.6082060000008</v>
      </c>
      <c r="AC5476" s="4">
        <f t="shared" si="1689"/>
        <v>12606</v>
      </c>
      <c r="AD5476" s="4">
        <f t="shared" si="1687"/>
        <v>10466.8125</v>
      </c>
      <c r="AE5476" s="4">
        <v>12606</v>
      </c>
      <c r="AF5476" s="4">
        <v>12606</v>
      </c>
      <c r="AG5476" s="4">
        <f>AE5476</f>
        <v>12606</v>
      </c>
      <c r="AH5476" s="4">
        <v>85310</v>
      </c>
      <c r="AI5476">
        <f t="shared" si="1683"/>
        <v>6242</v>
      </c>
      <c r="AJ5476">
        <v>7053.51</v>
      </c>
      <c r="AK5476" s="2">
        <v>7053.51</v>
      </c>
      <c r="AL5476" s="2">
        <f>AJ5476</f>
        <v>7053.51</v>
      </c>
      <c r="AM5476" s="4"/>
      <c r="AN5476" t="e">
        <f>VLOOKUP([1]!Tabelle13[[#This Row],[Vlookup this ID for freight costs]],$AL$2:$AL$6811,2,FALSE)</f>
        <v>#REF!</v>
      </c>
      <c r="AP5476">
        <v>691.2</v>
      </c>
      <c r="AQ5476">
        <v>691.2</v>
      </c>
      <c r="AR5476" s="4">
        <v>23</v>
      </c>
      <c r="AS5476" s="4">
        <v>7</v>
      </c>
      <c r="AT5476" s="4">
        <v>2008</v>
      </c>
      <c r="AU5476" s="4">
        <v>23</v>
      </c>
      <c r="AV5476" s="4">
        <v>7</v>
      </c>
      <c r="AW5476" s="4">
        <v>2008</v>
      </c>
      <c r="AX5476" t="str">
        <f t="shared" si="1684"/>
        <v>No Delay</v>
      </c>
      <c r="AY5476">
        <f t="shared" si="1685"/>
        <v>0</v>
      </c>
    </row>
    <row r="5477" spans="1:51" x14ac:dyDescent="0.2">
      <c r="A5477" s="3">
        <v>11556</v>
      </c>
      <c r="B5477" s="1" t="s">
        <v>119</v>
      </c>
      <c r="C5477" s="1" t="s">
        <v>114</v>
      </c>
      <c r="D5477" s="1" t="s">
        <v>130</v>
      </c>
      <c r="E5477" s="1" t="s">
        <v>101</v>
      </c>
      <c r="F5477" s="1" t="s">
        <v>101</v>
      </c>
      <c r="G5477" s="13" t="s">
        <v>2240</v>
      </c>
      <c r="H5477" s="12">
        <v>39652</v>
      </c>
      <c r="I5477" s="12" t="s">
        <v>2240</v>
      </c>
      <c r="J5477" s="12">
        <v>39652</v>
      </c>
      <c r="K5477" s="4">
        <v>962</v>
      </c>
      <c r="L5477" s="1" t="s">
        <v>146</v>
      </c>
      <c r="M5477" s="1" t="s">
        <v>132</v>
      </c>
      <c r="N5477" s="1" t="s">
        <v>196</v>
      </c>
      <c r="O5477" s="1" t="s">
        <v>93</v>
      </c>
      <c r="P5477">
        <v>60</v>
      </c>
      <c r="Q5477">
        <v>60000</v>
      </c>
      <c r="R5477">
        <v>432000</v>
      </c>
      <c r="S5477">
        <v>7.2</v>
      </c>
      <c r="T5477">
        <v>0.12</v>
      </c>
      <c r="U5477">
        <f t="shared" si="1681"/>
        <v>432000</v>
      </c>
      <c r="V5477">
        <f t="shared" si="1682"/>
        <v>3600000</v>
      </c>
      <c r="W5477" s="1" t="s">
        <v>197</v>
      </c>
      <c r="X5477" s="1" t="s">
        <v>1236</v>
      </c>
      <c r="Y5477" s="1" t="s">
        <v>3082</v>
      </c>
      <c r="Z5477" s="3">
        <v>13092</v>
      </c>
      <c r="AA5477" s="4">
        <f t="shared" si="1686"/>
        <v>12606</v>
      </c>
      <c r="AB5477" s="4">
        <f t="shared" si="1688"/>
        <v>8829.6082060000008</v>
      </c>
      <c r="AC5477" s="4">
        <f t="shared" si="1689"/>
        <v>12606</v>
      </c>
      <c r="AD5477" s="4">
        <f t="shared" si="1687"/>
        <v>10466.8125</v>
      </c>
      <c r="AE5477" s="3" t="s">
        <v>2668</v>
      </c>
      <c r="AF5477" s="3">
        <v>12606</v>
      </c>
      <c r="AG5477" s="4">
        <f>AI5477</f>
        <v>12606</v>
      </c>
      <c r="AH5477" s="4">
        <v>11271</v>
      </c>
      <c r="AI5477">
        <f t="shared" si="1683"/>
        <v>12606</v>
      </c>
      <c r="AJ5477" t="s">
        <v>2668</v>
      </c>
      <c r="AK5477" s="2">
        <v>7053.51</v>
      </c>
      <c r="AL5477" s="2">
        <f>AN5477</f>
        <v>7053.51</v>
      </c>
      <c r="AM5477" s="4">
        <v>11271</v>
      </c>
      <c r="AN5477">
        <f>INDEX($AJ$2:$AJ$6811,MATCH(AM5477,$A$2:$A$6811,0))</f>
        <v>7053.51</v>
      </c>
      <c r="AP5477">
        <v>691.2</v>
      </c>
      <c r="AQ5477">
        <v>691.2</v>
      </c>
      <c r="AR5477" s="4">
        <v>23</v>
      </c>
      <c r="AS5477" s="4">
        <v>7</v>
      </c>
      <c r="AT5477" s="4">
        <v>2008</v>
      </c>
      <c r="AU5477" s="4">
        <v>23</v>
      </c>
      <c r="AV5477" s="4">
        <v>7</v>
      </c>
      <c r="AW5477" s="4">
        <v>2008</v>
      </c>
      <c r="AX5477" t="str">
        <f t="shared" si="1684"/>
        <v>No Delay</v>
      </c>
      <c r="AY5477">
        <f t="shared" si="1685"/>
        <v>0</v>
      </c>
    </row>
    <row r="5478" spans="1:51" x14ac:dyDescent="0.2">
      <c r="A5478" s="3">
        <v>82419</v>
      </c>
      <c r="B5478" s="1" t="s">
        <v>50</v>
      </c>
      <c r="C5478" s="1" t="s">
        <v>51</v>
      </c>
      <c r="D5478" s="1" t="s">
        <v>130</v>
      </c>
      <c r="E5478" s="1" t="s">
        <v>101</v>
      </c>
      <c r="F5478" s="1" t="s">
        <v>101</v>
      </c>
      <c r="G5478" s="13" t="s">
        <v>1591</v>
      </c>
      <c r="H5478" s="12">
        <v>40891</v>
      </c>
      <c r="I5478" s="12" t="s">
        <v>1591</v>
      </c>
      <c r="J5478" s="12">
        <v>40891</v>
      </c>
      <c r="K5478" s="4">
        <v>3641</v>
      </c>
      <c r="L5478" s="1" t="s">
        <v>146</v>
      </c>
      <c r="M5478" s="1" t="s">
        <v>132</v>
      </c>
      <c r="N5478" s="1" t="s">
        <v>154</v>
      </c>
      <c r="O5478" s="1" t="s">
        <v>93</v>
      </c>
      <c r="P5478">
        <v>60</v>
      </c>
      <c r="Q5478">
        <v>107325</v>
      </c>
      <c r="R5478">
        <v>1204186.5</v>
      </c>
      <c r="S5478">
        <v>11.22</v>
      </c>
      <c r="T5478">
        <v>0.19</v>
      </c>
      <c r="U5478">
        <f t="shared" si="1681"/>
        <v>1204186.5</v>
      </c>
      <c r="V5478">
        <f t="shared" si="1682"/>
        <v>6439500</v>
      </c>
      <c r="W5478" s="1" t="s">
        <v>861</v>
      </c>
      <c r="X5478" s="1" t="s">
        <v>1236</v>
      </c>
      <c r="Y5478" s="1" t="s">
        <v>156</v>
      </c>
      <c r="Z5478" s="3">
        <v>14703</v>
      </c>
      <c r="AA5478" s="4">
        <f t="shared" si="1686"/>
        <v>12669</v>
      </c>
      <c r="AB5478" s="4">
        <f t="shared" si="1688"/>
        <v>14023.422841000001</v>
      </c>
      <c r="AC5478" s="4">
        <f t="shared" si="1689"/>
        <v>12669</v>
      </c>
      <c r="AD5478" s="4">
        <f t="shared" si="1687"/>
        <v>12669</v>
      </c>
      <c r="AE5478" s="4">
        <v>12669</v>
      </c>
      <c r="AF5478" s="4">
        <v>12669</v>
      </c>
      <c r="AG5478" s="4">
        <f>AE5478</f>
        <v>12669</v>
      </c>
      <c r="AI5478" t="e">
        <f t="shared" si="1683"/>
        <v>#N/A</v>
      </c>
      <c r="AJ5478">
        <v>11291.75</v>
      </c>
      <c r="AK5478" s="2">
        <v>11291.75</v>
      </c>
      <c r="AL5478" s="2">
        <f>AJ5478</f>
        <v>11291.75</v>
      </c>
      <c r="AM5478" s="4"/>
      <c r="AN5478" t="e">
        <f>VLOOKUP([1]!Tabelle13[[#This Row],[Vlookup this ID for freight costs]],$AL$2:$AL$6811,2,FALSE)</f>
        <v>#REF!</v>
      </c>
      <c r="AP5478">
        <v>1986.91</v>
      </c>
      <c r="AQ5478">
        <v>1986.91</v>
      </c>
      <c r="AR5478" s="4">
        <v>14</v>
      </c>
      <c r="AS5478" s="4">
        <v>12</v>
      </c>
      <c r="AT5478" s="4">
        <v>2011</v>
      </c>
      <c r="AU5478" s="4">
        <v>14</v>
      </c>
      <c r="AV5478" s="4">
        <v>12</v>
      </c>
      <c r="AW5478" s="4">
        <v>2011</v>
      </c>
      <c r="AX5478" t="str">
        <f t="shared" si="1684"/>
        <v>No Delay</v>
      </c>
      <c r="AY5478">
        <f t="shared" si="1685"/>
        <v>0</v>
      </c>
    </row>
    <row r="5479" spans="1:51" x14ac:dyDescent="0.2">
      <c r="A5479" s="3">
        <v>82577</v>
      </c>
      <c r="B5479" s="1" t="s">
        <v>151</v>
      </c>
      <c r="C5479" s="1" t="s">
        <v>65</v>
      </c>
      <c r="D5479" s="1" t="s">
        <v>130</v>
      </c>
      <c r="E5479" s="1" t="s">
        <v>152</v>
      </c>
      <c r="F5479" s="1" t="s">
        <v>152</v>
      </c>
      <c r="G5479" s="13" t="s">
        <v>662</v>
      </c>
      <c r="H5479" s="12">
        <v>41415</v>
      </c>
      <c r="I5479" s="12" t="s">
        <v>572</v>
      </c>
      <c r="J5479" s="12">
        <v>41404</v>
      </c>
      <c r="K5479" s="4">
        <v>4703</v>
      </c>
      <c r="L5479" s="1" t="s">
        <v>146</v>
      </c>
      <c r="M5479" s="1" t="s">
        <v>132</v>
      </c>
      <c r="N5479" s="1" t="s">
        <v>265</v>
      </c>
      <c r="O5479" s="1" t="s">
        <v>93</v>
      </c>
      <c r="P5479">
        <v>60</v>
      </c>
      <c r="Q5479">
        <v>95000</v>
      </c>
      <c r="R5479">
        <v>214700</v>
      </c>
      <c r="S5479">
        <v>2.2599999999999998</v>
      </c>
      <c r="T5479">
        <v>0.04</v>
      </c>
      <c r="U5479">
        <f t="shared" si="1681"/>
        <v>214699.99999999997</v>
      </c>
      <c r="V5479">
        <f t="shared" si="1682"/>
        <v>5700000</v>
      </c>
      <c r="W5479" s="1" t="s">
        <v>204</v>
      </c>
      <c r="X5479" s="1" t="s">
        <v>1236</v>
      </c>
      <c r="Y5479" s="1" t="s">
        <v>205</v>
      </c>
      <c r="Z5479" s="3">
        <v>7364</v>
      </c>
      <c r="AA5479" s="4">
        <f t="shared" si="1686"/>
        <v>12686</v>
      </c>
      <c r="AB5479" s="4">
        <f t="shared" si="1688"/>
        <v>12670.781206000001</v>
      </c>
      <c r="AC5479" s="4">
        <f t="shared" si="1689"/>
        <v>12686</v>
      </c>
      <c r="AD5479" s="4">
        <f t="shared" si="1687"/>
        <v>12857.25</v>
      </c>
      <c r="AE5479" s="4">
        <v>12686</v>
      </c>
      <c r="AF5479" s="4">
        <v>12686</v>
      </c>
      <c r="AG5479" s="4">
        <f>AE5479</f>
        <v>12686</v>
      </c>
      <c r="AI5479" t="e">
        <f t="shared" si="1683"/>
        <v>#N/A</v>
      </c>
      <c r="AJ5479">
        <v>41332.14</v>
      </c>
      <c r="AK5479" s="2">
        <v>41332.14</v>
      </c>
      <c r="AL5479" s="2">
        <f>AJ5479</f>
        <v>41332.14</v>
      </c>
      <c r="AM5479" s="4"/>
      <c r="AN5479" t="e">
        <f>VLOOKUP([1]!Tabelle13[[#This Row],[Vlookup this ID for freight costs]],$AL$2:$AL$6811,2,FALSE)</f>
        <v>#REF!</v>
      </c>
      <c r="AP5479">
        <v>265.58</v>
      </c>
      <c r="AQ5479">
        <v>265.58</v>
      </c>
      <c r="AR5479" s="4">
        <v>21</v>
      </c>
      <c r="AS5479" s="4">
        <v>5</v>
      </c>
      <c r="AT5479" s="4">
        <v>2013</v>
      </c>
      <c r="AU5479" s="4">
        <v>10</v>
      </c>
      <c r="AV5479" s="4">
        <v>5</v>
      </c>
      <c r="AW5479" s="4">
        <v>2013</v>
      </c>
      <c r="AX5479" t="str">
        <f t="shared" si="1684"/>
        <v>No Delay</v>
      </c>
      <c r="AY5479">
        <f t="shared" si="1685"/>
        <v>0</v>
      </c>
    </row>
    <row r="5480" spans="1:51" x14ac:dyDescent="0.2">
      <c r="A5480" s="3">
        <v>85757</v>
      </c>
      <c r="B5480" s="1" t="s">
        <v>151</v>
      </c>
      <c r="C5480" s="1" t="s">
        <v>65</v>
      </c>
      <c r="D5480" s="1" t="s">
        <v>130</v>
      </c>
      <c r="E5480" s="1" t="s">
        <v>152</v>
      </c>
      <c r="F5480" s="1" t="s">
        <v>152</v>
      </c>
      <c r="G5480" s="13" t="s">
        <v>300</v>
      </c>
      <c r="H5480" s="12">
        <v>40715</v>
      </c>
      <c r="I5480" s="12" t="s">
        <v>301</v>
      </c>
      <c r="J5480" s="12">
        <v>40674</v>
      </c>
      <c r="K5480" s="4">
        <v>3181</v>
      </c>
      <c r="L5480" s="1" t="s">
        <v>146</v>
      </c>
      <c r="M5480" s="1" t="s">
        <v>132</v>
      </c>
      <c r="N5480" s="1" t="s">
        <v>275</v>
      </c>
      <c r="O5480" s="1" t="s">
        <v>93</v>
      </c>
      <c r="P5480">
        <v>60</v>
      </c>
      <c r="Q5480">
        <v>137900</v>
      </c>
      <c r="R5480">
        <v>1139054</v>
      </c>
      <c r="S5480">
        <v>8.26</v>
      </c>
      <c r="T5480">
        <v>0.14000000000000001</v>
      </c>
      <c r="U5480">
        <f t="shared" si="1681"/>
        <v>1139054</v>
      </c>
      <c r="V5480">
        <f t="shared" si="1682"/>
        <v>8274000</v>
      </c>
      <c r="W5480" s="1" t="s">
        <v>155</v>
      </c>
      <c r="X5480" s="1" t="s">
        <v>1236</v>
      </c>
      <c r="Y5480" s="1" t="s">
        <v>156</v>
      </c>
      <c r="Z5480" s="3">
        <v>7726</v>
      </c>
      <c r="AA5480" s="4">
        <f t="shared" si="1686"/>
        <v>12766</v>
      </c>
      <c r="AB5480" s="4">
        <f t="shared" si="1688"/>
        <v>17378.961825999999</v>
      </c>
      <c r="AC5480" s="4">
        <f t="shared" si="1689"/>
        <v>12766</v>
      </c>
      <c r="AD5480" s="4">
        <f t="shared" si="1687"/>
        <v>12766</v>
      </c>
      <c r="AE5480" s="4">
        <v>12766</v>
      </c>
      <c r="AF5480" s="4">
        <v>12766</v>
      </c>
      <c r="AG5480" s="4">
        <f>AE5480</f>
        <v>12766</v>
      </c>
      <c r="AI5480" t="e">
        <f t="shared" si="1683"/>
        <v>#N/A</v>
      </c>
      <c r="AJ5480">
        <v>12601.07</v>
      </c>
      <c r="AK5480" s="2">
        <v>12601.07</v>
      </c>
      <c r="AL5480" s="2">
        <f>AJ5480</f>
        <v>12601.07</v>
      </c>
      <c r="AM5480" s="4"/>
      <c r="AN5480" t="e">
        <f>VLOOKUP([1]!Tabelle13[[#This Row],[Vlookup this ID for freight costs]],$AL$2:$AL$6811,2,FALSE)</f>
        <v>#REF!</v>
      </c>
      <c r="AP5480">
        <v>1879.44</v>
      </c>
      <c r="AQ5480">
        <v>1879.44</v>
      </c>
      <c r="AR5480" s="4">
        <v>21</v>
      </c>
      <c r="AS5480" s="4">
        <v>6</v>
      </c>
      <c r="AT5480" s="4">
        <v>2011</v>
      </c>
      <c r="AU5480" s="4">
        <v>11</v>
      </c>
      <c r="AV5480" s="4">
        <v>5</v>
      </c>
      <c r="AW5480" s="4">
        <v>2011</v>
      </c>
      <c r="AX5480" t="str">
        <f t="shared" si="1684"/>
        <v>No Delay</v>
      </c>
      <c r="AY5480">
        <f t="shared" si="1685"/>
        <v>0</v>
      </c>
    </row>
    <row r="5481" spans="1:51" x14ac:dyDescent="0.2">
      <c r="A5481" s="3">
        <v>11762</v>
      </c>
      <c r="B5481" s="1" t="s">
        <v>610</v>
      </c>
      <c r="C5481" s="1" t="s">
        <v>73</v>
      </c>
      <c r="D5481" s="1" t="s">
        <v>130</v>
      </c>
      <c r="E5481" s="1" t="s">
        <v>101</v>
      </c>
      <c r="F5481" s="1" t="s">
        <v>101</v>
      </c>
      <c r="G5481" s="13" t="s">
        <v>884</v>
      </c>
      <c r="H5481" s="12">
        <v>39322</v>
      </c>
      <c r="I5481" s="12" t="s">
        <v>884</v>
      </c>
      <c r="J5481" s="12">
        <v>39322</v>
      </c>
      <c r="K5481" s="4">
        <v>320</v>
      </c>
      <c r="L5481" s="1" t="s">
        <v>146</v>
      </c>
      <c r="M5481" s="1" t="s">
        <v>132</v>
      </c>
      <c r="N5481" s="1" t="s">
        <v>196</v>
      </c>
      <c r="O5481" s="1" t="s">
        <v>93</v>
      </c>
      <c r="P5481">
        <v>60</v>
      </c>
      <c r="Q5481">
        <v>125000</v>
      </c>
      <c r="R5481">
        <v>925000</v>
      </c>
      <c r="S5481">
        <v>7.4</v>
      </c>
      <c r="T5481">
        <v>0.12</v>
      </c>
      <c r="U5481">
        <f t="shared" si="1681"/>
        <v>925000</v>
      </c>
      <c r="V5481">
        <f t="shared" si="1682"/>
        <v>7500000</v>
      </c>
      <c r="W5481" s="1" t="s">
        <v>204</v>
      </c>
      <c r="X5481" s="1" t="s">
        <v>1236</v>
      </c>
      <c r="Y5481" s="1" t="s">
        <v>205</v>
      </c>
      <c r="Z5481" s="3">
        <v>15015</v>
      </c>
      <c r="AA5481" s="4">
        <f t="shared" si="1686"/>
        <v>12779</v>
      </c>
      <c r="AB5481" s="4">
        <f t="shared" si="1688"/>
        <v>15963.215206000001</v>
      </c>
      <c r="AC5481" s="4">
        <f t="shared" si="1689"/>
        <v>12779</v>
      </c>
      <c r="AD5481" s="4">
        <f t="shared" si="1687"/>
        <v>12021.75</v>
      </c>
      <c r="AE5481" s="4">
        <v>12779</v>
      </c>
      <c r="AF5481" s="4">
        <v>12779</v>
      </c>
      <c r="AG5481" s="4">
        <f>AE5481</f>
        <v>12779</v>
      </c>
      <c r="AH5481" s="4">
        <v>82914</v>
      </c>
      <c r="AI5481">
        <f t="shared" si="1683"/>
        <v>20269</v>
      </c>
      <c r="AJ5481">
        <v>41772.089999999997</v>
      </c>
      <c r="AK5481" s="2">
        <v>41772.089999999997</v>
      </c>
      <c r="AL5481" s="2">
        <f>AJ5481</f>
        <v>41772.089999999997</v>
      </c>
      <c r="AM5481" s="4"/>
      <c r="AN5481" t="e">
        <f>VLOOKUP([1]!Tabelle13[[#This Row],[Vlookup this ID for freight costs]],$AL$2:$AL$6811,2,FALSE)</f>
        <v>#REF!</v>
      </c>
      <c r="AP5481">
        <v>1480</v>
      </c>
      <c r="AQ5481">
        <v>1480</v>
      </c>
      <c r="AR5481" s="4">
        <v>28</v>
      </c>
      <c r="AS5481" s="4">
        <v>8</v>
      </c>
      <c r="AT5481" s="4">
        <v>2007</v>
      </c>
      <c r="AU5481" s="4">
        <v>28</v>
      </c>
      <c r="AV5481" s="4">
        <v>8</v>
      </c>
      <c r="AW5481" s="4">
        <v>2007</v>
      </c>
      <c r="AX5481" t="str">
        <f t="shared" si="1684"/>
        <v>No Delay</v>
      </c>
      <c r="AY5481">
        <f t="shared" si="1685"/>
        <v>0</v>
      </c>
    </row>
    <row r="5482" spans="1:51" x14ac:dyDescent="0.2">
      <c r="A5482" s="3">
        <v>83113</v>
      </c>
      <c r="B5482" s="1" t="s">
        <v>151</v>
      </c>
      <c r="C5482" s="1" t="s">
        <v>65</v>
      </c>
      <c r="D5482" s="1" t="s">
        <v>130</v>
      </c>
      <c r="E5482" s="1" t="s">
        <v>152</v>
      </c>
      <c r="F5482" s="1" t="s">
        <v>152</v>
      </c>
      <c r="G5482" s="13" t="s">
        <v>641</v>
      </c>
      <c r="H5482" s="12">
        <v>41348</v>
      </c>
      <c r="I5482" s="12" t="s">
        <v>2635</v>
      </c>
      <c r="J5482" s="12">
        <v>41326</v>
      </c>
      <c r="K5482" s="4">
        <v>4468</v>
      </c>
      <c r="L5482" s="1" t="s">
        <v>146</v>
      </c>
      <c r="M5482" s="1" t="s">
        <v>132</v>
      </c>
      <c r="N5482" s="1" t="s">
        <v>265</v>
      </c>
      <c r="O5482" s="1" t="s">
        <v>93</v>
      </c>
      <c r="P5482">
        <v>60</v>
      </c>
      <c r="Q5482">
        <v>99999</v>
      </c>
      <c r="R5482">
        <v>225997.74</v>
      </c>
      <c r="S5482">
        <v>2.2599999999999998</v>
      </c>
      <c r="T5482">
        <v>0.04</v>
      </c>
      <c r="U5482">
        <f t="shared" si="1681"/>
        <v>225997.74</v>
      </c>
      <c r="V5482">
        <f t="shared" si="1682"/>
        <v>5999940</v>
      </c>
      <c r="W5482" s="1" t="s">
        <v>861</v>
      </c>
      <c r="X5482" s="1" t="s">
        <v>1236</v>
      </c>
      <c r="Y5482" s="1" t="s">
        <v>156</v>
      </c>
      <c r="Z5482" s="3">
        <v>7726</v>
      </c>
      <c r="AA5482" s="4">
        <f t="shared" si="1686"/>
        <v>12785</v>
      </c>
      <c r="AB5482" s="4">
        <f t="shared" si="1688"/>
        <v>13219.410458200002</v>
      </c>
      <c r="AC5482" s="4">
        <f t="shared" si="1689"/>
        <v>12785</v>
      </c>
      <c r="AD5482" s="4">
        <f t="shared" si="1687"/>
        <v>22977.692307692309</v>
      </c>
      <c r="AE5482" s="3" t="s">
        <v>2669</v>
      </c>
      <c r="AF5482" s="3">
        <v>12785</v>
      </c>
      <c r="AG5482" s="4">
        <f>AI5482</f>
        <v>12785</v>
      </c>
      <c r="AH5482" s="4">
        <v>82548</v>
      </c>
      <c r="AI5482">
        <f t="shared" si="1683"/>
        <v>12785</v>
      </c>
      <c r="AJ5482" t="s">
        <v>2669</v>
      </c>
      <c r="AK5482" s="2">
        <v>37242.5</v>
      </c>
      <c r="AL5482" s="2">
        <f>AN5482</f>
        <v>37242.5</v>
      </c>
      <c r="AM5482" s="4">
        <v>82548</v>
      </c>
      <c r="AN5482">
        <f>INDEX($AJ$2:$AJ$6811,MATCH(AM5482,$A$2:$A$6811,0))</f>
        <v>37242.5</v>
      </c>
      <c r="AP5482">
        <v>316.85000000000002</v>
      </c>
      <c r="AQ5482">
        <v>316.85000000000002</v>
      </c>
      <c r="AR5482" s="4">
        <v>15</v>
      </c>
      <c r="AS5482" s="4">
        <v>4</v>
      </c>
      <c r="AT5482" s="4">
        <v>2013</v>
      </c>
      <c r="AU5482" s="4">
        <v>21</v>
      </c>
      <c r="AV5482" s="4">
        <v>2</v>
      </c>
      <c r="AW5482" s="4">
        <v>2013</v>
      </c>
      <c r="AX5482" t="str">
        <f t="shared" si="1684"/>
        <v>No Delay</v>
      </c>
      <c r="AY5482">
        <f t="shared" si="1685"/>
        <v>0</v>
      </c>
    </row>
    <row r="5483" spans="1:51" x14ac:dyDescent="0.2">
      <c r="A5483" s="3">
        <v>82548</v>
      </c>
      <c r="B5483" s="1" t="s">
        <v>151</v>
      </c>
      <c r="C5483" s="1" t="s">
        <v>65</v>
      </c>
      <c r="D5483" s="1" t="s">
        <v>130</v>
      </c>
      <c r="E5483" s="1" t="s">
        <v>152</v>
      </c>
      <c r="F5483" s="1" t="s">
        <v>152</v>
      </c>
      <c r="G5483" s="13" t="s">
        <v>641</v>
      </c>
      <c r="H5483" s="12">
        <v>41348</v>
      </c>
      <c r="I5483" s="12" t="s">
        <v>2635</v>
      </c>
      <c r="J5483" s="12">
        <v>41326</v>
      </c>
      <c r="K5483" s="4">
        <v>4464</v>
      </c>
      <c r="L5483" s="1" t="s">
        <v>146</v>
      </c>
      <c r="M5483" s="1" t="s">
        <v>132</v>
      </c>
      <c r="N5483" s="1" t="s">
        <v>265</v>
      </c>
      <c r="O5483" s="1" t="s">
        <v>93</v>
      </c>
      <c r="P5483">
        <v>60</v>
      </c>
      <c r="Q5483">
        <v>33571</v>
      </c>
      <c r="R5483">
        <v>75870.460000000006</v>
      </c>
      <c r="S5483">
        <v>2.2599999999999998</v>
      </c>
      <c r="T5483">
        <v>0.04</v>
      </c>
      <c r="U5483">
        <f t="shared" si="1681"/>
        <v>75870.459999999992</v>
      </c>
      <c r="V5483">
        <f t="shared" si="1682"/>
        <v>2014260</v>
      </c>
      <c r="W5483" s="1" t="s">
        <v>179</v>
      </c>
      <c r="X5483" s="1" t="s">
        <v>1236</v>
      </c>
      <c r="Y5483" s="1" t="s">
        <v>156</v>
      </c>
      <c r="Z5483" s="3">
        <v>7726</v>
      </c>
      <c r="AA5483" s="4">
        <f t="shared" si="1686"/>
        <v>12785</v>
      </c>
      <c r="AB5483" s="4">
        <f t="shared" si="1688"/>
        <v>5929.0835998000002</v>
      </c>
      <c r="AC5483" s="4">
        <f t="shared" si="1689"/>
        <v>12785</v>
      </c>
      <c r="AD5483" s="4">
        <f t="shared" si="1687"/>
        <v>12785</v>
      </c>
      <c r="AE5483" s="4">
        <v>12785</v>
      </c>
      <c r="AF5483" s="4">
        <v>12785</v>
      </c>
      <c r="AG5483" s="4">
        <f>AE5483</f>
        <v>12785</v>
      </c>
      <c r="AI5483" t="e">
        <f t="shared" si="1683"/>
        <v>#N/A</v>
      </c>
      <c r="AJ5483">
        <v>37242.5</v>
      </c>
      <c r="AK5483" s="2">
        <v>37242.5</v>
      </c>
      <c r="AL5483" s="2">
        <f>AJ5483</f>
        <v>37242.5</v>
      </c>
      <c r="AM5483" s="4"/>
      <c r="AN5483" t="e">
        <f>VLOOKUP([1]!Tabelle13[[#This Row],[Vlookup this ID for freight costs]],$AL$2:$AL$6811,2,FALSE)</f>
        <v>#REF!</v>
      </c>
      <c r="AP5483">
        <v>106.37</v>
      </c>
      <c r="AQ5483">
        <v>106.37</v>
      </c>
      <c r="AR5483" s="4">
        <v>15</v>
      </c>
      <c r="AS5483" s="4">
        <v>4</v>
      </c>
      <c r="AT5483" s="4">
        <v>2013</v>
      </c>
      <c r="AU5483" s="4">
        <v>21</v>
      </c>
      <c r="AV5483" s="4">
        <v>2</v>
      </c>
      <c r="AW5483" s="4">
        <v>2013</v>
      </c>
      <c r="AX5483" t="str">
        <f t="shared" si="1684"/>
        <v>No Delay</v>
      </c>
      <c r="AY5483">
        <f t="shared" si="1685"/>
        <v>0</v>
      </c>
    </row>
    <row r="5484" spans="1:51" x14ac:dyDescent="0.2">
      <c r="A5484" s="3">
        <v>84563</v>
      </c>
      <c r="B5484" s="1" t="s">
        <v>463</v>
      </c>
      <c r="C5484" s="1" t="s">
        <v>73</v>
      </c>
      <c r="D5484" s="1" t="s">
        <v>130</v>
      </c>
      <c r="E5484" s="1" t="s">
        <v>101</v>
      </c>
      <c r="F5484" s="1" t="s">
        <v>101</v>
      </c>
      <c r="G5484" s="13" t="s">
        <v>230</v>
      </c>
      <c r="H5484" s="12">
        <v>40329</v>
      </c>
      <c r="I5484" s="12" t="s">
        <v>230</v>
      </c>
      <c r="J5484" s="12">
        <v>40329</v>
      </c>
      <c r="K5484" s="4">
        <v>2485</v>
      </c>
      <c r="L5484" s="1" t="s">
        <v>146</v>
      </c>
      <c r="M5484" s="1" t="s">
        <v>132</v>
      </c>
      <c r="N5484" s="1" t="s">
        <v>196</v>
      </c>
      <c r="O5484" s="1" t="s">
        <v>93</v>
      </c>
      <c r="P5484">
        <v>60</v>
      </c>
      <c r="Q5484">
        <v>112100</v>
      </c>
      <c r="R5484">
        <v>655785</v>
      </c>
      <c r="S5484">
        <v>5.85</v>
      </c>
      <c r="T5484">
        <v>0.1</v>
      </c>
      <c r="U5484">
        <f t="shared" si="1681"/>
        <v>655785</v>
      </c>
      <c r="V5484">
        <f t="shared" si="1682"/>
        <v>6726000</v>
      </c>
      <c r="W5484" s="1" t="s">
        <v>204</v>
      </c>
      <c r="X5484" s="1" t="s">
        <v>1236</v>
      </c>
      <c r="Y5484" s="1" t="s">
        <v>205</v>
      </c>
      <c r="Z5484" s="3">
        <v>15015</v>
      </c>
      <c r="AA5484" s="4">
        <f t="shared" si="1686"/>
        <v>12791</v>
      </c>
      <c r="AB5484" s="4">
        <f t="shared" si="1688"/>
        <v>14547.468586000001</v>
      </c>
      <c r="AC5484" s="4">
        <f t="shared" si="1689"/>
        <v>12791</v>
      </c>
      <c r="AD5484" s="4">
        <f t="shared" si="1687"/>
        <v>14568.666666666666</v>
      </c>
      <c r="AE5484" s="3" t="s">
        <v>2670</v>
      </c>
      <c r="AF5484" s="3">
        <v>12791</v>
      </c>
      <c r="AG5484" s="4">
        <f>AI5484</f>
        <v>12791</v>
      </c>
      <c r="AH5484" s="4">
        <v>82320</v>
      </c>
      <c r="AI5484">
        <f t="shared" si="1683"/>
        <v>12791</v>
      </c>
      <c r="AJ5484" t="s">
        <v>2670</v>
      </c>
      <c r="AK5484" s="2">
        <v>3833.17</v>
      </c>
      <c r="AL5484" s="2">
        <f>AN5484</f>
        <v>3833.17</v>
      </c>
      <c r="AM5484" s="4">
        <v>82320</v>
      </c>
      <c r="AN5484">
        <f>INDEX($AJ$2:$AJ$6811,MATCH(AM5484,$A$2:$A$6811,0))</f>
        <v>3833.17</v>
      </c>
      <c r="AP5484">
        <v>1413.87</v>
      </c>
      <c r="AQ5484">
        <v>1413.87</v>
      </c>
      <c r="AR5484" s="4">
        <v>31</v>
      </c>
      <c r="AS5484" s="4">
        <v>5</v>
      </c>
      <c r="AT5484" s="4">
        <v>2010</v>
      </c>
      <c r="AU5484" s="4">
        <v>31</v>
      </c>
      <c r="AV5484" s="4">
        <v>5</v>
      </c>
      <c r="AW5484" s="4">
        <v>2010</v>
      </c>
      <c r="AX5484" t="str">
        <f t="shared" si="1684"/>
        <v>No Delay</v>
      </c>
      <c r="AY5484">
        <f t="shared" si="1685"/>
        <v>0</v>
      </c>
    </row>
    <row r="5485" spans="1:51" x14ac:dyDescent="0.2">
      <c r="A5485" s="3">
        <v>82320</v>
      </c>
      <c r="B5485" s="1" t="s">
        <v>463</v>
      </c>
      <c r="C5485" s="1" t="s">
        <v>73</v>
      </c>
      <c r="D5485" s="1" t="s">
        <v>130</v>
      </c>
      <c r="E5485" s="1" t="s">
        <v>101</v>
      </c>
      <c r="F5485" s="1" t="s">
        <v>101</v>
      </c>
      <c r="G5485" s="13" t="s">
        <v>230</v>
      </c>
      <c r="H5485" s="12">
        <v>40329</v>
      </c>
      <c r="I5485" s="12" t="s">
        <v>230</v>
      </c>
      <c r="J5485" s="12">
        <v>40329</v>
      </c>
      <c r="K5485" s="4">
        <v>2482</v>
      </c>
      <c r="L5485" s="1" t="s">
        <v>146</v>
      </c>
      <c r="M5485" s="1" t="s">
        <v>132</v>
      </c>
      <c r="N5485" s="1" t="s">
        <v>206</v>
      </c>
      <c r="O5485" s="1" t="s">
        <v>93</v>
      </c>
      <c r="P5485">
        <v>60</v>
      </c>
      <c r="Q5485">
        <v>5800</v>
      </c>
      <c r="R5485">
        <v>19024</v>
      </c>
      <c r="S5485">
        <v>3.28</v>
      </c>
      <c r="T5485">
        <v>0.05</v>
      </c>
      <c r="U5485">
        <f t="shared" si="1681"/>
        <v>19024</v>
      </c>
      <c r="V5485">
        <f t="shared" si="1682"/>
        <v>348000</v>
      </c>
      <c r="W5485" s="1" t="s">
        <v>204</v>
      </c>
      <c r="X5485" s="1" t="s">
        <v>1236</v>
      </c>
      <c r="Y5485" s="1" t="s">
        <v>205</v>
      </c>
      <c r="Z5485" s="3">
        <v>15015</v>
      </c>
      <c r="AA5485" s="4">
        <f t="shared" si="1686"/>
        <v>12791</v>
      </c>
      <c r="AB5485" s="4">
        <f t="shared" si="1688"/>
        <v>2881.2774460000001</v>
      </c>
      <c r="AC5485" s="4">
        <f t="shared" si="1689"/>
        <v>12791</v>
      </c>
      <c r="AD5485" s="4">
        <f t="shared" si="1687"/>
        <v>4564.333333333333</v>
      </c>
      <c r="AE5485" s="4">
        <v>12791</v>
      </c>
      <c r="AF5485" s="4">
        <v>12791</v>
      </c>
      <c r="AG5485" s="4">
        <f>AE5485</f>
        <v>12791</v>
      </c>
      <c r="AI5485" t="e">
        <f t="shared" si="1683"/>
        <v>#N/A</v>
      </c>
      <c r="AJ5485">
        <v>3833.17</v>
      </c>
      <c r="AK5485" s="2">
        <v>3833.17</v>
      </c>
      <c r="AL5485" s="2">
        <f>AJ5485</f>
        <v>3833.17</v>
      </c>
      <c r="AM5485" s="4"/>
      <c r="AN5485" t="e">
        <f>VLOOKUP([1]!Tabelle13[[#This Row],[Vlookup this ID for freight costs]],$AL$2:$AL$6811,2,FALSE)</f>
        <v>#REF!</v>
      </c>
      <c r="AP5485">
        <v>41.02</v>
      </c>
      <c r="AQ5485">
        <v>41.02</v>
      </c>
      <c r="AR5485" s="4">
        <v>31</v>
      </c>
      <c r="AS5485" s="4">
        <v>5</v>
      </c>
      <c r="AT5485" s="4">
        <v>2010</v>
      </c>
      <c r="AU5485" s="4">
        <v>31</v>
      </c>
      <c r="AV5485" s="4">
        <v>5</v>
      </c>
      <c r="AW5485" s="4">
        <v>2010</v>
      </c>
      <c r="AX5485" t="str">
        <f t="shared" si="1684"/>
        <v>No Delay</v>
      </c>
      <c r="AY5485">
        <f t="shared" si="1685"/>
        <v>0</v>
      </c>
    </row>
    <row r="5486" spans="1:51" x14ac:dyDescent="0.2">
      <c r="A5486" s="3">
        <v>85672</v>
      </c>
      <c r="B5486" s="1" t="s">
        <v>463</v>
      </c>
      <c r="C5486" s="1" t="s">
        <v>73</v>
      </c>
      <c r="D5486" s="1" t="s">
        <v>130</v>
      </c>
      <c r="E5486" s="1" t="s">
        <v>101</v>
      </c>
      <c r="F5486" s="1" t="s">
        <v>101</v>
      </c>
      <c r="G5486" s="13" t="s">
        <v>230</v>
      </c>
      <c r="H5486" s="12">
        <v>40329</v>
      </c>
      <c r="I5486" s="12" t="s">
        <v>230</v>
      </c>
      <c r="J5486" s="12">
        <v>40329</v>
      </c>
      <c r="K5486" s="4">
        <v>2487</v>
      </c>
      <c r="L5486" s="1" t="s">
        <v>146</v>
      </c>
      <c r="M5486" s="1" t="s">
        <v>132</v>
      </c>
      <c r="N5486" s="1" t="s">
        <v>167</v>
      </c>
      <c r="O5486" s="1" t="s">
        <v>93</v>
      </c>
      <c r="P5486">
        <v>30</v>
      </c>
      <c r="Q5486">
        <v>5900</v>
      </c>
      <c r="R5486">
        <v>28025</v>
      </c>
      <c r="S5486">
        <v>4.75</v>
      </c>
      <c r="T5486">
        <v>0.16</v>
      </c>
      <c r="U5486">
        <f t="shared" si="1681"/>
        <v>28025</v>
      </c>
      <c r="V5486">
        <f t="shared" si="1682"/>
        <v>177000</v>
      </c>
      <c r="W5486" s="1" t="s">
        <v>155</v>
      </c>
      <c r="X5486" s="1" t="s">
        <v>1236</v>
      </c>
      <c r="Y5486" s="1" t="s">
        <v>156</v>
      </c>
      <c r="Z5486" s="3">
        <v>14969</v>
      </c>
      <c r="AA5486" s="4">
        <f t="shared" si="1686"/>
        <v>12791</v>
      </c>
      <c r="AB5486" s="4">
        <f t="shared" si="1688"/>
        <v>2892.2522260000001</v>
      </c>
      <c r="AC5486" s="4">
        <f t="shared" si="1689"/>
        <v>12791</v>
      </c>
      <c r="AD5486" s="4">
        <f t="shared" si="1687"/>
        <v>8941.6</v>
      </c>
      <c r="AE5486" s="3" t="s">
        <v>2670</v>
      </c>
      <c r="AF5486" s="3">
        <v>12791</v>
      </c>
      <c r="AG5486" s="4">
        <f>AI5486</f>
        <v>12791</v>
      </c>
      <c r="AH5486" s="4">
        <v>82320</v>
      </c>
      <c r="AI5486">
        <f t="shared" si="1683"/>
        <v>12791</v>
      </c>
      <c r="AJ5486" t="s">
        <v>2670</v>
      </c>
      <c r="AK5486" s="2">
        <v>3833.17</v>
      </c>
      <c r="AL5486" s="2">
        <f>AN5486</f>
        <v>3833.17</v>
      </c>
      <c r="AM5486" s="4">
        <v>82320</v>
      </c>
      <c r="AN5486">
        <f>INDEX($AJ$2:$AJ$6811,MATCH(AM5486,$A$2:$A$6811,0))</f>
        <v>3833.17</v>
      </c>
      <c r="AP5486">
        <v>60.42</v>
      </c>
      <c r="AQ5486">
        <v>60.42</v>
      </c>
      <c r="AR5486" s="4">
        <v>31</v>
      </c>
      <c r="AS5486" s="4">
        <v>5</v>
      </c>
      <c r="AT5486" s="4">
        <v>2010</v>
      </c>
      <c r="AU5486" s="4">
        <v>31</v>
      </c>
      <c r="AV5486" s="4">
        <v>5</v>
      </c>
      <c r="AW5486" s="4">
        <v>2010</v>
      </c>
      <c r="AX5486" t="str">
        <f t="shared" si="1684"/>
        <v>No Delay</v>
      </c>
      <c r="AY5486">
        <f t="shared" si="1685"/>
        <v>0</v>
      </c>
    </row>
    <row r="5487" spans="1:51" x14ac:dyDescent="0.2">
      <c r="A5487" s="3">
        <v>85163</v>
      </c>
      <c r="B5487" s="1" t="s">
        <v>463</v>
      </c>
      <c r="C5487" s="1" t="s">
        <v>73</v>
      </c>
      <c r="D5487" s="1" t="s">
        <v>130</v>
      </c>
      <c r="E5487" s="1" t="s">
        <v>101</v>
      </c>
      <c r="F5487" s="1" t="s">
        <v>101</v>
      </c>
      <c r="G5487" s="13" t="s">
        <v>1447</v>
      </c>
      <c r="H5487" s="12">
        <v>40512</v>
      </c>
      <c r="I5487" s="12" t="s">
        <v>2250</v>
      </c>
      <c r="J5487" s="12">
        <v>40507</v>
      </c>
      <c r="K5487" s="4">
        <v>2862</v>
      </c>
      <c r="L5487" s="1" t="s">
        <v>146</v>
      </c>
      <c r="M5487" s="1" t="s">
        <v>132</v>
      </c>
      <c r="N5487" s="1" t="s">
        <v>196</v>
      </c>
      <c r="O5487" s="1" t="s">
        <v>93</v>
      </c>
      <c r="P5487">
        <v>60</v>
      </c>
      <c r="Q5487">
        <v>112100</v>
      </c>
      <c r="R5487">
        <v>608703</v>
      </c>
      <c r="S5487">
        <v>5.43</v>
      </c>
      <c r="T5487">
        <v>0.09</v>
      </c>
      <c r="U5487">
        <f t="shared" si="1681"/>
        <v>608703</v>
      </c>
      <c r="V5487">
        <f t="shared" si="1682"/>
        <v>6726000</v>
      </c>
      <c r="W5487" s="1" t="s">
        <v>204</v>
      </c>
      <c r="X5487" s="1" t="s">
        <v>1236</v>
      </c>
      <c r="Y5487" s="1" t="s">
        <v>205</v>
      </c>
      <c r="Z5487" s="3">
        <v>15015</v>
      </c>
      <c r="AA5487" s="4">
        <f t="shared" si="1686"/>
        <v>12810</v>
      </c>
      <c r="AB5487" s="4">
        <f t="shared" si="1688"/>
        <v>14547.468586000001</v>
      </c>
      <c r="AC5487" s="4">
        <f t="shared" si="1689"/>
        <v>12810</v>
      </c>
      <c r="AD5487" s="4">
        <f t="shared" si="1687"/>
        <v>14568.666666666666</v>
      </c>
      <c r="AE5487" s="3" t="s">
        <v>2671</v>
      </c>
      <c r="AF5487" s="3">
        <v>12810</v>
      </c>
      <c r="AG5487" s="4">
        <f>AI5487</f>
        <v>12810</v>
      </c>
      <c r="AH5487" s="4">
        <v>83461</v>
      </c>
      <c r="AI5487">
        <f t="shared" si="1683"/>
        <v>12810</v>
      </c>
      <c r="AJ5487" t="s">
        <v>2671</v>
      </c>
      <c r="AK5487" s="2">
        <v>15919.75</v>
      </c>
      <c r="AL5487" s="2">
        <f>AN5487</f>
        <v>15919.75</v>
      </c>
      <c r="AM5487" s="4">
        <v>83461</v>
      </c>
      <c r="AN5487">
        <f>INDEX($AJ$2:$AJ$6811,MATCH(AM5487,$A$2:$A$6811,0))</f>
        <v>15919.75</v>
      </c>
      <c r="AP5487">
        <v>1312.36</v>
      </c>
      <c r="AQ5487">
        <v>1312.36</v>
      </c>
      <c r="AR5487" s="4">
        <v>30</v>
      </c>
      <c r="AS5487" s="4">
        <v>11</v>
      </c>
      <c r="AT5487" s="4">
        <v>2010</v>
      </c>
      <c r="AU5487" s="4">
        <v>25</v>
      </c>
      <c r="AV5487" s="4">
        <v>11</v>
      </c>
      <c r="AW5487" s="4">
        <v>2010</v>
      </c>
      <c r="AX5487" t="str">
        <f t="shared" si="1684"/>
        <v>No Delay</v>
      </c>
      <c r="AY5487">
        <f t="shared" si="1685"/>
        <v>0</v>
      </c>
    </row>
    <row r="5488" spans="1:51" x14ac:dyDescent="0.2">
      <c r="A5488" s="3">
        <v>83461</v>
      </c>
      <c r="B5488" s="1" t="s">
        <v>463</v>
      </c>
      <c r="C5488" s="1" t="s">
        <v>73</v>
      </c>
      <c r="D5488" s="1" t="s">
        <v>130</v>
      </c>
      <c r="E5488" s="1" t="s">
        <v>101</v>
      </c>
      <c r="F5488" s="1" t="s">
        <v>101</v>
      </c>
      <c r="G5488" s="13" t="s">
        <v>1447</v>
      </c>
      <c r="H5488" s="12">
        <v>40512</v>
      </c>
      <c r="I5488" s="12" t="s">
        <v>2250</v>
      </c>
      <c r="J5488" s="12">
        <v>40507</v>
      </c>
      <c r="K5488" s="4">
        <v>2858</v>
      </c>
      <c r="L5488" s="1" t="s">
        <v>146</v>
      </c>
      <c r="M5488" s="1" t="s">
        <v>132</v>
      </c>
      <c r="N5488" s="1" t="s">
        <v>167</v>
      </c>
      <c r="O5488" s="1" t="s">
        <v>93</v>
      </c>
      <c r="P5488">
        <v>30</v>
      </c>
      <c r="Q5488">
        <v>5900</v>
      </c>
      <c r="R5488">
        <v>26668</v>
      </c>
      <c r="S5488">
        <v>4.5199999999999996</v>
      </c>
      <c r="T5488">
        <v>0.15</v>
      </c>
      <c r="U5488">
        <f t="shared" si="1681"/>
        <v>26667.999999999996</v>
      </c>
      <c r="V5488">
        <f t="shared" si="1682"/>
        <v>177000</v>
      </c>
      <c r="W5488" s="1" t="s">
        <v>155</v>
      </c>
      <c r="X5488" s="1" t="s">
        <v>1236</v>
      </c>
      <c r="Y5488" s="1" t="s">
        <v>156</v>
      </c>
      <c r="Z5488" s="3">
        <v>14969</v>
      </c>
      <c r="AA5488" s="4">
        <f t="shared" si="1686"/>
        <v>12810</v>
      </c>
      <c r="AB5488" s="4">
        <f t="shared" si="1688"/>
        <v>2892.2522260000001</v>
      </c>
      <c r="AC5488" s="4">
        <f t="shared" si="1689"/>
        <v>12810</v>
      </c>
      <c r="AD5488" s="4">
        <f t="shared" si="1687"/>
        <v>8941.6</v>
      </c>
      <c r="AE5488" s="4">
        <v>12810</v>
      </c>
      <c r="AF5488" s="4">
        <v>12810</v>
      </c>
      <c r="AG5488" s="4">
        <f>AE5488</f>
        <v>12810</v>
      </c>
      <c r="AI5488" t="e">
        <f t="shared" si="1683"/>
        <v>#N/A</v>
      </c>
      <c r="AJ5488">
        <v>15919.75</v>
      </c>
      <c r="AK5488" s="2">
        <v>15919.75</v>
      </c>
      <c r="AL5488" s="2">
        <f>AJ5488</f>
        <v>15919.75</v>
      </c>
      <c r="AM5488" s="4"/>
      <c r="AN5488" t="e">
        <f>VLOOKUP([1]!Tabelle13[[#This Row],[Vlookup this ID for freight costs]],$AL$2:$AL$6811,2,FALSE)</f>
        <v>#REF!</v>
      </c>
      <c r="AP5488">
        <v>57.5</v>
      </c>
      <c r="AQ5488">
        <v>57.5</v>
      </c>
      <c r="AR5488" s="4">
        <v>30</v>
      </c>
      <c r="AS5488" s="4">
        <v>11</v>
      </c>
      <c r="AT5488" s="4">
        <v>2010</v>
      </c>
      <c r="AU5488" s="4">
        <v>25</v>
      </c>
      <c r="AV5488" s="4">
        <v>11</v>
      </c>
      <c r="AW5488" s="4">
        <v>2010</v>
      </c>
      <c r="AX5488" t="str">
        <f t="shared" si="1684"/>
        <v>No Delay</v>
      </c>
      <c r="AY5488">
        <f t="shared" si="1685"/>
        <v>0</v>
      </c>
    </row>
    <row r="5489" spans="1:51" x14ac:dyDescent="0.2">
      <c r="A5489" s="3">
        <v>85719</v>
      </c>
      <c r="B5489" s="1" t="s">
        <v>463</v>
      </c>
      <c r="C5489" s="1" t="s">
        <v>73</v>
      </c>
      <c r="D5489" s="1" t="s">
        <v>130</v>
      </c>
      <c r="E5489" s="1" t="s">
        <v>101</v>
      </c>
      <c r="F5489" s="1" t="s">
        <v>101</v>
      </c>
      <c r="G5489" s="13" t="s">
        <v>1447</v>
      </c>
      <c r="H5489" s="12">
        <v>40512</v>
      </c>
      <c r="I5489" s="12" t="s">
        <v>2250</v>
      </c>
      <c r="J5489" s="12">
        <v>40507</v>
      </c>
      <c r="K5489" s="4">
        <v>2863</v>
      </c>
      <c r="L5489" s="1" t="s">
        <v>146</v>
      </c>
      <c r="M5489" s="1" t="s">
        <v>132</v>
      </c>
      <c r="N5489" s="1" t="s">
        <v>206</v>
      </c>
      <c r="O5489" s="1" t="s">
        <v>93</v>
      </c>
      <c r="P5489">
        <v>60</v>
      </c>
      <c r="Q5489">
        <v>5900</v>
      </c>
      <c r="R5489">
        <v>18880</v>
      </c>
      <c r="S5489">
        <v>3.2</v>
      </c>
      <c r="T5489">
        <v>0.05</v>
      </c>
      <c r="U5489">
        <f t="shared" si="1681"/>
        <v>18880</v>
      </c>
      <c r="V5489">
        <f t="shared" si="1682"/>
        <v>354000</v>
      </c>
      <c r="W5489" s="1" t="s">
        <v>204</v>
      </c>
      <c r="X5489" s="1" t="s">
        <v>1236</v>
      </c>
      <c r="Y5489" s="1" t="s">
        <v>205</v>
      </c>
      <c r="Z5489" s="3">
        <v>15015</v>
      </c>
      <c r="AA5489" s="4">
        <f t="shared" si="1686"/>
        <v>12810</v>
      </c>
      <c r="AB5489" s="4">
        <f t="shared" si="1688"/>
        <v>2892.2522260000001</v>
      </c>
      <c r="AC5489" s="4">
        <f t="shared" si="1689"/>
        <v>12810</v>
      </c>
      <c r="AD5489" s="4">
        <f t="shared" si="1687"/>
        <v>9721</v>
      </c>
      <c r="AE5489" s="3" t="s">
        <v>2671</v>
      </c>
      <c r="AF5489" s="3">
        <v>12810</v>
      </c>
      <c r="AG5489" s="4">
        <f>AI5489</f>
        <v>12810</v>
      </c>
      <c r="AH5489" s="4">
        <v>83461</v>
      </c>
      <c r="AI5489">
        <f t="shared" si="1683"/>
        <v>12810</v>
      </c>
      <c r="AJ5489" t="s">
        <v>2671</v>
      </c>
      <c r="AK5489" s="2">
        <v>15919.75</v>
      </c>
      <c r="AL5489" s="2">
        <f>AN5489</f>
        <v>15919.75</v>
      </c>
      <c r="AM5489" s="4">
        <v>83461</v>
      </c>
      <c r="AN5489">
        <f>INDEX($AJ$2:$AJ$6811,MATCH(AM5489,$A$2:$A$6811,0))</f>
        <v>15919.75</v>
      </c>
      <c r="AP5489">
        <v>40.71</v>
      </c>
      <c r="AQ5489">
        <v>40.71</v>
      </c>
      <c r="AR5489" s="4">
        <v>30</v>
      </c>
      <c r="AS5489" s="4">
        <v>11</v>
      </c>
      <c r="AT5489" s="4">
        <v>2010</v>
      </c>
      <c r="AU5489" s="4">
        <v>25</v>
      </c>
      <c r="AV5489" s="4">
        <v>11</v>
      </c>
      <c r="AW5489" s="4">
        <v>2010</v>
      </c>
      <c r="AX5489" t="str">
        <f t="shared" si="1684"/>
        <v>No Delay</v>
      </c>
      <c r="AY5489">
        <f t="shared" si="1685"/>
        <v>0</v>
      </c>
    </row>
    <row r="5490" spans="1:51" x14ac:dyDescent="0.2">
      <c r="A5490" s="3">
        <v>82696</v>
      </c>
      <c r="B5490" s="1" t="s">
        <v>151</v>
      </c>
      <c r="C5490" s="1" t="s">
        <v>65</v>
      </c>
      <c r="D5490" s="1" t="s">
        <v>130</v>
      </c>
      <c r="E5490" s="1" t="s">
        <v>152</v>
      </c>
      <c r="F5490" s="1" t="s">
        <v>152</v>
      </c>
      <c r="G5490" s="13" t="s">
        <v>693</v>
      </c>
      <c r="H5490" s="12">
        <v>41851</v>
      </c>
      <c r="I5490" s="12" t="s">
        <v>873</v>
      </c>
      <c r="J5490" s="12">
        <v>41815</v>
      </c>
      <c r="K5490" s="4">
        <v>5611</v>
      </c>
      <c r="L5490" s="1" t="s">
        <v>146</v>
      </c>
      <c r="M5490" s="1" t="s">
        <v>132</v>
      </c>
      <c r="N5490" s="1" t="s">
        <v>154</v>
      </c>
      <c r="O5490" s="1" t="s">
        <v>93</v>
      </c>
      <c r="P5490">
        <v>60</v>
      </c>
      <c r="Q5490">
        <v>97000</v>
      </c>
      <c r="R5490">
        <v>786670</v>
      </c>
      <c r="S5490">
        <v>8.11</v>
      </c>
      <c r="T5490">
        <v>0.14000000000000001</v>
      </c>
      <c r="U5490">
        <f t="shared" si="1681"/>
        <v>786670</v>
      </c>
      <c r="V5490">
        <f t="shared" si="1682"/>
        <v>5820000</v>
      </c>
      <c r="W5490" s="1" t="s">
        <v>160</v>
      </c>
      <c r="X5490" s="1" t="s">
        <v>1236</v>
      </c>
      <c r="Y5490" s="1" t="s">
        <v>161</v>
      </c>
      <c r="Z5490" s="3">
        <v>7348</v>
      </c>
      <c r="AA5490" s="4">
        <f t="shared" si="1686"/>
        <v>12823</v>
      </c>
      <c r="AB5490" s="4">
        <f t="shared" si="1688"/>
        <v>12890.276806000002</v>
      </c>
      <c r="AC5490" s="4">
        <f t="shared" si="1689"/>
        <v>12823</v>
      </c>
      <c r="AD5490" s="4">
        <f t="shared" si="1687"/>
        <v>12823</v>
      </c>
      <c r="AE5490" s="4">
        <v>12823</v>
      </c>
      <c r="AF5490" s="4">
        <v>12823</v>
      </c>
      <c r="AG5490" s="4">
        <f>AE5490</f>
        <v>12823</v>
      </c>
      <c r="AI5490" t="e">
        <f t="shared" si="1683"/>
        <v>#N/A</v>
      </c>
      <c r="AJ5490">
        <v>28812.57</v>
      </c>
      <c r="AK5490" s="2">
        <v>28812.57</v>
      </c>
      <c r="AL5490" s="2">
        <f>AJ5490</f>
        <v>28812.57</v>
      </c>
      <c r="AM5490" s="4"/>
      <c r="AN5490" t="e">
        <f>VLOOKUP([1]!Tabelle13[[#This Row],[Vlookup this ID for freight costs]],$AL$2:$AL$6811,2,FALSE)</f>
        <v>#REF!</v>
      </c>
      <c r="AP5490">
        <v>808.7</v>
      </c>
      <c r="AQ5490">
        <v>808.7</v>
      </c>
      <c r="AR5490" s="4">
        <v>31</v>
      </c>
      <c r="AS5490" s="4">
        <v>7</v>
      </c>
      <c r="AT5490" s="4">
        <v>2014</v>
      </c>
      <c r="AU5490" s="4">
        <v>25</v>
      </c>
      <c r="AV5490" s="4">
        <v>6</v>
      </c>
      <c r="AW5490" s="4">
        <v>2014</v>
      </c>
      <c r="AX5490" t="str">
        <f t="shared" si="1684"/>
        <v>No Delay</v>
      </c>
      <c r="AY5490">
        <f t="shared" si="1685"/>
        <v>0</v>
      </c>
    </row>
    <row r="5491" spans="1:51" x14ac:dyDescent="0.2">
      <c r="A5491" s="3">
        <v>84214</v>
      </c>
      <c r="B5491" s="1" t="s">
        <v>175</v>
      </c>
      <c r="C5491" s="1" t="s">
        <v>165</v>
      </c>
      <c r="D5491" s="1" t="s">
        <v>130</v>
      </c>
      <c r="E5491" s="1" t="s">
        <v>101</v>
      </c>
      <c r="F5491" s="1" t="s">
        <v>101</v>
      </c>
      <c r="G5491" s="13" t="s">
        <v>237</v>
      </c>
      <c r="H5491" s="12">
        <v>41310</v>
      </c>
      <c r="I5491" s="12" t="s">
        <v>237</v>
      </c>
      <c r="J5491" s="12">
        <v>41310</v>
      </c>
      <c r="K5491" s="4">
        <v>4431</v>
      </c>
      <c r="L5491" s="1" t="s">
        <v>146</v>
      </c>
      <c r="M5491" s="1" t="s">
        <v>132</v>
      </c>
      <c r="N5491" s="1" t="s">
        <v>1524</v>
      </c>
      <c r="O5491" s="1" t="s">
        <v>93</v>
      </c>
      <c r="P5491">
        <v>30</v>
      </c>
      <c r="Q5491">
        <v>112873</v>
      </c>
      <c r="R5491">
        <v>1366892.03</v>
      </c>
      <c r="S5491">
        <v>12.11</v>
      </c>
      <c r="T5491">
        <v>0.4</v>
      </c>
      <c r="U5491">
        <f t="shared" si="1681"/>
        <v>1366892.03</v>
      </c>
      <c r="V5491">
        <f t="shared" si="1682"/>
        <v>3386190</v>
      </c>
      <c r="W5491" s="1" t="s">
        <v>160</v>
      </c>
      <c r="X5491" s="1" t="s">
        <v>1236</v>
      </c>
      <c r="Y5491" s="1" t="s">
        <v>161</v>
      </c>
      <c r="Z5491" s="3">
        <v>10896</v>
      </c>
      <c r="AA5491" s="4">
        <f t="shared" si="1686"/>
        <v>12838</v>
      </c>
      <c r="AB5491" s="4">
        <f t="shared" si="1688"/>
        <v>14632.303635400001</v>
      </c>
      <c r="AC5491" s="4">
        <f t="shared" si="1689"/>
        <v>12838</v>
      </c>
      <c r="AD5491" s="4">
        <f t="shared" si="1687"/>
        <v>12838</v>
      </c>
      <c r="AE5491" s="4">
        <v>12838</v>
      </c>
      <c r="AF5491" s="4">
        <v>12838</v>
      </c>
      <c r="AG5491" s="4">
        <f>AE5491</f>
        <v>12838</v>
      </c>
      <c r="AI5491" t="e">
        <f t="shared" si="1683"/>
        <v>#N/A</v>
      </c>
      <c r="AJ5491">
        <v>111318.14</v>
      </c>
      <c r="AK5491" s="2">
        <v>111318.14</v>
      </c>
      <c r="AL5491" s="2">
        <f>AJ5491</f>
        <v>111318.14</v>
      </c>
      <c r="AM5491" s="4"/>
      <c r="AN5491" t="e">
        <f>VLOOKUP([1]!Tabelle13[[#This Row],[Vlookup this ID for freight costs]],$AL$2:$AL$6811,2,FALSE)</f>
        <v>#REF!</v>
      </c>
      <c r="AP5491">
        <v>1916.38</v>
      </c>
      <c r="AQ5491">
        <v>1916.38</v>
      </c>
      <c r="AR5491" s="4">
        <v>5</v>
      </c>
      <c r="AS5491" s="4">
        <v>2</v>
      </c>
      <c r="AT5491" s="4">
        <v>2013</v>
      </c>
      <c r="AU5491" s="4">
        <v>5</v>
      </c>
      <c r="AV5491" s="4">
        <v>2</v>
      </c>
      <c r="AW5491" s="4">
        <v>2013</v>
      </c>
      <c r="AX5491" t="str">
        <f t="shared" si="1684"/>
        <v>No Delay</v>
      </c>
      <c r="AY5491">
        <f t="shared" si="1685"/>
        <v>0</v>
      </c>
    </row>
    <row r="5492" spans="1:51" x14ac:dyDescent="0.2">
      <c r="A5492" s="3">
        <v>76459</v>
      </c>
      <c r="B5492" s="1" t="s">
        <v>168</v>
      </c>
      <c r="C5492" s="1" t="s">
        <v>150</v>
      </c>
      <c r="D5492" s="1" t="s">
        <v>100</v>
      </c>
      <c r="E5492" s="1" t="s">
        <v>253</v>
      </c>
      <c r="F5492" s="1" t="s">
        <v>253</v>
      </c>
      <c r="G5492" s="13" t="s">
        <v>1719</v>
      </c>
      <c r="H5492" s="12">
        <v>40659</v>
      </c>
      <c r="I5492" s="12" t="s">
        <v>2672</v>
      </c>
      <c r="J5492" s="12">
        <v>40689</v>
      </c>
      <c r="K5492" s="4">
        <v>3211</v>
      </c>
      <c r="L5492" s="1" t="s">
        <v>146</v>
      </c>
      <c r="M5492" s="1" t="s">
        <v>170</v>
      </c>
      <c r="N5492" s="1" t="s">
        <v>167</v>
      </c>
      <c r="O5492" s="1" t="s">
        <v>93</v>
      </c>
      <c r="P5492">
        <v>30</v>
      </c>
      <c r="Q5492">
        <v>96721</v>
      </c>
      <c r="R5492">
        <v>438146.13</v>
      </c>
      <c r="S5492">
        <v>4.53</v>
      </c>
      <c r="T5492">
        <v>0.15</v>
      </c>
      <c r="U5492">
        <f t="shared" si="1681"/>
        <v>438146.13</v>
      </c>
      <c r="V5492">
        <f t="shared" si="1682"/>
        <v>2901630</v>
      </c>
      <c r="W5492" s="1" t="s">
        <v>155</v>
      </c>
      <c r="X5492" s="1" t="s">
        <v>1236</v>
      </c>
      <c r="Y5492" s="1" t="s">
        <v>156</v>
      </c>
      <c r="Z5492" s="3">
        <v>8107</v>
      </c>
      <c r="AA5492" s="4">
        <f>AB5492</f>
        <v>12859.706385999998</v>
      </c>
      <c r="AB5492" s="2">
        <f>2245.156962+0.109744*Q5492</f>
        <v>12859.706385999998</v>
      </c>
      <c r="AC5492" s="4">
        <f>AD5492</f>
        <v>12859.706385999998</v>
      </c>
      <c r="AD5492" s="4">
        <f t="shared" si="1687"/>
        <v>12859.706385999998</v>
      </c>
      <c r="AE5492" s="4" t="s">
        <v>62</v>
      </c>
      <c r="AG5492" s="4" t="str">
        <f>AE5492</f>
        <v>Weight Captured Separately</v>
      </c>
      <c r="AI5492" t="e">
        <f t="shared" si="1683"/>
        <v>#N/A</v>
      </c>
      <c r="AJ5492" t="s">
        <v>81</v>
      </c>
      <c r="AK5492" s="2"/>
      <c r="AL5492" s="2" t="str">
        <f>AJ5492</f>
        <v>Freight Included in Commodity Cost</v>
      </c>
      <c r="AM5492" s="4"/>
      <c r="AN5492" t="e">
        <f>VLOOKUP([1]!Tabelle13[[#This Row],[Vlookup this ID for freight costs]],$AL$2:$AL$6811,2,FALSE)</f>
        <v>#REF!</v>
      </c>
      <c r="AO5492">
        <f>IF(AK:AK="",AC:AC*6.242+1.383 -2.844 + 3.145 -2.265  -2.026,AK:AK)</f>
        <v>80267.680261411995</v>
      </c>
      <c r="AP5492">
        <v>944.64</v>
      </c>
      <c r="AQ5492">
        <v>944.64</v>
      </c>
      <c r="AR5492" s="4">
        <v>26</v>
      </c>
      <c r="AS5492" s="4">
        <v>4</v>
      </c>
      <c r="AT5492" s="4">
        <v>2011</v>
      </c>
      <c r="AU5492" s="4">
        <v>26</v>
      </c>
      <c r="AV5492" s="4">
        <v>5</v>
      </c>
      <c r="AW5492" s="4">
        <v>2011</v>
      </c>
      <c r="AX5492" t="str">
        <f t="shared" si="1684"/>
        <v>Delay</v>
      </c>
      <c r="AY5492">
        <f t="shared" si="1685"/>
        <v>30</v>
      </c>
    </row>
    <row r="5493" spans="1:51" x14ac:dyDescent="0.2">
      <c r="A5493" s="3">
        <v>84262</v>
      </c>
      <c r="B5493" s="1" t="s">
        <v>151</v>
      </c>
      <c r="C5493" s="1" t="s">
        <v>65</v>
      </c>
      <c r="D5493" s="1" t="s">
        <v>130</v>
      </c>
      <c r="E5493" s="1" t="s">
        <v>152</v>
      </c>
      <c r="F5493" s="1" t="s">
        <v>152</v>
      </c>
      <c r="G5493" s="13" t="s">
        <v>662</v>
      </c>
      <c r="H5493" s="12">
        <v>41415</v>
      </c>
      <c r="I5493" s="12" t="s">
        <v>572</v>
      </c>
      <c r="J5493" s="12">
        <v>41404</v>
      </c>
      <c r="K5493" s="4">
        <v>4708</v>
      </c>
      <c r="L5493" s="1" t="s">
        <v>146</v>
      </c>
      <c r="M5493" s="1" t="s">
        <v>132</v>
      </c>
      <c r="N5493" s="1" t="s">
        <v>275</v>
      </c>
      <c r="O5493" s="1" t="s">
        <v>93</v>
      </c>
      <c r="P5493">
        <v>60</v>
      </c>
      <c r="Q5493">
        <v>41222</v>
      </c>
      <c r="R5493">
        <v>288554</v>
      </c>
      <c r="S5493">
        <v>7</v>
      </c>
      <c r="T5493">
        <v>0.12</v>
      </c>
      <c r="U5493">
        <f t="shared" si="1681"/>
        <v>288554</v>
      </c>
      <c r="V5493">
        <f t="shared" si="1682"/>
        <v>2473320</v>
      </c>
      <c r="W5493" s="1" t="s">
        <v>204</v>
      </c>
      <c r="X5493" s="1" t="s">
        <v>1236</v>
      </c>
      <c r="Y5493" s="1" t="s">
        <v>205</v>
      </c>
      <c r="Z5493" s="3">
        <v>7364</v>
      </c>
      <c r="AA5493" s="4">
        <f t="shared" si="1686"/>
        <v>12877</v>
      </c>
      <c r="AB5493" s="4">
        <f t="shared" ref="AB5493:AB5522" si="1690" xml:space="preserve"> 2244.740206  + 0.1097478*Q5493</f>
        <v>6768.7640176000004</v>
      </c>
      <c r="AC5493" s="4">
        <f t="shared" ref="AC5493:AC5522" si="1691">AF5493</f>
        <v>12877</v>
      </c>
      <c r="AD5493" s="4">
        <f t="shared" si="1687"/>
        <v>12877</v>
      </c>
      <c r="AE5493" s="3" t="s">
        <v>2673</v>
      </c>
      <c r="AF5493" s="3">
        <v>12877</v>
      </c>
      <c r="AG5493" s="4">
        <f>AI5493</f>
        <v>12877</v>
      </c>
      <c r="AH5493" s="4">
        <v>83685</v>
      </c>
      <c r="AI5493">
        <f t="shared" si="1683"/>
        <v>12877</v>
      </c>
      <c r="AJ5493" t="s">
        <v>2673</v>
      </c>
      <c r="AK5493" s="2">
        <v>20666.07</v>
      </c>
      <c r="AL5493" s="2">
        <f>AN5493</f>
        <v>20666.07</v>
      </c>
      <c r="AM5493" s="4">
        <v>83685</v>
      </c>
      <c r="AN5493">
        <f>INDEX($AJ$2:$AJ$6811,MATCH(AM5493,$A$2:$A$6811,0))</f>
        <v>20666.07</v>
      </c>
      <c r="AP5493">
        <v>356.94</v>
      </c>
      <c r="AQ5493">
        <v>356.94</v>
      </c>
      <c r="AR5493" s="4">
        <v>21</v>
      </c>
      <c r="AS5493" s="4">
        <v>5</v>
      </c>
      <c r="AT5493" s="4">
        <v>2013</v>
      </c>
      <c r="AU5493" s="4">
        <v>10</v>
      </c>
      <c r="AV5493" s="4">
        <v>5</v>
      </c>
      <c r="AW5493" s="4">
        <v>2013</v>
      </c>
      <c r="AX5493" t="str">
        <f t="shared" si="1684"/>
        <v>No Delay</v>
      </c>
      <c r="AY5493">
        <f t="shared" si="1685"/>
        <v>0</v>
      </c>
    </row>
    <row r="5494" spans="1:51" x14ac:dyDescent="0.2">
      <c r="A5494" s="3">
        <v>86572</v>
      </c>
      <c r="B5494" s="1" t="s">
        <v>151</v>
      </c>
      <c r="C5494" s="1" t="s">
        <v>65</v>
      </c>
      <c r="D5494" s="1" t="s">
        <v>130</v>
      </c>
      <c r="E5494" s="1" t="s">
        <v>152</v>
      </c>
      <c r="F5494" s="1" t="s">
        <v>152</v>
      </c>
      <c r="G5494" s="13" t="s">
        <v>662</v>
      </c>
      <c r="H5494" s="12">
        <v>41415</v>
      </c>
      <c r="I5494" s="12" t="s">
        <v>572</v>
      </c>
      <c r="J5494" s="12">
        <v>41404</v>
      </c>
      <c r="K5494" s="4">
        <v>4714</v>
      </c>
      <c r="L5494" s="1" t="s">
        <v>146</v>
      </c>
      <c r="M5494" s="1" t="s">
        <v>132</v>
      </c>
      <c r="N5494" s="1" t="s">
        <v>275</v>
      </c>
      <c r="O5494" s="1" t="s">
        <v>93</v>
      </c>
      <c r="P5494">
        <v>60</v>
      </c>
      <c r="Q5494">
        <v>54005</v>
      </c>
      <c r="R5494">
        <v>378035</v>
      </c>
      <c r="S5494">
        <v>7</v>
      </c>
      <c r="T5494">
        <v>0.12</v>
      </c>
      <c r="U5494">
        <f t="shared" si="1681"/>
        <v>378035</v>
      </c>
      <c r="V5494">
        <f t="shared" si="1682"/>
        <v>3240300</v>
      </c>
      <c r="W5494" s="1" t="s">
        <v>179</v>
      </c>
      <c r="X5494" s="1" t="s">
        <v>1236</v>
      </c>
      <c r="Y5494" s="1" t="s">
        <v>156</v>
      </c>
      <c r="Z5494" s="3">
        <v>7726</v>
      </c>
      <c r="AA5494" s="4">
        <f t="shared" si="1686"/>
        <v>12877</v>
      </c>
      <c r="AB5494" s="4">
        <f t="shared" si="1690"/>
        <v>8171.670145</v>
      </c>
      <c r="AC5494" s="4">
        <f t="shared" si="1691"/>
        <v>12877</v>
      </c>
      <c r="AD5494" s="4">
        <f t="shared" si="1687"/>
        <v>12877</v>
      </c>
      <c r="AE5494" s="3" t="s">
        <v>2673</v>
      </c>
      <c r="AF5494" s="3">
        <v>12877</v>
      </c>
      <c r="AG5494" s="4">
        <f>AI5494</f>
        <v>12877</v>
      </c>
      <c r="AH5494" s="4">
        <v>83685</v>
      </c>
      <c r="AI5494">
        <f t="shared" si="1683"/>
        <v>12877</v>
      </c>
      <c r="AJ5494" t="s">
        <v>2673</v>
      </c>
      <c r="AK5494" s="2">
        <v>20666.07</v>
      </c>
      <c r="AL5494" s="2">
        <f>AN5494</f>
        <v>20666.07</v>
      </c>
      <c r="AM5494" s="4">
        <v>83685</v>
      </c>
      <c r="AN5494">
        <f>INDEX($AJ$2:$AJ$6811,MATCH(AM5494,$A$2:$A$6811,0))</f>
        <v>20666.07</v>
      </c>
      <c r="AP5494">
        <v>467.63</v>
      </c>
      <c r="AQ5494">
        <v>467.63</v>
      </c>
      <c r="AR5494" s="4">
        <v>21</v>
      </c>
      <c r="AS5494" s="4">
        <v>5</v>
      </c>
      <c r="AT5494" s="4">
        <v>2013</v>
      </c>
      <c r="AU5494" s="4">
        <v>10</v>
      </c>
      <c r="AV5494" s="4">
        <v>5</v>
      </c>
      <c r="AW5494" s="4">
        <v>2013</v>
      </c>
      <c r="AX5494" t="str">
        <f t="shared" si="1684"/>
        <v>No Delay</v>
      </c>
      <c r="AY5494">
        <f t="shared" si="1685"/>
        <v>0</v>
      </c>
    </row>
    <row r="5495" spans="1:51" x14ac:dyDescent="0.2">
      <c r="A5495" s="3">
        <v>83685</v>
      </c>
      <c r="B5495" s="1" t="s">
        <v>151</v>
      </c>
      <c r="C5495" s="1" t="s">
        <v>65</v>
      </c>
      <c r="D5495" s="1" t="s">
        <v>130</v>
      </c>
      <c r="E5495" s="1" t="s">
        <v>152</v>
      </c>
      <c r="F5495" s="1" t="s">
        <v>152</v>
      </c>
      <c r="G5495" s="13" t="s">
        <v>662</v>
      </c>
      <c r="H5495" s="12">
        <v>41415</v>
      </c>
      <c r="I5495" s="12" t="s">
        <v>572</v>
      </c>
      <c r="J5495" s="12">
        <v>41404</v>
      </c>
      <c r="K5495" s="4">
        <v>4705</v>
      </c>
      <c r="L5495" s="1" t="s">
        <v>146</v>
      </c>
      <c r="M5495" s="1" t="s">
        <v>132</v>
      </c>
      <c r="N5495" s="1" t="s">
        <v>275</v>
      </c>
      <c r="O5495" s="1" t="s">
        <v>93</v>
      </c>
      <c r="P5495">
        <v>60</v>
      </c>
      <c r="Q5495">
        <v>35000</v>
      </c>
      <c r="R5495">
        <v>245000</v>
      </c>
      <c r="S5495">
        <v>7</v>
      </c>
      <c r="T5495">
        <v>0.12</v>
      </c>
      <c r="U5495">
        <f t="shared" si="1681"/>
        <v>245000</v>
      </c>
      <c r="V5495">
        <f t="shared" si="1682"/>
        <v>2100000</v>
      </c>
      <c r="W5495" s="1" t="s">
        <v>155</v>
      </c>
      <c r="X5495" s="1" t="s">
        <v>1236</v>
      </c>
      <c r="Y5495" s="1" t="s">
        <v>156</v>
      </c>
      <c r="Z5495" s="3">
        <v>7726</v>
      </c>
      <c r="AA5495" s="4">
        <f t="shared" si="1686"/>
        <v>12877</v>
      </c>
      <c r="AB5495" s="4">
        <f t="shared" si="1690"/>
        <v>6085.9132060000002</v>
      </c>
      <c r="AC5495" s="4">
        <f t="shared" si="1691"/>
        <v>12877</v>
      </c>
      <c r="AD5495" s="4">
        <f t="shared" si="1687"/>
        <v>6977</v>
      </c>
      <c r="AE5495" s="4">
        <v>12877</v>
      </c>
      <c r="AF5495" s="4">
        <v>12877</v>
      </c>
      <c r="AG5495" s="4">
        <f>AE5495</f>
        <v>12877</v>
      </c>
      <c r="AI5495" t="e">
        <f t="shared" si="1683"/>
        <v>#N/A</v>
      </c>
      <c r="AJ5495">
        <v>20666.07</v>
      </c>
      <c r="AK5495" s="2">
        <v>20666.07</v>
      </c>
      <c r="AL5495" s="2">
        <f>AJ5495</f>
        <v>20666.07</v>
      </c>
      <c r="AM5495" s="4"/>
      <c r="AN5495" t="e">
        <f>VLOOKUP([1]!Tabelle13[[#This Row],[Vlookup this ID for freight costs]],$AL$2:$AL$6811,2,FALSE)</f>
        <v>#REF!</v>
      </c>
      <c r="AP5495">
        <v>303.06</v>
      </c>
      <c r="AQ5495">
        <v>303.06</v>
      </c>
      <c r="AR5495" s="4">
        <v>21</v>
      </c>
      <c r="AS5495" s="4">
        <v>5</v>
      </c>
      <c r="AT5495" s="4">
        <v>2013</v>
      </c>
      <c r="AU5495" s="4">
        <v>10</v>
      </c>
      <c r="AV5495" s="4">
        <v>5</v>
      </c>
      <c r="AW5495" s="4">
        <v>2013</v>
      </c>
      <c r="AX5495" t="str">
        <f t="shared" si="1684"/>
        <v>No Delay</v>
      </c>
      <c r="AY5495">
        <f t="shared" si="1685"/>
        <v>0</v>
      </c>
    </row>
    <row r="5496" spans="1:51" x14ac:dyDescent="0.2">
      <c r="A5496" s="3">
        <v>57392</v>
      </c>
      <c r="B5496" s="1" t="s">
        <v>1686</v>
      </c>
      <c r="C5496" s="1" t="s">
        <v>165</v>
      </c>
      <c r="D5496" s="1" t="s">
        <v>52</v>
      </c>
      <c r="E5496" s="1" t="s">
        <v>53</v>
      </c>
      <c r="F5496" s="1" t="s">
        <v>53</v>
      </c>
      <c r="G5496" s="13" t="s">
        <v>2244</v>
      </c>
      <c r="H5496" s="12">
        <v>41117</v>
      </c>
      <c r="I5496" s="12" t="s">
        <v>2244</v>
      </c>
      <c r="J5496" s="12">
        <v>41117</v>
      </c>
      <c r="K5496" s="4">
        <v>4070</v>
      </c>
      <c r="L5496" s="1" t="s">
        <v>146</v>
      </c>
      <c r="M5496" s="1" t="s">
        <v>1775</v>
      </c>
      <c r="N5496" s="1" t="s">
        <v>265</v>
      </c>
      <c r="O5496" s="1" t="s">
        <v>93</v>
      </c>
      <c r="P5496">
        <v>60</v>
      </c>
      <c r="Q5496">
        <v>40860</v>
      </c>
      <c r="R5496">
        <v>95612.4</v>
      </c>
      <c r="S5496">
        <v>2.34</v>
      </c>
      <c r="T5496">
        <v>0.04</v>
      </c>
      <c r="U5496">
        <f t="shared" si="1681"/>
        <v>95612.4</v>
      </c>
      <c r="V5496">
        <f t="shared" si="1682"/>
        <v>2451600</v>
      </c>
      <c r="W5496" s="1" t="s">
        <v>179</v>
      </c>
      <c r="X5496" s="1" t="s">
        <v>1236</v>
      </c>
      <c r="Y5496" s="1" t="s">
        <v>156</v>
      </c>
      <c r="Z5496" s="3">
        <v>5457</v>
      </c>
      <c r="AA5496" s="4">
        <f t="shared" si="1686"/>
        <v>12945</v>
      </c>
      <c r="AB5496" s="4">
        <f t="shared" si="1690"/>
        <v>6729.0353140000007</v>
      </c>
      <c r="AC5496" s="4">
        <f t="shared" si="1691"/>
        <v>12945</v>
      </c>
      <c r="AD5496" s="4">
        <f t="shared" si="1687"/>
        <v>12945</v>
      </c>
      <c r="AE5496" s="4">
        <v>12945</v>
      </c>
      <c r="AF5496" s="4">
        <v>12945</v>
      </c>
      <c r="AG5496" s="4">
        <f>AE5496</f>
        <v>12945</v>
      </c>
      <c r="AI5496" t="e">
        <f t="shared" si="1683"/>
        <v>#N/A</v>
      </c>
      <c r="AJ5496">
        <v>48653.36</v>
      </c>
      <c r="AK5496" s="2">
        <v>48653.36</v>
      </c>
      <c r="AL5496" s="2">
        <f>AJ5496</f>
        <v>48653.36</v>
      </c>
      <c r="AM5496" s="4"/>
      <c r="AN5496" t="e">
        <f>VLOOKUP([1]!Tabelle13[[#This Row],[Vlookup this ID for freight costs]],$AL$2:$AL$6811,2,FALSE)</f>
        <v>#REF!</v>
      </c>
      <c r="AP5496">
        <v>134.05000000000001</v>
      </c>
      <c r="AQ5496">
        <v>134.05000000000001</v>
      </c>
      <c r="AR5496" s="4">
        <v>27</v>
      </c>
      <c r="AS5496" s="4">
        <v>7</v>
      </c>
      <c r="AT5496" s="4">
        <v>2012</v>
      </c>
      <c r="AU5496" s="4">
        <v>27</v>
      </c>
      <c r="AV5496" s="4">
        <v>7</v>
      </c>
      <c r="AW5496" s="4">
        <v>2012</v>
      </c>
      <c r="AX5496" t="str">
        <f t="shared" si="1684"/>
        <v>No Delay</v>
      </c>
      <c r="AY5496">
        <f t="shared" si="1685"/>
        <v>0</v>
      </c>
    </row>
    <row r="5497" spans="1:51" x14ac:dyDescent="0.2">
      <c r="A5497" s="3">
        <v>65709</v>
      </c>
      <c r="B5497" s="1" t="s">
        <v>1686</v>
      </c>
      <c r="C5497" s="1" t="s">
        <v>165</v>
      </c>
      <c r="D5497" s="1" t="s">
        <v>52</v>
      </c>
      <c r="E5497" s="1" t="s">
        <v>53</v>
      </c>
      <c r="F5497" s="1" t="s">
        <v>53</v>
      </c>
      <c r="G5497" s="13" t="s">
        <v>2244</v>
      </c>
      <c r="H5497" s="12">
        <v>41117</v>
      </c>
      <c r="I5497" s="12" t="s">
        <v>2244</v>
      </c>
      <c r="J5497" s="12">
        <v>41117</v>
      </c>
      <c r="K5497" s="4">
        <v>4071</v>
      </c>
      <c r="L5497" s="1" t="s">
        <v>146</v>
      </c>
      <c r="M5497" s="1" t="s">
        <v>1775</v>
      </c>
      <c r="N5497" s="1" t="s">
        <v>238</v>
      </c>
      <c r="O5497" s="1" t="s">
        <v>93</v>
      </c>
      <c r="P5497">
        <v>30</v>
      </c>
      <c r="Q5497">
        <v>100440</v>
      </c>
      <c r="R5497">
        <v>481107.6</v>
      </c>
      <c r="S5497">
        <v>4.79</v>
      </c>
      <c r="T5497">
        <v>0.16</v>
      </c>
      <c r="U5497">
        <f t="shared" si="1681"/>
        <v>481107.6</v>
      </c>
      <c r="V5497">
        <f t="shared" si="1682"/>
        <v>3013200</v>
      </c>
      <c r="W5497" s="1" t="s">
        <v>179</v>
      </c>
      <c r="X5497" s="1" t="s">
        <v>1236</v>
      </c>
      <c r="Y5497" s="1" t="s">
        <v>156</v>
      </c>
      <c r="Z5497" s="3">
        <v>5457</v>
      </c>
      <c r="AA5497" s="4">
        <f t="shared" si="1686"/>
        <v>12945</v>
      </c>
      <c r="AB5497" s="4">
        <f t="shared" si="1690"/>
        <v>13267.809238000002</v>
      </c>
      <c r="AC5497" s="4">
        <f t="shared" si="1691"/>
        <v>12945</v>
      </c>
      <c r="AD5497" s="4">
        <f t="shared" si="1687"/>
        <v>12945</v>
      </c>
      <c r="AE5497" s="3" t="s">
        <v>2674</v>
      </c>
      <c r="AF5497" s="3">
        <v>12945</v>
      </c>
      <c r="AG5497" s="4">
        <f>AI5497</f>
        <v>12945</v>
      </c>
      <c r="AH5497" s="4">
        <v>57392</v>
      </c>
      <c r="AI5497">
        <f t="shared" si="1683"/>
        <v>12945</v>
      </c>
      <c r="AJ5497" t="s">
        <v>2674</v>
      </c>
      <c r="AK5497" s="2">
        <v>48653.36</v>
      </c>
      <c r="AL5497" s="2">
        <f>AN5497</f>
        <v>48653.36</v>
      </c>
      <c r="AM5497" s="4">
        <v>57392</v>
      </c>
      <c r="AN5497">
        <f>INDEX($AJ$2:$AJ$6811,MATCH(AM5497,$A$2:$A$6811,0))</f>
        <v>48653.36</v>
      </c>
      <c r="AP5497">
        <v>674.51</v>
      </c>
      <c r="AQ5497">
        <v>674.51</v>
      </c>
      <c r="AR5497" s="4">
        <v>27</v>
      </c>
      <c r="AS5497" s="4">
        <v>7</v>
      </c>
      <c r="AT5497" s="4">
        <v>2012</v>
      </c>
      <c r="AU5497" s="4">
        <v>27</v>
      </c>
      <c r="AV5497" s="4">
        <v>7</v>
      </c>
      <c r="AW5497" s="4">
        <v>2012</v>
      </c>
      <c r="AX5497" t="str">
        <f t="shared" si="1684"/>
        <v>No Delay</v>
      </c>
      <c r="AY5497">
        <f t="shared" si="1685"/>
        <v>0</v>
      </c>
    </row>
    <row r="5498" spans="1:51" x14ac:dyDescent="0.2">
      <c r="A5498" s="3">
        <v>67199</v>
      </c>
      <c r="B5498" s="1" t="s">
        <v>168</v>
      </c>
      <c r="C5498" s="1" t="s">
        <v>150</v>
      </c>
      <c r="D5498" s="1" t="s">
        <v>100</v>
      </c>
      <c r="E5498" s="1" t="s">
        <v>253</v>
      </c>
      <c r="F5498" s="1" t="s">
        <v>253</v>
      </c>
      <c r="G5498" s="13" t="s">
        <v>2246</v>
      </c>
      <c r="H5498" s="12">
        <v>40549</v>
      </c>
      <c r="I5498" s="12" t="s">
        <v>2246</v>
      </c>
      <c r="J5498" s="12">
        <v>40549</v>
      </c>
      <c r="K5498" s="4">
        <v>2956</v>
      </c>
      <c r="L5498" s="1" t="s">
        <v>146</v>
      </c>
      <c r="M5498" s="1" t="s">
        <v>170</v>
      </c>
      <c r="N5498" s="1" t="s">
        <v>1032</v>
      </c>
      <c r="O5498" s="1" t="s">
        <v>93</v>
      </c>
      <c r="P5498">
        <v>240</v>
      </c>
      <c r="Q5498">
        <v>35000</v>
      </c>
      <c r="R5498">
        <v>74200</v>
      </c>
      <c r="S5498">
        <v>2.12</v>
      </c>
      <c r="T5498">
        <v>0.01</v>
      </c>
      <c r="U5498">
        <f t="shared" si="1681"/>
        <v>74200</v>
      </c>
      <c r="V5498">
        <f t="shared" si="1682"/>
        <v>8400000</v>
      </c>
      <c r="W5498" s="1" t="s">
        <v>155</v>
      </c>
      <c r="X5498" s="1" t="s">
        <v>1236</v>
      </c>
      <c r="Y5498" s="1" t="s">
        <v>156</v>
      </c>
      <c r="Z5498" s="3">
        <v>8107</v>
      </c>
      <c r="AA5498" s="4">
        <f t="shared" si="1686"/>
        <v>12974</v>
      </c>
      <c r="AB5498" s="4">
        <f t="shared" si="1690"/>
        <v>6085.9132060000002</v>
      </c>
      <c r="AC5498" s="4">
        <f t="shared" si="1691"/>
        <v>12974</v>
      </c>
      <c r="AD5498" s="4">
        <f t="shared" si="1687"/>
        <v>19241.8</v>
      </c>
      <c r="AE5498" s="4">
        <v>12974</v>
      </c>
      <c r="AF5498" s="4">
        <v>12974</v>
      </c>
      <c r="AG5498" s="4">
        <f>AE5498</f>
        <v>12974</v>
      </c>
      <c r="AI5498" t="e">
        <f t="shared" si="1683"/>
        <v>#N/A</v>
      </c>
      <c r="AJ5498">
        <v>11138.89</v>
      </c>
      <c r="AK5498" s="2">
        <v>11138.89</v>
      </c>
      <c r="AL5498" s="2">
        <f>AJ5498</f>
        <v>11138.89</v>
      </c>
      <c r="AM5498" s="4"/>
      <c r="AN5498" t="e">
        <f>VLOOKUP([1]!Tabelle13[[#This Row],[Vlookup this ID for freight costs]],$AL$2:$AL$6811,2,FALSE)</f>
        <v>#REF!</v>
      </c>
      <c r="AP5498">
        <v>159.97999999999999</v>
      </c>
      <c r="AQ5498">
        <v>159.97999999999999</v>
      </c>
      <c r="AR5498" s="4">
        <v>6</v>
      </c>
      <c r="AS5498" s="4">
        <v>1</v>
      </c>
      <c r="AT5498" s="4">
        <v>2011</v>
      </c>
      <c r="AU5498" s="4">
        <v>6</v>
      </c>
      <c r="AV5498" s="4">
        <v>1</v>
      </c>
      <c r="AW5498" s="4">
        <v>2011</v>
      </c>
      <c r="AX5498" t="str">
        <f t="shared" si="1684"/>
        <v>No Delay</v>
      </c>
      <c r="AY5498">
        <f t="shared" si="1685"/>
        <v>0</v>
      </c>
    </row>
    <row r="5499" spans="1:51" x14ac:dyDescent="0.2">
      <c r="A5499" s="3">
        <v>83448</v>
      </c>
      <c r="B5499" s="1" t="s">
        <v>50</v>
      </c>
      <c r="C5499" s="1" t="s">
        <v>51</v>
      </c>
      <c r="D5499" s="1" t="s">
        <v>130</v>
      </c>
      <c r="E5499" s="1" t="s">
        <v>101</v>
      </c>
      <c r="F5499" s="1" t="s">
        <v>101</v>
      </c>
      <c r="G5499" s="13" t="s">
        <v>805</v>
      </c>
      <c r="H5499" s="12">
        <v>40421</v>
      </c>
      <c r="I5499" s="12" t="s">
        <v>2675</v>
      </c>
      <c r="J5499" s="12">
        <v>40408</v>
      </c>
      <c r="K5499" s="4">
        <v>2695</v>
      </c>
      <c r="L5499" s="1" t="s">
        <v>146</v>
      </c>
      <c r="M5499" s="1" t="s">
        <v>132</v>
      </c>
      <c r="N5499" s="1" t="s">
        <v>154</v>
      </c>
      <c r="O5499" s="1" t="s">
        <v>93</v>
      </c>
      <c r="P5499">
        <v>60</v>
      </c>
      <c r="Q5499">
        <v>77000</v>
      </c>
      <c r="R5499">
        <v>863940</v>
      </c>
      <c r="S5499">
        <v>11.22</v>
      </c>
      <c r="T5499">
        <v>0.19</v>
      </c>
      <c r="U5499">
        <f t="shared" si="1681"/>
        <v>863940</v>
      </c>
      <c r="V5499">
        <f t="shared" si="1682"/>
        <v>4620000</v>
      </c>
      <c r="W5499" s="1" t="s">
        <v>160</v>
      </c>
      <c r="X5499" s="1" t="s">
        <v>1236</v>
      </c>
      <c r="Y5499" s="1" t="s">
        <v>161</v>
      </c>
      <c r="Z5499" s="3">
        <v>14186</v>
      </c>
      <c r="AA5499" s="4">
        <f t="shared" si="1686"/>
        <v>12980</v>
      </c>
      <c r="AB5499" s="4">
        <f t="shared" si="1690"/>
        <v>10695.320806000002</v>
      </c>
      <c r="AC5499" s="4">
        <f t="shared" si="1691"/>
        <v>12980</v>
      </c>
      <c r="AD5499" s="4">
        <f t="shared" si="1687"/>
        <v>12980</v>
      </c>
      <c r="AE5499" s="4">
        <v>12980</v>
      </c>
      <c r="AF5499" s="4">
        <v>12980</v>
      </c>
      <c r="AG5499" s="4">
        <f>AE5499</f>
        <v>12980</v>
      </c>
      <c r="AI5499" t="e">
        <f t="shared" si="1683"/>
        <v>#N/A</v>
      </c>
      <c r="AJ5499">
        <v>11134.62</v>
      </c>
      <c r="AK5499" s="2">
        <v>11134.62</v>
      </c>
      <c r="AL5499" s="2">
        <f>AJ5499</f>
        <v>11134.62</v>
      </c>
      <c r="AM5499" s="4"/>
      <c r="AN5499" t="e">
        <f>VLOOKUP([1]!Tabelle13[[#This Row],[Vlookup this ID for freight costs]],$AL$2:$AL$6811,2,FALSE)</f>
        <v>#REF!</v>
      </c>
      <c r="AP5499">
        <v>1862.65</v>
      </c>
      <c r="AQ5499">
        <v>1862.65</v>
      </c>
      <c r="AR5499" s="4">
        <v>31</v>
      </c>
      <c r="AS5499" s="4">
        <v>8</v>
      </c>
      <c r="AT5499" s="4">
        <v>2010</v>
      </c>
      <c r="AU5499" s="4">
        <v>18</v>
      </c>
      <c r="AV5499" s="4">
        <v>8</v>
      </c>
      <c r="AW5499" s="4">
        <v>2010</v>
      </c>
      <c r="AX5499" t="str">
        <f t="shared" si="1684"/>
        <v>No Delay</v>
      </c>
      <c r="AY5499">
        <f t="shared" si="1685"/>
        <v>0</v>
      </c>
    </row>
    <row r="5500" spans="1:51" x14ac:dyDescent="0.2">
      <c r="A5500" s="3">
        <v>84580</v>
      </c>
      <c r="B5500" s="1" t="s">
        <v>50</v>
      </c>
      <c r="C5500" s="1" t="s">
        <v>51</v>
      </c>
      <c r="D5500" s="1" t="s">
        <v>130</v>
      </c>
      <c r="E5500" s="1" t="s">
        <v>101</v>
      </c>
      <c r="F5500" s="1" t="s">
        <v>101</v>
      </c>
      <c r="G5500" s="13" t="s">
        <v>805</v>
      </c>
      <c r="H5500" s="12">
        <v>40421</v>
      </c>
      <c r="I5500" s="12" t="s">
        <v>2675</v>
      </c>
      <c r="J5500" s="12">
        <v>40408</v>
      </c>
      <c r="K5500" s="4">
        <v>2696</v>
      </c>
      <c r="L5500" s="1" t="s">
        <v>146</v>
      </c>
      <c r="M5500" s="1" t="s">
        <v>132</v>
      </c>
      <c r="N5500" s="1" t="s">
        <v>196</v>
      </c>
      <c r="O5500" s="1" t="s">
        <v>93</v>
      </c>
      <c r="P5500">
        <v>60</v>
      </c>
      <c r="Q5500">
        <v>30630</v>
      </c>
      <c r="R5500">
        <v>175509.9</v>
      </c>
      <c r="S5500">
        <v>5.73</v>
      </c>
      <c r="T5500">
        <v>0.1</v>
      </c>
      <c r="U5500">
        <f t="shared" si="1681"/>
        <v>175509.90000000002</v>
      </c>
      <c r="V5500">
        <f t="shared" si="1682"/>
        <v>1837800</v>
      </c>
      <c r="W5500" s="1" t="s">
        <v>204</v>
      </c>
      <c r="X5500" s="1" t="s">
        <v>1236</v>
      </c>
      <c r="Y5500" s="1" t="s">
        <v>205</v>
      </c>
      <c r="Z5500" s="3">
        <v>14749</v>
      </c>
      <c r="AA5500" s="4">
        <f t="shared" si="1686"/>
        <v>12980</v>
      </c>
      <c r="AB5500" s="4">
        <f t="shared" si="1690"/>
        <v>5606.3153199999997</v>
      </c>
      <c r="AC5500" s="4">
        <f t="shared" si="1691"/>
        <v>12980</v>
      </c>
      <c r="AD5500" s="4">
        <f t="shared" si="1687"/>
        <v>12980</v>
      </c>
      <c r="AE5500" s="3" t="s">
        <v>2676</v>
      </c>
      <c r="AF5500" s="3">
        <v>12980</v>
      </c>
      <c r="AG5500" s="4">
        <f>AI5500</f>
        <v>12980</v>
      </c>
      <c r="AH5500" s="4">
        <v>83448</v>
      </c>
      <c r="AI5500">
        <f t="shared" si="1683"/>
        <v>12980</v>
      </c>
      <c r="AJ5500" t="s">
        <v>2676</v>
      </c>
      <c r="AK5500" s="2">
        <v>11134.62</v>
      </c>
      <c r="AL5500" s="2">
        <f>AN5500</f>
        <v>11134.62</v>
      </c>
      <c r="AM5500" s="4">
        <v>83448</v>
      </c>
      <c r="AN5500">
        <f>INDEX($AJ$2:$AJ$6811,MATCH(AM5500,$A$2:$A$6811,0))</f>
        <v>11134.62</v>
      </c>
      <c r="AP5500">
        <v>378.4</v>
      </c>
      <c r="AQ5500">
        <v>378.4</v>
      </c>
      <c r="AR5500" s="4">
        <v>31</v>
      </c>
      <c r="AS5500" s="4">
        <v>8</v>
      </c>
      <c r="AT5500" s="4">
        <v>2010</v>
      </c>
      <c r="AU5500" s="4">
        <v>18</v>
      </c>
      <c r="AV5500" s="4">
        <v>8</v>
      </c>
      <c r="AW5500" s="4">
        <v>2010</v>
      </c>
      <c r="AX5500" t="str">
        <f t="shared" si="1684"/>
        <v>No Delay</v>
      </c>
      <c r="AY5500">
        <f t="shared" si="1685"/>
        <v>0</v>
      </c>
    </row>
    <row r="5501" spans="1:51" x14ac:dyDescent="0.2">
      <c r="A5501" s="3">
        <v>11667</v>
      </c>
      <c r="B5501" s="1" t="s">
        <v>350</v>
      </c>
      <c r="C5501" s="1" t="s">
        <v>65</v>
      </c>
      <c r="D5501" s="1" t="s">
        <v>130</v>
      </c>
      <c r="E5501" s="1" t="s">
        <v>152</v>
      </c>
      <c r="F5501" s="1" t="s">
        <v>152</v>
      </c>
      <c r="G5501" s="13" t="s">
        <v>395</v>
      </c>
      <c r="H5501" s="12">
        <v>40029</v>
      </c>
      <c r="I5501" s="12" t="s">
        <v>395</v>
      </c>
      <c r="J5501" s="12">
        <v>40029</v>
      </c>
      <c r="K5501" s="4">
        <v>1702</v>
      </c>
      <c r="L5501" s="1" t="s">
        <v>146</v>
      </c>
      <c r="M5501" s="1" t="s">
        <v>132</v>
      </c>
      <c r="N5501" s="1" t="s">
        <v>147</v>
      </c>
      <c r="O5501" s="1" t="s">
        <v>148</v>
      </c>
      <c r="P5501">
        <v>30</v>
      </c>
      <c r="Q5501">
        <v>149824</v>
      </c>
      <c r="R5501">
        <v>3932880</v>
      </c>
      <c r="S5501">
        <v>26.25</v>
      </c>
      <c r="T5501">
        <v>0.88</v>
      </c>
      <c r="U5501">
        <f t="shared" si="1681"/>
        <v>3932880</v>
      </c>
      <c r="V5501">
        <f t="shared" si="1682"/>
        <v>4494720</v>
      </c>
      <c r="W5501" s="1" t="s">
        <v>149</v>
      </c>
      <c r="X5501" s="1" t="s">
        <v>150</v>
      </c>
      <c r="Y5501" s="1" t="s">
        <v>150</v>
      </c>
      <c r="Z5501" s="3">
        <v>4785</v>
      </c>
      <c r="AA5501" s="4">
        <f t="shared" si="1686"/>
        <v>13037</v>
      </c>
      <c r="AB5501" s="4">
        <f t="shared" si="1690"/>
        <v>18687.5945932</v>
      </c>
      <c r="AC5501" s="4">
        <f t="shared" si="1691"/>
        <v>13037</v>
      </c>
      <c r="AD5501" s="4">
        <f t="shared" si="1687"/>
        <v>13037</v>
      </c>
      <c r="AE5501" s="4">
        <v>13037</v>
      </c>
      <c r="AF5501" s="4">
        <v>13037</v>
      </c>
      <c r="AG5501" s="4">
        <f>AE5501</f>
        <v>13037</v>
      </c>
      <c r="AH5501" s="4">
        <v>84373</v>
      </c>
      <c r="AI5501">
        <f t="shared" si="1683"/>
        <v>20019</v>
      </c>
      <c r="AJ5501">
        <v>7445.8</v>
      </c>
      <c r="AK5501" s="2">
        <v>7445.8</v>
      </c>
      <c r="AL5501" s="2">
        <f>AJ5501</f>
        <v>7445.8</v>
      </c>
      <c r="AM5501" s="4"/>
      <c r="AN5501" t="e">
        <f>VLOOKUP([1]!Tabelle13[[#This Row],[Vlookup this ID for freight costs]],$AL$2:$AL$6811,2,FALSE)</f>
        <v>#REF!</v>
      </c>
      <c r="AP5501">
        <v>7708.44</v>
      </c>
      <c r="AQ5501">
        <v>7708.44</v>
      </c>
      <c r="AR5501" s="4">
        <v>4</v>
      </c>
      <c r="AS5501" s="4">
        <v>8</v>
      </c>
      <c r="AT5501" s="4">
        <v>2009</v>
      </c>
      <c r="AU5501" s="4">
        <v>4</v>
      </c>
      <c r="AV5501" s="4">
        <v>8</v>
      </c>
      <c r="AW5501" s="4">
        <v>2009</v>
      </c>
      <c r="AX5501" t="str">
        <f t="shared" si="1684"/>
        <v>No Delay</v>
      </c>
      <c r="AY5501">
        <f t="shared" si="1685"/>
        <v>0</v>
      </c>
    </row>
    <row r="5502" spans="1:51" x14ac:dyDescent="0.2">
      <c r="A5502" s="3">
        <v>86481</v>
      </c>
      <c r="B5502" s="1" t="s">
        <v>215</v>
      </c>
      <c r="C5502" s="1" t="s">
        <v>89</v>
      </c>
      <c r="D5502" s="1" t="s">
        <v>130</v>
      </c>
      <c r="E5502" s="1" t="s">
        <v>53</v>
      </c>
      <c r="F5502" s="1" t="s">
        <v>53</v>
      </c>
      <c r="G5502" s="13" t="s">
        <v>474</v>
      </c>
      <c r="H5502" s="12">
        <v>41081</v>
      </c>
      <c r="I5502" s="12" t="s">
        <v>1100</v>
      </c>
      <c r="J5502" s="12">
        <v>41075</v>
      </c>
      <c r="K5502" s="4">
        <v>3977</v>
      </c>
      <c r="L5502" s="1" t="s">
        <v>146</v>
      </c>
      <c r="M5502" s="1" t="s">
        <v>132</v>
      </c>
      <c r="N5502" s="1" t="s">
        <v>154</v>
      </c>
      <c r="O5502" s="1" t="s">
        <v>93</v>
      </c>
      <c r="P5502">
        <v>60</v>
      </c>
      <c r="Q5502">
        <v>100000</v>
      </c>
      <c r="R5502">
        <v>1029000</v>
      </c>
      <c r="S5502">
        <v>10.29</v>
      </c>
      <c r="T5502">
        <v>0.17</v>
      </c>
      <c r="U5502">
        <f t="shared" si="1681"/>
        <v>1028999.9999999999</v>
      </c>
      <c r="V5502">
        <f t="shared" si="1682"/>
        <v>6000000</v>
      </c>
      <c r="W5502" s="1" t="s">
        <v>160</v>
      </c>
      <c r="X5502" s="1" t="s">
        <v>1236</v>
      </c>
      <c r="Y5502" s="1" t="s">
        <v>161</v>
      </c>
      <c r="Z5502" s="3">
        <v>8828</v>
      </c>
      <c r="AA5502" s="4">
        <f t="shared" si="1686"/>
        <v>13055</v>
      </c>
      <c r="AB5502" s="4">
        <f t="shared" si="1690"/>
        <v>13219.520206000001</v>
      </c>
      <c r="AC5502" s="4">
        <f t="shared" si="1691"/>
        <v>13055</v>
      </c>
      <c r="AD5502" s="4">
        <f t="shared" si="1687"/>
        <v>22977.692307692309</v>
      </c>
      <c r="AE5502" s="4">
        <v>13055</v>
      </c>
      <c r="AF5502" s="4">
        <v>13055</v>
      </c>
      <c r="AG5502" s="4">
        <f>AE5502</f>
        <v>13055</v>
      </c>
      <c r="AI5502" t="e">
        <f t="shared" si="1683"/>
        <v>#N/A</v>
      </c>
      <c r="AJ5502">
        <v>23994.1</v>
      </c>
      <c r="AK5502" s="2">
        <v>23994.1</v>
      </c>
      <c r="AL5502" s="2">
        <f>AJ5502</f>
        <v>23994.1</v>
      </c>
      <c r="AM5502" s="4"/>
      <c r="AN5502" t="e">
        <f>VLOOKUP([1]!Tabelle13[[#This Row],[Vlookup this ID for freight costs]],$AL$2:$AL$6811,2,FALSE)</f>
        <v>#REF!</v>
      </c>
      <c r="AP5502">
        <v>1442.66</v>
      </c>
      <c r="AQ5502">
        <v>1442.66</v>
      </c>
      <c r="AR5502" s="4">
        <v>21</v>
      </c>
      <c r="AS5502" s="4">
        <v>6</v>
      </c>
      <c r="AT5502" s="4">
        <v>2012</v>
      </c>
      <c r="AU5502" s="4">
        <v>15</v>
      </c>
      <c r="AV5502" s="4">
        <v>6</v>
      </c>
      <c r="AW5502" s="4">
        <v>2012</v>
      </c>
      <c r="AX5502" t="str">
        <f t="shared" si="1684"/>
        <v>No Delay</v>
      </c>
      <c r="AY5502">
        <f t="shared" si="1685"/>
        <v>0</v>
      </c>
    </row>
    <row r="5503" spans="1:51" x14ac:dyDescent="0.2">
      <c r="A5503" s="3">
        <v>84048</v>
      </c>
      <c r="B5503" s="1" t="s">
        <v>863</v>
      </c>
      <c r="C5503" s="1" t="s">
        <v>165</v>
      </c>
      <c r="D5503" s="1" t="s">
        <v>130</v>
      </c>
      <c r="E5503" s="1" t="s">
        <v>53</v>
      </c>
      <c r="F5503" s="1" t="s">
        <v>53</v>
      </c>
      <c r="G5503" s="13" t="s">
        <v>864</v>
      </c>
      <c r="H5503" s="12">
        <v>40471</v>
      </c>
      <c r="I5503" s="12" t="s">
        <v>2677</v>
      </c>
      <c r="J5503" s="12">
        <v>40476</v>
      </c>
      <c r="K5503" s="4">
        <v>2802</v>
      </c>
      <c r="L5503" s="1" t="s">
        <v>146</v>
      </c>
      <c r="M5503" s="1" t="s">
        <v>132</v>
      </c>
      <c r="N5503" s="1" t="s">
        <v>154</v>
      </c>
      <c r="O5503" s="1" t="s">
        <v>93</v>
      </c>
      <c r="P5503">
        <v>60</v>
      </c>
      <c r="Q5503">
        <v>31084</v>
      </c>
      <c r="R5503">
        <v>348762.48</v>
      </c>
      <c r="S5503">
        <v>11.22</v>
      </c>
      <c r="T5503">
        <v>0.19</v>
      </c>
      <c r="U5503">
        <f t="shared" si="1681"/>
        <v>348762.48000000004</v>
      </c>
      <c r="V5503">
        <f t="shared" si="1682"/>
        <v>1865040</v>
      </c>
      <c r="W5503" s="1" t="s">
        <v>160</v>
      </c>
      <c r="X5503" s="1" t="s">
        <v>1236</v>
      </c>
      <c r="Y5503" s="1" t="s">
        <v>161</v>
      </c>
      <c r="Z5503" s="3">
        <v>5149</v>
      </c>
      <c r="AA5503" s="4">
        <f t="shared" si="1686"/>
        <v>13087</v>
      </c>
      <c r="AB5503" s="4">
        <f t="shared" si="1690"/>
        <v>5656.1408212000006</v>
      </c>
      <c r="AC5503" s="4">
        <f t="shared" si="1691"/>
        <v>13087</v>
      </c>
      <c r="AD5503" s="4">
        <f t="shared" si="1687"/>
        <v>13087</v>
      </c>
      <c r="AE5503" s="3" t="s">
        <v>2678</v>
      </c>
      <c r="AF5503" s="3">
        <v>13087</v>
      </c>
      <c r="AG5503" s="4">
        <f>AI5503</f>
        <v>13087</v>
      </c>
      <c r="AH5503" s="4">
        <v>84047</v>
      </c>
      <c r="AI5503">
        <f t="shared" si="1683"/>
        <v>13087</v>
      </c>
      <c r="AJ5503" t="s">
        <v>2678</v>
      </c>
      <c r="AK5503" s="2">
        <v>56372.66</v>
      </c>
      <c r="AL5503" s="2">
        <f>AN5503</f>
        <v>56372.66</v>
      </c>
      <c r="AM5503" s="4">
        <v>84047</v>
      </c>
      <c r="AN5503">
        <f>INDEX($AJ$2:$AJ$6811,MATCH(AM5503,$A$2:$A$6811,0))</f>
        <v>56372.66</v>
      </c>
      <c r="AP5503">
        <v>751.93</v>
      </c>
      <c r="AQ5503">
        <v>751.93</v>
      </c>
      <c r="AR5503" s="4">
        <v>20</v>
      </c>
      <c r="AS5503" s="4">
        <v>10</v>
      </c>
      <c r="AT5503" s="4">
        <v>2010</v>
      </c>
      <c r="AU5503" s="4">
        <v>25</v>
      </c>
      <c r="AV5503" s="4">
        <v>10</v>
      </c>
      <c r="AW5503" s="4">
        <v>2010</v>
      </c>
      <c r="AX5503" t="str">
        <f t="shared" si="1684"/>
        <v>Delay</v>
      </c>
      <c r="AY5503">
        <f t="shared" si="1685"/>
        <v>5</v>
      </c>
    </row>
    <row r="5504" spans="1:51" x14ac:dyDescent="0.2">
      <c r="A5504" s="3">
        <v>84595</v>
      </c>
      <c r="B5504" s="1" t="s">
        <v>863</v>
      </c>
      <c r="C5504" s="1" t="s">
        <v>165</v>
      </c>
      <c r="D5504" s="1" t="s">
        <v>130</v>
      </c>
      <c r="E5504" s="1" t="s">
        <v>53</v>
      </c>
      <c r="F5504" s="1" t="s">
        <v>53</v>
      </c>
      <c r="G5504" s="13" t="s">
        <v>864</v>
      </c>
      <c r="H5504" s="12">
        <v>40471</v>
      </c>
      <c r="I5504" s="12" t="s">
        <v>2677</v>
      </c>
      <c r="J5504" s="12">
        <v>40476</v>
      </c>
      <c r="K5504" s="4">
        <v>2803</v>
      </c>
      <c r="L5504" s="1" t="s">
        <v>146</v>
      </c>
      <c r="M5504" s="1" t="s">
        <v>132</v>
      </c>
      <c r="N5504" s="1" t="s">
        <v>154</v>
      </c>
      <c r="O5504" s="1" t="s">
        <v>93</v>
      </c>
      <c r="P5504">
        <v>60</v>
      </c>
      <c r="Q5504">
        <v>31932</v>
      </c>
      <c r="R5504">
        <v>358277.04</v>
      </c>
      <c r="S5504">
        <v>11.22</v>
      </c>
      <c r="T5504">
        <v>0.19</v>
      </c>
      <c r="U5504">
        <f t="shared" si="1681"/>
        <v>358277.04000000004</v>
      </c>
      <c r="V5504">
        <f t="shared" si="1682"/>
        <v>1915920</v>
      </c>
      <c r="W5504" s="1" t="s">
        <v>155</v>
      </c>
      <c r="X5504" s="1" t="s">
        <v>1236</v>
      </c>
      <c r="Y5504" s="1" t="s">
        <v>156</v>
      </c>
      <c r="Z5504" s="3">
        <v>5457</v>
      </c>
      <c r="AA5504" s="4">
        <f t="shared" si="1686"/>
        <v>13087</v>
      </c>
      <c r="AB5504" s="4">
        <f t="shared" si="1690"/>
        <v>5749.2069556000006</v>
      </c>
      <c r="AC5504" s="4">
        <f t="shared" si="1691"/>
        <v>13087</v>
      </c>
      <c r="AD5504" s="4">
        <f t="shared" si="1687"/>
        <v>13087</v>
      </c>
      <c r="AE5504" s="3" t="s">
        <v>2678</v>
      </c>
      <c r="AF5504" s="3">
        <v>13087</v>
      </c>
      <c r="AG5504" s="4">
        <f>AI5504</f>
        <v>13087</v>
      </c>
      <c r="AH5504" s="4">
        <v>84047</v>
      </c>
      <c r="AI5504">
        <f t="shared" si="1683"/>
        <v>13087</v>
      </c>
      <c r="AJ5504" t="s">
        <v>2678</v>
      </c>
      <c r="AK5504" s="2">
        <v>56372.66</v>
      </c>
      <c r="AL5504" s="2">
        <f>AN5504</f>
        <v>56372.66</v>
      </c>
      <c r="AM5504" s="4">
        <v>84047</v>
      </c>
      <c r="AN5504">
        <f>INDEX($AJ$2:$AJ$6811,MATCH(AM5504,$A$2:$A$6811,0))</f>
        <v>56372.66</v>
      </c>
      <c r="AP5504">
        <v>772.45</v>
      </c>
      <c r="AQ5504">
        <v>772.45</v>
      </c>
      <c r="AR5504" s="4">
        <v>20</v>
      </c>
      <c r="AS5504" s="4">
        <v>10</v>
      </c>
      <c r="AT5504" s="4">
        <v>2010</v>
      </c>
      <c r="AU5504" s="4">
        <v>25</v>
      </c>
      <c r="AV5504" s="4">
        <v>10</v>
      </c>
      <c r="AW5504" s="4">
        <v>2010</v>
      </c>
      <c r="AX5504" t="str">
        <f t="shared" si="1684"/>
        <v>Delay</v>
      </c>
      <c r="AY5504">
        <f t="shared" si="1685"/>
        <v>5</v>
      </c>
    </row>
    <row r="5505" spans="1:51" x14ac:dyDescent="0.2">
      <c r="A5505" s="3">
        <v>85154</v>
      </c>
      <c r="B5505" s="1" t="s">
        <v>863</v>
      </c>
      <c r="C5505" s="1" t="s">
        <v>165</v>
      </c>
      <c r="D5505" s="1" t="s">
        <v>130</v>
      </c>
      <c r="E5505" s="1" t="s">
        <v>53</v>
      </c>
      <c r="F5505" s="1" t="s">
        <v>53</v>
      </c>
      <c r="G5505" s="13" t="s">
        <v>864</v>
      </c>
      <c r="H5505" s="12">
        <v>40471</v>
      </c>
      <c r="I5505" s="12" t="s">
        <v>2677</v>
      </c>
      <c r="J5505" s="12">
        <v>40476</v>
      </c>
      <c r="K5505" s="4">
        <v>2804</v>
      </c>
      <c r="L5505" s="1" t="s">
        <v>146</v>
      </c>
      <c r="M5505" s="1" t="s">
        <v>132</v>
      </c>
      <c r="N5505" s="1" t="s">
        <v>275</v>
      </c>
      <c r="O5505" s="1" t="s">
        <v>93</v>
      </c>
      <c r="P5505">
        <v>60</v>
      </c>
      <c r="Q5505">
        <v>21506</v>
      </c>
      <c r="R5505">
        <v>183876.3</v>
      </c>
      <c r="S5505">
        <v>8.5500000000000007</v>
      </c>
      <c r="T5505">
        <v>0.14000000000000001</v>
      </c>
      <c r="U5505">
        <f t="shared" si="1681"/>
        <v>183876.30000000002</v>
      </c>
      <c r="V5505">
        <f t="shared" si="1682"/>
        <v>1290360</v>
      </c>
      <c r="W5505" s="1" t="s">
        <v>179</v>
      </c>
      <c r="X5505" s="1" t="s">
        <v>1236</v>
      </c>
      <c r="Y5505" s="1" t="s">
        <v>156</v>
      </c>
      <c r="Z5505" s="3">
        <v>5457</v>
      </c>
      <c r="AA5505" s="4">
        <f t="shared" si="1686"/>
        <v>13087</v>
      </c>
      <c r="AB5505" s="4">
        <f t="shared" si="1690"/>
        <v>4604.9763928000002</v>
      </c>
      <c r="AC5505" s="4">
        <f t="shared" si="1691"/>
        <v>13087</v>
      </c>
      <c r="AD5505" s="4">
        <f t="shared" si="1687"/>
        <v>13087</v>
      </c>
      <c r="AE5505" s="3" t="s">
        <v>2678</v>
      </c>
      <c r="AF5505" s="3">
        <v>13087</v>
      </c>
      <c r="AG5505" s="4">
        <f>AI5505</f>
        <v>13087</v>
      </c>
      <c r="AH5505" s="4">
        <v>84047</v>
      </c>
      <c r="AI5505">
        <f t="shared" si="1683"/>
        <v>13087</v>
      </c>
      <c r="AJ5505" t="s">
        <v>2678</v>
      </c>
      <c r="AK5505" s="2">
        <v>56372.66</v>
      </c>
      <c r="AL5505" s="2">
        <f>AN5505</f>
        <v>56372.66</v>
      </c>
      <c r="AM5505" s="4">
        <v>84047</v>
      </c>
      <c r="AN5505">
        <f>INDEX($AJ$2:$AJ$6811,MATCH(AM5505,$A$2:$A$6811,0))</f>
        <v>56372.66</v>
      </c>
      <c r="AP5505">
        <v>396.44</v>
      </c>
      <c r="AQ5505">
        <v>396.44</v>
      </c>
      <c r="AR5505" s="4">
        <v>20</v>
      </c>
      <c r="AS5505" s="4">
        <v>10</v>
      </c>
      <c r="AT5505" s="4">
        <v>2010</v>
      </c>
      <c r="AU5505" s="4">
        <v>25</v>
      </c>
      <c r="AV5505" s="4">
        <v>10</v>
      </c>
      <c r="AW5505" s="4">
        <v>2010</v>
      </c>
      <c r="AX5505" t="str">
        <f t="shared" si="1684"/>
        <v>Delay</v>
      </c>
      <c r="AY5505">
        <f t="shared" si="1685"/>
        <v>5</v>
      </c>
    </row>
    <row r="5506" spans="1:51" x14ac:dyDescent="0.2">
      <c r="A5506" s="3">
        <v>84047</v>
      </c>
      <c r="B5506" s="1" t="s">
        <v>863</v>
      </c>
      <c r="C5506" s="1" t="s">
        <v>165</v>
      </c>
      <c r="D5506" s="1" t="s">
        <v>130</v>
      </c>
      <c r="E5506" s="1" t="s">
        <v>53</v>
      </c>
      <c r="F5506" s="1" t="s">
        <v>53</v>
      </c>
      <c r="G5506" s="13" t="s">
        <v>864</v>
      </c>
      <c r="H5506" s="12">
        <v>40471</v>
      </c>
      <c r="I5506" s="12" t="s">
        <v>2677</v>
      </c>
      <c r="J5506" s="12">
        <v>40476</v>
      </c>
      <c r="K5506" s="4">
        <v>2801</v>
      </c>
      <c r="L5506" s="1" t="s">
        <v>146</v>
      </c>
      <c r="M5506" s="1" t="s">
        <v>132</v>
      </c>
      <c r="N5506" s="1" t="s">
        <v>167</v>
      </c>
      <c r="O5506" s="1" t="s">
        <v>93</v>
      </c>
      <c r="P5506">
        <v>30</v>
      </c>
      <c r="Q5506">
        <v>27304</v>
      </c>
      <c r="R5506">
        <v>118499.36</v>
      </c>
      <c r="S5506">
        <v>4.34</v>
      </c>
      <c r="T5506">
        <v>0.14000000000000001</v>
      </c>
      <c r="U5506">
        <f t="shared" ref="U5506:U5569" si="1692">S5506*Q5506</f>
        <v>118499.36</v>
      </c>
      <c r="V5506">
        <f t="shared" ref="V5506:V5569" si="1693">Q5506*P5506</f>
        <v>819120</v>
      </c>
      <c r="W5506" s="1" t="s">
        <v>160</v>
      </c>
      <c r="X5506" s="1" t="s">
        <v>1236</v>
      </c>
      <c r="Y5506" s="1" t="s">
        <v>161</v>
      </c>
      <c r="Z5506" s="3">
        <v>5149</v>
      </c>
      <c r="AA5506" s="4">
        <f t="shared" si="1686"/>
        <v>13087</v>
      </c>
      <c r="AB5506" s="4">
        <f t="shared" si="1690"/>
        <v>5241.2941372000005</v>
      </c>
      <c r="AC5506" s="4">
        <f t="shared" si="1691"/>
        <v>13087</v>
      </c>
      <c r="AD5506" s="4">
        <f t="shared" si="1687"/>
        <v>13087</v>
      </c>
      <c r="AE5506" s="4">
        <v>13087</v>
      </c>
      <c r="AF5506" s="4">
        <v>13087</v>
      </c>
      <c r="AG5506" s="4">
        <f>AE5506</f>
        <v>13087</v>
      </c>
      <c r="AI5506" t="e">
        <f t="shared" ref="AI5506:AI5569" si="1694">INDEX($AE$2:$AE$6811,MATCH(AH5506,$A$2:$A$6811,0))</f>
        <v>#N/A</v>
      </c>
      <c r="AJ5506">
        <v>56372.66</v>
      </c>
      <c r="AK5506" s="2">
        <v>56372.66</v>
      </c>
      <c r="AL5506" s="2">
        <f>AJ5506</f>
        <v>56372.66</v>
      </c>
      <c r="AM5506" s="4"/>
      <c r="AN5506" t="e">
        <f>VLOOKUP([1]!Tabelle13[[#This Row],[Vlookup this ID for freight costs]],$AL$2:$AL$6811,2,FALSE)</f>
        <v>#REF!</v>
      </c>
      <c r="AP5506">
        <v>255.48</v>
      </c>
      <c r="AQ5506">
        <v>255.48</v>
      </c>
      <c r="AR5506" s="4">
        <v>20</v>
      </c>
      <c r="AS5506" s="4">
        <v>10</v>
      </c>
      <c r="AT5506" s="4">
        <v>2010</v>
      </c>
      <c r="AU5506" s="4">
        <v>25</v>
      </c>
      <c r="AV5506" s="4">
        <v>10</v>
      </c>
      <c r="AW5506" s="4">
        <v>2010</v>
      </c>
      <c r="AX5506" t="str">
        <f t="shared" ref="AX5506:AX5569" si="1695">IF(DATE(AW5506,AV5506,AU5506)&lt;=DATE(AT5506,AS5506,AR5506),"No Delay","Delay")</f>
        <v>Delay</v>
      </c>
      <c r="AY5506">
        <f t="shared" ref="AY5506:AY5569" si="1696">IF(_xlfn.DAYS(J5506,H5506)&gt;0, _xlfn.DAYS(J5506,H5506),0)</f>
        <v>5</v>
      </c>
    </row>
    <row r="5507" spans="1:51" x14ac:dyDescent="0.2">
      <c r="A5507" s="3">
        <v>85155</v>
      </c>
      <c r="B5507" s="1" t="s">
        <v>863</v>
      </c>
      <c r="C5507" s="1" t="s">
        <v>165</v>
      </c>
      <c r="D5507" s="1" t="s">
        <v>130</v>
      </c>
      <c r="E5507" s="1" t="s">
        <v>53</v>
      </c>
      <c r="F5507" s="1" t="s">
        <v>53</v>
      </c>
      <c r="G5507" s="13" t="s">
        <v>864</v>
      </c>
      <c r="H5507" s="12">
        <v>40471</v>
      </c>
      <c r="I5507" s="12" t="s">
        <v>2677</v>
      </c>
      <c r="J5507" s="12">
        <v>40476</v>
      </c>
      <c r="K5507" s="4">
        <v>2805</v>
      </c>
      <c r="L5507" s="1" t="s">
        <v>146</v>
      </c>
      <c r="M5507" s="1" t="s">
        <v>132</v>
      </c>
      <c r="N5507" s="1" t="s">
        <v>159</v>
      </c>
      <c r="O5507" s="1" t="s">
        <v>93</v>
      </c>
      <c r="P5507">
        <v>30</v>
      </c>
      <c r="Q5507">
        <v>8375</v>
      </c>
      <c r="R5507">
        <v>98406.25</v>
      </c>
      <c r="S5507">
        <v>11.75</v>
      </c>
      <c r="T5507">
        <v>0.39</v>
      </c>
      <c r="U5507">
        <f t="shared" si="1692"/>
        <v>98406.25</v>
      </c>
      <c r="V5507">
        <f t="shared" si="1693"/>
        <v>251250</v>
      </c>
      <c r="W5507" s="1" t="s">
        <v>160</v>
      </c>
      <c r="X5507" s="1" t="s">
        <v>1236</v>
      </c>
      <c r="Y5507" s="1" t="s">
        <v>161</v>
      </c>
      <c r="Z5507" s="3">
        <v>5149</v>
      </c>
      <c r="AA5507" s="4">
        <f t="shared" ref="AA5507:AA5570" si="1697">AF5507</f>
        <v>13087</v>
      </c>
      <c r="AB5507" s="4">
        <f t="shared" si="1690"/>
        <v>3163.8780310000002</v>
      </c>
      <c r="AC5507" s="4">
        <f t="shared" si="1691"/>
        <v>13087</v>
      </c>
      <c r="AD5507" s="4">
        <f t="shared" si="1687"/>
        <v>13087</v>
      </c>
      <c r="AE5507" s="3" t="s">
        <v>2678</v>
      </c>
      <c r="AF5507" s="3">
        <v>13087</v>
      </c>
      <c r="AG5507" s="4">
        <f>AI5507</f>
        <v>13087</v>
      </c>
      <c r="AH5507" s="4">
        <v>84047</v>
      </c>
      <c r="AI5507">
        <f t="shared" si="1694"/>
        <v>13087</v>
      </c>
      <c r="AJ5507" t="s">
        <v>2678</v>
      </c>
      <c r="AK5507" s="2">
        <v>56372.66</v>
      </c>
      <c r="AL5507" s="2">
        <f>AN5507</f>
        <v>56372.66</v>
      </c>
      <c r="AM5507" s="4">
        <v>84047</v>
      </c>
      <c r="AN5507">
        <f>INDEX($AJ$2:$AJ$6811,MATCH(AM5507,$A$2:$A$6811,0))</f>
        <v>56372.66</v>
      </c>
      <c r="AP5507">
        <v>212.16</v>
      </c>
      <c r="AQ5507">
        <v>212.16</v>
      </c>
      <c r="AR5507" s="4">
        <v>20</v>
      </c>
      <c r="AS5507" s="4">
        <v>10</v>
      </c>
      <c r="AT5507" s="4">
        <v>2010</v>
      </c>
      <c r="AU5507" s="4">
        <v>25</v>
      </c>
      <c r="AV5507" s="4">
        <v>10</v>
      </c>
      <c r="AW5507" s="4">
        <v>2010</v>
      </c>
      <c r="AX5507" t="str">
        <f t="shared" si="1695"/>
        <v>Delay</v>
      </c>
      <c r="AY5507">
        <f t="shared" si="1696"/>
        <v>5</v>
      </c>
    </row>
    <row r="5508" spans="1:51" x14ac:dyDescent="0.2">
      <c r="A5508" s="3">
        <v>83334</v>
      </c>
      <c r="B5508" s="1" t="s">
        <v>215</v>
      </c>
      <c r="C5508" s="1" t="s">
        <v>89</v>
      </c>
      <c r="D5508" s="1" t="s">
        <v>130</v>
      </c>
      <c r="E5508" s="1" t="s">
        <v>101</v>
      </c>
      <c r="F5508" s="1" t="s">
        <v>101</v>
      </c>
      <c r="G5508" s="13" t="s">
        <v>2679</v>
      </c>
      <c r="H5508" s="12">
        <v>42163</v>
      </c>
      <c r="I5508" s="12" t="s">
        <v>1544</v>
      </c>
      <c r="J5508" s="12">
        <v>42174</v>
      </c>
      <c r="K5508" s="4">
        <v>6631</v>
      </c>
      <c r="L5508" s="1" t="s">
        <v>146</v>
      </c>
      <c r="M5508" s="1" t="s">
        <v>132</v>
      </c>
      <c r="N5508" s="1" t="s">
        <v>408</v>
      </c>
      <c r="O5508" s="1" t="s">
        <v>93</v>
      </c>
      <c r="P5508">
        <v>120</v>
      </c>
      <c r="Q5508">
        <v>11169</v>
      </c>
      <c r="R5508">
        <v>216231.84</v>
      </c>
      <c r="S5508">
        <v>19.36</v>
      </c>
      <c r="T5508">
        <v>0.16</v>
      </c>
      <c r="U5508">
        <f t="shared" si="1692"/>
        <v>216231.84</v>
      </c>
      <c r="V5508">
        <f t="shared" si="1693"/>
        <v>1340280</v>
      </c>
      <c r="W5508" s="1" t="s">
        <v>155</v>
      </c>
      <c r="X5508" s="1" t="s">
        <v>1236</v>
      </c>
      <c r="Y5508" s="1" t="s">
        <v>156</v>
      </c>
      <c r="Z5508" s="3">
        <v>13090</v>
      </c>
      <c r="AA5508" s="4">
        <f t="shared" si="1697"/>
        <v>13107</v>
      </c>
      <c r="AB5508" s="4">
        <f t="shared" si="1690"/>
        <v>3470.5133842</v>
      </c>
      <c r="AC5508" s="4">
        <f t="shared" si="1691"/>
        <v>13107</v>
      </c>
      <c r="AD5508" s="4">
        <f t="shared" ref="AD5508:AD5571" si="1698">AVERAGEIFS($AA$2:$AA$6811,$L$2:$L$6811,L5508,$V$2:$V$6811,"&gt;="&amp;(V5508-100), $V$2:$V$6811,"&lt;="&amp;(V5508+100),$AA$2:$AA$6811,"&gt;"&amp;1)</f>
        <v>13107</v>
      </c>
      <c r="AE5508" s="4">
        <v>13107</v>
      </c>
      <c r="AF5508" s="4">
        <v>13107</v>
      </c>
      <c r="AG5508" s="4">
        <f>AE5508</f>
        <v>13107</v>
      </c>
      <c r="AI5508" t="e">
        <f t="shared" si="1694"/>
        <v>#N/A</v>
      </c>
      <c r="AJ5508">
        <v>20816.419999999998</v>
      </c>
      <c r="AK5508" s="2">
        <v>20816.419999999998</v>
      </c>
      <c r="AL5508" s="2">
        <f>AJ5508</f>
        <v>20816.419999999998</v>
      </c>
      <c r="AM5508" s="4"/>
      <c r="AN5508" t="e">
        <f>VLOOKUP([1]!Tabelle13[[#This Row],[Vlookup this ID for freight costs]],$AL$2:$AL$6811,2,FALSE)</f>
        <v>#REF!</v>
      </c>
      <c r="AP5508">
        <v>222.29</v>
      </c>
      <c r="AQ5508">
        <v>222.29</v>
      </c>
      <c r="AR5508" s="4">
        <v>8</v>
      </c>
      <c r="AS5508" s="4">
        <v>6</v>
      </c>
      <c r="AT5508" s="4">
        <v>2015</v>
      </c>
      <c r="AU5508" s="4">
        <v>19</v>
      </c>
      <c r="AV5508" s="4">
        <v>6</v>
      </c>
      <c r="AW5508" s="4">
        <v>2015</v>
      </c>
      <c r="AX5508" t="str">
        <f t="shared" si="1695"/>
        <v>Delay</v>
      </c>
      <c r="AY5508">
        <f t="shared" si="1696"/>
        <v>11</v>
      </c>
    </row>
    <row r="5509" spans="1:51" x14ac:dyDescent="0.2">
      <c r="A5509" s="3">
        <v>85030</v>
      </c>
      <c r="B5509" s="1" t="s">
        <v>215</v>
      </c>
      <c r="C5509" s="1" t="s">
        <v>89</v>
      </c>
      <c r="D5509" s="1" t="s">
        <v>130</v>
      </c>
      <c r="E5509" s="1" t="s">
        <v>101</v>
      </c>
      <c r="F5509" s="1" t="s">
        <v>101</v>
      </c>
      <c r="G5509" s="13" t="s">
        <v>2679</v>
      </c>
      <c r="H5509" s="12">
        <v>42163</v>
      </c>
      <c r="I5509" s="12" t="s">
        <v>1544</v>
      </c>
      <c r="J5509" s="12">
        <v>42174</v>
      </c>
      <c r="K5509" s="4">
        <v>6635</v>
      </c>
      <c r="L5509" s="1" t="s">
        <v>146</v>
      </c>
      <c r="M5509" s="1" t="s">
        <v>132</v>
      </c>
      <c r="N5509" s="1" t="s">
        <v>275</v>
      </c>
      <c r="O5509" s="1" t="s">
        <v>93</v>
      </c>
      <c r="P5509">
        <v>60</v>
      </c>
      <c r="Q5509">
        <v>36971</v>
      </c>
      <c r="R5509">
        <v>241050.92</v>
      </c>
      <c r="S5509">
        <v>6.52</v>
      </c>
      <c r="T5509">
        <v>0.11</v>
      </c>
      <c r="U5509">
        <f t="shared" si="1692"/>
        <v>241050.91999999998</v>
      </c>
      <c r="V5509">
        <f t="shared" si="1693"/>
        <v>2218260</v>
      </c>
      <c r="W5509" s="1" t="s">
        <v>160</v>
      </c>
      <c r="X5509" s="1" t="s">
        <v>1236</v>
      </c>
      <c r="Y5509" s="1" t="s">
        <v>161</v>
      </c>
      <c r="Z5509" s="3">
        <v>12573</v>
      </c>
      <c r="AA5509" s="4">
        <f t="shared" si="1697"/>
        <v>13107</v>
      </c>
      <c r="AB5509" s="4">
        <f t="shared" si="1690"/>
        <v>6302.2261197999997</v>
      </c>
      <c r="AC5509" s="4">
        <f t="shared" si="1691"/>
        <v>13107</v>
      </c>
      <c r="AD5509" s="4">
        <f t="shared" si="1698"/>
        <v>13107</v>
      </c>
      <c r="AE5509" s="3" t="s">
        <v>2680</v>
      </c>
      <c r="AF5509" s="3">
        <v>13107</v>
      </c>
      <c r="AG5509" s="4">
        <f>AI5509</f>
        <v>13107</v>
      </c>
      <c r="AH5509" s="4">
        <v>83334</v>
      </c>
      <c r="AI5509">
        <f t="shared" si="1694"/>
        <v>13107</v>
      </c>
      <c r="AJ5509" t="s">
        <v>2680</v>
      </c>
      <c r="AK5509" s="2">
        <v>20816.419999999998</v>
      </c>
      <c r="AL5509" s="2">
        <f>AN5509</f>
        <v>20816.419999999998</v>
      </c>
      <c r="AM5509" s="4">
        <v>83334</v>
      </c>
      <c r="AN5509">
        <f>INDEX($AJ$2:$AJ$6811,MATCH(AM5509,$A$2:$A$6811,0))</f>
        <v>20816.419999999998</v>
      </c>
      <c r="AP5509">
        <v>247.8</v>
      </c>
      <c r="AQ5509">
        <v>247.8</v>
      </c>
      <c r="AR5509" s="4">
        <v>8</v>
      </c>
      <c r="AS5509" s="4">
        <v>6</v>
      </c>
      <c r="AT5509" s="4">
        <v>2015</v>
      </c>
      <c r="AU5509" s="4">
        <v>19</v>
      </c>
      <c r="AV5509" s="4">
        <v>6</v>
      </c>
      <c r="AW5509" s="4">
        <v>2015</v>
      </c>
      <c r="AX5509" t="str">
        <f t="shared" si="1695"/>
        <v>Delay</v>
      </c>
      <c r="AY5509">
        <f t="shared" si="1696"/>
        <v>11</v>
      </c>
    </row>
    <row r="5510" spans="1:51" x14ac:dyDescent="0.2">
      <c r="A5510" s="3">
        <v>85031</v>
      </c>
      <c r="B5510" s="1" t="s">
        <v>215</v>
      </c>
      <c r="C5510" s="1" t="s">
        <v>89</v>
      </c>
      <c r="D5510" s="1" t="s">
        <v>130</v>
      </c>
      <c r="E5510" s="1" t="s">
        <v>101</v>
      </c>
      <c r="F5510" s="1" t="s">
        <v>101</v>
      </c>
      <c r="G5510" s="13" t="s">
        <v>2679</v>
      </c>
      <c r="H5510" s="12">
        <v>42163</v>
      </c>
      <c r="I5510" s="12" t="s">
        <v>1544</v>
      </c>
      <c r="J5510" s="12">
        <v>42174</v>
      </c>
      <c r="K5510" s="4">
        <v>6636</v>
      </c>
      <c r="L5510" s="1" t="s">
        <v>146</v>
      </c>
      <c r="M5510" s="1" t="s">
        <v>132</v>
      </c>
      <c r="N5510" s="1" t="s">
        <v>275</v>
      </c>
      <c r="O5510" s="1" t="s">
        <v>93</v>
      </c>
      <c r="P5510">
        <v>60</v>
      </c>
      <c r="Q5510">
        <v>25526</v>
      </c>
      <c r="R5510">
        <v>166429.51999999999</v>
      </c>
      <c r="S5510">
        <v>6.52</v>
      </c>
      <c r="T5510">
        <v>0.11</v>
      </c>
      <c r="U5510">
        <f t="shared" si="1692"/>
        <v>166429.51999999999</v>
      </c>
      <c r="V5510">
        <f t="shared" si="1693"/>
        <v>1531560</v>
      </c>
      <c r="W5510" s="1" t="s">
        <v>179</v>
      </c>
      <c r="X5510" s="1" t="s">
        <v>1236</v>
      </c>
      <c r="Y5510" s="1" t="s">
        <v>156</v>
      </c>
      <c r="Z5510" s="3">
        <v>13090</v>
      </c>
      <c r="AA5510" s="4">
        <f t="shared" si="1697"/>
        <v>13107</v>
      </c>
      <c r="AB5510" s="4">
        <f t="shared" si="1690"/>
        <v>5046.1625488</v>
      </c>
      <c r="AC5510" s="4">
        <f t="shared" si="1691"/>
        <v>13107</v>
      </c>
      <c r="AD5510" s="4">
        <f t="shared" si="1698"/>
        <v>13107</v>
      </c>
      <c r="AE5510" s="3" t="s">
        <v>2680</v>
      </c>
      <c r="AF5510" s="3">
        <v>13107</v>
      </c>
      <c r="AG5510" s="4">
        <f>AI5510</f>
        <v>13107</v>
      </c>
      <c r="AH5510" s="4">
        <v>83334</v>
      </c>
      <c r="AI5510">
        <f t="shared" si="1694"/>
        <v>13107</v>
      </c>
      <c r="AJ5510" t="s">
        <v>2680</v>
      </c>
      <c r="AK5510" s="2">
        <v>20816.419999999998</v>
      </c>
      <c r="AL5510" s="2">
        <f>AN5510</f>
        <v>20816.419999999998</v>
      </c>
      <c r="AM5510" s="4">
        <v>83334</v>
      </c>
      <c r="AN5510">
        <f>INDEX($AJ$2:$AJ$6811,MATCH(AM5510,$A$2:$A$6811,0))</f>
        <v>20816.419999999998</v>
      </c>
      <c r="AP5510">
        <v>171.09</v>
      </c>
      <c r="AQ5510">
        <v>171.09</v>
      </c>
      <c r="AR5510" s="4">
        <v>8</v>
      </c>
      <c r="AS5510" s="4">
        <v>6</v>
      </c>
      <c r="AT5510" s="4">
        <v>2015</v>
      </c>
      <c r="AU5510" s="4">
        <v>19</v>
      </c>
      <c r="AV5510" s="4">
        <v>6</v>
      </c>
      <c r="AW5510" s="4">
        <v>2015</v>
      </c>
      <c r="AX5510" t="str">
        <f t="shared" si="1695"/>
        <v>Delay</v>
      </c>
      <c r="AY5510">
        <f t="shared" si="1696"/>
        <v>11</v>
      </c>
    </row>
    <row r="5511" spans="1:51" x14ac:dyDescent="0.2">
      <c r="A5511" s="3">
        <v>86198</v>
      </c>
      <c r="B5511" s="1" t="s">
        <v>215</v>
      </c>
      <c r="C5511" s="1" t="s">
        <v>89</v>
      </c>
      <c r="D5511" s="1" t="s">
        <v>130</v>
      </c>
      <c r="E5511" s="1" t="s">
        <v>101</v>
      </c>
      <c r="F5511" s="1" t="s">
        <v>101</v>
      </c>
      <c r="G5511" s="13" t="s">
        <v>2679</v>
      </c>
      <c r="H5511" s="12">
        <v>42163</v>
      </c>
      <c r="I5511" s="12" t="s">
        <v>1544</v>
      </c>
      <c r="J5511" s="12">
        <v>42174</v>
      </c>
      <c r="K5511" s="4">
        <v>6640</v>
      </c>
      <c r="L5511" s="1" t="s">
        <v>146</v>
      </c>
      <c r="M5511" s="1" t="s">
        <v>132</v>
      </c>
      <c r="N5511" s="1" t="s">
        <v>275</v>
      </c>
      <c r="O5511" s="1" t="s">
        <v>93</v>
      </c>
      <c r="P5511">
        <v>60</v>
      </c>
      <c r="Q5511">
        <v>37503</v>
      </c>
      <c r="R5511">
        <v>244519.56</v>
      </c>
      <c r="S5511">
        <v>6.52</v>
      </c>
      <c r="T5511">
        <v>0.11</v>
      </c>
      <c r="U5511">
        <f t="shared" si="1692"/>
        <v>244519.56</v>
      </c>
      <c r="V5511">
        <f t="shared" si="1693"/>
        <v>2250180</v>
      </c>
      <c r="W5511" s="1" t="s">
        <v>155</v>
      </c>
      <c r="X5511" s="1" t="s">
        <v>1236</v>
      </c>
      <c r="Y5511" s="1" t="s">
        <v>156</v>
      </c>
      <c r="Z5511" s="3">
        <v>13090</v>
      </c>
      <c r="AA5511" s="4">
        <f t="shared" si="1697"/>
        <v>13107</v>
      </c>
      <c r="AB5511" s="4">
        <f t="shared" si="1690"/>
        <v>6360.6119493999995</v>
      </c>
      <c r="AC5511" s="4">
        <f t="shared" si="1691"/>
        <v>13107</v>
      </c>
      <c r="AD5511" s="4">
        <f t="shared" si="1698"/>
        <v>13107</v>
      </c>
      <c r="AE5511" s="3" t="s">
        <v>2680</v>
      </c>
      <c r="AF5511" s="3">
        <v>13107</v>
      </c>
      <c r="AG5511" s="4">
        <f>AI5511</f>
        <v>13107</v>
      </c>
      <c r="AH5511" s="4">
        <v>83334</v>
      </c>
      <c r="AI5511">
        <f t="shared" si="1694"/>
        <v>13107</v>
      </c>
      <c r="AJ5511" t="s">
        <v>2680</v>
      </c>
      <c r="AK5511" s="2">
        <v>20816.419999999998</v>
      </c>
      <c r="AL5511" s="2">
        <f>AN5511</f>
        <v>20816.419999999998</v>
      </c>
      <c r="AM5511" s="4">
        <v>83334</v>
      </c>
      <c r="AN5511">
        <f>INDEX($AJ$2:$AJ$6811,MATCH(AM5511,$A$2:$A$6811,0))</f>
        <v>20816.419999999998</v>
      </c>
      <c r="AP5511">
        <v>251.37</v>
      </c>
      <c r="AQ5511">
        <v>251.37</v>
      </c>
      <c r="AR5511" s="4">
        <v>8</v>
      </c>
      <c r="AS5511" s="4">
        <v>6</v>
      </c>
      <c r="AT5511" s="4">
        <v>2015</v>
      </c>
      <c r="AU5511" s="4">
        <v>19</v>
      </c>
      <c r="AV5511" s="4">
        <v>6</v>
      </c>
      <c r="AW5511" s="4">
        <v>2015</v>
      </c>
      <c r="AX5511" t="str">
        <f t="shared" si="1695"/>
        <v>Delay</v>
      </c>
      <c r="AY5511">
        <f t="shared" si="1696"/>
        <v>11</v>
      </c>
    </row>
    <row r="5512" spans="1:51" x14ac:dyDescent="0.2">
      <c r="A5512" s="3">
        <v>86197</v>
      </c>
      <c r="B5512" s="1" t="s">
        <v>215</v>
      </c>
      <c r="C5512" s="1" t="s">
        <v>89</v>
      </c>
      <c r="D5512" s="1" t="s">
        <v>130</v>
      </c>
      <c r="E5512" s="1" t="s">
        <v>101</v>
      </c>
      <c r="F5512" s="1" t="s">
        <v>101</v>
      </c>
      <c r="G5512" s="13" t="s">
        <v>2679</v>
      </c>
      <c r="H5512" s="12">
        <v>42163</v>
      </c>
      <c r="I5512" s="12" t="s">
        <v>1544</v>
      </c>
      <c r="J5512" s="12">
        <v>42174</v>
      </c>
      <c r="K5512" s="4">
        <v>6639</v>
      </c>
      <c r="L5512" s="1" t="s">
        <v>146</v>
      </c>
      <c r="M5512" s="1" t="s">
        <v>132</v>
      </c>
      <c r="N5512" s="1" t="s">
        <v>408</v>
      </c>
      <c r="O5512" s="1" t="s">
        <v>93</v>
      </c>
      <c r="P5512">
        <v>120</v>
      </c>
      <c r="Q5512">
        <v>5900</v>
      </c>
      <c r="R5512">
        <v>114224</v>
      </c>
      <c r="S5512">
        <v>19.36</v>
      </c>
      <c r="T5512">
        <v>0.16</v>
      </c>
      <c r="U5512">
        <f t="shared" si="1692"/>
        <v>114224</v>
      </c>
      <c r="V5512">
        <f t="shared" si="1693"/>
        <v>708000</v>
      </c>
      <c r="W5512" s="1" t="s">
        <v>160</v>
      </c>
      <c r="X5512" s="1" t="s">
        <v>1236</v>
      </c>
      <c r="Y5512" s="1" t="s">
        <v>161</v>
      </c>
      <c r="Z5512" s="3">
        <v>12573</v>
      </c>
      <c r="AA5512" s="4">
        <f t="shared" si="1697"/>
        <v>13107</v>
      </c>
      <c r="AB5512" s="4">
        <f t="shared" si="1690"/>
        <v>2892.2522260000001</v>
      </c>
      <c r="AC5512" s="4">
        <f t="shared" si="1691"/>
        <v>13107</v>
      </c>
      <c r="AD5512" s="4">
        <f t="shared" si="1698"/>
        <v>13107</v>
      </c>
      <c r="AE5512" s="3" t="s">
        <v>2680</v>
      </c>
      <c r="AF5512" s="3">
        <v>13107</v>
      </c>
      <c r="AG5512" s="4">
        <f>AI5512</f>
        <v>13107</v>
      </c>
      <c r="AH5512" s="4">
        <v>83334</v>
      </c>
      <c r="AI5512">
        <f t="shared" si="1694"/>
        <v>13107</v>
      </c>
      <c r="AJ5512" t="s">
        <v>2680</v>
      </c>
      <c r="AK5512" s="2">
        <v>20816.419999999998</v>
      </c>
      <c r="AL5512" s="2">
        <f>AN5512</f>
        <v>20816.419999999998</v>
      </c>
      <c r="AM5512" s="4">
        <v>83334</v>
      </c>
      <c r="AN5512">
        <f>INDEX($AJ$2:$AJ$6811,MATCH(AM5512,$A$2:$A$6811,0))</f>
        <v>20816.419999999998</v>
      </c>
      <c r="AP5512">
        <v>117.42</v>
      </c>
      <c r="AQ5512">
        <v>117.42</v>
      </c>
      <c r="AR5512" s="4">
        <v>8</v>
      </c>
      <c r="AS5512" s="4">
        <v>6</v>
      </c>
      <c r="AT5512" s="4">
        <v>2015</v>
      </c>
      <c r="AU5512" s="4">
        <v>19</v>
      </c>
      <c r="AV5512" s="4">
        <v>6</v>
      </c>
      <c r="AW5512" s="4">
        <v>2015</v>
      </c>
      <c r="AX5512" t="str">
        <f t="shared" si="1695"/>
        <v>Delay</v>
      </c>
      <c r="AY5512">
        <f t="shared" si="1696"/>
        <v>11</v>
      </c>
    </row>
    <row r="5513" spans="1:51" x14ac:dyDescent="0.2">
      <c r="A5513" s="3">
        <v>12515</v>
      </c>
      <c r="B5513" s="1" t="s">
        <v>133</v>
      </c>
      <c r="C5513" s="1" t="s">
        <v>51</v>
      </c>
      <c r="D5513" s="1" t="s">
        <v>130</v>
      </c>
      <c r="E5513" s="1" t="s">
        <v>53</v>
      </c>
      <c r="F5513" s="1" t="s">
        <v>53</v>
      </c>
      <c r="G5513" s="13" t="s">
        <v>2053</v>
      </c>
      <c r="H5513" s="12">
        <v>39667</v>
      </c>
      <c r="I5513" s="12" t="s">
        <v>2053</v>
      </c>
      <c r="J5513" s="12">
        <v>39667</v>
      </c>
      <c r="K5513" s="4">
        <v>997</v>
      </c>
      <c r="L5513" s="1" t="s">
        <v>146</v>
      </c>
      <c r="M5513" s="1" t="s">
        <v>132</v>
      </c>
      <c r="N5513" s="1" t="s">
        <v>196</v>
      </c>
      <c r="O5513" s="1" t="s">
        <v>93</v>
      </c>
      <c r="P5513">
        <v>60</v>
      </c>
      <c r="Q5513">
        <v>138325</v>
      </c>
      <c r="R5513">
        <v>995940</v>
      </c>
      <c r="S5513">
        <v>7.2</v>
      </c>
      <c r="T5513">
        <v>0.12</v>
      </c>
      <c r="U5513">
        <f t="shared" si="1692"/>
        <v>995940</v>
      </c>
      <c r="V5513">
        <f t="shared" si="1693"/>
        <v>8299500</v>
      </c>
      <c r="W5513" s="1" t="s">
        <v>197</v>
      </c>
      <c r="X5513" s="1" t="s">
        <v>1236</v>
      </c>
      <c r="Y5513" s="1" t="s">
        <v>3082</v>
      </c>
      <c r="Z5513" s="3">
        <v>7290</v>
      </c>
      <c r="AA5513" s="4">
        <f t="shared" si="1697"/>
        <v>13123</v>
      </c>
      <c r="AB5513" s="4">
        <f t="shared" si="1690"/>
        <v>17425.604641000002</v>
      </c>
      <c r="AC5513" s="4">
        <f t="shared" si="1691"/>
        <v>13123</v>
      </c>
      <c r="AD5513" s="4">
        <f t="shared" si="1698"/>
        <v>13123</v>
      </c>
      <c r="AE5513" s="3" t="s">
        <v>2681</v>
      </c>
      <c r="AF5513" s="3">
        <v>13123</v>
      </c>
      <c r="AG5513" s="4">
        <f>AI5513</f>
        <v>13123</v>
      </c>
      <c r="AH5513" s="4">
        <v>10981</v>
      </c>
      <c r="AI5513">
        <f t="shared" si="1694"/>
        <v>13123</v>
      </c>
      <c r="AJ5513" t="s">
        <v>2681</v>
      </c>
      <c r="AK5513" s="2">
        <v>9161.9500000000007</v>
      </c>
      <c r="AL5513" s="2">
        <f>AN5513</f>
        <v>9161.9500000000007</v>
      </c>
      <c r="AM5513" s="4">
        <v>10981</v>
      </c>
      <c r="AN5513">
        <f>INDEX($AJ$2:$AJ$6811,MATCH(AM5513,$A$2:$A$6811,0))</f>
        <v>9161.9500000000007</v>
      </c>
      <c r="AP5513">
        <v>1593.5</v>
      </c>
      <c r="AQ5513">
        <v>1593.5</v>
      </c>
      <c r="AR5513" s="4">
        <v>7</v>
      </c>
      <c r="AS5513" s="4">
        <v>8</v>
      </c>
      <c r="AT5513" s="4">
        <v>2008</v>
      </c>
      <c r="AU5513" s="4">
        <v>7</v>
      </c>
      <c r="AV5513" s="4">
        <v>8</v>
      </c>
      <c r="AW5513" s="4">
        <v>2008</v>
      </c>
      <c r="AX5513" t="str">
        <f t="shared" si="1695"/>
        <v>No Delay</v>
      </c>
      <c r="AY5513">
        <f t="shared" si="1696"/>
        <v>0</v>
      </c>
    </row>
    <row r="5514" spans="1:51" x14ac:dyDescent="0.2">
      <c r="A5514" s="3">
        <v>10981</v>
      </c>
      <c r="B5514" s="1" t="s">
        <v>133</v>
      </c>
      <c r="C5514" s="1" t="s">
        <v>51</v>
      </c>
      <c r="D5514" s="1" t="s">
        <v>130</v>
      </c>
      <c r="E5514" s="1" t="s">
        <v>53</v>
      </c>
      <c r="F5514" s="1" t="s">
        <v>53</v>
      </c>
      <c r="G5514" s="13" t="s">
        <v>2053</v>
      </c>
      <c r="H5514" s="12">
        <v>39667</v>
      </c>
      <c r="I5514" s="12" t="s">
        <v>2053</v>
      </c>
      <c r="J5514" s="12">
        <v>39667</v>
      </c>
      <c r="K5514" s="4">
        <v>994</v>
      </c>
      <c r="L5514" s="1" t="s">
        <v>146</v>
      </c>
      <c r="M5514" s="1" t="s">
        <v>132</v>
      </c>
      <c r="N5514" s="1" t="s">
        <v>196</v>
      </c>
      <c r="O5514" s="1" t="s">
        <v>93</v>
      </c>
      <c r="P5514">
        <v>60</v>
      </c>
      <c r="Q5514">
        <v>38975</v>
      </c>
      <c r="R5514">
        <v>280620</v>
      </c>
      <c r="S5514">
        <v>7.2</v>
      </c>
      <c r="T5514">
        <v>0.12</v>
      </c>
      <c r="U5514">
        <f t="shared" si="1692"/>
        <v>280620</v>
      </c>
      <c r="V5514">
        <f t="shared" si="1693"/>
        <v>2338500</v>
      </c>
      <c r="W5514" s="1" t="s">
        <v>197</v>
      </c>
      <c r="X5514" s="1" t="s">
        <v>1236</v>
      </c>
      <c r="Y5514" s="1" t="s">
        <v>3082</v>
      </c>
      <c r="Z5514" s="3">
        <v>7290</v>
      </c>
      <c r="AA5514" s="4">
        <f t="shared" si="1697"/>
        <v>13123</v>
      </c>
      <c r="AB5514" s="4">
        <f t="shared" si="1690"/>
        <v>6522.1607110000004</v>
      </c>
      <c r="AC5514" s="4">
        <f t="shared" si="1691"/>
        <v>13123</v>
      </c>
      <c r="AD5514" s="4">
        <f t="shared" si="1698"/>
        <v>10302.5</v>
      </c>
      <c r="AE5514" s="4">
        <v>13123</v>
      </c>
      <c r="AF5514" s="4">
        <v>13123</v>
      </c>
      <c r="AG5514" s="4">
        <f t="shared" ref="AG5514:AG5519" si="1699">AE5514</f>
        <v>13123</v>
      </c>
      <c r="AH5514" s="4">
        <v>82515</v>
      </c>
      <c r="AI5514">
        <f t="shared" si="1694"/>
        <v>958</v>
      </c>
      <c r="AJ5514">
        <v>9161.9500000000007</v>
      </c>
      <c r="AK5514" s="2">
        <v>9161.9500000000007</v>
      </c>
      <c r="AL5514" s="2">
        <f t="shared" ref="AL5514:AL5519" si="1700">AJ5514</f>
        <v>9161.9500000000007</v>
      </c>
      <c r="AM5514" s="4"/>
      <c r="AN5514" t="e">
        <f>VLOOKUP([1]!Tabelle13[[#This Row],[Vlookup this ID for freight costs]],$AL$2:$AL$6811,2,FALSE)</f>
        <v>#REF!</v>
      </c>
      <c r="AP5514">
        <v>448.99</v>
      </c>
      <c r="AQ5514">
        <v>448.99</v>
      </c>
      <c r="AR5514" s="4">
        <v>7</v>
      </c>
      <c r="AS5514" s="4">
        <v>8</v>
      </c>
      <c r="AT5514" s="4">
        <v>2008</v>
      </c>
      <c r="AU5514" s="4">
        <v>7</v>
      </c>
      <c r="AV5514" s="4">
        <v>8</v>
      </c>
      <c r="AW5514" s="4">
        <v>2008</v>
      </c>
      <c r="AX5514" t="str">
        <f t="shared" si="1695"/>
        <v>No Delay</v>
      </c>
      <c r="AY5514">
        <f t="shared" si="1696"/>
        <v>0</v>
      </c>
    </row>
    <row r="5515" spans="1:51" x14ac:dyDescent="0.2">
      <c r="A5515" s="3">
        <v>83070</v>
      </c>
      <c r="B5515" s="1" t="s">
        <v>151</v>
      </c>
      <c r="C5515" s="1" t="s">
        <v>65</v>
      </c>
      <c r="D5515" s="1" t="s">
        <v>130</v>
      </c>
      <c r="E5515" s="1" t="s">
        <v>53</v>
      </c>
      <c r="F5515" s="1" t="s">
        <v>53</v>
      </c>
      <c r="G5515" s="13" t="s">
        <v>2229</v>
      </c>
      <c r="H5515" s="12">
        <v>41162</v>
      </c>
      <c r="I5515" s="12" t="s">
        <v>1851</v>
      </c>
      <c r="J5515" s="12">
        <v>41135</v>
      </c>
      <c r="K5515" s="4">
        <v>4103</v>
      </c>
      <c r="L5515" s="1" t="s">
        <v>146</v>
      </c>
      <c r="M5515" s="1" t="s">
        <v>132</v>
      </c>
      <c r="N5515" s="1" t="s">
        <v>292</v>
      </c>
      <c r="O5515" s="1" t="s">
        <v>93</v>
      </c>
      <c r="P5515">
        <v>30</v>
      </c>
      <c r="Q5515">
        <v>107489</v>
      </c>
      <c r="R5515">
        <v>1616634.56</v>
      </c>
      <c r="S5515">
        <v>15.04</v>
      </c>
      <c r="T5515">
        <v>0.5</v>
      </c>
      <c r="U5515">
        <f t="shared" si="1692"/>
        <v>1616634.5599999998</v>
      </c>
      <c r="V5515">
        <f t="shared" si="1693"/>
        <v>3224670</v>
      </c>
      <c r="W5515" s="1" t="s">
        <v>160</v>
      </c>
      <c r="X5515" s="1" t="s">
        <v>1236</v>
      </c>
      <c r="Y5515" s="1" t="s">
        <v>161</v>
      </c>
      <c r="Z5515" s="3">
        <v>7348</v>
      </c>
      <c r="AA5515" s="4">
        <f t="shared" si="1697"/>
        <v>13193</v>
      </c>
      <c r="AB5515" s="4">
        <f t="shared" si="1690"/>
        <v>14041.421480200001</v>
      </c>
      <c r="AC5515" s="4">
        <f t="shared" si="1691"/>
        <v>13193</v>
      </c>
      <c r="AD5515" s="4">
        <f t="shared" si="1698"/>
        <v>13193</v>
      </c>
      <c r="AE5515" s="4">
        <v>13193</v>
      </c>
      <c r="AF5515" s="4">
        <v>13193</v>
      </c>
      <c r="AG5515" s="4">
        <f t="shared" si="1699"/>
        <v>13193</v>
      </c>
      <c r="AI5515" t="e">
        <f t="shared" si="1694"/>
        <v>#N/A</v>
      </c>
      <c r="AJ5515">
        <v>18461.22</v>
      </c>
      <c r="AK5515" s="2">
        <v>18461.22</v>
      </c>
      <c r="AL5515" s="2">
        <f t="shared" si="1700"/>
        <v>18461.22</v>
      </c>
      <c r="AM5515" s="4"/>
      <c r="AN5515" t="e">
        <f>VLOOKUP([1]!Tabelle13[[#This Row],[Vlookup this ID for freight costs]],$AL$2:$AL$6811,2,FALSE)</f>
        <v>#REF!</v>
      </c>
      <c r="AP5515">
        <v>2266.52</v>
      </c>
      <c r="AQ5515">
        <v>2266.52</v>
      </c>
      <c r="AR5515" s="4">
        <v>10</v>
      </c>
      <c r="AS5515" s="4">
        <v>9</v>
      </c>
      <c r="AT5515" s="4">
        <v>2012</v>
      </c>
      <c r="AU5515" s="4">
        <v>14</v>
      </c>
      <c r="AV5515" s="4">
        <v>8</v>
      </c>
      <c r="AW5515" s="4">
        <v>2012</v>
      </c>
      <c r="AX5515" t="str">
        <f t="shared" si="1695"/>
        <v>No Delay</v>
      </c>
      <c r="AY5515">
        <f t="shared" si="1696"/>
        <v>0</v>
      </c>
    </row>
    <row r="5516" spans="1:51" x14ac:dyDescent="0.2">
      <c r="A5516" s="3">
        <v>83494</v>
      </c>
      <c r="B5516" s="1" t="s">
        <v>172</v>
      </c>
      <c r="C5516" s="1" t="s">
        <v>114</v>
      </c>
      <c r="D5516" s="1" t="s">
        <v>130</v>
      </c>
      <c r="E5516" s="1" t="s">
        <v>101</v>
      </c>
      <c r="F5516" s="1" t="s">
        <v>101</v>
      </c>
      <c r="G5516" s="13" t="s">
        <v>354</v>
      </c>
      <c r="H5516" s="12">
        <v>40647</v>
      </c>
      <c r="I5516" s="12" t="s">
        <v>590</v>
      </c>
      <c r="J5516" s="12">
        <v>40638</v>
      </c>
      <c r="K5516" s="4">
        <v>3128</v>
      </c>
      <c r="L5516" s="1" t="s">
        <v>146</v>
      </c>
      <c r="M5516" s="1" t="s">
        <v>132</v>
      </c>
      <c r="N5516" s="1" t="s">
        <v>292</v>
      </c>
      <c r="O5516" s="1" t="s">
        <v>93</v>
      </c>
      <c r="P5516">
        <v>30</v>
      </c>
      <c r="Q5516">
        <v>120200</v>
      </c>
      <c r="R5516">
        <v>2394384</v>
      </c>
      <c r="S5516">
        <v>19.920000000000002</v>
      </c>
      <c r="T5516">
        <v>0.66</v>
      </c>
      <c r="U5516">
        <f t="shared" si="1692"/>
        <v>2394384</v>
      </c>
      <c r="V5516">
        <f t="shared" si="1693"/>
        <v>3606000</v>
      </c>
      <c r="W5516" s="1" t="s">
        <v>160</v>
      </c>
      <c r="X5516" s="1" t="s">
        <v>1236</v>
      </c>
      <c r="Y5516" s="1" t="s">
        <v>161</v>
      </c>
      <c r="Z5516" s="3">
        <v>13722</v>
      </c>
      <c r="AA5516" s="4">
        <f t="shared" si="1697"/>
        <v>13222</v>
      </c>
      <c r="AB5516" s="4">
        <f t="shared" si="1690"/>
        <v>15436.425766</v>
      </c>
      <c r="AC5516" s="4">
        <f t="shared" si="1691"/>
        <v>13222</v>
      </c>
      <c r="AD5516" s="4">
        <f t="shared" si="1698"/>
        <v>13222</v>
      </c>
      <c r="AE5516" s="4">
        <v>13222</v>
      </c>
      <c r="AF5516" s="4">
        <v>13222</v>
      </c>
      <c r="AG5516" s="4">
        <f t="shared" si="1699"/>
        <v>13222</v>
      </c>
      <c r="AI5516" t="e">
        <f t="shared" si="1694"/>
        <v>#N/A</v>
      </c>
      <c r="AJ5516">
        <v>4471.08</v>
      </c>
      <c r="AK5516" s="2">
        <v>4471.08</v>
      </c>
      <c r="AL5516" s="2">
        <f t="shared" si="1700"/>
        <v>4471.08</v>
      </c>
      <c r="AM5516" s="4"/>
      <c r="AN5516" t="e">
        <f>VLOOKUP([1]!Tabelle13[[#This Row],[Vlookup this ID for freight costs]],$AL$2:$AL$6811,2,FALSE)</f>
        <v>#REF!</v>
      </c>
      <c r="AP5516">
        <v>5162.29</v>
      </c>
      <c r="AQ5516">
        <v>5162.29</v>
      </c>
      <c r="AR5516" s="4">
        <v>14</v>
      </c>
      <c r="AS5516" s="4">
        <v>4</v>
      </c>
      <c r="AT5516" s="4">
        <v>2011</v>
      </c>
      <c r="AU5516" s="4">
        <v>5</v>
      </c>
      <c r="AV5516" s="4">
        <v>4</v>
      </c>
      <c r="AW5516" s="4">
        <v>2011</v>
      </c>
      <c r="AX5516" t="str">
        <f t="shared" si="1695"/>
        <v>No Delay</v>
      </c>
      <c r="AY5516">
        <f t="shared" si="1696"/>
        <v>0</v>
      </c>
    </row>
    <row r="5517" spans="1:51" x14ac:dyDescent="0.2">
      <c r="A5517" s="3">
        <v>10999</v>
      </c>
      <c r="B5517" s="1" t="s">
        <v>98</v>
      </c>
      <c r="C5517" s="1" t="s">
        <v>99</v>
      </c>
      <c r="D5517" s="1" t="s">
        <v>130</v>
      </c>
      <c r="E5517" s="1" t="s">
        <v>101</v>
      </c>
      <c r="F5517" s="1" t="s">
        <v>101</v>
      </c>
      <c r="G5517" s="13" t="s">
        <v>1589</v>
      </c>
      <c r="H5517" s="12">
        <v>39714</v>
      </c>
      <c r="I5517" s="12" t="s">
        <v>1589</v>
      </c>
      <c r="J5517" s="12">
        <v>39714</v>
      </c>
      <c r="K5517" s="4">
        <v>1077</v>
      </c>
      <c r="L5517" s="1" t="s">
        <v>146</v>
      </c>
      <c r="M5517" s="1" t="s">
        <v>132</v>
      </c>
      <c r="N5517" s="1" t="s">
        <v>196</v>
      </c>
      <c r="O5517" s="1" t="s">
        <v>93</v>
      </c>
      <c r="P5517">
        <v>60</v>
      </c>
      <c r="Q5517">
        <v>123317</v>
      </c>
      <c r="R5517">
        <v>912545.8</v>
      </c>
      <c r="S5517">
        <v>7.4</v>
      </c>
      <c r="T5517">
        <v>0.12</v>
      </c>
      <c r="U5517">
        <f t="shared" si="1692"/>
        <v>912545.8</v>
      </c>
      <c r="V5517">
        <f t="shared" si="1693"/>
        <v>7399020</v>
      </c>
      <c r="W5517" s="1" t="s">
        <v>204</v>
      </c>
      <c r="X5517" s="1" t="s">
        <v>1236</v>
      </c>
      <c r="Y5517" s="1" t="s">
        <v>205</v>
      </c>
      <c r="Z5517" s="3">
        <v>12547</v>
      </c>
      <c r="AA5517" s="4">
        <f t="shared" si="1697"/>
        <v>13253</v>
      </c>
      <c r="AB5517" s="4">
        <f t="shared" si="1690"/>
        <v>15778.509658600002</v>
      </c>
      <c r="AC5517" s="4">
        <f t="shared" si="1691"/>
        <v>13253</v>
      </c>
      <c r="AD5517" s="4">
        <f t="shared" si="1698"/>
        <v>13253</v>
      </c>
      <c r="AE5517" s="4">
        <v>13253</v>
      </c>
      <c r="AF5517" s="4">
        <v>13253</v>
      </c>
      <c r="AG5517" s="4">
        <f t="shared" si="1699"/>
        <v>13253</v>
      </c>
      <c r="AH5517" s="4">
        <v>83651</v>
      </c>
      <c r="AI5517">
        <f t="shared" si="1694"/>
        <v>5391</v>
      </c>
      <c r="AJ5517">
        <v>64506.78</v>
      </c>
      <c r="AK5517" s="2">
        <v>64506.78</v>
      </c>
      <c r="AL5517" s="2">
        <f t="shared" si="1700"/>
        <v>64506.78</v>
      </c>
      <c r="AM5517" s="4"/>
      <c r="AN5517" t="e">
        <f>VLOOKUP([1]!Tabelle13[[#This Row],[Vlookup this ID for freight costs]],$AL$2:$AL$6811,2,FALSE)</f>
        <v>#REF!</v>
      </c>
      <c r="AP5517">
        <v>1460.07</v>
      </c>
      <c r="AQ5517">
        <v>1460.07</v>
      </c>
      <c r="AR5517" s="4">
        <v>23</v>
      </c>
      <c r="AS5517" s="4">
        <v>9</v>
      </c>
      <c r="AT5517" s="4">
        <v>2008</v>
      </c>
      <c r="AU5517" s="4">
        <v>23</v>
      </c>
      <c r="AV5517" s="4">
        <v>9</v>
      </c>
      <c r="AW5517" s="4">
        <v>2008</v>
      </c>
      <c r="AX5517" t="str">
        <f t="shared" si="1695"/>
        <v>No Delay</v>
      </c>
      <c r="AY5517">
        <f t="shared" si="1696"/>
        <v>0</v>
      </c>
    </row>
    <row r="5518" spans="1:51" x14ac:dyDescent="0.2">
      <c r="A5518" s="3">
        <v>82671</v>
      </c>
      <c r="B5518" s="1" t="s">
        <v>140</v>
      </c>
      <c r="C5518" s="1" t="s">
        <v>99</v>
      </c>
      <c r="D5518" s="1" t="s">
        <v>130</v>
      </c>
      <c r="E5518" s="1" t="s">
        <v>101</v>
      </c>
      <c r="F5518" s="1" t="s">
        <v>101</v>
      </c>
      <c r="G5518" s="13" t="s">
        <v>588</v>
      </c>
      <c r="H5518" s="12">
        <v>41764</v>
      </c>
      <c r="I5518" s="12" t="s">
        <v>1101</v>
      </c>
      <c r="J5518" s="12">
        <v>41821</v>
      </c>
      <c r="K5518" s="4">
        <v>5633</v>
      </c>
      <c r="L5518" s="1" t="s">
        <v>146</v>
      </c>
      <c r="M5518" s="1" t="s">
        <v>132</v>
      </c>
      <c r="N5518" s="1" t="s">
        <v>1524</v>
      </c>
      <c r="O5518" s="1" t="s">
        <v>93</v>
      </c>
      <c r="P5518">
        <v>30</v>
      </c>
      <c r="Q5518">
        <v>116931</v>
      </c>
      <c r="R5518">
        <v>1260516.18</v>
      </c>
      <c r="S5518">
        <v>10.78</v>
      </c>
      <c r="T5518">
        <v>0.36</v>
      </c>
      <c r="U5518">
        <f t="shared" si="1692"/>
        <v>1260516.18</v>
      </c>
      <c r="V5518">
        <f t="shared" si="1693"/>
        <v>3507930</v>
      </c>
      <c r="W5518" s="1" t="s">
        <v>160</v>
      </c>
      <c r="X5518" s="1" t="s">
        <v>1236</v>
      </c>
      <c r="Y5518" s="1" t="s">
        <v>161</v>
      </c>
      <c r="Z5518" s="3">
        <v>11983</v>
      </c>
      <c r="AA5518" s="4">
        <f t="shared" si="1697"/>
        <v>13280</v>
      </c>
      <c r="AB5518" s="4">
        <f t="shared" si="1690"/>
        <v>15077.660207800001</v>
      </c>
      <c r="AC5518" s="4">
        <f t="shared" si="1691"/>
        <v>13280</v>
      </c>
      <c r="AD5518" s="4">
        <f t="shared" si="1698"/>
        <v>13280</v>
      </c>
      <c r="AE5518" s="4">
        <v>13280</v>
      </c>
      <c r="AF5518" s="4">
        <v>13280</v>
      </c>
      <c r="AG5518" s="4">
        <f t="shared" si="1699"/>
        <v>13280</v>
      </c>
      <c r="AI5518" t="e">
        <f t="shared" si="1694"/>
        <v>#N/A</v>
      </c>
      <c r="AJ5518">
        <v>7083.18</v>
      </c>
      <c r="AK5518" s="2">
        <v>7083.18</v>
      </c>
      <c r="AL5518" s="2">
        <f t="shared" si="1700"/>
        <v>7083.18</v>
      </c>
      <c r="AM5518" s="4"/>
      <c r="AN5518" t="e">
        <f>VLOOKUP([1]!Tabelle13[[#This Row],[Vlookup this ID for freight costs]],$AL$2:$AL$6811,2,FALSE)</f>
        <v>#REF!</v>
      </c>
      <c r="AP5518">
        <v>1559.26</v>
      </c>
      <c r="AQ5518">
        <v>1559.26</v>
      </c>
      <c r="AR5518" s="4">
        <v>5</v>
      </c>
      <c r="AS5518" s="4">
        <v>5</v>
      </c>
      <c r="AT5518" s="4">
        <v>2014</v>
      </c>
      <c r="AU5518" s="4">
        <v>1</v>
      </c>
      <c r="AV5518" s="4">
        <v>7</v>
      </c>
      <c r="AW5518" s="4">
        <v>2014</v>
      </c>
      <c r="AX5518" t="str">
        <f t="shared" si="1695"/>
        <v>Delay</v>
      </c>
      <c r="AY5518">
        <f t="shared" si="1696"/>
        <v>57</v>
      </c>
    </row>
    <row r="5519" spans="1:51" x14ac:dyDescent="0.2">
      <c r="A5519" s="3">
        <v>83128</v>
      </c>
      <c r="B5519" s="1" t="s">
        <v>386</v>
      </c>
      <c r="C5519" s="1" t="s">
        <v>73</v>
      </c>
      <c r="D5519" s="1" t="s">
        <v>130</v>
      </c>
      <c r="E5519" s="1" t="s">
        <v>101</v>
      </c>
      <c r="F5519" s="1" t="s">
        <v>101</v>
      </c>
      <c r="G5519" s="13" t="s">
        <v>387</v>
      </c>
      <c r="H5519" s="12">
        <v>41363</v>
      </c>
      <c r="I5519" s="12" t="s">
        <v>794</v>
      </c>
      <c r="J5519" s="12">
        <v>41372</v>
      </c>
      <c r="K5519" s="4">
        <v>4576</v>
      </c>
      <c r="L5519" s="1" t="s">
        <v>146</v>
      </c>
      <c r="M5519" s="1" t="s">
        <v>132</v>
      </c>
      <c r="N5519" s="1" t="s">
        <v>154</v>
      </c>
      <c r="O5519" s="1" t="s">
        <v>93</v>
      </c>
      <c r="P5519">
        <v>60</v>
      </c>
      <c r="Q5519">
        <v>21300</v>
      </c>
      <c r="R5519">
        <v>182754</v>
      </c>
      <c r="S5519">
        <v>8.58</v>
      </c>
      <c r="T5519">
        <v>0.14000000000000001</v>
      </c>
      <c r="U5519">
        <f t="shared" si="1692"/>
        <v>182754</v>
      </c>
      <c r="V5519">
        <f t="shared" si="1693"/>
        <v>1278000</v>
      </c>
      <c r="W5519" s="1" t="s">
        <v>160</v>
      </c>
      <c r="X5519" s="1" t="s">
        <v>1236</v>
      </c>
      <c r="Y5519" s="1" t="s">
        <v>161</v>
      </c>
      <c r="Z5519" s="3">
        <v>14451</v>
      </c>
      <c r="AA5519" s="4">
        <f t="shared" si="1697"/>
        <v>13288</v>
      </c>
      <c r="AB5519" s="4">
        <f t="shared" si="1690"/>
        <v>4582.3683460000002</v>
      </c>
      <c r="AC5519" s="4">
        <f t="shared" si="1691"/>
        <v>13288</v>
      </c>
      <c r="AD5519" s="4">
        <f t="shared" si="1698"/>
        <v>13288</v>
      </c>
      <c r="AE5519" s="4">
        <v>13288</v>
      </c>
      <c r="AF5519" s="4">
        <v>13288</v>
      </c>
      <c r="AG5519" s="4">
        <f t="shared" si="1699"/>
        <v>13288</v>
      </c>
      <c r="AI5519" t="e">
        <f t="shared" si="1694"/>
        <v>#N/A</v>
      </c>
      <c r="AJ5519">
        <v>14451.69</v>
      </c>
      <c r="AK5519" s="2">
        <v>14451.69</v>
      </c>
      <c r="AL5519" s="2">
        <f t="shared" si="1700"/>
        <v>14451.69</v>
      </c>
      <c r="AM5519" s="4"/>
      <c r="AN5519" t="e">
        <f>VLOOKUP([1]!Tabelle13[[#This Row],[Vlookup this ID for freight costs]],$AL$2:$AL$6811,2,FALSE)</f>
        <v>#REF!</v>
      </c>
      <c r="AP5519">
        <v>256.22000000000003</v>
      </c>
      <c r="AQ5519">
        <v>256.22000000000003</v>
      </c>
      <c r="AR5519" s="4">
        <v>30</v>
      </c>
      <c r="AS5519" s="4">
        <v>4</v>
      </c>
      <c r="AT5519" s="4">
        <v>2013</v>
      </c>
      <c r="AU5519" s="4">
        <v>8</v>
      </c>
      <c r="AV5519" s="4">
        <v>4</v>
      </c>
      <c r="AW5519" s="4">
        <v>2013</v>
      </c>
      <c r="AX5519" t="str">
        <f t="shared" si="1695"/>
        <v>No Delay</v>
      </c>
      <c r="AY5519">
        <f t="shared" si="1696"/>
        <v>9</v>
      </c>
    </row>
    <row r="5520" spans="1:51" x14ac:dyDescent="0.2">
      <c r="A5520" s="3">
        <v>85346</v>
      </c>
      <c r="B5520" s="1" t="s">
        <v>386</v>
      </c>
      <c r="C5520" s="1" t="s">
        <v>73</v>
      </c>
      <c r="D5520" s="1" t="s">
        <v>130</v>
      </c>
      <c r="E5520" s="1" t="s">
        <v>101</v>
      </c>
      <c r="F5520" s="1" t="s">
        <v>101</v>
      </c>
      <c r="G5520" s="13" t="s">
        <v>387</v>
      </c>
      <c r="H5520" s="12">
        <v>41363</v>
      </c>
      <c r="I5520" s="12" t="s">
        <v>794</v>
      </c>
      <c r="J5520" s="12">
        <v>41372</v>
      </c>
      <c r="K5520" s="4">
        <v>4578</v>
      </c>
      <c r="L5520" s="1" t="s">
        <v>146</v>
      </c>
      <c r="M5520" s="1" t="s">
        <v>132</v>
      </c>
      <c r="N5520" s="1" t="s">
        <v>154</v>
      </c>
      <c r="O5520" s="1" t="s">
        <v>93</v>
      </c>
      <c r="P5520">
        <v>60</v>
      </c>
      <c r="Q5520">
        <v>73271</v>
      </c>
      <c r="R5520">
        <v>628665.18000000005</v>
      </c>
      <c r="S5520">
        <v>8.58</v>
      </c>
      <c r="T5520">
        <v>0.14000000000000001</v>
      </c>
      <c r="U5520">
        <f t="shared" si="1692"/>
        <v>628665.18000000005</v>
      </c>
      <c r="V5520">
        <f t="shared" si="1693"/>
        <v>4396260</v>
      </c>
      <c r="W5520" s="1" t="s">
        <v>179</v>
      </c>
      <c r="X5520" s="1" t="s">
        <v>1236</v>
      </c>
      <c r="Y5520" s="1" t="s">
        <v>156</v>
      </c>
      <c r="Z5520" s="3">
        <v>14969</v>
      </c>
      <c r="AA5520" s="4">
        <f t="shared" si="1697"/>
        <v>13288</v>
      </c>
      <c r="AB5520" s="4">
        <f t="shared" si="1690"/>
        <v>10286.071259800001</v>
      </c>
      <c r="AC5520" s="4">
        <f t="shared" si="1691"/>
        <v>13288</v>
      </c>
      <c r="AD5520" s="4">
        <f t="shared" si="1698"/>
        <v>13288</v>
      </c>
      <c r="AE5520" s="3" t="s">
        <v>2682</v>
      </c>
      <c r="AF5520" s="3">
        <v>13288</v>
      </c>
      <c r="AG5520" s="4">
        <f>AI5520</f>
        <v>13288</v>
      </c>
      <c r="AH5520" s="4">
        <v>83128</v>
      </c>
      <c r="AI5520">
        <f t="shared" si="1694"/>
        <v>13288</v>
      </c>
      <c r="AJ5520" t="s">
        <v>2682</v>
      </c>
      <c r="AK5520" s="2">
        <v>14451.69</v>
      </c>
      <c r="AL5520" s="2">
        <f>AN5520</f>
        <v>14451.69</v>
      </c>
      <c r="AM5520" s="4">
        <v>83128</v>
      </c>
      <c r="AN5520">
        <f>INDEX($AJ$2:$AJ$6811,MATCH(AM5520,$A$2:$A$6811,0))</f>
        <v>14451.69</v>
      </c>
      <c r="AP5520">
        <v>881.39</v>
      </c>
      <c r="AQ5520">
        <v>881.39</v>
      </c>
      <c r="AR5520" s="4">
        <v>30</v>
      </c>
      <c r="AS5520" s="4">
        <v>4</v>
      </c>
      <c r="AT5520" s="4">
        <v>2013</v>
      </c>
      <c r="AU5520" s="4">
        <v>8</v>
      </c>
      <c r="AV5520" s="4">
        <v>4</v>
      </c>
      <c r="AW5520" s="4">
        <v>2013</v>
      </c>
      <c r="AX5520" t="str">
        <f t="shared" si="1695"/>
        <v>No Delay</v>
      </c>
      <c r="AY5520">
        <f t="shared" si="1696"/>
        <v>9</v>
      </c>
    </row>
    <row r="5521" spans="1:51" x14ac:dyDescent="0.2">
      <c r="A5521" s="3">
        <v>85350</v>
      </c>
      <c r="B5521" s="1" t="s">
        <v>175</v>
      </c>
      <c r="C5521" s="1" t="s">
        <v>165</v>
      </c>
      <c r="D5521" s="1" t="s">
        <v>130</v>
      </c>
      <c r="E5521" s="1" t="s">
        <v>101</v>
      </c>
      <c r="F5521" s="1" t="s">
        <v>101</v>
      </c>
      <c r="G5521" s="13" t="s">
        <v>919</v>
      </c>
      <c r="H5521" s="12">
        <v>41380</v>
      </c>
      <c r="I5521" s="12" t="s">
        <v>1532</v>
      </c>
      <c r="J5521" s="12">
        <v>41389</v>
      </c>
      <c r="K5521" s="4">
        <v>4662</v>
      </c>
      <c r="L5521" s="1" t="s">
        <v>146</v>
      </c>
      <c r="M5521" s="1" t="s">
        <v>132</v>
      </c>
      <c r="N5521" s="1" t="s">
        <v>1032</v>
      </c>
      <c r="O5521" s="1" t="s">
        <v>93</v>
      </c>
      <c r="P5521">
        <v>240</v>
      </c>
      <c r="Q5521">
        <v>36229</v>
      </c>
      <c r="R5521">
        <v>70646.55</v>
      </c>
      <c r="S5521">
        <v>1.95</v>
      </c>
      <c r="T5521">
        <v>0.01</v>
      </c>
      <c r="U5521">
        <f t="shared" si="1692"/>
        <v>70646.55</v>
      </c>
      <c r="V5521">
        <f t="shared" si="1693"/>
        <v>8694960</v>
      </c>
      <c r="W5521" s="1" t="s">
        <v>155</v>
      </c>
      <c r="X5521" s="1" t="s">
        <v>1236</v>
      </c>
      <c r="Y5521" s="1" t="s">
        <v>156</v>
      </c>
      <c r="Z5521" s="3">
        <v>11413</v>
      </c>
      <c r="AA5521" s="4">
        <f t="shared" si="1697"/>
        <v>13310</v>
      </c>
      <c r="AB5521" s="4">
        <f t="shared" si="1690"/>
        <v>6220.7932522000001</v>
      </c>
      <c r="AC5521" s="4">
        <f t="shared" si="1691"/>
        <v>13310</v>
      </c>
      <c r="AD5521" s="4">
        <f t="shared" si="1698"/>
        <v>13310</v>
      </c>
      <c r="AE5521" s="4">
        <v>13310</v>
      </c>
      <c r="AF5521" s="4">
        <v>13310</v>
      </c>
      <c r="AG5521" s="4">
        <f>AE5521</f>
        <v>13310</v>
      </c>
      <c r="AI5521" t="e">
        <f t="shared" si="1694"/>
        <v>#N/A</v>
      </c>
      <c r="AJ5521">
        <v>12203.29</v>
      </c>
      <c r="AK5521" s="2">
        <v>12203.29</v>
      </c>
      <c r="AL5521" s="2">
        <f>AJ5521</f>
        <v>12203.29</v>
      </c>
      <c r="AM5521" s="4"/>
      <c r="AN5521" t="e">
        <f>VLOOKUP([1]!Tabelle13[[#This Row],[Vlookup this ID for freight costs]],$AL$2:$AL$6811,2,FALSE)</f>
        <v>#REF!</v>
      </c>
      <c r="AP5521">
        <v>87.39</v>
      </c>
      <c r="AQ5521">
        <v>87.39</v>
      </c>
      <c r="AR5521" s="4">
        <v>16</v>
      </c>
      <c r="AS5521" s="4">
        <v>4</v>
      </c>
      <c r="AT5521" s="4">
        <v>2013</v>
      </c>
      <c r="AU5521" s="4">
        <v>25</v>
      </c>
      <c r="AV5521" s="4">
        <v>4</v>
      </c>
      <c r="AW5521" s="4">
        <v>2013</v>
      </c>
      <c r="AX5521" t="str">
        <f t="shared" si="1695"/>
        <v>Delay</v>
      </c>
      <c r="AY5521">
        <f t="shared" si="1696"/>
        <v>9</v>
      </c>
    </row>
    <row r="5522" spans="1:51" x14ac:dyDescent="0.2">
      <c r="A5522" s="3">
        <v>82558</v>
      </c>
      <c r="B5522" s="1" t="s">
        <v>151</v>
      </c>
      <c r="C5522" s="1" t="s">
        <v>65</v>
      </c>
      <c r="D5522" s="1" t="s">
        <v>130</v>
      </c>
      <c r="E5522" s="1" t="s">
        <v>152</v>
      </c>
      <c r="F5522" s="1" t="s">
        <v>152</v>
      </c>
      <c r="G5522" s="13" t="s">
        <v>641</v>
      </c>
      <c r="H5522" s="12">
        <v>41348</v>
      </c>
      <c r="I5522" s="12" t="s">
        <v>2635</v>
      </c>
      <c r="J5522" s="12">
        <v>41326</v>
      </c>
      <c r="K5522" s="4">
        <v>4467</v>
      </c>
      <c r="L5522" s="1" t="s">
        <v>146</v>
      </c>
      <c r="M5522" s="1" t="s">
        <v>132</v>
      </c>
      <c r="N5522" s="1" t="s">
        <v>292</v>
      </c>
      <c r="O5522" s="1" t="s">
        <v>93</v>
      </c>
      <c r="P5522">
        <v>30</v>
      </c>
      <c r="Q5522">
        <v>105014</v>
      </c>
      <c r="R5522">
        <v>1437641.66</v>
      </c>
      <c r="S5522">
        <v>13.69</v>
      </c>
      <c r="T5522">
        <v>0.46</v>
      </c>
      <c r="U5522">
        <f t="shared" si="1692"/>
        <v>1437641.66</v>
      </c>
      <c r="V5522">
        <f t="shared" si="1693"/>
        <v>3150420</v>
      </c>
      <c r="W5522" s="1" t="s">
        <v>160</v>
      </c>
      <c r="X5522" s="1" t="s">
        <v>1236</v>
      </c>
      <c r="Y5522" s="1" t="s">
        <v>161</v>
      </c>
      <c r="Z5522" s="3">
        <v>7348</v>
      </c>
      <c r="AA5522" s="4">
        <f t="shared" si="1697"/>
        <v>13392</v>
      </c>
      <c r="AB5522" s="4">
        <f t="shared" si="1690"/>
        <v>13769.795675200001</v>
      </c>
      <c r="AC5522" s="4">
        <f t="shared" si="1691"/>
        <v>13392</v>
      </c>
      <c r="AD5522" s="4">
        <f t="shared" si="1698"/>
        <v>13392</v>
      </c>
      <c r="AE5522" s="4">
        <v>13392</v>
      </c>
      <c r="AF5522" s="4">
        <v>13392</v>
      </c>
      <c r="AG5522" s="4">
        <f>AE5522</f>
        <v>13392</v>
      </c>
      <c r="AI5522" t="e">
        <f t="shared" si="1694"/>
        <v>#N/A</v>
      </c>
      <c r="AJ5522">
        <v>37242.5</v>
      </c>
      <c r="AK5522" s="2">
        <v>37242.5</v>
      </c>
      <c r="AL5522" s="2">
        <f>AJ5522</f>
        <v>37242.5</v>
      </c>
      <c r="AM5522" s="4"/>
      <c r="AN5522" t="e">
        <f>VLOOKUP([1]!Tabelle13[[#This Row],[Vlookup this ID for freight costs]],$AL$2:$AL$6811,2,FALSE)</f>
        <v>#REF!</v>
      </c>
      <c r="AP5522">
        <v>2015.57</v>
      </c>
      <c r="AQ5522">
        <v>2015.57</v>
      </c>
      <c r="AR5522" s="4">
        <v>15</v>
      </c>
      <c r="AS5522" s="4">
        <v>4</v>
      </c>
      <c r="AT5522" s="4">
        <v>2013</v>
      </c>
      <c r="AU5522" s="4">
        <v>21</v>
      </c>
      <c r="AV5522" s="4">
        <v>2</v>
      </c>
      <c r="AW5522" s="4">
        <v>2013</v>
      </c>
      <c r="AX5522" t="str">
        <f t="shared" si="1695"/>
        <v>No Delay</v>
      </c>
      <c r="AY5522">
        <f t="shared" si="1696"/>
        <v>0</v>
      </c>
    </row>
    <row r="5523" spans="1:51" x14ac:dyDescent="0.2">
      <c r="A5523" s="3">
        <v>85586</v>
      </c>
      <c r="B5523" s="1" t="s">
        <v>175</v>
      </c>
      <c r="C5523" s="1" t="s">
        <v>165</v>
      </c>
      <c r="D5523" s="1" t="s">
        <v>130</v>
      </c>
      <c r="E5523" s="1" t="s">
        <v>101</v>
      </c>
      <c r="F5523" s="1" t="s">
        <v>101</v>
      </c>
      <c r="G5523" s="13" t="s">
        <v>746</v>
      </c>
      <c r="H5523" s="12">
        <v>42124</v>
      </c>
      <c r="I5523" s="12" t="s">
        <v>1741</v>
      </c>
      <c r="J5523" s="12">
        <v>42118</v>
      </c>
      <c r="K5523" s="4">
        <v>6462</v>
      </c>
      <c r="L5523" s="1" t="s">
        <v>146</v>
      </c>
      <c r="M5523" s="1" t="s">
        <v>132</v>
      </c>
      <c r="N5523" s="1" t="s">
        <v>1524</v>
      </c>
      <c r="O5523" s="1" t="s">
        <v>93</v>
      </c>
      <c r="P5523">
        <v>30</v>
      </c>
      <c r="Q5523">
        <v>101900</v>
      </c>
      <c r="R5523">
        <v>978240</v>
      </c>
      <c r="S5523">
        <v>9.6</v>
      </c>
      <c r="T5523">
        <v>0.32</v>
      </c>
      <c r="U5523">
        <f t="shared" si="1692"/>
        <v>978240</v>
      </c>
      <c r="V5523">
        <f t="shared" si="1693"/>
        <v>3057000</v>
      </c>
      <c r="W5523" s="1" t="s">
        <v>160</v>
      </c>
      <c r="X5523" s="1" t="s">
        <v>1236</v>
      </c>
      <c r="Y5523" s="1" t="s">
        <v>161</v>
      </c>
      <c r="Z5523" s="3">
        <v>10896</v>
      </c>
      <c r="AA5523" s="4">
        <f>AB5523</f>
        <v>13428.070562000001</v>
      </c>
      <c r="AB5523" s="2">
        <f>2245.156962+0.109744*Q5523</f>
        <v>13428.070562000001</v>
      </c>
      <c r="AC5523" s="4">
        <f>AD5523</f>
        <v>13428.070562000001</v>
      </c>
      <c r="AD5523" s="4">
        <f t="shared" si="1698"/>
        <v>13428.070562000001</v>
      </c>
      <c r="AE5523" s="4" t="s">
        <v>62</v>
      </c>
      <c r="AG5523" s="4" t="str">
        <f>AE5523</f>
        <v>Weight Captured Separately</v>
      </c>
      <c r="AI5523" t="e">
        <f t="shared" si="1694"/>
        <v>#N/A</v>
      </c>
      <c r="AJ5523" t="s">
        <v>81</v>
      </c>
      <c r="AK5523" s="2"/>
      <c r="AL5523" s="2" t="str">
        <f>AJ5523</f>
        <v>Freight Included in Commodity Cost</v>
      </c>
      <c r="AM5523" s="4"/>
      <c r="AN5523" t="e">
        <f>VLOOKUP([1]!Tabelle13[[#This Row],[Vlookup this ID for freight costs]],$AL$2:$AL$6811,2,FALSE)</f>
        <v>#REF!</v>
      </c>
      <c r="AO5523">
        <f>IF(AK:AK="",AC:AC*6.242+1.383 -2.844 + 3.145 -2.265  -2.026,AK:AK)</f>
        <v>83815.409448004022</v>
      </c>
      <c r="AP5523">
        <v>1151.3900000000001</v>
      </c>
      <c r="AQ5523">
        <v>1151.3900000000001</v>
      </c>
      <c r="AR5523" s="4">
        <v>30</v>
      </c>
      <c r="AS5523" s="4">
        <v>4</v>
      </c>
      <c r="AT5523" s="4">
        <v>2015</v>
      </c>
      <c r="AU5523" s="4">
        <v>24</v>
      </c>
      <c r="AV5523" s="4">
        <v>4</v>
      </c>
      <c r="AW5523" s="4">
        <v>2015</v>
      </c>
      <c r="AX5523" t="str">
        <f t="shared" si="1695"/>
        <v>No Delay</v>
      </c>
      <c r="AY5523">
        <f t="shared" si="1696"/>
        <v>0</v>
      </c>
    </row>
    <row r="5524" spans="1:51" x14ac:dyDescent="0.2">
      <c r="A5524" s="3">
        <v>83053</v>
      </c>
      <c r="B5524" s="1" t="s">
        <v>151</v>
      </c>
      <c r="C5524" s="1" t="s">
        <v>65</v>
      </c>
      <c r="D5524" s="1" t="s">
        <v>130</v>
      </c>
      <c r="E5524" s="1" t="s">
        <v>152</v>
      </c>
      <c r="F5524" s="1" t="s">
        <v>152</v>
      </c>
      <c r="G5524" s="13" t="s">
        <v>1148</v>
      </c>
      <c r="H5524" s="12">
        <v>41123</v>
      </c>
      <c r="I5524" s="12" t="s">
        <v>578</v>
      </c>
      <c r="J5524" s="12">
        <v>41099</v>
      </c>
      <c r="K5524" s="4">
        <v>4018</v>
      </c>
      <c r="L5524" s="1" t="s">
        <v>146</v>
      </c>
      <c r="M5524" s="1" t="s">
        <v>132</v>
      </c>
      <c r="N5524" s="1" t="s">
        <v>265</v>
      </c>
      <c r="O5524" s="1" t="s">
        <v>93</v>
      </c>
      <c r="P5524">
        <v>60</v>
      </c>
      <c r="Q5524">
        <v>99999</v>
      </c>
      <c r="R5524">
        <v>243997.56</v>
      </c>
      <c r="S5524">
        <v>2.44</v>
      </c>
      <c r="T5524">
        <v>0.04</v>
      </c>
      <c r="U5524">
        <f t="shared" si="1692"/>
        <v>243997.56</v>
      </c>
      <c r="V5524">
        <f t="shared" si="1693"/>
        <v>5999940</v>
      </c>
      <c r="W5524" s="1" t="s">
        <v>160</v>
      </c>
      <c r="X5524" s="1" t="s">
        <v>1236</v>
      </c>
      <c r="Y5524" s="1" t="s">
        <v>161</v>
      </c>
      <c r="Z5524" s="3">
        <v>7348</v>
      </c>
      <c r="AA5524" s="4">
        <f t="shared" si="1697"/>
        <v>13437</v>
      </c>
      <c r="AB5524" s="4">
        <f t="shared" ref="AB5524:AB5542" si="1701" xml:space="preserve"> 2244.740206  + 0.1097478*Q5524</f>
        <v>13219.410458200002</v>
      </c>
      <c r="AC5524" s="4">
        <f t="shared" ref="AC5524:AC5542" si="1702">AF5524</f>
        <v>13437</v>
      </c>
      <c r="AD5524" s="4">
        <f t="shared" si="1698"/>
        <v>22977.692307692309</v>
      </c>
      <c r="AE5524" s="4">
        <v>13437</v>
      </c>
      <c r="AF5524" s="4">
        <v>13437</v>
      </c>
      <c r="AG5524" s="4">
        <f>AE5524</f>
        <v>13437</v>
      </c>
      <c r="AI5524" t="e">
        <f t="shared" si="1694"/>
        <v>#N/A</v>
      </c>
      <c r="AJ5524">
        <v>21347.119999999999</v>
      </c>
      <c r="AK5524" s="2">
        <v>21347.119999999999</v>
      </c>
      <c r="AL5524" s="2">
        <f>AJ5524</f>
        <v>21347.119999999999</v>
      </c>
      <c r="AM5524" s="4"/>
      <c r="AN5524" t="e">
        <f>VLOOKUP([1]!Tabelle13[[#This Row],[Vlookup this ID for freight costs]],$AL$2:$AL$6811,2,FALSE)</f>
        <v>#REF!</v>
      </c>
      <c r="AP5524">
        <v>342.08</v>
      </c>
      <c r="AQ5524">
        <v>342.08</v>
      </c>
      <c r="AR5524" s="4">
        <v>2</v>
      </c>
      <c r="AS5524" s="4">
        <v>8</v>
      </c>
      <c r="AT5524" s="4">
        <v>2012</v>
      </c>
      <c r="AU5524" s="4">
        <v>9</v>
      </c>
      <c r="AV5524" s="4">
        <v>7</v>
      </c>
      <c r="AW5524" s="4">
        <v>2012</v>
      </c>
      <c r="AX5524" t="str">
        <f t="shared" si="1695"/>
        <v>No Delay</v>
      </c>
      <c r="AY5524">
        <f t="shared" si="1696"/>
        <v>0</v>
      </c>
    </row>
    <row r="5525" spans="1:51" x14ac:dyDescent="0.2">
      <c r="A5525" s="3">
        <v>84179</v>
      </c>
      <c r="B5525" s="1" t="s">
        <v>151</v>
      </c>
      <c r="C5525" s="1" t="s">
        <v>65</v>
      </c>
      <c r="D5525" s="1" t="s">
        <v>130</v>
      </c>
      <c r="E5525" s="1" t="s">
        <v>152</v>
      </c>
      <c r="F5525" s="1" t="s">
        <v>152</v>
      </c>
      <c r="G5525" s="13" t="s">
        <v>1148</v>
      </c>
      <c r="H5525" s="12">
        <v>41123</v>
      </c>
      <c r="I5525" s="12" t="s">
        <v>578</v>
      </c>
      <c r="J5525" s="12">
        <v>41099</v>
      </c>
      <c r="K5525" s="4">
        <v>4021</v>
      </c>
      <c r="L5525" s="1" t="s">
        <v>146</v>
      </c>
      <c r="M5525" s="1" t="s">
        <v>132</v>
      </c>
      <c r="N5525" s="1" t="s">
        <v>265</v>
      </c>
      <c r="O5525" s="1" t="s">
        <v>93</v>
      </c>
      <c r="P5525">
        <v>60</v>
      </c>
      <c r="Q5525">
        <v>37844</v>
      </c>
      <c r="R5525">
        <v>92339.36</v>
      </c>
      <c r="S5525">
        <v>2.44</v>
      </c>
      <c r="T5525">
        <v>0.04</v>
      </c>
      <c r="U5525">
        <f t="shared" si="1692"/>
        <v>92339.36</v>
      </c>
      <c r="V5525">
        <f t="shared" si="1693"/>
        <v>2270640</v>
      </c>
      <c r="W5525" s="1" t="s">
        <v>179</v>
      </c>
      <c r="X5525" s="1" t="s">
        <v>1236</v>
      </c>
      <c r="Y5525" s="1" t="s">
        <v>156</v>
      </c>
      <c r="Z5525" s="3">
        <v>7726</v>
      </c>
      <c r="AA5525" s="4">
        <f t="shared" si="1697"/>
        <v>13437</v>
      </c>
      <c r="AB5525" s="4">
        <f t="shared" si="1701"/>
        <v>6398.0359492000007</v>
      </c>
      <c r="AC5525" s="4">
        <f t="shared" si="1702"/>
        <v>13437</v>
      </c>
      <c r="AD5525" s="4">
        <f t="shared" si="1698"/>
        <v>13437</v>
      </c>
      <c r="AE5525" s="3" t="s">
        <v>2683</v>
      </c>
      <c r="AF5525" s="3">
        <v>13437</v>
      </c>
      <c r="AG5525" s="4">
        <f>AI5525</f>
        <v>13437</v>
      </c>
      <c r="AH5525" s="4">
        <v>83053</v>
      </c>
      <c r="AI5525">
        <f t="shared" si="1694"/>
        <v>13437</v>
      </c>
      <c r="AJ5525" t="s">
        <v>2683</v>
      </c>
      <c r="AK5525" s="2">
        <v>21347.119999999999</v>
      </c>
      <c r="AL5525" s="2">
        <f>AN5525</f>
        <v>21347.119999999999</v>
      </c>
      <c r="AM5525" s="4">
        <v>83053</v>
      </c>
      <c r="AN5525">
        <f>INDEX($AJ$2:$AJ$6811,MATCH(AM5525,$A$2:$A$6811,0))</f>
        <v>21347.119999999999</v>
      </c>
      <c r="AP5525">
        <v>129.46</v>
      </c>
      <c r="AQ5525">
        <v>129.46</v>
      </c>
      <c r="AR5525" s="4">
        <v>2</v>
      </c>
      <c r="AS5525" s="4">
        <v>8</v>
      </c>
      <c r="AT5525" s="4">
        <v>2012</v>
      </c>
      <c r="AU5525" s="4">
        <v>9</v>
      </c>
      <c r="AV5525" s="4">
        <v>7</v>
      </c>
      <c r="AW5525" s="4">
        <v>2012</v>
      </c>
      <c r="AX5525" t="str">
        <f t="shared" si="1695"/>
        <v>No Delay</v>
      </c>
      <c r="AY5525">
        <f t="shared" si="1696"/>
        <v>0</v>
      </c>
    </row>
    <row r="5526" spans="1:51" x14ac:dyDescent="0.2">
      <c r="A5526" s="3">
        <v>85591</v>
      </c>
      <c r="B5526" s="1" t="s">
        <v>368</v>
      </c>
      <c r="C5526" s="1" t="s">
        <v>73</v>
      </c>
      <c r="D5526" s="1" t="s">
        <v>130</v>
      </c>
      <c r="E5526" s="1" t="s">
        <v>101</v>
      </c>
      <c r="F5526" s="1" t="s">
        <v>101</v>
      </c>
      <c r="G5526" s="13" t="s">
        <v>746</v>
      </c>
      <c r="H5526" s="12">
        <v>42124</v>
      </c>
      <c r="I5526" s="12" t="s">
        <v>746</v>
      </c>
      <c r="J5526" s="12">
        <v>42124</v>
      </c>
      <c r="K5526" s="4">
        <v>6490</v>
      </c>
      <c r="L5526" s="1" t="s">
        <v>146</v>
      </c>
      <c r="M5526" s="1" t="s">
        <v>132</v>
      </c>
      <c r="N5526" s="1" t="s">
        <v>599</v>
      </c>
      <c r="O5526" s="1" t="s">
        <v>93</v>
      </c>
      <c r="P5526">
        <v>60</v>
      </c>
      <c r="Q5526">
        <v>149944</v>
      </c>
      <c r="R5526">
        <v>539798.4</v>
      </c>
      <c r="S5526">
        <v>3.6</v>
      </c>
      <c r="T5526">
        <v>0.06</v>
      </c>
      <c r="U5526">
        <f t="shared" si="1692"/>
        <v>539798.4</v>
      </c>
      <c r="V5526">
        <f t="shared" si="1693"/>
        <v>8996640</v>
      </c>
      <c r="W5526" s="1" t="s">
        <v>1155</v>
      </c>
      <c r="X5526" s="1" t="s">
        <v>1236</v>
      </c>
      <c r="Y5526" s="1" t="s">
        <v>156</v>
      </c>
      <c r="Z5526" s="3">
        <v>14969</v>
      </c>
      <c r="AA5526" s="4">
        <f t="shared" si="1697"/>
        <v>13469</v>
      </c>
      <c r="AB5526" s="4">
        <f t="shared" si="1701"/>
        <v>18700.764329199999</v>
      </c>
      <c r="AC5526" s="4">
        <f t="shared" si="1702"/>
        <v>13469</v>
      </c>
      <c r="AD5526" s="4">
        <f t="shared" si="1698"/>
        <v>13469</v>
      </c>
      <c r="AE5526" s="3" t="s">
        <v>2511</v>
      </c>
      <c r="AF5526" s="3">
        <v>13469</v>
      </c>
      <c r="AG5526" s="4">
        <f>AI5526</f>
        <v>13469</v>
      </c>
      <c r="AH5526" s="4">
        <v>83907</v>
      </c>
      <c r="AI5526">
        <f t="shared" si="1694"/>
        <v>13469</v>
      </c>
      <c r="AJ5526" t="s">
        <v>2511</v>
      </c>
      <c r="AK5526" s="2">
        <v>16679.87</v>
      </c>
      <c r="AL5526" s="2">
        <f>AN5526</f>
        <v>16679.87</v>
      </c>
      <c r="AM5526" s="4">
        <v>83907</v>
      </c>
      <c r="AN5526">
        <f>INDEX($AJ$2:$AJ$6811,MATCH(AM5526,$A$2:$A$6811,0))</f>
        <v>16679.87</v>
      </c>
      <c r="AP5526">
        <v>635.34</v>
      </c>
      <c r="AQ5526">
        <v>635.34</v>
      </c>
      <c r="AR5526" s="4">
        <v>30</v>
      </c>
      <c r="AS5526" s="4">
        <v>4</v>
      </c>
      <c r="AT5526" s="4">
        <v>2015</v>
      </c>
      <c r="AU5526" s="4">
        <v>30</v>
      </c>
      <c r="AV5526" s="4">
        <v>4</v>
      </c>
      <c r="AW5526" s="4">
        <v>2015</v>
      </c>
      <c r="AX5526" t="str">
        <f t="shared" si="1695"/>
        <v>No Delay</v>
      </c>
      <c r="AY5526">
        <f t="shared" si="1696"/>
        <v>0</v>
      </c>
    </row>
    <row r="5527" spans="1:51" x14ac:dyDescent="0.2">
      <c r="A5527" s="3">
        <v>83907</v>
      </c>
      <c r="B5527" s="1" t="s">
        <v>368</v>
      </c>
      <c r="C5527" s="1" t="s">
        <v>73</v>
      </c>
      <c r="D5527" s="1" t="s">
        <v>130</v>
      </c>
      <c r="E5527" s="1" t="s">
        <v>101</v>
      </c>
      <c r="F5527" s="1" t="s">
        <v>101</v>
      </c>
      <c r="G5527" s="13" t="s">
        <v>746</v>
      </c>
      <c r="H5527" s="12">
        <v>42124</v>
      </c>
      <c r="I5527" s="12" t="s">
        <v>746</v>
      </c>
      <c r="J5527" s="12">
        <v>42124</v>
      </c>
      <c r="K5527" s="4">
        <v>6489</v>
      </c>
      <c r="L5527" s="1" t="s">
        <v>146</v>
      </c>
      <c r="M5527" s="1" t="s">
        <v>132</v>
      </c>
      <c r="N5527" s="1" t="s">
        <v>599</v>
      </c>
      <c r="O5527" s="1" t="s">
        <v>93</v>
      </c>
      <c r="P5527">
        <v>60</v>
      </c>
      <c r="Q5527">
        <v>15935</v>
      </c>
      <c r="R5527">
        <v>57366</v>
      </c>
      <c r="S5527">
        <v>3.6</v>
      </c>
      <c r="T5527">
        <v>0.06</v>
      </c>
      <c r="U5527">
        <f t="shared" si="1692"/>
        <v>57366</v>
      </c>
      <c r="V5527">
        <f t="shared" si="1693"/>
        <v>956100</v>
      </c>
      <c r="W5527" s="1" t="s">
        <v>160</v>
      </c>
      <c r="X5527" s="1" t="s">
        <v>1236</v>
      </c>
      <c r="Y5527" s="1" t="s">
        <v>161</v>
      </c>
      <c r="Z5527" s="3">
        <v>14451</v>
      </c>
      <c r="AA5527" s="4">
        <f t="shared" si="1697"/>
        <v>13469</v>
      </c>
      <c r="AB5527" s="4">
        <f t="shared" si="1701"/>
        <v>3993.5713990000004</v>
      </c>
      <c r="AC5527" s="4">
        <f t="shared" si="1702"/>
        <v>13469</v>
      </c>
      <c r="AD5527" s="4">
        <f t="shared" si="1698"/>
        <v>13469</v>
      </c>
      <c r="AE5527" s="4">
        <v>13469</v>
      </c>
      <c r="AF5527" s="4">
        <v>13469</v>
      </c>
      <c r="AG5527" s="4">
        <f>AE5527</f>
        <v>13469</v>
      </c>
      <c r="AI5527" t="e">
        <f t="shared" si="1694"/>
        <v>#N/A</v>
      </c>
      <c r="AJ5527">
        <v>16679.87</v>
      </c>
      <c r="AK5527" s="2">
        <v>16679.87</v>
      </c>
      <c r="AL5527" s="2">
        <f>AJ5527</f>
        <v>16679.87</v>
      </c>
      <c r="AM5527" s="4"/>
      <c r="AN5527" t="e">
        <f>VLOOKUP([1]!Tabelle13[[#This Row],[Vlookup this ID for freight costs]],$AL$2:$AL$6811,2,FALSE)</f>
        <v>#REF!</v>
      </c>
      <c r="AP5527">
        <v>67.52</v>
      </c>
      <c r="AQ5527">
        <v>67.52</v>
      </c>
      <c r="AR5527" s="4">
        <v>30</v>
      </c>
      <c r="AS5527" s="4">
        <v>4</v>
      </c>
      <c r="AT5527" s="4">
        <v>2015</v>
      </c>
      <c r="AU5527" s="4">
        <v>30</v>
      </c>
      <c r="AV5527" s="4">
        <v>4</v>
      </c>
      <c r="AW5527" s="4">
        <v>2015</v>
      </c>
      <c r="AX5527" t="str">
        <f t="shared" si="1695"/>
        <v>No Delay</v>
      </c>
      <c r="AY5527">
        <f t="shared" si="1696"/>
        <v>0</v>
      </c>
    </row>
    <row r="5528" spans="1:51" x14ac:dyDescent="0.2">
      <c r="A5528" s="3">
        <v>84143</v>
      </c>
      <c r="B5528" s="1" t="s">
        <v>172</v>
      </c>
      <c r="C5528" s="1" t="s">
        <v>114</v>
      </c>
      <c r="D5528" s="1" t="s">
        <v>130</v>
      </c>
      <c r="E5528" s="1" t="s">
        <v>101</v>
      </c>
      <c r="F5528" s="1" t="s">
        <v>101</v>
      </c>
      <c r="G5528" s="13" t="s">
        <v>1455</v>
      </c>
      <c r="H5528" s="12">
        <v>41026</v>
      </c>
      <c r="I5528" s="12" t="s">
        <v>822</v>
      </c>
      <c r="J5528" s="12">
        <v>40956</v>
      </c>
      <c r="K5528" s="4">
        <v>3759</v>
      </c>
      <c r="L5528" s="1" t="s">
        <v>146</v>
      </c>
      <c r="M5528" s="1" t="s">
        <v>132</v>
      </c>
      <c r="N5528" s="1" t="s">
        <v>167</v>
      </c>
      <c r="O5528" s="1" t="s">
        <v>93</v>
      </c>
      <c r="P5528">
        <v>30</v>
      </c>
      <c r="Q5528">
        <v>56386</v>
      </c>
      <c r="R5528">
        <v>232310.32</v>
      </c>
      <c r="S5528">
        <v>4.12</v>
      </c>
      <c r="T5528">
        <v>0.14000000000000001</v>
      </c>
      <c r="U5528">
        <f t="shared" si="1692"/>
        <v>232310.32</v>
      </c>
      <c r="V5528">
        <f t="shared" si="1693"/>
        <v>1691580</v>
      </c>
      <c r="W5528" s="1" t="s">
        <v>197</v>
      </c>
      <c r="X5528" s="1" t="s">
        <v>1236</v>
      </c>
      <c r="Y5528" s="1" t="s">
        <v>3082</v>
      </c>
      <c r="Z5528" s="3">
        <v>13092</v>
      </c>
      <c r="AA5528" s="4">
        <f t="shared" si="1697"/>
        <v>13472</v>
      </c>
      <c r="AB5528" s="4">
        <f t="shared" si="1701"/>
        <v>8432.9796568000002</v>
      </c>
      <c r="AC5528" s="4">
        <f t="shared" si="1702"/>
        <v>13472</v>
      </c>
      <c r="AD5528" s="4">
        <f t="shared" si="1698"/>
        <v>13472</v>
      </c>
      <c r="AE5528" s="3" t="s">
        <v>2684</v>
      </c>
      <c r="AF5528" s="3">
        <v>13472</v>
      </c>
      <c r="AG5528" s="4">
        <f>AI5528</f>
        <v>13472</v>
      </c>
      <c r="AH5528" s="4">
        <v>82448</v>
      </c>
      <c r="AI5528">
        <f t="shared" si="1694"/>
        <v>13472</v>
      </c>
      <c r="AJ5528" t="s">
        <v>2684</v>
      </c>
      <c r="AK5528" s="2">
        <v>11292.05</v>
      </c>
      <c r="AL5528" s="2">
        <f>AN5528</f>
        <v>11292.05</v>
      </c>
      <c r="AM5528" s="4">
        <v>82448</v>
      </c>
      <c r="AN5528">
        <f>INDEX($AJ$2:$AJ$6811,MATCH(AM5528,$A$2:$A$6811,0))</f>
        <v>11292.05</v>
      </c>
      <c r="AP5528">
        <v>325.7</v>
      </c>
      <c r="AQ5528">
        <v>325.7</v>
      </c>
      <c r="AR5528" s="4">
        <v>27</v>
      </c>
      <c r="AS5528" s="4">
        <v>4</v>
      </c>
      <c r="AT5528" s="4">
        <v>2012</v>
      </c>
      <c r="AU5528" s="4">
        <v>17</v>
      </c>
      <c r="AV5528" s="4">
        <v>2</v>
      </c>
      <c r="AW5528" s="4">
        <v>2012</v>
      </c>
      <c r="AX5528" t="str">
        <f t="shared" si="1695"/>
        <v>No Delay</v>
      </c>
      <c r="AY5528">
        <f t="shared" si="1696"/>
        <v>0</v>
      </c>
    </row>
    <row r="5529" spans="1:51" x14ac:dyDescent="0.2">
      <c r="A5529" s="3">
        <v>85826</v>
      </c>
      <c r="B5529" s="1" t="s">
        <v>172</v>
      </c>
      <c r="C5529" s="1" t="s">
        <v>114</v>
      </c>
      <c r="D5529" s="1" t="s">
        <v>130</v>
      </c>
      <c r="E5529" s="1" t="s">
        <v>101</v>
      </c>
      <c r="F5529" s="1" t="s">
        <v>101</v>
      </c>
      <c r="G5529" s="13" t="s">
        <v>1455</v>
      </c>
      <c r="H5529" s="12">
        <v>41026</v>
      </c>
      <c r="I5529" s="12" t="s">
        <v>822</v>
      </c>
      <c r="J5529" s="12">
        <v>40956</v>
      </c>
      <c r="K5529" s="4">
        <v>3761</v>
      </c>
      <c r="L5529" s="1" t="s">
        <v>146</v>
      </c>
      <c r="M5529" s="1" t="s">
        <v>132</v>
      </c>
      <c r="N5529" s="1" t="s">
        <v>167</v>
      </c>
      <c r="O5529" s="1" t="s">
        <v>93</v>
      </c>
      <c r="P5529">
        <v>30</v>
      </c>
      <c r="Q5529">
        <v>113614</v>
      </c>
      <c r="R5529">
        <v>468089.68</v>
      </c>
      <c r="S5529">
        <v>4.12</v>
      </c>
      <c r="T5529">
        <v>0.14000000000000001</v>
      </c>
      <c r="U5529">
        <f t="shared" si="1692"/>
        <v>468089.68</v>
      </c>
      <c r="V5529">
        <f t="shared" si="1693"/>
        <v>3408420</v>
      </c>
      <c r="W5529" s="1" t="s">
        <v>160</v>
      </c>
      <c r="X5529" s="1" t="s">
        <v>1236</v>
      </c>
      <c r="Y5529" s="1" t="s">
        <v>161</v>
      </c>
      <c r="Z5529" s="3">
        <v>13722</v>
      </c>
      <c r="AA5529" s="4">
        <f t="shared" si="1697"/>
        <v>13472</v>
      </c>
      <c r="AB5529" s="4">
        <f t="shared" si="1701"/>
        <v>14713.626755200001</v>
      </c>
      <c r="AC5529" s="4">
        <f t="shared" si="1702"/>
        <v>13472</v>
      </c>
      <c r="AD5529" s="4">
        <f t="shared" si="1698"/>
        <v>13472</v>
      </c>
      <c r="AE5529" s="3" t="s">
        <v>2684</v>
      </c>
      <c r="AF5529" s="3">
        <v>13472</v>
      </c>
      <c r="AG5529" s="4">
        <f>AI5529</f>
        <v>13472</v>
      </c>
      <c r="AH5529" s="4">
        <v>82448</v>
      </c>
      <c r="AI5529">
        <f t="shared" si="1694"/>
        <v>13472</v>
      </c>
      <c r="AJ5529" t="s">
        <v>2684</v>
      </c>
      <c r="AK5529" s="2">
        <v>11292.05</v>
      </c>
      <c r="AL5529" s="2">
        <f>AN5529</f>
        <v>11292.05</v>
      </c>
      <c r="AM5529" s="4">
        <v>82448</v>
      </c>
      <c r="AN5529">
        <f>INDEX($AJ$2:$AJ$6811,MATCH(AM5529,$A$2:$A$6811,0))</f>
        <v>11292.05</v>
      </c>
      <c r="AP5529">
        <v>656.26</v>
      </c>
      <c r="AQ5529">
        <v>656.26</v>
      </c>
      <c r="AR5529" s="4">
        <v>27</v>
      </c>
      <c r="AS5529" s="4">
        <v>4</v>
      </c>
      <c r="AT5529" s="4">
        <v>2012</v>
      </c>
      <c r="AU5529" s="4">
        <v>17</v>
      </c>
      <c r="AV5529" s="4">
        <v>2</v>
      </c>
      <c r="AW5529" s="4">
        <v>2012</v>
      </c>
      <c r="AX5529" t="str">
        <f t="shared" si="1695"/>
        <v>No Delay</v>
      </c>
      <c r="AY5529">
        <f t="shared" si="1696"/>
        <v>0</v>
      </c>
    </row>
    <row r="5530" spans="1:51" x14ac:dyDescent="0.2">
      <c r="A5530" s="3">
        <v>82448</v>
      </c>
      <c r="B5530" s="1" t="s">
        <v>172</v>
      </c>
      <c r="C5530" s="1" t="s">
        <v>114</v>
      </c>
      <c r="D5530" s="1" t="s">
        <v>130</v>
      </c>
      <c r="E5530" s="1" t="s">
        <v>101</v>
      </c>
      <c r="F5530" s="1" t="s">
        <v>101</v>
      </c>
      <c r="G5530" s="13" t="s">
        <v>1455</v>
      </c>
      <c r="H5530" s="12">
        <v>41026</v>
      </c>
      <c r="I5530" s="12" t="s">
        <v>822</v>
      </c>
      <c r="J5530" s="12">
        <v>40956</v>
      </c>
      <c r="K5530" s="4">
        <v>3758</v>
      </c>
      <c r="L5530" s="1" t="s">
        <v>146</v>
      </c>
      <c r="M5530" s="1" t="s">
        <v>132</v>
      </c>
      <c r="N5530" s="1" t="s">
        <v>163</v>
      </c>
      <c r="O5530" s="1" t="s">
        <v>93</v>
      </c>
      <c r="P5530">
        <v>60</v>
      </c>
      <c r="Q5530">
        <v>7548</v>
      </c>
      <c r="R5530">
        <v>110427.24</v>
      </c>
      <c r="S5530">
        <v>14.63</v>
      </c>
      <c r="T5530">
        <v>0.24</v>
      </c>
      <c r="U5530">
        <f t="shared" si="1692"/>
        <v>110427.24</v>
      </c>
      <c r="V5530">
        <f t="shared" si="1693"/>
        <v>452880</v>
      </c>
      <c r="W5530" s="1" t="s">
        <v>160</v>
      </c>
      <c r="X5530" s="1" t="s">
        <v>1236</v>
      </c>
      <c r="Y5530" s="1" t="s">
        <v>161</v>
      </c>
      <c r="Z5530" s="3">
        <v>13722</v>
      </c>
      <c r="AA5530" s="4">
        <f t="shared" si="1697"/>
        <v>13472</v>
      </c>
      <c r="AB5530" s="4">
        <f t="shared" si="1701"/>
        <v>3073.1166004000002</v>
      </c>
      <c r="AC5530" s="4">
        <f t="shared" si="1702"/>
        <v>13472</v>
      </c>
      <c r="AD5530" s="4">
        <f t="shared" si="1698"/>
        <v>6931.5</v>
      </c>
      <c r="AE5530" s="4">
        <v>13472</v>
      </c>
      <c r="AF5530" s="4">
        <v>13472</v>
      </c>
      <c r="AG5530" s="4">
        <f>AE5530</f>
        <v>13472</v>
      </c>
      <c r="AI5530" t="e">
        <f t="shared" si="1694"/>
        <v>#N/A</v>
      </c>
      <c r="AJ5530">
        <v>11292.05</v>
      </c>
      <c r="AK5530" s="2">
        <v>11292.05</v>
      </c>
      <c r="AL5530" s="2">
        <f>AJ5530</f>
        <v>11292.05</v>
      </c>
      <c r="AM5530" s="4"/>
      <c r="AN5530" t="e">
        <f>VLOOKUP([1]!Tabelle13[[#This Row],[Vlookup this ID for freight costs]],$AL$2:$AL$6811,2,FALSE)</f>
        <v>#REF!</v>
      </c>
      <c r="AP5530">
        <v>154.82</v>
      </c>
      <c r="AQ5530">
        <v>154.82</v>
      </c>
      <c r="AR5530" s="4">
        <v>27</v>
      </c>
      <c r="AS5530" s="4">
        <v>4</v>
      </c>
      <c r="AT5530" s="4">
        <v>2012</v>
      </c>
      <c r="AU5530" s="4">
        <v>17</v>
      </c>
      <c r="AV5530" s="4">
        <v>2</v>
      </c>
      <c r="AW5530" s="4">
        <v>2012</v>
      </c>
      <c r="AX5530" t="str">
        <f t="shared" si="1695"/>
        <v>No Delay</v>
      </c>
      <c r="AY5530">
        <f t="shared" si="1696"/>
        <v>0</v>
      </c>
    </row>
    <row r="5531" spans="1:51" x14ac:dyDescent="0.2">
      <c r="A5531" s="3">
        <v>84227</v>
      </c>
      <c r="B5531" s="1" t="s">
        <v>215</v>
      </c>
      <c r="C5531" s="1" t="s">
        <v>89</v>
      </c>
      <c r="D5531" s="1" t="s">
        <v>130</v>
      </c>
      <c r="E5531" s="1" t="s">
        <v>101</v>
      </c>
      <c r="F5531" s="1" t="s">
        <v>101</v>
      </c>
      <c r="G5531" s="13" t="s">
        <v>1069</v>
      </c>
      <c r="H5531" s="12">
        <v>41333</v>
      </c>
      <c r="I5531" s="12" t="s">
        <v>1069</v>
      </c>
      <c r="J5531" s="12">
        <v>41333</v>
      </c>
      <c r="K5531" s="4">
        <v>4488</v>
      </c>
      <c r="L5531" s="1" t="s">
        <v>146</v>
      </c>
      <c r="M5531" s="1" t="s">
        <v>132</v>
      </c>
      <c r="N5531" s="1" t="s">
        <v>154</v>
      </c>
      <c r="O5531" s="1" t="s">
        <v>93</v>
      </c>
      <c r="P5531">
        <v>60</v>
      </c>
      <c r="Q5531">
        <v>36240</v>
      </c>
      <c r="R5531">
        <v>310939.2</v>
      </c>
      <c r="S5531">
        <v>8.58</v>
      </c>
      <c r="T5531">
        <v>0.14000000000000001</v>
      </c>
      <c r="U5531">
        <f t="shared" si="1692"/>
        <v>310939.2</v>
      </c>
      <c r="V5531">
        <f t="shared" si="1693"/>
        <v>2174400</v>
      </c>
      <c r="W5531" s="1" t="s">
        <v>155</v>
      </c>
      <c r="X5531" s="1" t="s">
        <v>1236</v>
      </c>
      <c r="Y5531" s="1" t="s">
        <v>156</v>
      </c>
      <c r="Z5531" s="3">
        <v>13090</v>
      </c>
      <c r="AA5531" s="4">
        <f t="shared" si="1697"/>
        <v>13509</v>
      </c>
      <c r="AB5531" s="4">
        <f t="shared" si="1701"/>
        <v>6222.0004779999999</v>
      </c>
      <c r="AC5531" s="4">
        <f t="shared" si="1702"/>
        <v>13509</v>
      </c>
      <c r="AD5531" s="4">
        <f t="shared" si="1698"/>
        <v>13509</v>
      </c>
      <c r="AE5531" s="4">
        <v>13509</v>
      </c>
      <c r="AF5531" s="4">
        <v>13509</v>
      </c>
      <c r="AG5531" s="4">
        <f>AE5531</f>
        <v>13509</v>
      </c>
      <c r="AI5531" t="e">
        <f t="shared" si="1694"/>
        <v>#N/A</v>
      </c>
      <c r="AJ5531">
        <v>36857.21</v>
      </c>
      <c r="AK5531" s="2">
        <v>36857.21</v>
      </c>
      <c r="AL5531" s="2">
        <f>AJ5531</f>
        <v>36857.21</v>
      </c>
      <c r="AM5531" s="4"/>
      <c r="AN5531" t="e">
        <f>VLOOKUP([1]!Tabelle13[[#This Row],[Vlookup this ID for freight costs]],$AL$2:$AL$6811,2,FALSE)</f>
        <v>#REF!</v>
      </c>
      <c r="AP5531">
        <v>435.94</v>
      </c>
      <c r="AQ5531">
        <v>435.94</v>
      </c>
      <c r="AR5531" s="4">
        <v>28</v>
      </c>
      <c r="AS5531" s="4">
        <v>2</v>
      </c>
      <c r="AT5531" s="4">
        <v>2013</v>
      </c>
      <c r="AU5531" s="4">
        <v>28</v>
      </c>
      <c r="AV5531" s="4">
        <v>2</v>
      </c>
      <c r="AW5531" s="4">
        <v>2013</v>
      </c>
      <c r="AX5531" t="str">
        <f t="shared" si="1695"/>
        <v>No Delay</v>
      </c>
      <c r="AY5531">
        <f t="shared" si="1696"/>
        <v>0</v>
      </c>
    </row>
    <row r="5532" spans="1:51" x14ac:dyDescent="0.2">
      <c r="A5532" s="3">
        <v>86550</v>
      </c>
      <c r="B5532" s="1" t="s">
        <v>215</v>
      </c>
      <c r="C5532" s="1" t="s">
        <v>89</v>
      </c>
      <c r="D5532" s="1" t="s">
        <v>130</v>
      </c>
      <c r="E5532" s="1" t="s">
        <v>101</v>
      </c>
      <c r="F5532" s="1" t="s">
        <v>101</v>
      </c>
      <c r="G5532" s="13" t="s">
        <v>1069</v>
      </c>
      <c r="H5532" s="12">
        <v>41333</v>
      </c>
      <c r="I5532" s="12" t="s">
        <v>1069</v>
      </c>
      <c r="J5532" s="12">
        <v>41333</v>
      </c>
      <c r="K5532" s="4">
        <v>4491</v>
      </c>
      <c r="L5532" s="1" t="s">
        <v>146</v>
      </c>
      <c r="M5532" s="1" t="s">
        <v>132</v>
      </c>
      <c r="N5532" s="1" t="s">
        <v>154</v>
      </c>
      <c r="O5532" s="1" t="s">
        <v>93</v>
      </c>
      <c r="P5532">
        <v>60</v>
      </c>
      <c r="Q5532">
        <v>64160</v>
      </c>
      <c r="R5532">
        <v>550492.80000000005</v>
      </c>
      <c r="S5532">
        <v>8.58</v>
      </c>
      <c r="T5532">
        <v>0.14000000000000001</v>
      </c>
      <c r="U5532">
        <f t="shared" si="1692"/>
        <v>550492.80000000005</v>
      </c>
      <c r="V5532">
        <f t="shared" si="1693"/>
        <v>3849600</v>
      </c>
      <c r="W5532" s="1" t="s">
        <v>179</v>
      </c>
      <c r="X5532" s="1" t="s">
        <v>1236</v>
      </c>
      <c r="Y5532" s="1" t="s">
        <v>156</v>
      </c>
      <c r="Z5532" s="3">
        <v>13090</v>
      </c>
      <c r="AA5532" s="4">
        <f t="shared" si="1697"/>
        <v>13509</v>
      </c>
      <c r="AB5532" s="4">
        <f t="shared" si="1701"/>
        <v>9286.1590539999997</v>
      </c>
      <c r="AC5532" s="4">
        <f t="shared" si="1702"/>
        <v>13509</v>
      </c>
      <c r="AD5532" s="4">
        <f t="shared" si="1698"/>
        <v>13509</v>
      </c>
      <c r="AE5532" s="3" t="s">
        <v>2685</v>
      </c>
      <c r="AF5532" s="3">
        <v>13509</v>
      </c>
      <c r="AG5532" s="4">
        <f>AI5532</f>
        <v>13509</v>
      </c>
      <c r="AH5532" s="4">
        <v>84227</v>
      </c>
      <c r="AI5532">
        <f t="shared" si="1694"/>
        <v>13509</v>
      </c>
      <c r="AJ5532" t="s">
        <v>2685</v>
      </c>
      <c r="AK5532" s="2">
        <v>36857.21</v>
      </c>
      <c r="AL5532" s="2">
        <f>AN5532</f>
        <v>36857.21</v>
      </c>
      <c r="AM5532" s="4">
        <v>84227</v>
      </c>
      <c r="AN5532">
        <f>INDEX($AJ$2:$AJ$6811,MATCH(AM5532,$A$2:$A$6811,0))</f>
        <v>36857.21</v>
      </c>
      <c r="AP5532">
        <v>771.79</v>
      </c>
      <c r="AQ5532">
        <v>771.79</v>
      </c>
      <c r="AR5532" s="4">
        <v>28</v>
      </c>
      <c r="AS5532" s="4">
        <v>2</v>
      </c>
      <c r="AT5532" s="4">
        <v>2013</v>
      </c>
      <c r="AU5532" s="4">
        <v>28</v>
      </c>
      <c r="AV5532" s="4">
        <v>2</v>
      </c>
      <c r="AW5532" s="4">
        <v>2013</v>
      </c>
      <c r="AX5532" t="str">
        <f t="shared" si="1695"/>
        <v>No Delay</v>
      </c>
      <c r="AY5532">
        <f t="shared" si="1696"/>
        <v>0</v>
      </c>
    </row>
    <row r="5533" spans="1:51" x14ac:dyDescent="0.2">
      <c r="A5533" s="3">
        <v>11681</v>
      </c>
      <c r="B5533" s="1" t="s">
        <v>119</v>
      </c>
      <c r="C5533" s="1" t="s">
        <v>114</v>
      </c>
      <c r="D5533" s="1" t="s">
        <v>130</v>
      </c>
      <c r="E5533" s="1" t="s">
        <v>101</v>
      </c>
      <c r="F5533" s="1" t="s">
        <v>101</v>
      </c>
      <c r="G5533" s="13" t="s">
        <v>1980</v>
      </c>
      <c r="H5533" s="12">
        <v>40105</v>
      </c>
      <c r="I5533" s="12" t="s">
        <v>1980</v>
      </c>
      <c r="J5533" s="12">
        <v>40105</v>
      </c>
      <c r="K5533" s="4">
        <v>1904</v>
      </c>
      <c r="L5533" s="1" t="s">
        <v>146</v>
      </c>
      <c r="M5533" s="1" t="s">
        <v>132</v>
      </c>
      <c r="N5533" s="1" t="s">
        <v>265</v>
      </c>
      <c r="O5533" s="1" t="s">
        <v>93</v>
      </c>
      <c r="P5533">
        <v>60</v>
      </c>
      <c r="Q5533">
        <v>84282</v>
      </c>
      <c r="R5533">
        <v>252846</v>
      </c>
      <c r="S5533">
        <v>3</v>
      </c>
      <c r="T5533">
        <v>0.05</v>
      </c>
      <c r="U5533">
        <f t="shared" si="1692"/>
        <v>252846</v>
      </c>
      <c r="V5533">
        <f t="shared" si="1693"/>
        <v>5056920</v>
      </c>
      <c r="W5533" s="1" t="s">
        <v>155</v>
      </c>
      <c r="X5533" s="1" t="s">
        <v>1236</v>
      </c>
      <c r="Y5533" s="1" t="s">
        <v>156</v>
      </c>
      <c r="Z5533" s="3">
        <v>14240</v>
      </c>
      <c r="AA5533" s="4">
        <f t="shared" si="1697"/>
        <v>13680</v>
      </c>
      <c r="AB5533" s="4">
        <f t="shared" si="1701"/>
        <v>11494.504285600002</v>
      </c>
      <c r="AC5533" s="4">
        <f t="shared" si="1702"/>
        <v>13680</v>
      </c>
      <c r="AD5533" s="4">
        <f t="shared" si="1698"/>
        <v>13680</v>
      </c>
      <c r="AE5533" s="4">
        <v>13680</v>
      </c>
      <c r="AF5533" s="4">
        <v>13680</v>
      </c>
      <c r="AG5533" s="4">
        <f>AE5533</f>
        <v>13680</v>
      </c>
      <c r="AH5533" s="4">
        <v>82739</v>
      </c>
      <c r="AI5533">
        <f t="shared" si="1694"/>
        <v>599</v>
      </c>
      <c r="AJ5533">
        <v>16339.98</v>
      </c>
      <c r="AK5533" s="2">
        <v>16339.98</v>
      </c>
      <c r="AL5533" s="2">
        <f>AJ5533</f>
        <v>16339.98</v>
      </c>
      <c r="AM5533" s="4"/>
      <c r="AN5533" t="e">
        <f>VLOOKUP([1]!Tabelle13[[#This Row],[Vlookup this ID for freight costs]],$AL$2:$AL$6811,2,FALSE)</f>
        <v>#REF!</v>
      </c>
      <c r="AP5533">
        <v>495.58</v>
      </c>
      <c r="AQ5533">
        <v>495.58</v>
      </c>
      <c r="AR5533" s="4">
        <v>19</v>
      </c>
      <c r="AS5533" s="4">
        <v>10</v>
      </c>
      <c r="AT5533" s="4">
        <v>2009</v>
      </c>
      <c r="AU5533" s="4">
        <v>19</v>
      </c>
      <c r="AV5533" s="4">
        <v>10</v>
      </c>
      <c r="AW5533" s="4">
        <v>2009</v>
      </c>
      <c r="AX5533" t="str">
        <f t="shared" si="1695"/>
        <v>No Delay</v>
      </c>
      <c r="AY5533">
        <f t="shared" si="1696"/>
        <v>0</v>
      </c>
    </row>
    <row r="5534" spans="1:51" x14ac:dyDescent="0.2">
      <c r="A5534" s="3">
        <v>12910</v>
      </c>
      <c r="B5534" s="1" t="s">
        <v>119</v>
      </c>
      <c r="C5534" s="1" t="s">
        <v>114</v>
      </c>
      <c r="D5534" s="1" t="s">
        <v>130</v>
      </c>
      <c r="E5534" s="1" t="s">
        <v>101</v>
      </c>
      <c r="F5534" s="1" t="s">
        <v>101</v>
      </c>
      <c r="G5534" s="13" t="s">
        <v>1980</v>
      </c>
      <c r="H5534" s="12">
        <v>40105</v>
      </c>
      <c r="I5534" s="12" t="s">
        <v>1980</v>
      </c>
      <c r="J5534" s="12">
        <v>40105</v>
      </c>
      <c r="K5534" s="4">
        <v>1906</v>
      </c>
      <c r="L5534" s="1" t="s">
        <v>146</v>
      </c>
      <c r="M5534" s="1" t="s">
        <v>132</v>
      </c>
      <c r="N5534" s="1" t="s">
        <v>167</v>
      </c>
      <c r="O5534" s="1" t="s">
        <v>93</v>
      </c>
      <c r="P5534">
        <v>30</v>
      </c>
      <c r="Q5534">
        <v>45964</v>
      </c>
      <c r="R5534">
        <v>367712</v>
      </c>
      <c r="S5534">
        <v>8</v>
      </c>
      <c r="T5534">
        <v>0.27</v>
      </c>
      <c r="U5534">
        <f t="shared" si="1692"/>
        <v>367712</v>
      </c>
      <c r="V5534">
        <f t="shared" si="1693"/>
        <v>1378920</v>
      </c>
      <c r="W5534" s="1" t="s">
        <v>155</v>
      </c>
      <c r="X5534" s="1" t="s">
        <v>1236</v>
      </c>
      <c r="Y5534" s="1" t="s">
        <v>156</v>
      </c>
      <c r="Z5534" s="3">
        <v>14240</v>
      </c>
      <c r="AA5534" s="4">
        <f t="shared" si="1697"/>
        <v>13680</v>
      </c>
      <c r="AB5534" s="4">
        <f t="shared" si="1701"/>
        <v>7289.1880851999995</v>
      </c>
      <c r="AC5534" s="4">
        <f t="shared" si="1702"/>
        <v>13680</v>
      </c>
      <c r="AD5534" s="4">
        <f t="shared" si="1698"/>
        <v>13680</v>
      </c>
      <c r="AE5534" s="3" t="s">
        <v>2686</v>
      </c>
      <c r="AF5534" s="3">
        <v>13680</v>
      </c>
      <c r="AG5534" s="4">
        <f>AI5534</f>
        <v>13680</v>
      </c>
      <c r="AH5534" s="4">
        <v>11681</v>
      </c>
      <c r="AI5534">
        <f t="shared" si="1694"/>
        <v>13680</v>
      </c>
      <c r="AJ5534" t="s">
        <v>2686</v>
      </c>
      <c r="AK5534" s="2">
        <v>16339.98</v>
      </c>
      <c r="AL5534" s="2">
        <f>AN5534</f>
        <v>16339.98</v>
      </c>
      <c r="AM5534" s="4">
        <v>11681</v>
      </c>
      <c r="AN5534">
        <f>INDEX($AJ$2:$AJ$6811,MATCH(AM5534,$A$2:$A$6811,0))</f>
        <v>16339.98</v>
      </c>
      <c r="AP5534">
        <v>720.72</v>
      </c>
      <c r="AQ5534">
        <v>720.72</v>
      </c>
      <c r="AR5534" s="4">
        <v>19</v>
      </c>
      <c r="AS5534" s="4">
        <v>10</v>
      </c>
      <c r="AT5534" s="4">
        <v>2009</v>
      </c>
      <c r="AU5534" s="4">
        <v>19</v>
      </c>
      <c r="AV5534" s="4">
        <v>10</v>
      </c>
      <c r="AW5534" s="4">
        <v>2009</v>
      </c>
      <c r="AX5534" t="str">
        <f t="shared" si="1695"/>
        <v>No Delay</v>
      </c>
      <c r="AY5534">
        <f t="shared" si="1696"/>
        <v>0</v>
      </c>
    </row>
    <row r="5535" spans="1:51" x14ac:dyDescent="0.2">
      <c r="A5535" s="3">
        <v>12317</v>
      </c>
      <c r="B5535" s="1" t="s">
        <v>119</v>
      </c>
      <c r="C5535" s="1" t="s">
        <v>114</v>
      </c>
      <c r="D5535" s="1" t="s">
        <v>130</v>
      </c>
      <c r="E5535" s="1" t="s">
        <v>101</v>
      </c>
      <c r="F5535" s="1" t="s">
        <v>101</v>
      </c>
      <c r="G5535" s="13" t="s">
        <v>1980</v>
      </c>
      <c r="H5535" s="12">
        <v>40105</v>
      </c>
      <c r="I5535" s="12" t="s">
        <v>1980</v>
      </c>
      <c r="J5535" s="12">
        <v>40105</v>
      </c>
      <c r="K5535" s="4">
        <v>1905</v>
      </c>
      <c r="L5535" s="1" t="s">
        <v>146</v>
      </c>
      <c r="M5535" s="1" t="s">
        <v>132</v>
      </c>
      <c r="N5535" s="1" t="s">
        <v>265</v>
      </c>
      <c r="O5535" s="1" t="s">
        <v>93</v>
      </c>
      <c r="P5535">
        <v>60</v>
      </c>
      <c r="Q5535">
        <v>15718</v>
      </c>
      <c r="R5535">
        <v>47154</v>
      </c>
      <c r="S5535">
        <v>3</v>
      </c>
      <c r="T5535">
        <v>0.05</v>
      </c>
      <c r="U5535">
        <f t="shared" si="1692"/>
        <v>47154</v>
      </c>
      <c r="V5535">
        <f t="shared" si="1693"/>
        <v>943080</v>
      </c>
      <c r="W5535" s="1" t="s">
        <v>155</v>
      </c>
      <c r="X5535" s="1" t="s">
        <v>1236</v>
      </c>
      <c r="Y5535" s="1" t="s">
        <v>156</v>
      </c>
      <c r="Z5535" s="3">
        <v>14240</v>
      </c>
      <c r="AA5535" s="4">
        <f t="shared" si="1697"/>
        <v>13680</v>
      </c>
      <c r="AB5535" s="4">
        <f t="shared" si="1701"/>
        <v>3969.7561264000001</v>
      </c>
      <c r="AC5535" s="4">
        <f t="shared" si="1702"/>
        <v>13680</v>
      </c>
      <c r="AD5535" s="4">
        <f t="shared" si="1698"/>
        <v>13680</v>
      </c>
      <c r="AE5535" s="3" t="s">
        <v>2686</v>
      </c>
      <c r="AF5535" s="3">
        <v>13680</v>
      </c>
      <c r="AG5535" s="4">
        <f>AI5535</f>
        <v>13680</v>
      </c>
      <c r="AH5535" s="4">
        <v>11681</v>
      </c>
      <c r="AI5535">
        <f t="shared" si="1694"/>
        <v>13680</v>
      </c>
      <c r="AJ5535" t="s">
        <v>2686</v>
      </c>
      <c r="AK5535" s="2">
        <v>16339.98</v>
      </c>
      <c r="AL5535" s="2">
        <f>AN5535</f>
        <v>16339.98</v>
      </c>
      <c r="AM5535" s="4">
        <v>11681</v>
      </c>
      <c r="AN5535">
        <f>INDEX($AJ$2:$AJ$6811,MATCH(AM5535,$A$2:$A$6811,0))</f>
        <v>16339.98</v>
      </c>
      <c r="AP5535">
        <v>92.42</v>
      </c>
      <c r="AQ5535">
        <v>92.42</v>
      </c>
      <c r="AR5535" s="4">
        <v>19</v>
      </c>
      <c r="AS5535" s="4">
        <v>10</v>
      </c>
      <c r="AT5535" s="4">
        <v>2009</v>
      </c>
      <c r="AU5535" s="4">
        <v>19</v>
      </c>
      <c r="AV5535" s="4">
        <v>10</v>
      </c>
      <c r="AW5535" s="4">
        <v>2009</v>
      </c>
      <c r="AX5535" t="str">
        <f t="shared" si="1695"/>
        <v>No Delay</v>
      </c>
      <c r="AY5535">
        <f t="shared" si="1696"/>
        <v>0</v>
      </c>
    </row>
    <row r="5536" spans="1:51" x14ac:dyDescent="0.2">
      <c r="A5536" s="3">
        <v>61501</v>
      </c>
      <c r="B5536" s="1" t="s">
        <v>168</v>
      </c>
      <c r="C5536" s="1" t="s">
        <v>150</v>
      </c>
      <c r="D5536" s="1" t="s">
        <v>100</v>
      </c>
      <c r="E5536" s="1" t="s">
        <v>253</v>
      </c>
      <c r="F5536" s="1" t="s">
        <v>253</v>
      </c>
      <c r="G5536" s="13" t="s">
        <v>2132</v>
      </c>
      <c r="H5536" s="12">
        <v>40541</v>
      </c>
      <c r="I5536" s="12" t="s">
        <v>455</v>
      </c>
      <c r="J5536" s="12">
        <v>40612</v>
      </c>
      <c r="K5536" s="4">
        <v>3061</v>
      </c>
      <c r="L5536" s="1" t="s">
        <v>146</v>
      </c>
      <c r="M5536" s="1" t="s">
        <v>170</v>
      </c>
      <c r="N5536" s="1" t="s">
        <v>302</v>
      </c>
      <c r="O5536" s="1" t="s">
        <v>93</v>
      </c>
      <c r="P5536">
        <v>30</v>
      </c>
      <c r="Q5536">
        <v>146670</v>
      </c>
      <c r="R5536">
        <v>975355.5</v>
      </c>
      <c r="S5536">
        <v>6.65</v>
      </c>
      <c r="T5536">
        <v>0.22</v>
      </c>
      <c r="U5536">
        <f t="shared" si="1692"/>
        <v>975355.5</v>
      </c>
      <c r="V5536">
        <f t="shared" si="1693"/>
        <v>4400100</v>
      </c>
      <c r="W5536" s="1" t="s">
        <v>155</v>
      </c>
      <c r="X5536" s="1" t="s">
        <v>1236</v>
      </c>
      <c r="Y5536" s="1" t="s">
        <v>156</v>
      </c>
      <c r="Z5536" s="3">
        <v>8107</v>
      </c>
      <c r="AA5536" s="4">
        <f t="shared" si="1697"/>
        <v>13690</v>
      </c>
      <c r="AB5536" s="4">
        <f t="shared" si="1701"/>
        <v>18341.450032000001</v>
      </c>
      <c r="AC5536" s="4">
        <f t="shared" si="1702"/>
        <v>13690</v>
      </c>
      <c r="AD5536" s="4">
        <f t="shared" si="1698"/>
        <v>13690</v>
      </c>
      <c r="AE5536" s="4">
        <v>13690</v>
      </c>
      <c r="AF5536" s="4">
        <v>13690</v>
      </c>
      <c r="AG5536" s="4">
        <f>AE5536</f>
        <v>13690</v>
      </c>
      <c r="AI5536" t="e">
        <f t="shared" si="1694"/>
        <v>#N/A</v>
      </c>
      <c r="AJ5536">
        <v>15213.22</v>
      </c>
      <c r="AK5536" s="2">
        <v>15213.22</v>
      </c>
      <c r="AL5536" s="2">
        <f>AJ5536</f>
        <v>15213.22</v>
      </c>
      <c r="AM5536" s="4"/>
      <c r="AN5536" t="e">
        <f>VLOOKUP([1]!Tabelle13[[#This Row],[Vlookup this ID for freight costs]],$AL$2:$AL$6811,2,FALSE)</f>
        <v>#REF!</v>
      </c>
      <c r="AP5536">
        <v>2102.87</v>
      </c>
      <c r="AQ5536">
        <v>2102.87</v>
      </c>
      <c r="AR5536" s="4">
        <v>29</v>
      </c>
      <c r="AS5536" s="4">
        <v>12</v>
      </c>
      <c r="AT5536" s="4">
        <v>2010</v>
      </c>
      <c r="AU5536" s="4">
        <v>10</v>
      </c>
      <c r="AV5536" s="4">
        <v>4</v>
      </c>
      <c r="AW5536" s="4">
        <v>2011</v>
      </c>
      <c r="AX5536" t="str">
        <f t="shared" si="1695"/>
        <v>Delay</v>
      </c>
      <c r="AY5536">
        <f t="shared" si="1696"/>
        <v>71</v>
      </c>
    </row>
    <row r="5537" spans="1:51" x14ac:dyDescent="0.2">
      <c r="A5537" s="3">
        <v>84339</v>
      </c>
      <c r="B5537" s="1" t="s">
        <v>50</v>
      </c>
      <c r="C5537" s="1" t="s">
        <v>51</v>
      </c>
      <c r="D5537" s="1" t="s">
        <v>130</v>
      </c>
      <c r="E5537" s="1" t="s">
        <v>101</v>
      </c>
      <c r="F5537" s="1" t="s">
        <v>101</v>
      </c>
      <c r="G5537" s="13" t="s">
        <v>2413</v>
      </c>
      <c r="H5537" s="12">
        <v>41726</v>
      </c>
      <c r="I5537" s="12" t="s">
        <v>1052</v>
      </c>
      <c r="J5537" s="12">
        <v>41733</v>
      </c>
      <c r="K5537" s="4">
        <v>5421</v>
      </c>
      <c r="L5537" s="1" t="s">
        <v>146</v>
      </c>
      <c r="M5537" s="1" t="s">
        <v>132</v>
      </c>
      <c r="N5537" s="1" t="s">
        <v>1524</v>
      </c>
      <c r="O5537" s="1" t="s">
        <v>93</v>
      </c>
      <c r="P5537">
        <v>30</v>
      </c>
      <c r="Q5537">
        <v>180194</v>
      </c>
      <c r="R5537">
        <v>1958708.78</v>
      </c>
      <c r="S5537">
        <v>10.87</v>
      </c>
      <c r="T5537">
        <v>0.36</v>
      </c>
      <c r="U5537">
        <f t="shared" si="1692"/>
        <v>1958708.7799999998</v>
      </c>
      <c r="V5537">
        <f t="shared" si="1693"/>
        <v>5405820</v>
      </c>
      <c r="W5537" s="1" t="s">
        <v>861</v>
      </c>
      <c r="X5537" s="1" t="s">
        <v>1236</v>
      </c>
      <c r="Y5537" s="1" t="s">
        <v>156</v>
      </c>
      <c r="Z5537" s="3">
        <v>14703</v>
      </c>
      <c r="AA5537" s="4">
        <f t="shared" si="1697"/>
        <v>13739</v>
      </c>
      <c r="AB5537" s="4">
        <f t="shared" si="1701"/>
        <v>22020.6352792</v>
      </c>
      <c r="AC5537" s="4">
        <f t="shared" si="1702"/>
        <v>13739</v>
      </c>
      <c r="AD5537" s="4">
        <f t="shared" si="1698"/>
        <v>13739</v>
      </c>
      <c r="AE5537" s="4">
        <v>13739</v>
      </c>
      <c r="AF5537" s="4">
        <v>13739</v>
      </c>
      <c r="AG5537" s="4">
        <f>AE5537</f>
        <v>13739</v>
      </c>
      <c r="AI5537" t="e">
        <f t="shared" si="1694"/>
        <v>#N/A</v>
      </c>
      <c r="AJ5537" t="s">
        <v>81</v>
      </c>
      <c r="AK5537" s="2"/>
      <c r="AL5537" s="2" t="str">
        <f>AJ5537</f>
        <v>Freight Included in Commodity Cost</v>
      </c>
      <c r="AM5537" s="4"/>
      <c r="AN5537" t="e">
        <f>VLOOKUP([1]!Tabelle13[[#This Row],[Vlookup this ID for freight costs]],$AL$2:$AL$6811,2,FALSE)</f>
        <v>#REF!</v>
      </c>
      <c r="AP5537">
        <v>2422.92</v>
      </c>
      <c r="AQ5537">
        <v>2422.92</v>
      </c>
      <c r="AR5537" s="4">
        <v>28</v>
      </c>
      <c r="AS5537" s="4">
        <v>4</v>
      </c>
      <c r="AT5537" s="4">
        <v>2014</v>
      </c>
      <c r="AU5537" s="4">
        <v>4</v>
      </c>
      <c r="AV5537" s="4">
        <v>4</v>
      </c>
      <c r="AW5537" s="4">
        <v>2014</v>
      </c>
      <c r="AX5537" t="str">
        <f t="shared" si="1695"/>
        <v>No Delay</v>
      </c>
      <c r="AY5537">
        <f t="shared" si="1696"/>
        <v>7</v>
      </c>
    </row>
    <row r="5538" spans="1:51" x14ac:dyDescent="0.2">
      <c r="A5538" s="3">
        <v>84180</v>
      </c>
      <c r="B5538" s="1" t="s">
        <v>463</v>
      </c>
      <c r="C5538" s="1" t="s">
        <v>73</v>
      </c>
      <c r="D5538" s="1" t="s">
        <v>130</v>
      </c>
      <c r="E5538" s="1" t="s">
        <v>101</v>
      </c>
      <c r="F5538" s="1" t="s">
        <v>101</v>
      </c>
      <c r="G5538" s="13" t="s">
        <v>1039</v>
      </c>
      <c r="H5538" s="12">
        <v>41198</v>
      </c>
      <c r="I5538" s="12" t="s">
        <v>1841</v>
      </c>
      <c r="J5538" s="12">
        <v>41113</v>
      </c>
      <c r="K5538" s="4">
        <v>4038</v>
      </c>
      <c r="L5538" s="1" t="s">
        <v>146</v>
      </c>
      <c r="M5538" s="1" t="s">
        <v>132</v>
      </c>
      <c r="N5538" s="1" t="s">
        <v>265</v>
      </c>
      <c r="O5538" s="1" t="s">
        <v>93</v>
      </c>
      <c r="P5538">
        <v>60</v>
      </c>
      <c r="Q5538">
        <v>69037</v>
      </c>
      <c r="R5538">
        <v>167069.54</v>
      </c>
      <c r="S5538">
        <v>2.42</v>
      </c>
      <c r="T5538">
        <v>0.04</v>
      </c>
      <c r="U5538">
        <f t="shared" si="1692"/>
        <v>167069.54</v>
      </c>
      <c r="V5538">
        <f t="shared" si="1693"/>
        <v>4142220</v>
      </c>
      <c r="W5538" s="1" t="s">
        <v>155</v>
      </c>
      <c r="X5538" s="1" t="s">
        <v>1236</v>
      </c>
      <c r="Y5538" s="1" t="s">
        <v>156</v>
      </c>
      <c r="Z5538" s="3">
        <v>14969</v>
      </c>
      <c r="AA5538" s="4">
        <f t="shared" si="1697"/>
        <v>14074</v>
      </c>
      <c r="AB5538" s="4">
        <f t="shared" si="1701"/>
        <v>9821.3990745999999</v>
      </c>
      <c r="AC5538" s="4">
        <f t="shared" si="1702"/>
        <v>14074</v>
      </c>
      <c r="AD5538" s="4">
        <f t="shared" si="1698"/>
        <v>13163.333333333334</v>
      </c>
      <c r="AE5538" s="4">
        <v>14074</v>
      </c>
      <c r="AF5538" s="4">
        <v>14074</v>
      </c>
      <c r="AG5538" s="4">
        <f>AE5538</f>
        <v>14074</v>
      </c>
      <c r="AI5538" t="e">
        <f t="shared" si="1694"/>
        <v>#N/A</v>
      </c>
      <c r="AJ5538">
        <v>15299.58</v>
      </c>
      <c r="AK5538" s="2">
        <v>15299.58</v>
      </c>
      <c r="AL5538" s="2">
        <f>AJ5538</f>
        <v>15299.58</v>
      </c>
      <c r="AM5538" s="4"/>
      <c r="AN5538" t="e">
        <f>VLOOKUP([1]!Tabelle13[[#This Row],[Vlookup this ID for freight costs]],$AL$2:$AL$6811,2,FALSE)</f>
        <v>#REF!</v>
      </c>
      <c r="AP5538">
        <v>275.66000000000003</v>
      </c>
      <c r="AQ5538">
        <v>275.66000000000003</v>
      </c>
      <c r="AR5538" s="4">
        <v>16</v>
      </c>
      <c r="AS5538" s="4">
        <v>10</v>
      </c>
      <c r="AT5538" s="4">
        <v>2012</v>
      </c>
      <c r="AU5538" s="4">
        <v>23</v>
      </c>
      <c r="AV5538" s="4">
        <v>7</v>
      </c>
      <c r="AW5538" s="4">
        <v>2012</v>
      </c>
      <c r="AX5538" t="str">
        <f t="shared" si="1695"/>
        <v>No Delay</v>
      </c>
      <c r="AY5538">
        <f t="shared" si="1696"/>
        <v>0</v>
      </c>
    </row>
    <row r="5539" spans="1:51" x14ac:dyDescent="0.2">
      <c r="A5539" s="3">
        <v>84733</v>
      </c>
      <c r="B5539" s="1" t="s">
        <v>463</v>
      </c>
      <c r="C5539" s="1" t="s">
        <v>73</v>
      </c>
      <c r="D5539" s="1" t="s">
        <v>130</v>
      </c>
      <c r="E5539" s="1" t="s">
        <v>101</v>
      </c>
      <c r="F5539" s="1" t="s">
        <v>101</v>
      </c>
      <c r="G5539" s="13" t="s">
        <v>1039</v>
      </c>
      <c r="H5539" s="12">
        <v>41198</v>
      </c>
      <c r="I5539" s="12" t="s">
        <v>1841</v>
      </c>
      <c r="J5539" s="12">
        <v>41113</v>
      </c>
      <c r="K5539" s="4">
        <v>4040</v>
      </c>
      <c r="L5539" s="1" t="s">
        <v>146</v>
      </c>
      <c r="M5539" s="1" t="s">
        <v>132</v>
      </c>
      <c r="N5539" s="1" t="s">
        <v>238</v>
      </c>
      <c r="O5539" s="1" t="s">
        <v>93</v>
      </c>
      <c r="P5539">
        <v>30</v>
      </c>
      <c r="Q5539">
        <v>78082</v>
      </c>
      <c r="R5539">
        <v>418519.52</v>
      </c>
      <c r="S5539">
        <v>5.36</v>
      </c>
      <c r="T5539">
        <v>0.18</v>
      </c>
      <c r="U5539">
        <f t="shared" si="1692"/>
        <v>418519.52</v>
      </c>
      <c r="V5539">
        <f t="shared" si="1693"/>
        <v>2342460</v>
      </c>
      <c r="W5539" s="1" t="s">
        <v>160</v>
      </c>
      <c r="X5539" s="1" t="s">
        <v>1236</v>
      </c>
      <c r="Y5539" s="1" t="s">
        <v>161</v>
      </c>
      <c r="Z5539" s="3">
        <v>14451</v>
      </c>
      <c r="AA5539" s="4">
        <f t="shared" si="1697"/>
        <v>14074</v>
      </c>
      <c r="AB5539" s="4">
        <f t="shared" si="1701"/>
        <v>10814.0679256</v>
      </c>
      <c r="AC5539" s="4">
        <f t="shared" si="1702"/>
        <v>14074</v>
      </c>
      <c r="AD5539" s="4">
        <f t="shared" si="1698"/>
        <v>13074.8</v>
      </c>
      <c r="AE5539" s="3" t="s">
        <v>2687</v>
      </c>
      <c r="AF5539" s="3">
        <v>14074</v>
      </c>
      <c r="AG5539" s="4">
        <f>AI5539</f>
        <v>14074</v>
      </c>
      <c r="AH5539" s="4">
        <v>84180</v>
      </c>
      <c r="AI5539">
        <f t="shared" si="1694"/>
        <v>14074</v>
      </c>
      <c r="AJ5539" t="s">
        <v>2687</v>
      </c>
      <c r="AK5539" s="2">
        <v>15299.58</v>
      </c>
      <c r="AL5539" s="2">
        <f>AN5539</f>
        <v>15299.58</v>
      </c>
      <c r="AM5539" s="4">
        <v>84180</v>
      </c>
      <c r="AN5539">
        <f>INDEX($AJ$2:$AJ$6811,MATCH(AM5539,$A$2:$A$6811,0))</f>
        <v>15299.58</v>
      </c>
      <c r="AP5539">
        <v>690.56</v>
      </c>
      <c r="AQ5539">
        <v>690.56</v>
      </c>
      <c r="AR5539" s="4">
        <v>16</v>
      </c>
      <c r="AS5539" s="4">
        <v>10</v>
      </c>
      <c r="AT5539" s="4">
        <v>2012</v>
      </c>
      <c r="AU5539" s="4">
        <v>23</v>
      </c>
      <c r="AV5539" s="4">
        <v>7</v>
      </c>
      <c r="AW5539" s="4">
        <v>2012</v>
      </c>
      <c r="AX5539" t="str">
        <f t="shared" si="1695"/>
        <v>No Delay</v>
      </c>
      <c r="AY5539">
        <f t="shared" si="1696"/>
        <v>0</v>
      </c>
    </row>
    <row r="5540" spans="1:51" x14ac:dyDescent="0.2">
      <c r="A5540" s="3">
        <v>85877</v>
      </c>
      <c r="B5540" s="1" t="s">
        <v>463</v>
      </c>
      <c r="C5540" s="1" t="s">
        <v>73</v>
      </c>
      <c r="D5540" s="1" t="s">
        <v>130</v>
      </c>
      <c r="E5540" s="1" t="s">
        <v>101</v>
      </c>
      <c r="F5540" s="1" t="s">
        <v>101</v>
      </c>
      <c r="G5540" s="13" t="s">
        <v>1039</v>
      </c>
      <c r="H5540" s="12">
        <v>41198</v>
      </c>
      <c r="I5540" s="12" t="s">
        <v>1841</v>
      </c>
      <c r="J5540" s="12">
        <v>41113</v>
      </c>
      <c r="K5540" s="4">
        <v>4042</v>
      </c>
      <c r="L5540" s="1" t="s">
        <v>146</v>
      </c>
      <c r="M5540" s="1" t="s">
        <v>132</v>
      </c>
      <c r="N5540" s="1" t="s">
        <v>167</v>
      </c>
      <c r="O5540" s="1" t="s">
        <v>93</v>
      </c>
      <c r="P5540">
        <v>30</v>
      </c>
      <c r="Q5540">
        <v>17422</v>
      </c>
      <c r="R5540">
        <v>66377.820000000007</v>
      </c>
      <c r="S5540">
        <v>3.81</v>
      </c>
      <c r="T5540">
        <v>0.13</v>
      </c>
      <c r="U5540">
        <f t="shared" si="1692"/>
        <v>66377.820000000007</v>
      </c>
      <c r="V5540">
        <f t="shared" si="1693"/>
        <v>522660</v>
      </c>
      <c r="W5540" s="1" t="s">
        <v>155</v>
      </c>
      <c r="X5540" s="1" t="s">
        <v>1236</v>
      </c>
      <c r="Y5540" s="1" t="s">
        <v>156</v>
      </c>
      <c r="Z5540" s="3">
        <v>14969</v>
      </c>
      <c r="AA5540" s="4">
        <f t="shared" si="1697"/>
        <v>14074</v>
      </c>
      <c r="AB5540" s="4">
        <f t="shared" si="1701"/>
        <v>4156.7663775999999</v>
      </c>
      <c r="AC5540" s="4">
        <f t="shared" si="1702"/>
        <v>14074</v>
      </c>
      <c r="AD5540" s="4">
        <f t="shared" si="1698"/>
        <v>12094.166666666666</v>
      </c>
      <c r="AE5540" s="3" t="s">
        <v>2687</v>
      </c>
      <c r="AF5540" s="3">
        <v>14074</v>
      </c>
      <c r="AG5540" s="4">
        <f>AI5540</f>
        <v>14074</v>
      </c>
      <c r="AH5540" s="4">
        <v>84180</v>
      </c>
      <c r="AI5540">
        <f t="shared" si="1694"/>
        <v>14074</v>
      </c>
      <c r="AJ5540" t="s">
        <v>2687</v>
      </c>
      <c r="AK5540" s="2">
        <v>15299.58</v>
      </c>
      <c r="AL5540" s="2">
        <f>AN5540</f>
        <v>15299.58</v>
      </c>
      <c r="AM5540" s="4">
        <v>84180</v>
      </c>
      <c r="AN5540">
        <f>INDEX($AJ$2:$AJ$6811,MATCH(AM5540,$A$2:$A$6811,0))</f>
        <v>15299.58</v>
      </c>
      <c r="AP5540">
        <v>109.52</v>
      </c>
      <c r="AQ5540">
        <v>109.52</v>
      </c>
      <c r="AR5540" s="4">
        <v>16</v>
      </c>
      <c r="AS5540" s="4">
        <v>10</v>
      </c>
      <c r="AT5540" s="4">
        <v>2012</v>
      </c>
      <c r="AU5540" s="4">
        <v>23</v>
      </c>
      <c r="AV5540" s="4">
        <v>7</v>
      </c>
      <c r="AW5540" s="4">
        <v>2012</v>
      </c>
      <c r="AX5540" t="str">
        <f t="shared" si="1695"/>
        <v>No Delay</v>
      </c>
      <c r="AY5540">
        <f t="shared" si="1696"/>
        <v>0</v>
      </c>
    </row>
    <row r="5541" spans="1:51" x14ac:dyDescent="0.2">
      <c r="A5541" s="3">
        <v>10955</v>
      </c>
      <c r="B5541" s="1" t="s">
        <v>133</v>
      </c>
      <c r="C5541" s="1" t="s">
        <v>51</v>
      </c>
      <c r="D5541" s="1" t="s">
        <v>130</v>
      </c>
      <c r="E5541" s="1" t="s">
        <v>53</v>
      </c>
      <c r="F5541" s="1" t="s">
        <v>53</v>
      </c>
      <c r="G5541" s="13" t="s">
        <v>90</v>
      </c>
      <c r="H5541" s="12">
        <v>39546</v>
      </c>
      <c r="I5541" s="12" t="s">
        <v>2688</v>
      </c>
      <c r="J5541" s="12">
        <v>39584</v>
      </c>
      <c r="K5541" s="4">
        <v>851</v>
      </c>
      <c r="L5541" s="1" t="s">
        <v>146</v>
      </c>
      <c r="M5541" s="1" t="s">
        <v>132</v>
      </c>
      <c r="N5541" s="1" t="s">
        <v>196</v>
      </c>
      <c r="O5541" s="1" t="s">
        <v>93</v>
      </c>
      <c r="P5541">
        <v>60</v>
      </c>
      <c r="Q5541">
        <v>73012</v>
      </c>
      <c r="R5541">
        <v>540288.80000000005</v>
      </c>
      <c r="S5541">
        <v>7.4</v>
      </c>
      <c r="T5541">
        <v>0.12</v>
      </c>
      <c r="U5541">
        <f t="shared" si="1692"/>
        <v>540288.80000000005</v>
      </c>
      <c r="V5541">
        <f t="shared" si="1693"/>
        <v>4380720</v>
      </c>
      <c r="W5541" s="1" t="s">
        <v>204</v>
      </c>
      <c r="X5541" s="1" t="s">
        <v>1236</v>
      </c>
      <c r="Y5541" s="1" t="s">
        <v>205</v>
      </c>
      <c r="Z5541" s="3">
        <v>5782</v>
      </c>
      <c r="AA5541" s="4">
        <f t="shared" si="1697"/>
        <v>14083</v>
      </c>
      <c r="AB5541" s="4">
        <f t="shared" si="1701"/>
        <v>10257.646579600001</v>
      </c>
      <c r="AC5541" s="4">
        <f t="shared" si="1702"/>
        <v>14083</v>
      </c>
      <c r="AD5541" s="4">
        <f t="shared" si="1698"/>
        <v>14083</v>
      </c>
      <c r="AE5541" s="4">
        <v>14083</v>
      </c>
      <c r="AF5541" s="4">
        <v>14083</v>
      </c>
      <c r="AG5541" s="4">
        <f>AE5541</f>
        <v>14083</v>
      </c>
      <c r="AH5541" s="4">
        <v>84121</v>
      </c>
      <c r="AI5541">
        <f t="shared" si="1694"/>
        <v>1051</v>
      </c>
      <c r="AJ5541">
        <v>11053.53</v>
      </c>
      <c r="AK5541" s="2">
        <v>11053.53</v>
      </c>
      <c r="AL5541" s="2">
        <f>AJ5541</f>
        <v>11053.53</v>
      </c>
      <c r="AM5541" s="4"/>
      <c r="AN5541" t="e">
        <f>VLOOKUP([1]!Tabelle13[[#This Row],[Vlookup this ID for freight costs]],$AL$2:$AL$6811,2,FALSE)</f>
        <v>#REF!</v>
      </c>
      <c r="AP5541">
        <v>864.46</v>
      </c>
      <c r="AQ5541">
        <v>864.46</v>
      </c>
      <c r="AR5541" s="4">
        <v>8</v>
      </c>
      <c r="AS5541" s="4">
        <v>4</v>
      </c>
      <c r="AT5541" s="4">
        <v>2008</v>
      </c>
      <c r="AU5541" s="4">
        <v>16</v>
      </c>
      <c r="AV5541" s="4">
        <v>5</v>
      </c>
      <c r="AW5541" s="4">
        <v>2008</v>
      </c>
      <c r="AX5541" t="str">
        <f t="shared" si="1695"/>
        <v>Delay</v>
      </c>
      <c r="AY5541">
        <f t="shared" si="1696"/>
        <v>38</v>
      </c>
    </row>
    <row r="5542" spans="1:51" x14ac:dyDescent="0.2">
      <c r="A5542" s="3">
        <v>86517</v>
      </c>
      <c r="B5542" s="1" t="s">
        <v>386</v>
      </c>
      <c r="C5542" s="1" t="s">
        <v>73</v>
      </c>
      <c r="D5542" s="1" t="s">
        <v>130</v>
      </c>
      <c r="E5542" s="1" t="s">
        <v>101</v>
      </c>
      <c r="F5542" s="1" t="s">
        <v>101</v>
      </c>
      <c r="G5542" s="13" t="s">
        <v>739</v>
      </c>
      <c r="H5542" s="12">
        <v>41213</v>
      </c>
      <c r="I5542" s="12" t="s">
        <v>497</v>
      </c>
      <c r="J5542" s="12">
        <v>41187</v>
      </c>
      <c r="K5542" s="4">
        <v>4192</v>
      </c>
      <c r="L5542" s="1" t="s">
        <v>146</v>
      </c>
      <c r="M5542" s="1" t="s">
        <v>132</v>
      </c>
      <c r="N5542" s="1" t="s">
        <v>154</v>
      </c>
      <c r="O5542" s="1" t="s">
        <v>93</v>
      </c>
      <c r="P5542">
        <v>60</v>
      </c>
      <c r="Q5542">
        <v>100000</v>
      </c>
      <c r="R5542">
        <v>981000</v>
      </c>
      <c r="S5542">
        <v>9.81</v>
      </c>
      <c r="T5542">
        <v>0.16</v>
      </c>
      <c r="U5542">
        <f t="shared" si="1692"/>
        <v>981000</v>
      </c>
      <c r="V5542">
        <f t="shared" si="1693"/>
        <v>6000000</v>
      </c>
      <c r="W5542" s="1" t="s">
        <v>179</v>
      </c>
      <c r="X5542" s="1" t="s">
        <v>1236</v>
      </c>
      <c r="Y5542" s="1" t="s">
        <v>156</v>
      </c>
      <c r="Z5542" s="3">
        <v>14969</v>
      </c>
      <c r="AA5542" s="4">
        <f t="shared" si="1697"/>
        <v>14115</v>
      </c>
      <c r="AB5542" s="4">
        <f t="shared" si="1701"/>
        <v>13219.520206000001</v>
      </c>
      <c r="AC5542" s="4">
        <f t="shared" si="1702"/>
        <v>14115</v>
      </c>
      <c r="AD5542" s="4">
        <f t="shared" si="1698"/>
        <v>22977.692307692309</v>
      </c>
      <c r="AE5542" s="4">
        <v>14115</v>
      </c>
      <c r="AF5542" s="4">
        <v>14115</v>
      </c>
      <c r="AG5542" s="4">
        <f>AE5542</f>
        <v>14115</v>
      </c>
      <c r="AI5542" t="e">
        <f t="shared" si="1694"/>
        <v>#N/A</v>
      </c>
      <c r="AJ5542">
        <v>8751.99</v>
      </c>
      <c r="AK5542" s="2">
        <v>8751.99</v>
      </c>
      <c r="AL5542" s="2">
        <f>AJ5542</f>
        <v>8751.99</v>
      </c>
      <c r="AM5542" s="4"/>
      <c r="AN5542" t="e">
        <f>VLOOKUP([1]!Tabelle13[[#This Row],[Vlookup this ID for freight costs]],$AL$2:$AL$6811,2,FALSE)</f>
        <v>#REF!</v>
      </c>
      <c r="AP5542">
        <v>1375.36</v>
      </c>
      <c r="AQ5542">
        <v>1375.36</v>
      </c>
      <c r="AR5542" s="4">
        <v>31</v>
      </c>
      <c r="AS5542" s="4">
        <v>10</v>
      </c>
      <c r="AT5542" s="4">
        <v>2012</v>
      </c>
      <c r="AU5542" s="4">
        <v>5</v>
      </c>
      <c r="AV5542" s="4">
        <v>10</v>
      </c>
      <c r="AW5542" s="4">
        <v>2012</v>
      </c>
      <c r="AX5542" t="str">
        <f t="shared" si="1695"/>
        <v>No Delay</v>
      </c>
      <c r="AY5542">
        <f t="shared" si="1696"/>
        <v>0</v>
      </c>
    </row>
    <row r="5543" spans="1:51" x14ac:dyDescent="0.2">
      <c r="A5543" s="3">
        <v>26849</v>
      </c>
      <c r="B5543" s="1" t="s">
        <v>168</v>
      </c>
      <c r="C5543" s="1" t="s">
        <v>150</v>
      </c>
      <c r="D5543" s="1" t="s">
        <v>100</v>
      </c>
      <c r="E5543" s="1" t="s">
        <v>253</v>
      </c>
      <c r="F5543" s="1" t="s">
        <v>253</v>
      </c>
      <c r="G5543" s="13" t="s">
        <v>1789</v>
      </c>
      <c r="H5543" s="12">
        <v>40463</v>
      </c>
      <c r="I5543" s="12" t="s">
        <v>820</v>
      </c>
      <c r="J5543" s="12">
        <v>40527</v>
      </c>
      <c r="K5543" s="4">
        <v>2925</v>
      </c>
      <c r="L5543" s="1" t="s">
        <v>146</v>
      </c>
      <c r="M5543" s="1" t="s">
        <v>170</v>
      </c>
      <c r="N5543" s="1" t="s">
        <v>167</v>
      </c>
      <c r="O5543" s="1" t="s">
        <v>93</v>
      </c>
      <c r="P5543">
        <v>30</v>
      </c>
      <c r="Q5543">
        <v>108211</v>
      </c>
      <c r="R5543">
        <v>488031.61</v>
      </c>
      <c r="S5543">
        <v>4.51</v>
      </c>
      <c r="T5543">
        <v>0.15</v>
      </c>
      <c r="U5543">
        <f t="shared" si="1692"/>
        <v>488031.61</v>
      </c>
      <c r="V5543">
        <f t="shared" si="1693"/>
        <v>3246330</v>
      </c>
      <c r="W5543" s="1" t="s">
        <v>155</v>
      </c>
      <c r="X5543" s="1" t="s">
        <v>1236</v>
      </c>
      <c r="Y5543" s="1" t="s">
        <v>156</v>
      </c>
      <c r="Z5543" s="3">
        <v>8107</v>
      </c>
      <c r="AA5543" s="4">
        <f>AB5543</f>
        <v>14120.664946000001</v>
      </c>
      <c r="AB5543" s="2">
        <f>2245.156962+0.109744*Q5543</f>
        <v>14120.664946000001</v>
      </c>
      <c r="AC5543" s="4">
        <f>AD5543</f>
        <v>14120.664946000001</v>
      </c>
      <c r="AD5543" s="4">
        <f t="shared" si="1698"/>
        <v>14120.664946000001</v>
      </c>
      <c r="AE5543" s="4" t="s">
        <v>62</v>
      </c>
      <c r="AG5543" s="4" t="str">
        <f>AE5543</f>
        <v>Weight Captured Separately</v>
      </c>
      <c r="AI5543" t="e">
        <f t="shared" si="1694"/>
        <v>#N/A</v>
      </c>
      <c r="AJ5543" t="s">
        <v>81</v>
      </c>
      <c r="AK5543" s="2"/>
      <c r="AL5543" s="2" t="str">
        <f>AJ5543</f>
        <v>Freight Included in Commodity Cost</v>
      </c>
      <c r="AM5543" s="4"/>
      <c r="AN5543" t="e">
        <f>VLOOKUP([1]!Tabelle13[[#This Row],[Vlookup this ID for freight costs]],$AL$2:$AL$6811,2,FALSE)</f>
        <v>#REF!</v>
      </c>
      <c r="AO5543">
        <f>IF(AK:AK="",AC:AC*6.242+1.383 -2.844 + 3.145 -2.265  -2.026,AK:AK)</f>
        <v>88138.583592932016</v>
      </c>
      <c r="AP5543">
        <v>1052.2</v>
      </c>
      <c r="AQ5543">
        <v>1052.2</v>
      </c>
      <c r="AR5543" s="4">
        <v>12</v>
      </c>
      <c r="AS5543" s="4">
        <v>10</v>
      </c>
      <c r="AT5543" s="4">
        <v>2010</v>
      </c>
      <c r="AU5543" s="4">
        <v>15</v>
      </c>
      <c r="AV5543" s="4">
        <v>12</v>
      </c>
      <c r="AW5543" s="4">
        <v>2010</v>
      </c>
      <c r="AX5543" t="str">
        <f t="shared" si="1695"/>
        <v>Delay</v>
      </c>
      <c r="AY5543">
        <f t="shared" si="1696"/>
        <v>64</v>
      </c>
    </row>
    <row r="5544" spans="1:51" x14ac:dyDescent="0.2">
      <c r="A5544" s="3">
        <v>83149</v>
      </c>
      <c r="B5544" s="1" t="s">
        <v>175</v>
      </c>
      <c r="C5544" s="1" t="s">
        <v>165</v>
      </c>
      <c r="D5544" s="1" t="s">
        <v>130</v>
      </c>
      <c r="E5544" s="1" t="s">
        <v>53</v>
      </c>
      <c r="F5544" s="1" t="s">
        <v>53</v>
      </c>
      <c r="G5544" s="13" t="s">
        <v>1267</v>
      </c>
      <c r="H5544" s="12">
        <v>41492</v>
      </c>
      <c r="I5544" s="12" t="s">
        <v>2689</v>
      </c>
      <c r="J5544" s="12">
        <v>41506</v>
      </c>
      <c r="K5544" s="4">
        <v>4873</v>
      </c>
      <c r="L5544" s="1" t="s">
        <v>146</v>
      </c>
      <c r="M5544" s="1" t="s">
        <v>132</v>
      </c>
      <c r="N5544" s="1" t="s">
        <v>275</v>
      </c>
      <c r="O5544" s="1" t="s">
        <v>93</v>
      </c>
      <c r="P5544">
        <v>60</v>
      </c>
      <c r="Q5544">
        <v>54728</v>
      </c>
      <c r="R5544">
        <v>383096</v>
      </c>
      <c r="S5544">
        <v>7</v>
      </c>
      <c r="T5544">
        <v>0.12</v>
      </c>
      <c r="U5544">
        <f t="shared" si="1692"/>
        <v>383096</v>
      </c>
      <c r="V5544">
        <f t="shared" si="1693"/>
        <v>3283680</v>
      </c>
      <c r="W5544" s="1" t="s">
        <v>155</v>
      </c>
      <c r="X5544" s="1" t="s">
        <v>1236</v>
      </c>
      <c r="Y5544" s="1" t="s">
        <v>156</v>
      </c>
      <c r="Z5544" s="3">
        <v>5457</v>
      </c>
      <c r="AA5544" s="4">
        <f t="shared" si="1697"/>
        <v>14143</v>
      </c>
      <c r="AB5544" s="4">
        <f t="shared" ref="AB5544:AB5575" si="1703" xml:space="preserve"> 2244.740206  + 0.1097478*Q5544</f>
        <v>8251.0178044000004</v>
      </c>
      <c r="AC5544" s="4">
        <f t="shared" ref="AC5544:AC5575" si="1704">AF5544</f>
        <v>14143</v>
      </c>
      <c r="AD5544" s="4">
        <f t="shared" si="1698"/>
        <v>14143</v>
      </c>
      <c r="AE5544" s="4">
        <v>14143</v>
      </c>
      <c r="AF5544" s="4">
        <v>14143</v>
      </c>
      <c r="AG5544" s="4">
        <f>AE5544</f>
        <v>14143</v>
      </c>
      <c r="AI5544" t="e">
        <f t="shared" si="1694"/>
        <v>#N/A</v>
      </c>
      <c r="AJ5544">
        <v>100654.61</v>
      </c>
      <c r="AK5544" s="2">
        <v>100654.61</v>
      </c>
      <c r="AL5544" s="2">
        <f>AJ5544</f>
        <v>100654.61</v>
      </c>
      <c r="AM5544" s="4"/>
      <c r="AN5544" t="e">
        <f>VLOOKUP([1]!Tabelle13[[#This Row],[Vlookup this ID for freight costs]],$AL$2:$AL$6811,2,FALSE)</f>
        <v>#REF!</v>
      </c>
      <c r="AP5544">
        <v>473.89</v>
      </c>
      <c r="AQ5544">
        <v>473.89</v>
      </c>
      <c r="AR5544" s="4">
        <v>6</v>
      </c>
      <c r="AS5544" s="4">
        <v>8</v>
      </c>
      <c r="AT5544" s="4">
        <v>2013</v>
      </c>
      <c r="AU5544" s="4">
        <v>20</v>
      </c>
      <c r="AV5544" s="4">
        <v>8</v>
      </c>
      <c r="AW5544" s="4">
        <v>2013</v>
      </c>
      <c r="AX5544" t="str">
        <f t="shared" si="1695"/>
        <v>Delay</v>
      </c>
      <c r="AY5544">
        <f t="shared" si="1696"/>
        <v>14</v>
      </c>
    </row>
    <row r="5545" spans="1:51" x14ac:dyDescent="0.2">
      <c r="A5545" s="3">
        <v>83704</v>
      </c>
      <c r="B5545" s="1" t="s">
        <v>175</v>
      </c>
      <c r="C5545" s="1" t="s">
        <v>165</v>
      </c>
      <c r="D5545" s="1" t="s">
        <v>130</v>
      </c>
      <c r="E5545" s="1" t="s">
        <v>53</v>
      </c>
      <c r="F5545" s="1" t="s">
        <v>53</v>
      </c>
      <c r="G5545" s="13" t="s">
        <v>1267</v>
      </c>
      <c r="H5545" s="12">
        <v>41492</v>
      </c>
      <c r="I5545" s="12" t="s">
        <v>2689</v>
      </c>
      <c r="J5545" s="12">
        <v>41506</v>
      </c>
      <c r="K5545" s="4">
        <v>4874</v>
      </c>
      <c r="L5545" s="1" t="s">
        <v>146</v>
      </c>
      <c r="M5545" s="1" t="s">
        <v>132</v>
      </c>
      <c r="N5545" s="1" t="s">
        <v>167</v>
      </c>
      <c r="O5545" s="1" t="s">
        <v>93</v>
      </c>
      <c r="P5545">
        <v>30</v>
      </c>
      <c r="Q5545">
        <v>96480</v>
      </c>
      <c r="R5545">
        <v>321278.40000000002</v>
      </c>
      <c r="S5545">
        <v>3.33</v>
      </c>
      <c r="T5545">
        <v>0.11</v>
      </c>
      <c r="U5545">
        <f t="shared" si="1692"/>
        <v>321278.40000000002</v>
      </c>
      <c r="V5545">
        <f t="shared" si="1693"/>
        <v>2894400</v>
      </c>
      <c r="W5545" s="1" t="s">
        <v>155</v>
      </c>
      <c r="X5545" s="1" t="s">
        <v>1236</v>
      </c>
      <c r="Y5545" s="1" t="s">
        <v>156</v>
      </c>
      <c r="Z5545" s="3">
        <v>5457</v>
      </c>
      <c r="AA5545" s="4">
        <f t="shared" si="1697"/>
        <v>14143</v>
      </c>
      <c r="AB5545" s="4">
        <f t="shared" si="1703"/>
        <v>12833.207950000002</v>
      </c>
      <c r="AC5545" s="4">
        <f t="shared" si="1704"/>
        <v>14143</v>
      </c>
      <c r="AD5545" s="4">
        <f t="shared" si="1698"/>
        <v>14143</v>
      </c>
      <c r="AE5545" s="3" t="s">
        <v>2690</v>
      </c>
      <c r="AF5545" s="3">
        <v>14143</v>
      </c>
      <c r="AG5545" s="4">
        <f>AI5545</f>
        <v>14143</v>
      </c>
      <c r="AH5545" s="4">
        <v>83149</v>
      </c>
      <c r="AI5545">
        <f t="shared" si="1694"/>
        <v>14143</v>
      </c>
      <c r="AJ5545" t="s">
        <v>2690</v>
      </c>
      <c r="AK5545" s="2">
        <v>100654.61</v>
      </c>
      <c r="AL5545" s="2">
        <f>AN5545</f>
        <v>100654.61</v>
      </c>
      <c r="AM5545" s="4">
        <v>83149</v>
      </c>
      <c r="AN5545">
        <f>INDEX($AJ$2:$AJ$6811,MATCH(AM5545,$A$2:$A$6811,0))</f>
        <v>100654.61</v>
      </c>
      <c r="AP5545">
        <v>397.42</v>
      </c>
      <c r="AQ5545">
        <v>397.42</v>
      </c>
      <c r="AR5545" s="4">
        <v>6</v>
      </c>
      <c r="AS5545" s="4">
        <v>8</v>
      </c>
      <c r="AT5545" s="4">
        <v>2013</v>
      </c>
      <c r="AU5545" s="4">
        <v>20</v>
      </c>
      <c r="AV5545" s="4">
        <v>8</v>
      </c>
      <c r="AW5545" s="4">
        <v>2013</v>
      </c>
      <c r="AX5545" t="str">
        <f t="shared" si="1695"/>
        <v>Delay</v>
      </c>
      <c r="AY5545">
        <f t="shared" si="1696"/>
        <v>14</v>
      </c>
    </row>
    <row r="5546" spans="1:51" x14ac:dyDescent="0.2">
      <c r="A5546" s="3">
        <v>83705</v>
      </c>
      <c r="B5546" s="1" t="s">
        <v>175</v>
      </c>
      <c r="C5546" s="1" t="s">
        <v>165</v>
      </c>
      <c r="D5546" s="1" t="s">
        <v>130</v>
      </c>
      <c r="E5546" s="1" t="s">
        <v>53</v>
      </c>
      <c r="F5546" s="1" t="s">
        <v>53</v>
      </c>
      <c r="G5546" s="13" t="s">
        <v>1267</v>
      </c>
      <c r="H5546" s="12">
        <v>41492</v>
      </c>
      <c r="I5546" s="12" t="s">
        <v>2689</v>
      </c>
      <c r="J5546" s="12">
        <v>41506</v>
      </c>
      <c r="K5546" s="4">
        <v>4875</v>
      </c>
      <c r="L5546" s="1" t="s">
        <v>146</v>
      </c>
      <c r="M5546" s="1" t="s">
        <v>132</v>
      </c>
      <c r="N5546" s="1" t="s">
        <v>275</v>
      </c>
      <c r="O5546" s="1" t="s">
        <v>93</v>
      </c>
      <c r="P5546">
        <v>60</v>
      </c>
      <c r="Q5546">
        <v>7619</v>
      </c>
      <c r="R5546">
        <v>53333</v>
      </c>
      <c r="S5546">
        <v>7</v>
      </c>
      <c r="T5546">
        <v>0.12</v>
      </c>
      <c r="U5546">
        <f t="shared" si="1692"/>
        <v>53333</v>
      </c>
      <c r="V5546">
        <f t="shared" si="1693"/>
        <v>457140</v>
      </c>
      <c r="W5546" s="1" t="s">
        <v>179</v>
      </c>
      <c r="X5546" s="1" t="s">
        <v>1236</v>
      </c>
      <c r="Y5546" s="1" t="s">
        <v>156</v>
      </c>
      <c r="Z5546" s="3">
        <v>5457</v>
      </c>
      <c r="AA5546" s="4">
        <f t="shared" si="1697"/>
        <v>14143</v>
      </c>
      <c r="AB5546" s="4">
        <f t="shared" si="1703"/>
        <v>3080.9086941999999</v>
      </c>
      <c r="AC5546" s="4">
        <f t="shared" si="1704"/>
        <v>14143</v>
      </c>
      <c r="AD5546" s="4">
        <f t="shared" si="1698"/>
        <v>14143</v>
      </c>
      <c r="AE5546" s="3" t="s">
        <v>2690</v>
      </c>
      <c r="AF5546" s="3">
        <v>14143</v>
      </c>
      <c r="AG5546" s="4">
        <f>AI5546</f>
        <v>14143</v>
      </c>
      <c r="AH5546" s="4">
        <v>83149</v>
      </c>
      <c r="AI5546">
        <f t="shared" si="1694"/>
        <v>14143</v>
      </c>
      <c r="AJ5546" t="s">
        <v>2690</v>
      </c>
      <c r="AK5546" s="2">
        <v>100654.61</v>
      </c>
      <c r="AL5546" s="2">
        <f>AN5546</f>
        <v>100654.61</v>
      </c>
      <c r="AM5546" s="4">
        <v>83149</v>
      </c>
      <c r="AN5546">
        <f>INDEX($AJ$2:$AJ$6811,MATCH(AM5546,$A$2:$A$6811,0))</f>
        <v>100654.61</v>
      </c>
      <c r="AP5546">
        <v>65.97</v>
      </c>
      <c r="AQ5546">
        <v>65.97</v>
      </c>
      <c r="AR5546" s="4">
        <v>6</v>
      </c>
      <c r="AS5546" s="4">
        <v>8</v>
      </c>
      <c r="AT5546" s="4">
        <v>2013</v>
      </c>
      <c r="AU5546" s="4">
        <v>20</v>
      </c>
      <c r="AV5546" s="4">
        <v>8</v>
      </c>
      <c r="AW5546" s="4">
        <v>2013</v>
      </c>
      <c r="AX5546" t="str">
        <f t="shared" si="1695"/>
        <v>Delay</v>
      </c>
      <c r="AY5546">
        <f t="shared" si="1696"/>
        <v>14</v>
      </c>
    </row>
    <row r="5547" spans="1:51" x14ac:dyDescent="0.2">
      <c r="A5547" s="3">
        <v>82526</v>
      </c>
      <c r="B5547" s="1" t="s">
        <v>175</v>
      </c>
      <c r="C5547" s="1" t="s">
        <v>165</v>
      </c>
      <c r="D5547" s="1" t="s">
        <v>130</v>
      </c>
      <c r="E5547" s="1" t="s">
        <v>101</v>
      </c>
      <c r="F5547" s="1" t="s">
        <v>101</v>
      </c>
      <c r="G5547" s="13" t="s">
        <v>1191</v>
      </c>
      <c r="H5547" s="12">
        <v>41274</v>
      </c>
      <c r="I5547" s="12" t="s">
        <v>1861</v>
      </c>
      <c r="J5547" s="12">
        <v>41232</v>
      </c>
      <c r="K5547" s="4">
        <v>4298</v>
      </c>
      <c r="L5547" s="1" t="s">
        <v>146</v>
      </c>
      <c r="M5547" s="1" t="s">
        <v>132</v>
      </c>
      <c r="N5547" s="1" t="s">
        <v>1524</v>
      </c>
      <c r="O5547" s="1" t="s">
        <v>93</v>
      </c>
      <c r="P5547">
        <v>30</v>
      </c>
      <c r="Q5547">
        <v>125014</v>
      </c>
      <c r="R5547">
        <v>1658935.78</v>
      </c>
      <c r="S5547">
        <v>13.27</v>
      </c>
      <c r="T5547">
        <v>0.44</v>
      </c>
      <c r="U5547">
        <f t="shared" si="1692"/>
        <v>1658935.78</v>
      </c>
      <c r="V5547">
        <f t="shared" si="1693"/>
        <v>3750420</v>
      </c>
      <c r="W5547" s="1" t="s">
        <v>160</v>
      </c>
      <c r="X5547" s="1" t="s">
        <v>1236</v>
      </c>
      <c r="Y5547" s="1" t="s">
        <v>161</v>
      </c>
      <c r="Z5547" s="3">
        <v>10896</v>
      </c>
      <c r="AA5547" s="4">
        <f t="shared" si="1697"/>
        <v>14275</v>
      </c>
      <c r="AB5547" s="4">
        <f t="shared" si="1703"/>
        <v>15964.751675200001</v>
      </c>
      <c r="AC5547" s="4">
        <f t="shared" si="1704"/>
        <v>14275</v>
      </c>
      <c r="AD5547" s="4">
        <f t="shared" si="1698"/>
        <v>14275</v>
      </c>
      <c r="AE5547" s="4">
        <v>14275</v>
      </c>
      <c r="AF5547" s="4">
        <v>14275</v>
      </c>
      <c r="AG5547" s="4">
        <f>AE5547</f>
        <v>14275</v>
      </c>
      <c r="AI5547" t="e">
        <f t="shared" si="1694"/>
        <v>#N/A</v>
      </c>
      <c r="AJ5547">
        <v>131278.81</v>
      </c>
      <c r="AK5547" s="2">
        <v>131278.81</v>
      </c>
      <c r="AL5547" s="2">
        <f>AJ5547</f>
        <v>131278.81</v>
      </c>
      <c r="AM5547" s="4"/>
      <c r="AN5547" t="e">
        <f>VLOOKUP([1]!Tabelle13[[#This Row],[Vlookup this ID for freight costs]],$AL$2:$AL$6811,2,FALSE)</f>
        <v>#REF!</v>
      </c>
      <c r="AP5547">
        <v>2325.83</v>
      </c>
      <c r="AQ5547">
        <v>2325.83</v>
      </c>
      <c r="AR5547" s="4">
        <v>31</v>
      </c>
      <c r="AS5547" s="4">
        <v>12</v>
      </c>
      <c r="AT5547" s="4">
        <v>2012</v>
      </c>
      <c r="AU5547" s="4">
        <v>19</v>
      </c>
      <c r="AV5547" s="4">
        <v>11</v>
      </c>
      <c r="AW5547" s="4">
        <v>2012</v>
      </c>
      <c r="AX5547" t="str">
        <f t="shared" si="1695"/>
        <v>No Delay</v>
      </c>
      <c r="AY5547">
        <f t="shared" si="1696"/>
        <v>0</v>
      </c>
    </row>
    <row r="5548" spans="1:51" x14ac:dyDescent="0.2">
      <c r="A5548" s="3">
        <v>11162</v>
      </c>
      <c r="B5548" s="1" t="s">
        <v>119</v>
      </c>
      <c r="C5548" s="1" t="s">
        <v>114</v>
      </c>
      <c r="D5548" s="1" t="s">
        <v>130</v>
      </c>
      <c r="E5548" s="1"/>
      <c r="F5548" s="1" t="s">
        <v>107</v>
      </c>
      <c r="G5548" s="13" t="s">
        <v>2691</v>
      </c>
      <c r="H5548" s="12">
        <v>39352</v>
      </c>
      <c r="I5548" s="12" t="s">
        <v>2691</v>
      </c>
      <c r="J5548" s="12">
        <v>39352</v>
      </c>
      <c r="K5548" s="4">
        <v>409</v>
      </c>
      <c r="L5548" s="1" t="s">
        <v>146</v>
      </c>
      <c r="M5548" s="1" t="s">
        <v>132</v>
      </c>
      <c r="N5548" s="1" t="s">
        <v>167</v>
      </c>
      <c r="O5548" s="1" t="s">
        <v>93</v>
      </c>
      <c r="P5548">
        <v>30</v>
      </c>
      <c r="Q5548">
        <v>69783</v>
      </c>
      <c r="R5548">
        <v>1360768.5</v>
      </c>
      <c r="S5548">
        <v>19.5</v>
      </c>
      <c r="T5548">
        <v>0.65</v>
      </c>
      <c r="U5548">
        <f t="shared" si="1692"/>
        <v>1360768.5</v>
      </c>
      <c r="V5548">
        <f t="shared" si="1693"/>
        <v>2093490</v>
      </c>
      <c r="W5548" s="1" t="s">
        <v>204</v>
      </c>
      <c r="X5548" s="1" t="s">
        <v>1236</v>
      </c>
      <c r="Y5548" s="1" t="s">
        <v>205</v>
      </c>
      <c r="Z5548" s="3">
        <v>6125</v>
      </c>
      <c r="AA5548" s="4">
        <f t="shared" si="1697"/>
        <v>14311</v>
      </c>
      <c r="AB5548" s="4">
        <f t="shared" si="1703"/>
        <v>9903.270933400001</v>
      </c>
      <c r="AC5548" s="4">
        <f t="shared" si="1704"/>
        <v>14311</v>
      </c>
      <c r="AD5548" s="4">
        <f t="shared" si="1698"/>
        <v>14311</v>
      </c>
      <c r="AE5548" s="3" t="s">
        <v>2692</v>
      </c>
      <c r="AF5548" s="3">
        <v>14311</v>
      </c>
      <c r="AG5548" s="4">
        <f>AI5548</f>
        <v>14311</v>
      </c>
      <c r="AH5548" s="4">
        <v>11161</v>
      </c>
      <c r="AI5548">
        <f t="shared" si="1694"/>
        <v>14311</v>
      </c>
      <c r="AJ5548" t="s">
        <v>2692</v>
      </c>
      <c r="AK5548" s="2">
        <v>63886.29</v>
      </c>
      <c r="AL5548" s="2">
        <f>AN5548</f>
        <v>63886.29</v>
      </c>
      <c r="AM5548" s="4">
        <v>11161</v>
      </c>
      <c r="AN5548">
        <f>INDEX($AJ$2:$AJ$6811,MATCH(AM5548,$A$2:$A$6811,0))</f>
        <v>63886.29</v>
      </c>
      <c r="AP5548">
        <v>2177.23</v>
      </c>
      <c r="AQ5548">
        <v>2177.23</v>
      </c>
      <c r="AR5548" s="4">
        <v>27</v>
      </c>
      <c r="AS5548" s="4">
        <v>9</v>
      </c>
      <c r="AT5548" s="4">
        <v>2007</v>
      </c>
      <c r="AU5548" s="4">
        <v>27</v>
      </c>
      <c r="AV5548" s="4">
        <v>9</v>
      </c>
      <c r="AW5548" s="4">
        <v>2007</v>
      </c>
      <c r="AX5548" t="str">
        <f t="shared" si="1695"/>
        <v>No Delay</v>
      </c>
      <c r="AY5548">
        <f t="shared" si="1696"/>
        <v>0</v>
      </c>
    </row>
    <row r="5549" spans="1:51" x14ac:dyDescent="0.2">
      <c r="A5549" s="3">
        <v>11161</v>
      </c>
      <c r="B5549" s="1" t="s">
        <v>119</v>
      </c>
      <c r="C5549" s="1" t="s">
        <v>114</v>
      </c>
      <c r="D5549" s="1" t="s">
        <v>130</v>
      </c>
      <c r="E5549" s="1"/>
      <c r="F5549" s="1" t="s">
        <v>107</v>
      </c>
      <c r="G5549" s="13" t="s">
        <v>2691</v>
      </c>
      <c r="H5549" s="12">
        <v>39352</v>
      </c>
      <c r="I5549" s="12" t="s">
        <v>2691</v>
      </c>
      <c r="J5549" s="12">
        <v>39352</v>
      </c>
      <c r="K5549" s="4">
        <v>408</v>
      </c>
      <c r="L5549" s="1" t="s">
        <v>146</v>
      </c>
      <c r="M5549" s="1" t="s">
        <v>132</v>
      </c>
      <c r="N5549" s="1" t="s">
        <v>265</v>
      </c>
      <c r="O5549" s="1" t="s">
        <v>93</v>
      </c>
      <c r="P5549">
        <v>60</v>
      </c>
      <c r="Q5549">
        <v>85000</v>
      </c>
      <c r="R5549">
        <v>289000</v>
      </c>
      <c r="S5549">
        <v>3.4</v>
      </c>
      <c r="T5549">
        <v>0.06</v>
      </c>
      <c r="U5549">
        <f t="shared" si="1692"/>
        <v>289000</v>
      </c>
      <c r="V5549">
        <f t="shared" si="1693"/>
        <v>5100000</v>
      </c>
      <c r="W5549" s="1" t="s">
        <v>155</v>
      </c>
      <c r="X5549" s="1" t="s">
        <v>1236</v>
      </c>
      <c r="Y5549" s="1" t="s">
        <v>156</v>
      </c>
      <c r="Z5549" s="3">
        <v>6648</v>
      </c>
      <c r="AA5549" s="4">
        <f t="shared" si="1697"/>
        <v>14311</v>
      </c>
      <c r="AB5549" s="4">
        <f t="shared" si="1703"/>
        <v>11573.303206000001</v>
      </c>
      <c r="AC5549" s="4">
        <f t="shared" si="1704"/>
        <v>14311</v>
      </c>
      <c r="AD5549" s="4">
        <f t="shared" si="1698"/>
        <v>13621</v>
      </c>
      <c r="AE5549" s="4">
        <v>14311</v>
      </c>
      <c r="AF5549" s="4">
        <v>14311</v>
      </c>
      <c r="AG5549" s="4">
        <f>AE5549</f>
        <v>14311</v>
      </c>
      <c r="AH5549" s="4">
        <v>84589</v>
      </c>
      <c r="AI5549">
        <f t="shared" si="1694"/>
        <v>7187</v>
      </c>
      <c r="AJ5549">
        <v>63886.29</v>
      </c>
      <c r="AK5549" s="2">
        <v>63886.29</v>
      </c>
      <c r="AL5549" s="2">
        <f>AJ5549</f>
        <v>63886.29</v>
      </c>
      <c r="AM5549" s="4"/>
      <c r="AN5549" t="e">
        <f>VLOOKUP([1]!Tabelle13[[#This Row],[Vlookup this ID for freight costs]],$AL$2:$AL$6811,2,FALSE)</f>
        <v>#REF!</v>
      </c>
      <c r="AP5549">
        <v>462.4</v>
      </c>
      <c r="AQ5549">
        <v>462.4</v>
      </c>
      <c r="AR5549" s="4">
        <v>27</v>
      </c>
      <c r="AS5549" s="4">
        <v>9</v>
      </c>
      <c r="AT5549" s="4">
        <v>2007</v>
      </c>
      <c r="AU5549" s="4">
        <v>27</v>
      </c>
      <c r="AV5549" s="4">
        <v>9</v>
      </c>
      <c r="AW5549" s="4">
        <v>2007</v>
      </c>
      <c r="AX5549" t="str">
        <f t="shared" si="1695"/>
        <v>No Delay</v>
      </c>
      <c r="AY5549">
        <f t="shared" si="1696"/>
        <v>0</v>
      </c>
    </row>
    <row r="5550" spans="1:51" x14ac:dyDescent="0.2">
      <c r="A5550" s="3">
        <v>12406</v>
      </c>
      <c r="B5550" s="1" t="s">
        <v>119</v>
      </c>
      <c r="C5550" s="1" t="s">
        <v>114</v>
      </c>
      <c r="D5550" s="1" t="s">
        <v>130</v>
      </c>
      <c r="E5550" s="1"/>
      <c r="F5550" s="1" t="s">
        <v>107</v>
      </c>
      <c r="G5550" s="13" t="s">
        <v>2691</v>
      </c>
      <c r="H5550" s="12">
        <v>39352</v>
      </c>
      <c r="I5550" s="12" t="s">
        <v>2691</v>
      </c>
      <c r="J5550" s="12">
        <v>39352</v>
      </c>
      <c r="K5550" s="4">
        <v>410</v>
      </c>
      <c r="L5550" s="1" t="s">
        <v>146</v>
      </c>
      <c r="M5550" s="1" t="s">
        <v>132</v>
      </c>
      <c r="N5550" s="1" t="s">
        <v>178</v>
      </c>
      <c r="O5550" s="1" t="s">
        <v>93</v>
      </c>
      <c r="P5550">
        <v>60</v>
      </c>
      <c r="Q5550">
        <v>12420</v>
      </c>
      <c r="R5550">
        <v>101223</v>
      </c>
      <c r="S5550">
        <v>8.15</v>
      </c>
      <c r="T5550">
        <v>0.14000000000000001</v>
      </c>
      <c r="U5550">
        <f t="shared" si="1692"/>
        <v>101223</v>
      </c>
      <c r="V5550">
        <f t="shared" si="1693"/>
        <v>745200</v>
      </c>
      <c r="W5550" s="1" t="s">
        <v>155</v>
      </c>
      <c r="X5550" s="1" t="s">
        <v>1236</v>
      </c>
      <c r="Y5550" s="1" t="s">
        <v>156</v>
      </c>
      <c r="Z5550" s="3">
        <v>6648</v>
      </c>
      <c r="AA5550" s="4">
        <f t="shared" si="1697"/>
        <v>14311</v>
      </c>
      <c r="AB5550" s="4">
        <f t="shared" si="1703"/>
        <v>3607.8078820000001</v>
      </c>
      <c r="AC5550" s="4">
        <f t="shared" si="1704"/>
        <v>14311</v>
      </c>
      <c r="AD5550" s="4">
        <f t="shared" si="1698"/>
        <v>14311</v>
      </c>
      <c r="AE5550" s="3" t="s">
        <v>2692</v>
      </c>
      <c r="AF5550" s="3">
        <v>14311</v>
      </c>
      <c r="AG5550" s="4">
        <f>AI5550</f>
        <v>14311</v>
      </c>
      <c r="AH5550" s="4">
        <v>11161</v>
      </c>
      <c r="AI5550">
        <f t="shared" si="1694"/>
        <v>14311</v>
      </c>
      <c r="AJ5550" t="s">
        <v>2692</v>
      </c>
      <c r="AK5550" s="2">
        <v>63886.29</v>
      </c>
      <c r="AL5550" s="2">
        <f>AN5550</f>
        <v>63886.29</v>
      </c>
      <c r="AM5550" s="4">
        <v>11161</v>
      </c>
      <c r="AN5550">
        <f>INDEX($AJ$2:$AJ$6811,MATCH(AM5550,$A$2:$A$6811,0))</f>
        <v>63886.29</v>
      </c>
      <c r="AP5550">
        <v>161.96</v>
      </c>
      <c r="AQ5550">
        <v>161.96</v>
      </c>
      <c r="AR5550" s="4">
        <v>27</v>
      </c>
      <c r="AS5550" s="4">
        <v>9</v>
      </c>
      <c r="AT5550" s="4">
        <v>2007</v>
      </c>
      <c r="AU5550" s="4">
        <v>27</v>
      </c>
      <c r="AV5550" s="4">
        <v>9</v>
      </c>
      <c r="AW5550" s="4">
        <v>2007</v>
      </c>
      <c r="AX5550" t="str">
        <f t="shared" si="1695"/>
        <v>No Delay</v>
      </c>
      <c r="AY5550">
        <f t="shared" si="1696"/>
        <v>0</v>
      </c>
    </row>
    <row r="5551" spans="1:51" x14ac:dyDescent="0.2">
      <c r="A5551" s="3">
        <v>83032</v>
      </c>
      <c r="B5551" s="1" t="s">
        <v>463</v>
      </c>
      <c r="C5551" s="1" t="s">
        <v>73</v>
      </c>
      <c r="D5551" s="1" t="s">
        <v>130</v>
      </c>
      <c r="E5551" s="1" t="s">
        <v>101</v>
      </c>
      <c r="F5551" s="1" t="s">
        <v>101</v>
      </c>
      <c r="G5551" s="13" t="s">
        <v>2104</v>
      </c>
      <c r="H5551" s="12">
        <v>41072</v>
      </c>
      <c r="I5551" s="12" t="s">
        <v>2552</v>
      </c>
      <c r="J5551" s="12">
        <v>41054</v>
      </c>
      <c r="K5551" s="4">
        <v>3934</v>
      </c>
      <c r="L5551" s="1" t="s">
        <v>146</v>
      </c>
      <c r="M5551" s="1" t="s">
        <v>132</v>
      </c>
      <c r="N5551" s="1" t="s">
        <v>238</v>
      </c>
      <c r="O5551" s="1" t="s">
        <v>93</v>
      </c>
      <c r="P5551">
        <v>30</v>
      </c>
      <c r="Q5551">
        <v>78082</v>
      </c>
      <c r="R5551">
        <v>432574.28</v>
      </c>
      <c r="S5551">
        <v>5.54</v>
      </c>
      <c r="T5551">
        <v>0.18</v>
      </c>
      <c r="U5551">
        <f t="shared" si="1692"/>
        <v>432574.28</v>
      </c>
      <c r="V5551">
        <f t="shared" si="1693"/>
        <v>2342460</v>
      </c>
      <c r="W5551" s="1" t="s">
        <v>160</v>
      </c>
      <c r="X5551" s="1" t="s">
        <v>1236</v>
      </c>
      <c r="Y5551" s="1" t="s">
        <v>161</v>
      </c>
      <c r="Z5551" s="3">
        <v>14451</v>
      </c>
      <c r="AA5551" s="4">
        <f t="shared" si="1697"/>
        <v>14314</v>
      </c>
      <c r="AB5551" s="4">
        <f t="shared" si="1703"/>
        <v>10814.0679256</v>
      </c>
      <c r="AC5551" s="4">
        <f t="shared" si="1704"/>
        <v>14314</v>
      </c>
      <c r="AD5551" s="4">
        <f t="shared" si="1698"/>
        <v>13074.8</v>
      </c>
      <c r="AE5551" s="4">
        <v>14314</v>
      </c>
      <c r="AF5551" s="4">
        <v>14314</v>
      </c>
      <c r="AG5551" s="4">
        <f>AE5551</f>
        <v>14314</v>
      </c>
      <c r="AI5551" t="e">
        <f t="shared" si="1694"/>
        <v>#N/A</v>
      </c>
      <c r="AJ5551">
        <v>15219.72</v>
      </c>
      <c r="AK5551" s="2">
        <v>15219.72</v>
      </c>
      <c r="AL5551" s="2">
        <f>AJ5551</f>
        <v>15219.72</v>
      </c>
      <c r="AM5551" s="4"/>
      <c r="AN5551" t="e">
        <f>VLOOKUP([1]!Tabelle13[[#This Row],[Vlookup this ID for freight costs]],$AL$2:$AL$6811,2,FALSE)</f>
        <v>#REF!</v>
      </c>
      <c r="AP5551">
        <v>713.75</v>
      </c>
      <c r="AQ5551">
        <v>713.75</v>
      </c>
      <c r="AR5551" s="4">
        <v>12</v>
      </c>
      <c r="AS5551" s="4">
        <v>6</v>
      </c>
      <c r="AT5551" s="4">
        <v>2012</v>
      </c>
      <c r="AU5551" s="4">
        <v>25</v>
      </c>
      <c r="AV5551" s="4">
        <v>5</v>
      </c>
      <c r="AW5551" s="4">
        <v>2012</v>
      </c>
      <c r="AX5551" t="str">
        <f t="shared" si="1695"/>
        <v>No Delay</v>
      </c>
      <c r="AY5551">
        <f t="shared" si="1696"/>
        <v>0</v>
      </c>
    </row>
    <row r="5552" spans="1:51" x14ac:dyDescent="0.2">
      <c r="A5552" s="3">
        <v>86472</v>
      </c>
      <c r="B5552" s="1" t="s">
        <v>463</v>
      </c>
      <c r="C5552" s="1" t="s">
        <v>73</v>
      </c>
      <c r="D5552" s="1" t="s">
        <v>130</v>
      </c>
      <c r="E5552" s="1" t="s">
        <v>101</v>
      </c>
      <c r="F5552" s="1" t="s">
        <v>101</v>
      </c>
      <c r="G5552" s="13" t="s">
        <v>2104</v>
      </c>
      <c r="H5552" s="12">
        <v>41072</v>
      </c>
      <c r="I5552" s="12" t="s">
        <v>2552</v>
      </c>
      <c r="J5552" s="12">
        <v>41054</v>
      </c>
      <c r="K5552" s="4">
        <v>3939</v>
      </c>
      <c r="L5552" s="1" t="s">
        <v>146</v>
      </c>
      <c r="M5552" s="1" t="s">
        <v>132</v>
      </c>
      <c r="N5552" s="1" t="s">
        <v>196</v>
      </c>
      <c r="O5552" s="1" t="s">
        <v>93</v>
      </c>
      <c r="P5552">
        <v>60</v>
      </c>
      <c r="Q5552">
        <v>71030</v>
      </c>
      <c r="R5552">
        <v>333841</v>
      </c>
      <c r="S5552">
        <v>4.7</v>
      </c>
      <c r="T5552">
        <v>0.08</v>
      </c>
      <c r="U5552">
        <f t="shared" si="1692"/>
        <v>333841</v>
      </c>
      <c r="V5552">
        <f t="shared" si="1693"/>
        <v>4261800</v>
      </c>
      <c r="W5552" s="1" t="s">
        <v>197</v>
      </c>
      <c r="X5552" s="1" t="s">
        <v>1236</v>
      </c>
      <c r="Y5552" s="1" t="s">
        <v>3082</v>
      </c>
      <c r="Z5552" s="3">
        <v>13821</v>
      </c>
      <c r="AA5552" s="4">
        <f t="shared" si="1697"/>
        <v>14314</v>
      </c>
      <c r="AB5552" s="4">
        <f t="shared" si="1703"/>
        <v>10040.12644</v>
      </c>
      <c r="AC5552" s="4">
        <f t="shared" si="1704"/>
        <v>14314</v>
      </c>
      <c r="AD5552" s="4">
        <f t="shared" si="1698"/>
        <v>12365.6</v>
      </c>
      <c r="AE5552" s="3" t="s">
        <v>2693</v>
      </c>
      <c r="AF5552" s="3">
        <v>14314</v>
      </c>
      <c r="AG5552" s="4">
        <f>AI5552</f>
        <v>14314</v>
      </c>
      <c r="AH5552" s="4">
        <v>83032</v>
      </c>
      <c r="AI5552">
        <f t="shared" si="1694"/>
        <v>14314</v>
      </c>
      <c r="AJ5552" t="s">
        <v>2693</v>
      </c>
      <c r="AK5552" s="2">
        <v>15219.72</v>
      </c>
      <c r="AL5552" s="2">
        <f>AN5552</f>
        <v>15219.72</v>
      </c>
      <c r="AM5552" s="4">
        <v>83032</v>
      </c>
      <c r="AN5552">
        <f>INDEX($AJ$2:$AJ$6811,MATCH(AM5552,$A$2:$A$6811,0))</f>
        <v>15219.72</v>
      </c>
      <c r="AP5552">
        <v>550.84</v>
      </c>
      <c r="AQ5552">
        <v>550.84</v>
      </c>
      <c r="AR5552" s="4">
        <v>12</v>
      </c>
      <c r="AS5552" s="4">
        <v>6</v>
      </c>
      <c r="AT5552" s="4">
        <v>2012</v>
      </c>
      <c r="AU5552" s="4">
        <v>25</v>
      </c>
      <c r="AV5552" s="4">
        <v>5</v>
      </c>
      <c r="AW5552" s="4">
        <v>2012</v>
      </c>
      <c r="AX5552" t="str">
        <f t="shared" si="1695"/>
        <v>No Delay</v>
      </c>
      <c r="AY5552">
        <f t="shared" si="1696"/>
        <v>0</v>
      </c>
    </row>
    <row r="5553" spans="1:51" x14ac:dyDescent="0.2">
      <c r="A5553" s="3">
        <v>83033</v>
      </c>
      <c r="B5553" s="1" t="s">
        <v>463</v>
      </c>
      <c r="C5553" s="1" t="s">
        <v>73</v>
      </c>
      <c r="D5553" s="1" t="s">
        <v>130</v>
      </c>
      <c r="E5553" s="1" t="s">
        <v>101</v>
      </c>
      <c r="F5553" s="1" t="s">
        <v>101</v>
      </c>
      <c r="G5553" s="13" t="s">
        <v>2104</v>
      </c>
      <c r="H5553" s="12">
        <v>41072</v>
      </c>
      <c r="I5553" s="12" t="s">
        <v>2552</v>
      </c>
      <c r="J5553" s="12">
        <v>41054</v>
      </c>
      <c r="K5553" s="4">
        <v>3935</v>
      </c>
      <c r="L5553" s="1" t="s">
        <v>146</v>
      </c>
      <c r="M5553" s="1" t="s">
        <v>132</v>
      </c>
      <c r="N5553" s="1" t="s">
        <v>167</v>
      </c>
      <c r="O5553" s="1" t="s">
        <v>93</v>
      </c>
      <c r="P5553">
        <v>30</v>
      </c>
      <c r="Q5553">
        <v>17422</v>
      </c>
      <c r="R5553">
        <v>68120.02</v>
      </c>
      <c r="S5553">
        <v>3.91</v>
      </c>
      <c r="T5553">
        <v>0.13</v>
      </c>
      <c r="U5553">
        <f t="shared" si="1692"/>
        <v>68120.02</v>
      </c>
      <c r="V5553">
        <f t="shared" si="1693"/>
        <v>522660</v>
      </c>
      <c r="W5553" s="1" t="s">
        <v>197</v>
      </c>
      <c r="X5553" s="1" t="s">
        <v>1236</v>
      </c>
      <c r="Y5553" s="1" t="s">
        <v>3082</v>
      </c>
      <c r="Z5553" s="3">
        <v>13821</v>
      </c>
      <c r="AA5553" s="4">
        <f t="shared" si="1697"/>
        <v>14314</v>
      </c>
      <c r="AB5553" s="4">
        <f t="shared" si="1703"/>
        <v>4156.7663775999999</v>
      </c>
      <c r="AC5553" s="4">
        <f t="shared" si="1704"/>
        <v>14314</v>
      </c>
      <c r="AD5553" s="4">
        <f t="shared" si="1698"/>
        <v>12094.166666666666</v>
      </c>
      <c r="AE5553" s="3" t="s">
        <v>2693</v>
      </c>
      <c r="AF5553" s="3">
        <v>14314</v>
      </c>
      <c r="AG5553" s="4">
        <f>AI5553</f>
        <v>14314</v>
      </c>
      <c r="AH5553" s="4">
        <v>83032</v>
      </c>
      <c r="AI5553">
        <f t="shared" si="1694"/>
        <v>14314</v>
      </c>
      <c r="AJ5553" t="s">
        <v>2693</v>
      </c>
      <c r="AK5553" s="2">
        <v>15219.72</v>
      </c>
      <c r="AL5553" s="2">
        <f>AN5553</f>
        <v>15219.72</v>
      </c>
      <c r="AM5553" s="4">
        <v>83032</v>
      </c>
      <c r="AN5553">
        <f>INDEX($AJ$2:$AJ$6811,MATCH(AM5553,$A$2:$A$6811,0))</f>
        <v>15219.72</v>
      </c>
      <c r="AP5553">
        <v>112.4</v>
      </c>
      <c r="AQ5553">
        <v>112.4</v>
      </c>
      <c r="AR5553" s="4">
        <v>12</v>
      </c>
      <c r="AS5553" s="4">
        <v>6</v>
      </c>
      <c r="AT5553" s="4">
        <v>2012</v>
      </c>
      <c r="AU5553" s="4">
        <v>25</v>
      </c>
      <c r="AV5553" s="4">
        <v>5</v>
      </c>
      <c r="AW5553" s="4">
        <v>2012</v>
      </c>
      <c r="AX5553" t="str">
        <f t="shared" si="1695"/>
        <v>No Delay</v>
      </c>
      <c r="AY5553">
        <f t="shared" si="1696"/>
        <v>0</v>
      </c>
    </row>
    <row r="5554" spans="1:51" x14ac:dyDescent="0.2">
      <c r="A5554" s="3">
        <v>83034</v>
      </c>
      <c r="B5554" s="1" t="s">
        <v>463</v>
      </c>
      <c r="C5554" s="1" t="s">
        <v>73</v>
      </c>
      <c r="D5554" s="1" t="s">
        <v>130</v>
      </c>
      <c r="E5554" s="1" t="s">
        <v>101</v>
      </c>
      <c r="F5554" s="1" t="s">
        <v>101</v>
      </c>
      <c r="G5554" s="13" t="s">
        <v>2104</v>
      </c>
      <c r="H5554" s="12">
        <v>41072</v>
      </c>
      <c r="I5554" s="12" t="s">
        <v>2552</v>
      </c>
      <c r="J5554" s="12">
        <v>41054</v>
      </c>
      <c r="K5554" s="4">
        <v>3936</v>
      </c>
      <c r="L5554" s="1" t="s">
        <v>146</v>
      </c>
      <c r="M5554" s="1" t="s">
        <v>132</v>
      </c>
      <c r="N5554" s="1" t="s">
        <v>206</v>
      </c>
      <c r="O5554" s="1" t="s">
        <v>93</v>
      </c>
      <c r="P5554">
        <v>60</v>
      </c>
      <c r="Q5554">
        <v>7150</v>
      </c>
      <c r="R5554">
        <v>21092.5</v>
      </c>
      <c r="S5554">
        <v>2.95</v>
      </c>
      <c r="T5554">
        <v>0.05</v>
      </c>
      <c r="U5554">
        <f t="shared" si="1692"/>
        <v>21092.5</v>
      </c>
      <c r="V5554">
        <f t="shared" si="1693"/>
        <v>429000</v>
      </c>
      <c r="W5554" s="1" t="s">
        <v>197</v>
      </c>
      <c r="X5554" s="1" t="s">
        <v>1236</v>
      </c>
      <c r="Y5554" s="1" t="s">
        <v>3082</v>
      </c>
      <c r="Z5554" s="3">
        <v>13821</v>
      </c>
      <c r="AA5554" s="4">
        <f t="shared" si="1697"/>
        <v>14314</v>
      </c>
      <c r="AB5554" s="4">
        <f t="shared" si="1703"/>
        <v>3029.436976</v>
      </c>
      <c r="AC5554" s="4">
        <f t="shared" si="1704"/>
        <v>14314</v>
      </c>
      <c r="AD5554" s="4">
        <f t="shared" si="1698"/>
        <v>12402</v>
      </c>
      <c r="AE5554" s="3" t="s">
        <v>2693</v>
      </c>
      <c r="AF5554" s="3">
        <v>14314</v>
      </c>
      <c r="AG5554" s="4">
        <f>AI5554</f>
        <v>14314</v>
      </c>
      <c r="AH5554" s="4">
        <v>83032</v>
      </c>
      <c r="AI5554">
        <f t="shared" si="1694"/>
        <v>14314</v>
      </c>
      <c r="AJ5554" t="s">
        <v>2693</v>
      </c>
      <c r="AK5554" s="2">
        <v>15219.72</v>
      </c>
      <c r="AL5554" s="2">
        <f>AN5554</f>
        <v>15219.72</v>
      </c>
      <c r="AM5554" s="4">
        <v>83032</v>
      </c>
      <c r="AN5554">
        <f>INDEX($AJ$2:$AJ$6811,MATCH(AM5554,$A$2:$A$6811,0))</f>
        <v>15219.72</v>
      </c>
      <c r="AP5554">
        <v>34.799999999999997</v>
      </c>
      <c r="AQ5554">
        <v>34.799999999999997</v>
      </c>
      <c r="AR5554" s="4">
        <v>12</v>
      </c>
      <c r="AS5554" s="4">
        <v>6</v>
      </c>
      <c r="AT5554" s="4">
        <v>2012</v>
      </c>
      <c r="AU5554" s="4">
        <v>25</v>
      </c>
      <c r="AV5554" s="4">
        <v>5</v>
      </c>
      <c r="AW5554" s="4">
        <v>2012</v>
      </c>
      <c r="AX5554" t="str">
        <f t="shared" si="1695"/>
        <v>No Delay</v>
      </c>
      <c r="AY5554">
        <f t="shared" si="1696"/>
        <v>0</v>
      </c>
    </row>
    <row r="5555" spans="1:51" x14ac:dyDescent="0.2">
      <c r="A5555" s="3">
        <v>84169</v>
      </c>
      <c r="B5555" s="1" t="s">
        <v>463</v>
      </c>
      <c r="C5555" s="1" t="s">
        <v>73</v>
      </c>
      <c r="D5555" s="1" t="s">
        <v>130</v>
      </c>
      <c r="E5555" s="1" t="s">
        <v>101</v>
      </c>
      <c r="F5555" s="1" t="s">
        <v>101</v>
      </c>
      <c r="G5555" s="13" t="s">
        <v>2104</v>
      </c>
      <c r="H5555" s="12">
        <v>41072</v>
      </c>
      <c r="I5555" s="12" t="s">
        <v>2552</v>
      </c>
      <c r="J5555" s="12">
        <v>41054</v>
      </c>
      <c r="K5555" s="4">
        <v>3937</v>
      </c>
      <c r="L5555" s="1" t="s">
        <v>146</v>
      </c>
      <c r="M5555" s="1" t="s">
        <v>132</v>
      </c>
      <c r="N5555" s="1" t="s">
        <v>275</v>
      </c>
      <c r="O5555" s="1" t="s">
        <v>93</v>
      </c>
      <c r="P5555">
        <v>60</v>
      </c>
      <c r="Q5555">
        <v>3345</v>
      </c>
      <c r="R5555">
        <v>26024.1</v>
      </c>
      <c r="S5555">
        <v>7.78</v>
      </c>
      <c r="T5555">
        <v>0.13</v>
      </c>
      <c r="U5555">
        <f t="shared" si="1692"/>
        <v>26024.100000000002</v>
      </c>
      <c r="V5555">
        <f t="shared" si="1693"/>
        <v>200700</v>
      </c>
      <c r="W5555" s="1" t="s">
        <v>160</v>
      </c>
      <c r="X5555" s="1" t="s">
        <v>1236</v>
      </c>
      <c r="Y5555" s="1" t="s">
        <v>161</v>
      </c>
      <c r="Z5555" s="3">
        <v>14451</v>
      </c>
      <c r="AA5555" s="4">
        <f t="shared" si="1697"/>
        <v>14314</v>
      </c>
      <c r="AB5555" s="4">
        <f t="shared" si="1703"/>
        <v>2611.8465969999997</v>
      </c>
      <c r="AC5555" s="4">
        <f t="shared" si="1704"/>
        <v>14314</v>
      </c>
      <c r="AD5555" s="4">
        <f t="shared" si="1698"/>
        <v>9314.3106525000003</v>
      </c>
      <c r="AE5555" s="3" t="s">
        <v>2693</v>
      </c>
      <c r="AF5555" s="3">
        <v>14314</v>
      </c>
      <c r="AG5555" s="4">
        <f>AI5555</f>
        <v>14314</v>
      </c>
      <c r="AH5555" s="4">
        <v>83032</v>
      </c>
      <c r="AI5555">
        <f t="shared" si="1694"/>
        <v>14314</v>
      </c>
      <c r="AJ5555" t="s">
        <v>2693</v>
      </c>
      <c r="AK5555" s="2">
        <v>15219.72</v>
      </c>
      <c r="AL5555" s="2">
        <f>AN5555</f>
        <v>15219.72</v>
      </c>
      <c r="AM5555" s="4">
        <v>83032</v>
      </c>
      <c r="AN5555">
        <f>INDEX($AJ$2:$AJ$6811,MATCH(AM5555,$A$2:$A$6811,0))</f>
        <v>15219.72</v>
      </c>
      <c r="AP5555">
        <v>42.94</v>
      </c>
      <c r="AQ5555">
        <v>42.94</v>
      </c>
      <c r="AR5555" s="4">
        <v>12</v>
      </c>
      <c r="AS5555" s="4">
        <v>6</v>
      </c>
      <c r="AT5555" s="4">
        <v>2012</v>
      </c>
      <c r="AU5555" s="4">
        <v>25</v>
      </c>
      <c r="AV5555" s="4">
        <v>5</v>
      </c>
      <c r="AW5555" s="4">
        <v>2012</v>
      </c>
      <c r="AX5555" t="str">
        <f t="shared" si="1695"/>
        <v>No Delay</v>
      </c>
      <c r="AY5555">
        <f t="shared" si="1696"/>
        <v>0</v>
      </c>
    </row>
    <row r="5556" spans="1:51" x14ac:dyDescent="0.2">
      <c r="A5556" s="3">
        <v>86473</v>
      </c>
      <c r="B5556" s="1" t="s">
        <v>463</v>
      </c>
      <c r="C5556" s="1" t="s">
        <v>73</v>
      </c>
      <c r="D5556" s="1" t="s">
        <v>130</v>
      </c>
      <c r="E5556" s="1" t="s">
        <v>101</v>
      </c>
      <c r="F5556" s="1" t="s">
        <v>101</v>
      </c>
      <c r="G5556" s="13" t="s">
        <v>2104</v>
      </c>
      <c r="H5556" s="12">
        <v>41072</v>
      </c>
      <c r="I5556" s="12" t="s">
        <v>2552</v>
      </c>
      <c r="J5556" s="12">
        <v>41054</v>
      </c>
      <c r="K5556" s="4">
        <v>3940</v>
      </c>
      <c r="L5556" s="1" t="s">
        <v>146</v>
      </c>
      <c r="M5556" s="1" t="s">
        <v>132</v>
      </c>
      <c r="N5556" s="1" t="s">
        <v>154</v>
      </c>
      <c r="O5556" s="1" t="s">
        <v>93</v>
      </c>
      <c r="P5556">
        <v>60</v>
      </c>
      <c r="Q5556">
        <v>11574</v>
      </c>
      <c r="R5556">
        <v>119096.46</v>
      </c>
      <c r="S5556">
        <v>10.29</v>
      </c>
      <c r="T5556">
        <v>0.17</v>
      </c>
      <c r="U5556">
        <f t="shared" si="1692"/>
        <v>119096.45999999999</v>
      </c>
      <c r="V5556">
        <f t="shared" si="1693"/>
        <v>694440</v>
      </c>
      <c r="W5556" s="1" t="s">
        <v>160</v>
      </c>
      <c r="X5556" s="1" t="s">
        <v>1236</v>
      </c>
      <c r="Y5556" s="1" t="s">
        <v>161</v>
      </c>
      <c r="Z5556" s="3">
        <v>14451</v>
      </c>
      <c r="AA5556" s="4">
        <f t="shared" si="1697"/>
        <v>14314</v>
      </c>
      <c r="AB5556" s="4">
        <f t="shared" si="1703"/>
        <v>3514.9612432000004</v>
      </c>
      <c r="AC5556" s="4">
        <f t="shared" si="1704"/>
        <v>14314</v>
      </c>
      <c r="AD5556" s="4">
        <f t="shared" si="1698"/>
        <v>11487.166666666666</v>
      </c>
      <c r="AE5556" s="3" t="s">
        <v>2693</v>
      </c>
      <c r="AF5556" s="3">
        <v>14314</v>
      </c>
      <c r="AG5556" s="4">
        <f>AI5556</f>
        <v>14314</v>
      </c>
      <c r="AH5556" s="4">
        <v>83032</v>
      </c>
      <c r="AI5556">
        <f t="shared" si="1694"/>
        <v>14314</v>
      </c>
      <c r="AJ5556" t="s">
        <v>2693</v>
      </c>
      <c r="AK5556" s="2">
        <v>15219.72</v>
      </c>
      <c r="AL5556" s="2">
        <f>AN5556</f>
        <v>15219.72</v>
      </c>
      <c r="AM5556" s="4">
        <v>83032</v>
      </c>
      <c r="AN5556">
        <f>INDEX($AJ$2:$AJ$6811,MATCH(AM5556,$A$2:$A$6811,0))</f>
        <v>15219.72</v>
      </c>
      <c r="AP5556">
        <v>196.51</v>
      </c>
      <c r="AQ5556">
        <v>196.51</v>
      </c>
      <c r="AR5556" s="4">
        <v>12</v>
      </c>
      <c r="AS5556" s="4">
        <v>6</v>
      </c>
      <c r="AT5556" s="4">
        <v>2012</v>
      </c>
      <c r="AU5556" s="4">
        <v>25</v>
      </c>
      <c r="AV5556" s="4">
        <v>5</v>
      </c>
      <c r="AW5556" s="4">
        <v>2012</v>
      </c>
      <c r="AX5556" t="str">
        <f t="shared" si="1695"/>
        <v>No Delay</v>
      </c>
      <c r="AY5556">
        <f t="shared" si="1696"/>
        <v>0</v>
      </c>
    </row>
    <row r="5557" spans="1:51" x14ac:dyDescent="0.2">
      <c r="A5557" s="3">
        <v>82371</v>
      </c>
      <c r="B5557" s="1" t="s">
        <v>463</v>
      </c>
      <c r="C5557" s="1" t="s">
        <v>73</v>
      </c>
      <c r="D5557" s="1" t="s">
        <v>130</v>
      </c>
      <c r="E5557" s="1" t="s">
        <v>101</v>
      </c>
      <c r="F5557" s="1" t="s">
        <v>101</v>
      </c>
      <c r="G5557" s="13" t="s">
        <v>236</v>
      </c>
      <c r="H5557" s="12">
        <v>40633</v>
      </c>
      <c r="I5557" s="12" t="s">
        <v>2103</v>
      </c>
      <c r="J5557" s="12">
        <v>40619</v>
      </c>
      <c r="K5557" s="4">
        <v>3082</v>
      </c>
      <c r="L5557" s="1" t="s">
        <v>146</v>
      </c>
      <c r="M5557" s="1" t="s">
        <v>132</v>
      </c>
      <c r="N5557" s="1" t="s">
        <v>238</v>
      </c>
      <c r="O5557" s="1" t="s">
        <v>93</v>
      </c>
      <c r="P5557">
        <v>30</v>
      </c>
      <c r="Q5557">
        <v>97100</v>
      </c>
      <c r="R5557">
        <v>856422</v>
      </c>
      <c r="S5557">
        <v>8.82</v>
      </c>
      <c r="T5557">
        <v>0.28999999999999998</v>
      </c>
      <c r="U5557">
        <f t="shared" si="1692"/>
        <v>856422</v>
      </c>
      <c r="V5557">
        <f t="shared" si="1693"/>
        <v>2913000</v>
      </c>
      <c r="W5557" s="1" t="s">
        <v>160</v>
      </c>
      <c r="X5557" s="1" t="s">
        <v>1236</v>
      </c>
      <c r="Y5557" s="1" t="s">
        <v>161</v>
      </c>
      <c r="Z5557" s="3">
        <v>14451</v>
      </c>
      <c r="AA5557" s="4">
        <f t="shared" si="1697"/>
        <v>14340</v>
      </c>
      <c r="AB5557" s="4">
        <f t="shared" si="1703"/>
        <v>12901.251586</v>
      </c>
      <c r="AC5557" s="4">
        <f t="shared" si="1704"/>
        <v>14340</v>
      </c>
      <c r="AD5557" s="4">
        <f t="shared" si="1698"/>
        <v>15002</v>
      </c>
      <c r="AE5557" s="4">
        <v>14340</v>
      </c>
      <c r="AF5557" s="4">
        <v>14340</v>
      </c>
      <c r="AG5557" s="4">
        <f>AE5557</f>
        <v>14340</v>
      </c>
      <c r="AI5557" t="e">
        <f t="shared" si="1694"/>
        <v>#N/A</v>
      </c>
      <c r="AJ5557">
        <v>16222.85</v>
      </c>
      <c r="AK5557" s="2">
        <v>16222.85</v>
      </c>
      <c r="AL5557" s="2">
        <f>AJ5557</f>
        <v>16222.85</v>
      </c>
      <c r="AM5557" s="4"/>
      <c r="AN5557" t="e">
        <f>VLOOKUP([1]!Tabelle13[[#This Row],[Vlookup this ID for freight costs]],$AL$2:$AL$6811,2,FALSE)</f>
        <v>#REF!</v>
      </c>
      <c r="AP5557">
        <v>1846.45</v>
      </c>
      <c r="AQ5557">
        <v>1846.45</v>
      </c>
      <c r="AR5557" s="4">
        <v>31</v>
      </c>
      <c r="AS5557" s="4">
        <v>3</v>
      </c>
      <c r="AT5557" s="4">
        <v>2011</v>
      </c>
      <c r="AU5557" s="4">
        <v>17</v>
      </c>
      <c r="AV5557" s="4">
        <v>4</v>
      </c>
      <c r="AW5557" s="4">
        <v>2011</v>
      </c>
      <c r="AX5557" t="str">
        <f t="shared" si="1695"/>
        <v>Delay</v>
      </c>
      <c r="AY5557">
        <f t="shared" si="1696"/>
        <v>0</v>
      </c>
    </row>
    <row r="5558" spans="1:51" x14ac:dyDescent="0.2">
      <c r="A5558" s="3">
        <v>84623</v>
      </c>
      <c r="B5558" s="1" t="s">
        <v>463</v>
      </c>
      <c r="C5558" s="1" t="s">
        <v>73</v>
      </c>
      <c r="D5558" s="1" t="s">
        <v>130</v>
      </c>
      <c r="E5558" s="1" t="s">
        <v>101</v>
      </c>
      <c r="F5558" s="1" t="s">
        <v>101</v>
      </c>
      <c r="G5558" s="13" t="s">
        <v>236</v>
      </c>
      <c r="H5558" s="12">
        <v>40633</v>
      </c>
      <c r="I5558" s="12" t="s">
        <v>2103</v>
      </c>
      <c r="J5558" s="12">
        <v>40619</v>
      </c>
      <c r="K5558" s="4">
        <v>3084</v>
      </c>
      <c r="L5558" s="1" t="s">
        <v>146</v>
      </c>
      <c r="M5558" s="1" t="s">
        <v>132</v>
      </c>
      <c r="N5558" s="1" t="s">
        <v>196</v>
      </c>
      <c r="O5558" s="1" t="s">
        <v>93</v>
      </c>
      <c r="P5558">
        <v>60</v>
      </c>
      <c r="Q5558">
        <v>66645</v>
      </c>
      <c r="R5558">
        <v>370546.2</v>
      </c>
      <c r="S5558">
        <v>5.56</v>
      </c>
      <c r="T5558">
        <v>0.09</v>
      </c>
      <c r="U5558">
        <f t="shared" si="1692"/>
        <v>370546.19999999995</v>
      </c>
      <c r="V5558">
        <f t="shared" si="1693"/>
        <v>3998700</v>
      </c>
      <c r="W5558" s="1" t="s">
        <v>197</v>
      </c>
      <c r="X5558" s="1" t="s">
        <v>1236</v>
      </c>
      <c r="Y5558" s="1" t="s">
        <v>3082</v>
      </c>
      <c r="Z5558" s="3">
        <v>13821</v>
      </c>
      <c r="AA5558" s="4">
        <f t="shared" si="1697"/>
        <v>14340</v>
      </c>
      <c r="AB5558" s="4">
        <f t="shared" si="1703"/>
        <v>9558.8823370000009</v>
      </c>
      <c r="AC5558" s="4">
        <f t="shared" si="1704"/>
        <v>14340</v>
      </c>
      <c r="AD5558" s="4">
        <f t="shared" si="1698"/>
        <v>14340</v>
      </c>
      <c r="AE5558" s="3" t="s">
        <v>2694</v>
      </c>
      <c r="AF5558" s="3">
        <v>14340</v>
      </c>
      <c r="AG5558" s="4">
        <f>AI5558</f>
        <v>14340</v>
      </c>
      <c r="AH5558" s="4">
        <v>82371</v>
      </c>
      <c r="AI5558">
        <f t="shared" si="1694"/>
        <v>14340</v>
      </c>
      <c r="AJ5558" t="s">
        <v>2694</v>
      </c>
      <c r="AK5558" s="2">
        <v>16222.85</v>
      </c>
      <c r="AL5558" s="2">
        <f>AN5558</f>
        <v>16222.85</v>
      </c>
      <c r="AM5558" s="4">
        <v>82371</v>
      </c>
      <c r="AN5558">
        <f>INDEX($AJ$2:$AJ$6811,MATCH(AM5558,$A$2:$A$6811,0))</f>
        <v>16222.85</v>
      </c>
      <c r="AP5558">
        <v>798.9</v>
      </c>
      <c r="AQ5558">
        <v>798.9</v>
      </c>
      <c r="AR5558" s="4">
        <v>31</v>
      </c>
      <c r="AS5558" s="4">
        <v>3</v>
      </c>
      <c r="AT5558" s="4">
        <v>2011</v>
      </c>
      <c r="AU5558" s="4">
        <v>17</v>
      </c>
      <c r="AV5558" s="4">
        <v>4</v>
      </c>
      <c r="AW5558" s="4">
        <v>2011</v>
      </c>
      <c r="AX5558" t="str">
        <f t="shared" si="1695"/>
        <v>Delay</v>
      </c>
      <c r="AY5558">
        <f t="shared" si="1696"/>
        <v>0</v>
      </c>
    </row>
    <row r="5559" spans="1:51" x14ac:dyDescent="0.2">
      <c r="A5559" s="3">
        <v>85742</v>
      </c>
      <c r="B5559" s="1" t="s">
        <v>463</v>
      </c>
      <c r="C5559" s="1" t="s">
        <v>73</v>
      </c>
      <c r="D5559" s="1" t="s">
        <v>130</v>
      </c>
      <c r="E5559" s="1" t="s">
        <v>101</v>
      </c>
      <c r="F5559" s="1" t="s">
        <v>101</v>
      </c>
      <c r="G5559" s="13" t="s">
        <v>236</v>
      </c>
      <c r="H5559" s="12">
        <v>40633</v>
      </c>
      <c r="I5559" s="12" t="s">
        <v>2103</v>
      </c>
      <c r="J5559" s="12">
        <v>40619</v>
      </c>
      <c r="K5559" s="4">
        <v>3085</v>
      </c>
      <c r="L5559" s="1" t="s">
        <v>146</v>
      </c>
      <c r="M5559" s="1" t="s">
        <v>132</v>
      </c>
      <c r="N5559" s="1" t="s">
        <v>167</v>
      </c>
      <c r="O5559" s="1" t="s">
        <v>93</v>
      </c>
      <c r="P5559">
        <v>30</v>
      </c>
      <c r="Q5559">
        <v>6392</v>
      </c>
      <c r="R5559">
        <v>27741.279999999999</v>
      </c>
      <c r="S5559">
        <v>4.34</v>
      </c>
      <c r="T5559">
        <v>0.14000000000000001</v>
      </c>
      <c r="U5559">
        <f t="shared" si="1692"/>
        <v>27741.279999999999</v>
      </c>
      <c r="V5559">
        <f t="shared" si="1693"/>
        <v>191760</v>
      </c>
      <c r="W5559" s="1" t="s">
        <v>160</v>
      </c>
      <c r="X5559" s="1" t="s">
        <v>1236</v>
      </c>
      <c r="Y5559" s="1" t="s">
        <v>161</v>
      </c>
      <c r="Z5559" s="3">
        <v>14451</v>
      </c>
      <c r="AA5559" s="4">
        <f t="shared" si="1697"/>
        <v>14340</v>
      </c>
      <c r="AB5559" s="4">
        <f t="shared" si="1703"/>
        <v>2946.2481435999998</v>
      </c>
      <c r="AC5559" s="4">
        <f t="shared" si="1704"/>
        <v>14340</v>
      </c>
      <c r="AD5559" s="4">
        <f t="shared" si="1698"/>
        <v>4589.333333333333</v>
      </c>
      <c r="AE5559" s="3" t="s">
        <v>2694</v>
      </c>
      <c r="AF5559" s="3">
        <v>14340</v>
      </c>
      <c r="AG5559" s="4">
        <f>AI5559</f>
        <v>14340</v>
      </c>
      <c r="AH5559" s="4">
        <v>82371</v>
      </c>
      <c r="AI5559">
        <f t="shared" si="1694"/>
        <v>14340</v>
      </c>
      <c r="AJ5559" t="s">
        <v>2694</v>
      </c>
      <c r="AK5559" s="2">
        <v>16222.85</v>
      </c>
      <c r="AL5559" s="2">
        <f>AN5559</f>
        <v>16222.85</v>
      </c>
      <c r="AM5559" s="4">
        <v>82371</v>
      </c>
      <c r="AN5559">
        <f>INDEX($AJ$2:$AJ$6811,MATCH(AM5559,$A$2:$A$6811,0))</f>
        <v>16222.85</v>
      </c>
      <c r="AP5559">
        <v>59.81</v>
      </c>
      <c r="AQ5559">
        <v>59.81</v>
      </c>
      <c r="AR5559" s="4">
        <v>31</v>
      </c>
      <c r="AS5559" s="4">
        <v>3</v>
      </c>
      <c r="AT5559" s="4">
        <v>2011</v>
      </c>
      <c r="AU5559" s="4">
        <v>17</v>
      </c>
      <c r="AV5559" s="4">
        <v>4</v>
      </c>
      <c r="AW5559" s="4">
        <v>2011</v>
      </c>
      <c r="AX5559" t="str">
        <f t="shared" si="1695"/>
        <v>Delay</v>
      </c>
      <c r="AY5559">
        <f t="shared" si="1696"/>
        <v>0</v>
      </c>
    </row>
    <row r="5560" spans="1:51" x14ac:dyDescent="0.2">
      <c r="A5560" s="3">
        <v>85743</v>
      </c>
      <c r="B5560" s="1" t="s">
        <v>463</v>
      </c>
      <c r="C5560" s="1" t="s">
        <v>73</v>
      </c>
      <c r="D5560" s="1" t="s">
        <v>130</v>
      </c>
      <c r="E5560" s="1" t="s">
        <v>101</v>
      </c>
      <c r="F5560" s="1" t="s">
        <v>101</v>
      </c>
      <c r="G5560" s="13" t="s">
        <v>236</v>
      </c>
      <c r="H5560" s="12">
        <v>40633</v>
      </c>
      <c r="I5560" s="12" t="s">
        <v>2103</v>
      </c>
      <c r="J5560" s="12">
        <v>40619</v>
      </c>
      <c r="K5560" s="4">
        <v>3086</v>
      </c>
      <c r="L5560" s="1" t="s">
        <v>146</v>
      </c>
      <c r="M5560" s="1" t="s">
        <v>132</v>
      </c>
      <c r="N5560" s="1" t="s">
        <v>206</v>
      </c>
      <c r="O5560" s="1" t="s">
        <v>93</v>
      </c>
      <c r="P5560">
        <v>60</v>
      </c>
      <c r="Q5560">
        <v>4669</v>
      </c>
      <c r="R5560">
        <v>14940.8</v>
      </c>
      <c r="S5560">
        <v>3.2</v>
      </c>
      <c r="T5560">
        <v>0.05</v>
      </c>
      <c r="U5560">
        <f t="shared" si="1692"/>
        <v>14940.800000000001</v>
      </c>
      <c r="V5560">
        <f t="shared" si="1693"/>
        <v>280140</v>
      </c>
      <c r="W5560" s="1" t="s">
        <v>204</v>
      </c>
      <c r="X5560" s="1" t="s">
        <v>1236</v>
      </c>
      <c r="Y5560" s="1" t="s">
        <v>205</v>
      </c>
      <c r="Z5560" s="3">
        <v>15015</v>
      </c>
      <c r="AA5560" s="4">
        <f t="shared" si="1697"/>
        <v>14340</v>
      </c>
      <c r="AB5560" s="4">
        <f t="shared" si="1703"/>
        <v>2757.1526841999998</v>
      </c>
      <c r="AC5560" s="4">
        <f t="shared" si="1704"/>
        <v>14340</v>
      </c>
      <c r="AD5560" s="4">
        <f t="shared" si="1698"/>
        <v>8466</v>
      </c>
      <c r="AE5560" s="3" t="s">
        <v>2694</v>
      </c>
      <c r="AF5560" s="3">
        <v>14340</v>
      </c>
      <c r="AG5560" s="4">
        <f>AI5560</f>
        <v>14340</v>
      </c>
      <c r="AH5560" s="4">
        <v>82371</v>
      </c>
      <c r="AI5560">
        <f t="shared" si="1694"/>
        <v>14340</v>
      </c>
      <c r="AJ5560" t="s">
        <v>2694</v>
      </c>
      <c r="AK5560" s="2">
        <v>16222.85</v>
      </c>
      <c r="AL5560" s="2">
        <f>AN5560</f>
        <v>16222.85</v>
      </c>
      <c r="AM5560" s="4">
        <v>82371</v>
      </c>
      <c r="AN5560">
        <f>INDEX($AJ$2:$AJ$6811,MATCH(AM5560,$A$2:$A$6811,0))</f>
        <v>16222.85</v>
      </c>
      <c r="AP5560">
        <v>32.21</v>
      </c>
      <c r="AQ5560">
        <v>32.21</v>
      </c>
      <c r="AR5560" s="4">
        <v>31</v>
      </c>
      <c r="AS5560" s="4">
        <v>3</v>
      </c>
      <c r="AT5560" s="4">
        <v>2011</v>
      </c>
      <c r="AU5560" s="4">
        <v>17</v>
      </c>
      <c r="AV5560" s="4">
        <v>4</v>
      </c>
      <c r="AW5560" s="4">
        <v>2011</v>
      </c>
      <c r="AX5560" t="str">
        <f t="shared" si="1695"/>
        <v>Delay</v>
      </c>
      <c r="AY5560">
        <f t="shared" si="1696"/>
        <v>0</v>
      </c>
    </row>
    <row r="5561" spans="1:51" x14ac:dyDescent="0.2">
      <c r="A5561" s="3">
        <v>85893</v>
      </c>
      <c r="B5561" s="1" t="s">
        <v>215</v>
      </c>
      <c r="C5561" s="1" t="s">
        <v>89</v>
      </c>
      <c r="D5561" s="1" t="s">
        <v>130</v>
      </c>
      <c r="E5561" s="1" t="s">
        <v>101</v>
      </c>
      <c r="F5561" s="1" t="s">
        <v>101</v>
      </c>
      <c r="G5561" s="13" t="s">
        <v>1750</v>
      </c>
      <c r="H5561" s="12">
        <v>41184</v>
      </c>
      <c r="I5561" s="12" t="s">
        <v>1157</v>
      </c>
      <c r="J5561" s="12">
        <v>41148</v>
      </c>
      <c r="K5561" s="4">
        <v>4133</v>
      </c>
      <c r="L5561" s="1" t="s">
        <v>146</v>
      </c>
      <c r="M5561" s="1" t="s">
        <v>132</v>
      </c>
      <c r="N5561" s="1" t="s">
        <v>275</v>
      </c>
      <c r="O5561" s="1" t="s">
        <v>93</v>
      </c>
      <c r="P5561">
        <v>60</v>
      </c>
      <c r="Q5561">
        <v>58380</v>
      </c>
      <c r="R5561">
        <v>450693.6</v>
      </c>
      <c r="S5561">
        <v>7.72</v>
      </c>
      <c r="T5561">
        <v>0.13</v>
      </c>
      <c r="U5561">
        <f t="shared" si="1692"/>
        <v>450693.6</v>
      </c>
      <c r="V5561">
        <f t="shared" si="1693"/>
        <v>3502800</v>
      </c>
      <c r="W5561" s="1" t="s">
        <v>160</v>
      </c>
      <c r="X5561" s="1" t="s">
        <v>1236</v>
      </c>
      <c r="Y5561" s="1" t="s">
        <v>161</v>
      </c>
      <c r="Z5561" s="3">
        <v>12573</v>
      </c>
      <c r="AA5561" s="4">
        <f t="shared" si="1697"/>
        <v>14413</v>
      </c>
      <c r="AB5561" s="4">
        <f t="shared" si="1703"/>
        <v>8651.8167699999995</v>
      </c>
      <c r="AC5561" s="4">
        <f t="shared" si="1704"/>
        <v>14413</v>
      </c>
      <c r="AD5561" s="4">
        <f t="shared" si="1698"/>
        <v>14413</v>
      </c>
      <c r="AE5561" s="3" t="s">
        <v>2695</v>
      </c>
      <c r="AF5561" s="3">
        <v>14413</v>
      </c>
      <c r="AG5561" s="4">
        <f>AI5561</f>
        <v>14413</v>
      </c>
      <c r="AH5561" s="4">
        <v>84747</v>
      </c>
      <c r="AI5561">
        <f t="shared" si="1694"/>
        <v>14413</v>
      </c>
      <c r="AJ5561" t="s">
        <v>2695</v>
      </c>
      <c r="AK5561" s="2">
        <v>11874.85</v>
      </c>
      <c r="AL5561" s="2">
        <f>AN5561</f>
        <v>11874.85</v>
      </c>
      <c r="AM5561" s="4">
        <v>84747</v>
      </c>
      <c r="AN5561">
        <f>INDEX($AJ$2:$AJ$6811,MATCH(AM5561,$A$2:$A$6811,0))</f>
        <v>11874.85</v>
      </c>
      <c r="AP5561">
        <v>631.87</v>
      </c>
      <c r="AQ5561">
        <v>631.87</v>
      </c>
      <c r="AR5561" s="4">
        <v>2</v>
      </c>
      <c r="AS5561" s="4">
        <v>10</v>
      </c>
      <c r="AT5561" s="4">
        <v>2012</v>
      </c>
      <c r="AU5561" s="4">
        <v>27</v>
      </c>
      <c r="AV5561" s="4">
        <v>8</v>
      </c>
      <c r="AW5561" s="4">
        <v>2012</v>
      </c>
      <c r="AX5561" t="str">
        <f t="shared" si="1695"/>
        <v>No Delay</v>
      </c>
      <c r="AY5561">
        <f t="shared" si="1696"/>
        <v>0</v>
      </c>
    </row>
    <row r="5562" spans="1:51" x14ac:dyDescent="0.2">
      <c r="A5562" s="3">
        <v>84747</v>
      </c>
      <c r="B5562" s="1" t="s">
        <v>215</v>
      </c>
      <c r="C5562" s="1" t="s">
        <v>89</v>
      </c>
      <c r="D5562" s="1" t="s">
        <v>130</v>
      </c>
      <c r="E5562" s="1" t="s">
        <v>101</v>
      </c>
      <c r="F5562" s="1" t="s">
        <v>101</v>
      </c>
      <c r="G5562" s="13" t="s">
        <v>1750</v>
      </c>
      <c r="H5562" s="12">
        <v>41184</v>
      </c>
      <c r="I5562" s="12" t="s">
        <v>1157</v>
      </c>
      <c r="J5562" s="12">
        <v>41148</v>
      </c>
      <c r="K5562" s="4">
        <v>4131</v>
      </c>
      <c r="L5562" s="1" t="s">
        <v>146</v>
      </c>
      <c r="M5562" s="1" t="s">
        <v>132</v>
      </c>
      <c r="N5562" s="1" t="s">
        <v>154</v>
      </c>
      <c r="O5562" s="1" t="s">
        <v>93</v>
      </c>
      <c r="P5562">
        <v>60</v>
      </c>
      <c r="Q5562">
        <v>75000</v>
      </c>
      <c r="R5562">
        <v>735750</v>
      </c>
      <c r="S5562">
        <v>9.81</v>
      </c>
      <c r="T5562">
        <v>0.16</v>
      </c>
      <c r="U5562">
        <f t="shared" si="1692"/>
        <v>735750</v>
      </c>
      <c r="V5562">
        <f t="shared" si="1693"/>
        <v>4500000</v>
      </c>
      <c r="W5562" s="1" t="s">
        <v>160</v>
      </c>
      <c r="X5562" s="1" t="s">
        <v>1236</v>
      </c>
      <c r="Y5562" s="1" t="s">
        <v>161</v>
      </c>
      <c r="Z5562" s="3">
        <v>12573</v>
      </c>
      <c r="AA5562" s="4">
        <f t="shared" si="1697"/>
        <v>14413</v>
      </c>
      <c r="AB5562" s="4">
        <f t="shared" si="1703"/>
        <v>10475.825206000001</v>
      </c>
      <c r="AC5562" s="4">
        <f t="shared" si="1704"/>
        <v>14413</v>
      </c>
      <c r="AD5562" s="4">
        <f t="shared" si="1698"/>
        <v>12469.4</v>
      </c>
      <c r="AE5562" s="4">
        <v>14413</v>
      </c>
      <c r="AF5562" s="4">
        <v>14413</v>
      </c>
      <c r="AG5562" s="4">
        <f>AE5562</f>
        <v>14413</v>
      </c>
      <c r="AI5562" t="e">
        <f t="shared" si="1694"/>
        <v>#N/A</v>
      </c>
      <c r="AJ5562">
        <v>11874.85</v>
      </c>
      <c r="AK5562" s="2">
        <v>11874.85</v>
      </c>
      <c r="AL5562" s="2">
        <f>AJ5562</f>
        <v>11874.85</v>
      </c>
      <c r="AM5562" s="4"/>
      <c r="AN5562" t="e">
        <f>VLOOKUP([1]!Tabelle13[[#This Row],[Vlookup this ID for freight costs]],$AL$2:$AL$6811,2,FALSE)</f>
        <v>#REF!</v>
      </c>
      <c r="AP5562">
        <v>1031.52</v>
      </c>
      <c r="AQ5562">
        <v>1031.52</v>
      </c>
      <c r="AR5562" s="4">
        <v>2</v>
      </c>
      <c r="AS5562" s="4">
        <v>10</v>
      </c>
      <c r="AT5562" s="4">
        <v>2012</v>
      </c>
      <c r="AU5562" s="4">
        <v>27</v>
      </c>
      <c r="AV5562" s="4">
        <v>8</v>
      </c>
      <c r="AW5562" s="4">
        <v>2012</v>
      </c>
      <c r="AX5562" t="str">
        <f t="shared" si="1695"/>
        <v>No Delay</v>
      </c>
      <c r="AY5562">
        <f t="shared" si="1696"/>
        <v>0</v>
      </c>
    </row>
    <row r="5563" spans="1:51" x14ac:dyDescent="0.2">
      <c r="A5563" s="3">
        <v>85768</v>
      </c>
      <c r="B5563" s="1" t="s">
        <v>50</v>
      </c>
      <c r="C5563" s="1" t="s">
        <v>51</v>
      </c>
      <c r="D5563" s="1" t="s">
        <v>130</v>
      </c>
      <c r="E5563" s="1" t="s">
        <v>101</v>
      </c>
      <c r="F5563" s="1" t="s">
        <v>101</v>
      </c>
      <c r="G5563" s="13" t="s">
        <v>900</v>
      </c>
      <c r="H5563" s="12">
        <v>40765</v>
      </c>
      <c r="I5563" s="12" t="s">
        <v>288</v>
      </c>
      <c r="J5563" s="12">
        <v>40759</v>
      </c>
      <c r="K5563" s="4">
        <v>3351</v>
      </c>
      <c r="L5563" s="1" t="s">
        <v>146</v>
      </c>
      <c r="M5563" s="1" t="s">
        <v>132</v>
      </c>
      <c r="N5563" s="1" t="s">
        <v>527</v>
      </c>
      <c r="O5563" s="1" t="s">
        <v>93</v>
      </c>
      <c r="P5563">
        <v>240</v>
      </c>
      <c r="Q5563">
        <v>24496</v>
      </c>
      <c r="R5563">
        <v>44092.800000000003</v>
      </c>
      <c r="S5563">
        <v>1.8</v>
      </c>
      <c r="T5563">
        <v>0.01</v>
      </c>
      <c r="U5563">
        <f t="shared" si="1692"/>
        <v>44092.800000000003</v>
      </c>
      <c r="V5563">
        <f t="shared" si="1693"/>
        <v>5879040</v>
      </c>
      <c r="W5563" s="1" t="s">
        <v>155</v>
      </c>
      <c r="X5563" s="1" t="s">
        <v>1236</v>
      </c>
      <c r="Y5563" s="1" t="s">
        <v>156</v>
      </c>
      <c r="Z5563" s="3">
        <v>14703</v>
      </c>
      <c r="AA5563" s="4">
        <f t="shared" si="1697"/>
        <v>14413</v>
      </c>
      <c r="AB5563" s="4">
        <f t="shared" si="1703"/>
        <v>4933.1223147999999</v>
      </c>
      <c r="AC5563" s="4">
        <f t="shared" si="1704"/>
        <v>14413</v>
      </c>
      <c r="AD5563" s="4">
        <f t="shared" si="1698"/>
        <v>11746.5</v>
      </c>
      <c r="AE5563" s="3" t="s">
        <v>2696</v>
      </c>
      <c r="AF5563" s="3">
        <v>14413</v>
      </c>
      <c r="AG5563" s="4">
        <f>AI5563</f>
        <v>14413</v>
      </c>
      <c r="AH5563" s="4">
        <v>84654</v>
      </c>
      <c r="AI5563">
        <f t="shared" si="1694"/>
        <v>14413</v>
      </c>
      <c r="AJ5563" t="s">
        <v>2696</v>
      </c>
      <c r="AK5563" s="2">
        <v>5491.01</v>
      </c>
      <c r="AL5563" s="2">
        <f>AN5563</f>
        <v>5491.01</v>
      </c>
      <c r="AM5563" s="4">
        <v>84654</v>
      </c>
      <c r="AN5563">
        <f>INDEX($AJ$2:$AJ$6811,MATCH(AM5563,$A$2:$A$6811,0))</f>
        <v>5491.01</v>
      </c>
      <c r="AP5563">
        <v>72.75</v>
      </c>
      <c r="AQ5563">
        <v>72.75</v>
      </c>
      <c r="AR5563" s="4">
        <v>10</v>
      </c>
      <c r="AS5563" s="4">
        <v>8</v>
      </c>
      <c r="AT5563" s="4">
        <v>2011</v>
      </c>
      <c r="AU5563" s="4">
        <v>4</v>
      </c>
      <c r="AV5563" s="4">
        <v>8</v>
      </c>
      <c r="AW5563" s="4">
        <v>2011</v>
      </c>
      <c r="AX5563" t="str">
        <f t="shared" si="1695"/>
        <v>No Delay</v>
      </c>
      <c r="AY5563">
        <f t="shared" si="1696"/>
        <v>0</v>
      </c>
    </row>
    <row r="5564" spans="1:51" x14ac:dyDescent="0.2">
      <c r="A5564" s="3">
        <v>84654</v>
      </c>
      <c r="B5564" s="1" t="s">
        <v>50</v>
      </c>
      <c r="C5564" s="1" t="s">
        <v>51</v>
      </c>
      <c r="D5564" s="1" t="s">
        <v>130</v>
      </c>
      <c r="E5564" s="1" t="s">
        <v>101</v>
      </c>
      <c r="F5564" s="1" t="s">
        <v>101</v>
      </c>
      <c r="G5564" s="13" t="s">
        <v>900</v>
      </c>
      <c r="H5564" s="12">
        <v>40765</v>
      </c>
      <c r="I5564" s="12" t="s">
        <v>288</v>
      </c>
      <c r="J5564" s="12">
        <v>40759</v>
      </c>
      <c r="K5564" s="4">
        <v>3349</v>
      </c>
      <c r="L5564" s="1" t="s">
        <v>146</v>
      </c>
      <c r="M5564" s="1" t="s">
        <v>132</v>
      </c>
      <c r="N5564" s="1" t="s">
        <v>1032</v>
      </c>
      <c r="O5564" s="1" t="s">
        <v>93</v>
      </c>
      <c r="P5564">
        <v>240</v>
      </c>
      <c r="Q5564">
        <v>14000</v>
      </c>
      <c r="R5564">
        <v>27300</v>
      </c>
      <c r="S5564">
        <v>1.95</v>
      </c>
      <c r="T5564">
        <v>0.01</v>
      </c>
      <c r="U5564">
        <f t="shared" si="1692"/>
        <v>27300</v>
      </c>
      <c r="V5564">
        <f t="shared" si="1693"/>
        <v>3360000</v>
      </c>
      <c r="W5564" s="1" t="s">
        <v>155</v>
      </c>
      <c r="X5564" s="1" t="s">
        <v>1236</v>
      </c>
      <c r="Y5564" s="1" t="s">
        <v>156</v>
      </c>
      <c r="Z5564" s="3">
        <v>14703</v>
      </c>
      <c r="AA5564" s="4">
        <f t="shared" si="1697"/>
        <v>14413</v>
      </c>
      <c r="AB5564" s="4">
        <f t="shared" si="1703"/>
        <v>3781.2094059999999</v>
      </c>
      <c r="AC5564" s="4">
        <f t="shared" si="1704"/>
        <v>14413</v>
      </c>
      <c r="AD5564" s="4">
        <f t="shared" si="1698"/>
        <v>9380</v>
      </c>
      <c r="AE5564" s="4">
        <v>14413</v>
      </c>
      <c r="AF5564" s="4">
        <v>14413</v>
      </c>
      <c r="AG5564" s="4">
        <f>AE5564</f>
        <v>14413</v>
      </c>
      <c r="AI5564" t="e">
        <f t="shared" si="1694"/>
        <v>#N/A</v>
      </c>
      <c r="AJ5564">
        <v>5491.01</v>
      </c>
      <c r="AK5564" s="2">
        <v>5491.01</v>
      </c>
      <c r="AL5564" s="2">
        <f>AJ5564</f>
        <v>5491.01</v>
      </c>
      <c r="AM5564" s="4"/>
      <c r="AN5564" t="e">
        <f>VLOOKUP([1]!Tabelle13[[#This Row],[Vlookup this ID for freight costs]],$AL$2:$AL$6811,2,FALSE)</f>
        <v>#REF!</v>
      </c>
      <c r="AP5564">
        <v>45.04</v>
      </c>
      <c r="AQ5564">
        <v>45.04</v>
      </c>
      <c r="AR5564" s="4">
        <v>10</v>
      </c>
      <c r="AS5564" s="4">
        <v>8</v>
      </c>
      <c r="AT5564" s="4">
        <v>2011</v>
      </c>
      <c r="AU5564" s="4">
        <v>4</v>
      </c>
      <c r="AV5564" s="4">
        <v>8</v>
      </c>
      <c r="AW5564" s="4">
        <v>2011</v>
      </c>
      <c r="AX5564" t="str">
        <f t="shared" si="1695"/>
        <v>No Delay</v>
      </c>
      <c r="AY5564">
        <f t="shared" si="1696"/>
        <v>0</v>
      </c>
    </row>
    <row r="5565" spans="1:51" x14ac:dyDescent="0.2">
      <c r="A5565" s="3">
        <v>82459</v>
      </c>
      <c r="B5565" s="1" t="s">
        <v>151</v>
      </c>
      <c r="C5565" s="1" t="s">
        <v>65</v>
      </c>
      <c r="D5565" s="1" t="s">
        <v>130</v>
      </c>
      <c r="E5565" s="1" t="s">
        <v>152</v>
      </c>
      <c r="F5565" s="1" t="s">
        <v>152</v>
      </c>
      <c r="G5565" s="13" t="s">
        <v>960</v>
      </c>
      <c r="H5565" s="12">
        <v>41080</v>
      </c>
      <c r="I5565" s="12" t="s">
        <v>961</v>
      </c>
      <c r="J5565" s="12">
        <v>40955</v>
      </c>
      <c r="K5565" s="4">
        <v>3739</v>
      </c>
      <c r="L5565" s="1" t="s">
        <v>146</v>
      </c>
      <c r="M5565" s="1" t="s">
        <v>132</v>
      </c>
      <c r="N5565" s="1" t="s">
        <v>159</v>
      </c>
      <c r="O5565" s="1" t="s">
        <v>93</v>
      </c>
      <c r="P5565">
        <v>30</v>
      </c>
      <c r="Q5565">
        <v>95243</v>
      </c>
      <c r="R5565">
        <v>854329.71</v>
      </c>
      <c r="S5565">
        <v>8.9700000000000006</v>
      </c>
      <c r="T5565">
        <v>0.3</v>
      </c>
      <c r="U5565">
        <f t="shared" si="1692"/>
        <v>854329.71000000008</v>
      </c>
      <c r="V5565">
        <f t="shared" si="1693"/>
        <v>2857290</v>
      </c>
      <c r="W5565" s="1" t="s">
        <v>155</v>
      </c>
      <c r="X5565" s="1" t="s">
        <v>1236</v>
      </c>
      <c r="Y5565" s="1" t="s">
        <v>156</v>
      </c>
      <c r="Z5565" s="3">
        <v>7726</v>
      </c>
      <c r="AA5565" s="4">
        <f t="shared" si="1697"/>
        <v>14487</v>
      </c>
      <c r="AB5565" s="4">
        <f t="shared" si="1703"/>
        <v>12697.449921400001</v>
      </c>
      <c r="AC5565" s="4">
        <f t="shared" si="1704"/>
        <v>14487</v>
      </c>
      <c r="AD5565" s="4">
        <f t="shared" si="1698"/>
        <v>14487</v>
      </c>
      <c r="AE5565" s="4">
        <v>14487</v>
      </c>
      <c r="AF5565" s="4">
        <v>14487</v>
      </c>
      <c r="AG5565" s="4">
        <f>AE5565</f>
        <v>14487</v>
      </c>
      <c r="AI5565" t="e">
        <f t="shared" si="1694"/>
        <v>#N/A</v>
      </c>
      <c r="AJ5565" t="s">
        <v>63</v>
      </c>
      <c r="AK5565" s="2"/>
      <c r="AL5565" s="2" t="str">
        <f>AJ5565</f>
        <v>Invoiced Separately</v>
      </c>
      <c r="AM5565" s="4"/>
      <c r="AN5565" t="e">
        <f>VLOOKUP([1]!Tabelle13[[#This Row],[Vlookup this ID for freight costs]],$AL$2:$AL$6811,2,FALSE)</f>
        <v>#REF!</v>
      </c>
      <c r="AP5565">
        <v>1197.77</v>
      </c>
      <c r="AQ5565">
        <v>1197.77</v>
      </c>
      <c r="AR5565" s="4">
        <v>20</v>
      </c>
      <c r="AS5565" s="4">
        <v>6</v>
      </c>
      <c r="AT5565" s="4">
        <v>2012</v>
      </c>
      <c r="AU5565" s="4">
        <v>16</v>
      </c>
      <c r="AV5565" s="4">
        <v>2</v>
      </c>
      <c r="AW5565" s="4">
        <v>2012</v>
      </c>
      <c r="AX5565" t="str">
        <f t="shared" si="1695"/>
        <v>No Delay</v>
      </c>
      <c r="AY5565">
        <f t="shared" si="1696"/>
        <v>0</v>
      </c>
    </row>
    <row r="5566" spans="1:51" x14ac:dyDescent="0.2">
      <c r="A5566" s="3">
        <v>82460</v>
      </c>
      <c r="B5566" s="1" t="s">
        <v>151</v>
      </c>
      <c r="C5566" s="1" t="s">
        <v>65</v>
      </c>
      <c r="D5566" s="1" t="s">
        <v>130</v>
      </c>
      <c r="E5566" s="1" t="s">
        <v>152</v>
      </c>
      <c r="F5566" s="1" t="s">
        <v>152</v>
      </c>
      <c r="G5566" s="13" t="s">
        <v>960</v>
      </c>
      <c r="H5566" s="12">
        <v>41080</v>
      </c>
      <c r="I5566" s="12" t="s">
        <v>961</v>
      </c>
      <c r="J5566" s="12">
        <v>40955</v>
      </c>
      <c r="K5566" s="4">
        <v>3740</v>
      </c>
      <c r="L5566" s="1" t="s">
        <v>146</v>
      </c>
      <c r="M5566" s="1" t="s">
        <v>132</v>
      </c>
      <c r="N5566" s="1" t="s">
        <v>159</v>
      </c>
      <c r="O5566" s="1" t="s">
        <v>93</v>
      </c>
      <c r="P5566">
        <v>30</v>
      </c>
      <c r="Q5566">
        <v>50000</v>
      </c>
      <c r="R5566">
        <v>448500</v>
      </c>
      <c r="S5566">
        <v>8.9700000000000006</v>
      </c>
      <c r="T5566">
        <v>0.3</v>
      </c>
      <c r="U5566">
        <f t="shared" si="1692"/>
        <v>448500.00000000006</v>
      </c>
      <c r="V5566">
        <f t="shared" si="1693"/>
        <v>1500000</v>
      </c>
      <c r="W5566" s="1" t="s">
        <v>160</v>
      </c>
      <c r="X5566" s="1" t="s">
        <v>1236</v>
      </c>
      <c r="Y5566" s="1" t="s">
        <v>161</v>
      </c>
      <c r="Z5566" s="3">
        <v>7348</v>
      </c>
      <c r="AA5566" s="4">
        <f t="shared" si="1697"/>
        <v>14487</v>
      </c>
      <c r="AB5566" s="4">
        <f t="shared" si="1703"/>
        <v>7732.1302059999998</v>
      </c>
      <c r="AC5566" s="4">
        <f t="shared" si="1704"/>
        <v>14487</v>
      </c>
      <c r="AD5566" s="4">
        <f t="shared" si="1698"/>
        <v>4849.6774836969707</v>
      </c>
      <c r="AE5566" s="3" t="s">
        <v>2697</v>
      </c>
      <c r="AF5566" s="3">
        <v>14487</v>
      </c>
      <c r="AG5566" s="4">
        <f>AI5566</f>
        <v>14487</v>
      </c>
      <c r="AH5566" s="4">
        <v>82459</v>
      </c>
      <c r="AI5566">
        <f t="shared" si="1694"/>
        <v>14487</v>
      </c>
      <c r="AJ5566" t="s">
        <v>2697</v>
      </c>
      <c r="AK5566" s="2"/>
      <c r="AL5566" s="2" t="str">
        <f>AN5566</f>
        <v>Invoiced Separately</v>
      </c>
      <c r="AM5566" s="4">
        <v>82459</v>
      </c>
      <c r="AN5566" t="str">
        <f>INDEX($AJ$2:$AJ$6811,MATCH(AM5566,$A$2:$A$6811,0))</f>
        <v>Invoiced Separately</v>
      </c>
      <c r="AP5566">
        <v>628.79999999999995</v>
      </c>
      <c r="AQ5566">
        <v>628.79999999999995</v>
      </c>
      <c r="AR5566" s="4">
        <v>20</v>
      </c>
      <c r="AS5566" s="4">
        <v>6</v>
      </c>
      <c r="AT5566" s="4">
        <v>2012</v>
      </c>
      <c r="AU5566" s="4">
        <v>16</v>
      </c>
      <c r="AV5566" s="4">
        <v>2</v>
      </c>
      <c r="AW5566" s="4">
        <v>2012</v>
      </c>
      <c r="AX5566" t="str">
        <f t="shared" si="1695"/>
        <v>No Delay</v>
      </c>
      <c r="AY5566">
        <f t="shared" si="1696"/>
        <v>0</v>
      </c>
    </row>
    <row r="5567" spans="1:51" x14ac:dyDescent="0.2">
      <c r="A5567" s="3">
        <v>22815</v>
      </c>
      <c r="B5567" s="1" t="s">
        <v>168</v>
      </c>
      <c r="C5567" s="1" t="s">
        <v>150</v>
      </c>
      <c r="D5567" s="1" t="s">
        <v>100</v>
      </c>
      <c r="E5567" s="1" t="s">
        <v>53</v>
      </c>
      <c r="F5567" s="1" t="s">
        <v>53</v>
      </c>
      <c r="G5567" s="13" t="s">
        <v>2390</v>
      </c>
      <c r="H5567" s="12">
        <v>40386</v>
      </c>
      <c r="I5567" s="12" t="s">
        <v>2390</v>
      </c>
      <c r="J5567" s="12">
        <v>40386</v>
      </c>
      <c r="K5567" s="4">
        <v>2645</v>
      </c>
      <c r="L5567" s="1" t="s">
        <v>146</v>
      </c>
      <c r="M5567" s="1" t="s">
        <v>1210</v>
      </c>
      <c r="N5567" s="1" t="s">
        <v>171</v>
      </c>
      <c r="O5567" s="1" t="s">
        <v>93</v>
      </c>
      <c r="P5567">
        <v>60</v>
      </c>
      <c r="Q5567">
        <v>294346</v>
      </c>
      <c r="R5567">
        <v>756469.22</v>
      </c>
      <c r="S5567">
        <v>2.57</v>
      </c>
      <c r="T5567">
        <v>0.04</v>
      </c>
      <c r="U5567">
        <f t="shared" si="1692"/>
        <v>756469.22</v>
      </c>
      <c r="V5567">
        <f t="shared" si="1693"/>
        <v>17660760</v>
      </c>
      <c r="W5567" s="1" t="s">
        <v>197</v>
      </c>
      <c r="X5567" s="1" t="s">
        <v>1236</v>
      </c>
      <c r="Y5567" s="1" t="s">
        <v>3082</v>
      </c>
      <c r="Z5567" s="3">
        <v>9121</v>
      </c>
      <c r="AA5567" s="4">
        <f t="shared" si="1697"/>
        <v>14550</v>
      </c>
      <c r="AB5567" s="4">
        <f t="shared" si="1703"/>
        <v>34548.566144800003</v>
      </c>
      <c r="AC5567" s="4">
        <f t="shared" si="1704"/>
        <v>14550</v>
      </c>
      <c r="AD5567" s="4">
        <f t="shared" si="1698"/>
        <v>14550</v>
      </c>
      <c r="AE5567" s="4">
        <v>14550</v>
      </c>
      <c r="AF5567" s="4">
        <v>14550</v>
      </c>
      <c r="AG5567" s="4">
        <f>AE5567</f>
        <v>14550</v>
      </c>
      <c r="AI5567" t="e">
        <f t="shared" si="1694"/>
        <v>#N/A</v>
      </c>
      <c r="AJ5567">
        <v>20706.21</v>
      </c>
      <c r="AK5567" s="2">
        <v>20706.21</v>
      </c>
      <c r="AL5567" s="2">
        <f>AJ5567</f>
        <v>20706.21</v>
      </c>
      <c r="AM5567" s="4"/>
      <c r="AN5567" t="e">
        <f>VLOOKUP([1]!Tabelle13[[#This Row],[Vlookup this ID for freight costs]],$AL$2:$AL$6811,2,FALSE)</f>
        <v>#REF!</v>
      </c>
      <c r="AP5567">
        <v>1630.95</v>
      </c>
      <c r="AQ5567">
        <v>1630.95</v>
      </c>
      <c r="AR5567" s="4">
        <v>27</v>
      </c>
      <c r="AS5567" s="4">
        <v>7</v>
      </c>
      <c r="AT5567" s="4">
        <v>2010</v>
      </c>
      <c r="AU5567" s="4">
        <v>27</v>
      </c>
      <c r="AV5567" s="4">
        <v>7</v>
      </c>
      <c r="AW5567" s="4">
        <v>2010</v>
      </c>
      <c r="AX5567" t="str">
        <f t="shared" si="1695"/>
        <v>No Delay</v>
      </c>
      <c r="AY5567">
        <f t="shared" si="1696"/>
        <v>0</v>
      </c>
    </row>
    <row r="5568" spans="1:51" x14ac:dyDescent="0.2">
      <c r="A5568" s="3">
        <v>85314</v>
      </c>
      <c r="B5568" s="1" t="s">
        <v>151</v>
      </c>
      <c r="C5568" s="1" t="s">
        <v>65</v>
      </c>
      <c r="D5568" s="1" t="s">
        <v>130</v>
      </c>
      <c r="E5568" s="1" t="s">
        <v>53</v>
      </c>
      <c r="F5568" s="1" t="s">
        <v>53</v>
      </c>
      <c r="G5568" s="13" t="s">
        <v>2698</v>
      </c>
      <c r="H5568" s="12">
        <v>41220</v>
      </c>
      <c r="I5568" s="12" t="s">
        <v>2698</v>
      </c>
      <c r="J5568" s="12">
        <v>41220</v>
      </c>
      <c r="K5568" s="4">
        <v>4283</v>
      </c>
      <c r="L5568" s="1" t="s">
        <v>146</v>
      </c>
      <c r="M5568" s="1" t="s">
        <v>132</v>
      </c>
      <c r="N5568" s="1" t="s">
        <v>408</v>
      </c>
      <c r="O5568" s="1" t="s">
        <v>93</v>
      </c>
      <c r="P5568">
        <v>120</v>
      </c>
      <c r="Q5568">
        <v>51861</v>
      </c>
      <c r="R5568">
        <v>1384688.7</v>
      </c>
      <c r="S5568">
        <v>26.7</v>
      </c>
      <c r="T5568">
        <v>0.22</v>
      </c>
      <c r="U5568">
        <f t="shared" si="1692"/>
        <v>1384688.7</v>
      </c>
      <c r="V5568">
        <f t="shared" si="1693"/>
        <v>6223320</v>
      </c>
      <c r="W5568" s="1" t="s">
        <v>155</v>
      </c>
      <c r="X5568" s="1" t="s">
        <v>1236</v>
      </c>
      <c r="Y5568" s="1" t="s">
        <v>156</v>
      </c>
      <c r="Z5568" s="3">
        <v>7726</v>
      </c>
      <c r="AA5568" s="4">
        <f t="shared" si="1697"/>
        <v>14647</v>
      </c>
      <c r="AB5568" s="4">
        <f t="shared" si="1703"/>
        <v>7936.3708618000001</v>
      </c>
      <c r="AC5568" s="4">
        <f t="shared" si="1704"/>
        <v>14647</v>
      </c>
      <c r="AD5568" s="4">
        <f t="shared" si="1698"/>
        <v>14647</v>
      </c>
      <c r="AE5568" s="4">
        <v>14647</v>
      </c>
      <c r="AF5568" s="4">
        <v>14647</v>
      </c>
      <c r="AG5568" s="4">
        <f>AE5568</f>
        <v>14647</v>
      </c>
      <c r="AI5568" t="e">
        <f t="shared" si="1694"/>
        <v>#N/A</v>
      </c>
      <c r="AJ5568">
        <v>15459.09</v>
      </c>
      <c r="AK5568" s="2">
        <v>15459.09</v>
      </c>
      <c r="AL5568" s="2">
        <f>AJ5568</f>
        <v>15459.09</v>
      </c>
      <c r="AM5568" s="4"/>
      <c r="AN5568" t="e">
        <f>VLOOKUP([1]!Tabelle13[[#This Row],[Vlookup this ID for freight costs]],$AL$2:$AL$6811,2,FALSE)</f>
        <v>#REF!</v>
      </c>
      <c r="AP5568">
        <v>1941.33</v>
      </c>
      <c r="AQ5568">
        <v>1941.33</v>
      </c>
      <c r="AR5568" s="4">
        <v>7</v>
      </c>
      <c r="AS5568" s="4">
        <v>11</v>
      </c>
      <c r="AT5568" s="4">
        <v>2012</v>
      </c>
      <c r="AU5568" s="4">
        <v>7</v>
      </c>
      <c r="AV5568" s="4">
        <v>11</v>
      </c>
      <c r="AW5568" s="4">
        <v>2012</v>
      </c>
      <c r="AX5568" t="str">
        <f t="shared" si="1695"/>
        <v>No Delay</v>
      </c>
      <c r="AY5568">
        <f t="shared" si="1696"/>
        <v>0</v>
      </c>
    </row>
    <row r="5569" spans="1:51" x14ac:dyDescent="0.2">
      <c r="A5569" s="3">
        <v>85752</v>
      </c>
      <c r="B5569" s="1" t="s">
        <v>151</v>
      </c>
      <c r="C5569" s="1" t="s">
        <v>65</v>
      </c>
      <c r="D5569" s="1" t="s">
        <v>130</v>
      </c>
      <c r="E5569" s="1" t="s">
        <v>152</v>
      </c>
      <c r="F5569" s="1" t="s">
        <v>152</v>
      </c>
      <c r="G5569" s="13" t="s">
        <v>300</v>
      </c>
      <c r="H5569" s="12">
        <v>40715</v>
      </c>
      <c r="I5569" s="12" t="s">
        <v>1630</v>
      </c>
      <c r="J5569" s="12">
        <v>40673</v>
      </c>
      <c r="K5569" s="4">
        <v>3170</v>
      </c>
      <c r="L5569" s="1" t="s">
        <v>146</v>
      </c>
      <c r="M5569" s="1" t="s">
        <v>132</v>
      </c>
      <c r="N5569" s="1" t="s">
        <v>265</v>
      </c>
      <c r="O5569" s="1" t="s">
        <v>93</v>
      </c>
      <c r="P5569">
        <v>60</v>
      </c>
      <c r="Q5569">
        <v>129557</v>
      </c>
      <c r="R5569">
        <v>325188.07</v>
      </c>
      <c r="S5569">
        <v>2.5099999999999998</v>
      </c>
      <c r="T5569">
        <v>0.04</v>
      </c>
      <c r="U5569">
        <f t="shared" si="1692"/>
        <v>325188.06999999995</v>
      </c>
      <c r="V5569">
        <f t="shared" si="1693"/>
        <v>7773420</v>
      </c>
      <c r="W5569" s="1" t="s">
        <v>155</v>
      </c>
      <c r="X5569" s="1" t="s">
        <v>1236</v>
      </c>
      <c r="Y5569" s="1" t="s">
        <v>156</v>
      </c>
      <c r="Z5569" s="3">
        <v>7726</v>
      </c>
      <c r="AA5569" s="4">
        <f t="shared" si="1697"/>
        <v>14710</v>
      </c>
      <c r="AB5569" s="4">
        <f t="shared" si="1703"/>
        <v>16463.335930600002</v>
      </c>
      <c r="AC5569" s="4">
        <f t="shared" si="1704"/>
        <v>14710</v>
      </c>
      <c r="AD5569" s="4">
        <f t="shared" si="1698"/>
        <v>14710</v>
      </c>
      <c r="AE5569" s="4">
        <v>14710</v>
      </c>
      <c r="AF5569" s="4">
        <v>14710</v>
      </c>
      <c r="AG5569" s="4">
        <f>AE5569</f>
        <v>14710</v>
      </c>
      <c r="AI5569" t="e">
        <f t="shared" si="1694"/>
        <v>#N/A</v>
      </c>
      <c r="AJ5569">
        <v>12601.07</v>
      </c>
      <c r="AK5569" s="2">
        <v>12601.07</v>
      </c>
      <c r="AL5569" s="2">
        <f>AJ5569</f>
        <v>12601.07</v>
      </c>
      <c r="AM5569" s="4"/>
      <c r="AN5569" t="e">
        <f>VLOOKUP([1]!Tabelle13[[#This Row],[Vlookup this ID for freight costs]],$AL$2:$AL$6811,2,FALSE)</f>
        <v>#REF!</v>
      </c>
      <c r="AP5569">
        <v>536.55999999999995</v>
      </c>
      <c r="AQ5569">
        <v>536.55999999999995</v>
      </c>
      <c r="AR5569" s="4">
        <v>21</v>
      </c>
      <c r="AS5569" s="4">
        <v>6</v>
      </c>
      <c r="AT5569" s="4">
        <v>2011</v>
      </c>
      <c r="AU5569" s="4">
        <v>10</v>
      </c>
      <c r="AV5569" s="4">
        <v>5</v>
      </c>
      <c r="AW5569" s="4">
        <v>2011</v>
      </c>
      <c r="AX5569" t="str">
        <f t="shared" si="1695"/>
        <v>No Delay</v>
      </c>
      <c r="AY5569">
        <f t="shared" si="1696"/>
        <v>0</v>
      </c>
    </row>
    <row r="5570" spans="1:51" x14ac:dyDescent="0.2">
      <c r="A5570" s="3">
        <v>84820</v>
      </c>
      <c r="B5570" s="1" t="s">
        <v>151</v>
      </c>
      <c r="C5570" s="1" t="s">
        <v>65</v>
      </c>
      <c r="D5570" s="1" t="s">
        <v>130</v>
      </c>
      <c r="E5570" s="1" t="s">
        <v>152</v>
      </c>
      <c r="F5570" s="1" t="s">
        <v>152</v>
      </c>
      <c r="G5570" s="13" t="s">
        <v>2531</v>
      </c>
      <c r="H5570" s="12">
        <v>41422</v>
      </c>
      <c r="I5570" s="12" t="s">
        <v>663</v>
      </c>
      <c r="J5570" s="12">
        <v>41397</v>
      </c>
      <c r="K5570" s="4">
        <v>4687</v>
      </c>
      <c r="L5570" s="1" t="s">
        <v>146</v>
      </c>
      <c r="M5570" s="1" t="s">
        <v>132</v>
      </c>
      <c r="N5570" s="1" t="s">
        <v>1524</v>
      </c>
      <c r="O5570" s="1" t="s">
        <v>93</v>
      </c>
      <c r="P5570">
        <v>30</v>
      </c>
      <c r="Q5570">
        <v>100000</v>
      </c>
      <c r="R5570">
        <v>1052000</v>
      </c>
      <c r="S5570">
        <v>10.52</v>
      </c>
      <c r="T5570">
        <v>0.35</v>
      </c>
      <c r="U5570">
        <f t="shared" ref="U5570:U5633" si="1705">S5570*Q5570</f>
        <v>1052000</v>
      </c>
      <c r="V5570">
        <f t="shared" ref="V5570:V5633" si="1706">Q5570*P5570</f>
        <v>3000000</v>
      </c>
      <c r="W5570" s="1" t="s">
        <v>179</v>
      </c>
      <c r="X5570" s="1" t="s">
        <v>1236</v>
      </c>
      <c r="Y5570" s="1" t="s">
        <v>156</v>
      </c>
      <c r="Z5570" s="3">
        <v>7726</v>
      </c>
      <c r="AA5570" s="4">
        <f t="shared" si="1697"/>
        <v>14783</v>
      </c>
      <c r="AB5570" s="4">
        <f t="shared" si="1703"/>
        <v>13219.520206000001</v>
      </c>
      <c r="AC5570" s="4">
        <f t="shared" si="1704"/>
        <v>14783</v>
      </c>
      <c r="AD5570" s="4">
        <f t="shared" si="1698"/>
        <v>10956.816105574468</v>
      </c>
      <c r="AE5570" s="4">
        <v>14783</v>
      </c>
      <c r="AF5570" s="4">
        <v>14783</v>
      </c>
      <c r="AG5570" s="4">
        <f>AE5570</f>
        <v>14783</v>
      </c>
      <c r="AI5570" t="e">
        <f t="shared" ref="AI5570:AI5633" si="1707">INDEX($AE$2:$AE$6811,MATCH(AH5570,$A$2:$A$6811,0))</f>
        <v>#N/A</v>
      </c>
      <c r="AJ5570">
        <v>14547.55</v>
      </c>
      <c r="AK5570" s="2">
        <v>14547.55</v>
      </c>
      <c r="AL5570" s="2">
        <f>AJ5570</f>
        <v>14547.55</v>
      </c>
      <c r="AM5570" s="4"/>
      <c r="AN5570" t="e">
        <f>VLOOKUP([1]!Tabelle13[[#This Row],[Vlookup this ID for freight costs]],$AL$2:$AL$6811,2,FALSE)</f>
        <v>#REF!</v>
      </c>
      <c r="AP5570">
        <v>1301.32</v>
      </c>
      <c r="AQ5570">
        <v>1301.32</v>
      </c>
      <c r="AR5570" s="4">
        <v>28</v>
      </c>
      <c r="AS5570" s="4">
        <v>5</v>
      </c>
      <c r="AT5570" s="4">
        <v>2013</v>
      </c>
      <c r="AU5570" s="4">
        <v>3</v>
      </c>
      <c r="AV5570" s="4">
        <v>5</v>
      </c>
      <c r="AW5570" s="4">
        <v>2013</v>
      </c>
      <c r="AX5570" t="str">
        <f t="shared" ref="AX5570:AX5633" si="1708">IF(DATE(AW5570,AV5570,AU5570)&lt;=DATE(AT5570,AS5570,AR5570),"No Delay","Delay")</f>
        <v>No Delay</v>
      </c>
      <c r="AY5570">
        <f t="shared" ref="AY5570:AY5633" si="1709">IF(_xlfn.DAYS(J5570,H5570)&gt;0, _xlfn.DAYS(J5570,H5570),0)</f>
        <v>0</v>
      </c>
    </row>
    <row r="5571" spans="1:51" x14ac:dyDescent="0.2">
      <c r="A5571" s="3">
        <v>83885</v>
      </c>
      <c r="B5571" s="1" t="s">
        <v>151</v>
      </c>
      <c r="C5571" s="1" t="s">
        <v>65</v>
      </c>
      <c r="D5571" s="1" t="s">
        <v>130</v>
      </c>
      <c r="E5571" s="1" t="s">
        <v>152</v>
      </c>
      <c r="F5571" s="1" t="s">
        <v>152</v>
      </c>
      <c r="G5571" s="13" t="s">
        <v>1637</v>
      </c>
      <c r="H5571" s="12">
        <v>42065</v>
      </c>
      <c r="I5571" s="12" t="s">
        <v>82</v>
      </c>
      <c r="J5571" s="12">
        <v>42045</v>
      </c>
      <c r="K5571" s="4">
        <v>6275</v>
      </c>
      <c r="L5571" s="1" t="s">
        <v>146</v>
      </c>
      <c r="M5571" s="1" t="s">
        <v>132</v>
      </c>
      <c r="N5571" s="1" t="s">
        <v>275</v>
      </c>
      <c r="O5571" s="1" t="s">
        <v>93</v>
      </c>
      <c r="P5571">
        <v>60</v>
      </c>
      <c r="Q5571">
        <v>164867</v>
      </c>
      <c r="R5571">
        <v>1088122.2</v>
      </c>
      <c r="S5571">
        <v>6.6</v>
      </c>
      <c r="T5571">
        <v>0.11</v>
      </c>
      <c r="U5571">
        <f t="shared" si="1705"/>
        <v>1088122.2</v>
      </c>
      <c r="V5571">
        <f t="shared" si="1706"/>
        <v>9892020</v>
      </c>
      <c r="W5571" s="1" t="s">
        <v>160</v>
      </c>
      <c r="X5571" s="1" t="s">
        <v>1236</v>
      </c>
      <c r="Y5571" s="1" t="s">
        <v>161</v>
      </c>
      <c r="Z5571" s="3">
        <v>7348</v>
      </c>
      <c r="AA5571" s="4">
        <f t="shared" ref="AA5571:AA5633" si="1710">AF5571</f>
        <v>14794</v>
      </c>
      <c r="AB5571" s="4">
        <f t="shared" si="1703"/>
        <v>20338.530748599998</v>
      </c>
      <c r="AC5571" s="4">
        <f t="shared" si="1704"/>
        <v>14794</v>
      </c>
      <c r="AD5571" s="4">
        <f t="shared" si="1698"/>
        <v>14794</v>
      </c>
      <c r="AE5571" s="4">
        <v>14794</v>
      </c>
      <c r="AF5571" s="4">
        <v>14794</v>
      </c>
      <c r="AG5571" s="4">
        <f>AE5571</f>
        <v>14794</v>
      </c>
      <c r="AI5571" t="e">
        <f t="shared" si="1707"/>
        <v>#N/A</v>
      </c>
      <c r="AJ5571">
        <v>34099.18</v>
      </c>
      <c r="AK5571" s="2">
        <v>34099.18</v>
      </c>
      <c r="AL5571" s="2">
        <f>AJ5571</f>
        <v>34099.18</v>
      </c>
      <c r="AM5571" s="4"/>
      <c r="AN5571" t="e">
        <f>VLOOKUP([1]!Tabelle13[[#This Row],[Vlookup this ID for freight costs]],$AL$2:$AL$6811,2,FALSE)</f>
        <v>#REF!</v>
      </c>
      <c r="AP5571">
        <v>1118.5899999999999</v>
      </c>
      <c r="AQ5571">
        <v>1118.5899999999999</v>
      </c>
      <c r="AR5571" s="4">
        <v>2</v>
      </c>
      <c r="AS5571" s="4">
        <v>4</v>
      </c>
      <c r="AT5571" s="4">
        <v>2015</v>
      </c>
      <c r="AU5571" s="4">
        <v>10</v>
      </c>
      <c r="AV5571" s="4">
        <v>2</v>
      </c>
      <c r="AW5571" s="4">
        <v>2015</v>
      </c>
      <c r="AX5571" t="str">
        <f t="shared" si="1708"/>
        <v>No Delay</v>
      </c>
      <c r="AY5571">
        <f t="shared" si="1709"/>
        <v>0</v>
      </c>
    </row>
    <row r="5572" spans="1:51" x14ac:dyDescent="0.2">
      <c r="A5572" s="3">
        <v>83611</v>
      </c>
      <c r="B5572" s="1" t="s">
        <v>151</v>
      </c>
      <c r="C5572" s="1" t="s">
        <v>65</v>
      </c>
      <c r="D5572" s="1" t="s">
        <v>130</v>
      </c>
      <c r="E5572" s="1" t="s">
        <v>152</v>
      </c>
      <c r="F5572" s="1" t="s">
        <v>152</v>
      </c>
      <c r="G5572" s="13" t="s">
        <v>1148</v>
      </c>
      <c r="H5572" s="12">
        <v>41123</v>
      </c>
      <c r="I5572" s="12" t="s">
        <v>1445</v>
      </c>
      <c r="J5572" s="12">
        <v>41114</v>
      </c>
      <c r="K5572" s="4">
        <v>4050</v>
      </c>
      <c r="L5572" s="1" t="s">
        <v>146</v>
      </c>
      <c r="M5572" s="1" t="s">
        <v>132</v>
      </c>
      <c r="N5572" s="1" t="s">
        <v>265</v>
      </c>
      <c r="O5572" s="1" t="s">
        <v>93</v>
      </c>
      <c r="P5572">
        <v>60</v>
      </c>
      <c r="Q5572">
        <v>79235</v>
      </c>
      <c r="R5572">
        <v>198879.85</v>
      </c>
      <c r="S5572">
        <v>2.5099999999999998</v>
      </c>
      <c r="T5572">
        <v>0.04</v>
      </c>
      <c r="U5572">
        <f t="shared" si="1705"/>
        <v>198879.84999999998</v>
      </c>
      <c r="V5572">
        <f t="shared" si="1706"/>
        <v>4754100</v>
      </c>
      <c r="W5572" s="1" t="s">
        <v>155</v>
      </c>
      <c r="X5572" s="1" t="s">
        <v>1236</v>
      </c>
      <c r="Y5572" s="1" t="s">
        <v>156</v>
      </c>
      <c r="Z5572" s="3">
        <v>7726</v>
      </c>
      <c r="AA5572" s="4">
        <f t="shared" si="1710"/>
        <v>14810</v>
      </c>
      <c r="AB5572" s="4">
        <f t="shared" si="1703"/>
        <v>10940.607139000002</v>
      </c>
      <c r="AC5572" s="4">
        <f t="shared" si="1704"/>
        <v>14810</v>
      </c>
      <c r="AD5572" s="4">
        <f t="shared" ref="AD5572:AD5635" si="1711">AVERAGEIFS($AA$2:$AA$6811,$L$2:$L$6811,L5572,$V$2:$V$6811,"&gt;="&amp;(V5572-100), $V$2:$V$6811,"&lt;="&amp;(V5572+100),$AA$2:$AA$6811,"&gt;"&amp;1)</f>
        <v>14810</v>
      </c>
      <c r="AE5572" s="3" t="s">
        <v>2699</v>
      </c>
      <c r="AF5572" s="3">
        <v>14810</v>
      </c>
      <c r="AG5572" s="4">
        <f>AI5572</f>
        <v>14810</v>
      </c>
      <c r="AH5572" s="4">
        <v>83608</v>
      </c>
      <c r="AI5572">
        <f t="shared" si="1707"/>
        <v>14810</v>
      </c>
      <c r="AJ5572" t="s">
        <v>2699</v>
      </c>
      <c r="AK5572" s="2">
        <v>16532.5</v>
      </c>
      <c r="AL5572" s="2">
        <f>AN5572</f>
        <v>16532.5</v>
      </c>
      <c r="AM5572" s="4">
        <v>83608</v>
      </c>
      <c r="AN5572">
        <f>INDEX($AJ$2:$AJ$6811,MATCH(AM5572,$A$2:$A$6811,0))</f>
        <v>16532.5</v>
      </c>
      <c r="AP5572">
        <v>278.83</v>
      </c>
      <c r="AQ5572">
        <v>278.83</v>
      </c>
      <c r="AR5572" s="4">
        <v>2</v>
      </c>
      <c r="AS5572" s="4">
        <v>8</v>
      </c>
      <c r="AT5572" s="4">
        <v>2012</v>
      </c>
      <c r="AU5572" s="4">
        <v>24</v>
      </c>
      <c r="AV5572" s="4">
        <v>7</v>
      </c>
      <c r="AW5572" s="4">
        <v>2012</v>
      </c>
      <c r="AX5572" t="str">
        <f t="shared" si="1708"/>
        <v>No Delay</v>
      </c>
      <c r="AY5572">
        <f t="shared" si="1709"/>
        <v>0</v>
      </c>
    </row>
    <row r="5573" spans="1:51" x14ac:dyDescent="0.2">
      <c r="A5573" s="3">
        <v>83608</v>
      </c>
      <c r="B5573" s="1" t="s">
        <v>151</v>
      </c>
      <c r="C5573" s="1" t="s">
        <v>65</v>
      </c>
      <c r="D5573" s="1" t="s">
        <v>130</v>
      </c>
      <c r="E5573" s="1" t="s">
        <v>152</v>
      </c>
      <c r="F5573" s="1" t="s">
        <v>152</v>
      </c>
      <c r="G5573" s="13" t="s">
        <v>1148</v>
      </c>
      <c r="H5573" s="12">
        <v>41123</v>
      </c>
      <c r="I5573" s="12" t="s">
        <v>1445</v>
      </c>
      <c r="J5573" s="12">
        <v>41114</v>
      </c>
      <c r="K5573" s="4">
        <v>4049</v>
      </c>
      <c r="L5573" s="1" t="s">
        <v>146</v>
      </c>
      <c r="M5573" s="1" t="s">
        <v>132</v>
      </c>
      <c r="N5573" s="1" t="s">
        <v>265</v>
      </c>
      <c r="O5573" s="1" t="s">
        <v>93</v>
      </c>
      <c r="P5573">
        <v>60</v>
      </c>
      <c r="Q5573">
        <v>50000</v>
      </c>
      <c r="R5573">
        <v>125500</v>
      </c>
      <c r="S5573">
        <v>2.5099999999999998</v>
      </c>
      <c r="T5573">
        <v>0.04</v>
      </c>
      <c r="U5573">
        <f t="shared" si="1705"/>
        <v>125499.99999999999</v>
      </c>
      <c r="V5573">
        <f t="shared" si="1706"/>
        <v>3000000</v>
      </c>
      <c r="W5573" s="1" t="s">
        <v>160</v>
      </c>
      <c r="X5573" s="1" t="s">
        <v>1236</v>
      </c>
      <c r="Y5573" s="1" t="s">
        <v>161</v>
      </c>
      <c r="Z5573" s="3">
        <v>7348</v>
      </c>
      <c r="AA5573" s="4">
        <f t="shared" si="1710"/>
        <v>14810</v>
      </c>
      <c r="AB5573" s="4">
        <f t="shared" si="1703"/>
        <v>7732.1302059999998</v>
      </c>
      <c r="AC5573" s="4">
        <f t="shared" si="1704"/>
        <v>14810</v>
      </c>
      <c r="AD5573" s="4">
        <f t="shared" si="1711"/>
        <v>10956.816105574468</v>
      </c>
      <c r="AE5573" s="4">
        <v>14810</v>
      </c>
      <c r="AF5573" s="4">
        <v>14810</v>
      </c>
      <c r="AG5573" s="4">
        <f>AE5573</f>
        <v>14810</v>
      </c>
      <c r="AI5573" t="e">
        <f t="shared" si="1707"/>
        <v>#N/A</v>
      </c>
      <c r="AJ5573">
        <v>16532.5</v>
      </c>
      <c r="AK5573" s="2">
        <v>16532.5</v>
      </c>
      <c r="AL5573" s="2">
        <f>AJ5573</f>
        <v>16532.5</v>
      </c>
      <c r="AM5573" s="4"/>
      <c r="AN5573" t="e">
        <f>VLOOKUP([1]!Tabelle13[[#This Row],[Vlookup this ID for freight costs]],$AL$2:$AL$6811,2,FALSE)</f>
        <v>#REF!</v>
      </c>
      <c r="AP5573">
        <v>175.95</v>
      </c>
      <c r="AQ5573">
        <v>175.95</v>
      </c>
      <c r="AR5573" s="4">
        <v>2</v>
      </c>
      <c r="AS5573" s="4">
        <v>8</v>
      </c>
      <c r="AT5573" s="4">
        <v>2012</v>
      </c>
      <c r="AU5573" s="4">
        <v>24</v>
      </c>
      <c r="AV5573" s="4">
        <v>7</v>
      </c>
      <c r="AW5573" s="4">
        <v>2012</v>
      </c>
      <c r="AX5573" t="str">
        <f t="shared" si="1708"/>
        <v>No Delay</v>
      </c>
      <c r="AY5573">
        <f t="shared" si="1709"/>
        <v>0</v>
      </c>
    </row>
    <row r="5574" spans="1:51" x14ac:dyDescent="0.2">
      <c r="A5574" s="3">
        <v>85289</v>
      </c>
      <c r="B5574" s="1" t="s">
        <v>151</v>
      </c>
      <c r="C5574" s="1" t="s">
        <v>65</v>
      </c>
      <c r="D5574" s="1" t="s">
        <v>130</v>
      </c>
      <c r="E5574" s="1" t="s">
        <v>152</v>
      </c>
      <c r="F5574" s="1" t="s">
        <v>152</v>
      </c>
      <c r="G5574" s="13" t="s">
        <v>1148</v>
      </c>
      <c r="H5574" s="12">
        <v>41123</v>
      </c>
      <c r="I5574" s="12" t="s">
        <v>1445</v>
      </c>
      <c r="J5574" s="12">
        <v>41114</v>
      </c>
      <c r="K5574" s="4">
        <v>4053</v>
      </c>
      <c r="L5574" s="1" t="s">
        <v>146</v>
      </c>
      <c r="M5574" s="1" t="s">
        <v>132</v>
      </c>
      <c r="N5574" s="1" t="s">
        <v>265</v>
      </c>
      <c r="O5574" s="1" t="s">
        <v>93</v>
      </c>
      <c r="P5574">
        <v>60</v>
      </c>
      <c r="Q5574">
        <v>12156</v>
      </c>
      <c r="R5574">
        <v>30511.56</v>
      </c>
      <c r="S5574">
        <v>2.5099999999999998</v>
      </c>
      <c r="T5574">
        <v>0.04</v>
      </c>
      <c r="U5574">
        <f t="shared" si="1705"/>
        <v>30511.559999999998</v>
      </c>
      <c r="V5574">
        <f t="shared" si="1706"/>
        <v>729360</v>
      </c>
      <c r="W5574" s="1" t="s">
        <v>179</v>
      </c>
      <c r="X5574" s="1" t="s">
        <v>1236</v>
      </c>
      <c r="Y5574" s="1" t="s">
        <v>156</v>
      </c>
      <c r="Z5574" s="3">
        <v>7726</v>
      </c>
      <c r="AA5574" s="4">
        <f t="shared" si="1710"/>
        <v>14810</v>
      </c>
      <c r="AB5574" s="4">
        <f t="shared" si="1703"/>
        <v>3578.8344628</v>
      </c>
      <c r="AC5574" s="4">
        <f t="shared" si="1704"/>
        <v>14810</v>
      </c>
      <c r="AD5574" s="4">
        <f t="shared" si="1711"/>
        <v>14810</v>
      </c>
      <c r="AE5574" s="3" t="s">
        <v>2699</v>
      </c>
      <c r="AF5574" s="3">
        <v>14810</v>
      </c>
      <c r="AG5574" s="4">
        <f>AI5574</f>
        <v>14810</v>
      </c>
      <c r="AH5574" s="4">
        <v>83608</v>
      </c>
      <c r="AI5574">
        <f t="shared" si="1707"/>
        <v>14810</v>
      </c>
      <c r="AJ5574" t="s">
        <v>2699</v>
      </c>
      <c r="AK5574" s="2">
        <v>16532.5</v>
      </c>
      <c r="AL5574" s="2">
        <f>AN5574</f>
        <v>16532.5</v>
      </c>
      <c r="AM5574" s="4">
        <v>83608</v>
      </c>
      <c r="AN5574">
        <f>INDEX($AJ$2:$AJ$6811,MATCH(AM5574,$A$2:$A$6811,0))</f>
        <v>16532.5</v>
      </c>
      <c r="AP5574">
        <v>42.78</v>
      </c>
      <c r="AQ5574">
        <v>42.78</v>
      </c>
      <c r="AR5574" s="4">
        <v>2</v>
      </c>
      <c r="AS5574" s="4">
        <v>8</v>
      </c>
      <c r="AT5574" s="4">
        <v>2012</v>
      </c>
      <c r="AU5574" s="4">
        <v>24</v>
      </c>
      <c r="AV5574" s="4">
        <v>7</v>
      </c>
      <c r="AW5574" s="4">
        <v>2012</v>
      </c>
      <c r="AX5574" t="str">
        <f t="shared" si="1708"/>
        <v>No Delay</v>
      </c>
      <c r="AY5574">
        <f t="shared" si="1709"/>
        <v>0</v>
      </c>
    </row>
    <row r="5575" spans="1:51" x14ac:dyDescent="0.2">
      <c r="A5575" s="3">
        <v>25230</v>
      </c>
      <c r="B5575" s="1" t="s">
        <v>168</v>
      </c>
      <c r="C5575" s="1" t="s">
        <v>150</v>
      </c>
      <c r="D5575" s="1" t="s">
        <v>100</v>
      </c>
      <c r="E5575" s="1" t="s">
        <v>253</v>
      </c>
      <c r="F5575" s="1" t="s">
        <v>253</v>
      </c>
      <c r="G5575" s="13" t="s">
        <v>502</v>
      </c>
      <c r="H5575" s="12">
        <v>40788</v>
      </c>
      <c r="I5575" s="12" t="s">
        <v>502</v>
      </c>
      <c r="J5575" s="12">
        <v>40788</v>
      </c>
      <c r="K5575" s="4">
        <v>3397</v>
      </c>
      <c r="L5575" s="1" t="s">
        <v>146</v>
      </c>
      <c r="M5575" s="1" t="s">
        <v>170</v>
      </c>
      <c r="N5575" s="1" t="s">
        <v>167</v>
      </c>
      <c r="O5575" s="1" t="s">
        <v>93</v>
      </c>
      <c r="P5575">
        <v>30</v>
      </c>
      <c r="Q5575">
        <v>174500</v>
      </c>
      <c r="R5575">
        <v>786995</v>
      </c>
      <c r="S5575">
        <v>4.51</v>
      </c>
      <c r="T5575">
        <v>0.15</v>
      </c>
      <c r="U5575">
        <f t="shared" si="1705"/>
        <v>786995</v>
      </c>
      <c r="V5575">
        <f t="shared" si="1706"/>
        <v>5235000</v>
      </c>
      <c r="W5575" s="1" t="s">
        <v>155</v>
      </c>
      <c r="X5575" s="1" t="s">
        <v>1236</v>
      </c>
      <c r="Y5575" s="1" t="s">
        <v>156</v>
      </c>
      <c r="Z5575" s="3">
        <v>8107</v>
      </c>
      <c r="AA5575" s="4">
        <f t="shared" si="1710"/>
        <v>14833</v>
      </c>
      <c r="AB5575" s="4">
        <f t="shared" si="1703"/>
        <v>21395.731306000001</v>
      </c>
      <c r="AC5575" s="4">
        <f t="shared" si="1704"/>
        <v>14833</v>
      </c>
      <c r="AD5575" s="4">
        <f t="shared" si="1711"/>
        <v>14833</v>
      </c>
      <c r="AE5575" s="4">
        <v>14833</v>
      </c>
      <c r="AF5575" s="4">
        <v>14833</v>
      </c>
      <c r="AG5575" s="4">
        <f>AE5575</f>
        <v>14833</v>
      </c>
      <c r="AI5575" t="e">
        <f t="shared" si="1707"/>
        <v>#N/A</v>
      </c>
      <c r="AJ5575">
        <v>21555.16</v>
      </c>
      <c r="AK5575" s="2">
        <v>21555.16</v>
      </c>
      <c r="AL5575" s="2">
        <f>AJ5575</f>
        <v>21555.16</v>
      </c>
      <c r="AM5575" s="4"/>
      <c r="AN5575" t="e">
        <f>VLOOKUP([1]!Tabelle13[[#This Row],[Vlookup this ID for freight costs]],$AL$2:$AL$6811,2,FALSE)</f>
        <v>#REF!</v>
      </c>
      <c r="AP5575">
        <v>1298.54</v>
      </c>
      <c r="AQ5575">
        <v>1298.54</v>
      </c>
      <c r="AR5575" s="4">
        <v>2</v>
      </c>
      <c r="AS5575" s="4">
        <v>9</v>
      </c>
      <c r="AT5575" s="4">
        <v>2011</v>
      </c>
      <c r="AU5575" s="4">
        <v>2</v>
      </c>
      <c r="AV5575" s="4">
        <v>9</v>
      </c>
      <c r="AW5575" s="4">
        <v>2011</v>
      </c>
      <c r="AX5575" t="str">
        <f t="shared" si="1708"/>
        <v>No Delay</v>
      </c>
      <c r="AY5575">
        <f t="shared" si="1709"/>
        <v>0</v>
      </c>
    </row>
    <row r="5576" spans="1:51" x14ac:dyDescent="0.2">
      <c r="A5576" s="3">
        <v>86558</v>
      </c>
      <c r="B5576" s="1" t="s">
        <v>463</v>
      </c>
      <c r="C5576" s="1" t="s">
        <v>73</v>
      </c>
      <c r="D5576" s="1" t="s">
        <v>130</v>
      </c>
      <c r="E5576" s="1" t="s">
        <v>101</v>
      </c>
      <c r="F5576" s="1" t="s">
        <v>101</v>
      </c>
      <c r="G5576" s="13" t="s">
        <v>1990</v>
      </c>
      <c r="H5576" s="12">
        <v>41379</v>
      </c>
      <c r="I5576" s="12" t="s">
        <v>794</v>
      </c>
      <c r="J5576" s="12">
        <v>41372</v>
      </c>
      <c r="K5576" s="4">
        <v>4580</v>
      </c>
      <c r="L5576" s="1" t="s">
        <v>146</v>
      </c>
      <c r="M5576" s="1" t="s">
        <v>132</v>
      </c>
      <c r="N5576" s="1" t="s">
        <v>238</v>
      </c>
      <c r="O5576" s="1" t="s">
        <v>93</v>
      </c>
      <c r="P5576">
        <v>30</v>
      </c>
      <c r="Q5576">
        <v>138974</v>
      </c>
      <c r="R5576">
        <v>653177.80000000005</v>
      </c>
      <c r="S5576">
        <v>4.7</v>
      </c>
      <c r="T5576">
        <v>0.16</v>
      </c>
      <c r="U5576">
        <f t="shared" si="1705"/>
        <v>653177.80000000005</v>
      </c>
      <c r="V5576">
        <f t="shared" si="1706"/>
        <v>4169220</v>
      </c>
      <c r="W5576" s="1" t="s">
        <v>179</v>
      </c>
      <c r="X5576" s="1" t="s">
        <v>1236</v>
      </c>
      <c r="Y5576" s="1" t="s">
        <v>156</v>
      </c>
      <c r="Z5576" s="3">
        <v>14969</v>
      </c>
      <c r="AA5576" s="4">
        <f t="shared" si="1710"/>
        <v>14845</v>
      </c>
      <c r="AB5576" s="4">
        <f t="shared" ref="AB5576:AB5609" si="1712" xml:space="preserve"> 2244.740206  + 0.1097478*Q5576</f>
        <v>17496.830963200002</v>
      </c>
      <c r="AC5576" s="4">
        <f t="shared" ref="AC5576:AC5609" si="1713">AF5576</f>
        <v>14845</v>
      </c>
      <c r="AD5576" s="4">
        <f t="shared" si="1711"/>
        <v>14845</v>
      </c>
      <c r="AE5576" s="4">
        <v>14845</v>
      </c>
      <c r="AF5576" s="4">
        <v>14845</v>
      </c>
      <c r="AG5576" s="4">
        <f>AE5576</f>
        <v>14845</v>
      </c>
      <c r="AI5576" t="e">
        <f t="shared" si="1707"/>
        <v>#N/A</v>
      </c>
      <c r="AJ5576">
        <v>14451.68</v>
      </c>
      <c r="AK5576" s="2">
        <v>14451.68</v>
      </c>
      <c r="AL5576" s="2">
        <f>AJ5576</f>
        <v>14451.68</v>
      </c>
      <c r="AM5576" s="4"/>
      <c r="AN5576" t="e">
        <f>VLOOKUP([1]!Tabelle13[[#This Row],[Vlookup this ID for freight costs]],$AL$2:$AL$6811,2,FALSE)</f>
        <v>#REF!</v>
      </c>
      <c r="AP5576">
        <v>915.76</v>
      </c>
      <c r="AQ5576">
        <v>915.76</v>
      </c>
      <c r="AR5576" s="4">
        <v>15</v>
      </c>
      <c r="AS5576" s="4">
        <v>4</v>
      </c>
      <c r="AT5576" s="4">
        <v>2013</v>
      </c>
      <c r="AU5576" s="4">
        <v>8</v>
      </c>
      <c r="AV5576" s="4">
        <v>4</v>
      </c>
      <c r="AW5576" s="4">
        <v>2013</v>
      </c>
      <c r="AX5576" t="str">
        <f t="shared" si="1708"/>
        <v>No Delay</v>
      </c>
      <c r="AY5576">
        <f t="shared" si="1709"/>
        <v>0</v>
      </c>
    </row>
    <row r="5577" spans="1:51" x14ac:dyDescent="0.2">
      <c r="A5577" s="3">
        <v>82700</v>
      </c>
      <c r="B5577" s="1" t="s">
        <v>477</v>
      </c>
      <c r="C5577" s="1" t="s">
        <v>114</v>
      </c>
      <c r="D5577" s="1" t="s">
        <v>130</v>
      </c>
      <c r="E5577" s="1" t="s">
        <v>101</v>
      </c>
      <c r="F5577" s="1" t="s">
        <v>101</v>
      </c>
      <c r="G5577" s="13" t="s">
        <v>693</v>
      </c>
      <c r="H5577" s="12">
        <v>41851</v>
      </c>
      <c r="I5577" s="12" t="s">
        <v>693</v>
      </c>
      <c r="J5577" s="12">
        <v>41851</v>
      </c>
      <c r="K5577" s="4">
        <v>5690</v>
      </c>
      <c r="L5577" s="1" t="s">
        <v>146</v>
      </c>
      <c r="M5577" s="1" t="s">
        <v>132</v>
      </c>
      <c r="N5577" s="1" t="s">
        <v>1524</v>
      </c>
      <c r="O5577" s="1" t="s">
        <v>93</v>
      </c>
      <c r="P5577">
        <v>30</v>
      </c>
      <c r="Q5577">
        <v>112334</v>
      </c>
      <c r="R5577">
        <v>1210960.52</v>
      </c>
      <c r="S5577">
        <v>10.78</v>
      </c>
      <c r="T5577">
        <v>0.36</v>
      </c>
      <c r="U5577">
        <f t="shared" si="1705"/>
        <v>1210960.52</v>
      </c>
      <c r="V5577">
        <f t="shared" si="1706"/>
        <v>3370020</v>
      </c>
      <c r="W5577" s="1" t="s">
        <v>861</v>
      </c>
      <c r="X5577" s="1" t="s">
        <v>1236</v>
      </c>
      <c r="Y5577" s="1" t="s">
        <v>156</v>
      </c>
      <c r="Z5577" s="3">
        <v>14240</v>
      </c>
      <c r="AA5577" s="4">
        <f t="shared" si="1710"/>
        <v>14867</v>
      </c>
      <c r="AB5577" s="4">
        <f t="shared" si="1712"/>
        <v>14573.149571200001</v>
      </c>
      <c r="AC5577" s="4">
        <f t="shared" si="1713"/>
        <v>14867</v>
      </c>
      <c r="AD5577" s="4">
        <f t="shared" si="1711"/>
        <v>14867</v>
      </c>
      <c r="AE5577" s="4">
        <v>14867</v>
      </c>
      <c r="AF5577" s="4">
        <v>14867</v>
      </c>
      <c r="AG5577" s="4">
        <f>AE5577</f>
        <v>14867</v>
      </c>
      <c r="AI5577" t="e">
        <f t="shared" si="1707"/>
        <v>#N/A</v>
      </c>
      <c r="AJ5577">
        <v>13627.76</v>
      </c>
      <c r="AK5577" s="2">
        <v>13627.76</v>
      </c>
      <c r="AL5577" s="2">
        <f>AJ5577</f>
        <v>13627.76</v>
      </c>
      <c r="AM5577" s="4"/>
      <c r="AN5577" t="e">
        <f>VLOOKUP([1]!Tabelle13[[#This Row],[Vlookup this ID for freight costs]],$AL$2:$AL$6811,2,FALSE)</f>
        <v>#REF!</v>
      </c>
      <c r="AP5577">
        <v>1244.8699999999999</v>
      </c>
      <c r="AQ5577">
        <v>1244.8699999999999</v>
      </c>
      <c r="AR5577" s="4">
        <v>31</v>
      </c>
      <c r="AS5577" s="4">
        <v>7</v>
      </c>
      <c r="AT5577" s="4">
        <v>2014</v>
      </c>
      <c r="AU5577" s="4">
        <v>31</v>
      </c>
      <c r="AV5577" s="4">
        <v>7</v>
      </c>
      <c r="AW5577" s="4">
        <v>2014</v>
      </c>
      <c r="AX5577" t="str">
        <f t="shared" si="1708"/>
        <v>No Delay</v>
      </c>
      <c r="AY5577">
        <f t="shared" si="1709"/>
        <v>0</v>
      </c>
    </row>
    <row r="5578" spans="1:51" x14ac:dyDescent="0.2">
      <c r="A5578" s="3">
        <v>85759</v>
      </c>
      <c r="B5578" s="1" t="s">
        <v>172</v>
      </c>
      <c r="C5578" s="1" t="s">
        <v>114</v>
      </c>
      <c r="D5578" s="1" t="s">
        <v>130</v>
      </c>
      <c r="E5578" s="1" t="s">
        <v>101</v>
      </c>
      <c r="F5578" s="1" t="s">
        <v>101</v>
      </c>
      <c r="G5578" s="13" t="s">
        <v>354</v>
      </c>
      <c r="H5578" s="12">
        <v>40647</v>
      </c>
      <c r="I5578" s="12" t="s">
        <v>1083</v>
      </c>
      <c r="J5578" s="12">
        <v>40704</v>
      </c>
      <c r="K5578" s="4">
        <v>3244</v>
      </c>
      <c r="L5578" s="1" t="s">
        <v>146</v>
      </c>
      <c r="M5578" s="1" t="s">
        <v>132</v>
      </c>
      <c r="N5578" s="1" t="s">
        <v>167</v>
      </c>
      <c r="O5578" s="1" t="s">
        <v>93</v>
      </c>
      <c r="P5578">
        <v>30</v>
      </c>
      <c r="Q5578">
        <v>170858</v>
      </c>
      <c r="R5578">
        <v>721020.76</v>
      </c>
      <c r="S5578">
        <v>4.22</v>
      </c>
      <c r="T5578">
        <v>0.14000000000000001</v>
      </c>
      <c r="U5578">
        <f t="shared" si="1705"/>
        <v>721020.76</v>
      </c>
      <c r="V5578">
        <f t="shared" si="1706"/>
        <v>5125740</v>
      </c>
      <c r="W5578" s="1" t="s">
        <v>179</v>
      </c>
      <c r="X5578" s="1" t="s">
        <v>1236</v>
      </c>
      <c r="Y5578" s="1" t="s">
        <v>156</v>
      </c>
      <c r="Z5578" s="3">
        <v>14240</v>
      </c>
      <c r="AA5578" s="4">
        <f t="shared" si="1710"/>
        <v>14935</v>
      </c>
      <c r="AB5578" s="4">
        <f t="shared" si="1712"/>
        <v>20996.029818399998</v>
      </c>
      <c r="AC5578" s="4">
        <f t="shared" si="1713"/>
        <v>14935</v>
      </c>
      <c r="AD5578" s="4">
        <f t="shared" si="1711"/>
        <v>14935</v>
      </c>
      <c r="AE5578" s="3" t="s">
        <v>2700</v>
      </c>
      <c r="AF5578" s="3">
        <v>14935</v>
      </c>
      <c r="AG5578" s="4">
        <f>AI5578</f>
        <v>14935</v>
      </c>
      <c r="AH5578" s="4">
        <v>84086</v>
      </c>
      <c r="AI5578">
        <f t="shared" si="1707"/>
        <v>14935</v>
      </c>
      <c r="AJ5578" t="s">
        <v>2700</v>
      </c>
      <c r="AK5578" s="2">
        <v>15919.88</v>
      </c>
      <c r="AL5578" s="2">
        <f>AN5578</f>
        <v>15919.88</v>
      </c>
      <c r="AM5578" s="4">
        <v>84086</v>
      </c>
      <c r="AN5578">
        <f>INDEX($AJ$2:$AJ$6811,MATCH(AM5578,$A$2:$A$6811,0))</f>
        <v>15919.88</v>
      </c>
      <c r="AP5578">
        <v>1554.52</v>
      </c>
      <c r="AQ5578">
        <v>1554.52</v>
      </c>
      <c r="AR5578" s="4">
        <v>14</v>
      </c>
      <c r="AS5578" s="4">
        <v>4</v>
      </c>
      <c r="AT5578" s="4">
        <v>2011</v>
      </c>
      <c r="AU5578" s="4">
        <v>10</v>
      </c>
      <c r="AV5578" s="4">
        <v>6</v>
      </c>
      <c r="AW5578" s="4">
        <v>2011</v>
      </c>
      <c r="AX5578" t="str">
        <f t="shared" si="1708"/>
        <v>Delay</v>
      </c>
      <c r="AY5578">
        <f t="shared" si="1709"/>
        <v>57</v>
      </c>
    </row>
    <row r="5579" spans="1:51" x14ac:dyDescent="0.2">
      <c r="A5579" s="3">
        <v>84086</v>
      </c>
      <c r="B5579" s="1" t="s">
        <v>172</v>
      </c>
      <c r="C5579" s="1" t="s">
        <v>114</v>
      </c>
      <c r="D5579" s="1" t="s">
        <v>130</v>
      </c>
      <c r="E5579" s="1" t="s">
        <v>101</v>
      </c>
      <c r="F5579" s="1" t="s">
        <v>101</v>
      </c>
      <c r="G5579" s="13" t="s">
        <v>354</v>
      </c>
      <c r="H5579" s="12">
        <v>40647</v>
      </c>
      <c r="I5579" s="12" t="s">
        <v>1083</v>
      </c>
      <c r="J5579" s="12">
        <v>40704</v>
      </c>
      <c r="K5579" s="4">
        <v>3241</v>
      </c>
      <c r="L5579" s="1" t="s">
        <v>146</v>
      </c>
      <c r="M5579" s="1" t="s">
        <v>132</v>
      </c>
      <c r="N5579" s="1" t="s">
        <v>178</v>
      </c>
      <c r="O5579" s="1" t="s">
        <v>93</v>
      </c>
      <c r="P5579">
        <v>60</v>
      </c>
      <c r="Q5579">
        <v>10394</v>
      </c>
      <c r="R5579">
        <v>72965.88</v>
      </c>
      <c r="S5579">
        <v>7.02</v>
      </c>
      <c r="T5579">
        <v>0.12</v>
      </c>
      <c r="U5579">
        <f t="shared" si="1705"/>
        <v>72965.87999999999</v>
      </c>
      <c r="V5579">
        <f t="shared" si="1706"/>
        <v>623640</v>
      </c>
      <c r="W5579" s="1" t="s">
        <v>179</v>
      </c>
      <c r="X5579" s="1" t="s">
        <v>1236</v>
      </c>
      <c r="Y5579" s="1" t="s">
        <v>156</v>
      </c>
      <c r="Z5579" s="3">
        <v>14240</v>
      </c>
      <c r="AA5579" s="4">
        <f t="shared" si="1710"/>
        <v>14935</v>
      </c>
      <c r="AB5579" s="4">
        <f t="shared" si="1712"/>
        <v>3385.4588392000001</v>
      </c>
      <c r="AC5579" s="4">
        <f t="shared" si="1713"/>
        <v>14935</v>
      </c>
      <c r="AD5579" s="4">
        <f t="shared" si="1711"/>
        <v>14935</v>
      </c>
      <c r="AE5579" s="4">
        <v>14935</v>
      </c>
      <c r="AF5579" s="4">
        <v>14935</v>
      </c>
      <c r="AG5579" s="4">
        <f>AE5579</f>
        <v>14935</v>
      </c>
      <c r="AI5579" t="e">
        <f t="shared" si="1707"/>
        <v>#N/A</v>
      </c>
      <c r="AJ5579">
        <v>15919.88</v>
      </c>
      <c r="AK5579" s="2">
        <v>15919.88</v>
      </c>
      <c r="AL5579" s="2">
        <f>AJ5579</f>
        <v>15919.88</v>
      </c>
      <c r="AM5579" s="4"/>
      <c r="AN5579" t="e">
        <f>VLOOKUP([1]!Tabelle13[[#This Row],[Vlookup this ID for freight costs]],$AL$2:$AL$6811,2,FALSE)</f>
        <v>#REF!</v>
      </c>
      <c r="AP5579">
        <v>157.31</v>
      </c>
      <c r="AQ5579">
        <v>157.31</v>
      </c>
      <c r="AR5579" s="4">
        <v>14</v>
      </c>
      <c r="AS5579" s="4">
        <v>4</v>
      </c>
      <c r="AT5579" s="4">
        <v>2011</v>
      </c>
      <c r="AU5579" s="4">
        <v>10</v>
      </c>
      <c r="AV5579" s="4">
        <v>6</v>
      </c>
      <c r="AW5579" s="4">
        <v>2011</v>
      </c>
      <c r="AX5579" t="str">
        <f t="shared" si="1708"/>
        <v>Delay</v>
      </c>
      <c r="AY5579">
        <f t="shared" si="1709"/>
        <v>57</v>
      </c>
    </row>
    <row r="5580" spans="1:51" x14ac:dyDescent="0.2">
      <c r="A5580" s="3">
        <v>83049</v>
      </c>
      <c r="B5580" s="1" t="s">
        <v>151</v>
      </c>
      <c r="C5580" s="1" t="s">
        <v>65</v>
      </c>
      <c r="D5580" s="1" t="s">
        <v>130</v>
      </c>
      <c r="E5580" s="1" t="s">
        <v>152</v>
      </c>
      <c r="F5580" s="1" t="s">
        <v>152</v>
      </c>
      <c r="G5580" s="13" t="s">
        <v>1148</v>
      </c>
      <c r="H5580" s="12">
        <v>41123</v>
      </c>
      <c r="I5580" s="12" t="s">
        <v>1149</v>
      </c>
      <c r="J5580" s="12">
        <v>41063</v>
      </c>
      <c r="K5580" s="4">
        <v>3956</v>
      </c>
      <c r="L5580" s="1" t="s">
        <v>146</v>
      </c>
      <c r="M5580" s="1" t="s">
        <v>132</v>
      </c>
      <c r="N5580" s="1" t="s">
        <v>154</v>
      </c>
      <c r="O5580" s="1" t="s">
        <v>93</v>
      </c>
      <c r="P5580">
        <v>60</v>
      </c>
      <c r="Q5580">
        <v>116254</v>
      </c>
      <c r="R5580">
        <v>1196253.6599999999</v>
      </c>
      <c r="S5580">
        <v>10.29</v>
      </c>
      <c r="T5580">
        <v>0.17</v>
      </c>
      <c r="U5580">
        <f t="shared" si="1705"/>
        <v>1196253.6599999999</v>
      </c>
      <c r="V5580">
        <f t="shared" si="1706"/>
        <v>6975240</v>
      </c>
      <c r="W5580" s="1" t="s">
        <v>160</v>
      </c>
      <c r="X5580" s="1" t="s">
        <v>1236</v>
      </c>
      <c r="Y5580" s="1" t="s">
        <v>161</v>
      </c>
      <c r="Z5580" s="3">
        <v>7348</v>
      </c>
      <c r="AA5580" s="4">
        <f t="shared" si="1710"/>
        <v>14964</v>
      </c>
      <c r="AB5580" s="4">
        <f t="shared" si="1712"/>
        <v>15003.360947200001</v>
      </c>
      <c r="AC5580" s="4">
        <f t="shared" si="1713"/>
        <v>14964</v>
      </c>
      <c r="AD5580" s="4">
        <f t="shared" si="1711"/>
        <v>14964</v>
      </c>
      <c r="AE5580" s="4">
        <v>14964</v>
      </c>
      <c r="AF5580" s="4">
        <v>14964</v>
      </c>
      <c r="AG5580" s="4">
        <f>AE5580</f>
        <v>14964</v>
      </c>
      <c r="AI5580" t="e">
        <f t="shared" si="1707"/>
        <v>#N/A</v>
      </c>
      <c r="AJ5580">
        <v>17090</v>
      </c>
      <c r="AK5580" s="2">
        <v>17090</v>
      </c>
      <c r="AL5580" s="2">
        <f>AJ5580</f>
        <v>17090</v>
      </c>
      <c r="AM5580" s="4"/>
      <c r="AN5580" t="e">
        <f>VLOOKUP([1]!Tabelle13[[#This Row],[Vlookup this ID for freight costs]],$AL$2:$AL$6811,2,FALSE)</f>
        <v>#REF!</v>
      </c>
      <c r="AP5580">
        <v>1677.15</v>
      </c>
      <c r="AQ5580">
        <v>1677.15</v>
      </c>
      <c r="AR5580" s="4">
        <v>2</v>
      </c>
      <c r="AS5580" s="4">
        <v>8</v>
      </c>
      <c r="AT5580" s="4">
        <v>2012</v>
      </c>
      <c r="AU5580" s="4">
        <v>3</v>
      </c>
      <c r="AV5580" s="4">
        <v>6</v>
      </c>
      <c r="AW5580" s="4">
        <v>2012</v>
      </c>
      <c r="AX5580" t="str">
        <f t="shared" si="1708"/>
        <v>No Delay</v>
      </c>
      <c r="AY5580">
        <f t="shared" si="1709"/>
        <v>0</v>
      </c>
    </row>
    <row r="5581" spans="1:51" x14ac:dyDescent="0.2">
      <c r="A5581" s="3">
        <v>86486</v>
      </c>
      <c r="B5581" s="1" t="s">
        <v>151</v>
      </c>
      <c r="C5581" s="1" t="s">
        <v>65</v>
      </c>
      <c r="D5581" s="1" t="s">
        <v>130</v>
      </c>
      <c r="E5581" s="1" t="s">
        <v>152</v>
      </c>
      <c r="F5581" s="1" t="s">
        <v>152</v>
      </c>
      <c r="G5581" s="13" t="s">
        <v>1148</v>
      </c>
      <c r="H5581" s="12">
        <v>41123</v>
      </c>
      <c r="I5581" s="12" t="s">
        <v>1149</v>
      </c>
      <c r="J5581" s="12">
        <v>41063</v>
      </c>
      <c r="K5581" s="4">
        <v>3966</v>
      </c>
      <c r="L5581" s="1" t="s">
        <v>146</v>
      </c>
      <c r="M5581" s="1" t="s">
        <v>132</v>
      </c>
      <c r="N5581" s="1" t="s">
        <v>154</v>
      </c>
      <c r="O5581" s="1" t="s">
        <v>93</v>
      </c>
      <c r="P5581">
        <v>60</v>
      </c>
      <c r="Q5581">
        <v>40000</v>
      </c>
      <c r="R5581">
        <v>440000</v>
      </c>
      <c r="S5581">
        <v>11</v>
      </c>
      <c r="T5581">
        <v>0.18</v>
      </c>
      <c r="U5581">
        <f t="shared" si="1705"/>
        <v>440000</v>
      </c>
      <c r="V5581">
        <f t="shared" si="1706"/>
        <v>2400000</v>
      </c>
      <c r="W5581" s="1" t="s">
        <v>155</v>
      </c>
      <c r="X5581" s="1" t="s">
        <v>1236</v>
      </c>
      <c r="Y5581" s="1" t="s">
        <v>156</v>
      </c>
      <c r="Z5581" s="3">
        <v>7726</v>
      </c>
      <c r="AA5581" s="4">
        <f t="shared" si="1710"/>
        <v>14964</v>
      </c>
      <c r="AB5581" s="4">
        <f t="shared" si="1712"/>
        <v>6634.6522060000007</v>
      </c>
      <c r="AC5581" s="4">
        <f t="shared" si="1713"/>
        <v>14964</v>
      </c>
      <c r="AD5581" s="4">
        <f t="shared" si="1711"/>
        <v>5477.1838480999995</v>
      </c>
      <c r="AE5581" s="3" t="s">
        <v>2701</v>
      </c>
      <c r="AF5581" s="3">
        <v>14964</v>
      </c>
      <c r="AG5581" s="4">
        <f>AI5581</f>
        <v>14964</v>
      </c>
      <c r="AH5581" s="4">
        <v>83049</v>
      </c>
      <c r="AI5581">
        <f t="shared" si="1707"/>
        <v>14964</v>
      </c>
      <c r="AJ5581" t="s">
        <v>2701</v>
      </c>
      <c r="AK5581" s="2">
        <v>17090</v>
      </c>
      <c r="AL5581" s="2">
        <f>AN5581</f>
        <v>17090</v>
      </c>
      <c r="AM5581" s="4">
        <v>83049</v>
      </c>
      <c r="AN5581">
        <f>INDEX($AJ$2:$AJ$6811,MATCH(AM5581,$A$2:$A$6811,0))</f>
        <v>17090</v>
      </c>
      <c r="AP5581">
        <v>616.88</v>
      </c>
      <c r="AQ5581">
        <v>616.88</v>
      </c>
      <c r="AR5581" s="4">
        <v>2</v>
      </c>
      <c r="AS5581" s="4">
        <v>8</v>
      </c>
      <c r="AT5581" s="4">
        <v>2012</v>
      </c>
      <c r="AU5581" s="4">
        <v>3</v>
      </c>
      <c r="AV5581" s="4">
        <v>6</v>
      </c>
      <c r="AW5581" s="4">
        <v>2012</v>
      </c>
      <c r="AX5581" t="str">
        <f t="shared" si="1708"/>
        <v>No Delay</v>
      </c>
      <c r="AY5581">
        <f t="shared" si="1709"/>
        <v>0</v>
      </c>
    </row>
    <row r="5582" spans="1:51" x14ac:dyDescent="0.2">
      <c r="A5582" s="3">
        <v>82381</v>
      </c>
      <c r="B5582" s="1" t="s">
        <v>175</v>
      </c>
      <c r="C5582" s="1" t="s">
        <v>165</v>
      </c>
      <c r="D5582" s="1" t="s">
        <v>130</v>
      </c>
      <c r="E5582" s="1" t="s">
        <v>101</v>
      </c>
      <c r="F5582" s="1" t="s">
        <v>101</v>
      </c>
      <c r="G5582" s="13" t="s">
        <v>301</v>
      </c>
      <c r="H5582" s="12">
        <v>40674</v>
      </c>
      <c r="I5582" s="12" t="s">
        <v>1306</v>
      </c>
      <c r="J5582" s="12">
        <v>40687</v>
      </c>
      <c r="K5582" s="4">
        <v>3202</v>
      </c>
      <c r="L5582" s="1" t="s">
        <v>146</v>
      </c>
      <c r="M5582" s="1" t="s">
        <v>132</v>
      </c>
      <c r="N5582" s="1" t="s">
        <v>154</v>
      </c>
      <c r="O5582" s="1" t="s">
        <v>93</v>
      </c>
      <c r="P5582">
        <v>60</v>
      </c>
      <c r="Q5582">
        <v>100000</v>
      </c>
      <c r="R5582">
        <v>1122000</v>
      </c>
      <c r="S5582">
        <v>11.22</v>
      </c>
      <c r="T5582">
        <v>0.19</v>
      </c>
      <c r="U5582">
        <f t="shared" si="1705"/>
        <v>1122000</v>
      </c>
      <c r="V5582">
        <f t="shared" si="1706"/>
        <v>6000000</v>
      </c>
      <c r="W5582" s="1" t="s">
        <v>160</v>
      </c>
      <c r="X5582" s="1" t="s">
        <v>1236</v>
      </c>
      <c r="Y5582" s="1" t="s">
        <v>161</v>
      </c>
      <c r="Z5582" s="3">
        <v>10896</v>
      </c>
      <c r="AA5582" s="4">
        <f t="shared" si="1710"/>
        <v>14983</v>
      </c>
      <c r="AB5582" s="4">
        <f t="shared" si="1712"/>
        <v>13219.520206000001</v>
      </c>
      <c r="AC5582" s="4">
        <f t="shared" si="1713"/>
        <v>14983</v>
      </c>
      <c r="AD5582" s="4">
        <f t="shared" si="1711"/>
        <v>22977.692307692309</v>
      </c>
      <c r="AE5582" s="4">
        <v>14983</v>
      </c>
      <c r="AF5582" s="4">
        <v>14983</v>
      </c>
      <c r="AG5582" s="4">
        <f>AE5582</f>
        <v>14983</v>
      </c>
      <c r="AI5582" t="e">
        <f t="shared" si="1707"/>
        <v>#N/A</v>
      </c>
      <c r="AJ5582">
        <v>78442.210000000006</v>
      </c>
      <c r="AK5582" s="2">
        <v>78442.210000000006</v>
      </c>
      <c r="AL5582" s="2">
        <f>AJ5582</f>
        <v>78442.210000000006</v>
      </c>
      <c r="AM5582" s="4"/>
      <c r="AN5582" t="e">
        <f>VLOOKUP([1]!Tabelle13[[#This Row],[Vlookup this ID for freight costs]],$AL$2:$AL$6811,2,FALSE)</f>
        <v>#REF!</v>
      </c>
      <c r="AP5582">
        <v>1851.3</v>
      </c>
      <c r="AQ5582">
        <v>1851.3</v>
      </c>
      <c r="AR5582" s="4">
        <v>11</v>
      </c>
      <c r="AS5582" s="4">
        <v>5</v>
      </c>
      <c r="AT5582" s="4">
        <v>2011</v>
      </c>
      <c r="AU5582" s="4">
        <v>24</v>
      </c>
      <c r="AV5582" s="4">
        <v>5</v>
      </c>
      <c r="AW5582" s="4">
        <v>2011</v>
      </c>
      <c r="AX5582" t="str">
        <f t="shared" si="1708"/>
        <v>Delay</v>
      </c>
      <c r="AY5582">
        <f t="shared" si="1709"/>
        <v>13</v>
      </c>
    </row>
    <row r="5583" spans="1:51" x14ac:dyDescent="0.2">
      <c r="A5583" s="3">
        <v>86381</v>
      </c>
      <c r="B5583" s="1" t="s">
        <v>175</v>
      </c>
      <c r="C5583" s="1" t="s">
        <v>165</v>
      </c>
      <c r="D5583" s="1" t="s">
        <v>130</v>
      </c>
      <c r="E5583" s="1" t="s">
        <v>101</v>
      </c>
      <c r="F5583" s="1" t="s">
        <v>101</v>
      </c>
      <c r="G5583" s="13" t="s">
        <v>301</v>
      </c>
      <c r="H5583" s="12">
        <v>40674</v>
      </c>
      <c r="I5583" s="12" t="s">
        <v>1306</v>
      </c>
      <c r="J5583" s="12">
        <v>40687</v>
      </c>
      <c r="K5583" s="4">
        <v>3204</v>
      </c>
      <c r="L5583" s="1" t="s">
        <v>146</v>
      </c>
      <c r="M5583" s="1" t="s">
        <v>132</v>
      </c>
      <c r="N5583" s="1" t="s">
        <v>265</v>
      </c>
      <c r="O5583" s="1" t="s">
        <v>93</v>
      </c>
      <c r="P5583">
        <v>60</v>
      </c>
      <c r="Q5583">
        <v>10500</v>
      </c>
      <c r="R5583">
        <v>26355</v>
      </c>
      <c r="S5583">
        <v>2.5099999999999998</v>
      </c>
      <c r="T5583">
        <v>0.04</v>
      </c>
      <c r="U5583">
        <f t="shared" si="1705"/>
        <v>26354.999999999996</v>
      </c>
      <c r="V5583">
        <f t="shared" si="1706"/>
        <v>630000</v>
      </c>
      <c r="W5583" s="1" t="s">
        <v>197</v>
      </c>
      <c r="X5583" s="1" t="s">
        <v>1236</v>
      </c>
      <c r="Y5583" s="1" t="s">
        <v>3082</v>
      </c>
      <c r="Z5583" s="3">
        <v>10265</v>
      </c>
      <c r="AA5583" s="4">
        <f t="shared" si="1710"/>
        <v>14983</v>
      </c>
      <c r="AB5583" s="4">
        <f t="shared" si="1712"/>
        <v>3397.0921060000001</v>
      </c>
      <c r="AC5583" s="4">
        <f t="shared" si="1713"/>
        <v>14983</v>
      </c>
      <c r="AD5583" s="4">
        <f t="shared" si="1711"/>
        <v>5364.666666666667</v>
      </c>
      <c r="AE5583" s="3" t="s">
        <v>2702</v>
      </c>
      <c r="AF5583" s="3">
        <v>14983</v>
      </c>
      <c r="AG5583" s="4">
        <f>AI5583</f>
        <v>14983</v>
      </c>
      <c r="AH5583" s="4">
        <v>82381</v>
      </c>
      <c r="AI5583">
        <f t="shared" si="1707"/>
        <v>14983</v>
      </c>
      <c r="AJ5583" t="s">
        <v>2702</v>
      </c>
      <c r="AK5583" s="2">
        <v>78442.210000000006</v>
      </c>
      <c r="AL5583" s="2">
        <f>AN5583</f>
        <v>78442.210000000006</v>
      </c>
      <c r="AM5583" s="4">
        <v>82381</v>
      </c>
      <c r="AN5583">
        <f>INDEX($AJ$2:$AJ$6811,MATCH(AM5583,$A$2:$A$6811,0))</f>
        <v>78442.210000000006</v>
      </c>
      <c r="AP5583">
        <v>43.49</v>
      </c>
      <c r="AQ5583">
        <v>43.49</v>
      </c>
      <c r="AR5583" s="4">
        <v>11</v>
      </c>
      <c r="AS5583" s="4">
        <v>5</v>
      </c>
      <c r="AT5583" s="4">
        <v>2011</v>
      </c>
      <c r="AU5583" s="4">
        <v>24</v>
      </c>
      <c r="AV5583" s="4">
        <v>5</v>
      </c>
      <c r="AW5583" s="4">
        <v>2011</v>
      </c>
      <c r="AX5583" t="str">
        <f t="shared" si="1708"/>
        <v>Delay</v>
      </c>
      <c r="AY5583">
        <f t="shared" si="1709"/>
        <v>13</v>
      </c>
    </row>
    <row r="5584" spans="1:51" x14ac:dyDescent="0.2">
      <c r="A5584" s="3">
        <v>24324</v>
      </c>
      <c r="B5584" s="1" t="s">
        <v>168</v>
      </c>
      <c r="C5584" s="1" t="s">
        <v>150</v>
      </c>
      <c r="D5584" s="1" t="s">
        <v>100</v>
      </c>
      <c r="E5584" s="1" t="s">
        <v>53</v>
      </c>
      <c r="F5584" s="1" t="s">
        <v>53</v>
      </c>
      <c r="G5584" s="13" t="s">
        <v>2330</v>
      </c>
      <c r="H5584" s="12">
        <v>40366</v>
      </c>
      <c r="I5584" s="12" t="s">
        <v>2330</v>
      </c>
      <c r="J5584" s="12">
        <v>40366</v>
      </c>
      <c r="K5584" s="4">
        <v>2623</v>
      </c>
      <c r="L5584" s="1" t="s">
        <v>146</v>
      </c>
      <c r="M5584" s="1" t="s">
        <v>1210</v>
      </c>
      <c r="N5584" s="1" t="s">
        <v>171</v>
      </c>
      <c r="O5584" s="1" t="s">
        <v>93</v>
      </c>
      <c r="P5584">
        <v>60</v>
      </c>
      <c r="Q5584">
        <v>303125</v>
      </c>
      <c r="R5584">
        <v>779031.25</v>
      </c>
      <c r="S5584">
        <v>2.57</v>
      </c>
      <c r="T5584">
        <v>0.04</v>
      </c>
      <c r="U5584">
        <f t="shared" si="1705"/>
        <v>779031.25</v>
      </c>
      <c r="V5584">
        <f t="shared" si="1706"/>
        <v>18187500</v>
      </c>
      <c r="W5584" s="1" t="s">
        <v>197</v>
      </c>
      <c r="X5584" s="1" t="s">
        <v>1236</v>
      </c>
      <c r="Y5584" s="1" t="s">
        <v>3082</v>
      </c>
      <c r="Z5584" s="3">
        <v>9121</v>
      </c>
      <c r="AA5584" s="4">
        <f t="shared" si="1710"/>
        <v>15006</v>
      </c>
      <c r="AB5584" s="4">
        <f t="shared" si="1712"/>
        <v>35512.042081000007</v>
      </c>
      <c r="AC5584" s="4">
        <f t="shared" si="1713"/>
        <v>15006</v>
      </c>
      <c r="AD5584" s="4">
        <f t="shared" si="1711"/>
        <v>15006</v>
      </c>
      <c r="AE5584" s="4">
        <v>15006</v>
      </c>
      <c r="AF5584" s="4">
        <v>15006</v>
      </c>
      <c r="AG5584" s="4">
        <f>AE5584</f>
        <v>15006</v>
      </c>
      <c r="AI5584" t="e">
        <f t="shared" si="1707"/>
        <v>#N/A</v>
      </c>
      <c r="AJ5584">
        <v>20134.62</v>
      </c>
      <c r="AK5584" s="2">
        <v>20134.62</v>
      </c>
      <c r="AL5584" s="2">
        <f>AJ5584</f>
        <v>20134.62</v>
      </c>
      <c r="AM5584" s="4"/>
      <c r="AN5584" t="e">
        <f>VLOOKUP([1]!Tabelle13[[#This Row],[Vlookup this ID for freight costs]],$AL$2:$AL$6811,2,FALSE)</f>
        <v>#REF!</v>
      </c>
      <c r="AP5584">
        <v>1679.59</v>
      </c>
      <c r="AQ5584">
        <v>1679.59</v>
      </c>
      <c r="AR5584" s="4">
        <v>7</v>
      </c>
      <c r="AS5584" s="4">
        <v>7</v>
      </c>
      <c r="AT5584" s="4">
        <v>2010</v>
      </c>
      <c r="AU5584" s="4">
        <v>7</v>
      </c>
      <c r="AV5584" s="4">
        <v>7</v>
      </c>
      <c r="AW5584" s="4">
        <v>2010</v>
      </c>
      <c r="AX5584" t="str">
        <f t="shared" si="1708"/>
        <v>No Delay</v>
      </c>
      <c r="AY5584">
        <f t="shared" si="1709"/>
        <v>0</v>
      </c>
    </row>
    <row r="5585" spans="1:51" x14ac:dyDescent="0.2">
      <c r="A5585" s="3">
        <v>83020</v>
      </c>
      <c r="B5585" s="1" t="s">
        <v>140</v>
      </c>
      <c r="C5585" s="1" t="s">
        <v>99</v>
      </c>
      <c r="D5585" s="1" t="s">
        <v>130</v>
      </c>
      <c r="E5585" s="1" t="s">
        <v>101</v>
      </c>
      <c r="F5585" s="1" t="s">
        <v>101</v>
      </c>
      <c r="G5585" s="13" t="s">
        <v>1729</v>
      </c>
      <c r="H5585" s="12">
        <v>41029</v>
      </c>
      <c r="I5585" s="12" t="s">
        <v>799</v>
      </c>
      <c r="J5585" s="12">
        <v>41010</v>
      </c>
      <c r="K5585" s="4">
        <v>3854</v>
      </c>
      <c r="L5585" s="1" t="s">
        <v>146</v>
      </c>
      <c r="M5585" s="1" t="s">
        <v>132</v>
      </c>
      <c r="N5585" s="1" t="s">
        <v>292</v>
      </c>
      <c r="O5585" s="1" t="s">
        <v>93</v>
      </c>
      <c r="P5585">
        <v>30</v>
      </c>
      <c r="Q5585">
        <v>131280</v>
      </c>
      <c r="R5585">
        <v>2196314.4</v>
      </c>
      <c r="S5585">
        <v>16.73</v>
      </c>
      <c r="T5585">
        <v>0.56000000000000005</v>
      </c>
      <c r="U5585">
        <f t="shared" si="1705"/>
        <v>2196314.4</v>
      </c>
      <c r="V5585">
        <f t="shared" si="1706"/>
        <v>3938400</v>
      </c>
      <c r="W5585" s="1" t="s">
        <v>160</v>
      </c>
      <c r="X5585" s="1" t="s">
        <v>1236</v>
      </c>
      <c r="Y5585" s="1" t="s">
        <v>161</v>
      </c>
      <c r="Z5585" s="3">
        <v>11983</v>
      </c>
      <c r="AA5585" s="4">
        <f t="shared" si="1710"/>
        <v>15032</v>
      </c>
      <c r="AB5585" s="4">
        <f t="shared" si="1712"/>
        <v>16652.431390000002</v>
      </c>
      <c r="AC5585" s="4">
        <f t="shared" si="1713"/>
        <v>15032</v>
      </c>
      <c r="AD5585" s="4">
        <f t="shared" si="1711"/>
        <v>15032</v>
      </c>
      <c r="AE5585" s="4">
        <v>15032</v>
      </c>
      <c r="AF5585" s="4">
        <v>15032</v>
      </c>
      <c r="AG5585" s="4">
        <f>AE5585</f>
        <v>15032</v>
      </c>
      <c r="AI5585" t="e">
        <f t="shared" si="1707"/>
        <v>#N/A</v>
      </c>
      <c r="AJ5585">
        <v>3279.25</v>
      </c>
      <c r="AK5585" s="2">
        <v>3279.25</v>
      </c>
      <c r="AL5585" s="2">
        <f>AJ5585</f>
        <v>3279.25</v>
      </c>
      <c r="AM5585" s="4"/>
      <c r="AN5585" t="e">
        <f>VLOOKUP([1]!Tabelle13[[#This Row],[Vlookup this ID for freight costs]],$AL$2:$AL$6811,2,FALSE)</f>
        <v>#REF!</v>
      </c>
      <c r="AP5585">
        <v>3623.92</v>
      </c>
      <c r="AQ5585">
        <v>3623.92</v>
      </c>
      <c r="AR5585" s="4">
        <v>30</v>
      </c>
      <c r="AS5585" s="4">
        <v>4</v>
      </c>
      <c r="AT5585" s="4">
        <v>2012</v>
      </c>
      <c r="AU5585" s="4">
        <v>11</v>
      </c>
      <c r="AV5585" s="4">
        <v>4</v>
      </c>
      <c r="AW5585" s="4">
        <v>2012</v>
      </c>
      <c r="AX5585" t="str">
        <f t="shared" si="1708"/>
        <v>No Delay</v>
      </c>
      <c r="AY5585">
        <f t="shared" si="1709"/>
        <v>0</v>
      </c>
    </row>
    <row r="5586" spans="1:51" x14ac:dyDescent="0.2">
      <c r="A5586" s="3">
        <v>85912</v>
      </c>
      <c r="B5586" s="1" t="s">
        <v>172</v>
      </c>
      <c r="C5586" s="1" t="s">
        <v>114</v>
      </c>
      <c r="D5586" s="1" t="s">
        <v>130</v>
      </c>
      <c r="E5586" s="1" t="s">
        <v>101</v>
      </c>
      <c r="F5586" s="1" t="s">
        <v>101</v>
      </c>
      <c r="G5586" s="13" t="s">
        <v>2313</v>
      </c>
      <c r="H5586" s="12">
        <v>41228</v>
      </c>
      <c r="I5586" s="12" t="s">
        <v>1381</v>
      </c>
      <c r="J5586" s="12">
        <v>41218</v>
      </c>
      <c r="K5586" s="4">
        <v>4267</v>
      </c>
      <c r="L5586" s="1" t="s">
        <v>146</v>
      </c>
      <c r="M5586" s="1" t="s">
        <v>132</v>
      </c>
      <c r="N5586" s="1" t="s">
        <v>292</v>
      </c>
      <c r="O5586" s="1" t="s">
        <v>93</v>
      </c>
      <c r="P5586">
        <v>30</v>
      </c>
      <c r="Q5586">
        <v>133000</v>
      </c>
      <c r="R5586">
        <v>1912540</v>
      </c>
      <c r="S5586">
        <v>14.38</v>
      </c>
      <c r="T5586">
        <v>0.48</v>
      </c>
      <c r="U5586">
        <f t="shared" si="1705"/>
        <v>1912540</v>
      </c>
      <c r="V5586">
        <f t="shared" si="1706"/>
        <v>3990000</v>
      </c>
      <c r="W5586" s="1" t="s">
        <v>160</v>
      </c>
      <c r="X5586" s="1" t="s">
        <v>1236</v>
      </c>
      <c r="Y5586" s="1" t="s">
        <v>161</v>
      </c>
      <c r="Z5586" s="3">
        <v>13722</v>
      </c>
      <c r="AA5586" s="4">
        <f t="shared" si="1710"/>
        <v>15075</v>
      </c>
      <c r="AB5586" s="4">
        <f t="shared" si="1712"/>
        <v>16841.197606000002</v>
      </c>
      <c r="AC5586" s="4">
        <f t="shared" si="1713"/>
        <v>15075</v>
      </c>
      <c r="AD5586" s="4">
        <f t="shared" si="1711"/>
        <v>15075</v>
      </c>
      <c r="AE5586" s="4">
        <v>15075</v>
      </c>
      <c r="AF5586" s="4">
        <v>15075</v>
      </c>
      <c r="AG5586" s="4">
        <f>AE5586</f>
        <v>15075</v>
      </c>
      <c r="AI5586" t="e">
        <f t="shared" si="1707"/>
        <v>#N/A</v>
      </c>
      <c r="AJ5586">
        <v>10809.09</v>
      </c>
      <c r="AK5586" s="2">
        <v>10809.09</v>
      </c>
      <c r="AL5586" s="2">
        <f>AJ5586</f>
        <v>10809.09</v>
      </c>
      <c r="AM5586" s="4"/>
      <c r="AN5586" t="e">
        <f>VLOOKUP([1]!Tabelle13[[#This Row],[Vlookup this ID for freight costs]],$AL$2:$AL$6811,2,FALSE)</f>
        <v>#REF!</v>
      </c>
      <c r="AP5586">
        <v>2681.38</v>
      </c>
      <c r="AQ5586">
        <v>2681.38</v>
      </c>
      <c r="AR5586" s="4">
        <v>15</v>
      </c>
      <c r="AS5586" s="4">
        <v>11</v>
      </c>
      <c r="AT5586" s="4">
        <v>2012</v>
      </c>
      <c r="AU5586" s="4">
        <v>5</v>
      </c>
      <c r="AV5586" s="4">
        <v>11</v>
      </c>
      <c r="AW5586" s="4">
        <v>2012</v>
      </c>
      <c r="AX5586" t="str">
        <f t="shared" si="1708"/>
        <v>No Delay</v>
      </c>
      <c r="AY5586">
        <f t="shared" si="1709"/>
        <v>0</v>
      </c>
    </row>
    <row r="5587" spans="1:51" x14ac:dyDescent="0.2">
      <c r="A5587" s="3">
        <v>86616</v>
      </c>
      <c r="B5587" s="1" t="s">
        <v>50</v>
      </c>
      <c r="C5587" s="1" t="s">
        <v>51</v>
      </c>
      <c r="D5587" s="1" t="s">
        <v>130</v>
      </c>
      <c r="E5587" s="1" t="s">
        <v>101</v>
      </c>
      <c r="F5587" s="1" t="s">
        <v>101</v>
      </c>
      <c r="G5587" s="13" t="s">
        <v>524</v>
      </c>
      <c r="H5587" s="12">
        <v>41607</v>
      </c>
      <c r="I5587" s="12" t="s">
        <v>2069</v>
      </c>
      <c r="J5587" s="12">
        <v>41620</v>
      </c>
      <c r="K5587" s="4">
        <v>5119</v>
      </c>
      <c r="L5587" s="1" t="s">
        <v>146</v>
      </c>
      <c r="M5587" s="1" t="s">
        <v>132</v>
      </c>
      <c r="N5587" s="1" t="s">
        <v>1524</v>
      </c>
      <c r="O5587" s="1" t="s">
        <v>93</v>
      </c>
      <c r="P5587">
        <v>30</v>
      </c>
      <c r="Q5587">
        <v>112303</v>
      </c>
      <c r="R5587">
        <v>1252178.45</v>
      </c>
      <c r="S5587">
        <v>11.15</v>
      </c>
      <c r="T5587">
        <v>0.37</v>
      </c>
      <c r="U5587">
        <f t="shared" si="1705"/>
        <v>1252178.45</v>
      </c>
      <c r="V5587">
        <f t="shared" si="1706"/>
        <v>3369090</v>
      </c>
      <c r="W5587" s="1" t="s">
        <v>179</v>
      </c>
      <c r="X5587" s="1" t="s">
        <v>1236</v>
      </c>
      <c r="Y5587" s="1" t="s">
        <v>156</v>
      </c>
      <c r="Z5587" s="3">
        <v>14703</v>
      </c>
      <c r="AA5587" s="4">
        <f t="shared" si="1710"/>
        <v>15105</v>
      </c>
      <c r="AB5587" s="4">
        <f t="shared" si="1712"/>
        <v>14569.747389400001</v>
      </c>
      <c r="AC5587" s="4">
        <f t="shared" si="1713"/>
        <v>15105</v>
      </c>
      <c r="AD5587" s="4">
        <f t="shared" si="1711"/>
        <v>15105</v>
      </c>
      <c r="AE5587" s="4">
        <v>15105</v>
      </c>
      <c r="AF5587" s="4">
        <v>15105</v>
      </c>
      <c r="AG5587" s="4">
        <f>AE5587</f>
        <v>15105</v>
      </c>
      <c r="AI5587" t="e">
        <f t="shared" si="1707"/>
        <v>#N/A</v>
      </c>
      <c r="AJ5587">
        <v>5846.08</v>
      </c>
      <c r="AK5587" s="2">
        <v>5846.08</v>
      </c>
      <c r="AL5587" s="2">
        <f>AJ5587</f>
        <v>5846.08</v>
      </c>
      <c r="AM5587" s="4"/>
      <c r="AN5587" t="e">
        <f>VLOOKUP([1]!Tabelle13[[#This Row],[Vlookup this ID for freight costs]],$AL$2:$AL$6811,2,FALSE)</f>
        <v>#REF!</v>
      </c>
      <c r="AP5587">
        <v>1548.94</v>
      </c>
      <c r="AQ5587">
        <v>1548.94</v>
      </c>
      <c r="AR5587" s="4">
        <v>29</v>
      </c>
      <c r="AS5587" s="4">
        <v>11</v>
      </c>
      <c r="AT5587" s="4">
        <v>2013</v>
      </c>
      <c r="AU5587" s="4">
        <v>12</v>
      </c>
      <c r="AV5587" s="4">
        <v>12</v>
      </c>
      <c r="AW5587" s="4">
        <v>2013</v>
      </c>
      <c r="AX5587" t="str">
        <f t="shared" si="1708"/>
        <v>Delay</v>
      </c>
      <c r="AY5587">
        <f t="shared" si="1709"/>
        <v>13</v>
      </c>
    </row>
    <row r="5588" spans="1:51" x14ac:dyDescent="0.2">
      <c r="A5588" s="3">
        <v>85146</v>
      </c>
      <c r="B5588" s="1" t="s">
        <v>172</v>
      </c>
      <c r="C5588" s="1" t="s">
        <v>114</v>
      </c>
      <c r="D5588" s="1" t="s">
        <v>130</v>
      </c>
      <c r="E5588" s="1" t="s">
        <v>53</v>
      </c>
      <c r="F5588" s="1" t="s">
        <v>53</v>
      </c>
      <c r="G5588" s="13" t="s">
        <v>2703</v>
      </c>
      <c r="H5588" s="12">
        <v>40443</v>
      </c>
      <c r="I5588" s="12" t="s">
        <v>310</v>
      </c>
      <c r="J5588" s="12">
        <v>40422</v>
      </c>
      <c r="K5588" s="4">
        <v>2735</v>
      </c>
      <c r="L5588" s="1" t="s">
        <v>146</v>
      </c>
      <c r="M5588" s="1" t="s">
        <v>132</v>
      </c>
      <c r="N5588" s="1" t="s">
        <v>196</v>
      </c>
      <c r="O5588" s="1" t="s">
        <v>93</v>
      </c>
      <c r="P5588">
        <v>60</v>
      </c>
      <c r="Q5588">
        <v>56054</v>
      </c>
      <c r="R5588">
        <v>327915.90000000002</v>
      </c>
      <c r="S5588">
        <v>5.85</v>
      </c>
      <c r="T5588">
        <v>0.1</v>
      </c>
      <c r="U5588">
        <f t="shared" si="1705"/>
        <v>327915.89999999997</v>
      </c>
      <c r="V5588">
        <f t="shared" si="1706"/>
        <v>3363240</v>
      </c>
      <c r="W5588" s="1" t="s">
        <v>197</v>
      </c>
      <c r="X5588" s="1" t="s">
        <v>1236</v>
      </c>
      <c r="Y5588" s="1" t="s">
        <v>3082</v>
      </c>
      <c r="Z5588" s="3">
        <v>7401</v>
      </c>
      <c r="AA5588" s="4">
        <f t="shared" si="1710"/>
        <v>15140</v>
      </c>
      <c r="AB5588" s="4">
        <f t="shared" si="1712"/>
        <v>8396.5433871999994</v>
      </c>
      <c r="AC5588" s="4">
        <f t="shared" si="1713"/>
        <v>15140</v>
      </c>
      <c r="AD5588" s="4">
        <f t="shared" si="1711"/>
        <v>15140</v>
      </c>
      <c r="AE5588" s="4">
        <v>15140</v>
      </c>
      <c r="AF5588" s="4">
        <v>15140</v>
      </c>
      <c r="AG5588" s="4">
        <f>AE5588</f>
        <v>15140</v>
      </c>
      <c r="AI5588" t="e">
        <f t="shared" si="1707"/>
        <v>#N/A</v>
      </c>
      <c r="AJ5588">
        <v>16249.55</v>
      </c>
      <c r="AK5588" s="2">
        <v>16249.55</v>
      </c>
      <c r="AL5588" s="2">
        <f>AJ5588</f>
        <v>16249.55</v>
      </c>
      <c r="AM5588" s="4"/>
      <c r="AN5588" t="e">
        <f>VLOOKUP([1]!Tabelle13[[#This Row],[Vlookup this ID for freight costs]],$AL$2:$AL$6811,2,FALSE)</f>
        <v>#REF!</v>
      </c>
      <c r="AP5588">
        <v>706.99</v>
      </c>
      <c r="AQ5588">
        <v>706.99</v>
      </c>
      <c r="AR5588" s="4">
        <v>22</v>
      </c>
      <c r="AS5588" s="4">
        <v>9</v>
      </c>
      <c r="AT5588" s="4">
        <v>2010</v>
      </c>
      <c r="AU5588" s="4">
        <v>1</v>
      </c>
      <c r="AV5588" s="4">
        <v>9</v>
      </c>
      <c r="AW5588" s="4">
        <v>2010</v>
      </c>
      <c r="AX5588" t="str">
        <f t="shared" si="1708"/>
        <v>No Delay</v>
      </c>
      <c r="AY5588">
        <f t="shared" si="1709"/>
        <v>0</v>
      </c>
    </row>
    <row r="5589" spans="1:51" x14ac:dyDescent="0.2">
      <c r="A5589" s="3">
        <v>85704</v>
      </c>
      <c r="B5589" s="1" t="s">
        <v>172</v>
      </c>
      <c r="C5589" s="1" t="s">
        <v>114</v>
      </c>
      <c r="D5589" s="1" t="s">
        <v>130</v>
      </c>
      <c r="E5589" s="1" t="s">
        <v>53</v>
      </c>
      <c r="F5589" s="1" t="s">
        <v>53</v>
      </c>
      <c r="G5589" s="13" t="s">
        <v>2703</v>
      </c>
      <c r="H5589" s="12">
        <v>40443</v>
      </c>
      <c r="I5589" s="12" t="s">
        <v>310</v>
      </c>
      <c r="J5589" s="12">
        <v>40422</v>
      </c>
      <c r="K5589" s="4">
        <v>2736</v>
      </c>
      <c r="L5589" s="1" t="s">
        <v>146</v>
      </c>
      <c r="M5589" s="1" t="s">
        <v>132</v>
      </c>
      <c r="N5589" s="1" t="s">
        <v>275</v>
      </c>
      <c r="O5589" s="1" t="s">
        <v>93</v>
      </c>
      <c r="P5589">
        <v>60</v>
      </c>
      <c r="Q5589">
        <v>112227</v>
      </c>
      <c r="R5589">
        <v>959540.85</v>
      </c>
      <c r="S5589">
        <v>8.5500000000000007</v>
      </c>
      <c r="T5589">
        <v>0.14000000000000001</v>
      </c>
      <c r="U5589">
        <f t="shared" si="1705"/>
        <v>959540.85000000009</v>
      </c>
      <c r="V5589">
        <f t="shared" si="1706"/>
        <v>6733620</v>
      </c>
      <c r="W5589" s="1" t="s">
        <v>179</v>
      </c>
      <c r="X5589" s="1" t="s">
        <v>1236</v>
      </c>
      <c r="Y5589" s="1" t="s">
        <v>156</v>
      </c>
      <c r="Z5589" s="3">
        <v>6648</v>
      </c>
      <c r="AA5589" s="4">
        <f t="shared" si="1710"/>
        <v>15140</v>
      </c>
      <c r="AB5589" s="4">
        <f t="shared" si="1712"/>
        <v>14561.406556600001</v>
      </c>
      <c r="AC5589" s="4">
        <f t="shared" si="1713"/>
        <v>15140</v>
      </c>
      <c r="AD5589" s="4">
        <f t="shared" si="1711"/>
        <v>15140</v>
      </c>
      <c r="AE5589" s="3" t="s">
        <v>2704</v>
      </c>
      <c r="AF5589" s="3">
        <v>15140</v>
      </c>
      <c r="AG5589" s="4">
        <f>AI5589</f>
        <v>15140</v>
      </c>
      <c r="AH5589" s="4">
        <v>85146</v>
      </c>
      <c r="AI5589">
        <f t="shared" si="1707"/>
        <v>15140</v>
      </c>
      <c r="AJ5589" t="s">
        <v>2704</v>
      </c>
      <c r="AK5589" s="2">
        <v>16249.55</v>
      </c>
      <c r="AL5589" s="2">
        <f>AN5589</f>
        <v>16249.55</v>
      </c>
      <c r="AM5589" s="4">
        <v>85146</v>
      </c>
      <c r="AN5589">
        <f>INDEX($AJ$2:$AJ$6811,MATCH(AM5589,$A$2:$A$6811,0))</f>
        <v>16249.55</v>
      </c>
      <c r="AP5589">
        <v>2068.77</v>
      </c>
      <c r="AQ5589">
        <v>2068.77</v>
      </c>
      <c r="AR5589" s="4">
        <v>22</v>
      </c>
      <c r="AS5589" s="4">
        <v>9</v>
      </c>
      <c r="AT5589" s="4">
        <v>2010</v>
      </c>
      <c r="AU5589" s="4">
        <v>1</v>
      </c>
      <c r="AV5589" s="4">
        <v>9</v>
      </c>
      <c r="AW5589" s="4">
        <v>2010</v>
      </c>
      <c r="AX5589" t="str">
        <f t="shared" si="1708"/>
        <v>No Delay</v>
      </c>
      <c r="AY5589">
        <f t="shared" si="1709"/>
        <v>0</v>
      </c>
    </row>
    <row r="5590" spans="1:51" x14ac:dyDescent="0.2">
      <c r="A5590" s="3">
        <v>86332</v>
      </c>
      <c r="B5590" s="1" t="s">
        <v>172</v>
      </c>
      <c r="C5590" s="1" t="s">
        <v>114</v>
      </c>
      <c r="D5590" s="1" t="s">
        <v>130</v>
      </c>
      <c r="E5590" s="1" t="s">
        <v>53</v>
      </c>
      <c r="F5590" s="1" t="s">
        <v>53</v>
      </c>
      <c r="G5590" s="13" t="s">
        <v>2703</v>
      </c>
      <c r="H5590" s="12">
        <v>40443</v>
      </c>
      <c r="I5590" s="12" t="s">
        <v>310</v>
      </c>
      <c r="J5590" s="12">
        <v>40422</v>
      </c>
      <c r="K5590" s="4">
        <v>2737</v>
      </c>
      <c r="L5590" s="1" t="s">
        <v>146</v>
      </c>
      <c r="M5590" s="1" t="s">
        <v>132</v>
      </c>
      <c r="N5590" s="1" t="s">
        <v>163</v>
      </c>
      <c r="O5590" s="1" t="s">
        <v>93</v>
      </c>
      <c r="P5590">
        <v>60</v>
      </c>
      <c r="Q5590">
        <v>13455</v>
      </c>
      <c r="R5590">
        <v>230618.7</v>
      </c>
      <c r="S5590">
        <v>17.14</v>
      </c>
      <c r="T5590">
        <v>0.28999999999999998</v>
      </c>
      <c r="U5590">
        <f t="shared" si="1705"/>
        <v>230618.7</v>
      </c>
      <c r="V5590">
        <f t="shared" si="1706"/>
        <v>807300</v>
      </c>
      <c r="W5590" s="1" t="s">
        <v>160</v>
      </c>
      <c r="X5590" s="1" t="s">
        <v>1236</v>
      </c>
      <c r="Y5590" s="1" t="s">
        <v>161</v>
      </c>
      <c r="Z5590" s="3">
        <v>6417</v>
      </c>
      <c r="AA5590" s="4">
        <f t="shared" si="1710"/>
        <v>15140</v>
      </c>
      <c r="AB5590" s="4">
        <f t="shared" si="1712"/>
        <v>3721.396855</v>
      </c>
      <c r="AC5590" s="4">
        <f t="shared" si="1713"/>
        <v>15140</v>
      </c>
      <c r="AD5590" s="4">
        <f t="shared" si="1711"/>
        <v>15140</v>
      </c>
      <c r="AE5590" s="3" t="s">
        <v>2704</v>
      </c>
      <c r="AF5590" s="3">
        <v>15140</v>
      </c>
      <c r="AG5590" s="4">
        <f>AI5590</f>
        <v>15140</v>
      </c>
      <c r="AH5590" s="4">
        <v>85146</v>
      </c>
      <c r="AI5590">
        <f t="shared" si="1707"/>
        <v>15140</v>
      </c>
      <c r="AJ5590" t="s">
        <v>2704</v>
      </c>
      <c r="AK5590" s="2">
        <v>16249.55</v>
      </c>
      <c r="AL5590" s="2">
        <f>AN5590</f>
        <v>16249.55</v>
      </c>
      <c r="AM5590" s="4">
        <v>85146</v>
      </c>
      <c r="AN5590">
        <f>INDEX($AJ$2:$AJ$6811,MATCH(AM5590,$A$2:$A$6811,0))</f>
        <v>16249.55</v>
      </c>
      <c r="AP5590">
        <v>497.21</v>
      </c>
      <c r="AQ5590">
        <v>497.21</v>
      </c>
      <c r="AR5590" s="4">
        <v>22</v>
      </c>
      <c r="AS5590" s="4">
        <v>9</v>
      </c>
      <c r="AT5590" s="4">
        <v>2010</v>
      </c>
      <c r="AU5590" s="4">
        <v>1</v>
      </c>
      <c r="AV5590" s="4">
        <v>9</v>
      </c>
      <c r="AW5590" s="4">
        <v>2010</v>
      </c>
      <c r="AX5590" t="str">
        <f t="shared" si="1708"/>
        <v>No Delay</v>
      </c>
      <c r="AY5590">
        <f t="shared" si="1709"/>
        <v>0</v>
      </c>
    </row>
    <row r="5591" spans="1:51" x14ac:dyDescent="0.2">
      <c r="A5591" s="3">
        <v>83018</v>
      </c>
      <c r="B5591" s="1" t="s">
        <v>50</v>
      </c>
      <c r="C5591" s="1" t="s">
        <v>51</v>
      </c>
      <c r="D5591" s="1" t="s">
        <v>130</v>
      </c>
      <c r="E5591" s="1" t="s">
        <v>101</v>
      </c>
      <c r="F5591" s="1" t="s">
        <v>101</v>
      </c>
      <c r="G5591" s="13" t="s">
        <v>1202</v>
      </c>
      <c r="H5591" s="12">
        <v>41036</v>
      </c>
      <c r="I5591" s="12" t="s">
        <v>2705</v>
      </c>
      <c r="J5591" s="12">
        <v>41053</v>
      </c>
      <c r="K5591" s="4">
        <v>3924</v>
      </c>
      <c r="L5591" s="1" t="s">
        <v>146</v>
      </c>
      <c r="M5591" s="1" t="s">
        <v>132</v>
      </c>
      <c r="N5591" s="1" t="s">
        <v>1032</v>
      </c>
      <c r="O5591" s="1" t="s">
        <v>93</v>
      </c>
      <c r="P5591">
        <v>240</v>
      </c>
      <c r="Q5591">
        <v>41737</v>
      </c>
      <c r="R5591">
        <v>81387.149999999994</v>
      </c>
      <c r="S5591">
        <v>1.95</v>
      </c>
      <c r="T5591">
        <v>0.01</v>
      </c>
      <c r="U5591">
        <f t="shared" si="1705"/>
        <v>81387.149999999994</v>
      </c>
      <c r="V5591">
        <f t="shared" si="1706"/>
        <v>10016880</v>
      </c>
      <c r="W5591" s="1" t="s">
        <v>155</v>
      </c>
      <c r="X5591" s="1" t="s">
        <v>1236</v>
      </c>
      <c r="Y5591" s="1" t="s">
        <v>156</v>
      </c>
      <c r="Z5591" s="3">
        <v>14703</v>
      </c>
      <c r="AA5591" s="4">
        <f t="shared" si="1710"/>
        <v>15160</v>
      </c>
      <c r="AB5591" s="4">
        <f t="shared" si="1712"/>
        <v>6825.2841346000005</v>
      </c>
      <c r="AC5591" s="4">
        <f t="shared" si="1713"/>
        <v>15160</v>
      </c>
      <c r="AD5591" s="4">
        <f t="shared" si="1711"/>
        <v>15160</v>
      </c>
      <c r="AE5591" s="4">
        <v>15160</v>
      </c>
      <c r="AF5591" s="4">
        <v>15160</v>
      </c>
      <c r="AG5591" s="4">
        <f>AE5591</f>
        <v>15160</v>
      </c>
      <c r="AI5591" t="e">
        <f t="shared" si="1707"/>
        <v>#N/A</v>
      </c>
      <c r="AJ5591">
        <v>12405.54</v>
      </c>
      <c r="AK5591" s="2">
        <v>12405.54</v>
      </c>
      <c r="AL5591" s="2">
        <f>AJ5591</f>
        <v>12405.54</v>
      </c>
      <c r="AM5591" s="4"/>
      <c r="AN5591" t="e">
        <f>VLOOKUP([1]!Tabelle13[[#This Row],[Vlookup this ID for freight costs]],$AL$2:$AL$6811,2,FALSE)</f>
        <v>#REF!</v>
      </c>
      <c r="AP5591">
        <v>134.29</v>
      </c>
      <c r="AQ5591">
        <v>134.29</v>
      </c>
      <c r="AR5591" s="4">
        <v>7</v>
      </c>
      <c r="AS5591" s="4">
        <v>5</v>
      </c>
      <c r="AT5591" s="4">
        <v>2012</v>
      </c>
      <c r="AU5591" s="4">
        <v>24</v>
      </c>
      <c r="AV5591" s="4">
        <v>5</v>
      </c>
      <c r="AW5591" s="4">
        <v>2012</v>
      </c>
      <c r="AX5591" t="str">
        <f t="shared" si="1708"/>
        <v>Delay</v>
      </c>
      <c r="AY5591">
        <f t="shared" si="1709"/>
        <v>17</v>
      </c>
    </row>
    <row r="5592" spans="1:51" x14ac:dyDescent="0.2">
      <c r="A5592" s="3">
        <v>86814</v>
      </c>
      <c r="B5592" s="1" t="s">
        <v>151</v>
      </c>
      <c r="C5592" s="1" t="s">
        <v>65</v>
      </c>
      <c r="D5592" s="1" t="s">
        <v>130</v>
      </c>
      <c r="E5592" s="1" t="s">
        <v>152</v>
      </c>
      <c r="F5592" s="1" t="s">
        <v>152</v>
      </c>
      <c r="G5592" s="13" t="s">
        <v>654</v>
      </c>
      <c r="H5592" s="12">
        <v>42185</v>
      </c>
      <c r="I5592" s="12" t="s">
        <v>1786</v>
      </c>
      <c r="J5592" s="12">
        <v>42146</v>
      </c>
      <c r="K5592" s="4">
        <v>6582</v>
      </c>
      <c r="L5592" s="1" t="s">
        <v>146</v>
      </c>
      <c r="M5592" s="1" t="s">
        <v>132</v>
      </c>
      <c r="N5592" s="1" t="s">
        <v>392</v>
      </c>
      <c r="O5592" s="1" t="s">
        <v>393</v>
      </c>
      <c r="P5592">
        <v>120</v>
      </c>
      <c r="Q5592">
        <v>70000</v>
      </c>
      <c r="R5592">
        <v>1304800</v>
      </c>
      <c r="S5592">
        <v>18.64</v>
      </c>
      <c r="T5592">
        <v>0.16</v>
      </c>
      <c r="U5592">
        <f t="shared" si="1705"/>
        <v>1304800</v>
      </c>
      <c r="V5592">
        <f t="shared" si="1706"/>
        <v>8400000</v>
      </c>
      <c r="W5592" s="1" t="s">
        <v>394</v>
      </c>
      <c r="X5592" s="1" t="s">
        <v>112</v>
      </c>
      <c r="Y5592" s="1" t="s">
        <v>112</v>
      </c>
      <c r="Z5592" s="3">
        <v>8062</v>
      </c>
      <c r="AA5592" s="4">
        <f t="shared" si="1710"/>
        <v>15198</v>
      </c>
      <c r="AB5592" s="4">
        <f t="shared" si="1712"/>
        <v>9927.0862059999999</v>
      </c>
      <c r="AC5592" s="4">
        <f t="shared" si="1713"/>
        <v>15198</v>
      </c>
      <c r="AD5592" s="4">
        <f t="shared" si="1711"/>
        <v>19241.8</v>
      </c>
      <c r="AE5592" s="4">
        <v>15198</v>
      </c>
      <c r="AF5592" s="4">
        <v>15198</v>
      </c>
      <c r="AG5592" s="4">
        <f>AE5592</f>
        <v>15198</v>
      </c>
      <c r="AI5592" t="e">
        <f t="shared" si="1707"/>
        <v>#N/A</v>
      </c>
      <c r="AJ5592">
        <v>26180</v>
      </c>
      <c r="AK5592" s="2">
        <v>26180</v>
      </c>
      <c r="AL5592" s="2">
        <f>AJ5592</f>
        <v>26180</v>
      </c>
      <c r="AM5592" s="4"/>
      <c r="AN5592" t="e">
        <f>VLOOKUP([1]!Tabelle13[[#This Row],[Vlookup this ID for freight costs]],$AL$2:$AL$6811,2,FALSE)</f>
        <v>#REF!</v>
      </c>
      <c r="AP5592">
        <v>1341.33</v>
      </c>
      <c r="AQ5592">
        <v>1341.33</v>
      </c>
      <c r="AR5592" s="4">
        <v>30</v>
      </c>
      <c r="AS5592" s="4">
        <v>6</v>
      </c>
      <c r="AT5592" s="4">
        <v>2015</v>
      </c>
      <c r="AU5592" s="4">
        <v>22</v>
      </c>
      <c r="AV5592" s="4">
        <v>5</v>
      </c>
      <c r="AW5592" s="4">
        <v>2015</v>
      </c>
      <c r="AX5592" t="str">
        <f t="shared" si="1708"/>
        <v>No Delay</v>
      </c>
      <c r="AY5592">
        <f t="shared" si="1709"/>
        <v>0</v>
      </c>
    </row>
    <row r="5593" spans="1:51" x14ac:dyDescent="0.2">
      <c r="A5593" s="3">
        <v>85122</v>
      </c>
      <c r="B5593" s="1" t="s">
        <v>151</v>
      </c>
      <c r="C5593" s="1" t="s">
        <v>65</v>
      </c>
      <c r="D5593" s="1" t="s">
        <v>130</v>
      </c>
      <c r="E5593" s="1" t="s">
        <v>53</v>
      </c>
      <c r="F5593" s="1" t="s">
        <v>53</v>
      </c>
      <c r="G5593" s="13" t="s">
        <v>230</v>
      </c>
      <c r="H5593" s="12">
        <v>40329</v>
      </c>
      <c r="I5593" s="12" t="s">
        <v>377</v>
      </c>
      <c r="J5593" s="12">
        <v>40316</v>
      </c>
      <c r="K5593" s="4">
        <v>2440</v>
      </c>
      <c r="L5593" s="1" t="s">
        <v>146</v>
      </c>
      <c r="M5593" s="1" t="s">
        <v>132</v>
      </c>
      <c r="N5593" s="1" t="s">
        <v>275</v>
      </c>
      <c r="O5593" s="1" t="s">
        <v>93</v>
      </c>
      <c r="P5593">
        <v>60</v>
      </c>
      <c r="Q5593">
        <v>176143</v>
      </c>
      <c r="R5593">
        <v>1543012.68</v>
      </c>
      <c r="S5593">
        <v>8.76</v>
      </c>
      <c r="T5593">
        <v>0.15</v>
      </c>
      <c r="U5593">
        <f t="shared" si="1705"/>
        <v>1543012.68</v>
      </c>
      <c r="V5593">
        <f t="shared" si="1706"/>
        <v>10568580</v>
      </c>
      <c r="W5593" s="1" t="s">
        <v>179</v>
      </c>
      <c r="X5593" s="1" t="s">
        <v>1236</v>
      </c>
      <c r="Y5593" s="1" t="s">
        <v>156</v>
      </c>
      <c r="Z5593" s="3">
        <v>7726</v>
      </c>
      <c r="AA5593" s="4">
        <f t="shared" si="1710"/>
        <v>15200</v>
      </c>
      <c r="AB5593" s="4">
        <f t="shared" si="1712"/>
        <v>21576.0469414</v>
      </c>
      <c r="AC5593" s="4">
        <f t="shared" si="1713"/>
        <v>15200</v>
      </c>
      <c r="AD5593" s="4">
        <f t="shared" si="1711"/>
        <v>15200</v>
      </c>
      <c r="AE5593" s="4">
        <v>15200</v>
      </c>
      <c r="AF5593" s="4">
        <v>15200</v>
      </c>
      <c r="AG5593" s="4">
        <f>AE5593</f>
        <v>15200</v>
      </c>
      <c r="AI5593" t="e">
        <f t="shared" si="1707"/>
        <v>#N/A</v>
      </c>
      <c r="AJ5593">
        <v>9735.9500000000007</v>
      </c>
      <c r="AK5593" s="2">
        <v>9735.9500000000007</v>
      </c>
      <c r="AL5593" s="2">
        <f>AJ5593</f>
        <v>9735.9500000000007</v>
      </c>
      <c r="AM5593" s="4"/>
      <c r="AN5593" t="e">
        <f>VLOOKUP([1]!Tabelle13[[#This Row],[Vlookup this ID for freight costs]],$AL$2:$AL$6811,2,FALSE)</f>
        <v>#REF!</v>
      </c>
      <c r="AP5593">
        <v>3326.74</v>
      </c>
      <c r="AQ5593">
        <v>3326.74</v>
      </c>
      <c r="AR5593" s="4">
        <v>31</v>
      </c>
      <c r="AS5593" s="4">
        <v>5</v>
      </c>
      <c r="AT5593" s="4">
        <v>2010</v>
      </c>
      <c r="AU5593" s="4">
        <v>18</v>
      </c>
      <c r="AV5593" s="4">
        <v>5</v>
      </c>
      <c r="AW5593" s="4">
        <v>2010</v>
      </c>
      <c r="AX5593" t="str">
        <f t="shared" si="1708"/>
        <v>No Delay</v>
      </c>
      <c r="AY5593">
        <f t="shared" si="1709"/>
        <v>0</v>
      </c>
    </row>
    <row r="5594" spans="1:51" x14ac:dyDescent="0.2">
      <c r="A5594" s="3">
        <v>82779</v>
      </c>
      <c r="B5594" s="1" t="s">
        <v>368</v>
      </c>
      <c r="C5594" s="1" t="s">
        <v>73</v>
      </c>
      <c r="D5594" s="1" t="s">
        <v>130</v>
      </c>
      <c r="E5594" s="1" t="s">
        <v>101</v>
      </c>
      <c r="F5594" s="1" t="s">
        <v>101</v>
      </c>
      <c r="G5594" s="13" t="s">
        <v>2706</v>
      </c>
      <c r="H5594" s="12">
        <v>42070</v>
      </c>
      <c r="I5594" s="12" t="s">
        <v>2707</v>
      </c>
      <c r="J5594" s="12">
        <v>42081</v>
      </c>
      <c r="K5594" s="4">
        <v>6392</v>
      </c>
      <c r="L5594" s="1" t="s">
        <v>146</v>
      </c>
      <c r="M5594" s="1" t="s">
        <v>132</v>
      </c>
      <c r="N5594" s="1" t="s">
        <v>599</v>
      </c>
      <c r="O5594" s="1" t="s">
        <v>93</v>
      </c>
      <c r="P5594">
        <v>60</v>
      </c>
      <c r="Q5594">
        <v>57804</v>
      </c>
      <c r="R5594">
        <v>208094.4</v>
      </c>
      <c r="S5594">
        <v>3.6</v>
      </c>
      <c r="T5594">
        <v>0.06</v>
      </c>
      <c r="U5594">
        <f t="shared" si="1705"/>
        <v>208094.4</v>
      </c>
      <c r="V5594">
        <f t="shared" si="1706"/>
        <v>3468240</v>
      </c>
      <c r="W5594" s="1" t="s">
        <v>204</v>
      </c>
      <c r="X5594" s="1" t="s">
        <v>1236</v>
      </c>
      <c r="Y5594" s="1" t="s">
        <v>205</v>
      </c>
      <c r="Z5594" s="3">
        <v>15015</v>
      </c>
      <c r="AA5594" s="4">
        <f t="shared" si="1710"/>
        <v>15222</v>
      </c>
      <c r="AB5594" s="4">
        <f t="shared" si="1712"/>
        <v>8588.6020372000003</v>
      </c>
      <c r="AC5594" s="4">
        <f t="shared" si="1713"/>
        <v>15222</v>
      </c>
      <c r="AD5594" s="4">
        <f t="shared" si="1711"/>
        <v>15222</v>
      </c>
      <c r="AE5594" s="4">
        <v>15222</v>
      </c>
      <c r="AF5594" s="4">
        <v>15222</v>
      </c>
      <c r="AG5594" s="4">
        <f>AE5594</f>
        <v>15222</v>
      </c>
      <c r="AI5594" t="e">
        <f t="shared" si="1707"/>
        <v>#N/A</v>
      </c>
      <c r="AJ5594">
        <v>18513.23</v>
      </c>
      <c r="AK5594" s="2">
        <v>18513.23</v>
      </c>
      <c r="AL5594" s="2">
        <f>AJ5594</f>
        <v>18513.23</v>
      </c>
      <c r="AM5594" s="4"/>
      <c r="AN5594" t="e">
        <f>VLOOKUP([1]!Tabelle13[[#This Row],[Vlookup this ID for freight costs]],$AL$2:$AL$6811,2,FALSE)</f>
        <v>#REF!</v>
      </c>
      <c r="AP5594">
        <v>213.92</v>
      </c>
      <c r="AQ5594">
        <v>213.92</v>
      </c>
      <c r="AR5594" s="4">
        <v>7</v>
      </c>
      <c r="AS5594" s="4">
        <v>4</v>
      </c>
      <c r="AT5594" s="4">
        <v>2015</v>
      </c>
      <c r="AU5594" s="4">
        <v>18</v>
      </c>
      <c r="AV5594" s="4">
        <v>4</v>
      </c>
      <c r="AW5594" s="4">
        <v>2015</v>
      </c>
      <c r="AX5594" t="str">
        <f t="shared" si="1708"/>
        <v>Delay</v>
      </c>
      <c r="AY5594">
        <f t="shared" si="1709"/>
        <v>11</v>
      </c>
    </row>
    <row r="5595" spans="1:51" x14ac:dyDescent="0.2">
      <c r="A5595" s="3">
        <v>86172</v>
      </c>
      <c r="B5595" s="1" t="s">
        <v>368</v>
      </c>
      <c r="C5595" s="1" t="s">
        <v>73</v>
      </c>
      <c r="D5595" s="1" t="s">
        <v>130</v>
      </c>
      <c r="E5595" s="1" t="s">
        <v>101</v>
      </c>
      <c r="F5595" s="1" t="s">
        <v>101</v>
      </c>
      <c r="G5595" s="13" t="s">
        <v>2706</v>
      </c>
      <c r="H5595" s="12">
        <v>42070</v>
      </c>
      <c r="I5595" s="12" t="s">
        <v>2707</v>
      </c>
      <c r="J5595" s="12">
        <v>42081</v>
      </c>
      <c r="K5595" s="4">
        <v>6396</v>
      </c>
      <c r="L5595" s="1" t="s">
        <v>146</v>
      </c>
      <c r="M5595" s="1" t="s">
        <v>132</v>
      </c>
      <c r="N5595" s="1" t="s">
        <v>599</v>
      </c>
      <c r="O5595" s="1" t="s">
        <v>93</v>
      </c>
      <c r="P5595">
        <v>60</v>
      </c>
      <c r="Q5595">
        <v>4550</v>
      </c>
      <c r="R5595">
        <v>16380</v>
      </c>
      <c r="S5595">
        <v>3.6</v>
      </c>
      <c r="T5595">
        <v>0.06</v>
      </c>
      <c r="U5595">
        <f t="shared" si="1705"/>
        <v>16380</v>
      </c>
      <c r="V5595">
        <f t="shared" si="1706"/>
        <v>273000</v>
      </c>
      <c r="W5595" s="1" t="s">
        <v>160</v>
      </c>
      <c r="X5595" s="1" t="s">
        <v>1236</v>
      </c>
      <c r="Y5595" s="1" t="s">
        <v>161</v>
      </c>
      <c r="Z5595" s="3">
        <v>14451</v>
      </c>
      <c r="AA5595" s="4">
        <f t="shared" si="1710"/>
        <v>15222</v>
      </c>
      <c r="AB5595" s="4">
        <f t="shared" si="1712"/>
        <v>2744.0926960000002</v>
      </c>
      <c r="AC5595" s="4">
        <f t="shared" si="1713"/>
        <v>15222</v>
      </c>
      <c r="AD5595" s="4">
        <f t="shared" si="1711"/>
        <v>15222</v>
      </c>
      <c r="AE5595" s="3" t="s">
        <v>2708</v>
      </c>
      <c r="AF5595" s="3">
        <v>15222</v>
      </c>
      <c r="AG5595" s="4">
        <f>AI5595</f>
        <v>15222</v>
      </c>
      <c r="AH5595" s="4">
        <v>82779</v>
      </c>
      <c r="AI5595">
        <f t="shared" si="1707"/>
        <v>15222</v>
      </c>
      <c r="AJ5595" t="s">
        <v>2708</v>
      </c>
      <c r="AK5595" s="2">
        <v>18513.23</v>
      </c>
      <c r="AL5595" s="2">
        <f>AN5595</f>
        <v>18513.23</v>
      </c>
      <c r="AM5595" s="4">
        <v>82779</v>
      </c>
      <c r="AN5595">
        <f>INDEX($AJ$2:$AJ$6811,MATCH(AM5595,$A$2:$A$6811,0))</f>
        <v>18513.23</v>
      </c>
      <c r="AP5595">
        <v>16.84</v>
      </c>
      <c r="AQ5595">
        <v>16.84</v>
      </c>
      <c r="AR5595" s="4">
        <v>7</v>
      </c>
      <c r="AS5595" s="4">
        <v>4</v>
      </c>
      <c r="AT5595" s="4">
        <v>2015</v>
      </c>
      <c r="AU5595" s="4">
        <v>18</v>
      </c>
      <c r="AV5595" s="4">
        <v>4</v>
      </c>
      <c r="AW5595" s="4">
        <v>2015</v>
      </c>
      <c r="AX5595" t="str">
        <f t="shared" si="1708"/>
        <v>Delay</v>
      </c>
      <c r="AY5595">
        <f t="shared" si="1709"/>
        <v>11</v>
      </c>
    </row>
    <row r="5596" spans="1:51" x14ac:dyDescent="0.2">
      <c r="A5596" s="3">
        <v>83465</v>
      </c>
      <c r="B5596" s="1" t="s">
        <v>172</v>
      </c>
      <c r="C5596" s="1" t="s">
        <v>114</v>
      </c>
      <c r="D5596" s="1" t="s">
        <v>130</v>
      </c>
      <c r="E5596" s="1" t="s">
        <v>101</v>
      </c>
      <c r="F5596" s="1" t="s">
        <v>101</v>
      </c>
      <c r="G5596" s="13" t="s">
        <v>493</v>
      </c>
      <c r="H5596" s="12">
        <v>40543</v>
      </c>
      <c r="I5596" s="12" t="s">
        <v>2250</v>
      </c>
      <c r="J5596" s="12">
        <v>40507</v>
      </c>
      <c r="K5596" s="4">
        <v>2859</v>
      </c>
      <c r="L5596" s="1" t="s">
        <v>146</v>
      </c>
      <c r="M5596" s="1" t="s">
        <v>132</v>
      </c>
      <c r="N5596" s="1" t="s">
        <v>196</v>
      </c>
      <c r="O5596" s="1" t="s">
        <v>93</v>
      </c>
      <c r="P5596">
        <v>60</v>
      </c>
      <c r="Q5596">
        <v>56430</v>
      </c>
      <c r="R5596">
        <v>306414.90000000002</v>
      </c>
      <c r="S5596">
        <v>5.43</v>
      </c>
      <c r="T5596">
        <v>0.09</v>
      </c>
      <c r="U5596">
        <f t="shared" si="1705"/>
        <v>306414.89999999997</v>
      </c>
      <c r="V5596">
        <f t="shared" si="1706"/>
        <v>3385800</v>
      </c>
      <c r="W5596" s="1" t="s">
        <v>197</v>
      </c>
      <c r="X5596" s="1" t="s">
        <v>1236</v>
      </c>
      <c r="Y5596" s="1" t="s">
        <v>3082</v>
      </c>
      <c r="Z5596" s="3">
        <v>13092</v>
      </c>
      <c r="AA5596" s="4">
        <f t="shared" si="1710"/>
        <v>15358</v>
      </c>
      <c r="AB5596" s="4">
        <f t="shared" si="1712"/>
        <v>8437.8085599999995</v>
      </c>
      <c r="AC5596" s="4">
        <f t="shared" si="1713"/>
        <v>15358</v>
      </c>
      <c r="AD5596" s="4">
        <f t="shared" si="1711"/>
        <v>15358</v>
      </c>
      <c r="AE5596" s="4">
        <v>15358</v>
      </c>
      <c r="AF5596" s="4">
        <v>15358</v>
      </c>
      <c r="AG5596" s="4">
        <f>AE5596</f>
        <v>15358</v>
      </c>
      <c r="AI5596" t="e">
        <f t="shared" si="1707"/>
        <v>#N/A</v>
      </c>
      <c r="AJ5596">
        <v>16606.55</v>
      </c>
      <c r="AK5596" s="2">
        <v>16606.55</v>
      </c>
      <c r="AL5596" s="2">
        <f>AJ5596</f>
        <v>16606.55</v>
      </c>
      <c r="AM5596" s="4"/>
      <c r="AN5596" t="e">
        <f>VLOOKUP([1]!Tabelle13[[#This Row],[Vlookup this ID for freight costs]],$AL$2:$AL$6811,2,FALSE)</f>
        <v>#REF!</v>
      </c>
      <c r="AP5596">
        <v>660.63</v>
      </c>
      <c r="AQ5596">
        <v>660.63</v>
      </c>
      <c r="AR5596" s="4">
        <v>31</v>
      </c>
      <c r="AS5596" s="4">
        <v>12</v>
      </c>
      <c r="AT5596" s="4">
        <v>2010</v>
      </c>
      <c r="AU5596" s="4">
        <v>25</v>
      </c>
      <c r="AV5596" s="4">
        <v>11</v>
      </c>
      <c r="AW5596" s="4">
        <v>2010</v>
      </c>
      <c r="AX5596" t="str">
        <f t="shared" si="1708"/>
        <v>No Delay</v>
      </c>
      <c r="AY5596">
        <f t="shared" si="1709"/>
        <v>0</v>
      </c>
    </row>
    <row r="5597" spans="1:51" x14ac:dyDescent="0.2">
      <c r="A5597" s="3">
        <v>84052</v>
      </c>
      <c r="B5597" s="1" t="s">
        <v>172</v>
      </c>
      <c r="C5597" s="1" t="s">
        <v>114</v>
      </c>
      <c r="D5597" s="1" t="s">
        <v>130</v>
      </c>
      <c r="E5597" s="1" t="s">
        <v>101</v>
      </c>
      <c r="F5597" s="1" t="s">
        <v>101</v>
      </c>
      <c r="G5597" s="13" t="s">
        <v>493</v>
      </c>
      <c r="H5597" s="12">
        <v>40543</v>
      </c>
      <c r="I5597" s="12" t="s">
        <v>2250</v>
      </c>
      <c r="J5597" s="12">
        <v>40507</v>
      </c>
      <c r="K5597" s="4">
        <v>2860</v>
      </c>
      <c r="L5597" s="1" t="s">
        <v>146</v>
      </c>
      <c r="M5597" s="1" t="s">
        <v>132</v>
      </c>
      <c r="N5597" s="1" t="s">
        <v>196</v>
      </c>
      <c r="O5597" s="1" t="s">
        <v>93</v>
      </c>
      <c r="P5597">
        <v>60</v>
      </c>
      <c r="Q5597">
        <v>36562</v>
      </c>
      <c r="R5597">
        <v>198531.66</v>
      </c>
      <c r="S5597">
        <v>5.43</v>
      </c>
      <c r="T5597">
        <v>0.09</v>
      </c>
      <c r="U5597">
        <f t="shared" si="1705"/>
        <v>198531.66</v>
      </c>
      <c r="V5597">
        <f t="shared" si="1706"/>
        <v>2193720</v>
      </c>
      <c r="W5597" s="1" t="s">
        <v>204</v>
      </c>
      <c r="X5597" s="1" t="s">
        <v>1236</v>
      </c>
      <c r="Y5597" s="1" t="s">
        <v>205</v>
      </c>
      <c r="Z5597" s="3">
        <v>14286</v>
      </c>
      <c r="AA5597" s="4">
        <f t="shared" si="1710"/>
        <v>15358</v>
      </c>
      <c r="AB5597" s="4">
        <f t="shared" si="1712"/>
        <v>6257.3392696000001</v>
      </c>
      <c r="AC5597" s="4">
        <f t="shared" si="1713"/>
        <v>15358</v>
      </c>
      <c r="AD5597" s="4">
        <f t="shared" si="1711"/>
        <v>15358</v>
      </c>
      <c r="AE5597" s="3" t="s">
        <v>2709</v>
      </c>
      <c r="AF5597" s="3">
        <v>15358</v>
      </c>
      <c r="AG5597" s="4">
        <f>AI5597</f>
        <v>15358</v>
      </c>
      <c r="AH5597" s="4">
        <v>83465</v>
      </c>
      <c r="AI5597">
        <f t="shared" si="1707"/>
        <v>15358</v>
      </c>
      <c r="AJ5597" t="s">
        <v>2709</v>
      </c>
      <c r="AK5597" s="2">
        <v>16606.55</v>
      </c>
      <c r="AL5597" s="2">
        <f>AN5597</f>
        <v>16606.55</v>
      </c>
      <c r="AM5597" s="4">
        <v>83465</v>
      </c>
      <c r="AN5597">
        <f>INDEX($AJ$2:$AJ$6811,MATCH(AM5597,$A$2:$A$6811,0))</f>
        <v>16606.55</v>
      </c>
      <c r="AP5597">
        <v>428.03</v>
      </c>
      <c r="AQ5597">
        <v>428.03</v>
      </c>
      <c r="AR5597" s="4">
        <v>31</v>
      </c>
      <c r="AS5597" s="4">
        <v>12</v>
      </c>
      <c r="AT5597" s="4">
        <v>2010</v>
      </c>
      <c r="AU5597" s="4">
        <v>25</v>
      </c>
      <c r="AV5597" s="4">
        <v>11</v>
      </c>
      <c r="AW5597" s="4">
        <v>2010</v>
      </c>
      <c r="AX5597" t="str">
        <f t="shared" si="1708"/>
        <v>No Delay</v>
      </c>
      <c r="AY5597">
        <f t="shared" si="1709"/>
        <v>0</v>
      </c>
    </row>
    <row r="5598" spans="1:51" x14ac:dyDescent="0.2">
      <c r="A5598" s="3">
        <v>85723</v>
      </c>
      <c r="B5598" s="1" t="s">
        <v>172</v>
      </c>
      <c r="C5598" s="1" t="s">
        <v>114</v>
      </c>
      <c r="D5598" s="1" t="s">
        <v>130</v>
      </c>
      <c r="E5598" s="1" t="s">
        <v>101</v>
      </c>
      <c r="F5598" s="1" t="s">
        <v>101</v>
      </c>
      <c r="G5598" s="13" t="s">
        <v>493</v>
      </c>
      <c r="H5598" s="12">
        <v>40543</v>
      </c>
      <c r="I5598" s="12" t="s">
        <v>2250</v>
      </c>
      <c r="J5598" s="12">
        <v>40507</v>
      </c>
      <c r="K5598" s="4">
        <v>2864</v>
      </c>
      <c r="L5598" s="1" t="s">
        <v>146</v>
      </c>
      <c r="M5598" s="1" t="s">
        <v>132</v>
      </c>
      <c r="N5598" s="1" t="s">
        <v>275</v>
      </c>
      <c r="O5598" s="1" t="s">
        <v>93</v>
      </c>
      <c r="P5598">
        <v>60</v>
      </c>
      <c r="Q5598">
        <v>75000</v>
      </c>
      <c r="R5598">
        <v>641250</v>
      </c>
      <c r="S5598">
        <v>8.5500000000000007</v>
      </c>
      <c r="T5598">
        <v>0.14000000000000001</v>
      </c>
      <c r="U5598">
        <f t="shared" si="1705"/>
        <v>641250</v>
      </c>
      <c r="V5598">
        <f t="shared" si="1706"/>
        <v>4500000</v>
      </c>
      <c r="W5598" s="1" t="s">
        <v>155</v>
      </c>
      <c r="X5598" s="1" t="s">
        <v>1236</v>
      </c>
      <c r="Y5598" s="1" t="s">
        <v>156</v>
      </c>
      <c r="Z5598" s="3">
        <v>14240</v>
      </c>
      <c r="AA5598" s="4">
        <f t="shared" si="1710"/>
        <v>15358</v>
      </c>
      <c r="AB5598" s="4">
        <f t="shared" si="1712"/>
        <v>10475.825206000001</v>
      </c>
      <c r="AC5598" s="4">
        <f t="shared" si="1713"/>
        <v>15358</v>
      </c>
      <c r="AD5598" s="4">
        <f t="shared" si="1711"/>
        <v>12469.4</v>
      </c>
      <c r="AE5598" s="3" t="s">
        <v>2709</v>
      </c>
      <c r="AF5598" s="3">
        <v>15358</v>
      </c>
      <c r="AG5598" s="4">
        <f>AI5598</f>
        <v>15358</v>
      </c>
      <c r="AH5598" s="4">
        <v>83465</v>
      </c>
      <c r="AI5598">
        <f t="shared" si="1707"/>
        <v>15358</v>
      </c>
      <c r="AJ5598" t="s">
        <v>2709</v>
      </c>
      <c r="AK5598" s="2">
        <v>16606.55</v>
      </c>
      <c r="AL5598" s="2">
        <f>AN5598</f>
        <v>16606.55</v>
      </c>
      <c r="AM5598" s="4">
        <v>83465</v>
      </c>
      <c r="AN5598">
        <f>INDEX($AJ$2:$AJ$6811,MATCH(AM5598,$A$2:$A$6811,0))</f>
        <v>16606.55</v>
      </c>
      <c r="AP5598">
        <v>1382.54</v>
      </c>
      <c r="AQ5598">
        <v>1382.54</v>
      </c>
      <c r="AR5598" s="4">
        <v>31</v>
      </c>
      <c r="AS5598" s="4">
        <v>12</v>
      </c>
      <c r="AT5598" s="4">
        <v>2010</v>
      </c>
      <c r="AU5598" s="4">
        <v>25</v>
      </c>
      <c r="AV5598" s="4">
        <v>11</v>
      </c>
      <c r="AW5598" s="4">
        <v>2010</v>
      </c>
      <c r="AX5598" t="str">
        <f t="shared" si="1708"/>
        <v>No Delay</v>
      </c>
      <c r="AY5598">
        <f t="shared" si="1709"/>
        <v>0</v>
      </c>
    </row>
    <row r="5599" spans="1:51" x14ac:dyDescent="0.2">
      <c r="A5599" s="3">
        <v>84603</v>
      </c>
      <c r="B5599" s="1" t="s">
        <v>172</v>
      </c>
      <c r="C5599" s="1" t="s">
        <v>114</v>
      </c>
      <c r="D5599" s="1" t="s">
        <v>130</v>
      </c>
      <c r="E5599" s="1" t="s">
        <v>101</v>
      </c>
      <c r="F5599" s="1" t="s">
        <v>101</v>
      </c>
      <c r="G5599" s="13" t="s">
        <v>493</v>
      </c>
      <c r="H5599" s="12">
        <v>40543</v>
      </c>
      <c r="I5599" s="12" t="s">
        <v>2250</v>
      </c>
      <c r="J5599" s="12">
        <v>40507</v>
      </c>
      <c r="K5599" s="4">
        <v>2861</v>
      </c>
      <c r="L5599" s="1" t="s">
        <v>146</v>
      </c>
      <c r="M5599" s="1" t="s">
        <v>132</v>
      </c>
      <c r="N5599" s="1" t="s">
        <v>196</v>
      </c>
      <c r="O5599" s="1" t="s">
        <v>93</v>
      </c>
      <c r="P5599">
        <v>60</v>
      </c>
      <c r="Q5599">
        <v>3653</v>
      </c>
      <c r="R5599">
        <v>19835.79</v>
      </c>
      <c r="S5599">
        <v>5.43</v>
      </c>
      <c r="T5599">
        <v>0.09</v>
      </c>
      <c r="U5599">
        <f t="shared" si="1705"/>
        <v>19835.789999999997</v>
      </c>
      <c r="V5599">
        <f t="shared" si="1706"/>
        <v>219180</v>
      </c>
      <c r="W5599" s="1" t="s">
        <v>204</v>
      </c>
      <c r="X5599" s="1" t="s">
        <v>1236</v>
      </c>
      <c r="Y5599" s="1" t="s">
        <v>205</v>
      </c>
      <c r="Z5599" s="3">
        <v>14286</v>
      </c>
      <c r="AA5599" s="4">
        <f t="shared" si="1710"/>
        <v>15358</v>
      </c>
      <c r="AB5599" s="4">
        <f t="shared" si="1712"/>
        <v>2645.6489194000001</v>
      </c>
      <c r="AC5599" s="4">
        <f t="shared" si="1713"/>
        <v>15358</v>
      </c>
      <c r="AD5599" s="4">
        <f t="shared" si="1711"/>
        <v>15358</v>
      </c>
      <c r="AE5599" s="3" t="s">
        <v>2709</v>
      </c>
      <c r="AF5599" s="3">
        <v>15358</v>
      </c>
      <c r="AG5599" s="4">
        <f>AI5599</f>
        <v>15358</v>
      </c>
      <c r="AH5599" s="4">
        <v>83465</v>
      </c>
      <c r="AI5599">
        <f t="shared" si="1707"/>
        <v>15358</v>
      </c>
      <c r="AJ5599" t="s">
        <v>2709</v>
      </c>
      <c r="AK5599" s="2">
        <v>16606.55</v>
      </c>
      <c r="AL5599" s="2">
        <f>AN5599</f>
        <v>16606.55</v>
      </c>
      <c r="AM5599" s="4">
        <v>83465</v>
      </c>
      <c r="AN5599">
        <f>INDEX($AJ$2:$AJ$6811,MATCH(AM5599,$A$2:$A$6811,0))</f>
        <v>16606.55</v>
      </c>
      <c r="AP5599">
        <v>42.77</v>
      </c>
      <c r="AQ5599">
        <v>42.77</v>
      </c>
      <c r="AR5599" s="4">
        <v>31</v>
      </c>
      <c r="AS5599" s="4">
        <v>12</v>
      </c>
      <c r="AT5599" s="4">
        <v>2010</v>
      </c>
      <c r="AU5599" s="4">
        <v>25</v>
      </c>
      <c r="AV5599" s="4">
        <v>11</v>
      </c>
      <c r="AW5599" s="4">
        <v>2010</v>
      </c>
      <c r="AX5599" t="str">
        <f t="shared" si="1708"/>
        <v>No Delay</v>
      </c>
      <c r="AY5599">
        <f t="shared" si="1709"/>
        <v>0</v>
      </c>
    </row>
    <row r="5600" spans="1:51" x14ac:dyDescent="0.2">
      <c r="A5600" s="3">
        <v>35790</v>
      </c>
      <c r="B5600" s="1" t="s">
        <v>175</v>
      </c>
      <c r="C5600" s="1" t="s">
        <v>165</v>
      </c>
      <c r="D5600" s="1" t="s">
        <v>52</v>
      </c>
      <c r="E5600" s="1" t="s">
        <v>53</v>
      </c>
      <c r="F5600" s="1" t="s">
        <v>53</v>
      </c>
      <c r="G5600" s="13" t="s">
        <v>2563</v>
      </c>
      <c r="H5600" s="12">
        <v>41550</v>
      </c>
      <c r="I5600" s="12" t="s">
        <v>2710</v>
      </c>
      <c r="J5600" s="12">
        <v>41552</v>
      </c>
      <c r="K5600" s="4">
        <v>4970</v>
      </c>
      <c r="L5600" s="1" t="s">
        <v>146</v>
      </c>
      <c r="M5600" s="1" t="s">
        <v>672</v>
      </c>
      <c r="N5600" s="1" t="s">
        <v>154</v>
      </c>
      <c r="O5600" s="1" t="s">
        <v>93</v>
      </c>
      <c r="P5600">
        <v>60</v>
      </c>
      <c r="Q5600">
        <v>114996</v>
      </c>
      <c r="R5600">
        <v>931467.6</v>
      </c>
      <c r="S5600">
        <v>8.1</v>
      </c>
      <c r="T5600">
        <v>0.13</v>
      </c>
      <c r="U5600">
        <f t="shared" si="1705"/>
        <v>931467.6</v>
      </c>
      <c r="V5600">
        <f t="shared" si="1706"/>
        <v>6899760</v>
      </c>
      <c r="W5600" s="1" t="s">
        <v>204</v>
      </c>
      <c r="X5600" s="1" t="s">
        <v>1236</v>
      </c>
      <c r="Y5600" s="1" t="s">
        <v>205</v>
      </c>
      <c r="Z5600" s="3">
        <v>4988</v>
      </c>
      <c r="AA5600" s="4">
        <f t="shared" si="1710"/>
        <v>15435</v>
      </c>
      <c r="AB5600" s="4">
        <f t="shared" si="1712"/>
        <v>14865.298214800001</v>
      </c>
      <c r="AC5600" s="4">
        <f t="shared" si="1713"/>
        <v>15435</v>
      </c>
      <c r="AD5600" s="4">
        <f t="shared" si="1711"/>
        <v>15435</v>
      </c>
      <c r="AE5600" s="4">
        <v>15435</v>
      </c>
      <c r="AF5600" s="4">
        <v>15435</v>
      </c>
      <c r="AG5600" s="4">
        <f>AE5600</f>
        <v>15435</v>
      </c>
      <c r="AI5600" t="e">
        <f t="shared" si="1707"/>
        <v>#N/A</v>
      </c>
      <c r="AJ5600">
        <v>56180.34</v>
      </c>
      <c r="AK5600" s="2">
        <v>56180.34</v>
      </c>
      <c r="AL5600" s="2">
        <f>AJ5600</f>
        <v>56180.34</v>
      </c>
      <c r="AM5600" s="4"/>
      <c r="AN5600" t="e">
        <f>VLOOKUP([1]!Tabelle13[[#This Row],[Vlookup this ID for freight costs]],$AL$2:$AL$6811,2,FALSE)</f>
        <v>#REF!</v>
      </c>
      <c r="AP5600">
        <v>1152.23</v>
      </c>
      <c r="AQ5600">
        <v>1152.23</v>
      </c>
      <c r="AR5600" s="4">
        <v>3</v>
      </c>
      <c r="AS5600" s="4">
        <v>10</v>
      </c>
      <c r="AT5600" s="4">
        <v>2013</v>
      </c>
      <c r="AU5600" s="4">
        <v>5</v>
      </c>
      <c r="AV5600" s="4">
        <v>10</v>
      </c>
      <c r="AW5600" s="4">
        <v>2013</v>
      </c>
      <c r="AX5600" t="str">
        <f t="shared" si="1708"/>
        <v>Delay</v>
      </c>
      <c r="AY5600">
        <f t="shared" si="1709"/>
        <v>2</v>
      </c>
    </row>
    <row r="5601" spans="1:51" x14ac:dyDescent="0.2">
      <c r="A5601" s="3">
        <v>60840</v>
      </c>
      <c r="B5601" s="1" t="s">
        <v>168</v>
      </c>
      <c r="C5601" s="1" t="s">
        <v>150</v>
      </c>
      <c r="D5601" s="1" t="s">
        <v>100</v>
      </c>
      <c r="E5601" s="1" t="s">
        <v>253</v>
      </c>
      <c r="F5601" s="1" t="s">
        <v>253</v>
      </c>
      <c r="G5601" s="13" t="s">
        <v>993</v>
      </c>
      <c r="H5601" s="12">
        <v>40525</v>
      </c>
      <c r="I5601" s="12" t="s">
        <v>993</v>
      </c>
      <c r="J5601" s="12">
        <v>40525</v>
      </c>
      <c r="K5601" s="4">
        <v>2918</v>
      </c>
      <c r="L5601" s="1" t="s">
        <v>146</v>
      </c>
      <c r="M5601" s="1" t="s">
        <v>1210</v>
      </c>
      <c r="N5601" s="1" t="s">
        <v>265</v>
      </c>
      <c r="O5601" s="1" t="s">
        <v>93</v>
      </c>
      <c r="P5601">
        <v>60</v>
      </c>
      <c r="Q5601">
        <v>237500</v>
      </c>
      <c r="R5601">
        <v>681625</v>
      </c>
      <c r="S5601">
        <v>2.87</v>
      </c>
      <c r="T5601">
        <v>0.05</v>
      </c>
      <c r="U5601">
        <f t="shared" si="1705"/>
        <v>681625</v>
      </c>
      <c r="V5601">
        <f t="shared" si="1706"/>
        <v>14250000</v>
      </c>
      <c r="W5601" s="1" t="s">
        <v>197</v>
      </c>
      <c r="X5601" s="1" t="s">
        <v>1236</v>
      </c>
      <c r="Y5601" s="1" t="s">
        <v>3082</v>
      </c>
      <c r="Z5601" s="3">
        <v>15488</v>
      </c>
      <c r="AA5601" s="4">
        <f t="shared" si="1710"/>
        <v>15475</v>
      </c>
      <c r="AB5601" s="4">
        <f t="shared" si="1712"/>
        <v>28309.842705999999</v>
      </c>
      <c r="AC5601" s="4">
        <f t="shared" si="1713"/>
        <v>15475</v>
      </c>
      <c r="AD5601" s="4">
        <f t="shared" si="1711"/>
        <v>15475</v>
      </c>
      <c r="AE5601" s="4">
        <v>15475</v>
      </c>
      <c r="AF5601" s="4">
        <v>15475</v>
      </c>
      <c r="AG5601" s="4">
        <f>AE5601</f>
        <v>15475</v>
      </c>
      <c r="AI5601" t="e">
        <f t="shared" si="1707"/>
        <v>#N/A</v>
      </c>
      <c r="AJ5601">
        <v>14682.98</v>
      </c>
      <c r="AK5601" s="2">
        <v>14682.98</v>
      </c>
      <c r="AL5601" s="2">
        <f>AJ5601</f>
        <v>14682.98</v>
      </c>
      <c r="AM5601" s="4"/>
      <c r="AN5601" t="e">
        <f>VLOOKUP([1]!Tabelle13[[#This Row],[Vlookup this ID for freight costs]],$AL$2:$AL$6811,2,FALSE)</f>
        <v>#REF!</v>
      </c>
      <c r="AP5601">
        <v>1469.58</v>
      </c>
      <c r="AQ5601">
        <v>1469.58</v>
      </c>
      <c r="AR5601" s="4">
        <v>13</v>
      </c>
      <c r="AS5601" s="4">
        <v>12</v>
      </c>
      <c r="AT5601" s="4">
        <v>2010</v>
      </c>
      <c r="AU5601" s="4">
        <v>13</v>
      </c>
      <c r="AV5601" s="4">
        <v>12</v>
      </c>
      <c r="AW5601" s="4">
        <v>2010</v>
      </c>
      <c r="AX5601" t="str">
        <f t="shared" si="1708"/>
        <v>No Delay</v>
      </c>
      <c r="AY5601">
        <f t="shared" si="1709"/>
        <v>0</v>
      </c>
    </row>
    <row r="5602" spans="1:51" x14ac:dyDescent="0.2">
      <c r="A5602" s="3">
        <v>85721</v>
      </c>
      <c r="B5602" s="1" t="s">
        <v>863</v>
      </c>
      <c r="C5602" s="1" t="s">
        <v>165</v>
      </c>
      <c r="D5602" s="1" t="s">
        <v>130</v>
      </c>
      <c r="E5602" s="1" t="s">
        <v>53</v>
      </c>
      <c r="F5602" s="1" t="s">
        <v>53</v>
      </c>
      <c r="G5602" s="13" t="s">
        <v>1015</v>
      </c>
      <c r="H5602" s="12">
        <v>40508</v>
      </c>
      <c r="I5602" s="12" t="s">
        <v>921</v>
      </c>
      <c r="J5602" s="12">
        <v>40505</v>
      </c>
      <c r="K5602" s="4">
        <v>2853</v>
      </c>
      <c r="L5602" s="1" t="s">
        <v>146</v>
      </c>
      <c r="M5602" s="1" t="s">
        <v>132</v>
      </c>
      <c r="N5602" s="1" t="s">
        <v>154</v>
      </c>
      <c r="O5602" s="1" t="s">
        <v>93</v>
      </c>
      <c r="P5602">
        <v>60</v>
      </c>
      <c r="Q5602">
        <v>115745</v>
      </c>
      <c r="R5602">
        <v>1298658.8999999999</v>
      </c>
      <c r="S5602">
        <v>11.22</v>
      </c>
      <c r="T5602">
        <v>0.19</v>
      </c>
      <c r="U5602">
        <f t="shared" si="1705"/>
        <v>1298658.9000000001</v>
      </c>
      <c r="V5602">
        <f t="shared" si="1706"/>
        <v>6944700</v>
      </c>
      <c r="W5602" s="1" t="s">
        <v>160</v>
      </c>
      <c r="X5602" s="1" t="s">
        <v>1236</v>
      </c>
      <c r="Y5602" s="1" t="s">
        <v>161</v>
      </c>
      <c r="Z5602" s="3">
        <v>5149</v>
      </c>
      <c r="AA5602" s="4">
        <f t="shared" si="1710"/>
        <v>15500</v>
      </c>
      <c r="AB5602" s="4">
        <f t="shared" si="1712"/>
        <v>14947.499317000002</v>
      </c>
      <c r="AC5602" s="4">
        <f t="shared" si="1713"/>
        <v>15500</v>
      </c>
      <c r="AD5602" s="4">
        <f t="shared" si="1711"/>
        <v>15500</v>
      </c>
      <c r="AE5602" s="4">
        <v>15500</v>
      </c>
      <c r="AF5602" s="4">
        <v>15500</v>
      </c>
      <c r="AG5602" s="4">
        <f>AE5602</f>
        <v>15500</v>
      </c>
      <c r="AI5602" t="e">
        <f t="shared" si="1707"/>
        <v>#N/A</v>
      </c>
      <c r="AJ5602">
        <v>83195.98</v>
      </c>
      <c r="AK5602" s="2">
        <v>83195.98</v>
      </c>
      <c r="AL5602" s="2">
        <f>AJ5602</f>
        <v>83195.98</v>
      </c>
      <c r="AM5602" s="4"/>
      <c r="AN5602" t="e">
        <f>VLOOKUP([1]!Tabelle13[[#This Row],[Vlookup this ID for freight costs]],$AL$2:$AL$6811,2,FALSE)</f>
        <v>#REF!</v>
      </c>
      <c r="AP5602">
        <v>2799.91</v>
      </c>
      <c r="AQ5602">
        <v>2799.91</v>
      </c>
      <c r="AR5602" s="4">
        <v>26</v>
      </c>
      <c r="AS5602" s="4">
        <v>11</v>
      </c>
      <c r="AT5602" s="4">
        <v>2010</v>
      </c>
      <c r="AU5602" s="4">
        <v>23</v>
      </c>
      <c r="AV5602" s="4">
        <v>11</v>
      </c>
      <c r="AW5602" s="4">
        <v>2010</v>
      </c>
      <c r="AX5602" t="str">
        <f t="shared" si="1708"/>
        <v>No Delay</v>
      </c>
      <c r="AY5602">
        <f t="shared" si="1709"/>
        <v>0</v>
      </c>
    </row>
    <row r="5603" spans="1:51" x14ac:dyDescent="0.2">
      <c r="A5603" s="3">
        <v>12782</v>
      </c>
      <c r="B5603" s="1" t="s">
        <v>98</v>
      </c>
      <c r="C5603" s="1" t="s">
        <v>99</v>
      </c>
      <c r="D5603" s="1" t="s">
        <v>130</v>
      </c>
      <c r="E5603" s="1" t="s">
        <v>101</v>
      </c>
      <c r="F5603" s="1" t="s">
        <v>101</v>
      </c>
      <c r="G5603" s="13" t="s">
        <v>223</v>
      </c>
      <c r="H5603" s="12">
        <v>39629</v>
      </c>
      <c r="I5603" s="12" t="s">
        <v>223</v>
      </c>
      <c r="J5603" s="12">
        <v>39629</v>
      </c>
      <c r="K5603" s="4">
        <v>919</v>
      </c>
      <c r="L5603" s="1" t="s">
        <v>146</v>
      </c>
      <c r="M5603" s="1" t="s">
        <v>132</v>
      </c>
      <c r="N5603" s="1" t="s">
        <v>265</v>
      </c>
      <c r="O5603" s="1" t="s">
        <v>93</v>
      </c>
      <c r="P5603">
        <v>60</v>
      </c>
      <c r="Q5603">
        <v>87768</v>
      </c>
      <c r="R5603">
        <v>298411.2</v>
      </c>
      <c r="S5603">
        <v>3.4</v>
      </c>
      <c r="T5603">
        <v>0.06</v>
      </c>
      <c r="U5603">
        <f t="shared" si="1705"/>
        <v>298411.2</v>
      </c>
      <c r="V5603">
        <f t="shared" si="1706"/>
        <v>5266080</v>
      </c>
      <c r="W5603" s="1" t="s">
        <v>439</v>
      </c>
      <c r="X5603" s="1" t="s">
        <v>1236</v>
      </c>
      <c r="Y5603" s="1" t="s">
        <v>440</v>
      </c>
      <c r="Z5603" s="3">
        <v>11358</v>
      </c>
      <c r="AA5603" s="4">
        <f t="shared" si="1710"/>
        <v>15566</v>
      </c>
      <c r="AB5603" s="4">
        <f t="shared" si="1712"/>
        <v>11877.085116400001</v>
      </c>
      <c r="AC5603" s="4">
        <f t="shared" si="1713"/>
        <v>15566</v>
      </c>
      <c r="AD5603" s="4">
        <f t="shared" si="1711"/>
        <v>15566</v>
      </c>
      <c r="AE5603" s="3" t="s">
        <v>2711</v>
      </c>
      <c r="AF5603" s="3">
        <v>15566</v>
      </c>
      <c r="AG5603" s="4">
        <f>AI5603</f>
        <v>15566</v>
      </c>
      <c r="AH5603" s="4">
        <v>12484</v>
      </c>
      <c r="AI5603">
        <f t="shared" si="1707"/>
        <v>15566</v>
      </c>
      <c r="AJ5603" t="s">
        <v>2711</v>
      </c>
      <c r="AK5603" s="2">
        <v>9330</v>
      </c>
      <c r="AL5603" s="2">
        <f>AN5603</f>
        <v>9330</v>
      </c>
      <c r="AM5603" s="4">
        <v>12484</v>
      </c>
      <c r="AN5603">
        <f>INDEX($AJ$2:$AJ$6811,MATCH(AM5603,$A$2:$A$6811,0))</f>
        <v>9330</v>
      </c>
      <c r="AP5603">
        <v>477.46</v>
      </c>
      <c r="AQ5603">
        <v>477.46</v>
      </c>
      <c r="AR5603" s="4">
        <v>30</v>
      </c>
      <c r="AS5603" s="4">
        <v>6</v>
      </c>
      <c r="AT5603" s="4">
        <v>2008</v>
      </c>
      <c r="AU5603" s="4">
        <v>30</v>
      </c>
      <c r="AV5603" s="4">
        <v>6</v>
      </c>
      <c r="AW5603" s="4">
        <v>2008</v>
      </c>
      <c r="AX5603" t="str">
        <f t="shared" si="1708"/>
        <v>No Delay</v>
      </c>
      <c r="AY5603">
        <f t="shared" si="1709"/>
        <v>0</v>
      </c>
    </row>
    <row r="5604" spans="1:51" x14ac:dyDescent="0.2">
      <c r="A5604" s="3">
        <v>12484</v>
      </c>
      <c r="B5604" s="1" t="s">
        <v>98</v>
      </c>
      <c r="C5604" s="1" t="s">
        <v>99</v>
      </c>
      <c r="D5604" s="1" t="s">
        <v>130</v>
      </c>
      <c r="E5604" s="1" t="s">
        <v>101</v>
      </c>
      <c r="F5604" s="1" t="s">
        <v>101</v>
      </c>
      <c r="G5604" s="13" t="s">
        <v>223</v>
      </c>
      <c r="H5604" s="12">
        <v>39629</v>
      </c>
      <c r="I5604" s="12" t="s">
        <v>223</v>
      </c>
      <c r="J5604" s="12">
        <v>39629</v>
      </c>
      <c r="K5604" s="4">
        <v>915</v>
      </c>
      <c r="L5604" s="1" t="s">
        <v>146</v>
      </c>
      <c r="M5604" s="1" t="s">
        <v>132</v>
      </c>
      <c r="N5604" s="1" t="s">
        <v>167</v>
      </c>
      <c r="O5604" s="1" t="s">
        <v>93</v>
      </c>
      <c r="P5604">
        <v>30</v>
      </c>
      <c r="Q5604">
        <v>75000</v>
      </c>
      <c r="R5604">
        <v>900750</v>
      </c>
      <c r="S5604">
        <v>12.01</v>
      </c>
      <c r="T5604">
        <v>0.4</v>
      </c>
      <c r="U5604">
        <f t="shared" si="1705"/>
        <v>900750</v>
      </c>
      <c r="V5604">
        <f t="shared" si="1706"/>
        <v>2250000</v>
      </c>
      <c r="W5604" s="1" t="s">
        <v>155</v>
      </c>
      <c r="X5604" s="1" t="s">
        <v>1236</v>
      </c>
      <c r="Y5604" s="1" t="s">
        <v>156</v>
      </c>
      <c r="Z5604" s="3">
        <v>12500</v>
      </c>
      <c r="AA5604" s="4">
        <f t="shared" si="1710"/>
        <v>15566</v>
      </c>
      <c r="AB5604" s="4">
        <f t="shared" si="1712"/>
        <v>10475.825206000001</v>
      </c>
      <c r="AC5604" s="4">
        <f t="shared" si="1713"/>
        <v>15566</v>
      </c>
      <c r="AD5604" s="4">
        <f t="shared" si="1711"/>
        <v>8540.25</v>
      </c>
      <c r="AE5604" s="4">
        <v>15566</v>
      </c>
      <c r="AF5604" s="4">
        <v>15566</v>
      </c>
      <c r="AG5604" s="4">
        <f>AE5604</f>
        <v>15566</v>
      </c>
      <c r="AI5604" t="e">
        <f t="shared" si="1707"/>
        <v>#N/A</v>
      </c>
      <c r="AJ5604">
        <v>9330</v>
      </c>
      <c r="AK5604" s="2">
        <v>9330</v>
      </c>
      <c r="AL5604" s="2">
        <f>AJ5604</f>
        <v>9330</v>
      </c>
      <c r="AM5604" s="4"/>
      <c r="AN5604" t="e">
        <f>VLOOKUP([1]!Tabelle13[[#This Row],[Vlookup this ID for freight costs]],$AL$2:$AL$6811,2,FALSE)</f>
        <v>#REF!</v>
      </c>
      <c r="AP5604">
        <v>1441.2</v>
      </c>
      <c r="AQ5604">
        <v>1441.2</v>
      </c>
      <c r="AR5604" s="4">
        <v>30</v>
      </c>
      <c r="AS5604" s="4">
        <v>6</v>
      </c>
      <c r="AT5604" s="4">
        <v>2008</v>
      </c>
      <c r="AU5604" s="4">
        <v>30</v>
      </c>
      <c r="AV5604" s="4">
        <v>6</v>
      </c>
      <c r="AW5604" s="4">
        <v>2008</v>
      </c>
      <c r="AX5604" t="str">
        <f t="shared" si="1708"/>
        <v>No Delay</v>
      </c>
      <c r="AY5604">
        <f t="shared" si="1709"/>
        <v>0</v>
      </c>
    </row>
    <row r="5605" spans="1:51" x14ac:dyDescent="0.2">
      <c r="A5605" s="3">
        <v>12781</v>
      </c>
      <c r="B5605" s="1" t="s">
        <v>98</v>
      </c>
      <c r="C5605" s="1" t="s">
        <v>99</v>
      </c>
      <c r="D5605" s="1" t="s">
        <v>130</v>
      </c>
      <c r="E5605" s="1" t="s">
        <v>101</v>
      </c>
      <c r="F5605" s="1" t="s">
        <v>101</v>
      </c>
      <c r="G5605" s="13" t="s">
        <v>223</v>
      </c>
      <c r="H5605" s="12">
        <v>39629</v>
      </c>
      <c r="I5605" s="12" t="s">
        <v>223</v>
      </c>
      <c r="J5605" s="12">
        <v>39629</v>
      </c>
      <c r="K5605" s="4">
        <v>918</v>
      </c>
      <c r="L5605" s="1" t="s">
        <v>146</v>
      </c>
      <c r="M5605" s="1" t="s">
        <v>132</v>
      </c>
      <c r="N5605" s="1" t="s">
        <v>171</v>
      </c>
      <c r="O5605" s="1" t="s">
        <v>93</v>
      </c>
      <c r="P5605">
        <v>60</v>
      </c>
      <c r="Q5605">
        <v>8805</v>
      </c>
      <c r="R5605">
        <v>25622.55</v>
      </c>
      <c r="S5605">
        <v>2.91</v>
      </c>
      <c r="T5605">
        <v>0.05</v>
      </c>
      <c r="U5605">
        <f t="shared" si="1705"/>
        <v>25622.550000000003</v>
      </c>
      <c r="V5605">
        <f t="shared" si="1706"/>
        <v>528300</v>
      </c>
      <c r="W5605" s="1" t="s">
        <v>439</v>
      </c>
      <c r="X5605" s="1" t="s">
        <v>1236</v>
      </c>
      <c r="Y5605" s="1" t="s">
        <v>440</v>
      </c>
      <c r="Z5605" s="3">
        <v>11358</v>
      </c>
      <c r="AA5605" s="4">
        <f t="shared" si="1710"/>
        <v>15566</v>
      </c>
      <c r="AB5605" s="4">
        <f t="shared" si="1712"/>
        <v>3211.0695850000002</v>
      </c>
      <c r="AC5605" s="4">
        <f t="shared" si="1713"/>
        <v>15566</v>
      </c>
      <c r="AD5605" s="4">
        <f t="shared" si="1711"/>
        <v>15566</v>
      </c>
      <c r="AE5605" s="3" t="s">
        <v>2711</v>
      </c>
      <c r="AF5605" s="3">
        <v>15566</v>
      </c>
      <c r="AG5605" s="4">
        <f>AI5605</f>
        <v>15566</v>
      </c>
      <c r="AH5605" s="4">
        <v>12484</v>
      </c>
      <c r="AI5605">
        <f t="shared" si="1707"/>
        <v>15566</v>
      </c>
      <c r="AJ5605" t="s">
        <v>2711</v>
      </c>
      <c r="AK5605" s="2">
        <v>9330</v>
      </c>
      <c r="AL5605" s="2">
        <f>AN5605</f>
        <v>9330</v>
      </c>
      <c r="AM5605" s="4">
        <v>12484</v>
      </c>
      <c r="AN5605">
        <f>INDEX($AJ$2:$AJ$6811,MATCH(AM5605,$A$2:$A$6811,0))</f>
        <v>9330</v>
      </c>
      <c r="AP5605">
        <v>41</v>
      </c>
      <c r="AQ5605">
        <v>41</v>
      </c>
      <c r="AR5605" s="4">
        <v>30</v>
      </c>
      <c r="AS5605" s="4">
        <v>6</v>
      </c>
      <c r="AT5605" s="4">
        <v>2008</v>
      </c>
      <c r="AU5605" s="4">
        <v>30</v>
      </c>
      <c r="AV5605" s="4">
        <v>6</v>
      </c>
      <c r="AW5605" s="4">
        <v>2008</v>
      </c>
      <c r="AX5605" t="str">
        <f t="shared" si="1708"/>
        <v>No Delay</v>
      </c>
      <c r="AY5605">
        <f t="shared" si="1709"/>
        <v>0</v>
      </c>
    </row>
    <row r="5606" spans="1:51" x14ac:dyDescent="0.2">
      <c r="A5606" s="3">
        <v>86718</v>
      </c>
      <c r="B5606" s="1" t="s">
        <v>50</v>
      </c>
      <c r="C5606" s="1" t="s">
        <v>51</v>
      </c>
      <c r="D5606" s="1" t="s">
        <v>130</v>
      </c>
      <c r="E5606" s="1" t="s">
        <v>101</v>
      </c>
      <c r="F5606" s="1" t="s">
        <v>101</v>
      </c>
      <c r="G5606" s="13" t="s">
        <v>1411</v>
      </c>
      <c r="H5606" s="12">
        <v>41880</v>
      </c>
      <c r="I5606" s="12" t="s">
        <v>407</v>
      </c>
      <c r="J5606" s="12">
        <v>41950</v>
      </c>
      <c r="K5606" s="4">
        <v>6108</v>
      </c>
      <c r="L5606" s="1" t="s">
        <v>146</v>
      </c>
      <c r="M5606" s="1" t="s">
        <v>132</v>
      </c>
      <c r="N5606" s="1" t="s">
        <v>154</v>
      </c>
      <c r="O5606" s="1" t="s">
        <v>93</v>
      </c>
      <c r="P5606">
        <v>60</v>
      </c>
      <c r="Q5606">
        <v>114324</v>
      </c>
      <c r="R5606">
        <v>927167.64</v>
      </c>
      <c r="S5606">
        <v>8.11</v>
      </c>
      <c r="T5606">
        <v>0.14000000000000001</v>
      </c>
      <c r="U5606">
        <f t="shared" si="1705"/>
        <v>927167.6399999999</v>
      </c>
      <c r="V5606">
        <f t="shared" si="1706"/>
        <v>6859440</v>
      </c>
      <c r="W5606" s="1" t="s">
        <v>204</v>
      </c>
      <c r="X5606" s="1" t="s">
        <v>1236</v>
      </c>
      <c r="Y5606" s="1" t="s">
        <v>205</v>
      </c>
      <c r="Z5606" s="3">
        <v>14749</v>
      </c>
      <c r="AA5606" s="4">
        <f t="shared" si="1710"/>
        <v>15659</v>
      </c>
      <c r="AB5606" s="4">
        <f t="shared" si="1712"/>
        <v>14791.547693200002</v>
      </c>
      <c r="AC5606" s="4">
        <f t="shared" si="1713"/>
        <v>15659</v>
      </c>
      <c r="AD5606" s="4">
        <f t="shared" si="1711"/>
        <v>15659</v>
      </c>
      <c r="AE5606" s="3" t="s">
        <v>2712</v>
      </c>
      <c r="AF5606" s="3">
        <v>15659</v>
      </c>
      <c r="AG5606" s="4">
        <f>AI5606</f>
        <v>15659</v>
      </c>
      <c r="AH5606" s="4">
        <v>85518</v>
      </c>
      <c r="AI5606">
        <f t="shared" si="1707"/>
        <v>15659</v>
      </c>
      <c r="AJ5606" t="s">
        <v>2712</v>
      </c>
      <c r="AK5606" s="2">
        <v>10925.34</v>
      </c>
      <c r="AL5606" s="2">
        <f>AN5606</f>
        <v>10925.34</v>
      </c>
      <c r="AM5606" s="4">
        <v>85518</v>
      </c>
      <c r="AN5606">
        <f>INDEX($AJ$2:$AJ$6811,MATCH(AM5606,$A$2:$A$6811,0))</f>
        <v>10925.34</v>
      </c>
      <c r="AP5606">
        <v>953.13</v>
      </c>
      <c r="AQ5606">
        <v>953.13</v>
      </c>
      <c r="AR5606" s="4">
        <v>29</v>
      </c>
      <c r="AS5606" s="4">
        <v>8</v>
      </c>
      <c r="AT5606" s="4">
        <v>2014</v>
      </c>
      <c r="AU5606" s="4">
        <v>7</v>
      </c>
      <c r="AV5606" s="4">
        <v>11</v>
      </c>
      <c r="AW5606" s="4">
        <v>2014</v>
      </c>
      <c r="AX5606" t="str">
        <f t="shared" si="1708"/>
        <v>Delay</v>
      </c>
      <c r="AY5606">
        <f t="shared" si="1709"/>
        <v>70</v>
      </c>
    </row>
    <row r="5607" spans="1:51" x14ac:dyDescent="0.2">
      <c r="A5607" s="3">
        <v>85518</v>
      </c>
      <c r="B5607" s="1" t="s">
        <v>50</v>
      </c>
      <c r="C5607" s="1" t="s">
        <v>51</v>
      </c>
      <c r="D5607" s="1" t="s">
        <v>130</v>
      </c>
      <c r="E5607" s="1" t="s">
        <v>101</v>
      </c>
      <c r="F5607" s="1" t="s">
        <v>101</v>
      </c>
      <c r="G5607" s="13" t="s">
        <v>1411</v>
      </c>
      <c r="H5607" s="12">
        <v>41880</v>
      </c>
      <c r="I5607" s="12" t="s">
        <v>407</v>
      </c>
      <c r="J5607" s="12">
        <v>41950</v>
      </c>
      <c r="K5607" s="4">
        <v>6098</v>
      </c>
      <c r="L5607" s="1" t="s">
        <v>146</v>
      </c>
      <c r="M5607" s="1" t="s">
        <v>132</v>
      </c>
      <c r="N5607" s="1" t="s">
        <v>275</v>
      </c>
      <c r="O5607" s="1" t="s">
        <v>93</v>
      </c>
      <c r="P5607">
        <v>60</v>
      </c>
      <c r="Q5607">
        <v>15000</v>
      </c>
      <c r="R5607">
        <v>97800</v>
      </c>
      <c r="S5607">
        <v>6.52</v>
      </c>
      <c r="T5607">
        <v>0.11</v>
      </c>
      <c r="U5607">
        <f t="shared" si="1705"/>
        <v>97800</v>
      </c>
      <c r="V5607">
        <f t="shared" si="1706"/>
        <v>900000</v>
      </c>
      <c r="W5607" s="1" t="s">
        <v>155</v>
      </c>
      <c r="X5607" s="1" t="s">
        <v>1236</v>
      </c>
      <c r="Y5607" s="1" t="s">
        <v>156</v>
      </c>
      <c r="Z5607" s="3">
        <v>14703</v>
      </c>
      <c r="AA5607" s="4">
        <f t="shared" si="1710"/>
        <v>15659</v>
      </c>
      <c r="AB5607" s="4">
        <f t="shared" si="1712"/>
        <v>3890.957206</v>
      </c>
      <c r="AC5607" s="4">
        <f t="shared" si="1713"/>
        <v>15659</v>
      </c>
      <c r="AD5607" s="4">
        <f t="shared" si="1711"/>
        <v>5090.0859971851851</v>
      </c>
      <c r="AE5607" s="4">
        <v>15659</v>
      </c>
      <c r="AF5607" s="4">
        <v>15659</v>
      </c>
      <c r="AG5607" s="4">
        <f>AE5607</f>
        <v>15659</v>
      </c>
      <c r="AI5607" t="e">
        <f t="shared" si="1707"/>
        <v>#N/A</v>
      </c>
      <c r="AJ5607">
        <v>10925.34</v>
      </c>
      <c r="AK5607" s="2">
        <v>10925.34</v>
      </c>
      <c r="AL5607" s="2">
        <f>AJ5607</f>
        <v>10925.34</v>
      </c>
      <c r="AM5607" s="4"/>
      <c r="AN5607" t="e">
        <f>VLOOKUP([1]!Tabelle13[[#This Row],[Vlookup this ID for freight costs]],$AL$2:$AL$6811,2,FALSE)</f>
        <v>#REF!</v>
      </c>
      <c r="AP5607">
        <v>100.54</v>
      </c>
      <c r="AQ5607">
        <v>100.54</v>
      </c>
      <c r="AR5607" s="4">
        <v>29</v>
      </c>
      <c r="AS5607" s="4">
        <v>8</v>
      </c>
      <c r="AT5607" s="4">
        <v>2014</v>
      </c>
      <c r="AU5607" s="4">
        <v>7</v>
      </c>
      <c r="AV5607" s="4">
        <v>11</v>
      </c>
      <c r="AW5607" s="4">
        <v>2014</v>
      </c>
      <c r="AX5607" t="str">
        <f t="shared" si="1708"/>
        <v>Delay</v>
      </c>
      <c r="AY5607">
        <f t="shared" si="1709"/>
        <v>70</v>
      </c>
    </row>
    <row r="5608" spans="1:51" x14ac:dyDescent="0.2">
      <c r="A5608" s="3">
        <v>86336</v>
      </c>
      <c r="B5608" s="1" t="s">
        <v>50</v>
      </c>
      <c r="C5608" s="1" t="s">
        <v>51</v>
      </c>
      <c r="D5608" s="1" t="s">
        <v>130</v>
      </c>
      <c r="E5608" s="1" t="s">
        <v>101</v>
      </c>
      <c r="F5608" s="1" t="s">
        <v>101</v>
      </c>
      <c r="G5608" s="13" t="s">
        <v>2207</v>
      </c>
      <c r="H5608" s="12">
        <v>40466</v>
      </c>
      <c r="I5608" s="12" t="s">
        <v>2284</v>
      </c>
      <c r="J5608" s="12">
        <v>40480</v>
      </c>
      <c r="K5608" s="4">
        <v>2815</v>
      </c>
      <c r="L5608" s="1" t="s">
        <v>146</v>
      </c>
      <c r="M5608" s="1" t="s">
        <v>132</v>
      </c>
      <c r="N5608" s="1" t="s">
        <v>154</v>
      </c>
      <c r="O5608" s="1" t="s">
        <v>93</v>
      </c>
      <c r="P5608">
        <v>60</v>
      </c>
      <c r="Q5608">
        <v>71449</v>
      </c>
      <c r="R5608">
        <v>801657.78</v>
      </c>
      <c r="S5608">
        <v>11.22</v>
      </c>
      <c r="T5608">
        <v>0.19</v>
      </c>
      <c r="U5608">
        <f t="shared" si="1705"/>
        <v>801657.78</v>
      </c>
      <c r="V5608">
        <f t="shared" si="1706"/>
        <v>4286940</v>
      </c>
      <c r="W5608" s="1" t="s">
        <v>155</v>
      </c>
      <c r="X5608" s="1" t="s">
        <v>1236</v>
      </c>
      <c r="Y5608" s="1" t="s">
        <v>156</v>
      </c>
      <c r="Z5608" s="3">
        <v>14703</v>
      </c>
      <c r="AA5608" s="4">
        <f t="shared" si="1710"/>
        <v>15664</v>
      </c>
      <c r="AB5608" s="4">
        <f t="shared" si="1712"/>
        <v>10086.1107682</v>
      </c>
      <c r="AC5608" s="4">
        <f t="shared" si="1713"/>
        <v>15664</v>
      </c>
      <c r="AD5608" s="4">
        <f t="shared" si="1711"/>
        <v>15664</v>
      </c>
      <c r="AE5608" s="3" t="s">
        <v>2713</v>
      </c>
      <c r="AF5608" s="3">
        <v>15664</v>
      </c>
      <c r="AG5608" s="4">
        <f>AI5608</f>
        <v>15664</v>
      </c>
      <c r="AH5608" s="4">
        <v>85708</v>
      </c>
      <c r="AI5608">
        <f t="shared" si="1707"/>
        <v>15664</v>
      </c>
      <c r="AJ5608" t="s">
        <v>2713</v>
      </c>
      <c r="AK5608" s="2">
        <v>11884.42</v>
      </c>
      <c r="AL5608" s="2">
        <f>AN5608</f>
        <v>11884.42</v>
      </c>
      <c r="AM5608" s="4">
        <v>85708</v>
      </c>
      <c r="AN5608">
        <f>INDEX($AJ$2:$AJ$6811,MATCH(AM5608,$A$2:$A$6811,0))</f>
        <v>11884.42</v>
      </c>
      <c r="AP5608">
        <v>1728.37</v>
      </c>
      <c r="AQ5608">
        <v>1728.37</v>
      </c>
      <c r="AR5608" s="4">
        <v>15</v>
      </c>
      <c r="AS5608" s="4">
        <v>10</v>
      </c>
      <c r="AT5608" s="4">
        <v>2010</v>
      </c>
      <c r="AU5608" s="4">
        <v>29</v>
      </c>
      <c r="AV5608" s="4">
        <v>10</v>
      </c>
      <c r="AW5608" s="4">
        <v>2010</v>
      </c>
      <c r="AX5608" t="str">
        <f t="shared" si="1708"/>
        <v>Delay</v>
      </c>
      <c r="AY5608">
        <f t="shared" si="1709"/>
        <v>14</v>
      </c>
    </row>
    <row r="5609" spans="1:51" x14ac:dyDescent="0.2">
      <c r="A5609" s="3">
        <v>85708</v>
      </c>
      <c r="B5609" s="1" t="s">
        <v>50</v>
      </c>
      <c r="C5609" s="1" t="s">
        <v>51</v>
      </c>
      <c r="D5609" s="1" t="s">
        <v>130</v>
      </c>
      <c r="E5609" s="1" t="s">
        <v>101</v>
      </c>
      <c r="F5609" s="1" t="s">
        <v>101</v>
      </c>
      <c r="G5609" s="13" t="s">
        <v>2207</v>
      </c>
      <c r="H5609" s="12">
        <v>40466</v>
      </c>
      <c r="I5609" s="12" t="s">
        <v>2284</v>
      </c>
      <c r="J5609" s="12">
        <v>40480</v>
      </c>
      <c r="K5609" s="4">
        <v>2814</v>
      </c>
      <c r="L5609" s="1" t="s">
        <v>146</v>
      </c>
      <c r="M5609" s="1" t="s">
        <v>132</v>
      </c>
      <c r="N5609" s="1" t="s">
        <v>154</v>
      </c>
      <c r="O5609" s="1" t="s">
        <v>93</v>
      </c>
      <c r="P5609">
        <v>60</v>
      </c>
      <c r="Q5609">
        <v>48551</v>
      </c>
      <c r="R5609">
        <v>544742.22</v>
      </c>
      <c r="S5609">
        <v>11.22</v>
      </c>
      <c r="T5609">
        <v>0.19</v>
      </c>
      <c r="U5609">
        <f t="shared" si="1705"/>
        <v>544742.22000000009</v>
      </c>
      <c r="V5609">
        <f t="shared" si="1706"/>
        <v>2913060</v>
      </c>
      <c r="W5609" s="1" t="s">
        <v>160</v>
      </c>
      <c r="X5609" s="1" t="s">
        <v>1236</v>
      </c>
      <c r="Y5609" s="1" t="s">
        <v>161</v>
      </c>
      <c r="Z5609" s="3">
        <v>14186</v>
      </c>
      <c r="AA5609" s="4">
        <f t="shared" si="1710"/>
        <v>15664</v>
      </c>
      <c r="AB5609" s="4">
        <f t="shared" si="1712"/>
        <v>7573.1056437999996</v>
      </c>
      <c r="AC5609" s="4">
        <f t="shared" si="1713"/>
        <v>15664</v>
      </c>
      <c r="AD5609" s="4">
        <f t="shared" si="1711"/>
        <v>15002</v>
      </c>
      <c r="AE5609" s="4">
        <v>15664</v>
      </c>
      <c r="AF5609" s="4">
        <v>15664</v>
      </c>
      <c r="AG5609" s="4">
        <f>AE5609</f>
        <v>15664</v>
      </c>
      <c r="AI5609" t="e">
        <f t="shared" si="1707"/>
        <v>#N/A</v>
      </c>
      <c r="AJ5609">
        <v>11884.42</v>
      </c>
      <c r="AK5609" s="2">
        <v>11884.42</v>
      </c>
      <c r="AL5609" s="2">
        <f>AJ5609</f>
        <v>11884.42</v>
      </c>
      <c r="AM5609" s="4"/>
      <c r="AN5609" t="e">
        <f>VLOOKUP([1]!Tabelle13[[#This Row],[Vlookup this ID for freight costs]],$AL$2:$AL$6811,2,FALSE)</f>
        <v>#REF!</v>
      </c>
      <c r="AP5609">
        <v>1174.46</v>
      </c>
      <c r="AQ5609">
        <v>1174.46</v>
      </c>
      <c r="AR5609" s="4">
        <v>15</v>
      </c>
      <c r="AS5609" s="4">
        <v>10</v>
      </c>
      <c r="AT5609" s="4">
        <v>2010</v>
      </c>
      <c r="AU5609" s="4">
        <v>29</v>
      </c>
      <c r="AV5609" s="4">
        <v>10</v>
      </c>
      <c r="AW5609" s="4">
        <v>2010</v>
      </c>
      <c r="AX5609" t="str">
        <f t="shared" si="1708"/>
        <v>Delay</v>
      </c>
      <c r="AY5609">
        <f t="shared" si="1709"/>
        <v>14</v>
      </c>
    </row>
    <row r="5610" spans="1:51" x14ac:dyDescent="0.2">
      <c r="A5610" s="3">
        <v>57257</v>
      </c>
      <c r="B5610" s="1" t="s">
        <v>168</v>
      </c>
      <c r="C5610" s="1" t="s">
        <v>150</v>
      </c>
      <c r="D5610" s="1" t="s">
        <v>100</v>
      </c>
      <c r="E5610" s="1" t="s">
        <v>253</v>
      </c>
      <c r="F5610" s="1" t="s">
        <v>253</v>
      </c>
      <c r="G5610" s="13" t="s">
        <v>820</v>
      </c>
      <c r="H5610" s="12">
        <v>40527</v>
      </c>
      <c r="I5610" s="12" t="s">
        <v>2107</v>
      </c>
      <c r="J5610" s="12">
        <v>40585</v>
      </c>
      <c r="K5610" s="4">
        <v>2997</v>
      </c>
      <c r="L5610" s="1" t="s">
        <v>146</v>
      </c>
      <c r="M5610" s="1" t="s">
        <v>1210</v>
      </c>
      <c r="N5610" s="1" t="s">
        <v>171</v>
      </c>
      <c r="O5610" s="1" t="s">
        <v>93</v>
      </c>
      <c r="P5610">
        <v>60</v>
      </c>
      <c r="Q5610">
        <v>122743</v>
      </c>
      <c r="R5610">
        <v>303175.21000000002</v>
      </c>
      <c r="S5610">
        <v>2.4700000000000002</v>
      </c>
      <c r="T5610">
        <v>0.04</v>
      </c>
      <c r="U5610">
        <f t="shared" si="1705"/>
        <v>303175.21000000002</v>
      </c>
      <c r="V5610">
        <f t="shared" si="1706"/>
        <v>7364580</v>
      </c>
      <c r="W5610" s="1" t="s">
        <v>197</v>
      </c>
      <c r="X5610" s="1" t="s">
        <v>1236</v>
      </c>
      <c r="Y5610" s="1" t="s">
        <v>3082</v>
      </c>
      <c r="Z5610" s="3">
        <v>15488</v>
      </c>
      <c r="AA5610" s="4">
        <f>AB5610</f>
        <v>15715.464754000001</v>
      </c>
      <c r="AB5610" s="2">
        <f>2245.156962+0.109744*Q5610</f>
        <v>15715.464754000001</v>
      </c>
      <c r="AC5610" s="4">
        <f>AD5610</f>
        <v>15715.464754000001</v>
      </c>
      <c r="AD5610" s="4">
        <f t="shared" si="1711"/>
        <v>15715.464754000001</v>
      </c>
      <c r="AE5610" s="4" t="s">
        <v>62</v>
      </c>
      <c r="AG5610" s="4" t="str">
        <f>AE5610</f>
        <v>Weight Captured Separately</v>
      </c>
      <c r="AI5610" t="e">
        <f t="shared" si="1707"/>
        <v>#N/A</v>
      </c>
      <c r="AJ5610" t="s">
        <v>81</v>
      </c>
      <c r="AK5610" s="2"/>
      <c r="AL5610" s="2" t="str">
        <f>AJ5610</f>
        <v>Freight Included in Commodity Cost</v>
      </c>
      <c r="AM5610" s="4"/>
      <c r="AN5610" t="e">
        <f>VLOOKUP([1]!Tabelle13[[#This Row],[Vlookup this ID for freight costs]],$AL$2:$AL$6811,2,FALSE)</f>
        <v>#REF!</v>
      </c>
      <c r="AO5610">
        <f>IF(AK:AK="",AC:AC*6.242+1.383 -2.844 + 3.145 -2.265  -2.026,AK:AK)</f>
        <v>98093.32399446801</v>
      </c>
      <c r="AP5610">
        <v>653.65</v>
      </c>
      <c r="AQ5610">
        <v>653.65</v>
      </c>
      <c r="AR5610" s="4">
        <v>15</v>
      </c>
      <c r="AS5610" s="4">
        <v>12</v>
      </c>
      <c r="AT5610" s="4">
        <v>2010</v>
      </c>
      <c r="AU5610" s="4">
        <v>11</v>
      </c>
      <c r="AV5610" s="4">
        <v>2</v>
      </c>
      <c r="AW5610" s="4">
        <v>2011</v>
      </c>
      <c r="AX5610" t="str">
        <f t="shared" si="1708"/>
        <v>Delay</v>
      </c>
      <c r="AY5610">
        <f t="shared" si="1709"/>
        <v>58</v>
      </c>
    </row>
    <row r="5611" spans="1:51" x14ac:dyDescent="0.2">
      <c r="A5611" s="3">
        <v>83879</v>
      </c>
      <c r="B5611" s="1" t="s">
        <v>151</v>
      </c>
      <c r="C5611" s="1" t="s">
        <v>65</v>
      </c>
      <c r="D5611" s="1" t="s">
        <v>130</v>
      </c>
      <c r="E5611" s="1" t="s">
        <v>152</v>
      </c>
      <c r="F5611" s="1" t="s">
        <v>152</v>
      </c>
      <c r="G5611" s="13" t="s">
        <v>1154</v>
      </c>
      <c r="H5611" s="12">
        <v>42063</v>
      </c>
      <c r="I5611" s="12" t="s">
        <v>2001</v>
      </c>
      <c r="J5611" s="12">
        <v>42024</v>
      </c>
      <c r="K5611" s="4">
        <v>6210</v>
      </c>
      <c r="L5611" s="1" t="s">
        <v>146</v>
      </c>
      <c r="M5611" s="1" t="s">
        <v>132</v>
      </c>
      <c r="N5611" s="1" t="s">
        <v>1524</v>
      </c>
      <c r="O5611" s="1" t="s">
        <v>93</v>
      </c>
      <c r="P5611">
        <v>30</v>
      </c>
      <c r="Q5611">
        <v>117112</v>
      </c>
      <c r="R5611">
        <v>1143013.1200000001</v>
      </c>
      <c r="S5611">
        <v>9.76</v>
      </c>
      <c r="T5611">
        <v>0.33</v>
      </c>
      <c r="U5611">
        <f t="shared" si="1705"/>
        <v>1143013.1199999999</v>
      </c>
      <c r="V5611">
        <f t="shared" si="1706"/>
        <v>3513360</v>
      </c>
      <c r="W5611" s="1" t="s">
        <v>179</v>
      </c>
      <c r="X5611" s="1" t="s">
        <v>1236</v>
      </c>
      <c r="Y5611" s="1" t="s">
        <v>156</v>
      </c>
      <c r="Z5611" s="3">
        <v>7726</v>
      </c>
      <c r="AA5611" s="4">
        <f t="shared" si="1710"/>
        <v>15735</v>
      </c>
      <c r="AB5611" s="4">
        <f t="shared" ref="AB5611:AB5616" si="1714" xml:space="preserve"> 2244.740206  + 0.1097478*Q5611</f>
        <v>15097.5245596</v>
      </c>
      <c r="AC5611" s="4">
        <f t="shared" ref="AC5611:AC5616" si="1715">AF5611</f>
        <v>15735</v>
      </c>
      <c r="AD5611" s="4">
        <f t="shared" si="1711"/>
        <v>15735</v>
      </c>
      <c r="AE5611" s="4">
        <v>15735</v>
      </c>
      <c r="AF5611" s="4">
        <v>15735</v>
      </c>
      <c r="AG5611" s="4">
        <f>AE5611</f>
        <v>15735</v>
      </c>
      <c r="AI5611" t="e">
        <f t="shared" si="1707"/>
        <v>#N/A</v>
      </c>
      <c r="AJ5611">
        <v>37929</v>
      </c>
      <c r="AK5611" s="2">
        <v>37929</v>
      </c>
      <c r="AL5611" s="2">
        <f>AJ5611</f>
        <v>37929</v>
      </c>
      <c r="AM5611" s="4"/>
      <c r="AN5611" t="e">
        <f>VLOOKUP([1]!Tabelle13[[#This Row],[Vlookup this ID for freight costs]],$AL$2:$AL$6811,2,FALSE)</f>
        <v>#REF!</v>
      </c>
      <c r="AP5611">
        <v>1175.02</v>
      </c>
      <c r="AQ5611">
        <v>1175.02</v>
      </c>
      <c r="AR5611" s="4">
        <v>28</v>
      </c>
      <c r="AS5611" s="4">
        <v>2</v>
      </c>
      <c r="AT5611" s="4">
        <v>2015</v>
      </c>
      <c r="AU5611" s="4">
        <v>20</v>
      </c>
      <c r="AV5611" s="4">
        <v>1</v>
      </c>
      <c r="AW5611" s="4">
        <v>2015</v>
      </c>
      <c r="AX5611" t="str">
        <f t="shared" si="1708"/>
        <v>No Delay</v>
      </c>
      <c r="AY5611">
        <f t="shared" si="1709"/>
        <v>0</v>
      </c>
    </row>
    <row r="5612" spans="1:51" x14ac:dyDescent="0.2">
      <c r="A5612" s="3">
        <v>82397</v>
      </c>
      <c r="B5612" s="1" t="s">
        <v>50</v>
      </c>
      <c r="C5612" s="1" t="s">
        <v>51</v>
      </c>
      <c r="D5612" s="1" t="s">
        <v>130</v>
      </c>
      <c r="E5612" s="1" t="s">
        <v>101</v>
      </c>
      <c r="F5612" s="1" t="s">
        <v>101</v>
      </c>
      <c r="G5612" s="13" t="s">
        <v>1059</v>
      </c>
      <c r="H5612" s="12">
        <v>40849</v>
      </c>
      <c r="I5612" s="12" t="s">
        <v>1059</v>
      </c>
      <c r="J5612" s="12">
        <v>40849</v>
      </c>
      <c r="K5612" s="4">
        <v>3555</v>
      </c>
      <c r="L5612" s="1" t="s">
        <v>146</v>
      </c>
      <c r="M5612" s="1" t="s">
        <v>132</v>
      </c>
      <c r="N5612" s="1" t="s">
        <v>154</v>
      </c>
      <c r="O5612" s="1" t="s">
        <v>93</v>
      </c>
      <c r="P5612">
        <v>60</v>
      </c>
      <c r="Q5612">
        <v>119098</v>
      </c>
      <c r="R5612">
        <v>1336279.56</v>
      </c>
      <c r="S5612">
        <v>11.22</v>
      </c>
      <c r="T5612">
        <v>0.19</v>
      </c>
      <c r="U5612">
        <f t="shared" si="1705"/>
        <v>1336279.56</v>
      </c>
      <c r="V5612">
        <f t="shared" si="1706"/>
        <v>7145880</v>
      </c>
      <c r="W5612" s="1" t="s">
        <v>155</v>
      </c>
      <c r="X5612" s="1" t="s">
        <v>1236</v>
      </c>
      <c r="Y5612" s="1" t="s">
        <v>156</v>
      </c>
      <c r="Z5612" s="3">
        <v>14703</v>
      </c>
      <c r="AA5612" s="4">
        <f t="shared" si="1710"/>
        <v>15808</v>
      </c>
      <c r="AB5612" s="4">
        <f t="shared" si="1714"/>
        <v>15315.4836904</v>
      </c>
      <c r="AC5612" s="4">
        <f t="shared" si="1715"/>
        <v>15808</v>
      </c>
      <c r="AD5612" s="4">
        <f t="shared" si="1711"/>
        <v>15808</v>
      </c>
      <c r="AE5612" s="4">
        <v>15808</v>
      </c>
      <c r="AF5612" s="4">
        <v>15808</v>
      </c>
      <c r="AG5612" s="4">
        <f>AE5612</f>
        <v>15808</v>
      </c>
      <c r="AI5612" t="e">
        <f t="shared" si="1707"/>
        <v>#N/A</v>
      </c>
      <c r="AJ5612">
        <v>11969.68</v>
      </c>
      <c r="AK5612" s="2">
        <v>11969.68</v>
      </c>
      <c r="AL5612" s="2">
        <f>AJ5612</f>
        <v>11969.68</v>
      </c>
      <c r="AM5612" s="4"/>
      <c r="AN5612" t="e">
        <f>VLOOKUP([1]!Tabelle13[[#This Row],[Vlookup this ID for freight costs]],$AL$2:$AL$6811,2,FALSE)</f>
        <v>#REF!</v>
      </c>
      <c r="AP5612">
        <v>2204.86</v>
      </c>
      <c r="AQ5612">
        <v>2204.86</v>
      </c>
      <c r="AR5612" s="4">
        <v>2</v>
      </c>
      <c r="AS5612" s="4">
        <v>11</v>
      </c>
      <c r="AT5612" s="4">
        <v>2011</v>
      </c>
      <c r="AU5612" s="4">
        <v>2</v>
      </c>
      <c r="AV5612" s="4">
        <v>11</v>
      </c>
      <c r="AW5612" s="4">
        <v>2011</v>
      </c>
      <c r="AX5612" t="str">
        <f t="shared" si="1708"/>
        <v>No Delay</v>
      </c>
      <c r="AY5612">
        <f t="shared" si="1709"/>
        <v>0</v>
      </c>
    </row>
    <row r="5613" spans="1:51" x14ac:dyDescent="0.2">
      <c r="A5613" s="3">
        <v>84355</v>
      </c>
      <c r="B5613" s="1" t="s">
        <v>50</v>
      </c>
      <c r="C5613" s="1" t="s">
        <v>51</v>
      </c>
      <c r="D5613" s="1" t="s">
        <v>130</v>
      </c>
      <c r="E5613" s="1" t="s">
        <v>101</v>
      </c>
      <c r="F5613" s="1" t="s">
        <v>101</v>
      </c>
      <c r="G5613" s="13" t="s">
        <v>2194</v>
      </c>
      <c r="H5613" s="12">
        <v>41793</v>
      </c>
      <c r="I5613" s="12" t="s">
        <v>500</v>
      </c>
      <c r="J5613" s="12">
        <v>41801</v>
      </c>
      <c r="K5613" s="4">
        <v>5524</v>
      </c>
      <c r="L5613" s="1" t="s">
        <v>146</v>
      </c>
      <c r="M5613" s="1" t="s">
        <v>132</v>
      </c>
      <c r="N5613" s="1" t="s">
        <v>154</v>
      </c>
      <c r="O5613" s="1" t="s">
        <v>93</v>
      </c>
      <c r="P5613">
        <v>60</v>
      </c>
      <c r="Q5613">
        <v>100000</v>
      </c>
      <c r="R5613">
        <v>811000</v>
      </c>
      <c r="S5613">
        <v>8.11</v>
      </c>
      <c r="T5613">
        <v>0.14000000000000001</v>
      </c>
      <c r="U5613">
        <f t="shared" si="1705"/>
        <v>811000</v>
      </c>
      <c r="V5613">
        <f t="shared" si="1706"/>
        <v>6000000</v>
      </c>
      <c r="W5613" s="1" t="s">
        <v>179</v>
      </c>
      <c r="X5613" s="1" t="s">
        <v>1236</v>
      </c>
      <c r="Y5613" s="1" t="s">
        <v>156</v>
      </c>
      <c r="Z5613" s="3">
        <v>14703</v>
      </c>
      <c r="AA5613" s="4">
        <f t="shared" si="1710"/>
        <v>15942</v>
      </c>
      <c r="AB5613" s="4">
        <f t="shared" si="1714"/>
        <v>13219.520206000001</v>
      </c>
      <c r="AC5613" s="4">
        <f t="shared" si="1715"/>
        <v>15942</v>
      </c>
      <c r="AD5613" s="4">
        <f t="shared" si="1711"/>
        <v>22977.692307692309</v>
      </c>
      <c r="AE5613" s="3" t="s">
        <v>2714</v>
      </c>
      <c r="AF5613" s="3">
        <v>15942</v>
      </c>
      <c r="AG5613" s="4">
        <f>AI5613</f>
        <v>15942</v>
      </c>
      <c r="AH5613" s="4">
        <v>83782</v>
      </c>
      <c r="AI5613">
        <f t="shared" si="1707"/>
        <v>15942</v>
      </c>
      <c r="AJ5613" t="s">
        <v>2714</v>
      </c>
      <c r="AK5613" s="2">
        <v>4768.0600000000004</v>
      </c>
      <c r="AL5613" s="2">
        <f>AN5613</f>
        <v>4768.0600000000004</v>
      </c>
      <c r="AM5613" s="4">
        <v>83782</v>
      </c>
      <c r="AN5613">
        <f>INDEX($AJ$2:$AJ$6811,MATCH(AM5613,$A$2:$A$6811,0))</f>
        <v>4768.0600000000004</v>
      </c>
      <c r="AP5613">
        <v>833.71</v>
      </c>
      <c r="AQ5613">
        <v>833.71</v>
      </c>
      <c r="AR5613" s="4">
        <v>3</v>
      </c>
      <c r="AS5613" s="4">
        <v>6</v>
      </c>
      <c r="AT5613" s="4">
        <v>2014</v>
      </c>
      <c r="AU5613" s="4">
        <v>11</v>
      </c>
      <c r="AV5613" s="4">
        <v>6</v>
      </c>
      <c r="AW5613" s="4">
        <v>2014</v>
      </c>
      <c r="AX5613" t="str">
        <f t="shared" si="1708"/>
        <v>Delay</v>
      </c>
      <c r="AY5613">
        <f t="shared" si="1709"/>
        <v>8</v>
      </c>
    </row>
    <row r="5614" spans="1:51" x14ac:dyDescent="0.2">
      <c r="A5614" s="3">
        <v>83783</v>
      </c>
      <c r="B5614" s="1" t="s">
        <v>50</v>
      </c>
      <c r="C5614" s="1" t="s">
        <v>51</v>
      </c>
      <c r="D5614" s="1" t="s">
        <v>130</v>
      </c>
      <c r="E5614" s="1" t="s">
        <v>101</v>
      </c>
      <c r="F5614" s="1" t="s">
        <v>101</v>
      </c>
      <c r="G5614" s="13" t="s">
        <v>2194</v>
      </c>
      <c r="H5614" s="12">
        <v>41793</v>
      </c>
      <c r="I5614" s="12" t="s">
        <v>500</v>
      </c>
      <c r="J5614" s="12">
        <v>41801</v>
      </c>
      <c r="K5614" s="4">
        <v>5522</v>
      </c>
      <c r="L5614" s="1" t="s">
        <v>146</v>
      </c>
      <c r="M5614" s="1" t="s">
        <v>132</v>
      </c>
      <c r="N5614" s="1" t="s">
        <v>392</v>
      </c>
      <c r="O5614" s="1" t="s">
        <v>393</v>
      </c>
      <c r="P5614">
        <v>120</v>
      </c>
      <c r="Q5614">
        <v>10040</v>
      </c>
      <c r="R5614">
        <v>189756</v>
      </c>
      <c r="S5614">
        <v>18.899999999999999</v>
      </c>
      <c r="T5614">
        <v>0.16</v>
      </c>
      <c r="U5614">
        <f t="shared" si="1705"/>
        <v>189756</v>
      </c>
      <c r="V5614">
        <f t="shared" si="1706"/>
        <v>1204800</v>
      </c>
      <c r="W5614" s="1" t="s">
        <v>394</v>
      </c>
      <c r="X5614" s="1" t="s">
        <v>112</v>
      </c>
      <c r="Y5614" s="1" t="s">
        <v>112</v>
      </c>
      <c r="Z5614" s="3">
        <v>12465</v>
      </c>
      <c r="AA5614" s="4">
        <f t="shared" si="1710"/>
        <v>15942</v>
      </c>
      <c r="AB5614" s="4">
        <f t="shared" si="1714"/>
        <v>3346.6081180000001</v>
      </c>
      <c r="AC5614" s="4">
        <f t="shared" si="1715"/>
        <v>15942</v>
      </c>
      <c r="AD5614" s="4">
        <f t="shared" si="1711"/>
        <v>15942</v>
      </c>
      <c r="AE5614" s="3" t="s">
        <v>2714</v>
      </c>
      <c r="AF5614" s="3">
        <v>15942</v>
      </c>
      <c r="AG5614" s="4">
        <f>AI5614</f>
        <v>15942</v>
      </c>
      <c r="AH5614" s="4">
        <v>83782</v>
      </c>
      <c r="AI5614">
        <f t="shared" si="1707"/>
        <v>15942</v>
      </c>
      <c r="AJ5614" t="s">
        <v>2714</v>
      </c>
      <c r="AK5614" s="2">
        <v>4768.0600000000004</v>
      </c>
      <c r="AL5614" s="2">
        <f>AN5614</f>
        <v>4768.0600000000004</v>
      </c>
      <c r="AM5614" s="4">
        <v>83782</v>
      </c>
      <c r="AN5614">
        <f>INDEX($AJ$2:$AJ$6811,MATCH(AM5614,$A$2:$A$6811,0))</f>
        <v>4768.0600000000004</v>
      </c>
      <c r="AP5614">
        <v>195.07</v>
      </c>
      <c r="AQ5614">
        <v>195.07</v>
      </c>
      <c r="AR5614" s="4">
        <v>3</v>
      </c>
      <c r="AS5614" s="4">
        <v>6</v>
      </c>
      <c r="AT5614" s="4">
        <v>2014</v>
      </c>
      <c r="AU5614" s="4">
        <v>11</v>
      </c>
      <c r="AV5614" s="4">
        <v>6</v>
      </c>
      <c r="AW5614" s="4">
        <v>2014</v>
      </c>
      <c r="AX5614" t="str">
        <f t="shared" si="1708"/>
        <v>Delay</v>
      </c>
      <c r="AY5614">
        <f t="shared" si="1709"/>
        <v>8</v>
      </c>
    </row>
    <row r="5615" spans="1:51" x14ac:dyDescent="0.2">
      <c r="A5615" s="3">
        <v>83782</v>
      </c>
      <c r="B5615" s="1" t="s">
        <v>50</v>
      </c>
      <c r="C5615" s="1" t="s">
        <v>51</v>
      </c>
      <c r="D5615" s="1" t="s">
        <v>130</v>
      </c>
      <c r="E5615" s="1" t="s">
        <v>101</v>
      </c>
      <c r="F5615" s="1" t="s">
        <v>101</v>
      </c>
      <c r="G5615" s="13" t="s">
        <v>2194</v>
      </c>
      <c r="H5615" s="12">
        <v>41793</v>
      </c>
      <c r="I5615" s="12" t="s">
        <v>500</v>
      </c>
      <c r="J5615" s="12">
        <v>41801</v>
      </c>
      <c r="K5615" s="4">
        <v>5521</v>
      </c>
      <c r="L5615" s="1" t="s">
        <v>146</v>
      </c>
      <c r="M5615" s="1" t="s">
        <v>132</v>
      </c>
      <c r="N5615" s="1" t="s">
        <v>163</v>
      </c>
      <c r="O5615" s="1" t="s">
        <v>93</v>
      </c>
      <c r="P5615">
        <v>60</v>
      </c>
      <c r="Q5615">
        <v>3386</v>
      </c>
      <c r="R5615">
        <v>38024.78</v>
      </c>
      <c r="S5615">
        <v>11.23</v>
      </c>
      <c r="T5615">
        <v>0.19</v>
      </c>
      <c r="U5615">
        <f t="shared" si="1705"/>
        <v>38024.78</v>
      </c>
      <c r="V5615">
        <f t="shared" si="1706"/>
        <v>203160</v>
      </c>
      <c r="W5615" s="1" t="s">
        <v>160</v>
      </c>
      <c r="X5615" s="1" t="s">
        <v>1236</v>
      </c>
      <c r="Y5615" s="1" t="s">
        <v>161</v>
      </c>
      <c r="Z5615" s="3">
        <v>14186</v>
      </c>
      <c r="AA5615" s="4">
        <f t="shared" si="1710"/>
        <v>15942</v>
      </c>
      <c r="AB5615" s="4">
        <f t="shared" si="1714"/>
        <v>2616.3462568</v>
      </c>
      <c r="AC5615" s="4">
        <f t="shared" si="1715"/>
        <v>15942</v>
      </c>
      <c r="AD5615" s="4">
        <f t="shared" si="1711"/>
        <v>5439.333333333333</v>
      </c>
      <c r="AE5615" s="4">
        <v>15942</v>
      </c>
      <c r="AF5615" s="4">
        <v>15942</v>
      </c>
      <c r="AG5615" s="4">
        <f>AE5615</f>
        <v>15942</v>
      </c>
      <c r="AI5615" t="e">
        <f t="shared" si="1707"/>
        <v>#N/A</v>
      </c>
      <c r="AJ5615">
        <v>4768.0600000000004</v>
      </c>
      <c r="AK5615" s="2">
        <v>4768.0600000000004</v>
      </c>
      <c r="AL5615" s="2">
        <f>AJ5615</f>
        <v>4768.0600000000004</v>
      </c>
      <c r="AM5615" s="4"/>
      <c r="AN5615" t="e">
        <f>VLOOKUP([1]!Tabelle13[[#This Row],[Vlookup this ID for freight costs]],$AL$2:$AL$6811,2,FALSE)</f>
        <v>#REF!</v>
      </c>
      <c r="AP5615">
        <v>39.090000000000003</v>
      </c>
      <c r="AQ5615">
        <v>39.090000000000003</v>
      </c>
      <c r="AR5615" s="4">
        <v>3</v>
      </c>
      <c r="AS5615" s="4">
        <v>6</v>
      </c>
      <c r="AT5615" s="4">
        <v>2014</v>
      </c>
      <c r="AU5615" s="4">
        <v>11</v>
      </c>
      <c r="AV5615" s="4">
        <v>6</v>
      </c>
      <c r="AW5615" s="4">
        <v>2014</v>
      </c>
      <c r="AX5615" t="str">
        <f t="shared" si="1708"/>
        <v>Delay</v>
      </c>
      <c r="AY5615">
        <f t="shared" si="1709"/>
        <v>8</v>
      </c>
    </row>
    <row r="5616" spans="1:51" x14ac:dyDescent="0.2">
      <c r="A5616" s="3">
        <v>86670</v>
      </c>
      <c r="B5616" s="1" t="s">
        <v>50</v>
      </c>
      <c r="C5616" s="1" t="s">
        <v>51</v>
      </c>
      <c r="D5616" s="1" t="s">
        <v>130</v>
      </c>
      <c r="E5616" s="1" t="s">
        <v>101</v>
      </c>
      <c r="F5616" s="1" t="s">
        <v>101</v>
      </c>
      <c r="G5616" s="13" t="s">
        <v>2194</v>
      </c>
      <c r="H5616" s="12">
        <v>41793</v>
      </c>
      <c r="I5616" s="12" t="s">
        <v>500</v>
      </c>
      <c r="J5616" s="12">
        <v>41801</v>
      </c>
      <c r="K5616" s="4">
        <v>5539</v>
      </c>
      <c r="L5616" s="1" t="s">
        <v>146</v>
      </c>
      <c r="M5616" s="1" t="s">
        <v>132</v>
      </c>
      <c r="N5616" s="1" t="s">
        <v>302</v>
      </c>
      <c r="O5616" s="1" t="s">
        <v>93</v>
      </c>
      <c r="P5616">
        <v>30</v>
      </c>
      <c r="Q5616">
        <v>640</v>
      </c>
      <c r="R5616">
        <v>2419.1999999999998</v>
      </c>
      <c r="S5616">
        <v>3.78</v>
      </c>
      <c r="T5616">
        <v>0.13</v>
      </c>
      <c r="U5616">
        <f t="shared" si="1705"/>
        <v>2419.1999999999998</v>
      </c>
      <c r="V5616">
        <f t="shared" si="1706"/>
        <v>19200</v>
      </c>
      <c r="W5616" s="1" t="s">
        <v>179</v>
      </c>
      <c r="X5616" s="1" t="s">
        <v>1236</v>
      </c>
      <c r="Y5616" s="1" t="s">
        <v>156</v>
      </c>
      <c r="Z5616" s="3">
        <v>14703</v>
      </c>
      <c r="AA5616" s="4">
        <f t="shared" si="1710"/>
        <v>15942</v>
      </c>
      <c r="AB5616" s="4">
        <f t="shared" si="1714"/>
        <v>2314.9787980000001</v>
      </c>
      <c r="AC5616" s="4">
        <f t="shared" si="1715"/>
        <v>15942</v>
      </c>
      <c r="AD5616" s="4">
        <f t="shared" si="1711"/>
        <v>3268.3919940000001</v>
      </c>
      <c r="AE5616" s="3" t="s">
        <v>2714</v>
      </c>
      <c r="AF5616" s="3">
        <v>15942</v>
      </c>
      <c r="AG5616" s="4">
        <f>AI5616</f>
        <v>15942</v>
      </c>
      <c r="AH5616" s="4">
        <v>83782</v>
      </c>
      <c r="AI5616">
        <f t="shared" si="1707"/>
        <v>15942</v>
      </c>
      <c r="AJ5616" t="s">
        <v>2714</v>
      </c>
      <c r="AK5616" s="2">
        <v>4768.0600000000004</v>
      </c>
      <c r="AL5616" s="2">
        <f>AN5616</f>
        <v>4768.0600000000004</v>
      </c>
      <c r="AM5616" s="4">
        <v>83782</v>
      </c>
      <c r="AN5616">
        <f>INDEX($AJ$2:$AJ$6811,MATCH(AM5616,$A$2:$A$6811,0))</f>
        <v>4768.0600000000004</v>
      </c>
      <c r="AP5616">
        <v>2.4900000000000002</v>
      </c>
      <c r="AQ5616">
        <v>2.4900000000000002</v>
      </c>
      <c r="AR5616" s="4">
        <v>3</v>
      </c>
      <c r="AS5616" s="4">
        <v>6</v>
      </c>
      <c r="AT5616" s="4">
        <v>2014</v>
      </c>
      <c r="AU5616" s="4">
        <v>11</v>
      </c>
      <c r="AV5616" s="4">
        <v>6</v>
      </c>
      <c r="AW5616" s="4">
        <v>2014</v>
      </c>
      <c r="AX5616" t="str">
        <f t="shared" si="1708"/>
        <v>Delay</v>
      </c>
      <c r="AY5616">
        <f t="shared" si="1709"/>
        <v>8</v>
      </c>
    </row>
    <row r="5617" spans="1:51" x14ac:dyDescent="0.2">
      <c r="A5617" s="3">
        <v>40923</v>
      </c>
      <c r="B5617" s="1" t="s">
        <v>168</v>
      </c>
      <c r="C5617" s="1" t="s">
        <v>150</v>
      </c>
      <c r="D5617" s="1" t="s">
        <v>100</v>
      </c>
      <c r="E5617" s="1" t="s">
        <v>253</v>
      </c>
      <c r="F5617" s="1" t="s">
        <v>253</v>
      </c>
      <c r="G5617" s="13" t="s">
        <v>1719</v>
      </c>
      <c r="H5617" s="12">
        <v>40659</v>
      </c>
      <c r="I5617" s="12" t="s">
        <v>2672</v>
      </c>
      <c r="J5617" s="12">
        <v>40689</v>
      </c>
      <c r="K5617" s="4">
        <v>3210</v>
      </c>
      <c r="L5617" s="1" t="s">
        <v>146</v>
      </c>
      <c r="M5617" s="1" t="s">
        <v>170</v>
      </c>
      <c r="N5617" s="1" t="s">
        <v>167</v>
      </c>
      <c r="O5617" s="1" t="s">
        <v>93</v>
      </c>
      <c r="P5617">
        <v>30</v>
      </c>
      <c r="Q5617">
        <v>125247</v>
      </c>
      <c r="R5617">
        <v>567368.91</v>
      </c>
      <c r="S5617">
        <v>4.53</v>
      </c>
      <c r="T5617">
        <v>0.15</v>
      </c>
      <c r="U5617">
        <f t="shared" si="1705"/>
        <v>567368.91</v>
      </c>
      <c r="V5617">
        <f t="shared" si="1706"/>
        <v>3757410</v>
      </c>
      <c r="W5617" s="1" t="s">
        <v>155</v>
      </c>
      <c r="X5617" s="1" t="s">
        <v>1236</v>
      </c>
      <c r="Y5617" s="1" t="s">
        <v>156</v>
      </c>
      <c r="Z5617" s="3">
        <v>8107</v>
      </c>
      <c r="AA5617" s="4">
        <f>AB5617</f>
        <v>15990.263729999999</v>
      </c>
      <c r="AB5617" s="2">
        <f>2245.156962+0.109744*Q5617</f>
        <v>15990.263729999999</v>
      </c>
      <c r="AC5617" s="4">
        <f>AD5617</f>
        <v>15990.263729999999</v>
      </c>
      <c r="AD5617" s="4">
        <f t="shared" si="1711"/>
        <v>15990.263729999999</v>
      </c>
      <c r="AE5617" s="4" t="s">
        <v>62</v>
      </c>
      <c r="AG5617" s="4" t="str">
        <f>AE5617</f>
        <v>Weight Captured Separately</v>
      </c>
      <c r="AI5617" t="e">
        <f t="shared" si="1707"/>
        <v>#N/A</v>
      </c>
      <c r="AJ5617" t="s">
        <v>81</v>
      </c>
      <c r="AK5617" s="2"/>
      <c r="AL5617" s="2" t="str">
        <f>AJ5617</f>
        <v>Freight Included in Commodity Cost</v>
      </c>
      <c r="AM5617" s="4"/>
      <c r="AN5617" t="e">
        <f>VLOOKUP([1]!Tabelle13[[#This Row],[Vlookup this ID for freight costs]],$AL$2:$AL$6811,2,FALSE)</f>
        <v>#REF!</v>
      </c>
      <c r="AO5617">
        <f>IF(AK:AK="",AC:AC*6.242+1.383 -2.844 + 3.145 -2.265  -2.026,AK:AK)</f>
        <v>99808.619202660004</v>
      </c>
      <c r="AP5617">
        <v>1223.25</v>
      </c>
      <c r="AQ5617">
        <v>1223.25</v>
      </c>
      <c r="AR5617" s="4">
        <v>26</v>
      </c>
      <c r="AS5617" s="4">
        <v>4</v>
      </c>
      <c r="AT5617" s="4">
        <v>2011</v>
      </c>
      <c r="AU5617" s="4">
        <v>26</v>
      </c>
      <c r="AV5617" s="4">
        <v>5</v>
      </c>
      <c r="AW5617" s="4">
        <v>2011</v>
      </c>
      <c r="AX5617" t="str">
        <f t="shared" si="1708"/>
        <v>Delay</v>
      </c>
      <c r="AY5617">
        <f t="shared" si="1709"/>
        <v>30</v>
      </c>
    </row>
    <row r="5618" spans="1:51" x14ac:dyDescent="0.2">
      <c r="A5618" s="3">
        <v>86350</v>
      </c>
      <c r="B5618" s="1" t="s">
        <v>50</v>
      </c>
      <c r="C5618" s="1" t="s">
        <v>51</v>
      </c>
      <c r="D5618" s="1" t="s">
        <v>130</v>
      </c>
      <c r="E5618" s="1" t="s">
        <v>101</v>
      </c>
      <c r="F5618" s="1" t="s">
        <v>101</v>
      </c>
      <c r="G5618" s="13" t="s">
        <v>503</v>
      </c>
      <c r="H5618" s="12">
        <v>40526</v>
      </c>
      <c r="I5618" s="12" t="s">
        <v>2715</v>
      </c>
      <c r="J5618" s="12">
        <v>40550</v>
      </c>
      <c r="K5618" s="4">
        <v>2959</v>
      </c>
      <c r="L5618" s="1" t="s">
        <v>146</v>
      </c>
      <c r="M5618" s="1" t="s">
        <v>132</v>
      </c>
      <c r="N5618" s="1" t="s">
        <v>154</v>
      </c>
      <c r="O5618" s="1" t="s">
        <v>93</v>
      </c>
      <c r="P5618">
        <v>60</v>
      </c>
      <c r="Q5618">
        <v>120099</v>
      </c>
      <c r="R5618">
        <v>1347510.78</v>
      </c>
      <c r="S5618">
        <v>11.22</v>
      </c>
      <c r="T5618">
        <v>0.19</v>
      </c>
      <c r="U5618">
        <f t="shared" si="1705"/>
        <v>1347510.78</v>
      </c>
      <c r="V5618">
        <f t="shared" si="1706"/>
        <v>7205940</v>
      </c>
      <c r="W5618" s="1" t="s">
        <v>155</v>
      </c>
      <c r="X5618" s="1" t="s">
        <v>1236</v>
      </c>
      <c r="Y5618" s="1" t="s">
        <v>156</v>
      </c>
      <c r="Z5618" s="3">
        <v>14703</v>
      </c>
      <c r="AA5618" s="4">
        <f t="shared" si="1710"/>
        <v>16015</v>
      </c>
      <c r="AB5618" s="4">
        <f t="shared" ref="AB5618:AB5633" si="1716" xml:space="preserve"> 2244.740206  + 0.1097478*Q5618</f>
        <v>15425.341238200001</v>
      </c>
      <c r="AC5618" s="4">
        <f t="shared" ref="AC5618:AC5633" si="1717">AF5618</f>
        <v>16015</v>
      </c>
      <c r="AD5618" s="4">
        <f t="shared" si="1711"/>
        <v>16015</v>
      </c>
      <c r="AE5618" s="4">
        <v>16015</v>
      </c>
      <c r="AF5618" s="4">
        <v>16015</v>
      </c>
      <c r="AG5618" s="4">
        <f>AE5618</f>
        <v>16015</v>
      </c>
      <c r="AI5618" t="e">
        <f t="shared" si="1707"/>
        <v>#N/A</v>
      </c>
      <c r="AJ5618">
        <v>12239.88</v>
      </c>
      <c r="AK5618" s="2">
        <v>12239.88</v>
      </c>
      <c r="AL5618" s="2">
        <f>AJ5618</f>
        <v>12239.88</v>
      </c>
      <c r="AM5618" s="4"/>
      <c r="AN5618" t="e">
        <f>VLOOKUP([1]!Tabelle13[[#This Row],[Vlookup this ID for freight costs]],$AL$2:$AL$6811,2,FALSE)</f>
        <v>#REF!</v>
      </c>
      <c r="AP5618">
        <v>2905.23</v>
      </c>
      <c r="AQ5618">
        <v>2905.23</v>
      </c>
      <c r="AR5618" s="4">
        <v>14</v>
      </c>
      <c r="AS5618" s="4">
        <v>12</v>
      </c>
      <c r="AT5618" s="4">
        <v>2010</v>
      </c>
      <c r="AU5618" s="4">
        <v>7</v>
      </c>
      <c r="AV5618" s="4">
        <v>1</v>
      </c>
      <c r="AW5618" s="4">
        <v>2011</v>
      </c>
      <c r="AX5618" t="str">
        <f t="shared" si="1708"/>
        <v>Delay</v>
      </c>
      <c r="AY5618">
        <f t="shared" si="1709"/>
        <v>24</v>
      </c>
    </row>
    <row r="5619" spans="1:51" x14ac:dyDescent="0.2">
      <c r="A5619" s="3">
        <v>85445</v>
      </c>
      <c r="B5619" s="1" t="s">
        <v>368</v>
      </c>
      <c r="C5619" s="1" t="s">
        <v>73</v>
      </c>
      <c r="D5619" s="1" t="s">
        <v>130</v>
      </c>
      <c r="E5619" s="1" t="s">
        <v>101</v>
      </c>
      <c r="F5619" s="1" t="s">
        <v>101</v>
      </c>
      <c r="G5619" s="13" t="s">
        <v>374</v>
      </c>
      <c r="H5619" s="12">
        <v>41729</v>
      </c>
      <c r="I5619" s="12" t="s">
        <v>1052</v>
      </c>
      <c r="J5619" s="12">
        <v>41733</v>
      </c>
      <c r="K5619" s="4">
        <v>5427</v>
      </c>
      <c r="L5619" s="1" t="s">
        <v>146</v>
      </c>
      <c r="M5619" s="1" t="s">
        <v>132</v>
      </c>
      <c r="N5619" s="1" t="s">
        <v>599</v>
      </c>
      <c r="O5619" s="1" t="s">
        <v>93</v>
      </c>
      <c r="P5619">
        <v>60</v>
      </c>
      <c r="Q5619">
        <v>290000</v>
      </c>
      <c r="R5619">
        <v>1087500</v>
      </c>
      <c r="S5619">
        <v>3.75</v>
      </c>
      <c r="T5619">
        <v>0.06</v>
      </c>
      <c r="U5619">
        <f t="shared" si="1705"/>
        <v>1087500</v>
      </c>
      <c r="V5619">
        <f t="shared" si="1706"/>
        <v>17400000</v>
      </c>
      <c r="W5619" s="1" t="s">
        <v>160</v>
      </c>
      <c r="X5619" s="1" t="s">
        <v>1236</v>
      </c>
      <c r="Y5619" s="1" t="s">
        <v>161</v>
      </c>
      <c r="Z5619" s="3">
        <v>14451</v>
      </c>
      <c r="AA5619" s="4">
        <f t="shared" si="1710"/>
        <v>16192</v>
      </c>
      <c r="AB5619" s="4">
        <f t="shared" si="1716"/>
        <v>34071.602206000003</v>
      </c>
      <c r="AC5619" s="4">
        <f t="shared" si="1717"/>
        <v>16192</v>
      </c>
      <c r="AD5619" s="4">
        <f t="shared" si="1711"/>
        <v>16192</v>
      </c>
      <c r="AE5619" s="4">
        <v>16192</v>
      </c>
      <c r="AF5619" s="4">
        <v>16192</v>
      </c>
      <c r="AG5619" s="4">
        <f>AE5619</f>
        <v>16192</v>
      </c>
      <c r="AI5619" t="e">
        <f t="shared" si="1707"/>
        <v>#N/A</v>
      </c>
      <c r="AJ5619">
        <v>18090.64</v>
      </c>
      <c r="AK5619" s="2">
        <v>18090.64</v>
      </c>
      <c r="AL5619" s="2">
        <f>AJ5619</f>
        <v>18090.64</v>
      </c>
      <c r="AM5619" s="4"/>
      <c r="AN5619" t="e">
        <f>VLOOKUP([1]!Tabelle13[[#This Row],[Vlookup this ID for freight costs]],$AL$2:$AL$6811,2,FALSE)</f>
        <v>#REF!</v>
      </c>
      <c r="AP5619">
        <v>1345.24</v>
      </c>
      <c r="AQ5619">
        <v>1345.24</v>
      </c>
      <c r="AR5619" s="4">
        <v>31</v>
      </c>
      <c r="AS5619" s="4">
        <v>3</v>
      </c>
      <c r="AT5619" s="4">
        <v>2014</v>
      </c>
      <c r="AU5619" s="4">
        <v>4</v>
      </c>
      <c r="AV5619" s="4">
        <v>4</v>
      </c>
      <c r="AW5619" s="4">
        <v>2014</v>
      </c>
      <c r="AX5619" t="str">
        <f t="shared" si="1708"/>
        <v>Delay</v>
      </c>
      <c r="AY5619">
        <f t="shared" si="1709"/>
        <v>4</v>
      </c>
    </row>
    <row r="5620" spans="1:51" x14ac:dyDescent="0.2">
      <c r="A5620" s="3">
        <v>39182</v>
      </c>
      <c r="B5620" s="1" t="s">
        <v>168</v>
      </c>
      <c r="C5620" s="1" t="s">
        <v>150</v>
      </c>
      <c r="D5620" s="1" t="s">
        <v>100</v>
      </c>
      <c r="E5620" s="1" t="s">
        <v>253</v>
      </c>
      <c r="F5620" s="1" t="s">
        <v>253</v>
      </c>
      <c r="G5620" s="13" t="s">
        <v>2358</v>
      </c>
      <c r="H5620" s="12">
        <v>40820</v>
      </c>
      <c r="I5620" s="12" t="s">
        <v>2358</v>
      </c>
      <c r="J5620" s="12">
        <v>40820</v>
      </c>
      <c r="K5620" s="4">
        <v>3491</v>
      </c>
      <c r="L5620" s="1" t="s">
        <v>146</v>
      </c>
      <c r="M5620" s="1" t="s">
        <v>170</v>
      </c>
      <c r="N5620" s="1" t="s">
        <v>167</v>
      </c>
      <c r="O5620" s="1" t="s">
        <v>93</v>
      </c>
      <c r="P5620">
        <v>30</v>
      </c>
      <c r="Q5620">
        <v>191011</v>
      </c>
      <c r="R5620">
        <v>861459.61</v>
      </c>
      <c r="S5620">
        <v>4.51</v>
      </c>
      <c r="T5620">
        <v>0.15</v>
      </c>
      <c r="U5620">
        <f t="shared" si="1705"/>
        <v>861459.61</v>
      </c>
      <c r="V5620">
        <f t="shared" si="1706"/>
        <v>5730330</v>
      </c>
      <c r="W5620" s="1" t="s">
        <v>155</v>
      </c>
      <c r="X5620" s="1" t="s">
        <v>1236</v>
      </c>
      <c r="Y5620" s="1" t="s">
        <v>156</v>
      </c>
      <c r="Z5620" s="3">
        <v>8107</v>
      </c>
      <c r="AA5620" s="4">
        <f t="shared" si="1710"/>
        <v>16234</v>
      </c>
      <c r="AB5620" s="4">
        <f t="shared" si="1716"/>
        <v>23207.777231799999</v>
      </c>
      <c r="AC5620" s="4">
        <f t="shared" si="1717"/>
        <v>16234</v>
      </c>
      <c r="AD5620" s="4">
        <f t="shared" si="1711"/>
        <v>16234</v>
      </c>
      <c r="AE5620" s="4">
        <v>16234</v>
      </c>
      <c r="AF5620" s="4">
        <v>16234</v>
      </c>
      <c r="AG5620" s="4">
        <f>AE5620</f>
        <v>16234</v>
      </c>
      <c r="AI5620" t="e">
        <f t="shared" si="1707"/>
        <v>#N/A</v>
      </c>
      <c r="AJ5620">
        <v>14439.17</v>
      </c>
      <c r="AK5620" s="2">
        <v>14439.17</v>
      </c>
      <c r="AL5620" s="2">
        <f>AJ5620</f>
        <v>14439.17</v>
      </c>
      <c r="AM5620" s="4"/>
      <c r="AN5620" t="e">
        <f>VLOOKUP([1]!Tabelle13[[#This Row],[Vlookup this ID for freight costs]],$AL$2:$AL$6811,2,FALSE)</f>
        <v>#REF!</v>
      </c>
      <c r="AP5620">
        <v>1421.41</v>
      </c>
      <c r="AQ5620">
        <v>1421.41</v>
      </c>
      <c r="AR5620" s="4">
        <v>4</v>
      </c>
      <c r="AS5620" s="4">
        <v>10</v>
      </c>
      <c r="AT5620" s="4">
        <v>2011</v>
      </c>
      <c r="AU5620" s="4">
        <v>4</v>
      </c>
      <c r="AV5620" s="4">
        <v>10</v>
      </c>
      <c r="AW5620" s="4">
        <v>2011</v>
      </c>
      <c r="AX5620" t="str">
        <f t="shared" si="1708"/>
        <v>No Delay</v>
      </c>
      <c r="AY5620">
        <f t="shared" si="1709"/>
        <v>0</v>
      </c>
    </row>
    <row r="5621" spans="1:51" x14ac:dyDescent="0.2">
      <c r="A5621" s="3">
        <v>59046</v>
      </c>
      <c r="B5621" s="1" t="s">
        <v>168</v>
      </c>
      <c r="C5621" s="1" t="s">
        <v>150</v>
      </c>
      <c r="D5621" s="1" t="s">
        <v>100</v>
      </c>
      <c r="E5621" s="1" t="s">
        <v>253</v>
      </c>
      <c r="F5621" s="1" t="s">
        <v>253</v>
      </c>
      <c r="G5621" s="13" t="s">
        <v>307</v>
      </c>
      <c r="H5621" s="12">
        <v>40631</v>
      </c>
      <c r="I5621" s="12" t="s">
        <v>307</v>
      </c>
      <c r="J5621" s="12">
        <v>40631</v>
      </c>
      <c r="K5621" s="4">
        <v>3100</v>
      </c>
      <c r="L5621" s="1" t="s">
        <v>146</v>
      </c>
      <c r="M5621" s="1" t="s">
        <v>170</v>
      </c>
      <c r="N5621" s="1" t="s">
        <v>1688</v>
      </c>
      <c r="O5621" s="1" t="s">
        <v>93</v>
      </c>
      <c r="P5621">
        <v>240</v>
      </c>
      <c r="Q5621">
        <v>45000</v>
      </c>
      <c r="R5621">
        <v>95400</v>
      </c>
      <c r="S5621">
        <v>2.12</v>
      </c>
      <c r="T5621">
        <v>0.01</v>
      </c>
      <c r="U5621">
        <f t="shared" si="1705"/>
        <v>95400</v>
      </c>
      <c r="V5621">
        <f t="shared" si="1706"/>
        <v>10800000</v>
      </c>
      <c r="W5621" s="1" t="s">
        <v>155</v>
      </c>
      <c r="X5621" s="1" t="s">
        <v>1236</v>
      </c>
      <c r="Y5621" s="1" t="s">
        <v>156</v>
      </c>
      <c r="Z5621" s="3">
        <v>8107</v>
      </c>
      <c r="AA5621" s="4">
        <f t="shared" si="1710"/>
        <v>16260</v>
      </c>
      <c r="AB5621" s="4">
        <f t="shared" si="1716"/>
        <v>7183.3912060000002</v>
      </c>
      <c r="AC5621" s="4">
        <f t="shared" si="1717"/>
        <v>16260</v>
      </c>
      <c r="AD5621" s="4">
        <f t="shared" si="1711"/>
        <v>34942.333333333336</v>
      </c>
      <c r="AE5621" s="4">
        <v>16260</v>
      </c>
      <c r="AF5621" s="4">
        <v>16260</v>
      </c>
      <c r="AG5621" s="4">
        <f>AE5621</f>
        <v>16260</v>
      </c>
      <c r="AI5621" t="e">
        <f t="shared" si="1707"/>
        <v>#N/A</v>
      </c>
      <c r="AJ5621">
        <v>17060.14</v>
      </c>
      <c r="AK5621" s="2">
        <v>17060.14</v>
      </c>
      <c r="AL5621" s="2">
        <f>AJ5621</f>
        <v>17060.14</v>
      </c>
      <c r="AM5621" s="4"/>
      <c r="AN5621" t="e">
        <f>VLOOKUP([1]!Tabelle13[[#This Row],[Vlookup this ID for freight costs]],$AL$2:$AL$6811,2,FALSE)</f>
        <v>#REF!</v>
      </c>
      <c r="AP5621">
        <v>205.68</v>
      </c>
      <c r="AQ5621">
        <v>205.68</v>
      </c>
      <c r="AR5621" s="4">
        <v>29</v>
      </c>
      <c r="AS5621" s="4">
        <v>4</v>
      </c>
      <c r="AT5621" s="4">
        <v>2011</v>
      </c>
      <c r="AU5621" s="4">
        <v>29</v>
      </c>
      <c r="AV5621" s="4">
        <v>4</v>
      </c>
      <c r="AW5621" s="4">
        <v>2011</v>
      </c>
      <c r="AX5621" t="str">
        <f t="shared" si="1708"/>
        <v>No Delay</v>
      </c>
      <c r="AY5621">
        <f t="shared" si="1709"/>
        <v>0</v>
      </c>
    </row>
    <row r="5622" spans="1:51" x14ac:dyDescent="0.2">
      <c r="A5622" s="3">
        <v>86566</v>
      </c>
      <c r="B5622" s="1" t="s">
        <v>151</v>
      </c>
      <c r="C5622" s="1" t="s">
        <v>65</v>
      </c>
      <c r="D5622" s="1" t="s">
        <v>130</v>
      </c>
      <c r="E5622" s="1" t="s">
        <v>152</v>
      </c>
      <c r="F5622" s="1" t="s">
        <v>152</v>
      </c>
      <c r="G5622" s="13" t="s">
        <v>662</v>
      </c>
      <c r="H5622" s="12">
        <v>41415</v>
      </c>
      <c r="I5622" s="12" t="s">
        <v>663</v>
      </c>
      <c r="J5622" s="12">
        <v>41397</v>
      </c>
      <c r="K5622" s="4">
        <v>4691</v>
      </c>
      <c r="L5622" s="1" t="s">
        <v>146</v>
      </c>
      <c r="M5622" s="1" t="s">
        <v>132</v>
      </c>
      <c r="N5622" s="1" t="s">
        <v>408</v>
      </c>
      <c r="O5622" s="1" t="s">
        <v>93</v>
      </c>
      <c r="P5622">
        <v>120</v>
      </c>
      <c r="Q5622">
        <v>50000</v>
      </c>
      <c r="R5622">
        <v>1089000</v>
      </c>
      <c r="S5622">
        <v>21.78</v>
      </c>
      <c r="T5622">
        <v>0.18</v>
      </c>
      <c r="U5622">
        <f t="shared" si="1705"/>
        <v>1089000</v>
      </c>
      <c r="V5622">
        <f t="shared" si="1706"/>
        <v>6000000</v>
      </c>
      <c r="W5622" s="1" t="s">
        <v>155</v>
      </c>
      <c r="X5622" s="1" t="s">
        <v>1236</v>
      </c>
      <c r="Y5622" s="1" t="s">
        <v>156</v>
      </c>
      <c r="Z5622" s="3">
        <v>7726</v>
      </c>
      <c r="AA5622" s="4">
        <f t="shared" si="1710"/>
        <v>16376</v>
      </c>
      <c r="AB5622" s="4">
        <f t="shared" si="1716"/>
        <v>7732.1302059999998</v>
      </c>
      <c r="AC5622" s="4">
        <f t="shared" si="1717"/>
        <v>16376</v>
      </c>
      <c r="AD5622" s="4">
        <f t="shared" si="1711"/>
        <v>22977.692307692309</v>
      </c>
      <c r="AE5622" s="3" t="s">
        <v>2716</v>
      </c>
      <c r="AF5622" s="3">
        <v>16376</v>
      </c>
      <c r="AG5622" s="4">
        <f>AI5622</f>
        <v>16376</v>
      </c>
      <c r="AH5622" s="4">
        <v>84252</v>
      </c>
      <c r="AI5622">
        <f t="shared" si="1707"/>
        <v>16376</v>
      </c>
      <c r="AJ5622" t="s">
        <v>2716</v>
      </c>
      <c r="AK5622" s="2">
        <v>14547.55</v>
      </c>
      <c r="AL5622" s="2">
        <f>AN5622</f>
        <v>14547.55</v>
      </c>
      <c r="AM5622" s="4">
        <v>84252</v>
      </c>
      <c r="AN5622">
        <f>INDEX($AJ$2:$AJ$6811,MATCH(AM5622,$A$2:$A$6811,0))</f>
        <v>14547.55</v>
      </c>
      <c r="AP5622">
        <v>1347.09</v>
      </c>
      <c r="AQ5622">
        <v>1347.09</v>
      </c>
      <c r="AR5622" s="4">
        <v>21</v>
      </c>
      <c r="AS5622" s="4">
        <v>5</v>
      </c>
      <c r="AT5622" s="4">
        <v>2013</v>
      </c>
      <c r="AU5622" s="4">
        <v>3</v>
      </c>
      <c r="AV5622" s="4">
        <v>5</v>
      </c>
      <c r="AW5622" s="4">
        <v>2013</v>
      </c>
      <c r="AX5622" t="str">
        <f t="shared" si="1708"/>
        <v>No Delay</v>
      </c>
      <c r="AY5622">
        <f t="shared" si="1709"/>
        <v>0</v>
      </c>
    </row>
    <row r="5623" spans="1:51" x14ac:dyDescent="0.2">
      <c r="A5623" s="3">
        <v>84252</v>
      </c>
      <c r="B5623" s="1" t="s">
        <v>151</v>
      </c>
      <c r="C5623" s="1" t="s">
        <v>65</v>
      </c>
      <c r="D5623" s="1" t="s">
        <v>130</v>
      </c>
      <c r="E5623" s="1" t="s">
        <v>152</v>
      </c>
      <c r="F5623" s="1" t="s">
        <v>152</v>
      </c>
      <c r="G5623" s="13" t="s">
        <v>662</v>
      </c>
      <c r="H5623" s="12">
        <v>41415</v>
      </c>
      <c r="I5623" s="12" t="s">
        <v>663</v>
      </c>
      <c r="J5623" s="12">
        <v>41397</v>
      </c>
      <c r="K5623" s="4">
        <v>4685</v>
      </c>
      <c r="L5623" s="1" t="s">
        <v>146</v>
      </c>
      <c r="M5623" s="1" t="s">
        <v>132</v>
      </c>
      <c r="N5623" s="1" t="s">
        <v>408</v>
      </c>
      <c r="O5623" s="1" t="s">
        <v>93</v>
      </c>
      <c r="P5623">
        <v>120</v>
      </c>
      <c r="Q5623">
        <v>7677</v>
      </c>
      <c r="R5623">
        <v>167205.06</v>
      </c>
      <c r="S5623">
        <v>21.78</v>
      </c>
      <c r="T5623">
        <v>0.18</v>
      </c>
      <c r="U5623">
        <f t="shared" si="1705"/>
        <v>167205.06</v>
      </c>
      <c r="V5623">
        <f t="shared" si="1706"/>
        <v>921240</v>
      </c>
      <c r="W5623" s="1" t="s">
        <v>160</v>
      </c>
      <c r="X5623" s="1" t="s">
        <v>1236</v>
      </c>
      <c r="Y5623" s="1" t="s">
        <v>161</v>
      </c>
      <c r="Z5623" s="3">
        <v>7348</v>
      </c>
      <c r="AA5623" s="4">
        <f t="shared" si="1710"/>
        <v>16376</v>
      </c>
      <c r="AB5623" s="4">
        <f t="shared" si="1716"/>
        <v>3087.2740666</v>
      </c>
      <c r="AC5623" s="4">
        <f t="shared" si="1717"/>
        <v>16376</v>
      </c>
      <c r="AD5623" s="4">
        <f t="shared" si="1711"/>
        <v>16376</v>
      </c>
      <c r="AE5623" s="4">
        <v>16376</v>
      </c>
      <c r="AF5623" s="4">
        <v>16376</v>
      </c>
      <c r="AG5623" s="4">
        <f>AE5623</f>
        <v>16376</v>
      </c>
      <c r="AI5623" t="e">
        <f t="shared" si="1707"/>
        <v>#N/A</v>
      </c>
      <c r="AJ5623">
        <v>14547.55</v>
      </c>
      <c r="AK5623" s="2">
        <v>14547.55</v>
      </c>
      <c r="AL5623" s="2">
        <f>AJ5623</f>
        <v>14547.55</v>
      </c>
      <c r="AM5623" s="4"/>
      <c r="AN5623" t="e">
        <f>VLOOKUP([1]!Tabelle13[[#This Row],[Vlookup this ID for freight costs]],$AL$2:$AL$6811,2,FALSE)</f>
        <v>#REF!</v>
      </c>
      <c r="AP5623">
        <v>206.83</v>
      </c>
      <c r="AQ5623">
        <v>206.83</v>
      </c>
      <c r="AR5623" s="4">
        <v>21</v>
      </c>
      <c r="AS5623" s="4">
        <v>5</v>
      </c>
      <c r="AT5623" s="4">
        <v>2013</v>
      </c>
      <c r="AU5623" s="4">
        <v>3</v>
      </c>
      <c r="AV5623" s="4">
        <v>5</v>
      </c>
      <c r="AW5623" s="4">
        <v>2013</v>
      </c>
      <c r="AX5623" t="str">
        <f t="shared" si="1708"/>
        <v>No Delay</v>
      </c>
      <c r="AY5623">
        <f t="shared" si="1709"/>
        <v>0</v>
      </c>
    </row>
    <row r="5624" spans="1:51" x14ac:dyDescent="0.2">
      <c r="A5624" s="3">
        <v>28181</v>
      </c>
      <c r="B5624" s="1" t="s">
        <v>168</v>
      </c>
      <c r="C5624" s="1" t="s">
        <v>150</v>
      </c>
      <c r="D5624" s="1" t="s">
        <v>100</v>
      </c>
      <c r="E5624" s="1" t="s">
        <v>253</v>
      </c>
      <c r="F5624" s="1" t="s">
        <v>253</v>
      </c>
      <c r="G5624" s="13" t="s">
        <v>761</v>
      </c>
      <c r="H5624" s="12">
        <v>40850</v>
      </c>
      <c r="I5624" s="12" t="s">
        <v>761</v>
      </c>
      <c r="J5624" s="12">
        <v>40850</v>
      </c>
      <c r="K5624" s="4">
        <v>3558</v>
      </c>
      <c r="L5624" s="1" t="s">
        <v>146</v>
      </c>
      <c r="M5624" s="1" t="s">
        <v>1210</v>
      </c>
      <c r="N5624" s="1" t="s">
        <v>171</v>
      </c>
      <c r="O5624" s="1" t="s">
        <v>93</v>
      </c>
      <c r="P5624">
        <v>60</v>
      </c>
      <c r="Q5624">
        <v>356876</v>
      </c>
      <c r="R5624">
        <v>867208.68</v>
      </c>
      <c r="S5624">
        <v>2.4300000000000002</v>
      </c>
      <c r="T5624">
        <v>0.04</v>
      </c>
      <c r="U5624">
        <f t="shared" si="1705"/>
        <v>867208.68</v>
      </c>
      <c r="V5624">
        <f t="shared" si="1706"/>
        <v>21412560</v>
      </c>
      <c r="W5624" s="1" t="s">
        <v>197</v>
      </c>
      <c r="X5624" s="1" t="s">
        <v>1236</v>
      </c>
      <c r="Y5624" s="1" t="s">
        <v>3082</v>
      </c>
      <c r="Z5624" s="3">
        <v>15488</v>
      </c>
      <c r="AA5624" s="4">
        <f t="shared" si="1710"/>
        <v>16391</v>
      </c>
      <c r="AB5624" s="4">
        <f t="shared" si="1716"/>
        <v>41411.096078800001</v>
      </c>
      <c r="AC5624" s="4">
        <f t="shared" si="1717"/>
        <v>16391</v>
      </c>
      <c r="AD5624" s="4">
        <f t="shared" si="1711"/>
        <v>16391</v>
      </c>
      <c r="AE5624" s="4">
        <v>16391</v>
      </c>
      <c r="AF5624" s="4">
        <v>16391</v>
      </c>
      <c r="AG5624" s="4">
        <f>AE5624</f>
        <v>16391</v>
      </c>
      <c r="AI5624" t="e">
        <f t="shared" si="1707"/>
        <v>#N/A</v>
      </c>
      <c r="AJ5624">
        <v>20258.29</v>
      </c>
      <c r="AK5624" s="2">
        <v>20258.29</v>
      </c>
      <c r="AL5624" s="2">
        <f>AJ5624</f>
        <v>20258.29</v>
      </c>
      <c r="AM5624" s="4"/>
      <c r="AN5624" t="e">
        <f>VLOOKUP([1]!Tabelle13[[#This Row],[Vlookup this ID for freight costs]],$AL$2:$AL$6811,2,FALSE)</f>
        <v>#REF!</v>
      </c>
      <c r="AP5624">
        <v>1430.89</v>
      </c>
      <c r="AQ5624">
        <v>1430.89</v>
      </c>
      <c r="AR5624" s="4">
        <v>3</v>
      </c>
      <c r="AS5624" s="4">
        <v>11</v>
      </c>
      <c r="AT5624" s="4">
        <v>2011</v>
      </c>
      <c r="AU5624" s="4">
        <v>3</v>
      </c>
      <c r="AV5624" s="4">
        <v>11</v>
      </c>
      <c r="AW5624" s="4">
        <v>2011</v>
      </c>
      <c r="AX5624" t="str">
        <f t="shared" si="1708"/>
        <v>No Delay</v>
      </c>
      <c r="AY5624">
        <f t="shared" si="1709"/>
        <v>0</v>
      </c>
    </row>
    <row r="5625" spans="1:51" x14ac:dyDescent="0.2">
      <c r="A5625" s="3">
        <v>84050</v>
      </c>
      <c r="B5625" s="1" t="s">
        <v>151</v>
      </c>
      <c r="C5625" s="1" t="s">
        <v>65</v>
      </c>
      <c r="D5625" s="1" t="s">
        <v>130</v>
      </c>
      <c r="E5625" s="1" t="s">
        <v>53</v>
      </c>
      <c r="F5625" s="1" t="s">
        <v>53</v>
      </c>
      <c r="G5625" s="13" t="s">
        <v>1651</v>
      </c>
      <c r="H5625" s="12">
        <v>40473</v>
      </c>
      <c r="I5625" s="12" t="s">
        <v>507</v>
      </c>
      <c r="J5625" s="12">
        <v>40492</v>
      </c>
      <c r="K5625" s="4">
        <v>2830</v>
      </c>
      <c r="L5625" s="1" t="s">
        <v>146</v>
      </c>
      <c r="M5625" s="1" t="s">
        <v>132</v>
      </c>
      <c r="N5625" s="1" t="s">
        <v>275</v>
      </c>
      <c r="O5625" s="1" t="s">
        <v>93</v>
      </c>
      <c r="P5625">
        <v>60</v>
      </c>
      <c r="Q5625">
        <v>72023</v>
      </c>
      <c r="R5625">
        <v>615796.65</v>
      </c>
      <c r="S5625">
        <v>8.5500000000000007</v>
      </c>
      <c r="T5625">
        <v>0.14000000000000001</v>
      </c>
      <c r="U5625">
        <f t="shared" si="1705"/>
        <v>615796.65</v>
      </c>
      <c r="V5625">
        <f t="shared" si="1706"/>
        <v>4321380</v>
      </c>
      <c r="W5625" s="1" t="s">
        <v>155</v>
      </c>
      <c r="X5625" s="1" t="s">
        <v>1236</v>
      </c>
      <c r="Y5625" s="1" t="s">
        <v>156</v>
      </c>
      <c r="Z5625" s="3">
        <v>7726</v>
      </c>
      <c r="AA5625" s="4">
        <f t="shared" si="1710"/>
        <v>16417</v>
      </c>
      <c r="AB5625" s="4">
        <f t="shared" si="1716"/>
        <v>10149.106005400001</v>
      </c>
      <c r="AC5625" s="4">
        <f t="shared" si="1717"/>
        <v>16417</v>
      </c>
      <c r="AD5625" s="4">
        <f t="shared" si="1711"/>
        <v>16417</v>
      </c>
      <c r="AE5625" s="3" t="s">
        <v>2717</v>
      </c>
      <c r="AF5625" s="3">
        <v>16417</v>
      </c>
      <c r="AG5625" s="4">
        <f>AI5625</f>
        <v>16417</v>
      </c>
      <c r="AH5625" s="4">
        <v>83460</v>
      </c>
      <c r="AI5625">
        <f t="shared" si="1707"/>
        <v>16417</v>
      </c>
      <c r="AJ5625" t="s">
        <v>2717</v>
      </c>
      <c r="AK5625" s="2">
        <v>20264.93</v>
      </c>
      <c r="AL5625" s="2">
        <f>AN5625</f>
        <v>20264.93</v>
      </c>
      <c r="AM5625" s="4">
        <v>83460</v>
      </c>
      <c r="AN5625">
        <f>INDEX($AJ$2:$AJ$6811,MATCH(AM5625,$A$2:$A$6811,0))</f>
        <v>20264.93</v>
      </c>
      <c r="AP5625">
        <v>1327.66</v>
      </c>
      <c r="AQ5625">
        <v>1327.66</v>
      </c>
      <c r="AR5625" s="4">
        <v>22</v>
      </c>
      <c r="AS5625" s="4">
        <v>10</v>
      </c>
      <c r="AT5625" s="4">
        <v>2010</v>
      </c>
      <c r="AU5625" s="4">
        <v>10</v>
      </c>
      <c r="AV5625" s="4">
        <v>11</v>
      </c>
      <c r="AW5625" s="4">
        <v>2010</v>
      </c>
      <c r="AX5625" t="str">
        <f t="shared" si="1708"/>
        <v>Delay</v>
      </c>
      <c r="AY5625">
        <f t="shared" si="1709"/>
        <v>19</v>
      </c>
    </row>
    <row r="5626" spans="1:51" x14ac:dyDescent="0.2">
      <c r="A5626" s="3">
        <v>86341</v>
      </c>
      <c r="B5626" s="1" t="s">
        <v>151</v>
      </c>
      <c r="C5626" s="1" t="s">
        <v>65</v>
      </c>
      <c r="D5626" s="1" t="s">
        <v>130</v>
      </c>
      <c r="E5626" s="1" t="s">
        <v>53</v>
      </c>
      <c r="F5626" s="1" t="s">
        <v>53</v>
      </c>
      <c r="G5626" s="13" t="s">
        <v>1651</v>
      </c>
      <c r="H5626" s="12">
        <v>40473</v>
      </c>
      <c r="I5626" s="12" t="s">
        <v>507</v>
      </c>
      <c r="J5626" s="12">
        <v>40492</v>
      </c>
      <c r="K5626" s="4">
        <v>2836</v>
      </c>
      <c r="L5626" s="1" t="s">
        <v>146</v>
      </c>
      <c r="M5626" s="1" t="s">
        <v>132</v>
      </c>
      <c r="N5626" s="1" t="s">
        <v>167</v>
      </c>
      <c r="O5626" s="1" t="s">
        <v>93</v>
      </c>
      <c r="P5626">
        <v>30</v>
      </c>
      <c r="Q5626">
        <v>48860</v>
      </c>
      <c r="R5626">
        <v>212052.4</v>
      </c>
      <c r="S5626">
        <v>4.34</v>
      </c>
      <c r="T5626">
        <v>0.14000000000000001</v>
      </c>
      <c r="U5626">
        <f t="shared" si="1705"/>
        <v>212052.4</v>
      </c>
      <c r="V5626">
        <f t="shared" si="1706"/>
        <v>1465800</v>
      </c>
      <c r="W5626" s="1" t="s">
        <v>155</v>
      </c>
      <c r="X5626" s="1" t="s">
        <v>1236</v>
      </c>
      <c r="Y5626" s="1" t="s">
        <v>156</v>
      </c>
      <c r="Z5626" s="3">
        <v>7726</v>
      </c>
      <c r="AA5626" s="4">
        <f t="shared" si="1710"/>
        <v>16417</v>
      </c>
      <c r="AB5626" s="4">
        <f t="shared" si="1716"/>
        <v>7607.0177139999996</v>
      </c>
      <c r="AC5626" s="4">
        <f t="shared" si="1717"/>
        <v>16417</v>
      </c>
      <c r="AD5626" s="4">
        <f t="shared" si="1711"/>
        <v>16417</v>
      </c>
      <c r="AE5626" s="3" t="s">
        <v>2717</v>
      </c>
      <c r="AF5626" s="3">
        <v>16417</v>
      </c>
      <c r="AG5626" s="4">
        <f>AI5626</f>
        <v>16417</v>
      </c>
      <c r="AH5626" s="4">
        <v>83460</v>
      </c>
      <c r="AI5626">
        <f t="shared" si="1707"/>
        <v>16417</v>
      </c>
      <c r="AJ5626" t="s">
        <v>2717</v>
      </c>
      <c r="AK5626" s="2">
        <v>20264.93</v>
      </c>
      <c r="AL5626" s="2">
        <f>AN5626</f>
        <v>20264.93</v>
      </c>
      <c r="AM5626" s="4">
        <v>83460</v>
      </c>
      <c r="AN5626">
        <f>INDEX($AJ$2:$AJ$6811,MATCH(AM5626,$A$2:$A$6811,0))</f>
        <v>20264.93</v>
      </c>
      <c r="AP5626">
        <v>457.18</v>
      </c>
      <c r="AQ5626">
        <v>457.18</v>
      </c>
      <c r="AR5626" s="4">
        <v>22</v>
      </c>
      <c r="AS5626" s="4">
        <v>10</v>
      </c>
      <c r="AT5626" s="4">
        <v>2010</v>
      </c>
      <c r="AU5626" s="4">
        <v>10</v>
      </c>
      <c r="AV5626" s="4">
        <v>11</v>
      </c>
      <c r="AW5626" s="4">
        <v>2010</v>
      </c>
      <c r="AX5626" t="str">
        <f t="shared" si="1708"/>
        <v>Delay</v>
      </c>
      <c r="AY5626">
        <f t="shared" si="1709"/>
        <v>19</v>
      </c>
    </row>
    <row r="5627" spans="1:51" x14ac:dyDescent="0.2">
      <c r="A5627" s="3">
        <v>83460</v>
      </c>
      <c r="B5627" s="1" t="s">
        <v>151</v>
      </c>
      <c r="C5627" s="1" t="s">
        <v>65</v>
      </c>
      <c r="D5627" s="1" t="s">
        <v>130</v>
      </c>
      <c r="E5627" s="1" t="s">
        <v>53</v>
      </c>
      <c r="F5627" s="1" t="s">
        <v>53</v>
      </c>
      <c r="G5627" s="13" t="s">
        <v>1651</v>
      </c>
      <c r="H5627" s="12">
        <v>40473</v>
      </c>
      <c r="I5627" s="12" t="s">
        <v>507</v>
      </c>
      <c r="J5627" s="12">
        <v>40492</v>
      </c>
      <c r="K5627" s="4">
        <v>2828</v>
      </c>
      <c r="L5627" s="1" t="s">
        <v>146</v>
      </c>
      <c r="M5627" s="1" t="s">
        <v>132</v>
      </c>
      <c r="N5627" s="1" t="s">
        <v>178</v>
      </c>
      <c r="O5627" s="1" t="s">
        <v>93</v>
      </c>
      <c r="P5627">
        <v>60</v>
      </c>
      <c r="Q5627">
        <v>15650</v>
      </c>
      <c r="R5627">
        <v>112836.5</v>
      </c>
      <c r="S5627">
        <v>7.21</v>
      </c>
      <c r="T5627">
        <v>0.12</v>
      </c>
      <c r="U5627">
        <f t="shared" si="1705"/>
        <v>112836.5</v>
      </c>
      <c r="V5627">
        <f t="shared" si="1706"/>
        <v>939000</v>
      </c>
      <c r="W5627" s="1" t="s">
        <v>155</v>
      </c>
      <c r="X5627" s="1" t="s">
        <v>1236</v>
      </c>
      <c r="Y5627" s="1" t="s">
        <v>156</v>
      </c>
      <c r="Z5627" s="3">
        <v>7726</v>
      </c>
      <c r="AA5627" s="4">
        <f t="shared" si="1710"/>
        <v>16417</v>
      </c>
      <c r="AB5627" s="4">
        <f t="shared" si="1716"/>
        <v>3962.2932760000003</v>
      </c>
      <c r="AC5627" s="4">
        <f t="shared" si="1717"/>
        <v>16417</v>
      </c>
      <c r="AD5627" s="4">
        <f t="shared" si="1711"/>
        <v>16417</v>
      </c>
      <c r="AE5627" s="4">
        <v>16417</v>
      </c>
      <c r="AF5627" s="4">
        <v>16417</v>
      </c>
      <c r="AG5627" s="4">
        <f>AE5627</f>
        <v>16417</v>
      </c>
      <c r="AI5627" t="e">
        <f t="shared" si="1707"/>
        <v>#N/A</v>
      </c>
      <c r="AJ5627">
        <v>20264.93</v>
      </c>
      <c r="AK5627" s="2">
        <v>20264.93</v>
      </c>
      <c r="AL5627" s="2">
        <f>AJ5627</f>
        <v>20264.93</v>
      </c>
      <c r="AM5627" s="4"/>
      <c r="AN5627" t="e">
        <f>VLOOKUP([1]!Tabelle13[[#This Row],[Vlookup this ID for freight costs]],$AL$2:$AL$6811,2,FALSE)</f>
        <v>#REF!</v>
      </c>
      <c r="AP5627">
        <v>243.28</v>
      </c>
      <c r="AQ5627">
        <v>243.28</v>
      </c>
      <c r="AR5627" s="4">
        <v>22</v>
      </c>
      <c r="AS5627" s="4">
        <v>10</v>
      </c>
      <c r="AT5627" s="4">
        <v>2010</v>
      </c>
      <c r="AU5627" s="4">
        <v>10</v>
      </c>
      <c r="AV5627" s="4">
        <v>11</v>
      </c>
      <c r="AW5627" s="4">
        <v>2010</v>
      </c>
      <c r="AX5627" t="str">
        <f t="shared" si="1708"/>
        <v>Delay</v>
      </c>
      <c r="AY5627">
        <f t="shared" si="1709"/>
        <v>19</v>
      </c>
    </row>
    <row r="5628" spans="1:51" x14ac:dyDescent="0.2">
      <c r="A5628" s="3">
        <v>84049</v>
      </c>
      <c r="B5628" s="1" t="s">
        <v>151</v>
      </c>
      <c r="C5628" s="1" t="s">
        <v>65</v>
      </c>
      <c r="D5628" s="1" t="s">
        <v>130</v>
      </c>
      <c r="E5628" s="1" t="s">
        <v>53</v>
      </c>
      <c r="F5628" s="1" t="s">
        <v>53</v>
      </c>
      <c r="G5628" s="13" t="s">
        <v>1651</v>
      </c>
      <c r="H5628" s="12">
        <v>40473</v>
      </c>
      <c r="I5628" s="12" t="s">
        <v>507</v>
      </c>
      <c r="J5628" s="12">
        <v>40492</v>
      </c>
      <c r="K5628" s="4">
        <v>2829</v>
      </c>
      <c r="L5628" s="1" t="s">
        <v>146</v>
      </c>
      <c r="M5628" s="1" t="s">
        <v>132</v>
      </c>
      <c r="N5628" s="1" t="s">
        <v>196</v>
      </c>
      <c r="O5628" s="1" t="s">
        <v>93</v>
      </c>
      <c r="P5628">
        <v>60</v>
      </c>
      <c r="Q5628">
        <v>2000</v>
      </c>
      <c r="R5628">
        <v>11460</v>
      </c>
      <c r="S5628">
        <v>5.73</v>
      </c>
      <c r="T5628">
        <v>0.1</v>
      </c>
      <c r="U5628">
        <f t="shared" si="1705"/>
        <v>11460</v>
      </c>
      <c r="V5628">
        <f t="shared" si="1706"/>
        <v>120000</v>
      </c>
      <c r="W5628" s="1" t="s">
        <v>204</v>
      </c>
      <c r="X5628" s="1" t="s">
        <v>1236</v>
      </c>
      <c r="Y5628" s="1" t="s">
        <v>205</v>
      </c>
      <c r="Z5628" s="3">
        <v>7364</v>
      </c>
      <c r="AA5628" s="4">
        <f t="shared" si="1710"/>
        <v>16417</v>
      </c>
      <c r="AB5628" s="4">
        <f t="shared" si="1716"/>
        <v>2464.2358060000001</v>
      </c>
      <c r="AC5628" s="4">
        <f t="shared" si="1717"/>
        <v>16417</v>
      </c>
      <c r="AD5628" s="4">
        <f t="shared" si="1711"/>
        <v>3816.4247071666664</v>
      </c>
      <c r="AE5628" s="3" t="s">
        <v>2717</v>
      </c>
      <c r="AF5628" s="3">
        <v>16417</v>
      </c>
      <c r="AG5628" s="4">
        <f t="shared" ref="AG5628:AG5633" si="1718">AI5628</f>
        <v>16417</v>
      </c>
      <c r="AH5628" s="4">
        <v>83460</v>
      </c>
      <c r="AI5628">
        <f t="shared" si="1707"/>
        <v>16417</v>
      </c>
      <c r="AJ5628" t="s">
        <v>2717</v>
      </c>
      <c r="AK5628" s="2">
        <v>20264.93</v>
      </c>
      <c r="AL5628" s="2">
        <f t="shared" ref="AL5628:AL5633" si="1719">AN5628</f>
        <v>20264.93</v>
      </c>
      <c r="AM5628" s="4">
        <v>83460</v>
      </c>
      <c r="AN5628">
        <f t="shared" ref="AN5628:AN5633" si="1720">INDEX($AJ$2:$AJ$6811,MATCH(AM5628,$A$2:$A$6811,0))</f>
        <v>20264.93</v>
      </c>
      <c r="AP5628">
        <v>24.71</v>
      </c>
      <c r="AQ5628">
        <v>24.71</v>
      </c>
      <c r="AR5628" s="4">
        <v>22</v>
      </c>
      <c r="AS5628" s="4">
        <v>10</v>
      </c>
      <c r="AT5628" s="4">
        <v>2010</v>
      </c>
      <c r="AU5628" s="4">
        <v>10</v>
      </c>
      <c r="AV5628" s="4">
        <v>11</v>
      </c>
      <c r="AW5628" s="4">
        <v>2010</v>
      </c>
      <c r="AX5628" t="str">
        <f t="shared" si="1708"/>
        <v>Delay</v>
      </c>
      <c r="AY5628">
        <f t="shared" si="1709"/>
        <v>19</v>
      </c>
    </row>
    <row r="5629" spans="1:51" x14ac:dyDescent="0.2">
      <c r="A5629" s="3">
        <v>85157</v>
      </c>
      <c r="B5629" s="1" t="s">
        <v>151</v>
      </c>
      <c r="C5629" s="1" t="s">
        <v>65</v>
      </c>
      <c r="D5629" s="1" t="s">
        <v>130</v>
      </c>
      <c r="E5629" s="1" t="s">
        <v>53</v>
      </c>
      <c r="F5629" s="1" t="s">
        <v>53</v>
      </c>
      <c r="G5629" s="13" t="s">
        <v>1651</v>
      </c>
      <c r="H5629" s="12">
        <v>40473</v>
      </c>
      <c r="I5629" s="12" t="s">
        <v>507</v>
      </c>
      <c r="J5629" s="12">
        <v>40492</v>
      </c>
      <c r="K5629" s="4">
        <v>2832</v>
      </c>
      <c r="L5629" s="1" t="s">
        <v>146</v>
      </c>
      <c r="M5629" s="1" t="s">
        <v>132</v>
      </c>
      <c r="N5629" s="1" t="s">
        <v>218</v>
      </c>
      <c r="O5629" s="1" t="s">
        <v>93</v>
      </c>
      <c r="P5629">
        <v>90</v>
      </c>
      <c r="Q5629">
        <v>2150</v>
      </c>
      <c r="R5629">
        <v>20876.5</v>
      </c>
      <c r="S5629">
        <v>9.7100000000000009</v>
      </c>
      <c r="T5629">
        <v>0.11</v>
      </c>
      <c r="U5629">
        <f t="shared" si="1705"/>
        <v>20876.500000000004</v>
      </c>
      <c r="V5629">
        <f t="shared" si="1706"/>
        <v>193500</v>
      </c>
      <c r="W5629" s="1" t="s">
        <v>155</v>
      </c>
      <c r="X5629" s="1" t="s">
        <v>1236</v>
      </c>
      <c r="Y5629" s="1" t="s">
        <v>156</v>
      </c>
      <c r="Z5629" s="3">
        <v>7726</v>
      </c>
      <c r="AA5629" s="4">
        <f t="shared" si="1710"/>
        <v>16417</v>
      </c>
      <c r="AB5629" s="4">
        <f t="shared" si="1716"/>
        <v>2480.6979759999999</v>
      </c>
      <c r="AC5629" s="4">
        <f t="shared" si="1717"/>
        <v>16417</v>
      </c>
      <c r="AD5629" s="4">
        <f t="shared" si="1711"/>
        <v>5980.333333333333</v>
      </c>
      <c r="AE5629" s="3" t="s">
        <v>2717</v>
      </c>
      <c r="AF5629" s="3">
        <v>16417</v>
      </c>
      <c r="AG5629" s="4">
        <f t="shared" si="1718"/>
        <v>16417</v>
      </c>
      <c r="AH5629" s="4">
        <v>83460</v>
      </c>
      <c r="AI5629">
        <f t="shared" si="1707"/>
        <v>16417</v>
      </c>
      <c r="AJ5629" t="s">
        <v>2717</v>
      </c>
      <c r="AK5629" s="2">
        <v>20264.93</v>
      </c>
      <c r="AL5629" s="2">
        <f t="shared" si="1719"/>
        <v>20264.93</v>
      </c>
      <c r="AM5629" s="4">
        <v>83460</v>
      </c>
      <c r="AN5629">
        <f t="shared" si="1720"/>
        <v>20264.93</v>
      </c>
      <c r="AP5629">
        <v>45.01</v>
      </c>
      <c r="AQ5629">
        <v>45.01</v>
      </c>
      <c r="AR5629" s="4">
        <v>22</v>
      </c>
      <c r="AS5629" s="4">
        <v>10</v>
      </c>
      <c r="AT5629" s="4">
        <v>2010</v>
      </c>
      <c r="AU5629" s="4">
        <v>10</v>
      </c>
      <c r="AV5629" s="4">
        <v>11</v>
      </c>
      <c r="AW5629" s="4">
        <v>2010</v>
      </c>
      <c r="AX5629" t="str">
        <f t="shared" si="1708"/>
        <v>Delay</v>
      </c>
      <c r="AY5629">
        <f t="shared" si="1709"/>
        <v>19</v>
      </c>
    </row>
    <row r="5630" spans="1:51" x14ac:dyDescent="0.2">
      <c r="A5630" s="3">
        <v>85158</v>
      </c>
      <c r="B5630" s="1" t="s">
        <v>151</v>
      </c>
      <c r="C5630" s="1" t="s">
        <v>65</v>
      </c>
      <c r="D5630" s="1" t="s">
        <v>130</v>
      </c>
      <c r="E5630" s="1" t="s">
        <v>53</v>
      </c>
      <c r="F5630" s="1" t="s">
        <v>53</v>
      </c>
      <c r="G5630" s="13" t="s">
        <v>1651</v>
      </c>
      <c r="H5630" s="12">
        <v>40473</v>
      </c>
      <c r="I5630" s="12" t="s">
        <v>507</v>
      </c>
      <c r="J5630" s="12">
        <v>40492</v>
      </c>
      <c r="K5630" s="4">
        <v>2833</v>
      </c>
      <c r="L5630" s="1" t="s">
        <v>146</v>
      </c>
      <c r="M5630" s="1" t="s">
        <v>132</v>
      </c>
      <c r="N5630" s="1" t="s">
        <v>238</v>
      </c>
      <c r="O5630" s="1" t="s">
        <v>93</v>
      </c>
      <c r="P5630">
        <v>30</v>
      </c>
      <c r="Q5630">
        <v>21400</v>
      </c>
      <c r="R5630">
        <v>206082</v>
      </c>
      <c r="S5630">
        <v>9.6300000000000008</v>
      </c>
      <c r="T5630">
        <v>0.32</v>
      </c>
      <c r="U5630">
        <f t="shared" si="1705"/>
        <v>206082.00000000003</v>
      </c>
      <c r="V5630">
        <f t="shared" si="1706"/>
        <v>642000</v>
      </c>
      <c r="W5630" s="1" t="s">
        <v>160</v>
      </c>
      <c r="X5630" s="1" t="s">
        <v>1236</v>
      </c>
      <c r="Y5630" s="1" t="s">
        <v>161</v>
      </c>
      <c r="Z5630" s="3">
        <v>7348</v>
      </c>
      <c r="AA5630" s="4">
        <f t="shared" si="1710"/>
        <v>16417</v>
      </c>
      <c r="AB5630" s="4">
        <f t="shared" si="1716"/>
        <v>4593.3431259999998</v>
      </c>
      <c r="AC5630" s="4">
        <f t="shared" si="1717"/>
        <v>16417</v>
      </c>
      <c r="AD5630" s="4">
        <f t="shared" si="1711"/>
        <v>16417</v>
      </c>
      <c r="AE5630" s="3" t="s">
        <v>2717</v>
      </c>
      <c r="AF5630" s="3">
        <v>16417</v>
      </c>
      <c r="AG5630" s="4">
        <f t="shared" si="1718"/>
        <v>16417</v>
      </c>
      <c r="AH5630" s="4">
        <v>83460</v>
      </c>
      <c r="AI5630">
        <f t="shared" si="1707"/>
        <v>16417</v>
      </c>
      <c r="AJ5630" t="s">
        <v>2717</v>
      </c>
      <c r="AK5630" s="2">
        <v>20264.93</v>
      </c>
      <c r="AL5630" s="2">
        <f t="shared" si="1719"/>
        <v>20264.93</v>
      </c>
      <c r="AM5630" s="4">
        <v>83460</v>
      </c>
      <c r="AN5630">
        <f t="shared" si="1720"/>
        <v>20264.93</v>
      </c>
      <c r="AP5630">
        <v>444.31</v>
      </c>
      <c r="AQ5630">
        <v>444.31</v>
      </c>
      <c r="AR5630" s="4">
        <v>22</v>
      </c>
      <c r="AS5630" s="4">
        <v>10</v>
      </c>
      <c r="AT5630" s="4">
        <v>2010</v>
      </c>
      <c r="AU5630" s="4">
        <v>10</v>
      </c>
      <c r="AV5630" s="4">
        <v>11</v>
      </c>
      <c r="AW5630" s="4">
        <v>2010</v>
      </c>
      <c r="AX5630" t="str">
        <f t="shared" si="1708"/>
        <v>Delay</v>
      </c>
      <c r="AY5630">
        <f t="shared" si="1709"/>
        <v>19</v>
      </c>
    </row>
    <row r="5631" spans="1:51" x14ac:dyDescent="0.2">
      <c r="A5631" s="3">
        <v>85711</v>
      </c>
      <c r="B5631" s="1" t="s">
        <v>151</v>
      </c>
      <c r="C5631" s="1" t="s">
        <v>65</v>
      </c>
      <c r="D5631" s="1" t="s">
        <v>130</v>
      </c>
      <c r="E5631" s="1" t="s">
        <v>53</v>
      </c>
      <c r="F5631" s="1" t="s">
        <v>53</v>
      </c>
      <c r="G5631" s="13" t="s">
        <v>1651</v>
      </c>
      <c r="H5631" s="12">
        <v>40473</v>
      </c>
      <c r="I5631" s="12" t="s">
        <v>507</v>
      </c>
      <c r="J5631" s="12">
        <v>40492</v>
      </c>
      <c r="K5631" s="4">
        <v>2834</v>
      </c>
      <c r="L5631" s="1" t="s">
        <v>146</v>
      </c>
      <c r="M5631" s="1" t="s">
        <v>132</v>
      </c>
      <c r="N5631" s="1" t="s">
        <v>292</v>
      </c>
      <c r="O5631" s="1" t="s">
        <v>93</v>
      </c>
      <c r="P5631">
        <v>30</v>
      </c>
      <c r="Q5631">
        <v>33162</v>
      </c>
      <c r="R5631">
        <v>660587.04</v>
      </c>
      <c r="S5631">
        <v>19.920000000000002</v>
      </c>
      <c r="T5631">
        <v>0.66</v>
      </c>
      <c r="U5631">
        <f t="shared" si="1705"/>
        <v>660587.04</v>
      </c>
      <c r="V5631">
        <f t="shared" si="1706"/>
        <v>994860</v>
      </c>
      <c r="W5631" s="1" t="s">
        <v>160</v>
      </c>
      <c r="X5631" s="1" t="s">
        <v>1236</v>
      </c>
      <c r="Y5631" s="1" t="s">
        <v>161</v>
      </c>
      <c r="Z5631" s="3">
        <v>7348</v>
      </c>
      <c r="AA5631" s="4">
        <f t="shared" si="1710"/>
        <v>16417</v>
      </c>
      <c r="AB5631" s="4">
        <f t="shared" si="1716"/>
        <v>5884.1967495999997</v>
      </c>
      <c r="AC5631" s="4">
        <f t="shared" si="1717"/>
        <v>16417</v>
      </c>
      <c r="AD5631" s="4">
        <f t="shared" si="1711"/>
        <v>16417</v>
      </c>
      <c r="AE5631" s="3" t="s">
        <v>2717</v>
      </c>
      <c r="AF5631" s="3">
        <v>16417</v>
      </c>
      <c r="AG5631" s="4">
        <f t="shared" si="1718"/>
        <v>16417</v>
      </c>
      <c r="AH5631" s="4">
        <v>83460</v>
      </c>
      <c r="AI5631">
        <f t="shared" si="1707"/>
        <v>16417</v>
      </c>
      <c r="AJ5631" t="s">
        <v>2717</v>
      </c>
      <c r="AK5631" s="2">
        <v>20264.93</v>
      </c>
      <c r="AL5631" s="2">
        <f t="shared" si="1719"/>
        <v>20264.93</v>
      </c>
      <c r="AM5631" s="4">
        <v>83460</v>
      </c>
      <c r="AN5631">
        <f t="shared" si="1720"/>
        <v>20264.93</v>
      </c>
      <c r="AP5631">
        <v>1424.23</v>
      </c>
      <c r="AQ5631">
        <v>1424.23</v>
      </c>
      <c r="AR5631" s="4">
        <v>22</v>
      </c>
      <c r="AS5631" s="4">
        <v>10</v>
      </c>
      <c r="AT5631" s="4">
        <v>2010</v>
      </c>
      <c r="AU5631" s="4">
        <v>10</v>
      </c>
      <c r="AV5631" s="4">
        <v>11</v>
      </c>
      <c r="AW5631" s="4">
        <v>2010</v>
      </c>
      <c r="AX5631" t="str">
        <f t="shared" si="1708"/>
        <v>Delay</v>
      </c>
      <c r="AY5631">
        <f t="shared" si="1709"/>
        <v>19</v>
      </c>
    </row>
    <row r="5632" spans="1:51" x14ac:dyDescent="0.2">
      <c r="A5632" s="3">
        <v>86342</v>
      </c>
      <c r="B5632" s="1" t="s">
        <v>151</v>
      </c>
      <c r="C5632" s="1" t="s">
        <v>65</v>
      </c>
      <c r="D5632" s="1" t="s">
        <v>130</v>
      </c>
      <c r="E5632" s="1" t="s">
        <v>53</v>
      </c>
      <c r="F5632" s="1" t="s">
        <v>53</v>
      </c>
      <c r="G5632" s="13" t="s">
        <v>1651</v>
      </c>
      <c r="H5632" s="12">
        <v>40473</v>
      </c>
      <c r="I5632" s="12" t="s">
        <v>507</v>
      </c>
      <c r="J5632" s="12">
        <v>40492</v>
      </c>
      <c r="K5632" s="4">
        <v>2837</v>
      </c>
      <c r="L5632" s="1" t="s">
        <v>146</v>
      </c>
      <c r="M5632" s="1" t="s">
        <v>132</v>
      </c>
      <c r="N5632" s="1" t="s">
        <v>171</v>
      </c>
      <c r="O5632" s="1" t="s">
        <v>93</v>
      </c>
      <c r="P5632">
        <v>60</v>
      </c>
      <c r="Q5632">
        <v>4100</v>
      </c>
      <c r="R5632">
        <v>9553</v>
      </c>
      <c r="S5632">
        <v>2.33</v>
      </c>
      <c r="T5632">
        <v>0.04</v>
      </c>
      <c r="U5632">
        <f t="shared" si="1705"/>
        <v>9553</v>
      </c>
      <c r="V5632">
        <f t="shared" si="1706"/>
        <v>246000</v>
      </c>
      <c r="W5632" s="1" t="s">
        <v>179</v>
      </c>
      <c r="X5632" s="1" t="s">
        <v>1236</v>
      </c>
      <c r="Y5632" s="1" t="s">
        <v>156</v>
      </c>
      <c r="Z5632" s="3">
        <v>7726</v>
      </c>
      <c r="AA5632" s="4">
        <f t="shared" si="1710"/>
        <v>16417</v>
      </c>
      <c r="AB5632" s="4">
        <f t="shared" si="1716"/>
        <v>2694.7061859999999</v>
      </c>
      <c r="AC5632" s="4">
        <f t="shared" si="1717"/>
        <v>16417</v>
      </c>
      <c r="AD5632" s="4">
        <f t="shared" si="1711"/>
        <v>11611.333333333334</v>
      </c>
      <c r="AE5632" s="3" t="s">
        <v>2717</v>
      </c>
      <c r="AF5632" s="3">
        <v>16417</v>
      </c>
      <c r="AG5632" s="4">
        <f t="shared" si="1718"/>
        <v>16417</v>
      </c>
      <c r="AH5632" s="4">
        <v>83460</v>
      </c>
      <c r="AI5632">
        <f t="shared" si="1707"/>
        <v>16417</v>
      </c>
      <c r="AJ5632" t="s">
        <v>2717</v>
      </c>
      <c r="AK5632" s="2">
        <v>20264.93</v>
      </c>
      <c r="AL5632" s="2">
        <f t="shared" si="1719"/>
        <v>20264.93</v>
      </c>
      <c r="AM5632" s="4">
        <v>83460</v>
      </c>
      <c r="AN5632">
        <f t="shared" si="1720"/>
        <v>20264.93</v>
      </c>
      <c r="AP5632">
        <v>20.6</v>
      </c>
      <c r="AQ5632">
        <v>20.6</v>
      </c>
      <c r="AR5632" s="4">
        <v>22</v>
      </c>
      <c r="AS5632" s="4">
        <v>10</v>
      </c>
      <c r="AT5632" s="4">
        <v>2010</v>
      </c>
      <c r="AU5632" s="4">
        <v>10</v>
      </c>
      <c r="AV5632" s="4">
        <v>11</v>
      </c>
      <c r="AW5632" s="4">
        <v>2010</v>
      </c>
      <c r="AX5632" t="str">
        <f t="shared" si="1708"/>
        <v>Delay</v>
      </c>
      <c r="AY5632">
        <f t="shared" si="1709"/>
        <v>19</v>
      </c>
    </row>
    <row r="5633" spans="1:51" x14ac:dyDescent="0.2">
      <c r="A5633" s="3">
        <v>86345</v>
      </c>
      <c r="B5633" s="1" t="s">
        <v>151</v>
      </c>
      <c r="C5633" s="1" t="s">
        <v>65</v>
      </c>
      <c r="D5633" s="1" t="s">
        <v>130</v>
      </c>
      <c r="E5633" s="1" t="s">
        <v>53</v>
      </c>
      <c r="F5633" s="1" t="s">
        <v>53</v>
      </c>
      <c r="G5633" s="13" t="s">
        <v>1651</v>
      </c>
      <c r="H5633" s="12">
        <v>40473</v>
      </c>
      <c r="I5633" s="12" t="s">
        <v>507</v>
      </c>
      <c r="J5633" s="12">
        <v>40492</v>
      </c>
      <c r="K5633" s="4">
        <v>2838</v>
      </c>
      <c r="L5633" s="1" t="s">
        <v>146</v>
      </c>
      <c r="M5633" s="1" t="s">
        <v>132</v>
      </c>
      <c r="N5633" s="1" t="s">
        <v>302</v>
      </c>
      <c r="O5633" s="1" t="s">
        <v>93</v>
      </c>
      <c r="P5633">
        <v>30</v>
      </c>
      <c r="Q5633">
        <v>2500</v>
      </c>
      <c r="R5633">
        <v>18250</v>
      </c>
      <c r="S5633">
        <v>7.3</v>
      </c>
      <c r="T5633">
        <v>0.24</v>
      </c>
      <c r="U5633">
        <f t="shared" si="1705"/>
        <v>18250</v>
      </c>
      <c r="V5633">
        <f t="shared" si="1706"/>
        <v>75000</v>
      </c>
      <c r="W5633" s="1" t="s">
        <v>160</v>
      </c>
      <c r="X5633" s="1" t="s">
        <v>1236</v>
      </c>
      <c r="Y5633" s="1" t="s">
        <v>161</v>
      </c>
      <c r="Z5633" s="3">
        <v>7348</v>
      </c>
      <c r="AA5633" s="4">
        <f t="shared" si="1710"/>
        <v>16417</v>
      </c>
      <c r="AB5633" s="4">
        <f t="shared" si="1716"/>
        <v>2519.1097060000002</v>
      </c>
      <c r="AC5633" s="4">
        <f t="shared" si="1717"/>
        <v>16417</v>
      </c>
      <c r="AD5633" s="4">
        <f t="shared" si="1711"/>
        <v>3016.2550885999999</v>
      </c>
      <c r="AE5633" s="3" t="s">
        <v>2717</v>
      </c>
      <c r="AF5633" s="3">
        <v>16417</v>
      </c>
      <c r="AG5633" s="4">
        <f t="shared" si="1718"/>
        <v>16417</v>
      </c>
      <c r="AH5633" s="4">
        <v>83460</v>
      </c>
      <c r="AI5633">
        <f t="shared" si="1707"/>
        <v>16417</v>
      </c>
      <c r="AJ5633" t="s">
        <v>2717</v>
      </c>
      <c r="AK5633" s="2">
        <v>20264.93</v>
      </c>
      <c r="AL5633" s="2">
        <f t="shared" si="1719"/>
        <v>20264.93</v>
      </c>
      <c r="AM5633" s="4">
        <v>83460</v>
      </c>
      <c r="AN5633">
        <f t="shared" si="1720"/>
        <v>20264.93</v>
      </c>
      <c r="AP5633">
        <v>39.35</v>
      </c>
      <c r="AQ5633">
        <v>39.35</v>
      </c>
      <c r="AR5633" s="4">
        <v>22</v>
      </c>
      <c r="AS5633" s="4">
        <v>10</v>
      </c>
      <c r="AT5633" s="4">
        <v>2010</v>
      </c>
      <c r="AU5633" s="4">
        <v>10</v>
      </c>
      <c r="AV5633" s="4">
        <v>11</v>
      </c>
      <c r="AW5633" s="4">
        <v>2010</v>
      </c>
      <c r="AX5633" t="str">
        <f t="shared" si="1708"/>
        <v>Delay</v>
      </c>
      <c r="AY5633">
        <f t="shared" si="1709"/>
        <v>19</v>
      </c>
    </row>
    <row r="5634" spans="1:51" x14ac:dyDescent="0.2">
      <c r="A5634" s="3">
        <v>56505</v>
      </c>
      <c r="B5634" s="1" t="s">
        <v>168</v>
      </c>
      <c r="C5634" s="1" t="s">
        <v>150</v>
      </c>
      <c r="D5634" s="1" t="s">
        <v>100</v>
      </c>
      <c r="E5634" s="1" t="s">
        <v>253</v>
      </c>
      <c r="F5634" s="1" t="s">
        <v>253</v>
      </c>
      <c r="G5634" s="13" t="s">
        <v>1440</v>
      </c>
      <c r="H5634" s="12">
        <v>40883</v>
      </c>
      <c r="I5634" s="12" t="s">
        <v>1440</v>
      </c>
      <c r="J5634" s="12">
        <v>40883</v>
      </c>
      <c r="K5634" s="4">
        <v>3619</v>
      </c>
      <c r="L5634" s="1" t="s">
        <v>146</v>
      </c>
      <c r="M5634" s="1" t="s">
        <v>672</v>
      </c>
      <c r="N5634" s="1" t="s">
        <v>265</v>
      </c>
      <c r="O5634" s="1" t="s">
        <v>93</v>
      </c>
      <c r="P5634">
        <v>60</v>
      </c>
      <c r="Q5634">
        <v>129183</v>
      </c>
      <c r="R5634">
        <v>351377.76</v>
      </c>
      <c r="S5634">
        <v>2.72</v>
      </c>
      <c r="T5634">
        <v>0.05</v>
      </c>
      <c r="U5634">
        <f t="shared" ref="U5634:U5697" si="1721">S5634*Q5634</f>
        <v>351377.76</v>
      </c>
      <c r="V5634">
        <f t="shared" ref="V5634:V5697" si="1722">Q5634*P5634</f>
        <v>7750980</v>
      </c>
      <c r="W5634" s="1" t="s">
        <v>204</v>
      </c>
      <c r="X5634" s="1" t="s">
        <v>1236</v>
      </c>
      <c r="Y5634" s="1" t="s">
        <v>205</v>
      </c>
      <c r="Z5634" s="3">
        <v>16682</v>
      </c>
      <c r="AA5634" s="4">
        <f>AB5634</f>
        <v>16422.216113999999</v>
      </c>
      <c r="AB5634" s="2">
        <f>2245.156962+0.109744*Q5634</f>
        <v>16422.216113999999</v>
      </c>
      <c r="AC5634" s="4">
        <f>AD5634</f>
        <v>16422.216113999999</v>
      </c>
      <c r="AD5634" s="4">
        <f t="shared" si="1711"/>
        <v>16422.216113999999</v>
      </c>
      <c r="AE5634" s="4" t="s">
        <v>62</v>
      </c>
      <c r="AG5634" s="4" t="str">
        <f>AE5634</f>
        <v>Weight Captured Separately</v>
      </c>
      <c r="AI5634" t="e">
        <f t="shared" ref="AI5634:AI5697" si="1723">INDEX($AE$2:$AE$6811,MATCH(AH5634,$A$2:$A$6811,0))</f>
        <v>#N/A</v>
      </c>
      <c r="AJ5634" t="s">
        <v>81</v>
      </c>
      <c r="AK5634" s="2"/>
      <c r="AL5634" s="2" t="str">
        <f>AJ5634</f>
        <v>Freight Included in Commodity Cost</v>
      </c>
      <c r="AM5634" s="4"/>
      <c r="AN5634" t="e">
        <f>VLOOKUP([1]!Tabelle13[[#This Row],[Vlookup this ID for freight costs]],$AL$2:$AL$6811,2,FALSE)</f>
        <v>#REF!</v>
      </c>
      <c r="AO5634">
        <f>IF(AK:AK="",AC:AC*6.242+1.383 -2.844 + 3.145 -2.265  -2.026,AK:AK)</f>
        <v>102504.86598358801</v>
      </c>
      <c r="AP5634">
        <v>579.77</v>
      </c>
      <c r="AQ5634">
        <v>579.77</v>
      </c>
      <c r="AR5634" s="4">
        <v>6</v>
      </c>
      <c r="AS5634" s="4">
        <v>12</v>
      </c>
      <c r="AT5634" s="4">
        <v>2011</v>
      </c>
      <c r="AU5634" s="4">
        <v>6</v>
      </c>
      <c r="AV5634" s="4">
        <v>12</v>
      </c>
      <c r="AW5634" s="4">
        <v>2011</v>
      </c>
      <c r="AX5634" t="str">
        <f t="shared" ref="AX5634:AX5697" si="1724">IF(DATE(AW5634,AV5634,AU5634)&lt;=DATE(AT5634,AS5634,AR5634),"No Delay","Delay")</f>
        <v>No Delay</v>
      </c>
      <c r="AY5634">
        <f t="shared" ref="AY5634:AY5697" si="1725">IF(_xlfn.DAYS(J5634,H5634)&gt;0, _xlfn.DAYS(J5634,H5634),0)</f>
        <v>0</v>
      </c>
    </row>
    <row r="5635" spans="1:51" x14ac:dyDescent="0.2">
      <c r="A5635" s="3">
        <v>85666</v>
      </c>
      <c r="B5635" s="1" t="s">
        <v>151</v>
      </c>
      <c r="C5635" s="1" t="s">
        <v>65</v>
      </c>
      <c r="D5635" s="1" t="s">
        <v>130</v>
      </c>
      <c r="E5635" s="1" t="s">
        <v>152</v>
      </c>
      <c r="F5635" s="1" t="s">
        <v>152</v>
      </c>
      <c r="G5635" s="13" t="s">
        <v>194</v>
      </c>
      <c r="H5635" s="12">
        <v>40287</v>
      </c>
      <c r="I5635" s="12" t="s">
        <v>195</v>
      </c>
      <c r="J5635" s="12">
        <v>40268</v>
      </c>
      <c r="K5635" s="4">
        <v>2321</v>
      </c>
      <c r="L5635" s="1" t="s">
        <v>146</v>
      </c>
      <c r="M5635" s="1" t="s">
        <v>132</v>
      </c>
      <c r="N5635" s="1" t="s">
        <v>154</v>
      </c>
      <c r="O5635" s="1" t="s">
        <v>93</v>
      </c>
      <c r="P5635">
        <v>60</v>
      </c>
      <c r="Q5635">
        <v>140000</v>
      </c>
      <c r="R5635">
        <v>1570800</v>
      </c>
      <c r="S5635">
        <v>11.22</v>
      </c>
      <c r="T5635">
        <v>0.19</v>
      </c>
      <c r="U5635">
        <f t="shared" si="1721"/>
        <v>1570800</v>
      </c>
      <c r="V5635">
        <f t="shared" si="1722"/>
        <v>8400000</v>
      </c>
      <c r="W5635" s="1" t="s">
        <v>155</v>
      </c>
      <c r="X5635" s="1" t="s">
        <v>1236</v>
      </c>
      <c r="Y5635" s="1" t="s">
        <v>156</v>
      </c>
      <c r="Z5635" s="3">
        <v>7726</v>
      </c>
      <c r="AA5635" s="4">
        <f t="shared" ref="AA5635:AA5698" si="1726">AF5635</f>
        <v>16424</v>
      </c>
      <c r="AB5635" s="4">
        <f t="shared" ref="AB5635:AB5666" si="1727" xml:space="preserve"> 2244.740206  + 0.1097478*Q5635</f>
        <v>17609.432206000001</v>
      </c>
      <c r="AC5635" s="4">
        <f t="shared" ref="AC5635:AC5666" si="1728">AF5635</f>
        <v>16424</v>
      </c>
      <c r="AD5635" s="4">
        <f t="shared" si="1711"/>
        <v>19241.8</v>
      </c>
      <c r="AE5635" s="4">
        <v>16424</v>
      </c>
      <c r="AF5635" s="4">
        <v>16424</v>
      </c>
      <c r="AG5635" s="4">
        <f>AE5635</f>
        <v>16424</v>
      </c>
      <c r="AI5635" t="e">
        <f t="shared" si="1723"/>
        <v>#N/A</v>
      </c>
      <c r="AJ5635" t="s">
        <v>81</v>
      </c>
      <c r="AK5635" s="2"/>
      <c r="AL5635" s="2" t="str">
        <f>AJ5635</f>
        <v>Freight Included in Commodity Cost</v>
      </c>
      <c r="AM5635" s="4"/>
      <c r="AN5635" t="e">
        <f>VLOOKUP([1]!Tabelle13[[#This Row],[Vlookup this ID for freight costs]],$AL$2:$AL$6811,2,FALSE)</f>
        <v>#REF!</v>
      </c>
      <c r="AP5635">
        <v>3386.64</v>
      </c>
      <c r="AQ5635">
        <v>3386.64</v>
      </c>
      <c r="AR5635" s="4">
        <v>19</v>
      </c>
      <c r="AS5635" s="4">
        <v>4</v>
      </c>
      <c r="AT5635" s="4">
        <v>2010</v>
      </c>
      <c r="AU5635" s="4">
        <v>31</v>
      </c>
      <c r="AV5635" s="4">
        <v>3</v>
      </c>
      <c r="AW5635" s="4">
        <v>2010</v>
      </c>
      <c r="AX5635" t="str">
        <f t="shared" si="1724"/>
        <v>No Delay</v>
      </c>
      <c r="AY5635">
        <f t="shared" si="1725"/>
        <v>0</v>
      </c>
    </row>
    <row r="5636" spans="1:51" x14ac:dyDescent="0.2">
      <c r="A5636" s="3">
        <v>63697</v>
      </c>
      <c r="B5636" s="1" t="s">
        <v>168</v>
      </c>
      <c r="C5636" s="1" t="s">
        <v>150</v>
      </c>
      <c r="D5636" s="1" t="s">
        <v>100</v>
      </c>
      <c r="E5636" s="1" t="s">
        <v>53</v>
      </c>
      <c r="F5636" s="1" t="s">
        <v>53</v>
      </c>
      <c r="G5636" s="13" t="s">
        <v>189</v>
      </c>
      <c r="H5636" s="12">
        <v>40374</v>
      </c>
      <c r="I5636" s="12" t="s">
        <v>189</v>
      </c>
      <c r="J5636" s="12">
        <v>40374</v>
      </c>
      <c r="K5636" s="4">
        <v>2629</v>
      </c>
      <c r="L5636" s="1" t="s">
        <v>146</v>
      </c>
      <c r="M5636" s="1" t="s">
        <v>1210</v>
      </c>
      <c r="N5636" s="1" t="s">
        <v>171</v>
      </c>
      <c r="O5636" s="1" t="s">
        <v>93</v>
      </c>
      <c r="P5636">
        <v>60</v>
      </c>
      <c r="Q5636">
        <v>333334</v>
      </c>
      <c r="R5636">
        <v>856668.38</v>
      </c>
      <c r="S5636">
        <v>2.57</v>
      </c>
      <c r="T5636">
        <v>0.04</v>
      </c>
      <c r="U5636">
        <f t="shared" si="1721"/>
        <v>856668.38</v>
      </c>
      <c r="V5636">
        <f t="shared" si="1722"/>
        <v>20000040</v>
      </c>
      <c r="W5636" s="1" t="s">
        <v>197</v>
      </c>
      <c r="X5636" s="1" t="s">
        <v>1236</v>
      </c>
      <c r="Y5636" s="1" t="s">
        <v>3082</v>
      </c>
      <c r="Z5636" s="3">
        <v>9121</v>
      </c>
      <c r="AA5636" s="4">
        <f t="shared" si="1726"/>
        <v>16496</v>
      </c>
      <c r="AB5636" s="4">
        <f t="shared" si="1727"/>
        <v>38827.413371200004</v>
      </c>
      <c r="AC5636" s="4">
        <f t="shared" si="1728"/>
        <v>16496</v>
      </c>
      <c r="AD5636" s="4">
        <f t="shared" ref="AD5636:AD5699" si="1729">AVERAGEIFS($AA$2:$AA$6811,$L$2:$L$6811,L5636,$V$2:$V$6811,"&gt;="&amp;(V5636-100), $V$2:$V$6811,"&lt;="&amp;(V5636+100),$AA$2:$AA$6811,"&gt;"&amp;1)</f>
        <v>16496</v>
      </c>
      <c r="AE5636" s="4">
        <v>16496</v>
      </c>
      <c r="AF5636" s="4">
        <v>16496</v>
      </c>
      <c r="AG5636" s="4">
        <f>AE5636</f>
        <v>16496</v>
      </c>
      <c r="AI5636" t="e">
        <f t="shared" si="1723"/>
        <v>#N/A</v>
      </c>
      <c r="AJ5636">
        <v>25285.11</v>
      </c>
      <c r="AK5636" s="2">
        <v>25285.11</v>
      </c>
      <c r="AL5636" s="2">
        <f>AJ5636</f>
        <v>25285.11</v>
      </c>
      <c r="AM5636" s="4"/>
      <c r="AN5636" t="e">
        <f>VLOOKUP([1]!Tabelle13[[#This Row],[Vlookup this ID for freight costs]],$AL$2:$AL$6811,2,FALSE)</f>
        <v>#REF!</v>
      </c>
      <c r="AP5636">
        <v>1846.98</v>
      </c>
      <c r="AQ5636">
        <v>1846.98</v>
      </c>
      <c r="AR5636" s="4">
        <v>15</v>
      </c>
      <c r="AS5636" s="4">
        <v>7</v>
      </c>
      <c r="AT5636" s="4">
        <v>2010</v>
      </c>
      <c r="AU5636" s="4">
        <v>15</v>
      </c>
      <c r="AV5636" s="4">
        <v>7</v>
      </c>
      <c r="AW5636" s="4">
        <v>2010</v>
      </c>
      <c r="AX5636" t="str">
        <f t="shared" si="1724"/>
        <v>No Delay</v>
      </c>
      <c r="AY5636">
        <f t="shared" si="1725"/>
        <v>0</v>
      </c>
    </row>
    <row r="5637" spans="1:51" x14ac:dyDescent="0.2">
      <c r="A5637" s="3">
        <v>85989</v>
      </c>
      <c r="B5637" s="1" t="s">
        <v>50</v>
      </c>
      <c r="C5637" s="1" t="s">
        <v>51</v>
      </c>
      <c r="D5637" s="1" t="s">
        <v>130</v>
      </c>
      <c r="E5637" s="1" t="s">
        <v>101</v>
      </c>
      <c r="F5637" s="1" t="s">
        <v>101</v>
      </c>
      <c r="G5637" s="13" t="s">
        <v>1556</v>
      </c>
      <c r="H5637" s="12">
        <v>41556</v>
      </c>
      <c r="I5637" s="12" t="s">
        <v>2197</v>
      </c>
      <c r="J5637" s="12">
        <v>41565</v>
      </c>
      <c r="K5637" s="4">
        <v>4980</v>
      </c>
      <c r="L5637" s="1" t="s">
        <v>146</v>
      </c>
      <c r="M5637" s="1" t="s">
        <v>132</v>
      </c>
      <c r="N5637" s="1" t="s">
        <v>1524</v>
      </c>
      <c r="O5637" s="1" t="s">
        <v>93</v>
      </c>
      <c r="P5637">
        <v>30</v>
      </c>
      <c r="Q5637">
        <v>125320</v>
      </c>
      <c r="R5637">
        <v>1318366.3999999999</v>
      </c>
      <c r="S5637">
        <v>10.52</v>
      </c>
      <c r="T5637">
        <v>0.35</v>
      </c>
      <c r="U5637">
        <f t="shared" si="1721"/>
        <v>1318366.3999999999</v>
      </c>
      <c r="V5637">
        <f t="shared" si="1722"/>
        <v>3759600</v>
      </c>
      <c r="W5637" s="1" t="s">
        <v>179</v>
      </c>
      <c r="X5637" s="1" t="s">
        <v>1236</v>
      </c>
      <c r="Y5637" s="1" t="s">
        <v>156</v>
      </c>
      <c r="Z5637" s="3">
        <v>14703</v>
      </c>
      <c r="AA5637" s="4">
        <f t="shared" si="1726"/>
        <v>16498</v>
      </c>
      <c r="AB5637" s="4">
        <f t="shared" si="1727"/>
        <v>15998.334502000002</v>
      </c>
      <c r="AC5637" s="4">
        <f t="shared" si="1728"/>
        <v>16498</v>
      </c>
      <c r="AD5637" s="4">
        <f t="shared" si="1729"/>
        <v>16498</v>
      </c>
      <c r="AE5637" s="4">
        <v>16498</v>
      </c>
      <c r="AF5637" s="4">
        <v>16498</v>
      </c>
      <c r="AG5637" s="4">
        <f>AE5637</f>
        <v>16498</v>
      </c>
      <c r="AI5637" t="e">
        <f t="shared" si="1723"/>
        <v>#N/A</v>
      </c>
      <c r="AJ5637">
        <v>10825.06</v>
      </c>
      <c r="AK5637" s="2">
        <v>10825.06</v>
      </c>
      <c r="AL5637" s="2">
        <f>AJ5637</f>
        <v>10825.06</v>
      </c>
      <c r="AM5637" s="4"/>
      <c r="AN5637" t="e">
        <f>VLOOKUP([1]!Tabelle13[[#This Row],[Vlookup this ID for freight costs]],$AL$2:$AL$6811,2,FALSE)</f>
        <v>#REF!</v>
      </c>
      <c r="AP5637">
        <v>1630.82</v>
      </c>
      <c r="AQ5637">
        <v>1630.82</v>
      </c>
      <c r="AR5637" s="4">
        <v>9</v>
      </c>
      <c r="AS5637" s="4">
        <v>10</v>
      </c>
      <c r="AT5637" s="4">
        <v>2013</v>
      </c>
      <c r="AU5637" s="4">
        <v>18</v>
      </c>
      <c r="AV5637" s="4">
        <v>10</v>
      </c>
      <c r="AW5637" s="4">
        <v>2013</v>
      </c>
      <c r="AX5637" t="str">
        <f t="shared" si="1724"/>
        <v>Delay</v>
      </c>
      <c r="AY5637">
        <f t="shared" si="1725"/>
        <v>9</v>
      </c>
    </row>
    <row r="5638" spans="1:51" x14ac:dyDescent="0.2">
      <c r="A5638" s="3">
        <v>82503</v>
      </c>
      <c r="B5638" s="1" t="s">
        <v>1912</v>
      </c>
      <c r="C5638" s="1" t="s">
        <v>99</v>
      </c>
      <c r="D5638" s="1" t="s">
        <v>130</v>
      </c>
      <c r="E5638" s="1" t="s">
        <v>53</v>
      </c>
      <c r="F5638" s="1" t="s">
        <v>53</v>
      </c>
      <c r="G5638" s="13" t="s">
        <v>817</v>
      </c>
      <c r="H5638" s="12">
        <v>41208</v>
      </c>
      <c r="I5638" s="12" t="s">
        <v>817</v>
      </c>
      <c r="J5638" s="12">
        <v>41208</v>
      </c>
      <c r="K5638" s="4">
        <v>4237</v>
      </c>
      <c r="L5638" s="1" t="s">
        <v>146</v>
      </c>
      <c r="M5638" s="1" t="s">
        <v>132</v>
      </c>
      <c r="N5638" s="1" t="s">
        <v>275</v>
      </c>
      <c r="O5638" s="1" t="s">
        <v>93</v>
      </c>
      <c r="P5638">
        <v>60</v>
      </c>
      <c r="Q5638">
        <v>52770</v>
      </c>
      <c r="R5638">
        <v>407384.4</v>
      </c>
      <c r="S5638">
        <v>7.72</v>
      </c>
      <c r="T5638">
        <v>0.13</v>
      </c>
      <c r="U5638">
        <f t="shared" si="1721"/>
        <v>407384.39999999997</v>
      </c>
      <c r="V5638">
        <f t="shared" si="1722"/>
        <v>3166200</v>
      </c>
      <c r="W5638" s="1" t="s">
        <v>160</v>
      </c>
      <c r="X5638" s="1" t="s">
        <v>1236</v>
      </c>
      <c r="Y5638" s="1" t="s">
        <v>161</v>
      </c>
      <c r="Z5638" s="3">
        <v>5308</v>
      </c>
      <c r="AA5638" s="4">
        <f t="shared" si="1726"/>
        <v>16510</v>
      </c>
      <c r="AB5638" s="4">
        <f t="shared" si="1727"/>
        <v>8036.131612000001</v>
      </c>
      <c r="AC5638" s="4">
        <f t="shared" si="1728"/>
        <v>16510</v>
      </c>
      <c r="AD5638" s="4">
        <f t="shared" si="1729"/>
        <v>16510</v>
      </c>
      <c r="AE5638" s="4">
        <v>16510</v>
      </c>
      <c r="AF5638" s="4">
        <v>16510</v>
      </c>
      <c r="AG5638" s="4">
        <f>AE5638</f>
        <v>16510</v>
      </c>
      <c r="AI5638" t="e">
        <f t="shared" si="1723"/>
        <v>#N/A</v>
      </c>
      <c r="AJ5638">
        <v>82283.899999999994</v>
      </c>
      <c r="AK5638" s="2">
        <v>82283.899999999994</v>
      </c>
      <c r="AL5638" s="2">
        <f>AJ5638</f>
        <v>82283.899999999994</v>
      </c>
      <c r="AM5638" s="4"/>
      <c r="AN5638" t="e">
        <f>VLOOKUP([1]!Tabelle13[[#This Row],[Vlookup this ID for freight costs]],$AL$2:$AL$6811,2,FALSE)</f>
        <v>#REF!</v>
      </c>
      <c r="AP5638">
        <v>571.15</v>
      </c>
      <c r="AQ5638">
        <v>571.15</v>
      </c>
      <c r="AR5638" s="4">
        <v>26</v>
      </c>
      <c r="AS5638" s="4">
        <v>10</v>
      </c>
      <c r="AT5638" s="4">
        <v>2012</v>
      </c>
      <c r="AU5638" s="4">
        <v>26</v>
      </c>
      <c r="AV5638" s="4">
        <v>10</v>
      </c>
      <c r="AW5638" s="4">
        <v>2012</v>
      </c>
      <c r="AX5638" t="str">
        <f t="shared" si="1724"/>
        <v>No Delay</v>
      </c>
      <c r="AY5638">
        <f t="shared" si="1725"/>
        <v>0</v>
      </c>
    </row>
    <row r="5639" spans="1:51" x14ac:dyDescent="0.2">
      <c r="A5639" s="3">
        <v>84748</v>
      </c>
      <c r="B5639" s="1" t="s">
        <v>1912</v>
      </c>
      <c r="C5639" s="1" t="s">
        <v>99</v>
      </c>
      <c r="D5639" s="1" t="s">
        <v>130</v>
      </c>
      <c r="E5639" s="1" t="s">
        <v>53</v>
      </c>
      <c r="F5639" s="1" t="s">
        <v>53</v>
      </c>
      <c r="G5639" s="13" t="s">
        <v>817</v>
      </c>
      <c r="H5639" s="12">
        <v>41208</v>
      </c>
      <c r="I5639" s="12" t="s">
        <v>817</v>
      </c>
      <c r="J5639" s="12">
        <v>41208</v>
      </c>
      <c r="K5639" s="4">
        <v>4239</v>
      </c>
      <c r="L5639" s="1" t="s">
        <v>146</v>
      </c>
      <c r="M5639" s="1" t="s">
        <v>132</v>
      </c>
      <c r="N5639" s="1" t="s">
        <v>275</v>
      </c>
      <c r="O5639" s="1" t="s">
        <v>93</v>
      </c>
      <c r="P5639">
        <v>60</v>
      </c>
      <c r="Q5639">
        <v>147230</v>
      </c>
      <c r="R5639">
        <v>1136615.6000000001</v>
      </c>
      <c r="S5639">
        <v>7.72</v>
      </c>
      <c r="T5639">
        <v>0.13</v>
      </c>
      <c r="U5639">
        <f t="shared" si="1721"/>
        <v>1136615.5999999999</v>
      </c>
      <c r="V5639">
        <f t="shared" si="1722"/>
        <v>8833800</v>
      </c>
      <c r="W5639" s="1" t="s">
        <v>179</v>
      </c>
      <c r="X5639" s="1" t="s">
        <v>1236</v>
      </c>
      <c r="Y5639" s="1" t="s">
        <v>156</v>
      </c>
      <c r="Z5639" s="3">
        <v>5565</v>
      </c>
      <c r="AA5639" s="4">
        <f t="shared" si="1726"/>
        <v>16510</v>
      </c>
      <c r="AB5639" s="4">
        <f t="shared" si="1727"/>
        <v>18402.908800000001</v>
      </c>
      <c r="AC5639" s="4">
        <f t="shared" si="1728"/>
        <v>16510</v>
      </c>
      <c r="AD5639" s="4">
        <f t="shared" si="1729"/>
        <v>16510</v>
      </c>
      <c r="AE5639" s="3" t="s">
        <v>2718</v>
      </c>
      <c r="AF5639" s="3">
        <v>16510</v>
      </c>
      <c r="AG5639" s="4">
        <f>AI5639</f>
        <v>16510</v>
      </c>
      <c r="AH5639" s="4">
        <v>82503</v>
      </c>
      <c r="AI5639">
        <f t="shared" si="1723"/>
        <v>16510</v>
      </c>
      <c r="AJ5639" t="s">
        <v>2718</v>
      </c>
      <c r="AK5639" s="2">
        <v>82283.899999999994</v>
      </c>
      <c r="AL5639" s="2">
        <f>AN5639</f>
        <v>82283.899999999994</v>
      </c>
      <c r="AM5639" s="4">
        <v>82503</v>
      </c>
      <c r="AN5639">
        <f>INDEX($AJ$2:$AJ$6811,MATCH(AM5639,$A$2:$A$6811,0))</f>
        <v>82283.899999999994</v>
      </c>
      <c r="AP5639">
        <v>1593.54</v>
      </c>
      <c r="AQ5639">
        <v>1593.54</v>
      </c>
      <c r="AR5639" s="4">
        <v>26</v>
      </c>
      <c r="AS5639" s="4">
        <v>10</v>
      </c>
      <c r="AT5639" s="4">
        <v>2012</v>
      </c>
      <c r="AU5639" s="4">
        <v>26</v>
      </c>
      <c r="AV5639" s="4">
        <v>10</v>
      </c>
      <c r="AW5639" s="4">
        <v>2012</v>
      </c>
      <c r="AX5639" t="str">
        <f t="shared" si="1724"/>
        <v>No Delay</v>
      </c>
      <c r="AY5639">
        <f t="shared" si="1725"/>
        <v>0</v>
      </c>
    </row>
    <row r="5640" spans="1:51" x14ac:dyDescent="0.2">
      <c r="A5640" s="3">
        <v>11238</v>
      </c>
      <c r="B5640" s="1" t="s">
        <v>133</v>
      </c>
      <c r="C5640" s="1" t="s">
        <v>51</v>
      </c>
      <c r="D5640" s="1" t="s">
        <v>130</v>
      </c>
      <c r="E5640" s="1" t="s">
        <v>53</v>
      </c>
      <c r="F5640" s="1" t="s">
        <v>53</v>
      </c>
      <c r="G5640" s="13" t="s">
        <v>223</v>
      </c>
      <c r="H5640" s="12">
        <v>39629</v>
      </c>
      <c r="I5640" s="12" t="s">
        <v>223</v>
      </c>
      <c r="J5640" s="12">
        <v>39629</v>
      </c>
      <c r="K5640" s="4">
        <v>914</v>
      </c>
      <c r="L5640" s="1" t="s">
        <v>146</v>
      </c>
      <c r="M5640" s="1" t="s">
        <v>132</v>
      </c>
      <c r="N5640" s="1" t="s">
        <v>196</v>
      </c>
      <c r="O5640" s="1" t="s">
        <v>93</v>
      </c>
      <c r="P5640">
        <v>60</v>
      </c>
      <c r="Q5640">
        <v>90955</v>
      </c>
      <c r="R5640">
        <v>673067</v>
      </c>
      <c r="S5640">
        <v>7.4</v>
      </c>
      <c r="T5640">
        <v>0.12</v>
      </c>
      <c r="U5640">
        <f t="shared" si="1721"/>
        <v>673067</v>
      </c>
      <c r="V5640">
        <f t="shared" si="1722"/>
        <v>5457300</v>
      </c>
      <c r="W5640" s="1" t="s">
        <v>204</v>
      </c>
      <c r="X5640" s="1" t="s">
        <v>1236</v>
      </c>
      <c r="Y5640" s="1" t="s">
        <v>205</v>
      </c>
      <c r="Z5640" s="3">
        <v>5782</v>
      </c>
      <c r="AA5640" s="4">
        <f t="shared" si="1726"/>
        <v>16579</v>
      </c>
      <c r="AB5640" s="4">
        <f t="shared" si="1727"/>
        <v>12226.851355000001</v>
      </c>
      <c r="AC5640" s="4">
        <f t="shared" si="1728"/>
        <v>16579</v>
      </c>
      <c r="AD5640" s="4">
        <f t="shared" si="1729"/>
        <v>16579</v>
      </c>
      <c r="AE5640" s="4">
        <v>16579</v>
      </c>
      <c r="AF5640" s="4">
        <v>16579</v>
      </c>
      <c r="AG5640" s="4">
        <f>AE5640</f>
        <v>16579</v>
      </c>
      <c r="AH5640" s="4">
        <v>83584</v>
      </c>
      <c r="AI5640">
        <f t="shared" si="1723"/>
        <v>28103</v>
      </c>
      <c r="AJ5640">
        <v>8654.7000000000007</v>
      </c>
      <c r="AK5640" s="2">
        <v>8654.7000000000007</v>
      </c>
      <c r="AL5640" s="2">
        <f>AJ5640</f>
        <v>8654.7000000000007</v>
      </c>
      <c r="AM5640" s="4"/>
      <c r="AN5640" t="e">
        <f>VLOOKUP([1]!Tabelle13[[#This Row],[Vlookup this ID for freight costs]],$AL$2:$AL$6811,2,FALSE)</f>
        <v>#REF!</v>
      </c>
      <c r="AP5640">
        <v>1076.9100000000001</v>
      </c>
      <c r="AQ5640">
        <v>1076.9100000000001</v>
      </c>
      <c r="AR5640" s="4">
        <v>30</v>
      </c>
      <c r="AS5640" s="4">
        <v>6</v>
      </c>
      <c r="AT5640" s="4">
        <v>2008</v>
      </c>
      <c r="AU5640" s="4">
        <v>30</v>
      </c>
      <c r="AV5640" s="4">
        <v>6</v>
      </c>
      <c r="AW5640" s="4">
        <v>2008</v>
      </c>
      <c r="AX5640" t="str">
        <f t="shared" si="1724"/>
        <v>No Delay</v>
      </c>
      <c r="AY5640">
        <f t="shared" si="1725"/>
        <v>0</v>
      </c>
    </row>
    <row r="5641" spans="1:51" x14ac:dyDescent="0.2">
      <c r="A5641" s="3">
        <v>85519</v>
      </c>
      <c r="B5641" s="1" t="s">
        <v>50</v>
      </c>
      <c r="C5641" s="1" t="s">
        <v>51</v>
      </c>
      <c r="D5641" s="1" t="s">
        <v>130</v>
      </c>
      <c r="E5641" s="1" t="s">
        <v>101</v>
      </c>
      <c r="F5641" s="1" t="s">
        <v>101</v>
      </c>
      <c r="G5641" s="13" t="s">
        <v>1411</v>
      </c>
      <c r="H5641" s="12">
        <v>41880</v>
      </c>
      <c r="I5641" s="12" t="s">
        <v>407</v>
      </c>
      <c r="J5641" s="12">
        <v>41950</v>
      </c>
      <c r="K5641" s="4">
        <v>6099</v>
      </c>
      <c r="L5641" s="1" t="s">
        <v>146</v>
      </c>
      <c r="M5641" s="1" t="s">
        <v>132</v>
      </c>
      <c r="N5641" s="1" t="s">
        <v>154</v>
      </c>
      <c r="O5641" s="1" t="s">
        <v>93</v>
      </c>
      <c r="P5641">
        <v>60</v>
      </c>
      <c r="Q5641">
        <v>33922</v>
      </c>
      <c r="R5641">
        <v>275107.42</v>
      </c>
      <c r="S5641">
        <v>8.11</v>
      </c>
      <c r="T5641">
        <v>0.14000000000000001</v>
      </c>
      <c r="U5641">
        <f t="shared" si="1721"/>
        <v>275107.42</v>
      </c>
      <c r="V5641">
        <f t="shared" si="1722"/>
        <v>2035320</v>
      </c>
      <c r="W5641" s="1" t="s">
        <v>204</v>
      </c>
      <c r="X5641" s="1" t="s">
        <v>1236</v>
      </c>
      <c r="Y5641" s="1" t="s">
        <v>205</v>
      </c>
      <c r="Z5641" s="3">
        <v>14749</v>
      </c>
      <c r="AA5641" s="4">
        <f t="shared" si="1726"/>
        <v>16611</v>
      </c>
      <c r="AB5641" s="4">
        <f t="shared" si="1727"/>
        <v>5967.6050776000002</v>
      </c>
      <c r="AC5641" s="4">
        <f t="shared" si="1728"/>
        <v>16611</v>
      </c>
      <c r="AD5641" s="4">
        <f t="shared" si="1729"/>
        <v>16611</v>
      </c>
      <c r="AE5641" s="4">
        <v>16611</v>
      </c>
      <c r="AF5641" s="4">
        <v>16611</v>
      </c>
      <c r="AG5641" s="4">
        <f>AE5641</f>
        <v>16611</v>
      </c>
      <c r="AI5641" t="e">
        <f t="shared" si="1723"/>
        <v>#N/A</v>
      </c>
      <c r="AJ5641">
        <v>11223.8</v>
      </c>
      <c r="AK5641" s="2">
        <v>11223.8</v>
      </c>
      <c r="AL5641" s="2">
        <f>AJ5641</f>
        <v>11223.8</v>
      </c>
      <c r="AM5641" s="4"/>
      <c r="AN5641" t="e">
        <f>VLOOKUP([1]!Tabelle13[[#This Row],[Vlookup this ID for freight costs]],$AL$2:$AL$6811,2,FALSE)</f>
        <v>#REF!</v>
      </c>
      <c r="AP5641">
        <v>282.81</v>
      </c>
      <c r="AQ5641">
        <v>282.81</v>
      </c>
      <c r="AR5641" s="4">
        <v>29</v>
      </c>
      <c r="AS5641" s="4">
        <v>8</v>
      </c>
      <c r="AT5641" s="4">
        <v>2014</v>
      </c>
      <c r="AU5641" s="4">
        <v>7</v>
      </c>
      <c r="AV5641" s="4">
        <v>11</v>
      </c>
      <c r="AW5641" s="4">
        <v>2014</v>
      </c>
      <c r="AX5641" t="str">
        <f t="shared" si="1724"/>
        <v>Delay</v>
      </c>
      <c r="AY5641">
        <f t="shared" si="1725"/>
        <v>70</v>
      </c>
    </row>
    <row r="5642" spans="1:51" x14ac:dyDescent="0.2">
      <c r="A5642" s="3">
        <v>86719</v>
      </c>
      <c r="B5642" s="1" t="s">
        <v>50</v>
      </c>
      <c r="C5642" s="1" t="s">
        <v>51</v>
      </c>
      <c r="D5642" s="1" t="s">
        <v>130</v>
      </c>
      <c r="E5642" s="1" t="s">
        <v>101</v>
      </c>
      <c r="F5642" s="1" t="s">
        <v>101</v>
      </c>
      <c r="G5642" s="13" t="s">
        <v>1411</v>
      </c>
      <c r="H5642" s="12">
        <v>41880</v>
      </c>
      <c r="I5642" s="12" t="s">
        <v>407</v>
      </c>
      <c r="J5642" s="12">
        <v>41950</v>
      </c>
      <c r="K5642" s="4">
        <v>6109</v>
      </c>
      <c r="L5642" s="1" t="s">
        <v>146</v>
      </c>
      <c r="M5642" s="1" t="s">
        <v>132</v>
      </c>
      <c r="N5642" s="1" t="s">
        <v>154</v>
      </c>
      <c r="O5642" s="1" t="s">
        <v>93</v>
      </c>
      <c r="P5642">
        <v>60</v>
      </c>
      <c r="Q5642">
        <v>103410</v>
      </c>
      <c r="R5642">
        <v>838655.1</v>
      </c>
      <c r="S5642">
        <v>8.11</v>
      </c>
      <c r="T5642">
        <v>0.14000000000000001</v>
      </c>
      <c r="U5642">
        <f t="shared" si="1721"/>
        <v>838655.1</v>
      </c>
      <c r="V5642">
        <f t="shared" si="1722"/>
        <v>6204600</v>
      </c>
      <c r="W5642" s="1" t="s">
        <v>155</v>
      </c>
      <c r="X5642" s="1" t="s">
        <v>1236</v>
      </c>
      <c r="Y5642" s="1" t="s">
        <v>156</v>
      </c>
      <c r="Z5642" s="3">
        <v>14703</v>
      </c>
      <c r="AA5642" s="4">
        <f t="shared" si="1726"/>
        <v>16611</v>
      </c>
      <c r="AB5642" s="4">
        <f t="shared" si="1727"/>
        <v>13593.760204</v>
      </c>
      <c r="AC5642" s="4">
        <f t="shared" si="1728"/>
        <v>16611</v>
      </c>
      <c r="AD5642" s="4">
        <f t="shared" si="1729"/>
        <v>16611</v>
      </c>
      <c r="AE5642" s="3" t="s">
        <v>2719</v>
      </c>
      <c r="AF5642" s="3">
        <v>16611</v>
      </c>
      <c r="AG5642" s="4">
        <f>AI5642</f>
        <v>16611</v>
      </c>
      <c r="AH5642" s="4">
        <v>85519</v>
      </c>
      <c r="AI5642">
        <f t="shared" si="1723"/>
        <v>16611</v>
      </c>
      <c r="AJ5642" t="s">
        <v>2719</v>
      </c>
      <c r="AK5642" s="2">
        <v>11223.8</v>
      </c>
      <c r="AL5642" s="2">
        <f>AN5642</f>
        <v>11223.8</v>
      </c>
      <c r="AM5642" s="4">
        <v>85519</v>
      </c>
      <c r="AN5642">
        <f>INDEX($AJ$2:$AJ$6811,MATCH(AM5642,$A$2:$A$6811,0))</f>
        <v>11223.8</v>
      </c>
      <c r="AP5642">
        <v>862.14</v>
      </c>
      <c r="AQ5642">
        <v>862.14</v>
      </c>
      <c r="AR5642" s="4">
        <v>29</v>
      </c>
      <c r="AS5642" s="4">
        <v>8</v>
      </c>
      <c r="AT5642" s="4">
        <v>2014</v>
      </c>
      <c r="AU5642" s="4">
        <v>7</v>
      </c>
      <c r="AV5642" s="4">
        <v>11</v>
      </c>
      <c r="AW5642" s="4">
        <v>2014</v>
      </c>
      <c r="AX5642" t="str">
        <f t="shared" si="1724"/>
        <v>Delay</v>
      </c>
      <c r="AY5642">
        <f t="shared" si="1725"/>
        <v>70</v>
      </c>
    </row>
    <row r="5643" spans="1:51" x14ac:dyDescent="0.2">
      <c r="A5643" s="3">
        <v>82801</v>
      </c>
      <c r="B5643" s="1" t="s">
        <v>215</v>
      </c>
      <c r="C5643" s="1" t="s">
        <v>89</v>
      </c>
      <c r="D5643" s="1" t="s">
        <v>130</v>
      </c>
      <c r="E5643" s="1" t="s">
        <v>101</v>
      </c>
      <c r="F5643" s="1" t="s">
        <v>101</v>
      </c>
      <c r="G5643" s="13" t="s">
        <v>679</v>
      </c>
      <c r="H5643" s="12">
        <v>42153</v>
      </c>
      <c r="I5643" s="12" t="s">
        <v>1544</v>
      </c>
      <c r="J5643" s="12">
        <v>42174</v>
      </c>
      <c r="K5643" s="4">
        <v>6630</v>
      </c>
      <c r="L5643" s="1" t="s">
        <v>146</v>
      </c>
      <c r="M5643" s="1" t="s">
        <v>132</v>
      </c>
      <c r="N5643" s="1" t="s">
        <v>154</v>
      </c>
      <c r="O5643" s="1" t="s">
        <v>93</v>
      </c>
      <c r="P5643">
        <v>60</v>
      </c>
      <c r="Q5643">
        <v>145000</v>
      </c>
      <c r="R5643">
        <v>1119400</v>
      </c>
      <c r="S5643">
        <v>7.72</v>
      </c>
      <c r="T5643">
        <v>0.13</v>
      </c>
      <c r="U5643">
        <f t="shared" si="1721"/>
        <v>1119400</v>
      </c>
      <c r="V5643">
        <f t="shared" si="1722"/>
        <v>8700000</v>
      </c>
      <c r="W5643" s="1" t="s">
        <v>197</v>
      </c>
      <c r="X5643" s="1" t="s">
        <v>1236</v>
      </c>
      <c r="Y5643" s="1" t="s">
        <v>3082</v>
      </c>
      <c r="Z5643" s="3">
        <v>11943</v>
      </c>
      <c r="AA5643" s="4">
        <f t="shared" si="1726"/>
        <v>16614</v>
      </c>
      <c r="AB5643" s="4">
        <f t="shared" si="1727"/>
        <v>18158.171205999999</v>
      </c>
      <c r="AC5643" s="4">
        <f t="shared" si="1728"/>
        <v>16614</v>
      </c>
      <c r="AD5643" s="4">
        <f t="shared" si="1729"/>
        <v>27031.5</v>
      </c>
      <c r="AE5643" s="4">
        <v>16614</v>
      </c>
      <c r="AF5643" s="4">
        <v>16614</v>
      </c>
      <c r="AG5643" s="4">
        <f>AE5643</f>
        <v>16614</v>
      </c>
      <c r="AI5643" t="e">
        <f t="shared" si="1723"/>
        <v>#N/A</v>
      </c>
      <c r="AJ5643">
        <v>24788.37</v>
      </c>
      <c r="AK5643" s="2">
        <v>24788.37</v>
      </c>
      <c r="AL5643" s="2">
        <f>AJ5643</f>
        <v>24788.37</v>
      </c>
      <c r="AM5643" s="4"/>
      <c r="AN5643" t="e">
        <f>VLOOKUP([1]!Tabelle13[[#This Row],[Vlookup this ID for freight costs]],$AL$2:$AL$6811,2,FALSE)</f>
        <v>#REF!</v>
      </c>
      <c r="AP5643">
        <v>1317.53</v>
      </c>
      <c r="AQ5643">
        <v>1317.53</v>
      </c>
      <c r="AR5643" s="4">
        <v>29</v>
      </c>
      <c r="AS5643" s="4">
        <v>5</v>
      </c>
      <c r="AT5643" s="4">
        <v>2015</v>
      </c>
      <c r="AU5643" s="4">
        <v>19</v>
      </c>
      <c r="AV5643" s="4">
        <v>6</v>
      </c>
      <c r="AW5643" s="4">
        <v>2015</v>
      </c>
      <c r="AX5643" t="str">
        <f t="shared" si="1724"/>
        <v>Delay</v>
      </c>
      <c r="AY5643">
        <f t="shared" si="1725"/>
        <v>21</v>
      </c>
    </row>
    <row r="5644" spans="1:51" x14ac:dyDescent="0.2">
      <c r="A5644" s="3">
        <v>10950</v>
      </c>
      <c r="B5644" s="1" t="s">
        <v>98</v>
      </c>
      <c r="C5644" s="1" t="s">
        <v>99</v>
      </c>
      <c r="D5644" s="1" t="s">
        <v>130</v>
      </c>
      <c r="E5644" s="1" t="s">
        <v>53</v>
      </c>
      <c r="F5644" s="1" t="s">
        <v>53</v>
      </c>
      <c r="G5644" s="13" t="s">
        <v>1489</v>
      </c>
      <c r="H5644" s="12">
        <v>39658</v>
      </c>
      <c r="I5644" s="12" t="s">
        <v>1489</v>
      </c>
      <c r="J5644" s="12">
        <v>39658</v>
      </c>
      <c r="K5644" s="4">
        <v>980</v>
      </c>
      <c r="L5644" s="1" t="s">
        <v>146</v>
      </c>
      <c r="M5644" s="1" t="s">
        <v>132</v>
      </c>
      <c r="N5644" s="1" t="s">
        <v>265</v>
      </c>
      <c r="O5644" s="1" t="s">
        <v>93</v>
      </c>
      <c r="P5644">
        <v>60</v>
      </c>
      <c r="Q5644">
        <v>50288</v>
      </c>
      <c r="R5644">
        <v>170979.20000000001</v>
      </c>
      <c r="S5644">
        <v>3.4</v>
      </c>
      <c r="T5644">
        <v>0.06</v>
      </c>
      <c r="U5644">
        <f t="shared" si="1721"/>
        <v>170979.19999999998</v>
      </c>
      <c r="V5644">
        <f t="shared" si="1722"/>
        <v>3017280</v>
      </c>
      <c r="W5644" s="1" t="s">
        <v>155</v>
      </c>
      <c r="X5644" s="1" t="s">
        <v>1236</v>
      </c>
      <c r="Y5644" s="1" t="s">
        <v>156</v>
      </c>
      <c r="Z5644" s="3">
        <v>5565</v>
      </c>
      <c r="AA5644" s="4">
        <f t="shared" si="1726"/>
        <v>16709</v>
      </c>
      <c r="AB5644" s="4">
        <f t="shared" si="1727"/>
        <v>7763.7375723999994</v>
      </c>
      <c r="AC5644" s="4">
        <f t="shared" si="1728"/>
        <v>16709</v>
      </c>
      <c r="AD5644" s="4">
        <f t="shared" si="1729"/>
        <v>16709</v>
      </c>
      <c r="AE5644" s="3" t="s">
        <v>2720</v>
      </c>
      <c r="AF5644" s="3">
        <v>16709</v>
      </c>
      <c r="AG5644" s="4">
        <f>AI5644</f>
        <v>16709</v>
      </c>
      <c r="AH5644" s="4">
        <v>10674</v>
      </c>
      <c r="AI5644">
        <f t="shared" si="1723"/>
        <v>16709</v>
      </c>
      <c r="AJ5644" t="s">
        <v>2720</v>
      </c>
      <c r="AK5644" s="2">
        <v>15210</v>
      </c>
      <c r="AL5644" s="2">
        <f>AN5644</f>
        <v>15210</v>
      </c>
      <c r="AM5644" s="4">
        <v>10674</v>
      </c>
      <c r="AN5644">
        <f>INDEX($AJ$2:$AJ$6811,MATCH(AM5644,$A$2:$A$6811,0))</f>
        <v>15210</v>
      </c>
      <c r="AP5644">
        <v>273.57</v>
      </c>
      <c r="AQ5644">
        <v>273.57</v>
      </c>
      <c r="AR5644" s="4">
        <v>29</v>
      </c>
      <c r="AS5644" s="4">
        <v>7</v>
      </c>
      <c r="AT5644" s="4">
        <v>2008</v>
      </c>
      <c r="AU5644" s="4">
        <v>29</v>
      </c>
      <c r="AV5644" s="4">
        <v>7</v>
      </c>
      <c r="AW5644" s="4">
        <v>2008</v>
      </c>
      <c r="AX5644" t="str">
        <f t="shared" si="1724"/>
        <v>No Delay</v>
      </c>
      <c r="AY5644">
        <f t="shared" si="1725"/>
        <v>0</v>
      </c>
    </row>
    <row r="5645" spans="1:51" x14ac:dyDescent="0.2">
      <c r="A5645" s="3">
        <v>12481</v>
      </c>
      <c r="B5645" s="1" t="s">
        <v>98</v>
      </c>
      <c r="C5645" s="1" t="s">
        <v>99</v>
      </c>
      <c r="D5645" s="1" t="s">
        <v>130</v>
      </c>
      <c r="E5645" s="1" t="s">
        <v>53</v>
      </c>
      <c r="F5645" s="1" t="s">
        <v>53</v>
      </c>
      <c r="G5645" s="13" t="s">
        <v>1489</v>
      </c>
      <c r="H5645" s="12">
        <v>39658</v>
      </c>
      <c r="I5645" s="12" t="s">
        <v>1489</v>
      </c>
      <c r="J5645" s="12">
        <v>39658</v>
      </c>
      <c r="K5645" s="4">
        <v>983</v>
      </c>
      <c r="L5645" s="1" t="s">
        <v>146</v>
      </c>
      <c r="M5645" s="1" t="s">
        <v>132</v>
      </c>
      <c r="N5645" s="1" t="s">
        <v>275</v>
      </c>
      <c r="O5645" s="1" t="s">
        <v>93</v>
      </c>
      <c r="P5645">
        <v>60</v>
      </c>
      <c r="Q5645">
        <v>122590</v>
      </c>
      <c r="R5645">
        <v>1158475.5</v>
      </c>
      <c r="S5645">
        <v>9.4499999999999993</v>
      </c>
      <c r="T5645">
        <v>0.16</v>
      </c>
      <c r="U5645">
        <f t="shared" si="1721"/>
        <v>1158475.5</v>
      </c>
      <c r="V5645">
        <f t="shared" si="1722"/>
        <v>7355400</v>
      </c>
      <c r="W5645" s="1" t="s">
        <v>155</v>
      </c>
      <c r="X5645" s="1" t="s">
        <v>1236</v>
      </c>
      <c r="Y5645" s="1" t="s">
        <v>156</v>
      </c>
      <c r="Z5645" s="3">
        <v>5565</v>
      </c>
      <c r="AA5645" s="4">
        <f t="shared" si="1726"/>
        <v>16709</v>
      </c>
      <c r="AB5645" s="4">
        <f t="shared" si="1727"/>
        <v>15698.723008000001</v>
      </c>
      <c r="AC5645" s="4">
        <f t="shared" si="1728"/>
        <v>16709</v>
      </c>
      <c r="AD5645" s="4">
        <f t="shared" si="1729"/>
        <v>16709</v>
      </c>
      <c r="AE5645" s="3" t="s">
        <v>2720</v>
      </c>
      <c r="AF5645" s="3">
        <v>16709</v>
      </c>
      <c r="AG5645" s="4">
        <f>AI5645</f>
        <v>16709</v>
      </c>
      <c r="AH5645" s="4">
        <v>10674</v>
      </c>
      <c r="AI5645">
        <f t="shared" si="1723"/>
        <v>16709</v>
      </c>
      <c r="AJ5645" t="s">
        <v>2720</v>
      </c>
      <c r="AK5645" s="2">
        <v>15210</v>
      </c>
      <c r="AL5645" s="2">
        <f>AN5645</f>
        <v>15210</v>
      </c>
      <c r="AM5645" s="4">
        <v>10674</v>
      </c>
      <c r="AN5645">
        <f>INDEX($AJ$2:$AJ$6811,MATCH(AM5645,$A$2:$A$6811,0))</f>
        <v>15210</v>
      </c>
      <c r="AP5645">
        <v>1853.56</v>
      </c>
      <c r="AQ5645">
        <v>1853.56</v>
      </c>
      <c r="AR5645" s="4">
        <v>29</v>
      </c>
      <c r="AS5645" s="4">
        <v>7</v>
      </c>
      <c r="AT5645" s="4">
        <v>2008</v>
      </c>
      <c r="AU5645" s="4">
        <v>29</v>
      </c>
      <c r="AV5645" s="4">
        <v>7</v>
      </c>
      <c r="AW5645" s="4">
        <v>2008</v>
      </c>
      <c r="AX5645" t="str">
        <f t="shared" si="1724"/>
        <v>No Delay</v>
      </c>
      <c r="AY5645">
        <f t="shared" si="1725"/>
        <v>0</v>
      </c>
    </row>
    <row r="5646" spans="1:51" x14ac:dyDescent="0.2">
      <c r="A5646" s="3">
        <v>10674</v>
      </c>
      <c r="B5646" s="1" t="s">
        <v>98</v>
      </c>
      <c r="C5646" s="1" t="s">
        <v>99</v>
      </c>
      <c r="D5646" s="1" t="s">
        <v>130</v>
      </c>
      <c r="E5646" s="1" t="s">
        <v>53</v>
      </c>
      <c r="F5646" s="1" t="s">
        <v>53</v>
      </c>
      <c r="G5646" s="13" t="s">
        <v>1489</v>
      </c>
      <c r="H5646" s="12">
        <v>39658</v>
      </c>
      <c r="I5646" s="12" t="s">
        <v>1489</v>
      </c>
      <c r="J5646" s="12">
        <v>39658</v>
      </c>
      <c r="K5646" s="4">
        <v>977</v>
      </c>
      <c r="L5646" s="1" t="s">
        <v>146</v>
      </c>
      <c r="M5646" s="1" t="s">
        <v>132</v>
      </c>
      <c r="N5646" s="1" t="s">
        <v>265</v>
      </c>
      <c r="O5646" s="1" t="s">
        <v>93</v>
      </c>
      <c r="P5646">
        <v>60</v>
      </c>
      <c r="Q5646">
        <v>1300</v>
      </c>
      <c r="R5646">
        <v>4420</v>
      </c>
      <c r="S5646">
        <v>3.4</v>
      </c>
      <c r="T5646">
        <v>0.06</v>
      </c>
      <c r="U5646">
        <f t="shared" si="1721"/>
        <v>4420</v>
      </c>
      <c r="V5646">
        <f t="shared" si="1722"/>
        <v>78000</v>
      </c>
      <c r="W5646" s="1" t="s">
        <v>439</v>
      </c>
      <c r="X5646" s="1" t="s">
        <v>1236</v>
      </c>
      <c r="Y5646" s="1" t="s">
        <v>440</v>
      </c>
      <c r="Z5646" s="3">
        <v>6148</v>
      </c>
      <c r="AA5646" s="4">
        <f t="shared" si="1726"/>
        <v>16709</v>
      </c>
      <c r="AB5646" s="4">
        <f t="shared" si="1727"/>
        <v>2387.4123460000001</v>
      </c>
      <c r="AC5646" s="4">
        <f t="shared" si="1728"/>
        <v>16709</v>
      </c>
      <c r="AD5646" s="4">
        <f t="shared" si="1729"/>
        <v>2500.5540324444446</v>
      </c>
      <c r="AE5646" s="4">
        <v>16709</v>
      </c>
      <c r="AF5646" s="4">
        <v>16709</v>
      </c>
      <c r="AG5646" s="4">
        <f>AE5646</f>
        <v>16709</v>
      </c>
      <c r="AH5646" s="4">
        <v>82837</v>
      </c>
      <c r="AI5646">
        <f t="shared" si="1723"/>
        <v>112</v>
      </c>
      <c r="AJ5646">
        <v>15210</v>
      </c>
      <c r="AK5646" s="2">
        <v>15210</v>
      </c>
      <c r="AL5646" s="2">
        <f>AJ5646</f>
        <v>15210</v>
      </c>
      <c r="AM5646" s="4"/>
      <c r="AN5646" t="e">
        <f>VLOOKUP([1]!Tabelle13[[#This Row],[Vlookup this ID for freight costs]],$AL$2:$AL$6811,2,FALSE)</f>
        <v>#REF!</v>
      </c>
      <c r="AP5646">
        <v>7.07</v>
      </c>
      <c r="AQ5646">
        <v>7.07</v>
      </c>
      <c r="AR5646" s="4">
        <v>29</v>
      </c>
      <c r="AS5646" s="4">
        <v>7</v>
      </c>
      <c r="AT5646" s="4">
        <v>2008</v>
      </c>
      <c r="AU5646" s="4">
        <v>29</v>
      </c>
      <c r="AV5646" s="4">
        <v>7</v>
      </c>
      <c r="AW5646" s="4">
        <v>2008</v>
      </c>
      <c r="AX5646" t="str">
        <f t="shared" si="1724"/>
        <v>No Delay</v>
      </c>
      <c r="AY5646">
        <f t="shared" si="1725"/>
        <v>0</v>
      </c>
    </row>
    <row r="5647" spans="1:51" x14ac:dyDescent="0.2">
      <c r="A5647" s="3">
        <v>11235</v>
      </c>
      <c r="B5647" s="1" t="s">
        <v>98</v>
      </c>
      <c r="C5647" s="1" t="s">
        <v>99</v>
      </c>
      <c r="D5647" s="1" t="s">
        <v>130</v>
      </c>
      <c r="E5647" s="1" t="s">
        <v>53</v>
      </c>
      <c r="F5647" s="1" t="s">
        <v>53</v>
      </c>
      <c r="G5647" s="13" t="s">
        <v>1489</v>
      </c>
      <c r="H5647" s="12">
        <v>39658</v>
      </c>
      <c r="I5647" s="12" t="s">
        <v>1489</v>
      </c>
      <c r="J5647" s="12">
        <v>39658</v>
      </c>
      <c r="K5647" s="4">
        <v>981</v>
      </c>
      <c r="L5647" s="1" t="s">
        <v>146</v>
      </c>
      <c r="M5647" s="1" t="s">
        <v>132</v>
      </c>
      <c r="N5647" s="1" t="s">
        <v>275</v>
      </c>
      <c r="O5647" s="1" t="s">
        <v>93</v>
      </c>
      <c r="P5647">
        <v>60</v>
      </c>
      <c r="Q5647">
        <v>5809</v>
      </c>
      <c r="R5647">
        <v>54895.05</v>
      </c>
      <c r="S5647">
        <v>9.4499999999999993</v>
      </c>
      <c r="T5647">
        <v>0.16</v>
      </c>
      <c r="U5647">
        <f t="shared" si="1721"/>
        <v>54895.049999999996</v>
      </c>
      <c r="V5647">
        <f t="shared" si="1722"/>
        <v>348540</v>
      </c>
      <c r="W5647" s="1" t="s">
        <v>155</v>
      </c>
      <c r="X5647" s="1" t="s">
        <v>1236</v>
      </c>
      <c r="Y5647" s="1" t="s">
        <v>156</v>
      </c>
      <c r="Z5647" s="3">
        <v>5565</v>
      </c>
      <c r="AA5647" s="4">
        <f t="shared" si="1726"/>
        <v>16709</v>
      </c>
      <c r="AB5647" s="4">
        <f t="shared" si="1727"/>
        <v>2882.2651762</v>
      </c>
      <c r="AC5647" s="4">
        <f t="shared" si="1728"/>
        <v>16709</v>
      </c>
      <c r="AD5647" s="4">
        <f t="shared" si="1729"/>
        <v>16709</v>
      </c>
      <c r="AE5647" s="3" t="s">
        <v>2720</v>
      </c>
      <c r="AF5647" s="3">
        <v>16709</v>
      </c>
      <c r="AG5647" s="4">
        <f>AI5647</f>
        <v>16709</v>
      </c>
      <c r="AH5647" s="4">
        <v>10674</v>
      </c>
      <c r="AI5647">
        <f t="shared" si="1723"/>
        <v>16709</v>
      </c>
      <c r="AJ5647" t="s">
        <v>2720</v>
      </c>
      <c r="AK5647" s="2">
        <v>15210</v>
      </c>
      <c r="AL5647" s="2">
        <f>AN5647</f>
        <v>15210</v>
      </c>
      <c r="AM5647" s="4">
        <v>10674</v>
      </c>
      <c r="AN5647">
        <f>INDEX($AJ$2:$AJ$6811,MATCH(AM5647,$A$2:$A$6811,0))</f>
        <v>15210</v>
      </c>
      <c r="AP5647">
        <v>87.83</v>
      </c>
      <c r="AQ5647">
        <v>87.83</v>
      </c>
      <c r="AR5647" s="4">
        <v>29</v>
      </c>
      <c r="AS5647" s="4">
        <v>7</v>
      </c>
      <c r="AT5647" s="4">
        <v>2008</v>
      </c>
      <c r="AU5647" s="4">
        <v>29</v>
      </c>
      <c r="AV5647" s="4">
        <v>7</v>
      </c>
      <c r="AW5647" s="4">
        <v>2008</v>
      </c>
      <c r="AX5647" t="str">
        <f t="shared" si="1724"/>
        <v>No Delay</v>
      </c>
      <c r="AY5647">
        <f t="shared" si="1725"/>
        <v>0</v>
      </c>
    </row>
    <row r="5648" spans="1:51" x14ac:dyDescent="0.2">
      <c r="A5648" s="3">
        <v>14409</v>
      </c>
      <c r="B5648" s="1" t="s">
        <v>168</v>
      </c>
      <c r="C5648" s="1" t="s">
        <v>150</v>
      </c>
      <c r="D5648" s="1" t="s">
        <v>100</v>
      </c>
      <c r="E5648" s="1" t="s">
        <v>253</v>
      </c>
      <c r="F5648" s="1" t="s">
        <v>253</v>
      </c>
      <c r="G5648" s="13" t="s">
        <v>2272</v>
      </c>
      <c r="H5648" s="12">
        <v>40616</v>
      </c>
      <c r="I5648" s="12" t="s">
        <v>2272</v>
      </c>
      <c r="J5648" s="12">
        <v>40616</v>
      </c>
      <c r="K5648" s="4">
        <v>3068</v>
      </c>
      <c r="L5648" s="1" t="s">
        <v>146</v>
      </c>
      <c r="M5648" s="1" t="s">
        <v>672</v>
      </c>
      <c r="N5648" s="1" t="s">
        <v>265</v>
      </c>
      <c r="O5648" s="1" t="s">
        <v>93</v>
      </c>
      <c r="P5648">
        <v>60</v>
      </c>
      <c r="Q5648">
        <v>159000</v>
      </c>
      <c r="R5648">
        <v>443610</v>
      </c>
      <c r="S5648">
        <v>2.79</v>
      </c>
      <c r="T5648">
        <v>0.05</v>
      </c>
      <c r="U5648">
        <f t="shared" si="1721"/>
        <v>443610</v>
      </c>
      <c r="V5648">
        <f t="shared" si="1722"/>
        <v>9540000</v>
      </c>
      <c r="W5648" s="1" t="s">
        <v>204</v>
      </c>
      <c r="X5648" s="1" t="s">
        <v>1236</v>
      </c>
      <c r="Y5648" s="1" t="s">
        <v>205</v>
      </c>
      <c r="Z5648" s="3">
        <v>16682</v>
      </c>
      <c r="AA5648" s="4">
        <f t="shared" si="1726"/>
        <v>16729</v>
      </c>
      <c r="AB5648" s="4">
        <f t="shared" si="1727"/>
        <v>19694.640405999999</v>
      </c>
      <c r="AC5648" s="4">
        <f t="shared" si="1728"/>
        <v>16729</v>
      </c>
      <c r="AD5648" s="4">
        <f t="shared" si="1729"/>
        <v>16729</v>
      </c>
      <c r="AE5648" s="4">
        <v>16729</v>
      </c>
      <c r="AF5648" s="4">
        <v>16729</v>
      </c>
      <c r="AG5648" s="4">
        <f>AE5648</f>
        <v>16729</v>
      </c>
      <c r="AI5648" t="e">
        <f t="shared" si="1723"/>
        <v>#N/A</v>
      </c>
      <c r="AJ5648">
        <v>25199.31</v>
      </c>
      <c r="AK5648" s="2">
        <v>25199.31</v>
      </c>
      <c r="AL5648" s="2">
        <f>AJ5648</f>
        <v>25199.31</v>
      </c>
      <c r="AM5648" s="4"/>
      <c r="AN5648" t="e">
        <f>VLOOKUP([1]!Tabelle13[[#This Row],[Vlookup this ID for freight costs]],$AL$2:$AL$6811,2,FALSE)</f>
        <v>#REF!</v>
      </c>
      <c r="AP5648">
        <v>956.42</v>
      </c>
      <c r="AQ5648">
        <v>956.42</v>
      </c>
      <c r="AR5648" s="4">
        <v>14</v>
      </c>
      <c r="AS5648" s="4">
        <v>4</v>
      </c>
      <c r="AT5648" s="4">
        <v>2011</v>
      </c>
      <c r="AU5648" s="4">
        <v>14</v>
      </c>
      <c r="AV5648" s="4">
        <v>4</v>
      </c>
      <c r="AW5648" s="4">
        <v>2011</v>
      </c>
      <c r="AX5648" t="str">
        <f t="shared" si="1724"/>
        <v>No Delay</v>
      </c>
      <c r="AY5648">
        <f t="shared" si="1725"/>
        <v>0</v>
      </c>
    </row>
    <row r="5649" spans="1:51" x14ac:dyDescent="0.2">
      <c r="A5649" s="3">
        <v>74602</v>
      </c>
      <c r="B5649" s="1" t="s">
        <v>168</v>
      </c>
      <c r="C5649" s="1" t="s">
        <v>150</v>
      </c>
      <c r="D5649" s="1" t="s">
        <v>100</v>
      </c>
      <c r="E5649" s="1" t="s">
        <v>253</v>
      </c>
      <c r="F5649" s="1" t="s">
        <v>253</v>
      </c>
      <c r="G5649" s="13" t="s">
        <v>2577</v>
      </c>
      <c r="H5649" s="12">
        <v>40588</v>
      </c>
      <c r="I5649" s="12" t="s">
        <v>2577</v>
      </c>
      <c r="J5649" s="12">
        <v>40588</v>
      </c>
      <c r="K5649" s="4">
        <v>3001</v>
      </c>
      <c r="L5649" s="1" t="s">
        <v>146</v>
      </c>
      <c r="M5649" s="1" t="s">
        <v>672</v>
      </c>
      <c r="N5649" s="1" t="s">
        <v>265</v>
      </c>
      <c r="O5649" s="1" t="s">
        <v>93</v>
      </c>
      <c r="P5649">
        <v>60</v>
      </c>
      <c r="Q5649">
        <v>158000</v>
      </c>
      <c r="R5649">
        <v>440820</v>
      </c>
      <c r="S5649">
        <v>2.79</v>
      </c>
      <c r="T5649">
        <v>0.05</v>
      </c>
      <c r="U5649">
        <f t="shared" si="1721"/>
        <v>440820</v>
      </c>
      <c r="V5649">
        <f t="shared" si="1722"/>
        <v>9480000</v>
      </c>
      <c r="W5649" s="1" t="s">
        <v>204</v>
      </c>
      <c r="X5649" s="1" t="s">
        <v>1236</v>
      </c>
      <c r="Y5649" s="1" t="s">
        <v>205</v>
      </c>
      <c r="Z5649" s="3">
        <v>16682</v>
      </c>
      <c r="AA5649" s="4">
        <f t="shared" si="1726"/>
        <v>16768</v>
      </c>
      <c r="AB5649" s="4">
        <f t="shared" si="1727"/>
        <v>19584.892606000001</v>
      </c>
      <c r="AC5649" s="4">
        <f t="shared" si="1728"/>
        <v>16768</v>
      </c>
      <c r="AD5649" s="4">
        <f t="shared" si="1729"/>
        <v>13300</v>
      </c>
      <c r="AE5649" s="4">
        <v>16768</v>
      </c>
      <c r="AF5649" s="4">
        <v>16768</v>
      </c>
      <c r="AG5649" s="4">
        <f>AE5649</f>
        <v>16768</v>
      </c>
      <c r="AI5649" t="e">
        <f t="shared" si="1723"/>
        <v>#N/A</v>
      </c>
      <c r="AJ5649">
        <v>23721.9</v>
      </c>
      <c r="AK5649" s="2">
        <v>23721.9</v>
      </c>
      <c r="AL5649" s="2">
        <f>AJ5649</f>
        <v>23721.9</v>
      </c>
      <c r="AM5649" s="4"/>
      <c r="AN5649" t="e">
        <f>VLOOKUP([1]!Tabelle13[[#This Row],[Vlookup this ID for freight costs]],$AL$2:$AL$6811,2,FALSE)</f>
        <v>#REF!</v>
      </c>
      <c r="AP5649">
        <v>950.41</v>
      </c>
      <c r="AQ5649">
        <v>950.41</v>
      </c>
      <c r="AR5649" s="4">
        <v>14</v>
      </c>
      <c r="AS5649" s="4">
        <v>2</v>
      </c>
      <c r="AT5649" s="4">
        <v>2011</v>
      </c>
      <c r="AU5649" s="4">
        <v>14</v>
      </c>
      <c r="AV5649" s="4">
        <v>2</v>
      </c>
      <c r="AW5649" s="4">
        <v>2011</v>
      </c>
      <c r="AX5649" t="str">
        <f t="shared" si="1724"/>
        <v>No Delay</v>
      </c>
      <c r="AY5649">
        <f t="shared" si="1725"/>
        <v>0</v>
      </c>
    </row>
    <row r="5650" spans="1:51" x14ac:dyDescent="0.2">
      <c r="A5650" s="3">
        <v>12517</v>
      </c>
      <c r="B5650" s="1" t="s">
        <v>98</v>
      </c>
      <c r="C5650" s="1" t="s">
        <v>99</v>
      </c>
      <c r="D5650" s="1" t="s">
        <v>130</v>
      </c>
      <c r="E5650" s="1" t="s">
        <v>53</v>
      </c>
      <c r="F5650" s="1" t="s">
        <v>53</v>
      </c>
      <c r="G5650" s="13" t="s">
        <v>134</v>
      </c>
      <c r="H5650" s="12">
        <v>39638</v>
      </c>
      <c r="I5650" s="12" t="s">
        <v>134</v>
      </c>
      <c r="J5650" s="12">
        <v>39638</v>
      </c>
      <c r="K5650" s="4">
        <v>940</v>
      </c>
      <c r="L5650" s="1" t="s">
        <v>146</v>
      </c>
      <c r="M5650" s="1" t="s">
        <v>132</v>
      </c>
      <c r="N5650" s="1" t="s">
        <v>167</v>
      </c>
      <c r="O5650" s="1" t="s">
        <v>93</v>
      </c>
      <c r="P5650">
        <v>30</v>
      </c>
      <c r="Q5650">
        <v>101445</v>
      </c>
      <c r="R5650">
        <v>1259946.8999999999</v>
      </c>
      <c r="S5650">
        <v>12.42</v>
      </c>
      <c r="T5650">
        <v>0.41</v>
      </c>
      <c r="U5650">
        <f t="shared" si="1721"/>
        <v>1259946.8999999999</v>
      </c>
      <c r="V5650">
        <f t="shared" si="1722"/>
        <v>3043350</v>
      </c>
      <c r="W5650" s="1" t="s">
        <v>155</v>
      </c>
      <c r="X5650" s="1" t="s">
        <v>1236</v>
      </c>
      <c r="Y5650" s="1" t="s">
        <v>156</v>
      </c>
      <c r="Z5650" s="3">
        <v>5565</v>
      </c>
      <c r="AA5650" s="4">
        <f t="shared" si="1726"/>
        <v>16778</v>
      </c>
      <c r="AB5650" s="4">
        <f t="shared" si="1727"/>
        <v>13378.105777000001</v>
      </c>
      <c r="AC5650" s="4">
        <f t="shared" si="1728"/>
        <v>16778</v>
      </c>
      <c r="AD5650" s="4">
        <f t="shared" si="1729"/>
        <v>16778</v>
      </c>
      <c r="AE5650" s="3" t="s">
        <v>2721</v>
      </c>
      <c r="AF5650" s="3">
        <v>16778</v>
      </c>
      <c r="AG5650" s="4">
        <f>AI5650</f>
        <v>16778</v>
      </c>
      <c r="AH5650" s="4">
        <v>10982</v>
      </c>
      <c r="AI5650">
        <f t="shared" si="1723"/>
        <v>16778</v>
      </c>
      <c r="AJ5650" t="s">
        <v>2721</v>
      </c>
      <c r="AK5650" s="2">
        <v>9043.65</v>
      </c>
      <c r="AL5650" s="2">
        <f>AN5650</f>
        <v>9043.65</v>
      </c>
      <c r="AM5650" s="4">
        <v>10982</v>
      </c>
      <c r="AN5650">
        <f>INDEX($AJ$2:$AJ$6811,MATCH(AM5650,$A$2:$A$6811,0))</f>
        <v>9043.65</v>
      </c>
      <c r="AP5650">
        <v>2015.92</v>
      </c>
      <c r="AQ5650">
        <v>2015.92</v>
      </c>
      <c r="AR5650" s="4">
        <v>9</v>
      </c>
      <c r="AS5650" s="4">
        <v>7</v>
      </c>
      <c r="AT5650" s="4">
        <v>2008</v>
      </c>
      <c r="AU5650" s="4">
        <v>9</v>
      </c>
      <c r="AV5650" s="4">
        <v>7</v>
      </c>
      <c r="AW5650" s="4">
        <v>2008</v>
      </c>
      <c r="AX5650" t="str">
        <f t="shared" si="1724"/>
        <v>No Delay</v>
      </c>
      <c r="AY5650">
        <f t="shared" si="1725"/>
        <v>0</v>
      </c>
    </row>
    <row r="5651" spans="1:51" x14ac:dyDescent="0.2">
      <c r="A5651" s="3">
        <v>12518</v>
      </c>
      <c r="B5651" s="1" t="s">
        <v>98</v>
      </c>
      <c r="C5651" s="1" t="s">
        <v>99</v>
      </c>
      <c r="D5651" s="1" t="s">
        <v>130</v>
      </c>
      <c r="E5651" s="1" t="s">
        <v>53</v>
      </c>
      <c r="F5651" s="1" t="s">
        <v>53</v>
      </c>
      <c r="G5651" s="13" t="s">
        <v>134</v>
      </c>
      <c r="H5651" s="12">
        <v>39638</v>
      </c>
      <c r="I5651" s="12" t="s">
        <v>134</v>
      </c>
      <c r="J5651" s="12">
        <v>39638</v>
      </c>
      <c r="K5651" s="4">
        <v>941</v>
      </c>
      <c r="L5651" s="1" t="s">
        <v>146</v>
      </c>
      <c r="M5651" s="1" t="s">
        <v>132</v>
      </c>
      <c r="N5651" s="1" t="s">
        <v>275</v>
      </c>
      <c r="O5651" s="1" t="s">
        <v>93</v>
      </c>
      <c r="P5651">
        <v>60</v>
      </c>
      <c r="Q5651">
        <v>58086</v>
      </c>
      <c r="R5651">
        <v>551817</v>
      </c>
      <c r="S5651">
        <v>9.5</v>
      </c>
      <c r="T5651">
        <v>0.16</v>
      </c>
      <c r="U5651">
        <f t="shared" si="1721"/>
        <v>551817</v>
      </c>
      <c r="V5651">
        <f t="shared" si="1722"/>
        <v>3485160</v>
      </c>
      <c r="W5651" s="1" t="s">
        <v>155</v>
      </c>
      <c r="X5651" s="1" t="s">
        <v>1236</v>
      </c>
      <c r="Y5651" s="1" t="s">
        <v>156</v>
      </c>
      <c r="Z5651" s="3">
        <v>5565</v>
      </c>
      <c r="AA5651" s="4">
        <f t="shared" si="1726"/>
        <v>16778</v>
      </c>
      <c r="AB5651" s="4">
        <f t="shared" si="1727"/>
        <v>8619.5509168000008</v>
      </c>
      <c r="AC5651" s="4">
        <f t="shared" si="1728"/>
        <v>16778</v>
      </c>
      <c r="AD5651" s="4">
        <f t="shared" si="1729"/>
        <v>12560.5</v>
      </c>
      <c r="AE5651" s="3" t="s">
        <v>2721</v>
      </c>
      <c r="AF5651" s="3">
        <v>16778</v>
      </c>
      <c r="AG5651" s="4">
        <f>AI5651</f>
        <v>16778</v>
      </c>
      <c r="AH5651" s="4">
        <v>10982</v>
      </c>
      <c r="AI5651">
        <f t="shared" si="1723"/>
        <v>16778</v>
      </c>
      <c r="AJ5651" t="s">
        <v>2721</v>
      </c>
      <c r="AK5651" s="2">
        <v>9043.65</v>
      </c>
      <c r="AL5651" s="2">
        <f>AN5651</f>
        <v>9043.65</v>
      </c>
      <c r="AM5651" s="4">
        <v>10982</v>
      </c>
      <c r="AN5651">
        <f>INDEX($AJ$2:$AJ$6811,MATCH(AM5651,$A$2:$A$6811,0))</f>
        <v>9043.65</v>
      </c>
      <c r="AP5651">
        <v>882.91</v>
      </c>
      <c r="AQ5651">
        <v>882.91</v>
      </c>
      <c r="AR5651" s="4">
        <v>9</v>
      </c>
      <c r="AS5651" s="4">
        <v>7</v>
      </c>
      <c r="AT5651" s="4">
        <v>2008</v>
      </c>
      <c r="AU5651" s="4">
        <v>9</v>
      </c>
      <c r="AV5651" s="4">
        <v>7</v>
      </c>
      <c r="AW5651" s="4">
        <v>2008</v>
      </c>
      <c r="AX5651" t="str">
        <f t="shared" si="1724"/>
        <v>No Delay</v>
      </c>
      <c r="AY5651">
        <f t="shared" si="1725"/>
        <v>0</v>
      </c>
    </row>
    <row r="5652" spans="1:51" x14ac:dyDescent="0.2">
      <c r="A5652" s="3">
        <v>10982</v>
      </c>
      <c r="B5652" s="1" t="s">
        <v>98</v>
      </c>
      <c r="C5652" s="1" t="s">
        <v>99</v>
      </c>
      <c r="D5652" s="1" t="s">
        <v>130</v>
      </c>
      <c r="E5652" s="1" t="s">
        <v>53</v>
      </c>
      <c r="F5652" s="1" t="s">
        <v>53</v>
      </c>
      <c r="G5652" s="13" t="s">
        <v>134</v>
      </c>
      <c r="H5652" s="12">
        <v>39638</v>
      </c>
      <c r="I5652" s="12" t="s">
        <v>134</v>
      </c>
      <c r="J5652" s="12">
        <v>39638</v>
      </c>
      <c r="K5652" s="4">
        <v>939</v>
      </c>
      <c r="L5652" s="1" t="s">
        <v>146</v>
      </c>
      <c r="M5652" s="1" t="s">
        <v>132</v>
      </c>
      <c r="N5652" s="1" t="s">
        <v>1316</v>
      </c>
      <c r="O5652" s="1" t="s">
        <v>93</v>
      </c>
      <c r="P5652">
        <v>60</v>
      </c>
      <c r="Q5652">
        <v>11640</v>
      </c>
      <c r="R5652">
        <v>90210</v>
      </c>
      <c r="S5652">
        <v>7.75</v>
      </c>
      <c r="T5652">
        <v>0.13</v>
      </c>
      <c r="U5652">
        <f t="shared" si="1721"/>
        <v>90210</v>
      </c>
      <c r="V5652">
        <f t="shared" si="1722"/>
        <v>698400</v>
      </c>
      <c r="W5652" s="1" t="s">
        <v>155</v>
      </c>
      <c r="X5652" s="1" t="s">
        <v>1236</v>
      </c>
      <c r="Y5652" s="1" t="s">
        <v>156</v>
      </c>
      <c r="Z5652" s="3">
        <v>5565</v>
      </c>
      <c r="AA5652" s="4">
        <f t="shared" si="1726"/>
        <v>16778</v>
      </c>
      <c r="AB5652" s="4">
        <f t="shared" si="1727"/>
        <v>3522.2045980000003</v>
      </c>
      <c r="AC5652" s="4">
        <f t="shared" si="1728"/>
        <v>16778</v>
      </c>
      <c r="AD5652" s="4">
        <f t="shared" si="1729"/>
        <v>9182.6666666666661</v>
      </c>
      <c r="AE5652" s="4">
        <v>16778</v>
      </c>
      <c r="AF5652" s="4">
        <v>16778</v>
      </c>
      <c r="AG5652" s="4">
        <f>AE5652</f>
        <v>16778</v>
      </c>
      <c r="AH5652" s="4">
        <v>83630</v>
      </c>
      <c r="AI5652">
        <f t="shared" si="1723"/>
        <v>12181</v>
      </c>
      <c r="AJ5652">
        <v>9043.65</v>
      </c>
      <c r="AK5652" s="2">
        <v>9043.65</v>
      </c>
      <c r="AL5652" s="2">
        <f>AJ5652</f>
        <v>9043.65</v>
      </c>
      <c r="AM5652" s="4"/>
      <c r="AN5652" t="e">
        <f>VLOOKUP([1]!Tabelle13[[#This Row],[Vlookup this ID for freight costs]],$AL$2:$AL$6811,2,FALSE)</f>
        <v>#REF!</v>
      </c>
      <c r="AP5652">
        <v>144.34</v>
      </c>
      <c r="AQ5652">
        <v>144.34</v>
      </c>
      <c r="AR5652" s="4">
        <v>9</v>
      </c>
      <c r="AS5652" s="4">
        <v>7</v>
      </c>
      <c r="AT5652" s="4">
        <v>2008</v>
      </c>
      <c r="AU5652" s="4">
        <v>9</v>
      </c>
      <c r="AV5652" s="4">
        <v>7</v>
      </c>
      <c r="AW5652" s="4">
        <v>2008</v>
      </c>
      <c r="AX5652" t="str">
        <f t="shared" si="1724"/>
        <v>No Delay</v>
      </c>
      <c r="AY5652">
        <f t="shared" si="1725"/>
        <v>0</v>
      </c>
    </row>
    <row r="5653" spans="1:51" x14ac:dyDescent="0.2">
      <c r="A5653" s="3">
        <v>83477</v>
      </c>
      <c r="B5653" s="1" t="s">
        <v>175</v>
      </c>
      <c r="C5653" s="1" t="s">
        <v>165</v>
      </c>
      <c r="D5653" s="1" t="s">
        <v>130</v>
      </c>
      <c r="E5653" s="1" t="s">
        <v>101</v>
      </c>
      <c r="F5653" s="1" t="s">
        <v>101</v>
      </c>
      <c r="G5653" s="13" t="s">
        <v>493</v>
      </c>
      <c r="H5653" s="12">
        <v>40543</v>
      </c>
      <c r="I5653" s="12" t="s">
        <v>1255</v>
      </c>
      <c r="J5653" s="12">
        <v>40535</v>
      </c>
      <c r="K5653" s="4">
        <v>2945</v>
      </c>
      <c r="L5653" s="1" t="s">
        <v>146</v>
      </c>
      <c r="M5653" s="1" t="s">
        <v>132</v>
      </c>
      <c r="N5653" s="1" t="s">
        <v>154</v>
      </c>
      <c r="O5653" s="1" t="s">
        <v>93</v>
      </c>
      <c r="P5653">
        <v>60</v>
      </c>
      <c r="Q5653">
        <v>125000</v>
      </c>
      <c r="R5653">
        <v>1402500</v>
      </c>
      <c r="S5653">
        <v>11.22</v>
      </c>
      <c r="T5653">
        <v>0.19</v>
      </c>
      <c r="U5653">
        <f t="shared" si="1721"/>
        <v>1402500</v>
      </c>
      <c r="V5653">
        <f t="shared" si="1722"/>
        <v>7500000</v>
      </c>
      <c r="W5653" s="1" t="s">
        <v>155</v>
      </c>
      <c r="X5653" s="1" t="s">
        <v>1236</v>
      </c>
      <c r="Y5653" s="1" t="s">
        <v>156</v>
      </c>
      <c r="Z5653" s="3">
        <v>11413</v>
      </c>
      <c r="AA5653" s="4">
        <f t="shared" si="1726"/>
        <v>16790</v>
      </c>
      <c r="AB5653" s="4">
        <f t="shared" si="1727"/>
        <v>15963.215206000001</v>
      </c>
      <c r="AC5653" s="4">
        <f t="shared" si="1728"/>
        <v>16790</v>
      </c>
      <c r="AD5653" s="4">
        <f t="shared" si="1729"/>
        <v>12021.75</v>
      </c>
      <c r="AE5653" s="4">
        <v>16790</v>
      </c>
      <c r="AF5653" s="4">
        <v>16790</v>
      </c>
      <c r="AG5653" s="4">
        <f>AE5653</f>
        <v>16790</v>
      </c>
      <c r="AI5653" t="e">
        <f t="shared" si="1723"/>
        <v>#N/A</v>
      </c>
      <c r="AJ5653">
        <v>103428</v>
      </c>
      <c r="AK5653" s="2">
        <v>103428</v>
      </c>
      <c r="AL5653" s="2">
        <f>AJ5653</f>
        <v>103428</v>
      </c>
      <c r="AM5653" s="4"/>
      <c r="AN5653" t="e">
        <f>VLOOKUP([1]!Tabelle13[[#This Row],[Vlookup this ID for freight costs]],$AL$2:$AL$6811,2,FALSE)</f>
        <v>#REF!</v>
      </c>
      <c r="AP5653">
        <v>3023.79</v>
      </c>
      <c r="AQ5653">
        <v>3023.79</v>
      </c>
      <c r="AR5653" s="4">
        <v>31</v>
      </c>
      <c r="AS5653" s="4">
        <v>12</v>
      </c>
      <c r="AT5653" s="4">
        <v>2010</v>
      </c>
      <c r="AU5653" s="4">
        <v>23</v>
      </c>
      <c r="AV5653" s="4">
        <v>12</v>
      </c>
      <c r="AW5653" s="4">
        <v>2010</v>
      </c>
      <c r="AX5653" t="str">
        <f t="shared" si="1724"/>
        <v>No Delay</v>
      </c>
      <c r="AY5653">
        <f t="shared" si="1725"/>
        <v>0</v>
      </c>
    </row>
    <row r="5654" spans="1:51" x14ac:dyDescent="0.2">
      <c r="A5654" s="3">
        <v>86056</v>
      </c>
      <c r="B5654" s="1" t="s">
        <v>215</v>
      </c>
      <c r="C5654" s="1" t="s">
        <v>89</v>
      </c>
      <c r="D5654" s="1" t="s">
        <v>130</v>
      </c>
      <c r="E5654" s="1" t="s">
        <v>101</v>
      </c>
      <c r="F5654" s="1" t="s">
        <v>101</v>
      </c>
      <c r="G5654" s="13" t="s">
        <v>2413</v>
      </c>
      <c r="H5654" s="12">
        <v>41726</v>
      </c>
      <c r="I5654" s="12" t="s">
        <v>295</v>
      </c>
      <c r="J5654" s="12">
        <v>41757</v>
      </c>
      <c r="K5654" s="4">
        <v>5458</v>
      </c>
      <c r="L5654" s="1" t="s">
        <v>146</v>
      </c>
      <c r="M5654" s="1" t="s">
        <v>132</v>
      </c>
      <c r="N5654" s="1" t="s">
        <v>154</v>
      </c>
      <c r="O5654" s="1" t="s">
        <v>93</v>
      </c>
      <c r="P5654">
        <v>60</v>
      </c>
      <c r="Q5654">
        <v>100000</v>
      </c>
      <c r="R5654">
        <v>826000</v>
      </c>
      <c r="S5654">
        <v>8.26</v>
      </c>
      <c r="T5654">
        <v>0.14000000000000001</v>
      </c>
      <c r="U5654">
        <f t="shared" si="1721"/>
        <v>826000</v>
      </c>
      <c r="V5654">
        <f t="shared" si="1722"/>
        <v>6000000</v>
      </c>
      <c r="W5654" s="1" t="s">
        <v>155</v>
      </c>
      <c r="X5654" s="1" t="s">
        <v>1236</v>
      </c>
      <c r="Y5654" s="1" t="s">
        <v>156</v>
      </c>
      <c r="Z5654" s="3">
        <v>13090</v>
      </c>
      <c r="AA5654" s="4">
        <f t="shared" si="1726"/>
        <v>16851</v>
      </c>
      <c r="AB5654" s="4">
        <f t="shared" si="1727"/>
        <v>13219.520206000001</v>
      </c>
      <c r="AC5654" s="4">
        <f t="shared" si="1728"/>
        <v>16851</v>
      </c>
      <c r="AD5654" s="4">
        <f t="shared" si="1729"/>
        <v>22977.692307692309</v>
      </c>
      <c r="AE5654" s="3" t="s">
        <v>2722</v>
      </c>
      <c r="AF5654" s="3">
        <v>16851</v>
      </c>
      <c r="AG5654" s="4">
        <f>AI5654</f>
        <v>16851</v>
      </c>
      <c r="AH5654" s="4">
        <v>82655</v>
      </c>
      <c r="AI5654">
        <f t="shared" si="1723"/>
        <v>16851</v>
      </c>
      <c r="AJ5654" t="s">
        <v>2722</v>
      </c>
      <c r="AK5654" s="2">
        <v>23776.41</v>
      </c>
      <c r="AL5654" s="2">
        <f>AN5654</f>
        <v>23776.41</v>
      </c>
      <c r="AM5654" s="4">
        <v>82655</v>
      </c>
      <c r="AN5654">
        <f>INDEX($AJ$2:$AJ$6811,MATCH(AM5654,$A$2:$A$6811,0))</f>
        <v>23776.41</v>
      </c>
      <c r="AP5654">
        <v>1021.76</v>
      </c>
      <c r="AQ5654">
        <v>1021.76</v>
      </c>
      <c r="AR5654" s="4">
        <v>28</v>
      </c>
      <c r="AS5654" s="4">
        <v>4</v>
      </c>
      <c r="AT5654" s="4">
        <v>2014</v>
      </c>
      <c r="AU5654" s="4">
        <v>28</v>
      </c>
      <c r="AV5654" s="4">
        <v>4</v>
      </c>
      <c r="AW5654" s="4">
        <v>2014</v>
      </c>
      <c r="AX5654" t="str">
        <f t="shared" si="1724"/>
        <v>No Delay</v>
      </c>
      <c r="AY5654">
        <f t="shared" si="1725"/>
        <v>31</v>
      </c>
    </row>
    <row r="5655" spans="1:51" x14ac:dyDescent="0.2">
      <c r="A5655" s="3">
        <v>82655</v>
      </c>
      <c r="B5655" s="1" t="s">
        <v>215</v>
      </c>
      <c r="C5655" s="1" t="s">
        <v>89</v>
      </c>
      <c r="D5655" s="1" t="s">
        <v>130</v>
      </c>
      <c r="E5655" s="1" t="s">
        <v>101</v>
      </c>
      <c r="F5655" s="1" t="s">
        <v>101</v>
      </c>
      <c r="G5655" s="13" t="s">
        <v>2413</v>
      </c>
      <c r="H5655" s="12">
        <v>41726</v>
      </c>
      <c r="I5655" s="12" t="s">
        <v>295</v>
      </c>
      <c r="J5655" s="12">
        <v>41757</v>
      </c>
      <c r="K5655" s="4">
        <v>5451</v>
      </c>
      <c r="L5655" s="1" t="s">
        <v>146</v>
      </c>
      <c r="M5655" s="1" t="s">
        <v>132</v>
      </c>
      <c r="N5655" s="1" t="s">
        <v>154</v>
      </c>
      <c r="O5655" s="1" t="s">
        <v>93</v>
      </c>
      <c r="P5655">
        <v>60</v>
      </c>
      <c r="Q5655">
        <v>40035</v>
      </c>
      <c r="R5655">
        <v>330689.09999999998</v>
      </c>
      <c r="S5655">
        <v>8.26</v>
      </c>
      <c r="T5655">
        <v>0.14000000000000001</v>
      </c>
      <c r="U5655">
        <f t="shared" si="1721"/>
        <v>330689.09999999998</v>
      </c>
      <c r="V5655">
        <f t="shared" si="1722"/>
        <v>2402100</v>
      </c>
      <c r="W5655" s="1" t="s">
        <v>160</v>
      </c>
      <c r="X5655" s="1" t="s">
        <v>1236</v>
      </c>
      <c r="Y5655" s="1" t="s">
        <v>161</v>
      </c>
      <c r="Z5655" s="3">
        <v>12573</v>
      </c>
      <c r="AA5655" s="4">
        <f t="shared" si="1726"/>
        <v>16851</v>
      </c>
      <c r="AB5655" s="4">
        <f t="shared" si="1727"/>
        <v>6638.4933789999995</v>
      </c>
      <c r="AC5655" s="4">
        <f t="shared" si="1728"/>
        <v>16851</v>
      </c>
      <c r="AD5655" s="4">
        <f t="shared" si="1729"/>
        <v>17844.5</v>
      </c>
      <c r="AE5655" s="4">
        <v>16851</v>
      </c>
      <c r="AF5655" s="4">
        <v>16851</v>
      </c>
      <c r="AG5655" s="4">
        <f>AE5655</f>
        <v>16851</v>
      </c>
      <c r="AI5655" t="e">
        <f t="shared" si="1723"/>
        <v>#N/A</v>
      </c>
      <c r="AJ5655">
        <v>23776.41</v>
      </c>
      <c r="AK5655" s="2">
        <v>23776.41</v>
      </c>
      <c r="AL5655" s="2">
        <f>AJ5655</f>
        <v>23776.41</v>
      </c>
      <c r="AM5655" s="4"/>
      <c r="AN5655" t="e">
        <f>VLOOKUP([1]!Tabelle13[[#This Row],[Vlookup this ID for freight costs]],$AL$2:$AL$6811,2,FALSE)</f>
        <v>#REF!</v>
      </c>
      <c r="AP5655">
        <v>409.06</v>
      </c>
      <c r="AQ5655">
        <v>409.06</v>
      </c>
      <c r="AR5655" s="4">
        <v>28</v>
      </c>
      <c r="AS5655" s="4">
        <v>4</v>
      </c>
      <c r="AT5655" s="4">
        <v>2014</v>
      </c>
      <c r="AU5655" s="4">
        <v>28</v>
      </c>
      <c r="AV5655" s="4">
        <v>4</v>
      </c>
      <c r="AW5655" s="4">
        <v>2014</v>
      </c>
      <c r="AX5655" t="str">
        <f t="shared" si="1724"/>
        <v>No Delay</v>
      </c>
      <c r="AY5655">
        <f t="shared" si="1725"/>
        <v>31</v>
      </c>
    </row>
    <row r="5656" spans="1:51" x14ac:dyDescent="0.2">
      <c r="A5656" s="3">
        <v>82352</v>
      </c>
      <c r="B5656" s="1" t="s">
        <v>172</v>
      </c>
      <c r="C5656" s="1" t="s">
        <v>114</v>
      </c>
      <c r="D5656" s="1" t="s">
        <v>130</v>
      </c>
      <c r="E5656" s="1" t="s">
        <v>101</v>
      </c>
      <c r="F5656" s="1" t="s">
        <v>101</v>
      </c>
      <c r="G5656" s="13" t="s">
        <v>1481</v>
      </c>
      <c r="H5656" s="12">
        <v>40486</v>
      </c>
      <c r="I5656" s="12" t="s">
        <v>1789</v>
      </c>
      <c r="J5656" s="12">
        <v>40463</v>
      </c>
      <c r="K5656" s="4">
        <v>2788</v>
      </c>
      <c r="L5656" s="1" t="s">
        <v>146</v>
      </c>
      <c r="M5656" s="1" t="s">
        <v>132</v>
      </c>
      <c r="N5656" s="1" t="s">
        <v>159</v>
      </c>
      <c r="O5656" s="1" t="s">
        <v>93</v>
      </c>
      <c r="P5656">
        <v>30</v>
      </c>
      <c r="Q5656">
        <v>140554</v>
      </c>
      <c r="R5656">
        <v>1651509.5</v>
      </c>
      <c r="S5656">
        <v>11.75</v>
      </c>
      <c r="T5656">
        <v>0.39</v>
      </c>
      <c r="U5656">
        <f t="shared" si="1721"/>
        <v>1651509.5</v>
      </c>
      <c r="V5656">
        <f t="shared" si="1722"/>
        <v>4216620</v>
      </c>
      <c r="W5656" s="1" t="s">
        <v>160</v>
      </c>
      <c r="X5656" s="1" t="s">
        <v>1236</v>
      </c>
      <c r="Y5656" s="1" t="s">
        <v>161</v>
      </c>
      <c r="Z5656" s="3">
        <v>13722</v>
      </c>
      <c r="AA5656" s="4">
        <f t="shared" si="1726"/>
        <v>16961</v>
      </c>
      <c r="AB5656" s="4">
        <f t="shared" si="1727"/>
        <v>17670.232487199999</v>
      </c>
      <c r="AC5656" s="4">
        <f t="shared" si="1728"/>
        <v>16961</v>
      </c>
      <c r="AD5656" s="4">
        <f t="shared" si="1729"/>
        <v>16961</v>
      </c>
      <c r="AE5656" s="4">
        <v>16961</v>
      </c>
      <c r="AF5656" s="4">
        <v>16961</v>
      </c>
      <c r="AG5656" s="4">
        <f>AE5656</f>
        <v>16961</v>
      </c>
      <c r="AI5656" t="e">
        <f t="shared" si="1723"/>
        <v>#N/A</v>
      </c>
      <c r="AJ5656">
        <v>16981.150000000001</v>
      </c>
      <c r="AK5656" s="2">
        <v>16981.150000000001</v>
      </c>
      <c r="AL5656" s="2">
        <f>AJ5656</f>
        <v>16981.150000000001</v>
      </c>
      <c r="AM5656" s="4"/>
      <c r="AN5656" t="e">
        <f>VLOOKUP([1]!Tabelle13[[#This Row],[Vlookup this ID for freight costs]],$AL$2:$AL$6811,2,FALSE)</f>
        <v>#REF!</v>
      </c>
      <c r="AP5656">
        <v>3560.65</v>
      </c>
      <c r="AQ5656">
        <v>3560.65</v>
      </c>
      <c r="AR5656" s="4">
        <v>4</v>
      </c>
      <c r="AS5656" s="4">
        <v>11</v>
      </c>
      <c r="AT5656" s="4">
        <v>2010</v>
      </c>
      <c r="AU5656" s="4">
        <v>12</v>
      </c>
      <c r="AV5656" s="4">
        <v>10</v>
      </c>
      <c r="AW5656" s="4">
        <v>2010</v>
      </c>
      <c r="AX5656" t="str">
        <f t="shared" si="1724"/>
        <v>No Delay</v>
      </c>
      <c r="AY5656">
        <f t="shared" si="1725"/>
        <v>0</v>
      </c>
    </row>
    <row r="5657" spans="1:51" x14ac:dyDescent="0.2">
      <c r="A5657" s="3">
        <v>85151</v>
      </c>
      <c r="B5657" s="1" t="s">
        <v>172</v>
      </c>
      <c r="C5657" s="1" t="s">
        <v>114</v>
      </c>
      <c r="D5657" s="1" t="s">
        <v>130</v>
      </c>
      <c r="E5657" s="1" t="s">
        <v>101</v>
      </c>
      <c r="F5657" s="1" t="s">
        <v>101</v>
      </c>
      <c r="G5657" s="13" t="s">
        <v>1481</v>
      </c>
      <c r="H5657" s="12">
        <v>40486</v>
      </c>
      <c r="I5657" s="12" t="s">
        <v>1789</v>
      </c>
      <c r="J5657" s="12">
        <v>40463</v>
      </c>
      <c r="K5657" s="4">
        <v>2789</v>
      </c>
      <c r="L5657" s="1" t="s">
        <v>146</v>
      </c>
      <c r="M5657" s="1" t="s">
        <v>132</v>
      </c>
      <c r="N5657" s="1" t="s">
        <v>196</v>
      </c>
      <c r="O5657" s="1" t="s">
        <v>93</v>
      </c>
      <c r="P5657">
        <v>60</v>
      </c>
      <c r="Q5657">
        <v>59746</v>
      </c>
      <c r="R5657">
        <v>342344.58</v>
      </c>
      <c r="S5657">
        <v>5.73</v>
      </c>
      <c r="T5657">
        <v>0.1</v>
      </c>
      <c r="U5657">
        <f t="shared" si="1721"/>
        <v>342344.58</v>
      </c>
      <c r="V5657">
        <f t="shared" si="1722"/>
        <v>3584760</v>
      </c>
      <c r="W5657" s="1" t="s">
        <v>197</v>
      </c>
      <c r="X5657" s="1" t="s">
        <v>1236</v>
      </c>
      <c r="Y5657" s="1" t="s">
        <v>3082</v>
      </c>
      <c r="Z5657" s="3">
        <v>13092</v>
      </c>
      <c r="AA5657" s="4">
        <f t="shared" si="1726"/>
        <v>16961</v>
      </c>
      <c r="AB5657" s="4">
        <f t="shared" si="1727"/>
        <v>8801.7322648000008</v>
      </c>
      <c r="AC5657" s="4">
        <f t="shared" si="1728"/>
        <v>16961</v>
      </c>
      <c r="AD5657" s="4">
        <f t="shared" si="1729"/>
        <v>16961</v>
      </c>
      <c r="AE5657" s="3" t="s">
        <v>2723</v>
      </c>
      <c r="AF5657" s="3">
        <v>16961</v>
      </c>
      <c r="AG5657" s="4">
        <f>AI5657</f>
        <v>16961</v>
      </c>
      <c r="AH5657" s="4">
        <v>82352</v>
      </c>
      <c r="AI5657">
        <f t="shared" si="1723"/>
        <v>16961</v>
      </c>
      <c r="AJ5657" t="s">
        <v>2723</v>
      </c>
      <c r="AK5657" s="2">
        <v>16981.150000000001</v>
      </c>
      <c r="AL5657" s="2">
        <f>AN5657</f>
        <v>16981.150000000001</v>
      </c>
      <c r="AM5657" s="4">
        <v>82352</v>
      </c>
      <c r="AN5657">
        <f>INDEX($AJ$2:$AJ$6811,MATCH(AM5657,$A$2:$A$6811,0))</f>
        <v>16981.150000000001</v>
      </c>
      <c r="AP5657">
        <v>738.09</v>
      </c>
      <c r="AQ5657">
        <v>738.09</v>
      </c>
      <c r="AR5657" s="4">
        <v>4</v>
      </c>
      <c r="AS5657" s="4">
        <v>11</v>
      </c>
      <c r="AT5657" s="4">
        <v>2010</v>
      </c>
      <c r="AU5657" s="4">
        <v>12</v>
      </c>
      <c r="AV5657" s="4">
        <v>10</v>
      </c>
      <c r="AW5657" s="4">
        <v>2010</v>
      </c>
      <c r="AX5657" t="str">
        <f t="shared" si="1724"/>
        <v>No Delay</v>
      </c>
      <c r="AY5657">
        <f t="shared" si="1725"/>
        <v>0</v>
      </c>
    </row>
    <row r="5658" spans="1:51" x14ac:dyDescent="0.2">
      <c r="A5658" s="3">
        <v>86340</v>
      </c>
      <c r="B5658" s="1" t="s">
        <v>172</v>
      </c>
      <c r="C5658" s="1" t="s">
        <v>114</v>
      </c>
      <c r="D5658" s="1" t="s">
        <v>130</v>
      </c>
      <c r="E5658" s="1" t="s">
        <v>101</v>
      </c>
      <c r="F5658" s="1" t="s">
        <v>101</v>
      </c>
      <c r="G5658" s="13" t="s">
        <v>1481</v>
      </c>
      <c r="H5658" s="12">
        <v>40486</v>
      </c>
      <c r="I5658" s="12" t="s">
        <v>1789</v>
      </c>
      <c r="J5658" s="12">
        <v>40463</v>
      </c>
      <c r="K5658" s="4">
        <v>2790</v>
      </c>
      <c r="L5658" s="1" t="s">
        <v>146</v>
      </c>
      <c r="M5658" s="1" t="s">
        <v>132</v>
      </c>
      <c r="N5658" s="1" t="s">
        <v>167</v>
      </c>
      <c r="O5658" s="1" t="s">
        <v>93</v>
      </c>
      <c r="P5658">
        <v>30</v>
      </c>
      <c r="Q5658">
        <v>8200</v>
      </c>
      <c r="R5658">
        <v>36490</v>
      </c>
      <c r="S5658">
        <v>4.45</v>
      </c>
      <c r="T5658">
        <v>0.15</v>
      </c>
      <c r="U5658">
        <f t="shared" si="1721"/>
        <v>36490</v>
      </c>
      <c r="V5658">
        <f t="shared" si="1722"/>
        <v>246000</v>
      </c>
      <c r="W5658" s="1" t="s">
        <v>155</v>
      </c>
      <c r="X5658" s="1" t="s">
        <v>1236</v>
      </c>
      <c r="Y5658" s="1" t="s">
        <v>156</v>
      </c>
      <c r="Z5658" s="3">
        <v>14240</v>
      </c>
      <c r="AA5658" s="4">
        <f t="shared" si="1726"/>
        <v>16961</v>
      </c>
      <c r="AB5658" s="4">
        <f t="shared" si="1727"/>
        <v>3144.6721659999998</v>
      </c>
      <c r="AC5658" s="4">
        <f t="shared" si="1728"/>
        <v>16961</v>
      </c>
      <c r="AD5658" s="4">
        <f t="shared" si="1729"/>
        <v>11611.333333333334</v>
      </c>
      <c r="AE5658" s="3" t="s">
        <v>2723</v>
      </c>
      <c r="AF5658" s="3">
        <v>16961</v>
      </c>
      <c r="AG5658" s="4">
        <f>AI5658</f>
        <v>16961</v>
      </c>
      <c r="AH5658" s="4">
        <v>82352</v>
      </c>
      <c r="AI5658">
        <f t="shared" si="1723"/>
        <v>16961</v>
      </c>
      <c r="AJ5658" t="s">
        <v>2723</v>
      </c>
      <c r="AK5658" s="2">
        <v>16981.150000000001</v>
      </c>
      <c r="AL5658" s="2">
        <f>AN5658</f>
        <v>16981.150000000001</v>
      </c>
      <c r="AM5658" s="4">
        <v>82352</v>
      </c>
      <c r="AN5658">
        <f>INDEX($AJ$2:$AJ$6811,MATCH(AM5658,$A$2:$A$6811,0))</f>
        <v>16981.150000000001</v>
      </c>
      <c r="AP5658">
        <v>78.67</v>
      </c>
      <c r="AQ5658">
        <v>78.67</v>
      </c>
      <c r="AR5658" s="4">
        <v>4</v>
      </c>
      <c r="AS5658" s="4">
        <v>11</v>
      </c>
      <c r="AT5658" s="4">
        <v>2010</v>
      </c>
      <c r="AU5658" s="4">
        <v>12</v>
      </c>
      <c r="AV5658" s="4">
        <v>10</v>
      </c>
      <c r="AW5658" s="4">
        <v>2010</v>
      </c>
      <c r="AX5658" t="str">
        <f t="shared" si="1724"/>
        <v>No Delay</v>
      </c>
      <c r="AY5658">
        <f t="shared" si="1725"/>
        <v>0</v>
      </c>
    </row>
    <row r="5659" spans="1:51" x14ac:dyDescent="0.2">
      <c r="A5659" s="3">
        <v>84824</v>
      </c>
      <c r="B5659" s="1" t="s">
        <v>151</v>
      </c>
      <c r="C5659" s="1" t="s">
        <v>65</v>
      </c>
      <c r="D5659" s="1" t="s">
        <v>130</v>
      </c>
      <c r="E5659" s="1" t="s">
        <v>152</v>
      </c>
      <c r="F5659" s="1" t="s">
        <v>152</v>
      </c>
      <c r="G5659" s="13" t="s">
        <v>1724</v>
      </c>
      <c r="H5659" s="12">
        <v>41429</v>
      </c>
      <c r="I5659" s="12" t="s">
        <v>1515</v>
      </c>
      <c r="J5659" s="12">
        <v>41423</v>
      </c>
      <c r="K5659" s="4">
        <v>4738</v>
      </c>
      <c r="L5659" s="1" t="s">
        <v>146</v>
      </c>
      <c r="M5659" s="1" t="s">
        <v>132</v>
      </c>
      <c r="N5659" s="1" t="s">
        <v>167</v>
      </c>
      <c r="O5659" s="1" t="s">
        <v>93</v>
      </c>
      <c r="P5659">
        <v>30</v>
      </c>
      <c r="Q5659">
        <v>63610</v>
      </c>
      <c r="R5659">
        <v>211821.3</v>
      </c>
      <c r="S5659">
        <v>3.33</v>
      </c>
      <c r="T5659">
        <v>0.11</v>
      </c>
      <c r="U5659">
        <f t="shared" si="1721"/>
        <v>211821.30000000002</v>
      </c>
      <c r="V5659">
        <f t="shared" si="1722"/>
        <v>1908300</v>
      </c>
      <c r="W5659" s="1" t="s">
        <v>155</v>
      </c>
      <c r="X5659" s="1" t="s">
        <v>1236</v>
      </c>
      <c r="Y5659" s="1" t="s">
        <v>156</v>
      </c>
      <c r="Z5659" s="3">
        <v>7726</v>
      </c>
      <c r="AA5659" s="4">
        <f t="shared" si="1726"/>
        <v>16966</v>
      </c>
      <c r="AB5659" s="4">
        <f t="shared" si="1727"/>
        <v>9225.7977640000008</v>
      </c>
      <c r="AC5659" s="4">
        <f t="shared" si="1728"/>
        <v>16966</v>
      </c>
      <c r="AD5659" s="4">
        <f t="shared" si="1729"/>
        <v>16966</v>
      </c>
      <c r="AE5659" s="3" t="s">
        <v>2724</v>
      </c>
      <c r="AF5659" s="3">
        <v>16966</v>
      </c>
      <c r="AG5659" s="4">
        <f>AI5659</f>
        <v>16966</v>
      </c>
      <c r="AH5659" s="4">
        <v>84270</v>
      </c>
      <c r="AI5659">
        <f t="shared" si="1723"/>
        <v>16966</v>
      </c>
      <c r="AJ5659" t="s">
        <v>2724</v>
      </c>
      <c r="AK5659" s="2">
        <v>20761</v>
      </c>
      <c r="AL5659" s="2">
        <f>AN5659</f>
        <v>20761</v>
      </c>
      <c r="AM5659" s="4">
        <v>84270</v>
      </c>
      <c r="AN5659">
        <f>INDEX($AJ$2:$AJ$6811,MATCH(AM5659,$A$2:$A$6811,0))</f>
        <v>20761</v>
      </c>
      <c r="AP5659">
        <v>262.02</v>
      </c>
      <c r="AQ5659">
        <v>262.02</v>
      </c>
      <c r="AR5659" s="4">
        <v>4</v>
      </c>
      <c r="AS5659" s="4">
        <v>6</v>
      </c>
      <c r="AT5659" s="4">
        <v>2013</v>
      </c>
      <c r="AU5659" s="4">
        <v>29</v>
      </c>
      <c r="AV5659" s="4">
        <v>5</v>
      </c>
      <c r="AW5659" s="4">
        <v>2013</v>
      </c>
      <c r="AX5659" t="str">
        <f t="shared" si="1724"/>
        <v>No Delay</v>
      </c>
      <c r="AY5659">
        <f t="shared" si="1725"/>
        <v>0</v>
      </c>
    </row>
    <row r="5660" spans="1:51" x14ac:dyDescent="0.2">
      <c r="A5660" s="3">
        <v>85370</v>
      </c>
      <c r="B5660" s="1" t="s">
        <v>151</v>
      </c>
      <c r="C5660" s="1" t="s">
        <v>65</v>
      </c>
      <c r="D5660" s="1" t="s">
        <v>130</v>
      </c>
      <c r="E5660" s="1" t="s">
        <v>152</v>
      </c>
      <c r="F5660" s="1" t="s">
        <v>152</v>
      </c>
      <c r="G5660" s="13" t="s">
        <v>1724</v>
      </c>
      <c r="H5660" s="12">
        <v>41429</v>
      </c>
      <c r="I5660" s="12" t="s">
        <v>1515</v>
      </c>
      <c r="J5660" s="12">
        <v>41423</v>
      </c>
      <c r="K5660" s="4">
        <v>4740</v>
      </c>
      <c r="L5660" s="1" t="s">
        <v>146</v>
      </c>
      <c r="M5660" s="1" t="s">
        <v>132</v>
      </c>
      <c r="N5660" s="1" t="s">
        <v>167</v>
      </c>
      <c r="O5660" s="1" t="s">
        <v>93</v>
      </c>
      <c r="P5660">
        <v>30</v>
      </c>
      <c r="Q5660">
        <v>60000</v>
      </c>
      <c r="R5660">
        <v>199800</v>
      </c>
      <c r="S5660">
        <v>3.33</v>
      </c>
      <c r="T5660">
        <v>0.11</v>
      </c>
      <c r="U5660">
        <f t="shared" si="1721"/>
        <v>199800</v>
      </c>
      <c r="V5660">
        <f t="shared" si="1722"/>
        <v>1800000</v>
      </c>
      <c r="W5660" s="1" t="s">
        <v>1273</v>
      </c>
      <c r="X5660" s="1" t="s">
        <v>1236</v>
      </c>
      <c r="Y5660" s="1" t="s">
        <v>156</v>
      </c>
      <c r="Z5660" s="3">
        <v>7726</v>
      </c>
      <c r="AA5660" s="4">
        <f t="shared" si="1726"/>
        <v>16966</v>
      </c>
      <c r="AB5660" s="4">
        <f t="shared" si="1727"/>
        <v>8829.6082060000008</v>
      </c>
      <c r="AC5660" s="4">
        <f t="shared" si="1728"/>
        <v>16966</v>
      </c>
      <c r="AD5660" s="4">
        <f t="shared" si="1729"/>
        <v>7954.676925857143</v>
      </c>
      <c r="AE5660" s="3" t="s">
        <v>2724</v>
      </c>
      <c r="AF5660" s="3">
        <v>16966</v>
      </c>
      <c r="AG5660" s="4">
        <f>AI5660</f>
        <v>16966</v>
      </c>
      <c r="AH5660" s="4">
        <v>84270</v>
      </c>
      <c r="AI5660">
        <f t="shared" si="1723"/>
        <v>16966</v>
      </c>
      <c r="AJ5660" t="s">
        <v>2724</v>
      </c>
      <c r="AK5660" s="2">
        <v>20761</v>
      </c>
      <c r="AL5660" s="2">
        <f>AN5660</f>
        <v>20761</v>
      </c>
      <c r="AM5660" s="4">
        <v>84270</v>
      </c>
      <c r="AN5660">
        <f>INDEX($AJ$2:$AJ$6811,MATCH(AM5660,$A$2:$A$6811,0))</f>
        <v>20761</v>
      </c>
      <c r="AP5660">
        <v>247.15</v>
      </c>
      <c r="AQ5660">
        <v>247.15</v>
      </c>
      <c r="AR5660" s="4">
        <v>4</v>
      </c>
      <c r="AS5660" s="4">
        <v>6</v>
      </c>
      <c r="AT5660" s="4">
        <v>2013</v>
      </c>
      <c r="AU5660" s="4">
        <v>29</v>
      </c>
      <c r="AV5660" s="4">
        <v>5</v>
      </c>
      <c r="AW5660" s="4">
        <v>2013</v>
      </c>
      <c r="AX5660" t="str">
        <f t="shared" si="1724"/>
        <v>No Delay</v>
      </c>
      <c r="AY5660">
        <f t="shared" si="1725"/>
        <v>0</v>
      </c>
    </row>
    <row r="5661" spans="1:51" x14ac:dyDescent="0.2">
      <c r="A5661" s="3">
        <v>84270</v>
      </c>
      <c r="B5661" s="1" t="s">
        <v>151</v>
      </c>
      <c r="C5661" s="1" t="s">
        <v>65</v>
      </c>
      <c r="D5661" s="1" t="s">
        <v>130</v>
      </c>
      <c r="E5661" s="1" t="s">
        <v>152</v>
      </c>
      <c r="F5661" s="1" t="s">
        <v>152</v>
      </c>
      <c r="G5661" s="13" t="s">
        <v>1724</v>
      </c>
      <c r="H5661" s="12">
        <v>41429</v>
      </c>
      <c r="I5661" s="12" t="s">
        <v>1515</v>
      </c>
      <c r="J5661" s="12">
        <v>41423</v>
      </c>
      <c r="K5661" s="4">
        <v>4737</v>
      </c>
      <c r="L5661" s="1" t="s">
        <v>146</v>
      </c>
      <c r="M5661" s="1" t="s">
        <v>132</v>
      </c>
      <c r="N5661" s="1" t="s">
        <v>167</v>
      </c>
      <c r="O5661" s="1" t="s">
        <v>93</v>
      </c>
      <c r="P5661">
        <v>30</v>
      </c>
      <c r="Q5661">
        <v>45000</v>
      </c>
      <c r="R5661">
        <v>149850</v>
      </c>
      <c r="S5661">
        <v>3.33</v>
      </c>
      <c r="T5661">
        <v>0.11</v>
      </c>
      <c r="U5661">
        <f t="shared" si="1721"/>
        <v>149850</v>
      </c>
      <c r="V5661">
        <f t="shared" si="1722"/>
        <v>1350000</v>
      </c>
      <c r="W5661" s="1" t="s">
        <v>204</v>
      </c>
      <c r="X5661" s="1" t="s">
        <v>1236</v>
      </c>
      <c r="Y5661" s="1" t="s">
        <v>205</v>
      </c>
      <c r="Z5661" s="3">
        <v>7364</v>
      </c>
      <c r="AA5661" s="4">
        <f t="shared" si="1726"/>
        <v>16966</v>
      </c>
      <c r="AB5661" s="4">
        <f t="shared" si="1727"/>
        <v>7183.3912060000002</v>
      </c>
      <c r="AC5661" s="4">
        <f t="shared" si="1728"/>
        <v>16966</v>
      </c>
      <c r="AD5661" s="4">
        <f t="shared" si="1729"/>
        <v>5698.909090909091</v>
      </c>
      <c r="AE5661" s="4">
        <v>16966</v>
      </c>
      <c r="AF5661" s="4">
        <v>16966</v>
      </c>
      <c r="AG5661" s="4">
        <f>AE5661</f>
        <v>16966</v>
      </c>
      <c r="AI5661" t="e">
        <f t="shared" si="1723"/>
        <v>#N/A</v>
      </c>
      <c r="AJ5661">
        <v>20761</v>
      </c>
      <c r="AK5661" s="2">
        <v>20761</v>
      </c>
      <c r="AL5661" s="2">
        <f>AJ5661</f>
        <v>20761</v>
      </c>
      <c r="AM5661" s="4"/>
      <c r="AN5661" t="e">
        <f>VLOOKUP([1]!Tabelle13[[#This Row],[Vlookup this ID for freight costs]],$AL$2:$AL$6811,2,FALSE)</f>
        <v>#REF!</v>
      </c>
      <c r="AP5661">
        <v>185.36</v>
      </c>
      <c r="AQ5661">
        <v>185.36</v>
      </c>
      <c r="AR5661" s="4">
        <v>4</v>
      </c>
      <c r="AS5661" s="4">
        <v>6</v>
      </c>
      <c r="AT5661" s="4">
        <v>2013</v>
      </c>
      <c r="AU5661" s="4">
        <v>29</v>
      </c>
      <c r="AV5661" s="4">
        <v>5</v>
      </c>
      <c r="AW5661" s="4">
        <v>2013</v>
      </c>
      <c r="AX5661" t="str">
        <f t="shared" si="1724"/>
        <v>No Delay</v>
      </c>
      <c r="AY5661">
        <f t="shared" si="1725"/>
        <v>0</v>
      </c>
    </row>
    <row r="5662" spans="1:51" x14ac:dyDescent="0.2">
      <c r="A5662" s="3">
        <v>85369</v>
      </c>
      <c r="B5662" s="1" t="s">
        <v>151</v>
      </c>
      <c r="C5662" s="1" t="s">
        <v>65</v>
      </c>
      <c r="D5662" s="1" t="s">
        <v>130</v>
      </c>
      <c r="E5662" s="1" t="s">
        <v>152</v>
      </c>
      <c r="F5662" s="1" t="s">
        <v>152</v>
      </c>
      <c r="G5662" s="13" t="s">
        <v>1724</v>
      </c>
      <c r="H5662" s="12">
        <v>41429</v>
      </c>
      <c r="I5662" s="12" t="s">
        <v>1515</v>
      </c>
      <c r="J5662" s="12">
        <v>41423</v>
      </c>
      <c r="K5662" s="4">
        <v>4739</v>
      </c>
      <c r="L5662" s="1" t="s">
        <v>146</v>
      </c>
      <c r="M5662" s="1" t="s">
        <v>132</v>
      </c>
      <c r="N5662" s="1" t="s">
        <v>167</v>
      </c>
      <c r="O5662" s="1" t="s">
        <v>93</v>
      </c>
      <c r="P5662">
        <v>30</v>
      </c>
      <c r="Q5662">
        <v>1428</v>
      </c>
      <c r="R5662">
        <v>4755.24</v>
      </c>
      <c r="S5662">
        <v>3.33</v>
      </c>
      <c r="T5662">
        <v>0.11</v>
      </c>
      <c r="U5662">
        <f t="shared" si="1721"/>
        <v>4755.24</v>
      </c>
      <c r="V5662">
        <f t="shared" si="1722"/>
        <v>42840</v>
      </c>
      <c r="W5662" s="1" t="s">
        <v>861</v>
      </c>
      <c r="X5662" s="1" t="s">
        <v>1236</v>
      </c>
      <c r="Y5662" s="1" t="s">
        <v>156</v>
      </c>
      <c r="Z5662" s="3">
        <v>7726</v>
      </c>
      <c r="AA5662" s="4">
        <f t="shared" si="1726"/>
        <v>16966</v>
      </c>
      <c r="AB5662" s="4">
        <f t="shared" si="1727"/>
        <v>2401.4600644000002</v>
      </c>
      <c r="AC5662" s="4">
        <f t="shared" si="1728"/>
        <v>16966</v>
      </c>
      <c r="AD5662" s="4">
        <f t="shared" si="1729"/>
        <v>16966</v>
      </c>
      <c r="AE5662" s="3" t="s">
        <v>2724</v>
      </c>
      <c r="AF5662" s="3">
        <v>16966</v>
      </c>
      <c r="AG5662" s="4">
        <f>AI5662</f>
        <v>16966</v>
      </c>
      <c r="AH5662" s="4">
        <v>84270</v>
      </c>
      <c r="AI5662">
        <f t="shared" si="1723"/>
        <v>16966</v>
      </c>
      <c r="AJ5662" t="s">
        <v>2724</v>
      </c>
      <c r="AK5662" s="2">
        <v>20761</v>
      </c>
      <c r="AL5662" s="2">
        <f>AN5662</f>
        <v>20761</v>
      </c>
      <c r="AM5662" s="4">
        <v>84270</v>
      </c>
      <c r="AN5662">
        <f>INDEX($AJ$2:$AJ$6811,MATCH(AM5662,$A$2:$A$6811,0))</f>
        <v>20761</v>
      </c>
      <c r="AP5662">
        <v>5.88</v>
      </c>
      <c r="AQ5662">
        <v>5.88</v>
      </c>
      <c r="AR5662" s="4">
        <v>4</v>
      </c>
      <c r="AS5662" s="4">
        <v>6</v>
      </c>
      <c r="AT5662" s="4">
        <v>2013</v>
      </c>
      <c r="AU5662" s="4">
        <v>29</v>
      </c>
      <c r="AV5662" s="4">
        <v>5</v>
      </c>
      <c r="AW5662" s="4">
        <v>2013</v>
      </c>
      <c r="AX5662" t="str">
        <f t="shared" si="1724"/>
        <v>No Delay</v>
      </c>
      <c r="AY5662">
        <f t="shared" si="1725"/>
        <v>0</v>
      </c>
    </row>
    <row r="5663" spans="1:51" x14ac:dyDescent="0.2">
      <c r="A5663" s="3">
        <v>82475</v>
      </c>
      <c r="B5663" s="1" t="s">
        <v>172</v>
      </c>
      <c r="C5663" s="1" t="s">
        <v>114</v>
      </c>
      <c r="D5663" s="1" t="s">
        <v>130</v>
      </c>
      <c r="E5663" s="1" t="s">
        <v>101</v>
      </c>
      <c r="F5663" s="1" t="s">
        <v>101</v>
      </c>
      <c r="G5663" s="13" t="s">
        <v>1706</v>
      </c>
      <c r="H5663" s="12">
        <v>41061</v>
      </c>
      <c r="I5663" s="12" t="s">
        <v>1669</v>
      </c>
      <c r="J5663" s="12">
        <v>41057</v>
      </c>
      <c r="K5663" s="4">
        <v>3943</v>
      </c>
      <c r="L5663" s="1" t="s">
        <v>146</v>
      </c>
      <c r="M5663" s="1" t="s">
        <v>132</v>
      </c>
      <c r="N5663" s="1" t="s">
        <v>292</v>
      </c>
      <c r="O5663" s="1" t="s">
        <v>93</v>
      </c>
      <c r="P5663">
        <v>30</v>
      </c>
      <c r="Q5663">
        <v>150000</v>
      </c>
      <c r="R5663">
        <v>2440500</v>
      </c>
      <c r="S5663">
        <v>16.27</v>
      </c>
      <c r="T5663">
        <v>0.54</v>
      </c>
      <c r="U5663">
        <f t="shared" si="1721"/>
        <v>2440500</v>
      </c>
      <c r="V5663">
        <f t="shared" si="1722"/>
        <v>4500000</v>
      </c>
      <c r="W5663" s="1" t="s">
        <v>160</v>
      </c>
      <c r="X5663" s="1" t="s">
        <v>1236</v>
      </c>
      <c r="Y5663" s="1" t="s">
        <v>161</v>
      </c>
      <c r="Z5663" s="3">
        <v>13722</v>
      </c>
      <c r="AA5663" s="4">
        <f t="shared" si="1726"/>
        <v>17001</v>
      </c>
      <c r="AB5663" s="4">
        <f t="shared" si="1727"/>
        <v>18706.910206</v>
      </c>
      <c r="AC5663" s="4">
        <f t="shared" si="1728"/>
        <v>17001</v>
      </c>
      <c r="AD5663" s="4">
        <f t="shared" si="1729"/>
        <v>12469.4</v>
      </c>
      <c r="AE5663" s="4">
        <v>17001</v>
      </c>
      <c r="AF5663" s="4">
        <v>17001</v>
      </c>
      <c r="AG5663" s="4">
        <f>AE5663</f>
        <v>17001</v>
      </c>
      <c r="AI5663" t="e">
        <f t="shared" si="1723"/>
        <v>#N/A</v>
      </c>
      <c r="AJ5663">
        <v>6079.27</v>
      </c>
      <c r="AK5663" s="2">
        <v>6079.27</v>
      </c>
      <c r="AL5663" s="2">
        <f>AJ5663</f>
        <v>6079.27</v>
      </c>
      <c r="AM5663" s="4"/>
      <c r="AN5663" t="e">
        <f>VLOOKUP([1]!Tabelle13[[#This Row],[Vlookup this ID for freight costs]],$AL$2:$AL$6811,2,FALSE)</f>
        <v>#REF!</v>
      </c>
      <c r="AP5663">
        <v>4026.82</v>
      </c>
      <c r="AQ5663">
        <v>4026.82</v>
      </c>
      <c r="AR5663" s="4">
        <v>1</v>
      </c>
      <c r="AS5663" s="4">
        <v>6</v>
      </c>
      <c r="AT5663" s="4">
        <v>2012</v>
      </c>
      <c r="AU5663" s="4">
        <v>28</v>
      </c>
      <c r="AV5663" s="4">
        <v>5</v>
      </c>
      <c r="AW5663" s="4">
        <v>2012</v>
      </c>
      <c r="AX5663" t="str">
        <f t="shared" si="1724"/>
        <v>No Delay</v>
      </c>
      <c r="AY5663">
        <f t="shared" si="1725"/>
        <v>0</v>
      </c>
    </row>
    <row r="5664" spans="1:51" x14ac:dyDescent="0.2">
      <c r="A5664" s="3">
        <v>85850</v>
      </c>
      <c r="B5664" s="1" t="s">
        <v>172</v>
      </c>
      <c r="C5664" s="1" t="s">
        <v>114</v>
      </c>
      <c r="D5664" s="1" t="s">
        <v>130</v>
      </c>
      <c r="E5664" s="1" t="s">
        <v>101</v>
      </c>
      <c r="F5664" s="1" t="s">
        <v>101</v>
      </c>
      <c r="G5664" s="13" t="s">
        <v>1915</v>
      </c>
      <c r="H5664" s="12">
        <v>41044</v>
      </c>
      <c r="I5664" s="12" t="s">
        <v>798</v>
      </c>
      <c r="J5664" s="12">
        <v>41015</v>
      </c>
      <c r="K5664" s="4">
        <v>3867</v>
      </c>
      <c r="L5664" s="1" t="s">
        <v>146</v>
      </c>
      <c r="M5664" s="1" t="s">
        <v>132</v>
      </c>
      <c r="N5664" s="1" t="s">
        <v>292</v>
      </c>
      <c r="O5664" s="1" t="s">
        <v>93</v>
      </c>
      <c r="P5664">
        <v>30</v>
      </c>
      <c r="Q5664">
        <v>150000</v>
      </c>
      <c r="R5664">
        <v>2509500</v>
      </c>
      <c r="S5664">
        <v>16.73</v>
      </c>
      <c r="T5664">
        <v>0.56000000000000005</v>
      </c>
      <c r="U5664">
        <f t="shared" si="1721"/>
        <v>2509500</v>
      </c>
      <c r="V5664">
        <f t="shared" si="1722"/>
        <v>4500000</v>
      </c>
      <c r="W5664" s="1" t="s">
        <v>160</v>
      </c>
      <c r="X5664" s="1" t="s">
        <v>1236</v>
      </c>
      <c r="Y5664" s="1" t="s">
        <v>161</v>
      </c>
      <c r="Z5664" s="3">
        <v>13722</v>
      </c>
      <c r="AA5664" s="4">
        <f t="shared" si="1726"/>
        <v>17001</v>
      </c>
      <c r="AB5664" s="4">
        <f t="shared" si="1727"/>
        <v>18706.910206</v>
      </c>
      <c r="AC5664" s="4">
        <f t="shared" si="1728"/>
        <v>17001</v>
      </c>
      <c r="AD5664" s="4">
        <f t="shared" si="1729"/>
        <v>12469.4</v>
      </c>
      <c r="AE5664" s="4">
        <v>17001</v>
      </c>
      <c r="AF5664" s="4">
        <v>17001</v>
      </c>
      <c r="AG5664" s="4">
        <f>AE5664</f>
        <v>17001</v>
      </c>
      <c r="AI5664" t="e">
        <f t="shared" si="1723"/>
        <v>#N/A</v>
      </c>
      <c r="AJ5664">
        <v>8510.81</v>
      </c>
      <c r="AK5664" s="2">
        <v>8510.81</v>
      </c>
      <c r="AL5664" s="2">
        <f>AJ5664</f>
        <v>8510.81</v>
      </c>
      <c r="AM5664" s="4"/>
      <c r="AN5664" t="e">
        <f>VLOOKUP([1]!Tabelle13[[#This Row],[Vlookup this ID for freight costs]],$AL$2:$AL$6811,2,FALSE)</f>
        <v>#REF!</v>
      </c>
      <c r="AP5664">
        <v>4140.68</v>
      </c>
      <c r="AQ5664">
        <v>4140.68</v>
      </c>
      <c r="AR5664" s="4">
        <v>15</v>
      </c>
      <c r="AS5664" s="4">
        <v>5</v>
      </c>
      <c r="AT5664" s="4">
        <v>2012</v>
      </c>
      <c r="AU5664" s="4">
        <v>16</v>
      </c>
      <c r="AV5664" s="4">
        <v>4</v>
      </c>
      <c r="AW5664" s="4">
        <v>2012</v>
      </c>
      <c r="AX5664" t="str">
        <f t="shared" si="1724"/>
        <v>No Delay</v>
      </c>
      <c r="AY5664">
        <f t="shared" si="1725"/>
        <v>0</v>
      </c>
    </row>
    <row r="5665" spans="1:51" x14ac:dyDescent="0.2">
      <c r="A5665" s="3">
        <v>85462</v>
      </c>
      <c r="B5665" s="1" t="s">
        <v>172</v>
      </c>
      <c r="C5665" s="1" t="s">
        <v>114</v>
      </c>
      <c r="D5665" s="1" t="s">
        <v>130</v>
      </c>
      <c r="E5665" s="1" t="s">
        <v>101</v>
      </c>
      <c r="F5665" s="1" t="s">
        <v>101</v>
      </c>
      <c r="G5665" s="13" t="s">
        <v>1282</v>
      </c>
      <c r="H5665" s="12">
        <v>41765</v>
      </c>
      <c r="I5665" s="12" t="s">
        <v>529</v>
      </c>
      <c r="J5665" s="12">
        <v>41802</v>
      </c>
      <c r="K5665" s="4">
        <v>5553</v>
      </c>
      <c r="L5665" s="1" t="s">
        <v>146</v>
      </c>
      <c r="M5665" s="1" t="s">
        <v>132</v>
      </c>
      <c r="N5665" s="1" t="s">
        <v>238</v>
      </c>
      <c r="O5665" s="1" t="s">
        <v>93</v>
      </c>
      <c r="P5665">
        <v>30</v>
      </c>
      <c r="Q5665">
        <v>123856</v>
      </c>
      <c r="R5665">
        <v>574691.83999999997</v>
      </c>
      <c r="S5665">
        <v>4.6399999999999997</v>
      </c>
      <c r="T5665">
        <v>0.15</v>
      </c>
      <c r="U5665">
        <f t="shared" si="1721"/>
        <v>574691.83999999997</v>
      </c>
      <c r="V5665">
        <f t="shared" si="1722"/>
        <v>3715680</v>
      </c>
      <c r="W5665" s="1" t="s">
        <v>179</v>
      </c>
      <c r="X5665" s="1" t="s">
        <v>1236</v>
      </c>
      <c r="Y5665" s="1" t="s">
        <v>156</v>
      </c>
      <c r="Z5665" s="3">
        <v>14240</v>
      </c>
      <c r="AA5665" s="4">
        <f t="shared" si="1726"/>
        <v>17018</v>
      </c>
      <c r="AB5665" s="4">
        <f t="shared" si="1727"/>
        <v>15837.663722800002</v>
      </c>
      <c r="AC5665" s="4">
        <f t="shared" si="1728"/>
        <v>17018</v>
      </c>
      <c r="AD5665" s="4">
        <f t="shared" si="1729"/>
        <v>17018</v>
      </c>
      <c r="AE5665" s="3" t="s">
        <v>2725</v>
      </c>
      <c r="AF5665" s="3">
        <v>17018</v>
      </c>
      <c r="AG5665" s="4">
        <f>AI5665</f>
        <v>17018</v>
      </c>
      <c r="AH5665" s="4">
        <v>84360</v>
      </c>
      <c r="AI5665">
        <f t="shared" si="1723"/>
        <v>17018</v>
      </c>
      <c r="AJ5665" t="s">
        <v>2725</v>
      </c>
      <c r="AK5665" s="2">
        <v>19564.23</v>
      </c>
      <c r="AL5665" s="2">
        <f>AN5665</f>
        <v>19564.23</v>
      </c>
      <c r="AM5665" s="4">
        <v>84360</v>
      </c>
      <c r="AN5665">
        <f>INDEX($AJ$2:$AJ$6811,MATCH(AM5665,$A$2:$A$6811,0))</f>
        <v>19564.23</v>
      </c>
      <c r="AP5665">
        <v>590.78</v>
      </c>
      <c r="AQ5665">
        <v>590.78</v>
      </c>
      <c r="AR5665" s="4">
        <v>6</v>
      </c>
      <c r="AS5665" s="4">
        <v>5</v>
      </c>
      <c r="AT5665" s="4">
        <v>2014</v>
      </c>
      <c r="AU5665" s="4">
        <v>12</v>
      </c>
      <c r="AV5665" s="4">
        <v>6</v>
      </c>
      <c r="AW5665" s="4">
        <v>2014</v>
      </c>
      <c r="AX5665" t="str">
        <f t="shared" si="1724"/>
        <v>Delay</v>
      </c>
      <c r="AY5665">
        <f t="shared" si="1725"/>
        <v>37</v>
      </c>
    </row>
    <row r="5666" spans="1:51" x14ac:dyDescent="0.2">
      <c r="A5666" s="3">
        <v>84360</v>
      </c>
      <c r="B5666" s="1" t="s">
        <v>172</v>
      </c>
      <c r="C5666" s="1" t="s">
        <v>114</v>
      </c>
      <c r="D5666" s="1" t="s">
        <v>130</v>
      </c>
      <c r="E5666" s="1" t="s">
        <v>101</v>
      </c>
      <c r="F5666" s="1" t="s">
        <v>101</v>
      </c>
      <c r="G5666" s="13" t="s">
        <v>1282</v>
      </c>
      <c r="H5666" s="12">
        <v>41765</v>
      </c>
      <c r="I5666" s="12" t="s">
        <v>529</v>
      </c>
      <c r="J5666" s="12">
        <v>41802</v>
      </c>
      <c r="K5666" s="4">
        <v>5549</v>
      </c>
      <c r="L5666" s="1" t="s">
        <v>146</v>
      </c>
      <c r="M5666" s="1" t="s">
        <v>132</v>
      </c>
      <c r="N5666" s="1" t="s">
        <v>238</v>
      </c>
      <c r="O5666" s="1" t="s">
        <v>93</v>
      </c>
      <c r="P5666">
        <v>30</v>
      </c>
      <c r="Q5666">
        <v>27900</v>
      </c>
      <c r="R5666">
        <v>129456</v>
      </c>
      <c r="S5666">
        <v>4.6399999999999997</v>
      </c>
      <c r="T5666">
        <v>0.15</v>
      </c>
      <c r="U5666">
        <f t="shared" si="1721"/>
        <v>129455.99999999999</v>
      </c>
      <c r="V5666">
        <f t="shared" si="1722"/>
        <v>837000</v>
      </c>
      <c r="W5666" s="1" t="s">
        <v>2726</v>
      </c>
      <c r="X5666" s="1" t="s">
        <v>1236</v>
      </c>
      <c r="Y5666" s="1" t="s">
        <v>3085</v>
      </c>
      <c r="Z5666" s="3">
        <v>14773</v>
      </c>
      <c r="AA5666" s="4">
        <f t="shared" si="1726"/>
        <v>17018</v>
      </c>
      <c r="AB5666" s="4">
        <f t="shared" si="1727"/>
        <v>5306.7038259999999</v>
      </c>
      <c r="AC5666" s="4">
        <f t="shared" si="1728"/>
        <v>17018</v>
      </c>
      <c r="AD5666" s="4">
        <f t="shared" si="1729"/>
        <v>17018</v>
      </c>
      <c r="AE5666" s="4">
        <v>17018</v>
      </c>
      <c r="AF5666" s="4">
        <v>17018</v>
      </c>
      <c r="AG5666" s="4">
        <f>AE5666</f>
        <v>17018</v>
      </c>
      <c r="AI5666" t="e">
        <f t="shared" si="1723"/>
        <v>#N/A</v>
      </c>
      <c r="AJ5666">
        <v>19564.23</v>
      </c>
      <c r="AK5666" s="2">
        <v>19564.23</v>
      </c>
      <c r="AL5666" s="2">
        <f>AJ5666</f>
        <v>19564.23</v>
      </c>
      <c r="AM5666" s="4"/>
      <c r="AN5666" t="e">
        <f>VLOOKUP([1]!Tabelle13[[#This Row],[Vlookup this ID for freight costs]],$AL$2:$AL$6811,2,FALSE)</f>
        <v>#REF!</v>
      </c>
      <c r="AP5666">
        <v>133.08000000000001</v>
      </c>
      <c r="AQ5666">
        <v>133.08000000000001</v>
      </c>
      <c r="AR5666" s="4">
        <v>6</v>
      </c>
      <c r="AS5666" s="4">
        <v>5</v>
      </c>
      <c r="AT5666" s="4">
        <v>2014</v>
      </c>
      <c r="AU5666" s="4">
        <v>12</v>
      </c>
      <c r="AV5666" s="4">
        <v>6</v>
      </c>
      <c r="AW5666" s="4">
        <v>2014</v>
      </c>
      <c r="AX5666" t="str">
        <f t="shared" si="1724"/>
        <v>Delay</v>
      </c>
      <c r="AY5666">
        <f t="shared" si="1725"/>
        <v>37</v>
      </c>
    </row>
    <row r="5667" spans="1:51" x14ac:dyDescent="0.2">
      <c r="A5667" s="3">
        <v>84919</v>
      </c>
      <c r="B5667" s="1" t="s">
        <v>172</v>
      </c>
      <c r="C5667" s="1" t="s">
        <v>114</v>
      </c>
      <c r="D5667" s="1" t="s">
        <v>130</v>
      </c>
      <c r="E5667" s="1" t="s">
        <v>101</v>
      </c>
      <c r="F5667" s="1" t="s">
        <v>101</v>
      </c>
      <c r="G5667" s="13" t="s">
        <v>1282</v>
      </c>
      <c r="H5667" s="12">
        <v>41765</v>
      </c>
      <c r="I5667" s="12" t="s">
        <v>529</v>
      </c>
      <c r="J5667" s="12">
        <v>41802</v>
      </c>
      <c r="K5667" s="4">
        <v>5551</v>
      </c>
      <c r="L5667" s="1" t="s">
        <v>146</v>
      </c>
      <c r="M5667" s="1" t="s">
        <v>132</v>
      </c>
      <c r="N5667" s="1" t="s">
        <v>238</v>
      </c>
      <c r="O5667" s="1" t="s">
        <v>93</v>
      </c>
      <c r="P5667">
        <v>30</v>
      </c>
      <c r="Q5667">
        <v>29440</v>
      </c>
      <c r="R5667">
        <v>136601.60000000001</v>
      </c>
      <c r="S5667">
        <v>4.6399999999999997</v>
      </c>
      <c r="T5667">
        <v>0.15</v>
      </c>
      <c r="U5667">
        <f t="shared" si="1721"/>
        <v>136601.59999999998</v>
      </c>
      <c r="V5667">
        <f t="shared" si="1722"/>
        <v>883200</v>
      </c>
      <c r="W5667" s="1" t="s">
        <v>1641</v>
      </c>
      <c r="X5667" s="1" t="s">
        <v>1236</v>
      </c>
      <c r="Y5667" s="1" t="s">
        <v>3085</v>
      </c>
      <c r="Z5667" s="3">
        <v>14773</v>
      </c>
      <c r="AA5667" s="4">
        <f t="shared" si="1726"/>
        <v>17018</v>
      </c>
      <c r="AB5667" s="4">
        <f t="shared" ref="AB5667:AB5698" si="1730" xml:space="preserve"> 2244.740206  + 0.1097478*Q5667</f>
        <v>5475.7154380000002</v>
      </c>
      <c r="AC5667" s="4">
        <f t="shared" ref="AC5667:AC5698" si="1731">AF5667</f>
        <v>17018</v>
      </c>
      <c r="AD5667" s="4">
        <f t="shared" si="1729"/>
        <v>9728</v>
      </c>
      <c r="AE5667" s="3" t="s">
        <v>2725</v>
      </c>
      <c r="AF5667" s="3">
        <v>17018</v>
      </c>
      <c r="AG5667" s="4">
        <f>AI5667</f>
        <v>17018</v>
      </c>
      <c r="AH5667" s="4">
        <v>84360</v>
      </c>
      <c r="AI5667">
        <f t="shared" si="1723"/>
        <v>17018</v>
      </c>
      <c r="AJ5667" t="s">
        <v>2725</v>
      </c>
      <c r="AK5667" s="2">
        <v>19564.23</v>
      </c>
      <c r="AL5667" s="2">
        <f>AN5667</f>
        <v>19564.23</v>
      </c>
      <c r="AM5667" s="4">
        <v>84360</v>
      </c>
      <c r="AN5667">
        <f>INDEX($AJ$2:$AJ$6811,MATCH(AM5667,$A$2:$A$6811,0))</f>
        <v>19564.23</v>
      </c>
      <c r="AP5667">
        <v>140.43</v>
      </c>
      <c r="AQ5667">
        <v>140.43</v>
      </c>
      <c r="AR5667" s="4">
        <v>6</v>
      </c>
      <c r="AS5667" s="4">
        <v>5</v>
      </c>
      <c r="AT5667" s="4">
        <v>2014</v>
      </c>
      <c r="AU5667" s="4">
        <v>12</v>
      </c>
      <c r="AV5667" s="4">
        <v>6</v>
      </c>
      <c r="AW5667" s="4">
        <v>2014</v>
      </c>
      <c r="AX5667" t="str">
        <f t="shared" si="1724"/>
        <v>Delay</v>
      </c>
      <c r="AY5667">
        <f t="shared" si="1725"/>
        <v>37</v>
      </c>
    </row>
    <row r="5668" spans="1:51" x14ac:dyDescent="0.2">
      <c r="A5668" s="3">
        <v>86677</v>
      </c>
      <c r="B5668" s="1" t="s">
        <v>172</v>
      </c>
      <c r="C5668" s="1" t="s">
        <v>114</v>
      </c>
      <c r="D5668" s="1" t="s">
        <v>130</v>
      </c>
      <c r="E5668" s="1" t="s">
        <v>101</v>
      </c>
      <c r="F5668" s="1" t="s">
        <v>101</v>
      </c>
      <c r="G5668" s="13" t="s">
        <v>1282</v>
      </c>
      <c r="H5668" s="12">
        <v>41765</v>
      </c>
      <c r="I5668" s="12" t="s">
        <v>529</v>
      </c>
      <c r="J5668" s="12">
        <v>41802</v>
      </c>
      <c r="K5668" s="4">
        <v>5555</v>
      </c>
      <c r="L5668" s="1" t="s">
        <v>146</v>
      </c>
      <c r="M5668" s="1" t="s">
        <v>132</v>
      </c>
      <c r="N5668" s="1" t="s">
        <v>238</v>
      </c>
      <c r="O5668" s="1" t="s">
        <v>93</v>
      </c>
      <c r="P5668">
        <v>30</v>
      </c>
      <c r="Q5668">
        <v>12590</v>
      </c>
      <c r="R5668">
        <v>58417.599999999999</v>
      </c>
      <c r="S5668">
        <v>4.6399999999999997</v>
      </c>
      <c r="T5668">
        <v>0.15</v>
      </c>
      <c r="U5668">
        <f t="shared" si="1721"/>
        <v>58417.599999999999</v>
      </c>
      <c r="V5668">
        <f t="shared" si="1722"/>
        <v>377700</v>
      </c>
      <c r="W5668" s="1" t="s">
        <v>1641</v>
      </c>
      <c r="X5668" s="1" t="s">
        <v>1236</v>
      </c>
      <c r="Y5668" s="1" t="s">
        <v>3085</v>
      </c>
      <c r="Z5668" s="3">
        <v>14773</v>
      </c>
      <c r="AA5668" s="4">
        <f t="shared" si="1726"/>
        <v>17018</v>
      </c>
      <c r="AB5668" s="4">
        <f t="shared" si="1730"/>
        <v>3626.4650080000001</v>
      </c>
      <c r="AC5668" s="4">
        <f t="shared" si="1731"/>
        <v>17018</v>
      </c>
      <c r="AD5668" s="4">
        <f t="shared" si="1729"/>
        <v>6078.333333333333</v>
      </c>
      <c r="AE5668" s="3" t="s">
        <v>2725</v>
      </c>
      <c r="AF5668" s="3">
        <v>17018</v>
      </c>
      <c r="AG5668" s="4">
        <f>AI5668</f>
        <v>17018</v>
      </c>
      <c r="AH5668" s="4">
        <v>84360</v>
      </c>
      <c r="AI5668">
        <f t="shared" si="1723"/>
        <v>17018</v>
      </c>
      <c r="AJ5668" t="s">
        <v>2725</v>
      </c>
      <c r="AK5668" s="2">
        <v>19564.23</v>
      </c>
      <c r="AL5668" s="2">
        <f>AN5668</f>
        <v>19564.23</v>
      </c>
      <c r="AM5668" s="4">
        <v>84360</v>
      </c>
      <c r="AN5668">
        <f>INDEX($AJ$2:$AJ$6811,MATCH(AM5668,$A$2:$A$6811,0))</f>
        <v>19564.23</v>
      </c>
      <c r="AP5668">
        <v>60.05</v>
      </c>
      <c r="AQ5668">
        <v>60.05</v>
      </c>
      <c r="AR5668" s="4">
        <v>6</v>
      </c>
      <c r="AS5668" s="4">
        <v>5</v>
      </c>
      <c r="AT5668" s="4">
        <v>2014</v>
      </c>
      <c r="AU5668" s="4">
        <v>12</v>
      </c>
      <c r="AV5668" s="4">
        <v>6</v>
      </c>
      <c r="AW5668" s="4">
        <v>2014</v>
      </c>
      <c r="AX5668" t="str">
        <f t="shared" si="1724"/>
        <v>Delay</v>
      </c>
      <c r="AY5668">
        <f t="shared" si="1725"/>
        <v>37</v>
      </c>
    </row>
    <row r="5669" spans="1:51" x14ac:dyDescent="0.2">
      <c r="A5669" s="3">
        <v>82506</v>
      </c>
      <c r="B5669" s="1" t="s">
        <v>172</v>
      </c>
      <c r="C5669" s="1" t="s">
        <v>114</v>
      </c>
      <c r="D5669" s="1" t="s">
        <v>130</v>
      </c>
      <c r="E5669" s="1" t="s">
        <v>101</v>
      </c>
      <c r="F5669" s="1" t="s">
        <v>101</v>
      </c>
      <c r="G5669" s="13" t="s">
        <v>1722</v>
      </c>
      <c r="H5669" s="12">
        <v>41177</v>
      </c>
      <c r="I5669" s="12" t="s">
        <v>2067</v>
      </c>
      <c r="J5669" s="12">
        <v>41159</v>
      </c>
      <c r="K5669" s="4">
        <v>4153</v>
      </c>
      <c r="L5669" s="1" t="s">
        <v>146</v>
      </c>
      <c r="M5669" s="1" t="s">
        <v>132</v>
      </c>
      <c r="N5669" s="1" t="s">
        <v>265</v>
      </c>
      <c r="O5669" s="1" t="s">
        <v>93</v>
      </c>
      <c r="P5669">
        <v>60</v>
      </c>
      <c r="Q5669">
        <v>18867</v>
      </c>
      <c r="R5669">
        <v>46035.48</v>
      </c>
      <c r="S5669">
        <v>2.44</v>
      </c>
      <c r="T5669">
        <v>0.04</v>
      </c>
      <c r="U5669">
        <f t="shared" si="1721"/>
        <v>46035.479999999996</v>
      </c>
      <c r="V5669">
        <f t="shared" si="1722"/>
        <v>1132020</v>
      </c>
      <c r="W5669" s="1" t="s">
        <v>160</v>
      </c>
      <c r="X5669" s="1" t="s">
        <v>1236</v>
      </c>
      <c r="Y5669" s="1" t="s">
        <v>161</v>
      </c>
      <c r="Z5669" s="3">
        <v>13722</v>
      </c>
      <c r="AA5669" s="4">
        <f t="shared" si="1726"/>
        <v>17125</v>
      </c>
      <c r="AB5669" s="4">
        <f t="shared" si="1730"/>
        <v>4315.3519486000005</v>
      </c>
      <c r="AC5669" s="4">
        <f t="shared" si="1731"/>
        <v>17125</v>
      </c>
      <c r="AD5669" s="4">
        <f t="shared" si="1729"/>
        <v>17125</v>
      </c>
      <c r="AE5669" s="4">
        <v>17125</v>
      </c>
      <c r="AF5669" s="4">
        <v>17125</v>
      </c>
      <c r="AG5669" s="4">
        <f>AE5669</f>
        <v>17125</v>
      </c>
      <c r="AI5669" t="e">
        <f t="shared" si="1723"/>
        <v>#N/A</v>
      </c>
      <c r="AJ5669">
        <v>7317.47</v>
      </c>
      <c r="AK5669" s="2">
        <v>7317.47</v>
      </c>
      <c r="AL5669" s="2">
        <f>AJ5669</f>
        <v>7317.47</v>
      </c>
      <c r="AM5669" s="4"/>
      <c r="AN5669" t="e">
        <f>VLOOKUP([1]!Tabelle13[[#This Row],[Vlookup this ID for freight costs]],$AL$2:$AL$6811,2,FALSE)</f>
        <v>#REF!</v>
      </c>
      <c r="AP5669">
        <v>64.540000000000006</v>
      </c>
      <c r="AQ5669">
        <v>64.540000000000006</v>
      </c>
      <c r="AR5669" s="4">
        <v>25</v>
      </c>
      <c r="AS5669" s="4">
        <v>9</v>
      </c>
      <c r="AT5669" s="4">
        <v>2012</v>
      </c>
      <c r="AU5669" s="4">
        <v>7</v>
      </c>
      <c r="AV5669" s="4">
        <v>9</v>
      </c>
      <c r="AW5669" s="4">
        <v>2012</v>
      </c>
      <c r="AX5669" t="str">
        <f t="shared" si="1724"/>
        <v>No Delay</v>
      </c>
      <c r="AY5669">
        <f t="shared" si="1725"/>
        <v>0</v>
      </c>
    </row>
    <row r="5670" spans="1:51" x14ac:dyDescent="0.2">
      <c r="A5670" s="3">
        <v>83073</v>
      </c>
      <c r="B5670" s="1" t="s">
        <v>172</v>
      </c>
      <c r="C5670" s="1" t="s">
        <v>114</v>
      </c>
      <c r="D5670" s="1" t="s">
        <v>130</v>
      </c>
      <c r="E5670" s="1" t="s">
        <v>101</v>
      </c>
      <c r="F5670" s="1" t="s">
        <v>101</v>
      </c>
      <c r="G5670" s="13" t="s">
        <v>1722</v>
      </c>
      <c r="H5670" s="12">
        <v>41177</v>
      </c>
      <c r="I5670" s="12" t="s">
        <v>2067</v>
      </c>
      <c r="J5670" s="12">
        <v>41159</v>
      </c>
      <c r="K5670" s="4">
        <v>4157</v>
      </c>
      <c r="L5670" s="1" t="s">
        <v>146</v>
      </c>
      <c r="M5670" s="1" t="s">
        <v>132</v>
      </c>
      <c r="N5670" s="1" t="s">
        <v>167</v>
      </c>
      <c r="O5670" s="1" t="s">
        <v>93</v>
      </c>
      <c r="P5670">
        <v>30</v>
      </c>
      <c r="Q5670">
        <v>182876</v>
      </c>
      <c r="R5670">
        <v>715045.16</v>
      </c>
      <c r="S5670">
        <v>3.91</v>
      </c>
      <c r="T5670">
        <v>0.13</v>
      </c>
      <c r="U5670">
        <f t="shared" si="1721"/>
        <v>715045.16</v>
      </c>
      <c r="V5670">
        <f t="shared" si="1722"/>
        <v>5486280</v>
      </c>
      <c r="W5670" s="1" t="s">
        <v>197</v>
      </c>
      <c r="X5670" s="1" t="s">
        <v>1236</v>
      </c>
      <c r="Y5670" s="1" t="s">
        <v>3082</v>
      </c>
      <c r="Z5670" s="3">
        <v>13092</v>
      </c>
      <c r="AA5670" s="4">
        <f t="shared" si="1726"/>
        <v>17125</v>
      </c>
      <c r="AB5670" s="4">
        <f t="shared" si="1730"/>
        <v>22314.978878800001</v>
      </c>
      <c r="AC5670" s="4">
        <f t="shared" si="1731"/>
        <v>17125</v>
      </c>
      <c r="AD5670" s="4">
        <f t="shared" si="1729"/>
        <v>17125</v>
      </c>
      <c r="AE5670" s="3" t="s">
        <v>2727</v>
      </c>
      <c r="AF5670" s="3">
        <v>17125</v>
      </c>
      <c r="AG5670" s="4">
        <f>AI5670</f>
        <v>17125</v>
      </c>
      <c r="AH5670" s="4">
        <v>82506</v>
      </c>
      <c r="AI5670">
        <f t="shared" si="1723"/>
        <v>17125</v>
      </c>
      <c r="AJ5670" t="s">
        <v>2727</v>
      </c>
      <c r="AK5670" s="2">
        <v>7317.47</v>
      </c>
      <c r="AL5670" s="2">
        <f>AN5670</f>
        <v>7317.47</v>
      </c>
      <c r="AM5670" s="4">
        <v>82506</v>
      </c>
      <c r="AN5670">
        <f>INDEX($AJ$2:$AJ$6811,MATCH(AM5670,$A$2:$A$6811,0))</f>
        <v>7317.47</v>
      </c>
      <c r="AP5670">
        <v>1002.49</v>
      </c>
      <c r="AQ5670">
        <v>1002.49</v>
      </c>
      <c r="AR5670" s="4">
        <v>25</v>
      </c>
      <c r="AS5670" s="4">
        <v>9</v>
      </c>
      <c r="AT5670" s="4">
        <v>2012</v>
      </c>
      <c r="AU5670" s="4">
        <v>7</v>
      </c>
      <c r="AV5670" s="4">
        <v>9</v>
      </c>
      <c r="AW5670" s="4">
        <v>2012</v>
      </c>
      <c r="AX5670" t="str">
        <f t="shared" si="1724"/>
        <v>No Delay</v>
      </c>
      <c r="AY5670">
        <f t="shared" si="1725"/>
        <v>0</v>
      </c>
    </row>
    <row r="5671" spans="1:51" x14ac:dyDescent="0.2">
      <c r="A5671" s="3">
        <v>85898</v>
      </c>
      <c r="B5671" s="1" t="s">
        <v>172</v>
      </c>
      <c r="C5671" s="1" t="s">
        <v>114</v>
      </c>
      <c r="D5671" s="1" t="s">
        <v>130</v>
      </c>
      <c r="E5671" s="1" t="s">
        <v>101</v>
      </c>
      <c r="F5671" s="1" t="s">
        <v>101</v>
      </c>
      <c r="G5671" s="13" t="s">
        <v>1722</v>
      </c>
      <c r="H5671" s="12">
        <v>41177</v>
      </c>
      <c r="I5671" s="12" t="s">
        <v>2067</v>
      </c>
      <c r="J5671" s="12">
        <v>41159</v>
      </c>
      <c r="K5671" s="4">
        <v>4162</v>
      </c>
      <c r="L5671" s="1" t="s">
        <v>146</v>
      </c>
      <c r="M5671" s="1" t="s">
        <v>132</v>
      </c>
      <c r="N5671" s="1" t="s">
        <v>265</v>
      </c>
      <c r="O5671" s="1" t="s">
        <v>93</v>
      </c>
      <c r="P5671">
        <v>60</v>
      </c>
      <c r="Q5671">
        <v>41926</v>
      </c>
      <c r="R5671">
        <v>102299.44</v>
      </c>
      <c r="S5671">
        <v>2.44</v>
      </c>
      <c r="T5671">
        <v>0.04</v>
      </c>
      <c r="U5671">
        <f t="shared" si="1721"/>
        <v>102299.44</v>
      </c>
      <c r="V5671">
        <f t="shared" si="1722"/>
        <v>2515560</v>
      </c>
      <c r="W5671" s="1" t="s">
        <v>179</v>
      </c>
      <c r="X5671" s="1" t="s">
        <v>1236</v>
      </c>
      <c r="Y5671" s="1" t="s">
        <v>156</v>
      </c>
      <c r="Z5671" s="3">
        <v>14240</v>
      </c>
      <c r="AA5671" s="4">
        <f t="shared" si="1726"/>
        <v>17125</v>
      </c>
      <c r="AB5671" s="4">
        <f t="shared" si="1730"/>
        <v>6846.0264688000007</v>
      </c>
      <c r="AC5671" s="4">
        <f t="shared" si="1731"/>
        <v>17125</v>
      </c>
      <c r="AD5671" s="4">
        <f t="shared" si="1729"/>
        <v>17125</v>
      </c>
      <c r="AE5671" s="3" t="s">
        <v>2727</v>
      </c>
      <c r="AF5671" s="3">
        <v>17125</v>
      </c>
      <c r="AG5671" s="4">
        <f>AI5671</f>
        <v>17125</v>
      </c>
      <c r="AH5671" s="4">
        <v>82506</v>
      </c>
      <c r="AI5671">
        <f t="shared" si="1723"/>
        <v>17125</v>
      </c>
      <c r="AJ5671" t="s">
        <v>2727</v>
      </c>
      <c r="AK5671" s="2">
        <v>7317.47</v>
      </c>
      <c r="AL5671" s="2">
        <f>AN5671</f>
        <v>7317.47</v>
      </c>
      <c r="AM5671" s="4">
        <v>82506</v>
      </c>
      <c r="AN5671">
        <f>INDEX($AJ$2:$AJ$6811,MATCH(AM5671,$A$2:$A$6811,0))</f>
        <v>7317.47</v>
      </c>
      <c r="AP5671">
        <v>143.41999999999999</v>
      </c>
      <c r="AQ5671">
        <v>143.41999999999999</v>
      </c>
      <c r="AR5671" s="4">
        <v>25</v>
      </c>
      <c r="AS5671" s="4">
        <v>9</v>
      </c>
      <c r="AT5671" s="4">
        <v>2012</v>
      </c>
      <c r="AU5671" s="4">
        <v>7</v>
      </c>
      <c r="AV5671" s="4">
        <v>9</v>
      </c>
      <c r="AW5671" s="4">
        <v>2012</v>
      </c>
      <c r="AX5671" t="str">
        <f t="shared" si="1724"/>
        <v>No Delay</v>
      </c>
      <c r="AY5671">
        <f t="shared" si="1725"/>
        <v>0</v>
      </c>
    </row>
    <row r="5672" spans="1:51" x14ac:dyDescent="0.2">
      <c r="A5672" s="3">
        <v>85300</v>
      </c>
      <c r="B5672" s="1" t="s">
        <v>172</v>
      </c>
      <c r="C5672" s="1" t="s">
        <v>114</v>
      </c>
      <c r="D5672" s="1" t="s">
        <v>130</v>
      </c>
      <c r="E5672" s="1" t="s">
        <v>101</v>
      </c>
      <c r="F5672" s="1" t="s">
        <v>101</v>
      </c>
      <c r="G5672" s="13" t="s">
        <v>1722</v>
      </c>
      <c r="H5672" s="12">
        <v>41177</v>
      </c>
      <c r="I5672" s="12" t="s">
        <v>2067</v>
      </c>
      <c r="J5672" s="12">
        <v>41159</v>
      </c>
      <c r="K5672" s="4">
        <v>4161</v>
      </c>
      <c r="L5672" s="1" t="s">
        <v>146</v>
      </c>
      <c r="M5672" s="1" t="s">
        <v>132</v>
      </c>
      <c r="N5672" s="1" t="s">
        <v>167</v>
      </c>
      <c r="O5672" s="1" t="s">
        <v>93</v>
      </c>
      <c r="P5672">
        <v>30</v>
      </c>
      <c r="Q5672">
        <v>17124</v>
      </c>
      <c r="R5672">
        <v>66954.84</v>
      </c>
      <c r="S5672">
        <v>3.91</v>
      </c>
      <c r="T5672">
        <v>0.13</v>
      </c>
      <c r="U5672">
        <f t="shared" si="1721"/>
        <v>66954.84</v>
      </c>
      <c r="V5672">
        <f t="shared" si="1722"/>
        <v>513720</v>
      </c>
      <c r="W5672" s="1" t="s">
        <v>213</v>
      </c>
      <c r="X5672" s="1" t="s">
        <v>1236</v>
      </c>
      <c r="Y5672" s="1" t="s">
        <v>161</v>
      </c>
      <c r="Z5672" s="3">
        <v>13722</v>
      </c>
      <c r="AA5672" s="4">
        <f t="shared" si="1726"/>
        <v>17125</v>
      </c>
      <c r="AB5672" s="4">
        <f t="shared" si="1730"/>
        <v>4124.0615331999998</v>
      </c>
      <c r="AC5672" s="4">
        <f t="shared" si="1731"/>
        <v>17125</v>
      </c>
      <c r="AD5672" s="4">
        <f t="shared" si="1729"/>
        <v>9608</v>
      </c>
      <c r="AE5672" s="3" t="s">
        <v>2727</v>
      </c>
      <c r="AF5672" s="3">
        <v>17125</v>
      </c>
      <c r="AG5672" s="4">
        <f>AI5672</f>
        <v>17125</v>
      </c>
      <c r="AH5672" s="4">
        <v>82506</v>
      </c>
      <c r="AI5672">
        <f t="shared" si="1723"/>
        <v>17125</v>
      </c>
      <c r="AJ5672" t="s">
        <v>2727</v>
      </c>
      <c r="AK5672" s="2">
        <v>7317.47</v>
      </c>
      <c r="AL5672" s="2">
        <f>AN5672</f>
        <v>7317.47</v>
      </c>
      <c r="AM5672" s="4">
        <v>82506</v>
      </c>
      <c r="AN5672">
        <f>INDEX($AJ$2:$AJ$6811,MATCH(AM5672,$A$2:$A$6811,0))</f>
        <v>7317.47</v>
      </c>
      <c r="AP5672">
        <v>93.87</v>
      </c>
      <c r="AQ5672">
        <v>93.87</v>
      </c>
      <c r="AR5672" s="4">
        <v>25</v>
      </c>
      <c r="AS5672" s="4">
        <v>9</v>
      </c>
      <c r="AT5672" s="4">
        <v>2012</v>
      </c>
      <c r="AU5672" s="4">
        <v>7</v>
      </c>
      <c r="AV5672" s="4">
        <v>9</v>
      </c>
      <c r="AW5672" s="4">
        <v>2012</v>
      </c>
      <c r="AX5672" t="str">
        <f t="shared" si="1724"/>
        <v>No Delay</v>
      </c>
      <c r="AY5672">
        <f t="shared" si="1725"/>
        <v>0</v>
      </c>
    </row>
    <row r="5673" spans="1:51" x14ac:dyDescent="0.2">
      <c r="A5673" s="3">
        <v>84629</v>
      </c>
      <c r="B5673" s="1" t="s">
        <v>215</v>
      </c>
      <c r="C5673" s="1" t="s">
        <v>89</v>
      </c>
      <c r="D5673" s="1" t="s">
        <v>130</v>
      </c>
      <c r="E5673" s="1" t="s">
        <v>53</v>
      </c>
      <c r="F5673" s="1" t="s">
        <v>53</v>
      </c>
      <c r="G5673" s="13" t="s">
        <v>236</v>
      </c>
      <c r="H5673" s="12">
        <v>40633</v>
      </c>
      <c r="I5673" s="12" t="s">
        <v>307</v>
      </c>
      <c r="J5673" s="12">
        <v>40631</v>
      </c>
      <c r="K5673" s="4">
        <v>3105</v>
      </c>
      <c r="L5673" s="1" t="s">
        <v>146</v>
      </c>
      <c r="M5673" s="1" t="s">
        <v>132</v>
      </c>
      <c r="N5673" s="1" t="s">
        <v>154</v>
      </c>
      <c r="O5673" s="1" t="s">
        <v>93</v>
      </c>
      <c r="P5673">
        <v>60</v>
      </c>
      <c r="Q5673">
        <v>99957</v>
      </c>
      <c r="R5673">
        <v>1121517.54</v>
      </c>
      <c r="S5673">
        <v>11.22</v>
      </c>
      <c r="T5673">
        <v>0.19</v>
      </c>
      <c r="U5673">
        <f t="shared" si="1721"/>
        <v>1121517.54</v>
      </c>
      <c r="V5673">
        <f t="shared" si="1722"/>
        <v>5997420</v>
      </c>
      <c r="W5673" s="1" t="s">
        <v>155</v>
      </c>
      <c r="X5673" s="1" t="s">
        <v>1236</v>
      </c>
      <c r="Y5673" s="1" t="s">
        <v>156</v>
      </c>
      <c r="Z5673" s="3">
        <v>9211</v>
      </c>
      <c r="AA5673" s="4">
        <f t="shared" si="1726"/>
        <v>17126</v>
      </c>
      <c r="AB5673" s="4">
        <f t="shared" si="1730"/>
        <v>13214.801050600001</v>
      </c>
      <c r="AC5673" s="4">
        <f t="shared" si="1731"/>
        <v>17126</v>
      </c>
      <c r="AD5673" s="4">
        <f t="shared" si="1729"/>
        <v>17126</v>
      </c>
      <c r="AE5673" s="3" t="s">
        <v>2728</v>
      </c>
      <c r="AF5673" s="3">
        <v>17126</v>
      </c>
      <c r="AG5673" s="4">
        <f>AI5673</f>
        <v>17126</v>
      </c>
      <c r="AH5673" s="4">
        <v>83490</v>
      </c>
      <c r="AI5673">
        <f t="shared" si="1723"/>
        <v>17126</v>
      </c>
      <c r="AJ5673" t="s">
        <v>2728</v>
      </c>
      <c r="AK5673" s="2">
        <v>17941.46</v>
      </c>
      <c r="AL5673" s="2">
        <f>AN5673</f>
        <v>17941.46</v>
      </c>
      <c r="AM5673" s="4">
        <v>83490</v>
      </c>
      <c r="AN5673">
        <f>INDEX($AJ$2:$AJ$6811,MATCH(AM5673,$A$2:$A$6811,0))</f>
        <v>17941.46</v>
      </c>
      <c r="AP5673">
        <v>2417.9899999999998</v>
      </c>
      <c r="AQ5673">
        <v>2417.9899999999998</v>
      </c>
      <c r="AR5673" s="4">
        <v>31</v>
      </c>
      <c r="AS5673" s="4">
        <v>3</v>
      </c>
      <c r="AT5673" s="4">
        <v>2011</v>
      </c>
      <c r="AU5673" s="4">
        <v>29</v>
      </c>
      <c r="AV5673" s="4">
        <v>4</v>
      </c>
      <c r="AW5673" s="4">
        <v>2011</v>
      </c>
      <c r="AX5673" t="str">
        <f t="shared" si="1724"/>
        <v>Delay</v>
      </c>
      <c r="AY5673">
        <f t="shared" si="1725"/>
        <v>0</v>
      </c>
    </row>
    <row r="5674" spans="1:51" x14ac:dyDescent="0.2">
      <c r="A5674" s="3">
        <v>84066</v>
      </c>
      <c r="B5674" s="1" t="s">
        <v>215</v>
      </c>
      <c r="C5674" s="1" t="s">
        <v>89</v>
      </c>
      <c r="D5674" s="1" t="s">
        <v>130</v>
      </c>
      <c r="E5674" s="1" t="s">
        <v>53</v>
      </c>
      <c r="F5674" s="1" t="s">
        <v>53</v>
      </c>
      <c r="G5674" s="13" t="s">
        <v>236</v>
      </c>
      <c r="H5674" s="12">
        <v>40633</v>
      </c>
      <c r="I5674" s="12" t="s">
        <v>307</v>
      </c>
      <c r="J5674" s="12">
        <v>40631</v>
      </c>
      <c r="K5674" s="4">
        <v>3103</v>
      </c>
      <c r="L5674" s="1" t="s">
        <v>146</v>
      </c>
      <c r="M5674" s="1" t="s">
        <v>132</v>
      </c>
      <c r="N5674" s="1" t="s">
        <v>275</v>
      </c>
      <c r="O5674" s="1" t="s">
        <v>93</v>
      </c>
      <c r="P5674">
        <v>60</v>
      </c>
      <c r="Q5674">
        <v>40752</v>
      </c>
      <c r="R5674">
        <v>348429.6</v>
      </c>
      <c r="S5674">
        <v>8.5500000000000007</v>
      </c>
      <c r="T5674">
        <v>0.14000000000000001</v>
      </c>
      <c r="U5674">
        <f t="shared" si="1721"/>
        <v>348429.60000000003</v>
      </c>
      <c r="V5674">
        <f t="shared" si="1722"/>
        <v>2445120</v>
      </c>
      <c r="W5674" s="1" t="s">
        <v>179</v>
      </c>
      <c r="X5674" s="1" t="s">
        <v>1236</v>
      </c>
      <c r="Y5674" s="1" t="s">
        <v>156</v>
      </c>
      <c r="Z5674" s="3">
        <v>9211</v>
      </c>
      <c r="AA5674" s="4">
        <f t="shared" si="1726"/>
        <v>17126</v>
      </c>
      <c r="AB5674" s="4">
        <f t="shared" si="1730"/>
        <v>6717.1825516000008</v>
      </c>
      <c r="AC5674" s="4">
        <f t="shared" si="1731"/>
        <v>17126</v>
      </c>
      <c r="AD5674" s="4">
        <f t="shared" si="1729"/>
        <v>8479.3333333333339</v>
      </c>
      <c r="AE5674" s="3" t="s">
        <v>2728</v>
      </c>
      <c r="AF5674" s="3">
        <v>17126</v>
      </c>
      <c r="AG5674" s="4">
        <f>AI5674</f>
        <v>17126</v>
      </c>
      <c r="AH5674" s="4">
        <v>83490</v>
      </c>
      <c r="AI5674">
        <f t="shared" si="1723"/>
        <v>17126</v>
      </c>
      <c r="AJ5674" t="s">
        <v>2728</v>
      </c>
      <c r="AK5674" s="2">
        <v>17941.46</v>
      </c>
      <c r="AL5674" s="2">
        <f>AN5674</f>
        <v>17941.46</v>
      </c>
      <c r="AM5674" s="4">
        <v>83490</v>
      </c>
      <c r="AN5674">
        <f>INDEX($AJ$2:$AJ$6811,MATCH(AM5674,$A$2:$A$6811,0))</f>
        <v>17941.46</v>
      </c>
      <c r="AP5674">
        <v>751.21</v>
      </c>
      <c r="AQ5674">
        <v>751.21</v>
      </c>
      <c r="AR5674" s="4">
        <v>31</v>
      </c>
      <c r="AS5674" s="4">
        <v>3</v>
      </c>
      <c r="AT5674" s="4">
        <v>2011</v>
      </c>
      <c r="AU5674" s="4">
        <v>29</v>
      </c>
      <c r="AV5674" s="4">
        <v>4</v>
      </c>
      <c r="AW5674" s="4">
        <v>2011</v>
      </c>
      <c r="AX5674" t="str">
        <f t="shared" si="1724"/>
        <v>Delay</v>
      </c>
      <c r="AY5674">
        <f t="shared" si="1725"/>
        <v>0</v>
      </c>
    </row>
    <row r="5675" spans="1:51" x14ac:dyDescent="0.2">
      <c r="A5675" s="3">
        <v>83490</v>
      </c>
      <c r="B5675" s="1" t="s">
        <v>215</v>
      </c>
      <c r="C5675" s="1" t="s">
        <v>89</v>
      </c>
      <c r="D5675" s="1" t="s">
        <v>130</v>
      </c>
      <c r="E5675" s="1" t="s">
        <v>53</v>
      </c>
      <c r="F5675" s="1" t="s">
        <v>53</v>
      </c>
      <c r="G5675" s="13" t="s">
        <v>236</v>
      </c>
      <c r="H5675" s="12">
        <v>40633</v>
      </c>
      <c r="I5675" s="12" t="s">
        <v>307</v>
      </c>
      <c r="J5675" s="12">
        <v>40631</v>
      </c>
      <c r="K5675" s="4">
        <v>3101</v>
      </c>
      <c r="L5675" s="1" t="s">
        <v>146</v>
      </c>
      <c r="M5675" s="1" t="s">
        <v>132</v>
      </c>
      <c r="N5675" s="1" t="s">
        <v>563</v>
      </c>
      <c r="O5675" s="1" t="s">
        <v>93</v>
      </c>
      <c r="P5675">
        <v>60</v>
      </c>
      <c r="Q5675">
        <v>2296</v>
      </c>
      <c r="R5675">
        <v>34440</v>
      </c>
      <c r="S5675">
        <v>15</v>
      </c>
      <c r="T5675">
        <v>0.25</v>
      </c>
      <c r="U5675">
        <f t="shared" si="1721"/>
        <v>34440</v>
      </c>
      <c r="V5675">
        <f t="shared" si="1722"/>
        <v>137760</v>
      </c>
      <c r="W5675" s="1" t="s">
        <v>155</v>
      </c>
      <c r="X5675" s="1" t="s">
        <v>1236</v>
      </c>
      <c r="Y5675" s="1" t="s">
        <v>156</v>
      </c>
      <c r="Z5675" s="3">
        <v>9211</v>
      </c>
      <c r="AA5675" s="4">
        <f t="shared" si="1726"/>
        <v>17126</v>
      </c>
      <c r="AB5675" s="4">
        <f t="shared" si="1730"/>
        <v>2496.7211548</v>
      </c>
      <c r="AC5675" s="4">
        <f t="shared" si="1731"/>
        <v>17126</v>
      </c>
      <c r="AD5675" s="4">
        <f t="shared" si="1729"/>
        <v>8679.5</v>
      </c>
      <c r="AE5675" s="4">
        <v>17126</v>
      </c>
      <c r="AF5675" s="4">
        <v>17126</v>
      </c>
      <c r="AG5675" s="4">
        <f>AE5675</f>
        <v>17126</v>
      </c>
      <c r="AI5675" t="e">
        <f t="shared" si="1723"/>
        <v>#N/A</v>
      </c>
      <c r="AJ5675">
        <v>17941.46</v>
      </c>
      <c r="AK5675" s="2">
        <v>17941.46</v>
      </c>
      <c r="AL5675" s="2">
        <f>AJ5675</f>
        <v>17941.46</v>
      </c>
      <c r="AM5675" s="4"/>
      <c r="AN5675" t="e">
        <f>VLOOKUP([1]!Tabelle13[[#This Row],[Vlookup this ID for freight costs]],$AL$2:$AL$6811,2,FALSE)</f>
        <v>#REF!</v>
      </c>
      <c r="AP5675">
        <v>74.25</v>
      </c>
      <c r="AQ5675">
        <v>74.25</v>
      </c>
      <c r="AR5675" s="4">
        <v>31</v>
      </c>
      <c r="AS5675" s="4">
        <v>3</v>
      </c>
      <c r="AT5675" s="4">
        <v>2011</v>
      </c>
      <c r="AU5675" s="4">
        <v>29</v>
      </c>
      <c r="AV5675" s="4">
        <v>4</v>
      </c>
      <c r="AW5675" s="4">
        <v>2011</v>
      </c>
      <c r="AX5675" t="str">
        <f t="shared" si="1724"/>
        <v>Delay</v>
      </c>
      <c r="AY5675">
        <f t="shared" si="1725"/>
        <v>0</v>
      </c>
    </row>
    <row r="5676" spans="1:51" x14ac:dyDescent="0.2">
      <c r="A5676" s="3">
        <v>83793</v>
      </c>
      <c r="B5676" s="1" t="s">
        <v>172</v>
      </c>
      <c r="C5676" s="1" t="s">
        <v>114</v>
      </c>
      <c r="D5676" s="1" t="s">
        <v>130</v>
      </c>
      <c r="E5676" s="1" t="s">
        <v>101</v>
      </c>
      <c r="F5676" s="1" t="s">
        <v>101</v>
      </c>
      <c r="G5676" s="13" t="s">
        <v>893</v>
      </c>
      <c r="H5676" s="12">
        <v>41789</v>
      </c>
      <c r="I5676" s="12" t="s">
        <v>451</v>
      </c>
      <c r="J5676" s="12">
        <v>41809</v>
      </c>
      <c r="K5676" s="4">
        <v>5578</v>
      </c>
      <c r="L5676" s="1" t="s">
        <v>146</v>
      </c>
      <c r="M5676" s="1" t="s">
        <v>132</v>
      </c>
      <c r="N5676" s="1" t="s">
        <v>238</v>
      </c>
      <c r="O5676" s="1" t="s">
        <v>93</v>
      </c>
      <c r="P5676">
        <v>30</v>
      </c>
      <c r="Q5676">
        <v>166295</v>
      </c>
      <c r="R5676">
        <v>771608.8</v>
      </c>
      <c r="S5676">
        <v>4.6399999999999997</v>
      </c>
      <c r="T5676">
        <v>0.15</v>
      </c>
      <c r="U5676">
        <f t="shared" si="1721"/>
        <v>771608.79999999993</v>
      </c>
      <c r="V5676">
        <f t="shared" si="1722"/>
        <v>4988850</v>
      </c>
      <c r="W5676" s="1" t="s">
        <v>179</v>
      </c>
      <c r="X5676" s="1" t="s">
        <v>1236</v>
      </c>
      <c r="Y5676" s="1" t="s">
        <v>156</v>
      </c>
      <c r="Z5676" s="3">
        <v>14240</v>
      </c>
      <c r="AA5676" s="4">
        <f t="shared" si="1726"/>
        <v>17177</v>
      </c>
      <c r="AB5676" s="4">
        <f t="shared" si="1730"/>
        <v>20495.250606999998</v>
      </c>
      <c r="AC5676" s="4">
        <f t="shared" si="1731"/>
        <v>17177</v>
      </c>
      <c r="AD5676" s="4">
        <f t="shared" si="1729"/>
        <v>17177</v>
      </c>
      <c r="AE5676" s="4">
        <v>17177</v>
      </c>
      <c r="AF5676" s="4">
        <v>17177</v>
      </c>
      <c r="AG5676" s="4">
        <f>AE5676</f>
        <v>17177</v>
      </c>
      <c r="AI5676" t="e">
        <f t="shared" si="1723"/>
        <v>#N/A</v>
      </c>
      <c r="AJ5676">
        <v>29971.59</v>
      </c>
      <c r="AK5676" s="2">
        <v>29971.59</v>
      </c>
      <c r="AL5676" s="2">
        <f>AJ5676</f>
        <v>29971.59</v>
      </c>
      <c r="AM5676" s="4"/>
      <c r="AN5676" t="e">
        <f>VLOOKUP([1]!Tabelle13[[#This Row],[Vlookup this ID for freight costs]],$AL$2:$AL$6811,2,FALSE)</f>
        <v>#REF!</v>
      </c>
      <c r="AP5676">
        <v>793.21</v>
      </c>
      <c r="AQ5676">
        <v>793.21</v>
      </c>
      <c r="AR5676" s="4">
        <v>30</v>
      </c>
      <c r="AS5676" s="4">
        <v>5</v>
      </c>
      <c r="AT5676" s="4">
        <v>2014</v>
      </c>
      <c r="AU5676" s="4">
        <v>19</v>
      </c>
      <c r="AV5676" s="4">
        <v>6</v>
      </c>
      <c r="AW5676" s="4">
        <v>2014</v>
      </c>
      <c r="AX5676" t="str">
        <f t="shared" si="1724"/>
        <v>Delay</v>
      </c>
      <c r="AY5676">
        <f t="shared" si="1725"/>
        <v>20</v>
      </c>
    </row>
    <row r="5677" spans="1:51" x14ac:dyDescent="0.2">
      <c r="A5677" s="3">
        <v>82633</v>
      </c>
      <c r="B5677" s="1" t="s">
        <v>50</v>
      </c>
      <c r="C5677" s="1" t="s">
        <v>51</v>
      </c>
      <c r="D5677" s="1" t="s">
        <v>130</v>
      </c>
      <c r="E5677" s="1" t="s">
        <v>101</v>
      </c>
      <c r="F5677" s="1" t="s">
        <v>101</v>
      </c>
      <c r="G5677" s="13" t="s">
        <v>617</v>
      </c>
      <c r="H5677" s="12">
        <v>41670</v>
      </c>
      <c r="I5677" s="12" t="s">
        <v>791</v>
      </c>
      <c r="J5677" s="12">
        <v>41715</v>
      </c>
      <c r="K5677" s="4">
        <v>5374</v>
      </c>
      <c r="L5677" s="1" t="s">
        <v>146</v>
      </c>
      <c r="M5677" s="1" t="s">
        <v>132</v>
      </c>
      <c r="N5677" s="1" t="s">
        <v>154</v>
      </c>
      <c r="O5677" s="1" t="s">
        <v>93</v>
      </c>
      <c r="P5677">
        <v>60</v>
      </c>
      <c r="Q5677">
        <v>39600</v>
      </c>
      <c r="R5677">
        <v>327096</v>
      </c>
      <c r="S5677">
        <v>8.26</v>
      </c>
      <c r="T5677">
        <v>0.14000000000000001</v>
      </c>
      <c r="U5677">
        <f t="shared" si="1721"/>
        <v>327096</v>
      </c>
      <c r="V5677">
        <f t="shared" si="1722"/>
        <v>2376000</v>
      </c>
      <c r="W5677" s="1" t="s">
        <v>160</v>
      </c>
      <c r="X5677" s="1" t="s">
        <v>1236</v>
      </c>
      <c r="Y5677" s="1" t="s">
        <v>161</v>
      </c>
      <c r="Z5677" s="3">
        <v>14186</v>
      </c>
      <c r="AA5677" s="4">
        <f t="shared" si="1726"/>
        <v>17181</v>
      </c>
      <c r="AB5677" s="4">
        <f t="shared" si="1730"/>
        <v>6590.7530860000006</v>
      </c>
      <c r="AC5677" s="4">
        <f t="shared" si="1731"/>
        <v>17181</v>
      </c>
      <c r="AD5677" s="4">
        <f t="shared" si="1729"/>
        <v>17181</v>
      </c>
      <c r="AE5677" s="4">
        <v>17181</v>
      </c>
      <c r="AF5677" s="4">
        <v>17181</v>
      </c>
      <c r="AG5677" s="4">
        <f>AE5677</f>
        <v>17181</v>
      </c>
      <c r="AI5677" t="e">
        <f t="shared" si="1723"/>
        <v>#N/A</v>
      </c>
      <c r="AJ5677">
        <v>15814.01</v>
      </c>
      <c r="AK5677" s="2">
        <v>15814.01</v>
      </c>
      <c r="AL5677" s="2">
        <f>AJ5677</f>
        <v>15814.01</v>
      </c>
      <c r="AM5677" s="4"/>
      <c r="AN5677" t="e">
        <f>VLOOKUP([1]!Tabelle13[[#This Row],[Vlookup this ID for freight costs]],$AL$2:$AL$6811,2,FALSE)</f>
        <v>#REF!</v>
      </c>
      <c r="AP5677">
        <v>404.62</v>
      </c>
      <c r="AQ5677">
        <v>404.62</v>
      </c>
      <c r="AR5677" s="4">
        <v>31</v>
      </c>
      <c r="AS5677" s="4">
        <v>1</v>
      </c>
      <c r="AT5677" s="4">
        <v>2014</v>
      </c>
      <c r="AU5677" s="4">
        <v>17</v>
      </c>
      <c r="AV5677" s="4">
        <v>4</v>
      </c>
      <c r="AW5677" s="4">
        <v>2014</v>
      </c>
      <c r="AX5677" t="str">
        <f t="shared" si="1724"/>
        <v>Delay</v>
      </c>
      <c r="AY5677">
        <f t="shared" si="1725"/>
        <v>45</v>
      </c>
    </row>
    <row r="5678" spans="1:51" x14ac:dyDescent="0.2">
      <c r="A5678" s="3">
        <v>83752</v>
      </c>
      <c r="B5678" s="1" t="s">
        <v>50</v>
      </c>
      <c r="C5678" s="1" t="s">
        <v>51</v>
      </c>
      <c r="D5678" s="1" t="s">
        <v>130</v>
      </c>
      <c r="E5678" s="1" t="s">
        <v>101</v>
      </c>
      <c r="F5678" s="1" t="s">
        <v>101</v>
      </c>
      <c r="G5678" s="13" t="s">
        <v>617</v>
      </c>
      <c r="H5678" s="12">
        <v>41670</v>
      </c>
      <c r="I5678" s="12" t="s">
        <v>791</v>
      </c>
      <c r="J5678" s="12">
        <v>41715</v>
      </c>
      <c r="K5678" s="4">
        <v>5376</v>
      </c>
      <c r="L5678" s="1" t="s">
        <v>146</v>
      </c>
      <c r="M5678" s="1" t="s">
        <v>132</v>
      </c>
      <c r="N5678" s="1" t="s">
        <v>1524</v>
      </c>
      <c r="O5678" s="1" t="s">
        <v>93</v>
      </c>
      <c r="P5678">
        <v>30</v>
      </c>
      <c r="Q5678">
        <v>66054</v>
      </c>
      <c r="R5678">
        <v>736502.1</v>
      </c>
      <c r="S5678">
        <v>11.15</v>
      </c>
      <c r="T5678">
        <v>0.37</v>
      </c>
      <c r="U5678">
        <f t="shared" si="1721"/>
        <v>736502.1</v>
      </c>
      <c r="V5678">
        <f t="shared" si="1722"/>
        <v>1981620</v>
      </c>
      <c r="W5678" s="1" t="s">
        <v>179</v>
      </c>
      <c r="X5678" s="1" t="s">
        <v>1236</v>
      </c>
      <c r="Y5678" s="1" t="s">
        <v>156</v>
      </c>
      <c r="Z5678" s="3">
        <v>14703</v>
      </c>
      <c r="AA5678" s="4">
        <f t="shared" si="1726"/>
        <v>17181</v>
      </c>
      <c r="AB5678" s="4">
        <f t="shared" si="1730"/>
        <v>9494.0213872000004</v>
      </c>
      <c r="AC5678" s="4">
        <f t="shared" si="1731"/>
        <v>17181</v>
      </c>
      <c r="AD5678" s="4">
        <f t="shared" si="1729"/>
        <v>17181</v>
      </c>
      <c r="AE5678" s="3" t="s">
        <v>2729</v>
      </c>
      <c r="AF5678" s="3">
        <v>17181</v>
      </c>
      <c r="AG5678" s="4">
        <f>AI5678</f>
        <v>17181</v>
      </c>
      <c r="AH5678" s="4">
        <v>82633</v>
      </c>
      <c r="AI5678">
        <f t="shared" si="1723"/>
        <v>17181</v>
      </c>
      <c r="AJ5678" t="s">
        <v>2729</v>
      </c>
      <c r="AK5678" s="2">
        <v>15814.01</v>
      </c>
      <c r="AL5678" s="2">
        <f>AN5678</f>
        <v>15814.01</v>
      </c>
      <c r="AM5678" s="4">
        <v>82633</v>
      </c>
      <c r="AN5678">
        <f>INDEX($AJ$2:$AJ$6811,MATCH(AM5678,$A$2:$A$6811,0))</f>
        <v>15814.01</v>
      </c>
      <c r="AP5678">
        <v>911.05</v>
      </c>
      <c r="AQ5678">
        <v>911.05</v>
      </c>
      <c r="AR5678" s="4">
        <v>31</v>
      </c>
      <c r="AS5678" s="4">
        <v>1</v>
      </c>
      <c r="AT5678" s="4">
        <v>2014</v>
      </c>
      <c r="AU5678" s="4">
        <v>17</v>
      </c>
      <c r="AV5678" s="4">
        <v>4</v>
      </c>
      <c r="AW5678" s="4">
        <v>2014</v>
      </c>
      <c r="AX5678" t="str">
        <f t="shared" si="1724"/>
        <v>Delay</v>
      </c>
      <c r="AY5678">
        <f t="shared" si="1725"/>
        <v>45</v>
      </c>
    </row>
    <row r="5679" spans="1:51" x14ac:dyDescent="0.2">
      <c r="A5679" s="3">
        <v>85431</v>
      </c>
      <c r="B5679" s="1" t="s">
        <v>50</v>
      </c>
      <c r="C5679" s="1" t="s">
        <v>51</v>
      </c>
      <c r="D5679" s="1" t="s">
        <v>130</v>
      </c>
      <c r="E5679" s="1" t="s">
        <v>101</v>
      </c>
      <c r="F5679" s="1" t="s">
        <v>101</v>
      </c>
      <c r="G5679" s="13" t="s">
        <v>617</v>
      </c>
      <c r="H5679" s="12">
        <v>41670</v>
      </c>
      <c r="I5679" s="12" t="s">
        <v>791</v>
      </c>
      <c r="J5679" s="12">
        <v>41715</v>
      </c>
      <c r="K5679" s="4">
        <v>5379</v>
      </c>
      <c r="L5679" s="1" t="s">
        <v>146</v>
      </c>
      <c r="M5679" s="1" t="s">
        <v>132</v>
      </c>
      <c r="N5679" s="1" t="s">
        <v>275</v>
      </c>
      <c r="O5679" s="1" t="s">
        <v>93</v>
      </c>
      <c r="P5679">
        <v>60</v>
      </c>
      <c r="Q5679">
        <v>34552</v>
      </c>
      <c r="R5679">
        <v>232534.96</v>
      </c>
      <c r="S5679">
        <v>6.73</v>
      </c>
      <c r="T5679">
        <v>0.11</v>
      </c>
      <c r="U5679">
        <f t="shared" si="1721"/>
        <v>232534.96000000002</v>
      </c>
      <c r="V5679">
        <f t="shared" si="1722"/>
        <v>2073120</v>
      </c>
      <c r="W5679" s="1" t="s">
        <v>204</v>
      </c>
      <c r="X5679" s="1" t="s">
        <v>1236</v>
      </c>
      <c r="Y5679" s="1" t="s">
        <v>205</v>
      </c>
      <c r="Z5679" s="3">
        <v>14749</v>
      </c>
      <c r="AA5679" s="4">
        <f t="shared" si="1726"/>
        <v>17181</v>
      </c>
      <c r="AB5679" s="4">
        <f t="shared" si="1730"/>
        <v>6036.7461916000002</v>
      </c>
      <c r="AC5679" s="4">
        <f t="shared" si="1731"/>
        <v>17181</v>
      </c>
      <c r="AD5679" s="4">
        <f t="shared" si="1729"/>
        <v>17181</v>
      </c>
      <c r="AE5679" s="3" t="s">
        <v>2729</v>
      </c>
      <c r="AF5679" s="3">
        <v>17181</v>
      </c>
      <c r="AG5679" s="4">
        <f>AI5679</f>
        <v>17181</v>
      </c>
      <c r="AH5679" s="4">
        <v>82633</v>
      </c>
      <c r="AI5679">
        <f t="shared" si="1723"/>
        <v>17181</v>
      </c>
      <c r="AJ5679" t="s">
        <v>2729</v>
      </c>
      <c r="AK5679" s="2">
        <v>15814.01</v>
      </c>
      <c r="AL5679" s="2">
        <f>AN5679</f>
        <v>15814.01</v>
      </c>
      <c r="AM5679" s="4">
        <v>82633</v>
      </c>
      <c r="AN5679">
        <f>INDEX($AJ$2:$AJ$6811,MATCH(AM5679,$A$2:$A$6811,0))</f>
        <v>15814.01</v>
      </c>
      <c r="AP5679">
        <v>287.64999999999998</v>
      </c>
      <c r="AQ5679">
        <v>287.64999999999998</v>
      </c>
      <c r="AR5679" s="4">
        <v>31</v>
      </c>
      <c r="AS5679" s="4">
        <v>1</v>
      </c>
      <c r="AT5679" s="4">
        <v>2014</v>
      </c>
      <c r="AU5679" s="4">
        <v>17</v>
      </c>
      <c r="AV5679" s="4">
        <v>4</v>
      </c>
      <c r="AW5679" s="4">
        <v>2014</v>
      </c>
      <c r="AX5679" t="str">
        <f t="shared" si="1724"/>
        <v>Delay</v>
      </c>
      <c r="AY5679">
        <f t="shared" si="1725"/>
        <v>45</v>
      </c>
    </row>
    <row r="5680" spans="1:51" x14ac:dyDescent="0.2">
      <c r="A5680" s="3">
        <v>83627</v>
      </c>
      <c r="B5680" s="1" t="s">
        <v>140</v>
      </c>
      <c r="C5680" s="1" t="s">
        <v>99</v>
      </c>
      <c r="D5680" s="1" t="s">
        <v>130</v>
      </c>
      <c r="E5680" s="1" t="s">
        <v>101</v>
      </c>
      <c r="F5680" s="1" t="s">
        <v>101</v>
      </c>
      <c r="G5680" s="13" t="s">
        <v>1842</v>
      </c>
      <c r="H5680" s="12">
        <v>41200</v>
      </c>
      <c r="I5680" s="12" t="s">
        <v>739</v>
      </c>
      <c r="J5680" s="12">
        <v>41213</v>
      </c>
      <c r="K5680" s="4">
        <v>4256</v>
      </c>
      <c r="L5680" s="1" t="s">
        <v>146</v>
      </c>
      <c r="M5680" s="1" t="s">
        <v>132</v>
      </c>
      <c r="N5680" s="1" t="s">
        <v>292</v>
      </c>
      <c r="O5680" s="1" t="s">
        <v>93</v>
      </c>
      <c r="P5680">
        <v>30</v>
      </c>
      <c r="Q5680">
        <v>152880</v>
      </c>
      <c r="R5680">
        <v>2198414.4</v>
      </c>
      <c r="S5680">
        <v>14.38</v>
      </c>
      <c r="T5680">
        <v>0.48</v>
      </c>
      <c r="U5680">
        <f t="shared" si="1721"/>
        <v>2198414.4</v>
      </c>
      <c r="V5680">
        <f t="shared" si="1722"/>
        <v>4586400</v>
      </c>
      <c r="W5680" s="1" t="s">
        <v>160</v>
      </c>
      <c r="X5680" s="1" t="s">
        <v>1236</v>
      </c>
      <c r="Y5680" s="1" t="s">
        <v>161</v>
      </c>
      <c r="Z5680" s="3">
        <v>11983</v>
      </c>
      <c r="AA5680" s="4">
        <f t="shared" si="1726"/>
        <v>17227</v>
      </c>
      <c r="AB5680" s="4">
        <f t="shared" si="1730"/>
        <v>19022.98387</v>
      </c>
      <c r="AC5680" s="4">
        <f t="shared" si="1731"/>
        <v>17227</v>
      </c>
      <c r="AD5680" s="4">
        <f t="shared" si="1729"/>
        <v>17227</v>
      </c>
      <c r="AE5680" s="4">
        <v>17227</v>
      </c>
      <c r="AF5680" s="4">
        <v>17227</v>
      </c>
      <c r="AG5680" s="4">
        <f>AE5680</f>
        <v>17227</v>
      </c>
      <c r="AI5680" t="e">
        <f t="shared" si="1723"/>
        <v>#N/A</v>
      </c>
      <c r="AJ5680">
        <v>7134.39</v>
      </c>
      <c r="AK5680" s="2">
        <v>7134.39</v>
      </c>
      <c r="AL5680" s="2">
        <f>AJ5680</f>
        <v>7134.39</v>
      </c>
      <c r="AM5680" s="4"/>
      <c r="AN5680" t="e">
        <f>VLOOKUP([1]!Tabelle13[[#This Row],[Vlookup this ID for freight costs]],$AL$2:$AL$6811,2,FALSE)</f>
        <v>#REF!</v>
      </c>
      <c r="AP5680">
        <v>3082.18</v>
      </c>
      <c r="AQ5680">
        <v>3082.18</v>
      </c>
      <c r="AR5680" s="4">
        <v>18</v>
      </c>
      <c r="AS5680" s="4">
        <v>10</v>
      </c>
      <c r="AT5680" s="4">
        <v>2012</v>
      </c>
      <c r="AU5680" s="4">
        <v>31</v>
      </c>
      <c r="AV5680" s="4">
        <v>10</v>
      </c>
      <c r="AW5680" s="4">
        <v>2012</v>
      </c>
      <c r="AX5680" t="str">
        <f t="shared" si="1724"/>
        <v>Delay</v>
      </c>
      <c r="AY5680">
        <f t="shared" si="1725"/>
        <v>13</v>
      </c>
    </row>
    <row r="5681" spans="1:51" x14ac:dyDescent="0.2">
      <c r="A5681" s="3">
        <v>84112</v>
      </c>
      <c r="B5681" s="1" t="s">
        <v>172</v>
      </c>
      <c r="C5681" s="1" t="s">
        <v>114</v>
      </c>
      <c r="D5681" s="1" t="s">
        <v>130</v>
      </c>
      <c r="E5681" s="1" t="s">
        <v>101</v>
      </c>
      <c r="F5681" s="1" t="s">
        <v>101</v>
      </c>
      <c r="G5681" s="13" t="s">
        <v>1218</v>
      </c>
      <c r="H5681" s="12">
        <v>40847</v>
      </c>
      <c r="I5681" s="12" t="s">
        <v>1419</v>
      </c>
      <c r="J5681" s="12">
        <v>40812</v>
      </c>
      <c r="K5681" s="4">
        <v>3465</v>
      </c>
      <c r="L5681" s="1" t="s">
        <v>146</v>
      </c>
      <c r="M5681" s="1" t="s">
        <v>132</v>
      </c>
      <c r="N5681" s="1" t="s">
        <v>167</v>
      </c>
      <c r="O5681" s="1" t="s">
        <v>93</v>
      </c>
      <c r="P5681">
        <v>30</v>
      </c>
      <c r="Q5681">
        <v>135158</v>
      </c>
      <c r="R5681">
        <v>583882.56000000006</v>
      </c>
      <c r="S5681">
        <v>4.32</v>
      </c>
      <c r="T5681">
        <v>0.14000000000000001</v>
      </c>
      <c r="U5681">
        <f t="shared" si="1721"/>
        <v>583882.56000000006</v>
      </c>
      <c r="V5681">
        <f t="shared" si="1722"/>
        <v>4054740</v>
      </c>
      <c r="W5681" s="1" t="s">
        <v>155</v>
      </c>
      <c r="X5681" s="1" t="s">
        <v>1236</v>
      </c>
      <c r="Y5681" s="1" t="s">
        <v>156</v>
      </c>
      <c r="Z5681" s="3">
        <v>14240</v>
      </c>
      <c r="AA5681" s="4">
        <f t="shared" si="1726"/>
        <v>17285</v>
      </c>
      <c r="AB5681" s="4">
        <f t="shared" si="1730"/>
        <v>17078.0333584</v>
      </c>
      <c r="AC5681" s="4">
        <f t="shared" si="1731"/>
        <v>17285</v>
      </c>
      <c r="AD5681" s="4">
        <f t="shared" si="1729"/>
        <v>17285</v>
      </c>
      <c r="AE5681" s="4">
        <v>17285</v>
      </c>
      <c r="AF5681" s="4">
        <v>17285</v>
      </c>
      <c r="AG5681" s="4">
        <f>AE5681</f>
        <v>17285</v>
      </c>
      <c r="AI5681" t="e">
        <f t="shared" si="1723"/>
        <v>#N/A</v>
      </c>
      <c r="AJ5681">
        <v>21454.880000000001</v>
      </c>
      <c r="AK5681" s="2">
        <v>21454.880000000001</v>
      </c>
      <c r="AL5681" s="2">
        <f>AJ5681</f>
        <v>21454.880000000001</v>
      </c>
      <c r="AM5681" s="4"/>
      <c r="AN5681" t="e">
        <f>VLOOKUP([1]!Tabelle13[[#This Row],[Vlookup this ID for freight costs]],$AL$2:$AL$6811,2,FALSE)</f>
        <v>#REF!</v>
      </c>
      <c r="AP5681">
        <v>963.41</v>
      </c>
      <c r="AQ5681">
        <v>963.41</v>
      </c>
      <c r="AR5681" s="4">
        <v>31</v>
      </c>
      <c r="AS5681" s="4">
        <v>10</v>
      </c>
      <c r="AT5681" s="4">
        <v>2011</v>
      </c>
      <c r="AU5681" s="4">
        <v>26</v>
      </c>
      <c r="AV5681" s="4">
        <v>9</v>
      </c>
      <c r="AW5681" s="4">
        <v>2011</v>
      </c>
      <c r="AX5681" t="str">
        <f t="shared" si="1724"/>
        <v>No Delay</v>
      </c>
      <c r="AY5681">
        <f t="shared" si="1725"/>
        <v>0</v>
      </c>
    </row>
    <row r="5682" spans="1:51" x14ac:dyDescent="0.2">
      <c r="A5682" s="3">
        <v>85790</v>
      </c>
      <c r="B5682" s="1" t="s">
        <v>172</v>
      </c>
      <c r="C5682" s="1" t="s">
        <v>114</v>
      </c>
      <c r="D5682" s="1" t="s">
        <v>130</v>
      </c>
      <c r="E5682" s="1" t="s">
        <v>101</v>
      </c>
      <c r="F5682" s="1" t="s">
        <v>101</v>
      </c>
      <c r="G5682" s="13" t="s">
        <v>1218</v>
      </c>
      <c r="H5682" s="12">
        <v>40847</v>
      </c>
      <c r="I5682" s="12" t="s">
        <v>1419</v>
      </c>
      <c r="J5682" s="12">
        <v>40812</v>
      </c>
      <c r="K5682" s="4">
        <v>3471</v>
      </c>
      <c r="L5682" s="1" t="s">
        <v>146</v>
      </c>
      <c r="M5682" s="1" t="s">
        <v>132</v>
      </c>
      <c r="N5682" s="1" t="s">
        <v>167</v>
      </c>
      <c r="O5682" s="1" t="s">
        <v>93</v>
      </c>
      <c r="P5682">
        <v>30</v>
      </c>
      <c r="Q5682">
        <v>49142</v>
      </c>
      <c r="R5682">
        <v>212293.44</v>
      </c>
      <c r="S5682">
        <v>4.32</v>
      </c>
      <c r="T5682">
        <v>0.14000000000000001</v>
      </c>
      <c r="U5682">
        <f t="shared" si="1721"/>
        <v>212293.44</v>
      </c>
      <c r="V5682">
        <f t="shared" si="1722"/>
        <v>1474260</v>
      </c>
      <c r="W5682" s="1" t="s">
        <v>179</v>
      </c>
      <c r="X5682" s="1" t="s">
        <v>1236</v>
      </c>
      <c r="Y5682" s="1" t="s">
        <v>156</v>
      </c>
      <c r="Z5682" s="3">
        <v>14240</v>
      </c>
      <c r="AA5682" s="4">
        <f t="shared" si="1726"/>
        <v>17285</v>
      </c>
      <c r="AB5682" s="4">
        <f t="shared" si="1730"/>
        <v>7637.9665936000001</v>
      </c>
      <c r="AC5682" s="4">
        <f t="shared" si="1731"/>
        <v>17285</v>
      </c>
      <c r="AD5682" s="4">
        <f t="shared" si="1729"/>
        <v>17285</v>
      </c>
      <c r="AE5682" s="3" t="s">
        <v>2730</v>
      </c>
      <c r="AF5682" s="3">
        <v>17285</v>
      </c>
      <c r="AG5682" s="4">
        <f>AI5682</f>
        <v>17285</v>
      </c>
      <c r="AH5682" s="4">
        <v>84112</v>
      </c>
      <c r="AI5682">
        <f t="shared" si="1723"/>
        <v>17285</v>
      </c>
      <c r="AJ5682" t="s">
        <v>2730</v>
      </c>
      <c r="AK5682" s="2">
        <v>21454.880000000001</v>
      </c>
      <c r="AL5682" s="2">
        <f>AN5682</f>
        <v>21454.880000000001</v>
      </c>
      <c r="AM5682" s="4">
        <v>84112</v>
      </c>
      <c r="AN5682">
        <f>INDEX($AJ$2:$AJ$6811,MATCH(AM5682,$A$2:$A$6811,0))</f>
        <v>21454.880000000001</v>
      </c>
      <c r="AP5682">
        <v>350.28</v>
      </c>
      <c r="AQ5682">
        <v>350.28</v>
      </c>
      <c r="AR5682" s="4">
        <v>31</v>
      </c>
      <c r="AS5682" s="4">
        <v>10</v>
      </c>
      <c r="AT5682" s="4">
        <v>2011</v>
      </c>
      <c r="AU5682" s="4">
        <v>26</v>
      </c>
      <c r="AV5682" s="4">
        <v>9</v>
      </c>
      <c r="AW5682" s="4">
        <v>2011</v>
      </c>
      <c r="AX5682" t="str">
        <f t="shared" si="1724"/>
        <v>No Delay</v>
      </c>
      <c r="AY5682">
        <f t="shared" si="1725"/>
        <v>0</v>
      </c>
    </row>
    <row r="5683" spans="1:51" x14ac:dyDescent="0.2">
      <c r="A5683" s="3">
        <v>64020</v>
      </c>
      <c r="B5683" s="1" t="s">
        <v>168</v>
      </c>
      <c r="C5683" s="1" t="s">
        <v>150</v>
      </c>
      <c r="D5683" s="1" t="s">
        <v>100</v>
      </c>
      <c r="E5683" s="1" t="s">
        <v>253</v>
      </c>
      <c r="F5683" s="1" t="s">
        <v>253</v>
      </c>
      <c r="G5683" s="13" t="s">
        <v>309</v>
      </c>
      <c r="H5683" s="12">
        <v>40606</v>
      </c>
      <c r="I5683" s="12" t="s">
        <v>309</v>
      </c>
      <c r="J5683" s="12">
        <v>40606</v>
      </c>
      <c r="K5683" s="4">
        <v>3051</v>
      </c>
      <c r="L5683" s="1" t="s">
        <v>146</v>
      </c>
      <c r="M5683" s="1" t="s">
        <v>170</v>
      </c>
      <c r="N5683" s="1" t="s">
        <v>1688</v>
      </c>
      <c r="O5683" s="1" t="s">
        <v>93</v>
      </c>
      <c r="P5683">
        <v>240</v>
      </c>
      <c r="Q5683">
        <v>48264</v>
      </c>
      <c r="R5683">
        <v>97493.28</v>
      </c>
      <c r="S5683">
        <v>2.02</v>
      </c>
      <c r="T5683">
        <v>0.01</v>
      </c>
      <c r="U5683">
        <f t="shared" si="1721"/>
        <v>97493.28</v>
      </c>
      <c r="V5683">
        <f t="shared" si="1722"/>
        <v>11583360</v>
      </c>
      <c r="W5683" s="1" t="s">
        <v>155</v>
      </c>
      <c r="X5683" s="1" t="s">
        <v>1236</v>
      </c>
      <c r="Y5683" s="1" t="s">
        <v>156</v>
      </c>
      <c r="Z5683" s="3">
        <v>8107</v>
      </c>
      <c r="AA5683" s="4">
        <f t="shared" si="1726"/>
        <v>17436</v>
      </c>
      <c r="AB5683" s="4">
        <f t="shared" si="1730"/>
        <v>7541.6080252000011</v>
      </c>
      <c r="AC5683" s="4">
        <f t="shared" si="1731"/>
        <v>17436</v>
      </c>
      <c r="AD5683" s="4">
        <f t="shared" si="1729"/>
        <v>17436</v>
      </c>
      <c r="AE5683" s="4">
        <v>17436</v>
      </c>
      <c r="AF5683" s="4">
        <v>17436</v>
      </c>
      <c r="AG5683" s="4">
        <f>AE5683</f>
        <v>17436</v>
      </c>
      <c r="AI5683" t="e">
        <f t="shared" si="1723"/>
        <v>#N/A</v>
      </c>
      <c r="AJ5683">
        <v>10446.36</v>
      </c>
      <c r="AK5683" s="2">
        <v>10446.36</v>
      </c>
      <c r="AL5683" s="2">
        <f>AJ5683</f>
        <v>10446.36</v>
      </c>
      <c r="AM5683" s="4"/>
      <c r="AN5683" t="e">
        <f>VLOOKUP([1]!Tabelle13[[#This Row],[Vlookup this ID for freight costs]],$AL$2:$AL$6811,2,FALSE)</f>
        <v>#REF!</v>
      </c>
      <c r="AP5683">
        <v>210.2</v>
      </c>
      <c r="AQ5683">
        <v>210.2</v>
      </c>
      <c r="AR5683" s="4">
        <v>4</v>
      </c>
      <c r="AS5683" s="4">
        <v>4</v>
      </c>
      <c r="AT5683" s="4">
        <v>2011</v>
      </c>
      <c r="AU5683" s="4">
        <v>4</v>
      </c>
      <c r="AV5683" s="4">
        <v>4</v>
      </c>
      <c r="AW5683" s="4">
        <v>2011</v>
      </c>
      <c r="AX5683" t="str">
        <f t="shared" si="1724"/>
        <v>No Delay</v>
      </c>
      <c r="AY5683">
        <f t="shared" si="1725"/>
        <v>0</v>
      </c>
    </row>
    <row r="5684" spans="1:51" x14ac:dyDescent="0.2">
      <c r="A5684" s="3">
        <v>85969</v>
      </c>
      <c r="B5684" s="1" t="s">
        <v>151</v>
      </c>
      <c r="C5684" s="1" t="s">
        <v>65</v>
      </c>
      <c r="D5684" s="1" t="s">
        <v>130</v>
      </c>
      <c r="E5684" s="1" t="s">
        <v>152</v>
      </c>
      <c r="F5684" s="1" t="s">
        <v>152</v>
      </c>
      <c r="G5684" s="13" t="s">
        <v>1724</v>
      </c>
      <c r="H5684" s="12">
        <v>41429</v>
      </c>
      <c r="I5684" s="12" t="s">
        <v>572</v>
      </c>
      <c r="J5684" s="12">
        <v>41404</v>
      </c>
      <c r="K5684" s="4">
        <v>4712</v>
      </c>
      <c r="L5684" s="1" t="s">
        <v>146</v>
      </c>
      <c r="M5684" s="1" t="s">
        <v>132</v>
      </c>
      <c r="N5684" s="1" t="s">
        <v>167</v>
      </c>
      <c r="O5684" s="1" t="s">
        <v>93</v>
      </c>
      <c r="P5684">
        <v>30</v>
      </c>
      <c r="Q5684">
        <v>47091</v>
      </c>
      <c r="R5684">
        <v>156813.03</v>
      </c>
      <c r="S5684">
        <v>3.33</v>
      </c>
      <c r="T5684">
        <v>0.11</v>
      </c>
      <c r="U5684">
        <f t="shared" si="1721"/>
        <v>156813.03</v>
      </c>
      <c r="V5684">
        <f t="shared" si="1722"/>
        <v>1412730</v>
      </c>
      <c r="W5684" s="1" t="s">
        <v>197</v>
      </c>
      <c r="X5684" s="1" t="s">
        <v>1236</v>
      </c>
      <c r="Y5684" s="1" t="s">
        <v>3082</v>
      </c>
      <c r="Z5684" s="3">
        <v>7428</v>
      </c>
      <c r="AA5684" s="4">
        <f t="shared" si="1726"/>
        <v>17455</v>
      </c>
      <c r="AB5684" s="4">
        <f t="shared" si="1730"/>
        <v>7412.8738558000005</v>
      </c>
      <c r="AC5684" s="4">
        <f t="shared" si="1731"/>
        <v>17455</v>
      </c>
      <c r="AD5684" s="4">
        <f t="shared" si="1729"/>
        <v>17455</v>
      </c>
      <c r="AE5684" s="3" t="s">
        <v>2731</v>
      </c>
      <c r="AF5684" s="3">
        <v>17455</v>
      </c>
      <c r="AG5684" s="4">
        <f>AI5684</f>
        <v>17455</v>
      </c>
      <c r="AH5684" s="4">
        <v>83687</v>
      </c>
      <c r="AI5684">
        <f t="shared" si="1723"/>
        <v>17455</v>
      </c>
      <c r="AJ5684" t="s">
        <v>2731</v>
      </c>
      <c r="AK5684" s="2">
        <v>20666.07</v>
      </c>
      <c r="AL5684" s="2">
        <f>AN5684</f>
        <v>20666.07</v>
      </c>
      <c r="AM5684" s="4">
        <v>83687</v>
      </c>
      <c r="AN5684">
        <f>INDEX($AJ$2:$AJ$6811,MATCH(AM5684,$A$2:$A$6811,0))</f>
        <v>20666.07</v>
      </c>
      <c r="AP5684">
        <v>193.98</v>
      </c>
      <c r="AQ5684">
        <v>193.98</v>
      </c>
      <c r="AR5684" s="4">
        <v>4</v>
      </c>
      <c r="AS5684" s="4">
        <v>6</v>
      </c>
      <c r="AT5684" s="4">
        <v>2013</v>
      </c>
      <c r="AU5684" s="4">
        <v>10</v>
      </c>
      <c r="AV5684" s="4">
        <v>5</v>
      </c>
      <c r="AW5684" s="4">
        <v>2013</v>
      </c>
      <c r="AX5684" t="str">
        <f t="shared" si="1724"/>
        <v>No Delay</v>
      </c>
      <c r="AY5684">
        <f t="shared" si="1725"/>
        <v>0</v>
      </c>
    </row>
    <row r="5685" spans="1:51" x14ac:dyDescent="0.2">
      <c r="A5685" s="3">
        <v>83687</v>
      </c>
      <c r="B5685" s="1" t="s">
        <v>151</v>
      </c>
      <c r="C5685" s="1" t="s">
        <v>65</v>
      </c>
      <c r="D5685" s="1" t="s">
        <v>130</v>
      </c>
      <c r="E5685" s="1" t="s">
        <v>152</v>
      </c>
      <c r="F5685" s="1" t="s">
        <v>152</v>
      </c>
      <c r="G5685" s="13" t="s">
        <v>1724</v>
      </c>
      <c r="H5685" s="12">
        <v>41429</v>
      </c>
      <c r="I5685" s="12" t="s">
        <v>572</v>
      </c>
      <c r="J5685" s="12">
        <v>41404</v>
      </c>
      <c r="K5685" s="4">
        <v>4707</v>
      </c>
      <c r="L5685" s="1" t="s">
        <v>146</v>
      </c>
      <c r="M5685" s="1" t="s">
        <v>132</v>
      </c>
      <c r="N5685" s="1" t="s">
        <v>167</v>
      </c>
      <c r="O5685" s="1" t="s">
        <v>93</v>
      </c>
      <c r="P5685">
        <v>30</v>
      </c>
      <c r="Q5685">
        <v>36390</v>
      </c>
      <c r="R5685">
        <v>121178.7</v>
      </c>
      <c r="S5685">
        <v>3.33</v>
      </c>
      <c r="T5685">
        <v>0.11</v>
      </c>
      <c r="U5685">
        <f t="shared" si="1721"/>
        <v>121178.7</v>
      </c>
      <c r="V5685">
        <f t="shared" si="1722"/>
        <v>1091700</v>
      </c>
      <c r="W5685" s="1" t="s">
        <v>155</v>
      </c>
      <c r="X5685" s="1" t="s">
        <v>1236</v>
      </c>
      <c r="Y5685" s="1" t="s">
        <v>156</v>
      </c>
      <c r="Z5685" s="3">
        <v>7726</v>
      </c>
      <c r="AA5685" s="4">
        <f t="shared" si="1726"/>
        <v>17455</v>
      </c>
      <c r="AB5685" s="4">
        <f t="shared" si="1730"/>
        <v>6238.4626480000006</v>
      </c>
      <c r="AC5685" s="4">
        <f t="shared" si="1731"/>
        <v>17455</v>
      </c>
      <c r="AD5685" s="4">
        <f t="shared" si="1729"/>
        <v>10805.5</v>
      </c>
      <c r="AE5685" s="4">
        <v>17455</v>
      </c>
      <c r="AF5685" s="4">
        <v>17455</v>
      </c>
      <c r="AG5685" s="4">
        <f>AE5685</f>
        <v>17455</v>
      </c>
      <c r="AI5685" t="e">
        <f t="shared" si="1723"/>
        <v>#N/A</v>
      </c>
      <c r="AJ5685">
        <v>20666.07</v>
      </c>
      <c r="AK5685" s="2">
        <v>20666.07</v>
      </c>
      <c r="AL5685" s="2">
        <f>AJ5685</f>
        <v>20666.07</v>
      </c>
      <c r="AM5685" s="4"/>
      <c r="AN5685" t="e">
        <f>VLOOKUP([1]!Tabelle13[[#This Row],[Vlookup this ID for freight costs]],$AL$2:$AL$6811,2,FALSE)</f>
        <v>#REF!</v>
      </c>
      <c r="AP5685">
        <v>149.9</v>
      </c>
      <c r="AQ5685">
        <v>149.9</v>
      </c>
      <c r="AR5685" s="4">
        <v>4</v>
      </c>
      <c r="AS5685" s="4">
        <v>6</v>
      </c>
      <c r="AT5685" s="4">
        <v>2013</v>
      </c>
      <c r="AU5685" s="4">
        <v>10</v>
      </c>
      <c r="AV5685" s="4">
        <v>5</v>
      </c>
      <c r="AW5685" s="4">
        <v>2013</v>
      </c>
      <c r="AX5685" t="str">
        <f t="shared" si="1724"/>
        <v>No Delay</v>
      </c>
      <c r="AY5685">
        <f t="shared" si="1725"/>
        <v>0</v>
      </c>
    </row>
    <row r="5686" spans="1:51" x14ac:dyDescent="0.2">
      <c r="A5686" s="3">
        <v>85970</v>
      </c>
      <c r="B5686" s="1" t="s">
        <v>151</v>
      </c>
      <c r="C5686" s="1" t="s">
        <v>65</v>
      </c>
      <c r="D5686" s="1" t="s">
        <v>130</v>
      </c>
      <c r="E5686" s="1" t="s">
        <v>152</v>
      </c>
      <c r="F5686" s="1" t="s">
        <v>152</v>
      </c>
      <c r="G5686" s="13" t="s">
        <v>1724</v>
      </c>
      <c r="H5686" s="12">
        <v>41429</v>
      </c>
      <c r="I5686" s="12" t="s">
        <v>572</v>
      </c>
      <c r="J5686" s="12">
        <v>41404</v>
      </c>
      <c r="K5686" s="4">
        <v>4713</v>
      </c>
      <c r="L5686" s="1" t="s">
        <v>146</v>
      </c>
      <c r="M5686" s="1" t="s">
        <v>132</v>
      </c>
      <c r="N5686" s="1" t="s">
        <v>167</v>
      </c>
      <c r="O5686" s="1" t="s">
        <v>93</v>
      </c>
      <c r="P5686">
        <v>30</v>
      </c>
      <c r="Q5686">
        <v>120000</v>
      </c>
      <c r="R5686">
        <v>399600</v>
      </c>
      <c r="S5686">
        <v>3.33</v>
      </c>
      <c r="T5686">
        <v>0.11</v>
      </c>
      <c r="U5686">
        <f t="shared" si="1721"/>
        <v>399600</v>
      </c>
      <c r="V5686">
        <f t="shared" si="1722"/>
        <v>3600000</v>
      </c>
      <c r="W5686" s="1" t="s">
        <v>1273</v>
      </c>
      <c r="X5686" s="1" t="s">
        <v>1236</v>
      </c>
      <c r="Y5686" s="1" t="s">
        <v>156</v>
      </c>
      <c r="Z5686" s="3">
        <v>7726</v>
      </c>
      <c r="AA5686" s="4">
        <f t="shared" si="1726"/>
        <v>17455</v>
      </c>
      <c r="AB5686" s="4">
        <f t="shared" si="1730"/>
        <v>15414.476206000001</v>
      </c>
      <c r="AC5686" s="4">
        <f t="shared" si="1731"/>
        <v>17455</v>
      </c>
      <c r="AD5686" s="4">
        <f t="shared" si="1729"/>
        <v>10466.8125</v>
      </c>
      <c r="AE5686" s="3" t="s">
        <v>2731</v>
      </c>
      <c r="AF5686" s="3">
        <v>17455</v>
      </c>
      <c r="AG5686" s="4">
        <f>AI5686</f>
        <v>17455</v>
      </c>
      <c r="AH5686" s="4">
        <v>83687</v>
      </c>
      <c r="AI5686">
        <f t="shared" si="1723"/>
        <v>17455</v>
      </c>
      <c r="AJ5686" t="s">
        <v>2731</v>
      </c>
      <c r="AK5686" s="2">
        <v>20666.07</v>
      </c>
      <c r="AL5686" s="2">
        <f>AN5686</f>
        <v>20666.07</v>
      </c>
      <c r="AM5686" s="4">
        <v>83687</v>
      </c>
      <c r="AN5686">
        <f>INDEX($AJ$2:$AJ$6811,MATCH(AM5686,$A$2:$A$6811,0))</f>
        <v>20666.07</v>
      </c>
      <c r="AP5686">
        <v>494.31</v>
      </c>
      <c r="AQ5686">
        <v>494.31</v>
      </c>
      <c r="AR5686" s="4">
        <v>4</v>
      </c>
      <c r="AS5686" s="4">
        <v>6</v>
      </c>
      <c r="AT5686" s="4">
        <v>2013</v>
      </c>
      <c r="AU5686" s="4">
        <v>10</v>
      </c>
      <c r="AV5686" s="4">
        <v>5</v>
      </c>
      <c r="AW5686" s="4">
        <v>2013</v>
      </c>
      <c r="AX5686" t="str">
        <f t="shared" si="1724"/>
        <v>No Delay</v>
      </c>
      <c r="AY5686">
        <f t="shared" si="1725"/>
        <v>0</v>
      </c>
    </row>
    <row r="5687" spans="1:51" x14ac:dyDescent="0.2">
      <c r="A5687" s="3">
        <v>83686</v>
      </c>
      <c r="B5687" s="1" t="s">
        <v>151</v>
      </c>
      <c r="C5687" s="1" t="s">
        <v>65</v>
      </c>
      <c r="D5687" s="1" t="s">
        <v>130</v>
      </c>
      <c r="E5687" s="1" t="s">
        <v>152</v>
      </c>
      <c r="F5687" s="1" t="s">
        <v>152</v>
      </c>
      <c r="G5687" s="13" t="s">
        <v>2531</v>
      </c>
      <c r="H5687" s="12">
        <v>41422</v>
      </c>
      <c r="I5687" s="12" t="s">
        <v>572</v>
      </c>
      <c r="J5687" s="12">
        <v>41404</v>
      </c>
      <c r="K5687" s="4">
        <v>4706</v>
      </c>
      <c r="L5687" s="1" t="s">
        <v>146</v>
      </c>
      <c r="M5687" s="1" t="s">
        <v>132</v>
      </c>
      <c r="N5687" s="1" t="s">
        <v>1524</v>
      </c>
      <c r="O5687" s="1" t="s">
        <v>93</v>
      </c>
      <c r="P5687">
        <v>30</v>
      </c>
      <c r="Q5687">
        <v>120000</v>
      </c>
      <c r="R5687">
        <v>1262400</v>
      </c>
      <c r="S5687">
        <v>10.52</v>
      </c>
      <c r="T5687">
        <v>0.35</v>
      </c>
      <c r="U5687">
        <f t="shared" si="1721"/>
        <v>1262400</v>
      </c>
      <c r="V5687">
        <f t="shared" si="1722"/>
        <v>3600000</v>
      </c>
      <c r="W5687" s="1" t="s">
        <v>179</v>
      </c>
      <c r="X5687" s="1" t="s">
        <v>1236</v>
      </c>
      <c r="Y5687" s="1" t="s">
        <v>156</v>
      </c>
      <c r="Z5687" s="3">
        <v>7726</v>
      </c>
      <c r="AA5687" s="4">
        <f t="shared" si="1726"/>
        <v>17470</v>
      </c>
      <c r="AB5687" s="4">
        <f t="shared" si="1730"/>
        <v>15414.476206000001</v>
      </c>
      <c r="AC5687" s="4">
        <f t="shared" si="1731"/>
        <v>17470</v>
      </c>
      <c r="AD5687" s="4">
        <f t="shared" si="1729"/>
        <v>10466.8125</v>
      </c>
      <c r="AE5687" s="4">
        <v>17470</v>
      </c>
      <c r="AF5687" s="4">
        <v>17470</v>
      </c>
      <c r="AG5687" s="4">
        <f>AE5687</f>
        <v>17470</v>
      </c>
      <c r="AI5687" t="e">
        <f t="shared" si="1723"/>
        <v>#N/A</v>
      </c>
      <c r="AJ5687">
        <v>20666.07</v>
      </c>
      <c r="AK5687" s="2">
        <v>20666.07</v>
      </c>
      <c r="AL5687" s="2">
        <f>AJ5687</f>
        <v>20666.07</v>
      </c>
      <c r="AM5687" s="4"/>
      <c r="AN5687" t="e">
        <f>VLOOKUP([1]!Tabelle13[[#This Row],[Vlookup this ID for freight costs]],$AL$2:$AL$6811,2,FALSE)</f>
        <v>#REF!</v>
      </c>
      <c r="AP5687">
        <v>1561.59</v>
      </c>
      <c r="AQ5687">
        <v>1561.59</v>
      </c>
      <c r="AR5687" s="4">
        <v>28</v>
      </c>
      <c r="AS5687" s="4">
        <v>5</v>
      </c>
      <c r="AT5687" s="4">
        <v>2013</v>
      </c>
      <c r="AU5687" s="4">
        <v>10</v>
      </c>
      <c r="AV5687" s="4">
        <v>5</v>
      </c>
      <c r="AW5687" s="4">
        <v>2013</v>
      </c>
      <c r="AX5687" t="str">
        <f t="shared" si="1724"/>
        <v>No Delay</v>
      </c>
      <c r="AY5687">
        <f t="shared" si="1725"/>
        <v>0</v>
      </c>
    </row>
    <row r="5688" spans="1:51" x14ac:dyDescent="0.2">
      <c r="A5688" s="3">
        <v>82370</v>
      </c>
      <c r="B5688" s="1" t="s">
        <v>175</v>
      </c>
      <c r="C5688" s="1" t="s">
        <v>165</v>
      </c>
      <c r="D5688" s="1" t="s">
        <v>130</v>
      </c>
      <c r="E5688" s="1" t="s">
        <v>101</v>
      </c>
      <c r="F5688" s="1" t="s">
        <v>101</v>
      </c>
      <c r="G5688" s="13" t="s">
        <v>939</v>
      </c>
      <c r="H5688" s="12">
        <v>40602</v>
      </c>
      <c r="I5688" s="12" t="s">
        <v>1661</v>
      </c>
      <c r="J5688" s="12">
        <v>40624</v>
      </c>
      <c r="K5688" s="4">
        <v>3091</v>
      </c>
      <c r="L5688" s="1" t="s">
        <v>146</v>
      </c>
      <c r="M5688" s="1" t="s">
        <v>132</v>
      </c>
      <c r="N5688" s="1" t="s">
        <v>154</v>
      </c>
      <c r="O5688" s="1" t="s">
        <v>93</v>
      </c>
      <c r="P5688">
        <v>60</v>
      </c>
      <c r="Q5688">
        <v>117367</v>
      </c>
      <c r="R5688">
        <v>1316857.74</v>
      </c>
      <c r="S5688">
        <v>11.22</v>
      </c>
      <c r="T5688">
        <v>0.19</v>
      </c>
      <c r="U5688">
        <f t="shared" si="1721"/>
        <v>1316857.74</v>
      </c>
      <c r="V5688">
        <f t="shared" si="1722"/>
        <v>7042020</v>
      </c>
      <c r="W5688" s="1" t="s">
        <v>155</v>
      </c>
      <c r="X5688" s="1" t="s">
        <v>1236</v>
      </c>
      <c r="Y5688" s="1" t="s">
        <v>156</v>
      </c>
      <c r="Z5688" s="3">
        <v>11413</v>
      </c>
      <c r="AA5688" s="4">
        <f t="shared" si="1726"/>
        <v>17496</v>
      </c>
      <c r="AB5688" s="4">
        <f t="shared" si="1730"/>
        <v>15125.510248600001</v>
      </c>
      <c r="AC5688" s="4">
        <f t="shared" si="1731"/>
        <v>17496</v>
      </c>
      <c r="AD5688" s="4">
        <f t="shared" si="1729"/>
        <v>17496</v>
      </c>
      <c r="AE5688" s="4">
        <v>17496</v>
      </c>
      <c r="AF5688" s="4">
        <v>17496</v>
      </c>
      <c r="AG5688" s="4">
        <f>AE5688</f>
        <v>17496</v>
      </c>
      <c r="AI5688" t="e">
        <f t="shared" si="1723"/>
        <v>#N/A</v>
      </c>
      <c r="AJ5688">
        <v>104604.06</v>
      </c>
      <c r="AK5688" s="2">
        <v>104604.06</v>
      </c>
      <c r="AL5688" s="2">
        <f>AJ5688</f>
        <v>104604.06</v>
      </c>
      <c r="AM5688" s="4"/>
      <c r="AN5688" t="e">
        <f>VLOOKUP([1]!Tabelle13[[#This Row],[Vlookup this ID for freight costs]],$AL$2:$AL$6811,2,FALSE)</f>
        <v>#REF!</v>
      </c>
      <c r="AP5688">
        <v>2839.15</v>
      </c>
      <c r="AQ5688">
        <v>2839.15</v>
      </c>
      <c r="AR5688" s="4">
        <v>28</v>
      </c>
      <c r="AS5688" s="4">
        <v>2</v>
      </c>
      <c r="AT5688" s="4">
        <v>2011</v>
      </c>
      <c r="AU5688" s="4">
        <v>22</v>
      </c>
      <c r="AV5688" s="4">
        <v>4</v>
      </c>
      <c r="AW5688" s="4">
        <v>2011</v>
      </c>
      <c r="AX5688" t="str">
        <f t="shared" si="1724"/>
        <v>Delay</v>
      </c>
      <c r="AY5688">
        <f t="shared" si="1725"/>
        <v>22</v>
      </c>
    </row>
    <row r="5689" spans="1:51" x14ac:dyDescent="0.2">
      <c r="A5689" s="3">
        <v>84621</v>
      </c>
      <c r="B5689" s="1" t="s">
        <v>175</v>
      </c>
      <c r="C5689" s="1" t="s">
        <v>165</v>
      </c>
      <c r="D5689" s="1" t="s">
        <v>130</v>
      </c>
      <c r="E5689" s="1" t="s">
        <v>101</v>
      </c>
      <c r="F5689" s="1" t="s">
        <v>101</v>
      </c>
      <c r="G5689" s="13" t="s">
        <v>939</v>
      </c>
      <c r="H5689" s="12">
        <v>40602</v>
      </c>
      <c r="I5689" s="12" t="s">
        <v>1661</v>
      </c>
      <c r="J5689" s="12">
        <v>40624</v>
      </c>
      <c r="K5689" s="4">
        <v>3092</v>
      </c>
      <c r="L5689" s="1" t="s">
        <v>146</v>
      </c>
      <c r="M5689" s="1" t="s">
        <v>132</v>
      </c>
      <c r="N5689" s="1" t="s">
        <v>154</v>
      </c>
      <c r="O5689" s="1" t="s">
        <v>93</v>
      </c>
      <c r="P5689">
        <v>60</v>
      </c>
      <c r="Q5689">
        <v>8988</v>
      </c>
      <c r="R5689">
        <v>100845.36</v>
      </c>
      <c r="S5689">
        <v>11.22</v>
      </c>
      <c r="T5689">
        <v>0.19</v>
      </c>
      <c r="U5689">
        <f t="shared" si="1721"/>
        <v>100845.36</v>
      </c>
      <c r="V5689">
        <f t="shared" si="1722"/>
        <v>539280</v>
      </c>
      <c r="W5689" s="1" t="s">
        <v>160</v>
      </c>
      <c r="X5689" s="1" t="s">
        <v>1236</v>
      </c>
      <c r="Y5689" s="1" t="s">
        <v>161</v>
      </c>
      <c r="Z5689" s="3">
        <v>10896</v>
      </c>
      <c r="AA5689" s="4">
        <f t="shared" si="1726"/>
        <v>17496</v>
      </c>
      <c r="AB5689" s="4">
        <f t="shared" si="1730"/>
        <v>3231.1534323999999</v>
      </c>
      <c r="AC5689" s="4">
        <f t="shared" si="1731"/>
        <v>17496</v>
      </c>
      <c r="AD5689" s="4">
        <f t="shared" si="1729"/>
        <v>8975</v>
      </c>
      <c r="AE5689" s="3" t="s">
        <v>2732</v>
      </c>
      <c r="AF5689" s="3">
        <v>17496</v>
      </c>
      <c r="AG5689" s="4">
        <f>AI5689</f>
        <v>17496</v>
      </c>
      <c r="AH5689" s="4">
        <v>82370</v>
      </c>
      <c r="AI5689">
        <f t="shared" si="1723"/>
        <v>17496</v>
      </c>
      <c r="AJ5689" t="s">
        <v>2732</v>
      </c>
      <c r="AK5689" s="2">
        <v>104604.06</v>
      </c>
      <c r="AL5689" s="2">
        <f>AN5689</f>
        <v>104604.06</v>
      </c>
      <c r="AM5689" s="4">
        <v>82370</v>
      </c>
      <c r="AN5689">
        <f>INDEX($AJ$2:$AJ$6811,MATCH(AM5689,$A$2:$A$6811,0))</f>
        <v>104604.06</v>
      </c>
      <c r="AP5689">
        <v>217.42</v>
      </c>
      <c r="AQ5689">
        <v>217.42</v>
      </c>
      <c r="AR5689" s="4">
        <v>28</v>
      </c>
      <c r="AS5689" s="4">
        <v>2</v>
      </c>
      <c r="AT5689" s="4">
        <v>2011</v>
      </c>
      <c r="AU5689" s="4">
        <v>22</v>
      </c>
      <c r="AV5689" s="4">
        <v>4</v>
      </c>
      <c r="AW5689" s="4">
        <v>2011</v>
      </c>
      <c r="AX5689" t="str">
        <f t="shared" si="1724"/>
        <v>Delay</v>
      </c>
      <c r="AY5689">
        <f t="shared" si="1725"/>
        <v>22</v>
      </c>
    </row>
    <row r="5690" spans="1:51" x14ac:dyDescent="0.2">
      <c r="A5690" s="3">
        <v>85179</v>
      </c>
      <c r="B5690" s="1" t="s">
        <v>175</v>
      </c>
      <c r="C5690" s="1" t="s">
        <v>165</v>
      </c>
      <c r="D5690" s="1" t="s">
        <v>130</v>
      </c>
      <c r="E5690" s="1" t="s">
        <v>101</v>
      </c>
      <c r="F5690" s="1" t="s">
        <v>101</v>
      </c>
      <c r="G5690" s="13" t="s">
        <v>939</v>
      </c>
      <c r="H5690" s="12">
        <v>40602</v>
      </c>
      <c r="I5690" s="12" t="s">
        <v>1661</v>
      </c>
      <c r="J5690" s="12">
        <v>40624</v>
      </c>
      <c r="K5690" s="4">
        <v>3093</v>
      </c>
      <c r="L5690" s="1" t="s">
        <v>146</v>
      </c>
      <c r="M5690" s="1" t="s">
        <v>132</v>
      </c>
      <c r="N5690" s="1" t="s">
        <v>275</v>
      </c>
      <c r="O5690" s="1" t="s">
        <v>93</v>
      </c>
      <c r="P5690">
        <v>60</v>
      </c>
      <c r="Q5690">
        <v>6361</v>
      </c>
      <c r="R5690">
        <v>52541.86</v>
      </c>
      <c r="S5690">
        <v>8.26</v>
      </c>
      <c r="T5690">
        <v>0.14000000000000001</v>
      </c>
      <c r="U5690">
        <f t="shared" si="1721"/>
        <v>52541.86</v>
      </c>
      <c r="V5690">
        <f t="shared" si="1722"/>
        <v>381660</v>
      </c>
      <c r="W5690" s="1" t="s">
        <v>179</v>
      </c>
      <c r="X5690" s="1" t="s">
        <v>1236</v>
      </c>
      <c r="Y5690" s="1" t="s">
        <v>156</v>
      </c>
      <c r="Z5690" s="3">
        <v>11413</v>
      </c>
      <c r="AA5690" s="4">
        <f t="shared" si="1726"/>
        <v>17496</v>
      </c>
      <c r="AB5690" s="4">
        <f t="shared" si="1730"/>
        <v>2942.8459617999997</v>
      </c>
      <c r="AC5690" s="4">
        <f t="shared" si="1731"/>
        <v>17496</v>
      </c>
      <c r="AD5690" s="4">
        <f t="shared" si="1729"/>
        <v>9185.5</v>
      </c>
      <c r="AE5690" s="3" t="s">
        <v>2732</v>
      </c>
      <c r="AF5690" s="3">
        <v>17496</v>
      </c>
      <c r="AG5690" s="4">
        <f>AI5690</f>
        <v>17496</v>
      </c>
      <c r="AH5690" s="4">
        <v>82370</v>
      </c>
      <c r="AI5690">
        <f t="shared" si="1723"/>
        <v>17496</v>
      </c>
      <c r="AJ5690" t="s">
        <v>2732</v>
      </c>
      <c r="AK5690" s="2">
        <v>104604.06</v>
      </c>
      <c r="AL5690" s="2">
        <f>AN5690</f>
        <v>104604.06</v>
      </c>
      <c r="AM5690" s="4">
        <v>82370</v>
      </c>
      <c r="AN5690">
        <f>INDEX($AJ$2:$AJ$6811,MATCH(AM5690,$A$2:$A$6811,0))</f>
        <v>104604.06</v>
      </c>
      <c r="AP5690">
        <v>113.28</v>
      </c>
      <c r="AQ5690">
        <v>113.28</v>
      </c>
      <c r="AR5690" s="4">
        <v>28</v>
      </c>
      <c r="AS5690" s="4">
        <v>2</v>
      </c>
      <c r="AT5690" s="4">
        <v>2011</v>
      </c>
      <c r="AU5690" s="4">
        <v>22</v>
      </c>
      <c r="AV5690" s="4">
        <v>4</v>
      </c>
      <c r="AW5690" s="4">
        <v>2011</v>
      </c>
      <c r="AX5690" t="str">
        <f t="shared" si="1724"/>
        <v>Delay</v>
      </c>
      <c r="AY5690">
        <f t="shared" si="1725"/>
        <v>22</v>
      </c>
    </row>
    <row r="5691" spans="1:51" x14ac:dyDescent="0.2">
      <c r="A5691" s="3">
        <v>85916</v>
      </c>
      <c r="B5691" s="1" t="s">
        <v>151</v>
      </c>
      <c r="C5691" s="1" t="s">
        <v>65</v>
      </c>
      <c r="D5691" s="1" t="s">
        <v>130</v>
      </c>
      <c r="E5691" s="1" t="s">
        <v>53</v>
      </c>
      <c r="F5691" s="1" t="s">
        <v>53</v>
      </c>
      <c r="G5691" s="13" t="s">
        <v>2698</v>
      </c>
      <c r="H5691" s="12">
        <v>41220</v>
      </c>
      <c r="I5691" s="12" t="s">
        <v>2698</v>
      </c>
      <c r="J5691" s="12">
        <v>41220</v>
      </c>
      <c r="K5691" s="4">
        <v>4284</v>
      </c>
      <c r="L5691" s="1" t="s">
        <v>146</v>
      </c>
      <c r="M5691" s="1" t="s">
        <v>132</v>
      </c>
      <c r="N5691" s="1" t="s">
        <v>154</v>
      </c>
      <c r="O5691" s="1" t="s">
        <v>93</v>
      </c>
      <c r="P5691">
        <v>60</v>
      </c>
      <c r="Q5691">
        <v>116000</v>
      </c>
      <c r="R5691">
        <v>1115920</v>
      </c>
      <c r="S5691">
        <v>9.6199999999999992</v>
      </c>
      <c r="T5691">
        <v>0.16</v>
      </c>
      <c r="U5691">
        <f t="shared" si="1721"/>
        <v>1115920</v>
      </c>
      <c r="V5691">
        <f t="shared" si="1722"/>
        <v>6960000</v>
      </c>
      <c r="W5691" s="1" t="s">
        <v>179</v>
      </c>
      <c r="X5691" s="1" t="s">
        <v>1236</v>
      </c>
      <c r="Y5691" s="1" t="s">
        <v>156</v>
      </c>
      <c r="Z5691" s="3">
        <v>7726</v>
      </c>
      <c r="AA5691" s="4">
        <f t="shared" si="1726"/>
        <v>17521</v>
      </c>
      <c r="AB5691" s="4">
        <f t="shared" si="1730"/>
        <v>14975.485006000001</v>
      </c>
      <c r="AC5691" s="4">
        <f t="shared" si="1731"/>
        <v>17521</v>
      </c>
      <c r="AD5691" s="4">
        <f t="shared" si="1729"/>
        <v>12357</v>
      </c>
      <c r="AE5691" s="4">
        <v>17521</v>
      </c>
      <c r="AF5691" s="4">
        <v>17521</v>
      </c>
      <c r="AG5691" s="4">
        <f>AE5691</f>
        <v>17521</v>
      </c>
      <c r="AI5691" t="e">
        <f t="shared" si="1723"/>
        <v>#N/A</v>
      </c>
      <c r="AJ5691">
        <v>15459.09</v>
      </c>
      <c r="AK5691" s="2">
        <v>15459.09</v>
      </c>
      <c r="AL5691" s="2">
        <f>AJ5691</f>
        <v>15459.09</v>
      </c>
      <c r="AM5691" s="4"/>
      <c r="AN5691" t="e">
        <f>VLOOKUP([1]!Tabelle13[[#This Row],[Vlookup this ID for freight costs]],$AL$2:$AL$6811,2,FALSE)</f>
        <v>#REF!</v>
      </c>
      <c r="AP5691">
        <v>1564.52</v>
      </c>
      <c r="AQ5691">
        <v>1564.52</v>
      </c>
      <c r="AR5691" s="4">
        <v>7</v>
      </c>
      <c r="AS5691" s="4">
        <v>11</v>
      </c>
      <c r="AT5691" s="4">
        <v>2012</v>
      </c>
      <c r="AU5691" s="4">
        <v>7</v>
      </c>
      <c r="AV5691" s="4">
        <v>11</v>
      </c>
      <c r="AW5691" s="4">
        <v>2012</v>
      </c>
      <c r="AX5691" t="str">
        <f t="shared" si="1724"/>
        <v>No Delay</v>
      </c>
      <c r="AY5691">
        <f t="shared" si="1725"/>
        <v>0</v>
      </c>
    </row>
    <row r="5692" spans="1:51" x14ac:dyDescent="0.2">
      <c r="A5692" s="3">
        <v>85910</v>
      </c>
      <c r="B5692" s="1" t="s">
        <v>50</v>
      </c>
      <c r="C5692" s="1" t="s">
        <v>51</v>
      </c>
      <c r="D5692" s="1" t="s">
        <v>130</v>
      </c>
      <c r="E5692" s="1" t="s">
        <v>101</v>
      </c>
      <c r="F5692" s="1" t="s">
        <v>101</v>
      </c>
      <c r="G5692" s="13" t="s">
        <v>369</v>
      </c>
      <c r="H5692" s="12">
        <v>41243</v>
      </c>
      <c r="I5692" s="12" t="s">
        <v>370</v>
      </c>
      <c r="J5692" s="12">
        <v>41227</v>
      </c>
      <c r="K5692" s="4">
        <v>4295</v>
      </c>
      <c r="L5692" s="1" t="s">
        <v>146</v>
      </c>
      <c r="M5692" s="1" t="s">
        <v>132</v>
      </c>
      <c r="N5692" s="1" t="s">
        <v>154</v>
      </c>
      <c r="O5692" s="1" t="s">
        <v>93</v>
      </c>
      <c r="P5692">
        <v>60</v>
      </c>
      <c r="Q5692">
        <v>149997</v>
      </c>
      <c r="R5692">
        <v>1471470.57</v>
      </c>
      <c r="S5692">
        <v>9.81</v>
      </c>
      <c r="T5692">
        <v>0.16</v>
      </c>
      <c r="U5692">
        <f t="shared" si="1721"/>
        <v>1471470.57</v>
      </c>
      <c r="V5692">
        <f t="shared" si="1722"/>
        <v>8999820</v>
      </c>
      <c r="W5692" s="1" t="s">
        <v>155</v>
      </c>
      <c r="X5692" s="1" t="s">
        <v>1236</v>
      </c>
      <c r="Y5692" s="1" t="s">
        <v>156</v>
      </c>
      <c r="Z5692" s="3">
        <v>14703</v>
      </c>
      <c r="AA5692" s="4">
        <f t="shared" si="1726"/>
        <v>17605</v>
      </c>
      <c r="AB5692" s="4">
        <f t="shared" si="1730"/>
        <v>18706.580962600001</v>
      </c>
      <c r="AC5692" s="4">
        <f t="shared" si="1731"/>
        <v>17605</v>
      </c>
      <c r="AD5692" s="4">
        <f t="shared" si="1729"/>
        <v>17605</v>
      </c>
      <c r="AE5692" s="4">
        <v>17605</v>
      </c>
      <c r="AF5692" s="4">
        <v>17605</v>
      </c>
      <c r="AG5692" s="4">
        <f>AE5692</f>
        <v>17605</v>
      </c>
      <c r="AI5692" t="e">
        <f t="shared" si="1723"/>
        <v>#N/A</v>
      </c>
      <c r="AJ5692">
        <v>6323.1</v>
      </c>
      <c r="AK5692" s="2">
        <v>6323.1</v>
      </c>
      <c r="AL5692" s="2">
        <f>AJ5692</f>
        <v>6323.1</v>
      </c>
      <c r="AM5692" s="4"/>
      <c r="AN5692" t="e">
        <f>VLOOKUP([1]!Tabelle13[[#This Row],[Vlookup this ID for freight costs]],$AL$2:$AL$6811,2,FALSE)</f>
        <v>#REF!</v>
      </c>
      <c r="AP5692">
        <v>2063</v>
      </c>
      <c r="AQ5692">
        <v>2063</v>
      </c>
      <c r="AR5692" s="4">
        <v>30</v>
      </c>
      <c r="AS5692" s="4">
        <v>11</v>
      </c>
      <c r="AT5692" s="4">
        <v>2012</v>
      </c>
      <c r="AU5692" s="4">
        <v>14</v>
      </c>
      <c r="AV5692" s="4">
        <v>11</v>
      </c>
      <c r="AW5692" s="4">
        <v>2012</v>
      </c>
      <c r="AX5692" t="str">
        <f t="shared" si="1724"/>
        <v>No Delay</v>
      </c>
      <c r="AY5692">
        <f t="shared" si="1725"/>
        <v>0</v>
      </c>
    </row>
    <row r="5693" spans="1:51" x14ac:dyDescent="0.2">
      <c r="A5693" s="3">
        <v>82804</v>
      </c>
      <c r="B5693" s="1" t="s">
        <v>215</v>
      </c>
      <c r="C5693" s="1" t="s">
        <v>89</v>
      </c>
      <c r="D5693" s="1" t="s">
        <v>130</v>
      </c>
      <c r="E5693" s="1" t="s">
        <v>101</v>
      </c>
      <c r="F5693" s="1" t="s">
        <v>101</v>
      </c>
      <c r="G5693" s="13" t="s">
        <v>679</v>
      </c>
      <c r="H5693" s="12">
        <v>42153</v>
      </c>
      <c r="I5693" s="12" t="s">
        <v>2733</v>
      </c>
      <c r="J5693" s="12">
        <v>42173</v>
      </c>
      <c r="K5693" s="4">
        <v>6626</v>
      </c>
      <c r="L5693" s="1" t="s">
        <v>146</v>
      </c>
      <c r="M5693" s="1" t="s">
        <v>132</v>
      </c>
      <c r="N5693" s="1" t="s">
        <v>154</v>
      </c>
      <c r="O5693" s="1" t="s">
        <v>93</v>
      </c>
      <c r="P5693">
        <v>60</v>
      </c>
      <c r="Q5693">
        <v>90000</v>
      </c>
      <c r="R5693">
        <v>694800</v>
      </c>
      <c r="S5693">
        <v>7.72</v>
      </c>
      <c r="T5693">
        <v>0.13</v>
      </c>
      <c r="U5693">
        <f t="shared" si="1721"/>
        <v>694800</v>
      </c>
      <c r="V5693">
        <f t="shared" si="1722"/>
        <v>5400000</v>
      </c>
      <c r="W5693" s="1" t="s">
        <v>179</v>
      </c>
      <c r="X5693" s="1" t="s">
        <v>1236</v>
      </c>
      <c r="Y5693" s="1" t="s">
        <v>156</v>
      </c>
      <c r="Z5693" s="3">
        <v>13090</v>
      </c>
      <c r="AA5693" s="4">
        <f t="shared" si="1726"/>
        <v>17769</v>
      </c>
      <c r="AB5693" s="4">
        <f t="shared" si="1730"/>
        <v>12122.042206</v>
      </c>
      <c r="AC5693" s="4">
        <f t="shared" si="1731"/>
        <v>17769</v>
      </c>
      <c r="AD5693" s="4">
        <f t="shared" si="1729"/>
        <v>20713</v>
      </c>
      <c r="AE5693" s="4">
        <v>17769</v>
      </c>
      <c r="AF5693" s="4">
        <v>17769</v>
      </c>
      <c r="AG5693" s="4">
        <f>AE5693</f>
        <v>17769</v>
      </c>
      <c r="AI5693" t="e">
        <f t="shared" si="1723"/>
        <v>#N/A</v>
      </c>
      <c r="AJ5693">
        <v>36897.57</v>
      </c>
      <c r="AK5693" s="2">
        <v>36897.57</v>
      </c>
      <c r="AL5693" s="2">
        <f>AJ5693</f>
        <v>36897.57</v>
      </c>
      <c r="AM5693" s="4"/>
      <c r="AN5693" t="e">
        <f>VLOOKUP([1]!Tabelle13[[#This Row],[Vlookup this ID for freight costs]],$AL$2:$AL$6811,2,FALSE)</f>
        <v>#REF!</v>
      </c>
      <c r="AP5693">
        <v>714.25</v>
      </c>
      <c r="AQ5693">
        <v>714.25</v>
      </c>
      <c r="AR5693" s="4">
        <v>29</v>
      </c>
      <c r="AS5693" s="4">
        <v>5</v>
      </c>
      <c r="AT5693" s="4">
        <v>2015</v>
      </c>
      <c r="AU5693" s="4">
        <v>18</v>
      </c>
      <c r="AV5693" s="4">
        <v>6</v>
      </c>
      <c r="AW5693" s="4">
        <v>2015</v>
      </c>
      <c r="AX5693" t="str">
        <f t="shared" si="1724"/>
        <v>Delay</v>
      </c>
      <c r="AY5693">
        <f t="shared" si="1725"/>
        <v>20</v>
      </c>
    </row>
    <row r="5694" spans="1:51" x14ac:dyDescent="0.2">
      <c r="A5694" s="3">
        <v>83336</v>
      </c>
      <c r="B5694" s="1" t="s">
        <v>215</v>
      </c>
      <c r="C5694" s="1" t="s">
        <v>89</v>
      </c>
      <c r="D5694" s="1" t="s">
        <v>130</v>
      </c>
      <c r="E5694" s="1" t="s">
        <v>101</v>
      </c>
      <c r="F5694" s="1" t="s">
        <v>101</v>
      </c>
      <c r="G5694" s="13" t="s">
        <v>679</v>
      </c>
      <c r="H5694" s="12">
        <v>42153</v>
      </c>
      <c r="I5694" s="12" t="s">
        <v>2733</v>
      </c>
      <c r="J5694" s="12">
        <v>42173</v>
      </c>
      <c r="K5694" s="4">
        <v>6627</v>
      </c>
      <c r="L5694" s="1" t="s">
        <v>146</v>
      </c>
      <c r="M5694" s="1" t="s">
        <v>132</v>
      </c>
      <c r="N5694" s="1" t="s">
        <v>167</v>
      </c>
      <c r="O5694" s="1" t="s">
        <v>93</v>
      </c>
      <c r="P5694">
        <v>30</v>
      </c>
      <c r="Q5694">
        <v>30004</v>
      </c>
      <c r="R5694">
        <v>93612.479999999996</v>
      </c>
      <c r="S5694">
        <v>3.12</v>
      </c>
      <c r="T5694">
        <v>0.1</v>
      </c>
      <c r="U5694">
        <f t="shared" si="1721"/>
        <v>93612.48000000001</v>
      </c>
      <c r="V5694">
        <f t="shared" si="1722"/>
        <v>900120</v>
      </c>
      <c r="W5694" s="1" t="s">
        <v>204</v>
      </c>
      <c r="X5694" s="1" t="s">
        <v>1236</v>
      </c>
      <c r="Y5694" s="1" t="s">
        <v>205</v>
      </c>
      <c r="Z5694" s="3">
        <v>13184</v>
      </c>
      <c r="AA5694" s="4">
        <f t="shared" si="1726"/>
        <v>17769</v>
      </c>
      <c r="AB5694" s="4">
        <f t="shared" si="1730"/>
        <v>5537.6131972000003</v>
      </c>
      <c r="AC5694" s="4">
        <f t="shared" si="1731"/>
        <v>17769</v>
      </c>
      <c r="AD5694" s="4">
        <f t="shared" si="1729"/>
        <v>10190.5</v>
      </c>
      <c r="AE5694" s="3" t="s">
        <v>2734</v>
      </c>
      <c r="AF5694" s="3">
        <v>17769</v>
      </c>
      <c r="AG5694" s="4">
        <f>AI5694</f>
        <v>17769</v>
      </c>
      <c r="AH5694" s="4">
        <v>82804</v>
      </c>
      <c r="AI5694">
        <f t="shared" si="1723"/>
        <v>17769</v>
      </c>
      <c r="AJ5694" t="s">
        <v>2734</v>
      </c>
      <c r="AK5694" s="2">
        <v>36897.57</v>
      </c>
      <c r="AL5694" s="2">
        <f>AN5694</f>
        <v>36897.57</v>
      </c>
      <c r="AM5694" s="4">
        <v>82804</v>
      </c>
      <c r="AN5694">
        <f>INDEX($AJ$2:$AJ$6811,MATCH(AM5694,$A$2:$A$6811,0))</f>
        <v>36897.57</v>
      </c>
      <c r="AP5694">
        <v>96.23</v>
      </c>
      <c r="AQ5694">
        <v>96.23</v>
      </c>
      <c r="AR5694" s="4">
        <v>29</v>
      </c>
      <c r="AS5694" s="4">
        <v>5</v>
      </c>
      <c r="AT5694" s="4">
        <v>2015</v>
      </c>
      <c r="AU5694" s="4">
        <v>18</v>
      </c>
      <c r="AV5694" s="4">
        <v>6</v>
      </c>
      <c r="AW5694" s="4">
        <v>2015</v>
      </c>
      <c r="AX5694" t="str">
        <f t="shared" si="1724"/>
        <v>Delay</v>
      </c>
      <c r="AY5694">
        <f t="shared" si="1725"/>
        <v>20</v>
      </c>
    </row>
    <row r="5695" spans="1:51" x14ac:dyDescent="0.2">
      <c r="A5695" s="3">
        <v>85035</v>
      </c>
      <c r="B5695" s="1" t="s">
        <v>215</v>
      </c>
      <c r="C5695" s="1" t="s">
        <v>89</v>
      </c>
      <c r="D5695" s="1" t="s">
        <v>130</v>
      </c>
      <c r="E5695" s="1" t="s">
        <v>101</v>
      </c>
      <c r="F5695" s="1" t="s">
        <v>101</v>
      </c>
      <c r="G5695" s="13" t="s">
        <v>679</v>
      </c>
      <c r="H5695" s="12">
        <v>42153</v>
      </c>
      <c r="I5695" s="12" t="s">
        <v>2733</v>
      </c>
      <c r="J5695" s="12">
        <v>42173</v>
      </c>
      <c r="K5695" s="4">
        <v>6628</v>
      </c>
      <c r="L5695" s="1" t="s">
        <v>146</v>
      </c>
      <c r="M5695" s="1" t="s">
        <v>132</v>
      </c>
      <c r="N5695" s="1" t="s">
        <v>302</v>
      </c>
      <c r="O5695" s="1" t="s">
        <v>93</v>
      </c>
      <c r="P5695">
        <v>30</v>
      </c>
      <c r="Q5695">
        <v>7500</v>
      </c>
      <c r="R5695">
        <v>26625</v>
      </c>
      <c r="S5695">
        <v>3.55</v>
      </c>
      <c r="T5695">
        <v>0.12</v>
      </c>
      <c r="U5695">
        <f t="shared" si="1721"/>
        <v>26625</v>
      </c>
      <c r="V5695">
        <f t="shared" si="1722"/>
        <v>225000</v>
      </c>
      <c r="W5695" s="1" t="s">
        <v>160</v>
      </c>
      <c r="X5695" s="1" t="s">
        <v>1236</v>
      </c>
      <c r="Y5695" s="1" t="s">
        <v>161</v>
      </c>
      <c r="Z5695" s="3">
        <v>12573</v>
      </c>
      <c r="AA5695" s="4">
        <f t="shared" si="1726"/>
        <v>17769</v>
      </c>
      <c r="AB5695" s="4">
        <f t="shared" si="1730"/>
        <v>3067.8487059999998</v>
      </c>
      <c r="AC5695" s="4">
        <f t="shared" si="1731"/>
        <v>17769</v>
      </c>
      <c r="AD5695" s="4">
        <f t="shared" si="1729"/>
        <v>7918.333333333333</v>
      </c>
      <c r="AE5695" s="3" t="s">
        <v>2734</v>
      </c>
      <c r="AF5695" s="3">
        <v>17769</v>
      </c>
      <c r="AG5695" s="4">
        <f>AI5695</f>
        <v>17769</v>
      </c>
      <c r="AH5695" s="4">
        <v>82804</v>
      </c>
      <c r="AI5695">
        <f t="shared" si="1723"/>
        <v>17769</v>
      </c>
      <c r="AJ5695" t="s">
        <v>2734</v>
      </c>
      <c r="AK5695" s="2">
        <v>36897.57</v>
      </c>
      <c r="AL5695" s="2">
        <f>AN5695</f>
        <v>36897.57</v>
      </c>
      <c r="AM5695" s="4">
        <v>82804</v>
      </c>
      <c r="AN5695">
        <f>INDEX($AJ$2:$AJ$6811,MATCH(AM5695,$A$2:$A$6811,0))</f>
        <v>36897.57</v>
      </c>
      <c r="AP5695">
        <v>27.37</v>
      </c>
      <c r="AQ5695">
        <v>27.37</v>
      </c>
      <c r="AR5695" s="4">
        <v>29</v>
      </c>
      <c r="AS5695" s="4">
        <v>5</v>
      </c>
      <c r="AT5695" s="4">
        <v>2015</v>
      </c>
      <c r="AU5695" s="4">
        <v>18</v>
      </c>
      <c r="AV5695" s="4">
        <v>6</v>
      </c>
      <c r="AW5695" s="4">
        <v>2015</v>
      </c>
      <c r="AX5695" t="str">
        <f t="shared" si="1724"/>
        <v>Delay</v>
      </c>
      <c r="AY5695">
        <f t="shared" si="1725"/>
        <v>20</v>
      </c>
    </row>
    <row r="5696" spans="1:51" x14ac:dyDescent="0.2">
      <c r="A5696" s="3">
        <v>86812</v>
      </c>
      <c r="B5696" s="1" t="s">
        <v>215</v>
      </c>
      <c r="C5696" s="1" t="s">
        <v>89</v>
      </c>
      <c r="D5696" s="1" t="s">
        <v>130</v>
      </c>
      <c r="E5696" s="1" t="s">
        <v>101</v>
      </c>
      <c r="F5696" s="1" t="s">
        <v>101</v>
      </c>
      <c r="G5696" s="13" t="s">
        <v>679</v>
      </c>
      <c r="H5696" s="12">
        <v>42153</v>
      </c>
      <c r="I5696" s="12" t="s">
        <v>2733</v>
      </c>
      <c r="J5696" s="12">
        <v>42173</v>
      </c>
      <c r="K5696" s="4">
        <v>6629</v>
      </c>
      <c r="L5696" s="1" t="s">
        <v>146</v>
      </c>
      <c r="M5696" s="1" t="s">
        <v>132</v>
      </c>
      <c r="N5696" s="1" t="s">
        <v>167</v>
      </c>
      <c r="O5696" s="1" t="s">
        <v>93</v>
      </c>
      <c r="P5696">
        <v>30</v>
      </c>
      <c r="Q5696">
        <v>19996</v>
      </c>
      <c r="R5696">
        <v>62387.519999999997</v>
      </c>
      <c r="S5696">
        <v>3.12</v>
      </c>
      <c r="T5696">
        <v>0.1</v>
      </c>
      <c r="U5696">
        <f t="shared" si="1721"/>
        <v>62387.520000000004</v>
      </c>
      <c r="V5696">
        <f t="shared" si="1722"/>
        <v>599880</v>
      </c>
      <c r="W5696" s="1" t="s">
        <v>285</v>
      </c>
      <c r="X5696" s="1" t="s">
        <v>1236</v>
      </c>
      <c r="Y5696" s="1" t="s">
        <v>161</v>
      </c>
      <c r="Z5696" s="3">
        <v>12573</v>
      </c>
      <c r="AA5696" s="4">
        <f t="shared" si="1726"/>
        <v>17769</v>
      </c>
      <c r="AB5696" s="4">
        <f t="shared" si="1730"/>
        <v>4439.2572147999999</v>
      </c>
      <c r="AC5696" s="4">
        <f t="shared" si="1731"/>
        <v>17769</v>
      </c>
      <c r="AD5696" s="4">
        <f t="shared" si="1729"/>
        <v>17769</v>
      </c>
      <c r="AE5696" s="3" t="s">
        <v>2734</v>
      </c>
      <c r="AF5696" s="3">
        <v>17769</v>
      </c>
      <c r="AG5696" s="4">
        <f>AI5696</f>
        <v>17769</v>
      </c>
      <c r="AH5696" s="4">
        <v>82804</v>
      </c>
      <c r="AI5696">
        <f t="shared" si="1723"/>
        <v>17769</v>
      </c>
      <c r="AJ5696" t="s">
        <v>2734</v>
      </c>
      <c r="AK5696" s="2">
        <v>36897.57</v>
      </c>
      <c r="AL5696" s="2">
        <f>AN5696</f>
        <v>36897.57</v>
      </c>
      <c r="AM5696" s="4">
        <v>82804</v>
      </c>
      <c r="AN5696">
        <f>INDEX($AJ$2:$AJ$6811,MATCH(AM5696,$A$2:$A$6811,0))</f>
        <v>36897.57</v>
      </c>
      <c r="AP5696">
        <v>64.13</v>
      </c>
      <c r="AQ5696">
        <v>64.13</v>
      </c>
      <c r="AR5696" s="4">
        <v>29</v>
      </c>
      <c r="AS5696" s="4">
        <v>5</v>
      </c>
      <c r="AT5696" s="4">
        <v>2015</v>
      </c>
      <c r="AU5696" s="4">
        <v>18</v>
      </c>
      <c r="AV5696" s="4">
        <v>6</v>
      </c>
      <c r="AW5696" s="4">
        <v>2015</v>
      </c>
      <c r="AX5696" t="str">
        <f t="shared" si="1724"/>
        <v>Delay</v>
      </c>
      <c r="AY5696">
        <f t="shared" si="1725"/>
        <v>20</v>
      </c>
    </row>
    <row r="5697" spans="1:51" x14ac:dyDescent="0.2">
      <c r="A5697" s="3">
        <v>86084</v>
      </c>
      <c r="B5697" s="1" t="s">
        <v>386</v>
      </c>
      <c r="C5697" s="1" t="s">
        <v>73</v>
      </c>
      <c r="D5697" s="1" t="s">
        <v>130</v>
      </c>
      <c r="E5697" s="1" t="s">
        <v>101</v>
      </c>
      <c r="F5697" s="1" t="s">
        <v>101</v>
      </c>
      <c r="G5697" s="13" t="s">
        <v>693</v>
      </c>
      <c r="H5697" s="12">
        <v>41851</v>
      </c>
      <c r="I5697" s="12" t="s">
        <v>2735</v>
      </c>
      <c r="J5697" s="12">
        <v>41813</v>
      </c>
      <c r="K5697" s="4">
        <v>5583</v>
      </c>
      <c r="L5697" s="1" t="s">
        <v>146</v>
      </c>
      <c r="M5697" s="1" t="s">
        <v>132</v>
      </c>
      <c r="N5697" s="1" t="s">
        <v>1524</v>
      </c>
      <c r="O5697" s="1" t="s">
        <v>93</v>
      </c>
      <c r="P5697">
        <v>30</v>
      </c>
      <c r="Q5697">
        <v>132926</v>
      </c>
      <c r="R5697">
        <v>1482124.9</v>
      </c>
      <c r="S5697">
        <v>11.15</v>
      </c>
      <c r="T5697">
        <v>0.37</v>
      </c>
      <c r="U5697">
        <f t="shared" si="1721"/>
        <v>1482124.9000000001</v>
      </c>
      <c r="V5697">
        <f t="shared" si="1722"/>
        <v>3987780</v>
      </c>
      <c r="W5697" s="1" t="s">
        <v>179</v>
      </c>
      <c r="X5697" s="1" t="s">
        <v>1236</v>
      </c>
      <c r="Y5697" s="1" t="s">
        <v>156</v>
      </c>
      <c r="Z5697" s="3">
        <v>14969</v>
      </c>
      <c r="AA5697" s="4">
        <f t="shared" si="1726"/>
        <v>17791</v>
      </c>
      <c r="AB5697" s="4">
        <f t="shared" si="1730"/>
        <v>16833.0762688</v>
      </c>
      <c r="AC5697" s="4">
        <f t="shared" si="1731"/>
        <v>17791</v>
      </c>
      <c r="AD5697" s="4">
        <f t="shared" si="1729"/>
        <v>17791</v>
      </c>
      <c r="AE5697" s="4">
        <v>17791</v>
      </c>
      <c r="AF5697" s="4">
        <v>17791</v>
      </c>
      <c r="AG5697" s="4">
        <f>AE5697</f>
        <v>17791</v>
      </c>
      <c r="AI5697" t="e">
        <f t="shared" si="1723"/>
        <v>#N/A</v>
      </c>
      <c r="AJ5697">
        <v>33707.410000000003</v>
      </c>
      <c r="AK5697" s="2">
        <v>33707.410000000003</v>
      </c>
      <c r="AL5697" s="2">
        <f>AJ5697</f>
        <v>33707.410000000003</v>
      </c>
      <c r="AM5697" s="4"/>
      <c r="AN5697" t="e">
        <f>VLOOKUP([1]!Tabelle13[[#This Row],[Vlookup this ID for freight costs]],$AL$2:$AL$6811,2,FALSE)</f>
        <v>#REF!</v>
      </c>
      <c r="AP5697">
        <v>1523.62</v>
      </c>
      <c r="AQ5697">
        <v>1523.62</v>
      </c>
      <c r="AR5697" s="4">
        <v>31</v>
      </c>
      <c r="AS5697" s="4">
        <v>7</v>
      </c>
      <c r="AT5697" s="4">
        <v>2014</v>
      </c>
      <c r="AU5697" s="4">
        <v>23</v>
      </c>
      <c r="AV5697" s="4">
        <v>6</v>
      </c>
      <c r="AW5697" s="4">
        <v>2014</v>
      </c>
      <c r="AX5697" t="str">
        <f t="shared" si="1724"/>
        <v>No Delay</v>
      </c>
      <c r="AY5697">
        <f t="shared" si="1725"/>
        <v>0</v>
      </c>
    </row>
    <row r="5698" spans="1:51" x14ac:dyDescent="0.2">
      <c r="A5698" s="3">
        <v>82430</v>
      </c>
      <c r="B5698" s="1" t="s">
        <v>140</v>
      </c>
      <c r="C5698" s="1" t="s">
        <v>99</v>
      </c>
      <c r="D5698" s="1" t="s">
        <v>130</v>
      </c>
      <c r="E5698" s="1" t="s">
        <v>101</v>
      </c>
      <c r="F5698" s="1" t="s">
        <v>101</v>
      </c>
      <c r="G5698" s="13" t="s">
        <v>484</v>
      </c>
      <c r="H5698" s="12">
        <v>40968</v>
      </c>
      <c r="I5698" s="12" t="s">
        <v>1818</v>
      </c>
      <c r="J5698" s="12">
        <v>40944</v>
      </c>
      <c r="K5698" s="4">
        <v>3718</v>
      </c>
      <c r="L5698" s="1" t="s">
        <v>146</v>
      </c>
      <c r="M5698" s="1" t="s">
        <v>132</v>
      </c>
      <c r="N5698" s="1" t="s">
        <v>167</v>
      </c>
      <c r="O5698" s="1" t="s">
        <v>93</v>
      </c>
      <c r="P5698">
        <v>30</v>
      </c>
      <c r="Q5698">
        <v>200693</v>
      </c>
      <c r="R5698">
        <v>846924.46</v>
      </c>
      <c r="S5698">
        <v>4.22</v>
      </c>
      <c r="T5698">
        <v>0.14000000000000001</v>
      </c>
      <c r="U5698">
        <f t="shared" ref="U5698:U5761" si="1732">S5698*Q5698</f>
        <v>846924.46</v>
      </c>
      <c r="V5698">
        <f t="shared" ref="V5698:V5761" si="1733">Q5698*P5698</f>
        <v>6020790</v>
      </c>
      <c r="W5698" s="1" t="s">
        <v>197</v>
      </c>
      <c r="X5698" s="1" t="s">
        <v>1236</v>
      </c>
      <c r="Y5698" s="1" t="s">
        <v>3082</v>
      </c>
      <c r="Z5698" s="3">
        <v>11353</v>
      </c>
      <c r="AA5698" s="4">
        <f t="shared" si="1726"/>
        <v>17947</v>
      </c>
      <c r="AB5698" s="4">
        <f t="shared" si="1730"/>
        <v>24270.355431399999</v>
      </c>
      <c r="AC5698" s="4">
        <f t="shared" si="1731"/>
        <v>17947</v>
      </c>
      <c r="AD5698" s="4">
        <f t="shared" si="1729"/>
        <v>17947</v>
      </c>
      <c r="AE5698" s="4">
        <v>17947</v>
      </c>
      <c r="AF5698" s="4">
        <v>17947</v>
      </c>
      <c r="AG5698" s="4">
        <f>AE5698</f>
        <v>17947</v>
      </c>
      <c r="AI5698" t="e">
        <f t="shared" ref="AI5698:AI5761" si="1734">INDEX($AE$2:$AE$6811,MATCH(AH5698,$A$2:$A$6811,0))</f>
        <v>#N/A</v>
      </c>
      <c r="AJ5698" t="s">
        <v>81</v>
      </c>
      <c r="AK5698" s="2"/>
      <c r="AL5698" s="2" t="str">
        <f>AJ5698</f>
        <v>Freight Included in Commodity Cost</v>
      </c>
      <c r="AM5698" s="4"/>
      <c r="AN5698" t="e">
        <f>VLOOKUP([1]!Tabelle13[[#This Row],[Vlookup this ID for freight costs]],$AL$2:$AL$6811,2,FALSE)</f>
        <v>#REF!</v>
      </c>
      <c r="AP5698">
        <v>1397.43</v>
      </c>
      <c r="AQ5698">
        <v>1397.43</v>
      </c>
      <c r="AR5698" s="4">
        <v>29</v>
      </c>
      <c r="AS5698" s="4">
        <v>2</v>
      </c>
      <c r="AT5698" s="4">
        <v>2012</v>
      </c>
      <c r="AU5698" s="4">
        <v>5</v>
      </c>
      <c r="AV5698" s="4">
        <v>2</v>
      </c>
      <c r="AW5698" s="4">
        <v>2012</v>
      </c>
      <c r="AX5698" t="str">
        <f t="shared" ref="AX5698:AX5761" si="1735">IF(DATE(AW5698,AV5698,AU5698)&lt;=DATE(AT5698,AS5698,AR5698),"No Delay","Delay")</f>
        <v>No Delay</v>
      </c>
      <c r="AY5698">
        <f t="shared" ref="AY5698:AY5761" si="1736">IF(_xlfn.DAYS(J5698,H5698)&gt;0, _xlfn.DAYS(J5698,H5698),0)</f>
        <v>0</v>
      </c>
    </row>
    <row r="5699" spans="1:51" x14ac:dyDescent="0.2">
      <c r="A5699" s="3">
        <v>84668</v>
      </c>
      <c r="B5699" s="1" t="s">
        <v>172</v>
      </c>
      <c r="C5699" s="1" t="s">
        <v>114</v>
      </c>
      <c r="D5699" s="1" t="s">
        <v>130</v>
      </c>
      <c r="E5699" s="1" t="s">
        <v>101</v>
      </c>
      <c r="F5699" s="1" t="s">
        <v>101</v>
      </c>
      <c r="G5699" s="13" t="s">
        <v>703</v>
      </c>
      <c r="H5699" s="12">
        <v>40815</v>
      </c>
      <c r="I5699" s="12" t="s">
        <v>1419</v>
      </c>
      <c r="J5699" s="12">
        <v>40812</v>
      </c>
      <c r="K5699" s="4">
        <v>3467</v>
      </c>
      <c r="L5699" s="1" t="s">
        <v>146</v>
      </c>
      <c r="M5699" s="1" t="s">
        <v>132</v>
      </c>
      <c r="N5699" s="1" t="s">
        <v>275</v>
      </c>
      <c r="O5699" s="1" t="s">
        <v>93</v>
      </c>
      <c r="P5699">
        <v>60</v>
      </c>
      <c r="Q5699">
        <v>176308</v>
      </c>
      <c r="R5699">
        <v>1456304.08</v>
      </c>
      <c r="S5699">
        <v>8.26</v>
      </c>
      <c r="T5699">
        <v>0.14000000000000001</v>
      </c>
      <c r="U5699">
        <f t="shared" si="1732"/>
        <v>1456304.08</v>
      </c>
      <c r="V5699">
        <f t="shared" si="1733"/>
        <v>10578480</v>
      </c>
      <c r="W5699" s="1" t="s">
        <v>861</v>
      </c>
      <c r="X5699" s="1" t="s">
        <v>1236</v>
      </c>
      <c r="Y5699" s="1" t="s">
        <v>156</v>
      </c>
      <c r="Z5699" s="3">
        <v>14240</v>
      </c>
      <c r="AA5699" s="4">
        <f t="shared" ref="AA5699:AA5762" si="1737">AF5699</f>
        <v>17967</v>
      </c>
      <c r="AB5699" s="4">
        <f t="shared" ref="AB5699:AB5730" si="1738" xml:space="preserve"> 2244.740206  + 0.1097478*Q5699</f>
        <v>21594.1553284</v>
      </c>
      <c r="AC5699" s="4">
        <f t="shared" ref="AC5699:AC5730" si="1739">AF5699</f>
        <v>17967</v>
      </c>
      <c r="AD5699" s="4">
        <f t="shared" si="1729"/>
        <v>17967</v>
      </c>
      <c r="AE5699" s="4">
        <v>17967</v>
      </c>
      <c r="AF5699" s="4">
        <v>17967</v>
      </c>
      <c r="AG5699" s="4">
        <f>AE5699</f>
        <v>17967</v>
      </c>
      <c r="AI5699" t="e">
        <f t="shared" si="1734"/>
        <v>#N/A</v>
      </c>
      <c r="AJ5699">
        <v>21180.7</v>
      </c>
      <c r="AK5699" s="2">
        <v>21180.7</v>
      </c>
      <c r="AL5699" s="2">
        <f>AJ5699</f>
        <v>21180.7</v>
      </c>
      <c r="AM5699" s="4"/>
      <c r="AN5699" t="e">
        <f>VLOOKUP([1]!Tabelle13[[#This Row],[Vlookup this ID for freight costs]],$AL$2:$AL$6811,2,FALSE)</f>
        <v>#REF!</v>
      </c>
      <c r="AP5699">
        <v>2402.9</v>
      </c>
      <c r="AQ5699">
        <v>2402.9</v>
      </c>
      <c r="AR5699" s="4">
        <v>29</v>
      </c>
      <c r="AS5699" s="4">
        <v>9</v>
      </c>
      <c r="AT5699" s="4">
        <v>2011</v>
      </c>
      <c r="AU5699" s="4">
        <v>26</v>
      </c>
      <c r="AV5699" s="4">
        <v>9</v>
      </c>
      <c r="AW5699" s="4">
        <v>2011</v>
      </c>
      <c r="AX5699" t="str">
        <f t="shared" si="1735"/>
        <v>No Delay</v>
      </c>
      <c r="AY5699">
        <f t="shared" si="1736"/>
        <v>0</v>
      </c>
    </row>
    <row r="5700" spans="1:51" x14ac:dyDescent="0.2">
      <c r="A5700" s="3">
        <v>85321</v>
      </c>
      <c r="B5700" s="1" t="s">
        <v>50</v>
      </c>
      <c r="C5700" s="1" t="s">
        <v>51</v>
      </c>
      <c r="D5700" s="1" t="s">
        <v>130</v>
      </c>
      <c r="E5700" s="1" t="s">
        <v>101</v>
      </c>
      <c r="F5700" s="1" t="s">
        <v>101</v>
      </c>
      <c r="G5700" s="13" t="s">
        <v>1077</v>
      </c>
      <c r="H5700" s="12">
        <v>41285</v>
      </c>
      <c r="I5700" s="12" t="s">
        <v>1077</v>
      </c>
      <c r="J5700" s="12">
        <v>41285</v>
      </c>
      <c r="K5700" s="4">
        <v>4396</v>
      </c>
      <c r="L5700" s="1" t="s">
        <v>146</v>
      </c>
      <c r="M5700" s="1" t="s">
        <v>132</v>
      </c>
      <c r="N5700" s="1" t="s">
        <v>154</v>
      </c>
      <c r="O5700" s="1" t="s">
        <v>93</v>
      </c>
      <c r="P5700">
        <v>60</v>
      </c>
      <c r="Q5700">
        <v>84875</v>
      </c>
      <c r="R5700">
        <v>816497.5</v>
      </c>
      <c r="S5700">
        <v>9.6199999999999992</v>
      </c>
      <c r="T5700">
        <v>0.16</v>
      </c>
      <c r="U5700">
        <f t="shared" si="1732"/>
        <v>816497.49999999988</v>
      </c>
      <c r="V5700">
        <f t="shared" si="1733"/>
        <v>5092500</v>
      </c>
      <c r="W5700" s="1" t="s">
        <v>204</v>
      </c>
      <c r="X5700" s="1" t="s">
        <v>1236</v>
      </c>
      <c r="Y5700" s="1" t="s">
        <v>205</v>
      </c>
      <c r="Z5700" s="3">
        <v>14749</v>
      </c>
      <c r="AA5700" s="4">
        <f t="shared" si="1737"/>
        <v>18031</v>
      </c>
      <c r="AB5700" s="4">
        <f t="shared" si="1738"/>
        <v>11559.584731000001</v>
      </c>
      <c r="AC5700" s="4">
        <f t="shared" si="1739"/>
        <v>18031</v>
      </c>
      <c r="AD5700" s="4">
        <f t="shared" ref="AD5700:AD5763" si="1740">AVERAGEIFS($AA$2:$AA$6811,$L$2:$L$6811,L5700,$V$2:$V$6811,"&gt;="&amp;(V5700-100), $V$2:$V$6811,"&lt;="&amp;(V5700+100),$AA$2:$AA$6811,"&gt;"&amp;1)</f>
        <v>18031</v>
      </c>
      <c r="AE5700" s="4">
        <v>18031</v>
      </c>
      <c r="AF5700" s="4">
        <v>18031</v>
      </c>
      <c r="AG5700" s="4">
        <f>AE5700</f>
        <v>18031</v>
      </c>
      <c r="AI5700" t="e">
        <f t="shared" si="1734"/>
        <v>#N/A</v>
      </c>
      <c r="AJ5700">
        <v>7433.02</v>
      </c>
      <c r="AK5700" s="2">
        <v>7433.02</v>
      </c>
      <c r="AL5700" s="2">
        <f>AJ5700</f>
        <v>7433.02</v>
      </c>
      <c r="AM5700" s="4"/>
      <c r="AN5700" t="e">
        <f>VLOOKUP([1]!Tabelle13[[#This Row],[Vlookup this ID for freight costs]],$AL$2:$AL$6811,2,FALSE)</f>
        <v>#REF!</v>
      </c>
      <c r="AP5700">
        <v>1144.73</v>
      </c>
      <c r="AQ5700">
        <v>1144.73</v>
      </c>
      <c r="AR5700" s="4">
        <v>11</v>
      </c>
      <c r="AS5700" s="4">
        <v>1</v>
      </c>
      <c r="AT5700" s="4">
        <v>2013</v>
      </c>
      <c r="AU5700" s="4">
        <v>11</v>
      </c>
      <c r="AV5700" s="4">
        <v>1</v>
      </c>
      <c r="AW5700" s="4">
        <v>2013</v>
      </c>
      <c r="AX5700" t="str">
        <f t="shared" si="1735"/>
        <v>No Delay</v>
      </c>
      <c r="AY5700">
        <f t="shared" si="1736"/>
        <v>0</v>
      </c>
    </row>
    <row r="5701" spans="1:51" x14ac:dyDescent="0.2">
      <c r="A5701" s="3">
        <v>86538</v>
      </c>
      <c r="B5701" s="1" t="s">
        <v>50</v>
      </c>
      <c r="C5701" s="1" t="s">
        <v>51</v>
      </c>
      <c r="D5701" s="1" t="s">
        <v>130</v>
      </c>
      <c r="E5701" s="1" t="s">
        <v>101</v>
      </c>
      <c r="F5701" s="1" t="s">
        <v>101</v>
      </c>
      <c r="G5701" s="13" t="s">
        <v>1077</v>
      </c>
      <c r="H5701" s="12">
        <v>41285</v>
      </c>
      <c r="I5701" s="12" t="s">
        <v>1077</v>
      </c>
      <c r="J5701" s="12">
        <v>41285</v>
      </c>
      <c r="K5701" s="4">
        <v>4399</v>
      </c>
      <c r="L5701" s="1" t="s">
        <v>146</v>
      </c>
      <c r="M5701" s="1" t="s">
        <v>132</v>
      </c>
      <c r="N5701" s="1" t="s">
        <v>154</v>
      </c>
      <c r="O5701" s="1" t="s">
        <v>93</v>
      </c>
      <c r="P5701">
        <v>60</v>
      </c>
      <c r="Q5701">
        <v>67609</v>
      </c>
      <c r="R5701">
        <v>650398.57999999996</v>
      </c>
      <c r="S5701">
        <v>9.6199999999999992</v>
      </c>
      <c r="T5701">
        <v>0.16</v>
      </c>
      <c r="U5701">
        <f t="shared" si="1732"/>
        <v>650398.57999999996</v>
      </c>
      <c r="V5701">
        <f t="shared" si="1733"/>
        <v>4056540</v>
      </c>
      <c r="W5701" s="1" t="s">
        <v>155</v>
      </c>
      <c r="X5701" s="1" t="s">
        <v>1236</v>
      </c>
      <c r="Y5701" s="1" t="s">
        <v>156</v>
      </c>
      <c r="Z5701" s="3">
        <v>14703</v>
      </c>
      <c r="AA5701" s="4">
        <f t="shared" si="1737"/>
        <v>18031</v>
      </c>
      <c r="AB5701" s="4">
        <f t="shared" si="1738"/>
        <v>9664.6792162000002</v>
      </c>
      <c r="AC5701" s="4">
        <f t="shared" si="1739"/>
        <v>18031</v>
      </c>
      <c r="AD5701" s="4">
        <f t="shared" si="1740"/>
        <v>18031</v>
      </c>
      <c r="AE5701" s="3" t="s">
        <v>2736</v>
      </c>
      <c r="AF5701" s="3">
        <v>18031</v>
      </c>
      <c r="AG5701" s="4">
        <f>AI5701</f>
        <v>18031</v>
      </c>
      <c r="AH5701" s="4">
        <v>85321</v>
      </c>
      <c r="AI5701">
        <f t="shared" si="1734"/>
        <v>18031</v>
      </c>
      <c r="AJ5701" t="s">
        <v>2736</v>
      </c>
      <c r="AK5701" s="2">
        <v>7433.02</v>
      </c>
      <c r="AL5701" s="2">
        <f>AN5701</f>
        <v>7433.02</v>
      </c>
      <c r="AM5701" s="4">
        <v>85321</v>
      </c>
      <c r="AN5701">
        <f>INDEX($AJ$2:$AJ$6811,MATCH(AM5701,$A$2:$A$6811,0))</f>
        <v>7433.02</v>
      </c>
      <c r="AP5701">
        <v>911.86</v>
      </c>
      <c r="AQ5701">
        <v>911.86</v>
      </c>
      <c r="AR5701" s="4">
        <v>11</v>
      </c>
      <c r="AS5701" s="4">
        <v>1</v>
      </c>
      <c r="AT5701" s="4">
        <v>2013</v>
      </c>
      <c r="AU5701" s="4">
        <v>11</v>
      </c>
      <c r="AV5701" s="4">
        <v>1</v>
      </c>
      <c r="AW5701" s="4">
        <v>2013</v>
      </c>
      <c r="AX5701" t="str">
        <f t="shared" si="1735"/>
        <v>No Delay</v>
      </c>
      <c r="AY5701">
        <f t="shared" si="1736"/>
        <v>0</v>
      </c>
    </row>
    <row r="5702" spans="1:51" x14ac:dyDescent="0.2">
      <c r="A5702" s="3">
        <v>85149</v>
      </c>
      <c r="B5702" s="1" t="s">
        <v>215</v>
      </c>
      <c r="C5702" s="1" t="s">
        <v>89</v>
      </c>
      <c r="D5702" s="1" t="s">
        <v>130</v>
      </c>
      <c r="E5702" s="1" t="s">
        <v>101</v>
      </c>
      <c r="F5702" s="1" t="s">
        <v>101</v>
      </c>
      <c r="G5702" s="13" t="s">
        <v>2737</v>
      </c>
      <c r="H5702" s="12">
        <v>40470</v>
      </c>
      <c r="I5702" s="12" t="s">
        <v>962</v>
      </c>
      <c r="J5702" s="12">
        <v>40446</v>
      </c>
      <c r="K5702" s="4">
        <v>2772</v>
      </c>
      <c r="L5702" s="1" t="s">
        <v>146</v>
      </c>
      <c r="M5702" s="1" t="s">
        <v>132</v>
      </c>
      <c r="N5702" s="1" t="s">
        <v>154</v>
      </c>
      <c r="O5702" s="1" t="s">
        <v>93</v>
      </c>
      <c r="P5702">
        <v>60</v>
      </c>
      <c r="Q5702">
        <v>118170</v>
      </c>
      <c r="R5702">
        <v>1325867.3999999999</v>
      </c>
      <c r="S5702">
        <v>11.22</v>
      </c>
      <c r="T5702">
        <v>0.19</v>
      </c>
      <c r="U5702">
        <f t="shared" si="1732"/>
        <v>1325867.4000000001</v>
      </c>
      <c r="V5702">
        <f t="shared" si="1733"/>
        <v>7090200</v>
      </c>
      <c r="W5702" s="1" t="s">
        <v>160</v>
      </c>
      <c r="X5702" s="1" t="s">
        <v>1236</v>
      </c>
      <c r="Y5702" s="1" t="s">
        <v>161</v>
      </c>
      <c r="Z5702" s="3">
        <v>12573</v>
      </c>
      <c r="AA5702" s="4">
        <f t="shared" si="1737"/>
        <v>18041</v>
      </c>
      <c r="AB5702" s="4">
        <f t="shared" si="1738"/>
        <v>15213.637732000001</v>
      </c>
      <c r="AC5702" s="4">
        <f t="shared" si="1739"/>
        <v>18041</v>
      </c>
      <c r="AD5702" s="4">
        <f t="shared" si="1740"/>
        <v>18041</v>
      </c>
      <c r="AE5702" s="3" t="s">
        <v>2738</v>
      </c>
      <c r="AF5702" s="3">
        <v>18041</v>
      </c>
      <c r="AG5702" s="4">
        <f>AI5702</f>
        <v>18041</v>
      </c>
      <c r="AH5702" s="4">
        <v>84040</v>
      </c>
      <c r="AI5702">
        <f t="shared" si="1734"/>
        <v>18041</v>
      </c>
      <c r="AJ5702" t="s">
        <v>2738</v>
      </c>
      <c r="AK5702" s="2">
        <v>8953.2000000000007</v>
      </c>
      <c r="AL5702" s="2">
        <f>AN5702</f>
        <v>8953.2000000000007</v>
      </c>
      <c r="AM5702" s="4">
        <v>84040</v>
      </c>
      <c r="AN5702">
        <f>INDEX($AJ$2:$AJ$6811,MATCH(AM5702,$A$2:$A$6811,0))</f>
        <v>8953.2000000000007</v>
      </c>
      <c r="AP5702">
        <v>2858.57</v>
      </c>
      <c r="AQ5702">
        <v>2858.57</v>
      </c>
      <c r="AR5702" s="4">
        <v>19</v>
      </c>
      <c r="AS5702" s="4">
        <v>10</v>
      </c>
      <c r="AT5702" s="4">
        <v>2010</v>
      </c>
      <c r="AU5702" s="4">
        <v>25</v>
      </c>
      <c r="AV5702" s="4">
        <v>9</v>
      </c>
      <c r="AW5702" s="4">
        <v>2010</v>
      </c>
      <c r="AX5702" t="str">
        <f t="shared" si="1735"/>
        <v>No Delay</v>
      </c>
      <c r="AY5702">
        <f t="shared" si="1736"/>
        <v>0</v>
      </c>
    </row>
    <row r="5703" spans="1:51" x14ac:dyDescent="0.2">
      <c r="A5703" s="3">
        <v>84040</v>
      </c>
      <c r="B5703" s="1" t="s">
        <v>215</v>
      </c>
      <c r="C5703" s="1" t="s">
        <v>89</v>
      </c>
      <c r="D5703" s="1" t="s">
        <v>130</v>
      </c>
      <c r="E5703" s="1" t="s">
        <v>101</v>
      </c>
      <c r="F5703" s="1" t="s">
        <v>101</v>
      </c>
      <c r="G5703" s="13" t="s">
        <v>2737</v>
      </c>
      <c r="H5703" s="12">
        <v>40470</v>
      </c>
      <c r="I5703" s="12" t="s">
        <v>962</v>
      </c>
      <c r="J5703" s="12">
        <v>40446</v>
      </c>
      <c r="K5703" s="4">
        <v>2766</v>
      </c>
      <c r="L5703" s="1" t="s">
        <v>146</v>
      </c>
      <c r="M5703" s="1" t="s">
        <v>132</v>
      </c>
      <c r="N5703" s="1" t="s">
        <v>265</v>
      </c>
      <c r="O5703" s="1" t="s">
        <v>93</v>
      </c>
      <c r="P5703">
        <v>60</v>
      </c>
      <c r="Q5703">
        <v>7925</v>
      </c>
      <c r="R5703">
        <v>21080.5</v>
      </c>
      <c r="S5703">
        <v>2.66</v>
      </c>
      <c r="T5703">
        <v>0.04</v>
      </c>
      <c r="U5703">
        <f t="shared" si="1732"/>
        <v>21080.5</v>
      </c>
      <c r="V5703">
        <f t="shared" si="1733"/>
        <v>475500</v>
      </c>
      <c r="W5703" s="1" t="s">
        <v>155</v>
      </c>
      <c r="X5703" s="1" t="s">
        <v>1236</v>
      </c>
      <c r="Y5703" s="1" t="s">
        <v>156</v>
      </c>
      <c r="Z5703" s="3">
        <v>13090</v>
      </c>
      <c r="AA5703" s="4">
        <f t="shared" si="1737"/>
        <v>18041</v>
      </c>
      <c r="AB5703" s="4">
        <f t="shared" si="1738"/>
        <v>3114.4915209999999</v>
      </c>
      <c r="AC5703" s="4">
        <f t="shared" si="1739"/>
        <v>18041</v>
      </c>
      <c r="AD5703" s="4">
        <f t="shared" si="1740"/>
        <v>18041</v>
      </c>
      <c r="AE5703" s="4">
        <v>18041</v>
      </c>
      <c r="AF5703" s="4">
        <v>18041</v>
      </c>
      <c r="AG5703" s="4">
        <f>AE5703</f>
        <v>18041</v>
      </c>
      <c r="AI5703" t="e">
        <f t="shared" si="1734"/>
        <v>#N/A</v>
      </c>
      <c r="AJ5703">
        <v>8953.2000000000007</v>
      </c>
      <c r="AK5703" s="2">
        <v>8953.2000000000007</v>
      </c>
      <c r="AL5703" s="2">
        <f>AJ5703</f>
        <v>8953.2000000000007</v>
      </c>
      <c r="AM5703" s="4"/>
      <c r="AN5703" t="e">
        <f>VLOOKUP([1]!Tabelle13[[#This Row],[Vlookup this ID for freight costs]],$AL$2:$AL$6811,2,FALSE)</f>
        <v>#REF!</v>
      </c>
      <c r="AP5703">
        <v>45.45</v>
      </c>
      <c r="AQ5703">
        <v>45.45</v>
      </c>
      <c r="AR5703" s="4">
        <v>19</v>
      </c>
      <c r="AS5703" s="4">
        <v>10</v>
      </c>
      <c r="AT5703" s="4">
        <v>2010</v>
      </c>
      <c r="AU5703" s="4">
        <v>25</v>
      </c>
      <c r="AV5703" s="4">
        <v>9</v>
      </c>
      <c r="AW5703" s="4">
        <v>2010</v>
      </c>
      <c r="AX5703" t="str">
        <f t="shared" si="1735"/>
        <v>No Delay</v>
      </c>
      <c r="AY5703">
        <f t="shared" si="1736"/>
        <v>0</v>
      </c>
    </row>
    <row r="5704" spans="1:51" x14ac:dyDescent="0.2">
      <c r="A5704" s="3">
        <v>84041</v>
      </c>
      <c r="B5704" s="1" t="s">
        <v>215</v>
      </c>
      <c r="C5704" s="1" t="s">
        <v>89</v>
      </c>
      <c r="D5704" s="1" t="s">
        <v>130</v>
      </c>
      <c r="E5704" s="1" t="s">
        <v>101</v>
      </c>
      <c r="F5704" s="1" t="s">
        <v>101</v>
      </c>
      <c r="G5704" s="13" t="s">
        <v>2737</v>
      </c>
      <c r="H5704" s="12">
        <v>40470</v>
      </c>
      <c r="I5704" s="12" t="s">
        <v>962</v>
      </c>
      <c r="J5704" s="12">
        <v>40446</v>
      </c>
      <c r="K5704" s="4">
        <v>2767</v>
      </c>
      <c r="L5704" s="1" t="s">
        <v>146</v>
      </c>
      <c r="M5704" s="1" t="s">
        <v>132</v>
      </c>
      <c r="N5704" s="1" t="s">
        <v>265</v>
      </c>
      <c r="O5704" s="1" t="s">
        <v>93</v>
      </c>
      <c r="P5704">
        <v>60</v>
      </c>
      <c r="Q5704">
        <v>12100</v>
      </c>
      <c r="R5704">
        <v>32186</v>
      </c>
      <c r="S5704">
        <v>2.66</v>
      </c>
      <c r="T5704">
        <v>0.04</v>
      </c>
      <c r="U5704">
        <f t="shared" si="1732"/>
        <v>32186</v>
      </c>
      <c r="V5704">
        <f t="shared" si="1733"/>
        <v>726000</v>
      </c>
      <c r="W5704" s="1" t="s">
        <v>179</v>
      </c>
      <c r="X5704" s="1" t="s">
        <v>1236</v>
      </c>
      <c r="Y5704" s="1" t="s">
        <v>156</v>
      </c>
      <c r="Z5704" s="3">
        <v>13090</v>
      </c>
      <c r="AA5704" s="4">
        <f t="shared" si="1737"/>
        <v>18041</v>
      </c>
      <c r="AB5704" s="4">
        <f t="shared" si="1738"/>
        <v>3572.6885860000002</v>
      </c>
      <c r="AC5704" s="4">
        <f t="shared" si="1739"/>
        <v>18041</v>
      </c>
      <c r="AD5704" s="4">
        <f t="shared" si="1740"/>
        <v>18041</v>
      </c>
      <c r="AE5704" s="3" t="s">
        <v>2738</v>
      </c>
      <c r="AF5704" s="3">
        <v>18041</v>
      </c>
      <c r="AG5704" s="4">
        <f>AI5704</f>
        <v>18041</v>
      </c>
      <c r="AH5704" s="4">
        <v>84040</v>
      </c>
      <c r="AI5704">
        <f t="shared" si="1734"/>
        <v>18041</v>
      </c>
      <c r="AJ5704" t="s">
        <v>2738</v>
      </c>
      <c r="AK5704" s="2">
        <v>8953.2000000000007</v>
      </c>
      <c r="AL5704" s="2">
        <f>AN5704</f>
        <v>8953.2000000000007</v>
      </c>
      <c r="AM5704" s="4">
        <v>84040</v>
      </c>
      <c r="AN5704">
        <f>INDEX($AJ$2:$AJ$6811,MATCH(AM5704,$A$2:$A$6811,0))</f>
        <v>8953.2000000000007</v>
      </c>
      <c r="AP5704">
        <v>69.39</v>
      </c>
      <c r="AQ5704">
        <v>69.39</v>
      </c>
      <c r="AR5704" s="4">
        <v>19</v>
      </c>
      <c r="AS5704" s="4">
        <v>10</v>
      </c>
      <c r="AT5704" s="4">
        <v>2010</v>
      </c>
      <c r="AU5704" s="4">
        <v>25</v>
      </c>
      <c r="AV5704" s="4">
        <v>9</v>
      </c>
      <c r="AW5704" s="4">
        <v>2010</v>
      </c>
      <c r="AX5704" t="str">
        <f t="shared" si="1735"/>
        <v>No Delay</v>
      </c>
      <c r="AY5704">
        <f t="shared" si="1736"/>
        <v>0</v>
      </c>
    </row>
    <row r="5705" spans="1:51" x14ac:dyDescent="0.2">
      <c r="A5705" s="3">
        <v>84593</v>
      </c>
      <c r="B5705" s="1" t="s">
        <v>215</v>
      </c>
      <c r="C5705" s="1" t="s">
        <v>89</v>
      </c>
      <c r="D5705" s="1" t="s">
        <v>130</v>
      </c>
      <c r="E5705" s="1" t="s">
        <v>101</v>
      </c>
      <c r="F5705" s="1" t="s">
        <v>101</v>
      </c>
      <c r="G5705" s="13" t="s">
        <v>2737</v>
      </c>
      <c r="H5705" s="12">
        <v>40470</v>
      </c>
      <c r="I5705" s="12" t="s">
        <v>962</v>
      </c>
      <c r="J5705" s="12">
        <v>40446</v>
      </c>
      <c r="K5705" s="4">
        <v>2770</v>
      </c>
      <c r="L5705" s="1" t="s">
        <v>146</v>
      </c>
      <c r="M5705" s="1" t="s">
        <v>132</v>
      </c>
      <c r="N5705" s="1" t="s">
        <v>206</v>
      </c>
      <c r="O5705" s="1" t="s">
        <v>93</v>
      </c>
      <c r="P5705">
        <v>60</v>
      </c>
      <c r="Q5705">
        <v>5624</v>
      </c>
      <c r="R5705">
        <v>18446.72</v>
      </c>
      <c r="S5705">
        <v>3.28</v>
      </c>
      <c r="T5705">
        <v>0.05</v>
      </c>
      <c r="U5705">
        <f t="shared" si="1732"/>
        <v>18446.719999999998</v>
      </c>
      <c r="V5705">
        <f t="shared" si="1733"/>
        <v>337440</v>
      </c>
      <c r="W5705" s="1" t="s">
        <v>160</v>
      </c>
      <c r="X5705" s="1" t="s">
        <v>1236</v>
      </c>
      <c r="Y5705" s="1" t="s">
        <v>161</v>
      </c>
      <c r="Z5705" s="3">
        <v>12573</v>
      </c>
      <c r="AA5705" s="4">
        <f t="shared" si="1737"/>
        <v>18041</v>
      </c>
      <c r="AB5705" s="4">
        <f t="shared" si="1738"/>
        <v>2861.9618332</v>
      </c>
      <c r="AC5705" s="4">
        <f t="shared" si="1739"/>
        <v>18041</v>
      </c>
      <c r="AD5705" s="4">
        <f t="shared" si="1740"/>
        <v>9353</v>
      </c>
      <c r="AE5705" s="3" t="s">
        <v>2738</v>
      </c>
      <c r="AF5705" s="3">
        <v>18041</v>
      </c>
      <c r="AG5705" s="4">
        <f>AI5705</f>
        <v>18041</v>
      </c>
      <c r="AH5705" s="4">
        <v>84040</v>
      </c>
      <c r="AI5705">
        <f t="shared" si="1734"/>
        <v>18041</v>
      </c>
      <c r="AJ5705" t="s">
        <v>2738</v>
      </c>
      <c r="AK5705" s="2">
        <v>8953.2000000000007</v>
      </c>
      <c r="AL5705" s="2">
        <f>AN5705</f>
        <v>8953.2000000000007</v>
      </c>
      <c r="AM5705" s="4">
        <v>84040</v>
      </c>
      <c r="AN5705">
        <f>INDEX($AJ$2:$AJ$6811,MATCH(AM5705,$A$2:$A$6811,0))</f>
        <v>8953.2000000000007</v>
      </c>
      <c r="AP5705">
        <v>39.770000000000003</v>
      </c>
      <c r="AQ5705">
        <v>39.770000000000003</v>
      </c>
      <c r="AR5705" s="4">
        <v>19</v>
      </c>
      <c r="AS5705" s="4">
        <v>10</v>
      </c>
      <c r="AT5705" s="4">
        <v>2010</v>
      </c>
      <c r="AU5705" s="4">
        <v>25</v>
      </c>
      <c r="AV5705" s="4">
        <v>9</v>
      </c>
      <c r="AW5705" s="4">
        <v>2010</v>
      </c>
      <c r="AX5705" t="str">
        <f t="shared" si="1735"/>
        <v>No Delay</v>
      </c>
      <c r="AY5705">
        <f t="shared" si="1736"/>
        <v>0</v>
      </c>
    </row>
    <row r="5706" spans="1:51" x14ac:dyDescent="0.2">
      <c r="A5706" s="3">
        <v>82921</v>
      </c>
      <c r="B5706" s="1" t="s">
        <v>172</v>
      </c>
      <c r="C5706" s="1" t="s">
        <v>114</v>
      </c>
      <c r="D5706" s="1" t="s">
        <v>130</v>
      </c>
      <c r="E5706" s="1" t="s">
        <v>101</v>
      </c>
      <c r="F5706" s="1" t="s">
        <v>101</v>
      </c>
      <c r="G5706" s="13" t="s">
        <v>1481</v>
      </c>
      <c r="H5706" s="12">
        <v>40486</v>
      </c>
      <c r="I5706" s="12" t="s">
        <v>2739</v>
      </c>
      <c r="J5706" s="12">
        <v>40490</v>
      </c>
      <c r="K5706" s="4">
        <v>2819</v>
      </c>
      <c r="L5706" s="1" t="s">
        <v>146</v>
      </c>
      <c r="M5706" s="1" t="s">
        <v>132</v>
      </c>
      <c r="N5706" s="1" t="s">
        <v>171</v>
      </c>
      <c r="O5706" s="1" t="s">
        <v>93</v>
      </c>
      <c r="P5706">
        <v>60</v>
      </c>
      <c r="Q5706">
        <v>32920</v>
      </c>
      <c r="R5706">
        <v>76703.600000000006</v>
      </c>
      <c r="S5706">
        <v>2.33</v>
      </c>
      <c r="T5706">
        <v>0.04</v>
      </c>
      <c r="U5706">
        <f t="shared" si="1732"/>
        <v>76703.600000000006</v>
      </c>
      <c r="V5706">
        <f t="shared" si="1733"/>
        <v>1975200</v>
      </c>
      <c r="W5706" s="1" t="s">
        <v>179</v>
      </c>
      <c r="X5706" s="1" t="s">
        <v>1236</v>
      </c>
      <c r="Y5706" s="1" t="s">
        <v>156</v>
      </c>
      <c r="Z5706" s="3">
        <v>14240</v>
      </c>
      <c r="AA5706" s="4">
        <f t="shared" si="1737"/>
        <v>18057</v>
      </c>
      <c r="AB5706" s="4">
        <f t="shared" si="1738"/>
        <v>5857.6377819999998</v>
      </c>
      <c r="AC5706" s="4">
        <f t="shared" si="1739"/>
        <v>18057</v>
      </c>
      <c r="AD5706" s="4">
        <f t="shared" si="1740"/>
        <v>18057</v>
      </c>
      <c r="AE5706" s="4">
        <v>18057</v>
      </c>
      <c r="AF5706" s="4">
        <v>18057</v>
      </c>
      <c r="AG5706" s="4">
        <f>AE5706</f>
        <v>18057</v>
      </c>
      <c r="AI5706" t="e">
        <f t="shared" si="1734"/>
        <v>#N/A</v>
      </c>
      <c r="AJ5706">
        <v>16868.38</v>
      </c>
      <c r="AK5706" s="2">
        <v>16868.38</v>
      </c>
      <c r="AL5706" s="2">
        <f>AJ5706</f>
        <v>16868.38</v>
      </c>
      <c r="AM5706" s="4"/>
      <c r="AN5706" t="e">
        <f>VLOOKUP([1]!Tabelle13[[#This Row],[Vlookup this ID for freight costs]],$AL$2:$AL$6811,2,FALSE)</f>
        <v>#REF!</v>
      </c>
      <c r="AP5706">
        <v>165.37</v>
      </c>
      <c r="AQ5706">
        <v>165.37</v>
      </c>
      <c r="AR5706" s="4">
        <v>4</v>
      </c>
      <c r="AS5706" s="4">
        <v>11</v>
      </c>
      <c r="AT5706" s="4">
        <v>2010</v>
      </c>
      <c r="AU5706" s="4">
        <v>8</v>
      </c>
      <c r="AV5706" s="4">
        <v>11</v>
      </c>
      <c r="AW5706" s="4">
        <v>2010</v>
      </c>
      <c r="AX5706" t="str">
        <f t="shared" si="1735"/>
        <v>Delay</v>
      </c>
      <c r="AY5706">
        <f t="shared" si="1736"/>
        <v>4</v>
      </c>
    </row>
    <row r="5707" spans="1:51" x14ac:dyDescent="0.2">
      <c r="A5707" s="3">
        <v>85159</v>
      </c>
      <c r="B5707" s="1" t="s">
        <v>172</v>
      </c>
      <c r="C5707" s="1" t="s">
        <v>114</v>
      </c>
      <c r="D5707" s="1" t="s">
        <v>130</v>
      </c>
      <c r="E5707" s="1" t="s">
        <v>101</v>
      </c>
      <c r="F5707" s="1" t="s">
        <v>101</v>
      </c>
      <c r="G5707" s="13" t="s">
        <v>1481</v>
      </c>
      <c r="H5707" s="12">
        <v>40486</v>
      </c>
      <c r="I5707" s="12" t="s">
        <v>2739</v>
      </c>
      <c r="J5707" s="12">
        <v>40490</v>
      </c>
      <c r="K5707" s="4">
        <v>2820</v>
      </c>
      <c r="L5707" s="1" t="s">
        <v>146</v>
      </c>
      <c r="M5707" s="1" t="s">
        <v>132</v>
      </c>
      <c r="N5707" s="1" t="s">
        <v>167</v>
      </c>
      <c r="O5707" s="1" t="s">
        <v>93</v>
      </c>
      <c r="P5707">
        <v>30</v>
      </c>
      <c r="Q5707">
        <v>128000</v>
      </c>
      <c r="R5707">
        <v>578560</v>
      </c>
      <c r="S5707">
        <v>4.5199999999999996</v>
      </c>
      <c r="T5707">
        <v>0.15</v>
      </c>
      <c r="U5707">
        <f t="shared" si="1732"/>
        <v>578560</v>
      </c>
      <c r="V5707">
        <f t="shared" si="1733"/>
        <v>3840000</v>
      </c>
      <c r="W5707" s="1" t="s">
        <v>213</v>
      </c>
      <c r="X5707" s="1" t="s">
        <v>1236</v>
      </c>
      <c r="Y5707" s="1" t="s">
        <v>161</v>
      </c>
      <c r="Z5707" s="3">
        <v>13722</v>
      </c>
      <c r="AA5707" s="4">
        <f t="shared" si="1737"/>
        <v>18057</v>
      </c>
      <c r="AB5707" s="4">
        <f t="shared" si="1738"/>
        <v>16292.458606000002</v>
      </c>
      <c r="AC5707" s="4">
        <f t="shared" si="1739"/>
        <v>18057</v>
      </c>
      <c r="AD5707" s="4">
        <f t="shared" si="1740"/>
        <v>18057</v>
      </c>
      <c r="AE5707" s="3" t="s">
        <v>2740</v>
      </c>
      <c r="AF5707" s="3">
        <v>18057</v>
      </c>
      <c r="AG5707" s="4">
        <f>AI5707</f>
        <v>18057</v>
      </c>
      <c r="AH5707" s="4">
        <v>82921</v>
      </c>
      <c r="AI5707">
        <f t="shared" si="1734"/>
        <v>18057</v>
      </c>
      <c r="AJ5707" t="s">
        <v>2740</v>
      </c>
      <c r="AK5707" s="2">
        <v>16868.38</v>
      </c>
      <c r="AL5707" s="2">
        <f>AN5707</f>
        <v>16868.38</v>
      </c>
      <c r="AM5707" s="4">
        <v>82921</v>
      </c>
      <c r="AN5707">
        <f>INDEX($AJ$2:$AJ$6811,MATCH(AM5707,$A$2:$A$6811,0))</f>
        <v>16868.38</v>
      </c>
      <c r="AP5707">
        <v>1247.3800000000001</v>
      </c>
      <c r="AQ5707">
        <v>1247.3800000000001</v>
      </c>
      <c r="AR5707" s="4">
        <v>4</v>
      </c>
      <c r="AS5707" s="4">
        <v>11</v>
      </c>
      <c r="AT5707" s="4">
        <v>2010</v>
      </c>
      <c r="AU5707" s="4">
        <v>8</v>
      </c>
      <c r="AV5707" s="4">
        <v>11</v>
      </c>
      <c r="AW5707" s="4">
        <v>2010</v>
      </c>
      <c r="AX5707" t="str">
        <f t="shared" si="1735"/>
        <v>Delay</v>
      </c>
      <c r="AY5707">
        <f t="shared" si="1736"/>
        <v>4</v>
      </c>
    </row>
    <row r="5708" spans="1:51" x14ac:dyDescent="0.2">
      <c r="A5708" s="3">
        <v>85713</v>
      </c>
      <c r="B5708" s="1" t="s">
        <v>172</v>
      </c>
      <c r="C5708" s="1" t="s">
        <v>114</v>
      </c>
      <c r="D5708" s="1" t="s">
        <v>130</v>
      </c>
      <c r="E5708" s="1" t="s">
        <v>101</v>
      </c>
      <c r="F5708" s="1" t="s">
        <v>101</v>
      </c>
      <c r="G5708" s="13" t="s">
        <v>1481</v>
      </c>
      <c r="H5708" s="12">
        <v>40486</v>
      </c>
      <c r="I5708" s="12" t="s">
        <v>2739</v>
      </c>
      <c r="J5708" s="12">
        <v>40490</v>
      </c>
      <c r="K5708" s="4">
        <v>2821</v>
      </c>
      <c r="L5708" s="1" t="s">
        <v>146</v>
      </c>
      <c r="M5708" s="1" t="s">
        <v>132</v>
      </c>
      <c r="N5708" s="1" t="s">
        <v>196</v>
      </c>
      <c r="O5708" s="1" t="s">
        <v>93</v>
      </c>
      <c r="P5708">
        <v>60</v>
      </c>
      <c r="Q5708">
        <v>69247</v>
      </c>
      <c r="R5708">
        <v>376011.21</v>
      </c>
      <c r="S5708">
        <v>5.43</v>
      </c>
      <c r="T5708">
        <v>0.09</v>
      </c>
      <c r="U5708">
        <f t="shared" si="1732"/>
        <v>376011.20999999996</v>
      </c>
      <c r="V5708">
        <f t="shared" si="1733"/>
        <v>4154820</v>
      </c>
      <c r="W5708" s="1" t="s">
        <v>204</v>
      </c>
      <c r="X5708" s="1" t="s">
        <v>1236</v>
      </c>
      <c r="Y5708" s="1" t="s">
        <v>205</v>
      </c>
      <c r="Z5708" s="3">
        <v>14286</v>
      </c>
      <c r="AA5708" s="4">
        <f t="shared" si="1737"/>
        <v>18057</v>
      </c>
      <c r="AB5708" s="4">
        <f t="shared" si="1738"/>
        <v>9844.4461126000006</v>
      </c>
      <c r="AC5708" s="4">
        <f t="shared" si="1739"/>
        <v>18057</v>
      </c>
      <c r="AD5708" s="4">
        <f t="shared" si="1740"/>
        <v>18057</v>
      </c>
      <c r="AE5708" s="3" t="s">
        <v>2740</v>
      </c>
      <c r="AF5708" s="3">
        <v>18057</v>
      </c>
      <c r="AG5708" s="4">
        <f>AI5708</f>
        <v>18057</v>
      </c>
      <c r="AH5708" s="4">
        <v>82921</v>
      </c>
      <c r="AI5708">
        <f t="shared" si="1734"/>
        <v>18057</v>
      </c>
      <c r="AJ5708" t="s">
        <v>2740</v>
      </c>
      <c r="AK5708" s="2">
        <v>16868.38</v>
      </c>
      <c r="AL5708" s="2">
        <f>AN5708</f>
        <v>16868.38</v>
      </c>
      <c r="AM5708" s="4">
        <v>82921</v>
      </c>
      <c r="AN5708">
        <f>INDEX($AJ$2:$AJ$6811,MATCH(AM5708,$A$2:$A$6811,0))</f>
        <v>16868.38</v>
      </c>
      <c r="AP5708">
        <v>810.68</v>
      </c>
      <c r="AQ5708">
        <v>810.68</v>
      </c>
      <c r="AR5708" s="4">
        <v>4</v>
      </c>
      <c r="AS5708" s="4">
        <v>11</v>
      </c>
      <c r="AT5708" s="4">
        <v>2010</v>
      </c>
      <c r="AU5708" s="4">
        <v>8</v>
      </c>
      <c r="AV5708" s="4">
        <v>11</v>
      </c>
      <c r="AW5708" s="4">
        <v>2010</v>
      </c>
      <c r="AX5708" t="str">
        <f t="shared" si="1735"/>
        <v>Delay</v>
      </c>
      <c r="AY5708">
        <f t="shared" si="1736"/>
        <v>4</v>
      </c>
    </row>
    <row r="5709" spans="1:51" x14ac:dyDescent="0.2">
      <c r="A5709" s="3">
        <v>84045</v>
      </c>
      <c r="B5709" s="1" t="s">
        <v>463</v>
      </c>
      <c r="C5709" s="1" t="s">
        <v>73</v>
      </c>
      <c r="D5709" s="1" t="s">
        <v>130</v>
      </c>
      <c r="E5709" s="1" t="s">
        <v>101</v>
      </c>
      <c r="F5709" s="1" t="s">
        <v>101</v>
      </c>
      <c r="G5709" s="13" t="s">
        <v>837</v>
      </c>
      <c r="H5709" s="12">
        <v>40451</v>
      </c>
      <c r="I5709" s="12" t="s">
        <v>2741</v>
      </c>
      <c r="J5709" s="12">
        <v>40455</v>
      </c>
      <c r="K5709" s="4">
        <v>2782</v>
      </c>
      <c r="L5709" s="1" t="s">
        <v>146</v>
      </c>
      <c r="M5709" s="1" t="s">
        <v>132</v>
      </c>
      <c r="N5709" s="1" t="s">
        <v>196</v>
      </c>
      <c r="O5709" s="1" t="s">
        <v>93</v>
      </c>
      <c r="P5709">
        <v>60</v>
      </c>
      <c r="Q5709">
        <v>112100</v>
      </c>
      <c r="R5709">
        <v>642333</v>
      </c>
      <c r="S5709">
        <v>5.73</v>
      </c>
      <c r="T5709">
        <v>0.1</v>
      </c>
      <c r="U5709">
        <f t="shared" si="1732"/>
        <v>642333</v>
      </c>
      <c r="V5709">
        <f t="shared" si="1733"/>
        <v>6726000</v>
      </c>
      <c r="W5709" s="1" t="s">
        <v>204</v>
      </c>
      <c r="X5709" s="1" t="s">
        <v>1236</v>
      </c>
      <c r="Y5709" s="1" t="s">
        <v>205</v>
      </c>
      <c r="Z5709" s="3">
        <v>15015</v>
      </c>
      <c r="AA5709" s="4">
        <f t="shared" si="1737"/>
        <v>18105</v>
      </c>
      <c r="AB5709" s="4">
        <f t="shared" si="1738"/>
        <v>14547.468586000001</v>
      </c>
      <c r="AC5709" s="4">
        <f t="shared" si="1739"/>
        <v>18105</v>
      </c>
      <c r="AD5709" s="4">
        <f t="shared" si="1740"/>
        <v>14568.666666666666</v>
      </c>
      <c r="AE5709" s="3" t="s">
        <v>2742</v>
      </c>
      <c r="AF5709" s="3">
        <v>18105</v>
      </c>
      <c r="AG5709" s="4">
        <f>AI5709</f>
        <v>18105</v>
      </c>
      <c r="AH5709" s="4">
        <v>82919</v>
      </c>
      <c r="AI5709">
        <f t="shared" si="1734"/>
        <v>18105</v>
      </c>
      <c r="AJ5709" t="s">
        <v>2742</v>
      </c>
      <c r="AK5709" s="2">
        <v>16594.87</v>
      </c>
      <c r="AL5709" s="2">
        <f>AN5709</f>
        <v>16594.87</v>
      </c>
      <c r="AM5709" s="4">
        <v>82919</v>
      </c>
      <c r="AN5709">
        <f>INDEX($AJ$2:$AJ$6811,MATCH(AM5709,$A$2:$A$6811,0))</f>
        <v>16594.87</v>
      </c>
      <c r="AP5709">
        <v>1384.87</v>
      </c>
      <c r="AQ5709">
        <v>1384.87</v>
      </c>
      <c r="AR5709" s="4">
        <v>30</v>
      </c>
      <c r="AS5709" s="4">
        <v>9</v>
      </c>
      <c r="AT5709" s="4">
        <v>2010</v>
      </c>
      <c r="AU5709" s="4">
        <v>4</v>
      </c>
      <c r="AV5709" s="4">
        <v>10</v>
      </c>
      <c r="AW5709" s="4">
        <v>2010</v>
      </c>
      <c r="AX5709" t="str">
        <f t="shared" si="1735"/>
        <v>Delay</v>
      </c>
      <c r="AY5709">
        <f t="shared" si="1736"/>
        <v>4</v>
      </c>
    </row>
    <row r="5710" spans="1:51" x14ac:dyDescent="0.2">
      <c r="A5710" s="3">
        <v>85152</v>
      </c>
      <c r="B5710" s="1" t="s">
        <v>463</v>
      </c>
      <c r="C5710" s="1" t="s">
        <v>73</v>
      </c>
      <c r="D5710" s="1" t="s">
        <v>130</v>
      </c>
      <c r="E5710" s="1" t="s">
        <v>101</v>
      </c>
      <c r="F5710" s="1" t="s">
        <v>101</v>
      </c>
      <c r="G5710" s="13" t="s">
        <v>837</v>
      </c>
      <c r="H5710" s="12">
        <v>40451</v>
      </c>
      <c r="I5710" s="12" t="s">
        <v>2741</v>
      </c>
      <c r="J5710" s="12">
        <v>40455</v>
      </c>
      <c r="K5710" s="4">
        <v>2783</v>
      </c>
      <c r="L5710" s="1" t="s">
        <v>146</v>
      </c>
      <c r="M5710" s="1" t="s">
        <v>132</v>
      </c>
      <c r="N5710" s="1" t="s">
        <v>196</v>
      </c>
      <c r="O5710" s="1" t="s">
        <v>93</v>
      </c>
      <c r="P5710">
        <v>60</v>
      </c>
      <c r="Q5710">
        <v>50000</v>
      </c>
      <c r="R5710">
        <v>286500</v>
      </c>
      <c r="S5710">
        <v>5.73</v>
      </c>
      <c r="T5710">
        <v>0.1</v>
      </c>
      <c r="U5710">
        <f t="shared" si="1732"/>
        <v>286500</v>
      </c>
      <c r="V5710">
        <f t="shared" si="1733"/>
        <v>3000000</v>
      </c>
      <c r="W5710" s="1" t="s">
        <v>204</v>
      </c>
      <c r="X5710" s="1" t="s">
        <v>1236</v>
      </c>
      <c r="Y5710" s="1" t="s">
        <v>205</v>
      </c>
      <c r="Z5710" s="3">
        <v>15015</v>
      </c>
      <c r="AA5710" s="4">
        <f t="shared" si="1737"/>
        <v>18105</v>
      </c>
      <c r="AB5710" s="4">
        <f t="shared" si="1738"/>
        <v>7732.1302059999998</v>
      </c>
      <c r="AC5710" s="4">
        <f t="shared" si="1739"/>
        <v>18105</v>
      </c>
      <c r="AD5710" s="4">
        <f t="shared" si="1740"/>
        <v>10956.816105574468</v>
      </c>
      <c r="AE5710" s="3" t="s">
        <v>2742</v>
      </c>
      <c r="AF5710" s="3">
        <v>18105</v>
      </c>
      <c r="AG5710" s="4">
        <f>AI5710</f>
        <v>18105</v>
      </c>
      <c r="AH5710" s="4">
        <v>82919</v>
      </c>
      <c r="AI5710">
        <f t="shared" si="1734"/>
        <v>18105</v>
      </c>
      <c r="AJ5710" t="s">
        <v>2742</v>
      </c>
      <c r="AK5710" s="2">
        <v>16594.87</v>
      </c>
      <c r="AL5710" s="2">
        <f>AN5710</f>
        <v>16594.87</v>
      </c>
      <c r="AM5710" s="4">
        <v>82919</v>
      </c>
      <c r="AN5710">
        <f>INDEX($AJ$2:$AJ$6811,MATCH(AM5710,$A$2:$A$6811,0))</f>
        <v>16594.87</v>
      </c>
      <c r="AP5710">
        <v>617.69000000000005</v>
      </c>
      <c r="AQ5710">
        <v>617.69000000000005</v>
      </c>
      <c r="AR5710" s="4">
        <v>30</v>
      </c>
      <c r="AS5710" s="4">
        <v>9</v>
      </c>
      <c r="AT5710" s="4">
        <v>2010</v>
      </c>
      <c r="AU5710" s="4">
        <v>4</v>
      </c>
      <c r="AV5710" s="4">
        <v>10</v>
      </c>
      <c r="AW5710" s="4">
        <v>2010</v>
      </c>
      <c r="AX5710" t="str">
        <f t="shared" si="1735"/>
        <v>Delay</v>
      </c>
      <c r="AY5710">
        <f t="shared" si="1736"/>
        <v>4</v>
      </c>
    </row>
    <row r="5711" spans="1:51" x14ac:dyDescent="0.2">
      <c r="A5711" s="3">
        <v>82919</v>
      </c>
      <c r="B5711" s="1" t="s">
        <v>463</v>
      </c>
      <c r="C5711" s="1" t="s">
        <v>73</v>
      </c>
      <c r="D5711" s="1" t="s">
        <v>130</v>
      </c>
      <c r="E5711" s="1" t="s">
        <v>101</v>
      </c>
      <c r="F5711" s="1" t="s">
        <v>101</v>
      </c>
      <c r="G5711" s="13" t="s">
        <v>837</v>
      </c>
      <c r="H5711" s="12">
        <v>40451</v>
      </c>
      <c r="I5711" s="12" t="s">
        <v>2741</v>
      </c>
      <c r="J5711" s="12">
        <v>40455</v>
      </c>
      <c r="K5711" s="4">
        <v>2781</v>
      </c>
      <c r="L5711" s="1" t="s">
        <v>146</v>
      </c>
      <c r="M5711" s="1" t="s">
        <v>132</v>
      </c>
      <c r="N5711" s="1" t="s">
        <v>206</v>
      </c>
      <c r="O5711" s="1" t="s">
        <v>93</v>
      </c>
      <c r="P5711">
        <v>60</v>
      </c>
      <c r="Q5711">
        <v>5900</v>
      </c>
      <c r="R5711">
        <v>19352</v>
      </c>
      <c r="S5711">
        <v>3.28</v>
      </c>
      <c r="T5711">
        <v>0.05</v>
      </c>
      <c r="U5711">
        <f t="shared" si="1732"/>
        <v>19352</v>
      </c>
      <c r="V5711">
        <f t="shared" si="1733"/>
        <v>354000</v>
      </c>
      <c r="W5711" s="1" t="s">
        <v>204</v>
      </c>
      <c r="X5711" s="1" t="s">
        <v>1236</v>
      </c>
      <c r="Y5711" s="1" t="s">
        <v>205</v>
      </c>
      <c r="Z5711" s="3">
        <v>15015</v>
      </c>
      <c r="AA5711" s="4">
        <f t="shared" si="1737"/>
        <v>18105</v>
      </c>
      <c r="AB5711" s="4">
        <f t="shared" si="1738"/>
        <v>2892.2522260000001</v>
      </c>
      <c r="AC5711" s="4">
        <f t="shared" si="1739"/>
        <v>18105</v>
      </c>
      <c r="AD5711" s="4">
        <f t="shared" si="1740"/>
        <v>9721</v>
      </c>
      <c r="AE5711" s="4">
        <v>18105</v>
      </c>
      <c r="AF5711" s="4">
        <v>18105</v>
      </c>
      <c r="AG5711" s="4">
        <f>AE5711</f>
        <v>18105</v>
      </c>
      <c r="AI5711" t="e">
        <f t="shared" si="1734"/>
        <v>#N/A</v>
      </c>
      <c r="AJ5711">
        <v>16594.87</v>
      </c>
      <c r="AK5711" s="2">
        <v>16594.87</v>
      </c>
      <c r="AL5711" s="2">
        <f>AJ5711</f>
        <v>16594.87</v>
      </c>
      <c r="AM5711" s="4"/>
      <c r="AN5711" t="e">
        <f>VLOOKUP([1]!Tabelle13[[#This Row],[Vlookup this ID for freight costs]],$AL$2:$AL$6811,2,FALSE)</f>
        <v>#REF!</v>
      </c>
      <c r="AP5711">
        <v>41.72</v>
      </c>
      <c r="AQ5711">
        <v>41.72</v>
      </c>
      <c r="AR5711" s="4">
        <v>30</v>
      </c>
      <c r="AS5711" s="4">
        <v>9</v>
      </c>
      <c r="AT5711" s="4">
        <v>2010</v>
      </c>
      <c r="AU5711" s="4">
        <v>4</v>
      </c>
      <c r="AV5711" s="4">
        <v>10</v>
      </c>
      <c r="AW5711" s="4">
        <v>2010</v>
      </c>
      <c r="AX5711" t="str">
        <f t="shared" si="1735"/>
        <v>Delay</v>
      </c>
      <c r="AY5711">
        <f t="shared" si="1736"/>
        <v>4</v>
      </c>
    </row>
    <row r="5712" spans="1:51" x14ac:dyDescent="0.2">
      <c r="A5712" s="3">
        <v>85709</v>
      </c>
      <c r="B5712" s="1" t="s">
        <v>463</v>
      </c>
      <c r="C5712" s="1" t="s">
        <v>73</v>
      </c>
      <c r="D5712" s="1" t="s">
        <v>130</v>
      </c>
      <c r="E5712" s="1" t="s">
        <v>101</v>
      </c>
      <c r="F5712" s="1" t="s">
        <v>101</v>
      </c>
      <c r="G5712" s="13" t="s">
        <v>837</v>
      </c>
      <c r="H5712" s="12">
        <v>40451</v>
      </c>
      <c r="I5712" s="12" t="s">
        <v>2741</v>
      </c>
      <c r="J5712" s="12">
        <v>40455</v>
      </c>
      <c r="K5712" s="4">
        <v>2784</v>
      </c>
      <c r="L5712" s="1" t="s">
        <v>146</v>
      </c>
      <c r="M5712" s="1" t="s">
        <v>132</v>
      </c>
      <c r="N5712" s="1" t="s">
        <v>167</v>
      </c>
      <c r="O5712" s="1" t="s">
        <v>93</v>
      </c>
      <c r="P5712">
        <v>30</v>
      </c>
      <c r="Q5712">
        <v>5900</v>
      </c>
      <c r="R5712">
        <v>25606</v>
      </c>
      <c r="S5712">
        <v>4.34</v>
      </c>
      <c r="T5712">
        <v>0.14000000000000001</v>
      </c>
      <c r="U5712">
        <f t="shared" si="1732"/>
        <v>25606</v>
      </c>
      <c r="V5712">
        <f t="shared" si="1733"/>
        <v>177000</v>
      </c>
      <c r="W5712" s="1" t="s">
        <v>155</v>
      </c>
      <c r="X5712" s="1" t="s">
        <v>1236</v>
      </c>
      <c r="Y5712" s="1" t="s">
        <v>156</v>
      </c>
      <c r="Z5712" s="3">
        <v>14969</v>
      </c>
      <c r="AA5712" s="4">
        <f t="shared" si="1737"/>
        <v>18105</v>
      </c>
      <c r="AB5712" s="4">
        <f t="shared" si="1738"/>
        <v>2892.2522260000001</v>
      </c>
      <c r="AC5712" s="4">
        <f t="shared" si="1739"/>
        <v>18105</v>
      </c>
      <c r="AD5712" s="4">
        <f t="shared" si="1740"/>
        <v>8941.6</v>
      </c>
      <c r="AE5712" s="3" t="s">
        <v>2742</v>
      </c>
      <c r="AF5712" s="3">
        <v>18105</v>
      </c>
      <c r="AG5712" s="4">
        <f>AI5712</f>
        <v>18105</v>
      </c>
      <c r="AH5712" s="4">
        <v>82919</v>
      </c>
      <c r="AI5712">
        <f t="shared" si="1734"/>
        <v>18105</v>
      </c>
      <c r="AJ5712" t="s">
        <v>2742</v>
      </c>
      <c r="AK5712" s="2">
        <v>16594.87</v>
      </c>
      <c r="AL5712" s="2">
        <f>AN5712</f>
        <v>16594.87</v>
      </c>
      <c r="AM5712" s="4">
        <v>82919</v>
      </c>
      <c r="AN5712">
        <f>INDEX($AJ$2:$AJ$6811,MATCH(AM5712,$A$2:$A$6811,0))</f>
        <v>16594.87</v>
      </c>
      <c r="AP5712">
        <v>55.21</v>
      </c>
      <c r="AQ5712">
        <v>55.21</v>
      </c>
      <c r="AR5712" s="4">
        <v>30</v>
      </c>
      <c r="AS5712" s="4">
        <v>9</v>
      </c>
      <c r="AT5712" s="4">
        <v>2010</v>
      </c>
      <c r="AU5712" s="4">
        <v>4</v>
      </c>
      <c r="AV5712" s="4">
        <v>10</v>
      </c>
      <c r="AW5712" s="4">
        <v>2010</v>
      </c>
      <c r="AX5712" t="str">
        <f t="shared" si="1735"/>
        <v>Delay</v>
      </c>
      <c r="AY5712">
        <f t="shared" si="1736"/>
        <v>4</v>
      </c>
    </row>
    <row r="5713" spans="1:51" x14ac:dyDescent="0.2">
      <c r="A5713" s="3">
        <v>85051</v>
      </c>
      <c r="B5713" s="1" t="s">
        <v>50</v>
      </c>
      <c r="C5713" s="1" t="s">
        <v>51</v>
      </c>
      <c r="D5713" s="1" t="s">
        <v>130</v>
      </c>
      <c r="E5713" s="1" t="s">
        <v>101</v>
      </c>
      <c r="F5713" s="1" t="s">
        <v>101</v>
      </c>
      <c r="G5713" s="13" t="s">
        <v>2743</v>
      </c>
      <c r="H5713" s="12">
        <v>42299</v>
      </c>
      <c r="I5713" s="12" t="s">
        <v>2167</v>
      </c>
      <c r="J5713" s="12">
        <v>42250</v>
      </c>
      <c r="K5713" s="4">
        <v>6804</v>
      </c>
      <c r="L5713" s="1" t="s">
        <v>146</v>
      </c>
      <c r="M5713" s="1" t="s">
        <v>132</v>
      </c>
      <c r="N5713" s="1" t="s">
        <v>1524</v>
      </c>
      <c r="O5713" s="1" t="s">
        <v>93</v>
      </c>
      <c r="P5713">
        <v>30</v>
      </c>
      <c r="Q5713">
        <v>134500</v>
      </c>
      <c r="R5713">
        <v>1343655</v>
      </c>
      <c r="S5713">
        <v>9.99</v>
      </c>
      <c r="T5713">
        <v>0.33</v>
      </c>
      <c r="U5713">
        <f t="shared" si="1732"/>
        <v>1343655</v>
      </c>
      <c r="V5713">
        <f t="shared" si="1733"/>
        <v>4035000</v>
      </c>
      <c r="W5713" s="1" t="s">
        <v>2744</v>
      </c>
      <c r="X5713" s="1" t="s">
        <v>1236</v>
      </c>
      <c r="Y5713" s="1" t="s">
        <v>161</v>
      </c>
      <c r="Z5713" s="3">
        <v>14186</v>
      </c>
      <c r="AA5713" s="4">
        <f t="shared" si="1737"/>
        <v>18177</v>
      </c>
      <c r="AB5713" s="4">
        <f t="shared" si="1738"/>
        <v>17005.819306000001</v>
      </c>
      <c r="AC5713" s="4">
        <f t="shared" si="1739"/>
        <v>18177</v>
      </c>
      <c r="AD5713" s="4">
        <f t="shared" si="1740"/>
        <v>18177</v>
      </c>
      <c r="AE5713" s="4">
        <v>18177</v>
      </c>
      <c r="AF5713" s="4">
        <v>18177</v>
      </c>
      <c r="AG5713" s="4">
        <f>AE5713</f>
        <v>18177</v>
      </c>
      <c r="AI5713" t="e">
        <f t="shared" si="1734"/>
        <v>#N/A</v>
      </c>
      <c r="AJ5713" t="s">
        <v>81</v>
      </c>
      <c r="AK5713" s="2"/>
      <c r="AL5713" s="2" t="str">
        <f>AJ5713</f>
        <v>Freight Included in Commodity Cost</v>
      </c>
      <c r="AM5713" s="4"/>
      <c r="AN5713" t="e">
        <f>VLOOKUP([1]!Tabelle13[[#This Row],[Vlookup this ID for freight costs]],$AL$2:$AL$6811,2,FALSE)</f>
        <v>#REF!</v>
      </c>
      <c r="AP5713">
        <v>1581.48</v>
      </c>
      <c r="AQ5713">
        <v>1581.48</v>
      </c>
      <c r="AR5713" s="4">
        <v>22</v>
      </c>
      <c r="AS5713" s="4">
        <v>10</v>
      </c>
      <c r="AT5713" s="4">
        <v>2015</v>
      </c>
      <c r="AU5713" s="4">
        <v>3</v>
      </c>
      <c r="AV5713" s="4">
        <v>9</v>
      </c>
      <c r="AW5713" s="4">
        <v>2015</v>
      </c>
      <c r="AX5713" t="str">
        <f t="shared" si="1735"/>
        <v>No Delay</v>
      </c>
      <c r="AY5713">
        <f t="shared" si="1736"/>
        <v>0</v>
      </c>
    </row>
    <row r="5714" spans="1:51" x14ac:dyDescent="0.2">
      <c r="A5714" s="3">
        <v>82507</v>
      </c>
      <c r="B5714" s="1" t="s">
        <v>215</v>
      </c>
      <c r="C5714" s="1" t="s">
        <v>89</v>
      </c>
      <c r="D5714" s="1" t="s">
        <v>130</v>
      </c>
      <c r="E5714" s="1" t="s">
        <v>101</v>
      </c>
      <c r="F5714" s="1" t="s">
        <v>101</v>
      </c>
      <c r="G5714" s="13" t="s">
        <v>2745</v>
      </c>
      <c r="H5714" s="12">
        <v>41226</v>
      </c>
      <c r="I5714" s="12" t="s">
        <v>964</v>
      </c>
      <c r="J5714" s="12">
        <v>41157</v>
      </c>
      <c r="K5714" s="4">
        <v>4149</v>
      </c>
      <c r="L5714" s="1" t="s">
        <v>146</v>
      </c>
      <c r="M5714" s="1" t="s">
        <v>132</v>
      </c>
      <c r="N5714" s="1" t="s">
        <v>275</v>
      </c>
      <c r="O5714" s="1" t="s">
        <v>93</v>
      </c>
      <c r="P5714">
        <v>60</v>
      </c>
      <c r="Q5714">
        <v>84900</v>
      </c>
      <c r="R5714">
        <v>660522</v>
      </c>
      <c r="S5714">
        <v>7.78</v>
      </c>
      <c r="T5714">
        <v>0.13</v>
      </c>
      <c r="U5714">
        <f t="shared" si="1732"/>
        <v>660522</v>
      </c>
      <c r="V5714">
        <f t="shared" si="1733"/>
        <v>5094000</v>
      </c>
      <c r="W5714" s="1" t="s">
        <v>160</v>
      </c>
      <c r="X5714" s="1" t="s">
        <v>1236</v>
      </c>
      <c r="Y5714" s="1" t="s">
        <v>161</v>
      </c>
      <c r="Z5714" s="3">
        <v>12573</v>
      </c>
      <c r="AA5714" s="4">
        <f t="shared" si="1737"/>
        <v>18204</v>
      </c>
      <c r="AB5714" s="4">
        <f t="shared" si="1738"/>
        <v>11562.328426000002</v>
      </c>
      <c r="AC5714" s="4">
        <f t="shared" si="1739"/>
        <v>18204</v>
      </c>
      <c r="AD5714" s="4">
        <f t="shared" si="1740"/>
        <v>18204</v>
      </c>
      <c r="AE5714" s="4">
        <v>18204</v>
      </c>
      <c r="AF5714" s="4">
        <v>18204</v>
      </c>
      <c r="AG5714" s="4">
        <f>AE5714</f>
        <v>18204</v>
      </c>
      <c r="AI5714" t="e">
        <f t="shared" si="1734"/>
        <v>#N/A</v>
      </c>
      <c r="AJ5714">
        <v>36194.839999999997</v>
      </c>
      <c r="AK5714" s="2">
        <v>36194.839999999997</v>
      </c>
      <c r="AL5714" s="2">
        <f>AJ5714</f>
        <v>36194.839999999997</v>
      </c>
      <c r="AM5714" s="4"/>
      <c r="AN5714" t="e">
        <f>VLOOKUP([1]!Tabelle13[[#This Row],[Vlookup this ID for freight costs]],$AL$2:$AL$6811,2,FALSE)</f>
        <v>#REF!</v>
      </c>
      <c r="AP5714">
        <v>926.05</v>
      </c>
      <c r="AQ5714">
        <v>926.05</v>
      </c>
      <c r="AR5714" s="4">
        <v>13</v>
      </c>
      <c r="AS5714" s="4">
        <v>11</v>
      </c>
      <c r="AT5714" s="4">
        <v>2012</v>
      </c>
      <c r="AU5714" s="4">
        <v>5</v>
      </c>
      <c r="AV5714" s="4">
        <v>9</v>
      </c>
      <c r="AW5714" s="4">
        <v>2012</v>
      </c>
      <c r="AX5714" t="str">
        <f t="shared" si="1735"/>
        <v>No Delay</v>
      </c>
      <c r="AY5714">
        <f t="shared" si="1736"/>
        <v>0</v>
      </c>
    </row>
    <row r="5715" spans="1:51" x14ac:dyDescent="0.2">
      <c r="A5715" s="3">
        <v>83074</v>
      </c>
      <c r="B5715" s="1" t="s">
        <v>215</v>
      </c>
      <c r="C5715" s="1" t="s">
        <v>89</v>
      </c>
      <c r="D5715" s="1" t="s">
        <v>130</v>
      </c>
      <c r="E5715" s="1" t="s">
        <v>101</v>
      </c>
      <c r="F5715" s="1" t="s">
        <v>101</v>
      </c>
      <c r="G5715" s="13" t="s">
        <v>2745</v>
      </c>
      <c r="H5715" s="12">
        <v>41226</v>
      </c>
      <c r="I5715" s="12" t="s">
        <v>964</v>
      </c>
      <c r="J5715" s="12">
        <v>41157</v>
      </c>
      <c r="K5715" s="4">
        <v>4150</v>
      </c>
      <c r="L5715" s="1" t="s">
        <v>146</v>
      </c>
      <c r="M5715" s="1" t="s">
        <v>132</v>
      </c>
      <c r="N5715" s="1" t="s">
        <v>154</v>
      </c>
      <c r="O5715" s="1" t="s">
        <v>93</v>
      </c>
      <c r="P5715">
        <v>60</v>
      </c>
      <c r="Q5715">
        <v>75024</v>
      </c>
      <c r="R5715">
        <v>735985.44</v>
      </c>
      <c r="S5715">
        <v>9.81</v>
      </c>
      <c r="T5715">
        <v>0.16</v>
      </c>
      <c r="U5715">
        <f t="shared" si="1732"/>
        <v>735985.44000000006</v>
      </c>
      <c r="V5715">
        <f t="shared" si="1733"/>
        <v>4501440</v>
      </c>
      <c r="W5715" s="1" t="s">
        <v>179</v>
      </c>
      <c r="X5715" s="1" t="s">
        <v>1236</v>
      </c>
      <c r="Y5715" s="1" t="s">
        <v>156</v>
      </c>
      <c r="Z5715" s="3">
        <v>13090</v>
      </c>
      <c r="AA5715" s="4">
        <f t="shared" si="1737"/>
        <v>18204</v>
      </c>
      <c r="AB5715" s="4">
        <f t="shared" si="1738"/>
        <v>10478.459153200001</v>
      </c>
      <c r="AC5715" s="4">
        <f t="shared" si="1739"/>
        <v>18204</v>
      </c>
      <c r="AD5715" s="4">
        <f t="shared" si="1740"/>
        <v>18204</v>
      </c>
      <c r="AE5715" s="3" t="s">
        <v>2746</v>
      </c>
      <c r="AF5715" s="3">
        <v>18204</v>
      </c>
      <c r="AG5715" s="4">
        <f>AI5715</f>
        <v>18204</v>
      </c>
      <c r="AH5715" s="4">
        <v>82507</v>
      </c>
      <c r="AI5715">
        <f t="shared" si="1734"/>
        <v>18204</v>
      </c>
      <c r="AJ5715" t="s">
        <v>2746</v>
      </c>
      <c r="AK5715" s="2">
        <v>36194.839999999997</v>
      </c>
      <c r="AL5715" s="2">
        <f>AN5715</f>
        <v>36194.839999999997</v>
      </c>
      <c r="AM5715" s="4">
        <v>82507</v>
      </c>
      <c r="AN5715">
        <f>INDEX($AJ$2:$AJ$6811,MATCH(AM5715,$A$2:$A$6811,0))</f>
        <v>36194.839999999997</v>
      </c>
      <c r="AP5715">
        <v>1031.8499999999999</v>
      </c>
      <c r="AQ5715">
        <v>1031.8499999999999</v>
      </c>
      <c r="AR5715" s="4">
        <v>13</v>
      </c>
      <c r="AS5715" s="4">
        <v>11</v>
      </c>
      <c r="AT5715" s="4">
        <v>2012</v>
      </c>
      <c r="AU5715" s="4">
        <v>5</v>
      </c>
      <c r="AV5715" s="4">
        <v>9</v>
      </c>
      <c r="AW5715" s="4">
        <v>2012</v>
      </c>
      <c r="AX5715" t="str">
        <f t="shared" si="1735"/>
        <v>No Delay</v>
      </c>
      <c r="AY5715">
        <f t="shared" si="1736"/>
        <v>0</v>
      </c>
    </row>
    <row r="5716" spans="1:51" x14ac:dyDescent="0.2">
      <c r="A5716" s="3">
        <v>85301</v>
      </c>
      <c r="B5716" s="1" t="s">
        <v>215</v>
      </c>
      <c r="C5716" s="1" t="s">
        <v>89</v>
      </c>
      <c r="D5716" s="1" t="s">
        <v>130</v>
      </c>
      <c r="E5716" s="1" t="s">
        <v>101</v>
      </c>
      <c r="F5716" s="1" t="s">
        <v>101</v>
      </c>
      <c r="G5716" s="13" t="s">
        <v>2745</v>
      </c>
      <c r="H5716" s="12">
        <v>41226</v>
      </c>
      <c r="I5716" s="12" t="s">
        <v>964</v>
      </c>
      <c r="J5716" s="12">
        <v>41157</v>
      </c>
      <c r="K5716" s="4">
        <v>4151</v>
      </c>
      <c r="L5716" s="1" t="s">
        <v>146</v>
      </c>
      <c r="M5716" s="1" t="s">
        <v>132</v>
      </c>
      <c r="N5716" s="1" t="s">
        <v>218</v>
      </c>
      <c r="O5716" s="1" t="s">
        <v>93</v>
      </c>
      <c r="P5716">
        <v>90</v>
      </c>
      <c r="Q5716">
        <v>3400</v>
      </c>
      <c r="R5716">
        <v>28084</v>
      </c>
      <c r="S5716">
        <v>8.26</v>
      </c>
      <c r="T5716">
        <v>0.09</v>
      </c>
      <c r="U5716">
        <f t="shared" si="1732"/>
        <v>28084</v>
      </c>
      <c r="V5716">
        <f t="shared" si="1733"/>
        <v>306000</v>
      </c>
      <c r="W5716" s="1" t="s">
        <v>155</v>
      </c>
      <c r="X5716" s="1" t="s">
        <v>1236</v>
      </c>
      <c r="Y5716" s="1" t="s">
        <v>156</v>
      </c>
      <c r="Z5716" s="3">
        <v>13090</v>
      </c>
      <c r="AA5716" s="4">
        <f t="shared" si="1737"/>
        <v>18204</v>
      </c>
      <c r="AB5716" s="4">
        <f t="shared" si="1738"/>
        <v>2617.8827259999998</v>
      </c>
      <c r="AC5716" s="4">
        <f t="shared" si="1739"/>
        <v>18204</v>
      </c>
      <c r="AD5716" s="4">
        <f t="shared" si="1740"/>
        <v>18204</v>
      </c>
      <c r="AE5716" s="3" t="s">
        <v>2746</v>
      </c>
      <c r="AF5716" s="3">
        <v>18204</v>
      </c>
      <c r="AG5716" s="4">
        <f>AI5716</f>
        <v>18204</v>
      </c>
      <c r="AH5716" s="4">
        <v>82507</v>
      </c>
      <c r="AI5716">
        <f t="shared" si="1734"/>
        <v>18204</v>
      </c>
      <c r="AJ5716" t="s">
        <v>2746</v>
      </c>
      <c r="AK5716" s="2">
        <v>36194.839999999997</v>
      </c>
      <c r="AL5716" s="2">
        <f>AN5716</f>
        <v>36194.839999999997</v>
      </c>
      <c r="AM5716" s="4">
        <v>82507</v>
      </c>
      <c r="AN5716">
        <f>INDEX($AJ$2:$AJ$6811,MATCH(AM5716,$A$2:$A$6811,0))</f>
        <v>36194.839999999997</v>
      </c>
      <c r="AP5716">
        <v>39.369999999999997</v>
      </c>
      <c r="AQ5716">
        <v>39.369999999999997</v>
      </c>
      <c r="AR5716" s="4">
        <v>13</v>
      </c>
      <c r="AS5716" s="4">
        <v>11</v>
      </c>
      <c r="AT5716" s="4">
        <v>2012</v>
      </c>
      <c r="AU5716" s="4">
        <v>5</v>
      </c>
      <c r="AV5716" s="4">
        <v>9</v>
      </c>
      <c r="AW5716" s="4">
        <v>2012</v>
      </c>
      <c r="AX5716" t="str">
        <f t="shared" si="1735"/>
        <v>No Delay</v>
      </c>
      <c r="AY5716">
        <f t="shared" si="1736"/>
        <v>0</v>
      </c>
    </row>
    <row r="5717" spans="1:51" x14ac:dyDescent="0.2">
      <c r="A5717" s="3">
        <v>83640</v>
      </c>
      <c r="B5717" s="1" t="s">
        <v>151</v>
      </c>
      <c r="C5717" s="1" t="s">
        <v>65</v>
      </c>
      <c r="D5717" s="1" t="s">
        <v>130</v>
      </c>
      <c r="E5717" s="1" t="s">
        <v>53</v>
      </c>
      <c r="F5717" s="1" t="s">
        <v>53</v>
      </c>
      <c r="G5717" s="13" t="s">
        <v>1324</v>
      </c>
      <c r="H5717" s="12">
        <v>41247</v>
      </c>
      <c r="I5717" s="12" t="s">
        <v>1324</v>
      </c>
      <c r="J5717" s="12">
        <v>41247</v>
      </c>
      <c r="K5717" s="4">
        <v>4328</v>
      </c>
      <c r="L5717" s="1" t="s">
        <v>146</v>
      </c>
      <c r="M5717" s="1" t="s">
        <v>132</v>
      </c>
      <c r="N5717" s="1" t="s">
        <v>275</v>
      </c>
      <c r="O5717" s="1" t="s">
        <v>93</v>
      </c>
      <c r="P5717">
        <v>60</v>
      </c>
      <c r="Q5717">
        <v>187168</v>
      </c>
      <c r="R5717">
        <v>1444936.96</v>
      </c>
      <c r="S5717">
        <v>7.72</v>
      </c>
      <c r="T5717">
        <v>0.13</v>
      </c>
      <c r="U5717">
        <f t="shared" si="1732"/>
        <v>1444936.96</v>
      </c>
      <c r="V5717">
        <f t="shared" si="1733"/>
        <v>11230080</v>
      </c>
      <c r="W5717" s="1" t="s">
        <v>155</v>
      </c>
      <c r="X5717" s="1" t="s">
        <v>1236</v>
      </c>
      <c r="Y5717" s="1" t="s">
        <v>156</v>
      </c>
      <c r="Z5717" s="3">
        <v>7726</v>
      </c>
      <c r="AA5717" s="4">
        <f t="shared" si="1737"/>
        <v>18234</v>
      </c>
      <c r="AB5717" s="4">
        <f t="shared" si="1738"/>
        <v>22786.016436400001</v>
      </c>
      <c r="AC5717" s="4">
        <f t="shared" si="1739"/>
        <v>18234</v>
      </c>
      <c r="AD5717" s="4">
        <f t="shared" si="1740"/>
        <v>18234</v>
      </c>
      <c r="AE5717" s="4">
        <v>18234</v>
      </c>
      <c r="AF5717" s="4">
        <v>18234</v>
      </c>
      <c r="AG5717" s="4">
        <f>AE5717</f>
        <v>18234</v>
      </c>
      <c r="AI5717" t="e">
        <f t="shared" si="1734"/>
        <v>#N/A</v>
      </c>
      <c r="AJ5717">
        <v>51090</v>
      </c>
      <c r="AK5717" s="2">
        <v>51090</v>
      </c>
      <c r="AL5717" s="2">
        <f>AJ5717</f>
        <v>51090</v>
      </c>
      <c r="AM5717" s="4"/>
      <c r="AN5717" t="e">
        <f>VLOOKUP([1]!Tabelle13[[#This Row],[Vlookup this ID for freight costs]],$AL$2:$AL$6811,2,FALSE)</f>
        <v>#REF!</v>
      </c>
      <c r="AP5717">
        <v>2025.8</v>
      </c>
      <c r="AQ5717">
        <v>2025.8</v>
      </c>
      <c r="AR5717" s="4">
        <v>4</v>
      </c>
      <c r="AS5717" s="4">
        <v>12</v>
      </c>
      <c r="AT5717" s="4">
        <v>2012</v>
      </c>
      <c r="AU5717" s="4">
        <v>4</v>
      </c>
      <c r="AV5717" s="4">
        <v>12</v>
      </c>
      <c r="AW5717" s="4">
        <v>2012</v>
      </c>
      <c r="AX5717" t="str">
        <f t="shared" si="1735"/>
        <v>No Delay</v>
      </c>
      <c r="AY5717">
        <f t="shared" si="1736"/>
        <v>0</v>
      </c>
    </row>
    <row r="5718" spans="1:51" x14ac:dyDescent="0.2">
      <c r="A5718" s="3">
        <v>65717</v>
      </c>
      <c r="B5718" s="1" t="s">
        <v>168</v>
      </c>
      <c r="C5718" s="1" t="s">
        <v>150</v>
      </c>
      <c r="D5718" s="1" t="s">
        <v>100</v>
      </c>
      <c r="E5718" s="1" t="s">
        <v>253</v>
      </c>
      <c r="F5718" s="1" t="s">
        <v>253</v>
      </c>
      <c r="G5718" s="13" t="s">
        <v>2296</v>
      </c>
      <c r="H5718" s="12">
        <v>40935</v>
      </c>
      <c r="I5718" s="12" t="s">
        <v>2296</v>
      </c>
      <c r="J5718" s="12">
        <v>40935</v>
      </c>
      <c r="K5718" s="4">
        <v>3711</v>
      </c>
      <c r="L5718" s="1" t="s">
        <v>146</v>
      </c>
      <c r="M5718" s="1" t="s">
        <v>672</v>
      </c>
      <c r="N5718" s="1" t="s">
        <v>778</v>
      </c>
      <c r="O5718" s="1" t="s">
        <v>93</v>
      </c>
      <c r="P5718">
        <v>240</v>
      </c>
      <c r="Q5718">
        <v>50000</v>
      </c>
      <c r="R5718">
        <v>103000</v>
      </c>
      <c r="S5718">
        <v>2.06</v>
      </c>
      <c r="T5718">
        <v>0.01</v>
      </c>
      <c r="U5718">
        <f t="shared" si="1732"/>
        <v>103000</v>
      </c>
      <c r="V5718">
        <f t="shared" si="1733"/>
        <v>12000000</v>
      </c>
      <c r="W5718" s="1" t="s">
        <v>204</v>
      </c>
      <c r="X5718" s="1" t="s">
        <v>1236</v>
      </c>
      <c r="Y5718" s="1" t="s">
        <v>205</v>
      </c>
      <c r="Z5718" s="3">
        <v>16682</v>
      </c>
      <c r="AA5718" s="4">
        <f t="shared" si="1737"/>
        <v>18417</v>
      </c>
      <c r="AB5718" s="4">
        <f t="shared" si="1738"/>
        <v>7732.1302059999998</v>
      </c>
      <c r="AC5718" s="4">
        <f t="shared" si="1739"/>
        <v>18417</v>
      </c>
      <c r="AD5718" s="4">
        <f t="shared" si="1740"/>
        <v>35199.032451090912</v>
      </c>
      <c r="AE5718" s="4">
        <v>18417</v>
      </c>
      <c r="AF5718" s="4">
        <v>18417</v>
      </c>
      <c r="AG5718" s="4">
        <f>AE5718</f>
        <v>18417</v>
      </c>
      <c r="AI5718" t="e">
        <f t="shared" si="1734"/>
        <v>#N/A</v>
      </c>
      <c r="AJ5718">
        <v>11534.48</v>
      </c>
      <c r="AK5718" s="2">
        <v>11534.48</v>
      </c>
      <c r="AL5718" s="2">
        <f>AJ5718</f>
        <v>11534.48</v>
      </c>
      <c r="AM5718" s="4"/>
      <c r="AN5718" t="e">
        <f>VLOOKUP([1]!Tabelle13[[#This Row],[Vlookup this ID for freight costs]],$AL$2:$AL$6811,2,FALSE)</f>
        <v>#REF!</v>
      </c>
      <c r="AP5718">
        <v>169.95</v>
      </c>
      <c r="AQ5718">
        <v>169.95</v>
      </c>
      <c r="AR5718" s="4">
        <v>27</v>
      </c>
      <c r="AS5718" s="4">
        <v>1</v>
      </c>
      <c r="AT5718" s="4">
        <v>2012</v>
      </c>
      <c r="AU5718" s="4">
        <v>27</v>
      </c>
      <c r="AV5718" s="4">
        <v>1</v>
      </c>
      <c r="AW5718" s="4">
        <v>2012</v>
      </c>
      <c r="AX5718" t="str">
        <f t="shared" si="1735"/>
        <v>No Delay</v>
      </c>
      <c r="AY5718">
        <f t="shared" si="1736"/>
        <v>0</v>
      </c>
    </row>
    <row r="5719" spans="1:51" x14ac:dyDescent="0.2">
      <c r="A5719" s="3">
        <v>73326</v>
      </c>
      <c r="B5719" s="1" t="s">
        <v>168</v>
      </c>
      <c r="C5719" s="1" t="s">
        <v>150</v>
      </c>
      <c r="D5719" s="1" t="s">
        <v>100</v>
      </c>
      <c r="E5719" s="1" t="s">
        <v>253</v>
      </c>
      <c r="F5719" s="1" t="s">
        <v>253</v>
      </c>
      <c r="G5719" s="13" t="s">
        <v>2747</v>
      </c>
      <c r="H5719" s="12">
        <v>40872</v>
      </c>
      <c r="I5719" s="12" t="s">
        <v>2747</v>
      </c>
      <c r="J5719" s="12">
        <v>40872</v>
      </c>
      <c r="K5719" s="4">
        <v>3593</v>
      </c>
      <c r="L5719" s="1" t="s">
        <v>146</v>
      </c>
      <c r="M5719" s="1" t="s">
        <v>672</v>
      </c>
      <c r="N5719" s="1" t="s">
        <v>778</v>
      </c>
      <c r="O5719" s="1" t="s">
        <v>93</v>
      </c>
      <c r="P5719">
        <v>240</v>
      </c>
      <c r="Q5719">
        <v>50000</v>
      </c>
      <c r="R5719">
        <v>103000</v>
      </c>
      <c r="S5719">
        <v>2.06</v>
      </c>
      <c r="T5719">
        <v>0.01</v>
      </c>
      <c r="U5719">
        <f t="shared" si="1732"/>
        <v>103000</v>
      </c>
      <c r="V5719">
        <f t="shared" si="1733"/>
        <v>12000000</v>
      </c>
      <c r="W5719" s="1" t="s">
        <v>204</v>
      </c>
      <c r="X5719" s="1" t="s">
        <v>1236</v>
      </c>
      <c r="Y5719" s="1" t="s">
        <v>205</v>
      </c>
      <c r="Z5719" s="3">
        <v>16682</v>
      </c>
      <c r="AA5719" s="4">
        <f t="shared" si="1737"/>
        <v>18462</v>
      </c>
      <c r="AB5719" s="4">
        <f t="shared" si="1738"/>
        <v>7732.1302059999998</v>
      </c>
      <c r="AC5719" s="4">
        <f t="shared" si="1739"/>
        <v>18462</v>
      </c>
      <c r="AD5719" s="4">
        <f t="shared" si="1740"/>
        <v>35199.032451090912</v>
      </c>
      <c r="AE5719" s="4">
        <v>18462</v>
      </c>
      <c r="AF5719" s="4">
        <v>18462</v>
      </c>
      <c r="AG5719" s="4">
        <f>AE5719</f>
        <v>18462</v>
      </c>
      <c r="AI5719" t="e">
        <f t="shared" si="1734"/>
        <v>#N/A</v>
      </c>
      <c r="AJ5719">
        <v>22647.81</v>
      </c>
      <c r="AK5719" s="2">
        <v>22647.81</v>
      </c>
      <c r="AL5719" s="2">
        <f>AJ5719</f>
        <v>22647.81</v>
      </c>
      <c r="AM5719" s="4"/>
      <c r="AN5719" t="e">
        <f>VLOOKUP([1]!Tabelle13[[#This Row],[Vlookup this ID for freight costs]],$AL$2:$AL$6811,2,FALSE)</f>
        <v>#REF!</v>
      </c>
      <c r="AP5719">
        <v>169.95</v>
      </c>
      <c r="AQ5719">
        <v>169.95</v>
      </c>
      <c r="AR5719" s="4">
        <v>25</v>
      </c>
      <c r="AS5719" s="4">
        <v>11</v>
      </c>
      <c r="AT5719" s="4">
        <v>2011</v>
      </c>
      <c r="AU5719" s="4">
        <v>25</v>
      </c>
      <c r="AV5719" s="4">
        <v>11</v>
      </c>
      <c r="AW5719" s="4">
        <v>2011</v>
      </c>
      <c r="AX5719" t="str">
        <f t="shared" si="1735"/>
        <v>No Delay</v>
      </c>
      <c r="AY5719">
        <f t="shared" si="1736"/>
        <v>0</v>
      </c>
    </row>
    <row r="5720" spans="1:51" x14ac:dyDescent="0.2">
      <c r="A5720" s="3">
        <v>78698</v>
      </c>
      <c r="B5720" s="1" t="s">
        <v>168</v>
      </c>
      <c r="C5720" s="1" t="s">
        <v>150</v>
      </c>
      <c r="D5720" s="1" t="s">
        <v>100</v>
      </c>
      <c r="E5720" s="1" t="s">
        <v>253</v>
      </c>
      <c r="F5720" s="1" t="s">
        <v>253</v>
      </c>
      <c r="G5720" s="13" t="s">
        <v>2747</v>
      </c>
      <c r="H5720" s="12">
        <v>40872</v>
      </c>
      <c r="I5720" s="12" t="s">
        <v>2747</v>
      </c>
      <c r="J5720" s="12">
        <v>40872</v>
      </c>
      <c r="K5720" s="4">
        <v>3594</v>
      </c>
      <c r="L5720" s="1" t="s">
        <v>146</v>
      </c>
      <c r="M5720" s="1" t="s">
        <v>672</v>
      </c>
      <c r="N5720" s="1" t="s">
        <v>778</v>
      </c>
      <c r="O5720" s="1" t="s">
        <v>93</v>
      </c>
      <c r="P5720">
        <v>240</v>
      </c>
      <c r="Q5720">
        <v>50000</v>
      </c>
      <c r="R5720">
        <v>103000</v>
      </c>
      <c r="S5720">
        <v>2.06</v>
      </c>
      <c r="T5720">
        <v>0.01</v>
      </c>
      <c r="U5720">
        <f t="shared" si="1732"/>
        <v>103000</v>
      </c>
      <c r="V5720">
        <f t="shared" si="1733"/>
        <v>12000000</v>
      </c>
      <c r="W5720" s="1" t="s">
        <v>204</v>
      </c>
      <c r="X5720" s="1" t="s">
        <v>1236</v>
      </c>
      <c r="Y5720" s="1" t="s">
        <v>205</v>
      </c>
      <c r="Z5720" s="3">
        <v>16682</v>
      </c>
      <c r="AA5720" s="4">
        <f t="shared" si="1737"/>
        <v>18467</v>
      </c>
      <c r="AB5720" s="4">
        <f t="shared" si="1738"/>
        <v>7732.1302059999998</v>
      </c>
      <c r="AC5720" s="4">
        <f t="shared" si="1739"/>
        <v>18467</v>
      </c>
      <c r="AD5720" s="4">
        <f t="shared" si="1740"/>
        <v>35199.032451090912</v>
      </c>
      <c r="AE5720" s="4">
        <v>18467</v>
      </c>
      <c r="AF5720" s="4">
        <v>18467</v>
      </c>
      <c r="AG5720" s="4">
        <f>AE5720</f>
        <v>18467</v>
      </c>
      <c r="AI5720" t="e">
        <f t="shared" si="1734"/>
        <v>#N/A</v>
      </c>
      <c r="AJ5720">
        <v>6617.84</v>
      </c>
      <c r="AK5720" s="2">
        <v>6617.84</v>
      </c>
      <c r="AL5720" s="2">
        <f>AJ5720</f>
        <v>6617.84</v>
      </c>
      <c r="AM5720" s="4"/>
      <c r="AN5720" t="e">
        <f>VLOOKUP([1]!Tabelle13[[#This Row],[Vlookup this ID for freight costs]],$AL$2:$AL$6811,2,FALSE)</f>
        <v>#REF!</v>
      </c>
      <c r="AP5720">
        <v>169.95</v>
      </c>
      <c r="AQ5720">
        <v>169.95</v>
      </c>
      <c r="AR5720" s="4">
        <v>25</v>
      </c>
      <c r="AS5720" s="4">
        <v>11</v>
      </c>
      <c r="AT5720" s="4">
        <v>2011</v>
      </c>
      <c r="AU5720" s="4">
        <v>25</v>
      </c>
      <c r="AV5720" s="4">
        <v>11</v>
      </c>
      <c r="AW5720" s="4">
        <v>2011</v>
      </c>
      <c r="AX5720" t="str">
        <f t="shared" si="1735"/>
        <v>No Delay</v>
      </c>
      <c r="AY5720">
        <f t="shared" si="1736"/>
        <v>0</v>
      </c>
    </row>
    <row r="5721" spans="1:51" x14ac:dyDescent="0.2">
      <c r="A5721" s="3">
        <v>84943</v>
      </c>
      <c r="B5721" s="1" t="s">
        <v>463</v>
      </c>
      <c r="C5721" s="1" t="s">
        <v>73</v>
      </c>
      <c r="D5721" s="1" t="s">
        <v>130</v>
      </c>
      <c r="E5721" s="1" t="s">
        <v>101</v>
      </c>
      <c r="F5721" s="1" t="s">
        <v>101</v>
      </c>
      <c r="G5721" s="13" t="s">
        <v>534</v>
      </c>
      <c r="H5721" s="12">
        <v>41912</v>
      </c>
      <c r="I5721" s="12" t="s">
        <v>811</v>
      </c>
      <c r="J5721" s="12">
        <v>41827</v>
      </c>
      <c r="K5721" s="4">
        <v>5645</v>
      </c>
      <c r="L5721" s="1" t="s">
        <v>146</v>
      </c>
      <c r="M5721" s="1" t="s">
        <v>132</v>
      </c>
      <c r="N5721" s="1" t="s">
        <v>238</v>
      </c>
      <c r="O5721" s="1" t="s">
        <v>93</v>
      </c>
      <c r="P5721">
        <v>30</v>
      </c>
      <c r="Q5721">
        <v>153560</v>
      </c>
      <c r="R5721">
        <v>721732</v>
      </c>
      <c r="S5721">
        <v>4.7</v>
      </c>
      <c r="T5721">
        <v>0.16</v>
      </c>
      <c r="U5721">
        <f t="shared" si="1732"/>
        <v>721732</v>
      </c>
      <c r="V5721">
        <f t="shared" si="1733"/>
        <v>4606800</v>
      </c>
      <c r="W5721" s="1" t="s">
        <v>861</v>
      </c>
      <c r="X5721" s="1" t="s">
        <v>1236</v>
      </c>
      <c r="Y5721" s="1" t="s">
        <v>156</v>
      </c>
      <c r="Z5721" s="3">
        <v>14969</v>
      </c>
      <c r="AA5721" s="4">
        <f t="shared" si="1737"/>
        <v>18528</v>
      </c>
      <c r="AB5721" s="4">
        <f t="shared" si="1738"/>
        <v>19097.612374</v>
      </c>
      <c r="AC5721" s="4">
        <f t="shared" si="1739"/>
        <v>18528</v>
      </c>
      <c r="AD5721" s="4">
        <f t="shared" si="1740"/>
        <v>18528</v>
      </c>
      <c r="AE5721" s="4">
        <v>18528</v>
      </c>
      <c r="AF5721" s="4">
        <v>18528</v>
      </c>
      <c r="AG5721" s="4">
        <f>AE5721</f>
        <v>18528</v>
      </c>
      <c r="AI5721" t="e">
        <f t="shared" si="1734"/>
        <v>#N/A</v>
      </c>
      <c r="AJ5721">
        <v>31514.85</v>
      </c>
      <c r="AK5721" s="2">
        <v>31514.85</v>
      </c>
      <c r="AL5721" s="2">
        <f>AJ5721</f>
        <v>31514.85</v>
      </c>
      <c r="AM5721" s="4"/>
      <c r="AN5721" t="e">
        <f>VLOOKUP([1]!Tabelle13[[#This Row],[Vlookup this ID for freight costs]],$AL$2:$AL$6811,2,FALSE)</f>
        <v>#REF!</v>
      </c>
      <c r="AP5721">
        <v>741.94</v>
      </c>
      <c r="AQ5721">
        <v>741.94</v>
      </c>
      <c r="AR5721" s="4">
        <v>30</v>
      </c>
      <c r="AS5721" s="4">
        <v>9</v>
      </c>
      <c r="AT5721" s="4">
        <v>2014</v>
      </c>
      <c r="AU5721" s="4">
        <v>7</v>
      </c>
      <c r="AV5721" s="4">
        <v>7</v>
      </c>
      <c r="AW5721" s="4">
        <v>2014</v>
      </c>
      <c r="AX5721" t="str">
        <f t="shared" si="1735"/>
        <v>No Delay</v>
      </c>
      <c r="AY5721">
        <f t="shared" si="1736"/>
        <v>0</v>
      </c>
    </row>
    <row r="5722" spans="1:51" x14ac:dyDescent="0.2">
      <c r="A5722" s="3">
        <v>86694</v>
      </c>
      <c r="B5722" s="1" t="s">
        <v>463</v>
      </c>
      <c r="C5722" s="1" t="s">
        <v>73</v>
      </c>
      <c r="D5722" s="1" t="s">
        <v>130</v>
      </c>
      <c r="E5722" s="1" t="s">
        <v>101</v>
      </c>
      <c r="F5722" s="1" t="s">
        <v>101</v>
      </c>
      <c r="G5722" s="13" t="s">
        <v>534</v>
      </c>
      <c r="H5722" s="12">
        <v>41912</v>
      </c>
      <c r="I5722" s="12" t="s">
        <v>811</v>
      </c>
      <c r="J5722" s="12">
        <v>41827</v>
      </c>
      <c r="K5722" s="4">
        <v>5646</v>
      </c>
      <c r="L5722" s="1" t="s">
        <v>146</v>
      </c>
      <c r="M5722" s="1" t="s">
        <v>132</v>
      </c>
      <c r="N5722" s="1" t="s">
        <v>265</v>
      </c>
      <c r="O5722" s="1" t="s">
        <v>93</v>
      </c>
      <c r="P5722">
        <v>60</v>
      </c>
      <c r="Q5722">
        <v>178097</v>
      </c>
      <c r="R5722">
        <v>402499.22</v>
      </c>
      <c r="S5722">
        <v>2.2599999999999998</v>
      </c>
      <c r="T5722">
        <v>0.04</v>
      </c>
      <c r="U5722">
        <f t="shared" si="1732"/>
        <v>402499.22</v>
      </c>
      <c r="V5722">
        <f t="shared" si="1733"/>
        <v>10685820</v>
      </c>
      <c r="W5722" s="1" t="s">
        <v>179</v>
      </c>
      <c r="X5722" s="1" t="s">
        <v>1236</v>
      </c>
      <c r="Y5722" s="1" t="s">
        <v>156</v>
      </c>
      <c r="Z5722" s="3">
        <v>14969</v>
      </c>
      <c r="AA5722" s="4">
        <f t="shared" si="1737"/>
        <v>18528</v>
      </c>
      <c r="AB5722" s="4">
        <f t="shared" si="1738"/>
        <v>21790.4941426</v>
      </c>
      <c r="AC5722" s="4">
        <f t="shared" si="1739"/>
        <v>18528</v>
      </c>
      <c r="AD5722" s="4">
        <f t="shared" si="1740"/>
        <v>18528</v>
      </c>
      <c r="AE5722" s="3" t="s">
        <v>2748</v>
      </c>
      <c r="AF5722" s="3">
        <v>18528</v>
      </c>
      <c r="AG5722" s="4">
        <f>AI5722</f>
        <v>18528</v>
      </c>
      <c r="AH5722" s="4">
        <v>84943</v>
      </c>
      <c r="AI5722">
        <f t="shared" si="1734"/>
        <v>18528</v>
      </c>
      <c r="AJ5722" t="s">
        <v>2748</v>
      </c>
      <c r="AK5722" s="2">
        <v>31514.85</v>
      </c>
      <c r="AL5722" s="2">
        <f>AN5722</f>
        <v>31514.85</v>
      </c>
      <c r="AM5722" s="4">
        <v>84943</v>
      </c>
      <c r="AN5722">
        <f>INDEX($AJ$2:$AJ$6811,MATCH(AM5722,$A$2:$A$6811,0))</f>
        <v>31514.85</v>
      </c>
      <c r="AP5722">
        <v>413.77</v>
      </c>
      <c r="AQ5722">
        <v>413.77</v>
      </c>
      <c r="AR5722" s="4">
        <v>30</v>
      </c>
      <c r="AS5722" s="4">
        <v>9</v>
      </c>
      <c r="AT5722" s="4">
        <v>2014</v>
      </c>
      <c r="AU5722" s="4">
        <v>7</v>
      </c>
      <c r="AV5722" s="4">
        <v>7</v>
      </c>
      <c r="AW5722" s="4">
        <v>2014</v>
      </c>
      <c r="AX5722" t="str">
        <f t="shared" si="1735"/>
        <v>No Delay</v>
      </c>
      <c r="AY5722">
        <f t="shared" si="1736"/>
        <v>0</v>
      </c>
    </row>
    <row r="5723" spans="1:51" x14ac:dyDescent="0.2">
      <c r="A5723" s="3">
        <v>83740</v>
      </c>
      <c r="B5723" s="1" t="s">
        <v>151</v>
      </c>
      <c r="C5723" s="1" t="s">
        <v>65</v>
      </c>
      <c r="D5723" s="1" t="s">
        <v>130</v>
      </c>
      <c r="E5723" s="1" t="s">
        <v>152</v>
      </c>
      <c r="F5723" s="1" t="s">
        <v>152</v>
      </c>
      <c r="G5723" s="13" t="s">
        <v>1016</v>
      </c>
      <c r="H5723" s="12">
        <v>41596</v>
      </c>
      <c r="I5723" s="12" t="s">
        <v>1269</v>
      </c>
      <c r="J5723" s="12">
        <v>41613</v>
      </c>
      <c r="K5723" s="4">
        <v>5097</v>
      </c>
      <c r="L5723" s="1" t="s">
        <v>146</v>
      </c>
      <c r="M5723" s="1" t="s">
        <v>132</v>
      </c>
      <c r="N5723" s="1" t="s">
        <v>1524</v>
      </c>
      <c r="O5723" s="1" t="s">
        <v>93</v>
      </c>
      <c r="P5723">
        <v>30</v>
      </c>
      <c r="Q5723">
        <v>130437</v>
      </c>
      <c r="R5723">
        <v>1454372.55</v>
      </c>
      <c r="S5723">
        <v>11.15</v>
      </c>
      <c r="T5723">
        <v>0.37</v>
      </c>
      <c r="U5723">
        <f t="shared" si="1732"/>
        <v>1454372.55</v>
      </c>
      <c r="V5723">
        <f t="shared" si="1733"/>
        <v>3913110</v>
      </c>
      <c r="W5723" s="1" t="s">
        <v>179</v>
      </c>
      <c r="X5723" s="1" t="s">
        <v>1236</v>
      </c>
      <c r="Y5723" s="1" t="s">
        <v>156</v>
      </c>
      <c r="Z5723" s="3">
        <v>7726</v>
      </c>
      <c r="AA5723" s="4">
        <f t="shared" si="1737"/>
        <v>18633</v>
      </c>
      <c r="AB5723" s="4">
        <f t="shared" si="1738"/>
        <v>16559.9139946</v>
      </c>
      <c r="AC5723" s="4">
        <f t="shared" si="1739"/>
        <v>18633</v>
      </c>
      <c r="AD5723" s="4">
        <f t="shared" si="1740"/>
        <v>18633</v>
      </c>
      <c r="AE5723" s="4">
        <v>18633</v>
      </c>
      <c r="AF5723" s="4">
        <v>18633</v>
      </c>
      <c r="AG5723" s="4">
        <f>AE5723</f>
        <v>18633</v>
      </c>
      <c r="AI5723" t="e">
        <f t="shared" si="1734"/>
        <v>#N/A</v>
      </c>
      <c r="AJ5723">
        <v>26340</v>
      </c>
      <c r="AK5723" s="2">
        <v>26340</v>
      </c>
      <c r="AL5723" s="2">
        <f>AJ5723</f>
        <v>26340</v>
      </c>
      <c r="AM5723" s="4"/>
      <c r="AN5723" t="e">
        <f>VLOOKUP([1]!Tabelle13[[#This Row],[Vlookup this ID for freight costs]],$AL$2:$AL$6811,2,FALSE)</f>
        <v>#REF!</v>
      </c>
      <c r="AP5723">
        <v>1799.06</v>
      </c>
      <c r="AQ5723">
        <v>1799.06</v>
      </c>
      <c r="AR5723" s="4">
        <v>18</v>
      </c>
      <c r="AS5723" s="4">
        <v>11</v>
      </c>
      <c r="AT5723" s="4">
        <v>2013</v>
      </c>
      <c r="AU5723" s="4">
        <v>5</v>
      </c>
      <c r="AV5723" s="4">
        <v>12</v>
      </c>
      <c r="AW5723" s="4">
        <v>2013</v>
      </c>
      <c r="AX5723" t="str">
        <f t="shared" si="1735"/>
        <v>Delay</v>
      </c>
      <c r="AY5723">
        <f t="shared" si="1736"/>
        <v>17</v>
      </c>
    </row>
    <row r="5724" spans="1:51" x14ac:dyDescent="0.2">
      <c r="A5724" s="3">
        <v>82455</v>
      </c>
      <c r="B5724" s="1" t="s">
        <v>151</v>
      </c>
      <c r="C5724" s="1" t="s">
        <v>65</v>
      </c>
      <c r="D5724" s="1" t="s">
        <v>130</v>
      </c>
      <c r="E5724" s="1" t="s">
        <v>152</v>
      </c>
      <c r="F5724" s="1" t="s">
        <v>152</v>
      </c>
      <c r="G5724" s="13" t="s">
        <v>960</v>
      </c>
      <c r="H5724" s="12">
        <v>41080</v>
      </c>
      <c r="I5724" s="12" t="s">
        <v>961</v>
      </c>
      <c r="J5724" s="12">
        <v>40955</v>
      </c>
      <c r="K5724" s="4">
        <v>3738</v>
      </c>
      <c r="L5724" s="1" t="s">
        <v>146</v>
      </c>
      <c r="M5724" s="1" t="s">
        <v>132</v>
      </c>
      <c r="N5724" s="1" t="s">
        <v>265</v>
      </c>
      <c r="O5724" s="1" t="s">
        <v>93</v>
      </c>
      <c r="P5724">
        <v>60</v>
      </c>
      <c r="Q5724">
        <v>100000</v>
      </c>
      <c r="R5724">
        <v>258000</v>
      </c>
      <c r="S5724">
        <v>2.58</v>
      </c>
      <c r="T5724">
        <v>0.04</v>
      </c>
      <c r="U5724">
        <f t="shared" si="1732"/>
        <v>258000</v>
      </c>
      <c r="V5724">
        <f t="shared" si="1733"/>
        <v>6000000</v>
      </c>
      <c r="W5724" s="1" t="s">
        <v>197</v>
      </c>
      <c r="X5724" s="1" t="s">
        <v>1236</v>
      </c>
      <c r="Y5724" s="1" t="s">
        <v>3082</v>
      </c>
      <c r="Z5724" s="3">
        <v>7428</v>
      </c>
      <c r="AA5724" s="4">
        <f t="shared" si="1737"/>
        <v>18672</v>
      </c>
      <c r="AB5724" s="4">
        <f t="shared" si="1738"/>
        <v>13219.520206000001</v>
      </c>
      <c r="AC5724" s="4">
        <f t="shared" si="1739"/>
        <v>18672</v>
      </c>
      <c r="AD5724" s="4">
        <f t="shared" si="1740"/>
        <v>22977.692307692309</v>
      </c>
      <c r="AE5724" s="4">
        <v>18672</v>
      </c>
      <c r="AF5724" s="4">
        <v>18672</v>
      </c>
      <c r="AG5724" s="4">
        <f>AE5724</f>
        <v>18672</v>
      </c>
      <c r="AI5724" t="e">
        <f t="shared" si="1734"/>
        <v>#N/A</v>
      </c>
      <c r="AJ5724">
        <v>25231.96</v>
      </c>
      <c r="AK5724" s="2">
        <v>25231.96</v>
      </c>
      <c r="AL5724" s="2">
        <f>AJ5724</f>
        <v>25231.96</v>
      </c>
      <c r="AM5724" s="4"/>
      <c r="AN5724" t="e">
        <f>VLOOKUP([1]!Tabelle13[[#This Row],[Vlookup this ID for freight costs]],$AL$2:$AL$6811,2,FALSE)</f>
        <v>#REF!</v>
      </c>
      <c r="AP5724">
        <v>361.72</v>
      </c>
      <c r="AQ5724">
        <v>361.72</v>
      </c>
      <c r="AR5724" s="4">
        <v>20</v>
      </c>
      <c r="AS5724" s="4">
        <v>6</v>
      </c>
      <c r="AT5724" s="4">
        <v>2012</v>
      </c>
      <c r="AU5724" s="4">
        <v>16</v>
      </c>
      <c r="AV5724" s="4">
        <v>2</v>
      </c>
      <c r="AW5724" s="4">
        <v>2012</v>
      </c>
      <c r="AX5724" t="str">
        <f t="shared" si="1735"/>
        <v>No Delay</v>
      </c>
      <c r="AY5724">
        <f t="shared" si="1736"/>
        <v>0</v>
      </c>
    </row>
    <row r="5725" spans="1:51" x14ac:dyDescent="0.2">
      <c r="A5725" s="3">
        <v>86456</v>
      </c>
      <c r="B5725" s="1" t="s">
        <v>151</v>
      </c>
      <c r="C5725" s="1" t="s">
        <v>65</v>
      </c>
      <c r="D5725" s="1" t="s">
        <v>130</v>
      </c>
      <c r="E5725" s="1" t="s">
        <v>152</v>
      </c>
      <c r="F5725" s="1" t="s">
        <v>152</v>
      </c>
      <c r="G5725" s="13" t="s">
        <v>960</v>
      </c>
      <c r="H5725" s="12">
        <v>41080</v>
      </c>
      <c r="I5725" s="12" t="s">
        <v>961</v>
      </c>
      <c r="J5725" s="12">
        <v>40955</v>
      </c>
      <c r="K5725" s="4">
        <v>3756</v>
      </c>
      <c r="L5725" s="1" t="s">
        <v>146</v>
      </c>
      <c r="M5725" s="1" t="s">
        <v>132</v>
      </c>
      <c r="N5725" s="1" t="s">
        <v>265</v>
      </c>
      <c r="O5725" s="1" t="s">
        <v>93</v>
      </c>
      <c r="P5725">
        <v>60</v>
      </c>
      <c r="Q5725">
        <v>98645</v>
      </c>
      <c r="R5725">
        <v>254504.1</v>
      </c>
      <c r="S5725">
        <v>2.58</v>
      </c>
      <c r="T5725">
        <v>0.04</v>
      </c>
      <c r="U5725">
        <f t="shared" si="1732"/>
        <v>254504.1</v>
      </c>
      <c r="V5725">
        <f t="shared" si="1733"/>
        <v>5918700</v>
      </c>
      <c r="W5725" s="1" t="s">
        <v>155</v>
      </c>
      <c r="X5725" s="1" t="s">
        <v>1236</v>
      </c>
      <c r="Y5725" s="1" t="s">
        <v>156</v>
      </c>
      <c r="Z5725" s="3">
        <v>7726</v>
      </c>
      <c r="AA5725" s="4">
        <f t="shared" si="1737"/>
        <v>18672</v>
      </c>
      <c r="AB5725" s="4">
        <f t="shared" si="1738"/>
        <v>13070.811937</v>
      </c>
      <c r="AC5725" s="4">
        <f t="shared" si="1739"/>
        <v>18672</v>
      </c>
      <c r="AD5725" s="4">
        <f t="shared" si="1740"/>
        <v>18672</v>
      </c>
      <c r="AE5725" s="3" t="s">
        <v>2749</v>
      </c>
      <c r="AF5725" s="3">
        <v>18672</v>
      </c>
      <c r="AG5725" s="4">
        <f>AI5725</f>
        <v>18672</v>
      </c>
      <c r="AH5725" s="4">
        <v>82455</v>
      </c>
      <c r="AI5725">
        <f t="shared" si="1734"/>
        <v>18672</v>
      </c>
      <c r="AJ5725" t="s">
        <v>2749</v>
      </c>
      <c r="AK5725" s="2">
        <v>25231.96</v>
      </c>
      <c r="AL5725" s="2">
        <f>AN5725</f>
        <v>25231.96</v>
      </c>
      <c r="AM5725" s="4">
        <v>82455</v>
      </c>
      <c r="AN5725">
        <f>INDEX($AJ$2:$AJ$6811,MATCH(AM5725,$A$2:$A$6811,0))</f>
        <v>25231.96</v>
      </c>
      <c r="AP5725">
        <v>356.81</v>
      </c>
      <c r="AQ5725">
        <v>356.81</v>
      </c>
      <c r="AR5725" s="4">
        <v>20</v>
      </c>
      <c r="AS5725" s="4">
        <v>6</v>
      </c>
      <c r="AT5725" s="4">
        <v>2012</v>
      </c>
      <c r="AU5725" s="4">
        <v>16</v>
      </c>
      <c r="AV5725" s="4">
        <v>2</v>
      </c>
      <c r="AW5725" s="4">
        <v>2012</v>
      </c>
      <c r="AX5725" t="str">
        <f t="shared" si="1735"/>
        <v>No Delay</v>
      </c>
      <c r="AY5725">
        <f t="shared" si="1736"/>
        <v>0</v>
      </c>
    </row>
    <row r="5726" spans="1:51" x14ac:dyDescent="0.2">
      <c r="A5726" s="3">
        <v>82680</v>
      </c>
      <c r="B5726" s="1" t="s">
        <v>175</v>
      </c>
      <c r="C5726" s="1" t="s">
        <v>165</v>
      </c>
      <c r="D5726" s="1" t="s">
        <v>130</v>
      </c>
      <c r="E5726" s="1" t="s">
        <v>101</v>
      </c>
      <c r="F5726" s="1" t="s">
        <v>101</v>
      </c>
      <c r="G5726" s="13" t="s">
        <v>198</v>
      </c>
      <c r="H5726" s="12">
        <v>41820</v>
      </c>
      <c r="I5726" s="12" t="s">
        <v>1101</v>
      </c>
      <c r="J5726" s="12">
        <v>41821</v>
      </c>
      <c r="K5726" s="4">
        <v>5635</v>
      </c>
      <c r="L5726" s="1" t="s">
        <v>146</v>
      </c>
      <c r="M5726" s="1" t="s">
        <v>132</v>
      </c>
      <c r="N5726" s="1" t="s">
        <v>154</v>
      </c>
      <c r="O5726" s="1" t="s">
        <v>93</v>
      </c>
      <c r="P5726">
        <v>60</v>
      </c>
      <c r="Q5726">
        <v>100000</v>
      </c>
      <c r="R5726">
        <v>811000</v>
      </c>
      <c r="S5726">
        <v>8.11</v>
      </c>
      <c r="T5726">
        <v>0.14000000000000001</v>
      </c>
      <c r="U5726">
        <f t="shared" si="1732"/>
        <v>811000</v>
      </c>
      <c r="V5726">
        <f t="shared" si="1733"/>
        <v>6000000</v>
      </c>
      <c r="W5726" s="1" t="s">
        <v>155</v>
      </c>
      <c r="X5726" s="1" t="s">
        <v>1236</v>
      </c>
      <c r="Y5726" s="1" t="s">
        <v>156</v>
      </c>
      <c r="Z5726" s="3">
        <v>11413</v>
      </c>
      <c r="AA5726" s="4">
        <f t="shared" si="1737"/>
        <v>18737</v>
      </c>
      <c r="AB5726" s="4">
        <f t="shared" si="1738"/>
        <v>13219.520206000001</v>
      </c>
      <c r="AC5726" s="4">
        <f t="shared" si="1739"/>
        <v>18737</v>
      </c>
      <c r="AD5726" s="4">
        <f t="shared" si="1740"/>
        <v>22977.692307692309</v>
      </c>
      <c r="AE5726" s="4">
        <v>18737</v>
      </c>
      <c r="AF5726" s="4">
        <v>18737</v>
      </c>
      <c r="AG5726" s="4">
        <f>AE5726</f>
        <v>18737</v>
      </c>
      <c r="AI5726" t="e">
        <f t="shared" si="1734"/>
        <v>#N/A</v>
      </c>
      <c r="AJ5726">
        <v>9857.35</v>
      </c>
      <c r="AK5726" s="2">
        <v>9857.35</v>
      </c>
      <c r="AL5726" s="2">
        <f>AJ5726</f>
        <v>9857.35</v>
      </c>
      <c r="AM5726" s="4"/>
      <c r="AN5726" t="e">
        <f>VLOOKUP([1]!Tabelle13[[#This Row],[Vlookup this ID for freight costs]],$AL$2:$AL$6811,2,FALSE)</f>
        <v>#REF!</v>
      </c>
      <c r="AP5726">
        <v>833.71</v>
      </c>
      <c r="AQ5726">
        <v>833.71</v>
      </c>
      <c r="AR5726" s="4">
        <v>30</v>
      </c>
      <c r="AS5726" s="4">
        <v>6</v>
      </c>
      <c r="AT5726" s="4">
        <v>2014</v>
      </c>
      <c r="AU5726" s="4">
        <v>1</v>
      </c>
      <c r="AV5726" s="4">
        <v>7</v>
      </c>
      <c r="AW5726" s="4">
        <v>2014</v>
      </c>
      <c r="AX5726" t="str">
        <f t="shared" si="1735"/>
        <v>Delay</v>
      </c>
      <c r="AY5726">
        <f t="shared" si="1736"/>
        <v>1</v>
      </c>
    </row>
    <row r="5727" spans="1:51" x14ac:dyDescent="0.2">
      <c r="A5727" s="3">
        <v>86089</v>
      </c>
      <c r="B5727" s="1" t="s">
        <v>175</v>
      </c>
      <c r="C5727" s="1" t="s">
        <v>165</v>
      </c>
      <c r="D5727" s="1" t="s">
        <v>130</v>
      </c>
      <c r="E5727" s="1" t="s">
        <v>101</v>
      </c>
      <c r="F5727" s="1" t="s">
        <v>101</v>
      </c>
      <c r="G5727" s="13" t="s">
        <v>198</v>
      </c>
      <c r="H5727" s="12">
        <v>41820</v>
      </c>
      <c r="I5727" s="12" t="s">
        <v>1101</v>
      </c>
      <c r="J5727" s="12">
        <v>41821</v>
      </c>
      <c r="K5727" s="4">
        <v>5639</v>
      </c>
      <c r="L5727" s="1" t="s">
        <v>146</v>
      </c>
      <c r="M5727" s="1" t="s">
        <v>132</v>
      </c>
      <c r="N5727" s="1" t="s">
        <v>154</v>
      </c>
      <c r="O5727" s="1" t="s">
        <v>93</v>
      </c>
      <c r="P5727">
        <v>60</v>
      </c>
      <c r="Q5727">
        <v>52898</v>
      </c>
      <c r="R5727">
        <v>429002.78</v>
      </c>
      <c r="S5727">
        <v>8.11</v>
      </c>
      <c r="T5727">
        <v>0.14000000000000001</v>
      </c>
      <c r="U5727">
        <f t="shared" si="1732"/>
        <v>429002.77999999997</v>
      </c>
      <c r="V5727">
        <f t="shared" si="1733"/>
        <v>3173880</v>
      </c>
      <c r="W5727" s="1" t="s">
        <v>179</v>
      </c>
      <c r="X5727" s="1" t="s">
        <v>1236</v>
      </c>
      <c r="Y5727" s="1" t="s">
        <v>156</v>
      </c>
      <c r="Z5727" s="3">
        <v>11413</v>
      </c>
      <c r="AA5727" s="4">
        <f t="shared" si="1737"/>
        <v>18737</v>
      </c>
      <c r="AB5727" s="4">
        <f t="shared" si="1738"/>
        <v>8050.1793304000003</v>
      </c>
      <c r="AC5727" s="4">
        <f t="shared" si="1739"/>
        <v>18737</v>
      </c>
      <c r="AD5727" s="4">
        <f t="shared" si="1740"/>
        <v>18737</v>
      </c>
      <c r="AE5727" s="3" t="s">
        <v>2750</v>
      </c>
      <c r="AF5727" s="3">
        <v>18737</v>
      </c>
      <c r="AG5727" s="4">
        <f>AI5727</f>
        <v>18737</v>
      </c>
      <c r="AH5727" s="4">
        <v>82680</v>
      </c>
      <c r="AI5727">
        <f t="shared" si="1734"/>
        <v>18737</v>
      </c>
      <c r="AJ5727" t="s">
        <v>2750</v>
      </c>
      <c r="AK5727" s="2">
        <v>9857.35</v>
      </c>
      <c r="AL5727" s="2">
        <f>AN5727</f>
        <v>9857.35</v>
      </c>
      <c r="AM5727" s="4">
        <v>82680</v>
      </c>
      <c r="AN5727">
        <f>INDEX($AJ$2:$AJ$6811,MATCH(AM5727,$A$2:$A$6811,0))</f>
        <v>9857.35</v>
      </c>
      <c r="AP5727">
        <v>441.01</v>
      </c>
      <c r="AQ5727">
        <v>441.01</v>
      </c>
      <c r="AR5727" s="4">
        <v>30</v>
      </c>
      <c r="AS5727" s="4">
        <v>6</v>
      </c>
      <c r="AT5727" s="4">
        <v>2014</v>
      </c>
      <c r="AU5727" s="4">
        <v>1</v>
      </c>
      <c r="AV5727" s="4">
        <v>7</v>
      </c>
      <c r="AW5727" s="4">
        <v>2014</v>
      </c>
      <c r="AX5727" t="str">
        <f t="shared" si="1735"/>
        <v>Delay</v>
      </c>
      <c r="AY5727">
        <f t="shared" si="1736"/>
        <v>1</v>
      </c>
    </row>
    <row r="5728" spans="1:51" x14ac:dyDescent="0.2">
      <c r="A5728" s="3">
        <v>86090</v>
      </c>
      <c r="B5728" s="1" t="s">
        <v>175</v>
      </c>
      <c r="C5728" s="1" t="s">
        <v>165</v>
      </c>
      <c r="D5728" s="1" t="s">
        <v>130</v>
      </c>
      <c r="E5728" s="1" t="s">
        <v>101</v>
      </c>
      <c r="F5728" s="1" t="s">
        <v>101</v>
      </c>
      <c r="G5728" s="13" t="s">
        <v>198</v>
      </c>
      <c r="H5728" s="12">
        <v>41820</v>
      </c>
      <c r="I5728" s="12" t="s">
        <v>1101</v>
      </c>
      <c r="J5728" s="12">
        <v>41821</v>
      </c>
      <c r="K5728" s="4">
        <v>5640</v>
      </c>
      <c r="L5728" s="1" t="s">
        <v>146</v>
      </c>
      <c r="M5728" s="1" t="s">
        <v>132</v>
      </c>
      <c r="N5728" s="1" t="s">
        <v>154</v>
      </c>
      <c r="O5728" s="1" t="s">
        <v>93</v>
      </c>
      <c r="P5728">
        <v>60</v>
      </c>
      <c r="Q5728">
        <v>30</v>
      </c>
      <c r="R5728">
        <v>243.3</v>
      </c>
      <c r="S5728">
        <v>8.11</v>
      </c>
      <c r="T5728">
        <v>0.14000000000000001</v>
      </c>
      <c r="U5728">
        <f t="shared" si="1732"/>
        <v>243.29999999999998</v>
      </c>
      <c r="V5728">
        <f t="shared" si="1733"/>
        <v>1800</v>
      </c>
      <c r="W5728" s="1" t="s">
        <v>204</v>
      </c>
      <c r="X5728" s="1" t="s">
        <v>1236</v>
      </c>
      <c r="Y5728" s="1" t="s">
        <v>205</v>
      </c>
      <c r="Z5728" s="3">
        <v>11459</v>
      </c>
      <c r="AA5728" s="4">
        <f t="shared" si="1737"/>
        <v>18737</v>
      </c>
      <c r="AB5728" s="4">
        <f t="shared" si="1738"/>
        <v>2248.0326399999999</v>
      </c>
      <c r="AC5728" s="4">
        <f t="shared" si="1739"/>
        <v>18737</v>
      </c>
      <c r="AD5728" s="4">
        <f t="shared" si="1740"/>
        <v>2665.8084913103453</v>
      </c>
      <c r="AE5728" s="3" t="s">
        <v>2750</v>
      </c>
      <c r="AF5728" s="3">
        <v>18737</v>
      </c>
      <c r="AG5728" s="4">
        <f>AI5728</f>
        <v>18737</v>
      </c>
      <c r="AH5728" s="4">
        <v>82680</v>
      </c>
      <c r="AI5728">
        <f t="shared" si="1734"/>
        <v>18737</v>
      </c>
      <c r="AJ5728" t="s">
        <v>2750</v>
      </c>
      <c r="AK5728" s="2">
        <v>9857.35</v>
      </c>
      <c r="AL5728" s="2">
        <f>AN5728</f>
        <v>9857.35</v>
      </c>
      <c r="AM5728" s="4">
        <v>82680</v>
      </c>
      <c r="AN5728">
        <f>INDEX($AJ$2:$AJ$6811,MATCH(AM5728,$A$2:$A$6811,0))</f>
        <v>9857.35</v>
      </c>
      <c r="AP5728">
        <v>0.25</v>
      </c>
      <c r="AQ5728">
        <v>0.25</v>
      </c>
      <c r="AR5728" s="4">
        <v>30</v>
      </c>
      <c r="AS5728" s="4">
        <v>6</v>
      </c>
      <c r="AT5728" s="4">
        <v>2014</v>
      </c>
      <c r="AU5728" s="4">
        <v>1</v>
      </c>
      <c r="AV5728" s="4">
        <v>7</v>
      </c>
      <c r="AW5728" s="4">
        <v>2014</v>
      </c>
      <c r="AX5728" t="str">
        <f t="shared" si="1735"/>
        <v>Delay</v>
      </c>
      <c r="AY5728">
        <f t="shared" si="1736"/>
        <v>1</v>
      </c>
    </row>
    <row r="5729" spans="1:51" x14ac:dyDescent="0.2">
      <c r="A5729" s="3">
        <v>83910</v>
      </c>
      <c r="B5729" s="1" t="s">
        <v>151</v>
      </c>
      <c r="C5729" s="1" t="s">
        <v>65</v>
      </c>
      <c r="D5729" s="1" t="s">
        <v>130</v>
      </c>
      <c r="E5729" s="1" t="s">
        <v>152</v>
      </c>
      <c r="F5729" s="1" t="s">
        <v>152</v>
      </c>
      <c r="G5729" s="13" t="s">
        <v>654</v>
      </c>
      <c r="H5729" s="12">
        <v>42185</v>
      </c>
      <c r="I5729" s="12" t="s">
        <v>655</v>
      </c>
      <c r="J5729" s="12">
        <v>42114</v>
      </c>
      <c r="K5729" s="4">
        <v>6442</v>
      </c>
      <c r="L5729" s="1" t="s">
        <v>146</v>
      </c>
      <c r="M5729" s="1" t="s">
        <v>132</v>
      </c>
      <c r="N5729" s="1" t="s">
        <v>154</v>
      </c>
      <c r="O5729" s="1" t="s">
        <v>93</v>
      </c>
      <c r="P5729">
        <v>60</v>
      </c>
      <c r="Q5729">
        <v>131607</v>
      </c>
      <c r="R5729">
        <v>1016006.04</v>
      </c>
      <c r="S5729">
        <v>7.72</v>
      </c>
      <c r="T5729">
        <v>0.13</v>
      </c>
      <c r="U5729">
        <f t="shared" si="1732"/>
        <v>1016006.0399999999</v>
      </c>
      <c r="V5729">
        <f t="shared" si="1733"/>
        <v>7896420</v>
      </c>
      <c r="W5729" s="1" t="s">
        <v>160</v>
      </c>
      <c r="X5729" s="1" t="s">
        <v>1236</v>
      </c>
      <c r="Y5729" s="1" t="s">
        <v>161</v>
      </c>
      <c r="Z5729" s="3">
        <v>7348</v>
      </c>
      <c r="AA5729" s="4">
        <f t="shared" si="1737"/>
        <v>18750</v>
      </c>
      <c r="AB5729" s="4">
        <f t="shared" si="1738"/>
        <v>16688.318920599999</v>
      </c>
      <c r="AC5729" s="4">
        <f t="shared" si="1739"/>
        <v>18750</v>
      </c>
      <c r="AD5729" s="4">
        <f t="shared" si="1740"/>
        <v>18750</v>
      </c>
      <c r="AE5729" s="3" t="s">
        <v>2751</v>
      </c>
      <c r="AF5729" s="3">
        <v>18750</v>
      </c>
      <c r="AG5729" s="4">
        <f>AI5729</f>
        <v>18750</v>
      </c>
      <c r="AH5729" s="4">
        <v>83332</v>
      </c>
      <c r="AI5729">
        <f t="shared" si="1734"/>
        <v>18750</v>
      </c>
      <c r="AJ5729" t="s">
        <v>2751</v>
      </c>
      <c r="AK5729" s="2">
        <v>36027</v>
      </c>
      <c r="AL5729" s="2">
        <f>AN5729</f>
        <v>36027</v>
      </c>
      <c r="AM5729" s="4">
        <v>83332</v>
      </c>
      <c r="AN5729">
        <f>INDEX($AJ$2:$AJ$6811,MATCH(AM5729,$A$2:$A$6811,0))</f>
        <v>36027</v>
      </c>
      <c r="AP5729">
        <v>1044.45</v>
      </c>
      <c r="AQ5729">
        <v>1044.45</v>
      </c>
      <c r="AR5729" s="4">
        <v>30</v>
      </c>
      <c r="AS5729" s="4">
        <v>6</v>
      </c>
      <c r="AT5729" s="4">
        <v>2015</v>
      </c>
      <c r="AU5729" s="4">
        <v>20</v>
      </c>
      <c r="AV5729" s="4">
        <v>4</v>
      </c>
      <c r="AW5729" s="4">
        <v>2015</v>
      </c>
      <c r="AX5729" t="str">
        <f t="shared" si="1735"/>
        <v>No Delay</v>
      </c>
      <c r="AY5729">
        <f t="shared" si="1736"/>
        <v>0</v>
      </c>
    </row>
    <row r="5730" spans="1:51" x14ac:dyDescent="0.2">
      <c r="A5730" s="3">
        <v>83332</v>
      </c>
      <c r="B5730" s="1" t="s">
        <v>151</v>
      </c>
      <c r="C5730" s="1" t="s">
        <v>65</v>
      </c>
      <c r="D5730" s="1" t="s">
        <v>130</v>
      </c>
      <c r="E5730" s="1" t="s">
        <v>152</v>
      </c>
      <c r="F5730" s="1" t="s">
        <v>152</v>
      </c>
      <c r="G5730" s="13" t="s">
        <v>654</v>
      </c>
      <c r="H5730" s="12">
        <v>42185</v>
      </c>
      <c r="I5730" s="12" t="s">
        <v>655</v>
      </c>
      <c r="J5730" s="12">
        <v>42114</v>
      </c>
      <c r="K5730" s="4">
        <v>6440</v>
      </c>
      <c r="L5730" s="1" t="s">
        <v>146</v>
      </c>
      <c r="M5730" s="1" t="s">
        <v>132</v>
      </c>
      <c r="N5730" s="1" t="s">
        <v>154</v>
      </c>
      <c r="O5730" s="1" t="s">
        <v>93</v>
      </c>
      <c r="P5730">
        <v>60</v>
      </c>
      <c r="Q5730">
        <v>4000</v>
      </c>
      <c r="R5730">
        <v>30880</v>
      </c>
      <c r="S5730">
        <v>7.72</v>
      </c>
      <c r="T5730">
        <v>0.13</v>
      </c>
      <c r="U5730">
        <f t="shared" si="1732"/>
        <v>30880</v>
      </c>
      <c r="V5730">
        <f t="shared" si="1733"/>
        <v>240000</v>
      </c>
      <c r="W5730" s="1" t="s">
        <v>204</v>
      </c>
      <c r="X5730" s="1" t="s">
        <v>1236</v>
      </c>
      <c r="Y5730" s="1" t="s">
        <v>205</v>
      </c>
      <c r="Z5730" s="3">
        <v>7364</v>
      </c>
      <c r="AA5730" s="4">
        <f t="shared" si="1737"/>
        <v>18750</v>
      </c>
      <c r="AB5730" s="4">
        <f t="shared" si="1738"/>
        <v>2683.7314059999999</v>
      </c>
      <c r="AC5730" s="4">
        <f t="shared" si="1739"/>
        <v>18750</v>
      </c>
      <c r="AD5730" s="4">
        <f t="shared" si="1740"/>
        <v>3744.5027926451612</v>
      </c>
      <c r="AE5730" s="4">
        <v>18750</v>
      </c>
      <c r="AF5730" s="4">
        <v>18750</v>
      </c>
      <c r="AG5730" s="4">
        <f t="shared" ref="AG5730:AG5738" si="1741">AE5730</f>
        <v>18750</v>
      </c>
      <c r="AI5730" t="e">
        <f t="shared" si="1734"/>
        <v>#N/A</v>
      </c>
      <c r="AJ5730">
        <v>36027</v>
      </c>
      <c r="AK5730" s="2">
        <v>36027</v>
      </c>
      <c r="AL5730" s="2">
        <f t="shared" ref="AL5730:AL5738" si="1742">AJ5730</f>
        <v>36027</v>
      </c>
      <c r="AM5730" s="4"/>
      <c r="AN5730" t="e">
        <f>VLOOKUP([1]!Tabelle13[[#This Row],[Vlookup this ID for freight costs]],$AL$2:$AL$6811,2,FALSE)</f>
        <v>#REF!</v>
      </c>
      <c r="AP5730">
        <v>31.74</v>
      </c>
      <c r="AQ5730">
        <v>31.74</v>
      </c>
      <c r="AR5730" s="4">
        <v>30</v>
      </c>
      <c r="AS5730" s="4">
        <v>6</v>
      </c>
      <c r="AT5730" s="4">
        <v>2015</v>
      </c>
      <c r="AU5730" s="4">
        <v>20</v>
      </c>
      <c r="AV5730" s="4">
        <v>4</v>
      </c>
      <c r="AW5730" s="4">
        <v>2015</v>
      </c>
      <c r="AX5730" t="str">
        <f t="shared" si="1735"/>
        <v>No Delay</v>
      </c>
      <c r="AY5730">
        <f t="shared" si="1736"/>
        <v>0</v>
      </c>
    </row>
    <row r="5731" spans="1:51" x14ac:dyDescent="0.2">
      <c r="A5731" s="3">
        <v>82634</v>
      </c>
      <c r="B5731" s="1" t="s">
        <v>50</v>
      </c>
      <c r="C5731" s="1" t="s">
        <v>51</v>
      </c>
      <c r="D5731" s="1" t="s">
        <v>130</v>
      </c>
      <c r="E5731" s="1" t="s">
        <v>101</v>
      </c>
      <c r="F5731" s="1" t="s">
        <v>101</v>
      </c>
      <c r="G5731" s="13" t="s">
        <v>617</v>
      </c>
      <c r="H5731" s="12">
        <v>41670</v>
      </c>
      <c r="I5731" s="12" t="s">
        <v>661</v>
      </c>
      <c r="J5731" s="12">
        <v>41717</v>
      </c>
      <c r="K5731" s="4">
        <v>5390</v>
      </c>
      <c r="L5731" s="1" t="s">
        <v>146</v>
      </c>
      <c r="M5731" s="1" t="s">
        <v>132</v>
      </c>
      <c r="N5731" s="1" t="s">
        <v>1524</v>
      </c>
      <c r="O5731" s="1" t="s">
        <v>93</v>
      </c>
      <c r="P5731">
        <v>30</v>
      </c>
      <c r="Q5731">
        <v>80071</v>
      </c>
      <c r="R5731">
        <v>892791.65</v>
      </c>
      <c r="S5731">
        <v>11.15</v>
      </c>
      <c r="T5731">
        <v>0.37</v>
      </c>
      <c r="U5731">
        <f t="shared" si="1732"/>
        <v>892791.65</v>
      </c>
      <c r="V5731">
        <f t="shared" si="1733"/>
        <v>2402130</v>
      </c>
      <c r="W5731" s="1" t="s">
        <v>861</v>
      </c>
      <c r="X5731" s="1" t="s">
        <v>1236</v>
      </c>
      <c r="Y5731" s="1" t="s">
        <v>156</v>
      </c>
      <c r="Z5731" s="3">
        <v>14703</v>
      </c>
      <c r="AA5731" s="4">
        <f t="shared" si="1737"/>
        <v>18838</v>
      </c>
      <c r="AB5731" s="4">
        <f t="shared" ref="AB5731:AB5757" si="1743" xml:space="preserve"> 2244.740206  + 0.1097478*Q5731</f>
        <v>11032.356299800002</v>
      </c>
      <c r="AC5731" s="4">
        <f t="shared" ref="AC5731:AC5757" si="1744">AF5731</f>
        <v>18838</v>
      </c>
      <c r="AD5731" s="4">
        <f t="shared" si="1740"/>
        <v>17844.5</v>
      </c>
      <c r="AE5731" s="4">
        <v>18838</v>
      </c>
      <c r="AF5731" s="4">
        <v>18838</v>
      </c>
      <c r="AG5731" s="4">
        <f t="shared" si="1741"/>
        <v>18838</v>
      </c>
      <c r="AI5731" t="e">
        <f t="shared" si="1734"/>
        <v>#N/A</v>
      </c>
      <c r="AJ5731">
        <v>7928.11</v>
      </c>
      <c r="AK5731" s="2">
        <v>7928.11</v>
      </c>
      <c r="AL5731" s="2">
        <f t="shared" si="1742"/>
        <v>7928.11</v>
      </c>
      <c r="AM5731" s="4"/>
      <c r="AN5731" t="e">
        <f>VLOOKUP([1]!Tabelle13[[#This Row],[Vlookup this ID for freight costs]],$AL$2:$AL$6811,2,FALSE)</f>
        <v>#REF!</v>
      </c>
      <c r="AP5731">
        <v>1104.3800000000001</v>
      </c>
      <c r="AQ5731">
        <v>1104.3800000000001</v>
      </c>
      <c r="AR5731" s="4">
        <v>31</v>
      </c>
      <c r="AS5731" s="4">
        <v>1</v>
      </c>
      <c r="AT5731" s="4">
        <v>2014</v>
      </c>
      <c r="AU5731" s="4">
        <v>19</v>
      </c>
      <c r="AV5731" s="4">
        <v>4</v>
      </c>
      <c r="AW5731" s="4">
        <v>2014</v>
      </c>
      <c r="AX5731" t="str">
        <f t="shared" si="1735"/>
        <v>Delay</v>
      </c>
      <c r="AY5731">
        <f t="shared" si="1736"/>
        <v>47</v>
      </c>
    </row>
    <row r="5732" spans="1:51" x14ac:dyDescent="0.2">
      <c r="A5732" s="3">
        <v>85410</v>
      </c>
      <c r="B5732" s="1" t="s">
        <v>151</v>
      </c>
      <c r="C5732" s="1" t="s">
        <v>65</v>
      </c>
      <c r="D5732" s="1" t="s">
        <v>130</v>
      </c>
      <c r="E5732" s="1" t="s">
        <v>152</v>
      </c>
      <c r="F5732" s="1" t="s">
        <v>152</v>
      </c>
      <c r="G5732" s="13" t="s">
        <v>734</v>
      </c>
      <c r="H5732" s="12">
        <v>41578</v>
      </c>
      <c r="I5732" s="12" t="s">
        <v>925</v>
      </c>
      <c r="J5732" s="12">
        <v>41571</v>
      </c>
      <c r="K5732" s="4">
        <v>4992</v>
      </c>
      <c r="L5732" s="1" t="s">
        <v>146</v>
      </c>
      <c r="M5732" s="1" t="s">
        <v>132</v>
      </c>
      <c r="N5732" s="1" t="s">
        <v>154</v>
      </c>
      <c r="O5732" s="1" t="s">
        <v>93</v>
      </c>
      <c r="P5732">
        <v>60</v>
      </c>
      <c r="Q5732">
        <v>123700</v>
      </c>
      <c r="R5732">
        <v>1061346</v>
      </c>
      <c r="S5732">
        <v>8.58</v>
      </c>
      <c r="T5732">
        <v>0.14000000000000001</v>
      </c>
      <c r="U5732">
        <f t="shared" si="1732"/>
        <v>1061346</v>
      </c>
      <c r="V5732">
        <f t="shared" si="1733"/>
        <v>7422000</v>
      </c>
      <c r="W5732" s="1" t="s">
        <v>204</v>
      </c>
      <c r="X5732" s="1" t="s">
        <v>1236</v>
      </c>
      <c r="Y5732" s="1" t="s">
        <v>205</v>
      </c>
      <c r="Z5732" s="3">
        <v>7364</v>
      </c>
      <c r="AA5732" s="4">
        <f t="shared" si="1737"/>
        <v>18882</v>
      </c>
      <c r="AB5732" s="4">
        <f t="shared" si="1743"/>
        <v>15820.543066000002</v>
      </c>
      <c r="AC5732" s="4">
        <f t="shared" si="1744"/>
        <v>18882</v>
      </c>
      <c r="AD5732" s="4">
        <f t="shared" si="1740"/>
        <v>18882</v>
      </c>
      <c r="AE5732" s="4">
        <v>18882</v>
      </c>
      <c r="AF5732" s="4">
        <v>18882</v>
      </c>
      <c r="AG5732" s="4">
        <f t="shared" si="1741"/>
        <v>18882</v>
      </c>
      <c r="AI5732" t="e">
        <f t="shared" si="1734"/>
        <v>#N/A</v>
      </c>
      <c r="AJ5732">
        <v>20225.07</v>
      </c>
      <c r="AK5732" s="2">
        <v>20225.07</v>
      </c>
      <c r="AL5732" s="2">
        <f t="shared" si="1742"/>
        <v>20225.07</v>
      </c>
      <c r="AM5732" s="4"/>
      <c r="AN5732" t="e">
        <f>VLOOKUP([1]!Tabelle13[[#This Row],[Vlookup this ID for freight costs]],$AL$2:$AL$6811,2,FALSE)</f>
        <v>#REF!</v>
      </c>
      <c r="AP5732">
        <v>1312.89</v>
      </c>
      <c r="AQ5732">
        <v>1312.89</v>
      </c>
      <c r="AR5732" s="4">
        <v>31</v>
      </c>
      <c r="AS5732" s="4">
        <v>10</v>
      </c>
      <c r="AT5732" s="4">
        <v>2013</v>
      </c>
      <c r="AU5732" s="4">
        <v>24</v>
      </c>
      <c r="AV5732" s="4">
        <v>10</v>
      </c>
      <c r="AW5732" s="4">
        <v>2013</v>
      </c>
      <c r="AX5732" t="str">
        <f t="shared" si="1735"/>
        <v>No Delay</v>
      </c>
      <c r="AY5732">
        <f t="shared" si="1736"/>
        <v>0</v>
      </c>
    </row>
    <row r="5733" spans="1:51" x14ac:dyDescent="0.2">
      <c r="A5733" s="3">
        <v>85215</v>
      </c>
      <c r="B5733" s="1" t="s">
        <v>151</v>
      </c>
      <c r="C5733" s="1" t="s">
        <v>65</v>
      </c>
      <c r="D5733" s="1" t="s">
        <v>130</v>
      </c>
      <c r="E5733" s="1" t="s">
        <v>152</v>
      </c>
      <c r="F5733" s="1" t="s">
        <v>152</v>
      </c>
      <c r="G5733" s="13" t="s">
        <v>508</v>
      </c>
      <c r="H5733" s="12">
        <v>40897</v>
      </c>
      <c r="I5733" s="12" t="s">
        <v>508</v>
      </c>
      <c r="J5733" s="12">
        <v>40897</v>
      </c>
      <c r="K5733" s="4">
        <v>3665</v>
      </c>
      <c r="L5733" s="1" t="s">
        <v>146</v>
      </c>
      <c r="M5733" s="1" t="s">
        <v>132</v>
      </c>
      <c r="N5733" s="1" t="s">
        <v>154</v>
      </c>
      <c r="O5733" s="1" t="s">
        <v>93</v>
      </c>
      <c r="P5733">
        <v>60</v>
      </c>
      <c r="Q5733">
        <v>129958</v>
      </c>
      <c r="R5733">
        <v>1458128.76</v>
      </c>
      <c r="S5733">
        <v>11.22</v>
      </c>
      <c r="T5733">
        <v>0.19</v>
      </c>
      <c r="U5733">
        <f t="shared" si="1732"/>
        <v>1458128.76</v>
      </c>
      <c r="V5733">
        <f t="shared" si="1733"/>
        <v>7797480</v>
      </c>
      <c r="W5733" s="1" t="s">
        <v>155</v>
      </c>
      <c r="X5733" s="1" t="s">
        <v>1236</v>
      </c>
      <c r="Y5733" s="1" t="s">
        <v>156</v>
      </c>
      <c r="Z5733" s="3">
        <v>7726</v>
      </c>
      <c r="AA5733" s="4">
        <f t="shared" si="1737"/>
        <v>18907</v>
      </c>
      <c r="AB5733" s="4">
        <f t="shared" si="1743"/>
        <v>16507.344798400001</v>
      </c>
      <c r="AC5733" s="4">
        <f t="shared" si="1744"/>
        <v>18907</v>
      </c>
      <c r="AD5733" s="4">
        <f t="shared" si="1740"/>
        <v>18907</v>
      </c>
      <c r="AE5733" s="4">
        <v>18907</v>
      </c>
      <c r="AF5733" s="4">
        <v>18907</v>
      </c>
      <c r="AG5733" s="4">
        <f t="shared" si="1741"/>
        <v>18907</v>
      </c>
      <c r="AI5733" t="e">
        <f t="shared" si="1734"/>
        <v>#N/A</v>
      </c>
      <c r="AJ5733">
        <v>15322.73</v>
      </c>
      <c r="AK5733" s="2">
        <v>15322.73</v>
      </c>
      <c r="AL5733" s="2">
        <f t="shared" si="1742"/>
        <v>15322.73</v>
      </c>
      <c r="AM5733" s="4"/>
      <c r="AN5733" t="e">
        <f>VLOOKUP([1]!Tabelle13[[#This Row],[Vlookup this ID for freight costs]],$AL$2:$AL$6811,2,FALSE)</f>
        <v>#REF!</v>
      </c>
      <c r="AP5733">
        <v>2405.91</v>
      </c>
      <c r="AQ5733">
        <v>2405.91</v>
      </c>
      <c r="AR5733" s="4">
        <v>20</v>
      </c>
      <c r="AS5733" s="4">
        <v>12</v>
      </c>
      <c r="AT5733" s="4">
        <v>2011</v>
      </c>
      <c r="AU5733" s="4">
        <v>20</v>
      </c>
      <c r="AV5733" s="4">
        <v>12</v>
      </c>
      <c r="AW5733" s="4">
        <v>2011</v>
      </c>
      <c r="AX5733" t="str">
        <f t="shared" si="1735"/>
        <v>No Delay</v>
      </c>
      <c r="AY5733">
        <f t="shared" si="1736"/>
        <v>0</v>
      </c>
    </row>
    <row r="5734" spans="1:51" x14ac:dyDescent="0.2">
      <c r="A5734" s="3">
        <v>86506</v>
      </c>
      <c r="B5734" s="1" t="s">
        <v>151</v>
      </c>
      <c r="C5734" s="1" t="s">
        <v>65</v>
      </c>
      <c r="D5734" s="1" t="s">
        <v>130</v>
      </c>
      <c r="E5734" s="1" t="s">
        <v>53</v>
      </c>
      <c r="F5734" s="1" t="s">
        <v>53</v>
      </c>
      <c r="G5734" s="13" t="s">
        <v>494</v>
      </c>
      <c r="H5734" s="12">
        <v>41152</v>
      </c>
      <c r="I5734" s="12" t="s">
        <v>1851</v>
      </c>
      <c r="J5734" s="12">
        <v>41135</v>
      </c>
      <c r="K5734" s="4">
        <v>4110</v>
      </c>
      <c r="L5734" s="1" t="s">
        <v>146</v>
      </c>
      <c r="M5734" s="1" t="s">
        <v>132</v>
      </c>
      <c r="N5734" s="1" t="s">
        <v>154</v>
      </c>
      <c r="O5734" s="1" t="s">
        <v>93</v>
      </c>
      <c r="P5734">
        <v>60</v>
      </c>
      <c r="Q5734">
        <v>132919</v>
      </c>
      <c r="R5734">
        <v>1303935.3899999999</v>
      </c>
      <c r="S5734">
        <v>9.81</v>
      </c>
      <c r="T5734">
        <v>0.16</v>
      </c>
      <c r="U5734">
        <f t="shared" si="1732"/>
        <v>1303935.3900000001</v>
      </c>
      <c r="V5734">
        <f t="shared" si="1733"/>
        <v>7975140</v>
      </c>
      <c r="W5734" s="1" t="s">
        <v>160</v>
      </c>
      <c r="X5734" s="1" t="s">
        <v>1236</v>
      </c>
      <c r="Y5734" s="1" t="s">
        <v>161</v>
      </c>
      <c r="Z5734" s="3">
        <v>7348</v>
      </c>
      <c r="AA5734" s="4">
        <f t="shared" si="1737"/>
        <v>18953</v>
      </c>
      <c r="AB5734" s="4">
        <f t="shared" si="1743"/>
        <v>16832.308034199999</v>
      </c>
      <c r="AC5734" s="4">
        <f t="shared" si="1744"/>
        <v>18953</v>
      </c>
      <c r="AD5734" s="4">
        <f t="shared" si="1740"/>
        <v>18953</v>
      </c>
      <c r="AE5734" s="4">
        <v>18953</v>
      </c>
      <c r="AF5734" s="4">
        <v>18953</v>
      </c>
      <c r="AG5734" s="4">
        <f t="shared" si="1741"/>
        <v>18953</v>
      </c>
      <c r="AI5734" t="e">
        <f t="shared" si="1734"/>
        <v>#N/A</v>
      </c>
      <c r="AJ5734">
        <v>18461.22</v>
      </c>
      <c r="AK5734" s="2">
        <v>18461.22</v>
      </c>
      <c r="AL5734" s="2">
        <f t="shared" si="1742"/>
        <v>18461.22</v>
      </c>
      <c r="AM5734" s="4"/>
      <c r="AN5734" t="e">
        <f>VLOOKUP([1]!Tabelle13[[#This Row],[Vlookup this ID for freight costs]],$AL$2:$AL$6811,2,FALSE)</f>
        <v>#REF!</v>
      </c>
      <c r="AP5734">
        <v>1828.12</v>
      </c>
      <c r="AQ5734">
        <v>1828.12</v>
      </c>
      <c r="AR5734" s="4">
        <v>31</v>
      </c>
      <c r="AS5734" s="4">
        <v>8</v>
      </c>
      <c r="AT5734" s="4">
        <v>2012</v>
      </c>
      <c r="AU5734" s="4">
        <v>14</v>
      </c>
      <c r="AV5734" s="4">
        <v>8</v>
      </c>
      <c r="AW5734" s="4">
        <v>2012</v>
      </c>
      <c r="AX5734" t="str">
        <f t="shared" si="1735"/>
        <v>No Delay</v>
      </c>
      <c r="AY5734">
        <f t="shared" si="1736"/>
        <v>0</v>
      </c>
    </row>
    <row r="5735" spans="1:51" x14ac:dyDescent="0.2">
      <c r="A5735" s="3">
        <v>84879</v>
      </c>
      <c r="B5735" s="1" t="s">
        <v>50</v>
      </c>
      <c r="C5735" s="1" t="s">
        <v>51</v>
      </c>
      <c r="D5735" s="1" t="s">
        <v>130</v>
      </c>
      <c r="E5735" s="1" t="s">
        <v>101</v>
      </c>
      <c r="F5735" s="1" t="s">
        <v>101</v>
      </c>
      <c r="G5735" s="13" t="s">
        <v>2387</v>
      </c>
      <c r="H5735" s="12">
        <v>41718</v>
      </c>
      <c r="I5735" s="12" t="s">
        <v>1052</v>
      </c>
      <c r="J5735" s="12">
        <v>41733</v>
      </c>
      <c r="K5735" s="4">
        <v>5423</v>
      </c>
      <c r="L5735" s="1" t="s">
        <v>146</v>
      </c>
      <c r="M5735" s="1" t="s">
        <v>132</v>
      </c>
      <c r="N5735" s="1" t="s">
        <v>1524</v>
      </c>
      <c r="O5735" s="1" t="s">
        <v>93</v>
      </c>
      <c r="P5735">
        <v>30</v>
      </c>
      <c r="Q5735">
        <v>70000</v>
      </c>
      <c r="R5735">
        <v>780500</v>
      </c>
      <c r="S5735">
        <v>11.15</v>
      </c>
      <c r="T5735">
        <v>0.37</v>
      </c>
      <c r="U5735">
        <f t="shared" si="1732"/>
        <v>780500</v>
      </c>
      <c r="V5735">
        <f t="shared" si="1733"/>
        <v>2100000</v>
      </c>
      <c r="W5735" s="1" t="s">
        <v>861</v>
      </c>
      <c r="X5735" s="1" t="s">
        <v>1236</v>
      </c>
      <c r="Y5735" s="1" t="s">
        <v>156</v>
      </c>
      <c r="Z5735" s="3">
        <v>14703</v>
      </c>
      <c r="AA5735" s="4">
        <f t="shared" si="1737"/>
        <v>18957</v>
      </c>
      <c r="AB5735" s="4">
        <f t="shared" si="1743"/>
        <v>9927.0862059999999</v>
      </c>
      <c r="AC5735" s="4">
        <f t="shared" si="1744"/>
        <v>18957</v>
      </c>
      <c r="AD5735" s="4">
        <f t="shared" si="1740"/>
        <v>6977</v>
      </c>
      <c r="AE5735" s="4">
        <v>18957</v>
      </c>
      <c r="AF5735" s="4">
        <v>18957</v>
      </c>
      <c r="AG5735" s="4">
        <f t="shared" si="1741"/>
        <v>18957</v>
      </c>
      <c r="AI5735" t="e">
        <f t="shared" si="1734"/>
        <v>#N/A</v>
      </c>
      <c r="AJ5735">
        <v>16813.62</v>
      </c>
      <c r="AK5735" s="2">
        <v>16813.62</v>
      </c>
      <c r="AL5735" s="2">
        <f t="shared" si="1742"/>
        <v>16813.62</v>
      </c>
      <c r="AM5735" s="4"/>
      <c r="AN5735" t="e">
        <f>VLOOKUP([1]!Tabelle13[[#This Row],[Vlookup this ID for freight costs]],$AL$2:$AL$6811,2,FALSE)</f>
        <v>#REF!</v>
      </c>
      <c r="AP5735">
        <v>965.48</v>
      </c>
      <c r="AQ5735">
        <v>965.48</v>
      </c>
      <c r="AR5735" s="4">
        <v>20</v>
      </c>
      <c r="AS5735" s="4">
        <v>4</v>
      </c>
      <c r="AT5735" s="4">
        <v>2014</v>
      </c>
      <c r="AU5735" s="4">
        <v>4</v>
      </c>
      <c r="AV5735" s="4">
        <v>4</v>
      </c>
      <c r="AW5735" s="4">
        <v>2014</v>
      </c>
      <c r="AX5735" t="str">
        <f t="shared" si="1735"/>
        <v>No Delay</v>
      </c>
      <c r="AY5735">
        <f t="shared" si="1736"/>
        <v>15</v>
      </c>
    </row>
    <row r="5736" spans="1:51" x14ac:dyDescent="0.2">
      <c r="A5736" s="3">
        <v>85804</v>
      </c>
      <c r="B5736" s="1" t="s">
        <v>172</v>
      </c>
      <c r="C5736" s="1" t="s">
        <v>114</v>
      </c>
      <c r="D5736" s="1" t="s">
        <v>130</v>
      </c>
      <c r="E5736" s="1" t="s">
        <v>101</v>
      </c>
      <c r="F5736" s="1" t="s">
        <v>101</v>
      </c>
      <c r="G5736" s="13" t="s">
        <v>2479</v>
      </c>
      <c r="H5736" s="12">
        <v>40932</v>
      </c>
      <c r="I5736" s="12" t="s">
        <v>1091</v>
      </c>
      <c r="J5736" s="12">
        <v>40875</v>
      </c>
      <c r="K5736" s="4">
        <v>3599</v>
      </c>
      <c r="L5736" s="1" t="s">
        <v>146</v>
      </c>
      <c r="M5736" s="1" t="s">
        <v>132</v>
      </c>
      <c r="N5736" s="1" t="s">
        <v>167</v>
      </c>
      <c r="O5736" s="1" t="s">
        <v>93</v>
      </c>
      <c r="P5736">
        <v>30</v>
      </c>
      <c r="Q5736">
        <v>230000</v>
      </c>
      <c r="R5736">
        <v>970600</v>
      </c>
      <c r="S5736">
        <v>4.22</v>
      </c>
      <c r="T5736">
        <v>0.14000000000000001</v>
      </c>
      <c r="U5736">
        <f t="shared" si="1732"/>
        <v>970600</v>
      </c>
      <c r="V5736">
        <f t="shared" si="1733"/>
        <v>6900000</v>
      </c>
      <c r="W5736" s="1" t="s">
        <v>160</v>
      </c>
      <c r="X5736" s="1" t="s">
        <v>1236</v>
      </c>
      <c r="Y5736" s="1" t="s">
        <v>161</v>
      </c>
      <c r="Z5736" s="3">
        <v>13722</v>
      </c>
      <c r="AA5736" s="4">
        <f t="shared" si="1737"/>
        <v>18968</v>
      </c>
      <c r="AB5736" s="4">
        <f t="shared" si="1743"/>
        <v>27486.734206000001</v>
      </c>
      <c r="AC5736" s="4">
        <f t="shared" si="1744"/>
        <v>18968</v>
      </c>
      <c r="AD5736" s="4">
        <f t="shared" si="1740"/>
        <v>14736</v>
      </c>
      <c r="AE5736" s="4">
        <v>18968</v>
      </c>
      <c r="AF5736" s="4">
        <v>18968</v>
      </c>
      <c r="AG5736" s="4">
        <f t="shared" si="1741"/>
        <v>18968</v>
      </c>
      <c r="AI5736" t="e">
        <f t="shared" si="1734"/>
        <v>#N/A</v>
      </c>
      <c r="AJ5736">
        <v>22168.18</v>
      </c>
      <c r="AK5736" s="2">
        <v>22168.18</v>
      </c>
      <c r="AL5736" s="2">
        <f t="shared" si="1742"/>
        <v>22168.18</v>
      </c>
      <c r="AM5736" s="4"/>
      <c r="AN5736" t="e">
        <f>VLOOKUP([1]!Tabelle13[[#This Row],[Vlookup this ID for freight costs]],$AL$2:$AL$6811,2,FALSE)</f>
        <v>#REF!</v>
      </c>
      <c r="AP5736">
        <v>1601.49</v>
      </c>
      <c r="AQ5736">
        <v>1601.49</v>
      </c>
      <c r="AR5736" s="4">
        <v>24</v>
      </c>
      <c r="AS5736" s="4">
        <v>1</v>
      </c>
      <c r="AT5736" s="4">
        <v>2012</v>
      </c>
      <c r="AU5736" s="4">
        <v>28</v>
      </c>
      <c r="AV5736" s="4">
        <v>11</v>
      </c>
      <c r="AW5736" s="4">
        <v>2011</v>
      </c>
      <c r="AX5736" t="str">
        <f t="shared" si="1735"/>
        <v>No Delay</v>
      </c>
      <c r="AY5736">
        <f t="shared" si="1736"/>
        <v>0</v>
      </c>
    </row>
    <row r="5737" spans="1:51" x14ac:dyDescent="0.2">
      <c r="A5737" s="3">
        <v>84667</v>
      </c>
      <c r="B5737" s="1" t="s">
        <v>172</v>
      </c>
      <c r="C5737" s="1" t="s">
        <v>114</v>
      </c>
      <c r="D5737" s="1" t="s">
        <v>130</v>
      </c>
      <c r="E5737" s="1" t="s">
        <v>101</v>
      </c>
      <c r="F5737" s="1" t="s">
        <v>101</v>
      </c>
      <c r="G5737" s="13" t="s">
        <v>1419</v>
      </c>
      <c r="H5737" s="12">
        <v>40812</v>
      </c>
      <c r="I5737" s="12" t="s">
        <v>1419</v>
      </c>
      <c r="J5737" s="12">
        <v>40812</v>
      </c>
      <c r="K5737" s="4">
        <v>3466</v>
      </c>
      <c r="L5737" s="1" t="s">
        <v>146</v>
      </c>
      <c r="M5737" s="1" t="s">
        <v>132</v>
      </c>
      <c r="N5737" s="1" t="s">
        <v>159</v>
      </c>
      <c r="O5737" s="1" t="s">
        <v>93</v>
      </c>
      <c r="P5737">
        <v>30</v>
      </c>
      <c r="Q5737">
        <v>169985</v>
      </c>
      <c r="R5737">
        <v>1665853</v>
      </c>
      <c r="S5737">
        <v>9.8000000000000007</v>
      </c>
      <c r="T5737">
        <v>0.33</v>
      </c>
      <c r="U5737">
        <f t="shared" si="1732"/>
        <v>1665853.0000000002</v>
      </c>
      <c r="V5737">
        <f t="shared" si="1733"/>
        <v>5099550</v>
      </c>
      <c r="W5737" s="1" t="s">
        <v>160</v>
      </c>
      <c r="X5737" s="1" t="s">
        <v>1236</v>
      </c>
      <c r="Y5737" s="1" t="s">
        <v>161</v>
      </c>
      <c r="Z5737" s="3">
        <v>13722</v>
      </c>
      <c r="AA5737" s="4">
        <f t="shared" si="1737"/>
        <v>18994</v>
      </c>
      <c r="AB5737" s="4">
        <f t="shared" si="1743"/>
        <v>20900.219989000001</v>
      </c>
      <c r="AC5737" s="4">
        <f t="shared" si="1744"/>
        <v>18994</v>
      </c>
      <c r="AD5737" s="4">
        <f t="shared" si="1740"/>
        <v>18994</v>
      </c>
      <c r="AE5737" s="4">
        <v>18994</v>
      </c>
      <c r="AF5737" s="4">
        <v>18994</v>
      </c>
      <c r="AG5737" s="4">
        <f t="shared" si="1741"/>
        <v>18994</v>
      </c>
      <c r="AI5737" t="e">
        <f t="shared" si="1734"/>
        <v>#N/A</v>
      </c>
      <c r="AJ5737">
        <v>21077.51</v>
      </c>
      <c r="AK5737" s="2">
        <v>21077.51</v>
      </c>
      <c r="AL5737" s="2">
        <f t="shared" si="1742"/>
        <v>21077.51</v>
      </c>
      <c r="AM5737" s="4"/>
      <c r="AN5737" t="e">
        <f>VLOOKUP([1]!Tabelle13[[#This Row],[Vlookup this ID for freight costs]],$AL$2:$AL$6811,2,FALSE)</f>
        <v>#REF!</v>
      </c>
      <c r="AP5737">
        <v>2748.66</v>
      </c>
      <c r="AQ5737">
        <v>2748.66</v>
      </c>
      <c r="AR5737" s="4">
        <v>26</v>
      </c>
      <c r="AS5737" s="4">
        <v>9</v>
      </c>
      <c r="AT5737" s="4">
        <v>2011</v>
      </c>
      <c r="AU5737" s="4">
        <v>26</v>
      </c>
      <c r="AV5737" s="4">
        <v>9</v>
      </c>
      <c r="AW5737" s="4">
        <v>2011</v>
      </c>
      <c r="AX5737" t="str">
        <f t="shared" si="1735"/>
        <v>No Delay</v>
      </c>
      <c r="AY5737">
        <f t="shared" si="1736"/>
        <v>0</v>
      </c>
    </row>
    <row r="5738" spans="1:51" x14ac:dyDescent="0.2">
      <c r="A5738" s="3">
        <v>83550</v>
      </c>
      <c r="B5738" s="1" t="s">
        <v>50</v>
      </c>
      <c r="C5738" s="1" t="s">
        <v>51</v>
      </c>
      <c r="D5738" s="1" t="s">
        <v>130</v>
      </c>
      <c r="E5738" s="1" t="s">
        <v>101</v>
      </c>
      <c r="F5738" s="1" t="s">
        <v>101</v>
      </c>
      <c r="G5738" s="13" t="s">
        <v>1117</v>
      </c>
      <c r="H5738" s="12">
        <v>40976</v>
      </c>
      <c r="I5738" s="12" t="s">
        <v>1117</v>
      </c>
      <c r="J5738" s="12">
        <v>40976</v>
      </c>
      <c r="K5738" s="4">
        <v>3796</v>
      </c>
      <c r="L5738" s="1" t="s">
        <v>146</v>
      </c>
      <c r="M5738" s="1" t="s">
        <v>132</v>
      </c>
      <c r="N5738" s="1" t="s">
        <v>154</v>
      </c>
      <c r="O5738" s="1" t="s">
        <v>93</v>
      </c>
      <c r="P5738">
        <v>60</v>
      </c>
      <c r="Q5738">
        <v>150000</v>
      </c>
      <c r="R5738">
        <v>1683000</v>
      </c>
      <c r="S5738">
        <v>11.22</v>
      </c>
      <c r="T5738">
        <v>0.19</v>
      </c>
      <c r="U5738">
        <f t="shared" si="1732"/>
        <v>1683000</v>
      </c>
      <c r="V5738">
        <f t="shared" si="1733"/>
        <v>9000000</v>
      </c>
      <c r="W5738" s="1" t="s">
        <v>204</v>
      </c>
      <c r="X5738" s="1" t="s">
        <v>1236</v>
      </c>
      <c r="Y5738" s="1" t="s">
        <v>205</v>
      </c>
      <c r="Z5738" s="3">
        <v>14749</v>
      </c>
      <c r="AA5738" s="4">
        <f t="shared" si="1737"/>
        <v>19143</v>
      </c>
      <c r="AB5738" s="4">
        <f t="shared" si="1743"/>
        <v>18706.910206</v>
      </c>
      <c r="AC5738" s="4">
        <f t="shared" si="1744"/>
        <v>19143</v>
      </c>
      <c r="AD5738" s="4">
        <f t="shared" si="1740"/>
        <v>24255.909090909092</v>
      </c>
      <c r="AE5738" s="4">
        <v>19143</v>
      </c>
      <c r="AF5738" s="4">
        <v>19143</v>
      </c>
      <c r="AG5738" s="4">
        <f t="shared" si="1741"/>
        <v>19143</v>
      </c>
      <c r="AI5738" t="e">
        <f t="shared" si="1734"/>
        <v>#N/A</v>
      </c>
      <c r="AJ5738">
        <v>16660.04</v>
      </c>
      <c r="AK5738" s="2">
        <v>16660.04</v>
      </c>
      <c r="AL5738" s="2">
        <f t="shared" si="1742"/>
        <v>16660.04</v>
      </c>
      <c r="AM5738" s="4"/>
      <c r="AN5738" t="e">
        <f>VLOOKUP([1]!Tabelle13[[#This Row],[Vlookup this ID for freight costs]],$AL$2:$AL$6811,2,FALSE)</f>
        <v>#REF!</v>
      </c>
      <c r="AP5738">
        <v>2776.95</v>
      </c>
      <c r="AQ5738">
        <v>2776.95</v>
      </c>
      <c r="AR5738" s="4">
        <v>8</v>
      </c>
      <c r="AS5738" s="4">
        <v>4</v>
      </c>
      <c r="AT5738" s="4">
        <v>2012</v>
      </c>
      <c r="AU5738" s="4">
        <v>8</v>
      </c>
      <c r="AV5738" s="4">
        <v>4</v>
      </c>
      <c r="AW5738" s="4">
        <v>2012</v>
      </c>
      <c r="AX5738" t="str">
        <f t="shared" si="1735"/>
        <v>No Delay</v>
      </c>
      <c r="AY5738">
        <f t="shared" si="1736"/>
        <v>0</v>
      </c>
    </row>
    <row r="5739" spans="1:51" x14ac:dyDescent="0.2">
      <c r="A5739" s="3">
        <v>85385</v>
      </c>
      <c r="B5739" s="1" t="s">
        <v>175</v>
      </c>
      <c r="C5739" s="1" t="s">
        <v>165</v>
      </c>
      <c r="D5739" s="1" t="s">
        <v>130</v>
      </c>
      <c r="E5739" s="1" t="s">
        <v>53</v>
      </c>
      <c r="F5739" s="1" t="s">
        <v>53</v>
      </c>
      <c r="G5739" s="13" t="s">
        <v>871</v>
      </c>
      <c r="H5739" s="12">
        <v>41515</v>
      </c>
      <c r="I5739" s="12" t="s">
        <v>1349</v>
      </c>
      <c r="J5739" s="12">
        <v>41530</v>
      </c>
      <c r="K5739" s="4">
        <v>4916</v>
      </c>
      <c r="L5739" s="1" t="s">
        <v>146</v>
      </c>
      <c r="M5739" s="1" t="s">
        <v>132</v>
      </c>
      <c r="N5739" s="1" t="s">
        <v>154</v>
      </c>
      <c r="O5739" s="1" t="s">
        <v>93</v>
      </c>
      <c r="P5739">
        <v>60</v>
      </c>
      <c r="Q5739">
        <v>100000</v>
      </c>
      <c r="R5739">
        <v>858000</v>
      </c>
      <c r="S5739">
        <v>8.58</v>
      </c>
      <c r="T5739">
        <v>0.14000000000000001</v>
      </c>
      <c r="U5739">
        <f t="shared" si="1732"/>
        <v>858000</v>
      </c>
      <c r="V5739">
        <f t="shared" si="1733"/>
        <v>6000000</v>
      </c>
      <c r="W5739" s="1" t="s">
        <v>204</v>
      </c>
      <c r="X5739" s="1" t="s">
        <v>1236</v>
      </c>
      <c r="Y5739" s="1" t="s">
        <v>205</v>
      </c>
      <c r="Z5739" s="3">
        <v>4988</v>
      </c>
      <c r="AA5739" s="4">
        <f t="shared" si="1737"/>
        <v>19158</v>
      </c>
      <c r="AB5739" s="4">
        <f t="shared" si="1743"/>
        <v>13219.520206000001</v>
      </c>
      <c r="AC5739" s="4">
        <f t="shared" si="1744"/>
        <v>19158</v>
      </c>
      <c r="AD5739" s="4">
        <f t="shared" si="1740"/>
        <v>22977.692307692309</v>
      </c>
      <c r="AE5739" s="3" t="s">
        <v>2752</v>
      </c>
      <c r="AF5739" s="3">
        <v>19158</v>
      </c>
      <c r="AG5739" s="4">
        <f>AI5739</f>
        <v>19158</v>
      </c>
      <c r="AH5739" s="4">
        <v>83708</v>
      </c>
      <c r="AI5739">
        <f t="shared" si="1734"/>
        <v>19158</v>
      </c>
      <c r="AJ5739" t="s">
        <v>2752</v>
      </c>
      <c r="AK5739" s="2">
        <v>106022.37</v>
      </c>
      <c r="AL5739" s="2">
        <f>AN5739</f>
        <v>106022.37</v>
      </c>
      <c r="AM5739" s="4">
        <v>83708</v>
      </c>
      <c r="AN5739">
        <f>INDEX($AJ$2:$AJ$6811,MATCH(AM5739,$A$2:$A$6811,0))</f>
        <v>106022.37</v>
      </c>
      <c r="AP5739">
        <v>1061.3499999999999</v>
      </c>
      <c r="AQ5739">
        <v>1061.3499999999999</v>
      </c>
      <c r="AR5739" s="4">
        <v>29</v>
      </c>
      <c r="AS5739" s="4">
        <v>8</v>
      </c>
      <c r="AT5739" s="4">
        <v>2013</v>
      </c>
      <c r="AU5739" s="4">
        <v>13</v>
      </c>
      <c r="AV5739" s="4">
        <v>9</v>
      </c>
      <c r="AW5739" s="4">
        <v>2013</v>
      </c>
      <c r="AX5739" t="str">
        <f t="shared" si="1735"/>
        <v>Delay</v>
      </c>
      <c r="AY5739">
        <f t="shared" si="1736"/>
        <v>15</v>
      </c>
    </row>
    <row r="5740" spans="1:51" x14ac:dyDescent="0.2">
      <c r="A5740" s="3">
        <v>83708</v>
      </c>
      <c r="B5740" s="1" t="s">
        <v>175</v>
      </c>
      <c r="C5740" s="1" t="s">
        <v>165</v>
      </c>
      <c r="D5740" s="1" t="s">
        <v>130</v>
      </c>
      <c r="E5740" s="1" t="s">
        <v>53</v>
      </c>
      <c r="F5740" s="1" t="s">
        <v>53</v>
      </c>
      <c r="G5740" s="13" t="s">
        <v>871</v>
      </c>
      <c r="H5740" s="12">
        <v>41515</v>
      </c>
      <c r="I5740" s="12" t="s">
        <v>1349</v>
      </c>
      <c r="J5740" s="12">
        <v>41530</v>
      </c>
      <c r="K5740" s="4">
        <v>4914</v>
      </c>
      <c r="L5740" s="1" t="s">
        <v>146</v>
      </c>
      <c r="M5740" s="1" t="s">
        <v>132</v>
      </c>
      <c r="N5740" s="1" t="s">
        <v>167</v>
      </c>
      <c r="O5740" s="1" t="s">
        <v>93</v>
      </c>
      <c r="P5740">
        <v>30</v>
      </c>
      <c r="Q5740">
        <v>36007</v>
      </c>
      <c r="R5740">
        <v>119903.31</v>
      </c>
      <c r="S5740">
        <v>3.33</v>
      </c>
      <c r="T5740">
        <v>0.11</v>
      </c>
      <c r="U5740">
        <f t="shared" si="1732"/>
        <v>119903.31</v>
      </c>
      <c r="V5740">
        <f t="shared" si="1733"/>
        <v>1080210</v>
      </c>
      <c r="W5740" s="1" t="s">
        <v>155</v>
      </c>
      <c r="X5740" s="1" t="s">
        <v>1236</v>
      </c>
      <c r="Y5740" s="1" t="s">
        <v>156</v>
      </c>
      <c r="Z5740" s="3">
        <v>5457</v>
      </c>
      <c r="AA5740" s="4">
        <f t="shared" si="1737"/>
        <v>19158</v>
      </c>
      <c r="AB5740" s="4">
        <f t="shared" si="1743"/>
        <v>6196.4292406000004</v>
      </c>
      <c r="AC5740" s="4">
        <f t="shared" si="1744"/>
        <v>19158</v>
      </c>
      <c r="AD5740" s="4">
        <f t="shared" si="1740"/>
        <v>19158</v>
      </c>
      <c r="AE5740" s="4">
        <v>19158</v>
      </c>
      <c r="AF5740" s="4">
        <v>19158</v>
      </c>
      <c r="AG5740" s="4">
        <f>AE5740</f>
        <v>19158</v>
      </c>
      <c r="AI5740" t="e">
        <f t="shared" si="1734"/>
        <v>#N/A</v>
      </c>
      <c r="AJ5740">
        <v>106022.37</v>
      </c>
      <c r="AK5740" s="2">
        <v>106022.37</v>
      </c>
      <c r="AL5740" s="2">
        <f>AJ5740</f>
        <v>106022.37</v>
      </c>
      <c r="AM5740" s="4"/>
      <c r="AN5740" t="e">
        <f>VLOOKUP([1]!Tabelle13[[#This Row],[Vlookup this ID for freight costs]],$AL$2:$AL$6811,2,FALSE)</f>
        <v>#REF!</v>
      </c>
      <c r="AP5740">
        <v>148.32</v>
      </c>
      <c r="AQ5740">
        <v>148.32</v>
      </c>
      <c r="AR5740" s="4">
        <v>29</v>
      </c>
      <c r="AS5740" s="4">
        <v>8</v>
      </c>
      <c r="AT5740" s="4">
        <v>2013</v>
      </c>
      <c r="AU5740" s="4">
        <v>13</v>
      </c>
      <c r="AV5740" s="4">
        <v>9</v>
      </c>
      <c r="AW5740" s="4">
        <v>2013</v>
      </c>
      <c r="AX5740" t="str">
        <f t="shared" si="1735"/>
        <v>Delay</v>
      </c>
      <c r="AY5740">
        <f t="shared" si="1736"/>
        <v>15</v>
      </c>
    </row>
    <row r="5741" spans="1:51" x14ac:dyDescent="0.2">
      <c r="A5741" s="3">
        <v>84841</v>
      </c>
      <c r="B5741" s="1" t="s">
        <v>175</v>
      </c>
      <c r="C5741" s="1" t="s">
        <v>165</v>
      </c>
      <c r="D5741" s="1" t="s">
        <v>130</v>
      </c>
      <c r="E5741" s="1" t="s">
        <v>53</v>
      </c>
      <c r="F5741" s="1" t="s">
        <v>53</v>
      </c>
      <c r="G5741" s="13" t="s">
        <v>871</v>
      </c>
      <c r="H5741" s="12">
        <v>41515</v>
      </c>
      <c r="I5741" s="12" t="s">
        <v>1349</v>
      </c>
      <c r="J5741" s="12">
        <v>41530</v>
      </c>
      <c r="K5741" s="4">
        <v>4915</v>
      </c>
      <c r="L5741" s="1" t="s">
        <v>146</v>
      </c>
      <c r="M5741" s="1" t="s">
        <v>132</v>
      </c>
      <c r="N5741" s="1" t="s">
        <v>392</v>
      </c>
      <c r="O5741" s="1" t="s">
        <v>393</v>
      </c>
      <c r="P5741">
        <v>120</v>
      </c>
      <c r="Q5741">
        <v>12022</v>
      </c>
      <c r="R5741">
        <v>243084.84</v>
      </c>
      <c r="S5741">
        <v>20.22</v>
      </c>
      <c r="T5741">
        <v>0.17</v>
      </c>
      <c r="U5741">
        <f t="shared" si="1732"/>
        <v>243084.84</v>
      </c>
      <c r="V5741">
        <f t="shared" si="1733"/>
        <v>1442640</v>
      </c>
      <c r="W5741" s="1" t="s">
        <v>394</v>
      </c>
      <c r="X5741" s="1" t="s">
        <v>112</v>
      </c>
      <c r="Y5741" s="1" t="s">
        <v>112</v>
      </c>
      <c r="Z5741" s="3">
        <v>5956</v>
      </c>
      <c r="AA5741" s="4">
        <f t="shared" si="1737"/>
        <v>19158</v>
      </c>
      <c r="AB5741" s="4">
        <f t="shared" si="1743"/>
        <v>3564.1282576000003</v>
      </c>
      <c r="AC5741" s="4">
        <f t="shared" si="1744"/>
        <v>19158</v>
      </c>
      <c r="AD5741" s="4">
        <f t="shared" si="1740"/>
        <v>19158</v>
      </c>
      <c r="AE5741" s="3" t="s">
        <v>2752</v>
      </c>
      <c r="AF5741" s="3">
        <v>19158</v>
      </c>
      <c r="AG5741" s="4">
        <f>AI5741</f>
        <v>19158</v>
      </c>
      <c r="AH5741" s="4">
        <v>83708</v>
      </c>
      <c r="AI5741">
        <f t="shared" si="1734"/>
        <v>19158</v>
      </c>
      <c r="AJ5741" t="s">
        <v>2752</v>
      </c>
      <c r="AK5741" s="2">
        <v>106022.37</v>
      </c>
      <c r="AL5741" s="2">
        <f>AN5741</f>
        <v>106022.37</v>
      </c>
      <c r="AM5741" s="4">
        <v>83708</v>
      </c>
      <c r="AN5741">
        <f>INDEX($AJ$2:$AJ$6811,MATCH(AM5741,$A$2:$A$6811,0))</f>
        <v>106022.37</v>
      </c>
      <c r="AP5741">
        <v>300.7</v>
      </c>
      <c r="AQ5741">
        <v>300.7</v>
      </c>
      <c r="AR5741" s="4">
        <v>29</v>
      </c>
      <c r="AS5741" s="4">
        <v>8</v>
      </c>
      <c r="AT5741" s="4">
        <v>2013</v>
      </c>
      <c r="AU5741" s="4">
        <v>13</v>
      </c>
      <c r="AV5741" s="4">
        <v>9</v>
      </c>
      <c r="AW5741" s="4">
        <v>2013</v>
      </c>
      <c r="AX5741" t="str">
        <f t="shared" si="1735"/>
        <v>Delay</v>
      </c>
      <c r="AY5741">
        <f t="shared" si="1736"/>
        <v>15</v>
      </c>
    </row>
    <row r="5742" spans="1:51" x14ac:dyDescent="0.2">
      <c r="A5742" s="3">
        <v>86591</v>
      </c>
      <c r="B5742" s="1" t="s">
        <v>175</v>
      </c>
      <c r="C5742" s="1" t="s">
        <v>165</v>
      </c>
      <c r="D5742" s="1" t="s">
        <v>130</v>
      </c>
      <c r="E5742" s="1" t="s">
        <v>53</v>
      </c>
      <c r="F5742" s="1" t="s">
        <v>53</v>
      </c>
      <c r="G5742" s="13" t="s">
        <v>871</v>
      </c>
      <c r="H5742" s="12">
        <v>41515</v>
      </c>
      <c r="I5742" s="12" t="s">
        <v>1349</v>
      </c>
      <c r="J5742" s="12">
        <v>41530</v>
      </c>
      <c r="K5742" s="4">
        <v>4917</v>
      </c>
      <c r="L5742" s="1" t="s">
        <v>146</v>
      </c>
      <c r="M5742" s="1" t="s">
        <v>132</v>
      </c>
      <c r="N5742" s="1" t="s">
        <v>167</v>
      </c>
      <c r="O5742" s="1" t="s">
        <v>93</v>
      </c>
      <c r="P5742">
        <v>30</v>
      </c>
      <c r="Q5742">
        <v>7363</v>
      </c>
      <c r="R5742">
        <v>24518.79</v>
      </c>
      <c r="S5742">
        <v>3.33</v>
      </c>
      <c r="T5742">
        <v>0.11</v>
      </c>
      <c r="U5742">
        <f t="shared" si="1732"/>
        <v>24518.79</v>
      </c>
      <c r="V5742">
        <f t="shared" si="1733"/>
        <v>220890</v>
      </c>
      <c r="W5742" s="1" t="s">
        <v>197</v>
      </c>
      <c r="X5742" s="1" t="s">
        <v>1236</v>
      </c>
      <c r="Y5742" s="1" t="s">
        <v>3082</v>
      </c>
      <c r="Z5742" s="3">
        <v>5851</v>
      </c>
      <c r="AA5742" s="4">
        <f t="shared" si="1737"/>
        <v>19158</v>
      </c>
      <c r="AB5742" s="4">
        <f t="shared" si="1743"/>
        <v>3052.8132574000001</v>
      </c>
      <c r="AC5742" s="4">
        <f t="shared" si="1744"/>
        <v>19158</v>
      </c>
      <c r="AD5742" s="4">
        <f t="shared" si="1740"/>
        <v>19158</v>
      </c>
      <c r="AE5742" s="3" t="s">
        <v>2752</v>
      </c>
      <c r="AF5742" s="3">
        <v>19158</v>
      </c>
      <c r="AG5742" s="4">
        <f>AI5742</f>
        <v>19158</v>
      </c>
      <c r="AH5742" s="4">
        <v>83708</v>
      </c>
      <c r="AI5742">
        <f t="shared" si="1734"/>
        <v>19158</v>
      </c>
      <c r="AJ5742" t="s">
        <v>2752</v>
      </c>
      <c r="AK5742" s="2">
        <v>106022.37</v>
      </c>
      <c r="AL5742" s="2">
        <f>AN5742</f>
        <v>106022.37</v>
      </c>
      <c r="AM5742" s="4">
        <v>83708</v>
      </c>
      <c r="AN5742">
        <f>INDEX($AJ$2:$AJ$6811,MATCH(AM5742,$A$2:$A$6811,0))</f>
        <v>106022.37</v>
      </c>
      <c r="AP5742">
        <v>30.33</v>
      </c>
      <c r="AQ5742">
        <v>30.33</v>
      </c>
      <c r="AR5742" s="4">
        <v>29</v>
      </c>
      <c r="AS5742" s="4">
        <v>8</v>
      </c>
      <c r="AT5742" s="4">
        <v>2013</v>
      </c>
      <c r="AU5742" s="4">
        <v>13</v>
      </c>
      <c r="AV5742" s="4">
        <v>9</v>
      </c>
      <c r="AW5742" s="4">
        <v>2013</v>
      </c>
      <c r="AX5742" t="str">
        <f t="shared" si="1735"/>
        <v>Delay</v>
      </c>
      <c r="AY5742">
        <f t="shared" si="1736"/>
        <v>15</v>
      </c>
    </row>
    <row r="5743" spans="1:51" x14ac:dyDescent="0.2">
      <c r="A5743" s="3">
        <v>84333</v>
      </c>
      <c r="B5743" s="1" t="s">
        <v>50</v>
      </c>
      <c r="C5743" s="1" t="s">
        <v>51</v>
      </c>
      <c r="D5743" s="1" t="s">
        <v>130</v>
      </c>
      <c r="E5743" s="1" t="s">
        <v>101</v>
      </c>
      <c r="F5743" s="1" t="s">
        <v>101</v>
      </c>
      <c r="G5743" s="13" t="s">
        <v>565</v>
      </c>
      <c r="H5743" s="12">
        <v>41698</v>
      </c>
      <c r="I5743" s="12" t="s">
        <v>661</v>
      </c>
      <c r="J5743" s="12">
        <v>41717</v>
      </c>
      <c r="K5743" s="4">
        <v>5398</v>
      </c>
      <c r="L5743" s="1" t="s">
        <v>146</v>
      </c>
      <c r="M5743" s="1" t="s">
        <v>132</v>
      </c>
      <c r="N5743" s="1" t="s">
        <v>154</v>
      </c>
      <c r="O5743" s="1" t="s">
        <v>93</v>
      </c>
      <c r="P5743">
        <v>60</v>
      </c>
      <c r="Q5743">
        <v>164250</v>
      </c>
      <c r="R5743">
        <v>1409265</v>
      </c>
      <c r="S5743">
        <v>8.58</v>
      </c>
      <c r="T5743">
        <v>0.14000000000000001</v>
      </c>
      <c r="U5743">
        <f t="shared" si="1732"/>
        <v>1409265</v>
      </c>
      <c r="V5743">
        <f t="shared" si="1733"/>
        <v>9855000</v>
      </c>
      <c r="W5743" s="1" t="s">
        <v>197</v>
      </c>
      <c r="X5743" s="1" t="s">
        <v>1236</v>
      </c>
      <c r="Y5743" s="1" t="s">
        <v>3082</v>
      </c>
      <c r="Z5743" s="3">
        <v>13556</v>
      </c>
      <c r="AA5743" s="4">
        <f t="shared" si="1737"/>
        <v>19164</v>
      </c>
      <c r="AB5743" s="4">
        <f t="shared" si="1743"/>
        <v>20270.816355999999</v>
      </c>
      <c r="AC5743" s="4">
        <f t="shared" si="1744"/>
        <v>19164</v>
      </c>
      <c r="AD5743" s="4">
        <f t="shared" si="1740"/>
        <v>19164</v>
      </c>
      <c r="AE5743" s="4">
        <v>19164</v>
      </c>
      <c r="AF5743" s="4">
        <v>19164</v>
      </c>
      <c r="AG5743" s="4">
        <f>AE5743</f>
        <v>19164</v>
      </c>
      <c r="AI5743" t="e">
        <f t="shared" si="1734"/>
        <v>#N/A</v>
      </c>
      <c r="AJ5743">
        <v>14509.09</v>
      </c>
      <c r="AK5743" s="2">
        <v>14509.09</v>
      </c>
      <c r="AL5743" s="2">
        <f>AJ5743</f>
        <v>14509.09</v>
      </c>
      <c r="AM5743" s="4"/>
      <c r="AN5743" t="e">
        <f>VLOOKUP([1]!Tabelle13[[#This Row],[Vlookup this ID for freight costs]],$AL$2:$AL$6811,2,FALSE)</f>
        <v>#REF!</v>
      </c>
      <c r="AP5743">
        <v>1743.26</v>
      </c>
      <c r="AQ5743">
        <v>1743.26</v>
      </c>
      <c r="AR5743" s="4">
        <v>28</v>
      </c>
      <c r="AS5743" s="4">
        <v>2</v>
      </c>
      <c r="AT5743" s="4">
        <v>2014</v>
      </c>
      <c r="AU5743" s="4">
        <v>19</v>
      </c>
      <c r="AV5743" s="4">
        <v>4</v>
      </c>
      <c r="AW5743" s="4">
        <v>2014</v>
      </c>
      <c r="AX5743" t="str">
        <f t="shared" si="1735"/>
        <v>Delay</v>
      </c>
      <c r="AY5743">
        <f t="shared" si="1736"/>
        <v>19</v>
      </c>
    </row>
    <row r="5744" spans="1:51" x14ac:dyDescent="0.2">
      <c r="A5744" s="3">
        <v>85020</v>
      </c>
      <c r="B5744" s="1" t="s">
        <v>151</v>
      </c>
      <c r="C5744" s="1" t="s">
        <v>65</v>
      </c>
      <c r="D5744" s="1" t="s">
        <v>130</v>
      </c>
      <c r="E5744" s="1" t="s">
        <v>152</v>
      </c>
      <c r="F5744" s="1" t="s">
        <v>152</v>
      </c>
      <c r="G5744" s="13" t="s">
        <v>1637</v>
      </c>
      <c r="H5744" s="12">
        <v>42065</v>
      </c>
      <c r="I5744" s="12" t="s">
        <v>1251</v>
      </c>
      <c r="J5744" s="12">
        <v>42080</v>
      </c>
      <c r="K5744" s="4">
        <v>6388</v>
      </c>
      <c r="L5744" s="1" t="s">
        <v>146</v>
      </c>
      <c r="M5744" s="1" t="s">
        <v>132</v>
      </c>
      <c r="N5744" s="1" t="s">
        <v>275</v>
      </c>
      <c r="O5744" s="1" t="s">
        <v>93</v>
      </c>
      <c r="P5744">
        <v>60</v>
      </c>
      <c r="Q5744">
        <v>51431</v>
      </c>
      <c r="R5744">
        <v>335330.12</v>
      </c>
      <c r="S5744">
        <v>6.52</v>
      </c>
      <c r="T5744">
        <v>0.11</v>
      </c>
      <c r="U5744">
        <f t="shared" si="1732"/>
        <v>335330.12</v>
      </c>
      <c r="V5744">
        <f t="shared" si="1733"/>
        <v>3085860</v>
      </c>
      <c r="W5744" s="1" t="s">
        <v>179</v>
      </c>
      <c r="X5744" s="1" t="s">
        <v>1236</v>
      </c>
      <c r="Y5744" s="1" t="s">
        <v>156</v>
      </c>
      <c r="Z5744" s="3">
        <v>7726</v>
      </c>
      <c r="AA5744" s="4">
        <f t="shared" si="1737"/>
        <v>19196</v>
      </c>
      <c r="AB5744" s="4">
        <f t="shared" si="1743"/>
        <v>7889.179307800001</v>
      </c>
      <c r="AC5744" s="4">
        <f t="shared" si="1744"/>
        <v>19196</v>
      </c>
      <c r="AD5744" s="4">
        <f t="shared" si="1740"/>
        <v>19196</v>
      </c>
      <c r="AE5744" s="4">
        <v>19196</v>
      </c>
      <c r="AF5744" s="4">
        <v>19196</v>
      </c>
      <c r="AG5744" s="4">
        <f>AE5744</f>
        <v>19196</v>
      </c>
      <c r="AI5744" t="e">
        <f t="shared" si="1734"/>
        <v>#N/A</v>
      </c>
      <c r="AJ5744">
        <v>43055.82</v>
      </c>
      <c r="AK5744" s="2">
        <v>43055.82</v>
      </c>
      <c r="AL5744" s="2">
        <f>AJ5744</f>
        <v>43055.82</v>
      </c>
      <c r="AM5744" s="4"/>
      <c r="AN5744" t="e">
        <f>VLOOKUP([1]!Tabelle13[[#This Row],[Vlookup this ID for freight costs]],$AL$2:$AL$6811,2,FALSE)</f>
        <v>#REF!</v>
      </c>
      <c r="AP5744">
        <v>344.72</v>
      </c>
      <c r="AQ5744">
        <v>344.72</v>
      </c>
      <c r="AR5744" s="4">
        <v>2</v>
      </c>
      <c r="AS5744" s="4">
        <v>4</v>
      </c>
      <c r="AT5744" s="4">
        <v>2015</v>
      </c>
      <c r="AU5744" s="4">
        <v>17</v>
      </c>
      <c r="AV5744" s="4">
        <v>4</v>
      </c>
      <c r="AW5744" s="4">
        <v>2015</v>
      </c>
      <c r="AX5744" t="str">
        <f t="shared" si="1735"/>
        <v>Delay</v>
      </c>
      <c r="AY5744">
        <f t="shared" si="1736"/>
        <v>15</v>
      </c>
    </row>
    <row r="5745" spans="1:51" x14ac:dyDescent="0.2">
      <c r="A5745" s="3">
        <v>86179</v>
      </c>
      <c r="B5745" s="1" t="s">
        <v>151</v>
      </c>
      <c r="C5745" s="1" t="s">
        <v>65</v>
      </c>
      <c r="D5745" s="1" t="s">
        <v>130</v>
      </c>
      <c r="E5745" s="1" t="s">
        <v>152</v>
      </c>
      <c r="F5745" s="1" t="s">
        <v>152</v>
      </c>
      <c r="G5745" s="13" t="s">
        <v>1637</v>
      </c>
      <c r="H5745" s="12">
        <v>42065</v>
      </c>
      <c r="I5745" s="12" t="s">
        <v>1251</v>
      </c>
      <c r="J5745" s="12">
        <v>42080</v>
      </c>
      <c r="K5745" s="4">
        <v>6390</v>
      </c>
      <c r="L5745" s="1" t="s">
        <v>146</v>
      </c>
      <c r="M5745" s="1" t="s">
        <v>132</v>
      </c>
      <c r="N5745" s="1" t="s">
        <v>275</v>
      </c>
      <c r="O5745" s="1" t="s">
        <v>93</v>
      </c>
      <c r="P5745">
        <v>60</v>
      </c>
      <c r="Q5745">
        <v>148569</v>
      </c>
      <c r="R5745">
        <v>968669.88</v>
      </c>
      <c r="S5745">
        <v>6.52</v>
      </c>
      <c r="T5745">
        <v>0.11</v>
      </c>
      <c r="U5745">
        <f t="shared" si="1732"/>
        <v>968669.87999999989</v>
      </c>
      <c r="V5745">
        <f t="shared" si="1733"/>
        <v>8914140</v>
      </c>
      <c r="W5745" s="1" t="s">
        <v>155</v>
      </c>
      <c r="X5745" s="1" t="s">
        <v>1236</v>
      </c>
      <c r="Y5745" s="1" t="s">
        <v>156</v>
      </c>
      <c r="Z5745" s="3">
        <v>7726</v>
      </c>
      <c r="AA5745" s="4">
        <f t="shared" si="1737"/>
        <v>19196</v>
      </c>
      <c r="AB5745" s="4">
        <f t="shared" si="1743"/>
        <v>18549.861104200001</v>
      </c>
      <c r="AC5745" s="4">
        <f t="shared" si="1744"/>
        <v>19196</v>
      </c>
      <c r="AD5745" s="4">
        <f t="shared" si="1740"/>
        <v>19196</v>
      </c>
      <c r="AE5745" s="3" t="s">
        <v>2753</v>
      </c>
      <c r="AF5745" s="3">
        <v>19196</v>
      </c>
      <c r="AG5745" s="4">
        <f>AI5745</f>
        <v>19196</v>
      </c>
      <c r="AH5745" s="4">
        <v>85020</v>
      </c>
      <c r="AI5745">
        <f t="shared" si="1734"/>
        <v>19196</v>
      </c>
      <c r="AJ5745" t="s">
        <v>2753</v>
      </c>
      <c r="AK5745" s="2">
        <v>43055.82</v>
      </c>
      <c r="AL5745" s="2">
        <f>AN5745</f>
        <v>43055.82</v>
      </c>
      <c r="AM5745" s="4">
        <v>85020</v>
      </c>
      <c r="AN5745">
        <f>INDEX($AJ$2:$AJ$6811,MATCH(AM5745,$A$2:$A$6811,0))</f>
        <v>43055.82</v>
      </c>
      <c r="AP5745">
        <v>995.79</v>
      </c>
      <c r="AQ5745">
        <v>995.79</v>
      </c>
      <c r="AR5745" s="4">
        <v>2</v>
      </c>
      <c r="AS5745" s="4">
        <v>4</v>
      </c>
      <c r="AT5745" s="4">
        <v>2015</v>
      </c>
      <c r="AU5745" s="4">
        <v>17</v>
      </c>
      <c r="AV5745" s="4">
        <v>4</v>
      </c>
      <c r="AW5745" s="4">
        <v>2015</v>
      </c>
      <c r="AX5745" t="str">
        <f t="shared" si="1735"/>
        <v>Delay</v>
      </c>
      <c r="AY5745">
        <f t="shared" si="1736"/>
        <v>15</v>
      </c>
    </row>
    <row r="5746" spans="1:51" x14ac:dyDescent="0.2">
      <c r="A5746" s="3">
        <v>85952</v>
      </c>
      <c r="B5746" s="1" t="s">
        <v>463</v>
      </c>
      <c r="C5746" s="1" t="s">
        <v>73</v>
      </c>
      <c r="D5746" s="1" t="s">
        <v>130</v>
      </c>
      <c r="E5746" s="1" t="s">
        <v>101</v>
      </c>
      <c r="F5746" s="1" t="s">
        <v>101</v>
      </c>
      <c r="G5746" s="13" t="s">
        <v>801</v>
      </c>
      <c r="H5746" s="12">
        <v>41394</v>
      </c>
      <c r="I5746" s="12" t="s">
        <v>794</v>
      </c>
      <c r="J5746" s="12">
        <v>41372</v>
      </c>
      <c r="K5746" s="4">
        <v>4579</v>
      </c>
      <c r="L5746" s="1" t="s">
        <v>146</v>
      </c>
      <c r="M5746" s="1" t="s">
        <v>132</v>
      </c>
      <c r="N5746" s="1" t="s">
        <v>265</v>
      </c>
      <c r="O5746" s="1" t="s">
        <v>93</v>
      </c>
      <c r="P5746">
        <v>60</v>
      </c>
      <c r="Q5746">
        <v>86515</v>
      </c>
      <c r="R5746">
        <v>195523.9</v>
      </c>
      <c r="S5746">
        <v>2.2599999999999998</v>
      </c>
      <c r="T5746">
        <v>0.04</v>
      </c>
      <c r="U5746">
        <f t="shared" si="1732"/>
        <v>195523.9</v>
      </c>
      <c r="V5746">
        <f t="shared" si="1733"/>
        <v>5190900</v>
      </c>
      <c r="W5746" s="1" t="s">
        <v>179</v>
      </c>
      <c r="X5746" s="1" t="s">
        <v>1236</v>
      </c>
      <c r="Y5746" s="1" t="s">
        <v>156</v>
      </c>
      <c r="Z5746" s="3">
        <v>14969</v>
      </c>
      <c r="AA5746" s="4">
        <f t="shared" si="1737"/>
        <v>19248</v>
      </c>
      <c r="AB5746" s="4">
        <f t="shared" si="1743"/>
        <v>11739.571123000002</v>
      </c>
      <c r="AC5746" s="4">
        <f t="shared" si="1744"/>
        <v>19248</v>
      </c>
      <c r="AD5746" s="4">
        <f t="shared" si="1740"/>
        <v>19248</v>
      </c>
      <c r="AE5746" s="3" t="s">
        <v>2754</v>
      </c>
      <c r="AF5746" s="3">
        <v>19248</v>
      </c>
      <c r="AG5746" s="4">
        <f>AI5746</f>
        <v>19248</v>
      </c>
      <c r="AH5746" s="4">
        <v>83125</v>
      </c>
      <c r="AI5746">
        <f t="shared" si="1734"/>
        <v>19248</v>
      </c>
      <c r="AJ5746" t="s">
        <v>2754</v>
      </c>
      <c r="AK5746" s="2">
        <v>14451.69</v>
      </c>
      <c r="AL5746" s="2">
        <f>AN5746</f>
        <v>14451.69</v>
      </c>
      <c r="AM5746" s="4">
        <v>83125</v>
      </c>
      <c r="AN5746">
        <f>INDEX($AJ$2:$AJ$6811,MATCH(AM5746,$A$2:$A$6811,0))</f>
        <v>14451.69</v>
      </c>
      <c r="AP5746">
        <v>241.86</v>
      </c>
      <c r="AQ5746">
        <v>241.86</v>
      </c>
      <c r="AR5746" s="4">
        <v>30</v>
      </c>
      <c r="AS5746" s="4">
        <v>4</v>
      </c>
      <c r="AT5746" s="4">
        <v>2013</v>
      </c>
      <c r="AU5746" s="4">
        <v>8</v>
      </c>
      <c r="AV5746" s="4">
        <v>4</v>
      </c>
      <c r="AW5746" s="4">
        <v>2013</v>
      </c>
      <c r="AX5746" t="str">
        <f t="shared" si="1735"/>
        <v>No Delay</v>
      </c>
      <c r="AY5746">
        <f t="shared" si="1736"/>
        <v>0</v>
      </c>
    </row>
    <row r="5747" spans="1:51" x14ac:dyDescent="0.2">
      <c r="A5747" s="3">
        <v>83125</v>
      </c>
      <c r="B5747" s="1" t="s">
        <v>463</v>
      </c>
      <c r="C5747" s="1" t="s">
        <v>73</v>
      </c>
      <c r="D5747" s="1" t="s">
        <v>130</v>
      </c>
      <c r="E5747" s="1" t="s">
        <v>101</v>
      </c>
      <c r="F5747" s="1" t="s">
        <v>101</v>
      </c>
      <c r="G5747" s="13" t="s">
        <v>801</v>
      </c>
      <c r="H5747" s="12">
        <v>41394</v>
      </c>
      <c r="I5747" s="12" t="s">
        <v>794</v>
      </c>
      <c r="J5747" s="12">
        <v>41372</v>
      </c>
      <c r="K5747" s="4">
        <v>4574</v>
      </c>
      <c r="L5747" s="1" t="s">
        <v>146</v>
      </c>
      <c r="M5747" s="1" t="s">
        <v>132</v>
      </c>
      <c r="N5747" s="1" t="s">
        <v>238</v>
      </c>
      <c r="O5747" s="1" t="s">
        <v>93</v>
      </c>
      <c r="P5747">
        <v>30</v>
      </c>
      <c r="Q5747">
        <v>131520</v>
      </c>
      <c r="R5747">
        <v>618144</v>
      </c>
      <c r="S5747">
        <v>4.7</v>
      </c>
      <c r="T5747">
        <v>0.16</v>
      </c>
      <c r="U5747">
        <f t="shared" si="1732"/>
        <v>618144</v>
      </c>
      <c r="V5747">
        <f t="shared" si="1733"/>
        <v>3945600</v>
      </c>
      <c r="W5747" s="1" t="s">
        <v>179</v>
      </c>
      <c r="X5747" s="1" t="s">
        <v>1236</v>
      </c>
      <c r="Y5747" s="1" t="s">
        <v>156</v>
      </c>
      <c r="Z5747" s="3">
        <v>14969</v>
      </c>
      <c r="AA5747" s="4">
        <f t="shared" si="1737"/>
        <v>19248</v>
      </c>
      <c r="AB5747" s="4">
        <f t="shared" si="1743"/>
        <v>16678.770862000001</v>
      </c>
      <c r="AC5747" s="4">
        <f t="shared" si="1744"/>
        <v>19248</v>
      </c>
      <c r="AD5747" s="4">
        <f t="shared" si="1740"/>
        <v>6268.75</v>
      </c>
      <c r="AE5747" s="4">
        <v>19248</v>
      </c>
      <c r="AF5747" s="4">
        <v>19248</v>
      </c>
      <c r="AG5747" s="4">
        <f>AE5747</f>
        <v>19248</v>
      </c>
      <c r="AI5747" t="e">
        <f t="shared" si="1734"/>
        <v>#N/A</v>
      </c>
      <c r="AJ5747">
        <v>14451.69</v>
      </c>
      <c r="AK5747" s="2">
        <v>14451.69</v>
      </c>
      <c r="AL5747" s="2">
        <f>AJ5747</f>
        <v>14451.69</v>
      </c>
      <c r="AM5747" s="4"/>
      <c r="AN5747" t="e">
        <f>VLOOKUP([1]!Tabelle13[[#This Row],[Vlookup this ID for freight costs]],$AL$2:$AL$6811,2,FALSE)</f>
        <v>#REF!</v>
      </c>
      <c r="AP5747">
        <v>764.64</v>
      </c>
      <c r="AQ5747">
        <v>764.64</v>
      </c>
      <c r="AR5747" s="4">
        <v>30</v>
      </c>
      <c r="AS5747" s="4">
        <v>4</v>
      </c>
      <c r="AT5747" s="4">
        <v>2013</v>
      </c>
      <c r="AU5747" s="4">
        <v>8</v>
      </c>
      <c r="AV5747" s="4">
        <v>4</v>
      </c>
      <c r="AW5747" s="4">
        <v>2013</v>
      </c>
      <c r="AX5747" t="str">
        <f t="shared" si="1735"/>
        <v>No Delay</v>
      </c>
      <c r="AY5747">
        <f t="shared" si="1736"/>
        <v>0</v>
      </c>
    </row>
    <row r="5748" spans="1:51" x14ac:dyDescent="0.2">
      <c r="A5748" s="3">
        <v>84129</v>
      </c>
      <c r="B5748" s="1" t="s">
        <v>172</v>
      </c>
      <c r="C5748" s="1" t="s">
        <v>114</v>
      </c>
      <c r="D5748" s="1" t="s">
        <v>130</v>
      </c>
      <c r="E5748" s="1" t="s">
        <v>101</v>
      </c>
      <c r="F5748" s="1" t="s">
        <v>101</v>
      </c>
      <c r="G5748" s="13" t="s">
        <v>484</v>
      </c>
      <c r="H5748" s="12">
        <v>40968</v>
      </c>
      <c r="I5748" s="12" t="s">
        <v>1737</v>
      </c>
      <c r="J5748" s="12">
        <v>40928</v>
      </c>
      <c r="K5748" s="4">
        <v>3699</v>
      </c>
      <c r="L5748" s="1" t="s">
        <v>146</v>
      </c>
      <c r="M5748" s="1" t="s">
        <v>132</v>
      </c>
      <c r="N5748" s="1" t="s">
        <v>265</v>
      </c>
      <c r="O5748" s="1" t="s">
        <v>93</v>
      </c>
      <c r="P5748">
        <v>60</v>
      </c>
      <c r="Q5748">
        <v>200000</v>
      </c>
      <c r="R5748">
        <v>502000</v>
      </c>
      <c r="S5748">
        <v>2.5099999999999998</v>
      </c>
      <c r="T5748">
        <v>0.04</v>
      </c>
      <c r="U5748">
        <f t="shared" si="1732"/>
        <v>501999.99999999994</v>
      </c>
      <c r="V5748">
        <f t="shared" si="1733"/>
        <v>12000000</v>
      </c>
      <c r="W5748" s="1" t="s">
        <v>861</v>
      </c>
      <c r="X5748" s="1" t="s">
        <v>1236</v>
      </c>
      <c r="Y5748" s="1" t="s">
        <v>156</v>
      </c>
      <c r="Z5748" s="3">
        <v>14240</v>
      </c>
      <c r="AA5748" s="4">
        <f t="shared" si="1737"/>
        <v>19257</v>
      </c>
      <c r="AB5748" s="4">
        <f t="shared" si="1743"/>
        <v>24194.300206</v>
      </c>
      <c r="AC5748" s="4">
        <f t="shared" si="1744"/>
        <v>19257</v>
      </c>
      <c r="AD5748" s="4">
        <f t="shared" si="1740"/>
        <v>35199.032451090912</v>
      </c>
      <c r="AE5748" s="4">
        <v>19257</v>
      </c>
      <c r="AF5748" s="4">
        <v>19257</v>
      </c>
      <c r="AG5748" s="4">
        <f>AE5748</f>
        <v>19257</v>
      </c>
      <c r="AI5748" t="e">
        <f t="shared" si="1734"/>
        <v>#N/A</v>
      </c>
      <c r="AJ5748">
        <v>6476.69</v>
      </c>
      <c r="AK5748" s="2">
        <v>6476.69</v>
      </c>
      <c r="AL5748" s="2">
        <f>AJ5748</f>
        <v>6476.69</v>
      </c>
      <c r="AM5748" s="4"/>
      <c r="AN5748" t="e">
        <f>VLOOKUP([1]!Tabelle13[[#This Row],[Vlookup this ID for freight costs]],$AL$2:$AL$6811,2,FALSE)</f>
        <v>#REF!</v>
      </c>
      <c r="AP5748">
        <v>828.3</v>
      </c>
      <c r="AQ5748">
        <v>828.3</v>
      </c>
      <c r="AR5748" s="4">
        <v>29</v>
      </c>
      <c r="AS5748" s="4">
        <v>2</v>
      </c>
      <c r="AT5748" s="4">
        <v>2012</v>
      </c>
      <c r="AU5748" s="4">
        <v>20</v>
      </c>
      <c r="AV5748" s="4">
        <v>1</v>
      </c>
      <c r="AW5748" s="4">
        <v>2012</v>
      </c>
      <c r="AX5748" t="str">
        <f t="shared" si="1735"/>
        <v>No Delay</v>
      </c>
      <c r="AY5748">
        <f t="shared" si="1736"/>
        <v>0</v>
      </c>
    </row>
    <row r="5749" spans="1:51" x14ac:dyDescent="0.2">
      <c r="A5749" s="3">
        <v>82293</v>
      </c>
      <c r="B5749" s="1" t="s">
        <v>172</v>
      </c>
      <c r="C5749" s="1" t="s">
        <v>114</v>
      </c>
      <c r="D5749" s="1" t="s">
        <v>130</v>
      </c>
      <c r="E5749" s="1" t="s">
        <v>101</v>
      </c>
      <c r="F5749" s="1" t="s">
        <v>101</v>
      </c>
      <c r="G5749" s="13" t="s">
        <v>257</v>
      </c>
      <c r="H5749" s="12">
        <v>40252</v>
      </c>
      <c r="I5749" s="12" t="s">
        <v>1108</v>
      </c>
      <c r="J5749" s="12">
        <v>40242</v>
      </c>
      <c r="K5749" s="4">
        <v>2217</v>
      </c>
      <c r="L5749" s="1" t="s">
        <v>146</v>
      </c>
      <c r="M5749" s="1" t="s">
        <v>132</v>
      </c>
      <c r="N5749" s="1" t="s">
        <v>196</v>
      </c>
      <c r="O5749" s="1" t="s">
        <v>93</v>
      </c>
      <c r="P5749">
        <v>60</v>
      </c>
      <c r="Q5749">
        <v>58097</v>
      </c>
      <c r="R5749">
        <v>375887.59</v>
      </c>
      <c r="S5749">
        <v>6.47</v>
      </c>
      <c r="T5749">
        <v>0.11</v>
      </c>
      <c r="U5749">
        <f t="shared" si="1732"/>
        <v>375887.58999999997</v>
      </c>
      <c r="V5749">
        <f t="shared" si="1733"/>
        <v>3485820</v>
      </c>
      <c r="W5749" s="1" t="s">
        <v>204</v>
      </c>
      <c r="X5749" s="1" t="s">
        <v>1236</v>
      </c>
      <c r="Y5749" s="1" t="s">
        <v>205</v>
      </c>
      <c r="Z5749" s="3">
        <v>14286</v>
      </c>
      <c r="AA5749" s="4">
        <f t="shared" si="1737"/>
        <v>19451</v>
      </c>
      <c r="AB5749" s="4">
        <f t="shared" si="1743"/>
        <v>8620.7581425999997</v>
      </c>
      <c r="AC5749" s="4">
        <f t="shared" si="1744"/>
        <v>19451</v>
      </c>
      <c r="AD5749" s="4">
        <f t="shared" si="1740"/>
        <v>19451</v>
      </c>
      <c r="AE5749" s="4">
        <v>19451</v>
      </c>
      <c r="AF5749" s="4">
        <v>19451</v>
      </c>
      <c r="AG5749" s="4">
        <f>AE5749</f>
        <v>19451</v>
      </c>
      <c r="AI5749" t="e">
        <f t="shared" si="1734"/>
        <v>#N/A</v>
      </c>
      <c r="AJ5749">
        <v>16898.2</v>
      </c>
      <c r="AK5749" s="2">
        <v>16898.2</v>
      </c>
      <c r="AL5749" s="2">
        <f>AJ5749</f>
        <v>16898.2</v>
      </c>
      <c r="AM5749" s="4"/>
      <c r="AN5749" t="e">
        <f>VLOOKUP([1]!Tabelle13[[#This Row],[Vlookup this ID for freight costs]],$AL$2:$AL$6811,2,FALSE)</f>
        <v>#REF!</v>
      </c>
      <c r="AP5749">
        <v>736.74</v>
      </c>
      <c r="AQ5749">
        <v>736.74</v>
      </c>
      <c r="AR5749" s="4">
        <v>15</v>
      </c>
      <c r="AS5749" s="4">
        <v>4</v>
      </c>
      <c r="AT5749" s="4">
        <v>2010</v>
      </c>
      <c r="AU5749" s="4">
        <v>5</v>
      </c>
      <c r="AV5749" s="4">
        <v>4</v>
      </c>
      <c r="AW5749" s="4">
        <v>2010</v>
      </c>
      <c r="AX5749" t="str">
        <f t="shared" si="1735"/>
        <v>No Delay</v>
      </c>
      <c r="AY5749">
        <f t="shared" si="1736"/>
        <v>0</v>
      </c>
    </row>
    <row r="5750" spans="1:51" x14ac:dyDescent="0.2">
      <c r="A5750" s="3">
        <v>83977</v>
      </c>
      <c r="B5750" s="1" t="s">
        <v>172</v>
      </c>
      <c r="C5750" s="1" t="s">
        <v>114</v>
      </c>
      <c r="D5750" s="1" t="s">
        <v>130</v>
      </c>
      <c r="E5750" s="1" t="s">
        <v>101</v>
      </c>
      <c r="F5750" s="1" t="s">
        <v>101</v>
      </c>
      <c r="G5750" s="13" t="s">
        <v>257</v>
      </c>
      <c r="H5750" s="12">
        <v>40252</v>
      </c>
      <c r="I5750" s="12" t="s">
        <v>1108</v>
      </c>
      <c r="J5750" s="12">
        <v>40242</v>
      </c>
      <c r="K5750" s="4">
        <v>2220</v>
      </c>
      <c r="L5750" s="1" t="s">
        <v>146</v>
      </c>
      <c r="M5750" s="1" t="s">
        <v>132</v>
      </c>
      <c r="N5750" s="1" t="s">
        <v>196</v>
      </c>
      <c r="O5750" s="1" t="s">
        <v>93</v>
      </c>
      <c r="P5750">
        <v>60</v>
      </c>
      <c r="Q5750">
        <v>20602</v>
      </c>
      <c r="R5750">
        <v>133294.94</v>
      </c>
      <c r="S5750">
        <v>6.47</v>
      </c>
      <c r="T5750">
        <v>0.11</v>
      </c>
      <c r="U5750">
        <f t="shared" si="1732"/>
        <v>133294.94</v>
      </c>
      <c r="V5750">
        <f t="shared" si="1733"/>
        <v>1236120</v>
      </c>
      <c r="W5750" s="1" t="s">
        <v>204</v>
      </c>
      <c r="X5750" s="1" t="s">
        <v>1236</v>
      </c>
      <c r="Y5750" s="1" t="s">
        <v>205</v>
      </c>
      <c r="Z5750" s="3">
        <v>14286</v>
      </c>
      <c r="AA5750" s="4">
        <f t="shared" si="1737"/>
        <v>19451</v>
      </c>
      <c r="AB5750" s="4">
        <f t="shared" si="1743"/>
        <v>4505.7643816</v>
      </c>
      <c r="AC5750" s="4">
        <f t="shared" si="1744"/>
        <v>19451</v>
      </c>
      <c r="AD5750" s="4">
        <f t="shared" si="1740"/>
        <v>19451</v>
      </c>
      <c r="AE5750" s="3" t="s">
        <v>2755</v>
      </c>
      <c r="AF5750" s="3">
        <v>19451</v>
      </c>
      <c r="AG5750" s="4">
        <f>AI5750</f>
        <v>19451</v>
      </c>
      <c r="AH5750" s="4">
        <v>82293</v>
      </c>
      <c r="AI5750">
        <f t="shared" si="1734"/>
        <v>19451</v>
      </c>
      <c r="AJ5750" t="s">
        <v>2755</v>
      </c>
      <c r="AK5750" s="2">
        <v>16898.2</v>
      </c>
      <c r="AL5750" s="2">
        <f>AN5750</f>
        <v>16898.2</v>
      </c>
      <c r="AM5750" s="4">
        <v>82293</v>
      </c>
      <c r="AN5750">
        <f>INDEX($AJ$2:$AJ$6811,MATCH(AM5750,$A$2:$A$6811,0))</f>
        <v>16898.2</v>
      </c>
      <c r="AP5750">
        <v>261.26</v>
      </c>
      <c r="AQ5750">
        <v>261.26</v>
      </c>
      <c r="AR5750" s="4">
        <v>15</v>
      </c>
      <c r="AS5750" s="4">
        <v>4</v>
      </c>
      <c r="AT5750" s="4">
        <v>2010</v>
      </c>
      <c r="AU5750" s="4">
        <v>5</v>
      </c>
      <c r="AV5750" s="4">
        <v>4</v>
      </c>
      <c r="AW5750" s="4">
        <v>2010</v>
      </c>
      <c r="AX5750" t="str">
        <f t="shared" si="1735"/>
        <v>No Delay</v>
      </c>
      <c r="AY5750">
        <f t="shared" si="1736"/>
        <v>0</v>
      </c>
    </row>
    <row r="5751" spans="1:51" x14ac:dyDescent="0.2">
      <c r="A5751" s="3">
        <v>85653</v>
      </c>
      <c r="B5751" s="1" t="s">
        <v>172</v>
      </c>
      <c r="C5751" s="1" t="s">
        <v>114</v>
      </c>
      <c r="D5751" s="1" t="s">
        <v>130</v>
      </c>
      <c r="E5751" s="1" t="s">
        <v>101</v>
      </c>
      <c r="F5751" s="1" t="s">
        <v>101</v>
      </c>
      <c r="G5751" s="13" t="s">
        <v>257</v>
      </c>
      <c r="H5751" s="12">
        <v>40252</v>
      </c>
      <c r="I5751" s="12" t="s">
        <v>1108</v>
      </c>
      <c r="J5751" s="12">
        <v>40242</v>
      </c>
      <c r="K5751" s="4">
        <v>2223</v>
      </c>
      <c r="L5751" s="1" t="s">
        <v>146</v>
      </c>
      <c r="M5751" s="1" t="s">
        <v>132</v>
      </c>
      <c r="N5751" s="1" t="s">
        <v>196</v>
      </c>
      <c r="O5751" s="1" t="s">
        <v>93</v>
      </c>
      <c r="P5751">
        <v>60</v>
      </c>
      <c r="Q5751">
        <v>49760</v>
      </c>
      <c r="R5751">
        <v>321947.2</v>
      </c>
      <c r="S5751">
        <v>6.47</v>
      </c>
      <c r="T5751">
        <v>0.11</v>
      </c>
      <c r="U5751">
        <f t="shared" si="1732"/>
        <v>321947.2</v>
      </c>
      <c r="V5751">
        <f t="shared" si="1733"/>
        <v>2985600</v>
      </c>
      <c r="W5751" s="1" t="s">
        <v>204</v>
      </c>
      <c r="X5751" s="1" t="s">
        <v>1236</v>
      </c>
      <c r="Y5751" s="1" t="s">
        <v>205</v>
      </c>
      <c r="Z5751" s="3">
        <v>14286</v>
      </c>
      <c r="AA5751" s="4">
        <f t="shared" si="1737"/>
        <v>19451</v>
      </c>
      <c r="AB5751" s="4">
        <f t="shared" si="1743"/>
        <v>7705.7907340000002</v>
      </c>
      <c r="AC5751" s="4">
        <f t="shared" si="1744"/>
        <v>19451</v>
      </c>
      <c r="AD5751" s="4">
        <f t="shared" si="1740"/>
        <v>19451</v>
      </c>
      <c r="AE5751" s="3" t="s">
        <v>2755</v>
      </c>
      <c r="AF5751" s="3">
        <v>19451</v>
      </c>
      <c r="AG5751" s="4">
        <f>AI5751</f>
        <v>19451</v>
      </c>
      <c r="AH5751" s="4">
        <v>82293</v>
      </c>
      <c r="AI5751">
        <f t="shared" si="1734"/>
        <v>19451</v>
      </c>
      <c r="AJ5751" t="s">
        <v>2755</v>
      </c>
      <c r="AK5751" s="2">
        <v>16898.2</v>
      </c>
      <c r="AL5751" s="2">
        <f>AN5751</f>
        <v>16898.2</v>
      </c>
      <c r="AM5751" s="4">
        <v>82293</v>
      </c>
      <c r="AN5751">
        <f>INDEX($AJ$2:$AJ$6811,MATCH(AM5751,$A$2:$A$6811,0))</f>
        <v>16898.2</v>
      </c>
      <c r="AP5751">
        <v>631.02</v>
      </c>
      <c r="AQ5751">
        <v>631.02</v>
      </c>
      <c r="AR5751" s="4">
        <v>15</v>
      </c>
      <c r="AS5751" s="4">
        <v>4</v>
      </c>
      <c r="AT5751" s="4">
        <v>2010</v>
      </c>
      <c r="AU5751" s="4">
        <v>5</v>
      </c>
      <c r="AV5751" s="4">
        <v>4</v>
      </c>
      <c r="AW5751" s="4">
        <v>2010</v>
      </c>
      <c r="AX5751" t="str">
        <f t="shared" si="1735"/>
        <v>No Delay</v>
      </c>
      <c r="AY5751">
        <f t="shared" si="1736"/>
        <v>0</v>
      </c>
    </row>
    <row r="5752" spans="1:51" x14ac:dyDescent="0.2">
      <c r="A5752" s="3">
        <v>83978</v>
      </c>
      <c r="B5752" s="1" t="s">
        <v>172</v>
      </c>
      <c r="C5752" s="1" t="s">
        <v>114</v>
      </c>
      <c r="D5752" s="1" t="s">
        <v>130</v>
      </c>
      <c r="E5752" s="1" t="s">
        <v>101</v>
      </c>
      <c r="F5752" s="1" t="s">
        <v>101</v>
      </c>
      <c r="G5752" s="13" t="s">
        <v>257</v>
      </c>
      <c r="H5752" s="12">
        <v>40252</v>
      </c>
      <c r="I5752" s="12" t="s">
        <v>1108</v>
      </c>
      <c r="J5752" s="12">
        <v>40242</v>
      </c>
      <c r="K5752" s="4">
        <v>2221</v>
      </c>
      <c r="L5752" s="1" t="s">
        <v>146</v>
      </c>
      <c r="M5752" s="1" t="s">
        <v>132</v>
      </c>
      <c r="N5752" s="1" t="s">
        <v>265</v>
      </c>
      <c r="O5752" s="1" t="s">
        <v>93</v>
      </c>
      <c r="P5752">
        <v>60</v>
      </c>
      <c r="Q5752">
        <v>50000</v>
      </c>
      <c r="R5752">
        <v>136500</v>
      </c>
      <c r="S5752">
        <v>2.73</v>
      </c>
      <c r="T5752">
        <v>0.05</v>
      </c>
      <c r="U5752">
        <f t="shared" si="1732"/>
        <v>136500</v>
      </c>
      <c r="V5752">
        <f t="shared" si="1733"/>
        <v>3000000</v>
      </c>
      <c r="W5752" s="1" t="s">
        <v>204</v>
      </c>
      <c r="X5752" s="1" t="s">
        <v>1236</v>
      </c>
      <c r="Y5752" s="1" t="s">
        <v>205</v>
      </c>
      <c r="Z5752" s="3">
        <v>14286</v>
      </c>
      <c r="AA5752" s="4">
        <f t="shared" si="1737"/>
        <v>19451</v>
      </c>
      <c r="AB5752" s="4">
        <f t="shared" si="1743"/>
        <v>7732.1302059999998</v>
      </c>
      <c r="AC5752" s="4">
        <f t="shared" si="1744"/>
        <v>19451</v>
      </c>
      <c r="AD5752" s="4">
        <f t="shared" si="1740"/>
        <v>10956.816105574468</v>
      </c>
      <c r="AE5752" s="3" t="s">
        <v>2755</v>
      </c>
      <c r="AF5752" s="3">
        <v>19451</v>
      </c>
      <c r="AG5752" s="4">
        <f>AI5752</f>
        <v>19451</v>
      </c>
      <c r="AH5752" s="4">
        <v>82293</v>
      </c>
      <c r="AI5752">
        <f t="shared" si="1734"/>
        <v>19451</v>
      </c>
      <c r="AJ5752" t="s">
        <v>2755</v>
      </c>
      <c r="AK5752" s="2">
        <v>16898.2</v>
      </c>
      <c r="AL5752" s="2">
        <f>AN5752</f>
        <v>16898.2</v>
      </c>
      <c r="AM5752" s="4">
        <v>82293</v>
      </c>
      <c r="AN5752">
        <f>INDEX($AJ$2:$AJ$6811,MATCH(AM5752,$A$2:$A$6811,0))</f>
        <v>16898.2</v>
      </c>
      <c r="AP5752">
        <v>267.54000000000002</v>
      </c>
      <c r="AQ5752">
        <v>267.54000000000002</v>
      </c>
      <c r="AR5752" s="4">
        <v>15</v>
      </c>
      <c r="AS5752" s="4">
        <v>4</v>
      </c>
      <c r="AT5752" s="4">
        <v>2010</v>
      </c>
      <c r="AU5752" s="4">
        <v>5</v>
      </c>
      <c r="AV5752" s="4">
        <v>4</v>
      </c>
      <c r="AW5752" s="4">
        <v>2010</v>
      </c>
      <c r="AX5752" t="str">
        <f t="shared" si="1735"/>
        <v>No Delay</v>
      </c>
      <c r="AY5752">
        <f t="shared" si="1736"/>
        <v>0</v>
      </c>
    </row>
    <row r="5753" spans="1:51" x14ac:dyDescent="0.2">
      <c r="A5753" s="3">
        <v>83979</v>
      </c>
      <c r="B5753" s="1" t="s">
        <v>172</v>
      </c>
      <c r="C5753" s="1" t="s">
        <v>114</v>
      </c>
      <c r="D5753" s="1" t="s">
        <v>130</v>
      </c>
      <c r="E5753" s="1" t="s">
        <v>101</v>
      </c>
      <c r="F5753" s="1" t="s">
        <v>101</v>
      </c>
      <c r="G5753" s="13" t="s">
        <v>257</v>
      </c>
      <c r="H5753" s="12">
        <v>40252</v>
      </c>
      <c r="I5753" s="12" t="s">
        <v>1108</v>
      </c>
      <c r="J5753" s="12">
        <v>40242</v>
      </c>
      <c r="K5753" s="4">
        <v>2222</v>
      </c>
      <c r="L5753" s="1" t="s">
        <v>146</v>
      </c>
      <c r="M5753" s="1" t="s">
        <v>132</v>
      </c>
      <c r="N5753" s="1" t="s">
        <v>196</v>
      </c>
      <c r="O5753" s="1" t="s">
        <v>93</v>
      </c>
      <c r="P5753">
        <v>60</v>
      </c>
      <c r="Q5753">
        <v>1541</v>
      </c>
      <c r="R5753">
        <v>9970.27</v>
      </c>
      <c r="S5753">
        <v>6.47</v>
      </c>
      <c r="T5753">
        <v>0.11</v>
      </c>
      <c r="U5753">
        <f t="shared" si="1732"/>
        <v>9970.27</v>
      </c>
      <c r="V5753">
        <f t="shared" si="1733"/>
        <v>92460</v>
      </c>
      <c r="W5753" s="1" t="s">
        <v>197</v>
      </c>
      <c r="X5753" s="1" t="s">
        <v>1236</v>
      </c>
      <c r="Y5753" s="1" t="s">
        <v>3082</v>
      </c>
      <c r="Z5753" s="3">
        <v>13092</v>
      </c>
      <c r="AA5753" s="4">
        <f t="shared" si="1737"/>
        <v>19451</v>
      </c>
      <c r="AB5753" s="4">
        <f t="shared" si="1743"/>
        <v>2413.8615657999999</v>
      </c>
      <c r="AC5753" s="4">
        <f t="shared" si="1744"/>
        <v>19451</v>
      </c>
      <c r="AD5753" s="4">
        <f t="shared" si="1740"/>
        <v>11368.5</v>
      </c>
      <c r="AE5753" s="3" t="s">
        <v>2755</v>
      </c>
      <c r="AF5753" s="3">
        <v>19451</v>
      </c>
      <c r="AG5753" s="4">
        <f>AI5753</f>
        <v>19451</v>
      </c>
      <c r="AH5753" s="4">
        <v>82293</v>
      </c>
      <c r="AI5753">
        <f t="shared" si="1734"/>
        <v>19451</v>
      </c>
      <c r="AJ5753" t="s">
        <v>2755</v>
      </c>
      <c r="AK5753" s="2">
        <v>16898.2</v>
      </c>
      <c r="AL5753" s="2">
        <f>AN5753</f>
        <v>16898.2</v>
      </c>
      <c r="AM5753" s="4">
        <v>82293</v>
      </c>
      <c r="AN5753">
        <f>INDEX($AJ$2:$AJ$6811,MATCH(AM5753,$A$2:$A$6811,0))</f>
        <v>16898.2</v>
      </c>
      <c r="AP5753">
        <v>19.54</v>
      </c>
      <c r="AQ5753">
        <v>19.54</v>
      </c>
      <c r="AR5753" s="4">
        <v>15</v>
      </c>
      <c r="AS5753" s="4">
        <v>4</v>
      </c>
      <c r="AT5753" s="4">
        <v>2010</v>
      </c>
      <c r="AU5753" s="4">
        <v>5</v>
      </c>
      <c r="AV5753" s="4">
        <v>4</v>
      </c>
      <c r="AW5753" s="4">
        <v>2010</v>
      </c>
      <c r="AX5753" t="str">
        <f t="shared" si="1735"/>
        <v>No Delay</v>
      </c>
      <c r="AY5753">
        <f t="shared" si="1736"/>
        <v>0</v>
      </c>
    </row>
    <row r="5754" spans="1:51" x14ac:dyDescent="0.2">
      <c r="A5754" s="3">
        <v>84650</v>
      </c>
      <c r="B5754" s="1" t="s">
        <v>151</v>
      </c>
      <c r="C5754" s="1" t="s">
        <v>65</v>
      </c>
      <c r="D5754" s="1" t="s">
        <v>130</v>
      </c>
      <c r="E5754" s="1" t="s">
        <v>152</v>
      </c>
      <c r="F5754" s="1" t="s">
        <v>152</v>
      </c>
      <c r="G5754" s="13" t="s">
        <v>927</v>
      </c>
      <c r="H5754" s="12">
        <v>40709</v>
      </c>
      <c r="I5754" s="12" t="s">
        <v>928</v>
      </c>
      <c r="J5754" s="12">
        <v>40730</v>
      </c>
      <c r="K5754" s="4">
        <v>3303</v>
      </c>
      <c r="L5754" s="1" t="s">
        <v>146</v>
      </c>
      <c r="M5754" s="1" t="s">
        <v>132</v>
      </c>
      <c r="N5754" s="1" t="s">
        <v>154</v>
      </c>
      <c r="O5754" s="1" t="s">
        <v>93</v>
      </c>
      <c r="P5754">
        <v>60</v>
      </c>
      <c r="Q5754">
        <v>53109</v>
      </c>
      <c r="R5754">
        <v>595882.98</v>
      </c>
      <c r="S5754">
        <v>11.22</v>
      </c>
      <c r="T5754">
        <v>0.19</v>
      </c>
      <c r="U5754">
        <f t="shared" si="1732"/>
        <v>595882.98</v>
      </c>
      <c r="V5754">
        <f t="shared" si="1733"/>
        <v>3186540</v>
      </c>
      <c r="W5754" s="1" t="s">
        <v>155</v>
      </c>
      <c r="X5754" s="1" t="s">
        <v>1236</v>
      </c>
      <c r="Y5754" s="1" t="s">
        <v>156</v>
      </c>
      <c r="Z5754" s="3">
        <v>7726</v>
      </c>
      <c r="AA5754" s="4">
        <f t="shared" si="1737"/>
        <v>19464</v>
      </c>
      <c r="AB5754" s="4">
        <f t="shared" si="1743"/>
        <v>8073.3361162000001</v>
      </c>
      <c r="AC5754" s="4">
        <f t="shared" si="1744"/>
        <v>19464</v>
      </c>
      <c r="AD5754" s="4">
        <f t="shared" si="1740"/>
        <v>19464</v>
      </c>
      <c r="AE5754" s="4">
        <v>19464</v>
      </c>
      <c r="AF5754" s="4">
        <v>19464</v>
      </c>
      <c r="AG5754" s="4">
        <f>AE5754</f>
        <v>19464</v>
      </c>
      <c r="AI5754" t="e">
        <f t="shared" si="1734"/>
        <v>#N/A</v>
      </c>
      <c r="AJ5754">
        <v>13398.06</v>
      </c>
      <c r="AK5754" s="2">
        <v>13398.06</v>
      </c>
      <c r="AL5754" s="2">
        <f>AJ5754</f>
        <v>13398.06</v>
      </c>
      <c r="AM5754" s="4"/>
      <c r="AN5754" t="e">
        <f>VLOOKUP([1]!Tabelle13[[#This Row],[Vlookup this ID for freight costs]],$AL$2:$AL$6811,2,FALSE)</f>
        <v>#REF!</v>
      </c>
      <c r="AP5754">
        <v>983.21</v>
      </c>
      <c r="AQ5754">
        <v>983.21</v>
      </c>
      <c r="AR5754" s="4">
        <v>15</v>
      </c>
      <c r="AS5754" s="4">
        <v>6</v>
      </c>
      <c r="AT5754" s="4">
        <v>2011</v>
      </c>
      <c r="AU5754" s="4">
        <v>6</v>
      </c>
      <c r="AV5754" s="4">
        <v>7</v>
      </c>
      <c r="AW5754" s="4">
        <v>2011</v>
      </c>
      <c r="AX5754" t="str">
        <f t="shared" si="1735"/>
        <v>Delay</v>
      </c>
      <c r="AY5754">
        <f t="shared" si="1736"/>
        <v>21</v>
      </c>
    </row>
    <row r="5755" spans="1:51" x14ac:dyDescent="0.2">
      <c r="A5755" s="3">
        <v>86385</v>
      </c>
      <c r="B5755" s="1" t="s">
        <v>151</v>
      </c>
      <c r="C5755" s="1" t="s">
        <v>65</v>
      </c>
      <c r="D5755" s="1" t="s">
        <v>130</v>
      </c>
      <c r="E5755" s="1" t="s">
        <v>152</v>
      </c>
      <c r="F5755" s="1" t="s">
        <v>152</v>
      </c>
      <c r="G5755" s="13" t="s">
        <v>927</v>
      </c>
      <c r="H5755" s="12">
        <v>40709</v>
      </c>
      <c r="I5755" s="12" t="s">
        <v>928</v>
      </c>
      <c r="J5755" s="12">
        <v>40730</v>
      </c>
      <c r="K5755" s="4">
        <v>3306</v>
      </c>
      <c r="L5755" s="1" t="s">
        <v>146</v>
      </c>
      <c r="M5755" s="1" t="s">
        <v>132</v>
      </c>
      <c r="N5755" s="1" t="s">
        <v>154</v>
      </c>
      <c r="O5755" s="1" t="s">
        <v>93</v>
      </c>
      <c r="P5755">
        <v>60</v>
      </c>
      <c r="Q5755">
        <v>87357</v>
      </c>
      <c r="R5755">
        <v>980145.54</v>
      </c>
      <c r="S5755">
        <v>11.22</v>
      </c>
      <c r="T5755">
        <v>0.19</v>
      </c>
      <c r="U5755">
        <f t="shared" si="1732"/>
        <v>980145.54</v>
      </c>
      <c r="V5755">
        <f t="shared" si="1733"/>
        <v>5241420</v>
      </c>
      <c r="W5755" s="1" t="s">
        <v>160</v>
      </c>
      <c r="X5755" s="1" t="s">
        <v>1236</v>
      </c>
      <c r="Y5755" s="1" t="s">
        <v>161</v>
      </c>
      <c r="Z5755" s="3">
        <v>7348</v>
      </c>
      <c r="AA5755" s="4">
        <f t="shared" si="1737"/>
        <v>19464</v>
      </c>
      <c r="AB5755" s="4">
        <f t="shared" si="1743"/>
        <v>11831.978770600001</v>
      </c>
      <c r="AC5755" s="4">
        <f t="shared" si="1744"/>
        <v>19464</v>
      </c>
      <c r="AD5755" s="4">
        <f t="shared" si="1740"/>
        <v>19464</v>
      </c>
      <c r="AE5755" s="3" t="s">
        <v>2756</v>
      </c>
      <c r="AF5755" s="3">
        <v>19464</v>
      </c>
      <c r="AG5755" s="4">
        <f>AI5755</f>
        <v>19464</v>
      </c>
      <c r="AH5755" s="4">
        <v>84650</v>
      </c>
      <c r="AI5755">
        <f t="shared" si="1734"/>
        <v>19464</v>
      </c>
      <c r="AJ5755" t="s">
        <v>2756</v>
      </c>
      <c r="AK5755" s="2">
        <v>13398.06</v>
      </c>
      <c r="AL5755" s="2">
        <f>AN5755</f>
        <v>13398.06</v>
      </c>
      <c r="AM5755" s="4">
        <v>84650</v>
      </c>
      <c r="AN5755">
        <f>INDEX($AJ$2:$AJ$6811,MATCH(AM5755,$A$2:$A$6811,0))</f>
        <v>13398.06</v>
      </c>
      <c r="AP5755">
        <v>1617.24</v>
      </c>
      <c r="AQ5755">
        <v>1617.24</v>
      </c>
      <c r="AR5755" s="4">
        <v>15</v>
      </c>
      <c r="AS5755" s="4">
        <v>6</v>
      </c>
      <c r="AT5755" s="4">
        <v>2011</v>
      </c>
      <c r="AU5755" s="4">
        <v>6</v>
      </c>
      <c r="AV5755" s="4">
        <v>7</v>
      </c>
      <c r="AW5755" s="4">
        <v>2011</v>
      </c>
      <c r="AX5755" t="str">
        <f t="shared" si="1735"/>
        <v>Delay</v>
      </c>
      <c r="AY5755">
        <f t="shared" si="1736"/>
        <v>21</v>
      </c>
    </row>
    <row r="5756" spans="1:51" x14ac:dyDescent="0.2">
      <c r="A5756" s="3">
        <v>79521</v>
      </c>
      <c r="B5756" s="1" t="s">
        <v>168</v>
      </c>
      <c r="C5756" s="1" t="s">
        <v>150</v>
      </c>
      <c r="D5756" s="1" t="s">
        <v>100</v>
      </c>
      <c r="E5756" s="1" t="s">
        <v>253</v>
      </c>
      <c r="F5756" s="1" t="s">
        <v>253</v>
      </c>
      <c r="G5756" s="13" t="s">
        <v>1382</v>
      </c>
      <c r="H5756" s="12">
        <v>40792</v>
      </c>
      <c r="I5756" s="12" t="s">
        <v>1382</v>
      </c>
      <c r="J5756" s="12">
        <v>40792</v>
      </c>
      <c r="K5756" s="4">
        <v>3417</v>
      </c>
      <c r="L5756" s="1" t="s">
        <v>146</v>
      </c>
      <c r="M5756" s="1" t="s">
        <v>1210</v>
      </c>
      <c r="N5756" s="1" t="s">
        <v>171</v>
      </c>
      <c r="O5756" s="1" t="s">
        <v>93</v>
      </c>
      <c r="P5756">
        <v>60</v>
      </c>
      <c r="Q5756">
        <v>440000</v>
      </c>
      <c r="R5756">
        <v>1069200</v>
      </c>
      <c r="S5756">
        <v>2.4300000000000002</v>
      </c>
      <c r="T5756">
        <v>0.04</v>
      </c>
      <c r="U5756">
        <f t="shared" si="1732"/>
        <v>1069200</v>
      </c>
      <c r="V5756">
        <f t="shared" si="1733"/>
        <v>26400000</v>
      </c>
      <c r="W5756" s="1" t="s">
        <v>197</v>
      </c>
      <c r="X5756" s="1" t="s">
        <v>1236</v>
      </c>
      <c r="Y5756" s="1" t="s">
        <v>3082</v>
      </c>
      <c r="Z5756" s="3">
        <v>15488</v>
      </c>
      <c r="AA5756" s="4">
        <f t="shared" si="1737"/>
        <v>19564</v>
      </c>
      <c r="AB5756" s="4">
        <f t="shared" si="1743"/>
        <v>50533.772206000001</v>
      </c>
      <c r="AC5756" s="4">
        <f t="shared" si="1744"/>
        <v>19564</v>
      </c>
      <c r="AD5756" s="4">
        <f t="shared" si="1740"/>
        <v>19564</v>
      </c>
      <c r="AE5756" s="4">
        <v>19564</v>
      </c>
      <c r="AF5756" s="4">
        <v>19564</v>
      </c>
      <c r="AG5756" s="4">
        <f>AE5756</f>
        <v>19564</v>
      </c>
      <c r="AI5756" t="e">
        <f t="shared" si="1734"/>
        <v>#N/A</v>
      </c>
      <c r="AJ5756">
        <v>33865.26</v>
      </c>
      <c r="AK5756" s="2">
        <v>33865.26</v>
      </c>
      <c r="AL5756" s="2">
        <f>AJ5756</f>
        <v>33865.26</v>
      </c>
      <c r="AM5756" s="4"/>
      <c r="AN5756" t="e">
        <f>VLOOKUP([1]!Tabelle13[[#This Row],[Vlookup this ID for freight costs]],$AL$2:$AL$6811,2,FALSE)</f>
        <v>#REF!</v>
      </c>
      <c r="AP5756">
        <v>1764.18</v>
      </c>
      <c r="AQ5756">
        <v>1764.18</v>
      </c>
      <c r="AR5756" s="4">
        <v>6</v>
      </c>
      <c r="AS5756" s="4">
        <v>9</v>
      </c>
      <c r="AT5756" s="4">
        <v>2011</v>
      </c>
      <c r="AU5756" s="4">
        <v>6</v>
      </c>
      <c r="AV5756" s="4">
        <v>9</v>
      </c>
      <c r="AW5756" s="4">
        <v>2011</v>
      </c>
      <c r="AX5756" t="str">
        <f t="shared" si="1735"/>
        <v>No Delay</v>
      </c>
      <c r="AY5756">
        <f t="shared" si="1736"/>
        <v>0</v>
      </c>
    </row>
    <row r="5757" spans="1:51" x14ac:dyDescent="0.2">
      <c r="A5757" s="3">
        <v>86138</v>
      </c>
      <c r="B5757" s="1" t="s">
        <v>172</v>
      </c>
      <c r="C5757" s="1" t="s">
        <v>114</v>
      </c>
      <c r="D5757" s="1" t="s">
        <v>130</v>
      </c>
      <c r="E5757" s="1" t="s">
        <v>101</v>
      </c>
      <c r="F5757" s="1" t="s">
        <v>101</v>
      </c>
      <c r="G5757" s="13" t="s">
        <v>534</v>
      </c>
      <c r="H5757" s="12">
        <v>41912</v>
      </c>
      <c r="I5757" s="12" t="s">
        <v>1609</v>
      </c>
      <c r="J5757" s="12">
        <v>41929</v>
      </c>
      <c r="K5757" s="4">
        <v>6025</v>
      </c>
      <c r="L5757" s="1" t="s">
        <v>146</v>
      </c>
      <c r="M5757" s="1" t="s">
        <v>132</v>
      </c>
      <c r="N5757" s="1" t="s">
        <v>265</v>
      </c>
      <c r="O5757" s="1" t="s">
        <v>93</v>
      </c>
      <c r="P5757">
        <v>60</v>
      </c>
      <c r="Q5757">
        <v>319150</v>
      </c>
      <c r="R5757">
        <v>705321.5</v>
      </c>
      <c r="S5757">
        <v>2.21</v>
      </c>
      <c r="T5757">
        <v>0.04</v>
      </c>
      <c r="U5757">
        <f t="shared" si="1732"/>
        <v>705321.5</v>
      </c>
      <c r="V5757">
        <f t="shared" si="1733"/>
        <v>19149000</v>
      </c>
      <c r="W5757" s="1" t="s">
        <v>179</v>
      </c>
      <c r="X5757" s="1" t="s">
        <v>1236</v>
      </c>
      <c r="Y5757" s="1" t="s">
        <v>156</v>
      </c>
      <c r="Z5757" s="3">
        <v>14240</v>
      </c>
      <c r="AA5757" s="4">
        <f t="shared" si="1737"/>
        <v>19661</v>
      </c>
      <c r="AB5757" s="4">
        <f t="shared" si="1743"/>
        <v>37270.750576000006</v>
      </c>
      <c r="AC5757" s="4">
        <f t="shared" si="1744"/>
        <v>19661</v>
      </c>
      <c r="AD5757" s="4">
        <f t="shared" si="1740"/>
        <v>19661</v>
      </c>
      <c r="AE5757" s="4">
        <v>19661</v>
      </c>
      <c r="AF5757" s="4">
        <v>19661</v>
      </c>
      <c r="AG5757" s="4">
        <f>AE5757</f>
        <v>19661</v>
      </c>
      <c r="AI5757" t="e">
        <f t="shared" si="1734"/>
        <v>#N/A</v>
      </c>
      <c r="AJ5757">
        <v>21149.81</v>
      </c>
      <c r="AK5757" s="2">
        <v>21149.81</v>
      </c>
      <c r="AL5757" s="2">
        <f>AJ5757</f>
        <v>21149.81</v>
      </c>
      <c r="AM5757" s="4"/>
      <c r="AN5757" t="e">
        <f>VLOOKUP([1]!Tabelle13[[#This Row],[Vlookup this ID for freight costs]],$AL$2:$AL$6811,2,FALSE)</f>
        <v>#REF!</v>
      </c>
      <c r="AP5757">
        <v>725.07</v>
      </c>
      <c r="AQ5757">
        <v>725.07</v>
      </c>
      <c r="AR5757" s="4">
        <v>30</v>
      </c>
      <c r="AS5757" s="4">
        <v>9</v>
      </c>
      <c r="AT5757" s="4">
        <v>2014</v>
      </c>
      <c r="AU5757" s="4">
        <v>17</v>
      </c>
      <c r="AV5757" s="4">
        <v>10</v>
      </c>
      <c r="AW5757" s="4">
        <v>2014</v>
      </c>
      <c r="AX5757" t="str">
        <f t="shared" si="1735"/>
        <v>Delay</v>
      </c>
      <c r="AY5757">
        <f t="shared" si="1736"/>
        <v>17</v>
      </c>
    </row>
    <row r="5758" spans="1:51" x14ac:dyDescent="0.2">
      <c r="A5758" s="3">
        <v>86603</v>
      </c>
      <c r="B5758" s="1" t="s">
        <v>151</v>
      </c>
      <c r="C5758" s="1" t="s">
        <v>65</v>
      </c>
      <c r="D5758" s="1" t="s">
        <v>130</v>
      </c>
      <c r="E5758" s="1" t="s">
        <v>152</v>
      </c>
      <c r="F5758" s="1" t="s">
        <v>152</v>
      </c>
      <c r="G5758" s="13" t="s">
        <v>1549</v>
      </c>
      <c r="H5758" s="12">
        <v>41535</v>
      </c>
      <c r="I5758" s="12" t="s">
        <v>541</v>
      </c>
      <c r="J5758" s="12">
        <v>41529</v>
      </c>
      <c r="K5758" s="4">
        <v>4912</v>
      </c>
      <c r="L5758" s="1" t="s">
        <v>146</v>
      </c>
      <c r="M5758" s="1" t="s">
        <v>132</v>
      </c>
      <c r="N5758" s="1" t="s">
        <v>154</v>
      </c>
      <c r="O5758" s="1" t="s">
        <v>93</v>
      </c>
      <c r="P5758">
        <v>60</v>
      </c>
      <c r="Q5758">
        <v>160000</v>
      </c>
      <c r="R5758">
        <v>1372800</v>
      </c>
      <c r="S5758">
        <v>8.58</v>
      </c>
      <c r="T5758">
        <v>0.14000000000000001</v>
      </c>
      <c r="U5758">
        <f t="shared" si="1732"/>
        <v>1372800</v>
      </c>
      <c r="V5758">
        <f t="shared" si="1733"/>
        <v>9600000</v>
      </c>
      <c r="W5758" s="1" t="s">
        <v>155</v>
      </c>
      <c r="X5758" s="1" t="s">
        <v>1236</v>
      </c>
      <c r="Y5758" s="1" t="s">
        <v>156</v>
      </c>
      <c r="Z5758" s="3">
        <v>7726</v>
      </c>
      <c r="AA5758" s="4">
        <f>AB5758</f>
        <v>19804.196962000002</v>
      </c>
      <c r="AB5758" s="2">
        <f>2245.156962+0.109744*Q5758</f>
        <v>19804.196962000002</v>
      </c>
      <c r="AC5758" s="4">
        <f>AD5758</f>
        <v>13219.556962000001</v>
      </c>
      <c r="AD5758" s="4">
        <f t="shared" si="1740"/>
        <v>13219.556962000001</v>
      </c>
      <c r="AE5758" s="3" t="s">
        <v>2183</v>
      </c>
      <c r="AF5758" s="3"/>
      <c r="AG5758" s="4" t="str">
        <f>AI5758</f>
        <v>Weight Captured Separately</v>
      </c>
      <c r="AH5758" s="4">
        <v>84854</v>
      </c>
      <c r="AI5758" t="str">
        <f t="shared" si="1734"/>
        <v>Weight Captured Separately</v>
      </c>
      <c r="AJ5758" t="s">
        <v>2183</v>
      </c>
      <c r="AK5758" s="2">
        <v>41352.75</v>
      </c>
      <c r="AL5758" s="2">
        <f>AN5758</f>
        <v>41352.75</v>
      </c>
      <c r="AM5758" s="4">
        <v>84854</v>
      </c>
      <c r="AN5758">
        <f>INDEX($AJ$2:$AJ$6811,MATCH(AM5758,$A$2:$A$6811,0))</f>
        <v>41352.75</v>
      </c>
      <c r="AO5758">
        <f>IF(AK:AK="",AC:AC*6.242+1.383 -2.844 + 3.145 -2.265  -2.026,AK:AK)</f>
        <v>41352.75</v>
      </c>
      <c r="AP5758">
        <v>1698.15</v>
      </c>
      <c r="AQ5758">
        <v>1698.15</v>
      </c>
      <c r="AR5758" s="4">
        <v>18</v>
      </c>
      <c r="AS5758" s="4">
        <v>9</v>
      </c>
      <c r="AT5758" s="4">
        <v>2013</v>
      </c>
      <c r="AU5758" s="4">
        <v>12</v>
      </c>
      <c r="AV5758" s="4">
        <v>9</v>
      </c>
      <c r="AW5758" s="4">
        <v>2013</v>
      </c>
      <c r="AX5758" t="str">
        <f t="shared" si="1735"/>
        <v>No Delay</v>
      </c>
      <c r="AY5758">
        <f t="shared" si="1736"/>
        <v>0</v>
      </c>
    </row>
    <row r="5759" spans="1:51" x14ac:dyDescent="0.2">
      <c r="A5759" s="3">
        <v>84272</v>
      </c>
      <c r="B5759" s="1" t="s">
        <v>172</v>
      </c>
      <c r="C5759" s="1" t="s">
        <v>114</v>
      </c>
      <c r="D5759" s="1" t="s">
        <v>130</v>
      </c>
      <c r="E5759" s="1" t="s">
        <v>101</v>
      </c>
      <c r="F5759" s="1" t="s">
        <v>101</v>
      </c>
      <c r="G5759" s="13" t="s">
        <v>710</v>
      </c>
      <c r="H5759" s="12">
        <v>41473</v>
      </c>
      <c r="I5759" s="12" t="s">
        <v>904</v>
      </c>
      <c r="J5759" s="12">
        <v>41478</v>
      </c>
      <c r="K5759" s="4">
        <v>4808</v>
      </c>
      <c r="L5759" s="1" t="s">
        <v>146</v>
      </c>
      <c r="M5759" s="1" t="s">
        <v>132</v>
      </c>
      <c r="N5759" s="1" t="s">
        <v>292</v>
      </c>
      <c r="O5759" s="1" t="s">
        <v>93</v>
      </c>
      <c r="P5759">
        <v>30</v>
      </c>
      <c r="Q5759">
        <v>176213</v>
      </c>
      <c r="R5759">
        <v>2283720.48</v>
      </c>
      <c r="S5759">
        <v>12.96</v>
      </c>
      <c r="T5759">
        <v>0.43</v>
      </c>
      <c r="U5759">
        <f t="shared" si="1732"/>
        <v>2283720.48</v>
      </c>
      <c r="V5759">
        <f t="shared" si="1733"/>
        <v>5286390</v>
      </c>
      <c r="W5759" s="1" t="s">
        <v>160</v>
      </c>
      <c r="X5759" s="1" t="s">
        <v>1236</v>
      </c>
      <c r="Y5759" s="1" t="s">
        <v>161</v>
      </c>
      <c r="Z5759" s="3">
        <v>13722</v>
      </c>
      <c r="AA5759" s="4">
        <f t="shared" si="1737"/>
        <v>19962</v>
      </c>
      <c r="AB5759" s="4">
        <f t="shared" ref="AB5759:AB5790" si="1745" xml:space="preserve"> 2244.740206  + 0.1097478*Q5759</f>
        <v>21583.729287400001</v>
      </c>
      <c r="AC5759" s="4">
        <f t="shared" ref="AC5759:AC5790" si="1746">AF5759</f>
        <v>19962</v>
      </c>
      <c r="AD5759" s="4">
        <f t="shared" si="1740"/>
        <v>19962</v>
      </c>
      <c r="AE5759" s="4">
        <v>19962</v>
      </c>
      <c r="AF5759" s="4">
        <v>19962</v>
      </c>
      <c r="AG5759" s="4">
        <f>AE5759</f>
        <v>19962</v>
      </c>
      <c r="AI5759" t="e">
        <f t="shared" si="1734"/>
        <v>#N/A</v>
      </c>
      <c r="AJ5759">
        <v>31401.08</v>
      </c>
      <c r="AK5759" s="2">
        <v>31401.08</v>
      </c>
      <c r="AL5759" s="2">
        <f>AJ5759</f>
        <v>31401.08</v>
      </c>
      <c r="AM5759" s="4"/>
      <c r="AN5759" t="e">
        <f>VLOOKUP([1]!Tabelle13[[#This Row],[Vlookup this ID for freight costs]],$AL$2:$AL$6811,2,FALSE)</f>
        <v>#REF!</v>
      </c>
      <c r="AP5759">
        <v>2824.96</v>
      </c>
      <c r="AQ5759">
        <v>2824.96</v>
      </c>
      <c r="AR5759" s="4">
        <v>18</v>
      </c>
      <c r="AS5759" s="4">
        <v>7</v>
      </c>
      <c r="AT5759" s="4">
        <v>2013</v>
      </c>
      <c r="AU5759" s="4">
        <v>23</v>
      </c>
      <c r="AV5759" s="4">
        <v>7</v>
      </c>
      <c r="AW5759" s="4">
        <v>2013</v>
      </c>
      <c r="AX5759" t="str">
        <f t="shared" si="1735"/>
        <v>Delay</v>
      </c>
      <c r="AY5759">
        <f t="shared" si="1736"/>
        <v>5</v>
      </c>
    </row>
    <row r="5760" spans="1:51" x14ac:dyDescent="0.2">
      <c r="A5760" s="3">
        <v>86107</v>
      </c>
      <c r="B5760" s="1" t="s">
        <v>50</v>
      </c>
      <c r="C5760" s="1" t="s">
        <v>51</v>
      </c>
      <c r="D5760" s="1" t="s">
        <v>130</v>
      </c>
      <c r="E5760" s="1" t="s">
        <v>101</v>
      </c>
      <c r="F5760" s="1" t="s">
        <v>101</v>
      </c>
      <c r="G5760" s="13" t="s">
        <v>874</v>
      </c>
      <c r="H5760" s="12">
        <v>42004</v>
      </c>
      <c r="I5760" s="12" t="s">
        <v>407</v>
      </c>
      <c r="J5760" s="12">
        <v>41950</v>
      </c>
      <c r="K5760" s="4">
        <v>6102</v>
      </c>
      <c r="L5760" s="1" t="s">
        <v>146</v>
      </c>
      <c r="M5760" s="1" t="s">
        <v>132</v>
      </c>
      <c r="N5760" s="1" t="s">
        <v>1524</v>
      </c>
      <c r="O5760" s="1" t="s">
        <v>93</v>
      </c>
      <c r="P5760">
        <v>30</v>
      </c>
      <c r="Q5760">
        <v>76236</v>
      </c>
      <c r="R5760">
        <v>821824.08</v>
      </c>
      <c r="S5760">
        <v>10.78</v>
      </c>
      <c r="T5760">
        <v>0.36</v>
      </c>
      <c r="U5760">
        <f t="shared" si="1732"/>
        <v>821824.08</v>
      </c>
      <c r="V5760">
        <f t="shared" si="1733"/>
        <v>2287080</v>
      </c>
      <c r="W5760" s="1" t="s">
        <v>160</v>
      </c>
      <c r="X5760" s="1" t="s">
        <v>1236</v>
      </c>
      <c r="Y5760" s="1" t="s">
        <v>161</v>
      </c>
      <c r="Z5760" s="3">
        <v>14186</v>
      </c>
      <c r="AA5760" s="4">
        <f t="shared" si="1737"/>
        <v>19965</v>
      </c>
      <c r="AB5760" s="4">
        <f t="shared" si="1745"/>
        <v>10611.473486800001</v>
      </c>
      <c r="AC5760" s="4">
        <f t="shared" si="1746"/>
        <v>19965</v>
      </c>
      <c r="AD5760" s="4">
        <f t="shared" si="1740"/>
        <v>19965</v>
      </c>
      <c r="AE5760" s="3" t="s">
        <v>2757</v>
      </c>
      <c r="AF5760" s="3">
        <v>19965</v>
      </c>
      <c r="AG5760" s="4">
        <f>AI5760</f>
        <v>19965</v>
      </c>
      <c r="AH5760" s="4">
        <v>83255</v>
      </c>
      <c r="AI5760">
        <f t="shared" si="1734"/>
        <v>19965</v>
      </c>
      <c r="AJ5760" t="s">
        <v>2757</v>
      </c>
      <c r="AK5760" s="2">
        <v>14767.58</v>
      </c>
      <c r="AL5760" s="2">
        <f>AN5760</f>
        <v>14767.58</v>
      </c>
      <c r="AM5760" s="4">
        <v>83255</v>
      </c>
      <c r="AN5760">
        <f>INDEX($AJ$2:$AJ$6811,MATCH(AM5760,$A$2:$A$6811,0))</f>
        <v>14767.58</v>
      </c>
      <c r="AP5760">
        <v>844.84</v>
      </c>
      <c r="AQ5760">
        <v>844.84</v>
      </c>
      <c r="AR5760" s="4">
        <v>31</v>
      </c>
      <c r="AS5760" s="4">
        <v>12</v>
      </c>
      <c r="AT5760" s="4">
        <v>2014</v>
      </c>
      <c r="AU5760" s="4">
        <v>7</v>
      </c>
      <c r="AV5760" s="4">
        <v>11</v>
      </c>
      <c r="AW5760" s="4">
        <v>2014</v>
      </c>
      <c r="AX5760" t="str">
        <f t="shared" si="1735"/>
        <v>No Delay</v>
      </c>
      <c r="AY5760">
        <f t="shared" si="1736"/>
        <v>0</v>
      </c>
    </row>
    <row r="5761" spans="1:51" x14ac:dyDescent="0.2">
      <c r="A5761" s="3">
        <v>83256</v>
      </c>
      <c r="B5761" s="1" t="s">
        <v>50</v>
      </c>
      <c r="C5761" s="1" t="s">
        <v>51</v>
      </c>
      <c r="D5761" s="1" t="s">
        <v>130</v>
      </c>
      <c r="E5761" s="1" t="s">
        <v>101</v>
      </c>
      <c r="F5761" s="1" t="s">
        <v>101</v>
      </c>
      <c r="G5761" s="13" t="s">
        <v>874</v>
      </c>
      <c r="H5761" s="12">
        <v>42004</v>
      </c>
      <c r="I5761" s="12" t="s">
        <v>407</v>
      </c>
      <c r="J5761" s="12">
        <v>41950</v>
      </c>
      <c r="K5761" s="4">
        <v>6085</v>
      </c>
      <c r="L5761" s="1" t="s">
        <v>146</v>
      </c>
      <c r="M5761" s="1" t="s">
        <v>132</v>
      </c>
      <c r="N5761" s="1" t="s">
        <v>1524</v>
      </c>
      <c r="O5761" s="1" t="s">
        <v>93</v>
      </c>
      <c r="P5761">
        <v>30</v>
      </c>
      <c r="Q5761">
        <v>36000</v>
      </c>
      <c r="R5761">
        <v>388080</v>
      </c>
      <c r="S5761">
        <v>10.78</v>
      </c>
      <c r="T5761">
        <v>0.36</v>
      </c>
      <c r="U5761">
        <f t="shared" si="1732"/>
        <v>388080</v>
      </c>
      <c r="V5761">
        <f t="shared" si="1733"/>
        <v>1080000</v>
      </c>
      <c r="W5761" s="1" t="s">
        <v>2744</v>
      </c>
      <c r="X5761" s="1" t="s">
        <v>1236</v>
      </c>
      <c r="Y5761" s="1" t="s">
        <v>161</v>
      </c>
      <c r="Z5761" s="3">
        <v>14186</v>
      </c>
      <c r="AA5761" s="4">
        <f t="shared" si="1737"/>
        <v>19965</v>
      </c>
      <c r="AB5761" s="4">
        <f t="shared" si="1745"/>
        <v>6195.6610060000003</v>
      </c>
      <c r="AC5761" s="4">
        <f t="shared" si="1746"/>
        <v>19965</v>
      </c>
      <c r="AD5761" s="4">
        <f t="shared" si="1740"/>
        <v>6382.75</v>
      </c>
      <c r="AE5761" s="3" t="s">
        <v>2757</v>
      </c>
      <c r="AF5761" s="3">
        <v>19965</v>
      </c>
      <c r="AG5761" s="4">
        <f>AI5761</f>
        <v>19965</v>
      </c>
      <c r="AH5761" s="4">
        <v>83255</v>
      </c>
      <c r="AI5761">
        <f t="shared" si="1734"/>
        <v>19965</v>
      </c>
      <c r="AJ5761" t="s">
        <v>2757</v>
      </c>
      <c r="AK5761" s="2">
        <v>14767.58</v>
      </c>
      <c r="AL5761" s="2">
        <f>AN5761</f>
        <v>14767.58</v>
      </c>
      <c r="AM5761" s="4">
        <v>83255</v>
      </c>
      <c r="AN5761">
        <f>INDEX($AJ$2:$AJ$6811,MATCH(AM5761,$A$2:$A$6811,0))</f>
        <v>14767.58</v>
      </c>
      <c r="AP5761">
        <v>398.95</v>
      </c>
      <c r="AQ5761">
        <v>398.95</v>
      </c>
      <c r="AR5761" s="4">
        <v>31</v>
      </c>
      <c r="AS5761" s="4">
        <v>12</v>
      </c>
      <c r="AT5761" s="4">
        <v>2014</v>
      </c>
      <c r="AU5761" s="4">
        <v>7</v>
      </c>
      <c r="AV5761" s="4">
        <v>11</v>
      </c>
      <c r="AW5761" s="4">
        <v>2014</v>
      </c>
      <c r="AX5761" t="str">
        <f t="shared" si="1735"/>
        <v>No Delay</v>
      </c>
      <c r="AY5761">
        <f t="shared" si="1736"/>
        <v>0</v>
      </c>
    </row>
    <row r="5762" spans="1:51" x14ac:dyDescent="0.2">
      <c r="A5762" s="3">
        <v>83255</v>
      </c>
      <c r="B5762" s="1" t="s">
        <v>50</v>
      </c>
      <c r="C5762" s="1" t="s">
        <v>51</v>
      </c>
      <c r="D5762" s="1" t="s">
        <v>130</v>
      </c>
      <c r="E5762" s="1" t="s">
        <v>101</v>
      </c>
      <c r="F5762" s="1" t="s">
        <v>101</v>
      </c>
      <c r="G5762" s="13" t="s">
        <v>874</v>
      </c>
      <c r="H5762" s="12">
        <v>42004</v>
      </c>
      <c r="I5762" s="12" t="s">
        <v>407</v>
      </c>
      <c r="J5762" s="12">
        <v>41950</v>
      </c>
      <c r="K5762" s="4">
        <v>6084</v>
      </c>
      <c r="L5762" s="1" t="s">
        <v>146</v>
      </c>
      <c r="M5762" s="1" t="s">
        <v>132</v>
      </c>
      <c r="N5762" s="1" t="s">
        <v>167</v>
      </c>
      <c r="O5762" s="1" t="s">
        <v>93</v>
      </c>
      <c r="P5762">
        <v>30</v>
      </c>
      <c r="Q5762">
        <v>30860</v>
      </c>
      <c r="R5762">
        <v>99060.6</v>
      </c>
      <c r="S5762">
        <v>3.21</v>
      </c>
      <c r="T5762">
        <v>0.11</v>
      </c>
      <c r="U5762">
        <f t="shared" ref="U5762:U5825" si="1747">S5762*Q5762</f>
        <v>99060.6</v>
      </c>
      <c r="V5762">
        <f t="shared" ref="V5762:V5825" si="1748">Q5762*P5762</f>
        <v>925800</v>
      </c>
      <c r="W5762" s="1" t="s">
        <v>204</v>
      </c>
      <c r="X5762" s="1" t="s">
        <v>1236</v>
      </c>
      <c r="Y5762" s="1" t="s">
        <v>205</v>
      </c>
      <c r="Z5762" s="3">
        <v>14749</v>
      </c>
      <c r="AA5762" s="4">
        <f t="shared" si="1737"/>
        <v>19965</v>
      </c>
      <c r="AB5762" s="4">
        <f t="shared" si="1745"/>
        <v>5631.5573139999997</v>
      </c>
      <c r="AC5762" s="4">
        <f t="shared" si="1746"/>
        <v>19965</v>
      </c>
      <c r="AD5762" s="4">
        <f t="shared" si="1740"/>
        <v>19965</v>
      </c>
      <c r="AE5762" s="4">
        <v>19965</v>
      </c>
      <c r="AF5762" s="4">
        <v>19965</v>
      </c>
      <c r="AG5762" s="4">
        <f>AE5762</f>
        <v>19965</v>
      </c>
      <c r="AI5762" t="e">
        <f t="shared" ref="AI5762:AI5825" si="1749">INDEX($AE$2:$AE$6811,MATCH(AH5762,$A$2:$A$6811,0))</f>
        <v>#N/A</v>
      </c>
      <c r="AJ5762">
        <v>14767.58</v>
      </c>
      <c r="AK5762" s="2">
        <v>14767.58</v>
      </c>
      <c r="AL5762" s="2">
        <f>AJ5762</f>
        <v>14767.58</v>
      </c>
      <c r="AM5762" s="4"/>
      <c r="AN5762" t="e">
        <f>VLOOKUP([1]!Tabelle13[[#This Row],[Vlookup this ID for freight costs]],$AL$2:$AL$6811,2,FALSE)</f>
        <v>#REF!</v>
      </c>
      <c r="AP5762">
        <v>101.83</v>
      </c>
      <c r="AQ5762">
        <v>101.83</v>
      </c>
      <c r="AR5762" s="4">
        <v>31</v>
      </c>
      <c r="AS5762" s="4">
        <v>12</v>
      </c>
      <c r="AT5762" s="4">
        <v>2014</v>
      </c>
      <c r="AU5762" s="4">
        <v>7</v>
      </c>
      <c r="AV5762" s="4">
        <v>11</v>
      </c>
      <c r="AW5762" s="4">
        <v>2014</v>
      </c>
      <c r="AX5762" t="str">
        <f t="shared" ref="AX5762:AX5825" si="1750">IF(DATE(AW5762,AV5762,AU5762)&lt;=DATE(AT5762,AS5762,AR5762),"No Delay","Delay")</f>
        <v>No Delay</v>
      </c>
      <c r="AY5762">
        <f t="shared" ref="AY5762:AY5825" si="1751">IF(_xlfn.DAYS(J5762,H5762)&gt;0, _xlfn.DAYS(J5762,H5762),0)</f>
        <v>0</v>
      </c>
    </row>
    <row r="5763" spans="1:51" x14ac:dyDescent="0.2">
      <c r="A5763" s="3">
        <v>84947</v>
      </c>
      <c r="B5763" s="1" t="s">
        <v>50</v>
      </c>
      <c r="C5763" s="1" t="s">
        <v>51</v>
      </c>
      <c r="D5763" s="1" t="s">
        <v>130</v>
      </c>
      <c r="E5763" s="1" t="s">
        <v>101</v>
      </c>
      <c r="F5763" s="1" t="s">
        <v>101</v>
      </c>
      <c r="G5763" s="13" t="s">
        <v>874</v>
      </c>
      <c r="H5763" s="12">
        <v>42004</v>
      </c>
      <c r="I5763" s="12" t="s">
        <v>407</v>
      </c>
      <c r="J5763" s="12">
        <v>41950</v>
      </c>
      <c r="K5763" s="4">
        <v>6091</v>
      </c>
      <c r="L5763" s="1" t="s">
        <v>146</v>
      </c>
      <c r="M5763" s="1" t="s">
        <v>132</v>
      </c>
      <c r="N5763" s="1" t="s">
        <v>167</v>
      </c>
      <c r="O5763" s="1" t="s">
        <v>93</v>
      </c>
      <c r="P5763">
        <v>30</v>
      </c>
      <c r="Q5763">
        <v>8283</v>
      </c>
      <c r="R5763">
        <v>26588.43</v>
      </c>
      <c r="S5763">
        <v>3.21</v>
      </c>
      <c r="T5763">
        <v>0.11</v>
      </c>
      <c r="U5763">
        <f t="shared" si="1747"/>
        <v>26588.43</v>
      </c>
      <c r="V5763">
        <f t="shared" si="1748"/>
        <v>248490</v>
      </c>
      <c r="W5763" s="1" t="s">
        <v>204</v>
      </c>
      <c r="X5763" s="1" t="s">
        <v>1236</v>
      </c>
      <c r="Y5763" s="1" t="s">
        <v>205</v>
      </c>
      <c r="Z5763" s="3">
        <v>14749</v>
      </c>
      <c r="AA5763" s="4">
        <f t="shared" ref="AA5763:AA5826" si="1752">AF5763</f>
        <v>19965</v>
      </c>
      <c r="AB5763" s="4">
        <f t="shared" si="1745"/>
        <v>3153.7812334</v>
      </c>
      <c r="AC5763" s="4">
        <f t="shared" si="1746"/>
        <v>19965</v>
      </c>
      <c r="AD5763" s="4">
        <f t="shared" si="1740"/>
        <v>13478</v>
      </c>
      <c r="AE5763" s="3" t="s">
        <v>2757</v>
      </c>
      <c r="AF5763" s="3">
        <v>19965</v>
      </c>
      <c r="AG5763" s="4">
        <f>AI5763</f>
        <v>19965</v>
      </c>
      <c r="AH5763" s="4">
        <v>83255</v>
      </c>
      <c r="AI5763">
        <f t="shared" si="1749"/>
        <v>19965</v>
      </c>
      <c r="AJ5763" t="s">
        <v>2757</v>
      </c>
      <c r="AK5763" s="2">
        <v>14767.58</v>
      </c>
      <c r="AL5763" s="2">
        <f>AN5763</f>
        <v>14767.58</v>
      </c>
      <c r="AM5763" s="4">
        <v>83255</v>
      </c>
      <c r="AN5763">
        <f>INDEX($AJ$2:$AJ$6811,MATCH(AM5763,$A$2:$A$6811,0))</f>
        <v>14767.58</v>
      </c>
      <c r="AP5763">
        <v>27.33</v>
      </c>
      <c r="AQ5763">
        <v>27.33</v>
      </c>
      <c r="AR5763" s="4">
        <v>31</v>
      </c>
      <c r="AS5763" s="4">
        <v>12</v>
      </c>
      <c r="AT5763" s="4">
        <v>2014</v>
      </c>
      <c r="AU5763" s="4">
        <v>7</v>
      </c>
      <c r="AV5763" s="4">
        <v>11</v>
      </c>
      <c r="AW5763" s="4">
        <v>2014</v>
      </c>
      <c r="AX5763" t="str">
        <f t="shared" si="1750"/>
        <v>No Delay</v>
      </c>
      <c r="AY5763">
        <f t="shared" si="1751"/>
        <v>0</v>
      </c>
    </row>
    <row r="5764" spans="1:51" x14ac:dyDescent="0.2">
      <c r="A5764" s="3">
        <v>85493</v>
      </c>
      <c r="B5764" s="1" t="s">
        <v>50</v>
      </c>
      <c r="C5764" s="1" t="s">
        <v>51</v>
      </c>
      <c r="D5764" s="1" t="s">
        <v>130</v>
      </c>
      <c r="E5764" s="1" t="s">
        <v>101</v>
      </c>
      <c r="F5764" s="1" t="s">
        <v>101</v>
      </c>
      <c r="G5764" s="13" t="s">
        <v>874</v>
      </c>
      <c r="H5764" s="12">
        <v>42004</v>
      </c>
      <c r="I5764" s="12" t="s">
        <v>407</v>
      </c>
      <c r="J5764" s="12">
        <v>41950</v>
      </c>
      <c r="K5764" s="4">
        <v>6096</v>
      </c>
      <c r="L5764" s="1" t="s">
        <v>146</v>
      </c>
      <c r="M5764" s="1" t="s">
        <v>132</v>
      </c>
      <c r="N5764" s="1" t="s">
        <v>167</v>
      </c>
      <c r="O5764" s="1" t="s">
        <v>93</v>
      </c>
      <c r="P5764">
        <v>30</v>
      </c>
      <c r="Q5764">
        <v>1040</v>
      </c>
      <c r="R5764">
        <v>3338.4</v>
      </c>
      <c r="S5764">
        <v>3.21</v>
      </c>
      <c r="T5764">
        <v>0.11</v>
      </c>
      <c r="U5764">
        <f t="shared" si="1747"/>
        <v>3338.4</v>
      </c>
      <c r="V5764">
        <f t="shared" si="1748"/>
        <v>31200</v>
      </c>
      <c r="W5764" s="1" t="s">
        <v>197</v>
      </c>
      <c r="X5764" s="1" t="s">
        <v>1236</v>
      </c>
      <c r="Y5764" s="1" t="s">
        <v>3082</v>
      </c>
      <c r="Z5764" s="3">
        <v>13556</v>
      </c>
      <c r="AA5764" s="4">
        <f t="shared" si="1752"/>
        <v>19965</v>
      </c>
      <c r="AB5764" s="4">
        <f t="shared" si="1745"/>
        <v>2358.8779180000001</v>
      </c>
      <c r="AC5764" s="4">
        <f t="shared" si="1746"/>
        <v>19965</v>
      </c>
      <c r="AD5764" s="4">
        <f t="shared" ref="AD5764:AD5827" si="1753">AVERAGEIFS($AA$2:$AA$6811,$L$2:$L$6811,L5764,$V$2:$V$6811,"&gt;="&amp;(V5764-100), $V$2:$V$6811,"&lt;="&amp;(V5764+100),$AA$2:$AA$6811,"&gt;"&amp;1)</f>
        <v>7488.5399846666669</v>
      </c>
      <c r="AE5764" s="3" t="s">
        <v>2757</v>
      </c>
      <c r="AF5764" s="3">
        <v>19965</v>
      </c>
      <c r="AG5764" s="4">
        <f>AI5764</f>
        <v>19965</v>
      </c>
      <c r="AH5764" s="4">
        <v>83255</v>
      </c>
      <c r="AI5764">
        <f t="shared" si="1749"/>
        <v>19965</v>
      </c>
      <c r="AJ5764" t="s">
        <v>2757</v>
      </c>
      <c r="AK5764" s="2">
        <v>14767.58</v>
      </c>
      <c r="AL5764" s="2">
        <f>AN5764</f>
        <v>14767.58</v>
      </c>
      <c r="AM5764" s="4">
        <v>83255</v>
      </c>
      <c r="AN5764">
        <f>INDEX($AJ$2:$AJ$6811,MATCH(AM5764,$A$2:$A$6811,0))</f>
        <v>14767.58</v>
      </c>
      <c r="AP5764">
        <v>3.43</v>
      </c>
      <c r="AQ5764">
        <v>3.43</v>
      </c>
      <c r="AR5764" s="4">
        <v>31</v>
      </c>
      <c r="AS5764" s="4">
        <v>12</v>
      </c>
      <c r="AT5764" s="4">
        <v>2014</v>
      </c>
      <c r="AU5764" s="4">
        <v>7</v>
      </c>
      <c r="AV5764" s="4">
        <v>11</v>
      </c>
      <c r="AW5764" s="4">
        <v>2014</v>
      </c>
      <c r="AX5764" t="str">
        <f t="shared" si="1750"/>
        <v>No Delay</v>
      </c>
      <c r="AY5764">
        <f t="shared" si="1751"/>
        <v>0</v>
      </c>
    </row>
    <row r="5765" spans="1:51" x14ac:dyDescent="0.2">
      <c r="A5765" s="3">
        <v>85494</v>
      </c>
      <c r="B5765" s="1" t="s">
        <v>50</v>
      </c>
      <c r="C5765" s="1" t="s">
        <v>51</v>
      </c>
      <c r="D5765" s="1" t="s">
        <v>130</v>
      </c>
      <c r="E5765" s="1" t="s">
        <v>101</v>
      </c>
      <c r="F5765" s="1" t="s">
        <v>101</v>
      </c>
      <c r="G5765" s="13" t="s">
        <v>874</v>
      </c>
      <c r="H5765" s="12">
        <v>42004</v>
      </c>
      <c r="I5765" s="12" t="s">
        <v>407</v>
      </c>
      <c r="J5765" s="12">
        <v>41950</v>
      </c>
      <c r="K5765" s="4">
        <v>6097</v>
      </c>
      <c r="L5765" s="1" t="s">
        <v>146</v>
      </c>
      <c r="M5765" s="1" t="s">
        <v>132</v>
      </c>
      <c r="N5765" s="1" t="s">
        <v>1524</v>
      </c>
      <c r="O5765" s="1" t="s">
        <v>93</v>
      </c>
      <c r="P5765">
        <v>30</v>
      </c>
      <c r="Q5765">
        <v>18886</v>
      </c>
      <c r="R5765">
        <v>203591.08</v>
      </c>
      <c r="S5765">
        <v>10.78</v>
      </c>
      <c r="T5765">
        <v>0.36</v>
      </c>
      <c r="U5765">
        <f t="shared" si="1747"/>
        <v>203591.08</v>
      </c>
      <c r="V5765">
        <f t="shared" si="1748"/>
        <v>566580</v>
      </c>
      <c r="W5765" s="1" t="s">
        <v>861</v>
      </c>
      <c r="X5765" s="1" t="s">
        <v>1236</v>
      </c>
      <c r="Y5765" s="1" t="s">
        <v>156</v>
      </c>
      <c r="Z5765" s="3">
        <v>14703</v>
      </c>
      <c r="AA5765" s="4">
        <f t="shared" si="1752"/>
        <v>19965</v>
      </c>
      <c r="AB5765" s="4">
        <f t="shared" si="1745"/>
        <v>4317.4371568000006</v>
      </c>
      <c r="AC5765" s="4">
        <f t="shared" si="1746"/>
        <v>19965</v>
      </c>
      <c r="AD5765" s="4">
        <f t="shared" si="1753"/>
        <v>19965</v>
      </c>
      <c r="AE5765" s="3" t="s">
        <v>2757</v>
      </c>
      <c r="AF5765" s="3">
        <v>19965</v>
      </c>
      <c r="AG5765" s="4">
        <f>AI5765</f>
        <v>19965</v>
      </c>
      <c r="AH5765" s="4">
        <v>83255</v>
      </c>
      <c r="AI5765">
        <f t="shared" si="1749"/>
        <v>19965</v>
      </c>
      <c r="AJ5765" t="s">
        <v>2757</v>
      </c>
      <c r="AK5765" s="2">
        <v>14767.58</v>
      </c>
      <c r="AL5765" s="2">
        <f>AN5765</f>
        <v>14767.58</v>
      </c>
      <c r="AM5765" s="4">
        <v>83255</v>
      </c>
      <c r="AN5765">
        <f>INDEX($AJ$2:$AJ$6811,MATCH(AM5765,$A$2:$A$6811,0))</f>
        <v>14767.58</v>
      </c>
      <c r="AP5765">
        <v>209.29</v>
      </c>
      <c r="AQ5765">
        <v>209.29</v>
      </c>
      <c r="AR5765" s="4">
        <v>31</v>
      </c>
      <c r="AS5765" s="4">
        <v>12</v>
      </c>
      <c r="AT5765" s="4">
        <v>2014</v>
      </c>
      <c r="AU5765" s="4">
        <v>7</v>
      </c>
      <c r="AV5765" s="4">
        <v>11</v>
      </c>
      <c r="AW5765" s="4">
        <v>2014</v>
      </c>
      <c r="AX5765" t="str">
        <f t="shared" si="1750"/>
        <v>No Delay</v>
      </c>
      <c r="AY5765">
        <f t="shared" si="1751"/>
        <v>0</v>
      </c>
    </row>
    <row r="5766" spans="1:51" x14ac:dyDescent="0.2">
      <c r="A5766" s="3">
        <v>83274</v>
      </c>
      <c r="B5766" s="1" t="s">
        <v>151</v>
      </c>
      <c r="C5766" s="1" t="s">
        <v>65</v>
      </c>
      <c r="D5766" s="1" t="s">
        <v>130</v>
      </c>
      <c r="E5766" s="1" t="s">
        <v>152</v>
      </c>
      <c r="F5766" s="1" t="s">
        <v>152</v>
      </c>
      <c r="G5766" s="13" t="s">
        <v>534</v>
      </c>
      <c r="H5766" s="12">
        <v>41912</v>
      </c>
      <c r="I5766" s="12" t="s">
        <v>627</v>
      </c>
      <c r="J5766" s="12">
        <v>41887</v>
      </c>
      <c r="K5766" s="4">
        <v>5924</v>
      </c>
      <c r="L5766" s="1" t="s">
        <v>146</v>
      </c>
      <c r="M5766" s="1" t="s">
        <v>132</v>
      </c>
      <c r="N5766" s="1" t="s">
        <v>275</v>
      </c>
      <c r="O5766" s="1" t="s">
        <v>93</v>
      </c>
      <c r="P5766">
        <v>60</v>
      </c>
      <c r="Q5766">
        <v>194265</v>
      </c>
      <c r="R5766">
        <v>1307403.45</v>
      </c>
      <c r="S5766">
        <v>6.73</v>
      </c>
      <c r="T5766">
        <v>0.11</v>
      </c>
      <c r="U5766">
        <f t="shared" si="1747"/>
        <v>1307403.4500000002</v>
      </c>
      <c r="V5766">
        <f t="shared" si="1748"/>
        <v>11655900</v>
      </c>
      <c r="W5766" s="1" t="s">
        <v>179</v>
      </c>
      <c r="X5766" s="1" t="s">
        <v>1236</v>
      </c>
      <c r="Y5766" s="1" t="s">
        <v>156</v>
      </c>
      <c r="Z5766" s="3">
        <v>7726</v>
      </c>
      <c r="AA5766" s="4">
        <f t="shared" si="1752"/>
        <v>19976</v>
      </c>
      <c r="AB5766" s="4">
        <f t="shared" si="1745"/>
        <v>23564.896572999998</v>
      </c>
      <c r="AC5766" s="4">
        <f t="shared" si="1746"/>
        <v>19976</v>
      </c>
      <c r="AD5766" s="4">
        <f t="shared" si="1753"/>
        <v>19976</v>
      </c>
      <c r="AE5766" s="4">
        <v>19976</v>
      </c>
      <c r="AF5766" s="4">
        <v>19976</v>
      </c>
      <c r="AG5766" s="4">
        <f>AE5766</f>
        <v>19976</v>
      </c>
      <c r="AI5766" t="e">
        <f t="shared" si="1749"/>
        <v>#N/A</v>
      </c>
      <c r="AJ5766">
        <v>67504</v>
      </c>
      <c r="AK5766" s="2">
        <v>67504</v>
      </c>
      <c r="AL5766" s="2">
        <f>AJ5766</f>
        <v>67504</v>
      </c>
      <c r="AM5766" s="4"/>
      <c r="AN5766" t="e">
        <f>VLOOKUP([1]!Tabelle13[[#This Row],[Vlookup this ID for freight costs]],$AL$2:$AL$6811,2,FALSE)</f>
        <v>#REF!</v>
      </c>
      <c r="AP5766">
        <v>1344.01</v>
      </c>
      <c r="AQ5766">
        <v>1344.01</v>
      </c>
      <c r="AR5766" s="4">
        <v>30</v>
      </c>
      <c r="AS5766" s="4">
        <v>9</v>
      </c>
      <c r="AT5766" s="4">
        <v>2014</v>
      </c>
      <c r="AU5766" s="4">
        <v>5</v>
      </c>
      <c r="AV5766" s="4">
        <v>9</v>
      </c>
      <c r="AW5766" s="4">
        <v>2014</v>
      </c>
      <c r="AX5766" t="str">
        <f t="shared" si="1750"/>
        <v>No Delay</v>
      </c>
      <c r="AY5766">
        <f t="shared" si="1751"/>
        <v>0</v>
      </c>
    </row>
    <row r="5767" spans="1:51" x14ac:dyDescent="0.2">
      <c r="A5767" s="3">
        <v>85523</v>
      </c>
      <c r="B5767" s="1" t="s">
        <v>151</v>
      </c>
      <c r="C5767" s="1" t="s">
        <v>65</v>
      </c>
      <c r="D5767" s="1" t="s">
        <v>130</v>
      </c>
      <c r="E5767" s="1" t="s">
        <v>152</v>
      </c>
      <c r="F5767" s="1" t="s">
        <v>152</v>
      </c>
      <c r="G5767" s="13" t="s">
        <v>534</v>
      </c>
      <c r="H5767" s="12">
        <v>41912</v>
      </c>
      <c r="I5767" s="12" t="s">
        <v>627</v>
      </c>
      <c r="J5767" s="12">
        <v>41887</v>
      </c>
      <c r="K5767" s="4">
        <v>5932</v>
      </c>
      <c r="L5767" s="1" t="s">
        <v>146</v>
      </c>
      <c r="M5767" s="1" t="s">
        <v>132</v>
      </c>
      <c r="N5767" s="1" t="s">
        <v>275</v>
      </c>
      <c r="O5767" s="1" t="s">
        <v>93</v>
      </c>
      <c r="P5767">
        <v>60</v>
      </c>
      <c r="Q5767">
        <v>15485</v>
      </c>
      <c r="R5767">
        <v>104214.05</v>
      </c>
      <c r="S5767">
        <v>6.73</v>
      </c>
      <c r="T5767">
        <v>0.11</v>
      </c>
      <c r="U5767">
        <f t="shared" si="1747"/>
        <v>104214.05</v>
      </c>
      <c r="V5767">
        <f t="shared" si="1748"/>
        <v>929100</v>
      </c>
      <c r="W5767" s="1" t="s">
        <v>160</v>
      </c>
      <c r="X5767" s="1" t="s">
        <v>1236</v>
      </c>
      <c r="Y5767" s="1" t="s">
        <v>161</v>
      </c>
      <c r="Z5767" s="3">
        <v>7348</v>
      </c>
      <c r="AA5767" s="4">
        <f t="shared" si="1752"/>
        <v>19976</v>
      </c>
      <c r="AB5767" s="4">
        <f t="shared" si="1745"/>
        <v>3944.1848890000001</v>
      </c>
      <c r="AC5767" s="4">
        <f t="shared" si="1746"/>
        <v>19976</v>
      </c>
      <c r="AD5767" s="4">
        <f t="shared" si="1753"/>
        <v>19976</v>
      </c>
      <c r="AE5767" s="3" t="s">
        <v>2758</v>
      </c>
      <c r="AF5767" s="3">
        <v>19976</v>
      </c>
      <c r="AG5767" s="4">
        <f>AI5767</f>
        <v>19976</v>
      </c>
      <c r="AH5767" s="4">
        <v>83274</v>
      </c>
      <c r="AI5767">
        <f t="shared" si="1749"/>
        <v>19976</v>
      </c>
      <c r="AJ5767" t="s">
        <v>2758</v>
      </c>
      <c r="AK5767" s="2">
        <v>67504</v>
      </c>
      <c r="AL5767" s="2">
        <f>AN5767</f>
        <v>67504</v>
      </c>
      <c r="AM5767" s="4">
        <v>83274</v>
      </c>
      <c r="AN5767">
        <f>INDEX($AJ$2:$AJ$6811,MATCH(AM5767,$A$2:$A$6811,0))</f>
        <v>67504</v>
      </c>
      <c r="AP5767">
        <v>107.13</v>
      </c>
      <c r="AQ5767">
        <v>107.13</v>
      </c>
      <c r="AR5767" s="4">
        <v>30</v>
      </c>
      <c r="AS5767" s="4">
        <v>9</v>
      </c>
      <c r="AT5767" s="4">
        <v>2014</v>
      </c>
      <c r="AU5767" s="4">
        <v>5</v>
      </c>
      <c r="AV5767" s="4">
        <v>9</v>
      </c>
      <c r="AW5767" s="4">
        <v>2014</v>
      </c>
      <c r="AX5767" t="str">
        <f t="shared" si="1750"/>
        <v>No Delay</v>
      </c>
      <c r="AY5767">
        <f t="shared" si="1751"/>
        <v>0</v>
      </c>
    </row>
    <row r="5768" spans="1:51" x14ac:dyDescent="0.2">
      <c r="A5768" s="3">
        <v>83181</v>
      </c>
      <c r="B5768" s="1" t="s">
        <v>463</v>
      </c>
      <c r="C5768" s="1" t="s">
        <v>73</v>
      </c>
      <c r="D5768" s="1" t="s">
        <v>130</v>
      </c>
      <c r="E5768" s="1" t="s">
        <v>101</v>
      </c>
      <c r="F5768" s="1" t="s">
        <v>101</v>
      </c>
      <c r="G5768" s="13" t="s">
        <v>639</v>
      </c>
      <c r="H5768" s="12">
        <v>41608</v>
      </c>
      <c r="I5768" s="12" t="s">
        <v>1961</v>
      </c>
      <c r="J5768" s="12">
        <v>41617</v>
      </c>
      <c r="K5768" s="4">
        <v>5101</v>
      </c>
      <c r="L5768" s="1" t="s">
        <v>146</v>
      </c>
      <c r="M5768" s="1" t="s">
        <v>132</v>
      </c>
      <c r="N5768" s="1" t="s">
        <v>265</v>
      </c>
      <c r="O5768" s="1" t="s">
        <v>93</v>
      </c>
      <c r="P5768">
        <v>60</v>
      </c>
      <c r="Q5768">
        <v>51520</v>
      </c>
      <c r="R5768">
        <v>119011.2</v>
      </c>
      <c r="S5768">
        <v>2.31</v>
      </c>
      <c r="T5768">
        <v>0.04</v>
      </c>
      <c r="U5768">
        <f t="shared" si="1747"/>
        <v>119011.2</v>
      </c>
      <c r="V5768">
        <f t="shared" si="1748"/>
        <v>3091200</v>
      </c>
      <c r="W5768" s="1" t="s">
        <v>204</v>
      </c>
      <c r="X5768" s="1" t="s">
        <v>1236</v>
      </c>
      <c r="Y5768" s="1" t="s">
        <v>205</v>
      </c>
      <c r="Z5768" s="3">
        <v>15015</v>
      </c>
      <c r="AA5768" s="4">
        <f t="shared" si="1752"/>
        <v>19991</v>
      </c>
      <c r="AB5768" s="4">
        <f t="shared" si="1745"/>
        <v>7898.9468620000007</v>
      </c>
      <c r="AC5768" s="4">
        <f t="shared" si="1746"/>
        <v>19991</v>
      </c>
      <c r="AD5768" s="4">
        <f t="shared" si="1753"/>
        <v>19991</v>
      </c>
      <c r="AE5768" s="4">
        <v>19991</v>
      </c>
      <c r="AF5768" s="4">
        <v>19991</v>
      </c>
      <c r="AG5768" s="4">
        <f>AE5768</f>
        <v>19991</v>
      </c>
      <c r="AI5768" t="e">
        <f t="shared" si="1749"/>
        <v>#N/A</v>
      </c>
      <c r="AJ5768">
        <v>10942.88</v>
      </c>
      <c r="AK5768" s="2">
        <v>10942.88</v>
      </c>
      <c r="AL5768" s="2">
        <f>AJ5768</f>
        <v>10942.88</v>
      </c>
      <c r="AM5768" s="4"/>
      <c r="AN5768" t="e">
        <f>VLOOKUP([1]!Tabelle13[[#This Row],[Vlookup this ID for freight costs]],$AL$2:$AL$6811,2,FALSE)</f>
        <v>#REF!</v>
      </c>
      <c r="AP5768">
        <v>147.22</v>
      </c>
      <c r="AQ5768">
        <v>147.22</v>
      </c>
      <c r="AR5768" s="4">
        <v>30</v>
      </c>
      <c r="AS5768" s="4">
        <v>11</v>
      </c>
      <c r="AT5768" s="4">
        <v>2013</v>
      </c>
      <c r="AU5768" s="4">
        <v>9</v>
      </c>
      <c r="AV5768" s="4">
        <v>12</v>
      </c>
      <c r="AW5768" s="4">
        <v>2013</v>
      </c>
      <c r="AX5768" t="str">
        <f t="shared" si="1750"/>
        <v>Delay</v>
      </c>
      <c r="AY5768">
        <f t="shared" si="1751"/>
        <v>9</v>
      </c>
    </row>
    <row r="5769" spans="1:51" x14ac:dyDescent="0.2">
      <c r="A5769" s="3">
        <v>86017</v>
      </c>
      <c r="B5769" s="1" t="s">
        <v>463</v>
      </c>
      <c r="C5769" s="1" t="s">
        <v>73</v>
      </c>
      <c r="D5769" s="1" t="s">
        <v>130</v>
      </c>
      <c r="E5769" s="1" t="s">
        <v>101</v>
      </c>
      <c r="F5769" s="1" t="s">
        <v>101</v>
      </c>
      <c r="G5769" s="13" t="s">
        <v>639</v>
      </c>
      <c r="H5769" s="12">
        <v>41608</v>
      </c>
      <c r="I5769" s="12" t="s">
        <v>1961</v>
      </c>
      <c r="J5769" s="12">
        <v>41617</v>
      </c>
      <c r="K5769" s="4">
        <v>5104</v>
      </c>
      <c r="L5769" s="1" t="s">
        <v>146</v>
      </c>
      <c r="M5769" s="1" t="s">
        <v>132</v>
      </c>
      <c r="N5769" s="1" t="s">
        <v>238</v>
      </c>
      <c r="O5769" s="1" t="s">
        <v>93</v>
      </c>
      <c r="P5769">
        <v>30</v>
      </c>
      <c r="Q5769">
        <v>83551</v>
      </c>
      <c r="R5769">
        <v>401880.31</v>
      </c>
      <c r="S5769">
        <v>4.8099999999999996</v>
      </c>
      <c r="T5769">
        <v>0.16</v>
      </c>
      <c r="U5769">
        <f t="shared" si="1747"/>
        <v>401880.30999999994</v>
      </c>
      <c r="V5769">
        <f t="shared" si="1748"/>
        <v>2506530</v>
      </c>
      <c r="W5769" s="1" t="s">
        <v>179</v>
      </c>
      <c r="X5769" s="1" t="s">
        <v>1236</v>
      </c>
      <c r="Y5769" s="1" t="s">
        <v>156</v>
      </c>
      <c r="Z5769" s="3">
        <v>14969</v>
      </c>
      <c r="AA5769" s="4">
        <f t="shared" si="1752"/>
        <v>19991</v>
      </c>
      <c r="AB5769" s="4">
        <f t="shared" si="1745"/>
        <v>11414.2786438</v>
      </c>
      <c r="AC5769" s="4">
        <f t="shared" si="1746"/>
        <v>19991</v>
      </c>
      <c r="AD5769" s="4">
        <f t="shared" si="1753"/>
        <v>19991</v>
      </c>
      <c r="AE5769" s="3" t="s">
        <v>2759</v>
      </c>
      <c r="AF5769" s="3">
        <v>19991</v>
      </c>
      <c r="AG5769" s="4">
        <f>AI5769</f>
        <v>19991</v>
      </c>
      <c r="AH5769" s="4">
        <v>83181</v>
      </c>
      <c r="AI5769">
        <f t="shared" si="1749"/>
        <v>19991</v>
      </c>
      <c r="AJ5769" t="s">
        <v>2759</v>
      </c>
      <c r="AK5769" s="2">
        <v>10942.88</v>
      </c>
      <c r="AL5769" s="2">
        <f>AN5769</f>
        <v>10942.88</v>
      </c>
      <c r="AM5769" s="4">
        <v>83181</v>
      </c>
      <c r="AN5769">
        <f>INDEX($AJ$2:$AJ$6811,MATCH(AM5769,$A$2:$A$6811,0))</f>
        <v>10942.88</v>
      </c>
      <c r="AP5769">
        <v>497.13</v>
      </c>
      <c r="AQ5769">
        <v>497.13</v>
      </c>
      <c r="AR5769" s="4">
        <v>30</v>
      </c>
      <c r="AS5769" s="4">
        <v>11</v>
      </c>
      <c r="AT5769" s="4">
        <v>2013</v>
      </c>
      <c r="AU5769" s="4">
        <v>9</v>
      </c>
      <c r="AV5769" s="4">
        <v>12</v>
      </c>
      <c r="AW5769" s="4">
        <v>2013</v>
      </c>
      <c r="AX5769" t="str">
        <f t="shared" si="1750"/>
        <v>Delay</v>
      </c>
      <c r="AY5769">
        <f t="shared" si="1751"/>
        <v>9</v>
      </c>
    </row>
    <row r="5770" spans="1:51" x14ac:dyDescent="0.2">
      <c r="A5770" s="3">
        <v>83736</v>
      </c>
      <c r="B5770" s="1" t="s">
        <v>463</v>
      </c>
      <c r="C5770" s="1" t="s">
        <v>73</v>
      </c>
      <c r="D5770" s="1" t="s">
        <v>130</v>
      </c>
      <c r="E5770" s="1" t="s">
        <v>101</v>
      </c>
      <c r="F5770" s="1" t="s">
        <v>101</v>
      </c>
      <c r="G5770" s="13" t="s">
        <v>639</v>
      </c>
      <c r="H5770" s="12">
        <v>41608</v>
      </c>
      <c r="I5770" s="12" t="s">
        <v>1961</v>
      </c>
      <c r="J5770" s="12">
        <v>41617</v>
      </c>
      <c r="K5770" s="4">
        <v>5102</v>
      </c>
      <c r="L5770" s="1" t="s">
        <v>146</v>
      </c>
      <c r="M5770" s="1" t="s">
        <v>132</v>
      </c>
      <c r="N5770" s="1" t="s">
        <v>265</v>
      </c>
      <c r="O5770" s="1" t="s">
        <v>93</v>
      </c>
      <c r="P5770">
        <v>60</v>
      </c>
      <c r="Q5770">
        <v>80000</v>
      </c>
      <c r="R5770">
        <v>184800</v>
      </c>
      <c r="S5770">
        <v>2.31</v>
      </c>
      <c r="T5770">
        <v>0.04</v>
      </c>
      <c r="U5770">
        <f t="shared" si="1747"/>
        <v>184800</v>
      </c>
      <c r="V5770">
        <f t="shared" si="1748"/>
        <v>4800000</v>
      </c>
      <c r="W5770" s="1" t="s">
        <v>197</v>
      </c>
      <c r="X5770" s="1" t="s">
        <v>1236</v>
      </c>
      <c r="Y5770" s="1" t="s">
        <v>3082</v>
      </c>
      <c r="Z5770" s="3">
        <v>13821</v>
      </c>
      <c r="AA5770" s="4">
        <f t="shared" si="1752"/>
        <v>19991</v>
      </c>
      <c r="AB5770" s="4">
        <f t="shared" si="1745"/>
        <v>11024.564206000001</v>
      </c>
      <c r="AC5770" s="4">
        <f t="shared" si="1746"/>
        <v>19991</v>
      </c>
      <c r="AD5770" s="4">
        <f t="shared" si="1753"/>
        <v>8648.0398212941182</v>
      </c>
      <c r="AE5770" s="3" t="s">
        <v>2759</v>
      </c>
      <c r="AF5770" s="3">
        <v>19991</v>
      </c>
      <c r="AG5770" s="4">
        <f>AI5770</f>
        <v>19991</v>
      </c>
      <c r="AH5770" s="4">
        <v>83181</v>
      </c>
      <c r="AI5770">
        <f t="shared" si="1749"/>
        <v>19991</v>
      </c>
      <c r="AJ5770" t="s">
        <v>2759</v>
      </c>
      <c r="AK5770" s="2">
        <v>10942.88</v>
      </c>
      <c r="AL5770" s="2">
        <f>AN5770</f>
        <v>10942.88</v>
      </c>
      <c r="AM5770" s="4">
        <v>83181</v>
      </c>
      <c r="AN5770">
        <f>INDEX($AJ$2:$AJ$6811,MATCH(AM5770,$A$2:$A$6811,0))</f>
        <v>10942.88</v>
      </c>
      <c r="AP5770">
        <v>228.6</v>
      </c>
      <c r="AQ5770">
        <v>228.6</v>
      </c>
      <c r="AR5770" s="4">
        <v>30</v>
      </c>
      <c r="AS5770" s="4">
        <v>11</v>
      </c>
      <c r="AT5770" s="4">
        <v>2013</v>
      </c>
      <c r="AU5770" s="4">
        <v>9</v>
      </c>
      <c r="AV5770" s="4">
        <v>12</v>
      </c>
      <c r="AW5770" s="4">
        <v>2013</v>
      </c>
      <c r="AX5770" t="str">
        <f t="shared" si="1750"/>
        <v>Delay</v>
      </c>
      <c r="AY5770">
        <f t="shared" si="1751"/>
        <v>9</v>
      </c>
    </row>
    <row r="5771" spans="1:51" x14ac:dyDescent="0.2">
      <c r="A5771" s="3">
        <v>84373</v>
      </c>
      <c r="B5771" s="1" t="s">
        <v>50</v>
      </c>
      <c r="C5771" s="1" t="s">
        <v>51</v>
      </c>
      <c r="D5771" s="1" t="s">
        <v>130</v>
      </c>
      <c r="E5771" s="1" t="s">
        <v>101</v>
      </c>
      <c r="F5771" s="1" t="s">
        <v>101</v>
      </c>
      <c r="G5771" s="13" t="s">
        <v>693</v>
      </c>
      <c r="H5771" s="12">
        <v>41851</v>
      </c>
      <c r="I5771" s="12" t="s">
        <v>627</v>
      </c>
      <c r="J5771" s="12">
        <v>41887</v>
      </c>
      <c r="K5771" s="4">
        <v>5927</v>
      </c>
      <c r="L5771" s="1" t="s">
        <v>146</v>
      </c>
      <c r="M5771" s="1" t="s">
        <v>132</v>
      </c>
      <c r="N5771" s="1" t="s">
        <v>206</v>
      </c>
      <c r="O5771" s="1" t="s">
        <v>93</v>
      </c>
      <c r="P5771">
        <v>60</v>
      </c>
      <c r="Q5771">
        <v>24768</v>
      </c>
      <c r="R5771">
        <v>61672.32</v>
      </c>
      <c r="S5771">
        <v>2.4900000000000002</v>
      </c>
      <c r="T5771">
        <v>0.04</v>
      </c>
      <c r="U5771">
        <f t="shared" si="1747"/>
        <v>61672.320000000007</v>
      </c>
      <c r="V5771">
        <f t="shared" si="1748"/>
        <v>1486080</v>
      </c>
      <c r="W5771" s="1" t="s">
        <v>179</v>
      </c>
      <c r="X5771" s="1" t="s">
        <v>1236</v>
      </c>
      <c r="Y5771" s="1" t="s">
        <v>156</v>
      </c>
      <c r="Z5771" s="3">
        <v>14703</v>
      </c>
      <c r="AA5771" s="4">
        <f t="shared" si="1752"/>
        <v>20019</v>
      </c>
      <c r="AB5771" s="4">
        <f t="shared" si="1745"/>
        <v>4962.9737163999998</v>
      </c>
      <c r="AC5771" s="4">
        <f t="shared" si="1746"/>
        <v>20019</v>
      </c>
      <c r="AD5771" s="4">
        <f t="shared" si="1753"/>
        <v>20019</v>
      </c>
      <c r="AE5771" s="4">
        <v>20019</v>
      </c>
      <c r="AF5771" s="4">
        <v>20019</v>
      </c>
      <c r="AG5771" s="4">
        <f>AE5771</f>
        <v>20019</v>
      </c>
      <c r="AI5771" t="e">
        <f t="shared" si="1749"/>
        <v>#N/A</v>
      </c>
      <c r="AJ5771">
        <v>11701.65</v>
      </c>
      <c r="AK5771" s="2">
        <v>11701.65</v>
      </c>
      <c r="AL5771" s="2">
        <f>AJ5771</f>
        <v>11701.65</v>
      </c>
      <c r="AM5771" s="4"/>
      <c r="AN5771" t="e">
        <f>VLOOKUP([1]!Tabelle13[[#This Row],[Vlookup this ID for freight costs]],$AL$2:$AL$6811,2,FALSE)</f>
        <v>#REF!</v>
      </c>
      <c r="AP5771">
        <v>63.4</v>
      </c>
      <c r="AQ5771">
        <v>63.4</v>
      </c>
      <c r="AR5771" s="4">
        <v>31</v>
      </c>
      <c r="AS5771" s="4">
        <v>7</v>
      </c>
      <c r="AT5771" s="4">
        <v>2014</v>
      </c>
      <c r="AU5771" s="4">
        <v>5</v>
      </c>
      <c r="AV5771" s="4">
        <v>9</v>
      </c>
      <c r="AW5771" s="4">
        <v>2014</v>
      </c>
      <c r="AX5771" t="str">
        <f t="shared" si="1750"/>
        <v>Delay</v>
      </c>
      <c r="AY5771">
        <f t="shared" si="1751"/>
        <v>36</v>
      </c>
    </row>
    <row r="5772" spans="1:51" x14ac:dyDescent="0.2">
      <c r="A5772" s="3">
        <v>86096</v>
      </c>
      <c r="B5772" s="1" t="s">
        <v>50</v>
      </c>
      <c r="C5772" s="1" t="s">
        <v>51</v>
      </c>
      <c r="D5772" s="1" t="s">
        <v>130</v>
      </c>
      <c r="E5772" s="1" t="s">
        <v>101</v>
      </c>
      <c r="F5772" s="1" t="s">
        <v>101</v>
      </c>
      <c r="G5772" s="13" t="s">
        <v>693</v>
      </c>
      <c r="H5772" s="12">
        <v>41851</v>
      </c>
      <c r="I5772" s="12" t="s">
        <v>627</v>
      </c>
      <c r="J5772" s="12">
        <v>41887</v>
      </c>
      <c r="K5772" s="4">
        <v>5934</v>
      </c>
      <c r="L5772" s="1" t="s">
        <v>146</v>
      </c>
      <c r="M5772" s="1" t="s">
        <v>132</v>
      </c>
      <c r="N5772" s="1" t="s">
        <v>1032</v>
      </c>
      <c r="O5772" s="1" t="s">
        <v>93</v>
      </c>
      <c r="P5772">
        <v>240</v>
      </c>
      <c r="Q5772">
        <v>45696</v>
      </c>
      <c r="R5772">
        <v>74484.479999999996</v>
      </c>
      <c r="S5772">
        <v>1.63</v>
      </c>
      <c r="T5772">
        <v>0.01</v>
      </c>
      <c r="U5772">
        <f t="shared" si="1747"/>
        <v>74484.479999999996</v>
      </c>
      <c r="V5772">
        <f t="shared" si="1748"/>
        <v>10967040</v>
      </c>
      <c r="W5772" s="1" t="s">
        <v>155</v>
      </c>
      <c r="X5772" s="1" t="s">
        <v>1236</v>
      </c>
      <c r="Y5772" s="1" t="s">
        <v>156</v>
      </c>
      <c r="Z5772" s="3">
        <v>14703</v>
      </c>
      <c r="AA5772" s="4">
        <f t="shared" si="1752"/>
        <v>20019</v>
      </c>
      <c r="AB5772" s="4">
        <f t="shared" si="1745"/>
        <v>7259.7756748000011</v>
      </c>
      <c r="AC5772" s="4">
        <f t="shared" si="1746"/>
        <v>20019</v>
      </c>
      <c r="AD5772" s="4">
        <f t="shared" si="1753"/>
        <v>20019</v>
      </c>
      <c r="AE5772" s="3" t="s">
        <v>2760</v>
      </c>
      <c r="AF5772" s="3">
        <v>20019</v>
      </c>
      <c r="AG5772" s="4">
        <f>AI5772</f>
        <v>20019</v>
      </c>
      <c r="AH5772" s="4">
        <v>84373</v>
      </c>
      <c r="AI5772">
        <f t="shared" si="1749"/>
        <v>20019</v>
      </c>
      <c r="AJ5772" t="s">
        <v>2760</v>
      </c>
      <c r="AK5772" s="2">
        <v>11701.65</v>
      </c>
      <c r="AL5772" s="2">
        <f>AN5772</f>
        <v>11701.65</v>
      </c>
      <c r="AM5772" s="4">
        <v>84373</v>
      </c>
      <c r="AN5772">
        <f>INDEX($AJ$2:$AJ$6811,MATCH(AM5772,$A$2:$A$6811,0))</f>
        <v>11701.65</v>
      </c>
      <c r="AP5772">
        <v>76.569999999999993</v>
      </c>
      <c r="AQ5772">
        <v>76.569999999999993</v>
      </c>
      <c r="AR5772" s="4">
        <v>31</v>
      </c>
      <c r="AS5772" s="4">
        <v>7</v>
      </c>
      <c r="AT5772" s="4">
        <v>2014</v>
      </c>
      <c r="AU5772" s="4">
        <v>5</v>
      </c>
      <c r="AV5772" s="4">
        <v>9</v>
      </c>
      <c r="AW5772" s="4">
        <v>2014</v>
      </c>
      <c r="AX5772" t="str">
        <f t="shared" si="1750"/>
        <v>Delay</v>
      </c>
      <c r="AY5772">
        <f t="shared" si="1751"/>
        <v>36</v>
      </c>
    </row>
    <row r="5773" spans="1:51" x14ac:dyDescent="0.2">
      <c r="A5773" s="3">
        <v>84937</v>
      </c>
      <c r="B5773" s="1" t="s">
        <v>50</v>
      </c>
      <c r="C5773" s="1" t="s">
        <v>51</v>
      </c>
      <c r="D5773" s="1" t="s">
        <v>130</v>
      </c>
      <c r="E5773" s="1" t="s">
        <v>101</v>
      </c>
      <c r="F5773" s="1" t="s">
        <v>101</v>
      </c>
      <c r="G5773" s="13" t="s">
        <v>693</v>
      </c>
      <c r="H5773" s="12">
        <v>41851</v>
      </c>
      <c r="I5773" s="12" t="s">
        <v>627</v>
      </c>
      <c r="J5773" s="12">
        <v>41887</v>
      </c>
      <c r="K5773" s="4">
        <v>5930</v>
      </c>
      <c r="L5773" s="1" t="s">
        <v>146</v>
      </c>
      <c r="M5773" s="1" t="s">
        <v>132</v>
      </c>
      <c r="N5773" s="1" t="s">
        <v>167</v>
      </c>
      <c r="O5773" s="1" t="s">
        <v>93</v>
      </c>
      <c r="P5773">
        <v>30</v>
      </c>
      <c r="Q5773">
        <v>30000</v>
      </c>
      <c r="R5773">
        <v>96300</v>
      </c>
      <c r="S5773">
        <v>3.21</v>
      </c>
      <c r="T5773">
        <v>0.11</v>
      </c>
      <c r="U5773">
        <f t="shared" si="1747"/>
        <v>96300</v>
      </c>
      <c r="V5773">
        <f t="shared" si="1748"/>
        <v>900000</v>
      </c>
      <c r="W5773" s="1" t="s">
        <v>197</v>
      </c>
      <c r="X5773" s="1" t="s">
        <v>1236</v>
      </c>
      <c r="Y5773" s="1" t="s">
        <v>3082</v>
      </c>
      <c r="Z5773" s="3">
        <v>13556</v>
      </c>
      <c r="AA5773" s="4">
        <f t="shared" si="1752"/>
        <v>20019</v>
      </c>
      <c r="AB5773" s="4">
        <f t="shared" si="1745"/>
        <v>5537.1742059999997</v>
      </c>
      <c r="AC5773" s="4">
        <f t="shared" si="1746"/>
        <v>20019</v>
      </c>
      <c r="AD5773" s="4">
        <f t="shared" si="1753"/>
        <v>5090.0859971851851</v>
      </c>
      <c r="AE5773" s="3" t="s">
        <v>2760</v>
      </c>
      <c r="AF5773" s="3">
        <v>20019</v>
      </c>
      <c r="AG5773" s="4">
        <f>AI5773</f>
        <v>20019</v>
      </c>
      <c r="AH5773" s="4">
        <v>84373</v>
      </c>
      <c r="AI5773">
        <f t="shared" si="1749"/>
        <v>20019</v>
      </c>
      <c r="AJ5773" t="s">
        <v>2760</v>
      </c>
      <c r="AK5773" s="2">
        <v>11701.65</v>
      </c>
      <c r="AL5773" s="2">
        <f>AN5773</f>
        <v>11701.65</v>
      </c>
      <c r="AM5773" s="4">
        <v>84373</v>
      </c>
      <c r="AN5773">
        <f>INDEX($AJ$2:$AJ$6811,MATCH(AM5773,$A$2:$A$6811,0))</f>
        <v>11701.65</v>
      </c>
      <c r="AP5773">
        <v>99</v>
      </c>
      <c r="AQ5773">
        <v>99</v>
      </c>
      <c r="AR5773" s="4">
        <v>31</v>
      </c>
      <c r="AS5773" s="4">
        <v>7</v>
      </c>
      <c r="AT5773" s="4">
        <v>2014</v>
      </c>
      <c r="AU5773" s="4">
        <v>5</v>
      </c>
      <c r="AV5773" s="4">
        <v>9</v>
      </c>
      <c r="AW5773" s="4">
        <v>2014</v>
      </c>
      <c r="AX5773" t="str">
        <f t="shared" si="1750"/>
        <v>Delay</v>
      </c>
      <c r="AY5773">
        <f t="shared" si="1751"/>
        <v>36</v>
      </c>
    </row>
    <row r="5774" spans="1:51" x14ac:dyDescent="0.2">
      <c r="A5774" s="3">
        <v>84374</v>
      </c>
      <c r="B5774" s="1" t="s">
        <v>140</v>
      </c>
      <c r="C5774" s="1" t="s">
        <v>99</v>
      </c>
      <c r="D5774" s="1" t="s">
        <v>130</v>
      </c>
      <c r="E5774" s="1" t="s">
        <v>53</v>
      </c>
      <c r="F5774" s="1" t="s">
        <v>53</v>
      </c>
      <c r="G5774" s="13" t="s">
        <v>693</v>
      </c>
      <c r="H5774" s="12">
        <v>41851</v>
      </c>
      <c r="I5774" s="12" t="s">
        <v>694</v>
      </c>
      <c r="J5774" s="12">
        <v>41918</v>
      </c>
      <c r="K5774" s="4">
        <v>6001</v>
      </c>
      <c r="L5774" s="1" t="s">
        <v>146</v>
      </c>
      <c r="M5774" s="1" t="s">
        <v>132</v>
      </c>
      <c r="N5774" s="1" t="s">
        <v>1520</v>
      </c>
      <c r="O5774" s="1" t="s">
        <v>93</v>
      </c>
      <c r="P5774">
        <v>100</v>
      </c>
      <c r="Q5774">
        <v>43293</v>
      </c>
      <c r="R5774">
        <v>56280.9</v>
      </c>
      <c r="S5774">
        <v>1.3</v>
      </c>
      <c r="T5774">
        <v>0.01</v>
      </c>
      <c r="U5774">
        <f t="shared" si="1747"/>
        <v>56280.9</v>
      </c>
      <c r="V5774">
        <f t="shared" si="1748"/>
        <v>4329300</v>
      </c>
      <c r="W5774" s="1" t="s">
        <v>155</v>
      </c>
      <c r="X5774" s="1" t="s">
        <v>1236</v>
      </c>
      <c r="Y5774" s="1" t="s">
        <v>156</v>
      </c>
      <c r="Z5774" s="3">
        <v>5565</v>
      </c>
      <c r="AA5774" s="4">
        <f t="shared" si="1752"/>
        <v>20132</v>
      </c>
      <c r="AB5774" s="4">
        <f t="shared" si="1745"/>
        <v>6996.0517113999995</v>
      </c>
      <c r="AC5774" s="4">
        <f t="shared" si="1746"/>
        <v>20132</v>
      </c>
      <c r="AD5774" s="4">
        <f t="shared" si="1753"/>
        <v>20132</v>
      </c>
      <c r="AE5774" s="3" t="s">
        <v>2761</v>
      </c>
      <c r="AF5774" s="3">
        <v>20132</v>
      </c>
      <c r="AG5774" s="4">
        <f>AI5774</f>
        <v>20132</v>
      </c>
      <c r="AH5774" s="4">
        <v>82685</v>
      </c>
      <c r="AI5774">
        <f t="shared" si="1749"/>
        <v>20132</v>
      </c>
      <c r="AJ5774" t="s">
        <v>2761</v>
      </c>
      <c r="AK5774" s="2">
        <v>97918.87</v>
      </c>
      <c r="AL5774" s="2">
        <f>AN5774</f>
        <v>97918.87</v>
      </c>
      <c r="AM5774" s="4">
        <v>82685</v>
      </c>
      <c r="AN5774">
        <f>INDEX($AJ$2:$AJ$6811,MATCH(AM5774,$A$2:$A$6811,0))</f>
        <v>97918.87</v>
      </c>
      <c r="AP5774">
        <v>69.62</v>
      </c>
      <c r="AQ5774">
        <v>69.62</v>
      </c>
      <c r="AR5774" s="4">
        <v>31</v>
      </c>
      <c r="AS5774" s="4">
        <v>7</v>
      </c>
      <c r="AT5774" s="4">
        <v>2014</v>
      </c>
      <c r="AU5774" s="4">
        <v>6</v>
      </c>
      <c r="AV5774" s="4">
        <v>10</v>
      </c>
      <c r="AW5774" s="4">
        <v>2014</v>
      </c>
      <c r="AX5774" t="str">
        <f t="shared" si="1750"/>
        <v>Delay</v>
      </c>
      <c r="AY5774">
        <f t="shared" si="1751"/>
        <v>67</v>
      </c>
    </row>
    <row r="5775" spans="1:51" x14ac:dyDescent="0.2">
      <c r="A5775" s="3">
        <v>84942</v>
      </c>
      <c r="B5775" s="1" t="s">
        <v>140</v>
      </c>
      <c r="C5775" s="1" t="s">
        <v>99</v>
      </c>
      <c r="D5775" s="1" t="s">
        <v>130</v>
      </c>
      <c r="E5775" s="1" t="s">
        <v>53</v>
      </c>
      <c r="F5775" s="1" t="s">
        <v>53</v>
      </c>
      <c r="G5775" s="13" t="s">
        <v>693</v>
      </c>
      <c r="H5775" s="12">
        <v>41851</v>
      </c>
      <c r="I5775" s="12" t="s">
        <v>694</v>
      </c>
      <c r="J5775" s="12">
        <v>41918</v>
      </c>
      <c r="K5775" s="4">
        <v>6005</v>
      </c>
      <c r="L5775" s="1" t="s">
        <v>146</v>
      </c>
      <c r="M5775" s="1" t="s">
        <v>132</v>
      </c>
      <c r="N5775" s="1" t="s">
        <v>1520</v>
      </c>
      <c r="O5775" s="1" t="s">
        <v>93</v>
      </c>
      <c r="P5775">
        <v>100</v>
      </c>
      <c r="Q5775">
        <v>28464</v>
      </c>
      <c r="R5775">
        <v>37003.199999999997</v>
      </c>
      <c r="S5775">
        <v>1.3</v>
      </c>
      <c r="T5775">
        <v>0.01</v>
      </c>
      <c r="U5775">
        <f t="shared" si="1747"/>
        <v>37003.200000000004</v>
      </c>
      <c r="V5775">
        <f t="shared" si="1748"/>
        <v>2846400</v>
      </c>
      <c r="W5775" s="1" t="s">
        <v>155</v>
      </c>
      <c r="X5775" s="1" t="s">
        <v>1236</v>
      </c>
      <c r="Y5775" s="1" t="s">
        <v>156</v>
      </c>
      <c r="Z5775" s="3">
        <v>5565</v>
      </c>
      <c r="AA5775" s="4">
        <f t="shared" si="1752"/>
        <v>20132</v>
      </c>
      <c r="AB5775" s="4">
        <f t="shared" si="1745"/>
        <v>5368.6015852</v>
      </c>
      <c r="AC5775" s="4">
        <f t="shared" si="1746"/>
        <v>20132</v>
      </c>
      <c r="AD5775" s="4">
        <f t="shared" si="1753"/>
        <v>20132</v>
      </c>
      <c r="AE5775" s="3" t="s">
        <v>2761</v>
      </c>
      <c r="AF5775" s="3">
        <v>20132</v>
      </c>
      <c r="AG5775" s="4">
        <f>AI5775</f>
        <v>20132</v>
      </c>
      <c r="AH5775" s="4">
        <v>82685</v>
      </c>
      <c r="AI5775">
        <f t="shared" si="1749"/>
        <v>20132</v>
      </c>
      <c r="AJ5775" t="s">
        <v>2761</v>
      </c>
      <c r="AK5775" s="2">
        <v>97918.87</v>
      </c>
      <c r="AL5775" s="2">
        <f>AN5775</f>
        <v>97918.87</v>
      </c>
      <c r="AM5775" s="4">
        <v>82685</v>
      </c>
      <c r="AN5775">
        <f>INDEX($AJ$2:$AJ$6811,MATCH(AM5775,$A$2:$A$6811,0))</f>
        <v>97918.87</v>
      </c>
      <c r="AP5775">
        <v>45.77</v>
      </c>
      <c r="AQ5775">
        <v>45.77</v>
      </c>
      <c r="AR5775" s="4">
        <v>31</v>
      </c>
      <c r="AS5775" s="4">
        <v>7</v>
      </c>
      <c r="AT5775" s="4">
        <v>2014</v>
      </c>
      <c r="AU5775" s="4">
        <v>6</v>
      </c>
      <c r="AV5775" s="4">
        <v>10</v>
      </c>
      <c r="AW5775" s="4">
        <v>2014</v>
      </c>
      <c r="AX5775" t="str">
        <f t="shared" si="1750"/>
        <v>Delay</v>
      </c>
      <c r="AY5775">
        <f t="shared" si="1751"/>
        <v>67</v>
      </c>
    </row>
    <row r="5776" spans="1:51" x14ac:dyDescent="0.2">
      <c r="A5776" s="3">
        <v>82685</v>
      </c>
      <c r="B5776" s="1" t="s">
        <v>140</v>
      </c>
      <c r="C5776" s="1" t="s">
        <v>99</v>
      </c>
      <c r="D5776" s="1" t="s">
        <v>130</v>
      </c>
      <c r="E5776" s="1" t="s">
        <v>53</v>
      </c>
      <c r="F5776" s="1" t="s">
        <v>53</v>
      </c>
      <c r="G5776" s="13" t="s">
        <v>693</v>
      </c>
      <c r="H5776" s="12">
        <v>41851</v>
      </c>
      <c r="I5776" s="12" t="s">
        <v>694</v>
      </c>
      <c r="J5776" s="12">
        <v>41918</v>
      </c>
      <c r="K5776" s="4">
        <v>5997</v>
      </c>
      <c r="L5776" s="1" t="s">
        <v>146</v>
      </c>
      <c r="M5776" s="1" t="s">
        <v>132</v>
      </c>
      <c r="N5776" s="1" t="s">
        <v>392</v>
      </c>
      <c r="O5776" s="1" t="s">
        <v>393</v>
      </c>
      <c r="P5776">
        <v>120</v>
      </c>
      <c r="Q5776">
        <v>32294</v>
      </c>
      <c r="R5776">
        <v>610356.6</v>
      </c>
      <c r="S5776">
        <v>18.899999999999999</v>
      </c>
      <c r="T5776">
        <v>0.16</v>
      </c>
      <c r="U5776">
        <f t="shared" si="1747"/>
        <v>610356.6</v>
      </c>
      <c r="V5776">
        <f t="shared" si="1748"/>
        <v>3875280</v>
      </c>
      <c r="W5776" s="1" t="s">
        <v>394</v>
      </c>
      <c r="X5776" s="1" t="s">
        <v>112</v>
      </c>
      <c r="Y5776" s="1" t="s">
        <v>112</v>
      </c>
      <c r="Z5776" s="3">
        <v>6808</v>
      </c>
      <c r="AA5776" s="4">
        <f t="shared" si="1752"/>
        <v>20132</v>
      </c>
      <c r="AB5776" s="4">
        <f t="shared" si="1745"/>
        <v>5788.9356592000004</v>
      </c>
      <c r="AC5776" s="4">
        <f t="shared" si="1746"/>
        <v>20132</v>
      </c>
      <c r="AD5776" s="4">
        <f t="shared" si="1753"/>
        <v>20132</v>
      </c>
      <c r="AE5776" s="4">
        <v>20132</v>
      </c>
      <c r="AF5776" s="4">
        <v>20132</v>
      </c>
      <c r="AG5776" s="4">
        <f>AE5776</f>
        <v>20132</v>
      </c>
      <c r="AI5776" t="e">
        <f t="shared" si="1749"/>
        <v>#N/A</v>
      </c>
      <c r="AJ5776">
        <v>97918.87</v>
      </c>
      <c r="AK5776" s="2">
        <v>97918.87</v>
      </c>
      <c r="AL5776" s="2">
        <f>AJ5776</f>
        <v>97918.87</v>
      </c>
      <c r="AM5776" s="4"/>
      <c r="AN5776" t="e">
        <f>VLOOKUP([1]!Tabelle13[[#This Row],[Vlookup this ID for freight costs]],$AL$2:$AL$6811,2,FALSE)</f>
        <v>#REF!</v>
      </c>
      <c r="AP5776">
        <v>755.01</v>
      </c>
      <c r="AQ5776">
        <v>755.01</v>
      </c>
      <c r="AR5776" s="4">
        <v>31</v>
      </c>
      <c r="AS5776" s="4">
        <v>7</v>
      </c>
      <c r="AT5776" s="4">
        <v>2014</v>
      </c>
      <c r="AU5776" s="4">
        <v>6</v>
      </c>
      <c r="AV5776" s="4">
        <v>10</v>
      </c>
      <c r="AW5776" s="4">
        <v>2014</v>
      </c>
      <c r="AX5776" t="str">
        <f t="shared" si="1750"/>
        <v>Delay</v>
      </c>
      <c r="AY5776">
        <f t="shared" si="1751"/>
        <v>67</v>
      </c>
    </row>
    <row r="5777" spans="1:51" x14ac:dyDescent="0.2">
      <c r="A5777" s="3">
        <v>12001</v>
      </c>
      <c r="B5777" s="1" t="s">
        <v>119</v>
      </c>
      <c r="C5777" s="1" t="s">
        <v>114</v>
      </c>
      <c r="D5777" s="1" t="s">
        <v>130</v>
      </c>
      <c r="E5777" s="1" t="s">
        <v>101</v>
      </c>
      <c r="F5777" s="1" t="s">
        <v>101</v>
      </c>
      <c r="G5777" s="13" t="s">
        <v>1173</v>
      </c>
      <c r="H5777" s="12">
        <v>40071</v>
      </c>
      <c r="I5777" s="12" t="s">
        <v>1173</v>
      </c>
      <c r="J5777" s="12">
        <v>40071</v>
      </c>
      <c r="K5777" s="4">
        <v>1826</v>
      </c>
      <c r="L5777" s="1" t="s">
        <v>146</v>
      </c>
      <c r="M5777" s="1" t="s">
        <v>132</v>
      </c>
      <c r="N5777" s="1" t="s">
        <v>275</v>
      </c>
      <c r="O5777" s="1" t="s">
        <v>93</v>
      </c>
      <c r="P5777">
        <v>60</v>
      </c>
      <c r="Q5777">
        <v>108000</v>
      </c>
      <c r="R5777">
        <v>946080</v>
      </c>
      <c r="S5777">
        <v>8.76</v>
      </c>
      <c r="T5777">
        <v>0.15</v>
      </c>
      <c r="U5777">
        <f t="shared" si="1747"/>
        <v>946080</v>
      </c>
      <c r="V5777">
        <f t="shared" si="1748"/>
        <v>6480000</v>
      </c>
      <c r="W5777" s="1" t="s">
        <v>155</v>
      </c>
      <c r="X5777" s="1" t="s">
        <v>1236</v>
      </c>
      <c r="Y5777" s="1" t="s">
        <v>156</v>
      </c>
      <c r="Z5777" s="3">
        <v>14240</v>
      </c>
      <c r="AA5777" s="4">
        <f t="shared" si="1752"/>
        <v>20144</v>
      </c>
      <c r="AB5777" s="4">
        <f t="shared" si="1745"/>
        <v>14097.502606000002</v>
      </c>
      <c r="AC5777" s="4">
        <f t="shared" si="1746"/>
        <v>20144</v>
      </c>
      <c r="AD5777" s="4">
        <f t="shared" si="1753"/>
        <v>14326.666666666666</v>
      </c>
      <c r="AE5777" s="3" t="s">
        <v>2762</v>
      </c>
      <c r="AF5777" s="3">
        <v>20144</v>
      </c>
      <c r="AG5777" s="4">
        <f>AI5777</f>
        <v>20144</v>
      </c>
      <c r="AH5777" s="4">
        <v>11673</v>
      </c>
      <c r="AI5777">
        <f t="shared" si="1749"/>
        <v>20144</v>
      </c>
      <c r="AJ5777" t="s">
        <v>2762</v>
      </c>
      <c r="AK5777" s="2">
        <v>8281.69</v>
      </c>
      <c r="AL5777" s="2">
        <f>AN5777</f>
        <v>8281.69</v>
      </c>
      <c r="AM5777" s="4">
        <v>11673</v>
      </c>
      <c r="AN5777">
        <f>INDEX($AJ$2:$AJ$6811,MATCH(AM5777,$A$2:$A$6811,0))</f>
        <v>8281.69</v>
      </c>
      <c r="AP5777">
        <v>1854.32</v>
      </c>
      <c r="AQ5777">
        <v>1854.32</v>
      </c>
      <c r="AR5777" s="4">
        <v>15</v>
      </c>
      <c r="AS5777" s="4">
        <v>9</v>
      </c>
      <c r="AT5777" s="4">
        <v>2009</v>
      </c>
      <c r="AU5777" s="4">
        <v>15</v>
      </c>
      <c r="AV5777" s="4">
        <v>9</v>
      </c>
      <c r="AW5777" s="4">
        <v>2009</v>
      </c>
      <c r="AX5777" t="str">
        <f t="shared" si="1750"/>
        <v>No Delay</v>
      </c>
      <c r="AY5777">
        <f t="shared" si="1751"/>
        <v>0</v>
      </c>
    </row>
    <row r="5778" spans="1:51" x14ac:dyDescent="0.2">
      <c r="A5778" s="3">
        <v>11673</v>
      </c>
      <c r="B5778" s="1" t="s">
        <v>119</v>
      </c>
      <c r="C5778" s="1" t="s">
        <v>114</v>
      </c>
      <c r="D5778" s="1" t="s">
        <v>130</v>
      </c>
      <c r="E5778" s="1" t="s">
        <v>101</v>
      </c>
      <c r="F5778" s="1" t="s">
        <v>101</v>
      </c>
      <c r="G5778" s="13" t="s">
        <v>1173</v>
      </c>
      <c r="H5778" s="12">
        <v>40071</v>
      </c>
      <c r="I5778" s="12" t="s">
        <v>1173</v>
      </c>
      <c r="J5778" s="12">
        <v>40071</v>
      </c>
      <c r="K5778" s="4">
        <v>1825</v>
      </c>
      <c r="L5778" s="1" t="s">
        <v>146</v>
      </c>
      <c r="M5778" s="1" t="s">
        <v>132</v>
      </c>
      <c r="N5778" s="1" t="s">
        <v>167</v>
      </c>
      <c r="O5778" s="1" t="s">
        <v>93</v>
      </c>
      <c r="P5778">
        <v>30</v>
      </c>
      <c r="Q5778">
        <v>120000</v>
      </c>
      <c r="R5778">
        <v>960000</v>
      </c>
      <c r="S5778">
        <v>8</v>
      </c>
      <c r="T5778">
        <v>0.27</v>
      </c>
      <c r="U5778">
        <f t="shared" si="1747"/>
        <v>960000</v>
      </c>
      <c r="V5778">
        <f t="shared" si="1748"/>
        <v>3600000</v>
      </c>
      <c r="W5778" s="1" t="s">
        <v>155</v>
      </c>
      <c r="X5778" s="1" t="s">
        <v>1236</v>
      </c>
      <c r="Y5778" s="1" t="s">
        <v>156</v>
      </c>
      <c r="Z5778" s="3">
        <v>14240</v>
      </c>
      <c r="AA5778" s="4">
        <f t="shared" si="1752"/>
        <v>20144</v>
      </c>
      <c r="AB5778" s="4">
        <f t="shared" si="1745"/>
        <v>15414.476206000001</v>
      </c>
      <c r="AC5778" s="4">
        <f t="shared" si="1746"/>
        <v>20144</v>
      </c>
      <c r="AD5778" s="4">
        <f t="shared" si="1753"/>
        <v>10466.8125</v>
      </c>
      <c r="AE5778" s="4">
        <v>20144</v>
      </c>
      <c r="AF5778" s="4">
        <v>20144</v>
      </c>
      <c r="AG5778" s="4">
        <f>AE5778</f>
        <v>20144</v>
      </c>
      <c r="AH5778" s="4">
        <v>85506</v>
      </c>
      <c r="AI5778">
        <f t="shared" si="1749"/>
        <v>82137</v>
      </c>
      <c r="AJ5778">
        <v>8281.69</v>
      </c>
      <c r="AK5778" s="2">
        <v>8281.69</v>
      </c>
      <c r="AL5778" s="2">
        <f>AJ5778</f>
        <v>8281.69</v>
      </c>
      <c r="AM5778" s="4"/>
      <c r="AN5778" t="e">
        <f>VLOOKUP([1]!Tabelle13[[#This Row],[Vlookup this ID for freight costs]],$AL$2:$AL$6811,2,FALSE)</f>
        <v>#REF!</v>
      </c>
      <c r="AP5778">
        <v>1881.6</v>
      </c>
      <c r="AQ5778">
        <v>1881.6</v>
      </c>
      <c r="AR5778" s="4">
        <v>15</v>
      </c>
      <c r="AS5778" s="4">
        <v>9</v>
      </c>
      <c r="AT5778" s="4">
        <v>2009</v>
      </c>
      <c r="AU5778" s="4">
        <v>15</v>
      </c>
      <c r="AV5778" s="4">
        <v>9</v>
      </c>
      <c r="AW5778" s="4">
        <v>2009</v>
      </c>
      <c r="AX5778" t="str">
        <f t="shared" si="1750"/>
        <v>No Delay</v>
      </c>
      <c r="AY5778">
        <f t="shared" si="1751"/>
        <v>0</v>
      </c>
    </row>
    <row r="5779" spans="1:51" x14ac:dyDescent="0.2">
      <c r="A5779" s="3">
        <v>83136</v>
      </c>
      <c r="B5779" s="1" t="s">
        <v>463</v>
      </c>
      <c r="C5779" s="1" t="s">
        <v>73</v>
      </c>
      <c r="D5779" s="1" t="s">
        <v>130</v>
      </c>
      <c r="E5779" s="1" t="s">
        <v>101</v>
      </c>
      <c r="F5779" s="1" t="s">
        <v>101</v>
      </c>
      <c r="G5779" s="13" t="s">
        <v>2347</v>
      </c>
      <c r="H5779" s="12">
        <v>41400</v>
      </c>
      <c r="I5779" s="12" t="s">
        <v>1183</v>
      </c>
      <c r="J5779" s="12">
        <v>41393</v>
      </c>
      <c r="K5779" s="4">
        <v>4669</v>
      </c>
      <c r="L5779" s="1" t="s">
        <v>146</v>
      </c>
      <c r="M5779" s="1" t="s">
        <v>132</v>
      </c>
      <c r="N5779" s="1" t="s">
        <v>265</v>
      </c>
      <c r="O5779" s="1" t="s">
        <v>93</v>
      </c>
      <c r="P5779">
        <v>60</v>
      </c>
      <c r="Q5779">
        <v>40520</v>
      </c>
      <c r="R5779">
        <v>91575.2</v>
      </c>
      <c r="S5779">
        <v>2.2599999999999998</v>
      </c>
      <c r="T5779">
        <v>0.04</v>
      </c>
      <c r="U5779">
        <f t="shared" si="1747"/>
        <v>91575.2</v>
      </c>
      <c r="V5779">
        <f t="shared" si="1748"/>
        <v>2431200</v>
      </c>
      <c r="W5779" s="1" t="s">
        <v>155</v>
      </c>
      <c r="X5779" s="1" t="s">
        <v>1236</v>
      </c>
      <c r="Y5779" s="1" t="s">
        <v>156</v>
      </c>
      <c r="Z5779" s="3">
        <v>14969</v>
      </c>
      <c r="AA5779" s="4">
        <f t="shared" si="1752"/>
        <v>20226</v>
      </c>
      <c r="AB5779" s="4">
        <f t="shared" si="1745"/>
        <v>6691.7210620000005</v>
      </c>
      <c r="AC5779" s="4">
        <f t="shared" si="1746"/>
        <v>20226</v>
      </c>
      <c r="AD5779" s="4">
        <f t="shared" si="1753"/>
        <v>20226</v>
      </c>
      <c r="AE5779" s="4">
        <v>20226</v>
      </c>
      <c r="AF5779" s="4">
        <v>20226</v>
      </c>
      <c r="AG5779" s="4">
        <f>AE5779</f>
        <v>20226</v>
      </c>
      <c r="AI5779" t="e">
        <f t="shared" si="1749"/>
        <v>#N/A</v>
      </c>
      <c r="AJ5779">
        <v>21173.75</v>
      </c>
      <c r="AK5779" s="2">
        <v>21173.75</v>
      </c>
      <c r="AL5779" s="2">
        <f>AJ5779</f>
        <v>21173.75</v>
      </c>
      <c r="AM5779" s="4"/>
      <c r="AN5779" t="e">
        <f>VLOOKUP([1]!Tabelle13[[#This Row],[Vlookup this ID for freight costs]],$AL$2:$AL$6811,2,FALSE)</f>
        <v>#REF!</v>
      </c>
      <c r="AP5779">
        <v>113.28</v>
      </c>
      <c r="AQ5779">
        <v>113.28</v>
      </c>
      <c r="AR5779" s="4">
        <v>6</v>
      </c>
      <c r="AS5779" s="4">
        <v>5</v>
      </c>
      <c r="AT5779" s="4">
        <v>2013</v>
      </c>
      <c r="AU5779" s="4">
        <v>29</v>
      </c>
      <c r="AV5779" s="4">
        <v>4</v>
      </c>
      <c r="AW5779" s="4">
        <v>2013</v>
      </c>
      <c r="AX5779" t="str">
        <f t="shared" si="1750"/>
        <v>No Delay</v>
      </c>
      <c r="AY5779">
        <f t="shared" si="1751"/>
        <v>0</v>
      </c>
    </row>
    <row r="5780" spans="1:51" x14ac:dyDescent="0.2">
      <c r="A5780" s="3">
        <v>83680</v>
      </c>
      <c r="B5780" s="1" t="s">
        <v>463</v>
      </c>
      <c r="C5780" s="1" t="s">
        <v>73</v>
      </c>
      <c r="D5780" s="1" t="s">
        <v>130</v>
      </c>
      <c r="E5780" s="1" t="s">
        <v>101</v>
      </c>
      <c r="F5780" s="1" t="s">
        <v>101</v>
      </c>
      <c r="G5780" s="13" t="s">
        <v>2347</v>
      </c>
      <c r="H5780" s="12">
        <v>41400</v>
      </c>
      <c r="I5780" s="12" t="s">
        <v>1183</v>
      </c>
      <c r="J5780" s="12">
        <v>41393</v>
      </c>
      <c r="K5780" s="4">
        <v>4671</v>
      </c>
      <c r="L5780" s="1" t="s">
        <v>146</v>
      </c>
      <c r="M5780" s="1" t="s">
        <v>132</v>
      </c>
      <c r="N5780" s="1" t="s">
        <v>265</v>
      </c>
      <c r="O5780" s="1" t="s">
        <v>93</v>
      </c>
      <c r="P5780">
        <v>60</v>
      </c>
      <c r="Q5780">
        <v>91000</v>
      </c>
      <c r="R5780">
        <v>205660</v>
      </c>
      <c r="S5780">
        <v>2.2599999999999998</v>
      </c>
      <c r="T5780">
        <v>0.04</v>
      </c>
      <c r="U5780">
        <f t="shared" si="1747"/>
        <v>205659.99999999997</v>
      </c>
      <c r="V5780">
        <f t="shared" si="1748"/>
        <v>5460000</v>
      </c>
      <c r="W5780" s="1" t="s">
        <v>179</v>
      </c>
      <c r="X5780" s="1" t="s">
        <v>1236</v>
      </c>
      <c r="Y5780" s="1" t="s">
        <v>156</v>
      </c>
      <c r="Z5780" s="3">
        <v>14969</v>
      </c>
      <c r="AA5780" s="4">
        <f t="shared" si="1752"/>
        <v>20226</v>
      </c>
      <c r="AB5780" s="4">
        <f t="shared" si="1745"/>
        <v>12231.790006000001</v>
      </c>
      <c r="AC5780" s="4">
        <f t="shared" si="1746"/>
        <v>20226</v>
      </c>
      <c r="AD5780" s="4">
        <f t="shared" si="1753"/>
        <v>20226</v>
      </c>
      <c r="AE5780" s="3" t="s">
        <v>2763</v>
      </c>
      <c r="AF5780" s="3">
        <v>20226</v>
      </c>
      <c r="AG5780" s="4">
        <f>AI5780</f>
        <v>20226</v>
      </c>
      <c r="AH5780" s="4">
        <v>83136</v>
      </c>
      <c r="AI5780">
        <f t="shared" si="1749"/>
        <v>20226</v>
      </c>
      <c r="AJ5780" t="s">
        <v>2763</v>
      </c>
      <c r="AK5780" s="2">
        <v>21173.75</v>
      </c>
      <c r="AL5780" s="2">
        <f>AN5780</f>
        <v>21173.75</v>
      </c>
      <c r="AM5780" s="4">
        <v>83136</v>
      </c>
      <c r="AN5780">
        <f>INDEX($AJ$2:$AJ$6811,MATCH(AM5780,$A$2:$A$6811,0))</f>
        <v>21173.75</v>
      </c>
      <c r="AP5780">
        <v>254.4</v>
      </c>
      <c r="AQ5780">
        <v>254.4</v>
      </c>
      <c r="AR5780" s="4">
        <v>6</v>
      </c>
      <c r="AS5780" s="4">
        <v>5</v>
      </c>
      <c r="AT5780" s="4">
        <v>2013</v>
      </c>
      <c r="AU5780" s="4">
        <v>29</v>
      </c>
      <c r="AV5780" s="4">
        <v>4</v>
      </c>
      <c r="AW5780" s="4">
        <v>2013</v>
      </c>
      <c r="AX5780" t="str">
        <f t="shared" si="1750"/>
        <v>No Delay</v>
      </c>
      <c r="AY5780">
        <f t="shared" si="1751"/>
        <v>0</v>
      </c>
    </row>
    <row r="5781" spans="1:51" x14ac:dyDescent="0.2">
      <c r="A5781" s="3">
        <v>84812</v>
      </c>
      <c r="B5781" s="1" t="s">
        <v>463</v>
      </c>
      <c r="C5781" s="1" t="s">
        <v>73</v>
      </c>
      <c r="D5781" s="1" t="s">
        <v>130</v>
      </c>
      <c r="E5781" s="1" t="s">
        <v>101</v>
      </c>
      <c r="F5781" s="1" t="s">
        <v>101</v>
      </c>
      <c r="G5781" s="13" t="s">
        <v>2347</v>
      </c>
      <c r="H5781" s="12">
        <v>41400</v>
      </c>
      <c r="I5781" s="12" t="s">
        <v>1183</v>
      </c>
      <c r="J5781" s="12">
        <v>41393</v>
      </c>
      <c r="K5781" s="4">
        <v>4675</v>
      </c>
      <c r="L5781" s="1" t="s">
        <v>146</v>
      </c>
      <c r="M5781" s="1" t="s">
        <v>132</v>
      </c>
      <c r="N5781" s="1" t="s">
        <v>238</v>
      </c>
      <c r="O5781" s="1" t="s">
        <v>93</v>
      </c>
      <c r="P5781">
        <v>30</v>
      </c>
      <c r="Q5781">
        <v>100000</v>
      </c>
      <c r="R5781">
        <v>470000</v>
      </c>
      <c r="S5781">
        <v>4.7</v>
      </c>
      <c r="T5781">
        <v>0.16</v>
      </c>
      <c r="U5781">
        <f t="shared" si="1747"/>
        <v>470000</v>
      </c>
      <c r="V5781">
        <f t="shared" si="1748"/>
        <v>3000000</v>
      </c>
      <c r="W5781" s="1" t="s">
        <v>179</v>
      </c>
      <c r="X5781" s="1" t="s">
        <v>1236</v>
      </c>
      <c r="Y5781" s="1" t="s">
        <v>156</v>
      </c>
      <c r="Z5781" s="3">
        <v>14969</v>
      </c>
      <c r="AA5781" s="4">
        <f t="shared" si="1752"/>
        <v>20226</v>
      </c>
      <c r="AB5781" s="4">
        <f t="shared" si="1745"/>
        <v>13219.520206000001</v>
      </c>
      <c r="AC5781" s="4">
        <f t="shared" si="1746"/>
        <v>20226</v>
      </c>
      <c r="AD5781" s="4">
        <f t="shared" si="1753"/>
        <v>10956.816105574468</v>
      </c>
      <c r="AE5781" s="3" t="s">
        <v>2763</v>
      </c>
      <c r="AF5781" s="3">
        <v>20226</v>
      </c>
      <c r="AG5781" s="4">
        <f>AI5781</f>
        <v>20226</v>
      </c>
      <c r="AH5781" s="4">
        <v>83136</v>
      </c>
      <c r="AI5781">
        <f t="shared" si="1749"/>
        <v>20226</v>
      </c>
      <c r="AJ5781" t="s">
        <v>2763</v>
      </c>
      <c r="AK5781" s="2">
        <v>21173.75</v>
      </c>
      <c r="AL5781" s="2">
        <f>AN5781</f>
        <v>21173.75</v>
      </c>
      <c r="AM5781" s="4">
        <v>83136</v>
      </c>
      <c r="AN5781">
        <f>INDEX($AJ$2:$AJ$6811,MATCH(AM5781,$A$2:$A$6811,0))</f>
        <v>21173.75</v>
      </c>
      <c r="AP5781">
        <v>581.39</v>
      </c>
      <c r="AQ5781">
        <v>581.39</v>
      </c>
      <c r="AR5781" s="4">
        <v>6</v>
      </c>
      <c r="AS5781" s="4">
        <v>5</v>
      </c>
      <c r="AT5781" s="4">
        <v>2013</v>
      </c>
      <c r="AU5781" s="4">
        <v>29</v>
      </c>
      <c r="AV5781" s="4">
        <v>4</v>
      </c>
      <c r="AW5781" s="4">
        <v>2013</v>
      </c>
      <c r="AX5781" t="str">
        <f t="shared" si="1750"/>
        <v>No Delay</v>
      </c>
      <c r="AY5781">
        <f t="shared" si="1751"/>
        <v>0</v>
      </c>
    </row>
    <row r="5782" spans="1:51" x14ac:dyDescent="0.2">
      <c r="A5782" s="3">
        <v>84253</v>
      </c>
      <c r="B5782" s="1" t="s">
        <v>463</v>
      </c>
      <c r="C5782" s="1" t="s">
        <v>73</v>
      </c>
      <c r="D5782" s="1" t="s">
        <v>130</v>
      </c>
      <c r="E5782" s="1" t="s">
        <v>101</v>
      </c>
      <c r="F5782" s="1" t="s">
        <v>101</v>
      </c>
      <c r="G5782" s="13" t="s">
        <v>2347</v>
      </c>
      <c r="H5782" s="12">
        <v>41400</v>
      </c>
      <c r="I5782" s="12" t="s">
        <v>1183</v>
      </c>
      <c r="J5782" s="12">
        <v>41393</v>
      </c>
      <c r="K5782" s="4">
        <v>4673</v>
      </c>
      <c r="L5782" s="1" t="s">
        <v>146</v>
      </c>
      <c r="M5782" s="1" t="s">
        <v>132</v>
      </c>
      <c r="N5782" s="1" t="s">
        <v>238</v>
      </c>
      <c r="O5782" s="1" t="s">
        <v>93</v>
      </c>
      <c r="P5782">
        <v>30</v>
      </c>
      <c r="Q5782">
        <v>2014</v>
      </c>
      <c r="R5782">
        <v>9465.7999999999993</v>
      </c>
      <c r="S5782">
        <v>4.7</v>
      </c>
      <c r="T5782">
        <v>0.16</v>
      </c>
      <c r="U5782">
        <f t="shared" si="1747"/>
        <v>9465.8000000000011</v>
      </c>
      <c r="V5782">
        <f t="shared" si="1748"/>
        <v>60420</v>
      </c>
      <c r="W5782" s="1" t="s">
        <v>861</v>
      </c>
      <c r="X5782" s="1" t="s">
        <v>1236</v>
      </c>
      <c r="Y5782" s="1" t="s">
        <v>156</v>
      </c>
      <c r="Z5782" s="3">
        <v>14969</v>
      </c>
      <c r="AA5782" s="4">
        <f t="shared" si="1752"/>
        <v>20226</v>
      </c>
      <c r="AB5782" s="4">
        <f t="shared" si="1745"/>
        <v>2465.7722752</v>
      </c>
      <c r="AC5782" s="4">
        <f t="shared" si="1746"/>
        <v>20226</v>
      </c>
      <c r="AD5782" s="4">
        <f t="shared" si="1753"/>
        <v>3335.7942037142857</v>
      </c>
      <c r="AE5782" s="3" t="s">
        <v>2763</v>
      </c>
      <c r="AF5782" s="3">
        <v>20226</v>
      </c>
      <c r="AG5782" s="4">
        <f>AI5782</f>
        <v>20226</v>
      </c>
      <c r="AH5782" s="4">
        <v>83136</v>
      </c>
      <c r="AI5782">
        <f t="shared" si="1749"/>
        <v>20226</v>
      </c>
      <c r="AJ5782" t="s">
        <v>2763</v>
      </c>
      <c r="AK5782" s="2">
        <v>21173.75</v>
      </c>
      <c r="AL5782" s="2">
        <f>AN5782</f>
        <v>21173.75</v>
      </c>
      <c r="AM5782" s="4">
        <v>83136</v>
      </c>
      <c r="AN5782">
        <f>INDEX($AJ$2:$AJ$6811,MATCH(AM5782,$A$2:$A$6811,0))</f>
        <v>21173.75</v>
      </c>
      <c r="AP5782">
        <v>11.71</v>
      </c>
      <c r="AQ5782">
        <v>11.71</v>
      </c>
      <c r="AR5782" s="4">
        <v>6</v>
      </c>
      <c r="AS5782" s="4">
        <v>5</v>
      </c>
      <c r="AT5782" s="4">
        <v>2013</v>
      </c>
      <c r="AU5782" s="4">
        <v>29</v>
      </c>
      <c r="AV5782" s="4">
        <v>4</v>
      </c>
      <c r="AW5782" s="4">
        <v>2013</v>
      </c>
      <c r="AX5782" t="str">
        <f t="shared" si="1750"/>
        <v>No Delay</v>
      </c>
      <c r="AY5782">
        <f t="shared" si="1751"/>
        <v>0</v>
      </c>
    </row>
    <row r="5783" spans="1:51" x14ac:dyDescent="0.2">
      <c r="A5783" s="3">
        <v>82976</v>
      </c>
      <c r="B5783" s="1" t="s">
        <v>175</v>
      </c>
      <c r="C5783" s="1" t="s">
        <v>165</v>
      </c>
      <c r="D5783" s="1" t="s">
        <v>130</v>
      </c>
      <c r="E5783" s="1" t="s">
        <v>101</v>
      </c>
      <c r="F5783" s="1" t="s">
        <v>101</v>
      </c>
      <c r="G5783" s="13" t="s">
        <v>1010</v>
      </c>
      <c r="H5783" s="12">
        <v>40760</v>
      </c>
      <c r="I5783" s="12" t="s">
        <v>1460</v>
      </c>
      <c r="J5783" s="12">
        <v>40779</v>
      </c>
      <c r="K5783" s="4">
        <v>3375</v>
      </c>
      <c r="L5783" s="1" t="s">
        <v>146</v>
      </c>
      <c r="M5783" s="1" t="s">
        <v>132</v>
      </c>
      <c r="N5783" s="1" t="s">
        <v>167</v>
      </c>
      <c r="O5783" s="1" t="s">
        <v>93</v>
      </c>
      <c r="P5783">
        <v>30</v>
      </c>
      <c r="Q5783">
        <v>47312</v>
      </c>
      <c r="R5783">
        <v>199656.64</v>
      </c>
      <c r="S5783">
        <v>4.22</v>
      </c>
      <c r="T5783">
        <v>0.14000000000000001</v>
      </c>
      <c r="U5783">
        <f t="shared" si="1747"/>
        <v>199656.63999999998</v>
      </c>
      <c r="V5783">
        <f t="shared" si="1748"/>
        <v>1419360</v>
      </c>
      <c r="W5783" s="1" t="s">
        <v>160</v>
      </c>
      <c r="X5783" s="1" t="s">
        <v>1236</v>
      </c>
      <c r="Y5783" s="1" t="s">
        <v>161</v>
      </c>
      <c r="Z5783" s="3">
        <v>10896</v>
      </c>
      <c r="AA5783" s="4">
        <f t="shared" si="1752"/>
        <v>20230</v>
      </c>
      <c r="AB5783" s="4">
        <f t="shared" si="1745"/>
        <v>7437.1281196</v>
      </c>
      <c r="AC5783" s="4">
        <f t="shared" si="1746"/>
        <v>20230</v>
      </c>
      <c r="AD5783" s="4">
        <f t="shared" si="1753"/>
        <v>20230</v>
      </c>
      <c r="AE5783" s="4">
        <v>20230</v>
      </c>
      <c r="AF5783" s="4">
        <v>20230</v>
      </c>
      <c r="AG5783" s="4">
        <f>AE5783</f>
        <v>20230</v>
      </c>
      <c r="AI5783" t="e">
        <f t="shared" si="1749"/>
        <v>#N/A</v>
      </c>
      <c r="AJ5783">
        <v>79938.080000000002</v>
      </c>
      <c r="AK5783" s="2">
        <v>79938.080000000002</v>
      </c>
      <c r="AL5783" s="2">
        <f>AJ5783</f>
        <v>79938.080000000002</v>
      </c>
      <c r="AM5783" s="4"/>
      <c r="AN5783" t="e">
        <f>VLOOKUP([1]!Tabelle13[[#This Row],[Vlookup this ID for freight costs]],$AL$2:$AL$6811,2,FALSE)</f>
        <v>#REF!</v>
      </c>
      <c r="AP5783">
        <v>329.43</v>
      </c>
      <c r="AQ5783">
        <v>329.43</v>
      </c>
      <c r="AR5783" s="4">
        <v>5</v>
      </c>
      <c r="AS5783" s="4">
        <v>8</v>
      </c>
      <c r="AT5783" s="4">
        <v>2011</v>
      </c>
      <c r="AU5783" s="4">
        <v>24</v>
      </c>
      <c r="AV5783" s="4">
        <v>8</v>
      </c>
      <c r="AW5783" s="4">
        <v>2011</v>
      </c>
      <c r="AX5783" t="str">
        <f t="shared" si="1750"/>
        <v>Delay</v>
      </c>
      <c r="AY5783">
        <f t="shared" si="1751"/>
        <v>19</v>
      </c>
    </row>
    <row r="5784" spans="1:51" x14ac:dyDescent="0.2">
      <c r="A5784" s="3">
        <v>83529</v>
      </c>
      <c r="B5784" s="1" t="s">
        <v>175</v>
      </c>
      <c r="C5784" s="1" t="s">
        <v>165</v>
      </c>
      <c r="D5784" s="1" t="s">
        <v>130</v>
      </c>
      <c r="E5784" s="1" t="s">
        <v>101</v>
      </c>
      <c r="F5784" s="1" t="s">
        <v>101</v>
      </c>
      <c r="G5784" s="13" t="s">
        <v>1010</v>
      </c>
      <c r="H5784" s="12">
        <v>40760</v>
      </c>
      <c r="I5784" s="12" t="s">
        <v>1460</v>
      </c>
      <c r="J5784" s="12">
        <v>40779</v>
      </c>
      <c r="K5784" s="4">
        <v>3377</v>
      </c>
      <c r="L5784" s="1" t="s">
        <v>146</v>
      </c>
      <c r="M5784" s="1" t="s">
        <v>132</v>
      </c>
      <c r="N5784" s="1" t="s">
        <v>154</v>
      </c>
      <c r="O5784" s="1" t="s">
        <v>93</v>
      </c>
      <c r="P5784">
        <v>60</v>
      </c>
      <c r="Q5784">
        <v>105000</v>
      </c>
      <c r="R5784">
        <v>1178100</v>
      </c>
      <c r="S5784">
        <v>11.22</v>
      </c>
      <c r="T5784">
        <v>0.19</v>
      </c>
      <c r="U5784">
        <f t="shared" si="1747"/>
        <v>1178100</v>
      </c>
      <c r="V5784">
        <f t="shared" si="1748"/>
        <v>6300000</v>
      </c>
      <c r="W5784" s="1" t="s">
        <v>160</v>
      </c>
      <c r="X5784" s="1" t="s">
        <v>1236</v>
      </c>
      <c r="Y5784" s="1" t="s">
        <v>161</v>
      </c>
      <c r="Z5784" s="3">
        <v>10896</v>
      </c>
      <c r="AA5784" s="4">
        <f t="shared" si="1752"/>
        <v>20230</v>
      </c>
      <c r="AB5784" s="4">
        <f t="shared" si="1745"/>
        <v>13768.259206000001</v>
      </c>
      <c r="AC5784" s="4">
        <f t="shared" si="1746"/>
        <v>20230</v>
      </c>
      <c r="AD5784" s="4">
        <f t="shared" si="1753"/>
        <v>20230</v>
      </c>
      <c r="AE5784" s="3" t="s">
        <v>2764</v>
      </c>
      <c r="AF5784" s="3">
        <v>20230</v>
      </c>
      <c r="AG5784" s="4">
        <f>AI5784</f>
        <v>20230</v>
      </c>
      <c r="AH5784" s="4">
        <v>82976</v>
      </c>
      <c r="AI5784">
        <f t="shared" si="1749"/>
        <v>20230</v>
      </c>
      <c r="AJ5784" t="s">
        <v>2764</v>
      </c>
      <c r="AK5784" s="2">
        <v>79938.080000000002</v>
      </c>
      <c r="AL5784" s="2">
        <f>AN5784</f>
        <v>79938.080000000002</v>
      </c>
      <c r="AM5784" s="4">
        <v>82976</v>
      </c>
      <c r="AN5784">
        <f>INDEX($AJ$2:$AJ$6811,MATCH(AM5784,$A$2:$A$6811,0))</f>
        <v>79938.080000000002</v>
      </c>
      <c r="AP5784">
        <v>1943.86</v>
      </c>
      <c r="AQ5784">
        <v>1943.86</v>
      </c>
      <c r="AR5784" s="4">
        <v>5</v>
      </c>
      <c r="AS5784" s="4">
        <v>8</v>
      </c>
      <c r="AT5784" s="4">
        <v>2011</v>
      </c>
      <c r="AU5784" s="4">
        <v>24</v>
      </c>
      <c r="AV5784" s="4">
        <v>8</v>
      </c>
      <c r="AW5784" s="4">
        <v>2011</v>
      </c>
      <c r="AX5784" t="str">
        <f t="shared" si="1750"/>
        <v>Delay</v>
      </c>
      <c r="AY5784">
        <f t="shared" si="1751"/>
        <v>19</v>
      </c>
    </row>
    <row r="5785" spans="1:51" x14ac:dyDescent="0.2">
      <c r="A5785" s="3">
        <v>86405</v>
      </c>
      <c r="B5785" s="1" t="s">
        <v>175</v>
      </c>
      <c r="C5785" s="1" t="s">
        <v>165</v>
      </c>
      <c r="D5785" s="1" t="s">
        <v>130</v>
      </c>
      <c r="E5785" s="1" t="s">
        <v>101</v>
      </c>
      <c r="F5785" s="1" t="s">
        <v>101</v>
      </c>
      <c r="G5785" s="13" t="s">
        <v>1010</v>
      </c>
      <c r="H5785" s="12">
        <v>40760</v>
      </c>
      <c r="I5785" s="12" t="s">
        <v>1460</v>
      </c>
      <c r="J5785" s="12">
        <v>40779</v>
      </c>
      <c r="K5785" s="4">
        <v>3379</v>
      </c>
      <c r="L5785" s="1" t="s">
        <v>146</v>
      </c>
      <c r="M5785" s="1" t="s">
        <v>132</v>
      </c>
      <c r="N5785" s="1" t="s">
        <v>238</v>
      </c>
      <c r="O5785" s="1" t="s">
        <v>93</v>
      </c>
      <c r="P5785">
        <v>30</v>
      </c>
      <c r="Q5785">
        <v>30000</v>
      </c>
      <c r="R5785">
        <v>246900</v>
      </c>
      <c r="S5785">
        <v>8.23</v>
      </c>
      <c r="T5785">
        <v>0.27</v>
      </c>
      <c r="U5785">
        <f t="shared" si="1747"/>
        <v>246900</v>
      </c>
      <c r="V5785">
        <f t="shared" si="1748"/>
        <v>900000</v>
      </c>
      <c r="W5785" s="1" t="s">
        <v>160</v>
      </c>
      <c r="X5785" s="1" t="s">
        <v>1236</v>
      </c>
      <c r="Y5785" s="1" t="s">
        <v>161</v>
      </c>
      <c r="Z5785" s="3">
        <v>10896</v>
      </c>
      <c r="AA5785" s="4">
        <f t="shared" si="1752"/>
        <v>20230</v>
      </c>
      <c r="AB5785" s="4">
        <f t="shared" si="1745"/>
        <v>5537.1742059999997</v>
      </c>
      <c r="AC5785" s="4">
        <f t="shared" si="1746"/>
        <v>20230</v>
      </c>
      <c r="AD5785" s="4">
        <f t="shared" si="1753"/>
        <v>5090.0859971851851</v>
      </c>
      <c r="AE5785" s="3" t="s">
        <v>2764</v>
      </c>
      <c r="AF5785" s="3">
        <v>20230</v>
      </c>
      <c r="AG5785" s="4">
        <f>AI5785</f>
        <v>20230</v>
      </c>
      <c r="AH5785" s="4">
        <v>82976</v>
      </c>
      <c r="AI5785">
        <f t="shared" si="1749"/>
        <v>20230</v>
      </c>
      <c r="AJ5785" t="s">
        <v>2764</v>
      </c>
      <c r="AK5785" s="2">
        <v>79938.080000000002</v>
      </c>
      <c r="AL5785" s="2">
        <f>AN5785</f>
        <v>79938.080000000002</v>
      </c>
      <c r="AM5785" s="4">
        <v>82976</v>
      </c>
      <c r="AN5785">
        <f>INDEX($AJ$2:$AJ$6811,MATCH(AM5785,$A$2:$A$6811,0))</f>
        <v>79938.080000000002</v>
      </c>
      <c r="AP5785">
        <v>407.38</v>
      </c>
      <c r="AQ5785">
        <v>407.38</v>
      </c>
      <c r="AR5785" s="4">
        <v>5</v>
      </c>
      <c r="AS5785" s="4">
        <v>8</v>
      </c>
      <c r="AT5785" s="4">
        <v>2011</v>
      </c>
      <c r="AU5785" s="4">
        <v>24</v>
      </c>
      <c r="AV5785" s="4">
        <v>8</v>
      </c>
      <c r="AW5785" s="4">
        <v>2011</v>
      </c>
      <c r="AX5785" t="str">
        <f t="shared" si="1750"/>
        <v>Delay</v>
      </c>
      <c r="AY5785">
        <f t="shared" si="1751"/>
        <v>19</v>
      </c>
    </row>
    <row r="5786" spans="1:51" x14ac:dyDescent="0.2">
      <c r="A5786" s="3">
        <v>82914</v>
      </c>
      <c r="B5786" s="1" t="s">
        <v>863</v>
      </c>
      <c r="C5786" s="1" t="s">
        <v>165</v>
      </c>
      <c r="D5786" s="1" t="s">
        <v>130</v>
      </c>
      <c r="E5786" s="1" t="s">
        <v>53</v>
      </c>
      <c r="F5786" s="1" t="s">
        <v>53</v>
      </c>
      <c r="G5786" s="13" t="s">
        <v>2284</v>
      </c>
      <c r="H5786" s="12">
        <v>40480</v>
      </c>
      <c r="I5786" s="12" t="s">
        <v>1402</v>
      </c>
      <c r="J5786" s="12">
        <v>40448</v>
      </c>
      <c r="K5786" s="4">
        <v>2776</v>
      </c>
      <c r="L5786" s="1" t="s">
        <v>146</v>
      </c>
      <c r="M5786" s="1" t="s">
        <v>132</v>
      </c>
      <c r="N5786" s="1" t="s">
        <v>167</v>
      </c>
      <c r="O5786" s="1" t="s">
        <v>93</v>
      </c>
      <c r="P5786">
        <v>30</v>
      </c>
      <c r="Q5786">
        <v>60342</v>
      </c>
      <c r="R5786">
        <v>268521.90000000002</v>
      </c>
      <c r="S5786">
        <v>4.45</v>
      </c>
      <c r="T5786">
        <v>0.15</v>
      </c>
      <c r="U5786">
        <f t="shared" si="1747"/>
        <v>268521.90000000002</v>
      </c>
      <c r="V5786">
        <f t="shared" si="1748"/>
        <v>1810260</v>
      </c>
      <c r="W5786" s="1" t="s">
        <v>197</v>
      </c>
      <c r="X5786" s="1" t="s">
        <v>1236</v>
      </c>
      <c r="Y5786" s="1" t="s">
        <v>3082</v>
      </c>
      <c r="Z5786" s="3">
        <v>5851</v>
      </c>
      <c r="AA5786" s="4">
        <f t="shared" si="1752"/>
        <v>20269</v>
      </c>
      <c r="AB5786" s="4">
        <f t="shared" si="1745"/>
        <v>8867.1419536000012</v>
      </c>
      <c r="AC5786" s="4">
        <f t="shared" si="1746"/>
        <v>20269</v>
      </c>
      <c r="AD5786" s="4">
        <f t="shared" si="1753"/>
        <v>20269</v>
      </c>
      <c r="AE5786" s="4">
        <v>20269</v>
      </c>
      <c r="AF5786" s="4">
        <v>20269</v>
      </c>
      <c r="AG5786" s="4">
        <f>AE5786</f>
        <v>20269</v>
      </c>
      <c r="AI5786" t="e">
        <f t="shared" si="1749"/>
        <v>#N/A</v>
      </c>
      <c r="AJ5786">
        <v>132890.26999999999</v>
      </c>
      <c r="AK5786" s="2">
        <v>132890.26999999999</v>
      </c>
      <c r="AL5786" s="2">
        <f>AJ5786</f>
        <v>132890.26999999999</v>
      </c>
      <c r="AM5786" s="4"/>
      <c r="AN5786" t="e">
        <f>VLOOKUP([1]!Tabelle13[[#This Row],[Vlookup this ID for freight costs]],$AL$2:$AL$6811,2,FALSE)</f>
        <v>#REF!</v>
      </c>
      <c r="AP5786">
        <v>578.92999999999995</v>
      </c>
      <c r="AQ5786">
        <v>578.92999999999995</v>
      </c>
      <c r="AR5786" s="4">
        <v>29</v>
      </c>
      <c r="AS5786" s="4">
        <v>10</v>
      </c>
      <c r="AT5786" s="4">
        <v>2010</v>
      </c>
      <c r="AU5786" s="4">
        <v>27</v>
      </c>
      <c r="AV5786" s="4">
        <v>9</v>
      </c>
      <c r="AW5786" s="4">
        <v>2010</v>
      </c>
      <c r="AX5786" t="str">
        <f t="shared" si="1750"/>
        <v>No Delay</v>
      </c>
      <c r="AY5786">
        <f t="shared" si="1751"/>
        <v>0</v>
      </c>
    </row>
    <row r="5787" spans="1:51" x14ac:dyDescent="0.2">
      <c r="A5787" s="3">
        <v>84588</v>
      </c>
      <c r="B5787" s="1" t="s">
        <v>863</v>
      </c>
      <c r="C5787" s="1" t="s">
        <v>165</v>
      </c>
      <c r="D5787" s="1" t="s">
        <v>130</v>
      </c>
      <c r="E5787" s="1" t="s">
        <v>53</v>
      </c>
      <c r="F5787" s="1" t="s">
        <v>53</v>
      </c>
      <c r="G5787" s="13" t="s">
        <v>2284</v>
      </c>
      <c r="H5787" s="12">
        <v>40480</v>
      </c>
      <c r="I5787" s="12" t="s">
        <v>1402</v>
      </c>
      <c r="J5787" s="12">
        <v>40448</v>
      </c>
      <c r="K5787" s="4">
        <v>2777</v>
      </c>
      <c r="L5787" s="1" t="s">
        <v>146</v>
      </c>
      <c r="M5787" s="1" t="s">
        <v>132</v>
      </c>
      <c r="N5787" s="1" t="s">
        <v>275</v>
      </c>
      <c r="O5787" s="1" t="s">
        <v>93</v>
      </c>
      <c r="P5787">
        <v>60</v>
      </c>
      <c r="Q5787">
        <v>63148</v>
      </c>
      <c r="R5787">
        <v>539915.4</v>
      </c>
      <c r="S5787">
        <v>8.5500000000000007</v>
      </c>
      <c r="T5787">
        <v>0.14000000000000001</v>
      </c>
      <c r="U5787">
        <f t="shared" si="1747"/>
        <v>539915.4</v>
      </c>
      <c r="V5787">
        <f t="shared" si="1748"/>
        <v>3788880</v>
      </c>
      <c r="W5787" s="1" t="s">
        <v>155</v>
      </c>
      <c r="X5787" s="1" t="s">
        <v>1236</v>
      </c>
      <c r="Y5787" s="1" t="s">
        <v>156</v>
      </c>
      <c r="Z5787" s="3">
        <v>5457</v>
      </c>
      <c r="AA5787" s="4">
        <f t="shared" si="1752"/>
        <v>20269</v>
      </c>
      <c r="AB5787" s="4">
        <f t="shared" si="1745"/>
        <v>9175.0942804000006</v>
      </c>
      <c r="AC5787" s="4">
        <f t="shared" si="1746"/>
        <v>20269</v>
      </c>
      <c r="AD5787" s="4">
        <f t="shared" si="1753"/>
        <v>20269</v>
      </c>
      <c r="AE5787" s="3" t="s">
        <v>2765</v>
      </c>
      <c r="AF5787" s="3">
        <v>20269</v>
      </c>
      <c r="AG5787" s="4">
        <f>AI5787</f>
        <v>20269</v>
      </c>
      <c r="AH5787" s="4">
        <v>82914</v>
      </c>
      <c r="AI5787">
        <f t="shared" si="1749"/>
        <v>20269</v>
      </c>
      <c r="AJ5787" t="s">
        <v>2765</v>
      </c>
      <c r="AK5787" s="2">
        <v>132890.26999999999</v>
      </c>
      <c r="AL5787" s="2">
        <f>AN5787</f>
        <v>132890.26999999999</v>
      </c>
      <c r="AM5787" s="4">
        <v>82914</v>
      </c>
      <c r="AN5787">
        <f>INDEX($AJ$2:$AJ$6811,MATCH(AM5787,$A$2:$A$6811,0))</f>
        <v>132890.26999999999</v>
      </c>
      <c r="AP5787">
        <v>1164.06</v>
      </c>
      <c r="AQ5787">
        <v>1164.06</v>
      </c>
      <c r="AR5787" s="4">
        <v>29</v>
      </c>
      <c r="AS5787" s="4">
        <v>10</v>
      </c>
      <c r="AT5787" s="4">
        <v>2010</v>
      </c>
      <c r="AU5787" s="4">
        <v>27</v>
      </c>
      <c r="AV5787" s="4">
        <v>9</v>
      </c>
      <c r="AW5787" s="4">
        <v>2010</v>
      </c>
      <c r="AX5787" t="str">
        <f t="shared" si="1750"/>
        <v>No Delay</v>
      </c>
      <c r="AY5787">
        <f t="shared" si="1751"/>
        <v>0</v>
      </c>
    </row>
    <row r="5788" spans="1:51" x14ac:dyDescent="0.2">
      <c r="A5788" s="3">
        <v>86330</v>
      </c>
      <c r="B5788" s="1" t="s">
        <v>863</v>
      </c>
      <c r="C5788" s="1" t="s">
        <v>165</v>
      </c>
      <c r="D5788" s="1" t="s">
        <v>130</v>
      </c>
      <c r="E5788" s="1" t="s">
        <v>53</v>
      </c>
      <c r="F5788" s="1" t="s">
        <v>53</v>
      </c>
      <c r="G5788" s="13" t="s">
        <v>2284</v>
      </c>
      <c r="H5788" s="12">
        <v>40480</v>
      </c>
      <c r="I5788" s="12" t="s">
        <v>1402</v>
      </c>
      <c r="J5788" s="12">
        <v>40448</v>
      </c>
      <c r="K5788" s="4">
        <v>2779</v>
      </c>
      <c r="L5788" s="1" t="s">
        <v>146</v>
      </c>
      <c r="M5788" s="1" t="s">
        <v>132</v>
      </c>
      <c r="N5788" s="1" t="s">
        <v>154</v>
      </c>
      <c r="O5788" s="1" t="s">
        <v>93</v>
      </c>
      <c r="P5788">
        <v>60</v>
      </c>
      <c r="Q5788">
        <v>75000</v>
      </c>
      <c r="R5788">
        <v>841500</v>
      </c>
      <c r="S5788">
        <v>11.22</v>
      </c>
      <c r="T5788">
        <v>0.19</v>
      </c>
      <c r="U5788">
        <f t="shared" si="1747"/>
        <v>841500</v>
      </c>
      <c r="V5788">
        <f t="shared" si="1748"/>
        <v>4500000</v>
      </c>
      <c r="W5788" s="1" t="s">
        <v>155</v>
      </c>
      <c r="X5788" s="1" t="s">
        <v>1236</v>
      </c>
      <c r="Y5788" s="1" t="s">
        <v>156</v>
      </c>
      <c r="Z5788" s="3">
        <v>5457</v>
      </c>
      <c r="AA5788" s="4">
        <f t="shared" si="1752"/>
        <v>20269</v>
      </c>
      <c r="AB5788" s="4">
        <f t="shared" si="1745"/>
        <v>10475.825206000001</v>
      </c>
      <c r="AC5788" s="4">
        <f t="shared" si="1746"/>
        <v>20269</v>
      </c>
      <c r="AD5788" s="4">
        <f t="shared" si="1753"/>
        <v>12469.4</v>
      </c>
      <c r="AE5788" s="3" t="s">
        <v>2765</v>
      </c>
      <c r="AF5788" s="3">
        <v>20269</v>
      </c>
      <c r="AG5788" s="4">
        <f>AI5788</f>
        <v>20269</v>
      </c>
      <c r="AH5788" s="4">
        <v>82914</v>
      </c>
      <c r="AI5788">
        <f t="shared" si="1749"/>
        <v>20269</v>
      </c>
      <c r="AJ5788" t="s">
        <v>2765</v>
      </c>
      <c r="AK5788" s="2">
        <v>132890.26999999999</v>
      </c>
      <c r="AL5788" s="2">
        <f>AN5788</f>
        <v>132890.26999999999</v>
      </c>
      <c r="AM5788" s="4">
        <v>82914</v>
      </c>
      <c r="AN5788">
        <f>INDEX($AJ$2:$AJ$6811,MATCH(AM5788,$A$2:$A$6811,0))</f>
        <v>132890.26999999999</v>
      </c>
      <c r="AP5788">
        <v>1814.27</v>
      </c>
      <c r="AQ5788">
        <v>1814.27</v>
      </c>
      <c r="AR5788" s="4">
        <v>29</v>
      </c>
      <c r="AS5788" s="4">
        <v>10</v>
      </c>
      <c r="AT5788" s="4">
        <v>2010</v>
      </c>
      <c r="AU5788" s="4">
        <v>27</v>
      </c>
      <c r="AV5788" s="4">
        <v>9</v>
      </c>
      <c r="AW5788" s="4">
        <v>2010</v>
      </c>
      <c r="AX5788" t="str">
        <f t="shared" si="1750"/>
        <v>No Delay</v>
      </c>
      <c r="AY5788">
        <f t="shared" si="1751"/>
        <v>0</v>
      </c>
    </row>
    <row r="5789" spans="1:51" x14ac:dyDescent="0.2">
      <c r="A5789" s="3">
        <v>85142</v>
      </c>
      <c r="B5789" s="1" t="s">
        <v>863</v>
      </c>
      <c r="C5789" s="1" t="s">
        <v>165</v>
      </c>
      <c r="D5789" s="1" t="s">
        <v>130</v>
      </c>
      <c r="E5789" s="1" t="s">
        <v>53</v>
      </c>
      <c r="F5789" s="1" t="s">
        <v>53</v>
      </c>
      <c r="G5789" s="13" t="s">
        <v>2284</v>
      </c>
      <c r="H5789" s="12">
        <v>40480</v>
      </c>
      <c r="I5789" s="12" t="s">
        <v>1402</v>
      </c>
      <c r="J5789" s="12">
        <v>40448</v>
      </c>
      <c r="K5789" s="4">
        <v>2778</v>
      </c>
      <c r="L5789" s="1" t="s">
        <v>146</v>
      </c>
      <c r="M5789" s="1" t="s">
        <v>132</v>
      </c>
      <c r="N5789" s="1" t="s">
        <v>275</v>
      </c>
      <c r="O5789" s="1" t="s">
        <v>93</v>
      </c>
      <c r="P5789">
        <v>60</v>
      </c>
      <c r="Q5789">
        <v>4399</v>
      </c>
      <c r="R5789">
        <v>37611.449999999997</v>
      </c>
      <c r="S5789">
        <v>8.5500000000000007</v>
      </c>
      <c r="T5789">
        <v>0.14000000000000001</v>
      </c>
      <c r="U5789">
        <f t="shared" si="1747"/>
        <v>37611.450000000004</v>
      </c>
      <c r="V5789">
        <f t="shared" si="1748"/>
        <v>263940</v>
      </c>
      <c r="W5789" s="1" t="s">
        <v>160</v>
      </c>
      <c r="X5789" s="1" t="s">
        <v>1236</v>
      </c>
      <c r="Y5789" s="1" t="s">
        <v>161</v>
      </c>
      <c r="Z5789" s="3">
        <v>5149</v>
      </c>
      <c r="AA5789" s="4">
        <f t="shared" si="1752"/>
        <v>20269</v>
      </c>
      <c r="AB5789" s="4">
        <f t="shared" si="1745"/>
        <v>2727.5207781999998</v>
      </c>
      <c r="AC5789" s="4">
        <f t="shared" si="1746"/>
        <v>20269</v>
      </c>
      <c r="AD5789" s="4">
        <f t="shared" si="1753"/>
        <v>4092.5031736666665</v>
      </c>
      <c r="AE5789" s="3" t="s">
        <v>2765</v>
      </c>
      <c r="AF5789" s="3">
        <v>20269</v>
      </c>
      <c r="AG5789" s="4">
        <f>AI5789</f>
        <v>20269</v>
      </c>
      <c r="AH5789" s="4">
        <v>82914</v>
      </c>
      <c r="AI5789">
        <f t="shared" si="1749"/>
        <v>20269</v>
      </c>
      <c r="AJ5789" t="s">
        <v>2765</v>
      </c>
      <c r="AK5789" s="2">
        <v>132890.26999999999</v>
      </c>
      <c r="AL5789" s="2">
        <f>AN5789</f>
        <v>132890.26999999999</v>
      </c>
      <c r="AM5789" s="4">
        <v>82914</v>
      </c>
      <c r="AN5789">
        <f>INDEX($AJ$2:$AJ$6811,MATCH(AM5789,$A$2:$A$6811,0))</f>
        <v>132890.26999999999</v>
      </c>
      <c r="AP5789">
        <v>81.09</v>
      </c>
      <c r="AQ5789">
        <v>81.09</v>
      </c>
      <c r="AR5789" s="4">
        <v>29</v>
      </c>
      <c r="AS5789" s="4">
        <v>10</v>
      </c>
      <c r="AT5789" s="4">
        <v>2010</v>
      </c>
      <c r="AU5789" s="4">
        <v>27</v>
      </c>
      <c r="AV5789" s="4">
        <v>9</v>
      </c>
      <c r="AW5789" s="4">
        <v>2010</v>
      </c>
      <c r="AX5789" t="str">
        <f t="shared" si="1750"/>
        <v>No Delay</v>
      </c>
      <c r="AY5789">
        <f t="shared" si="1751"/>
        <v>0</v>
      </c>
    </row>
    <row r="5790" spans="1:51" x14ac:dyDescent="0.2">
      <c r="A5790" s="3">
        <v>82321</v>
      </c>
      <c r="B5790" s="1" t="s">
        <v>50</v>
      </c>
      <c r="C5790" s="1" t="s">
        <v>51</v>
      </c>
      <c r="D5790" s="1" t="s">
        <v>130</v>
      </c>
      <c r="E5790" s="1" t="s">
        <v>101</v>
      </c>
      <c r="F5790" s="1" t="s">
        <v>101</v>
      </c>
      <c r="G5790" s="13" t="s">
        <v>771</v>
      </c>
      <c r="H5790" s="12">
        <v>40359</v>
      </c>
      <c r="I5790" s="12" t="s">
        <v>1857</v>
      </c>
      <c r="J5790" s="12">
        <v>40343</v>
      </c>
      <c r="K5790" s="4">
        <v>2520</v>
      </c>
      <c r="L5790" s="1" t="s">
        <v>146</v>
      </c>
      <c r="M5790" s="1" t="s">
        <v>132</v>
      </c>
      <c r="N5790" s="1" t="s">
        <v>154</v>
      </c>
      <c r="O5790" s="1" t="s">
        <v>93</v>
      </c>
      <c r="P5790">
        <v>60</v>
      </c>
      <c r="Q5790">
        <v>109554</v>
      </c>
      <c r="R5790">
        <v>1229195.8799999999</v>
      </c>
      <c r="S5790">
        <v>11.22</v>
      </c>
      <c r="T5790">
        <v>0.19</v>
      </c>
      <c r="U5790">
        <f t="shared" si="1747"/>
        <v>1229195.8800000001</v>
      </c>
      <c r="V5790">
        <f t="shared" si="1748"/>
        <v>6573240</v>
      </c>
      <c r="W5790" s="1" t="s">
        <v>155</v>
      </c>
      <c r="X5790" s="1" t="s">
        <v>1236</v>
      </c>
      <c r="Y5790" s="1" t="s">
        <v>156</v>
      </c>
      <c r="Z5790" s="3">
        <v>14703</v>
      </c>
      <c r="AA5790" s="4">
        <f t="shared" si="1752"/>
        <v>20316</v>
      </c>
      <c r="AB5790" s="4">
        <f t="shared" si="1745"/>
        <v>14268.050687200001</v>
      </c>
      <c r="AC5790" s="4">
        <f t="shared" si="1746"/>
        <v>20316</v>
      </c>
      <c r="AD5790" s="4">
        <f t="shared" si="1753"/>
        <v>20316</v>
      </c>
      <c r="AE5790" s="4">
        <v>20316</v>
      </c>
      <c r="AF5790" s="4">
        <v>20316</v>
      </c>
      <c r="AG5790" s="4">
        <f>AE5790</f>
        <v>20316</v>
      </c>
      <c r="AI5790" t="e">
        <f t="shared" si="1749"/>
        <v>#N/A</v>
      </c>
      <c r="AJ5790">
        <v>25790.82</v>
      </c>
      <c r="AK5790" s="2">
        <v>25790.82</v>
      </c>
      <c r="AL5790" s="2">
        <f>AJ5790</f>
        <v>25790.82</v>
      </c>
      <c r="AM5790" s="4"/>
      <c r="AN5790" t="e">
        <f>VLOOKUP([1]!Tabelle13[[#This Row],[Vlookup this ID for freight costs]],$AL$2:$AL$6811,2,FALSE)</f>
        <v>#REF!</v>
      </c>
      <c r="AP5790">
        <v>2650.15</v>
      </c>
      <c r="AQ5790">
        <v>2650.15</v>
      </c>
      <c r="AR5790" s="4">
        <v>30</v>
      </c>
      <c r="AS5790" s="4">
        <v>6</v>
      </c>
      <c r="AT5790" s="4">
        <v>2010</v>
      </c>
      <c r="AU5790" s="4">
        <v>14</v>
      </c>
      <c r="AV5790" s="4">
        <v>6</v>
      </c>
      <c r="AW5790" s="4">
        <v>2010</v>
      </c>
      <c r="AX5790" t="str">
        <f t="shared" si="1750"/>
        <v>No Delay</v>
      </c>
      <c r="AY5790">
        <f t="shared" si="1751"/>
        <v>0</v>
      </c>
    </row>
    <row r="5791" spans="1:51" x14ac:dyDescent="0.2">
      <c r="A5791" s="3">
        <v>84003</v>
      </c>
      <c r="B5791" s="1" t="s">
        <v>50</v>
      </c>
      <c r="C5791" s="1" t="s">
        <v>51</v>
      </c>
      <c r="D5791" s="1" t="s">
        <v>130</v>
      </c>
      <c r="E5791" s="1" t="s">
        <v>101</v>
      </c>
      <c r="F5791" s="1" t="s">
        <v>101</v>
      </c>
      <c r="G5791" s="13" t="s">
        <v>771</v>
      </c>
      <c r="H5791" s="12">
        <v>40359</v>
      </c>
      <c r="I5791" s="12" t="s">
        <v>1857</v>
      </c>
      <c r="J5791" s="12">
        <v>40343</v>
      </c>
      <c r="K5791" s="4">
        <v>2521</v>
      </c>
      <c r="L5791" s="1" t="s">
        <v>146</v>
      </c>
      <c r="M5791" s="1" t="s">
        <v>132</v>
      </c>
      <c r="N5791" s="1" t="s">
        <v>154</v>
      </c>
      <c r="O5791" s="1" t="s">
        <v>93</v>
      </c>
      <c r="P5791">
        <v>60</v>
      </c>
      <c r="Q5791">
        <v>46000</v>
      </c>
      <c r="R5791">
        <v>516120</v>
      </c>
      <c r="S5791">
        <v>11.22</v>
      </c>
      <c r="T5791">
        <v>0.19</v>
      </c>
      <c r="U5791">
        <f t="shared" si="1747"/>
        <v>516120.00000000006</v>
      </c>
      <c r="V5791">
        <f t="shared" si="1748"/>
        <v>2760000</v>
      </c>
      <c r="W5791" s="1" t="s">
        <v>160</v>
      </c>
      <c r="X5791" s="1" t="s">
        <v>1236</v>
      </c>
      <c r="Y5791" s="1" t="s">
        <v>161</v>
      </c>
      <c r="Z5791" s="3">
        <v>14186</v>
      </c>
      <c r="AA5791" s="4">
        <f t="shared" si="1752"/>
        <v>20316</v>
      </c>
      <c r="AB5791" s="4">
        <f t="shared" ref="AB5791:AB5809" si="1754" xml:space="preserve"> 2244.740206  + 0.1097478*Q5791</f>
        <v>7293.1390059999994</v>
      </c>
      <c r="AC5791" s="4">
        <f t="shared" ref="AC5791:AC5809" si="1755">AF5791</f>
        <v>20316</v>
      </c>
      <c r="AD5791" s="4">
        <f t="shared" si="1753"/>
        <v>8397.3333333333339</v>
      </c>
      <c r="AE5791" s="3" t="s">
        <v>2766</v>
      </c>
      <c r="AF5791" s="3">
        <v>20316</v>
      </c>
      <c r="AG5791" s="4">
        <f>AI5791</f>
        <v>20316</v>
      </c>
      <c r="AH5791" s="4">
        <v>82321</v>
      </c>
      <c r="AI5791">
        <f t="shared" si="1749"/>
        <v>20316</v>
      </c>
      <c r="AJ5791" t="s">
        <v>2766</v>
      </c>
      <c r="AK5791" s="2">
        <v>25790.82</v>
      </c>
      <c r="AL5791" s="2">
        <f>AN5791</f>
        <v>25790.82</v>
      </c>
      <c r="AM5791" s="4">
        <v>82321</v>
      </c>
      <c r="AN5791">
        <f>INDEX($AJ$2:$AJ$6811,MATCH(AM5791,$A$2:$A$6811,0))</f>
        <v>25790.82</v>
      </c>
      <c r="AP5791">
        <v>1112.75</v>
      </c>
      <c r="AQ5791">
        <v>1112.75</v>
      </c>
      <c r="AR5791" s="4">
        <v>30</v>
      </c>
      <c r="AS5791" s="4">
        <v>6</v>
      </c>
      <c r="AT5791" s="4">
        <v>2010</v>
      </c>
      <c r="AU5791" s="4">
        <v>14</v>
      </c>
      <c r="AV5791" s="4">
        <v>6</v>
      </c>
      <c r="AW5791" s="4">
        <v>2010</v>
      </c>
      <c r="AX5791" t="str">
        <f t="shared" si="1750"/>
        <v>No Delay</v>
      </c>
      <c r="AY5791">
        <f t="shared" si="1751"/>
        <v>0</v>
      </c>
    </row>
    <row r="5792" spans="1:51" x14ac:dyDescent="0.2">
      <c r="A5792" s="3">
        <v>86306</v>
      </c>
      <c r="B5792" s="1" t="s">
        <v>50</v>
      </c>
      <c r="C5792" s="1" t="s">
        <v>51</v>
      </c>
      <c r="D5792" s="1" t="s">
        <v>130</v>
      </c>
      <c r="E5792" s="1" t="s">
        <v>101</v>
      </c>
      <c r="F5792" s="1" t="s">
        <v>101</v>
      </c>
      <c r="G5792" s="13" t="s">
        <v>771</v>
      </c>
      <c r="H5792" s="12">
        <v>40359</v>
      </c>
      <c r="I5792" s="12" t="s">
        <v>1857</v>
      </c>
      <c r="J5792" s="12">
        <v>40343</v>
      </c>
      <c r="K5792" s="4">
        <v>2524</v>
      </c>
      <c r="L5792" s="1" t="s">
        <v>146</v>
      </c>
      <c r="M5792" s="1" t="s">
        <v>132</v>
      </c>
      <c r="N5792" s="1" t="s">
        <v>154</v>
      </c>
      <c r="O5792" s="1" t="s">
        <v>93</v>
      </c>
      <c r="P5792">
        <v>60</v>
      </c>
      <c r="Q5792">
        <v>13446</v>
      </c>
      <c r="R5792">
        <v>150864.12</v>
      </c>
      <c r="S5792">
        <v>11.22</v>
      </c>
      <c r="T5792">
        <v>0.19</v>
      </c>
      <c r="U5792">
        <f t="shared" si="1747"/>
        <v>150864.12</v>
      </c>
      <c r="V5792">
        <f t="shared" si="1748"/>
        <v>806760</v>
      </c>
      <c r="W5792" s="1" t="s">
        <v>160</v>
      </c>
      <c r="X5792" s="1" t="s">
        <v>1236</v>
      </c>
      <c r="Y5792" s="1" t="s">
        <v>161</v>
      </c>
      <c r="Z5792" s="3">
        <v>14186</v>
      </c>
      <c r="AA5792" s="4">
        <f t="shared" si="1752"/>
        <v>20316</v>
      </c>
      <c r="AB5792" s="4">
        <f t="shared" si="1754"/>
        <v>3720.4091248</v>
      </c>
      <c r="AC5792" s="4">
        <f t="shared" si="1755"/>
        <v>20316</v>
      </c>
      <c r="AD5792" s="4">
        <f t="shared" si="1753"/>
        <v>20316</v>
      </c>
      <c r="AE5792" s="3" t="s">
        <v>2766</v>
      </c>
      <c r="AF5792" s="3">
        <v>20316</v>
      </c>
      <c r="AG5792" s="4">
        <f>AI5792</f>
        <v>20316</v>
      </c>
      <c r="AH5792" s="4">
        <v>82321</v>
      </c>
      <c r="AI5792">
        <f t="shared" si="1749"/>
        <v>20316</v>
      </c>
      <c r="AJ5792" t="s">
        <v>2766</v>
      </c>
      <c r="AK5792" s="2">
        <v>25790.82</v>
      </c>
      <c r="AL5792" s="2">
        <f>AN5792</f>
        <v>25790.82</v>
      </c>
      <c r="AM5792" s="4">
        <v>82321</v>
      </c>
      <c r="AN5792">
        <f>INDEX($AJ$2:$AJ$6811,MATCH(AM5792,$A$2:$A$6811,0))</f>
        <v>25790.82</v>
      </c>
      <c r="AP5792">
        <v>325.26</v>
      </c>
      <c r="AQ5792">
        <v>325.26</v>
      </c>
      <c r="AR5792" s="4">
        <v>30</v>
      </c>
      <c r="AS5792" s="4">
        <v>6</v>
      </c>
      <c r="AT5792" s="4">
        <v>2010</v>
      </c>
      <c r="AU5792" s="4">
        <v>14</v>
      </c>
      <c r="AV5792" s="4">
        <v>6</v>
      </c>
      <c r="AW5792" s="4">
        <v>2010</v>
      </c>
      <c r="AX5792" t="str">
        <f t="shared" si="1750"/>
        <v>No Delay</v>
      </c>
      <c r="AY5792">
        <f t="shared" si="1751"/>
        <v>0</v>
      </c>
    </row>
    <row r="5793" spans="1:51" x14ac:dyDescent="0.2">
      <c r="A5793" s="3">
        <v>84994</v>
      </c>
      <c r="B5793" s="1" t="s">
        <v>151</v>
      </c>
      <c r="C5793" s="1" t="s">
        <v>65</v>
      </c>
      <c r="D5793" s="1" t="s">
        <v>130</v>
      </c>
      <c r="E5793" s="1" t="s">
        <v>152</v>
      </c>
      <c r="F5793" s="1" t="s">
        <v>152</v>
      </c>
      <c r="G5793" s="13" t="s">
        <v>1647</v>
      </c>
      <c r="H5793" s="12">
        <v>41973</v>
      </c>
      <c r="I5793" s="12" t="s">
        <v>1042</v>
      </c>
      <c r="J5793" s="12">
        <v>41946</v>
      </c>
      <c r="K5793" s="4">
        <v>6049</v>
      </c>
      <c r="L5793" s="1" t="s">
        <v>146</v>
      </c>
      <c r="M5793" s="1" t="s">
        <v>132</v>
      </c>
      <c r="N5793" s="1" t="s">
        <v>154</v>
      </c>
      <c r="O5793" s="1" t="s">
        <v>93</v>
      </c>
      <c r="P5793">
        <v>60</v>
      </c>
      <c r="Q5793">
        <v>100000</v>
      </c>
      <c r="R5793">
        <v>811000</v>
      </c>
      <c r="S5793">
        <v>8.11</v>
      </c>
      <c r="T5793">
        <v>0.14000000000000001</v>
      </c>
      <c r="U5793">
        <f t="shared" si="1747"/>
        <v>811000</v>
      </c>
      <c r="V5793">
        <f t="shared" si="1748"/>
        <v>6000000</v>
      </c>
      <c r="W5793" s="1" t="s">
        <v>204</v>
      </c>
      <c r="X5793" s="1" t="s">
        <v>1236</v>
      </c>
      <c r="Y5793" s="1" t="s">
        <v>205</v>
      </c>
      <c r="Z5793" s="3">
        <v>7364</v>
      </c>
      <c r="AA5793" s="4">
        <f t="shared" si="1752"/>
        <v>20329</v>
      </c>
      <c r="AB5793" s="4">
        <f t="shared" si="1754"/>
        <v>13219.520206000001</v>
      </c>
      <c r="AC5793" s="4">
        <f t="shared" si="1755"/>
        <v>20329</v>
      </c>
      <c r="AD5793" s="4">
        <f t="shared" si="1753"/>
        <v>22977.692307692309</v>
      </c>
      <c r="AE5793" s="3" t="s">
        <v>2767</v>
      </c>
      <c r="AF5793" s="3">
        <v>20329</v>
      </c>
      <c r="AG5793" s="4">
        <f>AI5793</f>
        <v>20329</v>
      </c>
      <c r="AH5793" s="4">
        <v>82752</v>
      </c>
      <c r="AI5793">
        <f t="shared" si="1749"/>
        <v>20329</v>
      </c>
      <c r="AJ5793" t="s">
        <v>2767</v>
      </c>
      <c r="AK5793" s="2">
        <v>49570</v>
      </c>
      <c r="AL5793" s="2">
        <f>AN5793</f>
        <v>49570</v>
      </c>
      <c r="AM5793" s="4">
        <v>82752</v>
      </c>
      <c r="AN5793">
        <f>INDEX($AJ$2:$AJ$6811,MATCH(AM5793,$A$2:$A$6811,0))</f>
        <v>49570</v>
      </c>
      <c r="AP5793">
        <v>833.71</v>
      </c>
      <c r="AQ5793">
        <v>833.71</v>
      </c>
      <c r="AR5793" s="4">
        <v>30</v>
      </c>
      <c r="AS5793" s="4">
        <v>11</v>
      </c>
      <c r="AT5793" s="4">
        <v>2014</v>
      </c>
      <c r="AU5793" s="4">
        <v>3</v>
      </c>
      <c r="AV5793" s="4">
        <v>11</v>
      </c>
      <c r="AW5793" s="4">
        <v>2014</v>
      </c>
      <c r="AX5793" t="str">
        <f t="shared" si="1750"/>
        <v>No Delay</v>
      </c>
      <c r="AY5793">
        <f t="shared" si="1751"/>
        <v>0</v>
      </c>
    </row>
    <row r="5794" spans="1:51" x14ac:dyDescent="0.2">
      <c r="A5794" s="3">
        <v>82752</v>
      </c>
      <c r="B5794" s="1" t="s">
        <v>151</v>
      </c>
      <c r="C5794" s="1" t="s">
        <v>65</v>
      </c>
      <c r="D5794" s="1" t="s">
        <v>130</v>
      </c>
      <c r="E5794" s="1" t="s">
        <v>152</v>
      </c>
      <c r="F5794" s="1" t="s">
        <v>152</v>
      </c>
      <c r="G5794" s="13" t="s">
        <v>1647</v>
      </c>
      <c r="H5794" s="12">
        <v>41973</v>
      </c>
      <c r="I5794" s="12" t="s">
        <v>1042</v>
      </c>
      <c r="J5794" s="12">
        <v>41946</v>
      </c>
      <c r="K5794" s="4">
        <v>6046</v>
      </c>
      <c r="L5794" s="1" t="s">
        <v>146</v>
      </c>
      <c r="M5794" s="1" t="s">
        <v>132</v>
      </c>
      <c r="N5794" s="1" t="s">
        <v>154</v>
      </c>
      <c r="O5794" s="1" t="s">
        <v>93</v>
      </c>
      <c r="P5794">
        <v>60</v>
      </c>
      <c r="Q5794">
        <v>45307</v>
      </c>
      <c r="R5794">
        <v>367439.77</v>
      </c>
      <c r="S5794">
        <v>8.11</v>
      </c>
      <c r="T5794">
        <v>0.14000000000000001</v>
      </c>
      <c r="U5794">
        <f t="shared" si="1747"/>
        <v>367439.76999999996</v>
      </c>
      <c r="V5794">
        <f t="shared" si="1748"/>
        <v>2718420</v>
      </c>
      <c r="W5794" s="1" t="s">
        <v>160</v>
      </c>
      <c r="X5794" s="1" t="s">
        <v>1236</v>
      </c>
      <c r="Y5794" s="1" t="s">
        <v>161</v>
      </c>
      <c r="Z5794" s="3">
        <v>7348</v>
      </c>
      <c r="AA5794" s="4">
        <f t="shared" si="1752"/>
        <v>20329</v>
      </c>
      <c r="AB5794" s="4">
        <f t="shared" si="1754"/>
        <v>7217.0837806</v>
      </c>
      <c r="AC5794" s="4">
        <f t="shared" si="1755"/>
        <v>20329</v>
      </c>
      <c r="AD5794" s="4">
        <f t="shared" si="1753"/>
        <v>20329</v>
      </c>
      <c r="AE5794" s="4">
        <v>20329</v>
      </c>
      <c r="AF5794" s="4">
        <v>20329</v>
      </c>
      <c r="AG5794" s="4">
        <f>AE5794</f>
        <v>20329</v>
      </c>
      <c r="AI5794" t="e">
        <f t="shared" si="1749"/>
        <v>#N/A</v>
      </c>
      <c r="AJ5794">
        <v>49570</v>
      </c>
      <c r="AK5794" s="2">
        <v>49570</v>
      </c>
      <c r="AL5794" s="2">
        <f>AJ5794</f>
        <v>49570</v>
      </c>
      <c r="AM5794" s="4"/>
      <c r="AN5794" t="e">
        <f>VLOOKUP([1]!Tabelle13[[#This Row],[Vlookup this ID for freight costs]],$AL$2:$AL$6811,2,FALSE)</f>
        <v>#REF!</v>
      </c>
      <c r="AP5794">
        <v>377.73</v>
      </c>
      <c r="AQ5794">
        <v>377.73</v>
      </c>
      <c r="AR5794" s="4">
        <v>30</v>
      </c>
      <c r="AS5794" s="4">
        <v>11</v>
      </c>
      <c r="AT5794" s="4">
        <v>2014</v>
      </c>
      <c r="AU5794" s="4">
        <v>3</v>
      </c>
      <c r="AV5794" s="4">
        <v>11</v>
      </c>
      <c r="AW5794" s="4">
        <v>2014</v>
      </c>
      <c r="AX5794" t="str">
        <f t="shared" si="1750"/>
        <v>No Delay</v>
      </c>
      <c r="AY5794">
        <f t="shared" si="1751"/>
        <v>0</v>
      </c>
    </row>
    <row r="5795" spans="1:51" x14ac:dyDescent="0.2">
      <c r="A5795" s="3">
        <v>85754</v>
      </c>
      <c r="B5795" s="1" t="s">
        <v>151</v>
      </c>
      <c r="C5795" s="1" t="s">
        <v>65</v>
      </c>
      <c r="D5795" s="1" t="s">
        <v>130</v>
      </c>
      <c r="E5795" s="1" t="s">
        <v>152</v>
      </c>
      <c r="F5795" s="1" t="s">
        <v>152</v>
      </c>
      <c r="G5795" s="13" t="s">
        <v>236</v>
      </c>
      <c r="H5795" s="12">
        <v>40633</v>
      </c>
      <c r="I5795" s="12" t="s">
        <v>1630</v>
      </c>
      <c r="J5795" s="12">
        <v>40673</v>
      </c>
      <c r="K5795" s="4">
        <v>3171</v>
      </c>
      <c r="L5795" s="1" t="s">
        <v>146</v>
      </c>
      <c r="M5795" s="1" t="s">
        <v>132</v>
      </c>
      <c r="N5795" s="1" t="s">
        <v>154</v>
      </c>
      <c r="O5795" s="1" t="s">
        <v>93</v>
      </c>
      <c r="P5795">
        <v>60</v>
      </c>
      <c r="Q5795">
        <v>154667</v>
      </c>
      <c r="R5795">
        <v>1735363.74</v>
      </c>
      <c r="S5795">
        <v>11.22</v>
      </c>
      <c r="T5795">
        <v>0.19</v>
      </c>
      <c r="U5795">
        <f t="shared" si="1747"/>
        <v>1735363.74</v>
      </c>
      <c r="V5795">
        <f t="shared" si="1748"/>
        <v>9280020</v>
      </c>
      <c r="W5795" s="1" t="s">
        <v>155</v>
      </c>
      <c r="X5795" s="1" t="s">
        <v>1236</v>
      </c>
      <c r="Y5795" s="1" t="s">
        <v>156</v>
      </c>
      <c r="Z5795" s="3">
        <v>7726</v>
      </c>
      <c r="AA5795" s="4">
        <f t="shared" si="1752"/>
        <v>20339</v>
      </c>
      <c r="AB5795" s="4">
        <f t="shared" si="1754"/>
        <v>19219.103188599998</v>
      </c>
      <c r="AC5795" s="4">
        <f t="shared" si="1755"/>
        <v>20339</v>
      </c>
      <c r="AD5795" s="4">
        <f t="shared" si="1753"/>
        <v>20339</v>
      </c>
      <c r="AE5795" s="4">
        <v>20339</v>
      </c>
      <c r="AF5795" s="4">
        <v>20339</v>
      </c>
      <c r="AG5795" s="4">
        <f>AE5795</f>
        <v>20339</v>
      </c>
      <c r="AI5795" t="e">
        <f t="shared" si="1749"/>
        <v>#N/A</v>
      </c>
      <c r="AJ5795">
        <v>12601.06</v>
      </c>
      <c r="AK5795" s="2">
        <v>12601.06</v>
      </c>
      <c r="AL5795" s="2">
        <f>AJ5795</f>
        <v>12601.06</v>
      </c>
      <c r="AM5795" s="4"/>
      <c r="AN5795" t="e">
        <f>VLOOKUP([1]!Tabelle13[[#This Row],[Vlookup this ID for freight costs]],$AL$2:$AL$6811,2,FALSE)</f>
        <v>#REF!</v>
      </c>
      <c r="AP5795">
        <v>2863.35</v>
      </c>
      <c r="AQ5795">
        <v>2863.35</v>
      </c>
      <c r="AR5795" s="4">
        <v>31</v>
      </c>
      <c r="AS5795" s="4">
        <v>3</v>
      </c>
      <c r="AT5795" s="4">
        <v>2011</v>
      </c>
      <c r="AU5795" s="4">
        <v>10</v>
      </c>
      <c r="AV5795" s="4">
        <v>5</v>
      </c>
      <c r="AW5795" s="4">
        <v>2011</v>
      </c>
      <c r="AX5795" t="str">
        <f t="shared" si="1750"/>
        <v>Delay</v>
      </c>
      <c r="AY5795">
        <f t="shared" si="1751"/>
        <v>40</v>
      </c>
    </row>
    <row r="5796" spans="1:51" x14ac:dyDescent="0.2">
      <c r="A5796" s="3">
        <v>83472</v>
      </c>
      <c r="B5796" s="1" t="s">
        <v>172</v>
      </c>
      <c r="C5796" s="1" t="s">
        <v>114</v>
      </c>
      <c r="D5796" s="1" t="s">
        <v>130</v>
      </c>
      <c r="E5796" s="1" t="s">
        <v>101</v>
      </c>
      <c r="F5796" s="1" t="s">
        <v>101</v>
      </c>
      <c r="G5796" s="13" t="s">
        <v>2768</v>
      </c>
      <c r="H5796" s="12">
        <v>40497</v>
      </c>
      <c r="I5796" s="12" t="s">
        <v>2769</v>
      </c>
      <c r="J5796" s="12">
        <v>40522</v>
      </c>
      <c r="K5796" s="4">
        <v>2912</v>
      </c>
      <c r="L5796" s="1" t="s">
        <v>146</v>
      </c>
      <c r="M5796" s="1" t="s">
        <v>132</v>
      </c>
      <c r="N5796" s="1" t="s">
        <v>159</v>
      </c>
      <c r="O5796" s="1" t="s">
        <v>93</v>
      </c>
      <c r="P5796">
        <v>30</v>
      </c>
      <c r="Q5796">
        <v>220002</v>
      </c>
      <c r="R5796">
        <v>2585023.5</v>
      </c>
      <c r="S5796">
        <v>11.75</v>
      </c>
      <c r="T5796">
        <v>0.39</v>
      </c>
      <c r="U5796">
        <f t="shared" si="1747"/>
        <v>2585023.5</v>
      </c>
      <c r="V5796">
        <f t="shared" si="1748"/>
        <v>6600060</v>
      </c>
      <c r="W5796" s="1" t="s">
        <v>160</v>
      </c>
      <c r="X5796" s="1" t="s">
        <v>1236</v>
      </c>
      <c r="Y5796" s="1" t="s">
        <v>161</v>
      </c>
      <c r="Z5796" s="3">
        <v>13722</v>
      </c>
      <c r="AA5796" s="4">
        <f t="shared" si="1752"/>
        <v>20364</v>
      </c>
      <c r="AB5796" s="4">
        <f t="shared" si="1754"/>
        <v>26389.4757016</v>
      </c>
      <c r="AC5796" s="4">
        <f t="shared" si="1755"/>
        <v>20364</v>
      </c>
      <c r="AD5796" s="4">
        <f t="shared" si="1753"/>
        <v>20309.333333333332</v>
      </c>
      <c r="AE5796" s="4">
        <v>20364</v>
      </c>
      <c r="AF5796" s="4">
        <v>20364</v>
      </c>
      <c r="AG5796" s="4">
        <f>AE5796</f>
        <v>20364</v>
      </c>
      <c r="AI5796" t="e">
        <f t="shared" si="1749"/>
        <v>#N/A</v>
      </c>
      <c r="AJ5796">
        <v>31373.1</v>
      </c>
      <c r="AK5796" s="2">
        <v>31373.1</v>
      </c>
      <c r="AL5796" s="2">
        <f>AJ5796</f>
        <v>31373.1</v>
      </c>
      <c r="AM5796" s="4"/>
      <c r="AN5796" t="e">
        <f>VLOOKUP([1]!Tabelle13[[#This Row],[Vlookup this ID for freight costs]],$AL$2:$AL$6811,2,FALSE)</f>
        <v>#REF!</v>
      </c>
      <c r="AP5796">
        <v>5573.31</v>
      </c>
      <c r="AQ5796">
        <v>5573.31</v>
      </c>
      <c r="AR5796" s="4">
        <v>15</v>
      </c>
      <c r="AS5796" s="4">
        <v>11</v>
      </c>
      <c r="AT5796" s="4">
        <v>2010</v>
      </c>
      <c r="AU5796" s="4">
        <v>10</v>
      </c>
      <c r="AV5796" s="4">
        <v>12</v>
      </c>
      <c r="AW5796" s="4">
        <v>2010</v>
      </c>
      <c r="AX5796" t="str">
        <f t="shared" si="1750"/>
        <v>Delay</v>
      </c>
      <c r="AY5796">
        <f t="shared" si="1751"/>
        <v>25</v>
      </c>
    </row>
    <row r="5797" spans="1:51" x14ac:dyDescent="0.2">
      <c r="A5797" s="3">
        <v>85728</v>
      </c>
      <c r="B5797" s="1" t="s">
        <v>172</v>
      </c>
      <c r="C5797" s="1" t="s">
        <v>114</v>
      </c>
      <c r="D5797" s="1" t="s">
        <v>130</v>
      </c>
      <c r="E5797" s="1" t="s">
        <v>101</v>
      </c>
      <c r="F5797" s="1" t="s">
        <v>101</v>
      </c>
      <c r="G5797" s="13" t="s">
        <v>2768</v>
      </c>
      <c r="H5797" s="12">
        <v>40497</v>
      </c>
      <c r="I5797" s="12" t="s">
        <v>2769</v>
      </c>
      <c r="J5797" s="12">
        <v>40522</v>
      </c>
      <c r="K5797" s="4">
        <v>2913</v>
      </c>
      <c r="L5797" s="1" t="s">
        <v>146</v>
      </c>
      <c r="M5797" s="1" t="s">
        <v>132</v>
      </c>
      <c r="N5797" s="1" t="s">
        <v>265</v>
      </c>
      <c r="O5797" s="1" t="s">
        <v>93</v>
      </c>
      <c r="P5797">
        <v>60</v>
      </c>
      <c r="Q5797">
        <v>10000</v>
      </c>
      <c r="R5797">
        <v>26600</v>
      </c>
      <c r="S5797">
        <v>2.66</v>
      </c>
      <c r="T5797">
        <v>0.04</v>
      </c>
      <c r="U5797">
        <f t="shared" si="1747"/>
        <v>26600</v>
      </c>
      <c r="V5797">
        <f t="shared" si="1748"/>
        <v>600000</v>
      </c>
      <c r="W5797" s="1" t="s">
        <v>179</v>
      </c>
      <c r="X5797" s="1" t="s">
        <v>1236</v>
      </c>
      <c r="Y5797" s="1" t="s">
        <v>156</v>
      </c>
      <c r="Z5797" s="3">
        <v>14240</v>
      </c>
      <c r="AA5797" s="4">
        <f t="shared" si="1752"/>
        <v>20364</v>
      </c>
      <c r="AB5797" s="4">
        <f t="shared" si="1754"/>
        <v>3342.218206</v>
      </c>
      <c r="AC5797" s="4">
        <f t="shared" si="1755"/>
        <v>20364</v>
      </c>
      <c r="AD5797" s="4">
        <f t="shared" si="1753"/>
        <v>2327.143150923077</v>
      </c>
      <c r="AE5797" s="3" t="s">
        <v>2770</v>
      </c>
      <c r="AF5797" s="3">
        <v>20364</v>
      </c>
      <c r="AG5797" s="4">
        <f>AI5797</f>
        <v>20364</v>
      </c>
      <c r="AH5797" s="4">
        <v>83472</v>
      </c>
      <c r="AI5797">
        <f t="shared" si="1749"/>
        <v>20364</v>
      </c>
      <c r="AJ5797" t="s">
        <v>2770</v>
      </c>
      <c r="AK5797" s="2">
        <v>31373.1</v>
      </c>
      <c r="AL5797" s="2">
        <f>AN5797</f>
        <v>31373.1</v>
      </c>
      <c r="AM5797" s="4">
        <v>83472</v>
      </c>
      <c r="AN5797">
        <f>INDEX($AJ$2:$AJ$6811,MATCH(AM5797,$A$2:$A$6811,0))</f>
        <v>31373.1</v>
      </c>
      <c r="AP5797">
        <v>57.35</v>
      </c>
      <c r="AQ5797">
        <v>57.35</v>
      </c>
      <c r="AR5797" s="4">
        <v>15</v>
      </c>
      <c r="AS5797" s="4">
        <v>11</v>
      </c>
      <c r="AT5797" s="4">
        <v>2010</v>
      </c>
      <c r="AU5797" s="4">
        <v>10</v>
      </c>
      <c r="AV5797" s="4">
        <v>12</v>
      </c>
      <c r="AW5797" s="4">
        <v>2010</v>
      </c>
      <c r="AX5797" t="str">
        <f t="shared" si="1750"/>
        <v>Delay</v>
      </c>
      <c r="AY5797">
        <f t="shared" si="1751"/>
        <v>25</v>
      </c>
    </row>
    <row r="5798" spans="1:51" x14ac:dyDescent="0.2">
      <c r="A5798" s="3">
        <v>19891</v>
      </c>
      <c r="B5798" s="1" t="s">
        <v>168</v>
      </c>
      <c r="C5798" s="1" t="s">
        <v>150</v>
      </c>
      <c r="D5798" s="1" t="s">
        <v>100</v>
      </c>
      <c r="E5798" s="1" t="s">
        <v>253</v>
      </c>
      <c r="F5798" s="1" t="s">
        <v>253</v>
      </c>
      <c r="G5798" s="13" t="s">
        <v>2771</v>
      </c>
      <c r="H5798" s="12">
        <v>40598</v>
      </c>
      <c r="I5798" s="12" t="s">
        <v>2771</v>
      </c>
      <c r="J5798" s="12">
        <v>40598</v>
      </c>
      <c r="K5798" s="4">
        <v>3032</v>
      </c>
      <c r="L5798" s="1" t="s">
        <v>146</v>
      </c>
      <c r="M5798" s="1" t="s">
        <v>672</v>
      </c>
      <c r="N5798" s="1" t="s">
        <v>1688</v>
      </c>
      <c r="O5798" s="1" t="s">
        <v>93</v>
      </c>
      <c r="P5798">
        <v>240</v>
      </c>
      <c r="Q5798">
        <v>55000</v>
      </c>
      <c r="R5798">
        <v>114400</v>
      </c>
      <c r="S5798">
        <v>2.08</v>
      </c>
      <c r="T5798">
        <v>0.01</v>
      </c>
      <c r="U5798">
        <f t="shared" si="1747"/>
        <v>114400</v>
      </c>
      <c r="V5798">
        <f t="shared" si="1748"/>
        <v>13200000</v>
      </c>
      <c r="W5798" s="1" t="s">
        <v>204</v>
      </c>
      <c r="X5798" s="1" t="s">
        <v>1236</v>
      </c>
      <c r="Y5798" s="1" t="s">
        <v>205</v>
      </c>
      <c r="Z5798" s="3">
        <v>16682</v>
      </c>
      <c r="AA5798" s="4">
        <f t="shared" si="1752"/>
        <v>20419</v>
      </c>
      <c r="AB5798" s="4">
        <f t="shared" si="1754"/>
        <v>8280.8692059999994</v>
      </c>
      <c r="AC5798" s="4">
        <f t="shared" si="1755"/>
        <v>20419</v>
      </c>
      <c r="AD5798" s="4">
        <f t="shared" si="1753"/>
        <v>24597.5</v>
      </c>
      <c r="AE5798" s="4">
        <v>20419</v>
      </c>
      <c r="AF5798" s="4">
        <v>20419</v>
      </c>
      <c r="AG5798" s="4">
        <f>AE5798</f>
        <v>20419</v>
      </c>
      <c r="AI5798" t="e">
        <f t="shared" si="1749"/>
        <v>#N/A</v>
      </c>
      <c r="AJ5798">
        <v>17267.14</v>
      </c>
      <c r="AK5798" s="2">
        <v>17267.14</v>
      </c>
      <c r="AL5798" s="2">
        <f>AJ5798</f>
        <v>17267.14</v>
      </c>
      <c r="AM5798" s="4"/>
      <c r="AN5798" t="e">
        <f>VLOOKUP([1]!Tabelle13[[#This Row],[Vlookup this ID for freight costs]],$AL$2:$AL$6811,2,FALSE)</f>
        <v>#REF!</v>
      </c>
      <c r="AP5798">
        <v>246.65</v>
      </c>
      <c r="AQ5798">
        <v>246.65</v>
      </c>
      <c r="AR5798" s="4">
        <v>24</v>
      </c>
      <c r="AS5798" s="4">
        <v>2</v>
      </c>
      <c r="AT5798" s="4">
        <v>2011</v>
      </c>
      <c r="AU5798" s="4">
        <v>24</v>
      </c>
      <c r="AV5798" s="4">
        <v>2</v>
      </c>
      <c r="AW5798" s="4">
        <v>2011</v>
      </c>
      <c r="AX5798" t="str">
        <f t="shared" si="1750"/>
        <v>No Delay</v>
      </c>
      <c r="AY5798">
        <f t="shared" si="1751"/>
        <v>0</v>
      </c>
    </row>
    <row r="5799" spans="1:51" x14ac:dyDescent="0.2">
      <c r="A5799" s="3">
        <v>85474</v>
      </c>
      <c r="B5799" s="1" t="s">
        <v>140</v>
      </c>
      <c r="C5799" s="1" t="s">
        <v>99</v>
      </c>
      <c r="D5799" s="1" t="s">
        <v>130</v>
      </c>
      <c r="E5799" s="1" t="s">
        <v>101</v>
      </c>
      <c r="F5799" s="1" t="s">
        <v>101</v>
      </c>
      <c r="G5799" s="13" t="s">
        <v>2772</v>
      </c>
      <c r="H5799" s="12">
        <v>41791</v>
      </c>
      <c r="I5799" s="12" t="s">
        <v>529</v>
      </c>
      <c r="J5799" s="12">
        <v>41802</v>
      </c>
      <c r="K5799" s="4">
        <v>5554</v>
      </c>
      <c r="L5799" s="1" t="s">
        <v>146</v>
      </c>
      <c r="M5799" s="1" t="s">
        <v>132</v>
      </c>
      <c r="N5799" s="1" t="s">
        <v>1524</v>
      </c>
      <c r="O5799" s="1" t="s">
        <v>93</v>
      </c>
      <c r="P5799">
        <v>30</v>
      </c>
      <c r="Q5799">
        <v>151208</v>
      </c>
      <c r="R5799">
        <v>1590708.16</v>
      </c>
      <c r="S5799">
        <v>10.52</v>
      </c>
      <c r="T5799">
        <v>0.35</v>
      </c>
      <c r="U5799">
        <f t="shared" si="1747"/>
        <v>1590708.16</v>
      </c>
      <c r="V5799">
        <f t="shared" si="1748"/>
        <v>4536240</v>
      </c>
      <c r="W5799" s="1" t="s">
        <v>179</v>
      </c>
      <c r="X5799" s="1" t="s">
        <v>1236</v>
      </c>
      <c r="Y5799" s="1" t="s">
        <v>156</v>
      </c>
      <c r="Z5799" s="3">
        <v>12500</v>
      </c>
      <c r="AA5799" s="4">
        <f t="shared" si="1752"/>
        <v>20501</v>
      </c>
      <c r="AB5799" s="4">
        <f t="shared" si="1754"/>
        <v>18839.4855484</v>
      </c>
      <c r="AC5799" s="4">
        <f t="shared" si="1755"/>
        <v>20501</v>
      </c>
      <c r="AD5799" s="4">
        <f t="shared" si="1753"/>
        <v>20501</v>
      </c>
      <c r="AE5799" s="4">
        <v>20501</v>
      </c>
      <c r="AF5799" s="4">
        <v>20501</v>
      </c>
      <c r="AG5799" s="4">
        <f>AE5799</f>
        <v>20501</v>
      </c>
      <c r="AI5799" t="e">
        <f t="shared" si="1749"/>
        <v>#N/A</v>
      </c>
      <c r="AJ5799">
        <v>13765.17</v>
      </c>
      <c r="AK5799" s="2">
        <v>13765.17</v>
      </c>
      <c r="AL5799" s="2">
        <f>AJ5799</f>
        <v>13765.17</v>
      </c>
      <c r="AM5799" s="4"/>
      <c r="AN5799" t="e">
        <f>VLOOKUP([1]!Tabelle13[[#This Row],[Vlookup this ID for freight costs]],$AL$2:$AL$6811,2,FALSE)</f>
        <v>#REF!</v>
      </c>
      <c r="AP5799">
        <v>1967.71</v>
      </c>
      <c r="AQ5799">
        <v>1967.71</v>
      </c>
      <c r="AR5799" s="4">
        <v>1</v>
      </c>
      <c r="AS5799" s="4">
        <v>6</v>
      </c>
      <c r="AT5799" s="4">
        <v>2014</v>
      </c>
      <c r="AU5799" s="4">
        <v>12</v>
      </c>
      <c r="AV5799" s="4">
        <v>6</v>
      </c>
      <c r="AW5799" s="4">
        <v>2014</v>
      </c>
      <c r="AX5799" t="str">
        <f t="shared" si="1750"/>
        <v>Delay</v>
      </c>
      <c r="AY5799">
        <f t="shared" si="1751"/>
        <v>11</v>
      </c>
    </row>
    <row r="5800" spans="1:51" x14ac:dyDescent="0.2">
      <c r="A5800" s="3">
        <v>85164</v>
      </c>
      <c r="B5800" s="1" t="s">
        <v>172</v>
      </c>
      <c r="C5800" s="1" t="s">
        <v>114</v>
      </c>
      <c r="D5800" s="1" t="s">
        <v>130</v>
      </c>
      <c r="E5800" s="1" t="s">
        <v>101</v>
      </c>
      <c r="F5800" s="1" t="s">
        <v>101</v>
      </c>
      <c r="G5800" s="13" t="s">
        <v>1015</v>
      </c>
      <c r="H5800" s="12">
        <v>40508</v>
      </c>
      <c r="I5800" s="12" t="s">
        <v>1427</v>
      </c>
      <c r="J5800" s="12">
        <v>40515</v>
      </c>
      <c r="K5800" s="4">
        <v>2891</v>
      </c>
      <c r="L5800" s="1" t="s">
        <v>146</v>
      </c>
      <c r="M5800" s="1" t="s">
        <v>132</v>
      </c>
      <c r="N5800" s="1" t="s">
        <v>163</v>
      </c>
      <c r="O5800" s="1" t="s">
        <v>93</v>
      </c>
      <c r="P5800">
        <v>60</v>
      </c>
      <c r="Q5800">
        <v>17045</v>
      </c>
      <c r="R5800">
        <v>270845.05</v>
      </c>
      <c r="S5800">
        <v>15.89</v>
      </c>
      <c r="T5800">
        <v>0.26</v>
      </c>
      <c r="U5800">
        <f t="shared" si="1747"/>
        <v>270845.05</v>
      </c>
      <c r="V5800">
        <f t="shared" si="1748"/>
        <v>1022700</v>
      </c>
      <c r="W5800" s="1" t="s">
        <v>281</v>
      </c>
      <c r="X5800" s="1" t="s">
        <v>1236</v>
      </c>
      <c r="Y5800" s="1" t="s">
        <v>161</v>
      </c>
      <c r="Z5800" s="3">
        <v>13722</v>
      </c>
      <c r="AA5800" s="4">
        <f t="shared" si="1752"/>
        <v>20752</v>
      </c>
      <c r="AB5800" s="4">
        <f t="shared" si="1754"/>
        <v>4115.3914569999997</v>
      </c>
      <c r="AC5800" s="4">
        <f t="shared" si="1755"/>
        <v>20752</v>
      </c>
      <c r="AD5800" s="4">
        <f t="shared" si="1753"/>
        <v>20752</v>
      </c>
      <c r="AE5800" s="4">
        <v>20752</v>
      </c>
      <c r="AF5800" s="4">
        <v>20752</v>
      </c>
      <c r="AG5800" s="4">
        <f>AE5800</f>
        <v>20752</v>
      </c>
      <c r="AI5800" t="e">
        <f t="shared" si="1749"/>
        <v>#N/A</v>
      </c>
      <c r="AJ5800">
        <v>17520.43</v>
      </c>
      <c r="AK5800" s="2">
        <v>17520.43</v>
      </c>
      <c r="AL5800" s="2">
        <f>AJ5800</f>
        <v>17520.43</v>
      </c>
      <c r="AM5800" s="4"/>
      <c r="AN5800" t="e">
        <f>VLOOKUP([1]!Tabelle13[[#This Row],[Vlookup this ID for freight costs]],$AL$2:$AL$6811,2,FALSE)</f>
        <v>#REF!</v>
      </c>
      <c r="AP5800">
        <v>583.94000000000005</v>
      </c>
      <c r="AQ5800">
        <v>583.94000000000005</v>
      </c>
      <c r="AR5800" s="4">
        <v>26</v>
      </c>
      <c r="AS5800" s="4">
        <v>11</v>
      </c>
      <c r="AT5800" s="4">
        <v>2010</v>
      </c>
      <c r="AU5800" s="4">
        <v>3</v>
      </c>
      <c r="AV5800" s="4">
        <v>12</v>
      </c>
      <c r="AW5800" s="4">
        <v>2010</v>
      </c>
      <c r="AX5800" t="str">
        <f t="shared" si="1750"/>
        <v>Delay</v>
      </c>
      <c r="AY5800">
        <f t="shared" si="1751"/>
        <v>7</v>
      </c>
    </row>
    <row r="5801" spans="1:51" x14ac:dyDescent="0.2">
      <c r="A5801" s="3">
        <v>86352</v>
      </c>
      <c r="B5801" s="1" t="s">
        <v>172</v>
      </c>
      <c r="C5801" s="1" t="s">
        <v>114</v>
      </c>
      <c r="D5801" s="1" t="s">
        <v>130</v>
      </c>
      <c r="E5801" s="1" t="s">
        <v>101</v>
      </c>
      <c r="F5801" s="1" t="s">
        <v>101</v>
      </c>
      <c r="G5801" s="13" t="s">
        <v>1015</v>
      </c>
      <c r="H5801" s="12">
        <v>40508</v>
      </c>
      <c r="I5801" s="12" t="s">
        <v>1427</v>
      </c>
      <c r="J5801" s="12">
        <v>40515</v>
      </c>
      <c r="K5801" s="4">
        <v>2894</v>
      </c>
      <c r="L5801" s="1" t="s">
        <v>146</v>
      </c>
      <c r="M5801" s="1" t="s">
        <v>132</v>
      </c>
      <c r="N5801" s="1" t="s">
        <v>159</v>
      </c>
      <c r="O5801" s="1" t="s">
        <v>93</v>
      </c>
      <c r="P5801">
        <v>30</v>
      </c>
      <c r="Q5801">
        <v>59446</v>
      </c>
      <c r="R5801">
        <v>698490.5</v>
      </c>
      <c r="S5801">
        <v>11.75</v>
      </c>
      <c r="T5801">
        <v>0.39</v>
      </c>
      <c r="U5801">
        <f t="shared" si="1747"/>
        <v>698490.5</v>
      </c>
      <c r="V5801">
        <f t="shared" si="1748"/>
        <v>1783380</v>
      </c>
      <c r="W5801" s="1" t="s">
        <v>160</v>
      </c>
      <c r="X5801" s="1" t="s">
        <v>1236</v>
      </c>
      <c r="Y5801" s="1" t="s">
        <v>161</v>
      </c>
      <c r="Z5801" s="3">
        <v>13722</v>
      </c>
      <c r="AA5801" s="4">
        <f t="shared" si="1752"/>
        <v>20752</v>
      </c>
      <c r="AB5801" s="4">
        <f t="shared" si="1754"/>
        <v>8768.8079247999995</v>
      </c>
      <c r="AC5801" s="4">
        <f t="shared" si="1755"/>
        <v>20752</v>
      </c>
      <c r="AD5801" s="4">
        <f t="shared" si="1753"/>
        <v>20752</v>
      </c>
      <c r="AE5801" s="3" t="s">
        <v>2773</v>
      </c>
      <c r="AF5801" s="3">
        <v>20752</v>
      </c>
      <c r="AG5801" s="4">
        <f>AI5801</f>
        <v>20752</v>
      </c>
      <c r="AH5801" s="4">
        <v>85164</v>
      </c>
      <c r="AI5801">
        <f t="shared" si="1749"/>
        <v>20752</v>
      </c>
      <c r="AJ5801" t="s">
        <v>2773</v>
      </c>
      <c r="AK5801" s="2">
        <v>17520.43</v>
      </c>
      <c r="AL5801" s="2">
        <f>AN5801</f>
        <v>17520.43</v>
      </c>
      <c r="AM5801" s="4">
        <v>85164</v>
      </c>
      <c r="AN5801">
        <f>INDEX($AJ$2:$AJ$6811,MATCH(AM5801,$A$2:$A$6811,0))</f>
        <v>17520.43</v>
      </c>
      <c r="AP5801">
        <v>1505.95</v>
      </c>
      <c r="AQ5801">
        <v>1505.95</v>
      </c>
      <c r="AR5801" s="4">
        <v>26</v>
      </c>
      <c r="AS5801" s="4">
        <v>11</v>
      </c>
      <c r="AT5801" s="4">
        <v>2010</v>
      </c>
      <c r="AU5801" s="4">
        <v>3</v>
      </c>
      <c r="AV5801" s="4">
        <v>12</v>
      </c>
      <c r="AW5801" s="4">
        <v>2010</v>
      </c>
      <c r="AX5801" t="str">
        <f t="shared" si="1750"/>
        <v>Delay</v>
      </c>
      <c r="AY5801">
        <f t="shared" si="1751"/>
        <v>7</v>
      </c>
    </row>
    <row r="5802" spans="1:51" x14ac:dyDescent="0.2">
      <c r="A5802" s="3">
        <v>86351</v>
      </c>
      <c r="B5802" s="1" t="s">
        <v>172</v>
      </c>
      <c r="C5802" s="1" t="s">
        <v>114</v>
      </c>
      <c r="D5802" s="1" t="s">
        <v>130</v>
      </c>
      <c r="E5802" s="1" t="s">
        <v>101</v>
      </c>
      <c r="F5802" s="1" t="s">
        <v>101</v>
      </c>
      <c r="G5802" s="13" t="s">
        <v>1015</v>
      </c>
      <c r="H5802" s="12">
        <v>40508</v>
      </c>
      <c r="I5802" s="12" t="s">
        <v>1427</v>
      </c>
      <c r="J5802" s="12">
        <v>40515</v>
      </c>
      <c r="K5802" s="4">
        <v>2893</v>
      </c>
      <c r="L5802" s="1" t="s">
        <v>146</v>
      </c>
      <c r="M5802" s="1" t="s">
        <v>132</v>
      </c>
      <c r="N5802" s="1" t="s">
        <v>167</v>
      </c>
      <c r="O5802" s="1" t="s">
        <v>93</v>
      </c>
      <c r="P5802">
        <v>30</v>
      </c>
      <c r="Q5802">
        <v>170000</v>
      </c>
      <c r="R5802">
        <v>768400</v>
      </c>
      <c r="S5802">
        <v>4.5199999999999996</v>
      </c>
      <c r="T5802">
        <v>0.15</v>
      </c>
      <c r="U5802">
        <f t="shared" si="1747"/>
        <v>768399.99999999988</v>
      </c>
      <c r="V5802">
        <f t="shared" si="1748"/>
        <v>5100000</v>
      </c>
      <c r="W5802" s="1" t="s">
        <v>160</v>
      </c>
      <c r="X5802" s="1" t="s">
        <v>1236</v>
      </c>
      <c r="Y5802" s="1" t="s">
        <v>161</v>
      </c>
      <c r="Z5802" s="3">
        <v>13722</v>
      </c>
      <c r="AA5802" s="4">
        <f t="shared" si="1752"/>
        <v>20752</v>
      </c>
      <c r="AB5802" s="4">
        <f t="shared" si="1754"/>
        <v>20901.866205999999</v>
      </c>
      <c r="AC5802" s="4">
        <f t="shared" si="1755"/>
        <v>20752</v>
      </c>
      <c r="AD5802" s="4">
        <f t="shared" si="1753"/>
        <v>13621</v>
      </c>
      <c r="AE5802" s="3" t="s">
        <v>2773</v>
      </c>
      <c r="AF5802" s="3">
        <v>20752</v>
      </c>
      <c r="AG5802" s="4">
        <f>AI5802</f>
        <v>20752</v>
      </c>
      <c r="AH5802" s="4">
        <v>85164</v>
      </c>
      <c r="AI5802">
        <f t="shared" si="1749"/>
        <v>20752</v>
      </c>
      <c r="AJ5802" t="s">
        <v>2773</v>
      </c>
      <c r="AK5802" s="2">
        <v>17520.43</v>
      </c>
      <c r="AL5802" s="2">
        <f>AN5802</f>
        <v>17520.43</v>
      </c>
      <c r="AM5802" s="4">
        <v>85164</v>
      </c>
      <c r="AN5802">
        <f>INDEX($AJ$2:$AJ$6811,MATCH(AM5802,$A$2:$A$6811,0))</f>
        <v>17520.43</v>
      </c>
      <c r="AP5802">
        <v>1656.67</v>
      </c>
      <c r="AQ5802">
        <v>1656.67</v>
      </c>
      <c r="AR5802" s="4">
        <v>26</v>
      </c>
      <c r="AS5802" s="4">
        <v>11</v>
      </c>
      <c r="AT5802" s="4">
        <v>2010</v>
      </c>
      <c r="AU5802" s="4">
        <v>3</v>
      </c>
      <c r="AV5802" s="4">
        <v>12</v>
      </c>
      <c r="AW5802" s="4">
        <v>2010</v>
      </c>
      <c r="AX5802" t="str">
        <f t="shared" si="1750"/>
        <v>Delay</v>
      </c>
      <c r="AY5802">
        <f t="shared" si="1751"/>
        <v>7</v>
      </c>
    </row>
    <row r="5803" spans="1:51" x14ac:dyDescent="0.2">
      <c r="A5803" s="3">
        <v>84687</v>
      </c>
      <c r="B5803" s="1" t="s">
        <v>151</v>
      </c>
      <c r="C5803" s="1" t="s">
        <v>65</v>
      </c>
      <c r="D5803" s="1" t="s">
        <v>130</v>
      </c>
      <c r="E5803" s="1" t="s">
        <v>152</v>
      </c>
      <c r="F5803" s="1" t="s">
        <v>152</v>
      </c>
      <c r="G5803" s="13" t="s">
        <v>1845</v>
      </c>
      <c r="H5803" s="12">
        <v>40984</v>
      </c>
      <c r="I5803" s="12" t="s">
        <v>509</v>
      </c>
      <c r="J5803" s="12">
        <v>40895</v>
      </c>
      <c r="K5803" s="4">
        <v>3658</v>
      </c>
      <c r="L5803" s="1" t="s">
        <v>146</v>
      </c>
      <c r="M5803" s="1" t="s">
        <v>132</v>
      </c>
      <c r="N5803" s="1" t="s">
        <v>154</v>
      </c>
      <c r="O5803" s="1" t="s">
        <v>93</v>
      </c>
      <c r="P5803">
        <v>60</v>
      </c>
      <c r="Q5803">
        <v>45042</v>
      </c>
      <c r="R5803">
        <v>505371.24</v>
      </c>
      <c r="S5803">
        <v>11.22</v>
      </c>
      <c r="T5803">
        <v>0.19</v>
      </c>
      <c r="U5803">
        <f t="shared" si="1747"/>
        <v>505371.24000000005</v>
      </c>
      <c r="V5803">
        <f t="shared" si="1748"/>
        <v>2702520</v>
      </c>
      <c r="W5803" s="1" t="s">
        <v>155</v>
      </c>
      <c r="X5803" s="1" t="s">
        <v>1236</v>
      </c>
      <c r="Y5803" s="1" t="s">
        <v>156</v>
      </c>
      <c r="Z5803" s="3">
        <v>7726</v>
      </c>
      <c r="AA5803" s="4">
        <f t="shared" si="1752"/>
        <v>20845</v>
      </c>
      <c r="AB5803" s="4">
        <f t="shared" si="1754"/>
        <v>7188.0006136000011</v>
      </c>
      <c r="AC5803" s="4">
        <f t="shared" si="1755"/>
        <v>20845</v>
      </c>
      <c r="AD5803" s="4">
        <f t="shared" si="1753"/>
        <v>20845</v>
      </c>
      <c r="AE5803" s="3" t="s">
        <v>2774</v>
      </c>
      <c r="AF5803" s="3">
        <v>20845</v>
      </c>
      <c r="AG5803" s="4">
        <f>AI5803</f>
        <v>20845</v>
      </c>
      <c r="AH5803" s="4">
        <v>82426</v>
      </c>
      <c r="AI5803">
        <f t="shared" si="1749"/>
        <v>20845</v>
      </c>
      <c r="AJ5803" t="s">
        <v>2774</v>
      </c>
      <c r="AK5803" s="2">
        <v>15322.73</v>
      </c>
      <c r="AL5803" s="2">
        <f>AN5803</f>
        <v>15322.73</v>
      </c>
      <c r="AM5803" s="4">
        <v>82426</v>
      </c>
      <c r="AN5803">
        <f>INDEX($AJ$2:$AJ$6811,MATCH(AM5803,$A$2:$A$6811,0))</f>
        <v>15322.73</v>
      </c>
      <c r="AP5803">
        <v>833.86</v>
      </c>
      <c r="AQ5803">
        <v>833.86</v>
      </c>
      <c r="AR5803" s="4">
        <v>16</v>
      </c>
      <c r="AS5803" s="4">
        <v>4</v>
      </c>
      <c r="AT5803" s="4">
        <v>2012</v>
      </c>
      <c r="AU5803" s="4">
        <v>18</v>
      </c>
      <c r="AV5803" s="4">
        <v>12</v>
      </c>
      <c r="AW5803" s="4">
        <v>2011</v>
      </c>
      <c r="AX5803" t="str">
        <f t="shared" si="1750"/>
        <v>No Delay</v>
      </c>
      <c r="AY5803">
        <f t="shared" si="1751"/>
        <v>0</v>
      </c>
    </row>
    <row r="5804" spans="1:51" x14ac:dyDescent="0.2">
      <c r="A5804" s="3">
        <v>86430</v>
      </c>
      <c r="B5804" s="1" t="s">
        <v>151</v>
      </c>
      <c r="C5804" s="1" t="s">
        <v>65</v>
      </c>
      <c r="D5804" s="1" t="s">
        <v>130</v>
      </c>
      <c r="E5804" s="1" t="s">
        <v>152</v>
      </c>
      <c r="F5804" s="1" t="s">
        <v>152</v>
      </c>
      <c r="G5804" s="13" t="s">
        <v>1845</v>
      </c>
      <c r="H5804" s="12">
        <v>40984</v>
      </c>
      <c r="I5804" s="12" t="s">
        <v>509</v>
      </c>
      <c r="J5804" s="12">
        <v>40895</v>
      </c>
      <c r="K5804" s="4">
        <v>3661</v>
      </c>
      <c r="L5804" s="1" t="s">
        <v>146</v>
      </c>
      <c r="M5804" s="1" t="s">
        <v>132</v>
      </c>
      <c r="N5804" s="1" t="s">
        <v>154</v>
      </c>
      <c r="O5804" s="1" t="s">
        <v>93</v>
      </c>
      <c r="P5804">
        <v>60</v>
      </c>
      <c r="Q5804">
        <v>99974</v>
      </c>
      <c r="R5804">
        <v>1121708.28</v>
      </c>
      <c r="S5804">
        <v>11.22</v>
      </c>
      <c r="T5804">
        <v>0.19</v>
      </c>
      <c r="U5804">
        <f t="shared" si="1747"/>
        <v>1121708.28</v>
      </c>
      <c r="V5804">
        <f t="shared" si="1748"/>
        <v>5998440</v>
      </c>
      <c r="W5804" s="1" t="s">
        <v>204</v>
      </c>
      <c r="X5804" s="1" t="s">
        <v>1236</v>
      </c>
      <c r="Y5804" s="1" t="s">
        <v>205</v>
      </c>
      <c r="Z5804" s="3">
        <v>7364</v>
      </c>
      <c r="AA5804" s="4">
        <f t="shared" si="1752"/>
        <v>20845</v>
      </c>
      <c r="AB5804" s="4">
        <f t="shared" si="1754"/>
        <v>13216.666763200001</v>
      </c>
      <c r="AC5804" s="4">
        <f t="shared" si="1755"/>
        <v>20845</v>
      </c>
      <c r="AD5804" s="4">
        <f t="shared" si="1753"/>
        <v>20845</v>
      </c>
      <c r="AE5804" s="3" t="s">
        <v>2774</v>
      </c>
      <c r="AF5804" s="3">
        <v>20845</v>
      </c>
      <c r="AG5804" s="4">
        <f>AI5804</f>
        <v>20845</v>
      </c>
      <c r="AH5804" s="4">
        <v>82426</v>
      </c>
      <c r="AI5804">
        <f t="shared" si="1749"/>
        <v>20845</v>
      </c>
      <c r="AJ5804" t="s">
        <v>2774</v>
      </c>
      <c r="AK5804" s="2">
        <v>15322.73</v>
      </c>
      <c r="AL5804" s="2">
        <f>AN5804</f>
        <v>15322.73</v>
      </c>
      <c r="AM5804" s="4">
        <v>82426</v>
      </c>
      <c r="AN5804">
        <f>INDEX($AJ$2:$AJ$6811,MATCH(AM5804,$A$2:$A$6811,0))</f>
        <v>15322.73</v>
      </c>
      <c r="AP5804">
        <v>1850.82</v>
      </c>
      <c r="AQ5804">
        <v>1850.82</v>
      </c>
      <c r="AR5804" s="4">
        <v>16</v>
      </c>
      <c r="AS5804" s="4">
        <v>4</v>
      </c>
      <c r="AT5804" s="4">
        <v>2012</v>
      </c>
      <c r="AU5804" s="4">
        <v>18</v>
      </c>
      <c r="AV5804" s="4">
        <v>12</v>
      </c>
      <c r="AW5804" s="4">
        <v>2011</v>
      </c>
      <c r="AX5804" t="str">
        <f t="shared" si="1750"/>
        <v>No Delay</v>
      </c>
      <c r="AY5804">
        <f t="shared" si="1751"/>
        <v>0</v>
      </c>
    </row>
    <row r="5805" spans="1:51" x14ac:dyDescent="0.2">
      <c r="A5805" s="3">
        <v>82426</v>
      </c>
      <c r="B5805" s="1" t="s">
        <v>151</v>
      </c>
      <c r="C5805" s="1" t="s">
        <v>65</v>
      </c>
      <c r="D5805" s="1" t="s">
        <v>130</v>
      </c>
      <c r="E5805" s="1" t="s">
        <v>152</v>
      </c>
      <c r="F5805" s="1" t="s">
        <v>152</v>
      </c>
      <c r="G5805" s="13" t="s">
        <v>1845</v>
      </c>
      <c r="H5805" s="12">
        <v>40984</v>
      </c>
      <c r="I5805" s="12" t="s">
        <v>509</v>
      </c>
      <c r="J5805" s="12">
        <v>40895</v>
      </c>
      <c r="K5805" s="4">
        <v>3654</v>
      </c>
      <c r="L5805" s="1" t="s">
        <v>146</v>
      </c>
      <c r="M5805" s="1" t="s">
        <v>132</v>
      </c>
      <c r="N5805" s="1" t="s">
        <v>154</v>
      </c>
      <c r="O5805" s="1" t="s">
        <v>93</v>
      </c>
      <c r="P5805">
        <v>60</v>
      </c>
      <c r="Q5805">
        <v>9887</v>
      </c>
      <c r="R5805">
        <v>110932.14</v>
      </c>
      <c r="S5805">
        <v>11.22</v>
      </c>
      <c r="T5805">
        <v>0.19</v>
      </c>
      <c r="U5805">
        <f t="shared" si="1747"/>
        <v>110932.14</v>
      </c>
      <c r="V5805">
        <f t="shared" si="1748"/>
        <v>593220</v>
      </c>
      <c r="W5805" s="1" t="s">
        <v>160</v>
      </c>
      <c r="X5805" s="1" t="s">
        <v>1236</v>
      </c>
      <c r="Y5805" s="1" t="s">
        <v>161</v>
      </c>
      <c r="Z5805" s="3">
        <v>7348</v>
      </c>
      <c r="AA5805" s="4">
        <f t="shared" si="1752"/>
        <v>20845</v>
      </c>
      <c r="AB5805" s="4">
        <f t="shared" si="1754"/>
        <v>3329.8167045999999</v>
      </c>
      <c r="AC5805" s="4">
        <f t="shared" si="1755"/>
        <v>20845</v>
      </c>
      <c r="AD5805" s="4">
        <f t="shared" si="1753"/>
        <v>10851.5</v>
      </c>
      <c r="AE5805" s="4">
        <v>20845</v>
      </c>
      <c r="AF5805" s="4">
        <v>20845</v>
      </c>
      <c r="AG5805" s="4">
        <f>AE5805</f>
        <v>20845</v>
      </c>
      <c r="AI5805" t="e">
        <f t="shared" si="1749"/>
        <v>#N/A</v>
      </c>
      <c r="AJ5805">
        <v>15322.73</v>
      </c>
      <c r="AK5805" s="2">
        <v>15322.73</v>
      </c>
      <c r="AL5805" s="2">
        <f>AJ5805</f>
        <v>15322.73</v>
      </c>
      <c r="AM5805" s="4"/>
      <c r="AN5805" t="e">
        <f>VLOOKUP([1]!Tabelle13[[#This Row],[Vlookup this ID for freight costs]],$AL$2:$AL$6811,2,FALSE)</f>
        <v>#REF!</v>
      </c>
      <c r="AP5805">
        <v>183.04</v>
      </c>
      <c r="AQ5805">
        <v>183.04</v>
      </c>
      <c r="AR5805" s="4">
        <v>16</v>
      </c>
      <c r="AS5805" s="4">
        <v>4</v>
      </c>
      <c r="AT5805" s="4">
        <v>2012</v>
      </c>
      <c r="AU5805" s="4">
        <v>18</v>
      </c>
      <c r="AV5805" s="4">
        <v>12</v>
      </c>
      <c r="AW5805" s="4">
        <v>2011</v>
      </c>
      <c r="AX5805" t="str">
        <f t="shared" si="1750"/>
        <v>No Delay</v>
      </c>
      <c r="AY5805">
        <f t="shared" si="1751"/>
        <v>0</v>
      </c>
    </row>
    <row r="5806" spans="1:51" x14ac:dyDescent="0.2">
      <c r="A5806" s="3">
        <v>70356</v>
      </c>
      <c r="B5806" s="1" t="s">
        <v>168</v>
      </c>
      <c r="C5806" s="1" t="s">
        <v>150</v>
      </c>
      <c r="D5806" s="1" t="s">
        <v>100</v>
      </c>
      <c r="E5806" s="1" t="s">
        <v>253</v>
      </c>
      <c r="F5806" s="1" t="s">
        <v>253</v>
      </c>
      <c r="G5806" s="13" t="s">
        <v>1725</v>
      </c>
      <c r="H5806" s="12">
        <v>40899</v>
      </c>
      <c r="I5806" s="12" t="s">
        <v>303</v>
      </c>
      <c r="J5806" s="12">
        <v>40912</v>
      </c>
      <c r="K5806" s="4">
        <v>3678</v>
      </c>
      <c r="L5806" s="1" t="s">
        <v>146</v>
      </c>
      <c r="M5806" s="1" t="s">
        <v>170</v>
      </c>
      <c r="N5806" s="1" t="s">
        <v>167</v>
      </c>
      <c r="O5806" s="1" t="s">
        <v>93</v>
      </c>
      <c r="P5806">
        <v>30</v>
      </c>
      <c r="Q5806">
        <v>246113</v>
      </c>
      <c r="R5806">
        <v>1048441.38</v>
      </c>
      <c r="S5806">
        <v>4.26</v>
      </c>
      <c r="T5806">
        <v>0.14000000000000001</v>
      </c>
      <c r="U5806">
        <f t="shared" si="1747"/>
        <v>1048441.38</v>
      </c>
      <c r="V5806">
        <f t="shared" si="1748"/>
        <v>7383390</v>
      </c>
      <c r="W5806" s="1" t="s">
        <v>155</v>
      </c>
      <c r="X5806" s="1" t="s">
        <v>1236</v>
      </c>
      <c r="Y5806" s="1" t="s">
        <v>156</v>
      </c>
      <c r="Z5806" s="3">
        <v>8107</v>
      </c>
      <c r="AA5806" s="4">
        <f t="shared" si="1752"/>
        <v>20896</v>
      </c>
      <c r="AB5806" s="4">
        <f t="shared" si="1754"/>
        <v>29255.100507399999</v>
      </c>
      <c r="AC5806" s="4">
        <f t="shared" si="1755"/>
        <v>20896</v>
      </c>
      <c r="AD5806" s="4">
        <f t="shared" si="1753"/>
        <v>20896</v>
      </c>
      <c r="AE5806" s="4">
        <v>20896</v>
      </c>
      <c r="AF5806" s="4">
        <v>20896</v>
      </c>
      <c r="AG5806" s="4">
        <f>AE5806</f>
        <v>20896</v>
      </c>
      <c r="AI5806" t="e">
        <f t="shared" si="1749"/>
        <v>#N/A</v>
      </c>
      <c r="AJ5806">
        <v>16429.13</v>
      </c>
      <c r="AK5806" s="2">
        <v>16429.13</v>
      </c>
      <c r="AL5806" s="2">
        <f>AJ5806</f>
        <v>16429.13</v>
      </c>
      <c r="AM5806" s="4"/>
      <c r="AN5806" t="e">
        <f>VLOOKUP([1]!Tabelle13[[#This Row],[Vlookup this ID for freight costs]],$AL$2:$AL$6811,2,FALSE)</f>
        <v>#REF!</v>
      </c>
      <c r="AP5806">
        <v>1729.93</v>
      </c>
      <c r="AQ5806">
        <v>1729.93</v>
      </c>
      <c r="AR5806" s="4">
        <v>22</v>
      </c>
      <c r="AS5806" s="4">
        <v>12</v>
      </c>
      <c r="AT5806" s="4">
        <v>2011</v>
      </c>
      <c r="AU5806" s="4">
        <v>4</v>
      </c>
      <c r="AV5806" s="4">
        <v>1</v>
      </c>
      <c r="AW5806" s="4">
        <v>2012</v>
      </c>
      <c r="AX5806" t="str">
        <f t="shared" si="1750"/>
        <v>Delay</v>
      </c>
      <c r="AY5806">
        <f t="shared" si="1751"/>
        <v>13</v>
      </c>
    </row>
    <row r="5807" spans="1:51" x14ac:dyDescent="0.2">
      <c r="A5807" s="3">
        <v>82465</v>
      </c>
      <c r="B5807" s="1" t="s">
        <v>140</v>
      </c>
      <c r="C5807" s="1" t="s">
        <v>99</v>
      </c>
      <c r="D5807" s="1" t="s">
        <v>130</v>
      </c>
      <c r="E5807" s="1" t="s">
        <v>101</v>
      </c>
      <c r="F5807" s="1" t="s">
        <v>101</v>
      </c>
      <c r="G5807" s="13" t="s">
        <v>490</v>
      </c>
      <c r="H5807" s="12">
        <v>41033</v>
      </c>
      <c r="I5807" s="12" t="s">
        <v>799</v>
      </c>
      <c r="J5807" s="12">
        <v>41010</v>
      </c>
      <c r="K5807" s="4">
        <v>3853</v>
      </c>
      <c r="L5807" s="1" t="s">
        <v>146</v>
      </c>
      <c r="M5807" s="1" t="s">
        <v>132</v>
      </c>
      <c r="N5807" s="1" t="s">
        <v>275</v>
      </c>
      <c r="O5807" s="1" t="s">
        <v>93</v>
      </c>
      <c r="P5807">
        <v>60</v>
      </c>
      <c r="Q5807">
        <v>22340</v>
      </c>
      <c r="R5807">
        <v>184528.4</v>
      </c>
      <c r="S5807">
        <v>8.26</v>
      </c>
      <c r="T5807">
        <v>0.14000000000000001</v>
      </c>
      <c r="U5807">
        <f t="shared" si="1747"/>
        <v>184528.4</v>
      </c>
      <c r="V5807">
        <f t="shared" si="1748"/>
        <v>1340400</v>
      </c>
      <c r="W5807" s="1" t="s">
        <v>155</v>
      </c>
      <c r="X5807" s="1" t="s">
        <v>1236</v>
      </c>
      <c r="Y5807" s="1" t="s">
        <v>156</v>
      </c>
      <c r="Z5807" s="3">
        <v>12500</v>
      </c>
      <c r="AA5807" s="4">
        <f t="shared" si="1752"/>
        <v>20975</v>
      </c>
      <c r="AB5807" s="4">
        <f t="shared" si="1754"/>
        <v>4696.5060579999999</v>
      </c>
      <c r="AC5807" s="4">
        <f t="shared" si="1755"/>
        <v>20975</v>
      </c>
      <c r="AD5807" s="4">
        <f t="shared" si="1753"/>
        <v>20975</v>
      </c>
      <c r="AE5807" s="4">
        <v>20975</v>
      </c>
      <c r="AF5807" s="4">
        <v>20975</v>
      </c>
      <c r="AG5807" s="4">
        <f>AE5807</f>
        <v>20975</v>
      </c>
      <c r="AI5807" t="e">
        <f t="shared" si="1749"/>
        <v>#N/A</v>
      </c>
      <c r="AJ5807">
        <v>3279.25</v>
      </c>
      <c r="AK5807" s="2">
        <v>3279.25</v>
      </c>
      <c r="AL5807" s="2">
        <f>AJ5807</f>
        <v>3279.25</v>
      </c>
      <c r="AM5807" s="4"/>
      <c r="AN5807" t="e">
        <f>VLOOKUP([1]!Tabelle13[[#This Row],[Vlookup this ID for freight costs]],$AL$2:$AL$6811,2,FALSE)</f>
        <v>#REF!</v>
      </c>
      <c r="AP5807">
        <v>304.47000000000003</v>
      </c>
      <c r="AQ5807">
        <v>304.47000000000003</v>
      </c>
      <c r="AR5807" s="4">
        <v>4</v>
      </c>
      <c r="AS5807" s="4">
        <v>5</v>
      </c>
      <c r="AT5807" s="4">
        <v>2012</v>
      </c>
      <c r="AU5807" s="4">
        <v>11</v>
      </c>
      <c r="AV5807" s="4">
        <v>4</v>
      </c>
      <c r="AW5807" s="4">
        <v>2012</v>
      </c>
      <c r="AX5807" t="str">
        <f t="shared" si="1750"/>
        <v>No Delay</v>
      </c>
      <c r="AY5807">
        <f t="shared" si="1751"/>
        <v>0</v>
      </c>
    </row>
    <row r="5808" spans="1:51" x14ac:dyDescent="0.2">
      <c r="A5808" s="3">
        <v>84714</v>
      </c>
      <c r="B5808" s="1" t="s">
        <v>140</v>
      </c>
      <c r="C5808" s="1" t="s">
        <v>99</v>
      </c>
      <c r="D5808" s="1" t="s">
        <v>130</v>
      </c>
      <c r="E5808" s="1" t="s">
        <v>101</v>
      </c>
      <c r="F5808" s="1" t="s">
        <v>101</v>
      </c>
      <c r="G5808" s="13" t="s">
        <v>490</v>
      </c>
      <c r="H5808" s="12">
        <v>41033</v>
      </c>
      <c r="I5808" s="12" t="s">
        <v>799</v>
      </c>
      <c r="J5808" s="12">
        <v>41010</v>
      </c>
      <c r="K5808" s="4">
        <v>3859</v>
      </c>
      <c r="L5808" s="1" t="s">
        <v>146</v>
      </c>
      <c r="M5808" s="1" t="s">
        <v>132</v>
      </c>
      <c r="N5808" s="1" t="s">
        <v>275</v>
      </c>
      <c r="O5808" s="1" t="s">
        <v>93</v>
      </c>
      <c r="P5808">
        <v>60</v>
      </c>
      <c r="Q5808">
        <v>150446</v>
      </c>
      <c r="R5808">
        <v>1242683.96</v>
      </c>
      <c r="S5808">
        <v>8.26</v>
      </c>
      <c r="T5808">
        <v>0.14000000000000001</v>
      </c>
      <c r="U5808">
        <f t="shared" si="1747"/>
        <v>1242683.96</v>
      </c>
      <c r="V5808">
        <f t="shared" si="1748"/>
        <v>9026760</v>
      </c>
      <c r="W5808" s="1" t="s">
        <v>179</v>
      </c>
      <c r="X5808" s="1" t="s">
        <v>1236</v>
      </c>
      <c r="Y5808" s="1" t="s">
        <v>156</v>
      </c>
      <c r="Z5808" s="3">
        <v>12500</v>
      </c>
      <c r="AA5808" s="4">
        <f t="shared" si="1752"/>
        <v>20975</v>
      </c>
      <c r="AB5808" s="4">
        <f t="shared" si="1754"/>
        <v>18755.8577248</v>
      </c>
      <c r="AC5808" s="4">
        <f t="shared" si="1755"/>
        <v>20975</v>
      </c>
      <c r="AD5808" s="4">
        <f t="shared" si="1753"/>
        <v>20975</v>
      </c>
      <c r="AE5808" s="3" t="s">
        <v>2775</v>
      </c>
      <c r="AF5808" s="3">
        <v>20975</v>
      </c>
      <c r="AG5808" s="4">
        <f>AI5808</f>
        <v>20975</v>
      </c>
      <c r="AH5808" s="4">
        <v>82465</v>
      </c>
      <c r="AI5808">
        <f t="shared" si="1749"/>
        <v>20975</v>
      </c>
      <c r="AJ5808" t="s">
        <v>2775</v>
      </c>
      <c r="AK5808" s="2">
        <v>3279.25</v>
      </c>
      <c r="AL5808" s="2">
        <f>AN5808</f>
        <v>3279.25</v>
      </c>
      <c r="AM5808" s="4">
        <v>82465</v>
      </c>
      <c r="AN5808">
        <f>INDEX($AJ$2:$AJ$6811,MATCH(AM5808,$A$2:$A$6811,0))</f>
        <v>3279.25</v>
      </c>
      <c r="AP5808">
        <v>2050.4299999999998</v>
      </c>
      <c r="AQ5808">
        <v>2050.4299999999998</v>
      </c>
      <c r="AR5808" s="4">
        <v>4</v>
      </c>
      <c r="AS5808" s="4">
        <v>5</v>
      </c>
      <c r="AT5808" s="4">
        <v>2012</v>
      </c>
      <c r="AU5808" s="4">
        <v>11</v>
      </c>
      <c r="AV5808" s="4">
        <v>4</v>
      </c>
      <c r="AW5808" s="4">
        <v>2012</v>
      </c>
      <c r="AX5808" t="str">
        <f t="shared" si="1750"/>
        <v>No Delay</v>
      </c>
      <c r="AY5808">
        <f t="shared" si="1751"/>
        <v>0</v>
      </c>
    </row>
    <row r="5809" spans="1:51" x14ac:dyDescent="0.2">
      <c r="A5809" s="3">
        <v>85846</v>
      </c>
      <c r="B5809" s="1" t="s">
        <v>140</v>
      </c>
      <c r="C5809" s="1" t="s">
        <v>99</v>
      </c>
      <c r="D5809" s="1" t="s">
        <v>130</v>
      </c>
      <c r="E5809" s="1" t="s">
        <v>101</v>
      </c>
      <c r="F5809" s="1" t="s">
        <v>101</v>
      </c>
      <c r="G5809" s="13" t="s">
        <v>490</v>
      </c>
      <c r="H5809" s="12">
        <v>41033</v>
      </c>
      <c r="I5809" s="12" t="s">
        <v>799</v>
      </c>
      <c r="J5809" s="12">
        <v>41010</v>
      </c>
      <c r="K5809" s="4">
        <v>3864</v>
      </c>
      <c r="L5809" s="1" t="s">
        <v>146</v>
      </c>
      <c r="M5809" s="1" t="s">
        <v>132</v>
      </c>
      <c r="N5809" s="1" t="s">
        <v>178</v>
      </c>
      <c r="O5809" s="1" t="s">
        <v>93</v>
      </c>
      <c r="P5809">
        <v>60</v>
      </c>
      <c r="Q5809">
        <v>137759</v>
      </c>
      <c r="R5809">
        <v>967068.18</v>
      </c>
      <c r="S5809">
        <v>7.02</v>
      </c>
      <c r="T5809">
        <v>0.12</v>
      </c>
      <c r="U5809">
        <f t="shared" si="1747"/>
        <v>967068.17999999993</v>
      </c>
      <c r="V5809">
        <f t="shared" si="1748"/>
        <v>8265540</v>
      </c>
      <c r="W5809" s="1" t="s">
        <v>179</v>
      </c>
      <c r="X5809" s="1" t="s">
        <v>1236</v>
      </c>
      <c r="Y5809" s="1" t="s">
        <v>156</v>
      </c>
      <c r="Z5809" s="3">
        <v>12500</v>
      </c>
      <c r="AA5809" s="4">
        <f t="shared" si="1752"/>
        <v>20975</v>
      </c>
      <c r="AB5809" s="4">
        <f t="shared" si="1754"/>
        <v>17363.487386199999</v>
      </c>
      <c r="AC5809" s="4">
        <f t="shared" si="1755"/>
        <v>20975</v>
      </c>
      <c r="AD5809" s="4">
        <f t="shared" si="1753"/>
        <v>20975</v>
      </c>
      <c r="AE5809" s="3" t="s">
        <v>2775</v>
      </c>
      <c r="AF5809" s="3">
        <v>20975</v>
      </c>
      <c r="AG5809" s="4">
        <f>AI5809</f>
        <v>20975</v>
      </c>
      <c r="AH5809" s="4">
        <v>82465</v>
      </c>
      <c r="AI5809">
        <f t="shared" si="1749"/>
        <v>20975</v>
      </c>
      <c r="AJ5809" t="s">
        <v>2775</v>
      </c>
      <c r="AK5809" s="2">
        <v>3279.25</v>
      </c>
      <c r="AL5809" s="2">
        <f>AN5809</f>
        <v>3279.25</v>
      </c>
      <c r="AM5809" s="4">
        <v>82465</v>
      </c>
      <c r="AN5809">
        <f>INDEX($AJ$2:$AJ$6811,MATCH(AM5809,$A$2:$A$6811,0))</f>
        <v>3279.25</v>
      </c>
      <c r="AP5809">
        <v>1595.66</v>
      </c>
      <c r="AQ5809">
        <v>1595.66</v>
      </c>
      <c r="AR5809" s="4">
        <v>4</v>
      </c>
      <c r="AS5809" s="4">
        <v>5</v>
      </c>
      <c r="AT5809" s="4">
        <v>2012</v>
      </c>
      <c r="AU5809" s="4">
        <v>11</v>
      </c>
      <c r="AV5809" s="4">
        <v>4</v>
      </c>
      <c r="AW5809" s="4">
        <v>2012</v>
      </c>
      <c r="AX5809" t="str">
        <f t="shared" si="1750"/>
        <v>No Delay</v>
      </c>
      <c r="AY5809">
        <f t="shared" si="1751"/>
        <v>0</v>
      </c>
    </row>
    <row r="5810" spans="1:51" x14ac:dyDescent="0.2">
      <c r="A5810" s="3">
        <v>82578</v>
      </c>
      <c r="B5810" s="1" t="s">
        <v>50</v>
      </c>
      <c r="C5810" s="1" t="s">
        <v>51</v>
      </c>
      <c r="D5810" s="1" t="s">
        <v>130</v>
      </c>
      <c r="E5810" s="1" t="s">
        <v>101</v>
      </c>
      <c r="F5810" s="1" t="s">
        <v>101</v>
      </c>
      <c r="G5810" s="13" t="s">
        <v>1114</v>
      </c>
      <c r="H5810" s="12">
        <v>41481</v>
      </c>
      <c r="I5810" s="12" t="s">
        <v>1114</v>
      </c>
      <c r="J5810" s="12">
        <v>41481</v>
      </c>
      <c r="K5810" s="4">
        <v>4821</v>
      </c>
      <c r="L5810" s="1" t="s">
        <v>146</v>
      </c>
      <c r="M5810" s="1" t="s">
        <v>132</v>
      </c>
      <c r="N5810" s="1" t="s">
        <v>154</v>
      </c>
      <c r="O5810" s="1" t="s">
        <v>93</v>
      </c>
      <c r="P5810">
        <v>60</v>
      </c>
      <c r="Q5810">
        <v>170900</v>
      </c>
      <c r="R5810">
        <v>1466322</v>
      </c>
      <c r="S5810">
        <v>8.58</v>
      </c>
      <c r="T5810">
        <v>0.14000000000000001</v>
      </c>
      <c r="U5810">
        <f t="shared" si="1747"/>
        <v>1466322</v>
      </c>
      <c r="V5810">
        <f t="shared" si="1748"/>
        <v>10254000</v>
      </c>
      <c r="W5810" s="1" t="s">
        <v>204</v>
      </c>
      <c r="X5810" s="1" t="s">
        <v>1236</v>
      </c>
      <c r="Y5810" s="1" t="s">
        <v>205</v>
      </c>
      <c r="Z5810" s="3">
        <v>14749</v>
      </c>
      <c r="AA5810" s="4">
        <f>AB5810</f>
        <v>21000.406562</v>
      </c>
      <c r="AB5810" s="2">
        <f>2245.156962+0.109744*Q5810</f>
        <v>21000.406562</v>
      </c>
      <c r="AC5810" s="4">
        <f>AD5810</f>
        <v>21000.406562</v>
      </c>
      <c r="AD5810" s="4">
        <f t="shared" si="1753"/>
        <v>21000.406562</v>
      </c>
      <c r="AE5810" s="4" t="s">
        <v>62</v>
      </c>
      <c r="AG5810" s="4" t="str">
        <f>AE5810</f>
        <v>Weight Captured Separately</v>
      </c>
      <c r="AI5810" t="e">
        <f t="shared" si="1749"/>
        <v>#N/A</v>
      </c>
      <c r="AJ5810" t="s">
        <v>81</v>
      </c>
      <c r="AK5810" s="2"/>
      <c r="AL5810" s="2" t="str">
        <f>AJ5810</f>
        <v>Freight Included in Commodity Cost</v>
      </c>
      <c r="AM5810" s="4"/>
      <c r="AN5810" t="e">
        <f>VLOOKUP([1]!Tabelle13[[#This Row],[Vlookup this ID for freight costs]],$AL$2:$AL$6811,2,FALSE)</f>
        <v>#REF!</v>
      </c>
      <c r="AO5810">
        <f>IF(AK:AK="",AC:AC*6.242+1.383 -2.844 + 3.145 -2.265  -2.026,AK:AK)</f>
        <v>131081.93076000395</v>
      </c>
      <c r="AP5810">
        <v>1813.84</v>
      </c>
      <c r="AQ5810">
        <v>1813.84</v>
      </c>
      <c r="AR5810" s="4">
        <v>26</v>
      </c>
      <c r="AS5810" s="4">
        <v>7</v>
      </c>
      <c r="AT5810" s="4">
        <v>2013</v>
      </c>
      <c r="AU5810" s="4">
        <v>26</v>
      </c>
      <c r="AV5810" s="4">
        <v>7</v>
      </c>
      <c r="AW5810" s="4">
        <v>2013</v>
      </c>
      <c r="AX5810" t="str">
        <f t="shared" si="1750"/>
        <v>No Delay</v>
      </c>
      <c r="AY5810">
        <f t="shared" si="1751"/>
        <v>0</v>
      </c>
    </row>
    <row r="5811" spans="1:51" x14ac:dyDescent="0.2">
      <c r="A5811" s="3">
        <v>85848</v>
      </c>
      <c r="B5811" s="1" t="s">
        <v>463</v>
      </c>
      <c r="C5811" s="1" t="s">
        <v>73</v>
      </c>
      <c r="D5811" s="1" t="s">
        <v>130</v>
      </c>
      <c r="E5811" s="1" t="s">
        <v>101</v>
      </c>
      <c r="F5811" s="1" t="s">
        <v>101</v>
      </c>
      <c r="G5811" s="13" t="s">
        <v>2776</v>
      </c>
      <c r="H5811" s="12">
        <v>41012</v>
      </c>
      <c r="I5811" s="12" t="s">
        <v>1418</v>
      </c>
      <c r="J5811" s="12">
        <v>41009</v>
      </c>
      <c r="K5811" s="4">
        <v>3849</v>
      </c>
      <c r="L5811" s="1" t="s">
        <v>146</v>
      </c>
      <c r="M5811" s="1" t="s">
        <v>132</v>
      </c>
      <c r="N5811" s="1" t="s">
        <v>265</v>
      </c>
      <c r="O5811" s="1" t="s">
        <v>93</v>
      </c>
      <c r="P5811">
        <v>60</v>
      </c>
      <c r="Q5811">
        <v>69037</v>
      </c>
      <c r="R5811">
        <v>173282.87</v>
      </c>
      <c r="S5811">
        <v>2.5099999999999998</v>
      </c>
      <c r="T5811">
        <v>0.04</v>
      </c>
      <c r="U5811">
        <f t="shared" si="1747"/>
        <v>173282.87</v>
      </c>
      <c r="V5811">
        <f t="shared" si="1748"/>
        <v>4142220</v>
      </c>
      <c r="W5811" s="1" t="s">
        <v>861</v>
      </c>
      <c r="X5811" s="1" t="s">
        <v>1236</v>
      </c>
      <c r="Y5811" s="1" t="s">
        <v>156</v>
      </c>
      <c r="Z5811" s="3">
        <v>14969</v>
      </c>
      <c r="AA5811" s="4">
        <f t="shared" si="1752"/>
        <v>21063</v>
      </c>
      <c r="AB5811" s="4">
        <f t="shared" ref="AB5811:AB5842" si="1756" xml:space="preserve"> 2244.740206  + 0.1097478*Q5811</f>
        <v>9821.3990745999999</v>
      </c>
      <c r="AC5811" s="4">
        <f t="shared" ref="AC5811:AC5842" si="1757">AF5811</f>
        <v>21063</v>
      </c>
      <c r="AD5811" s="4">
        <f t="shared" si="1753"/>
        <v>13163.333333333334</v>
      </c>
      <c r="AE5811" s="3" t="s">
        <v>2777</v>
      </c>
      <c r="AF5811" s="3">
        <v>21063</v>
      </c>
      <c r="AG5811" s="4">
        <f>AI5811</f>
        <v>21063</v>
      </c>
      <c r="AH5811" s="4">
        <v>82467</v>
      </c>
      <c r="AI5811">
        <f t="shared" si="1749"/>
        <v>21063</v>
      </c>
      <c r="AJ5811" t="s">
        <v>2777</v>
      </c>
      <c r="AK5811" s="2">
        <v>29250.68</v>
      </c>
      <c r="AL5811" s="2">
        <f>AN5811</f>
        <v>29250.68</v>
      </c>
      <c r="AM5811" s="4">
        <v>82467</v>
      </c>
      <c r="AN5811">
        <f>INDEX($AJ$2:$AJ$6811,MATCH(AM5811,$A$2:$A$6811,0))</f>
        <v>29250.68</v>
      </c>
      <c r="AP5811">
        <v>285.92</v>
      </c>
      <c r="AQ5811">
        <v>285.92</v>
      </c>
      <c r="AR5811" s="4">
        <v>13</v>
      </c>
      <c r="AS5811" s="4">
        <v>4</v>
      </c>
      <c r="AT5811" s="4">
        <v>2012</v>
      </c>
      <c r="AU5811" s="4">
        <v>10</v>
      </c>
      <c r="AV5811" s="4">
        <v>4</v>
      </c>
      <c r="AW5811" s="4">
        <v>2012</v>
      </c>
      <c r="AX5811" t="str">
        <f t="shared" si="1750"/>
        <v>No Delay</v>
      </c>
      <c r="AY5811">
        <f t="shared" si="1751"/>
        <v>0</v>
      </c>
    </row>
    <row r="5812" spans="1:51" x14ac:dyDescent="0.2">
      <c r="A5812" s="3">
        <v>85247</v>
      </c>
      <c r="B5812" s="1" t="s">
        <v>463</v>
      </c>
      <c r="C5812" s="1" t="s">
        <v>73</v>
      </c>
      <c r="D5812" s="1" t="s">
        <v>130</v>
      </c>
      <c r="E5812" s="1" t="s">
        <v>101</v>
      </c>
      <c r="F5812" s="1" t="s">
        <v>101</v>
      </c>
      <c r="G5812" s="13" t="s">
        <v>2776</v>
      </c>
      <c r="H5812" s="12">
        <v>41012</v>
      </c>
      <c r="I5812" s="12" t="s">
        <v>1418</v>
      </c>
      <c r="J5812" s="12">
        <v>41009</v>
      </c>
      <c r="K5812" s="4">
        <v>3847</v>
      </c>
      <c r="L5812" s="1" t="s">
        <v>146</v>
      </c>
      <c r="M5812" s="1" t="s">
        <v>132</v>
      </c>
      <c r="N5812" s="1" t="s">
        <v>238</v>
      </c>
      <c r="O5812" s="1" t="s">
        <v>93</v>
      </c>
      <c r="P5812">
        <v>30</v>
      </c>
      <c r="Q5812">
        <v>78082</v>
      </c>
      <c r="R5812">
        <v>474738.56</v>
      </c>
      <c r="S5812">
        <v>6.08</v>
      </c>
      <c r="T5812">
        <v>0.2</v>
      </c>
      <c r="U5812">
        <f t="shared" si="1747"/>
        <v>474738.56</v>
      </c>
      <c r="V5812">
        <f t="shared" si="1748"/>
        <v>2342460</v>
      </c>
      <c r="W5812" s="1" t="s">
        <v>160</v>
      </c>
      <c r="X5812" s="1" t="s">
        <v>1236</v>
      </c>
      <c r="Y5812" s="1" t="s">
        <v>161</v>
      </c>
      <c r="Z5812" s="3">
        <v>14451</v>
      </c>
      <c r="AA5812" s="4">
        <f t="shared" si="1752"/>
        <v>21063</v>
      </c>
      <c r="AB5812" s="4">
        <f t="shared" si="1756"/>
        <v>10814.0679256</v>
      </c>
      <c r="AC5812" s="4">
        <f t="shared" si="1757"/>
        <v>21063</v>
      </c>
      <c r="AD5812" s="4">
        <f t="shared" si="1753"/>
        <v>13074.8</v>
      </c>
      <c r="AE5812" s="3" t="s">
        <v>2777</v>
      </c>
      <c r="AF5812" s="3">
        <v>21063</v>
      </c>
      <c r="AG5812" s="4">
        <f>AI5812</f>
        <v>21063</v>
      </c>
      <c r="AH5812" s="4">
        <v>82467</v>
      </c>
      <c r="AI5812">
        <f t="shared" si="1749"/>
        <v>21063</v>
      </c>
      <c r="AJ5812" t="s">
        <v>2777</v>
      </c>
      <c r="AK5812" s="2">
        <v>29250.68</v>
      </c>
      <c r="AL5812" s="2">
        <f>AN5812</f>
        <v>29250.68</v>
      </c>
      <c r="AM5812" s="4">
        <v>82467</v>
      </c>
      <c r="AN5812">
        <f>INDEX($AJ$2:$AJ$6811,MATCH(AM5812,$A$2:$A$6811,0))</f>
        <v>29250.68</v>
      </c>
      <c r="AP5812">
        <v>783.32</v>
      </c>
      <c r="AQ5812">
        <v>783.32</v>
      </c>
      <c r="AR5812" s="4">
        <v>13</v>
      </c>
      <c r="AS5812" s="4">
        <v>4</v>
      </c>
      <c r="AT5812" s="4">
        <v>2012</v>
      </c>
      <c r="AU5812" s="4">
        <v>10</v>
      </c>
      <c r="AV5812" s="4">
        <v>4</v>
      </c>
      <c r="AW5812" s="4">
        <v>2012</v>
      </c>
      <c r="AX5812" t="str">
        <f t="shared" si="1750"/>
        <v>No Delay</v>
      </c>
      <c r="AY5812">
        <f t="shared" si="1751"/>
        <v>0</v>
      </c>
    </row>
    <row r="5813" spans="1:51" x14ac:dyDescent="0.2">
      <c r="A5813" s="3">
        <v>86466</v>
      </c>
      <c r="B5813" s="1" t="s">
        <v>463</v>
      </c>
      <c r="C5813" s="1" t="s">
        <v>73</v>
      </c>
      <c r="D5813" s="1" t="s">
        <v>130</v>
      </c>
      <c r="E5813" s="1" t="s">
        <v>101</v>
      </c>
      <c r="F5813" s="1" t="s">
        <v>101</v>
      </c>
      <c r="G5813" s="13" t="s">
        <v>2776</v>
      </c>
      <c r="H5813" s="12">
        <v>41012</v>
      </c>
      <c r="I5813" s="12" t="s">
        <v>1418</v>
      </c>
      <c r="J5813" s="12">
        <v>41009</v>
      </c>
      <c r="K5813" s="4">
        <v>3852</v>
      </c>
      <c r="L5813" s="1" t="s">
        <v>146</v>
      </c>
      <c r="M5813" s="1" t="s">
        <v>132</v>
      </c>
      <c r="N5813" s="1" t="s">
        <v>196</v>
      </c>
      <c r="O5813" s="1" t="s">
        <v>93</v>
      </c>
      <c r="P5813">
        <v>60</v>
      </c>
      <c r="Q5813">
        <v>71030</v>
      </c>
      <c r="R5813">
        <v>382141.4</v>
      </c>
      <c r="S5813">
        <v>5.38</v>
      </c>
      <c r="T5813">
        <v>0.09</v>
      </c>
      <c r="U5813">
        <f t="shared" si="1747"/>
        <v>382141.39999999997</v>
      </c>
      <c r="V5813">
        <f t="shared" si="1748"/>
        <v>4261800</v>
      </c>
      <c r="W5813" s="1" t="s">
        <v>197</v>
      </c>
      <c r="X5813" s="1" t="s">
        <v>1236</v>
      </c>
      <c r="Y5813" s="1" t="s">
        <v>3082</v>
      </c>
      <c r="Z5813" s="3">
        <v>13821</v>
      </c>
      <c r="AA5813" s="4">
        <f t="shared" si="1752"/>
        <v>21063</v>
      </c>
      <c r="AB5813" s="4">
        <f t="shared" si="1756"/>
        <v>10040.12644</v>
      </c>
      <c r="AC5813" s="4">
        <f t="shared" si="1757"/>
        <v>21063</v>
      </c>
      <c r="AD5813" s="4">
        <f t="shared" si="1753"/>
        <v>12365.6</v>
      </c>
      <c r="AE5813" s="3" t="s">
        <v>2777</v>
      </c>
      <c r="AF5813" s="3">
        <v>21063</v>
      </c>
      <c r="AG5813" s="4">
        <f>AI5813</f>
        <v>21063</v>
      </c>
      <c r="AH5813" s="4">
        <v>82467</v>
      </c>
      <c r="AI5813">
        <f t="shared" si="1749"/>
        <v>21063</v>
      </c>
      <c r="AJ5813" t="s">
        <v>2777</v>
      </c>
      <c r="AK5813" s="2">
        <v>29250.68</v>
      </c>
      <c r="AL5813" s="2">
        <f>AN5813</f>
        <v>29250.68</v>
      </c>
      <c r="AM5813" s="4">
        <v>82467</v>
      </c>
      <c r="AN5813">
        <f>INDEX($AJ$2:$AJ$6811,MATCH(AM5813,$A$2:$A$6811,0))</f>
        <v>29250.68</v>
      </c>
      <c r="AP5813">
        <v>630.53</v>
      </c>
      <c r="AQ5813">
        <v>630.53</v>
      </c>
      <c r="AR5813" s="4">
        <v>13</v>
      </c>
      <c r="AS5813" s="4">
        <v>4</v>
      </c>
      <c r="AT5813" s="4">
        <v>2012</v>
      </c>
      <c r="AU5813" s="4">
        <v>10</v>
      </c>
      <c r="AV5813" s="4">
        <v>4</v>
      </c>
      <c r="AW5813" s="4">
        <v>2012</v>
      </c>
      <c r="AX5813" t="str">
        <f t="shared" si="1750"/>
        <v>No Delay</v>
      </c>
      <c r="AY5813">
        <f t="shared" si="1751"/>
        <v>0</v>
      </c>
    </row>
    <row r="5814" spans="1:51" x14ac:dyDescent="0.2">
      <c r="A5814" s="3">
        <v>82467</v>
      </c>
      <c r="B5814" s="1" t="s">
        <v>463</v>
      </c>
      <c r="C5814" s="1" t="s">
        <v>73</v>
      </c>
      <c r="D5814" s="1" t="s">
        <v>130</v>
      </c>
      <c r="E5814" s="1" t="s">
        <v>101</v>
      </c>
      <c r="F5814" s="1" t="s">
        <v>101</v>
      </c>
      <c r="G5814" s="13" t="s">
        <v>2776</v>
      </c>
      <c r="H5814" s="12">
        <v>41012</v>
      </c>
      <c r="I5814" s="12" t="s">
        <v>1418</v>
      </c>
      <c r="J5814" s="12">
        <v>41009</v>
      </c>
      <c r="K5814" s="4">
        <v>3845</v>
      </c>
      <c r="L5814" s="1" t="s">
        <v>146</v>
      </c>
      <c r="M5814" s="1" t="s">
        <v>132</v>
      </c>
      <c r="N5814" s="1" t="s">
        <v>275</v>
      </c>
      <c r="O5814" s="1" t="s">
        <v>93</v>
      </c>
      <c r="P5814">
        <v>60</v>
      </c>
      <c r="Q5814">
        <v>3345</v>
      </c>
      <c r="R5814">
        <v>26760</v>
      </c>
      <c r="S5814">
        <v>8</v>
      </c>
      <c r="T5814">
        <v>0.13</v>
      </c>
      <c r="U5814">
        <f t="shared" si="1747"/>
        <v>26760</v>
      </c>
      <c r="V5814">
        <f t="shared" si="1748"/>
        <v>200700</v>
      </c>
      <c r="W5814" s="1" t="s">
        <v>861</v>
      </c>
      <c r="X5814" s="1" t="s">
        <v>1236</v>
      </c>
      <c r="Y5814" s="1" t="s">
        <v>156</v>
      </c>
      <c r="Z5814" s="3">
        <v>14969</v>
      </c>
      <c r="AA5814" s="4">
        <f t="shared" si="1752"/>
        <v>21063</v>
      </c>
      <c r="AB5814" s="4">
        <f t="shared" si="1756"/>
        <v>2611.8465969999997</v>
      </c>
      <c r="AC5814" s="4">
        <f t="shared" si="1757"/>
        <v>21063</v>
      </c>
      <c r="AD5814" s="4">
        <f t="shared" si="1753"/>
        <v>9314.3106525000003</v>
      </c>
      <c r="AE5814" s="4">
        <v>21063</v>
      </c>
      <c r="AF5814" s="4">
        <v>21063</v>
      </c>
      <c r="AG5814" s="4">
        <f>AE5814</f>
        <v>21063</v>
      </c>
      <c r="AI5814" t="e">
        <f t="shared" si="1749"/>
        <v>#N/A</v>
      </c>
      <c r="AJ5814">
        <v>29250.68</v>
      </c>
      <c r="AK5814" s="2">
        <v>29250.68</v>
      </c>
      <c r="AL5814" s="2">
        <f>AJ5814</f>
        <v>29250.68</v>
      </c>
      <c r="AM5814" s="4"/>
      <c r="AN5814" t="e">
        <f>VLOOKUP([1]!Tabelle13[[#This Row],[Vlookup this ID for freight costs]],$AL$2:$AL$6811,2,FALSE)</f>
        <v>#REF!</v>
      </c>
      <c r="AP5814">
        <v>44.15</v>
      </c>
      <c r="AQ5814">
        <v>44.15</v>
      </c>
      <c r="AR5814" s="4">
        <v>13</v>
      </c>
      <c r="AS5814" s="4">
        <v>4</v>
      </c>
      <c r="AT5814" s="4">
        <v>2012</v>
      </c>
      <c r="AU5814" s="4">
        <v>10</v>
      </c>
      <c r="AV5814" s="4">
        <v>4</v>
      </c>
      <c r="AW5814" s="4">
        <v>2012</v>
      </c>
      <c r="AX5814" t="str">
        <f t="shared" si="1750"/>
        <v>No Delay</v>
      </c>
      <c r="AY5814">
        <f t="shared" si="1751"/>
        <v>0</v>
      </c>
    </row>
    <row r="5815" spans="1:51" x14ac:dyDescent="0.2">
      <c r="A5815" s="3">
        <v>85248</v>
      </c>
      <c r="B5815" s="1" t="s">
        <v>463</v>
      </c>
      <c r="C5815" s="1" t="s">
        <v>73</v>
      </c>
      <c r="D5815" s="1" t="s">
        <v>130</v>
      </c>
      <c r="E5815" s="1" t="s">
        <v>101</v>
      </c>
      <c r="F5815" s="1" t="s">
        <v>101</v>
      </c>
      <c r="G5815" s="13" t="s">
        <v>2776</v>
      </c>
      <c r="H5815" s="12">
        <v>41012</v>
      </c>
      <c r="I5815" s="12" t="s">
        <v>1418</v>
      </c>
      <c r="J5815" s="12">
        <v>41009</v>
      </c>
      <c r="K5815" s="4">
        <v>3848</v>
      </c>
      <c r="L5815" s="1" t="s">
        <v>146</v>
      </c>
      <c r="M5815" s="1" t="s">
        <v>132</v>
      </c>
      <c r="N5815" s="1" t="s">
        <v>206</v>
      </c>
      <c r="O5815" s="1" t="s">
        <v>93</v>
      </c>
      <c r="P5815">
        <v>60</v>
      </c>
      <c r="Q5815">
        <v>7150</v>
      </c>
      <c r="R5815">
        <v>21092.5</v>
      </c>
      <c r="S5815">
        <v>2.95</v>
      </c>
      <c r="T5815">
        <v>0.05</v>
      </c>
      <c r="U5815">
        <f t="shared" si="1747"/>
        <v>21092.5</v>
      </c>
      <c r="V5815">
        <f t="shared" si="1748"/>
        <v>429000</v>
      </c>
      <c r="W5815" s="1" t="s">
        <v>197</v>
      </c>
      <c r="X5815" s="1" t="s">
        <v>1236</v>
      </c>
      <c r="Y5815" s="1" t="s">
        <v>3082</v>
      </c>
      <c r="Z5815" s="3">
        <v>13821</v>
      </c>
      <c r="AA5815" s="4">
        <f t="shared" si="1752"/>
        <v>21063</v>
      </c>
      <c r="AB5815" s="4">
        <f t="shared" si="1756"/>
        <v>3029.436976</v>
      </c>
      <c r="AC5815" s="4">
        <f t="shared" si="1757"/>
        <v>21063</v>
      </c>
      <c r="AD5815" s="4">
        <f t="shared" si="1753"/>
        <v>12402</v>
      </c>
      <c r="AE5815" s="3" t="s">
        <v>2777</v>
      </c>
      <c r="AF5815" s="3">
        <v>21063</v>
      </c>
      <c r="AG5815" s="4">
        <f>AI5815</f>
        <v>21063</v>
      </c>
      <c r="AH5815" s="4">
        <v>82467</v>
      </c>
      <c r="AI5815">
        <f t="shared" si="1749"/>
        <v>21063</v>
      </c>
      <c r="AJ5815" t="s">
        <v>2777</v>
      </c>
      <c r="AK5815" s="2">
        <v>29250.68</v>
      </c>
      <c r="AL5815" s="2">
        <f>AN5815</f>
        <v>29250.68</v>
      </c>
      <c r="AM5815" s="4">
        <v>82467</v>
      </c>
      <c r="AN5815">
        <f>INDEX($AJ$2:$AJ$6811,MATCH(AM5815,$A$2:$A$6811,0))</f>
        <v>29250.68</v>
      </c>
      <c r="AP5815">
        <v>34.799999999999997</v>
      </c>
      <c r="AQ5815">
        <v>34.799999999999997</v>
      </c>
      <c r="AR5815" s="4">
        <v>13</v>
      </c>
      <c r="AS5815" s="4">
        <v>4</v>
      </c>
      <c r="AT5815" s="4">
        <v>2012</v>
      </c>
      <c r="AU5815" s="4">
        <v>10</v>
      </c>
      <c r="AV5815" s="4">
        <v>4</v>
      </c>
      <c r="AW5815" s="4">
        <v>2012</v>
      </c>
      <c r="AX5815" t="str">
        <f t="shared" si="1750"/>
        <v>No Delay</v>
      </c>
      <c r="AY5815">
        <f t="shared" si="1751"/>
        <v>0</v>
      </c>
    </row>
    <row r="5816" spans="1:51" x14ac:dyDescent="0.2">
      <c r="A5816" s="3">
        <v>86464</v>
      </c>
      <c r="B5816" s="1" t="s">
        <v>463</v>
      </c>
      <c r="C5816" s="1" t="s">
        <v>73</v>
      </c>
      <c r="D5816" s="1" t="s">
        <v>130</v>
      </c>
      <c r="E5816" s="1" t="s">
        <v>101</v>
      </c>
      <c r="F5816" s="1" t="s">
        <v>101</v>
      </c>
      <c r="G5816" s="13" t="s">
        <v>2776</v>
      </c>
      <c r="H5816" s="12">
        <v>41012</v>
      </c>
      <c r="I5816" s="12" t="s">
        <v>1418</v>
      </c>
      <c r="J5816" s="12">
        <v>41009</v>
      </c>
      <c r="K5816" s="4">
        <v>3850</v>
      </c>
      <c r="L5816" s="1" t="s">
        <v>146</v>
      </c>
      <c r="M5816" s="1" t="s">
        <v>132</v>
      </c>
      <c r="N5816" s="1" t="s">
        <v>167</v>
      </c>
      <c r="O5816" s="1" t="s">
        <v>93</v>
      </c>
      <c r="P5816">
        <v>30</v>
      </c>
      <c r="Q5816">
        <v>17422</v>
      </c>
      <c r="R5816">
        <v>71778.64</v>
      </c>
      <c r="S5816">
        <v>4.12</v>
      </c>
      <c r="T5816">
        <v>0.14000000000000001</v>
      </c>
      <c r="U5816">
        <f t="shared" si="1747"/>
        <v>71778.64</v>
      </c>
      <c r="V5816">
        <f t="shared" si="1748"/>
        <v>522660</v>
      </c>
      <c r="W5816" s="1" t="s">
        <v>197</v>
      </c>
      <c r="X5816" s="1" t="s">
        <v>1236</v>
      </c>
      <c r="Y5816" s="1" t="s">
        <v>3082</v>
      </c>
      <c r="Z5816" s="3">
        <v>13821</v>
      </c>
      <c r="AA5816" s="4">
        <f t="shared" si="1752"/>
        <v>21063</v>
      </c>
      <c r="AB5816" s="4">
        <f t="shared" si="1756"/>
        <v>4156.7663775999999</v>
      </c>
      <c r="AC5816" s="4">
        <f t="shared" si="1757"/>
        <v>21063</v>
      </c>
      <c r="AD5816" s="4">
        <f t="shared" si="1753"/>
        <v>12094.166666666666</v>
      </c>
      <c r="AE5816" s="3" t="s">
        <v>2777</v>
      </c>
      <c r="AF5816" s="3">
        <v>21063</v>
      </c>
      <c r="AG5816" s="4">
        <f>AI5816</f>
        <v>21063</v>
      </c>
      <c r="AH5816" s="4">
        <v>82467</v>
      </c>
      <c r="AI5816">
        <f t="shared" si="1749"/>
        <v>21063</v>
      </c>
      <c r="AJ5816" t="s">
        <v>2777</v>
      </c>
      <c r="AK5816" s="2">
        <v>29250.68</v>
      </c>
      <c r="AL5816" s="2">
        <f>AN5816</f>
        <v>29250.68</v>
      </c>
      <c r="AM5816" s="4">
        <v>82467</v>
      </c>
      <c r="AN5816">
        <f>INDEX($AJ$2:$AJ$6811,MATCH(AM5816,$A$2:$A$6811,0))</f>
        <v>29250.68</v>
      </c>
      <c r="AP5816">
        <v>118.43</v>
      </c>
      <c r="AQ5816">
        <v>118.43</v>
      </c>
      <c r="AR5816" s="4">
        <v>13</v>
      </c>
      <c r="AS5816" s="4">
        <v>4</v>
      </c>
      <c r="AT5816" s="4">
        <v>2012</v>
      </c>
      <c r="AU5816" s="4">
        <v>10</v>
      </c>
      <c r="AV5816" s="4">
        <v>4</v>
      </c>
      <c r="AW5816" s="4">
        <v>2012</v>
      </c>
      <c r="AX5816" t="str">
        <f t="shared" si="1750"/>
        <v>No Delay</v>
      </c>
      <c r="AY5816">
        <f t="shared" si="1751"/>
        <v>0</v>
      </c>
    </row>
    <row r="5817" spans="1:51" x14ac:dyDescent="0.2">
      <c r="A5817" s="3">
        <v>86465</v>
      </c>
      <c r="B5817" s="1" t="s">
        <v>463</v>
      </c>
      <c r="C5817" s="1" t="s">
        <v>73</v>
      </c>
      <c r="D5817" s="1" t="s">
        <v>130</v>
      </c>
      <c r="E5817" s="1" t="s">
        <v>101</v>
      </c>
      <c r="F5817" s="1" t="s">
        <v>101</v>
      </c>
      <c r="G5817" s="13" t="s">
        <v>2776</v>
      </c>
      <c r="H5817" s="12">
        <v>41012</v>
      </c>
      <c r="I5817" s="12" t="s">
        <v>1418</v>
      </c>
      <c r="J5817" s="12">
        <v>41009</v>
      </c>
      <c r="K5817" s="4">
        <v>3851</v>
      </c>
      <c r="L5817" s="1" t="s">
        <v>146</v>
      </c>
      <c r="M5817" s="1" t="s">
        <v>132</v>
      </c>
      <c r="N5817" s="1" t="s">
        <v>154</v>
      </c>
      <c r="O5817" s="1" t="s">
        <v>93</v>
      </c>
      <c r="P5817">
        <v>60</v>
      </c>
      <c r="Q5817">
        <v>11574</v>
      </c>
      <c r="R5817">
        <v>127314</v>
      </c>
      <c r="S5817">
        <v>11</v>
      </c>
      <c r="T5817">
        <v>0.18</v>
      </c>
      <c r="U5817">
        <f t="shared" si="1747"/>
        <v>127314</v>
      </c>
      <c r="V5817">
        <f t="shared" si="1748"/>
        <v>694440</v>
      </c>
      <c r="W5817" s="1" t="s">
        <v>155</v>
      </c>
      <c r="X5817" s="1" t="s">
        <v>1236</v>
      </c>
      <c r="Y5817" s="1" t="s">
        <v>156</v>
      </c>
      <c r="Z5817" s="3">
        <v>14969</v>
      </c>
      <c r="AA5817" s="4">
        <f t="shared" si="1752"/>
        <v>21063</v>
      </c>
      <c r="AB5817" s="4">
        <f t="shared" si="1756"/>
        <v>3514.9612432000004</v>
      </c>
      <c r="AC5817" s="4">
        <f t="shared" si="1757"/>
        <v>21063</v>
      </c>
      <c r="AD5817" s="4">
        <f t="shared" si="1753"/>
        <v>11487.166666666666</v>
      </c>
      <c r="AE5817" s="3" t="s">
        <v>2777</v>
      </c>
      <c r="AF5817" s="3">
        <v>21063</v>
      </c>
      <c r="AG5817" s="4">
        <f>AI5817</f>
        <v>21063</v>
      </c>
      <c r="AH5817" s="4">
        <v>82467</v>
      </c>
      <c r="AI5817">
        <f t="shared" si="1749"/>
        <v>21063</v>
      </c>
      <c r="AJ5817" t="s">
        <v>2777</v>
      </c>
      <c r="AK5817" s="2">
        <v>29250.68</v>
      </c>
      <c r="AL5817" s="2">
        <f>AN5817</f>
        <v>29250.68</v>
      </c>
      <c r="AM5817" s="4">
        <v>82467</v>
      </c>
      <c r="AN5817">
        <f>INDEX($AJ$2:$AJ$6811,MATCH(AM5817,$A$2:$A$6811,0))</f>
        <v>29250.68</v>
      </c>
      <c r="AP5817">
        <v>210.07</v>
      </c>
      <c r="AQ5817">
        <v>210.07</v>
      </c>
      <c r="AR5817" s="4">
        <v>13</v>
      </c>
      <c r="AS5817" s="4">
        <v>4</v>
      </c>
      <c r="AT5817" s="4">
        <v>2012</v>
      </c>
      <c r="AU5817" s="4">
        <v>10</v>
      </c>
      <c r="AV5817" s="4">
        <v>4</v>
      </c>
      <c r="AW5817" s="4">
        <v>2012</v>
      </c>
      <c r="AX5817" t="str">
        <f t="shared" si="1750"/>
        <v>No Delay</v>
      </c>
      <c r="AY5817">
        <f t="shared" si="1751"/>
        <v>0</v>
      </c>
    </row>
    <row r="5818" spans="1:51" x14ac:dyDescent="0.2">
      <c r="A5818" s="3">
        <v>23939</v>
      </c>
      <c r="B5818" s="1" t="s">
        <v>168</v>
      </c>
      <c r="C5818" s="1" t="s">
        <v>150</v>
      </c>
      <c r="D5818" s="1" t="s">
        <v>100</v>
      </c>
      <c r="E5818" s="1" t="s">
        <v>253</v>
      </c>
      <c r="F5818" s="1" t="s">
        <v>253</v>
      </c>
      <c r="G5818" s="13" t="s">
        <v>1222</v>
      </c>
      <c r="H5818" s="12">
        <v>40855</v>
      </c>
      <c r="I5818" s="12" t="s">
        <v>1222</v>
      </c>
      <c r="J5818" s="12">
        <v>40855</v>
      </c>
      <c r="K5818" s="4">
        <v>3564</v>
      </c>
      <c r="L5818" s="1" t="s">
        <v>146</v>
      </c>
      <c r="M5818" s="1" t="s">
        <v>170</v>
      </c>
      <c r="N5818" s="1" t="s">
        <v>167</v>
      </c>
      <c r="O5818" s="1" t="s">
        <v>93</v>
      </c>
      <c r="P5818">
        <v>30</v>
      </c>
      <c r="Q5818">
        <v>249500</v>
      </c>
      <c r="R5818">
        <v>1125245</v>
      </c>
      <c r="S5818">
        <v>4.51</v>
      </c>
      <c r="T5818">
        <v>0.15</v>
      </c>
      <c r="U5818">
        <f t="shared" si="1747"/>
        <v>1125245</v>
      </c>
      <c r="V5818">
        <f t="shared" si="1748"/>
        <v>7485000</v>
      </c>
      <c r="W5818" s="1" t="s">
        <v>155</v>
      </c>
      <c r="X5818" s="1" t="s">
        <v>1236</v>
      </c>
      <c r="Y5818" s="1" t="s">
        <v>156</v>
      </c>
      <c r="Z5818" s="3">
        <v>8107</v>
      </c>
      <c r="AA5818" s="4">
        <f t="shared" si="1752"/>
        <v>21205</v>
      </c>
      <c r="AB5818" s="4">
        <f t="shared" si="1756"/>
        <v>29626.816306000001</v>
      </c>
      <c r="AC5818" s="4">
        <f t="shared" si="1757"/>
        <v>21205</v>
      </c>
      <c r="AD5818" s="4">
        <f t="shared" si="1753"/>
        <v>21205</v>
      </c>
      <c r="AE5818" s="4">
        <v>21205</v>
      </c>
      <c r="AF5818" s="4">
        <v>21205</v>
      </c>
      <c r="AG5818" s="4">
        <f>AE5818</f>
        <v>21205</v>
      </c>
      <c r="AI5818" t="e">
        <f t="shared" si="1749"/>
        <v>#N/A</v>
      </c>
      <c r="AJ5818">
        <v>25129.15</v>
      </c>
      <c r="AK5818" s="2">
        <v>25129.15</v>
      </c>
      <c r="AL5818" s="2">
        <f>AJ5818</f>
        <v>25129.15</v>
      </c>
      <c r="AM5818" s="4"/>
      <c r="AN5818" t="e">
        <f>VLOOKUP([1]!Tabelle13[[#This Row],[Vlookup this ID for freight costs]],$AL$2:$AL$6811,2,FALSE)</f>
        <v>#REF!</v>
      </c>
      <c r="AP5818">
        <v>1856.65</v>
      </c>
      <c r="AQ5818">
        <v>1856.65</v>
      </c>
      <c r="AR5818" s="4">
        <v>8</v>
      </c>
      <c r="AS5818" s="4">
        <v>11</v>
      </c>
      <c r="AT5818" s="4">
        <v>2011</v>
      </c>
      <c r="AU5818" s="4">
        <v>8</v>
      </c>
      <c r="AV5818" s="4">
        <v>11</v>
      </c>
      <c r="AW5818" s="4">
        <v>2011</v>
      </c>
      <c r="AX5818" t="str">
        <f t="shared" si="1750"/>
        <v>No Delay</v>
      </c>
      <c r="AY5818">
        <f t="shared" si="1751"/>
        <v>0</v>
      </c>
    </row>
    <row r="5819" spans="1:51" x14ac:dyDescent="0.2">
      <c r="A5819" s="3">
        <v>86453</v>
      </c>
      <c r="B5819" s="1" t="s">
        <v>140</v>
      </c>
      <c r="C5819" s="1" t="s">
        <v>99</v>
      </c>
      <c r="D5819" s="1" t="s">
        <v>130</v>
      </c>
      <c r="E5819" s="1" t="s">
        <v>101</v>
      </c>
      <c r="F5819" s="1" t="s">
        <v>101</v>
      </c>
      <c r="G5819" s="13" t="s">
        <v>807</v>
      </c>
      <c r="H5819" s="12">
        <v>40998</v>
      </c>
      <c r="I5819" s="12" t="s">
        <v>427</v>
      </c>
      <c r="J5819" s="12">
        <v>40953</v>
      </c>
      <c r="K5819" s="4">
        <v>3734</v>
      </c>
      <c r="L5819" s="1" t="s">
        <v>146</v>
      </c>
      <c r="M5819" s="1" t="s">
        <v>132</v>
      </c>
      <c r="N5819" s="1" t="s">
        <v>275</v>
      </c>
      <c r="O5819" s="1" t="s">
        <v>93</v>
      </c>
      <c r="P5819">
        <v>60</v>
      </c>
      <c r="Q5819">
        <v>233630</v>
      </c>
      <c r="R5819">
        <v>1929783.8</v>
      </c>
      <c r="S5819">
        <v>8.26</v>
      </c>
      <c r="T5819">
        <v>0.14000000000000001</v>
      </c>
      <c r="U5819">
        <f t="shared" si="1747"/>
        <v>1929783.8</v>
      </c>
      <c r="V5819">
        <f t="shared" si="1748"/>
        <v>14017800</v>
      </c>
      <c r="W5819" s="1" t="s">
        <v>155</v>
      </c>
      <c r="X5819" s="1" t="s">
        <v>1236</v>
      </c>
      <c r="Y5819" s="1" t="s">
        <v>156</v>
      </c>
      <c r="Z5819" s="3">
        <v>12500</v>
      </c>
      <c r="AA5819" s="4">
        <f t="shared" si="1752"/>
        <v>21394</v>
      </c>
      <c r="AB5819" s="4">
        <f t="shared" si="1756"/>
        <v>27885.118719999999</v>
      </c>
      <c r="AC5819" s="4">
        <f t="shared" si="1757"/>
        <v>21394</v>
      </c>
      <c r="AD5819" s="4">
        <f t="shared" si="1753"/>
        <v>21394</v>
      </c>
      <c r="AE5819" s="4">
        <v>21394</v>
      </c>
      <c r="AF5819" s="4">
        <v>21394</v>
      </c>
      <c r="AG5819" s="4">
        <f>AE5819</f>
        <v>21394</v>
      </c>
      <c r="AI5819" t="e">
        <f t="shared" si="1749"/>
        <v>#N/A</v>
      </c>
      <c r="AJ5819">
        <v>13590.64</v>
      </c>
      <c r="AK5819" s="2">
        <v>13590.64</v>
      </c>
      <c r="AL5819" s="2">
        <f>AJ5819</f>
        <v>13590.64</v>
      </c>
      <c r="AM5819" s="4"/>
      <c r="AN5819" t="e">
        <f>VLOOKUP([1]!Tabelle13[[#This Row],[Vlookup this ID for freight costs]],$AL$2:$AL$6811,2,FALSE)</f>
        <v>#REF!</v>
      </c>
      <c r="AP5819">
        <v>3184.14</v>
      </c>
      <c r="AQ5819">
        <v>3184.14</v>
      </c>
      <c r="AR5819" s="4">
        <v>30</v>
      </c>
      <c r="AS5819" s="4">
        <v>4</v>
      </c>
      <c r="AT5819" s="4">
        <v>2012</v>
      </c>
      <c r="AU5819" s="4">
        <v>14</v>
      </c>
      <c r="AV5819" s="4">
        <v>2</v>
      </c>
      <c r="AW5819" s="4">
        <v>2012</v>
      </c>
      <c r="AX5819" t="str">
        <f t="shared" si="1750"/>
        <v>No Delay</v>
      </c>
      <c r="AY5819">
        <f t="shared" si="1751"/>
        <v>0</v>
      </c>
    </row>
    <row r="5820" spans="1:51" x14ac:dyDescent="0.2">
      <c r="A5820" s="3">
        <v>84865</v>
      </c>
      <c r="B5820" s="1" t="s">
        <v>151</v>
      </c>
      <c r="C5820" s="1" t="s">
        <v>65</v>
      </c>
      <c r="D5820" s="1" t="s">
        <v>130</v>
      </c>
      <c r="E5820" s="1" t="s">
        <v>152</v>
      </c>
      <c r="F5820" s="1" t="s">
        <v>152</v>
      </c>
      <c r="G5820" s="13" t="s">
        <v>1016</v>
      </c>
      <c r="H5820" s="12">
        <v>41596</v>
      </c>
      <c r="I5820" s="12" t="s">
        <v>925</v>
      </c>
      <c r="J5820" s="12">
        <v>41571</v>
      </c>
      <c r="K5820" s="4">
        <v>4991</v>
      </c>
      <c r="L5820" s="1" t="s">
        <v>146</v>
      </c>
      <c r="M5820" s="1" t="s">
        <v>132</v>
      </c>
      <c r="N5820" s="1" t="s">
        <v>1524</v>
      </c>
      <c r="O5820" s="1" t="s">
        <v>93</v>
      </c>
      <c r="P5820">
        <v>30</v>
      </c>
      <c r="Q5820">
        <v>100000</v>
      </c>
      <c r="R5820">
        <v>1115000</v>
      </c>
      <c r="S5820">
        <v>11.15</v>
      </c>
      <c r="T5820">
        <v>0.37</v>
      </c>
      <c r="U5820">
        <f t="shared" si="1747"/>
        <v>1115000</v>
      </c>
      <c r="V5820">
        <f t="shared" si="1748"/>
        <v>3000000</v>
      </c>
      <c r="W5820" s="1" t="s">
        <v>160</v>
      </c>
      <c r="X5820" s="1" t="s">
        <v>1236</v>
      </c>
      <c r="Y5820" s="1" t="s">
        <v>161</v>
      </c>
      <c r="Z5820" s="3">
        <v>7348</v>
      </c>
      <c r="AA5820" s="4">
        <f t="shared" si="1752"/>
        <v>21510</v>
      </c>
      <c r="AB5820" s="4">
        <f t="shared" si="1756"/>
        <v>13219.520206000001</v>
      </c>
      <c r="AC5820" s="4">
        <f t="shared" si="1757"/>
        <v>21510</v>
      </c>
      <c r="AD5820" s="4">
        <f t="shared" si="1753"/>
        <v>10956.816105574468</v>
      </c>
      <c r="AE5820" s="3" t="s">
        <v>2778</v>
      </c>
      <c r="AF5820" s="3">
        <v>21510</v>
      </c>
      <c r="AG5820" s="4">
        <f>AI5820</f>
        <v>21510</v>
      </c>
      <c r="AH5820" s="4">
        <v>83730</v>
      </c>
      <c r="AI5820">
        <f t="shared" si="1749"/>
        <v>21510</v>
      </c>
      <c r="AJ5820" t="s">
        <v>2778</v>
      </c>
      <c r="AK5820" s="2">
        <v>20225.07</v>
      </c>
      <c r="AL5820" s="2">
        <f>AN5820</f>
        <v>20225.07</v>
      </c>
      <c r="AM5820" s="4">
        <v>83730</v>
      </c>
      <c r="AN5820">
        <f>INDEX($AJ$2:$AJ$6811,MATCH(AM5820,$A$2:$A$6811,0))</f>
        <v>20225.07</v>
      </c>
      <c r="AP5820">
        <v>1379.26</v>
      </c>
      <c r="AQ5820">
        <v>1379.26</v>
      </c>
      <c r="AR5820" s="4">
        <v>18</v>
      </c>
      <c r="AS5820" s="4">
        <v>11</v>
      </c>
      <c r="AT5820" s="4">
        <v>2013</v>
      </c>
      <c r="AU5820" s="4">
        <v>24</v>
      </c>
      <c r="AV5820" s="4">
        <v>10</v>
      </c>
      <c r="AW5820" s="4">
        <v>2013</v>
      </c>
      <c r="AX5820" t="str">
        <f t="shared" si="1750"/>
        <v>No Delay</v>
      </c>
      <c r="AY5820">
        <f t="shared" si="1751"/>
        <v>0</v>
      </c>
    </row>
    <row r="5821" spans="1:51" x14ac:dyDescent="0.2">
      <c r="A5821" s="3">
        <v>83730</v>
      </c>
      <c r="B5821" s="1" t="s">
        <v>151</v>
      </c>
      <c r="C5821" s="1" t="s">
        <v>65</v>
      </c>
      <c r="D5821" s="1" t="s">
        <v>130</v>
      </c>
      <c r="E5821" s="1" t="s">
        <v>152</v>
      </c>
      <c r="F5821" s="1" t="s">
        <v>152</v>
      </c>
      <c r="G5821" s="13" t="s">
        <v>1016</v>
      </c>
      <c r="H5821" s="12">
        <v>41596</v>
      </c>
      <c r="I5821" s="12" t="s">
        <v>925</v>
      </c>
      <c r="J5821" s="12">
        <v>41571</v>
      </c>
      <c r="K5821" s="4">
        <v>4989</v>
      </c>
      <c r="L5821" s="1" t="s">
        <v>146</v>
      </c>
      <c r="M5821" s="1" t="s">
        <v>132</v>
      </c>
      <c r="N5821" s="1" t="s">
        <v>1524</v>
      </c>
      <c r="O5821" s="1" t="s">
        <v>93</v>
      </c>
      <c r="P5821">
        <v>30</v>
      </c>
      <c r="Q5821">
        <v>70000</v>
      </c>
      <c r="R5821">
        <v>780500</v>
      </c>
      <c r="S5821">
        <v>11.15</v>
      </c>
      <c r="T5821">
        <v>0.37</v>
      </c>
      <c r="U5821">
        <f t="shared" si="1747"/>
        <v>780500</v>
      </c>
      <c r="V5821">
        <f t="shared" si="1748"/>
        <v>2100000</v>
      </c>
      <c r="W5821" s="1" t="s">
        <v>160</v>
      </c>
      <c r="X5821" s="1" t="s">
        <v>1236</v>
      </c>
      <c r="Y5821" s="1" t="s">
        <v>161</v>
      </c>
      <c r="Z5821" s="3">
        <v>7348</v>
      </c>
      <c r="AA5821" s="4">
        <f t="shared" si="1752"/>
        <v>21510</v>
      </c>
      <c r="AB5821" s="4">
        <f t="shared" si="1756"/>
        <v>9927.0862059999999</v>
      </c>
      <c r="AC5821" s="4">
        <f t="shared" si="1757"/>
        <v>21510</v>
      </c>
      <c r="AD5821" s="4">
        <f t="shared" si="1753"/>
        <v>6977</v>
      </c>
      <c r="AE5821" s="4">
        <v>21510</v>
      </c>
      <c r="AF5821" s="4">
        <v>21510</v>
      </c>
      <c r="AG5821" s="4">
        <f>AE5821</f>
        <v>21510</v>
      </c>
      <c r="AI5821" t="e">
        <f t="shared" si="1749"/>
        <v>#N/A</v>
      </c>
      <c r="AJ5821">
        <v>20225.07</v>
      </c>
      <c r="AK5821" s="2">
        <v>20225.07</v>
      </c>
      <c r="AL5821" s="2">
        <f>AJ5821</f>
        <v>20225.07</v>
      </c>
      <c r="AM5821" s="4"/>
      <c r="AN5821" t="e">
        <f>VLOOKUP([1]!Tabelle13[[#This Row],[Vlookup this ID for freight costs]],$AL$2:$AL$6811,2,FALSE)</f>
        <v>#REF!</v>
      </c>
      <c r="AP5821">
        <v>965.48</v>
      </c>
      <c r="AQ5821">
        <v>965.48</v>
      </c>
      <c r="AR5821" s="4">
        <v>18</v>
      </c>
      <c r="AS5821" s="4">
        <v>11</v>
      </c>
      <c r="AT5821" s="4">
        <v>2013</v>
      </c>
      <c r="AU5821" s="4">
        <v>24</v>
      </c>
      <c r="AV5821" s="4">
        <v>10</v>
      </c>
      <c r="AW5821" s="4">
        <v>2013</v>
      </c>
      <c r="AX5821" t="str">
        <f t="shared" si="1750"/>
        <v>No Delay</v>
      </c>
      <c r="AY5821">
        <f t="shared" si="1751"/>
        <v>0</v>
      </c>
    </row>
    <row r="5822" spans="1:51" x14ac:dyDescent="0.2">
      <c r="A5822" s="3">
        <v>83601</v>
      </c>
      <c r="B5822" s="1" t="s">
        <v>172</v>
      </c>
      <c r="C5822" s="1" t="s">
        <v>114</v>
      </c>
      <c r="D5822" s="1" t="s">
        <v>130</v>
      </c>
      <c r="E5822" s="1" t="s">
        <v>101</v>
      </c>
      <c r="F5822" s="1" t="s">
        <v>101</v>
      </c>
      <c r="G5822" s="13" t="s">
        <v>1439</v>
      </c>
      <c r="H5822" s="12">
        <v>41120</v>
      </c>
      <c r="I5822" s="12" t="s">
        <v>1439</v>
      </c>
      <c r="J5822" s="12">
        <v>41120</v>
      </c>
      <c r="K5822" s="4">
        <v>4072</v>
      </c>
      <c r="L5822" s="1" t="s">
        <v>146</v>
      </c>
      <c r="M5822" s="1" t="s">
        <v>132</v>
      </c>
      <c r="N5822" s="1" t="s">
        <v>292</v>
      </c>
      <c r="O5822" s="1" t="s">
        <v>93</v>
      </c>
      <c r="P5822">
        <v>30</v>
      </c>
      <c r="Q5822">
        <v>190000</v>
      </c>
      <c r="R5822">
        <v>2857600</v>
      </c>
      <c r="S5822">
        <v>15.04</v>
      </c>
      <c r="T5822">
        <v>0.5</v>
      </c>
      <c r="U5822">
        <f t="shared" si="1747"/>
        <v>2857600</v>
      </c>
      <c r="V5822">
        <f t="shared" si="1748"/>
        <v>5700000</v>
      </c>
      <c r="W5822" s="1" t="s">
        <v>160</v>
      </c>
      <c r="X5822" s="1" t="s">
        <v>1236</v>
      </c>
      <c r="Y5822" s="1" t="s">
        <v>161</v>
      </c>
      <c r="Z5822" s="3">
        <v>13722</v>
      </c>
      <c r="AA5822" s="4">
        <f t="shared" si="1752"/>
        <v>21534</v>
      </c>
      <c r="AB5822" s="4">
        <f t="shared" si="1756"/>
        <v>23096.822206000001</v>
      </c>
      <c r="AC5822" s="4">
        <f t="shared" si="1757"/>
        <v>21534</v>
      </c>
      <c r="AD5822" s="4">
        <f t="shared" si="1753"/>
        <v>12857.25</v>
      </c>
      <c r="AE5822" s="4">
        <v>21534</v>
      </c>
      <c r="AF5822" s="4">
        <v>21534</v>
      </c>
      <c r="AG5822" s="4">
        <f>AE5822</f>
        <v>21534</v>
      </c>
      <c r="AI5822" t="e">
        <f t="shared" si="1749"/>
        <v>#N/A</v>
      </c>
      <c r="AJ5822">
        <v>13914.56</v>
      </c>
      <c r="AK5822" s="2">
        <v>13914.56</v>
      </c>
      <c r="AL5822" s="2">
        <f>AJ5822</f>
        <v>13914.56</v>
      </c>
      <c r="AM5822" s="4"/>
      <c r="AN5822" t="e">
        <f>VLOOKUP([1]!Tabelle13[[#This Row],[Vlookup this ID for freight costs]],$AL$2:$AL$6811,2,FALSE)</f>
        <v>#REF!</v>
      </c>
      <c r="AP5822">
        <v>4006.36</v>
      </c>
      <c r="AQ5822">
        <v>4006.36</v>
      </c>
      <c r="AR5822" s="4">
        <v>30</v>
      </c>
      <c r="AS5822" s="4">
        <v>7</v>
      </c>
      <c r="AT5822" s="4">
        <v>2012</v>
      </c>
      <c r="AU5822" s="4">
        <v>30</v>
      </c>
      <c r="AV5822" s="4">
        <v>7</v>
      </c>
      <c r="AW5822" s="4">
        <v>2012</v>
      </c>
      <c r="AX5822" t="str">
        <f t="shared" si="1750"/>
        <v>No Delay</v>
      </c>
      <c r="AY5822">
        <f t="shared" si="1751"/>
        <v>0</v>
      </c>
    </row>
    <row r="5823" spans="1:51" x14ac:dyDescent="0.2">
      <c r="A5823" s="3">
        <v>82745</v>
      </c>
      <c r="B5823" s="1" t="s">
        <v>463</v>
      </c>
      <c r="C5823" s="1" t="s">
        <v>73</v>
      </c>
      <c r="D5823" s="1" t="s">
        <v>130</v>
      </c>
      <c r="E5823" s="1" t="s">
        <v>101</v>
      </c>
      <c r="F5823" s="1" t="s">
        <v>101</v>
      </c>
      <c r="G5823" s="13" t="s">
        <v>2779</v>
      </c>
      <c r="H5823" s="12">
        <v>42035</v>
      </c>
      <c r="I5823" s="12" t="s">
        <v>407</v>
      </c>
      <c r="J5823" s="12">
        <v>41950</v>
      </c>
      <c r="K5823" s="4">
        <v>6110</v>
      </c>
      <c r="L5823" s="1" t="s">
        <v>146</v>
      </c>
      <c r="M5823" s="1" t="s">
        <v>132</v>
      </c>
      <c r="N5823" s="1" t="s">
        <v>1524</v>
      </c>
      <c r="O5823" s="1" t="s">
        <v>93</v>
      </c>
      <c r="P5823">
        <v>30</v>
      </c>
      <c r="Q5823">
        <v>100167</v>
      </c>
      <c r="R5823">
        <v>1026711.75</v>
      </c>
      <c r="S5823">
        <v>10.25</v>
      </c>
      <c r="T5823">
        <v>0.34</v>
      </c>
      <c r="U5823">
        <f t="shared" si="1747"/>
        <v>1026711.75</v>
      </c>
      <c r="V5823">
        <f t="shared" si="1748"/>
        <v>3005010</v>
      </c>
      <c r="W5823" s="1" t="s">
        <v>160</v>
      </c>
      <c r="X5823" s="1" t="s">
        <v>1236</v>
      </c>
      <c r="Y5823" s="1" t="s">
        <v>161</v>
      </c>
      <c r="Z5823" s="3">
        <v>14451</v>
      </c>
      <c r="AA5823" s="4">
        <f t="shared" si="1752"/>
        <v>21570</v>
      </c>
      <c r="AB5823" s="4">
        <f t="shared" si="1756"/>
        <v>13237.848088600002</v>
      </c>
      <c r="AC5823" s="4">
        <f t="shared" si="1757"/>
        <v>21570</v>
      </c>
      <c r="AD5823" s="4">
        <f t="shared" si="1753"/>
        <v>21570</v>
      </c>
      <c r="AE5823" s="4">
        <v>21570</v>
      </c>
      <c r="AF5823" s="4">
        <v>21570</v>
      </c>
      <c r="AG5823" s="4">
        <f>AE5823</f>
        <v>21570</v>
      </c>
      <c r="AI5823" t="e">
        <f t="shared" si="1749"/>
        <v>#N/A</v>
      </c>
      <c r="AJ5823">
        <v>24309.72</v>
      </c>
      <c r="AK5823" s="2">
        <v>24309.72</v>
      </c>
      <c r="AL5823" s="2">
        <f>AJ5823</f>
        <v>24309.72</v>
      </c>
      <c r="AM5823" s="4"/>
      <c r="AN5823" t="e">
        <f>VLOOKUP([1]!Tabelle13[[#This Row],[Vlookup this ID for freight costs]],$AL$2:$AL$6811,2,FALSE)</f>
        <v>#REF!</v>
      </c>
      <c r="AP5823">
        <v>1055.46</v>
      </c>
      <c r="AQ5823">
        <v>1055.46</v>
      </c>
      <c r="AR5823" s="4">
        <v>31</v>
      </c>
      <c r="AS5823" s="4">
        <v>1</v>
      </c>
      <c r="AT5823" s="4">
        <v>2015</v>
      </c>
      <c r="AU5823" s="4">
        <v>7</v>
      </c>
      <c r="AV5823" s="4">
        <v>11</v>
      </c>
      <c r="AW5823" s="4">
        <v>2014</v>
      </c>
      <c r="AX5823" t="str">
        <f t="shared" si="1750"/>
        <v>No Delay</v>
      </c>
      <c r="AY5823">
        <f t="shared" si="1751"/>
        <v>0</v>
      </c>
    </row>
    <row r="5824" spans="1:51" x14ac:dyDescent="0.2">
      <c r="A5824" s="3">
        <v>82746</v>
      </c>
      <c r="B5824" s="1" t="s">
        <v>463</v>
      </c>
      <c r="C5824" s="1" t="s">
        <v>73</v>
      </c>
      <c r="D5824" s="1" t="s">
        <v>130</v>
      </c>
      <c r="E5824" s="1" t="s">
        <v>101</v>
      </c>
      <c r="F5824" s="1" t="s">
        <v>101</v>
      </c>
      <c r="G5824" s="13" t="s">
        <v>2779</v>
      </c>
      <c r="H5824" s="12">
        <v>42035</v>
      </c>
      <c r="I5824" s="12" t="s">
        <v>407</v>
      </c>
      <c r="J5824" s="12">
        <v>41950</v>
      </c>
      <c r="K5824" s="4">
        <v>6111</v>
      </c>
      <c r="L5824" s="1" t="s">
        <v>146</v>
      </c>
      <c r="M5824" s="1" t="s">
        <v>132</v>
      </c>
      <c r="N5824" s="1" t="s">
        <v>1524</v>
      </c>
      <c r="O5824" s="1" t="s">
        <v>93</v>
      </c>
      <c r="P5824">
        <v>30</v>
      </c>
      <c r="Q5824">
        <v>75013</v>
      </c>
      <c r="R5824">
        <v>768883.25</v>
      </c>
      <c r="S5824">
        <v>10.25</v>
      </c>
      <c r="T5824">
        <v>0.34</v>
      </c>
      <c r="U5824">
        <f t="shared" si="1747"/>
        <v>768883.25</v>
      </c>
      <c r="V5824">
        <f t="shared" si="1748"/>
        <v>2250390</v>
      </c>
      <c r="W5824" s="1" t="s">
        <v>2744</v>
      </c>
      <c r="X5824" s="1" t="s">
        <v>1236</v>
      </c>
      <c r="Y5824" s="1" t="s">
        <v>161</v>
      </c>
      <c r="Z5824" s="3">
        <v>14451</v>
      </c>
      <c r="AA5824" s="4">
        <f t="shared" si="1752"/>
        <v>21570</v>
      </c>
      <c r="AB5824" s="4">
        <f t="shared" si="1756"/>
        <v>10477.251927400001</v>
      </c>
      <c r="AC5824" s="4">
        <f t="shared" si="1757"/>
        <v>21570</v>
      </c>
      <c r="AD5824" s="4">
        <f t="shared" si="1753"/>
        <v>21570</v>
      </c>
      <c r="AE5824" s="3" t="s">
        <v>2780</v>
      </c>
      <c r="AF5824" s="3">
        <v>21570</v>
      </c>
      <c r="AG5824" s="4">
        <f>AI5824</f>
        <v>21570</v>
      </c>
      <c r="AH5824" s="4">
        <v>82745</v>
      </c>
      <c r="AI5824">
        <f t="shared" si="1749"/>
        <v>21570</v>
      </c>
      <c r="AJ5824" t="s">
        <v>2780</v>
      </c>
      <c r="AK5824" s="2">
        <v>24309.72</v>
      </c>
      <c r="AL5824" s="2">
        <f>AN5824</f>
        <v>24309.72</v>
      </c>
      <c r="AM5824" s="4">
        <v>82745</v>
      </c>
      <c r="AN5824">
        <f>INDEX($AJ$2:$AJ$6811,MATCH(AM5824,$A$2:$A$6811,0))</f>
        <v>24309.72</v>
      </c>
      <c r="AP5824">
        <v>790.41</v>
      </c>
      <c r="AQ5824">
        <v>790.41</v>
      </c>
      <c r="AR5824" s="4">
        <v>31</v>
      </c>
      <c r="AS5824" s="4">
        <v>1</v>
      </c>
      <c r="AT5824" s="4">
        <v>2015</v>
      </c>
      <c r="AU5824" s="4">
        <v>7</v>
      </c>
      <c r="AV5824" s="4">
        <v>11</v>
      </c>
      <c r="AW5824" s="4">
        <v>2014</v>
      </c>
      <c r="AX5824" t="str">
        <f t="shared" si="1750"/>
        <v>No Delay</v>
      </c>
      <c r="AY5824">
        <f t="shared" si="1751"/>
        <v>0</v>
      </c>
    </row>
    <row r="5825" spans="1:51" x14ac:dyDescent="0.2">
      <c r="A5825" s="3">
        <v>85539</v>
      </c>
      <c r="B5825" s="1" t="s">
        <v>463</v>
      </c>
      <c r="C5825" s="1" t="s">
        <v>73</v>
      </c>
      <c r="D5825" s="1" t="s">
        <v>130</v>
      </c>
      <c r="E5825" s="1" t="s">
        <v>101</v>
      </c>
      <c r="F5825" s="1" t="s">
        <v>101</v>
      </c>
      <c r="G5825" s="13" t="s">
        <v>2779</v>
      </c>
      <c r="H5825" s="12">
        <v>42035</v>
      </c>
      <c r="I5825" s="12" t="s">
        <v>407</v>
      </c>
      <c r="J5825" s="12">
        <v>41950</v>
      </c>
      <c r="K5825" s="4">
        <v>6112</v>
      </c>
      <c r="L5825" s="1" t="s">
        <v>146</v>
      </c>
      <c r="M5825" s="1" t="s">
        <v>132</v>
      </c>
      <c r="N5825" s="1" t="s">
        <v>1524</v>
      </c>
      <c r="O5825" s="1" t="s">
        <v>93</v>
      </c>
      <c r="P5825">
        <v>30</v>
      </c>
      <c r="Q5825">
        <v>6</v>
      </c>
      <c r="R5825">
        <v>0</v>
      </c>
      <c r="S5825">
        <v>0</v>
      </c>
      <c r="T5825">
        <v>0</v>
      </c>
      <c r="U5825">
        <f t="shared" si="1747"/>
        <v>0</v>
      </c>
      <c r="V5825">
        <f t="shared" si="1748"/>
        <v>180</v>
      </c>
      <c r="W5825" s="1" t="s">
        <v>2744</v>
      </c>
      <c r="X5825" s="1" t="s">
        <v>1236</v>
      </c>
      <c r="Y5825" s="1" t="s">
        <v>161</v>
      </c>
      <c r="Z5825" s="3">
        <v>14451</v>
      </c>
      <c r="AA5825" s="4">
        <f t="shared" si="1752"/>
        <v>21570</v>
      </c>
      <c r="AB5825" s="4">
        <f t="shared" si="1756"/>
        <v>2245.3986927999999</v>
      </c>
      <c r="AC5825" s="4">
        <f t="shared" si="1757"/>
        <v>21570</v>
      </c>
      <c r="AD5825" s="4">
        <f t="shared" si="1753"/>
        <v>2580.8497180991722</v>
      </c>
      <c r="AE5825" s="3" t="s">
        <v>2780</v>
      </c>
      <c r="AF5825" s="3">
        <v>21570</v>
      </c>
      <c r="AG5825" s="4">
        <f>AI5825</f>
        <v>21570</v>
      </c>
      <c r="AH5825" s="4">
        <v>82745</v>
      </c>
      <c r="AI5825">
        <f t="shared" si="1749"/>
        <v>21570</v>
      </c>
      <c r="AJ5825" t="s">
        <v>2780</v>
      </c>
      <c r="AK5825" s="2">
        <v>24309.72</v>
      </c>
      <c r="AL5825" s="2">
        <f>AN5825</f>
        <v>24309.72</v>
      </c>
      <c r="AM5825" s="4">
        <v>82745</v>
      </c>
      <c r="AN5825">
        <f>INDEX($AJ$2:$AJ$6811,MATCH(AM5825,$A$2:$A$6811,0))</f>
        <v>24309.72</v>
      </c>
      <c r="AP5825">
        <v>0</v>
      </c>
      <c r="AQ5825">
        <v>0</v>
      </c>
      <c r="AR5825" s="4">
        <v>31</v>
      </c>
      <c r="AS5825" s="4">
        <v>1</v>
      </c>
      <c r="AT5825" s="4">
        <v>2015</v>
      </c>
      <c r="AU5825" s="4">
        <v>7</v>
      </c>
      <c r="AV5825" s="4">
        <v>11</v>
      </c>
      <c r="AW5825" s="4">
        <v>2014</v>
      </c>
      <c r="AX5825" t="str">
        <f t="shared" si="1750"/>
        <v>No Delay</v>
      </c>
      <c r="AY5825">
        <f t="shared" si="1751"/>
        <v>0</v>
      </c>
    </row>
    <row r="5826" spans="1:51" x14ac:dyDescent="0.2">
      <c r="A5826" s="3">
        <v>83893</v>
      </c>
      <c r="B5826" s="1" t="s">
        <v>386</v>
      </c>
      <c r="C5826" s="1" t="s">
        <v>73</v>
      </c>
      <c r="D5826" s="1" t="s">
        <v>130</v>
      </c>
      <c r="E5826" s="1" t="s">
        <v>101</v>
      </c>
      <c r="F5826" s="1" t="s">
        <v>101</v>
      </c>
      <c r="G5826" s="13" t="s">
        <v>746</v>
      </c>
      <c r="H5826" s="12">
        <v>42124</v>
      </c>
      <c r="I5826" s="12" t="s">
        <v>2707</v>
      </c>
      <c r="J5826" s="12">
        <v>42081</v>
      </c>
      <c r="K5826" s="4">
        <v>6393</v>
      </c>
      <c r="L5826" s="1" t="s">
        <v>146</v>
      </c>
      <c r="M5826" s="1" t="s">
        <v>132</v>
      </c>
      <c r="N5826" s="1" t="s">
        <v>1524</v>
      </c>
      <c r="O5826" s="1" t="s">
        <v>93</v>
      </c>
      <c r="P5826">
        <v>30</v>
      </c>
      <c r="Q5826">
        <v>81589</v>
      </c>
      <c r="R5826">
        <v>783254.4</v>
      </c>
      <c r="S5826">
        <v>9.6</v>
      </c>
      <c r="T5826">
        <v>0.32</v>
      </c>
      <c r="U5826">
        <f t="shared" ref="U5826:U5889" si="1758">S5826*Q5826</f>
        <v>783254.4</v>
      </c>
      <c r="V5826">
        <f t="shared" ref="V5826:V5889" si="1759">Q5826*P5826</f>
        <v>2447670</v>
      </c>
      <c r="W5826" s="1" t="s">
        <v>861</v>
      </c>
      <c r="X5826" s="1" t="s">
        <v>1236</v>
      </c>
      <c r="Y5826" s="1" t="s">
        <v>156</v>
      </c>
      <c r="Z5826" s="3">
        <v>14969</v>
      </c>
      <c r="AA5826" s="4">
        <f t="shared" si="1752"/>
        <v>21668</v>
      </c>
      <c r="AB5826" s="4">
        <f t="shared" si="1756"/>
        <v>11198.9534602</v>
      </c>
      <c r="AC5826" s="4">
        <f t="shared" si="1757"/>
        <v>21668</v>
      </c>
      <c r="AD5826" s="4">
        <f t="shared" si="1753"/>
        <v>21668</v>
      </c>
      <c r="AE5826" s="4">
        <v>21668</v>
      </c>
      <c r="AF5826" s="4">
        <v>21668</v>
      </c>
      <c r="AG5826" s="4">
        <f>AE5826</f>
        <v>21668</v>
      </c>
      <c r="AI5826" t="e">
        <f t="shared" ref="AI5826:AI5889" si="1760">INDEX($AE$2:$AE$6811,MATCH(AH5826,$A$2:$A$6811,0))</f>
        <v>#N/A</v>
      </c>
      <c r="AJ5826">
        <v>23559.93</v>
      </c>
      <c r="AK5826" s="2">
        <v>23559.93</v>
      </c>
      <c r="AL5826" s="2">
        <f>AJ5826</f>
        <v>23559.93</v>
      </c>
      <c r="AM5826" s="4"/>
      <c r="AN5826" t="e">
        <f>VLOOKUP([1]!Tabelle13[[#This Row],[Vlookup this ID for freight costs]],$AL$2:$AL$6811,2,FALSE)</f>
        <v>#REF!</v>
      </c>
      <c r="AP5826">
        <v>921.89</v>
      </c>
      <c r="AQ5826">
        <v>921.89</v>
      </c>
      <c r="AR5826" s="4">
        <v>30</v>
      </c>
      <c r="AS5826" s="4">
        <v>4</v>
      </c>
      <c r="AT5826" s="4">
        <v>2015</v>
      </c>
      <c r="AU5826" s="4">
        <v>18</v>
      </c>
      <c r="AV5826" s="4">
        <v>4</v>
      </c>
      <c r="AW5826" s="4">
        <v>2015</v>
      </c>
      <c r="AX5826" t="str">
        <f t="shared" ref="AX5826:AX5889" si="1761">IF(DATE(AW5826,AV5826,AU5826)&lt;=DATE(AT5826,AS5826,AR5826),"No Delay","Delay")</f>
        <v>No Delay</v>
      </c>
      <c r="AY5826">
        <f t="shared" ref="AY5826:AY5889" si="1762">IF(_xlfn.DAYS(J5826,H5826)&gt;0, _xlfn.DAYS(J5826,H5826),0)</f>
        <v>0</v>
      </c>
    </row>
    <row r="5827" spans="1:51" x14ac:dyDescent="0.2">
      <c r="A5827" s="3">
        <v>84455</v>
      </c>
      <c r="B5827" s="1" t="s">
        <v>386</v>
      </c>
      <c r="C5827" s="1" t="s">
        <v>73</v>
      </c>
      <c r="D5827" s="1" t="s">
        <v>130</v>
      </c>
      <c r="E5827" s="1" t="s">
        <v>101</v>
      </c>
      <c r="F5827" s="1" t="s">
        <v>101</v>
      </c>
      <c r="G5827" s="13" t="s">
        <v>746</v>
      </c>
      <c r="H5827" s="12">
        <v>42124</v>
      </c>
      <c r="I5827" s="12" t="s">
        <v>2707</v>
      </c>
      <c r="J5827" s="12">
        <v>42081</v>
      </c>
      <c r="K5827" s="4">
        <v>6394</v>
      </c>
      <c r="L5827" s="1" t="s">
        <v>146</v>
      </c>
      <c r="M5827" s="1" t="s">
        <v>132</v>
      </c>
      <c r="N5827" s="1" t="s">
        <v>1524</v>
      </c>
      <c r="O5827" s="1" t="s">
        <v>93</v>
      </c>
      <c r="P5827">
        <v>30</v>
      </c>
      <c r="Q5827">
        <v>94661</v>
      </c>
      <c r="R5827">
        <v>908745.6</v>
      </c>
      <c r="S5827">
        <v>9.6</v>
      </c>
      <c r="T5827">
        <v>0.32</v>
      </c>
      <c r="U5827">
        <f t="shared" si="1758"/>
        <v>908745.6</v>
      </c>
      <c r="V5827">
        <f t="shared" si="1759"/>
        <v>2839830</v>
      </c>
      <c r="W5827" s="1" t="s">
        <v>160</v>
      </c>
      <c r="X5827" s="1" t="s">
        <v>1236</v>
      </c>
      <c r="Y5827" s="1" t="s">
        <v>161</v>
      </c>
      <c r="Z5827" s="3">
        <v>14451</v>
      </c>
      <c r="AA5827" s="4">
        <f t="shared" ref="AA5827:AA5890" si="1763">AF5827</f>
        <v>21668</v>
      </c>
      <c r="AB5827" s="4">
        <f t="shared" si="1756"/>
        <v>12633.576701800001</v>
      </c>
      <c r="AC5827" s="4">
        <f t="shared" si="1757"/>
        <v>21668</v>
      </c>
      <c r="AD5827" s="4">
        <f t="shared" si="1753"/>
        <v>21668</v>
      </c>
      <c r="AE5827" s="3" t="s">
        <v>2781</v>
      </c>
      <c r="AF5827" s="3">
        <v>21668</v>
      </c>
      <c r="AG5827" s="4">
        <f>AI5827</f>
        <v>21668</v>
      </c>
      <c r="AH5827" s="4">
        <v>83893</v>
      </c>
      <c r="AI5827">
        <f t="shared" si="1760"/>
        <v>21668</v>
      </c>
      <c r="AJ5827" t="s">
        <v>2781</v>
      </c>
      <c r="AK5827" s="2">
        <v>23559.93</v>
      </c>
      <c r="AL5827" s="2">
        <f>AN5827</f>
        <v>23559.93</v>
      </c>
      <c r="AM5827" s="4">
        <v>83893</v>
      </c>
      <c r="AN5827">
        <f>INDEX($AJ$2:$AJ$6811,MATCH(AM5827,$A$2:$A$6811,0))</f>
        <v>23559.93</v>
      </c>
      <c r="AP5827">
        <v>1069.5899999999999</v>
      </c>
      <c r="AQ5827">
        <v>1069.5899999999999</v>
      </c>
      <c r="AR5827" s="4">
        <v>30</v>
      </c>
      <c r="AS5827" s="4">
        <v>4</v>
      </c>
      <c r="AT5827" s="4">
        <v>2015</v>
      </c>
      <c r="AU5827" s="4">
        <v>18</v>
      </c>
      <c r="AV5827" s="4">
        <v>4</v>
      </c>
      <c r="AW5827" s="4">
        <v>2015</v>
      </c>
      <c r="AX5827" t="str">
        <f t="shared" si="1761"/>
        <v>No Delay</v>
      </c>
      <c r="AY5827">
        <f t="shared" si="1762"/>
        <v>0</v>
      </c>
    </row>
    <row r="5828" spans="1:51" x14ac:dyDescent="0.2">
      <c r="A5828" s="3">
        <v>28322</v>
      </c>
      <c r="B5828" s="1" t="s">
        <v>140</v>
      </c>
      <c r="C5828" s="1" t="s">
        <v>99</v>
      </c>
      <c r="D5828" s="1" t="s">
        <v>52</v>
      </c>
      <c r="E5828" s="1" t="s">
        <v>53</v>
      </c>
      <c r="F5828" s="1" t="s">
        <v>53</v>
      </c>
      <c r="G5828" s="13" t="s">
        <v>2782</v>
      </c>
      <c r="H5828" s="12">
        <v>41551</v>
      </c>
      <c r="I5828" s="12" t="s">
        <v>2782</v>
      </c>
      <c r="J5828" s="12">
        <v>41551</v>
      </c>
      <c r="K5828" s="4">
        <v>4968</v>
      </c>
      <c r="L5828" s="1" t="s">
        <v>146</v>
      </c>
      <c r="M5828" s="1" t="s">
        <v>672</v>
      </c>
      <c r="N5828" s="1" t="s">
        <v>154</v>
      </c>
      <c r="O5828" s="1" t="s">
        <v>93</v>
      </c>
      <c r="P5828">
        <v>60</v>
      </c>
      <c r="Q5828">
        <v>150000</v>
      </c>
      <c r="R5828">
        <v>1215000</v>
      </c>
      <c r="S5828">
        <v>8.1</v>
      </c>
      <c r="T5828">
        <v>0.13</v>
      </c>
      <c r="U5828">
        <f t="shared" si="1758"/>
        <v>1215000</v>
      </c>
      <c r="V5828">
        <f t="shared" si="1759"/>
        <v>9000000</v>
      </c>
      <c r="W5828" s="1" t="s">
        <v>204</v>
      </c>
      <c r="X5828" s="1" t="s">
        <v>1236</v>
      </c>
      <c r="Y5828" s="1" t="s">
        <v>205</v>
      </c>
      <c r="Z5828" s="3">
        <v>5055</v>
      </c>
      <c r="AA5828" s="4">
        <f t="shared" si="1763"/>
        <v>21674</v>
      </c>
      <c r="AB5828" s="4">
        <f t="shared" si="1756"/>
        <v>18706.910206</v>
      </c>
      <c r="AC5828" s="4">
        <f t="shared" si="1757"/>
        <v>21674</v>
      </c>
      <c r="AD5828" s="4">
        <f t="shared" ref="AD5828:AD5891" si="1764">AVERAGEIFS($AA$2:$AA$6811,$L$2:$L$6811,L5828,$V$2:$V$6811,"&gt;="&amp;(V5828-100), $V$2:$V$6811,"&lt;="&amp;(V5828+100),$AA$2:$AA$6811,"&gt;"&amp;1)</f>
        <v>24255.909090909092</v>
      </c>
      <c r="AE5828" s="4">
        <v>21674</v>
      </c>
      <c r="AF5828" s="4">
        <v>21674</v>
      </c>
      <c r="AG5828" s="4">
        <f>AE5828</f>
        <v>21674</v>
      </c>
      <c r="AI5828" t="e">
        <f t="shared" si="1760"/>
        <v>#N/A</v>
      </c>
      <c r="AJ5828">
        <v>90677.04</v>
      </c>
      <c r="AK5828" s="2">
        <v>90677.04</v>
      </c>
      <c r="AL5828" s="2">
        <f>AJ5828</f>
        <v>90677.04</v>
      </c>
      <c r="AM5828" s="4"/>
      <c r="AN5828" t="e">
        <f>VLOOKUP([1]!Tabelle13[[#This Row],[Vlookup this ID for freight costs]],$AL$2:$AL$6811,2,FALSE)</f>
        <v>#REF!</v>
      </c>
      <c r="AP5828">
        <v>1502.96</v>
      </c>
      <c r="AQ5828">
        <v>1502.96</v>
      </c>
      <c r="AR5828" s="4">
        <v>4</v>
      </c>
      <c r="AS5828" s="4">
        <v>10</v>
      </c>
      <c r="AT5828" s="4">
        <v>2013</v>
      </c>
      <c r="AU5828" s="4">
        <v>4</v>
      </c>
      <c r="AV5828" s="4">
        <v>10</v>
      </c>
      <c r="AW5828" s="4">
        <v>2013</v>
      </c>
      <c r="AX5828" t="str">
        <f t="shared" si="1761"/>
        <v>No Delay</v>
      </c>
      <c r="AY5828">
        <f t="shared" si="1762"/>
        <v>0</v>
      </c>
    </row>
    <row r="5829" spans="1:51" x14ac:dyDescent="0.2">
      <c r="A5829" s="3">
        <v>55017</v>
      </c>
      <c r="B5829" s="1" t="s">
        <v>140</v>
      </c>
      <c r="C5829" s="1" t="s">
        <v>99</v>
      </c>
      <c r="D5829" s="1" t="s">
        <v>52</v>
      </c>
      <c r="E5829" s="1" t="s">
        <v>253</v>
      </c>
      <c r="F5829" s="1" t="s">
        <v>253</v>
      </c>
      <c r="G5829" s="13" t="s">
        <v>525</v>
      </c>
      <c r="H5829" s="12">
        <v>41570</v>
      </c>
      <c r="I5829" s="12" t="s">
        <v>525</v>
      </c>
      <c r="J5829" s="12">
        <v>41570</v>
      </c>
      <c r="K5829" s="4">
        <v>4981</v>
      </c>
      <c r="L5829" s="1" t="s">
        <v>146</v>
      </c>
      <c r="M5829" s="1" t="s">
        <v>414</v>
      </c>
      <c r="N5829" s="1" t="s">
        <v>292</v>
      </c>
      <c r="O5829" s="1" t="s">
        <v>93</v>
      </c>
      <c r="P5829">
        <v>30</v>
      </c>
      <c r="Q5829">
        <v>163929</v>
      </c>
      <c r="R5829">
        <v>2047473.21</v>
      </c>
      <c r="S5829">
        <v>12.49</v>
      </c>
      <c r="T5829">
        <v>0.42</v>
      </c>
      <c r="U5829">
        <f t="shared" si="1758"/>
        <v>2047473.21</v>
      </c>
      <c r="V5829">
        <f t="shared" si="1759"/>
        <v>4917870</v>
      </c>
      <c r="W5829" s="1" t="s">
        <v>160</v>
      </c>
      <c r="X5829" s="1" t="s">
        <v>1236</v>
      </c>
      <c r="Y5829" s="1" t="s">
        <v>161</v>
      </c>
      <c r="Z5829" s="3">
        <v>5308</v>
      </c>
      <c r="AA5829" s="4">
        <f t="shared" si="1763"/>
        <v>21675</v>
      </c>
      <c r="AB5829" s="4">
        <f t="shared" si="1756"/>
        <v>20235.587312200001</v>
      </c>
      <c r="AC5829" s="4">
        <f t="shared" si="1757"/>
        <v>21675</v>
      </c>
      <c r="AD5829" s="4">
        <f t="shared" si="1764"/>
        <v>21675</v>
      </c>
      <c r="AE5829" s="4">
        <v>21675</v>
      </c>
      <c r="AF5829" s="4">
        <v>21675</v>
      </c>
      <c r="AG5829" s="4">
        <f>AE5829</f>
        <v>21675</v>
      </c>
      <c r="AI5829" t="e">
        <f t="shared" si="1760"/>
        <v>#N/A</v>
      </c>
      <c r="AJ5829">
        <v>20312.64</v>
      </c>
      <c r="AK5829" s="2">
        <v>20312.64</v>
      </c>
      <c r="AL5829" s="2">
        <f>AJ5829</f>
        <v>20312.64</v>
      </c>
      <c r="AM5829" s="4"/>
      <c r="AN5829" t="e">
        <f>VLOOKUP([1]!Tabelle13[[#This Row],[Vlookup this ID for freight costs]],$AL$2:$AL$6811,2,FALSE)</f>
        <v>#REF!</v>
      </c>
      <c r="AP5829">
        <v>2532.7199999999998</v>
      </c>
      <c r="AQ5829">
        <v>2532.7199999999998</v>
      </c>
      <c r="AR5829" s="4">
        <v>23</v>
      </c>
      <c r="AS5829" s="4">
        <v>10</v>
      </c>
      <c r="AT5829" s="4">
        <v>2013</v>
      </c>
      <c r="AU5829" s="4">
        <v>23</v>
      </c>
      <c r="AV5829" s="4">
        <v>10</v>
      </c>
      <c r="AW5829" s="4">
        <v>2013</v>
      </c>
      <c r="AX5829" t="str">
        <f t="shared" si="1761"/>
        <v>No Delay</v>
      </c>
      <c r="AY5829">
        <f t="shared" si="1762"/>
        <v>0</v>
      </c>
    </row>
    <row r="5830" spans="1:51" x14ac:dyDescent="0.2">
      <c r="A5830" s="3">
        <v>83903</v>
      </c>
      <c r="B5830" s="1" t="s">
        <v>175</v>
      </c>
      <c r="C5830" s="1" t="s">
        <v>165</v>
      </c>
      <c r="D5830" s="1" t="s">
        <v>130</v>
      </c>
      <c r="E5830" s="1" t="s">
        <v>101</v>
      </c>
      <c r="F5830" s="1" t="s">
        <v>101</v>
      </c>
      <c r="G5830" s="13" t="s">
        <v>680</v>
      </c>
      <c r="H5830" s="12">
        <v>42170</v>
      </c>
      <c r="I5830" s="12" t="s">
        <v>1331</v>
      </c>
      <c r="J5830" s="12">
        <v>42139</v>
      </c>
      <c r="K5830" s="4">
        <v>6554</v>
      </c>
      <c r="L5830" s="1" t="s">
        <v>146</v>
      </c>
      <c r="M5830" s="1" t="s">
        <v>132</v>
      </c>
      <c r="N5830" s="1" t="s">
        <v>434</v>
      </c>
      <c r="O5830" s="1" t="s">
        <v>93</v>
      </c>
      <c r="P5830">
        <v>60</v>
      </c>
      <c r="Q5830">
        <v>28524</v>
      </c>
      <c r="R5830">
        <v>112669.8</v>
      </c>
      <c r="S5830">
        <v>3.95</v>
      </c>
      <c r="T5830">
        <v>7.0000000000000007E-2</v>
      </c>
      <c r="U5830">
        <f t="shared" si="1758"/>
        <v>112669.8</v>
      </c>
      <c r="V5830">
        <f t="shared" si="1759"/>
        <v>1711440</v>
      </c>
      <c r="W5830" s="1" t="s">
        <v>160</v>
      </c>
      <c r="X5830" s="1" t="s">
        <v>1236</v>
      </c>
      <c r="Y5830" s="1" t="s">
        <v>161</v>
      </c>
      <c r="Z5830" s="3">
        <v>10896</v>
      </c>
      <c r="AA5830" s="4">
        <f t="shared" si="1763"/>
        <v>21710</v>
      </c>
      <c r="AB5830" s="4">
        <f t="shared" si="1756"/>
        <v>5375.1864532</v>
      </c>
      <c r="AC5830" s="4">
        <f t="shared" si="1757"/>
        <v>21710</v>
      </c>
      <c r="AD5830" s="4">
        <f t="shared" si="1764"/>
        <v>21710</v>
      </c>
      <c r="AE5830" s="3" t="s">
        <v>2783</v>
      </c>
      <c r="AF5830" s="3">
        <v>21710</v>
      </c>
      <c r="AG5830" s="4">
        <f>AI5830</f>
        <v>21710</v>
      </c>
      <c r="AH5830" s="4">
        <v>83326</v>
      </c>
      <c r="AI5830">
        <f t="shared" si="1760"/>
        <v>21710</v>
      </c>
      <c r="AJ5830" t="s">
        <v>2783</v>
      </c>
      <c r="AK5830" s="2">
        <v>18500.5</v>
      </c>
      <c r="AL5830" s="2">
        <f>AN5830</f>
        <v>18500.5</v>
      </c>
      <c r="AM5830" s="4">
        <v>83326</v>
      </c>
      <c r="AN5830">
        <f>INDEX($AJ$2:$AJ$6811,MATCH(AM5830,$A$2:$A$6811,0))</f>
        <v>18500.5</v>
      </c>
      <c r="AP5830">
        <v>132.61000000000001</v>
      </c>
      <c r="AQ5830">
        <v>132.61000000000001</v>
      </c>
      <c r="AR5830" s="4">
        <v>15</v>
      </c>
      <c r="AS5830" s="4">
        <v>6</v>
      </c>
      <c r="AT5830" s="4">
        <v>2015</v>
      </c>
      <c r="AU5830" s="4">
        <v>15</v>
      </c>
      <c r="AV5830" s="4">
        <v>5</v>
      </c>
      <c r="AW5830" s="4">
        <v>2015</v>
      </c>
      <c r="AX5830" t="str">
        <f t="shared" si="1761"/>
        <v>No Delay</v>
      </c>
      <c r="AY5830">
        <f t="shared" si="1762"/>
        <v>0</v>
      </c>
    </row>
    <row r="5831" spans="1:51" x14ac:dyDescent="0.2">
      <c r="A5831" s="3">
        <v>83905</v>
      </c>
      <c r="B5831" s="1" t="s">
        <v>175</v>
      </c>
      <c r="C5831" s="1" t="s">
        <v>165</v>
      </c>
      <c r="D5831" s="1" t="s">
        <v>130</v>
      </c>
      <c r="E5831" s="1" t="s">
        <v>101</v>
      </c>
      <c r="F5831" s="1" t="s">
        <v>101</v>
      </c>
      <c r="G5831" s="13" t="s">
        <v>680</v>
      </c>
      <c r="H5831" s="12">
        <v>42170</v>
      </c>
      <c r="I5831" s="12" t="s">
        <v>1331</v>
      </c>
      <c r="J5831" s="12">
        <v>42139</v>
      </c>
      <c r="K5831" s="4">
        <v>6555</v>
      </c>
      <c r="L5831" s="1" t="s">
        <v>146</v>
      </c>
      <c r="M5831" s="1" t="s">
        <v>132</v>
      </c>
      <c r="N5831" s="1" t="s">
        <v>238</v>
      </c>
      <c r="O5831" s="1" t="s">
        <v>93</v>
      </c>
      <c r="P5831">
        <v>30</v>
      </c>
      <c r="Q5831">
        <v>120742</v>
      </c>
      <c r="R5831">
        <v>554205.78</v>
      </c>
      <c r="S5831">
        <v>4.59</v>
      </c>
      <c r="T5831">
        <v>0.15</v>
      </c>
      <c r="U5831">
        <f t="shared" si="1758"/>
        <v>554205.78</v>
      </c>
      <c r="V5831">
        <f t="shared" si="1759"/>
        <v>3622260</v>
      </c>
      <c r="W5831" s="1" t="s">
        <v>1487</v>
      </c>
      <c r="X5831" s="1" t="s">
        <v>1236</v>
      </c>
      <c r="Y5831" s="1" t="s">
        <v>161</v>
      </c>
      <c r="Z5831" s="3">
        <v>10896</v>
      </c>
      <c r="AA5831" s="4">
        <f t="shared" si="1763"/>
        <v>21710</v>
      </c>
      <c r="AB5831" s="4">
        <f t="shared" si="1756"/>
        <v>15495.909073600002</v>
      </c>
      <c r="AC5831" s="4">
        <f t="shared" si="1757"/>
        <v>21710</v>
      </c>
      <c r="AD5831" s="4">
        <f t="shared" si="1764"/>
        <v>21710</v>
      </c>
      <c r="AE5831" s="3" t="s">
        <v>2783</v>
      </c>
      <c r="AF5831" s="3">
        <v>21710</v>
      </c>
      <c r="AG5831" s="4">
        <f>AI5831</f>
        <v>21710</v>
      </c>
      <c r="AH5831" s="4">
        <v>83326</v>
      </c>
      <c r="AI5831">
        <f t="shared" si="1760"/>
        <v>21710</v>
      </c>
      <c r="AJ5831" t="s">
        <v>2783</v>
      </c>
      <c r="AK5831" s="2">
        <v>18500.5</v>
      </c>
      <c r="AL5831" s="2">
        <f>AN5831</f>
        <v>18500.5</v>
      </c>
      <c r="AM5831" s="4">
        <v>83326</v>
      </c>
      <c r="AN5831">
        <f>INDEX($AJ$2:$AJ$6811,MATCH(AM5831,$A$2:$A$6811,0))</f>
        <v>18500.5</v>
      </c>
      <c r="AP5831">
        <v>652.29999999999995</v>
      </c>
      <c r="AQ5831">
        <v>652.29999999999995</v>
      </c>
      <c r="AR5831" s="4">
        <v>15</v>
      </c>
      <c r="AS5831" s="4">
        <v>6</v>
      </c>
      <c r="AT5831" s="4">
        <v>2015</v>
      </c>
      <c r="AU5831" s="4">
        <v>15</v>
      </c>
      <c r="AV5831" s="4">
        <v>5</v>
      </c>
      <c r="AW5831" s="4">
        <v>2015</v>
      </c>
      <c r="AX5831" t="str">
        <f t="shared" si="1761"/>
        <v>No Delay</v>
      </c>
      <c r="AY5831">
        <f t="shared" si="1762"/>
        <v>0</v>
      </c>
    </row>
    <row r="5832" spans="1:51" x14ac:dyDescent="0.2">
      <c r="A5832" s="3">
        <v>85587</v>
      </c>
      <c r="B5832" s="1" t="s">
        <v>175</v>
      </c>
      <c r="C5832" s="1" t="s">
        <v>165</v>
      </c>
      <c r="D5832" s="1" t="s">
        <v>130</v>
      </c>
      <c r="E5832" s="1" t="s">
        <v>101</v>
      </c>
      <c r="F5832" s="1" t="s">
        <v>101</v>
      </c>
      <c r="G5832" s="13" t="s">
        <v>680</v>
      </c>
      <c r="H5832" s="12">
        <v>42170</v>
      </c>
      <c r="I5832" s="12" t="s">
        <v>1331</v>
      </c>
      <c r="J5832" s="12">
        <v>42139</v>
      </c>
      <c r="K5832" s="4">
        <v>6559</v>
      </c>
      <c r="L5832" s="1" t="s">
        <v>146</v>
      </c>
      <c r="M5832" s="1" t="s">
        <v>132</v>
      </c>
      <c r="N5832" s="1" t="s">
        <v>265</v>
      </c>
      <c r="O5832" s="1" t="s">
        <v>93</v>
      </c>
      <c r="P5832">
        <v>60</v>
      </c>
      <c r="Q5832">
        <v>79258</v>
      </c>
      <c r="R5832">
        <v>172782.44</v>
      </c>
      <c r="S5832">
        <v>2.1800000000000002</v>
      </c>
      <c r="T5832">
        <v>0.04</v>
      </c>
      <c r="U5832">
        <f t="shared" si="1758"/>
        <v>172782.44</v>
      </c>
      <c r="V5832">
        <f t="shared" si="1759"/>
        <v>4755480</v>
      </c>
      <c r="W5832" s="1" t="s">
        <v>179</v>
      </c>
      <c r="X5832" s="1" t="s">
        <v>1236</v>
      </c>
      <c r="Y5832" s="1" t="s">
        <v>156</v>
      </c>
      <c r="Z5832" s="3">
        <v>11413</v>
      </c>
      <c r="AA5832" s="4">
        <f t="shared" si="1763"/>
        <v>21710</v>
      </c>
      <c r="AB5832" s="4">
        <f t="shared" si="1756"/>
        <v>10943.1313384</v>
      </c>
      <c r="AC5832" s="4">
        <f t="shared" si="1757"/>
        <v>21710</v>
      </c>
      <c r="AD5832" s="4">
        <f t="shared" si="1764"/>
        <v>21710</v>
      </c>
      <c r="AE5832" s="3" t="s">
        <v>2783</v>
      </c>
      <c r="AF5832" s="3">
        <v>21710</v>
      </c>
      <c r="AG5832" s="4">
        <f>AI5832</f>
        <v>21710</v>
      </c>
      <c r="AH5832" s="4">
        <v>83326</v>
      </c>
      <c r="AI5832">
        <f t="shared" si="1760"/>
        <v>21710</v>
      </c>
      <c r="AJ5832" t="s">
        <v>2783</v>
      </c>
      <c r="AK5832" s="2">
        <v>18500.5</v>
      </c>
      <c r="AL5832" s="2">
        <f>AN5832</f>
        <v>18500.5</v>
      </c>
      <c r="AM5832" s="4">
        <v>83326</v>
      </c>
      <c r="AN5832">
        <f>INDEX($AJ$2:$AJ$6811,MATCH(AM5832,$A$2:$A$6811,0))</f>
        <v>18500.5</v>
      </c>
      <c r="AP5832">
        <v>203.36</v>
      </c>
      <c r="AQ5832">
        <v>203.36</v>
      </c>
      <c r="AR5832" s="4">
        <v>15</v>
      </c>
      <c r="AS5832" s="4">
        <v>6</v>
      </c>
      <c r="AT5832" s="4">
        <v>2015</v>
      </c>
      <c r="AU5832" s="4">
        <v>15</v>
      </c>
      <c r="AV5832" s="4">
        <v>5</v>
      </c>
      <c r="AW5832" s="4">
        <v>2015</v>
      </c>
      <c r="AX5832" t="str">
        <f t="shared" si="1761"/>
        <v>No Delay</v>
      </c>
      <c r="AY5832">
        <f t="shared" si="1762"/>
        <v>0</v>
      </c>
    </row>
    <row r="5833" spans="1:51" x14ac:dyDescent="0.2">
      <c r="A5833" s="3">
        <v>83326</v>
      </c>
      <c r="B5833" s="1" t="s">
        <v>175</v>
      </c>
      <c r="C5833" s="1" t="s">
        <v>165</v>
      </c>
      <c r="D5833" s="1" t="s">
        <v>130</v>
      </c>
      <c r="E5833" s="1" t="s">
        <v>101</v>
      </c>
      <c r="F5833" s="1" t="s">
        <v>101</v>
      </c>
      <c r="G5833" s="13" t="s">
        <v>680</v>
      </c>
      <c r="H5833" s="12">
        <v>42170</v>
      </c>
      <c r="I5833" s="12" t="s">
        <v>1331</v>
      </c>
      <c r="J5833" s="12">
        <v>42139</v>
      </c>
      <c r="K5833" s="4">
        <v>6550</v>
      </c>
      <c r="L5833" s="1" t="s">
        <v>146</v>
      </c>
      <c r="M5833" s="1" t="s">
        <v>132</v>
      </c>
      <c r="N5833" s="1" t="s">
        <v>536</v>
      </c>
      <c r="O5833" s="1" t="s">
        <v>93</v>
      </c>
      <c r="P5833">
        <v>60</v>
      </c>
      <c r="Q5833">
        <v>7559</v>
      </c>
      <c r="R5833">
        <v>14513.28</v>
      </c>
      <c r="S5833">
        <v>1.92</v>
      </c>
      <c r="T5833">
        <v>0.03</v>
      </c>
      <c r="U5833">
        <f t="shared" si="1758"/>
        <v>14513.279999999999</v>
      </c>
      <c r="V5833">
        <f t="shared" si="1759"/>
        <v>453540</v>
      </c>
      <c r="W5833" s="1" t="s">
        <v>204</v>
      </c>
      <c r="X5833" s="1" t="s">
        <v>1236</v>
      </c>
      <c r="Y5833" s="1" t="s">
        <v>205</v>
      </c>
      <c r="Z5833" s="3">
        <v>11459</v>
      </c>
      <c r="AA5833" s="4">
        <f t="shared" si="1763"/>
        <v>21710</v>
      </c>
      <c r="AB5833" s="4">
        <f t="shared" si="1756"/>
        <v>3074.3238262</v>
      </c>
      <c r="AC5833" s="4">
        <f t="shared" si="1757"/>
        <v>21710</v>
      </c>
      <c r="AD5833" s="4">
        <f t="shared" si="1764"/>
        <v>21710</v>
      </c>
      <c r="AE5833" s="4">
        <v>21710</v>
      </c>
      <c r="AF5833" s="4">
        <v>21710</v>
      </c>
      <c r="AG5833" s="4">
        <f>AE5833</f>
        <v>21710</v>
      </c>
      <c r="AI5833" t="e">
        <f t="shared" si="1760"/>
        <v>#N/A</v>
      </c>
      <c r="AJ5833">
        <v>18500.5</v>
      </c>
      <c r="AK5833" s="2">
        <v>18500.5</v>
      </c>
      <c r="AL5833" s="2">
        <f>AJ5833</f>
        <v>18500.5</v>
      </c>
      <c r="AM5833" s="4"/>
      <c r="AN5833" t="e">
        <f>VLOOKUP([1]!Tabelle13[[#This Row],[Vlookup this ID for freight costs]],$AL$2:$AL$6811,2,FALSE)</f>
        <v>#REF!</v>
      </c>
      <c r="AP5833">
        <v>17.079999999999998</v>
      </c>
      <c r="AQ5833">
        <v>17.079999999999998</v>
      </c>
      <c r="AR5833" s="4">
        <v>15</v>
      </c>
      <c r="AS5833" s="4">
        <v>6</v>
      </c>
      <c r="AT5833" s="4">
        <v>2015</v>
      </c>
      <c r="AU5833" s="4">
        <v>15</v>
      </c>
      <c r="AV5833" s="4">
        <v>5</v>
      </c>
      <c r="AW5833" s="4">
        <v>2015</v>
      </c>
      <c r="AX5833" t="str">
        <f t="shared" si="1761"/>
        <v>No Delay</v>
      </c>
      <c r="AY5833">
        <f t="shared" si="1762"/>
        <v>0</v>
      </c>
    </row>
    <row r="5834" spans="1:51" x14ac:dyDescent="0.2">
      <c r="A5834" s="3">
        <v>84465</v>
      </c>
      <c r="B5834" s="1" t="s">
        <v>175</v>
      </c>
      <c r="C5834" s="1" t="s">
        <v>165</v>
      </c>
      <c r="D5834" s="1" t="s">
        <v>130</v>
      </c>
      <c r="E5834" s="1" t="s">
        <v>101</v>
      </c>
      <c r="F5834" s="1" t="s">
        <v>101</v>
      </c>
      <c r="G5834" s="13" t="s">
        <v>680</v>
      </c>
      <c r="H5834" s="12">
        <v>42170</v>
      </c>
      <c r="I5834" s="12" t="s">
        <v>1331</v>
      </c>
      <c r="J5834" s="12">
        <v>42139</v>
      </c>
      <c r="K5834" s="4">
        <v>6556</v>
      </c>
      <c r="L5834" s="1" t="s">
        <v>146</v>
      </c>
      <c r="M5834" s="1" t="s">
        <v>132</v>
      </c>
      <c r="N5834" s="1" t="s">
        <v>536</v>
      </c>
      <c r="O5834" s="1" t="s">
        <v>93</v>
      </c>
      <c r="P5834">
        <v>60</v>
      </c>
      <c r="Q5834">
        <v>8193</v>
      </c>
      <c r="R5834">
        <v>15730.56</v>
      </c>
      <c r="S5834">
        <v>1.92</v>
      </c>
      <c r="T5834">
        <v>0.03</v>
      </c>
      <c r="U5834">
        <f t="shared" si="1758"/>
        <v>15730.56</v>
      </c>
      <c r="V5834">
        <f t="shared" si="1759"/>
        <v>491580</v>
      </c>
      <c r="W5834" s="1" t="s">
        <v>1155</v>
      </c>
      <c r="X5834" s="1" t="s">
        <v>1236</v>
      </c>
      <c r="Y5834" s="1" t="s">
        <v>156</v>
      </c>
      <c r="Z5834" s="3">
        <v>11413</v>
      </c>
      <c r="AA5834" s="4">
        <f t="shared" si="1763"/>
        <v>21710</v>
      </c>
      <c r="AB5834" s="4">
        <f t="shared" si="1756"/>
        <v>3143.9039314000001</v>
      </c>
      <c r="AC5834" s="4">
        <f t="shared" si="1757"/>
        <v>21710</v>
      </c>
      <c r="AD5834" s="4">
        <f t="shared" si="1764"/>
        <v>21710</v>
      </c>
      <c r="AE5834" s="3" t="s">
        <v>2783</v>
      </c>
      <c r="AF5834" s="3">
        <v>21710</v>
      </c>
      <c r="AG5834" s="4">
        <f>AI5834</f>
        <v>21710</v>
      </c>
      <c r="AH5834" s="4">
        <v>83326</v>
      </c>
      <c r="AI5834">
        <f t="shared" si="1760"/>
        <v>21710</v>
      </c>
      <c r="AJ5834" t="s">
        <v>2783</v>
      </c>
      <c r="AK5834" s="2">
        <v>18500.5</v>
      </c>
      <c r="AL5834" s="2">
        <f>AN5834</f>
        <v>18500.5</v>
      </c>
      <c r="AM5834" s="4">
        <v>83326</v>
      </c>
      <c r="AN5834">
        <f>INDEX($AJ$2:$AJ$6811,MATCH(AM5834,$A$2:$A$6811,0))</f>
        <v>18500.5</v>
      </c>
      <c r="AP5834">
        <v>18.510000000000002</v>
      </c>
      <c r="AQ5834">
        <v>18.510000000000002</v>
      </c>
      <c r="AR5834" s="4">
        <v>15</v>
      </c>
      <c r="AS5834" s="4">
        <v>6</v>
      </c>
      <c r="AT5834" s="4">
        <v>2015</v>
      </c>
      <c r="AU5834" s="4">
        <v>15</v>
      </c>
      <c r="AV5834" s="4">
        <v>5</v>
      </c>
      <c r="AW5834" s="4">
        <v>2015</v>
      </c>
      <c r="AX5834" t="str">
        <f t="shared" si="1761"/>
        <v>No Delay</v>
      </c>
      <c r="AY5834">
        <f t="shared" si="1762"/>
        <v>0</v>
      </c>
    </row>
    <row r="5835" spans="1:51" x14ac:dyDescent="0.2">
      <c r="A5835" s="3">
        <v>86189</v>
      </c>
      <c r="B5835" s="1" t="s">
        <v>175</v>
      </c>
      <c r="C5835" s="1" t="s">
        <v>165</v>
      </c>
      <c r="D5835" s="1" t="s">
        <v>130</v>
      </c>
      <c r="E5835" s="1" t="s">
        <v>101</v>
      </c>
      <c r="F5835" s="1" t="s">
        <v>101</v>
      </c>
      <c r="G5835" s="13" t="s">
        <v>680</v>
      </c>
      <c r="H5835" s="12">
        <v>42170</v>
      </c>
      <c r="I5835" s="12" t="s">
        <v>1331</v>
      </c>
      <c r="J5835" s="12">
        <v>42139</v>
      </c>
      <c r="K5835" s="4">
        <v>6560</v>
      </c>
      <c r="L5835" s="1" t="s">
        <v>146</v>
      </c>
      <c r="M5835" s="1" t="s">
        <v>132</v>
      </c>
      <c r="N5835" s="1" t="s">
        <v>167</v>
      </c>
      <c r="O5835" s="1" t="s">
        <v>93</v>
      </c>
      <c r="P5835">
        <v>30</v>
      </c>
      <c r="Q5835">
        <v>2</v>
      </c>
      <c r="R5835">
        <v>6.24</v>
      </c>
      <c r="S5835">
        <v>3.12</v>
      </c>
      <c r="T5835">
        <v>0.1</v>
      </c>
      <c r="U5835">
        <f t="shared" si="1758"/>
        <v>6.24</v>
      </c>
      <c r="V5835">
        <f t="shared" si="1759"/>
        <v>60</v>
      </c>
      <c r="W5835" s="1" t="s">
        <v>197</v>
      </c>
      <c r="X5835" s="1" t="s">
        <v>1236</v>
      </c>
      <c r="Y5835" s="1" t="s">
        <v>3082</v>
      </c>
      <c r="Z5835" s="3">
        <v>10265</v>
      </c>
      <c r="AA5835" s="4">
        <f t="shared" si="1763"/>
        <v>21710</v>
      </c>
      <c r="AB5835" s="4">
        <f t="shared" si="1756"/>
        <v>2244.9597015999998</v>
      </c>
      <c r="AC5835" s="4">
        <f t="shared" si="1757"/>
        <v>21710</v>
      </c>
      <c r="AD5835" s="4">
        <f t="shared" si="1764"/>
        <v>3783.0428900333336</v>
      </c>
      <c r="AE5835" s="3" t="s">
        <v>2783</v>
      </c>
      <c r="AF5835" s="3">
        <v>21710</v>
      </c>
      <c r="AG5835" s="4">
        <f>AI5835</f>
        <v>21710</v>
      </c>
      <c r="AH5835" s="4">
        <v>83326</v>
      </c>
      <c r="AI5835">
        <f t="shared" si="1760"/>
        <v>21710</v>
      </c>
      <c r="AJ5835" t="s">
        <v>2783</v>
      </c>
      <c r="AK5835" s="2">
        <v>18500.5</v>
      </c>
      <c r="AL5835" s="2">
        <f>AN5835</f>
        <v>18500.5</v>
      </c>
      <c r="AM5835" s="4">
        <v>83326</v>
      </c>
      <c r="AN5835">
        <f>INDEX($AJ$2:$AJ$6811,MATCH(AM5835,$A$2:$A$6811,0))</f>
        <v>18500.5</v>
      </c>
      <c r="AP5835">
        <v>0.01</v>
      </c>
      <c r="AQ5835">
        <v>0.01</v>
      </c>
      <c r="AR5835" s="4">
        <v>15</v>
      </c>
      <c r="AS5835" s="4">
        <v>6</v>
      </c>
      <c r="AT5835" s="4">
        <v>2015</v>
      </c>
      <c r="AU5835" s="4">
        <v>15</v>
      </c>
      <c r="AV5835" s="4">
        <v>5</v>
      </c>
      <c r="AW5835" s="4">
        <v>2015</v>
      </c>
      <c r="AX5835" t="str">
        <f t="shared" si="1761"/>
        <v>No Delay</v>
      </c>
      <c r="AY5835">
        <f t="shared" si="1762"/>
        <v>0</v>
      </c>
    </row>
    <row r="5836" spans="1:51" x14ac:dyDescent="0.2">
      <c r="A5836" s="3">
        <v>86798</v>
      </c>
      <c r="B5836" s="1" t="s">
        <v>175</v>
      </c>
      <c r="C5836" s="1" t="s">
        <v>165</v>
      </c>
      <c r="D5836" s="1" t="s">
        <v>130</v>
      </c>
      <c r="E5836" s="1" t="s">
        <v>101</v>
      </c>
      <c r="F5836" s="1" t="s">
        <v>101</v>
      </c>
      <c r="G5836" s="13" t="s">
        <v>680</v>
      </c>
      <c r="H5836" s="12">
        <v>42170</v>
      </c>
      <c r="I5836" s="12" t="s">
        <v>1331</v>
      </c>
      <c r="J5836" s="12">
        <v>42139</v>
      </c>
      <c r="K5836" s="4">
        <v>6563</v>
      </c>
      <c r="L5836" s="1" t="s">
        <v>146</v>
      </c>
      <c r="M5836" s="1" t="s">
        <v>132</v>
      </c>
      <c r="N5836" s="1" t="s">
        <v>167</v>
      </c>
      <c r="O5836" s="1" t="s">
        <v>93</v>
      </c>
      <c r="P5836">
        <v>30</v>
      </c>
      <c r="Q5836">
        <v>29998</v>
      </c>
      <c r="R5836">
        <v>93593.76</v>
      </c>
      <c r="S5836">
        <v>3.12</v>
      </c>
      <c r="T5836">
        <v>0.1</v>
      </c>
      <c r="U5836">
        <f t="shared" si="1758"/>
        <v>93593.760000000009</v>
      </c>
      <c r="V5836">
        <f t="shared" si="1759"/>
        <v>899940</v>
      </c>
      <c r="W5836" s="1" t="s">
        <v>179</v>
      </c>
      <c r="X5836" s="1" t="s">
        <v>1236</v>
      </c>
      <c r="Y5836" s="1" t="s">
        <v>156</v>
      </c>
      <c r="Z5836" s="3">
        <v>11413</v>
      </c>
      <c r="AA5836" s="4">
        <f t="shared" si="1763"/>
        <v>21710</v>
      </c>
      <c r="AB5836" s="4">
        <f t="shared" si="1756"/>
        <v>5536.9547104000003</v>
      </c>
      <c r="AC5836" s="4">
        <f t="shared" si="1757"/>
        <v>21710</v>
      </c>
      <c r="AD5836" s="4">
        <f t="shared" si="1764"/>
        <v>5788.1543544285714</v>
      </c>
      <c r="AE5836" s="3" t="s">
        <v>2783</v>
      </c>
      <c r="AF5836" s="3">
        <v>21710</v>
      </c>
      <c r="AG5836" s="4">
        <f>AI5836</f>
        <v>21710</v>
      </c>
      <c r="AH5836" s="4">
        <v>83326</v>
      </c>
      <c r="AI5836">
        <f t="shared" si="1760"/>
        <v>21710</v>
      </c>
      <c r="AJ5836" t="s">
        <v>2783</v>
      </c>
      <c r="AK5836" s="2">
        <v>18500.5</v>
      </c>
      <c r="AL5836" s="2">
        <f>AN5836</f>
        <v>18500.5</v>
      </c>
      <c r="AM5836" s="4">
        <v>83326</v>
      </c>
      <c r="AN5836">
        <f>INDEX($AJ$2:$AJ$6811,MATCH(AM5836,$A$2:$A$6811,0))</f>
        <v>18500.5</v>
      </c>
      <c r="AP5836">
        <v>110.16</v>
      </c>
      <c r="AQ5836">
        <v>110.16</v>
      </c>
      <c r="AR5836" s="4">
        <v>15</v>
      </c>
      <c r="AS5836" s="4">
        <v>6</v>
      </c>
      <c r="AT5836" s="4">
        <v>2015</v>
      </c>
      <c r="AU5836" s="4">
        <v>15</v>
      </c>
      <c r="AV5836" s="4">
        <v>5</v>
      </c>
      <c r="AW5836" s="4">
        <v>2015</v>
      </c>
      <c r="AX5836" t="str">
        <f t="shared" si="1761"/>
        <v>No Delay</v>
      </c>
      <c r="AY5836">
        <f t="shared" si="1762"/>
        <v>0</v>
      </c>
    </row>
    <row r="5837" spans="1:51" x14ac:dyDescent="0.2">
      <c r="A5837" s="3">
        <v>82973</v>
      </c>
      <c r="B5837" s="1" t="s">
        <v>172</v>
      </c>
      <c r="C5837" s="1" t="s">
        <v>114</v>
      </c>
      <c r="D5837" s="1" t="s">
        <v>130</v>
      </c>
      <c r="E5837" s="1" t="s">
        <v>101</v>
      </c>
      <c r="F5837" s="1" t="s">
        <v>101</v>
      </c>
      <c r="G5837" s="13" t="s">
        <v>703</v>
      </c>
      <c r="H5837" s="12">
        <v>40815</v>
      </c>
      <c r="I5837" s="12" t="s">
        <v>2784</v>
      </c>
      <c r="J5837" s="12">
        <v>40784</v>
      </c>
      <c r="K5837" s="4">
        <v>3383</v>
      </c>
      <c r="L5837" s="1" t="s">
        <v>146</v>
      </c>
      <c r="M5837" s="1" t="s">
        <v>132</v>
      </c>
      <c r="N5837" s="1" t="s">
        <v>275</v>
      </c>
      <c r="O5837" s="1" t="s">
        <v>93</v>
      </c>
      <c r="P5837">
        <v>60</v>
      </c>
      <c r="Q5837">
        <v>73692</v>
      </c>
      <c r="R5837">
        <v>608695.92000000004</v>
      </c>
      <c r="S5837">
        <v>8.26</v>
      </c>
      <c r="T5837">
        <v>0.14000000000000001</v>
      </c>
      <c r="U5837">
        <f t="shared" si="1758"/>
        <v>608695.92000000004</v>
      </c>
      <c r="V5837">
        <f t="shared" si="1759"/>
        <v>4421520</v>
      </c>
      <c r="W5837" s="1" t="s">
        <v>861</v>
      </c>
      <c r="X5837" s="1" t="s">
        <v>1236</v>
      </c>
      <c r="Y5837" s="1" t="s">
        <v>156</v>
      </c>
      <c r="Z5837" s="3">
        <v>14240</v>
      </c>
      <c r="AA5837" s="4">
        <f t="shared" si="1763"/>
        <v>21879</v>
      </c>
      <c r="AB5837" s="4">
        <f t="shared" si="1756"/>
        <v>10332.2750836</v>
      </c>
      <c r="AC5837" s="4">
        <f t="shared" si="1757"/>
        <v>21879</v>
      </c>
      <c r="AD5837" s="4">
        <f t="shared" si="1764"/>
        <v>21879</v>
      </c>
      <c r="AE5837" s="4">
        <v>21879</v>
      </c>
      <c r="AF5837" s="4">
        <v>21879</v>
      </c>
      <c r="AG5837" s="4">
        <f>AE5837</f>
        <v>21879</v>
      </c>
      <c r="AI5837" t="e">
        <f t="shared" si="1760"/>
        <v>#N/A</v>
      </c>
      <c r="AJ5837">
        <v>8647.16</v>
      </c>
      <c r="AK5837" s="2">
        <v>8647.16</v>
      </c>
      <c r="AL5837" s="2">
        <f>AJ5837</f>
        <v>8647.16</v>
      </c>
      <c r="AM5837" s="4"/>
      <c r="AN5837" t="e">
        <f>VLOOKUP([1]!Tabelle13[[#This Row],[Vlookup this ID for freight costs]],$AL$2:$AL$6811,2,FALSE)</f>
        <v>#REF!</v>
      </c>
      <c r="AP5837">
        <v>1004.35</v>
      </c>
      <c r="AQ5837">
        <v>1004.35</v>
      </c>
      <c r="AR5837" s="4">
        <v>29</v>
      </c>
      <c r="AS5837" s="4">
        <v>9</v>
      </c>
      <c r="AT5837" s="4">
        <v>2011</v>
      </c>
      <c r="AU5837" s="4">
        <v>29</v>
      </c>
      <c r="AV5837" s="4">
        <v>8</v>
      </c>
      <c r="AW5837" s="4">
        <v>2011</v>
      </c>
      <c r="AX5837" t="str">
        <f t="shared" si="1761"/>
        <v>No Delay</v>
      </c>
      <c r="AY5837">
        <f t="shared" si="1762"/>
        <v>0</v>
      </c>
    </row>
    <row r="5838" spans="1:51" x14ac:dyDescent="0.2">
      <c r="A5838" s="3">
        <v>84105</v>
      </c>
      <c r="B5838" s="1" t="s">
        <v>172</v>
      </c>
      <c r="C5838" s="1" t="s">
        <v>114</v>
      </c>
      <c r="D5838" s="1" t="s">
        <v>130</v>
      </c>
      <c r="E5838" s="1" t="s">
        <v>101</v>
      </c>
      <c r="F5838" s="1" t="s">
        <v>101</v>
      </c>
      <c r="G5838" s="13" t="s">
        <v>703</v>
      </c>
      <c r="H5838" s="12">
        <v>40815</v>
      </c>
      <c r="I5838" s="12" t="s">
        <v>2784</v>
      </c>
      <c r="J5838" s="12">
        <v>40784</v>
      </c>
      <c r="K5838" s="4">
        <v>3385</v>
      </c>
      <c r="L5838" s="1" t="s">
        <v>146</v>
      </c>
      <c r="M5838" s="1" t="s">
        <v>132</v>
      </c>
      <c r="N5838" s="1" t="s">
        <v>265</v>
      </c>
      <c r="O5838" s="1" t="s">
        <v>93</v>
      </c>
      <c r="P5838">
        <v>60</v>
      </c>
      <c r="Q5838">
        <v>89037</v>
      </c>
      <c r="R5838">
        <v>223482.87</v>
      </c>
      <c r="S5838">
        <v>2.5099999999999998</v>
      </c>
      <c r="T5838">
        <v>0.04</v>
      </c>
      <c r="U5838">
        <f t="shared" si="1758"/>
        <v>223482.87</v>
      </c>
      <c r="V5838">
        <f t="shared" si="1759"/>
        <v>5342220</v>
      </c>
      <c r="W5838" s="1" t="s">
        <v>861</v>
      </c>
      <c r="X5838" s="1" t="s">
        <v>1236</v>
      </c>
      <c r="Y5838" s="1" t="s">
        <v>156</v>
      </c>
      <c r="Z5838" s="3">
        <v>14240</v>
      </c>
      <c r="AA5838" s="4">
        <f t="shared" si="1763"/>
        <v>21879</v>
      </c>
      <c r="AB5838" s="4">
        <f t="shared" si="1756"/>
        <v>12016.3550746</v>
      </c>
      <c r="AC5838" s="4">
        <f t="shared" si="1757"/>
        <v>21879</v>
      </c>
      <c r="AD5838" s="4">
        <f t="shared" si="1764"/>
        <v>21879</v>
      </c>
      <c r="AE5838" s="3" t="s">
        <v>2785</v>
      </c>
      <c r="AF5838" s="3">
        <v>21879</v>
      </c>
      <c r="AG5838" s="4">
        <f>AI5838</f>
        <v>21879</v>
      </c>
      <c r="AH5838" s="4">
        <v>82973</v>
      </c>
      <c r="AI5838">
        <f t="shared" si="1760"/>
        <v>21879</v>
      </c>
      <c r="AJ5838" t="s">
        <v>2785</v>
      </c>
      <c r="AK5838" s="2">
        <v>8647.16</v>
      </c>
      <c r="AL5838" s="2">
        <f>AN5838</f>
        <v>8647.16</v>
      </c>
      <c r="AM5838" s="4">
        <v>82973</v>
      </c>
      <c r="AN5838">
        <f>INDEX($AJ$2:$AJ$6811,MATCH(AM5838,$A$2:$A$6811,0))</f>
        <v>8647.16</v>
      </c>
      <c r="AP5838">
        <v>368.75</v>
      </c>
      <c r="AQ5838">
        <v>368.75</v>
      </c>
      <c r="AR5838" s="4">
        <v>29</v>
      </c>
      <c r="AS5838" s="4">
        <v>9</v>
      </c>
      <c r="AT5838" s="4">
        <v>2011</v>
      </c>
      <c r="AU5838" s="4">
        <v>29</v>
      </c>
      <c r="AV5838" s="4">
        <v>8</v>
      </c>
      <c r="AW5838" s="4">
        <v>2011</v>
      </c>
      <c r="AX5838" t="str">
        <f t="shared" si="1761"/>
        <v>No Delay</v>
      </c>
      <c r="AY5838">
        <f t="shared" si="1762"/>
        <v>0</v>
      </c>
    </row>
    <row r="5839" spans="1:51" x14ac:dyDescent="0.2">
      <c r="A5839" s="3">
        <v>85784</v>
      </c>
      <c r="B5839" s="1" t="s">
        <v>172</v>
      </c>
      <c r="C5839" s="1" t="s">
        <v>114</v>
      </c>
      <c r="D5839" s="1" t="s">
        <v>130</v>
      </c>
      <c r="E5839" s="1" t="s">
        <v>101</v>
      </c>
      <c r="F5839" s="1" t="s">
        <v>101</v>
      </c>
      <c r="G5839" s="13" t="s">
        <v>703</v>
      </c>
      <c r="H5839" s="12">
        <v>40815</v>
      </c>
      <c r="I5839" s="12" t="s">
        <v>2784</v>
      </c>
      <c r="J5839" s="12">
        <v>40784</v>
      </c>
      <c r="K5839" s="4">
        <v>3386</v>
      </c>
      <c r="L5839" s="1" t="s">
        <v>146</v>
      </c>
      <c r="M5839" s="1" t="s">
        <v>132</v>
      </c>
      <c r="N5839" s="1" t="s">
        <v>265</v>
      </c>
      <c r="O5839" s="1" t="s">
        <v>93</v>
      </c>
      <c r="P5839">
        <v>60</v>
      </c>
      <c r="Q5839">
        <v>20927</v>
      </c>
      <c r="R5839">
        <v>52526.77</v>
      </c>
      <c r="S5839">
        <v>2.5099999999999998</v>
      </c>
      <c r="T5839">
        <v>0.04</v>
      </c>
      <c r="U5839">
        <f t="shared" si="1758"/>
        <v>52526.77</v>
      </c>
      <c r="V5839">
        <f t="shared" si="1759"/>
        <v>1255620</v>
      </c>
      <c r="W5839" s="1" t="s">
        <v>197</v>
      </c>
      <c r="X5839" s="1" t="s">
        <v>1236</v>
      </c>
      <c r="Y5839" s="1" t="s">
        <v>3082</v>
      </c>
      <c r="Z5839" s="3">
        <v>13092</v>
      </c>
      <c r="AA5839" s="4">
        <f t="shared" si="1763"/>
        <v>21879</v>
      </c>
      <c r="AB5839" s="4">
        <f t="shared" si="1756"/>
        <v>4541.4324166000006</v>
      </c>
      <c r="AC5839" s="4">
        <f t="shared" si="1757"/>
        <v>21879</v>
      </c>
      <c r="AD5839" s="4">
        <f t="shared" si="1764"/>
        <v>21879</v>
      </c>
      <c r="AE5839" s="3" t="s">
        <v>2785</v>
      </c>
      <c r="AF5839" s="3">
        <v>21879</v>
      </c>
      <c r="AG5839" s="4">
        <f>AI5839</f>
        <v>21879</v>
      </c>
      <c r="AH5839" s="4">
        <v>82973</v>
      </c>
      <c r="AI5839">
        <f t="shared" si="1760"/>
        <v>21879</v>
      </c>
      <c r="AJ5839" t="s">
        <v>2785</v>
      </c>
      <c r="AK5839" s="2">
        <v>8647.16</v>
      </c>
      <c r="AL5839" s="2">
        <f>AN5839</f>
        <v>8647.16</v>
      </c>
      <c r="AM5839" s="4">
        <v>82973</v>
      </c>
      <c r="AN5839">
        <f>INDEX($AJ$2:$AJ$6811,MATCH(AM5839,$A$2:$A$6811,0))</f>
        <v>8647.16</v>
      </c>
      <c r="AP5839">
        <v>86.67</v>
      </c>
      <c r="AQ5839">
        <v>86.67</v>
      </c>
      <c r="AR5839" s="4">
        <v>29</v>
      </c>
      <c r="AS5839" s="4">
        <v>9</v>
      </c>
      <c r="AT5839" s="4">
        <v>2011</v>
      </c>
      <c r="AU5839" s="4">
        <v>29</v>
      </c>
      <c r="AV5839" s="4">
        <v>8</v>
      </c>
      <c r="AW5839" s="4">
        <v>2011</v>
      </c>
      <c r="AX5839" t="str">
        <f t="shared" si="1761"/>
        <v>No Delay</v>
      </c>
      <c r="AY5839">
        <f t="shared" si="1762"/>
        <v>0</v>
      </c>
    </row>
    <row r="5840" spans="1:51" x14ac:dyDescent="0.2">
      <c r="A5840" s="3">
        <v>83525</v>
      </c>
      <c r="B5840" s="1" t="s">
        <v>172</v>
      </c>
      <c r="C5840" s="1" t="s">
        <v>114</v>
      </c>
      <c r="D5840" s="1" t="s">
        <v>130</v>
      </c>
      <c r="E5840" s="1" t="s">
        <v>101</v>
      </c>
      <c r="F5840" s="1" t="s">
        <v>101</v>
      </c>
      <c r="G5840" s="13" t="s">
        <v>703</v>
      </c>
      <c r="H5840" s="12">
        <v>40815</v>
      </c>
      <c r="I5840" s="12" t="s">
        <v>2784</v>
      </c>
      <c r="J5840" s="12">
        <v>40784</v>
      </c>
      <c r="K5840" s="4">
        <v>3384</v>
      </c>
      <c r="L5840" s="1" t="s">
        <v>146</v>
      </c>
      <c r="M5840" s="1" t="s">
        <v>132</v>
      </c>
      <c r="N5840" s="1" t="s">
        <v>265</v>
      </c>
      <c r="O5840" s="1" t="s">
        <v>93</v>
      </c>
      <c r="P5840">
        <v>60</v>
      </c>
      <c r="Q5840">
        <v>31892</v>
      </c>
      <c r="R5840">
        <v>80048.92</v>
      </c>
      <c r="S5840">
        <v>2.5099999999999998</v>
      </c>
      <c r="T5840">
        <v>0.04</v>
      </c>
      <c r="U5840">
        <f t="shared" si="1758"/>
        <v>80048.92</v>
      </c>
      <c r="V5840">
        <f t="shared" si="1759"/>
        <v>1913520</v>
      </c>
      <c r="W5840" s="1" t="s">
        <v>179</v>
      </c>
      <c r="X5840" s="1" t="s">
        <v>1236</v>
      </c>
      <c r="Y5840" s="1" t="s">
        <v>156</v>
      </c>
      <c r="Z5840" s="3">
        <v>14240</v>
      </c>
      <c r="AA5840" s="4">
        <f t="shared" si="1763"/>
        <v>21879</v>
      </c>
      <c r="AB5840" s="4">
        <f t="shared" si="1756"/>
        <v>5744.8170436</v>
      </c>
      <c r="AC5840" s="4">
        <f t="shared" si="1757"/>
        <v>21879</v>
      </c>
      <c r="AD5840" s="4">
        <f t="shared" si="1764"/>
        <v>13010</v>
      </c>
      <c r="AE5840" s="3" t="s">
        <v>2785</v>
      </c>
      <c r="AF5840" s="3">
        <v>21879</v>
      </c>
      <c r="AG5840" s="4">
        <f>AI5840</f>
        <v>21879</v>
      </c>
      <c r="AH5840" s="4">
        <v>82973</v>
      </c>
      <c r="AI5840">
        <f t="shared" si="1760"/>
        <v>21879</v>
      </c>
      <c r="AJ5840" t="s">
        <v>2785</v>
      </c>
      <c r="AK5840" s="2">
        <v>8647.16</v>
      </c>
      <c r="AL5840" s="2">
        <f>AN5840</f>
        <v>8647.16</v>
      </c>
      <c r="AM5840" s="4">
        <v>82973</v>
      </c>
      <c r="AN5840">
        <f>INDEX($AJ$2:$AJ$6811,MATCH(AM5840,$A$2:$A$6811,0))</f>
        <v>8647.16</v>
      </c>
      <c r="AP5840">
        <v>132.08000000000001</v>
      </c>
      <c r="AQ5840">
        <v>132.08000000000001</v>
      </c>
      <c r="AR5840" s="4">
        <v>29</v>
      </c>
      <c r="AS5840" s="4">
        <v>9</v>
      </c>
      <c r="AT5840" s="4">
        <v>2011</v>
      </c>
      <c r="AU5840" s="4">
        <v>29</v>
      </c>
      <c r="AV5840" s="4">
        <v>8</v>
      </c>
      <c r="AW5840" s="4">
        <v>2011</v>
      </c>
      <c r="AX5840" t="str">
        <f t="shared" si="1761"/>
        <v>No Delay</v>
      </c>
      <c r="AY5840">
        <f t="shared" si="1762"/>
        <v>0</v>
      </c>
    </row>
    <row r="5841" spans="1:51" x14ac:dyDescent="0.2">
      <c r="A5841" s="3">
        <v>86403</v>
      </c>
      <c r="B5841" s="1" t="s">
        <v>172</v>
      </c>
      <c r="C5841" s="1" t="s">
        <v>114</v>
      </c>
      <c r="D5841" s="1" t="s">
        <v>130</v>
      </c>
      <c r="E5841" s="1" t="s">
        <v>101</v>
      </c>
      <c r="F5841" s="1" t="s">
        <v>101</v>
      </c>
      <c r="G5841" s="13" t="s">
        <v>703</v>
      </c>
      <c r="H5841" s="12">
        <v>40815</v>
      </c>
      <c r="I5841" s="12" t="s">
        <v>2784</v>
      </c>
      <c r="J5841" s="12">
        <v>40784</v>
      </c>
      <c r="K5841" s="4">
        <v>3387</v>
      </c>
      <c r="L5841" s="1" t="s">
        <v>146</v>
      </c>
      <c r="M5841" s="1" t="s">
        <v>132</v>
      </c>
      <c r="N5841" s="1" t="s">
        <v>265</v>
      </c>
      <c r="O5841" s="1" t="s">
        <v>93</v>
      </c>
      <c r="P5841">
        <v>60</v>
      </c>
      <c r="Q5841">
        <v>25000</v>
      </c>
      <c r="R5841">
        <v>62750</v>
      </c>
      <c r="S5841">
        <v>2.5099999999999998</v>
      </c>
      <c r="T5841">
        <v>0.04</v>
      </c>
      <c r="U5841">
        <f t="shared" si="1758"/>
        <v>62749.999999999993</v>
      </c>
      <c r="V5841">
        <f t="shared" si="1759"/>
        <v>1500000</v>
      </c>
      <c r="W5841" s="1" t="s">
        <v>160</v>
      </c>
      <c r="X5841" s="1" t="s">
        <v>1236</v>
      </c>
      <c r="Y5841" s="1" t="s">
        <v>161</v>
      </c>
      <c r="Z5841" s="3">
        <v>13722</v>
      </c>
      <c r="AA5841" s="4">
        <f t="shared" si="1763"/>
        <v>21879</v>
      </c>
      <c r="AB5841" s="4">
        <f t="shared" si="1756"/>
        <v>4988.4352060000001</v>
      </c>
      <c r="AC5841" s="4">
        <f t="shared" si="1757"/>
        <v>21879</v>
      </c>
      <c r="AD5841" s="4">
        <f t="shared" si="1764"/>
        <v>4849.6774836969707</v>
      </c>
      <c r="AE5841" s="3" t="s">
        <v>2785</v>
      </c>
      <c r="AF5841" s="3">
        <v>21879</v>
      </c>
      <c r="AG5841" s="4">
        <f>AI5841</f>
        <v>21879</v>
      </c>
      <c r="AH5841" s="4">
        <v>82973</v>
      </c>
      <c r="AI5841">
        <f t="shared" si="1760"/>
        <v>21879</v>
      </c>
      <c r="AJ5841" t="s">
        <v>2785</v>
      </c>
      <c r="AK5841" s="2">
        <v>8647.16</v>
      </c>
      <c r="AL5841" s="2">
        <f>AN5841</f>
        <v>8647.16</v>
      </c>
      <c r="AM5841" s="4">
        <v>82973</v>
      </c>
      <c r="AN5841">
        <f>INDEX($AJ$2:$AJ$6811,MATCH(AM5841,$A$2:$A$6811,0))</f>
        <v>8647.16</v>
      </c>
      <c r="AP5841">
        <v>103.54</v>
      </c>
      <c r="AQ5841">
        <v>103.54</v>
      </c>
      <c r="AR5841" s="4">
        <v>29</v>
      </c>
      <c r="AS5841" s="4">
        <v>9</v>
      </c>
      <c r="AT5841" s="4">
        <v>2011</v>
      </c>
      <c r="AU5841" s="4">
        <v>29</v>
      </c>
      <c r="AV5841" s="4">
        <v>8</v>
      </c>
      <c r="AW5841" s="4">
        <v>2011</v>
      </c>
      <c r="AX5841" t="str">
        <f t="shared" si="1761"/>
        <v>No Delay</v>
      </c>
      <c r="AY5841">
        <f t="shared" si="1762"/>
        <v>0</v>
      </c>
    </row>
    <row r="5842" spans="1:51" x14ac:dyDescent="0.2">
      <c r="A5842" s="3">
        <v>83681</v>
      </c>
      <c r="B5842" s="1" t="s">
        <v>463</v>
      </c>
      <c r="C5842" s="1" t="s">
        <v>73</v>
      </c>
      <c r="D5842" s="1" t="s">
        <v>130</v>
      </c>
      <c r="E5842" s="1" t="s">
        <v>101</v>
      </c>
      <c r="F5842" s="1" t="s">
        <v>101</v>
      </c>
      <c r="G5842" s="13" t="s">
        <v>860</v>
      </c>
      <c r="H5842" s="12">
        <v>41424</v>
      </c>
      <c r="I5842" s="12" t="s">
        <v>1183</v>
      </c>
      <c r="J5842" s="12">
        <v>41393</v>
      </c>
      <c r="K5842" s="4">
        <v>4672</v>
      </c>
      <c r="L5842" s="1" t="s">
        <v>146</v>
      </c>
      <c r="M5842" s="1" t="s">
        <v>132</v>
      </c>
      <c r="N5842" s="1" t="s">
        <v>238</v>
      </c>
      <c r="O5842" s="1" t="s">
        <v>93</v>
      </c>
      <c r="P5842">
        <v>30</v>
      </c>
      <c r="Q5842">
        <v>90986</v>
      </c>
      <c r="R5842">
        <v>427634.2</v>
      </c>
      <c r="S5842">
        <v>4.7</v>
      </c>
      <c r="T5842">
        <v>0.16</v>
      </c>
      <c r="U5842">
        <f t="shared" si="1758"/>
        <v>427634.2</v>
      </c>
      <c r="V5842">
        <f t="shared" si="1759"/>
        <v>2729580</v>
      </c>
      <c r="W5842" s="1" t="s">
        <v>861</v>
      </c>
      <c r="X5842" s="1" t="s">
        <v>1236</v>
      </c>
      <c r="Y5842" s="1" t="s">
        <v>156</v>
      </c>
      <c r="Z5842" s="3">
        <v>14969</v>
      </c>
      <c r="AA5842" s="4">
        <f t="shared" si="1763"/>
        <v>22001</v>
      </c>
      <c r="AB5842" s="4">
        <f t="shared" si="1756"/>
        <v>12230.253536800001</v>
      </c>
      <c r="AC5842" s="4">
        <f t="shared" si="1757"/>
        <v>22001</v>
      </c>
      <c r="AD5842" s="4">
        <f t="shared" si="1764"/>
        <v>22001</v>
      </c>
      <c r="AE5842" s="4">
        <v>22001</v>
      </c>
      <c r="AF5842" s="4">
        <v>22001</v>
      </c>
      <c r="AG5842" s="4">
        <f>AE5842</f>
        <v>22001</v>
      </c>
      <c r="AI5842" t="e">
        <f t="shared" si="1760"/>
        <v>#N/A</v>
      </c>
      <c r="AJ5842">
        <v>21173.75</v>
      </c>
      <c r="AK5842" s="2">
        <v>21173.75</v>
      </c>
      <c r="AL5842" s="2">
        <f>AJ5842</f>
        <v>21173.75</v>
      </c>
      <c r="AM5842" s="4"/>
      <c r="AN5842" t="e">
        <f>VLOOKUP([1]!Tabelle13[[#This Row],[Vlookup this ID for freight costs]],$AL$2:$AL$6811,2,FALSE)</f>
        <v>#REF!</v>
      </c>
      <c r="AP5842">
        <v>528.98</v>
      </c>
      <c r="AQ5842">
        <v>528.98</v>
      </c>
      <c r="AR5842" s="4">
        <v>30</v>
      </c>
      <c r="AS5842" s="4">
        <v>5</v>
      </c>
      <c r="AT5842" s="4">
        <v>2013</v>
      </c>
      <c r="AU5842" s="4">
        <v>29</v>
      </c>
      <c r="AV5842" s="4">
        <v>4</v>
      </c>
      <c r="AW5842" s="4">
        <v>2013</v>
      </c>
      <c r="AX5842" t="str">
        <f t="shared" si="1761"/>
        <v>No Delay</v>
      </c>
      <c r="AY5842">
        <f t="shared" si="1762"/>
        <v>0</v>
      </c>
    </row>
    <row r="5843" spans="1:51" x14ac:dyDescent="0.2">
      <c r="A5843" s="3">
        <v>85962</v>
      </c>
      <c r="B5843" s="1" t="s">
        <v>463</v>
      </c>
      <c r="C5843" s="1" t="s">
        <v>73</v>
      </c>
      <c r="D5843" s="1" t="s">
        <v>130</v>
      </c>
      <c r="E5843" s="1" t="s">
        <v>101</v>
      </c>
      <c r="F5843" s="1" t="s">
        <v>101</v>
      </c>
      <c r="G5843" s="13" t="s">
        <v>860</v>
      </c>
      <c r="H5843" s="12">
        <v>41424</v>
      </c>
      <c r="I5843" s="12" t="s">
        <v>1183</v>
      </c>
      <c r="J5843" s="12">
        <v>41393</v>
      </c>
      <c r="K5843" s="4">
        <v>4676</v>
      </c>
      <c r="L5843" s="1" t="s">
        <v>146</v>
      </c>
      <c r="M5843" s="1" t="s">
        <v>132</v>
      </c>
      <c r="N5843" s="1" t="s">
        <v>265</v>
      </c>
      <c r="O5843" s="1" t="s">
        <v>93</v>
      </c>
      <c r="P5843">
        <v>60</v>
      </c>
      <c r="Q5843">
        <v>131520</v>
      </c>
      <c r="R5843">
        <v>297235.20000000001</v>
      </c>
      <c r="S5843">
        <v>2.2599999999999998</v>
      </c>
      <c r="T5843">
        <v>0.04</v>
      </c>
      <c r="U5843">
        <f t="shared" si="1758"/>
        <v>297235.19999999995</v>
      </c>
      <c r="V5843">
        <f t="shared" si="1759"/>
        <v>7891200</v>
      </c>
      <c r="W5843" s="1" t="s">
        <v>204</v>
      </c>
      <c r="X5843" s="1" t="s">
        <v>1236</v>
      </c>
      <c r="Y5843" s="1" t="s">
        <v>205</v>
      </c>
      <c r="Z5843" s="3">
        <v>15015</v>
      </c>
      <c r="AA5843" s="4">
        <f t="shared" si="1763"/>
        <v>22001</v>
      </c>
      <c r="AB5843" s="4">
        <f t="shared" ref="AB5843:AB5874" si="1765" xml:space="preserve"> 2244.740206  + 0.1097478*Q5843</f>
        <v>16678.770862000001</v>
      </c>
      <c r="AC5843" s="4">
        <f t="shared" ref="AC5843:AC5874" si="1766">AF5843</f>
        <v>22001</v>
      </c>
      <c r="AD5843" s="4">
        <f t="shared" si="1764"/>
        <v>12139</v>
      </c>
      <c r="AE5843" s="3" t="s">
        <v>2786</v>
      </c>
      <c r="AF5843" s="3">
        <v>22001</v>
      </c>
      <c r="AG5843" s="4">
        <f>AI5843</f>
        <v>22001</v>
      </c>
      <c r="AH5843" s="4">
        <v>83681</v>
      </c>
      <c r="AI5843">
        <f t="shared" si="1760"/>
        <v>22001</v>
      </c>
      <c r="AJ5843" t="s">
        <v>2786</v>
      </c>
      <c r="AK5843" s="2">
        <v>21173.75</v>
      </c>
      <c r="AL5843" s="2">
        <f>AN5843</f>
        <v>21173.75</v>
      </c>
      <c r="AM5843" s="4">
        <v>83681</v>
      </c>
      <c r="AN5843">
        <f>INDEX($AJ$2:$AJ$6811,MATCH(AM5843,$A$2:$A$6811,0))</f>
        <v>21173.75</v>
      </c>
      <c r="AP5843">
        <v>367.68</v>
      </c>
      <c r="AQ5843">
        <v>367.68</v>
      </c>
      <c r="AR5843" s="4">
        <v>30</v>
      </c>
      <c r="AS5843" s="4">
        <v>5</v>
      </c>
      <c r="AT5843" s="4">
        <v>2013</v>
      </c>
      <c r="AU5843" s="4">
        <v>29</v>
      </c>
      <c r="AV5843" s="4">
        <v>4</v>
      </c>
      <c r="AW5843" s="4">
        <v>2013</v>
      </c>
      <c r="AX5843" t="str">
        <f t="shared" si="1761"/>
        <v>No Delay</v>
      </c>
      <c r="AY5843">
        <f t="shared" si="1762"/>
        <v>0</v>
      </c>
    </row>
    <row r="5844" spans="1:51" x14ac:dyDescent="0.2">
      <c r="A5844" s="3">
        <v>84243</v>
      </c>
      <c r="B5844" s="1" t="s">
        <v>215</v>
      </c>
      <c r="C5844" s="1" t="s">
        <v>89</v>
      </c>
      <c r="D5844" s="1" t="s">
        <v>130</v>
      </c>
      <c r="E5844" s="1" t="s">
        <v>101</v>
      </c>
      <c r="F5844" s="1" t="s">
        <v>101</v>
      </c>
      <c r="G5844" s="13" t="s">
        <v>528</v>
      </c>
      <c r="H5844" s="12">
        <v>41361</v>
      </c>
      <c r="I5844" s="12" t="s">
        <v>387</v>
      </c>
      <c r="J5844" s="12">
        <v>41363</v>
      </c>
      <c r="K5844" s="4">
        <v>4566</v>
      </c>
      <c r="L5844" s="1" t="s">
        <v>146</v>
      </c>
      <c r="M5844" s="1" t="s">
        <v>132</v>
      </c>
      <c r="N5844" s="1" t="s">
        <v>154</v>
      </c>
      <c r="O5844" s="1" t="s">
        <v>93</v>
      </c>
      <c r="P5844">
        <v>60</v>
      </c>
      <c r="Q5844">
        <v>38722</v>
      </c>
      <c r="R5844">
        <v>332234.76</v>
      </c>
      <c r="S5844">
        <v>8.58</v>
      </c>
      <c r="T5844">
        <v>0.14000000000000001</v>
      </c>
      <c r="U5844">
        <f t="shared" si="1758"/>
        <v>332234.76</v>
      </c>
      <c r="V5844">
        <f t="shared" si="1759"/>
        <v>2323320</v>
      </c>
      <c r="W5844" s="1" t="s">
        <v>204</v>
      </c>
      <c r="X5844" s="1" t="s">
        <v>1236</v>
      </c>
      <c r="Y5844" s="1" t="s">
        <v>205</v>
      </c>
      <c r="Z5844" s="3">
        <v>13184</v>
      </c>
      <c r="AA5844" s="4">
        <f t="shared" si="1763"/>
        <v>22043</v>
      </c>
      <c r="AB5844" s="4">
        <f t="shared" si="1765"/>
        <v>6494.3945175999997</v>
      </c>
      <c r="AC5844" s="4">
        <f t="shared" si="1766"/>
        <v>22043</v>
      </c>
      <c r="AD5844" s="4">
        <f t="shared" si="1764"/>
        <v>22043</v>
      </c>
      <c r="AE5844" s="3" t="s">
        <v>2787</v>
      </c>
      <c r="AF5844" s="3">
        <v>22043</v>
      </c>
      <c r="AG5844" s="4">
        <f>AI5844</f>
        <v>22043</v>
      </c>
      <c r="AH5844" s="4">
        <v>83129</v>
      </c>
      <c r="AI5844">
        <f t="shared" si="1760"/>
        <v>22043</v>
      </c>
      <c r="AJ5844" t="s">
        <v>2787</v>
      </c>
      <c r="AK5844" s="2">
        <v>41802.559999999998</v>
      </c>
      <c r="AL5844" s="2">
        <f>AN5844</f>
        <v>41802.559999999998</v>
      </c>
      <c r="AM5844" s="4">
        <v>83129</v>
      </c>
      <c r="AN5844">
        <f>INDEX($AJ$2:$AJ$6811,MATCH(AM5844,$A$2:$A$6811,0))</f>
        <v>41802.559999999998</v>
      </c>
      <c r="AP5844">
        <v>465.79</v>
      </c>
      <c r="AQ5844">
        <v>465.79</v>
      </c>
      <c r="AR5844" s="4">
        <v>28</v>
      </c>
      <c r="AS5844" s="4">
        <v>4</v>
      </c>
      <c r="AT5844" s="4">
        <v>2013</v>
      </c>
      <c r="AU5844" s="4">
        <v>30</v>
      </c>
      <c r="AV5844" s="4">
        <v>4</v>
      </c>
      <c r="AW5844" s="4">
        <v>2013</v>
      </c>
      <c r="AX5844" t="str">
        <f t="shared" si="1761"/>
        <v>Delay</v>
      </c>
      <c r="AY5844">
        <f t="shared" si="1762"/>
        <v>2</v>
      </c>
    </row>
    <row r="5845" spans="1:51" x14ac:dyDescent="0.2">
      <c r="A5845" s="3">
        <v>84805</v>
      </c>
      <c r="B5845" s="1" t="s">
        <v>215</v>
      </c>
      <c r="C5845" s="1" t="s">
        <v>89</v>
      </c>
      <c r="D5845" s="1" t="s">
        <v>130</v>
      </c>
      <c r="E5845" s="1" t="s">
        <v>101</v>
      </c>
      <c r="F5845" s="1" t="s">
        <v>101</v>
      </c>
      <c r="G5845" s="13" t="s">
        <v>528</v>
      </c>
      <c r="H5845" s="12">
        <v>41361</v>
      </c>
      <c r="I5845" s="12" t="s">
        <v>387</v>
      </c>
      <c r="J5845" s="12">
        <v>41363</v>
      </c>
      <c r="K5845" s="4">
        <v>4567</v>
      </c>
      <c r="L5845" s="1" t="s">
        <v>146</v>
      </c>
      <c r="M5845" s="1" t="s">
        <v>132</v>
      </c>
      <c r="N5845" s="1" t="s">
        <v>275</v>
      </c>
      <c r="O5845" s="1" t="s">
        <v>93</v>
      </c>
      <c r="P5845">
        <v>60</v>
      </c>
      <c r="Q5845">
        <v>86152</v>
      </c>
      <c r="R5845">
        <v>626325.04</v>
      </c>
      <c r="S5845">
        <v>7.27</v>
      </c>
      <c r="T5845">
        <v>0.12</v>
      </c>
      <c r="U5845">
        <f t="shared" si="1758"/>
        <v>626325.03999999992</v>
      </c>
      <c r="V5845">
        <f t="shared" si="1759"/>
        <v>5169120</v>
      </c>
      <c r="W5845" s="1" t="s">
        <v>155</v>
      </c>
      <c r="X5845" s="1" t="s">
        <v>1236</v>
      </c>
      <c r="Y5845" s="1" t="s">
        <v>156</v>
      </c>
      <c r="Z5845" s="3">
        <v>13090</v>
      </c>
      <c r="AA5845" s="4">
        <f t="shared" si="1763"/>
        <v>22043</v>
      </c>
      <c r="AB5845" s="4">
        <f t="shared" si="1765"/>
        <v>11699.732671600001</v>
      </c>
      <c r="AC5845" s="4">
        <f t="shared" si="1766"/>
        <v>22043</v>
      </c>
      <c r="AD5845" s="4">
        <f t="shared" si="1764"/>
        <v>22043</v>
      </c>
      <c r="AE5845" s="3" t="s">
        <v>2787</v>
      </c>
      <c r="AF5845" s="3">
        <v>22043</v>
      </c>
      <c r="AG5845" s="4">
        <f>AI5845</f>
        <v>22043</v>
      </c>
      <c r="AH5845" s="4">
        <v>83129</v>
      </c>
      <c r="AI5845">
        <f t="shared" si="1760"/>
        <v>22043</v>
      </c>
      <c r="AJ5845" t="s">
        <v>2787</v>
      </c>
      <c r="AK5845" s="2">
        <v>41802.559999999998</v>
      </c>
      <c r="AL5845" s="2">
        <f>AN5845</f>
        <v>41802.559999999998</v>
      </c>
      <c r="AM5845" s="4">
        <v>83129</v>
      </c>
      <c r="AN5845">
        <f>INDEX($AJ$2:$AJ$6811,MATCH(AM5845,$A$2:$A$6811,0))</f>
        <v>41802.559999999998</v>
      </c>
      <c r="AP5845">
        <v>878.11</v>
      </c>
      <c r="AQ5845">
        <v>878.11</v>
      </c>
      <c r="AR5845" s="4">
        <v>28</v>
      </c>
      <c r="AS5845" s="4">
        <v>4</v>
      </c>
      <c r="AT5845" s="4">
        <v>2013</v>
      </c>
      <c r="AU5845" s="4">
        <v>30</v>
      </c>
      <c r="AV5845" s="4">
        <v>4</v>
      </c>
      <c r="AW5845" s="4">
        <v>2013</v>
      </c>
      <c r="AX5845" t="str">
        <f t="shared" si="1761"/>
        <v>Delay</v>
      </c>
      <c r="AY5845">
        <f t="shared" si="1762"/>
        <v>2</v>
      </c>
    </row>
    <row r="5846" spans="1:51" x14ac:dyDescent="0.2">
      <c r="A5846" s="3">
        <v>85955</v>
      </c>
      <c r="B5846" s="1" t="s">
        <v>215</v>
      </c>
      <c r="C5846" s="1" t="s">
        <v>89</v>
      </c>
      <c r="D5846" s="1" t="s">
        <v>130</v>
      </c>
      <c r="E5846" s="1" t="s">
        <v>101</v>
      </c>
      <c r="F5846" s="1" t="s">
        <v>101</v>
      </c>
      <c r="G5846" s="13" t="s">
        <v>528</v>
      </c>
      <c r="H5846" s="12">
        <v>41361</v>
      </c>
      <c r="I5846" s="12" t="s">
        <v>387</v>
      </c>
      <c r="J5846" s="12">
        <v>41363</v>
      </c>
      <c r="K5846" s="4">
        <v>4569</v>
      </c>
      <c r="L5846" s="1" t="s">
        <v>146</v>
      </c>
      <c r="M5846" s="1" t="s">
        <v>132</v>
      </c>
      <c r="N5846" s="1" t="s">
        <v>275</v>
      </c>
      <c r="O5846" s="1" t="s">
        <v>93</v>
      </c>
      <c r="P5846">
        <v>60</v>
      </c>
      <c r="Q5846">
        <v>43848</v>
      </c>
      <c r="R5846">
        <v>318774.96000000002</v>
      </c>
      <c r="S5846">
        <v>7.27</v>
      </c>
      <c r="T5846">
        <v>0.12</v>
      </c>
      <c r="U5846">
        <f t="shared" si="1758"/>
        <v>318774.95999999996</v>
      </c>
      <c r="V5846">
        <f t="shared" si="1759"/>
        <v>2630880</v>
      </c>
      <c r="W5846" s="1" t="s">
        <v>204</v>
      </c>
      <c r="X5846" s="1" t="s">
        <v>1236</v>
      </c>
      <c r="Y5846" s="1" t="s">
        <v>205</v>
      </c>
      <c r="Z5846" s="3">
        <v>13184</v>
      </c>
      <c r="AA5846" s="4">
        <f t="shared" si="1763"/>
        <v>22043</v>
      </c>
      <c r="AB5846" s="4">
        <f t="shared" si="1765"/>
        <v>7056.9617404000001</v>
      </c>
      <c r="AC5846" s="4">
        <f t="shared" si="1766"/>
        <v>22043</v>
      </c>
      <c r="AD5846" s="4">
        <f t="shared" si="1764"/>
        <v>22043</v>
      </c>
      <c r="AE5846" s="3" t="s">
        <v>2787</v>
      </c>
      <c r="AF5846" s="3">
        <v>22043</v>
      </c>
      <c r="AG5846" s="4">
        <f>AI5846</f>
        <v>22043</v>
      </c>
      <c r="AH5846" s="4">
        <v>83129</v>
      </c>
      <c r="AI5846">
        <f t="shared" si="1760"/>
        <v>22043</v>
      </c>
      <c r="AJ5846" t="s">
        <v>2787</v>
      </c>
      <c r="AK5846" s="2">
        <v>41802.559999999998</v>
      </c>
      <c r="AL5846" s="2">
        <f>AN5846</f>
        <v>41802.559999999998</v>
      </c>
      <c r="AM5846" s="4">
        <v>83129</v>
      </c>
      <c r="AN5846">
        <f>INDEX($AJ$2:$AJ$6811,MATCH(AM5846,$A$2:$A$6811,0))</f>
        <v>41802.559999999998</v>
      </c>
      <c r="AP5846">
        <v>446.92</v>
      </c>
      <c r="AQ5846">
        <v>446.92</v>
      </c>
      <c r="AR5846" s="4">
        <v>28</v>
      </c>
      <c r="AS5846" s="4">
        <v>4</v>
      </c>
      <c r="AT5846" s="4">
        <v>2013</v>
      </c>
      <c r="AU5846" s="4">
        <v>30</v>
      </c>
      <c r="AV5846" s="4">
        <v>4</v>
      </c>
      <c r="AW5846" s="4">
        <v>2013</v>
      </c>
      <c r="AX5846" t="str">
        <f t="shared" si="1761"/>
        <v>Delay</v>
      </c>
      <c r="AY5846">
        <f t="shared" si="1762"/>
        <v>2</v>
      </c>
    </row>
    <row r="5847" spans="1:51" x14ac:dyDescent="0.2">
      <c r="A5847" s="3">
        <v>85347</v>
      </c>
      <c r="B5847" s="1" t="s">
        <v>215</v>
      </c>
      <c r="C5847" s="1" t="s">
        <v>89</v>
      </c>
      <c r="D5847" s="1" t="s">
        <v>130</v>
      </c>
      <c r="E5847" s="1" t="s">
        <v>101</v>
      </c>
      <c r="F5847" s="1" t="s">
        <v>101</v>
      </c>
      <c r="G5847" s="13" t="s">
        <v>528</v>
      </c>
      <c r="H5847" s="12">
        <v>41361</v>
      </c>
      <c r="I5847" s="12" t="s">
        <v>387</v>
      </c>
      <c r="J5847" s="12">
        <v>41363</v>
      </c>
      <c r="K5847" s="4">
        <v>4568</v>
      </c>
      <c r="L5847" s="1" t="s">
        <v>146</v>
      </c>
      <c r="M5847" s="1" t="s">
        <v>132</v>
      </c>
      <c r="N5847" s="1" t="s">
        <v>154</v>
      </c>
      <c r="O5847" s="1" t="s">
        <v>93</v>
      </c>
      <c r="P5847">
        <v>60</v>
      </c>
      <c r="Q5847">
        <v>50000</v>
      </c>
      <c r="R5847">
        <v>429000</v>
      </c>
      <c r="S5847">
        <v>8.58</v>
      </c>
      <c r="T5847">
        <v>0.14000000000000001</v>
      </c>
      <c r="U5847">
        <f t="shared" si="1758"/>
        <v>429000</v>
      </c>
      <c r="V5847">
        <f t="shared" si="1759"/>
        <v>3000000</v>
      </c>
      <c r="W5847" s="1" t="s">
        <v>197</v>
      </c>
      <c r="X5847" s="1" t="s">
        <v>1236</v>
      </c>
      <c r="Y5847" s="1" t="s">
        <v>3082</v>
      </c>
      <c r="Z5847" s="3">
        <v>11943</v>
      </c>
      <c r="AA5847" s="4">
        <f t="shared" si="1763"/>
        <v>22043</v>
      </c>
      <c r="AB5847" s="4">
        <f t="shared" si="1765"/>
        <v>7732.1302059999998</v>
      </c>
      <c r="AC5847" s="4">
        <f t="shared" si="1766"/>
        <v>22043</v>
      </c>
      <c r="AD5847" s="4">
        <f t="shared" si="1764"/>
        <v>10956.816105574468</v>
      </c>
      <c r="AE5847" s="3" t="s">
        <v>2787</v>
      </c>
      <c r="AF5847" s="3">
        <v>22043</v>
      </c>
      <c r="AG5847" s="4">
        <f>AI5847</f>
        <v>22043</v>
      </c>
      <c r="AH5847" s="4">
        <v>83129</v>
      </c>
      <c r="AI5847">
        <f t="shared" si="1760"/>
        <v>22043</v>
      </c>
      <c r="AJ5847" t="s">
        <v>2787</v>
      </c>
      <c r="AK5847" s="2">
        <v>41802.559999999998</v>
      </c>
      <c r="AL5847" s="2">
        <f>AN5847</f>
        <v>41802.559999999998</v>
      </c>
      <c r="AM5847" s="4">
        <v>83129</v>
      </c>
      <c r="AN5847">
        <f>INDEX($AJ$2:$AJ$6811,MATCH(AM5847,$A$2:$A$6811,0))</f>
        <v>41802.559999999998</v>
      </c>
      <c r="AP5847">
        <v>601.46</v>
      </c>
      <c r="AQ5847">
        <v>601.46</v>
      </c>
      <c r="AR5847" s="4">
        <v>28</v>
      </c>
      <c r="AS5847" s="4">
        <v>4</v>
      </c>
      <c r="AT5847" s="4">
        <v>2013</v>
      </c>
      <c r="AU5847" s="4">
        <v>30</v>
      </c>
      <c r="AV5847" s="4">
        <v>4</v>
      </c>
      <c r="AW5847" s="4">
        <v>2013</v>
      </c>
      <c r="AX5847" t="str">
        <f t="shared" si="1761"/>
        <v>Delay</v>
      </c>
      <c r="AY5847">
        <f t="shared" si="1762"/>
        <v>2</v>
      </c>
    </row>
    <row r="5848" spans="1:51" x14ac:dyDescent="0.2">
      <c r="A5848" s="3">
        <v>83129</v>
      </c>
      <c r="B5848" s="1" t="s">
        <v>215</v>
      </c>
      <c r="C5848" s="1" t="s">
        <v>89</v>
      </c>
      <c r="D5848" s="1" t="s">
        <v>130</v>
      </c>
      <c r="E5848" s="1" t="s">
        <v>101</v>
      </c>
      <c r="F5848" s="1" t="s">
        <v>101</v>
      </c>
      <c r="G5848" s="13" t="s">
        <v>528</v>
      </c>
      <c r="H5848" s="12">
        <v>41361</v>
      </c>
      <c r="I5848" s="12" t="s">
        <v>387</v>
      </c>
      <c r="J5848" s="12">
        <v>41363</v>
      </c>
      <c r="K5848" s="4">
        <v>4565</v>
      </c>
      <c r="L5848" s="1" t="s">
        <v>146</v>
      </c>
      <c r="M5848" s="1" t="s">
        <v>132</v>
      </c>
      <c r="N5848" s="1" t="s">
        <v>154</v>
      </c>
      <c r="O5848" s="1" t="s">
        <v>93</v>
      </c>
      <c r="P5848">
        <v>60</v>
      </c>
      <c r="Q5848">
        <v>8778</v>
      </c>
      <c r="R5848">
        <v>75315.240000000005</v>
      </c>
      <c r="S5848">
        <v>8.58</v>
      </c>
      <c r="T5848">
        <v>0.14000000000000001</v>
      </c>
      <c r="U5848">
        <f t="shared" si="1758"/>
        <v>75315.240000000005</v>
      </c>
      <c r="V5848">
        <f t="shared" si="1759"/>
        <v>526680</v>
      </c>
      <c r="W5848" s="1" t="s">
        <v>179</v>
      </c>
      <c r="X5848" s="1" t="s">
        <v>1236</v>
      </c>
      <c r="Y5848" s="1" t="s">
        <v>156</v>
      </c>
      <c r="Z5848" s="3">
        <v>13090</v>
      </c>
      <c r="AA5848" s="4">
        <f t="shared" si="1763"/>
        <v>22043</v>
      </c>
      <c r="AB5848" s="4">
        <f t="shared" si="1765"/>
        <v>3208.1063943999998</v>
      </c>
      <c r="AC5848" s="4">
        <f t="shared" si="1766"/>
        <v>22043</v>
      </c>
      <c r="AD5848" s="4">
        <f t="shared" si="1764"/>
        <v>8098.666666666667</v>
      </c>
      <c r="AE5848" s="4">
        <v>22043</v>
      </c>
      <c r="AF5848" s="4">
        <v>22043</v>
      </c>
      <c r="AG5848" s="4">
        <f>AE5848</f>
        <v>22043</v>
      </c>
      <c r="AI5848" t="e">
        <f t="shared" si="1760"/>
        <v>#N/A</v>
      </c>
      <c r="AJ5848">
        <v>41802.559999999998</v>
      </c>
      <c r="AK5848" s="2">
        <v>41802.559999999998</v>
      </c>
      <c r="AL5848" s="2">
        <f>AJ5848</f>
        <v>41802.559999999998</v>
      </c>
      <c r="AM5848" s="4"/>
      <c r="AN5848" t="e">
        <f>VLOOKUP([1]!Tabelle13[[#This Row],[Vlookup this ID for freight costs]],$AL$2:$AL$6811,2,FALSE)</f>
        <v>#REF!</v>
      </c>
      <c r="AP5848">
        <v>105.59</v>
      </c>
      <c r="AQ5848">
        <v>105.59</v>
      </c>
      <c r="AR5848" s="4">
        <v>28</v>
      </c>
      <c r="AS5848" s="4">
        <v>4</v>
      </c>
      <c r="AT5848" s="4">
        <v>2013</v>
      </c>
      <c r="AU5848" s="4">
        <v>30</v>
      </c>
      <c r="AV5848" s="4">
        <v>4</v>
      </c>
      <c r="AW5848" s="4">
        <v>2013</v>
      </c>
      <c r="AX5848" t="str">
        <f t="shared" si="1761"/>
        <v>Delay</v>
      </c>
      <c r="AY5848">
        <f t="shared" si="1762"/>
        <v>2</v>
      </c>
    </row>
    <row r="5849" spans="1:51" x14ac:dyDescent="0.2">
      <c r="A5849" s="3">
        <v>82606</v>
      </c>
      <c r="B5849" s="1" t="s">
        <v>463</v>
      </c>
      <c r="C5849" s="1" t="s">
        <v>73</v>
      </c>
      <c r="D5849" s="1" t="s">
        <v>130</v>
      </c>
      <c r="E5849" s="1" t="s">
        <v>101</v>
      </c>
      <c r="F5849" s="1" t="s">
        <v>101</v>
      </c>
      <c r="G5849" s="13" t="s">
        <v>428</v>
      </c>
      <c r="H5849" s="12">
        <v>41547</v>
      </c>
      <c r="I5849" s="12" t="s">
        <v>2197</v>
      </c>
      <c r="J5849" s="12">
        <v>41565</v>
      </c>
      <c r="K5849" s="4">
        <v>4977</v>
      </c>
      <c r="L5849" s="1" t="s">
        <v>146</v>
      </c>
      <c r="M5849" s="1" t="s">
        <v>132</v>
      </c>
      <c r="N5849" s="1" t="s">
        <v>1524</v>
      </c>
      <c r="O5849" s="1" t="s">
        <v>93</v>
      </c>
      <c r="P5849">
        <v>30</v>
      </c>
      <c r="Q5849">
        <v>20160</v>
      </c>
      <c r="R5849">
        <v>224784</v>
      </c>
      <c r="S5849">
        <v>11.15</v>
      </c>
      <c r="T5849">
        <v>0.37</v>
      </c>
      <c r="U5849">
        <f t="shared" si="1758"/>
        <v>224784</v>
      </c>
      <c r="V5849">
        <f t="shared" si="1759"/>
        <v>604800</v>
      </c>
      <c r="W5849" s="1" t="s">
        <v>160</v>
      </c>
      <c r="X5849" s="1" t="s">
        <v>1236</v>
      </c>
      <c r="Y5849" s="1" t="s">
        <v>161</v>
      </c>
      <c r="Z5849" s="3">
        <v>14451</v>
      </c>
      <c r="AA5849" s="4">
        <f t="shared" si="1763"/>
        <v>22074</v>
      </c>
      <c r="AB5849" s="4">
        <f t="shared" si="1765"/>
        <v>4457.255854</v>
      </c>
      <c r="AC5849" s="4">
        <f t="shared" si="1766"/>
        <v>22074</v>
      </c>
      <c r="AD5849" s="4">
        <f t="shared" si="1764"/>
        <v>5055.125</v>
      </c>
      <c r="AE5849" s="4">
        <v>22074</v>
      </c>
      <c r="AF5849" s="4">
        <v>22074</v>
      </c>
      <c r="AG5849" s="4">
        <f>AE5849</f>
        <v>22074</v>
      </c>
      <c r="AI5849" t="e">
        <f t="shared" si="1760"/>
        <v>#N/A</v>
      </c>
      <c r="AJ5849">
        <v>21108.57</v>
      </c>
      <c r="AK5849" s="2">
        <v>21108.57</v>
      </c>
      <c r="AL5849" s="2">
        <f>AJ5849</f>
        <v>21108.57</v>
      </c>
      <c r="AM5849" s="4"/>
      <c r="AN5849" t="e">
        <f>VLOOKUP([1]!Tabelle13[[#This Row],[Vlookup this ID for freight costs]],$AL$2:$AL$6811,2,FALSE)</f>
        <v>#REF!</v>
      </c>
      <c r="AP5849">
        <v>278.06</v>
      </c>
      <c r="AQ5849">
        <v>278.06</v>
      </c>
      <c r="AR5849" s="4">
        <v>30</v>
      </c>
      <c r="AS5849" s="4">
        <v>9</v>
      </c>
      <c r="AT5849" s="4">
        <v>2013</v>
      </c>
      <c r="AU5849" s="4">
        <v>18</v>
      </c>
      <c r="AV5849" s="4">
        <v>10</v>
      </c>
      <c r="AW5849" s="4">
        <v>2013</v>
      </c>
      <c r="AX5849" t="str">
        <f t="shared" si="1761"/>
        <v>Delay</v>
      </c>
      <c r="AY5849">
        <f t="shared" si="1762"/>
        <v>18</v>
      </c>
    </row>
    <row r="5850" spans="1:51" x14ac:dyDescent="0.2">
      <c r="A5850" s="3">
        <v>85328</v>
      </c>
      <c r="B5850" s="1" t="s">
        <v>151</v>
      </c>
      <c r="C5850" s="1" t="s">
        <v>65</v>
      </c>
      <c r="D5850" s="1" t="s">
        <v>130</v>
      </c>
      <c r="E5850" s="1" t="s">
        <v>152</v>
      </c>
      <c r="F5850" s="1" t="s">
        <v>152</v>
      </c>
      <c r="G5850" s="13" t="s">
        <v>1492</v>
      </c>
      <c r="H5850" s="12">
        <v>41316</v>
      </c>
      <c r="I5850" s="12" t="s">
        <v>1492</v>
      </c>
      <c r="J5850" s="12">
        <v>41316</v>
      </c>
      <c r="K5850" s="4">
        <v>4448</v>
      </c>
      <c r="L5850" s="1" t="s">
        <v>146</v>
      </c>
      <c r="M5850" s="1" t="s">
        <v>132</v>
      </c>
      <c r="N5850" s="1" t="s">
        <v>275</v>
      </c>
      <c r="O5850" s="1" t="s">
        <v>93</v>
      </c>
      <c r="P5850">
        <v>60</v>
      </c>
      <c r="Q5850">
        <v>22790</v>
      </c>
      <c r="R5850">
        <v>165683.29999999999</v>
      </c>
      <c r="S5850">
        <v>7.27</v>
      </c>
      <c r="T5850">
        <v>0.12</v>
      </c>
      <c r="U5850">
        <f t="shared" si="1758"/>
        <v>165683.29999999999</v>
      </c>
      <c r="V5850">
        <f t="shared" si="1759"/>
        <v>1367400</v>
      </c>
      <c r="W5850" s="1" t="s">
        <v>179</v>
      </c>
      <c r="X5850" s="1" t="s">
        <v>1236</v>
      </c>
      <c r="Y5850" s="1" t="s">
        <v>156</v>
      </c>
      <c r="Z5850" s="3">
        <v>7726</v>
      </c>
      <c r="AA5850" s="4">
        <f t="shared" si="1763"/>
        <v>22259</v>
      </c>
      <c r="AB5850" s="4">
        <f t="shared" si="1765"/>
        <v>4745.8925680000002</v>
      </c>
      <c r="AC5850" s="4">
        <f t="shared" si="1766"/>
        <v>22259</v>
      </c>
      <c r="AD5850" s="4">
        <f t="shared" si="1764"/>
        <v>22259</v>
      </c>
      <c r="AE5850" s="4">
        <v>22259</v>
      </c>
      <c r="AF5850" s="4">
        <v>22259</v>
      </c>
      <c r="AG5850" s="4">
        <f>AE5850</f>
        <v>22259</v>
      </c>
      <c r="AI5850" t="e">
        <f t="shared" si="1760"/>
        <v>#N/A</v>
      </c>
      <c r="AJ5850">
        <v>29780.5</v>
      </c>
      <c r="AK5850" s="2">
        <v>29780.5</v>
      </c>
      <c r="AL5850" s="2">
        <f>AJ5850</f>
        <v>29780.5</v>
      </c>
      <c r="AM5850" s="4"/>
      <c r="AN5850" t="e">
        <f>VLOOKUP([1]!Tabelle13[[#This Row],[Vlookup this ID for freight costs]],$AL$2:$AL$6811,2,FALSE)</f>
        <v>#REF!</v>
      </c>
      <c r="AP5850">
        <v>232.29</v>
      </c>
      <c r="AQ5850">
        <v>232.29</v>
      </c>
      <c r="AR5850" s="4">
        <v>11</v>
      </c>
      <c r="AS5850" s="4">
        <v>2</v>
      </c>
      <c r="AT5850" s="4">
        <v>2013</v>
      </c>
      <c r="AU5850" s="4">
        <v>11</v>
      </c>
      <c r="AV5850" s="4">
        <v>2</v>
      </c>
      <c r="AW5850" s="4">
        <v>2013</v>
      </c>
      <c r="AX5850" t="str">
        <f t="shared" si="1761"/>
        <v>No Delay</v>
      </c>
      <c r="AY5850">
        <f t="shared" si="1762"/>
        <v>0</v>
      </c>
    </row>
    <row r="5851" spans="1:51" x14ac:dyDescent="0.2">
      <c r="A5851" s="3">
        <v>85930</v>
      </c>
      <c r="B5851" s="1" t="s">
        <v>151</v>
      </c>
      <c r="C5851" s="1" t="s">
        <v>65</v>
      </c>
      <c r="D5851" s="1" t="s">
        <v>130</v>
      </c>
      <c r="E5851" s="1" t="s">
        <v>152</v>
      </c>
      <c r="F5851" s="1" t="s">
        <v>152</v>
      </c>
      <c r="G5851" s="13" t="s">
        <v>1492</v>
      </c>
      <c r="H5851" s="12">
        <v>41316</v>
      </c>
      <c r="I5851" s="12" t="s">
        <v>1492</v>
      </c>
      <c r="J5851" s="12">
        <v>41316</v>
      </c>
      <c r="K5851" s="4">
        <v>4450</v>
      </c>
      <c r="L5851" s="1" t="s">
        <v>146</v>
      </c>
      <c r="M5851" s="1" t="s">
        <v>132</v>
      </c>
      <c r="N5851" s="1" t="s">
        <v>275</v>
      </c>
      <c r="O5851" s="1" t="s">
        <v>93</v>
      </c>
      <c r="P5851">
        <v>60</v>
      </c>
      <c r="Q5851">
        <v>162827</v>
      </c>
      <c r="R5851">
        <v>1183752.29</v>
      </c>
      <c r="S5851">
        <v>7.27</v>
      </c>
      <c r="T5851">
        <v>0.12</v>
      </c>
      <c r="U5851">
        <f t="shared" si="1758"/>
        <v>1183752.29</v>
      </c>
      <c r="V5851">
        <f t="shared" si="1759"/>
        <v>9769620</v>
      </c>
      <c r="W5851" s="1" t="s">
        <v>155</v>
      </c>
      <c r="X5851" s="1" t="s">
        <v>1236</v>
      </c>
      <c r="Y5851" s="1" t="s">
        <v>156</v>
      </c>
      <c r="Z5851" s="3">
        <v>7726</v>
      </c>
      <c r="AA5851" s="4">
        <f t="shared" si="1763"/>
        <v>22259</v>
      </c>
      <c r="AB5851" s="4">
        <f t="shared" si="1765"/>
        <v>20114.645236600001</v>
      </c>
      <c r="AC5851" s="4">
        <f t="shared" si="1766"/>
        <v>22259</v>
      </c>
      <c r="AD5851" s="4">
        <f t="shared" si="1764"/>
        <v>22259</v>
      </c>
      <c r="AE5851" s="3" t="s">
        <v>2788</v>
      </c>
      <c r="AF5851" s="3">
        <v>22259</v>
      </c>
      <c r="AG5851" s="4">
        <f>AI5851</f>
        <v>22259</v>
      </c>
      <c r="AH5851" s="4">
        <v>85328</v>
      </c>
      <c r="AI5851">
        <f t="shared" si="1760"/>
        <v>22259</v>
      </c>
      <c r="AJ5851" t="s">
        <v>2788</v>
      </c>
      <c r="AK5851" s="2">
        <v>29780.5</v>
      </c>
      <c r="AL5851" s="2">
        <f>AN5851</f>
        <v>29780.5</v>
      </c>
      <c r="AM5851" s="4">
        <v>85328</v>
      </c>
      <c r="AN5851">
        <f>INDEX($AJ$2:$AJ$6811,MATCH(AM5851,$A$2:$A$6811,0))</f>
        <v>29780.5</v>
      </c>
      <c r="AP5851">
        <v>1659.62</v>
      </c>
      <c r="AQ5851">
        <v>1659.62</v>
      </c>
      <c r="AR5851" s="4">
        <v>11</v>
      </c>
      <c r="AS5851" s="4">
        <v>2</v>
      </c>
      <c r="AT5851" s="4">
        <v>2013</v>
      </c>
      <c r="AU5851" s="4">
        <v>11</v>
      </c>
      <c r="AV5851" s="4">
        <v>2</v>
      </c>
      <c r="AW5851" s="4">
        <v>2013</v>
      </c>
      <c r="AX5851" t="str">
        <f t="shared" si="1761"/>
        <v>No Delay</v>
      </c>
      <c r="AY5851">
        <f t="shared" si="1762"/>
        <v>0</v>
      </c>
    </row>
    <row r="5852" spans="1:51" x14ac:dyDescent="0.2">
      <c r="A5852" s="3">
        <v>85931</v>
      </c>
      <c r="B5852" s="1" t="s">
        <v>151</v>
      </c>
      <c r="C5852" s="1" t="s">
        <v>65</v>
      </c>
      <c r="D5852" s="1" t="s">
        <v>130</v>
      </c>
      <c r="E5852" s="1" t="s">
        <v>152</v>
      </c>
      <c r="F5852" s="1" t="s">
        <v>152</v>
      </c>
      <c r="G5852" s="13" t="s">
        <v>1492</v>
      </c>
      <c r="H5852" s="12">
        <v>41316</v>
      </c>
      <c r="I5852" s="12" t="s">
        <v>1492</v>
      </c>
      <c r="J5852" s="12">
        <v>41316</v>
      </c>
      <c r="K5852" s="4">
        <v>4451</v>
      </c>
      <c r="L5852" s="1" t="s">
        <v>146</v>
      </c>
      <c r="M5852" s="1" t="s">
        <v>132</v>
      </c>
      <c r="N5852" s="1" t="s">
        <v>275</v>
      </c>
      <c r="O5852" s="1" t="s">
        <v>93</v>
      </c>
      <c r="P5852">
        <v>60</v>
      </c>
      <c r="Q5852">
        <v>44383</v>
      </c>
      <c r="R5852">
        <v>322664.40999999997</v>
      </c>
      <c r="S5852">
        <v>7.27</v>
      </c>
      <c r="T5852">
        <v>0.12</v>
      </c>
      <c r="U5852">
        <f t="shared" si="1758"/>
        <v>322664.40999999997</v>
      </c>
      <c r="V5852">
        <f t="shared" si="1759"/>
        <v>2662980</v>
      </c>
      <c r="W5852" s="1" t="s">
        <v>160</v>
      </c>
      <c r="X5852" s="1" t="s">
        <v>1236</v>
      </c>
      <c r="Y5852" s="1" t="s">
        <v>161</v>
      </c>
      <c r="Z5852" s="3">
        <v>7348</v>
      </c>
      <c r="AA5852" s="4">
        <f t="shared" si="1763"/>
        <v>22259</v>
      </c>
      <c r="AB5852" s="4">
        <f t="shared" si="1765"/>
        <v>7115.6768133999994</v>
      </c>
      <c r="AC5852" s="4">
        <f t="shared" si="1766"/>
        <v>22259</v>
      </c>
      <c r="AD5852" s="4">
        <f t="shared" si="1764"/>
        <v>22259</v>
      </c>
      <c r="AE5852" s="3" t="s">
        <v>2788</v>
      </c>
      <c r="AF5852" s="3">
        <v>22259</v>
      </c>
      <c r="AG5852" s="4">
        <f>AI5852</f>
        <v>22259</v>
      </c>
      <c r="AH5852" s="4">
        <v>85328</v>
      </c>
      <c r="AI5852">
        <f t="shared" si="1760"/>
        <v>22259</v>
      </c>
      <c r="AJ5852" t="s">
        <v>2788</v>
      </c>
      <c r="AK5852" s="2">
        <v>29780.5</v>
      </c>
      <c r="AL5852" s="2">
        <f>AN5852</f>
        <v>29780.5</v>
      </c>
      <c r="AM5852" s="4">
        <v>85328</v>
      </c>
      <c r="AN5852">
        <f>INDEX($AJ$2:$AJ$6811,MATCH(AM5852,$A$2:$A$6811,0))</f>
        <v>29780.5</v>
      </c>
      <c r="AP5852">
        <v>452.38</v>
      </c>
      <c r="AQ5852">
        <v>452.38</v>
      </c>
      <c r="AR5852" s="4">
        <v>11</v>
      </c>
      <c r="AS5852" s="4">
        <v>2</v>
      </c>
      <c r="AT5852" s="4">
        <v>2013</v>
      </c>
      <c r="AU5852" s="4">
        <v>11</v>
      </c>
      <c r="AV5852" s="4">
        <v>2</v>
      </c>
      <c r="AW5852" s="4">
        <v>2013</v>
      </c>
      <c r="AX5852" t="str">
        <f t="shared" si="1761"/>
        <v>No Delay</v>
      </c>
      <c r="AY5852">
        <f t="shared" si="1762"/>
        <v>0</v>
      </c>
    </row>
    <row r="5853" spans="1:51" x14ac:dyDescent="0.2">
      <c r="A5853" s="3">
        <v>85875</v>
      </c>
      <c r="B5853" s="1" t="s">
        <v>50</v>
      </c>
      <c r="C5853" s="1" t="s">
        <v>51</v>
      </c>
      <c r="D5853" s="1" t="s">
        <v>130</v>
      </c>
      <c r="E5853" s="1" t="s">
        <v>101</v>
      </c>
      <c r="F5853" s="1" t="s">
        <v>101</v>
      </c>
      <c r="G5853" s="13" t="s">
        <v>1040</v>
      </c>
      <c r="H5853" s="12">
        <v>41156</v>
      </c>
      <c r="I5853" s="12" t="s">
        <v>1751</v>
      </c>
      <c r="J5853" s="12">
        <v>41143</v>
      </c>
      <c r="K5853" s="4">
        <v>4121</v>
      </c>
      <c r="L5853" s="1" t="s">
        <v>146</v>
      </c>
      <c r="M5853" s="1" t="s">
        <v>132</v>
      </c>
      <c r="N5853" s="1" t="s">
        <v>178</v>
      </c>
      <c r="O5853" s="1" t="s">
        <v>93</v>
      </c>
      <c r="P5853">
        <v>60</v>
      </c>
      <c r="Q5853">
        <v>43020</v>
      </c>
      <c r="R5853">
        <v>302000.40000000002</v>
      </c>
      <c r="S5853">
        <v>7.02</v>
      </c>
      <c r="T5853">
        <v>0.12</v>
      </c>
      <c r="U5853">
        <f t="shared" si="1758"/>
        <v>302000.39999999997</v>
      </c>
      <c r="V5853">
        <f t="shared" si="1759"/>
        <v>2581200</v>
      </c>
      <c r="W5853" s="1" t="s">
        <v>160</v>
      </c>
      <c r="X5853" s="1" t="s">
        <v>1236</v>
      </c>
      <c r="Y5853" s="1" t="s">
        <v>161</v>
      </c>
      <c r="Z5853" s="3">
        <v>14186</v>
      </c>
      <c r="AA5853" s="4">
        <f t="shared" si="1763"/>
        <v>22479</v>
      </c>
      <c r="AB5853" s="4">
        <f t="shared" si="1765"/>
        <v>6966.0905619999994</v>
      </c>
      <c r="AC5853" s="4">
        <f t="shared" si="1766"/>
        <v>22479</v>
      </c>
      <c r="AD5853" s="4">
        <f t="shared" si="1764"/>
        <v>22479</v>
      </c>
      <c r="AE5853" s="4">
        <v>22479</v>
      </c>
      <c r="AF5853" s="4">
        <v>22479</v>
      </c>
      <c r="AG5853" s="4">
        <f>AE5853</f>
        <v>22479</v>
      </c>
      <c r="AI5853" t="e">
        <f t="shared" si="1760"/>
        <v>#N/A</v>
      </c>
      <c r="AJ5853">
        <v>6483.81</v>
      </c>
      <c r="AK5853" s="2">
        <v>6483.81</v>
      </c>
      <c r="AL5853" s="2">
        <f>AJ5853</f>
        <v>6483.81</v>
      </c>
      <c r="AM5853" s="4"/>
      <c r="AN5853" t="e">
        <f>VLOOKUP([1]!Tabelle13[[#This Row],[Vlookup this ID for freight costs]],$AL$2:$AL$6811,2,FALSE)</f>
        <v>#REF!</v>
      </c>
      <c r="AP5853">
        <v>423.4</v>
      </c>
      <c r="AQ5853">
        <v>423.4</v>
      </c>
      <c r="AR5853" s="4">
        <v>4</v>
      </c>
      <c r="AS5853" s="4">
        <v>9</v>
      </c>
      <c r="AT5853" s="4">
        <v>2012</v>
      </c>
      <c r="AU5853" s="4">
        <v>22</v>
      </c>
      <c r="AV5853" s="4">
        <v>8</v>
      </c>
      <c r="AW5853" s="4">
        <v>2012</v>
      </c>
      <c r="AX5853" t="str">
        <f t="shared" si="1761"/>
        <v>No Delay</v>
      </c>
      <c r="AY5853">
        <f t="shared" si="1762"/>
        <v>0</v>
      </c>
    </row>
    <row r="5854" spans="1:51" x14ac:dyDescent="0.2">
      <c r="A5854" s="3">
        <v>86489</v>
      </c>
      <c r="B5854" s="1" t="s">
        <v>50</v>
      </c>
      <c r="C5854" s="1" t="s">
        <v>51</v>
      </c>
      <c r="D5854" s="1" t="s">
        <v>130</v>
      </c>
      <c r="E5854" s="1" t="s">
        <v>101</v>
      </c>
      <c r="F5854" s="1" t="s">
        <v>101</v>
      </c>
      <c r="G5854" s="13" t="s">
        <v>1040</v>
      </c>
      <c r="H5854" s="12">
        <v>41156</v>
      </c>
      <c r="I5854" s="12" t="s">
        <v>1751</v>
      </c>
      <c r="J5854" s="12">
        <v>41143</v>
      </c>
      <c r="K5854" s="4">
        <v>4124</v>
      </c>
      <c r="L5854" s="1" t="s">
        <v>146</v>
      </c>
      <c r="M5854" s="1" t="s">
        <v>132</v>
      </c>
      <c r="N5854" s="1" t="s">
        <v>1032</v>
      </c>
      <c r="O5854" s="1" t="s">
        <v>93</v>
      </c>
      <c r="P5854">
        <v>240</v>
      </c>
      <c r="Q5854">
        <v>54128</v>
      </c>
      <c r="R5854">
        <v>105549.6</v>
      </c>
      <c r="S5854">
        <v>1.95</v>
      </c>
      <c r="T5854">
        <v>0.01</v>
      </c>
      <c r="U5854">
        <f t="shared" si="1758"/>
        <v>105549.59999999999</v>
      </c>
      <c r="V5854">
        <f t="shared" si="1759"/>
        <v>12990720</v>
      </c>
      <c r="W5854" s="1" t="s">
        <v>155</v>
      </c>
      <c r="X5854" s="1" t="s">
        <v>1236</v>
      </c>
      <c r="Y5854" s="1" t="s">
        <v>156</v>
      </c>
      <c r="Z5854" s="3">
        <v>14703</v>
      </c>
      <c r="AA5854" s="4">
        <f t="shared" si="1763"/>
        <v>22479</v>
      </c>
      <c r="AB5854" s="4">
        <f t="shared" si="1765"/>
        <v>8185.1691243999994</v>
      </c>
      <c r="AC5854" s="4">
        <f t="shared" si="1766"/>
        <v>22479</v>
      </c>
      <c r="AD5854" s="4">
        <f t="shared" si="1764"/>
        <v>22479</v>
      </c>
      <c r="AE5854" s="3" t="s">
        <v>2789</v>
      </c>
      <c r="AF5854" s="3">
        <v>22479</v>
      </c>
      <c r="AG5854" s="4">
        <f>AI5854</f>
        <v>22479</v>
      </c>
      <c r="AH5854" s="4">
        <v>85875</v>
      </c>
      <c r="AI5854">
        <f t="shared" si="1760"/>
        <v>22479</v>
      </c>
      <c r="AJ5854" t="s">
        <v>2789</v>
      </c>
      <c r="AK5854" s="2">
        <v>6483.81</v>
      </c>
      <c r="AL5854" s="2">
        <f>AN5854</f>
        <v>6483.81</v>
      </c>
      <c r="AM5854" s="4">
        <v>85875</v>
      </c>
      <c r="AN5854">
        <f>INDEX($AJ$2:$AJ$6811,MATCH(AM5854,$A$2:$A$6811,0))</f>
        <v>6483.81</v>
      </c>
      <c r="AP5854">
        <v>147.97999999999999</v>
      </c>
      <c r="AQ5854">
        <v>147.97999999999999</v>
      </c>
      <c r="AR5854" s="4">
        <v>4</v>
      </c>
      <c r="AS5854" s="4">
        <v>9</v>
      </c>
      <c r="AT5854" s="4">
        <v>2012</v>
      </c>
      <c r="AU5854" s="4">
        <v>22</v>
      </c>
      <c r="AV5854" s="4">
        <v>8</v>
      </c>
      <c r="AW5854" s="4">
        <v>2012</v>
      </c>
      <c r="AX5854" t="str">
        <f t="shared" si="1761"/>
        <v>No Delay</v>
      </c>
      <c r="AY5854">
        <f t="shared" si="1762"/>
        <v>0</v>
      </c>
    </row>
    <row r="5855" spans="1:51" x14ac:dyDescent="0.2">
      <c r="A5855" s="3">
        <v>83688</v>
      </c>
      <c r="B5855" s="1" t="s">
        <v>172</v>
      </c>
      <c r="C5855" s="1" t="s">
        <v>114</v>
      </c>
      <c r="D5855" s="1" t="s">
        <v>130</v>
      </c>
      <c r="E5855" s="1" t="s">
        <v>101</v>
      </c>
      <c r="F5855" s="1" t="s">
        <v>101</v>
      </c>
      <c r="G5855" s="13" t="s">
        <v>809</v>
      </c>
      <c r="H5855" s="12">
        <v>41453</v>
      </c>
      <c r="I5855" s="12" t="s">
        <v>1293</v>
      </c>
      <c r="J5855" s="12">
        <v>41432</v>
      </c>
      <c r="K5855" s="4">
        <v>4758</v>
      </c>
      <c r="L5855" s="1" t="s">
        <v>146</v>
      </c>
      <c r="M5855" s="1" t="s">
        <v>132</v>
      </c>
      <c r="N5855" s="1" t="s">
        <v>275</v>
      </c>
      <c r="O5855" s="1" t="s">
        <v>93</v>
      </c>
      <c r="P5855">
        <v>60</v>
      </c>
      <c r="Q5855">
        <v>62168</v>
      </c>
      <c r="R5855">
        <v>435176</v>
      </c>
      <c r="S5855">
        <v>7</v>
      </c>
      <c r="T5855">
        <v>0.12</v>
      </c>
      <c r="U5855">
        <f t="shared" si="1758"/>
        <v>435176</v>
      </c>
      <c r="V5855">
        <f t="shared" si="1759"/>
        <v>3730080</v>
      </c>
      <c r="W5855" s="1" t="s">
        <v>204</v>
      </c>
      <c r="X5855" s="1" t="s">
        <v>1236</v>
      </c>
      <c r="Y5855" s="1" t="s">
        <v>205</v>
      </c>
      <c r="Z5855" s="3">
        <v>14286</v>
      </c>
      <c r="AA5855" s="4">
        <f t="shared" si="1763"/>
        <v>22497</v>
      </c>
      <c r="AB5855" s="4">
        <f t="shared" si="1765"/>
        <v>9067.5414364000007</v>
      </c>
      <c r="AC5855" s="4">
        <f t="shared" si="1766"/>
        <v>22497</v>
      </c>
      <c r="AD5855" s="4">
        <f t="shared" si="1764"/>
        <v>22497</v>
      </c>
      <c r="AE5855" s="4">
        <v>22497</v>
      </c>
      <c r="AF5855" s="4">
        <v>22497</v>
      </c>
      <c r="AG5855" s="4">
        <f>AE5855</f>
        <v>22497</v>
      </c>
      <c r="AI5855" t="e">
        <f t="shared" si="1760"/>
        <v>#N/A</v>
      </c>
      <c r="AJ5855">
        <v>11941.65</v>
      </c>
      <c r="AK5855" s="2">
        <v>11941.65</v>
      </c>
      <c r="AL5855" s="2">
        <f>AJ5855</f>
        <v>11941.65</v>
      </c>
      <c r="AM5855" s="4"/>
      <c r="AN5855" t="e">
        <f>VLOOKUP([1]!Tabelle13[[#This Row],[Vlookup this ID for freight costs]],$AL$2:$AL$6811,2,FALSE)</f>
        <v>#REF!</v>
      </c>
      <c r="AP5855">
        <v>610.12</v>
      </c>
      <c r="AQ5855">
        <v>610.12</v>
      </c>
      <c r="AR5855" s="4">
        <v>28</v>
      </c>
      <c r="AS5855" s="4">
        <v>6</v>
      </c>
      <c r="AT5855" s="4">
        <v>2013</v>
      </c>
      <c r="AU5855" s="4">
        <v>7</v>
      </c>
      <c r="AV5855" s="4">
        <v>6</v>
      </c>
      <c r="AW5855" s="4">
        <v>2013</v>
      </c>
      <c r="AX5855" t="str">
        <f t="shared" si="1761"/>
        <v>No Delay</v>
      </c>
      <c r="AY5855">
        <f t="shared" si="1762"/>
        <v>0</v>
      </c>
    </row>
    <row r="5856" spans="1:51" x14ac:dyDescent="0.2">
      <c r="A5856" s="3">
        <v>84821</v>
      </c>
      <c r="B5856" s="1" t="s">
        <v>172</v>
      </c>
      <c r="C5856" s="1" t="s">
        <v>114</v>
      </c>
      <c r="D5856" s="1" t="s">
        <v>130</v>
      </c>
      <c r="E5856" s="1" t="s">
        <v>101</v>
      </c>
      <c r="F5856" s="1" t="s">
        <v>101</v>
      </c>
      <c r="G5856" s="13" t="s">
        <v>809</v>
      </c>
      <c r="H5856" s="12">
        <v>41453</v>
      </c>
      <c r="I5856" s="12" t="s">
        <v>1293</v>
      </c>
      <c r="J5856" s="12">
        <v>41432</v>
      </c>
      <c r="K5856" s="4">
        <v>4761</v>
      </c>
      <c r="L5856" s="1" t="s">
        <v>146</v>
      </c>
      <c r="M5856" s="1" t="s">
        <v>132</v>
      </c>
      <c r="N5856" s="1" t="s">
        <v>275</v>
      </c>
      <c r="O5856" s="1" t="s">
        <v>93</v>
      </c>
      <c r="P5856">
        <v>60</v>
      </c>
      <c r="Q5856">
        <v>87384</v>
      </c>
      <c r="R5856">
        <v>611688</v>
      </c>
      <c r="S5856">
        <v>7</v>
      </c>
      <c r="T5856">
        <v>0.12</v>
      </c>
      <c r="U5856">
        <f t="shared" si="1758"/>
        <v>611688</v>
      </c>
      <c r="V5856">
        <f t="shared" si="1759"/>
        <v>5243040</v>
      </c>
      <c r="W5856" s="1" t="s">
        <v>155</v>
      </c>
      <c r="X5856" s="1" t="s">
        <v>1236</v>
      </c>
      <c r="Y5856" s="1" t="s">
        <v>156</v>
      </c>
      <c r="Z5856" s="3">
        <v>14240</v>
      </c>
      <c r="AA5856" s="4">
        <f t="shared" si="1763"/>
        <v>22497</v>
      </c>
      <c r="AB5856" s="4">
        <f t="shared" si="1765"/>
        <v>11834.9419612</v>
      </c>
      <c r="AC5856" s="4">
        <f t="shared" si="1766"/>
        <v>22497</v>
      </c>
      <c r="AD5856" s="4">
        <f t="shared" si="1764"/>
        <v>22497</v>
      </c>
      <c r="AE5856" s="3" t="s">
        <v>2790</v>
      </c>
      <c r="AF5856" s="3">
        <v>22497</v>
      </c>
      <c r="AG5856" s="4">
        <f>AI5856</f>
        <v>22497</v>
      </c>
      <c r="AH5856" s="4">
        <v>83688</v>
      </c>
      <c r="AI5856">
        <f t="shared" si="1760"/>
        <v>22497</v>
      </c>
      <c r="AJ5856" t="s">
        <v>2790</v>
      </c>
      <c r="AK5856" s="2">
        <v>11941.65</v>
      </c>
      <c r="AL5856" s="2">
        <f>AN5856</f>
        <v>11941.65</v>
      </c>
      <c r="AM5856" s="4">
        <v>83688</v>
      </c>
      <c r="AN5856">
        <f>INDEX($AJ$2:$AJ$6811,MATCH(AM5856,$A$2:$A$6811,0))</f>
        <v>11941.65</v>
      </c>
      <c r="AP5856">
        <v>857.59</v>
      </c>
      <c r="AQ5856">
        <v>857.59</v>
      </c>
      <c r="AR5856" s="4">
        <v>28</v>
      </c>
      <c r="AS5856" s="4">
        <v>6</v>
      </c>
      <c r="AT5856" s="4">
        <v>2013</v>
      </c>
      <c r="AU5856" s="4">
        <v>7</v>
      </c>
      <c r="AV5856" s="4">
        <v>6</v>
      </c>
      <c r="AW5856" s="4">
        <v>2013</v>
      </c>
      <c r="AX5856" t="str">
        <f t="shared" si="1761"/>
        <v>No Delay</v>
      </c>
      <c r="AY5856">
        <f t="shared" si="1762"/>
        <v>0</v>
      </c>
    </row>
    <row r="5857" spans="1:51" x14ac:dyDescent="0.2">
      <c r="A5857" s="3">
        <v>85367</v>
      </c>
      <c r="B5857" s="1" t="s">
        <v>172</v>
      </c>
      <c r="C5857" s="1" t="s">
        <v>114</v>
      </c>
      <c r="D5857" s="1" t="s">
        <v>130</v>
      </c>
      <c r="E5857" s="1" t="s">
        <v>101</v>
      </c>
      <c r="F5857" s="1" t="s">
        <v>101</v>
      </c>
      <c r="G5857" s="13" t="s">
        <v>809</v>
      </c>
      <c r="H5857" s="12">
        <v>41453</v>
      </c>
      <c r="I5857" s="12" t="s">
        <v>1293</v>
      </c>
      <c r="J5857" s="12">
        <v>41432</v>
      </c>
      <c r="K5857" s="4">
        <v>4765</v>
      </c>
      <c r="L5857" s="1" t="s">
        <v>146</v>
      </c>
      <c r="M5857" s="1" t="s">
        <v>132</v>
      </c>
      <c r="N5857" s="1" t="s">
        <v>275</v>
      </c>
      <c r="O5857" s="1" t="s">
        <v>93</v>
      </c>
      <c r="P5857">
        <v>60</v>
      </c>
      <c r="Q5857">
        <v>92492</v>
      </c>
      <c r="R5857">
        <v>647444</v>
      </c>
      <c r="S5857">
        <v>7</v>
      </c>
      <c r="T5857">
        <v>0.12</v>
      </c>
      <c r="U5857">
        <f t="shared" si="1758"/>
        <v>647444</v>
      </c>
      <c r="V5857">
        <f t="shared" si="1759"/>
        <v>5549520</v>
      </c>
      <c r="W5857" s="1" t="s">
        <v>179</v>
      </c>
      <c r="X5857" s="1" t="s">
        <v>1236</v>
      </c>
      <c r="Y5857" s="1" t="s">
        <v>156</v>
      </c>
      <c r="Z5857" s="3">
        <v>14240</v>
      </c>
      <c r="AA5857" s="4">
        <f t="shared" si="1763"/>
        <v>22497</v>
      </c>
      <c r="AB5857" s="4">
        <f t="shared" si="1765"/>
        <v>12395.533723600001</v>
      </c>
      <c r="AC5857" s="4">
        <f t="shared" si="1766"/>
        <v>22497</v>
      </c>
      <c r="AD5857" s="4">
        <f t="shared" si="1764"/>
        <v>22497</v>
      </c>
      <c r="AE5857" s="3" t="s">
        <v>2790</v>
      </c>
      <c r="AF5857" s="3">
        <v>22497</v>
      </c>
      <c r="AG5857" s="4">
        <f>AI5857</f>
        <v>22497</v>
      </c>
      <c r="AH5857" s="4">
        <v>83688</v>
      </c>
      <c r="AI5857">
        <f t="shared" si="1760"/>
        <v>22497</v>
      </c>
      <c r="AJ5857" t="s">
        <v>2790</v>
      </c>
      <c r="AK5857" s="2">
        <v>11941.65</v>
      </c>
      <c r="AL5857" s="2">
        <f>AN5857</f>
        <v>11941.65</v>
      </c>
      <c r="AM5857" s="4">
        <v>83688</v>
      </c>
      <c r="AN5857">
        <f>INDEX($AJ$2:$AJ$6811,MATCH(AM5857,$A$2:$A$6811,0))</f>
        <v>11941.65</v>
      </c>
      <c r="AP5857">
        <v>907.72</v>
      </c>
      <c r="AQ5857">
        <v>907.72</v>
      </c>
      <c r="AR5857" s="4">
        <v>28</v>
      </c>
      <c r="AS5857" s="4">
        <v>6</v>
      </c>
      <c r="AT5857" s="4">
        <v>2013</v>
      </c>
      <c r="AU5857" s="4">
        <v>7</v>
      </c>
      <c r="AV5857" s="4">
        <v>6</v>
      </c>
      <c r="AW5857" s="4">
        <v>2013</v>
      </c>
      <c r="AX5857" t="str">
        <f t="shared" si="1761"/>
        <v>No Delay</v>
      </c>
      <c r="AY5857">
        <f t="shared" si="1762"/>
        <v>0</v>
      </c>
    </row>
    <row r="5858" spans="1:51" x14ac:dyDescent="0.2">
      <c r="A5858" s="3">
        <v>86575</v>
      </c>
      <c r="B5858" s="1" t="s">
        <v>172</v>
      </c>
      <c r="C5858" s="1" t="s">
        <v>114</v>
      </c>
      <c r="D5858" s="1" t="s">
        <v>130</v>
      </c>
      <c r="E5858" s="1" t="s">
        <v>101</v>
      </c>
      <c r="F5858" s="1" t="s">
        <v>101</v>
      </c>
      <c r="G5858" s="13" t="s">
        <v>809</v>
      </c>
      <c r="H5858" s="12">
        <v>41453</v>
      </c>
      <c r="I5858" s="12" t="s">
        <v>1293</v>
      </c>
      <c r="J5858" s="12">
        <v>41432</v>
      </c>
      <c r="K5858" s="4">
        <v>4766</v>
      </c>
      <c r="L5858" s="1" t="s">
        <v>146</v>
      </c>
      <c r="M5858" s="1" t="s">
        <v>132</v>
      </c>
      <c r="N5858" s="1" t="s">
        <v>275</v>
      </c>
      <c r="O5858" s="1" t="s">
        <v>93</v>
      </c>
      <c r="P5858">
        <v>60</v>
      </c>
      <c r="Q5858">
        <v>12873</v>
      </c>
      <c r="R5858">
        <v>90111</v>
      </c>
      <c r="S5858">
        <v>7</v>
      </c>
      <c r="T5858">
        <v>0.12</v>
      </c>
      <c r="U5858">
        <f t="shared" si="1758"/>
        <v>90111</v>
      </c>
      <c r="V5858">
        <f t="shared" si="1759"/>
        <v>772380</v>
      </c>
      <c r="W5858" s="1" t="s">
        <v>204</v>
      </c>
      <c r="X5858" s="1" t="s">
        <v>1236</v>
      </c>
      <c r="Y5858" s="1" t="s">
        <v>205</v>
      </c>
      <c r="Z5858" s="3">
        <v>14286</v>
      </c>
      <c r="AA5858" s="4">
        <f t="shared" si="1763"/>
        <v>22497</v>
      </c>
      <c r="AB5858" s="4">
        <f t="shared" si="1765"/>
        <v>3657.5236353999999</v>
      </c>
      <c r="AC5858" s="4">
        <f t="shared" si="1766"/>
        <v>22497</v>
      </c>
      <c r="AD5858" s="4">
        <f t="shared" si="1764"/>
        <v>22497</v>
      </c>
      <c r="AE5858" s="3" t="s">
        <v>2790</v>
      </c>
      <c r="AF5858" s="3">
        <v>22497</v>
      </c>
      <c r="AG5858" s="4">
        <f>AI5858</f>
        <v>22497</v>
      </c>
      <c r="AH5858" s="4">
        <v>83688</v>
      </c>
      <c r="AI5858">
        <f t="shared" si="1760"/>
        <v>22497</v>
      </c>
      <c r="AJ5858" t="s">
        <v>2790</v>
      </c>
      <c r="AK5858" s="2">
        <v>11941.65</v>
      </c>
      <c r="AL5858" s="2">
        <f>AN5858</f>
        <v>11941.65</v>
      </c>
      <c r="AM5858" s="4">
        <v>83688</v>
      </c>
      <c r="AN5858">
        <f>INDEX($AJ$2:$AJ$6811,MATCH(AM5858,$A$2:$A$6811,0))</f>
        <v>11941.65</v>
      </c>
      <c r="AP5858">
        <v>126.34</v>
      </c>
      <c r="AQ5858">
        <v>126.34</v>
      </c>
      <c r="AR5858" s="4">
        <v>28</v>
      </c>
      <c r="AS5858" s="4">
        <v>6</v>
      </c>
      <c r="AT5858" s="4">
        <v>2013</v>
      </c>
      <c r="AU5858" s="4">
        <v>7</v>
      </c>
      <c r="AV5858" s="4">
        <v>6</v>
      </c>
      <c r="AW5858" s="4">
        <v>2013</v>
      </c>
      <c r="AX5858" t="str">
        <f t="shared" si="1761"/>
        <v>No Delay</v>
      </c>
      <c r="AY5858">
        <f t="shared" si="1762"/>
        <v>0</v>
      </c>
    </row>
    <row r="5859" spans="1:51" x14ac:dyDescent="0.2">
      <c r="A5859" s="3">
        <v>84302</v>
      </c>
      <c r="B5859" s="1" t="s">
        <v>172</v>
      </c>
      <c r="C5859" s="1" t="s">
        <v>114</v>
      </c>
      <c r="D5859" s="1" t="s">
        <v>130</v>
      </c>
      <c r="E5859" s="1" t="s">
        <v>101</v>
      </c>
      <c r="F5859" s="1" t="s">
        <v>101</v>
      </c>
      <c r="G5859" s="13" t="s">
        <v>1184</v>
      </c>
      <c r="H5859" s="12">
        <v>41663</v>
      </c>
      <c r="I5859" s="12" t="s">
        <v>791</v>
      </c>
      <c r="J5859" s="12">
        <v>41715</v>
      </c>
      <c r="K5859" s="4">
        <v>5377</v>
      </c>
      <c r="L5859" s="1" t="s">
        <v>146</v>
      </c>
      <c r="M5859" s="1" t="s">
        <v>132</v>
      </c>
      <c r="N5859" s="1" t="s">
        <v>408</v>
      </c>
      <c r="O5859" s="1" t="s">
        <v>93</v>
      </c>
      <c r="P5859">
        <v>120</v>
      </c>
      <c r="Q5859">
        <v>46009</v>
      </c>
      <c r="R5859">
        <v>942264.31999999995</v>
      </c>
      <c r="S5859">
        <v>20.48</v>
      </c>
      <c r="T5859">
        <v>0.17</v>
      </c>
      <c r="U5859">
        <f t="shared" si="1758"/>
        <v>942264.32000000007</v>
      </c>
      <c r="V5859">
        <f t="shared" si="1759"/>
        <v>5521080</v>
      </c>
      <c r="W5859" s="1" t="s">
        <v>160</v>
      </c>
      <c r="X5859" s="1" t="s">
        <v>1236</v>
      </c>
      <c r="Y5859" s="1" t="s">
        <v>161</v>
      </c>
      <c r="Z5859" s="3">
        <v>13722</v>
      </c>
      <c r="AA5859" s="4">
        <f t="shared" si="1763"/>
        <v>22534</v>
      </c>
      <c r="AB5859" s="4">
        <f t="shared" si="1765"/>
        <v>7294.1267361999999</v>
      </c>
      <c r="AC5859" s="4">
        <f t="shared" si="1766"/>
        <v>22534</v>
      </c>
      <c r="AD5859" s="4">
        <f t="shared" si="1764"/>
        <v>22534</v>
      </c>
      <c r="AE5859" s="4">
        <v>22534</v>
      </c>
      <c r="AF5859" s="4">
        <v>22534</v>
      </c>
      <c r="AG5859" s="4">
        <f>AE5859</f>
        <v>22534</v>
      </c>
      <c r="AI5859" t="e">
        <f t="shared" si="1760"/>
        <v>#N/A</v>
      </c>
      <c r="AJ5859">
        <v>30981.39</v>
      </c>
      <c r="AK5859" s="2">
        <v>30981.39</v>
      </c>
      <c r="AL5859" s="2">
        <f>AJ5859</f>
        <v>30981.39</v>
      </c>
      <c r="AM5859" s="4"/>
      <c r="AN5859" t="e">
        <f>VLOOKUP([1]!Tabelle13[[#This Row],[Vlookup this ID for freight costs]],$AL$2:$AL$6811,2,FALSE)</f>
        <v>#REF!</v>
      </c>
      <c r="AP5859">
        <v>1165.58</v>
      </c>
      <c r="AQ5859">
        <v>1165.58</v>
      </c>
      <c r="AR5859" s="4">
        <v>24</v>
      </c>
      <c r="AS5859" s="4">
        <v>1</v>
      </c>
      <c r="AT5859" s="4">
        <v>2014</v>
      </c>
      <c r="AU5859" s="4">
        <v>17</v>
      </c>
      <c r="AV5859" s="4">
        <v>4</v>
      </c>
      <c r="AW5859" s="4">
        <v>2014</v>
      </c>
      <c r="AX5859" t="str">
        <f t="shared" si="1761"/>
        <v>Delay</v>
      </c>
      <c r="AY5859">
        <f t="shared" si="1762"/>
        <v>52</v>
      </c>
    </row>
    <row r="5860" spans="1:51" x14ac:dyDescent="0.2">
      <c r="A5860" s="3">
        <v>86622</v>
      </c>
      <c r="B5860" s="1" t="s">
        <v>172</v>
      </c>
      <c r="C5860" s="1" t="s">
        <v>114</v>
      </c>
      <c r="D5860" s="1" t="s">
        <v>130</v>
      </c>
      <c r="E5860" s="1" t="s">
        <v>101</v>
      </c>
      <c r="F5860" s="1" t="s">
        <v>101</v>
      </c>
      <c r="G5860" s="13" t="s">
        <v>1184</v>
      </c>
      <c r="H5860" s="12">
        <v>41663</v>
      </c>
      <c r="I5860" s="12" t="s">
        <v>791</v>
      </c>
      <c r="J5860" s="12">
        <v>41715</v>
      </c>
      <c r="K5860" s="4">
        <v>5382</v>
      </c>
      <c r="L5860" s="1" t="s">
        <v>146</v>
      </c>
      <c r="M5860" s="1" t="s">
        <v>132</v>
      </c>
      <c r="N5860" s="1" t="s">
        <v>392</v>
      </c>
      <c r="O5860" s="1" t="s">
        <v>393</v>
      </c>
      <c r="P5860">
        <v>120</v>
      </c>
      <c r="Q5860">
        <v>45711</v>
      </c>
      <c r="R5860">
        <v>924276.42</v>
      </c>
      <c r="S5860">
        <v>20.22</v>
      </c>
      <c r="T5860">
        <v>0.17</v>
      </c>
      <c r="U5860">
        <f t="shared" si="1758"/>
        <v>924276.41999999993</v>
      </c>
      <c r="V5860">
        <f t="shared" si="1759"/>
        <v>5485320</v>
      </c>
      <c r="W5860" s="1" t="s">
        <v>394</v>
      </c>
      <c r="X5860" s="1" t="s">
        <v>112</v>
      </c>
      <c r="Y5860" s="1" t="s">
        <v>112</v>
      </c>
      <c r="Z5860" s="3">
        <v>12000</v>
      </c>
      <c r="AA5860" s="4">
        <f t="shared" si="1763"/>
        <v>22534</v>
      </c>
      <c r="AB5860" s="4">
        <f t="shared" si="1765"/>
        <v>7261.4218918000006</v>
      </c>
      <c r="AC5860" s="4">
        <f t="shared" si="1766"/>
        <v>22534</v>
      </c>
      <c r="AD5860" s="4">
        <f t="shared" si="1764"/>
        <v>22534</v>
      </c>
      <c r="AE5860" s="3" t="s">
        <v>2791</v>
      </c>
      <c r="AF5860" s="3">
        <v>22534</v>
      </c>
      <c r="AG5860" s="4">
        <f>AI5860</f>
        <v>22534</v>
      </c>
      <c r="AH5860" s="4">
        <v>84302</v>
      </c>
      <c r="AI5860">
        <f t="shared" si="1760"/>
        <v>22534</v>
      </c>
      <c r="AJ5860" t="s">
        <v>2791</v>
      </c>
      <c r="AK5860" s="2">
        <v>30981.39</v>
      </c>
      <c r="AL5860" s="2">
        <f>AN5860</f>
        <v>30981.39</v>
      </c>
      <c r="AM5860" s="4">
        <v>84302</v>
      </c>
      <c r="AN5860">
        <f>INDEX($AJ$2:$AJ$6811,MATCH(AM5860,$A$2:$A$6811,0))</f>
        <v>30981.39</v>
      </c>
      <c r="AP5860">
        <v>1143.33</v>
      </c>
      <c r="AQ5860">
        <v>1143.33</v>
      </c>
      <c r="AR5860" s="4">
        <v>24</v>
      </c>
      <c r="AS5860" s="4">
        <v>1</v>
      </c>
      <c r="AT5860" s="4">
        <v>2014</v>
      </c>
      <c r="AU5860" s="4">
        <v>17</v>
      </c>
      <c r="AV5860" s="4">
        <v>4</v>
      </c>
      <c r="AW5860" s="4">
        <v>2014</v>
      </c>
      <c r="AX5860" t="str">
        <f t="shared" si="1761"/>
        <v>Delay</v>
      </c>
      <c r="AY5860">
        <f t="shared" si="1762"/>
        <v>52</v>
      </c>
    </row>
    <row r="5861" spans="1:51" x14ac:dyDescent="0.2">
      <c r="A5861" s="3">
        <v>82612</v>
      </c>
      <c r="B5861" s="1" t="s">
        <v>151</v>
      </c>
      <c r="C5861" s="1" t="s">
        <v>65</v>
      </c>
      <c r="D5861" s="1" t="s">
        <v>130</v>
      </c>
      <c r="E5861" s="1" t="s">
        <v>152</v>
      </c>
      <c r="F5861" s="1" t="s">
        <v>152</v>
      </c>
      <c r="G5861" s="13" t="s">
        <v>734</v>
      </c>
      <c r="H5861" s="12">
        <v>41578</v>
      </c>
      <c r="I5861" s="12" t="s">
        <v>925</v>
      </c>
      <c r="J5861" s="12">
        <v>41571</v>
      </c>
      <c r="K5861" s="4">
        <v>4986</v>
      </c>
      <c r="L5861" s="1" t="s">
        <v>146</v>
      </c>
      <c r="M5861" s="1" t="s">
        <v>132</v>
      </c>
      <c r="N5861" s="1" t="s">
        <v>154</v>
      </c>
      <c r="O5861" s="1" t="s">
        <v>93</v>
      </c>
      <c r="P5861">
        <v>60</v>
      </c>
      <c r="Q5861">
        <v>75000</v>
      </c>
      <c r="R5861">
        <v>643500</v>
      </c>
      <c r="S5861">
        <v>8.58</v>
      </c>
      <c r="T5861">
        <v>0.14000000000000001</v>
      </c>
      <c r="U5861">
        <f t="shared" si="1758"/>
        <v>643500</v>
      </c>
      <c r="V5861">
        <f t="shared" si="1759"/>
        <v>4500000</v>
      </c>
      <c r="W5861" s="1" t="s">
        <v>204</v>
      </c>
      <c r="X5861" s="1" t="s">
        <v>1236</v>
      </c>
      <c r="Y5861" s="1" t="s">
        <v>205</v>
      </c>
      <c r="Z5861" s="3">
        <v>7364</v>
      </c>
      <c r="AA5861" s="4">
        <f t="shared" si="1763"/>
        <v>22700</v>
      </c>
      <c r="AB5861" s="4">
        <f t="shared" si="1765"/>
        <v>10475.825206000001</v>
      </c>
      <c r="AC5861" s="4">
        <f t="shared" si="1766"/>
        <v>22700</v>
      </c>
      <c r="AD5861" s="4">
        <f t="shared" si="1764"/>
        <v>12469.4</v>
      </c>
      <c r="AE5861" s="4">
        <v>22700</v>
      </c>
      <c r="AF5861" s="4">
        <v>22700</v>
      </c>
      <c r="AG5861" s="4">
        <f>AE5861</f>
        <v>22700</v>
      </c>
      <c r="AI5861" t="e">
        <f t="shared" si="1760"/>
        <v>#N/A</v>
      </c>
      <c r="AJ5861">
        <v>20225.07</v>
      </c>
      <c r="AK5861" s="2">
        <v>20225.07</v>
      </c>
      <c r="AL5861" s="2">
        <f>AJ5861</f>
        <v>20225.07</v>
      </c>
      <c r="AM5861" s="4"/>
      <c r="AN5861" t="e">
        <f>VLOOKUP([1]!Tabelle13[[#This Row],[Vlookup this ID for freight costs]],$AL$2:$AL$6811,2,FALSE)</f>
        <v>#REF!</v>
      </c>
      <c r="AP5861">
        <v>796.01</v>
      </c>
      <c r="AQ5861">
        <v>796.01</v>
      </c>
      <c r="AR5861" s="4">
        <v>31</v>
      </c>
      <c r="AS5861" s="4">
        <v>10</v>
      </c>
      <c r="AT5861" s="4">
        <v>2013</v>
      </c>
      <c r="AU5861" s="4">
        <v>24</v>
      </c>
      <c r="AV5861" s="4">
        <v>10</v>
      </c>
      <c r="AW5861" s="4">
        <v>2013</v>
      </c>
      <c r="AX5861" t="str">
        <f t="shared" si="1761"/>
        <v>No Delay</v>
      </c>
      <c r="AY5861">
        <f t="shared" si="1762"/>
        <v>0</v>
      </c>
    </row>
    <row r="5862" spans="1:51" x14ac:dyDescent="0.2">
      <c r="A5862" s="3">
        <v>83728</v>
      </c>
      <c r="B5862" s="1" t="s">
        <v>151</v>
      </c>
      <c r="C5862" s="1" t="s">
        <v>65</v>
      </c>
      <c r="D5862" s="1" t="s">
        <v>130</v>
      </c>
      <c r="E5862" s="1" t="s">
        <v>152</v>
      </c>
      <c r="F5862" s="1" t="s">
        <v>152</v>
      </c>
      <c r="G5862" s="13" t="s">
        <v>734</v>
      </c>
      <c r="H5862" s="12">
        <v>41578</v>
      </c>
      <c r="I5862" s="12" t="s">
        <v>925</v>
      </c>
      <c r="J5862" s="12">
        <v>41571</v>
      </c>
      <c r="K5862" s="4">
        <v>4988</v>
      </c>
      <c r="L5862" s="1" t="s">
        <v>146</v>
      </c>
      <c r="M5862" s="1" t="s">
        <v>132</v>
      </c>
      <c r="N5862" s="1" t="s">
        <v>154</v>
      </c>
      <c r="O5862" s="1" t="s">
        <v>93</v>
      </c>
      <c r="P5862">
        <v>60</v>
      </c>
      <c r="Q5862">
        <v>75000</v>
      </c>
      <c r="R5862">
        <v>643500</v>
      </c>
      <c r="S5862">
        <v>8.58</v>
      </c>
      <c r="T5862">
        <v>0.14000000000000001</v>
      </c>
      <c r="U5862">
        <f t="shared" si="1758"/>
        <v>643500</v>
      </c>
      <c r="V5862">
        <f t="shared" si="1759"/>
        <v>4500000</v>
      </c>
      <c r="W5862" s="1" t="s">
        <v>179</v>
      </c>
      <c r="X5862" s="1" t="s">
        <v>1236</v>
      </c>
      <c r="Y5862" s="1" t="s">
        <v>156</v>
      </c>
      <c r="Z5862" s="3">
        <v>7726</v>
      </c>
      <c r="AA5862" s="4">
        <f t="shared" si="1763"/>
        <v>22700</v>
      </c>
      <c r="AB5862" s="4">
        <f t="shared" si="1765"/>
        <v>10475.825206000001</v>
      </c>
      <c r="AC5862" s="4">
        <f t="shared" si="1766"/>
        <v>22700</v>
      </c>
      <c r="AD5862" s="4">
        <f t="shared" si="1764"/>
        <v>12469.4</v>
      </c>
      <c r="AE5862" s="3" t="s">
        <v>2792</v>
      </c>
      <c r="AF5862" s="3">
        <v>22700</v>
      </c>
      <c r="AG5862" s="4">
        <f>AI5862</f>
        <v>22700</v>
      </c>
      <c r="AH5862" s="4">
        <v>82612</v>
      </c>
      <c r="AI5862">
        <f t="shared" si="1760"/>
        <v>22700</v>
      </c>
      <c r="AJ5862" t="s">
        <v>2792</v>
      </c>
      <c r="AK5862" s="2">
        <v>20225.07</v>
      </c>
      <c r="AL5862" s="2">
        <f>AN5862</f>
        <v>20225.07</v>
      </c>
      <c r="AM5862" s="4">
        <v>82612</v>
      </c>
      <c r="AN5862">
        <f>INDEX($AJ$2:$AJ$6811,MATCH(AM5862,$A$2:$A$6811,0))</f>
        <v>20225.07</v>
      </c>
      <c r="AP5862">
        <v>796.01</v>
      </c>
      <c r="AQ5862">
        <v>796.01</v>
      </c>
      <c r="AR5862" s="4">
        <v>31</v>
      </c>
      <c r="AS5862" s="4">
        <v>10</v>
      </c>
      <c r="AT5862" s="4">
        <v>2013</v>
      </c>
      <c r="AU5862" s="4">
        <v>24</v>
      </c>
      <c r="AV5862" s="4">
        <v>10</v>
      </c>
      <c r="AW5862" s="4">
        <v>2013</v>
      </c>
      <c r="AX5862" t="str">
        <f t="shared" si="1761"/>
        <v>No Delay</v>
      </c>
      <c r="AY5862">
        <f t="shared" si="1762"/>
        <v>0</v>
      </c>
    </row>
    <row r="5863" spans="1:51" x14ac:dyDescent="0.2">
      <c r="A5863" s="3">
        <v>83779</v>
      </c>
      <c r="B5863" s="1" t="s">
        <v>140</v>
      </c>
      <c r="C5863" s="1" t="s">
        <v>99</v>
      </c>
      <c r="D5863" s="1" t="s">
        <v>130</v>
      </c>
      <c r="E5863" s="1" t="s">
        <v>101</v>
      </c>
      <c r="F5863" s="1" t="s">
        <v>101</v>
      </c>
      <c r="G5863" s="13" t="s">
        <v>2793</v>
      </c>
      <c r="H5863" s="12">
        <v>41768</v>
      </c>
      <c r="I5863" s="12" t="s">
        <v>872</v>
      </c>
      <c r="J5863" s="12">
        <v>41810</v>
      </c>
      <c r="K5863" s="4">
        <v>5579</v>
      </c>
      <c r="L5863" s="1" t="s">
        <v>146</v>
      </c>
      <c r="M5863" s="1" t="s">
        <v>132</v>
      </c>
      <c r="N5863" s="1" t="s">
        <v>292</v>
      </c>
      <c r="O5863" s="1" t="s">
        <v>93</v>
      </c>
      <c r="P5863">
        <v>30</v>
      </c>
      <c r="Q5863">
        <v>206508</v>
      </c>
      <c r="R5863">
        <v>2455380.12</v>
      </c>
      <c r="S5863">
        <v>11.89</v>
      </c>
      <c r="T5863">
        <v>0.4</v>
      </c>
      <c r="U5863">
        <f t="shared" si="1758"/>
        <v>2455380.12</v>
      </c>
      <c r="V5863">
        <f t="shared" si="1759"/>
        <v>6195240</v>
      </c>
      <c r="W5863" s="1" t="s">
        <v>160</v>
      </c>
      <c r="X5863" s="1" t="s">
        <v>1236</v>
      </c>
      <c r="Y5863" s="1" t="s">
        <v>161</v>
      </c>
      <c r="Z5863" s="3">
        <v>11983</v>
      </c>
      <c r="AA5863" s="4">
        <f t="shared" si="1763"/>
        <v>22895</v>
      </c>
      <c r="AB5863" s="4">
        <f t="shared" si="1765"/>
        <v>24908.538888399999</v>
      </c>
      <c r="AC5863" s="4">
        <f t="shared" si="1766"/>
        <v>22895</v>
      </c>
      <c r="AD5863" s="4">
        <f t="shared" si="1764"/>
        <v>22895</v>
      </c>
      <c r="AE5863" s="4">
        <v>22895</v>
      </c>
      <c r="AF5863" s="4">
        <v>22895</v>
      </c>
      <c r="AG5863" s="4">
        <f>AE5863</f>
        <v>22895</v>
      </c>
      <c r="AI5863" t="e">
        <f t="shared" si="1760"/>
        <v>#N/A</v>
      </c>
      <c r="AJ5863">
        <v>13649.14</v>
      </c>
      <c r="AK5863" s="2">
        <v>13649.14</v>
      </c>
      <c r="AL5863" s="2">
        <f>AJ5863</f>
        <v>13649.14</v>
      </c>
      <c r="AM5863" s="4"/>
      <c r="AN5863" t="e">
        <f>VLOOKUP([1]!Tabelle13[[#This Row],[Vlookup this ID for freight costs]],$AL$2:$AL$6811,2,FALSE)</f>
        <v>#REF!</v>
      </c>
      <c r="AP5863">
        <v>3037.31</v>
      </c>
      <c r="AQ5863">
        <v>3037.31</v>
      </c>
      <c r="AR5863" s="4">
        <v>9</v>
      </c>
      <c r="AS5863" s="4">
        <v>5</v>
      </c>
      <c r="AT5863" s="4">
        <v>2014</v>
      </c>
      <c r="AU5863" s="4">
        <v>20</v>
      </c>
      <c r="AV5863" s="4">
        <v>6</v>
      </c>
      <c r="AW5863" s="4">
        <v>2014</v>
      </c>
      <c r="AX5863" t="str">
        <f t="shared" si="1761"/>
        <v>Delay</v>
      </c>
      <c r="AY5863">
        <f t="shared" si="1762"/>
        <v>42</v>
      </c>
    </row>
    <row r="5864" spans="1:51" x14ac:dyDescent="0.2">
      <c r="A5864" s="3">
        <v>83188</v>
      </c>
      <c r="B5864" s="1" t="s">
        <v>151</v>
      </c>
      <c r="C5864" s="1" t="s">
        <v>65</v>
      </c>
      <c r="D5864" s="1" t="s">
        <v>130</v>
      </c>
      <c r="E5864" s="1" t="s">
        <v>152</v>
      </c>
      <c r="F5864" s="1" t="s">
        <v>152</v>
      </c>
      <c r="G5864" s="13" t="s">
        <v>1016</v>
      </c>
      <c r="H5864" s="12">
        <v>41596</v>
      </c>
      <c r="I5864" s="12" t="s">
        <v>1269</v>
      </c>
      <c r="J5864" s="12">
        <v>41613</v>
      </c>
      <c r="K5864" s="4">
        <v>5094</v>
      </c>
      <c r="L5864" s="1" t="s">
        <v>146</v>
      </c>
      <c r="M5864" s="1" t="s">
        <v>132</v>
      </c>
      <c r="N5864" s="1" t="s">
        <v>154</v>
      </c>
      <c r="O5864" s="1" t="s">
        <v>93</v>
      </c>
      <c r="P5864">
        <v>60</v>
      </c>
      <c r="Q5864">
        <v>150000</v>
      </c>
      <c r="R5864">
        <v>1287000</v>
      </c>
      <c r="S5864">
        <v>8.58</v>
      </c>
      <c r="T5864">
        <v>0.14000000000000001</v>
      </c>
      <c r="U5864">
        <f t="shared" si="1758"/>
        <v>1287000</v>
      </c>
      <c r="V5864">
        <f t="shared" si="1759"/>
        <v>9000000</v>
      </c>
      <c r="W5864" s="1" t="s">
        <v>204</v>
      </c>
      <c r="X5864" s="1" t="s">
        <v>1236</v>
      </c>
      <c r="Y5864" s="1" t="s">
        <v>205</v>
      </c>
      <c r="Z5864" s="3">
        <v>7364</v>
      </c>
      <c r="AA5864" s="4">
        <f t="shared" si="1763"/>
        <v>22942</v>
      </c>
      <c r="AB5864" s="4">
        <f t="shared" si="1765"/>
        <v>18706.910206</v>
      </c>
      <c r="AC5864" s="4">
        <f t="shared" si="1766"/>
        <v>22942</v>
      </c>
      <c r="AD5864" s="4">
        <f t="shared" si="1764"/>
        <v>24255.909090909092</v>
      </c>
      <c r="AE5864" s="4">
        <v>22942</v>
      </c>
      <c r="AF5864" s="4">
        <v>22942</v>
      </c>
      <c r="AG5864" s="4">
        <f>AE5864</f>
        <v>22942</v>
      </c>
      <c r="AI5864" t="e">
        <f t="shared" si="1760"/>
        <v>#N/A</v>
      </c>
      <c r="AJ5864">
        <v>26340</v>
      </c>
      <c r="AK5864" s="2">
        <v>26340</v>
      </c>
      <c r="AL5864" s="2">
        <f>AJ5864</f>
        <v>26340</v>
      </c>
      <c r="AM5864" s="4"/>
      <c r="AN5864" t="e">
        <f>VLOOKUP([1]!Tabelle13[[#This Row],[Vlookup this ID for freight costs]],$AL$2:$AL$6811,2,FALSE)</f>
        <v>#REF!</v>
      </c>
      <c r="AP5864">
        <v>1592.02</v>
      </c>
      <c r="AQ5864">
        <v>1592.02</v>
      </c>
      <c r="AR5864" s="4">
        <v>18</v>
      </c>
      <c r="AS5864" s="4">
        <v>11</v>
      </c>
      <c r="AT5864" s="4">
        <v>2013</v>
      </c>
      <c r="AU5864" s="4">
        <v>5</v>
      </c>
      <c r="AV5864" s="4">
        <v>12</v>
      </c>
      <c r="AW5864" s="4">
        <v>2013</v>
      </c>
      <c r="AX5864" t="str">
        <f t="shared" si="1761"/>
        <v>Delay</v>
      </c>
      <c r="AY5864">
        <f t="shared" si="1762"/>
        <v>17</v>
      </c>
    </row>
    <row r="5865" spans="1:51" x14ac:dyDescent="0.2">
      <c r="A5865" s="3">
        <v>83189</v>
      </c>
      <c r="B5865" s="1" t="s">
        <v>151</v>
      </c>
      <c r="C5865" s="1" t="s">
        <v>65</v>
      </c>
      <c r="D5865" s="1" t="s">
        <v>130</v>
      </c>
      <c r="E5865" s="1" t="s">
        <v>152</v>
      </c>
      <c r="F5865" s="1" t="s">
        <v>152</v>
      </c>
      <c r="G5865" s="13" t="s">
        <v>1016</v>
      </c>
      <c r="H5865" s="12">
        <v>41596</v>
      </c>
      <c r="I5865" s="12" t="s">
        <v>1269</v>
      </c>
      <c r="J5865" s="12">
        <v>41613</v>
      </c>
      <c r="K5865" s="4">
        <v>5095</v>
      </c>
      <c r="L5865" s="1" t="s">
        <v>146</v>
      </c>
      <c r="M5865" s="1" t="s">
        <v>132</v>
      </c>
      <c r="N5865" s="1" t="s">
        <v>154</v>
      </c>
      <c r="O5865" s="1" t="s">
        <v>93</v>
      </c>
      <c r="P5865">
        <v>60</v>
      </c>
      <c r="Q5865">
        <v>961</v>
      </c>
      <c r="R5865">
        <v>8245.3799999999992</v>
      </c>
      <c r="S5865">
        <v>8.58</v>
      </c>
      <c r="T5865">
        <v>0.14000000000000001</v>
      </c>
      <c r="U5865">
        <f t="shared" si="1758"/>
        <v>8245.3799999999992</v>
      </c>
      <c r="V5865">
        <f t="shared" si="1759"/>
        <v>57660</v>
      </c>
      <c r="W5865" s="1" t="s">
        <v>155</v>
      </c>
      <c r="X5865" s="1" t="s">
        <v>1236</v>
      </c>
      <c r="Y5865" s="1" t="s">
        <v>156</v>
      </c>
      <c r="Z5865" s="3">
        <v>7726</v>
      </c>
      <c r="AA5865" s="4">
        <f t="shared" si="1763"/>
        <v>22942</v>
      </c>
      <c r="AB5865" s="4">
        <f t="shared" si="1765"/>
        <v>2350.2078418000001</v>
      </c>
      <c r="AC5865" s="4">
        <f t="shared" si="1766"/>
        <v>22942</v>
      </c>
      <c r="AD5865" s="4">
        <f t="shared" si="1764"/>
        <v>8050.25</v>
      </c>
      <c r="AE5865" s="3" t="s">
        <v>2794</v>
      </c>
      <c r="AF5865" s="3">
        <v>22942</v>
      </c>
      <c r="AG5865" s="4">
        <f>AI5865</f>
        <v>22942</v>
      </c>
      <c r="AH5865" s="4">
        <v>83188</v>
      </c>
      <c r="AI5865">
        <f t="shared" si="1760"/>
        <v>22942</v>
      </c>
      <c r="AJ5865" t="s">
        <v>2794</v>
      </c>
      <c r="AK5865" s="2">
        <v>26340</v>
      </c>
      <c r="AL5865" s="2">
        <f>AN5865</f>
        <v>26340</v>
      </c>
      <c r="AM5865" s="4">
        <v>83188</v>
      </c>
      <c r="AN5865">
        <f>INDEX($AJ$2:$AJ$6811,MATCH(AM5865,$A$2:$A$6811,0))</f>
        <v>26340</v>
      </c>
      <c r="AP5865">
        <v>10.199999999999999</v>
      </c>
      <c r="AQ5865">
        <v>10.199999999999999</v>
      </c>
      <c r="AR5865" s="4">
        <v>18</v>
      </c>
      <c r="AS5865" s="4">
        <v>11</v>
      </c>
      <c r="AT5865" s="4">
        <v>2013</v>
      </c>
      <c r="AU5865" s="4">
        <v>5</v>
      </c>
      <c r="AV5865" s="4">
        <v>12</v>
      </c>
      <c r="AW5865" s="4">
        <v>2013</v>
      </c>
      <c r="AX5865" t="str">
        <f t="shared" si="1761"/>
        <v>Delay</v>
      </c>
      <c r="AY5865">
        <f t="shared" si="1762"/>
        <v>17</v>
      </c>
    </row>
    <row r="5866" spans="1:51" ht="16" x14ac:dyDescent="0.2">
      <c r="A5866" s="3">
        <v>43390</v>
      </c>
      <c r="B5866" s="1" t="s">
        <v>168</v>
      </c>
      <c r="C5866" s="1" t="s">
        <v>150</v>
      </c>
      <c r="D5866" s="1" t="s">
        <v>100</v>
      </c>
      <c r="E5866" s="1" t="s">
        <v>53</v>
      </c>
      <c r="F5866" s="1" t="s">
        <v>53</v>
      </c>
      <c r="G5866" s="13" t="s">
        <v>1238</v>
      </c>
      <c r="H5866" s="12">
        <v>40767</v>
      </c>
      <c r="I5866" s="12" t="s">
        <v>1238</v>
      </c>
      <c r="J5866" s="12">
        <v>40767</v>
      </c>
      <c r="K5866" s="4">
        <v>3365</v>
      </c>
      <c r="L5866" s="1" t="s">
        <v>146</v>
      </c>
      <c r="M5866" s="1" t="s">
        <v>620</v>
      </c>
      <c r="N5866" s="1" t="s">
        <v>621</v>
      </c>
      <c r="O5866" s="1" t="s">
        <v>622</v>
      </c>
      <c r="P5866">
        <v>240</v>
      </c>
      <c r="Q5866">
        <v>60000</v>
      </c>
      <c r="R5866">
        <v>601200</v>
      </c>
      <c r="S5866">
        <v>10.02</v>
      </c>
      <c r="T5866">
        <v>0.04</v>
      </c>
      <c r="U5866">
        <f t="shared" si="1758"/>
        <v>601200</v>
      </c>
      <c r="V5866">
        <f t="shared" si="1759"/>
        <v>14400000</v>
      </c>
      <c r="W5866" s="1" t="s">
        <v>623</v>
      </c>
      <c r="X5866" s="6" t="s">
        <v>1508</v>
      </c>
      <c r="Y5866" s="1" t="s">
        <v>624</v>
      </c>
      <c r="Z5866" s="3">
        <v>13360</v>
      </c>
      <c r="AA5866" s="4">
        <f t="shared" si="1763"/>
        <v>22956</v>
      </c>
      <c r="AB5866" s="4">
        <f t="shared" si="1765"/>
        <v>8829.6082060000008</v>
      </c>
      <c r="AC5866" s="4">
        <f t="shared" si="1766"/>
        <v>22956</v>
      </c>
      <c r="AD5866" s="4">
        <f t="shared" si="1764"/>
        <v>22956</v>
      </c>
      <c r="AE5866" s="4">
        <v>22956</v>
      </c>
      <c r="AF5866" s="4">
        <v>22956</v>
      </c>
      <c r="AG5866" s="4">
        <f>AE5866</f>
        <v>22956</v>
      </c>
      <c r="AI5866" t="e">
        <f t="shared" si="1760"/>
        <v>#N/A</v>
      </c>
      <c r="AJ5866">
        <v>27372.240000000002</v>
      </c>
      <c r="AK5866" s="2">
        <v>27372.240000000002</v>
      </c>
      <c r="AL5866" s="2">
        <f>AJ5866</f>
        <v>27372.240000000002</v>
      </c>
      <c r="AM5866" s="4"/>
      <c r="AN5866" t="e">
        <f>VLOOKUP([1]!Tabelle13[[#This Row],[Vlookup this ID for freight costs]],$AL$2:$AL$6811,2,FALSE)</f>
        <v>#REF!</v>
      </c>
      <c r="AP5866">
        <v>991.98</v>
      </c>
      <c r="AQ5866">
        <v>991.98</v>
      </c>
      <c r="AR5866" s="4">
        <v>12</v>
      </c>
      <c r="AS5866" s="4">
        <v>8</v>
      </c>
      <c r="AT5866" s="4">
        <v>2011</v>
      </c>
      <c r="AU5866" s="4">
        <v>12</v>
      </c>
      <c r="AV5866" s="4">
        <v>8</v>
      </c>
      <c r="AW5866" s="4">
        <v>2011</v>
      </c>
      <c r="AX5866" t="str">
        <f t="shared" si="1761"/>
        <v>No Delay</v>
      </c>
      <c r="AY5866">
        <f t="shared" si="1762"/>
        <v>0</v>
      </c>
    </row>
    <row r="5867" spans="1:51" x14ac:dyDescent="0.2">
      <c r="A5867" s="3">
        <v>85874</v>
      </c>
      <c r="B5867" s="1" t="s">
        <v>151</v>
      </c>
      <c r="C5867" s="1" t="s">
        <v>65</v>
      </c>
      <c r="D5867" s="1" t="s">
        <v>130</v>
      </c>
      <c r="E5867" s="1" t="s">
        <v>152</v>
      </c>
      <c r="F5867" s="1" t="s">
        <v>152</v>
      </c>
      <c r="G5867" s="13" t="s">
        <v>1148</v>
      </c>
      <c r="H5867" s="12">
        <v>41123</v>
      </c>
      <c r="I5867" s="12" t="s">
        <v>578</v>
      </c>
      <c r="J5867" s="12">
        <v>41099</v>
      </c>
      <c r="K5867" s="4">
        <v>4023</v>
      </c>
      <c r="L5867" s="1" t="s">
        <v>146</v>
      </c>
      <c r="M5867" s="1" t="s">
        <v>132</v>
      </c>
      <c r="N5867" s="1" t="s">
        <v>154</v>
      </c>
      <c r="O5867" s="1" t="s">
        <v>93</v>
      </c>
      <c r="P5867">
        <v>60</v>
      </c>
      <c r="Q5867">
        <v>180000</v>
      </c>
      <c r="R5867">
        <v>1765800</v>
      </c>
      <c r="S5867">
        <v>9.81</v>
      </c>
      <c r="T5867">
        <v>0.16</v>
      </c>
      <c r="U5867">
        <f t="shared" si="1758"/>
        <v>1765800</v>
      </c>
      <c r="V5867">
        <f t="shared" si="1759"/>
        <v>10800000</v>
      </c>
      <c r="W5867" s="1" t="s">
        <v>155</v>
      </c>
      <c r="X5867" s="1" t="s">
        <v>1236</v>
      </c>
      <c r="Y5867" s="1" t="s">
        <v>156</v>
      </c>
      <c r="Z5867" s="3">
        <v>7726</v>
      </c>
      <c r="AA5867" s="4">
        <f t="shared" si="1763"/>
        <v>23096</v>
      </c>
      <c r="AB5867" s="4">
        <f t="shared" si="1765"/>
        <v>21999.344205999998</v>
      </c>
      <c r="AC5867" s="4">
        <f t="shared" si="1766"/>
        <v>23096</v>
      </c>
      <c r="AD5867" s="4">
        <f t="shared" si="1764"/>
        <v>34942.333333333336</v>
      </c>
      <c r="AE5867" s="4">
        <v>23096</v>
      </c>
      <c r="AF5867" s="4">
        <v>23096</v>
      </c>
      <c r="AG5867" s="4">
        <f>AE5867</f>
        <v>23096</v>
      </c>
      <c r="AI5867" t="e">
        <f t="shared" si="1760"/>
        <v>#N/A</v>
      </c>
      <c r="AJ5867">
        <v>21347.13</v>
      </c>
      <c r="AK5867" s="2">
        <v>21347.13</v>
      </c>
      <c r="AL5867" s="2">
        <f>AJ5867</f>
        <v>21347.13</v>
      </c>
      <c r="AM5867" s="4"/>
      <c r="AN5867" t="e">
        <f>VLOOKUP([1]!Tabelle13[[#This Row],[Vlookup this ID for freight costs]],$AL$2:$AL$6811,2,FALSE)</f>
        <v>#REF!</v>
      </c>
      <c r="AP5867">
        <v>2475.65</v>
      </c>
      <c r="AQ5867">
        <v>2475.65</v>
      </c>
      <c r="AR5867" s="4">
        <v>2</v>
      </c>
      <c r="AS5867" s="4">
        <v>8</v>
      </c>
      <c r="AT5867" s="4">
        <v>2012</v>
      </c>
      <c r="AU5867" s="4">
        <v>9</v>
      </c>
      <c r="AV5867" s="4">
        <v>7</v>
      </c>
      <c r="AW5867" s="4">
        <v>2012</v>
      </c>
      <c r="AX5867" t="str">
        <f t="shared" si="1761"/>
        <v>No Delay</v>
      </c>
      <c r="AY5867">
        <f t="shared" si="1762"/>
        <v>0</v>
      </c>
    </row>
    <row r="5868" spans="1:51" x14ac:dyDescent="0.2">
      <c r="A5868" s="3">
        <v>82529</v>
      </c>
      <c r="B5868" s="1" t="s">
        <v>386</v>
      </c>
      <c r="C5868" s="1" t="s">
        <v>73</v>
      </c>
      <c r="D5868" s="1" t="s">
        <v>130</v>
      </c>
      <c r="E5868" s="1" t="s">
        <v>101</v>
      </c>
      <c r="F5868" s="1" t="s">
        <v>101</v>
      </c>
      <c r="G5868" s="13" t="s">
        <v>2415</v>
      </c>
      <c r="H5868" s="12">
        <v>41264</v>
      </c>
      <c r="I5868" s="12" t="s">
        <v>2137</v>
      </c>
      <c r="J5868" s="12">
        <v>41254</v>
      </c>
      <c r="K5868" s="4">
        <v>4343</v>
      </c>
      <c r="L5868" s="1" t="s">
        <v>146</v>
      </c>
      <c r="M5868" s="1" t="s">
        <v>132</v>
      </c>
      <c r="N5868" s="1" t="s">
        <v>238</v>
      </c>
      <c r="O5868" s="1" t="s">
        <v>93</v>
      </c>
      <c r="P5868">
        <v>30</v>
      </c>
      <c r="Q5868">
        <v>188201</v>
      </c>
      <c r="R5868">
        <v>1008757.36</v>
      </c>
      <c r="S5868">
        <v>5.36</v>
      </c>
      <c r="T5868">
        <v>0.18</v>
      </c>
      <c r="U5868">
        <f t="shared" si="1758"/>
        <v>1008757.3600000001</v>
      </c>
      <c r="V5868">
        <f t="shared" si="1759"/>
        <v>5646030</v>
      </c>
      <c r="W5868" s="1" t="s">
        <v>179</v>
      </c>
      <c r="X5868" s="1" t="s">
        <v>1236</v>
      </c>
      <c r="Y5868" s="1" t="s">
        <v>156</v>
      </c>
      <c r="Z5868" s="3">
        <v>14969</v>
      </c>
      <c r="AA5868" s="4">
        <f t="shared" si="1763"/>
        <v>23127</v>
      </c>
      <c r="AB5868" s="4">
        <f t="shared" si="1765"/>
        <v>22899.385913800001</v>
      </c>
      <c r="AC5868" s="4">
        <f t="shared" si="1766"/>
        <v>23127</v>
      </c>
      <c r="AD5868" s="4">
        <f t="shared" si="1764"/>
        <v>23127</v>
      </c>
      <c r="AE5868" s="4">
        <v>23127</v>
      </c>
      <c r="AF5868" s="4">
        <v>23127</v>
      </c>
      <c r="AG5868" s="4">
        <f>AE5868</f>
        <v>23127</v>
      </c>
      <c r="AI5868" t="e">
        <f t="shared" si="1760"/>
        <v>#N/A</v>
      </c>
      <c r="AJ5868">
        <v>11444.77</v>
      </c>
      <c r="AK5868" s="2">
        <v>11444.77</v>
      </c>
      <c r="AL5868" s="2">
        <f>AJ5868</f>
        <v>11444.77</v>
      </c>
      <c r="AM5868" s="4"/>
      <c r="AN5868" t="e">
        <f>VLOOKUP([1]!Tabelle13[[#This Row],[Vlookup this ID for freight costs]],$AL$2:$AL$6811,2,FALSE)</f>
        <v>#REF!</v>
      </c>
      <c r="AP5868">
        <v>1414.28</v>
      </c>
      <c r="AQ5868">
        <v>1414.28</v>
      </c>
      <c r="AR5868" s="4">
        <v>21</v>
      </c>
      <c r="AS5868" s="4">
        <v>12</v>
      </c>
      <c r="AT5868" s="4">
        <v>2012</v>
      </c>
      <c r="AU5868" s="4">
        <v>11</v>
      </c>
      <c r="AV5868" s="4">
        <v>12</v>
      </c>
      <c r="AW5868" s="4">
        <v>2012</v>
      </c>
      <c r="AX5868" t="str">
        <f t="shared" si="1761"/>
        <v>No Delay</v>
      </c>
      <c r="AY5868">
        <f t="shared" si="1762"/>
        <v>0</v>
      </c>
    </row>
    <row r="5869" spans="1:51" x14ac:dyDescent="0.2">
      <c r="A5869" s="3">
        <v>84206</v>
      </c>
      <c r="B5869" s="1" t="s">
        <v>386</v>
      </c>
      <c r="C5869" s="1" t="s">
        <v>73</v>
      </c>
      <c r="D5869" s="1" t="s">
        <v>130</v>
      </c>
      <c r="E5869" s="1" t="s">
        <v>101</v>
      </c>
      <c r="F5869" s="1" t="s">
        <v>101</v>
      </c>
      <c r="G5869" s="13" t="s">
        <v>2415</v>
      </c>
      <c r="H5869" s="12">
        <v>41264</v>
      </c>
      <c r="I5869" s="12" t="s">
        <v>2137</v>
      </c>
      <c r="J5869" s="12">
        <v>41254</v>
      </c>
      <c r="K5869" s="4">
        <v>4347</v>
      </c>
      <c r="L5869" s="1" t="s">
        <v>146</v>
      </c>
      <c r="M5869" s="1" t="s">
        <v>132</v>
      </c>
      <c r="N5869" s="1" t="s">
        <v>275</v>
      </c>
      <c r="O5869" s="1" t="s">
        <v>93</v>
      </c>
      <c r="P5869">
        <v>60</v>
      </c>
      <c r="Q5869">
        <v>44665</v>
      </c>
      <c r="R5869">
        <v>344813.8</v>
      </c>
      <c r="S5869">
        <v>7.72</v>
      </c>
      <c r="T5869">
        <v>0.13</v>
      </c>
      <c r="U5869">
        <f t="shared" si="1758"/>
        <v>344813.8</v>
      </c>
      <c r="V5869">
        <f t="shared" si="1759"/>
        <v>2679900</v>
      </c>
      <c r="W5869" s="1" t="s">
        <v>179</v>
      </c>
      <c r="X5869" s="1" t="s">
        <v>1236</v>
      </c>
      <c r="Y5869" s="1" t="s">
        <v>156</v>
      </c>
      <c r="Z5869" s="3">
        <v>14969</v>
      </c>
      <c r="AA5869" s="4">
        <f t="shared" si="1763"/>
        <v>23127</v>
      </c>
      <c r="AB5869" s="4">
        <f t="shared" si="1765"/>
        <v>7146.625693</v>
      </c>
      <c r="AC5869" s="4">
        <f t="shared" si="1766"/>
        <v>23127</v>
      </c>
      <c r="AD5869" s="4">
        <f t="shared" si="1764"/>
        <v>23127</v>
      </c>
      <c r="AE5869" s="3" t="s">
        <v>2795</v>
      </c>
      <c r="AF5869" s="3">
        <v>23127</v>
      </c>
      <c r="AG5869" s="4">
        <f>AI5869</f>
        <v>23127</v>
      </c>
      <c r="AH5869" s="4">
        <v>82529</v>
      </c>
      <c r="AI5869">
        <f t="shared" si="1760"/>
        <v>23127</v>
      </c>
      <c r="AJ5869" t="s">
        <v>2795</v>
      </c>
      <c r="AK5869" s="2">
        <v>11444.77</v>
      </c>
      <c r="AL5869" s="2">
        <f>AN5869</f>
        <v>11444.77</v>
      </c>
      <c r="AM5869" s="4">
        <v>82529</v>
      </c>
      <c r="AN5869">
        <f>INDEX($AJ$2:$AJ$6811,MATCH(AM5869,$A$2:$A$6811,0))</f>
        <v>11444.77</v>
      </c>
      <c r="AP5869">
        <v>483.43</v>
      </c>
      <c r="AQ5869">
        <v>483.43</v>
      </c>
      <c r="AR5869" s="4">
        <v>21</v>
      </c>
      <c r="AS5869" s="4">
        <v>12</v>
      </c>
      <c r="AT5869" s="4">
        <v>2012</v>
      </c>
      <c r="AU5869" s="4">
        <v>11</v>
      </c>
      <c r="AV5869" s="4">
        <v>12</v>
      </c>
      <c r="AW5869" s="4">
        <v>2012</v>
      </c>
      <c r="AX5869" t="str">
        <f t="shared" si="1761"/>
        <v>No Delay</v>
      </c>
      <c r="AY5869">
        <f t="shared" si="1762"/>
        <v>0</v>
      </c>
    </row>
    <row r="5870" spans="1:51" x14ac:dyDescent="0.2">
      <c r="A5870" s="3">
        <v>83652</v>
      </c>
      <c r="B5870" s="1" t="s">
        <v>463</v>
      </c>
      <c r="C5870" s="1" t="s">
        <v>73</v>
      </c>
      <c r="D5870" s="1" t="s">
        <v>130</v>
      </c>
      <c r="E5870" s="1" t="s">
        <v>101</v>
      </c>
      <c r="F5870" s="1" t="s">
        <v>101</v>
      </c>
      <c r="G5870" s="13" t="s">
        <v>2635</v>
      </c>
      <c r="H5870" s="12">
        <v>41326</v>
      </c>
      <c r="I5870" s="12" t="s">
        <v>2796</v>
      </c>
      <c r="J5870" s="12">
        <v>41309</v>
      </c>
      <c r="K5870" s="4">
        <v>4430</v>
      </c>
      <c r="L5870" s="1" t="s">
        <v>146</v>
      </c>
      <c r="M5870" s="1" t="s">
        <v>132</v>
      </c>
      <c r="N5870" s="1" t="s">
        <v>1032</v>
      </c>
      <c r="O5870" s="1" t="s">
        <v>93</v>
      </c>
      <c r="P5870">
        <v>240</v>
      </c>
      <c r="Q5870">
        <v>62500</v>
      </c>
      <c r="R5870">
        <v>121875</v>
      </c>
      <c r="S5870">
        <v>1.95</v>
      </c>
      <c r="T5870">
        <v>0.01</v>
      </c>
      <c r="U5870">
        <f t="shared" si="1758"/>
        <v>121875</v>
      </c>
      <c r="V5870">
        <f t="shared" si="1759"/>
        <v>15000000</v>
      </c>
      <c r="W5870" s="1" t="s">
        <v>155</v>
      </c>
      <c r="X5870" s="1" t="s">
        <v>1236</v>
      </c>
      <c r="Y5870" s="1" t="s">
        <v>156</v>
      </c>
      <c r="Z5870" s="3">
        <v>14969</v>
      </c>
      <c r="AA5870" s="4">
        <f t="shared" si="1763"/>
        <v>23176</v>
      </c>
      <c r="AB5870" s="4">
        <f t="shared" si="1765"/>
        <v>9103.9777059999997</v>
      </c>
      <c r="AC5870" s="4">
        <f t="shared" si="1766"/>
        <v>23176</v>
      </c>
      <c r="AD5870" s="4">
        <f t="shared" si="1764"/>
        <v>29929.333333333332</v>
      </c>
      <c r="AE5870" s="4">
        <v>23176</v>
      </c>
      <c r="AF5870" s="4">
        <v>23176</v>
      </c>
      <c r="AG5870" s="4">
        <f>AE5870</f>
        <v>23176</v>
      </c>
      <c r="AI5870" t="e">
        <f t="shared" si="1760"/>
        <v>#N/A</v>
      </c>
      <c r="AJ5870">
        <v>17308.689999999999</v>
      </c>
      <c r="AK5870" s="2">
        <v>17308.689999999999</v>
      </c>
      <c r="AL5870" s="2">
        <f>AJ5870</f>
        <v>17308.689999999999</v>
      </c>
      <c r="AM5870" s="4"/>
      <c r="AN5870" t="e">
        <f>VLOOKUP([1]!Tabelle13[[#This Row],[Vlookup this ID for freight costs]],$AL$2:$AL$6811,2,FALSE)</f>
        <v>#REF!</v>
      </c>
      <c r="AP5870">
        <v>150.76</v>
      </c>
      <c r="AQ5870">
        <v>150.76</v>
      </c>
      <c r="AR5870" s="4">
        <v>21</v>
      </c>
      <c r="AS5870" s="4">
        <v>2</v>
      </c>
      <c r="AT5870" s="4">
        <v>2013</v>
      </c>
      <c r="AU5870" s="4">
        <v>4</v>
      </c>
      <c r="AV5870" s="4">
        <v>2</v>
      </c>
      <c r="AW5870" s="4">
        <v>2013</v>
      </c>
      <c r="AX5870" t="str">
        <f t="shared" si="1761"/>
        <v>No Delay</v>
      </c>
      <c r="AY5870">
        <f t="shared" si="1762"/>
        <v>0</v>
      </c>
    </row>
    <row r="5871" spans="1:51" x14ac:dyDescent="0.2">
      <c r="A5871" s="3">
        <v>86164</v>
      </c>
      <c r="B5871" s="1" t="s">
        <v>151</v>
      </c>
      <c r="C5871" s="1" t="s">
        <v>65</v>
      </c>
      <c r="D5871" s="1" t="s">
        <v>130</v>
      </c>
      <c r="E5871" s="1" t="s">
        <v>152</v>
      </c>
      <c r="F5871" s="1" t="s">
        <v>152</v>
      </c>
      <c r="G5871" s="13" t="s">
        <v>1154</v>
      </c>
      <c r="H5871" s="12">
        <v>42063</v>
      </c>
      <c r="I5871" s="12" t="s">
        <v>82</v>
      </c>
      <c r="J5871" s="12">
        <v>42045</v>
      </c>
      <c r="K5871" s="4">
        <v>6279</v>
      </c>
      <c r="L5871" s="1" t="s">
        <v>146</v>
      </c>
      <c r="M5871" s="1" t="s">
        <v>132</v>
      </c>
      <c r="N5871" s="1" t="s">
        <v>154</v>
      </c>
      <c r="O5871" s="1" t="s">
        <v>93</v>
      </c>
      <c r="P5871">
        <v>60</v>
      </c>
      <c r="Q5871">
        <v>183995</v>
      </c>
      <c r="R5871">
        <v>1420441.4</v>
      </c>
      <c r="S5871">
        <v>7.72</v>
      </c>
      <c r="T5871">
        <v>0.13</v>
      </c>
      <c r="U5871">
        <f t="shared" si="1758"/>
        <v>1420441.4</v>
      </c>
      <c r="V5871">
        <f t="shared" si="1759"/>
        <v>11039700</v>
      </c>
      <c r="W5871" s="1" t="s">
        <v>197</v>
      </c>
      <c r="X5871" s="1" t="s">
        <v>1236</v>
      </c>
      <c r="Y5871" s="1" t="s">
        <v>3082</v>
      </c>
      <c r="Z5871" s="3">
        <v>7428</v>
      </c>
      <c r="AA5871" s="4">
        <f t="shared" si="1763"/>
        <v>23220</v>
      </c>
      <c r="AB5871" s="4">
        <f t="shared" si="1765"/>
        <v>22437.786667</v>
      </c>
      <c r="AC5871" s="4">
        <f t="shared" si="1766"/>
        <v>23220</v>
      </c>
      <c r="AD5871" s="4">
        <f t="shared" si="1764"/>
        <v>23220</v>
      </c>
      <c r="AE5871" s="3" t="s">
        <v>2797</v>
      </c>
      <c r="AF5871" s="3">
        <v>23220</v>
      </c>
      <c r="AG5871" s="4">
        <f>AI5871</f>
        <v>23220</v>
      </c>
      <c r="AH5871" s="4">
        <v>85012</v>
      </c>
      <c r="AI5871">
        <f t="shared" si="1760"/>
        <v>23220</v>
      </c>
      <c r="AJ5871" t="s">
        <v>2797</v>
      </c>
      <c r="AK5871" s="2">
        <v>51645.79</v>
      </c>
      <c r="AL5871" s="2">
        <f>AN5871</f>
        <v>51645.79</v>
      </c>
      <c r="AM5871" s="4">
        <v>85012</v>
      </c>
      <c r="AN5871">
        <f>INDEX($AJ$2:$AJ$6811,MATCH(AM5871,$A$2:$A$6811,0))</f>
        <v>51645.79</v>
      </c>
      <c r="AP5871">
        <v>1460.21</v>
      </c>
      <c r="AQ5871">
        <v>1460.21</v>
      </c>
      <c r="AR5871" s="4">
        <v>28</v>
      </c>
      <c r="AS5871" s="4">
        <v>2</v>
      </c>
      <c r="AT5871" s="4">
        <v>2015</v>
      </c>
      <c r="AU5871" s="4">
        <v>10</v>
      </c>
      <c r="AV5871" s="4">
        <v>2</v>
      </c>
      <c r="AW5871" s="4">
        <v>2015</v>
      </c>
      <c r="AX5871" t="str">
        <f t="shared" si="1761"/>
        <v>No Delay</v>
      </c>
      <c r="AY5871">
        <f t="shared" si="1762"/>
        <v>0</v>
      </c>
    </row>
    <row r="5872" spans="1:51" x14ac:dyDescent="0.2">
      <c r="A5872" s="3">
        <v>85012</v>
      </c>
      <c r="B5872" s="1" t="s">
        <v>151</v>
      </c>
      <c r="C5872" s="1" t="s">
        <v>65</v>
      </c>
      <c r="D5872" s="1" t="s">
        <v>130</v>
      </c>
      <c r="E5872" s="1" t="s">
        <v>152</v>
      </c>
      <c r="F5872" s="1" t="s">
        <v>152</v>
      </c>
      <c r="G5872" s="13" t="s">
        <v>1154</v>
      </c>
      <c r="H5872" s="12">
        <v>42063</v>
      </c>
      <c r="I5872" s="12" t="s">
        <v>82</v>
      </c>
      <c r="J5872" s="12">
        <v>42045</v>
      </c>
      <c r="K5872" s="4">
        <v>6276</v>
      </c>
      <c r="L5872" s="1" t="s">
        <v>146</v>
      </c>
      <c r="M5872" s="1" t="s">
        <v>132</v>
      </c>
      <c r="N5872" s="1" t="s">
        <v>154</v>
      </c>
      <c r="O5872" s="1" t="s">
        <v>93</v>
      </c>
      <c r="P5872">
        <v>60</v>
      </c>
      <c r="Q5872">
        <v>3194</v>
      </c>
      <c r="R5872">
        <v>24657.68</v>
      </c>
      <c r="S5872">
        <v>7.72</v>
      </c>
      <c r="T5872">
        <v>0.13</v>
      </c>
      <c r="U5872">
        <f t="shared" si="1758"/>
        <v>24657.68</v>
      </c>
      <c r="V5872">
        <f t="shared" si="1759"/>
        <v>191640</v>
      </c>
      <c r="W5872" s="1" t="s">
        <v>179</v>
      </c>
      <c r="X5872" s="1" t="s">
        <v>1236</v>
      </c>
      <c r="Y5872" s="1" t="s">
        <v>156</v>
      </c>
      <c r="Z5872" s="3">
        <v>7726</v>
      </c>
      <c r="AA5872" s="4">
        <f t="shared" si="1763"/>
        <v>23220</v>
      </c>
      <c r="AB5872" s="4">
        <f t="shared" si="1765"/>
        <v>2595.2746791999998</v>
      </c>
      <c r="AC5872" s="4">
        <f t="shared" si="1766"/>
        <v>23220</v>
      </c>
      <c r="AD5872" s="4">
        <f t="shared" si="1764"/>
        <v>13083.045945</v>
      </c>
      <c r="AE5872" s="4">
        <v>23220</v>
      </c>
      <c r="AF5872" s="4">
        <v>23220</v>
      </c>
      <c r="AG5872" s="4">
        <f>AE5872</f>
        <v>23220</v>
      </c>
      <c r="AI5872" t="e">
        <f t="shared" si="1760"/>
        <v>#N/A</v>
      </c>
      <c r="AJ5872">
        <v>51645.79</v>
      </c>
      <c r="AK5872" s="2">
        <v>51645.79</v>
      </c>
      <c r="AL5872" s="2">
        <f>AJ5872</f>
        <v>51645.79</v>
      </c>
      <c r="AM5872" s="4"/>
      <c r="AN5872" t="e">
        <f>VLOOKUP([1]!Tabelle13[[#This Row],[Vlookup this ID for freight costs]],$AL$2:$AL$6811,2,FALSE)</f>
        <v>#REF!</v>
      </c>
      <c r="AP5872">
        <v>25.35</v>
      </c>
      <c r="AQ5872">
        <v>25.35</v>
      </c>
      <c r="AR5872" s="4">
        <v>28</v>
      </c>
      <c r="AS5872" s="4">
        <v>2</v>
      </c>
      <c r="AT5872" s="4">
        <v>2015</v>
      </c>
      <c r="AU5872" s="4">
        <v>10</v>
      </c>
      <c r="AV5872" s="4">
        <v>2</v>
      </c>
      <c r="AW5872" s="4">
        <v>2015</v>
      </c>
      <c r="AX5872" t="str">
        <f t="shared" si="1761"/>
        <v>No Delay</v>
      </c>
      <c r="AY5872">
        <f t="shared" si="1762"/>
        <v>0</v>
      </c>
    </row>
    <row r="5873" spans="1:51" x14ac:dyDescent="0.2">
      <c r="A5873" s="3">
        <v>34772</v>
      </c>
      <c r="B5873" s="1" t="s">
        <v>168</v>
      </c>
      <c r="C5873" s="1" t="s">
        <v>150</v>
      </c>
      <c r="D5873" s="1" t="s">
        <v>100</v>
      </c>
      <c r="E5873" s="1" t="s">
        <v>253</v>
      </c>
      <c r="F5873" s="1" t="s">
        <v>253</v>
      </c>
      <c r="G5873" s="13" t="s">
        <v>502</v>
      </c>
      <c r="H5873" s="12">
        <v>40788</v>
      </c>
      <c r="I5873" s="12" t="s">
        <v>502</v>
      </c>
      <c r="J5873" s="12">
        <v>40788</v>
      </c>
      <c r="K5873" s="4">
        <v>3401</v>
      </c>
      <c r="L5873" s="1" t="s">
        <v>146</v>
      </c>
      <c r="M5873" s="1" t="s">
        <v>1210</v>
      </c>
      <c r="N5873" s="1" t="s">
        <v>171</v>
      </c>
      <c r="O5873" s="1" t="s">
        <v>93</v>
      </c>
      <c r="P5873">
        <v>60</v>
      </c>
      <c r="Q5873">
        <v>515000</v>
      </c>
      <c r="R5873">
        <v>1251450</v>
      </c>
      <c r="S5873">
        <v>2.4300000000000002</v>
      </c>
      <c r="T5873">
        <v>0.04</v>
      </c>
      <c r="U5873">
        <f t="shared" si="1758"/>
        <v>1251450</v>
      </c>
      <c r="V5873">
        <f t="shared" si="1759"/>
        <v>30900000</v>
      </c>
      <c r="W5873" s="1" t="s">
        <v>197</v>
      </c>
      <c r="X5873" s="1" t="s">
        <v>1236</v>
      </c>
      <c r="Y5873" s="1" t="s">
        <v>3082</v>
      </c>
      <c r="Z5873" s="3">
        <v>15488</v>
      </c>
      <c r="AA5873" s="4">
        <f t="shared" si="1763"/>
        <v>23273</v>
      </c>
      <c r="AB5873" s="4">
        <f t="shared" si="1765"/>
        <v>58764.857206000008</v>
      </c>
      <c r="AC5873" s="4">
        <f t="shared" si="1766"/>
        <v>23273</v>
      </c>
      <c r="AD5873" s="4">
        <f t="shared" si="1764"/>
        <v>35230.438987333335</v>
      </c>
      <c r="AE5873" s="4">
        <v>23273</v>
      </c>
      <c r="AF5873" s="4">
        <v>23273</v>
      </c>
      <c r="AG5873" s="4">
        <f>AE5873</f>
        <v>23273</v>
      </c>
      <c r="AI5873" t="e">
        <f t="shared" si="1760"/>
        <v>#N/A</v>
      </c>
      <c r="AJ5873">
        <v>31656.61</v>
      </c>
      <c r="AK5873" s="2">
        <v>31656.61</v>
      </c>
      <c r="AL5873" s="2">
        <f>AJ5873</f>
        <v>31656.61</v>
      </c>
      <c r="AM5873" s="4"/>
      <c r="AN5873" t="e">
        <f>VLOOKUP([1]!Tabelle13[[#This Row],[Vlookup this ID for freight costs]],$AL$2:$AL$6811,2,FALSE)</f>
        <v>#REF!</v>
      </c>
      <c r="AP5873">
        <v>2064.89</v>
      </c>
      <c r="AQ5873">
        <v>2064.89</v>
      </c>
      <c r="AR5873" s="4">
        <v>2</v>
      </c>
      <c r="AS5873" s="4">
        <v>9</v>
      </c>
      <c r="AT5873" s="4">
        <v>2011</v>
      </c>
      <c r="AU5873" s="4">
        <v>2</v>
      </c>
      <c r="AV5873" s="4">
        <v>9</v>
      </c>
      <c r="AW5873" s="4">
        <v>2011</v>
      </c>
      <c r="AX5873" t="str">
        <f t="shared" si="1761"/>
        <v>No Delay</v>
      </c>
      <c r="AY5873">
        <f t="shared" si="1762"/>
        <v>0</v>
      </c>
    </row>
    <row r="5874" spans="1:51" x14ac:dyDescent="0.2">
      <c r="A5874" s="3">
        <v>78715</v>
      </c>
      <c r="B5874" s="1" t="s">
        <v>168</v>
      </c>
      <c r="C5874" s="1" t="s">
        <v>150</v>
      </c>
      <c r="D5874" s="1" t="s">
        <v>100</v>
      </c>
      <c r="E5874" s="1" t="s">
        <v>253</v>
      </c>
      <c r="F5874" s="1" t="s">
        <v>253</v>
      </c>
      <c r="G5874" s="13" t="s">
        <v>2798</v>
      </c>
      <c r="H5874" s="12">
        <v>40870</v>
      </c>
      <c r="I5874" s="12" t="s">
        <v>2798</v>
      </c>
      <c r="J5874" s="12">
        <v>40870</v>
      </c>
      <c r="K5874" s="4">
        <v>3591</v>
      </c>
      <c r="L5874" s="1" t="s">
        <v>146</v>
      </c>
      <c r="M5874" s="1" t="s">
        <v>1210</v>
      </c>
      <c r="N5874" s="1" t="s">
        <v>171</v>
      </c>
      <c r="O5874" s="1" t="s">
        <v>93</v>
      </c>
      <c r="P5874">
        <v>60</v>
      </c>
      <c r="Q5874">
        <v>515000</v>
      </c>
      <c r="R5874">
        <v>1251450</v>
      </c>
      <c r="S5874">
        <v>2.4300000000000002</v>
      </c>
      <c r="T5874">
        <v>0.04</v>
      </c>
      <c r="U5874">
        <f t="shared" si="1758"/>
        <v>1251450</v>
      </c>
      <c r="V5874">
        <f t="shared" si="1759"/>
        <v>30900000</v>
      </c>
      <c r="W5874" s="1" t="s">
        <v>197</v>
      </c>
      <c r="X5874" s="1" t="s">
        <v>1236</v>
      </c>
      <c r="Y5874" s="1" t="s">
        <v>3082</v>
      </c>
      <c r="Z5874" s="3">
        <v>15488</v>
      </c>
      <c r="AA5874" s="4">
        <f t="shared" si="1763"/>
        <v>23655</v>
      </c>
      <c r="AB5874" s="4">
        <f t="shared" si="1765"/>
        <v>58764.857206000008</v>
      </c>
      <c r="AC5874" s="4">
        <f t="shared" si="1766"/>
        <v>23655</v>
      </c>
      <c r="AD5874" s="4">
        <f t="shared" si="1764"/>
        <v>35230.438987333335</v>
      </c>
      <c r="AE5874" s="4">
        <v>23655</v>
      </c>
      <c r="AF5874" s="4">
        <v>23655</v>
      </c>
      <c r="AG5874" s="4">
        <f>AE5874</f>
        <v>23655</v>
      </c>
      <c r="AI5874" t="e">
        <f t="shared" si="1760"/>
        <v>#N/A</v>
      </c>
      <c r="AJ5874">
        <v>37401.43</v>
      </c>
      <c r="AK5874" s="2">
        <v>37401.43</v>
      </c>
      <c r="AL5874" s="2">
        <f>AJ5874</f>
        <v>37401.43</v>
      </c>
      <c r="AM5874" s="4"/>
      <c r="AN5874" t="e">
        <f>VLOOKUP([1]!Tabelle13[[#This Row],[Vlookup this ID for freight costs]],$AL$2:$AL$6811,2,FALSE)</f>
        <v>#REF!</v>
      </c>
      <c r="AP5874">
        <v>2064.89</v>
      </c>
      <c r="AQ5874">
        <v>2064.89</v>
      </c>
      <c r="AR5874" s="4">
        <v>23</v>
      </c>
      <c r="AS5874" s="4">
        <v>11</v>
      </c>
      <c r="AT5874" s="4">
        <v>2011</v>
      </c>
      <c r="AU5874" s="4">
        <v>23</v>
      </c>
      <c r="AV5874" s="4">
        <v>11</v>
      </c>
      <c r="AW5874" s="4">
        <v>2011</v>
      </c>
      <c r="AX5874" t="str">
        <f t="shared" si="1761"/>
        <v>No Delay</v>
      </c>
      <c r="AY5874">
        <f t="shared" si="1762"/>
        <v>0</v>
      </c>
    </row>
    <row r="5875" spans="1:51" x14ac:dyDescent="0.2">
      <c r="A5875" s="3">
        <v>84790</v>
      </c>
      <c r="B5875" s="1" t="s">
        <v>463</v>
      </c>
      <c r="C5875" s="1" t="s">
        <v>73</v>
      </c>
      <c r="D5875" s="1" t="s">
        <v>130</v>
      </c>
      <c r="E5875" s="1" t="s">
        <v>101</v>
      </c>
      <c r="F5875" s="1" t="s">
        <v>101</v>
      </c>
      <c r="G5875" s="13" t="s">
        <v>638</v>
      </c>
      <c r="H5875" s="12">
        <v>41347</v>
      </c>
      <c r="I5875" s="12" t="s">
        <v>638</v>
      </c>
      <c r="J5875" s="12">
        <v>41347</v>
      </c>
      <c r="K5875" s="4">
        <v>4527</v>
      </c>
      <c r="L5875" s="1" t="s">
        <v>146</v>
      </c>
      <c r="M5875" s="1" t="s">
        <v>132</v>
      </c>
      <c r="N5875" s="1" t="s">
        <v>265</v>
      </c>
      <c r="O5875" s="1" t="s">
        <v>93</v>
      </c>
      <c r="P5875">
        <v>60</v>
      </c>
      <c r="Q5875">
        <v>176693</v>
      </c>
      <c r="R5875">
        <v>399326.18</v>
      </c>
      <c r="S5875">
        <v>2.2599999999999998</v>
      </c>
      <c r="T5875">
        <v>0.04</v>
      </c>
      <c r="U5875">
        <f t="shared" si="1758"/>
        <v>399326.17999999993</v>
      </c>
      <c r="V5875">
        <f t="shared" si="1759"/>
        <v>10601580</v>
      </c>
      <c r="W5875" s="1" t="s">
        <v>179</v>
      </c>
      <c r="X5875" s="1" t="s">
        <v>1236</v>
      </c>
      <c r="Y5875" s="1" t="s">
        <v>156</v>
      </c>
      <c r="Z5875" s="3">
        <v>14969</v>
      </c>
      <c r="AA5875" s="4">
        <f t="shared" si="1763"/>
        <v>23677</v>
      </c>
      <c r="AB5875" s="4">
        <f t="shared" ref="AB5875:AB5910" si="1767" xml:space="preserve"> 2244.740206  + 0.1097478*Q5875</f>
        <v>21636.408231400001</v>
      </c>
      <c r="AC5875" s="4">
        <f t="shared" ref="AC5875:AC5910" si="1768">AF5875</f>
        <v>23677</v>
      </c>
      <c r="AD5875" s="4">
        <f t="shared" si="1764"/>
        <v>23677</v>
      </c>
      <c r="AE5875" s="3" t="s">
        <v>2799</v>
      </c>
      <c r="AF5875" s="3">
        <v>23677</v>
      </c>
      <c r="AG5875" s="4">
        <f>AI5875</f>
        <v>23677</v>
      </c>
      <c r="AH5875" s="4">
        <v>82549</v>
      </c>
      <c r="AI5875">
        <f t="shared" si="1760"/>
        <v>23677</v>
      </c>
      <c r="AJ5875" t="s">
        <v>2799</v>
      </c>
      <c r="AK5875" s="2">
        <v>9405.81</v>
      </c>
      <c r="AL5875" s="2">
        <f>AN5875</f>
        <v>9405.81</v>
      </c>
      <c r="AM5875" s="4">
        <v>82549</v>
      </c>
      <c r="AN5875">
        <f>INDEX($AJ$2:$AJ$6811,MATCH(AM5875,$A$2:$A$6811,0))</f>
        <v>9405.81</v>
      </c>
      <c r="AP5875">
        <v>559.86</v>
      </c>
      <c r="AQ5875">
        <v>559.86</v>
      </c>
      <c r="AR5875" s="4">
        <v>14</v>
      </c>
      <c r="AS5875" s="4">
        <v>4</v>
      </c>
      <c r="AT5875" s="4">
        <v>2013</v>
      </c>
      <c r="AU5875" s="4">
        <v>14</v>
      </c>
      <c r="AV5875" s="4">
        <v>4</v>
      </c>
      <c r="AW5875" s="4">
        <v>2013</v>
      </c>
      <c r="AX5875" t="str">
        <f t="shared" si="1761"/>
        <v>No Delay</v>
      </c>
      <c r="AY5875">
        <f t="shared" si="1762"/>
        <v>0</v>
      </c>
    </row>
    <row r="5876" spans="1:51" x14ac:dyDescent="0.2">
      <c r="A5876" s="3">
        <v>85940</v>
      </c>
      <c r="B5876" s="1" t="s">
        <v>463</v>
      </c>
      <c r="C5876" s="1" t="s">
        <v>73</v>
      </c>
      <c r="D5876" s="1" t="s">
        <v>130</v>
      </c>
      <c r="E5876" s="1" t="s">
        <v>101</v>
      </c>
      <c r="F5876" s="1" t="s">
        <v>101</v>
      </c>
      <c r="G5876" s="13" t="s">
        <v>638</v>
      </c>
      <c r="H5876" s="12">
        <v>41347</v>
      </c>
      <c r="I5876" s="12" t="s">
        <v>638</v>
      </c>
      <c r="J5876" s="12">
        <v>41347</v>
      </c>
      <c r="K5876" s="4">
        <v>4529</v>
      </c>
      <c r="L5876" s="1" t="s">
        <v>146</v>
      </c>
      <c r="M5876" s="1" t="s">
        <v>132</v>
      </c>
      <c r="N5876" s="1" t="s">
        <v>265</v>
      </c>
      <c r="O5876" s="1" t="s">
        <v>93</v>
      </c>
      <c r="P5876">
        <v>60</v>
      </c>
      <c r="Q5876">
        <v>60096</v>
      </c>
      <c r="R5876">
        <v>135816.95999999999</v>
      </c>
      <c r="S5876">
        <v>2.2599999999999998</v>
      </c>
      <c r="T5876">
        <v>0.04</v>
      </c>
      <c r="U5876">
        <f t="shared" si="1758"/>
        <v>135816.95999999999</v>
      </c>
      <c r="V5876">
        <f t="shared" si="1759"/>
        <v>3605760</v>
      </c>
      <c r="W5876" s="1" t="s">
        <v>155</v>
      </c>
      <c r="X5876" s="1" t="s">
        <v>1236</v>
      </c>
      <c r="Y5876" s="1" t="s">
        <v>156</v>
      </c>
      <c r="Z5876" s="3">
        <v>14969</v>
      </c>
      <c r="AA5876" s="4">
        <f t="shared" si="1763"/>
        <v>23677</v>
      </c>
      <c r="AB5876" s="4">
        <f t="shared" si="1767"/>
        <v>8840.1439948000007</v>
      </c>
      <c r="AC5876" s="4">
        <f t="shared" si="1768"/>
        <v>23677</v>
      </c>
      <c r="AD5876" s="4">
        <f t="shared" si="1764"/>
        <v>23677</v>
      </c>
      <c r="AE5876" s="3" t="s">
        <v>2799</v>
      </c>
      <c r="AF5876" s="3">
        <v>23677</v>
      </c>
      <c r="AG5876" s="4">
        <f>AI5876</f>
        <v>23677</v>
      </c>
      <c r="AH5876" s="4">
        <v>82549</v>
      </c>
      <c r="AI5876">
        <f t="shared" si="1760"/>
        <v>23677</v>
      </c>
      <c r="AJ5876" t="s">
        <v>2799</v>
      </c>
      <c r="AK5876" s="2">
        <v>9405.81</v>
      </c>
      <c r="AL5876" s="2">
        <f>AN5876</f>
        <v>9405.81</v>
      </c>
      <c r="AM5876" s="4">
        <v>82549</v>
      </c>
      <c r="AN5876">
        <f>INDEX($AJ$2:$AJ$6811,MATCH(AM5876,$A$2:$A$6811,0))</f>
        <v>9405.81</v>
      </c>
      <c r="AP5876">
        <v>190.42</v>
      </c>
      <c r="AQ5876">
        <v>190.42</v>
      </c>
      <c r="AR5876" s="4">
        <v>14</v>
      </c>
      <c r="AS5876" s="4">
        <v>4</v>
      </c>
      <c r="AT5876" s="4">
        <v>2013</v>
      </c>
      <c r="AU5876" s="4">
        <v>14</v>
      </c>
      <c r="AV5876" s="4">
        <v>4</v>
      </c>
      <c r="AW5876" s="4">
        <v>2013</v>
      </c>
      <c r="AX5876" t="str">
        <f t="shared" si="1761"/>
        <v>No Delay</v>
      </c>
      <c r="AY5876">
        <f t="shared" si="1762"/>
        <v>0</v>
      </c>
    </row>
    <row r="5877" spans="1:51" x14ac:dyDescent="0.2">
      <c r="A5877" s="3">
        <v>83657</v>
      </c>
      <c r="B5877" s="1" t="s">
        <v>463</v>
      </c>
      <c r="C5877" s="1" t="s">
        <v>73</v>
      </c>
      <c r="D5877" s="1" t="s">
        <v>130</v>
      </c>
      <c r="E5877" s="1" t="s">
        <v>101</v>
      </c>
      <c r="F5877" s="1" t="s">
        <v>101</v>
      </c>
      <c r="G5877" s="13" t="s">
        <v>638</v>
      </c>
      <c r="H5877" s="12">
        <v>41347</v>
      </c>
      <c r="I5877" s="12" t="s">
        <v>638</v>
      </c>
      <c r="J5877" s="12">
        <v>41347</v>
      </c>
      <c r="K5877" s="4">
        <v>4522</v>
      </c>
      <c r="L5877" s="1" t="s">
        <v>146</v>
      </c>
      <c r="M5877" s="1" t="s">
        <v>132</v>
      </c>
      <c r="N5877" s="1" t="s">
        <v>167</v>
      </c>
      <c r="O5877" s="1" t="s">
        <v>93</v>
      </c>
      <c r="P5877">
        <v>30</v>
      </c>
      <c r="Q5877">
        <v>48960</v>
      </c>
      <c r="R5877">
        <v>163036.79999999999</v>
      </c>
      <c r="S5877">
        <v>3.33</v>
      </c>
      <c r="T5877">
        <v>0.11</v>
      </c>
      <c r="U5877">
        <f t="shared" si="1758"/>
        <v>163036.80000000002</v>
      </c>
      <c r="V5877">
        <f t="shared" si="1759"/>
        <v>1468800</v>
      </c>
      <c r="W5877" s="1" t="s">
        <v>197</v>
      </c>
      <c r="X5877" s="1" t="s">
        <v>1236</v>
      </c>
      <c r="Y5877" s="1" t="s">
        <v>3082</v>
      </c>
      <c r="Z5877" s="3">
        <v>13821</v>
      </c>
      <c r="AA5877" s="4">
        <f t="shared" si="1763"/>
        <v>23677</v>
      </c>
      <c r="AB5877" s="4">
        <f t="shared" si="1767"/>
        <v>7617.9924940000001</v>
      </c>
      <c r="AC5877" s="4">
        <f t="shared" si="1768"/>
        <v>23677</v>
      </c>
      <c r="AD5877" s="4">
        <f t="shared" si="1764"/>
        <v>9672.3333333333339</v>
      </c>
      <c r="AE5877" s="3" t="s">
        <v>2799</v>
      </c>
      <c r="AF5877" s="3">
        <v>23677</v>
      </c>
      <c r="AG5877" s="4">
        <f>AI5877</f>
        <v>23677</v>
      </c>
      <c r="AH5877" s="4">
        <v>82549</v>
      </c>
      <c r="AI5877">
        <f t="shared" si="1760"/>
        <v>23677</v>
      </c>
      <c r="AJ5877" t="s">
        <v>2799</v>
      </c>
      <c r="AK5877" s="2">
        <v>9405.81</v>
      </c>
      <c r="AL5877" s="2">
        <f>AN5877</f>
        <v>9405.81</v>
      </c>
      <c r="AM5877" s="4">
        <v>82549</v>
      </c>
      <c r="AN5877">
        <f>INDEX($AJ$2:$AJ$6811,MATCH(AM5877,$A$2:$A$6811,0))</f>
        <v>9405.81</v>
      </c>
      <c r="AP5877">
        <v>228.58</v>
      </c>
      <c r="AQ5877">
        <v>228.58</v>
      </c>
      <c r="AR5877" s="4">
        <v>14</v>
      </c>
      <c r="AS5877" s="4">
        <v>4</v>
      </c>
      <c r="AT5877" s="4">
        <v>2013</v>
      </c>
      <c r="AU5877" s="4">
        <v>14</v>
      </c>
      <c r="AV5877" s="4">
        <v>4</v>
      </c>
      <c r="AW5877" s="4">
        <v>2013</v>
      </c>
      <c r="AX5877" t="str">
        <f t="shared" si="1761"/>
        <v>No Delay</v>
      </c>
      <c r="AY5877">
        <f t="shared" si="1762"/>
        <v>0</v>
      </c>
    </row>
    <row r="5878" spans="1:51" x14ac:dyDescent="0.2">
      <c r="A5878" s="3">
        <v>82549</v>
      </c>
      <c r="B5878" s="1" t="s">
        <v>463</v>
      </c>
      <c r="C5878" s="1" t="s">
        <v>73</v>
      </c>
      <c r="D5878" s="1" t="s">
        <v>130</v>
      </c>
      <c r="E5878" s="1" t="s">
        <v>101</v>
      </c>
      <c r="F5878" s="1" t="s">
        <v>101</v>
      </c>
      <c r="G5878" s="13" t="s">
        <v>638</v>
      </c>
      <c r="H5878" s="12">
        <v>41347</v>
      </c>
      <c r="I5878" s="12" t="s">
        <v>638</v>
      </c>
      <c r="J5878" s="12">
        <v>41347</v>
      </c>
      <c r="K5878" s="4">
        <v>4517</v>
      </c>
      <c r="L5878" s="1" t="s">
        <v>146</v>
      </c>
      <c r="M5878" s="1" t="s">
        <v>132</v>
      </c>
      <c r="N5878" s="1" t="s">
        <v>154</v>
      </c>
      <c r="O5878" s="1" t="s">
        <v>93</v>
      </c>
      <c r="P5878">
        <v>60</v>
      </c>
      <c r="Q5878">
        <v>15120</v>
      </c>
      <c r="R5878">
        <v>129729.60000000001</v>
      </c>
      <c r="S5878">
        <v>8.58</v>
      </c>
      <c r="T5878">
        <v>0.14000000000000001</v>
      </c>
      <c r="U5878">
        <f t="shared" si="1758"/>
        <v>129729.60000000001</v>
      </c>
      <c r="V5878">
        <f t="shared" si="1759"/>
        <v>907200</v>
      </c>
      <c r="W5878" s="1" t="s">
        <v>155</v>
      </c>
      <c r="X5878" s="1" t="s">
        <v>1236</v>
      </c>
      <c r="Y5878" s="1" t="s">
        <v>156</v>
      </c>
      <c r="Z5878" s="3">
        <v>14969</v>
      </c>
      <c r="AA5878" s="4">
        <f t="shared" si="1763"/>
        <v>23677</v>
      </c>
      <c r="AB5878" s="4">
        <f t="shared" si="1767"/>
        <v>3904.1269419999999</v>
      </c>
      <c r="AC5878" s="4">
        <f t="shared" si="1768"/>
        <v>23677</v>
      </c>
      <c r="AD5878" s="4">
        <f t="shared" si="1764"/>
        <v>10130</v>
      </c>
      <c r="AE5878" s="4">
        <v>23677</v>
      </c>
      <c r="AF5878" s="4">
        <v>23677</v>
      </c>
      <c r="AG5878" s="4">
        <f>AE5878</f>
        <v>23677</v>
      </c>
      <c r="AI5878" t="e">
        <f t="shared" si="1760"/>
        <v>#N/A</v>
      </c>
      <c r="AJ5878">
        <v>9405.81</v>
      </c>
      <c r="AK5878" s="2">
        <v>9405.81</v>
      </c>
      <c r="AL5878" s="2">
        <f>AJ5878</f>
        <v>9405.81</v>
      </c>
      <c r="AM5878" s="4"/>
      <c r="AN5878" t="e">
        <f>VLOOKUP([1]!Tabelle13[[#This Row],[Vlookup this ID for freight costs]],$AL$2:$AL$6811,2,FALSE)</f>
        <v>#REF!</v>
      </c>
      <c r="AP5878">
        <v>181.88</v>
      </c>
      <c r="AQ5878">
        <v>181.88</v>
      </c>
      <c r="AR5878" s="4">
        <v>14</v>
      </c>
      <c r="AS5878" s="4">
        <v>4</v>
      </c>
      <c r="AT5878" s="4">
        <v>2013</v>
      </c>
      <c r="AU5878" s="4">
        <v>14</v>
      </c>
      <c r="AV5878" s="4">
        <v>4</v>
      </c>
      <c r="AW5878" s="4">
        <v>2013</v>
      </c>
      <c r="AX5878" t="str">
        <f t="shared" si="1761"/>
        <v>No Delay</v>
      </c>
      <c r="AY5878">
        <f t="shared" si="1762"/>
        <v>0</v>
      </c>
    </row>
    <row r="5879" spans="1:51" x14ac:dyDescent="0.2">
      <c r="A5879" s="3">
        <v>84789</v>
      </c>
      <c r="B5879" s="1" t="s">
        <v>463</v>
      </c>
      <c r="C5879" s="1" t="s">
        <v>73</v>
      </c>
      <c r="D5879" s="1" t="s">
        <v>130</v>
      </c>
      <c r="E5879" s="1" t="s">
        <v>101</v>
      </c>
      <c r="F5879" s="1" t="s">
        <v>101</v>
      </c>
      <c r="G5879" s="13" t="s">
        <v>638</v>
      </c>
      <c r="H5879" s="12">
        <v>41347</v>
      </c>
      <c r="I5879" s="12" t="s">
        <v>638</v>
      </c>
      <c r="J5879" s="12">
        <v>41347</v>
      </c>
      <c r="K5879" s="4">
        <v>4526</v>
      </c>
      <c r="L5879" s="1" t="s">
        <v>146</v>
      </c>
      <c r="M5879" s="1" t="s">
        <v>132</v>
      </c>
      <c r="N5879" s="1" t="s">
        <v>275</v>
      </c>
      <c r="O5879" s="1" t="s">
        <v>93</v>
      </c>
      <c r="P5879">
        <v>60</v>
      </c>
      <c r="Q5879">
        <v>3600</v>
      </c>
      <c r="R5879">
        <v>26172</v>
      </c>
      <c r="S5879">
        <v>7.27</v>
      </c>
      <c r="T5879">
        <v>0.12</v>
      </c>
      <c r="U5879">
        <f t="shared" si="1758"/>
        <v>26172</v>
      </c>
      <c r="V5879">
        <f t="shared" si="1759"/>
        <v>216000</v>
      </c>
      <c r="W5879" s="1" t="s">
        <v>155</v>
      </c>
      <c r="X5879" s="1" t="s">
        <v>1236</v>
      </c>
      <c r="Y5879" s="1" t="s">
        <v>156</v>
      </c>
      <c r="Z5879" s="3">
        <v>14969</v>
      </c>
      <c r="AA5879" s="4">
        <f t="shared" si="1763"/>
        <v>23677</v>
      </c>
      <c r="AB5879" s="4">
        <f t="shared" si="1767"/>
        <v>2639.8322859999998</v>
      </c>
      <c r="AC5879" s="4">
        <f t="shared" si="1768"/>
        <v>23677</v>
      </c>
      <c r="AD5879" s="4">
        <f t="shared" si="1764"/>
        <v>17115.047072400001</v>
      </c>
      <c r="AE5879" s="3" t="s">
        <v>2799</v>
      </c>
      <c r="AF5879" s="3">
        <v>23677</v>
      </c>
      <c r="AG5879" s="4">
        <f>AI5879</f>
        <v>23677</v>
      </c>
      <c r="AH5879" s="4">
        <v>82549</v>
      </c>
      <c r="AI5879">
        <f t="shared" si="1760"/>
        <v>23677</v>
      </c>
      <c r="AJ5879" t="s">
        <v>2799</v>
      </c>
      <c r="AK5879" s="2">
        <v>9405.81</v>
      </c>
      <c r="AL5879" s="2">
        <f>AN5879</f>
        <v>9405.81</v>
      </c>
      <c r="AM5879" s="4">
        <v>82549</v>
      </c>
      <c r="AN5879">
        <f>INDEX($AJ$2:$AJ$6811,MATCH(AM5879,$A$2:$A$6811,0))</f>
        <v>9405.81</v>
      </c>
      <c r="AP5879">
        <v>36.69</v>
      </c>
      <c r="AQ5879">
        <v>36.69</v>
      </c>
      <c r="AR5879" s="4">
        <v>14</v>
      </c>
      <c r="AS5879" s="4">
        <v>4</v>
      </c>
      <c r="AT5879" s="4">
        <v>2013</v>
      </c>
      <c r="AU5879" s="4">
        <v>14</v>
      </c>
      <c r="AV5879" s="4">
        <v>4</v>
      </c>
      <c r="AW5879" s="4">
        <v>2013</v>
      </c>
      <c r="AX5879" t="str">
        <f t="shared" si="1761"/>
        <v>No Delay</v>
      </c>
      <c r="AY5879">
        <f t="shared" si="1762"/>
        <v>0</v>
      </c>
    </row>
    <row r="5880" spans="1:51" x14ac:dyDescent="0.2">
      <c r="A5880" s="3">
        <v>86553</v>
      </c>
      <c r="B5880" s="1" t="s">
        <v>463</v>
      </c>
      <c r="C5880" s="1" t="s">
        <v>73</v>
      </c>
      <c r="D5880" s="1" t="s">
        <v>130</v>
      </c>
      <c r="E5880" s="1" t="s">
        <v>101</v>
      </c>
      <c r="F5880" s="1" t="s">
        <v>101</v>
      </c>
      <c r="G5880" s="13" t="s">
        <v>638</v>
      </c>
      <c r="H5880" s="12">
        <v>41347</v>
      </c>
      <c r="I5880" s="12" t="s">
        <v>638</v>
      </c>
      <c r="J5880" s="12">
        <v>41347</v>
      </c>
      <c r="K5880" s="4">
        <v>4532</v>
      </c>
      <c r="L5880" s="1" t="s">
        <v>146</v>
      </c>
      <c r="M5880" s="1" t="s">
        <v>132</v>
      </c>
      <c r="N5880" s="1" t="s">
        <v>238</v>
      </c>
      <c r="O5880" s="1" t="s">
        <v>93</v>
      </c>
      <c r="P5880">
        <v>30</v>
      </c>
      <c r="Q5880">
        <v>20519</v>
      </c>
      <c r="R5880">
        <v>96439.3</v>
      </c>
      <c r="S5880">
        <v>4.7</v>
      </c>
      <c r="T5880">
        <v>0.16</v>
      </c>
      <c r="U5880">
        <f t="shared" si="1758"/>
        <v>96439.3</v>
      </c>
      <c r="V5880">
        <f t="shared" si="1759"/>
        <v>615570</v>
      </c>
      <c r="W5880" s="1" t="s">
        <v>861</v>
      </c>
      <c r="X5880" s="1" t="s">
        <v>1236</v>
      </c>
      <c r="Y5880" s="1" t="s">
        <v>156</v>
      </c>
      <c r="Z5880" s="3">
        <v>14969</v>
      </c>
      <c r="AA5880" s="4">
        <f t="shared" si="1763"/>
        <v>23677</v>
      </c>
      <c r="AB5880" s="4">
        <f t="shared" si="1767"/>
        <v>4496.6553142000002</v>
      </c>
      <c r="AC5880" s="4">
        <f t="shared" si="1768"/>
        <v>23677</v>
      </c>
      <c r="AD5880" s="4">
        <f t="shared" si="1764"/>
        <v>13524.065200999999</v>
      </c>
      <c r="AE5880" s="3" t="s">
        <v>2799</v>
      </c>
      <c r="AF5880" s="3">
        <v>23677</v>
      </c>
      <c r="AG5880" s="4">
        <f>AI5880</f>
        <v>23677</v>
      </c>
      <c r="AH5880" s="4">
        <v>82549</v>
      </c>
      <c r="AI5880">
        <f t="shared" si="1760"/>
        <v>23677</v>
      </c>
      <c r="AJ5880" t="s">
        <v>2799</v>
      </c>
      <c r="AK5880" s="2">
        <v>9405.81</v>
      </c>
      <c r="AL5880" s="2">
        <f>AN5880</f>
        <v>9405.81</v>
      </c>
      <c r="AM5880" s="4">
        <v>82549</v>
      </c>
      <c r="AN5880">
        <f>INDEX($AJ$2:$AJ$6811,MATCH(AM5880,$A$2:$A$6811,0))</f>
        <v>9405.81</v>
      </c>
      <c r="AP5880">
        <v>135.21</v>
      </c>
      <c r="AQ5880">
        <v>135.21</v>
      </c>
      <c r="AR5880" s="4">
        <v>14</v>
      </c>
      <c r="AS5880" s="4">
        <v>4</v>
      </c>
      <c r="AT5880" s="4">
        <v>2013</v>
      </c>
      <c r="AU5880" s="4">
        <v>14</v>
      </c>
      <c r="AV5880" s="4">
        <v>4</v>
      </c>
      <c r="AW5880" s="4">
        <v>2013</v>
      </c>
      <c r="AX5880" t="str">
        <f t="shared" si="1761"/>
        <v>No Delay</v>
      </c>
      <c r="AY5880">
        <f t="shared" si="1762"/>
        <v>0</v>
      </c>
    </row>
    <row r="5881" spans="1:51" x14ac:dyDescent="0.2">
      <c r="A5881" s="3">
        <v>12320</v>
      </c>
      <c r="B5881" s="1" t="s">
        <v>119</v>
      </c>
      <c r="C5881" s="1" t="s">
        <v>114</v>
      </c>
      <c r="D5881" s="1" t="s">
        <v>130</v>
      </c>
      <c r="E5881" s="1" t="s">
        <v>101</v>
      </c>
      <c r="F5881" s="1" t="s">
        <v>101</v>
      </c>
      <c r="G5881" s="13" t="s">
        <v>2800</v>
      </c>
      <c r="H5881" s="12">
        <v>40088</v>
      </c>
      <c r="I5881" s="12" t="s">
        <v>2800</v>
      </c>
      <c r="J5881" s="12">
        <v>40088</v>
      </c>
      <c r="K5881" s="4">
        <v>1867</v>
      </c>
      <c r="L5881" s="1" t="s">
        <v>146</v>
      </c>
      <c r="M5881" s="1" t="s">
        <v>132</v>
      </c>
      <c r="N5881" s="1" t="s">
        <v>196</v>
      </c>
      <c r="O5881" s="1" t="s">
        <v>93</v>
      </c>
      <c r="P5881">
        <v>60</v>
      </c>
      <c r="Q5881">
        <v>61520</v>
      </c>
      <c r="R5881">
        <v>438022.40000000002</v>
      </c>
      <c r="S5881">
        <v>7.12</v>
      </c>
      <c r="T5881">
        <v>0.12</v>
      </c>
      <c r="U5881">
        <f t="shared" si="1758"/>
        <v>438022.40000000002</v>
      </c>
      <c r="V5881">
        <f t="shared" si="1759"/>
        <v>3691200</v>
      </c>
      <c r="W5881" s="1" t="s">
        <v>204</v>
      </c>
      <c r="X5881" s="1" t="s">
        <v>1236</v>
      </c>
      <c r="Y5881" s="1" t="s">
        <v>205</v>
      </c>
      <c r="Z5881" s="3">
        <v>14286</v>
      </c>
      <c r="AA5881" s="4">
        <f t="shared" si="1763"/>
        <v>23888</v>
      </c>
      <c r="AB5881" s="4">
        <f t="shared" si="1767"/>
        <v>8996.4248619999998</v>
      </c>
      <c r="AC5881" s="4">
        <f t="shared" si="1768"/>
        <v>23888</v>
      </c>
      <c r="AD5881" s="4">
        <f t="shared" si="1764"/>
        <v>23888</v>
      </c>
      <c r="AE5881" s="4">
        <v>23888</v>
      </c>
      <c r="AF5881" s="4">
        <v>23888</v>
      </c>
      <c r="AG5881" s="4">
        <f>AE5881</f>
        <v>23888</v>
      </c>
      <c r="AI5881" t="e">
        <f t="shared" si="1760"/>
        <v>#N/A</v>
      </c>
      <c r="AJ5881">
        <v>13518.56</v>
      </c>
      <c r="AK5881" s="2">
        <v>13518.56</v>
      </c>
      <c r="AL5881" s="2">
        <f>AJ5881</f>
        <v>13518.56</v>
      </c>
      <c r="AM5881" s="4"/>
      <c r="AN5881" t="e">
        <f>VLOOKUP([1]!Tabelle13[[#This Row],[Vlookup this ID for freight costs]],$AL$2:$AL$6811,2,FALSE)</f>
        <v>#REF!</v>
      </c>
      <c r="AP5881">
        <v>858.52</v>
      </c>
      <c r="AQ5881">
        <v>858.52</v>
      </c>
      <c r="AR5881" s="4">
        <v>2</v>
      </c>
      <c r="AS5881" s="4">
        <v>10</v>
      </c>
      <c r="AT5881" s="4">
        <v>2009</v>
      </c>
      <c r="AU5881" s="4">
        <v>2</v>
      </c>
      <c r="AV5881" s="4">
        <v>10</v>
      </c>
      <c r="AW5881" s="4">
        <v>2009</v>
      </c>
      <c r="AX5881" t="str">
        <f t="shared" si="1761"/>
        <v>No Delay</v>
      </c>
      <c r="AY5881">
        <f t="shared" si="1762"/>
        <v>0</v>
      </c>
    </row>
    <row r="5882" spans="1:51" x14ac:dyDescent="0.2">
      <c r="A5882" s="3">
        <v>12611</v>
      </c>
      <c r="B5882" s="1" t="s">
        <v>119</v>
      </c>
      <c r="C5882" s="1" t="s">
        <v>114</v>
      </c>
      <c r="D5882" s="1" t="s">
        <v>130</v>
      </c>
      <c r="E5882" s="1" t="s">
        <v>101</v>
      </c>
      <c r="F5882" s="1" t="s">
        <v>101</v>
      </c>
      <c r="G5882" s="13" t="s">
        <v>2800</v>
      </c>
      <c r="H5882" s="12">
        <v>40088</v>
      </c>
      <c r="I5882" s="12" t="s">
        <v>2800</v>
      </c>
      <c r="J5882" s="12">
        <v>40088</v>
      </c>
      <c r="K5882" s="4">
        <v>1868</v>
      </c>
      <c r="L5882" s="1" t="s">
        <v>146</v>
      </c>
      <c r="M5882" s="1" t="s">
        <v>132</v>
      </c>
      <c r="N5882" s="1" t="s">
        <v>275</v>
      </c>
      <c r="O5882" s="1" t="s">
        <v>93</v>
      </c>
      <c r="P5882">
        <v>60</v>
      </c>
      <c r="Q5882">
        <v>111538</v>
      </c>
      <c r="R5882">
        <v>977072.88</v>
      </c>
      <c r="S5882">
        <v>8.76</v>
      </c>
      <c r="T5882">
        <v>0.15</v>
      </c>
      <c r="U5882">
        <f t="shared" si="1758"/>
        <v>977072.88</v>
      </c>
      <c r="V5882">
        <f t="shared" si="1759"/>
        <v>6692280</v>
      </c>
      <c r="W5882" s="1" t="s">
        <v>155</v>
      </c>
      <c r="X5882" s="1" t="s">
        <v>1236</v>
      </c>
      <c r="Y5882" s="1" t="s">
        <v>156</v>
      </c>
      <c r="Z5882" s="3">
        <v>14240</v>
      </c>
      <c r="AA5882" s="4">
        <f t="shared" si="1763"/>
        <v>23888</v>
      </c>
      <c r="AB5882" s="4">
        <f t="shared" si="1767"/>
        <v>14485.790322400002</v>
      </c>
      <c r="AC5882" s="4">
        <f t="shared" si="1768"/>
        <v>23888</v>
      </c>
      <c r="AD5882" s="4">
        <f t="shared" si="1764"/>
        <v>23888</v>
      </c>
      <c r="AE5882" s="3" t="s">
        <v>2801</v>
      </c>
      <c r="AF5882" s="3">
        <v>23888</v>
      </c>
      <c r="AG5882" s="4">
        <f>AI5882</f>
        <v>23888</v>
      </c>
      <c r="AH5882" s="4">
        <v>12320</v>
      </c>
      <c r="AI5882">
        <f t="shared" si="1760"/>
        <v>23888</v>
      </c>
      <c r="AJ5882" t="s">
        <v>2801</v>
      </c>
      <c r="AK5882" s="2">
        <v>13518.56</v>
      </c>
      <c r="AL5882" s="2">
        <f>AN5882</f>
        <v>13518.56</v>
      </c>
      <c r="AM5882" s="4">
        <v>12320</v>
      </c>
      <c r="AN5882">
        <f>INDEX($AJ$2:$AJ$6811,MATCH(AM5882,$A$2:$A$6811,0))</f>
        <v>13518.56</v>
      </c>
      <c r="AP5882">
        <v>1915.06</v>
      </c>
      <c r="AQ5882">
        <v>1915.06</v>
      </c>
      <c r="AR5882" s="4">
        <v>2</v>
      </c>
      <c r="AS5882" s="4">
        <v>10</v>
      </c>
      <c r="AT5882" s="4">
        <v>2009</v>
      </c>
      <c r="AU5882" s="4">
        <v>2</v>
      </c>
      <c r="AV5882" s="4">
        <v>10</v>
      </c>
      <c r="AW5882" s="4">
        <v>2009</v>
      </c>
      <c r="AX5882" t="str">
        <f t="shared" si="1761"/>
        <v>No Delay</v>
      </c>
      <c r="AY5882">
        <f t="shared" si="1762"/>
        <v>0</v>
      </c>
    </row>
    <row r="5883" spans="1:51" x14ac:dyDescent="0.2">
      <c r="A5883" s="3">
        <v>20294</v>
      </c>
      <c r="B5883" s="1" t="s">
        <v>172</v>
      </c>
      <c r="C5883" s="1" t="s">
        <v>114</v>
      </c>
      <c r="D5883" s="1" t="s">
        <v>52</v>
      </c>
      <c r="E5883" s="1" t="s">
        <v>53</v>
      </c>
      <c r="F5883" s="1" t="s">
        <v>53</v>
      </c>
      <c r="G5883" s="13" t="s">
        <v>657</v>
      </c>
      <c r="H5883" s="12">
        <v>41684</v>
      </c>
      <c r="I5883" s="12" t="s">
        <v>2802</v>
      </c>
      <c r="J5883" s="12">
        <v>41688</v>
      </c>
      <c r="K5883" s="4">
        <v>5309</v>
      </c>
      <c r="L5883" s="1" t="s">
        <v>146</v>
      </c>
      <c r="M5883" s="1" t="s">
        <v>414</v>
      </c>
      <c r="N5883" s="1" t="s">
        <v>159</v>
      </c>
      <c r="O5883" s="1" t="s">
        <v>93</v>
      </c>
      <c r="P5883">
        <v>30</v>
      </c>
      <c r="Q5883">
        <v>300000</v>
      </c>
      <c r="R5883">
        <v>1722000</v>
      </c>
      <c r="S5883">
        <v>5.74</v>
      </c>
      <c r="T5883">
        <v>0.19</v>
      </c>
      <c r="U5883">
        <f t="shared" si="1758"/>
        <v>1722000</v>
      </c>
      <c r="V5883">
        <f t="shared" si="1759"/>
        <v>9000000</v>
      </c>
      <c r="W5883" s="1" t="s">
        <v>160</v>
      </c>
      <c r="X5883" s="1" t="s">
        <v>1236</v>
      </c>
      <c r="Y5883" s="1" t="s">
        <v>161</v>
      </c>
      <c r="Z5883" s="3">
        <v>6417</v>
      </c>
      <c r="AA5883" s="4">
        <f t="shared" si="1763"/>
        <v>24233</v>
      </c>
      <c r="AB5883" s="4">
        <f t="shared" si="1767"/>
        <v>35169.080206000006</v>
      </c>
      <c r="AC5883" s="4">
        <f t="shared" si="1768"/>
        <v>24233</v>
      </c>
      <c r="AD5883" s="4">
        <f t="shared" si="1764"/>
        <v>24255.909090909092</v>
      </c>
      <c r="AE5883" s="4">
        <v>24233</v>
      </c>
      <c r="AF5883" s="4">
        <v>24233</v>
      </c>
      <c r="AG5883" s="4">
        <f>AE5883</f>
        <v>24233</v>
      </c>
      <c r="AI5883" t="e">
        <f t="shared" si="1760"/>
        <v>#N/A</v>
      </c>
      <c r="AJ5883">
        <v>119474.09</v>
      </c>
      <c r="AK5883" s="2">
        <v>119474.09</v>
      </c>
      <c r="AL5883" s="2">
        <f>AJ5883</f>
        <v>119474.09</v>
      </c>
      <c r="AM5883" s="4"/>
      <c r="AN5883" t="e">
        <f>VLOOKUP([1]!Tabelle13[[#This Row],[Vlookup this ID for freight costs]],$AL$2:$AL$6811,2,FALSE)</f>
        <v>#REF!</v>
      </c>
      <c r="AP5883">
        <v>2130.11</v>
      </c>
      <c r="AQ5883">
        <v>2130.11</v>
      </c>
      <c r="AR5883" s="4">
        <v>14</v>
      </c>
      <c r="AS5883" s="4">
        <v>2</v>
      </c>
      <c r="AT5883" s="4">
        <v>2014</v>
      </c>
      <c r="AU5883" s="4">
        <v>18</v>
      </c>
      <c r="AV5883" s="4">
        <v>2</v>
      </c>
      <c r="AW5883" s="4">
        <v>2014</v>
      </c>
      <c r="AX5883" t="str">
        <f t="shared" si="1761"/>
        <v>Delay</v>
      </c>
      <c r="AY5883">
        <f t="shared" si="1762"/>
        <v>4</v>
      </c>
    </row>
    <row r="5884" spans="1:51" x14ac:dyDescent="0.2">
      <c r="A5884" s="3">
        <v>82639</v>
      </c>
      <c r="B5884" s="1" t="s">
        <v>386</v>
      </c>
      <c r="C5884" s="1" t="s">
        <v>73</v>
      </c>
      <c r="D5884" s="1" t="s">
        <v>130</v>
      </c>
      <c r="E5884" s="1" t="s">
        <v>101</v>
      </c>
      <c r="F5884" s="1" t="s">
        <v>101</v>
      </c>
      <c r="G5884" s="13" t="s">
        <v>617</v>
      </c>
      <c r="H5884" s="12">
        <v>41670</v>
      </c>
      <c r="I5884" s="12" t="s">
        <v>661</v>
      </c>
      <c r="J5884" s="12">
        <v>41717</v>
      </c>
      <c r="K5884" s="4">
        <v>5393</v>
      </c>
      <c r="L5884" s="1" t="s">
        <v>146</v>
      </c>
      <c r="M5884" s="1" t="s">
        <v>132</v>
      </c>
      <c r="N5884" s="1" t="s">
        <v>1524</v>
      </c>
      <c r="O5884" s="1" t="s">
        <v>93</v>
      </c>
      <c r="P5884">
        <v>30</v>
      </c>
      <c r="Q5884">
        <v>90000</v>
      </c>
      <c r="R5884">
        <v>946800</v>
      </c>
      <c r="S5884">
        <v>10.52</v>
      </c>
      <c r="T5884">
        <v>0.35</v>
      </c>
      <c r="U5884">
        <f t="shared" si="1758"/>
        <v>946800</v>
      </c>
      <c r="V5884">
        <f t="shared" si="1759"/>
        <v>2700000</v>
      </c>
      <c r="W5884" s="1" t="s">
        <v>861</v>
      </c>
      <c r="X5884" s="1" t="s">
        <v>1236</v>
      </c>
      <c r="Y5884" s="1" t="s">
        <v>156</v>
      </c>
      <c r="Z5884" s="3">
        <v>14969</v>
      </c>
      <c r="AA5884" s="4">
        <f t="shared" si="1763"/>
        <v>24375</v>
      </c>
      <c r="AB5884" s="4">
        <f t="shared" si="1767"/>
        <v>12122.042206</v>
      </c>
      <c r="AC5884" s="4">
        <f t="shared" si="1768"/>
        <v>24375</v>
      </c>
      <c r="AD5884" s="4">
        <f t="shared" si="1764"/>
        <v>8277.5555555555547</v>
      </c>
      <c r="AE5884" s="4">
        <v>24375</v>
      </c>
      <c r="AF5884" s="4">
        <v>24375</v>
      </c>
      <c r="AG5884" s="4">
        <f>AE5884</f>
        <v>24375</v>
      </c>
      <c r="AI5884" t="e">
        <f t="shared" si="1760"/>
        <v>#N/A</v>
      </c>
      <c r="AJ5884">
        <v>15847.18</v>
      </c>
      <c r="AK5884" s="2">
        <v>15847.18</v>
      </c>
      <c r="AL5884" s="2">
        <f>AJ5884</f>
        <v>15847.18</v>
      </c>
      <c r="AM5884" s="4"/>
      <c r="AN5884" t="e">
        <f>VLOOKUP([1]!Tabelle13[[#This Row],[Vlookup this ID for freight costs]],$AL$2:$AL$6811,2,FALSE)</f>
        <v>#REF!</v>
      </c>
      <c r="AP5884">
        <v>1171.19</v>
      </c>
      <c r="AQ5884">
        <v>1171.19</v>
      </c>
      <c r="AR5884" s="4">
        <v>31</v>
      </c>
      <c r="AS5884" s="4">
        <v>1</v>
      </c>
      <c r="AT5884" s="4">
        <v>2014</v>
      </c>
      <c r="AU5884" s="4">
        <v>19</v>
      </c>
      <c r="AV5884" s="4">
        <v>4</v>
      </c>
      <c r="AW5884" s="4">
        <v>2014</v>
      </c>
      <c r="AX5884" t="str">
        <f t="shared" si="1761"/>
        <v>Delay</v>
      </c>
      <c r="AY5884">
        <f t="shared" si="1762"/>
        <v>47</v>
      </c>
    </row>
    <row r="5885" spans="1:51" x14ac:dyDescent="0.2">
      <c r="A5885" s="3">
        <v>37324</v>
      </c>
      <c r="B5885" s="1" t="s">
        <v>2803</v>
      </c>
      <c r="C5885" s="1" t="s">
        <v>165</v>
      </c>
      <c r="D5885" s="1" t="s">
        <v>52</v>
      </c>
      <c r="E5885" s="1" t="s">
        <v>53</v>
      </c>
      <c r="F5885" s="1" t="s">
        <v>53</v>
      </c>
      <c r="G5885" s="13" t="s">
        <v>2804</v>
      </c>
      <c r="H5885" s="12">
        <v>41150</v>
      </c>
      <c r="I5885" s="12" t="s">
        <v>2804</v>
      </c>
      <c r="J5885" s="12">
        <v>41150</v>
      </c>
      <c r="K5885" s="4">
        <v>4134</v>
      </c>
      <c r="L5885" s="1" t="s">
        <v>146</v>
      </c>
      <c r="M5885" s="1" t="s">
        <v>414</v>
      </c>
      <c r="N5885" s="1" t="s">
        <v>1524</v>
      </c>
      <c r="O5885" s="1" t="s">
        <v>93</v>
      </c>
      <c r="P5885">
        <v>30</v>
      </c>
      <c r="Q5885">
        <v>205042</v>
      </c>
      <c r="R5885">
        <v>2458453.58</v>
      </c>
      <c r="S5885">
        <v>11.99</v>
      </c>
      <c r="T5885">
        <v>0.4</v>
      </c>
      <c r="U5885">
        <f t="shared" si="1758"/>
        <v>2458453.58</v>
      </c>
      <c r="V5885">
        <f t="shared" si="1759"/>
        <v>6151260</v>
      </c>
      <c r="W5885" s="1" t="s">
        <v>160</v>
      </c>
      <c r="X5885" s="1" t="s">
        <v>1236</v>
      </c>
      <c r="Y5885" s="1" t="s">
        <v>161</v>
      </c>
      <c r="Z5885" s="3">
        <v>5149</v>
      </c>
      <c r="AA5885" s="4">
        <f t="shared" si="1763"/>
        <v>24556</v>
      </c>
      <c r="AB5885" s="4">
        <f t="shared" si="1767"/>
        <v>24747.648613599998</v>
      </c>
      <c r="AC5885" s="4">
        <f t="shared" si="1768"/>
        <v>24556</v>
      </c>
      <c r="AD5885" s="4">
        <f t="shared" si="1764"/>
        <v>24556</v>
      </c>
      <c r="AE5885" s="4">
        <v>24556</v>
      </c>
      <c r="AF5885" s="4">
        <v>24556</v>
      </c>
      <c r="AG5885" s="4">
        <f>AE5885</f>
        <v>24556</v>
      </c>
      <c r="AI5885" t="e">
        <f t="shared" si="1760"/>
        <v>#N/A</v>
      </c>
      <c r="AJ5885">
        <v>146850.66</v>
      </c>
      <c r="AK5885" s="2">
        <v>146850.66</v>
      </c>
      <c r="AL5885" s="2">
        <f>AJ5885</f>
        <v>146850.66</v>
      </c>
      <c r="AM5885" s="4"/>
      <c r="AN5885" t="e">
        <f>VLOOKUP([1]!Tabelle13[[#This Row],[Vlookup this ID for freight costs]],$AL$2:$AL$6811,2,FALSE)</f>
        <v>#REF!</v>
      </c>
      <c r="AP5885">
        <v>3446.75</v>
      </c>
      <c r="AQ5885">
        <v>3446.75</v>
      </c>
      <c r="AR5885" s="4">
        <v>29</v>
      </c>
      <c r="AS5885" s="4">
        <v>8</v>
      </c>
      <c r="AT5885" s="4">
        <v>2012</v>
      </c>
      <c r="AU5885" s="4">
        <v>29</v>
      </c>
      <c r="AV5885" s="4">
        <v>8</v>
      </c>
      <c r="AW5885" s="4">
        <v>2012</v>
      </c>
      <c r="AX5885" t="str">
        <f t="shared" si="1761"/>
        <v>No Delay</v>
      </c>
      <c r="AY5885">
        <f t="shared" si="1762"/>
        <v>0</v>
      </c>
    </row>
    <row r="5886" spans="1:51" x14ac:dyDescent="0.2">
      <c r="A5886" s="3">
        <v>86758</v>
      </c>
      <c r="B5886" s="1" t="s">
        <v>215</v>
      </c>
      <c r="C5886" s="1" t="s">
        <v>89</v>
      </c>
      <c r="D5886" s="1" t="s">
        <v>130</v>
      </c>
      <c r="E5886" s="1" t="s">
        <v>101</v>
      </c>
      <c r="F5886" s="1" t="s">
        <v>101</v>
      </c>
      <c r="G5886" s="13" t="s">
        <v>1280</v>
      </c>
      <c r="H5886" s="12">
        <v>42051</v>
      </c>
      <c r="I5886" s="12" t="s">
        <v>1772</v>
      </c>
      <c r="J5886" s="12">
        <v>42031</v>
      </c>
      <c r="K5886" s="4">
        <v>6255</v>
      </c>
      <c r="L5886" s="1" t="s">
        <v>146</v>
      </c>
      <c r="M5886" s="1" t="s">
        <v>132</v>
      </c>
      <c r="N5886" s="1" t="s">
        <v>154</v>
      </c>
      <c r="O5886" s="1" t="s">
        <v>93</v>
      </c>
      <c r="P5886">
        <v>60</v>
      </c>
      <c r="Q5886">
        <v>120000</v>
      </c>
      <c r="R5886">
        <v>926400</v>
      </c>
      <c r="S5886">
        <v>7.72</v>
      </c>
      <c r="T5886">
        <v>0.13</v>
      </c>
      <c r="U5886">
        <f t="shared" si="1758"/>
        <v>926400</v>
      </c>
      <c r="V5886">
        <f t="shared" si="1759"/>
        <v>7200000</v>
      </c>
      <c r="W5886" s="1" t="s">
        <v>179</v>
      </c>
      <c r="X5886" s="1" t="s">
        <v>1236</v>
      </c>
      <c r="Y5886" s="1" t="s">
        <v>156</v>
      </c>
      <c r="Z5886" s="3">
        <v>13090</v>
      </c>
      <c r="AA5886" s="4">
        <f t="shared" si="1763"/>
        <v>24636</v>
      </c>
      <c r="AB5886" s="4">
        <f t="shared" si="1767"/>
        <v>15414.476206000001</v>
      </c>
      <c r="AC5886" s="4">
        <f t="shared" si="1768"/>
        <v>24636</v>
      </c>
      <c r="AD5886" s="4">
        <f t="shared" si="1764"/>
        <v>29790</v>
      </c>
      <c r="AE5886" s="3" t="s">
        <v>2805</v>
      </c>
      <c r="AF5886" s="3">
        <v>24636</v>
      </c>
      <c r="AG5886" s="4">
        <f>AI5886</f>
        <v>24636</v>
      </c>
      <c r="AH5886" s="4">
        <v>82765</v>
      </c>
      <c r="AI5886">
        <f t="shared" si="1760"/>
        <v>24636</v>
      </c>
      <c r="AJ5886" t="s">
        <v>2805</v>
      </c>
      <c r="AK5886" s="2">
        <v>46181.17</v>
      </c>
      <c r="AL5886" s="2">
        <f>AN5886</f>
        <v>46181.17</v>
      </c>
      <c r="AM5886" s="4">
        <v>82765</v>
      </c>
      <c r="AN5886">
        <f>INDEX($AJ$2:$AJ$6811,MATCH(AM5886,$A$2:$A$6811,0))</f>
        <v>46181.17</v>
      </c>
      <c r="AP5886">
        <v>952.34</v>
      </c>
      <c r="AQ5886">
        <v>952.34</v>
      </c>
      <c r="AR5886" s="4">
        <v>16</v>
      </c>
      <c r="AS5886" s="4">
        <v>2</v>
      </c>
      <c r="AT5886" s="4">
        <v>2015</v>
      </c>
      <c r="AU5886" s="4">
        <v>27</v>
      </c>
      <c r="AV5886" s="4">
        <v>1</v>
      </c>
      <c r="AW5886" s="4">
        <v>2015</v>
      </c>
      <c r="AX5886" t="str">
        <f t="shared" si="1761"/>
        <v>No Delay</v>
      </c>
      <c r="AY5886">
        <f t="shared" si="1762"/>
        <v>0</v>
      </c>
    </row>
    <row r="5887" spans="1:51" x14ac:dyDescent="0.2">
      <c r="A5887" s="3">
        <v>82765</v>
      </c>
      <c r="B5887" s="1" t="s">
        <v>215</v>
      </c>
      <c r="C5887" s="1" t="s">
        <v>89</v>
      </c>
      <c r="D5887" s="1" t="s">
        <v>130</v>
      </c>
      <c r="E5887" s="1" t="s">
        <v>101</v>
      </c>
      <c r="F5887" s="1" t="s">
        <v>101</v>
      </c>
      <c r="G5887" s="13" t="s">
        <v>1280</v>
      </c>
      <c r="H5887" s="12">
        <v>42051</v>
      </c>
      <c r="I5887" s="12" t="s">
        <v>1772</v>
      </c>
      <c r="J5887" s="12">
        <v>42031</v>
      </c>
      <c r="K5887" s="4">
        <v>6249</v>
      </c>
      <c r="L5887" s="1" t="s">
        <v>146</v>
      </c>
      <c r="M5887" s="1" t="s">
        <v>132</v>
      </c>
      <c r="N5887" s="1" t="s">
        <v>167</v>
      </c>
      <c r="O5887" s="1" t="s">
        <v>93</v>
      </c>
      <c r="P5887">
        <v>30</v>
      </c>
      <c r="Q5887">
        <v>10000</v>
      </c>
      <c r="R5887">
        <v>31200</v>
      </c>
      <c r="S5887">
        <v>3.12</v>
      </c>
      <c r="T5887">
        <v>0.1</v>
      </c>
      <c r="U5887">
        <f t="shared" si="1758"/>
        <v>31200</v>
      </c>
      <c r="V5887">
        <f t="shared" si="1759"/>
        <v>300000</v>
      </c>
      <c r="W5887" s="1" t="s">
        <v>204</v>
      </c>
      <c r="X5887" s="1" t="s">
        <v>1236</v>
      </c>
      <c r="Y5887" s="1" t="s">
        <v>205</v>
      </c>
      <c r="Z5887" s="3">
        <v>13184</v>
      </c>
      <c r="AA5887" s="4">
        <f t="shared" si="1763"/>
        <v>24636</v>
      </c>
      <c r="AB5887" s="4">
        <f t="shared" si="1767"/>
        <v>3342.218206</v>
      </c>
      <c r="AC5887" s="4">
        <f t="shared" si="1768"/>
        <v>24636</v>
      </c>
      <c r="AD5887" s="4">
        <f t="shared" si="1764"/>
        <v>2609.2959257333337</v>
      </c>
      <c r="AE5887" s="4">
        <v>24636</v>
      </c>
      <c r="AF5887" s="4">
        <v>24636</v>
      </c>
      <c r="AG5887" s="4">
        <f>AE5887</f>
        <v>24636</v>
      </c>
      <c r="AI5887" t="e">
        <f t="shared" si="1760"/>
        <v>#N/A</v>
      </c>
      <c r="AJ5887">
        <v>46181.17</v>
      </c>
      <c r="AK5887" s="2">
        <v>46181.17</v>
      </c>
      <c r="AL5887" s="2">
        <f>AJ5887</f>
        <v>46181.17</v>
      </c>
      <c r="AM5887" s="4"/>
      <c r="AN5887" t="e">
        <f>VLOOKUP([1]!Tabelle13[[#This Row],[Vlookup this ID for freight costs]],$AL$2:$AL$6811,2,FALSE)</f>
        <v>#REF!</v>
      </c>
      <c r="AP5887">
        <v>32.07</v>
      </c>
      <c r="AQ5887">
        <v>32.07</v>
      </c>
      <c r="AR5887" s="4">
        <v>16</v>
      </c>
      <c r="AS5887" s="4">
        <v>2</v>
      </c>
      <c r="AT5887" s="4">
        <v>2015</v>
      </c>
      <c r="AU5887" s="4">
        <v>27</v>
      </c>
      <c r="AV5887" s="4">
        <v>1</v>
      </c>
      <c r="AW5887" s="4">
        <v>2015</v>
      </c>
      <c r="AX5887" t="str">
        <f t="shared" si="1761"/>
        <v>No Delay</v>
      </c>
      <c r="AY5887">
        <f t="shared" si="1762"/>
        <v>0</v>
      </c>
    </row>
    <row r="5888" spans="1:51" x14ac:dyDescent="0.2">
      <c r="A5888" s="3">
        <v>82766</v>
      </c>
      <c r="B5888" s="1" t="s">
        <v>215</v>
      </c>
      <c r="C5888" s="1" t="s">
        <v>89</v>
      </c>
      <c r="D5888" s="1" t="s">
        <v>130</v>
      </c>
      <c r="E5888" s="1" t="s">
        <v>101</v>
      </c>
      <c r="F5888" s="1" t="s">
        <v>101</v>
      </c>
      <c r="G5888" s="13" t="s">
        <v>1280</v>
      </c>
      <c r="H5888" s="12">
        <v>42051</v>
      </c>
      <c r="I5888" s="12" t="s">
        <v>1772</v>
      </c>
      <c r="J5888" s="12">
        <v>42031</v>
      </c>
      <c r="K5888" s="4">
        <v>6250</v>
      </c>
      <c r="L5888" s="1" t="s">
        <v>146</v>
      </c>
      <c r="M5888" s="1" t="s">
        <v>132</v>
      </c>
      <c r="N5888" s="1" t="s">
        <v>167</v>
      </c>
      <c r="O5888" s="1" t="s">
        <v>93</v>
      </c>
      <c r="P5888">
        <v>30</v>
      </c>
      <c r="Q5888">
        <v>20004</v>
      </c>
      <c r="R5888">
        <v>62412.480000000003</v>
      </c>
      <c r="S5888">
        <v>3.12</v>
      </c>
      <c r="T5888">
        <v>0.1</v>
      </c>
      <c r="U5888">
        <f t="shared" si="1758"/>
        <v>62412.480000000003</v>
      </c>
      <c r="V5888">
        <f t="shared" si="1759"/>
        <v>600120</v>
      </c>
      <c r="W5888" s="1" t="s">
        <v>285</v>
      </c>
      <c r="X5888" s="1" t="s">
        <v>1236</v>
      </c>
      <c r="Y5888" s="1" t="s">
        <v>161</v>
      </c>
      <c r="Z5888" s="3">
        <v>12573</v>
      </c>
      <c r="AA5888" s="4">
        <f t="shared" si="1763"/>
        <v>24636</v>
      </c>
      <c r="AB5888" s="4">
        <f t="shared" si="1767"/>
        <v>4440.1351972000002</v>
      </c>
      <c r="AC5888" s="4">
        <f t="shared" si="1768"/>
        <v>24636</v>
      </c>
      <c r="AD5888" s="4">
        <f t="shared" si="1764"/>
        <v>24636</v>
      </c>
      <c r="AE5888" s="3" t="s">
        <v>2805</v>
      </c>
      <c r="AF5888" s="3">
        <v>24636</v>
      </c>
      <c r="AG5888" s="4">
        <f>AI5888</f>
        <v>24636</v>
      </c>
      <c r="AH5888" s="4">
        <v>82765</v>
      </c>
      <c r="AI5888">
        <f t="shared" si="1760"/>
        <v>24636</v>
      </c>
      <c r="AJ5888" t="s">
        <v>2805</v>
      </c>
      <c r="AK5888" s="2">
        <v>46181.17</v>
      </c>
      <c r="AL5888" s="2">
        <f>AN5888</f>
        <v>46181.17</v>
      </c>
      <c r="AM5888" s="4">
        <v>82765</v>
      </c>
      <c r="AN5888">
        <f>INDEX($AJ$2:$AJ$6811,MATCH(AM5888,$A$2:$A$6811,0))</f>
        <v>46181.17</v>
      </c>
      <c r="AP5888">
        <v>64.16</v>
      </c>
      <c r="AQ5888">
        <v>64.16</v>
      </c>
      <c r="AR5888" s="4">
        <v>16</v>
      </c>
      <c r="AS5888" s="4">
        <v>2</v>
      </c>
      <c r="AT5888" s="4">
        <v>2015</v>
      </c>
      <c r="AU5888" s="4">
        <v>27</v>
      </c>
      <c r="AV5888" s="4">
        <v>1</v>
      </c>
      <c r="AW5888" s="4">
        <v>2015</v>
      </c>
      <c r="AX5888" t="str">
        <f t="shared" si="1761"/>
        <v>No Delay</v>
      </c>
      <c r="AY5888">
        <f t="shared" si="1762"/>
        <v>0</v>
      </c>
    </row>
    <row r="5889" spans="1:51" x14ac:dyDescent="0.2">
      <c r="A5889" s="3">
        <v>83866</v>
      </c>
      <c r="B5889" s="1" t="s">
        <v>215</v>
      </c>
      <c r="C5889" s="1" t="s">
        <v>89</v>
      </c>
      <c r="D5889" s="1" t="s">
        <v>130</v>
      </c>
      <c r="E5889" s="1" t="s">
        <v>101</v>
      </c>
      <c r="F5889" s="1" t="s">
        <v>101</v>
      </c>
      <c r="G5889" s="13" t="s">
        <v>1280</v>
      </c>
      <c r="H5889" s="12">
        <v>42051</v>
      </c>
      <c r="I5889" s="12" t="s">
        <v>1772</v>
      </c>
      <c r="J5889" s="12">
        <v>42031</v>
      </c>
      <c r="K5889" s="4">
        <v>6251</v>
      </c>
      <c r="L5889" s="1" t="s">
        <v>146</v>
      </c>
      <c r="M5889" s="1" t="s">
        <v>132</v>
      </c>
      <c r="N5889" s="1" t="s">
        <v>167</v>
      </c>
      <c r="O5889" s="1" t="s">
        <v>93</v>
      </c>
      <c r="P5889">
        <v>30</v>
      </c>
      <c r="Q5889">
        <v>29996</v>
      </c>
      <c r="R5889">
        <v>93587.520000000004</v>
      </c>
      <c r="S5889">
        <v>3.12</v>
      </c>
      <c r="T5889">
        <v>0.1</v>
      </c>
      <c r="U5889">
        <f t="shared" si="1758"/>
        <v>93587.520000000004</v>
      </c>
      <c r="V5889">
        <f t="shared" si="1759"/>
        <v>899880</v>
      </c>
      <c r="W5889" s="1" t="s">
        <v>179</v>
      </c>
      <c r="X5889" s="1" t="s">
        <v>1236</v>
      </c>
      <c r="Y5889" s="1" t="s">
        <v>156</v>
      </c>
      <c r="Z5889" s="3">
        <v>13090</v>
      </c>
      <c r="AA5889" s="4">
        <f t="shared" si="1763"/>
        <v>24636</v>
      </c>
      <c r="AB5889" s="4">
        <f t="shared" si="1767"/>
        <v>5536.7352148</v>
      </c>
      <c r="AC5889" s="4">
        <f t="shared" si="1768"/>
        <v>24636</v>
      </c>
      <c r="AD5889" s="4">
        <f t="shared" si="1764"/>
        <v>23173</v>
      </c>
      <c r="AE5889" s="3" t="s">
        <v>2805</v>
      </c>
      <c r="AF5889" s="3">
        <v>24636</v>
      </c>
      <c r="AG5889" s="4">
        <f>AI5889</f>
        <v>24636</v>
      </c>
      <c r="AH5889" s="4">
        <v>82765</v>
      </c>
      <c r="AI5889">
        <f t="shared" si="1760"/>
        <v>24636</v>
      </c>
      <c r="AJ5889" t="s">
        <v>2805</v>
      </c>
      <c r="AK5889" s="2">
        <v>46181.17</v>
      </c>
      <c r="AL5889" s="2">
        <f>AN5889</f>
        <v>46181.17</v>
      </c>
      <c r="AM5889" s="4">
        <v>82765</v>
      </c>
      <c r="AN5889">
        <f>INDEX($AJ$2:$AJ$6811,MATCH(AM5889,$A$2:$A$6811,0))</f>
        <v>46181.17</v>
      </c>
      <c r="AP5889">
        <v>96.21</v>
      </c>
      <c r="AQ5889">
        <v>96.21</v>
      </c>
      <c r="AR5889" s="4">
        <v>16</v>
      </c>
      <c r="AS5889" s="4">
        <v>2</v>
      </c>
      <c r="AT5889" s="4">
        <v>2015</v>
      </c>
      <c r="AU5889" s="4">
        <v>27</v>
      </c>
      <c r="AV5889" s="4">
        <v>1</v>
      </c>
      <c r="AW5889" s="4">
        <v>2015</v>
      </c>
      <c r="AX5889" t="str">
        <f t="shared" si="1761"/>
        <v>No Delay</v>
      </c>
      <c r="AY5889">
        <f t="shared" si="1762"/>
        <v>0</v>
      </c>
    </row>
    <row r="5890" spans="1:51" x14ac:dyDescent="0.2">
      <c r="A5890" s="3">
        <v>85007</v>
      </c>
      <c r="B5890" s="1" t="s">
        <v>215</v>
      </c>
      <c r="C5890" s="1" t="s">
        <v>89</v>
      </c>
      <c r="D5890" s="1" t="s">
        <v>130</v>
      </c>
      <c r="E5890" s="1" t="s">
        <v>101</v>
      </c>
      <c r="F5890" s="1" t="s">
        <v>101</v>
      </c>
      <c r="G5890" s="13" t="s">
        <v>1280</v>
      </c>
      <c r="H5890" s="12">
        <v>42051</v>
      </c>
      <c r="I5890" s="12" t="s">
        <v>1772</v>
      </c>
      <c r="J5890" s="12">
        <v>42031</v>
      </c>
      <c r="K5890" s="4">
        <v>6254</v>
      </c>
      <c r="L5890" s="1" t="s">
        <v>146</v>
      </c>
      <c r="M5890" s="1" t="s">
        <v>132</v>
      </c>
      <c r="N5890" s="1" t="s">
        <v>302</v>
      </c>
      <c r="O5890" s="1" t="s">
        <v>93</v>
      </c>
      <c r="P5890">
        <v>30</v>
      </c>
      <c r="Q5890">
        <v>4236</v>
      </c>
      <c r="R5890">
        <v>15037.8</v>
      </c>
      <c r="S5890">
        <v>3.55</v>
      </c>
      <c r="T5890">
        <v>0.12</v>
      </c>
      <c r="U5890">
        <f t="shared" ref="U5890:U5953" si="1769">S5890*Q5890</f>
        <v>15037.8</v>
      </c>
      <c r="V5890">
        <f t="shared" ref="V5890:V5953" si="1770">Q5890*P5890</f>
        <v>127080</v>
      </c>
      <c r="W5890" s="1" t="s">
        <v>179</v>
      </c>
      <c r="X5890" s="1" t="s">
        <v>1236</v>
      </c>
      <c r="Y5890" s="1" t="s">
        <v>156</v>
      </c>
      <c r="Z5890" s="3">
        <v>13090</v>
      </c>
      <c r="AA5890" s="4">
        <f t="shared" si="1763"/>
        <v>24636</v>
      </c>
      <c r="AB5890" s="4">
        <f t="shared" si="1767"/>
        <v>2709.6318867999998</v>
      </c>
      <c r="AC5890" s="4">
        <f t="shared" si="1768"/>
        <v>24636</v>
      </c>
      <c r="AD5890" s="4">
        <f t="shared" si="1764"/>
        <v>24636</v>
      </c>
      <c r="AE5890" s="3" t="s">
        <v>2805</v>
      </c>
      <c r="AF5890" s="3">
        <v>24636</v>
      </c>
      <c r="AG5890" s="4">
        <f>AI5890</f>
        <v>24636</v>
      </c>
      <c r="AH5890" s="4">
        <v>82765</v>
      </c>
      <c r="AI5890">
        <f t="shared" ref="AI5890:AI5953" si="1771">INDEX($AE$2:$AE$6811,MATCH(AH5890,$A$2:$A$6811,0))</f>
        <v>24636</v>
      </c>
      <c r="AJ5890" t="s">
        <v>2805</v>
      </c>
      <c r="AK5890" s="2">
        <v>46181.17</v>
      </c>
      <c r="AL5890" s="2">
        <f>AN5890</f>
        <v>46181.17</v>
      </c>
      <c r="AM5890" s="4">
        <v>82765</v>
      </c>
      <c r="AN5890">
        <f>INDEX($AJ$2:$AJ$6811,MATCH(AM5890,$A$2:$A$6811,0))</f>
        <v>46181.17</v>
      </c>
      <c r="AP5890">
        <v>15.46</v>
      </c>
      <c r="AQ5890">
        <v>15.46</v>
      </c>
      <c r="AR5890" s="4">
        <v>16</v>
      </c>
      <c r="AS5890" s="4">
        <v>2</v>
      </c>
      <c r="AT5890" s="4">
        <v>2015</v>
      </c>
      <c r="AU5890" s="4">
        <v>27</v>
      </c>
      <c r="AV5890" s="4">
        <v>1</v>
      </c>
      <c r="AW5890" s="4">
        <v>2015</v>
      </c>
      <c r="AX5890" t="str">
        <f t="shared" ref="AX5890:AX5953" si="1772">IF(DATE(AW5890,AV5890,AU5890)&lt;=DATE(AT5890,AS5890,AR5890),"No Delay","Delay")</f>
        <v>No Delay</v>
      </c>
      <c r="AY5890">
        <f t="shared" ref="AY5890:AY5953" si="1773">IF(_xlfn.DAYS(J5890,H5890)&gt;0, _xlfn.DAYS(J5890,H5890),0)</f>
        <v>0</v>
      </c>
    </row>
    <row r="5891" spans="1:51" x14ac:dyDescent="0.2">
      <c r="A5891" s="3">
        <v>83333</v>
      </c>
      <c r="B5891" s="1" t="s">
        <v>151</v>
      </c>
      <c r="C5891" s="1" t="s">
        <v>65</v>
      </c>
      <c r="D5891" s="1" t="s">
        <v>130</v>
      </c>
      <c r="E5891" s="1" t="s">
        <v>152</v>
      </c>
      <c r="F5891" s="1" t="s">
        <v>152</v>
      </c>
      <c r="G5891" s="13" t="s">
        <v>746</v>
      </c>
      <c r="H5891" s="12">
        <v>42124</v>
      </c>
      <c r="I5891" s="12" t="s">
        <v>655</v>
      </c>
      <c r="J5891" s="12">
        <v>42114</v>
      </c>
      <c r="K5891" s="4">
        <v>6441</v>
      </c>
      <c r="L5891" s="1" t="s">
        <v>146</v>
      </c>
      <c r="M5891" s="1" t="s">
        <v>132</v>
      </c>
      <c r="N5891" s="1" t="s">
        <v>154</v>
      </c>
      <c r="O5891" s="1" t="s">
        <v>93</v>
      </c>
      <c r="P5891">
        <v>60</v>
      </c>
      <c r="Q5891">
        <v>189393</v>
      </c>
      <c r="R5891">
        <v>1462113.96</v>
      </c>
      <c r="S5891">
        <v>7.72</v>
      </c>
      <c r="T5891">
        <v>0.13</v>
      </c>
      <c r="U5891">
        <f t="shared" si="1769"/>
        <v>1462113.96</v>
      </c>
      <c r="V5891">
        <f t="shared" si="1770"/>
        <v>11363580</v>
      </c>
      <c r="W5891" s="1" t="s">
        <v>160</v>
      </c>
      <c r="X5891" s="1" t="s">
        <v>1236</v>
      </c>
      <c r="Y5891" s="1" t="s">
        <v>161</v>
      </c>
      <c r="Z5891" s="3">
        <v>7348</v>
      </c>
      <c r="AA5891" s="4">
        <f t="shared" ref="AA5891:AA5954" si="1774">AF5891</f>
        <v>24904</v>
      </c>
      <c r="AB5891" s="4">
        <f t="shared" si="1767"/>
        <v>23030.205291400001</v>
      </c>
      <c r="AC5891" s="4">
        <f t="shared" si="1768"/>
        <v>24904</v>
      </c>
      <c r="AD5891" s="4">
        <f t="shared" si="1764"/>
        <v>24904</v>
      </c>
      <c r="AE5891" s="4">
        <v>24904</v>
      </c>
      <c r="AF5891" s="4">
        <v>24904</v>
      </c>
      <c r="AG5891" s="4">
        <f>AE5891</f>
        <v>24904</v>
      </c>
      <c r="AI5891" t="e">
        <f t="shared" si="1771"/>
        <v>#N/A</v>
      </c>
      <c r="AJ5891">
        <v>51677</v>
      </c>
      <c r="AK5891" s="2">
        <v>51677</v>
      </c>
      <c r="AL5891" s="2">
        <f>AJ5891</f>
        <v>51677</v>
      </c>
      <c r="AM5891" s="4"/>
      <c r="AN5891" t="e">
        <f>VLOOKUP([1]!Tabelle13[[#This Row],[Vlookup this ID for freight costs]],$AL$2:$AL$6811,2,FALSE)</f>
        <v>#REF!</v>
      </c>
      <c r="AP5891">
        <v>1503.05</v>
      </c>
      <c r="AQ5891">
        <v>1503.05</v>
      </c>
      <c r="AR5891" s="4">
        <v>30</v>
      </c>
      <c r="AS5891" s="4">
        <v>4</v>
      </c>
      <c r="AT5891" s="4">
        <v>2015</v>
      </c>
      <c r="AU5891" s="4">
        <v>20</v>
      </c>
      <c r="AV5891" s="4">
        <v>4</v>
      </c>
      <c r="AW5891" s="4">
        <v>2015</v>
      </c>
      <c r="AX5891" t="str">
        <f t="shared" si="1772"/>
        <v>No Delay</v>
      </c>
      <c r="AY5891">
        <f t="shared" si="1773"/>
        <v>0</v>
      </c>
    </row>
    <row r="5892" spans="1:51" x14ac:dyDescent="0.2">
      <c r="A5892" s="3">
        <v>84242</v>
      </c>
      <c r="B5892" s="1" t="s">
        <v>172</v>
      </c>
      <c r="C5892" s="1" t="s">
        <v>114</v>
      </c>
      <c r="D5892" s="1" t="s">
        <v>130</v>
      </c>
      <c r="E5892" s="1" t="s">
        <v>101</v>
      </c>
      <c r="F5892" s="1" t="s">
        <v>101</v>
      </c>
      <c r="G5892" s="13" t="s">
        <v>801</v>
      </c>
      <c r="H5892" s="12">
        <v>41394</v>
      </c>
      <c r="I5892" s="12" t="s">
        <v>1990</v>
      </c>
      <c r="J5892" s="12">
        <v>41379</v>
      </c>
      <c r="K5892" s="4">
        <v>4591</v>
      </c>
      <c r="L5892" s="1" t="s">
        <v>146</v>
      </c>
      <c r="M5892" s="1" t="s">
        <v>132</v>
      </c>
      <c r="N5892" s="1" t="s">
        <v>292</v>
      </c>
      <c r="O5892" s="1" t="s">
        <v>93</v>
      </c>
      <c r="P5892">
        <v>30</v>
      </c>
      <c r="Q5892">
        <v>225035</v>
      </c>
      <c r="R5892">
        <v>3080729.15</v>
      </c>
      <c r="S5892">
        <v>13.69</v>
      </c>
      <c r="T5892">
        <v>0.46</v>
      </c>
      <c r="U5892">
        <f t="shared" si="1769"/>
        <v>3080729.15</v>
      </c>
      <c r="V5892">
        <f t="shared" si="1770"/>
        <v>6751050</v>
      </c>
      <c r="W5892" s="1" t="s">
        <v>160</v>
      </c>
      <c r="X5892" s="1" t="s">
        <v>1236</v>
      </c>
      <c r="Y5892" s="1" t="s">
        <v>161</v>
      </c>
      <c r="Z5892" s="3">
        <v>13722</v>
      </c>
      <c r="AA5892" s="4">
        <f t="shared" si="1774"/>
        <v>25504</v>
      </c>
      <c r="AB5892" s="4">
        <f t="shared" si="1767"/>
        <v>26941.836379</v>
      </c>
      <c r="AC5892" s="4">
        <f t="shared" si="1768"/>
        <v>25504</v>
      </c>
      <c r="AD5892" s="4">
        <f t="shared" ref="AD5892:AD5955" si="1775">AVERAGEIFS($AA$2:$AA$6811,$L$2:$L$6811,L5892,$V$2:$V$6811,"&gt;="&amp;(V5892-100), $V$2:$V$6811,"&lt;="&amp;(V5892+100),$AA$2:$AA$6811,"&gt;"&amp;1)</f>
        <v>25504</v>
      </c>
      <c r="AE5892" s="4">
        <v>25504</v>
      </c>
      <c r="AF5892" s="4">
        <v>25504</v>
      </c>
      <c r="AG5892" s="4">
        <f>AE5892</f>
        <v>25504</v>
      </c>
      <c r="AI5892" t="e">
        <f t="shared" si="1771"/>
        <v>#N/A</v>
      </c>
      <c r="AJ5892">
        <v>33770.410000000003</v>
      </c>
      <c r="AK5892" s="2">
        <v>33770.410000000003</v>
      </c>
      <c r="AL5892" s="2">
        <f>AJ5892</f>
        <v>33770.410000000003</v>
      </c>
      <c r="AM5892" s="4"/>
      <c r="AN5892" t="e">
        <f>VLOOKUP([1]!Tabelle13[[#This Row],[Vlookup this ID for freight costs]],$AL$2:$AL$6811,2,FALSE)</f>
        <v>#REF!</v>
      </c>
      <c r="AP5892">
        <v>4319.18</v>
      </c>
      <c r="AQ5892">
        <v>4319.18</v>
      </c>
      <c r="AR5892" s="4">
        <v>30</v>
      </c>
      <c r="AS5892" s="4">
        <v>4</v>
      </c>
      <c r="AT5892" s="4">
        <v>2013</v>
      </c>
      <c r="AU5892" s="4">
        <v>15</v>
      </c>
      <c r="AV5892" s="4">
        <v>4</v>
      </c>
      <c r="AW5892" s="4">
        <v>2013</v>
      </c>
      <c r="AX5892" t="str">
        <f t="shared" si="1772"/>
        <v>No Delay</v>
      </c>
      <c r="AY5892">
        <f t="shared" si="1773"/>
        <v>0</v>
      </c>
    </row>
    <row r="5893" spans="1:51" x14ac:dyDescent="0.2">
      <c r="A5893" s="3">
        <v>82533</v>
      </c>
      <c r="B5893" s="1" t="s">
        <v>151</v>
      </c>
      <c r="C5893" s="1" t="s">
        <v>65</v>
      </c>
      <c r="D5893" s="1" t="s">
        <v>130</v>
      </c>
      <c r="E5893" s="1" t="s">
        <v>53</v>
      </c>
      <c r="F5893" s="1" t="s">
        <v>53</v>
      </c>
      <c r="G5893" s="13" t="s">
        <v>369</v>
      </c>
      <c r="H5893" s="12">
        <v>41243</v>
      </c>
      <c r="I5893" s="12" t="s">
        <v>1324</v>
      </c>
      <c r="J5893" s="12">
        <v>41247</v>
      </c>
      <c r="K5893" s="4">
        <v>4326</v>
      </c>
      <c r="L5893" s="1" t="s">
        <v>146</v>
      </c>
      <c r="M5893" s="1" t="s">
        <v>132</v>
      </c>
      <c r="N5893" s="1" t="s">
        <v>238</v>
      </c>
      <c r="O5893" s="1" t="s">
        <v>93</v>
      </c>
      <c r="P5893">
        <v>30</v>
      </c>
      <c r="Q5893">
        <v>66637</v>
      </c>
      <c r="R5893">
        <v>357174.32</v>
      </c>
      <c r="S5893">
        <v>5.36</v>
      </c>
      <c r="T5893">
        <v>0.18</v>
      </c>
      <c r="U5893">
        <f t="shared" si="1769"/>
        <v>357174.32</v>
      </c>
      <c r="V5893">
        <f t="shared" si="1770"/>
        <v>1999110</v>
      </c>
      <c r="W5893" s="1" t="s">
        <v>1487</v>
      </c>
      <c r="X5893" s="1" t="s">
        <v>1236</v>
      </c>
      <c r="Y5893" s="1" t="s">
        <v>161</v>
      </c>
      <c r="Z5893" s="3">
        <v>7348</v>
      </c>
      <c r="AA5893" s="4">
        <f t="shared" si="1774"/>
        <v>25523</v>
      </c>
      <c r="AB5893" s="4">
        <f t="shared" si="1767"/>
        <v>9558.0043545999997</v>
      </c>
      <c r="AC5893" s="4">
        <f t="shared" si="1768"/>
        <v>25523</v>
      </c>
      <c r="AD5893" s="4">
        <f t="shared" si="1775"/>
        <v>25523</v>
      </c>
      <c r="AE5893" s="4">
        <v>25523</v>
      </c>
      <c r="AF5893" s="4">
        <v>25523</v>
      </c>
      <c r="AG5893" s="4">
        <f>AE5893</f>
        <v>25523</v>
      </c>
      <c r="AI5893" t="e">
        <f t="shared" si="1771"/>
        <v>#N/A</v>
      </c>
      <c r="AJ5893">
        <v>51090</v>
      </c>
      <c r="AK5893" s="2">
        <v>51090</v>
      </c>
      <c r="AL5893" s="2">
        <f>AJ5893</f>
        <v>51090</v>
      </c>
      <c r="AM5893" s="4"/>
      <c r="AN5893" t="e">
        <f>VLOOKUP([1]!Tabelle13[[#This Row],[Vlookup this ID for freight costs]],$AL$2:$AL$6811,2,FALSE)</f>
        <v>#REF!</v>
      </c>
      <c r="AP5893">
        <v>500.76</v>
      </c>
      <c r="AQ5893">
        <v>500.76</v>
      </c>
      <c r="AR5893" s="4">
        <v>30</v>
      </c>
      <c r="AS5893" s="4">
        <v>11</v>
      </c>
      <c r="AT5893" s="4">
        <v>2012</v>
      </c>
      <c r="AU5893" s="4">
        <v>4</v>
      </c>
      <c r="AV5893" s="4">
        <v>12</v>
      </c>
      <c r="AW5893" s="4">
        <v>2012</v>
      </c>
      <c r="AX5893" t="str">
        <f t="shared" si="1772"/>
        <v>Delay</v>
      </c>
      <c r="AY5893">
        <f t="shared" si="1773"/>
        <v>4</v>
      </c>
    </row>
    <row r="5894" spans="1:51" x14ac:dyDescent="0.2">
      <c r="A5894" s="3">
        <v>84774</v>
      </c>
      <c r="B5894" s="1" t="s">
        <v>151</v>
      </c>
      <c r="C5894" s="1" t="s">
        <v>65</v>
      </c>
      <c r="D5894" s="1" t="s">
        <v>130</v>
      </c>
      <c r="E5894" s="1" t="s">
        <v>53</v>
      </c>
      <c r="F5894" s="1" t="s">
        <v>53</v>
      </c>
      <c r="G5894" s="13" t="s">
        <v>369</v>
      </c>
      <c r="H5894" s="12">
        <v>41243</v>
      </c>
      <c r="I5894" s="12" t="s">
        <v>1324</v>
      </c>
      <c r="J5894" s="12">
        <v>41247</v>
      </c>
      <c r="K5894" s="4">
        <v>4332</v>
      </c>
      <c r="L5894" s="1" t="s">
        <v>146</v>
      </c>
      <c r="M5894" s="1" t="s">
        <v>132</v>
      </c>
      <c r="N5894" s="1" t="s">
        <v>238</v>
      </c>
      <c r="O5894" s="1" t="s">
        <v>93</v>
      </c>
      <c r="P5894">
        <v>30</v>
      </c>
      <c r="Q5894">
        <v>149952</v>
      </c>
      <c r="R5894">
        <v>803742.71999999997</v>
      </c>
      <c r="S5894">
        <v>5.36</v>
      </c>
      <c r="T5894">
        <v>0.18</v>
      </c>
      <c r="U5894">
        <f t="shared" si="1769"/>
        <v>803742.72000000009</v>
      </c>
      <c r="V5894">
        <f t="shared" si="1770"/>
        <v>4498560</v>
      </c>
      <c r="W5894" s="1" t="s">
        <v>179</v>
      </c>
      <c r="X5894" s="1" t="s">
        <v>1236</v>
      </c>
      <c r="Y5894" s="1" t="s">
        <v>156</v>
      </c>
      <c r="Z5894" s="3">
        <v>7726</v>
      </c>
      <c r="AA5894" s="4">
        <f t="shared" si="1774"/>
        <v>25523</v>
      </c>
      <c r="AB5894" s="4">
        <f t="shared" si="1767"/>
        <v>18701.642311600001</v>
      </c>
      <c r="AC5894" s="4">
        <f t="shared" si="1768"/>
        <v>25523</v>
      </c>
      <c r="AD5894" s="4">
        <f t="shared" si="1775"/>
        <v>25523</v>
      </c>
      <c r="AE5894" s="3" t="s">
        <v>2806</v>
      </c>
      <c r="AF5894" s="3">
        <v>25523</v>
      </c>
      <c r="AG5894" s="4">
        <f>AI5894</f>
        <v>25523</v>
      </c>
      <c r="AH5894" s="4">
        <v>82533</v>
      </c>
      <c r="AI5894">
        <f t="shared" si="1771"/>
        <v>25523</v>
      </c>
      <c r="AJ5894" t="s">
        <v>2806</v>
      </c>
      <c r="AK5894" s="2">
        <v>51090</v>
      </c>
      <c r="AL5894" s="2">
        <f>AN5894</f>
        <v>51090</v>
      </c>
      <c r="AM5894" s="4">
        <v>82533</v>
      </c>
      <c r="AN5894">
        <f>INDEX($AJ$2:$AJ$6811,MATCH(AM5894,$A$2:$A$6811,0))</f>
        <v>51090</v>
      </c>
      <c r="AP5894">
        <v>1126.8499999999999</v>
      </c>
      <c r="AQ5894">
        <v>1126.8499999999999</v>
      </c>
      <c r="AR5894" s="4">
        <v>30</v>
      </c>
      <c r="AS5894" s="4">
        <v>11</v>
      </c>
      <c r="AT5894" s="4">
        <v>2012</v>
      </c>
      <c r="AU5894" s="4">
        <v>4</v>
      </c>
      <c r="AV5894" s="4">
        <v>12</v>
      </c>
      <c r="AW5894" s="4">
        <v>2012</v>
      </c>
      <c r="AX5894" t="str">
        <f t="shared" si="1772"/>
        <v>Delay</v>
      </c>
      <c r="AY5894">
        <f t="shared" si="1773"/>
        <v>4</v>
      </c>
    </row>
    <row r="5895" spans="1:51" x14ac:dyDescent="0.2">
      <c r="A5895" s="3">
        <v>85918</v>
      </c>
      <c r="B5895" s="1" t="s">
        <v>151</v>
      </c>
      <c r="C5895" s="1" t="s">
        <v>65</v>
      </c>
      <c r="D5895" s="1" t="s">
        <v>130</v>
      </c>
      <c r="E5895" s="1" t="s">
        <v>53</v>
      </c>
      <c r="F5895" s="1" t="s">
        <v>53</v>
      </c>
      <c r="G5895" s="13" t="s">
        <v>369</v>
      </c>
      <c r="H5895" s="12">
        <v>41243</v>
      </c>
      <c r="I5895" s="12" t="s">
        <v>1324</v>
      </c>
      <c r="J5895" s="12">
        <v>41247</v>
      </c>
      <c r="K5895" s="4">
        <v>4334</v>
      </c>
      <c r="L5895" s="1" t="s">
        <v>146</v>
      </c>
      <c r="M5895" s="1" t="s">
        <v>132</v>
      </c>
      <c r="N5895" s="1" t="s">
        <v>238</v>
      </c>
      <c r="O5895" s="1" t="s">
        <v>93</v>
      </c>
      <c r="P5895">
        <v>30</v>
      </c>
      <c r="Q5895">
        <v>15594</v>
      </c>
      <c r="R5895">
        <v>83583.839999999997</v>
      </c>
      <c r="S5895">
        <v>5.36</v>
      </c>
      <c r="T5895">
        <v>0.18</v>
      </c>
      <c r="U5895">
        <f t="shared" si="1769"/>
        <v>83583.840000000011</v>
      </c>
      <c r="V5895">
        <f t="shared" si="1770"/>
        <v>467820</v>
      </c>
      <c r="W5895" s="1" t="s">
        <v>1487</v>
      </c>
      <c r="X5895" s="1" t="s">
        <v>1236</v>
      </c>
      <c r="Y5895" s="1" t="s">
        <v>161</v>
      </c>
      <c r="Z5895" s="3">
        <v>7348</v>
      </c>
      <c r="AA5895" s="4">
        <f t="shared" si="1774"/>
        <v>25523</v>
      </c>
      <c r="AB5895" s="4">
        <f t="shared" si="1767"/>
        <v>3956.1473992000001</v>
      </c>
      <c r="AC5895" s="4">
        <f t="shared" si="1768"/>
        <v>25523</v>
      </c>
      <c r="AD5895" s="4">
        <f t="shared" si="1775"/>
        <v>25523</v>
      </c>
      <c r="AE5895" s="3" t="s">
        <v>2806</v>
      </c>
      <c r="AF5895" s="3">
        <v>25523</v>
      </c>
      <c r="AG5895" s="4">
        <f>AI5895</f>
        <v>25523</v>
      </c>
      <c r="AH5895" s="4">
        <v>82533</v>
      </c>
      <c r="AI5895">
        <f t="shared" si="1771"/>
        <v>25523</v>
      </c>
      <c r="AJ5895" t="s">
        <v>2806</v>
      </c>
      <c r="AK5895" s="2">
        <v>51090</v>
      </c>
      <c r="AL5895" s="2">
        <f>AN5895</f>
        <v>51090</v>
      </c>
      <c r="AM5895" s="4">
        <v>82533</v>
      </c>
      <c r="AN5895">
        <f>INDEX($AJ$2:$AJ$6811,MATCH(AM5895,$A$2:$A$6811,0))</f>
        <v>51090</v>
      </c>
      <c r="AP5895">
        <v>117.18</v>
      </c>
      <c r="AQ5895">
        <v>117.18</v>
      </c>
      <c r="AR5895" s="4">
        <v>30</v>
      </c>
      <c r="AS5895" s="4">
        <v>11</v>
      </c>
      <c r="AT5895" s="4">
        <v>2012</v>
      </c>
      <c r="AU5895" s="4">
        <v>4</v>
      </c>
      <c r="AV5895" s="4">
        <v>12</v>
      </c>
      <c r="AW5895" s="4">
        <v>2012</v>
      </c>
      <c r="AX5895" t="str">
        <f t="shared" si="1772"/>
        <v>Delay</v>
      </c>
      <c r="AY5895">
        <f t="shared" si="1773"/>
        <v>4</v>
      </c>
    </row>
    <row r="5896" spans="1:51" x14ac:dyDescent="0.2">
      <c r="A5896" s="3">
        <v>83103</v>
      </c>
      <c r="B5896" s="1" t="s">
        <v>50</v>
      </c>
      <c r="C5896" s="1" t="s">
        <v>51</v>
      </c>
      <c r="D5896" s="1" t="s">
        <v>130</v>
      </c>
      <c r="E5896" s="1" t="s">
        <v>101</v>
      </c>
      <c r="F5896" s="1" t="s">
        <v>101</v>
      </c>
      <c r="G5896" s="13" t="s">
        <v>2098</v>
      </c>
      <c r="H5896" s="12">
        <v>41355</v>
      </c>
      <c r="I5896" s="12" t="s">
        <v>2098</v>
      </c>
      <c r="J5896" s="12">
        <v>41355</v>
      </c>
      <c r="K5896" s="4">
        <v>4550</v>
      </c>
      <c r="L5896" s="1" t="s">
        <v>146</v>
      </c>
      <c r="M5896" s="1" t="s">
        <v>132</v>
      </c>
      <c r="N5896" s="1" t="s">
        <v>154</v>
      </c>
      <c r="O5896" s="1" t="s">
        <v>93</v>
      </c>
      <c r="P5896">
        <v>60</v>
      </c>
      <c r="Q5896">
        <v>182729</v>
      </c>
      <c r="R5896">
        <v>1639079.13</v>
      </c>
      <c r="S5896">
        <v>8.9700000000000006</v>
      </c>
      <c r="T5896">
        <v>0.15</v>
      </c>
      <c r="U5896">
        <f t="shared" si="1769"/>
        <v>1639079.1300000001</v>
      </c>
      <c r="V5896">
        <f t="shared" si="1770"/>
        <v>10963740</v>
      </c>
      <c r="W5896" s="1" t="s">
        <v>179</v>
      </c>
      <c r="X5896" s="1" t="s">
        <v>1236</v>
      </c>
      <c r="Y5896" s="1" t="s">
        <v>156</v>
      </c>
      <c r="Z5896" s="3">
        <v>14703</v>
      </c>
      <c r="AA5896" s="4">
        <f t="shared" si="1774"/>
        <v>25666</v>
      </c>
      <c r="AB5896" s="4">
        <f t="shared" si="1767"/>
        <v>22298.845952200001</v>
      </c>
      <c r="AC5896" s="4">
        <f t="shared" si="1768"/>
        <v>25666</v>
      </c>
      <c r="AD5896" s="4">
        <f t="shared" si="1775"/>
        <v>25666</v>
      </c>
      <c r="AE5896" s="4">
        <v>25666</v>
      </c>
      <c r="AF5896" s="4">
        <v>25666</v>
      </c>
      <c r="AG5896" s="4">
        <f>AE5896</f>
        <v>25666</v>
      </c>
      <c r="AI5896" t="e">
        <f t="shared" si="1771"/>
        <v>#N/A</v>
      </c>
      <c r="AJ5896">
        <v>7733.77</v>
      </c>
      <c r="AK5896" s="2">
        <v>7733.77</v>
      </c>
      <c r="AL5896" s="2">
        <f>AJ5896</f>
        <v>7733.77</v>
      </c>
      <c r="AM5896" s="4"/>
      <c r="AN5896" t="e">
        <f>VLOOKUP([1]!Tabelle13[[#This Row],[Vlookup this ID for freight costs]],$AL$2:$AL$6811,2,FALSE)</f>
        <v>#REF!</v>
      </c>
      <c r="AP5896">
        <v>2297.9899999999998</v>
      </c>
      <c r="AQ5896">
        <v>2297.9899999999998</v>
      </c>
      <c r="AR5896" s="4">
        <v>22</v>
      </c>
      <c r="AS5896" s="4">
        <v>4</v>
      </c>
      <c r="AT5896" s="4">
        <v>2013</v>
      </c>
      <c r="AU5896" s="4">
        <v>22</v>
      </c>
      <c r="AV5896" s="4">
        <v>4</v>
      </c>
      <c r="AW5896" s="4">
        <v>2013</v>
      </c>
      <c r="AX5896" t="str">
        <f t="shared" si="1772"/>
        <v>No Delay</v>
      </c>
      <c r="AY5896">
        <f t="shared" si="1773"/>
        <v>0</v>
      </c>
    </row>
    <row r="5897" spans="1:51" x14ac:dyDescent="0.2">
      <c r="A5897" s="3">
        <v>83920</v>
      </c>
      <c r="B5897" s="1" t="s">
        <v>368</v>
      </c>
      <c r="C5897" s="1" t="s">
        <v>73</v>
      </c>
      <c r="D5897" s="1" t="s">
        <v>130</v>
      </c>
      <c r="E5897" s="1" t="s">
        <v>101</v>
      </c>
      <c r="F5897" s="1" t="s">
        <v>101</v>
      </c>
      <c r="G5897" s="13" t="s">
        <v>568</v>
      </c>
      <c r="H5897" s="12">
        <v>42216</v>
      </c>
      <c r="I5897" s="12" t="s">
        <v>2807</v>
      </c>
      <c r="J5897" s="12">
        <v>42205</v>
      </c>
      <c r="K5897" s="4">
        <v>6669</v>
      </c>
      <c r="L5897" s="1" t="s">
        <v>146</v>
      </c>
      <c r="M5897" s="1" t="s">
        <v>132</v>
      </c>
      <c r="N5897" s="1" t="s">
        <v>536</v>
      </c>
      <c r="O5897" s="1" t="s">
        <v>93</v>
      </c>
      <c r="P5897">
        <v>60</v>
      </c>
      <c r="Q5897">
        <v>21000</v>
      </c>
      <c r="R5897">
        <v>41790</v>
      </c>
      <c r="S5897">
        <v>1.99</v>
      </c>
      <c r="T5897">
        <v>0.03</v>
      </c>
      <c r="U5897">
        <f t="shared" si="1769"/>
        <v>41790</v>
      </c>
      <c r="V5897">
        <f t="shared" si="1770"/>
        <v>1260000</v>
      </c>
      <c r="W5897" s="1" t="s">
        <v>1155</v>
      </c>
      <c r="X5897" s="1" t="s">
        <v>1236</v>
      </c>
      <c r="Y5897" s="1" t="s">
        <v>156</v>
      </c>
      <c r="Z5897" s="3">
        <v>14969</v>
      </c>
      <c r="AA5897" s="4">
        <f t="shared" si="1774"/>
        <v>25880</v>
      </c>
      <c r="AB5897" s="4">
        <f t="shared" si="1767"/>
        <v>4549.4440059999997</v>
      </c>
      <c r="AC5897" s="4">
        <f t="shared" si="1768"/>
        <v>25880</v>
      </c>
      <c r="AD5897" s="4">
        <f t="shared" si="1775"/>
        <v>25880</v>
      </c>
      <c r="AE5897" s="4">
        <v>25880</v>
      </c>
      <c r="AF5897" s="4">
        <v>25880</v>
      </c>
      <c r="AG5897" s="4">
        <f>AE5897</f>
        <v>25880</v>
      </c>
      <c r="AI5897" t="e">
        <f t="shared" si="1771"/>
        <v>#N/A</v>
      </c>
      <c r="AJ5897">
        <v>46111.55</v>
      </c>
      <c r="AK5897" s="2">
        <v>46111.55</v>
      </c>
      <c r="AL5897" s="2">
        <f>AJ5897</f>
        <v>46111.55</v>
      </c>
      <c r="AM5897" s="4"/>
      <c r="AN5897" t="e">
        <f>VLOOKUP([1]!Tabelle13[[#This Row],[Vlookup this ID for freight costs]],$AL$2:$AL$6811,2,FALSE)</f>
        <v>#REF!</v>
      </c>
      <c r="AP5897">
        <v>49.19</v>
      </c>
      <c r="AQ5897">
        <v>49.19</v>
      </c>
      <c r="AR5897" s="4">
        <v>31</v>
      </c>
      <c r="AS5897" s="4">
        <v>7</v>
      </c>
      <c r="AT5897" s="4">
        <v>2015</v>
      </c>
      <c r="AU5897" s="4">
        <v>20</v>
      </c>
      <c r="AV5897" s="4">
        <v>7</v>
      </c>
      <c r="AW5897" s="4">
        <v>2015</v>
      </c>
      <c r="AX5897" t="str">
        <f t="shared" si="1772"/>
        <v>No Delay</v>
      </c>
      <c r="AY5897">
        <f t="shared" si="1773"/>
        <v>0</v>
      </c>
    </row>
    <row r="5898" spans="1:51" x14ac:dyDescent="0.2">
      <c r="A5898" s="3">
        <v>86817</v>
      </c>
      <c r="B5898" s="1" t="s">
        <v>368</v>
      </c>
      <c r="C5898" s="1" t="s">
        <v>73</v>
      </c>
      <c r="D5898" s="1" t="s">
        <v>130</v>
      </c>
      <c r="E5898" s="1" t="s">
        <v>101</v>
      </c>
      <c r="F5898" s="1" t="s">
        <v>101</v>
      </c>
      <c r="G5898" s="13" t="s">
        <v>568</v>
      </c>
      <c r="H5898" s="12">
        <v>42216</v>
      </c>
      <c r="I5898" s="12" t="s">
        <v>2807</v>
      </c>
      <c r="J5898" s="12">
        <v>42205</v>
      </c>
      <c r="K5898" s="4">
        <v>6672</v>
      </c>
      <c r="L5898" s="1" t="s">
        <v>146</v>
      </c>
      <c r="M5898" s="1" t="s">
        <v>132</v>
      </c>
      <c r="N5898" s="1" t="s">
        <v>599</v>
      </c>
      <c r="O5898" s="1" t="s">
        <v>93</v>
      </c>
      <c r="P5898">
        <v>60</v>
      </c>
      <c r="Q5898">
        <v>205243</v>
      </c>
      <c r="R5898">
        <v>738874.8</v>
      </c>
      <c r="S5898">
        <v>3.6</v>
      </c>
      <c r="T5898">
        <v>0.06</v>
      </c>
      <c r="U5898">
        <f t="shared" si="1769"/>
        <v>738874.8</v>
      </c>
      <c r="V5898">
        <f t="shared" si="1770"/>
        <v>12314580</v>
      </c>
      <c r="W5898" s="1" t="s">
        <v>204</v>
      </c>
      <c r="X5898" s="1" t="s">
        <v>1236</v>
      </c>
      <c r="Y5898" s="1" t="s">
        <v>205</v>
      </c>
      <c r="Z5898" s="3">
        <v>15015</v>
      </c>
      <c r="AA5898" s="4">
        <f t="shared" si="1774"/>
        <v>25880</v>
      </c>
      <c r="AB5898" s="4">
        <f t="shared" si="1767"/>
        <v>24769.7079214</v>
      </c>
      <c r="AC5898" s="4">
        <f t="shared" si="1768"/>
        <v>25880</v>
      </c>
      <c r="AD5898" s="4">
        <f t="shared" si="1775"/>
        <v>25880</v>
      </c>
      <c r="AE5898" s="3" t="s">
        <v>2808</v>
      </c>
      <c r="AF5898" s="3">
        <v>25880</v>
      </c>
      <c r="AG5898" s="4">
        <f>AI5898</f>
        <v>25880</v>
      </c>
      <c r="AH5898" s="4">
        <v>83920</v>
      </c>
      <c r="AI5898">
        <f t="shared" si="1771"/>
        <v>25880</v>
      </c>
      <c r="AJ5898" t="s">
        <v>2808</v>
      </c>
      <c r="AK5898" s="2">
        <v>46111.55</v>
      </c>
      <c r="AL5898" s="2">
        <f>AN5898</f>
        <v>46111.55</v>
      </c>
      <c r="AM5898" s="4">
        <v>83920</v>
      </c>
      <c r="AN5898">
        <f>INDEX($AJ$2:$AJ$6811,MATCH(AM5898,$A$2:$A$6811,0))</f>
        <v>46111.55</v>
      </c>
      <c r="AP5898">
        <v>869.66</v>
      </c>
      <c r="AQ5898">
        <v>869.66</v>
      </c>
      <c r="AR5898" s="4">
        <v>31</v>
      </c>
      <c r="AS5898" s="4">
        <v>7</v>
      </c>
      <c r="AT5898" s="4">
        <v>2015</v>
      </c>
      <c r="AU5898" s="4">
        <v>20</v>
      </c>
      <c r="AV5898" s="4">
        <v>7</v>
      </c>
      <c r="AW5898" s="4">
        <v>2015</v>
      </c>
      <c r="AX5898" t="str">
        <f t="shared" si="1772"/>
        <v>No Delay</v>
      </c>
      <c r="AY5898">
        <f t="shared" si="1773"/>
        <v>0</v>
      </c>
    </row>
    <row r="5899" spans="1:51" x14ac:dyDescent="0.2">
      <c r="A5899" s="3">
        <v>86818</v>
      </c>
      <c r="B5899" s="1" t="s">
        <v>368</v>
      </c>
      <c r="C5899" s="1" t="s">
        <v>73</v>
      </c>
      <c r="D5899" s="1" t="s">
        <v>130</v>
      </c>
      <c r="E5899" s="1" t="s">
        <v>101</v>
      </c>
      <c r="F5899" s="1" t="s">
        <v>101</v>
      </c>
      <c r="G5899" s="13" t="s">
        <v>568</v>
      </c>
      <c r="H5899" s="12">
        <v>42216</v>
      </c>
      <c r="I5899" s="12" t="s">
        <v>2807</v>
      </c>
      <c r="J5899" s="12">
        <v>42205</v>
      </c>
      <c r="K5899" s="4">
        <v>6673</v>
      </c>
      <c r="L5899" s="1" t="s">
        <v>146</v>
      </c>
      <c r="M5899" s="1" t="s">
        <v>132</v>
      </c>
      <c r="N5899" s="1" t="s">
        <v>599</v>
      </c>
      <c r="O5899" s="1" t="s">
        <v>93</v>
      </c>
      <c r="P5899">
        <v>60</v>
      </c>
      <c r="Q5899">
        <v>166571</v>
      </c>
      <c r="R5899">
        <v>599655.6</v>
      </c>
      <c r="S5899">
        <v>3.6</v>
      </c>
      <c r="T5899">
        <v>0.06</v>
      </c>
      <c r="U5899">
        <f t="shared" si="1769"/>
        <v>599655.6</v>
      </c>
      <c r="V5899">
        <f t="shared" si="1770"/>
        <v>9994260</v>
      </c>
      <c r="W5899" s="1" t="s">
        <v>1155</v>
      </c>
      <c r="X5899" s="1" t="s">
        <v>1236</v>
      </c>
      <c r="Y5899" s="1" t="s">
        <v>156</v>
      </c>
      <c r="Z5899" s="3">
        <v>14969</v>
      </c>
      <c r="AA5899" s="4">
        <f t="shared" si="1774"/>
        <v>25880</v>
      </c>
      <c r="AB5899" s="4">
        <f t="shared" si="1767"/>
        <v>20525.5409998</v>
      </c>
      <c r="AC5899" s="4">
        <f t="shared" si="1768"/>
        <v>25880</v>
      </c>
      <c r="AD5899" s="4">
        <f t="shared" si="1775"/>
        <v>25880</v>
      </c>
      <c r="AE5899" s="3" t="s">
        <v>2808</v>
      </c>
      <c r="AF5899" s="3">
        <v>25880</v>
      </c>
      <c r="AG5899" s="4">
        <f>AI5899</f>
        <v>25880</v>
      </c>
      <c r="AH5899" s="4">
        <v>83920</v>
      </c>
      <c r="AI5899">
        <f t="shared" si="1771"/>
        <v>25880</v>
      </c>
      <c r="AJ5899" t="s">
        <v>2808</v>
      </c>
      <c r="AK5899" s="2">
        <v>46111.55</v>
      </c>
      <c r="AL5899" s="2">
        <f>AN5899</f>
        <v>46111.55</v>
      </c>
      <c r="AM5899" s="4">
        <v>83920</v>
      </c>
      <c r="AN5899">
        <f>INDEX($AJ$2:$AJ$6811,MATCH(AM5899,$A$2:$A$6811,0))</f>
        <v>46111.55</v>
      </c>
      <c r="AP5899">
        <v>705.79</v>
      </c>
      <c r="AQ5899">
        <v>705.79</v>
      </c>
      <c r="AR5899" s="4">
        <v>31</v>
      </c>
      <c r="AS5899" s="4">
        <v>7</v>
      </c>
      <c r="AT5899" s="4">
        <v>2015</v>
      </c>
      <c r="AU5899" s="4">
        <v>20</v>
      </c>
      <c r="AV5899" s="4">
        <v>7</v>
      </c>
      <c r="AW5899" s="4">
        <v>2015</v>
      </c>
      <c r="AX5899" t="str">
        <f t="shared" si="1772"/>
        <v>No Delay</v>
      </c>
      <c r="AY5899">
        <f t="shared" si="1773"/>
        <v>0</v>
      </c>
    </row>
    <row r="5900" spans="1:51" x14ac:dyDescent="0.2">
      <c r="A5900" s="3">
        <v>85041</v>
      </c>
      <c r="B5900" s="1" t="s">
        <v>368</v>
      </c>
      <c r="C5900" s="1" t="s">
        <v>73</v>
      </c>
      <c r="D5900" s="1" t="s">
        <v>130</v>
      </c>
      <c r="E5900" s="1" t="s">
        <v>101</v>
      </c>
      <c r="F5900" s="1" t="s">
        <v>101</v>
      </c>
      <c r="G5900" s="13" t="s">
        <v>568</v>
      </c>
      <c r="H5900" s="12">
        <v>42216</v>
      </c>
      <c r="I5900" s="12" t="s">
        <v>2807</v>
      </c>
      <c r="J5900" s="12">
        <v>42205</v>
      </c>
      <c r="K5900" s="4">
        <v>6670</v>
      </c>
      <c r="L5900" s="1" t="s">
        <v>146</v>
      </c>
      <c r="M5900" s="1" t="s">
        <v>132</v>
      </c>
      <c r="N5900" s="1" t="s">
        <v>536</v>
      </c>
      <c r="O5900" s="1" t="s">
        <v>93</v>
      </c>
      <c r="P5900">
        <v>60</v>
      </c>
      <c r="Q5900">
        <v>2741</v>
      </c>
      <c r="R5900">
        <v>5454.59</v>
      </c>
      <c r="S5900">
        <v>1.99</v>
      </c>
      <c r="T5900">
        <v>0.03</v>
      </c>
      <c r="U5900">
        <f t="shared" si="1769"/>
        <v>5454.59</v>
      </c>
      <c r="V5900">
        <f t="shared" si="1770"/>
        <v>164460</v>
      </c>
      <c r="W5900" s="1" t="s">
        <v>1155</v>
      </c>
      <c r="X5900" s="1" t="s">
        <v>1236</v>
      </c>
      <c r="Y5900" s="1" t="s">
        <v>156</v>
      </c>
      <c r="Z5900" s="3">
        <v>14969</v>
      </c>
      <c r="AA5900" s="4">
        <f t="shared" si="1774"/>
        <v>25880</v>
      </c>
      <c r="AB5900" s="4">
        <f t="shared" si="1767"/>
        <v>2545.5589258</v>
      </c>
      <c r="AC5900" s="4">
        <f t="shared" si="1768"/>
        <v>25880</v>
      </c>
      <c r="AD5900" s="4">
        <f t="shared" si="1775"/>
        <v>13042</v>
      </c>
      <c r="AE5900" s="3" t="s">
        <v>2808</v>
      </c>
      <c r="AF5900" s="3">
        <v>25880</v>
      </c>
      <c r="AG5900" s="4">
        <f>AI5900</f>
        <v>25880</v>
      </c>
      <c r="AH5900" s="4">
        <v>83920</v>
      </c>
      <c r="AI5900">
        <f t="shared" si="1771"/>
        <v>25880</v>
      </c>
      <c r="AJ5900" t="s">
        <v>2808</v>
      </c>
      <c r="AK5900" s="2">
        <v>46111.55</v>
      </c>
      <c r="AL5900" s="2">
        <f>AN5900</f>
        <v>46111.55</v>
      </c>
      <c r="AM5900" s="4">
        <v>83920</v>
      </c>
      <c r="AN5900">
        <f>INDEX($AJ$2:$AJ$6811,MATCH(AM5900,$A$2:$A$6811,0))</f>
        <v>46111.55</v>
      </c>
      <c r="AP5900">
        <v>6.42</v>
      </c>
      <c r="AQ5900">
        <v>6.42</v>
      </c>
      <c r="AR5900" s="4">
        <v>31</v>
      </c>
      <c r="AS5900" s="4">
        <v>7</v>
      </c>
      <c r="AT5900" s="4">
        <v>2015</v>
      </c>
      <c r="AU5900" s="4">
        <v>20</v>
      </c>
      <c r="AV5900" s="4">
        <v>7</v>
      </c>
      <c r="AW5900" s="4">
        <v>2015</v>
      </c>
      <c r="AX5900" t="str">
        <f t="shared" si="1772"/>
        <v>No Delay</v>
      </c>
      <c r="AY5900">
        <f t="shared" si="1773"/>
        <v>0</v>
      </c>
    </row>
    <row r="5901" spans="1:51" x14ac:dyDescent="0.2">
      <c r="A5901" s="3">
        <v>85042</v>
      </c>
      <c r="B5901" s="1" t="s">
        <v>368</v>
      </c>
      <c r="C5901" s="1" t="s">
        <v>73</v>
      </c>
      <c r="D5901" s="1" t="s">
        <v>130</v>
      </c>
      <c r="E5901" s="1" t="s">
        <v>101</v>
      </c>
      <c r="F5901" s="1" t="s">
        <v>101</v>
      </c>
      <c r="G5901" s="13" t="s">
        <v>568</v>
      </c>
      <c r="H5901" s="12">
        <v>42216</v>
      </c>
      <c r="I5901" s="12" t="s">
        <v>2807</v>
      </c>
      <c r="J5901" s="12">
        <v>42205</v>
      </c>
      <c r="K5901" s="4">
        <v>6671</v>
      </c>
      <c r="L5901" s="1" t="s">
        <v>146</v>
      </c>
      <c r="M5901" s="1" t="s">
        <v>132</v>
      </c>
      <c r="N5901" s="1" t="s">
        <v>536</v>
      </c>
      <c r="O5901" s="1" t="s">
        <v>93</v>
      </c>
      <c r="P5901">
        <v>60</v>
      </c>
      <c r="Q5901">
        <v>9262</v>
      </c>
      <c r="R5901">
        <v>18431.38</v>
      </c>
      <c r="S5901">
        <v>1.99</v>
      </c>
      <c r="T5901">
        <v>0.03</v>
      </c>
      <c r="U5901">
        <f t="shared" si="1769"/>
        <v>18431.38</v>
      </c>
      <c r="V5901">
        <f t="shared" si="1770"/>
        <v>555720</v>
      </c>
      <c r="W5901" s="1" t="s">
        <v>204</v>
      </c>
      <c r="X5901" s="1" t="s">
        <v>1236</v>
      </c>
      <c r="Y5901" s="1" t="s">
        <v>205</v>
      </c>
      <c r="Z5901" s="3">
        <v>15015</v>
      </c>
      <c r="AA5901" s="4">
        <f t="shared" si="1774"/>
        <v>25880</v>
      </c>
      <c r="AB5901" s="4">
        <f t="shared" si="1767"/>
        <v>3261.2243296000001</v>
      </c>
      <c r="AC5901" s="4">
        <f t="shared" si="1768"/>
        <v>25880</v>
      </c>
      <c r="AD5901" s="4">
        <f t="shared" si="1775"/>
        <v>13774</v>
      </c>
      <c r="AE5901" s="3" t="s">
        <v>2808</v>
      </c>
      <c r="AF5901" s="3">
        <v>25880</v>
      </c>
      <c r="AG5901" s="4">
        <f>AI5901</f>
        <v>25880</v>
      </c>
      <c r="AH5901" s="4">
        <v>83920</v>
      </c>
      <c r="AI5901">
        <f t="shared" si="1771"/>
        <v>25880</v>
      </c>
      <c r="AJ5901" t="s">
        <v>2808</v>
      </c>
      <c r="AK5901" s="2">
        <v>46111.55</v>
      </c>
      <c r="AL5901" s="2">
        <f>AN5901</f>
        <v>46111.55</v>
      </c>
      <c r="AM5901" s="4">
        <v>83920</v>
      </c>
      <c r="AN5901">
        <f>INDEX($AJ$2:$AJ$6811,MATCH(AM5901,$A$2:$A$6811,0))</f>
        <v>46111.55</v>
      </c>
      <c r="AP5901">
        <v>21.69</v>
      </c>
      <c r="AQ5901">
        <v>21.69</v>
      </c>
      <c r="AR5901" s="4">
        <v>31</v>
      </c>
      <c r="AS5901" s="4">
        <v>7</v>
      </c>
      <c r="AT5901" s="4">
        <v>2015</v>
      </c>
      <c r="AU5901" s="4">
        <v>20</v>
      </c>
      <c r="AV5901" s="4">
        <v>7</v>
      </c>
      <c r="AW5901" s="4">
        <v>2015</v>
      </c>
      <c r="AX5901" t="str">
        <f t="shared" si="1772"/>
        <v>No Delay</v>
      </c>
      <c r="AY5901">
        <f t="shared" si="1773"/>
        <v>0</v>
      </c>
    </row>
    <row r="5902" spans="1:51" x14ac:dyDescent="0.2">
      <c r="A5902" s="3">
        <v>82514</v>
      </c>
      <c r="B5902" s="1" t="s">
        <v>172</v>
      </c>
      <c r="C5902" s="1" t="s">
        <v>114</v>
      </c>
      <c r="D5902" s="1" t="s">
        <v>130</v>
      </c>
      <c r="E5902" s="1" t="s">
        <v>101</v>
      </c>
      <c r="F5902" s="1" t="s">
        <v>101</v>
      </c>
      <c r="G5902" s="13" t="s">
        <v>1526</v>
      </c>
      <c r="H5902" s="12">
        <v>41192</v>
      </c>
      <c r="I5902" s="12" t="s">
        <v>497</v>
      </c>
      <c r="J5902" s="12">
        <v>41187</v>
      </c>
      <c r="K5902" s="4">
        <v>4184</v>
      </c>
      <c r="L5902" s="1" t="s">
        <v>146</v>
      </c>
      <c r="M5902" s="1" t="s">
        <v>132</v>
      </c>
      <c r="N5902" s="1" t="s">
        <v>159</v>
      </c>
      <c r="O5902" s="1" t="s">
        <v>93</v>
      </c>
      <c r="P5902">
        <v>30</v>
      </c>
      <c r="Q5902">
        <v>167825</v>
      </c>
      <c r="R5902">
        <v>1105966.75</v>
      </c>
      <c r="S5902">
        <v>6.59</v>
      </c>
      <c r="T5902">
        <v>0.22</v>
      </c>
      <c r="U5902">
        <f t="shared" si="1769"/>
        <v>1105966.75</v>
      </c>
      <c r="V5902">
        <f t="shared" si="1770"/>
        <v>5034750</v>
      </c>
      <c r="W5902" s="1" t="s">
        <v>160</v>
      </c>
      <c r="X5902" s="1" t="s">
        <v>1236</v>
      </c>
      <c r="Y5902" s="1" t="s">
        <v>161</v>
      </c>
      <c r="Z5902" s="3">
        <v>13722</v>
      </c>
      <c r="AA5902" s="4">
        <f t="shared" si="1774"/>
        <v>26199</v>
      </c>
      <c r="AB5902" s="4">
        <f t="shared" si="1767"/>
        <v>20663.164741000001</v>
      </c>
      <c r="AC5902" s="4">
        <f t="shared" si="1768"/>
        <v>26199</v>
      </c>
      <c r="AD5902" s="4">
        <f t="shared" si="1775"/>
        <v>26199</v>
      </c>
      <c r="AE5902" s="4">
        <v>26199</v>
      </c>
      <c r="AF5902" s="4">
        <v>26199</v>
      </c>
      <c r="AG5902" s="4">
        <f>AE5902</f>
        <v>26199</v>
      </c>
      <c r="AI5902" t="e">
        <f t="shared" si="1771"/>
        <v>#N/A</v>
      </c>
      <c r="AJ5902">
        <v>34356.26</v>
      </c>
      <c r="AK5902" s="2">
        <v>34356.26</v>
      </c>
      <c r="AL5902" s="2">
        <f>AJ5902</f>
        <v>34356.26</v>
      </c>
      <c r="AM5902" s="4"/>
      <c r="AN5902" t="e">
        <f>VLOOKUP([1]!Tabelle13[[#This Row],[Vlookup this ID for freight costs]],$AL$2:$AL$6811,2,FALSE)</f>
        <v>#REF!</v>
      </c>
      <c r="AP5902">
        <v>1550.57</v>
      </c>
      <c r="AQ5902">
        <v>1550.57</v>
      </c>
      <c r="AR5902" s="4">
        <v>10</v>
      </c>
      <c r="AS5902" s="4">
        <v>10</v>
      </c>
      <c r="AT5902" s="4">
        <v>2012</v>
      </c>
      <c r="AU5902" s="4">
        <v>5</v>
      </c>
      <c r="AV5902" s="4">
        <v>10</v>
      </c>
      <c r="AW5902" s="4">
        <v>2012</v>
      </c>
      <c r="AX5902" t="str">
        <f t="shared" si="1772"/>
        <v>No Delay</v>
      </c>
      <c r="AY5902">
        <f t="shared" si="1773"/>
        <v>0</v>
      </c>
    </row>
    <row r="5903" spans="1:51" x14ac:dyDescent="0.2">
      <c r="A5903" s="3">
        <v>84757</v>
      </c>
      <c r="B5903" s="1" t="s">
        <v>172</v>
      </c>
      <c r="C5903" s="1" t="s">
        <v>114</v>
      </c>
      <c r="D5903" s="1" t="s">
        <v>130</v>
      </c>
      <c r="E5903" s="1" t="s">
        <v>101</v>
      </c>
      <c r="F5903" s="1" t="s">
        <v>101</v>
      </c>
      <c r="G5903" s="13" t="s">
        <v>1526</v>
      </c>
      <c r="H5903" s="12">
        <v>41192</v>
      </c>
      <c r="I5903" s="12" t="s">
        <v>497</v>
      </c>
      <c r="J5903" s="12">
        <v>41187</v>
      </c>
      <c r="K5903" s="4">
        <v>4187</v>
      </c>
      <c r="L5903" s="1" t="s">
        <v>146</v>
      </c>
      <c r="M5903" s="1" t="s">
        <v>132</v>
      </c>
      <c r="N5903" s="1" t="s">
        <v>265</v>
      </c>
      <c r="O5903" s="1" t="s">
        <v>93</v>
      </c>
      <c r="P5903">
        <v>60</v>
      </c>
      <c r="Q5903">
        <v>100000</v>
      </c>
      <c r="R5903">
        <v>242000</v>
      </c>
      <c r="S5903">
        <v>2.42</v>
      </c>
      <c r="T5903">
        <v>0.04</v>
      </c>
      <c r="U5903">
        <f t="shared" si="1769"/>
        <v>242000</v>
      </c>
      <c r="V5903">
        <f t="shared" si="1770"/>
        <v>6000000</v>
      </c>
      <c r="W5903" s="1" t="s">
        <v>179</v>
      </c>
      <c r="X5903" s="1" t="s">
        <v>1236</v>
      </c>
      <c r="Y5903" s="1" t="s">
        <v>156</v>
      </c>
      <c r="Z5903" s="3">
        <v>14240</v>
      </c>
      <c r="AA5903" s="4">
        <f t="shared" si="1774"/>
        <v>26199</v>
      </c>
      <c r="AB5903" s="4">
        <f t="shared" si="1767"/>
        <v>13219.520206000001</v>
      </c>
      <c r="AC5903" s="4">
        <f t="shared" si="1768"/>
        <v>26199</v>
      </c>
      <c r="AD5903" s="4">
        <f t="shared" si="1775"/>
        <v>22977.692307692309</v>
      </c>
      <c r="AE5903" s="3" t="s">
        <v>2809</v>
      </c>
      <c r="AF5903" s="3">
        <v>26199</v>
      </c>
      <c r="AG5903" s="4">
        <f>AI5903</f>
        <v>26199</v>
      </c>
      <c r="AH5903" s="4">
        <v>82514</v>
      </c>
      <c r="AI5903">
        <f t="shared" si="1771"/>
        <v>26199</v>
      </c>
      <c r="AJ5903" t="s">
        <v>2809</v>
      </c>
      <c r="AK5903" s="2">
        <v>34356.26</v>
      </c>
      <c r="AL5903" s="2">
        <f>AN5903</f>
        <v>34356.26</v>
      </c>
      <c r="AM5903" s="4">
        <v>82514</v>
      </c>
      <c r="AN5903">
        <f>INDEX($AJ$2:$AJ$6811,MATCH(AM5903,$A$2:$A$6811,0))</f>
        <v>34356.26</v>
      </c>
      <c r="AP5903">
        <v>339.28</v>
      </c>
      <c r="AQ5903">
        <v>339.28</v>
      </c>
      <c r="AR5903" s="4">
        <v>10</v>
      </c>
      <c r="AS5903" s="4">
        <v>10</v>
      </c>
      <c r="AT5903" s="4">
        <v>2012</v>
      </c>
      <c r="AU5903" s="4">
        <v>5</v>
      </c>
      <c r="AV5903" s="4">
        <v>10</v>
      </c>
      <c r="AW5903" s="4">
        <v>2012</v>
      </c>
      <c r="AX5903" t="str">
        <f t="shared" si="1772"/>
        <v>No Delay</v>
      </c>
      <c r="AY5903">
        <f t="shared" si="1773"/>
        <v>0</v>
      </c>
    </row>
    <row r="5904" spans="1:51" x14ac:dyDescent="0.2">
      <c r="A5904" s="3">
        <v>86516</v>
      </c>
      <c r="B5904" s="1" t="s">
        <v>172</v>
      </c>
      <c r="C5904" s="1" t="s">
        <v>114</v>
      </c>
      <c r="D5904" s="1" t="s">
        <v>130</v>
      </c>
      <c r="E5904" s="1" t="s">
        <v>101</v>
      </c>
      <c r="F5904" s="1" t="s">
        <v>101</v>
      </c>
      <c r="G5904" s="13" t="s">
        <v>1526</v>
      </c>
      <c r="H5904" s="12">
        <v>41192</v>
      </c>
      <c r="I5904" s="12" t="s">
        <v>497</v>
      </c>
      <c r="J5904" s="12">
        <v>41187</v>
      </c>
      <c r="K5904" s="4">
        <v>4191</v>
      </c>
      <c r="L5904" s="1" t="s">
        <v>146</v>
      </c>
      <c r="M5904" s="1" t="s">
        <v>132</v>
      </c>
      <c r="N5904" s="1" t="s">
        <v>292</v>
      </c>
      <c r="O5904" s="1" t="s">
        <v>93</v>
      </c>
      <c r="P5904">
        <v>30</v>
      </c>
      <c r="Q5904">
        <v>60000</v>
      </c>
      <c r="R5904">
        <v>862800</v>
      </c>
      <c r="S5904">
        <v>14.38</v>
      </c>
      <c r="T5904">
        <v>0.48</v>
      </c>
      <c r="U5904">
        <f t="shared" si="1769"/>
        <v>862800</v>
      </c>
      <c r="V5904">
        <f t="shared" si="1770"/>
        <v>1800000</v>
      </c>
      <c r="W5904" s="1" t="s">
        <v>160</v>
      </c>
      <c r="X5904" s="1" t="s">
        <v>1236</v>
      </c>
      <c r="Y5904" s="1" t="s">
        <v>161</v>
      </c>
      <c r="Z5904" s="3">
        <v>13722</v>
      </c>
      <c r="AA5904" s="4">
        <f t="shared" si="1774"/>
        <v>26199</v>
      </c>
      <c r="AB5904" s="4">
        <f t="shared" si="1767"/>
        <v>8829.6082060000008</v>
      </c>
      <c r="AC5904" s="4">
        <f t="shared" si="1768"/>
        <v>26199</v>
      </c>
      <c r="AD5904" s="4">
        <f t="shared" si="1775"/>
        <v>7954.676925857143</v>
      </c>
      <c r="AE5904" s="3" t="s">
        <v>2809</v>
      </c>
      <c r="AF5904" s="3">
        <v>26199</v>
      </c>
      <c r="AG5904" s="4">
        <f>AI5904</f>
        <v>26199</v>
      </c>
      <c r="AH5904" s="4">
        <v>82514</v>
      </c>
      <c r="AI5904">
        <f t="shared" si="1771"/>
        <v>26199</v>
      </c>
      <c r="AJ5904" t="s">
        <v>2809</v>
      </c>
      <c r="AK5904" s="2">
        <v>34356.26</v>
      </c>
      <c r="AL5904" s="2">
        <f>AN5904</f>
        <v>34356.26</v>
      </c>
      <c r="AM5904" s="4">
        <v>82514</v>
      </c>
      <c r="AN5904">
        <f>INDEX($AJ$2:$AJ$6811,MATCH(AM5904,$A$2:$A$6811,0))</f>
        <v>34356.26</v>
      </c>
      <c r="AP5904">
        <v>1209.6500000000001</v>
      </c>
      <c r="AQ5904">
        <v>1209.6500000000001</v>
      </c>
      <c r="AR5904" s="4">
        <v>10</v>
      </c>
      <c r="AS5904" s="4">
        <v>10</v>
      </c>
      <c r="AT5904" s="4">
        <v>2012</v>
      </c>
      <c r="AU5904" s="4">
        <v>5</v>
      </c>
      <c r="AV5904" s="4">
        <v>10</v>
      </c>
      <c r="AW5904" s="4">
        <v>2012</v>
      </c>
      <c r="AX5904" t="str">
        <f t="shared" si="1772"/>
        <v>No Delay</v>
      </c>
      <c r="AY5904">
        <f t="shared" si="1773"/>
        <v>0</v>
      </c>
    </row>
    <row r="5905" spans="1:51" x14ac:dyDescent="0.2">
      <c r="A5905" s="3">
        <v>82584</v>
      </c>
      <c r="B5905" s="1" t="s">
        <v>151</v>
      </c>
      <c r="C5905" s="1" t="s">
        <v>65</v>
      </c>
      <c r="D5905" s="1" t="s">
        <v>130</v>
      </c>
      <c r="E5905" s="1" t="s">
        <v>152</v>
      </c>
      <c r="F5905" s="1" t="s">
        <v>152</v>
      </c>
      <c r="G5905" s="13" t="s">
        <v>2531</v>
      </c>
      <c r="H5905" s="12">
        <v>41422</v>
      </c>
      <c r="I5905" s="12" t="s">
        <v>2531</v>
      </c>
      <c r="J5905" s="12">
        <v>41422</v>
      </c>
      <c r="K5905" s="4">
        <v>4731</v>
      </c>
      <c r="L5905" s="1" t="s">
        <v>146</v>
      </c>
      <c r="M5905" s="1" t="s">
        <v>132</v>
      </c>
      <c r="N5905" s="1" t="s">
        <v>1524</v>
      </c>
      <c r="O5905" s="1" t="s">
        <v>93</v>
      </c>
      <c r="P5905">
        <v>30</v>
      </c>
      <c r="Q5905">
        <v>180000</v>
      </c>
      <c r="R5905">
        <v>1893600</v>
      </c>
      <c r="S5905">
        <v>10.52</v>
      </c>
      <c r="T5905">
        <v>0.35</v>
      </c>
      <c r="U5905">
        <f t="shared" si="1769"/>
        <v>1893600</v>
      </c>
      <c r="V5905">
        <f t="shared" si="1770"/>
        <v>5400000</v>
      </c>
      <c r="W5905" s="1" t="s">
        <v>179</v>
      </c>
      <c r="X5905" s="1" t="s">
        <v>1236</v>
      </c>
      <c r="Y5905" s="1" t="s">
        <v>156</v>
      </c>
      <c r="Z5905" s="3">
        <v>7726</v>
      </c>
      <c r="AA5905" s="4">
        <f t="shared" si="1774"/>
        <v>26361</v>
      </c>
      <c r="AB5905" s="4">
        <f t="shared" si="1767"/>
        <v>21999.344205999998</v>
      </c>
      <c r="AC5905" s="4">
        <f t="shared" si="1768"/>
        <v>26361</v>
      </c>
      <c r="AD5905" s="4">
        <f t="shared" si="1775"/>
        <v>20713</v>
      </c>
      <c r="AE5905" s="4">
        <v>26361</v>
      </c>
      <c r="AF5905" s="4">
        <v>26361</v>
      </c>
      <c r="AG5905" s="4">
        <f>AE5905</f>
        <v>26361</v>
      </c>
      <c r="AI5905" t="e">
        <f t="shared" si="1771"/>
        <v>#N/A</v>
      </c>
      <c r="AJ5905">
        <v>20761</v>
      </c>
      <c r="AK5905" s="2">
        <v>20761</v>
      </c>
      <c r="AL5905" s="2">
        <f>AJ5905</f>
        <v>20761</v>
      </c>
      <c r="AM5905" s="4"/>
      <c r="AN5905" t="e">
        <f>VLOOKUP([1]!Tabelle13[[#This Row],[Vlookup this ID for freight costs]],$AL$2:$AL$6811,2,FALSE)</f>
        <v>#REF!</v>
      </c>
      <c r="AP5905">
        <v>2342.38</v>
      </c>
      <c r="AQ5905">
        <v>2342.38</v>
      </c>
      <c r="AR5905" s="4">
        <v>28</v>
      </c>
      <c r="AS5905" s="4">
        <v>5</v>
      </c>
      <c r="AT5905" s="4">
        <v>2013</v>
      </c>
      <c r="AU5905" s="4">
        <v>28</v>
      </c>
      <c r="AV5905" s="4">
        <v>5</v>
      </c>
      <c r="AW5905" s="4">
        <v>2013</v>
      </c>
      <c r="AX5905" t="str">
        <f t="shared" si="1772"/>
        <v>No Delay</v>
      </c>
      <c r="AY5905">
        <f t="shared" si="1773"/>
        <v>0</v>
      </c>
    </row>
    <row r="5906" spans="1:51" x14ac:dyDescent="0.2">
      <c r="A5906" s="3">
        <v>82395</v>
      </c>
      <c r="B5906" s="1" t="s">
        <v>215</v>
      </c>
      <c r="C5906" s="1" t="s">
        <v>89</v>
      </c>
      <c r="D5906" s="1" t="s">
        <v>130</v>
      </c>
      <c r="E5906" s="1" t="s">
        <v>53</v>
      </c>
      <c r="F5906" s="1" t="s">
        <v>53</v>
      </c>
      <c r="G5906" s="13" t="s">
        <v>1610</v>
      </c>
      <c r="H5906" s="12">
        <v>40813</v>
      </c>
      <c r="I5906" s="12" t="s">
        <v>2810</v>
      </c>
      <c r="J5906" s="12">
        <v>40798</v>
      </c>
      <c r="K5906" s="4">
        <v>3426</v>
      </c>
      <c r="L5906" s="1" t="s">
        <v>146</v>
      </c>
      <c r="M5906" s="1" t="s">
        <v>132</v>
      </c>
      <c r="N5906" s="1" t="s">
        <v>154</v>
      </c>
      <c r="O5906" s="1" t="s">
        <v>93</v>
      </c>
      <c r="P5906">
        <v>60</v>
      </c>
      <c r="Q5906">
        <v>160058</v>
      </c>
      <c r="R5906">
        <v>1795850.76</v>
      </c>
      <c r="S5906">
        <v>11.22</v>
      </c>
      <c r="T5906">
        <v>0.19</v>
      </c>
      <c r="U5906">
        <f t="shared" si="1769"/>
        <v>1795850.76</v>
      </c>
      <c r="V5906">
        <f t="shared" si="1770"/>
        <v>9603480</v>
      </c>
      <c r="W5906" s="1" t="s">
        <v>160</v>
      </c>
      <c r="X5906" s="1" t="s">
        <v>1236</v>
      </c>
      <c r="Y5906" s="1" t="s">
        <v>161</v>
      </c>
      <c r="Z5906" s="3">
        <v>8828</v>
      </c>
      <c r="AA5906" s="4">
        <f t="shared" si="1774"/>
        <v>26409</v>
      </c>
      <c r="AB5906" s="4">
        <f t="shared" si="1767"/>
        <v>19810.753578399999</v>
      </c>
      <c r="AC5906" s="4">
        <f t="shared" si="1768"/>
        <v>26409</v>
      </c>
      <c r="AD5906" s="4">
        <f t="shared" si="1775"/>
        <v>26409</v>
      </c>
      <c r="AE5906" s="4">
        <v>26409</v>
      </c>
      <c r="AF5906" s="4">
        <v>26409</v>
      </c>
      <c r="AG5906" s="4">
        <f>AE5906</f>
        <v>26409</v>
      </c>
      <c r="AI5906" t="e">
        <f t="shared" si="1771"/>
        <v>#N/A</v>
      </c>
      <c r="AJ5906">
        <v>60432.88</v>
      </c>
      <c r="AK5906" s="2">
        <v>60432.88</v>
      </c>
      <c r="AL5906" s="2">
        <f>AJ5906</f>
        <v>60432.88</v>
      </c>
      <c r="AM5906" s="4"/>
      <c r="AN5906" t="e">
        <f>VLOOKUP([1]!Tabelle13[[#This Row],[Vlookup this ID for freight costs]],$AL$2:$AL$6811,2,FALSE)</f>
        <v>#REF!</v>
      </c>
      <c r="AP5906">
        <v>2963.15</v>
      </c>
      <c r="AQ5906">
        <v>2963.15</v>
      </c>
      <c r="AR5906" s="4">
        <v>27</v>
      </c>
      <c r="AS5906" s="4">
        <v>9</v>
      </c>
      <c r="AT5906" s="4">
        <v>2011</v>
      </c>
      <c r="AU5906" s="4">
        <v>12</v>
      </c>
      <c r="AV5906" s="4">
        <v>9</v>
      </c>
      <c r="AW5906" s="4">
        <v>2011</v>
      </c>
      <c r="AX5906" t="str">
        <f t="shared" si="1772"/>
        <v>No Delay</v>
      </c>
      <c r="AY5906">
        <f t="shared" si="1773"/>
        <v>0</v>
      </c>
    </row>
    <row r="5907" spans="1:51" x14ac:dyDescent="0.2">
      <c r="A5907" s="3">
        <v>85198</v>
      </c>
      <c r="B5907" s="1" t="s">
        <v>215</v>
      </c>
      <c r="C5907" s="1" t="s">
        <v>89</v>
      </c>
      <c r="D5907" s="1" t="s">
        <v>130</v>
      </c>
      <c r="E5907" s="1" t="s">
        <v>53</v>
      </c>
      <c r="F5907" s="1" t="s">
        <v>53</v>
      </c>
      <c r="G5907" s="13" t="s">
        <v>1610</v>
      </c>
      <c r="H5907" s="12">
        <v>40813</v>
      </c>
      <c r="I5907" s="12" t="s">
        <v>2810</v>
      </c>
      <c r="J5907" s="12">
        <v>40798</v>
      </c>
      <c r="K5907" s="4">
        <v>3428</v>
      </c>
      <c r="L5907" s="1" t="s">
        <v>146</v>
      </c>
      <c r="M5907" s="1" t="s">
        <v>132</v>
      </c>
      <c r="N5907" s="1" t="s">
        <v>154</v>
      </c>
      <c r="O5907" s="1" t="s">
        <v>93</v>
      </c>
      <c r="P5907">
        <v>60</v>
      </c>
      <c r="Q5907">
        <v>23147</v>
      </c>
      <c r="R5907">
        <v>259709.34</v>
      </c>
      <c r="S5907">
        <v>11.22</v>
      </c>
      <c r="T5907">
        <v>0.19</v>
      </c>
      <c r="U5907">
        <f t="shared" si="1769"/>
        <v>259709.34000000003</v>
      </c>
      <c r="V5907">
        <f t="shared" si="1770"/>
        <v>1388820</v>
      </c>
      <c r="W5907" s="1" t="s">
        <v>155</v>
      </c>
      <c r="X5907" s="1" t="s">
        <v>1236</v>
      </c>
      <c r="Y5907" s="1" t="s">
        <v>156</v>
      </c>
      <c r="Z5907" s="3">
        <v>9211</v>
      </c>
      <c r="AA5907" s="4">
        <f t="shared" si="1774"/>
        <v>26409</v>
      </c>
      <c r="AB5907" s="4">
        <f t="shared" si="1767"/>
        <v>4785.0725326000002</v>
      </c>
      <c r="AC5907" s="4">
        <f t="shared" si="1768"/>
        <v>26409</v>
      </c>
      <c r="AD5907" s="4">
        <f t="shared" si="1775"/>
        <v>26409</v>
      </c>
      <c r="AE5907" s="3" t="s">
        <v>2811</v>
      </c>
      <c r="AF5907" s="3">
        <v>26409</v>
      </c>
      <c r="AG5907" s="4">
        <f>AI5907</f>
        <v>26409</v>
      </c>
      <c r="AH5907" s="4">
        <v>82395</v>
      </c>
      <c r="AI5907">
        <f t="shared" si="1771"/>
        <v>26409</v>
      </c>
      <c r="AJ5907" t="s">
        <v>2811</v>
      </c>
      <c r="AK5907" s="2">
        <v>60432.88</v>
      </c>
      <c r="AL5907" s="2">
        <f>AN5907</f>
        <v>60432.88</v>
      </c>
      <c r="AM5907" s="4">
        <v>82395</v>
      </c>
      <c r="AN5907">
        <f>INDEX($AJ$2:$AJ$6811,MATCH(AM5907,$A$2:$A$6811,0))</f>
        <v>60432.88</v>
      </c>
      <c r="AP5907">
        <v>428.52</v>
      </c>
      <c r="AQ5907">
        <v>428.52</v>
      </c>
      <c r="AR5907" s="4">
        <v>27</v>
      </c>
      <c r="AS5907" s="4">
        <v>9</v>
      </c>
      <c r="AT5907" s="4">
        <v>2011</v>
      </c>
      <c r="AU5907" s="4">
        <v>12</v>
      </c>
      <c r="AV5907" s="4">
        <v>9</v>
      </c>
      <c r="AW5907" s="4">
        <v>2011</v>
      </c>
      <c r="AX5907" t="str">
        <f t="shared" si="1772"/>
        <v>No Delay</v>
      </c>
      <c r="AY5907">
        <f t="shared" si="1773"/>
        <v>0</v>
      </c>
    </row>
    <row r="5908" spans="1:51" x14ac:dyDescent="0.2">
      <c r="A5908" s="3">
        <v>83520</v>
      </c>
      <c r="B5908" s="1" t="s">
        <v>215</v>
      </c>
      <c r="C5908" s="1" t="s">
        <v>89</v>
      </c>
      <c r="D5908" s="1" t="s">
        <v>130</v>
      </c>
      <c r="E5908" s="1" t="s">
        <v>53</v>
      </c>
      <c r="F5908" s="1" t="s">
        <v>53</v>
      </c>
      <c r="G5908" s="13" t="s">
        <v>1610</v>
      </c>
      <c r="H5908" s="12">
        <v>40813</v>
      </c>
      <c r="I5908" s="12" t="s">
        <v>2810</v>
      </c>
      <c r="J5908" s="12">
        <v>40798</v>
      </c>
      <c r="K5908" s="4">
        <v>3427</v>
      </c>
      <c r="L5908" s="1" t="s">
        <v>146</v>
      </c>
      <c r="M5908" s="1" t="s">
        <v>132</v>
      </c>
      <c r="N5908" s="1" t="s">
        <v>163</v>
      </c>
      <c r="O5908" s="1" t="s">
        <v>93</v>
      </c>
      <c r="P5908">
        <v>60</v>
      </c>
      <c r="Q5908">
        <v>4617</v>
      </c>
      <c r="R5908">
        <v>69439.679999999993</v>
      </c>
      <c r="S5908">
        <v>15.04</v>
      </c>
      <c r="T5908">
        <v>0.25</v>
      </c>
      <c r="U5908">
        <f t="shared" si="1769"/>
        <v>69439.679999999993</v>
      </c>
      <c r="V5908">
        <f t="shared" si="1770"/>
        <v>277020</v>
      </c>
      <c r="W5908" s="1" t="s">
        <v>155</v>
      </c>
      <c r="X5908" s="1" t="s">
        <v>1236</v>
      </c>
      <c r="Y5908" s="1" t="s">
        <v>156</v>
      </c>
      <c r="Z5908" s="3">
        <v>9211</v>
      </c>
      <c r="AA5908" s="4">
        <f t="shared" si="1774"/>
        <v>26409</v>
      </c>
      <c r="AB5908" s="4">
        <f t="shared" si="1767"/>
        <v>2751.4457985999998</v>
      </c>
      <c r="AC5908" s="4">
        <f t="shared" si="1768"/>
        <v>26409</v>
      </c>
      <c r="AD5908" s="4">
        <f t="shared" si="1775"/>
        <v>13803</v>
      </c>
      <c r="AE5908" s="3" t="s">
        <v>2811</v>
      </c>
      <c r="AF5908" s="3">
        <v>26409</v>
      </c>
      <c r="AG5908" s="4">
        <f>AI5908</f>
        <v>26409</v>
      </c>
      <c r="AH5908" s="4">
        <v>82395</v>
      </c>
      <c r="AI5908">
        <f t="shared" si="1771"/>
        <v>26409</v>
      </c>
      <c r="AJ5908" t="s">
        <v>2811</v>
      </c>
      <c r="AK5908" s="2">
        <v>60432.88</v>
      </c>
      <c r="AL5908" s="2">
        <f>AN5908</f>
        <v>60432.88</v>
      </c>
      <c r="AM5908" s="4">
        <v>82395</v>
      </c>
      <c r="AN5908">
        <f>INDEX($AJ$2:$AJ$6811,MATCH(AM5908,$A$2:$A$6811,0))</f>
        <v>60432.88</v>
      </c>
      <c r="AP5908">
        <v>114.58</v>
      </c>
      <c r="AQ5908">
        <v>114.58</v>
      </c>
      <c r="AR5908" s="4">
        <v>27</v>
      </c>
      <c r="AS5908" s="4">
        <v>9</v>
      </c>
      <c r="AT5908" s="4">
        <v>2011</v>
      </c>
      <c r="AU5908" s="4">
        <v>12</v>
      </c>
      <c r="AV5908" s="4">
        <v>9</v>
      </c>
      <c r="AW5908" s="4">
        <v>2011</v>
      </c>
      <c r="AX5908" t="str">
        <f t="shared" si="1772"/>
        <v>No Delay</v>
      </c>
      <c r="AY5908">
        <f t="shared" si="1773"/>
        <v>0</v>
      </c>
    </row>
    <row r="5909" spans="1:51" x14ac:dyDescent="0.2">
      <c r="A5909" s="3">
        <v>85778</v>
      </c>
      <c r="B5909" s="1" t="s">
        <v>215</v>
      </c>
      <c r="C5909" s="1" t="s">
        <v>89</v>
      </c>
      <c r="D5909" s="1" t="s">
        <v>130</v>
      </c>
      <c r="E5909" s="1" t="s">
        <v>53</v>
      </c>
      <c r="F5909" s="1" t="s">
        <v>53</v>
      </c>
      <c r="G5909" s="13" t="s">
        <v>1610</v>
      </c>
      <c r="H5909" s="12">
        <v>40813</v>
      </c>
      <c r="I5909" s="12" t="s">
        <v>2810</v>
      </c>
      <c r="J5909" s="12">
        <v>40798</v>
      </c>
      <c r="K5909" s="4">
        <v>3429</v>
      </c>
      <c r="L5909" s="1" t="s">
        <v>146</v>
      </c>
      <c r="M5909" s="1" t="s">
        <v>132</v>
      </c>
      <c r="N5909" s="1" t="s">
        <v>159</v>
      </c>
      <c r="O5909" s="1" t="s">
        <v>93</v>
      </c>
      <c r="P5909">
        <v>30</v>
      </c>
      <c r="Q5909">
        <v>4269</v>
      </c>
      <c r="R5909">
        <v>44995.26</v>
      </c>
      <c r="S5909">
        <v>10.54</v>
      </c>
      <c r="T5909">
        <v>0.35</v>
      </c>
      <c r="U5909">
        <f t="shared" si="1769"/>
        <v>44995.259999999995</v>
      </c>
      <c r="V5909">
        <f t="shared" si="1770"/>
        <v>128070</v>
      </c>
      <c r="W5909" s="1" t="s">
        <v>160</v>
      </c>
      <c r="X5909" s="1" t="s">
        <v>1236</v>
      </c>
      <c r="Y5909" s="1" t="s">
        <v>161</v>
      </c>
      <c r="Z5909" s="3">
        <v>8828</v>
      </c>
      <c r="AA5909" s="4">
        <f t="shared" si="1774"/>
        <v>26409</v>
      </c>
      <c r="AB5909" s="4">
        <f t="shared" si="1767"/>
        <v>2713.2535641999998</v>
      </c>
      <c r="AC5909" s="4">
        <f t="shared" si="1768"/>
        <v>26409</v>
      </c>
      <c r="AD5909" s="4">
        <f t="shared" si="1775"/>
        <v>26409</v>
      </c>
      <c r="AE5909" s="3" t="s">
        <v>2811</v>
      </c>
      <c r="AF5909" s="3">
        <v>26409</v>
      </c>
      <c r="AG5909" s="4">
        <f>AI5909</f>
        <v>26409</v>
      </c>
      <c r="AH5909" s="4">
        <v>82395</v>
      </c>
      <c r="AI5909">
        <f t="shared" si="1771"/>
        <v>26409</v>
      </c>
      <c r="AJ5909" t="s">
        <v>2811</v>
      </c>
      <c r="AK5909" s="2">
        <v>60432.88</v>
      </c>
      <c r="AL5909" s="2">
        <f>AN5909</f>
        <v>60432.88</v>
      </c>
      <c r="AM5909" s="4">
        <v>82395</v>
      </c>
      <c r="AN5909">
        <f>INDEX($AJ$2:$AJ$6811,MATCH(AM5909,$A$2:$A$6811,0))</f>
        <v>60432.88</v>
      </c>
      <c r="AP5909">
        <v>74.239999999999995</v>
      </c>
      <c r="AQ5909">
        <v>74.239999999999995</v>
      </c>
      <c r="AR5909" s="4">
        <v>27</v>
      </c>
      <c r="AS5909" s="4">
        <v>9</v>
      </c>
      <c r="AT5909" s="4">
        <v>2011</v>
      </c>
      <c r="AU5909" s="4">
        <v>12</v>
      </c>
      <c r="AV5909" s="4">
        <v>9</v>
      </c>
      <c r="AW5909" s="4">
        <v>2011</v>
      </c>
      <c r="AX5909" t="str">
        <f t="shared" si="1772"/>
        <v>No Delay</v>
      </c>
      <c r="AY5909">
        <f t="shared" si="1773"/>
        <v>0</v>
      </c>
    </row>
    <row r="5910" spans="1:51" x14ac:dyDescent="0.2">
      <c r="A5910" s="3">
        <v>86398</v>
      </c>
      <c r="B5910" s="1" t="s">
        <v>215</v>
      </c>
      <c r="C5910" s="1" t="s">
        <v>89</v>
      </c>
      <c r="D5910" s="1" t="s">
        <v>130</v>
      </c>
      <c r="E5910" s="1" t="s">
        <v>53</v>
      </c>
      <c r="F5910" s="1" t="s">
        <v>53</v>
      </c>
      <c r="G5910" s="13" t="s">
        <v>1610</v>
      </c>
      <c r="H5910" s="12">
        <v>40813</v>
      </c>
      <c r="I5910" s="12" t="s">
        <v>2810</v>
      </c>
      <c r="J5910" s="12">
        <v>40798</v>
      </c>
      <c r="K5910" s="4">
        <v>3430</v>
      </c>
      <c r="L5910" s="1" t="s">
        <v>146</v>
      </c>
      <c r="M5910" s="1" t="s">
        <v>132</v>
      </c>
      <c r="N5910" s="1" t="s">
        <v>159</v>
      </c>
      <c r="O5910" s="1" t="s">
        <v>93</v>
      </c>
      <c r="P5910">
        <v>30</v>
      </c>
      <c r="Q5910">
        <v>17251</v>
      </c>
      <c r="R5910">
        <v>181825.54</v>
      </c>
      <c r="S5910">
        <v>10.54</v>
      </c>
      <c r="T5910">
        <v>0.35</v>
      </c>
      <c r="U5910">
        <f t="shared" si="1769"/>
        <v>181825.53999999998</v>
      </c>
      <c r="V5910">
        <f t="shared" si="1770"/>
        <v>517530</v>
      </c>
      <c r="W5910" s="1" t="s">
        <v>155</v>
      </c>
      <c r="X5910" s="1" t="s">
        <v>1236</v>
      </c>
      <c r="Y5910" s="1" t="s">
        <v>156</v>
      </c>
      <c r="Z5910" s="3">
        <v>9211</v>
      </c>
      <c r="AA5910" s="4">
        <f t="shared" si="1774"/>
        <v>26409</v>
      </c>
      <c r="AB5910" s="4">
        <f t="shared" si="1767"/>
        <v>4137.9995037999997</v>
      </c>
      <c r="AC5910" s="4">
        <f t="shared" si="1768"/>
        <v>26409</v>
      </c>
      <c r="AD5910" s="4">
        <f t="shared" si="1775"/>
        <v>26409</v>
      </c>
      <c r="AE5910" s="3" t="s">
        <v>2811</v>
      </c>
      <c r="AF5910" s="3">
        <v>26409</v>
      </c>
      <c r="AG5910" s="4">
        <f>AI5910</f>
        <v>26409</v>
      </c>
      <c r="AH5910" s="4">
        <v>82395</v>
      </c>
      <c r="AI5910">
        <f t="shared" si="1771"/>
        <v>26409</v>
      </c>
      <c r="AJ5910" t="s">
        <v>2811</v>
      </c>
      <c r="AK5910" s="2">
        <v>60432.88</v>
      </c>
      <c r="AL5910" s="2">
        <f>AN5910</f>
        <v>60432.88</v>
      </c>
      <c r="AM5910" s="4">
        <v>82395</v>
      </c>
      <c r="AN5910">
        <f>INDEX($AJ$2:$AJ$6811,MATCH(AM5910,$A$2:$A$6811,0))</f>
        <v>60432.88</v>
      </c>
      <c r="AP5910">
        <v>300.01</v>
      </c>
      <c r="AQ5910">
        <v>300.01</v>
      </c>
      <c r="AR5910" s="4">
        <v>27</v>
      </c>
      <c r="AS5910" s="4">
        <v>9</v>
      </c>
      <c r="AT5910" s="4">
        <v>2011</v>
      </c>
      <c r="AU5910" s="4">
        <v>12</v>
      </c>
      <c r="AV5910" s="4">
        <v>9</v>
      </c>
      <c r="AW5910" s="4">
        <v>2011</v>
      </c>
      <c r="AX5910" t="str">
        <f t="shared" si="1772"/>
        <v>No Delay</v>
      </c>
      <c r="AY5910">
        <f t="shared" si="1773"/>
        <v>0</v>
      </c>
    </row>
    <row r="5911" spans="1:51" x14ac:dyDescent="0.2">
      <c r="A5911" s="3">
        <v>85044</v>
      </c>
      <c r="B5911" s="1" t="s">
        <v>172</v>
      </c>
      <c r="C5911" s="1" t="s">
        <v>114</v>
      </c>
      <c r="D5911" s="1" t="s">
        <v>130</v>
      </c>
      <c r="E5911" s="1" t="s">
        <v>101</v>
      </c>
      <c r="F5911" s="1" t="s">
        <v>101</v>
      </c>
      <c r="G5911" s="13" t="s">
        <v>2655</v>
      </c>
      <c r="H5911" s="12">
        <v>42231</v>
      </c>
      <c r="I5911" s="12" t="s">
        <v>2167</v>
      </c>
      <c r="J5911" s="12">
        <v>42250</v>
      </c>
      <c r="K5911" s="4">
        <v>6801</v>
      </c>
      <c r="L5911" s="1" t="s">
        <v>146</v>
      </c>
      <c r="M5911" s="1" t="s">
        <v>132</v>
      </c>
      <c r="N5911" s="1" t="s">
        <v>265</v>
      </c>
      <c r="O5911" s="1" t="s">
        <v>93</v>
      </c>
      <c r="P5911">
        <v>60</v>
      </c>
      <c r="Q5911">
        <v>221000</v>
      </c>
      <c r="R5911">
        <v>481780</v>
      </c>
      <c r="S5911">
        <v>2.1800000000000002</v>
      </c>
      <c r="T5911">
        <v>0.04</v>
      </c>
      <c r="U5911">
        <f t="shared" si="1769"/>
        <v>481780.00000000006</v>
      </c>
      <c r="V5911">
        <f t="shared" si="1770"/>
        <v>13260000</v>
      </c>
      <c r="W5911" s="1" t="s">
        <v>179</v>
      </c>
      <c r="X5911" s="1" t="s">
        <v>1236</v>
      </c>
      <c r="Y5911" s="1" t="s">
        <v>156</v>
      </c>
      <c r="Z5911" s="3">
        <v>14240</v>
      </c>
      <c r="AA5911" s="4">
        <f>AB5911</f>
        <v>26498.580962</v>
      </c>
      <c r="AB5911" s="2">
        <f>2245.156962+0.109744*Q5911</f>
        <v>26498.580962</v>
      </c>
      <c r="AC5911" s="4">
        <f>AD5911</f>
        <v>26498.580962</v>
      </c>
      <c r="AD5911" s="4">
        <f t="shared" si="1775"/>
        <v>26498.580962</v>
      </c>
      <c r="AE5911" s="4" t="s">
        <v>62</v>
      </c>
      <c r="AG5911" s="4" t="str">
        <f>AE5911</f>
        <v>Weight Captured Separately</v>
      </c>
      <c r="AI5911" t="e">
        <f t="shared" si="1771"/>
        <v>#N/A</v>
      </c>
      <c r="AJ5911" t="s">
        <v>81</v>
      </c>
      <c r="AK5911" s="2"/>
      <c r="AL5911" s="2" t="str">
        <f>AJ5911</f>
        <v>Freight Included in Commodity Cost</v>
      </c>
      <c r="AM5911" s="4"/>
      <c r="AN5911" t="e">
        <f>VLOOKUP([1]!Tabelle13[[#This Row],[Vlookup this ID for freight costs]],$AL$2:$AL$6811,2,FALSE)</f>
        <v>#REF!</v>
      </c>
      <c r="AO5911">
        <f>IF(AK:AK="",AC:AC*6.242+1.383 -2.844 + 3.145 -2.265  -2.026,AK:AK)</f>
        <v>165401.53536480395</v>
      </c>
      <c r="AP5911">
        <v>495.27</v>
      </c>
      <c r="AQ5911">
        <v>495.27</v>
      </c>
      <c r="AR5911" s="4">
        <v>15</v>
      </c>
      <c r="AS5911" s="4">
        <v>8</v>
      </c>
      <c r="AT5911" s="4">
        <v>2015</v>
      </c>
      <c r="AU5911" s="4">
        <v>3</v>
      </c>
      <c r="AV5911" s="4">
        <v>9</v>
      </c>
      <c r="AW5911" s="4">
        <v>2015</v>
      </c>
      <c r="AX5911" t="str">
        <f t="shared" si="1772"/>
        <v>Delay</v>
      </c>
      <c r="AY5911">
        <f t="shared" si="1773"/>
        <v>19</v>
      </c>
    </row>
    <row r="5912" spans="1:51" x14ac:dyDescent="0.2">
      <c r="A5912" s="3">
        <v>86800</v>
      </c>
      <c r="B5912" s="1" t="s">
        <v>50</v>
      </c>
      <c r="C5912" s="1" t="s">
        <v>51</v>
      </c>
      <c r="D5912" s="1" t="s">
        <v>130</v>
      </c>
      <c r="E5912" s="1" t="s">
        <v>101</v>
      </c>
      <c r="F5912" s="1" t="s">
        <v>101</v>
      </c>
      <c r="G5912" s="13" t="s">
        <v>2812</v>
      </c>
      <c r="H5912" s="12">
        <v>42155</v>
      </c>
      <c r="I5912" s="12" t="s">
        <v>680</v>
      </c>
      <c r="J5912" s="12">
        <v>42170</v>
      </c>
      <c r="K5912" s="4">
        <v>6613</v>
      </c>
      <c r="L5912" s="1" t="s">
        <v>146</v>
      </c>
      <c r="M5912" s="1" t="s">
        <v>132</v>
      </c>
      <c r="N5912" s="1" t="s">
        <v>1524</v>
      </c>
      <c r="O5912" s="1" t="s">
        <v>93</v>
      </c>
      <c r="P5912">
        <v>30</v>
      </c>
      <c r="Q5912">
        <v>200000</v>
      </c>
      <c r="R5912">
        <v>1920000</v>
      </c>
      <c r="S5912">
        <v>9.6</v>
      </c>
      <c r="T5912">
        <v>0.32</v>
      </c>
      <c r="U5912">
        <f t="shared" si="1769"/>
        <v>1920000</v>
      </c>
      <c r="V5912">
        <f t="shared" si="1770"/>
        <v>6000000</v>
      </c>
      <c r="W5912" s="1" t="s">
        <v>179</v>
      </c>
      <c r="X5912" s="1" t="s">
        <v>1236</v>
      </c>
      <c r="Y5912" s="1" t="s">
        <v>156</v>
      </c>
      <c r="Z5912" s="3">
        <v>14703</v>
      </c>
      <c r="AA5912" s="4">
        <f t="shared" si="1774"/>
        <v>26603</v>
      </c>
      <c r="AB5912" s="4">
        <f t="shared" ref="AB5912:AB5956" si="1776" xml:space="preserve"> 2244.740206  + 0.1097478*Q5912</f>
        <v>24194.300206</v>
      </c>
      <c r="AC5912" s="4">
        <f t="shared" ref="AC5912:AC5956" si="1777">AF5912</f>
        <v>26603</v>
      </c>
      <c r="AD5912" s="4">
        <f t="shared" si="1775"/>
        <v>22977.692307692309</v>
      </c>
      <c r="AE5912" s="4">
        <v>26603</v>
      </c>
      <c r="AF5912" s="4">
        <v>26603</v>
      </c>
      <c r="AG5912" s="4">
        <f>AE5912</f>
        <v>26603</v>
      </c>
      <c r="AI5912" t="e">
        <f t="shared" si="1771"/>
        <v>#N/A</v>
      </c>
      <c r="AJ5912">
        <v>19194.37</v>
      </c>
      <c r="AK5912" s="2">
        <v>19194.37</v>
      </c>
      <c r="AL5912" s="2">
        <f>AJ5912</f>
        <v>19194.37</v>
      </c>
      <c r="AM5912" s="4"/>
      <c r="AN5912" t="e">
        <f>VLOOKUP([1]!Tabelle13[[#This Row],[Vlookup this ID for freight costs]],$AL$2:$AL$6811,2,FALSE)</f>
        <v>#REF!</v>
      </c>
      <c r="AP5912">
        <v>2259.84</v>
      </c>
      <c r="AQ5912">
        <v>2259.84</v>
      </c>
      <c r="AR5912" s="4">
        <v>31</v>
      </c>
      <c r="AS5912" s="4">
        <v>5</v>
      </c>
      <c r="AT5912" s="4">
        <v>2015</v>
      </c>
      <c r="AU5912" s="4">
        <v>15</v>
      </c>
      <c r="AV5912" s="4">
        <v>6</v>
      </c>
      <c r="AW5912" s="4">
        <v>2015</v>
      </c>
      <c r="AX5912" t="str">
        <f t="shared" si="1772"/>
        <v>Delay</v>
      </c>
      <c r="AY5912">
        <f t="shared" si="1773"/>
        <v>15</v>
      </c>
    </row>
    <row r="5913" spans="1:51" x14ac:dyDescent="0.2">
      <c r="A5913" s="3">
        <v>83019</v>
      </c>
      <c r="B5913" s="1" t="s">
        <v>50</v>
      </c>
      <c r="C5913" s="1" t="s">
        <v>51</v>
      </c>
      <c r="D5913" s="1" t="s">
        <v>130</v>
      </c>
      <c r="E5913" s="1" t="s">
        <v>101</v>
      </c>
      <c r="F5913" s="1" t="s">
        <v>101</v>
      </c>
      <c r="G5913" s="13" t="s">
        <v>1202</v>
      </c>
      <c r="H5913" s="12">
        <v>41036</v>
      </c>
      <c r="I5913" s="12" t="s">
        <v>2705</v>
      </c>
      <c r="J5913" s="12">
        <v>41053</v>
      </c>
      <c r="K5913" s="4">
        <v>3925</v>
      </c>
      <c r="L5913" s="1" t="s">
        <v>146</v>
      </c>
      <c r="M5913" s="1" t="s">
        <v>132</v>
      </c>
      <c r="N5913" s="1" t="s">
        <v>154</v>
      </c>
      <c r="O5913" s="1" t="s">
        <v>93</v>
      </c>
      <c r="P5913">
        <v>60</v>
      </c>
      <c r="Q5913">
        <v>185875</v>
      </c>
      <c r="R5913">
        <v>2085517.5</v>
      </c>
      <c r="S5913">
        <v>11.22</v>
      </c>
      <c r="T5913">
        <v>0.19</v>
      </c>
      <c r="U5913">
        <f t="shared" si="1769"/>
        <v>2085517.5000000002</v>
      </c>
      <c r="V5913">
        <f t="shared" si="1770"/>
        <v>11152500</v>
      </c>
      <c r="W5913" s="1" t="s">
        <v>155</v>
      </c>
      <c r="X5913" s="1" t="s">
        <v>1236</v>
      </c>
      <c r="Y5913" s="1" t="s">
        <v>156</v>
      </c>
      <c r="Z5913" s="3">
        <v>14703</v>
      </c>
      <c r="AA5913" s="4">
        <f t="shared" si="1774"/>
        <v>26760</v>
      </c>
      <c r="AB5913" s="4">
        <f t="shared" si="1776"/>
        <v>22644.112530999999</v>
      </c>
      <c r="AC5913" s="4">
        <f t="shared" si="1777"/>
        <v>26760</v>
      </c>
      <c r="AD5913" s="4">
        <f t="shared" si="1775"/>
        <v>26760</v>
      </c>
      <c r="AE5913" s="4">
        <v>26760</v>
      </c>
      <c r="AF5913" s="4">
        <v>26760</v>
      </c>
      <c r="AG5913" s="4">
        <f>AE5913</f>
        <v>26760</v>
      </c>
      <c r="AI5913" t="e">
        <f t="shared" si="1771"/>
        <v>#N/A</v>
      </c>
      <c r="AJ5913">
        <v>12405.54</v>
      </c>
      <c r="AK5913" s="2">
        <v>12405.54</v>
      </c>
      <c r="AL5913" s="2">
        <f>AJ5913</f>
        <v>12405.54</v>
      </c>
      <c r="AM5913" s="4"/>
      <c r="AN5913" t="e">
        <f>VLOOKUP([1]!Tabelle13[[#This Row],[Vlookup this ID for freight costs]],$AL$2:$AL$6811,2,FALSE)</f>
        <v>#REF!</v>
      </c>
      <c r="AP5913">
        <v>3441.1</v>
      </c>
      <c r="AQ5913">
        <v>3441.1</v>
      </c>
      <c r="AR5913" s="4">
        <v>7</v>
      </c>
      <c r="AS5913" s="4">
        <v>5</v>
      </c>
      <c r="AT5913" s="4">
        <v>2012</v>
      </c>
      <c r="AU5913" s="4">
        <v>24</v>
      </c>
      <c r="AV5913" s="4">
        <v>5</v>
      </c>
      <c r="AW5913" s="4">
        <v>2012</v>
      </c>
      <c r="AX5913" t="str">
        <f t="shared" si="1772"/>
        <v>Delay</v>
      </c>
      <c r="AY5913">
        <f t="shared" si="1773"/>
        <v>17</v>
      </c>
    </row>
    <row r="5914" spans="1:51" x14ac:dyDescent="0.2">
      <c r="A5914" s="3">
        <v>86458</v>
      </c>
      <c r="B5914" s="1" t="s">
        <v>50</v>
      </c>
      <c r="C5914" s="1" t="s">
        <v>51</v>
      </c>
      <c r="D5914" s="1" t="s">
        <v>130</v>
      </c>
      <c r="E5914" s="1" t="s">
        <v>101</v>
      </c>
      <c r="F5914" s="1" t="s">
        <v>101</v>
      </c>
      <c r="G5914" s="13" t="s">
        <v>1202</v>
      </c>
      <c r="H5914" s="12">
        <v>41036</v>
      </c>
      <c r="I5914" s="12" t="s">
        <v>2705</v>
      </c>
      <c r="J5914" s="12">
        <v>41053</v>
      </c>
      <c r="K5914" s="4">
        <v>3928</v>
      </c>
      <c r="L5914" s="1" t="s">
        <v>146</v>
      </c>
      <c r="M5914" s="1" t="s">
        <v>132</v>
      </c>
      <c r="N5914" s="1" t="s">
        <v>196</v>
      </c>
      <c r="O5914" s="1" t="s">
        <v>93</v>
      </c>
      <c r="P5914">
        <v>60</v>
      </c>
      <c r="Q5914">
        <v>25394</v>
      </c>
      <c r="R5914">
        <v>136619.72</v>
      </c>
      <c r="S5914">
        <v>5.38</v>
      </c>
      <c r="T5914">
        <v>0.09</v>
      </c>
      <c r="U5914">
        <f t="shared" si="1769"/>
        <v>136619.72</v>
      </c>
      <c r="V5914">
        <f t="shared" si="1770"/>
        <v>1523640</v>
      </c>
      <c r="W5914" s="1" t="s">
        <v>197</v>
      </c>
      <c r="X5914" s="1" t="s">
        <v>1236</v>
      </c>
      <c r="Y5914" s="1" t="s">
        <v>3082</v>
      </c>
      <c r="Z5914" s="3">
        <v>13556</v>
      </c>
      <c r="AA5914" s="4">
        <f t="shared" si="1774"/>
        <v>26760</v>
      </c>
      <c r="AB5914" s="4">
        <f t="shared" si="1776"/>
        <v>5031.6758392000002</v>
      </c>
      <c r="AC5914" s="4">
        <f t="shared" si="1777"/>
        <v>26760</v>
      </c>
      <c r="AD5914" s="4">
        <f t="shared" si="1775"/>
        <v>26760</v>
      </c>
      <c r="AE5914" s="3" t="s">
        <v>2813</v>
      </c>
      <c r="AF5914" s="3">
        <v>26760</v>
      </c>
      <c r="AG5914" s="4">
        <f>AI5914</f>
        <v>26760</v>
      </c>
      <c r="AH5914" s="4">
        <v>83019</v>
      </c>
      <c r="AI5914">
        <f t="shared" si="1771"/>
        <v>26760</v>
      </c>
      <c r="AJ5914" t="s">
        <v>2813</v>
      </c>
      <c r="AK5914" s="2">
        <v>12405.54</v>
      </c>
      <c r="AL5914" s="2">
        <f>AN5914</f>
        <v>12405.54</v>
      </c>
      <c r="AM5914" s="4">
        <v>83019</v>
      </c>
      <c r="AN5914">
        <f>INDEX($AJ$2:$AJ$6811,MATCH(AM5914,$A$2:$A$6811,0))</f>
        <v>12405.54</v>
      </c>
      <c r="AP5914">
        <v>225.42</v>
      </c>
      <c r="AQ5914">
        <v>225.42</v>
      </c>
      <c r="AR5914" s="4">
        <v>7</v>
      </c>
      <c r="AS5914" s="4">
        <v>5</v>
      </c>
      <c r="AT5914" s="4">
        <v>2012</v>
      </c>
      <c r="AU5914" s="4">
        <v>24</v>
      </c>
      <c r="AV5914" s="4">
        <v>5</v>
      </c>
      <c r="AW5914" s="4">
        <v>2012</v>
      </c>
      <c r="AX5914" t="str">
        <f t="shared" si="1772"/>
        <v>Delay</v>
      </c>
      <c r="AY5914">
        <f t="shared" si="1773"/>
        <v>17</v>
      </c>
    </row>
    <row r="5915" spans="1:51" x14ac:dyDescent="0.2">
      <c r="A5915" s="3">
        <v>83576</v>
      </c>
      <c r="B5915" s="1" t="s">
        <v>50</v>
      </c>
      <c r="C5915" s="1" t="s">
        <v>51</v>
      </c>
      <c r="D5915" s="1" t="s">
        <v>130</v>
      </c>
      <c r="E5915" s="1" t="s">
        <v>101</v>
      </c>
      <c r="F5915" s="1" t="s">
        <v>101</v>
      </c>
      <c r="G5915" s="13" t="s">
        <v>1202</v>
      </c>
      <c r="H5915" s="12">
        <v>41036</v>
      </c>
      <c r="I5915" s="12" t="s">
        <v>2705</v>
      </c>
      <c r="J5915" s="12">
        <v>41053</v>
      </c>
      <c r="K5915" s="4">
        <v>3926</v>
      </c>
      <c r="L5915" s="1" t="s">
        <v>146</v>
      </c>
      <c r="M5915" s="1" t="s">
        <v>132</v>
      </c>
      <c r="N5915" s="1" t="s">
        <v>154</v>
      </c>
      <c r="O5915" s="1" t="s">
        <v>93</v>
      </c>
      <c r="P5915">
        <v>60</v>
      </c>
      <c r="Q5915">
        <v>20000</v>
      </c>
      <c r="R5915">
        <v>224400</v>
      </c>
      <c r="S5915">
        <v>11.22</v>
      </c>
      <c r="T5915">
        <v>0.19</v>
      </c>
      <c r="U5915">
        <f t="shared" si="1769"/>
        <v>224400</v>
      </c>
      <c r="V5915">
        <f t="shared" si="1770"/>
        <v>1200000</v>
      </c>
      <c r="W5915" s="1" t="s">
        <v>160</v>
      </c>
      <c r="X5915" s="1" t="s">
        <v>1236</v>
      </c>
      <c r="Y5915" s="1" t="s">
        <v>161</v>
      </c>
      <c r="Z5915" s="3">
        <v>14186</v>
      </c>
      <c r="AA5915" s="4">
        <f t="shared" si="1774"/>
        <v>26760</v>
      </c>
      <c r="AB5915" s="4">
        <f t="shared" si="1776"/>
        <v>4439.6962060000005</v>
      </c>
      <c r="AC5915" s="4">
        <f t="shared" si="1777"/>
        <v>26760</v>
      </c>
      <c r="AD5915" s="4">
        <f t="shared" si="1775"/>
        <v>3737.3055555555557</v>
      </c>
      <c r="AE5915" s="3" t="s">
        <v>2813</v>
      </c>
      <c r="AF5915" s="3">
        <v>26760</v>
      </c>
      <c r="AG5915" s="4">
        <f>AI5915</f>
        <v>26760</v>
      </c>
      <c r="AH5915" s="4">
        <v>83019</v>
      </c>
      <c r="AI5915">
        <f t="shared" si="1771"/>
        <v>26760</v>
      </c>
      <c r="AJ5915" t="s">
        <v>2813</v>
      </c>
      <c r="AK5915" s="2">
        <v>12405.54</v>
      </c>
      <c r="AL5915" s="2">
        <f>AN5915</f>
        <v>12405.54</v>
      </c>
      <c r="AM5915" s="4">
        <v>83019</v>
      </c>
      <c r="AN5915">
        <f>INDEX($AJ$2:$AJ$6811,MATCH(AM5915,$A$2:$A$6811,0))</f>
        <v>12405.54</v>
      </c>
      <c r="AP5915">
        <v>370.26</v>
      </c>
      <c r="AQ5915">
        <v>370.26</v>
      </c>
      <c r="AR5915" s="4">
        <v>7</v>
      </c>
      <c r="AS5915" s="4">
        <v>5</v>
      </c>
      <c r="AT5915" s="4">
        <v>2012</v>
      </c>
      <c r="AU5915" s="4">
        <v>24</v>
      </c>
      <c r="AV5915" s="4">
        <v>5</v>
      </c>
      <c r="AW5915" s="4">
        <v>2012</v>
      </c>
      <c r="AX5915" t="str">
        <f t="shared" si="1772"/>
        <v>Delay</v>
      </c>
      <c r="AY5915">
        <f t="shared" si="1773"/>
        <v>17</v>
      </c>
    </row>
    <row r="5916" spans="1:51" x14ac:dyDescent="0.2">
      <c r="A5916" s="3">
        <v>84153</v>
      </c>
      <c r="B5916" s="1" t="s">
        <v>50</v>
      </c>
      <c r="C5916" s="1" t="s">
        <v>51</v>
      </c>
      <c r="D5916" s="1" t="s">
        <v>130</v>
      </c>
      <c r="E5916" s="1" t="s">
        <v>101</v>
      </c>
      <c r="F5916" s="1" t="s">
        <v>101</v>
      </c>
      <c r="G5916" s="13" t="s">
        <v>1202</v>
      </c>
      <c r="H5916" s="12">
        <v>41036</v>
      </c>
      <c r="I5916" s="12" t="s">
        <v>2705</v>
      </c>
      <c r="J5916" s="12">
        <v>41053</v>
      </c>
      <c r="K5916" s="4">
        <v>3927</v>
      </c>
      <c r="L5916" s="1" t="s">
        <v>146</v>
      </c>
      <c r="M5916" s="1" t="s">
        <v>132</v>
      </c>
      <c r="N5916" s="1" t="s">
        <v>154</v>
      </c>
      <c r="O5916" s="1" t="s">
        <v>93</v>
      </c>
      <c r="P5916">
        <v>60</v>
      </c>
      <c r="Q5916">
        <v>14125</v>
      </c>
      <c r="R5916">
        <v>158482.5</v>
      </c>
      <c r="S5916">
        <v>11.22</v>
      </c>
      <c r="T5916">
        <v>0.19</v>
      </c>
      <c r="U5916">
        <f t="shared" si="1769"/>
        <v>158482.5</v>
      </c>
      <c r="V5916">
        <f t="shared" si="1770"/>
        <v>847500</v>
      </c>
      <c r="W5916" s="1" t="s">
        <v>160</v>
      </c>
      <c r="X5916" s="1" t="s">
        <v>1236</v>
      </c>
      <c r="Y5916" s="1" t="s">
        <v>161</v>
      </c>
      <c r="Z5916" s="3">
        <v>14186</v>
      </c>
      <c r="AA5916" s="4">
        <f t="shared" si="1774"/>
        <v>26760</v>
      </c>
      <c r="AB5916" s="4">
        <f t="shared" si="1776"/>
        <v>3794.9278810000001</v>
      </c>
      <c r="AC5916" s="4">
        <f t="shared" si="1777"/>
        <v>26760</v>
      </c>
      <c r="AD5916" s="4">
        <f t="shared" si="1775"/>
        <v>14437.5</v>
      </c>
      <c r="AE5916" s="3" t="s">
        <v>2813</v>
      </c>
      <c r="AF5916" s="3">
        <v>26760</v>
      </c>
      <c r="AG5916" s="4">
        <f>AI5916</f>
        <v>26760</v>
      </c>
      <c r="AH5916" s="4">
        <v>83019</v>
      </c>
      <c r="AI5916">
        <f t="shared" si="1771"/>
        <v>26760</v>
      </c>
      <c r="AJ5916" t="s">
        <v>2813</v>
      </c>
      <c r="AK5916" s="2">
        <v>12405.54</v>
      </c>
      <c r="AL5916" s="2">
        <f>AN5916</f>
        <v>12405.54</v>
      </c>
      <c r="AM5916" s="4">
        <v>83019</v>
      </c>
      <c r="AN5916">
        <f>INDEX($AJ$2:$AJ$6811,MATCH(AM5916,$A$2:$A$6811,0))</f>
        <v>12405.54</v>
      </c>
      <c r="AP5916">
        <v>261.5</v>
      </c>
      <c r="AQ5916">
        <v>261.5</v>
      </c>
      <c r="AR5916" s="4">
        <v>7</v>
      </c>
      <c r="AS5916" s="4">
        <v>5</v>
      </c>
      <c r="AT5916" s="4">
        <v>2012</v>
      </c>
      <c r="AU5916" s="4">
        <v>24</v>
      </c>
      <c r="AV5916" s="4">
        <v>5</v>
      </c>
      <c r="AW5916" s="4">
        <v>2012</v>
      </c>
      <c r="AX5916" t="str">
        <f t="shared" si="1772"/>
        <v>Delay</v>
      </c>
      <c r="AY5916">
        <f t="shared" si="1773"/>
        <v>17</v>
      </c>
    </row>
    <row r="5917" spans="1:51" x14ac:dyDescent="0.2">
      <c r="A5917" s="3">
        <v>86203</v>
      </c>
      <c r="B5917" s="1" t="s">
        <v>151</v>
      </c>
      <c r="C5917" s="1" t="s">
        <v>65</v>
      </c>
      <c r="D5917" s="1" t="s">
        <v>130</v>
      </c>
      <c r="E5917" s="1" t="s">
        <v>152</v>
      </c>
      <c r="F5917" s="1" t="s">
        <v>152</v>
      </c>
      <c r="G5917" s="13" t="s">
        <v>654</v>
      </c>
      <c r="H5917" s="12">
        <v>42185</v>
      </c>
      <c r="I5917" s="12" t="s">
        <v>1786</v>
      </c>
      <c r="J5917" s="12">
        <v>42146</v>
      </c>
      <c r="K5917" s="4">
        <v>6578</v>
      </c>
      <c r="L5917" s="1" t="s">
        <v>146</v>
      </c>
      <c r="M5917" s="1" t="s">
        <v>132</v>
      </c>
      <c r="N5917" s="1" t="s">
        <v>1524</v>
      </c>
      <c r="O5917" s="1" t="s">
        <v>93</v>
      </c>
      <c r="P5917">
        <v>30</v>
      </c>
      <c r="Q5917">
        <v>134991</v>
      </c>
      <c r="R5917">
        <v>1295913.6000000001</v>
      </c>
      <c r="S5917">
        <v>9.6</v>
      </c>
      <c r="T5917">
        <v>0.32</v>
      </c>
      <c r="U5917">
        <f t="shared" si="1769"/>
        <v>1295913.5999999999</v>
      </c>
      <c r="V5917">
        <f t="shared" si="1770"/>
        <v>4049730</v>
      </c>
      <c r="W5917" s="1" t="s">
        <v>861</v>
      </c>
      <c r="X5917" s="1" t="s">
        <v>1236</v>
      </c>
      <c r="Y5917" s="1" t="s">
        <v>156</v>
      </c>
      <c r="Z5917" s="3">
        <v>7726</v>
      </c>
      <c r="AA5917" s="4">
        <f t="shared" si="1774"/>
        <v>26861</v>
      </c>
      <c r="AB5917" s="4">
        <f t="shared" si="1776"/>
        <v>17059.705475800001</v>
      </c>
      <c r="AC5917" s="4">
        <f t="shared" si="1777"/>
        <v>26861</v>
      </c>
      <c r="AD5917" s="4">
        <f t="shared" si="1775"/>
        <v>26861</v>
      </c>
      <c r="AE5917" s="4">
        <v>26861</v>
      </c>
      <c r="AF5917" s="4">
        <v>26861</v>
      </c>
      <c r="AG5917" s="4">
        <f>AE5917</f>
        <v>26861</v>
      </c>
      <c r="AI5917" t="e">
        <f t="shared" si="1771"/>
        <v>#N/A</v>
      </c>
      <c r="AJ5917">
        <v>53937</v>
      </c>
      <c r="AK5917" s="2">
        <v>53937</v>
      </c>
      <c r="AL5917" s="2">
        <f>AJ5917</f>
        <v>53937</v>
      </c>
      <c r="AM5917" s="4"/>
      <c r="AN5917" t="e">
        <f>VLOOKUP([1]!Tabelle13[[#This Row],[Vlookup this ID for freight costs]],$AL$2:$AL$6811,2,FALSE)</f>
        <v>#REF!</v>
      </c>
      <c r="AP5917">
        <v>1332.2</v>
      </c>
      <c r="AQ5917">
        <v>1332.2</v>
      </c>
      <c r="AR5917" s="4">
        <v>30</v>
      </c>
      <c r="AS5917" s="4">
        <v>6</v>
      </c>
      <c r="AT5917" s="4">
        <v>2015</v>
      </c>
      <c r="AU5917" s="4">
        <v>22</v>
      </c>
      <c r="AV5917" s="4">
        <v>5</v>
      </c>
      <c r="AW5917" s="4">
        <v>2015</v>
      </c>
      <c r="AX5917" t="str">
        <f t="shared" si="1772"/>
        <v>No Delay</v>
      </c>
      <c r="AY5917">
        <f t="shared" si="1773"/>
        <v>0</v>
      </c>
    </row>
    <row r="5918" spans="1:51" x14ac:dyDescent="0.2">
      <c r="A5918" s="3">
        <v>86204</v>
      </c>
      <c r="B5918" s="1" t="s">
        <v>151</v>
      </c>
      <c r="C5918" s="1" t="s">
        <v>65</v>
      </c>
      <c r="D5918" s="1" t="s">
        <v>130</v>
      </c>
      <c r="E5918" s="1" t="s">
        <v>152</v>
      </c>
      <c r="F5918" s="1" t="s">
        <v>152</v>
      </c>
      <c r="G5918" s="13" t="s">
        <v>654</v>
      </c>
      <c r="H5918" s="12">
        <v>42185</v>
      </c>
      <c r="I5918" s="12" t="s">
        <v>1786</v>
      </c>
      <c r="J5918" s="12">
        <v>42146</v>
      </c>
      <c r="K5918" s="4">
        <v>6579</v>
      </c>
      <c r="L5918" s="1" t="s">
        <v>146</v>
      </c>
      <c r="M5918" s="1" t="s">
        <v>132</v>
      </c>
      <c r="N5918" s="1" t="s">
        <v>1524</v>
      </c>
      <c r="O5918" s="1" t="s">
        <v>93</v>
      </c>
      <c r="P5918">
        <v>30</v>
      </c>
      <c r="Q5918">
        <v>59500</v>
      </c>
      <c r="R5918">
        <v>571200</v>
      </c>
      <c r="S5918">
        <v>9.6</v>
      </c>
      <c r="T5918">
        <v>0.32</v>
      </c>
      <c r="U5918">
        <f t="shared" si="1769"/>
        <v>571200</v>
      </c>
      <c r="V5918">
        <f t="shared" si="1770"/>
        <v>1785000</v>
      </c>
      <c r="W5918" s="1" t="s">
        <v>179</v>
      </c>
      <c r="X5918" s="1" t="s">
        <v>1236</v>
      </c>
      <c r="Y5918" s="1" t="s">
        <v>156</v>
      </c>
      <c r="Z5918" s="3">
        <v>7726</v>
      </c>
      <c r="AA5918" s="4">
        <f t="shared" si="1774"/>
        <v>26861</v>
      </c>
      <c r="AB5918" s="4">
        <f t="shared" si="1776"/>
        <v>8774.7343060000003</v>
      </c>
      <c r="AC5918" s="4">
        <f t="shared" si="1777"/>
        <v>26861</v>
      </c>
      <c r="AD5918" s="4">
        <f t="shared" si="1775"/>
        <v>26861</v>
      </c>
      <c r="AE5918" s="3" t="s">
        <v>2814</v>
      </c>
      <c r="AF5918" s="3">
        <v>26861</v>
      </c>
      <c r="AG5918" s="4">
        <f>AI5918</f>
        <v>26861</v>
      </c>
      <c r="AH5918" s="4">
        <v>86203</v>
      </c>
      <c r="AI5918">
        <f t="shared" si="1771"/>
        <v>26861</v>
      </c>
      <c r="AJ5918" t="s">
        <v>2814</v>
      </c>
      <c r="AK5918" s="2">
        <v>53937</v>
      </c>
      <c r="AL5918" s="2">
        <f>AN5918</f>
        <v>53937</v>
      </c>
      <c r="AM5918" s="4">
        <v>86203</v>
      </c>
      <c r="AN5918">
        <f>INDEX($AJ$2:$AJ$6811,MATCH(AM5918,$A$2:$A$6811,0))</f>
        <v>53937</v>
      </c>
      <c r="AP5918">
        <v>587.19000000000005</v>
      </c>
      <c r="AQ5918">
        <v>587.19000000000005</v>
      </c>
      <c r="AR5918" s="4">
        <v>30</v>
      </c>
      <c r="AS5918" s="4">
        <v>6</v>
      </c>
      <c r="AT5918" s="4">
        <v>2015</v>
      </c>
      <c r="AU5918" s="4">
        <v>22</v>
      </c>
      <c r="AV5918" s="4">
        <v>5</v>
      </c>
      <c r="AW5918" s="4">
        <v>2015</v>
      </c>
      <c r="AX5918" t="str">
        <f t="shared" si="1772"/>
        <v>No Delay</v>
      </c>
      <c r="AY5918">
        <f t="shared" si="1773"/>
        <v>0</v>
      </c>
    </row>
    <row r="5919" spans="1:51" x14ac:dyDescent="0.2">
      <c r="A5919" s="3">
        <v>82749</v>
      </c>
      <c r="B5919" s="1" t="s">
        <v>151</v>
      </c>
      <c r="C5919" s="1" t="s">
        <v>65</v>
      </c>
      <c r="D5919" s="1" t="s">
        <v>130</v>
      </c>
      <c r="E5919" s="1" t="s">
        <v>152</v>
      </c>
      <c r="F5919" s="1" t="s">
        <v>152</v>
      </c>
      <c r="G5919" s="13" t="s">
        <v>406</v>
      </c>
      <c r="H5919" s="12">
        <v>41943</v>
      </c>
      <c r="I5919" s="12" t="s">
        <v>1042</v>
      </c>
      <c r="J5919" s="12">
        <v>41946</v>
      </c>
      <c r="K5919" s="4">
        <v>6044</v>
      </c>
      <c r="L5919" s="1" t="s">
        <v>146</v>
      </c>
      <c r="M5919" s="1" t="s">
        <v>132</v>
      </c>
      <c r="N5919" s="1" t="s">
        <v>154</v>
      </c>
      <c r="O5919" s="1" t="s">
        <v>93</v>
      </c>
      <c r="P5919">
        <v>60</v>
      </c>
      <c r="Q5919">
        <v>191230</v>
      </c>
      <c r="R5919">
        <v>1550875.3</v>
      </c>
      <c r="S5919">
        <v>8.11</v>
      </c>
      <c r="T5919">
        <v>0.14000000000000001</v>
      </c>
      <c r="U5919">
        <f t="shared" si="1769"/>
        <v>1550875.2999999998</v>
      </c>
      <c r="V5919">
        <f t="shared" si="1770"/>
        <v>11473800</v>
      </c>
      <c r="W5919" s="1" t="s">
        <v>160</v>
      </c>
      <c r="X5919" s="1" t="s">
        <v>1236</v>
      </c>
      <c r="Y5919" s="1" t="s">
        <v>161</v>
      </c>
      <c r="Z5919" s="3">
        <v>7348</v>
      </c>
      <c r="AA5919" s="4">
        <f t="shared" si="1774"/>
        <v>27094</v>
      </c>
      <c r="AB5919" s="4">
        <f t="shared" si="1776"/>
        <v>23231.811999999998</v>
      </c>
      <c r="AC5919" s="4">
        <f t="shared" si="1777"/>
        <v>27094</v>
      </c>
      <c r="AD5919" s="4">
        <f t="shared" si="1775"/>
        <v>27094</v>
      </c>
      <c r="AE5919" s="4">
        <v>27094</v>
      </c>
      <c r="AF5919" s="4">
        <v>27094</v>
      </c>
      <c r="AG5919" s="4">
        <f>AE5919</f>
        <v>27094</v>
      </c>
      <c r="AI5919" t="e">
        <f t="shared" si="1771"/>
        <v>#N/A</v>
      </c>
      <c r="AJ5919">
        <v>70210</v>
      </c>
      <c r="AK5919" s="2">
        <v>70210</v>
      </c>
      <c r="AL5919" s="2">
        <f>AJ5919</f>
        <v>70210</v>
      </c>
      <c r="AM5919" s="4"/>
      <c r="AN5919" t="e">
        <f>VLOOKUP([1]!Tabelle13[[#This Row],[Vlookup this ID for freight costs]],$AL$2:$AL$6811,2,FALSE)</f>
        <v>#REF!</v>
      </c>
      <c r="AP5919">
        <v>1594.3</v>
      </c>
      <c r="AQ5919">
        <v>1594.3</v>
      </c>
      <c r="AR5919" s="4">
        <v>31</v>
      </c>
      <c r="AS5919" s="4">
        <v>10</v>
      </c>
      <c r="AT5919" s="4">
        <v>2014</v>
      </c>
      <c r="AU5919" s="4">
        <v>3</v>
      </c>
      <c r="AV5919" s="4">
        <v>11</v>
      </c>
      <c r="AW5919" s="4">
        <v>2014</v>
      </c>
      <c r="AX5919" t="str">
        <f t="shared" si="1772"/>
        <v>Delay</v>
      </c>
      <c r="AY5919">
        <f t="shared" si="1773"/>
        <v>3</v>
      </c>
    </row>
    <row r="5920" spans="1:51" x14ac:dyDescent="0.2">
      <c r="A5920" s="3">
        <v>83010</v>
      </c>
      <c r="B5920" s="1" t="s">
        <v>50</v>
      </c>
      <c r="C5920" s="1" t="s">
        <v>51</v>
      </c>
      <c r="D5920" s="1" t="s">
        <v>130</v>
      </c>
      <c r="E5920" s="1" t="s">
        <v>101</v>
      </c>
      <c r="F5920" s="1" t="s">
        <v>101</v>
      </c>
      <c r="G5920" s="13" t="s">
        <v>807</v>
      </c>
      <c r="H5920" s="12">
        <v>40998</v>
      </c>
      <c r="I5920" s="12" t="s">
        <v>1117</v>
      </c>
      <c r="J5920" s="12">
        <v>40976</v>
      </c>
      <c r="K5920" s="4">
        <v>3795</v>
      </c>
      <c r="L5920" s="1" t="s">
        <v>146</v>
      </c>
      <c r="M5920" s="1" t="s">
        <v>132</v>
      </c>
      <c r="N5920" s="1" t="s">
        <v>154</v>
      </c>
      <c r="O5920" s="1" t="s">
        <v>93</v>
      </c>
      <c r="P5920">
        <v>60</v>
      </c>
      <c r="Q5920">
        <v>100000</v>
      </c>
      <c r="R5920">
        <v>1122000</v>
      </c>
      <c r="S5920">
        <v>11.22</v>
      </c>
      <c r="T5920">
        <v>0.19</v>
      </c>
      <c r="U5920">
        <f t="shared" si="1769"/>
        <v>1122000</v>
      </c>
      <c r="V5920">
        <f t="shared" si="1770"/>
        <v>6000000</v>
      </c>
      <c r="W5920" s="1" t="s">
        <v>204</v>
      </c>
      <c r="X5920" s="1" t="s">
        <v>1236</v>
      </c>
      <c r="Y5920" s="1" t="s">
        <v>205</v>
      </c>
      <c r="Z5920" s="3">
        <v>14749</v>
      </c>
      <c r="AA5920" s="4">
        <f t="shared" si="1774"/>
        <v>27345</v>
      </c>
      <c r="AB5920" s="4">
        <f t="shared" si="1776"/>
        <v>13219.520206000001</v>
      </c>
      <c r="AC5920" s="4">
        <f t="shared" si="1777"/>
        <v>27345</v>
      </c>
      <c r="AD5920" s="4">
        <f t="shared" si="1775"/>
        <v>22977.692307692309</v>
      </c>
      <c r="AE5920" s="3" t="s">
        <v>2815</v>
      </c>
      <c r="AF5920" s="3">
        <v>27345</v>
      </c>
      <c r="AG5920" s="4">
        <f>AI5920</f>
        <v>27345</v>
      </c>
      <c r="AH5920" s="4">
        <v>83009</v>
      </c>
      <c r="AI5920">
        <f t="shared" si="1771"/>
        <v>27345</v>
      </c>
      <c r="AJ5920" t="s">
        <v>2815</v>
      </c>
      <c r="AK5920" s="2">
        <v>20994.62</v>
      </c>
      <c r="AL5920" s="2">
        <f>AN5920</f>
        <v>20994.62</v>
      </c>
      <c r="AM5920" s="4">
        <v>83009</v>
      </c>
      <c r="AN5920">
        <f>INDEX($AJ$2:$AJ$6811,MATCH(AM5920,$A$2:$A$6811,0))</f>
        <v>20994.62</v>
      </c>
      <c r="AP5920">
        <v>1851.3</v>
      </c>
      <c r="AQ5920">
        <v>1851.3</v>
      </c>
      <c r="AR5920" s="4">
        <v>30</v>
      </c>
      <c r="AS5920" s="4">
        <v>4</v>
      </c>
      <c r="AT5920" s="4">
        <v>2012</v>
      </c>
      <c r="AU5920" s="4">
        <v>8</v>
      </c>
      <c r="AV5920" s="4">
        <v>4</v>
      </c>
      <c r="AW5920" s="4">
        <v>2012</v>
      </c>
      <c r="AX5920" t="str">
        <f t="shared" si="1772"/>
        <v>No Delay</v>
      </c>
      <c r="AY5920">
        <f t="shared" si="1773"/>
        <v>0</v>
      </c>
    </row>
    <row r="5921" spans="1:51" x14ac:dyDescent="0.2">
      <c r="A5921" s="3">
        <v>84140</v>
      </c>
      <c r="B5921" s="1" t="s">
        <v>50</v>
      </c>
      <c r="C5921" s="1" t="s">
        <v>51</v>
      </c>
      <c r="D5921" s="1" t="s">
        <v>130</v>
      </c>
      <c r="E5921" s="1" t="s">
        <v>101</v>
      </c>
      <c r="F5921" s="1" t="s">
        <v>101</v>
      </c>
      <c r="G5921" s="13" t="s">
        <v>807</v>
      </c>
      <c r="H5921" s="12">
        <v>40998</v>
      </c>
      <c r="I5921" s="12" t="s">
        <v>1117</v>
      </c>
      <c r="J5921" s="12">
        <v>40976</v>
      </c>
      <c r="K5921" s="4">
        <v>3799</v>
      </c>
      <c r="L5921" s="1" t="s">
        <v>146</v>
      </c>
      <c r="M5921" s="1" t="s">
        <v>132</v>
      </c>
      <c r="N5921" s="1" t="s">
        <v>154</v>
      </c>
      <c r="O5921" s="1" t="s">
        <v>93</v>
      </c>
      <c r="P5921">
        <v>60</v>
      </c>
      <c r="Q5921">
        <v>100000</v>
      </c>
      <c r="R5921">
        <v>1122000</v>
      </c>
      <c r="S5921">
        <v>11.22</v>
      </c>
      <c r="T5921">
        <v>0.19</v>
      </c>
      <c r="U5921">
        <f t="shared" si="1769"/>
        <v>1122000</v>
      </c>
      <c r="V5921">
        <f t="shared" si="1770"/>
        <v>6000000</v>
      </c>
      <c r="W5921" s="1" t="s">
        <v>861</v>
      </c>
      <c r="X5921" s="1" t="s">
        <v>1236</v>
      </c>
      <c r="Y5921" s="1" t="s">
        <v>156</v>
      </c>
      <c r="Z5921" s="3">
        <v>14703</v>
      </c>
      <c r="AA5921" s="4">
        <f t="shared" si="1774"/>
        <v>27345</v>
      </c>
      <c r="AB5921" s="4">
        <f t="shared" si="1776"/>
        <v>13219.520206000001</v>
      </c>
      <c r="AC5921" s="4">
        <f t="shared" si="1777"/>
        <v>27345</v>
      </c>
      <c r="AD5921" s="4">
        <f t="shared" si="1775"/>
        <v>22977.692307692309</v>
      </c>
      <c r="AE5921" s="3" t="s">
        <v>2815</v>
      </c>
      <c r="AF5921" s="3">
        <v>27345</v>
      </c>
      <c r="AG5921" s="4">
        <f>AI5921</f>
        <v>27345</v>
      </c>
      <c r="AH5921" s="4">
        <v>83009</v>
      </c>
      <c r="AI5921">
        <f t="shared" si="1771"/>
        <v>27345</v>
      </c>
      <c r="AJ5921" t="s">
        <v>2815</v>
      </c>
      <c r="AK5921" s="2">
        <v>20994.62</v>
      </c>
      <c r="AL5921" s="2">
        <f>AN5921</f>
        <v>20994.62</v>
      </c>
      <c r="AM5921" s="4">
        <v>83009</v>
      </c>
      <c r="AN5921">
        <f>INDEX($AJ$2:$AJ$6811,MATCH(AM5921,$A$2:$A$6811,0))</f>
        <v>20994.62</v>
      </c>
      <c r="AP5921">
        <v>1851.3</v>
      </c>
      <c r="AQ5921">
        <v>1851.3</v>
      </c>
      <c r="AR5921" s="4">
        <v>30</v>
      </c>
      <c r="AS5921" s="4">
        <v>4</v>
      </c>
      <c r="AT5921" s="4">
        <v>2012</v>
      </c>
      <c r="AU5921" s="4">
        <v>8</v>
      </c>
      <c r="AV5921" s="4">
        <v>4</v>
      </c>
      <c r="AW5921" s="4">
        <v>2012</v>
      </c>
      <c r="AX5921" t="str">
        <f t="shared" si="1772"/>
        <v>No Delay</v>
      </c>
      <c r="AY5921">
        <f t="shared" si="1773"/>
        <v>0</v>
      </c>
    </row>
    <row r="5922" spans="1:51" x14ac:dyDescent="0.2">
      <c r="A5922" s="3">
        <v>83009</v>
      </c>
      <c r="B5922" s="1" t="s">
        <v>50</v>
      </c>
      <c r="C5922" s="1" t="s">
        <v>51</v>
      </c>
      <c r="D5922" s="1" t="s">
        <v>130</v>
      </c>
      <c r="E5922" s="1" t="s">
        <v>101</v>
      </c>
      <c r="F5922" s="1" t="s">
        <v>101</v>
      </c>
      <c r="G5922" s="13" t="s">
        <v>807</v>
      </c>
      <c r="H5922" s="12">
        <v>40998</v>
      </c>
      <c r="I5922" s="12" t="s">
        <v>1117</v>
      </c>
      <c r="J5922" s="12">
        <v>40976</v>
      </c>
      <c r="K5922" s="4">
        <v>3794</v>
      </c>
      <c r="L5922" s="1" t="s">
        <v>146</v>
      </c>
      <c r="M5922" s="1" t="s">
        <v>132</v>
      </c>
      <c r="N5922" s="1" t="s">
        <v>154</v>
      </c>
      <c r="O5922" s="1" t="s">
        <v>93</v>
      </c>
      <c r="P5922">
        <v>60</v>
      </c>
      <c r="Q5922">
        <v>15600</v>
      </c>
      <c r="R5922">
        <v>175032</v>
      </c>
      <c r="S5922">
        <v>11.22</v>
      </c>
      <c r="T5922">
        <v>0.19</v>
      </c>
      <c r="U5922">
        <f t="shared" si="1769"/>
        <v>175032</v>
      </c>
      <c r="V5922">
        <f t="shared" si="1770"/>
        <v>936000</v>
      </c>
      <c r="W5922" s="1" t="s">
        <v>160</v>
      </c>
      <c r="X5922" s="1" t="s">
        <v>1236</v>
      </c>
      <c r="Y5922" s="1" t="s">
        <v>161</v>
      </c>
      <c r="Z5922" s="3">
        <v>14186</v>
      </c>
      <c r="AA5922" s="4">
        <f t="shared" si="1774"/>
        <v>27345</v>
      </c>
      <c r="AB5922" s="4">
        <f t="shared" si="1776"/>
        <v>3956.8058860000001</v>
      </c>
      <c r="AC5922" s="4">
        <f t="shared" si="1777"/>
        <v>27345</v>
      </c>
      <c r="AD5922" s="4">
        <f t="shared" si="1775"/>
        <v>27345</v>
      </c>
      <c r="AE5922" s="4">
        <v>27345</v>
      </c>
      <c r="AF5922" s="4">
        <v>27345</v>
      </c>
      <c r="AG5922" s="4">
        <f>AE5922</f>
        <v>27345</v>
      </c>
      <c r="AI5922" t="e">
        <f t="shared" si="1771"/>
        <v>#N/A</v>
      </c>
      <c r="AJ5922">
        <v>20994.62</v>
      </c>
      <c r="AK5922" s="2">
        <v>20994.62</v>
      </c>
      <c r="AL5922" s="2">
        <f>AJ5922</f>
        <v>20994.62</v>
      </c>
      <c r="AM5922" s="4"/>
      <c r="AN5922" t="e">
        <f>VLOOKUP([1]!Tabelle13[[#This Row],[Vlookup this ID for freight costs]],$AL$2:$AL$6811,2,FALSE)</f>
        <v>#REF!</v>
      </c>
      <c r="AP5922">
        <v>288.8</v>
      </c>
      <c r="AQ5922">
        <v>288.8</v>
      </c>
      <c r="AR5922" s="4">
        <v>30</v>
      </c>
      <c r="AS5922" s="4">
        <v>4</v>
      </c>
      <c r="AT5922" s="4">
        <v>2012</v>
      </c>
      <c r="AU5922" s="4">
        <v>8</v>
      </c>
      <c r="AV5922" s="4">
        <v>4</v>
      </c>
      <c r="AW5922" s="4">
        <v>2012</v>
      </c>
      <c r="AX5922" t="str">
        <f t="shared" si="1772"/>
        <v>No Delay</v>
      </c>
      <c r="AY5922">
        <f t="shared" si="1773"/>
        <v>0</v>
      </c>
    </row>
    <row r="5923" spans="1:51" x14ac:dyDescent="0.2">
      <c r="A5923" s="3">
        <v>85480</v>
      </c>
      <c r="B5923" s="1" t="s">
        <v>175</v>
      </c>
      <c r="C5923" s="1" t="s">
        <v>165</v>
      </c>
      <c r="D5923" s="1" t="s">
        <v>130</v>
      </c>
      <c r="E5923" s="1" t="s">
        <v>101</v>
      </c>
      <c r="F5923" s="1" t="s">
        <v>101</v>
      </c>
      <c r="G5923" s="13" t="s">
        <v>198</v>
      </c>
      <c r="H5923" s="12">
        <v>41820</v>
      </c>
      <c r="I5923" s="12" t="s">
        <v>1101</v>
      </c>
      <c r="J5923" s="12">
        <v>41821</v>
      </c>
      <c r="K5923" s="4">
        <v>5638</v>
      </c>
      <c r="L5923" s="1" t="s">
        <v>146</v>
      </c>
      <c r="M5923" s="1" t="s">
        <v>132</v>
      </c>
      <c r="N5923" s="1" t="s">
        <v>154</v>
      </c>
      <c r="O5923" s="1" t="s">
        <v>93</v>
      </c>
      <c r="P5923">
        <v>60</v>
      </c>
      <c r="Q5923">
        <v>212934</v>
      </c>
      <c r="R5923">
        <v>1758834.84</v>
      </c>
      <c r="S5923">
        <v>8.26</v>
      </c>
      <c r="T5923">
        <v>0.14000000000000001</v>
      </c>
      <c r="U5923">
        <f t="shared" si="1769"/>
        <v>1758834.8399999999</v>
      </c>
      <c r="V5923">
        <f t="shared" si="1770"/>
        <v>12776040</v>
      </c>
      <c r="W5923" s="1" t="s">
        <v>179</v>
      </c>
      <c r="X5923" s="1" t="s">
        <v>1236</v>
      </c>
      <c r="Y5923" s="1" t="s">
        <v>156</v>
      </c>
      <c r="Z5923" s="3">
        <v>11413</v>
      </c>
      <c r="AA5923" s="4">
        <f t="shared" si="1774"/>
        <v>27953</v>
      </c>
      <c r="AB5923" s="4">
        <f t="shared" si="1776"/>
        <v>25613.778251200001</v>
      </c>
      <c r="AC5923" s="4">
        <f t="shared" si="1777"/>
        <v>27953</v>
      </c>
      <c r="AD5923" s="4">
        <f t="shared" si="1775"/>
        <v>27953</v>
      </c>
      <c r="AE5923" s="4">
        <v>27953</v>
      </c>
      <c r="AF5923" s="4">
        <v>27953</v>
      </c>
      <c r="AG5923" s="4">
        <f>AE5923</f>
        <v>27953</v>
      </c>
      <c r="AI5923" t="e">
        <f t="shared" si="1771"/>
        <v>#N/A</v>
      </c>
      <c r="AJ5923">
        <v>19248.7</v>
      </c>
      <c r="AK5923" s="2">
        <v>19248.7</v>
      </c>
      <c r="AL5923" s="2">
        <f>AJ5923</f>
        <v>19248.7</v>
      </c>
      <c r="AM5923" s="4"/>
      <c r="AN5923" t="e">
        <f>VLOOKUP([1]!Tabelle13[[#This Row],[Vlookup this ID for freight costs]],$AL$2:$AL$6811,2,FALSE)</f>
        <v>#REF!</v>
      </c>
      <c r="AP5923">
        <v>1808.08</v>
      </c>
      <c r="AQ5923">
        <v>1808.08</v>
      </c>
      <c r="AR5923" s="4">
        <v>30</v>
      </c>
      <c r="AS5923" s="4">
        <v>6</v>
      </c>
      <c r="AT5923" s="4">
        <v>2014</v>
      </c>
      <c r="AU5923" s="4">
        <v>1</v>
      </c>
      <c r="AV5923" s="4">
        <v>7</v>
      </c>
      <c r="AW5923" s="4">
        <v>2014</v>
      </c>
      <c r="AX5923" t="str">
        <f t="shared" si="1772"/>
        <v>Delay</v>
      </c>
      <c r="AY5923">
        <f t="shared" si="1773"/>
        <v>1</v>
      </c>
    </row>
    <row r="5924" spans="1:51" x14ac:dyDescent="0.2">
      <c r="A5924" s="3">
        <v>82732</v>
      </c>
      <c r="B5924" s="1" t="s">
        <v>50</v>
      </c>
      <c r="C5924" s="1" t="s">
        <v>51</v>
      </c>
      <c r="D5924" s="1" t="s">
        <v>130</v>
      </c>
      <c r="E5924" s="1" t="s">
        <v>101</v>
      </c>
      <c r="F5924" s="1" t="s">
        <v>101</v>
      </c>
      <c r="G5924" s="13" t="s">
        <v>406</v>
      </c>
      <c r="H5924" s="12">
        <v>41943</v>
      </c>
      <c r="I5924" s="12" t="s">
        <v>971</v>
      </c>
      <c r="J5924" s="12">
        <v>41956</v>
      </c>
      <c r="K5924" s="4">
        <v>6118</v>
      </c>
      <c r="L5924" s="1" t="s">
        <v>146</v>
      </c>
      <c r="M5924" s="1" t="s">
        <v>132</v>
      </c>
      <c r="N5924" s="1" t="s">
        <v>154</v>
      </c>
      <c r="O5924" s="1" t="s">
        <v>93</v>
      </c>
      <c r="P5924">
        <v>60</v>
      </c>
      <c r="Q5924">
        <v>106754</v>
      </c>
      <c r="R5924">
        <v>881788.04</v>
      </c>
      <c r="S5924">
        <v>8.26</v>
      </c>
      <c r="T5924">
        <v>0.14000000000000001</v>
      </c>
      <c r="U5924">
        <f t="shared" si="1769"/>
        <v>881788.03999999992</v>
      </c>
      <c r="V5924">
        <f t="shared" si="1770"/>
        <v>6405240</v>
      </c>
      <c r="W5924" s="1" t="s">
        <v>204</v>
      </c>
      <c r="X5924" s="1" t="s">
        <v>1236</v>
      </c>
      <c r="Y5924" s="1" t="s">
        <v>205</v>
      </c>
      <c r="Z5924" s="3">
        <v>14749</v>
      </c>
      <c r="AA5924" s="4">
        <f t="shared" si="1774"/>
        <v>28021</v>
      </c>
      <c r="AB5924" s="4">
        <f t="shared" si="1776"/>
        <v>13960.7568472</v>
      </c>
      <c r="AC5924" s="4">
        <f t="shared" si="1777"/>
        <v>28021</v>
      </c>
      <c r="AD5924" s="4">
        <f t="shared" si="1775"/>
        <v>28021</v>
      </c>
      <c r="AE5924" s="4">
        <v>28021</v>
      </c>
      <c r="AF5924" s="4">
        <v>28021</v>
      </c>
      <c r="AG5924" s="4">
        <f>AE5924</f>
        <v>28021</v>
      </c>
      <c r="AI5924" t="e">
        <f t="shared" si="1771"/>
        <v>#N/A</v>
      </c>
      <c r="AJ5924">
        <v>19662.09</v>
      </c>
      <c r="AK5924" s="2">
        <v>19662.09</v>
      </c>
      <c r="AL5924" s="2">
        <f>AJ5924</f>
        <v>19662.09</v>
      </c>
      <c r="AM5924" s="4"/>
      <c r="AN5924" t="e">
        <f>VLOOKUP([1]!Tabelle13[[#This Row],[Vlookup this ID for freight costs]],$AL$2:$AL$6811,2,FALSE)</f>
        <v>#REF!</v>
      </c>
      <c r="AP5924">
        <v>906.48</v>
      </c>
      <c r="AQ5924">
        <v>906.48</v>
      </c>
      <c r="AR5924" s="4">
        <v>31</v>
      </c>
      <c r="AS5924" s="4">
        <v>10</v>
      </c>
      <c r="AT5924" s="4">
        <v>2014</v>
      </c>
      <c r="AU5924" s="4">
        <v>13</v>
      </c>
      <c r="AV5924" s="4">
        <v>11</v>
      </c>
      <c r="AW5924" s="4">
        <v>2014</v>
      </c>
      <c r="AX5924" t="str">
        <f t="shared" si="1772"/>
        <v>Delay</v>
      </c>
      <c r="AY5924">
        <f t="shared" si="1773"/>
        <v>13</v>
      </c>
    </row>
    <row r="5925" spans="1:51" x14ac:dyDescent="0.2">
      <c r="A5925" s="3">
        <v>86729</v>
      </c>
      <c r="B5925" s="1" t="s">
        <v>50</v>
      </c>
      <c r="C5925" s="1" t="s">
        <v>51</v>
      </c>
      <c r="D5925" s="1" t="s">
        <v>130</v>
      </c>
      <c r="E5925" s="1" t="s">
        <v>101</v>
      </c>
      <c r="F5925" s="1" t="s">
        <v>101</v>
      </c>
      <c r="G5925" s="13" t="s">
        <v>406</v>
      </c>
      <c r="H5925" s="12">
        <v>41943</v>
      </c>
      <c r="I5925" s="12" t="s">
        <v>971</v>
      </c>
      <c r="J5925" s="12">
        <v>41956</v>
      </c>
      <c r="K5925" s="4">
        <v>6131</v>
      </c>
      <c r="L5925" s="1" t="s">
        <v>146</v>
      </c>
      <c r="M5925" s="1" t="s">
        <v>132</v>
      </c>
      <c r="N5925" s="1" t="s">
        <v>154</v>
      </c>
      <c r="O5925" s="1" t="s">
        <v>93</v>
      </c>
      <c r="P5925">
        <v>60</v>
      </c>
      <c r="Q5925">
        <v>110000</v>
      </c>
      <c r="R5925">
        <v>908600</v>
      </c>
      <c r="S5925">
        <v>8.26</v>
      </c>
      <c r="T5925">
        <v>0.14000000000000001</v>
      </c>
      <c r="U5925">
        <f t="shared" si="1769"/>
        <v>908600</v>
      </c>
      <c r="V5925">
        <f t="shared" si="1770"/>
        <v>6600000</v>
      </c>
      <c r="W5925" s="1" t="s">
        <v>155</v>
      </c>
      <c r="X5925" s="1" t="s">
        <v>1236</v>
      </c>
      <c r="Y5925" s="1" t="s">
        <v>156</v>
      </c>
      <c r="Z5925" s="3">
        <v>14703</v>
      </c>
      <c r="AA5925" s="4">
        <f t="shared" si="1774"/>
        <v>28021</v>
      </c>
      <c r="AB5925" s="4">
        <f t="shared" si="1776"/>
        <v>14316.998206</v>
      </c>
      <c r="AC5925" s="4">
        <f t="shared" si="1777"/>
        <v>28021</v>
      </c>
      <c r="AD5925" s="4">
        <f t="shared" si="1775"/>
        <v>20309.333333333332</v>
      </c>
      <c r="AE5925" s="3" t="s">
        <v>2816</v>
      </c>
      <c r="AF5925" s="3">
        <v>28021</v>
      </c>
      <c r="AG5925" s="4">
        <f>AI5925</f>
        <v>28021</v>
      </c>
      <c r="AH5925" s="4">
        <v>82732</v>
      </c>
      <c r="AI5925">
        <f t="shared" si="1771"/>
        <v>28021</v>
      </c>
      <c r="AJ5925" t="s">
        <v>2816</v>
      </c>
      <c r="AK5925" s="2">
        <v>19662.09</v>
      </c>
      <c r="AL5925" s="2">
        <f>AN5925</f>
        <v>19662.09</v>
      </c>
      <c r="AM5925" s="4">
        <v>82732</v>
      </c>
      <c r="AN5925">
        <f>INDEX($AJ$2:$AJ$6811,MATCH(AM5925,$A$2:$A$6811,0))</f>
        <v>19662.09</v>
      </c>
      <c r="AP5925">
        <v>934.04</v>
      </c>
      <c r="AQ5925">
        <v>934.04</v>
      </c>
      <c r="AR5925" s="4">
        <v>31</v>
      </c>
      <c r="AS5925" s="4">
        <v>10</v>
      </c>
      <c r="AT5925" s="4">
        <v>2014</v>
      </c>
      <c r="AU5925" s="4">
        <v>13</v>
      </c>
      <c r="AV5925" s="4">
        <v>11</v>
      </c>
      <c r="AW5925" s="4">
        <v>2014</v>
      </c>
      <c r="AX5925" t="str">
        <f t="shared" si="1772"/>
        <v>Delay</v>
      </c>
      <c r="AY5925">
        <f t="shared" si="1773"/>
        <v>13</v>
      </c>
    </row>
    <row r="5926" spans="1:51" x14ac:dyDescent="0.2">
      <c r="A5926" s="3">
        <v>84979</v>
      </c>
      <c r="B5926" s="1" t="s">
        <v>50</v>
      </c>
      <c r="C5926" s="1" t="s">
        <v>51</v>
      </c>
      <c r="D5926" s="1" t="s">
        <v>130</v>
      </c>
      <c r="E5926" s="1" t="s">
        <v>101</v>
      </c>
      <c r="F5926" s="1" t="s">
        <v>101</v>
      </c>
      <c r="G5926" s="13" t="s">
        <v>406</v>
      </c>
      <c r="H5926" s="12">
        <v>41943</v>
      </c>
      <c r="I5926" s="12" t="s">
        <v>971</v>
      </c>
      <c r="J5926" s="12">
        <v>41956</v>
      </c>
      <c r="K5926" s="4">
        <v>6124</v>
      </c>
      <c r="L5926" s="1" t="s">
        <v>146</v>
      </c>
      <c r="M5926" s="1" t="s">
        <v>132</v>
      </c>
      <c r="N5926" s="1" t="s">
        <v>163</v>
      </c>
      <c r="O5926" s="1" t="s">
        <v>93</v>
      </c>
      <c r="P5926">
        <v>60</v>
      </c>
      <c r="Q5926">
        <v>7977</v>
      </c>
      <c r="R5926">
        <v>90618.72</v>
      </c>
      <c r="S5926">
        <v>11.36</v>
      </c>
      <c r="T5926">
        <v>0.19</v>
      </c>
      <c r="U5926">
        <f t="shared" si="1769"/>
        <v>90618.72</v>
      </c>
      <c r="V5926">
        <f t="shared" si="1770"/>
        <v>478620</v>
      </c>
      <c r="W5926" s="1" t="s">
        <v>155</v>
      </c>
      <c r="X5926" s="1" t="s">
        <v>1236</v>
      </c>
      <c r="Y5926" s="1" t="s">
        <v>156</v>
      </c>
      <c r="Z5926" s="3">
        <v>14703</v>
      </c>
      <c r="AA5926" s="4">
        <f t="shared" si="1774"/>
        <v>28021</v>
      </c>
      <c r="AB5926" s="4">
        <f t="shared" si="1776"/>
        <v>3120.1984066</v>
      </c>
      <c r="AC5926" s="4">
        <f t="shared" si="1777"/>
        <v>28021</v>
      </c>
      <c r="AD5926" s="4">
        <f t="shared" si="1775"/>
        <v>28021</v>
      </c>
      <c r="AE5926" s="3" t="s">
        <v>2816</v>
      </c>
      <c r="AF5926" s="3">
        <v>28021</v>
      </c>
      <c r="AG5926" s="4">
        <f>AI5926</f>
        <v>28021</v>
      </c>
      <c r="AH5926" s="4">
        <v>82732</v>
      </c>
      <c r="AI5926">
        <f t="shared" si="1771"/>
        <v>28021</v>
      </c>
      <c r="AJ5926" t="s">
        <v>2816</v>
      </c>
      <c r="AK5926" s="2">
        <v>19662.09</v>
      </c>
      <c r="AL5926" s="2">
        <f>AN5926</f>
        <v>19662.09</v>
      </c>
      <c r="AM5926" s="4">
        <v>82732</v>
      </c>
      <c r="AN5926">
        <f>INDEX($AJ$2:$AJ$6811,MATCH(AM5926,$A$2:$A$6811,0))</f>
        <v>19662.09</v>
      </c>
      <c r="AP5926">
        <v>93.16</v>
      </c>
      <c r="AQ5926">
        <v>93.16</v>
      </c>
      <c r="AR5926" s="4">
        <v>31</v>
      </c>
      <c r="AS5926" s="4">
        <v>10</v>
      </c>
      <c r="AT5926" s="4">
        <v>2014</v>
      </c>
      <c r="AU5926" s="4">
        <v>13</v>
      </c>
      <c r="AV5926" s="4">
        <v>11</v>
      </c>
      <c r="AW5926" s="4">
        <v>2014</v>
      </c>
      <c r="AX5926" t="str">
        <f t="shared" si="1772"/>
        <v>Delay</v>
      </c>
      <c r="AY5926">
        <f t="shared" si="1773"/>
        <v>13</v>
      </c>
    </row>
    <row r="5927" spans="1:51" x14ac:dyDescent="0.2">
      <c r="A5927" s="3">
        <v>83024</v>
      </c>
      <c r="B5927" s="1" t="s">
        <v>50</v>
      </c>
      <c r="C5927" s="1" t="s">
        <v>51</v>
      </c>
      <c r="D5927" s="1" t="s">
        <v>130</v>
      </c>
      <c r="E5927" s="1" t="s">
        <v>101</v>
      </c>
      <c r="F5927" s="1" t="s">
        <v>101</v>
      </c>
      <c r="G5927" s="13" t="s">
        <v>1202</v>
      </c>
      <c r="H5927" s="12">
        <v>41036</v>
      </c>
      <c r="I5927" s="12" t="s">
        <v>353</v>
      </c>
      <c r="J5927" s="12">
        <v>41039</v>
      </c>
      <c r="K5927" s="4">
        <v>3904</v>
      </c>
      <c r="L5927" s="1" t="s">
        <v>146</v>
      </c>
      <c r="M5927" s="1" t="s">
        <v>132</v>
      </c>
      <c r="N5927" s="1" t="s">
        <v>154</v>
      </c>
      <c r="O5927" s="1" t="s">
        <v>93</v>
      </c>
      <c r="P5927">
        <v>60</v>
      </c>
      <c r="Q5927">
        <v>117749</v>
      </c>
      <c r="R5927">
        <v>1321143.78</v>
      </c>
      <c r="S5927">
        <v>11.22</v>
      </c>
      <c r="T5927">
        <v>0.19</v>
      </c>
      <c r="U5927">
        <f t="shared" si="1769"/>
        <v>1321143.78</v>
      </c>
      <c r="V5927">
        <f t="shared" si="1770"/>
        <v>7064940</v>
      </c>
      <c r="W5927" s="1" t="s">
        <v>160</v>
      </c>
      <c r="X5927" s="1" t="s">
        <v>1236</v>
      </c>
      <c r="Y5927" s="1" t="s">
        <v>161</v>
      </c>
      <c r="Z5927" s="3">
        <v>14186</v>
      </c>
      <c r="AA5927" s="4">
        <f t="shared" si="1774"/>
        <v>28088</v>
      </c>
      <c r="AB5927" s="4">
        <f t="shared" si="1776"/>
        <v>15167.433908200001</v>
      </c>
      <c r="AC5927" s="4">
        <f t="shared" si="1777"/>
        <v>28088</v>
      </c>
      <c r="AD5927" s="4">
        <f t="shared" si="1775"/>
        <v>28088</v>
      </c>
      <c r="AE5927" s="4">
        <v>28088</v>
      </c>
      <c r="AF5927" s="4">
        <v>28088</v>
      </c>
      <c r="AG5927" s="4">
        <f>AE5927</f>
        <v>28088</v>
      </c>
      <c r="AI5927" t="e">
        <f t="shared" si="1771"/>
        <v>#N/A</v>
      </c>
      <c r="AJ5927">
        <v>19652.22</v>
      </c>
      <c r="AK5927" s="2">
        <v>19652.22</v>
      </c>
      <c r="AL5927" s="2">
        <f>AJ5927</f>
        <v>19652.22</v>
      </c>
      <c r="AM5927" s="4"/>
      <c r="AN5927" t="e">
        <f>VLOOKUP([1]!Tabelle13[[#This Row],[Vlookup this ID for freight costs]],$AL$2:$AL$6811,2,FALSE)</f>
        <v>#REF!</v>
      </c>
      <c r="AP5927">
        <v>2179.89</v>
      </c>
      <c r="AQ5927">
        <v>2179.89</v>
      </c>
      <c r="AR5927" s="4">
        <v>7</v>
      </c>
      <c r="AS5927" s="4">
        <v>5</v>
      </c>
      <c r="AT5927" s="4">
        <v>2012</v>
      </c>
      <c r="AU5927" s="4">
        <v>10</v>
      </c>
      <c r="AV5927" s="4">
        <v>5</v>
      </c>
      <c r="AW5927" s="4">
        <v>2012</v>
      </c>
      <c r="AX5927" t="str">
        <f t="shared" si="1772"/>
        <v>Delay</v>
      </c>
      <c r="AY5927">
        <f t="shared" si="1773"/>
        <v>3</v>
      </c>
    </row>
    <row r="5928" spans="1:51" x14ac:dyDescent="0.2">
      <c r="A5928" s="3">
        <v>83581</v>
      </c>
      <c r="B5928" s="1" t="s">
        <v>50</v>
      </c>
      <c r="C5928" s="1" t="s">
        <v>51</v>
      </c>
      <c r="D5928" s="1" t="s">
        <v>130</v>
      </c>
      <c r="E5928" s="1" t="s">
        <v>101</v>
      </c>
      <c r="F5928" s="1" t="s">
        <v>101</v>
      </c>
      <c r="G5928" s="13" t="s">
        <v>1202</v>
      </c>
      <c r="H5928" s="12">
        <v>41036</v>
      </c>
      <c r="I5928" s="12" t="s">
        <v>353</v>
      </c>
      <c r="J5928" s="12">
        <v>41039</v>
      </c>
      <c r="K5928" s="4">
        <v>3905</v>
      </c>
      <c r="L5928" s="1" t="s">
        <v>146</v>
      </c>
      <c r="M5928" s="1" t="s">
        <v>132</v>
      </c>
      <c r="N5928" s="1" t="s">
        <v>154</v>
      </c>
      <c r="O5928" s="1" t="s">
        <v>93</v>
      </c>
      <c r="P5928">
        <v>60</v>
      </c>
      <c r="Q5928">
        <v>100000</v>
      </c>
      <c r="R5928">
        <v>1122000</v>
      </c>
      <c r="S5928">
        <v>11.22</v>
      </c>
      <c r="T5928">
        <v>0.19</v>
      </c>
      <c r="U5928">
        <f t="shared" si="1769"/>
        <v>1122000</v>
      </c>
      <c r="V5928">
        <f t="shared" si="1770"/>
        <v>6000000</v>
      </c>
      <c r="W5928" s="1" t="s">
        <v>204</v>
      </c>
      <c r="X5928" s="1" t="s">
        <v>1236</v>
      </c>
      <c r="Y5928" s="1" t="s">
        <v>205</v>
      </c>
      <c r="Z5928" s="3">
        <v>14749</v>
      </c>
      <c r="AA5928" s="4">
        <f t="shared" si="1774"/>
        <v>28088</v>
      </c>
      <c r="AB5928" s="4">
        <f t="shared" si="1776"/>
        <v>13219.520206000001</v>
      </c>
      <c r="AC5928" s="4">
        <f t="shared" si="1777"/>
        <v>28088</v>
      </c>
      <c r="AD5928" s="4">
        <f t="shared" si="1775"/>
        <v>22977.692307692309</v>
      </c>
      <c r="AE5928" s="3" t="s">
        <v>2817</v>
      </c>
      <c r="AF5928" s="3">
        <v>28088</v>
      </c>
      <c r="AG5928" s="4">
        <f>AI5928</f>
        <v>28088</v>
      </c>
      <c r="AH5928" s="4">
        <v>83024</v>
      </c>
      <c r="AI5928">
        <f t="shared" si="1771"/>
        <v>28088</v>
      </c>
      <c r="AJ5928" t="s">
        <v>2817</v>
      </c>
      <c r="AK5928" s="2">
        <v>19652.22</v>
      </c>
      <c r="AL5928" s="2">
        <f>AN5928</f>
        <v>19652.22</v>
      </c>
      <c r="AM5928" s="4">
        <v>83024</v>
      </c>
      <c r="AN5928">
        <f>INDEX($AJ$2:$AJ$6811,MATCH(AM5928,$A$2:$A$6811,0))</f>
        <v>19652.22</v>
      </c>
      <c r="AP5928">
        <v>1851.3</v>
      </c>
      <c r="AQ5928">
        <v>1851.3</v>
      </c>
      <c r="AR5928" s="4">
        <v>7</v>
      </c>
      <c r="AS5928" s="4">
        <v>5</v>
      </c>
      <c r="AT5928" s="4">
        <v>2012</v>
      </c>
      <c r="AU5928" s="4">
        <v>10</v>
      </c>
      <c r="AV5928" s="4">
        <v>5</v>
      </c>
      <c r="AW5928" s="4">
        <v>2012</v>
      </c>
      <c r="AX5928" t="str">
        <f t="shared" si="1772"/>
        <v>Delay</v>
      </c>
      <c r="AY5928">
        <f t="shared" si="1773"/>
        <v>3</v>
      </c>
    </row>
    <row r="5929" spans="1:51" x14ac:dyDescent="0.2">
      <c r="A5929" s="3">
        <v>86468</v>
      </c>
      <c r="B5929" s="1" t="s">
        <v>50</v>
      </c>
      <c r="C5929" s="1" t="s">
        <v>51</v>
      </c>
      <c r="D5929" s="1" t="s">
        <v>130</v>
      </c>
      <c r="E5929" s="1" t="s">
        <v>101</v>
      </c>
      <c r="F5929" s="1" t="s">
        <v>101</v>
      </c>
      <c r="G5929" s="13" t="s">
        <v>1202</v>
      </c>
      <c r="H5929" s="12">
        <v>41036</v>
      </c>
      <c r="I5929" s="12" t="s">
        <v>353</v>
      </c>
      <c r="J5929" s="12">
        <v>41039</v>
      </c>
      <c r="K5929" s="4">
        <v>3909</v>
      </c>
      <c r="L5929" s="1" t="s">
        <v>146</v>
      </c>
      <c r="M5929" s="1" t="s">
        <v>132</v>
      </c>
      <c r="N5929" s="1" t="s">
        <v>154</v>
      </c>
      <c r="O5929" s="1" t="s">
        <v>93</v>
      </c>
      <c r="P5929">
        <v>60</v>
      </c>
      <c r="Q5929">
        <v>2551</v>
      </c>
      <c r="R5929">
        <v>28622.22</v>
      </c>
      <c r="S5929">
        <v>11.22</v>
      </c>
      <c r="T5929">
        <v>0.19</v>
      </c>
      <c r="U5929">
        <f t="shared" si="1769"/>
        <v>28622.22</v>
      </c>
      <c r="V5929">
        <f t="shared" si="1770"/>
        <v>153060</v>
      </c>
      <c r="W5929" s="1" t="s">
        <v>155</v>
      </c>
      <c r="X5929" s="1" t="s">
        <v>1236</v>
      </c>
      <c r="Y5929" s="1" t="s">
        <v>156</v>
      </c>
      <c r="Z5929" s="3">
        <v>14703</v>
      </c>
      <c r="AA5929" s="4">
        <f t="shared" si="1774"/>
        <v>28088</v>
      </c>
      <c r="AB5929" s="4">
        <f t="shared" si="1776"/>
        <v>2524.7068438000001</v>
      </c>
      <c r="AC5929" s="4">
        <f t="shared" si="1777"/>
        <v>28088</v>
      </c>
      <c r="AD5929" s="4">
        <f t="shared" si="1775"/>
        <v>17988.5</v>
      </c>
      <c r="AE5929" s="3" t="s">
        <v>2817</v>
      </c>
      <c r="AF5929" s="3">
        <v>28088</v>
      </c>
      <c r="AG5929" s="4">
        <f>AI5929</f>
        <v>28088</v>
      </c>
      <c r="AH5929" s="4">
        <v>83024</v>
      </c>
      <c r="AI5929">
        <f t="shared" si="1771"/>
        <v>28088</v>
      </c>
      <c r="AJ5929" t="s">
        <v>2817</v>
      </c>
      <c r="AK5929" s="2">
        <v>19652.22</v>
      </c>
      <c r="AL5929" s="2">
        <f>AN5929</f>
        <v>19652.22</v>
      </c>
      <c r="AM5929" s="4">
        <v>83024</v>
      </c>
      <c r="AN5929">
        <f>INDEX($AJ$2:$AJ$6811,MATCH(AM5929,$A$2:$A$6811,0))</f>
        <v>19652.22</v>
      </c>
      <c r="AP5929">
        <v>47.23</v>
      </c>
      <c r="AQ5929">
        <v>47.23</v>
      </c>
      <c r="AR5929" s="4">
        <v>7</v>
      </c>
      <c r="AS5929" s="4">
        <v>5</v>
      </c>
      <c r="AT5929" s="4">
        <v>2012</v>
      </c>
      <c r="AU5929" s="4">
        <v>10</v>
      </c>
      <c r="AV5929" s="4">
        <v>5</v>
      </c>
      <c r="AW5929" s="4">
        <v>2012</v>
      </c>
      <c r="AX5929" t="str">
        <f t="shared" si="1772"/>
        <v>Delay</v>
      </c>
      <c r="AY5929">
        <f t="shared" si="1773"/>
        <v>3</v>
      </c>
    </row>
    <row r="5930" spans="1:51" x14ac:dyDescent="0.2">
      <c r="A5930" s="3">
        <v>83584</v>
      </c>
      <c r="B5930" s="1" t="s">
        <v>172</v>
      </c>
      <c r="C5930" s="1" t="s">
        <v>114</v>
      </c>
      <c r="D5930" s="1" t="s">
        <v>130</v>
      </c>
      <c r="E5930" s="1" t="s">
        <v>101</v>
      </c>
      <c r="F5930" s="1" t="s">
        <v>101</v>
      </c>
      <c r="G5930" s="13" t="s">
        <v>1915</v>
      </c>
      <c r="H5930" s="12">
        <v>41044</v>
      </c>
      <c r="I5930" s="12" t="s">
        <v>1729</v>
      </c>
      <c r="J5930" s="12">
        <v>41029</v>
      </c>
      <c r="K5930" s="4">
        <v>3878</v>
      </c>
      <c r="L5930" s="1" t="s">
        <v>146</v>
      </c>
      <c r="M5930" s="1" t="s">
        <v>132</v>
      </c>
      <c r="N5930" s="1" t="s">
        <v>275</v>
      </c>
      <c r="O5930" s="1" t="s">
        <v>93</v>
      </c>
      <c r="P5930">
        <v>60</v>
      </c>
      <c r="Q5930">
        <v>152458</v>
      </c>
      <c r="R5930">
        <v>1219664</v>
      </c>
      <c r="S5930">
        <v>8</v>
      </c>
      <c r="T5930">
        <v>0.13</v>
      </c>
      <c r="U5930">
        <f t="shared" si="1769"/>
        <v>1219664</v>
      </c>
      <c r="V5930">
        <f t="shared" si="1770"/>
        <v>9147480</v>
      </c>
      <c r="W5930" s="1" t="s">
        <v>160</v>
      </c>
      <c r="X5930" s="1" t="s">
        <v>1236</v>
      </c>
      <c r="Y5930" s="1" t="s">
        <v>161</v>
      </c>
      <c r="Z5930" s="3">
        <v>13722</v>
      </c>
      <c r="AA5930" s="4">
        <f t="shared" si="1774"/>
        <v>28103</v>
      </c>
      <c r="AB5930" s="4">
        <f t="shared" si="1776"/>
        <v>18976.6702984</v>
      </c>
      <c r="AC5930" s="4">
        <f t="shared" si="1777"/>
        <v>28103</v>
      </c>
      <c r="AD5930" s="4">
        <f t="shared" si="1775"/>
        <v>28103</v>
      </c>
      <c r="AE5930" s="4">
        <v>28103</v>
      </c>
      <c r="AF5930" s="4">
        <v>28103</v>
      </c>
      <c r="AG5930" s="4">
        <f>AE5930</f>
        <v>28103</v>
      </c>
      <c r="AI5930" t="e">
        <f t="shared" si="1771"/>
        <v>#N/A</v>
      </c>
      <c r="AJ5930">
        <v>36650.58</v>
      </c>
      <c r="AK5930" s="2">
        <v>36650.58</v>
      </c>
      <c r="AL5930" s="2">
        <f>AJ5930</f>
        <v>36650.58</v>
      </c>
      <c r="AM5930" s="4"/>
      <c r="AN5930" t="e">
        <f>VLOOKUP([1]!Tabelle13[[#This Row],[Vlookup this ID for freight costs]],$AL$2:$AL$6811,2,FALSE)</f>
        <v>#REF!</v>
      </c>
      <c r="AP5930">
        <v>2012.45</v>
      </c>
      <c r="AQ5930">
        <v>2012.45</v>
      </c>
      <c r="AR5930" s="4">
        <v>15</v>
      </c>
      <c r="AS5930" s="4">
        <v>5</v>
      </c>
      <c r="AT5930" s="4">
        <v>2012</v>
      </c>
      <c r="AU5930" s="4">
        <v>30</v>
      </c>
      <c r="AV5930" s="4">
        <v>4</v>
      </c>
      <c r="AW5930" s="4">
        <v>2012</v>
      </c>
      <c r="AX5930" t="str">
        <f t="shared" si="1772"/>
        <v>No Delay</v>
      </c>
      <c r="AY5930">
        <f t="shared" si="1773"/>
        <v>0</v>
      </c>
    </row>
    <row r="5931" spans="1:51" x14ac:dyDescent="0.2">
      <c r="A5931" s="3">
        <v>85253</v>
      </c>
      <c r="B5931" s="1" t="s">
        <v>172</v>
      </c>
      <c r="C5931" s="1" t="s">
        <v>114</v>
      </c>
      <c r="D5931" s="1" t="s">
        <v>130</v>
      </c>
      <c r="E5931" s="1" t="s">
        <v>101</v>
      </c>
      <c r="F5931" s="1" t="s">
        <v>101</v>
      </c>
      <c r="G5931" s="13" t="s">
        <v>1915</v>
      </c>
      <c r="H5931" s="12">
        <v>41044</v>
      </c>
      <c r="I5931" s="12" t="s">
        <v>1729</v>
      </c>
      <c r="J5931" s="12">
        <v>41029</v>
      </c>
      <c r="K5931" s="4">
        <v>3882</v>
      </c>
      <c r="L5931" s="1" t="s">
        <v>146</v>
      </c>
      <c r="M5931" s="1" t="s">
        <v>132</v>
      </c>
      <c r="N5931" s="1" t="s">
        <v>275</v>
      </c>
      <c r="O5931" s="1" t="s">
        <v>93</v>
      </c>
      <c r="P5931">
        <v>60</v>
      </c>
      <c r="Q5931">
        <v>96655</v>
      </c>
      <c r="R5931">
        <v>773240</v>
      </c>
      <c r="S5931">
        <v>8</v>
      </c>
      <c r="T5931">
        <v>0.13</v>
      </c>
      <c r="U5931">
        <f t="shared" si="1769"/>
        <v>773240</v>
      </c>
      <c r="V5931">
        <f t="shared" si="1770"/>
        <v>5799300</v>
      </c>
      <c r="W5931" s="1" t="s">
        <v>204</v>
      </c>
      <c r="X5931" s="1" t="s">
        <v>1236</v>
      </c>
      <c r="Y5931" s="1" t="s">
        <v>205</v>
      </c>
      <c r="Z5931" s="3">
        <v>14286</v>
      </c>
      <c r="AA5931" s="4">
        <f t="shared" si="1774"/>
        <v>28103</v>
      </c>
      <c r="AB5931" s="4">
        <f t="shared" si="1776"/>
        <v>12852.413815000002</v>
      </c>
      <c r="AC5931" s="4">
        <f t="shared" si="1777"/>
        <v>28103</v>
      </c>
      <c r="AD5931" s="4">
        <f t="shared" si="1775"/>
        <v>28103</v>
      </c>
      <c r="AE5931" s="3" t="s">
        <v>2818</v>
      </c>
      <c r="AF5931" s="3">
        <v>28103</v>
      </c>
      <c r="AG5931" s="4">
        <f>AI5931</f>
        <v>28103</v>
      </c>
      <c r="AH5931" s="4">
        <v>83584</v>
      </c>
      <c r="AI5931">
        <f t="shared" si="1771"/>
        <v>28103</v>
      </c>
      <c r="AJ5931" t="s">
        <v>2818</v>
      </c>
      <c r="AK5931" s="2">
        <v>36650.58</v>
      </c>
      <c r="AL5931" s="2">
        <f>AN5931</f>
        <v>36650.58</v>
      </c>
      <c r="AM5931" s="4">
        <v>83584</v>
      </c>
      <c r="AN5931">
        <f>INDEX($AJ$2:$AJ$6811,MATCH(AM5931,$A$2:$A$6811,0))</f>
        <v>36650.58</v>
      </c>
      <c r="AP5931">
        <v>1275.8499999999999</v>
      </c>
      <c r="AQ5931">
        <v>1275.8499999999999</v>
      </c>
      <c r="AR5931" s="4">
        <v>15</v>
      </c>
      <c r="AS5931" s="4">
        <v>5</v>
      </c>
      <c r="AT5931" s="4">
        <v>2012</v>
      </c>
      <c r="AU5931" s="4">
        <v>30</v>
      </c>
      <c r="AV5931" s="4">
        <v>4</v>
      </c>
      <c r="AW5931" s="4">
        <v>2012</v>
      </c>
      <c r="AX5931" t="str">
        <f t="shared" si="1772"/>
        <v>No Delay</v>
      </c>
      <c r="AY5931">
        <f t="shared" si="1773"/>
        <v>0</v>
      </c>
    </row>
    <row r="5932" spans="1:51" x14ac:dyDescent="0.2">
      <c r="A5932" s="3">
        <v>85254</v>
      </c>
      <c r="B5932" s="1" t="s">
        <v>172</v>
      </c>
      <c r="C5932" s="1" t="s">
        <v>114</v>
      </c>
      <c r="D5932" s="1" t="s">
        <v>130</v>
      </c>
      <c r="E5932" s="1" t="s">
        <v>101</v>
      </c>
      <c r="F5932" s="1" t="s">
        <v>101</v>
      </c>
      <c r="G5932" s="13" t="s">
        <v>1915</v>
      </c>
      <c r="H5932" s="12">
        <v>41044</v>
      </c>
      <c r="I5932" s="12" t="s">
        <v>1729</v>
      </c>
      <c r="J5932" s="12">
        <v>41029</v>
      </c>
      <c r="K5932" s="4">
        <v>3883</v>
      </c>
      <c r="L5932" s="1" t="s">
        <v>146</v>
      </c>
      <c r="M5932" s="1" t="s">
        <v>132</v>
      </c>
      <c r="N5932" s="1" t="s">
        <v>178</v>
      </c>
      <c r="O5932" s="1" t="s">
        <v>93</v>
      </c>
      <c r="P5932">
        <v>60</v>
      </c>
      <c r="Q5932">
        <v>136109</v>
      </c>
      <c r="R5932">
        <v>955485.18</v>
      </c>
      <c r="S5932">
        <v>7.02</v>
      </c>
      <c r="T5932">
        <v>0.12</v>
      </c>
      <c r="U5932">
        <f t="shared" si="1769"/>
        <v>955485.17999999993</v>
      </c>
      <c r="V5932">
        <f t="shared" si="1770"/>
        <v>8166540</v>
      </c>
      <c r="W5932" s="1" t="s">
        <v>179</v>
      </c>
      <c r="X5932" s="1" t="s">
        <v>1236</v>
      </c>
      <c r="Y5932" s="1" t="s">
        <v>156</v>
      </c>
      <c r="Z5932" s="3">
        <v>14240</v>
      </c>
      <c r="AA5932" s="4">
        <f t="shared" si="1774"/>
        <v>28103</v>
      </c>
      <c r="AB5932" s="4">
        <f t="shared" si="1776"/>
        <v>17182.4035162</v>
      </c>
      <c r="AC5932" s="4">
        <f t="shared" si="1777"/>
        <v>28103</v>
      </c>
      <c r="AD5932" s="4">
        <f t="shared" si="1775"/>
        <v>28103</v>
      </c>
      <c r="AE5932" s="3" t="s">
        <v>2818</v>
      </c>
      <c r="AF5932" s="3">
        <v>28103</v>
      </c>
      <c r="AG5932" s="4">
        <f>AI5932</f>
        <v>28103</v>
      </c>
      <c r="AH5932" s="4">
        <v>83584</v>
      </c>
      <c r="AI5932">
        <f t="shared" si="1771"/>
        <v>28103</v>
      </c>
      <c r="AJ5932" t="s">
        <v>2818</v>
      </c>
      <c r="AK5932" s="2">
        <v>36650.58</v>
      </c>
      <c r="AL5932" s="2">
        <f>AN5932</f>
        <v>36650.58</v>
      </c>
      <c r="AM5932" s="4">
        <v>83584</v>
      </c>
      <c r="AN5932">
        <f>INDEX($AJ$2:$AJ$6811,MATCH(AM5932,$A$2:$A$6811,0))</f>
        <v>36650.58</v>
      </c>
      <c r="AP5932">
        <v>1576.55</v>
      </c>
      <c r="AQ5932">
        <v>1576.55</v>
      </c>
      <c r="AR5932" s="4">
        <v>15</v>
      </c>
      <c r="AS5932" s="4">
        <v>5</v>
      </c>
      <c r="AT5932" s="4">
        <v>2012</v>
      </c>
      <c r="AU5932" s="4">
        <v>30</v>
      </c>
      <c r="AV5932" s="4">
        <v>4</v>
      </c>
      <c r="AW5932" s="4">
        <v>2012</v>
      </c>
      <c r="AX5932" t="str">
        <f t="shared" si="1772"/>
        <v>No Delay</v>
      </c>
      <c r="AY5932">
        <f t="shared" si="1773"/>
        <v>0</v>
      </c>
    </row>
    <row r="5933" spans="1:51" x14ac:dyDescent="0.2">
      <c r="A5933" s="3">
        <v>85853</v>
      </c>
      <c r="B5933" s="1" t="s">
        <v>172</v>
      </c>
      <c r="C5933" s="1" t="s">
        <v>114</v>
      </c>
      <c r="D5933" s="1" t="s">
        <v>130</v>
      </c>
      <c r="E5933" s="1" t="s">
        <v>101</v>
      </c>
      <c r="F5933" s="1" t="s">
        <v>101</v>
      </c>
      <c r="G5933" s="13" t="s">
        <v>1915</v>
      </c>
      <c r="H5933" s="12">
        <v>41044</v>
      </c>
      <c r="I5933" s="12" t="s">
        <v>1729</v>
      </c>
      <c r="J5933" s="12">
        <v>41029</v>
      </c>
      <c r="K5933" s="4">
        <v>3887</v>
      </c>
      <c r="L5933" s="1" t="s">
        <v>146</v>
      </c>
      <c r="M5933" s="1" t="s">
        <v>132</v>
      </c>
      <c r="N5933" s="1" t="s">
        <v>275</v>
      </c>
      <c r="O5933" s="1" t="s">
        <v>93</v>
      </c>
      <c r="P5933">
        <v>60</v>
      </c>
      <c r="Q5933">
        <v>887</v>
      </c>
      <c r="R5933">
        <v>7096</v>
      </c>
      <c r="S5933">
        <v>8</v>
      </c>
      <c r="T5933">
        <v>0.13</v>
      </c>
      <c r="U5933">
        <f t="shared" si="1769"/>
        <v>7096</v>
      </c>
      <c r="V5933">
        <f t="shared" si="1770"/>
        <v>53220</v>
      </c>
      <c r="W5933" s="1" t="s">
        <v>861</v>
      </c>
      <c r="X5933" s="1" t="s">
        <v>1236</v>
      </c>
      <c r="Y5933" s="1" t="s">
        <v>156</v>
      </c>
      <c r="Z5933" s="3">
        <v>14240</v>
      </c>
      <c r="AA5933" s="4">
        <f t="shared" si="1774"/>
        <v>28103</v>
      </c>
      <c r="AB5933" s="4">
        <f t="shared" si="1776"/>
        <v>2342.0865045999999</v>
      </c>
      <c r="AC5933" s="4">
        <f t="shared" si="1777"/>
        <v>28103</v>
      </c>
      <c r="AD5933" s="4">
        <f t="shared" si="1775"/>
        <v>9485.3333333333339</v>
      </c>
      <c r="AE5933" s="3" t="s">
        <v>2818</v>
      </c>
      <c r="AF5933" s="3">
        <v>28103</v>
      </c>
      <c r="AG5933" s="4">
        <f>AI5933</f>
        <v>28103</v>
      </c>
      <c r="AH5933" s="4">
        <v>83584</v>
      </c>
      <c r="AI5933">
        <f t="shared" si="1771"/>
        <v>28103</v>
      </c>
      <c r="AJ5933" t="s">
        <v>2818</v>
      </c>
      <c r="AK5933" s="2">
        <v>36650.58</v>
      </c>
      <c r="AL5933" s="2">
        <f>AN5933</f>
        <v>36650.58</v>
      </c>
      <c r="AM5933" s="4">
        <v>83584</v>
      </c>
      <c r="AN5933">
        <f>INDEX($AJ$2:$AJ$6811,MATCH(AM5933,$A$2:$A$6811,0))</f>
        <v>36650.58</v>
      </c>
      <c r="AP5933">
        <v>11.71</v>
      </c>
      <c r="AQ5933">
        <v>11.71</v>
      </c>
      <c r="AR5933" s="4">
        <v>15</v>
      </c>
      <c r="AS5933" s="4">
        <v>5</v>
      </c>
      <c r="AT5933" s="4">
        <v>2012</v>
      </c>
      <c r="AU5933" s="4">
        <v>30</v>
      </c>
      <c r="AV5933" s="4">
        <v>4</v>
      </c>
      <c r="AW5933" s="4">
        <v>2012</v>
      </c>
      <c r="AX5933" t="str">
        <f t="shared" si="1772"/>
        <v>No Delay</v>
      </c>
      <c r="AY5933">
        <f t="shared" si="1773"/>
        <v>0</v>
      </c>
    </row>
    <row r="5934" spans="1:51" x14ac:dyDescent="0.2">
      <c r="A5934" s="3">
        <v>82726</v>
      </c>
      <c r="B5934" s="1" t="s">
        <v>50</v>
      </c>
      <c r="C5934" s="1" t="s">
        <v>51</v>
      </c>
      <c r="D5934" s="1" t="s">
        <v>130</v>
      </c>
      <c r="E5934" s="1" t="s">
        <v>101</v>
      </c>
      <c r="F5934" s="1" t="s">
        <v>101</v>
      </c>
      <c r="G5934" s="13" t="s">
        <v>534</v>
      </c>
      <c r="H5934" s="12">
        <v>41912</v>
      </c>
      <c r="I5934" s="12" t="s">
        <v>407</v>
      </c>
      <c r="J5934" s="12">
        <v>41950</v>
      </c>
      <c r="K5934" s="4">
        <v>6080</v>
      </c>
      <c r="L5934" s="1" t="s">
        <v>146</v>
      </c>
      <c r="M5934" s="1" t="s">
        <v>132</v>
      </c>
      <c r="N5934" s="1" t="s">
        <v>154</v>
      </c>
      <c r="O5934" s="1" t="s">
        <v>93</v>
      </c>
      <c r="P5934">
        <v>60</v>
      </c>
      <c r="Q5934">
        <v>40070</v>
      </c>
      <c r="R5934">
        <v>324967.7</v>
      </c>
      <c r="S5934">
        <v>8.11</v>
      </c>
      <c r="T5934">
        <v>0.14000000000000001</v>
      </c>
      <c r="U5934">
        <f t="shared" si="1769"/>
        <v>324967.69999999995</v>
      </c>
      <c r="V5934">
        <f t="shared" si="1770"/>
        <v>2404200</v>
      </c>
      <c r="W5934" s="1" t="s">
        <v>160</v>
      </c>
      <c r="X5934" s="1" t="s">
        <v>1236</v>
      </c>
      <c r="Y5934" s="1" t="s">
        <v>161</v>
      </c>
      <c r="Z5934" s="3">
        <v>14186</v>
      </c>
      <c r="AA5934" s="4">
        <f t="shared" si="1774"/>
        <v>28111</v>
      </c>
      <c r="AB5934" s="4">
        <f t="shared" si="1776"/>
        <v>6642.3345520000003</v>
      </c>
      <c r="AC5934" s="4">
        <f t="shared" si="1777"/>
        <v>28111</v>
      </c>
      <c r="AD5934" s="4">
        <f t="shared" si="1775"/>
        <v>28111</v>
      </c>
      <c r="AE5934" s="4">
        <v>28111</v>
      </c>
      <c r="AF5934" s="4">
        <v>28111</v>
      </c>
      <c r="AG5934" s="4">
        <f>AE5934</f>
        <v>28111</v>
      </c>
      <c r="AI5934" t="e">
        <f t="shared" si="1771"/>
        <v>#N/A</v>
      </c>
      <c r="AJ5934">
        <v>18448.52</v>
      </c>
      <c r="AK5934" s="2">
        <v>18448.52</v>
      </c>
      <c r="AL5934" s="2">
        <f>AJ5934</f>
        <v>18448.52</v>
      </c>
      <c r="AM5934" s="4"/>
      <c r="AN5934" t="e">
        <f>VLOOKUP([1]!Tabelle13[[#This Row],[Vlookup this ID for freight costs]],$AL$2:$AL$6811,2,FALSE)</f>
        <v>#REF!</v>
      </c>
      <c r="AP5934">
        <v>334.07</v>
      </c>
      <c r="AQ5934">
        <v>334.07</v>
      </c>
      <c r="AR5934" s="4">
        <v>30</v>
      </c>
      <c r="AS5934" s="4">
        <v>9</v>
      </c>
      <c r="AT5934" s="4">
        <v>2014</v>
      </c>
      <c r="AU5934" s="4">
        <v>7</v>
      </c>
      <c r="AV5934" s="4">
        <v>11</v>
      </c>
      <c r="AW5934" s="4">
        <v>2014</v>
      </c>
      <c r="AX5934" t="str">
        <f t="shared" si="1772"/>
        <v>Delay</v>
      </c>
      <c r="AY5934">
        <f t="shared" si="1773"/>
        <v>38</v>
      </c>
    </row>
    <row r="5935" spans="1:51" x14ac:dyDescent="0.2">
      <c r="A5935" s="3">
        <v>83272</v>
      </c>
      <c r="B5935" s="1" t="s">
        <v>50</v>
      </c>
      <c r="C5935" s="1" t="s">
        <v>51</v>
      </c>
      <c r="D5935" s="1" t="s">
        <v>130</v>
      </c>
      <c r="E5935" s="1" t="s">
        <v>101</v>
      </c>
      <c r="F5935" s="1" t="s">
        <v>101</v>
      </c>
      <c r="G5935" s="13" t="s">
        <v>534</v>
      </c>
      <c r="H5935" s="12">
        <v>41912</v>
      </c>
      <c r="I5935" s="12" t="s">
        <v>407</v>
      </c>
      <c r="J5935" s="12">
        <v>41950</v>
      </c>
      <c r="K5935" s="4">
        <v>6087</v>
      </c>
      <c r="L5935" s="1" t="s">
        <v>146</v>
      </c>
      <c r="M5935" s="1" t="s">
        <v>132</v>
      </c>
      <c r="N5935" s="1" t="s">
        <v>154</v>
      </c>
      <c r="O5935" s="1" t="s">
        <v>93</v>
      </c>
      <c r="P5935">
        <v>60</v>
      </c>
      <c r="Q5935">
        <v>85490</v>
      </c>
      <c r="R5935">
        <v>693323.9</v>
      </c>
      <c r="S5935">
        <v>8.11</v>
      </c>
      <c r="T5935">
        <v>0.14000000000000001</v>
      </c>
      <c r="U5935">
        <f t="shared" si="1769"/>
        <v>693323.89999999991</v>
      </c>
      <c r="V5935">
        <f t="shared" si="1770"/>
        <v>5129400</v>
      </c>
      <c r="W5935" s="1" t="s">
        <v>204</v>
      </c>
      <c r="X5935" s="1" t="s">
        <v>1236</v>
      </c>
      <c r="Y5935" s="1" t="s">
        <v>205</v>
      </c>
      <c r="Z5935" s="3">
        <v>14749</v>
      </c>
      <c r="AA5935" s="4">
        <f t="shared" si="1774"/>
        <v>28111</v>
      </c>
      <c r="AB5935" s="4">
        <f t="shared" si="1776"/>
        <v>11627.079628000001</v>
      </c>
      <c r="AC5935" s="4">
        <f t="shared" si="1777"/>
        <v>28111</v>
      </c>
      <c r="AD5935" s="4">
        <f t="shared" si="1775"/>
        <v>28111</v>
      </c>
      <c r="AE5935" s="3" t="s">
        <v>2819</v>
      </c>
      <c r="AF5935" s="3">
        <v>28111</v>
      </c>
      <c r="AG5935" s="4">
        <f>AI5935</f>
        <v>28111</v>
      </c>
      <c r="AH5935" s="4">
        <v>82726</v>
      </c>
      <c r="AI5935">
        <f t="shared" si="1771"/>
        <v>28111</v>
      </c>
      <c r="AJ5935" t="s">
        <v>2819</v>
      </c>
      <c r="AK5935" s="2">
        <v>18448.52</v>
      </c>
      <c r="AL5935" s="2">
        <f>AN5935</f>
        <v>18448.52</v>
      </c>
      <c r="AM5935" s="4">
        <v>82726</v>
      </c>
      <c r="AN5935">
        <f>INDEX($AJ$2:$AJ$6811,MATCH(AM5935,$A$2:$A$6811,0))</f>
        <v>18448.52</v>
      </c>
      <c r="AP5935">
        <v>712.74</v>
      </c>
      <c r="AQ5935">
        <v>712.74</v>
      </c>
      <c r="AR5935" s="4">
        <v>30</v>
      </c>
      <c r="AS5935" s="4">
        <v>9</v>
      </c>
      <c r="AT5935" s="4">
        <v>2014</v>
      </c>
      <c r="AU5935" s="4">
        <v>7</v>
      </c>
      <c r="AV5935" s="4">
        <v>11</v>
      </c>
      <c r="AW5935" s="4">
        <v>2014</v>
      </c>
      <c r="AX5935" t="str">
        <f t="shared" si="1772"/>
        <v>Delay</v>
      </c>
      <c r="AY5935">
        <f t="shared" si="1773"/>
        <v>38</v>
      </c>
    </row>
    <row r="5936" spans="1:51" x14ac:dyDescent="0.2">
      <c r="A5936" s="3">
        <v>85521</v>
      </c>
      <c r="B5936" s="1" t="s">
        <v>50</v>
      </c>
      <c r="C5936" s="1" t="s">
        <v>51</v>
      </c>
      <c r="D5936" s="1" t="s">
        <v>130</v>
      </c>
      <c r="E5936" s="1" t="s">
        <v>101</v>
      </c>
      <c r="F5936" s="1" t="s">
        <v>101</v>
      </c>
      <c r="G5936" s="13" t="s">
        <v>534</v>
      </c>
      <c r="H5936" s="12">
        <v>41912</v>
      </c>
      <c r="I5936" s="12" t="s">
        <v>407</v>
      </c>
      <c r="J5936" s="12">
        <v>41950</v>
      </c>
      <c r="K5936" s="4">
        <v>6100</v>
      </c>
      <c r="L5936" s="1" t="s">
        <v>146</v>
      </c>
      <c r="M5936" s="1" t="s">
        <v>132</v>
      </c>
      <c r="N5936" s="1" t="s">
        <v>154</v>
      </c>
      <c r="O5936" s="1" t="s">
        <v>93</v>
      </c>
      <c r="P5936">
        <v>60</v>
      </c>
      <c r="Q5936">
        <v>90000</v>
      </c>
      <c r="R5936">
        <v>729900</v>
      </c>
      <c r="S5936">
        <v>8.11</v>
      </c>
      <c r="T5936">
        <v>0.14000000000000001</v>
      </c>
      <c r="U5936">
        <f t="shared" si="1769"/>
        <v>729900</v>
      </c>
      <c r="V5936">
        <f t="shared" si="1770"/>
        <v>5400000</v>
      </c>
      <c r="W5936" s="1" t="s">
        <v>179</v>
      </c>
      <c r="X5936" s="1" t="s">
        <v>1236</v>
      </c>
      <c r="Y5936" s="1" t="s">
        <v>156</v>
      </c>
      <c r="Z5936" s="3">
        <v>14703</v>
      </c>
      <c r="AA5936" s="4">
        <f t="shared" si="1774"/>
        <v>28111</v>
      </c>
      <c r="AB5936" s="4">
        <f t="shared" si="1776"/>
        <v>12122.042206</v>
      </c>
      <c r="AC5936" s="4">
        <f t="shared" si="1777"/>
        <v>28111</v>
      </c>
      <c r="AD5936" s="4">
        <f t="shared" si="1775"/>
        <v>20713</v>
      </c>
      <c r="AE5936" s="3" t="s">
        <v>2819</v>
      </c>
      <c r="AF5936" s="3">
        <v>28111</v>
      </c>
      <c r="AG5936" s="4">
        <f>AI5936</f>
        <v>28111</v>
      </c>
      <c r="AH5936" s="4">
        <v>82726</v>
      </c>
      <c r="AI5936">
        <f t="shared" si="1771"/>
        <v>28111</v>
      </c>
      <c r="AJ5936" t="s">
        <v>2819</v>
      </c>
      <c r="AK5936" s="2">
        <v>18448.52</v>
      </c>
      <c r="AL5936" s="2">
        <f>AN5936</f>
        <v>18448.52</v>
      </c>
      <c r="AM5936" s="4">
        <v>82726</v>
      </c>
      <c r="AN5936">
        <f>INDEX($AJ$2:$AJ$6811,MATCH(AM5936,$A$2:$A$6811,0))</f>
        <v>18448.52</v>
      </c>
      <c r="AP5936">
        <v>750.34</v>
      </c>
      <c r="AQ5936">
        <v>750.34</v>
      </c>
      <c r="AR5936" s="4">
        <v>30</v>
      </c>
      <c r="AS5936" s="4">
        <v>9</v>
      </c>
      <c r="AT5936" s="4">
        <v>2014</v>
      </c>
      <c r="AU5936" s="4">
        <v>7</v>
      </c>
      <c r="AV5936" s="4">
        <v>11</v>
      </c>
      <c r="AW5936" s="4">
        <v>2014</v>
      </c>
      <c r="AX5936" t="str">
        <f t="shared" si="1772"/>
        <v>Delay</v>
      </c>
      <c r="AY5936">
        <f t="shared" si="1773"/>
        <v>38</v>
      </c>
    </row>
    <row r="5937" spans="1:51" x14ac:dyDescent="0.2">
      <c r="A5937" s="3">
        <v>21230</v>
      </c>
      <c r="B5937" s="1" t="s">
        <v>140</v>
      </c>
      <c r="C5937" s="1" t="s">
        <v>99</v>
      </c>
      <c r="D5937" s="1" t="s">
        <v>52</v>
      </c>
      <c r="E5937" s="1" t="s">
        <v>53</v>
      </c>
      <c r="F5937" s="1" t="s">
        <v>53</v>
      </c>
      <c r="G5937" s="13" t="s">
        <v>411</v>
      </c>
      <c r="H5937" s="12">
        <v>41599</v>
      </c>
      <c r="I5937" s="12" t="s">
        <v>411</v>
      </c>
      <c r="J5937" s="12">
        <v>41599</v>
      </c>
      <c r="K5937" s="4">
        <v>5062</v>
      </c>
      <c r="L5937" s="1" t="s">
        <v>146</v>
      </c>
      <c r="M5937" s="1" t="s">
        <v>1775</v>
      </c>
      <c r="N5937" s="1" t="s">
        <v>1524</v>
      </c>
      <c r="O5937" s="1" t="s">
        <v>93</v>
      </c>
      <c r="P5937">
        <v>30</v>
      </c>
      <c r="Q5937">
        <v>200000</v>
      </c>
      <c r="R5937">
        <v>2100000</v>
      </c>
      <c r="S5937">
        <v>10.5</v>
      </c>
      <c r="T5937">
        <v>0.35</v>
      </c>
      <c r="U5937">
        <f t="shared" si="1769"/>
        <v>2100000</v>
      </c>
      <c r="V5937">
        <f t="shared" si="1770"/>
        <v>6000000</v>
      </c>
      <c r="W5937" s="1" t="s">
        <v>179</v>
      </c>
      <c r="X5937" s="1" t="s">
        <v>1236</v>
      </c>
      <c r="Y5937" s="1" t="s">
        <v>156</v>
      </c>
      <c r="Z5937" s="3">
        <v>5565</v>
      </c>
      <c r="AA5937" s="4">
        <f t="shared" si="1774"/>
        <v>28168</v>
      </c>
      <c r="AB5937" s="4">
        <f t="shared" si="1776"/>
        <v>24194.300206</v>
      </c>
      <c r="AC5937" s="4">
        <f t="shared" si="1777"/>
        <v>28168</v>
      </c>
      <c r="AD5937" s="4">
        <f t="shared" si="1775"/>
        <v>22977.692307692309</v>
      </c>
      <c r="AE5937" s="4">
        <v>28168</v>
      </c>
      <c r="AF5937" s="4">
        <v>28168</v>
      </c>
      <c r="AG5937" s="4">
        <f>AE5937</f>
        <v>28168</v>
      </c>
      <c r="AI5937" t="e">
        <f t="shared" si="1771"/>
        <v>#N/A</v>
      </c>
      <c r="AJ5937">
        <v>127285.48</v>
      </c>
      <c r="AK5937" s="2">
        <v>127285.48</v>
      </c>
      <c r="AL5937" s="2">
        <f>AJ5937</f>
        <v>127285.48</v>
      </c>
      <c r="AM5937" s="4"/>
      <c r="AN5937" t="e">
        <f>VLOOKUP([1]!Tabelle13[[#This Row],[Vlookup this ID for freight costs]],$AL$2:$AL$6811,2,FALSE)</f>
        <v>#REF!</v>
      </c>
      <c r="AP5937">
        <v>2597.6999999999998</v>
      </c>
      <c r="AQ5937">
        <v>2597.6999999999998</v>
      </c>
      <c r="AR5937" s="4">
        <v>21</v>
      </c>
      <c r="AS5937" s="4">
        <v>11</v>
      </c>
      <c r="AT5937" s="4">
        <v>2013</v>
      </c>
      <c r="AU5937" s="4">
        <v>21</v>
      </c>
      <c r="AV5937" s="4">
        <v>11</v>
      </c>
      <c r="AW5937" s="4">
        <v>2013</v>
      </c>
      <c r="AX5937" t="str">
        <f t="shared" si="1772"/>
        <v>No Delay</v>
      </c>
      <c r="AY5937">
        <f t="shared" si="1773"/>
        <v>0</v>
      </c>
    </row>
    <row r="5938" spans="1:51" x14ac:dyDescent="0.2">
      <c r="A5938" s="3">
        <v>84819</v>
      </c>
      <c r="B5938" s="1" t="s">
        <v>172</v>
      </c>
      <c r="C5938" s="1" t="s">
        <v>114</v>
      </c>
      <c r="D5938" s="1" t="s">
        <v>130</v>
      </c>
      <c r="E5938" s="1" t="s">
        <v>101</v>
      </c>
      <c r="F5938" s="1" t="s">
        <v>101</v>
      </c>
      <c r="G5938" s="13" t="s">
        <v>793</v>
      </c>
      <c r="H5938" s="12">
        <v>41425</v>
      </c>
      <c r="I5938" s="12" t="s">
        <v>2531</v>
      </c>
      <c r="J5938" s="12">
        <v>41422</v>
      </c>
      <c r="K5938" s="4">
        <v>4733</v>
      </c>
      <c r="L5938" s="1" t="s">
        <v>146</v>
      </c>
      <c r="M5938" s="1" t="s">
        <v>132</v>
      </c>
      <c r="N5938" s="1" t="s">
        <v>292</v>
      </c>
      <c r="O5938" s="1" t="s">
        <v>93</v>
      </c>
      <c r="P5938">
        <v>30</v>
      </c>
      <c r="Q5938">
        <v>249965</v>
      </c>
      <c r="R5938">
        <v>3239546.4</v>
      </c>
      <c r="S5938">
        <v>12.96</v>
      </c>
      <c r="T5938">
        <v>0.43</v>
      </c>
      <c r="U5938">
        <f t="shared" si="1769"/>
        <v>3239546.4000000004</v>
      </c>
      <c r="V5938">
        <f t="shared" si="1770"/>
        <v>7498950</v>
      </c>
      <c r="W5938" s="1" t="s">
        <v>160</v>
      </c>
      <c r="X5938" s="1" t="s">
        <v>1236</v>
      </c>
      <c r="Y5938" s="1" t="s">
        <v>161</v>
      </c>
      <c r="Z5938" s="3">
        <v>13722</v>
      </c>
      <c r="AA5938" s="4">
        <f t="shared" si="1774"/>
        <v>28182</v>
      </c>
      <c r="AB5938" s="4">
        <f t="shared" si="1776"/>
        <v>29677.849032999999</v>
      </c>
      <c r="AC5938" s="4">
        <f t="shared" si="1777"/>
        <v>28182</v>
      </c>
      <c r="AD5938" s="4">
        <f t="shared" si="1775"/>
        <v>28182</v>
      </c>
      <c r="AE5938" s="4">
        <v>28182</v>
      </c>
      <c r="AF5938" s="4">
        <v>28182</v>
      </c>
      <c r="AG5938" s="4">
        <f>AE5938</f>
        <v>28182</v>
      </c>
      <c r="AI5938" t="e">
        <f t="shared" si="1771"/>
        <v>#N/A</v>
      </c>
      <c r="AJ5938">
        <v>17650.150000000001</v>
      </c>
      <c r="AK5938" s="2">
        <v>17650.150000000001</v>
      </c>
      <c r="AL5938" s="2">
        <f>AJ5938</f>
        <v>17650.150000000001</v>
      </c>
      <c r="AM5938" s="4"/>
      <c r="AN5938" t="e">
        <f>VLOOKUP([1]!Tabelle13[[#This Row],[Vlookup this ID for freight costs]],$AL$2:$AL$6811,2,FALSE)</f>
        <v>#REF!</v>
      </c>
      <c r="AP5938">
        <v>4541.84</v>
      </c>
      <c r="AQ5938">
        <v>4541.84</v>
      </c>
      <c r="AR5938" s="4">
        <v>31</v>
      </c>
      <c r="AS5938" s="4">
        <v>5</v>
      </c>
      <c r="AT5938" s="4">
        <v>2013</v>
      </c>
      <c r="AU5938" s="4">
        <v>28</v>
      </c>
      <c r="AV5938" s="4">
        <v>5</v>
      </c>
      <c r="AW5938" s="4">
        <v>2013</v>
      </c>
      <c r="AX5938" t="str">
        <f t="shared" si="1772"/>
        <v>No Delay</v>
      </c>
      <c r="AY5938">
        <f t="shared" si="1773"/>
        <v>0</v>
      </c>
    </row>
    <row r="5939" spans="1:51" x14ac:dyDescent="0.2">
      <c r="A5939" s="3">
        <v>82354</v>
      </c>
      <c r="B5939" s="1" t="s">
        <v>50</v>
      </c>
      <c r="C5939" s="1" t="s">
        <v>51</v>
      </c>
      <c r="D5939" s="1" t="s">
        <v>130</v>
      </c>
      <c r="E5939" s="1" t="s">
        <v>101</v>
      </c>
      <c r="F5939" s="1" t="s">
        <v>101</v>
      </c>
      <c r="G5939" s="13" t="s">
        <v>2250</v>
      </c>
      <c r="H5939" s="12">
        <v>40507</v>
      </c>
      <c r="I5939" s="12" t="s">
        <v>523</v>
      </c>
      <c r="J5939" s="12">
        <v>40513</v>
      </c>
      <c r="K5939" s="4">
        <v>2885</v>
      </c>
      <c r="L5939" s="1" t="s">
        <v>146</v>
      </c>
      <c r="M5939" s="1" t="s">
        <v>132</v>
      </c>
      <c r="N5939" s="1" t="s">
        <v>154</v>
      </c>
      <c r="O5939" s="1" t="s">
        <v>93</v>
      </c>
      <c r="P5939">
        <v>60</v>
      </c>
      <c r="Q5939">
        <v>208501</v>
      </c>
      <c r="R5939">
        <v>2339381.2200000002</v>
      </c>
      <c r="S5939">
        <v>11.22</v>
      </c>
      <c r="T5939">
        <v>0.19</v>
      </c>
      <c r="U5939">
        <f t="shared" si="1769"/>
        <v>2339381.2200000002</v>
      </c>
      <c r="V5939">
        <f t="shared" si="1770"/>
        <v>12510060</v>
      </c>
      <c r="W5939" s="1" t="s">
        <v>155</v>
      </c>
      <c r="X5939" s="1" t="s">
        <v>1236</v>
      </c>
      <c r="Y5939" s="1" t="s">
        <v>156</v>
      </c>
      <c r="Z5939" s="3">
        <v>14703</v>
      </c>
      <c r="AA5939" s="4">
        <f t="shared" si="1774"/>
        <v>28237</v>
      </c>
      <c r="AB5939" s="4">
        <f t="shared" si="1776"/>
        <v>25127.2662538</v>
      </c>
      <c r="AC5939" s="4">
        <f t="shared" si="1777"/>
        <v>28237</v>
      </c>
      <c r="AD5939" s="4">
        <f t="shared" si="1775"/>
        <v>28237</v>
      </c>
      <c r="AE5939" s="4">
        <v>28237</v>
      </c>
      <c r="AF5939" s="4">
        <v>28237</v>
      </c>
      <c r="AG5939" s="4">
        <f>AE5939</f>
        <v>28237</v>
      </c>
      <c r="AI5939" t="e">
        <f t="shared" si="1771"/>
        <v>#N/A</v>
      </c>
      <c r="AJ5939">
        <v>14163.13</v>
      </c>
      <c r="AK5939" s="2">
        <v>14163.13</v>
      </c>
      <c r="AL5939" s="2">
        <f>AJ5939</f>
        <v>14163.13</v>
      </c>
      <c r="AM5939" s="4"/>
      <c r="AN5939" t="e">
        <f>VLOOKUP([1]!Tabelle13[[#This Row],[Vlookup this ID for freight costs]],$AL$2:$AL$6811,2,FALSE)</f>
        <v>#REF!</v>
      </c>
      <c r="AP5939">
        <v>5043.71</v>
      </c>
      <c r="AQ5939">
        <v>5043.71</v>
      </c>
      <c r="AR5939" s="4">
        <v>25</v>
      </c>
      <c r="AS5939" s="4">
        <v>11</v>
      </c>
      <c r="AT5939" s="4">
        <v>2010</v>
      </c>
      <c r="AU5939" s="4">
        <v>1</v>
      </c>
      <c r="AV5939" s="4">
        <v>12</v>
      </c>
      <c r="AW5939" s="4">
        <v>2010</v>
      </c>
      <c r="AX5939" t="str">
        <f t="shared" si="1772"/>
        <v>Delay</v>
      </c>
      <c r="AY5939">
        <f t="shared" si="1773"/>
        <v>6</v>
      </c>
    </row>
    <row r="5940" spans="1:51" x14ac:dyDescent="0.2">
      <c r="A5940" s="3">
        <v>84454</v>
      </c>
      <c r="B5940" s="1" t="s">
        <v>172</v>
      </c>
      <c r="C5940" s="1" t="s">
        <v>114</v>
      </c>
      <c r="D5940" s="1" t="s">
        <v>130</v>
      </c>
      <c r="E5940" s="1" t="s">
        <v>101</v>
      </c>
      <c r="F5940" s="1" t="s">
        <v>101</v>
      </c>
      <c r="G5940" s="13" t="s">
        <v>1708</v>
      </c>
      <c r="H5940" s="12">
        <v>42062</v>
      </c>
      <c r="I5940" s="12" t="s">
        <v>2820</v>
      </c>
      <c r="J5940" s="12">
        <v>42089</v>
      </c>
      <c r="K5940" s="4">
        <v>6410</v>
      </c>
      <c r="L5940" s="1" t="s">
        <v>146</v>
      </c>
      <c r="M5940" s="1" t="s">
        <v>132</v>
      </c>
      <c r="N5940" s="1" t="s">
        <v>275</v>
      </c>
      <c r="O5940" s="1" t="s">
        <v>93</v>
      </c>
      <c r="P5940">
        <v>60</v>
      </c>
      <c r="Q5940">
        <v>54000</v>
      </c>
      <c r="R5940">
        <v>352080</v>
      </c>
      <c r="S5940">
        <v>6.52</v>
      </c>
      <c r="T5940">
        <v>0.11</v>
      </c>
      <c r="U5940">
        <f t="shared" si="1769"/>
        <v>352080</v>
      </c>
      <c r="V5940">
        <f t="shared" si="1770"/>
        <v>3240000</v>
      </c>
      <c r="W5940" s="1" t="s">
        <v>1273</v>
      </c>
      <c r="X5940" s="1" t="s">
        <v>1236</v>
      </c>
      <c r="Y5940" s="1" t="s">
        <v>156</v>
      </c>
      <c r="Z5940" s="3">
        <v>14240</v>
      </c>
      <c r="AA5940" s="4">
        <f t="shared" si="1774"/>
        <v>28276</v>
      </c>
      <c r="AB5940" s="4">
        <f t="shared" si="1776"/>
        <v>8171.1214060000002</v>
      </c>
      <c r="AC5940" s="4">
        <f t="shared" si="1777"/>
        <v>28276</v>
      </c>
      <c r="AD5940" s="4">
        <f t="shared" si="1775"/>
        <v>28276</v>
      </c>
      <c r="AE5940" s="4">
        <v>28276</v>
      </c>
      <c r="AF5940" s="4">
        <v>28276</v>
      </c>
      <c r="AG5940" s="4">
        <f>AE5940</f>
        <v>28276</v>
      </c>
      <c r="AI5940" t="e">
        <f t="shared" si="1771"/>
        <v>#N/A</v>
      </c>
      <c r="AJ5940">
        <v>46157.86</v>
      </c>
      <c r="AK5940" s="2">
        <v>46157.86</v>
      </c>
      <c r="AL5940" s="2">
        <f>AJ5940</f>
        <v>46157.86</v>
      </c>
      <c r="AM5940" s="4"/>
      <c r="AN5940" t="e">
        <f>VLOOKUP([1]!Tabelle13[[#This Row],[Vlookup this ID for freight costs]],$AL$2:$AL$6811,2,FALSE)</f>
        <v>#REF!</v>
      </c>
      <c r="AP5940">
        <v>361.94</v>
      </c>
      <c r="AQ5940">
        <v>361.94</v>
      </c>
      <c r="AR5940" s="4">
        <v>27</v>
      </c>
      <c r="AS5940" s="4">
        <v>2</v>
      </c>
      <c r="AT5940" s="4">
        <v>2015</v>
      </c>
      <c r="AU5940" s="4">
        <v>26</v>
      </c>
      <c r="AV5940" s="4">
        <v>4</v>
      </c>
      <c r="AW5940" s="4">
        <v>2015</v>
      </c>
      <c r="AX5940" t="str">
        <f t="shared" si="1772"/>
        <v>Delay</v>
      </c>
      <c r="AY5940">
        <f t="shared" si="1773"/>
        <v>27</v>
      </c>
    </row>
    <row r="5941" spans="1:51" x14ac:dyDescent="0.2">
      <c r="A5941" s="3">
        <v>86171</v>
      </c>
      <c r="B5941" s="1" t="s">
        <v>172</v>
      </c>
      <c r="C5941" s="1" t="s">
        <v>114</v>
      </c>
      <c r="D5941" s="1" t="s">
        <v>130</v>
      </c>
      <c r="E5941" s="1" t="s">
        <v>101</v>
      </c>
      <c r="F5941" s="1" t="s">
        <v>101</v>
      </c>
      <c r="G5941" s="13" t="s">
        <v>1708</v>
      </c>
      <c r="H5941" s="12">
        <v>42062</v>
      </c>
      <c r="I5941" s="12" t="s">
        <v>2820</v>
      </c>
      <c r="J5941" s="12">
        <v>42089</v>
      </c>
      <c r="K5941" s="4">
        <v>6411</v>
      </c>
      <c r="L5941" s="1" t="s">
        <v>146</v>
      </c>
      <c r="M5941" s="1" t="s">
        <v>132</v>
      </c>
      <c r="N5941" s="1" t="s">
        <v>265</v>
      </c>
      <c r="O5941" s="1" t="s">
        <v>93</v>
      </c>
      <c r="P5941">
        <v>60</v>
      </c>
      <c r="Q5941">
        <v>198040</v>
      </c>
      <c r="R5941">
        <v>431727.2</v>
      </c>
      <c r="S5941">
        <v>2.1800000000000002</v>
      </c>
      <c r="T5941">
        <v>0.04</v>
      </c>
      <c r="U5941">
        <f t="shared" si="1769"/>
        <v>431727.2</v>
      </c>
      <c r="V5941">
        <f t="shared" si="1770"/>
        <v>11882400</v>
      </c>
      <c r="W5941" s="1" t="s">
        <v>179</v>
      </c>
      <c r="X5941" s="1" t="s">
        <v>1236</v>
      </c>
      <c r="Y5941" s="1" t="s">
        <v>156</v>
      </c>
      <c r="Z5941" s="3">
        <v>14240</v>
      </c>
      <c r="AA5941" s="4">
        <f t="shared" si="1774"/>
        <v>28276</v>
      </c>
      <c r="AB5941" s="4">
        <f t="shared" si="1776"/>
        <v>23979.194518</v>
      </c>
      <c r="AC5941" s="4">
        <f t="shared" si="1777"/>
        <v>28276</v>
      </c>
      <c r="AD5941" s="4">
        <f t="shared" si="1775"/>
        <v>28276</v>
      </c>
      <c r="AE5941" s="3" t="s">
        <v>2821</v>
      </c>
      <c r="AF5941" s="3">
        <v>28276</v>
      </c>
      <c r="AG5941" s="4">
        <f>AI5941</f>
        <v>28276</v>
      </c>
      <c r="AH5941" s="4">
        <v>84454</v>
      </c>
      <c r="AI5941">
        <f t="shared" si="1771"/>
        <v>28276</v>
      </c>
      <c r="AJ5941" t="s">
        <v>2821</v>
      </c>
      <c r="AK5941" s="2">
        <v>46157.86</v>
      </c>
      <c r="AL5941" s="2">
        <f>AN5941</f>
        <v>46157.86</v>
      </c>
      <c r="AM5941" s="4">
        <v>84454</v>
      </c>
      <c r="AN5941">
        <f>INDEX($AJ$2:$AJ$6811,MATCH(AM5941,$A$2:$A$6811,0))</f>
        <v>46157.86</v>
      </c>
      <c r="AP5941">
        <v>443.82</v>
      </c>
      <c r="AQ5941">
        <v>443.82</v>
      </c>
      <c r="AR5941" s="4">
        <v>27</v>
      </c>
      <c r="AS5941" s="4">
        <v>2</v>
      </c>
      <c r="AT5941" s="4">
        <v>2015</v>
      </c>
      <c r="AU5941" s="4">
        <v>26</v>
      </c>
      <c r="AV5941" s="4">
        <v>4</v>
      </c>
      <c r="AW5941" s="4">
        <v>2015</v>
      </c>
      <c r="AX5941" t="str">
        <f t="shared" si="1772"/>
        <v>Delay</v>
      </c>
      <c r="AY5941">
        <f t="shared" si="1773"/>
        <v>27</v>
      </c>
    </row>
    <row r="5942" spans="1:51" x14ac:dyDescent="0.2">
      <c r="A5942" s="3">
        <v>86784</v>
      </c>
      <c r="B5942" s="1" t="s">
        <v>172</v>
      </c>
      <c r="C5942" s="1" t="s">
        <v>114</v>
      </c>
      <c r="D5942" s="1" t="s">
        <v>130</v>
      </c>
      <c r="E5942" s="1" t="s">
        <v>101</v>
      </c>
      <c r="F5942" s="1" t="s">
        <v>101</v>
      </c>
      <c r="G5942" s="13" t="s">
        <v>1708</v>
      </c>
      <c r="H5942" s="12">
        <v>42062</v>
      </c>
      <c r="I5942" s="12" t="s">
        <v>2820</v>
      </c>
      <c r="J5942" s="12">
        <v>42089</v>
      </c>
      <c r="K5942" s="4">
        <v>6412</v>
      </c>
      <c r="L5942" s="1" t="s">
        <v>146</v>
      </c>
      <c r="M5942" s="1" t="s">
        <v>132</v>
      </c>
      <c r="N5942" s="1" t="s">
        <v>265</v>
      </c>
      <c r="O5942" s="1" t="s">
        <v>93</v>
      </c>
      <c r="P5942">
        <v>60</v>
      </c>
      <c r="Q5942">
        <v>71600</v>
      </c>
      <c r="R5942">
        <v>156088</v>
      </c>
      <c r="S5942">
        <v>2.1800000000000002</v>
      </c>
      <c r="T5942">
        <v>0.04</v>
      </c>
      <c r="U5942">
        <f t="shared" si="1769"/>
        <v>156088</v>
      </c>
      <c r="V5942">
        <f t="shared" si="1770"/>
        <v>4296000</v>
      </c>
      <c r="W5942" s="1" t="s">
        <v>197</v>
      </c>
      <c r="X5942" s="1" t="s">
        <v>1236</v>
      </c>
      <c r="Y5942" s="1" t="s">
        <v>3082</v>
      </c>
      <c r="Z5942" s="3">
        <v>13092</v>
      </c>
      <c r="AA5942" s="4">
        <f t="shared" si="1774"/>
        <v>28276</v>
      </c>
      <c r="AB5942" s="4">
        <f t="shared" si="1776"/>
        <v>10102.682686</v>
      </c>
      <c r="AC5942" s="4">
        <f t="shared" si="1777"/>
        <v>28276</v>
      </c>
      <c r="AD5942" s="4">
        <f t="shared" si="1775"/>
        <v>28276</v>
      </c>
      <c r="AE5942" s="3" t="s">
        <v>2821</v>
      </c>
      <c r="AF5942" s="3">
        <v>28276</v>
      </c>
      <c r="AG5942" s="4">
        <f>AI5942</f>
        <v>28276</v>
      </c>
      <c r="AH5942" s="4">
        <v>84454</v>
      </c>
      <c r="AI5942">
        <f t="shared" si="1771"/>
        <v>28276</v>
      </c>
      <c r="AJ5942" t="s">
        <v>2821</v>
      </c>
      <c r="AK5942" s="2">
        <v>46157.86</v>
      </c>
      <c r="AL5942" s="2">
        <f>AN5942</f>
        <v>46157.86</v>
      </c>
      <c r="AM5942" s="4">
        <v>84454</v>
      </c>
      <c r="AN5942">
        <f>INDEX($AJ$2:$AJ$6811,MATCH(AM5942,$A$2:$A$6811,0))</f>
        <v>46157.86</v>
      </c>
      <c r="AP5942">
        <v>160.46</v>
      </c>
      <c r="AQ5942">
        <v>160.46</v>
      </c>
      <c r="AR5942" s="4">
        <v>27</v>
      </c>
      <c r="AS5942" s="4">
        <v>2</v>
      </c>
      <c r="AT5942" s="4">
        <v>2015</v>
      </c>
      <c r="AU5942" s="4">
        <v>26</v>
      </c>
      <c r="AV5942" s="4">
        <v>4</v>
      </c>
      <c r="AW5942" s="4">
        <v>2015</v>
      </c>
      <c r="AX5942" t="str">
        <f t="shared" si="1772"/>
        <v>Delay</v>
      </c>
      <c r="AY5942">
        <f t="shared" si="1773"/>
        <v>27</v>
      </c>
    </row>
    <row r="5943" spans="1:51" x14ac:dyDescent="0.2">
      <c r="A5943" s="3">
        <v>82415</v>
      </c>
      <c r="B5943" s="1" t="s">
        <v>151</v>
      </c>
      <c r="C5943" s="1" t="s">
        <v>65</v>
      </c>
      <c r="D5943" s="1" t="s">
        <v>130</v>
      </c>
      <c r="E5943" s="1" t="s">
        <v>152</v>
      </c>
      <c r="F5943" s="1" t="s">
        <v>152</v>
      </c>
      <c r="G5943" s="13" t="s">
        <v>1301</v>
      </c>
      <c r="H5943" s="12">
        <v>40882</v>
      </c>
      <c r="I5943" s="12" t="s">
        <v>1846</v>
      </c>
      <c r="J5943" s="12">
        <v>40829</v>
      </c>
      <c r="K5943" s="4">
        <v>3513</v>
      </c>
      <c r="L5943" s="1" t="s">
        <v>146</v>
      </c>
      <c r="M5943" s="1" t="s">
        <v>132</v>
      </c>
      <c r="N5943" s="1" t="s">
        <v>154</v>
      </c>
      <c r="O5943" s="1" t="s">
        <v>93</v>
      </c>
      <c r="P5943">
        <v>60</v>
      </c>
      <c r="Q5943">
        <v>105160</v>
      </c>
      <c r="R5943">
        <v>1179895.2</v>
      </c>
      <c r="S5943">
        <v>11.22</v>
      </c>
      <c r="T5943">
        <v>0.19</v>
      </c>
      <c r="U5943">
        <f t="shared" si="1769"/>
        <v>1179895.2</v>
      </c>
      <c r="V5943">
        <f t="shared" si="1770"/>
        <v>6309600</v>
      </c>
      <c r="W5943" s="1" t="s">
        <v>155</v>
      </c>
      <c r="X5943" s="1" t="s">
        <v>1236</v>
      </c>
      <c r="Y5943" s="1" t="s">
        <v>156</v>
      </c>
      <c r="Z5943" s="3">
        <v>7726</v>
      </c>
      <c r="AA5943" s="4">
        <f t="shared" si="1774"/>
        <v>28277</v>
      </c>
      <c r="AB5943" s="4">
        <f t="shared" si="1776"/>
        <v>13785.818854000001</v>
      </c>
      <c r="AC5943" s="4">
        <f t="shared" si="1777"/>
        <v>28277</v>
      </c>
      <c r="AD5943" s="4">
        <f t="shared" si="1775"/>
        <v>28277</v>
      </c>
      <c r="AE5943" s="4">
        <v>28277</v>
      </c>
      <c r="AF5943" s="4">
        <v>28277</v>
      </c>
      <c r="AG5943" s="4">
        <f>AE5943</f>
        <v>28277</v>
      </c>
      <c r="AI5943" t="e">
        <f t="shared" si="1771"/>
        <v>#N/A</v>
      </c>
      <c r="AJ5943">
        <v>21326.73</v>
      </c>
      <c r="AK5943" s="2">
        <v>21326.73</v>
      </c>
      <c r="AL5943" s="2">
        <f>AJ5943</f>
        <v>21326.73</v>
      </c>
      <c r="AM5943" s="4"/>
      <c r="AN5943" t="e">
        <f>VLOOKUP([1]!Tabelle13[[#This Row],[Vlookup this ID for freight costs]],$AL$2:$AL$6811,2,FALSE)</f>
        <v>#REF!</v>
      </c>
      <c r="AP5943">
        <v>1946.83</v>
      </c>
      <c r="AQ5943">
        <v>1946.83</v>
      </c>
      <c r="AR5943" s="4">
        <v>5</v>
      </c>
      <c r="AS5943" s="4">
        <v>12</v>
      </c>
      <c r="AT5943" s="4">
        <v>2011</v>
      </c>
      <c r="AU5943" s="4">
        <v>13</v>
      </c>
      <c r="AV5943" s="4">
        <v>10</v>
      </c>
      <c r="AW5943" s="4">
        <v>2011</v>
      </c>
      <c r="AX5943" t="str">
        <f t="shared" si="1772"/>
        <v>No Delay</v>
      </c>
      <c r="AY5943">
        <f t="shared" si="1773"/>
        <v>0</v>
      </c>
    </row>
    <row r="5944" spans="1:51" x14ac:dyDescent="0.2">
      <c r="A5944" s="3">
        <v>83544</v>
      </c>
      <c r="B5944" s="1" t="s">
        <v>151</v>
      </c>
      <c r="C5944" s="1" t="s">
        <v>65</v>
      </c>
      <c r="D5944" s="1" t="s">
        <v>130</v>
      </c>
      <c r="E5944" s="1" t="s">
        <v>152</v>
      </c>
      <c r="F5944" s="1" t="s">
        <v>152</v>
      </c>
      <c r="G5944" s="13" t="s">
        <v>1301</v>
      </c>
      <c r="H5944" s="12">
        <v>40882</v>
      </c>
      <c r="I5944" s="12" t="s">
        <v>1846</v>
      </c>
      <c r="J5944" s="12">
        <v>40829</v>
      </c>
      <c r="K5944" s="4">
        <v>3515</v>
      </c>
      <c r="L5944" s="1" t="s">
        <v>146</v>
      </c>
      <c r="M5944" s="1" t="s">
        <v>132</v>
      </c>
      <c r="N5944" s="1" t="s">
        <v>154</v>
      </c>
      <c r="O5944" s="1" t="s">
        <v>93</v>
      </c>
      <c r="P5944">
        <v>60</v>
      </c>
      <c r="Q5944">
        <v>94848</v>
      </c>
      <c r="R5944">
        <v>1064194.5600000001</v>
      </c>
      <c r="S5944">
        <v>11.22</v>
      </c>
      <c r="T5944">
        <v>0.19</v>
      </c>
      <c r="U5944">
        <f t="shared" si="1769"/>
        <v>1064194.5600000001</v>
      </c>
      <c r="V5944">
        <f t="shared" si="1770"/>
        <v>5690880</v>
      </c>
      <c r="W5944" s="1" t="s">
        <v>160</v>
      </c>
      <c r="X5944" s="1" t="s">
        <v>1236</v>
      </c>
      <c r="Y5944" s="1" t="s">
        <v>161</v>
      </c>
      <c r="Z5944" s="3">
        <v>7348</v>
      </c>
      <c r="AA5944" s="4">
        <f t="shared" si="1774"/>
        <v>28277</v>
      </c>
      <c r="AB5944" s="4">
        <f t="shared" si="1776"/>
        <v>12654.0995404</v>
      </c>
      <c r="AC5944" s="4">
        <f t="shared" si="1777"/>
        <v>28277</v>
      </c>
      <c r="AD5944" s="4">
        <f t="shared" si="1775"/>
        <v>28277</v>
      </c>
      <c r="AE5944" s="3" t="s">
        <v>2822</v>
      </c>
      <c r="AF5944" s="3">
        <v>28277</v>
      </c>
      <c r="AG5944" s="4">
        <f>AI5944</f>
        <v>28277</v>
      </c>
      <c r="AH5944" s="4">
        <v>82415</v>
      </c>
      <c r="AI5944">
        <f t="shared" si="1771"/>
        <v>28277</v>
      </c>
      <c r="AJ5944" t="s">
        <v>2822</v>
      </c>
      <c r="AK5944" s="2">
        <v>21326.73</v>
      </c>
      <c r="AL5944" s="2">
        <f>AN5944</f>
        <v>21326.73</v>
      </c>
      <c r="AM5944" s="4">
        <v>82415</v>
      </c>
      <c r="AN5944">
        <f>INDEX($AJ$2:$AJ$6811,MATCH(AM5944,$A$2:$A$6811,0))</f>
        <v>21326.73</v>
      </c>
      <c r="AP5944">
        <v>1755.92</v>
      </c>
      <c r="AQ5944">
        <v>1755.92</v>
      </c>
      <c r="AR5944" s="4">
        <v>5</v>
      </c>
      <c r="AS5944" s="4">
        <v>12</v>
      </c>
      <c r="AT5944" s="4">
        <v>2011</v>
      </c>
      <c r="AU5944" s="4">
        <v>13</v>
      </c>
      <c r="AV5944" s="4">
        <v>10</v>
      </c>
      <c r="AW5944" s="4">
        <v>2011</v>
      </c>
      <c r="AX5944" t="str">
        <f t="shared" si="1772"/>
        <v>No Delay</v>
      </c>
      <c r="AY5944">
        <f t="shared" si="1773"/>
        <v>0</v>
      </c>
    </row>
    <row r="5945" spans="1:51" x14ac:dyDescent="0.2">
      <c r="A5945" s="3">
        <v>12486</v>
      </c>
      <c r="B5945" s="1" t="s">
        <v>98</v>
      </c>
      <c r="C5945" s="1" t="s">
        <v>99</v>
      </c>
      <c r="D5945" s="1" t="s">
        <v>130</v>
      </c>
      <c r="E5945" s="1" t="s">
        <v>53</v>
      </c>
      <c r="F5945" s="1" t="s">
        <v>53</v>
      </c>
      <c r="G5945" s="13" t="s">
        <v>587</v>
      </c>
      <c r="H5945" s="12">
        <v>39707</v>
      </c>
      <c r="I5945" s="12" t="s">
        <v>587</v>
      </c>
      <c r="J5945" s="12">
        <v>39707</v>
      </c>
      <c r="K5945" s="4">
        <v>1068</v>
      </c>
      <c r="L5945" s="1" t="s">
        <v>146</v>
      </c>
      <c r="M5945" s="1" t="s">
        <v>132</v>
      </c>
      <c r="N5945" s="1" t="s">
        <v>196</v>
      </c>
      <c r="O5945" s="1" t="s">
        <v>93</v>
      </c>
      <c r="P5945">
        <v>60</v>
      </c>
      <c r="Q5945">
        <v>155319</v>
      </c>
      <c r="R5945">
        <v>1149360.6000000001</v>
      </c>
      <c r="S5945">
        <v>7.4</v>
      </c>
      <c r="T5945">
        <v>0.12</v>
      </c>
      <c r="U5945">
        <f t="shared" si="1769"/>
        <v>1149360.6000000001</v>
      </c>
      <c r="V5945">
        <f t="shared" si="1770"/>
        <v>9319140</v>
      </c>
      <c r="W5945" s="1" t="s">
        <v>204</v>
      </c>
      <c r="X5945" s="1" t="s">
        <v>1236</v>
      </c>
      <c r="Y5945" s="1" t="s">
        <v>205</v>
      </c>
      <c r="Z5945" s="3">
        <v>5055</v>
      </c>
      <c r="AA5945" s="4">
        <f t="shared" si="1774"/>
        <v>28334</v>
      </c>
      <c r="AB5945" s="4">
        <f t="shared" si="1776"/>
        <v>19290.658754199998</v>
      </c>
      <c r="AC5945" s="4">
        <f t="shared" si="1777"/>
        <v>28334</v>
      </c>
      <c r="AD5945" s="4">
        <f t="shared" si="1775"/>
        <v>28334</v>
      </c>
      <c r="AE5945" s="4">
        <v>28334</v>
      </c>
      <c r="AF5945" s="4">
        <v>28334</v>
      </c>
      <c r="AG5945" s="4">
        <f>AE5945</f>
        <v>28334</v>
      </c>
      <c r="AI5945" t="e">
        <f t="shared" si="1771"/>
        <v>#N/A</v>
      </c>
      <c r="AJ5945">
        <v>80239.66</v>
      </c>
      <c r="AK5945" s="2">
        <v>80239.66</v>
      </c>
      <c r="AL5945" s="2">
        <f>AJ5945</f>
        <v>80239.66</v>
      </c>
      <c r="AM5945" s="4"/>
      <c r="AN5945" t="e">
        <f>VLOOKUP([1]!Tabelle13[[#This Row],[Vlookup this ID for freight costs]],$AL$2:$AL$6811,2,FALSE)</f>
        <v>#REF!</v>
      </c>
      <c r="AP5945">
        <v>1838.98</v>
      </c>
      <c r="AQ5945">
        <v>1838.98</v>
      </c>
      <c r="AR5945" s="4">
        <v>16</v>
      </c>
      <c r="AS5945" s="4">
        <v>9</v>
      </c>
      <c r="AT5945" s="4">
        <v>2008</v>
      </c>
      <c r="AU5945" s="4">
        <v>16</v>
      </c>
      <c r="AV5945" s="4">
        <v>9</v>
      </c>
      <c r="AW5945" s="4">
        <v>2008</v>
      </c>
      <c r="AX5945" t="str">
        <f t="shared" si="1772"/>
        <v>No Delay</v>
      </c>
      <c r="AY5945">
        <f t="shared" si="1773"/>
        <v>0</v>
      </c>
    </row>
    <row r="5946" spans="1:51" x14ac:dyDescent="0.2">
      <c r="A5946" s="3">
        <v>41214</v>
      </c>
      <c r="B5946" s="1" t="s">
        <v>140</v>
      </c>
      <c r="C5946" s="1" t="s">
        <v>99</v>
      </c>
      <c r="D5946" s="1" t="s">
        <v>52</v>
      </c>
      <c r="E5946" s="1" t="s">
        <v>53</v>
      </c>
      <c r="F5946" s="1" t="s">
        <v>53</v>
      </c>
      <c r="G5946" s="13" t="s">
        <v>2782</v>
      </c>
      <c r="H5946" s="12">
        <v>41551</v>
      </c>
      <c r="I5946" s="12" t="s">
        <v>2782</v>
      </c>
      <c r="J5946" s="12">
        <v>41551</v>
      </c>
      <c r="K5946" s="4">
        <v>4969</v>
      </c>
      <c r="L5946" s="1" t="s">
        <v>146</v>
      </c>
      <c r="M5946" s="1" t="s">
        <v>414</v>
      </c>
      <c r="N5946" s="1" t="s">
        <v>292</v>
      </c>
      <c r="O5946" s="1" t="s">
        <v>93</v>
      </c>
      <c r="P5946">
        <v>30</v>
      </c>
      <c r="Q5946">
        <v>216755</v>
      </c>
      <c r="R5946">
        <v>2653081.2000000002</v>
      </c>
      <c r="S5946">
        <v>12.24</v>
      </c>
      <c r="T5946">
        <v>0.41</v>
      </c>
      <c r="U5946">
        <f t="shared" si="1769"/>
        <v>2653081.2000000002</v>
      </c>
      <c r="V5946">
        <f t="shared" si="1770"/>
        <v>6502650</v>
      </c>
      <c r="W5946" s="1" t="s">
        <v>160</v>
      </c>
      <c r="X5946" s="1" t="s">
        <v>1236</v>
      </c>
      <c r="Y5946" s="1" t="s">
        <v>161</v>
      </c>
      <c r="Z5946" s="3">
        <v>5308</v>
      </c>
      <c r="AA5946" s="4">
        <f t="shared" si="1774"/>
        <v>28678</v>
      </c>
      <c r="AB5946" s="4">
        <f t="shared" si="1776"/>
        <v>26033.124595000001</v>
      </c>
      <c r="AC5946" s="4">
        <f t="shared" si="1777"/>
        <v>28678</v>
      </c>
      <c r="AD5946" s="4">
        <f t="shared" si="1775"/>
        <v>28678</v>
      </c>
      <c r="AE5946" s="4">
        <v>28678</v>
      </c>
      <c r="AF5946" s="4">
        <v>28678</v>
      </c>
      <c r="AG5946" s="4">
        <f>AE5946</f>
        <v>28678</v>
      </c>
      <c r="AI5946" t="e">
        <f t="shared" si="1771"/>
        <v>#N/A</v>
      </c>
      <c r="AJ5946">
        <v>118541.26</v>
      </c>
      <c r="AK5946" s="2">
        <v>118541.26</v>
      </c>
      <c r="AL5946" s="2">
        <f>AJ5946</f>
        <v>118541.26</v>
      </c>
      <c r="AM5946" s="4"/>
      <c r="AN5946" t="e">
        <f>VLOOKUP([1]!Tabelle13[[#This Row],[Vlookup this ID for freight costs]],$AL$2:$AL$6811,2,FALSE)</f>
        <v>#REF!</v>
      </c>
      <c r="AP5946">
        <v>3281.86</v>
      </c>
      <c r="AQ5946">
        <v>3281.86</v>
      </c>
      <c r="AR5946" s="4">
        <v>4</v>
      </c>
      <c r="AS5946" s="4">
        <v>10</v>
      </c>
      <c r="AT5946" s="4">
        <v>2013</v>
      </c>
      <c r="AU5946" s="4">
        <v>4</v>
      </c>
      <c r="AV5946" s="4">
        <v>10</v>
      </c>
      <c r="AW5946" s="4">
        <v>2013</v>
      </c>
      <c r="AX5946" t="str">
        <f t="shared" si="1772"/>
        <v>No Delay</v>
      </c>
      <c r="AY5946">
        <f t="shared" si="1773"/>
        <v>0</v>
      </c>
    </row>
    <row r="5947" spans="1:51" x14ac:dyDescent="0.2">
      <c r="A5947" s="3">
        <v>86660</v>
      </c>
      <c r="B5947" s="1" t="s">
        <v>50</v>
      </c>
      <c r="C5947" s="1" t="s">
        <v>51</v>
      </c>
      <c r="D5947" s="1" t="s">
        <v>130</v>
      </c>
      <c r="E5947" s="1" t="s">
        <v>101</v>
      </c>
      <c r="F5947" s="1" t="s">
        <v>101</v>
      </c>
      <c r="G5947" s="13" t="s">
        <v>1788</v>
      </c>
      <c r="H5947" s="12">
        <v>41744</v>
      </c>
      <c r="I5947" s="12" t="s">
        <v>2823</v>
      </c>
      <c r="J5947" s="12">
        <v>41746</v>
      </c>
      <c r="K5947" s="4">
        <v>5444</v>
      </c>
      <c r="L5947" s="1" t="s">
        <v>146</v>
      </c>
      <c r="M5947" s="1" t="s">
        <v>132</v>
      </c>
      <c r="N5947" s="1" t="s">
        <v>167</v>
      </c>
      <c r="O5947" s="1" t="s">
        <v>93</v>
      </c>
      <c r="P5947">
        <v>30</v>
      </c>
      <c r="Q5947">
        <v>43000</v>
      </c>
      <c r="R5947">
        <v>143190</v>
      </c>
      <c r="S5947">
        <v>3.33</v>
      </c>
      <c r="T5947">
        <v>0.11</v>
      </c>
      <c r="U5947">
        <f t="shared" si="1769"/>
        <v>143190</v>
      </c>
      <c r="V5947">
        <f t="shared" si="1770"/>
        <v>1290000</v>
      </c>
      <c r="W5947" s="1" t="s">
        <v>204</v>
      </c>
      <c r="X5947" s="1" t="s">
        <v>1236</v>
      </c>
      <c r="Y5947" s="1" t="s">
        <v>205</v>
      </c>
      <c r="Z5947" s="3">
        <v>14749</v>
      </c>
      <c r="AA5947" s="4">
        <f t="shared" si="1774"/>
        <v>28696</v>
      </c>
      <c r="AB5947" s="4">
        <f t="shared" si="1776"/>
        <v>6963.895606</v>
      </c>
      <c r="AC5947" s="4">
        <f t="shared" si="1777"/>
        <v>28696</v>
      </c>
      <c r="AD5947" s="4">
        <f t="shared" si="1775"/>
        <v>48823.5</v>
      </c>
      <c r="AE5947" s="3" t="s">
        <v>2824</v>
      </c>
      <c r="AF5947" s="3">
        <v>28696</v>
      </c>
      <c r="AG5947" s="4">
        <f>AI5947</f>
        <v>28696</v>
      </c>
      <c r="AH5947" s="4">
        <v>83772</v>
      </c>
      <c r="AI5947">
        <f t="shared" si="1771"/>
        <v>28696</v>
      </c>
      <c r="AJ5947" t="s">
        <v>2824</v>
      </c>
      <c r="AK5947" s="2">
        <v>22890.82</v>
      </c>
      <c r="AL5947" s="2">
        <f>AN5947</f>
        <v>22890.82</v>
      </c>
      <c r="AM5947" s="4">
        <v>83772</v>
      </c>
      <c r="AN5947">
        <f>INDEX($AJ$2:$AJ$6811,MATCH(AM5947,$A$2:$A$6811,0))</f>
        <v>22890.82</v>
      </c>
      <c r="AP5947">
        <v>147.19999999999999</v>
      </c>
      <c r="AQ5947">
        <v>147.19999999999999</v>
      </c>
      <c r="AR5947" s="4">
        <v>15</v>
      </c>
      <c r="AS5947" s="4">
        <v>4</v>
      </c>
      <c r="AT5947" s="4">
        <v>2014</v>
      </c>
      <c r="AU5947" s="4">
        <v>17</v>
      </c>
      <c r="AV5947" s="4">
        <v>4</v>
      </c>
      <c r="AW5947" s="4">
        <v>2014</v>
      </c>
      <c r="AX5947" t="str">
        <f t="shared" si="1772"/>
        <v>Delay</v>
      </c>
      <c r="AY5947">
        <f t="shared" si="1773"/>
        <v>2</v>
      </c>
    </row>
    <row r="5948" spans="1:51" x14ac:dyDescent="0.2">
      <c r="A5948" s="3">
        <v>83772</v>
      </c>
      <c r="B5948" s="1" t="s">
        <v>50</v>
      </c>
      <c r="C5948" s="1" t="s">
        <v>51</v>
      </c>
      <c r="D5948" s="1" t="s">
        <v>130</v>
      </c>
      <c r="E5948" s="1" t="s">
        <v>101</v>
      </c>
      <c r="F5948" s="1" t="s">
        <v>101</v>
      </c>
      <c r="G5948" s="13" t="s">
        <v>1788</v>
      </c>
      <c r="H5948" s="12">
        <v>41744</v>
      </c>
      <c r="I5948" s="12" t="s">
        <v>2823</v>
      </c>
      <c r="J5948" s="12">
        <v>41746</v>
      </c>
      <c r="K5948" s="4">
        <v>5440</v>
      </c>
      <c r="L5948" s="1" t="s">
        <v>146</v>
      </c>
      <c r="M5948" s="1" t="s">
        <v>132</v>
      </c>
      <c r="N5948" s="1" t="s">
        <v>1524</v>
      </c>
      <c r="O5948" s="1" t="s">
        <v>93</v>
      </c>
      <c r="P5948">
        <v>30</v>
      </c>
      <c r="Q5948">
        <v>137189</v>
      </c>
      <c r="R5948">
        <v>1529657.35</v>
      </c>
      <c r="S5948">
        <v>11.15</v>
      </c>
      <c r="T5948">
        <v>0.37</v>
      </c>
      <c r="U5948">
        <f t="shared" si="1769"/>
        <v>1529657.35</v>
      </c>
      <c r="V5948">
        <f t="shared" si="1770"/>
        <v>4115670</v>
      </c>
      <c r="W5948" s="1" t="s">
        <v>160</v>
      </c>
      <c r="X5948" s="1" t="s">
        <v>1236</v>
      </c>
      <c r="Y5948" s="1" t="s">
        <v>161</v>
      </c>
      <c r="Z5948" s="3">
        <v>14186</v>
      </c>
      <c r="AA5948" s="4">
        <f t="shared" si="1774"/>
        <v>28696</v>
      </c>
      <c r="AB5948" s="4">
        <f t="shared" si="1776"/>
        <v>17300.931140200002</v>
      </c>
      <c r="AC5948" s="4">
        <f t="shared" si="1777"/>
        <v>28696</v>
      </c>
      <c r="AD5948" s="4">
        <f t="shared" si="1775"/>
        <v>28696</v>
      </c>
      <c r="AE5948" s="4">
        <v>28696</v>
      </c>
      <c r="AF5948" s="4">
        <v>28696</v>
      </c>
      <c r="AG5948" s="4">
        <f>AE5948</f>
        <v>28696</v>
      </c>
      <c r="AI5948" t="e">
        <f t="shared" si="1771"/>
        <v>#N/A</v>
      </c>
      <c r="AJ5948">
        <v>22890.82</v>
      </c>
      <c r="AK5948" s="2">
        <v>22890.82</v>
      </c>
      <c r="AL5948" s="2">
        <f>AJ5948</f>
        <v>22890.82</v>
      </c>
      <c r="AM5948" s="4"/>
      <c r="AN5948" t="e">
        <f>VLOOKUP([1]!Tabelle13[[#This Row],[Vlookup this ID for freight costs]],$AL$2:$AL$6811,2,FALSE)</f>
        <v>#REF!</v>
      </c>
      <c r="AP5948">
        <v>1572.49</v>
      </c>
      <c r="AQ5948">
        <v>1572.49</v>
      </c>
      <c r="AR5948" s="4">
        <v>15</v>
      </c>
      <c r="AS5948" s="4">
        <v>4</v>
      </c>
      <c r="AT5948" s="4">
        <v>2014</v>
      </c>
      <c r="AU5948" s="4">
        <v>17</v>
      </c>
      <c r="AV5948" s="4">
        <v>4</v>
      </c>
      <c r="AW5948" s="4">
        <v>2014</v>
      </c>
      <c r="AX5948" t="str">
        <f t="shared" si="1772"/>
        <v>Delay</v>
      </c>
      <c r="AY5948">
        <f t="shared" si="1773"/>
        <v>2</v>
      </c>
    </row>
    <row r="5949" spans="1:51" x14ac:dyDescent="0.2">
      <c r="A5949" s="3">
        <v>84345</v>
      </c>
      <c r="B5949" s="1" t="s">
        <v>50</v>
      </c>
      <c r="C5949" s="1" t="s">
        <v>51</v>
      </c>
      <c r="D5949" s="1" t="s">
        <v>130</v>
      </c>
      <c r="E5949" s="1" t="s">
        <v>101</v>
      </c>
      <c r="F5949" s="1" t="s">
        <v>101</v>
      </c>
      <c r="G5949" s="13" t="s">
        <v>1788</v>
      </c>
      <c r="H5949" s="12">
        <v>41744</v>
      </c>
      <c r="I5949" s="12" t="s">
        <v>2823</v>
      </c>
      <c r="J5949" s="12">
        <v>41746</v>
      </c>
      <c r="K5949" s="4">
        <v>5441</v>
      </c>
      <c r="L5949" s="1" t="s">
        <v>146</v>
      </c>
      <c r="M5949" s="1" t="s">
        <v>132</v>
      </c>
      <c r="N5949" s="1" t="s">
        <v>154</v>
      </c>
      <c r="O5949" s="1" t="s">
        <v>93</v>
      </c>
      <c r="P5949">
        <v>60</v>
      </c>
      <c r="Q5949">
        <v>54997</v>
      </c>
      <c r="R5949">
        <v>454275.22</v>
      </c>
      <c r="S5949">
        <v>8.26</v>
      </c>
      <c r="T5949">
        <v>0.14000000000000001</v>
      </c>
      <c r="U5949">
        <f t="shared" si="1769"/>
        <v>454275.22</v>
      </c>
      <c r="V5949">
        <f t="shared" si="1770"/>
        <v>3299820</v>
      </c>
      <c r="W5949" s="1" t="s">
        <v>155</v>
      </c>
      <c r="X5949" s="1" t="s">
        <v>1236</v>
      </c>
      <c r="Y5949" s="1" t="s">
        <v>156</v>
      </c>
      <c r="Z5949" s="3">
        <v>14703</v>
      </c>
      <c r="AA5949" s="4">
        <f t="shared" si="1774"/>
        <v>28696</v>
      </c>
      <c r="AB5949" s="4">
        <f t="shared" si="1776"/>
        <v>8280.5399625999999</v>
      </c>
      <c r="AC5949" s="4">
        <f t="shared" si="1777"/>
        <v>28696</v>
      </c>
      <c r="AD5949" s="4">
        <f t="shared" si="1775"/>
        <v>28696</v>
      </c>
      <c r="AE5949" s="3" t="s">
        <v>2824</v>
      </c>
      <c r="AF5949" s="3">
        <v>28696</v>
      </c>
      <c r="AG5949" s="4">
        <f>AI5949</f>
        <v>28696</v>
      </c>
      <c r="AH5949" s="4">
        <v>83772</v>
      </c>
      <c r="AI5949">
        <f t="shared" si="1771"/>
        <v>28696</v>
      </c>
      <c r="AJ5949" t="s">
        <v>2824</v>
      </c>
      <c r="AK5949" s="2">
        <v>22890.82</v>
      </c>
      <c r="AL5949" s="2">
        <f>AN5949</f>
        <v>22890.82</v>
      </c>
      <c r="AM5949" s="4">
        <v>83772</v>
      </c>
      <c r="AN5949">
        <f>INDEX($AJ$2:$AJ$6811,MATCH(AM5949,$A$2:$A$6811,0))</f>
        <v>22890.82</v>
      </c>
      <c r="AP5949">
        <v>466.99</v>
      </c>
      <c r="AQ5949">
        <v>466.99</v>
      </c>
      <c r="AR5949" s="4">
        <v>15</v>
      </c>
      <c r="AS5949" s="4">
        <v>4</v>
      </c>
      <c r="AT5949" s="4">
        <v>2014</v>
      </c>
      <c r="AU5949" s="4">
        <v>17</v>
      </c>
      <c r="AV5949" s="4">
        <v>4</v>
      </c>
      <c r="AW5949" s="4">
        <v>2014</v>
      </c>
      <c r="AX5949" t="str">
        <f t="shared" si="1772"/>
        <v>Delay</v>
      </c>
      <c r="AY5949">
        <f t="shared" si="1773"/>
        <v>2</v>
      </c>
    </row>
    <row r="5950" spans="1:51" x14ac:dyDescent="0.2">
      <c r="A5950" s="3">
        <v>86661</v>
      </c>
      <c r="B5950" s="1" t="s">
        <v>50</v>
      </c>
      <c r="C5950" s="1" t="s">
        <v>51</v>
      </c>
      <c r="D5950" s="1" t="s">
        <v>130</v>
      </c>
      <c r="E5950" s="1" t="s">
        <v>101</v>
      </c>
      <c r="F5950" s="1" t="s">
        <v>101</v>
      </c>
      <c r="G5950" s="13" t="s">
        <v>1788</v>
      </c>
      <c r="H5950" s="12">
        <v>41744</v>
      </c>
      <c r="I5950" s="12" t="s">
        <v>2823</v>
      </c>
      <c r="J5950" s="12">
        <v>41746</v>
      </c>
      <c r="K5950" s="4">
        <v>5445</v>
      </c>
      <c r="L5950" s="1" t="s">
        <v>146</v>
      </c>
      <c r="M5950" s="1" t="s">
        <v>132</v>
      </c>
      <c r="N5950" s="1" t="s">
        <v>1032</v>
      </c>
      <c r="O5950" s="1" t="s">
        <v>93</v>
      </c>
      <c r="P5950">
        <v>240</v>
      </c>
      <c r="Q5950">
        <v>4584</v>
      </c>
      <c r="R5950">
        <v>8526.24</v>
      </c>
      <c r="S5950">
        <v>1.86</v>
      </c>
      <c r="T5950">
        <v>0.01</v>
      </c>
      <c r="U5950">
        <f t="shared" si="1769"/>
        <v>8526.24</v>
      </c>
      <c r="V5950">
        <f t="shared" si="1770"/>
        <v>1100160</v>
      </c>
      <c r="W5950" s="1" t="s">
        <v>155</v>
      </c>
      <c r="X5950" s="1" t="s">
        <v>1236</v>
      </c>
      <c r="Y5950" s="1" t="s">
        <v>156</v>
      </c>
      <c r="Z5950" s="3">
        <v>14703</v>
      </c>
      <c r="AA5950" s="4">
        <f t="shared" si="1774"/>
        <v>28696</v>
      </c>
      <c r="AB5950" s="4">
        <f t="shared" si="1776"/>
        <v>2747.8241211999998</v>
      </c>
      <c r="AC5950" s="4">
        <f t="shared" si="1777"/>
        <v>28696</v>
      </c>
      <c r="AD5950" s="4">
        <f t="shared" si="1775"/>
        <v>28696</v>
      </c>
      <c r="AE5950" s="3" t="s">
        <v>2824</v>
      </c>
      <c r="AF5950" s="3">
        <v>28696</v>
      </c>
      <c r="AG5950" s="4">
        <f>AI5950</f>
        <v>28696</v>
      </c>
      <c r="AH5950" s="4">
        <v>83772</v>
      </c>
      <c r="AI5950">
        <f t="shared" si="1771"/>
        <v>28696</v>
      </c>
      <c r="AJ5950" t="s">
        <v>2824</v>
      </c>
      <c r="AK5950" s="2">
        <v>22890.82</v>
      </c>
      <c r="AL5950" s="2">
        <f>AN5950</f>
        <v>22890.82</v>
      </c>
      <c r="AM5950" s="4">
        <v>83772</v>
      </c>
      <c r="AN5950">
        <f>INDEX($AJ$2:$AJ$6811,MATCH(AM5950,$A$2:$A$6811,0))</f>
        <v>22890.82</v>
      </c>
      <c r="AP5950">
        <v>8.76</v>
      </c>
      <c r="AQ5950">
        <v>8.76</v>
      </c>
      <c r="AR5950" s="4">
        <v>15</v>
      </c>
      <c r="AS5950" s="4">
        <v>4</v>
      </c>
      <c r="AT5950" s="4">
        <v>2014</v>
      </c>
      <c r="AU5950" s="4">
        <v>17</v>
      </c>
      <c r="AV5950" s="4">
        <v>4</v>
      </c>
      <c r="AW5950" s="4">
        <v>2014</v>
      </c>
      <c r="AX5950" t="str">
        <f t="shared" si="1772"/>
        <v>Delay</v>
      </c>
      <c r="AY5950">
        <f t="shared" si="1773"/>
        <v>2</v>
      </c>
    </row>
    <row r="5951" spans="1:51" x14ac:dyDescent="0.2">
      <c r="A5951" s="3">
        <v>84346</v>
      </c>
      <c r="B5951" s="1" t="s">
        <v>50</v>
      </c>
      <c r="C5951" s="1" t="s">
        <v>51</v>
      </c>
      <c r="D5951" s="1" t="s">
        <v>130</v>
      </c>
      <c r="E5951" s="1" t="s">
        <v>101</v>
      </c>
      <c r="F5951" s="1" t="s">
        <v>101</v>
      </c>
      <c r="G5951" s="13" t="s">
        <v>1788</v>
      </c>
      <c r="H5951" s="12">
        <v>41744</v>
      </c>
      <c r="I5951" s="12" t="s">
        <v>2823</v>
      </c>
      <c r="J5951" s="12">
        <v>41746</v>
      </c>
      <c r="K5951" s="4">
        <v>5442</v>
      </c>
      <c r="L5951" s="1" t="s">
        <v>146</v>
      </c>
      <c r="M5951" s="1" t="s">
        <v>132</v>
      </c>
      <c r="N5951" s="1" t="s">
        <v>1524</v>
      </c>
      <c r="O5951" s="1" t="s">
        <v>93</v>
      </c>
      <c r="P5951">
        <v>30</v>
      </c>
      <c r="Q5951">
        <v>4629</v>
      </c>
      <c r="R5951">
        <v>51613.35</v>
      </c>
      <c r="S5951">
        <v>11.15</v>
      </c>
      <c r="T5951">
        <v>0.37</v>
      </c>
      <c r="U5951">
        <f t="shared" si="1769"/>
        <v>51613.35</v>
      </c>
      <c r="V5951">
        <f t="shared" si="1770"/>
        <v>138870</v>
      </c>
      <c r="W5951" s="1" t="s">
        <v>861</v>
      </c>
      <c r="X5951" s="1" t="s">
        <v>1236</v>
      </c>
      <c r="Y5951" s="1" t="s">
        <v>156</v>
      </c>
      <c r="Z5951" s="3">
        <v>14703</v>
      </c>
      <c r="AA5951" s="4">
        <f t="shared" si="1774"/>
        <v>28696</v>
      </c>
      <c r="AB5951" s="4">
        <f t="shared" si="1776"/>
        <v>2752.7627721999997</v>
      </c>
      <c r="AC5951" s="4">
        <f t="shared" si="1777"/>
        <v>28696</v>
      </c>
      <c r="AD5951" s="4">
        <f t="shared" si="1775"/>
        <v>9874.2761444999996</v>
      </c>
      <c r="AE5951" s="3" t="s">
        <v>2824</v>
      </c>
      <c r="AF5951" s="3">
        <v>28696</v>
      </c>
      <c r="AG5951" s="4">
        <f>AI5951</f>
        <v>28696</v>
      </c>
      <c r="AH5951" s="4">
        <v>83772</v>
      </c>
      <c r="AI5951">
        <f t="shared" si="1771"/>
        <v>28696</v>
      </c>
      <c r="AJ5951" t="s">
        <v>2824</v>
      </c>
      <c r="AK5951" s="2">
        <v>22890.82</v>
      </c>
      <c r="AL5951" s="2">
        <f>AN5951</f>
        <v>22890.82</v>
      </c>
      <c r="AM5951" s="4">
        <v>83772</v>
      </c>
      <c r="AN5951">
        <f>INDEX($AJ$2:$AJ$6811,MATCH(AM5951,$A$2:$A$6811,0))</f>
        <v>22890.82</v>
      </c>
      <c r="AP5951">
        <v>53.06</v>
      </c>
      <c r="AQ5951">
        <v>53.06</v>
      </c>
      <c r="AR5951" s="4">
        <v>15</v>
      </c>
      <c r="AS5951" s="4">
        <v>4</v>
      </c>
      <c r="AT5951" s="4">
        <v>2014</v>
      </c>
      <c r="AU5951" s="4">
        <v>17</v>
      </c>
      <c r="AV5951" s="4">
        <v>4</v>
      </c>
      <c r="AW5951" s="4">
        <v>2014</v>
      </c>
      <c r="AX5951" t="str">
        <f t="shared" si="1772"/>
        <v>Delay</v>
      </c>
      <c r="AY5951">
        <f t="shared" si="1773"/>
        <v>2</v>
      </c>
    </row>
    <row r="5952" spans="1:51" x14ac:dyDescent="0.2">
      <c r="A5952" s="3">
        <v>85449</v>
      </c>
      <c r="B5952" s="1" t="s">
        <v>50</v>
      </c>
      <c r="C5952" s="1" t="s">
        <v>51</v>
      </c>
      <c r="D5952" s="1" t="s">
        <v>130</v>
      </c>
      <c r="E5952" s="1" t="s">
        <v>101</v>
      </c>
      <c r="F5952" s="1" t="s">
        <v>101</v>
      </c>
      <c r="G5952" s="13" t="s">
        <v>1788</v>
      </c>
      <c r="H5952" s="12">
        <v>41744</v>
      </c>
      <c r="I5952" s="12" t="s">
        <v>2823</v>
      </c>
      <c r="J5952" s="12">
        <v>41746</v>
      </c>
      <c r="K5952" s="4">
        <v>5443</v>
      </c>
      <c r="L5952" s="1" t="s">
        <v>146</v>
      </c>
      <c r="M5952" s="1" t="s">
        <v>132</v>
      </c>
      <c r="N5952" s="1" t="s">
        <v>154</v>
      </c>
      <c r="O5952" s="1" t="s">
        <v>93</v>
      </c>
      <c r="P5952">
        <v>60</v>
      </c>
      <c r="Q5952">
        <v>95</v>
      </c>
      <c r="R5952">
        <v>784.7</v>
      </c>
      <c r="S5952">
        <v>8.26</v>
      </c>
      <c r="T5952">
        <v>0.14000000000000001</v>
      </c>
      <c r="U5952">
        <f t="shared" si="1769"/>
        <v>784.69999999999993</v>
      </c>
      <c r="V5952">
        <f t="shared" si="1770"/>
        <v>5700</v>
      </c>
      <c r="W5952" s="1" t="s">
        <v>160</v>
      </c>
      <c r="X5952" s="1" t="s">
        <v>1236</v>
      </c>
      <c r="Y5952" s="1" t="s">
        <v>161</v>
      </c>
      <c r="Z5952" s="3">
        <v>14186</v>
      </c>
      <c r="AA5952" s="4">
        <f t="shared" si="1774"/>
        <v>28696</v>
      </c>
      <c r="AB5952" s="4">
        <f t="shared" si="1776"/>
        <v>2255.1662470000001</v>
      </c>
      <c r="AC5952" s="4">
        <f t="shared" si="1777"/>
        <v>28696</v>
      </c>
      <c r="AD5952" s="4">
        <f t="shared" si="1775"/>
        <v>5358.6326571999998</v>
      </c>
      <c r="AE5952" s="3" t="s">
        <v>2824</v>
      </c>
      <c r="AF5952" s="3">
        <v>28696</v>
      </c>
      <c r="AG5952" s="4">
        <f>AI5952</f>
        <v>28696</v>
      </c>
      <c r="AH5952" s="4">
        <v>83772</v>
      </c>
      <c r="AI5952">
        <f t="shared" si="1771"/>
        <v>28696</v>
      </c>
      <c r="AJ5952" t="s">
        <v>2824</v>
      </c>
      <c r="AK5952" s="2">
        <v>22890.82</v>
      </c>
      <c r="AL5952" s="2">
        <f>AN5952</f>
        <v>22890.82</v>
      </c>
      <c r="AM5952" s="4">
        <v>83772</v>
      </c>
      <c r="AN5952">
        <f>INDEX($AJ$2:$AJ$6811,MATCH(AM5952,$A$2:$A$6811,0))</f>
        <v>22890.82</v>
      </c>
      <c r="AP5952">
        <v>0.81</v>
      </c>
      <c r="AQ5952">
        <v>0.81</v>
      </c>
      <c r="AR5952" s="4">
        <v>15</v>
      </c>
      <c r="AS5952" s="4">
        <v>4</v>
      </c>
      <c r="AT5952" s="4">
        <v>2014</v>
      </c>
      <c r="AU5952" s="4">
        <v>17</v>
      </c>
      <c r="AV5952" s="4">
        <v>4</v>
      </c>
      <c r="AW5952" s="4">
        <v>2014</v>
      </c>
      <c r="AX5952" t="str">
        <f t="shared" si="1772"/>
        <v>Delay</v>
      </c>
      <c r="AY5952">
        <f t="shared" si="1773"/>
        <v>2</v>
      </c>
    </row>
    <row r="5953" spans="1:51" x14ac:dyDescent="0.2">
      <c r="A5953" s="3">
        <v>82479</v>
      </c>
      <c r="B5953" s="1" t="s">
        <v>151</v>
      </c>
      <c r="C5953" s="1" t="s">
        <v>65</v>
      </c>
      <c r="D5953" s="1" t="s">
        <v>130</v>
      </c>
      <c r="E5953" s="1" t="s">
        <v>152</v>
      </c>
      <c r="F5953" s="1" t="s">
        <v>152</v>
      </c>
      <c r="G5953" s="13" t="s">
        <v>1335</v>
      </c>
      <c r="H5953" s="12">
        <v>41094</v>
      </c>
      <c r="I5953" s="12" t="s">
        <v>1149</v>
      </c>
      <c r="J5953" s="12">
        <v>41063</v>
      </c>
      <c r="K5953" s="4">
        <v>3952</v>
      </c>
      <c r="L5953" s="1" t="s">
        <v>146</v>
      </c>
      <c r="M5953" s="1" t="s">
        <v>132</v>
      </c>
      <c r="N5953" s="1" t="s">
        <v>154</v>
      </c>
      <c r="O5953" s="1" t="s">
        <v>93</v>
      </c>
      <c r="P5953">
        <v>60</v>
      </c>
      <c r="Q5953">
        <v>220000</v>
      </c>
      <c r="R5953">
        <v>2420000</v>
      </c>
      <c r="S5953">
        <v>11</v>
      </c>
      <c r="T5953">
        <v>0.18</v>
      </c>
      <c r="U5953">
        <f t="shared" si="1769"/>
        <v>2420000</v>
      </c>
      <c r="V5953">
        <f t="shared" si="1770"/>
        <v>13200000</v>
      </c>
      <c r="W5953" s="1" t="s">
        <v>155</v>
      </c>
      <c r="X5953" s="1" t="s">
        <v>1236</v>
      </c>
      <c r="Y5953" s="1" t="s">
        <v>156</v>
      </c>
      <c r="Z5953" s="3">
        <v>7726</v>
      </c>
      <c r="AA5953" s="4">
        <f t="shared" si="1774"/>
        <v>28776</v>
      </c>
      <c r="AB5953" s="4">
        <f t="shared" si="1776"/>
        <v>26389.256205999998</v>
      </c>
      <c r="AC5953" s="4">
        <f t="shared" si="1777"/>
        <v>28776</v>
      </c>
      <c r="AD5953" s="4">
        <f t="shared" si="1775"/>
        <v>24597.5</v>
      </c>
      <c r="AE5953" s="4">
        <v>28776</v>
      </c>
      <c r="AF5953" s="4">
        <v>28776</v>
      </c>
      <c r="AG5953" s="4">
        <f>AE5953</f>
        <v>28776</v>
      </c>
      <c r="AI5953" t="e">
        <f t="shared" si="1771"/>
        <v>#N/A</v>
      </c>
      <c r="AJ5953">
        <v>17090</v>
      </c>
      <c r="AK5953" s="2">
        <v>17090</v>
      </c>
      <c r="AL5953" s="2">
        <f>AJ5953</f>
        <v>17090</v>
      </c>
      <c r="AM5953" s="4"/>
      <c r="AN5953" t="e">
        <f>VLOOKUP([1]!Tabelle13[[#This Row],[Vlookup this ID for freight costs]],$AL$2:$AL$6811,2,FALSE)</f>
        <v>#REF!</v>
      </c>
      <c r="AP5953">
        <v>3392.84</v>
      </c>
      <c r="AQ5953">
        <v>3392.84</v>
      </c>
      <c r="AR5953" s="4">
        <v>4</v>
      </c>
      <c r="AS5953" s="4">
        <v>7</v>
      </c>
      <c r="AT5953" s="4">
        <v>2012</v>
      </c>
      <c r="AU5953" s="4">
        <v>3</v>
      </c>
      <c r="AV5953" s="4">
        <v>6</v>
      </c>
      <c r="AW5953" s="4">
        <v>2012</v>
      </c>
      <c r="AX5953" t="str">
        <f t="shared" si="1772"/>
        <v>No Delay</v>
      </c>
      <c r="AY5953">
        <f t="shared" si="1773"/>
        <v>0</v>
      </c>
    </row>
    <row r="5954" spans="1:51" x14ac:dyDescent="0.2">
      <c r="A5954" s="3">
        <v>85862</v>
      </c>
      <c r="B5954" s="1" t="s">
        <v>151</v>
      </c>
      <c r="C5954" s="1" t="s">
        <v>65</v>
      </c>
      <c r="D5954" s="1" t="s">
        <v>130</v>
      </c>
      <c r="E5954" s="1" t="s">
        <v>152</v>
      </c>
      <c r="F5954" s="1" t="s">
        <v>152</v>
      </c>
      <c r="G5954" s="13" t="s">
        <v>1335</v>
      </c>
      <c r="H5954" s="12">
        <v>41094</v>
      </c>
      <c r="I5954" s="12" t="s">
        <v>1149</v>
      </c>
      <c r="J5954" s="12">
        <v>41063</v>
      </c>
      <c r="K5954" s="4">
        <v>3962</v>
      </c>
      <c r="L5954" s="1" t="s">
        <v>146</v>
      </c>
      <c r="M5954" s="1" t="s">
        <v>132</v>
      </c>
      <c r="N5954" s="1" t="s">
        <v>154</v>
      </c>
      <c r="O5954" s="1" t="s">
        <v>93</v>
      </c>
      <c r="P5954">
        <v>60</v>
      </c>
      <c r="Q5954">
        <v>3479</v>
      </c>
      <c r="R5954">
        <v>35798.910000000003</v>
      </c>
      <c r="S5954">
        <v>10.29</v>
      </c>
      <c r="T5954">
        <v>0.17</v>
      </c>
      <c r="U5954">
        <f t="shared" ref="U5954:U6017" si="1778">S5954*Q5954</f>
        <v>35798.909999999996</v>
      </c>
      <c r="V5954">
        <f t="shared" ref="V5954:V6017" si="1779">Q5954*P5954</f>
        <v>208740</v>
      </c>
      <c r="W5954" s="1" t="s">
        <v>160</v>
      </c>
      <c r="X5954" s="1" t="s">
        <v>1236</v>
      </c>
      <c r="Y5954" s="1" t="s">
        <v>161</v>
      </c>
      <c r="Z5954" s="3">
        <v>7348</v>
      </c>
      <c r="AA5954" s="4">
        <f t="shared" si="1774"/>
        <v>28776</v>
      </c>
      <c r="AB5954" s="4">
        <f t="shared" si="1776"/>
        <v>2626.5528021999999</v>
      </c>
      <c r="AC5954" s="4">
        <f t="shared" si="1777"/>
        <v>28776</v>
      </c>
      <c r="AD5954" s="4">
        <f t="shared" si="1775"/>
        <v>10736.325067333333</v>
      </c>
      <c r="AE5954" s="3" t="s">
        <v>2825</v>
      </c>
      <c r="AF5954" s="3">
        <v>28776</v>
      </c>
      <c r="AG5954" s="4">
        <f>AI5954</f>
        <v>28776</v>
      </c>
      <c r="AH5954" s="4">
        <v>82479</v>
      </c>
      <c r="AI5954">
        <f t="shared" ref="AI5954:AI6017" si="1780">INDEX($AE$2:$AE$6811,MATCH(AH5954,$A$2:$A$6811,0))</f>
        <v>28776</v>
      </c>
      <c r="AJ5954" t="s">
        <v>2825</v>
      </c>
      <c r="AK5954" s="2">
        <v>17090</v>
      </c>
      <c r="AL5954" s="2">
        <f>AN5954</f>
        <v>17090</v>
      </c>
      <c r="AM5954" s="4">
        <v>82479</v>
      </c>
      <c r="AN5954">
        <f>INDEX($AJ$2:$AJ$6811,MATCH(AM5954,$A$2:$A$6811,0))</f>
        <v>17090</v>
      </c>
      <c r="AP5954">
        <v>50.19</v>
      </c>
      <c r="AQ5954">
        <v>50.19</v>
      </c>
      <c r="AR5954" s="4">
        <v>4</v>
      </c>
      <c r="AS5954" s="4">
        <v>7</v>
      </c>
      <c r="AT5954" s="4">
        <v>2012</v>
      </c>
      <c r="AU5954" s="4">
        <v>3</v>
      </c>
      <c r="AV5954" s="4">
        <v>6</v>
      </c>
      <c r="AW5954" s="4">
        <v>2012</v>
      </c>
      <c r="AX5954" t="str">
        <f t="shared" ref="AX5954:AX6017" si="1781">IF(DATE(AW5954,AV5954,AU5954)&lt;=DATE(AT5954,AS5954,AR5954),"No Delay","Delay")</f>
        <v>No Delay</v>
      </c>
      <c r="AY5954">
        <f t="shared" ref="AY5954:AY6017" si="1782">IF(_xlfn.DAYS(J5954,H5954)&gt;0, _xlfn.DAYS(J5954,H5954),0)</f>
        <v>0</v>
      </c>
    </row>
    <row r="5955" spans="1:51" x14ac:dyDescent="0.2">
      <c r="A5955" s="3">
        <v>83190</v>
      </c>
      <c r="B5955" s="1" t="s">
        <v>151</v>
      </c>
      <c r="C5955" s="1" t="s">
        <v>65</v>
      </c>
      <c r="D5955" s="1" t="s">
        <v>130</v>
      </c>
      <c r="E5955" s="1" t="s">
        <v>152</v>
      </c>
      <c r="F5955" s="1" t="s">
        <v>152</v>
      </c>
      <c r="G5955" s="13" t="s">
        <v>1016</v>
      </c>
      <c r="H5955" s="12">
        <v>41596</v>
      </c>
      <c r="I5955" s="12" t="s">
        <v>1269</v>
      </c>
      <c r="J5955" s="12">
        <v>41613</v>
      </c>
      <c r="K5955" s="4">
        <v>5096</v>
      </c>
      <c r="L5955" s="1" t="s">
        <v>146</v>
      </c>
      <c r="M5955" s="1" t="s">
        <v>132</v>
      </c>
      <c r="N5955" s="1" t="s">
        <v>1524</v>
      </c>
      <c r="O5955" s="1" t="s">
        <v>93</v>
      </c>
      <c r="P5955">
        <v>30</v>
      </c>
      <c r="Q5955">
        <v>200000</v>
      </c>
      <c r="R5955">
        <v>2230000</v>
      </c>
      <c r="S5955">
        <v>11.15</v>
      </c>
      <c r="T5955">
        <v>0.37</v>
      </c>
      <c r="U5955">
        <f t="shared" si="1778"/>
        <v>2230000</v>
      </c>
      <c r="V5955">
        <f t="shared" si="1779"/>
        <v>6000000</v>
      </c>
      <c r="W5955" s="1" t="s">
        <v>179</v>
      </c>
      <c r="X5955" s="1" t="s">
        <v>1236</v>
      </c>
      <c r="Y5955" s="1" t="s">
        <v>156</v>
      </c>
      <c r="Z5955" s="3">
        <v>7726</v>
      </c>
      <c r="AA5955" s="4">
        <f t="shared" ref="AA5955:AA6018" si="1783">AF5955</f>
        <v>28992</v>
      </c>
      <c r="AB5955" s="4">
        <f t="shared" si="1776"/>
        <v>24194.300206</v>
      </c>
      <c r="AC5955" s="4">
        <f t="shared" si="1777"/>
        <v>28992</v>
      </c>
      <c r="AD5955" s="4">
        <f t="shared" si="1775"/>
        <v>22977.692307692309</v>
      </c>
      <c r="AE5955" s="4">
        <v>28992</v>
      </c>
      <c r="AF5955" s="4">
        <v>28992</v>
      </c>
      <c r="AG5955" s="4">
        <f>AE5955</f>
        <v>28992</v>
      </c>
      <c r="AI5955" t="e">
        <f t="shared" si="1780"/>
        <v>#N/A</v>
      </c>
      <c r="AJ5955">
        <v>26340</v>
      </c>
      <c r="AK5955" s="2">
        <v>26340</v>
      </c>
      <c r="AL5955" s="2">
        <f>AJ5955</f>
        <v>26340</v>
      </c>
      <c r="AM5955" s="4"/>
      <c r="AN5955" t="e">
        <f>VLOOKUP([1]!Tabelle13[[#This Row],[Vlookup this ID for freight costs]],$AL$2:$AL$6811,2,FALSE)</f>
        <v>#REF!</v>
      </c>
      <c r="AP5955">
        <v>2758.51</v>
      </c>
      <c r="AQ5955">
        <v>2758.51</v>
      </c>
      <c r="AR5955" s="4">
        <v>18</v>
      </c>
      <c r="AS5955" s="4">
        <v>11</v>
      </c>
      <c r="AT5955" s="4">
        <v>2013</v>
      </c>
      <c r="AU5955" s="4">
        <v>5</v>
      </c>
      <c r="AV5955" s="4">
        <v>12</v>
      </c>
      <c r="AW5955" s="4">
        <v>2013</v>
      </c>
      <c r="AX5955" t="str">
        <f t="shared" si="1781"/>
        <v>Delay</v>
      </c>
      <c r="AY5955">
        <f t="shared" si="1782"/>
        <v>17</v>
      </c>
    </row>
    <row r="5956" spans="1:51" x14ac:dyDescent="0.2">
      <c r="A5956" s="3">
        <v>83506</v>
      </c>
      <c r="B5956" s="1" t="s">
        <v>151</v>
      </c>
      <c r="C5956" s="1" t="s">
        <v>65</v>
      </c>
      <c r="D5956" s="1" t="s">
        <v>130</v>
      </c>
      <c r="E5956" s="1" t="s">
        <v>152</v>
      </c>
      <c r="F5956" s="1" t="s">
        <v>152</v>
      </c>
      <c r="G5956" s="13" t="s">
        <v>927</v>
      </c>
      <c r="H5956" s="12">
        <v>40709</v>
      </c>
      <c r="I5956" s="12" t="s">
        <v>928</v>
      </c>
      <c r="J5956" s="12">
        <v>40730</v>
      </c>
      <c r="K5956" s="4">
        <v>3300</v>
      </c>
      <c r="L5956" s="1" t="s">
        <v>146</v>
      </c>
      <c r="M5956" s="1" t="s">
        <v>132</v>
      </c>
      <c r="N5956" s="1" t="s">
        <v>154</v>
      </c>
      <c r="O5956" s="1" t="s">
        <v>93</v>
      </c>
      <c r="P5956">
        <v>60</v>
      </c>
      <c r="Q5956">
        <v>206853</v>
      </c>
      <c r="R5956">
        <v>2320890.66</v>
      </c>
      <c r="S5956">
        <v>11.22</v>
      </c>
      <c r="T5956">
        <v>0.19</v>
      </c>
      <c r="U5956">
        <f t="shared" si="1778"/>
        <v>2320890.66</v>
      </c>
      <c r="V5956">
        <f t="shared" si="1779"/>
        <v>12411180</v>
      </c>
      <c r="W5956" s="1" t="s">
        <v>155</v>
      </c>
      <c r="X5956" s="1" t="s">
        <v>1236</v>
      </c>
      <c r="Y5956" s="1" t="s">
        <v>156</v>
      </c>
      <c r="Z5956" s="3">
        <v>7726</v>
      </c>
      <c r="AA5956" s="4">
        <f t="shared" si="1783"/>
        <v>29353</v>
      </c>
      <c r="AB5956" s="4">
        <f t="shared" si="1776"/>
        <v>24946.4018794</v>
      </c>
      <c r="AC5956" s="4">
        <f t="shared" si="1777"/>
        <v>29353</v>
      </c>
      <c r="AD5956" s="4">
        <f t="shared" ref="AD5956:AD6019" si="1784">AVERAGEIFS($AA$2:$AA$6811,$L$2:$L$6811,L5956,$V$2:$V$6811,"&gt;="&amp;(V5956-100), $V$2:$V$6811,"&lt;="&amp;(V5956+100),$AA$2:$AA$6811,"&gt;"&amp;1)</f>
        <v>29353</v>
      </c>
      <c r="AE5956" s="4">
        <v>29353</v>
      </c>
      <c r="AF5956" s="4">
        <v>29353</v>
      </c>
      <c r="AG5956" s="4">
        <f>AE5956</f>
        <v>29353</v>
      </c>
      <c r="AI5956" t="e">
        <f t="shared" si="1780"/>
        <v>#N/A</v>
      </c>
      <c r="AJ5956">
        <v>13398.06</v>
      </c>
      <c r="AK5956" s="2">
        <v>13398.06</v>
      </c>
      <c r="AL5956" s="2">
        <f>AJ5956</f>
        <v>13398.06</v>
      </c>
      <c r="AM5956" s="4"/>
      <c r="AN5956" t="e">
        <f>VLOOKUP([1]!Tabelle13[[#This Row],[Vlookup this ID for freight costs]],$AL$2:$AL$6811,2,FALSE)</f>
        <v>#REF!</v>
      </c>
      <c r="AP5956">
        <v>3829.47</v>
      </c>
      <c r="AQ5956">
        <v>3829.47</v>
      </c>
      <c r="AR5956" s="4">
        <v>15</v>
      </c>
      <c r="AS5956" s="4">
        <v>6</v>
      </c>
      <c r="AT5956" s="4">
        <v>2011</v>
      </c>
      <c r="AU5956" s="4">
        <v>6</v>
      </c>
      <c r="AV5956" s="4">
        <v>7</v>
      </c>
      <c r="AW5956" s="4">
        <v>2011</v>
      </c>
      <c r="AX5956" t="str">
        <f t="shared" si="1781"/>
        <v>Delay</v>
      </c>
      <c r="AY5956">
        <f t="shared" si="1782"/>
        <v>21</v>
      </c>
    </row>
    <row r="5957" spans="1:51" x14ac:dyDescent="0.2">
      <c r="A5957" s="3">
        <v>86586</v>
      </c>
      <c r="B5957" s="1" t="s">
        <v>151</v>
      </c>
      <c r="C5957" s="1" t="s">
        <v>65</v>
      </c>
      <c r="D5957" s="1" t="s">
        <v>130</v>
      </c>
      <c r="E5957" s="1" t="s">
        <v>152</v>
      </c>
      <c r="F5957" s="1" t="s">
        <v>152</v>
      </c>
      <c r="G5957" s="13" t="s">
        <v>571</v>
      </c>
      <c r="H5957" s="12">
        <v>41507</v>
      </c>
      <c r="I5957" s="12" t="s">
        <v>904</v>
      </c>
      <c r="J5957" s="12">
        <v>41478</v>
      </c>
      <c r="K5957" s="4">
        <v>4816</v>
      </c>
      <c r="L5957" s="1" t="s">
        <v>146</v>
      </c>
      <c r="M5957" s="1" t="s">
        <v>132</v>
      </c>
      <c r="N5957" s="1" t="s">
        <v>154</v>
      </c>
      <c r="O5957" s="1" t="s">
        <v>93</v>
      </c>
      <c r="P5957">
        <v>60</v>
      </c>
      <c r="Q5957">
        <v>249974</v>
      </c>
      <c r="R5957">
        <v>2144776.92</v>
      </c>
      <c r="S5957">
        <v>8.58</v>
      </c>
      <c r="T5957">
        <v>0.14000000000000001</v>
      </c>
      <c r="U5957">
        <f t="shared" si="1778"/>
        <v>2144776.92</v>
      </c>
      <c r="V5957">
        <f t="shared" si="1779"/>
        <v>14998440</v>
      </c>
      <c r="W5957" s="1" t="s">
        <v>155</v>
      </c>
      <c r="X5957" s="1" t="s">
        <v>1236</v>
      </c>
      <c r="Y5957" s="1" t="s">
        <v>156</v>
      </c>
      <c r="Z5957" s="3">
        <v>7726</v>
      </c>
      <c r="AA5957" s="4">
        <f>AB5957</f>
        <v>29678.303617999998</v>
      </c>
      <c r="AB5957" s="2">
        <f>2245.156962+0.109744*Q5957</f>
        <v>29678.303617999998</v>
      </c>
      <c r="AC5957" s="4">
        <f>AD5957</f>
        <v>29678.303617999998</v>
      </c>
      <c r="AD5957" s="4">
        <f t="shared" si="1784"/>
        <v>29678.303617999998</v>
      </c>
      <c r="AE5957" s="4" t="s">
        <v>62</v>
      </c>
      <c r="AG5957" s="4" t="str">
        <f>AE5957</f>
        <v>Weight Captured Separately</v>
      </c>
      <c r="AI5957" t="e">
        <f t="shared" si="1780"/>
        <v>#N/A</v>
      </c>
      <c r="AJ5957" t="s">
        <v>81</v>
      </c>
      <c r="AK5957" s="2"/>
      <c r="AL5957" s="2" t="str">
        <f>AJ5957</f>
        <v>Freight Included in Commodity Cost</v>
      </c>
      <c r="AM5957" s="4"/>
      <c r="AN5957" t="e">
        <f>VLOOKUP([1]!Tabelle13[[#This Row],[Vlookup this ID for freight costs]],$AL$2:$AL$6811,2,FALSE)</f>
        <v>#REF!</v>
      </c>
      <c r="AO5957">
        <f>IF(AK:AK="",AC:AC*6.242+1.383 -2.844 + 3.145 -2.265  -2.026,AK:AK)</f>
        <v>185249.36418355594</v>
      </c>
      <c r="AP5957">
        <v>2653.09</v>
      </c>
      <c r="AQ5957">
        <v>2653.09</v>
      </c>
      <c r="AR5957" s="4">
        <v>21</v>
      </c>
      <c r="AS5957" s="4">
        <v>8</v>
      </c>
      <c r="AT5957" s="4">
        <v>2013</v>
      </c>
      <c r="AU5957" s="4">
        <v>23</v>
      </c>
      <c r="AV5957" s="4">
        <v>7</v>
      </c>
      <c r="AW5957" s="4">
        <v>2013</v>
      </c>
      <c r="AX5957" t="str">
        <f t="shared" si="1781"/>
        <v>No Delay</v>
      </c>
      <c r="AY5957">
        <f t="shared" si="1782"/>
        <v>0</v>
      </c>
    </row>
    <row r="5958" spans="1:51" x14ac:dyDescent="0.2">
      <c r="A5958" s="3">
        <v>82572</v>
      </c>
      <c r="B5958" s="1" t="s">
        <v>175</v>
      </c>
      <c r="C5958" s="1" t="s">
        <v>165</v>
      </c>
      <c r="D5958" s="1" t="s">
        <v>130</v>
      </c>
      <c r="E5958" s="1" t="s">
        <v>53</v>
      </c>
      <c r="F5958" s="1" t="s">
        <v>53</v>
      </c>
      <c r="G5958" s="13" t="s">
        <v>825</v>
      </c>
      <c r="H5958" s="12">
        <v>41403</v>
      </c>
      <c r="I5958" s="12" t="s">
        <v>2826</v>
      </c>
      <c r="J5958" s="12">
        <v>41401</v>
      </c>
      <c r="K5958" s="4">
        <v>4696</v>
      </c>
      <c r="L5958" s="1" t="s">
        <v>146</v>
      </c>
      <c r="M5958" s="1" t="s">
        <v>132</v>
      </c>
      <c r="N5958" s="1" t="s">
        <v>1524</v>
      </c>
      <c r="O5958" s="1" t="s">
        <v>93</v>
      </c>
      <c r="P5958">
        <v>30</v>
      </c>
      <c r="Q5958">
        <v>229285</v>
      </c>
      <c r="R5958">
        <v>2412078.2000000002</v>
      </c>
      <c r="S5958">
        <v>10.52</v>
      </c>
      <c r="T5958">
        <v>0.35</v>
      </c>
      <c r="U5958">
        <f t="shared" si="1778"/>
        <v>2412078.1999999997</v>
      </c>
      <c r="V5958">
        <f t="shared" si="1779"/>
        <v>6878550</v>
      </c>
      <c r="W5958" s="1" t="s">
        <v>179</v>
      </c>
      <c r="X5958" s="1" t="s">
        <v>1236</v>
      </c>
      <c r="Y5958" s="1" t="s">
        <v>156</v>
      </c>
      <c r="Z5958" s="3">
        <v>5457</v>
      </c>
      <c r="AA5958" s="4">
        <f t="shared" si="1783"/>
        <v>29934</v>
      </c>
      <c r="AB5958" s="4">
        <f t="shared" ref="AB5958:AB5989" si="1785" xml:space="preserve"> 2244.740206  + 0.1097478*Q5958</f>
        <v>27408.264529</v>
      </c>
      <c r="AC5958" s="4">
        <f t="shared" ref="AC5958:AC5989" si="1786">AF5958</f>
        <v>29934</v>
      </c>
      <c r="AD5958" s="4">
        <f t="shared" si="1784"/>
        <v>29934</v>
      </c>
      <c r="AE5958" s="4">
        <v>29934</v>
      </c>
      <c r="AF5958" s="4">
        <v>29934</v>
      </c>
      <c r="AG5958" s="4">
        <f>AE5958</f>
        <v>29934</v>
      </c>
      <c r="AI5958" t="e">
        <f t="shared" si="1780"/>
        <v>#N/A</v>
      </c>
      <c r="AJ5958">
        <v>34003.699999999997</v>
      </c>
      <c r="AK5958" s="2">
        <v>34003.699999999997</v>
      </c>
      <c r="AL5958" s="2">
        <f>AJ5958</f>
        <v>34003.699999999997</v>
      </c>
      <c r="AM5958" s="4"/>
      <c r="AN5958" t="e">
        <f>VLOOKUP([1]!Tabelle13[[#This Row],[Vlookup this ID for freight costs]],$AL$2:$AL$6811,2,FALSE)</f>
        <v>#REF!</v>
      </c>
      <c r="AP5958">
        <v>2983.74</v>
      </c>
      <c r="AQ5958">
        <v>2983.74</v>
      </c>
      <c r="AR5958" s="4">
        <v>9</v>
      </c>
      <c r="AS5958" s="4">
        <v>5</v>
      </c>
      <c r="AT5958" s="4">
        <v>2013</v>
      </c>
      <c r="AU5958" s="4">
        <v>7</v>
      </c>
      <c r="AV5958" s="4">
        <v>5</v>
      </c>
      <c r="AW5958" s="4">
        <v>2013</v>
      </c>
      <c r="AX5958" t="str">
        <f t="shared" si="1781"/>
        <v>No Delay</v>
      </c>
      <c r="AY5958">
        <f t="shared" si="1782"/>
        <v>0</v>
      </c>
    </row>
    <row r="5959" spans="1:51" x14ac:dyDescent="0.2">
      <c r="A5959" s="3">
        <v>83606</v>
      </c>
      <c r="B5959" s="1" t="s">
        <v>140</v>
      </c>
      <c r="C5959" s="1" t="s">
        <v>99</v>
      </c>
      <c r="D5959" s="1" t="s">
        <v>130</v>
      </c>
      <c r="E5959" s="1" t="s">
        <v>101</v>
      </c>
      <c r="F5959" s="1" t="s">
        <v>101</v>
      </c>
      <c r="G5959" s="13" t="s">
        <v>494</v>
      </c>
      <c r="H5959" s="12">
        <v>41152</v>
      </c>
      <c r="I5959" s="12" t="s">
        <v>1751</v>
      </c>
      <c r="J5959" s="12">
        <v>41143</v>
      </c>
      <c r="K5959" s="4">
        <v>4119</v>
      </c>
      <c r="L5959" s="1" t="s">
        <v>146</v>
      </c>
      <c r="M5959" s="1" t="s">
        <v>132</v>
      </c>
      <c r="N5959" s="1" t="s">
        <v>408</v>
      </c>
      <c r="O5959" s="1" t="s">
        <v>93</v>
      </c>
      <c r="P5959">
        <v>120</v>
      </c>
      <c r="Q5959">
        <v>25024</v>
      </c>
      <c r="R5959">
        <v>733453.44</v>
      </c>
      <c r="S5959">
        <v>29.31</v>
      </c>
      <c r="T5959">
        <v>0.24</v>
      </c>
      <c r="U5959">
        <f t="shared" si="1778"/>
        <v>733453.44</v>
      </c>
      <c r="V5959">
        <f t="shared" si="1779"/>
        <v>3002880</v>
      </c>
      <c r="W5959" s="1" t="s">
        <v>160</v>
      </c>
      <c r="X5959" s="1" t="s">
        <v>1236</v>
      </c>
      <c r="Y5959" s="1" t="s">
        <v>161</v>
      </c>
      <c r="Z5959" s="3">
        <v>11983</v>
      </c>
      <c r="AA5959" s="4">
        <f t="shared" si="1783"/>
        <v>30606</v>
      </c>
      <c r="AB5959" s="4">
        <f t="shared" si="1785"/>
        <v>4991.0691532000001</v>
      </c>
      <c r="AC5959" s="4">
        <f t="shared" si="1786"/>
        <v>30606</v>
      </c>
      <c r="AD5959" s="4">
        <f t="shared" si="1784"/>
        <v>30606</v>
      </c>
      <c r="AE5959" s="4">
        <v>30606</v>
      </c>
      <c r="AF5959" s="4">
        <v>30606</v>
      </c>
      <c r="AG5959" s="4">
        <f>AE5959</f>
        <v>30606</v>
      </c>
      <c r="AI5959" t="e">
        <f t="shared" si="1780"/>
        <v>#N/A</v>
      </c>
      <c r="AJ5959">
        <v>9601.3799999999992</v>
      </c>
      <c r="AK5959" s="2">
        <v>9601.3799999999992</v>
      </c>
      <c r="AL5959" s="2">
        <f>AJ5959</f>
        <v>9601.3799999999992</v>
      </c>
      <c r="AM5959" s="4"/>
      <c r="AN5959" t="e">
        <f>VLOOKUP([1]!Tabelle13[[#This Row],[Vlookup this ID for freight costs]],$AL$2:$AL$6811,2,FALSE)</f>
        <v>#REF!</v>
      </c>
      <c r="AP5959">
        <v>1028.3</v>
      </c>
      <c r="AQ5959">
        <v>1028.3</v>
      </c>
      <c r="AR5959" s="4">
        <v>31</v>
      </c>
      <c r="AS5959" s="4">
        <v>8</v>
      </c>
      <c r="AT5959" s="4">
        <v>2012</v>
      </c>
      <c r="AU5959" s="4">
        <v>22</v>
      </c>
      <c r="AV5959" s="4">
        <v>8</v>
      </c>
      <c r="AW5959" s="4">
        <v>2012</v>
      </c>
      <c r="AX5959" t="str">
        <f t="shared" si="1781"/>
        <v>No Delay</v>
      </c>
      <c r="AY5959">
        <f t="shared" si="1782"/>
        <v>0</v>
      </c>
    </row>
    <row r="5960" spans="1:51" x14ac:dyDescent="0.2">
      <c r="A5960" s="3">
        <v>85879</v>
      </c>
      <c r="B5960" s="1" t="s">
        <v>140</v>
      </c>
      <c r="C5960" s="1" t="s">
        <v>99</v>
      </c>
      <c r="D5960" s="1" t="s">
        <v>130</v>
      </c>
      <c r="E5960" s="1" t="s">
        <v>101</v>
      </c>
      <c r="F5960" s="1" t="s">
        <v>101</v>
      </c>
      <c r="G5960" s="13" t="s">
        <v>494</v>
      </c>
      <c r="H5960" s="12">
        <v>41152</v>
      </c>
      <c r="I5960" s="12" t="s">
        <v>1751</v>
      </c>
      <c r="J5960" s="12">
        <v>41143</v>
      </c>
      <c r="K5960" s="4">
        <v>4122</v>
      </c>
      <c r="L5960" s="1" t="s">
        <v>146</v>
      </c>
      <c r="M5960" s="1" t="s">
        <v>132</v>
      </c>
      <c r="N5960" s="1" t="s">
        <v>159</v>
      </c>
      <c r="O5960" s="1" t="s">
        <v>93</v>
      </c>
      <c r="P5960">
        <v>30</v>
      </c>
      <c r="Q5960">
        <v>66931</v>
      </c>
      <c r="R5960">
        <v>475879.41</v>
      </c>
      <c r="S5960">
        <v>7.11</v>
      </c>
      <c r="T5960">
        <v>0.24</v>
      </c>
      <c r="U5960">
        <f t="shared" si="1778"/>
        <v>475879.41000000003</v>
      </c>
      <c r="V5960">
        <f t="shared" si="1779"/>
        <v>2007930</v>
      </c>
      <c r="W5960" s="1" t="s">
        <v>160</v>
      </c>
      <c r="X5960" s="1" t="s">
        <v>1236</v>
      </c>
      <c r="Y5960" s="1" t="s">
        <v>161</v>
      </c>
      <c r="Z5960" s="3">
        <v>11983</v>
      </c>
      <c r="AA5960" s="4">
        <f t="shared" si="1783"/>
        <v>30606</v>
      </c>
      <c r="AB5960" s="4">
        <f t="shared" si="1785"/>
        <v>9590.2702078000002</v>
      </c>
      <c r="AC5960" s="4">
        <f t="shared" si="1786"/>
        <v>30606</v>
      </c>
      <c r="AD5960" s="4">
        <f t="shared" si="1784"/>
        <v>30606</v>
      </c>
      <c r="AE5960" s="3" t="s">
        <v>2827</v>
      </c>
      <c r="AF5960" s="3">
        <v>30606</v>
      </c>
      <c r="AG5960" s="4">
        <f>AI5960</f>
        <v>30606</v>
      </c>
      <c r="AH5960" s="4">
        <v>83606</v>
      </c>
      <c r="AI5960">
        <f t="shared" si="1780"/>
        <v>30606</v>
      </c>
      <c r="AJ5960" t="s">
        <v>2827</v>
      </c>
      <c r="AK5960" s="2">
        <v>9601.3799999999992</v>
      </c>
      <c r="AL5960" s="2">
        <f>AN5960</f>
        <v>9601.3799999999992</v>
      </c>
      <c r="AM5960" s="4">
        <v>83606</v>
      </c>
      <c r="AN5960">
        <f>INDEX($AJ$2:$AJ$6811,MATCH(AM5960,$A$2:$A$6811,0))</f>
        <v>9601.3799999999992</v>
      </c>
      <c r="AP5960">
        <v>667.18</v>
      </c>
      <c r="AQ5960">
        <v>667.18</v>
      </c>
      <c r="AR5960" s="4">
        <v>31</v>
      </c>
      <c r="AS5960" s="4">
        <v>8</v>
      </c>
      <c r="AT5960" s="4">
        <v>2012</v>
      </c>
      <c r="AU5960" s="4">
        <v>22</v>
      </c>
      <c r="AV5960" s="4">
        <v>8</v>
      </c>
      <c r="AW5960" s="4">
        <v>2012</v>
      </c>
      <c r="AX5960" t="str">
        <f t="shared" si="1781"/>
        <v>No Delay</v>
      </c>
      <c r="AY5960">
        <f t="shared" si="1782"/>
        <v>0</v>
      </c>
    </row>
    <row r="5961" spans="1:51" x14ac:dyDescent="0.2">
      <c r="A5961" s="3">
        <v>86494</v>
      </c>
      <c r="B5961" s="1" t="s">
        <v>140</v>
      </c>
      <c r="C5961" s="1" t="s">
        <v>99</v>
      </c>
      <c r="D5961" s="1" t="s">
        <v>130</v>
      </c>
      <c r="E5961" s="1" t="s">
        <v>101</v>
      </c>
      <c r="F5961" s="1" t="s">
        <v>101</v>
      </c>
      <c r="G5961" s="13" t="s">
        <v>494</v>
      </c>
      <c r="H5961" s="12">
        <v>41152</v>
      </c>
      <c r="I5961" s="12" t="s">
        <v>1751</v>
      </c>
      <c r="J5961" s="12">
        <v>41143</v>
      </c>
      <c r="K5961" s="4">
        <v>4125</v>
      </c>
      <c r="L5961" s="1" t="s">
        <v>146</v>
      </c>
      <c r="M5961" s="1" t="s">
        <v>132</v>
      </c>
      <c r="N5961" s="1" t="s">
        <v>292</v>
      </c>
      <c r="O5961" s="1" t="s">
        <v>93</v>
      </c>
      <c r="P5961">
        <v>30</v>
      </c>
      <c r="Q5961">
        <v>153642</v>
      </c>
      <c r="R5961">
        <v>2310775.6800000002</v>
      </c>
      <c r="S5961">
        <v>15.04</v>
      </c>
      <c r="T5961">
        <v>0.5</v>
      </c>
      <c r="U5961">
        <f t="shared" si="1778"/>
        <v>2310775.6799999997</v>
      </c>
      <c r="V5961">
        <f t="shared" si="1779"/>
        <v>4609260</v>
      </c>
      <c r="W5961" s="1" t="s">
        <v>160</v>
      </c>
      <c r="X5961" s="1" t="s">
        <v>1236</v>
      </c>
      <c r="Y5961" s="1" t="s">
        <v>161</v>
      </c>
      <c r="Z5961" s="3">
        <v>11983</v>
      </c>
      <c r="AA5961" s="4">
        <f t="shared" si="1783"/>
        <v>30606</v>
      </c>
      <c r="AB5961" s="4">
        <f t="shared" si="1785"/>
        <v>19106.6116936</v>
      </c>
      <c r="AC5961" s="4">
        <f t="shared" si="1786"/>
        <v>30606</v>
      </c>
      <c r="AD5961" s="4">
        <f t="shared" si="1784"/>
        <v>30606</v>
      </c>
      <c r="AE5961" s="3" t="s">
        <v>2827</v>
      </c>
      <c r="AF5961" s="3">
        <v>30606</v>
      </c>
      <c r="AG5961" s="4">
        <f>AI5961</f>
        <v>30606</v>
      </c>
      <c r="AH5961" s="4">
        <v>83606</v>
      </c>
      <c r="AI5961">
        <f t="shared" si="1780"/>
        <v>30606</v>
      </c>
      <c r="AJ5961" t="s">
        <v>2827</v>
      </c>
      <c r="AK5961" s="2">
        <v>9601.3799999999992</v>
      </c>
      <c r="AL5961" s="2">
        <f>AN5961</f>
        <v>9601.3799999999992</v>
      </c>
      <c r="AM5961" s="4">
        <v>83606</v>
      </c>
      <c r="AN5961">
        <f>INDEX($AJ$2:$AJ$6811,MATCH(AM5961,$A$2:$A$6811,0))</f>
        <v>9601.3799999999992</v>
      </c>
      <c r="AP5961">
        <v>3239.71</v>
      </c>
      <c r="AQ5961">
        <v>3239.71</v>
      </c>
      <c r="AR5961" s="4">
        <v>31</v>
      </c>
      <c r="AS5961" s="4">
        <v>8</v>
      </c>
      <c r="AT5961" s="4">
        <v>2012</v>
      </c>
      <c r="AU5961" s="4">
        <v>22</v>
      </c>
      <c r="AV5961" s="4">
        <v>8</v>
      </c>
      <c r="AW5961" s="4">
        <v>2012</v>
      </c>
      <c r="AX5961" t="str">
        <f t="shared" si="1781"/>
        <v>No Delay</v>
      </c>
      <c r="AY5961">
        <f t="shared" si="1782"/>
        <v>0</v>
      </c>
    </row>
    <row r="5962" spans="1:51" x14ac:dyDescent="0.2">
      <c r="A5962" s="3">
        <v>85833</v>
      </c>
      <c r="B5962" s="1" t="s">
        <v>151</v>
      </c>
      <c r="C5962" s="1" t="s">
        <v>65</v>
      </c>
      <c r="D5962" s="1" t="s">
        <v>130</v>
      </c>
      <c r="E5962" s="1" t="s">
        <v>152</v>
      </c>
      <c r="F5962" s="1" t="s">
        <v>152</v>
      </c>
      <c r="G5962" s="13" t="s">
        <v>1845</v>
      </c>
      <c r="H5962" s="12">
        <v>40984</v>
      </c>
      <c r="I5962" s="12" t="s">
        <v>961</v>
      </c>
      <c r="J5962" s="12">
        <v>40955</v>
      </c>
      <c r="K5962" s="4">
        <v>3753</v>
      </c>
      <c r="L5962" s="1" t="s">
        <v>146</v>
      </c>
      <c r="M5962" s="1" t="s">
        <v>132</v>
      </c>
      <c r="N5962" s="1" t="s">
        <v>154</v>
      </c>
      <c r="O5962" s="1" t="s">
        <v>93</v>
      </c>
      <c r="P5962">
        <v>60</v>
      </c>
      <c r="Q5962">
        <v>240976</v>
      </c>
      <c r="R5962">
        <v>2703750.72</v>
      </c>
      <c r="S5962">
        <v>11.22</v>
      </c>
      <c r="T5962">
        <v>0.19</v>
      </c>
      <c r="U5962">
        <f t="shared" si="1778"/>
        <v>2703750.72</v>
      </c>
      <c r="V5962">
        <f t="shared" si="1779"/>
        <v>14458560</v>
      </c>
      <c r="W5962" s="1" t="s">
        <v>155</v>
      </c>
      <c r="X5962" s="1" t="s">
        <v>1236</v>
      </c>
      <c r="Y5962" s="1" t="s">
        <v>156</v>
      </c>
      <c r="Z5962" s="3">
        <v>7726</v>
      </c>
      <c r="AA5962" s="4">
        <f t="shared" si="1783"/>
        <v>30789</v>
      </c>
      <c r="AB5962" s="4">
        <f t="shared" si="1785"/>
        <v>28691.326058800001</v>
      </c>
      <c r="AC5962" s="4">
        <f t="shared" si="1786"/>
        <v>30789</v>
      </c>
      <c r="AD5962" s="4">
        <f t="shared" si="1784"/>
        <v>30789</v>
      </c>
      <c r="AE5962" s="4">
        <v>30789</v>
      </c>
      <c r="AF5962" s="4">
        <v>30789</v>
      </c>
      <c r="AG5962" s="4">
        <f>AE5962</f>
        <v>30789</v>
      </c>
      <c r="AI5962" t="e">
        <f t="shared" si="1780"/>
        <v>#N/A</v>
      </c>
      <c r="AJ5962">
        <v>25231.96</v>
      </c>
      <c r="AK5962" s="2">
        <v>25231.96</v>
      </c>
      <c r="AL5962" s="2">
        <f>AJ5962</f>
        <v>25231.96</v>
      </c>
      <c r="AM5962" s="4"/>
      <c r="AN5962" t="e">
        <f>VLOOKUP([1]!Tabelle13[[#This Row],[Vlookup this ID for freight costs]],$AL$2:$AL$6811,2,FALSE)</f>
        <v>#REF!</v>
      </c>
      <c r="AP5962">
        <v>4461.1899999999996</v>
      </c>
      <c r="AQ5962">
        <v>4461.1899999999996</v>
      </c>
      <c r="AR5962" s="4">
        <v>16</v>
      </c>
      <c r="AS5962" s="4">
        <v>4</v>
      </c>
      <c r="AT5962" s="4">
        <v>2012</v>
      </c>
      <c r="AU5962" s="4">
        <v>16</v>
      </c>
      <c r="AV5962" s="4">
        <v>2</v>
      </c>
      <c r="AW5962" s="4">
        <v>2012</v>
      </c>
      <c r="AX5962" t="str">
        <f t="shared" si="1781"/>
        <v>No Delay</v>
      </c>
      <c r="AY5962">
        <f t="shared" si="1782"/>
        <v>0</v>
      </c>
    </row>
    <row r="5963" spans="1:51" x14ac:dyDescent="0.2">
      <c r="A5963" s="3">
        <v>83739</v>
      </c>
      <c r="B5963" s="1" t="s">
        <v>172</v>
      </c>
      <c r="C5963" s="1" t="s">
        <v>114</v>
      </c>
      <c r="D5963" s="1" t="s">
        <v>130</v>
      </c>
      <c r="E5963" s="1" t="s">
        <v>101</v>
      </c>
      <c r="F5963" s="1" t="s">
        <v>101</v>
      </c>
      <c r="G5963" s="13" t="s">
        <v>1184</v>
      </c>
      <c r="H5963" s="12">
        <v>41663</v>
      </c>
      <c r="I5963" s="12" t="s">
        <v>617</v>
      </c>
      <c r="J5963" s="12">
        <v>41670</v>
      </c>
      <c r="K5963" s="4">
        <v>5229</v>
      </c>
      <c r="L5963" s="1" t="s">
        <v>146</v>
      </c>
      <c r="M5963" s="1" t="s">
        <v>132</v>
      </c>
      <c r="N5963" s="1" t="s">
        <v>292</v>
      </c>
      <c r="O5963" s="1" t="s">
        <v>93</v>
      </c>
      <c r="P5963">
        <v>30</v>
      </c>
      <c r="Q5963">
        <v>269030</v>
      </c>
      <c r="R5963">
        <v>3309069</v>
      </c>
      <c r="S5963">
        <v>12.3</v>
      </c>
      <c r="T5963">
        <v>0.41</v>
      </c>
      <c r="U5963">
        <f t="shared" si="1778"/>
        <v>3309069</v>
      </c>
      <c r="V5963">
        <f t="shared" si="1779"/>
        <v>8070900</v>
      </c>
      <c r="W5963" s="1" t="s">
        <v>861</v>
      </c>
      <c r="X5963" s="1" t="s">
        <v>1236</v>
      </c>
      <c r="Y5963" s="1" t="s">
        <v>156</v>
      </c>
      <c r="Z5963" s="3">
        <v>14240</v>
      </c>
      <c r="AA5963" s="4">
        <f t="shared" si="1783"/>
        <v>30923</v>
      </c>
      <c r="AB5963" s="4">
        <f t="shared" si="1785"/>
        <v>31770.190839999999</v>
      </c>
      <c r="AC5963" s="4">
        <f t="shared" si="1786"/>
        <v>30923</v>
      </c>
      <c r="AD5963" s="4">
        <f t="shared" si="1784"/>
        <v>30923</v>
      </c>
      <c r="AE5963" s="4">
        <v>30923</v>
      </c>
      <c r="AF5963" s="4">
        <v>30923</v>
      </c>
      <c r="AG5963" s="4">
        <f>AE5963</f>
        <v>30923</v>
      </c>
      <c r="AI5963" t="e">
        <f t="shared" si="1780"/>
        <v>#N/A</v>
      </c>
      <c r="AJ5963">
        <v>34019.61</v>
      </c>
      <c r="AK5963" s="2">
        <v>34019.61</v>
      </c>
      <c r="AL5963" s="2">
        <f>AJ5963</f>
        <v>34019.61</v>
      </c>
      <c r="AM5963" s="4"/>
      <c r="AN5963" t="e">
        <f>VLOOKUP([1]!Tabelle13[[#This Row],[Vlookup this ID for freight costs]],$AL$2:$AL$6811,2,FALSE)</f>
        <v>#REF!</v>
      </c>
      <c r="AP5963">
        <v>4093.32</v>
      </c>
      <c r="AQ5963">
        <v>4093.32</v>
      </c>
      <c r="AR5963" s="4">
        <v>24</v>
      </c>
      <c r="AS5963" s="4">
        <v>1</v>
      </c>
      <c r="AT5963" s="4">
        <v>2014</v>
      </c>
      <c r="AU5963" s="4">
        <v>31</v>
      </c>
      <c r="AV5963" s="4">
        <v>1</v>
      </c>
      <c r="AW5963" s="4">
        <v>2014</v>
      </c>
      <c r="AX5963" t="str">
        <f t="shared" si="1781"/>
        <v>Delay</v>
      </c>
      <c r="AY5963">
        <f t="shared" si="1782"/>
        <v>7</v>
      </c>
    </row>
    <row r="5964" spans="1:51" x14ac:dyDescent="0.2">
      <c r="A5964" s="3">
        <v>86632</v>
      </c>
      <c r="B5964" s="1" t="s">
        <v>172</v>
      </c>
      <c r="C5964" s="1" t="s">
        <v>114</v>
      </c>
      <c r="D5964" s="1" t="s">
        <v>130</v>
      </c>
      <c r="E5964" s="1" t="s">
        <v>101</v>
      </c>
      <c r="F5964" s="1" t="s">
        <v>101</v>
      </c>
      <c r="G5964" s="13" t="s">
        <v>1184</v>
      </c>
      <c r="H5964" s="12">
        <v>41663</v>
      </c>
      <c r="I5964" s="12" t="s">
        <v>617</v>
      </c>
      <c r="J5964" s="12">
        <v>41670</v>
      </c>
      <c r="K5964" s="4">
        <v>5231</v>
      </c>
      <c r="L5964" s="1" t="s">
        <v>146</v>
      </c>
      <c r="M5964" s="1" t="s">
        <v>132</v>
      </c>
      <c r="N5964" s="1" t="s">
        <v>292</v>
      </c>
      <c r="O5964" s="1" t="s">
        <v>93</v>
      </c>
      <c r="P5964">
        <v>30</v>
      </c>
      <c r="Q5964">
        <v>2424</v>
      </c>
      <c r="R5964">
        <v>29815.200000000001</v>
      </c>
      <c r="S5964">
        <v>12.3</v>
      </c>
      <c r="T5964">
        <v>0.41</v>
      </c>
      <c r="U5964">
        <f t="shared" si="1778"/>
        <v>29815.200000000001</v>
      </c>
      <c r="V5964">
        <f t="shared" si="1779"/>
        <v>72720</v>
      </c>
      <c r="W5964" s="1" t="s">
        <v>160</v>
      </c>
      <c r="X5964" s="1" t="s">
        <v>1236</v>
      </c>
      <c r="Y5964" s="1" t="s">
        <v>161</v>
      </c>
      <c r="Z5964" s="3">
        <v>13722</v>
      </c>
      <c r="AA5964" s="4">
        <f t="shared" si="1783"/>
        <v>30923</v>
      </c>
      <c r="AB5964" s="4">
        <f t="shared" si="1785"/>
        <v>2510.7688732000001</v>
      </c>
      <c r="AC5964" s="4">
        <f t="shared" si="1786"/>
        <v>30923</v>
      </c>
      <c r="AD5964" s="4">
        <f t="shared" si="1784"/>
        <v>30923</v>
      </c>
      <c r="AE5964" s="3" t="s">
        <v>2828</v>
      </c>
      <c r="AF5964" s="3">
        <v>30923</v>
      </c>
      <c r="AG5964" s="4">
        <f>AI5964</f>
        <v>30923</v>
      </c>
      <c r="AH5964" s="4">
        <v>83739</v>
      </c>
      <c r="AI5964">
        <f t="shared" si="1780"/>
        <v>30923</v>
      </c>
      <c r="AJ5964" t="s">
        <v>2828</v>
      </c>
      <c r="AK5964" s="2">
        <v>34019.61</v>
      </c>
      <c r="AL5964" s="2">
        <f>AN5964</f>
        <v>34019.61</v>
      </c>
      <c r="AM5964" s="4">
        <v>83739</v>
      </c>
      <c r="AN5964">
        <f>INDEX($AJ$2:$AJ$6811,MATCH(AM5964,$A$2:$A$6811,0))</f>
        <v>34019.61</v>
      </c>
      <c r="AP5964">
        <v>36.880000000000003</v>
      </c>
      <c r="AQ5964">
        <v>36.880000000000003</v>
      </c>
      <c r="AR5964" s="4">
        <v>24</v>
      </c>
      <c r="AS5964" s="4">
        <v>1</v>
      </c>
      <c r="AT5964" s="4">
        <v>2014</v>
      </c>
      <c r="AU5964" s="4">
        <v>31</v>
      </c>
      <c r="AV5964" s="4">
        <v>1</v>
      </c>
      <c r="AW5964" s="4">
        <v>2014</v>
      </c>
      <c r="AX5964" t="str">
        <f t="shared" si="1781"/>
        <v>Delay</v>
      </c>
      <c r="AY5964">
        <f t="shared" si="1782"/>
        <v>7</v>
      </c>
    </row>
    <row r="5965" spans="1:51" x14ac:dyDescent="0.2">
      <c r="A5965" s="3">
        <v>85561</v>
      </c>
      <c r="B5965" s="1" t="s">
        <v>151</v>
      </c>
      <c r="C5965" s="1" t="s">
        <v>65</v>
      </c>
      <c r="D5965" s="1" t="s">
        <v>130</v>
      </c>
      <c r="E5965" s="1" t="s">
        <v>152</v>
      </c>
      <c r="F5965" s="1" t="s">
        <v>152</v>
      </c>
      <c r="G5965" s="13" t="s">
        <v>1637</v>
      </c>
      <c r="H5965" s="12">
        <v>42065</v>
      </c>
      <c r="I5965" s="12" t="s">
        <v>82</v>
      </c>
      <c r="J5965" s="12">
        <v>42045</v>
      </c>
      <c r="K5965" s="4">
        <v>6277</v>
      </c>
      <c r="L5965" s="1" t="s">
        <v>146</v>
      </c>
      <c r="M5965" s="1" t="s">
        <v>132</v>
      </c>
      <c r="N5965" s="1" t="s">
        <v>154</v>
      </c>
      <c r="O5965" s="1" t="s">
        <v>93</v>
      </c>
      <c r="P5965">
        <v>60</v>
      </c>
      <c r="Q5965">
        <v>213502</v>
      </c>
      <c r="R5965">
        <v>1648235.44</v>
      </c>
      <c r="S5965">
        <v>7.72</v>
      </c>
      <c r="T5965">
        <v>0.13</v>
      </c>
      <c r="U5965">
        <f t="shared" si="1778"/>
        <v>1648235.44</v>
      </c>
      <c r="V5965">
        <f t="shared" si="1779"/>
        <v>12810120</v>
      </c>
      <c r="W5965" s="1" t="s">
        <v>204</v>
      </c>
      <c r="X5965" s="1" t="s">
        <v>1236</v>
      </c>
      <c r="Y5965" s="1" t="s">
        <v>205</v>
      </c>
      <c r="Z5965" s="3">
        <v>7364</v>
      </c>
      <c r="AA5965" s="4">
        <f t="shared" si="1783"/>
        <v>31271</v>
      </c>
      <c r="AB5965" s="4">
        <f t="shared" si="1785"/>
        <v>25676.115001599999</v>
      </c>
      <c r="AC5965" s="4">
        <f t="shared" si="1786"/>
        <v>31271</v>
      </c>
      <c r="AD5965" s="4">
        <f t="shared" si="1784"/>
        <v>31271</v>
      </c>
      <c r="AE5965" s="4">
        <v>31271</v>
      </c>
      <c r="AF5965" s="4">
        <v>31271</v>
      </c>
      <c r="AG5965" s="4">
        <f>AE5965</f>
        <v>31271</v>
      </c>
      <c r="AI5965" t="e">
        <f t="shared" si="1780"/>
        <v>#N/A</v>
      </c>
      <c r="AJ5965">
        <v>62693.85</v>
      </c>
      <c r="AK5965" s="2">
        <v>62693.85</v>
      </c>
      <c r="AL5965" s="2">
        <f>AJ5965</f>
        <v>62693.85</v>
      </c>
      <c r="AM5965" s="4"/>
      <c r="AN5965" t="e">
        <f>VLOOKUP([1]!Tabelle13[[#This Row],[Vlookup this ID for freight costs]],$AL$2:$AL$6811,2,FALSE)</f>
        <v>#REF!</v>
      </c>
      <c r="AP5965">
        <v>1694.39</v>
      </c>
      <c r="AQ5965">
        <v>1694.39</v>
      </c>
      <c r="AR5965" s="4">
        <v>2</v>
      </c>
      <c r="AS5965" s="4">
        <v>4</v>
      </c>
      <c r="AT5965" s="4">
        <v>2015</v>
      </c>
      <c r="AU5965" s="4">
        <v>10</v>
      </c>
      <c r="AV5965" s="4">
        <v>2</v>
      </c>
      <c r="AW5965" s="4">
        <v>2015</v>
      </c>
      <c r="AX5965" t="str">
        <f t="shared" si="1781"/>
        <v>No Delay</v>
      </c>
      <c r="AY5965">
        <f t="shared" si="1782"/>
        <v>0</v>
      </c>
    </row>
    <row r="5966" spans="1:51" x14ac:dyDescent="0.2">
      <c r="A5966" s="3">
        <v>83139</v>
      </c>
      <c r="B5966" s="1" t="s">
        <v>175</v>
      </c>
      <c r="C5966" s="1" t="s">
        <v>165</v>
      </c>
      <c r="D5966" s="1" t="s">
        <v>130</v>
      </c>
      <c r="E5966" s="1" t="s">
        <v>53</v>
      </c>
      <c r="F5966" s="1" t="s">
        <v>53</v>
      </c>
      <c r="G5966" s="13" t="s">
        <v>2829</v>
      </c>
      <c r="H5966" s="12">
        <v>41445</v>
      </c>
      <c r="I5966" s="12" t="s">
        <v>1521</v>
      </c>
      <c r="J5966" s="12">
        <v>41416</v>
      </c>
      <c r="K5966" s="4">
        <v>4726</v>
      </c>
      <c r="L5966" s="1" t="s">
        <v>146</v>
      </c>
      <c r="M5966" s="1" t="s">
        <v>132</v>
      </c>
      <c r="N5966" s="1" t="s">
        <v>1524</v>
      </c>
      <c r="O5966" s="1" t="s">
        <v>93</v>
      </c>
      <c r="P5966">
        <v>30</v>
      </c>
      <c r="Q5966">
        <v>238606</v>
      </c>
      <c r="R5966">
        <v>2510135.12</v>
      </c>
      <c r="S5966">
        <v>10.52</v>
      </c>
      <c r="T5966">
        <v>0.35</v>
      </c>
      <c r="U5966">
        <f t="shared" si="1778"/>
        <v>2510135.12</v>
      </c>
      <c r="V5966">
        <f t="shared" si="1779"/>
        <v>7158180</v>
      </c>
      <c r="W5966" s="1" t="s">
        <v>179</v>
      </c>
      <c r="X5966" s="1" t="s">
        <v>1236</v>
      </c>
      <c r="Y5966" s="1" t="s">
        <v>156</v>
      </c>
      <c r="Z5966" s="3">
        <v>5457</v>
      </c>
      <c r="AA5966" s="4">
        <f t="shared" si="1783"/>
        <v>31473</v>
      </c>
      <c r="AB5966" s="4">
        <f t="shared" si="1785"/>
        <v>28431.2237728</v>
      </c>
      <c r="AC5966" s="4">
        <f t="shared" si="1786"/>
        <v>31473</v>
      </c>
      <c r="AD5966" s="4">
        <f t="shared" si="1784"/>
        <v>31473</v>
      </c>
      <c r="AE5966" s="4">
        <v>31473</v>
      </c>
      <c r="AF5966" s="4">
        <v>31473</v>
      </c>
      <c r="AG5966" s="4">
        <f>AE5966</f>
        <v>31473</v>
      </c>
      <c r="AI5966" t="e">
        <f t="shared" si="1780"/>
        <v>#N/A</v>
      </c>
      <c r="AJ5966">
        <v>24816.73</v>
      </c>
      <c r="AK5966" s="2">
        <v>24816.73</v>
      </c>
      <c r="AL5966" s="2">
        <f>AJ5966</f>
        <v>24816.73</v>
      </c>
      <c r="AM5966" s="4"/>
      <c r="AN5966" t="e">
        <f>VLOOKUP([1]!Tabelle13[[#This Row],[Vlookup this ID for freight costs]],$AL$2:$AL$6811,2,FALSE)</f>
        <v>#REF!</v>
      </c>
      <c r="AP5966">
        <v>3105.04</v>
      </c>
      <c r="AQ5966">
        <v>3105.04</v>
      </c>
      <c r="AR5966" s="4">
        <v>20</v>
      </c>
      <c r="AS5966" s="4">
        <v>6</v>
      </c>
      <c r="AT5966" s="4">
        <v>2013</v>
      </c>
      <c r="AU5966" s="4">
        <v>22</v>
      </c>
      <c r="AV5966" s="4">
        <v>5</v>
      </c>
      <c r="AW5966" s="4">
        <v>2013</v>
      </c>
      <c r="AX5966" t="str">
        <f t="shared" si="1781"/>
        <v>No Delay</v>
      </c>
      <c r="AY5966">
        <f t="shared" si="1782"/>
        <v>0</v>
      </c>
    </row>
    <row r="5967" spans="1:51" x14ac:dyDescent="0.2">
      <c r="A5967" s="3">
        <v>85574</v>
      </c>
      <c r="B5967" s="1" t="s">
        <v>151</v>
      </c>
      <c r="C5967" s="1" t="s">
        <v>65</v>
      </c>
      <c r="D5967" s="1" t="s">
        <v>130</v>
      </c>
      <c r="E5967" s="1" t="s">
        <v>152</v>
      </c>
      <c r="F5967" s="1" t="s">
        <v>152</v>
      </c>
      <c r="G5967" s="13" t="s">
        <v>746</v>
      </c>
      <c r="H5967" s="12">
        <v>42124</v>
      </c>
      <c r="I5967" s="12" t="s">
        <v>775</v>
      </c>
      <c r="J5967" s="12">
        <v>42093</v>
      </c>
      <c r="K5967" s="4">
        <v>6420</v>
      </c>
      <c r="L5967" s="1" t="s">
        <v>146</v>
      </c>
      <c r="M5967" s="1" t="s">
        <v>132</v>
      </c>
      <c r="N5967" s="1" t="s">
        <v>154</v>
      </c>
      <c r="O5967" s="1" t="s">
        <v>93</v>
      </c>
      <c r="P5967">
        <v>60</v>
      </c>
      <c r="Q5967">
        <v>156995</v>
      </c>
      <c r="R5967">
        <v>1212001.3999999999</v>
      </c>
      <c r="S5967">
        <v>7.72</v>
      </c>
      <c r="T5967">
        <v>0.13</v>
      </c>
      <c r="U5967">
        <f t="shared" si="1778"/>
        <v>1212001.3999999999</v>
      </c>
      <c r="V5967">
        <f t="shared" si="1779"/>
        <v>9419700</v>
      </c>
      <c r="W5967" s="1" t="s">
        <v>197</v>
      </c>
      <c r="X5967" s="1" t="s">
        <v>1236</v>
      </c>
      <c r="Y5967" s="1" t="s">
        <v>3082</v>
      </c>
      <c r="Z5967" s="3">
        <v>7428</v>
      </c>
      <c r="AA5967" s="4">
        <f t="shared" si="1783"/>
        <v>32219</v>
      </c>
      <c r="AB5967" s="4">
        <f t="shared" si="1785"/>
        <v>19474.596066999999</v>
      </c>
      <c r="AC5967" s="4">
        <f t="shared" si="1786"/>
        <v>32219</v>
      </c>
      <c r="AD5967" s="4">
        <f t="shared" si="1784"/>
        <v>32219</v>
      </c>
      <c r="AE5967" s="4">
        <v>32219</v>
      </c>
      <c r="AF5967" s="4">
        <v>32219</v>
      </c>
      <c r="AG5967" s="4">
        <f>AE5967</f>
        <v>32219</v>
      </c>
      <c r="AI5967" t="e">
        <f t="shared" si="1780"/>
        <v>#N/A</v>
      </c>
      <c r="AJ5967">
        <v>50569.84</v>
      </c>
      <c r="AK5967" s="2">
        <v>50569.84</v>
      </c>
      <c r="AL5967" s="2">
        <f>AJ5967</f>
        <v>50569.84</v>
      </c>
      <c r="AM5967" s="4"/>
      <c r="AN5967" t="e">
        <f>VLOOKUP([1]!Tabelle13[[#This Row],[Vlookup this ID for freight costs]],$AL$2:$AL$6811,2,FALSE)</f>
        <v>#REF!</v>
      </c>
      <c r="AP5967">
        <v>1245.94</v>
      </c>
      <c r="AQ5967">
        <v>1245.94</v>
      </c>
      <c r="AR5967" s="4">
        <v>30</v>
      </c>
      <c r="AS5967" s="4">
        <v>4</v>
      </c>
      <c r="AT5967" s="4">
        <v>2015</v>
      </c>
      <c r="AU5967" s="4">
        <v>30</v>
      </c>
      <c r="AV5967" s="4">
        <v>4</v>
      </c>
      <c r="AW5967" s="4">
        <v>2015</v>
      </c>
      <c r="AX5967" t="str">
        <f t="shared" si="1781"/>
        <v>No Delay</v>
      </c>
      <c r="AY5967">
        <f t="shared" si="1782"/>
        <v>0</v>
      </c>
    </row>
    <row r="5968" spans="1:51" x14ac:dyDescent="0.2">
      <c r="A5968" s="3">
        <v>85575</v>
      </c>
      <c r="B5968" s="1" t="s">
        <v>151</v>
      </c>
      <c r="C5968" s="1" t="s">
        <v>65</v>
      </c>
      <c r="D5968" s="1" t="s">
        <v>130</v>
      </c>
      <c r="E5968" s="1" t="s">
        <v>152</v>
      </c>
      <c r="F5968" s="1" t="s">
        <v>152</v>
      </c>
      <c r="G5968" s="13" t="s">
        <v>746</v>
      </c>
      <c r="H5968" s="12">
        <v>42124</v>
      </c>
      <c r="I5968" s="12" t="s">
        <v>775</v>
      </c>
      <c r="J5968" s="12">
        <v>42093</v>
      </c>
      <c r="K5968" s="4">
        <v>6421</v>
      </c>
      <c r="L5968" s="1" t="s">
        <v>146</v>
      </c>
      <c r="M5968" s="1" t="s">
        <v>132</v>
      </c>
      <c r="N5968" s="1" t="s">
        <v>154</v>
      </c>
      <c r="O5968" s="1" t="s">
        <v>93</v>
      </c>
      <c r="P5968">
        <v>60</v>
      </c>
      <c r="Q5968">
        <v>91500</v>
      </c>
      <c r="R5968">
        <v>706380</v>
      </c>
      <c r="S5968">
        <v>7.72</v>
      </c>
      <c r="T5968">
        <v>0.13</v>
      </c>
      <c r="U5968">
        <f t="shared" si="1778"/>
        <v>706380</v>
      </c>
      <c r="V5968">
        <f t="shared" si="1779"/>
        <v>5490000</v>
      </c>
      <c r="W5968" s="1" t="s">
        <v>204</v>
      </c>
      <c r="X5968" s="1" t="s">
        <v>1236</v>
      </c>
      <c r="Y5968" s="1" t="s">
        <v>205</v>
      </c>
      <c r="Z5968" s="3">
        <v>7364</v>
      </c>
      <c r="AA5968" s="4">
        <f t="shared" si="1783"/>
        <v>32219</v>
      </c>
      <c r="AB5968" s="4">
        <f t="shared" si="1785"/>
        <v>12286.663906000002</v>
      </c>
      <c r="AC5968" s="4">
        <f t="shared" si="1786"/>
        <v>32219</v>
      </c>
      <c r="AD5968" s="4">
        <f t="shared" si="1784"/>
        <v>32219</v>
      </c>
      <c r="AE5968" s="3" t="s">
        <v>2830</v>
      </c>
      <c r="AF5968" s="3">
        <v>32219</v>
      </c>
      <c r="AG5968" s="4">
        <f>AI5968</f>
        <v>32219</v>
      </c>
      <c r="AH5968" s="4">
        <v>85574</v>
      </c>
      <c r="AI5968">
        <f t="shared" si="1780"/>
        <v>32219</v>
      </c>
      <c r="AJ5968" t="s">
        <v>2830</v>
      </c>
      <c r="AK5968" s="2">
        <v>50569.84</v>
      </c>
      <c r="AL5968" s="2">
        <f>AN5968</f>
        <v>50569.84</v>
      </c>
      <c r="AM5968" s="4">
        <v>85574</v>
      </c>
      <c r="AN5968">
        <f>INDEX($AJ$2:$AJ$6811,MATCH(AM5968,$A$2:$A$6811,0))</f>
        <v>50569.84</v>
      </c>
      <c r="AP5968">
        <v>726.16</v>
      </c>
      <c r="AQ5968">
        <v>726.16</v>
      </c>
      <c r="AR5968" s="4">
        <v>30</v>
      </c>
      <c r="AS5968" s="4">
        <v>4</v>
      </c>
      <c r="AT5968" s="4">
        <v>2015</v>
      </c>
      <c r="AU5968" s="4">
        <v>30</v>
      </c>
      <c r="AV5968" s="4">
        <v>4</v>
      </c>
      <c r="AW5968" s="4">
        <v>2015</v>
      </c>
      <c r="AX5968" t="str">
        <f t="shared" si="1781"/>
        <v>No Delay</v>
      </c>
      <c r="AY5968">
        <f t="shared" si="1782"/>
        <v>0</v>
      </c>
    </row>
    <row r="5969" spans="1:51" x14ac:dyDescent="0.2">
      <c r="A5969" s="3">
        <v>85812</v>
      </c>
      <c r="B5969" s="1" t="s">
        <v>50</v>
      </c>
      <c r="C5969" s="1" t="s">
        <v>51</v>
      </c>
      <c r="D5969" s="1" t="s">
        <v>130</v>
      </c>
      <c r="E5969" s="1" t="s">
        <v>101</v>
      </c>
      <c r="F5969" s="1" t="s">
        <v>101</v>
      </c>
      <c r="G5969" s="13" t="s">
        <v>484</v>
      </c>
      <c r="H5969" s="12">
        <v>40968</v>
      </c>
      <c r="I5969" s="12" t="s">
        <v>485</v>
      </c>
      <c r="J5969" s="12">
        <v>40961</v>
      </c>
      <c r="K5969" s="4">
        <v>3767</v>
      </c>
      <c r="L5969" s="1" t="s">
        <v>146</v>
      </c>
      <c r="M5969" s="1" t="s">
        <v>132</v>
      </c>
      <c r="N5969" s="1" t="s">
        <v>154</v>
      </c>
      <c r="O5969" s="1" t="s">
        <v>93</v>
      </c>
      <c r="P5969">
        <v>60</v>
      </c>
      <c r="Q5969">
        <v>250000</v>
      </c>
      <c r="R5969">
        <v>2805000</v>
      </c>
      <c r="S5969">
        <v>11.22</v>
      </c>
      <c r="T5969">
        <v>0.19</v>
      </c>
      <c r="U5969">
        <f t="shared" si="1778"/>
        <v>2805000</v>
      </c>
      <c r="V5969">
        <f t="shared" si="1779"/>
        <v>15000000</v>
      </c>
      <c r="W5969" s="1" t="s">
        <v>160</v>
      </c>
      <c r="X5969" s="1" t="s">
        <v>1236</v>
      </c>
      <c r="Y5969" s="1" t="s">
        <v>161</v>
      </c>
      <c r="Z5969" s="3">
        <v>14186</v>
      </c>
      <c r="AA5969" s="4">
        <f t="shared" si="1783"/>
        <v>32538</v>
      </c>
      <c r="AB5969" s="4">
        <f t="shared" si="1785"/>
        <v>29681.690205999999</v>
      </c>
      <c r="AC5969" s="4">
        <f t="shared" si="1786"/>
        <v>32538</v>
      </c>
      <c r="AD5969" s="4">
        <f t="shared" si="1784"/>
        <v>29929.333333333332</v>
      </c>
      <c r="AE5969" s="4">
        <v>32538</v>
      </c>
      <c r="AF5969" s="4">
        <v>32538</v>
      </c>
      <c r="AG5969" s="4">
        <f>AE5969</f>
        <v>32538</v>
      </c>
      <c r="AI5969" t="e">
        <f t="shared" si="1780"/>
        <v>#N/A</v>
      </c>
      <c r="AJ5969">
        <v>20179.39</v>
      </c>
      <c r="AK5969" s="2">
        <v>20179.39</v>
      </c>
      <c r="AL5969" s="2">
        <f>AJ5969</f>
        <v>20179.39</v>
      </c>
      <c r="AM5969" s="4"/>
      <c r="AN5969" t="e">
        <f>VLOOKUP([1]!Tabelle13[[#This Row],[Vlookup this ID for freight costs]],$AL$2:$AL$6811,2,FALSE)</f>
        <v>#REF!</v>
      </c>
      <c r="AP5969">
        <v>4628.25</v>
      </c>
      <c r="AQ5969">
        <v>4628.25</v>
      </c>
      <c r="AR5969" s="4">
        <v>29</v>
      </c>
      <c r="AS5969" s="4">
        <v>2</v>
      </c>
      <c r="AT5969" s="4">
        <v>2012</v>
      </c>
      <c r="AU5969" s="4">
        <v>22</v>
      </c>
      <c r="AV5969" s="4">
        <v>2</v>
      </c>
      <c r="AW5969" s="4">
        <v>2012</v>
      </c>
      <c r="AX5969" t="str">
        <f t="shared" si="1781"/>
        <v>No Delay</v>
      </c>
      <c r="AY5969">
        <f t="shared" si="1782"/>
        <v>0</v>
      </c>
    </row>
    <row r="5970" spans="1:51" x14ac:dyDescent="0.2">
      <c r="A5970" s="3">
        <v>84835</v>
      </c>
      <c r="B5970" s="1" t="s">
        <v>151</v>
      </c>
      <c r="C5970" s="1" t="s">
        <v>65</v>
      </c>
      <c r="D5970" s="1" t="s">
        <v>130</v>
      </c>
      <c r="E5970" s="1" t="s">
        <v>152</v>
      </c>
      <c r="F5970" s="1" t="s">
        <v>152</v>
      </c>
      <c r="G5970" s="13" t="s">
        <v>571</v>
      </c>
      <c r="H5970" s="12">
        <v>41507</v>
      </c>
      <c r="I5970" s="12" t="s">
        <v>1297</v>
      </c>
      <c r="J5970" s="12">
        <v>41485</v>
      </c>
      <c r="K5970" s="4">
        <v>4831</v>
      </c>
      <c r="L5970" s="1" t="s">
        <v>146</v>
      </c>
      <c r="M5970" s="1" t="s">
        <v>132</v>
      </c>
      <c r="N5970" s="1" t="s">
        <v>408</v>
      </c>
      <c r="O5970" s="1" t="s">
        <v>93</v>
      </c>
      <c r="P5970">
        <v>120</v>
      </c>
      <c r="Q5970">
        <v>63353</v>
      </c>
      <c r="R5970">
        <v>1330413</v>
      </c>
      <c r="S5970">
        <v>21</v>
      </c>
      <c r="T5970">
        <v>0.18</v>
      </c>
      <c r="U5970">
        <f t="shared" si="1778"/>
        <v>1330413</v>
      </c>
      <c r="V5970">
        <f t="shared" si="1779"/>
        <v>7602360</v>
      </c>
      <c r="W5970" s="1" t="s">
        <v>160</v>
      </c>
      <c r="X5970" s="1" t="s">
        <v>1236</v>
      </c>
      <c r="Y5970" s="1" t="s">
        <v>161</v>
      </c>
      <c r="Z5970" s="3">
        <v>7348</v>
      </c>
      <c r="AA5970" s="4">
        <f t="shared" si="1783"/>
        <v>32671</v>
      </c>
      <c r="AB5970" s="4">
        <f t="shared" si="1785"/>
        <v>9197.5925793999995</v>
      </c>
      <c r="AC5970" s="4">
        <f t="shared" si="1786"/>
        <v>32671</v>
      </c>
      <c r="AD5970" s="4">
        <f t="shared" si="1784"/>
        <v>32671</v>
      </c>
      <c r="AE5970" s="4">
        <v>32671</v>
      </c>
      <c r="AF5970" s="4">
        <v>32671</v>
      </c>
      <c r="AG5970" s="4">
        <f>AE5970</f>
        <v>32671</v>
      </c>
      <c r="AI5970" t="e">
        <f t="shared" si="1780"/>
        <v>#N/A</v>
      </c>
      <c r="AJ5970" t="s">
        <v>81</v>
      </c>
      <c r="AK5970" s="2"/>
      <c r="AL5970" s="2" t="str">
        <f>AJ5970</f>
        <v>Freight Included in Commodity Cost</v>
      </c>
      <c r="AM5970" s="4"/>
      <c r="AN5970" t="e">
        <f>VLOOKUP([1]!Tabelle13[[#This Row],[Vlookup this ID for freight costs]],$AL$2:$AL$6811,2,FALSE)</f>
        <v>#REF!</v>
      </c>
      <c r="AP5970">
        <v>1645.72</v>
      </c>
      <c r="AQ5970">
        <v>1645.72</v>
      </c>
      <c r="AR5970" s="4">
        <v>21</v>
      </c>
      <c r="AS5970" s="4">
        <v>8</v>
      </c>
      <c r="AT5970" s="4">
        <v>2013</v>
      </c>
      <c r="AU5970" s="4">
        <v>30</v>
      </c>
      <c r="AV5970" s="4">
        <v>7</v>
      </c>
      <c r="AW5970" s="4">
        <v>2013</v>
      </c>
      <c r="AX5970" t="str">
        <f t="shared" si="1781"/>
        <v>No Delay</v>
      </c>
      <c r="AY5970">
        <f t="shared" si="1782"/>
        <v>0</v>
      </c>
    </row>
    <row r="5971" spans="1:51" x14ac:dyDescent="0.2">
      <c r="A5971" s="3">
        <v>85985</v>
      </c>
      <c r="B5971" s="1" t="s">
        <v>151</v>
      </c>
      <c r="C5971" s="1" t="s">
        <v>65</v>
      </c>
      <c r="D5971" s="1" t="s">
        <v>130</v>
      </c>
      <c r="E5971" s="1" t="s">
        <v>152</v>
      </c>
      <c r="F5971" s="1" t="s">
        <v>152</v>
      </c>
      <c r="G5971" s="13" t="s">
        <v>571</v>
      </c>
      <c r="H5971" s="12">
        <v>41507</v>
      </c>
      <c r="I5971" s="12" t="s">
        <v>904</v>
      </c>
      <c r="J5971" s="12">
        <v>41478</v>
      </c>
      <c r="K5971" s="4">
        <v>4815</v>
      </c>
      <c r="L5971" s="1" t="s">
        <v>146</v>
      </c>
      <c r="M5971" s="1" t="s">
        <v>132</v>
      </c>
      <c r="N5971" s="1" t="s">
        <v>154</v>
      </c>
      <c r="O5971" s="1" t="s">
        <v>93</v>
      </c>
      <c r="P5971">
        <v>60</v>
      </c>
      <c r="Q5971">
        <v>26</v>
      </c>
      <c r="R5971">
        <v>223.08</v>
      </c>
      <c r="S5971">
        <v>8.58</v>
      </c>
      <c r="T5971">
        <v>0.14000000000000001</v>
      </c>
      <c r="U5971">
        <f t="shared" si="1778"/>
        <v>223.08</v>
      </c>
      <c r="V5971">
        <f t="shared" si="1779"/>
        <v>1560</v>
      </c>
      <c r="W5971" s="1" t="s">
        <v>179</v>
      </c>
      <c r="X5971" s="1" t="s">
        <v>1236</v>
      </c>
      <c r="Y5971" s="1" t="s">
        <v>156</v>
      </c>
      <c r="Z5971" s="3">
        <v>7726</v>
      </c>
      <c r="AA5971" s="4">
        <f t="shared" si="1783"/>
        <v>33051</v>
      </c>
      <c r="AB5971" s="4">
        <f t="shared" si="1785"/>
        <v>2247.5936487999998</v>
      </c>
      <c r="AC5971" s="4">
        <f t="shared" si="1786"/>
        <v>33051</v>
      </c>
      <c r="AD5971" s="4">
        <f t="shared" si="1784"/>
        <v>3703.2052301333333</v>
      </c>
      <c r="AE5971" s="4">
        <v>33051</v>
      </c>
      <c r="AF5971" s="4">
        <v>33051</v>
      </c>
      <c r="AG5971" s="4">
        <f>AE5971</f>
        <v>33051</v>
      </c>
      <c r="AI5971" t="e">
        <f t="shared" si="1780"/>
        <v>#N/A</v>
      </c>
      <c r="AJ5971" t="s">
        <v>81</v>
      </c>
      <c r="AK5971" s="2"/>
      <c r="AL5971" s="2" t="str">
        <f>AJ5971</f>
        <v>Freight Included in Commodity Cost</v>
      </c>
      <c r="AM5971" s="4"/>
      <c r="AN5971" t="e">
        <f>VLOOKUP([1]!Tabelle13[[#This Row],[Vlookup this ID for freight costs]],$AL$2:$AL$6811,2,FALSE)</f>
        <v>#REF!</v>
      </c>
      <c r="AP5971">
        <v>0.28000000000000003</v>
      </c>
      <c r="AQ5971">
        <v>0.28000000000000003</v>
      </c>
      <c r="AR5971" s="4">
        <v>21</v>
      </c>
      <c r="AS5971" s="4">
        <v>8</v>
      </c>
      <c r="AT5971" s="4">
        <v>2013</v>
      </c>
      <c r="AU5971" s="4">
        <v>23</v>
      </c>
      <c r="AV5971" s="4">
        <v>7</v>
      </c>
      <c r="AW5971" s="4">
        <v>2013</v>
      </c>
      <c r="AX5971" t="str">
        <f t="shared" si="1781"/>
        <v>No Delay</v>
      </c>
      <c r="AY5971">
        <f t="shared" si="1782"/>
        <v>0</v>
      </c>
    </row>
    <row r="5972" spans="1:51" x14ac:dyDescent="0.2">
      <c r="A5972" s="3">
        <v>85594</v>
      </c>
      <c r="B5972" s="1" t="s">
        <v>215</v>
      </c>
      <c r="C5972" s="1" t="s">
        <v>89</v>
      </c>
      <c r="D5972" s="1" t="s">
        <v>130</v>
      </c>
      <c r="E5972" s="1" t="s">
        <v>101</v>
      </c>
      <c r="F5972" s="1" t="s">
        <v>101</v>
      </c>
      <c r="G5972" s="13" t="s">
        <v>1544</v>
      </c>
      <c r="H5972" s="12">
        <v>42174</v>
      </c>
      <c r="I5972" s="12" t="s">
        <v>1544</v>
      </c>
      <c r="J5972" s="12">
        <v>42174</v>
      </c>
      <c r="K5972" s="4">
        <v>6637</v>
      </c>
      <c r="L5972" s="1" t="s">
        <v>146</v>
      </c>
      <c r="M5972" s="1" t="s">
        <v>132</v>
      </c>
      <c r="N5972" s="1" t="s">
        <v>167</v>
      </c>
      <c r="O5972" s="1" t="s">
        <v>93</v>
      </c>
      <c r="P5972">
        <v>30</v>
      </c>
      <c r="Q5972">
        <v>45204</v>
      </c>
      <c r="R5972">
        <v>141036.48000000001</v>
      </c>
      <c r="S5972">
        <v>3.12</v>
      </c>
      <c r="T5972">
        <v>0.1</v>
      </c>
      <c r="U5972">
        <f t="shared" si="1778"/>
        <v>141036.48000000001</v>
      </c>
      <c r="V5972">
        <f t="shared" si="1779"/>
        <v>1356120</v>
      </c>
      <c r="W5972" s="1" t="s">
        <v>197</v>
      </c>
      <c r="X5972" s="1" t="s">
        <v>1236</v>
      </c>
      <c r="Y5972" s="1" t="s">
        <v>3082</v>
      </c>
      <c r="Z5972" s="3">
        <v>11943</v>
      </c>
      <c r="AA5972" s="4">
        <f t="shared" si="1783"/>
        <v>33428</v>
      </c>
      <c r="AB5972" s="4">
        <f t="shared" si="1785"/>
        <v>7205.7797571999999</v>
      </c>
      <c r="AC5972" s="4">
        <f t="shared" si="1786"/>
        <v>33428</v>
      </c>
      <c r="AD5972" s="4">
        <f t="shared" si="1784"/>
        <v>33428</v>
      </c>
      <c r="AE5972" s="3" t="s">
        <v>2831</v>
      </c>
      <c r="AF5972" s="3">
        <v>33428</v>
      </c>
      <c r="AG5972" s="4">
        <f>AI5972</f>
        <v>33428</v>
      </c>
      <c r="AH5972" s="4">
        <v>83911</v>
      </c>
      <c r="AI5972">
        <f t="shared" si="1780"/>
        <v>33428</v>
      </c>
      <c r="AJ5972" t="s">
        <v>2831</v>
      </c>
      <c r="AK5972" s="2">
        <v>49314.37</v>
      </c>
      <c r="AL5972" s="2">
        <f>AN5972</f>
        <v>49314.37</v>
      </c>
      <c r="AM5972" s="4">
        <v>83911</v>
      </c>
      <c r="AN5972">
        <f>INDEX($AJ$2:$AJ$6811,MATCH(AM5972,$A$2:$A$6811,0))</f>
        <v>49314.37</v>
      </c>
      <c r="AP5972">
        <v>166</v>
      </c>
      <c r="AQ5972">
        <v>166</v>
      </c>
      <c r="AR5972" s="4">
        <v>19</v>
      </c>
      <c r="AS5972" s="4">
        <v>6</v>
      </c>
      <c r="AT5972" s="4">
        <v>2015</v>
      </c>
      <c r="AU5972" s="4">
        <v>19</v>
      </c>
      <c r="AV5972" s="4">
        <v>6</v>
      </c>
      <c r="AW5972" s="4">
        <v>2015</v>
      </c>
      <c r="AX5972" t="str">
        <f t="shared" si="1781"/>
        <v>No Delay</v>
      </c>
      <c r="AY5972">
        <f t="shared" si="1782"/>
        <v>0</v>
      </c>
    </row>
    <row r="5973" spans="1:51" x14ac:dyDescent="0.2">
      <c r="A5973" s="3">
        <v>85595</v>
      </c>
      <c r="B5973" s="1" t="s">
        <v>215</v>
      </c>
      <c r="C5973" s="1" t="s">
        <v>89</v>
      </c>
      <c r="D5973" s="1" t="s">
        <v>130</v>
      </c>
      <c r="E5973" s="1" t="s">
        <v>101</v>
      </c>
      <c r="F5973" s="1" t="s">
        <v>101</v>
      </c>
      <c r="G5973" s="13" t="s">
        <v>1544</v>
      </c>
      <c r="H5973" s="12">
        <v>42174</v>
      </c>
      <c r="I5973" s="12" t="s">
        <v>1544</v>
      </c>
      <c r="J5973" s="12">
        <v>42174</v>
      </c>
      <c r="K5973" s="4">
        <v>6638</v>
      </c>
      <c r="L5973" s="1" t="s">
        <v>146</v>
      </c>
      <c r="M5973" s="1" t="s">
        <v>132</v>
      </c>
      <c r="N5973" s="1" t="s">
        <v>154</v>
      </c>
      <c r="O5973" s="1" t="s">
        <v>93</v>
      </c>
      <c r="P5973">
        <v>60</v>
      </c>
      <c r="Q5973">
        <v>148037</v>
      </c>
      <c r="R5973">
        <v>1142845.6399999999</v>
      </c>
      <c r="S5973">
        <v>7.72</v>
      </c>
      <c r="T5973">
        <v>0.13</v>
      </c>
      <c r="U5973">
        <f t="shared" si="1778"/>
        <v>1142845.6399999999</v>
      </c>
      <c r="V5973">
        <f t="shared" si="1779"/>
        <v>8882220</v>
      </c>
      <c r="W5973" s="1" t="s">
        <v>197</v>
      </c>
      <c r="X5973" s="1" t="s">
        <v>1236</v>
      </c>
      <c r="Y5973" s="1" t="s">
        <v>3082</v>
      </c>
      <c r="Z5973" s="3">
        <v>11943</v>
      </c>
      <c r="AA5973" s="4">
        <f t="shared" si="1783"/>
        <v>33428</v>
      </c>
      <c r="AB5973" s="4">
        <f t="shared" si="1785"/>
        <v>18491.475274600001</v>
      </c>
      <c r="AC5973" s="4">
        <f t="shared" si="1786"/>
        <v>33428</v>
      </c>
      <c r="AD5973" s="4">
        <f t="shared" si="1784"/>
        <v>33428</v>
      </c>
      <c r="AE5973" s="3" t="s">
        <v>2831</v>
      </c>
      <c r="AF5973" s="3">
        <v>33428</v>
      </c>
      <c r="AG5973" s="4">
        <f>AI5973</f>
        <v>33428</v>
      </c>
      <c r="AH5973" s="4">
        <v>83911</v>
      </c>
      <c r="AI5973">
        <f t="shared" si="1780"/>
        <v>33428</v>
      </c>
      <c r="AJ5973" t="s">
        <v>2831</v>
      </c>
      <c r="AK5973" s="2">
        <v>49314.37</v>
      </c>
      <c r="AL5973" s="2">
        <f>AN5973</f>
        <v>49314.37</v>
      </c>
      <c r="AM5973" s="4">
        <v>83911</v>
      </c>
      <c r="AN5973">
        <f>INDEX($AJ$2:$AJ$6811,MATCH(AM5973,$A$2:$A$6811,0))</f>
        <v>49314.37</v>
      </c>
      <c r="AP5973">
        <v>1345.13</v>
      </c>
      <c r="AQ5973">
        <v>1345.13</v>
      </c>
      <c r="AR5973" s="4">
        <v>19</v>
      </c>
      <c r="AS5973" s="4">
        <v>6</v>
      </c>
      <c r="AT5973" s="4">
        <v>2015</v>
      </c>
      <c r="AU5973" s="4">
        <v>19</v>
      </c>
      <c r="AV5973" s="4">
        <v>6</v>
      </c>
      <c r="AW5973" s="4">
        <v>2015</v>
      </c>
      <c r="AX5973" t="str">
        <f t="shared" si="1781"/>
        <v>No Delay</v>
      </c>
      <c r="AY5973">
        <f t="shared" si="1782"/>
        <v>0</v>
      </c>
    </row>
    <row r="5974" spans="1:51" x14ac:dyDescent="0.2">
      <c r="A5974" s="3">
        <v>85029</v>
      </c>
      <c r="B5974" s="1" t="s">
        <v>215</v>
      </c>
      <c r="C5974" s="1" t="s">
        <v>89</v>
      </c>
      <c r="D5974" s="1" t="s">
        <v>130</v>
      </c>
      <c r="E5974" s="1" t="s">
        <v>101</v>
      </c>
      <c r="F5974" s="1" t="s">
        <v>101</v>
      </c>
      <c r="G5974" s="13" t="s">
        <v>1544</v>
      </c>
      <c r="H5974" s="12">
        <v>42174</v>
      </c>
      <c r="I5974" s="12" t="s">
        <v>1544</v>
      </c>
      <c r="J5974" s="12">
        <v>42174</v>
      </c>
      <c r="K5974" s="4">
        <v>6634</v>
      </c>
      <c r="L5974" s="1" t="s">
        <v>146</v>
      </c>
      <c r="M5974" s="1" t="s">
        <v>132</v>
      </c>
      <c r="N5974" s="1" t="s">
        <v>1524</v>
      </c>
      <c r="O5974" s="1" t="s">
        <v>93</v>
      </c>
      <c r="P5974">
        <v>30</v>
      </c>
      <c r="Q5974">
        <v>100000</v>
      </c>
      <c r="R5974">
        <v>960000</v>
      </c>
      <c r="S5974">
        <v>9.6</v>
      </c>
      <c r="T5974">
        <v>0.32</v>
      </c>
      <c r="U5974">
        <f t="shared" si="1778"/>
        <v>960000</v>
      </c>
      <c r="V5974">
        <f t="shared" si="1779"/>
        <v>3000000</v>
      </c>
      <c r="W5974" s="1" t="s">
        <v>179</v>
      </c>
      <c r="X5974" s="1" t="s">
        <v>1236</v>
      </c>
      <c r="Y5974" s="1" t="s">
        <v>156</v>
      </c>
      <c r="Z5974" s="3">
        <v>13090</v>
      </c>
      <c r="AA5974" s="4">
        <f t="shared" si="1783"/>
        <v>33428</v>
      </c>
      <c r="AB5974" s="4">
        <f t="shared" si="1785"/>
        <v>13219.520206000001</v>
      </c>
      <c r="AC5974" s="4">
        <f t="shared" si="1786"/>
        <v>33428</v>
      </c>
      <c r="AD5974" s="4">
        <f t="shared" si="1784"/>
        <v>10956.816105574468</v>
      </c>
      <c r="AE5974" s="3" t="s">
        <v>2831</v>
      </c>
      <c r="AF5974" s="3">
        <v>33428</v>
      </c>
      <c r="AG5974" s="4">
        <f>AI5974</f>
        <v>33428</v>
      </c>
      <c r="AH5974" s="4">
        <v>83911</v>
      </c>
      <c r="AI5974">
        <f t="shared" si="1780"/>
        <v>33428</v>
      </c>
      <c r="AJ5974" t="s">
        <v>2831</v>
      </c>
      <c r="AK5974" s="2">
        <v>49314.37</v>
      </c>
      <c r="AL5974" s="2">
        <f>AN5974</f>
        <v>49314.37</v>
      </c>
      <c r="AM5974" s="4">
        <v>83911</v>
      </c>
      <c r="AN5974">
        <f>INDEX($AJ$2:$AJ$6811,MATCH(AM5974,$A$2:$A$6811,0))</f>
        <v>49314.37</v>
      </c>
      <c r="AP5974">
        <v>1129.92</v>
      </c>
      <c r="AQ5974">
        <v>1129.92</v>
      </c>
      <c r="AR5974" s="4">
        <v>19</v>
      </c>
      <c r="AS5974" s="4">
        <v>6</v>
      </c>
      <c r="AT5974" s="4">
        <v>2015</v>
      </c>
      <c r="AU5974" s="4">
        <v>19</v>
      </c>
      <c r="AV5974" s="4">
        <v>6</v>
      </c>
      <c r="AW5974" s="4">
        <v>2015</v>
      </c>
      <c r="AX5974" t="str">
        <f t="shared" si="1781"/>
        <v>No Delay</v>
      </c>
      <c r="AY5974">
        <f t="shared" si="1782"/>
        <v>0</v>
      </c>
    </row>
    <row r="5975" spans="1:51" x14ac:dyDescent="0.2">
      <c r="A5975" s="3">
        <v>83911</v>
      </c>
      <c r="B5975" s="1" t="s">
        <v>215</v>
      </c>
      <c r="C5975" s="1" t="s">
        <v>89</v>
      </c>
      <c r="D5975" s="1" t="s">
        <v>130</v>
      </c>
      <c r="E5975" s="1" t="s">
        <v>101</v>
      </c>
      <c r="F5975" s="1" t="s">
        <v>101</v>
      </c>
      <c r="G5975" s="13" t="s">
        <v>1544</v>
      </c>
      <c r="H5975" s="12">
        <v>42174</v>
      </c>
      <c r="I5975" s="12" t="s">
        <v>1544</v>
      </c>
      <c r="J5975" s="12">
        <v>42174</v>
      </c>
      <c r="K5975" s="4">
        <v>6632</v>
      </c>
      <c r="L5975" s="1" t="s">
        <v>146</v>
      </c>
      <c r="M5975" s="1" t="s">
        <v>132</v>
      </c>
      <c r="N5975" s="1" t="s">
        <v>167</v>
      </c>
      <c r="O5975" s="1" t="s">
        <v>93</v>
      </c>
      <c r="P5975">
        <v>30</v>
      </c>
      <c r="Q5975">
        <v>14996</v>
      </c>
      <c r="R5975">
        <v>46787.519999999997</v>
      </c>
      <c r="S5975">
        <v>3.12</v>
      </c>
      <c r="T5975">
        <v>0.1</v>
      </c>
      <c r="U5975">
        <f t="shared" si="1778"/>
        <v>46787.520000000004</v>
      </c>
      <c r="V5975">
        <f t="shared" si="1779"/>
        <v>449880</v>
      </c>
      <c r="W5975" s="1" t="s">
        <v>204</v>
      </c>
      <c r="X5975" s="1" t="s">
        <v>1236</v>
      </c>
      <c r="Y5975" s="1" t="s">
        <v>205</v>
      </c>
      <c r="Z5975" s="3">
        <v>13184</v>
      </c>
      <c r="AA5975" s="4">
        <f t="shared" si="1783"/>
        <v>33428</v>
      </c>
      <c r="AB5975" s="4">
        <f t="shared" si="1785"/>
        <v>3890.5182148000004</v>
      </c>
      <c r="AC5975" s="4">
        <f t="shared" si="1786"/>
        <v>33428</v>
      </c>
      <c r="AD5975" s="4">
        <f t="shared" si="1784"/>
        <v>33428</v>
      </c>
      <c r="AE5975" s="4">
        <v>33428</v>
      </c>
      <c r="AF5975" s="4">
        <v>33428</v>
      </c>
      <c r="AG5975" s="4">
        <f>AE5975</f>
        <v>33428</v>
      </c>
      <c r="AI5975" t="e">
        <f t="shared" si="1780"/>
        <v>#N/A</v>
      </c>
      <c r="AJ5975">
        <v>49314.37</v>
      </c>
      <c r="AK5975" s="2">
        <v>49314.37</v>
      </c>
      <c r="AL5975" s="2">
        <f>AJ5975</f>
        <v>49314.37</v>
      </c>
      <c r="AM5975" s="4"/>
      <c r="AN5975" t="e">
        <f>VLOOKUP([1]!Tabelle13[[#This Row],[Vlookup this ID for freight costs]],$AL$2:$AL$6811,2,FALSE)</f>
        <v>#REF!</v>
      </c>
      <c r="AP5975">
        <v>55.07</v>
      </c>
      <c r="AQ5975">
        <v>55.07</v>
      </c>
      <c r="AR5975" s="4">
        <v>19</v>
      </c>
      <c r="AS5975" s="4">
        <v>6</v>
      </c>
      <c r="AT5975" s="4">
        <v>2015</v>
      </c>
      <c r="AU5975" s="4">
        <v>19</v>
      </c>
      <c r="AV5975" s="4">
        <v>6</v>
      </c>
      <c r="AW5975" s="4">
        <v>2015</v>
      </c>
      <c r="AX5975" t="str">
        <f t="shared" si="1781"/>
        <v>No Delay</v>
      </c>
      <c r="AY5975">
        <f t="shared" si="1782"/>
        <v>0</v>
      </c>
    </row>
    <row r="5976" spans="1:51" x14ac:dyDescent="0.2">
      <c r="A5976" s="3">
        <v>84467</v>
      </c>
      <c r="B5976" s="1" t="s">
        <v>215</v>
      </c>
      <c r="C5976" s="1" t="s">
        <v>89</v>
      </c>
      <c r="D5976" s="1" t="s">
        <v>130</v>
      </c>
      <c r="E5976" s="1" t="s">
        <v>101</v>
      </c>
      <c r="F5976" s="1" t="s">
        <v>101</v>
      </c>
      <c r="G5976" s="13" t="s">
        <v>1544</v>
      </c>
      <c r="H5976" s="12">
        <v>42174</v>
      </c>
      <c r="I5976" s="12" t="s">
        <v>1544</v>
      </c>
      <c r="J5976" s="12">
        <v>42174</v>
      </c>
      <c r="K5976" s="4">
        <v>6633</v>
      </c>
      <c r="L5976" s="1" t="s">
        <v>146</v>
      </c>
      <c r="M5976" s="1" t="s">
        <v>132</v>
      </c>
      <c r="N5976" s="1" t="s">
        <v>154</v>
      </c>
      <c r="O5976" s="1" t="s">
        <v>93</v>
      </c>
      <c r="P5976">
        <v>60</v>
      </c>
      <c r="Q5976">
        <v>1963</v>
      </c>
      <c r="R5976">
        <v>15154.36</v>
      </c>
      <c r="S5976">
        <v>7.72</v>
      </c>
      <c r="T5976">
        <v>0.13</v>
      </c>
      <c r="U5976">
        <f t="shared" si="1778"/>
        <v>15154.359999999999</v>
      </c>
      <c r="V5976">
        <f t="shared" si="1779"/>
        <v>117780</v>
      </c>
      <c r="W5976" s="1" t="s">
        <v>179</v>
      </c>
      <c r="X5976" s="1" t="s">
        <v>1236</v>
      </c>
      <c r="Y5976" s="1" t="s">
        <v>156</v>
      </c>
      <c r="Z5976" s="3">
        <v>13090</v>
      </c>
      <c r="AA5976" s="4">
        <f t="shared" si="1783"/>
        <v>33428</v>
      </c>
      <c r="AB5976" s="4">
        <f t="shared" si="1785"/>
        <v>2460.1751374</v>
      </c>
      <c r="AC5976" s="4">
        <f t="shared" si="1786"/>
        <v>33428</v>
      </c>
      <c r="AD5976" s="4">
        <f t="shared" si="1784"/>
        <v>33428</v>
      </c>
      <c r="AE5976" s="3" t="s">
        <v>2831</v>
      </c>
      <c r="AF5976" s="3">
        <v>33428</v>
      </c>
      <c r="AG5976" s="4">
        <f>AI5976</f>
        <v>33428</v>
      </c>
      <c r="AH5976" s="4">
        <v>83911</v>
      </c>
      <c r="AI5976">
        <f t="shared" si="1780"/>
        <v>33428</v>
      </c>
      <c r="AJ5976" t="s">
        <v>2831</v>
      </c>
      <c r="AK5976" s="2">
        <v>49314.37</v>
      </c>
      <c r="AL5976" s="2">
        <f>AN5976</f>
        <v>49314.37</v>
      </c>
      <c r="AM5976" s="4">
        <v>83911</v>
      </c>
      <c r="AN5976">
        <f>INDEX($AJ$2:$AJ$6811,MATCH(AM5976,$A$2:$A$6811,0))</f>
        <v>49314.37</v>
      </c>
      <c r="AP5976">
        <v>17.84</v>
      </c>
      <c r="AQ5976">
        <v>17.84</v>
      </c>
      <c r="AR5976" s="4">
        <v>19</v>
      </c>
      <c r="AS5976" s="4">
        <v>6</v>
      </c>
      <c r="AT5976" s="4">
        <v>2015</v>
      </c>
      <c r="AU5976" s="4">
        <v>19</v>
      </c>
      <c r="AV5976" s="4">
        <v>6</v>
      </c>
      <c r="AW5976" s="4">
        <v>2015</v>
      </c>
      <c r="AX5976" t="str">
        <f t="shared" si="1781"/>
        <v>No Delay</v>
      </c>
      <c r="AY5976">
        <f t="shared" si="1782"/>
        <v>0</v>
      </c>
    </row>
    <row r="5977" spans="1:51" x14ac:dyDescent="0.2">
      <c r="A5977" s="3">
        <v>86490</v>
      </c>
      <c r="B5977" s="1" t="s">
        <v>172</v>
      </c>
      <c r="C5977" s="1" t="s">
        <v>114</v>
      </c>
      <c r="D5977" s="1" t="s">
        <v>130</v>
      </c>
      <c r="E5977" s="1" t="s">
        <v>101</v>
      </c>
      <c r="F5977" s="1" t="s">
        <v>101</v>
      </c>
      <c r="G5977" s="13" t="s">
        <v>1531</v>
      </c>
      <c r="H5977" s="12">
        <v>41144</v>
      </c>
      <c r="I5977" s="12" t="s">
        <v>1439</v>
      </c>
      <c r="J5977" s="12">
        <v>41120</v>
      </c>
      <c r="K5977" s="4">
        <v>4076</v>
      </c>
      <c r="L5977" s="1" t="s">
        <v>146</v>
      </c>
      <c r="M5977" s="1" t="s">
        <v>132</v>
      </c>
      <c r="N5977" s="1" t="s">
        <v>159</v>
      </c>
      <c r="O5977" s="1" t="s">
        <v>93</v>
      </c>
      <c r="P5977">
        <v>30</v>
      </c>
      <c r="Q5977">
        <v>125000</v>
      </c>
      <c r="R5977">
        <v>888750</v>
      </c>
      <c r="S5977">
        <v>7.11</v>
      </c>
      <c r="T5977">
        <v>0.24</v>
      </c>
      <c r="U5977">
        <f t="shared" si="1778"/>
        <v>888750</v>
      </c>
      <c r="V5977">
        <f t="shared" si="1779"/>
        <v>3750000</v>
      </c>
      <c r="W5977" s="1" t="s">
        <v>155</v>
      </c>
      <c r="X5977" s="1" t="s">
        <v>1236</v>
      </c>
      <c r="Y5977" s="1" t="s">
        <v>156</v>
      </c>
      <c r="Z5977" s="3">
        <v>14240</v>
      </c>
      <c r="AA5977" s="4">
        <f t="shared" si="1783"/>
        <v>33909</v>
      </c>
      <c r="AB5977" s="4">
        <f t="shared" si="1785"/>
        <v>15963.215206000001</v>
      </c>
      <c r="AC5977" s="4">
        <f t="shared" si="1786"/>
        <v>33909</v>
      </c>
      <c r="AD5977" s="4">
        <f t="shared" si="1784"/>
        <v>33909</v>
      </c>
      <c r="AE5977" s="3" t="s">
        <v>2832</v>
      </c>
      <c r="AF5977" s="3">
        <v>33909</v>
      </c>
      <c r="AG5977" s="4">
        <f>AI5977</f>
        <v>33909</v>
      </c>
      <c r="AH5977" s="4">
        <v>84182</v>
      </c>
      <c r="AI5977">
        <f t="shared" si="1780"/>
        <v>33909</v>
      </c>
      <c r="AJ5977" t="s">
        <v>2832</v>
      </c>
      <c r="AK5977" s="2">
        <v>16040.39</v>
      </c>
      <c r="AL5977" s="2">
        <f>AN5977</f>
        <v>16040.39</v>
      </c>
      <c r="AM5977" s="4">
        <v>84182</v>
      </c>
      <c r="AN5977">
        <f>INDEX($AJ$2:$AJ$6811,MATCH(AM5977,$A$2:$A$6811,0))</f>
        <v>16040.39</v>
      </c>
      <c r="AP5977">
        <v>1246.03</v>
      </c>
      <c r="AQ5977">
        <v>1246.03</v>
      </c>
      <c r="AR5977" s="4">
        <v>23</v>
      </c>
      <c r="AS5977" s="4">
        <v>8</v>
      </c>
      <c r="AT5977" s="4">
        <v>2012</v>
      </c>
      <c r="AU5977" s="4">
        <v>30</v>
      </c>
      <c r="AV5977" s="4">
        <v>7</v>
      </c>
      <c r="AW5977" s="4">
        <v>2012</v>
      </c>
      <c r="AX5977" t="str">
        <f t="shared" si="1781"/>
        <v>No Delay</v>
      </c>
      <c r="AY5977">
        <f t="shared" si="1782"/>
        <v>0</v>
      </c>
    </row>
    <row r="5978" spans="1:51" x14ac:dyDescent="0.2">
      <c r="A5978" s="3">
        <v>84182</v>
      </c>
      <c r="B5978" s="1" t="s">
        <v>172</v>
      </c>
      <c r="C5978" s="1" t="s">
        <v>114</v>
      </c>
      <c r="D5978" s="1" t="s">
        <v>130</v>
      </c>
      <c r="E5978" s="1" t="s">
        <v>101</v>
      </c>
      <c r="F5978" s="1" t="s">
        <v>101</v>
      </c>
      <c r="G5978" s="13" t="s">
        <v>1531</v>
      </c>
      <c r="H5978" s="12">
        <v>41144</v>
      </c>
      <c r="I5978" s="12" t="s">
        <v>1439</v>
      </c>
      <c r="J5978" s="12">
        <v>41120</v>
      </c>
      <c r="K5978" s="4">
        <v>4073</v>
      </c>
      <c r="L5978" s="1" t="s">
        <v>146</v>
      </c>
      <c r="M5978" s="1" t="s">
        <v>132</v>
      </c>
      <c r="N5978" s="1" t="s">
        <v>292</v>
      </c>
      <c r="O5978" s="1" t="s">
        <v>93</v>
      </c>
      <c r="P5978">
        <v>30</v>
      </c>
      <c r="Q5978">
        <v>200000</v>
      </c>
      <c r="R5978">
        <v>3008000</v>
      </c>
      <c r="S5978">
        <v>15.04</v>
      </c>
      <c r="T5978">
        <v>0.5</v>
      </c>
      <c r="U5978">
        <f t="shared" si="1778"/>
        <v>3008000</v>
      </c>
      <c r="V5978">
        <f t="shared" si="1779"/>
        <v>6000000</v>
      </c>
      <c r="W5978" s="1" t="s">
        <v>160</v>
      </c>
      <c r="X5978" s="1" t="s">
        <v>1236</v>
      </c>
      <c r="Y5978" s="1" t="s">
        <v>161</v>
      </c>
      <c r="Z5978" s="3">
        <v>13722</v>
      </c>
      <c r="AA5978" s="4">
        <f t="shared" si="1783"/>
        <v>33909</v>
      </c>
      <c r="AB5978" s="4">
        <f t="shared" si="1785"/>
        <v>24194.300206</v>
      </c>
      <c r="AC5978" s="4">
        <f t="shared" si="1786"/>
        <v>33909</v>
      </c>
      <c r="AD5978" s="4">
        <f t="shared" si="1784"/>
        <v>22977.692307692309</v>
      </c>
      <c r="AE5978" s="4">
        <v>33909</v>
      </c>
      <c r="AF5978" s="4">
        <v>33909</v>
      </c>
      <c r="AG5978" s="4">
        <f>AE5978</f>
        <v>33909</v>
      </c>
      <c r="AI5978" t="e">
        <f t="shared" si="1780"/>
        <v>#N/A</v>
      </c>
      <c r="AJ5978">
        <v>16040.39</v>
      </c>
      <c r="AK5978" s="2">
        <v>16040.39</v>
      </c>
      <c r="AL5978" s="2">
        <f>AJ5978</f>
        <v>16040.39</v>
      </c>
      <c r="AM5978" s="4"/>
      <c r="AN5978" t="e">
        <f>VLOOKUP([1]!Tabelle13[[#This Row],[Vlookup this ID for freight costs]],$AL$2:$AL$6811,2,FALSE)</f>
        <v>#REF!</v>
      </c>
      <c r="AP5978">
        <v>4217.22</v>
      </c>
      <c r="AQ5978">
        <v>4217.22</v>
      </c>
      <c r="AR5978" s="4">
        <v>23</v>
      </c>
      <c r="AS5978" s="4">
        <v>8</v>
      </c>
      <c r="AT5978" s="4">
        <v>2012</v>
      </c>
      <c r="AU5978" s="4">
        <v>30</v>
      </c>
      <c r="AV5978" s="4">
        <v>7</v>
      </c>
      <c r="AW5978" s="4">
        <v>2012</v>
      </c>
      <c r="AX5978" t="str">
        <f t="shared" si="1781"/>
        <v>No Delay</v>
      </c>
      <c r="AY5978">
        <f t="shared" si="1782"/>
        <v>0</v>
      </c>
    </row>
    <row r="5979" spans="1:51" x14ac:dyDescent="0.2">
      <c r="A5979" s="3">
        <v>86491</v>
      </c>
      <c r="B5979" s="1" t="s">
        <v>172</v>
      </c>
      <c r="C5979" s="1" t="s">
        <v>114</v>
      </c>
      <c r="D5979" s="1" t="s">
        <v>130</v>
      </c>
      <c r="E5979" s="1" t="s">
        <v>101</v>
      </c>
      <c r="F5979" s="1" t="s">
        <v>101</v>
      </c>
      <c r="G5979" s="13" t="s">
        <v>1531</v>
      </c>
      <c r="H5979" s="12">
        <v>41144</v>
      </c>
      <c r="I5979" s="12" t="s">
        <v>1439</v>
      </c>
      <c r="J5979" s="12">
        <v>41120</v>
      </c>
      <c r="K5979" s="4">
        <v>4077</v>
      </c>
      <c r="L5979" s="1" t="s">
        <v>146</v>
      </c>
      <c r="M5979" s="1" t="s">
        <v>132</v>
      </c>
      <c r="N5979" s="1" t="s">
        <v>159</v>
      </c>
      <c r="O5979" s="1" t="s">
        <v>93</v>
      </c>
      <c r="P5979">
        <v>30</v>
      </c>
      <c r="Q5979">
        <v>425</v>
      </c>
      <c r="R5979">
        <v>3021.75</v>
      </c>
      <c r="S5979">
        <v>7.11</v>
      </c>
      <c r="T5979">
        <v>0.24</v>
      </c>
      <c r="U5979">
        <f t="shared" si="1778"/>
        <v>3021.75</v>
      </c>
      <c r="V5979">
        <f t="shared" si="1779"/>
        <v>12750</v>
      </c>
      <c r="W5979" s="1" t="s">
        <v>160</v>
      </c>
      <c r="X5979" s="1" t="s">
        <v>1236</v>
      </c>
      <c r="Y5979" s="1" t="s">
        <v>161</v>
      </c>
      <c r="Z5979" s="3">
        <v>13722</v>
      </c>
      <c r="AA5979" s="4">
        <f t="shared" si="1783"/>
        <v>33909</v>
      </c>
      <c r="AB5979" s="4">
        <f t="shared" si="1785"/>
        <v>2291.3830210000001</v>
      </c>
      <c r="AC5979" s="4">
        <f t="shared" si="1786"/>
        <v>33909</v>
      </c>
      <c r="AD5979" s="4">
        <f t="shared" si="1784"/>
        <v>9567.5</v>
      </c>
      <c r="AE5979" s="3" t="s">
        <v>2832</v>
      </c>
      <c r="AF5979" s="3">
        <v>33909</v>
      </c>
      <c r="AG5979" s="4">
        <f>AI5979</f>
        <v>33909</v>
      </c>
      <c r="AH5979" s="4">
        <v>84182</v>
      </c>
      <c r="AI5979">
        <f t="shared" si="1780"/>
        <v>33909</v>
      </c>
      <c r="AJ5979" t="s">
        <v>2832</v>
      </c>
      <c r="AK5979" s="2">
        <v>16040.39</v>
      </c>
      <c r="AL5979" s="2">
        <f>AN5979</f>
        <v>16040.39</v>
      </c>
      <c r="AM5979" s="4">
        <v>84182</v>
      </c>
      <c r="AN5979">
        <f>INDEX($AJ$2:$AJ$6811,MATCH(AM5979,$A$2:$A$6811,0))</f>
        <v>16040.39</v>
      </c>
      <c r="AP5979">
        <v>4.24</v>
      </c>
      <c r="AQ5979">
        <v>4.24</v>
      </c>
      <c r="AR5979" s="4">
        <v>23</v>
      </c>
      <c r="AS5979" s="4">
        <v>8</v>
      </c>
      <c r="AT5979" s="4">
        <v>2012</v>
      </c>
      <c r="AU5979" s="4">
        <v>30</v>
      </c>
      <c r="AV5979" s="4">
        <v>7</v>
      </c>
      <c r="AW5979" s="4">
        <v>2012</v>
      </c>
      <c r="AX5979" t="str">
        <f t="shared" si="1781"/>
        <v>No Delay</v>
      </c>
      <c r="AY5979">
        <f t="shared" si="1782"/>
        <v>0</v>
      </c>
    </row>
    <row r="5980" spans="1:51" x14ac:dyDescent="0.2">
      <c r="A5980" s="3">
        <v>49585</v>
      </c>
      <c r="B5980" s="1" t="s">
        <v>50</v>
      </c>
      <c r="C5980" s="1" t="s">
        <v>51</v>
      </c>
      <c r="D5980" s="1" t="s">
        <v>52</v>
      </c>
      <c r="E5980" s="1" t="s">
        <v>53</v>
      </c>
      <c r="F5980" s="1" t="s">
        <v>53</v>
      </c>
      <c r="G5980" s="13" t="s">
        <v>657</v>
      </c>
      <c r="H5980" s="12">
        <v>41684</v>
      </c>
      <c r="I5980" s="12" t="s">
        <v>2413</v>
      </c>
      <c r="J5980" s="12">
        <v>41726</v>
      </c>
      <c r="K5980" s="4">
        <v>5411</v>
      </c>
      <c r="L5980" s="1" t="s">
        <v>146</v>
      </c>
      <c r="M5980" s="1" t="s">
        <v>1775</v>
      </c>
      <c r="N5980" s="1" t="s">
        <v>154</v>
      </c>
      <c r="O5980" s="1" t="s">
        <v>93</v>
      </c>
      <c r="P5980">
        <v>60</v>
      </c>
      <c r="Q5980">
        <v>250000</v>
      </c>
      <c r="R5980">
        <v>2027500</v>
      </c>
      <c r="S5980">
        <v>8.11</v>
      </c>
      <c r="T5980">
        <v>0.14000000000000001</v>
      </c>
      <c r="U5980">
        <f t="shared" si="1778"/>
        <v>2027499.9999999998</v>
      </c>
      <c r="V5980">
        <f t="shared" si="1779"/>
        <v>15000000</v>
      </c>
      <c r="W5980" s="1" t="s">
        <v>179</v>
      </c>
      <c r="X5980" s="1" t="s">
        <v>1236</v>
      </c>
      <c r="Y5980" s="1" t="s">
        <v>156</v>
      </c>
      <c r="Z5980" s="3">
        <v>6318</v>
      </c>
      <c r="AA5980" s="4">
        <f t="shared" si="1783"/>
        <v>34074</v>
      </c>
      <c r="AB5980" s="4">
        <f t="shared" si="1785"/>
        <v>29681.690205999999</v>
      </c>
      <c r="AC5980" s="4">
        <f t="shared" si="1786"/>
        <v>34074</v>
      </c>
      <c r="AD5980" s="4">
        <f t="shared" si="1784"/>
        <v>29929.333333333332</v>
      </c>
      <c r="AE5980" s="4">
        <v>34074</v>
      </c>
      <c r="AF5980" s="4">
        <v>34074</v>
      </c>
      <c r="AG5980" s="4">
        <f>AE5980</f>
        <v>34074</v>
      </c>
      <c r="AI5980" t="e">
        <f t="shared" si="1780"/>
        <v>#N/A</v>
      </c>
      <c r="AJ5980">
        <v>146734.85</v>
      </c>
      <c r="AK5980" s="2">
        <v>146734.85</v>
      </c>
      <c r="AL5980" s="2">
        <f>AJ5980</f>
        <v>146734.85</v>
      </c>
      <c r="AM5980" s="4"/>
      <c r="AN5980" t="e">
        <f>VLOOKUP([1]!Tabelle13[[#This Row],[Vlookup this ID for freight costs]],$AL$2:$AL$6811,2,FALSE)</f>
        <v>#REF!</v>
      </c>
      <c r="AP5980">
        <v>2084.27</v>
      </c>
      <c r="AQ5980">
        <v>2084.27</v>
      </c>
      <c r="AR5980" s="4">
        <v>14</v>
      </c>
      <c r="AS5980" s="4">
        <v>2</v>
      </c>
      <c r="AT5980" s="4">
        <v>2014</v>
      </c>
      <c r="AU5980" s="4">
        <v>28</v>
      </c>
      <c r="AV5980" s="4">
        <v>4</v>
      </c>
      <c r="AW5980" s="4">
        <v>2014</v>
      </c>
      <c r="AX5980" t="str">
        <f t="shared" si="1781"/>
        <v>Delay</v>
      </c>
      <c r="AY5980">
        <f t="shared" si="1782"/>
        <v>42</v>
      </c>
    </row>
    <row r="5981" spans="1:51" x14ac:dyDescent="0.2">
      <c r="A5981" s="3">
        <v>86772</v>
      </c>
      <c r="B5981" s="1" t="s">
        <v>151</v>
      </c>
      <c r="C5981" s="1" t="s">
        <v>65</v>
      </c>
      <c r="D5981" s="1" t="s">
        <v>130</v>
      </c>
      <c r="E5981" s="1" t="s">
        <v>152</v>
      </c>
      <c r="F5981" s="1" t="s">
        <v>152</v>
      </c>
      <c r="G5981" s="13" t="s">
        <v>466</v>
      </c>
      <c r="H5981" s="12">
        <v>42034</v>
      </c>
      <c r="I5981" s="12" t="s">
        <v>2001</v>
      </c>
      <c r="J5981" s="12">
        <v>42024</v>
      </c>
      <c r="K5981" s="4">
        <v>6215</v>
      </c>
      <c r="L5981" s="1" t="s">
        <v>146</v>
      </c>
      <c r="M5981" s="1" t="s">
        <v>132</v>
      </c>
      <c r="N5981" s="1" t="s">
        <v>238</v>
      </c>
      <c r="O5981" s="1" t="s">
        <v>93</v>
      </c>
      <c r="P5981">
        <v>30</v>
      </c>
      <c r="Q5981">
        <v>296996</v>
      </c>
      <c r="R5981">
        <v>1369151.56</v>
      </c>
      <c r="S5981">
        <v>4.6100000000000003</v>
      </c>
      <c r="T5981">
        <v>0.15</v>
      </c>
      <c r="U5981">
        <f t="shared" si="1778"/>
        <v>1369151.56</v>
      </c>
      <c r="V5981">
        <f t="shared" si="1779"/>
        <v>8909880</v>
      </c>
      <c r="W5981" s="1" t="s">
        <v>179</v>
      </c>
      <c r="X5981" s="1" t="s">
        <v>1236</v>
      </c>
      <c r="Y5981" s="1" t="s">
        <v>156</v>
      </c>
      <c r="Z5981" s="3">
        <v>7726</v>
      </c>
      <c r="AA5981" s="4">
        <f t="shared" si="1783"/>
        <v>34119</v>
      </c>
      <c r="AB5981" s="4">
        <f t="shared" si="1785"/>
        <v>34839.397814800002</v>
      </c>
      <c r="AC5981" s="4">
        <f t="shared" si="1786"/>
        <v>34119</v>
      </c>
      <c r="AD5981" s="4">
        <f t="shared" si="1784"/>
        <v>34119</v>
      </c>
      <c r="AE5981" s="3" t="s">
        <v>2833</v>
      </c>
      <c r="AF5981" s="3">
        <v>34119</v>
      </c>
      <c r="AG5981" s="4">
        <f>AI5981</f>
        <v>34119</v>
      </c>
      <c r="AH5981" s="4">
        <v>85009</v>
      </c>
      <c r="AI5981">
        <f t="shared" si="1780"/>
        <v>34119</v>
      </c>
      <c r="AJ5981" t="s">
        <v>2833</v>
      </c>
      <c r="AK5981" s="2">
        <v>69737</v>
      </c>
      <c r="AL5981" s="2">
        <f>AN5981</f>
        <v>69737</v>
      </c>
      <c r="AM5981" s="4">
        <v>85009</v>
      </c>
      <c r="AN5981">
        <f>INDEX($AJ$2:$AJ$6811,MATCH(AM5981,$A$2:$A$6811,0))</f>
        <v>69737</v>
      </c>
      <c r="AP5981">
        <v>1407.49</v>
      </c>
      <c r="AQ5981">
        <v>1407.49</v>
      </c>
      <c r="AR5981" s="4">
        <v>30</v>
      </c>
      <c r="AS5981" s="4">
        <v>1</v>
      </c>
      <c r="AT5981" s="4">
        <v>2015</v>
      </c>
      <c r="AU5981" s="4">
        <v>20</v>
      </c>
      <c r="AV5981" s="4">
        <v>1</v>
      </c>
      <c r="AW5981" s="4">
        <v>2015</v>
      </c>
      <c r="AX5981" t="str">
        <f t="shared" si="1781"/>
        <v>No Delay</v>
      </c>
      <c r="AY5981">
        <f t="shared" si="1782"/>
        <v>0</v>
      </c>
    </row>
    <row r="5982" spans="1:51" x14ac:dyDescent="0.2">
      <c r="A5982" s="3">
        <v>85009</v>
      </c>
      <c r="B5982" s="1" t="s">
        <v>151</v>
      </c>
      <c r="C5982" s="1" t="s">
        <v>65</v>
      </c>
      <c r="D5982" s="1" t="s">
        <v>130</v>
      </c>
      <c r="E5982" s="1" t="s">
        <v>152</v>
      </c>
      <c r="F5982" s="1" t="s">
        <v>152</v>
      </c>
      <c r="G5982" s="13" t="s">
        <v>466</v>
      </c>
      <c r="H5982" s="12">
        <v>42034</v>
      </c>
      <c r="I5982" s="12" t="s">
        <v>2001</v>
      </c>
      <c r="J5982" s="12">
        <v>42024</v>
      </c>
      <c r="K5982" s="4">
        <v>6213</v>
      </c>
      <c r="L5982" s="1" t="s">
        <v>146</v>
      </c>
      <c r="M5982" s="1" t="s">
        <v>132</v>
      </c>
      <c r="N5982" s="1" t="s">
        <v>238</v>
      </c>
      <c r="O5982" s="1" t="s">
        <v>93</v>
      </c>
      <c r="P5982">
        <v>30</v>
      </c>
      <c r="Q5982">
        <v>4</v>
      </c>
      <c r="R5982">
        <v>18.440000000000001</v>
      </c>
      <c r="S5982">
        <v>4.6100000000000003</v>
      </c>
      <c r="T5982">
        <v>0.15</v>
      </c>
      <c r="U5982">
        <f t="shared" si="1778"/>
        <v>18.440000000000001</v>
      </c>
      <c r="V5982">
        <f t="shared" si="1779"/>
        <v>120</v>
      </c>
      <c r="W5982" s="1" t="s">
        <v>1487</v>
      </c>
      <c r="X5982" s="1" t="s">
        <v>1236</v>
      </c>
      <c r="Y5982" s="1" t="s">
        <v>161</v>
      </c>
      <c r="Z5982" s="3">
        <v>7348</v>
      </c>
      <c r="AA5982" s="4">
        <f t="shared" si="1783"/>
        <v>34119</v>
      </c>
      <c r="AB5982" s="4">
        <f t="shared" si="1785"/>
        <v>2245.1791972000001</v>
      </c>
      <c r="AC5982" s="4">
        <f t="shared" si="1786"/>
        <v>34119</v>
      </c>
      <c r="AD5982" s="4">
        <f t="shared" si="1784"/>
        <v>3288.0322029714275</v>
      </c>
      <c r="AE5982" s="4">
        <v>34119</v>
      </c>
      <c r="AF5982" s="4">
        <v>34119</v>
      </c>
      <c r="AG5982" s="4">
        <f>AE5982</f>
        <v>34119</v>
      </c>
      <c r="AI5982" t="e">
        <f t="shared" si="1780"/>
        <v>#N/A</v>
      </c>
      <c r="AJ5982">
        <v>69737</v>
      </c>
      <c r="AK5982" s="2">
        <v>69737</v>
      </c>
      <c r="AL5982" s="2">
        <f>AJ5982</f>
        <v>69737</v>
      </c>
      <c r="AM5982" s="4"/>
      <c r="AN5982" t="e">
        <f>VLOOKUP([1]!Tabelle13[[#This Row],[Vlookup this ID for freight costs]],$AL$2:$AL$6811,2,FALSE)</f>
        <v>#REF!</v>
      </c>
      <c r="AP5982">
        <v>0.02</v>
      </c>
      <c r="AQ5982">
        <v>0.02</v>
      </c>
      <c r="AR5982" s="4">
        <v>30</v>
      </c>
      <c r="AS5982" s="4">
        <v>1</v>
      </c>
      <c r="AT5982" s="4">
        <v>2015</v>
      </c>
      <c r="AU5982" s="4">
        <v>20</v>
      </c>
      <c r="AV5982" s="4">
        <v>1</v>
      </c>
      <c r="AW5982" s="4">
        <v>2015</v>
      </c>
      <c r="AX5982" t="str">
        <f t="shared" si="1781"/>
        <v>No Delay</v>
      </c>
      <c r="AY5982">
        <f t="shared" si="1782"/>
        <v>0</v>
      </c>
    </row>
    <row r="5983" spans="1:51" x14ac:dyDescent="0.2">
      <c r="A5983" s="3">
        <v>82960</v>
      </c>
      <c r="B5983" s="1" t="s">
        <v>50</v>
      </c>
      <c r="C5983" s="1" t="s">
        <v>51</v>
      </c>
      <c r="D5983" s="1" t="s">
        <v>130</v>
      </c>
      <c r="E5983" s="1" t="s">
        <v>101</v>
      </c>
      <c r="F5983" s="1" t="s">
        <v>101</v>
      </c>
      <c r="G5983" s="13" t="s">
        <v>486</v>
      </c>
      <c r="H5983" s="12">
        <v>40786</v>
      </c>
      <c r="I5983" s="12" t="s">
        <v>2094</v>
      </c>
      <c r="J5983" s="12">
        <v>40787</v>
      </c>
      <c r="K5983" s="4">
        <v>3391</v>
      </c>
      <c r="L5983" s="1" t="s">
        <v>146</v>
      </c>
      <c r="M5983" s="1" t="s">
        <v>132</v>
      </c>
      <c r="N5983" s="1" t="s">
        <v>154</v>
      </c>
      <c r="O5983" s="1" t="s">
        <v>93</v>
      </c>
      <c r="P5983">
        <v>60</v>
      </c>
      <c r="Q5983">
        <v>125202</v>
      </c>
      <c r="R5983">
        <v>1404766.44</v>
      </c>
      <c r="S5983">
        <v>11.22</v>
      </c>
      <c r="T5983">
        <v>0.19</v>
      </c>
      <c r="U5983">
        <f t="shared" si="1778"/>
        <v>1404766.4400000002</v>
      </c>
      <c r="V5983">
        <f t="shared" si="1779"/>
        <v>7512120</v>
      </c>
      <c r="W5983" s="1" t="s">
        <v>160</v>
      </c>
      <c r="X5983" s="1" t="s">
        <v>1236</v>
      </c>
      <c r="Y5983" s="1" t="s">
        <v>161</v>
      </c>
      <c r="Z5983" s="3">
        <v>14186</v>
      </c>
      <c r="AA5983" s="4">
        <f t="shared" si="1783"/>
        <v>34813</v>
      </c>
      <c r="AB5983" s="4">
        <f t="shared" si="1785"/>
        <v>15985.384261600002</v>
      </c>
      <c r="AC5983" s="4">
        <f t="shared" si="1786"/>
        <v>34813</v>
      </c>
      <c r="AD5983" s="4">
        <f t="shared" si="1784"/>
        <v>34813</v>
      </c>
      <c r="AE5983" s="4">
        <v>34813</v>
      </c>
      <c r="AF5983" s="4">
        <v>34813</v>
      </c>
      <c r="AG5983" s="4">
        <f>AE5983</f>
        <v>34813</v>
      </c>
      <c r="AI5983" t="e">
        <f t="shared" si="1780"/>
        <v>#N/A</v>
      </c>
      <c r="AJ5983">
        <v>14716.83</v>
      </c>
      <c r="AK5983" s="2">
        <v>14716.83</v>
      </c>
      <c r="AL5983" s="2">
        <f>AJ5983</f>
        <v>14716.83</v>
      </c>
      <c r="AM5983" s="4"/>
      <c r="AN5983" t="e">
        <f>VLOOKUP([1]!Tabelle13[[#This Row],[Vlookup this ID for freight costs]],$AL$2:$AL$6811,2,FALSE)</f>
        <v>#REF!</v>
      </c>
      <c r="AP5983">
        <v>2317.86</v>
      </c>
      <c r="AQ5983">
        <v>2317.86</v>
      </c>
      <c r="AR5983" s="4">
        <v>31</v>
      </c>
      <c r="AS5983" s="4">
        <v>8</v>
      </c>
      <c r="AT5983" s="4">
        <v>2011</v>
      </c>
      <c r="AU5983" s="4">
        <v>1</v>
      </c>
      <c r="AV5983" s="4">
        <v>9</v>
      </c>
      <c r="AW5983" s="4">
        <v>2011</v>
      </c>
      <c r="AX5983" t="str">
        <f t="shared" si="1781"/>
        <v>Delay</v>
      </c>
      <c r="AY5983">
        <f t="shared" si="1782"/>
        <v>1</v>
      </c>
    </row>
    <row r="5984" spans="1:51" x14ac:dyDescent="0.2">
      <c r="A5984" s="3">
        <v>84099</v>
      </c>
      <c r="B5984" s="1" t="s">
        <v>50</v>
      </c>
      <c r="C5984" s="1" t="s">
        <v>51</v>
      </c>
      <c r="D5984" s="1" t="s">
        <v>130</v>
      </c>
      <c r="E5984" s="1" t="s">
        <v>101</v>
      </c>
      <c r="F5984" s="1" t="s">
        <v>101</v>
      </c>
      <c r="G5984" s="13" t="s">
        <v>486</v>
      </c>
      <c r="H5984" s="12">
        <v>40786</v>
      </c>
      <c r="I5984" s="12" t="s">
        <v>2094</v>
      </c>
      <c r="J5984" s="12">
        <v>40787</v>
      </c>
      <c r="K5984" s="4">
        <v>3392</v>
      </c>
      <c r="L5984" s="1" t="s">
        <v>146</v>
      </c>
      <c r="M5984" s="1" t="s">
        <v>132</v>
      </c>
      <c r="N5984" s="1" t="s">
        <v>154</v>
      </c>
      <c r="O5984" s="1" t="s">
        <v>93</v>
      </c>
      <c r="P5984">
        <v>60</v>
      </c>
      <c r="Q5984">
        <v>135900</v>
      </c>
      <c r="R5984">
        <v>1524798</v>
      </c>
      <c r="S5984">
        <v>11.22</v>
      </c>
      <c r="T5984">
        <v>0.19</v>
      </c>
      <c r="U5984">
        <f t="shared" si="1778"/>
        <v>1524798</v>
      </c>
      <c r="V5984">
        <f t="shared" si="1779"/>
        <v>8154000</v>
      </c>
      <c r="W5984" s="1" t="s">
        <v>155</v>
      </c>
      <c r="X5984" s="1" t="s">
        <v>1236</v>
      </c>
      <c r="Y5984" s="1" t="s">
        <v>156</v>
      </c>
      <c r="Z5984" s="3">
        <v>14703</v>
      </c>
      <c r="AA5984" s="4">
        <f t="shared" si="1783"/>
        <v>34813</v>
      </c>
      <c r="AB5984" s="4">
        <f t="shared" si="1785"/>
        <v>17159.466226</v>
      </c>
      <c r="AC5984" s="4">
        <f t="shared" si="1786"/>
        <v>34813</v>
      </c>
      <c r="AD5984" s="4">
        <f t="shared" si="1784"/>
        <v>34813</v>
      </c>
      <c r="AE5984" s="3" t="s">
        <v>2834</v>
      </c>
      <c r="AF5984" s="3">
        <v>34813</v>
      </c>
      <c r="AG5984" s="4">
        <f>AI5984</f>
        <v>34813</v>
      </c>
      <c r="AH5984" s="4">
        <v>82960</v>
      </c>
      <c r="AI5984">
        <f t="shared" si="1780"/>
        <v>34813</v>
      </c>
      <c r="AJ5984" t="s">
        <v>2834</v>
      </c>
      <c r="AK5984" s="2">
        <v>14716.83</v>
      </c>
      <c r="AL5984" s="2">
        <f>AN5984</f>
        <v>14716.83</v>
      </c>
      <c r="AM5984" s="4">
        <v>82960</v>
      </c>
      <c r="AN5984">
        <f>INDEX($AJ$2:$AJ$6811,MATCH(AM5984,$A$2:$A$6811,0))</f>
        <v>14716.83</v>
      </c>
      <c r="AP5984">
        <v>2515.92</v>
      </c>
      <c r="AQ5984">
        <v>2515.92</v>
      </c>
      <c r="AR5984" s="4">
        <v>31</v>
      </c>
      <c r="AS5984" s="4">
        <v>8</v>
      </c>
      <c r="AT5984" s="4">
        <v>2011</v>
      </c>
      <c r="AU5984" s="4">
        <v>1</v>
      </c>
      <c r="AV5984" s="4">
        <v>9</v>
      </c>
      <c r="AW5984" s="4">
        <v>2011</v>
      </c>
      <c r="AX5984" t="str">
        <f t="shared" si="1781"/>
        <v>Delay</v>
      </c>
      <c r="AY5984">
        <f t="shared" si="1782"/>
        <v>1</v>
      </c>
    </row>
    <row r="5985" spans="1:51" x14ac:dyDescent="0.2">
      <c r="A5985" s="3">
        <v>85036</v>
      </c>
      <c r="B5985" s="1" t="s">
        <v>151</v>
      </c>
      <c r="C5985" s="1" t="s">
        <v>65</v>
      </c>
      <c r="D5985" s="1" t="s">
        <v>130</v>
      </c>
      <c r="E5985" s="1" t="s">
        <v>152</v>
      </c>
      <c r="F5985" s="1" t="s">
        <v>152</v>
      </c>
      <c r="G5985" s="13" t="s">
        <v>654</v>
      </c>
      <c r="H5985" s="12">
        <v>42185</v>
      </c>
      <c r="I5985" s="12" t="s">
        <v>1815</v>
      </c>
      <c r="J5985" s="12">
        <v>42172</v>
      </c>
      <c r="K5985" s="4">
        <v>6623</v>
      </c>
      <c r="L5985" s="1" t="s">
        <v>146</v>
      </c>
      <c r="M5985" s="1" t="s">
        <v>132</v>
      </c>
      <c r="N5985" s="1" t="s">
        <v>1524</v>
      </c>
      <c r="O5985" s="1" t="s">
        <v>93</v>
      </c>
      <c r="P5985">
        <v>30</v>
      </c>
      <c r="Q5985">
        <v>121000</v>
      </c>
      <c r="R5985">
        <v>1161600</v>
      </c>
      <c r="S5985">
        <v>9.6</v>
      </c>
      <c r="T5985">
        <v>0.32</v>
      </c>
      <c r="U5985">
        <f t="shared" si="1778"/>
        <v>1161600</v>
      </c>
      <c r="V5985">
        <f t="shared" si="1779"/>
        <v>3630000</v>
      </c>
      <c r="W5985" s="1" t="s">
        <v>179</v>
      </c>
      <c r="X5985" s="1" t="s">
        <v>1236</v>
      </c>
      <c r="Y5985" s="1" t="s">
        <v>156</v>
      </c>
      <c r="Z5985" s="3">
        <v>7726</v>
      </c>
      <c r="AA5985" s="4">
        <f t="shared" si="1783"/>
        <v>35884</v>
      </c>
      <c r="AB5985" s="4">
        <f t="shared" si="1785"/>
        <v>15524.224006</v>
      </c>
      <c r="AC5985" s="4">
        <f t="shared" si="1786"/>
        <v>35884</v>
      </c>
      <c r="AD5985" s="4">
        <f t="shared" si="1784"/>
        <v>35884</v>
      </c>
      <c r="AE5985" s="4">
        <v>35884</v>
      </c>
      <c r="AF5985" s="4">
        <v>35884</v>
      </c>
      <c r="AG5985" s="4">
        <f>AE5985</f>
        <v>35884</v>
      </c>
      <c r="AI5985" t="e">
        <f t="shared" si="1780"/>
        <v>#N/A</v>
      </c>
      <c r="AJ5985">
        <v>68103.710000000006</v>
      </c>
      <c r="AK5985" s="2">
        <v>68103.710000000006</v>
      </c>
      <c r="AL5985" s="2">
        <f>AJ5985</f>
        <v>68103.710000000006</v>
      </c>
      <c r="AM5985" s="4"/>
      <c r="AN5985" t="e">
        <f>VLOOKUP([1]!Tabelle13[[#This Row],[Vlookup this ID for freight costs]],$AL$2:$AL$6811,2,FALSE)</f>
        <v>#REF!</v>
      </c>
      <c r="AP5985">
        <v>1194.1199999999999</v>
      </c>
      <c r="AQ5985">
        <v>1194.1199999999999</v>
      </c>
      <c r="AR5985" s="4">
        <v>30</v>
      </c>
      <c r="AS5985" s="4">
        <v>6</v>
      </c>
      <c r="AT5985" s="4">
        <v>2015</v>
      </c>
      <c r="AU5985" s="4">
        <v>17</v>
      </c>
      <c r="AV5985" s="4">
        <v>6</v>
      </c>
      <c r="AW5985" s="4">
        <v>2015</v>
      </c>
      <c r="AX5985" t="str">
        <f t="shared" si="1781"/>
        <v>No Delay</v>
      </c>
      <c r="AY5985">
        <f t="shared" si="1782"/>
        <v>0</v>
      </c>
    </row>
    <row r="5986" spans="1:51" x14ac:dyDescent="0.2">
      <c r="A5986" s="3">
        <v>85037</v>
      </c>
      <c r="B5986" s="1" t="s">
        <v>151</v>
      </c>
      <c r="C5986" s="1" t="s">
        <v>65</v>
      </c>
      <c r="D5986" s="1" t="s">
        <v>130</v>
      </c>
      <c r="E5986" s="1" t="s">
        <v>152</v>
      </c>
      <c r="F5986" s="1" t="s">
        <v>152</v>
      </c>
      <c r="G5986" s="13" t="s">
        <v>654</v>
      </c>
      <c r="H5986" s="12">
        <v>42185</v>
      </c>
      <c r="I5986" s="12" t="s">
        <v>1815</v>
      </c>
      <c r="J5986" s="12">
        <v>42172</v>
      </c>
      <c r="K5986" s="4">
        <v>6624</v>
      </c>
      <c r="L5986" s="1" t="s">
        <v>146</v>
      </c>
      <c r="M5986" s="1" t="s">
        <v>132</v>
      </c>
      <c r="N5986" s="1" t="s">
        <v>1524</v>
      </c>
      <c r="O5986" s="1" t="s">
        <v>93</v>
      </c>
      <c r="P5986">
        <v>30</v>
      </c>
      <c r="Q5986">
        <v>170780</v>
      </c>
      <c r="R5986">
        <v>1639488</v>
      </c>
      <c r="S5986">
        <v>9.6</v>
      </c>
      <c r="T5986">
        <v>0.32</v>
      </c>
      <c r="U5986">
        <f t="shared" si="1778"/>
        <v>1639488</v>
      </c>
      <c r="V5986">
        <f t="shared" si="1779"/>
        <v>5123400</v>
      </c>
      <c r="W5986" s="1" t="s">
        <v>160</v>
      </c>
      <c r="X5986" s="1" t="s">
        <v>1236</v>
      </c>
      <c r="Y5986" s="1" t="s">
        <v>161</v>
      </c>
      <c r="Z5986" s="3">
        <v>7348</v>
      </c>
      <c r="AA5986" s="4">
        <f t="shared" si="1783"/>
        <v>35884</v>
      </c>
      <c r="AB5986" s="4">
        <f t="shared" si="1785"/>
        <v>20987.469489999999</v>
      </c>
      <c r="AC5986" s="4">
        <f t="shared" si="1786"/>
        <v>35884</v>
      </c>
      <c r="AD5986" s="4">
        <f t="shared" si="1784"/>
        <v>35884</v>
      </c>
      <c r="AE5986" s="3" t="s">
        <v>2835</v>
      </c>
      <c r="AF5986" s="3">
        <v>35884</v>
      </c>
      <c r="AG5986" s="4">
        <f>AI5986</f>
        <v>35884</v>
      </c>
      <c r="AH5986" s="4">
        <v>85036</v>
      </c>
      <c r="AI5986">
        <f t="shared" si="1780"/>
        <v>35884</v>
      </c>
      <c r="AJ5986" t="s">
        <v>2835</v>
      </c>
      <c r="AK5986" s="2">
        <v>68103.710000000006</v>
      </c>
      <c r="AL5986" s="2">
        <f>AN5986</f>
        <v>68103.710000000006</v>
      </c>
      <c r="AM5986" s="4">
        <v>85036</v>
      </c>
      <c r="AN5986">
        <f>INDEX($AJ$2:$AJ$6811,MATCH(AM5986,$A$2:$A$6811,0))</f>
        <v>68103.710000000006</v>
      </c>
      <c r="AP5986">
        <v>1685.39</v>
      </c>
      <c r="AQ5986">
        <v>1685.39</v>
      </c>
      <c r="AR5986" s="4">
        <v>30</v>
      </c>
      <c r="AS5986" s="4">
        <v>6</v>
      </c>
      <c r="AT5986" s="4">
        <v>2015</v>
      </c>
      <c r="AU5986" s="4">
        <v>17</v>
      </c>
      <c r="AV5986" s="4">
        <v>6</v>
      </c>
      <c r="AW5986" s="4">
        <v>2015</v>
      </c>
      <c r="AX5986" t="str">
        <f t="shared" si="1781"/>
        <v>No Delay</v>
      </c>
      <c r="AY5986">
        <f t="shared" si="1782"/>
        <v>0</v>
      </c>
    </row>
    <row r="5987" spans="1:51" x14ac:dyDescent="0.2">
      <c r="A5987" s="3">
        <v>83161</v>
      </c>
      <c r="B5987" s="1" t="s">
        <v>151</v>
      </c>
      <c r="C5987" s="1" t="s">
        <v>65</v>
      </c>
      <c r="D5987" s="1" t="s">
        <v>130</v>
      </c>
      <c r="E5987" s="1" t="s">
        <v>152</v>
      </c>
      <c r="F5987" s="1" t="s">
        <v>152</v>
      </c>
      <c r="G5987" s="13" t="s">
        <v>540</v>
      </c>
      <c r="H5987" s="12">
        <v>41537</v>
      </c>
      <c r="I5987" s="12" t="s">
        <v>541</v>
      </c>
      <c r="J5987" s="12">
        <v>41529</v>
      </c>
      <c r="K5987" s="4">
        <v>4905</v>
      </c>
      <c r="L5987" s="1" t="s">
        <v>146</v>
      </c>
      <c r="M5987" s="1" t="s">
        <v>132</v>
      </c>
      <c r="N5987" s="1" t="s">
        <v>154</v>
      </c>
      <c r="O5987" s="1" t="s">
        <v>93</v>
      </c>
      <c r="P5987">
        <v>60</v>
      </c>
      <c r="Q5987">
        <v>251047</v>
      </c>
      <c r="R5987">
        <v>2153983.2599999998</v>
      </c>
      <c r="S5987">
        <v>8.58</v>
      </c>
      <c r="T5987">
        <v>0.14000000000000001</v>
      </c>
      <c r="U5987">
        <f t="shared" si="1778"/>
        <v>2153983.2600000002</v>
      </c>
      <c r="V5987">
        <f t="shared" si="1779"/>
        <v>15062820</v>
      </c>
      <c r="W5987" s="1" t="s">
        <v>160</v>
      </c>
      <c r="X5987" s="1" t="s">
        <v>1236</v>
      </c>
      <c r="Y5987" s="1" t="s">
        <v>161</v>
      </c>
      <c r="Z5987" s="3">
        <v>7348</v>
      </c>
      <c r="AA5987" s="4">
        <f t="shared" si="1783"/>
        <v>36448</v>
      </c>
      <c r="AB5987" s="4">
        <f t="shared" si="1785"/>
        <v>29796.596152599999</v>
      </c>
      <c r="AC5987" s="4">
        <f t="shared" si="1786"/>
        <v>36448</v>
      </c>
      <c r="AD5987" s="4">
        <f t="shared" si="1784"/>
        <v>36448</v>
      </c>
      <c r="AE5987" s="4">
        <v>36448</v>
      </c>
      <c r="AF5987" s="4">
        <v>36448</v>
      </c>
      <c r="AG5987" s="4">
        <f>AE5987</f>
        <v>36448</v>
      </c>
      <c r="AI5987" t="e">
        <f t="shared" si="1780"/>
        <v>#N/A</v>
      </c>
      <c r="AJ5987">
        <v>34218.36</v>
      </c>
      <c r="AK5987" s="2">
        <v>34218.36</v>
      </c>
      <c r="AL5987" s="2">
        <f>AJ5987</f>
        <v>34218.36</v>
      </c>
      <c r="AM5987" s="4"/>
      <c r="AN5987" t="e">
        <f>VLOOKUP([1]!Tabelle13[[#This Row],[Vlookup this ID for freight costs]],$AL$2:$AL$6811,2,FALSE)</f>
        <v>#REF!</v>
      </c>
      <c r="AP5987">
        <v>2664.48</v>
      </c>
      <c r="AQ5987">
        <v>2664.48</v>
      </c>
      <c r="AR5987" s="4">
        <v>20</v>
      </c>
      <c r="AS5987" s="4">
        <v>9</v>
      </c>
      <c r="AT5987" s="4">
        <v>2013</v>
      </c>
      <c r="AU5987" s="4">
        <v>12</v>
      </c>
      <c r="AV5987" s="4">
        <v>9</v>
      </c>
      <c r="AW5987" s="4">
        <v>2013</v>
      </c>
      <c r="AX5987" t="str">
        <f t="shared" si="1781"/>
        <v>No Delay</v>
      </c>
      <c r="AY5987">
        <f t="shared" si="1782"/>
        <v>0</v>
      </c>
    </row>
    <row r="5988" spans="1:51" x14ac:dyDescent="0.2">
      <c r="A5988" s="3">
        <v>82649</v>
      </c>
      <c r="B5988" s="1" t="s">
        <v>50</v>
      </c>
      <c r="C5988" s="1" t="s">
        <v>51</v>
      </c>
      <c r="D5988" s="1" t="s">
        <v>130</v>
      </c>
      <c r="E5988" s="1" t="s">
        <v>101</v>
      </c>
      <c r="F5988" s="1" t="s">
        <v>101</v>
      </c>
      <c r="G5988" s="13" t="s">
        <v>615</v>
      </c>
      <c r="H5988" s="12">
        <v>41708</v>
      </c>
      <c r="I5988" s="12" t="s">
        <v>661</v>
      </c>
      <c r="J5988" s="12">
        <v>41717</v>
      </c>
      <c r="K5988" s="4">
        <v>5395</v>
      </c>
      <c r="L5988" s="1" t="s">
        <v>146</v>
      </c>
      <c r="M5988" s="1" t="s">
        <v>132</v>
      </c>
      <c r="N5988" s="1" t="s">
        <v>1524</v>
      </c>
      <c r="O5988" s="1" t="s">
        <v>93</v>
      </c>
      <c r="P5988">
        <v>30</v>
      </c>
      <c r="Q5988">
        <v>66946</v>
      </c>
      <c r="R5988">
        <v>727703.02</v>
      </c>
      <c r="S5988">
        <v>10.87</v>
      </c>
      <c r="T5988">
        <v>0.36</v>
      </c>
      <c r="U5988">
        <f t="shared" si="1778"/>
        <v>727703.0199999999</v>
      </c>
      <c r="V5988">
        <f t="shared" si="1779"/>
        <v>2008380</v>
      </c>
      <c r="W5988" s="1" t="s">
        <v>179</v>
      </c>
      <c r="X5988" s="1" t="s">
        <v>1236</v>
      </c>
      <c r="Y5988" s="1" t="s">
        <v>156</v>
      </c>
      <c r="Z5988" s="3">
        <v>14703</v>
      </c>
      <c r="AA5988" s="4">
        <f t="shared" si="1783"/>
        <v>36903</v>
      </c>
      <c r="AB5988" s="4">
        <f t="shared" si="1785"/>
        <v>9591.9164247999997</v>
      </c>
      <c r="AC5988" s="4">
        <f t="shared" si="1786"/>
        <v>36903</v>
      </c>
      <c r="AD5988" s="4">
        <f t="shared" si="1784"/>
        <v>36903</v>
      </c>
      <c r="AE5988" s="4">
        <v>36903</v>
      </c>
      <c r="AF5988" s="4">
        <v>36903</v>
      </c>
      <c r="AG5988" s="4">
        <f>AE5988</f>
        <v>36903</v>
      </c>
      <c r="AI5988" t="e">
        <f t="shared" si="1780"/>
        <v>#N/A</v>
      </c>
      <c r="AJ5988">
        <v>7928.11</v>
      </c>
      <c r="AK5988" s="2">
        <v>7928.11</v>
      </c>
      <c r="AL5988" s="2">
        <f>AJ5988</f>
        <v>7928.11</v>
      </c>
      <c r="AM5988" s="4"/>
      <c r="AN5988" t="e">
        <f>VLOOKUP([1]!Tabelle13[[#This Row],[Vlookup this ID for freight costs]],$AL$2:$AL$6811,2,FALSE)</f>
        <v>#REF!</v>
      </c>
      <c r="AP5988">
        <v>900.17</v>
      </c>
      <c r="AQ5988">
        <v>900.17</v>
      </c>
      <c r="AR5988" s="4">
        <v>10</v>
      </c>
      <c r="AS5988" s="4">
        <v>4</v>
      </c>
      <c r="AT5988" s="4">
        <v>2014</v>
      </c>
      <c r="AU5988" s="4">
        <v>19</v>
      </c>
      <c r="AV5988" s="4">
        <v>4</v>
      </c>
      <c r="AW5988" s="4">
        <v>2014</v>
      </c>
      <c r="AX5988" t="str">
        <f t="shared" si="1781"/>
        <v>Delay</v>
      </c>
      <c r="AY5988">
        <f t="shared" si="1782"/>
        <v>9</v>
      </c>
    </row>
    <row r="5989" spans="1:51" x14ac:dyDescent="0.2">
      <c r="A5989" s="3">
        <v>85437</v>
      </c>
      <c r="B5989" s="1" t="s">
        <v>50</v>
      </c>
      <c r="C5989" s="1" t="s">
        <v>51</v>
      </c>
      <c r="D5989" s="1" t="s">
        <v>130</v>
      </c>
      <c r="E5989" s="1" t="s">
        <v>101</v>
      </c>
      <c r="F5989" s="1" t="s">
        <v>101</v>
      </c>
      <c r="G5989" s="13" t="s">
        <v>615</v>
      </c>
      <c r="H5989" s="12">
        <v>41708</v>
      </c>
      <c r="I5989" s="12" t="s">
        <v>661</v>
      </c>
      <c r="J5989" s="12">
        <v>41717</v>
      </c>
      <c r="K5989" s="4">
        <v>5400</v>
      </c>
      <c r="L5989" s="1" t="s">
        <v>146</v>
      </c>
      <c r="M5989" s="1" t="s">
        <v>132</v>
      </c>
      <c r="N5989" s="1" t="s">
        <v>1524</v>
      </c>
      <c r="O5989" s="1" t="s">
        <v>93</v>
      </c>
      <c r="P5989">
        <v>30</v>
      </c>
      <c r="Q5989">
        <v>103129</v>
      </c>
      <c r="R5989">
        <v>1121012.23</v>
      </c>
      <c r="S5989">
        <v>10.87</v>
      </c>
      <c r="T5989">
        <v>0.36</v>
      </c>
      <c r="U5989">
        <f t="shared" si="1778"/>
        <v>1121012.23</v>
      </c>
      <c r="V5989">
        <f t="shared" si="1779"/>
        <v>3093870</v>
      </c>
      <c r="W5989" s="1" t="s">
        <v>861</v>
      </c>
      <c r="X5989" s="1" t="s">
        <v>1236</v>
      </c>
      <c r="Y5989" s="1" t="s">
        <v>156</v>
      </c>
      <c r="Z5989" s="3">
        <v>14703</v>
      </c>
      <c r="AA5989" s="4">
        <f t="shared" si="1783"/>
        <v>36903</v>
      </c>
      <c r="AB5989" s="4">
        <f t="shared" si="1785"/>
        <v>13562.921072200001</v>
      </c>
      <c r="AC5989" s="4">
        <f t="shared" si="1786"/>
        <v>36903</v>
      </c>
      <c r="AD5989" s="4">
        <f t="shared" si="1784"/>
        <v>36903</v>
      </c>
      <c r="AE5989" s="3" t="s">
        <v>2836</v>
      </c>
      <c r="AF5989" s="3">
        <v>36903</v>
      </c>
      <c r="AG5989" s="4">
        <f>AI5989</f>
        <v>36903</v>
      </c>
      <c r="AH5989" s="4">
        <v>82649</v>
      </c>
      <c r="AI5989">
        <f t="shared" si="1780"/>
        <v>36903</v>
      </c>
      <c r="AJ5989" t="s">
        <v>2836</v>
      </c>
      <c r="AK5989" s="2">
        <v>7928.11</v>
      </c>
      <c r="AL5989" s="2">
        <f>AN5989</f>
        <v>7928.11</v>
      </c>
      <c r="AM5989" s="4">
        <v>82649</v>
      </c>
      <c r="AN5989">
        <f>INDEX($AJ$2:$AJ$6811,MATCH(AM5989,$A$2:$A$6811,0))</f>
        <v>7928.11</v>
      </c>
      <c r="AP5989">
        <v>1386.69</v>
      </c>
      <c r="AQ5989">
        <v>1386.69</v>
      </c>
      <c r="AR5989" s="4">
        <v>10</v>
      </c>
      <c r="AS5989" s="4">
        <v>4</v>
      </c>
      <c r="AT5989" s="4">
        <v>2014</v>
      </c>
      <c r="AU5989" s="4">
        <v>19</v>
      </c>
      <c r="AV5989" s="4">
        <v>4</v>
      </c>
      <c r="AW5989" s="4">
        <v>2014</v>
      </c>
      <c r="AX5989" t="str">
        <f t="shared" si="1781"/>
        <v>Delay</v>
      </c>
      <c r="AY5989">
        <f t="shared" si="1782"/>
        <v>9</v>
      </c>
    </row>
    <row r="5990" spans="1:51" x14ac:dyDescent="0.2">
      <c r="A5990" s="3">
        <v>84256</v>
      </c>
      <c r="B5990" s="1" t="s">
        <v>50</v>
      </c>
      <c r="C5990" s="1" t="s">
        <v>51</v>
      </c>
      <c r="D5990" s="1" t="s">
        <v>130</v>
      </c>
      <c r="E5990" s="1" t="s">
        <v>101</v>
      </c>
      <c r="F5990" s="1" t="s">
        <v>101</v>
      </c>
      <c r="G5990" s="13" t="s">
        <v>735</v>
      </c>
      <c r="H5990" s="12">
        <v>41487</v>
      </c>
      <c r="I5990" s="12" t="s">
        <v>735</v>
      </c>
      <c r="J5990" s="12">
        <v>41487</v>
      </c>
      <c r="K5990" s="4">
        <v>4842</v>
      </c>
      <c r="L5990" s="1" t="s">
        <v>146</v>
      </c>
      <c r="M5990" s="1" t="s">
        <v>132</v>
      </c>
      <c r="N5990" s="1" t="s">
        <v>742</v>
      </c>
      <c r="O5990" s="1" t="s">
        <v>93</v>
      </c>
      <c r="P5990">
        <v>240</v>
      </c>
      <c r="Q5990">
        <v>13603</v>
      </c>
      <c r="R5990">
        <v>28566.3</v>
      </c>
      <c r="S5990">
        <v>2.1</v>
      </c>
      <c r="T5990">
        <v>0.01</v>
      </c>
      <c r="U5990">
        <f t="shared" si="1778"/>
        <v>28566.300000000003</v>
      </c>
      <c r="V5990">
        <f t="shared" si="1779"/>
        <v>3264720</v>
      </c>
      <c r="W5990" s="1" t="s">
        <v>155</v>
      </c>
      <c r="X5990" s="1" t="s">
        <v>1236</v>
      </c>
      <c r="Y5990" s="1" t="s">
        <v>156</v>
      </c>
      <c r="Z5990" s="3">
        <v>14703</v>
      </c>
      <c r="AA5990" s="4">
        <f t="shared" si="1783"/>
        <v>36920</v>
      </c>
      <c r="AB5990" s="4">
        <f t="shared" ref="AB5990:AB6021" si="1787" xml:space="preserve"> 2244.740206  + 0.1097478*Q5990</f>
        <v>3737.6395294000004</v>
      </c>
      <c r="AC5990" s="4">
        <f t="shared" ref="AC5990:AC6021" si="1788">AF5990</f>
        <v>36920</v>
      </c>
      <c r="AD5990" s="4">
        <f t="shared" si="1784"/>
        <v>36920</v>
      </c>
      <c r="AE5990" s="3" t="s">
        <v>2837</v>
      </c>
      <c r="AF5990" s="3">
        <v>36920</v>
      </c>
      <c r="AG5990" s="4">
        <f>AI5990</f>
        <v>36920</v>
      </c>
      <c r="AH5990" s="4">
        <v>82573</v>
      </c>
      <c r="AI5990">
        <f t="shared" si="1780"/>
        <v>36920</v>
      </c>
      <c r="AJ5990" t="s">
        <v>2837</v>
      </c>
      <c r="AK5990" s="2">
        <v>29935.05</v>
      </c>
      <c r="AL5990" s="2">
        <f>AN5990</f>
        <v>29935.05</v>
      </c>
      <c r="AM5990" s="4">
        <v>82573</v>
      </c>
      <c r="AN5990">
        <f>INDEX($AJ$2:$AJ$6811,MATCH(AM5990,$A$2:$A$6811,0))</f>
        <v>29935.05</v>
      </c>
      <c r="AP5990">
        <v>35.340000000000003</v>
      </c>
      <c r="AQ5990">
        <v>35.340000000000003</v>
      </c>
      <c r="AR5990" s="4">
        <v>1</v>
      </c>
      <c r="AS5990" s="4">
        <v>8</v>
      </c>
      <c r="AT5990" s="4">
        <v>2013</v>
      </c>
      <c r="AU5990" s="4">
        <v>1</v>
      </c>
      <c r="AV5990" s="4">
        <v>8</v>
      </c>
      <c r="AW5990" s="4">
        <v>2013</v>
      </c>
      <c r="AX5990" t="str">
        <f t="shared" si="1781"/>
        <v>No Delay</v>
      </c>
      <c r="AY5990">
        <f t="shared" si="1782"/>
        <v>0</v>
      </c>
    </row>
    <row r="5991" spans="1:51" x14ac:dyDescent="0.2">
      <c r="A5991" s="3">
        <v>84257</v>
      </c>
      <c r="B5991" s="1" t="s">
        <v>50</v>
      </c>
      <c r="C5991" s="1" t="s">
        <v>51</v>
      </c>
      <c r="D5991" s="1" t="s">
        <v>130</v>
      </c>
      <c r="E5991" s="1" t="s">
        <v>101</v>
      </c>
      <c r="F5991" s="1" t="s">
        <v>101</v>
      </c>
      <c r="G5991" s="13" t="s">
        <v>735</v>
      </c>
      <c r="H5991" s="12">
        <v>41487</v>
      </c>
      <c r="I5991" s="12" t="s">
        <v>735</v>
      </c>
      <c r="J5991" s="12">
        <v>41487</v>
      </c>
      <c r="K5991" s="4">
        <v>4843</v>
      </c>
      <c r="L5991" s="1" t="s">
        <v>146</v>
      </c>
      <c r="M5991" s="1" t="s">
        <v>132</v>
      </c>
      <c r="N5991" s="1" t="s">
        <v>154</v>
      </c>
      <c r="O5991" s="1" t="s">
        <v>93</v>
      </c>
      <c r="P5991">
        <v>60</v>
      </c>
      <c r="Q5991">
        <v>25400</v>
      </c>
      <c r="R5991">
        <v>217932</v>
      </c>
      <c r="S5991">
        <v>8.58</v>
      </c>
      <c r="T5991">
        <v>0.14000000000000001</v>
      </c>
      <c r="U5991">
        <f t="shared" si="1778"/>
        <v>217932</v>
      </c>
      <c r="V5991">
        <f t="shared" si="1779"/>
        <v>1524000</v>
      </c>
      <c r="W5991" s="1" t="s">
        <v>204</v>
      </c>
      <c r="X5991" s="1" t="s">
        <v>1236</v>
      </c>
      <c r="Y5991" s="1" t="s">
        <v>205</v>
      </c>
      <c r="Z5991" s="3">
        <v>14749</v>
      </c>
      <c r="AA5991" s="4">
        <f t="shared" si="1783"/>
        <v>36920</v>
      </c>
      <c r="AB5991" s="4">
        <f t="shared" si="1787"/>
        <v>5032.3343260000001</v>
      </c>
      <c r="AC5991" s="4">
        <f t="shared" si="1788"/>
        <v>36920</v>
      </c>
      <c r="AD5991" s="4">
        <f t="shared" si="1784"/>
        <v>36920</v>
      </c>
      <c r="AE5991" s="3" t="s">
        <v>2837</v>
      </c>
      <c r="AF5991" s="3">
        <v>36920</v>
      </c>
      <c r="AG5991" s="4">
        <f>AI5991</f>
        <v>36920</v>
      </c>
      <c r="AH5991" s="4">
        <v>82573</v>
      </c>
      <c r="AI5991">
        <f t="shared" si="1780"/>
        <v>36920</v>
      </c>
      <c r="AJ5991" t="s">
        <v>2837</v>
      </c>
      <c r="AK5991" s="2">
        <v>29935.05</v>
      </c>
      <c r="AL5991" s="2">
        <f>AN5991</f>
        <v>29935.05</v>
      </c>
      <c r="AM5991" s="4">
        <v>82573</v>
      </c>
      <c r="AN5991">
        <f>INDEX($AJ$2:$AJ$6811,MATCH(AM5991,$A$2:$A$6811,0))</f>
        <v>29935.05</v>
      </c>
      <c r="AP5991">
        <v>269.58</v>
      </c>
      <c r="AQ5991">
        <v>269.58</v>
      </c>
      <c r="AR5991" s="4">
        <v>1</v>
      </c>
      <c r="AS5991" s="4">
        <v>8</v>
      </c>
      <c r="AT5991" s="4">
        <v>2013</v>
      </c>
      <c r="AU5991" s="4">
        <v>1</v>
      </c>
      <c r="AV5991" s="4">
        <v>8</v>
      </c>
      <c r="AW5991" s="4">
        <v>2013</v>
      </c>
      <c r="AX5991" t="str">
        <f t="shared" si="1781"/>
        <v>No Delay</v>
      </c>
      <c r="AY5991">
        <f t="shared" si="1782"/>
        <v>0</v>
      </c>
    </row>
    <row r="5992" spans="1:51" x14ac:dyDescent="0.2">
      <c r="A5992" s="3">
        <v>86568</v>
      </c>
      <c r="B5992" s="1" t="s">
        <v>50</v>
      </c>
      <c r="C5992" s="1" t="s">
        <v>51</v>
      </c>
      <c r="D5992" s="1" t="s">
        <v>130</v>
      </c>
      <c r="E5992" s="1" t="s">
        <v>101</v>
      </c>
      <c r="F5992" s="1" t="s">
        <v>101</v>
      </c>
      <c r="G5992" s="13" t="s">
        <v>735</v>
      </c>
      <c r="H5992" s="12">
        <v>41487</v>
      </c>
      <c r="I5992" s="12" t="s">
        <v>735</v>
      </c>
      <c r="J5992" s="12">
        <v>41487</v>
      </c>
      <c r="K5992" s="4">
        <v>4844</v>
      </c>
      <c r="L5992" s="1" t="s">
        <v>146</v>
      </c>
      <c r="M5992" s="1" t="s">
        <v>132</v>
      </c>
      <c r="N5992" s="1" t="s">
        <v>154</v>
      </c>
      <c r="O5992" s="1" t="s">
        <v>93</v>
      </c>
      <c r="P5992">
        <v>60</v>
      </c>
      <c r="Q5992">
        <v>108700</v>
      </c>
      <c r="R5992">
        <v>932646</v>
      </c>
      <c r="S5992">
        <v>8.58</v>
      </c>
      <c r="T5992">
        <v>0.14000000000000001</v>
      </c>
      <c r="U5992">
        <f t="shared" si="1778"/>
        <v>932646</v>
      </c>
      <c r="V5992">
        <f t="shared" si="1779"/>
        <v>6522000</v>
      </c>
      <c r="W5992" s="1" t="s">
        <v>160</v>
      </c>
      <c r="X5992" s="1" t="s">
        <v>1236</v>
      </c>
      <c r="Y5992" s="1" t="s">
        <v>161</v>
      </c>
      <c r="Z5992" s="3">
        <v>14186</v>
      </c>
      <c r="AA5992" s="4">
        <f t="shared" si="1783"/>
        <v>36920</v>
      </c>
      <c r="AB5992" s="4">
        <f t="shared" si="1787"/>
        <v>14174.326066000001</v>
      </c>
      <c r="AC5992" s="4">
        <f t="shared" si="1788"/>
        <v>36920</v>
      </c>
      <c r="AD5992" s="4">
        <f t="shared" si="1784"/>
        <v>36920</v>
      </c>
      <c r="AE5992" s="3" t="s">
        <v>2837</v>
      </c>
      <c r="AF5992" s="3">
        <v>36920</v>
      </c>
      <c r="AG5992" s="4">
        <f>AI5992</f>
        <v>36920</v>
      </c>
      <c r="AH5992" s="4">
        <v>82573</v>
      </c>
      <c r="AI5992">
        <f t="shared" si="1780"/>
        <v>36920</v>
      </c>
      <c r="AJ5992" t="s">
        <v>2837</v>
      </c>
      <c r="AK5992" s="2">
        <v>29935.05</v>
      </c>
      <c r="AL5992" s="2">
        <f>AN5992</f>
        <v>29935.05</v>
      </c>
      <c r="AM5992" s="4">
        <v>82573</v>
      </c>
      <c r="AN5992">
        <f>INDEX($AJ$2:$AJ$6811,MATCH(AM5992,$A$2:$A$6811,0))</f>
        <v>29935.05</v>
      </c>
      <c r="AP5992">
        <v>1153.68</v>
      </c>
      <c r="AQ5992">
        <v>1153.68</v>
      </c>
      <c r="AR5992" s="4">
        <v>1</v>
      </c>
      <c r="AS5992" s="4">
        <v>8</v>
      </c>
      <c r="AT5992" s="4">
        <v>2013</v>
      </c>
      <c r="AU5992" s="4">
        <v>1</v>
      </c>
      <c r="AV5992" s="4">
        <v>8</v>
      </c>
      <c r="AW5992" s="4">
        <v>2013</v>
      </c>
      <c r="AX5992" t="str">
        <f t="shared" si="1781"/>
        <v>No Delay</v>
      </c>
      <c r="AY5992">
        <f t="shared" si="1782"/>
        <v>0</v>
      </c>
    </row>
    <row r="5993" spans="1:51" x14ac:dyDescent="0.2">
      <c r="A5993" s="3">
        <v>82573</v>
      </c>
      <c r="B5993" s="1" t="s">
        <v>50</v>
      </c>
      <c r="C5993" s="1" t="s">
        <v>51</v>
      </c>
      <c r="D5993" s="1" t="s">
        <v>130</v>
      </c>
      <c r="E5993" s="1" t="s">
        <v>101</v>
      </c>
      <c r="F5993" s="1" t="s">
        <v>101</v>
      </c>
      <c r="G5993" s="13" t="s">
        <v>735</v>
      </c>
      <c r="H5993" s="12">
        <v>41487</v>
      </c>
      <c r="I5993" s="12" t="s">
        <v>735</v>
      </c>
      <c r="J5993" s="12">
        <v>41487</v>
      </c>
      <c r="K5993" s="4">
        <v>4841</v>
      </c>
      <c r="L5993" s="1" t="s">
        <v>146</v>
      </c>
      <c r="M5993" s="1" t="s">
        <v>132</v>
      </c>
      <c r="N5993" s="1" t="s">
        <v>154</v>
      </c>
      <c r="O5993" s="1" t="s">
        <v>93</v>
      </c>
      <c r="P5993">
        <v>60</v>
      </c>
      <c r="Q5993">
        <v>120000</v>
      </c>
      <c r="R5993">
        <v>1029600</v>
      </c>
      <c r="S5993">
        <v>8.58</v>
      </c>
      <c r="T5993">
        <v>0.14000000000000001</v>
      </c>
      <c r="U5993">
        <f t="shared" si="1778"/>
        <v>1029600</v>
      </c>
      <c r="V5993">
        <f t="shared" si="1779"/>
        <v>7200000</v>
      </c>
      <c r="W5993" s="1" t="s">
        <v>155</v>
      </c>
      <c r="X5993" s="1" t="s">
        <v>1236</v>
      </c>
      <c r="Y5993" s="1" t="s">
        <v>156</v>
      </c>
      <c r="Z5993" s="3">
        <v>14703</v>
      </c>
      <c r="AA5993" s="4">
        <f t="shared" si="1783"/>
        <v>36920</v>
      </c>
      <c r="AB5993" s="4">
        <f t="shared" si="1787"/>
        <v>15414.476206000001</v>
      </c>
      <c r="AC5993" s="4">
        <f t="shared" si="1788"/>
        <v>36920</v>
      </c>
      <c r="AD5993" s="4">
        <f t="shared" si="1784"/>
        <v>29790</v>
      </c>
      <c r="AE5993" s="4">
        <v>36920</v>
      </c>
      <c r="AF5993" s="4">
        <v>36920</v>
      </c>
      <c r="AG5993" s="4">
        <f>AE5993</f>
        <v>36920</v>
      </c>
      <c r="AI5993" t="e">
        <f t="shared" si="1780"/>
        <v>#N/A</v>
      </c>
      <c r="AJ5993">
        <v>29935.05</v>
      </c>
      <c r="AK5993" s="2">
        <v>29935.05</v>
      </c>
      <c r="AL5993" s="2">
        <f>AJ5993</f>
        <v>29935.05</v>
      </c>
      <c r="AM5993" s="4"/>
      <c r="AN5993" t="e">
        <f>VLOOKUP([1]!Tabelle13[[#This Row],[Vlookup this ID for freight costs]],$AL$2:$AL$6811,2,FALSE)</f>
        <v>#REF!</v>
      </c>
      <c r="AP5993">
        <v>1273.6199999999999</v>
      </c>
      <c r="AQ5993">
        <v>1273.6199999999999</v>
      </c>
      <c r="AR5993" s="4">
        <v>1</v>
      </c>
      <c r="AS5993" s="4">
        <v>8</v>
      </c>
      <c r="AT5993" s="4">
        <v>2013</v>
      </c>
      <c r="AU5993" s="4">
        <v>1</v>
      </c>
      <c r="AV5993" s="4">
        <v>8</v>
      </c>
      <c r="AW5993" s="4">
        <v>2013</v>
      </c>
      <c r="AX5993" t="str">
        <f t="shared" si="1781"/>
        <v>No Delay</v>
      </c>
      <c r="AY5993">
        <f t="shared" si="1782"/>
        <v>0</v>
      </c>
    </row>
    <row r="5994" spans="1:51" x14ac:dyDescent="0.2">
      <c r="A5994" s="3">
        <v>84809</v>
      </c>
      <c r="B5994" s="1" t="s">
        <v>50</v>
      </c>
      <c r="C5994" s="1" t="s">
        <v>51</v>
      </c>
      <c r="D5994" s="1" t="s">
        <v>130</v>
      </c>
      <c r="E5994" s="1" t="s">
        <v>101</v>
      </c>
      <c r="F5994" s="1" t="s">
        <v>101</v>
      </c>
      <c r="G5994" s="13" t="s">
        <v>1067</v>
      </c>
      <c r="H5994" s="12">
        <v>41431</v>
      </c>
      <c r="I5994" s="12" t="s">
        <v>2829</v>
      </c>
      <c r="J5994" s="12">
        <v>41445</v>
      </c>
      <c r="K5994" s="4">
        <v>4777</v>
      </c>
      <c r="L5994" s="1" t="s">
        <v>146</v>
      </c>
      <c r="M5994" s="1" t="s">
        <v>132</v>
      </c>
      <c r="N5994" s="1" t="s">
        <v>275</v>
      </c>
      <c r="O5994" s="1" t="s">
        <v>93</v>
      </c>
      <c r="P5994">
        <v>60</v>
      </c>
      <c r="Q5994">
        <v>100000</v>
      </c>
      <c r="R5994">
        <v>727000</v>
      </c>
      <c r="S5994">
        <v>7.27</v>
      </c>
      <c r="T5994">
        <v>0.12</v>
      </c>
      <c r="U5994">
        <f t="shared" si="1778"/>
        <v>727000</v>
      </c>
      <c r="V5994">
        <f t="shared" si="1779"/>
        <v>6000000</v>
      </c>
      <c r="W5994" s="1" t="s">
        <v>179</v>
      </c>
      <c r="X5994" s="1" t="s">
        <v>1236</v>
      </c>
      <c r="Y5994" s="1" t="s">
        <v>156</v>
      </c>
      <c r="Z5994" s="3">
        <v>14703</v>
      </c>
      <c r="AA5994" s="4">
        <f t="shared" si="1783"/>
        <v>36920</v>
      </c>
      <c r="AB5994" s="4">
        <f t="shared" si="1787"/>
        <v>13219.520206000001</v>
      </c>
      <c r="AC5994" s="4">
        <f t="shared" si="1788"/>
        <v>36920</v>
      </c>
      <c r="AD5994" s="4">
        <f t="shared" si="1784"/>
        <v>22977.692307692309</v>
      </c>
      <c r="AE5994" s="4">
        <v>36920</v>
      </c>
      <c r="AF5994" s="4">
        <v>36920</v>
      </c>
      <c r="AG5994" s="4">
        <f>AE5994</f>
        <v>36920</v>
      </c>
      <c r="AI5994" t="e">
        <f t="shared" si="1780"/>
        <v>#N/A</v>
      </c>
      <c r="AJ5994">
        <v>7852.98</v>
      </c>
      <c r="AK5994" s="2">
        <v>7852.98</v>
      </c>
      <c r="AL5994" s="2">
        <f>AJ5994</f>
        <v>7852.98</v>
      </c>
      <c r="AM5994" s="4"/>
      <c r="AN5994" t="e">
        <f>VLOOKUP([1]!Tabelle13[[#This Row],[Vlookup this ID for freight costs]],$AL$2:$AL$6811,2,FALSE)</f>
        <v>#REF!</v>
      </c>
      <c r="AP5994">
        <v>899.3</v>
      </c>
      <c r="AQ5994">
        <v>899.3</v>
      </c>
      <c r="AR5994" s="4">
        <v>6</v>
      </c>
      <c r="AS5994" s="4">
        <v>6</v>
      </c>
      <c r="AT5994" s="4">
        <v>2013</v>
      </c>
      <c r="AU5994" s="4">
        <v>20</v>
      </c>
      <c r="AV5994" s="4">
        <v>6</v>
      </c>
      <c r="AW5994" s="4">
        <v>2013</v>
      </c>
      <c r="AX5994" t="str">
        <f t="shared" si="1781"/>
        <v>Delay</v>
      </c>
      <c r="AY5994">
        <f t="shared" si="1782"/>
        <v>14</v>
      </c>
    </row>
    <row r="5995" spans="1:51" x14ac:dyDescent="0.2">
      <c r="A5995" s="3">
        <v>85958</v>
      </c>
      <c r="B5995" s="1" t="s">
        <v>50</v>
      </c>
      <c r="C5995" s="1" t="s">
        <v>51</v>
      </c>
      <c r="D5995" s="1" t="s">
        <v>130</v>
      </c>
      <c r="E5995" s="1" t="s">
        <v>101</v>
      </c>
      <c r="F5995" s="1" t="s">
        <v>101</v>
      </c>
      <c r="G5995" s="13" t="s">
        <v>1067</v>
      </c>
      <c r="H5995" s="12">
        <v>41431</v>
      </c>
      <c r="I5995" s="12" t="s">
        <v>2829</v>
      </c>
      <c r="J5995" s="12">
        <v>41445</v>
      </c>
      <c r="K5995" s="4">
        <v>4778</v>
      </c>
      <c r="L5995" s="1" t="s">
        <v>146</v>
      </c>
      <c r="M5995" s="1" t="s">
        <v>132</v>
      </c>
      <c r="N5995" s="1" t="s">
        <v>178</v>
      </c>
      <c r="O5995" s="1" t="s">
        <v>93</v>
      </c>
      <c r="P5995">
        <v>60</v>
      </c>
      <c r="Q5995">
        <v>2151</v>
      </c>
      <c r="R5995">
        <v>14067.54</v>
      </c>
      <c r="S5995">
        <v>6.54</v>
      </c>
      <c r="T5995">
        <v>0.11</v>
      </c>
      <c r="U5995">
        <f t="shared" si="1778"/>
        <v>14067.54</v>
      </c>
      <c r="V5995">
        <f t="shared" si="1779"/>
        <v>129060</v>
      </c>
      <c r="W5995" s="1" t="s">
        <v>155</v>
      </c>
      <c r="X5995" s="1" t="s">
        <v>1236</v>
      </c>
      <c r="Y5995" s="1" t="s">
        <v>156</v>
      </c>
      <c r="Z5995" s="3">
        <v>14703</v>
      </c>
      <c r="AA5995" s="4">
        <f t="shared" si="1783"/>
        <v>36920</v>
      </c>
      <c r="AB5995" s="4">
        <f t="shared" si="1787"/>
        <v>2480.8077238000001</v>
      </c>
      <c r="AC5995" s="4">
        <f t="shared" si="1788"/>
        <v>36920</v>
      </c>
      <c r="AD5995" s="4">
        <f t="shared" si="1784"/>
        <v>20919.5</v>
      </c>
      <c r="AE5995" s="3" t="s">
        <v>2838</v>
      </c>
      <c r="AF5995" s="3">
        <v>36920</v>
      </c>
      <c r="AG5995" s="4">
        <f>AI5995</f>
        <v>36920</v>
      </c>
      <c r="AH5995" s="4">
        <v>84809</v>
      </c>
      <c r="AI5995">
        <f t="shared" si="1780"/>
        <v>36920</v>
      </c>
      <c r="AJ5995" t="s">
        <v>2838</v>
      </c>
      <c r="AK5995" s="2">
        <v>7852.98</v>
      </c>
      <c r="AL5995" s="2">
        <f>AN5995</f>
        <v>7852.98</v>
      </c>
      <c r="AM5995" s="4">
        <v>84809</v>
      </c>
      <c r="AN5995">
        <f>INDEX($AJ$2:$AJ$6811,MATCH(AM5995,$A$2:$A$6811,0))</f>
        <v>7852.98</v>
      </c>
      <c r="AP5995">
        <v>17.399999999999999</v>
      </c>
      <c r="AQ5995">
        <v>17.399999999999999</v>
      </c>
      <c r="AR5995" s="4">
        <v>6</v>
      </c>
      <c r="AS5995" s="4">
        <v>6</v>
      </c>
      <c r="AT5995" s="4">
        <v>2013</v>
      </c>
      <c r="AU5995" s="4">
        <v>20</v>
      </c>
      <c r="AV5995" s="4">
        <v>6</v>
      </c>
      <c r="AW5995" s="4">
        <v>2013</v>
      </c>
      <c r="AX5995" t="str">
        <f t="shared" si="1781"/>
        <v>Delay</v>
      </c>
      <c r="AY5995">
        <f t="shared" si="1782"/>
        <v>14</v>
      </c>
    </row>
    <row r="5996" spans="1:51" x14ac:dyDescent="0.2">
      <c r="A5996" s="3">
        <v>85959</v>
      </c>
      <c r="B5996" s="1" t="s">
        <v>50</v>
      </c>
      <c r="C5996" s="1" t="s">
        <v>51</v>
      </c>
      <c r="D5996" s="1" t="s">
        <v>130</v>
      </c>
      <c r="E5996" s="1" t="s">
        <v>101</v>
      </c>
      <c r="F5996" s="1" t="s">
        <v>101</v>
      </c>
      <c r="G5996" s="13" t="s">
        <v>1067</v>
      </c>
      <c r="H5996" s="12">
        <v>41431</v>
      </c>
      <c r="I5996" s="12" t="s">
        <v>2829</v>
      </c>
      <c r="J5996" s="12">
        <v>41445</v>
      </c>
      <c r="K5996" s="4">
        <v>4779</v>
      </c>
      <c r="L5996" s="1" t="s">
        <v>146</v>
      </c>
      <c r="M5996" s="1" t="s">
        <v>132</v>
      </c>
      <c r="N5996" s="1" t="s">
        <v>178</v>
      </c>
      <c r="O5996" s="1" t="s">
        <v>93</v>
      </c>
      <c r="P5996">
        <v>60</v>
      </c>
      <c r="Q5996">
        <v>567</v>
      </c>
      <c r="R5996">
        <v>3708.18</v>
      </c>
      <c r="S5996">
        <v>6.54</v>
      </c>
      <c r="T5996">
        <v>0.11</v>
      </c>
      <c r="U5996">
        <f t="shared" si="1778"/>
        <v>3708.18</v>
      </c>
      <c r="V5996">
        <f t="shared" si="1779"/>
        <v>34020</v>
      </c>
      <c r="W5996" s="1" t="s">
        <v>179</v>
      </c>
      <c r="X5996" s="1" t="s">
        <v>1236</v>
      </c>
      <c r="Y5996" s="1" t="s">
        <v>156</v>
      </c>
      <c r="Z5996" s="3">
        <v>14703</v>
      </c>
      <c r="AA5996" s="4">
        <f t="shared" si="1783"/>
        <v>36920</v>
      </c>
      <c r="AB5996" s="4">
        <f t="shared" si="1787"/>
        <v>2306.9672086</v>
      </c>
      <c r="AC5996" s="4">
        <f t="shared" si="1788"/>
        <v>36920</v>
      </c>
      <c r="AD5996" s="4">
        <f t="shared" si="1784"/>
        <v>9907.8193565000001</v>
      </c>
      <c r="AE5996" s="3" t="s">
        <v>2838</v>
      </c>
      <c r="AF5996" s="3">
        <v>36920</v>
      </c>
      <c r="AG5996" s="4">
        <f>AI5996</f>
        <v>36920</v>
      </c>
      <c r="AH5996" s="4">
        <v>84809</v>
      </c>
      <c r="AI5996">
        <f t="shared" si="1780"/>
        <v>36920</v>
      </c>
      <c r="AJ5996" t="s">
        <v>2838</v>
      </c>
      <c r="AK5996" s="2">
        <v>7852.98</v>
      </c>
      <c r="AL5996" s="2">
        <f>AN5996</f>
        <v>7852.98</v>
      </c>
      <c r="AM5996" s="4">
        <v>84809</v>
      </c>
      <c r="AN5996">
        <f>INDEX($AJ$2:$AJ$6811,MATCH(AM5996,$A$2:$A$6811,0))</f>
        <v>7852.98</v>
      </c>
      <c r="AP5996">
        <v>4.59</v>
      </c>
      <c r="AQ5996">
        <v>4.59</v>
      </c>
      <c r="AR5996" s="4">
        <v>6</v>
      </c>
      <c r="AS5996" s="4">
        <v>6</v>
      </c>
      <c r="AT5996" s="4">
        <v>2013</v>
      </c>
      <c r="AU5996" s="4">
        <v>20</v>
      </c>
      <c r="AV5996" s="4">
        <v>6</v>
      </c>
      <c r="AW5996" s="4">
        <v>2013</v>
      </c>
      <c r="AX5996" t="str">
        <f t="shared" si="1781"/>
        <v>Delay</v>
      </c>
      <c r="AY5996">
        <f t="shared" si="1782"/>
        <v>14</v>
      </c>
    </row>
    <row r="5997" spans="1:51" x14ac:dyDescent="0.2">
      <c r="A5997" s="3">
        <v>86561</v>
      </c>
      <c r="B5997" s="1" t="s">
        <v>50</v>
      </c>
      <c r="C5997" s="1" t="s">
        <v>51</v>
      </c>
      <c r="D5997" s="1" t="s">
        <v>130</v>
      </c>
      <c r="E5997" s="1" t="s">
        <v>101</v>
      </c>
      <c r="F5997" s="1" t="s">
        <v>101</v>
      </c>
      <c r="G5997" s="13" t="s">
        <v>1067</v>
      </c>
      <c r="H5997" s="12">
        <v>41431</v>
      </c>
      <c r="I5997" s="12" t="s">
        <v>2829</v>
      </c>
      <c r="J5997" s="12">
        <v>41445</v>
      </c>
      <c r="K5997" s="4">
        <v>4780</v>
      </c>
      <c r="L5997" s="1" t="s">
        <v>146</v>
      </c>
      <c r="M5997" s="1" t="s">
        <v>132</v>
      </c>
      <c r="N5997" s="1" t="s">
        <v>275</v>
      </c>
      <c r="O5997" s="1" t="s">
        <v>93</v>
      </c>
      <c r="P5997">
        <v>60</v>
      </c>
      <c r="Q5997">
        <v>660</v>
      </c>
      <c r="R5997">
        <v>4798.2</v>
      </c>
      <c r="S5997">
        <v>7.27</v>
      </c>
      <c r="T5997">
        <v>0.12</v>
      </c>
      <c r="U5997">
        <f t="shared" si="1778"/>
        <v>4798.2</v>
      </c>
      <c r="V5997">
        <f t="shared" si="1779"/>
        <v>39600</v>
      </c>
      <c r="W5997" s="1" t="s">
        <v>204</v>
      </c>
      <c r="X5997" s="1" t="s">
        <v>1236</v>
      </c>
      <c r="Y5997" s="1" t="s">
        <v>205</v>
      </c>
      <c r="Z5997" s="3">
        <v>14749</v>
      </c>
      <c r="AA5997" s="4">
        <f t="shared" si="1783"/>
        <v>36920</v>
      </c>
      <c r="AB5997" s="4">
        <f t="shared" si="1787"/>
        <v>2317.1737539999999</v>
      </c>
      <c r="AC5997" s="4">
        <f t="shared" si="1788"/>
        <v>36920</v>
      </c>
      <c r="AD5997" s="4">
        <f t="shared" si="1784"/>
        <v>36920</v>
      </c>
      <c r="AE5997" s="3" t="s">
        <v>2838</v>
      </c>
      <c r="AF5997" s="3">
        <v>36920</v>
      </c>
      <c r="AG5997" s="4">
        <f>AI5997</f>
        <v>36920</v>
      </c>
      <c r="AH5997" s="4">
        <v>84809</v>
      </c>
      <c r="AI5997">
        <f t="shared" si="1780"/>
        <v>36920</v>
      </c>
      <c r="AJ5997" t="s">
        <v>2838</v>
      </c>
      <c r="AK5997" s="2">
        <v>7852.98</v>
      </c>
      <c r="AL5997" s="2">
        <f>AN5997</f>
        <v>7852.98</v>
      </c>
      <c r="AM5997" s="4">
        <v>84809</v>
      </c>
      <c r="AN5997">
        <f>INDEX($AJ$2:$AJ$6811,MATCH(AM5997,$A$2:$A$6811,0))</f>
        <v>7852.98</v>
      </c>
      <c r="AP5997">
        <v>5.94</v>
      </c>
      <c r="AQ5997">
        <v>5.94</v>
      </c>
      <c r="AR5997" s="4">
        <v>6</v>
      </c>
      <c r="AS5997" s="4">
        <v>6</v>
      </c>
      <c r="AT5997" s="4">
        <v>2013</v>
      </c>
      <c r="AU5997" s="4">
        <v>20</v>
      </c>
      <c r="AV5997" s="4">
        <v>6</v>
      </c>
      <c r="AW5997" s="4">
        <v>2013</v>
      </c>
      <c r="AX5997" t="str">
        <f t="shared" si="1781"/>
        <v>Delay</v>
      </c>
      <c r="AY5997">
        <f t="shared" si="1782"/>
        <v>14</v>
      </c>
    </row>
    <row r="5998" spans="1:51" x14ac:dyDescent="0.2">
      <c r="A5998" s="3">
        <v>86562</v>
      </c>
      <c r="B5998" s="1" t="s">
        <v>50</v>
      </c>
      <c r="C5998" s="1" t="s">
        <v>51</v>
      </c>
      <c r="D5998" s="1" t="s">
        <v>130</v>
      </c>
      <c r="E5998" s="1" t="s">
        <v>101</v>
      </c>
      <c r="F5998" s="1" t="s">
        <v>101</v>
      </c>
      <c r="G5998" s="13" t="s">
        <v>1067</v>
      </c>
      <c r="H5998" s="12">
        <v>41431</v>
      </c>
      <c r="I5998" s="12" t="s">
        <v>2829</v>
      </c>
      <c r="J5998" s="12">
        <v>41445</v>
      </c>
      <c r="K5998" s="4">
        <v>4781</v>
      </c>
      <c r="L5998" s="1" t="s">
        <v>146</v>
      </c>
      <c r="M5998" s="1" t="s">
        <v>132</v>
      </c>
      <c r="N5998" s="1" t="s">
        <v>178</v>
      </c>
      <c r="O5998" s="1" t="s">
        <v>93</v>
      </c>
      <c r="P5998">
        <v>60</v>
      </c>
      <c r="Q5998">
        <v>184</v>
      </c>
      <c r="R5998">
        <v>1203.3599999999999</v>
      </c>
      <c r="S5998">
        <v>6.54</v>
      </c>
      <c r="T5998">
        <v>0.11</v>
      </c>
      <c r="U5998">
        <f t="shared" si="1778"/>
        <v>1203.3599999999999</v>
      </c>
      <c r="V5998">
        <f t="shared" si="1779"/>
        <v>11040</v>
      </c>
      <c r="W5998" s="1" t="s">
        <v>204</v>
      </c>
      <c r="X5998" s="1" t="s">
        <v>1236</v>
      </c>
      <c r="Y5998" s="1" t="s">
        <v>205</v>
      </c>
      <c r="Z5998" s="3">
        <v>14749</v>
      </c>
      <c r="AA5998" s="4">
        <f t="shared" si="1783"/>
        <v>36920</v>
      </c>
      <c r="AB5998" s="4">
        <f t="shared" si="1787"/>
        <v>2264.9338011999998</v>
      </c>
      <c r="AC5998" s="4">
        <f t="shared" si="1788"/>
        <v>36920</v>
      </c>
      <c r="AD5998" s="4">
        <f t="shared" si="1784"/>
        <v>13128.080038</v>
      </c>
      <c r="AE5998" s="3" t="s">
        <v>2838</v>
      </c>
      <c r="AF5998" s="3">
        <v>36920</v>
      </c>
      <c r="AG5998" s="4">
        <f>AI5998</f>
        <v>36920</v>
      </c>
      <c r="AH5998" s="4">
        <v>84809</v>
      </c>
      <c r="AI5998">
        <f t="shared" si="1780"/>
        <v>36920</v>
      </c>
      <c r="AJ5998" t="s">
        <v>2838</v>
      </c>
      <c r="AK5998" s="2">
        <v>7852.98</v>
      </c>
      <c r="AL5998" s="2">
        <f>AN5998</f>
        <v>7852.98</v>
      </c>
      <c r="AM5998" s="4">
        <v>84809</v>
      </c>
      <c r="AN5998">
        <f>INDEX($AJ$2:$AJ$6811,MATCH(AM5998,$A$2:$A$6811,0))</f>
        <v>7852.98</v>
      </c>
      <c r="AP5998">
        <v>1.49</v>
      </c>
      <c r="AQ5998">
        <v>1.49</v>
      </c>
      <c r="AR5998" s="4">
        <v>6</v>
      </c>
      <c r="AS5998" s="4">
        <v>6</v>
      </c>
      <c r="AT5998" s="4">
        <v>2013</v>
      </c>
      <c r="AU5998" s="4">
        <v>20</v>
      </c>
      <c r="AV5998" s="4">
        <v>6</v>
      </c>
      <c r="AW5998" s="4">
        <v>2013</v>
      </c>
      <c r="AX5998" t="str">
        <f t="shared" si="1781"/>
        <v>Delay</v>
      </c>
      <c r="AY5998">
        <f t="shared" si="1782"/>
        <v>14</v>
      </c>
    </row>
    <row r="5999" spans="1:51" x14ac:dyDescent="0.2">
      <c r="A5999" s="3">
        <v>48945</v>
      </c>
      <c r="B5999" s="1" t="s">
        <v>175</v>
      </c>
      <c r="C5999" s="1" t="s">
        <v>165</v>
      </c>
      <c r="D5999" s="1" t="s">
        <v>52</v>
      </c>
      <c r="E5999" s="1" t="s">
        <v>253</v>
      </c>
      <c r="F5999" s="1" t="s">
        <v>253</v>
      </c>
      <c r="G5999" s="13" t="s">
        <v>1180</v>
      </c>
      <c r="H5999" s="12">
        <v>41584</v>
      </c>
      <c r="I5999" s="12" t="s">
        <v>1084</v>
      </c>
      <c r="J5999" s="12">
        <v>41591</v>
      </c>
      <c r="K5999" s="4">
        <v>5025</v>
      </c>
      <c r="L5999" s="1" t="s">
        <v>146</v>
      </c>
      <c r="M5999" s="1" t="s">
        <v>414</v>
      </c>
      <c r="N5999" s="1" t="s">
        <v>275</v>
      </c>
      <c r="O5999" s="1" t="s">
        <v>93</v>
      </c>
      <c r="P5999">
        <v>60</v>
      </c>
      <c r="Q5999">
        <v>165179</v>
      </c>
      <c r="R5999">
        <v>1072011.71</v>
      </c>
      <c r="S5999">
        <v>6.49</v>
      </c>
      <c r="T5999">
        <v>0.11</v>
      </c>
      <c r="U5999">
        <f t="shared" si="1778"/>
        <v>1072011.71</v>
      </c>
      <c r="V5999">
        <f t="shared" si="1779"/>
        <v>9910740</v>
      </c>
      <c r="W5999" s="1" t="s">
        <v>160</v>
      </c>
      <c r="X5999" s="1" t="s">
        <v>1236</v>
      </c>
      <c r="Y5999" s="1" t="s">
        <v>161</v>
      </c>
      <c r="Z5999" s="3">
        <v>5149</v>
      </c>
      <c r="AA5999" s="4">
        <f t="shared" si="1783"/>
        <v>37127</v>
      </c>
      <c r="AB5999" s="4">
        <f t="shared" si="1787"/>
        <v>20372.772062199998</v>
      </c>
      <c r="AC5999" s="4">
        <f t="shared" si="1788"/>
        <v>37127</v>
      </c>
      <c r="AD5999" s="4">
        <f t="shared" si="1784"/>
        <v>37127</v>
      </c>
      <c r="AE5999" s="4">
        <v>37127</v>
      </c>
      <c r="AF5999" s="4">
        <v>37127</v>
      </c>
      <c r="AG5999" s="4">
        <f>AE5999</f>
        <v>37127</v>
      </c>
      <c r="AI5999" t="e">
        <f t="shared" si="1780"/>
        <v>#N/A</v>
      </c>
      <c r="AJ5999">
        <v>33981.11</v>
      </c>
      <c r="AK5999" s="2">
        <v>33981.11</v>
      </c>
      <c r="AL5999" s="2">
        <f>AJ5999</f>
        <v>33981.11</v>
      </c>
      <c r="AM5999" s="4"/>
      <c r="AN5999" t="e">
        <f>VLOOKUP([1]!Tabelle13[[#This Row],[Vlookup this ID for freight costs]],$AL$2:$AL$6811,2,FALSE)</f>
        <v>#REF!</v>
      </c>
      <c r="AP5999">
        <v>1326.08</v>
      </c>
      <c r="AQ5999">
        <v>1326.08</v>
      </c>
      <c r="AR5999" s="4">
        <v>6</v>
      </c>
      <c r="AS5999" s="4">
        <v>11</v>
      </c>
      <c r="AT5999" s="4">
        <v>2013</v>
      </c>
      <c r="AU5999" s="4">
        <v>13</v>
      </c>
      <c r="AV5999" s="4">
        <v>11</v>
      </c>
      <c r="AW5999" s="4">
        <v>2013</v>
      </c>
      <c r="AX5999" t="str">
        <f t="shared" si="1781"/>
        <v>Delay</v>
      </c>
      <c r="AY5999">
        <f t="shared" si="1782"/>
        <v>7</v>
      </c>
    </row>
    <row r="6000" spans="1:51" x14ac:dyDescent="0.2">
      <c r="A6000" s="3">
        <v>67153</v>
      </c>
      <c r="B6000" s="1" t="s">
        <v>175</v>
      </c>
      <c r="C6000" s="1" t="s">
        <v>165</v>
      </c>
      <c r="D6000" s="1" t="s">
        <v>52</v>
      </c>
      <c r="E6000" s="1" t="s">
        <v>253</v>
      </c>
      <c r="F6000" s="1" t="s">
        <v>253</v>
      </c>
      <c r="G6000" s="13" t="s">
        <v>1180</v>
      </c>
      <c r="H6000" s="12">
        <v>41584</v>
      </c>
      <c r="I6000" s="12" t="s">
        <v>1084</v>
      </c>
      <c r="J6000" s="12">
        <v>41591</v>
      </c>
      <c r="K6000" s="4">
        <v>5028</v>
      </c>
      <c r="L6000" s="1" t="s">
        <v>146</v>
      </c>
      <c r="M6000" s="1" t="s">
        <v>414</v>
      </c>
      <c r="N6000" s="1" t="s">
        <v>154</v>
      </c>
      <c r="O6000" s="1" t="s">
        <v>93</v>
      </c>
      <c r="P6000">
        <v>60</v>
      </c>
      <c r="Q6000">
        <v>165374</v>
      </c>
      <c r="R6000">
        <v>1339529.3999999999</v>
      </c>
      <c r="S6000">
        <v>8.1</v>
      </c>
      <c r="T6000">
        <v>0.13</v>
      </c>
      <c r="U6000">
        <f t="shared" si="1778"/>
        <v>1339529.3999999999</v>
      </c>
      <c r="V6000">
        <f t="shared" si="1779"/>
        <v>9922440</v>
      </c>
      <c r="W6000" s="1" t="s">
        <v>160</v>
      </c>
      <c r="X6000" s="1" t="s">
        <v>1236</v>
      </c>
      <c r="Y6000" s="1" t="s">
        <v>161</v>
      </c>
      <c r="Z6000" s="3">
        <v>5149</v>
      </c>
      <c r="AA6000" s="4">
        <f t="shared" si="1783"/>
        <v>37127</v>
      </c>
      <c r="AB6000" s="4">
        <f t="shared" si="1787"/>
        <v>20394.172883200001</v>
      </c>
      <c r="AC6000" s="4">
        <f t="shared" si="1788"/>
        <v>37127</v>
      </c>
      <c r="AD6000" s="4">
        <f t="shared" si="1784"/>
        <v>37127</v>
      </c>
      <c r="AE6000" s="3" t="s">
        <v>2839</v>
      </c>
      <c r="AF6000" s="3">
        <v>37127</v>
      </c>
      <c r="AG6000" s="4">
        <f>AI6000</f>
        <v>37127</v>
      </c>
      <c r="AH6000" s="4">
        <v>48945</v>
      </c>
      <c r="AI6000">
        <f t="shared" si="1780"/>
        <v>37127</v>
      </c>
      <c r="AJ6000" t="s">
        <v>2839</v>
      </c>
      <c r="AK6000" s="2">
        <v>33981.11</v>
      </c>
      <c r="AL6000" s="2">
        <f>AN6000</f>
        <v>33981.11</v>
      </c>
      <c r="AM6000" s="4">
        <v>48945</v>
      </c>
      <c r="AN6000">
        <f>INDEX($AJ$2:$AJ$6811,MATCH(AM6000,$A$2:$A$6811,0))</f>
        <v>33981.11</v>
      </c>
      <c r="AP6000">
        <v>1657</v>
      </c>
      <c r="AQ6000">
        <v>1657</v>
      </c>
      <c r="AR6000" s="4">
        <v>6</v>
      </c>
      <c r="AS6000" s="4">
        <v>11</v>
      </c>
      <c r="AT6000" s="4">
        <v>2013</v>
      </c>
      <c r="AU6000" s="4">
        <v>13</v>
      </c>
      <c r="AV6000" s="4">
        <v>11</v>
      </c>
      <c r="AW6000" s="4">
        <v>2013</v>
      </c>
      <c r="AX6000" t="str">
        <f t="shared" si="1781"/>
        <v>Delay</v>
      </c>
      <c r="AY6000">
        <f t="shared" si="1782"/>
        <v>7</v>
      </c>
    </row>
    <row r="6001" spans="1:51" x14ac:dyDescent="0.2">
      <c r="A6001" s="3">
        <v>84469</v>
      </c>
      <c r="B6001" s="1" t="s">
        <v>151</v>
      </c>
      <c r="C6001" s="1" t="s">
        <v>65</v>
      </c>
      <c r="D6001" s="1" t="s">
        <v>130</v>
      </c>
      <c r="E6001" s="1" t="s">
        <v>152</v>
      </c>
      <c r="F6001" s="1" t="s">
        <v>152</v>
      </c>
      <c r="G6001" s="13" t="s">
        <v>654</v>
      </c>
      <c r="H6001" s="12">
        <v>42185</v>
      </c>
      <c r="I6001" s="12" t="s">
        <v>803</v>
      </c>
      <c r="J6001" s="12">
        <v>42123</v>
      </c>
      <c r="K6001" s="4">
        <v>6483</v>
      </c>
      <c r="L6001" s="1" t="s">
        <v>146</v>
      </c>
      <c r="M6001" s="1" t="s">
        <v>132</v>
      </c>
      <c r="N6001" s="1" t="s">
        <v>1524</v>
      </c>
      <c r="O6001" s="1" t="s">
        <v>93</v>
      </c>
      <c r="P6001">
        <v>30</v>
      </c>
      <c r="Q6001">
        <v>290000</v>
      </c>
      <c r="R6001">
        <v>2784000</v>
      </c>
      <c r="S6001">
        <v>9.6</v>
      </c>
      <c r="T6001">
        <v>0.32</v>
      </c>
      <c r="U6001">
        <f t="shared" si="1778"/>
        <v>2784000</v>
      </c>
      <c r="V6001">
        <f t="shared" si="1779"/>
        <v>8700000</v>
      </c>
      <c r="W6001" s="1" t="s">
        <v>179</v>
      </c>
      <c r="X6001" s="1" t="s">
        <v>1236</v>
      </c>
      <c r="Y6001" s="1" t="s">
        <v>156</v>
      </c>
      <c r="Z6001" s="3">
        <v>7726</v>
      </c>
      <c r="AA6001" s="4">
        <f t="shared" si="1783"/>
        <v>37449</v>
      </c>
      <c r="AB6001" s="4">
        <f t="shared" si="1787"/>
        <v>34071.602206000003</v>
      </c>
      <c r="AC6001" s="4">
        <f t="shared" si="1788"/>
        <v>37449</v>
      </c>
      <c r="AD6001" s="4">
        <f t="shared" si="1784"/>
        <v>27031.5</v>
      </c>
      <c r="AE6001" s="4">
        <v>37449</v>
      </c>
      <c r="AF6001" s="4">
        <v>37449</v>
      </c>
      <c r="AG6001" s="4">
        <f>AE6001</f>
        <v>37449</v>
      </c>
      <c r="AI6001" t="e">
        <f t="shared" si="1780"/>
        <v>#N/A</v>
      </c>
      <c r="AJ6001">
        <v>69097.98</v>
      </c>
      <c r="AK6001" s="2">
        <v>69097.98</v>
      </c>
      <c r="AL6001" s="2">
        <f>AJ6001</f>
        <v>69097.98</v>
      </c>
      <c r="AM6001" s="4"/>
      <c r="AN6001" t="e">
        <f>VLOOKUP([1]!Tabelle13[[#This Row],[Vlookup this ID for freight costs]],$AL$2:$AL$6811,2,FALSE)</f>
        <v>#REF!</v>
      </c>
      <c r="AP6001">
        <v>2861.95</v>
      </c>
      <c r="AQ6001">
        <v>2861.95</v>
      </c>
      <c r="AR6001" s="4">
        <v>30</v>
      </c>
      <c r="AS6001" s="4">
        <v>6</v>
      </c>
      <c r="AT6001" s="4">
        <v>2015</v>
      </c>
      <c r="AU6001" s="4">
        <v>29</v>
      </c>
      <c r="AV6001" s="4">
        <v>4</v>
      </c>
      <c r="AW6001" s="4">
        <v>2015</v>
      </c>
      <c r="AX6001" t="str">
        <f t="shared" si="1781"/>
        <v>No Delay</v>
      </c>
      <c r="AY6001">
        <f t="shared" si="1782"/>
        <v>0</v>
      </c>
    </row>
    <row r="6002" spans="1:51" x14ac:dyDescent="0.2">
      <c r="A6002" s="3">
        <v>82813</v>
      </c>
      <c r="B6002" s="1" t="s">
        <v>172</v>
      </c>
      <c r="C6002" s="1" t="s">
        <v>114</v>
      </c>
      <c r="D6002" s="1" t="s">
        <v>130</v>
      </c>
      <c r="E6002" s="1" t="s">
        <v>101</v>
      </c>
      <c r="F6002" s="1" t="s">
        <v>101</v>
      </c>
      <c r="G6002" s="13" t="s">
        <v>2655</v>
      </c>
      <c r="H6002" s="12">
        <v>42231</v>
      </c>
      <c r="I6002" s="12" t="s">
        <v>2167</v>
      </c>
      <c r="J6002" s="12">
        <v>42250</v>
      </c>
      <c r="K6002" s="4">
        <v>6796</v>
      </c>
      <c r="L6002" s="1" t="s">
        <v>146</v>
      </c>
      <c r="M6002" s="1" t="s">
        <v>132</v>
      </c>
      <c r="N6002" s="1" t="s">
        <v>1524</v>
      </c>
      <c r="O6002" s="1" t="s">
        <v>93</v>
      </c>
      <c r="P6002">
        <v>30</v>
      </c>
      <c r="Q6002">
        <v>148665</v>
      </c>
      <c r="R6002">
        <v>1485163.35</v>
      </c>
      <c r="S6002">
        <v>9.99</v>
      </c>
      <c r="T6002">
        <v>0.33</v>
      </c>
      <c r="U6002">
        <f t="shared" si="1778"/>
        <v>1485163.35</v>
      </c>
      <c r="V6002">
        <f t="shared" si="1779"/>
        <v>4459950</v>
      </c>
      <c r="W6002" s="1" t="s">
        <v>861</v>
      </c>
      <c r="X6002" s="1" t="s">
        <v>1236</v>
      </c>
      <c r="Y6002" s="1" t="s">
        <v>156</v>
      </c>
      <c r="Z6002" s="3">
        <v>14240</v>
      </c>
      <c r="AA6002" s="4">
        <f t="shared" si="1783"/>
        <v>37686</v>
      </c>
      <c r="AB6002" s="4">
        <f t="shared" si="1787"/>
        <v>18560.396893000001</v>
      </c>
      <c r="AC6002" s="4">
        <f t="shared" si="1788"/>
        <v>37686</v>
      </c>
      <c r="AD6002" s="4">
        <f t="shared" si="1784"/>
        <v>37686</v>
      </c>
      <c r="AE6002" s="4">
        <v>37686</v>
      </c>
      <c r="AF6002" s="4">
        <v>37686</v>
      </c>
      <c r="AG6002" s="4">
        <f>AE6002</f>
        <v>37686</v>
      </c>
      <c r="AI6002" t="e">
        <f t="shared" si="1780"/>
        <v>#N/A</v>
      </c>
      <c r="AJ6002" t="s">
        <v>81</v>
      </c>
      <c r="AK6002" s="2"/>
      <c r="AL6002" s="2" t="str">
        <f>AJ6002</f>
        <v>Freight Included in Commodity Cost</v>
      </c>
      <c r="AM6002" s="4"/>
      <c r="AN6002" t="e">
        <f>VLOOKUP([1]!Tabelle13[[#This Row],[Vlookup this ID for freight costs]],$AL$2:$AL$6811,2,FALSE)</f>
        <v>#REF!</v>
      </c>
      <c r="AP6002">
        <v>1526.75</v>
      </c>
      <c r="AQ6002">
        <v>1526.75</v>
      </c>
      <c r="AR6002" s="4">
        <v>15</v>
      </c>
      <c r="AS6002" s="4">
        <v>8</v>
      </c>
      <c r="AT6002" s="4">
        <v>2015</v>
      </c>
      <c r="AU6002" s="4">
        <v>3</v>
      </c>
      <c r="AV6002" s="4">
        <v>9</v>
      </c>
      <c r="AW6002" s="4">
        <v>2015</v>
      </c>
      <c r="AX6002" t="str">
        <f t="shared" si="1781"/>
        <v>Delay</v>
      </c>
      <c r="AY6002">
        <f t="shared" si="1782"/>
        <v>19</v>
      </c>
    </row>
    <row r="6003" spans="1:51" x14ac:dyDescent="0.2">
      <c r="A6003" s="3">
        <v>86195</v>
      </c>
      <c r="B6003" s="1" t="s">
        <v>151</v>
      </c>
      <c r="C6003" s="1" t="s">
        <v>65</v>
      </c>
      <c r="D6003" s="1" t="s">
        <v>130</v>
      </c>
      <c r="E6003" s="1" t="s">
        <v>152</v>
      </c>
      <c r="F6003" s="1" t="s">
        <v>152</v>
      </c>
      <c r="G6003" s="13" t="s">
        <v>746</v>
      </c>
      <c r="H6003" s="12">
        <v>42124</v>
      </c>
      <c r="I6003" s="12" t="s">
        <v>655</v>
      </c>
      <c r="J6003" s="12">
        <v>42114</v>
      </c>
      <c r="K6003" s="4">
        <v>6450</v>
      </c>
      <c r="L6003" s="1" t="s">
        <v>146</v>
      </c>
      <c r="M6003" s="1" t="s">
        <v>132</v>
      </c>
      <c r="N6003" s="1" t="s">
        <v>1524</v>
      </c>
      <c r="O6003" s="1" t="s">
        <v>93</v>
      </c>
      <c r="P6003">
        <v>30</v>
      </c>
      <c r="Q6003">
        <v>291928</v>
      </c>
      <c r="R6003">
        <v>2802508.8</v>
      </c>
      <c r="S6003">
        <v>9.6</v>
      </c>
      <c r="T6003">
        <v>0.32</v>
      </c>
      <c r="U6003">
        <f t="shared" si="1778"/>
        <v>2802508.8</v>
      </c>
      <c r="V6003">
        <f t="shared" si="1779"/>
        <v>8757840</v>
      </c>
      <c r="W6003" s="1" t="s">
        <v>179</v>
      </c>
      <c r="X6003" s="1" t="s">
        <v>1236</v>
      </c>
      <c r="Y6003" s="1" t="s">
        <v>156</v>
      </c>
      <c r="Z6003" s="3">
        <v>7726</v>
      </c>
      <c r="AA6003" s="4">
        <f t="shared" si="1783"/>
        <v>37701</v>
      </c>
      <c r="AB6003" s="4">
        <f t="shared" si="1787"/>
        <v>34283.195964400002</v>
      </c>
      <c r="AC6003" s="4">
        <f t="shared" si="1788"/>
        <v>37701</v>
      </c>
      <c r="AD6003" s="4">
        <f t="shared" si="1784"/>
        <v>37701</v>
      </c>
      <c r="AE6003" s="4">
        <v>37701</v>
      </c>
      <c r="AF6003" s="4">
        <v>37701</v>
      </c>
      <c r="AG6003" s="4">
        <f>AE6003</f>
        <v>37701</v>
      </c>
      <c r="AI6003" t="e">
        <f t="shared" si="1780"/>
        <v>#N/A</v>
      </c>
      <c r="AJ6003">
        <v>68046</v>
      </c>
      <c r="AK6003" s="2">
        <v>68046</v>
      </c>
      <c r="AL6003" s="2">
        <f>AJ6003</f>
        <v>68046</v>
      </c>
      <c r="AM6003" s="4"/>
      <c r="AN6003" t="e">
        <f>VLOOKUP([1]!Tabelle13[[#This Row],[Vlookup this ID for freight costs]],$AL$2:$AL$6811,2,FALSE)</f>
        <v>#REF!</v>
      </c>
      <c r="AP6003">
        <v>2880.98</v>
      </c>
      <c r="AQ6003">
        <v>2880.98</v>
      </c>
      <c r="AR6003" s="4">
        <v>30</v>
      </c>
      <c r="AS6003" s="4">
        <v>4</v>
      </c>
      <c r="AT6003" s="4">
        <v>2015</v>
      </c>
      <c r="AU6003" s="4">
        <v>20</v>
      </c>
      <c r="AV6003" s="4">
        <v>4</v>
      </c>
      <c r="AW6003" s="4">
        <v>2015</v>
      </c>
      <c r="AX6003" t="str">
        <f t="shared" si="1781"/>
        <v>No Delay</v>
      </c>
      <c r="AY6003">
        <f t="shared" si="1782"/>
        <v>0</v>
      </c>
    </row>
    <row r="6004" spans="1:51" x14ac:dyDescent="0.2">
      <c r="A6004" s="3">
        <v>83060</v>
      </c>
      <c r="B6004" s="1" t="s">
        <v>151</v>
      </c>
      <c r="C6004" s="1" t="s">
        <v>65</v>
      </c>
      <c r="D6004" s="1" t="s">
        <v>130</v>
      </c>
      <c r="E6004" s="1" t="s">
        <v>152</v>
      </c>
      <c r="F6004" s="1" t="s">
        <v>152</v>
      </c>
      <c r="G6004" s="13" t="s">
        <v>1148</v>
      </c>
      <c r="H6004" s="12">
        <v>41123</v>
      </c>
      <c r="I6004" s="12" t="s">
        <v>1445</v>
      </c>
      <c r="J6004" s="12">
        <v>41114</v>
      </c>
      <c r="K6004" s="4">
        <v>4046</v>
      </c>
      <c r="L6004" s="1" t="s">
        <v>146</v>
      </c>
      <c r="M6004" s="1" t="s">
        <v>132</v>
      </c>
      <c r="N6004" s="1" t="s">
        <v>154</v>
      </c>
      <c r="O6004" s="1" t="s">
        <v>93</v>
      </c>
      <c r="P6004">
        <v>60</v>
      </c>
      <c r="Q6004">
        <v>159964</v>
      </c>
      <c r="R6004">
        <v>1569246.84</v>
      </c>
      <c r="S6004">
        <v>9.81</v>
      </c>
      <c r="T6004">
        <v>0.16</v>
      </c>
      <c r="U6004">
        <f t="shared" si="1778"/>
        <v>1569246.84</v>
      </c>
      <c r="V6004">
        <f t="shared" si="1779"/>
        <v>9597840</v>
      </c>
      <c r="W6004" s="1" t="s">
        <v>155</v>
      </c>
      <c r="X6004" s="1" t="s">
        <v>1236</v>
      </c>
      <c r="Y6004" s="1" t="s">
        <v>156</v>
      </c>
      <c r="Z6004" s="3">
        <v>7726</v>
      </c>
      <c r="AA6004" s="4">
        <f t="shared" si="1783"/>
        <v>37944</v>
      </c>
      <c r="AB6004" s="4">
        <f t="shared" si="1787"/>
        <v>19800.437285199998</v>
      </c>
      <c r="AC6004" s="4">
        <f t="shared" si="1788"/>
        <v>37944</v>
      </c>
      <c r="AD6004" s="4">
        <f t="shared" si="1784"/>
        <v>37944</v>
      </c>
      <c r="AE6004" s="4">
        <v>37944</v>
      </c>
      <c r="AF6004" s="4">
        <v>37944</v>
      </c>
      <c r="AG6004" s="4">
        <f>AE6004</f>
        <v>37944</v>
      </c>
      <c r="AI6004" t="e">
        <f t="shared" si="1780"/>
        <v>#N/A</v>
      </c>
      <c r="AJ6004">
        <v>16532.5</v>
      </c>
      <c r="AK6004" s="2">
        <v>16532.5</v>
      </c>
      <c r="AL6004" s="2">
        <f>AJ6004</f>
        <v>16532.5</v>
      </c>
      <c r="AM6004" s="4"/>
      <c r="AN6004" t="e">
        <f>VLOOKUP([1]!Tabelle13[[#This Row],[Vlookup this ID for freight costs]],$AL$2:$AL$6811,2,FALSE)</f>
        <v>#REF!</v>
      </c>
      <c r="AP6004">
        <v>2200.08</v>
      </c>
      <c r="AQ6004">
        <v>2200.08</v>
      </c>
      <c r="AR6004" s="4">
        <v>2</v>
      </c>
      <c r="AS6004" s="4">
        <v>8</v>
      </c>
      <c r="AT6004" s="4">
        <v>2012</v>
      </c>
      <c r="AU6004" s="4">
        <v>24</v>
      </c>
      <c r="AV6004" s="4">
        <v>7</v>
      </c>
      <c r="AW6004" s="4">
        <v>2012</v>
      </c>
      <c r="AX6004" t="str">
        <f t="shared" si="1781"/>
        <v>No Delay</v>
      </c>
      <c r="AY6004">
        <f t="shared" si="1782"/>
        <v>0</v>
      </c>
    </row>
    <row r="6005" spans="1:51" x14ac:dyDescent="0.2">
      <c r="A6005" s="3">
        <v>86497</v>
      </c>
      <c r="B6005" s="1" t="s">
        <v>151</v>
      </c>
      <c r="C6005" s="1" t="s">
        <v>65</v>
      </c>
      <c r="D6005" s="1" t="s">
        <v>130</v>
      </c>
      <c r="E6005" s="1" t="s">
        <v>152</v>
      </c>
      <c r="F6005" s="1" t="s">
        <v>152</v>
      </c>
      <c r="G6005" s="13" t="s">
        <v>1148</v>
      </c>
      <c r="H6005" s="12">
        <v>41123</v>
      </c>
      <c r="I6005" s="12" t="s">
        <v>1445</v>
      </c>
      <c r="J6005" s="12">
        <v>41114</v>
      </c>
      <c r="K6005" s="4">
        <v>4058</v>
      </c>
      <c r="L6005" s="1" t="s">
        <v>146</v>
      </c>
      <c r="M6005" s="1" t="s">
        <v>132</v>
      </c>
      <c r="N6005" s="1" t="s">
        <v>154</v>
      </c>
      <c r="O6005" s="1" t="s">
        <v>93</v>
      </c>
      <c r="P6005">
        <v>60</v>
      </c>
      <c r="Q6005">
        <v>120036</v>
      </c>
      <c r="R6005">
        <v>1177553.1599999999</v>
      </c>
      <c r="S6005">
        <v>9.81</v>
      </c>
      <c r="T6005">
        <v>0.16</v>
      </c>
      <c r="U6005">
        <f t="shared" si="1778"/>
        <v>1177553.1600000001</v>
      </c>
      <c r="V6005">
        <f t="shared" si="1779"/>
        <v>7202160</v>
      </c>
      <c r="W6005" s="1" t="s">
        <v>160</v>
      </c>
      <c r="X6005" s="1" t="s">
        <v>1236</v>
      </c>
      <c r="Y6005" s="1" t="s">
        <v>161</v>
      </c>
      <c r="Z6005" s="3">
        <v>7348</v>
      </c>
      <c r="AA6005" s="4">
        <f t="shared" si="1783"/>
        <v>37944</v>
      </c>
      <c r="AB6005" s="4">
        <f t="shared" si="1787"/>
        <v>15418.427126800001</v>
      </c>
      <c r="AC6005" s="4">
        <f t="shared" si="1788"/>
        <v>37944</v>
      </c>
      <c r="AD6005" s="4">
        <f t="shared" si="1784"/>
        <v>37944</v>
      </c>
      <c r="AE6005" s="3" t="s">
        <v>2840</v>
      </c>
      <c r="AF6005" s="3">
        <v>37944</v>
      </c>
      <c r="AG6005" s="4">
        <f>AI6005</f>
        <v>37944</v>
      </c>
      <c r="AH6005" s="4">
        <v>83060</v>
      </c>
      <c r="AI6005">
        <f t="shared" si="1780"/>
        <v>37944</v>
      </c>
      <c r="AJ6005" t="s">
        <v>2840</v>
      </c>
      <c r="AK6005" s="2">
        <v>16532.5</v>
      </c>
      <c r="AL6005" s="2">
        <f>AN6005</f>
        <v>16532.5</v>
      </c>
      <c r="AM6005" s="4">
        <v>83060</v>
      </c>
      <c r="AN6005">
        <f>INDEX($AJ$2:$AJ$6811,MATCH(AM6005,$A$2:$A$6811,0))</f>
        <v>16532.5</v>
      </c>
      <c r="AP6005">
        <v>1650.93</v>
      </c>
      <c r="AQ6005">
        <v>1650.93</v>
      </c>
      <c r="AR6005" s="4">
        <v>2</v>
      </c>
      <c r="AS6005" s="4">
        <v>8</v>
      </c>
      <c r="AT6005" s="4">
        <v>2012</v>
      </c>
      <c r="AU6005" s="4">
        <v>24</v>
      </c>
      <c r="AV6005" s="4">
        <v>7</v>
      </c>
      <c r="AW6005" s="4">
        <v>2012</v>
      </c>
      <c r="AX6005" t="str">
        <f t="shared" si="1781"/>
        <v>No Delay</v>
      </c>
      <c r="AY6005">
        <f t="shared" si="1782"/>
        <v>0</v>
      </c>
    </row>
    <row r="6006" spans="1:51" x14ac:dyDescent="0.2">
      <c r="A6006" s="3">
        <v>85565</v>
      </c>
      <c r="B6006" s="1" t="s">
        <v>463</v>
      </c>
      <c r="C6006" s="1" t="s">
        <v>73</v>
      </c>
      <c r="D6006" s="1" t="s">
        <v>130</v>
      </c>
      <c r="E6006" s="1" t="s">
        <v>101</v>
      </c>
      <c r="F6006" s="1" t="s">
        <v>101</v>
      </c>
      <c r="G6006" s="13" t="s">
        <v>774</v>
      </c>
      <c r="H6006" s="12">
        <v>42094</v>
      </c>
      <c r="I6006" s="12" t="s">
        <v>2707</v>
      </c>
      <c r="J6006" s="12">
        <v>42081</v>
      </c>
      <c r="K6006" s="4">
        <v>6395</v>
      </c>
      <c r="L6006" s="1" t="s">
        <v>146</v>
      </c>
      <c r="M6006" s="1" t="s">
        <v>132</v>
      </c>
      <c r="N6006" s="1" t="s">
        <v>1524</v>
      </c>
      <c r="O6006" s="1" t="s">
        <v>93</v>
      </c>
      <c r="P6006">
        <v>30</v>
      </c>
      <c r="Q6006">
        <v>336000</v>
      </c>
      <c r="R6006">
        <v>3225600</v>
      </c>
      <c r="S6006">
        <v>9.6</v>
      </c>
      <c r="T6006">
        <v>0.32</v>
      </c>
      <c r="U6006">
        <f t="shared" si="1778"/>
        <v>3225600</v>
      </c>
      <c r="V6006">
        <f t="shared" si="1779"/>
        <v>10080000</v>
      </c>
      <c r="W6006" s="1" t="s">
        <v>160</v>
      </c>
      <c r="X6006" s="1" t="s">
        <v>1236</v>
      </c>
      <c r="Y6006" s="1" t="s">
        <v>161</v>
      </c>
      <c r="Z6006" s="3">
        <v>14451</v>
      </c>
      <c r="AA6006" s="4">
        <f t="shared" si="1783"/>
        <v>37955</v>
      </c>
      <c r="AB6006" s="4">
        <f t="shared" si="1787"/>
        <v>39120.001006000006</v>
      </c>
      <c r="AC6006" s="4">
        <f t="shared" si="1788"/>
        <v>37955</v>
      </c>
      <c r="AD6006" s="4">
        <f t="shared" si="1784"/>
        <v>37955</v>
      </c>
      <c r="AE6006" s="4">
        <v>37955</v>
      </c>
      <c r="AF6006" s="4">
        <v>37955</v>
      </c>
      <c r="AG6006" s="4">
        <f>AE6006</f>
        <v>37955</v>
      </c>
      <c r="AI6006" t="e">
        <f t="shared" si="1780"/>
        <v>#N/A</v>
      </c>
      <c r="AJ6006">
        <v>42077.59</v>
      </c>
      <c r="AK6006" s="2">
        <v>42077.59</v>
      </c>
      <c r="AL6006" s="2">
        <f>AJ6006</f>
        <v>42077.59</v>
      </c>
      <c r="AM6006" s="4"/>
      <c r="AN6006" t="e">
        <f>VLOOKUP([1]!Tabelle13[[#This Row],[Vlookup this ID for freight costs]],$AL$2:$AL$6811,2,FALSE)</f>
        <v>#REF!</v>
      </c>
      <c r="AP6006">
        <v>3315.92</v>
      </c>
      <c r="AQ6006">
        <v>3315.92</v>
      </c>
      <c r="AR6006" s="4">
        <v>31</v>
      </c>
      <c r="AS6006" s="4">
        <v>3</v>
      </c>
      <c r="AT6006" s="4">
        <v>2015</v>
      </c>
      <c r="AU6006" s="4">
        <v>18</v>
      </c>
      <c r="AV6006" s="4">
        <v>4</v>
      </c>
      <c r="AW6006" s="4">
        <v>2015</v>
      </c>
      <c r="AX6006" t="str">
        <f t="shared" si="1781"/>
        <v>Delay</v>
      </c>
      <c r="AY6006">
        <f t="shared" si="1782"/>
        <v>0</v>
      </c>
    </row>
    <row r="6007" spans="1:51" x14ac:dyDescent="0.2">
      <c r="A6007" s="3">
        <v>84928</v>
      </c>
      <c r="B6007" s="1" t="s">
        <v>463</v>
      </c>
      <c r="C6007" s="1" t="s">
        <v>73</v>
      </c>
      <c r="D6007" s="1" t="s">
        <v>130</v>
      </c>
      <c r="E6007" s="1" t="s">
        <v>101</v>
      </c>
      <c r="F6007" s="1" t="s">
        <v>101</v>
      </c>
      <c r="G6007" s="13" t="s">
        <v>893</v>
      </c>
      <c r="H6007" s="12">
        <v>41789</v>
      </c>
      <c r="I6007" s="12" t="s">
        <v>2735</v>
      </c>
      <c r="J6007" s="12">
        <v>41813</v>
      </c>
      <c r="K6007" s="4">
        <v>5581</v>
      </c>
      <c r="L6007" s="1" t="s">
        <v>146</v>
      </c>
      <c r="M6007" s="1" t="s">
        <v>132</v>
      </c>
      <c r="N6007" s="1" t="s">
        <v>1524</v>
      </c>
      <c r="O6007" s="1" t="s">
        <v>93</v>
      </c>
      <c r="P6007">
        <v>30</v>
      </c>
      <c r="Q6007">
        <v>225000</v>
      </c>
      <c r="R6007">
        <v>2425500</v>
      </c>
      <c r="S6007">
        <v>10.78</v>
      </c>
      <c r="T6007">
        <v>0.36</v>
      </c>
      <c r="U6007">
        <f t="shared" si="1778"/>
        <v>2425500</v>
      </c>
      <c r="V6007">
        <f t="shared" si="1779"/>
        <v>6750000</v>
      </c>
      <c r="W6007" s="1" t="s">
        <v>861</v>
      </c>
      <c r="X6007" s="1" t="s">
        <v>1236</v>
      </c>
      <c r="Y6007" s="1" t="s">
        <v>156</v>
      </c>
      <c r="Z6007" s="3">
        <v>14969</v>
      </c>
      <c r="AA6007" s="4">
        <f t="shared" si="1783"/>
        <v>37973</v>
      </c>
      <c r="AB6007" s="4">
        <f t="shared" si="1787"/>
        <v>26937.995206</v>
      </c>
      <c r="AC6007" s="4">
        <f t="shared" si="1788"/>
        <v>37973</v>
      </c>
      <c r="AD6007" s="4">
        <f t="shared" si="1784"/>
        <v>37973</v>
      </c>
      <c r="AE6007" s="4">
        <v>37973</v>
      </c>
      <c r="AF6007" s="4">
        <v>37973</v>
      </c>
      <c r="AG6007" s="4">
        <f>AE6007</f>
        <v>37973</v>
      </c>
      <c r="AI6007" t="e">
        <f t="shared" si="1780"/>
        <v>#N/A</v>
      </c>
      <c r="AJ6007">
        <v>15873.95</v>
      </c>
      <c r="AK6007" s="2">
        <v>15873.95</v>
      </c>
      <c r="AL6007" s="2">
        <f>AJ6007</f>
        <v>15873.95</v>
      </c>
      <c r="AM6007" s="4"/>
      <c r="AN6007" t="e">
        <f>VLOOKUP([1]!Tabelle13[[#This Row],[Vlookup this ID for freight costs]],$AL$2:$AL$6811,2,FALSE)</f>
        <v>#REF!</v>
      </c>
      <c r="AP6007">
        <v>3000.34</v>
      </c>
      <c r="AQ6007">
        <v>3000.34</v>
      </c>
      <c r="AR6007" s="4">
        <v>30</v>
      </c>
      <c r="AS6007" s="4">
        <v>5</v>
      </c>
      <c r="AT6007" s="4">
        <v>2014</v>
      </c>
      <c r="AU6007" s="4">
        <v>23</v>
      </c>
      <c r="AV6007" s="4">
        <v>6</v>
      </c>
      <c r="AW6007" s="4">
        <v>2014</v>
      </c>
      <c r="AX6007" t="str">
        <f t="shared" si="1781"/>
        <v>Delay</v>
      </c>
      <c r="AY6007">
        <f t="shared" si="1782"/>
        <v>24</v>
      </c>
    </row>
    <row r="6008" spans="1:51" x14ac:dyDescent="0.2">
      <c r="A6008" s="3">
        <v>86083</v>
      </c>
      <c r="B6008" s="1" t="s">
        <v>463</v>
      </c>
      <c r="C6008" s="1" t="s">
        <v>73</v>
      </c>
      <c r="D6008" s="1" t="s">
        <v>130</v>
      </c>
      <c r="E6008" s="1" t="s">
        <v>101</v>
      </c>
      <c r="F6008" s="1" t="s">
        <v>101</v>
      </c>
      <c r="G6008" s="13" t="s">
        <v>893</v>
      </c>
      <c r="H6008" s="12">
        <v>41789</v>
      </c>
      <c r="I6008" s="12" t="s">
        <v>2735</v>
      </c>
      <c r="J6008" s="12">
        <v>41813</v>
      </c>
      <c r="K6008" s="4">
        <v>5582</v>
      </c>
      <c r="L6008" s="1" t="s">
        <v>146</v>
      </c>
      <c r="M6008" s="1" t="s">
        <v>132</v>
      </c>
      <c r="N6008" s="1" t="s">
        <v>1524</v>
      </c>
      <c r="O6008" s="1" t="s">
        <v>93</v>
      </c>
      <c r="P6008">
        <v>30</v>
      </c>
      <c r="Q6008">
        <v>66407</v>
      </c>
      <c r="R6008">
        <v>715867.46</v>
      </c>
      <c r="S6008">
        <v>10.78</v>
      </c>
      <c r="T6008">
        <v>0.36</v>
      </c>
      <c r="U6008">
        <f t="shared" si="1778"/>
        <v>715867.46</v>
      </c>
      <c r="V6008">
        <f t="shared" si="1779"/>
        <v>1992210</v>
      </c>
      <c r="W6008" s="1" t="s">
        <v>179</v>
      </c>
      <c r="X6008" s="1" t="s">
        <v>1236</v>
      </c>
      <c r="Y6008" s="1" t="s">
        <v>156</v>
      </c>
      <c r="Z6008" s="3">
        <v>14969</v>
      </c>
      <c r="AA6008" s="4">
        <f t="shared" si="1783"/>
        <v>37973</v>
      </c>
      <c r="AB6008" s="4">
        <f t="shared" si="1787"/>
        <v>9532.7623605999997</v>
      </c>
      <c r="AC6008" s="4">
        <f t="shared" si="1788"/>
        <v>37973</v>
      </c>
      <c r="AD6008" s="4">
        <f t="shared" si="1784"/>
        <v>37973</v>
      </c>
      <c r="AE6008" s="3" t="s">
        <v>2841</v>
      </c>
      <c r="AF6008" s="3">
        <v>37973</v>
      </c>
      <c r="AG6008" s="4">
        <f>AI6008</f>
        <v>37973</v>
      </c>
      <c r="AH6008" s="4">
        <v>84928</v>
      </c>
      <c r="AI6008">
        <f t="shared" si="1780"/>
        <v>37973</v>
      </c>
      <c r="AJ6008" t="s">
        <v>2841</v>
      </c>
      <c r="AK6008" s="2">
        <v>15873.95</v>
      </c>
      <c r="AL6008" s="2">
        <f>AN6008</f>
        <v>15873.95</v>
      </c>
      <c r="AM6008" s="4">
        <v>84928</v>
      </c>
      <c r="AN6008">
        <f>INDEX($AJ$2:$AJ$6811,MATCH(AM6008,$A$2:$A$6811,0))</f>
        <v>15873.95</v>
      </c>
      <c r="AP6008">
        <v>885.53</v>
      </c>
      <c r="AQ6008">
        <v>885.53</v>
      </c>
      <c r="AR6008" s="4">
        <v>30</v>
      </c>
      <c r="AS6008" s="4">
        <v>5</v>
      </c>
      <c r="AT6008" s="4">
        <v>2014</v>
      </c>
      <c r="AU6008" s="4">
        <v>23</v>
      </c>
      <c r="AV6008" s="4">
        <v>6</v>
      </c>
      <c r="AW6008" s="4">
        <v>2014</v>
      </c>
      <c r="AX6008" t="str">
        <f t="shared" si="1781"/>
        <v>Delay</v>
      </c>
      <c r="AY6008">
        <f t="shared" si="1782"/>
        <v>24</v>
      </c>
    </row>
    <row r="6009" spans="1:51" x14ac:dyDescent="0.2">
      <c r="A6009" s="3">
        <v>84111</v>
      </c>
      <c r="B6009" s="1" t="s">
        <v>151</v>
      </c>
      <c r="C6009" s="1" t="s">
        <v>65</v>
      </c>
      <c r="D6009" s="1" t="s">
        <v>130</v>
      </c>
      <c r="E6009" s="1" t="s">
        <v>152</v>
      </c>
      <c r="F6009" s="1" t="s">
        <v>152</v>
      </c>
      <c r="G6009" s="13" t="s">
        <v>761</v>
      </c>
      <c r="H6009" s="12">
        <v>40850</v>
      </c>
      <c r="I6009" s="12" t="s">
        <v>762</v>
      </c>
      <c r="J6009" s="12">
        <v>40814</v>
      </c>
      <c r="K6009" s="4">
        <v>3480</v>
      </c>
      <c r="L6009" s="1" t="s">
        <v>146</v>
      </c>
      <c r="M6009" s="1" t="s">
        <v>132</v>
      </c>
      <c r="N6009" s="1" t="s">
        <v>154</v>
      </c>
      <c r="O6009" s="1" t="s">
        <v>93</v>
      </c>
      <c r="P6009">
        <v>60</v>
      </c>
      <c r="Q6009">
        <v>267671</v>
      </c>
      <c r="R6009">
        <v>3003268.62</v>
      </c>
      <c r="S6009">
        <v>11.22</v>
      </c>
      <c r="T6009">
        <v>0.19</v>
      </c>
      <c r="U6009">
        <f t="shared" si="1778"/>
        <v>3003268.62</v>
      </c>
      <c r="V6009">
        <f t="shared" si="1779"/>
        <v>16060260</v>
      </c>
      <c r="W6009" s="1" t="s">
        <v>155</v>
      </c>
      <c r="X6009" s="1" t="s">
        <v>1236</v>
      </c>
      <c r="Y6009" s="1" t="s">
        <v>156</v>
      </c>
      <c r="Z6009" s="3">
        <v>7726</v>
      </c>
      <c r="AA6009" s="4">
        <f t="shared" si="1783"/>
        <v>37993</v>
      </c>
      <c r="AB6009" s="4">
        <f t="shared" si="1787"/>
        <v>31621.0435798</v>
      </c>
      <c r="AC6009" s="4">
        <f t="shared" si="1788"/>
        <v>37993</v>
      </c>
      <c r="AD6009" s="4">
        <f t="shared" si="1784"/>
        <v>37993</v>
      </c>
      <c r="AE6009" s="4">
        <v>37993</v>
      </c>
      <c r="AF6009" s="4">
        <v>37993</v>
      </c>
      <c r="AG6009" s="4">
        <f>AE6009</f>
        <v>37993</v>
      </c>
      <c r="AI6009" t="e">
        <f t="shared" si="1780"/>
        <v>#N/A</v>
      </c>
      <c r="AJ6009">
        <v>18495.900000000001</v>
      </c>
      <c r="AK6009" s="2">
        <v>18495.900000000001</v>
      </c>
      <c r="AL6009" s="2">
        <f>AJ6009</f>
        <v>18495.900000000001</v>
      </c>
      <c r="AM6009" s="4"/>
      <c r="AN6009" t="e">
        <f>VLOOKUP([1]!Tabelle13[[#This Row],[Vlookup this ID for freight costs]],$AL$2:$AL$6811,2,FALSE)</f>
        <v>#REF!</v>
      </c>
      <c r="AP6009">
        <v>4955.3900000000003</v>
      </c>
      <c r="AQ6009">
        <v>4955.3900000000003</v>
      </c>
      <c r="AR6009" s="4">
        <v>3</v>
      </c>
      <c r="AS6009" s="4">
        <v>11</v>
      </c>
      <c r="AT6009" s="4">
        <v>2011</v>
      </c>
      <c r="AU6009" s="4">
        <v>28</v>
      </c>
      <c r="AV6009" s="4">
        <v>9</v>
      </c>
      <c r="AW6009" s="4">
        <v>2011</v>
      </c>
      <c r="AX6009" t="str">
        <f t="shared" si="1781"/>
        <v>No Delay</v>
      </c>
      <c r="AY6009">
        <f t="shared" si="1782"/>
        <v>0</v>
      </c>
    </row>
    <row r="6010" spans="1:51" x14ac:dyDescent="0.2">
      <c r="A6010" s="3">
        <v>85433</v>
      </c>
      <c r="B6010" s="1" t="s">
        <v>151</v>
      </c>
      <c r="C6010" s="1" t="s">
        <v>65</v>
      </c>
      <c r="D6010" s="1" t="s">
        <v>130</v>
      </c>
      <c r="E6010" s="1" t="s">
        <v>152</v>
      </c>
      <c r="F6010" s="1" t="s">
        <v>152</v>
      </c>
      <c r="G6010" s="13" t="s">
        <v>659</v>
      </c>
      <c r="H6010" s="12">
        <v>41656</v>
      </c>
      <c r="I6010" s="12" t="s">
        <v>968</v>
      </c>
      <c r="J6010" s="12">
        <v>41654</v>
      </c>
      <c r="K6010" s="4">
        <v>5192</v>
      </c>
      <c r="L6010" s="1" t="s">
        <v>146</v>
      </c>
      <c r="M6010" s="1" t="s">
        <v>132</v>
      </c>
      <c r="N6010" s="1" t="s">
        <v>1524</v>
      </c>
      <c r="O6010" s="1" t="s">
        <v>93</v>
      </c>
      <c r="P6010">
        <v>30</v>
      </c>
      <c r="Q6010">
        <v>249986</v>
      </c>
      <c r="R6010">
        <v>2787343.9</v>
      </c>
      <c r="S6010">
        <v>11.15</v>
      </c>
      <c r="T6010">
        <v>0.37</v>
      </c>
      <c r="U6010">
        <f t="shared" si="1778"/>
        <v>2787343.9</v>
      </c>
      <c r="V6010">
        <f t="shared" si="1779"/>
        <v>7499580</v>
      </c>
      <c r="W6010" s="1" t="s">
        <v>160</v>
      </c>
      <c r="X6010" s="1" t="s">
        <v>1236</v>
      </c>
      <c r="Y6010" s="1" t="s">
        <v>161</v>
      </c>
      <c r="Z6010" s="3">
        <v>7348</v>
      </c>
      <c r="AA6010" s="4">
        <f t="shared" si="1783"/>
        <v>38142</v>
      </c>
      <c r="AB6010" s="4">
        <f t="shared" si="1787"/>
        <v>29680.153736799999</v>
      </c>
      <c r="AC6010" s="4">
        <f t="shared" si="1788"/>
        <v>38142</v>
      </c>
      <c r="AD6010" s="4">
        <f t="shared" si="1784"/>
        <v>38142</v>
      </c>
      <c r="AE6010" s="3" t="s">
        <v>2842</v>
      </c>
      <c r="AF6010" s="3">
        <v>38142</v>
      </c>
      <c r="AG6010" s="4">
        <f>AI6010</f>
        <v>38142</v>
      </c>
      <c r="AH6010" s="4">
        <v>84883</v>
      </c>
      <c r="AI6010">
        <f t="shared" si="1780"/>
        <v>38142</v>
      </c>
      <c r="AJ6010" t="s">
        <v>2842</v>
      </c>
      <c r="AK6010" s="2">
        <v>49199.75</v>
      </c>
      <c r="AL6010" s="2">
        <f>AN6010</f>
        <v>49199.75</v>
      </c>
      <c r="AM6010" s="4">
        <v>84883</v>
      </c>
      <c r="AN6010">
        <f>INDEX($AJ$2:$AJ$6811,MATCH(AM6010,$A$2:$A$6811,0))</f>
        <v>49199.75</v>
      </c>
      <c r="AP6010">
        <v>3447.94</v>
      </c>
      <c r="AQ6010">
        <v>3447.94</v>
      </c>
      <c r="AR6010" s="4">
        <v>17</v>
      </c>
      <c r="AS6010" s="4">
        <v>1</v>
      </c>
      <c r="AT6010" s="4">
        <v>2014</v>
      </c>
      <c r="AU6010" s="4">
        <v>15</v>
      </c>
      <c r="AV6010" s="4">
        <v>1</v>
      </c>
      <c r="AW6010" s="4">
        <v>2014</v>
      </c>
      <c r="AX6010" t="str">
        <f t="shared" si="1781"/>
        <v>No Delay</v>
      </c>
      <c r="AY6010">
        <f t="shared" si="1782"/>
        <v>0</v>
      </c>
    </row>
    <row r="6011" spans="1:51" x14ac:dyDescent="0.2">
      <c r="A6011" s="3">
        <v>84883</v>
      </c>
      <c r="B6011" s="1" t="s">
        <v>151</v>
      </c>
      <c r="C6011" s="1" t="s">
        <v>65</v>
      </c>
      <c r="D6011" s="1" t="s">
        <v>130</v>
      </c>
      <c r="E6011" s="1" t="s">
        <v>152</v>
      </c>
      <c r="F6011" s="1" t="s">
        <v>152</v>
      </c>
      <c r="G6011" s="13" t="s">
        <v>659</v>
      </c>
      <c r="H6011" s="12">
        <v>41656</v>
      </c>
      <c r="I6011" s="12" t="s">
        <v>968</v>
      </c>
      <c r="J6011" s="12">
        <v>41654</v>
      </c>
      <c r="K6011" s="4">
        <v>5191</v>
      </c>
      <c r="L6011" s="1" t="s">
        <v>146</v>
      </c>
      <c r="M6011" s="1" t="s">
        <v>132</v>
      </c>
      <c r="N6011" s="1" t="s">
        <v>1524</v>
      </c>
      <c r="O6011" s="1" t="s">
        <v>93</v>
      </c>
      <c r="P6011">
        <v>30</v>
      </c>
      <c r="Q6011">
        <v>14</v>
      </c>
      <c r="R6011">
        <v>156.1</v>
      </c>
      <c r="S6011">
        <v>11.15</v>
      </c>
      <c r="T6011">
        <v>0.37</v>
      </c>
      <c r="U6011">
        <f t="shared" si="1778"/>
        <v>156.1</v>
      </c>
      <c r="V6011">
        <f t="shared" si="1779"/>
        <v>420</v>
      </c>
      <c r="W6011" s="1" t="s">
        <v>179</v>
      </c>
      <c r="X6011" s="1" t="s">
        <v>1236</v>
      </c>
      <c r="Y6011" s="1" t="s">
        <v>156</v>
      </c>
      <c r="Z6011" s="3">
        <v>7726</v>
      </c>
      <c r="AA6011" s="4">
        <f t="shared" si="1783"/>
        <v>38142</v>
      </c>
      <c r="AB6011" s="4">
        <f t="shared" si="1787"/>
        <v>2246.2766751999998</v>
      </c>
      <c r="AC6011" s="4">
        <f t="shared" si="1788"/>
        <v>38142</v>
      </c>
      <c r="AD6011" s="4">
        <f t="shared" si="1784"/>
        <v>2914.0153546000006</v>
      </c>
      <c r="AE6011" s="4">
        <v>38142</v>
      </c>
      <c r="AF6011" s="4">
        <v>38142</v>
      </c>
      <c r="AG6011" s="4">
        <f>AE6011</f>
        <v>38142</v>
      </c>
      <c r="AI6011" t="e">
        <f t="shared" si="1780"/>
        <v>#N/A</v>
      </c>
      <c r="AJ6011">
        <v>49199.75</v>
      </c>
      <c r="AK6011" s="2">
        <v>49199.75</v>
      </c>
      <c r="AL6011" s="2">
        <f>AJ6011</f>
        <v>49199.75</v>
      </c>
      <c r="AM6011" s="4"/>
      <c r="AN6011" t="e">
        <f>VLOOKUP([1]!Tabelle13[[#This Row],[Vlookup this ID for freight costs]],$AL$2:$AL$6811,2,FALSE)</f>
        <v>#REF!</v>
      </c>
      <c r="AP6011">
        <v>0.19</v>
      </c>
      <c r="AQ6011">
        <v>0.19</v>
      </c>
      <c r="AR6011" s="4">
        <v>17</v>
      </c>
      <c r="AS6011" s="4">
        <v>1</v>
      </c>
      <c r="AT6011" s="4">
        <v>2014</v>
      </c>
      <c r="AU6011" s="4">
        <v>15</v>
      </c>
      <c r="AV6011" s="4">
        <v>1</v>
      </c>
      <c r="AW6011" s="4">
        <v>2014</v>
      </c>
      <c r="AX6011" t="str">
        <f t="shared" si="1781"/>
        <v>No Delay</v>
      </c>
      <c r="AY6011">
        <f t="shared" si="1782"/>
        <v>0</v>
      </c>
    </row>
    <row r="6012" spans="1:51" x14ac:dyDescent="0.2">
      <c r="A6012" s="3">
        <v>85024</v>
      </c>
      <c r="B6012" s="1" t="s">
        <v>151</v>
      </c>
      <c r="C6012" s="1" t="s">
        <v>65</v>
      </c>
      <c r="D6012" s="1" t="s">
        <v>130</v>
      </c>
      <c r="E6012" s="1" t="s">
        <v>152</v>
      </c>
      <c r="F6012" s="1" t="s">
        <v>152</v>
      </c>
      <c r="G6012" s="13" t="s">
        <v>746</v>
      </c>
      <c r="H6012" s="12">
        <v>42124</v>
      </c>
      <c r="I6012" s="12" t="s">
        <v>929</v>
      </c>
      <c r="J6012" s="12">
        <v>42083</v>
      </c>
      <c r="K6012" s="4">
        <v>6405</v>
      </c>
      <c r="L6012" s="1" t="s">
        <v>146</v>
      </c>
      <c r="M6012" s="1" t="s">
        <v>132</v>
      </c>
      <c r="N6012" s="1" t="s">
        <v>1524</v>
      </c>
      <c r="O6012" s="1" t="s">
        <v>93</v>
      </c>
      <c r="P6012">
        <v>30</v>
      </c>
      <c r="Q6012">
        <v>200000</v>
      </c>
      <c r="R6012">
        <v>1920000</v>
      </c>
      <c r="S6012">
        <v>9.6</v>
      </c>
      <c r="T6012">
        <v>0.32</v>
      </c>
      <c r="U6012">
        <f t="shared" si="1778"/>
        <v>1920000</v>
      </c>
      <c r="V6012">
        <f t="shared" si="1779"/>
        <v>6000000</v>
      </c>
      <c r="W6012" s="1" t="s">
        <v>179</v>
      </c>
      <c r="X6012" s="1" t="s">
        <v>1236</v>
      </c>
      <c r="Y6012" s="1" t="s">
        <v>156</v>
      </c>
      <c r="Z6012" s="3">
        <v>7726</v>
      </c>
      <c r="AA6012" s="4">
        <f t="shared" si="1783"/>
        <v>38799</v>
      </c>
      <c r="AB6012" s="4">
        <f t="shared" si="1787"/>
        <v>24194.300206</v>
      </c>
      <c r="AC6012" s="4">
        <f t="shared" si="1788"/>
        <v>38799</v>
      </c>
      <c r="AD6012" s="4">
        <f t="shared" si="1784"/>
        <v>22977.692307692309</v>
      </c>
      <c r="AE6012" s="3" t="s">
        <v>2843</v>
      </c>
      <c r="AF6012" s="3">
        <v>38799</v>
      </c>
      <c r="AG6012" s="4">
        <f>AI6012</f>
        <v>38799</v>
      </c>
      <c r="AH6012" s="4">
        <v>84461</v>
      </c>
      <c r="AI6012">
        <f t="shared" si="1780"/>
        <v>38799</v>
      </c>
      <c r="AJ6012" t="s">
        <v>2843</v>
      </c>
      <c r="AK6012" s="2">
        <v>65310.33</v>
      </c>
      <c r="AL6012" s="2">
        <f>AN6012</f>
        <v>65310.33</v>
      </c>
      <c r="AM6012" s="4">
        <v>84461</v>
      </c>
      <c r="AN6012">
        <f>INDEX($AJ$2:$AJ$6811,MATCH(AM6012,$A$2:$A$6811,0))</f>
        <v>65310.33</v>
      </c>
      <c r="AP6012">
        <v>1973.76</v>
      </c>
      <c r="AQ6012">
        <v>1973.76</v>
      </c>
      <c r="AR6012" s="4">
        <v>30</v>
      </c>
      <c r="AS6012" s="4">
        <v>4</v>
      </c>
      <c r="AT6012" s="4">
        <v>2015</v>
      </c>
      <c r="AU6012" s="4">
        <v>20</v>
      </c>
      <c r="AV6012" s="4">
        <v>4</v>
      </c>
      <c r="AW6012" s="4">
        <v>2015</v>
      </c>
      <c r="AX6012" t="str">
        <f t="shared" si="1781"/>
        <v>No Delay</v>
      </c>
      <c r="AY6012">
        <f t="shared" si="1782"/>
        <v>0</v>
      </c>
    </row>
    <row r="6013" spans="1:51" x14ac:dyDescent="0.2">
      <c r="A6013" s="3">
        <v>84461</v>
      </c>
      <c r="B6013" s="1" t="s">
        <v>151</v>
      </c>
      <c r="C6013" s="1" t="s">
        <v>65</v>
      </c>
      <c r="D6013" s="1" t="s">
        <v>130</v>
      </c>
      <c r="E6013" s="1" t="s">
        <v>152</v>
      </c>
      <c r="F6013" s="1" t="s">
        <v>152</v>
      </c>
      <c r="G6013" s="13" t="s">
        <v>746</v>
      </c>
      <c r="H6013" s="12">
        <v>42124</v>
      </c>
      <c r="I6013" s="12" t="s">
        <v>929</v>
      </c>
      <c r="J6013" s="12">
        <v>42083</v>
      </c>
      <c r="K6013" s="4">
        <v>6404</v>
      </c>
      <c r="L6013" s="1" t="s">
        <v>146</v>
      </c>
      <c r="M6013" s="1" t="s">
        <v>132</v>
      </c>
      <c r="N6013" s="1" t="s">
        <v>1524</v>
      </c>
      <c r="O6013" s="1" t="s">
        <v>93</v>
      </c>
      <c r="P6013">
        <v>30</v>
      </c>
      <c r="Q6013">
        <v>84991</v>
      </c>
      <c r="R6013">
        <v>815913.6</v>
      </c>
      <c r="S6013">
        <v>9.6</v>
      </c>
      <c r="T6013">
        <v>0.32</v>
      </c>
      <c r="U6013">
        <f t="shared" si="1778"/>
        <v>815913.6</v>
      </c>
      <c r="V6013">
        <f t="shared" si="1779"/>
        <v>2549730</v>
      </c>
      <c r="W6013" s="1" t="s">
        <v>861</v>
      </c>
      <c r="X6013" s="1" t="s">
        <v>1236</v>
      </c>
      <c r="Y6013" s="1" t="s">
        <v>156</v>
      </c>
      <c r="Z6013" s="3">
        <v>7726</v>
      </c>
      <c r="AA6013" s="4">
        <f t="shared" si="1783"/>
        <v>38799</v>
      </c>
      <c r="AB6013" s="4">
        <f t="shared" si="1787"/>
        <v>11572.3154758</v>
      </c>
      <c r="AC6013" s="4">
        <f t="shared" si="1788"/>
        <v>38799</v>
      </c>
      <c r="AD6013" s="4">
        <f t="shared" si="1784"/>
        <v>21292</v>
      </c>
      <c r="AE6013" s="4">
        <v>38799</v>
      </c>
      <c r="AF6013" s="4">
        <v>38799</v>
      </c>
      <c r="AG6013" s="4">
        <f>AE6013</f>
        <v>38799</v>
      </c>
      <c r="AI6013" t="e">
        <f t="shared" si="1780"/>
        <v>#N/A</v>
      </c>
      <c r="AJ6013">
        <v>65310.33</v>
      </c>
      <c r="AK6013" s="2">
        <v>65310.33</v>
      </c>
      <c r="AL6013" s="2">
        <f>AJ6013</f>
        <v>65310.33</v>
      </c>
      <c r="AM6013" s="4"/>
      <c r="AN6013" t="e">
        <f>VLOOKUP([1]!Tabelle13[[#This Row],[Vlookup this ID for freight costs]],$AL$2:$AL$6811,2,FALSE)</f>
        <v>#REF!</v>
      </c>
      <c r="AP6013">
        <v>838.76</v>
      </c>
      <c r="AQ6013">
        <v>838.76</v>
      </c>
      <c r="AR6013" s="4">
        <v>30</v>
      </c>
      <c r="AS6013" s="4">
        <v>4</v>
      </c>
      <c r="AT6013" s="4">
        <v>2015</v>
      </c>
      <c r="AU6013" s="4">
        <v>20</v>
      </c>
      <c r="AV6013" s="4">
        <v>4</v>
      </c>
      <c r="AW6013" s="4">
        <v>2015</v>
      </c>
      <c r="AX6013" t="str">
        <f t="shared" si="1781"/>
        <v>No Delay</v>
      </c>
      <c r="AY6013">
        <f t="shared" si="1782"/>
        <v>0</v>
      </c>
    </row>
    <row r="6014" spans="1:51" x14ac:dyDescent="0.2">
      <c r="A6014" s="3">
        <v>83750</v>
      </c>
      <c r="B6014" s="1" t="s">
        <v>151</v>
      </c>
      <c r="C6014" s="1" t="s">
        <v>65</v>
      </c>
      <c r="D6014" s="1" t="s">
        <v>130</v>
      </c>
      <c r="E6014" s="1" t="s">
        <v>152</v>
      </c>
      <c r="F6014" s="1" t="s">
        <v>152</v>
      </c>
      <c r="G6014" s="13" t="s">
        <v>659</v>
      </c>
      <c r="H6014" s="12">
        <v>41656</v>
      </c>
      <c r="I6014" s="12" t="s">
        <v>2844</v>
      </c>
      <c r="J6014" s="12">
        <v>41655</v>
      </c>
      <c r="K6014" s="4">
        <v>5194</v>
      </c>
      <c r="L6014" s="1" t="s">
        <v>146</v>
      </c>
      <c r="M6014" s="1" t="s">
        <v>132</v>
      </c>
      <c r="N6014" s="1" t="s">
        <v>154</v>
      </c>
      <c r="O6014" s="1" t="s">
        <v>93</v>
      </c>
      <c r="P6014">
        <v>60</v>
      </c>
      <c r="Q6014">
        <v>142000</v>
      </c>
      <c r="R6014">
        <v>1218360</v>
      </c>
      <c r="S6014">
        <v>8.58</v>
      </c>
      <c r="T6014">
        <v>0.14000000000000001</v>
      </c>
      <c r="U6014">
        <f t="shared" si="1778"/>
        <v>1218360</v>
      </c>
      <c r="V6014">
        <f t="shared" si="1779"/>
        <v>8520000</v>
      </c>
      <c r="W6014" s="1" t="s">
        <v>155</v>
      </c>
      <c r="X6014" s="1" t="s">
        <v>1236</v>
      </c>
      <c r="Y6014" s="1" t="s">
        <v>156</v>
      </c>
      <c r="Z6014" s="3">
        <v>7726</v>
      </c>
      <c r="AA6014" s="4">
        <f t="shared" si="1783"/>
        <v>38992</v>
      </c>
      <c r="AB6014" s="4">
        <f t="shared" si="1787"/>
        <v>17828.927806</v>
      </c>
      <c r="AC6014" s="4">
        <f t="shared" si="1788"/>
        <v>38992</v>
      </c>
      <c r="AD6014" s="4">
        <f t="shared" si="1784"/>
        <v>38992</v>
      </c>
      <c r="AE6014" s="3" t="s">
        <v>2845</v>
      </c>
      <c r="AF6014" s="3">
        <v>38992</v>
      </c>
      <c r="AG6014" s="4">
        <f>AI6014</f>
        <v>38992</v>
      </c>
      <c r="AH6014" s="4">
        <v>83198</v>
      </c>
      <c r="AI6014">
        <f t="shared" si="1780"/>
        <v>38992</v>
      </c>
      <c r="AJ6014" t="s">
        <v>2845</v>
      </c>
      <c r="AK6014" s="2">
        <v>49199.75</v>
      </c>
      <c r="AL6014" s="2">
        <f>AN6014</f>
        <v>49199.75</v>
      </c>
      <c r="AM6014" s="4">
        <v>83198</v>
      </c>
      <c r="AN6014">
        <f>INDEX($AJ$2:$AJ$6811,MATCH(AM6014,$A$2:$A$6811,0))</f>
        <v>49199.75</v>
      </c>
      <c r="AP6014">
        <v>1507.11</v>
      </c>
      <c r="AQ6014">
        <v>1507.11</v>
      </c>
      <c r="AR6014" s="4">
        <v>17</v>
      </c>
      <c r="AS6014" s="4">
        <v>1</v>
      </c>
      <c r="AT6014" s="4">
        <v>2014</v>
      </c>
      <c r="AU6014" s="4">
        <v>16</v>
      </c>
      <c r="AV6014" s="4">
        <v>1</v>
      </c>
      <c r="AW6014" s="4">
        <v>2014</v>
      </c>
      <c r="AX6014" t="str">
        <f t="shared" si="1781"/>
        <v>No Delay</v>
      </c>
      <c r="AY6014">
        <f t="shared" si="1782"/>
        <v>0</v>
      </c>
    </row>
    <row r="6015" spans="1:51" x14ac:dyDescent="0.2">
      <c r="A6015" s="3">
        <v>83198</v>
      </c>
      <c r="B6015" s="1" t="s">
        <v>151</v>
      </c>
      <c r="C6015" s="1" t="s">
        <v>65</v>
      </c>
      <c r="D6015" s="1" t="s">
        <v>130</v>
      </c>
      <c r="E6015" s="1" t="s">
        <v>152</v>
      </c>
      <c r="F6015" s="1" t="s">
        <v>152</v>
      </c>
      <c r="G6015" s="13" t="s">
        <v>659</v>
      </c>
      <c r="H6015" s="12">
        <v>41656</v>
      </c>
      <c r="I6015" s="12" t="s">
        <v>2844</v>
      </c>
      <c r="J6015" s="12">
        <v>41655</v>
      </c>
      <c r="K6015" s="4">
        <v>5193</v>
      </c>
      <c r="L6015" s="1" t="s">
        <v>146</v>
      </c>
      <c r="M6015" s="1" t="s">
        <v>132</v>
      </c>
      <c r="N6015" s="1" t="s">
        <v>154</v>
      </c>
      <c r="O6015" s="1" t="s">
        <v>93</v>
      </c>
      <c r="P6015">
        <v>60</v>
      </c>
      <c r="Q6015">
        <v>100000</v>
      </c>
      <c r="R6015">
        <v>858000</v>
      </c>
      <c r="S6015">
        <v>8.58</v>
      </c>
      <c r="T6015">
        <v>0.14000000000000001</v>
      </c>
      <c r="U6015">
        <f t="shared" si="1778"/>
        <v>858000</v>
      </c>
      <c r="V6015">
        <f t="shared" si="1779"/>
        <v>6000000</v>
      </c>
      <c r="W6015" s="1" t="s">
        <v>204</v>
      </c>
      <c r="X6015" s="1" t="s">
        <v>1236</v>
      </c>
      <c r="Y6015" s="1" t="s">
        <v>205</v>
      </c>
      <c r="Z6015" s="3">
        <v>7364</v>
      </c>
      <c r="AA6015" s="4">
        <f t="shared" si="1783"/>
        <v>38992</v>
      </c>
      <c r="AB6015" s="4">
        <f t="shared" si="1787"/>
        <v>13219.520206000001</v>
      </c>
      <c r="AC6015" s="4">
        <f t="shared" si="1788"/>
        <v>38992</v>
      </c>
      <c r="AD6015" s="4">
        <f t="shared" si="1784"/>
        <v>22977.692307692309</v>
      </c>
      <c r="AE6015" s="4">
        <v>38992</v>
      </c>
      <c r="AF6015" s="4">
        <v>38992</v>
      </c>
      <c r="AG6015" s="4">
        <f>AE6015</f>
        <v>38992</v>
      </c>
      <c r="AI6015" t="e">
        <f t="shared" si="1780"/>
        <v>#N/A</v>
      </c>
      <c r="AJ6015">
        <v>49199.75</v>
      </c>
      <c r="AK6015" s="2">
        <v>49199.75</v>
      </c>
      <c r="AL6015" s="2">
        <f>AJ6015</f>
        <v>49199.75</v>
      </c>
      <c r="AM6015" s="4"/>
      <c r="AN6015" t="e">
        <f>VLOOKUP([1]!Tabelle13[[#This Row],[Vlookup this ID for freight costs]],$AL$2:$AL$6811,2,FALSE)</f>
        <v>#REF!</v>
      </c>
      <c r="AP6015">
        <v>1061.3499999999999</v>
      </c>
      <c r="AQ6015">
        <v>1061.3499999999999</v>
      </c>
      <c r="AR6015" s="4">
        <v>17</v>
      </c>
      <c r="AS6015" s="4">
        <v>1</v>
      </c>
      <c r="AT6015" s="4">
        <v>2014</v>
      </c>
      <c r="AU6015" s="4">
        <v>16</v>
      </c>
      <c r="AV6015" s="4">
        <v>1</v>
      </c>
      <c r="AW6015" s="4">
        <v>2014</v>
      </c>
      <c r="AX6015" t="str">
        <f t="shared" si="1781"/>
        <v>No Delay</v>
      </c>
      <c r="AY6015">
        <f t="shared" si="1782"/>
        <v>0</v>
      </c>
    </row>
    <row r="6016" spans="1:51" x14ac:dyDescent="0.2">
      <c r="A6016" s="3">
        <v>86802</v>
      </c>
      <c r="B6016" s="1" t="s">
        <v>50</v>
      </c>
      <c r="C6016" s="1" t="s">
        <v>51</v>
      </c>
      <c r="D6016" s="1" t="s">
        <v>130</v>
      </c>
      <c r="E6016" s="1" t="s">
        <v>101</v>
      </c>
      <c r="F6016" s="1" t="s">
        <v>101</v>
      </c>
      <c r="G6016" s="13" t="s">
        <v>679</v>
      </c>
      <c r="H6016" s="12">
        <v>42153</v>
      </c>
      <c r="I6016" s="12" t="s">
        <v>680</v>
      </c>
      <c r="J6016" s="12">
        <v>42170</v>
      </c>
      <c r="K6016" s="4">
        <v>6615</v>
      </c>
      <c r="L6016" s="1" t="s">
        <v>146</v>
      </c>
      <c r="M6016" s="1" t="s">
        <v>132</v>
      </c>
      <c r="N6016" s="1" t="s">
        <v>154</v>
      </c>
      <c r="O6016" s="1" t="s">
        <v>93</v>
      </c>
      <c r="P6016">
        <v>60</v>
      </c>
      <c r="Q6016">
        <v>300000</v>
      </c>
      <c r="R6016">
        <v>2316000</v>
      </c>
      <c r="S6016">
        <v>7.72</v>
      </c>
      <c r="T6016">
        <v>0.13</v>
      </c>
      <c r="U6016">
        <f t="shared" si="1778"/>
        <v>2316000</v>
      </c>
      <c r="V6016">
        <f t="shared" si="1779"/>
        <v>18000000</v>
      </c>
      <c r="W6016" s="1" t="s">
        <v>179</v>
      </c>
      <c r="X6016" s="1" t="s">
        <v>1236</v>
      </c>
      <c r="Y6016" s="1" t="s">
        <v>156</v>
      </c>
      <c r="Z6016" s="3">
        <v>14703</v>
      </c>
      <c r="AA6016" s="4">
        <f t="shared" si="1783"/>
        <v>39688</v>
      </c>
      <c r="AB6016" s="4">
        <f t="shared" si="1787"/>
        <v>35169.080206000006</v>
      </c>
      <c r="AC6016" s="4">
        <f t="shared" si="1788"/>
        <v>39688</v>
      </c>
      <c r="AD6016" s="4">
        <f t="shared" si="1784"/>
        <v>39688</v>
      </c>
      <c r="AE6016" s="4">
        <v>39688</v>
      </c>
      <c r="AF6016" s="4">
        <v>39688</v>
      </c>
      <c r="AG6016" s="4">
        <f>AE6016</f>
        <v>39688</v>
      </c>
      <c r="AI6016" t="e">
        <f t="shared" si="1780"/>
        <v>#N/A</v>
      </c>
      <c r="AJ6016">
        <v>28277.42</v>
      </c>
      <c r="AK6016" s="2">
        <v>28277.42</v>
      </c>
      <c r="AL6016" s="2">
        <f>AJ6016</f>
        <v>28277.42</v>
      </c>
      <c r="AM6016" s="4"/>
      <c r="AN6016" t="e">
        <f>VLOOKUP([1]!Tabelle13[[#This Row],[Vlookup this ID for freight costs]],$AL$2:$AL$6811,2,FALSE)</f>
        <v>#REF!</v>
      </c>
      <c r="AP6016">
        <v>2725.93</v>
      </c>
      <c r="AQ6016">
        <v>2725.93</v>
      </c>
      <c r="AR6016" s="4">
        <v>29</v>
      </c>
      <c r="AS6016" s="4">
        <v>5</v>
      </c>
      <c r="AT6016" s="4">
        <v>2015</v>
      </c>
      <c r="AU6016" s="4">
        <v>15</v>
      </c>
      <c r="AV6016" s="4">
        <v>6</v>
      </c>
      <c r="AW6016" s="4">
        <v>2015</v>
      </c>
      <c r="AX6016" t="str">
        <f t="shared" si="1781"/>
        <v>Delay</v>
      </c>
      <c r="AY6016">
        <f t="shared" si="1782"/>
        <v>17</v>
      </c>
    </row>
    <row r="6017" spans="1:51" x14ac:dyDescent="0.2">
      <c r="A6017" s="3">
        <v>83864</v>
      </c>
      <c r="B6017" s="1" t="s">
        <v>175</v>
      </c>
      <c r="C6017" s="1" t="s">
        <v>165</v>
      </c>
      <c r="D6017" s="1" t="s">
        <v>130</v>
      </c>
      <c r="E6017" s="1" t="s">
        <v>101</v>
      </c>
      <c r="F6017" s="1" t="s">
        <v>101</v>
      </c>
      <c r="G6017" s="13" t="s">
        <v>680</v>
      </c>
      <c r="H6017" s="12">
        <v>42170</v>
      </c>
      <c r="I6017" s="12" t="s">
        <v>542</v>
      </c>
      <c r="J6017" s="12">
        <v>42030</v>
      </c>
      <c r="K6017" s="4">
        <v>6247</v>
      </c>
      <c r="L6017" s="1" t="s">
        <v>146</v>
      </c>
      <c r="M6017" s="1" t="s">
        <v>132</v>
      </c>
      <c r="N6017" s="1" t="s">
        <v>1524</v>
      </c>
      <c r="O6017" s="1" t="s">
        <v>93</v>
      </c>
      <c r="P6017">
        <v>30</v>
      </c>
      <c r="Q6017">
        <v>350000</v>
      </c>
      <c r="R6017">
        <v>3416000</v>
      </c>
      <c r="S6017">
        <v>9.76</v>
      </c>
      <c r="T6017">
        <v>0.33</v>
      </c>
      <c r="U6017">
        <f t="shared" si="1778"/>
        <v>3416000</v>
      </c>
      <c r="V6017">
        <f t="shared" si="1779"/>
        <v>10500000</v>
      </c>
      <c r="W6017" s="1" t="s">
        <v>160</v>
      </c>
      <c r="X6017" s="1" t="s">
        <v>1236</v>
      </c>
      <c r="Y6017" s="1" t="s">
        <v>161</v>
      </c>
      <c r="Z6017" s="3">
        <v>10896</v>
      </c>
      <c r="AA6017" s="4">
        <f t="shared" si="1783"/>
        <v>41041</v>
      </c>
      <c r="AB6017" s="4">
        <f t="shared" si="1787"/>
        <v>40656.470206000005</v>
      </c>
      <c r="AC6017" s="4">
        <f t="shared" si="1788"/>
        <v>41041</v>
      </c>
      <c r="AD6017" s="4">
        <f t="shared" si="1784"/>
        <v>41041</v>
      </c>
      <c r="AE6017" s="4">
        <v>41041</v>
      </c>
      <c r="AF6017" s="4">
        <v>41041</v>
      </c>
      <c r="AG6017" s="4">
        <f>AE6017</f>
        <v>41041</v>
      </c>
      <c r="AI6017" t="e">
        <f t="shared" si="1780"/>
        <v>#N/A</v>
      </c>
      <c r="AJ6017">
        <v>40616.15</v>
      </c>
      <c r="AK6017" s="2">
        <v>40616.15</v>
      </c>
      <c r="AL6017" s="2">
        <f>AJ6017</f>
        <v>40616.15</v>
      </c>
      <c r="AM6017" s="4"/>
      <c r="AN6017" t="e">
        <f>VLOOKUP([1]!Tabelle13[[#This Row],[Vlookup this ID for freight costs]],$AL$2:$AL$6811,2,FALSE)</f>
        <v>#REF!</v>
      </c>
      <c r="AP6017">
        <v>4020.63</v>
      </c>
      <c r="AQ6017">
        <v>4020.63</v>
      </c>
      <c r="AR6017" s="4">
        <v>15</v>
      </c>
      <c r="AS6017" s="4">
        <v>6</v>
      </c>
      <c r="AT6017" s="4">
        <v>2015</v>
      </c>
      <c r="AU6017" s="4">
        <v>26</v>
      </c>
      <c r="AV6017" s="4">
        <v>1</v>
      </c>
      <c r="AW6017" s="4">
        <v>2015</v>
      </c>
      <c r="AX6017" t="str">
        <f t="shared" si="1781"/>
        <v>No Delay</v>
      </c>
      <c r="AY6017">
        <f t="shared" si="1782"/>
        <v>0</v>
      </c>
    </row>
    <row r="6018" spans="1:51" x14ac:dyDescent="0.2">
      <c r="A6018" s="3">
        <v>86154</v>
      </c>
      <c r="B6018" s="1" t="s">
        <v>175</v>
      </c>
      <c r="C6018" s="1" t="s">
        <v>165</v>
      </c>
      <c r="D6018" s="1" t="s">
        <v>130</v>
      </c>
      <c r="E6018" s="1" t="s">
        <v>101</v>
      </c>
      <c r="F6018" s="1" t="s">
        <v>101</v>
      </c>
      <c r="G6018" s="13" t="s">
        <v>680</v>
      </c>
      <c r="H6018" s="12">
        <v>42170</v>
      </c>
      <c r="I6018" s="12" t="s">
        <v>542</v>
      </c>
      <c r="J6018" s="12">
        <v>42030</v>
      </c>
      <c r="K6018" s="4">
        <v>6248</v>
      </c>
      <c r="L6018" s="1" t="s">
        <v>146</v>
      </c>
      <c r="M6018" s="1" t="s">
        <v>132</v>
      </c>
      <c r="N6018" s="1" t="s">
        <v>1524</v>
      </c>
      <c r="O6018" s="1" t="s">
        <v>93</v>
      </c>
      <c r="P6018">
        <v>30</v>
      </c>
      <c r="Q6018">
        <v>13000</v>
      </c>
      <c r="R6018">
        <v>126880</v>
      </c>
      <c r="S6018">
        <v>9.76</v>
      </c>
      <c r="T6018">
        <v>0.33</v>
      </c>
      <c r="U6018">
        <f t="shared" ref="U6018:U6081" si="1789">S6018*Q6018</f>
        <v>126880</v>
      </c>
      <c r="V6018">
        <f t="shared" ref="V6018:V6081" si="1790">Q6018*P6018</f>
        <v>390000</v>
      </c>
      <c r="W6018" s="1" t="s">
        <v>160</v>
      </c>
      <c r="X6018" s="1" t="s">
        <v>1236</v>
      </c>
      <c r="Y6018" s="1" t="s">
        <v>161</v>
      </c>
      <c r="Z6018" s="3">
        <v>10896</v>
      </c>
      <c r="AA6018" s="4">
        <f t="shared" si="1783"/>
        <v>41041</v>
      </c>
      <c r="AB6018" s="4">
        <f t="shared" si="1787"/>
        <v>3671.4616059999998</v>
      </c>
      <c r="AC6018" s="4">
        <f t="shared" si="1788"/>
        <v>41041</v>
      </c>
      <c r="AD6018" s="4">
        <f t="shared" si="1784"/>
        <v>20854</v>
      </c>
      <c r="AE6018" s="3" t="s">
        <v>2846</v>
      </c>
      <c r="AF6018" s="3">
        <v>41041</v>
      </c>
      <c r="AG6018" s="4">
        <f>AI6018</f>
        <v>41041</v>
      </c>
      <c r="AH6018" s="4">
        <v>83864</v>
      </c>
      <c r="AI6018">
        <f t="shared" ref="AI6018:AI6081" si="1791">INDEX($AE$2:$AE$6811,MATCH(AH6018,$A$2:$A$6811,0))</f>
        <v>41041</v>
      </c>
      <c r="AJ6018" t="s">
        <v>2846</v>
      </c>
      <c r="AK6018" s="2">
        <v>40616.15</v>
      </c>
      <c r="AL6018" s="2">
        <f>AN6018</f>
        <v>40616.15</v>
      </c>
      <c r="AM6018" s="4">
        <v>83864</v>
      </c>
      <c r="AN6018">
        <f>INDEX($AJ$2:$AJ$6811,MATCH(AM6018,$A$2:$A$6811,0))</f>
        <v>40616.15</v>
      </c>
      <c r="AP6018">
        <v>149.34</v>
      </c>
      <c r="AQ6018">
        <v>149.34</v>
      </c>
      <c r="AR6018" s="4">
        <v>15</v>
      </c>
      <c r="AS6018" s="4">
        <v>6</v>
      </c>
      <c r="AT6018" s="4">
        <v>2015</v>
      </c>
      <c r="AU6018" s="4">
        <v>26</v>
      </c>
      <c r="AV6018" s="4">
        <v>1</v>
      </c>
      <c r="AW6018" s="4">
        <v>2015</v>
      </c>
      <c r="AX6018" t="str">
        <f t="shared" ref="AX6018:AX6081" si="1792">IF(DATE(AW6018,AV6018,AU6018)&lt;=DATE(AT6018,AS6018,AR6018),"No Delay","Delay")</f>
        <v>No Delay</v>
      </c>
      <c r="AY6018">
        <f t="shared" ref="AY6018:AY6081" si="1793">IF(_xlfn.DAYS(J6018,H6018)&gt;0, _xlfn.DAYS(J6018,H6018),0)</f>
        <v>0</v>
      </c>
    </row>
    <row r="6019" spans="1:51" x14ac:dyDescent="0.2">
      <c r="A6019" s="3">
        <v>83340</v>
      </c>
      <c r="B6019" s="1" t="s">
        <v>151</v>
      </c>
      <c r="C6019" s="1" t="s">
        <v>65</v>
      </c>
      <c r="D6019" s="1" t="s">
        <v>130</v>
      </c>
      <c r="E6019" s="1" t="s">
        <v>152</v>
      </c>
      <c r="F6019" s="1" t="s">
        <v>152</v>
      </c>
      <c r="G6019" s="13" t="s">
        <v>654</v>
      </c>
      <c r="H6019" s="12">
        <v>42185</v>
      </c>
      <c r="I6019" s="12" t="s">
        <v>1815</v>
      </c>
      <c r="J6019" s="12">
        <v>42172</v>
      </c>
      <c r="K6019" s="4">
        <v>6620</v>
      </c>
      <c r="L6019" s="1" t="s">
        <v>146</v>
      </c>
      <c r="M6019" s="1" t="s">
        <v>132</v>
      </c>
      <c r="N6019" s="1" t="s">
        <v>154</v>
      </c>
      <c r="O6019" s="1" t="s">
        <v>93</v>
      </c>
      <c r="P6019">
        <v>60</v>
      </c>
      <c r="Q6019">
        <v>177285</v>
      </c>
      <c r="R6019">
        <v>1368640.2</v>
      </c>
      <c r="S6019">
        <v>7.72</v>
      </c>
      <c r="T6019">
        <v>0.13</v>
      </c>
      <c r="U6019">
        <f t="shared" si="1789"/>
        <v>1368640.2</v>
      </c>
      <c r="V6019">
        <f t="shared" si="1790"/>
        <v>10637100</v>
      </c>
      <c r="W6019" s="1" t="s">
        <v>160</v>
      </c>
      <c r="X6019" s="1" t="s">
        <v>1236</v>
      </c>
      <c r="Y6019" s="1" t="s">
        <v>161</v>
      </c>
      <c r="Z6019" s="3">
        <v>7348</v>
      </c>
      <c r="AA6019" s="4">
        <f t="shared" ref="AA6019:AA6082" si="1794">AF6019</f>
        <v>41904</v>
      </c>
      <c r="AB6019" s="4">
        <f t="shared" si="1787"/>
        <v>21701.378928999999</v>
      </c>
      <c r="AC6019" s="4">
        <f t="shared" si="1788"/>
        <v>41904</v>
      </c>
      <c r="AD6019" s="4">
        <f t="shared" si="1784"/>
        <v>41904</v>
      </c>
      <c r="AE6019" s="4">
        <v>41904</v>
      </c>
      <c r="AF6019" s="4">
        <v>41904</v>
      </c>
      <c r="AG6019" s="4">
        <f>AE6019</f>
        <v>41904</v>
      </c>
      <c r="AI6019" t="e">
        <f t="shared" si="1791"/>
        <v>#N/A</v>
      </c>
      <c r="AJ6019">
        <v>84944.83</v>
      </c>
      <c r="AK6019" s="2">
        <v>84944.83</v>
      </c>
      <c r="AL6019" s="2">
        <f>AJ6019</f>
        <v>84944.83</v>
      </c>
      <c r="AM6019" s="4"/>
      <c r="AN6019" t="e">
        <f>VLOOKUP([1]!Tabelle13[[#This Row],[Vlookup this ID for freight costs]],$AL$2:$AL$6811,2,FALSE)</f>
        <v>#REF!</v>
      </c>
      <c r="AP6019">
        <v>1406.96</v>
      </c>
      <c r="AQ6019">
        <v>1406.96</v>
      </c>
      <c r="AR6019" s="4">
        <v>30</v>
      </c>
      <c r="AS6019" s="4">
        <v>6</v>
      </c>
      <c r="AT6019" s="4">
        <v>2015</v>
      </c>
      <c r="AU6019" s="4">
        <v>17</v>
      </c>
      <c r="AV6019" s="4">
        <v>6</v>
      </c>
      <c r="AW6019" s="4">
        <v>2015</v>
      </c>
      <c r="AX6019" t="str">
        <f t="shared" si="1792"/>
        <v>No Delay</v>
      </c>
      <c r="AY6019">
        <f t="shared" si="1793"/>
        <v>0</v>
      </c>
    </row>
    <row r="6020" spans="1:51" x14ac:dyDescent="0.2">
      <c r="A6020" s="3">
        <v>84476</v>
      </c>
      <c r="B6020" s="1" t="s">
        <v>151</v>
      </c>
      <c r="C6020" s="1" t="s">
        <v>65</v>
      </c>
      <c r="D6020" s="1" t="s">
        <v>130</v>
      </c>
      <c r="E6020" s="1" t="s">
        <v>152</v>
      </c>
      <c r="F6020" s="1" t="s">
        <v>152</v>
      </c>
      <c r="G6020" s="13" t="s">
        <v>654</v>
      </c>
      <c r="H6020" s="12">
        <v>42185</v>
      </c>
      <c r="I6020" s="12" t="s">
        <v>1815</v>
      </c>
      <c r="J6020" s="12">
        <v>42172</v>
      </c>
      <c r="K6020" s="4">
        <v>6622</v>
      </c>
      <c r="L6020" s="1" t="s">
        <v>146</v>
      </c>
      <c r="M6020" s="1" t="s">
        <v>132</v>
      </c>
      <c r="N6020" s="1" t="s">
        <v>154</v>
      </c>
      <c r="O6020" s="1" t="s">
        <v>93</v>
      </c>
      <c r="P6020">
        <v>60</v>
      </c>
      <c r="Q6020">
        <v>46695</v>
      </c>
      <c r="R6020">
        <v>360485.4</v>
      </c>
      <c r="S6020">
        <v>7.72</v>
      </c>
      <c r="T6020">
        <v>0.13</v>
      </c>
      <c r="U6020">
        <f t="shared" si="1789"/>
        <v>360485.39999999997</v>
      </c>
      <c r="V6020">
        <f t="shared" si="1790"/>
        <v>2801700</v>
      </c>
      <c r="W6020" s="1" t="s">
        <v>1273</v>
      </c>
      <c r="X6020" s="1" t="s">
        <v>1236</v>
      </c>
      <c r="Y6020" s="1" t="s">
        <v>156</v>
      </c>
      <c r="Z6020" s="3">
        <v>7726</v>
      </c>
      <c r="AA6020" s="4">
        <f t="shared" si="1794"/>
        <v>41904</v>
      </c>
      <c r="AB6020" s="4">
        <f t="shared" si="1787"/>
        <v>7369.413727000001</v>
      </c>
      <c r="AC6020" s="4">
        <f t="shared" si="1788"/>
        <v>41904</v>
      </c>
      <c r="AD6020" s="4">
        <f t="shared" ref="AD6020:AD6083" si="1795">AVERAGEIFS($AA$2:$AA$6811,$L$2:$L$6811,L6020,$V$2:$V$6811,"&gt;="&amp;(V6020-100), $V$2:$V$6811,"&lt;="&amp;(V6020+100),$AA$2:$AA$6811,"&gt;"&amp;1)</f>
        <v>41904</v>
      </c>
      <c r="AE6020" s="3" t="s">
        <v>2847</v>
      </c>
      <c r="AF6020" s="3">
        <v>41904</v>
      </c>
      <c r="AG6020" s="4">
        <f>AI6020</f>
        <v>41904</v>
      </c>
      <c r="AH6020" s="4">
        <v>83340</v>
      </c>
      <c r="AI6020">
        <f t="shared" si="1791"/>
        <v>41904</v>
      </c>
      <c r="AJ6020" t="s">
        <v>2847</v>
      </c>
      <c r="AK6020" s="2">
        <v>84944.83</v>
      </c>
      <c r="AL6020" s="2">
        <f>AN6020</f>
        <v>84944.83</v>
      </c>
      <c r="AM6020" s="4">
        <v>83340</v>
      </c>
      <c r="AN6020">
        <f>INDEX($AJ$2:$AJ$6811,MATCH(AM6020,$A$2:$A$6811,0))</f>
        <v>84944.83</v>
      </c>
      <c r="AP6020">
        <v>370.58</v>
      </c>
      <c r="AQ6020">
        <v>370.58</v>
      </c>
      <c r="AR6020" s="4">
        <v>30</v>
      </c>
      <c r="AS6020" s="4">
        <v>6</v>
      </c>
      <c r="AT6020" s="4">
        <v>2015</v>
      </c>
      <c r="AU6020" s="4">
        <v>17</v>
      </c>
      <c r="AV6020" s="4">
        <v>6</v>
      </c>
      <c r="AW6020" s="4">
        <v>2015</v>
      </c>
      <c r="AX6020" t="str">
        <f t="shared" si="1792"/>
        <v>No Delay</v>
      </c>
      <c r="AY6020">
        <f t="shared" si="1793"/>
        <v>0</v>
      </c>
    </row>
    <row r="6021" spans="1:51" x14ac:dyDescent="0.2">
      <c r="A6021" s="3">
        <v>85600</v>
      </c>
      <c r="B6021" s="1" t="s">
        <v>151</v>
      </c>
      <c r="C6021" s="1" t="s">
        <v>65</v>
      </c>
      <c r="D6021" s="1" t="s">
        <v>130</v>
      </c>
      <c r="E6021" s="1" t="s">
        <v>152</v>
      </c>
      <c r="F6021" s="1" t="s">
        <v>152</v>
      </c>
      <c r="G6021" s="13" t="s">
        <v>654</v>
      </c>
      <c r="H6021" s="12">
        <v>42185</v>
      </c>
      <c r="I6021" s="12" t="s">
        <v>1815</v>
      </c>
      <c r="J6021" s="12">
        <v>42172</v>
      </c>
      <c r="K6021" s="4">
        <v>6625</v>
      </c>
      <c r="L6021" s="1" t="s">
        <v>146</v>
      </c>
      <c r="M6021" s="1" t="s">
        <v>132</v>
      </c>
      <c r="N6021" s="1" t="s">
        <v>154</v>
      </c>
      <c r="O6021" s="1" t="s">
        <v>93</v>
      </c>
      <c r="P6021">
        <v>60</v>
      </c>
      <c r="Q6021">
        <v>88995</v>
      </c>
      <c r="R6021">
        <v>687041.4</v>
      </c>
      <c r="S6021">
        <v>7.72</v>
      </c>
      <c r="T6021">
        <v>0.13</v>
      </c>
      <c r="U6021">
        <f t="shared" si="1789"/>
        <v>687041.4</v>
      </c>
      <c r="V6021">
        <f t="shared" si="1790"/>
        <v>5339700</v>
      </c>
      <c r="W6021" s="1" t="s">
        <v>204</v>
      </c>
      <c r="X6021" s="1" t="s">
        <v>1236</v>
      </c>
      <c r="Y6021" s="1" t="s">
        <v>205</v>
      </c>
      <c r="Z6021" s="3">
        <v>7364</v>
      </c>
      <c r="AA6021" s="4">
        <f t="shared" si="1794"/>
        <v>41904</v>
      </c>
      <c r="AB6021" s="4">
        <f t="shared" si="1787"/>
        <v>12011.745667000001</v>
      </c>
      <c r="AC6021" s="4">
        <f t="shared" si="1788"/>
        <v>41904</v>
      </c>
      <c r="AD6021" s="4">
        <f t="shared" si="1795"/>
        <v>41904</v>
      </c>
      <c r="AE6021" s="3" t="s">
        <v>2847</v>
      </c>
      <c r="AF6021" s="3">
        <v>41904</v>
      </c>
      <c r="AG6021" s="4">
        <f>AI6021</f>
        <v>41904</v>
      </c>
      <c r="AH6021" s="4">
        <v>83340</v>
      </c>
      <c r="AI6021">
        <f t="shared" si="1791"/>
        <v>41904</v>
      </c>
      <c r="AJ6021" t="s">
        <v>2847</v>
      </c>
      <c r="AK6021" s="2">
        <v>84944.83</v>
      </c>
      <c r="AL6021" s="2">
        <f>AN6021</f>
        <v>84944.83</v>
      </c>
      <c r="AM6021" s="4">
        <v>83340</v>
      </c>
      <c r="AN6021">
        <f>INDEX($AJ$2:$AJ$6811,MATCH(AM6021,$A$2:$A$6811,0))</f>
        <v>84944.83</v>
      </c>
      <c r="AP6021">
        <v>706.28</v>
      </c>
      <c r="AQ6021">
        <v>706.28</v>
      </c>
      <c r="AR6021" s="4">
        <v>30</v>
      </c>
      <c r="AS6021" s="4">
        <v>6</v>
      </c>
      <c r="AT6021" s="4">
        <v>2015</v>
      </c>
      <c r="AU6021" s="4">
        <v>17</v>
      </c>
      <c r="AV6021" s="4">
        <v>6</v>
      </c>
      <c r="AW6021" s="4">
        <v>2015</v>
      </c>
      <c r="AX6021" t="str">
        <f t="shared" si="1792"/>
        <v>No Delay</v>
      </c>
      <c r="AY6021">
        <f t="shared" si="1793"/>
        <v>0</v>
      </c>
    </row>
    <row r="6022" spans="1:51" x14ac:dyDescent="0.2">
      <c r="A6022" s="3">
        <v>86205</v>
      </c>
      <c r="B6022" s="1" t="s">
        <v>151</v>
      </c>
      <c r="C6022" s="1" t="s">
        <v>65</v>
      </c>
      <c r="D6022" s="1" t="s">
        <v>130</v>
      </c>
      <c r="E6022" s="1" t="s">
        <v>152</v>
      </c>
      <c r="F6022" s="1" t="s">
        <v>152</v>
      </c>
      <c r="G6022" s="13" t="s">
        <v>654</v>
      </c>
      <c r="H6022" s="12">
        <v>42185</v>
      </c>
      <c r="I6022" s="12" t="s">
        <v>1786</v>
      </c>
      <c r="J6022" s="12">
        <v>42146</v>
      </c>
      <c r="K6022" s="4">
        <v>6580</v>
      </c>
      <c r="L6022" s="1" t="s">
        <v>146</v>
      </c>
      <c r="M6022" s="1" t="s">
        <v>132</v>
      </c>
      <c r="N6022" s="1" t="s">
        <v>154</v>
      </c>
      <c r="O6022" s="1" t="s">
        <v>93</v>
      </c>
      <c r="P6022">
        <v>60</v>
      </c>
      <c r="Q6022">
        <v>178329</v>
      </c>
      <c r="R6022">
        <v>1376699.88</v>
      </c>
      <c r="S6022">
        <v>7.72</v>
      </c>
      <c r="T6022">
        <v>0.13</v>
      </c>
      <c r="U6022">
        <f t="shared" si="1789"/>
        <v>1376699.88</v>
      </c>
      <c r="V6022">
        <f t="shared" si="1790"/>
        <v>10699740</v>
      </c>
      <c r="W6022" s="1" t="s">
        <v>1273</v>
      </c>
      <c r="X6022" s="1" t="s">
        <v>1236</v>
      </c>
      <c r="Y6022" s="1" t="s">
        <v>156</v>
      </c>
      <c r="Z6022" s="3">
        <v>7726</v>
      </c>
      <c r="AA6022" s="4">
        <f t="shared" si="1794"/>
        <v>42830</v>
      </c>
      <c r="AB6022" s="4">
        <f t="shared" ref="AB6022:AB6053" si="1796" xml:space="preserve"> 2244.740206  + 0.1097478*Q6022</f>
        <v>21815.955632199999</v>
      </c>
      <c r="AC6022" s="4">
        <f t="shared" ref="AC6022:AC6053" si="1797">AF6022</f>
        <v>42830</v>
      </c>
      <c r="AD6022" s="4">
        <f t="shared" si="1795"/>
        <v>42830</v>
      </c>
      <c r="AE6022" s="3" t="s">
        <v>2848</v>
      </c>
      <c r="AF6022" s="3">
        <v>42830</v>
      </c>
      <c r="AG6022" s="4">
        <f>AI6022</f>
        <v>42830</v>
      </c>
      <c r="AH6022" s="4">
        <v>83337</v>
      </c>
      <c r="AI6022">
        <f t="shared" si="1791"/>
        <v>42830</v>
      </c>
      <c r="AJ6022" t="s">
        <v>2848</v>
      </c>
      <c r="AK6022" s="2">
        <v>79132</v>
      </c>
      <c r="AL6022" s="2">
        <f>AN6022</f>
        <v>79132</v>
      </c>
      <c r="AM6022" s="4">
        <v>83337</v>
      </c>
      <c r="AN6022">
        <f>INDEX($AJ$2:$AJ$6811,MATCH(AM6022,$A$2:$A$6811,0))</f>
        <v>79132</v>
      </c>
      <c r="AP6022">
        <v>1415.25</v>
      </c>
      <c r="AQ6022">
        <v>1415.25</v>
      </c>
      <c r="AR6022" s="4">
        <v>30</v>
      </c>
      <c r="AS6022" s="4">
        <v>6</v>
      </c>
      <c r="AT6022" s="4">
        <v>2015</v>
      </c>
      <c r="AU6022" s="4">
        <v>22</v>
      </c>
      <c r="AV6022" s="4">
        <v>5</v>
      </c>
      <c r="AW6022" s="4">
        <v>2015</v>
      </c>
      <c r="AX6022" t="str">
        <f t="shared" si="1792"/>
        <v>No Delay</v>
      </c>
      <c r="AY6022">
        <f t="shared" si="1793"/>
        <v>0</v>
      </c>
    </row>
    <row r="6023" spans="1:51" x14ac:dyDescent="0.2">
      <c r="A6023" s="3">
        <v>83337</v>
      </c>
      <c r="B6023" s="1" t="s">
        <v>151</v>
      </c>
      <c r="C6023" s="1" t="s">
        <v>65</v>
      </c>
      <c r="D6023" s="1" t="s">
        <v>130</v>
      </c>
      <c r="E6023" s="1" t="s">
        <v>152</v>
      </c>
      <c r="F6023" s="1" t="s">
        <v>152</v>
      </c>
      <c r="G6023" s="13" t="s">
        <v>654</v>
      </c>
      <c r="H6023" s="12">
        <v>42185</v>
      </c>
      <c r="I6023" s="12" t="s">
        <v>1786</v>
      </c>
      <c r="J6023" s="12">
        <v>42146</v>
      </c>
      <c r="K6023" s="4">
        <v>6573</v>
      </c>
      <c r="L6023" s="1" t="s">
        <v>146</v>
      </c>
      <c r="M6023" s="1" t="s">
        <v>132</v>
      </c>
      <c r="N6023" s="1" t="s">
        <v>154</v>
      </c>
      <c r="O6023" s="1" t="s">
        <v>93</v>
      </c>
      <c r="P6023">
        <v>60</v>
      </c>
      <c r="Q6023">
        <v>140000</v>
      </c>
      <c r="R6023">
        <v>1080800</v>
      </c>
      <c r="S6023">
        <v>7.72</v>
      </c>
      <c r="T6023">
        <v>0.13</v>
      </c>
      <c r="U6023">
        <f t="shared" si="1789"/>
        <v>1080800</v>
      </c>
      <c r="V6023">
        <f t="shared" si="1790"/>
        <v>8400000</v>
      </c>
      <c r="W6023" s="1" t="s">
        <v>204</v>
      </c>
      <c r="X6023" s="1" t="s">
        <v>1236</v>
      </c>
      <c r="Y6023" s="1" t="s">
        <v>205</v>
      </c>
      <c r="Z6023" s="3">
        <v>7364</v>
      </c>
      <c r="AA6023" s="4">
        <f t="shared" si="1794"/>
        <v>42830</v>
      </c>
      <c r="AB6023" s="4">
        <f t="shared" si="1796"/>
        <v>17609.432206000001</v>
      </c>
      <c r="AC6023" s="4">
        <f t="shared" si="1797"/>
        <v>42830</v>
      </c>
      <c r="AD6023" s="4">
        <f t="shared" si="1795"/>
        <v>19241.8</v>
      </c>
      <c r="AE6023" s="4">
        <v>42830</v>
      </c>
      <c r="AF6023" s="4">
        <v>42830</v>
      </c>
      <c r="AG6023" s="4">
        <f>AE6023</f>
        <v>42830</v>
      </c>
      <c r="AI6023" t="e">
        <f t="shared" si="1791"/>
        <v>#N/A</v>
      </c>
      <c r="AJ6023">
        <v>79132</v>
      </c>
      <c r="AK6023" s="2">
        <v>79132</v>
      </c>
      <c r="AL6023" s="2">
        <f>AJ6023</f>
        <v>79132</v>
      </c>
      <c r="AM6023" s="4"/>
      <c r="AN6023" t="e">
        <f>VLOOKUP([1]!Tabelle13[[#This Row],[Vlookup this ID for freight costs]],$AL$2:$AL$6811,2,FALSE)</f>
        <v>#REF!</v>
      </c>
      <c r="AP6023">
        <v>1111.06</v>
      </c>
      <c r="AQ6023">
        <v>1111.06</v>
      </c>
      <c r="AR6023" s="4">
        <v>30</v>
      </c>
      <c r="AS6023" s="4">
        <v>6</v>
      </c>
      <c r="AT6023" s="4">
        <v>2015</v>
      </c>
      <c r="AU6023" s="4">
        <v>22</v>
      </c>
      <c r="AV6023" s="4">
        <v>5</v>
      </c>
      <c r="AW6023" s="4">
        <v>2015</v>
      </c>
      <c r="AX6023" t="str">
        <f t="shared" si="1792"/>
        <v>No Delay</v>
      </c>
      <c r="AY6023">
        <f t="shared" si="1793"/>
        <v>0</v>
      </c>
    </row>
    <row r="6024" spans="1:51" x14ac:dyDescent="0.2">
      <c r="A6024" s="3">
        <v>85740</v>
      </c>
      <c r="B6024" s="1" t="s">
        <v>172</v>
      </c>
      <c r="C6024" s="1" t="s">
        <v>114</v>
      </c>
      <c r="D6024" s="1" t="s">
        <v>130</v>
      </c>
      <c r="E6024" s="1" t="s">
        <v>101</v>
      </c>
      <c r="F6024" s="1" t="s">
        <v>101</v>
      </c>
      <c r="G6024" s="13" t="s">
        <v>236</v>
      </c>
      <c r="H6024" s="12">
        <v>40633</v>
      </c>
      <c r="I6024" s="12" t="s">
        <v>2463</v>
      </c>
      <c r="J6024" s="12">
        <v>40609</v>
      </c>
      <c r="K6024" s="4">
        <v>3056</v>
      </c>
      <c r="L6024" s="1" t="s">
        <v>146</v>
      </c>
      <c r="M6024" s="1" t="s">
        <v>132</v>
      </c>
      <c r="N6024" s="1" t="s">
        <v>167</v>
      </c>
      <c r="O6024" s="1" t="s">
        <v>93</v>
      </c>
      <c r="P6024">
        <v>30</v>
      </c>
      <c r="Q6024">
        <v>307216</v>
      </c>
      <c r="R6024">
        <v>1327173.1200000001</v>
      </c>
      <c r="S6024">
        <v>4.32</v>
      </c>
      <c r="T6024">
        <v>0.14000000000000001</v>
      </c>
      <c r="U6024">
        <f t="shared" si="1789"/>
        <v>1327173.1200000001</v>
      </c>
      <c r="V6024">
        <f t="shared" si="1790"/>
        <v>9216480</v>
      </c>
      <c r="W6024" s="1" t="s">
        <v>160</v>
      </c>
      <c r="X6024" s="1" t="s">
        <v>1236</v>
      </c>
      <c r="Y6024" s="1" t="s">
        <v>161</v>
      </c>
      <c r="Z6024" s="3">
        <v>13722</v>
      </c>
      <c r="AA6024" s="4">
        <f t="shared" si="1794"/>
        <v>43128</v>
      </c>
      <c r="AB6024" s="4">
        <f t="shared" si="1796"/>
        <v>35961.020330800005</v>
      </c>
      <c r="AC6024" s="4">
        <f t="shared" si="1797"/>
        <v>43128</v>
      </c>
      <c r="AD6024" s="4">
        <f t="shared" si="1795"/>
        <v>43128</v>
      </c>
      <c r="AE6024" s="3" t="s">
        <v>2849</v>
      </c>
      <c r="AF6024" s="3">
        <v>43128</v>
      </c>
      <c r="AG6024" s="4">
        <f>AI6024</f>
        <v>43128</v>
      </c>
      <c r="AH6024" s="4">
        <v>84061</v>
      </c>
      <c r="AI6024">
        <f t="shared" si="1791"/>
        <v>43128</v>
      </c>
      <c r="AJ6024" t="s">
        <v>2849</v>
      </c>
      <c r="AK6024" s="2">
        <v>34543.360000000001</v>
      </c>
      <c r="AL6024" s="2">
        <f>AN6024</f>
        <v>34543.360000000001</v>
      </c>
      <c r="AM6024" s="4">
        <v>84061</v>
      </c>
      <c r="AN6024">
        <f>INDEX($AJ$2:$AJ$6811,MATCH(AM6024,$A$2:$A$6811,0))</f>
        <v>34543.360000000001</v>
      </c>
      <c r="AP6024">
        <v>2861.39</v>
      </c>
      <c r="AQ6024">
        <v>2861.39</v>
      </c>
      <c r="AR6024" s="4">
        <v>31</v>
      </c>
      <c r="AS6024" s="4">
        <v>3</v>
      </c>
      <c r="AT6024" s="4">
        <v>2011</v>
      </c>
      <c r="AU6024" s="4">
        <v>7</v>
      </c>
      <c r="AV6024" s="4">
        <v>4</v>
      </c>
      <c r="AW6024" s="4">
        <v>2011</v>
      </c>
      <c r="AX6024" t="str">
        <f t="shared" si="1792"/>
        <v>Delay</v>
      </c>
      <c r="AY6024">
        <f t="shared" si="1793"/>
        <v>0</v>
      </c>
    </row>
    <row r="6025" spans="1:51" x14ac:dyDescent="0.2">
      <c r="A6025" s="3">
        <v>84061</v>
      </c>
      <c r="B6025" s="1" t="s">
        <v>172</v>
      </c>
      <c r="C6025" s="1" t="s">
        <v>114</v>
      </c>
      <c r="D6025" s="1" t="s">
        <v>130</v>
      </c>
      <c r="E6025" s="1" t="s">
        <v>101</v>
      </c>
      <c r="F6025" s="1" t="s">
        <v>101</v>
      </c>
      <c r="G6025" s="13" t="s">
        <v>236</v>
      </c>
      <c r="H6025" s="12">
        <v>40633</v>
      </c>
      <c r="I6025" s="12" t="s">
        <v>2463</v>
      </c>
      <c r="J6025" s="12">
        <v>40609</v>
      </c>
      <c r="K6025" s="4">
        <v>3055</v>
      </c>
      <c r="L6025" s="1" t="s">
        <v>146</v>
      </c>
      <c r="M6025" s="1" t="s">
        <v>132</v>
      </c>
      <c r="N6025" s="1" t="s">
        <v>159</v>
      </c>
      <c r="O6025" s="1" t="s">
        <v>93</v>
      </c>
      <c r="P6025">
        <v>30</v>
      </c>
      <c r="Q6025">
        <v>200000</v>
      </c>
      <c r="R6025">
        <v>2184000</v>
      </c>
      <c r="S6025">
        <v>10.92</v>
      </c>
      <c r="T6025">
        <v>0.36</v>
      </c>
      <c r="U6025">
        <f t="shared" si="1789"/>
        <v>2184000</v>
      </c>
      <c r="V6025">
        <f t="shared" si="1790"/>
        <v>6000000</v>
      </c>
      <c r="W6025" s="1" t="s">
        <v>160</v>
      </c>
      <c r="X6025" s="1" t="s">
        <v>1236</v>
      </c>
      <c r="Y6025" s="1" t="s">
        <v>161</v>
      </c>
      <c r="Z6025" s="3">
        <v>13722</v>
      </c>
      <c r="AA6025" s="4">
        <f t="shared" si="1794"/>
        <v>43128</v>
      </c>
      <c r="AB6025" s="4">
        <f t="shared" si="1796"/>
        <v>24194.300206</v>
      </c>
      <c r="AC6025" s="4">
        <f t="shared" si="1797"/>
        <v>43128</v>
      </c>
      <c r="AD6025" s="4">
        <f t="shared" si="1795"/>
        <v>22977.692307692309</v>
      </c>
      <c r="AE6025" s="4">
        <v>43128</v>
      </c>
      <c r="AF6025" s="4">
        <v>43128</v>
      </c>
      <c r="AG6025" s="4">
        <f>AE6025</f>
        <v>43128</v>
      </c>
      <c r="AI6025" t="e">
        <f t="shared" si="1791"/>
        <v>#N/A</v>
      </c>
      <c r="AJ6025">
        <v>34543.360000000001</v>
      </c>
      <c r="AK6025" s="2">
        <v>34543.360000000001</v>
      </c>
      <c r="AL6025" s="2">
        <f>AJ6025</f>
        <v>34543.360000000001</v>
      </c>
      <c r="AM6025" s="4"/>
      <c r="AN6025" t="e">
        <f>VLOOKUP([1]!Tabelle13[[#This Row],[Vlookup this ID for freight costs]],$AL$2:$AL$6811,2,FALSE)</f>
        <v>#REF!</v>
      </c>
      <c r="AP6025">
        <v>4708.7</v>
      </c>
      <c r="AQ6025">
        <v>4708.7</v>
      </c>
      <c r="AR6025" s="4">
        <v>31</v>
      </c>
      <c r="AS6025" s="4">
        <v>3</v>
      </c>
      <c r="AT6025" s="4">
        <v>2011</v>
      </c>
      <c r="AU6025" s="4">
        <v>7</v>
      </c>
      <c r="AV6025" s="4">
        <v>4</v>
      </c>
      <c r="AW6025" s="4">
        <v>2011</v>
      </c>
      <c r="AX6025" t="str">
        <f t="shared" si="1792"/>
        <v>Delay</v>
      </c>
      <c r="AY6025">
        <f t="shared" si="1793"/>
        <v>0</v>
      </c>
    </row>
    <row r="6026" spans="1:51" x14ac:dyDescent="0.2">
      <c r="A6026" s="3">
        <v>85741</v>
      </c>
      <c r="B6026" s="1" t="s">
        <v>172</v>
      </c>
      <c r="C6026" s="1" t="s">
        <v>114</v>
      </c>
      <c r="D6026" s="1" t="s">
        <v>130</v>
      </c>
      <c r="E6026" s="1" t="s">
        <v>101</v>
      </c>
      <c r="F6026" s="1" t="s">
        <v>101</v>
      </c>
      <c r="G6026" s="13" t="s">
        <v>236</v>
      </c>
      <c r="H6026" s="12">
        <v>40633</v>
      </c>
      <c r="I6026" s="12" t="s">
        <v>2463</v>
      </c>
      <c r="J6026" s="12">
        <v>40609</v>
      </c>
      <c r="K6026" s="4">
        <v>3057</v>
      </c>
      <c r="L6026" s="1" t="s">
        <v>146</v>
      </c>
      <c r="M6026" s="1" t="s">
        <v>132</v>
      </c>
      <c r="N6026" s="1" t="s">
        <v>167</v>
      </c>
      <c r="O6026" s="1" t="s">
        <v>93</v>
      </c>
      <c r="P6026">
        <v>30</v>
      </c>
      <c r="Q6026">
        <v>11729</v>
      </c>
      <c r="R6026">
        <v>50669.279999999999</v>
      </c>
      <c r="S6026">
        <v>4.32</v>
      </c>
      <c r="T6026">
        <v>0.14000000000000001</v>
      </c>
      <c r="U6026">
        <f t="shared" si="1789"/>
        <v>50669.280000000006</v>
      </c>
      <c r="V6026">
        <f t="shared" si="1790"/>
        <v>351870</v>
      </c>
      <c r="W6026" s="1" t="s">
        <v>155</v>
      </c>
      <c r="X6026" s="1" t="s">
        <v>1236</v>
      </c>
      <c r="Y6026" s="1" t="s">
        <v>156</v>
      </c>
      <c r="Z6026" s="3">
        <v>14240</v>
      </c>
      <c r="AA6026" s="4">
        <f t="shared" si="1794"/>
        <v>43128</v>
      </c>
      <c r="AB6026" s="4">
        <f t="shared" si="1796"/>
        <v>3531.9721522</v>
      </c>
      <c r="AC6026" s="4">
        <f t="shared" si="1797"/>
        <v>43128</v>
      </c>
      <c r="AD6026" s="4">
        <f t="shared" si="1795"/>
        <v>43128</v>
      </c>
      <c r="AE6026" s="3" t="s">
        <v>2849</v>
      </c>
      <c r="AF6026" s="3">
        <v>43128</v>
      </c>
      <c r="AG6026" s="4">
        <f>AI6026</f>
        <v>43128</v>
      </c>
      <c r="AH6026" s="4">
        <v>84061</v>
      </c>
      <c r="AI6026">
        <f t="shared" si="1791"/>
        <v>43128</v>
      </c>
      <c r="AJ6026" t="s">
        <v>2849</v>
      </c>
      <c r="AK6026" s="2">
        <v>34543.360000000001</v>
      </c>
      <c r="AL6026" s="2">
        <f>AN6026</f>
        <v>34543.360000000001</v>
      </c>
      <c r="AM6026" s="4">
        <v>84061</v>
      </c>
      <c r="AN6026">
        <f>INDEX($AJ$2:$AJ$6811,MATCH(AM6026,$A$2:$A$6811,0))</f>
        <v>34543.360000000001</v>
      </c>
      <c r="AP6026">
        <v>109.24</v>
      </c>
      <c r="AQ6026">
        <v>109.24</v>
      </c>
      <c r="AR6026" s="4">
        <v>31</v>
      </c>
      <c r="AS6026" s="4">
        <v>3</v>
      </c>
      <c r="AT6026" s="4">
        <v>2011</v>
      </c>
      <c r="AU6026" s="4">
        <v>7</v>
      </c>
      <c r="AV6026" s="4">
        <v>4</v>
      </c>
      <c r="AW6026" s="4">
        <v>2011</v>
      </c>
      <c r="AX6026" t="str">
        <f t="shared" si="1792"/>
        <v>Delay</v>
      </c>
      <c r="AY6026">
        <f t="shared" si="1793"/>
        <v>0</v>
      </c>
    </row>
    <row r="6027" spans="1:51" x14ac:dyDescent="0.2">
      <c r="A6027" s="3">
        <v>83888</v>
      </c>
      <c r="B6027" s="1" t="s">
        <v>463</v>
      </c>
      <c r="C6027" s="1" t="s">
        <v>73</v>
      </c>
      <c r="D6027" s="1" t="s">
        <v>130</v>
      </c>
      <c r="E6027" s="1" t="s">
        <v>101</v>
      </c>
      <c r="F6027" s="1" t="s">
        <v>101</v>
      </c>
      <c r="G6027" s="13" t="s">
        <v>2850</v>
      </c>
      <c r="H6027" s="12">
        <v>42044</v>
      </c>
      <c r="I6027" s="12" t="s">
        <v>1153</v>
      </c>
      <c r="J6027" s="12">
        <v>42055</v>
      </c>
      <c r="K6027" s="4">
        <v>6332</v>
      </c>
      <c r="L6027" s="1" t="s">
        <v>146</v>
      </c>
      <c r="M6027" s="1" t="s">
        <v>132</v>
      </c>
      <c r="N6027" s="1" t="s">
        <v>1524</v>
      </c>
      <c r="O6027" s="1" t="s">
        <v>93</v>
      </c>
      <c r="P6027">
        <v>30</v>
      </c>
      <c r="Q6027">
        <v>400000</v>
      </c>
      <c r="R6027">
        <v>3904000</v>
      </c>
      <c r="S6027">
        <v>9.76</v>
      </c>
      <c r="T6027">
        <v>0.33</v>
      </c>
      <c r="U6027">
        <f t="shared" si="1789"/>
        <v>3904000</v>
      </c>
      <c r="V6027">
        <f t="shared" si="1790"/>
        <v>12000000</v>
      </c>
      <c r="W6027" s="1" t="s">
        <v>160</v>
      </c>
      <c r="X6027" s="1" t="s">
        <v>1236</v>
      </c>
      <c r="Y6027" s="1" t="s">
        <v>161</v>
      </c>
      <c r="Z6027" s="3">
        <v>14451</v>
      </c>
      <c r="AA6027" s="4">
        <f t="shared" si="1794"/>
        <v>45186</v>
      </c>
      <c r="AB6027" s="4">
        <f t="shared" si="1796"/>
        <v>46143.860206000005</v>
      </c>
      <c r="AC6027" s="4">
        <f t="shared" si="1797"/>
        <v>45186</v>
      </c>
      <c r="AD6027" s="4">
        <f t="shared" si="1795"/>
        <v>35199.032451090912</v>
      </c>
      <c r="AE6027" s="4">
        <v>45186</v>
      </c>
      <c r="AF6027" s="4">
        <v>45186</v>
      </c>
      <c r="AG6027" s="4">
        <f>AE6027</f>
        <v>45186</v>
      </c>
      <c r="AI6027" t="e">
        <f t="shared" si="1791"/>
        <v>#N/A</v>
      </c>
      <c r="AJ6027">
        <v>47401.47</v>
      </c>
      <c r="AK6027" s="2">
        <v>47401.47</v>
      </c>
      <c r="AL6027" s="2">
        <f>AJ6027</f>
        <v>47401.47</v>
      </c>
      <c r="AM6027" s="4"/>
      <c r="AN6027" t="e">
        <f>VLOOKUP([1]!Tabelle13[[#This Row],[Vlookup this ID for freight costs]],$AL$2:$AL$6811,2,FALSE)</f>
        <v>#REF!</v>
      </c>
      <c r="AP6027">
        <v>4013.31</v>
      </c>
      <c r="AQ6027">
        <v>4013.31</v>
      </c>
      <c r="AR6027" s="4">
        <v>9</v>
      </c>
      <c r="AS6027" s="4">
        <v>2</v>
      </c>
      <c r="AT6027" s="4">
        <v>2015</v>
      </c>
      <c r="AU6027" s="4">
        <v>20</v>
      </c>
      <c r="AV6027" s="4">
        <v>2</v>
      </c>
      <c r="AW6027" s="4">
        <v>2015</v>
      </c>
      <c r="AX6027" t="str">
        <f t="shared" si="1792"/>
        <v>Delay</v>
      </c>
      <c r="AY6027">
        <f t="shared" si="1793"/>
        <v>11</v>
      </c>
    </row>
    <row r="6028" spans="1:51" x14ac:dyDescent="0.2">
      <c r="A6028" s="3">
        <v>85483</v>
      </c>
      <c r="B6028" s="1" t="s">
        <v>50</v>
      </c>
      <c r="C6028" s="1" t="s">
        <v>51</v>
      </c>
      <c r="D6028" s="1" t="s">
        <v>130</v>
      </c>
      <c r="E6028" s="1" t="s">
        <v>101</v>
      </c>
      <c r="F6028" s="1" t="s">
        <v>101</v>
      </c>
      <c r="G6028" s="13" t="s">
        <v>1216</v>
      </c>
      <c r="H6028" s="12">
        <v>41882</v>
      </c>
      <c r="I6028" s="12" t="s">
        <v>279</v>
      </c>
      <c r="J6028" s="12">
        <v>41858</v>
      </c>
      <c r="K6028" s="4">
        <v>5737</v>
      </c>
      <c r="L6028" s="1" t="s">
        <v>146</v>
      </c>
      <c r="M6028" s="1" t="s">
        <v>132</v>
      </c>
      <c r="N6028" s="1" t="s">
        <v>1524</v>
      </c>
      <c r="O6028" s="1" t="s">
        <v>93</v>
      </c>
      <c r="P6028">
        <v>30</v>
      </c>
      <c r="Q6028">
        <v>165917</v>
      </c>
      <c r="R6028">
        <v>1788585.26</v>
      </c>
      <c r="S6028">
        <v>10.78</v>
      </c>
      <c r="T6028">
        <v>0.36</v>
      </c>
      <c r="U6028">
        <f t="shared" si="1789"/>
        <v>1788585.26</v>
      </c>
      <c r="V6028">
        <f t="shared" si="1790"/>
        <v>4977510</v>
      </c>
      <c r="W6028" s="1" t="s">
        <v>179</v>
      </c>
      <c r="X6028" s="1" t="s">
        <v>1236</v>
      </c>
      <c r="Y6028" s="1" t="s">
        <v>156</v>
      </c>
      <c r="Z6028" s="3">
        <v>14703</v>
      </c>
      <c r="AA6028" s="4">
        <f t="shared" si="1794"/>
        <v>45740</v>
      </c>
      <c r="AB6028" s="4">
        <f t="shared" si="1796"/>
        <v>20453.765938600001</v>
      </c>
      <c r="AC6028" s="4">
        <f t="shared" si="1797"/>
        <v>45740</v>
      </c>
      <c r="AD6028" s="4">
        <f t="shared" si="1795"/>
        <v>45740</v>
      </c>
      <c r="AE6028" s="4">
        <v>45740</v>
      </c>
      <c r="AF6028" s="4">
        <v>45740</v>
      </c>
      <c r="AG6028" s="4">
        <f>AE6028</f>
        <v>45740</v>
      </c>
      <c r="AI6028" t="e">
        <f t="shared" si="1791"/>
        <v>#N/A</v>
      </c>
      <c r="AJ6028">
        <v>31113.19</v>
      </c>
      <c r="AK6028" s="2">
        <v>31113.19</v>
      </c>
      <c r="AL6028" s="2">
        <f>AJ6028</f>
        <v>31113.19</v>
      </c>
      <c r="AM6028" s="4"/>
      <c r="AN6028" t="e">
        <f>VLOOKUP([1]!Tabelle13[[#This Row],[Vlookup this ID for freight costs]],$AL$2:$AL$6811,2,FALSE)</f>
        <v>#REF!</v>
      </c>
      <c r="AP6028">
        <v>1838.67</v>
      </c>
      <c r="AQ6028">
        <v>1838.67</v>
      </c>
      <c r="AR6028" s="4">
        <v>31</v>
      </c>
      <c r="AS6028" s="4">
        <v>8</v>
      </c>
      <c r="AT6028" s="4">
        <v>2014</v>
      </c>
      <c r="AU6028" s="4">
        <v>7</v>
      </c>
      <c r="AV6028" s="4">
        <v>8</v>
      </c>
      <c r="AW6028" s="4">
        <v>2014</v>
      </c>
      <c r="AX6028" t="str">
        <f t="shared" si="1792"/>
        <v>No Delay</v>
      </c>
      <c r="AY6028">
        <f t="shared" si="1793"/>
        <v>0</v>
      </c>
    </row>
    <row r="6029" spans="1:51" x14ac:dyDescent="0.2">
      <c r="A6029" s="3">
        <v>86691</v>
      </c>
      <c r="B6029" s="1" t="s">
        <v>50</v>
      </c>
      <c r="C6029" s="1" t="s">
        <v>51</v>
      </c>
      <c r="D6029" s="1" t="s">
        <v>130</v>
      </c>
      <c r="E6029" s="1" t="s">
        <v>101</v>
      </c>
      <c r="F6029" s="1" t="s">
        <v>101</v>
      </c>
      <c r="G6029" s="13" t="s">
        <v>1216</v>
      </c>
      <c r="H6029" s="12">
        <v>41882</v>
      </c>
      <c r="I6029" s="12" t="s">
        <v>279</v>
      </c>
      <c r="J6029" s="12">
        <v>41858</v>
      </c>
      <c r="K6029" s="4">
        <v>5743</v>
      </c>
      <c r="L6029" s="1" t="s">
        <v>146</v>
      </c>
      <c r="M6029" s="1" t="s">
        <v>132</v>
      </c>
      <c r="N6029" s="1" t="s">
        <v>1524</v>
      </c>
      <c r="O6029" s="1" t="s">
        <v>93</v>
      </c>
      <c r="P6029">
        <v>30</v>
      </c>
      <c r="Q6029">
        <v>247500</v>
      </c>
      <c r="R6029">
        <v>2668050</v>
      </c>
      <c r="S6029">
        <v>10.78</v>
      </c>
      <c r="T6029">
        <v>0.36</v>
      </c>
      <c r="U6029">
        <f t="shared" si="1789"/>
        <v>2668050</v>
      </c>
      <c r="V6029">
        <f t="shared" si="1790"/>
        <v>7425000</v>
      </c>
      <c r="W6029" s="1" t="s">
        <v>160</v>
      </c>
      <c r="X6029" s="1" t="s">
        <v>1236</v>
      </c>
      <c r="Y6029" s="1" t="s">
        <v>161</v>
      </c>
      <c r="Z6029" s="3">
        <v>14186</v>
      </c>
      <c r="AA6029" s="4">
        <f t="shared" si="1794"/>
        <v>45740</v>
      </c>
      <c r="AB6029" s="4">
        <f t="shared" si="1796"/>
        <v>29407.320705999999</v>
      </c>
      <c r="AC6029" s="4">
        <f t="shared" si="1797"/>
        <v>45740</v>
      </c>
      <c r="AD6029" s="4">
        <f t="shared" si="1795"/>
        <v>45740</v>
      </c>
      <c r="AE6029" s="3" t="s">
        <v>2851</v>
      </c>
      <c r="AF6029" s="3">
        <v>45740</v>
      </c>
      <c r="AG6029" s="4">
        <f>AI6029</f>
        <v>45740</v>
      </c>
      <c r="AH6029" s="4">
        <v>85483</v>
      </c>
      <c r="AI6029">
        <f t="shared" si="1791"/>
        <v>45740</v>
      </c>
      <c r="AJ6029" t="s">
        <v>2851</v>
      </c>
      <c r="AK6029" s="2">
        <v>31113.19</v>
      </c>
      <c r="AL6029" s="2">
        <f>AN6029</f>
        <v>31113.19</v>
      </c>
      <c r="AM6029" s="4">
        <v>85483</v>
      </c>
      <c r="AN6029">
        <f>INDEX($AJ$2:$AJ$6811,MATCH(AM6029,$A$2:$A$6811,0))</f>
        <v>31113.19</v>
      </c>
      <c r="AP6029">
        <v>2742.76</v>
      </c>
      <c r="AQ6029">
        <v>2742.76</v>
      </c>
      <c r="AR6029" s="4">
        <v>31</v>
      </c>
      <c r="AS6029" s="4">
        <v>8</v>
      </c>
      <c r="AT6029" s="4">
        <v>2014</v>
      </c>
      <c r="AU6029" s="4">
        <v>7</v>
      </c>
      <c r="AV6029" s="4">
        <v>8</v>
      </c>
      <c r="AW6029" s="4">
        <v>2014</v>
      </c>
      <c r="AX6029" t="str">
        <f t="shared" si="1792"/>
        <v>No Delay</v>
      </c>
      <c r="AY6029">
        <f t="shared" si="1793"/>
        <v>0</v>
      </c>
    </row>
    <row r="6030" spans="1:51" x14ac:dyDescent="0.2">
      <c r="A6030" s="3">
        <v>45442</v>
      </c>
      <c r="B6030" s="1" t="s">
        <v>168</v>
      </c>
      <c r="C6030" s="1" t="s">
        <v>150</v>
      </c>
      <c r="D6030" s="1" t="s">
        <v>100</v>
      </c>
      <c r="E6030" s="1" t="s">
        <v>253</v>
      </c>
      <c r="F6030" s="1" t="s">
        <v>253</v>
      </c>
      <c r="G6030" s="13" t="s">
        <v>329</v>
      </c>
      <c r="H6030" s="12">
        <v>40821</v>
      </c>
      <c r="I6030" s="12" t="s">
        <v>515</v>
      </c>
      <c r="J6030" s="12">
        <v>40806</v>
      </c>
      <c r="K6030" s="4">
        <v>3453</v>
      </c>
      <c r="L6030" s="1" t="s">
        <v>146</v>
      </c>
      <c r="M6030" s="1" t="s">
        <v>170</v>
      </c>
      <c r="N6030" s="1" t="s">
        <v>302</v>
      </c>
      <c r="O6030" s="1" t="s">
        <v>93</v>
      </c>
      <c r="P6030">
        <v>30</v>
      </c>
      <c r="Q6030">
        <v>137130</v>
      </c>
      <c r="R6030">
        <v>911914.5</v>
      </c>
      <c r="S6030">
        <v>6.65</v>
      </c>
      <c r="T6030">
        <v>0.22</v>
      </c>
      <c r="U6030">
        <f t="shared" si="1789"/>
        <v>911914.5</v>
      </c>
      <c r="V6030">
        <f t="shared" si="1790"/>
        <v>4113900</v>
      </c>
      <c r="W6030" s="1" t="s">
        <v>155</v>
      </c>
      <c r="X6030" s="1" t="s">
        <v>1236</v>
      </c>
      <c r="Y6030" s="1" t="s">
        <v>156</v>
      </c>
      <c r="Z6030" s="3">
        <v>8107</v>
      </c>
      <c r="AA6030" s="4">
        <f t="shared" si="1794"/>
        <v>45800</v>
      </c>
      <c r="AB6030" s="4">
        <f t="shared" si="1796"/>
        <v>17294.456020000001</v>
      </c>
      <c r="AC6030" s="4">
        <f t="shared" si="1797"/>
        <v>45800</v>
      </c>
      <c r="AD6030" s="4">
        <f t="shared" si="1795"/>
        <v>45800</v>
      </c>
      <c r="AE6030" s="4">
        <v>45800</v>
      </c>
      <c r="AF6030" s="4">
        <v>45800</v>
      </c>
      <c r="AG6030" s="4">
        <f>AE6030</f>
        <v>45800</v>
      </c>
      <c r="AI6030" t="e">
        <f t="shared" si="1791"/>
        <v>#N/A</v>
      </c>
      <c r="AJ6030">
        <v>9726.5300000000007</v>
      </c>
      <c r="AK6030" s="2">
        <v>9726.5300000000007</v>
      </c>
      <c r="AL6030" s="2">
        <f>AJ6030</f>
        <v>9726.5300000000007</v>
      </c>
      <c r="AM6030" s="4"/>
      <c r="AN6030" t="e">
        <f>VLOOKUP([1]!Tabelle13[[#This Row],[Vlookup this ID for freight costs]],$AL$2:$AL$6811,2,FALSE)</f>
        <v>#REF!</v>
      </c>
      <c r="AP6030">
        <v>1504.66</v>
      </c>
      <c r="AQ6030">
        <v>1504.66</v>
      </c>
      <c r="AR6030" s="4">
        <v>5</v>
      </c>
      <c r="AS6030" s="4">
        <v>10</v>
      </c>
      <c r="AT6030" s="4">
        <v>2011</v>
      </c>
      <c r="AU6030" s="4">
        <v>20</v>
      </c>
      <c r="AV6030" s="4">
        <v>9</v>
      </c>
      <c r="AW6030" s="4">
        <v>2011</v>
      </c>
      <c r="AX6030" t="str">
        <f t="shared" si="1792"/>
        <v>No Delay</v>
      </c>
      <c r="AY6030">
        <f t="shared" si="1793"/>
        <v>0</v>
      </c>
    </row>
    <row r="6031" spans="1:51" x14ac:dyDescent="0.2">
      <c r="A6031" s="3">
        <v>85256</v>
      </c>
      <c r="B6031" s="1" t="s">
        <v>151</v>
      </c>
      <c r="C6031" s="1" t="s">
        <v>65</v>
      </c>
      <c r="D6031" s="1" t="s">
        <v>130</v>
      </c>
      <c r="E6031" s="1" t="s">
        <v>152</v>
      </c>
      <c r="F6031" s="1" t="s">
        <v>152</v>
      </c>
      <c r="G6031" s="13" t="s">
        <v>1335</v>
      </c>
      <c r="H6031" s="12">
        <v>41094</v>
      </c>
      <c r="I6031" s="12" t="s">
        <v>1729</v>
      </c>
      <c r="J6031" s="12">
        <v>41029</v>
      </c>
      <c r="K6031" s="4">
        <v>3885</v>
      </c>
      <c r="L6031" s="1" t="s">
        <v>146</v>
      </c>
      <c r="M6031" s="1" t="s">
        <v>132</v>
      </c>
      <c r="N6031" s="1" t="s">
        <v>154</v>
      </c>
      <c r="O6031" s="1" t="s">
        <v>93</v>
      </c>
      <c r="P6031">
        <v>60</v>
      </c>
      <c r="Q6031">
        <v>326131</v>
      </c>
      <c r="R6031">
        <v>3587441</v>
      </c>
      <c r="S6031">
        <v>11</v>
      </c>
      <c r="T6031">
        <v>0.18</v>
      </c>
      <c r="U6031">
        <f t="shared" si="1789"/>
        <v>3587441</v>
      </c>
      <c r="V6031">
        <f t="shared" si="1790"/>
        <v>19567860</v>
      </c>
      <c r="W6031" s="1" t="s">
        <v>160</v>
      </c>
      <c r="X6031" s="1" t="s">
        <v>1236</v>
      </c>
      <c r="Y6031" s="1" t="s">
        <v>161</v>
      </c>
      <c r="Z6031" s="3">
        <v>7348</v>
      </c>
      <c r="AA6031" s="4">
        <f t="shared" si="1794"/>
        <v>46522</v>
      </c>
      <c r="AB6031" s="4">
        <f t="shared" si="1796"/>
        <v>38036.899967800004</v>
      </c>
      <c r="AC6031" s="4">
        <f t="shared" si="1797"/>
        <v>46522</v>
      </c>
      <c r="AD6031" s="4">
        <f t="shared" si="1795"/>
        <v>46522</v>
      </c>
      <c r="AE6031" s="4">
        <v>46522</v>
      </c>
      <c r="AF6031" s="4">
        <v>46522</v>
      </c>
      <c r="AG6031" s="4">
        <f>AE6031</f>
        <v>46522</v>
      </c>
      <c r="AI6031" t="e">
        <f t="shared" si="1791"/>
        <v>#N/A</v>
      </c>
      <c r="AJ6031">
        <v>27441.22</v>
      </c>
      <c r="AK6031" s="2">
        <v>27441.22</v>
      </c>
      <c r="AL6031" s="2">
        <f>AJ6031</f>
        <v>27441.22</v>
      </c>
      <c r="AM6031" s="4"/>
      <c r="AN6031" t="e">
        <f>VLOOKUP([1]!Tabelle13[[#This Row],[Vlookup this ID for freight costs]],$AL$2:$AL$6811,2,FALSE)</f>
        <v>#REF!</v>
      </c>
      <c r="AP6031">
        <v>5029.59</v>
      </c>
      <c r="AQ6031">
        <v>5029.59</v>
      </c>
      <c r="AR6031" s="4">
        <v>4</v>
      </c>
      <c r="AS6031" s="4">
        <v>7</v>
      </c>
      <c r="AT6031" s="4">
        <v>2012</v>
      </c>
      <c r="AU6031" s="4">
        <v>30</v>
      </c>
      <c r="AV6031" s="4">
        <v>4</v>
      </c>
      <c r="AW6031" s="4">
        <v>2012</v>
      </c>
      <c r="AX6031" t="str">
        <f t="shared" si="1792"/>
        <v>No Delay</v>
      </c>
      <c r="AY6031">
        <f t="shared" si="1793"/>
        <v>0</v>
      </c>
    </row>
    <row r="6032" spans="1:51" x14ac:dyDescent="0.2">
      <c r="A6032" s="3">
        <v>84864</v>
      </c>
      <c r="B6032" s="1" t="s">
        <v>172</v>
      </c>
      <c r="C6032" s="1" t="s">
        <v>114</v>
      </c>
      <c r="D6032" s="1" t="s">
        <v>130</v>
      </c>
      <c r="E6032" s="1" t="s">
        <v>101</v>
      </c>
      <c r="F6032" s="1" t="s">
        <v>101</v>
      </c>
      <c r="G6032" s="13" t="s">
        <v>1184</v>
      </c>
      <c r="H6032" s="12">
        <v>41663</v>
      </c>
      <c r="I6032" s="12" t="s">
        <v>791</v>
      </c>
      <c r="J6032" s="12">
        <v>41715</v>
      </c>
      <c r="K6032" s="4">
        <v>5378</v>
      </c>
      <c r="L6032" s="1" t="s">
        <v>146</v>
      </c>
      <c r="M6032" s="1" t="s">
        <v>132</v>
      </c>
      <c r="N6032" s="1" t="s">
        <v>292</v>
      </c>
      <c r="O6032" s="1" t="s">
        <v>93</v>
      </c>
      <c r="P6032">
        <v>30</v>
      </c>
      <c r="Q6032">
        <v>100619</v>
      </c>
      <c r="R6032">
        <v>1237613.7</v>
      </c>
      <c r="S6032">
        <v>12.3</v>
      </c>
      <c r="T6032">
        <v>0.41</v>
      </c>
      <c r="U6032">
        <f t="shared" si="1789"/>
        <v>1237613.7000000002</v>
      </c>
      <c r="V6032">
        <f t="shared" si="1790"/>
        <v>3018570</v>
      </c>
      <c r="W6032" s="1" t="s">
        <v>204</v>
      </c>
      <c r="X6032" s="1" t="s">
        <v>1236</v>
      </c>
      <c r="Y6032" s="1" t="s">
        <v>205</v>
      </c>
      <c r="Z6032" s="3">
        <v>14286</v>
      </c>
      <c r="AA6032" s="4">
        <f t="shared" si="1794"/>
        <v>47387</v>
      </c>
      <c r="AB6032" s="4">
        <f t="shared" si="1796"/>
        <v>13287.4540942</v>
      </c>
      <c r="AC6032" s="4">
        <f t="shared" si="1797"/>
        <v>47387</v>
      </c>
      <c r="AD6032" s="4">
        <f t="shared" si="1795"/>
        <v>47387</v>
      </c>
      <c r="AE6032" s="4">
        <v>47387</v>
      </c>
      <c r="AF6032" s="4">
        <v>47387</v>
      </c>
      <c r="AG6032" s="4">
        <f>AE6032</f>
        <v>47387</v>
      </c>
      <c r="AI6032" t="e">
        <f t="shared" si="1791"/>
        <v>#N/A</v>
      </c>
      <c r="AJ6032">
        <v>30981.39</v>
      </c>
      <c r="AK6032" s="2">
        <v>30981.39</v>
      </c>
      <c r="AL6032" s="2">
        <f>AJ6032</f>
        <v>30981.39</v>
      </c>
      <c r="AM6032" s="4"/>
      <c r="AN6032" t="e">
        <f>VLOOKUP([1]!Tabelle13[[#This Row],[Vlookup this ID for freight costs]],$AL$2:$AL$6811,2,FALSE)</f>
        <v>#REF!</v>
      </c>
      <c r="AP6032">
        <v>1530.93</v>
      </c>
      <c r="AQ6032">
        <v>1530.93</v>
      </c>
      <c r="AR6032" s="4">
        <v>24</v>
      </c>
      <c r="AS6032" s="4">
        <v>1</v>
      </c>
      <c r="AT6032" s="4">
        <v>2014</v>
      </c>
      <c r="AU6032" s="4">
        <v>17</v>
      </c>
      <c r="AV6032" s="4">
        <v>4</v>
      </c>
      <c r="AW6032" s="4">
        <v>2014</v>
      </c>
      <c r="AX6032" t="str">
        <f t="shared" si="1792"/>
        <v>Delay</v>
      </c>
      <c r="AY6032">
        <f t="shared" si="1793"/>
        <v>52</v>
      </c>
    </row>
    <row r="6033" spans="1:51" x14ac:dyDescent="0.2">
      <c r="A6033" s="3">
        <v>86612</v>
      </c>
      <c r="B6033" s="1" t="s">
        <v>172</v>
      </c>
      <c r="C6033" s="1" t="s">
        <v>114</v>
      </c>
      <c r="D6033" s="1" t="s">
        <v>130</v>
      </c>
      <c r="E6033" s="1" t="s">
        <v>101</v>
      </c>
      <c r="F6033" s="1" t="s">
        <v>101</v>
      </c>
      <c r="G6033" s="13" t="s">
        <v>1184</v>
      </c>
      <c r="H6033" s="12">
        <v>41663</v>
      </c>
      <c r="I6033" s="12" t="s">
        <v>791</v>
      </c>
      <c r="J6033" s="12">
        <v>41715</v>
      </c>
      <c r="K6033" s="4">
        <v>5380</v>
      </c>
      <c r="L6033" s="1" t="s">
        <v>146</v>
      </c>
      <c r="M6033" s="1" t="s">
        <v>132</v>
      </c>
      <c r="N6033" s="1" t="s">
        <v>292</v>
      </c>
      <c r="O6033" s="1" t="s">
        <v>93</v>
      </c>
      <c r="P6033">
        <v>30</v>
      </c>
      <c r="Q6033">
        <v>177272</v>
      </c>
      <c r="R6033">
        <v>2180445.6</v>
      </c>
      <c r="S6033">
        <v>12.3</v>
      </c>
      <c r="T6033">
        <v>0.41</v>
      </c>
      <c r="U6033">
        <f t="shared" si="1789"/>
        <v>2180445.6</v>
      </c>
      <c r="V6033">
        <f t="shared" si="1790"/>
        <v>5318160</v>
      </c>
      <c r="W6033" s="1" t="s">
        <v>160</v>
      </c>
      <c r="X6033" s="1" t="s">
        <v>1236</v>
      </c>
      <c r="Y6033" s="1" t="s">
        <v>161</v>
      </c>
      <c r="Z6033" s="3">
        <v>13722</v>
      </c>
      <c r="AA6033" s="4">
        <f t="shared" si="1794"/>
        <v>47387</v>
      </c>
      <c r="AB6033" s="4">
        <f t="shared" si="1796"/>
        <v>21699.952207599999</v>
      </c>
      <c r="AC6033" s="4">
        <f t="shared" si="1797"/>
        <v>47387</v>
      </c>
      <c r="AD6033" s="4">
        <f t="shared" si="1795"/>
        <v>47387</v>
      </c>
      <c r="AE6033" s="3" t="s">
        <v>2852</v>
      </c>
      <c r="AF6033" s="3">
        <v>47387</v>
      </c>
      <c r="AG6033" s="4">
        <f>AI6033</f>
        <v>47387</v>
      </c>
      <c r="AH6033" s="4">
        <v>84864</v>
      </c>
      <c r="AI6033">
        <f t="shared" si="1791"/>
        <v>47387</v>
      </c>
      <c r="AJ6033" t="s">
        <v>2852</v>
      </c>
      <c r="AK6033" s="2">
        <v>30981.39</v>
      </c>
      <c r="AL6033" s="2">
        <f>AN6033</f>
        <v>30981.39</v>
      </c>
      <c r="AM6033" s="4">
        <v>84864</v>
      </c>
      <c r="AN6033">
        <f>INDEX($AJ$2:$AJ$6811,MATCH(AM6033,$A$2:$A$6811,0))</f>
        <v>30981.39</v>
      </c>
      <c r="AP6033">
        <v>2697.21</v>
      </c>
      <c r="AQ6033">
        <v>2697.21</v>
      </c>
      <c r="AR6033" s="4">
        <v>24</v>
      </c>
      <c r="AS6033" s="4">
        <v>1</v>
      </c>
      <c r="AT6033" s="4">
        <v>2014</v>
      </c>
      <c r="AU6033" s="4">
        <v>17</v>
      </c>
      <c r="AV6033" s="4">
        <v>4</v>
      </c>
      <c r="AW6033" s="4">
        <v>2014</v>
      </c>
      <c r="AX6033" t="str">
        <f t="shared" si="1792"/>
        <v>Delay</v>
      </c>
      <c r="AY6033">
        <f t="shared" si="1793"/>
        <v>52</v>
      </c>
    </row>
    <row r="6034" spans="1:51" x14ac:dyDescent="0.2">
      <c r="A6034" s="3">
        <v>86613</v>
      </c>
      <c r="B6034" s="1" t="s">
        <v>172</v>
      </c>
      <c r="C6034" s="1" t="s">
        <v>114</v>
      </c>
      <c r="D6034" s="1" t="s">
        <v>130</v>
      </c>
      <c r="E6034" s="1" t="s">
        <v>101</v>
      </c>
      <c r="F6034" s="1" t="s">
        <v>101</v>
      </c>
      <c r="G6034" s="13" t="s">
        <v>1184</v>
      </c>
      <c r="H6034" s="12">
        <v>41663</v>
      </c>
      <c r="I6034" s="12" t="s">
        <v>791</v>
      </c>
      <c r="J6034" s="12">
        <v>41715</v>
      </c>
      <c r="K6034" s="4">
        <v>5381</v>
      </c>
      <c r="L6034" s="1" t="s">
        <v>146</v>
      </c>
      <c r="M6034" s="1" t="s">
        <v>132</v>
      </c>
      <c r="N6034" s="1" t="s">
        <v>292</v>
      </c>
      <c r="O6034" s="1" t="s">
        <v>93</v>
      </c>
      <c r="P6034">
        <v>30</v>
      </c>
      <c r="Q6034">
        <v>133970</v>
      </c>
      <c r="R6034">
        <v>1647831</v>
      </c>
      <c r="S6034">
        <v>12.3</v>
      </c>
      <c r="T6034">
        <v>0.41</v>
      </c>
      <c r="U6034">
        <f t="shared" si="1789"/>
        <v>1647831</v>
      </c>
      <c r="V6034">
        <f t="shared" si="1790"/>
        <v>4019100</v>
      </c>
      <c r="W6034" s="1" t="s">
        <v>861</v>
      </c>
      <c r="X6034" s="1" t="s">
        <v>1236</v>
      </c>
      <c r="Y6034" s="1" t="s">
        <v>156</v>
      </c>
      <c r="Z6034" s="3">
        <v>14240</v>
      </c>
      <c r="AA6034" s="4">
        <f t="shared" si="1794"/>
        <v>47387</v>
      </c>
      <c r="AB6034" s="4">
        <f t="shared" si="1796"/>
        <v>16947.652972</v>
      </c>
      <c r="AC6034" s="4">
        <f t="shared" si="1797"/>
        <v>47387</v>
      </c>
      <c r="AD6034" s="4">
        <f t="shared" si="1795"/>
        <v>47387</v>
      </c>
      <c r="AE6034" s="3" t="s">
        <v>2852</v>
      </c>
      <c r="AF6034" s="3">
        <v>47387</v>
      </c>
      <c r="AG6034" s="4">
        <f>AI6034</f>
        <v>47387</v>
      </c>
      <c r="AH6034" s="4">
        <v>84864</v>
      </c>
      <c r="AI6034">
        <f t="shared" si="1791"/>
        <v>47387</v>
      </c>
      <c r="AJ6034" t="s">
        <v>2852</v>
      </c>
      <c r="AK6034" s="2">
        <v>30981.39</v>
      </c>
      <c r="AL6034" s="2">
        <f>AN6034</f>
        <v>30981.39</v>
      </c>
      <c r="AM6034" s="4">
        <v>84864</v>
      </c>
      <c r="AN6034">
        <f>INDEX($AJ$2:$AJ$6811,MATCH(AM6034,$A$2:$A$6811,0))</f>
        <v>30981.39</v>
      </c>
      <c r="AP6034">
        <v>2038.37</v>
      </c>
      <c r="AQ6034">
        <v>2038.37</v>
      </c>
      <c r="AR6034" s="4">
        <v>24</v>
      </c>
      <c r="AS6034" s="4">
        <v>1</v>
      </c>
      <c r="AT6034" s="4">
        <v>2014</v>
      </c>
      <c r="AU6034" s="4">
        <v>17</v>
      </c>
      <c r="AV6034" s="4">
        <v>4</v>
      </c>
      <c r="AW6034" s="4">
        <v>2014</v>
      </c>
      <c r="AX6034" t="str">
        <f t="shared" si="1792"/>
        <v>Delay</v>
      </c>
      <c r="AY6034">
        <f t="shared" si="1793"/>
        <v>52</v>
      </c>
    </row>
    <row r="6035" spans="1:51" x14ac:dyDescent="0.2">
      <c r="A6035" s="3">
        <v>84443</v>
      </c>
      <c r="B6035" s="1" t="s">
        <v>151</v>
      </c>
      <c r="C6035" s="1" t="s">
        <v>65</v>
      </c>
      <c r="D6035" s="1" t="s">
        <v>130</v>
      </c>
      <c r="E6035" s="1" t="s">
        <v>152</v>
      </c>
      <c r="F6035" s="1" t="s">
        <v>152</v>
      </c>
      <c r="G6035" s="13" t="s">
        <v>466</v>
      </c>
      <c r="H6035" s="12">
        <v>42034</v>
      </c>
      <c r="I6035" s="12" t="s">
        <v>2001</v>
      </c>
      <c r="J6035" s="12">
        <v>42024</v>
      </c>
      <c r="K6035" s="4">
        <v>6211</v>
      </c>
      <c r="L6035" s="1" t="s">
        <v>146</v>
      </c>
      <c r="M6035" s="1" t="s">
        <v>132</v>
      </c>
      <c r="N6035" s="1" t="s">
        <v>154</v>
      </c>
      <c r="O6035" s="1" t="s">
        <v>93</v>
      </c>
      <c r="P6035">
        <v>60</v>
      </c>
      <c r="Q6035">
        <v>335999</v>
      </c>
      <c r="R6035">
        <v>2593912.2799999998</v>
      </c>
      <c r="S6035">
        <v>7.72</v>
      </c>
      <c r="T6035">
        <v>0.13</v>
      </c>
      <c r="U6035">
        <f t="shared" si="1789"/>
        <v>2593912.2799999998</v>
      </c>
      <c r="V6035">
        <f t="shared" si="1790"/>
        <v>20159940</v>
      </c>
      <c r="W6035" s="1" t="s">
        <v>160</v>
      </c>
      <c r="X6035" s="1" t="s">
        <v>1236</v>
      </c>
      <c r="Y6035" s="1" t="s">
        <v>161</v>
      </c>
      <c r="Z6035" s="3">
        <v>7348</v>
      </c>
      <c r="AA6035" s="4">
        <f t="shared" si="1794"/>
        <v>47693</v>
      </c>
      <c r="AB6035" s="4">
        <f t="shared" si="1796"/>
        <v>39119.891258200005</v>
      </c>
      <c r="AC6035" s="4">
        <f t="shared" si="1797"/>
        <v>47693</v>
      </c>
      <c r="AD6035" s="4">
        <f t="shared" si="1795"/>
        <v>47693</v>
      </c>
      <c r="AE6035" s="4">
        <v>47693</v>
      </c>
      <c r="AF6035" s="4">
        <v>47693</v>
      </c>
      <c r="AG6035" s="4">
        <f>AE6035</f>
        <v>47693</v>
      </c>
      <c r="AI6035" t="e">
        <f t="shared" si="1791"/>
        <v>#N/A</v>
      </c>
      <c r="AJ6035">
        <v>116593</v>
      </c>
      <c r="AK6035" s="2">
        <v>116593</v>
      </c>
      <c r="AL6035" s="2">
        <f>AJ6035</f>
        <v>116593</v>
      </c>
      <c r="AM6035" s="4"/>
      <c r="AN6035" t="e">
        <f>VLOOKUP([1]!Tabelle13[[#This Row],[Vlookup this ID for freight costs]],$AL$2:$AL$6811,2,FALSE)</f>
        <v>#REF!</v>
      </c>
      <c r="AP6035">
        <v>2666.54</v>
      </c>
      <c r="AQ6035">
        <v>2666.54</v>
      </c>
      <c r="AR6035" s="4">
        <v>30</v>
      </c>
      <c r="AS6035" s="4">
        <v>1</v>
      </c>
      <c r="AT6035" s="4">
        <v>2015</v>
      </c>
      <c r="AU6035" s="4">
        <v>20</v>
      </c>
      <c r="AV6035" s="4">
        <v>1</v>
      </c>
      <c r="AW6035" s="4">
        <v>2015</v>
      </c>
      <c r="AX6035" t="str">
        <f t="shared" si="1792"/>
        <v>No Delay</v>
      </c>
      <c r="AY6035">
        <f t="shared" si="1793"/>
        <v>0</v>
      </c>
    </row>
    <row r="6036" spans="1:51" x14ac:dyDescent="0.2">
      <c r="A6036" s="3">
        <v>85554</v>
      </c>
      <c r="B6036" s="1" t="s">
        <v>151</v>
      </c>
      <c r="C6036" s="1" t="s">
        <v>65</v>
      </c>
      <c r="D6036" s="1" t="s">
        <v>130</v>
      </c>
      <c r="E6036" s="1" t="s">
        <v>152</v>
      </c>
      <c r="F6036" s="1" t="s">
        <v>152</v>
      </c>
      <c r="G6036" s="13" t="s">
        <v>466</v>
      </c>
      <c r="H6036" s="12">
        <v>42034</v>
      </c>
      <c r="I6036" s="12" t="s">
        <v>2001</v>
      </c>
      <c r="J6036" s="12">
        <v>42024</v>
      </c>
      <c r="K6036" s="4">
        <v>6214</v>
      </c>
      <c r="L6036" s="1" t="s">
        <v>146</v>
      </c>
      <c r="M6036" s="1" t="s">
        <v>132</v>
      </c>
      <c r="N6036" s="1" t="s">
        <v>154</v>
      </c>
      <c r="O6036" s="1" t="s">
        <v>93</v>
      </c>
      <c r="P6036">
        <v>60</v>
      </c>
      <c r="Q6036">
        <v>24000</v>
      </c>
      <c r="R6036">
        <v>185280</v>
      </c>
      <c r="S6036">
        <v>7.72</v>
      </c>
      <c r="T6036">
        <v>0.13</v>
      </c>
      <c r="U6036">
        <f t="shared" si="1789"/>
        <v>185280</v>
      </c>
      <c r="V6036">
        <f t="shared" si="1790"/>
        <v>1440000</v>
      </c>
      <c r="W6036" s="1" t="s">
        <v>179</v>
      </c>
      <c r="X6036" s="1" t="s">
        <v>1236</v>
      </c>
      <c r="Y6036" s="1" t="s">
        <v>156</v>
      </c>
      <c r="Z6036" s="3">
        <v>7726</v>
      </c>
      <c r="AA6036" s="4">
        <f t="shared" si="1794"/>
        <v>47693</v>
      </c>
      <c r="AB6036" s="4">
        <f t="shared" si="1796"/>
        <v>4878.687406</v>
      </c>
      <c r="AC6036" s="4">
        <f t="shared" si="1797"/>
        <v>47693</v>
      </c>
      <c r="AD6036" s="4">
        <f t="shared" si="1795"/>
        <v>10736</v>
      </c>
      <c r="AE6036" s="3" t="s">
        <v>2853</v>
      </c>
      <c r="AF6036" s="3">
        <v>47693</v>
      </c>
      <c r="AG6036" s="4">
        <f>AI6036</f>
        <v>47693</v>
      </c>
      <c r="AH6036" s="4">
        <v>84443</v>
      </c>
      <c r="AI6036">
        <f t="shared" si="1791"/>
        <v>47693</v>
      </c>
      <c r="AJ6036" t="s">
        <v>2853</v>
      </c>
      <c r="AK6036" s="2">
        <v>116593</v>
      </c>
      <c r="AL6036" s="2">
        <f>AN6036</f>
        <v>116593</v>
      </c>
      <c r="AM6036" s="4">
        <v>84443</v>
      </c>
      <c r="AN6036">
        <f>INDEX($AJ$2:$AJ$6811,MATCH(AM6036,$A$2:$A$6811,0))</f>
        <v>116593</v>
      </c>
      <c r="AP6036">
        <v>190.47</v>
      </c>
      <c r="AQ6036">
        <v>190.47</v>
      </c>
      <c r="AR6036" s="4">
        <v>30</v>
      </c>
      <c r="AS6036" s="4">
        <v>1</v>
      </c>
      <c r="AT6036" s="4">
        <v>2015</v>
      </c>
      <c r="AU6036" s="4">
        <v>20</v>
      </c>
      <c r="AV6036" s="4">
        <v>1</v>
      </c>
      <c r="AW6036" s="4">
        <v>2015</v>
      </c>
      <c r="AX6036" t="str">
        <f t="shared" si="1792"/>
        <v>No Delay</v>
      </c>
      <c r="AY6036">
        <f t="shared" si="1793"/>
        <v>0</v>
      </c>
    </row>
    <row r="6037" spans="1:51" x14ac:dyDescent="0.2">
      <c r="A6037" s="3">
        <v>84444</v>
      </c>
      <c r="B6037" s="1" t="s">
        <v>151</v>
      </c>
      <c r="C6037" s="1" t="s">
        <v>65</v>
      </c>
      <c r="D6037" s="1" t="s">
        <v>130</v>
      </c>
      <c r="E6037" s="1" t="s">
        <v>152</v>
      </c>
      <c r="F6037" s="1" t="s">
        <v>152</v>
      </c>
      <c r="G6037" s="13" t="s">
        <v>466</v>
      </c>
      <c r="H6037" s="12">
        <v>42034</v>
      </c>
      <c r="I6037" s="12" t="s">
        <v>2001</v>
      </c>
      <c r="J6037" s="12">
        <v>42024</v>
      </c>
      <c r="K6037" s="4">
        <v>6212</v>
      </c>
      <c r="L6037" s="1" t="s">
        <v>146</v>
      </c>
      <c r="M6037" s="1" t="s">
        <v>132</v>
      </c>
      <c r="N6037" s="1" t="s">
        <v>154</v>
      </c>
      <c r="O6037" s="1" t="s">
        <v>93</v>
      </c>
      <c r="P6037">
        <v>60</v>
      </c>
      <c r="Q6037">
        <v>1</v>
      </c>
      <c r="R6037">
        <v>7.72</v>
      </c>
      <c r="S6037">
        <v>7.72</v>
      </c>
      <c r="T6037">
        <v>0.13</v>
      </c>
      <c r="U6037">
        <f t="shared" si="1789"/>
        <v>7.72</v>
      </c>
      <c r="V6037">
        <f t="shared" si="1790"/>
        <v>60</v>
      </c>
      <c r="W6037" s="1" t="s">
        <v>204</v>
      </c>
      <c r="X6037" s="1" t="s">
        <v>1236</v>
      </c>
      <c r="Y6037" s="1" t="s">
        <v>205</v>
      </c>
      <c r="Z6037" s="3">
        <v>7364</v>
      </c>
      <c r="AA6037" s="4">
        <f t="shared" si="1794"/>
        <v>47693</v>
      </c>
      <c r="AB6037" s="4">
        <f t="shared" si="1796"/>
        <v>2244.8499538000001</v>
      </c>
      <c r="AC6037" s="4">
        <f t="shared" si="1797"/>
        <v>47693</v>
      </c>
      <c r="AD6037" s="4">
        <f t="shared" si="1795"/>
        <v>3783.0428900333336</v>
      </c>
      <c r="AE6037" s="3" t="s">
        <v>2853</v>
      </c>
      <c r="AF6037" s="3">
        <v>47693</v>
      </c>
      <c r="AG6037" s="4">
        <f>AI6037</f>
        <v>47693</v>
      </c>
      <c r="AH6037" s="4">
        <v>84443</v>
      </c>
      <c r="AI6037">
        <f t="shared" si="1791"/>
        <v>47693</v>
      </c>
      <c r="AJ6037" t="s">
        <v>2853</v>
      </c>
      <c r="AK6037" s="2">
        <v>116593</v>
      </c>
      <c r="AL6037" s="2">
        <f>AN6037</f>
        <v>116593</v>
      </c>
      <c r="AM6037" s="4">
        <v>84443</v>
      </c>
      <c r="AN6037">
        <f>INDEX($AJ$2:$AJ$6811,MATCH(AM6037,$A$2:$A$6811,0))</f>
        <v>116593</v>
      </c>
      <c r="AP6037">
        <v>0.01</v>
      </c>
      <c r="AQ6037">
        <v>0.01</v>
      </c>
      <c r="AR6037" s="4">
        <v>30</v>
      </c>
      <c r="AS6037" s="4">
        <v>1</v>
      </c>
      <c r="AT6037" s="4">
        <v>2015</v>
      </c>
      <c r="AU6037" s="4">
        <v>20</v>
      </c>
      <c r="AV6037" s="4">
        <v>1</v>
      </c>
      <c r="AW6037" s="4">
        <v>2015</v>
      </c>
      <c r="AX6037" t="str">
        <f t="shared" si="1792"/>
        <v>No Delay</v>
      </c>
      <c r="AY6037">
        <f t="shared" si="1793"/>
        <v>0</v>
      </c>
    </row>
    <row r="6038" spans="1:51" x14ac:dyDescent="0.2">
      <c r="A6038" s="3">
        <v>86678</v>
      </c>
      <c r="B6038" s="1" t="s">
        <v>50</v>
      </c>
      <c r="C6038" s="1" t="s">
        <v>51</v>
      </c>
      <c r="D6038" s="1" t="s">
        <v>130</v>
      </c>
      <c r="E6038" s="1" t="s">
        <v>101</v>
      </c>
      <c r="F6038" s="1" t="s">
        <v>101</v>
      </c>
      <c r="G6038" s="13" t="s">
        <v>1303</v>
      </c>
      <c r="H6038" s="12">
        <v>41806</v>
      </c>
      <c r="I6038" s="12" t="s">
        <v>2039</v>
      </c>
      <c r="J6038" s="12">
        <v>41803</v>
      </c>
      <c r="K6038" s="4">
        <v>5564</v>
      </c>
      <c r="L6038" s="1" t="s">
        <v>146</v>
      </c>
      <c r="M6038" s="1" t="s">
        <v>132</v>
      </c>
      <c r="N6038" s="1" t="s">
        <v>154</v>
      </c>
      <c r="O6038" s="1" t="s">
        <v>93</v>
      </c>
      <c r="P6038">
        <v>60</v>
      </c>
      <c r="Q6038">
        <v>173309</v>
      </c>
      <c r="R6038">
        <v>1405535.99</v>
      </c>
      <c r="S6038">
        <v>8.11</v>
      </c>
      <c r="T6038">
        <v>0.14000000000000001</v>
      </c>
      <c r="U6038">
        <f t="shared" si="1789"/>
        <v>1405535.99</v>
      </c>
      <c r="V6038">
        <f t="shared" si="1790"/>
        <v>10398540</v>
      </c>
      <c r="W6038" s="1" t="s">
        <v>204</v>
      </c>
      <c r="X6038" s="1" t="s">
        <v>1236</v>
      </c>
      <c r="Y6038" s="1" t="s">
        <v>205</v>
      </c>
      <c r="Z6038" s="3">
        <v>14749</v>
      </c>
      <c r="AA6038" s="4">
        <f t="shared" si="1794"/>
        <v>48109</v>
      </c>
      <c r="AB6038" s="4">
        <f t="shared" si="1796"/>
        <v>21265.021676199998</v>
      </c>
      <c r="AC6038" s="4">
        <f t="shared" si="1797"/>
        <v>48109</v>
      </c>
      <c r="AD6038" s="4">
        <f t="shared" si="1795"/>
        <v>48109</v>
      </c>
      <c r="AE6038" s="3" t="s">
        <v>2854</v>
      </c>
      <c r="AF6038" s="3">
        <v>48109</v>
      </c>
      <c r="AG6038" s="4">
        <f>AI6038</f>
        <v>48109</v>
      </c>
      <c r="AH6038" s="4">
        <v>85463</v>
      </c>
      <c r="AI6038">
        <f t="shared" si="1791"/>
        <v>48109</v>
      </c>
      <c r="AJ6038" t="s">
        <v>2854</v>
      </c>
      <c r="AK6038" s="2">
        <v>30202.86</v>
      </c>
      <c r="AL6038" s="2">
        <f>AN6038</f>
        <v>30202.86</v>
      </c>
      <c r="AM6038" s="4">
        <v>85463</v>
      </c>
      <c r="AN6038">
        <f>INDEX($AJ$2:$AJ$6811,MATCH(AM6038,$A$2:$A$6811,0))</f>
        <v>30202.86</v>
      </c>
      <c r="AP6038">
        <v>1444.89</v>
      </c>
      <c r="AQ6038">
        <v>1444.89</v>
      </c>
      <c r="AR6038" s="4">
        <v>16</v>
      </c>
      <c r="AS6038" s="4">
        <v>6</v>
      </c>
      <c r="AT6038" s="4">
        <v>2014</v>
      </c>
      <c r="AU6038" s="4">
        <v>13</v>
      </c>
      <c r="AV6038" s="4">
        <v>6</v>
      </c>
      <c r="AW6038" s="4">
        <v>2014</v>
      </c>
      <c r="AX6038" t="str">
        <f t="shared" si="1792"/>
        <v>No Delay</v>
      </c>
      <c r="AY6038">
        <f t="shared" si="1793"/>
        <v>0</v>
      </c>
    </row>
    <row r="6039" spans="1:51" x14ac:dyDescent="0.2">
      <c r="A6039" s="3">
        <v>85463</v>
      </c>
      <c r="B6039" s="1" t="s">
        <v>50</v>
      </c>
      <c r="C6039" s="1" t="s">
        <v>51</v>
      </c>
      <c r="D6039" s="1" t="s">
        <v>130</v>
      </c>
      <c r="E6039" s="1" t="s">
        <v>101</v>
      </c>
      <c r="F6039" s="1" t="s">
        <v>101</v>
      </c>
      <c r="G6039" s="13" t="s">
        <v>1303</v>
      </c>
      <c r="H6039" s="12">
        <v>41806</v>
      </c>
      <c r="I6039" s="12" t="s">
        <v>2039</v>
      </c>
      <c r="J6039" s="12">
        <v>41803</v>
      </c>
      <c r="K6039" s="4">
        <v>5560</v>
      </c>
      <c r="L6039" s="1" t="s">
        <v>146</v>
      </c>
      <c r="M6039" s="1" t="s">
        <v>132</v>
      </c>
      <c r="N6039" s="1" t="s">
        <v>154</v>
      </c>
      <c r="O6039" s="1" t="s">
        <v>93</v>
      </c>
      <c r="P6039">
        <v>60</v>
      </c>
      <c r="Q6039">
        <v>100000</v>
      </c>
      <c r="R6039">
        <v>811000</v>
      </c>
      <c r="S6039">
        <v>8.11</v>
      </c>
      <c r="T6039">
        <v>0.14000000000000001</v>
      </c>
      <c r="U6039">
        <f t="shared" si="1789"/>
        <v>811000</v>
      </c>
      <c r="V6039">
        <f t="shared" si="1790"/>
        <v>6000000</v>
      </c>
      <c r="W6039" s="1" t="s">
        <v>179</v>
      </c>
      <c r="X6039" s="1" t="s">
        <v>1236</v>
      </c>
      <c r="Y6039" s="1" t="s">
        <v>156</v>
      </c>
      <c r="Z6039" s="3">
        <v>14703</v>
      </c>
      <c r="AA6039" s="4">
        <f t="shared" si="1794"/>
        <v>48109</v>
      </c>
      <c r="AB6039" s="4">
        <f t="shared" si="1796"/>
        <v>13219.520206000001</v>
      </c>
      <c r="AC6039" s="4">
        <f t="shared" si="1797"/>
        <v>48109</v>
      </c>
      <c r="AD6039" s="4">
        <f t="shared" si="1795"/>
        <v>22977.692307692309</v>
      </c>
      <c r="AE6039" s="4">
        <v>48109</v>
      </c>
      <c r="AF6039" s="4">
        <v>48109</v>
      </c>
      <c r="AG6039" s="4">
        <f>AE6039</f>
        <v>48109</v>
      </c>
      <c r="AI6039" t="e">
        <f t="shared" si="1791"/>
        <v>#N/A</v>
      </c>
      <c r="AJ6039">
        <v>30202.86</v>
      </c>
      <c r="AK6039" s="2">
        <v>30202.86</v>
      </c>
      <c r="AL6039" s="2">
        <f>AJ6039</f>
        <v>30202.86</v>
      </c>
      <c r="AM6039" s="4"/>
      <c r="AN6039" t="e">
        <f>VLOOKUP([1]!Tabelle13[[#This Row],[Vlookup this ID for freight costs]],$AL$2:$AL$6811,2,FALSE)</f>
        <v>#REF!</v>
      </c>
      <c r="AP6039">
        <v>833.71</v>
      </c>
      <c r="AQ6039">
        <v>833.71</v>
      </c>
      <c r="AR6039" s="4">
        <v>16</v>
      </c>
      <c r="AS6039" s="4">
        <v>6</v>
      </c>
      <c r="AT6039" s="4">
        <v>2014</v>
      </c>
      <c r="AU6039" s="4">
        <v>13</v>
      </c>
      <c r="AV6039" s="4">
        <v>6</v>
      </c>
      <c r="AW6039" s="4">
        <v>2014</v>
      </c>
      <c r="AX6039" t="str">
        <f t="shared" si="1792"/>
        <v>No Delay</v>
      </c>
      <c r="AY6039">
        <f t="shared" si="1793"/>
        <v>0</v>
      </c>
    </row>
    <row r="6040" spans="1:51" x14ac:dyDescent="0.2">
      <c r="A6040" s="3">
        <v>85464</v>
      </c>
      <c r="B6040" s="1" t="s">
        <v>50</v>
      </c>
      <c r="C6040" s="1" t="s">
        <v>51</v>
      </c>
      <c r="D6040" s="1" t="s">
        <v>130</v>
      </c>
      <c r="E6040" s="1" t="s">
        <v>101</v>
      </c>
      <c r="F6040" s="1" t="s">
        <v>101</v>
      </c>
      <c r="G6040" s="13" t="s">
        <v>1303</v>
      </c>
      <c r="H6040" s="12">
        <v>41806</v>
      </c>
      <c r="I6040" s="12" t="s">
        <v>2039</v>
      </c>
      <c r="J6040" s="12">
        <v>41803</v>
      </c>
      <c r="K6040" s="4">
        <v>5561</v>
      </c>
      <c r="L6040" s="1" t="s">
        <v>146</v>
      </c>
      <c r="M6040" s="1" t="s">
        <v>132</v>
      </c>
      <c r="N6040" s="1" t="s">
        <v>154</v>
      </c>
      <c r="O6040" s="1" t="s">
        <v>93</v>
      </c>
      <c r="P6040">
        <v>60</v>
      </c>
      <c r="Q6040">
        <v>100000</v>
      </c>
      <c r="R6040">
        <v>811000</v>
      </c>
      <c r="S6040">
        <v>8.11</v>
      </c>
      <c r="T6040">
        <v>0.14000000000000001</v>
      </c>
      <c r="U6040">
        <f t="shared" si="1789"/>
        <v>811000</v>
      </c>
      <c r="V6040">
        <f t="shared" si="1790"/>
        <v>6000000</v>
      </c>
      <c r="W6040" s="1" t="s">
        <v>155</v>
      </c>
      <c r="X6040" s="1" t="s">
        <v>1236</v>
      </c>
      <c r="Y6040" s="1" t="s">
        <v>156</v>
      </c>
      <c r="Z6040" s="3">
        <v>14703</v>
      </c>
      <c r="AA6040" s="4">
        <f t="shared" si="1794"/>
        <v>48109</v>
      </c>
      <c r="AB6040" s="4">
        <f t="shared" si="1796"/>
        <v>13219.520206000001</v>
      </c>
      <c r="AC6040" s="4">
        <f t="shared" si="1797"/>
        <v>48109</v>
      </c>
      <c r="AD6040" s="4">
        <f t="shared" si="1795"/>
        <v>22977.692307692309</v>
      </c>
      <c r="AE6040" s="3" t="s">
        <v>2854</v>
      </c>
      <c r="AF6040" s="3">
        <v>48109</v>
      </c>
      <c r="AG6040" s="4">
        <f>AI6040</f>
        <v>48109</v>
      </c>
      <c r="AH6040" s="4">
        <v>85463</v>
      </c>
      <c r="AI6040">
        <f t="shared" si="1791"/>
        <v>48109</v>
      </c>
      <c r="AJ6040" t="s">
        <v>2854</v>
      </c>
      <c r="AK6040" s="2">
        <v>30202.86</v>
      </c>
      <c r="AL6040" s="2">
        <f>AN6040</f>
        <v>30202.86</v>
      </c>
      <c r="AM6040" s="4">
        <v>85463</v>
      </c>
      <c r="AN6040">
        <f>INDEX($AJ$2:$AJ$6811,MATCH(AM6040,$A$2:$A$6811,0))</f>
        <v>30202.86</v>
      </c>
      <c r="AP6040">
        <v>833.71</v>
      </c>
      <c r="AQ6040">
        <v>833.71</v>
      </c>
      <c r="AR6040" s="4">
        <v>16</v>
      </c>
      <c r="AS6040" s="4">
        <v>6</v>
      </c>
      <c r="AT6040" s="4">
        <v>2014</v>
      </c>
      <c r="AU6040" s="4">
        <v>13</v>
      </c>
      <c r="AV6040" s="4">
        <v>6</v>
      </c>
      <c r="AW6040" s="4">
        <v>2014</v>
      </c>
      <c r="AX6040" t="str">
        <f t="shared" si="1792"/>
        <v>No Delay</v>
      </c>
      <c r="AY6040">
        <f t="shared" si="1793"/>
        <v>0</v>
      </c>
    </row>
    <row r="6041" spans="1:51" x14ac:dyDescent="0.2">
      <c r="A6041" s="3">
        <v>83642</v>
      </c>
      <c r="B6041" s="1" t="s">
        <v>151</v>
      </c>
      <c r="C6041" s="1" t="s">
        <v>65</v>
      </c>
      <c r="D6041" s="1" t="s">
        <v>130</v>
      </c>
      <c r="E6041" s="1" t="s">
        <v>53</v>
      </c>
      <c r="F6041" s="1" t="s">
        <v>53</v>
      </c>
      <c r="G6041" s="13" t="s">
        <v>1324</v>
      </c>
      <c r="H6041" s="12">
        <v>41247</v>
      </c>
      <c r="I6041" s="12" t="s">
        <v>1324</v>
      </c>
      <c r="J6041" s="12">
        <v>41247</v>
      </c>
      <c r="K6041" s="4">
        <v>4329</v>
      </c>
      <c r="L6041" s="1" t="s">
        <v>146</v>
      </c>
      <c r="M6041" s="1" t="s">
        <v>132</v>
      </c>
      <c r="N6041" s="1" t="s">
        <v>154</v>
      </c>
      <c r="O6041" s="1" t="s">
        <v>93</v>
      </c>
      <c r="P6041">
        <v>60</v>
      </c>
      <c r="Q6041">
        <v>204417</v>
      </c>
      <c r="R6041">
        <v>1966491.54</v>
      </c>
      <c r="S6041">
        <v>9.6199999999999992</v>
      </c>
      <c r="T6041">
        <v>0.16</v>
      </c>
      <c r="U6041">
        <f t="shared" si="1789"/>
        <v>1966491.5399999998</v>
      </c>
      <c r="V6041">
        <f t="shared" si="1790"/>
        <v>12265020</v>
      </c>
      <c r="W6041" s="1" t="s">
        <v>179</v>
      </c>
      <c r="X6041" s="1" t="s">
        <v>1236</v>
      </c>
      <c r="Y6041" s="1" t="s">
        <v>156</v>
      </c>
      <c r="Z6041" s="3">
        <v>7726</v>
      </c>
      <c r="AA6041" s="4">
        <f t="shared" si="1794"/>
        <v>50634</v>
      </c>
      <c r="AB6041" s="4">
        <f t="shared" si="1796"/>
        <v>24679.056238599998</v>
      </c>
      <c r="AC6041" s="4">
        <f t="shared" si="1797"/>
        <v>50634</v>
      </c>
      <c r="AD6041" s="4">
        <f t="shared" si="1795"/>
        <v>50634</v>
      </c>
      <c r="AE6041" s="4">
        <v>50634</v>
      </c>
      <c r="AF6041" s="4">
        <v>50634</v>
      </c>
      <c r="AG6041" s="4">
        <f>AE6041</f>
        <v>50634</v>
      </c>
      <c r="AI6041" t="e">
        <f t="shared" si="1791"/>
        <v>#N/A</v>
      </c>
      <c r="AJ6041">
        <v>51090</v>
      </c>
      <c r="AK6041" s="2">
        <v>51090</v>
      </c>
      <c r="AL6041" s="2">
        <f>AJ6041</f>
        <v>51090</v>
      </c>
      <c r="AM6041" s="4"/>
      <c r="AN6041" t="e">
        <f>VLOOKUP([1]!Tabelle13[[#This Row],[Vlookup this ID for freight costs]],$AL$2:$AL$6811,2,FALSE)</f>
        <v>#REF!</v>
      </c>
      <c r="AP6041">
        <v>2757.02</v>
      </c>
      <c r="AQ6041">
        <v>2757.02</v>
      </c>
      <c r="AR6041" s="4">
        <v>4</v>
      </c>
      <c r="AS6041" s="4">
        <v>12</v>
      </c>
      <c r="AT6041" s="4">
        <v>2012</v>
      </c>
      <c r="AU6041" s="4">
        <v>4</v>
      </c>
      <c r="AV6041" s="4">
        <v>12</v>
      </c>
      <c r="AW6041" s="4">
        <v>2012</v>
      </c>
      <c r="AX6041" t="str">
        <f t="shared" si="1792"/>
        <v>No Delay</v>
      </c>
      <c r="AY6041">
        <f t="shared" si="1793"/>
        <v>0</v>
      </c>
    </row>
    <row r="6042" spans="1:51" x14ac:dyDescent="0.2">
      <c r="A6042" s="3">
        <v>86532</v>
      </c>
      <c r="B6042" s="1" t="s">
        <v>151</v>
      </c>
      <c r="C6042" s="1" t="s">
        <v>65</v>
      </c>
      <c r="D6042" s="1" t="s">
        <v>130</v>
      </c>
      <c r="E6042" s="1" t="s">
        <v>53</v>
      </c>
      <c r="F6042" s="1" t="s">
        <v>53</v>
      </c>
      <c r="G6042" s="13" t="s">
        <v>1324</v>
      </c>
      <c r="H6042" s="12">
        <v>41247</v>
      </c>
      <c r="I6042" s="12" t="s">
        <v>1324</v>
      </c>
      <c r="J6042" s="12">
        <v>41247</v>
      </c>
      <c r="K6042" s="4">
        <v>4335</v>
      </c>
      <c r="L6042" s="1" t="s">
        <v>146</v>
      </c>
      <c r="M6042" s="1" t="s">
        <v>132</v>
      </c>
      <c r="N6042" s="1" t="s">
        <v>154</v>
      </c>
      <c r="O6042" s="1" t="s">
        <v>93</v>
      </c>
      <c r="P6042">
        <v>60</v>
      </c>
      <c r="Q6042">
        <v>138508</v>
      </c>
      <c r="R6042">
        <v>1332446.96</v>
      </c>
      <c r="S6042">
        <v>9.6199999999999992</v>
      </c>
      <c r="T6042">
        <v>0.16</v>
      </c>
      <c r="U6042">
        <f t="shared" si="1789"/>
        <v>1332446.96</v>
      </c>
      <c r="V6042">
        <f t="shared" si="1790"/>
        <v>8310480</v>
      </c>
      <c r="W6042" s="1" t="s">
        <v>160</v>
      </c>
      <c r="X6042" s="1" t="s">
        <v>1236</v>
      </c>
      <c r="Y6042" s="1" t="s">
        <v>161</v>
      </c>
      <c r="Z6042" s="3">
        <v>7348</v>
      </c>
      <c r="AA6042" s="4">
        <f t="shared" si="1794"/>
        <v>50634</v>
      </c>
      <c r="AB6042" s="4">
        <f t="shared" si="1796"/>
        <v>17445.688488399999</v>
      </c>
      <c r="AC6042" s="4">
        <f t="shared" si="1797"/>
        <v>50634</v>
      </c>
      <c r="AD6042" s="4">
        <f t="shared" si="1795"/>
        <v>50634</v>
      </c>
      <c r="AE6042" s="3" t="s">
        <v>2855</v>
      </c>
      <c r="AF6042" s="3">
        <v>50634</v>
      </c>
      <c r="AG6042" s="4">
        <f>AI6042</f>
        <v>50634</v>
      </c>
      <c r="AH6042" s="4">
        <v>83642</v>
      </c>
      <c r="AI6042">
        <f t="shared" si="1791"/>
        <v>50634</v>
      </c>
      <c r="AJ6042" t="s">
        <v>2855</v>
      </c>
      <c r="AK6042" s="2">
        <v>51090</v>
      </c>
      <c r="AL6042" s="2">
        <f>AN6042</f>
        <v>51090</v>
      </c>
      <c r="AM6042" s="4">
        <v>83642</v>
      </c>
      <c r="AN6042">
        <f>INDEX($AJ$2:$AJ$6811,MATCH(AM6042,$A$2:$A$6811,0))</f>
        <v>51090</v>
      </c>
      <c r="AP6042">
        <v>1868.09</v>
      </c>
      <c r="AQ6042">
        <v>1868.09</v>
      </c>
      <c r="AR6042" s="4">
        <v>4</v>
      </c>
      <c r="AS6042" s="4">
        <v>12</v>
      </c>
      <c r="AT6042" s="4">
        <v>2012</v>
      </c>
      <c r="AU6042" s="4">
        <v>4</v>
      </c>
      <c r="AV6042" s="4">
        <v>12</v>
      </c>
      <c r="AW6042" s="4">
        <v>2012</v>
      </c>
      <c r="AX6042" t="str">
        <f t="shared" si="1792"/>
        <v>No Delay</v>
      </c>
      <c r="AY6042">
        <f t="shared" si="1793"/>
        <v>0</v>
      </c>
    </row>
    <row r="6043" spans="1:51" x14ac:dyDescent="0.2">
      <c r="A6043" s="3">
        <v>82695</v>
      </c>
      <c r="B6043" s="1" t="s">
        <v>151</v>
      </c>
      <c r="C6043" s="1" t="s">
        <v>65</v>
      </c>
      <c r="D6043" s="1" t="s">
        <v>130</v>
      </c>
      <c r="E6043" s="1" t="s">
        <v>152</v>
      </c>
      <c r="F6043" s="1" t="s">
        <v>152</v>
      </c>
      <c r="G6043" s="13" t="s">
        <v>198</v>
      </c>
      <c r="H6043" s="12">
        <v>41820</v>
      </c>
      <c r="I6043" s="12" t="s">
        <v>873</v>
      </c>
      <c r="J6043" s="12">
        <v>41815</v>
      </c>
      <c r="K6043" s="4">
        <v>5610</v>
      </c>
      <c r="L6043" s="1" t="s">
        <v>146</v>
      </c>
      <c r="M6043" s="1" t="s">
        <v>132</v>
      </c>
      <c r="N6043" s="1" t="s">
        <v>154</v>
      </c>
      <c r="O6043" s="1" t="s">
        <v>93</v>
      </c>
      <c r="P6043">
        <v>60</v>
      </c>
      <c r="Q6043">
        <v>145235</v>
      </c>
      <c r="R6043">
        <v>1177855.8500000001</v>
      </c>
      <c r="S6043">
        <v>8.11</v>
      </c>
      <c r="T6043">
        <v>0.14000000000000001</v>
      </c>
      <c r="U6043">
        <f t="shared" si="1789"/>
        <v>1177855.8499999999</v>
      </c>
      <c r="V6043">
        <f t="shared" si="1790"/>
        <v>8714100</v>
      </c>
      <c r="W6043" s="1" t="s">
        <v>197</v>
      </c>
      <c r="X6043" s="1" t="s">
        <v>1236</v>
      </c>
      <c r="Y6043" s="1" t="s">
        <v>3082</v>
      </c>
      <c r="Z6043" s="3">
        <v>7428</v>
      </c>
      <c r="AA6043" s="4">
        <f t="shared" si="1794"/>
        <v>51698</v>
      </c>
      <c r="AB6043" s="4">
        <f t="shared" si="1796"/>
        <v>18183.961939000001</v>
      </c>
      <c r="AC6043" s="4">
        <f t="shared" si="1797"/>
        <v>51698</v>
      </c>
      <c r="AD6043" s="4">
        <f t="shared" si="1795"/>
        <v>51698</v>
      </c>
      <c r="AE6043" s="3" t="s">
        <v>2856</v>
      </c>
      <c r="AF6043" s="3">
        <v>51698</v>
      </c>
      <c r="AG6043" s="4">
        <f>AI6043</f>
        <v>51698</v>
      </c>
      <c r="AH6043" s="4">
        <v>82694</v>
      </c>
      <c r="AI6043">
        <f t="shared" si="1791"/>
        <v>51698</v>
      </c>
      <c r="AJ6043" t="s">
        <v>2856</v>
      </c>
      <c r="AK6043" s="2">
        <v>28812.57</v>
      </c>
      <c r="AL6043" s="2">
        <f>AN6043</f>
        <v>28812.57</v>
      </c>
      <c r="AM6043" s="4">
        <v>82694</v>
      </c>
      <c r="AN6043">
        <f>INDEX($AJ$2:$AJ$6811,MATCH(AM6043,$A$2:$A$6811,0))</f>
        <v>28812.57</v>
      </c>
      <c r="AP6043">
        <v>1210.8399999999999</v>
      </c>
      <c r="AQ6043">
        <v>1210.8399999999999</v>
      </c>
      <c r="AR6043" s="4">
        <v>30</v>
      </c>
      <c r="AS6043" s="4">
        <v>6</v>
      </c>
      <c r="AT6043" s="4">
        <v>2014</v>
      </c>
      <c r="AU6043" s="4">
        <v>25</v>
      </c>
      <c r="AV6043" s="4">
        <v>6</v>
      </c>
      <c r="AW6043" s="4">
        <v>2014</v>
      </c>
      <c r="AX6043" t="str">
        <f t="shared" si="1792"/>
        <v>No Delay</v>
      </c>
      <c r="AY6043">
        <f t="shared" si="1793"/>
        <v>0</v>
      </c>
    </row>
    <row r="6044" spans="1:51" x14ac:dyDescent="0.2">
      <c r="A6044" s="3">
        <v>83819</v>
      </c>
      <c r="B6044" s="1" t="s">
        <v>151</v>
      </c>
      <c r="C6044" s="1" t="s">
        <v>65</v>
      </c>
      <c r="D6044" s="1" t="s">
        <v>130</v>
      </c>
      <c r="E6044" s="1" t="s">
        <v>152</v>
      </c>
      <c r="F6044" s="1" t="s">
        <v>152</v>
      </c>
      <c r="G6044" s="13" t="s">
        <v>198</v>
      </c>
      <c r="H6044" s="12">
        <v>41820</v>
      </c>
      <c r="I6044" s="12" t="s">
        <v>873</v>
      </c>
      <c r="J6044" s="12">
        <v>41815</v>
      </c>
      <c r="K6044" s="4">
        <v>5614</v>
      </c>
      <c r="L6044" s="1" t="s">
        <v>146</v>
      </c>
      <c r="M6044" s="1" t="s">
        <v>132</v>
      </c>
      <c r="N6044" s="1" t="s">
        <v>154</v>
      </c>
      <c r="O6044" s="1" t="s">
        <v>93</v>
      </c>
      <c r="P6044">
        <v>60</v>
      </c>
      <c r="Q6044">
        <v>63285</v>
      </c>
      <c r="R6044">
        <v>513241.35</v>
      </c>
      <c r="S6044">
        <v>8.11</v>
      </c>
      <c r="T6044">
        <v>0.14000000000000001</v>
      </c>
      <c r="U6044">
        <f t="shared" si="1789"/>
        <v>513241.35</v>
      </c>
      <c r="V6044">
        <f t="shared" si="1790"/>
        <v>3797100</v>
      </c>
      <c r="W6044" s="1" t="s">
        <v>160</v>
      </c>
      <c r="X6044" s="1" t="s">
        <v>1236</v>
      </c>
      <c r="Y6044" s="1" t="s">
        <v>161</v>
      </c>
      <c r="Z6044" s="3">
        <v>7348</v>
      </c>
      <c r="AA6044" s="4">
        <f t="shared" si="1794"/>
        <v>51698</v>
      </c>
      <c r="AB6044" s="4">
        <f t="shared" si="1796"/>
        <v>9190.1297290000002</v>
      </c>
      <c r="AC6044" s="4">
        <f t="shared" si="1797"/>
        <v>51698</v>
      </c>
      <c r="AD6044" s="4">
        <f t="shared" si="1795"/>
        <v>51698</v>
      </c>
      <c r="AE6044" s="3" t="s">
        <v>2856</v>
      </c>
      <c r="AF6044" s="3">
        <v>51698</v>
      </c>
      <c r="AG6044" s="4">
        <f>AI6044</f>
        <v>51698</v>
      </c>
      <c r="AH6044" s="4">
        <v>82694</v>
      </c>
      <c r="AI6044">
        <f t="shared" si="1791"/>
        <v>51698</v>
      </c>
      <c r="AJ6044" t="s">
        <v>2856</v>
      </c>
      <c r="AK6044" s="2">
        <v>28812.57</v>
      </c>
      <c r="AL6044" s="2">
        <f>AN6044</f>
        <v>28812.57</v>
      </c>
      <c r="AM6044" s="4">
        <v>82694</v>
      </c>
      <c r="AN6044">
        <f>INDEX($AJ$2:$AJ$6811,MATCH(AM6044,$A$2:$A$6811,0))</f>
        <v>28812.57</v>
      </c>
      <c r="AP6044">
        <v>527.61</v>
      </c>
      <c r="AQ6044">
        <v>527.61</v>
      </c>
      <c r="AR6044" s="4">
        <v>30</v>
      </c>
      <c r="AS6044" s="4">
        <v>6</v>
      </c>
      <c r="AT6044" s="4">
        <v>2014</v>
      </c>
      <c r="AU6044" s="4">
        <v>25</v>
      </c>
      <c r="AV6044" s="4">
        <v>6</v>
      </c>
      <c r="AW6044" s="4">
        <v>2014</v>
      </c>
      <c r="AX6044" t="str">
        <f t="shared" si="1792"/>
        <v>No Delay</v>
      </c>
      <c r="AY6044">
        <f t="shared" si="1793"/>
        <v>0</v>
      </c>
    </row>
    <row r="6045" spans="1:51" x14ac:dyDescent="0.2">
      <c r="A6045" s="3">
        <v>82694</v>
      </c>
      <c r="B6045" s="1" t="s">
        <v>151</v>
      </c>
      <c r="C6045" s="1" t="s">
        <v>65</v>
      </c>
      <c r="D6045" s="1" t="s">
        <v>130</v>
      </c>
      <c r="E6045" s="1" t="s">
        <v>152</v>
      </c>
      <c r="F6045" s="1" t="s">
        <v>152</v>
      </c>
      <c r="G6045" s="13" t="s">
        <v>198</v>
      </c>
      <c r="H6045" s="12">
        <v>41820</v>
      </c>
      <c r="I6045" s="12" t="s">
        <v>873</v>
      </c>
      <c r="J6045" s="12">
        <v>41815</v>
      </c>
      <c r="K6045" s="4">
        <v>5609</v>
      </c>
      <c r="L6045" s="1" t="s">
        <v>146</v>
      </c>
      <c r="M6045" s="1" t="s">
        <v>132</v>
      </c>
      <c r="N6045" s="1" t="s">
        <v>154</v>
      </c>
      <c r="O6045" s="1" t="s">
        <v>93</v>
      </c>
      <c r="P6045">
        <v>60</v>
      </c>
      <c r="Q6045">
        <v>200000</v>
      </c>
      <c r="R6045">
        <v>1622000</v>
      </c>
      <c r="S6045">
        <v>8.11</v>
      </c>
      <c r="T6045">
        <v>0.14000000000000001</v>
      </c>
      <c r="U6045">
        <f t="shared" si="1789"/>
        <v>1622000</v>
      </c>
      <c r="V6045">
        <f t="shared" si="1790"/>
        <v>12000000</v>
      </c>
      <c r="W6045" s="1" t="s">
        <v>155</v>
      </c>
      <c r="X6045" s="1" t="s">
        <v>1236</v>
      </c>
      <c r="Y6045" s="1" t="s">
        <v>156</v>
      </c>
      <c r="Z6045" s="3">
        <v>7726</v>
      </c>
      <c r="AA6045" s="4">
        <f t="shared" si="1794"/>
        <v>51698</v>
      </c>
      <c r="AB6045" s="4">
        <f t="shared" si="1796"/>
        <v>24194.300206</v>
      </c>
      <c r="AC6045" s="4">
        <f t="shared" si="1797"/>
        <v>51698</v>
      </c>
      <c r="AD6045" s="4">
        <f t="shared" si="1795"/>
        <v>35199.032451090912</v>
      </c>
      <c r="AE6045" s="4">
        <v>51698</v>
      </c>
      <c r="AF6045" s="4">
        <v>51698</v>
      </c>
      <c r="AG6045" s="4">
        <f>AE6045</f>
        <v>51698</v>
      </c>
      <c r="AI6045" t="e">
        <f t="shared" si="1791"/>
        <v>#N/A</v>
      </c>
      <c r="AJ6045">
        <v>28812.57</v>
      </c>
      <c r="AK6045" s="2">
        <v>28812.57</v>
      </c>
      <c r="AL6045" s="2">
        <f>AJ6045</f>
        <v>28812.57</v>
      </c>
      <c r="AM6045" s="4"/>
      <c r="AN6045" t="e">
        <f>VLOOKUP([1]!Tabelle13[[#This Row],[Vlookup this ID for freight costs]],$AL$2:$AL$6811,2,FALSE)</f>
        <v>#REF!</v>
      </c>
      <c r="AP6045">
        <v>1667.42</v>
      </c>
      <c r="AQ6045">
        <v>1667.42</v>
      </c>
      <c r="AR6045" s="4">
        <v>30</v>
      </c>
      <c r="AS6045" s="4">
        <v>6</v>
      </c>
      <c r="AT6045" s="4">
        <v>2014</v>
      </c>
      <c r="AU6045" s="4">
        <v>25</v>
      </c>
      <c r="AV6045" s="4">
        <v>6</v>
      </c>
      <c r="AW6045" s="4">
        <v>2014</v>
      </c>
      <c r="AX6045" t="str">
        <f t="shared" si="1792"/>
        <v>No Delay</v>
      </c>
      <c r="AY6045">
        <f t="shared" si="1793"/>
        <v>0</v>
      </c>
    </row>
    <row r="6046" spans="1:51" x14ac:dyDescent="0.2">
      <c r="A6046" s="3">
        <v>85596</v>
      </c>
      <c r="B6046" s="1" t="s">
        <v>151</v>
      </c>
      <c r="C6046" s="1" t="s">
        <v>65</v>
      </c>
      <c r="D6046" s="1" t="s">
        <v>130</v>
      </c>
      <c r="E6046" s="1" t="s">
        <v>152</v>
      </c>
      <c r="F6046" s="1" t="s">
        <v>152</v>
      </c>
      <c r="G6046" s="13" t="s">
        <v>654</v>
      </c>
      <c r="H6046" s="12">
        <v>42185</v>
      </c>
      <c r="I6046" s="12" t="s">
        <v>803</v>
      </c>
      <c r="J6046" s="12">
        <v>42123</v>
      </c>
      <c r="K6046" s="4">
        <v>6486</v>
      </c>
      <c r="L6046" s="1" t="s">
        <v>146</v>
      </c>
      <c r="M6046" s="1" t="s">
        <v>132</v>
      </c>
      <c r="N6046" s="1" t="s">
        <v>154</v>
      </c>
      <c r="O6046" s="1" t="s">
        <v>93</v>
      </c>
      <c r="P6046">
        <v>60</v>
      </c>
      <c r="Q6046">
        <v>234519</v>
      </c>
      <c r="R6046">
        <v>1810486.68</v>
      </c>
      <c r="S6046">
        <v>7.72</v>
      </c>
      <c r="T6046">
        <v>0.13</v>
      </c>
      <c r="U6046">
        <f t="shared" si="1789"/>
        <v>1810486.68</v>
      </c>
      <c r="V6046">
        <f t="shared" si="1790"/>
        <v>14071140</v>
      </c>
      <c r="W6046" s="1" t="s">
        <v>204</v>
      </c>
      <c r="X6046" s="1" t="s">
        <v>1236</v>
      </c>
      <c r="Y6046" s="1" t="s">
        <v>205</v>
      </c>
      <c r="Z6046" s="3">
        <v>7364</v>
      </c>
      <c r="AA6046" s="4">
        <f t="shared" si="1794"/>
        <v>51833</v>
      </c>
      <c r="AB6046" s="4">
        <f t="shared" si="1796"/>
        <v>27982.684514199998</v>
      </c>
      <c r="AC6046" s="4">
        <f t="shared" si="1797"/>
        <v>51833</v>
      </c>
      <c r="AD6046" s="4">
        <f t="shared" si="1795"/>
        <v>51833</v>
      </c>
      <c r="AE6046" s="4">
        <v>51833</v>
      </c>
      <c r="AF6046" s="4">
        <v>51833</v>
      </c>
      <c r="AG6046" s="4">
        <f>AE6046</f>
        <v>51833</v>
      </c>
      <c r="AI6046" t="e">
        <f t="shared" si="1791"/>
        <v>#N/A</v>
      </c>
      <c r="AJ6046">
        <v>107573.94</v>
      </c>
      <c r="AK6046" s="2">
        <v>107573.94</v>
      </c>
      <c r="AL6046" s="2">
        <f>AJ6046</f>
        <v>107573.94</v>
      </c>
      <c r="AM6046" s="4"/>
      <c r="AN6046" t="e">
        <f>VLOOKUP([1]!Tabelle13[[#This Row],[Vlookup this ID for freight costs]],$AL$2:$AL$6811,2,FALSE)</f>
        <v>#REF!</v>
      </c>
      <c r="AP6046">
        <v>1861.18</v>
      </c>
      <c r="AQ6046">
        <v>1861.18</v>
      </c>
      <c r="AR6046" s="4">
        <v>30</v>
      </c>
      <c r="AS6046" s="4">
        <v>6</v>
      </c>
      <c r="AT6046" s="4">
        <v>2015</v>
      </c>
      <c r="AU6046" s="4">
        <v>29</v>
      </c>
      <c r="AV6046" s="4">
        <v>4</v>
      </c>
      <c r="AW6046" s="4">
        <v>2015</v>
      </c>
      <c r="AX6046" t="str">
        <f t="shared" si="1792"/>
        <v>No Delay</v>
      </c>
      <c r="AY6046">
        <f t="shared" si="1793"/>
        <v>0</v>
      </c>
    </row>
    <row r="6047" spans="1:51" x14ac:dyDescent="0.2">
      <c r="A6047" s="3">
        <v>86200</v>
      </c>
      <c r="B6047" s="1" t="s">
        <v>151</v>
      </c>
      <c r="C6047" s="1" t="s">
        <v>65</v>
      </c>
      <c r="D6047" s="1" t="s">
        <v>130</v>
      </c>
      <c r="E6047" s="1" t="s">
        <v>152</v>
      </c>
      <c r="F6047" s="1" t="s">
        <v>152</v>
      </c>
      <c r="G6047" s="13" t="s">
        <v>654</v>
      </c>
      <c r="H6047" s="12">
        <v>42185</v>
      </c>
      <c r="I6047" s="12" t="s">
        <v>803</v>
      </c>
      <c r="J6047" s="12">
        <v>42123</v>
      </c>
      <c r="K6047" s="4">
        <v>6487</v>
      </c>
      <c r="L6047" s="1" t="s">
        <v>146</v>
      </c>
      <c r="M6047" s="1" t="s">
        <v>132</v>
      </c>
      <c r="N6047" s="1" t="s">
        <v>154</v>
      </c>
      <c r="O6047" s="1" t="s">
        <v>93</v>
      </c>
      <c r="P6047">
        <v>60</v>
      </c>
      <c r="Q6047">
        <v>150000</v>
      </c>
      <c r="R6047">
        <v>1158000</v>
      </c>
      <c r="S6047">
        <v>7.72</v>
      </c>
      <c r="T6047">
        <v>0.13</v>
      </c>
      <c r="U6047">
        <f t="shared" si="1789"/>
        <v>1158000</v>
      </c>
      <c r="V6047">
        <f t="shared" si="1790"/>
        <v>9000000</v>
      </c>
      <c r="W6047" s="1" t="s">
        <v>155</v>
      </c>
      <c r="X6047" s="1" t="s">
        <v>1236</v>
      </c>
      <c r="Y6047" s="1" t="s">
        <v>156</v>
      </c>
      <c r="Z6047" s="3">
        <v>7726</v>
      </c>
      <c r="AA6047" s="4">
        <f t="shared" si="1794"/>
        <v>51833</v>
      </c>
      <c r="AB6047" s="4">
        <f t="shared" si="1796"/>
        <v>18706.910206</v>
      </c>
      <c r="AC6047" s="4">
        <f t="shared" si="1797"/>
        <v>51833</v>
      </c>
      <c r="AD6047" s="4">
        <f t="shared" si="1795"/>
        <v>24255.909090909092</v>
      </c>
      <c r="AE6047" s="3" t="s">
        <v>2857</v>
      </c>
      <c r="AF6047" s="3">
        <v>51833</v>
      </c>
      <c r="AG6047" s="4">
        <f>AI6047</f>
        <v>51833</v>
      </c>
      <c r="AH6047" s="4">
        <v>85596</v>
      </c>
      <c r="AI6047">
        <f t="shared" si="1791"/>
        <v>51833</v>
      </c>
      <c r="AJ6047" t="s">
        <v>2857</v>
      </c>
      <c r="AK6047" s="2">
        <v>107573.94</v>
      </c>
      <c r="AL6047" s="2">
        <f>AN6047</f>
        <v>107573.94</v>
      </c>
      <c r="AM6047" s="4">
        <v>85596</v>
      </c>
      <c r="AN6047">
        <f>INDEX($AJ$2:$AJ$6811,MATCH(AM6047,$A$2:$A$6811,0))</f>
        <v>107573.94</v>
      </c>
      <c r="AP6047">
        <v>1190.42</v>
      </c>
      <c r="AQ6047">
        <v>1190.42</v>
      </c>
      <c r="AR6047" s="4">
        <v>30</v>
      </c>
      <c r="AS6047" s="4">
        <v>6</v>
      </c>
      <c r="AT6047" s="4">
        <v>2015</v>
      </c>
      <c r="AU6047" s="4">
        <v>29</v>
      </c>
      <c r="AV6047" s="4">
        <v>4</v>
      </c>
      <c r="AW6047" s="4">
        <v>2015</v>
      </c>
      <c r="AX6047" t="str">
        <f t="shared" si="1792"/>
        <v>No Delay</v>
      </c>
      <c r="AY6047">
        <f t="shared" si="1793"/>
        <v>0</v>
      </c>
    </row>
    <row r="6048" spans="1:51" x14ac:dyDescent="0.2">
      <c r="A6048" s="3">
        <v>82478</v>
      </c>
      <c r="B6048" s="1" t="s">
        <v>50</v>
      </c>
      <c r="C6048" s="1" t="s">
        <v>51</v>
      </c>
      <c r="D6048" s="1" t="s">
        <v>130</v>
      </c>
      <c r="E6048" s="1" t="s">
        <v>101</v>
      </c>
      <c r="F6048" s="1" t="s">
        <v>101</v>
      </c>
      <c r="G6048" s="13" t="s">
        <v>741</v>
      </c>
      <c r="H6048" s="12">
        <v>41093</v>
      </c>
      <c r="I6048" s="12" t="s">
        <v>2573</v>
      </c>
      <c r="J6048" s="12">
        <v>41088</v>
      </c>
      <c r="K6048" s="4">
        <v>4002</v>
      </c>
      <c r="L6048" s="1" t="s">
        <v>146</v>
      </c>
      <c r="M6048" s="1" t="s">
        <v>132</v>
      </c>
      <c r="N6048" s="1" t="s">
        <v>1032</v>
      </c>
      <c r="O6048" s="1" t="s">
        <v>93</v>
      </c>
      <c r="P6048">
        <v>240</v>
      </c>
      <c r="Q6048">
        <v>60968</v>
      </c>
      <c r="R6048">
        <v>118887.6</v>
      </c>
      <c r="S6048">
        <v>1.95</v>
      </c>
      <c r="T6048">
        <v>0.01</v>
      </c>
      <c r="U6048">
        <f t="shared" si="1789"/>
        <v>118887.59999999999</v>
      </c>
      <c r="V6048">
        <f t="shared" si="1790"/>
        <v>14632320</v>
      </c>
      <c r="W6048" s="1" t="s">
        <v>155</v>
      </c>
      <c r="X6048" s="1" t="s">
        <v>1236</v>
      </c>
      <c r="Y6048" s="1" t="s">
        <v>156</v>
      </c>
      <c r="Z6048" s="3">
        <v>14703</v>
      </c>
      <c r="AA6048" s="4">
        <f t="shared" si="1794"/>
        <v>53692</v>
      </c>
      <c r="AB6048" s="4">
        <f t="shared" si="1796"/>
        <v>8935.8440764000006</v>
      </c>
      <c r="AC6048" s="4">
        <f t="shared" si="1797"/>
        <v>53692</v>
      </c>
      <c r="AD6048" s="4">
        <f t="shared" si="1795"/>
        <v>31314.014577000002</v>
      </c>
      <c r="AE6048" s="4">
        <v>53692</v>
      </c>
      <c r="AF6048" s="4">
        <v>53692</v>
      </c>
      <c r="AG6048" s="4">
        <f>AE6048</f>
        <v>53692</v>
      </c>
      <c r="AI6048" t="e">
        <f t="shared" si="1791"/>
        <v>#N/A</v>
      </c>
      <c r="AJ6048">
        <v>29683.06</v>
      </c>
      <c r="AK6048" s="2">
        <v>29683.06</v>
      </c>
      <c r="AL6048" s="2">
        <f>AJ6048</f>
        <v>29683.06</v>
      </c>
      <c r="AM6048" s="4"/>
      <c r="AN6048" t="e">
        <f>VLOOKUP([1]!Tabelle13[[#This Row],[Vlookup this ID for freight costs]],$AL$2:$AL$6811,2,FALSE)</f>
        <v>#REF!</v>
      </c>
      <c r="AP6048">
        <v>166.68</v>
      </c>
      <c r="AQ6048">
        <v>166.68</v>
      </c>
      <c r="AR6048" s="4">
        <v>3</v>
      </c>
      <c r="AS6048" s="4">
        <v>7</v>
      </c>
      <c r="AT6048" s="4">
        <v>2012</v>
      </c>
      <c r="AU6048" s="4">
        <v>28</v>
      </c>
      <c r="AV6048" s="4">
        <v>6</v>
      </c>
      <c r="AW6048" s="4">
        <v>2012</v>
      </c>
      <c r="AX6048" t="str">
        <f t="shared" si="1792"/>
        <v>No Delay</v>
      </c>
      <c r="AY6048">
        <f t="shared" si="1793"/>
        <v>0</v>
      </c>
    </row>
    <row r="6049" spans="1:51" x14ac:dyDescent="0.2">
      <c r="A6049" s="3">
        <v>85859</v>
      </c>
      <c r="B6049" s="1" t="s">
        <v>50</v>
      </c>
      <c r="C6049" s="1" t="s">
        <v>51</v>
      </c>
      <c r="D6049" s="1" t="s">
        <v>130</v>
      </c>
      <c r="E6049" s="1" t="s">
        <v>101</v>
      </c>
      <c r="F6049" s="1" t="s">
        <v>101</v>
      </c>
      <c r="G6049" s="13" t="s">
        <v>741</v>
      </c>
      <c r="H6049" s="12">
        <v>41093</v>
      </c>
      <c r="I6049" s="12" t="s">
        <v>2573</v>
      </c>
      <c r="J6049" s="12">
        <v>41088</v>
      </c>
      <c r="K6049" s="4">
        <v>4006</v>
      </c>
      <c r="L6049" s="1" t="s">
        <v>146</v>
      </c>
      <c r="M6049" s="1" t="s">
        <v>132</v>
      </c>
      <c r="N6049" s="1" t="s">
        <v>275</v>
      </c>
      <c r="O6049" s="1" t="s">
        <v>93</v>
      </c>
      <c r="P6049">
        <v>60</v>
      </c>
      <c r="Q6049">
        <v>33156</v>
      </c>
      <c r="R6049">
        <v>257953.68</v>
      </c>
      <c r="S6049">
        <v>7.78</v>
      </c>
      <c r="T6049">
        <v>0.13</v>
      </c>
      <c r="U6049">
        <f t="shared" si="1789"/>
        <v>257953.68000000002</v>
      </c>
      <c r="V6049">
        <f t="shared" si="1790"/>
        <v>1989360</v>
      </c>
      <c r="W6049" s="1" t="s">
        <v>160</v>
      </c>
      <c r="X6049" s="1" t="s">
        <v>1236</v>
      </c>
      <c r="Y6049" s="1" t="s">
        <v>161</v>
      </c>
      <c r="Z6049" s="3">
        <v>14186</v>
      </c>
      <c r="AA6049" s="4">
        <f t="shared" si="1794"/>
        <v>53692</v>
      </c>
      <c r="AB6049" s="4">
        <f t="shared" si="1796"/>
        <v>5883.5382628000007</v>
      </c>
      <c r="AC6049" s="4">
        <f t="shared" si="1797"/>
        <v>53692</v>
      </c>
      <c r="AD6049" s="4">
        <f t="shared" si="1795"/>
        <v>53692</v>
      </c>
      <c r="AE6049" s="3" t="s">
        <v>2858</v>
      </c>
      <c r="AF6049" s="3">
        <v>53692</v>
      </c>
      <c r="AG6049" s="4">
        <f>AI6049</f>
        <v>53692</v>
      </c>
      <c r="AH6049" s="4">
        <v>82478</v>
      </c>
      <c r="AI6049">
        <f t="shared" si="1791"/>
        <v>53692</v>
      </c>
      <c r="AJ6049" t="s">
        <v>2858</v>
      </c>
      <c r="AK6049" s="2">
        <v>29683.06</v>
      </c>
      <c r="AL6049" s="2">
        <f>AN6049</f>
        <v>29683.06</v>
      </c>
      <c r="AM6049" s="4">
        <v>82478</v>
      </c>
      <c r="AN6049">
        <f>INDEX($AJ$2:$AJ$6811,MATCH(AM6049,$A$2:$A$6811,0))</f>
        <v>29683.06</v>
      </c>
      <c r="AP6049">
        <v>361.65</v>
      </c>
      <c r="AQ6049">
        <v>361.65</v>
      </c>
      <c r="AR6049" s="4">
        <v>3</v>
      </c>
      <c r="AS6049" s="4">
        <v>7</v>
      </c>
      <c r="AT6049" s="4">
        <v>2012</v>
      </c>
      <c r="AU6049" s="4">
        <v>28</v>
      </c>
      <c r="AV6049" s="4">
        <v>6</v>
      </c>
      <c r="AW6049" s="4">
        <v>2012</v>
      </c>
      <c r="AX6049" t="str">
        <f t="shared" si="1792"/>
        <v>No Delay</v>
      </c>
      <c r="AY6049">
        <f t="shared" si="1793"/>
        <v>0</v>
      </c>
    </row>
    <row r="6050" spans="1:51" x14ac:dyDescent="0.2">
      <c r="A6050" s="3">
        <v>83591</v>
      </c>
      <c r="B6050" s="1" t="s">
        <v>50</v>
      </c>
      <c r="C6050" s="1" t="s">
        <v>51</v>
      </c>
      <c r="D6050" s="1" t="s">
        <v>130</v>
      </c>
      <c r="E6050" s="1" t="s">
        <v>101</v>
      </c>
      <c r="F6050" s="1" t="s">
        <v>101</v>
      </c>
      <c r="G6050" s="13" t="s">
        <v>741</v>
      </c>
      <c r="H6050" s="12">
        <v>41093</v>
      </c>
      <c r="I6050" s="12" t="s">
        <v>2573</v>
      </c>
      <c r="J6050" s="12">
        <v>41088</v>
      </c>
      <c r="K6050" s="4">
        <v>4004</v>
      </c>
      <c r="L6050" s="1" t="s">
        <v>146</v>
      </c>
      <c r="M6050" s="1" t="s">
        <v>132</v>
      </c>
      <c r="N6050" s="1" t="s">
        <v>154</v>
      </c>
      <c r="O6050" s="1" t="s">
        <v>93</v>
      </c>
      <c r="P6050">
        <v>60</v>
      </c>
      <c r="Q6050">
        <v>200000</v>
      </c>
      <c r="R6050">
        <v>2058000</v>
      </c>
      <c r="S6050">
        <v>10.29</v>
      </c>
      <c r="T6050">
        <v>0.17</v>
      </c>
      <c r="U6050">
        <f t="shared" si="1789"/>
        <v>2057999.9999999998</v>
      </c>
      <c r="V6050">
        <f t="shared" si="1790"/>
        <v>12000000</v>
      </c>
      <c r="W6050" s="1" t="s">
        <v>160</v>
      </c>
      <c r="X6050" s="1" t="s">
        <v>1236</v>
      </c>
      <c r="Y6050" s="1" t="s">
        <v>161</v>
      </c>
      <c r="Z6050" s="3">
        <v>14186</v>
      </c>
      <c r="AA6050" s="4">
        <f t="shared" si="1794"/>
        <v>53692</v>
      </c>
      <c r="AB6050" s="4">
        <f t="shared" si="1796"/>
        <v>24194.300206</v>
      </c>
      <c r="AC6050" s="4">
        <f t="shared" si="1797"/>
        <v>53692</v>
      </c>
      <c r="AD6050" s="4">
        <f t="shared" si="1795"/>
        <v>35199.032451090912</v>
      </c>
      <c r="AE6050" s="3" t="s">
        <v>2858</v>
      </c>
      <c r="AF6050" s="3">
        <v>53692</v>
      </c>
      <c r="AG6050" s="4">
        <f>AI6050</f>
        <v>53692</v>
      </c>
      <c r="AH6050" s="4">
        <v>82478</v>
      </c>
      <c r="AI6050">
        <f t="shared" si="1791"/>
        <v>53692</v>
      </c>
      <c r="AJ6050" t="s">
        <v>2858</v>
      </c>
      <c r="AK6050" s="2">
        <v>29683.06</v>
      </c>
      <c r="AL6050" s="2">
        <f>AN6050</f>
        <v>29683.06</v>
      </c>
      <c r="AM6050" s="4">
        <v>82478</v>
      </c>
      <c r="AN6050">
        <f>INDEX($AJ$2:$AJ$6811,MATCH(AM6050,$A$2:$A$6811,0))</f>
        <v>29683.06</v>
      </c>
      <c r="AP6050">
        <v>2885.32</v>
      </c>
      <c r="AQ6050">
        <v>2885.32</v>
      </c>
      <c r="AR6050" s="4">
        <v>3</v>
      </c>
      <c r="AS6050" s="4">
        <v>7</v>
      </c>
      <c r="AT6050" s="4">
        <v>2012</v>
      </c>
      <c r="AU6050" s="4">
        <v>28</v>
      </c>
      <c r="AV6050" s="4">
        <v>6</v>
      </c>
      <c r="AW6050" s="4">
        <v>2012</v>
      </c>
      <c r="AX6050" t="str">
        <f t="shared" si="1792"/>
        <v>No Delay</v>
      </c>
      <c r="AY6050">
        <f t="shared" si="1793"/>
        <v>0</v>
      </c>
    </row>
    <row r="6051" spans="1:51" x14ac:dyDescent="0.2">
      <c r="A6051" s="3">
        <v>83283</v>
      </c>
      <c r="B6051" s="1" t="s">
        <v>50</v>
      </c>
      <c r="C6051" s="1" t="s">
        <v>51</v>
      </c>
      <c r="D6051" s="1" t="s">
        <v>130</v>
      </c>
      <c r="E6051" s="1" t="s">
        <v>101</v>
      </c>
      <c r="F6051" s="1" t="s">
        <v>101</v>
      </c>
      <c r="G6051" s="13" t="s">
        <v>874</v>
      </c>
      <c r="H6051" s="12">
        <v>42004</v>
      </c>
      <c r="I6051" s="12" t="s">
        <v>856</v>
      </c>
      <c r="J6051" s="12">
        <v>41974</v>
      </c>
      <c r="K6051" s="4">
        <v>6161</v>
      </c>
      <c r="L6051" s="1" t="s">
        <v>146</v>
      </c>
      <c r="M6051" s="1" t="s">
        <v>132</v>
      </c>
      <c r="N6051" s="1" t="s">
        <v>1524</v>
      </c>
      <c r="O6051" s="1" t="s">
        <v>93</v>
      </c>
      <c r="P6051">
        <v>30</v>
      </c>
      <c r="Q6051">
        <v>460041</v>
      </c>
      <c r="R6051">
        <v>4959241.9800000004</v>
      </c>
      <c r="S6051">
        <v>10.78</v>
      </c>
      <c r="T6051">
        <v>0.36</v>
      </c>
      <c r="U6051">
        <f t="shared" si="1789"/>
        <v>4959241.9799999995</v>
      </c>
      <c r="V6051">
        <f t="shared" si="1790"/>
        <v>13801230</v>
      </c>
      <c r="W6051" s="1" t="s">
        <v>160</v>
      </c>
      <c r="X6051" s="1" t="s">
        <v>1236</v>
      </c>
      <c r="Y6051" s="1" t="s">
        <v>161</v>
      </c>
      <c r="Z6051" s="3">
        <v>14186</v>
      </c>
      <c r="AA6051" s="4">
        <f t="shared" si="1794"/>
        <v>56314</v>
      </c>
      <c r="AB6051" s="4">
        <f t="shared" si="1796"/>
        <v>52733.227865800007</v>
      </c>
      <c r="AC6051" s="4">
        <f t="shared" si="1797"/>
        <v>56314</v>
      </c>
      <c r="AD6051" s="4">
        <f t="shared" si="1795"/>
        <v>56314</v>
      </c>
      <c r="AE6051" s="4">
        <v>56314</v>
      </c>
      <c r="AF6051" s="4">
        <v>56314</v>
      </c>
      <c r="AG6051" s="4">
        <f>AE6051</f>
        <v>56314</v>
      </c>
      <c r="AI6051" t="e">
        <f t="shared" si="1791"/>
        <v>#N/A</v>
      </c>
      <c r="AJ6051">
        <v>53110.46</v>
      </c>
      <c r="AK6051" s="2">
        <v>53110.46</v>
      </c>
      <c r="AL6051" s="2">
        <f>AJ6051</f>
        <v>53110.46</v>
      </c>
      <c r="AM6051" s="4"/>
      <c r="AN6051" t="e">
        <f>VLOOKUP([1]!Tabelle13[[#This Row],[Vlookup this ID for freight costs]],$AL$2:$AL$6811,2,FALSE)</f>
        <v>#REF!</v>
      </c>
      <c r="AP6051">
        <v>5098.1000000000004</v>
      </c>
      <c r="AQ6051">
        <v>5098.1000000000004</v>
      </c>
      <c r="AR6051" s="4">
        <v>31</v>
      </c>
      <c r="AS6051" s="4">
        <v>12</v>
      </c>
      <c r="AT6051" s="4">
        <v>2014</v>
      </c>
      <c r="AU6051" s="4">
        <v>1</v>
      </c>
      <c r="AV6051" s="4">
        <v>12</v>
      </c>
      <c r="AW6051" s="4">
        <v>2014</v>
      </c>
      <c r="AX6051" t="str">
        <f t="shared" si="1792"/>
        <v>No Delay</v>
      </c>
      <c r="AY6051">
        <f t="shared" si="1793"/>
        <v>0</v>
      </c>
    </row>
    <row r="6052" spans="1:51" x14ac:dyDescent="0.2">
      <c r="A6052" s="3">
        <v>84418</v>
      </c>
      <c r="B6052" s="1" t="s">
        <v>50</v>
      </c>
      <c r="C6052" s="1" t="s">
        <v>51</v>
      </c>
      <c r="D6052" s="1" t="s">
        <v>130</v>
      </c>
      <c r="E6052" s="1" t="s">
        <v>101</v>
      </c>
      <c r="F6052" s="1" t="s">
        <v>101</v>
      </c>
      <c r="G6052" s="13" t="s">
        <v>874</v>
      </c>
      <c r="H6052" s="12">
        <v>42004</v>
      </c>
      <c r="I6052" s="12" t="s">
        <v>856</v>
      </c>
      <c r="J6052" s="12">
        <v>41974</v>
      </c>
      <c r="K6052" s="4">
        <v>6162</v>
      </c>
      <c r="L6052" s="1" t="s">
        <v>146</v>
      </c>
      <c r="M6052" s="1" t="s">
        <v>132</v>
      </c>
      <c r="N6052" s="1" t="s">
        <v>238</v>
      </c>
      <c r="O6052" s="1" t="s">
        <v>93</v>
      </c>
      <c r="P6052">
        <v>30</v>
      </c>
      <c r="Q6052">
        <v>20673</v>
      </c>
      <c r="R6052">
        <v>95922.72</v>
      </c>
      <c r="S6052">
        <v>4.6399999999999997</v>
      </c>
      <c r="T6052">
        <v>0.15</v>
      </c>
      <c r="U6052">
        <f t="shared" si="1789"/>
        <v>95922.719999999987</v>
      </c>
      <c r="V6052">
        <f t="shared" si="1790"/>
        <v>620190</v>
      </c>
      <c r="W6052" s="1" t="s">
        <v>179</v>
      </c>
      <c r="X6052" s="1" t="s">
        <v>1236</v>
      </c>
      <c r="Y6052" s="1" t="s">
        <v>156</v>
      </c>
      <c r="Z6052" s="3">
        <v>14703</v>
      </c>
      <c r="AA6052" s="4">
        <f t="shared" si="1794"/>
        <v>56314</v>
      </c>
      <c r="AB6052" s="4">
        <f t="shared" si="1796"/>
        <v>4513.5564754000006</v>
      </c>
      <c r="AC6052" s="4">
        <f t="shared" si="1797"/>
        <v>56314</v>
      </c>
      <c r="AD6052" s="4">
        <f t="shared" si="1795"/>
        <v>56314</v>
      </c>
      <c r="AE6052" s="3" t="s">
        <v>2859</v>
      </c>
      <c r="AF6052" s="3">
        <v>56314</v>
      </c>
      <c r="AG6052" s="4">
        <f>AI6052</f>
        <v>56314</v>
      </c>
      <c r="AH6052" s="4">
        <v>83283</v>
      </c>
      <c r="AI6052">
        <f t="shared" si="1791"/>
        <v>56314</v>
      </c>
      <c r="AJ6052" t="s">
        <v>2859</v>
      </c>
      <c r="AK6052" s="2">
        <v>53110.46</v>
      </c>
      <c r="AL6052" s="2">
        <f>AN6052</f>
        <v>53110.46</v>
      </c>
      <c r="AM6052" s="4">
        <v>83283</v>
      </c>
      <c r="AN6052">
        <f>INDEX($AJ$2:$AJ$6811,MATCH(AM6052,$A$2:$A$6811,0))</f>
        <v>53110.46</v>
      </c>
      <c r="AP6052">
        <v>98.61</v>
      </c>
      <c r="AQ6052">
        <v>98.61</v>
      </c>
      <c r="AR6052" s="4">
        <v>31</v>
      </c>
      <c r="AS6052" s="4">
        <v>12</v>
      </c>
      <c r="AT6052" s="4">
        <v>2014</v>
      </c>
      <c r="AU6052" s="4">
        <v>1</v>
      </c>
      <c r="AV6052" s="4">
        <v>12</v>
      </c>
      <c r="AW6052" s="4">
        <v>2014</v>
      </c>
      <c r="AX6052" t="str">
        <f t="shared" si="1792"/>
        <v>No Delay</v>
      </c>
      <c r="AY6052">
        <f t="shared" si="1793"/>
        <v>0</v>
      </c>
    </row>
    <row r="6053" spans="1:51" x14ac:dyDescent="0.2">
      <c r="A6053" s="3">
        <v>86735</v>
      </c>
      <c r="B6053" s="1" t="s">
        <v>50</v>
      </c>
      <c r="C6053" s="1" t="s">
        <v>51</v>
      </c>
      <c r="D6053" s="1" t="s">
        <v>130</v>
      </c>
      <c r="E6053" s="1" t="s">
        <v>101</v>
      </c>
      <c r="F6053" s="1" t="s">
        <v>101</v>
      </c>
      <c r="G6053" s="13" t="s">
        <v>874</v>
      </c>
      <c r="H6053" s="12">
        <v>42004</v>
      </c>
      <c r="I6053" s="12" t="s">
        <v>856</v>
      </c>
      <c r="J6053" s="12">
        <v>41974</v>
      </c>
      <c r="K6053" s="4">
        <v>6163</v>
      </c>
      <c r="L6053" s="1" t="s">
        <v>146</v>
      </c>
      <c r="M6053" s="1" t="s">
        <v>132</v>
      </c>
      <c r="N6053" s="1" t="s">
        <v>1524</v>
      </c>
      <c r="O6053" s="1" t="s">
        <v>93</v>
      </c>
      <c r="P6053">
        <v>30</v>
      </c>
      <c r="Q6053">
        <v>19492</v>
      </c>
      <c r="R6053">
        <v>210123.76</v>
      </c>
      <c r="S6053">
        <v>10.78</v>
      </c>
      <c r="T6053">
        <v>0.36</v>
      </c>
      <c r="U6053">
        <f t="shared" si="1789"/>
        <v>210123.75999999998</v>
      </c>
      <c r="V6053">
        <f t="shared" si="1790"/>
        <v>584760</v>
      </c>
      <c r="W6053" s="1" t="s">
        <v>160</v>
      </c>
      <c r="X6053" s="1" t="s">
        <v>1236</v>
      </c>
      <c r="Y6053" s="1" t="s">
        <v>161</v>
      </c>
      <c r="Z6053" s="3">
        <v>14186</v>
      </c>
      <c r="AA6053" s="4">
        <f t="shared" si="1794"/>
        <v>56314</v>
      </c>
      <c r="AB6053" s="4">
        <f t="shared" si="1796"/>
        <v>4383.9443236000006</v>
      </c>
      <c r="AC6053" s="4">
        <f t="shared" si="1797"/>
        <v>56314</v>
      </c>
      <c r="AD6053" s="4">
        <f t="shared" si="1795"/>
        <v>56314</v>
      </c>
      <c r="AE6053" s="3" t="s">
        <v>2859</v>
      </c>
      <c r="AF6053" s="3">
        <v>56314</v>
      </c>
      <c r="AG6053" s="4">
        <f>AI6053</f>
        <v>56314</v>
      </c>
      <c r="AH6053" s="4">
        <v>83283</v>
      </c>
      <c r="AI6053">
        <f t="shared" si="1791"/>
        <v>56314</v>
      </c>
      <c r="AJ6053" t="s">
        <v>2859</v>
      </c>
      <c r="AK6053" s="2">
        <v>53110.46</v>
      </c>
      <c r="AL6053" s="2">
        <f>AN6053</f>
        <v>53110.46</v>
      </c>
      <c r="AM6053" s="4">
        <v>83283</v>
      </c>
      <c r="AN6053">
        <f>INDEX($AJ$2:$AJ$6811,MATCH(AM6053,$A$2:$A$6811,0))</f>
        <v>53110.46</v>
      </c>
      <c r="AP6053">
        <v>216.01</v>
      </c>
      <c r="AQ6053">
        <v>216.01</v>
      </c>
      <c r="AR6053" s="4">
        <v>31</v>
      </c>
      <c r="AS6053" s="4">
        <v>12</v>
      </c>
      <c r="AT6053" s="4">
        <v>2014</v>
      </c>
      <c r="AU6053" s="4">
        <v>1</v>
      </c>
      <c r="AV6053" s="4">
        <v>12</v>
      </c>
      <c r="AW6053" s="4">
        <v>2014</v>
      </c>
      <c r="AX6053" t="str">
        <f t="shared" si="1792"/>
        <v>No Delay</v>
      </c>
      <c r="AY6053">
        <f t="shared" si="1793"/>
        <v>0</v>
      </c>
    </row>
    <row r="6054" spans="1:51" x14ac:dyDescent="0.2">
      <c r="A6054" s="3">
        <v>84216</v>
      </c>
      <c r="B6054" s="1" t="s">
        <v>463</v>
      </c>
      <c r="C6054" s="1" t="s">
        <v>73</v>
      </c>
      <c r="D6054" s="1" t="s">
        <v>130</v>
      </c>
      <c r="E6054" s="1" t="s">
        <v>101</v>
      </c>
      <c r="F6054" s="1" t="s">
        <v>101</v>
      </c>
      <c r="G6054" s="13" t="s">
        <v>1492</v>
      </c>
      <c r="H6054" s="12">
        <v>41316</v>
      </c>
      <c r="I6054" s="12" t="s">
        <v>1492</v>
      </c>
      <c r="J6054" s="12">
        <v>41316</v>
      </c>
      <c r="K6054" s="4">
        <v>4440</v>
      </c>
      <c r="L6054" s="1" t="s">
        <v>146</v>
      </c>
      <c r="M6054" s="1" t="s">
        <v>132</v>
      </c>
      <c r="N6054" s="1" t="s">
        <v>238</v>
      </c>
      <c r="O6054" s="1" t="s">
        <v>93</v>
      </c>
      <c r="P6054">
        <v>30</v>
      </c>
      <c r="Q6054">
        <v>221799</v>
      </c>
      <c r="R6054">
        <v>1066853.19</v>
      </c>
      <c r="S6054">
        <v>4.8099999999999996</v>
      </c>
      <c r="T6054">
        <v>0.16</v>
      </c>
      <c r="U6054">
        <f t="shared" si="1789"/>
        <v>1066853.19</v>
      </c>
      <c r="V6054">
        <f t="shared" si="1790"/>
        <v>6653970</v>
      </c>
      <c r="W6054" s="1" t="s">
        <v>179</v>
      </c>
      <c r="X6054" s="1" t="s">
        <v>1236</v>
      </c>
      <c r="Y6054" s="1" t="s">
        <v>156</v>
      </c>
      <c r="Z6054" s="3">
        <v>14969</v>
      </c>
      <c r="AA6054" s="4">
        <f t="shared" si="1794"/>
        <v>58270</v>
      </c>
      <c r="AB6054" s="4">
        <f t="shared" ref="AB6054:AB6059" si="1798" xml:space="preserve"> 2244.740206  + 0.1097478*Q6054</f>
        <v>26586.692498199998</v>
      </c>
      <c r="AC6054" s="4">
        <f t="shared" ref="AC6054:AC6059" si="1799">AF6054</f>
        <v>58270</v>
      </c>
      <c r="AD6054" s="4">
        <f t="shared" si="1795"/>
        <v>58270</v>
      </c>
      <c r="AE6054" s="4">
        <v>58270</v>
      </c>
      <c r="AF6054" s="4">
        <v>58270</v>
      </c>
      <c r="AG6054" s="4">
        <f>AE6054</f>
        <v>58270</v>
      </c>
      <c r="AI6054" t="e">
        <f t="shared" si="1791"/>
        <v>#N/A</v>
      </c>
      <c r="AJ6054">
        <v>47389.63</v>
      </c>
      <c r="AK6054" s="2">
        <v>47389.63</v>
      </c>
      <c r="AL6054" s="2">
        <f>AJ6054</f>
        <v>47389.63</v>
      </c>
      <c r="AM6054" s="4"/>
      <c r="AN6054" t="e">
        <f>VLOOKUP([1]!Tabelle13[[#This Row],[Vlookup this ID for freight costs]],$AL$2:$AL$6811,2,FALSE)</f>
        <v>#REF!</v>
      </c>
      <c r="AP6054">
        <v>1495.73</v>
      </c>
      <c r="AQ6054">
        <v>1495.73</v>
      </c>
      <c r="AR6054" s="4">
        <v>11</v>
      </c>
      <c r="AS6054" s="4">
        <v>2</v>
      </c>
      <c r="AT6054" s="4">
        <v>2013</v>
      </c>
      <c r="AU6054" s="4">
        <v>11</v>
      </c>
      <c r="AV6054" s="4">
        <v>2</v>
      </c>
      <c r="AW6054" s="4">
        <v>2013</v>
      </c>
      <c r="AX6054" t="str">
        <f t="shared" si="1792"/>
        <v>No Delay</v>
      </c>
      <c r="AY6054">
        <f t="shared" si="1793"/>
        <v>0</v>
      </c>
    </row>
    <row r="6055" spans="1:51" x14ac:dyDescent="0.2">
      <c r="A6055" s="3">
        <v>84217</v>
      </c>
      <c r="B6055" s="1" t="s">
        <v>463</v>
      </c>
      <c r="C6055" s="1" t="s">
        <v>73</v>
      </c>
      <c r="D6055" s="1" t="s">
        <v>130</v>
      </c>
      <c r="E6055" s="1" t="s">
        <v>101</v>
      </c>
      <c r="F6055" s="1" t="s">
        <v>101</v>
      </c>
      <c r="G6055" s="13" t="s">
        <v>1492</v>
      </c>
      <c r="H6055" s="12">
        <v>41316</v>
      </c>
      <c r="I6055" s="12" t="s">
        <v>1492</v>
      </c>
      <c r="J6055" s="12">
        <v>41316</v>
      </c>
      <c r="K6055" s="4">
        <v>4441</v>
      </c>
      <c r="L6055" s="1" t="s">
        <v>146</v>
      </c>
      <c r="M6055" s="1" t="s">
        <v>132</v>
      </c>
      <c r="N6055" s="1" t="s">
        <v>265</v>
      </c>
      <c r="O6055" s="1" t="s">
        <v>93</v>
      </c>
      <c r="P6055">
        <v>60</v>
      </c>
      <c r="Q6055">
        <v>164433</v>
      </c>
      <c r="R6055">
        <v>379840.23</v>
      </c>
      <c r="S6055">
        <v>2.31</v>
      </c>
      <c r="T6055">
        <v>0.04</v>
      </c>
      <c r="U6055">
        <f t="shared" si="1789"/>
        <v>379840.23</v>
      </c>
      <c r="V6055">
        <f t="shared" si="1790"/>
        <v>9865980</v>
      </c>
      <c r="W6055" s="1" t="s">
        <v>155</v>
      </c>
      <c r="X6055" s="1" t="s">
        <v>1236</v>
      </c>
      <c r="Y6055" s="1" t="s">
        <v>156</v>
      </c>
      <c r="Z6055" s="3">
        <v>14969</v>
      </c>
      <c r="AA6055" s="4">
        <f t="shared" si="1794"/>
        <v>58270</v>
      </c>
      <c r="AB6055" s="4">
        <f t="shared" si="1798"/>
        <v>20290.9002034</v>
      </c>
      <c r="AC6055" s="4">
        <f t="shared" si="1799"/>
        <v>58270</v>
      </c>
      <c r="AD6055" s="4">
        <f t="shared" si="1795"/>
        <v>58270</v>
      </c>
      <c r="AE6055" s="3" t="s">
        <v>2860</v>
      </c>
      <c r="AF6055" s="3">
        <v>58270</v>
      </c>
      <c r="AG6055" s="4">
        <f>AI6055</f>
        <v>58270</v>
      </c>
      <c r="AH6055" s="4">
        <v>84216</v>
      </c>
      <c r="AI6055">
        <f t="shared" si="1791"/>
        <v>58270</v>
      </c>
      <c r="AJ6055" t="s">
        <v>2860</v>
      </c>
      <c r="AK6055" s="2">
        <v>47389.63</v>
      </c>
      <c r="AL6055" s="2">
        <f>AN6055</f>
        <v>47389.63</v>
      </c>
      <c r="AM6055" s="4">
        <v>84216</v>
      </c>
      <c r="AN6055">
        <f>INDEX($AJ$2:$AJ$6811,MATCH(AM6055,$A$2:$A$6811,0))</f>
        <v>47389.63</v>
      </c>
      <c r="AP6055">
        <v>532.54</v>
      </c>
      <c r="AQ6055">
        <v>532.54</v>
      </c>
      <c r="AR6055" s="4">
        <v>11</v>
      </c>
      <c r="AS6055" s="4">
        <v>2</v>
      </c>
      <c r="AT6055" s="4">
        <v>2013</v>
      </c>
      <c r="AU6055" s="4">
        <v>11</v>
      </c>
      <c r="AV6055" s="4">
        <v>2</v>
      </c>
      <c r="AW6055" s="4">
        <v>2013</v>
      </c>
      <c r="AX6055" t="str">
        <f t="shared" si="1792"/>
        <v>No Delay</v>
      </c>
      <c r="AY6055">
        <f t="shared" si="1793"/>
        <v>0</v>
      </c>
    </row>
    <row r="6056" spans="1:51" x14ac:dyDescent="0.2">
      <c r="A6056" s="3">
        <v>84782</v>
      </c>
      <c r="B6056" s="1" t="s">
        <v>463</v>
      </c>
      <c r="C6056" s="1" t="s">
        <v>73</v>
      </c>
      <c r="D6056" s="1" t="s">
        <v>130</v>
      </c>
      <c r="E6056" s="1" t="s">
        <v>101</v>
      </c>
      <c r="F6056" s="1" t="s">
        <v>101</v>
      </c>
      <c r="G6056" s="13" t="s">
        <v>1492</v>
      </c>
      <c r="H6056" s="12">
        <v>41316</v>
      </c>
      <c r="I6056" s="12" t="s">
        <v>1492</v>
      </c>
      <c r="J6056" s="12">
        <v>41316</v>
      </c>
      <c r="K6056" s="4">
        <v>4444</v>
      </c>
      <c r="L6056" s="1" t="s">
        <v>146</v>
      </c>
      <c r="M6056" s="1" t="s">
        <v>132</v>
      </c>
      <c r="N6056" s="1" t="s">
        <v>238</v>
      </c>
      <c r="O6056" s="1" t="s">
        <v>93</v>
      </c>
      <c r="P6056">
        <v>30</v>
      </c>
      <c r="Q6056">
        <v>119481</v>
      </c>
      <c r="R6056">
        <v>574703.61</v>
      </c>
      <c r="S6056">
        <v>4.8099999999999996</v>
      </c>
      <c r="T6056">
        <v>0.16</v>
      </c>
      <c r="U6056">
        <f t="shared" si="1789"/>
        <v>574703.61</v>
      </c>
      <c r="V6056">
        <f t="shared" si="1790"/>
        <v>3584430</v>
      </c>
      <c r="W6056" s="1" t="s">
        <v>861</v>
      </c>
      <c r="X6056" s="1" t="s">
        <v>1236</v>
      </c>
      <c r="Y6056" s="1" t="s">
        <v>156</v>
      </c>
      <c r="Z6056" s="3">
        <v>14969</v>
      </c>
      <c r="AA6056" s="4">
        <f t="shared" si="1794"/>
        <v>58270</v>
      </c>
      <c r="AB6056" s="4">
        <f t="shared" si="1798"/>
        <v>15357.517097800001</v>
      </c>
      <c r="AC6056" s="4">
        <f t="shared" si="1799"/>
        <v>58270</v>
      </c>
      <c r="AD6056" s="4">
        <f t="shared" si="1795"/>
        <v>58270</v>
      </c>
      <c r="AE6056" s="3" t="s">
        <v>2860</v>
      </c>
      <c r="AF6056" s="3">
        <v>58270</v>
      </c>
      <c r="AG6056" s="4">
        <f>AI6056</f>
        <v>58270</v>
      </c>
      <c r="AH6056" s="4">
        <v>84216</v>
      </c>
      <c r="AI6056">
        <f t="shared" si="1791"/>
        <v>58270</v>
      </c>
      <c r="AJ6056" t="s">
        <v>2860</v>
      </c>
      <c r="AK6056" s="2">
        <v>47389.63</v>
      </c>
      <c r="AL6056" s="2">
        <f>AN6056</f>
        <v>47389.63</v>
      </c>
      <c r="AM6056" s="4">
        <v>84216</v>
      </c>
      <c r="AN6056">
        <f>INDEX($AJ$2:$AJ$6811,MATCH(AM6056,$A$2:$A$6811,0))</f>
        <v>47389.63</v>
      </c>
      <c r="AP6056">
        <v>805.73</v>
      </c>
      <c r="AQ6056">
        <v>805.73</v>
      </c>
      <c r="AR6056" s="4">
        <v>11</v>
      </c>
      <c r="AS6056" s="4">
        <v>2</v>
      </c>
      <c r="AT6056" s="4">
        <v>2013</v>
      </c>
      <c r="AU6056" s="4">
        <v>11</v>
      </c>
      <c r="AV6056" s="4">
        <v>2</v>
      </c>
      <c r="AW6056" s="4">
        <v>2013</v>
      </c>
      <c r="AX6056" t="str">
        <f t="shared" si="1792"/>
        <v>No Delay</v>
      </c>
      <c r="AY6056">
        <f t="shared" si="1793"/>
        <v>0</v>
      </c>
    </row>
    <row r="6057" spans="1:51" x14ac:dyDescent="0.2">
      <c r="A6057" s="3">
        <v>85326</v>
      </c>
      <c r="B6057" s="1" t="s">
        <v>463</v>
      </c>
      <c r="C6057" s="1" t="s">
        <v>73</v>
      </c>
      <c r="D6057" s="1" t="s">
        <v>130</v>
      </c>
      <c r="E6057" s="1" t="s">
        <v>101</v>
      </c>
      <c r="F6057" s="1" t="s">
        <v>101</v>
      </c>
      <c r="G6057" s="13" t="s">
        <v>1492</v>
      </c>
      <c r="H6057" s="12">
        <v>41316</v>
      </c>
      <c r="I6057" s="12" t="s">
        <v>1492</v>
      </c>
      <c r="J6057" s="12">
        <v>41316</v>
      </c>
      <c r="K6057" s="4">
        <v>4447</v>
      </c>
      <c r="L6057" s="1" t="s">
        <v>146</v>
      </c>
      <c r="M6057" s="1" t="s">
        <v>132</v>
      </c>
      <c r="N6057" s="1" t="s">
        <v>265</v>
      </c>
      <c r="O6057" s="1" t="s">
        <v>93</v>
      </c>
      <c r="P6057">
        <v>60</v>
      </c>
      <c r="Q6057">
        <v>131487</v>
      </c>
      <c r="R6057">
        <v>318198.53999999998</v>
      </c>
      <c r="S6057">
        <v>2.42</v>
      </c>
      <c r="T6057">
        <v>0.04</v>
      </c>
      <c r="U6057">
        <f t="shared" si="1789"/>
        <v>318198.53999999998</v>
      </c>
      <c r="V6057">
        <f t="shared" si="1790"/>
        <v>7889220</v>
      </c>
      <c r="W6057" s="1" t="s">
        <v>179</v>
      </c>
      <c r="X6057" s="1" t="s">
        <v>1236</v>
      </c>
      <c r="Y6057" s="1" t="s">
        <v>156</v>
      </c>
      <c r="Z6057" s="3">
        <v>14969</v>
      </c>
      <c r="AA6057" s="4">
        <f t="shared" si="1794"/>
        <v>58270</v>
      </c>
      <c r="AB6057" s="4">
        <f t="shared" si="1798"/>
        <v>16675.149184599999</v>
      </c>
      <c r="AC6057" s="4">
        <f t="shared" si="1799"/>
        <v>58270</v>
      </c>
      <c r="AD6057" s="4">
        <f t="shared" si="1795"/>
        <v>58270</v>
      </c>
      <c r="AE6057" s="3" t="s">
        <v>2860</v>
      </c>
      <c r="AF6057" s="3">
        <v>58270</v>
      </c>
      <c r="AG6057" s="4">
        <f>AI6057</f>
        <v>58270</v>
      </c>
      <c r="AH6057" s="4">
        <v>84216</v>
      </c>
      <c r="AI6057">
        <f t="shared" si="1791"/>
        <v>58270</v>
      </c>
      <c r="AJ6057" t="s">
        <v>2860</v>
      </c>
      <c r="AK6057" s="2">
        <v>47389.63</v>
      </c>
      <c r="AL6057" s="2">
        <f>AN6057</f>
        <v>47389.63</v>
      </c>
      <c r="AM6057" s="4">
        <v>84216</v>
      </c>
      <c r="AN6057">
        <f>INDEX($AJ$2:$AJ$6811,MATCH(AM6057,$A$2:$A$6811,0))</f>
        <v>47389.63</v>
      </c>
      <c r="AP6057">
        <v>446.11</v>
      </c>
      <c r="AQ6057">
        <v>446.11</v>
      </c>
      <c r="AR6057" s="4">
        <v>11</v>
      </c>
      <c r="AS6057" s="4">
        <v>2</v>
      </c>
      <c r="AT6057" s="4">
        <v>2013</v>
      </c>
      <c r="AU6057" s="4">
        <v>11</v>
      </c>
      <c r="AV6057" s="4">
        <v>2</v>
      </c>
      <c r="AW6057" s="4">
        <v>2013</v>
      </c>
      <c r="AX6057" t="str">
        <f t="shared" si="1792"/>
        <v>No Delay</v>
      </c>
      <c r="AY6057">
        <f t="shared" si="1793"/>
        <v>0</v>
      </c>
    </row>
    <row r="6058" spans="1:51" x14ac:dyDescent="0.2">
      <c r="A6058" s="3">
        <v>84780</v>
      </c>
      <c r="B6058" s="1" t="s">
        <v>463</v>
      </c>
      <c r="C6058" s="1" t="s">
        <v>73</v>
      </c>
      <c r="D6058" s="1" t="s">
        <v>130</v>
      </c>
      <c r="E6058" s="1" t="s">
        <v>101</v>
      </c>
      <c r="F6058" s="1" t="s">
        <v>101</v>
      </c>
      <c r="G6058" s="13" t="s">
        <v>1492</v>
      </c>
      <c r="H6058" s="12">
        <v>41316</v>
      </c>
      <c r="I6058" s="12" t="s">
        <v>1492</v>
      </c>
      <c r="J6058" s="12">
        <v>41316</v>
      </c>
      <c r="K6058" s="4">
        <v>4442</v>
      </c>
      <c r="L6058" s="1" t="s">
        <v>146</v>
      </c>
      <c r="M6058" s="1" t="s">
        <v>132</v>
      </c>
      <c r="N6058" s="1" t="s">
        <v>167</v>
      </c>
      <c r="O6058" s="1" t="s">
        <v>93</v>
      </c>
      <c r="P6058">
        <v>30</v>
      </c>
      <c r="Q6058">
        <v>636</v>
      </c>
      <c r="R6058">
        <v>2264.16</v>
      </c>
      <c r="S6058">
        <v>3.56</v>
      </c>
      <c r="T6058">
        <v>0.12</v>
      </c>
      <c r="U6058">
        <f t="shared" si="1789"/>
        <v>2264.16</v>
      </c>
      <c r="V6058">
        <f t="shared" si="1790"/>
        <v>19080</v>
      </c>
      <c r="W6058" s="1" t="s">
        <v>197</v>
      </c>
      <c r="X6058" s="1" t="s">
        <v>1236</v>
      </c>
      <c r="Y6058" s="1" t="s">
        <v>3082</v>
      </c>
      <c r="Z6058" s="3">
        <v>13821</v>
      </c>
      <c r="AA6058" s="4">
        <f t="shared" si="1794"/>
        <v>58270</v>
      </c>
      <c r="AB6058" s="4">
        <f t="shared" si="1798"/>
        <v>2314.5398068</v>
      </c>
      <c r="AC6058" s="4">
        <f t="shared" si="1799"/>
        <v>58270</v>
      </c>
      <c r="AD6058" s="4">
        <f t="shared" si="1795"/>
        <v>15178.1331085</v>
      </c>
      <c r="AE6058" s="3" t="s">
        <v>2860</v>
      </c>
      <c r="AF6058" s="3">
        <v>58270</v>
      </c>
      <c r="AG6058" s="4">
        <f>AI6058</f>
        <v>58270</v>
      </c>
      <c r="AH6058" s="4">
        <v>84216</v>
      </c>
      <c r="AI6058">
        <f t="shared" si="1791"/>
        <v>58270</v>
      </c>
      <c r="AJ6058" t="s">
        <v>2860</v>
      </c>
      <c r="AK6058" s="2">
        <v>47389.63</v>
      </c>
      <c r="AL6058" s="2">
        <f>AN6058</f>
        <v>47389.63</v>
      </c>
      <c r="AM6058" s="4">
        <v>84216</v>
      </c>
      <c r="AN6058">
        <f>INDEX($AJ$2:$AJ$6811,MATCH(AM6058,$A$2:$A$6811,0))</f>
        <v>47389.63</v>
      </c>
      <c r="AP6058">
        <v>3.17</v>
      </c>
      <c r="AQ6058">
        <v>3.17</v>
      </c>
      <c r="AR6058" s="4">
        <v>11</v>
      </c>
      <c r="AS6058" s="4">
        <v>2</v>
      </c>
      <c r="AT6058" s="4">
        <v>2013</v>
      </c>
      <c r="AU6058" s="4">
        <v>11</v>
      </c>
      <c r="AV6058" s="4">
        <v>2</v>
      </c>
      <c r="AW6058" s="4">
        <v>2013</v>
      </c>
      <c r="AX6058" t="str">
        <f t="shared" si="1792"/>
        <v>No Delay</v>
      </c>
      <c r="AY6058">
        <f t="shared" si="1793"/>
        <v>0</v>
      </c>
    </row>
    <row r="6059" spans="1:51" x14ac:dyDescent="0.2">
      <c r="A6059" s="3">
        <v>84781</v>
      </c>
      <c r="B6059" s="1" t="s">
        <v>463</v>
      </c>
      <c r="C6059" s="1" t="s">
        <v>73</v>
      </c>
      <c r="D6059" s="1" t="s">
        <v>130</v>
      </c>
      <c r="E6059" s="1" t="s">
        <v>101</v>
      </c>
      <c r="F6059" s="1" t="s">
        <v>101</v>
      </c>
      <c r="G6059" s="13" t="s">
        <v>1492</v>
      </c>
      <c r="H6059" s="12">
        <v>41316</v>
      </c>
      <c r="I6059" s="12" t="s">
        <v>1492</v>
      </c>
      <c r="J6059" s="12">
        <v>41316</v>
      </c>
      <c r="K6059" s="4">
        <v>4443</v>
      </c>
      <c r="L6059" s="1" t="s">
        <v>146</v>
      </c>
      <c r="M6059" s="1" t="s">
        <v>132</v>
      </c>
      <c r="N6059" s="1" t="s">
        <v>275</v>
      </c>
      <c r="O6059" s="1" t="s">
        <v>93</v>
      </c>
      <c r="P6059">
        <v>60</v>
      </c>
      <c r="Q6059">
        <v>3600</v>
      </c>
      <c r="R6059">
        <v>26172</v>
      </c>
      <c r="S6059">
        <v>7.27</v>
      </c>
      <c r="T6059">
        <v>0.12</v>
      </c>
      <c r="U6059">
        <f t="shared" si="1789"/>
        <v>26172</v>
      </c>
      <c r="V6059">
        <f t="shared" si="1790"/>
        <v>216000</v>
      </c>
      <c r="W6059" s="1" t="s">
        <v>204</v>
      </c>
      <c r="X6059" s="1" t="s">
        <v>1236</v>
      </c>
      <c r="Y6059" s="1" t="s">
        <v>205</v>
      </c>
      <c r="Z6059" s="3">
        <v>15015</v>
      </c>
      <c r="AA6059" s="4">
        <f t="shared" si="1794"/>
        <v>58270</v>
      </c>
      <c r="AB6059" s="4">
        <f t="shared" si="1798"/>
        <v>2639.8322859999998</v>
      </c>
      <c r="AC6059" s="4">
        <f t="shared" si="1799"/>
        <v>58270</v>
      </c>
      <c r="AD6059" s="4">
        <f t="shared" si="1795"/>
        <v>17115.047072400001</v>
      </c>
      <c r="AE6059" s="3" t="s">
        <v>2860</v>
      </c>
      <c r="AF6059" s="3">
        <v>58270</v>
      </c>
      <c r="AG6059" s="4">
        <f>AI6059</f>
        <v>58270</v>
      </c>
      <c r="AH6059" s="4">
        <v>84216</v>
      </c>
      <c r="AI6059">
        <f t="shared" si="1791"/>
        <v>58270</v>
      </c>
      <c r="AJ6059" t="s">
        <v>2860</v>
      </c>
      <c r="AK6059" s="2">
        <v>47389.63</v>
      </c>
      <c r="AL6059" s="2">
        <f>AN6059</f>
        <v>47389.63</v>
      </c>
      <c r="AM6059" s="4">
        <v>84216</v>
      </c>
      <c r="AN6059">
        <f>INDEX($AJ$2:$AJ$6811,MATCH(AM6059,$A$2:$A$6811,0))</f>
        <v>47389.63</v>
      </c>
      <c r="AP6059">
        <v>36.69</v>
      </c>
      <c r="AQ6059">
        <v>36.69</v>
      </c>
      <c r="AR6059" s="4">
        <v>11</v>
      </c>
      <c r="AS6059" s="4">
        <v>2</v>
      </c>
      <c r="AT6059" s="4">
        <v>2013</v>
      </c>
      <c r="AU6059" s="4">
        <v>11</v>
      </c>
      <c r="AV6059" s="4">
        <v>2</v>
      </c>
      <c r="AW6059" s="4">
        <v>2013</v>
      </c>
      <c r="AX6059" t="str">
        <f t="shared" si="1792"/>
        <v>No Delay</v>
      </c>
      <c r="AY6059">
        <f t="shared" si="1793"/>
        <v>0</v>
      </c>
    </row>
    <row r="6060" spans="1:51" x14ac:dyDescent="0.2">
      <c r="A6060" s="3">
        <v>86821</v>
      </c>
      <c r="B6060" s="1" t="s">
        <v>172</v>
      </c>
      <c r="C6060" s="1" t="s">
        <v>114</v>
      </c>
      <c r="D6060" s="1" t="s">
        <v>130</v>
      </c>
      <c r="E6060" s="1" t="s">
        <v>101</v>
      </c>
      <c r="F6060" s="1" t="s">
        <v>101</v>
      </c>
      <c r="G6060" s="13" t="s">
        <v>2071</v>
      </c>
      <c r="H6060" s="12">
        <v>42247</v>
      </c>
      <c r="I6060" s="12" t="s">
        <v>2167</v>
      </c>
      <c r="J6060" s="12">
        <v>42250</v>
      </c>
      <c r="K6060" s="4">
        <v>6807</v>
      </c>
      <c r="L6060" s="1" t="s">
        <v>146</v>
      </c>
      <c r="M6060" s="1" t="s">
        <v>132</v>
      </c>
      <c r="N6060" s="1" t="s">
        <v>1524</v>
      </c>
      <c r="O6060" s="1" t="s">
        <v>93</v>
      </c>
      <c r="P6060">
        <v>30</v>
      </c>
      <c r="Q6060">
        <v>514526</v>
      </c>
      <c r="R6060">
        <v>5140114.74</v>
      </c>
      <c r="S6060">
        <v>9.99</v>
      </c>
      <c r="T6060">
        <v>0.33</v>
      </c>
      <c r="U6060">
        <f t="shared" si="1789"/>
        <v>5140114.74</v>
      </c>
      <c r="V6060">
        <f t="shared" si="1790"/>
        <v>15435780</v>
      </c>
      <c r="W6060" s="1" t="s">
        <v>2744</v>
      </c>
      <c r="X6060" s="1" t="s">
        <v>1236</v>
      </c>
      <c r="Y6060" s="1" t="s">
        <v>161</v>
      </c>
      <c r="Z6060" s="3">
        <v>13722</v>
      </c>
      <c r="AA6060" s="4">
        <f t="shared" ref="AA6060:AA6061" si="1800">AB6060</f>
        <v>58711.298305999997</v>
      </c>
      <c r="AB6060" s="2">
        <f t="shared" ref="AB6060:AB6061" si="1801">2245.156962+0.109744*Q6060</f>
        <v>58711.298305999997</v>
      </c>
      <c r="AC6060" s="4">
        <f>AD6060</f>
        <v>58711.298305999997</v>
      </c>
      <c r="AD6060" s="4">
        <f t="shared" si="1795"/>
        <v>58711.298305999997</v>
      </c>
      <c r="AE6060" s="4" t="s">
        <v>62</v>
      </c>
      <c r="AG6060" s="4" t="str">
        <f>AE6060</f>
        <v>Weight Captured Separately</v>
      </c>
      <c r="AI6060" t="e">
        <f t="shared" si="1791"/>
        <v>#N/A</v>
      </c>
      <c r="AJ6060" t="s">
        <v>81</v>
      </c>
      <c r="AK6060" s="2"/>
      <c r="AL6060" s="2" t="str">
        <f>AJ6060</f>
        <v>Freight Included in Commodity Cost</v>
      </c>
      <c r="AM6060" s="4"/>
      <c r="AN6060" t="e">
        <f>VLOOKUP([1]!Tabelle13[[#This Row],[Vlookup this ID for freight costs]],$AL$2:$AL$6811,2,FALSE)</f>
        <v>#REF!</v>
      </c>
      <c r="AO6060">
        <f t="shared" ref="AO6060:AO6061" si="1802">IF(AK:AK="",AC:AC*6.242+1.383 -2.844 + 3.145 -2.265  -2.026,AK:AK)</f>
        <v>366473.31702605198</v>
      </c>
      <c r="AP6060">
        <v>5284.04</v>
      </c>
      <c r="AQ6060">
        <v>5284.04</v>
      </c>
      <c r="AR6060" s="4">
        <v>31</v>
      </c>
      <c r="AS6060" s="4">
        <v>8</v>
      </c>
      <c r="AT6060" s="4">
        <v>2015</v>
      </c>
      <c r="AU6060" s="4">
        <v>3</v>
      </c>
      <c r="AV6060" s="4">
        <v>9</v>
      </c>
      <c r="AW6060" s="4">
        <v>2015</v>
      </c>
      <c r="AX6060" t="str">
        <f t="shared" si="1792"/>
        <v>Delay</v>
      </c>
      <c r="AY6060">
        <f t="shared" si="1793"/>
        <v>3</v>
      </c>
    </row>
    <row r="6061" spans="1:51" x14ac:dyDescent="0.2">
      <c r="A6061" s="3">
        <v>46468</v>
      </c>
      <c r="B6061" s="1" t="s">
        <v>168</v>
      </c>
      <c r="C6061" s="1" t="s">
        <v>150</v>
      </c>
      <c r="D6061" s="1" t="s">
        <v>100</v>
      </c>
      <c r="E6061" s="1" t="s">
        <v>253</v>
      </c>
      <c r="F6061" s="1" t="s">
        <v>253</v>
      </c>
      <c r="G6061" s="13" t="s">
        <v>1382</v>
      </c>
      <c r="H6061" s="12">
        <v>40792</v>
      </c>
      <c r="I6061" s="12" t="s">
        <v>1382</v>
      </c>
      <c r="J6061" s="12">
        <v>40792</v>
      </c>
      <c r="K6061" s="4">
        <v>3416</v>
      </c>
      <c r="L6061" s="1" t="s">
        <v>146</v>
      </c>
      <c r="M6061" s="1" t="s">
        <v>1210</v>
      </c>
      <c r="N6061" s="1" t="s">
        <v>171</v>
      </c>
      <c r="O6061" s="1" t="s">
        <v>93</v>
      </c>
      <c r="P6061">
        <v>60</v>
      </c>
      <c r="Q6061">
        <v>515000</v>
      </c>
      <c r="R6061">
        <v>1251450</v>
      </c>
      <c r="S6061">
        <v>2.4300000000000002</v>
      </c>
      <c r="T6061">
        <v>0.04</v>
      </c>
      <c r="U6061">
        <f t="shared" si="1789"/>
        <v>1251450</v>
      </c>
      <c r="V6061">
        <f t="shared" si="1790"/>
        <v>30900000</v>
      </c>
      <c r="W6061" s="1" t="s">
        <v>197</v>
      </c>
      <c r="X6061" s="1" t="s">
        <v>1236</v>
      </c>
      <c r="Y6061" s="1" t="s">
        <v>3082</v>
      </c>
      <c r="Z6061" s="3">
        <v>15488</v>
      </c>
      <c r="AA6061" s="4">
        <f t="shared" si="1800"/>
        <v>58763.316961999997</v>
      </c>
      <c r="AB6061" s="2">
        <f t="shared" si="1801"/>
        <v>58763.316961999997</v>
      </c>
      <c r="AC6061" s="4">
        <f>AD6061</f>
        <v>35230.438987333335</v>
      </c>
      <c r="AD6061" s="4">
        <f t="shared" si="1795"/>
        <v>35230.438987333335</v>
      </c>
      <c r="AE6061" s="4" t="s">
        <v>62</v>
      </c>
      <c r="AG6061" s="4" t="str">
        <f>AE6061</f>
        <v>Weight Captured Separately</v>
      </c>
      <c r="AI6061" t="e">
        <f t="shared" si="1791"/>
        <v>#N/A</v>
      </c>
      <c r="AJ6061" t="s">
        <v>81</v>
      </c>
      <c r="AK6061" s="2"/>
      <c r="AL6061" s="2" t="str">
        <f>AJ6061</f>
        <v>Freight Included in Commodity Cost</v>
      </c>
      <c r="AM6061" s="4"/>
      <c r="AN6061" t="e">
        <f>VLOOKUP([1]!Tabelle13[[#This Row],[Vlookup this ID for freight costs]],$AL$2:$AL$6811,2,FALSE)</f>
        <v>#REF!</v>
      </c>
      <c r="AO6061">
        <f t="shared" si="1802"/>
        <v>219905.79315893463</v>
      </c>
      <c r="AP6061">
        <v>2064.89</v>
      </c>
      <c r="AQ6061">
        <v>2064.89</v>
      </c>
      <c r="AR6061" s="4">
        <v>6</v>
      </c>
      <c r="AS6061" s="4">
        <v>9</v>
      </c>
      <c r="AT6061" s="4">
        <v>2011</v>
      </c>
      <c r="AU6061" s="4">
        <v>6</v>
      </c>
      <c r="AV6061" s="4">
        <v>9</v>
      </c>
      <c r="AW6061" s="4">
        <v>2011</v>
      </c>
      <c r="AX6061" t="str">
        <f t="shared" si="1792"/>
        <v>No Delay</v>
      </c>
      <c r="AY6061">
        <f t="shared" si="1793"/>
        <v>0</v>
      </c>
    </row>
    <row r="6062" spans="1:51" x14ac:dyDescent="0.2">
      <c r="A6062" s="3">
        <v>86066</v>
      </c>
      <c r="B6062" s="1" t="s">
        <v>151</v>
      </c>
      <c r="C6062" s="1" t="s">
        <v>65</v>
      </c>
      <c r="D6062" s="1" t="s">
        <v>130</v>
      </c>
      <c r="E6062" s="1" t="s">
        <v>152</v>
      </c>
      <c r="F6062" s="1" t="s">
        <v>152</v>
      </c>
      <c r="G6062" s="13" t="s">
        <v>1788</v>
      </c>
      <c r="H6062" s="12">
        <v>41744</v>
      </c>
      <c r="I6062" s="12" t="s">
        <v>480</v>
      </c>
      <c r="J6062" s="12">
        <v>41761</v>
      </c>
      <c r="K6062" s="4">
        <v>5472</v>
      </c>
      <c r="L6062" s="1" t="s">
        <v>146</v>
      </c>
      <c r="M6062" s="1" t="s">
        <v>132</v>
      </c>
      <c r="N6062" s="1" t="s">
        <v>1524</v>
      </c>
      <c r="O6062" s="1" t="s">
        <v>93</v>
      </c>
      <c r="P6062">
        <v>30</v>
      </c>
      <c r="Q6062">
        <v>401961</v>
      </c>
      <c r="R6062">
        <v>4228629.72</v>
      </c>
      <c r="S6062">
        <v>10.52</v>
      </c>
      <c r="T6062">
        <v>0.35</v>
      </c>
      <c r="U6062">
        <f t="shared" si="1789"/>
        <v>4228629.72</v>
      </c>
      <c r="V6062">
        <f t="shared" si="1790"/>
        <v>12058830</v>
      </c>
      <c r="W6062" s="1" t="s">
        <v>179</v>
      </c>
      <c r="X6062" s="1" t="s">
        <v>1236</v>
      </c>
      <c r="Y6062" s="1" t="s">
        <v>156</v>
      </c>
      <c r="Z6062" s="3">
        <v>7726</v>
      </c>
      <c r="AA6062" s="4">
        <f t="shared" si="1794"/>
        <v>59322</v>
      </c>
      <c r="AB6062" s="4">
        <f t="shared" ref="AB6062:AB6093" si="1803" xml:space="preserve"> 2244.740206  + 0.1097478*Q6062</f>
        <v>46359.075641800002</v>
      </c>
      <c r="AC6062" s="4">
        <f t="shared" ref="AC6062:AC6125" si="1804">AF6062</f>
        <v>59322</v>
      </c>
      <c r="AD6062" s="4">
        <f t="shared" si="1795"/>
        <v>59322</v>
      </c>
      <c r="AE6062" s="4">
        <v>59322</v>
      </c>
      <c r="AF6062" s="4">
        <v>59322</v>
      </c>
      <c r="AG6062" s="4">
        <f>AE6062</f>
        <v>59322</v>
      </c>
      <c r="AI6062" t="e">
        <f t="shared" si="1791"/>
        <v>#N/A</v>
      </c>
      <c r="AJ6062">
        <v>29674.92</v>
      </c>
      <c r="AK6062" s="2">
        <v>29674.92</v>
      </c>
      <c r="AL6062" s="2">
        <f>AJ6062</f>
        <v>29674.92</v>
      </c>
      <c r="AM6062" s="4"/>
      <c r="AN6062" t="e">
        <f>VLOOKUP([1]!Tabelle13[[#This Row],[Vlookup this ID for freight costs]],$AL$2:$AL$6811,2,FALSE)</f>
        <v>#REF!</v>
      </c>
      <c r="AP6062">
        <v>5230.8100000000004</v>
      </c>
      <c r="AQ6062">
        <v>5230.8100000000004</v>
      </c>
      <c r="AR6062" s="4">
        <v>15</v>
      </c>
      <c r="AS6062" s="4">
        <v>4</v>
      </c>
      <c r="AT6062" s="4">
        <v>2014</v>
      </c>
      <c r="AU6062" s="4">
        <v>2</v>
      </c>
      <c r="AV6062" s="4">
        <v>5</v>
      </c>
      <c r="AW6062" s="4">
        <v>2014</v>
      </c>
      <c r="AX6062" t="str">
        <f t="shared" si="1792"/>
        <v>Delay</v>
      </c>
      <c r="AY6062">
        <f t="shared" si="1793"/>
        <v>17</v>
      </c>
    </row>
    <row r="6063" spans="1:51" x14ac:dyDescent="0.2">
      <c r="A6063" s="3">
        <v>84895</v>
      </c>
      <c r="B6063" s="1" t="s">
        <v>151</v>
      </c>
      <c r="C6063" s="1" t="s">
        <v>65</v>
      </c>
      <c r="D6063" s="1" t="s">
        <v>130</v>
      </c>
      <c r="E6063" s="1" t="s">
        <v>152</v>
      </c>
      <c r="F6063" s="1" t="s">
        <v>152</v>
      </c>
      <c r="G6063" s="13" t="s">
        <v>565</v>
      </c>
      <c r="H6063" s="12">
        <v>41698</v>
      </c>
      <c r="I6063" s="12" t="s">
        <v>688</v>
      </c>
      <c r="J6063" s="12">
        <v>41689</v>
      </c>
      <c r="K6063" s="4">
        <v>5314</v>
      </c>
      <c r="L6063" s="1" t="s">
        <v>146</v>
      </c>
      <c r="M6063" s="1" t="s">
        <v>132</v>
      </c>
      <c r="N6063" s="1" t="s">
        <v>154</v>
      </c>
      <c r="O6063" s="1" t="s">
        <v>93</v>
      </c>
      <c r="P6063">
        <v>60</v>
      </c>
      <c r="Q6063">
        <v>255001</v>
      </c>
      <c r="R6063">
        <v>2106308.2599999998</v>
      </c>
      <c r="S6063">
        <v>8.26</v>
      </c>
      <c r="T6063">
        <v>0.14000000000000001</v>
      </c>
      <c r="U6063">
        <f t="shared" si="1789"/>
        <v>2106308.2599999998</v>
      </c>
      <c r="V6063">
        <f t="shared" si="1790"/>
        <v>15300060</v>
      </c>
      <c r="W6063" s="1" t="s">
        <v>160</v>
      </c>
      <c r="X6063" s="1" t="s">
        <v>1236</v>
      </c>
      <c r="Y6063" s="1" t="s">
        <v>161</v>
      </c>
      <c r="Z6063" s="3">
        <v>7348</v>
      </c>
      <c r="AA6063" s="4">
        <f t="shared" si="1794"/>
        <v>60779</v>
      </c>
      <c r="AB6063" s="4">
        <f t="shared" si="1803"/>
        <v>30230.538953800002</v>
      </c>
      <c r="AC6063" s="4">
        <f t="shared" si="1804"/>
        <v>60779</v>
      </c>
      <c r="AD6063" s="4">
        <f t="shared" si="1795"/>
        <v>60779</v>
      </c>
      <c r="AE6063" s="4">
        <v>60779</v>
      </c>
      <c r="AF6063" s="4">
        <v>60779</v>
      </c>
      <c r="AG6063" s="4">
        <f>AE6063</f>
        <v>60779</v>
      </c>
      <c r="AI6063" t="e">
        <f t="shared" si="1791"/>
        <v>#N/A</v>
      </c>
      <c r="AJ6063">
        <v>30936.1</v>
      </c>
      <c r="AK6063" s="2">
        <v>30936.1</v>
      </c>
      <c r="AL6063" s="2">
        <f>AJ6063</f>
        <v>30936.1</v>
      </c>
      <c r="AM6063" s="4"/>
      <c r="AN6063" t="e">
        <f>VLOOKUP([1]!Tabelle13[[#This Row],[Vlookup this ID for freight costs]],$AL$2:$AL$6811,2,FALSE)</f>
        <v>#REF!</v>
      </c>
      <c r="AP6063">
        <v>2605.5</v>
      </c>
      <c r="AQ6063">
        <v>2605.5</v>
      </c>
      <c r="AR6063" s="4">
        <v>28</v>
      </c>
      <c r="AS6063" s="4">
        <v>2</v>
      </c>
      <c r="AT6063" s="4">
        <v>2014</v>
      </c>
      <c r="AU6063" s="4">
        <v>19</v>
      </c>
      <c r="AV6063" s="4">
        <v>2</v>
      </c>
      <c r="AW6063" s="4">
        <v>2014</v>
      </c>
      <c r="AX6063" t="str">
        <f t="shared" si="1792"/>
        <v>No Delay</v>
      </c>
      <c r="AY6063">
        <f t="shared" si="1793"/>
        <v>0</v>
      </c>
    </row>
    <row r="6064" spans="1:51" x14ac:dyDescent="0.2">
      <c r="A6064" s="3">
        <v>86655</v>
      </c>
      <c r="B6064" s="1" t="s">
        <v>151</v>
      </c>
      <c r="C6064" s="1" t="s">
        <v>65</v>
      </c>
      <c r="D6064" s="1" t="s">
        <v>130</v>
      </c>
      <c r="E6064" s="1" t="s">
        <v>152</v>
      </c>
      <c r="F6064" s="1" t="s">
        <v>152</v>
      </c>
      <c r="G6064" s="13" t="s">
        <v>565</v>
      </c>
      <c r="H6064" s="12">
        <v>41698</v>
      </c>
      <c r="I6064" s="12" t="s">
        <v>688</v>
      </c>
      <c r="J6064" s="12">
        <v>41689</v>
      </c>
      <c r="K6064" s="4">
        <v>5318</v>
      </c>
      <c r="L6064" s="1" t="s">
        <v>146</v>
      </c>
      <c r="M6064" s="1" t="s">
        <v>132</v>
      </c>
      <c r="N6064" s="1" t="s">
        <v>154</v>
      </c>
      <c r="O6064" s="1" t="s">
        <v>93</v>
      </c>
      <c r="P6064">
        <v>60</v>
      </c>
      <c r="Q6064">
        <v>83300</v>
      </c>
      <c r="R6064">
        <v>688058</v>
      </c>
      <c r="S6064">
        <v>8.26</v>
      </c>
      <c r="T6064">
        <v>0.14000000000000001</v>
      </c>
      <c r="U6064">
        <f t="shared" si="1789"/>
        <v>688058</v>
      </c>
      <c r="V6064">
        <f t="shared" si="1790"/>
        <v>4998000</v>
      </c>
      <c r="W6064" s="1" t="s">
        <v>179</v>
      </c>
      <c r="X6064" s="1" t="s">
        <v>1236</v>
      </c>
      <c r="Y6064" s="1" t="s">
        <v>156</v>
      </c>
      <c r="Z6064" s="3">
        <v>7726</v>
      </c>
      <c r="AA6064" s="4">
        <f t="shared" si="1794"/>
        <v>60779</v>
      </c>
      <c r="AB6064" s="4">
        <f t="shared" si="1803"/>
        <v>11386.731946000002</v>
      </c>
      <c r="AC6064" s="4">
        <f t="shared" si="1804"/>
        <v>60779</v>
      </c>
      <c r="AD6064" s="4">
        <f t="shared" si="1795"/>
        <v>60779</v>
      </c>
      <c r="AE6064" s="3" t="s">
        <v>2861</v>
      </c>
      <c r="AF6064" s="3">
        <v>60779</v>
      </c>
      <c r="AG6064" s="4">
        <f t="shared" ref="AG6064:AG6071" si="1805">AI6064</f>
        <v>60779</v>
      </c>
      <c r="AH6064" s="4">
        <v>84895</v>
      </c>
      <c r="AI6064">
        <f t="shared" si="1791"/>
        <v>60779</v>
      </c>
      <c r="AJ6064" t="s">
        <v>2861</v>
      </c>
      <c r="AK6064" s="2">
        <v>30936.1</v>
      </c>
      <c r="AL6064" s="2">
        <f t="shared" ref="AL6064:AL6071" si="1806">AN6064</f>
        <v>30936.1</v>
      </c>
      <c r="AM6064" s="4">
        <v>84895</v>
      </c>
      <c r="AN6064">
        <f t="shared" ref="AN6064:AN6071" si="1807">INDEX($AJ$2:$AJ$6811,MATCH(AM6064,$A$2:$A$6811,0))</f>
        <v>30936.1</v>
      </c>
      <c r="AP6064">
        <v>851.13</v>
      </c>
      <c r="AQ6064">
        <v>851.13</v>
      </c>
      <c r="AR6064" s="4">
        <v>28</v>
      </c>
      <c r="AS6064" s="4">
        <v>2</v>
      </c>
      <c r="AT6064" s="4">
        <v>2014</v>
      </c>
      <c r="AU6064" s="4">
        <v>19</v>
      </c>
      <c r="AV6064" s="4">
        <v>2</v>
      </c>
      <c r="AW6064" s="4">
        <v>2014</v>
      </c>
      <c r="AX6064" t="str">
        <f t="shared" si="1792"/>
        <v>No Delay</v>
      </c>
      <c r="AY6064">
        <f t="shared" si="1793"/>
        <v>0</v>
      </c>
    </row>
    <row r="6065" spans="1:51" x14ac:dyDescent="0.2">
      <c r="A6065" s="3">
        <v>86048</v>
      </c>
      <c r="B6065" s="1" t="s">
        <v>151</v>
      </c>
      <c r="C6065" s="1" t="s">
        <v>65</v>
      </c>
      <c r="D6065" s="1" t="s">
        <v>130</v>
      </c>
      <c r="E6065" s="1" t="s">
        <v>152</v>
      </c>
      <c r="F6065" s="1" t="s">
        <v>152</v>
      </c>
      <c r="G6065" s="13" t="s">
        <v>565</v>
      </c>
      <c r="H6065" s="12">
        <v>41698</v>
      </c>
      <c r="I6065" s="12" t="s">
        <v>688</v>
      </c>
      <c r="J6065" s="12">
        <v>41689</v>
      </c>
      <c r="K6065" s="4">
        <v>5315</v>
      </c>
      <c r="L6065" s="1" t="s">
        <v>146</v>
      </c>
      <c r="M6065" s="1" t="s">
        <v>132</v>
      </c>
      <c r="N6065" s="1" t="s">
        <v>154</v>
      </c>
      <c r="O6065" s="1" t="s">
        <v>93</v>
      </c>
      <c r="P6065">
        <v>60</v>
      </c>
      <c r="Q6065">
        <v>77999</v>
      </c>
      <c r="R6065">
        <v>644271.74</v>
      </c>
      <c r="S6065">
        <v>8.26</v>
      </c>
      <c r="T6065">
        <v>0.14000000000000001</v>
      </c>
      <c r="U6065">
        <f t="shared" si="1789"/>
        <v>644271.74</v>
      </c>
      <c r="V6065">
        <f t="shared" si="1790"/>
        <v>4679940</v>
      </c>
      <c r="W6065" s="1" t="s">
        <v>204</v>
      </c>
      <c r="X6065" s="1" t="s">
        <v>1236</v>
      </c>
      <c r="Y6065" s="1" t="s">
        <v>205</v>
      </c>
      <c r="Z6065" s="3">
        <v>7364</v>
      </c>
      <c r="AA6065" s="4">
        <f t="shared" si="1794"/>
        <v>60779</v>
      </c>
      <c r="AB6065" s="4">
        <f t="shared" si="1803"/>
        <v>10804.958858200001</v>
      </c>
      <c r="AC6065" s="4">
        <f t="shared" si="1804"/>
        <v>60779</v>
      </c>
      <c r="AD6065" s="4">
        <f t="shared" si="1795"/>
        <v>32971</v>
      </c>
      <c r="AE6065" s="3" t="s">
        <v>2861</v>
      </c>
      <c r="AF6065" s="3">
        <v>60779</v>
      </c>
      <c r="AG6065" s="4">
        <f t="shared" si="1805"/>
        <v>60779</v>
      </c>
      <c r="AH6065" s="4">
        <v>84895</v>
      </c>
      <c r="AI6065">
        <f t="shared" si="1791"/>
        <v>60779</v>
      </c>
      <c r="AJ6065" t="s">
        <v>2861</v>
      </c>
      <c r="AK6065" s="2">
        <v>30936.1</v>
      </c>
      <c r="AL6065" s="2">
        <f t="shared" si="1806"/>
        <v>30936.1</v>
      </c>
      <c r="AM6065" s="4">
        <v>84895</v>
      </c>
      <c r="AN6065">
        <f t="shared" si="1807"/>
        <v>30936.1</v>
      </c>
      <c r="AP6065">
        <v>796.96</v>
      </c>
      <c r="AQ6065">
        <v>796.96</v>
      </c>
      <c r="AR6065" s="4">
        <v>28</v>
      </c>
      <c r="AS6065" s="4">
        <v>2</v>
      </c>
      <c r="AT6065" s="4">
        <v>2014</v>
      </c>
      <c r="AU6065" s="4">
        <v>19</v>
      </c>
      <c r="AV6065" s="4">
        <v>2</v>
      </c>
      <c r="AW6065" s="4">
        <v>2014</v>
      </c>
      <c r="AX6065" t="str">
        <f t="shared" si="1792"/>
        <v>No Delay</v>
      </c>
      <c r="AY6065">
        <f t="shared" si="1793"/>
        <v>0</v>
      </c>
    </row>
    <row r="6066" spans="1:51" x14ac:dyDescent="0.2">
      <c r="A6066" s="3">
        <v>82703</v>
      </c>
      <c r="B6066" s="1" t="s">
        <v>463</v>
      </c>
      <c r="C6066" s="1" t="s">
        <v>73</v>
      </c>
      <c r="D6066" s="1" t="s">
        <v>130</v>
      </c>
      <c r="E6066" s="1" t="s">
        <v>101</v>
      </c>
      <c r="F6066" s="1" t="s">
        <v>101</v>
      </c>
      <c r="G6066" s="13" t="s">
        <v>534</v>
      </c>
      <c r="H6066" s="12">
        <v>41912</v>
      </c>
      <c r="I6066" s="12" t="s">
        <v>1283</v>
      </c>
      <c r="J6066" s="12">
        <v>41855</v>
      </c>
      <c r="K6066" s="4">
        <v>5700</v>
      </c>
      <c r="L6066" s="1" t="s">
        <v>146</v>
      </c>
      <c r="M6066" s="1" t="s">
        <v>132</v>
      </c>
      <c r="N6066" s="1" t="s">
        <v>238</v>
      </c>
      <c r="O6066" s="1" t="s">
        <v>93</v>
      </c>
      <c r="P6066">
        <v>30</v>
      </c>
      <c r="Q6066">
        <v>76950</v>
      </c>
      <c r="R6066">
        <v>356278.5</v>
      </c>
      <c r="S6066">
        <v>4.63</v>
      </c>
      <c r="T6066">
        <v>0.15</v>
      </c>
      <c r="U6066">
        <f t="shared" si="1789"/>
        <v>356278.5</v>
      </c>
      <c r="V6066">
        <f t="shared" si="1790"/>
        <v>2308500</v>
      </c>
      <c r="W6066" s="1" t="s">
        <v>1641</v>
      </c>
      <c r="X6066" s="1" t="s">
        <v>1236</v>
      </c>
      <c r="Y6066" s="1" t="s">
        <v>3085</v>
      </c>
      <c r="Z6066" s="3">
        <v>15502</v>
      </c>
      <c r="AA6066" s="4">
        <f t="shared" si="1794"/>
        <v>64918</v>
      </c>
      <c r="AB6066" s="4">
        <f t="shared" si="1803"/>
        <v>10689.833416000001</v>
      </c>
      <c r="AC6066" s="4">
        <f t="shared" si="1804"/>
        <v>64918</v>
      </c>
      <c r="AD6066" s="4">
        <f t="shared" si="1795"/>
        <v>64918</v>
      </c>
      <c r="AE6066" s="3" t="s">
        <v>2862</v>
      </c>
      <c r="AF6066" s="3">
        <v>64918</v>
      </c>
      <c r="AG6066" s="4">
        <f t="shared" si="1805"/>
        <v>64918</v>
      </c>
      <c r="AH6066" s="4">
        <v>82702</v>
      </c>
      <c r="AI6066">
        <f t="shared" si="1791"/>
        <v>64918</v>
      </c>
      <c r="AJ6066" t="s">
        <v>2862</v>
      </c>
      <c r="AK6066" s="2">
        <v>43218.07</v>
      </c>
      <c r="AL6066" s="2">
        <f t="shared" si="1806"/>
        <v>43218.07</v>
      </c>
      <c r="AM6066" s="4">
        <v>82702</v>
      </c>
      <c r="AN6066">
        <f t="shared" si="1807"/>
        <v>43218.07</v>
      </c>
      <c r="AP6066">
        <v>366.25</v>
      </c>
      <c r="AQ6066">
        <v>366.25</v>
      </c>
      <c r="AR6066" s="4">
        <v>30</v>
      </c>
      <c r="AS6066" s="4">
        <v>9</v>
      </c>
      <c r="AT6066" s="4">
        <v>2014</v>
      </c>
      <c r="AU6066" s="4">
        <v>4</v>
      </c>
      <c r="AV6066" s="4">
        <v>8</v>
      </c>
      <c r="AW6066" s="4">
        <v>2014</v>
      </c>
      <c r="AX6066" t="str">
        <f t="shared" si="1792"/>
        <v>No Delay</v>
      </c>
      <c r="AY6066">
        <f t="shared" si="1793"/>
        <v>0</v>
      </c>
    </row>
    <row r="6067" spans="1:51" x14ac:dyDescent="0.2">
      <c r="A6067" s="3">
        <v>82704</v>
      </c>
      <c r="B6067" s="1" t="s">
        <v>463</v>
      </c>
      <c r="C6067" s="1" t="s">
        <v>73</v>
      </c>
      <c r="D6067" s="1" t="s">
        <v>130</v>
      </c>
      <c r="E6067" s="1" t="s">
        <v>101</v>
      </c>
      <c r="F6067" s="1" t="s">
        <v>101</v>
      </c>
      <c r="G6067" s="13" t="s">
        <v>534</v>
      </c>
      <c r="H6067" s="12">
        <v>41912</v>
      </c>
      <c r="I6067" s="12" t="s">
        <v>1283</v>
      </c>
      <c r="J6067" s="12">
        <v>41855</v>
      </c>
      <c r="K6067" s="4">
        <v>5701</v>
      </c>
      <c r="L6067" s="1" t="s">
        <v>146</v>
      </c>
      <c r="M6067" s="1" t="s">
        <v>132</v>
      </c>
      <c r="N6067" s="1" t="s">
        <v>238</v>
      </c>
      <c r="O6067" s="1" t="s">
        <v>93</v>
      </c>
      <c r="P6067">
        <v>30</v>
      </c>
      <c r="Q6067">
        <v>43715</v>
      </c>
      <c r="R6067">
        <v>202400.45</v>
      </c>
      <c r="S6067">
        <v>4.63</v>
      </c>
      <c r="T6067">
        <v>0.15</v>
      </c>
      <c r="U6067">
        <f t="shared" si="1789"/>
        <v>202400.44999999998</v>
      </c>
      <c r="V6067">
        <f t="shared" si="1790"/>
        <v>1311450</v>
      </c>
      <c r="W6067" s="1" t="s">
        <v>1487</v>
      </c>
      <c r="X6067" s="1" t="s">
        <v>1236</v>
      </c>
      <c r="Y6067" s="1" t="s">
        <v>161</v>
      </c>
      <c r="Z6067" s="3">
        <v>14451</v>
      </c>
      <c r="AA6067" s="4">
        <f t="shared" si="1794"/>
        <v>64918</v>
      </c>
      <c r="AB6067" s="4">
        <f t="shared" si="1803"/>
        <v>7042.365283000001</v>
      </c>
      <c r="AC6067" s="4">
        <f t="shared" si="1804"/>
        <v>64918</v>
      </c>
      <c r="AD6067" s="4">
        <f t="shared" si="1795"/>
        <v>64918</v>
      </c>
      <c r="AE6067" s="3" t="s">
        <v>2862</v>
      </c>
      <c r="AF6067" s="3">
        <v>64918</v>
      </c>
      <c r="AG6067" s="4">
        <f t="shared" si="1805"/>
        <v>64918</v>
      </c>
      <c r="AH6067" s="4">
        <v>82702</v>
      </c>
      <c r="AI6067">
        <f t="shared" si="1791"/>
        <v>64918</v>
      </c>
      <c r="AJ6067" t="s">
        <v>2862</v>
      </c>
      <c r="AK6067" s="2">
        <v>43218.07</v>
      </c>
      <c r="AL6067" s="2">
        <f t="shared" si="1806"/>
        <v>43218.07</v>
      </c>
      <c r="AM6067" s="4">
        <v>82702</v>
      </c>
      <c r="AN6067">
        <f t="shared" si="1807"/>
        <v>43218.07</v>
      </c>
      <c r="AP6067">
        <v>208.07</v>
      </c>
      <c r="AQ6067">
        <v>208.07</v>
      </c>
      <c r="AR6067" s="4">
        <v>30</v>
      </c>
      <c r="AS6067" s="4">
        <v>9</v>
      </c>
      <c r="AT6067" s="4">
        <v>2014</v>
      </c>
      <c r="AU6067" s="4">
        <v>4</v>
      </c>
      <c r="AV6067" s="4">
        <v>8</v>
      </c>
      <c r="AW6067" s="4">
        <v>2014</v>
      </c>
      <c r="AX6067" t="str">
        <f t="shared" si="1792"/>
        <v>No Delay</v>
      </c>
      <c r="AY6067">
        <f t="shared" si="1793"/>
        <v>0</v>
      </c>
    </row>
    <row r="6068" spans="1:51" x14ac:dyDescent="0.2">
      <c r="A6068" s="3">
        <v>83823</v>
      </c>
      <c r="B6068" s="1" t="s">
        <v>463</v>
      </c>
      <c r="C6068" s="1" t="s">
        <v>73</v>
      </c>
      <c r="D6068" s="1" t="s">
        <v>130</v>
      </c>
      <c r="E6068" s="1" t="s">
        <v>101</v>
      </c>
      <c r="F6068" s="1" t="s">
        <v>101</v>
      </c>
      <c r="G6068" s="13" t="s">
        <v>534</v>
      </c>
      <c r="H6068" s="12">
        <v>41912</v>
      </c>
      <c r="I6068" s="12" t="s">
        <v>1283</v>
      </c>
      <c r="J6068" s="12">
        <v>41855</v>
      </c>
      <c r="K6068" s="4">
        <v>5704</v>
      </c>
      <c r="L6068" s="1" t="s">
        <v>146</v>
      </c>
      <c r="M6068" s="1" t="s">
        <v>132</v>
      </c>
      <c r="N6068" s="1" t="s">
        <v>265</v>
      </c>
      <c r="O6068" s="1" t="s">
        <v>93</v>
      </c>
      <c r="P6068">
        <v>60</v>
      </c>
      <c r="Q6068">
        <v>68113</v>
      </c>
      <c r="R6068">
        <v>148486.34</v>
      </c>
      <c r="S6068">
        <v>2.1800000000000002</v>
      </c>
      <c r="T6068">
        <v>0.04</v>
      </c>
      <c r="U6068">
        <f t="shared" si="1789"/>
        <v>148486.34</v>
      </c>
      <c r="V6068">
        <f t="shared" si="1790"/>
        <v>4086780</v>
      </c>
      <c r="W6068" s="1" t="s">
        <v>179</v>
      </c>
      <c r="X6068" s="1" t="s">
        <v>1236</v>
      </c>
      <c r="Y6068" s="1" t="s">
        <v>156</v>
      </c>
      <c r="Z6068" s="3">
        <v>14969</v>
      </c>
      <c r="AA6068" s="4">
        <f t="shared" si="1794"/>
        <v>64918</v>
      </c>
      <c r="AB6068" s="4">
        <f t="shared" si="1803"/>
        <v>9719.9921074000013</v>
      </c>
      <c r="AC6068" s="4">
        <f t="shared" si="1804"/>
        <v>64918</v>
      </c>
      <c r="AD6068" s="4">
        <f t="shared" si="1795"/>
        <v>64918</v>
      </c>
      <c r="AE6068" s="3" t="s">
        <v>2862</v>
      </c>
      <c r="AF6068" s="3">
        <v>64918</v>
      </c>
      <c r="AG6068" s="4">
        <f t="shared" si="1805"/>
        <v>64918</v>
      </c>
      <c r="AH6068" s="4">
        <v>82702</v>
      </c>
      <c r="AI6068">
        <f t="shared" si="1791"/>
        <v>64918</v>
      </c>
      <c r="AJ6068" t="s">
        <v>2862</v>
      </c>
      <c r="AK6068" s="2">
        <v>43218.07</v>
      </c>
      <c r="AL6068" s="2">
        <f t="shared" si="1806"/>
        <v>43218.07</v>
      </c>
      <c r="AM6068" s="4">
        <v>82702</v>
      </c>
      <c r="AN6068">
        <f t="shared" si="1807"/>
        <v>43218.07</v>
      </c>
      <c r="AP6068">
        <v>152.63999999999999</v>
      </c>
      <c r="AQ6068">
        <v>152.63999999999999</v>
      </c>
      <c r="AR6068" s="4">
        <v>30</v>
      </c>
      <c r="AS6068" s="4">
        <v>9</v>
      </c>
      <c r="AT6068" s="4">
        <v>2014</v>
      </c>
      <c r="AU6068" s="4">
        <v>4</v>
      </c>
      <c r="AV6068" s="4">
        <v>8</v>
      </c>
      <c r="AW6068" s="4">
        <v>2014</v>
      </c>
      <c r="AX6068" t="str">
        <f t="shared" si="1792"/>
        <v>No Delay</v>
      </c>
      <c r="AY6068">
        <f t="shared" si="1793"/>
        <v>0</v>
      </c>
    </row>
    <row r="6069" spans="1:51" x14ac:dyDescent="0.2">
      <c r="A6069" s="3">
        <v>84951</v>
      </c>
      <c r="B6069" s="1" t="s">
        <v>463</v>
      </c>
      <c r="C6069" s="1" t="s">
        <v>73</v>
      </c>
      <c r="D6069" s="1" t="s">
        <v>130</v>
      </c>
      <c r="E6069" s="1" t="s">
        <v>101</v>
      </c>
      <c r="F6069" s="1" t="s">
        <v>101</v>
      </c>
      <c r="G6069" s="13" t="s">
        <v>534</v>
      </c>
      <c r="H6069" s="12">
        <v>41912</v>
      </c>
      <c r="I6069" s="12" t="s">
        <v>1283</v>
      </c>
      <c r="J6069" s="12">
        <v>41855</v>
      </c>
      <c r="K6069" s="4">
        <v>5708</v>
      </c>
      <c r="L6069" s="1" t="s">
        <v>146</v>
      </c>
      <c r="M6069" s="1" t="s">
        <v>132</v>
      </c>
      <c r="N6069" s="1" t="s">
        <v>265</v>
      </c>
      <c r="O6069" s="1" t="s">
        <v>93</v>
      </c>
      <c r="P6069">
        <v>60</v>
      </c>
      <c r="Q6069">
        <v>48253</v>
      </c>
      <c r="R6069">
        <v>105191.54</v>
      </c>
      <c r="S6069">
        <v>2.1800000000000002</v>
      </c>
      <c r="T6069">
        <v>0.04</v>
      </c>
      <c r="U6069">
        <f t="shared" si="1789"/>
        <v>105191.54000000001</v>
      </c>
      <c r="V6069">
        <f t="shared" si="1790"/>
        <v>2895180</v>
      </c>
      <c r="W6069" s="1" t="s">
        <v>197</v>
      </c>
      <c r="X6069" s="1" t="s">
        <v>1236</v>
      </c>
      <c r="Y6069" s="1" t="s">
        <v>3082</v>
      </c>
      <c r="Z6069" s="3">
        <v>13821</v>
      </c>
      <c r="AA6069" s="4">
        <f t="shared" si="1794"/>
        <v>64918</v>
      </c>
      <c r="AB6069" s="4">
        <f t="shared" si="1803"/>
        <v>7540.4007994000003</v>
      </c>
      <c r="AC6069" s="4">
        <f t="shared" si="1804"/>
        <v>64918</v>
      </c>
      <c r="AD6069" s="4">
        <f t="shared" si="1795"/>
        <v>64918</v>
      </c>
      <c r="AE6069" s="3" t="s">
        <v>2862</v>
      </c>
      <c r="AF6069" s="3">
        <v>64918</v>
      </c>
      <c r="AG6069" s="4">
        <f t="shared" si="1805"/>
        <v>64918</v>
      </c>
      <c r="AH6069" s="4">
        <v>82702</v>
      </c>
      <c r="AI6069">
        <f t="shared" si="1791"/>
        <v>64918</v>
      </c>
      <c r="AJ6069" t="s">
        <v>2862</v>
      </c>
      <c r="AK6069" s="2">
        <v>43218.07</v>
      </c>
      <c r="AL6069" s="2">
        <f t="shared" si="1806"/>
        <v>43218.07</v>
      </c>
      <c r="AM6069" s="4">
        <v>82702</v>
      </c>
      <c r="AN6069">
        <f t="shared" si="1807"/>
        <v>43218.07</v>
      </c>
      <c r="AP6069">
        <v>108.14</v>
      </c>
      <c r="AQ6069">
        <v>108.14</v>
      </c>
      <c r="AR6069" s="4">
        <v>30</v>
      </c>
      <c r="AS6069" s="4">
        <v>9</v>
      </c>
      <c r="AT6069" s="4">
        <v>2014</v>
      </c>
      <c r="AU6069" s="4">
        <v>4</v>
      </c>
      <c r="AV6069" s="4">
        <v>8</v>
      </c>
      <c r="AW6069" s="4">
        <v>2014</v>
      </c>
      <c r="AX6069" t="str">
        <f t="shared" si="1792"/>
        <v>No Delay</v>
      </c>
      <c r="AY6069">
        <f t="shared" si="1793"/>
        <v>0</v>
      </c>
    </row>
    <row r="6070" spans="1:51" x14ac:dyDescent="0.2">
      <c r="A6070" s="3">
        <v>85508</v>
      </c>
      <c r="B6070" s="1" t="s">
        <v>463</v>
      </c>
      <c r="C6070" s="1" t="s">
        <v>73</v>
      </c>
      <c r="D6070" s="1" t="s">
        <v>130</v>
      </c>
      <c r="E6070" s="1" t="s">
        <v>101</v>
      </c>
      <c r="F6070" s="1" t="s">
        <v>101</v>
      </c>
      <c r="G6070" s="13" t="s">
        <v>534</v>
      </c>
      <c r="H6070" s="12">
        <v>41912</v>
      </c>
      <c r="I6070" s="12" t="s">
        <v>1283</v>
      </c>
      <c r="J6070" s="12">
        <v>41855</v>
      </c>
      <c r="K6070" s="4">
        <v>5710</v>
      </c>
      <c r="L6070" s="1" t="s">
        <v>146</v>
      </c>
      <c r="M6070" s="1" t="s">
        <v>132</v>
      </c>
      <c r="N6070" s="1" t="s">
        <v>238</v>
      </c>
      <c r="O6070" s="1" t="s">
        <v>93</v>
      </c>
      <c r="P6070">
        <v>30</v>
      </c>
      <c r="Q6070">
        <v>75701</v>
      </c>
      <c r="R6070">
        <v>350495.63</v>
      </c>
      <c r="S6070">
        <v>4.63</v>
      </c>
      <c r="T6070">
        <v>0.15</v>
      </c>
      <c r="U6070">
        <f t="shared" si="1789"/>
        <v>350495.63</v>
      </c>
      <c r="V6070">
        <f t="shared" si="1790"/>
        <v>2271030</v>
      </c>
      <c r="W6070" s="1" t="s">
        <v>1487</v>
      </c>
      <c r="X6070" s="1" t="s">
        <v>1236</v>
      </c>
      <c r="Y6070" s="1" t="s">
        <v>161</v>
      </c>
      <c r="Z6070" s="3">
        <v>14451</v>
      </c>
      <c r="AA6070" s="4">
        <f t="shared" si="1794"/>
        <v>64918</v>
      </c>
      <c r="AB6070" s="4">
        <f t="shared" si="1803"/>
        <v>10552.7584138</v>
      </c>
      <c r="AC6070" s="4">
        <f t="shared" si="1804"/>
        <v>64918</v>
      </c>
      <c r="AD6070" s="4">
        <f t="shared" si="1795"/>
        <v>64918</v>
      </c>
      <c r="AE6070" s="3" t="s">
        <v>2862</v>
      </c>
      <c r="AF6070" s="3">
        <v>64918</v>
      </c>
      <c r="AG6070" s="4">
        <f t="shared" si="1805"/>
        <v>64918</v>
      </c>
      <c r="AH6070" s="4">
        <v>82702</v>
      </c>
      <c r="AI6070">
        <f t="shared" si="1791"/>
        <v>64918</v>
      </c>
      <c r="AJ6070" t="s">
        <v>2862</v>
      </c>
      <c r="AK6070" s="2">
        <v>43218.07</v>
      </c>
      <c r="AL6070" s="2">
        <f t="shared" si="1806"/>
        <v>43218.07</v>
      </c>
      <c r="AM6070" s="4">
        <v>82702</v>
      </c>
      <c r="AN6070">
        <f t="shared" si="1807"/>
        <v>43218.07</v>
      </c>
      <c r="AP6070">
        <v>360.31</v>
      </c>
      <c r="AQ6070">
        <v>360.31</v>
      </c>
      <c r="AR6070" s="4">
        <v>30</v>
      </c>
      <c r="AS6070" s="4">
        <v>9</v>
      </c>
      <c r="AT6070" s="4">
        <v>2014</v>
      </c>
      <c r="AU6070" s="4">
        <v>4</v>
      </c>
      <c r="AV6070" s="4">
        <v>8</v>
      </c>
      <c r="AW6070" s="4">
        <v>2014</v>
      </c>
      <c r="AX6070" t="str">
        <f t="shared" si="1792"/>
        <v>No Delay</v>
      </c>
      <c r="AY6070">
        <f t="shared" si="1793"/>
        <v>0</v>
      </c>
    </row>
    <row r="6071" spans="1:51" x14ac:dyDescent="0.2">
      <c r="A6071" s="3">
        <v>83264</v>
      </c>
      <c r="B6071" s="1" t="s">
        <v>463</v>
      </c>
      <c r="C6071" s="1" t="s">
        <v>73</v>
      </c>
      <c r="D6071" s="1" t="s">
        <v>130</v>
      </c>
      <c r="E6071" s="1" t="s">
        <v>101</v>
      </c>
      <c r="F6071" s="1" t="s">
        <v>101</v>
      </c>
      <c r="G6071" s="13" t="s">
        <v>534</v>
      </c>
      <c r="H6071" s="12">
        <v>41912</v>
      </c>
      <c r="I6071" s="12" t="s">
        <v>1283</v>
      </c>
      <c r="J6071" s="12">
        <v>41855</v>
      </c>
      <c r="K6071" s="4">
        <v>5702</v>
      </c>
      <c r="L6071" s="1" t="s">
        <v>146</v>
      </c>
      <c r="M6071" s="1" t="s">
        <v>132</v>
      </c>
      <c r="N6071" s="1" t="s">
        <v>265</v>
      </c>
      <c r="O6071" s="1" t="s">
        <v>93</v>
      </c>
      <c r="P6071">
        <v>60</v>
      </c>
      <c r="Q6071">
        <v>120000</v>
      </c>
      <c r="R6071">
        <v>261600</v>
      </c>
      <c r="S6071">
        <v>2.1800000000000002</v>
      </c>
      <c r="T6071">
        <v>0.04</v>
      </c>
      <c r="U6071">
        <f t="shared" si="1789"/>
        <v>261600.00000000003</v>
      </c>
      <c r="V6071">
        <f t="shared" si="1790"/>
        <v>7200000</v>
      </c>
      <c r="W6071" s="1" t="s">
        <v>204</v>
      </c>
      <c r="X6071" s="1" t="s">
        <v>1236</v>
      </c>
      <c r="Y6071" s="1" t="s">
        <v>205</v>
      </c>
      <c r="Z6071" s="3">
        <v>15015</v>
      </c>
      <c r="AA6071" s="4">
        <f t="shared" si="1794"/>
        <v>64918</v>
      </c>
      <c r="AB6071" s="4">
        <f t="shared" si="1803"/>
        <v>15414.476206000001</v>
      </c>
      <c r="AC6071" s="4">
        <f t="shared" si="1804"/>
        <v>64918</v>
      </c>
      <c r="AD6071" s="4">
        <f t="shared" si="1795"/>
        <v>29790</v>
      </c>
      <c r="AE6071" s="3" t="s">
        <v>2862</v>
      </c>
      <c r="AF6071" s="3">
        <v>64918</v>
      </c>
      <c r="AG6071" s="4">
        <f t="shared" si="1805"/>
        <v>64918</v>
      </c>
      <c r="AH6071" s="4">
        <v>82702</v>
      </c>
      <c r="AI6071">
        <f t="shared" si="1791"/>
        <v>64918</v>
      </c>
      <c r="AJ6071" t="s">
        <v>2862</v>
      </c>
      <c r="AK6071" s="2">
        <v>43218.07</v>
      </c>
      <c r="AL6071" s="2">
        <f t="shared" si="1806"/>
        <v>43218.07</v>
      </c>
      <c r="AM6071" s="4">
        <v>82702</v>
      </c>
      <c r="AN6071">
        <f t="shared" si="1807"/>
        <v>43218.07</v>
      </c>
      <c r="AP6071">
        <v>268.92</v>
      </c>
      <c r="AQ6071">
        <v>268.92</v>
      </c>
      <c r="AR6071" s="4">
        <v>30</v>
      </c>
      <c r="AS6071" s="4">
        <v>9</v>
      </c>
      <c r="AT6071" s="4">
        <v>2014</v>
      </c>
      <c r="AU6071" s="4">
        <v>4</v>
      </c>
      <c r="AV6071" s="4">
        <v>8</v>
      </c>
      <c r="AW6071" s="4">
        <v>2014</v>
      </c>
      <c r="AX6071" t="str">
        <f t="shared" si="1792"/>
        <v>No Delay</v>
      </c>
      <c r="AY6071">
        <f t="shared" si="1793"/>
        <v>0</v>
      </c>
    </row>
    <row r="6072" spans="1:51" x14ac:dyDescent="0.2">
      <c r="A6072" s="3">
        <v>82702</v>
      </c>
      <c r="B6072" s="1" t="s">
        <v>463</v>
      </c>
      <c r="C6072" s="1" t="s">
        <v>73</v>
      </c>
      <c r="D6072" s="1" t="s">
        <v>130</v>
      </c>
      <c r="E6072" s="1" t="s">
        <v>101</v>
      </c>
      <c r="F6072" s="1" t="s">
        <v>101</v>
      </c>
      <c r="G6072" s="13" t="s">
        <v>534</v>
      </c>
      <c r="H6072" s="12">
        <v>41912</v>
      </c>
      <c r="I6072" s="12" t="s">
        <v>1283</v>
      </c>
      <c r="J6072" s="12">
        <v>41855</v>
      </c>
      <c r="K6072" s="4">
        <v>5699</v>
      </c>
      <c r="L6072" s="1" t="s">
        <v>146</v>
      </c>
      <c r="M6072" s="1" t="s">
        <v>132</v>
      </c>
      <c r="N6072" s="1" t="s">
        <v>265</v>
      </c>
      <c r="O6072" s="1" t="s">
        <v>93</v>
      </c>
      <c r="P6072">
        <v>60</v>
      </c>
      <c r="Q6072">
        <v>100000</v>
      </c>
      <c r="R6072">
        <v>218000</v>
      </c>
      <c r="S6072">
        <v>2.1800000000000002</v>
      </c>
      <c r="T6072">
        <v>0.04</v>
      </c>
      <c r="U6072">
        <f t="shared" si="1789"/>
        <v>218000.00000000003</v>
      </c>
      <c r="V6072">
        <f t="shared" si="1790"/>
        <v>6000000</v>
      </c>
      <c r="W6072" s="1" t="s">
        <v>285</v>
      </c>
      <c r="X6072" s="1" t="s">
        <v>1236</v>
      </c>
      <c r="Y6072" s="1" t="s">
        <v>161</v>
      </c>
      <c r="Z6072" s="3">
        <v>14451</v>
      </c>
      <c r="AA6072" s="4">
        <f t="shared" si="1794"/>
        <v>64918</v>
      </c>
      <c r="AB6072" s="4">
        <f t="shared" si="1803"/>
        <v>13219.520206000001</v>
      </c>
      <c r="AC6072" s="4">
        <f t="shared" si="1804"/>
        <v>64918</v>
      </c>
      <c r="AD6072" s="4">
        <f t="shared" si="1795"/>
        <v>22977.692307692309</v>
      </c>
      <c r="AE6072" s="4">
        <v>64918</v>
      </c>
      <c r="AF6072" s="4">
        <v>64918</v>
      </c>
      <c r="AG6072" s="4">
        <f>AE6072</f>
        <v>64918</v>
      </c>
      <c r="AI6072" t="e">
        <f t="shared" si="1791"/>
        <v>#N/A</v>
      </c>
      <c r="AJ6072">
        <v>43218.07</v>
      </c>
      <c r="AK6072" s="2">
        <v>43218.07</v>
      </c>
      <c r="AL6072" s="2">
        <f>AJ6072</f>
        <v>43218.07</v>
      </c>
      <c r="AM6072" s="4"/>
      <c r="AN6072" t="e">
        <f>VLOOKUP([1]!Tabelle13[[#This Row],[Vlookup this ID for freight costs]],$AL$2:$AL$6811,2,FALSE)</f>
        <v>#REF!</v>
      </c>
      <c r="AP6072">
        <v>224.1</v>
      </c>
      <c r="AQ6072">
        <v>224.1</v>
      </c>
      <c r="AR6072" s="4">
        <v>30</v>
      </c>
      <c r="AS6072" s="4">
        <v>9</v>
      </c>
      <c r="AT6072" s="4">
        <v>2014</v>
      </c>
      <c r="AU6072" s="4">
        <v>4</v>
      </c>
      <c r="AV6072" s="4">
        <v>8</v>
      </c>
      <c r="AW6072" s="4">
        <v>2014</v>
      </c>
      <c r="AX6072" t="str">
        <f t="shared" si="1792"/>
        <v>No Delay</v>
      </c>
      <c r="AY6072">
        <f t="shared" si="1793"/>
        <v>0</v>
      </c>
    </row>
    <row r="6073" spans="1:51" x14ac:dyDescent="0.2">
      <c r="A6073" s="3">
        <v>84392</v>
      </c>
      <c r="B6073" s="1" t="s">
        <v>463</v>
      </c>
      <c r="C6073" s="1" t="s">
        <v>73</v>
      </c>
      <c r="D6073" s="1" t="s">
        <v>130</v>
      </c>
      <c r="E6073" s="1" t="s">
        <v>101</v>
      </c>
      <c r="F6073" s="1" t="s">
        <v>101</v>
      </c>
      <c r="G6073" s="13" t="s">
        <v>534</v>
      </c>
      <c r="H6073" s="12">
        <v>41912</v>
      </c>
      <c r="I6073" s="12" t="s">
        <v>1283</v>
      </c>
      <c r="J6073" s="12">
        <v>41855</v>
      </c>
      <c r="K6073" s="4">
        <v>5706</v>
      </c>
      <c r="L6073" s="1" t="s">
        <v>146</v>
      </c>
      <c r="M6073" s="1" t="s">
        <v>132</v>
      </c>
      <c r="N6073" s="1" t="s">
        <v>238</v>
      </c>
      <c r="O6073" s="1" t="s">
        <v>93</v>
      </c>
      <c r="P6073">
        <v>30</v>
      </c>
      <c r="Q6073">
        <v>140000</v>
      </c>
      <c r="R6073">
        <v>648200</v>
      </c>
      <c r="S6073">
        <v>4.63</v>
      </c>
      <c r="T6073">
        <v>0.15</v>
      </c>
      <c r="U6073">
        <f t="shared" si="1789"/>
        <v>648200</v>
      </c>
      <c r="V6073">
        <f t="shared" si="1790"/>
        <v>4200000</v>
      </c>
      <c r="W6073" s="1" t="s">
        <v>179</v>
      </c>
      <c r="X6073" s="1" t="s">
        <v>1236</v>
      </c>
      <c r="Y6073" s="1" t="s">
        <v>156</v>
      </c>
      <c r="Z6073" s="3">
        <v>14969</v>
      </c>
      <c r="AA6073" s="4">
        <f t="shared" si="1794"/>
        <v>64918</v>
      </c>
      <c r="AB6073" s="4">
        <f t="shared" si="1803"/>
        <v>17609.432206000001</v>
      </c>
      <c r="AC6073" s="4">
        <f t="shared" si="1804"/>
        <v>64918</v>
      </c>
      <c r="AD6073" s="4">
        <f t="shared" si="1795"/>
        <v>14508.333333333334</v>
      </c>
      <c r="AE6073" s="3" t="s">
        <v>2862</v>
      </c>
      <c r="AF6073" s="3">
        <v>64918</v>
      </c>
      <c r="AG6073" s="4">
        <f>AI6073</f>
        <v>64918</v>
      </c>
      <c r="AH6073" s="4">
        <v>82702</v>
      </c>
      <c r="AI6073">
        <f t="shared" si="1791"/>
        <v>64918</v>
      </c>
      <c r="AJ6073" t="s">
        <v>2862</v>
      </c>
      <c r="AK6073" s="2">
        <v>43218.07</v>
      </c>
      <c r="AL6073" s="2">
        <f>AN6073</f>
        <v>43218.07</v>
      </c>
      <c r="AM6073" s="4">
        <v>82702</v>
      </c>
      <c r="AN6073">
        <f>INDEX($AJ$2:$AJ$6811,MATCH(AM6073,$A$2:$A$6811,0))</f>
        <v>43218.07</v>
      </c>
      <c r="AP6073">
        <v>666.35</v>
      </c>
      <c r="AQ6073">
        <v>666.35</v>
      </c>
      <c r="AR6073" s="4">
        <v>30</v>
      </c>
      <c r="AS6073" s="4">
        <v>9</v>
      </c>
      <c r="AT6073" s="4">
        <v>2014</v>
      </c>
      <c r="AU6073" s="4">
        <v>4</v>
      </c>
      <c r="AV6073" s="4">
        <v>8</v>
      </c>
      <c r="AW6073" s="4">
        <v>2014</v>
      </c>
      <c r="AX6073" t="str">
        <f t="shared" si="1792"/>
        <v>No Delay</v>
      </c>
      <c r="AY6073">
        <f t="shared" si="1793"/>
        <v>0</v>
      </c>
    </row>
    <row r="6074" spans="1:51" x14ac:dyDescent="0.2">
      <c r="A6074" s="3">
        <v>86662</v>
      </c>
      <c r="B6074" s="1" t="s">
        <v>463</v>
      </c>
      <c r="C6074" s="1" t="s">
        <v>73</v>
      </c>
      <c r="D6074" s="1" t="s">
        <v>130</v>
      </c>
      <c r="E6074" s="1" t="s">
        <v>101</v>
      </c>
      <c r="F6074" s="1" t="s">
        <v>101</v>
      </c>
      <c r="G6074" s="13" t="s">
        <v>1282</v>
      </c>
      <c r="H6074" s="12">
        <v>41765</v>
      </c>
      <c r="I6074" s="12" t="s">
        <v>2823</v>
      </c>
      <c r="J6074" s="12">
        <v>41746</v>
      </c>
      <c r="K6074" s="4">
        <v>5446</v>
      </c>
      <c r="L6074" s="1" t="s">
        <v>146</v>
      </c>
      <c r="M6074" s="1" t="s">
        <v>132</v>
      </c>
      <c r="N6074" s="1" t="s">
        <v>1524</v>
      </c>
      <c r="O6074" s="1" t="s">
        <v>93</v>
      </c>
      <c r="P6074">
        <v>30</v>
      </c>
      <c r="Q6074">
        <v>143023</v>
      </c>
      <c r="R6074">
        <v>1594706.45</v>
      </c>
      <c r="S6074">
        <v>11.15</v>
      </c>
      <c r="T6074">
        <v>0.37</v>
      </c>
      <c r="U6074">
        <f t="shared" si="1789"/>
        <v>1594706.45</v>
      </c>
      <c r="V6074">
        <f t="shared" si="1790"/>
        <v>4290690</v>
      </c>
      <c r="W6074" s="1" t="s">
        <v>160</v>
      </c>
      <c r="X6074" s="1" t="s">
        <v>1236</v>
      </c>
      <c r="Y6074" s="1" t="s">
        <v>161</v>
      </c>
      <c r="Z6074" s="3">
        <v>14451</v>
      </c>
      <c r="AA6074" s="4">
        <f t="shared" si="1794"/>
        <v>65471</v>
      </c>
      <c r="AB6074" s="4">
        <f t="shared" si="1803"/>
        <v>17941.1998054</v>
      </c>
      <c r="AC6074" s="4">
        <f t="shared" si="1804"/>
        <v>65471</v>
      </c>
      <c r="AD6074" s="4">
        <f t="shared" si="1795"/>
        <v>65471</v>
      </c>
      <c r="AE6074" s="3" t="s">
        <v>2863</v>
      </c>
      <c r="AF6074" s="3">
        <v>65471</v>
      </c>
      <c r="AG6074" s="4">
        <f>AI6074</f>
        <v>65471</v>
      </c>
      <c r="AH6074" s="4">
        <v>83225</v>
      </c>
      <c r="AI6074">
        <f t="shared" si="1791"/>
        <v>65471</v>
      </c>
      <c r="AJ6074" t="s">
        <v>2863</v>
      </c>
      <c r="AK6074" s="2">
        <v>64802.96</v>
      </c>
      <c r="AL6074" s="2">
        <f>AN6074</f>
        <v>64802.96</v>
      </c>
      <c r="AM6074" s="4">
        <v>83225</v>
      </c>
      <c r="AN6074">
        <f>INDEX($AJ$2:$AJ$6811,MATCH(AM6074,$A$2:$A$6811,0))</f>
        <v>64802.96</v>
      </c>
      <c r="AP6074">
        <v>1972.65</v>
      </c>
      <c r="AQ6074">
        <v>1972.65</v>
      </c>
      <c r="AR6074" s="4">
        <v>6</v>
      </c>
      <c r="AS6074" s="4">
        <v>5</v>
      </c>
      <c r="AT6074" s="4">
        <v>2014</v>
      </c>
      <c r="AU6074" s="4">
        <v>17</v>
      </c>
      <c r="AV6074" s="4">
        <v>4</v>
      </c>
      <c r="AW6074" s="4">
        <v>2014</v>
      </c>
      <c r="AX6074" t="str">
        <f t="shared" si="1792"/>
        <v>No Delay</v>
      </c>
      <c r="AY6074">
        <f t="shared" si="1793"/>
        <v>0</v>
      </c>
    </row>
    <row r="6075" spans="1:51" x14ac:dyDescent="0.2">
      <c r="A6075" s="3">
        <v>83226</v>
      </c>
      <c r="B6075" s="1" t="s">
        <v>463</v>
      </c>
      <c r="C6075" s="1" t="s">
        <v>73</v>
      </c>
      <c r="D6075" s="1" t="s">
        <v>130</v>
      </c>
      <c r="E6075" s="1" t="s">
        <v>101</v>
      </c>
      <c r="F6075" s="1" t="s">
        <v>101</v>
      </c>
      <c r="G6075" s="13" t="s">
        <v>1282</v>
      </c>
      <c r="H6075" s="12">
        <v>41765</v>
      </c>
      <c r="I6075" s="12" t="s">
        <v>2823</v>
      </c>
      <c r="J6075" s="12">
        <v>41746</v>
      </c>
      <c r="K6075" s="4">
        <v>5439</v>
      </c>
      <c r="L6075" s="1" t="s">
        <v>146</v>
      </c>
      <c r="M6075" s="1" t="s">
        <v>132</v>
      </c>
      <c r="N6075" s="1" t="s">
        <v>1524</v>
      </c>
      <c r="O6075" s="1" t="s">
        <v>93</v>
      </c>
      <c r="P6075">
        <v>30</v>
      </c>
      <c r="Q6075">
        <v>360000</v>
      </c>
      <c r="R6075">
        <v>4014000</v>
      </c>
      <c r="S6075">
        <v>11.15</v>
      </c>
      <c r="T6075">
        <v>0.37</v>
      </c>
      <c r="U6075">
        <f t="shared" si="1789"/>
        <v>4014000</v>
      </c>
      <c r="V6075">
        <f t="shared" si="1790"/>
        <v>10800000</v>
      </c>
      <c r="W6075" s="1" t="s">
        <v>179</v>
      </c>
      <c r="X6075" s="1" t="s">
        <v>1236</v>
      </c>
      <c r="Y6075" s="1" t="s">
        <v>156</v>
      </c>
      <c r="Z6075" s="3">
        <v>14969</v>
      </c>
      <c r="AA6075" s="4">
        <f t="shared" si="1794"/>
        <v>65471</v>
      </c>
      <c r="AB6075" s="4">
        <f t="shared" si="1803"/>
        <v>41753.948206000001</v>
      </c>
      <c r="AC6075" s="4">
        <f t="shared" si="1804"/>
        <v>65471</v>
      </c>
      <c r="AD6075" s="4">
        <f t="shared" si="1795"/>
        <v>34942.333333333336</v>
      </c>
      <c r="AE6075" s="3" t="s">
        <v>2863</v>
      </c>
      <c r="AF6075" s="3">
        <v>65471</v>
      </c>
      <c r="AG6075" s="4">
        <f>AI6075</f>
        <v>65471</v>
      </c>
      <c r="AH6075" s="4">
        <v>83225</v>
      </c>
      <c r="AI6075">
        <f t="shared" si="1791"/>
        <v>65471</v>
      </c>
      <c r="AJ6075" t="s">
        <v>2863</v>
      </c>
      <c r="AK6075" s="2">
        <v>64802.96</v>
      </c>
      <c r="AL6075" s="2">
        <f>AN6075</f>
        <v>64802.96</v>
      </c>
      <c r="AM6075" s="4">
        <v>83225</v>
      </c>
      <c r="AN6075">
        <f>INDEX($AJ$2:$AJ$6811,MATCH(AM6075,$A$2:$A$6811,0))</f>
        <v>64802.96</v>
      </c>
      <c r="AP6075">
        <v>4965.32</v>
      </c>
      <c r="AQ6075">
        <v>4965.32</v>
      </c>
      <c r="AR6075" s="4">
        <v>6</v>
      </c>
      <c r="AS6075" s="4">
        <v>5</v>
      </c>
      <c r="AT6075" s="4">
        <v>2014</v>
      </c>
      <c r="AU6075" s="4">
        <v>17</v>
      </c>
      <c r="AV6075" s="4">
        <v>4</v>
      </c>
      <c r="AW6075" s="4">
        <v>2014</v>
      </c>
      <c r="AX6075" t="str">
        <f t="shared" si="1792"/>
        <v>No Delay</v>
      </c>
      <c r="AY6075">
        <f t="shared" si="1793"/>
        <v>0</v>
      </c>
    </row>
    <row r="6076" spans="1:51" x14ac:dyDescent="0.2">
      <c r="A6076" s="3">
        <v>83225</v>
      </c>
      <c r="B6076" s="1" t="s">
        <v>463</v>
      </c>
      <c r="C6076" s="1" t="s">
        <v>73</v>
      </c>
      <c r="D6076" s="1" t="s">
        <v>130</v>
      </c>
      <c r="E6076" s="1" t="s">
        <v>101</v>
      </c>
      <c r="F6076" s="1" t="s">
        <v>101</v>
      </c>
      <c r="G6076" s="13" t="s">
        <v>1282</v>
      </c>
      <c r="H6076" s="12">
        <v>41765</v>
      </c>
      <c r="I6076" s="12" t="s">
        <v>2823</v>
      </c>
      <c r="J6076" s="12">
        <v>41746</v>
      </c>
      <c r="K6076" s="4">
        <v>5438</v>
      </c>
      <c r="L6076" s="1" t="s">
        <v>146</v>
      </c>
      <c r="M6076" s="1" t="s">
        <v>132</v>
      </c>
      <c r="N6076" s="1" t="s">
        <v>1524</v>
      </c>
      <c r="O6076" s="1" t="s">
        <v>93</v>
      </c>
      <c r="P6076">
        <v>30</v>
      </c>
      <c r="Q6076">
        <v>8977</v>
      </c>
      <c r="R6076">
        <v>100093.55</v>
      </c>
      <c r="S6076">
        <v>11.15</v>
      </c>
      <c r="T6076">
        <v>0.37</v>
      </c>
      <c r="U6076">
        <f t="shared" si="1789"/>
        <v>100093.55</v>
      </c>
      <c r="V6076">
        <f t="shared" si="1790"/>
        <v>269310</v>
      </c>
      <c r="W6076" s="1" t="s">
        <v>861</v>
      </c>
      <c r="X6076" s="1" t="s">
        <v>1236</v>
      </c>
      <c r="Y6076" s="1" t="s">
        <v>156</v>
      </c>
      <c r="Z6076" s="3">
        <v>14969</v>
      </c>
      <c r="AA6076" s="4">
        <f t="shared" si="1794"/>
        <v>65471</v>
      </c>
      <c r="AB6076" s="4">
        <f t="shared" si="1803"/>
        <v>3229.9462066000001</v>
      </c>
      <c r="AC6076" s="4">
        <f t="shared" si="1804"/>
        <v>65471</v>
      </c>
      <c r="AD6076" s="4">
        <f t="shared" si="1795"/>
        <v>65471</v>
      </c>
      <c r="AE6076" s="4">
        <v>65471</v>
      </c>
      <c r="AF6076" s="4">
        <v>65471</v>
      </c>
      <c r="AG6076" s="4">
        <f>AE6076</f>
        <v>65471</v>
      </c>
      <c r="AI6076" t="e">
        <f t="shared" si="1791"/>
        <v>#N/A</v>
      </c>
      <c r="AJ6076">
        <v>64802.96</v>
      </c>
      <c r="AK6076" s="2">
        <v>64802.96</v>
      </c>
      <c r="AL6076" s="2">
        <f>AJ6076</f>
        <v>64802.96</v>
      </c>
      <c r="AM6076" s="4"/>
      <c r="AN6076" t="e">
        <f>VLOOKUP([1]!Tabelle13[[#This Row],[Vlookup this ID for freight costs]],$AL$2:$AL$6811,2,FALSE)</f>
        <v>#REF!</v>
      </c>
      <c r="AP6076">
        <v>123.82</v>
      </c>
      <c r="AQ6076">
        <v>123.82</v>
      </c>
      <c r="AR6076" s="4">
        <v>6</v>
      </c>
      <c r="AS6076" s="4">
        <v>5</v>
      </c>
      <c r="AT6076" s="4">
        <v>2014</v>
      </c>
      <c r="AU6076" s="4">
        <v>17</v>
      </c>
      <c r="AV6076" s="4">
        <v>4</v>
      </c>
      <c r="AW6076" s="4">
        <v>2014</v>
      </c>
      <c r="AX6076" t="str">
        <f t="shared" si="1792"/>
        <v>No Delay</v>
      </c>
      <c r="AY6076">
        <f t="shared" si="1793"/>
        <v>0</v>
      </c>
    </row>
    <row r="6077" spans="1:51" x14ac:dyDescent="0.2">
      <c r="A6077" s="3">
        <v>86086</v>
      </c>
      <c r="B6077" s="1" t="s">
        <v>151</v>
      </c>
      <c r="C6077" s="1" t="s">
        <v>65</v>
      </c>
      <c r="D6077" s="1" t="s">
        <v>130</v>
      </c>
      <c r="E6077" s="1" t="s">
        <v>152</v>
      </c>
      <c r="F6077" s="1" t="s">
        <v>152</v>
      </c>
      <c r="G6077" s="13" t="s">
        <v>2194</v>
      </c>
      <c r="H6077" s="12">
        <v>41793</v>
      </c>
      <c r="I6077" s="12" t="s">
        <v>199</v>
      </c>
      <c r="J6077" s="12">
        <v>41782</v>
      </c>
      <c r="K6077" s="4">
        <v>5502</v>
      </c>
      <c r="L6077" s="1" t="s">
        <v>146</v>
      </c>
      <c r="M6077" s="1" t="s">
        <v>132</v>
      </c>
      <c r="N6077" s="1" t="s">
        <v>154</v>
      </c>
      <c r="O6077" s="1" t="s">
        <v>93</v>
      </c>
      <c r="P6077">
        <v>60</v>
      </c>
      <c r="Q6077">
        <v>274715</v>
      </c>
      <c r="R6077">
        <v>2227938.65</v>
      </c>
      <c r="S6077">
        <v>8.11</v>
      </c>
      <c r="T6077">
        <v>0.14000000000000001</v>
      </c>
      <c r="U6077">
        <f t="shared" si="1789"/>
        <v>2227938.65</v>
      </c>
      <c r="V6077">
        <f t="shared" si="1790"/>
        <v>16482900</v>
      </c>
      <c r="W6077" s="1" t="s">
        <v>160</v>
      </c>
      <c r="X6077" s="1" t="s">
        <v>1236</v>
      </c>
      <c r="Y6077" s="1" t="s">
        <v>161</v>
      </c>
      <c r="Z6077" s="3">
        <v>7348</v>
      </c>
      <c r="AA6077" s="4">
        <f t="shared" si="1794"/>
        <v>66966</v>
      </c>
      <c r="AB6077" s="4">
        <f t="shared" si="1803"/>
        <v>32394.107082999999</v>
      </c>
      <c r="AC6077" s="4">
        <f t="shared" si="1804"/>
        <v>66966</v>
      </c>
      <c r="AD6077" s="4">
        <f t="shared" si="1795"/>
        <v>66966</v>
      </c>
      <c r="AE6077" s="4">
        <v>66966</v>
      </c>
      <c r="AF6077" s="4">
        <v>66966</v>
      </c>
      <c r="AG6077" s="4">
        <f>AE6077</f>
        <v>66966</v>
      </c>
      <c r="AI6077" t="e">
        <f t="shared" si="1791"/>
        <v>#N/A</v>
      </c>
      <c r="AJ6077">
        <v>45180.62</v>
      </c>
      <c r="AK6077" s="2">
        <v>45180.62</v>
      </c>
      <c r="AL6077" s="2">
        <f>AJ6077</f>
        <v>45180.62</v>
      </c>
      <c r="AM6077" s="4"/>
      <c r="AN6077" t="e">
        <f>VLOOKUP([1]!Tabelle13[[#This Row],[Vlookup this ID for freight costs]],$AL$2:$AL$6811,2,FALSE)</f>
        <v>#REF!</v>
      </c>
      <c r="AP6077">
        <v>2290.3200000000002</v>
      </c>
      <c r="AQ6077">
        <v>2290.3200000000002</v>
      </c>
      <c r="AR6077" s="4">
        <v>3</v>
      </c>
      <c r="AS6077" s="4">
        <v>6</v>
      </c>
      <c r="AT6077" s="4">
        <v>2014</v>
      </c>
      <c r="AU6077" s="4">
        <v>23</v>
      </c>
      <c r="AV6077" s="4">
        <v>5</v>
      </c>
      <c r="AW6077" s="4">
        <v>2014</v>
      </c>
      <c r="AX6077" t="str">
        <f t="shared" si="1792"/>
        <v>No Delay</v>
      </c>
      <c r="AY6077">
        <f t="shared" si="1793"/>
        <v>0</v>
      </c>
    </row>
    <row r="6078" spans="1:51" x14ac:dyDescent="0.2">
      <c r="A6078" s="3">
        <v>86686</v>
      </c>
      <c r="B6078" s="1" t="s">
        <v>151</v>
      </c>
      <c r="C6078" s="1" t="s">
        <v>65</v>
      </c>
      <c r="D6078" s="1" t="s">
        <v>130</v>
      </c>
      <c r="E6078" s="1" t="s">
        <v>152</v>
      </c>
      <c r="F6078" s="1" t="s">
        <v>152</v>
      </c>
      <c r="G6078" s="13" t="s">
        <v>2194</v>
      </c>
      <c r="H6078" s="12">
        <v>41793</v>
      </c>
      <c r="I6078" s="12" t="s">
        <v>199</v>
      </c>
      <c r="J6078" s="12">
        <v>41782</v>
      </c>
      <c r="K6078" s="4">
        <v>5504</v>
      </c>
      <c r="L6078" s="1" t="s">
        <v>146</v>
      </c>
      <c r="M6078" s="1" t="s">
        <v>132</v>
      </c>
      <c r="N6078" s="1" t="s">
        <v>154</v>
      </c>
      <c r="O6078" s="1" t="s">
        <v>93</v>
      </c>
      <c r="P6078">
        <v>60</v>
      </c>
      <c r="Q6078">
        <v>200000</v>
      </c>
      <c r="R6078">
        <v>1622000</v>
      </c>
      <c r="S6078">
        <v>8.11</v>
      </c>
      <c r="T6078">
        <v>0.14000000000000001</v>
      </c>
      <c r="U6078">
        <f t="shared" si="1789"/>
        <v>1622000</v>
      </c>
      <c r="V6078">
        <f t="shared" si="1790"/>
        <v>12000000</v>
      </c>
      <c r="W6078" s="1" t="s">
        <v>179</v>
      </c>
      <c r="X6078" s="1" t="s">
        <v>1236</v>
      </c>
      <c r="Y6078" s="1" t="s">
        <v>156</v>
      </c>
      <c r="Z6078" s="3">
        <v>7726</v>
      </c>
      <c r="AA6078" s="4">
        <f t="shared" si="1794"/>
        <v>66966</v>
      </c>
      <c r="AB6078" s="4">
        <f t="shared" si="1803"/>
        <v>24194.300206</v>
      </c>
      <c r="AC6078" s="4">
        <f t="shared" si="1804"/>
        <v>66966</v>
      </c>
      <c r="AD6078" s="4">
        <f t="shared" si="1795"/>
        <v>35199.032451090912</v>
      </c>
      <c r="AE6078" s="3" t="s">
        <v>2864</v>
      </c>
      <c r="AF6078" s="3">
        <v>66966</v>
      </c>
      <c r="AG6078" s="4">
        <f>AI6078</f>
        <v>66966</v>
      </c>
      <c r="AH6078" s="4">
        <v>86086</v>
      </c>
      <c r="AI6078">
        <f t="shared" si="1791"/>
        <v>66966</v>
      </c>
      <c r="AJ6078" t="s">
        <v>2864</v>
      </c>
      <c r="AK6078" s="2">
        <v>45180.62</v>
      </c>
      <c r="AL6078" s="2">
        <f>AN6078</f>
        <v>45180.62</v>
      </c>
      <c r="AM6078" s="4">
        <v>86086</v>
      </c>
      <c r="AN6078">
        <f>INDEX($AJ$2:$AJ$6811,MATCH(AM6078,$A$2:$A$6811,0))</f>
        <v>45180.62</v>
      </c>
      <c r="AP6078">
        <v>1667.42</v>
      </c>
      <c r="AQ6078">
        <v>1667.42</v>
      </c>
      <c r="AR6078" s="4">
        <v>3</v>
      </c>
      <c r="AS6078" s="4">
        <v>6</v>
      </c>
      <c r="AT6078" s="4">
        <v>2014</v>
      </c>
      <c r="AU6078" s="4">
        <v>23</v>
      </c>
      <c r="AV6078" s="4">
        <v>5</v>
      </c>
      <c r="AW6078" s="4">
        <v>2014</v>
      </c>
      <c r="AX6078" t="str">
        <f t="shared" si="1792"/>
        <v>No Delay</v>
      </c>
      <c r="AY6078">
        <f t="shared" si="1793"/>
        <v>0</v>
      </c>
    </row>
    <row r="6079" spans="1:51" x14ac:dyDescent="0.2">
      <c r="A6079" s="3">
        <v>86183</v>
      </c>
      <c r="B6079" s="1" t="s">
        <v>172</v>
      </c>
      <c r="C6079" s="1" t="s">
        <v>114</v>
      </c>
      <c r="D6079" s="1" t="s">
        <v>130</v>
      </c>
      <c r="E6079" s="1" t="s">
        <v>101</v>
      </c>
      <c r="F6079" s="1" t="s">
        <v>101</v>
      </c>
      <c r="G6079" s="13" t="s">
        <v>2865</v>
      </c>
      <c r="H6079" s="12">
        <v>42125</v>
      </c>
      <c r="I6079" s="12" t="s">
        <v>655</v>
      </c>
      <c r="J6079" s="12">
        <v>42114</v>
      </c>
      <c r="K6079" s="4">
        <v>6448</v>
      </c>
      <c r="L6079" s="1" t="s">
        <v>146</v>
      </c>
      <c r="M6079" s="1" t="s">
        <v>132</v>
      </c>
      <c r="N6079" s="1" t="s">
        <v>1524</v>
      </c>
      <c r="O6079" s="1" t="s">
        <v>93</v>
      </c>
      <c r="P6079">
        <v>30</v>
      </c>
      <c r="Q6079">
        <v>600906</v>
      </c>
      <c r="R6079">
        <v>5768697.5999999996</v>
      </c>
      <c r="S6079">
        <v>9.6</v>
      </c>
      <c r="T6079">
        <v>0.32</v>
      </c>
      <c r="U6079">
        <f t="shared" si="1789"/>
        <v>5768697.5999999996</v>
      </c>
      <c r="V6079">
        <f t="shared" si="1790"/>
        <v>18027180</v>
      </c>
      <c r="W6079" s="1" t="s">
        <v>160</v>
      </c>
      <c r="X6079" s="1" t="s">
        <v>1236</v>
      </c>
      <c r="Y6079" s="1" t="s">
        <v>161</v>
      </c>
      <c r="Z6079" s="3">
        <v>13722</v>
      </c>
      <c r="AA6079" s="4">
        <f t="shared" si="1794"/>
        <v>67880</v>
      </c>
      <c r="AB6079" s="4">
        <f t="shared" si="1803"/>
        <v>68192.851712800009</v>
      </c>
      <c r="AC6079" s="4">
        <f t="shared" si="1804"/>
        <v>67880</v>
      </c>
      <c r="AD6079" s="4">
        <f t="shared" si="1795"/>
        <v>67880</v>
      </c>
      <c r="AE6079" s="4">
        <v>67880</v>
      </c>
      <c r="AF6079" s="4">
        <v>67880</v>
      </c>
      <c r="AG6079" s="4">
        <f>AE6079</f>
        <v>67880</v>
      </c>
      <c r="AI6079" t="e">
        <f t="shared" si="1791"/>
        <v>#N/A</v>
      </c>
      <c r="AJ6079">
        <v>78454.009999999995</v>
      </c>
      <c r="AK6079" s="2">
        <v>78454.009999999995</v>
      </c>
      <c r="AL6079" s="2">
        <f>AJ6079</f>
        <v>78454.009999999995</v>
      </c>
      <c r="AM6079" s="4"/>
      <c r="AN6079" t="e">
        <f>VLOOKUP([1]!Tabelle13[[#This Row],[Vlookup this ID for freight costs]],$AL$2:$AL$6811,2,FALSE)</f>
        <v>#REF!</v>
      </c>
      <c r="AP6079">
        <v>5930.22</v>
      </c>
      <c r="AQ6079">
        <v>5930.22</v>
      </c>
      <c r="AR6079" s="4">
        <v>1</v>
      </c>
      <c r="AS6079" s="4">
        <v>5</v>
      </c>
      <c r="AT6079" s="4">
        <v>2015</v>
      </c>
      <c r="AU6079" s="4">
        <v>20</v>
      </c>
      <c r="AV6079" s="4">
        <v>4</v>
      </c>
      <c r="AW6079" s="4">
        <v>2015</v>
      </c>
      <c r="AX6079" t="str">
        <f t="shared" si="1792"/>
        <v>No Delay</v>
      </c>
      <c r="AY6079">
        <f t="shared" si="1793"/>
        <v>0</v>
      </c>
    </row>
    <row r="6080" spans="1:51" x14ac:dyDescent="0.2">
      <c r="A6080" s="3">
        <v>86199</v>
      </c>
      <c r="B6080" s="1" t="s">
        <v>172</v>
      </c>
      <c r="C6080" s="1" t="s">
        <v>114</v>
      </c>
      <c r="D6080" s="1" t="s">
        <v>130</v>
      </c>
      <c r="E6080" s="1" t="s">
        <v>101</v>
      </c>
      <c r="F6080" s="1" t="s">
        <v>101</v>
      </c>
      <c r="G6080" s="13" t="s">
        <v>679</v>
      </c>
      <c r="H6080" s="12">
        <v>42153</v>
      </c>
      <c r="I6080" s="12" t="s">
        <v>1331</v>
      </c>
      <c r="J6080" s="12">
        <v>42139</v>
      </c>
      <c r="K6080" s="4">
        <v>6562</v>
      </c>
      <c r="L6080" s="1" t="s">
        <v>146</v>
      </c>
      <c r="M6080" s="1" t="s">
        <v>132</v>
      </c>
      <c r="N6080" s="1" t="s">
        <v>1524</v>
      </c>
      <c r="O6080" s="1" t="s">
        <v>93</v>
      </c>
      <c r="P6080">
        <v>30</v>
      </c>
      <c r="Q6080">
        <v>555197</v>
      </c>
      <c r="R6080">
        <v>5329891.2</v>
      </c>
      <c r="S6080">
        <v>9.6</v>
      </c>
      <c r="T6080">
        <v>0.32</v>
      </c>
      <c r="U6080">
        <f t="shared" si="1789"/>
        <v>5329891.2</v>
      </c>
      <c r="V6080">
        <f t="shared" si="1790"/>
        <v>16655910</v>
      </c>
      <c r="W6080" s="1" t="s">
        <v>160</v>
      </c>
      <c r="X6080" s="1" t="s">
        <v>1236</v>
      </c>
      <c r="Y6080" s="1" t="s">
        <v>161</v>
      </c>
      <c r="Z6080" s="3">
        <v>13722</v>
      </c>
      <c r="AA6080" s="4">
        <f t="shared" si="1794"/>
        <v>68951</v>
      </c>
      <c r="AB6080" s="4">
        <f t="shared" si="1803"/>
        <v>63176.389522600002</v>
      </c>
      <c r="AC6080" s="4">
        <f t="shared" si="1804"/>
        <v>68951</v>
      </c>
      <c r="AD6080" s="4">
        <f t="shared" si="1795"/>
        <v>68951</v>
      </c>
      <c r="AE6080" s="3" t="s">
        <v>2866</v>
      </c>
      <c r="AF6080" s="3">
        <v>68951</v>
      </c>
      <c r="AG6080" s="4">
        <f>AI6080</f>
        <v>68951</v>
      </c>
      <c r="AH6080" s="4">
        <v>84468</v>
      </c>
      <c r="AI6080">
        <f t="shared" si="1791"/>
        <v>68951</v>
      </c>
      <c r="AJ6080" t="s">
        <v>2866</v>
      </c>
      <c r="AK6080" s="2">
        <v>80039.100000000006</v>
      </c>
      <c r="AL6080" s="2">
        <f>AN6080</f>
        <v>80039.100000000006</v>
      </c>
      <c r="AM6080" s="4">
        <v>84468</v>
      </c>
      <c r="AN6080">
        <f>INDEX($AJ$2:$AJ$6811,MATCH(AM6080,$A$2:$A$6811,0))</f>
        <v>80039.100000000006</v>
      </c>
      <c r="AP6080">
        <v>5479.13</v>
      </c>
      <c r="AQ6080">
        <v>5479.13</v>
      </c>
      <c r="AR6080" s="4">
        <v>29</v>
      </c>
      <c r="AS6080" s="4">
        <v>5</v>
      </c>
      <c r="AT6080" s="4">
        <v>2015</v>
      </c>
      <c r="AU6080" s="4">
        <v>15</v>
      </c>
      <c r="AV6080" s="4">
        <v>5</v>
      </c>
      <c r="AW6080" s="4">
        <v>2015</v>
      </c>
      <c r="AX6080" t="str">
        <f t="shared" si="1792"/>
        <v>No Delay</v>
      </c>
      <c r="AY6080">
        <f t="shared" si="1793"/>
        <v>0</v>
      </c>
    </row>
    <row r="6081" spans="1:51" x14ac:dyDescent="0.2">
      <c r="A6081" s="3">
        <v>84468</v>
      </c>
      <c r="B6081" s="1" t="s">
        <v>172</v>
      </c>
      <c r="C6081" s="1" t="s">
        <v>114</v>
      </c>
      <c r="D6081" s="1" t="s">
        <v>130</v>
      </c>
      <c r="E6081" s="1" t="s">
        <v>101</v>
      </c>
      <c r="F6081" s="1" t="s">
        <v>101</v>
      </c>
      <c r="G6081" s="13" t="s">
        <v>679</v>
      </c>
      <c r="H6081" s="12">
        <v>42153</v>
      </c>
      <c r="I6081" s="12" t="s">
        <v>1331</v>
      </c>
      <c r="J6081" s="12">
        <v>42139</v>
      </c>
      <c r="K6081" s="4">
        <v>6557</v>
      </c>
      <c r="L6081" s="1" t="s">
        <v>146</v>
      </c>
      <c r="M6081" s="1" t="s">
        <v>132</v>
      </c>
      <c r="N6081" s="1" t="s">
        <v>1524</v>
      </c>
      <c r="O6081" s="1" t="s">
        <v>93</v>
      </c>
      <c r="P6081">
        <v>30</v>
      </c>
      <c r="Q6081">
        <v>43000</v>
      </c>
      <c r="R6081">
        <v>412800</v>
      </c>
      <c r="S6081">
        <v>9.6</v>
      </c>
      <c r="T6081">
        <v>0.32</v>
      </c>
      <c r="U6081">
        <f t="shared" si="1789"/>
        <v>412800</v>
      </c>
      <c r="V6081">
        <f t="shared" si="1790"/>
        <v>1290000</v>
      </c>
      <c r="W6081" s="1" t="s">
        <v>179</v>
      </c>
      <c r="X6081" s="1" t="s">
        <v>1236</v>
      </c>
      <c r="Y6081" s="1" t="s">
        <v>156</v>
      </c>
      <c r="Z6081" s="3">
        <v>14240</v>
      </c>
      <c r="AA6081" s="4">
        <f t="shared" si="1794"/>
        <v>68951</v>
      </c>
      <c r="AB6081" s="4">
        <f t="shared" si="1803"/>
        <v>6963.895606</v>
      </c>
      <c r="AC6081" s="4">
        <f t="shared" si="1804"/>
        <v>68951</v>
      </c>
      <c r="AD6081" s="4">
        <f t="shared" si="1795"/>
        <v>48823.5</v>
      </c>
      <c r="AE6081" s="4">
        <v>68951</v>
      </c>
      <c r="AF6081" s="4">
        <v>68951</v>
      </c>
      <c r="AG6081" s="4">
        <f>AE6081</f>
        <v>68951</v>
      </c>
      <c r="AI6081" t="e">
        <f t="shared" si="1791"/>
        <v>#N/A</v>
      </c>
      <c r="AJ6081">
        <v>80039.100000000006</v>
      </c>
      <c r="AK6081" s="2">
        <v>80039.100000000006</v>
      </c>
      <c r="AL6081" s="2">
        <f>AJ6081</f>
        <v>80039.100000000006</v>
      </c>
      <c r="AM6081" s="4"/>
      <c r="AN6081" t="e">
        <f>VLOOKUP([1]!Tabelle13[[#This Row],[Vlookup this ID for freight costs]],$AL$2:$AL$6811,2,FALSE)</f>
        <v>#REF!</v>
      </c>
      <c r="AP6081">
        <v>424.36</v>
      </c>
      <c r="AQ6081">
        <v>424.36</v>
      </c>
      <c r="AR6081" s="4">
        <v>29</v>
      </c>
      <c r="AS6081" s="4">
        <v>5</v>
      </c>
      <c r="AT6081" s="4">
        <v>2015</v>
      </c>
      <c r="AU6081" s="4">
        <v>15</v>
      </c>
      <c r="AV6081" s="4">
        <v>5</v>
      </c>
      <c r="AW6081" s="4">
        <v>2015</v>
      </c>
      <c r="AX6081" t="str">
        <f t="shared" si="1792"/>
        <v>No Delay</v>
      </c>
      <c r="AY6081">
        <f t="shared" si="1793"/>
        <v>0</v>
      </c>
    </row>
    <row r="6082" spans="1:51" x14ac:dyDescent="0.2">
      <c r="A6082" s="3">
        <v>82366</v>
      </c>
      <c r="B6082" s="1" t="s">
        <v>151</v>
      </c>
      <c r="C6082" s="1" t="s">
        <v>65</v>
      </c>
      <c r="D6082" s="1" t="s">
        <v>130</v>
      </c>
      <c r="E6082" s="1" t="s">
        <v>152</v>
      </c>
      <c r="F6082" s="1" t="s">
        <v>152</v>
      </c>
      <c r="G6082" s="13" t="s">
        <v>1469</v>
      </c>
      <c r="H6082" s="12">
        <v>40596</v>
      </c>
      <c r="I6082" s="12" t="s">
        <v>1295</v>
      </c>
      <c r="J6082" s="12">
        <v>40590</v>
      </c>
      <c r="K6082" s="4">
        <v>3004</v>
      </c>
      <c r="L6082" s="1" t="s">
        <v>146</v>
      </c>
      <c r="M6082" s="1" t="s">
        <v>132</v>
      </c>
      <c r="N6082" s="1" t="s">
        <v>154</v>
      </c>
      <c r="O6082" s="1" t="s">
        <v>93</v>
      </c>
      <c r="P6082">
        <v>60</v>
      </c>
      <c r="Q6082">
        <v>141764</v>
      </c>
      <c r="R6082">
        <v>1590592.08</v>
      </c>
      <c r="S6082">
        <v>11.22</v>
      </c>
      <c r="T6082">
        <v>0.19</v>
      </c>
      <c r="U6082">
        <f t="shared" ref="U6082:U6145" si="1808">S6082*Q6082</f>
        <v>1590592.08</v>
      </c>
      <c r="V6082">
        <f t="shared" ref="V6082:V6145" si="1809">Q6082*P6082</f>
        <v>8505840</v>
      </c>
      <c r="W6082" s="1" t="s">
        <v>155</v>
      </c>
      <c r="X6082" s="1" t="s">
        <v>1236</v>
      </c>
      <c r="Y6082" s="1" t="s">
        <v>156</v>
      </c>
      <c r="Z6082" s="3">
        <v>7726</v>
      </c>
      <c r="AA6082" s="4">
        <f t="shared" si="1794"/>
        <v>70109</v>
      </c>
      <c r="AB6082" s="4">
        <f t="shared" si="1803"/>
        <v>17803.027325200001</v>
      </c>
      <c r="AC6082" s="4">
        <f t="shared" si="1804"/>
        <v>70109</v>
      </c>
      <c r="AD6082" s="4">
        <f t="shared" si="1795"/>
        <v>70109</v>
      </c>
      <c r="AE6082" s="4">
        <v>70109</v>
      </c>
      <c r="AF6082" s="4">
        <v>70109</v>
      </c>
      <c r="AG6082" s="4">
        <f>AE6082</f>
        <v>70109</v>
      </c>
      <c r="AI6082" t="e">
        <f t="shared" ref="AI6082:AI6145" si="1810">INDEX($AE$2:$AE$6811,MATCH(AH6082,$A$2:$A$6811,0))</f>
        <v>#N/A</v>
      </c>
      <c r="AJ6082">
        <v>43548</v>
      </c>
      <c r="AK6082" s="2">
        <v>43548</v>
      </c>
      <c r="AL6082" s="2">
        <f>AJ6082</f>
        <v>43548</v>
      </c>
      <c r="AM6082" s="4"/>
      <c r="AN6082" t="e">
        <f>VLOOKUP([1]!Tabelle13[[#This Row],[Vlookup this ID for freight costs]],$AL$2:$AL$6811,2,FALSE)</f>
        <v>#REF!</v>
      </c>
      <c r="AP6082">
        <v>3429.32</v>
      </c>
      <c r="AQ6082">
        <v>3429.32</v>
      </c>
      <c r="AR6082" s="4">
        <v>22</v>
      </c>
      <c r="AS6082" s="4">
        <v>2</v>
      </c>
      <c r="AT6082" s="4">
        <v>2011</v>
      </c>
      <c r="AU6082" s="4">
        <v>16</v>
      </c>
      <c r="AV6082" s="4">
        <v>2</v>
      </c>
      <c r="AW6082" s="4">
        <v>2011</v>
      </c>
      <c r="AX6082" t="str">
        <f t="shared" ref="AX6082:AX6145" si="1811">IF(DATE(AW6082,AV6082,AU6082)&lt;=DATE(AT6082,AS6082,AR6082),"No Delay","Delay")</f>
        <v>No Delay</v>
      </c>
      <c r="AY6082">
        <f t="shared" ref="AY6082:AY6145" si="1812">IF(_xlfn.DAYS(J6082,H6082)&gt;0, _xlfn.DAYS(J6082,H6082),0)</f>
        <v>0</v>
      </c>
    </row>
    <row r="6083" spans="1:51" x14ac:dyDescent="0.2">
      <c r="A6083" s="3">
        <v>82931</v>
      </c>
      <c r="B6083" s="1" t="s">
        <v>151</v>
      </c>
      <c r="C6083" s="1" t="s">
        <v>65</v>
      </c>
      <c r="D6083" s="1" t="s">
        <v>130</v>
      </c>
      <c r="E6083" s="1" t="s">
        <v>152</v>
      </c>
      <c r="F6083" s="1" t="s">
        <v>152</v>
      </c>
      <c r="G6083" s="13" t="s">
        <v>1469</v>
      </c>
      <c r="H6083" s="12">
        <v>40596</v>
      </c>
      <c r="I6083" s="12" t="s">
        <v>1295</v>
      </c>
      <c r="J6083" s="12">
        <v>40590</v>
      </c>
      <c r="K6083" s="4">
        <v>3005</v>
      </c>
      <c r="L6083" s="1" t="s">
        <v>146</v>
      </c>
      <c r="M6083" s="1" t="s">
        <v>132</v>
      </c>
      <c r="N6083" s="1" t="s">
        <v>265</v>
      </c>
      <c r="O6083" s="1" t="s">
        <v>93</v>
      </c>
      <c r="P6083">
        <v>60</v>
      </c>
      <c r="Q6083">
        <v>160786</v>
      </c>
      <c r="R6083">
        <v>414827.88</v>
      </c>
      <c r="S6083">
        <v>2.58</v>
      </c>
      <c r="T6083">
        <v>0.04</v>
      </c>
      <c r="U6083">
        <f t="shared" si="1808"/>
        <v>414827.88</v>
      </c>
      <c r="V6083">
        <f t="shared" si="1809"/>
        <v>9647160</v>
      </c>
      <c r="W6083" s="1" t="s">
        <v>155</v>
      </c>
      <c r="X6083" s="1" t="s">
        <v>1236</v>
      </c>
      <c r="Y6083" s="1" t="s">
        <v>156</v>
      </c>
      <c r="Z6083" s="3">
        <v>7726</v>
      </c>
      <c r="AA6083" s="4">
        <f t="shared" ref="AA6083:AA6146" si="1813">AF6083</f>
        <v>70109</v>
      </c>
      <c r="AB6083" s="4">
        <f t="shared" si="1803"/>
        <v>19890.649976799999</v>
      </c>
      <c r="AC6083" s="4">
        <f t="shared" si="1804"/>
        <v>70109</v>
      </c>
      <c r="AD6083" s="4">
        <f t="shared" si="1795"/>
        <v>70109</v>
      </c>
      <c r="AE6083" s="3" t="s">
        <v>2867</v>
      </c>
      <c r="AF6083" s="3">
        <v>70109</v>
      </c>
      <c r="AG6083" s="4">
        <f t="shared" ref="AG6083:AG6090" si="1814">AI6083</f>
        <v>70109</v>
      </c>
      <c r="AH6083" s="4">
        <v>82366</v>
      </c>
      <c r="AI6083">
        <f t="shared" si="1810"/>
        <v>70109</v>
      </c>
      <c r="AJ6083" t="s">
        <v>2867</v>
      </c>
      <c r="AK6083" s="2">
        <v>43548</v>
      </c>
      <c r="AL6083" s="2">
        <f t="shared" ref="AL6083:AL6090" si="1815">AN6083</f>
        <v>43548</v>
      </c>
      <c r="AM6083" s="4">
        <v>82366</v>
      </c>
      <c r="AN6083">
        <f t="shared" ref="AN6083:AN6090" si="1816">INDEX($AJ$2:$AJ$6811,MATCH(AM6083,$A$2:$A$6811,0))</f>
        <v>43548</v>
      </c>
      <c r="AP6083">
        <v>894.37</v>
      </c>
      <c r="AQ6083">
        <v>894.37</v>
      </c>
      <c r="AR6083" s="4">
        <v>22</v>
      </c>
      <c r="AS6083" s="4">
        <v>2</v>
      </c>
      <c r="AT6083" s="4">
        <v>2011</v>
      </c>
      <c r="AU6083" s="4">
        <v>16</v>
      </c>
      <c r="AV6083" s="4">
        <v>2</v>
      </c>
      <c r="AW6083" s="4">
        <v>2011</v>
      </c>
      <c r="AX6083" t="str">
        <f t="shared" si="1811"/>
        <v>No Delay</v>
      </c>
      <c r="AY6083">
        <f t="shared" si="1812"/>
        <v>0</v>
      </c>
    </row>
    <row r="6084" spans="1:51" x14ac:dyDescent="0.2">
      <c r="A6084" s="3">
        <v>85172</v>
      </c>
      <c r="B6084" s="1" t="s">
        <v>151</v>
      </c>
      <c r="C6084" s="1" t="s">
        <v>65</v>
      </c>
      <c r="D6084" s="1" t="s">
        <v>130</v>
      </c>
      <c r="E6084" s="1" t="s">
        <v>152</v>
      </c>
      <c r="F6084" s="1" t="s">
        <v>152</v>
      </c>
      <c r="G6084" s="13" t="s">
        <v>1469</v>
      </c>
      <c r="H6084" s="12">
        <v>40596</v>
      </c>
      <c r="I6084" s="12" t="s">
        <v>1295</v>
      </c>
      <c r="J6084" s="12">
        <v>40590</v>
      </c>
      <c r="K6084" s="4">
        <v>3008</v>
      </c>
      <c r="L6084" s="1" t="s">
        <v>146</v>
      </c>
      <c r="M6084" s="1" t="s">
        <v>132</v>
      </c>
      <c r="N6084" s="1" t="s">
        <v>159</v>
      </c>
      <c r="O6084" s="1" t="s">
        <v>93</v>
      </c>
      <c r="P6084">
        <v>30</v>
      </c>
      <c r="Q6084">
        <v>55488</v>
      </c>
      <c r="R6084">
        <v>605928.95999999996</v>
      </c>
      <c r="S6084">
        <v>10.92</v>
      </c>
      <c r="T6084">
        <v>0.36</v>
      </c>
      <c r="U6084">
        <f t="shared" si="1808"/>
        <v>605928.95999999996</v>
      </c>
      <c r="V6084">
        <f t="shared" si="1809"/>
        <v>1664640</v>
      </c>
      <c r="W6084" s="1" t="s">
        <v>160</v>
      </c>
      <c r="X6084" s="1" t="s">
        <v>1236</v>
      </c>
      <c r="Y6084" s="1" t="s">
        <v>161</v>
      </c>
      <c r="Z6084" s="3">
        <v>7348</v>
      </c>
      <c r="AA6084" s="4">
        <f t="shared" si="1813"/>
        <v>70109</v>
      </c>
      <c r="AB6084" s="4">
        <f t="shared" si="1803"/>
        <v>8334.4261323999999</v>
      </c>
      <c r="AC6084" s="4">
        <f t="shared" si="1804"/>
        <v>70109</v>
      </c>
      <c r="AD6084" s="4">
        <f t="shared" ref="AD6084:AD6147" si="1817">AVERAGEIFS($AA$2:$AA$6811,$L$2:$L$6811,L6084,$V$2:$V$6811,"&gt;="&amp;(V6084-100), $V$2:$V$6811,"&lt;="&amp;(V6084+100),$AA$2:$AA$6811,"&gt;"&amp;1)</f>
        <v>70109</v>
      </c>
      <c r="AE6084" s="3" t="s">
        <v>2867</v>
      </c>
      <c r="AF6084" s="3">
        <v>70109</v>
      </c>
      <c r="AG6084" s="4">
        <f t="shared" si="1814"/>
        <v>70109</v>
      </c>
      <c r="AH6084" s="4">
        <v>82366</v>
      </c>
      <c r="AI6084">
        <f t="shared" si="1810"/>
        <v>70109</v>
      </c>
      <c r="AJ6084" t="s">
        <v>2867</v>
      </c>
      <c r="AK6084" s="2">
        <v>43548</v>
      </c>
      <c r="AL6084" s="2">
        <f t="shared" si="1815"/>
        <v>43548</v>
      </c>
      <c r="AM6084" s="4">
        <v>82366</v>
      </c>
      <c r="AN6084">
        <f t="shared" si="1816"/>
        <v>43548</v>
      </c>
      <c r="AP6084">
        <v>1306.3800000000001</v>
      </c>
      <c r="AQ6084">
        <v>1306.3800000000001</v>
      </c>
      <c r="AR6084" s="4">
        <v>22</v>
      </c>
      <c r="AS6084" s="4">
        <v>2</v>
      </c>
      <c r="AT6084" s="4">
        <v>2011</v>
      </c>
      <c r="AU6084" s="4">
        <v>16</v>
      </c>
      <c r="AV6084" s="4">
        <v>2</v>
      </c>
      <c r="AW6084" s="4">
        <v>2011</v>
      </c>
      <c r="AX6084" t="str">
        <f t="shared" si="1811"/>
        <v>No Delay</v>
      </c>
      <c r="AY6084">
        <f t="shared" si="1812"/>
        <v>0</v>
      </c>
    </row>
    <row r="6085" spans="1:51" x14ac:dyDescent="0.2">
      <c r="A6085" s="3">
        <v>85731</v>
      </c>
      <c r="B6085" s="1" t="s">
        <v>151</v>
      </c>
      <c r="C6085" s="1" t="s">
        <v>65</v>
      </c>
      <c r="D6085" s="1" t="s">
        <v>130</v>
      </c>
      <c r="E6085" s="1" t="s">
        <v>152</v>
      </c>
      <c r="F6085" s="1" t="s">
        <v>152</v>
      </c>
      <c r="G6085" s="13" t="s">
        <v>1469</v>
      </c>
      <c r="H6085" s="12">
        <v>40596</v>
      </c>
      <c r="I6085" s="12" t="s">
        <v>1295</v>
      </c>
      <c r="J6085" s="12">
        <v>40590</v>
      </c>
      <c r="K6085" s="4">
        <v>3010</v>
      </c>
      <c r="L6085" s="1" t="s">
        <v>146</v>
      </c>
      <c r="M6085" s="1" t="s">
        <v>132</v>
      </c>
      <c r="N6085" s="1" t="s">
        <v>292</v>
      </c>
      <c r="O6085" s="1" t="s">
        <v>93</v>
      </c>
      <c r="P6085">
        <v>30</v>
      </c>
      <c r="Q6085">
        <v>43638</v>
      </c>
      <c r="R6085">
        <v>869268.96</v>
      </c>
      <c r="S6085">
        <v>19.920000000000002</v>
      </c>
      <c r="T6085">
        <v>0.66</v>
      </c>
      <c r="U6085">
        <f t="shared" si="1808"/>
        <v>869268.96000000008</v>
      </c>
      <c r="V6085">
        <f t="shared" si="1809"/>
        <v>1309140</v>
      </c>
      <c r="W6085" s="1" t="s">
        <v>160</v>
      </c>
      <c r="X6085" s="1" t="s">
        <v>1236</v>
      </c>
      <c r="Y6085" s="1" t="s">
        <v>161</v>
      </c>
      <c r="Z6085" s="3">
        <v>7348</v>
      </c>
      <c r="AA6085" s="4">
        <f t="shared" si="1813"/>
        <v>70109</v>
      </c>
      <c r="AB6085" s="4">
        <f t="shared" si="1803"/>
        <v>7033.9147023999994</v>
      </c>
      <c r="AC6085" s="4">
        <f t="shared" si="1804"/>
        <v>70109</v>
      </c>
      <c r="AD6085" s="4">
        <f t="shared" si="1817"/>
        <v>70109</v>
      </c>
      <c r="AE6085" s="3" t="s">
        <v>2867</v>
      </c>
      <c r="AF6085" s="3">
        <v>70109</v>
      </c>
      <c r="AG6085" s="4">
        <f t="shared" si="1814"/>
        <v>70109</v>
      </c>
      <c r="AH6085" s="4">
        <v>82366</v>
      </c>
      <c r="AI6085">
        <f t="shared" si="1810"/>
        <v>70109</v>
      </c>
      <c r="AJ6085" t="s">
        <v>2867</v>
      </c>
      <c r="AK6085" s="2">
        <v>43548</v>
      </c>
      <c r="AL6085" s="2">
        <f t="shared" si="1815"/>
        <v>43548</v>
      </c>
      <c r="AM6085" s="4">
        <v>82366</v>
      </c>
      <c r="AN6085">
        <f t="shared" si="1816"/>
        <v>43548</v>
      </c>
      <c r="AP6085">
        <v>1874.14</v>
      </c>
      <c r="AQ6085">
        <v>1874.14</v>
      </c>
      <c r="AR6085" s="4">
        <v>22</v>
      </c>
      <c r="AS6085" s="4">
        <v>2</v>
      </c>
      <c r="AT6085" s="4">
        <v>2011</v>
      </c>
      <c r="AU6085" s="4">
        <v>16</v>
      </c>
      <c r="AV6085" s="4">
        <v>2</v>
      </c>
      <c r="AW6085" s="4">
        <v>2011</v>
      </c>
      <c r="AX6085" t="str">
        <f t="shared" si="1811"/>
        <v>No Delay</v>
      </c>
      <c r="AY6085">
        <f t="shared" si="1812"/>
        <v>0</v>
      </c>
    </row>
    <row r="6086" spans="1:51" x14ac:dyDescent="0.2">
      <c r="A6086" s="3">
        <v>86361</v>
      </c>
      <c r="B6086" s="1" t="s">
        <v>151</v>
      </c>
      <c r="C6086" s="1" t="s">
        <v>65</v>
      </c>
      <c r="D6086" s="1" t="s">
        <v>130</v>
      </c>
      <c r="E6086" s="1" t="s">
        <v>152</v>
      </c>
      <c r="F6086" s="1" t="s">
        <v>152</v>
      </c>
      <c r="G6086" s="13" t="s">
        <v>1469</v>
      </c>
      <c r="H6086" s="12">
        <v>40596</v>
      </c>
      <c r="I6086" s="12" t="s">
        <v>1295</v>
      </c>
      <c r="J6086" s="12">
        <v>40590</v>
      </c>
      <c r="K6086" s="4">
        <v>3013</v>
      </c>
      <c r="L6086" s="1" t="s">
        <v>146</v>
      </c>
      <c r="M6086" s="1" t="s">
        <v>132</v>
      </c>
      <c r="N6086" s="1" t="s">
        <v>167</v>
      </c>
      <c r="O6086" s="1" t="s">
        <v>93</v>
      </c>
      <c r="P6086">
        <v>30</v>
      </c>
      <c r="Q6086">
        <v>51140</v>
      </c>
      <c r="R6086">
        <v>221947.6</v>
      </c>
      <c r="S6086">
        <v>4.34</v>
      </c>
      <c r="T6086">
        <v>0.14000000000000001</v>
      </c>
      <c r="U6086">
        <f t="shared" si="1808"/>
        <v>221947.6</v>
      </c>
      <c r="V6086">
        <f t="shared" si="1809"/>
        <v>1534200</v>
      </c>
      <c r="W6086" s="1" t="s">
        <v>155</v>
      </c>
      <c r="X6086" s="1" t="s">
        <v>1236</v>
      </c>
      <c r="Y6086" s="1" t="s">
        <v>156</v>
      </c>
      <c r="Z6086" s="3">
        <v>7726</v>
      </c>
      <c r="AA6086" s="4">
        <f t="shared" si="1813"/>
        <v>70109</v>
      </c>
      <c r="AB6086" s="4">
        <f t="shared" si="1803"/>
        <v>7857.242698</v>
      </c>
      <c r="AC6086" s="4">
        <f t="shared" si="1804"/>
        <v>70109</v>
      </c>
      <c r="AD6086" s="4">
        <f t="shared" si="1817"/>
        <v>70109</v>
      </c>
      <c r="AE6086" s="3" t="s">
        <v>2867</v>
      </c>
      <c r="AF6086" s="3">
        <v>70109</v>
      </c>
      <c r="AG6086" s="4">
        <f t="shared" si="1814"/>
        <v>70109</v>
      </c>
      <c r="AH6086" s="4">
        <v>82366</v>
      </c>
      <c r="AI6086">
        <f t="shared" si="1810"/>
        <v>70109</v>
      </c>
      <c r="AJ6086" t="s">
        <v>2867</v>
      </c>
      <c r="AK6086" s="2">
        <v>43548</v>
      </c>
      <c r="AL6086" s="2">
        <f t="shared" si="1815"/>
        <v>43548</v>
      </c>
      <c r="AM6086" s="4">
        <v>82366</v>
      </c>
      <c r="AN6086">
        <f t="shared" si="1816"/>
        <v>43548</v>
      </c>
      <c r="AP6086">
        <v>478.52</v>
      </c>
      <c r="AQ6086">
        <v>478.52</v>
      </c>
      <c r="AR6086" s="4">
        <v>22</v>
      </c>
      <c r="AS6086" s="4">
        <v>2</v>
      </c>
      <c r="AT6086" s="4">
        <v>2011</v>
      </c>
      <c r="AU6086" s="4">
        <v>16</v>
      </c>
      <c r="AV6086" s="4">
        <v>2</v>
      </c>
      <c r="AW6086" s="4">
        <v>2011</v>
      </c>
      <c r="AX6086" t="str">
        <f t="shared" si="1811"/>
        <v>No Delay</v>
      </c>
      <c r="AY6086">
        <f t="shared" si="1812"/>
        <v>0</v>
      </c>
    </row>
    <row r="6087" spans="1:51" x14ac:dyDescent="0.2">
      <c r="A6087" s="3">
        <v>85732</v>
      </c>
      <c r="B6087" s="1" t="s">
        <v>151</v>
      </c>
      <c r="C6087" s="1" t="s">
        <v>65</v>
      </c>
      <c r="D6087" s="1" t="s">
        <v>130</v>
      </c>
      <c r="E6087" s="1" t="s">
        <v>152</v>
      </c>
      <c r="F6087" s="1" t="s">
        <v>152</v>
      </c>
      <c r="G6087" s="13" t="s">
        <v>1469</v>
      </c>
      <c r="H6087" s="12">
        <v>40596</v>
      </c>
      <c r="I6087" s="12" t="s">
        <v>1295</v>
      </c>
      <c r="J6087" s="12">
        <v>40590</v>
      </c>
      <c r="K6087" s="4">
        <v>3011</v>
      </c>
      <c r="L6087" s="1" t="s">
        <v>146</v>
      </c>
      <c r="M6087" s="1" t="s">
        <v>132</v>
      </c>
      <c r="N6087" s="1" t="s">
        <v>154</v>
      </c>
      <c r="O6087" s="1" t="s">
        <v>93</v>
      </c>
      <c r="P6087">
        <v>60</v>
      </c>
      <c r="Q6087">
        <v>100000</v>
      </c>
      <c r="R6087">
        <v>1122000</v>
      </c>
      <c r="S6087">
        <v>11.22</v>
      </c>
      <c r="T6087">
        <v>0.19</v>
      </c>
      <c r="U6087">
        <f t="shared" si="1808"/>
        <v>1122000</v>
      </c>
      <c r="V6087">
        <f t="shared" si="1809"/>
        <v>6000000</v>
      </c>
      <c r="W6087" s="1" t="s">
        <v>160</v>
      </c>
      <c r="X6087" s="1" t="s">
        <v>1236</v>
      </c>
      <c r="Y6087" s="1" t="s">
        <v>161</v>
      </c>
      <c r="Z6087" s="3">
        <v>7348</v>
      </c>
      <c r="AA6087" s="4">
        <f t="shared" si="1813"/>
        <v>70109</v>
      </c>
      <c r="AB6087" s="4">
        <f t="shared" si="1803"/>
        <v>13219.520206000001</v>
      </c>
      <c r="AC6087" s="4">
        <f t="shared" si="1804"/>
        <v>70109</v>
      </c>
      <c r="AD6087" s="4">
        <f t="shared" si="1817"/>
        <v>22977.692307692309</v>
      </c>
      <c r="AE6087" s="3" t="s">
        <v>2867</v>
      </c>
      <c r="AF6087" s="3">
        <v>70109</v>
      </c>
      <c r="AG6087" s="4">
        <f t="shared" si="1814"/>
        <v>70109</v>
      </c>
      <c r="AH6087" s="4">
        <v>82366</v>
      </c>
      <c r="AI6087">
        <f t="shared" si="1810"/>
        <v>70109</v>
      </c>
      <c r="AJ6087" t="s">
        <v>2867</v>
      </c>
      <c r="AK6087" s="2">
        <v>43548</v>
      </c>
      <c r="AL6087" s="2">
        <f t="shared" si="1815"/>
        <v>43548</v>
      </c>
      <c r="AM6087" s="4">
        <v>82366</v>
      </c>
      <c r="AN6087">
        <f t="shared" si="1816"/>
        <v>43548</v>
      </c>
      <c r="AP6087">
        <v>2419.0300000000002</v>
      </c>
      <c r="AQ6087">
        <v>2419.0300000000002</v>
      </c>
      <c r="AR6087" s="4">
        <v>22</v>
      </c>
      <c r="AS6087" s="4">
        <v>2</v>
      </c>
      <c r="AT6087" s="4">
        <v>2011</v>
      </c>
      <c r="AU6087" s="4">
        <v>16</v>
      </c>
      <c r="AV6087" s="4">
        <v>2</v>
      </c>
      <c r="AW6087" s="4">
        <v>2011</v>
      </c>
      <c r="AX6087" t="str">
        <f t="shared" si="1811"/>
        <v>No Delay</v>
      </c>
      <c r="AY6087">
        <f t="shared" si="1812"/>
        <v>0</v>
      </c>
    </row>
    <row r="6088" spans="1:51" x14ac:dyDescent="0.2">
      <c r="A6088" s="3">
        <v>82932</v>
      </c>
      <c r="B6088" s="1" t="s">
        <v>151</v>
      </c>
      <c r="C6088" s="1" t="s">
        <v>65</v>
      </c>
      <c r="D6088" s="1" t="s">
        <v>130</v>
      </c>
      <c r="E6088" s="1" t="s">
        <v>152</v>
      </c>
      <c r="F6088" s="1" t="s">
        <v>152</v>
      </c>
      <c r="G6088" s="13" t="s">
        <v>1469</v>
      </c>
      <c r="H6088" s="12">
        <v>40596</v>
      </c>
      <c r="I6088" s="12" t="s">
        <v>1295</v>
      </c>
      <c r="J6088" s="12">
        <v>40590</v>
      </c>
      <c r="K6088" s="4">
        <v>3006</v>
      </c>
      <c r="L6088" s="1" t="s">
        <v>146</v>
      </c>
      <c r="M6088" s="1" t="s">
        <v>132</v>
      </c>
      <c r="N6088" s="1" t="s">
        <v>218</v>
      </c>
      <c r="O6088" s="1" t="s">
        <v>93</v>
      </c>
      <c r="P6088">
        <v>90</v>
      </c>
      <c r="Q6088">
        <v>1050</v>
      </c>
      <c r="R6088">
        <v>10174.5</v>
      </c>
      <c r="S6088">
        <v>9.69</v>
      </c>
      <c r="T6088">
        <v>0.11</v>
      </c>
      <c r="U6088">
        <f t="shared" si="1808"/>
        <v>10174.5</v>
      </c>
      <c r="V6088">
        <f t="shared" si="1809"/>
        <v>94500</v>
      </c>
      <c r="W6088" s="1" t="s">
        <v>155</v>
      </c>
      <c r="X6088" s="1" t="s">
        <v>1236</v>
      </c>
      <c r="Y6088" s="1" t="s">
        <v>156</v>
      </c>
      <c r="Z6088" s="3">
        <v>7726</v>
      </c>
      <c r="AA6088" s="4">
        <f t="shared" si="1813"/>
        <v>70109</v>
      </c>
      <c r="AB6088" s="4">
        <f t="shared" si="1803"/>
        <v>2359.9753959999998</v>
      </c>
      <c r="AC6088" s="4">
        <f t="shared" si="1804"/>
        <v>70109</v>
      </c>
      <c r="AD6088" s="4">
        <f t="shared" si="1817"/>
        <v>24626.585099333333</v>
      </c>
      <c r="AE6088" s="3" t="s">
        <v>2867</v>
      </c>
      <c r="AF6088" s="3">
        <v>70109</v>
      </c>
      <c r="AG6088" s="4">
        <f t="shared" si="1814"/>
        <v>70109</v>
      </c>
      <c r="AH6088" s="4">
        <v>82366</v>
      </c>
      <c r="AI6088">
        <f t="shared" si="1810"/>
        <v>70109</v>
      </c>
      <c r="AJ6088" t="s">
        <v>2867</v>
      </c>
      <c r="AK6088" s="2">
        <v>43548</v>
      </c>
      <c r="AL6088" s="2">
        <f t="shared" si="1815"/>
        <v>43548</v>
      </c>
      <c r="AM6088" s="4">
        <v>82366</v>
      </c>
      <c r="AN6088">
        <f t="shared" si="1816"/>
        <v>43548</v>
      </c>
      <c r="AP6088">
        <v>21.94</v>
      </c>
      <c r="AQ6088">
        <v>21.94</v>
      </c>
      <c r="AR6088" s="4">
        <v>22</v>
      </c>
      <c r="AS6088" s="4">
        <v>2</v>
      </c>
      <c r="AT6088" s="4">
        <v>2011</v>
      </c>
      <c r="AU6088" s="4">
        <v>16</v>
      </c>
      <c r="AV6088" s="4">
        <v>2</v>
      </c>
      <c r="AW6088" s="4">
        <v>2011</v>
      </c>
      <c r="AX6088" t="str">
        <f t="shared" si="1811"/>
        <v>No Delay</v>
      </c>
      <c r="AY6088">
        <f t="shared" si="1812"/>
        <v>0</v>
      </c>
    </row>
    <row r="6089" spans="1:51" x14ac:dyDescent="0.2">
      <c r="A6089" s="3">
        <v>85173</v>
      </c>
      <c r="B6089" s="1" t="s">
        <v>151</v>
      </c>
      <c r="C6089" s="1" t="s">
        <v>65</v>
      </c>
      <c r="D6089" s="1" t="s">
        <v>130</v>
      </c>
      <c r="E6089" s="1" t="s">
        <v>152</v>
      </c>
      <c r="F6089" s="1" t="s">
        <v>152</v>
      </c>
      <c r="G6089" s="13" t="s">
        <v>1469</v>
      </c>
      <c r="H6089" s="12">
        <v>40596</v>
      </c>
      <c r="I6089" s="12" t="s">
        <v>1295</v>
      </c>
      <c r="J6089" s="12">
        <v>40590</v>
      </c>
      <c r="K6089" s="4">
        <v>3009</v>
      </c>
      <c r="L6089" s="1" t="s">
        <v>146</v>
      </c>
      <c r="M6089" s="1" t="s">
        <v>132</v>
      </c>
      <c r="N6089" s="1" t="s">
        <v>221</v>
      </c>
      <c r="O6089" s="1" t="s">
        <v>93</v>
      </c>
      <c r="P6089">
        <v>60</v>
      </c>
      <c r="Q6089">
        <v>200</v>
      </c>
      <c r="R6089">
        <v>280</v>
      </c>
      <c r="S6089">
        <v>1.4</v>
      </c>
      <c r="T6089">
        <v>0.02</v>
      </c>
      <c r="U6089">
        <f t="shared" si="1808"/>
        <v>280</v>
      </c>
      <c r="V6089">
        <f t="shared" si="1809"/>
        <v>12000</v>
      </c>
      <c r="W6089" s="1" t="s">
        <v>155</v>
      </c>
      <c r="X6089" s="1" t="s">
        <v>1236</v>
      </c>
      <c r="Y6089" s="1" t="s">
        <v>156</v>
      </c>
      <c r="Z6089" s="3">
        <v>7726</v>
      </c>
      <c r="AA6089" s="4">
        <f t="shared" si="1813"/>
        <v>70109</v>
      </c>
      <c r="AB6089" s="4">
        <f t="shared" si="1803"/>
        <v>2266.689766</v>
      </c>
      <c r="AC6089" s="4">
        <f t="shared" si="1804"/>
        <v>70109</v>
      </c>
      <c r="AD6089" s="4">
        <f t="shared" si="1817"/>
        <v>4351.5399643846158</v>
      </c>
      <c r="AE6089" s="3" t="s">
        <v>2867</v>
      </c>
      <c r="AF6089" s="3">
        <v>70109</v>
      </c>
      <c r="AG6089" s="4">
        <f t="shared" si="1814"/>
        <v>70109</v>
      </c>
      <c r="AH6089" s="4">
        <v>82366</v>
      </c>
      <c r="AI6089">
        <f t="shared" si="1810"/>
        <v>70109</v>
      </c>
      <c r="AJ6089" t="s">
        <v>2867</v>
      </c>
      <c r="AK6089" s="2">
        <v>43548</v>
      </c>
      <c r="AL6089" s="2">
        <f t="shared" si="1815"/>
        <v>43548</v>
      </c>
      <c r="AM6089" s="4">
        <v>82366</v>
      </c>
      <c r="AN6089">
        <f t="shared" si="1816"/>
        <v>43548</v>
      </c>
      <c r="AP6089">
        <v>0.6</v>
      </c>
      <c r="AQ6089">
        <v>0.6</v>
      </c>
      <c r="AR6089" s="4">
        <v>22</v>
      </c>
      <c r="AS6089" s="4">
        <v>2</v>
      </c>
      <c r="AT6089" s="4">
        <v>2011</v>
      </c>
      <c r="AU6089" s="4">
        <v>16</v>
      </c>
      <c r="AV6089" s="4">
        <v>2</v>
      </c>
      <c r="AW6089" s="4">
        <v>2011</v>
      </c>
      <c r="AX6089" t="str">
        <f t="shared" si="1811"/>
        <v>No Delay</v>
      </c>
      <c r="AY6089">
        <f t="shared" si="1812"/>
        <v>0</v>
      </c>
    </row>
    <row r="6090" spans="1:51" x14ac:dyDescent="0.2">
      <c r="A6090" s="3">
        <v>86362</v>
      </c>
      <c r="B6090" s="1" t="s">
        <v>151</v>
      </c>
      <c r="C6090" s="1" t="s">
        <v>65</v>
      </c>
      <c r="D6090" s="1" t="s">
        <v>130</v>
      </c>
      <c r="E6090" s="1" t="s">
        <v>152</v>
      </c>
      <c r="F6090" s="1" t="s">
        <v>152</v>
      </c>
      <c r="G6090" s="13" t="s">
        <v>1469</v>
      </c>
      <c r="H6090" s="12">
        <v>40596</v>
      </c>
      <c r="I6090" s="12" t="s">
        <v>1295</v>
      </c>
      <c r="J6090" s="12">
        <v>40590</v>
      </c>
      <c r="K6090" s="4">
        <v>3014</v>
      </c>
      <c r="L6090" s="1" t="s">
        <v>146</v>
      </c>
      <c r="M6090" s="1" t="s">
        <v>132</v>
      </c>
      <c r="N6090" s="1" t="s">
        <v>196</v>
      </c>
      <c r="O6090" s="1" t="s">
        <v>93</v>
      </c>
      <c r="P6090">
        <v>60</v>
      </c>
      <c r="Q6090">
        <v>1000</v>
      </c>
      <c r="R6090">
        <v>5560</v>
      </c>
      <c r="S6090">
        <v>5.56</v>
      </c>
      <c r="T6090">
        <v>0.09</v>
      </c>
      <c r="U6090">
        <f t="shared" si="1808"/>
        <v>5560</v>
      </c>
      <c r="V6090">
        <f t="shared" si="1809"/>
        <v>60000</v>
      </c>
      <c r="W6090" s="1" t="s">
        <v>197</v>
      </c>
      <c r="X6090" s="1" t="s">
        <v>1236</v>
      </c>
      <c r="Y6090" s="1" t="s">
        <v>3082</v>
      </c>
      <c r="Z6090" s="3">
        <v>7428</v>
      </c>
      <c r="AA6090" s="4">
        <f t="shared" si="1813"/>
        <v>70109</v>
      </c>
      <c r="AB6090" s="4">
        <f t="shared" si="1803"/>
        <v>2354.488006</v>
      </c>
      <c r="AC6090" s="4">
        <f t="shared" si="1804"/>
        <v>70109</v>
      </c>
      <c r="AD6090" s="4">
        <f t="shared" si="1817"/>
        <v>3403.4068759411766</v>
      </c>
      <c r="AE6090" s="3" t="s">
        <v>2867</v>
      </c>
      <c r="AF6090" s="3">
        <v>70109</v>
      </c>
      <c r="AG6090" s="4">
        <f t="shared" si="1814"/>
        <v>70109</v>
      </c>
      <c r="AH6090" s="4">
        <v>82366</v>
      </c>
      <c r="AI6090">
        <f t="shared" si="1810"/>
        <v>70109</v>
      </c>
      <c r="AJ6090" t="s">
        <v>2867</v>
      </c>
      <c r="AK6090" s="2">
        <v>43548</v>
      </c>
      <c r="AL6090" s="2">
        <f t="shared" si="1815"/>
        <v>43548</v>
      </c>
      <c r="AM6090" s="4">
        <v>82366</v>
      </c>
      <c r="AN6090">
        <f t="shared" si="1816"/>
        <v>43548</v>
      </c>
      <c r="AP6090">
        <v>11.99</v>
      </c>
      <c r="AQ6090">
        <v>11.99</v>
      </c>
      <c r="AR6090" s="4">
        <v>22</v>
      </c>
      <c r="AS6090" s="4">
        <v>2</v>
      </c>
      <c r="AT6090" s="4">
        <v>2011</v>
      </c>
      <c r="AU6090" s="4">
        <v>16</v>
      </c>
      <c r="AV6090" s="4">
        <v>2</v>
      </c>
      <c r="AW6090" s="4">
        <v>2011</v>
      </c>
      <c r="AX6090" t="str">
        <f t="shared" si="1811"/>
        <v>No Delay</v>
      </c>
      <c r="AY6090">
        <f t="shared" si="1812"/>
        <v>0</v>
      </c>
    </row>
    <row r="6091" spans="1:51" x14ac:dyDescent="0.2">
      <c r="A6091" s="3">
        <v>82785</v>
      </c>
      <c r="B6091" s="1" t="s">
        <v>151</v>
      </c>
      <c r="C6091" s="1" t="s">
        <v>65</v>
      </c>
      <c r="D6091" s="1" t="s">
        <v>130</v>
      </c>
      <c r="E6091" s="1" t="s">
        <v>152</v>
      </c>
      <c r="F6091" s="1" t="s">
        <v>152</v>
      </c>
      <c r="G6091" s="13" t="s">
        <v>1154</v>
      </c>
      <c r="H6091" s="12">
        <v>42063</v>
      </c>
      <c r="I6091" s="12" t="s">
        <v>1251</v>
      </c>
      <c r="J6091" s="12">
        <v>42080</v>
      </c>
      <c r="K6091" s="4">
        <v>6382</v>
      </c>
      <c r="L6091" s="1" t="s">
        <v>146</v>
      </c>
      <c r="M6091" s="1" t="s">
        <v>132</v>
      </c>
      <c r="N6091" s="1" t="s">
        <v>154</v>
      </c>
      <c r="O6091" s="1" t="s">
        <v>93</v>
      </c>
      <c r="P6091">
        <v>60</v>
      </c>
      <c r="Q6091">
        <v>350505</v>
      </c>
      <c r="R6091">
        <v>2705898.6</v>
      </c>
      <c r="S6091">
        <v>7.72</v>
      </c>
      <c r="T6091">
        <v>0.13</v>
      </c>
      <c r="U6091">
        <f t="shared" si="1808"/>
        <v>2705898.6</v>
      </c>
      <c r="V6091">
        <f t="shared" si="1809"/>
        <v>21030300</v>
      </c>
      <c r="W6091" s="1" t="s">
        <v>204</v>
      </c>
      <c r="X6091" s="1" t="s">
        <v>1236</v>
      </c>
      <c r="Y6091" s="1" t="s">
        <v>205</v>
      </c>
      <c r="Z6091" s="3">
        <v>7364</v>
      </c>
      <c r="AA6091" s="4">
        <f t="shared" si="1813"/>
        <v>72975</v>
      </c>
      <c r="AB6091" s="4">
        <f t="shared" si="1803"/>
        <v>40711.892845000002</v>
      </c>
      <c r="AC6091" s="4">
        <f t="shared" si="1804"/>
        <v>72975</v>
      </c>
      <c r="AD6091" s="4">
        <f t="shared" si="1817"/>
        <v>72975</v>
      </c>
      <c r="AE6091" s="4">
        <v>72975</v>
      </c>
      <c r="AF6091" s="4">
        <v>72975</v>
      </c>
      <c r="AG6091" s="4">
        <f>AE6091</f>
        <v>72975</v>
      </c>
      <c r="AI6091" t="e">
        <f t="shared" si="1810"/>
        <v>#N/A</v>
      </c>
      <c r="AJ6091">
        <v>129843.24</v>
      </c>
      <c r="AK6091" s="2">
        <v>129843.24</v>
      </c>
      <c r="AL6091" s="2">
        <f>AJ6091</f>
        <v>129843.24</v>
      </c>
      <c r="AM6091" s="4"/>
      <c r="AN6091" t="e">
        <f>VLOOKUP([1]!Tabelle13[[#This Row],[Vlookup this ID for freight costs]],$AL$2:$AL$6811,2,FALSE)</f>
        <v>#REF!</v>
      </c>
      <c r="AP6091">
        <v>2781.66</v>
      </c>
      <c r="AQ6091">
        <v>2781.66</v>
      </c>
      <c r="AR6091" s="4">
        <v>28</v>
      </c>
      <c r="AS6091" s="4">
        <v>2</v>
      </c>
      <c r="AT6091" s="4">
        <v>2015</v>
      </c>
      <c r="AU6091" s="4">
        <v>17</v>
      </c>
      <c r="AV6091" s="4">
        <v>4</v>
      </c>
      <c r="AW6091" s="4">
        <v>2015</v>
      </c>
      <c r="AX6091" t="str">
        <f t="shared" si="1811"/>
        <v>Delay</v>
      </c>
      <c r="AY6091">
        <f t="shared" si="1812"/>
        <v>17</v>
      </c>
    </row>
    <row r="6092" spans="1:51" x14ac:dyDescent="0.2">
      <c r="A6092" s="3">
        <v>82786</v>
      </c>
      <c r="B6092" s="1" t="s">
        <v>151</v>
      </c>
      <c r="C6092" s="1" t="s">
        <v>65</v>
      </c>
      <c r="D6092" s="1" t="s">
        <v>130</v>
      </c>
      <c r="E6092" s="1" t="s">
        <v>152</v>
      </c>
      <c r="F6092" s="1" t="s">
        <v>152</v>
      </c>
      <c r="G6092" s="13" t="s">
        <v>1154</v>
      </c>
      <c r="H6092" s="12">
        <v>42063</v>
      </c>
      <c r="I6092" s="12" t="s">
        <v>1251</v>
      </c>
      <c r="J6092" s="12">
        <v>42080</v>
      </c>
      <c r="K6092" s="4">
        <v>6383</v>
      </c>
      <c r="L6092" s="1" t="s">
        <v>146</v>
      </c>
      <c r="M6092" s="1" t="s">
        <v>132</v>
      </c>
      <c r="N6092" s="1" t="s">
        <v>154</v>
      </c>
      <c r="O6092" s="1" t="s">
        <v>93</v>
      </c>
      <c r="P6092">
        <v>60</v>
      </c>
      <c r="Q6092">
        <v>59014</v>
      </c>
      <c r="R6092">
        <v>455588.08</v>
      </c>
      <c r="S6092">
        <v>7.72</v>
      </c>
      <c r="T6092">
        <v>0.13</v>
      </c>
      <c r="U6092">
        <f t="shared" si="1808"/>
        <v>455588.07999999996</v>
      </c>
      <c r="V6092">
        <f t="shared" si="1809"/>
        <v>3540840</v>
      </c>
      <c r="W6092" s="1" t="s">
        <v>179</v>
      </c>
      <c r="X6092" s="1" t="s">
        <v>1236</v>
      </c>
      <c r="Y6092" s="1" t="s">
        <v>156</v>
      </c>
      <c r="Z6092" s="3">
        <v>7726</v>
      </c>
      <c r="AA6092" s="4">
        <f t="shared" si="1813"/>
        <v>72975</v>
      </c>
      <c r="AB6092" s="4">
        <f t="shared" si="1803"/>
        <v>8721.3968752000001</v>
      </c>
      <c r="AC6092" s="4">
        <f t="shared" si="1804"/>
        <v>72975</v>
      </c>
      <c r="AD6092" s="4">
        <f t="shared" si="1817"/>
        <v>72975</v>
      </c>
      <c r="AE6092" s="3" t="s">
        <v>2868</v>
      </c>
      <c r="AF6092" s="3">
        <v>72975</v>
      </c>
      <c r="AG6092" s="4">
        <f>AI6092</f>
        <v>72975</v>
      </c>
      <c r="AH6092" s="4">
        <v>82785</v>
      </c>
      <c r="AI6092">
        <f t="shared" si="1810"/>
        <v>72975</v>
      </c>
      <c r="AJ6092" t="s">
        <v>2868</v>
      </c>
      <c r="AK6092" s="2">
        <v>129843.24</v>
      </c>
      <c r="AL6092" s="2">
        <f>AN6092</f>
        <v>129843.24</v>
      </c>
      <c r="AM6092" s="4">
        <v>82785</v>
      </c>
      <c r="AN6092">
        <f>INDEX($AJ$2:$AJ$6811,MATCH(AM6092,$A$2:$A$6811,0))</f>
        <v>129843.24</v>
      </c>
      <c r="AP6092">
        <v>468.34</v>
      </c>
      <c r="AQ6092">
        <v>468.34</v>
      </c>
      <c r="AR6092" s="4">
        <v>28</v>
      </c>
      <c r="AS6092" s="4">
        <v>2</v>
      </c>
      <c r="AT6092" s="4">
        <v>2015</v>
      </c>
      <c r="AU6092" s="4">
        <v>17</v>
      </c>
      <c r="AV6092" s="4">
        <v>4</v>
      </c>
      <c r="AW6092" s="4">
        <v>2015</v>
      </c>
      <c r="AX6092" t="str">
        <f t="shared" si="1811"/>
        <v>Delay</v>
      </c>
      <c r="AY6092">
        <f t="shared" si="1812"/>
        <v>17</v>
      </c>
    </row>
    <row r="6093" spans="1:51" x14ac:dyDescent="0.2">
      <c r="A6093" s="3">
        <v>85570</v>
      </c>
      <c r="B6093" s="1" t="s">
        <v>151</v>
      </c>
      <c r="C6093" s="1" t="s">
        <v>65</v>
      </c>
      <c r="D6093" s="1" t="s">
        <v>130</v>
      </c>
      <c r="E6093" s="1" t="s">
        <v>152</v>
      </c>
      <c r="F6093" s="1" t="s">
        <v>152</v>
      </c>
      <c r="G6093" s="13" t="s">
        <v>1154</v>
      </c>
      <c r="H6093" s="12">
        <v>42063</v>
      </c>
      <c r="I6093" s="12" t="s">
        <v>1251</v>
      </c>
      <c r="J6093" s="12">
        <v>42080</v>
      </c>
      <c r="K6093" s="4">
        <v>6389</v>
      </c>
      <c r="L6093" s="1" t="s">
        <v>146</v>
      </c>
      <c r="M6093" s="1" t="s">
        <v>132</v>
      </c>
      <c r="N6093" s="1" t="s">
        <v>1524</v>
      </c>
      <c r="O6093" s="1" t="s">
        <v>93</v>
      </c>
      <c r="P6093">
        <v>30</v>
      </c>
      <c r="Q6093">
        <v>128500</v>
      </c>
      <c r="R6093">
        <v>1233600</v>
      </c>
      <c r="S6093">
        <v>9.6</v>
      </c>
      <c r="T6093">
        <v>0.32</v>
      </c>
      <c r="U6093">
        <f t="shared" si="1808"/>
        <v>1233600</v>
      </c>
      <c r="V6093">
        <f t="shared" si="1809"/>
        <v>3855000</v>
      </c>
      <c r="W6093" s="1" t="s">
        <v>160</v>
      </c>
      <c r="X6093" s="1" t="s">
        <v>1236</v>
      </c>
      <c r="Y6093" s="1" t="s">
        <v>161</v>
      </c>
      <c r="Z6093" s="3">
        <v>7348</v>
      </c>
      <c r="AA6093" s="4">
        <f t="shared" si="1813"/>
        <v>72975</v>
      </c>
      <c r="AB6093" s="4">
        <f t="shared" si="1803"/>
        <v>16347.332506000001</v>
      </c>
      <c r="AC6093" s="4">
        <f t="shared" si="1804"/>
        <v>72975</v>
      </c>
      <c r="AD6093" s="4">
        <f t="shared" si="1817"/>
        <v>72975</v>
      </c>
      <c r="AE6093" s="3" t="s">
        <v>2868</v>
      </c>
      <c r="AF6093" s="3">
        <v>72975</v>
      </c>
      <c r="AG6093" s="4">
        <f>AI6093</f>
        <v>72975</v>
      </c>
      <c r="AH6093" s="4">
        <v>82785</v>
      </c>
      <c r="AI6093">
        <f t="shared" si="1810"/>
        <v>72975</v>
      </c>
      <c r="AJ6093" t="s">
        <v>2868</v>
      </c>
      <c r="AK6093" s="2">
        <v>129843.24</v>
      </c>
      <c r="AL6093" s="2">
        <f>AN6093</f>
        <v>129843.24</v>
      </c>
      <c r="AM6093" s="4">
        <v>82785</v>
      </c>
      <c r="AN6093">
        <f>INDEX($AJ$2:$AJ$6811,MATCH(AM6093,$A$2:$A$6811,0))</f>
        <v>129843.24</v>
      </c>
      <c r="AP6093">
        <v>1268.1400000000001</v>
      </c>
      <c r="AQ6093">
        <v>1268.1400000000001</v>
      </c>
      <c r="AR6093" s="4">
        <v>28</v>
      </c>
      <c r="AS6093" s="4">
        <v>2</v>
      </c>
      <c r="AT6093" s="4">
        <v>2015</v>
      </c>
      <c r="AU6093" s="4">
        <v>17</v>
      </c>
      <c r="AV6093" s="4">
        <v>4</v>
      </c>
      <c r="AW6093" s="4">
        <v>2015</v>
      </c>
      <c r="AX6093" t="str">
        <f t="shared" si="1811"/>
        <v>Delay</v>
      </c>
      <c r="AY6093">
        <f t="shared" si="1812"/>
        <v>17</v>
      </c>
    </row>
    <row r="6094" spans="1:51" x14ac:dyDescent="0.2">
      <c r="A6094" s="3">
        <v>85558</v>
      </c>
      <c r="B6094" s="1" t="s">
        <v>463</v>
      </c>
      <c r="C6094" s="1" t="s">
        <v>73</v>
      </c>
      <c r="D6094" s="1" t="s">
        <v>130</v>
      </c>
      <c r="E6094" s="1" t="s">
        <v>101</v>
      </c>
      <c r="F6094" s="1" t="s">
        <v>101</v>
      </c>
      <c r="G6094" s="13" t="s">
        <v>2869</v>
      </c>
      <c r="H6094" s="12">
        <v>42069</v>
      </c>
      <c r="I6094" s="12" t="s">
        <v>1134</v>
      </c>
      <c r="J6094" s="12">
        <v>42041</v>
      </c>
      <c r="K6094" s="4">
        <v>6272</v>
      </c>
      <c r="L6094" s="1" t="s">
        <v>146</v>
      </c>
      <c r="M6094" s="1" t="s">
        <v>132</v>
      </c>
      <c r="N6094" s="1" t="s">
        <v>1524</v>
      </c>
      <c r="O6094" s="1" t="s">
        <v>93</v>
      </c>
      <c r="P6094">
        <v>30</v>
      </c>
      <c r="Q6094">
        <v>74346</v>
      </c>
      <c r="R6094">
        <v>725616.96</v>
      </c>
      <c r="S6094">
        <v>9.76</v>
      </c>
      <c r="T6094">
        <v>0.33</v>
      </c>
      <c r="U6094">
        <f t="shared" si="1808"/>
        <v>725616.96</v>
      </c>
      <c r="V6094">
        <f t="shared" si="1809"/>
        <v>2230380</v>
      </c>
      <c r="W6094" s="1" t="s">
        <v>179</v>
      </c>
      <c r="X6094" s="1" t="s">
        <v>1236</v>
      </c>
      <c r="Y6094" s="1" t="s">
        <v>156</v>
      </c>
      <c r="Z6094" s="3">
        <v>14969</v>
      </c>
      <c r="AA6094" s="4">
        <f t="shared" si="1813"/>
        <v>75284</v>
      </c>
      <c r="AB6094" s="4">
        <f t="shared" ref="AB6094:AB6118" si="1818" xml:space="preserve"> 2244.740206  + 0.1097478*Q6094</f>
        <v>10404.0501448</v>
      </c>
      <c r="AC6094" s="4">
        <f t="shared" si="1804"/>
        <v>75284</v>
      </c>
      <c r="AD6094" s="4">
        <f t="shared" si="1817"/>
        <v>75284</v>
      </c>
      <c r="AE6094" s="3" t="s">
        <v>2870</v>
      </c>
      <c r="AF6094" s="3">
        <v>75284</v>
      </c>
      <c r="AG6094" s="4">
        <f>AI6094</f>
        <v>75284</v>
      </c>
      <c r="AH6094" s="4">
        <v>84448</v>
      </c>
      <c r="AI6094">
        <f t="shared" si="1810"/>
        <v>75284</v>
      </c>
      <c r="AJ6094" t="s">
        <v>2870</v>
      </c>
      <c r="AK6094" s="2">
        <v>77960.08</v>
      </c>
      <c r="AL6094" s="2">
        <f>AN6094</f>
        <v>77960.08</v>
      </c>
      <c r="AM6094" s="4">
        <v>84448</v>
      </c>
      <c r="AN6094">
        <f>INDEX($AJ$2:$AJ$6811,MATCH(AM6094,$A$2:$A$6811,0))</f>
        <v>77960.08</v>
      </c>
      <c r="AP6094">
        <v>745.93</v>
      </c>
      <c r="AQ6094">
        <v>745.93</v>
      </c>
      <c r="AR6094" s="4">
        <v>6</v>
      </c>
      <c r="AS6094" s="4">
        <v>4</v>
      </c>
      <c r="AT6094" s="4">
        <v>2015</v>
      </c>
      <c r="AU6094" s="4">
        <v>6</v>
      </c>
      <c r="AV6094" s="4">
        <v>2</v>
      </c>
      <c r="AW6094" s="4">
        <v>2015</v>
      </c>
      <c r="AX6094" t="str">
        <f t="shared" si="1811"/>
        <v>No Delay</v>
      </c>
      <c r="AY6094">
        <f t="shared" si="1812"/>
        <v>0</v>
      </c>
    </row>
    <row r="6095" spans="1:51" x14ac:dyDescent="0.2">
      <c r="A6095" s="3">
        <v>84448</v>
      </c>
      <c r="B6095" s="1" t="s">
        <v>463</v>
      </c>
      <c r="C6095" s="1" t="s">
        <v>73</v>
      </c>
      <c r="D6095" s="1" t="s">
        <v>130</v>
      </c>
      <c r="E6095" s="1" t="s">
        <v>101</v>
      </c>
      <c r="F6095" s="1" t="s">
        <v>101</v>
      </c>
      <c r="G6095" s="13" t="s">
        <v>2869</v>
      </c>
      <c r="H6095" s="12">
        <v>42069</v>
      </c>
      <c r="I6095" s="12" t="s">
        <v>1134</v>
      </c>
      <c r="J6095" s="12">
        <v>42041</v>
      </c>
      <c r="K6095" s="4">
        <v>6270</v>
      </c>
      <c r="L6095" s="1" t="s">
        <v>146</v>
      </c>
      <c r="M6095" s="1" t="s">
        <v>132</v>
      </c>
      <c r="N6095" s="1" t="s">
        <v>1524</v>
      </c>
      <c r="O6095" s="1" t="s">
        <v>93</v>
      </c>
      <c r="P6095">
        <v>30</v>
      </c>
      <c r="Q6095">
        <v>400000</v>
      </c>
      <c r="R6095">
        <v>3904000</v>
      </c>
      <c r="S6095">
        <v>9.76</v>
      </c>
      <c r="T6095">
        <v>0.33</v>
      </c>
      <c r="U6095">
        <f t="shared" si="1808"/>
        <v>3904000</v>
      </c>
      <c r="V6095">
        <f t="shared" si="1809"/>
        <v>12000000</v>
      </c>
      <c r="W6095" s="1" t="s">
        <v>179</v>
      </c>
      <c r="X6095" s="1" t="s">
        <v>1236</v>
      </c>
      <c r="Y6095" s="1" t="s">
        <v>156</v>
      </c>
      <c r="Z6095" s="3">
        <v>14969</v>
      </c>
      <c r="AA6095" s="4">
        <f t="shared" si="1813"/>
        <v>75284</v>
      </c>
      <c r="AB6095" s="4">
        <f t="shared" si="1818"/>
        <v>46143.860206000005</v>
      </c>
      <c r="AC6095" s="4">
        <f t="shared" si="1804"/>
        <v>75284</v>
      </c>
      <c r="AD6095" s="4">
        <f t="shared" si="1817"/>
        <v>35199.032451090912</v>
      </c>
      <c r="AE6095" s="4">
        <v>75284</v>
      </c>
      <c r="AF6095" s="4">
        <v>75284</v>
      </c>
      <c r="AG6095" s="4">
        <f>AE6095</f>
        <v>75284</v>
      </c>
      <c r="AI6095" t="e">
        <f t="shared" si="1810"/>
        <v>#N/A</v>
      </c>
      <c r="AJ6095">
        <v>77960.08</v>
      </c>
      <c r="AK6095" s="2">
        <v>77960.08</v>
      </c>
      <c r="AL6095" s="2">
        <f>AJ6095</f>
        <v>77960.08</v>
      </c>
      <c r="AM6095" s="4"/>
      <c r="AN6095" t="e">
        <f>VLOOKUP([1]!Tabelle13[[#This Row],[Vlookup this ID for freight costs]],$AL$2:$AL$6811,2,FALSE)</f>
        <v>#REF!</v>
      </c>
      <c r="AP6095">
        <v>4013.31</v>
      </c>
      <c r="AQ6095">
        <v>4013.31</v>
      </c>
      <c r="AR6095" s="4">
        <v>6</v>
      </c>
      <c r="AS6095" s="4">
        <v>4</v>
      </c>
      <c r="AT6095" s="4">
        <v>2015</v>
      </c>
      <c r="AU6095" s="4">
        <v>6</v>
      </c>
      <c r="AV6095" s="4">
        <v>2</v>
      </c>
      <c r="AW6095" s="4">
        <v>2015</v>
      </c>
      <c r="AX6095" t="str">
        <f t="shared" si="1811"/>
        <v>No Delay</v>
      </c>
      <c r="AY6095">
        <f t="shared" si="1812"/>
        <v>0</v>
      </c>
    </row>
    <row r="6096" spans="1:51" x14ac:dyDescent="0.2">
      <c r="A6096" s="3">
        <v>85557</v>
      </c>
      <c r="B6096" s="1" t="s">
        <v>463</v>
      </c>
      <c r="C6096" s="1" t="s">
        <v>73</v>
      </c>
      <c r="D6096" s="1" t="s">
        <v>130</v>
      </c>
      <c r="E6096" s="1" t="s">
        <v>101</v>
      </c>
      <c r="F6096" s="1" t="s">
        <v>101</v>
      </c>
      <c r="G6096" s="13" t="s">
        <v>2869</v>
      </c>
      <c r="H6096" s="12">
        <v>42069</v>
      </c>
      <c r="I6096" s="12" t="s">
        <v>1134</v>
      </c>
      <c r="J6096" s="12">
        <v>42041</v>
      </c>
      <c r="K6096" s="4">
        <v>6271</v>
      </c>
      <c r="L6096" s="1" t="s">
        <v>146</v>
      </c>
      <c r="M6096" s="1" t="s">
        <v>132</v>
      </c>
      <c r="N6096" s="1" t="s">
        <v>1524</v>
      </c>
      <c r="O6096" s="1" t="s">
        <v>93</v>
      </c>
      <c r="P6096">
        <v>30</v>
      </c>
      <c r="Q6096">
        <v>150468</v>
      </c>
      <c r="R6096">
        <v>1468567.68</v>
      </c>
      <c r="S6096">
        <v>9.76</v>
      </c>
      <c r="T6096">
        <v>0.33</v>
      </c>
      <c r="U6096">
        <f t="shared" si="1808"/>
        <v>1468567.68</v>
      </c>
      <c r="V6096">
        <f t="shared" si="1809"/>
        <v>4514040</v>
      </c>
      <c r="W6096" s="1" t="s">
        <v>160</v>
      </c>
      <c r="X6096" s="1" t="s">
        <v>1236</v>
      </c>
      <c r="Y6096" s="1" t="s">
        <v>161</v>
      </c>
      <c r="Z6096" s="3">
        <v>14451</v>
      </c>
      <c r="AA6096" s="4">
        <f t="shared" si="1813"/>
        <v>75284</v>
      </c>
      <c r="AB6096" s="4">
        <f t="shared" si="1818"/>
        <v>18758.272176399998</v>
      </c>
      <c r="AC6096" s="4">
        <f t="shared" si="1804"/>
        <v>75284</v>
      </c>
      <c r="AD6096" s="4">
        <f t="shared" si="1817"/>
        <v>42182</v>
      </c>
      <c r="AE6096" s="3" t="s">
        <v>2870</v>
      </c>
      <c r="AF6096" s="3">
        <v>75284</v>
      </c>
      <c r="AG6096" s="4">
        <f>AI6096</f>
        <v>75284</v>
      </c>
      <c r="AH6096" s="4">
        <v>84448</v>
      </c>
      <c r="AI6096">
        <f t="shared" si="1810"/>
        <v>75284</v>
      </c>
      <c r="AJ6096" t="s">
        <v>2870</v>
      </c>
      <c r="AK6096" s="2">
        <v>77960.08</v>
      </c>
      <c r="AL6096" s="2">
        <f>AN6096</f>
        <v>77960.08</v>
      </c>
      <c r="AM6096" s="4">
        <v>84448</v>
      </c>
      <c r="AN6096">
        <f>INDEX($AJ$2:$AJ$6811,MATCH(AM6096,$A$2:$A$6811,0))</f>
        <v>77960.08</v>
      </c>
      <c r="AP6096">
        <v>1509.69</v>
      </c>
      <c r="AQ6096">
        <v>1509.69</v>
      </c>
      <c r="AR6096" s="4">
        <v>6</v>
      </c>
      <c r="AS6096" s="4">
        <v>4</v>
      </c>
      <c r="AT6096" s="4">
        <v>2015</v>
      </c>
      <c r="AU6096" s="4">
        <v>6</v>
      </c>
      <c r="AV6096" s="4">
        <v>2</v>
      </c>
      <c r="AW6096" s="4">
        <v>2015</v>
      </c>
      <c r="AX6096" t="str">
        <f t="shared" si="1811"/>
        <v>No Delay</v>
      </c>
      <c r="AY6096">
        <f t="shared" si="1812"/>
        <v>0</v>
      </c>
    </row>
    <row r="6097" spans="1:51" x14ac:dyDescent="0.2">
      <c r="A6097" s="3">
        <v>82705</v>
      </c>
      <c r="B6097" s="1" t="s">
        <v>50</v>
      </c>
      <c r="C6097" s="1" t="s">
        <v>51</v>
      </c>
      <c r="D6097" s="1" t="s">
        <v>130</v>
      </c>
      <c r="E6097" s="1" t="s">
        <v>101</v>
      </c>
      <c r="F6097" s="1" t="s">
        <v>101</v>
      </c>
      <c r="G6097" s="13" t="s">
        <v>1411</v>
      </c>
      <c r="H6097" s="12">
        <v>41880</v>
      </c>
      <c r="I6097" s="12" t="s">
        <v>1966</v>
      </c>
      <c r="J6097" s="12">
        <v>41879</v>
      </c>
      <c r="K6097" s="4">
        <v>5842</v>
      </c>
      <c r="L6097" s="1" t="s">
        <v>146</v>
      </c>
      <c r="M6097" s="1" t="s">
        <v>132</v>
      </c>
      <c r="N6097" s="1" t="s">
        <v>154</v>
      </c>
      <c r="O6097" s="1" t="s">
        <v>93</v>
      </c>
      <c r="P6097">
        <v>60</v>
      </c>
      <c r="Q6097">
        <v>210000</v>
      </c>
      <c r="R6097">
        <v>1703100</v>
      </c>
      <c r="S6097">
        <v>8.11</v>
      </c>
      <c r="T6097">
        <v>0.14000000000000001</v>
      </c>
      <c r="U6097">
        <f t="shared" si="1808"/>
        <v>1703099.9999999998</v>
      </c>
      <c r="V6097">
        <f t="shared" si="1809"/>
        <v>12600000</v>
      </c>
      <c r="W6097" s="1" t="s">
        <v>179</v>
      </c>
      <c r="X6097" s="1" t="s">
        <v>1236</v>
      </c>
      <c r="Y6097" s="1" t="s">
        <v>156</v>
      </c>
      <c r="Z6097" s="3">
        <v>14703</v>
      </c>
      <c r="AA6097" s="4">
        <f t="shared" si="1813"/>
        <v>81836</v>
      </c>
      <c r="AB6097" s="4">
        <f t="shared" si="1818"/>
        <v>25291.778205999999</v>
      </c>
      <c r="AC6097" s="4">
        <f t="shared" si="1804"/>
        <v>81836</v>
      </c>
      <c r="AD6097" s="4">
        <f t="shared" si="1817"/>
        <v>81836</v>
      </c>
      <c r="AE6097" s="4">
        <v>81836</v>
      </c>
      <c r="AF6097" s="4">
        <v>81836</v>
      </c>
      <c r="AG6097" s="4">
        <f>AE6097</f>
        <v>81836</v>
      </c>
      <c r="AI6097" t="e">
        <f t="shared" si="1810"/>
        <v>#N/A</v>
      </c>
      <c r="AJ6097">
        <v>47171.27</v>
      </c>
      <c r="AK6097" s="2">
        <v>47171.27</v>
      </c>
      <c r="AL6097" s="2">
        <f>AJ6097</f>
        <v>47171.27</v>
      </c>
      <c r="AM6097" s="4"/>
      <c r="AN6097" t="e">
        <f>VLOOKUP([1]!Tabelle13[[#This Row],[Vlookup this ID for freight costs]],$AL$2:$AL$6811,2,FALSE)</f>
        <v>#REF!</v>
      </c>
      <c r="AP6097">
        <v>1750.79</v>
      </c>
      <c r="AQ6097">
        <v>1750.79</v>
      </c>
      <c r="AR6097" s="4">
        <v>29</v>
      </c>
      <c r="AS6097" s="4">
        <v>8</v>
      </c>
      <c r="AT6097" s="4">
        <v>2014</v>
      </c>
      <c r="AU6097" s="4">
        <v>28</v>
      </c>
      <c r="AV6097" s="4">
        <v>8</v>
      </c>
      <c r="AW6097" s="4">
        <v>2014</v>
      </c>
      <c r="AX6097" t="str">
        <f t="shared" si="1811"/>
        <v>No Delay</v>
      </c>
      <c r="AY6097">
        <f t="shared" si="1812"/>
        <v>0</v>
      </c>
    </row>
    <row r="6098" spans="1:51" x14ac:dyDescent="0.2">
      <c r="A6098" s="3">
        <v>86116</v>
      </c>
      <c r="B6098" s="1" t="s">
        <v>50</v>
      </c>
      <c r="C6098" s="1" t="s">
        <v>51</v>
      </c>
      <c r="D6098" s="1" t="s">
        <v>130</v>
      </c>
      <c r="E6098" s="1" t="s">
        <v>101</v>
      </c>
      <c r="F6098" s="1" t="s">
        <v>101</v>
      </c>
      <c r="G6098" s="13" t="s">
        <v>1411</v>
      </c>
      <c r="H6098" s="12">
        <v>41880</v>
      </c>
      <c r="I6098" s="12" t="s">
        <v>1966</v>
      </c>
      <c r="J6098" s="12">
        <v>41879</v>
      </c>
      <c r="K6098" s="4">
        <v>5847</v>
      </c>
      <c r="L6098" s="1" t="s">
        <v>146</v>
      </c>
      <c r="M6098" s="1" t="s">
        <v>132</v>
      </c>
      <c r="N6098" s="1" t="s">
        <v>154</v>
      </c>
      <c r="O6098" s="1" t="s">
        <v>93</v>
      </c>
      <c r="P6098">
        <v>60</v>
      </c>
      <c r="Q6098">
        <v>232476</v>
      </c>
      <c r="R6098">
        <v>1885380.36</v>
      </c>
      <c r="S6098">
        <v>8.11</v>
      </c>
      <c r="T6098">
        <v>0.14000000000000001</v>
      </c>
      <c r="U6098">
        <f t="shared" si="1808"/>
        <v>1885380.3599999999</v>
      </c>
      <c r="V6098">
        <f t="shared" si="1809"/>
        <v>13948560</v>
      </c>
      <c r="W6098" s="1" t="s">
        <v>204</v>
      </c>
      <c r="X6098" s="1" t="s">
        <v>1236</v>
      </c>
      <c r="Y6098" s="1" t="s">
        <v>205</v>
      </c>
      <c r="Z6098" s="3">
        <v>14749</v>
      </c>
      <c r="AA6098" s="4">
        <f t="shared" si="1813"/>
        <v>81836</v>
      </c>
      <c r="AB6098" s="4">
        <f t="shared" si="1818"/>
        <v>27758.469758800002</v>
      </c>
      <c r="AC6098" s="4">
        <f t="shared" si="1804"/>
        <v>81836</v>
      </c>
      <c r="AD6098" s="4">
        <f t="shared" si="1817"/>
        <v>81836</v>
      </c>
      <c r="AE6098" s="3" t="s">
        <v>2871</v>
      </c>
      <c r="AF6098" s="3">
        <v>81836</v>
      </c>
      <c r="AG6098" s="4">
        <f>AI6098</f>
        <v>81836</v>
      </c>
      <c r="AH6098" s="4">
        <v>82705</v>
      </c>
      <c r="AI6098">
        <f t="shared" si="1810"/>
        <v>81836</v>
      </c>
      <c r="AJ6098" t="s">
        <v>2871</v>
      </c>
      <c r="AK6098" s="2">
        <v>47171.27</v>
      </c>
      <c r="AL6098" s="2">
        <f>AN6098</f>
        <v>47171.27</v>
      </c>
      <c r="AM6098" s="4">
        <v>82705</v>
      </c>
      <c r="AN6098">
        <f>INDEX($AJ$2:$AJ$6811,MATCH(AM6098,$A$2:$A$6811,0))</f>
        <v>47171.27</v>
      </c>
      <c r="AP6098">
        <v>1938.17</v>
      </c>
      <c r="AQ6098">
        <v>1938.17</v>
      </c>
      <c r="AR6098" s="4">
        <v>29</v>
      </c>
      <c r="AS6098" s="4">
        <v>8</v>
      </c>
      <c r="AT6098" s="4">
        <v>2014</v>
      </c>
      <c r="AU6098" s="4">
        <v>28</v>
      </c>
      <c r="AV6098" s="4">
        <v>8</v>
      </c>
      <c r="AW6098" s="4">
        <v>2014</v>
      </c>
      <c r="AX6098" t="str">
        <f t="shared" si="1811"/>
        <v>No Delay</v>
      </c>
      <c r="AY6098">
        <f t="shared" si="1812"/>
        <v>0</v>
      </c>
    </row>
    <row r="6099" spans="1:51" x14ac:dyDescent="0.2">
      <c r="A6099" s="3">
        <v>86117</v>
      </c>
      <c r="B6099" s="1" t="s">
        <v>50</v>
      </c>
      <c r="C6099" s="1" t="s">
        <v>51</v>
      </c>
      <c r="D6099" s="1" t="s">
        <v>130</v>
      </c>
      <c r="E6099" s="1" t="s">
        <v>101</v>
      </c>
      <c r="F6099" s="1" t="s">
        <v>101</v>
      </c>
      <c r="G6099" s="13" t="s">
        <v>1411</v>
      </c>
      <c r="H6099" s="12">
        <v>41880</v>
      </c>
      <c r="I6099" s="12" t="s">
        <v>1966</v>
      </c>
      <c r="J6099" s="12">
        <v>41879</v>
      </c>
      <c r="K6099" s="4">
        <v>5848</v>
      </c>
      <c r="L6099" s="1" t="s">
        <v>146</v>
      </c>
      <c r="M6099" s="1" t="s">
        <v>132</v>
      </c>
      <c r="N6099" s="1" t="s">
        <v>154</v>
      </c>
      <c r="O6099" s="1" t="s">
        <v>93</v>
      </c>
      <c r="P6099">
        <v>60</v>
      </c>
      <c r="Q6099">
        <v>42000</v>
      </c>
      <c r="R6099">
        <v>340620</v>
      </c>
      <c r="S6099">
        <v>8.11</v>
      </c>
      <c r="T6099">
        <v>0.14000000000000001</v>
      </c>
      <c r="U6099">
        <f t="shared" si="1808"/>
        <v>340620</v>
      </c>
      <c r="V6099">
        <f t="shared" si="1809"/>
        <v>2520000</v>
      </c>
      <c r="W6099" s="1" t="s">
        <v>197</v>
      </c>
      <c r="X6099" s="1" t="s">
        <v>1236</v>
      </c>
      <c r="Y6099" s="1" t="s">
        <v>3082</v>
      </c>
      <c r="Z6099" s="3">
        <v>13556</v>
      </c>
      <c r="AA6099" s="4">
        <f t="shared" si="1813"/>
        <v>81836</v>
      </c>
      <c r="AB6099" s="4">
        <f t="shared" si="1818"/>
        <v>6854.1478060000009</v>
      </c>
      <c r="AC6099" s="4">
        <f t="shared" si="1804"/>
        <v>81836</v>
      </c>
      <c r="AD6099" s="4">
        <f t="shared" si="1817"/>
        <v>43105</v>
      </c>
      <c r="AE6099" s="3" t="s">
        <v>2871</v>
      </c>
      <c r="AF6099" s="3">
        <v>81836</v>
      </c>
      <c r="AG6099" s="4">
        <f>AI6099</f>
        <v>81836</v>
      </c>
      <c r="AH6099" s="4">
        <v>82705</v>
      </c>
      <c r="AI6099">
        <f t="shared" si="1810"/>
        <v>81836</v>
      </c>
      <c r="AJ6099" t="s">
        <v>2871</v>
      </c>
      <c r="AK6099" s="2">
        <v>47171.27</v>
      </c>
      <c r="AL6099" s="2">
        <f>AN6099</f>
        <v>47171.27</v>
      </c>
      <c r="AM6099" s="4">
        <v>82705</v>
      </c>
      <c r="AN6099">
        <f>INDEX($AJ$2:$AJ$6811,MATCH(AM6099,$A$2:$A$6811,0))</f>
        <v>47171.27</v>
      </c>
      <c r="AP6099">
        <v>350.16</v>
      </c>
      <c r="AQ6099">
        <v>350.16</v>
      </c>
      <c r="AR6099" s="4">
        <v>29</v>
      </c>
      <c r="AS6099" s="4">
        <v>8</v>
      </c>
      <c r="AT6099" s="4">
        <v>2014</v>
      </c>
      <c r="AU6099" s="4">
        <v>28</v>
      </c>
      <c r="AV6099" s="4">
        <v>8</v>
      </c>
      <c r="AW6099" s="4">
        <v>2014</v>
      </c>
      <c r="AX6099" t="str">
        <f t="shared" si="1811"/>
        <v>No Delay</v>
      </c>
      <c r="AY6099">
        <f t="shared" si="1812"/>
        <v>0</v>
      </c>
    </row>
    <row r="6100" spans="1:51" x14ac:dyDescent="0.2">
      <c r="A6100" s="3">
        <v>85509</v>
      </c>
      <c r="B6100" s="1" t="s">
        <v>50</v>
      </c>
      <c r="C6100" s="1" t="s">
        <v>51</v>
      </c>
      <c r="D6100" s="1" t="s">
        <v>130</v>
      </c>
      <c r="E6100" s="1" t="s">
        <v>101</v>
      </c>
      <c r="F6100" s="1" t="s">
        <v>101</v>
      </c>
      <c r="G6100" s="13" t="s">
        <v>1411</v>
      </c>
      <c r="H6100" s="12">
        <v>41880</v>
      </c>
      <c r="I6100" s="12" t="s">
        <v>1966</v>
      </c>
      <c r="J6100" s="12">
        <v>41879</v>
      </c>
      <c r="K6100" s="4">
        <v>5845</v>
      </c>
      <c r="L6100" s="1" t="s">
        <v>146</v>
      </c>
      <c r="M6100" s="1" t="s">
        <v>132</v>
      </c>
      <c r="N6100" s="1" t="s">
        <v>154</v>
      </c>
      <c r="O6100" s="1" t="s">
        <v>93</v>
      </c>
      <c r="P6100">
        <v>60</v>
      </c>
      <c r="Q6100">
        <v>150000</v>
      </c>
      <c r="R6100">
        <v>1216500</v>
      </c>
      <c r="S6100">
        <v>8.11</v>
      </c>
      <c r="T6100">
        <v>0.14000000000000001</v>
      </c>
      <c r="U6100">
        <f t="shared" si="1808"/>
        <v>1216500</v>
      </c>
      <c r="V6100">
        <f t="shared" si="1809"/>
        <v>9000000</v>
      </c>
      <c r="W6100" s="1" t="s">
        <v>160</v>
      </c>
      <c r="X6100" s="1" t="s">
        <v>1236</v>
      </c>
      <c r="Y6100" s="1" t="s">
        <v>161</v>
      </c>
      <c r="Z6100" s="3">
        <v>14186</v>
      </c>
      <c r="AA6100" s="4">
        <f t="shared" si="1813"/>
        <v>81836</v>
      </c>
      <c r="AB6100" s="4">
        <f t="shared" si="1818"/>
        <v>18706.910206</v>
      </c>
      <c r="AC6100" s="4">
        <f t="shared" si="1804"/>
        <v>81836</v>
      </c>
      <c r="AD6100" s="4">
        <f t="shared" si="1817"/>
        <v>24255.909090909092</v>
      </c>
      <c r="AE6100" s="3" t="s">
        <v>2871</v>
      </c>
      <c r="AF6100" s="3">
        <v>81836</v>
      </c>
      <c r="AG6100" s="4">
        <f>AI6100</f>
        <v>81836</v>
      </c>
      <c r="AH6100" s="4">
        <v>82705</v>
      </c>
      <c r="AI6100">
        <f t="shared" si="1810"/>
        <v>81836</v>
      </c>
      <c r="AJ6100" t="s">
        <v>2871</v>
      </c>
      <c r="AK6100" s="2">
        <v>47171.27</v>
      </c>
      <c r="AL6100" s="2">
        <f>AN6100</f>
        <v>47171.27</v>
      </c>
      <c r="AM6100" s="4">
        <v>82705</v>
      </c>
      <c r="AN6100">
        <f>INDEX($AJ$2:$AJ$6811,MATCH(AM6100,$A$2:$A$6811,0))</f>
        <v>47171.27</v>
      </c>
      <c r="AP6100">
        <v>1250.56</v>
      </c>
      <c r="AQ6100">
        <v>1250.56</v>
      </c>
      <c r="AR6100" s="4">
        <v>29</v>
      </c>
      <c r="AS6100" s="4">
        <v>8</v>
      </c>
      <c r="AT6100" s="4">
        <v>2014</v>
      </c>
      <c r="AU6100" s="4">
        <v>28</v>
      </c>
      <c r="AV6100" s="4">
        <v>8</v>
      </c>
      <c r="AW6100" s="4">
        <v>2014</v>
      </c>
      <c r="AX6100" t="str">
        <f t="shared" si="1811"/>
        <v>No Delay</v>
      </c>
      <c r="AY6100">
        <f t="shared" si="1812"/>
        <v>0</v>
      </c>
    </row>
    <row r="6101" spans="1:51" x14ac:dyDescent="0.2">
      <c r="A6101" s="3">
        <v>85506</v>
      </c>
      <c r="B6101" s="1" t="s">
        <v>172</v>
      </c>
      <c r="C6101" s="1" t="s">
        <v>114</v>
      </c>
      <c r="D6101" s="1" t="s">
        <v>130</v>
      </c>
      <c r="E6101" s="1" t="s">
        <v>101</v>
      </c>
      <c r="F6101" s="1" t="s">
        <v>101</v>
      </c>
      <c r="G6101" s="13" t="s">
        <v>693</v>
      </c>
      <c r="H6101" s="12">
        <v>41851</v>
      </c>
      <c r="I6101" s="12" t="s">
        <v>1966</v>
      </c>
      <c r="J6101" s="12">
        <v>41879</v>
      </c>
      <c r="K6101" s="4">
        <v>5843</v>
      </c>
      <c r="L6101" s="1" t="s">
        <v>146</v>
      </c>
      <c r="M6101" s="1" t="s">
        <v>132</v>
      </c>
      <c r="N6101" s="1" t="s">
        <v>1524</v>
      </c>
      <c r="O6101" s="1" t="s">
        <v>93</v>
      </c>
      <c r="P6101">
        <v>30</v>
      </c>
      <c r="Q6101">
        <v>352500</v>
      </c>
      <c r="R6101">
        <v>3799950</v>
      </c>
      <c r="S6101">
        <v>10.78</v>
      </c>
      <c r="T6101">
        <v>0.36</v>
      </c>
      <c r="U6101">
        <f t="shared" si="1808"/>
        <v>3799950</v>
      </c>
      <c r="V6101">
        <f t="shared" si="1809"/>
        <v>10575000</v>
      </c>
      <c r="W6101" s="1" t="s">
        <v>179</v>
      </c>
      <c r="X6101" s="1" t="s">
        <v>1236</v>
      </c>
      <c r="Y6101" s="1" t="s">
        <v>156</v>
      </c>
      <c r="Z6101" s="3">
        <v>14240</v>
      </c>
      <c r="AA6101" s="4">
        <f t="shared" si="1813"/>
        <v>82137</v>
      </c>
      <c r="AB6101" s="4">
        <f t="shared" si="1818"/>
        <v>40930.839706000006</v>
      </c>
      <c r="AC6101" s="4">
        <f t="shared" si="1804"/>
        <v>82137</v>
      </c>
      <c r="AD6101" s="4">
        <f t="shared" si="1817"/>
        <v>82137</v>
      </c>
      <c r="AE6101" s="4">
        <v>82137</v>
      </c>
      <c r="AF6101" s="4">
        <v>82137</v>
      </c>
      <c r="AG6101" s="4">
        <f>AE6101</f>
        <v>82137</v>
      </c>
      <c r="AI6101" t="e">
        <f t="shared" si="1810"/>
        <v>#N/A</v>
      </c>
      <c r="AJ6101">
        <v>67855.39</v>
      </c>
      <c r="AK6101" s="2">
        <v>67855.39</v>
      </c>
      <c r="AL6101" s="2">
        <f>AJ6101</f>
        <v>67855.39</v>
      </c>
      <c r="AM6101" s="4"/>
      <c r="AN6101" t="e">
        <f>VLOOKUP([1]!Tabelle13[[#This Row],[Vlookup this ID for freight costs]],$AL$2:$AL$6811,2,FALSE)</f>
        <v>#REF!</v>
      </c>
      <c r="AP6101">
        <v>3906.35</v>
      </c>
      <c r="AQ6101">
        <v>3906.35</v>
      </c>
      <c r="AR6101" s="4">
        <v>31</v>
      </c>
      <c r="AS6101" s="4">
        <v>7</v>
      </c>
      <c r="AT6101" s="4">
        <v>2014</v>
      </c>
      <c r="AU6101" s="4">
        <v>28</v>
      </c>
      <c r="AV6101" s="4">
        <v>8</v>
      </c>
      <c r="AW6101" s="4">
        <v>2014</v>
      </c>
      <c r="AX6101" t="str">
        <f t="shared" si="1811"/>
        <v>Delay</v>
      </c>
      <c r="AY6101">
        <f t="shared" si="1812"/>
        <v>28</v>
      </c>
    </row>
    <row r="6102" spans="1:51" x14ac:dyDescent="0.2">
      <c r="A6102" s="3">
        <v>85507</v>
      </c>
      <c r="B6102" s="1" t="s">
        <v>172</v>
      </c>
      <c r="C6102" s="1" t="s">
        <v>114</v>
      </c>
      <c r="D6102" s="1" t="s">
        <v>130</v>
      </c>
      <c r="E6102" s="1" t="s">
        <v>101</v>
      </c>
      <c r="F6102" s="1" t="s">
        <v>101</v>
      </c>
      <c r="G6102" s="13" t="s">
        <v>693</v>
      </c>
      <c r="H6102" s="12">
        <v>41851</v>
      </c>
      <c r="I6102" s="12" t="s">
        <v>1966</v>
      </c>
      <c r="J6102" s="12">
        <v>41879</v>
      </c>
      <c r="K6102" s="4">
        <v>5844</v>
      </c>
      <c r="L6102" s="1" t="s">
        <v>146</v>
      </c>
      <c r="M6102" s="1" t="s">
        <v>132</v>
      </c>
      <c r="N6102" s="1" t="s">
        <v>1524</v>
      </c>
      <c r="O6102" s="1" t="s">
        <v>93</v>
      </c>
      <c r="P6102">
        <v>30</v>
      </c>
      <c r="Q6102">
        <v>106280</v>
      </c>
      <c r="R6102">
        <v>1145698.3999999999</v>
      </c>
      <c r="S6102">
        <v>10.78</v>
      </c>
      <c r="T6102">
        <v>0.36</v>
      </c>
      <c r="U6102">
        <f t="shared" si="1808"/>
        <v>1145698.3999999999</v>
      </c>
      <c r="V6102">
        <f t="shared" si="1809"/>
        <v>3188400</v>
      </c>
      <c r="W6102" s="1" t="s">
        <v>861</v>
      </c>
      <c r="X6102" s="1" t="s">
        <v>1236</v>
      </c>
      <c r="Y6102" s="1" t="s">
        <v>156</v>
      </c>
      <c r="Z6102" s="3">
        <v>14240</v>
      </c>
      <c r="AA6102" s="4">
        <f t="shared" si="1813"/>
        <v>82137</v>
      </c>
      <c r="AB6102" s="4">
        <f t="shared" si="1818"/>
        <v>13908.736390000002</v>
      </c>
      <c r="AC6102" s="4">
        <f t="shared" si="1804"/>
        <v>82137</v>
      </c>
      <c r="AD6102" s="4">
        <f t="shared" si="1817"/>
        <v>82137</v>
      </c>
      <c r="AE6102" s="3" t="s">
        <v>2872</v>
      </c>
      <c r="AF6102" s="3">
        <v>82137</v>
      </c>
      <c r="AG6102" s="4">
        <f>AI6102</f>
        <v>82137</v>
      </c>
      <c r="AH6102" s="4">
        <v>85506</v>
      </c>
      <c r="AI6102">
        <f t="shared" si="1810"/>
        <v>82137</v>
      </c>
      <c r="AJ6102" t="s">
        <v>2872</v>
      </c>
      <c r="AK6102" s="2">
        <v>67855.39</v>
      </c>
      <c r="AL6102" s="2">
        <f>AN6102</f>
        <v>67855.39</v>
      </c>
      <c r="AM6102" s="4">
        <v>85506</v>
      </c>
      <c r="AN6102">
        <f>INDEX($AJ$2:$AJ$6811,MATCH(AM6102,$A$2:$A$6811,0))</f>
        <v>67855.39</v>
      </c>
      <c r="AP6102">
        <v>1177.78</v>
      </c>
      <c r="AQ6102">
        <v>1177.78</v>
      </c>
      <c r="AR6102" s="4">
        <v>31</v>
      </c>
      <c r="AS6102" s="4">
        <v>7</v>
      </c>
      <c r="AT6102" s="4">
        <v>2014</v>
      </c>
      <c r="AU6102" s="4">
        <v>28</v>
      </c>
      <c r="AV6102" s="4">
        <v>8</v>
      </c>
      <c r="AW6102" s="4">
        <v>2014</v>
      </c>
      <c r="AX6102" t="str">
        <f t="shared" si="1811"/>
        <v>Delay</v>
      </c>
      <c r="AY6102">
        <f t="shared" si="1812"/>
        <v>28</v>
      </c>
    </row>
    <row r="6103" spans="1:51" x14ac:dyDescent="0.2">
      <c r="A6103" s="3">
        <v>86114</v>
      </c>
      <c r="B6103" s="1" t="s">
        <v>172</v>
      </c>
      <c r="C6103" s="1" t="s">
        <v>114</v>
      </c>
      <c r="D6103" s="1" t="s">
        <v>130</v>
      </c>
      <c r="E6103" s="1" t="s">
        <v>101</v>
      </c>
      <c r="F6103" s="1" t="s">
        <v>101</v>
      </c>
      <c r="G6103" s="13" t="s">
        <v>693</v>
      </c>
      <c r="H6103" s="12">
        <v>41851</v>
      </c>
      <c r="I6103" s="12" t="s">
        <v>1966</v>
      </c>
      <c r="J6103" s="12">
        <v>41879</v>
      </c>
      <c r="K6103" s="4">
        <v>5846</v>
      </c>
      <c r="L6103" s="1" t="s">
        <v>146</v>
      </c>
      <c r="M6103" s="1" t="s">
        <v>132</v>
      </c>
      <c r="N6103" s="1" t="s">
        <v>1524</v>
      </c>
      <c r="O6103" s="1" t="s">
        <v>93</v>
      </c>
      <c r="P6103">
        <v>30</v>
      </c>
      <c r="Q6103">
        <v>175000</v>
      </c>
      <c r="R6103">
        <v>1886500</v>
      </c>
      <c r="S6103">
        <v>10.78</v>
      </c>
      <c r="T6103">
        <v>0.36</v>
      </c>
      <c r="U6103">
        <f t="shared" si="1808"/>
        <v>1886500</v>
      </c>
      <c r="V6103">
        <f t="shared" si="1809"/>
        <v>5250000</v>
      </c>
      <c r="W6103" s="1" t="s">
        <v>160</v>
      </c>
      <c r="X6103" s="1" t="s">
        <v>1236</v>
      </c>
      <c r="Y6103" s="1" t="s">
        <v>161</v>
      </c>
      <c r="Z6103" s="3">
        <v>13722</v>
      </c>
      <c r="AA6103" s="4">
        <f t="shared" si="1813"/>
        <v>82137</v>
      </c>
      <c r="AB6103" s="4">
        <f t="shared" si="1818"/>
        <v>21450.605206</v>
      </c>
      <c r="AC6103" s="4">
        <f t="shared" si="1804"/>
        <v>82137</v>
      </c>
      <c r="AD6103" s="4">
        <f t="shared" si="1817"/>
        <v>32066</v>
      </c>
      <c r="AE6103" s="3" t="s">
        <v>2872</v>
      </c>
      <c r="AF6103" s="3">
        <v>82137</v>
      </c>
      <c r="AG6103" s="4">
        <f>AI6103</f>
        <v>82137</v>
      </c>
      <c r="AH6103" s="4">
        <v>85506</v>
      </c>
      <c r="AI6103">
        <f t="shared" si="1810"/>
        <v>82137</v>
      </c>
      <c r="AJ6103" t="s">
        <v>2872</v>
      </c>
      <c r="AK6103" s="2">
        <v>67855.39</v>
      </c>
      <c r="AL6103" s="2">
        <f>AN6103</f>
        <v>67855.39</v>
      </c>
      <c r="AM6103" s="4">
        <v>85506</v>
      </c>
      <c r="AN6103">
        <f>INDEX($AJ$2:$AJ$6811,MATCH(AM6103,$A$2:$A$6811,0))</f>
        <v>67855.39</v>
      </c>
      <c r="AP6103">
        <v>1939.32</v>
      </c>
      <c r="AQ6103">
        <v>1939.32</v>
      </c>
      <c r="AR6103" s="4">
        <v>31</v>
      </c>
      <c r="AS6103" s="4">
        <v>7</v>
      </c>
      <c r="AT6103" s="4">
        <v>2014</v>
      </c>
      <c r="AU6103" s="4">
        <v>28</v>
      </c>
      <c r="AV6103" s="4">
        <v>8</v>
      </c>
      <c r="AW6103" s="4">
        <v>2014</v>
      </c>
      <c r="AX6103" t="str">
        <f t="shared" si="1811"/>
        <v>Delay</v>
      </c>
      <c r="AY6103">
        <f t="shared" si="1812"/>
        <v>28</v>
      </c>
    </row>
    <row r="6104" spans="1:51" x14ac:dyDescent="0.2">
      <c r="A6104" s="3">
        <v>84480</v>
      </c>
      <c r="B6104" s="1" t="s">
        <v>172</v>
      </c>
      <c r="C6104" s="1" t="s">
        <v>114</v>
      </c>
      <c r="D6104" s="1" t="s">
        <v>130</v>
      </c>
      <c r="E6104" s="1" t="s">
        <v>101</v>
      </c>
      <c r="F6104" s="1" t="s">
        <v>101</v>
      </c>
      <c r="G6104" s="13" t="s">
        <v>2071</v>
      </c>
      <c r="H6104" s="12">
        <v>42247</v>
      </c>
      <c r="I6104" s="12" t="s">
        <v>2167</v>
      </c>
      <c r="J6104" s="12">
        <v>42250</v>
      </c>
      <c r="K6104" s="4">
        <v>6799</v>
      </c>
      <c r="L6104" s="1" t="s">
        <v>146</v>
      </c>
      <c r="M6104" s="1" t="s">
        <v>132</v>
      </c>
      <c r="N6104" s="1" t="s">
        <v>1524</v>
      </c>
      <c r="O6104" s="1" t="s">
        <v>93</v>
      </c>
      <c r="P6104">
        <v>30</v>
      </c>
      <c r="Q6104">
        <v>51335</v>
      </c>
      <c r="R6104">
        <v>512836.65</v>
      </c>
      <c r="S6104">
        <v>9.99</v>
      </c>
      <c r="T6104">
        <v>0.33</v>
      </c>
      <c r="U6104">
        <f t="shared" si="1808"/>
        <v>512836.65</v>
      </c>
      <c r="V6104">
        <f t="shared" si="1809"/>
        <v>1540050</v>
      </c>
      <c r="W6104" s="1" t="s">
        <v>861</v>
      </c>
      <c r="X6104" s="1" t="s">
        <v>1236</v>
      </c>
      <c r="Y6104" s="1" t="s">
        <v>156</v>
      </c>
      <c r="Z6104" s="3">
        <v>14240</v>
      </c>
      <c r="AA6104" s="4">
        <f t="shared" si="1813"/>
        <v>85128</v>
      </c>
      <c r="AB6104" s="4">
        <f t="shared" si="1818"/>
        <v>7878.6435190000011</v>
      </c>
      <c r="AC6104" s="4">
        <f t="shared" si="1804"/>
        <v>85128</v>
      </c>
      <c r="AD6104" s="4">
        <f t="shared" si="1817"/>
        <v>85128</v>
      </c>
      <c r="AE6104" s="4">
        <v>85128</v>
      </c>
      <c r="AF6104" s="4">
        <v>85128</v>
      </c>
      <c r="AG6104" s="4">
        <f>AE6104</f>
        <v>85128</v>
      </c>
      <c r="AI6104" t="e">
        <f t="shared" si="1810"/>
        <v>#N/A</v>
      </c>
      <c r="AJ6104" t="s">
        <v>81</v>
      </c>
      <c r="AK6104" s="2"/>
      <c r="AL6104" s="2" t="str">
        <f>AJ6104</f>
        <v>Freight Included in Commodity Cost</v>
      </c>
      <c r="AM6104" s="4"/>
      <c r="AN6104" t="e">
        <f>VLOOKUP([1]!Tabelle13[[#This Row],[Vlookup this ID for freight costs]],$AL$2:$AL$6811,2,FALSE)</f>
        <v>#REF!</v>
      </c>
      <c r="AP6104">
        <v>527.20000000000005</v>
      </c>
      <c r="AQ6104">
        <v>527.20000000000005</v>
      </c>
      <c r="AR6104" s="4">
        <v>31</v>
      </c>
      <c r="AS6104" s="4">
        <v>8</v>
      </c>
      <c r="AT6104" s="4">
        <v>2015</v>
      </c>
      <c r="AU6104" s="4">
        <v>3</v>
      </c>
      <c r="AV6104" s="4">
        <v>9</v>
      </c>
      <c r="AW6104" s="4">
        <v>2015</v>
      </c>
      <c r="AX6104" t="str">
        <f t="shared" si="1811"/>
        <v>Delay</v>
      </c>
      <c r="AY6104">
        <f t="shared" si="1812"/>
        <v>3</v>
      </c>
    </row>
    <row r="6105" spans="1:51" x14ac:dyDescent="0.2">
      <c r="A6105" s="3">
        <v>85005</v>
      </c>
      <c r="B6105" s="1" t="s">
        <v>151</v>
      </c>
      <c r="C6105" s="1" t="s">
        <v>65</v>
      </c>
      <c r="D6105" s="1" t="s">
        <v>130</v>
      </c>
      <c r="E6105" s="1" t="s">
        <v>152</v>
      </c>
      <c r="F6105" s="1" t="s">
        <v>152</v>
      </c>
      <c r="G6105" s="13" t="s">
        <v>466</v>
      </c>
      <c r="H6105" s="12">
        <v>42034</v>
      </c>
      <c r="I6105" s="12" t="s">
        <v>467</v>
      </c>
      <c r="J6105" s="12">
        <v>42010</v>
      </c>
      <c r="K6105" s="4">
        <v>6201</v>
      </c>
      <c r="L6105" s="1" t="s">
        <v>146</v>
      </c>
      <c r="M6105" s="1" t="s">
        <v>132</v>
      </c>
      <c r="N6105" s="1" t="s">
        <v>154</v>
      </c>
      <c r="O6105" s="1" t="s">
        <v>93</v>
      </c>
      <c r="P6105">
        <v>60</v>
      </c>
      <c r="Q6105">
        <v>320300</v>
      </c>
      <c r="R6105">
        <v>2472716</v>
      </c>
      <c r="S6105">
        <v>7.72</v>
      </c>
      <c r="T6105">
        <v>0.13</v>
      </c>
      <c r="U6105">
        <f t="shared" si="1808"/>
        <v>2472716</v>
      </c>
      <c r="V6105">
        <f t="shared" si="1809"/>
        <v>19218000</v>
      </c>
      <c r="W6105" s="1" t="s">
        <v>160</v>
      </c>
      <c r="X6105" s="1" t="s">
        <v>1236</v>
      </c>
      <c r="Y6105" s="1" t="s">
        <v>161</v>
      </c>
      <c r="Z6105" s="3">
        <v>7348</v>
      </c>
      <c r="AA6105" s="4">
        <f t="shared" si="1813"/>
        <v>87076</v>
      </c>
      <c r="AB6105" s="4">
        <f t="shared" si="1818"/>
        <v>37396.960546000002</v>
      </c>
      <c r="AC6105" s="4">
        <f t="shared" si="1804"/>
        <v>87076</v>
      </c>
      <c r="AD6105" s="4">
        <f t="shared" si="1817"/>
        <v>87076</v>
      </c>
      <c r="AE6105" s="4">
        <v>87076</v>
      </c>
      <c r="AF6105" s="4">
        <v>87076</v>
      </c>
      <c r="AG6105" s="4">
        <f>AE6105</f>
        <v>87076</v>
      </c>
      <c r="AI6105" t="e">
        <f t="shared" si="1810"/>
        <v>#N/A</v>
      </c>
      <c r="AJ6105">
        <v>194623.44</v>
      </c>
      <c r="AK6105" s="2">
        <v>194623.44</v>
      </c>
      <c r="AL6105" s="2">
        <f>AJ6105</f>
        <v>194623.44</v>
      </c>
      <c r="AM6105" s="4"/>
      <c r="AN6105" t="e">
        <f>VLOOKUP([1]!Tabelle13[[#This Row],[Vlookup this ID for freight costs]],$AL$2:$AL$6811,2,FALSE)</f>
        <v>#REF!</v>
      </c>
      <c r="AP6105">
        <v>2541.9499999999998</v>
      </c>
      <c r="AQ6105">
        <v>2541.9499999999998</v>
      </c>
      <c r="AR6105" s="4">
        <v>30</v>
      </c>
      <c r="AS6105" s="4">
        <v>1</v>
      </c>
      <c r="AT6105" s="4">
        <v>2015</v>
      </c>
      <c r="AU6105" s="4">
        <v>6</v>
      </c>
      <c r="AV6105" s="4">
        <v>1</v>
      </c>
      <c r="AW6105" s="4">
        <v>2015</v>
      </c>
      <c r="AX6105" t="str">
        <f t="shared" si="1811"/>
        <v>No Delay</v>
      </c>
      <c r="AY6105">
        <f t="shared" si="1812"/>
        <v>0</v>
      </c>
    </row>
    <row r="6106" spans="1:51" x14ac:dyDescent="0.2">
      <c r="A6106" s="3">
        <v>86757</v>
      </c>
      <c r="B6106" s="1" t="s">
        <v>151</v>
      </c>
      <c r="C6106" s="1" t="s">
        <v>65</v>
      </c>
      <c r="D6106" s="1" t="s">
        <v>130</v>
      </c>
      <c r="E6106" s="1" t="s">
        <v>152</v>
      </c>
      <c r="F6106" s="1" t="s">
        <v>152</v>
      </c>
      <c r="G6106" s="13" t="s">
        <v>466</v>
      </c>
      <c r="H6106" s="12">
        <v>42034</v>
      </c>
      <c r="I6106" s="12" t="s">
        <v>467</v>
      </c>
      <c r="J6106" s="12">
        <v>42010</v>
      </c>
      <c r="K6106" s="4">
        <v>6202</v>
      </c>
      <c r="L6106" s="1" t="s">
        <v>146</v>
      </c>
      <c r="M6106" s="1" t="s">
        <v>132</v>
      </c>
      <c r="N6106" s="1" t="s">
        <v>154</v>
      </c>
      <c r="O6106" s="1" t="s">
        <v>93</v>
      </c>
      <c r="P6106">
        <v>60</v>
      </c>
      <c r="Q6106">
        <v>306992</v>
      </c>
      <c r="R6106">
        <v>2369978.2400000002</v>
      </c>
      <c r="S6106">
        <v>7.72</v>
      </c>
      <c r="T6106">
        <v>0.13</v>
      </c>
      <c r="U6106">
        <f t="shared" si="1808"/>
        <v>2369978.2399999998</v>
      </c>
      <c r="V6106">
        <f t="shared" si="1809"/>
        <v>18419520</v>
      </c>
      <c r="W6106" s="1" t="s">
        <v>204</v>
      </c>
      <c r="X6106" s="1" t="s">
        <v>1236</v>
      </c>
      <c r="Y6106" s="1" t="s">
        <v>205</v>
      </c>
      <c r="Z6106" s="3">
        <v>7364</v>
      </c>
      <c r="AA6106" s="4">
        <f t="shared" si="1813"/>
        <v>87076</v>
      </c>
      <c r="AB6106" s="4">
        <f t="shared" si="1818"/>
        <v>35936.436823600001</v>
      </c>
      <c r="AC6106" s="4">
        <f t="shared" si="1804"/>
        <v>87076</v>
      </c>
      <c r="AD6106" s="4">
        <f t="shared" si="1817"/>
        <v>87076</v>
      </c>
      <c r="AE6106" s="3" t="s">
        <v>2873</v>
      </c>
      <c r="AF6106" s="3">
        <v>87076</v>
      </c>
      <c r="AG6106" s="4">
        <f>AI6106</f>
        <v>87076</v>
      </c>
      <c r="AH6106" s="4">
        <v>85005</v>
      </c>
      <c r="AI6106">
        <f t="shared" si="1810"/>
        <v>87076</v>
      </c>
      <c r="AJ6106" t="s">
        <v>2873</v>
      </c>
      <c r="AK6106" s="2">
        <v>194623.44</v>
      </c>
      <c r="AL6106" s="2">
        <f>AN6106</f>
        <v>194623.44</v>
      </c>
      <c r="AM6106" s="4">
        <v>85005</v>
      </c>
      <c r="AN6106">
        <f>INDEX($AJ$2:$AJ$6811,MATCH(AM6106,$A$2:$A$6811,0))</f>
        <v>194623.44</v>
      </c>
      <c r="AP6106">
        <v>2436.34</v>
      </c>
      <c r="AQ6106">
        <v>2436.34</v>
      </c>
      <c r="AR6106" s="4">
        <v>30</v>
      </c>
      <c r="AS6106" s="4">
        <v>1</v>
      </c>
      <c r="AT6106" s="4">
        <v>2015</v>
      </c>
      <c r="AU6106" s="4">
        <v>6</v>
      </c>
      <c r="AV6106" s="4">
        <v>1</v>
      </c>
      <c r="AW6106" s="4">
        <v>2015</v>
      </c>
      <c r="AX6106" t="str">
        <f t="shared" si="1811"/>
        <v>No Delay</v>
      </c>
      <c r="AY6106">
        <f t="shared" si="1812"/>
        <v>0</v>
      </c>
    </row>
    <row r="6107" spans="1:51" x14ac:dyDescent="0.2">
      <c r="A6107" s="3">
        <v>11948</v>
      </c>
      <c r="B6107" s="1" t="s">
        <v>119</v>
      </c>
      <c r="C6107" s="1" t="s">
        <v>114</v>
      </c>
      <c r="D6107" s="1" t="s">
        <v>130</v>
      </c>
      <c r="E6107" s="1" t="s">
        <v>101</v>
      </c>
      <c r="F6107" s="1" t="s">
        <v>101</v>
      </c>
      <c r="G6107" s="13" t="s">
        <v>2874</v>
      </c>
      <c r="H6107" s="12">
        <v>39777</v>
      </c>
      <c r="I6107" s="12" t="s">
        <v>2874</v>
      </c>
      <c r="J6107" s="12">
        <v>39777</v>
      </c>
      <c r="K6107" s="4">
        <v>1203</v>
      </c>
      <c r="L6107" s="1" t="s">
        <v>146</v>
      </c>
      <c r="M6107" s="1" t="s">
        <v>132</v>
      </c>
      <c r="N6107" s="1" t="s">
        <v>147</v>
      </c>
      <c r="O6107" s="1" t="s">
        <v>148</v>
      </c>
      <c r="P6107">
        <v>30</v>
      </c>
      <c r="Q6107">
        <v>100000</v>
      </c>
      <c r="R6107">
        <v>2625000</v>
      </c>
      <c r="S6107">
        <v>26.25</v>
      </c>
      <c r="T6107">
        <v>0.88</v>
      </c>
      <c r="U6107">
        <f t="shared" si="1808"/>
        <v>2625000</v>
      </c>
      <c r="V6107">
        <f t="shared" si="1809"/>
        <v>3000000</v>
      </c>
      <c r="W6107" s="1" t="s">
        <v>149</v>
      </c>
      <c r="X6107" s="1" t="s">
        <v>150</v>
      </c>
      <c r="Y6107" s="1" t="s">
        <v>150</v>
      </c>
      <c r="Z6107" s="3">
        <v>2399</v>
      </c>
      <c r="AA6107" s="4">
        <f t="shared" si="1813"/>
        <v>88190</v>
      </c>
      <c r="AB6107" s="4">
        <f t="shared" si="1818"/>
        <v>13219.520206000001</v>
      </c>
      <c r="AC6107" s="4">
        <f t="shared" si="1804"/>
        <v>88190</v>
      </c>
      <c r="AD6107" s="4">
        <f t="shared" si="1817"/>
        <v>10956.816105574468</v>
      </c>
      <c r="AE6107" s="4">
        <v>88190</v>
      </c>
      <c r="AF6107" s="4">
        <v>88190</v>
      </c>
      <c r="AG6107" s="4">
        <f>AE6107</f>
        <v>88190</v>
      </c>
      <c r="AH6107" s="4">
        <v>82536</v>
      </c>
      <c r="AI6107">
        <f t="shared" si="1810"/>
        <v>5754</v>
      </c>
      <c r="AJ6107">
        <v>11519.94</v>
      </c>
      <c r="AK6107" s="2">
        <v>11519.94</v>
      </c>
      <c r="AL6107" s="2">
        <f>AJ6107</f>
        <v>11519.94</v>
      </c>
      <c r="AM6107" s="4"/>
      <c r="AN6107" t="e">
        <f>VLOOKUP([1]!Tabelle13[[#This Row],[Vlookup this ID for freight costs]],$AL$2:$AL$6811,2,FALSE)</f>
        <v>#REF!</v>
      </c>
      <c r="AP6107">
        <v>5145</v>
      </c>
      <c r="AQ6107">
        <v>5145</v>
      </c>
      <c r="AR6107" s="4">
        <v>25</v>
      </c>
      <c r="AS6107" s="4">
        <v>11</v>
      </c>
      <c r="AT6107" s="4">
        <v>2008</v>
      </c>
      <c r="AU6107" s="4">
        <v>25</v>
      </c>
      <c r="AV6107" s="4">
        <v>11</v>
      </c>
      <c r="AW6107" s="4">
        <v>2008</v>
      </c>
      <c r="AX6107" t="str">
        <f t="shared" si="1811"/>
        <v>No Delay</v>
      </c>
      <c r="AY6107">
        <f t="shared" si="1812"/>
        <v>0</v>
      </c>
    </row>
    <row r="6108" spans="1:51" x14ac:dyDescent="0.2">
      <c r="A6108" s="3">
        <v>83234</v>
      </c>
      <c r="B6108" s="1" t="s">
        <v>50</v>
      </c>
      <c r="C6108" s="1" t="s">
        <v>51</v>
      </c>
      <c r="D6108" s="1" t="s">
        <v>130</v>
      </c>
      <c r="E6108" s="1" t="s">
        <v>101</v>
      </c>
      <c r="F6108" s="1" t="s">
        <v>101</v>
      </c>
      <c r="G6108" s="13" t="s">
        <v>1302</v>
      </c>
      <c r="H6108" s="12">
        <v>41804</v>
      </c>
      <c r="I6108" s="12" t="s">
        <v>1695</v>
      </c>
      <c r="J6108" s="12">
        <v>41834</v>
      </c>
      <c r="K6108" s="4">
        <v>5669</v>
      </c>
      <c r="L6108" s="1" t="s">
        <v>146</v>
      </c>
      <c r="M6108" s="1" t="s">
        <v>132</v>
      </c>
      <c r="N6108" s="1" t="s">
        <v>1524</v>
      </c>
      <c r="O6108" s="1" t="s">
        <v>93</v>
      </c>
      <c r="P6108">
        <v>30</v>
      </c>
      <c r="Q6108">
        <v>177954</v>
      </c>
      <c r="R6108">
        <v>1984187.1</v>
      </c>
      <c r="S6108">
        <v>11.15</v>
      </c>
      <c r="T6108">
        <v>0.37</v>
      </c>
      <c r="U6108">
        <f t="shared" si="1808"/>
        <v>1984187.1</v>
      </c>
      <c r="V6108">
        <f t="shared" si="1809"/>
        <v>5338620</v>
      </c>
      <c r="W6108" s="1" t="s">
        <v>160</v>
      </c>
      <c r="X6108" s="1" t="s">
        <v>1236</v>
      </c>
      <c r="Y6108" s="1" t="s">
        <v>161</v>
      </c>
      <c r="Z6108" s="3">
        <v>14186</v>
      </c>
      <c r="AA6108" s="4">
        <f t="shared" si="1813"/>
        <v>88761</v>
      </c>
      <c r="AB6108" s="4">
        <f t="shared" si="1818"/>
        <v>21774.800207199998</v>
      </c>
      <c r="AC6108" s="4">
        <f t="shared" si="1804"/>
        <v>88761</v>
      </c>
      <c r="AD6108" s="4">
        <f t="shared" si="1817"/>
        <v>88761</v>
      </c>
      <c r="AE6108" s="4">
        <v>88761</v>
      </c>
      <c r="AF6108" s="4">
        <v>88761</v>
      </c>
      <c r="AG6108" s="4">
        <f>AE6108</f>
        <v>88761</v>
      </c>
      <c r="AI6108" t="e">
        <f t="shared" si="1810"/>
        <v>#N/A</v>
      </c>
      <c r="AJ6108">
        <v>55287.91</v>
      </c>
      <c r="AK6108" s="2">
        <v>55287.91</v>
      </c>
      <c r="AL6108" s="2">
        <f>AJ6108</f>
        <v>55287.91</v>
      </c>
      <c r="AM6108" s="4"/>
      <c r="AN6108" t="e">
        <f>VLOOKUP([1]!Tabelle13[[#This Row],[Vlookup this ID for freight costs]],$AL$2:$AL$6811,2,FALSE)</f>
        <v>#REF!</v>
      </c>
      <c r="AP6108">
        <v>2039.74</v>
      </c>
      <c r="AQ6108">
        <v>2039.74</v>
      </c>
      <c r="AR6108" s="4">
        <v>14</v>
      </c>
      <c r="AS6108" s="4">
        <v>6</v>
      </c>
      <c r="AT6108" s="4">
        <v>2014</v>
      </c>
      <c r="AU6108" s="4">
        <v>14</v>
      </c>
      <c r="AV6108" s="4">
        <v>7</v>
      </c>
      <c r="AW6108" s="4">
        <v>2014</v>
      </c>
      <c r="AX6108" t="str">
        <f t="shared" si="1811"/>
        <v>Delay</v>
      </c>
      <c r="AY6108">
        <f t="shared" si="1812"/>
        <v>30</v>
      </c>
    </row>
    <row r="6109" spans="1:51" x14ac:dyDescent="0.2">
      <c r="A6109" s="3">
        <v>83235</v>
      </c>
      <c r="B6109" s="1" t="s">
        <v>50</v>
      </c>
      <c r="C6109" s="1" t="s">
        <v>51</v>
      </c>
      <c r="D6109" s="1" t="s">
        <v>130</v>
      </c>
      <c r="E6109" s="1" t="s">
        <v>101</v>
      </c>
      <c r="F6109" s="1" t="s">
        <v>101</v>
      </c>
      <c r="G6109" s="13" t="s">
        <v>1302</v>
      </c>
      <c r="H6109" s="12">
        <v>41804</v>
      </c>
      <c r="I6109" s="12" t="s">
        <v>1695</v>
      </c>
      <c r="J6109" s="12">
        <v>41834</v>
      </c>
      <c r="K6109" s="4">
        <v>5670</v>
      </c>
      <c r="L6109" s="1" t="s">
        <v>146</v>
      </c>
      <c r="M6109" s="1" t="s">
        <v>132</v>
      </c>
      <c r="N6109" s="1" t="s">
        <v>1524</v>
      </c>
      <c r="O6109" s="1" t="s">
        <v>93</v>
      </c>
      <c r="P6109">
        <v>30</v>
      </c>
      <c r="Q6109">
        <v>263351</v>
      </c>
      <c r="R6109">
        <v>2936363.65</v>
      </c>
      <c r="S6109">
        <v>11.15</v>
      </c>
      <c r="T6109">
        <v>0.37</v>
      </c>
      <c r="U6109">
        <f t="shared" si="1808"/>
        <v>2936363.65</v>
      </c>
      <c r="V6109">
        <f t="shared" si="1809"/>
        <v>7900530</v>
      </c>
      <c r="W6109" s="1" t="s">
        <v>160</v>
      </c>
      <c r="X6109" s="1" t="s">
        <v>1236</v>
      </c>
      <c r="Y6109" s="1" t="s">
        <v>161</v>
      </c>
      <c r="Z6109" s="3">
        <v>14186</v>
      </c>
      <c r="AA6109" s="4">
        <f t="shared" si="1813"/>
        <v>88761</v>
      </c>
      <c r="AB6109" s="4">
        <f t="shared" si="1818"/>
        <v>31146.933083799999</v>
      </c>
      <c r="AC6109" s="4">
        <f t="shared" si="1804"/>
        <v>88761</v>
      </c>
      <c r="AD6109" s="4">
        <f t="shared" si="1817"/>
        <v>88761</v>
      </c>
      <c r="AE6109" s="3" t="s">
        <v>2875</v>
      </c>
      <c r="AF6109" s="3">
        <v>88761</v>
      </c>
      <c r="AG6109" s="4">
        <f>AI6109</f>
        <v>88761</v>
      </c>
      <c r="AH6109" s="4">
        <v>83234</v>
      </c>
      <c r="AI6109">
        <f t="shared" si="1810"/>
        <v>88761</v>
      </c>
      <c r="AJ6109" t="s">
        <v>2875</v>
      </c>
      <c r="AK6109" s="2">
        <v>55287.91</v>
      </c>
      <c r="AL6109" s="2">
        <f>AN6109</f>
        <v>55287.91</v>
      </c>
      <c r="AM6109" s="4">
        <v>83234</v>
      </c>
      <c r="AN6109">
        <f>INDEX($AJ$2:$AJ$6811,MATCH(AM6109,$A$2:$A$6811,0))</f>
        <v>55287.91</v>
      </c>
      <c r="AP6109">
        <v>3018.58</v>
      </c>
      <c r="AQ6109">
        <v>3018.58</v>
      </c>
      <c r="AR6109" s="4">
        <v>14</v>
      </c>
      <c r="AS6109" s="4">
        <v>6</v>
      </c>
      <c r="AT6109" s="4">
        <v>2014</v>
      </c>
      <c r="AU6109" s="4">
        <v>14</v>
      </c>
      <c r="AV6109" s="4">
        <v>7</v>
      </c>
      <c r="AW6109" s="4">
        <v>2014</v>
      </c>
      <c r="AX6109" t="str">
        <f t="shared" si="1811"/>
        <v>Delay</v>
      </c>
      <c r="AY6109">
        <f t="shared" si="1812"/>
        <v>30</v>
      </c>
    </row>
    <row r="6110" spans="1:51" x14ac:dyDescent="0.2">
      <c r="A6110" s="3">
        <v>84356</v>
      </c>
      <c r="B6110" s="1" t="s">
        <v>50</v>
      </c>
      <c r="C6110" s="1" t="s">
        <v>51</v>
      </c>
      <c r="D6110" s="1" t="s">
        <v>130</v>
      </c>
      <c r="E6110" s="1" t="s">
        <v>101</v>
      </c>
      <c r="F6110" s="1" t="s">
        <v>101</v>
      </c>
      <c r="G6110" s="13" t="s">
        <v>1302</v>
      </c>
      <c r="H6110" s="12">
        <v>41804</v>
      </c>
      <c r="I6110" s="12" t="s">
        <v>1695</v>
      </c>
      <c r="J6110" s="12">
        <v>41834</v>
      </c>
      <c r="K6110" s="4">
        <v>5671</v>
      </c>
      <c r="L6110" s="1" t="s">
        <v>146</v>
      </c>
      <c r="M6110" s="1" t="s">
        <v>132</v>
      </c>
      <c r="N6110" s="1" t="s">
        <v>1524</v>
      </c>
      <c r="O6110" s="1" t="s">
        <v>93</v>
      </c>
      <c r="P6110">
        <v>30</v>
      </c>
      <c r="Q6110">
        <v>127671</v>
      </c>
      <c r="R6110">
        <v>1423531.65</v>
      </c>
      <c r="S6110">
        <v>11.15</v>
      </c>
      <c r="T6110">
        <v>0.37</v>
      </c>
      <c r="U6110">
        <f t="shared" si="1808"/>
        <v>1423531.6500000001</v>
      </c>
      <c r="V6110">
        <f t="shared" si="1809"/>
        <v>3830130</v>
      </c>
      <c r="W6110" s="1" t="s">
        <v>179</v>
      </c>
      <c r="X6110" s="1" t="s">
        <v>1236</v>
      </c>
      <c r="Y6110" s="1" t="s">
        <v>156</v>
      </c>
      <c r="Z6110" s="3">
        <v>14703</v>
      </c>
      <c r="AA6110" s="4">
        <f t="shared" si="1813"/>
        <v>88761</v>
      </c>
      <c r="AB6110" s="4">
        <f t="shared" si="1818"/>
        <v>16256.351579800001</v>
      </c>
      <c r="AC6110" s="4">
        <f t="shared" si="1804"/>
        <v>88761</v>
      </c>
      <c r="AD6110" s="4">
        <f t="shared" si="1817"/>
        <v>88761</v>
      </c>
      <c r="AE6110" s="3" t="s">
        <v>2875</v>
      </c>
      <c r="AF6110" s="3">
        <v>88761</v>
      </c>
      <c r="AG6110" s="4">
        <f>AI6110</f>
        <v>88761</v>
      </c>
      <c r="AH6110" s="4">
        <v>83234</v>
      </c>
      <c r="AI6110">
        <f t="shared" si="1810"/>
        <v>88761</v>
      </c>
      <c r="AJ6110" t="s">
        <v>2875</v>
      </c>
      <c r="AK6110" s="2">
        <v>55287.91</v>
      </c>
      <c r="AL6110" s="2">
        <f>AN6110</f>
        <v>55287.91</v>
      </c>
      <c r="AM6110" s="4">
        <v>83234</v>
      </c>
      <c r="AN6110">
        <f>INDEX($AJ$2:$AJ$6811,MATCH(AM6110,$A$2:$A$6811,0))</f>
        <v>55287.91</v>
      </c>
      <c r="AP6110">
        <v>1463.39</v>
      </c>
      <c r="AQ6110">
        <v>1463.39</v>
      </c>
      <c r="AR6110" s="4">
        <v>14</v>
      </c>
      <c r="AS6110" s="4">
        <v>6</v>
      </c>
      <c r="AT6110" s="4">
        <v>2014</v>
      </c>
      <c r="AU6110" s="4">
        <v>14</v>
      </c>
      <c r="AV6110" s="4">
        <v>7</v>
      </c>
      <c r="AW6110" s="4">
        <v>2014</v>
      </c>
      <c r="AX6110" t="str">
        <f t="shared" si="1811"/>
        <v>Delay</v>
      </c>
      <c r="AY6110">
        <f t="shared" si="1812"/>
        <v>30</v>
      </c>
    </row>
    <row r="6111" spans="1:51" x14ac:dyDescent="0.2">
      <c r="A6111" s="3">
        <v>86072</v>
      </c>
      <c r="B6111" s="1" t="s">
        <v>50</v>
      </c>
      <c r="C6111" s="1" t="s">
        <v>51</v>
      </c>
      <c r="D6111" s="1" t="s">
        <v>130</v>
      </c>
      <c r="E6111" s="1" t="s">
        <v>101</v>
      </c>
      <c r="F6111" s="1" t="s">
        <v>101</v>
      </c>
      <c r="G6111" s="13" t="s">
        <v>1302</v>
      </c>
      <c r="H6111" s="12">
        <v>41804</v>
      </c>
      <c r="I6111" s="12" t="s">
        <v>1695</v>
      </c>
      <c r="J6111" s="12">
        <v>41834</v>
      </c>
      <c r="K6111" s="4">
        <v>5672</v>
      </c>
      <c r="L6111" s="1" t="s">
        <v>146</v>
      </c>
      <c r="M6111" s="1" t="s">
        <v>132</v>
      </c>
      <c r="N6111" s="1" t="s">
        <v>167</v>
      </c>
      <c r="O6111" s="1" t="s">
        <v>93</v>
      </c>
      <c r="P6111">
        <v>30</v>
      </c>
      <c r="Q6111">
        <v>63000</v>
      </c>
      <c r="R6111">
        <v>209790</v>
      </c>
      <c r="S6111">
        <v>3.33</v>
      </c>
      <c r="T6111">
        <v>0.11</v>
      </c>
      <c r="U6111">
        <f t="shared" si="1808"/>
        <v>209790</v>
      </c>
      <c r="V6111">
        <f t="shared" si="1809"/>
        <v>1890000</v>
      </c>
      <c r="W6111" s="1" t="s">
        <v>197</v>
      </c>
      <c r="X6111" s="1" t="s">
        <v>1236</v>
      </c>
      <c r="Y6111" s="1" t="s">
        <v>3082</v>
      </c>
      <c r="Z6111" s="3">
        <v>13556</v>
      </c>
      <c r="AA6111" s="4">
        <f t="shared" si="1813"/>
        <v>88761</v>
      </c>
      <c r="AB6111" s="4">
        <f t="shared" si="1818"/>
        <v>9158.8516060000002</v>
      </c>
      <c r="AC6111" s="4">
        <f t="shared" si="1804"/>
        <v>88761</v>
      </c>
      <c r="AD6111" s="4">
        <f t="shared" si="1817"/>
        <v>88761</v>
      </c>
      <c r="AE6111" s="3" t="s">
        <v>2875</v>
      </c>
      <c r="AF6111" s="3">
        <v>88761</v>
      </c>
      <c r="AG6111" s="4">
        <f>AI6111</f>
        <v>88761</v>
      </c>
      <c r="AH6111" s="4">
        <v>83234</v>
      </c>
      <c r="AI6111">
        <f t="shared" si="1810"/>
        <v>88761</v>
      </c>
      <c r="AJ6111" t="s">
        <v>2875</v>
      </c>
      <c r="AK6111" s="2">
        <v>55287.91</v>
      </c>
      <c r="AL6111" s="2">
        <f>AN6111</f>
        <v>55287.91</v>
      </c>
      <c r="AM6111" s="4">
        <v>83234</v>
      </c>
      <c r="AN6111">
        <f>INDEX($AJ$2:$AJ$6811,MATCH(AM6111,$A$2:$A$6811,0))</f>
        <v>55287.91</v>
      </c>
      <c r="AP6111">
        <v>215.66</v>
      </c>
      <c r="AQ6111">
        <v>215.66</v>
      </c>
      <c r="AR6111" s="4">
        <v>14</v>
      </c>
      <c r="AS6111" s="4">
        <v>6</v>
      </c>
      <c r="AT6111" s="4">
        <v>2014</v>
      </c>
      <c r="AU6111" s="4">
        <v>14</v>
      </c>
      <c r="AV6111" s="4">
        <v>7</v>
      </c>
      <c r="AW6111" s="4">
        <v>2014</v>
      </c>
      <c r="AX6111" t="str">
        <f t="shared" si="1811"/>
        <v>Delay</v>
      </c>
      <c r="AY6111">
        <f t="shared" si="1812"/>
        <v>30</v>
      </c>
    </row>
    <row r="6112" spans="1:51" x14ac:dyDescent="0.2">
      <c r="A6112" s="3">
        <v>86671</v>
      </c>
      <c r="B6112" s="1" t="s">
        <v>50</v>
      </c>
      <c r="C6112" s="1" t="s">
        <v>51</v>
      </c>
      <c r="D6112" s="1" t="s">
        <v>130</v>
      </c>
      <c r="E6112" s="1" t="s">
        <v>101</v>
      </c>
      <c r="F6112" s="1" t="s">
        <v>101</v>
      </c>
      <c r="G6112" s="13" t="s">
        <v>1302</v>
      </c>
      <c r="H6112" s="12">
        <v>41804</v>
      </c>
      <c r="I6112" s="12" t="s">
        <v>1695</v>
      </c>
      <c r="J6112" s="12">
        <v>41834</v>
      </c>
      <c r="K6112" s="4">
        <v>5673</v>
      </c>
      <c r="L6112" s="1" t="s">
        <v>146</v>
      </c>
      <c r="M6112" s="1" t="s">
        <v>132</v>
      </c>
      <c r="N6112" s="1" t="s">
        <v>265</v>
      </c>
      <c r="O6112" s="1" t="s">
        <v>93</v>
      </c>
      <c r="P6112">
        <v>60</v>
      </c>
      <c r="Q6112">
        <v>2100</v>
      </c>
      <c r="R6112">
        <v>4746</v>
      </c>
      <c r="S6112">
        <v>2.2599999999999998</v>
      </c>
      <c r="T6112">
        <v>0.04</v>
      </c>
      <c r="U6112">
        <f t="shared" si="1808"/>
        <v>4746</v>
      </c>
      <c r="V6112">
        <f t="shared" si="1809"/>
        <v>126000</v>
      </c>
      <c r="W6112" s="1" t="s">
        <v>179</v>
      </c>
      <c r="X6112" s="1" t="s">
        <v>1236</v>
      </c>
      <c r="Y6112" s="1" t="s">
        <v>156</v>
      </c>
      <c r="Z6112" s="3">
        <v>14703</v>
      </c>
      <c r="AA6112" s="4">
        <f t="shared" si="1813"/>
        <v>88761</v>
      </c>
      <c r="AB6112" s="4">
        <f t="shared" si="1818"/>
        <v>2475.2105860000001</v>
      </c>
      <c r="AC6112" s="4">
        <f t="shared" si="1804"/>
        <v>88761</v>
      </c>
      <c r="AD6112" s="4">
        <f t="shared" si="1817"/>
        <v>12837.875</v>
      </c>
      <c r="AE6112" s="3" t="s">
        <v>2875</v>
      </c>
      <c r="AF6112" s="3">
        <v>88761</v>
      </c>
      <c r="AG6112" s="4">
        <f>AI6112</f>
        <v>88761</v>
      </c>
      <c r="AH6112" s="4">
        <v>83234</v>
      </c>
      <c r="AI6112">
        <f t="shared" si="1810"/>
        <v>88761</v>
      </c>
      <c r="AJ6112" t="s">
        <v>2875</v>
      </c>
      <c r="AK6112" s="2">
        <v>55287.91</v>
      </c>
      <c r="AL6112" s="2">
        <f>AN6112</f>
        <v>55287.91</v>
      </c>
      <c r="AM6112" s="4">
        <v>83234</v>
      </c>
      <c r="AN6112">
        <f>INDEX($AJ$2:$AJ$6811,MATCH(AM6112,$A$2:$A$6811,0))</f>
        <v>55287.91</v>
      </c>
      <c r="AP6112">
        <v>4.88</v>
      </c>
      <c r="AQ6112">
        <v>4.88</v>
      </c>
      <c r="AR6112" s="4">
        <v>14</v>
      </c>
      <c r="AS6112" s="4">
        <v>6</v>
      </c>
      <c r="AT6112" s="4">
        <v>2014</v>
      </c>
      <c r="AU6112" s="4">
        <v>14</v>
      </c>
      <c r="AV6112" s="4">
        <v>7</v>
      </c>
      <c r="AW6112" s="4">
        <v>2014</v>
      </c>
      <c r="AX6112" t="str">
        <f t="shared" si="1811"/>
        <v>Delay</v>
      </c>
      <c r="AY6112">
        <f t="shared" si="1812"/>
        <v>30</v>
      </c>
    </row>
    <row r="6113" spans="1:51" x14ac:dyDescent="0.2">
      <c r="A6113" s="3">
        <v>83900</v>
      </c>
      <c r="B6113" s="1" t="s">
        <v>50</v>
      </c>
      <c r="C6113" s="1" t="s">
        <v>51</v>
      </c>
      <c r="D6113" s="1" t="s">
        <v>130</v>
      </c>
      <c r="E6113" s="1" t="s">
        <v>101</v>
      </c>
      <c r="F6113" s="1" t="s">
        <v>101</v>
      </c>
      <c r="G6113" s="13" t="s">
        <v>2812</v>
      </c>
      <c r="H6113" s="12">
        <v>42155</v>
      </c>
      <c r="I6113" s="12" t="s">
        <v>1331</v>
      </c>
      <c r="J6113" s="12">
        <v>42139</v>
      </c>
      <c r="K6113" s="4">
        <v>6552</v>
      </c>
      <c r="L6113" s="1" t="s">
        <v>146</v>
      </c>
      <c r="M6113" s="1" t="s">
        <v>132</v>
      </c>
      <c r="N6113" s="1" t="s">
        <v>1524</v>
      </c>
      <c r="O6113" s="1" t="s">
        <v>93</v>
      </c>
      <c r="P6113">
        <v>30</v>
      </c>
      <c r="Q6113">
        <v>619999</v>
      </c>
      <c r="R6113">
        <v>5951990.4000000004</v>
      </c>
      <c r="S6113">
        <v>9.6</v>
      </c>
      <c r="T6113">
        <v>0.32</v>
      </c>
      <c r="U6113">
        <f t="shared" si="1808"/>
        <v>5951990.3999999994</v>
      </c>
      <c r="V6113">
        <f t="shared" si="1809"/>
        <v>18599970</v>
      </c>
      <c r="W6113" s="1" t="s">
        <v>179</v>
      </c>
      <c r="X6113" s="1" t="s">
        <v>1236</v>
      </c>
      <c r="Y6113" s="1" t="s">
        <v>156</v>
      </c>
      <c r="Z6113" s="3">
        <v>14703</v>
      </c>
      <c r="AA6113" s="4">
        <f t="shared" si="1813"/>
        <v>90446</v>
      </c>
      <c r="AB6113" s="4">
        <f t="shared" si="1818"/>
        <v>70288.2664582</v>
      </c>
      <c r="AC6113" s="4">
        <f t="shared" si="1804"/>
        <v>90446</v>
      </c>
      <c r="AD6113" s="4">
        <f t="shared" si="1817"/>
        <v>90446</v>
      </c>
      <c r="AE6113" s="4">
        <v>90446</v>
      </c>
      <c r="AF6113" s="4">
        <v>90446</v>
      </c>
      <c r="AG6113" s="4">
        <f>AE6113</f>
        <v>90446</v>
      </c>
      <c r="AI6113" t="e">
        <f t="shared" si="1810"/>
        <v>#N/A</v>
      </c>
      <c r="AJ6113">
        <v>68874.850000000006</v>
      </c>
      <c r="AK6113" s="2">
        <v>68874.850000000006</v>
      </c>
      <c r="AL6113" s="2">
        <f>AJ6113</f>
        <v>68874.850000000006</v>
      </c>
      <c r="AM6113" s="4"/>
      <c r="AN6113" t="e">
        <f>VLOOKUP([1]!Tabelle13[[#This Row],[Vlookup this ID for freight costs]],$AL$2:$AL$6811,2,FALSE)</f>
        <v>#REF!</v>
      </c>
      <c r="AP6113">
        <v>7005.49</v>
      </c>
      <c r="AQ6113">
        <v>7005.49</v>
      </c>
      <c r="AR6113" s="4">
        <v>31</v>
      </c>
      <c r="AS6113" s="4">
        <v>5</v>
      </c>
      <c r="AT6113" s="4">
        <v>2015</v>
      </c>
      <c r="AU6113" s="4">
        <v>15</v>
      </c>
      <c r="AV6113" s="4">
        <v>5</v>
      </c>
      <c r="AW6113" s="4">
        <v>2015</v>
      </c>
      <c r="AX6113" t="str">
        <f t="shared" si="1811"/>
        <v>No Delay</v>
      </c>
      <c r="AY6113">
        <f t="shared" si="1812"/>
        <v>0</v>
      </c>
    </row>
    <row r="6114" spans="1:51" x14ac:dyDescent="0.2">
      <c r="A6114" s="3">
        <v>83901</v>
      </c>
      <c r="B6114" s="1" t="s">
        <v>50</v>
      </c>
      <c r="C6114" s="1" t="s">
        <v>51</v>
      </c>
      <c r="D6114" s="1" t="s">
        <v>130</v>
      </c>
      <c r="E6114" s="1" t="s">
        <v>101</v>
      </c>
      <c r="F6114" s="1" t="s">
        <v>101</v>
      </c>
      <c r="G6114" s="13" t="s">
        <v>2812</v>
      </c>
      <c r="H6114" s="12">
        <v>42155</v>
      </c>
      <c r="I6114" s="12" t="s">
        <v>1331</v>
      </c>
      <c r="J6114" s="12">
        <v>42139</v>
      </c>
      <c r="K6114" s="4">
        <v>6553</v>
      </c>
      <c r="L6114" s="1" t="s">
        <v>146</v>
      </c>
      <c r="M6114" s="1" t="s">
        <v>132</v>
      </c>
      <c r="N6114" s="1" t="s">
        <v>1524</v>
      </c>
      <c r="O6114" s="1" t="s">
        <v>93</v>
      </c>
      <c r="P6114">
        <v>30</v>
      </c>
      <c r="Q6114">
        <v>122449</v>
      </c>
      <c r="R6114">
        <v>1175510.3999999999</v>
      </c>
      <c r="S6114">
        <v>9.6</v>
      </c>
      <c r="T6114">
        <v>0.32</v>
      </c>
      <c r="U6114">
        <f t="shared" si="1808"/>
        <v>1175510.3999999999</v>
      </c>
      <c r="V6114">
        <f t="shared" si="1809"/>
        <v>3673470</v>
      </c>
      <c r="W6114" s="1" t="s">
        <v>160</v>
      </c>
      <c r="X6114" s="1" t="s">
        <v>1236</v>
      </c>
      <c r="Y6114" s="1" t="s">
        <v>161</v>
      </c>
      <c r="Z6114" s="3">
        <v>14186</v>
      </c>
      <c r="AA6114" s="4">
        <f t="shared" si="1813"/>
        <v>90446</v>
      </c>
      <c r="AB6114" s="4">
        <f t="shared" si="1818"/>
        <v>15683.248568200001</v>
      </c>
      <c r="AC6114" s="4">
        <f t="shared" si="1804"/>
        <v>90446</v>
      </c>
      <c r="AD6114" s="4">
        <f t="shared" si="1817"/>
        <v>90446</v>
      </c>
      <c r="AE6114" s="3" t="s">
        <v>2876</v>
      </c>
      <c r="AF6114" s="3">
        <v>90446</v>
      </c>
      <c r="AG6114" s="4">
        <f>AI6114</f>
        <v>90446</v>
      </c>
      <c r="AH6114" s="4">
        <v>83900</v>
      </c>
      <c r="AI6114">
        <f t="shared" si="1810"/>
        <v>90446</v>
      </c>
      <c r="AJ6114" t="s">
        <v>2876</v>
      </c>
      <c r="AK6114" s="2">
        <v>68874.850000000006</v>
      </c>
      <c r="AL6114" s="2">
        <f>AN6114</f>
        <v>68874.850000000006</v>
      </c>
      <c r="AM6114" s="4">
        <v>83900</v>
      </c>
      <c r="AN6114">
        <f>INDEX($AJ$2:$AJ$6811,MATCH(AM6114,$A$2:$A$6811,0))</f>
        <v>68874.850000000006</v>
      </c>
      <c r="AP6114">
        <v>1383.58</v>
      </c>
      <c r="AQ6114">
        <v>1383.58</v>
      </c>
      <c r="AR6114" s="4">
        <v>31</v>
      </c>
      <c r="AS6114" s="4">
        <v>5</v>
      </c>
      <c r="AT6114" s="4">
        <v>2015</v>
      </c>
      <c r="AU6114" s="4">
        <v>15</v>
      </c>
      <c r="AV6114" s="4">
        <v>5</v>
      </c>
      <c r="AW6114" s="4">
        <v>2015</v>
      </c>
      <c r="AX6114" t="str">
        <f t="shared" si="1811"/>
        <v>No Delay</v>
      </c>
      <c r="AY6114">
        <f t="shared" si="1812"/>
        <v>0</v>
      </c>
    </row>
    <row r="6115" spans="1:51" x14ac:dyDescent="0.2">
      <c r="A6115" s="3">
        <v>83877</v>
      </c>
      <c r="B6115" s="1" t="s">
        <v>50</v>
      </c>
      <c r="C6115" s="1" t="s">
        <v>51</v>
      </c>
      <c r="D6115" s="1" t="s">
        <v>130</v>
      </c>
      <c r="E6115" s="1" t="s">
        <v>101</v>
      </c>
      <c r="F6115" s="1" t="s">
        <v>101</v>
      </c>
      <c r="G6115" s="13" t="s">
        <v>1154</v>
      </c>
      <c r="H6115" s="12">
        <v>42063</v>
      </c>
      <c r="I6115" s="12" t="s">
        <v>1251</v>
      </c>
      <c r="J6115" s="12">
        <v>42080</v>
      </c>
      <c r="K6115" s="4">
        <v>6385</v>
      </c>
      <c r="L6115" s="1" t="s">
        <v>146</v>
      </c>
      <c r="M6115" s="1" t="s">
        <v>132</v>
      </c>
      <c r="N6115" s="1" t="s">
        <v>1524</v>
      </c>
      <c r="O6115" s="1" t="s">
        <v>93</v>
      </c>
      <c r="P6115">
        <v>30</v>
      </c>
      <c r="Q6115">
        <v>380000</v>
      </c>
      <c r="R6115">
        <v>3708800</v>
      </c>
      <c r="S6115">
        <v>9.76</v>
      </c>
      <c r="T6115">
        <v>0.33</v>
      </c>
      <c r="U6115">
        <f t="shared" si="1808"/>
        <v>3708800</v>
      </c>
      <c r="V6115">
        <f t="shared" si="1809"/>
        <v>11400000</v>
      </c>
      <c r="W6115" s="1" t="s">
        <v>2744</v>
      </c>
      <c r="X6115" s="1" t="s">
        <v>1236</v>
      </c>
      <c r="Y6115" s="1" t="s">
        <v>161</v>
      </c>
      <c r="Z6115" s="3">
        <v>14186</v>
      </c>
      <c r="AA6115" s="4">
        <f t="shared" si="1813"/>
        <v>112027</v>
      </c>
      <c r="AB6115" s="4">
        <f t="shared" si="1818"/>
        <v>43948.904206000007</v>
      </c>
      <c r="AC6115" s="4">
        <f t="shared" si="1804"/>
        <v>112027</v>
      </c>
      <c r="AD6115" s="4">
        <f t="shared" si="1817"/>
        <v>112027</v>
      </c>
      <c r="AE6115" s="3" t="s">
        <v>2877</v>
      </c>
      <c r="AF6115" s="3">
        <v>112027</v>
      </c>
      <c r="AG6115" s="4">
        <f>AI6115</f>
        <v>112027</v>
      </c>
      <c r="AH6115" s="4">
        <v>83304</v>
      </c>
      <c r="AI6115">
        <f t="shared" si="1810"/>
        <v>112027</v>
      </c>
      <c r="AJ6115" t="s">
        <v>2877</v>
      </c>
      <c r="AK6115" s="2">
        <v>79514.44</v>
      </c>
      <c r="AL6115" s="2">
        <f>AN6115</f>
        <v>79514.44</v>
      </c>
      <c r="AM6115" s="4">
        <v>83304</v>
      </c>
      <c r="AN6115">
        <f>INDEX($AJ$2:$AJ$6811,MATCH(AM6115,$A$2:$A$6811,0))</f>
        <v>79514.44</v>
      </c>
      <c r="AP6115">
        <v>3812.65</v>
      </c>
      <c r="AQ6115">
        <v>3812.65</v>
      </c>
      <c r="AR6115" s="4">
        <v>28</v>
      </c>
      <c r="AS6115" s="4">
        <v>2</v>
      </c>
      <c r="AT6115" s="4">
        <v>2015</v>
      </c>
      <c r="AU6115" s="4">
        <v>17</v>
      </c>
      <c r="AV6115" s="4">
        <v>4</v>
      </c>
      <c r="AW6115" s="4">
        <v>2015</v>
      </c>
      <c r="AX6115" t="str">
        <f t="shared" si="1811"/>
        <v>Delay</v>
      </c>
      <c r="AY6115">
        <f t="shared" si="1812"/>
        <v>17</v>
      </c>
    </row>
    <row r="6116" spans="1:51" x14ac:dyDescent="0.2">
      <c r="A6116" s="3">
        <v>84442</v>
      </c>
      <c r="B6116" s="1" t="s">
        <v>50</v>
      </c>
      <c r="C6116" s="1" t="s">
        <v>51</v>
      </c>
      <c r="D6116" s="1" t="s">
        <v>130</v>
      </c>
      <c r="E6116" s="1" t="s">
        <v>101</v>
      </c>
      <c r="F6116" s="1" t="s">
        <v>101</v>
      </c>
      <c r="G6116" s="13" t="s">
        <v>1154</v>
      </c>
      <c r="H6116" s="12">
        <v>42063</v>
      </c>
      <c r="I6116" s="12" t="s">
        <v>1251</v>
      </c>
      <c r="J6116" s="12">
        <v>42080</v>
      </c>
      <c r="K6116" s="4">
        <v>6387</v>
      </c>
      <c r="L6116" s="1" t="s">
        <v>146</v>
      </c>
      <c r="M6116" s="1" t="s">
        <v>132</v>
      </c>
      <c r="N6116" s="1" t="s">
        <v>1524</v>
      </c>
      <c r="O6116" s="1" t="s">
        <v>93</v>
      </c>
      <c r="P6116">
        <v>30</v>
      </c>
      <c r="Q6116">
        <v>438409</v>
      </c>
      <c r="R6116">
        <v>4278871.84</v>
      </c>
      <c r="S6116">
        <v>9.76</v>
      </c>
      <c r="T6116">
        <v>0.33</v>
      </c>
      <c r="U6116">
        <f t="shared" si="1808"/>
        <v>4278871.84</v>
      </c>
      <c r="V6116">
        <f t="shared" si="1809"/>
        <v>13152270</v>
      </c>
      <c r="W6116" s="1" t="s">
        <v>861</v>
      </c>
      <c r="X6116" s="1" t="s">
        <v>1236</v>
      </c>
      <c r="Y6116" s="1" t="s">
        <v>156</v>
      </c>
      <c r="Z6116" s="3">
        <v>14703</v>
      </c>
      <c r="AA6116" s="4">
        <f t="shared" si="1813"/>
        <v>112027</v>
      </c>
      <c r="AB6116" s="4">
        <f t="shared" si="1818"/>
        <v>50359.163456200004</v>
      </c>
      <c r="AC6116" s="4">
        <f t="shared" si="1804"/>
        <v>112027</v>
      </c>
      <c r="AD6116" s="4">
        <f t="shared" si="1817"/>
        <v>112027</v>
      </c>
      <c r="AE6116" s="3" t="s">
        <v>2877</v>
      </c>
      <c r="AF6116" s="3">
        <v>112027</v>
      </c>
      <c r="AG6116" s="4">
        <f>AI6116</f>
        <v>112027</v>
      </c>
      <c r="AH6116" s="4">
        <v>83304</v>
      </c>
      <c r="AI6116">
        <f t="shared" si="1810"/>
        <v>112027</v>
      </c>
      <c r="AJ6116" t="s">
        <v>2877</v>
      </c>
      <c r="AK6116" s="2">
        <v>79514.44</v>
      </c>
      <c r="AL6116" s="2">
        <f>AN6116</f>
        <v>79514.44</v>
      </c>
      <c r="AM6116" s="4">
        <v>83304</v>
      </c>
      <c r="AN6116">
        <f>INDEX($AJ$2:$AJ$6811,MATCH(AM6116,$A$2:$A$6811,0))</f>
        <v>79514.44</v>
      </c>
      <c r="AP6116">
        <v>4398.68</v>
      </c>
      <c r="AQ6116">
        <v>4398.68</v>
      </c>
      <c r="AR6116" s="4">
        <v>28</v>
      </c>
      <c r="AS6116" s="4">
        <v>2</v>
      </c>
      <c r="AT6116" s="4">
        <v>2015</v>
      </c>
      <c r="AU6116" s="4">
        <v>17</v>
      </c>
      <c r="AV6116" s="4">
        <v>4</v>
      </c>
      <c r="AW6116" s="4">
        <v>2015</v>
      </c>
      <c r="AX6116" t="str">
        <f t="shared" si="1811"/>
        <v>Delay</v>
      </c>
      <c r="AY6116">
        <f t="shared" si="1812"/>
        <v>17</v>
      </c>
    </row>
    <row r="6117" spans="1:51" x14ac:dyDescent="0.2">
      <c r="A6117" s="3">
        <v>83304</v>
      </c>
      <c r="B6117" s="1" t="s">
        <v>50</v>
      </c>
      <c r="C6117" s="1" t="s">
        <v>51</v>
      </c>
      <c r="D6117" s="1" t="s">
        <v>130</v>
      </c>
      <c r="E6117" s="1" t="s">
        <v>101</v>
      </c>
      <c r="F6117" s="1" t="s">
        <v>101</v>
      </c>
      <c r="G6117" s="13" t="s">
        <v>1154</v>
      </c>
      <c r="H6117" s="12">
        <v>42063</v>
      </c>
      <c r="I6117" s="12" t="s">
        <v>1251</v>
      </c>
      <c r="J6117" s="12">
        <v>42080</v>
      </c>
      <c r="K6117" s="4">
        <v>6384</v>
      </c>
      <c r="L6117" s="1" t="s">
        <v>146</v>
      </c>
      <c r="M6117" s="1" t="s">
        <v>132</v>
      </c>
      <c r="N6117" s="1" t="s">
        <v>1524</v>
      </c>
      <c r="O6117" s="1" t="s">
        <v>93</v>
      </c>
      <c r="P6117">
        <v>30</v>
      </c>
      <c r="Q6117">
        <v>15654</v>
      </c>
      <c r="R6117">
        <v>152783.04000000001</v>
      </c>
      <c r="S6117">
        <v>9.76</v>
      </c>
      <c r="T6117">
        <v>0.33</v>
      </c>
      <c r="U6117">
        <f t="shared" si="1808"/>
        <v>152783.04000000001</v>
      </c>
      <c r="V6117">
        <f t="shared" si="1809"/>
        <v>469620</v>
      </c>
      <c r="W6117" s="1" t="s">
        <v>179</v>
      </c>
      <c r="X6117" s="1" t="s">
        <v>1236</v>
      </c>
      <c r="Y6117" s="1" t="s">
        <v>156</v>
      </c>
      <c r="Z6117" s="3">
        <v>14703</v>
      </c>
      <c r="AA6117" s="4">
        <f t="shared" si="1813"/>
        <v>112027</v>
      </c>
      <c r="AB6117" s="4">
        <f t="shared" si="1818"/>
        <v>3962.7322672</v>
      </c>
      <c r="AC6117" s="4">
        <f t="shared" si="1804"/>
        <v>112027</v>
      </c>
      <c r="AD6117" s="4">
        <f t="shared" si="1817"/>
        <v>112027</v>
      </c>
      <c r="AE6117" s="4">
        <v>112027</v>
      </c>
      <c r="AF6117" s="4">
        <v>112027</v>
      </c>
      <c r="AG6117" s="4">
        <f t="shared" ref="AG6117:AG6132" si="1819">AE6117</f>
        <v>112027</v>
      </c>
      <c r="AI6117" t="e">
        <f t="shared" si="1810"/>
        <v>#N/A</v>
      </c>
      <c r="AJ6117">
        <v>79514.44</v>
      </c>
      <c r="AK6117" s="2">
        <v>79514.44</v>
      </c>
      <c r="AL6117" s="2">
        <f t="shared" ref="AL6117:AL6132" si="1820">AJ6117</f>
        <v>79514.44</v>
      </c>
      <c r="AM6117" s="4"/>
      <c r="AN6117" t="e">
        <f>VLOOKUP([1]!Tabelle13[[#This Row],[Vlookup this ID for freight costs]],$AL$2:$AL$6811,2,FALSE)</f>
        <v>#REF!</v>
      </c>
      <c r="AP6117">
        <v>157.06</v>
      </c>
      <c r="AQ6117">
        <v>157.06</v>
      </c>
      <c r="AR6117" s="4">
        <v>28</v>
      </c>
      <c r="AS6117" s="4">
        <v>2</v>
      </c>
      <c r="AT6117" s="4">
        <v>2015</v>
      </c>
      <c r="AU6117" s="4">
        <v>17</v>
      </c>
      <c r="AV6117" s="4">
        <v>4</v>
      </c>
      <c r="AW6117" s="4">
        <v>2015</v>
      </c>
      <c r="AX6117" t="str">
        <f t="shared" si="1811"/>
        <v>Delay</v>
      </c>
      <c r="AY6117">
        <f t="shared" si="1812"/>
        <v>17</v>
      </c>
    </row>
    <row r="6118" spans="1:51" x14ac:dyDescent="0.2">
      <c r="A6118" s="3">
        <v>52999</v>
      </c>
      <c r="B6118" s="1" t="s">
        <v>215</v>
      </c>
      <c r="C6118" s="1" t="s">
        <v>89</v>
      </c>
      <c r="D6118" s="1" t="s">
        <v>52</v>
      </c>
      <c r="E6118" s="1" t="s">
        <v>53</v>
      </c>
      <c r="F6118" s="1" t="s">
        <v>53</v>
      </c>
      <c r="G6118" s="13" t="s">
        <v>1108</v>
      </c>
      <c r="H6118" s="12">
        <v>40242</v>
      </c>
      <c r="I6118" s="12" t="s">
        <v>1108</v>
      </c>
      <c r="J6118" s="12">
        <v>40242</v>
      </c>
      <c r="K6118" s="4">
        <v>2215</v>
      </c>
      <c r="L6118" s="1" t="s">
        <v>146</v>
      </c>
      <c r="M6118" s="1" t="s">
        <v>170</v>
      </c>
      <c r="N6118" s="1" t="s">
        <v>389</v>
      </c>
      <c r="O6118" s="1" t="s">
        <v>93</v>
      </c>
      <c r="P6118">
        <v>30</v>
      </c>
      <c r="Q6118">
        <v>1461</v>
      </c>
      <c r="R6118">
        <v>29950.5</v>
      </c>
      <c r="S6118">
        <v>20.5</v>
      </c>
      <c r="T6118">
        <v>0.68</v>
      </c>
      <c r="U6118">
        <f t="shared" si="1808"/>
        <v>29950.5</v>
      </c>
      <c r="V6118">
        <f t="shared" si="1809"/>
        <v>43830</v>
      </c>
      <c r="W6118" s="1" t="s">
        <v>155</v>
      </c>
      <c r="X6118" s="1" t="s">
        <v>1236</v>
      </c>
      <c r="Y6118" s="1" t="s">
        <v>156</v>
      </c>
      <c r="Z6118" s="3">
        <v>9211</v>
      </c>
      <c r="AA6118" s="4">
        <f t="shared" si="1813"/>
        <v>154780</v>
      </c>
      <c r="AB6118" s="4">
        <f t="shared" si="1818"/>
        <v>2405.0817418000001</v>
      </c>
      <c r="AC6118" s="4">
        <f t="shared" si="1804"/>
        <v>154780</v>
      </c>
      <c r="AD6118" s="4">
        <f t="shared" si="1817"/>
        <v>51663.666666666664</v>
      </c>
      <c r="AE6118" s="4">
        <v>154780</v>
      </c>
      <c r="AF6118" s="4">
        <v>154780</v>
      </c>
      <c r="AG6118" s="4">
        <f t="shared" si="1819"/>
        <v>154780</v>
      </c>
      <c r="AI6118" t="e">
        <f t="shared" si="1810"/>
        <v>#N/A</v>
      </c>
      <c r="AJ6118">
        <v>1664.12</v>
      </c>
      <c r="AK6118" s="2">
        <v>1664.12</v>
      </c>
      <c r="AL6118" s="2">
        <f t="shared" si="1820"/>
        <v>1664.12</v>
      </c>
      <c r="AM6118" s="4"/>
      <c r="AN6118" t="e">
        <f>VLOOKUP([1]!Tabelle13[[#This Row],[Vlookup this ID for freight costs]],$AL$2:$AL$6811,2,FALSE)</f>
        <v>#REF!</v>
      </c>
      <c r="AP6118">
        <v>64.569999999999993</v>
      </c>
      <c r="AQ6118">
        <v>64.569999999999993</v>
      </c>
      <c r="AR6118" s="4">
        <v>5</v>
      </c>
      <c r="AS6118" s="4">
        <v>4</v>
      </c>
      <c r="AT6118" s="4">
        <v>2010</v>
      </c>
      <c r="AU6118" s="4">
        <v>5</v>
      </c>
      <c r="AV6118" s="4">
        <v>4</v>
      </c>
      <c r="AW6118" s="4">
        <v>2010</v>
      </c>
      <c r="AX6118" t="str">
        <f t="shared" si="1811"/>
        <v>No Delay</v>
      </c>
      <c r="AY6118">
        <f t="shared" si="1812"/>
        <v>0</v>
      </c>
    </row>
    <row r="6119" spans="1:51" x14ac:dyDescent="0.2">
      <c r="A6119" s="3">
        <v>68437</v>
      </c>
      <c r="B6119" s="1" t="s">
        <v>50</v>
      </c>
      <c r="C6119" s="1" t="s">
        <v>51</v>
      </c>
      <c r="D6119" s="1" t="s">
        <v>52</v>
      </c>
      <c r="E6119" s="1" t="s">
        <v>53</v>
      </c>
      <c r="F6119" s="1" t="s">
        <v>53</v>
      </c>
      <c r="G6119" s="13" t="s">
        <v>2177</v>
      </c>
      <c r="H6119" s="12">
        <v>40640</v>
      </c>
      <c r="I6119" s="12" t="s">
        <v>2177</v>
      </c>
      <c r="J6119" s="12">
        <v>40640</v>
      </c>
      <c r="K6119" s="4">
        <v>3138</v>
      </c>
      <c r="L6119" s="1" t="s">
        <v>56</v>
      </c>
      <c r="M6119" s="1" t="s">
        <v>126</v>
      </c>
      <c r="N6119" s="1" t="s">
        <v>127</v>
      </c>
      <c r="O6119" s="1" t="s">
        <v>128</v>
      </c>
      <c r="P6119">
        <v>20</v>
      </c>
      <c r="Q6119">
        <v>108</v>
      </c>
      <c r="R6119">
        <v>3456</v>
      </c>
      <c r="S6119">
        <v>32</v>
      </c>
      <c r="T6119">
        <v>1.6</v>
      </c>
      <c r="U6119">
        <f t="shared" si="1808"/>
        <v>3456</v>
      </c>
      <c r="V6119">
        <f t="shared" si="1809"/>
        <v>2160</v>
      </c>
      <c r="W6119" s="1" t="s">
        <v>126</v>
      </c>
      <c r="X6119" s="1" t="s">
        <v>129</v>
      </c>
      <c r="Y6119" s="1" t="s">
        <v>129</v>
      </c>
      <c r="Z6119" s="3">
        <v>8935</v>
      </c>
      <c r="AA6119" s="4">
        <f t="shared" si="1813"/>
        <v>41</v>
      </c>
      <c r="AB6119" s="4">
        <f t="shared" ref="AB6119:AB6182" si="1821">4.997+0.1387*Q6119-4.826*P6119+0.003501*R6119</f>
        <v>-64.443943999999988</v>
      </c>
      <c r="AC6119" s="4">
        <f t="shared" si="1804"/>
        <v>41</v>
      </c>
      <c r="AD6119" s="4">
        <f t="shared" si="1817"/>
        <v>49.333333333333336</v>
      </c>
      <c r="AE6119" s="4">
        <v>41</v>
      </c>
      <c r="AF6119" s="4">
        <v>41</v>
      </c>
      <c r="AG6119" s="4">
        <f t="shared" si="1819"/>
        <v>41</v>
      </c>
      <c r="AI6119" t="e">
        <f t="shared" si="1810"/>
        <v>#N/A</v>
      </c>
      <c r="AJ6119">
        <v>897.87</v>
      </c>
      <c r="AK6119" s="2">
        <v>897.87</v>
      </c>
      <c r="AL6119" s="2">
        <f t="shared" si="1820"/>
        <v>897.87</v>
      </c>
      <c r="AM6119" s="4"/>
      <c r="AN6119" t="e">
        <f>VLOOKUP([1]!Tabelle13[[#This Row],[Vlookup this ID for freight costs]],$AL$2:$AL$6811,2,FALSE)</f>
        <v>#REF!</v>
      </c>
      <c r="AP6119">
        <v>5.7</v>
      </c>
      <c r="AQ6119">
        <v>5.7</v>
      </c>
      <c r="AR6119" s="4">
        <v>7</v>
      </c>
      <c r="AS6119" s="4">
        <v>4</v>
      </c>
      <c r="AT6119" s="4">
        <v>2011</v>
      </c>
      <c r="AU6119" s="4">
        <v>7</v>
      </c>
      <c r="AV6119" s="4">
        <v>4</v>
      </c>
      <c r="AW6119" s="4">
        <v>2011</v>
      </c>
      <c r="AX6119" t="str">
        <f t="shared" si="1811"/>
        <v>No Delay</v>
      </c>
      <c r="AY6119">
        <f t="shared" si="1812"/>
        <v>0</v>
      </c>
    </row>
    <row r="6120" spans="1:51" x14ac:dyDescent="0.2">
      <c r="A6120" s="3">
        <v>2562</v>
      </c>
      <c r="B6120" s="1" t="s">
        <v>88</v>
      </c>
      <c r="C6120" s="1" t="s">
        <v>89</v>
      </c>
      <c r="D6120" s="1" t="s">
        <v>52</v>
      </c>
      <c r="E6120" s="1" t="s">
        <v>53</v>
      </c>
      <c r="F6120" s="1" t="s">
        <v>53</v>
      </c>
      <c r="G6120" s="13" t="s">
        <v>2119</v>
      </c>
      <c r="H6120" s="12">
        <v>39973</v>
      </c>
      <c r="I6120" s="12" t="s">
        <v>2119</v>
      </c>
      <c r="J6120" s="12">
        <v>39973</v>
      </c>
      <c r="K6120" s="4">
        <v>1588</v>
      </c>
      <c r="L6120" s="1" t="s">
        <v>56</v>
      </c>
      <c r="M6120" s="1" t="s">
        <v>812</v>
      </c>
      <c r="N6120" s="1" t="s">
        <v>1363</v>
      </c>
      <c r="O6120" s="1" t="s">
        <v>937</v>
      </c>
      <c r="P6120">
        <v>40</v>
      </c>
      <c r="Q6120">
        <v>140</v>
      </c>
      <c r="R6120">
        <v>15400</v>
      </c>
      <c r="S6120">
        <v>110</v>
      </c>
      <c r="T6120">
        <v>2.75</v>
      </c>
      <c r="U6120">
        <f t="shared" si="1808"/>
        <v>15400</v>
      </c>
      <c r="V6120">
        <f t="shared" si="1809"/>
        <v>5600</v>
      </c>
      <c r="W6120" s="1" t="s">
        <v>815</v>
      </c>
      <c r="X6120" s="1" t="s">
        <v>71</v>
      </c>
      <c r="Y6120" s="1" t="s">
        <v>71</v>
      </c>
      <c r="Z6120" s="4">
        <v>9697</v>
      </c>
      <c r="AA6120" s="4">
        <f t="shared" si="1813"/>
        <v>158</v>
      </c>
      <c r="AB6120" s="4">
        <f t="shared" si="1821"/>
        <v>-114.70959999999999</v>
      </c>
      <c r="AC6120" s="4">
        <f t="shared" si="1804"/>
        <v>158</v>
      </c>
      <c r="AD6120" s="4">
        <f t="shared" si="1817"/>
        <v>158</v>
      </c>
      <c r="AE6120" s="4">
        <v>158</v>
      </c>
      <c r="AF6120" s="4">
        <v>158</v>
      </c>
      <c r="AG6120" s="4">
        <f t="shared" si="1819"/>
        <v>158</v>
      </c>
      <c r="AH6120" s="4">
        <v>10994</v>
      </c>
      <c r="AI6120">
        <f t="shared" si="1810"/>
        <v>2521</v>
      </c>
      <c r="AJ6120">
        <v>4318.21</v>
      </c>
      <c r="AK6120" s="2">
        <v>4318.21</v>
      </c>
      <c r="AL6120" s="2">
        <f t="shared" si="1820"/>
        <v>4318.21</v>
      </c>
      <c r="AM6120" s="4"/>
      <c r="AN6120" t="e">
        <f>VLOOKUP([1]!Tabelle13[[#This Row],[Vlookup this ID for freight costs]],$AL$2:$AL$6811,2,FALSE)</f>
        <v>#REF!</v>
      </c>
      <c r="AP6120">
        <v>30.18</v>
      </c>
      <c r="AQ6120">
        <v>30.18</v>
      </c>
      <c r="AR6120" s="4">
        <v>9</v>
      </c>
      <c r="AS6120" s="4">
        <v>6</v>
      </c>
      <c r="AT6120" s="4">
        <v>2009</v>
      </c>
      <c r="AU6120" s="4">
        <v>9</v>
      </c>
      <c r="AV6120" s="4">
        <v>6</v>
      </c>
      <c r="AW6120" s="4">
        <v>2009</v>
      </c>
      <c r="AX6120" t="str">
        <f t="shared" si="1811"/>
        <v>No Delay</v>
      </c>
      <c r="AY6120">
        <f t="shared" si="1812"/>
        <v>0</v>
      </c>
    </row>
    <row r="6121" spans="1:51" x14ac:dyDescent="0.2">
      <c r="A6121" s="3">
        <v>3419</v>
      </c>
      <c r="B6121" s="1" t="s">
        <v>88</v>
      </c>
      <c r="C6121" s="1" t="s">
        <v>89</v>
      </c>
      <c r="D6121" s="1" t="s">
        <v>52</v>
      </c>
      <c r="E6121" s="1" t="s">
        <v>53</v>
      </c>
      <c r="F6121" s="1" t="s">
        <v>53</v>
      </c>
      <c r="G6121" s="13" t="s">
        <v>2878</v>
      </c>
      <c r="H6121" s="12">
        <v>39794</v>
      </c>
      <c r="I6121" s="12" t="s">
        <v>2878</v>
      </c>
      <c r="J6121" s="12">
        <v>39794</v>
      </c>
      <c r="K6121" s="4">
        <v>1267</v>
      </c>
      <c r="L6121" s="1" t="s">
        <v>56</v>
      </c>
      <c r="M6121" s="1" t="s">
        <v>812</v>
      </c>
      <c r="N6121" s="1" t="s">
        <v>1363</v>
      </c>
      <c r="O6121" s="1" t="s">
        <v>937</v>
      </c>
      <c r="P6121">
        <v>40</v>
      </c>
      <c r="Q6121">
        <v>862</v>
      </c>
      <c r="R6121">
        <v>65512</v>
      </c>
      <c r="S6121">
        <v>76</v>
      </c>
      <c r="T6121">
        <v>1.9</v>
      </c>
      <c r="U6121">
        <f t="shared" si="1808"/>
        <v>65512</v>
      </c>
      <c r="V6121">
        <f t="shared" si="1809"/>
        <v>34480</v>
      </c>
      <c r="W6121" s="1" t="s">
        <v>815</v>
      </c>
      <c r="X6121" s="1" t="s">
        <v>71</v>
      </c>
      <c r="Y6121" s="1" t="s">
        <v>71</v>
      </c>
      <c r="Z6121" s="4">
        <v>9697</v>
      </c>
      <c r="AA6121" s="4">
        <f t="shared" si="1813"/>
        <v>963</v>
      </c>
      <c r="AB6121" s="4">
        <f t="shared" si="1821"/>
        <v>160.87391200000002</v>
      </c>
      <c r="AC6121" s="4">
        <f t="shared" si="1804"/>
        <v>963</v>
      </c>
      <c r="AD6121" s="4">
        <f t="shared" si="1817"/>
        <v>963</v>
      </c>
      <c r="AE6121" s="4">
        <v>963</v>
      </c>
      <c r="AF6121" s="4">
        <v>963</v>
      </c>
      <c r="AG6121" s="4">
        <f t="shared" si="1819"/>
        <v>963</v>
      </c>
      <c r="AH6121" s="4">
        <v>11527</v>
      </c>
      <c r="AI6121">
        <f t="shared" si="1810"/>
        <v>4303</v>
      </c>
      <c r="AJ6121">
        <v>25080.52</v>
      </c>
      <c r="AK6121" s="2">
        <v>25080.52</v>
      </c>
      <c r="AL6121" s="2">
        <f t="shared" si="1820"/>
        <v>25080.52</v>
      </c>
      <c r="AM6121" s="4"/>
      <c r="AN6121" t="e">
        <f>VLOOKUP([1]!Tabelle13[[#This Row],[Vlookup this ID for freight costs]],$AL$2:$AL$6811,2,FALSE)</f>
        <v>#REF!</v>
      </c>
      <c r="AP6121">
        <v>128.4</v>
      </c>
      <c r="AQ6121">
        <v>128.4</v>
      </c>
      <c r="AR6121" s="4">
        <v>12</v>
      </c>
      <c r="AS6121" s="4">
        <v>12</v>
      </c>
      <c r="AT6121" s="4">
        <v>2008</v>
      </c>
      <c r="AU6121" s="4">
        <v>12</v>
      </c>
      <c r="AV6121" s="4">
        <v>12</v>
      </c>
      <c r="AW6121" s="4">
        <v>2008</v>
      </c>
      <c r="AX6121" t="str">
        <f t="shared" si="1811"/>
        <v>No Delay</v>
      </c>
      <c r="AY6121">
        <f t="shared" si="1812"/>
        <v>0</v>
      </c>
    </row>
    <row r="6122" spans="1:51" x14ac:dyDescent="0.2">
      <c r="A6122" s="3">
        <v>17065</v>
      </c>
      <c r="B6122" s="1" t="s">
        <v>215</v>
      </c>
      <c r="C6122" s="1" t="s">
        <v>89</v>
      </c>
      <c r="D6122" s="1" t="s">
        <v>52</v>
      </c>
      <c r="E6122" s="1" t="s">
        <v>53</v>
      </c>
      <c r="F6122" s="1" t="s">
        <v>53</v>
      </c>
      <c r="G6122" s="13" t="s">
        <v>2879</v>
      </c>
      <c r="H6122" s="12">
        <v>41065</v>
      </c>
      <c r="I6122" s="12" t="s">
        <v>2879</v>
      </c>
      <c r="J6122" s="12">
        <v>41065</v>
      </c>
      <c r="K6122" s="4">
        <v>3968</v>
      </c>
      <c r="L6122" s="1" t="s">
        <v>56</v>
      </c>
      <c r="M6122" s="1" t="s">
        <v>634</v>
      </c>
      <c r="N6122" s="1" t="s">
        <v>635</v>
      </c>
      <c r="O6122" s="1" t="s">
        <v>636</v>
      </c>
      <c r="P6122">
        <v>20</v>
      </c>
      <c r="Q6122">
        <v>2371</v>
      </c>
      <c r="R6122">
        <v>68759</v>
      </c>
      <c r="S6122">
        <v>29</v>
      </c>
      <c r="T6122">
        <v>1.45</v>
      </c>
      <c r="U6122">
        <f t="shared" si="1808"/>
        <v>68759</v>
      </c>
      <c r="V6122">
        <f t="shared" si="1809"/>
        <v>47420</v>
      </c>
      <c r="W6122" s="1" t="s">
        <v>637</v>
      </c>
      <c r="X6122" s="1" t="s">
        <v>71</v>
      </c>
      <c r="Y6122" s="1" t="s">
        <v>71</v>
      </c>
      <c r="Z6122" s="4">
        <v>9697</v>
      </c>
      <c r="AA6122" s="4">
        <f t="shared" si="1813"/>
        <v>939</v>
      </c>
      <c r="AB6122" s="4">
        <f t="shared" si="1821"/>
        <v>478.05995900000005</v>
      </c>
      <c r="AC6122" s="4">
        <f t="shared" si="1804"/>
        <v>939</v>
      </c>
      <c r="AD6122" s="4">
        <f t="shared" si="1817"/>
        <v>939</v>
      </c>
      <c r="AE6122" s="4">
        <v>939</v>
      </c>
      <c r="AF6122" s="4">
        <v>939</v>
      </c>
      <c r="AG6122" s="4">
        <f t="shared" si="1819"/>
        <v>939</v>
      </c>
      <c r="AI6122" t="e">
        <f t="shared" si="1810"/>
        <v>#N/A</v>
      </c>
      <c r="AJ6122">
        <v>8695.18</v>
      </c>
      <c r="AK6122" s="2">
        <v>8695.18</v>
      </c>
      <c r="AL6122" s="2">
        <f t="shared" si="1820"/>
        <v>8695.18</v>
      </c>
      <c r="AM6122" s="4"/>
      <c r="AN6122" t="e">
        <f>VLOOKUP([1]!Tabelle13[[#This Row],[Vlookup this ID for freight costs]],$AL$2:$AL$6811,2,FALSE)</f>
        <v>#REF!</v>
      </c>
      <c r="AP6122">
        <v>96.4</v>
      </c>
      <c r="AQ6122">
        <v>96.4</v>
      </c>
      <c r="AR6122" s="4">
        <v>5</v>
      </c>
      <c r="AS6122" s="4">
        <v>6</v>
      </c>
      <c r="AT6122" s="4">
        <v>2012</v>
      </c>
      <c r="AU6122" s="4">
        <v>5</v>
      </c>
      <c r="AV6122" s="4">
        <v>6</v>
      </c>
      <c r="AW6122" s="4">
        <v>2012</v>
      </c>
      <c r="AX6122" t="str">
        <f t="shared" si="1811"/>
        <v>No Delay</v>
      </c>
      <c r="AY6122">
        <f t="shared" si="1812"/>
        <v>0</v>
      </c>
    </row>
    <row r="6123" spans="1:51" x14ac:dyDescent="0.2">
      <c r="A6123" s="3">
        <v>25075</v>
      </c>
      <c r="B6123" s="1" t="s">
        <v>215</v>
      </c>
      <c r="C6123" s="1" t="s">
        <v>89</v>
      </c>
      <c r="D6123" s="1" t="s">
        <v>52</v>
      </c>
      <c r="E6123" s="1" t="s">
        <v>53</v>
      </c>
      <c r="F6123" s="1" t="s">
        <v>53</v>
      </c>
      <c r="G6123" s="13" t="s">
        <v>1153</v>
      </c>
      <c r="H6123" s="12">
        <v>42055</v>
      </c>
      <c r="I6123" s="12" t="s">
        <v>1153</v>
      </c>
      <c r="J6123" s="12">
        <v>42055</v>
      </c>
      <c r="K6123" s="4">
        <v>6329</v>
      </c>
      <c r="L6123" s="1" t="s">
        <v>56</v>
      </c>
      <c r="M6123" s="1" t="s">
        <v>634</v>
      </c>
      <c r="N6123" s="1" t="s">
        <v>635</v>
      </c>
      <c r="O6123" s="1" t="s">
        <v>636</v>
      </c>
      <c r="P6123">
        <v>20</v>
      </c>
      <c r="Q6123">
        <v>2120</v>
      </c>
      <c r="R6123">
        <v>65720</v>
      </c>
      <c r="S6123">
        <v>31</v>
      </c>
      <c r="T6123">
        <v>1.55</v>
      </c>
      <c r="U6123">
        <f t="shared" si="1808"/>
        <v>65720</v>
      </c>
      <c r="V6123">
        <f t="shared" si="1809"/>
        <v>42400</v>
      </c>
      <c r="W6123" s="1" t="s">
        <v>637</v>
      </c>
      <c r="X6123" s="1" t="s">
        <v>71</v>
      </c>
      <c r="Y6123" s="1" t="s">
        <v>71</v>
      </c>
      <c r="Z6123" s="4">
        <v>9697</v>
      </c>
      <c r="AA6123" s="4">
        <f t="shared" si="1813"/>
        <v>610</v>
      </c>
      <c r="AB6123" s="4">
        <f t="shared" si="1821"/>
        <v>432.60672</v>
      </c>
      <c r="AC6123" s="4">
        <f t="shared" si="1804"/>
        <v>610</v>
      </c>
      <c r="AD6123" s="4">
        <f t="shared" si="1817"/>
        <v>610</v>
      </c>
      <c r="AE6123" s="4">
        <v>610</v>
      </c>
      <c r="AF6123" s="4">
        <v>610</v>
      </c>
      <c r="AG6123" s="4">
        <f t="shared" si="1819"/>
        <v>610</v>
      </c>
      <c r="AI6123" t="e">
        <f t="shared" si="1810"/>
        <v>#N/A</v>
      </c>
      <c r="AJ6123">
        <v>8231.14</v>
      </c>
      <c r="AK6123" s="2">
        <v>8231.14</v>
      </c>
      <c r="AL6123" s="2">
        <f t="shared" si="1820"/>
        <v>8231.14</v>
      </c>
      <c r="AM6123" s="4"/>
      <c r="AN6123" t="e">
        <f>VLOOKUP([1]!Tabelle13[[#This Row],[Vlookup this ID for freight costs]],$AL$2:$AL$6811,2,FALSE)</f>
        <v>#REF!</v>
      </c>
      <c r="AP6123">
        <v>67.56</v>
      </c>
      <c r="AQ6123">
        <v>67.56</v>
      </c>
      <c r="AR6123" s="4">
        <v>20</v>
      </c>
      <c r="AS6123" s="4">
        <v>2</v>
      </c>
      <c r="AT6123" s="4">
        <v>2015</v>
      </c>
      <c r="AU6123" s="4">
        <v>20</v>
      </c>
      <c r="AV6123" s="4">
        <v>2</v>
      </c>
      <c r="AW6123" s="4">
        <v>2015</v>
      </c>
      <c r="AX6123" t="str">
        <f t="shared" si="1811"/>
        <v>No Delay</v>
      </c>
      <c r="AY6123">
        <f t="shared" si="1812"/>
        <v>0</v>
      </c>
    </row>
    <row r="6124" spans="1:51" x14ac:dyDescent="0.2">
      <c r="A6124" s="3">
        <v>36717</v>
      </c>
      <c r="B6124" s="1" t="s">
        <v>215</v>
      </c>
      <c r="C6124" s="1" t="s">
        <v>89</v>
      </c>
      <c r="D6124" s="1" t="s">
        <v>52</v>
      </c>
      <c r="E6124" s="1" t="s">
        <v>53</v>
      </c>
      <c r="F6124" s="1" t="s">
        <v>53</v>
      </c>
      <c r="G6124" s="13" t="s">
        <v>2880</v>
      </c>
      <c r="H6124" s="12">
        <v>40393</v>
      </c>
      <c r="I6124" s="12" t="s">
        <v>2880</v>
      </c>
      <c r="J6124" s="12">
        <v>40393</v>
      </c>
      <c r="K6124" s="4">
        <v>2655</v>
      </c>
      <c r="L6124" s="1" t="s">
        <v>56</v>
      </c>
      <c r="M6124" s="1" t="s">
        <v>634</v>
      </c>
      <c r="N6124" s="1" t="s">
        <v>635</v>
      </c>
      <c r="O6124" s="1" t="s">
        <v>636</v>
      </c>
      <c r="P6124">
        <v>20</v>
      </c>
      <c r="Q6124">
        <v>2483</v>
      </c>
      <c r="R6124">
        <v>67041</v>
      </c>
      <c r="S6124">
        <v>27</v>
      </c>
      <c r="T6124">
        <v>1.35</v>
      </c>
      <c r="U6124">
        <f t="shared" si="1808"/>
        <v>67041</v>
      </c>
      <c r="V6124">
        <f t="shared" si="1809"/>
        <v>49660</v>
      </c>
      <c r="W6124" s="1" t="s">
        <v>637</v>
      </c>
      <c r="X6124" s="1" t="s">
        <v>71</v>
      </c>
      <c r="Y6124" s="1" t="s">
        <v>71</v>
      </c>
      <c r="Z6124" s="4">
        <v>9697</v>
      </c>
      <c r="AA6124" s="4">
        <f t="shared" si="1813"/>
        <v>706</v>
      </c>
      <c r="AB6124" s="4">
        <f t="shared" si="1821"/>
        <v>487.57964100000004</v>
      </c>
      <c r="AC6124" s="4">
        <f t="shared" si="1804"/>
        <v>706</v>
      </c>
      <c r="AD6124" s="4">
        <f t="shared" si="1817"/>
        <v>743</v>
      </c>
      <c r="AE6124" s="4">
        <v>706</v>
      </c>
      <c r="AF6124" s="4">
        <v>706</v>
      </c>
      <c r="AG6124" s="4">
        <f t="shared" si="1819"/>
        <v>706</v>
      </c>
      <c r="AI6124" t="e">
        <f t="shared" si="1810"/>
        <v>#N/A</v>
      </c>
      <c r="AJ6124">
        <v>6150.75</v>
      </c>
      <c r="AK6124" s="2">
        <v>6150.75</v>
      </c>
      <c r="AL6124" s="2">
        <f t="shared" si="1820"/>
        <v>6150.75</v>
      </c>
      <c r="AM6124" s="4"/>
      <c r="AN6124" t="e">
        <f>VLOOKUP([1]!Tabelle13[[#This Row],[Vlookup this ID for freight costs]],$AL$2:$AL$6811,2,FALSE)</f>
        <v>#REF!</v>
      </c>
      <c r="AP6124">
        <v>144.54</v>
      </c>
      <c r="AQ6124">
        <v>144.54</v>
      </c>
      <c r="AR6124" s="4">
        <v>3</v>
      </c>
      <c r="AS6124" s="4">
        <v>8</v>
      </c>
      <c r="AT6124" s="4">
        <v>2010</v>
      </c>
      <c r="AU6124" s="4">
        <v>3</v>
      </c>
      <c r="AV6124" s="4">
        <v>8</v>
      </c>
      <c r="AW6124" s="4">
        <v>2010</v>
      </c>
      <c r="AX6124" t="str">
        <f t="shared" si="1811"/>
        <v>No Delay</v>
      </c>
      <c r="AY6124">
        <f t="shared" si="1812"/>
        <v>0</v>
      </c>
    </row>
    <row r="6125" spans="1:51" x14ac:dyDescent="0.2">
      <c r="A6125" s="3">
        <v>45267</v>
      </c>
      <c r="B6125" s="1" t="s">
        <v>50</v>
      </c>
      <c r="C6125" s="1" t="s">
        <v>51</v>
      </c>
      <c r="D6125" s="1" t="s">
        <v>52</v>
      </c>
      <c r="E6125" s="1" t="s">
        <v>53</v>
      </c>
      <c r="F6125" s="1" t="s">
        <v>53</v>
      </c>
      <c r="G6125" s="13" t="s">
        <v>2881</v>
      </c>
      <c r="H6125" s="12">
        <v>41350</v>
      </c>
      <c r="I6125" s="12" t="s">
        <v>2881</v>
      </c>
      <c r="J6125" s="12">
        <v>41350</v>
      </c>
      <c r="K6125" s="4">
        <v>4538</v>
      </c>
      <c r="L6125" s="1" t="s">
        <v>56</v>
      </c>
      <c r="M6125" s="1" t="s">
        <v>126</v>
      </c>
      <c r="N6125" s="1" t="s">
        <v>127</v>
      </c>
      <c r="O6125" s="1" t="s">
        <v>128</v>
      </c>
      <c r="P6125">
        <v>20</v>
      </c>
      <c r="Q6125">
        <v>151</v>
      </c>
      <c r="R6125">
        <v>4832</v>
      </c>
      <c r="S6125">
        <v>32</v>
      </c>
      <c r="T6125">
        <v>1.6</v>
      </c>
      <c r="U6125">
        <f t="shared" si="1808"/>
        <v>4832</v>
      </c>
      <c r="V6125">
        <f t="shared" si="1809"/>
        <v>3020</v>
      </c>
      <c r="W6125" s="1" t="s">
        <v>126</v>
      </c>
      <c r="X6125" s="1" t="s">
        <v>129</v>
      </c>
      <c r="Y6125" s="1" t="s">
        <v>129</v>
      </c>
      <c r="Z6125" s="3">
        <v>8935</v>
      </c>
      <c r="AA6125" s="4">
        <f t="shared" si="1813"/>
        <v>54</v>
      </c>
      <c r="AB6125" s="4">
        <f t="shared" si="1821"/>
        <v>-53.66246799999999</v>
      </c>
      <c r="AC6125" s="4">
        <f t="shared" si="1804"/>
        <v>54</v>
      </c>
      <c r="AD6125" s="4">
        <f t="shared" si="1817"/>
        <v>36</v>
      </c>
      <c r="AE6125" s="4">
        <v>54</v>
      </c>
      <c r="AF6125" s="4">
        <v>54</v>
      </c>
      <c r="AG6125" s="4">
        <f t="shared" si="1819"/>
        <v>54</v>
      </c>
      <c r="AI6125" t="e">
        <f t="shared" si="1810"/>
        <v>#N/A</v>
      </c>
      <c r="AJ6125">
        <v>1032.57</v>
      </c>
      <c r="AK6125" s="2">
        <v>1032.57</v>
      </c>
      <c r="AL6125" s="2">
        <f t="shared" si="1820"/>
        <v>1032.57</v>
      </c>
      <c r="AM6125" s="4"/>
      <c r="AN6125" t="e">
        <f>VLOOKUP([1]!Tabelle13[[#This Row],[Vlookup this ID for freight costs]],$AL$2:$AL$6811,2,FALSE)</f>
        <v>#REF!</v>
      </c>
      <c r="AP6125">
        <v>5.98</v>
      </c>
      <c r="AQ6125">
        <v>5.98</v>
      </c>
      <c r="AR6125" s="4">
        <v>17</v>
      </c>
      <c r="AS6125" s="4">
        <v>4</v>
      </c>
      <c r="AT6125" s="4">
        <v>2013</v>
      </c>
      <c r="AU6125" s="4">
        <v>17</v>
      </c>
      <c r="AV6125" s="4">
        <v>4</v>
      </c>
      <c r="AW6125" s="4">
        <v>2013</v>
      </c>
      <c r="AX6125" t="str">
        <f t="shared" si="1811"/>
        <v>No Delay</v>
      </c>
      <c r="AY6125">
        <f t="shared" si="1812"/>
        <v>0</v>
      </c>
    </row>
    <row r="6126" spans="1:51" x14ac:dyDescent="0.2">
      <c r="A6126" s="3">
        <v>37578</v>
      </c>
      <c r="B6126" s="1" t="s">
        <v>215</v>
      </c>
      <c r="C6126" s="1" t="s">
        <v>89</v>
      </c>
      <c r="D6126" s="1" t="s">
        <v>52</v>
      </c>
      <c r="E6126" s="1" t="s">
        <v>53</v>
      </c>
      <c r="F6126" s="1" t="s">
        <v>53</v>
      </c>
      <c r="G6126" s="13" t="s">
        <v>736</v>
      </c>
      <c r="H6126" s="12">
        <v>40506</v>
      </c>
      <c r="I6126" s="12" t="s">
        <v>736</v>
      </c>
      <c r="J6126" s="12">
        <v>40506</v>
      </c>
      <c r="K6126" s="4">
        <v>2854</v>
      </c>
      <c r="L6126" s="1" t="s">
        <v>56</v>
      </c>
      <c r="M6126" s="1" t="s">
        <v>634</v>
      </c>
      <c r="N6126" s="1" t="s">
        <v>635</v>
      </c>
      <c r="O6126" s="1" t="s">
        <v>636</v>
      </c>
      <c r="P6126">
        <v>20</v>
      </c>
      <c r="Q6126">
        <v>2825</v>
      </c>
      <c r="R6126">
        <v>76275</v>
      </c>
      <c r="S6126">
        <v>27</v>
      </c>
      <c r="T6126">
        <v>1.35</v>
      </c>
      <c r="U6126">
        <f t="shared" si="1808"/>
        <v>76275</v>
      </c>
      <c r="V6126">
        <f t="shared" si="1809"/>
        <v>56500</v>
      </c>
      <c r="W6126" s="1" t="s">
        <v>637</v>
      </c>
      <c r="X6126" s="1" t="s">
        <v>71</v>
      </c>
      <c r="Y6126" s="1" t="s">
        <v>71</v>
      </c>
      <c r="Z6126" s="4">
        <v>9697</v>
      </c>
      <c r="AA6126" s="4">
        <f t="shared" si="1813"/>
        <v>1038</v>
      </c>
      <c r="AB6126" s="4">
        <f t="shared" si="1821"/>
        <v>567.34327500000006</v>
      </c>
      <c r="AC6126" s="4">
        <f t="shared" ref="AC6126:AC6189" si="1822">AF6126</f>
        <v>1038</v>
      </c>
      <c r="AD6126" s="4">
        <f t="shared" si="1817"/>
        <v>1038</v>
      </c>
      <c r="AE6126" s="4">
        <v>1038</v>
      </c>
      <c r="AF6126" s="4">
        <v>1038</v>
      </c>
      <c r="AG6126" s="4">
        <f t="shared" si="1819"/>
        <v>1038</v>
      </c>
      <c r="AI6126" t="e">
        <f t="shared" si="1810"/>
        <v>#N/A</v>
      </c>
      <c r="AJ6126">
        <v>3360.75</v>
      </c>
      <c r="AK6126" s="2">
        <v>3360.75</v>
      </c>
      <c r="AL6126" s="2">
        <f t="shared" si="1820"/>
        <v>3360.75</v>
      </c>
      <c r="AM6126" s="4"/>
      <c r="AN6126" t="e">
        <f>VLOOKUP([1]!Tabelle13[[#This Row],[Vlookup this ID for freight costs]],$AL$2:$AL$6811,2,FALSE)</f>
        <v>#REF!</v>
      </c>
      <c r="AP6126">
        <v>164.45</v>
      </c>
      <c r="AQ6126">
        <v>164.45</v>
      </c>
      <c r="AR6126" s="4">
        <v>24</v>
      </c>
      <c r="AS6126" s="4">
        <v>11</v>
      </c>
      <c r="AT6126" s="4">
        <v>2010</v>
      </c>
      <c r="AU6126" s="4">
        <v>24</v>
      </c>
      <c r="AV6126" s="4">
        <v>11</v>
      </c>
      <c r="AW6126" s="4">
        <v>2010</v>
      </c>
      <c r="AX6126" t="str">
        <f t="shared" si="1811"/>
        <v>No Delay</v>
      </c>
      <c r="AY6126">
        <f t="shared" si="1812"/>
        <v>0</v>
      </c>
    </row>
    <row r="6127" spans="1:51" x14ac:dyDescent="0.2">
      <c r="A6127" s="3">
        <v>37157</v>
      </c>
      <c r="B6127" s="1" t="s">
        <v>50</v>
      </c>
      <c r="C6127" s="1" t="s">
        <v>51</v>
      </c>
      <c r="D6127" s="1" t="s">
        <v>52</v>
      </c>
      <c r="E6127" s="1" t="s">
        <v>53</v>
      </c>
      <c r="F6127" s="1" t="s">
        <v>53</v>
      </c>
      <c r="G6127" s="13" t="s">
        <v>2882</v>
      </c>
      <c r="H6127" s="12">
        <v>40842</v>
      </c>
      <c r="I6127" s="12" t="s">
        <v>2882</v>
      </c>
      <c r="J6127" s="12">
        <v>40842</v>
      </c>
      <c r="K6127" s="4">
        <v>3541</v>
      </c>
      <c r="L6127" s="1" t="s">
        <v>56</v>
      </c>
      <c r="M6127" s="1" t="s">
        <v>57</v>
      </c>
      <c r="N6127" s="1" t="s">
        <v>104</v>
      </c>
      <c r="O6127" s="1" t="s">
        <v>59</v>
      </c>
      <c r="P6127">
        <v>100</v>
      </c>
      <c r="Q6127">
        <v>120</v>
      </c>
      <c r="R6127">
        <v>9600</v>
      </c>
      <c r="S6127">
        <v>80</v>
      </c>
      <c r="T6127">
        <v>0.8</v>
      </c>
      <c r="U6127">
        <f t="shared" si="1808"/>
        <v>9600</v>
      </c>
      <c r="V6127">
        <f t="shared" si="1809"/>
        <v>12000</v>
      </c>
      <c r="W6127" s="1" t="s">
        <v>60</v>
      </c>
      <c r="X6127" s="1" t="s">
        <v>61</v>
      </c>
      <c r="Y6127" s="1" t="s">
        <v>61</v>
      </c>
      <c r="Z6127" s="3">
        <v>12488</v>
      </c>
      <c r="AA6127" s="4">
        <f t="shared" si="1813"/>
        <v>55</v>
      </c>
      <c r="AB6127" s="4">
        <f t="shared" si="1821"/>
        <v>-427.34939999999995</v>
      </c>
      <c r="AC6127" s="4">
        <f t="shared" si="1822"/>
        <v>55</v>
      </c>
      <c r="AD6127" s="4">
        <f t="shared" si="1817"/>
        <v>113.5</v>
      </c>
      <c r="AE6127" s="4">
        <v>55</v>
      </c>
      <c r="AF6127" s="4">
        <v>55</v>
      </c>
      <c r="AG6127" s="4">
        <f t="shared" si="1819"/>
        <v>55</v>
      </c>
      <c r="AI6127" t="e">
        <f t="shared" si="1810"/>
        <v>#N/A</v>
      </c>
      <c r="AJ6127">
        <v>3267.66</v>
      </c>
      <c r="AK6127" s="2">
        <v>3267.66</v>
      </c>
      <c r="AL6127" s="2">
        <f t="shared" si="1820"/>
        <v>3267.66</v>
      </c>
      <c r="AM6127" s="4"/>
      <c r="AN6127" t="e">
        <f>VLOOKUP([1]!Tabelle13[[#This Row],[Vlookup this ID for freight costs]],$AL$2:$AL$6811,2,FALSE)</f>
        <v>#REF!</v>
      </c>
      <c r="AP6127">
        <v>15.84</v>
      </c>
      <c r="AQ6127">
        <v>15.84</v>
      </c>
      <c r="AR6127" s="4">
        <v>26</v>
      </c>
      <c r="AS6127" s="4">
        <v>10</v>
      </c>
      <c r="AT6127" s="4">
        <v>2011</v>
      </c>
      <c r="AU6127" s="4">
        <v>26</v>
      </c>
      <c r="AV6127" s="4">
        <v>10</v>
      </c>
      <c r="AW6127" s="4">
        <v>2011</v>
      </c>
      <c r="AX6127" t="str">
        <f t="shared" si="1811"/>
        <v>No Delay</v>
      </c>
      <c r="AY6127">
        <f t="shared" si="1812"/>
        <v>0</v>
      </c>
    </row>
    <row r="6128" spans="1:51" x14ac:dyDescent="0.2">
      <c r="A6128" s="3">
        <v>75703</v>
      </c>
      <c r="B6128" s="1" t="s">
        <v>140</v>
      </c>
      <c r="C6128" s="1" t="s">
        <v>99</v>
      </c>
      <c r="D6128" s="1" t="s">
        <v>52</v>
      </c>
      <c r="E6128" s="1" t="s">
        <v>53</v>
      </c>
      <c r="F6128" s="1" t="s">
        <v>53</v>
      </c>
      <c r="G6128" s="13" t="s">
        <v>2883</v>
      </c>
      <c r="H6128" s="12">
        <v>42058</v>
      </c>
      <c r="I6128" s="12" t="s">
        <v>598</v>
      </c>
      <c r="J6128" s="12">
        <v>42059</v>
      </c>
      <c r="K6128" s="4">
        <v>6344</v>
      </c>
      <c r="L6128" s="1" t="s">
        <v>56</v>
      </c>
      <c r="M6128" s="1" t="s">
        <v>126</v>
      </c>
      <c r="N6128" s="1" t="s">
        <v>127</v>
      </c>
      <c r="O6128" s="1" t="s">
        <v>128</v>
      </c>
      <c r="P6128">
        <v>20</v>
      </c>
      <c r="Q6128">
        <v>168</v>
      </c>
      <c r="R6128">
        <v>5376</v>
      </c>
      <c r="S6128">
        <v>32</v>
      </c>
      <c r="T6128">
        <v>1.6</v>
      </c>
      <c r="U6128">
        <f t="shared" si="1808"/>
        <v>5376</v>
      </c>
      <c r="V6128">
        <f t="shared" si="1809"/>
        <v>3360</v>
      </c>
      <c r="W6128" s="1" t="s">
        <v>126</v>
      </c>
      <c r="X6128" s="1" t="s">
        <v>129</v>
      </c>
      <c r="Y6128" s="1" t="s">
        <v>129</v>
      </c>
      <c r="Z6128" s="3">
        <v>7702</v>
      </c>
      <c r="AA6128" s="4">
        <f t="shared" si="1813"/>
        <v>55</v>
      </c>
      <c r="AB6128" s="4">
        <f t="shared" si="1821"/>
        <v>-49.400024000000002</v>
      </c>
      <c r="AC6128" s="4">
        <f t="shared" si="1822"/>
        <v>55</v>
      </c>
      <c r="AD6128" s="4">
        <f t="shared" si="1817"/>
        <v>52.5</v>
      </c>
      <c r="AE6128" s="4">
        <v>55</v>
      </c>
      <c r="AF6128" s="4">
        <v>55</v>
      </c>
      <c r="AG6128" s="4">
        <f t="shared" si="1819"/>
        <v>55</v>
      </c>
      <c r="AI6128" t="e">
        <f t="shared" si="1810"/>
        <v>#N/A</v>
      </c>
      <c r="AJ6128">
        <v>1112.1099999999999</v>
      </c>
      <c r="AK6128" s="2">
        <v>1112.1099999999999</v>
      </c>
      <c r="AL6128" s="2">
        <f t="shared" si="1820"/>
        <v>1112.1099999999999</v>
      </c>
      <c r="AM6128" s="4"/>
      <c r="AN6128" t="e">
        <f>VLOOKUP([1]!Tabelle13[[#This Row],[Vlookup this ID for freight costs]],$AL$2:$AL$6811,2,FALSE)</f>
        <v>#REF!</v>
      </c>
      <c r="AP6128">
        <v>5.53</v>
      </c>
      <c r="AQ6128">
        <v>5.53</v>
      </c>
      <c r="AR6128" s="4">
        <v>23</v>
      </c>
      <c r="AS6128" s="4">
        <v>2</v>
      </c>
      <c r="AT6128" s="4">
        <v>2015</v>
      </c>
      <c r="AU6128" s="4">
        <v>24</v>
      </c>
      <c r="AV6128" s="4">
        <v>2</v>
      </c>
      <c r="AW6128" s="4">
        <v>2015</v>
      </c>
      <c r="AX6128" t="str">
        <f t="shared" si="1811"/>
        <v>Delay</v>
      </c>
      <c r="AY6128">
        <f t="shared" si="1812"/>
        <v>1</v>
      </c>
    </row>
    <row r="6129" spans="1:51" x14ac:dyDescent="0.2">
      <c r="A6129" s="3">
        <v>5647</v>
      </c>
      <c r="B6129" s="1" t="s">
        <v>164</v>
      </c>
      <c r="C6129" s="1" t="s">
        <v>165</v>
      </c>
      <c r="D6129" s="1" t="s">
        <v>52</v>
      </c>
      <c r="E6129" s="1" t="s">
        <v>53</v>
      </c>
      <c r="F6129" s="1" t="s">
        <v>53</v>
      </c>
      <c r="G6129" s="13" t="s">
        <v>2530</v>
      </c>
      <c r="H6129" s="12">
        <v>39590</v>
      </c>
      <c r="I6129" s="12" t="s">
        <v>2530</v>
      </c>
      <c r="J6129" s="12">
        <v>39590</v>
      </c>
      <c r="K6129" s="4">
        <v>857</v>
      </c>
      <c r="L6129" s="1" t="s">
        <v>56</v>
      </c>
      <c r="M6129" s="1" t="s">
        <v>57</v>
      </c>
      <c r="N6129" s="1" t="s">
        <v>92</v>
      </c>
      <c r="O6129" s="1" t="s">
        <v>93</v>
      </c>
      <c r="P6129">
        <v>100</v>
      </c>
      <c r="Q6129">
        <v>850</v>
      </c>
      <c r="R6129">
        <v>8.5</v>
      </c>
      <c r="S6129">
        <v>0.01</v>
      </c>
      <c r="T6129">
        <v>0</v>
      </c>
      <c r="U6129">
        <f t="shared" si="1808"/>
        <v>8.5</v>
      </c>
      <c r="V6129">
        <f t="shared" si="1809"/>
        <v>85000</v>
      </c>
      <c r="W6129" s="1" t="s">
        <v>60</v>
      </c>
      <c r="X6129" s="1" t="s">
        <v>61</v>
      </c>
      <c r="Y6129" s="1" t="s">
        <v>61</v>
      </c>
      <c r="Z6129" s="3">
        <v>11477</v>
      </c>
      <c r="AA6129" s="4">
        <f t="shared" si="1813"/>
        <v>56</v>
      </c>
      <c r="AB6129" s="4">
        <f t="shared" si="1821"/>
        <v>-359.67824149999996</v>
      </c>
      <c r="AC6129" s="4">
        <f t="shared" si="1822"/>
        <v>56</v>
      </c>
      <c r="AD6129" s="4">
        <f t="shared" si="1817"/>
        <v>58773</v>
      </c>
      <c r="AE6129" s="4">
        <v>56</v>
      </c>
      <c r="AF6129" s="4">
        <v>56</v>
      </c>
      <c r="AG6129" s="4">
        <f t="shared" si="1819"/>
        <v>56</v>
      </c>
      <c r="AH6129" s="4">
        <v>11387</v>
      </c>
      <c r="AI6129">
        <f t="shared" si="1810"/>
        <v>235</v>
      </c>
      <c r="AJ6129">
        <v>360</v>
      </c>
      <c r="AK6129" s="2">
        <v>360</v>
      </c>
      <c r="AL6129" s="2">
        <f t="shared" si="1820"/>
        <v>360</v>
      </c>
      <c r="AM6129" s="4"/>
      <c r="AN6129" t="e">
        <f>VLOOKUP([1]!Tabelle13[[#This Row],[Vlookup this ID for freight costs]],$AL$2:$AL$6811,2,FALSE)</f>
        <v>#REF!</v>
      </c>
      <c r="AP6129">
        <v>0.01</v>
      </c>
      <c r="AQ6129">
        <v>0.01</v>
      </c>
      <c r="AR6129" s="4">
        <v>22</v>
      </c>
      <c r="AS6129" s="4">
        <v>5</v>
      </c>
      <c r="AT6129" s="4">
        <v>2008</v>
      </c>
      <c r="AU6129" s="4">
        <v>22</v>
      </c>
      <c r="AV6129" s="4">
        <v>5</v>
      </c>
      <c r="AW6129" s="4">
        <v>2008</v>
      </c>
      <c r="AX6129" t="str">
        <f t="shared" si="1811"/>
        <v>No Delay</v>
      </c>
      <c r="AY6129">
        <f t="shared" si="1812"/>
        <v>0</v>
      </c>
    </row>
    <row r="6130" spans="1:51" x14ac:dyDescent="0.2">
      <c r="A6130" s="3">
        <v>5713</v>
      </c>
      <c r="B6130" s="1" t="s">
        <v>88</v>
      </c>
      <c r="C6130" s="1" t="s">
        <v>89</v>
      </c>
      <c r="D6130" s="1" t="s">
        <v>52</v>
      </c>
      <c r="E6130" s="1" t="s">
        <v>53</v>
      </c>
      <c r="F6130" s="1" t="s">
        <v>53</v>
      </c>
      <c r="G6130" s="13" t="s">
        <v>372</v>
      </c>
      <c r="H6130" s="12">
        <v>39577</v>
      </c>
      <c r="I6130" s="12" t="s">
        <v>372</v>
      </c>
      <c r="J6130" s="12">
        <v>39577</v>
      </c>
      <c r="K6130" s="4">
        <v>831</v>
      </c>
      <c r="L6130" s="1" t="s">
        <v>56</v>
      </c>
      <c r="M6130" s="1" t="s">
        <v>57</v>
      </c>
      <c r="N6130" s="1" t="s">
        <v>58</v>
      </c>
      <c r="O6130" s="1" t="s">
        <v>59</v>
      </c>
      <c r="P6130">
        <v>100</v>
      </c>
      <c r="Q6130">
        <v>250</v>
      </c>
      <c r="R6130">
        <v>17997.5</v>
      </c>
      <c r="S6130">
        <v>71.989999999999995</v>
      </c>
      <c r="T6130">
        <v>0.72</v>
      </c>
      <c r="U6130">
        <f t="shared" si="1808"/>
        <v>17997.5</v>
      </c>
      <c r="V6130">
        <f t="shared" si="1809"/>
        <v>25000</v>
      </c>
      <c r="W6130" s="1" t="s">
        <v>60</v>
      </c>
      <c r="X6130" s="1" t="s">
        <v>61</v>
      </c>
      <c r="Y6130" s="1" t="s">
        <v>61</v>
      </c>
      <c r="Z6130" s="3">
        <v>13951</v>
      </c>
      <c r="AA6130" s="4">
        <f t="shared" si="1813"/>
        <v>57</v>
      </c>
      <c r="AB6130" s="4">
        <f t="shared" si="1821"/>
        <v>-379.91875249999998</v>
      </c>
      <c r="AC6130" s="4">
        <f t="shared" si="1822"/>
        <v>57</v>
      </c>
      <c r="AD6130" s="4">
        <f t="shared" si="1817"/>
        <v>96</v>
      </c>
      <c r="AE6130" s="4">
        <v>57</v>
      </c>
      <c r="AF6130" s="4">
        <v>57</v>
      </c>
      <c r="AG6130" s="4">
        <f t="shared" si="1819"/>
        <v>57</v>
      </c>
      <c r="AH6130" s="4">
        <v>11144</v>
      </c>
      <c r="AI6130">
        <f t="shared" si="1810"/>
        <v>3340</v>
      </c>
      <c r="AJ6130">
        <v>1796.68</v>
      </c>
      <c r="AK6130" s="2">
        <v>1796.68</v>
      </c>
      <c r="AL6130" s="2">
        <f t="shared" si="1820"/>
        <v>1796.68</v>
      </c>
      <c r="AM6130" s="4"/>
      <c r="AN6130" t="e">
        <f>VLOOKUP([1]!Tabelle13[[#This Row],[Vlookup this ID for freight costs]],$AL$2:$AL$6811,2,FALSE)</f>
        <v>#REF!</v>
      </c>
      <c r="AP6130">
        <v>28.8</v>
      </c>
      <c r="AQ6130">
        <v>28.8</v>
      </c>
      <c r="AR6130" s="4">
        <v>9</v>
      </c>
      <c r="AS6130" s="4">
        <v>5</v>
      </c>
      <c r="AT6130" s="4">
        <v>2008</v>
      </c>
      <c r="AU6130" s="4">
        <v>9</v>
      </c>
      <c r="AV6130" s="4">
        <v>5</v>
      </c>
      <c r="AW6130" s="4">
        <v>2008</v>
      </c>
      <c r="AX6130" t="str">
        <f t="shared" si="1811"/>
        <v>No Delay</v>
      </c>
      <c r="AY6130">
        <f t="shared" si="1812"/>
        <v>0</v>
      </c>
    </row>
    <row r="6131" spans="1:51" x14ac:dyDescent="0.2">
      <c r="A6131" s="3">
        <v>43229</v>
      </c>
      <c r="B6131" s="1" t="s">
        <v>215</v>
      </c>
      <c r="C6131" s="1" t="s">
        <v>89</v>
      </c>
      <c r="D6131" s="1" t="s">
        <v>52</v>
      </c>
      <c r="E6131" s="1" t="s">
        <v>53</v>
      </c>
      <c r="F6131" s="1" t="s">
        <v>53</v>
      </c>
      <c r="G6131" s="13" t="s">
        <v>736</v>
      </c>
      <c r="H6131" s="12">
        <v>40506</v>
      </c>
      <c r="I6131" s="12" t="s">
        <v>736</v>
      </c>
      <c r="J6131" s="12">
        <v>40506</v>
      </c>
      <c r="K6131" s="4">
        <v>2855</v>
      </c>
      <c r="L6131" s="1" t="s">
        <v>56</v>
      </c>
      <c r="M6131" s="1" t="s">
        <v>634</v>
      </c>
      <c r="N6131" s="1" t="s">
        <v>635</v>
      </c>
      <c r="O6131" s="1" t="s">
        <v>636</v>
      </c>
      <c r="P6131">
        <v>20</v>
      </c>
      <c r="Q6131">
        <v>220</v>
      </c>
      <c r="R6131">
        <v>5940</v>
      </c>
      <c r="S6131">
        <v>27</v>
      </c>
      <c r="T6131">
        <v>1.35</v>
      </c>
      <c r="U6131">
        <f t="shared" si="1808"/>
        <v>5940</v>
      </c>
      <c r="V6131">
        <f t="shared" si="1809"/>
        <v>4400</v>
      </c>
      <c r="W6131" s="1" t="s">
        <v>637</v>
      </c>
      <c r="X6131" s="1" t="s">
        <v>71</v>
      </c>
      <c r="Y6131" s="1" t="s">
        <v>71</v>
      </c>
      <c r="Z6131" s="4">
        <v>9697</v>
      </c>
      <c r="AA6131" s="4">
        <f t="shared" si="1813"/>
        <v>115</v>
      </c>
      <c r="AB6131" s="4">
        <f t="shared" si="1821"/>
        <v>-40.213059999999999</v>
      </c>
      <c r="AC6131" s="4">
        <f t="shared" si="1822"/>
        <v>115</v>
      </c>
      <c r="AD6131" s="4">
        <f t="shared" si="1817"/>
        <v>115</v>
      </c>
      <c r="AE6131" s="4">
        <v>115</v>
      </c>
      <c r="AF6131" s="4">
        <v>115</v>
      </c>
      <c r="AG6131" s="4">
        <f t="shared" si="1819"/>
        <v>115</v>
      </c>
      <c r="AI6131" t="e">
        <f t="shared" si="1810"/>
        <v>#N/A</v>
      </c>
      <c r="AJ6131">
        <v>7883.32</v>
      </c>
      <c r="AK6131" s="2">
        <v>7883.32</v>
      </c>
      <c r="AL6131" s="2">
        <f t="shared" si="1820"/>
        <v>7883.32</v>
      </c>
      <c r="AM6131" s="4"/>
      <c r="AN6131" t="e">
        <f>VLOOKUP([1]!Tabelle13[[#This Row],[Vlookup this ID for freight costs]],$AL$2:$AL$6811,2,FALSE)</f>
        <v>#REF!</v>
      </c>
      <c r="AP6131">
        <v>12.81</v>
      </c>
      <c r="AQ6131">
        <v>12.81</v>
      </c>
      <c r="AR6131" s="4">
        <v>24</v>
      </c>
      <c r="AS6131" s="4">
        <v>11</v>
      </c>
      <c r="AT6131" s="4">
        <v>2010</v>
      </c>
      <c r="AU6131" s="4">
        <v>24</v>
      </c>
      <c r="AV6131" s="4">
        <v>11</v>
      </c>
      <c r="AW6131" s="4">
        <v>2010</v>
      </c>
      <c r="AX6131" t="str">
        <f t="shared" si="1811"/>
        <v>No Delay</v>
      </c>
      <c r="AY6131">
        <f t="shared" si="1812"/>
        <v>0</v>
      </c>
    </row>
    <row r="6132" spans="1:51" x14ac:dyDescent="0.2">
      <c r="A6132" s="3">
        <v>11547</v>
      </c>
      <c r="B6132" s="1" t="s">
        <v>88</v>
      </c>
      <c r="C6132" s="1" t="s">
        <v>89</v>
      </c>
      <c r="D6132" s="1" t="s">
        <v>130</v>
      </c>
      <c r="E6132" s="1" t="s">
        <v>53</v>
      </c>
      <c r="F6132" s="1" t="s">
        <v>53</v>
      </c>
      <c r="G6132" s="13" t="s">
        <v>2884</v>
      </c>
      <c r="H6132" s="12">
        <v>39520</v>
      </c>
      <c r="I6132" s="12" t="s">
        <v>2884</v>
      </c>
      <c r="J6132" s="12">
        <v>39520</v>
      </c>
      <c r="K6132" s="4">
        <v>708</v>
      </c>
      <c r="L6132" s="1" t="s">
        <v>56</v>
      </c>
      <c r="M6132" s="1" t="s">
        <v>132</v>
      </c>
      <c r="N6132" s="1" t="s">
        <v>92</v>
      </c>
      <c r="O6132" s="1" t="s">
        <v>93</v>
      </c>
      <c r="P6132">
        <v>100</v>
      </c>
      <c r="Q6132">
        <v>250</v>
      </c>
      <c r="R6132">
        <v>2.5</v>
      </c>
      <c r="S6132">
        <v>0.01</v>
      </c>
      <c r="T6132">
        <v>0</v>
      </c>
      <c r="U6132">
        <f t="shared" si="1808"/>
        <v>2.5</v>
      </c>
      <c r="V6132">
        <f t="shared" si="1809"/>
        <v>25000</v>
      </c>
      <c r="W6132" s="1" t="s">
        <v>60</v>
      </c>
      <c r="X6132" s="1" t="s">
        <v>61</v>
      </c>
      <c r="Y6132" s="1" t="s">
        <v>61</v>
      </c>
      <c r="Z6132" s="3">
        <v>13951</v>
      </c>
      <c r="AA6132" s="4">
        <f t="shared" si="1813"/>
        <v>61</v>
      </c>
      <c r="AB6132" s="4">
        <f t="shared" si="1821"/>
        <v>-442.91924749999998</v>
      </c>
      <c r="AC6132" s="4">
        <f t="shared" si="1822"/>
        <v>61</v>
      </c>
      <c r="AD6132" s="4">
        <f t="shared" si="1817"/>
        <v>96</v>
      </c>
      <c r="AE6132" s="4">
        <v>61</v>
      </c>
      <c r="AF6132" s="4">
        <v>61</v>
      </c>
      <c r="AG6132" s="4">
        <f t="shared" si="1819"/>
        <v>61</v>
      </c>
      <c r="AH6132" s="4">
        <v>84176</v>
      </c>
      <c r="AI6132">
        <f t="shared" si="1810"/>
        <v>841</v>
      </c>
      <c r="AJ6132">
        <v>1225.42</v>
      </c>
      <c r="AK6132" s="2">
        <v>1225.42</v>
      </c>
      <c r="AL6132" s="2">
        <f t="shared" si="1820"/>
        <v>1225.42</v>
      </c>
      <c r="AM6132" s="4"/>
      <c r="AN6132" t="e">
        <f>VLOOKUP([1]!Tabelle13[[#This Row],[Vlookup this ID for freight costs]],$AL$2:$AL$6811,2,FALSE)</f>
        <v>#REF!</v>
      </c>
      <c r="AP6132">
        <v>0</v>
      </c>
      <c r="AQ6132">
        <v>0</v>
      </c>
      <c r="AR6132" s="4">
        <v>13</v>
      </c>
      <c r="AS6132" s="4">
        <v>4</v>
      </c>
      <c r="AT6132" s="4">
        <v>2008</v>
      </c>
      <c r="AU6132" s="4">
        <v>13</v>
      </c>
      <c r="AV6132" s="4">
        <v>4</v>
      </c>
      <c r="AW6132" s="4">
        <v>2008</v>
      </c>
      <c r="AX6132" t="str">
        <f t="shared" si="1811"/>
        <v>No Delay</v>
      </c>
      <c r="AY6132">
        <f t="shared" si="1812"/>
        <v>0</v>
      </c>
    </row>
    <row r="6133" spans="1:51" x14ac:dyDescent="0.2">
      <c r="A6133" s="3">
        <v>12507</v>
      </c>
      <c r="B6133" s="1" t="s">
        <v>88</v>
      </c>
      <c r="C6133" s="1" t="s">
        <v>89</v>
      </c>
      <c r="D6133" s="1" t="s">
        <v>130</v>
      </c>
      <c r="E6133" s="1" t="s">
        <v>53</v>
      </c>
      <c r="F6133" s="1" t="s">
        <v>53</v>
      </c>
      <c r="G6133" s="13" t="s">
        <v>2884</v>
      </c>
      <c r="H6133" s="12">
        <v>39520</v>
      </c>
      <c r="I6133" s="12" t="s">
        <v>2884</v>
      </c>
      <c r="J6133" s="12">
        <v>39520</v>
      </c>
      <c r="K6133" s="4">
        <v>709</v>
      </c>
      <c r="L6133" s="1" t="s">
        <v>56</v>
      </c>
      <c r="M6133" s="1" t="s">
        <v>132</v>
      </c>
      <c r="N6133" s="1" t="s">
        <v>58</v>
      </c>
      <c r="O6133" s="1" t="s">
        <v>59</v>
      </c>
      <c r="P6133">
        <v>100</v>
      </c>
      <c r="Q6133">
        <v>250</v>
      </c>
      <c r="R6133">
        <v>17997.5</v>
      </c>
      <c r="S6133">
        <v>71.989999999999995</v>
      </c>
      <c r="T6133">
        <v>0.72</v>
      </c>
      <c r="U6133">
        <f t="shared" si="1808"/>
        <v>17997.5</v>
      </c>
      <c r="V6133">
        <f t="shared" si="1809"/>
        <v>25000</v>
      </c>
      <c r="W6133" s="1" t="s">
        <v>60</v>
      </c>
      <c r="X6133" s="1" t="s">
        <v>61</v>
      </c>
      <c r="Y6133" s="1" t="s">
        <v>61</v>
      </c>
      <c r="Z6133" s="3">
        <v>13951</v>
      </c>
      <c r="AA6133" s="4">
        <f t="shared" si="1813"/>
        <v>61</v>
      </c>
      <c r="AB6133" s="4">
        <f t="shared" si="1821"/>
        <v>-379.91875249999998</v>
      </c>
      <c r="AC6133" s="4">
        <f t="shared" si="1822"/>
        <v>61</v>
      </c>
      <c r="AD6133" s="4">
        <f t="shared" si="1817"/>
        <v>96</v>
      </c>
      <c r="AE6133" s="3" t="s">
        <v>2885</v>
      </c>
      <c r="AF6133" s="3">
        <v>61</v>
      </c>
      <c r="AG6133" s="4">
        <f>AI6133</f>
        <v>61</v>
      </c>
      <c r="AH6133" s="4">
        <v>11547</v>
      </c>
      <c r="AI6133">
        <f t="shared" si="1810"/>
        <v>61</v>
      </c>
      <c r="AJ6133" t="s">
        <v>2885</v>
      </c>
      <c r="AK6133" s="2">
        <v>1225.42</v>
      </c>
      <c r="AL6133" s="2">
        <f>AN6133</f>
        <v>1225.42</v>
      </c>
      <c r="AM6133" s="4">
        <v>11547</v>
      </c>
      <c r="AN6133">
        <f>INDEX($AJ$2:$AJ$6811,MATCH(AM6133,$A$2:$A$6811,0))</f>
        <v>1225.42</v>
      </c>
      <c r="AP6133">
        <v>28.8</v>
      </c>
      <c r="AQ6133">
        <v>28.8</v>
      </c>
      <c r="AR6133" s="4">
        <v>13</v>
      </c>
      <c r="AS6133" s="4">
        <v>4</v>
      </c>
      <c r="AT6133" s="4">
        <v>2008</v>
      </c>
      <c r="AU6133" s="4">
        <v>13</v>
      </c>
      <c r="AV6133" s="4">
        <v>4</v>
      </c>
      <c r="AW6133" s="4">
        <v>2008</v>
      </c>
      <c r="AX6133" t="str">
        <f t="shared" si="1811"/>
        <v>No Delay</v>
      </c>
      <c r="AY6133">
        <f t="shared" si="1812"/>
        <v>0</v>
      </c>
    </row>
    <row r="6134" spans="1:51" x14ac:dyDescent="0.2">
      <c r="A6134" s="3">
        <v>6988</v>
      </c>
      <c r="B6134" s="1" t="s">
        <v>95</v>
      </c>
      <c r="C6134" s="1" t="s">
        <v>65</v>
      </c>
      <c r="D6134" s="1" t="s">
        <v>52</v>
      </c>
      <c r="E6134" s="1" t="s">
        <v>53</v>
      </c>
      <c r="F6134" s="1" t="s">
        <v>53</v>
      </c>
      <c r="G6134" s="13" t="s">
        <v>96</v>
      </c>
      <c r="H6134" s="12">
        <v>39576</v>
      </c>
      <c r="I6134" s="12" t="s">
        <v>96</v>
      </c>
      <c r="J6134" s="12">
        <v>39576</v>
      </c>
      <c r="K6134" s="4">
        <v>821</v>
      </c>
      <c r="L6134" s="1" t="s">
        <v>56</v>
      </c>
      <c r="M6134" s="1" t="s">
        <v>57</v>
      </c>
      <c r="N6134" s="1" t="s">
        <v>58</v>
      </c>
      <c r="O6134" s="1" t="s">
        <v>59</v>
      </c>
      <c r="P6134">
        <v>100</v>
      </c>
      <c r="Q6134">
        <v>285</v>
      </c>
      <c r="R6134">
        <v>22797.15</v>
      </c>
      <c r="S6134">
        <v>79.989999999999995</v>
      </c>
      <c r="T6134">
        <v>0.8</v>
      </c>
      <c r="U6134">
        <f t="shared" si="1808"/>
        <v>22797.149999999998</v>
      </c>
      <c r="V6134">
        <f t="shared" si="1809"/>
        <v>28500</v>
      </c>
      <c r="W6134" s="1" t="s">
        <v>60</v>
      </c>
      <c r="X6134" s="1" t="s">
        <v>61</v>
      </c>
      <c r="Y6134" s="1" t="s">
        <v>61</v>
      </c>
      <c r="Z6134" s="3">
        <v>12853</v>
      </c>
      <c r="AA6134" s="4">
        <f t="shared" si="1813"/>
        <v>64</v>
      </c>
      <c r="AB6134" s="4">
        <f t="shared" si="1821"/>
        <v>-358.26067784999998</v>
      </c>
      <c r="AC6134" s="4">
        <f t="shared" si="1822"/>
        <v>64</v>
      </c>
      <c r="AD6134" s="4">
        <f t="shared" si="1817"/>
        <v>343.65819970911252</v>
      </c>
      <c r="AE6134" s="4">
        <v>64</v>
      </c>
      <c r="AF6134" s="4">
        <v>64</v>
      </c>
      <c r="AG6134" s="4">
        <f t="shared" ref="AG6134:AG6178" si="1823">AE6134</f>
        <v>64</v>
      </c>
      <c r="AH6134" s="4">
        <v>10585</v>
      </c>
      <c r="AI6134">
        <f t="shared" si="1810"/>
        <v>263</v>
      </c>
      <c r="AJ6134">
        <v>1629</v>
      </c>
      <c r="AK6134" s="2">
        <v>1629</v>
      </c>
      <c r="AL6134" s="2">
        <f t="shared" ref="AL6134:AL6178" si="1824">AJ6134</f>
        <v>1629</v>
      </c>
      <c r="AM6134" s="4"/>
      <c r="AN6134" t="e">
        <f>VLOOKUP([1]!Tabelle13[[#This Row],[Vlookup this ID for freight costs]],$AL$2:$AL$6811,2,FALSE)</f>
        <v>#REF!</v>
      </c>
      <c r="AP6134">
        <v>36.479999999999997</v>
      </c>
      <c r="AQ6134">
        <v>36.479999999999997</v>
      </c>
      <c r="AR6134" s="4">
        <v>8</v>
      </c>
      <c r="AS6134" s="4">
        <v>5</v>
      </c>
      <c r="AT6134" s="4">
        <v>2008</v>
      </c>
      <c r="AU6134" s="4">
        <v>8</v>
      </c>
      <c r="AV6134" s="4">
        <v>5</v>
      </c>
      <c r="AW6134" s="4">
        <v>2008</v>
      </c>
      <c r="AX6134" t="str">
        <f t="shared" si="1811"/>
        <v>No Delay</v>
      </c>
      <c r="AY6134">
        <f t="shared" si="1812"/>
        <v>0</v>
      </c>
    </row>
    <row r="6135" spans="1:51" x14ac:dyDescent="0.2">
      <c r="A6135" s="3">
        <v>52629</v>
      </c>
      <c r="B6135" s="1" t="s">
        <v>215</v>
      </c>
      <c r="C6135" s="1" t="s">
        <v>89</v>
      </c>
      <c r="D6135" s="1" t="s">
        <v>52</v>
      </c>
      <c r="E6135" s="1" t="s">
        <v>53</v>
      </c>
      <c r="F6135" s="1" t="s">
        <v>53</v>
      </c>
      <c r="G6135" s="13" t="s">
        <v>2886</v>
      </c>
      <c r="H6135" s="12">
        <v>40504</v>
      </c>
      <c r="I6135" s="12" t="s">
        <v>2886</v>
      </c>
      <c r="J6135" s="12">
        <v>40504</v>
      </c>
      <c r="K6135" s="4">
        <v>2845</v>
      </c>
      <c r="L6135" s="1" t="s">
        <v>56</v>
      </c>
      <c r="M6135" s="1" t="s">
        <v>57</v>
      </c>
      <c r="N6135" s="1" t="s">
        <v>58</v>
      </c>
      <c r="O6135" s="1" t="s">
        <v>59</v>
      </c>
      <c r="P6135">
        <v>100</v>
      </c>
      <c r="Q6135">
        <v>275</v>
      </c>
      <c r="R6135">
        <v>21367.5</v>
      </c>
      <c r="S6135">
        <v>77.7</v>
      </c>
      <c r="T6135">
        <v>0.78</v>
      </c>
      <c r="U6135">
        <f t="shared" si="1808"/>
        <v>21367.5</v>
      </c>
      <c r="V6135">
        <f t="shared" si="1809"/>
        <v>27500</v>
      </c>
      <c r="W6135" s="1" t="s">
        <v>60</v>
      </c>
      <c r="X6135" s="1" t="s">
        <v>61</v>
      </c>
      <c r="Y6135" s="1" t="s">
        <v>61</v>
      </c>
      <c r="Z6135" s="3">
        <v>13951</v>
      </c>
      <c r="AA6135" s="4">
        <f t="shared" si="1813"/>
        <v>64</v>
      </c>
      <c r="AB6135" s="4">
        <f t="shared" si="1821"/>
        <v>-364.65288249999998</v>
      </c>
      <c r="AC6135" s="4">
        <f t="shared" si="1822"/>
        <v>64</v>
      </c>
      <c r="AD6135" s="4">
        <f t="shared" si="1817"/>
        <v>64</v>
      </c>
      <c r="AE6135" s="4">
        <v>64</v>
      </c>
      <c r="AF6135" s="4">
        <v>64</v>
      </c>
      <c r="AG6135" s="4">
        <f t="shared" si="1823"/>
        <v>64</v>
      </c>
      <c r="AI6135" t="e">
        <f t="shared" si="1810"/>
        <v>#N/A</v>
      </c>
      <c r="AJ6135">
        <v>2319.8000000000002</v>
      </c>
      <c r="AK6135" s="2">
        <v>2319.8000000000002</v>
      </c>
      <c r="AL6135" s="2">
        <f t="shared" si="1824"/>
        <v>2319.8000000000002</v>
      </c>
      <c r="AM6135" s="4"/>
      <c r="AN6135" t="e">
        <f>VLOOKUP([1]!Tabelle13[[#This Row],[Vlookup this ID for freight costs]],$AL$2:$AL$6811,2,FALSE)</f>
        <v>#REF!</v>
      </c>
      <c r="AP6135">
        <v>46.07</v>
      </c>
      <c r="AQ6135">
        <v>46.07</v>
      </c>
      <c r="AR6135" s="4">
        <v>22</v>
      </c>
      <c r="AS6135" s="4">
        <v>11</v>
      </c>
      <c r="AT6135" s="4">
        <v>2010</v>
      </c>
      <c r="AU6135" s="4">
        <v>22</v>
      </c>
      <c r="AV6135" s="4">
        <v>11</v>
      </c>
      <c r="AW6135" s="4">
        <v>2010</v>
      </c>
      <c r="AX6135" t="str">
        <f t="shared" si="1811"/>
        <v>No Delay</v>
      </c>
      <c r="AY6135">
        <f t="shared" si="1812"/>
        <v>0</v>
      </c>
    </row>
    <row r="6136" spans="1:51" x14ac:dyDescent="0.2">
      <c r="A6136" s="3">
        <v>12644</v>
      </c>
      <c r="B6136" s="1" t="s">
        <v>98</v>
      </c>
      <c r="C6136" s="1" t="s">
        <v>99</v>
      </c>
      <c r="D6136" s="1" t="s">
        <v>130</v>
      </c>
      <c r="E6136" s="1" t="s">
        <v>53</v>
      </c>
      <c r="F6136" s="1" t="s">
        <v>53</v>
      </c>
      <c r="G6136" s="13" t="s">
        <v>2887</v>
      </c>
      <c r="H6136" s="12">
        <v>39185</v>
      </c>
      <c r="I6136" s="12" t="s">
        <v>2887</v>
      </c>
      <c r="J6136" s="12">
        <v>39185</v>
      </c>
      <c r="K6136" s="4">
        <v>94</v>
      </c>
      <c r="L6136" s="1" t="s">
        <v>56</v>
      </c>
      <c r="M6136" s="1" t="s">
        <v>132</v>
      </c>
      <c r="N6136" s="1" t="s">
        <v>127</v>
      </c>
      <c r="O6136" s="1" t="s">
        <v>128</v>
      </c>
      <c r="P6136">
        <v>20</v>
      </c>
      <c r="Q6136">
        <v>100</v>
      </c>
      <c r="R6136">
        <v>3200</v>
      </c>
      <c r="S6136">
        <v>32</v>
      </c>
      <c r="T6136">
        <v>1.6</v>
      </c>
      <c r="U6136">
        <f t="shared" si="1808"/>
        <v>3200</v>
      </c>
      <c r="V6136">
        <f t="shared" si="1809"/>
        <v>2000</v>
      </c>
      <c r="W6136" s="1" t="s">
        <v>126</v>
      </c>
      <c r="X6136" s="1" t="s">
        <v>129</v>
      </c>
      <c r="Y6136" s="1" t="s">
        <v>129</v>
      </c>
      <c r="Z6136" s="3">
        <v>7702</v>
      </c>
      <c r="AA6136" s="4">
        <f t="shared" si="1813"/>
        <v>66</v>
      </c>
      <c r="AB6136" s="4">
        <f t="shared" si="1821"/>
        <v>-66.449799999999996</v>
      </c>
      <c r="AC6136" s="4">
        <f t="shared" si="1822"/>
        <v>66</v>
      </c>
      <c r="AD6136" s="4">
        <f t="shared" si="1817"/>
        <v>348.56635066274998</v>
      </c>
      <c r="AE6136" s="4">
        <v>66</v>
      </c>
      <c r="AF6136" s="4">
        <v>66</v>
      </c>
      <c r="AG6136" s="4">
        <f t="shared" si="1823"/>
        <v>66</v>
      </c>
      <c r="AI6136" t="e">
        <f t="shared" si="1810"/>
        <v>#N/A</v>
      </c>
      <c r="AJ6136">
        <v>1004.6</v>
      </c>
      <c r="AK6136" s="2">
        <v>1004.6</v>
      </c>
      <c r="AL6136" s="2">
        <f t="shared" si="1824"/>
        <v>1004.6</v>
      </c>
      <c r="AM6136" s="4"/>
      <c r="AN6136" t="e">
        <f>VLOOKUP([1]!Tabelle13[[#This Row],[Vlookup this ID for freight costs]],$AL$2:$AL$6811,2,FALSE)</f>
        <v>#REF!</v>
      </c>
      <c r="AP6136">
        <v>0</v>
      </c>
      <c r="AR6136" s="4">
        <v>13</v>
      </c>
      <c r="AS6136" s="4">
        <v>4</v>
      </c>
      <c r="AT6136" s="4">
        <v>2007</v>
      </c>
      <c r="AU6136" s="4">
        <v>13</v>
      </c>
      <c r="AV6136" s="4">
        <v>4</v>
      </c>
      <c r="AW6136" s="4">
        <v>2007</v>
      </c>
      <c r="AX6136" t="str">
        <f t="shared" si="1811"/>
        <v>No Delay</v>
      </c>
      <c r="AY6136">
        <f t="shared" si="1812"/>
        <v>0</v>
      </c>
    </row>
    <row r="6137" spans="1:51" x14ac:dyDescent="0.2">
      <c r="A6137" s="3">
        <v>12676</v>
      </c>
      <c r="B6137" s="1" t="s">
        <v>88</v>
      </c>
      <c r="C6137" s="1" t="s">
        <v>89</v>
      </c>
      <c r="D6137" s="1" t="s">
        <v>130</v>
      </c>
      <c r="E6137" s="1" t="s">
        <v>53</v>
      </c>
      <c r="F6137" s="1" t="s">
        <v>107</v>
      </c>
      <c r="G6137" s="13" t="s">
        <v>1097</v>
      </c>
      <c r="H6137" s="12">
        <v>39281</v>
      </c>
      <c r="I6137" s="12" t="s">
        <v>1097</v>
      </c>
      <c r="J6137" s="12">
        <v>39281</v>
      </c>
      <c r="K6137" s="4">
        <v>263</v>
      </c>
      <c r="L6137" s="1" t="s">
        <v>56</v>
      </c>
      <c r="M6137" s="1" t="s">
        <v>132</v>
      </c>
      <c r="N6137" s="1" t="s">
        <v>320</v>
      </c>
      <c r="O6137" s="1" t="s">
        <v>137</v>
      </c>
      <c r="P6137">
        <v>30</v>
      </c>
      <c r="Q6137">
        <v>167</v>
      </c>
      <c r="R6137">
        <v>3340</v>
      </c>
      <c r="S6137">
        <v>20</v>
      </c>
      <c r="T6137">
        <v>0.67</v>
      </c>
      <c r="U6137">
        <f t="shared" si="1808"/>
        <v>3340</v>
      </c>
      <c r="V6137">
        <f t="shared" si="1809"/>
        <v>5010</v>
      </c>
      <c r="W6137" s="1" t="s">
        <v>138</v>
      </c>
      <c r="X6137" s="1" t="s">
        <v>139</v>
      </c>
      <c r="Y6137" s="1" t="s">
        <v>139</v>
      </c>
      <c r="Z6137" s="3">
        <v>13075</v>
      </c>
      <c r="AA6137" s="4">
        <f t="shared" si="1813"/>
        <v>67</v>
      </c>
      <c r="AB6137" s="4">
        <f t="shared" si="1821"/>
        <v>-104.92676</v>
      </c>
      <c r="AC6137" s="4">
        <f t="shared" si="1822"/>
        <v>67</v>
      </c>
      <c r="AD6137" s="4">
        <f t="shared" si="1817"/>
        <v>676.32117410418778</v>
      </c>
      <c r="AE6137" s="4">
        <v>67</v>
      </c>
      <c r="AF6137" s="4">
        <v>67</v>
      </c>
      <c r="AG6137" s="4">
        <f t="shared" si="1823"/>
        <v>67</v>
      </c>
      <c r="AI6137" t="e">
        <f t="shared" si="1810"/>
        <v>#N/A</v>
      </c>
      <c r="AJ6137">
        <v>1439</v>
      </c>
      <c r="AK6137" s="2">
        <v>1439</v>
      </c>
      <c r="AL6137" s="2">
        <f t="shared" si="1824"/>
        <v>1439</v>
      </c>
      <c r="AM6137" s="4"/>
      <c r="AN6137" t="e">
        <f>VLOOKUP([1]!Tabelle13[[#This Row],[Vlookup this ID for freight costs]],$AL$2:$AL$6811,2,FALSE)</f>
        <v>#REF!</v>
      </c>
      <c r="AP6137">
        <v>5.34</v>
      </c>
      <c r="AQ6137">
        <v>5.34</v>
      </c>
      <c r="AR6137" s="4">
        <v>18</v>
      </c>
      <c r="AS6137" s="4">
        <v>7</v>
      </c>
      <c r="AT6137" s="4">
        <v>2007</v>
      </c>
      <c r="AU6137" s="4">
        <v>18</v>
      </c>
      <c r="AV6137" s="4">
        <v>7</v>
      </c>
      <c r="AW6137" s="4">
        <v>2007</v>
      </c>
      <c r="AX6137" t="str">
        <f t="shared" si="1811"/>
        <v>No Delay</v>
      </c>
      <c r="AY6137">
        <f t="shared" si="1812"/>
        <v>0</v>
      </c>
    </row>
    <row r="6138" spans="1:51" x14ac:dyDescent="0.2">
      <c r="A6138" s="3">
        <v>4302</v>
      </c>
      <c r="B6138" s="1" t="s">
        <v>88</v>
      </c>
      <c r="C6138" s="1" t="s">
        <v>89</v>
      </c>
      <c r="D6138" s="1" t="s">
        <v>52</v>
      </c>
      <c r="E6138" s="1" t="s">
        <v>53</v>
      </c>
      <c r="F6138" s="1" t="s">
        <v>53</v>
      </c>
      <c r="G6138" s="13" t="s">
        <v>2888</v>
      </c>
      <c r="H6138" s="12">
        <v>39552</v>
      </c>
      <c r="I6138" s="12" t="s">
        <v>526</v>
      </c>
      <c r="J6138" s="12">
        <v>39555</v>
      </c>
      <c r="K6138" s="4">
        <v>763</v>
      </c>
      <c r="L6138" s="1" t="s">
        <v>56</v>
      </c>
      <c r="M6138" s="1" t="s">
        <v>812</v>
      </c>
      <c r="N6138" s="1" t="s">
        <v>1363</v>
      </c>
      <c r="O6138" s="1" t="s">
        <v>937</v>
      </c>
      <c r="P6138">
        <v>40</v>
      </c>
      <c r="Q6138">
        <v>476</v>
      </c>
      <c r="R6138">
        <v>36176</v>
      </c>
      <c r="S6138">
        <v>76</v>
      </c>
      <c r="T6138">
        <v>1.9</v>
      </c>
      <c r="U6138">
        <f t="shared" si="1808"/>
        <v>36176</v>
      </c>
      <c r="V6138">
        <f t="shared" si="1809"/>
        <v>19040</v>
      </c>
      <c r="W6138" s="1" t="s">
        <v>815</v>
      </c>
      <c r="X6138" s="1" t="s">
        <v>71</v>
      </c>
      <c r="Y6138" s="1" t="s">
        <v>71</v>
      </c>
      <c r="Z6138" s="4">
        <v>9697</v>
      </c>
      <c r="AA6138" s="4">
        <f t="shared" si="1813"/>
        <v>522</v>
      </c>
      <c r="AB6138" s="4">
        <f t="shared" si="1821"/>
        <v>4.6303760000000125</v>
      </c>
      <c r="AC6138" s="4">
        <f t="shared" si="1822"/>
        <v>522</v>
      </c>
      <c r="AD6138" s="4">
        <f t="shared" si="1817"/>
        <v>521.66666666666663</v>
      </c>
      <c r="AE6138" s="4">
        <v>522</v>
      </c>
      <c r="AF6138" s="4">
        <v>522</v>
      </c>
      <c r="AG6138" s="4">
        <f t="shared" si="1823"/>
        <v>522</v>
      </c>
      <c r="AH6138" s="4">
        <v>10580</v>
      </c>
      <c r="AI6138">
        <f t="shared" si="1810"/>
        <v>206</v>
      </c>
      <c r="AJ6138">
        <v>6924.83</v>
      </c>
      <c r="AK6138" s="2">
        <v>6924.83</v>
      </c>
      <c r="AL6138" s="2">
        <f t="shared" si="1824"/>
        <v>6924.83</v>
      </c>
      <c r="AM6138" s="4"/>
      <c r="AN6138" t="e">
        <f>VLOOKUP([1]!Tabelle13[[#This Row],[Vlookup this ID for freight costs]],$AL$2:$AL$6811,2,FALSE)</f>
        <v>#REF!</v>
      </c>
      <c r="AP6138">
        <v>57.88</v>
      </c>
      <c r="AQ6138">
        <v>57.88</v>
      </c>
      <c r="AR6138" s="4">
        <v>14</v>
      </c>
      <c r="AS6138" s="4">
        <v>4</v>
      </c>
      <c r="AT6138" s="4">
        <v>2008</v>
      </c>
      <c r="AU6138" s="4">
        <v>17</v>
      </c>
      <c r="AV6138" s="4">
        <v>4</v>
      </c>
      <c r="AW6138" s="4">
        <v>2008</v>
      </c>
      <c r="AX6138" t="str">
        <f t="shared" si="1811"/>
        <v>Delay</v>
      </c>
      <c r="AY6138">
        <f t="shared" si="1812"/>
        <v>3</v>
      </c>
    </row>
    <row r="6139" spans="1:51" x14ac:dyDescent="0.2">
      <c r="A6139" s="3">
        <v>46844</v>
      </c>
      <c r="B6139" s="1" t="s">
        <v>215</v>
      </c>
      <c r="C6139" s="1" t="s">
        <v>89</v>
      </c>
      <c r="D6139" s="1" t="s">
        <v>52</v>
      </c>
      <c r="E6139" s="1" t="s">
        <v>53</v>
      </c>
      <c r="F6139" s="1" t="s">
        <v>53</v>
      </c>
      <c r="G6139" s="13" t="s">
        <v>1116</v>
      </c>
      <c r="H6139" s="12">
        <v>40239</v>
      </c>
      <c r="I6139" s="12" t="s">
        <v>1116</v>
      </c>
      <c r="J6139" s="12">
        <v>40239</v>
      </c>
      <c r="K6139" s="4">
        <v>2210</v>
      </c>
      <c r="L6139" s="1" t="s">
        <v>56</v>
      </c>
      <c r="M6139" s="1" t="s">
        <v>634</v>
      </c>
      <c r="N6139" s="1" t="s">
        <v>635</v>
      </c>
      <c r="O6139" s="1" t="s">
        <v>636</v>
      </c>
      <c r="P6139">
        <v>20</v>
      </c>
      <c r="Q6139">
        <v>3049</v>
      </c>
      <c r="R6139">
        <v>82323</v>
      </c>
      <c r="S6139">
        <v>27</v>
      </c>
      <c r="T6139">
        <v>1.35</v>
      </c>
      <c r="U6139">
        <f t="shared" si="1808"/>
        <v>82323</v>
      </c>
      <c r="V6139">
        <f t="shared" si="1809"/>
        <v>60980</v>
      </c>
      <c r="W6139" s="1" t="s">
        <v>637</v>
      </c>
      <c r="X6139" s="1" t="s">
        <v>71</v>
      </c>
      <c r="Y6139" s="1" t="s">
        <v>71</v>
      </c>
      <c r="Z6139" s="4">
        <v>9697</v>
      </c>
      <c r="AA6139" s="4">
        <f t="shared" si="1813"/>
        <v>904</v>
      </c>
      <c r="AB6139" s="4">
        <f t="shared" si="1821"/>
        <v>619.58612300000004</v>
      </c>
      <c r="AC6139" s="4">
        <f t="shared" si="1822"/>
        <v>904</v>
      </c>
      <c r="AD6139" s="4">
        <f t="shared" si="1817"/>
        <v>586</v>
      </c>
      <c r="AE6139" s="4">
        <v>904</v>
      </c>
      <c r="AF6139" s="4">
        <v>904</v>
      </c>
      <c r="AG6139" s="4">
        <f t="shared" si="1823"/>
        <v>904</v>
      </c>
      <c r="AI6139" t="e">
        <f t="shared" si="1810"/>
        <v>#N/A</v>
      </c>
      <c r="AJ6139">
        <v>7208</v>
      </c>
      <c r="AK6139" s="2">
        <v>7208</v>
      </c>
      <c r="AL6139" s="2">
        <f t="shared" si="1824"/>
        <v>7208</v>
      </c>
      <c r="AM6139" s="4"/>
      <c r="AN6139" t="e">
        <f>VLOOKUP([1]!Tabelle13[[#This Row],[Vlookup this ID for freight costs]],$AL$2:$AL$6811,2,FALSE)</f>
        <v>#REF!</v>
      </c>
      <c r="AP6139">
        <v>177.49</v>
      </c>
      <c r="AQ6139">
        <v>177.49</v>
      </c>
      <c r="AR6139" s="4">
        <v>2</v>
      </c>
      <c r="AS6139" s="4">
        <v>4</v>
      </c>
      <c r="AT6139" s="4">
        <v>2010</v>
      </c>
      <c r="AU6139" s="4">
        <v>2</v>
      </c>
      <c r="AV6139" s="4">
        <v>4</v>
      </c>
      <c r="AW6139" s="4">
        <v>2010</v>
      </c>
      <c r="AX6139" t="str">
        <f t="shared" si="1811"/>
        <v>No Delay</v>
      </c>
      <c r="AY6139">
        <f t="shared" si="1812"/>
        <v>0</v>
      </c>
    </row>
    <row r="6140" spans="1:51" x14ac:dyDescent="0.2">
      <c r="A6140" s="3">
        <v>5119</v>
      </c>
      <c r="B6140" s="1" t="s">
        <v>88</v>
      </c>
      <c r="C6140" s="1" t="s">
        <v>89</v>
      </c>
      <c r="D6140" s="1" t="s">
        <v>52</v>
      </c>
      <c r="E6140" s="1" t="s">
        <v>53</v>
      </c>
      <c r="F6140" s="1" t="s">
        <v>53</v>
      </c>
      <c r="G6140" s="13" t="s">
        <v>1649</v>
      </c>
      <c r="H6140" s="12">
        <v>39974</v>
      </c>
      <c r="I6140" s="12" t="s">
        <v>2119</v>
      </c>
      <c r="J6140" s="12">
        <v>39973</v>
      </c>
      <c r="K6140" s="4">
        <v>1589</v>
      </c>
      <c r="L6140" s="1" t="s">
        <v>56</v>
      </c>
      <c r="M6140" s="1" t="s">
        <v>812</v>
      </c>
      <c r="N6140" s="1" t="s">
        <v>1363</v>
      </c>
      <c r="O6140" s="1" t="s">
        <v>937</v>
      </c>
      <c r="P6140">
        <v>40</v>
      </c>
      <c r="Q6140">
        <v>476</v>
      </c>
      <c r="R6140">
        <v>52360</v>
      </c>
      <c r="S6140">
        <v>110</v>
      </c>
      <c r="T6140">
        <v>2.75</v>
      </c>
      <c r="U6140">
        <f t="shared" si="1808"/>
        <v>52360</v>
      </c>
      <c r="V6140">
        <f t="shared" si="1809"/>
        <v>19040</v>
      </c>
      <c r="W6140" s="1" t="s">
        <v>815</v>
      </c>
      <c r="X6140" s="1" t="s">
        <v>71</v>
      </c>
      <c r="Y6140" s="1" t="s">
        <v>71</v>
      </c>
      <c r="Z6140" s="4">
        <v>9697</v>
      </c>
      <c r="AA6140" s="4">
        <f t="shared" si="1813"/>
        <v>534</v>
      </c>
      <c r="AB6140" s="4">
        <f t="shared" si="1821"/>
        <v>61.290560000000013</v>
      </c>
      <c r="AC6140" s="4">
        <f t="shared" si="1822"/>
        <v>534</v>
      </c>
      <c r="AD6140" s="4">
        <f t="shared" si="1817"/>
        <v>521.66666666666663</v>
      </c>
      <c r="AE6140" s="4">
        <v>534</v>
      </c>
      <c r="AF6140" s="4">
        <v>534</v>
      </c>
      <c r="AG6140" s="4">
        <f t="shared" si="1823"/>
        <v>534</v>
      </c>
      <c r="AH6140" s="4">
        <v>10745</v>
      </c>
      <c r="AI6140">
        <f t="shared" si="1810"/>
        <v>892</v>
      </c>
      <c r="AJ6140">
        <v>9471.52</v>
      </c>
      <c r="AK6140" s="2">
        <v>9471.52</v>
      </c>
      <c r="AL6140" s="2">
        <f t="shared" si="1824"/>
        <v>9471.52</v>
      </c>
      <c r="AM6140" s="4"/>
      <c r="AN6140" t="e">
        <f>VLOOKUP([1]!Tabelle13[[#This Row],[Vlookup this ID for freight costs]],$AL$2:$AL$6811,2,FALSE)</f>
        <v>#REF!</v>
      </c>
      <c r="AP6140">
        <v>102.63</v>
      </c>
      <c r="AQ6140">
        <v>102.63</v>
      </c>
      <c r="AR6140" s="4">
        <v>10</v>
      </c>
      <c r="AS6140" s="4">
        <v>6</v>
      </c>
      <c r="AT6140" s="4">
        <v>2009</v>
      </c>
      <c r="AU6140" s="4">
        <v>9</v>
      </c>
      <c r="AV6140" s="4">
        <v>6</v>
      </c>
      <c r="AW6140" s="4">
        <v>2009</v>
      </c>
      <c r="AX6140" t="str">
        <f t="shared" si="1811"/>
        <v>No Delay</v>
      </c>
      <c r="AY6140">
        <f t="shared" si="1812"/>
        <v>0</v>
      </c>
    </row>
    <row r="6141" spans="1:51" x14ac:dyDescent="0.2">
      <c r="A6141" s="3">
        <v>5120</v>
      </c>
      <c r="B6141" s="1" t="s">
        <v>88</v>
      </c>
      <c r="C6141" s="1" t="s">
        <v>89</v>
      </c>
      <c r="D6141" s="1" t="s">
        <v>52</v>
      </c>
      <c r="E6141" s="1" t="s">
        <v>53</v>
      </c>
      <c r="F6141" s="1" t="s">
        <v>53</v>
      </c>
      <c r="G6141" s="13" t="s">
        <v>1649</v>
      </c>
      <c r="H6141" s="12">
        <v>39974</v>
      </c>
      <c r="I6141" s="12" t="s">
        <v>1383</v>
      </c>
      <c r="J6141" s="12">
        <v>39981</v>
      </c>
      <c r="K6141" s="4">
        <v>1628</v>
      </c>
      <c r="L6141" s="1" t="s">
        <v>56</v>
      </c>
      <c r="M6141" s="1" t="s">
        <v>812</v>
      </c>
      <c r="N6141" s="1" t="s">
        <v>1363</v>
      </c>
      <c r="O6141" s="1" t="s">
        <v>937</v>
      </c>
      <c r="P6141">
        <v>40</v>
      </c>
      <c r="Q6141">
        <v>18</v>
      </c>
      <c r="R6141">
        <v>1980</v>
      </c>
      <c r="S6141">
        <v>110</v>
      </c>
      <c r="T6141">
        <v>2.75</v>
      </c>
      <c r="U6141">
        <f t="shared" si="1808"/>
        <v>1980</v>
      </c>
      <c r="V6141">
        <f t="shared" si="1809"/>
        <v>720</v>
      </c>
      <c r="W6141" s="1" t="s">
        <v>815</v>
      </c>
      <c r="X6141" s="1" t="s">
        <v>71</v>
      </c>
      <c r="Y6141" s="1" t="s">
        <v>71</v>
      </c>
      <c r="Z6141" s="4">
        <v>9697</v>
      </c>
      <c r="AA6141" s="4">
        <f t="shared" si="1813"/>
        <v>20</v>
      </c>
      <c r="AB6141" s="4">
        <f t="shared" si="1821"/>
        <v>-178.61442</v>
      </c>
      <c r="AC6141" s="4">
        <f t="shared" si="1822"/>
        <v>20</v>
      </c>
      <c r="AD6141" s="4">
        <f t="shared" si="1817"/>
        <v>132.72118718259998</v>
      </c>
      <c r="AE6141" s="4">
        <v>20</v>
      </c>
      <c r="AF6141" s="4">
        <v>20</v>
      </c>
      <c r="AG6141" s="4">
        <f t="shared" si="1823"/>
        <v>20</v>
      </c>
      <c r="AH6141" s="4">
        <v>11939</v>
      </c>
      <c r="AI6141">
        <f t="shared" si="1810"/>
        <v>621</v>
      </c>
      <c r="AJ6141">
        <v>2199.4299999999998</v>
      </c>
      <c r="AK6141" s="2">
        <v>2199.4299999999998</v>
      </c>
      <c r="AL6141" s="2">
        <f t="shared" si="1824"/>
        <v>2199.4299999999998</v>
      </c>
      <c r="AM6141" s="4"/>
      <c r="AN6141" t="e">
        <f>VLOOKUP([1]!Tabelle13[[#This Row],[Vlookup this ID for freight costs]],$AL$2:$AL$6811,2,FALSE)</f>
        <v>#REF!</v>
      </c>
      <c r="AP6141">
        <v>3.88</v>
      </c>
      <c r="AQ6141">
        <v>3.88</v>
      </c>
      <c r="AR6141" s="4">
        <v>10</v>
      </c>
      <c r="AS6141" s="4">
        <v>6</v>
      </c>
      <c r="AT6141" s="4">
        <v>2009</v>
      </c>
      <c r="AU6141" s="4">
        <v>17</v>
      </c>
      <c r="AV6141" s="4">
        <v>6</v>
      </c>
      <c r="AW6141" s="4">
        <v>2009</v>
      </c>
      <c r="AX6141" t="str">
        <f t="shared" si="1811"/>
        <v>Delay</v>
      </c>
      <c r="AY6141">
        <f t="shared" si="1812"/>
        <v>7</v>
      </c>
    </row>
    <row r="6142" spans="1:51" x14ac:dyDescent="0.2">
      <c r="A6142" s="3">
        <v>5661</v>
      </c>
      <c r="B6142" s="1" t="s">
        <v>88</v>
      </c>
      <c r="C6142" s="1" t="s">
        <v>89</v>
      </c>
      <c r="D6142" s="1" t="s">
        <v>52</v>
      </c>
      <c r="E6142" s="1" t="s">
        <v>53</v>
      </c>
      <c r="F6142" s="1" t="s">
        <v>53</v>
      </c>
      <c r="G6142" s="13" t="s">
        <v>2889</v>
      </c>
      <c r="H6142" s="12">
        <v>39598</v>
      </c>
      <c r="I6142" s="12" t="s">
        <v>2889</v>
      </c>
      <c r="J6142" s="12">
        <v>39598</v>
      </c>
      <c r="K6142" s="4">
        <v>867</v>
      </c>
      <c r="L6142" s="1" t="s">
        <v>56</v>
      </c>
      <c r="M6142" s="1" t="s">
        <v>812</v>
      </c>
      <c r="N6142" s="1" t="s">
        <v>1363</v>
      </c>
      <c r="O6142" s="1" t="s">
        <v>937</v>
      </c>
      <c r="P6142">
        <v>40</v>
      </c>
      <c r="Q6142">
        <v>331</v>
      </c>
      <c r="R6142">
        <v>25156</v>
      </c>
      <c r="S6142">
        <v>76</v>
      </c>
      <c r="T6142">
        <v>1.9</v>
      </c>
      <c r="U6142">
        <f t="shared" si="1808"/>
        <v>25156</v>
      </c>
      <c r="V6142">
        <f t="shared" si="1809"/>
        <v>13240</v>
      </c>
      <c r="W6142" s="1" t="s">
        <v>815</v>
      </c>
      <c r="X6142" s="1" t="s">
        <v>71</v>
      </c>
      <c r="Y6142" s="1" t="s">
        <v>71</v>
      </c>
      <c r="Z6142" s="4">
        <v>9697</v>
      </c>
      <c r="AA6142" s="4">
        <f t="shared" si="1813"/>
        <v>366</v>
      </c>
      <c r="AB6142" s="4">
        <f t="shared" si="1821"/>
        <v>-54.062143999999989</v>
      </c>
      <c r="AC6142" s="4">
        <f t="shared" si="1822"/>
        <v>366</v>
      </c>
      <c r="AD6142" s="4">
        <f t="shared" si="1817"/>
        <v>366</v>
      </c>
      <c r="AE6142" s="4">
        <v>366</v>
      </c>
      <c r="AF6142" s="4">
        <v>366</v>
      </c>
      <c r="AG6142" s="4">
        <f t="shared" si="1823"/>
        <v>366</v>
      </c>
      <c r="AH6142" s="4">
        <v>11136</v>
      </c>
      <c r="AI6142">
        <f t="shared" si="1810"/>
        <v>1656</v>
      </c>
      <c r="AJ6142">
        <v>7915.98</v>
      </c>
      <c r="AK6142" s="2">
        <v>7915.98</v>
      </c>
      <c r="AL6142" s="2">
        <f t="shared" si="1824"/>
        <v>7915.98</v>
      </c>
      <c r="AM6142" s="4"/>
      <c r="AN6142" t="e">
        <f>VLOOKUP([1]!Tabelle13[[#This Row],[Vlookup this ID for freight costs]],$AL$2:$AL$6811,2,FALSE)</f>
        <v>#REF!</v>
      </c>
      <c r="AP6142">
        <v>40.25</v>
      </c>
      <c r="AQ6142">
        <v>40.25</v>
      </c>
      <c r="AR6142" s="4">
        <v>30</v>
      </c>
      <c r="AS6142" s="4">
        <v>5</v>
      </c>
      <c r="AT6142" s="4">
        <v>2008</v>
      </c>
      <c r="AU6142" s="4">
        <v>30</v>
      </c>
      <c r="AV6142" s="4">
        <v>5</v>
      </c>
      <c r="AW6142" s="4">
        <v>2008</v>
      </c>
      <c r="AX6142" t="str">
        <f t="shared" si="1811"/>
        <v>No Delay</v>
      </c>
      <c r="AY6142">
        <f t="shared" si="1812"/>
        <v>0</v>
      </c>
    </row>
    <row r="6143" spans="1:51" x14ac:dyDescent="0.2">
      <c r="A6143" s="3">
        <v>48228</v>
      </c>
      <c r="B6143" s="1" t="s">
        <v>215</v>
      </c>
      <c r="C6143" s="1" t="s">
        <v>89</v>
      </c>
      <c r="D6143" s="1" t="s">
        <v>52</v>
      </c>
      <c r="E6143" s="1" t="s">
        <v>53</v>
      </c>
      <c r="F6143" s="1" t="s">
        <v>53</v>
      </c>
      <c r="G6143" s="13" t="s">
        <v>2890</v>
      </c>
      <c r="H6143" s="12">
        <v>41520</v>
      </c>
      <c r="I6143" s="12" t="s">
        <v>2890</v>
      </c>
      <c r="J6143" s="12">
        <v>41520</v>
      </c>
      <c r="K6143" s="4">
        <v>4892</v>
      </c>
      <c r="L6143" s="1" t="s">
        <v>56</v>
      </c>
      <c r="M6143" s="1" t="s">
        <v>634</v>
      </c>
      <c r="N6143" s="1" t="s">
        <v>635</v>
      </c>
      <c r="O6143" s="1" t="s">
        <v>636</v>
      </c>
      <c r="P6143">
        <v>20</v>
      </c>
      <c r="Q6143">
        <v>3400</v>
      </c>
      <c r="R6143">
        <v>98600</v>
      </c>
      <c r="S6143">
        <v>29</v>
      </c>
      <c r="T6143">
        <v>1.45</v>
      </c>
      <c r="U6143">
        <f t="shared" si="1808"/>
        <v>98600</v>
      </c>
      <c r="V6143">
        <f t="shared" si="1809"/>
        <v>68000</v>
      </c>
      <c r="W6143" s="1" t="s">
        <v>637</v>
      </c>
      <c r="X6143" s="1" t="s">
        <v>71</v>
      </c>
      <c r="Y6143" s="1" t="s">
        <v>71</v>
      </c>
      <c r="Z6143" s="4">
        <v>9697</v>
      </c>
      <c r="AA6143" s="4">
        <f t="shared" si="1813"/>
        <v>1252</v>
      </c>
      <c r="AB6143" s="4">
        <f t="shared" si="1821"/>
        <v>725.25559999999996</v>
      </c>
      <c r="AC6143" s="4">
        <f t="shared" si="1822"/>
        <v>1252</v>
      </c>
      <c r="AD6143" s="4">
        <f t="shared" si="1817"/>
        <v>1065.3333333333333</v>
      </c>
      <c r="AE6143" s="4">
        <v>1252</v>
      </c>
      <c r="AF6143" s="4">
        <v>1252</v>
      </c>
      <c r="AG6143" s="4">
        <f t="shared" si="1823"/>
        <v>1252</v>
      </c>
      <c r="AI6143" t="e">
        <f t="shared" si="1810"/>
        <v>#N/A</v>
      </c>
      <c r="AJ6143">
        <v>10821.66</v>
      </c>
      <c r="AK6143" s="2">
        <v>10821.66</v>
      </c>
      <c r="AL6143" s="2">
        <f t="shared" si="1824"/>
        <v>10821.66</v>
      </c>
      <c r="AM6143" s="4"/>
      <c r="AN6143" t="e">
        <f>VLOOKUP([1]!Tabelle13[[#This Row],[Vlookup this ID for freight costs]],$AL$2:$AL$6811,2,FALSE)</f>
        <v>#REF!</v>
      </c>
      <c r="AP6143">
        <v>121.97</v>
      </c>
      <c r="AQ6143">
        <v>121.97</v>
      </c>
      <c r="AR6143" s="4">
        <v>3</v>
      </c>
      <c r="AS6143" s="4">
        <v>9</v>
      </c>
      <c r="AT6143" s="4">
        <v>2013</v>
      </c>
      <c r="AU6143" s="4">
        <v>3</v>
      </c>
      <c r="AV6143" s="4">
        <v>9</v>
      </c>
      <c r="AW6143" s="4">
        <v>2013</v>
      </c>
      <c r="AX6143" t="str">
        <f t="shared" si="1811"/>
        <v>No Delay</v>
      </c>
      <c r="AY6143">
        <f t="shared" si="1812"/>
        <v>0</v>
      </c>
    </row>
    <row r="6144" spans="1:51" x14ac:dyDescent="0.2">
      <c r="A6144" s="3">
        <v>63571</v>
      </c>
      <c r="B6144" s="1" t="s">
        <v>140</v>
      </c>
      <c r="C6144" s="1" t="s">
        <v>99</v>
      </c>
      <c r="D6144" s="1" t="s">
        <v>52</v>
      </c>
      <c r="E6144" s="1" t="s">
        <v>53</v>
      </c>
      <c r="F6144" s="1" t="s">
        <v>53</v>
      </c>
      <c r="G6144" s="13" t="s">
        <v>2891</v>
      </c>
      <c r="H6144" s="12">
        <v>41937</v>
      </c>
      <c r="I6144" s="12" t="s">
        <v>2891</v>
      </c>
      <c r="J6144" s="12">
        <v>41937</v>
      </c>
      <c r="K6144" s="4">
        <v>6034</v>
      </c>
      <c r="L6144" s="1" t="s">
        <v>56</v>
      </c>
      <c r="M6144" s="1" t="s">
        <v>126</v>
      </c>
      <c r="N6144" s="1" t="s">
        <v>127</v>
      </c>
      <c r="O6144" s="1" t="s">
        <v>128</v>
      </c>
      <c r="P6144">
        <v>20</v>
      </c>
      <c r="Q6144">
        <v>252</v>
      </c>
      <c r="R6144">
        <v>8064</v>
      </c>
      <c r="S6144">
        <v>32</v>
      </c>
      <c r="T6144">
        <v>1.6</v>
      </c>
      <c r="U6144">
        <f t="shared" si="1808"/>
        <v>8064</v>
      </c>
      <c r="V6144">
        <f t="shared" si="1809"/>
        <v>5040</v>
      </c>
      <c r="W6144" s="1" t="s">
        <v>126</v>
      </c>
      <c r="X6144" s="1" t="s">
        <v>129</v>
      </c>
      <c r="Y6144" s="1" t="s">
        <v>129</v>
      </c>
      <c r="Z6144" s="3">
        <v>7702</v>
      </c>
      <c r="AA6144" s="4">
        <f t="shared" si="1813"/>
        <v>82</v>
      </c>
      <c r="AB6144" s="4">
        <f t="shared" si="1821"/>
        <v>-28.338535999999998</v>
      </c>
      <c r="AC6144" s="4">
        <f t="shared" si="1822"/>
        <v>82</v>
      </c>
      <c r="AD6144" s="4">
        <f t="shared" si="1817"/>
        <v>676.32117410418778</v>
      </c>
      <c r="AE6144" s="4">
        <v>82</v>
      </c>
      <c r="AF6144" s="4">
        <v>82</v>
      </c>
      <c r="AG6144" s="4">
        <f t="shared" si="1823"/>
        <v>82</v>
      </c>
      <c r="AI6144" t="e">
        <f t="shared" si="1810"/>
        <v>#N/A</v>
      </c>
      <c r="AJ6144">
        <v>1353.35</v>
      </c>
      <c r="AK6144" s="2">
        <v>1353.35</v>
      </c>
      <c r="AL6144" s="2">
        <f t="shared" si="1824"/>
        <v>1353.35</v>
      </c>
      <c r="AM6144" s="4"/>
      <c r="AN6144" t="e">
        <f>VLOOKUP([1]!Tabelle13[[#This Row],[Vlookup this ID for freight costs]],$AL$2:$AL$6811,2,FALSE)</f>
        <v>#REF!</v>
      </c>
      <c r="AP6144">
        <v>8.2899999999999991</v>
      </c>
      <c r="AQ6144">
        <v>8.2899999999999991</v>
      </c>
      <c r="AR6144" s="4">
        <v>25</v>
      </c>
      <c r="AS6144" s="4">
        <v>10</v>
      </c>
      <c r="AT6144" s="4">
        <v>2014</v>
      </c>
      <c r="AU6144" s="4">
        <v>25</v>
      </c>
      <c r="AV6144" s="4">
        <v>10</v>
      </c>
      <c r="AW6144" s="4">
        <v>2014</v>
      </c>
      <c r="AX6144" t="str">
        <f t="shared" si="1811"/>
        <v>No Delay</v>
      </c>
      <c r="AY6144">
        <f t="shared" si="1812"/>
        <v>0</v>
      </c>
    </row>
    <row r="6145" spans="1:51" x14ac:dyDescent="0.2">
      <c r="A6145" s="3">
        <v>5658</v>
      </c>
      <c r="B6145" s="1" t="s">
        <v>164</v>
      </c>
      <c r="C6145" s="1" t="s">
        <v>165</v>
      </c>
      <c r="D6145" s="1" t="s">
        <v>52</v>
      </c>
      <c r="E6145" s="1" t="s">
        <v>53</v>
      </c>
      <c r="F6145" s="1" t="s">
        <v>53</v>
      </c>
      <c r="G6145" s="13" t="s">
        <v>670</v>
      </c>
      <c r="H6145" s="12">
        <v>39601</v>
      </c>
      <c r="I6145" s="12" t="s">
        <v>670</v>
      </c>
      <c r="J6145" s="12">
        <v>39601</v>
      </c>
      <c r="K6145" s="4">
        <v>869</v>
      </c>
      <c r="L6145" s="1" t="s">
        <v>56</v>
      </c>
      <c r="M6145" s="1" t="s">
        <v>126</v>
      </c>
      <c r="N6145" s="1" t="s">
        <v>127</v>
      </c>
      <c r="O6145" s="1" t="s">
        <v>128</v>
      </c>
      <c r="P6145">
        <v>20</v>
      </c>
      <c r="Q6145">
        <v>85</v>
      </c>
      <c r="R6145">
        <v>2720</v>
      </c>
      <c r="S6145">
        <v>32</v>
      </c>
      <c r="T6145">
        <v>1.6</v>
      </c>
      <c r="U6145">
        <f t="shared" si="1808"/>
        <v>2720</v>
      </c>
      <c r="V6145">
        <f t="shared" si="1809"/>
        <v>1700</v>
      </c>
      <c r="W6145" s="1" t="s">
        <v>126</v>
      </c>
      <c r="X6145" s="1" t="s">
        <v>129</v>
      </c>
      <c r="Y6145" s="1" t="s">
        <v>129</v>
      </c>
      <c r="Z6145" s="3">
        <v>6856</v>
      </c>
      <c r="AA6145" s="4">
        <f t="shared" si="1813"/>
        <v>85</v>
      </c>
      <c r="AB6145" s="4">
        <f t="shared" si="1821"/>
        <v>-70.210779999999986</v>
      </c>
      <c r="AC6145" s="4">
        <f t="shared" si="1822"/>
        <v>85</v>
      </c>
      <c r="AD6145" s="4">
        <f t="shared" si="1817"/>
        <v>47.381304871633318</v>
      </c>
      <c r="AE6145" s="4">
        <v>85</v>
      </c>
      <c r="AF6145" s="4">
        <v>85</v>
      </c>
      <c r="AG6145" s="4">
        <f t="shared" si="1823"/>
        <v>85</v>
      </c>
      <c r="AH6145" s="4">
        <v>12060</v>
      </c>
      <c r="AI6145">
        <f t="shared" si="1810"/>
        <v>333</v>
      </c>
      <c r="AJ6145">
        <v>1253.98</v>
      </c>
      <c r="AK6145" s="2">
        <v>1253.98</v>
      </c>
      <c r="AL6145" s="2">
        <f t="shared" si="1824"/>
        <v>1253.98</v>
      </c>
      <c r="AM6145" s="4"/>
      <c r="AN6145" t="e">
        <f>VLOOKUP([1]!Tabelle13[[#This Row],[Vlookup this ID for freight costs]],$AL$2:$AL$6811,2,FALSE)</f>
        <v>#REF!</v>
      </c>
      <c r="AP6145">
        <v>4.3499999999999996</v>
      </c>
      <c r="AQ6145">
        <v>4.3499999999999996</v>
      </c>
      <c r="AR6145" s="4">
        <v>2</v>
      </c>
      <c r="AS6145" s="4">
        <v>6</v>
      </c>
      <c r="AT6145" s="4">
        <v>2008</v>
      </c>
      <c r="AU6145" s="4">
        <v>2</v>
      </c>
      <c r="AV6145" s="4">
        <v>6</v>
      </c>
      <c r="AW6145" s="4">
        <v>2008</v>
      </c>
      <c r="AX6145" t="str">
        <f t="shared" si="1811"/>
        <v>No Delay</v>
      </c>
      <c r="AY6145">
        <f t="shared" si="1812"/>
        <v>0</v>
      </c>
    </row>
    <row r="6146" spans="1:51" x14ac:dyDescent="0.2">
      <c r="A6146" s="3">
        <v>7398</v>
      </c>
      <c r="B6146" s="1" t="s">
        <v>88</v>
      </c>
      <c r="C6146" s="1" t="s">
        <v>89</v>
      </c>
      <c r="D6146" s="1" t="s">
        <v>52</v>
      </c>
      <c r="E6146" s="1" t="s">
        <v>53</v>
      </c>
      <c r="F6146" s="1" t="s">
        <v>53</v>
      </c>
      <c r="G6146" s="13" t="s">
        <v>924</v>
      </c>
      <c r="H6146" s="12">
        <v>39776</v>
      </c>
      <c r="I6146" s="12" t="s">
        <v>924</v>
      </c>
      <c r="J6146" s="12">
        <v>39776</v>
      </c>
      <c r="K6146" s="4">
        <v>1201</v>
      </c>
      <c r="L6146" s="1" t="s">
        <v>56</v>
      </c>
      <c r="M6146" s="1" t="s">
        <v>812</v>
      </c>
      <c r="N6146" s="1" t="s">
        <v>1363</v>
      </c>
      <c r="O6146" s="1" t="s">
        <v>937</v>
      </c>
      <c r="P6146">
        <v>40</v>
      </c>
      <c r="Q6146">
        <v>603</v>
      </c>
      <c r="R6146">
        <v>45828</v>
      </c>
      <c r="S6146">
        <v>76</v>
      </c>
      <c r="T6146">
        <v>1.9</v>
      </c>
      <c r="U6146">
        <f t="shared" ref="U6146:U6209" si="1825">S6146*Q6146</f>
        <v>45828</v>
      </c>
      <c r="V6146">
        <f t="shared" ref="V6146:V6209" si="1826">Q6146*P6146</f>
        <v>24120</v>
      </c>
      <c r="W6146" s="1" t="s">
        <v>815</v>
      </c>
      <c r="X6146" s="1" t="s">
        <v>71</v>
      </c>
      <c r="Y6146" s="1" t="s">
        <v>71</v>
      </c>
      <c r="Z6146" s="4">
        <v>9697</v>
      </c>
      <c r="AA6146" s="4">
        <f t="shared" si="1813"/>
        <v>679</v>
      </c>
      <c r="AB6146" s="4">
        <f t="shared" si="1821"/>
        <v>56.036928000000003</v>
      </c>
      <c r="AC6146" s="4">
        <f t="shared" si="1822"/>
        <v>679</v>
      </c>
      <c r="AD6146" s="4">
        <f t="shared" si="1817"/>
        <v>679</v>
      </c>
      <c r="AE6146" s="4">
        <v>679</v>
      </c>
      <c r="AF6146" s="4">
        <v>679</v>
      </c>
      <c r="AG6146" s="4">
        <f t="shared" si="1823"/>
        <v>679</v>
      </c>
      <c r="AH6146" s="4">
        <v>11204</v>
      </c>
      <c r="AI6146">
        <f t="shared" ref="AI6146:AI6209" si="1827">INDEX($AE$2:$AE$6811,MATCH(AH6146,$A$2:$A$6811,0))</f>
        <v>219</v>
      </c>
      <c r="AJ6146">
        <v>9698.2199999999993</v>
      </c>
      <c r="AK6146" s="2">
        <v>9698.2199999999993</v>
      </c>
      <c r="AL6146" s="2">
        <f t="shared" si="1824"/>
        <v>9698.2199999999993</v>
      </c>
      <c r="AM6146" s="4"/>
      <c r="AN6146" t="e">
        <f>VLOOKUP([1]!Tabelle13[[#This Row],[Vlookup this ID for freight costs]],$AL$2:$AL$6811,2,FALSE)</f>
        <v>#REF!</v>
      </c>
      <c r="AP6146">
        <v>89.82</v>
      </c>
      <c r="AQ6146">
        <v>89.82</v>
      </c>
      <c r="AR6146" s="4">
        <v>24</v>
      </c>
      <c r="AS6146" s="4">
        <v>11</v>
      </c>
      <c r="AT6146" s="4">
        <v>2008</v>
      </c>
      <c r="AU6146" s="4">
        <v>24</v>
      </c>
      <c r="AV6146" s="4">
        <v>11</v>
      </c>
      <c r="AW6146" s="4">
        <v>2008</v>
      </c>
      <c r="AX6146" t="str">
        <f t="shared" ref="AX6146:AX6209" si="1828">IF(DATE(AW6146,AV6146,AU6146)&lt;=DATE(AT6146,AS6146,AR6146),"No Delay","Delay")</f>
        <v>No Delay</v>
      </c>
      <c r="AY6146">
        <f t="shared" ref="AY6146:AY6209" si="1829">IF(_xlfn.DAYS(J6146,H6146)&gt;0, _xlfn.DAYS(J6146,H6146),0)</f>
        <v>0</v>
      </c>
    </row>
    <row r="6147" spans="1:51" x14ac:dyDescent="0.2">
      <c r="A6147" s="3">
        <v>37496</v>
      </c>
      <c r="B6147" s="1" t="s">
        <v>50</v>
      </c>
      <c r="C6147" s="1" t="s">
        <v>51</v>
      </c>
      <c r="D6147" s="1" t="s">
        <v>52</v>
      </c>
      <c r="E6147" s="1" t="s">
        <v>53</v>
      </c>
      <c r="F6147" s="1" t="s">
        <v>53</v>
      </c>
      <c r="G6147" s="13" t="s">
        <v>2039</v>
      </c>
      <c r="H6147" s="12">
        <v>41803</v>
      </c>
      <c r="I6147" s="12" t="s">
        <v>2039</v>
      </c>
      <c r="J6147" s="12">
        <v>41803</v>
      </c>
      <c r="K6147" s="4">
        <v>5556</v>
      </c>
      <c r="L6147" s="1" t="s">
        <v>56</v>
      </c>
      <c r="M6147" s="1" t="s">
        <v>126</v>
      </c>
      <c r="N6147" s="1" t="s">
        <v>127</v>
      </c>
      <c r="O6147" s="1" t="s">
        <v>128</v>
      </c>
      <c r="P6147">
        <v>20</v>
      </c>
      <c r="Q6147">
        <v>286</v>
      </c>
      <c r="R6147">
        <v>9152</v>
      </c>
      <c r="S6147">
        <v>32</v>
      </c>
      <c r="T6147">
        <v>1.6</v>
      </c>
      <c r="U6147">
        <f t="shared" si="1825"/>
        <v>9152</v>
      </c>
      <c r="V6147">
        <f t="shared" si="1826"/>
        <v>5720</v>
      </c>
      <c r="W6147" s="1" t="s">
        <v>126</v>
      </c>
      <c r="X6147" s="1" t="s">
        <v>129</v>
      </c>
      <c r="Y6147" s="1" t="s">
        <v>129</v>
      </c>
      <c r="Z6147" s="3">
        <v>8935</v>
      </c>
      <c r="AA6147" s="4">
        <f t="shared" ref="AA6147:AA6210" si="1830">AF6147</f>
        <v>88</v>
      </c>
      <c r="AB6147" s="4">
        <f t="shared" si="1821"/>
        <v>-19.813647999999993</v>
      </c>
      <c r="AC6147" s="4">
        <f t="shared" si="1822"/>
        <v>88</v>
      </c>
      <c r="AD6147" s="4">
        <f t="shared" si="1817"/>
        <v>83.666666666666671</v>
      </c>
      <c r="AE6147" s="4">
        <v>88</v>
      </c>
      <c r="AF6147" s="4">
        <v>88</v>
      </c>
      <c r="AG6147" s="4">
        <f t="shared" si="1823"/>
        <v>88</v>
      </c>
      <c r="AI6147" t="e">
        <f t="shared" si="1827"/>
        <v>#N/A</v>
      </c>
      <c r="AJ6147">
        <v>1088.93</v>
      </c>
      <c r="AK6147" s="2">
        <v>1088.93</v>
      </c>
      <c r="AL6147" s="2">
        <f t="shared" si="1824"/>
        <v>1088.93</v>
      </c>
      <c r="AM6147" s="4"/>
      <c r="AN6147" t="e">
        <f>VLOOKUP([1]!Tabelle13[[#This Row],[Vlookup this ID for freight costs]],$AL$2:$AL$6811,2,FALSE)</f>
        <v>#REF!</v>
      </c>
      <c r="AP6147">
        <v>9.41</v>
      </c>
      <c r="AQ6147">
        <v>9.41</v>
      </c>
      <c r="AR6147" s="4">
        <v>13</v>
      </c>
      <c r="AS6147" s="4">
        <v>6</v>
      </c>
      <c r="AT6147" s="4">
        <v>2014</v>
      </c>
      <c r="AU6147" s="4">
        <v>13</v>
      </c>
      <c r="AV6147" s="4">
        <v>6</v>
      </c>
      <c r="AW6147" s="4">
        <v>2014</v>
      </c>
      <c r="AX6147" t="str">
        <f t="shared" si="1828"/>
        <v>No Delay</v>
      </c>
      <c r="AY6147">
        <f t="shared" si="1829"/>
        <v>0</v>
      </c>
    </row>
    <row r="6148" spans="1:51" x14ac:dyDescent="0.2">
      <c r="A6148" s="3">
        <v>52383</v>
      </c>
      <c r="B6148" s="1" t="s">
        <v>215</v>
      </c>
      <c r="C6148" s="1" t="s">
        <v>89</v>
      </c>
      <c r="D6148" s="1" t="s">
        <v>52</v>
      </c>
      <c r="E6148" s="1" t="s">
        <v>53</v>
      </c>
      <c r="F6148" s="1" t="s">
        <v>53</v>
      </c>
      <c r="G6148" s="13" t="s">
        <v>617</v>
      </c>
      <c r="H6148" s="12">
        <v>41670</v>
      </c>
      <c r="I6148" s="12" t="s">
        <v>2173</v>
      </c>
      <c r="J6148" s="12">
        <v>41673</v>
      </c>
      <c r="K6148" s="4">
        <v>5233</v>
      </c>
      <c r="L6148" s="1" t="s">
        <v>56</v>
      </c>
      <c r="M6148" s="1" t="s">
        <v>634</v>
      </c>
      <c r="N6148" s="1" t="s">
        <v>635</v>
      </c>
      <c r="O6148" s="1" t="s">
        <v>636</v>
      </c>
      <c r="P6148">
        <v>20</v>
      </c>
      <c r="Q6148">
        <v>1900</v>
      </c>
      <c r="R6148">
        <v>55100</v>
      </c>
      <c r="S6148">
        <v>29</v>
      </c>
      <c r="T6148">
        <v>1.45</v>
      </c>
      <c r="U6148">
        <f t="shared" si="1825"/>
        <v>55100</v>
      </c>
      <c r="V6148">
        <f t="shared" si="1826"/>
        <v>38000</v>
      </c>
      <c r="W6148" s="1" t="s">
        <v>637</v>
      </c>
      <c r="X6148" s="1" t="s">
        <v>71</v>
      </c>
      <c r="Y6148" s="1" t="s">
        <v>71</v>
      </c>
      <c r="Z6148" s="4">
        <v>9697</v>
      </c>
      <c r="AA6148" s="4">
        <f t="shared" si="1830"/>
        <v>763</v>
      </c>
      <c r="AB6148" s="4">
        <f t="shared" si="1821"/>
        <v>364.91210000000001</v>
      </c>
      <c r="AC6148" s="4">
        <f t="shared" si="1822"/>
        <v>763</v>
      </c>
      <c r="AD6148" s="4">
        <f t="shared" ref="AD6148:AD6211" si="1831">AVERAGEIFS($AA$2:$AA$6811,$L$2:$L$6811,L6148,$V$2:$V$6811,"&gt;="&amp;(V6148-100), $V$2:$V$6811,"&lt;="&amp;(V6148+100),$AA$2:$AA$6811,"&gt;"&amp;1)</f>
        <v>596.5</v>
      </c>
      <c r="AE6148" s="4">
        <v>763</v>
      </c>
      <c r="AF6148" s="4">
        <v>763</v>
      </c>
      <c r="AG6148" s="4">
        <f t="shared" si="1823"/>
        <v>763</v>
      </c>
      <c r="AI6148" t="e">
        <f t="shared" si="1827"/>
        <v>#N/A</v>
      </c>
      <c r="AJ6148">
        <v>7153.63</v>
      </c>
      <c r="AK6148" s="2">
        <v>7153.63</v>
      </c>
      <c r="AL6148" s="2">
        <f t="shared" si="1824"/>
        <v>7153.63</v>
      </c>
      <c r="AM6148" s="4"/>
      <c r="AN6148" t="e">
        <f>VLOOKUP([1]!Tabelle13[[#This Row],[Vlookup this ID for freight costs]],$AL$2:$AL$6811,2,FALSE)</f>
        <v>#REF!</v>
      </c>
      <c r="AP6148">
        <v>68.16</v>
      </c>
      <c r="AQ6148">
        <v>68.16</v>
      </c>
      <c r="AR6148" s="4">
        <v>31</v>
      </c>
      <c r="AS6148" s="4">
        <v>1</v>
      </c>
      <c r="AT6148" s="4">
        <v>2014</v>
      </c>
      <c r="AU6148" s="4">
        <v>3</v>
      </c>
      <c r="AV6148" s="4">
        <v>2</v>
      </c>
      <c r="AW6148" s="4">
        <v>2014</v>
      </c>
      <c r="AX6148" t="str">
        <f t="shared" si="1828"/>
        <v>Delay</v>
      </c>
      <c r="AY6148">
        <f t="shared" si="1829"/>
        <v>3</v>
      </c>
    </row>
    <row r="6149" spans="1:51" x14ac:dyDescent="0.2">
      <c r="A6149" s="3">
        <v>4929</v>
      </c>
      <c r="B6149" s="1" t="s">
        <v>119</v>
      </c>
      <c r="C6149" s="1" t="s">
        <v>114</v>
      </c>
      <c r="D6149" s="1" t="s">
        <v>52</v>
      </c>
      <c r="E6149" s="1" t="s">
        <v>53</v>
      </c>
      <c r="F6149" s="1" t="s">
        <v>53</v>
      </c>
      <c r="G6149" s="13" t="s">
        <v>2892</v>
      </c>
      <c r="H6149" s="12">
        <v>39898</v>
      </c>
      <c r="I6149" s="12" t="s">
        <v>2892</v>
      </c>
      <c r="J6149" s="12">
        <v>39898</v>
      </c>
      <c r="K6149" s="4">
        <v>1439</v>
      </c>
      <c r="L6149" s="1" t="s">
        <v>56</v>
      </c>
      <c r="M6149" s="1" t="s">
        <v>319</v>
      </c>
      <c r="N6149" s="1" t="s">
        <v>136</v>
      </c>
      <c r="O6149" s="1" t="s">
        <v>137</v>
      </c>
      <c r="P6149">
        <v>25</v>
      </c>
      <c r="Q6149">
        <v>300</v>
      </c>
      <c r="R6149">
        <v>6000</v>
      </c>
      <c r="S6149">
        <v>20</v>
      </c>
      <c r="T6149">
        <v>0.8</v>
      </c>
      <c r="U6149">
        <f t="shared" si="1825"/>
        <v>6000</v>
      </c>
      <c r="V6149">
        <f t="shared" si="1826"/>
        <v>7500</v>
      </c>
      <c r="W6149" s="1" t="s">
        <v>138</v>
      </c>
      <c r="X6149" s="1" t="s">
        <v>139</v>
      </c>
      <c r="Y6149" s="1" t="s">
        <v>139</v>
      </c>
      <c r="Z6149" s="3">
        <v>11769</v>
      </c>
      <c r="AA6149" s="4">
        <f t="shared" si="1830"/>
        <v>94</v>
      </c>
      <c r="AB6149" s="4">
        <f t="shared" si="1821"/>
        <v>-53.036999999999992</v>
      </c>
      <c r="AC6149" s="4">
        <f t="shared" si="1822"/>
        <v>94</v>
      </c>
      <c r="AD6149" s="4">
        <f t="shared" si="1831"/>
        <v>94</v>
      </c>
      <c r="AE6149" s="4">
        <v>94</v>
      </c>
      <c r="AF6149" s="4">
        <v>94</v>
      </c>
      <c r="AG6149" s="4">
        <f t="shared" si="1823"/>
        <v>94</v>
      </c>
      <c r="AH6149" s="4">
        <v>10642</v>
      </c>
      <c r="AI6149">
        <f t="shared" si="1827"/>
        <v>3286</v>
      </c>
      <c r="AJ6149">
        <v>1205.43</v>
      </c>
      <c r="AK6149" s="2">
        <v>1205.43</v>
      </c>
      <c r="AL6149" s="2">
        <f t="shared" si="1824"/>
        <v>1205.43</v>
      </c>
      <c r="AM6149" s="4"/>
      <c r="AN6149" t="e">
        <f>VLOOKUP([1]!Tabelle13[[#This Row],[Vlookup this ID for freight costs]],$AL$2:$AL$6811,2,FALSE)</f>
        <v>#REF!</v>
      </c>
      <c r="AP6149">
        <v>11.76</v>
      </c>
      <c r="AQ6149">
        <v>11.76</v>
      </c>
      <c r="AR6149" s="4">
        <v>26</v>
      </c>
      <c r="AS6149" s="4">
        <v>4</v>
      </c>
      <c r="AT6149" s="4">
        <v>2009</v>
      </c>
      <c r="AU6149" s="4">
        <v>26</v>
      </c>
      <c r="AV6149" s="4">
        <v>4</v>
      </c>
      <c r="AW6149" s="4">
        <v>2009</v>
      </c>
      <c r="AX6149" t="str">
        <f t="shared" si="1828"/>
        <v>No Delay</v>
      </c>
      <c r="AY6149">
        <f t="shared" si="1829"/>
        <v>0</v>
      </c>
    </row>
    <row r="6150" spans="1:51" x14ac:dyDescent="0.2">
      <c r="A6150" s="3">
        <v>34614</v>
      </c>
      <c r="B6150" s="1" t="s">
        <v>50</v>
      </c>
      <c r="C6150" s="1" t="s">
        <v>51</v>
      </c>
      <c r="D6150" s="1" t="s">
        <v>52</v>
      </c>
      <c r="E6150" s="1" t="s">
        <v>53</v>
      </c>
      <c r="F6150" s="1" t="s">
        <v>53</v>
      </c>
      <c r="G6150" s="13" t="s">
        <v>1481</v>
      </c>
      <c r="H6150" s="12">
        <v>40486</v>
      </c>
      <c r="I6150" s="12" t="s">
        <v>1481</v>
      </c>
      <c r="J6150" s="12">
        <v>40486</v>
      </c>
      <c r="K6150" s="4">
        <v>2817</v>
      </c>
      <c r="L6150" s="1" t="s">
        <v>56</v>
      </c>
      <c r="M6150" s="1" t="s">
        <v>57</v>
      </c>
      <c r="N6150" s="1" t="s">
        <v>104</v>
      </c>
      <c r="O6150" s="1" t="s">
        <v>59</v>
      </c>
      <c r="P6150">
        <v>100</v>
      </c>
      <c r="Q6150">
        <v>212</v>
      </c>
      <c r="R6150">
        <v>16960</v>
      </c>
      <c r="S6150">
        <v>80</v>
      </c>
      <c r="T6150">
        <v>0.8</v>
      </c>
      <c r="U6150">
        <f t="shared" si="1825"/>
        <v>16960</v>
      </c>
      <c r="V6150">
        <f t="shared" si="1826"/>
        <v>21200</v>
      </c>
      <c r="W6150" s="1" t="s">
        <v>60</v>
      </c>
      <c r="X6150" s="1" t="s">
        <v>61</v>
      </c>
      <c r="Y6150" s="1" t="s">
        <v>61</v>
      </c>
      <c r="Z6150" s="3">
        <v>12488</v>
      </c>
      <c r="AA6150" s="4">
        <f t="shared" si="1830"/>
        <v>97</v>
      </c>
      <c r="AB6150" s="4">
        <f t="shared" si="1821"/>
        <v>-388.82163999999995</v>
      </c>
      <c r="AC6150" s="4">
        <f t="shared" si="1822"/>
        <v>97</v>
      </c>
      <c r="AD6150" s="4">
        <f t="shared" si="1831"/>
        <v>383.59312229799997</v>
      </c>
      <c r="AE6150" s="4">
        <v>97</v>
      </c>
      <c r="AF6150" s="4">
        <v>97</v>
      </c>
      <c r="AG6150" s="4">
        <f t="shared" si="1823"/>
        <v>97</v>
      </c>
      <c r="AI6150" t="e">
        <f t="shared" si="1827"/>
        <v>#N/A</v>
      </c>
      <c r="AJ6150">
        <v>1910.93</v>
      </c>
      <c r="AK6150" s="2">
        <v>1910.93</v>
      </c>
      <c r="AL6150" s="2">
        <f t="shared" si="1824"/>
        <v>1910.93</v>
      </c>
      <c r="AM6150" s="4"/>
      <c r="AN6150" t="e">
        <f>VLOOKUP([1]!Tabelle13[[#This Row],[Vlookup this ID for freight costs]],$AL$2:$AL$6811,2,FALSE)</f>
        <v>#REF!</v>
      </c>
      <c r="AP6150">
        <v>36.57</v>
      </c>
      <c r="AQ6150">
        <v>36.57</v>
      </c>
      <c r="AR6150" s="4">
        <v>4</v>
      </c>
      <c r="AS6150" s="4">
        <v>11</v>
      </c>
      <c r="AT6150" s="4">
        <v>2010</v>
      </c>
      <c r="AU6150" s="4">
        <v>4</v>
      </c>
      <c r="AV6150" s="4">
        <v>11</v>
      </c>
      <c r="AW6150" s="4">
        <v>2010</v>
      </c>
      <c r="AX6150" t="str">
        <f t="shared" si="1828"/>
        <v>No Delay</v>
      </c>
      <c r="AY6150">
        <f t="shared" si="1829"/>
        <v>0</v>
      </c>
    </row>
    <row r="6151" spans="1:51" x14ac:dyDescent="0.2">
      <c r="A6151" s="3">
        <v>797</v>
      </c>
      <c r="B6151" s="1" t="s">
        <v>119</v>
      </c>
      <c r="C6151" s="1" t="s">
        <v>114</v>
      </c>
      <c r="D6151" s="1" t="s">
        <v>52</v>
      </c>
      <c r="E6151" s="1" t="s">
        <v>53</v>
      </c>
      <c r="F6151" s="1" t="s">
        <v>53</v>
      </c>
      <c r="G6151" s="13" t="s">
        <v>1951</v>
      </c>
      <c r="H6151" s="12">
        <v>39836</v>
      </c>
      <c r="I6151" s="12" t="s">
        <v>1951</v>
      </c>
      <c r="J6151" s="12">
        <v>39836</v>
      </c>
      <c r="K6151" s="4">
        <v>1327</v>
      </c>
      <c r="L6151" s="1" t="s">
        <v>56</v>
      </c>
      <c r="M6151" s="1" t="s">
        <v>319</v>
      </c>
      <c r="N6151" s="1" t="s">
        <v>136</v>
      </c>
      <c r="O6151" s="1" t="s">
        <v>137</v>
      </c>
      <c r="P6151">
        <v>25</v>
      </c>
      <c r="Q6151">
        <v>319</v>
      </c>
      <c r="R6151">
        <v>6380</v>
      </c>
      <c r="S6151">
        <v>20</v>
      </c>
      <c r="T6151">
        <v>0.8</v>
      </c>
      <c r="U6151">
        <f t="shared" si="1825"/>
        <v>6380</v>
      </c>
      <c r="V6151">
        <f t="shared" si="1826"/>
        <v>7975</v>
      </c>
      <c r="W6151" s="1" t="s">
        <v>138</v>
      </c>
      <c r="X6151" s="1" t="s">
        <v>139</v>
      </c>
      <c r="Y6151" s="1" t="s">
        <v>139</v>
      </c>
      <c r="Z6151" s="3">
        <v>11769</v>
      </c>
      <c r="AA6151" s="4">
        <f t="shared" si="1830"/>
        <v>100</v>
      </c>
      <c r="AB6151" s="4">
        <f t="shared" si="1821"/>
        <v>-49.071319999999986</v>
      </c>
      <c r="AC6151" s="4">
        <f t="shared" si="1822"/>
        <v>100</v>
      </c>
      <c r="AD6151" s="4">
        <f t="shared" si="1831"/>
        <v>210.15798485033329</v>
      </c>
      <c r="AE6151" s="4">
        <v>100</v>
      </c>
      <c r="AF6151" s="4">
        <v>100</v>
      </c>
      <c r="AG6151" s="4">
        <f t="shared" si="1823"/>
        <v>100</v>
      </c>
      <c r="AH6151" s="4">
        <v>10564</v>
      </c>
      <c r="AI6151">
        <f t="shared" si="1827"/>
        <v>3946</v>
      </c>
      <c r="AJ6151">
        <v>1122.24</v>
      </c>
      <c r="AK6151" s="2">
        <v>1122.24</v>
      </c>
      <c r="AL6151" s="2">
        <f t="shared" si="1824"/>
        <v>1122.24</v>
      </c>
      <c r="AM6151" s="4"/>
      <c r="AN6151" t="e">
        <f>VLOOKUP([1]!Tabelle13[[#This Row],[Vlookup this ID for freight costs]],$AL$2:$AL$6811,2,FALSE)</f>
        <v>#REF!</v>
      </c>
      <c r="AP6151">
        <v>12.5</v>
      </c>
      <c r="AQ6151">
        <v>12.5</v>
      </c>
      <c r="AR6151" s="4">
        <v>23</v>
      </c>
      <c r="AS6151" s="4">
        <v>1</v>
      </c>
      <c r="AT6151" s="4">
        <v>2009</v>
      </c>
      <c r="AU6151" s="4">
        <v>23</v>
      </c>
      <c r="AV6151" s="4">
        <v>1</v>
      </c>
      <c r="AW6151" s="4">
        <v>2009</v>
      </c>
      <c r="AX6151" t="str">
        <f t="shared" si="1828"/>
        <v>No Delay</v>
      </c>
      <c r="AY6151">
        <f t="shared" si="1829"/>
        <v>0</v>
      </c>
    </row>
    <row r="6152" spans="1:51" x14ac:dyDescent="0.2">
      <c r="A6152" s="3">
        <v>17600</v>
      </c>
      <c r="B6152" s="1" t="s">
        <v>140</v>
      </c>
      <c r="C6152" s="1" t="s">
        <v>99</v>
      </c>
      <c r="D6152" s="1" t="s">
        <v>52</v>
      </c>
      <c r="E6152" s="1" t="s">
        <v>53</v>
      </c>
      <c r="F6152" s="1" t="s">
        <v>53</v>
      </c>
      <c r="G6152" s="13" t="s">
        <v>2893</v>
      </c>
      <c r="H6152" s="12">
        <v>41859</v>
      </c>
      <c r="I6152" s="12" t="s">
        <v>2894</v>
      </c>
      <c r="J6152" s="12">
        <v>41911</v>
      </c>
      <c r="K6152" s="4">
        <v>5972</v>
      </c>
      <c r="L6152" s="1" t="s">
        <v>56</v>
      </c>
      <c r="M6152" s="1" t="s">
        <v>126</v>
      </c>
      <c r="N6152" s="1" t="s">
        <v>127</v>
      </c>
      <c r="O6152" s="1" t="s">
        <v>128</v>
      </c>
      <c r="P6152">
        <v>20</v>
      </c>
      <c r="Q6152">
        <v>336</v>
      </c>
      <c r="R6152">
        <v>10752</v>
      </c>
      <c r="S6152">
        <v>32</v>
      </c>
      <c r="T6152">
        <v>1.6</v>
      </c>
      <c r="U6152">
        <f t="shared" si="1825"/>
        <v>10752</v>
      </c>
      <c r="V6152">
        <f t="shared" si="1826"/>
        <v>6720</v>
      </c>
      <c r="W6152" s="1" t="s">
        <v>126</v>
      </c>
      <c r="X6152" s="1" t="s">
        <v>129</v>
      </c>
      <c r="Y6152" s="1" t="s">
        <v>129</v>
      </c>
      <c r="Z6152" s="3">
        <v>7702</v>
      </c>
      <c r="AA6152" s="4">
        <f t="shared" si="1830"/>
        <v>101</v>
      </c>
      <c r="AB6152" s="4">
        <f t="shared" si="1821"/>
        <v>-7.2770480000000006</v>
      </c>
      <c r="AC6152" s="4">
        <f t="shared" si="1822"/>
        <v>101</v>
      </c>
      <c r="AD6152" s="4">
        <f t="shared" si="1831"/>
        <v>101</v>
      </c>
      <c r="AE6152" s="4">
        <v>101</v>
      </c>
      <c r="AF6152" s="4">
        <v>101</v>
      </c>
      <c r="AG6152" s="4">
        <f t="shared" si="1823"/>
        <v>101</v>
      </c>
      <c r="AI6152" t="e">
        <f t="shared" si="1827"/>
        <v>#N/A</v>
      </c>
      <c r="AJ6152">
        <v>1428.13</v>
      </c>
      <c r="AK6152" s="2">
        <v>1428.13</v>
      </c>
      <c r="AL6152" s="2">
        <f t="shared" si="1824"/>
        <v>1428.13</v>
      </c>
      <c r="AM6152" s="4"/>
      <c r="AN6152" t="e">
        <f>VLOOKUP([1]!Tabelle13[[#This Row],[Vlookup this ID for freight costs]],$AL$2:$AL$6811,2,FALSE)</f>
        <v>#REF!</v>
      </c>
      <c r="AP6152">
        <v>11.05</v>
      </c>
      <c r="AQ6152">
        <v>11.05</v>
      </c>
      <c r="AR6152" s="4">
        <v>8</v>
      </c>
      <c r="AS6152" s="4">
        <v>8</v>
      </c>
      <c r="AT6152" s="4">
        <v>2014</v>
      </c>
      <c r="AU6152" s="4">
        <v>29</v>
      </c>
      <c r="AV6152" s="4">
        <v>9</v>
      </c>
      <c r="AW6152" s="4">
        <v>2014</v>
      </c>
      <c r="AX6152" t="str">
        <f t="shared" si="1828"/>
        <v>Delay</v>
      </c>
      <c r="AY6152">
        <f t="shared" si="1829"/>
        <v>52</v>
      </c>
    </row>
    <row r="6153" spans="1:51" x14ac:dyDescent="0.2">
      <c r="A6153" s="3">
        <v>2647</v>
      </c>
      <c r="B6153" s="1" t="s">
        <v>88</v>
      </c>
      <c r="C6153" s="1" t="s">
        <v>89</v>
      </c>
      <c r="D6153" s="1" t="s">
        <v>52</v>
      </c>
      <c r="E6153" s="1" t="s">
        <v>53</v>
      </c>
      <c r="F6153" s="1" t="s">
        <v>53</v>
      </c>
      <c r="G6153" s="13" t="s">
        <v>1782</v>
      </c>
      <c r="H6153" s="12">
        <v>38966</v>
      </c>
      <c r="I6153" s="12" t="s">
        <v>1782</v>
      </c>
      <c r="J6153" s="12">
        <v>38966</v>
      </c>
      <c r="K6153" s="4">
        <v>11</v>
      </c>
      <c r="L6153" s="1" t="s">
        <v>56</v>
      </c>
      <c r="M6153" s="1" t="s">
        <v>812</v>
      </c>
      <c r="N6153" s="1" t="s">
        <v>1363</v>
      </c>
      <c r="O6153" s="1" t="s">
        <v>937</v>
      </c>
      <c r="P6153">
        <v>40</v>
      </c>
      <c r="Q6153">
        <v>100</v>
      </c>
      <c r="R6153">
        <v>7535</v>
      </c>
      <c r="S6153">
        <v>75.349999999999994</v>
      </c>
      <c r="T6153">
        <v>1.88</v>
      </c>
      <c r="U6153">
        <f t="shared" si="1825"/>
        <v>7534.9999999999991</v>
      </c>
      <c r="V6153">
        <f t="shared" si="1826"/>
        <v>4000</v>
      </c>
      <c r="W6153" s="1" t="s">
        <v>815</v>
      </c>
      <c r="X6153" s="1" t="s">
        <v>71</v>
      </c>
      <c r="Y6153" s="1" t="s">
        <v>71</v>
      </c>
      <c r="Z6153" s="3">
        <v>9697</v>
      </c>
      <c r="AA6153" s="4">
        <f t="shared" si="1830"/>
        <v>107</v>
      </c>
      <c r="AB6153" s="4">
        <f t="shared" si="1821"/>
        <v>-147.79296500000001</v>
      </c>
      <c r="AC6153" s="4">
        <f t="shared" si="1822"/>
        <v>107</v>
      </c>
      <c r="AD6153" s="4">
        <f t="shared" si="1831"/>
        <v>851.47476226419997</v>
      </c>
      <c r="AE6153" s="4">
        <v>107</v>
      </c>
      <c r="AF6153" s="4">
        <v>107</v>
      </c>
      <c r="AG6153" s="4">
        <f t="shared" si="1823"/>
        <v>107</v>
      </c>
      <c r="AH6153" s="4">
        <v>10733</v>
      </c>
      <c r="AI6153">
        <f t="shared" si="1827"/>
        <v>4211</v>
      </c>
      <c r="AJ6153">
        <v>1845.74</v>
      </c>
      <c r="AK6153" s="2">
        <v>1845.74</v>
      </c>
      <c r="AL6153" s="2">
        <f t="shared" si="1824"/>
        <v>1845.74</v>
      </c>
      <c r="AM6153" s="4"/>
      <c r="AN6153" t="e">
        <f>VLOOKUP([1]!Tabelle13[[#This Row],[Vlookup this ID for freight costs]],$AL$2:$AL$6811,2,FALSE)</f>
        <v>#REF!</v>
      </c>
      <c r="AP6153">
        <v>0</v>
      </c>
      <c r="AR6153" s="4">
        <v>6</v>
      </c>
      <c r="AS6153" s="4">
        <v>9</v>
      </c>
      <c r="AT6153" s="4">
        <v>2006</v>
      </c>
      <c r="AU6153" s="4">
        <v>6</v>
      </c>
      <c r="AV6153" s="4">
        <v>9</v>
      </c>
      <c r="AW6153" s="4">
        <v>2006</v>
      </c>
      <c r="AX6153" t="str">
        <f t="shared" si="1828"/>
        <v>No Delay</v>
      </c>
      <c r="AY6153">
        <f t="shared" si="1829"/>
        <v>0</v>
      </c>
    </row>
    <row r="6154" spans="1:51" x14ac:dyDescent="0.2">
      <c r="A6154" s="3">
        <v>56637</v>
      </c>
      <c r="B6154" s="1" t="s">
        <v>215</v>
      </c>
      <c r="C6154" s="1" t="s">
        <v>89</v>
      </c>
      <c r="D6154" s="1" t="s">
        <v>52</v>
      </c>
      <c r="E6154" s="1" t="s">
        <v>53</v>
      </c>
      <c r="F6154" s="1" t="s">
        <v>53</v>
      </c>
      <c r="G6154" s="13" t="s">
        <v>935</v>
      </c>
      <c r="H6154" s="12">
        <v>41449</v>
      </c>
      <c r="I6154" s="12" t="s">
        <v>935</v>
      </c>
      <c r="J6154" s="12">
        <v>41449</v>
      </c>
      <c r="K6154" s="4">
        <v>4783</v>
      </c>
      <c r="L6154" s="1" t="s">
        <v>56</v>
      </c>
      <c r="M6154" s="1" t="s">
        <v>634</v>
      </c>
      <c r="N6154" s="1" t="s">
        <v>635</v>
      </c>
      <c r="O6154" s="1" t="s">
        <v>636</v>
      </c>
      <c r="P6154">
        <v>20</v>
      </c>
      <c r="Q6154">
        <v>2000</v>
      </c>
      <c r="R6154">
        <v>58000</v>
      </c>
      <c r="S6154">
        <v>29</v>
      </c>
      <c r="T6154">
        <v>1.45</v>
      </c>
      <c r="U6154">
        <f t="shared" si="1825"/>
        <v>58000</v>
      </c>
      <c r="V6154">
        <f t="shared" si="1826"/>
        <v>40000</v>
      </c>
      <c r="W6154" s="1" t="s">
        <v>637</v>
      </c>
      <c r="X6154" s="1" t="s">
        <v>71</v>
      </c>
      <c r="Y6154" s="1" t="s">
        <v>71</v>
      </c>
      <c r="Z6154" s="4">
        <v>9697</v>
      </c>
      <c r="AA6154" s="4">
        <f t="shared" si="1830"/>
        <v>576</v>
      </c>
      <c r="AB6154" s="4">
        <f t="shared" si="1821"/>
        <v>388.93500000000006</v>
      </c>
      <c r="AC6154" s="4">
        <f t="shared" si="1822"/>
        <v>576</v>
      </c>
      <c r="AD6154" s="4">
        <f t="shared" si="1831"/>
        <v>885.75</v>
      </c>
      <c r="AE6154" s="4">
        <v>576</v>
      </c>
      <c r="AF6154" s="4">
        <v>576</v>
      </c>
      <c r="AG6154" s="4">
        <f t="shared" si="1823"/>
        <v>576</v>
      </c>
      <c r="AI6154" t="e">
        <f t="shared" si="1827"/>
        <v>#N/A</v>
      </c>
      <c r="AJ6154">
        <v>7168.62</v>
      </c>
      <c r="AK6154" s="2">
        <v>7168.62</v>
      </c>
      <c r="AL6154" s="2">
        <f t="shared" si="1824"/>
        <v>7168.62</v>
      </c>
      <c r="AM6154" s="4"/>
      <c r="AN6154" t="e">
        <f>VLOOKUP([1]!Tabelle13[[#This Row],[Vlookup this ID for freight costs]],$AL$2:$AL$6811,2,FALSE)</f>
        <v>#REF!</v>
      </c>
      <c r="AP6154">
        <v>71.75</v>
      </c>
      <c r="AQ6154">
        <v>71.75</v>
      </c>
      <c r="AR6154" s="4">
        <v>24</v>
      </c>
      <c r="AS6154" s="4">
        <v>6</v>
      </c>
      <c r="AT6154" s="4">
        <v>2013</v>
      </c>
      <c r="AU6154" s="4">
        <v>24</v>
      </c>
      <c r="AV6154" s="4">
        <v>6</v>
      </c>
      <c r="AW6154" s="4">
        <v>2013</v>
      </c>
      <c r="AX6154" t="str">
        <f t="shared" si="1828"/>
        <v>No Delay</v>
      </c>
      <c r="AY6154">
        <f t="shared" si="1829"/>
        <v>0</v>
      </c>
    </row>
    <row r="6155" spans="1:51" x14ac:dyDescent="0.2">
      <c r="A6155" s="3">
        <v>81540</v>
      </c>
      <c r="B6155" s="1" t="s">
        <v>215</v>
      </c>
      <c r="C6155" s="1" t="s">
        <v>89</v>
      </c>
      <c r="D6155" s="1" t="s">
        <v>52</v>
      </c>
      <c r="E6155" s="1" t="s">
        <v>53</v>
      </c>
      <c r="F6155" s="1" t="s">
        <v>53</v>
      </c>
      <c r="G6155" s="13" t="s">
        <v>1095</v>
      </c>
      <c r="H6155" s="12">
        <v>41886</v>
      </c>
      <c r="I6155" s="12" t="s">
        <v>2331</v>
      </c>
      <c r="J6155" s="12">
        <v>41892</v>
      </c>
      <c r="K6155" s="4">
        <v>5944</v>
      </c>
      <c r="L6155" s="1" t="s">
        <v>56</v>
      </c>
      <c r="M6155" s="1" t="s">
        <v>319</v>
      </c>
      <c r="N6155" s="1" t="s">
        <v>136</v>
      </c>
      <c r="O6155" s="1" t="s">
        <v>137</v>
      </c>
      <c r="P6155">
        <v>25</v>
      </c>
      <c r="Q6155">
        <v>350</v>
      </c>
      <c r="R6155">
        <v>7175</v>
      </c>
      <c r="S6155">
        <v>20.5</v>
      </c>
      <c r="T6155">
        <v>0.82</v>
      </c>
      <c r="U6155">
        <f t="shared" si="1825"/>
        <v>7175</v>
      </c>
      <c r="V6155">
        <f t="shared" si="1826"/>
        <v>8750</v>
      </c>
      <c r="W6155" s="1" t="s">
        <v>138</v>
      </c>
      <c r="X6155" s="1" t="s">
        <v>139</v>
      </c>
      <c r="Y6155" s="1" t="s">
        <v>139</v>
      </c>
      <c r="Z6155" s="3">
        <v>13075</v>
      </c>
      <c r="AA6155" s="4">
        <f t="shared" si="1830"/>
        <v>111</v>
      </c>
      <c r="AB6155" s="4">
        <f t="shared" si="1821"/>
        <v>-41.988325000000003</v>
      </c>
      <c r="AC6155" s="4">
        <f t="shared" si="1822"/>
        <v>111</v>
      </c>
      <c r="AD6155" s="4">
        <f t="shared" si="1831"/>
        <v>111</v>
      </c>
      <c r="AE6155" s="4">
        <v>111</v>
      </c>
      <c r="AF6155" s="4">
        <v>111</v>
      </c>
      <c r="AG6155" s="4">
        <f t="shared" si="1823"/>
        <v>111</v>
      </c>
      <c r="AI6155" t="e">
        <f t="shared" si="1827"/>
        <v>#N/A</v>
      </c>
      <c r="AJ6155">
        <v>1857.39</v>
      </c>
      <c r="AK6155" s="2">
        <v>1857.39</v>
      </c>
      <c r="AL6155" s="2">
        <f t="shared" si="1824"/>
        <v>1857.39</v>
      </c>
      <c r="AM6155" s="4"/>
      <c r="AN6155" t="e">
        <f>VLOOKUP([1]!Tabelle13[[#This Row],[Vlookup this ID for freight costs]],$AL$2:$AL$6811,2,FALSE)</f>
        <v>#REF!</v>
      </c>
      <c r="AP6155">
        <v>7.38</v>
      </c>
      <c r="AQ6155">
        <v>7.38</v>
      </c>
      <c r="AR6155" s="4">
        <v>4</v>
      </c>
      <c r="AS6155" s="4">
        <v>9</v>
      </c>
      <c r="AT6155" s="4">
        <v>2014</v>
      </c>
      <c r="AU6155" s="4">
        <v>10</v>
      </c>
      <c r="AV6155" s="4">
        <v>9</v>
      </c>
      <c r="AW6155" s="4">
        <v>2014</v>
      </c>
      <c r="AX6155" t="str">
        <f t="shared" si="1828"/>
        <v>Delay</v>
      </c>
      <c r="AY6155">
        <f t="shared" si="1829"/>
        <v>6</v>
      </c>
    </row>
    <row r="6156" spans="1:51" x14ac:dyDescent="0.2">
      <c r="A6156" s="3">
        <v>37924</v>
      </c>
      <c r="B6156" s="1" t="s">
        <v>140</v>
      </c>
      <c r="C6156" s="1" t="s">
        <v>99</v>
      </c>
      <c r="D6156" s="1" t="s">
        <v>52</v>
      </c>
      <c r="E6156" s="1" t="s">
        <v>53</v>
      </c>
      <c r="F6156" s="1" t="s">
        <v>53</v>
      </c>
      <c r="G6156" s="13" t="s">
        <v>1118</v>
      </c>
      <c r="H6156" s="12">
        <v>41835</v>
      </c>
      <c r="I6156" s="12" t="s">
        <v>2895</v>
      </c>
      <c r="J6156" s="12">
        <v>41863</v>
      </c>
      <c r="K6156" s="4">
        <v>5747</v>
      </c>
      <c r="L6156" s="1" t="s">
        <v>56</v>
      </c>
      <c r="M6156" s="1" t="s">
        <v>126</v>
      </c>
      <c r="N6156" s="1" t="s">
        <v>127</v>
      </c>
      <c r="O6156" s="1" t="s">
        <v>128</v>
      </c>
      <c r="P6156">
        <v>20</v>
      </c>
      <c r="Q6156">
        <v>369</v>
      </c>
      <c r="R6156">
        <v>11808</v>
      </c>
      <c r="S6156">
        <v>32</v>
      </c>
      <c r="T6156">
        <v>1.6</v>
      </c>
      <c r="U6156">
        <f t="shared" si="1825"/>
        <v>11808</v>
      </c>
      <c r="V6156">
        <f t="shared" si="1826"/>
        <v>7380</v>
      </c>
      <c r="W6156" s="1" t="s">
        <v>126</v>
      </c>
      <c r="X6156" s="1" t="s">
        <v>129</v>
      </c>
      <c r="Y6156" s="1" t="s">
        <v>129</v>
      </c>
      <c r="Z6156" s="3">
        <v>7702</v>
      </c>
      <c r="AA6156" s="4">
        <f t="shared" si="1830"/>
        <v>113</v>
      </c>
      <c r="AB6156" s="4">
        <f t="shared" si="1821"/>
        <v>0.99710800000000432</v>
      </c>
      <c r="AC6156" s="4">
        <f t="shared" si="1822"/>
        <v>113</v>
      </c>
      <c r="AD6156" s="4">
        <f t="shared" si="1831"/>
        <v>113</v>
      </c>
      <c r="AE6156" s="4">
        <v>113</v>
      </c>
      <c r="AF6156" s="4">
        <v>113</v>
      </c>
      <c r="AG6156" s="4">
        <f t="shared" si="1823"/>
        <v>113</v>
      </c>
      <c r="AI6156" t="e">
        <f t="shared" si="1827"/>
        <v>#N/A</v>
      </c>
      <c r="AJ6156">
        <v>1661.01</v>
      </c>
      <c r="AK6156" s="2">
        <v>1661.01</v>
      </c>
      <c r="AL6156" s="2">
        <f t="shared" si="1824"/>
        <v>1661.01</v>
      </c>
      <c r="AM6156" s="4"/>
      <c r="AN6156" t="e">
        <f>VLOOKUP([1]!Tabelle13[[#This Row],[Vlookup this ID for freight costs]],$AL$2:$AL$6811,2,FALSE)</f>
        <v>#REF!</v>
      </c>
      <c r="AP6156">
        <v>12.14</v>
      </c>
      <c r="AQ6156">
        <v>12.14</v>
      </c>
      <c r="AR6156" s="4">
        <v>15</v>
      </c>
      <c r="AS6156" s="4">
        <v>7</v>
      </c>
      <c r="AT6156" s="4">
        <v>2014</v>
      </c>
      <c r="AU6156" s="4">
        <v>12</v>
      </c>
      <c r="AV6156" s="4">
        <v>8</v>
      </c>
      <c r="AW6156" s="4">
        <v>2014</v>
      </c>
      <c r="AX6156" t="str">
        <f t="shared" si="1828"/>
        <v>Delay</v>
      </c>
      <c r="AY6156">
        <f t="shared" si="1829"/>
        <v>28</v>
      </c>
    </row>
    <row r="6157" spans="1:51" x14ac:dyDescent="0.2">
      <c r="A6157" s="3">
        <v>60702</v>
      </c>
      <c r="B6157" s="1" t="s">
        <v>215</v>
      </c>
      <c r="C6157" s="1" t="s">
        <v>89</v>
      </c>
      <c r="D6157" s="1" t="s">
        <v>52</v>
      </c>
      <c r="E6157" s="1" t="s">
        <v>53</v>
      </c>
      <c r="F6157" s="1" t="s">
        <v>53</v>
      </c>
      <c r="G6157" s="13" t="s">
        <v>1572</v>
      </c>
      <c r="H6157" s="12">
        <v>42103</v>
      </c>
      <c r="I6157" s="12" t="s">
        <v>1573</v>
      </c>
      <c r="J6157" s="12">
        <v>42104</v>
      </c>
      <c r="K6157" s="4">
        <v>6432</v>
      </c>
      <c r="L6157" s="1" t="s">
        <v>56</v>
      </c>
      <c r="M6157" s="1" t="s">
        <v>634</v>
      </c>
      <c r="N6157" s="1" t="s">
        <v>635</v>
      </c>
      <c r="O6157" s="1" t="s">
        <v>636</v>
      </c>
      <c r="P6157">
        <v>20</v>
      </c>
      <c r="Q6157">
        <v>2400</v>
      </c>
      <c r="R6157">
        <v>74400</v>
      </c>
      <c r="S6157">
        <v>31</v>
      </c>
      <c r="T6157">
        <v>1.55</v>
      </c>
      <c r="U6157">
        <f t="shared" si="1825"/>
        <v>74400</v>
      </c>
      <c r="V6157">
        <f t="shared" si="1826"/>
        <v>48000</v>
      </c>
      <c r="W6157" s="1" t="s">
        <v>637</v>
      </c>
      <c r="X6157" s="1" t="s">
        <v>71</v>
      </c>
      <c r="Y6157" s="1" t="s">
        <v>71</v>
      </c>
      <c r="Z6157" s="4">
        <v>9697</v>
      </c>
      <c r="AA6157" s="4">
        <f t="shared" si="1830"/>
        <v>678</v>
      </c>
      <c r="AB6157" s="4">
        <f t="shared" si="1821"/>
        <v>501.83140000000003</v>
      </c>
      <c r="AC6157" s="4">
        <f t="shared" si="1822"/>
        <v>678</v>
      </c>
      <c r="AD6157" s="4">
        <f t="shared" si="1831"/>
        <v>1157</v>
      </c>
      <c r="AE6157" s="4">
        <v>678</v>
      </c>
      <c r="AF6157" s="4">
        <v>678</v>
      </c>
      <c r="AG6157" s="4">
        <f t="shared" si="1823"/>
        <v>678</v>
      </c>
      <c r="AI6157" t="e">
        <f t="shared" si="1827"/>
        <v>#N/A</v>
      </c>
      <c r="AJ6157">
        <v>9253.44</v>
      </c>
      <c r="AK6157" s="2">
        <v>9253.44</v>
      </c>
      <c r="AL6157" s="2">
        <f t="shared" si="1824"/>
        <v>9253.44</v>
      </c>
      <c r="AM6157" s="4"/>
      <c r="AN6157" t="e">
        <f>VLOOKUP([1]!Tabelle13[[#This Row],[Vlookup this ID for freight costs]],$AL$2:$AL$6811,2,FALSE)</f>
        <v>#REF!</v>
      </c>
      <c r="AP6157">
        <v>87.57</v>
      </c>
      <c r="AQ6157">
        <v>87.57</v>
      </c>
      <c r="AR6157" s="4">
        <v>9</v>
      </c>
      <c r="AS6157" s="4">
        <v>4</v>
      </c>
      <c r="AT6157" s="4">
        <v>2015</v>
      </c>
      <c r="AU6157" s="4">
        <v>10</v>
      </c>
      <c r="AV6157" s="4">
        <v>4</v>
      </c>
      <c r="AW6157" s="4">
        <v>2015</v>
      </c>
      <c r="AX6157" t="str">
        <f t="shared" si="1828"/>
        <v>Delay</v>
      </c>
      <c r="AY6157">
        <f t="shared" si="1829"/>
        <v>1</v>
      </c>
    </row>
    <row r="6158" spans="1:51" x14ac:dyDescent="0.2">
      <c r="A6158" s="3">
        <v>63412</v>
      </c>
      <c r="B6158" s="1" t="s">
        <v>215</v>
      </c>
      <c r="C6158" s="1" t="s">
        <v>89</v>
      </c>
      <c r="D6158" s="1" t="s">
        <v>52</v>
      </c>
      <c r="E6158" s="1" t="s">
        <v>53</v>
      </c>
      <c r="F6158" s="1" t="s">
        <v>53</v>
      </c>
      <c r="G6158" s="13" t="s">
        <v>2896</v>
      </c>
      <c r="H6158" s="12">
        <v>41137</v>
      </c>
      <c r="I6158" s="12" t="s">
        <v>2896</v>
      </c>
      <c r="J6158" s="12">
        <v>41137</v>
      </c>
      <c r="K6158" s="4">
        <v>4114</v>
      </c>
      <c r="L6158" s="1" t="s">
        <v>56</v>
      </c>
      <c r="M6158" s="1" t="s">
        <v>634</v>
      </c>
      <c r="N6158" s="1" t="s">
        <v>635</v>
      </c>
      <c r="O6158" s="1" t="s">
        <v>636</v>
      </c>
      <c r="P6158">
        <v>20</v>
      </c>
      <c r="Q6158">
        <v>2155</v>
      </c>
      <c r="R6158">
        <v>62495</v>
      </c>
      <c r="S6158">
        <v>29</v>
      </c>
      <c r="T6158">
        <v>1.45</v>
      </c>
      <c r="U6158">
        <f t="shared" si="1825"/>
        <v>62495</v>
      </c>
      <c r="V6158">
        <f t="shared" si="1826"/>
        <v>43100</v>
      </c>
      <c r="W6158" s="1" t="s">
        <v>637</v>
      </c>
      <c r="X6158" s="1" t="s">
        <v>71</v>
      </c>
      <c r="Y6158" s="1" t="s">
        <v>71</v>
      </c>
      <c r="Z6158" s="4">
        <v>9697</v>
      </c>
      <c r="AA6158" s="4">
        <f t="shared" si="1830"/>
        <v>622</v>
      </c>
      <c r="AB6158" s="4">
        <f t="shared" si="1821"/>
        <v>426.17049499999996</v>
      </c>
      <c r="AC6158" s="4">
        <f t="shared" si="1822"/>
        <v>622</v>
      </c>
      <c r="AD6158" s="4">
        <f t="shared" si="1831"/>
        <v>622</v>
      </c>
      <c r="AE6158" s="4">
        <v>622</v>
      </c>
      <c r="AF6158" s="4">
        <v>622</v>
      </c>
      <c r="AG6158" s="4">
        <f t="shared" si="1823"/>
        <v>622</v>
      </c>
      <c r="AI6158" t="e">
        <f t="shared" si="1827"/>
        <v>#N/A</v>
      </c>
      <c r="AJ6158">
        <v>7727.12</v>
      </c>
      <c r="AK6158" s="2">
        <v>7727.12</v>
      </c>
      <c r="AL6158" s="2">
        <f t="shared" si="1824"/>
        <v>7727.12</v>
      </c>
      <c r="AM6158" s="4"/>
      <c r="AN6158" t="e">
        <f>VLOOKUP([1]!Tabelle13[[#This Row],[Vlookup this ID for freight costs]],$AL$2:$AL$6811,2,FALSE)</f>
        <v>#REF!</v>
      </c>
      <c r="AP6158">
        <v>87.62</v>
      </c>
      <c r="AQ6158">
        <v>87.62</v>
      </c>
      <c r="AR6158" s="4">
        <v>16</v>
      </c>
      <c r="AS6158" s="4">
        <v>8</v>
      </c>
      <c r="AT6158" s="4">
        <v>2012</v>
      </c>
      <c r="AU6158" s="4">
        <v>16</v>
      </c>
      <c r="AV6158" s="4">
        <v>8</v>
      </c>
      <c r="AW6158" s="4">
        <v>2012</v>
      </c>
      <c r="AX6158" t="str">
        <f t="shared" si="1828"/>
        <v>No Delay</v>
      </c>
      <c r="AY6158">
        <f t="shared" si="1829"/>
        <v>0</v>
      </c>
    </row>
    <row r="6159" spans="1:51" x14ac:dyDescent="0.2">
      <c r="A6159" s="3">
        <v>2733</v>
      </c>
      <c r="B6159" s="1" t="s">
        <v>88</v>
      </c>
      <c r="C6159" s="1" t="s">
        <v>89</v>
      </c>
      <c r="D6159" s="1" t="s">
        <v>52</v>
      </c>
      <c r="E6159" s="1" t="s">
        <v>53</v>
      </c>
      <c r="F6159" s="1" t="s">
        <v>53</v>
      </c>
      <c r="G6159" s="13" t="s">
        <v>1049</v>
      </c>
      <c r="H6159" s="12">
        <v>39261</v>
      </c>
      <c r="I6159" s="12" t="s">
        <v>1049</v>
      </c>
      <c r="J6159" s="12">
        <v>39261</v>
      </c>
      <c r="K6159" s="4">
        <v>218</v>
      </c>
      <c r="L6159" s="1" t="s">
        <v>56</v>
      </c>
      <c r="M6159" s="1" t="s">
        <v>76</v>
      </c>
      <c r="N6159" s="1" t="s">
        <v>77</v>
      </c>
      <c r="O6159" s="1" t="s">
        <v>78</v>
      </c>
      <c r="P6159">
        <v>100</v>
      </c>
      <c r="Q6159">
        <v>50</v>
      </c>
      <c r="R6159">
        <v>20000</v>
      </c>
      <c r="S6159">
        <v>400</v>
      </c>
      <c r="T6159">
        <v>4</v>
      </c>
      <c r="U6159">
        <f t="shared" si="1825"/>
        <v>20000</v>
      </c>
      <c r="V6159">
        <f t="shared" si="1826"/>
        <v>5000</v>
      </c>
      <c r="W6159" s="1" t="s">
        <v>79</v>
      </c>
      <c r="X6159" s="1" t="s">
        <v>3088</v>
      </c>
      <c r="Y6159" s="1" t="s">
        <v>80</v>
      </c>
      <c r="Z6159" s="3">
        <v>11503</v>
      </c>
      <c r="AA6159" s="4">
        <f t="shared" si="1830"/>
        <v>120</v>
      </c>
      <c r="AB6159" s="4">
        <f t="shared" si="1821"/>
        <v>-400.64799999999991</v>
      </c>
      <c r="AC6159" s="4">
        <f t="shared" si="1822"/>
        <v>120</v>
      </c>
      <c r="AD6159" s="4">
        <f t="shared" si="1831"/>
        <v>676.32117410418778</v>
      </c>
      <c r="AE6159" s="4">
        <v>120</v>
      </c>
      <c r="AF6159" s="4">
        <v>120</v>
      </c>
      <c r="AG6159" s="4">
        <f t="shared" si="1823"/>
        <v>120</v>
      </c>
      <c r="AH6159" s="4">
        <v>10781</v>
      </c>
      <c r="AI6159">
        <f t="shared" si="1827"/>
        <v>2634</v>
      </c>
      <c r="AJ6159">
        <v>3004.62</v>
      </c>
      <c r="AK6159" s="2">
        <v>3004.62</v>
      </c>
      <c r="AL6159" s="2">
        <f t="shared" si="1824"/>
        <v>3004.62</v>
      </c>
      <c r="AM6159" s="4"/>
      <c r="AN6159" t="e">
        <f>VLOOKUP([1]!Tabelle13[[#This Row],[Vlookup this ID for freight costs]],$AL$2:$AL$6811,2,FALSE)</f>
        <v>#REF!</v>
      </c>
      <c r="AP6159">
        <v>0</v>
      </c>
      <c r="AR6159" s="4">
        <v>28</v>
      </c>
      <c r="AS6159" s="4">
        <v>6</v>
      </c>
      <c r="AT6159" s="4">
        <v>2007</v>
      </c>
      <c r="AU6159" s="4">
        <v>28</v>
      </c>
      <c r="AV6159" s="4">
        <v>6</v>
      </c>
      <c r="AW6159" s="4">
        <v>2007</v>
      </c>
      <c r="AX6159" t="str">
        <f t="shared" si="1828"/>
        <v>No Delay</v>
      </c>
      <c r="AY6159">
        <f t="shared" si="1829"/>
        <v>0</v>
      </c>
    </row>
    <row r="6160" spans="1:51" x14ac:dyDescent="0.2">
      <c r="A6160" s="3">
        <v>58305</v>
      </c>
      <c r="B6160" s="1" t="s">
        <v>140</v>
      </c>
      <c r="C6160" s="1" t="s">
        <v>99</v>
      </c>
      <c r="D6160" s="1" t="s">
        <v>52</v>
      </c>
      <c r="E6160" s="1" t="s">
        <v>53</v>
      </c>
      <c r="F6160" s="1" t="s">
        <v>53</v>
      </c>
      <c r="G6160" s="13" t="s">
        <v>2897</v>
      </c>
      <c r="H6160" s="12">
        <v>41276</v>
      </c>
      <c r="I6160" s="12" t="s">
        <v>2897</v>
      </c>
      <c r="J6160" s="12">
        <v>41276</v>
      </c>
      <c r="K6160" s="4">
        <v>4380</v>
      </c>
      <c r="L6160" s="1" t="s">
        <v>56</v>
      </c>
      <c r="M6160" s="1" t="s">
        <v>126</v>
      </c>
      <c r="N6160" s="1" t="s">
        <v>127</v>
      </c>
      <c r="O6160" s="1" t="s">
        <v>128</v>
      </c>
      <c r="P6160">
        <v>20</v>
      </c>
      <c r="Q6160">
        <v>383</v>
      </c>
      <c r="R6160">
        <v>12256</v>
      </c>
      <c r="S6160">
        <v>32</v>
      </c>
      <c r="T6160">
        <v>1.6</v>
      </c>
      <c r="U6160">
        <f t="shared" si="1825"/>
        <v>12256</v>
      </c>
      <c r="V6160">
        <f t="shared" si="1826"/>
        <v>7660</v>
      </c>
      <c r="W6160" s="1" t="s">
        <v>126</v>
      </c>
      <c r="X6160" s="1" t="s">
        <v>129</v>
      </c>
      <c r="Y6160" s="1" t="s">
        <v>129</v>
      </c>
      <c r="Z6160" s="3">
        <v>7702</v>
      </c>
      <c r="AA6160" s="4">
        <f t="shared" si="1830"/>
        <v>125</v>
      </c>
      <c r="AB6160" s="4">
        <f t="shared" si="1821"/>
        <v>4.5073560000000015</v>
      </c>
      <c r="AC6160" s="4">
        <f t="shared" si="1822"/>
        <v>125</v>
      </c>
      <c r="AD6160" s="4">
        <f t="shared" si="1831"/>
        <v>746.5</v>
      </c>
      <c r="AE6160" s="4">
        <v>125</v>
      </c>
      <c r="AF6160" s="4">
        <v>125</v>
      </c>
      <c r="AG6160" s="4">
        <f t="shared" si="1823"/>
        <v>125</v>
      </c>
      <c r="AI6160" t="e">
        <f t="shared" si="1827"/>
        <v>#N/A</v>
      </c>
      <c r="AJ6160">
        <v>1908.34</v>
      </c>
      <c r="AK6160" s="2">
        <v>1908.34</v>
      </c>
      <c r="AL6160" s="2">
        <f t="shared" si="1824"/>
        <v>1908.34</v>
      </c>
      <c r="AM6160" s="4"/>
      <c r="AN6160" t="e">
        <f>VLOOKUP([1]!Tabelle13[[#This Row],[Vlookup this ID for freight costs]],$AL$2:$AL$6811,2,FALSE)</f>
        <v>#REF!</v>
      </c>
      <c r="AP6160">
        <v>15.16</v>
      </c>
      <c r="AQ6160">
        <v>15.16</v>
      </c>
      <c r="AR6160" s="4">
        <v>2</v>
      </c>
      <c r="AS6160" s="4">
        <v>1</v>
      </c>
      <c r="AT6160" s="4">
        <v>2013</v>
      </c>
      <c r="AU6160" s="4">
        <v>2</v>
      </c>
      <c r="AV6160" s="4">
        <v>1</v>
      </c>
      <c r="AW6160" s="4">
        <v>2013</v>
      </c>
      <c r="AX6160" t="str">
        <f t="shared" si="1828"/>
        <v>No Delay</v>
      </c>
      <c r="AY6160">
        <f t="shared" si="1829"/>
        <v>0</v>
      </c>
    </row>
    <row r="6161" spans="1:51" x14ac:dyDescent="0.2">
      <c r="A6161" s="3">
        <v>63894</v>
      </c>
      <c r="B6161" s="1" t="s">
        <v>215</v>
      </c>
      <c r="C6161" s="1" t="s">
        <v>89</v>
      </c>
      <c r="D6161" s="1" t="s">
        <v>52</v>
      </c>
      <c r="E6161" s="1" t="s">
        <v>53</v>
      </c>
      <c r="F6161" s="1" t="s">
        <v>53</v>
      </c>
      <c r="G6161" s="13" t="s">
        <v>498</v>
      </c>
      <c r="H6161" s="12">
        <v>41828</v>
      </c>
      <c r="I6161" s="12" t="s">
        <v>1205</v>
      </c>
      <c r="J6161" s="12">
        <v>41830</v>
      </c>
      <c r="K6161" s="4">
        <v>5655</v>
      </c>
      <c r="L6161" s="1" t="s">
        <v>56</v>
      </c>
      <c r="M6161" s="1" t="s">
        <v>319</v>
      </c>
      <c r="N6161" s="1" t="s">
        <v>136</v>
      </c>
      <c r="O6161" s="1" t="s">
        <v>137</v>
      </c>
      <c r="P6161">
        <v>25</v>
      </c>
      <c r="Q6161">
        <v>400</v>
      </c>
      <c r="R6161">
        <v>8200</v>
      </c>
      <c r="S6161">
        <v>20.5</v>
      </c>
      <c r="T6161">
        <v>0.82</v>
      </c>
      <c r="U6161">
        <f t="shared" si="1825"/>
        <v>8200</v>
      </c>
      <c r="V6161">
        <f t="shared" si="1826"/>
        <v>10000</v>
      </c>
      <c r="W6161" s="1" t="s">
        <v>138</v>
      </c>
      <c r="X6161" s="1" t="s">
        <v>139</v>
      </c>
      <c r="Y6161" s="1" t="s">
        <v>139</v>
      </c>
      <c r="Z6161" s="3">
        <v>13075</v>
      </c>
      <c r="AA6161" s="4">
        <f t="shared" si="1830"/>
        <v>125</v>
      </c>
      <c r="AB6161" s="4">
        <f t="shared" si="1821"/>
        <v>-31.464799999999993</v>
      </c>
      <c r="AC6161" s="4">
        <f t="shared" si="1822"/>
        <v>125</v>
      </c>
      <c r="AD6161" s="4">
        <f t="shared" si="1831"/>
        <v>97.4</v>
      </c>
      <c r="AE6161" s="4">
        <v>125</v>
      </c>
      <c r="AF6161" s="4">
        <v>125</v>
      </c>
      <c r="AG6161" s="4">
        <f t="shared" si="1823"/>
        <v>125</v>
      </c>
      <c r="AI6161" t="e">
        <f t="shared" si="1827"/>
        <v>#N/A</v>
      </c>
      <c r="AJ6161">
        <v>2033.62</v>
      </c>
      <c r="AK6161" s="2">
        <v>2033.62</v>
      </c>
      <c r="AL6161" s="2">
        <f t="shared" si="1824"/>
        <v>2033.62</v>
      </c>
      <c r="AM6161" s="4"/>
      <c r="AN6161" t="e">
        <f>VLOOKUP([1]!Tabelle13[[#This Row],[Vlookup this ID for freight costs]],$AL$2:$AL$6811,2,FALSE)</f>
        <v>#REF!</v>
      </c>
      <c r="AP6161">
        <v>8.43</v>
      </c>
      <c r="AQ6161">
        <v>8.43</v>
      </c>
      <c r="AR6161" s="4">
        <v>8</v>
      </c>
      <c r="AS6161" s="4">
        <v>7</v>
      </c>
      <c r="AT6161" s="4">
        <v>2014</v>
      </c>
      <c r="AU6161" s="4">
        <v>10</v>
      </c>
      <c r="AV6161" s="4">
        <v>7</v>
      </c>
      <c r="AW6161" s="4">
        <v>2014</v>
      </c>
      <c r="AX6161" t="str">
        <f t="shared" si="1828"/>
        <v>Delay</v>
      </c>
      <c r="AY6161">
        <f t="shared" si="1829"/>
        <v>2</v>
      </c>
    </row>
    <row r="6162" spans="1:51" x14ac:dyDescent="0.2">
      <c r="A6162" s="3">
        <v>10664</v>
      </c>
      <c r="B6162" s="1" t="s">
        <v>88</v>
      </c>
      <c r="C6162" s="1" t="s">
        <v>89</v>
      </c>
      <c r="D6162" s="1" t="s">
        <v>130</v>
      </c>
      <c r="E6162" s="1" t="s">
        <v>53</v>
      </c>
      <c r="F6162" s="1" t="s">
        <v>53</v>
      </c>
      <c r="G6162" s="13" t="s">
        <v>1021</v>
      </c>
      <c r="H6162" s="12">
        <v>39464</v>
      </c>
      <c r="I6162" s="12" t="s">
        <v>1021</v>
      </c>
      <c r="J6162" s="12">
        <v>39464</v>
      </c>
      <c r="K6162" s="4">
        <v>602</v>
      </c>
      <c r="L6162" s="1" t="s">
        <v>56</v>
      </c>
      <c r="M6162" s="1" t="s">
        <v>132</v>
      </c>
      <c r="N6162" s="1" t="s">
        <v>2898</v>
      </c>
      <c r="O6162" s="1" t="s">
        <v>2899</v>
      </c>
      <c r="P6162">
        <v>18</v>
      </c>
      <c r="Q6162">
        <v>9</v>
      </c>
      <c r="R6162">
        <v>2773.53</v>
      </c>
      <c r="S6162">
        <v>308.17</v>
      </c>
      <c r="T6162">
        <v>17.12</v>
      </c>
      <c r="U6162">
        <f t="shared" si="1825"/>
        <v>2773.53</v>
      </c>
      <c r="V6162">
        <f t="shared" si="1826"/>
        <v>162</v>
      </c>
      <c r="W6162" s="1" t="s">
        <v>815</v>
      </c>
      <c r="X6162" s="1" t="s">
        <v>71</v>
      </c>
      <c r="Y6162" s="1" t="s">
        <v>71</v>
      </c>
      <c r="Z6162" s="4">
        <v>9697</v>
      </c>
      <c r="AA6162" s="4">
        <f t="shared" si="1830"/>
        <v>13</v>
      </c>
      <c r="AB6162" s="4">
        <f t="shared" si="1821"/>
        <v>-70.912571469999989</v>
      </c>
      <c r="AC6162" s="4">
        <f t="shared" si="1822"/>
        <v>13</v>
      </c>
      <c r="AD6162" s="4">
        <f t="shared" si="1831"/>
        <v>100.45279380155715</v>
      </c>
      <c r="AE6162" s="4">
        <v>13</v>
      </c>
      <c r="AF6162" s="4">
        <v>13</v>
      </c>
      <c r="AG6162" s="4">
        <f t="shared" si="1823"/>
        <v>13</v>
      </c>
      <c r="AH6162" s="4">
        <v>82757</v>
      </c>
      <c r="AI6162">
        <f t="shared" si="1827"/>
        <v>12408</v>
      </c>
      <c r="AJ6162">
        <v>1148</v>
      </c>
      <c r="AK6162" s="2">
        <v>1148</v>
      </c>
      <c r="AL6162" s="2">
        <f t="shared" si="1824"/>
        <v>1148</v>
      </c>
      <c r="AM6162" s="4"/>
      <c r="AN6162" t="e">
        <f>VLOOKUP([1]!Tabelle13[[#This Row],[Vlookup this ID for freight costs]],$AL$2:$AL$6811,2,FALSE)</f>
        <v>#REF!</v>
      </c>
      <c r="AP6162">
        <v>4.4400000000000004</v>
      </c>
      <c r="AQ6162">
        <v>4.4400000000000004</v>
      </c>
      <c r="AR6162" s="4">
        <v>17</v>
      </c>
      <c r="AS6162" s="4">
        <v>1</v>
      </c>
      <c r="AT6162" s="4">
        <v>2008</v>
      </c>
      <c r="AU6162" s="4">
        <v>17</v>
      </c>
      <c r="AV6162" s="4">
        <v>1</v>
      </c>
      <c r="AW6162" s="4">
        <v>2008</v>
      </c>
      <c r="AX6162" t="str">
        <f t="shared" si="1828"/>
        <v>No Delay</v>
      </c>
      <c r="AY6162">
        <f t="shared" si="1829"/>
        <v>0</v>
      </c>
    </row>
    <row r="6163" spans="1:51" x14ac:dyDescent="0.2">
      <c r="A6163" s="3">
        <v>63939</v>
      </c>
      <c r="B6163" s="1" t="s">
        <v>215</v>
      </c>
      <c r="C6163" s="1" t="s">
        <v>89</v>
      </c>
      <c r="D6163" s="1" t="s">
        <v>52</v>
      </c>
      <c r="E6163" s="1" t="s">
        <v>53</v>
      </c>
      <c r="F6163" s="1" t="s">
        <v>53</v>
      </c>
      <c r="G6163" s="13" t="s">
        <v>1459</v>
      </c>
      <c r="H6163" s="12">
        <v>40878</v>
      </c>
      <c r="I6163" s="12" t="s">
        <v>1459</v>
      </c>
      <c r="J6163" s="12">
        <v>40878</v>
      </c>
      <c r="K6163" s="4">
        <v>3608</v>
      </c>
      <c r="L6163" s="1" t="s">
        <v>56</v>
      </c>
      <c r="M6163" s="1" t="s">
        <v>634</v>
      </c>
      <c r="N6163" s="1" t="s">
        <v>635</v>
      </c>
      <c r="O6163" s="1" t="s">
        <v>636</v>
      </c>
      <c r="P6163">
        <v>20</v>
      </c>
      <c r="Q6163">
        <v>167</v>
      </c>
      <c r="R6163">
        <v>4843</v>
      </c>
      <c r="S6163">
        <v>29</v>
      </c>
      <c r="T6163">
        <v>1.45</v>
      </c>
      <c r="U6163">
        <f t="shared" si="1825"/>
        <v>4843</v>
      </c>
      <c r="V6163">
        <f t="shared" si="1826"/>
        <v>3340</v>
      </c>
      <c r="W6163" s="1" t="s">
        <v>637</v>
      </c>
      <c r="X6163" s="1" t="s">
        <v>71</v>
      </c>
      <c r="Y6163" s="1" t="s">
        <v>71</v>
      </c>
      <c r="Z6163" s="4">
        <v>9697</v>
      </c>
      <c r="AA6163" s="4">
        <f t="shared" si="1830"/>
        <v>50</v>
      </c>
      <c r="AB6163" s="4">
        <f t="shared" si="1821"/>
        <v>-51.404757000000004</v>
      </c>
      <c r="AC6163" s="4">
        <f t="shared" si="1822"/>
        <v>50</v>
      </c>
      <c r="AD6163" s="4">
        <f t="shared" si="1831"/>
        <v>52.5</v>
      </c>
      <c r="AE6163" s="4">
        <v>50</v>
      </c>
      <c r="AF6163" s="4">
        <v>50</v>
      </c>
      <c r="AG6163" s="4">
        <f t="shared" si="1823"/>
        <v>50</v>
      </c>
      <c r="AI6163" t="e">
        <f t="shared" si="1827"/>
        <v>#N/A</v>
      </c>
      <c r="AJ6163">
        <v>1128.74</v>
      </c>
      <c r="AK6163" s="2">
        <v>1128.74</v>
      </c>
      <c r="AL6163" s="2">
        <f t="shared" si="1824"/>
        <v>1128.74</v>
      </c>
      <c r="AM6163" s="4"/>
      <c r="AN6163" t="e">
        <f>VLOOKUP([1]!Tabelle13[[#This Row],[Vlookup this ID for freight costs]],$AL$2:$AL$6811,2,FALSE)</f>
        <v>#REF!</v>
      </c>
      <c r="AP6163">
        <v>7.99</v>
      </c>
      <c r="AQ6163">
        <v>7.99</v>
      </c>
      <c r="AR6163" s="4">
        <v>1</v>
      </c>
      <c r="AS6163" s="4">
        <v>12</v>
      </c>
      <c r="AT6163" s="4">
        <v>2011</v>
      </c>
      <c r="AU6163" s="4">
        <v>1</v>
      </c>
      <c r="AV6163" s="4">
        <v>12</v>
      </c>
      <c r="AW6163" s="4">
        <v>2011</v>
      </c>
      <c r="AX6163" t="str">
        <f t="shared" si="1828"/>
        <v>No Delay</v>
      </c>
      <c r="AY6163">
        <f t="shared" si="1829"/>
        <v>0</v>
      </c>
    </row>
    <row r="6164" spans="1:51" x14ac:dyDescent="0.2">
      <c r="A6164" s="3">
        <v>3976</v>
      </c>
      <c r="B6164" s="1" t="s">
        <v>119</v>
      </c>
      <c r="C6164" s="1" t="s">
        <v>114</v>
      </c>
      <c r="D6164" s="1" t="s">
        <v>52</v>
      </c>
      <c r="E6164" s="1" t="s">
        <v>53</v>
      </c>
      <c r="F6164" s="1" t="s">
        <v>53</v>
      </c>
      <c r="G6164" s="13" t="s">
        <v>2900</v>
      </c>
      <c r="H6164" s="12">
        <v>39133</v>
      </c>
      <c r="I6164" s="12" t="s">
        <v>2900</v>
      </c>
      <c r="J6164" s="12">
        <v>39133</v>
      </c>
      <c r="K6164" s="4">
        <v>65</v>
      </c>
      <c r="L6164" s="1" t="s">
        <v>56</v>
      </c>
      <c r="M6164" s="1" t="s">
        <v>319</v>
      </c>
      <c r="N6164" s="1" t="s">
        <v>136</v>
      </c>
      <c r="O6164" s="1" t="s">
        <v>137</v>
      </c>
      <c r="P6164">
        <v>25</v>
      </c>
      <c r="Q6164">
        <v>400</v>
      </c>
      <c r="R6164">
        <v>8000</v>
      </c>
      <c r="S6164">
        <v>20</v>
      </c>
      <c r="T6164">
        <v>0.8</v>
      </c>
      <c r="U6164">
        <f t="shared" si="1825"/>
        <v>8000</v>
      </c>
      <c r="V6164">
        <f t="shared" si="1826"/>
        <v>10000</v>
      </c>
      <c r="W6164" s="1" t="s">
        <v>138</v>
      </c>
      <c r="X6164" s="1" t="s">
        <v>139</v>
      </c>
      <c r="Y6164" s="1" t="s">
        <v>139</v>
      </c>
      <c r="Z6164" s="3">
        <v>11769</v>
      </c>
      <c r="AA6164" s="4">
        <f t="shared" si="1830"/>
        <v>134</v>
      </c>
      <c r="AB6164" s="4">
        <f t="shared" si="1821"/>
        <v>-32.164999999999992</v>
      </c>
      <c r="AC6164" s="4">
        <f t="shared" si="1822"/>
        <v>134</v>
      </c>
      <c r="AD6164" s="4">
        <f t="shared" si="1831"/>
        <v>97.4</v>
      </c>
      <c r="AE6164" s="4">
        <v>134</v>
      </c>
      <c r="AF6164" s="4">
        <v>134</v>
      </c>
      <c r="AG6164" s="4">
        <f t="shared" si="1823"/>
        <v>134</v>
      </c>
      <c r="AH6164" s="4">
        <v>10540</v>
      </c>
      <c r="AI6164">
        <f t="shared" si="1827"/>
        <v>909</v>
      </c>
      <c r="AJ6164">
        <v>963.73</v>
      </c>
      <c r="AK6164" s="2">
        <v>963.73</v>
      </c>
      <c r="AL6164" s="2">
        <f t="shared" si="1824"/>
        <v>963.73</v>
      </c>
      <c r="AM6164" s="4"/>
      <c r="AN6164" t="e">
        <f>VLOOKUP([1]!Tabelle13[[#This Row],[Vlookup this ID for freight costs]],$AL$2:$AL$6811,2,FALSE)</f>
        <v>#REF!</v>
      </c>
      <c r="AP6164">
        <v>0</v>
      </c>
      <c r="AR6164" s="4">
        <v>20</v>
      </c>
      <c r="AS6164" s="4">
        <v>2</v>
      </c>
      <c r="AT6164" s="4">
        <v>2007</v>
      </c>
      <c r="AU6164" s="4">
        <v>20</v>
      </c>
      <c r="AV6164" s="4">
        <v>2</v>
      </c>
      <c r="AW6164" s="4">
        <v>2007</v>
      </c>
      <c r="AX6164" t="str">
        <f t="shared" si="1828"/>
        <v>No Delay</v>
      </c>
      <c r="AY6164">
        <f t="shared" si="1829"/>
        <v>0</v>
      </c>
    </row>
    <row r="6165" spans="1:51" x14ac:dyDescent="0.2">
      <c r="A6165" s="3">
        <v>9085</v>
      </c>
      <c r="B6165" s="1" t="s">
        <v>88</v>
      </c>
      <c r="C6165" s="1" t="s">
        <v>89</v>
      </c>
      <c r="D6165" s="1" t="s">
        <v>52</v>
      </c>
      <c r="E6165" s="1" t="s">
        <v>53</v>
      </c>
      <c r="F6165" s="1" t="s">
        <v>53</v>
      </c>
      <c r="G6165" s="13" t="s">
        <v>2901</v>
      </c>
      <c r="H6165" s="12">
        <v>39995</v>
      </c>
      <c r="I6165" s="12" t="s">
        <v>2901</v>
      </c>
      <c r="J6165" s="12">
        <v>39995</v>
      </c>
      <c r="K6165" s="4">
        <v>1657</v>
      </c>
      <c r="L6165" s="1" t="s">
        <v>56</v>
      </c>
      <c r="M6165" s="1" t="s">
        <v>319</v>
      </c>
      <c r="N6165" s="1" t="s">
        <v>136</v>
      </c>
      <c r="O6165" s="1" t="s">
        <v>137</v>
      </c>
      <c r="P6165">
        <v>25</v>
      </c>
      <c r="Q6165">
        <v>500</v>
      </c>
      <c r="R6165">
        <v>10000</v>
      </c>
      <c r="S6165">
        <v>20</v>
      </c>
      <c r="T6165">
        <v>0.8</v>
      </c>
      <c r="U6165">
        <f t="shared" si="1825"/>
        <v>10000</v>
      </c>
      <c r="V6165">
        <f t="shared" si="1826"/>
        <v>12500</v>
      </c>
      <c r="W6165" s="1" t="s">
        <v>138</v>
      </c>
      <c r="X6165" s="1" t="s">
        <v>139</v>
      </c>
      <c r="Y6165" s="1" t="s">
        <v>139</v>
      </c>
      <c r="Z6165" s="3">
        <v>13075</v>
      </c>
      <c r="AA6165" s="4">
        <f t="shared" si="1830"/>
        <v>136</v>
      </c>
      <c r="AB6165" s="4">
        <f t="shared" si="1821"/>
        <v>-11.292999999999992</v>
      </c>
      <c r="AC6165" s="4">
        <f t="shared" si="1822"/>
        <v>136</v>
      </c>
      <c r="AD6165" s="4">
        <f t="shared" si="1831"/>
        <v>164.33333333333334</v>
      </c>
      <c r="AE6165" s="4">
        <v>136</v>
      </c>
      <c r="AF6165" s="4">
        <v>136</v>
      </c>
      <c r="AG6165" s="4">
        <f t="shared" si="1823"/>
        <v>136</v>
      </c>
      <c r="AH6165" s="4">
        <v>43989</v>
      </c>
      <c r="AI6165">
        <f t="shared" si="1827"/>
        <v>363</v>
      </c>
      <c r="AJ6165">
        <v>2094.08</v>
      </c>
      <c r="AK6165" s="2">
        <v>2094.08</v>
      </c>
      <c r="AL6165" s="2">
        <f t="shared" si="1824"/>
        <v>2094.08</v>
      </c>
      <c r="AM6165" s="4"/>
      <c r="AN6165" t="e">
        <f>VLOOKUP([1]!Tabelle13[[#This Row],[Vlookup this ID for freight costs]],$AL$2:$AL$6811,2,FALSE)</f>
        <v>#REF!</v>
      </c>
      <c r="AP6165">
        <v>19.600000000000001</v>
      </c>
      <c r="AQ6165">
        <v>19.600000000000001</v>
      </c>
      <c r="AR6165" s="4">
        <v>1</v>
      </c>
      <c r="AS6165" s="4">
        <v>7</v>
      </c>
      <c r="AT6165" s="4">
        <v>2009</v>
      </c>
      <c r="AU6165" s="4">
        <v>1</v>
      </c>
      <c r="AV6165" s="4">
        <v>7</v>
      </c>
      <c r="AW6165" s="4">
        <v>2009</v>
      </c>
      <c r="AX6165" t="str">
        <f t="shared" si="1828"/>
        <v>No Delay</v>
      </c>
      <c r="AY6165">
        <f t="shared" si="1829"/>
        <v>0</v>
      </c>
    </row>
    <row r="6166" spans="1:51" x14ac:dyDescent="0.2">
      <c r="A6166" s="3">
        <v>68938</v>
      </c>
      <c r="B6166" s="1" t="s">
        <v>215</v>
      </c>
      <c r="C6166" s="1" t="s">
        <v>89</v>
      </c>
      <c r="D6166" s="1" t="s">
        <v>52</v>
      </c>
      <c r="E6166" s="1" t="s">
        <v>53</v>
      </c>
      <c r="F6166" s="1" t="s">
        <v>53</v>
      </c>
      <c r="G6166" s="13" t="s">
        <v>1701</v>
      </c>
      <c r="H6166" s="12">
        <v>41925</v>
      </c>
      <c r="I6166" s="12" t="s">
        <v>2902</v>
      </c>
      <c r="J6166" s="12">
        <v>41927</v>
      </c>
      <c r="K6166" s="4">
        <v>6018</v>
      </c>
      <c r="L6166" s="1" t="s">
        <v>56</v>
      </c>
      <c r="M6166" s="1" t="s">
        <v>634</v>
      </c>
      <c r="N6166" s="1" t="s">
        <v>635</v>
      </c>
      <c r="O6166" s="1" t="s">
        <v>636</v>
      </c>
      <c r="P6166">
        <v>20</v>
      </c>
      <c r="Q6166">
        <v>530</v>
      </c>
      <c r="R6166">
        <v>16430</v>
      </c>
      <c r="S6166">
        <v>31</v>
      </c>
      <c r="T6166">
        <v>1.55</v>
      </c>
      <c r="U6166">
        <f t="shared" si="1825"/>
        <v>16430</v>
      </c>
      <c r="V6166">
        <f t="shared" si="1826"/>
        <v>10600</v>
      </c>
      <c r="W6166" s="1" t="s">
        <v>637</v>
      </c>
      <c r="X6166" s="1" t="s">
        <v>71</v>
      </c>
      <c r="Y6166" s="1" t="s">
        <v>71</v>
      </c>
      <c r="Z6166" s="4">
        <v>9697</v>
      </c>
      <c r="AA6166" s="4">
        <f t="shared" si="1830"/>
        <v>219</v>
      </c>
      <c r="AB6166" s="4">
        <f t="shared" si="1821"/>
        <v>39.509430000000002</v>
      </c>
      <c r="AC6166" s="4">
        <f t="shared" si="1822"/>
        <v>219</v>
      </c>
      <c r="AD6166" s="4">
        <f t="shared" si="1831"/>
        <v>219</v>
      </c>
      <c r="AE6166" s="4">
        <v>219</v>
      </c>
      <c r="AF6166" s="4">
        <v>219</v>
      </c>
      <c r="AG6166" s="4">
        <f t="shared" si="1823"/>
        <v>219</v>
      </c>
      <c r="AI6166" t="e">
        <f t="shared" si="1827"/>
        <v>#N/A</v>
      </c>
      <c r="AJ6166">
        <v>2516.62</v>
      </c>
      <c r="AK6166" s="2">
        <v>2516.62</v>
      </c>
      <c r="AL6166" s="2">
        <f t="shared" si="1824"/>
        <v>2516.62</v>
      </c>
      <c r="AM6166" s="4"/>
      <c r="AN6166" t="e">
        <f>VLOOKUP([1]!Tabelle13[[#This Row],[Vlookup this ID for freight costs]],$AL$2:$AL$6811,2,FALSE)</f>
        <v>#REF!</v>
      </c>
      <c r="AP6166">
        <v>16.89</v>
      </c>
      <c r="AQ6166">
        <v>16.89</v>
      </c>
      <c r="AR6166" s="4">
        <v>13</v>
      </c>
      <c r="AS6166" s="4">
        <v>10</v>
      </c>
      <c r="AT6166" s="4">
        <v>2014</v>
      </c>
      <c r="AU6166" s="4">
        <v>15</v>
      </c>
      <c r="AV6166" s="4">
        <v>10</v>
      </c>
      <c r="AW6166" s="4">
        <v>2014</v>
      </c>
      <c r="AX6166" t="str">
        <f t="shared" si="1828"/>
        <v>Delay</v>
      </c>
      <c r="AY6166">
        <f t="shared" si="1829"/>
        <v>2</v>
      </c>
    </row>
    <row r="6167" spans="1:51" x14ac:dyDescent="0.2">
      <c r="A6167" s="3">
        <v>43786</v>
      </c>
      <c r="B6167" s="1" t="s">
        <v>175</v>
      </c>
      <c r="C6167" s="1" t="s">
        <v>165</v>
      </c>
      <c r="D6167" s="1" t="s">
        <v>52</v>
      </c>
      <c r="E6167" s="1" t="s">
        <v>53</v>
      </c>
      <c r="F6167" s="1" t="s">
        <v>53</v>
      </c>
      <c r="G6167" s="13" t="s">
        <v>1446</v>
      </c>
      <c r="H6167" s="12">
        <v>41443</v>
      </c>
      <c r="I6167" s="12" t="s">
        <v>1446</v>
      </c>
      <c r="J6167" s="12">
        <v>41443</v>
      </c>
      <c r="K6167" s="4">
        <v>4771</v>
      </c>
      <c r="L6167" s="1" t="s">
        <v>56</v>
      </c>
      <c r="M6167" s="1" t="s">
        <v>126</v>
      </c>
      <c r="N6167" s="1" t="s">
        <v>127</v>
      </c>
      <c r="O6167" s="1" t="s">
        <v>128</v>
      </c>
      <c r="P6167">
        <v>20</v>
      </c>
      <c r="Q6167">
        <v>427</v>
      </c>
      <c r="R6167">
        <v>13664</v>
      </c>
      <c r="S6167">
        <v>32</v>
      </c>
      <c r="T6167">
        <v>1.6</v>
      </c>
      <c r="U6167">
        <f t="shared" si="1825"/>
        <v>13664</v>
      </c>
      <c r="V6167">
        <f t="shared" si="1826"/>
        <v>8540</v>
      </c>
      <c r="W6167" s="1" t="s">
        <v>126</v>
      </c>
      <c r="X6167" s="1" t="s">
        <v>129</v>
      </c>
      <c r="Y6167" s="1" t="s">
        <v>129</v>
      </c>
      <c r="Z6167" s="3">
        <v>6856</v>
      </c>
      <c r="AA6167" s="4">
        <f t="shared" si="1830"/>
        <v>139</v>
      </c>
      <c r="AB6167" s="4">
        <f t="shared" si="1821"/>
        <v>15.539564000000013</v>
      </c>
      <c r="AC6167" s="4">
        <f t="shared" si="1822"/>
        <v>139</v>
      </c>
      <c r="AD6167" s="4">
        <f t="shared" si="1831"/>
        <v>118.25</v>
      </c>
      <c r="AE6167" s="4">
        <v>139</v>
      </c>
      <c r="AF6167" s="4">
        <v>139</v>
      </c>
      <c r="AG6167" s="4">
        <f t="shared" si="1823"/>
        <v>139</v>
      </c>
      <c r="AI6167" t="e">
        <f t="shared" si="1827"/>
        <v>#N/A</v>
      </c>
      <c r="AJ6167">
        <v>2473.96</v>
      </c>
      <c r="AK6167" s="2">
        <v>2473.96</v>
      </c>
      <c r="AL6167" s="2">
        <f t="shared" si="1824"/>
        <v>2473.96</v>
      </c>
      <c r="AM6167" s="4"/>
      <c r="AN6167" t="e">
        <f>VLOOKUP([1]!Tabelle13[[#This Row],[Vlookup this ID for freight costs]],$AL$2:$AL$6811,2,FALSE)</f>
        <v>#REF!</v>
      </c>
      <c r="AP6167">
        <v>16.899999999999999</v>
      </c>
      <c r="AQ6167">
        <v>16.899999999999999</v>
      </c>
      <c r="AR6167" s="4">
        <v>18</v>
      </c>
      <c r="AS6167" s="4">
        <v>6</v>
      </c>
      <c r="AT6167" s="4">
        <v>2013</v>
      </c>
      <c r="AU6167" s="4">
        <v>18</v>
      </c>
      <c r="AV6167" s="4">
        <v>6</v>
      </c>
      <c r="AW6167" s="4">
        <v>2013</v>
      </c>
      <c r="AX6167" t="str">
        <f t="shared" si="1828"/>
        <v>No Delay</v>
      </c>
      <c r="AY6167">
        <f t="shared" si="1829"/>
        <v>0</v>
      </c>
    </row>
    <row r="6168" spans="1:51" x14ac:dyDescent="0.2">
      <c r="A6168" s="3">
        <v>71840</v>
      </c>
      <c r="B6168" s="1" t="s">
        <v>215</v>
      </c>
      <c r="C6168" s="1" t="s">
        <v>89</v>
      </c>
      <c r="D6168" s="1" t="s">
        <v>52</v>
      </c>
      <c r="E6168" s="1" t="s">
        <v>53</v>
      </c>
      <c r="F6168" s="1" t="s">
        <v>53</v>
      </c>
      <c r="G6168" s="13" t="s">
        <v>2903</v>
      </c>
      <c r="H6168" s="12">
        <v>42027</v>
      </c>
      <c r="I6168" s="12" t="s">
        <v>2903</v>
      </c>
      <c r="J6168" s="12">
        <v>42027</v>
      </c>
      <c r="K6168" s="4">
        <v>6229</v>
      </c>
      <c r="L6168" s="1" t="s">
        <v>56</v>
      </c>
      <c r="M6168" s="1" t="s">
        <v>634</v>
      </c>
      <c r="N6168" s="1" t="s">
        <v>635</v>
      </c>
      <c r="O6168" s="1" t="s">
        <v>636</v>
      </c>
      <c r="P6168">
        <v>20</v>
      </c>
      <c r="Q6168">
        <v>2120</v>
      </c>
      <c r="R6168">
        <v>65720</v>
      </c>
      <c r="S6168">
        <v>31</v>
      </c>
      <c r="T6168">
        <v>1.55</v>
      </c>
      <c r="U6168">
        <f t="shared" si="1825"/>
        <v>65720</v>
      </c>
      <c r="V6168">
        <f t="shared" si="1826"/>
        <v>42400</v>
      </c>
      <c r="W6168" s="1" t="s">
        <v>637</v>
      </c>
      <c r="X6168" s="1" t="s">
        <v>71</v>
      </c>
      <c r="Y6168" s="1" t="s">
        <v>71</v>
      </c>
      <c r="Z6168" s="4">
        <v>9697</v>
      </c>
      <c r="AA6168" s="4">
        <f t="shared" si="1830"/>
        <v>610</v>
      </c>
      <c r="AB6168" s="4">
        <f t="shared" si="1821"/>
        <v>432.60672</v>
      </c>
      <c r="AC6168" s="4">
        <f t="shared" si="1822"/>
        <v>610</v>
      </c>
      <c r="AD6168" s="4">
        <f t="shared" si="1831"/>
        <v>610</v>
      </c>
      <c r="AE6168" s="4">
        <v>610</v>
      </c>
      <c r="AF6168" s="4">
        <v>610</v>
      </c>
      <c r="AG6168" s="4">
        <f t="shared" si="1823"/>
        <v>610</v>
      </c>
      <c r="AI6168" t="e">
        <f t="shared" si="1827"/>
        <v>#N/A</v>
      </c>
      <c r="AJ6168">
        <v>8291.9599999999991</v>
      </c>
      <c r="AK6168" s="2">
        <v>8291.9599999999991</v>
      </c>
      <c r="AL6168" s="2">
        <f t="shared" si="1824"/>
        <v>8291.9599999999991</v>
      </c>
      <c r="AM6168" s="4"/>
      <c r="AN6168" t="e">
        <f>VLOOKUP([1]!Tabelle13[[#This Row],[Vlookup this ID for freight costs]],$AL$2:$AL$6811,2,FALSE)</f>
        <v>#REF!</v>
      </c>
      <c r="AP6168">
        <v>67.56</v>
      </c>
      <c r="AQ6168">
        <v>67.56</v>
      </c>
      <c r="AR6168" s="4">
        <v>23</v>
      </c>
      <c r="AS6168" s="4">
        <v>1</v>
      </c>
      <c r="AT6168" s="4">
        <v>2015</v>
      </c>
      <c r="AU6168" s="4">
        <v>23</v>
      </c>
      <c r="AV6168" s="4">
        <v>1</v>
      </c>
      <c r="AW6168" s="4">
        <v>2015</v>
      </c>
      <c r="AX6168" t="str">
        <f t="shared" si="1828"/>
        <v>No Delay</v>
      </c>
      <c r="AY6168">
        <f t="shared" si="1829"/>
        <v>0</v>
      </c>
    </row>
    <row r="6169" spans="1:51" x14ac:dyDescent="0.2">
      <c r="A6169" s="3">
        <v>66323</v>
      </c>
      <c r="B6169" s="1" t="s">
        <v>50</v>
      </c>
      <c r="C6169" s="1" t="s">
        <v>51</v>
      </c>
      <c r="D6169" s="1" t="s">
        <v>52</v>
      </c>
      <c r="E6169" s="1" t="s">
        <v>53</v>
      </c>
      <c r="F6169" s="1" t="s">
        <v>53</v>
      </c>
      <c r="G6169" s="13" t="s">
        <v>2904</v>
      </c>
      <c r="H6169" s="12">
        <v>40450</v>
      </c>
      <c r="I6169" s="12" t="s">
        <v>2904</v>
      </c>
      <c r="J6169" s="12">
        <v>40450</v>
      </c>
      <c r="K6169" s="4">
        <v>2780</v>
      </c>
      <c r="L6169" s="1" t="s">
        <v>56</v>
      </c>
      <c r="M6169" s="1" t="s">
        <v>126</v>
      </c>
      <c r="N6169" s="1" t="s">
        <v>127</v>
      </c>
      <c r="O6169" s="1" t="s">
        <v>128</v>
      </c>
      <c r="P6169">
        <v>20</v>
      </c>
      <c r="Q6169">
        <v>424</v>
      </c>
      <c r="R6169">
        <v>13568</v>
      </c>
      <c r="S6169">
        <v>32</v>
      </c>
      <c r="T6169">
        <v>1.6</v>
      </c>
      <c r="U6169">
        <f t="shared" si="1825"/>
        <v>13568</v>
      </c>
      <c r="V6169">
        <f t="shared" si="1826"/>
        <v>8480</v>
      </c>
      <c r="W6169" s="1" t="s">
        <v>126</v>
      </c>
      <c r="X6169" s="1" t="s">
        <v>129</v>
      </c>
      <c r="Y6169" s="1" t="s">
        <v>129</v>
      </c>
      <c r="Z6169" s="3">
        <v>8935</v>
      </c>
      <c r="AA6169" s="4">
        <f t="shared" si="1830"/>
        <v>145</v>
      </c>
      <c r="AB6169" s="4">
        <f t="shared" si="1821"/>
        <v>14.787368000000008</v>
      </c>
      <c r="AC6169" s="4">
        <f t="shared" si="1822"/>
        <v>145</v>
      </c>
      <c r="AD6169" s="4">
        <f t="shared" si="1831"/>
        <v>144.33333333333334</v>
      </c>
      <c r="AE6169" s="4">
        <v>145</v>
      </c>
      <c r="AF6169" s="4">
        <v>145</v>
      </c>
      <c r="AG6169" s="4">
        <f t="shared" si="1823"/>
        <v>145</v>
      </c>
      <c r="AI6169" t="e">
        <f t="shared" si="1827"/>
        <v>#N/A</v>
      </c>
      <c r="AJ6169">
        <v>2572.6799999999998</v>
      </c>
      <c r="AK6169" s="2">
        <v>2572.6799999999998</v>
      </c>
      <c r="AL6169" s="2">
        <f t="shared" si="1824"/>
        <v>2572.6799999999998</v>
      </c>
      <c r="AM6169" s="4"/>
      <c r="AN6169" t="e">
        <f>VLOOKUP([1]!Tabelle13[[#This Row],[Vlookup this ID for freight costs]],$AL$2:$AL$6811,2,FALSE)</f>
        <v>#REF!</v>
      </c>
      <c r="AP6169">
        <v>29.25</v>
      </c>
      <c r="AQ6169">
        <v>29.25</v>
      </c>
      <c r="AR6169" s="4">
        <v>29</v>
      </c>
      <c r="AS6169" s="4">
        <v>9</v>
      </c>
      <c r="AT6169" s="4">
        <v>2010</v>
      </c>
      <c r="AU6169" s="4">
        <v>29</v>
      </c>
      <c r="AV6169" s="4">
        <v>9</v>
      </c>
      <c r="AW6169" s="4">
        <v>2010</v>
      </c>
      <c r="AX6169" t="str">
        <f t="shared" si="1828"/>
        <v>No Delay</v>
      </c>
      <c r="AY6169">
        <f t="shared" si="1829"/>
        <v>0</v>
      </c>
    </row>
    <row r="6170" spans="1:51" x14ac:dyDescent="0.2">
      <c r="A6170" s="3">
        <v>1549</v>
      </c>
      <c r="B6170" s="1" t="s">
        <v>95</v>
      </c>
      <c r="C6170" s="1" t="s">
        <v>65</v>
      </c>
      <c r="D6170" s="1" t="s">
        <v>52</v>
      </c>
      <c r="E6170" s="1" t="s">
        <v>53</v>
      </c>
      <c r="F6170" s="1" t="s">
        <v>53</v>
      </c>
      <c r="G6170" s="13" t="s">
        <v>105</v>
      </c>
      <c r="H6170" s="12">
        <v>39483</v>
      </c>
      <c r="I6170" s="12" t="s">
        <v>105</v>
      </c>
      <c r="J6170" s="12">
        <v>39483</v>
      </c>
      <c r="K6170" s="4">
        <v>645</v>
      </c>
      <c r="L6170" s="1" t="s">
        <v>56</v>
      </c>
      <c r="M6170" s="1" t="s">
        <v>57</v>
      </c>
      <c r="N6170" s="1" t="s">
        <v>58</v>
      </c>
      <c r="O6170" s="1" t="s">
        <v>59</v>
      </c>
      <c r="P6170">
        <v>100</v>
      </c>
      <c r="Q6170">
        <v>650</v>
      </c>
      <c r="R6170">
        <v>51993.5</v>
      </c>
      <c r="S6170">
        <v>79.989999999999995</v>
      </c>
      <c r="T6170">
        <v>0.8</v>
      </c>
      <c r="U6170">
        <f t="shared" si="1825"/>
        <v>51993.5</v>
      </c>
      <c r="V6170">
        <f t="shared" si="1826"/>
        <v>65000</v>
      </c>
      <c r="W6170" s="1" t="s">
        <v>60</v>
      </c>
      <c r="X6170" s="1" t="s">
        <v>61</v>
      </c>
      <c r="Y6170" s="1" t="s">
        <v>61</v>
      </c>
      <c r="Z6170" s="3">
        <v>12853</v>
      </c>
      <c r="AA6170" s="4">
        <f t="shared" si="1830"/>
        <v>148</v>
      </c>
      <c r="AB6170" s="4">
        <f t="shared" si="1821"/>
        <v>-205.41875649999997</v>
      </c>
      <c r="AC6170" s="4">
        <f t="shared" si="1822"/>
        <v>148</v>
      </c>
      <c r="AD6170" s="4">
        <f t="shared" si="1831"/>
        <v>127.63035325574998</v>
      </c>
      <c r="AE6170" s="4">
        <v>148</v>
      </c>
      <c r="AF6170" s="4">
        <v>148</v>
      </c>
      <c r="AG6170" s="4">
        <f t="shared" si="1823"/>
        <v>148</v>
      </c>
      <c r="AH6170" s="4">
        <v>11200</v>
      </c>
      <c r="AI6170">
        <f t="shared" si="1827"/>
        <v>989</v>
      </c>
      <c r="AJ6170">
        <v>2577.27</v>
      </c>
      <c r="AK6170" s="2">
        <v>2577.27</v>
      </c>
      <c r="AL6170" s="2">
        <f t="shared" si="1824"/>
        <v>2577.27</v>
      </c>
      <c r="AM6170" s="4"/>
      <c r="AN6170" t="e">
        <f>VLOOKUP([1]!Tabelle13[[#This Row],[Vlookup this ID for freight costs]],$AL$2:$AL$6811,2,FALSE)</f>
        <v>#REF!</v>
      </c>
      <c r="AP6170">
        <v>83.19</v>
      </c>
      <c r="AQ6170">
        <v>83.19</v>
      </c>
      <c r="AR6170" s="4">
        <v>5</v>
      </c>
      <c r="AS6170" s="4">
        <v>2</v>
      </c>
      <c r="AT6170" s="4">
        <v>2008</v>
      </c>
      <c r="AU6170" s="4">
        <v>5</v>
      </c>
      <c r="AV6170" s="4">
        <v>2</v>
      </c>
      <c r="AW6170" s="4">
        <v>2008</v>
      </c>
      <c r="AX6170" t="str">
        <f t="shared" si="1828"/>
        <v>No Delay</v>
      </c>
      <c r="AY6170">
        <f t="shared" si="1829"/>
        <v>0</v>
      </c>
    </row>
    <row r="6171" spans="1:51" x14ac:dyDescent="0.2">
      <c r="A6171" s="3">
        <v>55188</v>
      </c>
      <c r="B6171" s="1" t="s">
        <v>140</v>
      </c>
      <c r="C6171" s="1" t="s">
        <v>99</v>
      </c>
      <c r="D6171" s="1" t="s">
        <v>52</v>
      </c>
      <c r="E6171" s="1" t="s">
        <v>53</v>
      </c>
      <c r="F6171" s="1" t="s">
        <v>53</v>
      </c>
      <c r="G6171" s="13" t="s">
        <v>2905</v>
      </c>
      <c r="H6171" s="12">
        <v>40948</v>
      </c>
      <c r="I6171" s="12" t="s">
        <v>2905</v>
      </c>
      <c r="J6171" s="12">
        <v>40948</v>
      </c>
      <c r="K6171" s="4">
        <v>3730</v>
      </c>
      <c r="L6171" s="1" t="s">
        <v>56</v>
      </c>
      <c r="M6171" s="1" t="s">
        <v>126</v>
      </c>
      <c r="N6171" s="1" t="s">
        <v>127</v>
      </c>
      <c r="O6171" s="1" t="s">
        <v>128</v>
      </c>
      <c r="P6171">
        <v>20</v>
      </c>
      <c r="Q6171">
        <v>450</v>
      </c>
      <c r="R6171">
        <v>14400</v>
      </c>
      <c r="S6171">
        <v>32</v>
      </c>
      <c r="T6171">
        <v>1.6</v>
      </c>
      <c r="U6171">
        <f t="shared" si="1825"/>
        <v>14400</v>
      </c>
      <c r="V6171">
        <f t="shared" si="1826"/>
        <v>9000</v>
      </c>
      <c r="W6171" s="1" t="s">
        <v>126</v>
      </c>
      <c r="X6171" s="1" t="s">
        <v>129</v>
      </c>
      <c r="Y6171" s="1" t="s">
        <v>129</v>
      </c>
      <c r="Z6171" s="3">
        <v>7702</v>
      </c>
      <c r="AA6171" s="4">
        <f t="shared" si="1830"/>
        <v>148</v>
      </c>
      <c r="AB6171" s="4">
        <f t="shared" si="1821"/>
        <v>21.306399999999996</v>
      </c>
      <c r="AC6171" s="4">
        <f t="shared" si="1822"/>
        <v>148</v>
      </c>
      <c r="AD6171" s="4">
        <f t="shared" si="1831"/>
        <v>148.5</v>
      </c>
      <c r="AE6171" s="4">
        <v>148</v>
      </c>
      <c r="AF6171" s="4">
        <v>148</v>
      </c>
      <c r="AG6171" s="4">
        <f t="shared" si="1823"/>
        <v>148</v>
      </c>
      <c r="AI6171" t="e">
        <f t="shared" si="1827"/>
        <v>#N/A</v>
      </c>
      <c r="AJ6171">
        <v>1938.15</v>
      </c>
      <c r="AK6171" s="2">
        <v>1938.15</v>
      </c>
      <c r="AL6171" s="2">
        <f t="shared" si="1824"/>
        <v>1938.15</v>
      </c>
      <c r="AM6171" s="4"/>
      <c r="AN6171" t="e">
        <f>VLOOKUP([1]!Tabelle13[[#This Row],[Vlookup this ID for freight costs]],$AL$2:$AL$6811,2,FALSE)</f>
        <v>#REF!</v>
      </c>
      <c r="AP6171">
        <v>23.76</v>
      </c>
      <c r="AQ6171">
        <v>23.76</v>
      </c>
      <c r="AR6171" s="4">
        <v>9</v>
      </c>
      <c r="AS6171" s="4">
        <v>2</v>
      </c>
      <c r="AT6171" s="4">
        <v>2012</v>
      </c>
      <c r="AU6171" s="4">
        <v>9</v>
      </c>
      <c r="AV6171" s="4">
        <v>2</v>
      </c>
      <c r="AW6171" s="4">
        <v>2012</v>
      </c>
      <c r="AX6171" t="str">
        <f t="shared" si="1828"/>
        <v>No Delay</v>
      </c>
      <c r="AY6171">
        <f t="shared" si="1829"/>
        <v>0</v>
      </c>
    </row>
    <row r="6172" spans="1:51" x14ac:dyDescent="0.2">
      <c r="A6172" s="3">
        <v>53281</v>
      </c>
      <c r="B6172" s="1" t="s">
        <v>140</v>
      </c>
      <c r="C6172" s="1" t="s">
        <v>99</v>
      </c>
      <c r="D6172" s="1" t="s">
        <v>52</v>
      </c>
      <c r="E6172" s="1" t="s">
        <v>53</v>
      </c>
      <c r="F6172" s="1" t="s">
        <v>53</v>
      </c>
      <c r="G6172" s="13" t="s">
        <v>329</v>
      </c>
      <c r="H6172" s="12">
        <v>40821</v>
      </c>
      <c r="I6172" s="12" t="s">
        <v>329</v>
      </c>
      <c r="J6172" s="12">
        <v>40821</v>
      </c>
      <c r="K6172" s="4">
        <v>3493</v>
      </c>
      <c r="L6172" s="1" t="s">
        <v>56</v>
      </c>
      <c r="M6172" s="1" t="s">
        <v>126</v>
      </c>
      <c r="N6172" s="1" t="s">
        <v>127</v>
      </c>
      <c r="O6172" s="1" t="s">
        <v>128</v>
      </c>
      <c r="P6172">
        <v>20</v>
      </c>
      <c r="Q6172">
        <v>450</v>
      </c>
      <c r="R6172">
        <v>14400</v>
      </c>
      <c r="S6172">
        <v>32</v>
      </c>
      <c r="T6172">
        <v>1.6</v>
      </c>
      <c r="U6172">
        <f t="shared" si="1825"/>
        <v>14400</v>
      </c>
      <c r="V6172">
        <f t="shared" si="1826"/>
        <v>9000</v>
      </c>
      <c r="W6172" s="1" t="s">
        <v>126</v>
      </c>
      <c r="X6172" s="1" t="s">
        <v>129</v>
      </c>
      <c r="Y6172" s="1" t="s">
        <v>129</v>
      </c>
      <c r="Z6172" s="3">
        <v>7702</v>
      </c>
      <c r="AA6172" s="4">
        <f t="shared" si="1830"/>
        <v>149</v>
      </c>
      <c r="AB6172" s="4">
        <f t="shared" si="1821"/>
        <v>21.306399999999996</v>
      </c>
      <c r="AC6172" s="4">
        <f t="shared" si="1822"/>
        <v>149</v>
      </c>
      <c r="AD6172" s="4">
        <f t="shared" si="1831"/>
        <v>148.5</v>
      </c>
      <c r="AE6172" s="4">
        <v>149</v>
      </c>
      <c r="AF6172" s="4">
        <v>149</v>
      </c>
      <c r="AG6172" s="4">
        <f t="shared" si="1823"/>
        <v>149</v>
      </c>
      <c r="AI6172" t="e">
        <f t="shared" si="1827"/>
        <v>#N/A</v>
      </c>
      <c r="AJ6172">
        <v>2242.31</v>
      </c>
      <c r="AK6172" s="2">
        <v>2242.31</v>
      </c>
      <c r="AL6172" s="2">
        <f t="shared" si="1824"/>
        <v>2242.31</v>
      </c>
      <c r="AM6172" s="4"/>
      <c r="AN6172" t="e">
        <f>VLOOKUP([1]!Tabelle13[[#This Row],[Vlookup this ID for freight costs]],$AL$2:$AL$6811,2,FALSE)</f>
        <v>#REF!</v>
      </c>
      <c r="AP6172">
        <v>23.76</v>
      </c>
      <c r="AQ6172">
        <v>23.76</v>
      </c>
      <c r="AR6172" s="4">
        <v>5</v>
      </c>
      <c r="AS6172" s="4">
        <v>10</v>
      </c>
      <c r="AT6172" s="4">
        <v>2011</v>
      </c>
      <c r="AU6172" s="4">
        <v>5</v>
      </c>
      <c r="AV6172" s="4">
        <v>10</v>
      </c>
      <c r="AW6172" s="4">
        <v>2011</v>
      </c>
      <c r="AX6172" t="str">
        <f t="shared" si="1828"/>
        <v>No Delay</v>
      </c>
      <c r="AY6172">
        <f t="shared" si="1829"/>
        <v>0</v>
      </c>
    </row>
    <row r="6173" spans="1:51" x14ac:dyDescent="0.2">
      <c r="A6173" s="3">
        <v>80167</v>
      </c>
      <c r="B6173" s="1" t="s">
        <v>50</v>
      </c>
      <c r="C6173" s="1" t="s">
        <v>51</v>
      </c>
      <c r="D6173" s="1" t="s">
        <v>52</v>
      </c>
      <c r="E6173" s="1" t="s">
        <v>53</v>
      </c>
      <c r="F6173" s="1" t="s">
        <v>53</v>
      </c>
      <c r="G6173" s="13" t="s">
        <v>1913</v>
      </c>
      <c r="H6173" s="12">
        <v>41191</v>
      </c>
      <c r="I6173" s="12" t="s">
        <v>1913</v>
      </c>
      <c r="J6173" s="12">
        <v>41191</v>
      </c>
      <c r="K6173" s="4">
        <v>4199</v>
      </c>
      <c r="L6173" s="1" t="s">
        <v>56</v>
      </c>
      <c r="M6173" s="1" t="s">
        <v>126</v>
      </c>
      <c r="N6173" s="1" t="s">
        <v>127</v>
      </c>
      <c r="O6173" s="1" t="s">
        <v>128</v>
      </c>
      <c r="P6173">
        <v>20</v>
      </c>
      <c r="Q6173">
        <v>427</v>
      </c>
      <c r="R6173">
        <v>13664</v>
      </c>
      <c r="S6173">
        <v>32</v>
      </c>
      <c r="T6173">
        <v>1.6</v>
      </c>
      <c r="U6173">
        <f t="shared" si="1825"/>
        <v>13664</v>
      </c>
      <c r="V6173">
        <f t="shared" si="1826"/>
        <v>8540</v>
      </c>
      <c r="W6173" s="1" t="s">
        <v>126</v>
      </c>
      <c r="X6173" s="1" t="s">
        <v>129</v>
      </c>
      <c r="Y6173" s="1" t="s">
        <v>129</v>
      </c>
      <c r="Z6173" s="3">
        <v>8935</v>
      </c>
      <c r="AA6173" s="4">
        <f t="shared" si="1830"/>
        <v>149</v>
      </c>
      <c r="AB6173" s="4">
        <f t="shared" si="1821"/>
        <v>15.539564000000013</v>
      </c>
      <c r="AC6173" s="4">
        <f t="shared" si="1822"/>
        <v>149</v>
      </c>
      <c r="AD6173" s="4">
        <f t="shared" si="1831"/>
        <v>118.25</v>
      </c>
      <c r="AE6173" s="4">
        <v>149</v>
      </c>
      <c r="AF6173" s="4">
        <v>149</v>
      </c>
      <c r="AG6173" s="4">
        <f t="shared" si="1823"/>
        <v>149</v>
      </c>
      <c r="AI6173" t="e">
        <f t="shared" si="1827"/>
        <v>#N/A</v>
      </c>
      <c r="AJ6173">
        <v>3165.69</v>
      </c>
      <c r="AK6173" s="2">
        <v>3165.69</v>
      </c>
      <c r="AL6173" s="2">
        <f t="shared" si="1824"/>
        <v>3165.69</v>
      </c>
      <c r="AM6173" s="4"/>
      <c r="AN6173" t="e">
        <f>VLOOKUP([1]!Tabelle13[[#This Row],[Vlookup this ID for freight costs]],$AL$2:$AL$6811,2,FALSE)</f>
        <v>#REF!</v>
      </c>
      <c r="AP6173">
        <v>19.16</v>
      </c>
      <c r="AQ6173">
        <v>19.16</v>
      </c>
      <c r="AR6173" s="4">
        <v>9</v>
      </c>
      <c r="AS6173" s="4">
        <v>10</v>
      </c>
      <c r="AT6173" s="4">
        <v>2012</v>
      </c>
      <c r="AU6173" s="4">
        <v>9</v>
      </c>
      <c r="AV6173" s="4">
        <v>10</v>
      </c>
      <c r="AW6173" s="4">
        <v>2012</v>
      </c>
      <c r="AX6173" t="str">
        <f t="shared" si="1828"/>
        <v>No Delay</v>
      </c>
      <c r="AY6173">
        <f t="shared" si="1829"/>
        <v>0</v>
      </c>
    </row>
    <row r="6174" spans="1:51" x14ac:dyDescent="0.2">
      <c r="A6174" s="3">
        <v>8554</v>
      </c>
      <c r="B6174" s="1" t="s">
        <v>119</v>
      </c>
      <c r="C6174" s="1" t="s">
        <v>114</v>
      </c>
      <c r="D6174" s="1" t="s">
        <v>52</v>
      </c>
      <c r="E6174" s="1" t="s">
        <v>53</v>
      </c>
      <c r="F6174" s="1" t="s">
        <v>53</v>
      </c>
      <c r="G6174" s="13" t="s">
        <v>2906</v>
      </c>
      <c r="H6174" s="12">
        <v>39770</v>
      </c>
      <c r="I6174" s="12" t="s">
        <v>2906</v>
      </c>
      <c r="J6174" s="12">
        <v>39770</v>
      </c>
      <c r="K6174" s="4">
        <v>1177</v>
      </c>
      <c r="L6174" s="1" t="s">
        <v>56</v>
      </c>
      <c r="M6174" s="1" t="s">
        <v>319</v>
      </c>
      <c r="N6174" s="1" t="s">
        <v>136</v>
      </c>
      <c r="O6174" s="1" t="s">
        <v>137</v>
      </c>
      <c r="P6174">
        <v>25</v>
      </c>
      <c r="Q6174">
        <v>500</v>
      </c>
      <c r="R6174">
        <v>10000</v>
      </c>
      <c r="S6174">
        <v>20</v>
      </c>
      <c r="T6174">
        <v>0.8</v>
      </c>
      <c r="U6174">
        <f t="shared" si="1825"/>
        <v>10000</v>
      </c>
      <c r="V6174">
        <f t="shared" si="1826"/>
        <v>12500</v>
      </c>
      <c r="W6174" s="1" t="s">
        <v>138</v>
      </c>
      <c r="X6174" s="1" t="s">
        <v>139</v>
      </c>
      <c r="Y6174" s="1" t="s">
        <v>139</v>
      </c>
      <c r="Z6174" s="3">
        <v>11769</v>
      </c>
      <c r="AA6174" s="4">
        <f t="shared" si="1830"/>
        <v>157</v>
      </c>
      <c r="AB6174" s="4">
        <f t="shared" si="1821"/>
        <v>-11.292999999999992</v>
      </c>
      <c r="AC6174" s="4">
        <f t="shared" si="1822"/>
        <v>157</v>
      </c>
      <c r="AD6174" s="4">
        <f t="shared" si="1831"/>
        <v>164.33333333333334</v>
      </c>
      <c r="AE6174" s="4">
        <v>157</v>
      </c>
      <c r="AF6174" s="4">
        <v>157</v>
      </c>
      <c r="AG6174" s="4">
        <f t="shared" si="1823"/>
        <v>157</v>
      </c>
      <c r="AH6174" s="4">
        <v>29951</v>
      </c>
      <c r="AI6174">
        <f t="shared" si="1827"/>
        <v>130</v>
      </c>
      <c r="AJ6174">
        <v>1754.04</v>
      </c>
      <c r="AK6174" s="2">
        <v>1754.04</v>
      </c>
      <c r="AL6174" s="2">
        <f t="shared" si="1824"/>
        <v>1754.04</v>
      </c>
      <c r="AM6174" s="4"/>
      <c r="AN6174" t="e">
        <f>VLOOKUP([1]!Tabelle13[[#This Row],[Vlookup this ID for freight costs]],$AL$2:$AL$6811,2,FALSE)</f>
        <v>#REF!</v>
      </c>
      <c r="AP6174">
        <v>19.600000000000001</v>
      </c>
      <c r="AQ6174">
        <v>19.600000000000001</v>
      </c>
      <c r="AR6174" s="4">
        <v>18</v>
      </c>
      <c r="AS6174" s="4">
        <v>11</v>
      </c>
      <c r="AT6174" s="4">
        <v>2008</v>
      </c>
      <c r="AU6174" s="4">
        <v>18</v>
      </c>
      <c r="AV6174" s="4">
        <v>11</v>
      </c>
      <c r="AW6174" s="4">
        <v>2008</v>
      </c>
      <c r="AX6174" t="str">
        <f t="shared" si="1828"/>
        <v>No Delay</v>
      </c>
      <c r="AY6174">
        <f t="shared" si="1829"/>
        <v>0</v>
      </c>
    </row>
    <row r="6175" spans="1:51" x14ac:dyDescent="0.2">
      <c r="A6175" s="3">
        <v>72639</v>
      </c>
      <c r="B6175" s="1" t="s">
        <v>215</v>
      </c>
      <c r="C6175" s="1" t="s">
        <v>89</v>
      </c>
      <c r="D6175" s="1" t="s">
        <v>52</v>
      </c>
      <c r="E6175" s="1" t="s">
        <v>53</v>
      </c>
      <c r="F6175" s="1" t="s">
        <v>53</v>
      </c>
      <c r="G6175" s="13" t="s">
        <v>601</v>
      </c>
      <c r="H6175" s="12">
        <v>40417</v>
      </c>
      <c r="I6175" s="12" t="s">
        <v>601</v>
      </c>
      <c r="J6175" s="12">
        <v>40417</v>
      </c>
      <c r="K6175" s="4">
        <v>2730</v>
      </c>
      <c r="L6175" s="1" t="s">
        <v>56</v>
      </c>
      <c r="M6175" s="1" t="s">
        <v>634</v>
      </c>
      <c r="N6175" s="1" t="s">
        <v>635</v>
      </c>
      <c r="O6175" s="1" t="s">
        <v>636</v>
      </c>
      <c r="P6175">
        <v>20</v>
      </c>
      <c r="Q6175">
        <v>2068</v>
      </c>
      <c r="R6175">
        <v>55836</v>
      </c>
      <c r="S6175">
        <v>27</v>
      </c>
      <c r="T6175">
        <v>1.35</v>
      </c>
      <c r="U6175">
        <f t="shared" si="1825"/>
        <v>55836</v>
      </c>
      <c r="V6175">
        <f t="shared" si="1826"/>
        <v>41360</v>
      </c>
      <c r="W6175" s="1" t="s">
        <v>637</v>
      </c>
      <c r="X6175" s="1" t="s">
        <v>71</v>
      </c>
      <c r="Y6175" s="1" t="s">
        <v>71</v>
      </c>
      <c r="Z6175" s="4">
        <v>9697</v>
      </c>
      <c r="AA6175" s="4">
        <f t="shared" si="1830"/>
        <v>685</v>
      </c>
      <c r="AB6175" s="4">
        <f t="shared" si="1821"/>
        <v>390.790436</v>
      </c>
      <c r="AC6175" s="4">
        <f t="shared" si="1822"/>
        <v>685</v>
      </c>
      <c r="AD6175" s="4">
        <f t="shared" si="1831"/>
        <v>685</v>
      </c>
      <c r="AE6175" s="4">
        <v>685</v>
      </c>
      <c r="AF6175" s="4">
        <v>685</v>
      </c>
      <c r="AG6175" s="4">
        <f t="shared" si="1823"/>
        <v>685</v>
      </c>
      <c r="AI6175" t="e">
        <f t="shared" si="1827"/>
        <v>#N/A</v>
      </c>
      <c r="AJ6175">
        <v>5557.27</v>
      </c>
      <c r="AK6175" s="2">
        <v>5557.27</v>
      </c>
      <c r="AL6175" s="2">
        <f t="shared" si="1824"/>
        <v>5557.27</v>
      </c>
      <c r="AM6175" s="4"/>
      <c r="AN6175" t="e">
        <f>VLOOKUP([1]!Tabelle13[[#This Row],[Vlookup this ID for freight costs]],$AL$2:$AL$6811,2,FALSE)</f>
        <v>#REF!</v>
      </c>
      <c r="AP6175">
        <v>120.38</v>
      </c>
      <c r="AQ6175">
        <v>120.38</v>
      </c>
      <c r="AR6175" s="4">
        <v>27</v>
      </c>
      <c r="AS6175" s="4">
        <v>8</v>
      </c>
      <c r="AT6175" s="4">
        <v>2010</v>
      </c>
      <c r="AU6175" s="4">
        <v>27</v>
      </c>
      <c r="AV6175" s="4">
        <v>8</v>
      </c>
      <c r="AW6175" s="4">
        <v>2010</v>
      </c>
      <c r="AX6175" t="str">
        <f t="shared" si="1828"/>
        <v>No Delay</v>
      </c>
      <c r="AY6175">
        <f t="shared" si="1829"/>
        <v>0</v>
      </c>
    </row>
    <row r="6176" spans="1:51" x14ac:dyDescent="0.2">
      <c r="A6176" s="3">
        <v>74780</v>
      </c>
      <c r="B6176" s="1" t="s">
        <v>215</v>
      </c>
      <c r="C6176" s="1" t="s">
        <v>89</v>
      </c>
      <c r="D6176" s="1" t="s">
        <v>52</v>
      </c>
      <c r="E6176" s="1" t="s">
        <v>53</v>
      </c>
      <c r="F6176" s="1" t="s">
        <v>53</v>
      </c>
      <c r="G6176" s="13" t="s">
        <v>2160</v>
      </c>
      <c r="H6176" s="12">
        <v>41199</v>
      </c>
      <c r="I6176" s="12" t="s">
        <v>2160</v>
      </c>
      <c r="J6176" s="12">
        <v>41199</v>
      </c>
      <c r="K6176" s="4">
        <v>4211</v>
      </c>
      <c r="L6176" s="1" t="s">
        <v>56</v>
      </c>
      <c r="M6176" s="1" t="s">
        <v>634</v>
      </c>
      <c r="N6176" s="1" t="s">
        <v>635</v>
      </c>
      <c r="O6176" s="1" t="s">
        <v>636</v>
      </c>
      <c r="P6176">
        <v>20</v>
      </c>
      <c r="Q6176">
        <v>3678</v>
      </c>
      <c r="R6176">
        <v>106662</v>
      </c>
      <c r="S6176">
        <v>29</v>
      </c>
      <c r="T6176">
        <v>1.45</v>
      </c>
      <c r="U6176">
        <f t="shared" si="1825"/>
        <v>106662</v>
      </c>
      <c r="V6176">
        <f t="shared" si="1826"/>
        <v>73560</v>
      </c>
      <c r="W6176" s="1" t="s">
        <v>637</v>
      </c>
      <c r="X6176" s="1" t="s">
        <v>71</v>
      </c>
      <c r="Y6176" s="1" t="s">
        <v>71</v>
      </c>
      <c r="Z6176" s="4">
        <v>9697</v>
      </c>
      <c r="AA6176" s="4">
        <f t="shared" si="1830"/>
        <v>1056</v>
      </c>
      <c r="AB6176" s="4">
        <f t="shared" si="1821"/>
        <v>792.03926200000001</v>
      </c>
      <c r="AC6176" s="4">
        <f t="shared" si="1822"/>
        <v>1056</v>
      </c>
      <c r="AD6176" s="4">
        <f t="shared" si="1831"/>
        <v>1056</v>
      </c>
      <c r="AE6176" s="4">
        <v>1056</v>
      </c>
      <c r="AF6176" s="4">
        <v>1056</v>
      </c>
      <c r="AG6176" s="4">
        <f t="shared" si="1823"/>
        <v>1056</v>
      </c>
      <c r="AI6176" t="e">
        <f t="shared" si="1827"/>
        <v>#N/A</v>
      </c>
      <c r="AJ6176">
        <v>12363.35</v>
      </c>
      <c r="AK6176" s="2">
        <v>12363.35</v>
      </c>
      <c r="AL6176" s="2">
        <f t="shared" si="1824"/>
        <v>12363.35</v>
      </c>
      <c r="AM6176" s="4"/>
      <c r="AN6176" t="e">
        <f>VLOOKUP([1]!Tabelle13[[#This Row],[Vlookup this ID for freight costs]],$AL$2:$AL$6811,2,FALSE)</f>
        <v>#REF!</v>
      </c>
      <c r="AP6176">
        <v>149.54</v>
      </c>
      <c r="AQ6176">
        <v>149.54</v>
      </c>
      <c r="AR6176" s="4">
        <v>17</v>
      </c>
      <c r="AS6176" s="4">
        <v>10</v>
      </c>
      <c r="AT6176" s="4">
        <v>2012</v>
      </c>
      <c r="AU6176" s="4">
        <v>17</v>
      </c>
      <c r="AV6176" s="4">
        <v>10</v>
      </c>
      <c r="AW6176" s="4">
        <v>2012</v>
      </c>
      <c r="AX6176" t="str">
        <f t="shared" si="1828"/>
        <v>No Delay</v>
      </c>
      <c r="AY6176">
        <f t="shared" si="1829"/>
        <v>0</v>
      </c>
    </row>
    <row r="6177" spans="1:51" x14ac:dyDescent="0.2">
      <c r="A6177" s="3">
        <v>76914</v>
      </c>
      <c r="B6177" s="1" t="s">
        <v>215</v>
      </c>
      <c r="C6177" s="1" t="s">
        <v>89</v>
      </c>
      <c r="D6177" s="1" t="s">
        <v>52</v>
      </c>
      <c r="E6177" s="1" t="s">
        <v>53</v>
      </c>
      <c r="F6177" s="1" t="s">
        <v>53</v>
      </c>
      <c r="G6177" s="13" t="s">
        <v>1418</v>
      </c>
      <c r="H6177" s="12">
        <v>41009</v>
      </c>
      <c r="I6177" s="12" t="s">
        <v>1418</v>
      </c>
      <c r="J6177" s="12">
        <v>41009</v>
      </c>
      <c r="K6177" s="4">
        <v>3843</v>
      </c>
      <c r="L6177" s="1" t="s">
        <v>56</v>
      </c>
      <c r="M6177" s="1" t="s">
        <v>634</v>
      </c>
      <c r="N6177" s="1" t="s">
        <v>635</v>
      </c>
      <c r="O6177" s="1" t="s">
        <v>636</v>
      </c>
      <c r="P6177">
        <v>20</v>
      </c>
      <c r="Q6177">
        <v>1593</v>
      </c>
      <c r="R6177">
        <v>46197</v>
      </c>
      <c r="S6177">
        <v>29</v>
      </c>
      <c r="T6177">
        <v>1.45</v>
      </c>
      <c r="U6177">
        <f t="shared" si="1825"/>
        <v>46197</v>
      </c>
      <c r="V6177">
        <f t="shared" si="1826"/>
        <v>31860</v>
      </c>
      <c r="W6177" s="1" t="s">
        <v>637</v>
      </c>
      <c r="X6177" s="1" t="s">
        <v>71</v>
      </c>
      <c r="Y6177" s="1" t="s">
        <v>71</v>
      </c>
      <c r="Z6177" s="4">
        <v>9697</v>
      </c>
      <c r="AA6177" s="4">
        <f t="shared" si="1830"/>
        <v>624</v>
      </c>
      <c r="AB6177" s="4">
        <f t="shared" si="1821"/>
        <v>291.16179700000004</v>
      </c>
      <c r="AC6177" s="4">
        <f t="shared" si="1822"/>
        <v>624</v>
      </c>
      <c r="AD6177" s="4">
        <f t="shared" si="1831"/>
        <v>624</v>
      </c>
      <c r="AE6177" s="4">
        <v>624</v>
      </c>
      <c r="AF6177" s="4">
        <v>624</v>
      </c>
      <c r="AG6177" s="4">
        <f t="shared" si="1823"/>
        <v>624</v>
      </c>
      <c r="AI6177" t="e">
        <f t="shared" si="1827"/>
        <v>#N/A</v>
      </c>
      <c r="AJ6177">
        <v>6311.89</v>
      </c>
      <c r="AK6177" s="2">
        <v>6311.89</v>
      </c>
      <c r="AL6177" s="2">
        <f t="shared" si="1824"/>
        <v>6311.89</v>
      </c>
      <c r="AM6177" s="4"/>
      <c r="AN6177" t="e">
        <f>VLOOKUP([1]!Tabelle13[[#This Row],[Vlookup this ID for freight costs]],$AL$2:$AL$6811,2,FALSE)</f>
        <v>#REF!</v>
      </c>
      <c r="AP6177">
        <v>64.77</v>
      </c>
      <c r="AQ6177">
        <v>64.77</v>
      </c>
      <c r="AR6177" s="4">
        <v>10</v>
      </c>
      <c r="AS6177" s="4">
        <v>4</v>
      </c>
      <c r="AT6177" s="4">
        <v>2012</v>
      </c>
      <c r="AU6177" s="4">
        <v>10</v>
      </c>
      <c r="AV6177" s="4">
        <v>4</v>
      </c>
      <c r="AW6177" s="4">
        <v>2012</v>
      </c>
      <c r="AX6177" t="str">
        <f t="shared" si="1828"/>
        <v>No Delay</v>
      </c>
      <c r="AY6177">
        <f t="shared" si="1829"/>
        <v>0</v>
      </c>
    </row>
    <row r="6178" spans="1:51" x14ac:dyDescent="0.2">
      <c r="A6178" s="3">
        <v>11267</v>
      </c>
      <c r="B6178" s="1" t="s">
        <v>72</v>
      </c>
      <c r="C6178" s="1" t="s">
        <v>73</v>
      </c>
      <c r="D6178" s="1" t="s">
        <v>130</v>
      </c>
      <c r="E6178" s="1" t="s">
        <v>53</v>
      </c>
      <c r="F6178" s="1" t="s">
        <v>53</v>
      </c>
      <c r="G6178" s="13" t="s">
        <v>1362</v>
      </c>
      <c r="H6178" s="12">
        <v>39616</v>
      </c>
      <c r="I6178" s="12" t="s">
        <v>1362</v>
      </c>
      <c r="J6178" s="12">
        <v>39616</v>
      </c>
      <c r="K6178" s="4">
        <v>892</v>
      </c>
      <c r="L6178" s="1" t="s">
        <v>56</v>
      </c>
      <c r="M6178" s="1" t="s">
        <v>132</v>
      </c>
      <c r="N6178" s="1" t="s">
        <v>58</v>
      </c>
      <c r="O6178" s="1" t="s">
        <v>59</v>
      </c>
      <c r="P6178">
        <v>100</v>
      </c>
      <c r="Q6178">
        <v>550</v>
      </c>
      <c r="R6178">
        <v>39594.5</v>
      </c>
      <c r="S6178">
        <v>71.989999999999995</v>
      </c>
      <c r="T6178">
        <v>0.72</v>
      </c>
      <c r="U6178">
        <f t="shared" si="1825"/>
        <v>39594.5</v>
      </c>
      <c r="V6178">
        <f t="shared" si="1826"/>
        <v>55000</v>
      </c>
      <c r="W6178" s="1" t="s">
        <v>60</v>
      </c>
      <c r="X6178" s="1" t="s">
        <v>61</v>
      </c>
      <c r="Y6178" s="1" t="s">
        <v>61</v>
      </c>
      <c r="Z6178" s="3">
        <v>13004</v>
      </c>
      <c r="AA6178" s="4">
        <f t="shared" si="1830"/>
        <v>161</v>
      </c>
      <c r="AB6178" s="4">
        <f t="shared" si="1821"/>
        <v>-262.6976555</v>
      </c>
      <c r="AC6178" s="4">
        <f t="shared" si="1822"/>
        <v>161</v>
      </c>
      <c r="AD6178" s="4">
        <f t="shared" si="1831"/>
        <v>161</v>
      </c>
      <c r="AE6178" s="4">
        <v>161</v>
      </c>
      <c r="AF6178" s="4">
        <v>161</v>
      </c>
      <c r="AG6178" s="4">
        <f t="shared" si="1823"/>
        <v>161</v>
      </c>
      <c r="AH6178" s="4">
        <v>82499</v>
      </c>
      <c r="AI6178">
        <f t="shared" si="1827"/>
        <v>7191</v>
      </c>
      <c r="AJ6178">
        <v>939.12</v>
      </c>
      <c r="AK6178" s="2">
        <v>939.12</v>
      </c>
      <c r="AL6178" s="2">
        <f t="shared" si="1824"/>
        <v>939.12</v>
      </c>
      <c r="AM6178" s="4"/>
      <c r="AN6178" t="e">
        <f>VLOOKUP([1]!Tabelle13[[#This Row],[Vlookup this ID for freight costs]],$AL$2:$AL$6811,2,FALSE)</f>
        <v>#REF!</v>
      </c>
      <c r="AP6178">
        <v>63.35</v>
      </c>
      <c r="AQ6178">
        <v>63.35</v>
      </c>
      <c r="AR6178" s="4">
        <v>17</v>
      </c>
      <c r="AS6178" s="4">
        <v>6</v>
      </c>
      <c r="AT6178" s="4">
        <v>2008</v>
      </c>
      <c r="AU6178" s="4">
        <v>17</v>
      </c>
      <c r="AV6178" s="4">
        <v>6</v>
      </c>
      <c r="AW6178" s="4">
        <v>2008</v>
      </c>
      <c r="AX6178" t="str">
        <f t="shared" si="1828"/>
        <v>No Delay</v>
      </c>
      <c r="AY6178">
        <f t="shared" si="1829"/>
        <v>0</v>
      </c>
    </row>
    <row r="6179" spans="1:51" x14ac:dyDescent="0.2">
      <c r="A6179" s="3">
        <v>12810</v>
      </c>
      <c r="B6179" s="1" t="s">
        <v>72</v>
      </c>
      <c r="C6179" s="1" t="s">
        <v>73</v>
      </c>
      <c r="D6179" s="1" t="s">
        <v>130</v>
      </c>
      <c r="E6179" s="1" t="s">
        <v>53</v>
      </c>
      <c r="F6179" s="1" t="s">
        <v>53</v>
      </c>
      <c r="G6179" s="13" t="s">
        <v>1362</v>
      </c>
      <c r="H6179" s="12">
        <v>39616</v>
      </c>
      <c r="I6179" s="12" t="s">
        <v>1362</v>
      </c>
      <c r="J6179" s="12">
        <v>39616</v>
      </c>
      <c r="K6179" s="4">
        <v>895</v>
      </c>
      <c r="L6179" s="1" t="s">
        <v>56</v>
      </c>
      <c r="M6179" s="1" t="s">
        <v>132</v>
      </c>
      <c r="N6179" s="1" t="s">
        <v>92</v>
      </c>
      <c r="O6179" s="1" t="s">
        <v>93</v>
      </c>
      <c r="P6179">
        <v>100</v>
      </c>
      <c r="Q6179">
        <v>550</v>
      </c>
      <c r="R6179">
        <v>5.5</v>
      </c>
      <c r="S6179">
        <v>0.01</v>
      </c>
      <c r="T6179">
        <v>0</v>
      </c>
      <c r="U6179">
        <f t="shared" si="1825"/>
        <v>5.5</v>
      </c>
      <c r="V6179">
        <f t="shared" si="1826"/>
        <v>55000</v>
      </c>
      <c r="W6179" s="1" t="s">
        <v>60</v>
      </c>
      <c r="X6179" s="1" t="s">
        <v>61</v>
      </c>
      <c r="Y6179" s="1" t="s">
        <v>61</v>
      </c>
      <c r="Z6179" s="3">
        <v>13004</v>
      </c>
      <c r="AA6179" s="4">
        <f t="shared" si="1830"/>
        <v>161</v>
      </c>
      <c r="AB6179" s="4">
        <f t="shared" si="1821"/>
        <v>-401.2987445</v>
      </c>
      <c r="AC6179" s="4">
        <f t="shared" si="1822"/>
        <v>161</v>
      </c>
      <c r="AD6179" s="4">
        <f t="shared" si="1831"/>
        <v>161</v>
      </c>
      <c r="AE6179" s="3" t="s">
        <v>2907</v>
      </c>
      <c r="AF6179" s="3">
        <v>161</v>
      </c>
      <c r="AG6179" s="4">
        <f>AI6179</f>
        <v>161</v>
      </c>
      <c r="AH6179" s="4">
        <v>11267</v>
      </c>
      <c r="AI6179">
        <f t="shared" si="1827"/>
        <v>161</v>
      </c>
      <c r="AJ6179" t="s">
        <v>2907</v>
      </c>
      <c r="AK6179" s="2">
        <v>939.12</v>
      </c>
      <c r="AL6179" s="2">
        <f>AN6179</f>
        <v>939.12</v>
      </c>
      <c r="AM6179" s="4">
        <v>11267</v>
      </c>
      <c r="AN6179">
        <f>INDEX($AJ$2:$AJ$6811,MATCH(AM6179,$A$2:$A$6811,0))</f>
        <v>939.12</v>
      </c>
      <c r="AP6179">
        <v>0.01</v>
      </c>
      <c r="AQ6179">
        <v>0.01</v>
      </c>
      <c r="AR6179" s="4">
        <v>17</v>
      </c>
      <c r="AS6179" s="4">
        <v>6</v>
      </c>
      <c r="AT6179" s="4">
        <v>2008</v>
      </c>
      <c r="AU6179" s="4">
        <v>17</v>
      </c>
      <c r="AV6179" s="4">
        <v>6</v>
      </c>
      <c r="AW6179" s="4">
        <v>2008</v>
      </c>
      <c r="AX6179" t="str">
        <f t="shared" si="1828"/>
        <v>No Delay</v>
      </c>
      <c r="AY6179">
        <f t="shared" si="1829"/>
        <v>0</v>
      </c>
    </row>
    <row r="6180" spans="1:51" x14ac:dyDescent="0.2">
      <c r="A6180" s="3">
        <v>1245</v>
      </c>
      <c r="B6180" s="1" t="s">
        <v>317</v>
      </c>
      <c r="C6180" s="1" t="s">
        <v>89</v>
      </c>
      <c r="D6180" s="1" t="s">
        <v>52</v>
      </c>
      <c r="E6180" s="1" t="s">
        <v>53</v>
      </c>
      <c r="F6180" s="1" t="s">
        <v>53</v>
      </c>
      <c r="G6180" s="13" t="s">
        <v>2908</v>
      </c>
      <c r="H6180" s="12">
        <v>38895</v>
      </c>
      <c r="I6180" s="12" t="s">
        <v>2908</v>
      </c>
      <c r="J6180" s="12">
        <v>38895</v>
      </c>
      <c r="K6180" s="4">
        <v>4</v>
      </c>
      <c r="L6180" s="1" t="s">
        <v>56</v>
      </c>
      <c r="M6180" s="1" t="s">
        <v>812</v>
      </c>
      <c r="N6180" s="1" t="s">
        <v>1363</v>
      </c>
      <c r="O6180" s="1" t="s">
        <v>937</v>
      </c>
      <c r="P6180">
        <v>40</v>
      </c>
      <c r="Q6180">
        <v>147</v>
      </c>
      <c r="R6180">
        <v>11076.45</v>
      </c>
      <c r="S6180">
        <v>75.349999999999994</v>
      </c>
      <c r="T6180">
        <v>1.88</v>
      </c>
      <c r="U6180">
        <f t="shared" si="1825"/>
        <v>11076.449999999999</v>
      </c>
      <c r="V6180">
        <f t="shared" si="1826"/>
        <v>5880</v>
      </c>
      <c r="W6180" s="1" t="s">
        <v>815</v>
      </c>
      <c r="X6180" s="1" t="s">
        <v>71</v>
      </c>
      <c r="Y6180" s="1" t="s">
        <v>71</v>
      </c>
      <c r="Z6180" s="3">
        <v>9697</v>
      </c>
      <c r="AA6180" s="4">
        <f t="shared" si="1830"/>
        <v>165</v>
      </c>
      <c r="AB6180" s="4">
        <f t="shared" si="1821"/>
        <v>-128.87544854999999</v>
      </c>
      <c r="AC6180" s="4">
        <f t="shared" si="1822"/>
        <v>165</v>
      </c>
      <c r="AD6180" s="4">
        <f t="shared" si="1831"/>
        <v>109.33333333333333</v>
      </c>
      <c r="AE6180" s="4">
        <v>165</v>
      </c>
      <c r="AF6180" s="4">
        <v>165</v>
      </c>
      <c r="AG6180" s="4">
        <f t="shared" ref="AG6180:AG6186" si="1832">AE6180</f>
        <v>165</v>
      </c>
      <c r="AH6180" s="4">
        <v>11100</v>
      </c>
      <c r="AI6180">
        <f t="shared" si="1827"/>
        <v>4436</v>
      </c>
      <c r="AJ6180">
        <v>1816.57</v>
      </c>
      <c r="AK6180" s="2">
        <v>1816.57</v>
      </c>
      <c r="AL6180" s="2">
        <f t="shared" ref="AL6180:AL6186" si="1833">AJ6180</f>
        <v>1816.57</v>
      </c>
      <c r="AM6180" s="4"/>
      <c r="AN6180" t="e">
        <f>VLOOKUP([1]!Tabelle13[[#This Row],[Vlookup this ID for freight costs]],$AL$2:$AL$6811,2,FALSE)</f>
        <v>#REF!</v>
      </c>
      <c r="AP6180">
        <v>0</v>
      </c>
      <c r="AR6180" s="4">
        <v>27</v>
      </c>
      <c r="AS6180" s="4">
        <v>6</v>
      </c>
      <c r="AT6180" s="4">
        <v>2006</v>
      </c>
      <c r="AU6180" s="4">
        <v>27</v>
      </c>
      <c r="AV6180" s="4">
        <v>6</v>
      </c>
      <c r="AW6180" s="4">
        <v>2006</v>
      </c>
      <c r="AX6180" t="str">
        <f t="shared" si="1828"/>
        <v>No Delay</v>
      </c>
      <c r="AY6180">
        <f t="shared" si="1829"/>
        <v>0</v>
      </c>
    </row>
    <row r="6181" spans="1:51" x14ac:dyDescent="0.2">
      <c r="A6181" s="3">
        <v>10867</v>
      </c>
      <c r="B6181" s="1" t="s">
        <v>88</v>
      </c>
      <c r="C6181" s="1" t="s">
        <v>89</v>
      </c>
      <c r="D6181" s="1" t="s">
        <v>130</v>
      </c>
      <c r="E6181" s="1" t="s">
        <v>53</v>
      </c>
      <c r="F6181" s="1" t="s">
        <v>107</v>
      </c>
      <c r="G6181" s="13" t="s">
        <v>2909</v>
      </c>
      <c r="H6181" s="12">
        <v>39344</v>
      </c>
      <c r="I6181" s="12" t="s">
        <v>2909</v>
      </c>
      <c r="J6181" s="12">
        <v>39344</v>
      </c>
      <c r="K6181" s="4">
        <v>370</v>
      </c>
      <c r="L6181" s="1" t="s">
        <v>56</v>
      </c>
      <c r="M6181" s="1" t="s">
        <v>132</v>
      </c>
      <c r="N6181" s="1" t="s">
        <v>1363</v>
      </c>
      <c r="O6181" s="1" t="s">
        <v>937</v>
      </c>
      <c r="P6181">
        <v>40</v>
      </c>
      <c r="Q6181">
        <v>230</v>
      </c>
      <c r="R6181">
        <v>17480</v>
      </c>
      <c r="S6181">
        <v>76</v>
      </c>
      <c r="T6181">
        <v>1.9</v>
      </c>
      <c r="U6181">
        <f t="shared" si="1825"/>
        <v>17480</v>
      </c>
      <c r="V6181">
        <f t="shared" si="1826"/>
        <v>9200</v>
      </c>
      <c r="W6181" s="1" t="s">
        <v>815</v>
      </c>
      <c r="X6181" s="1" t="s">
        <v>71</v>
      </c>
      <c r="Y6181" s="1" t="s">
        <v>71</v>
      </c>
      <c r="Z6181" s="4">
        <v>9697</v>
      </c>
      <c r="AA6181" s="4">
        <f t="shared" si="1830"/>
        <v>917</v>
      </c>
      <c r="AB6181" s="4">
        <f t="shared" si="1821"/>
        <v>-94.944519999999983</v>
      </c>
      <c r="AC6181" s="4">
        <f t="shared" si="1822"/>
        <v>917</v>
      </c>
      <c r="AD6181" s="4">
        <f t="shared" si="1831"/>
        <v>917</v>
      </c>
      <c r="AE6181" s="4">
        <v>917</v>
      </c>
      <c r="AF6181" s="4">
        <v>917</v>
      </c>
      <c r="AG6181" s="4">
        <f t="shared" si="1832"/>
        <v>917</v>
      </c>
      <c r="AH6181" s="4">
        <v>83952</v>
      </c>
      <c r="AI6181">
        <f t="shared" si="1827"/>
        <v>836</v>
      </c>
      <c r="AJ6181">
        <v>6056.76</v>
      </c>
      <c r="AK6181" s="2">
        <v>6056.76</v>
      </c>
      <c r="AL6181" s="2">
        <f t="shared" si="1833"/>
        <v>6056.76</v>
      </c>
      <c r="AM6181" s="4"/>
      <c r="AN6181" t="e">
        <f>VLOOKUP([1]!Tabelle13[[#This Row],[Vlookup this ID for freight costs]],$AL$2:$AL$6811,2,FALSE)</f>
        <v>#REF!</v>
      </c>
      <c r="AP6181">
        <v>27.97</v>
      </c>
      <c r="AQ6181">
        <v>27.97</v>
      </c>
      <c r="AR6181" s="4">
        <v>19</v>
      </c>
      <c r="AS6181" s="4">
        <v>9</v>
      </c>
      <c r="AT6181" s="4">
        <v>2007</v>
      </c>
      <c r="AU6181" s="4">
        <v>19</v>
      </c>
      <c r="AV6181" s="4">
        <v>9</v>
      </c>
      <c r="AW6181" s="4">
        <v>2007</v>
      </c>
      <c r="AX6181" t="str">
        <f t="shared" si="1828"/>
        <v>No Delay</v>
      </c>
      <c r="AY6181">
        <f t="shared" si="1829"/>
        <v>0</v>
      </c>
    </row>
    <row r="6182" spans="1:51" x14ac:dyDescent="0.2">
      <c r="A6182" s="3">
        <v>11740</v>
      </c>
      <c r="B6182" s="1" t="s">
        <v>98</v>
      </c>
      <c r="C6182" s="1" t="s">
        <v>99</v>
      </c>
      <c r="D6182" s="1" t="s">
        <v>130</v>
      </c>
      <c r="E6182" s="1" t="s">
        <v>53</v>
      </c>
      <c r="F6182" s="1" t="s">
        <v>107</v>
      </c>
      <c r="G6182" s="13" t="s">
        <v>2910</v>
      </c>
      <c r="H6182" s="12">
        <v>39282</v>
      </c>
      <c r="I6182" s="12" t="s">
        <v>2910</v>
      </c>
      <c r="J6182" s="12">
        <v>39282</v>
      </c>
      <c r="K6182" s="4">
        <v>264</v>
      </c>
      <c r="L6182" s="1" t="s">
        <v>56</v>
      </c>
      <c r="M6182" s="1" t="s">
        <v>132</v>
      </c>
      <c r="N6182" s="1" t="s">
        <v>2911</v>
      </c>
      <c r="O6182" s="1" t="s">
        <v>2912</v>
      </c>
      <c r="P6182">
        <v>100</v>
      </c>
      <c r="Q6182">
        <v>300</v>
      </c>
      <c r="R6182">
        <v>41700</v>
      </c>
      <c r="S6182">
        <v>139</v>
      </c>
      <c r="T6182">
        <v>1.39</v>
      </c>
      <c r="U6182">
        <f t="shared" si="1825"/>
        <v>41700</v>
      </c>
      <c r="V6182">
        <f t="shared" si="1826"/>
        <v>30000</v>
      </c>
      <c r="W6182" s="1" t="s">
        <v>126</v>
      </c>
      <c r="X6182" s="1" t="s">
        <v>129</v>
      </c>
      <c r="Y6182" s="1" t="s">
        <v>129</v>
      </c>
      <c r="Z6182" s="3">
        <v>7702</v>
      </c>
      <c r="AA6182" s="4">
        <f t="shared" si="1830"/>
        <v>176</v>
      </c>
      <c r="AB6182" s="4">
        <f t="shared" si="1821"/>
        <v>-290.0012999999999</v>
      </c>
      <c r="AC6182" s="4">
        <f t="shared" si="1822"/>
        <v>176</v>
      </c>
      <c r="AD6182" s="4">
        <f t="shared" si="1831"/>
        <v>378</v>
      </c>
      <c r="AE6182" s="4">
        <v>176</v>
      </c>
      <c r="AF6182" s="4">
        <v>176</v>
      </c>
      <c r="AG6182" s="4">
        <f t="shared" si="1832"/>
        <v>176</v>
      </c>
      <c r="AH6182" s="4">
        <v>83974</v>
      </c>
      <c r="AI6182">
        <f t="shared" si="1827"/>
        <v>4845</v>
      </c>
      <c r="AJ6182">
        <v>2102</v>
      </c>
      <c r="AK6182" s="2">
        <v>2102</v>
      </c>
      <c r="AL6182" s="2">
        <f t="shared" si="1833"/>
        <v>2102</v>
      </c>
      <c r="AM6182" s="4"/>
      <c r="AN6182" t="e">
        <f>VLOOKUP([1]!Tabelle13[[#This Row],[Vlookup this ID for freight costs]],$AL$2:$AL$6811,2,FALSE)</f>
        <v>#REF!</v>
      </c>
      <c r="AP6182">
        <v>66.72</v>
      </c>
      <c r="AQ6182">
        <v>66.72</v>
      </c>
      <c r="AR6182" s="4">
        <v>19</v>
      </c>
      <c r="AS6182" s="4">
        <v>7</v>
      </c>
      <c r="AT6182" s="4">
        <v>2007</v>
      </c>
      <c r="AU6182" s="4">
        <v>19</v>
      </c>
      <c r="AV6182" s="4">
        <v>7</v>
      </c>
      <c r="AW6182" s="4">
        <v>2007</v>
      </c>
      <c r="AX6182" t="str">
        <f t="shared" si="1828"/>
        <v>No Delay</v>
      </c>
      <c r="AY6182">
        <f t="shared" si="1829"/>
        <v>0</v>
      </c>
    </row>
    <row r="6183" spans="1:51" x14ac:dyDescent="0.2">
      <c r="A6183" s="3">
        <v>6450</v>
      </c>
      <c r="B6183" s="1" t="s">
        <v>88</v>
      </c>
      <c r="C6183" s="1" t="s">
        <v>89</v>
      </c>
      <c r="D6183" s="1" t="s">
        <v>52</v>
      </c>
      <c r="E6183" s="1" t="s">
        <v>53</v>
      </c>
      <c r="F6183" s="1" t="s">
        <v>53</v>
      </c>
      <c r="G6183" s="13" t="s">
        <v>1150</v>
      </c>
      <c r="H6183" s="12">
        <v>40008</v>
      </c>
      <c r="I6183" s="12" t="s">
        <v>1150</v>
      </c>
      <c r="J6183" s="12">
        <v>40008</v>
      </c>
      <c r="K6183" s="4">
        <v>1665</v>
      </c>
      <c r="L6183" s="1" t="s">
        <v>56</v>
      </c>
      <c r="M6183" s="1" t="s">
        <v>57</v>
      </c>
      <c r="N6183" s="1" t="s">
        <v>58</v>
      </c>
      <c r="O6183" s="1" t="s">
        <v>59</v>
      </c>
      <c r="P6183">
        <v>100</v>
      </c>
      <c r="Q6183">
        <v>800</v>
      </c>
      <c r="R6183">
        <v>56000</v>
      </c>
      <c r="S6183">
        <v>70</v>
      </c>
      <c r="T6183">
        <v>0.7</v>
      </c>
      <c r="U6183">
        <f t="shared" si="1825"/>
        <v>56000</v>
      </c>
      <c r="V6183">
        <f t="shared" si="1826"/>
        <v>80000</v>
      </c>
      <c r="W6183" s="1" t="s">
        <v>60</v>
      </c>
      <c r="X6183" s="1" t="s">
        <v>61</v>
      </c>
      <c r="Y6183" s="1" t="s">
        <v>61</v>
      </c>
      <c r="Z6183" s="3">
        <v>13951</v>
      </c>
      <c r="AA6183" s="4">
        <f t="shared" si="1830"/>
        <v>182</v>
      </c>
      <c r="AB6183" s="4">
        <f t="shared" ref="AB6183:AB6246" si="1834">4.997+0.1387*Q6183-4.826*P6183+0.003501*R6183</f>
        <v>-170.58699999999996</v>
      </c>
      <c r="AC6183" s="4">
        <f t="shared" si="1822"/>
        <v>182</v>
      </c>
      <c r="AD6183" s="4">
        <f t="shared" si="1831"/>
        <v>182</v>
      </c>
      <c r="AE6183" s="4">
        <v>182</v>
      </c>
      <c r="AF6183" s="4">
        <v>182</v>
      </c>
      <c r="AG6183" s="4">
        <f t="shared" si="1832"/>
        <v>182</v>
      </c>
      <c r="AH6183" s="4">
        <v>10733</v>
      </c>
      <c r="AI6183">
        <f t="shared" si="1827"/>
        <v>4211</v>
      </c>
      <c r="AJ6183">
        <v>3272.6</v>
      </c>
      <c r="AK6183" s="2">
        <v>3272.6</v>
      </c>
      <c r="AL6183" s="2">
        <f t="shared" si="1833"/>
        <v>3272.6</v>
      </c>
      <c r="AM6183" s="4"/>
      <c r="AN6183" t="e">
        <f>VLOOKUP([1]!Tabelle13[[#This Row],[Vlookup this ID for freight costs]],$AL$2:$AL$6811,2,FALSE)</f>
        <v>#REF!</v>
      </c>
      <c r="AP6183">
        <v>109.76</v>
      </c>
      <c r="AQ6183">
        <v>109.76</v>
      </c>
      <c r="AR6183" s="4">
        <v>14</v>
      </c>
      <c r="AS6183" s="4">
        <v>7</v>
      </c>
      <c r="AT6183" s="4">
        <v>2009</v>
      </c>
      <c r="AU6183" s="4">
        <v>14</v>
      </c>
      <c r="AV6183" s="4">
        <v>7</v>
      </c>
      <c r="AW6183" s="4">
        <v>2009</v>
      </c>
      <c r="AX6183" t="str">
        <f t="shared" si="1828"/>
        <v>No Delay</v>
      </c>
      <c r="AY6183">
        <f t="shared" si="1829"/>
        <v>0</v>
      </c>
    </row>
    <row r="6184" spans="1:51" x14ac:dyDescent="0.2">
      <c r="A6184" s="3">
        <v>11370</v>
      </c>
      <c r="B6184" s="1" t="s">
        <v>119</v>
      </c>
      <c r="C6184" s="1" t="s">
        <v>114</v>
      </c>
      <c r="D6184" s="1" t="s">
        <v>130</v>
      </c>
      <c r="E6184" s="1" t="s">
        <v>53</v>
      </c>
      <c r="F6184" s="1" t="s">
        <v>107</v>
      </c>
      <c r="G6184" s="13" t="s">
        <v>2913</v>
      </c>
      <c r="H6184" s="12">
        <v>39174</v>
      </c>
      <c r="I6184" s="12" t="s">
        <v>2913</v>
      </c>
      <c r="J6184" s="12">
        <v>39174</v>
      </c>
      <c r="K6184" s="4">
        <v>93</v>
      </c>
      <c r="L6184" s="1" t="s">
        <v>56</v>
      </c>
      <c r="M6184" s="1" t="s">
        <v>132</v>
      </c>
      <c r="N6184" s="1" t="s">
        <v>136</v>
      </c>
      <c r="O6184" s="1" t="s">
        <v>137</v>
      </c>
      <c r="P6184">
        <v>25</v>
      </c>
      <c r="Q6184">
        <v>561</v>
      </c>
      <c r="R6184">
        <v>11220</v>
      </c>
      <c r="S6184">
        <v>20</v>
      </c>
      <c r="T6184">
        <v>0.8</v>
      </c>
      <c r="U6184">
        <f t="shared" si="1825"/>
        <v>11220</v>
      </c>
      <c r="V6184">
        <f t="shared" si="1826"/>
        <v>14025</v>
      </c>
      <c r="W6184" s="1" t="s">
        <v>138</v>
      </c>
      <c r="X6184" s="1" t="s">
        <v>139</v>
      </c>
      <c r="Y6184" s="1" t="s">
        <v>139</v>
      </c>
      <c r="Z6184" s="3">
        <v>11769</v>
      </c>
      <c r="AA6184" s="4">
        <f t="shared" si="1830"/>
        <v>191</v>
      </c>
      <c r="AB6184" s="4">
        <f t="shared" si="1834"/>
        <v>1.4389200000000102</v>
      </c>
      <c r="AC6184" s="4">
        <f t="shared" si="1822"/>
        <v>191</v>
      </c>
      <c r="AD6184" s="4">
        <f t="shared" si="1831"/>
        <v>191</v>
      </c>
      <c r="AE6184" s="4">
        <v>191</v>
      </c>
      <c r="AF6184" s="4">
        <v>191</v>
      </c>
      <c r="AG6184" s="4">
        <f t="shared" si="1832"/>
        <v>191</v>
      </c>
      <c r="AH6184" s="4">
        <v>84448</v>
      </c>
      <c r="AI6184">
        <f t="shared" si="1827"/>
        <v>75284</v>
      </c>
      <c r="AJ6184">
        <v>1200.1199999999999</v>
      </c>
      <c r="AK6184" s="2">
        <v>1200.1199999999999</v>
      </c>
      <c r="AL6184" s="2">
        <f t="shared" si="1833"/>
        <v>1200.1199999999999</v>
      </c>
      <c r="AM6184" s="4"/>
      <c r="AN6184" t="e">
        <f>VLOOKUP([1]!Tabelle13[[#This Row],[Vlookup this ID for freight costs]],$AL$2:$AL$6811,2,FALSE)</f>
        <v>#REF!</v>
      </c>
      <c r="AP6184">
        <v>0</v>
      </c>
      <c r="AR6184" s="4">
        <v>2</v>
      </c>
      <c r="AS6184" s="4">
        <v>4</v>
      </c>
      <c r="AT6184" s="4">
        <v>2007</v>
      </c>
      <c r="AU6184" s="4">
        <v>2</v>
      </c>
      <c r="AV6184" s="4">
        <v>4</v>
      </c>
      <c r="AW6184" s="4">
        <v>2007</v>
      </c>
      <c r="AX6184" t="str">
        <f t="shared" si="1828"/>
        <v>No Delay</v>
      </c>
      <c r="AY6184">
        <f t="shared" si="1829"/>
        <v>0</v>
      </c>
    </row>
    <row r="6185" spans="1:51" x14ac:dyDescent="0.2">
      <c r="A6185" s="3">
        <v>3055</v>
      </c>
      <c r="B6185" s="1" t="s">
        <v>164</v>
      </c>
      <c r="C6185" s="1" t="s">
        <v>165</v>
      </c>
      <c r="D6185" s="1" t="s">
        <v>52</v>
      </c>
      <c r="E6185" s="1" t="s">
        <v>53</v>
      </c>
      <c r="F6185" s="1" t="s">
        <v>53</v>
      </c>
      <c r="G6185" s="13" t="s">
        <v>2530</v>
      </c>
      <c r="H6185" s="12">
        <v>39590</v>
      </c>
      <c r="I6185" s="12" t="s">
        <v>2530</v>
      </c>
      <c r="J6185" s="12">
        <v>39590</v>
      </c>
      <c r="K6185" s="4">
        <v>856</v>
      </c>
      <c r="L6185" s="1" t="s">
        <v>56</v>
      </c>
      <c r="M6185" s="1" t="s">
        <v>57</v>
      </c>
      <c r="N6185" s="1" t="s">
        <v>58</v>
      </c>
      <c r="O6185" s="1" t="s">
        <v>59</v>
      </c>
      <c r="P6185">
        <v>100</v>
      </c>
      <c r="Q6185">
        <v>850</v>
      </c>
      <c r="R6185">
        <v>61191.5</v>
      </c>
      <c r="S6185">
        <v>71.989999999999995</v>
      </c>
      <c r="T6185">
        <v>0.72</v>
      </c>
      <c r="U6185">
        <f t="shared" si="1825"/>
        <v>61191.499999999993</v>
      </c>
      <c r="V6185">
        <f t="shared" si="1826"/>
        <v>85000</v>
      </c>
      <c r="W6185" s="1" t="s">
        <v>60</v>
      </c>
      <c r="X6185" s="1" t="s">
        <v>61</v>
      </c>
      <c r="Y6185" s="1" t="s">
        <v>61</v>
      </c>
      <c r="Z6185" s="3">
        <v>11477</v>
      </c>
      <c r="AA6185" s="4">
        <f t="shared" si="1830"/>
        <v>194</v>
      </c>
      <c r="AB6185" s="4">
        <f t="shared" si="1834"/>
        <v>-145.47655849999995</v>
      </c>
      <c r="AC6185" s="4">
        <f t="shared" si="1822"/>
        <v>194</v>
      </c>
      <c r="AD6185" s="4">
        <f t="shared" si="1831"/>
        <v>58773</v>
      </c>
      <c r="AE6185" s="4">
        <v>194</v>
      </c>
      <c r="AF6185" s="4">
        <v>194</v>
      </c>
      <c r="AG6185" s="4">
        <f t="shared" si="1832"/>
        <v>194</v>
      </c>
      <c r="AH6185" s="4">
        <v>10901</v>
      </c>
      <c r="AI6185">
        <f t="shared" si="1827"/>
        <v>6230</v>
      </c>
      <c r="AJ6185">
        <v>2642.45</v>
      </c>
      <c r="AK6185" s="2">
        <v>2642.45</v>
      </c>
      <c r="AL6185" s="2">
        <f t="shared" si="1833"/>
        <v>2642.45</v>
      </c>
      <c r="AM6185" s="4"/>
      <c r="AN6185" t="e">
        <f>VLOOKUP([1]!Tabelle13[[#This Row],[Vlookup this ID for freight costs]],$AL$2:$AL$6811,2,FALSE)</f>
        <v>#REF!</v>
      </c>
      <c r="AP6185">
        <v>97.91</v>
      </c>
      <c r="AQ6185">
        <v>97.91</v>
      </c>
      <c r="AR6185" s="4">
        <v>22</v>
      </c>
      <c r="AS6185" s="4">
        <v>5</v>
      </c>
      <c r="AT6185" s="4">
        <v>2008</v>
      </c>
      <c r="AU6185" s="4">
        <v>22</v>
      </c>
      <c r="AV6185" s="4">
        <v>5</v>
      </c>
      <c r="AW6185" s="4">
        <v>2008</v>
      </c>
      <c r="AX6185" t="str">
        <f t="shared" si="1828"/>
        <v>No Delay</v>
      </c>
      <c r="AY6185">
        <f t="shared" si="1829"/>
        <v>0</v>
      </c>
    </row>
    <row r="6186" spans="1:51" x14ac:dyDescent="0.2">
      <c r="A6186" s="3">
        <v>11186</v>
      </c>
      <c r="B6186" s="1" t="s">
        <v>88</v>
      </c>
      <c r="C6186" s="1" t="s">
        <v>89</v>
      </c>
      <c r="D6186" s="1" t="s">
        <v>130</v>
      </c>
      <c r="E6186" s="1" t="s">
        <v>53</v>
      </c>
      <c r="F6186" s="1" t="s">
        <v>53</v>
      </c>
      <c r="G6186" s="13" t="s">
        <v>531</v>
      </c>
      <c r="H6186" s="12">
        <v>39377</v>
      </c>
      <c r="I6186" s="12" t="s">
        <v>531</v>
      </c>
      <c r="J6186" s="12">
        <v>39377</v>
      </c>
      <c r="K6186" s="4">
        <v>440</v>
      </c>
      <c r="L6186" s="1" t="s">
        <v>56</v>
      </c>
      <c r="M6186" s="1" t="s">
        <v>132</v>
      </c>
      <c r="N6186" s="1" t="s">
        <v>58</v>
      </c>
      <c r="O6186" s="1" t="s">
        <v>59</v>
      </c>
      <c r="P6186">
        <v>100</v>
      </c>
      <c r="Q6186">
        <v>595</v>
      </c>
      <c r="R6186">
        <v>42834.05</v>
      </c>
      <c r="S6186">
        <v>71.989999999999995</v>
      </c>
      <c r="T6186">
        <v>0.72</v>
      </c>
      <c r="U6186">
        <f t="shared" si="1825"/>
        <v>42834.049999999996</v>
      </c>
      <c r="V6186">
        <f t="shared" si="1826"/>
        <v>59500</v>
      </c>
      <c r="W6186" s="1" t="s">
        <v>60</v>
      </c>
      <c r="X6186" s="1" t="s">
        <v>61</v>
      </c>
      <c r="Y6186" s="1" t="s">
        <v>61</v>
      </c>
      <c r="Z6186" s="3">
        <v>13951</v>
      </c>
      <c r="AA6186" s="4">
        <f t="shared" si="1830"/>
        <v>200</v>
      </c>
      <c r="AB6186" s="4">
        <f t="shared" si="1834"/>
        <v>-245.11449094999995</v>
      </c>
      <c r="AC6186" s="4">
        <f t="shared" si="1822"/>
        <v>200</v>
      </c>
      <c r="AD6186" s="4">
        <f t="shared" si="1831"/>
        <v>229</v>
      </c>
      <c r="AE6186" s="4">
        <v>200</v>
      </c>
      <c r="AF6186" s="4">
        <v>200</v>
      </c>
      <c r="AG6186" s="4">
        <f t="shared" si="1832"/>
        <v>200</v>
      </c>
      <c r="AH6186" s="4">
        <v>84047</v>
      </c>
      <c r="AI6186">
        <f t="shared" si="1827"/>
        <v>13087</v>
      </c>
      <c r="AJ6186">
        <v>1642</v>
      </c>
      <c r="AK6186" s="2">
        <v>1642</v>
      </c>
      <c r="AL6186" s="2">
        <f t="shared" si="1833"/>
        <v>1642</v>
      </c>
      <c r="AM6186" s="4"/>
      <c r="AN6186" t="e">
        <f>VLOOKUP([1]!Tabelle13[[#This Row],[Vlookup this ID for freight costs]],$AL$2:$AL$6811,2,FALSE)</f>
        <v>#REF!</v>
      </c>
      <c r="AP6186">
        <v>68.53</v>
      </c>
      <c r="AQ6186">
        <v>68.53</v>
      </c>
      <c r="AR6186" s="4">
        <v>22</v>
      </c>
      <c r="AS6186" s="4">
        <v>10</v>
      </c>
      <c r="AT6186" s="4">
        <v>2007</v>
      </c>
      <c r="AU6186" s="4">
        <v>22</v>
      </c>
      <c r="AV6186" s="4">
        <v>10</v>
      </c>
      <c r="AW6186" s="4">
        <v>2007</v>
      </c>
      <c r="AX6186" t="str">
        <f t="shared" si="1828"/>
        <v>No Delay</v>
      </c>
      <c r="AY6186">
        <f t="shared" si="1829"/>
        <v>0</v>
      </c>
    </row>
    <row r="6187" spans="1:51" x14ac:dyDescent="0.2">
      <c r="A6187" s="3">
        <v>11473</v>
      </c>
      <c r="B6187" s="1" t="s">
        <v>88</v>
      </c>
      <c r="C6187" s="1" t="s">
        <v>89</v>
      </c>
      <c r="D6187" s="1" t="s">
        <v>130</v>
      </c>
      <c r="E6187" s="1" t="s">
        <v>53</v>
      </c>
      <c r="F6187" s="1" t="s">
        <v>53</v>
      </c>
      <c r="G6187" s="13" t="s">
        <v>531</v>
      </c>
      <c r="H6187" s="12">
        <v>39377</v>
      </c>
      <c r="I6187" s="12" t="s">
        <v>531</v>
      </c>
      <c r="J6187" s="12">
        <v>39377</v>
      </c>
      <c r="K6187" s="4">
        <v>442</v>
      </c>
      <c r="L6187" s="1" t="s">
        <v>56</v>
      </c>
      <c r="M6187" s="1" t="s">
        <v>132</v>
      </c>
      <c r="N6187" s="1" t="s">
        <v>92</v>
      </c>
      <c r="O6187" s="1" t="s">
        <v>93</v>
      </c>
      <c r="P6187">
        <v>100</v>
      </c>
      <c r="Q6187">
        <v>595</v>
      </c>
      <c r="R6187">
        <v>5.95</v>
      </c>
      <c r="S6187">
        <v>0.01</v>
      </c>
      <c r="T6187">
        <v>0</v>
      </c>
      <c r="U6187">
        <f t="shared" si="1825"/>
        <v>5.95</v>
      </c>
      <c r="V6187">
        <f t="shared" si="1826"/>
        <v>59500</v>
      </c>
      <c r="W6187" s="1" t="s">
        <v>60</v>
      </c>
      <c r="X6187" s="1" t="s">
        <v>61</v>
      </c>
      <c r="Y6187" s="1" t="s">
        <v>61</v>
      </c>
      <c r="Z6187" s="3">
        <v>13951</v>
      </c>
      <c r="AA6187" s="4">
        <f t="shared" si="1830"/>
        <v>200</v>
      </c>
      <c r="AB6187" s="4">
        <f t="shared" si="1834"/>
        <v>-395.05566904999995</v>
      </c>
      <c r="AC6187" s="4">
        <f t="shared" si="1822"/>
        <v>200</v>
      </c>
      <c r="AD6187" s="4">
        <f t="shared" si="1831"/>
        <v>229</v>
      </c>
      <c r="AE6187" s="3" t="s">
        <v>2914</v>
      </c>
      <c r="AF6187" s="3">
        <v>200</v>
      </c>
      <c r="AG6187" s="4">
        <f>AI6187</f>
        <v>200</v>
      </c>
      <c r="AH6187" s="4">
        <v>11186</v>
      </c>
      <c r="AI6187">
        <f t="shared" si="1827"/>
        <v>200</v>
      </c>
      <c r="AJ6187" t="s">
        <v>2914</v>
      </c>
      <c r="AK6187" s="2">
        <v>1642</v>
      </c>
      <c r="AL6187" s="2">
        <f>AN6187</f>
        <v>1642</v>
      </c>
      <c r="AM6187" s="4">
        <v>11186</v>
      </c>
      <c r="AN6187">
        <f>INDEX($AJ$2:$AJ$6811,MATCH(AM6187,$A$2:$A$6811,0))</f>
        <v>1642</v>
      </c>
      <c r="AP6187">
        <v>0.01</v>
      </c>
      <c r="AQ6187">
        <v>0.01</v>
      </c>
      <c r="AR6187" s="4">
        <v>22</v>
      </c>
      <c r="AS6187" s="4">
        <v>10</v>
      </c>
      <c r="AT6187" s="4">
        <v>2007</v>
      </c>
      <c r="AU6187" s="4">
        <v>22</v>
      </c>
      <c r="AV6187" s="4">
        <v>10</v>
      </c>
      <c r="AW6187" s="4">
        <v>2007</v>
      </c>
      <c r="AX6187" t="str">
        <f t="shared" si="1828"/>
        <v>No Delay</v>
      </c>
      <c r="AY6187">
        <f t="shared" si="1829"/>
        <v>0</v>
      </c>
    </row>
    <row r="6188" spans="1:51" x14ac:dyDescent="0.2">
      <c r="A6188" s="3">
        <v>38409</v>
      </c>
      <c r="B6188" s="1" t="s">
        <v>140</v>
      </c>
      <c r="C6188" s="1" t="s">
        <v>99</v>
      </c>
      <c r="D6188" s="1" t="s">
        <v>52</v>
      </c>
      <c r="E6188" s="1" t="s">
        <v>53</v>
      </c>
      <c r="F6188" s="1" t="s">
        <v>53</v>
      </c>
      <c r="G6188" s="13" t="s">
        <v>1719</v>
      </c>
      <c r="H6188" s="12">
        <v>40659</v>
      </c>
      <c r="I6188" s="12" t="s">
        <v>1719</v>
      </c>
      <c r="J6188" s="12">
        <v>40659</v>
      </c>
      <c r="K6188" s="4">
        <v>3152</v>
      </c>
      <c r="L6188" s="1" t="s">
        <v>56</v>
      </c>
      <c r="M6188" s="1" t="s">
        <v>126</v>
      </c>
      <c r="N6188" s="1" t="s">
        <v>127</v>
      </c>
      <c r="O6188" s="1" t="s">
        <v>128</v>
      </c>
      <c r="P6188">
        <v>20</v>
      </c>
      <c r="Q6188">
        <v>625</v>
      </c>
      <c r="R6188">
        <v>20000</v>
      </c>
      <c r="S6188">
        <v>32</v>
      </c>
      <c r="T6188">
        <v>1.6</v>
      </c>
      <c r="U6188">
        <f t="shared" si="1825"/>
        <v>20000</v>
      </c>
      <c r="V6188">
        <f t="shared" si="1826"/>
        <v>12500</v>
      </c>
      <c r="W6188" s="1" t="s">
        <v>126</v>
      </c>
      <c r="X6188" s="1" t="s">
        <v>129</v>
      </c>
      <c r="Y6188" s="1" t="s">
        <v>129</v>
      </c>
      <c r="Z6188" s="3">
        <v>7702</v>
      </c>
      <c r="AA6188" s="4">
        <f t="shared" si="1830"/>
        <v>200</v>
      </c>
      <c r="AB6188" s="4">
        <f t="shared" si="1834"/>
        <v>65.184500000000014</v>
      </c>
      <c r="AC6188" s="4">
        <f t="shared" si="1822"/>
        <v>200</v>
      </c>
      <c r="AD6188" s="4">
        <f t="shared" si="1831"/>
        <v>164.33333333333334</v>
      </c>
      <c r="AE6188" s="4">
        <v>200</v>
      </c>
      <c r="AF6188" s="4">
        <v>200</v>
      </c>
      <c r="AG6188" s="4">
        <f>AE6188</f>
        <v>200</v>
      </c>
      <c r="AI6188" t="e">
        <f t="shared" si="1827"/>
        <v>#N/A</v>
      </c>
      <c r="AJ6188">
        <v>2918.12</v>
      </c>
      <c r="AK6188" s="2">
        <v>2918.12</v>
      </c>
      <c r="AL6188" s="2">
        <f>AJ6188</f>
        <v>2918.12</v>
      </c>
      <c r="AM6188" s="4"/>
      <c r="AN6188" t="e">
        <f>VLOOKUP([1]!Tabelle13[[#This Row],[Vlookup this ID for freight costs]],$AL$2:$AL$6811,2,FALSE)</f>
        <v>#REF!</v>
      </c>
      <c r="AP6188">
        <v>33</v>
      </c>
      <c r="AQ6188">
        <v>33</v>
      </c>
      <c r="AR6188" s="4">
        <v>26</v>
      </c>
      <c r="AS6188" s="4">
        <v>4</v>
      </c>
      <c r="AT6188" s="4">
        <v>2011</v>
      </c>
      <c r="AU6188" s="4">
        <v>26</v>
      </c>
      <c r="AV6188" s="4">
        <v>4</v>
      </c>
      <c r="AW6188" s="4">
        <v>2011</v>
      </c>
      <c r="AX6188" t="str">
        <f t="shared" si="1828"/>
        <v>No Delay</v>
      </c>
      <c r="AY6188">
        <f t="shared" si="1829"/>
        <v>0</v>
      </c>
    </row>
    <row r="6189" spans="1:51" x14ac:dyDescent="0.2">
      <c r="A6189" s="3">
        <v>59404</v>
      </c>
      <c r="B6189" s="1" t="s">
        <v>50</v>
      </c>
      <c r="C6189" s="1" t="s">
        <v>51</v>
      </c>
      <c r="D6189" s="1" t="s">
        <v>52</v>
      </c>
      <c r="E6189" s="1" t="s">
        <v>53</v>
      </c>
      <c r="F6189" s="1" t="s">
        <v>53</v>
      </c>
      <c r="G6189" s="13" t="s">
        <v>1074</v>
      </c>
      <c r="H6189" s="12">
        <v>41597</v>
      </c>
      <c r="I6189" s="12" t="s">
        <v>666</v>
      </c>
      <c r="J6189" s="12">
        <v>41628</v>
      </c>
      <c r="K6189" s="4">
        <v>5132</v>
      </c>
      <c r="L6189" s="1" t="s">
        <v>56</v>
      </c>
      <c r="M6189" s="1" t="s">
        <v>126</v>
      </c>
      <c r="N6189" s="1" t="s">
        <v>127</v>
      </c>
      <c r="O6189" s="1" t="s">
        <v>128</v>
      </c>
      <c r="P6189">
        <v>20</v>
      </c>
      <c r="Q6189">
        <v>675</v>
      </c>
      <c r="R6189">
        <v>21600</v>
      </c>
      <c r="S6189">
        <v>32</v>
      </c>
      <c r="T6189">
        <v>1.6</v>
      </c>
      <c r="U6189">
        <f t="shared" si="1825"/>
        <v>21600</v>
      </c>
      <c r="V6189">
        <f t="shared" si="1826"/>
        <v>13500</v>
      </c>
      <c r="W6189" s="1" t="s">
        <v>126</v>
      </c>
      <c r="X6189" s="1" t="s">
        <v>129</v>
      </c>
      <c r="Y6189" s="1" t="s">
        <v>129</v>
      </c>
      <c r="Z6189" s="3">
        <v>8935</v>
      </c>
      <c r="AA6189" s="4">
        <f t="shared" si="1830"/>
        <v>202</v>
      </c>
      <c r="AB6189" s="4">
        <f t="shared" si="1834"/>
        <v>77.721099999999993</v>
      </c>
      <c r="AC6189" s="4">
        <f t="shared" si="1822"/>
        <v>202</v>
      </c>
      <c r="AD6189" s="4">
        <f t="shared" si="1831"/>
        <v>218</v>
      </c>
      <c r="AE6189" s="4">
        <v>202</v>
      </c>
      <c r="AF6189" s="4">
        <v>202</v>
      </c>
      <c r="AG6189" s="4">
        <f>AE6189</f>
        <v>202</v>
      </c>
      <c r="AI6189" t="e">
        <f t="shared" si="1827"/>
        <v>#N/A</v>
      </c>
      <c r="AJ6189">
        <v>2908.88</v>
      </c>
      <c r="AK6189" s="2">
        <v>2908.88</v>
      </c>
      <c r="AL6189" s="2">
        <f>AJ6189</f>
        <v>2908.88</v>
      </c>
      <c r="AM6189" s="4"/>
      <c r="AN6189" t="e">
        <f>VLOOKUP([1]!Tabelle13[[#This Row],[Vlookup this ID for freight costs]],$AL$2:$AL$6811,2,FALSE)</f>
        <v>#REF!</v>
      </c>
      <c r="AP6189">
        <v>26.72</v>
      </c>
      <c r="AQ6189">
        <v>26.72</v>
      </c>
      <c r="AR6189" s="4">
        <v>19</v>
      </c>
      <c r="AS6189" s="4">
        <v>11</v>
      </c>
      <c r="AT6189" s="4">
        <v>2013</v>
      </c>
      <c r="AU6189" s="4">
        <v>20</v>
      </c>
      <c r="AV6189" s="4">
        <v>12</v>
      </c>
      <c r="AW6189" s="4">
        <v>2013</v>
      </c>
      <c r="AX6189" t="str">
        <f t="shared" si="1828"/>
        <v>Delay</v>
      </c>
      <c r="AY6189">
        <f t="shared" si="1829"/>
        <v>31</v>
      </c>
    </row>
    <row r="6190" spans="1:51" x14ac:dyDescent="0.2">
      <c r="A6190" s="3">
        <v>77113</v>
      </c>
      <c r="B6190" s="1" t="s">
        <v>215</v>
      </c>
      <c r="C6190" s="1" t="s">
        <v>89</v>
      </c>
      <c r="D6190" s="1" t="s">
        <v>52</v>
      </c>
      <c r="E6190" s="1" t="s">
        <v>53</v>
      </c>
      <c r="F6190" s="1" t="s">
        <v>53</v>
      </c>
      <c r="G6190" s="13" t="s">
        <v>1572</v>
      </c>
      <c r="H6190" s="12">
        <v>42103</v>
      </c>
      <c r="I6190" s="12" t="s">
        <v>1573</v>
      </c>
      <c r="J6190" s="12">
        <v>42104</v>
      </c>
      <c r="K6190" s="4">
        <v>6434</v>
      </c>
      <c r="L6190" s="1" t="s">
        <v>56</v>
      </c>
      <c r="M6190" s="1" t="s">
        <v>634</v>
      </c>
      <c r="N6190" s="1" t="s">
        <v>635</v>
      </c>
      <c r="O6190" s="1" t="s">
        <v>636</v>
      </c>
      <c r="P6190">
        <v>20</v>
      </c>
      <c r="Q6190">
        <v>1230</v>
      </c>
      <c r="R6190">
        <v>38130</v>
      </c>
      <c r="S6190">
        <v>31</v>
      </c>
      <c r="T6190">
        <v>1.55</v>
      </c>
      <c r="U6190">
        <f t="shared" si="1825"/>
        <v>38130</v>
      </c>
      <c r="V6190">
        <f t="shared" si="1826"/>
        <v>24600</v>
      </c>
      <c r="W6190" s="1" t="s">
        <v>637</v>
      </c>
      <c r="X6190" s="1" t="s">
        <v>71</v>
      </c>
      <c r="Y6190" s="1" t="s">
        <v>71</v>
      </c>
      <c r="Z6190" s="4">
        <v>9697</v>
      </c>
      <c r="AA6190" s="4">
        <f t="shared" si="1830"/>
        <v>357</v>
      </c>
      <c r="AB6190" s="4">
        <f t="shared" si="1834"/>
        <v>212.57113000000004</v>
      </c>
      <c r="AC6190" s="4">
        <f t="shared" ref="AC6190:AC6253" si="1835">AF6190</f>
        <v>357</v>
      </c>
      <c r="AD6190" s="4">
        <f t="shared" si="1831"/>
        <v>637</v>
      </c>
      <c r="AE6190" s="4">
        <v>357</v>
      </c>
      <c r="AF6190" s="4">
        <v>357</v>
      </c>
      <c r="AG6190" s="4">
        <f>AE6190</f>
        <v>357</v>
      </c>
      <c r="AI6190" t="e">
        <f t="shared" si="1827"/>
        <v>#N/A</v>
      </c>
      <c r="AJ6190">
        <v>5640.23</v>
      </c>
      <c r="AK6190" s="2">
        <v>5640.23</v>
      </c>
      <c r="AL6190" s="2">
        <f>AJ6190</f>
        <v>5640.23</v>
      </c>
      <c r="AM6190" s="4"/>
      <c r="AN6190" t="e">
        <f>VLOOKUP([1]!Tabelle13[[#This Row],[Vlookup this ID for freight costs]],$AL$2:$AL$6811,2,FALSE)</f>
        <v>#REF!</v>
      </c>
      <c r="AP6190">
        <v>44.88</v>
      </c>
      <c r="AQ6190">
        <v>44.88</v>
      </c>
      <c r="AR6190" s="4">
        <v>9</v>
      </c>
      <c r="AS6190" s="4">
        <v>4</v>
      </c>
      <c r="AT6190" s="4">
        <v>2015</v>
      </c>
      <c r="AU6190" s="4">
        <v>10</v>
      </c>
      <c r="AV6190" s="4">
        <v>4</v>
      </c>
      <c r="AW6190" s="4">
        <v>2015</v>
      </c>
      <c r="AX6190" t="str">
        <f t="shared" si="1828"/>
        <v>Delay</v>
      </c>
      <c r="AY6190">
        <f t="shared" si="1829"/>
        <v>1</v>
      </c>
    </row>
    <row r="6191" spans="1:51" x14ac:dyDescent="0.2">
      <c r="A6191" s="3">
        <v>10868</v>
      </c>
      <c r="B6191" s="1" t="s">
        <v>88</v>
      </c>
      <c r="C6191" s="1" t="s">
        <v>89</v>
      </c>
      <c r="D6191" s="1" t="s">
        <v>130</v>
      </c>
      <c r="E6191" s="1" t="s">
        <v>53</v>
      </c>
      <c r="F6191" s="1" t="s">
        <v>107</v>
      </c>
      <c r="G6191" s="13" t="s">
        <v>2909</v>
      </c>
      <c r="H6191" s="12">
        <v>39344</v>
      </c>
      <c r="I6191" s="12" t="s">
        <v>2909</v>
      </c>
      <c r="J6191" s="12">
        <v>39344</v>
      </c>
      <c r="K6191" s="4">
        <v>371</v>
      </c>
      <c r="L6191" s="1" t="s">
        <v>56</v>
      </c>
      <c r="M6191" s="1" t="s">
        <v>132</v>
      </c>
      <c r="N6191" s="1" t="s">
        <v>1363</v>
      </c>
      <c r="O6191" s="1" t="s">
        <v>937</v>
      </c>
      <c r="P6191">
        <v>40</v>
      </c>
      <c r="Q6191">
        <v>615</v>
      </c>
      <c r="R6191">
        <v>46740</v>
      </c>
      <c r="S6191">
        <v>76</v>
      </c>
      <c r="T6191">
        <v>1.9</v>
      </c>
      <c r="U6191">
        <f t="shared" si="1825"/>
        <v>46740</v>
      </c>
      <c r="V6191">
        <f t="shared" si="1826"/>
        <v>24600</v>
      </c>
      <c r="W6191" s="1" t="s">
        <v>815</v>
      </c>
      <c r="X6191" s="1" t="s">
        <v>71</v>
      </c>
      <c r="Y6191" s="1" t="s">
        <v>71</v>
      </c>
      <c r="Z6191" s="4">
        <v>9697</v>
      </c>
      <c r="AA6191" s="4">
        <f t="shared" si="1830"/>
        <v>917</v>
      </c>
      <c r="AB6191" s="4">
        <f t="shared" si="1834"/>
        <v>60.894240000000011</v>
      </c>
      <c r="AC6191" s="4">
        <f t="shared" si="1835"/>
        <v>917</v>
      </c>
      <c r="AD6191" s="4">
        <f t="shared" si="1831"/>
        <v>637</v>
      </c>
      <c r="AE6191" s="3" t="s">
        <v>2915</v>
      </c>
      <c r="AF6191" s="3">
        <v>917</v>
      </c>
      <c r="AG6191" s="4">
        <f>AI6191</f>
        <v>917</v>
      </c>
      <c r="AH6191" s="4">
        <v>10867</v>
      </c>
      <c r="AI6191">
        <f t="shared" si="1827"/>
        <v>917</v>
      </c>
      <c r="AJ6191" t="s">
        <v>2915</v>
      </c>
      <c r="AK6191" s="2">
        <v>6056.76</v>
      </c>
      <c r="AL6191" s="2">
        <f>AN6191</f>
        <v>6056.76</v>
      </c>
      <c r="AM6191" s="4">
        <v>10867</v>
      </c>
      <c r="AN6191">
        <f>INDEX($AJ$2:$AJ$6811,MATCH(AM6191,$A$2:$A$6811,0))</f>
        <v>6056.76</v>
      </c>
      <c r="AP6191">
        <v>74.78</v>
      </c>
      <c r="AQ6191">
        <v>74.78</v>
      </c>
      <c r="AR6191" s="4">
        <v>19</v>
      </c>
      <c r="AS6191" s="4">
        <v>9</v>
      </c>
      <c r="AT6191" s="4">
        <v>2007</v>
      </c>
      <c r="AU6191" s="4">
        <v>19</v>
      </c>
      <c r="AV6191" s="4">
        <v>9</v>
      </c>
      <c r="AW6191" s="4">
        <v>2007</v>
      </c>
      <c r="AX6191" t="str">
        <f t="shared" si="1828"/>
        <v>No Delay</v>
      </c>
      <c r="AY6191">
        <f t="shared" si="1829"/>
        <v>0</v>
      </c>
    </row>
    <row r="6192" spans="1:51" x14ac:dyDescent="0.2">
      <c r="A6192" s="3">
        <v>392</v>
      </c>
      <c r="B6192" s="1" t="s">
        <v>88</v>
      </c>
      <c r="C6192" s="1" t="s">
        <v>89</v>
      </c>
      <c r="D6192" s="1" t="s">
        <v>52</v>
      </c>
      <c r="E6192" s="1" t="s">
        <v>53</v>
      </c>
      <c r="F6192" s="1" t="s">
        <v>53</v>
      </c>
      <c r="G6192" s="13" t="s">
        <v>166</v>
      </c>
      <c r="H6192" s="12">
        <v>39891</v>
      </c>
      <c r="I6192" s="12" t="s">
        <v>166</v>
      </c>
      <c r="J6192" s="12">
        <v>39891</v>
      </c>
      <c r="K6192" s="4">
        <v>1403</v>
      </c>
      <c r="L6192" s="1" t="s">
        <v>56</v>
      </c>
      <c r="M6192" s="1" t="s">
        <v>319</v>
      </c>
      <c r="N6192" s="1" t="s">
        <v>136</v>
      </c>
      <c r="O6192" s="1" t="s">
        <v>137</v>
      </c>
      <c r="P6192">
        <v>25</v>
      </c>
      <c r="Q6192">
        <v>659</v>
      </c>
      <c r="R6192">
        <v>13180</v>
      </c>
      <c r="S6192">
        <v>20</v>
      </c>
      <c r="T6192">
        <v>0.8</v>
      </c>
      <c r="U6192">
        <f t="shared" si="1825"/>
        <v>13180</v>
      </c>
      <c r="V6192">
        <f t="shared" si="1826"/>
        <v>16475</v>
      </c>
      <c r="W6192" s="1" t="s">
        <v>138</v>
      </c>
      <c r="X6192" s="1" t="s">
        <v>139</v>
      </c>
      <c r="Y6192" s="1" t="s">
        <v>139</v>
      </c>
      <c r="Z6192" s="3">
        <v>13075</v>
      </c>
      <c r="AA6192" s="4">
        <f t="shared" si="1830"/>
        <v>206</v>
      </c>
      <c r="AB6192" s="4">
        <f t="shared" si="1834"/>
        <v>21.893479999999997</v>
      </c>
      <c r="AC6192" s="4">
        <f t="shared" si="1835"/>
        <v>206</v>
      </c>
      <c r="AD6192" s="4">
        <f t="shared" si="1831"/>
        <v>206</v>
      </c>
      <c r="AE6192" s="4">
        <v>206</v>
      </c>
      <c r="AF6192" s="4">
        <v>206</v>
      </c>
      <c r="AG6192" s="4">
        <f t="shared" ref="AG6192:AG6220" si="1836">AE6192</f>
        <v>206</v>
      </c>
      <c r="AH6192" s="4">
        <v>3955</v>
      </c>
      <c r="AI6192">
        <f t="shared" si="1827"/>
        <v>1172</v>
      </c>
      <c r="AJ6192">
        <v>2656.12</v>
      </c>
      <c r="AK6192" s="2">
        <v>2656.12</v>
      </c>
      <c r="AL6192" s="2">
        <f t="shared" ref="AL6192:AL6220" si="1837">AJ6192</f>
        <v>2656.12</v>
      </c>
      <c r="AM6192" s="4"/>
      <c r="AN6192" t="e">
        <f>VLOOKUP([1]!Tabelle13[[#This Row],[Vlookup this ID for freight costs]],$AL$2:$AL$6811,2,FALSE)</f>
        <v>#REF!</v>
      </c>
      <c r="AP6192">
        <v>25.83</v>
      </c>
      <c r="AQ6192">
        <v>25.83</v>
      </c>
      <c r="AR6192" s="4">
        <v>19</v>
      </c>
      <c r="AS6192" s="4">
        <v>4</v>
      </c>
      <c r="AT6192" s="4">
        <v>2009</v>
      </c>
      <c r="AU6192" s="4">
        <v>19</v>
      </c>
      <c r="AV6192" s="4">
        <v>4</v>
      </c>
      <c r="AW6192" s="4">
        <v>2009</v>
      </c>
      <c r="AX6192" t="str">
        <f t="shared" si="1828"/>
        <v>No Delay</v>
      </c>
      <c r="AY6192">
        <f t="shared" si="1829"/>
        <v>0</v>
      </c>
    </row>
    <row r="6193" spans="1:51" x14ac:dyDescent="0.2">
      <c r="A6193" s="3">
        <v>5634</v>
      </c>
      <c r="B6193" s="1" t="s">
        <v>88</v>
      </c>
      <c r="C6193" s="1" t="s">
        <v>89</v>
      </c>
      <c r="D6193" s="1" t="s">
        <v>52</v>
      </c>
      <c r="E6193" s="1" t="s">
        <v>53</v>
      </c>
      <c r="F6193" s="1" t="s">
        <v>53</v>
      </c>
      <c r="G6193" s="13" t="s">
        <v>166</v>
      </c>
      <c r="H6193" s="12">
        <v>39891</v>
      </c>
      <c r="I6193" s="12" t="s">
        <v>166</v>
      </c>
      <c r="J6193" s="12">
        <v>39891</v>
      </c>
      <c r="K6193" s="4">
        <v>1404</v>
      </c>
      <c r="L6193" s="1" t="s">
        <v>56</v>
      </c>
      <c r="M6193" s="1" t="s">
        <v>319</v>
      </c>
      <c r="N6193" s="1" t="s">
        <v>136</v>
      </c>
      <c r="O6193" s="1" t="s">
        <v>137</v>
      </c>
      <c r="P6193">
        <v>25</v>
      </c>
      <c r="Q6193">
        <v>659</v>
      </c>
      <c r="R6193">
        <v>13180</v>
      </c>
      <c r="S6193">
        <v>20</v>
      </c>
      <c r="T6193">
        <v>0.8</v>
      </c>
      <c r="U6193">
        <f t="shared" si="1825"/>
        <v>13180</v>
      </c>
      <c r="V6193">
        <f t="shared" si="1826"/>
        <v>16475</v>
      </c>
      <c r="W6193" s="1" t="s">
        <v>138</v>
      </c>
      <c r="X6193" s="1" t="s">
        <v>139</v>
      </c>
      <c r="Y6193" s="1" t="s">
        <v>139</v>
      </c>
      <c r="Z6193" s="3">
        <v>13075</v>
      </c>
      <c r="AA6193" s="4">
        <f t="shared" si="1830"/>
        <v>206</v>
      </c>
      <c r="AB6193" s="4">
        <f t="shared" si="1834"/>
        <v>21.893479999999997</v>
      </c>
      <c r="AC6193" s="4">
        <f t="shared" si="1835"/>
        <v>206</v>
      </c>
      <c r="AD6193" s="4">
        <f t="shared" si="1831"/>
        <v>206</v>
      </c>
      <c r="AE6193" s="4">
        <v>206</v>
      </c>
      <c r="AF6193" s="4">
        <v>206</v>
      </c>
      <c r="AG6193" s="4">
        <f t="shared" si="1836"/>
        <v>206</v>
      </c>
      <c r="AH6193" s="4">
        <v>10549</v>
      </c>
      <c r="AI6193" t="str">
        <f t="shared" si="1827"/>
        <v>Weight Captured Separately</v>
      </c>
      <c r="AJ6193">
        <v>2358.13</v>
      </c>
      <c r="AK6193" s="2">
        <v>2358.13</v>
      </c>
      <c r="AL6193" s="2">
        <f t="shared" si="1837"/>
        <v>2358.13</v>
      </c>
      <c r="AM6193" s="4"/>
      <c r="AN6193" t="e">
        <f>VLOOKUP([1]!Tabelle13[[#This Row],[Vlookup this ID for freight costs]],$AL$2:$AL$6811,2,FALSE)</f>
        <v>#REF!</v>
      </c>
      <c r="AP6193">
        <v>25.83</v>
      </c>
      <c r="AQ6193">
        <v>25.83</v>
      </c>
      <c r="AR6193" s="4">
        <v>19</v>
      </c>
      <c r="AS6193" s="4">
        <v>4</v>
      </c>
      <c r="AT6193" s="4">
        <v>2009</v>
      </c>
      <c r="AU6193" s="4">
        <v>19</v>
      </c>
      <c r="AV6193" s="4">
        <v>4</v>
      </c>
      <c r="AW6193" s="4">
        <v>2009</v>
      </c>
      <c r="AX6193" t="str">
        <f t="shared" si="1828"/>
        <v>No Delay</v>
      </c>
      <c r="AY6193">
        <f t="shared" si="1829"/>
        <v>0</v>
      </c>
    </row>
    <row r="6194" spans="1:51" x14ac:dyDescent="0.2">
      <c r="A6194" s="3">
        <v>26821</v>
      </c>
      <c r="B6194" s="1" t="s">
        <v>140</v>
      </c>
      <c r="C6194" s="1" t="s">
        <v>99</v>
      </c>
      <c r="D6194" s="1" t="s">
        <v>52</v>
      </c>
      <c r="E6194" s="1" t="s">
        <v>53</v>
      </c>
      <c r="F6194" s="1" t="s">
        <v>53</v>
      </c>
      <c r="G6194" s="13" t="s">
        <v>963</v>
      </c>
      <c r="H6194" s="12">
        <v>40158</v>
      </c>
      <c r="I6194" s="12" t="s">
        <v>963</v>
      </c>
      <c r="J6194" s="12">
        <v>40158</v>
      </c>
      <c r="K6194" s="4">
        <v>2084</v>
      </c>
      <c r="L6194" s="1" t="s">
        <v>56</v>
      </c>
      <c r="M6194" s="1" t="s">
        <v>57</v>
      </c>
      <c r="N6194" s="1" t="s">
        <v>58</v>
      </c>
      <c r="O6194" s="1" t="s">
        <v>59</v>
      </c>
      <c r="P6194">
        <v>100</v>
      </c>
      <c r="Q6194">
        <v>950</v>
      </c>
      <c r="R6194">
        <v>66500</v>
      </c>
      <c r="S6194">
        <v>70</v>
      </c>
      <c r="T6194">
        <v>0.7</v>
      </c>
      <c r="U6194">
        <f t="shared" si="1825"/>
        <v>66500</v>
      </c>
      <c r="V6194">
        <f t="shared" si="1826"/>
        <v>95000</v>
      </c>
      <c r="W6194" s="1" t="s">
        <v>60</v>
      </c>
      <c r="X6194" s="1" t="s">
        <v>61</v>
      </c>
      <c r="Y6194" s="1" t="s">
        <v>61</v>
      </c>
      <c r="Z6194" s="3">
        <v>11731</v>
      </c>
      <c r="AA6194" s="4">
        <f t="shared" si="1830"/>
        <v>216</v>
      </c>
      <c r="AB6194" s="4">
        <f t="shared" si="1834"/>
        <v>-113.02149999999995</v>
      </c>
      <c r="AC6194" s="4">
        <f t="shared" si="1835"/>
        <v>216</v>
      </c>
      <c r="AD6194" s="4">
        <f t="shared" si="1831"/>
        <v>741.5</v>
      </c>
      <c r="AE6194" s="4">
        <v>216</v>
      </c>
      <c r="AF6194" s="4">
        <v>216</v>
      </c>
      <c r="AG6194" s="4">
        <f t="shared" si="1836"/>
        <v>216</v>
      </c>
      <c r="AI6194" t="e">
        <f t="shared" si="1827"/>
        <v>#N/A</v>
      </c>
      <c r="AJ6194">
        <v>3744.18</v>
      </c>
      <c r="AK6194" s="2">
        <v>3744.18</v>
      </c>
      <c r="AL6194" s="2">
        <f t="shared" si="1837"/>
        <v>3744.18</v>
      </c>
      <c r="AM6194" s="4"/>
      <c r="AN6194" t="e">
        <f>VLOOKUP([1]!Tabelle13[[#This Row],[Vlookup this ID for freight costs]],$AL$2:$AL$6811,2,FALSE)</f>
        <v>#REF!</v>
      </c>
      <c r="AP6194">
        <v>130.34</v>
      </c>
      <c r="AQ6194">
        <v>130.34</v>
      </c>
      <c r="AR6194" s="4">
        <v>11</v>
      </c>
      <c r="AS6194" s="4">
        <v>12</v>
      </c>
      <c r="AT6194" s="4">
        <v>2009</v>
      </c>
      <c r="AU6194" s="4">
        <v>11</v>
      </c>
      <c r="AV6194" s="4">
        <v>12</v>
      </c>
      <c r="AW6194" s="4">
        <v>2009</v>
      </c>
      <c r="AX6194" t="str">
        <f t="shared" si="1828"/>
        <v>No Delay</v>
      </c>
      <c r="AY6194">
        <f t="shared" si="1829"/>
        <v>0</v>
      </c>
    </row>
    <row r="6195" spans="1:51" x14ac:dyDescent="0.2">
      <c r="A6195" s="3">
        <v>10882</v>
      </c>
      <c r="B6195" s="1" t="s">
        <v>88</v>
      </c>
      <c r="C6195" s="1" t="s">
        <v>89</v>
      </c>
      <c r="D6195" s="1" t="s">
        <v>130</v>
      </c>
      <c r="E6195" s="1" t="s">
        <v>53</v>
      </c>
      <c r="F6195" s="1" t="s">
        <v>107</v>
      </c>
      <c r="G6195" s="13" t="s">
        <v>2916</v>
      </c>
      <c r="H6195" s="12">
        <v>39330</v>
      </c>
      <c r="I6195" s="12" t="s">
        <v>2916</v>
      </c>
      <c r="J6195" s="12">
        <v>39330</v>
      </c>
      <c r="K6195" s="4">
        <v>342</v>
      </c>
      <c r="L6195" s="1" t="s">
        <v>56</v>
      </c>
      <c r="M6195" s="1" t="s">
        <v>132</v>
      </c>
      <c r="N6195" s="1" t="s">
        <v>1363</v>
      </c>
      <c r="O6195" s="1" t="s">
        <v>937</v>
      </c>
      <c r="P6195">
        <v>40</v>
      </c>
      <c r="Q6195">
        <v>450</v>
      </c>
      <c r="R6195">
        <v>34200</v>
      </c>
      <c r="S6195">
        <v>76</v>
      </c>
      <c r="T6195">
        <v>1.9</v>
      </c>
      <c r="U6195">
        <f t="shared" si="1825"/>
        <v>34200</v>
      </c>
      <c r="V6195">
        <f t="shared" si="1826"/>
        <v>18000</v>
      </c>
      <c r="W6195" s="1" t="s">
        <v>815</v>
      </c>
      <c r="X6195" s="1" t="s">
        <v>71</v>
      </c>
      <c r="Y6195" s="1" t="s">
        <v>71</v>
      </c>
      <c r="Z6195" s="4">
        <v>9697</v>
      </c>
      <c r="AA6195" s="4">
        <f t="shared" si="1830"/>
        <v>497</v>
      </c>
      <c r="AB6195" s="4">
        <f t="shared" si="1834"/>
        <v>-5.8937999999999988</v>
      </c>
      <c r="AC6195" s="4">
        <f t="shared" si="1835"/>
        <v>497</v>
      </c>
      <c r="AD6195" s="4">
        <f t="shared" si="1831"/>
        <v>497</v>
      </c>
      <c r="AE6195" s="4">
        <v>497</v>
      </c>
      <c r="AF6195" s="4">
        <v>497</v>
      </c>
      <c r="AG6195" s="4">
        <f t="shared" si="1836"/>
        <v>497</v>
      </c>
      <c r="AH6195" s="4">
        <v>83981</v>
      </c>
      <c r="AI6195">
        <f t="shared" si="1827"/>
        <v>1560</v>
      </c>
      <c r="AJ6195">
        <v>2650.36</v>
      </c>
      <c r="AK6195" s="2">
        <v>2650.36</v>
      </c>
      <c r="AL6195" s="2">
        <f t="shared" si="1837"/>
        <v>2650.36</v>
      </c>
      <c r="AM6195" s="4"/>
      <c r="AN6195" t="e">
        <f>VLOOKUP([1]!Tabelle13[[#This Row],[Vlookup this ID for freight costs]],$AL$2:$AL$6811,2,FALSE)</f>
        <v>#REF!</v>
      </c>
      <c r="AP6195">
        <v>54.72</v>
      </c>
      <c r="AQ6195">
        <v>54.72</v>
      </c>
      <c r="AR6195" s="4">
        <v>5</v>
      </c>
      <c r="AS6195" s="4">
        <v>9</v>
      </c>
      <c r="AT6195" s="4">
        <v>2007</v>
      </c>
      <c r="AU6195" s="4">
        <v>5</v>
      </c>
      <c r="AV6195" s="4">
        <v>9</v>
      </c>
      <c r="AW6195" s="4">
        <v>2007</v>
      </c>
      <c r="AX6195" t="str">
        <f t="shared" si="1828"/>
        <v>No Delay</v>
      </c>
      <c r="AY6195">
        <f t="shared" si="1829"/>
        <v>0</v>
      </c>
    </row>
    <row r="6196" spans="1:51" x14ac:dyDescent="0.2">
      <c r="A6196" s="3">
        <v>65191</v>
      </c>
      <c r="B6196" s="1" t="s">
        <v>140</v>
      </c>
      <c r="C6196" s="1" t="s">
        <v>99</v>
      </c>
      <c r="D6196" s="1" t="s">
        <v>52</v>
      </c>
      <c r="E6196" s="1" t="s">
        <v>53</v>
      </c>
      <c r="F6196" s="1" t="s">
        <v>53</v>
      </c>
      <c r="G6196" s="13" t="s">
        <v>324</v>
      </c>
      <c r="H6196" s="12">
        <v>40134</v>
      </c>
      <c r="I6196" s="12" t="s">
        <v>324</v>
      </c>
      <c r="J6196" s="12">
        <v>40134</v>
      </c>
      <c r="K6196" s="4">
        <v>2020</v>
      </c>
      <c r="L6196" s="1" t="s">
        <v>56</v>
      </c>
      <c r="M6196" s="1" t="s">
        <v>126</v>
      </c>
      <c r="N6196" s="1" t="s">
        <v>127</v>
      </c>
      <c r="O6196" s="1" t="s">
        <v>128</v>
      </c>
      <c r="P6196">
        <v>20</v>
      </c>
      <c r="Q6196">
        <v>670</v>
      </c>
      <c r="R6196">
        <v>21440</v>
      </c>
      <c r="S6196">
        <v>32</v>
      </c>
      <c r="T6196">
        <v>1.6</v>
      </c>
      <c r="U6196">
        <f t="shared" si="1825"/>
        <v>21440</v>
      </c>
      <c r="V6196">
        <f t="shared" si="1826"/>
        <v>13400</v>
      </c>
      <c r="W6196" s="1" t="s">
        <v>126</v>
      </c>
      <c r="X6196" s="1" t="s">
        <v>129</v>
      </c>
      <c r="Y6196" s="1" t="s">
        <v>129</v>
      </c>
      <c r="Z6196" s="3">
        <v>7702</v>
      </c>
      <c r="AA6196" s="4">
        <f t="shared" si="1830"/>
        <v>234</v>
      </c>
      <c r="AB6196" s="4">
        <f t="shared" si="1834"/>
        <v>76.467439999999996</v>
      </c>
      <c r="AC6196" s="4">
        <f t="shared" si="1835"/>
        <v>234</v>
      </c>
      <c r="AD6196" s="4">
        <f t="shared" si="1831"/>
        <v>218</v>
      </c>
      <c r="AE6196" s="4">
        <v>234</v>
      </c>
      <c r="AF6196" s="4">
        <v>234</v>
      </c>
      <c r="AG6196" s="4">
        <f t="shared" si="1836"/>
        <v>234</v>
      </c>
      <c r="AI6196" t="e">
        <f t="shared" si="1827"/>
        <v>#N/A</v>
      </c>
      <c r="AJ6196">
        <v>3163.87</v>
      </c>
      <c r="AK6196" s="2">
        <v>3163.87</v>
      </c>
      <c r="AL6196" s="2">
        <f t="shared" si="1837"/>
        <v>3163.87</v>
      </c>
      <c r="AM6196" s="4"/>
      <c r="AN6196" t="e">
        <f>VLOOKUP([1]!Tabelle13[[#This Row],[Vlookup this ID for freight costs]],$AL$2:$AL$6811,2,FALSE)</f>
        <v>#REF!</v>
      </c>
      <c r="AP6196">
        <v>42.02</v>
      </c>
      <c r="AQ6196">
        <v>42.02</v>
      </c>
      <c r="AR6196" s="4">
        <v>17</v>
      </c>
      <c r="AS6196" s="4">
        <v>11</v>
      </c>
      <c r="AT6196" s="4">
        <v>2009</v>
      </c>
      <c r="AU6196" s="4">
        <v>17</v>
      </c>
      <c r="AV6196" s="4">
        <v>11</v>
      </c>
      <c r="AW6196" s="4">
        <v>2009</v>
      </c>
      <c r="AX6196" t="str">
        <f t="shared" si="1828"/>
        <v>No Delay</v>
      </c>
      <c r="AY6196">
        <f t="shared" si="1829"/>
        <v>0</v>
      </c>
    </row>
    <row r="6197" spans="1:51" x14ac:dyDescent="0.2">
      <c r="A6197" s="3">
        <v>46512</v>
      </c>
      <c r="B6197" s="1" t="s">
        <v>215</v>
      </c>
      <c r="C6197" s="1" t="s">
        <v>89</v>
      </c>
      <c r="D6197" s="1" t="s">
        <v>52</v>
      </c>
      <c r="E6197" s="1" t="s">
        <v>53</v>
      </c>
      <c r="F6197" s="1" t="s">
        <v>53</v>
      </c>
      <c r="G6197" s="13" t="s">
        <v>2917</v>
      </c>
      <c r="H6197" s="12">
        <v>40794</v>
      </c>
      <c r="I6197" s="12" t="s">
        <v>2917</v>
      </c>
      <c r="J6197" s="12">
        <v>40794</v>
      </c>
      <c r="K6197" s="4">
        <v>3422</v>
      </c>
      <c r="L6197" s="1" t="s">
        <v>56</v>
      </c>
      <c r="M6197" s="1" t="s">
        <v>57</v>
      </c>
      <c r="N6197" s="1" t="s">
        <v>104</v>
      </c>
      <c r="O6197" s="1" t="s">
        <v>59</v>
      </c>
      <c r="P6197">
        <v>100</v>
      </c>
      <c r="Q6197">
        <v>494</v>
      </c>
      <c r="R6197">
        <v>39520</v>
      </c>
      <c r="S6197">
        <v>80</v>
      </c>
      <c r="T6197">
        <v>0.8</v>
      </c>
      <c r="U6197">
        <f t="shared" si="1825"/>
        <v>39520</v>
      </c>
      <c r="V6197">
        <f t="shared" si="1826"/>
        <v>49400</v>
      </c>
      <c r="W6197" s="1" t="s">
        <v>60</v>
      </c>
      <c r="X6197" s="1" t="s">
        <v>61</v>
      </c>
      <c r="Y6197" s="1" t="s">
        <v>61</v>
      </c>
      <c r="Z6197" s="3">
        <v>13951</v>
      </c>
      <c r="AA6197" s="4">
        <f t="shared" si="1830"/>
        <v>240</v>
      </c>
      <c r="AB6197" s="4">
        <f t="shared" si="1834"/>
        <v>-270.72568000000001</v>
      </c>
      <c r="AC6197" s="4">
        <f t="shared" si="1835"/>
        <v>240</v>
      </c>
      <c r="AD6197" s="4">
        <f t="shared" si="1831"/>
        <v>240</v>
      </c>
      <c r="AE6197" s="4">
        <v>240</v>
      </c>
      <c r="AF6197" s="4">
        <v>240</v>
      </c>
      <c r="AG6197" s="4">
        <f t="shared" si="1836"/>
        <v>240</v>
      </c>
      <c r="AI6197" t="e">
        <f t="shared" si="1827"/>
        <v>#N/A</v>
      </c>
      <c r="AJ6197">
        <v>7681.19</v>
      </c>
      <c r="AK6197" s="2">
        <v>7681.19</v>
      </c>
      <c r="AL6197" s="2">
        <f t="shared" si="1837"/>
        <v>7681.19</v>
      </c>
      <c r="AM6197" s="4"/>
      <c r="AN6197" t="e">
        <f>VLOOKUP([1]!Tabelle13[[#This Row],[Vlookup this ID for freight costs]],$AL$2:$AL$6811,2,FALSE)</f>
        <v>#REF!</v>
      </c>
      <c r="AP6197">
        <v>65.209999999999994</v>
      </c>
      <c r="AQ6197">
        <v>65.209999999999994</v>
      </c>
      <c r="AR6197" s="4">
        <v>8</v>
      </c>
      <c r="AS6197" s="4">
        <v>9</v>
      </c>
      <c r="AT6197" s="4">
        <v>2011</v>
      </c>
      <c r="AU6197" s="4">
        <v>8</v>
      </c>
      <c r="AV6197" s="4">
        <v>9</v>
      </c>
      <c r="AW6197" s="4">
        <v>2011</v>
      </c>
      <c r="AX6197" t="str">
        <f t="shared" si="1828"/>
        <v>No Delay</v>
      </c>
      <c r="AY6197">
        <f t="shared" si="1829"/>
        <v>0</v>
      </c>
    </row>
    <row r="6198" spans="1:51" x14ac:dyDescent="0.2">
      <c r="A6198" s="3">
        <v>66236</v>
      </c>
      <c r="B6198" s="1" t="s">
        <v>175</v>
      </c>
      <c r="C6198" s="1" t="s">
        <v>165</v>
      </c>
      <c r="D6198" s="1" t="s">
        <v>52</v>
      </c>
      <c r="E6198" s="1" t="s">
        <v>53</v>
      </c>
      <c r="F6198" s="1" t="s">
        <v>53</v>
      </c>
      <c r="G6198" s="13" t="s">
        <v>1034</v>
      </c>
      <c r="H6198" s="12">
        <v>41816</v>
      </c>
      <c r="I6198" s="12" t="s">
        <v>2918</v>
      </c>
      <c r="J6198" s="12">
        <v>41818</v>
      </c>
      <c r="K6198" s="4">
        <v>5623</v>
      </c>
      <c r="L6198" s="1" t="s">
        <v>56</v>
      </c>
      <c r="M6198" s="1" t="s">
        <v>126</v>
      </c>
      <c r="N6198" s="1" t="s">
        <v>127</v>
      </c>
      <c r="O6198" s="1" t="s">
        <v>128</v>
      </c>
      <c r="P6198">
        <v>20</v>
      </c>
      <c r="Q6198">
        <v>750</v>
      </c>
      <c r="R6198">
        <v>24000</v>
      </c>
      <c r="S6198">
        <v>32</v>
      </c>
      <c r="T6198">
        <v>1.6</v>
      </c>
      <c r="U6198">
        <f t="shared" si="1825"/>
        <v>24000</v>
      </c>
      <c r="V6198">
        <f t="shared" si="1826"/>
        <v>15000</v>
      </c>
      <c r="W6198" s="1" t="s">
        <v>126</v>
      </c>
      <c r="X6198" s="1" t="s">
        <v>129</v>
      </c>
      <c r="Y6198" s="1" t="s">
        <v>129</v>
      </c>
      <c r="Z6198" s="3">
        <v>6856</v>
      </c>
      <c r="AA6198" s="4">
        <f t="shared" si="1830"/>
        <v>242</v>
      </c>
      <c r="AB6198" s="4">
        <f t="shared" si="1834"/>
        <v>96.525999999999996</v>
      </c>
      <c r="AC6198" s="4">
        <f t="shared" si="1835"/>
        <v>242</v>
      </c>
      <c r="AD6198" s="4">
        <f t="shared" si="1831"/>
        <v>388.6</v>
      </c>
      <c r="AE6198" s="4">
        <v>242</v>
      </c>
      <c r="AF6198" s="4">
        <v>242</v>
      </c>
      <c r="AG6198" s="4">
        <f t="shared" si="1836"/>
        <v>242</v>
      </c>
      <c r="AI6198" t="e">
        <f t="shared" si="1827"/>
        <v>#N/A</v>
      </c>
      <c r="AJ6198">
        <v>1899.22</v>
      </c>
      <c r="AK6198" s="2">
        <v>1899.22</v>
      </c>
      <c r="AL6198" s="2">
        <f t="shared" si="1837"/>
        <v>1899.22</v>
      </c>
      <c r="AM6198" s="4"/>
      <c r="AN6198" t="e">
        <f>VLOOKUP([1]!Tabelle13[[#This Row],[Vlookup this ID for freight costs]],$AL$2:$AL$6811,2,FALSE)</f>
        <v>#REF!</v>
      </c>
      <c r="AP6198">
        <v>24.67</v>
      </c>
      <c r="AQ6198">
        <v>24.67</v>
      </c>
      <c r="AR6198" s="4">
        <v>26</v>
      </c>
      <c r="AS6198" s="4">
        <v>6</v>
      </c>
      <c r="AT6198" s="4">
        <v>2014</v>
      </c>
      <c r="AU6198" s="4">
        <v>28</v>
      </c>
      <c r="AV6198" s="4">
        <v>6</v>
      </c>
      <c r="AW6198" s="4">
        <v>2014</v>
      </c>
      <c r="AX6198" t="str">
        <f t="shared" si="1828"/>
        <v>Delay</v>
      </c>
      <c r="AY6198">
        <f t="shared" si="1829"/>
        <v>2</v>
      </c>
    </row>
    <row r="6199" spans="1:51" x14ac:dyDescent="0.2">
      <c r="A6199" s="3">
        <v>1644</v>
      </c>
      <c r="B6199" s="1" t="s">
        <v>88</v>
      </c>
      <c r="C6199" s="1" t="s">
        <v>89</v>
      </c>
      <c r="D6199" s="1" t="s">
        <v>52</v>
      </c>
      <c r="E6199" s="1" t="s">
        <v>53</v>
      </c>
      <c r="F6199" s="1" t="s">
        <v>53</v>
      </c>
      <c r="G6199" s="13" t="s">
        <v>2016</v>
      </c>
      <c r="H6199" s="12">
        <v>39651</v>
      </c>
      <c r="I6199" s="12" t="s">
        <v>2016</v>
      </c>
      <c r="J6199" s="12">
        <v>39651</v>
      </c>
      <c r="K6199" s="4">
        <v>956</v>
      </c>
      <c r="L6199" s="1" t="s">
        <v>56</v>
      </c>
      <c r="M6199" s="1" t="s">
        <v>57</v>
      </c>
      <c r="N6199" s="1" t="s">
        <v>58</v>
      </c>
      <c r="O6199" s="1" t="s">
        <v>59</v>
      </c>
      <c r="P6199">
        <v>100</v>
      </c>
      <c r="Q6199">
        <v>1116</v>
      </c>
      <c r="R6199">
        <v>78120</v>
      </c>
      <c r="S6199">
        <v>70</v>
      </c>
      <c r="T6199">
        <v>0.7</v>
      </c>
      <c r="U6199">
        <f t="shared" si="1825"/>
        <v>78120</v>
      </c>
      <c r="V6199">
        <f t="shared" si="1826"/>
        <v>111600</v>
      </c>
      <c r="W6199" s="1" t="s">
        <v>60</v>
      </c>
      <c r="X6199" s="1" t="s">
        <v>61</v>
      </c>
      <c r="Y6199" s="1" t="s">
        <v>61</v>
      </c>
      <c r="Z6199" s="3">
        <v>13951</v>
      </c>
      <c r="AA6199" s="4">
        <f t="shared" si="1830"/>
        <v>255</v>
      </c>
      <c r="AB6199" s="4">
        <f t="shared" si="1834"/>
        <v>-49.315679999999929</v>
      </c>
      <c r="AC6199" s="4">
        <f t="shared" si="1835"/>
        <v>255</v>
      </c>
      <c r="AD6199" s="4">
        <f t="shared" si="1831"/>
        <v>255.5</v>
      </c>
      <c r="AE6199" s="4">
        <v>255</v>
      </c>
      <c r="AF6199" s="4">
        <v>255</v>
      </c>
      <c r="AG6199" s="4">
        <f t="shared" si="1836"/>
        <v>255</v>
      </c>
      <c r="AH6199" s="4">
        <v>10970</v>
      </c>
      <c r="AI6199">
        <f t="shared" si="1827"/>
        <v>2955</v>
      </c>
      <c r="AJ6199">
        <v>5175.72</v>
      </c>
      <c r="AK6199" s="2">
        <v>5175.72</v>
      </c>
      <c r="AL6199" s="2">
        <f t="shared" si="1837"/>
        <v>5175.72</v>
      </c>
      <c r="AM6199" s="4"/>
      <c r="AN6199" t="e">
        <f>VLOOKUP([1]!Tabelle13[[#This Row],[Vlookup this ID for freight costs]],$AL$2:$AL$6811,2,FALSE)</f>
        <v>#REF!</v>
      </c>
      <c r="AP6199">
        <v>124.99</v>
      </c>
      <c r="AQ6199">
        <v>124.99</v>
      </c>
      <c r="AR6199" s="4">
        <v>22</v>
      </c>
      <c r="AS6199" s="4">
        <v>7</v>
      </c>
      <c r="AT6199" s="4">
        <v>2008</v>
      </c>
      <c r="AU6199" s="4">
        <v>22</v>
      </c>
      <c r="AV6199" s="4">
        <v>7</v>
      </c>
      <c r="AW6199" s="4">
        <v>2008</v>
      </c>
      <c r="AX6199" t="str">
        <f t="shared" si="1828"/>
        <v>No Delay</v>
      </c>
      <c r="AY6199">
        <f t="shared" si="1829"/>
        <v>0</v>
      </c>
    </row>
    <row r="6200" spans="1:51" x14ac:dyDescent="0.2">
      <c r="A6200" s="3">
        <v>3050</v>
      </c>
      <c r="B6200" s="1" t="s">
        <v>88</v>
      </c>
      <c r="C6200" s="1" t="s">
        <v>89</v>
      </c>
      <c r="D6200" s="1" t="s">
        <v>52</v>
      </c>
      <c r="E6200" s="1" t="s">
        <v>53</v>
      </c>
      <c r="F6200" s="1" t="s">
        <v>53</v>
      </c>
      <c r="G6200" s="13" t="s">
        <v>1965</v>
      </c>
      <c r="H6200" s="12">
        <v>39563</v>
      </c>
      <c r="I6200" s="12" t="s">
        <v>1965</v>
      </c>
      <c r="J6200" s="12">
        <v>39563</v>
      </c>
      <c r="K6200" s="4">
        <v>806</v>
      </c>
      <c r="L6200" s="1" t="s">
        <v>56</v>
      </c>
      <c r="M6200" s="1" t="s">
        <v>57</v>
      </c>
      <c r="N6200" s="1" t="s">
        <v>58</v>
      </c>
      <c r="O6200" s="1" t="s">
        <v>59</v>
      </c>
      <c r="P6200">
        <v>100</v>
      </c>
      <c r="Q6200">
        <v>1116</v>
      </c>
      <c r="R6200">
        <v>78120</v>
      </c>
      <c r="S6200">
        <v>70</v>
      </c>
      <c r="T6200">
        <v>0.7</v>
      </c>
      <c r="U6200">
        <f t="shared" si="1825"/>
        <v>78120</v>
      </c>
      <c r="V6200">
        <f t="shared" si="1826"/>
        <v>111600</v>
      </c>
      <c r="W6200" s="1" t="s">
        <v>60</v>
      </c>
      <c r="X6200" s="1" t="s">
        <v>61</v>
      </c>
      <c r="Y6200" s="1" t="s">
        <v>61</v>
      </c>
      <c r="Z6200" s="3">
        <v>13951</v>
      </c>
      <c r="AA6200" s="4">
        <f t="shared" si="1830"/>
        <v>255</v>
      </c>
      <c r="AB6200" s="4">
        <f t="shared" si="1834"/>
        <v>-49.315679999999929</v>
      </c>
      <c r="AC6200" s="4">
        <f t="shared" si="1835"/>
        <v>255</v>
      </c>
      <c r="AD6200" s="4">
        <f t="shared" si="1831"/>
        <v>255.5</v>
      </c>
      <c r="AE6200" s="4">
        <v>255</v>
      </c>
      <c r="AF6200" s="4">
        <v>255</v>
      </c>
      <c r="AG6200" s="4">
        <f t="shared" si="1836"/>
        <v>255</v>
      </c>
      <c r="AH6200" s="4">
        <v>10901</v>
      </c>
      <c r="AI6200">
        <f t="shared" si="1827"/>
        <v>6230</v>
      </c>
      <c r="AJ6200">
        <v>5303.05</v>
      </c>
      <c r="AK6200" s="2">
        <v>5303.05</v>
      </c>
      <c r="AL6200" s="2">
        <f t="shared" si="1837"/>
        <v>5303.05</v>
      </c>
      <c r="AM6200" s="4"/>
      <c r="AN6200" t="e">
        <f>VLOOKUP([1]!Tabelle13[[#This Row],[Vlookup this ID for freight costs]],$AL$2:$AL$6811,2,FALSE)</f>
        <v>#REF!</v>
      </c>
      <c r="AP6200">
        <v>124.99</v>
      </c>
      <c r="AQ6200">
        <v>124.99</v>
      </c>
      <c r="AR6200" s="4">
        <v>25</v>
      </c>
      <c r="AS6200" s="4">
        <v>4</v>
      </c>
      <c r="AT6200" s="4">
        <v>2008</v>
      </c>
      <c r="AU6200" s="4">
        <v>25</v>
      </c>
      <c r="AV6200" s="4">
        <v>4</v>
      </c>
      <c r="AW6200" s="4">
        <v>2008</v>
      </c>
      <c r="AX6200" t="str">
        <f t="shared" si="1828"/>
        <v>No Delay</v>
      </c>
      <c r="AY6200">
        <f t="shared" si="1829"/>
        <v>0</v>
      </c>
    </row>
    <row r="6201" spans="1:51" x14ac:dyDescent="0.2">
      <c r="A6201" s="3">
        <v>1645</v>
      </c>
      <c r="B6201" s="1" t="s">
        <v>88</v>
      </c>
      <c r="C6201" s="1" t="s">
        <v>89</v>
      </c>
      <c r="D6201" s="1" t="s">
        <v>52</v>
      </c>
      <c r="E6201" s="1" t="s">
        <v>53</v>
      </c>
      <c r="F6201" s="1" t="s">
        <v>53</v>
      </c>
      <c r="G6201" s="13" t="s">
        <v>1430</v>
      </c>
      <c r="H6201" s="12">
        <v>39801</v>
      </c>
      <c r="I6201" s="12" t="s">
        <v>1430</v>
      </c>
      <c r="J6201" s="12">
        <v>39801</v>
      </c>
      <c r="K6201" s="4">
        <v>1272</v>
      </c>
      <c r="L6201" s="1" t="s">
        <v>56</v>
      </c>
      <c r="M6201" s="1" t="s">
        <v>57</v>
      </c>
      <c r="N6201" s="1" t="s">
        <v>58</v>
      </c>
      <c r="O6201" s="1" t="s">
        <v>59</v>
      </c>
      <c r="P6201">
        <v>100</v>
      </c>
      <c r="Q6201">
        <v>1116</v>
      </c>
      <c r="R6201">
        <v>78120</v>
      </c>
      <c r="S6201">
        <v>70</v>
      </c>
      <c r="T6201">
        <v>0.7</v>
      </c>
      <c r="U6201">
        <f t="shared" si="1825"/>
        <v>78120</v>
      </c>
      <c r="V6201">
        <f t="shared" si="1826"/>
        <v>111600</v>
      </c>
      <c r="W6201" s="1" t="s">
        <v>60</v>
      </c>
      <c r="X6201" s="1" t="s">
        <v>61</v>
      </c>
      <c r="Y6201" s="1" t="s">
        <v>61</v>
      </c>
      <c r="Z6201" s="3">
        <v>13951</v>
      </c>
      <c r="AA6201" s="4">
        <f t="shared" si="1830"/>
        <v>256</v>
      </c>
      <c r="AB6201" s="4">
        <f t="shared" si="1834"/>
        <v>-49.315679999999929</v>
      </c>
      <c r="AC6201" s="4">
        <f t="shared" si="1835"/>
        <v>256</v>
      </c>
      <c r="AD6201" s="4">
        <f t="shared" si="1831"/>
        <v>255.5</v>
      </c>
      <c r="AE6201" s="4">
        <v>256</v>
      </c>
      <c r="AF6201" s="4">
        <v>256</v>
      </c>
      <c r="AG6201" s="4">
        <f t="shared" si="1836"/>
        <v>256</v>
      </c>
      <c r="AH6201" s="4">
        <v>10697</v>
      </c>
      <c r="AI6201">
        <f t="shared" si="1827"/>
        <v>4252</v>
      </c>
      <c r="AJ6201">
        <v>7118.12</v>
      </c>
      <c r="AK6201" s="2">
        <v>7118.12</v>
      </c>
      <c r="AL6201" s="2">
        <f t="shared" si="1837"/>
        <v>7118.12</v>
      </c>
      <c r="AM6201" s="4"/>
      <c r="AN6201" t="e">
        <f>VLOOKUP([1]!Tabelle13[[#This Row],[Vlookup this ID for freight costs]],$AL$2:$AL$6811,2,FALSE)</f>
        <v>#REF!</v>
      </c>
      <c r="AP6201">
        <v>153.12</v>
      </c>
      <c r="AQ6201">
        <v>153.12</v>
      </c>
      <c r="AR6201" s="4">
        <v>19</v>
      </c>
      <c r="AS6201" s="4">
        <v>12</v>
      </c>
      <c r="AT6201" s="4">
        <v>2008</v>
      </c>
      <c r="AU6201" s="4">
        <v>19</v>
      </c>
      <c r="AV6201" s="4">
        <v>12</v>
      </c>
      <c r="AW6201" s="4">
        <v>2008</v>
      </c>
      <c r="AX6201" t="str">
        <f t="shared" si="1828"/>
        <v>No Delay</v>
      </c>
      <c r="AY6201">
        <f t="shared" si="1829"/>
        <v>0</v>
      </c>
    </row>
    <row r="6202" spans="1:51" x14ac:dyDescent="0.2">
      <c r="A6202" s="3">
        <v>4311</v>
      </c>
      <c r="B6202" s="1" t="s">
        <v>88</v>
      </c>
      <c r="C6202" s="1" t="s">
        <v>89</v>
      </c>
      <c r="D6202" s="1" t="s">
        <v>52</v>
      </c>
      <c r="E6202" s="1" t="s">
        <v>53</v>
      </c>
      <c r="F6202" s="1" t="s">
        <v>53</v>
      </c>
      <c r="G6202" s="13" t="s">
        <v>453</v>
      </c>
      <c r="H6202" s="12">
        <v>39717</v>
      </c>
      <c r="I6202" s="12" t="s">
        <v>453</v>
      </c>
      <c r="J6202" s="12">
        <v>39717</v>
      </c>
      <c r="K6202" s="4">
        <v>1090</v>
      </c>
      <c r="L6202" s="1" t="s">
        <v>56</v>
      </c>
      <c r="M6202" s="1" t="s">
        <v>57</v>
      </c>
      <c r="N6202" s="1" t="s">
        <v>58</v>
      </c>
      <c r="O6202" s="1" t="s">
        <v>59</v>
      </c>
      <c r="P6202">
        <v>100</v>
      </c>
      <c r="Q6202">
        <v>1116</v>
      </c>
      <c r="R6202">
        <v>78120</v>
      </c>
      <c r="S6202">
        <v>70</v>
      </c>
      <c r="T6202">
        <v>0.7</v>
      </c>
      <c r="U6202">
        <f t="shared" si="1825"/>
        <v>78120</v>
      </c>
      <c r="V6202">
        <f t="shared" si="1826"/>
        <v>111600</v>
      </c>
      <c r="W6202" s="1" t="s">
        <v>60</v>
      </c>
      <c r="X6202" s="1" t="s">
        <v>61</v>
      </c>
      <c r="Y6202" s="1" t="s">
        <v>61</v>
      </c>
      <c r="Z6202" s="3">
        <v>13951</v>
      </c>
      <c r="AA6202" s="4">
        <f t="shared" si="1830"/>
        <v>256</v>
      </c>
      <c r="AB6202" s="4">
        <f t="shared" si="1834"/>
        <v>-49.315679999999929</v>
      </c>
      <c r="AC6202" s="4">
        <f t="shared" si="1835"/>
        <v>256</v>
      </c>
      <c r="AD6202" s="4">
        <f t="shared" si="1831"/>
        <v>255.5</v>
      </c>
      <c r="AE6202" s="4">
        <v>256</v>
      </c>
      <c r="AF6202" s="4">
        <v>256</v>
      </c>
      <c r="AG6202" s="4">
        <f t="shared" si="1836"/>
        <v>256</v>
      </c>
      <c r="AH6202" s="4">
        <v>10589</v>
      </c>
      <c r="AI6202">
        <f t="shared" si="1827"/>
        <v>9006</v>
      </c>
      <c r="AJ6202">
        <v>4014.57</v>
      </c>
      <c r="AK6202" s="2">
        <v>4014.57</v>
      </c>
      <c r="AL6202" s="2">
        <f t="shared" si="1837"/>
        <v>4014.57</v>
      </c>
      <c r="AM6202" s="4"/>
      <c r="AN6202" t="e">
        <f>VLOOKUP([1]!Tabelle13[[#This Row],[Vlookup this ID for freight costs]],$AL$2:$AL$6811,2,FALSE)</f>
        <v>#REF!</v>
      </c>
      <c r="AP6202">
        <v>124.99</v>
      </c>
      <c r="AQ6202">
        <v>124.99</v>
      </c>
      <c r="AR6202" s="4">
        <v>26</v>
      </c>
      <c r="AS6202" s="4">
        <v>9</v>
      </c>
      <c r="AT6202" s="4">
        <v>2008</v>
      </c>
      <c r="AU6202" s="4">
        <v>26</v>
      </c>
      <c r="AV6202" s="4">
        <v>9</v>
      </c>
      <c r="AW6202" s="4">
        <v>2008</v>
      </c>
      <c r="AX6202" t="str">
        <f t="shared" si="1828"/>
        <v>No Delay</v>
      </c>
      <c r="AY6202">
        <f t="shared" si="1829"/>
        <v>0</v>
      </c>
    </row>
    <row r="6203" spans="1:51" x14ac:dyDescent="0.2">
      <c r="A6203" s="3">
        <v>8407</v>
      </c>
      <c r="B6203" s="1" t="s">
        <v>64</v>
      </c>
      <c r="C6203" s="1" t="s">
        <v>65</v>
      </c>
      <c r="D6203" s="1" t="s">
        <v>52</v>
      </c>
      <c r="E6203" s="1" t="s">
        <v>53</v>
      </c>
      <c r="F6203" s="1" t="s">
        <v>53</v>
      </c>
      <c r="G6203" s="13" t="s">
        <v>106</v>
      </c>
      <c r="H6203" s="12">
        <v>39596</v>
      </c>
      <c r="I6203" s="12" t="s">
        <v>106</v>
      </c>
      <c r="J6203" s="12">
        <v>39596</v>
      </c>
      <c r="K6203" s="4">
        <v>864</v>
      </c>
      <c r="L6203" s="1" t="s">
        <v>56</v>
      </c>
      <c r="M6203" s="1" t="s">
        <v>57</v>
      </c>
      <c r="N6203" s="1" t="s">
        <v>58</v>
      </c>
      <c r="O6203" s="1" t="s">
        <v>59</v>
      </c>
      <c r="P6203">
        <v>100</v>
      </c>
      <c r="Q6203">
        <v>1130</v>
      </c>
      <c r="R6203">
        <v>90388.7</v>
      </c>
      <c r="S6203">
        <v>79.989999999999995</v>
      </c>
      <c r="T6203">
        <v>0.8</v>
      </c>
      <c r="U6203">
        <f t="shared" si="1825"/>
        <v>90388.7</v>
      </c>
      <c r="V6203">
        <f t="shared" si="1826"/>
        <v>113000</v>
      </c>
      <c r="W6203" s="1" t="s">
        <v>60</v>
      </c>
      <c r="X6203" s="1" t="s">
        <v>61</v>
      </c>
      <c r="Y6203" s="1" t="s">
        <v>61</v>
      </c>
      <c r="Z6203" s="3">
        <v>12853</v>
      </c>
      <c r="AA6203" s="4">
        <f t="shared" si="1830"/>
        <v>258</v>
      </c>
      <c r="AB6203" s="4">
        <f t="shared" si="1834"/>
        <v>-4.4211612999999375</v>
      </c>
      <c r="AC6203" s="4">
        <f t="shared" si="1835"/>
        <v>258</v>
      </c>
      <c r="AD6203" s="4">
        <f t="shared" si="1831"/>
        <v>322.94662425636665</v>
      </c>
      <c r="AE6203" s="4">
        <v>258</v>
      </c>
      <c r="AF6203" s="4">
        <v>258</v>
      </c>
      <c r="AG6203" s="4">
        <f t="shared" si="1836"/>
        <v>258</v>
      </c>
      <c r="AH6203" s="4">
        <v>14694</v>
      </c>
      <c r="AI6203">
        <f t="shared" si="1827"/>
        <v>1278</v>
      </c>
      <c r="AJ6203">
        <v>3748.24</v>
      </c>
      <c r="AK6203" s="2">
        <v>3748.24</v>
      </c>
      <c r="AL6203" s="2">
        <f t="shared" si="1837"/>
        <v>3748.24</v>
      </c>
      <c r="AM6203" s="4"/>
      <c r="AN6203" t="e">
        <f>VLOOKUP([1]!Tabelle13[[#This Row],[Vlookup this ID for freight costs]],$AL$2:$AL$6811,2,FALSE)</f>
        <v>#REF!</v>
      </c>
      <c r="AP6203">
        <v>144.62</v>
      </c>
      <c r="AQ6203">
        <v>144.62</v>
      </c>
      <c r="AR6203" s="4">
        <v>28</v>
      </c>
      <c r="AS6203" s="4">
        <v>5</v>
      </c>
      <c r="AT6203" s="4">
        <v>2008</v>
      </c>
      <c r="AU6203" s="4">
        <v>28</v>
      </c>
      <c r="AV6203" s="4">
        <v>5</v>
      </c>
      <c r="AW6203" s="4">
        <v>2008</v>
      </c>
      <c r="AX6203" t="str">
        <f t="shared" si="1828"/>
        <v>No Delay</v>
      </c>
      <c r="AY6203">
        <f t="shared" si="1829"/>
        <v>0</v>
      </c>
    </row>
    <row r="6204" spans="1:51" x14ac:dyDescent="0.2">
      <c r="A6204" s="3">
        <v>11147</v>
      </c>
      <c r="B6204" s="1" t="s">
        <v>88</v>
      </c>
      <c r="C6204" s="1" t="s">
        <v>89</v>
      </c>
      <c r="D6204" s="1" t="s">
        <v>130</v>
      </c>
      <c r="E6204" s="1" t="s">
        <v>53</v>
      </c>
      <c r="F6204" s="1" t="s">
        <v>107</v>
      </c>
      <c r="G6204" s="13" t="s">
        <v>1656</v>
      </c>
      <c r="H6204" s="12">
        <v>39290</v>
      </c>
      <c r="I6204" s="12" t="s">
        <v>1656</v>
      </c>
      <c r="J6204" s="12">
        <v>39290</v>
      </c>
      <c r="K6204" s="4">
        <v>267</v>
      </c>
      <c r="L6204" s="1" t="s">
        <v>56</v>
      </c>
      <c r="M6204" s="1" t="s">
        <v>132</v>
      </c>
      <c r="N6204" s="1" t="s">
        <v>2898</v>
      </c>
      <c r="O6204" s="1" t="s">
        <v>2899</v>
      </c>
      <c r="P6204">
        <v>18</v>
      </c>
      <c r="Q6204">
        <v>12</v>
      </c>
      <c r="R6204">
        <v>3698.04</v>
      </c>
      <c r="S6204">
        <v>308.17</v>
      </c>
      <c r="T6204">
        <v>17.12</v>
      </c>
      <c r="U6204">
        <f t="shared" si="1825"/>
        <v>3698.04</v>
      </c>
      <c r="V6204">
        <f t="shared" si="1826"/>
        <v>216</v>
      </c>
      <c r="W6204" s="1" t="s">
        <v>815</v>
      </c>
      <c r="X6204" s="1" t="s">
        <v>71</v>
      </c>
      <c r="Y6204" s="1" t="s">
        <v>71</v>
      </c>
      <c r="Z6204" s="4">
        <v>9697</v>
      </c>
      <c r="AA6204" s="4">
        <f t="shared" si="1830"/>
        <v>46</v>
      </c>
      <c r="AB6204" s="4">
        <f t="shared" si="1834"/>
        <v>-67.259761959999992</v>
      </c>
      <c r="AC6204" s="4">
        <f t="shared" si="1835"/>
        <v>46</v>
      </c>
      <c r="AD6204" s="4">
        <f t="shared" si="1831"/>
        <v>111.94290981433335</v>
      </c>
      <c r="AE6204" s="4">
        <v>46</v>
      </c>
      <c r="AF6204" s="4">
        <v>46</v>
      </c>
      <c r="AG6204" s="4">
        <f t="shared" si="1836"/>
        <v>46</v>
      </c>
      <c r="AH6204" s="4">
        <v>82906</v>
      </c>
      <c r="AI6204">
        <f t="shared" si="1827"/>
        <v>7268</v>
      </c>
      <c r="AJ6204">
        <v>1607</v>
      </c>
      <c r="AK6204" s="2">
        <v>1607</v>
      </c>
      <c r="AL6204" s="2">
        <f t="shared" si="1837"/>
        <v>1607</v>
      </c>
      <c r="AM6204" s="4"/>
      <c r="AN6204" t="e">
        <f>VLOOKUP([1]!Tabelle13[[#This Row],[Vlookup this ID for freight costs]],$AL$2:$AL$6811,2,FALSE)</f>
        <v>#REF!</v>
      </c>
      <c r="AP6204">
        <v>5.92</v>
      </c>
      <c r="AQ6204">
        <v>5.92</v>
      </c>
      <c r="AR6204" s="4">
        <v>27</v>
      </c>
      <c r="AS6204" s="4">
        <v>7</v>
      </c>
      <c r="AT6204" s="4">
        <v>2007</v>
      </c>
      <c r="AU6204" s="4">
        <v>27</v>
      </c>
      <c r="AV6204" s="4">
        <v>7</v>
      </c>
      <c r="AW6204" s="4">
        <v>2007</v>
      </c>
      <c r="AX6204" t="str">
        <f t="shared" si="1828"/>
        <v>No Delay</v>
      </c>
      <c r="AY6204">
        <f t="shared" si="1829"/>
        <v>0</v>
      </c>
    </row>
    <row r="6205" spans="1:51" x14ac:dyDescent="0.2">
      <c r="A6205" s="3">
        <v>59157</v>
      </c>
      <c r="B6205" s="1" t="s">
        <v>172</v>
      </c>
      <c r="C6205" s="1" t="s">
        <v>114</v>
      </c>
      <c r="D6205" s="1" t="s">
        <v>52</v>
      </c>
      <c r="E6205" s="1" t="s">
        <v>53</v>
      </c>
      <c r="F6205" s="1" t="s">
        <v>53</v>
      </c>
      <c r="G6205" s="13" t="s">
        <v>1259</v>
      </c>
      <c r="H6205" s="12">
        <v>41610</v>
      </c>
      <c r="I6205" s="12" t="s">
        <v>2919</v>
      </c>
      <c r="J6205" s="12">
        <v>41619</v>
      </c>
      <c r="K6205" s="4">
        <v>5109</v>
      </c>
      <c r="L6205" s="1" t="s">
        <v>56</v>
      </c>
      <c r="M6205" s="1" t="s">
        <v>126</v>
      </c>
      <c r="N6205" s="1" t="s">
        <v>127</v>
      </c>
      <c r="O6205" s="1" t="s">
        <v>128</v>
      </c>
      <c r="P6205">
        <v>20</v>
      </c>
      <c r="Q6205">
        <v>2900</v>
      </c>
      <c r="R6205">
        <v>92800</v>
      </c>
      <c r="S6205">
        <v>32</v>
      </c>
      <c r="T6205">
        <v>1.6</v>
      </c>
      <c r="U6205">
        <f t="shared" si="1825"/>
        <v>92800</v>
      </c>
      <c r="V6205">
        <f t="shared" si="1826"/>
        <v>58000</v>
      </c>
      <c r="W6205" s="1" t="s">
        <v>126</v>
      </c>
      <c r="X6205" s="1" t="s">
        <v>129</v>
      </c>
      <c r="Y6205" s="1" t="s">
        <v>129</v>
      </c>
      <c r="Z6205" s="3">
        <v>8261</v>
      </c>
      <c r="AA6205" s="4">
        <f t="shared" si="1830"/>
        <v>266</v>
      </c>
      <c r="AB6205" s="4">
        <f t="shared" si="1834"/>
        <v>635.59979999999996</v>
      </c>
      <c r="AC6205" s="4">
        <f t="shared" si="1835"/>
        <v>266</v>
      </c>
      <c r="AD6205" s="4">
        <f t="shared" si="1831"/>
        <v>266</v>
      </c>
      <c r="AE6205" s="4">
        <v>266</v>
      </c>
      <c r="AF6205" s="4">
        <v>266</v>
      </c>
      <c r="AG6205" s="4">
        <f t="shared" si="1836"/>
        <v>266</v>
      </c>
      <c r="AI6205" t="e">
        <f t="shared" si="1827"/>
        <v>#N/A</v>
      </c>
      <c r="AJ6205">
        <v>8308.74</v>
      </c>
      <c r="AK6205" s="2">
        <v>8308.74</v>
      </c>
      <c r="AL6205" s="2">
        <f t="shared" si="1837"/>
        <v>8308.74</v>
      </c>
      <c r="AM6205" s="4"/>
      <c r="AN6205" t="e">
        <f>VLOOKUP([1]!Tabelle13[[#This Row],[Vlookup this ID for freight costs]],$AL$2:$AL$6811,2,FALSE)</f>
        <v>#REF!</v>
      </c>
      <c r="AP6205">
        <v>114.79</v>
      </c>
      <c r="AQ6205">
        <v>114.79</v>
      </c>
      <c r="AR6205" s="4">
        <v>2</v>
      </c>
      <c r="AS6205" s="4">
        <v>12</v>
      </c>
      <c r="AT6205" s="4">
        <v>2013</v>
      </c>
      <c r="AU6205" s="4">
        <v>11</v>
      </c>
      <c r="AV6205" s="4">
        <v>12</v>
      </c>
      <c r="AW6205" s="4">
        <v>2013</v>
      </c>
      <c r="AX6205" t="str">
        <f t="shared" si="1828"/>
        <v>Delay</v>
      </c>
      <c r="AY6205">
        <f t="shared" si="1829"/>
        <v>9</v>
      </c>
    </row>
    <row r="6206" spans="1:51" x14ac:dyDescent="0.2">
      <c r="A6206" s="3">
        <v>11227</v>
      </c>
      <c r="B6206" s="1" t="s">
        <v>88</v>
      </c>
      <c r="C6206" s="1" t="s">
        <v>89</v>
      </c>
      <c r="D6206" s="1" t="s">
        <v>130</v>
      </c>
      <c r="E6206" s="1" t="s">
        <v>53</v>
      </c>
      <c r="F6206" s="1" t="s">
        <v>107</v>
      </c>
      <c r="G6206" s="13" t="s">
        <v>1955</v>
      </c>
      <c r="H6206" s="12">
        <v>39468</v>
      </c>
      <c r="I6206" s="12" t="s">
        <v>1955</v>
      </c>
      <c r="J6206" s="12">
        <v>39468</v>
      </c>
      <c r="K6206" s="4">
        <v>611</v>
      </c>
      <c r="L6206" s="1" t="s">
        <v>56</v>
      </c>
      <c r="M6206" s="1" t="s">
        <v>132</v>
      </c>
      <c r="N6206" s="1" t="s">
        <v>1363</v>
      </c>
      <c r="O6206" s="1" t="s">
        <v>937</v>
      </c>
      <c r="P6206">
        <v>40</v>
      </c>
      <c r="Q6206">
        <v>710</v>
      </c>
      <c r="R6206">
        <v>53960</v>
      </c>
      <c r="S6206">
        <v>76</v>
      </c>
      <c r="T6206">
        <v>1.9</v>
      </c>
      <c r="U6206">
        <f t="shared" si="1825"/>
        <v>53960</v>
      </c>
      <c r="V6206">
        <f t="shared" si="1826"/>
        <v>28400</v>
      </c>
      <c r="W6206" s="1" t="s">
        <v>815</v>
      </c>
      <c r="X6206" s="1" t="s">
        <v>71</v>
      </c>
      <c r="Y6206" s="1" t="s">
        <v>71</v>
      </c>
      <c r="Z6206" s="4">
        <v>9697</v>
      </c>
      <c r="AA6206" s="4">
        <f t="shared" si="1830"/>
        <v>771</v>
      </c>
      <c r="AB6206" s="4">
        <f t="shared" si="1834"/>
        <v>99.34796</v>
      </c>
      <c r="AC6206" s="4">
        <f t="shared" si="1835"/>
        <v>771</v>
      </c>
      <c r="AD6206" s="4">
        <f t="shared" si="1831"/>
        <v>343.65819970911252</v>
      </c>
      <c r="AE6206" s="4">
        <v>771</v>
      </c>
      <c r="AF6206" s="4">
        <v>771</v>
      </c>
      <c r="AG6206" s="4">
        <f t="shared" si="1836"/>
        <v>771</v>
      </c>
      <c r="AH6206" s="4">
        <v>82462</v>
      </c>
      <c r="AI6206">
        <f t="shared" si="1827"/>
        <v>1414</v>
      </c>
      <c r="AJ6206">
        <v>3256</v>
      </c>
      <c r="AK6206" s="2">
        <v>3256</v>
      </c>
      <c r="AL6206" s="2">
        <f t="shared" si="1837"/>
        <v>3256</v>
      </c>
      <c r="AM6206" s="4"/>
      <c r="AN6206" t="e">
        <f>VLOOKUP([1]!Tabelle13[[#This Row],[Vlookup this ID for freight costs]],$AL$2:$AL$6811,2,FALSE)</f>
        <v>#REF!</v>
      </c>
      <c r="AP6206">
        <v>86.34</v>
      </c>
      <c r="AQ6206">
        <v>86.34</v>
      </c>
      <c r="AR6206" s="4">
        <v>21</v>
      </c>
      <c r="AS6206" s="4">
        <v>1</v>
      </c>
      <c r="AT6206" s="4">
        <v>2008</v>
      </c>
      <c r="AU6206" s="4">
        <v>21</v>
      </c>
      <c r="AV6206" s="4">
        <v>1</v>
      </c>
      <c r="AW6206" s="4">
        <v>2008</v>
      </c>
      <c r="AX6206" t="str">
        <f t="shared" si="1828"/>
        <v>No Delay</v>
      </c>
      <c r="AY6206">
        <f t="shared" si="1829"/>
        <v>0</v>
      </c>
    </row>
    <row r="6207" spans="1:51" x14ac:dyDescent="0.2">
      <c r="A6207" s="3">
        <v>6041</v>
      </c>
      <c r="B6207" s="1" t="s">
        <v>88</v>
      </c>
      <c r="C6207" s="1" t="s">
        <v>89</v>
      </c>
      <c r="D6207" s="1" t="s">
        <v>52</v>
      </c>
      <c r="E6207" s="1" t="s">
        <v>53</v>
      </c>
      <c r="F6207" s="1" t="s">
        <v>53</v>
      </c>
      <c r="G6207" s="13" t="s">
        <v>1988</v>
      </c>
      <c r="H6207" s="12">
        <v>39787</v>
      </c>
      <c r="I6207" s="12" t="s">
        <v>1988</v>
      </c>
      <c r="J6207" s="12">
        <v>39787</v>
      </c>
      <c r="K6207" s="4">
        <v>1256</v>
      </c>
      <c r="L6207" s="1" t="s">
        <v>56</v>
      </c>
      <c r="M6207" s="1" t="s">
        <v>57</v>
      </c>
      <c r="N6207" s="1" t="s">
        <v>58</v>
      </c>
      <c r="O6207" s="1" t="s">
        <v>59</v>
      </c>
      <c r="P6207">
        <v>100</v>
      </c>
      <c r="Q6207">
        <v>1174</v>
      </c>
      <c r="R6207">
        <v>82180</v>
      </c>
      <c r="S6207">
        <v>70</v>
      </c>
      <c r="T6207">
        <v>0.7</v>
      </c>
      <c r="U6207">
        <f t="shared" si="1825"/>
        <v>82180</v>
      </c>
      <c r="V6207">
        <f t="shared" si="1826"/>
        <v>117400</v>
      </c>
      <c r="W6207" s="1" t="s">
        <v>60</v>
      </c>
      <c r="X6207" s="1" t="s">
        <v>61</v>
      </c>
      <c r="Y6207" s="1" t="s">
        <v>61</v>
      </c>
      <c r="Z6207" s="3">
        <v>13951</v>
      </c>
      <c r="AA6207" s="4">
        <f t="shared" si="1830"/>
        <v>268</v>
      </c>
      <c r="AB6207" s="4">
        <f t="shared" si="1834"/>
        <v>-27.057019999999966</v>
      </c>
      <c r="AC6207" s="4">
        <f t="shared" si="1835"/>
        <v>268</v>
      </c>
      <c r="AD6207" s="4">
        <f t="shared" si="1831"/>
        <v>271.5</v>
      </c>
      <c r="AE6207" s="4">
        <v>268</v>
      </c>
      <c r="AF6207" s="4">
        <v>268</v>
      </c>
      <c r="AG6207" s="4">
        <f t="shared" si="1836"/>
        <v>268</v>
      </c>
      <c r="AH6207" s="4">
        <v>10634</v>
      </c>
      <c r="AI6207">
        <f t="shared" si="1827"/>
        <v>962</v>
      </c>
      <c r="AJ6207">
        <v>5243.53</v>
      </c>
      <c r="AK6207" s="2">
        <v>5243.53</v>
      </c>
      <c r="AL6207" s="2">
        <f t="shared" si="1837"/>
        <v>5243.53</v>
      </c>
      <c r="AM6207" s="4"/>
      <c r="AN6207" t="e">
        <f>VLOOKUP([1]!Tabelle13[[#This Row],[Vlookup this ID for freight costs]],$AL$2:$AL$6811,2,FALSE)</f>
        <v>#REF!</v>
      </c>
      <c r="AP6207">
        <v>161.07</v>
      </c>
      <c r="AQ6207">
        <v>161.07</v>
      </c>
      <c r="AR6207" s="4">
        <v>5</v>
      </c>
      <c r="AS6207" s="4">
        <v>12</v>
      </c>
      <c r="AT6207" s="4">
        <v>2008</v>
      </c>
      <c r="AU6207" s="4">
        <v>5</v>
      </c>
      <c r="AV6207" s="4">
        <v>12</v>
      </c>
      <c r="AW6207" s="4">
        <v>2008</v>
      </c>
      <c r="AX6207" t="str">
        <f t="shared" si="1828"/>
        <v>No Delay</v>
      </c>
      <c r="AY6207">
        <f t="shared" si="1829"/>
        <v>0</v>
      </c>
    </row>
    <row r="6208" spans="1:51" x14ac:dyDescent="0.2">
      <c r="A6208" s="3">
        <v>11815</v>
      </c>
      <c r="B6208" s="1" t="s">
        <v>88</v>
      </c>
      <c r="C6208" s="1" t="s">
        <v>89</v>
      </c>
      <c r="D6208" s="1" t="s">
        <v>130</v>
      </c>
      <c r="E6208" s="1" t="s">
        <v>53</v>
      </c>
      <c r="F6208" s="1" t="s">
        <v>53</v>
      </c>
      <c r="G6208" s="13" t="s">
        <v>611</v>
      </c>
      <c r="H6208" s="12">
        <v>39402</v>
      </c>
      <c r="I6208" s="12" t="s">
        <v>611</v>
      </c>
      <c r="J6208" s="12">
        <v>39402</v>
      </c>
      <c r="K6208" s="4">
        <v>479</v>
      </c>
      <c r="L6208" s="1" t="s">
        <v>56</v>
      </c>
      <c r="M6208" s="1" t="s">
        <v>132</v>
      </c>
      <c r="N6208" s="1" t="s">
        <v>2898</v>
      </c>
      <c r="O6208" s="1" t="s">
        <v>2899</v>
      </c>
      <c r="P6208">
        <v>18</v>
      </c>
      <c r="Q6208">
        <v>12</v>
      </c>
      <c r="R6208">
        <v>3698.04</v>
      </c>
      <c r="S6208">
        <v>308.17</v>
      </c>
      <c r="T6208">
        <v>17.12</v>
      </c>
      <c r="U6208">
        <f t="shared" si="1825"/>
        <v>3698.04</v>
      </c>
      <c r="V6208">
        <f t="shared" si="1826"/>
        <v>216</v>
      </c>
      <c r="W6208" s="1" t="s">
        <v>815</v>
      </c>
      <c r="X6208" s="1" t="s">
        <v>71</v>
      </c>
      <c r="Y6208" s="1" t="s">
        <v>71</v>
      </c>
      <c r="Z6208" s="4">
        <v>9697</v>
      </c>
      <c r="AA6208" s="4">
        <f t="shared" si="1830"/>
        <v>39</v>
      </c>
      <c r="AB6208" s="4">
        <f t="shared" si="1834"/>
        <v>-67.259761959999992</v>
      </c>
      <c r="AC6208" s="4">
        <f t="shared" si="1835"/>
        <v>39</v>
      </c>
      <c r="AD6208" s="4">
        <f t="shared" si="1831"/>
        <v>111.94290981433335</v>
      </c>
      <c r="AE6208" s="4">
        <v>39</v>
      </c>
      <c r="AF6208" s="4">
        <v>39</v>
      </c>
      <c r="AG6208" s="4">
        <f t="shared" si="1836"/>
        <v>39</v>
      </c>
      <c r="AH6208" s="4">
        <v>84622</v>
      </c>
      <c r="AI6208">
        <f t="shared" si="1827"/>
        <v>6542</v>
      </c>
      <c r="AJ6208">
        <v>1278</v>
      </c>
      <c r="AK6208" s="2">
        <v>1278</v>
      </c>
      <c r="AL6208" s="2">
        <f t="shared" si="1837"/>
        <v>1278</v>
      </c>
      <c r="AM6208" s="4"/>
      <c r="AN6208" t="e">
        <f>VLOOKUP([1]!Tabelle13[[#This Row],[Vlookup this ID for freight costs]],$AL$2:$AL$6811,2,FALSE)</f>
        <v>#REF!</v>
      </c>
      <c r="AP6208">
        <v>5.92</v>
      </c>
      <c r="AQ6208">
        <v>5.92</v>
      </c>
      <c r="AR6208" s="4">
        <v>16</v>
      </c>
      <c r="AS6208" s="4">
        <v>11</v>
      </c>
      <c r="AT6208" s="4">
        <v>2007</v>
      </c>
      <c r="AU6208" s="4">
        <v>16</v>
      </c>
      <c r="AV6208" s="4">
        <v>11</v>
      </c>
      <c r="AW6208" s="4">
        <v>2007</v>
      </c>
      <c r="AX6208" t="str">
        <f t="shared" si="1828"/>
        <v>No Delay</v>
      </c>
      <c r="AY6208">
        <f t="shared" si="1829"/>
        <v>0</v>
      </c>
    </row>
    <row r="6209" spans="1:51" x14ac:dyDescent="0.2">
      <c r="A6209" s="3">
        <v>5987</v>
      </c>
      <c r="B6209" s="1" t="s">
        <v>88</v>
      </c>
      <c r="C6209" s="1" t="s">
        <v>89</v>
      </c>
      <c r="D6209" s="1" t="s">
        <v>52</v>
      </c>
      <c r="E6209" s="1" t="s">
        <v>53</v>
      </c>
      <c r="F6209" s="1" t="s">
        <v>53</v>
      </c>
      <c r="G6209" s="13" t="s">
        <v>2920</v>
      </c>
      <c r="H6209" s="12">
        <v>39734</v>
      </c>
      <c r="I6209" s="12" t="s">
        <v>2920</v>
      </c>
      <c r="J6209" s="12">
        <v>39734</v>
      </c>
      <c r="K6209" s="4">
        <v>1124</v>
      </c>
      <c r="L6209" s="1" t="s">
        <v>56</v>
      </c>
      <c r="M6209" s="1" t="s">
        <v>57</v>
      </c>
      <c r="N6209" s="1" t="s">
        <v>58</v>
      </c>
      <c r="O6209" s="1" t="s">
        <v>59</v>
      </c>
      <c r="P6209">
        <v>100</v>
      </c>
      <c r="Q6209">
        <v>1174</v>
      </c>
      <c r="R6209">
        <v>82180</v>
      </c>
      <c r="S6209">
        <v>70</v>
      </c>
      <c r="T6209">
        <v>0.7</v>
      </c>
      <c r="U6209">
        <f t="shared" si="1825"/>
        <v>82180</v>
      </c>
      <c r="V6209">
        <f t="shared" si="1826"/>
        <v>117400</v>
      </c>
      <c r="W6209" s="1" t="s">
        <v>60</v>
      </c>
      <c r="X6209" s="1" t="s">
        <v>61</v>
      </c>
      <c r="Y6209" s="1" t="s">
        <v>61</v>
      </c>
      <c r="Z6209" s="3">
        <v>13951</v>
      </c>
      <c r="AA6209" s="4">
        <f t="shared" si="1830"/>
        <v>275</v>
      </c>
      <c r="AB6209" s="4">
        <f t="shared" si="1834"/>
        <v>-27.057019999999966</v>
      </c>
      <c r="AC6209" s="4">
        <f t="shared" si="1835"/>
        <v>275</v>
      </c>
      <c r="AD6209" s="4">
        <f t="shared" si="1831"/>
        <v>271.5</v>
      </c>
      <c r="AE6209" s="4">
        <v>275</v>
      </c>
      <c r="AF6209" s="4">
        <v>275</v>
      </c>
      <c r="AG6209" s="4">
        <f t="shared" si="1836"/>
        <v>275</v>
      </c>
      <c r="AH6209" s="4">
        <v>12120</v>
      </c>
      <c r="AI6209">
        <f t="shared" si="1827"/>
        <v>2766</v>
      </c>
      <c r="AJ6209">
        <v>4015</v>
      </c>
      <c r="AK6209" s="2">
        <v>4015</v>
      </c>
      <c r="AL6209" s="2">
        <f t="shared" si="1837"/>
        <v>4015</v>
      </c>
      <c r="AM6209" s="4"/>
      <c r="AN6209" t="e">
        <f>VLOOKUP([1]!Tabelle13[[#This Row],[Vlookup this ID for freight costs]],$AL$2:$AL$6811,2,FALSE)</f>
        <v>#REF!</v>
      </c>
      <c r="AP6209">
        <v>131.49</v>
      </c>
      <c r="AQ6209">
        <v>131.49</v>
      </c>
      <c r="AR6209" s="4">
        <v>13</v>
      </c>
      <c r="AS6209" s="4">
        <v>10</v>
      </c>
      <c r="AT6209" s="4">
        <v>2008</v>
      </c>
      <c r="AU6209" s="4">
        <v>13</v>
      </c>
      <c r="AV6209" s="4">
        <v>10</v>
      </c>
      <c r="AW6209" s="4">
        <v>2008</v>
      </c>
      <c r="AX6209" t="str">
        <f t="shared" si="1828"/>
        <v>No Delay</v>
      </c>
      <c r="AY6209">
        <f t="shared" si="1829"/>
        <v>0</v>
      </c>
    </row>
    <row r="6210" spans="1:51" x14ac:dyDescent="0.2">
      <c r="A6210" s="3">
        <v>8802</v>
      </c>
      <c r="B6210" s="1" t="s">
        <v>98</v>
      </c>
      <c r="C6210" s="1" t="s">
        <v>99</v>
      </c>
      <c r="D6210" s="1" t="s">
        <v>52</v>
      </c>
      <c r="E6210" s="1" t="s">
        <v>53</v>
      </c>
      <c r="F6210" s="1" t="s">
        <v>53</v>
      </c>
      <c r="G6210" s="13" t="s">
        <v>1971</v>
      </c>
      <c r="H6210" s="12">
        <v>39950</v>
      </c>
      <c r="I6210" s="12" t="s">
        <v>1971</v>
      </c>
      <c r="J6210" s="12">
        <v>39950</v>
      </c>
      <c r="K6210" s="4">
        <v>1555</v>
      </c>
      <c r="L6210" s="1" t="s">
        <v>56</v>
      </c>
      <c r="M6210" s="1" t="s">
        <v>126</v>
      </c>
      <c r="N6210" s="1" t="s">
        <v>127</v>
      </c>
      <c r="O6210" s="1" t="s">
        <v>128</v>
      </c>
      <c r="P6210">
        <v>20</v>
      </c>
      <c r="Q6210">
        <v>839</v>
      </c>
      <c r="R6210">
        <v>26848</v>
      </c>
      <c r="S6210">
        <v>32</v>
      </c>
      <c r="T6210">
        <v>1.6</v>
      </c>
      <c r="U6210">
        <f t="shared" ref="U6210:U6273" si="1838">S6210*Q6210</f>
        <v>26848</v>
      </c>
      <c r="V6210">
        <f t="shared" ref="V6210:V6273" si="1839">Q6210*P6210</f>
        <v>16780</v>
      </c>
      <c r="W6210" s="1" t="s">
        <v>126</v>
      </c>
      <c r="X6210" s="1" t="s">
        <v>129</v>
      </c>
      <c r="Y6210" s="1" t="s">
        <v>129</v>
      </c>
      <c r="Z6210" s="3">
        <v>7702</v>
      </c>
      <c r="AA6210" s="4">
        <f t="shared" si="1830"/>
        <v>277</v>
      </c>
      <c r="AB6210" s="4">
        <f t="shared" si="1834"/>
        <v>118.841148</v>
      </c>
      <c r="AC6210" s="4">
        <f t="shared" si="1835"/>
        <v>277</v>
      </c>
      <c r="AD6210" s="4">
        <f t="shared" si="1831"/>
        <v>211.33333333333334</v>
      </c>
      <c r="AE6210" s="4">
        <v>277</v>
      </c>
      <c r="AF6210" s="4">
        <v>277</v>
      </c>
      <c r="AG6210" s="4">
        <f t="shared" si="1836"/>
        <v>277</v>
      </c>
      <c r="AH6210" s="4">
        <v>46875</v>
      </c>
      <c r="AI6210">
        <f t="shared" ref="AI6210:AI6273" si="1840">INDEX($AE$2:$AE$6811,MATCH(AH6210,$A$2:$A$6811,0))</f>
        <v>3567</v>
      </c>
      <c r="AJ6210">
        <v>3146.63</v>
      </c>
      <c r="AK6210" s="2">
        <v>3146.63</v>
      </c>
      <c r="AL6210" s="2">
        <f t="shared" si="1837"/>
        <v>3146.63</v>
      </c>
      <c r="AM6210" s="4"/>
      <c r="AN6210" t="e">
        <f>VLOOKUP([1]!Tabelle13[[#This Row],[Vlookup this ID for freight costs]],$AL$2:$AL$6811,2,FALSE)</f>
        <v>#REF!</v>
      </c>
      <c r="AP6210">
        <v>52.62</v>
      </c>
      <c r="AQ6210">
        <v>52.62</v>
      </c>
      <c r="AR6210" s="4">
        <v>17</v>
      </c>
      <c r="AS6210" s="4">
        <v>5</v>
      </c>
      <c r="AT6210" s="4">
        <v>2009</v>
      </c>
      <c r="AU6210" s="4">
        <v>17</v>
      </c>
      <c r="AV6210" s="4">
        <v>5</v>
      </c>
      <c r="AW6210" s="4">
        <v>2009</v>
      </c>
      <c r="AX6210" t="str">
        <f t="shared" ref="AX6210:AX6273" si="1841">IF(DATE(AW6210,AV6210,AU6210)&lt;=DATE(AT6210,AS6210,AR6210),"No Delay","Delay")</f>
        <v>No Delay</v>
      </c>
      <c r="AY6210">
        <f t="shared" ref="AY6210:AY6273" si="1842">IF(_xlfn.DAYS(J6210,H6210)&gt;0, _xlfn.DAYS(J6210,H6210),0)</f>
        <v>0</v>
      </c>
    </row>
    <row r="6211" spans="1:51" x14ac:dyDescent="0.2">
      <c r="A6211" s="3">
        <v>78329</v>
      </c>
      <c r="B6211" s="1" t="s">
        <v>215</v>
      </c>
      <c r="C6211" s="1" t="s">
        <v>89</v>
      </c>
      <c r="D6211" s="1" t="s">
        <v>52</v>
      </c>
      <c r="E6211" s="1" t="s">
        <v>53</v>
      </c>
      <c r="F6211" s="1" t="s">
        <v>53</v>
      </c>
      <c r="G6211" s="13" t="s">
        <v>2384</v>
      </c>
      <c r="H6211" s="12">
        <v>41325</v>
      </c>
      <c r="I6211" s="12" t="s">
        <v>2384</v>
      </c>
      <c r="J6211" s="12">
        <v>41325</v>
      </c>
      <c r="K6211" s="4">
        <v>4459</v>
      </c>
      <c r="L6211" s="1" t="s">
        <v>56</v>
      </c>
      <c r="M6211" s="1" t="s">
        <v>634</v>
      </c>
      <c r="N6211" s="1" t="s">
        <v>635</v>
      </c>
      <c r="O6211" s="1" t="s">
        <v>636</v>
      </c>
      <c r="P6211">
        <v>20</v>
      </c>
      <c r="Q6211">
        <v>2424</v>
      </c>
      <c r="R6211">
        <v>70296</v>
      </c>
      <c r="S6211">
        <v>29</v>
      </c>
      <c r="T6211">
        <v>1.45</v>
      </c>
      <c r="U6211">
        <f t="shared" si="1838"/>
        <v>70296</v>
      </c>
      <c r="V6211">
        <f t="shared" si="1839"/>
        <v>48480</v>
      </c>
      <c r="W6211" s="1" t="s">
        <v>637</v>
      </c>
      <c r="X6211" s="1" t="s">
        <v>71</v>
      </c>
      <c r="Y6211" s="1" t="s">
        <v>71</v>
      </c>
      <c r="Z6211" s="4">
        <v>9697</v>
      </c>
      <c r="AA6211" s="4">
        <f t="shared" ref="AA6211:AA6274" si="1843">AF6211</f>
        <v>621</v>
      </c>
      <c r="AB6211" s="4">
        <f t="shared" si="1834"/>
        <v>490.79209600000002</v>
      </c>
      <c r="AC6211" s="4">
        <f t="shared" si="1835"/>
        <v>621</v>
      </c>
      <c r="AD6211" s="4">
        <f t="shared" si="1831"/>
        <v>621</v>
      </c>
      <c r="AE6211" s="4">
        <v>621</v>
      </c>
      <c r="AF6211" s="4">
        <v>621</v>
      </c>
      <c r="AG6211" s="4">
        <f t="shared" si="1836"/>
        <v>621</v>
      </c>
      <c r="AI6211" t="e">
        <f t="shared" si="1840"/>
        <v>#N/A</v>
      </c>
      <c r="AJ6211">
        <v>7811.66</v>
      </c>
      <c r="AK6211" s="2">
        <v>7811.66</v>
      </c>
      <c r="AL6211" s="2">
        <f t="shared" si="1837"/>
        <v>7811.66</v>
      </c>
      <c r="AM6211" s="4"/>
      <c r="AN6211" t="e">
        <f>VLOOKUP([1]!Tabelle13[[#This Row],[Vlookup this ID for freight costs]],$AL$2:$AL$6811,2,FALSE)</f>
        <v>#REF!</v>
      </c>
      <c r="AP6211">
        <v>98.55</v>
      </c>
      <c r="AQ6211">
        <v>98.55</v>
      </c>
      <c r="AR6211" s="4">
        <v>20</v>
      </c>
      <c r="AS6211" s="4">
        <v>2</v>
      </c>
      <c r="AT6211" s="4">
        <v>2013</v>
      </c>
      <c r="AU6211" s="4">
        <v>20</v>
      </c>
      <c r="AV6211" s="4">
        <v>2</v>
      </c>
      <c r="AW6211" s="4">
        <v>2013</v>
      </c>
      <c r="AX6211" t="str">
        <f t="shared" si="1841"/>
        <v>No Delay</v>
      </c>
      <c r="AY6211">
        <f t="shared" si="1842"/>
        <v>0</v>
      </c>
    </row>
    <row r="6212" spans="1:51" x14ac:dyDescent="0.2">
      <c r="A6212" s="3">
        <v>66840</v>
      </c>
      <c r="B6212" s="1" t="s">
        <v>140</v>
      </c>
      <c r="C6212" s="1" t="s">
        <v>99</v>
      </c>
      <c r="D6212" s="1" t="s">
        <v>52</v>
      </c>
      <c r="E6212" s="1" t="s">
        <v>53</v>
      </c>
      <c r="F6212" s="1" t="s">
        <v>53</v>
      </c>
      <c r="G6212" s="13" t="s">
        <v>2921</v>
      </c>
      <c r="H6212" s="12">
        <v>40322</v>
      </c>
      <c r="I6212" s="12" t="s">
        <v>2921</v>
      </c>
      <c r="J6212" s="12">
        <v>40322</v>
      </c>
      <c r="K6212" s="4">
        <v>2459</v>
      </c>
      <c r="L6212" s="1" t="s">
        <v>56</v>
      </c>
      <c r="M6212" s="1" t="s">
        <v>126</v>
      </c>
      <c r="N6212" s="1" t="s">
        <v>127</v>
      </c>
      <c r="O6212" s="1" t="s">
        <v>128</v>
      </c>
      <c r="P6212">
        <v>20</v>
      </c>
      <c r="Q6212">
        <v>794</v>
      </c>
      <c r="R6212">
        <v>25408</v>
      </c>
      <c r="S6212">
        <v>32</v>
      </c>
      <c r="T6212">
        <v>1.6</v>
      </c>
      <c r="U6212">
        <f t="shared" si="1838"/>
        <v>25408</v>
      </c>
      <c r="V6212">
        <f t="shared" si="1839"/>
        <v>15880</v>
      </c>
      <c r="W6212" s="1" t="s">
        <v>126</v>
      </c>
      <c r="X6212" s="1" t="s">
        <v>129</v>
      </c>
      <c r="Y6212" s="1" t="s">
        <v>129</v>
      </c>
      <c r="Z6212" s="3">
        <v>7702</v>
      </c>
      <c r="AA6212" s="4">
        <f t="shared" si="1843"/>
        <v>277</v>
      </c>
      <c r="AB6212" s="4">
        <f t="shared" si="1834"/>
        <v>107.55820800000001</v>
      </c>
      <c r="AC6212" s="4">
        <f t="shared" si="1835"/>
        <v>277</v>
      </c>
      <c r="AD6212" s="4">
        <f t="shared" ref="AD6212:AD6275" si="1844">AVERAGEIFS($AA$2:$AA$6811,$L$2:$L$6811,L6212,$V$2:$V$6811,"&gt;="&amp;(V6212-100), $V$2:$V$6811,"&lt;="&amp;(V6212+100),$AA$2:$AA$6811,"&gt;"&amp;1)</f>
        <v>277</v>
      </c>
      <c r="AE6212" s="4">
        <v>277</v>
      </c>
      <c r="AF6212" s="4">
        <v>277</v>
      </c>
      <c r="AG6212" s="4">
        <f t="shared" si="1836"/>
        <v>277</v>
      </c>
      <c r="AI6212" t="e">
        <f t="shared" si="1840"/>
        <v>#N/A</v>
      </c>
      <c r="AJ6212">
        <v>3174.13</v>
      </c>
      <c r="AK6212" s="2">
        <v>3174.13</v>
      </c>
      <c r="AL6212" s="2">
        <f t="shared" si="1837"/>
        <v>3174.13</v>
      </c>
      <c r="AM6212" s="4"/>
      <c r="AN6212" t="e">
        <f>VLOOKUP([1]!Tabelle13[[#This Row],[Vlookup this ID for freight costs]],$AL$2:$AL$6811,2,FALSE)</f>
        <v>#REF!</v>
      </c>
      <c r="AP6212">
        <v>49.8</v>
      </c>
      <c r="AQ6212">
        <v>49.8</v>
      </c>
      <c r="AR6212" s="4">
        <v>24</v>
      </c>
      <c r="AS6212" s="4">
        <v>5</v>
      </c>
      <c r="AT6212" s="4">
        <v>2010</v>
      </c>
      <c r="AU6212" s="4">
        <v>24</v>
      </c>
      <c r="AV6212" s="4">
        <v>5</v>
      </c>
      <c r="AW6212" s="4">
        <v>2010</v>
      </c>
      <c r="AX6212" t="str">
        <f t="shared" si="1841"/>
        <v>No Delay</v>
      </c>
      <c r="AY6212">
        <f t="shared" si="1842"/>
        <v>0</v>
      </c>
    </row>
    <row r="6213" spans="1:51" x14ac:dyDescent="0.2">
      <c r="A6213" s="3">
        <v>1634</v>
      </c>
      <c r="B6213" s="1" t="s">
        <v>119</v>
      </c>
      <c r="C6213" s="1" t="s">
        <v>114</v>
      </c>
      <c r="D6213" s="1" t="s">
        <v>52</v>
      </c>
      <c r="E6213" s="1" t="s">
        <v>53</v>
      </c>
      <c r="F6213" s="1" t="s">
        <v>53</v>
      </c>
      <c r="G6213" s="13" t="s">
        <v>2922</v>
      </c>
      <c r="H6213" s="12">
        <v>39605</v>
      </c>
      <c r="I6213" s="12" t="s">
        <v>2889</v>
      </c>
      <c r="J6213" s="12">
        <v>39598</v>
      </c>
      <c r="K6213" s="4">
        <v>866</v>
      </c>
      <c r="L6213" s="1" t="s">
        <v>56</v>
      </c>
      <c r="M6213" s="1" t="s">
        <v>57</v>
      </c>
      <c r="N6213" s="1" t="s">
        <v>92</v>
      </c>
      <c r="O6213" s="1" t="s">
        <v>93</v>
      </c>
      <c r="P6213">
        <v>100</v>
      </c>
      <c r="Q6213">
        <v>4300</v>
      </c>
      <c r="R6213">
        <v>43</v>
      </c>
      <c r="S6213">
        <v>0.01</v>
      </c>
      <c r="T6213">
        <v>0</v>
      </c>
      <c r="U6213">
        <f t="shared" si="1838"/>
        <v>43</v>
      </c>
      <c r="V6213">
        <f t="shared" si="1839"/>
        <v>430000</v>
      </c>
      <c r="W6213" s="1" t="s">
        <v>60</v>
      </c>
      <c r="X6213" s="1" t="s">
        <v>61</v>
      </c>
      <c r="Y6213" s="1" t="s">
        <v>61</v>
      </c>
      <c r="Z6213" s="3">
        <v>12841</v>
      </c>
      <c r="AA6213" s="4">
        <f t="shared" si="1843"/>
        <v>284</v>
      </c>
      <c r="AB6213" s="4">
        <f t="shared" si="1834"/>
        <v>118.95754299999996</v>
      </c>
      <c r="AC6213" s="4">
        <f t="shared" si="1835"/>
        <v>284</v>
      </c>
      <c r="AD6213" s="4">
        <f t="shared" si="1844"/>
        <v>824.25</v>
      </c>
      <c r="AE6213" s="4">
        <v>284</v>
      </c>
      <c r="AF6213" s="4">
        <v>284</v>
      </c>
      <c r="AG6213" s="4">
        <f t="shared" si="1836"/>
        <v>284</v>
      </c>
      <c r="AH6213" s="4">
        <v>10670</v>
      </c>
      <c r="AI6213">
        <f t="shared" si="1840"/>
        <v>311</v>
      </c>
      <c r="AJ6213" t="s">
        <v>81</v>
      </c>
      <c r="AK6213" s="2"/>
      <c r="AL6213" s="2" t="str">
        <f t="shared" si="1837"/>
        <v>Freight Included in Commodity Cost</v>
      </c>
      <c r="AM6213" s="4"/>
      <c r="AN6213" t="e">
        <f>VLOOKUP([1]!Tabelle13[[#This Row],[Vlookup this ID for freight costs]],$AL$2:$AL$6811,2,FALSE)</f>
        <v>#REF!</v>
      </c>
      <c r="AP6213">
        <v>7.0000000000000007E-2</v>
      </c>
      <c r="AQ6213">
        <v>7.0000000000000007E-2</v>
      </c>
      <c r="AR6213" s="4">
        <v>6</v>
      </c>
      <c r="AS6213" s="4">
        <v>6</v>
      </c>
      <c r="AT6213" s="4">
        <v>2008</v>
      </c>
      <c r="AU6213" s="4">
        <v>30</v>
      </c>
      <c r="AV6213" s="4">
        <v>5</v>
      </c>
      <c r="AW6213" s="4">
        <v>2008</v>
      </c>
      <c r="AX6213" t="str">
        <f t="shared" si="1841"/>
        <v>No Delay</v>
      </c>
      <c r="AY6213">
        <f t="shared" si="1842"/>
        <v>0</v>
      </c>
    </row>
    <row r="6214" spans="1:51" x14ac:dyDescent="0.2">
      <c r="A6214" s="3">
        <v>3499</v>
      </c>
      <c r="B6214" s="1" t="s">
        <v>98</v>
      </c>
      <c r="C6214" s="1" t="s">
        <v>99</v>
      </c>
      <c r="D6214" s="1" t="s">
        <v>52</v>
      </c>
      <c r="E6214" s="1" t="s">
        <v>53</v>
      </c>
      <c r="F6214" s="1" t="s">
        <v>53</v>
      </c>
      <c r="G6214" s="13" t="s">
        <v>583</v>
      </c>
      <c r="H6214" s="12">
        <v>39832</v>
      </c>
      <c r="I6214" s="12" t="s">
        <v>583</v>
      </c>
      <c r="J6214" s="12">
        <v>39832</v>
      </c>
      <c r="K6214" s="4">
        <v>1293</v>
      </c>
      <c r="L6214" s="1" t="s">
        <v>56</v>
      </c>
      <c r="M6214" s="1" t="s">
        <v>126</v>
      </c>
      <c r="N6214" s="1" t="s">
        <v>127</v>
      </c>
      <c r="O6214" s="1" t="s">
        <v>128</v>
      </c>
      <c r="P6214">
        <v>20</v>
      </c>
      <c r="Q6214">
        <v>839</v>
      </c>
      <c r="R6214">
        <v>26848</v>
      </c>
      <c r="S6214">
        <v>32</v>
      </c>
      <c r="T6214">
        <v>1.6</v>
      </c>
      <c r="U6214">
        <f t="shared" si="1838"/>
        <v>26848</v>
      </c>
      <c r="V6214">
        <f t="shared" si="1839"/>
        <v>16780</v>
      </c>
      <c r="W6214" s="1" t="s">
        <v>126</v>
      </c>
      <c r="X6214" s="1" t="s">
        <v>129</v>
      </c>
      <c r="Y6214" s="1" t="s">
        <v>129</v>
      </c>
      <c r="Z6214" s="3">
        <v>7702</v>
      </c>
      <c r="AA6214" s="4">
        <f t="shared" si="1843"/>
        <v>284</v>
      </c>
      <c r="AB6214" s="4">
        <f t="shared" si="1834"/>
        <v>118.841148</v>
      </c>
      <c r="AC6214" s="4">
        <f t="shared" si="1835"/>
        <v>284</v>
      </c>
      <c r="AD6214" s="4">
        <f t="shared" si="1844"/>
        <v>211.33333333333334</v>
      </c>
      <c r="AE6214" s="4">
        <v>284</v>
      </c>
      <c r="AF6214" s="4">
        <v>284</v>
      </c>
      <c r="AG6214" s="4">
        <f t="shared" si="1836"/>
        <v>284</v>
      </c>
      <c r="AH6214" s="4">
        <v>10682</v>
      </c>
      <c r="AI6214">
        <f t="shared" si="1840"/>
        <v>1118</v>
      </c>
      <c r="AJ6214">
        <v>3261.37</v>
      </c>
      <c r="AK6214" s="2">
        <v>3261.37</v>
      </c>
      <c r="AL6214" s="2">
        <f t="shared" si="1837"/>
        <v>3261.37</v>
      </c>
      <c r="AM6214" s="4"/>
      <c r="AN6214" t="e">
        <f>VLOOKUP([1]!Tabelle13[[#This Row],[Vlookup this ID for freight costs]],$AL$2:$AL$6811,2,FALSE)</f>
        <v>#REF!</v>
      </c>
      <c r="AP6214">
        <v>52.62</v>
      </c>
      <c r="AQ6214">
        <v>52.62</v>
      </c>
      <c r="AR6214" s="4">
        <v>19</v>
      </c>
      <c r="AS6214" s="4">
        <v>1</v>
      </c>
      <c r="AT6214" s="4">
        <v>2009</v>
      </c>
      <c r="AU6214" s="4">
        <v>19</v>
      </c>
      <c r="AV6214" s="4">
        <v>1</v>
      </c>
      <c r="AW6214" s="4">
        <v>2009</v>
      </c>
      <c r="AX6214" t="str">
        <f t="shared" si="1841"/>
        <v>No Delay</v>
      </c>
      <c r="AY6214">
        <f t="shared" si="1842"/>
        <v>0</v>
      </c>
    </row>
    <row r="6215" spans="1:51" x14ac:dyDescent="0.2">
      <c r="A6215" s="3">
        <v>11874</v>
      </c>
      <c r="B6215" s="1" t="s">
        <v>88</v>
      </c>
      <c r="C6215" s="1" t="s">
        <v>89</v>
      </c>
      <c r="D6215" s="1" t="s">
        <v>130</v>
      </c>
      <c r="E6215" s="1" t="s">
        <v>53</v>
      </c>
      <c r="F6215" s="1" t="s">
        <v>107</v>
      </c>
      <c r="G6215" s="13" t="s">
        <v>1664</v>
      </c>
      <c r="H6215" s="12">
        <v>39534</v>
      </c>
      <c r="I6215" s="12" t="s">
        <v>1664</v>
      </c>
      <c r="J6215" s="12">
        <v>39534</v>
      </c>
      <c r="K6215" s="4">
        <v>718</v>
      </c>
      <c r="L6215" s="1" t="s">
        <v>56</v>
      </c>
      <c r="M6215" s="1" t="s">
        <v>132</v>
      </c>
      <c r="N6215" s="1" t="s">
        <v>1363</v>
      </c>
      <c r="O6215" s="1" t="s">
        <v>937</v>
      </c>
      <c r="P6215">
        <v>40</v>
      </c>
      <c r="Q6215">
        <v>415</v>
      </c>
      <c r="R6215">
        <v>31540</v>
      </c>
      <c r="S6215">
        <v>76</v>
      </c>
      <c r="T6215">
        <v>1.9</v>
      </c>
      <c r="U6215">
        <f t="shared" si="1838"/>
        <v>31540</v>
      </c>
      <c r="V6215">
        <f t="shared" si="1839"/>
        <v>16600</v>
      </c>
      <c r="W6215" s="1" t="s">
        <v>815</v>
      </c>
      <c r="X6215" s="1" t="s">
        <v>71</v>
      </c>
      <c r="Y6215" s="1" t="s">
        <v>71</v>
      </c>
      <c r="Z6215" s="4">
        <v>9697</v>
      </c>
      <c r="AA6215" s="4">
        <f t="shared" si="1843"/>
        <v>453</v>
      </c>
      <c r="AB6215" s="4">
        <f t="shared" si="1834"/>
        <v>-20.06095999999998</v>
      </c>
      <c r="AC6215" s="4">
        <f t="shared" si="1835"/>
        <v>453</v>
      </c>
      <c r="AD6215" s="4">
        <f t="shared" si="1844"/>
        <v>453</v>
      </c>
      <c r="AE6215" s="4">
        <v>453</v>
      </c>
      <c r="AF6215" s="4">
        <v>453</v>
      </c>
      <c r="AG6215" s="4">
        <f t="shared" si="1836"/>
        <v>453</v>
      </c>
      <c r="AH6215" s="4">
        <v>83579</v>
      </c>
      <c r="AI6215">
        <f t="shared" si="1840"/>
        <v>10381</v>
      </c>
      <c r="AJ6215">
        <v>1606.93</v>
      </c>
      <c r="AK6215" s="2">
        <v>1606.93</v>
      </c>
      <c r="AL6215" s="2">
        <f t="shared" si="1837"/>
        <v>1606.93</v>
      </c>
      <c r="AM6215" s="4"/>
      <c r="AN6215" t="e">
        <f>VLOOKUP([1]!Tabelle13[[#This Row],[Vlookup this ID for freight costs]],$AL$2:$AL$6811,2,FALSE)</f>
        <v>#REF!</v>
      </c>
      <c r="AP6215">
        <v>50.46</v>
      </c>
      <c r="AQ6215">
        <v>50.46</v>
      </c>
      <c r="AR6215" s="4">
        <v>27</v>
      </c>
      <c r="AS6215" s="4">
        <v>4</v>
      </c>
      <c r="AT6215" s="4">
        <v>2008</v>
      </c>
      <c r="AU6215" s="4">
        <v>27</v>
      </c>
      <c r="AV6215" s="4">
        <v>4</v>
      </c>
      <c r="AW6215" s="4">
        <v>2008</v>
      </c>
      <c r="AX6215" t="str">
        <f t="shared" si="1841"/>
        <v>No Delay</v>
      </c>
      <c r="AY6215">
        <f t="shared" si="1842"/>
        <v>0</v>
      </c>
    </row>
    <row r="6216" spans="1:51" x14ac:dyDescent="0.2">
      <c r="A6216" s="3">
        <v>12659</v>
      </c>
      <c r="B6216" s="1" t="s">
        <v>88</v>
      </c>
      <c r="C6216" s="1" t="s">
        <v>89</v>
      </c>
      <c r="D6216" s="1" t="s">
        <v>130</v>
      </c>
      <c r="E6216" s="1" t="s">
        <v>53</v>
      </c>
      <c r="F6216" s="1" t="s">
        <v>107</v>
      </c>
      <c r="G6216" s="13" t="s">
        <v>520</v>
      </c>
      <c r="H6216" s="12">
        <v>39220</v>
      </c>
      <c r="I6216" s="12" t="s">
        <v>520</v>
      </c>
      <c r="J6216" s="12">
        <v>39220</v>
      </c>
      <c r="K6216" s="4">
        <v>160</v>
      </c>
      <c r="L6216" s="1" t="s">
        <v>56</v>
      </c>
      <c r="M6216" s="1" t="s">
        <v>132</v>
      </c>
      <c r="N6216" s="1" t="s">
        <v>1363</v>
      </c>
      <c r="O6216" s="1" t="s">
        <v>937</v>
      </c>
      <c r="P6216">
        <v>40</v>
      </c>
      <c r="Q6216">
        <v>160</v>
      </c>
      <c r="R6216">
        <v>12160</v>
      </c>
      <c r="S6216">
        <v>76</v>
      </c>
      <c r="T6216">
        <v>1.9</v>
      </c>
      <c r="U6216">
        <f t="shared" si="1838"/>
        <v>12160</v>
      </c>
      <c r="V6216">
        <f t="shared" si="1839"/>
        <v>6400</v>
      </c>
      <c r="W6216" s="1" t="s">
        <v>815</v>
      </c>
      <c r="X6216" s="1" t="s">
        <v>71</v>
      </c>
      <c r="Y6216" s="1" t="s">
        <v>71</v>
      </c>
      <c r="Z6216" s="4">
        <v>9697</v>
      </c>
      <c r="AA6216" s="4">
        <f t="shared" si="1843"/>
        <v>173</v>
      </c>
      <c r="AB6216" s="4">
        <f t="shared" si="1834"/>
        <v>-123.27884</v>
      </c>
      <c r="AC6216" s="4">
        <f t="shared" si="1835"/>
        <v>173</v>
      </c>
      <c r="AD6216" s="4">
        <f t="shared" si="1844"/>
        <v>477</v>
      </c>
      <c r="AE6216" s="4">
        <v>173</v>
      </c>
      <c r="AF6216" s="4">
        <v>173</v>
      </c>
      <c r="AG6216" s="4">
        <f t="shared" si="1836"/>
        <v>173</v>
      </c>
      <c r="AI6216" t="e">
        <f t="shared" si="1840"/>
        <v>#N/A</v>
      </c>
      <c r="AJ6216">
        <v>1754</v>
      </c>
      <c r="AK6216" s="2">
        <v>1754</v>
      </c>
      <c r="AL6216" s="2">
        <f t="shared" si="1837"/>
        <v>1754</v>
      </c>
      <c r="AM6216" s="4"/>
      <c r="AN6216" t="e">
        <f>VLOOKUP([1]!Tabelle13[[#This Row],[Vlookup this ID for freight costs]],$AL$2:$AL$6811,2,FALSE)</f>
        <v>#REF!</v>
      </c>
      <c r="AP6216">
        <v>0</v>
      </c>
      <c r="AR6216" s="4">
        <v>18</v>
      </c>
      <c r="AS6216" s="4">
        <v>5</v>
      </c>
      <c r="AT6216" s="4">
        <v>2007</v>
      </c>
      <c r="AU6216" s="4">
        <v>18</v>
      </c>
      <c r="AV6216" s="4">
        <v>5</v>
      </c>
      <c r="AW6216" s="4">
        <v>2007</v>
      </c>
      <c r="AX6216" t="str">
        <f t="shared" si="1841"/>
        <v>No Delay</v>
      </c>
      <c r="AY6216">
        <f t="shared" si="1842"/>
        <v>0</v>
      </c>
    </row>
    <row r="6217" spans="1:51" x14ac:dyDescent="0.2">
      <c r="A6217" s="3">
        <v>76586</v>
      </c>
      <c r="B6217" s="1" t="s">
        <v>1138</v>
      </c>
      <c r="C6217" s="1" t="s">
        <v>65</v>
      </c>
      <c r="D6217" s="1" t="s">
        <v>52</v>
      </c>
      <c r="E6217" s="1" t="s">
        <v>53</v>
      </c>
      <c r="F6217" s="1" t="s">
        <v>53</v>
      </c>
      <c r="G6217" s="13" t="s">
        <v>925</v>
      </c>
      <c r="H6217" s="12">
        <v>41571</v>
      </c>
      <c r="I6217" s="12" t="s">
        <v>2047</v>
      </c>
      <c r="J6217" s="12">
        <v>41579</v>
      </c>
      <c r="K6217" s="4">
        <v>5001</v>
      </c>
      <c r="L6217" s="1" t="s">
        <v>56</v>
      </c>
      <c r="M6217" s="1" t="s">
        <v>126</v>
      </c>
      <c r="N6217" s="1" t="s">
        <v>127</v>
      </c>
      <c r="O6217" s="1" t="s">
        <v>128</v>
      </c>
      <c r="P6217">
        <v>20</v>
      </c>
      <c r="Q6217">
        <v>6355</v>
      </c>
      <c r="R6217">
        <v>203360</v>
      </c>
      <c r="S6217">
        <v>32</v>
      </c>
      <c r="T6217">
        <v>1.6</v>
      </c>
      <c r="U6217">
        <f t="shared" si="1838"/>
        <v>203360</v>
      </c>
      <c r="V6217">
        <f t="shared" si="1839"/>
        <v>127100</v>
      </c>
      <c r="W6217" s="1" t="s">
        <v>126</v>
      </c>
      <c r="X6217" s="1" t="s">
        <v>129</v>
      </c>
      <c r="Y6217" s="1" t="s">
        <v>129</v>
      </c>
      <c r="Z6217" s="3">
        <v>4993</v>
      </c>
      <c r="AA6217" s="4">
        <f t="shared" si="1843"/>
        <v>290</v>
      </c>
      <c r="AB6217" s="4">
        <f t="shared" si="1834"/>
        <v>1501.87886</v>
      </c>
      <c r="AC6217" s="4">
        <f t="shared" si="1835"/>
        <v>290</v>
      </c>
      <c r="AD6217" s="4">
        <f t="shared" si="1844"/>
        <v>873</v>
      </c>
      <c r="AE6217" s="4">
        <v>290</v>
      </c>
      <c r="AF6217" s="4">
        <v>290</v>
      </c>
      <c r="AG6217" s="4">
        <f t="shared" si="1836"/>
        <v>290</v>
      </c>
      <c r="AI6217" t="e">
        <f t="shared" si="1840"/>
        <v>#N/A</v>
      </c>
      <c r="AJ6217">
        <v>15450.88</v>
      </c>
      <c r="AK6217" s="2">
        <v>15450.88</v>
      </c>
      <c r="AL6217" s="2">
        <f t="shared" si="1837"/>
        <v>15450.88</v>
      </c>
      <c r="AM6217" s="4"/>
      <c r="AN6217" t="e">
        <f>VLOOKUP([1]!Tabelle13[[#This Row],[Vlookup this ID for freight costs]],$AL$2:$AL$6811,2,FALSE)</f>
        <v>#REF!</v>
      </c>
      <c r="AP6217">
        <v>251.56</v>
      </c>
      <c r="AQ6217">
        <v>251.56</v>
      </c>
      <c r="AR6217" s="4">
        <v>24</v>
      </c>
      <c r="AS6217" s="4">
        <v>10</v>
      </c>
      <c r="AT6217" s="4">
        <v>2013</v>
      </c>
      <c r="AU6217" s="4">
        <v>1</v>
      </c>
      <c r="AV6217" s="4">
        <v>11</v>
      </c>
      <c r="AW6217" s="4">
        <v>2013</v>
      </c>
      <c r="AX6217" t="str">
        <f t="shared" si="1841"/>
        <v>Delay</v>
      </c>
      <c r="AY6217">
        <f t="shared" si="1842"/>
        <v>8</v>
      </c>
    </row>
    <row r="6218" spans="1:51" x14ac:dyDescent="0.2">
      <c r="A6218" s="3">
        <v>40274</v>
      </c>
      <c r="B6218" s="1" t="s">
        <v>175</v>
      </c>
      <c r="C6218" s="1" t="s">
        <v>165</v>
      </c>
      <c r="D6218" s="1" t="s">
        <v>52</v>
      </c>
      <c r="E6218" s="1" t="s">
        <v>53</v>
      </c>
      <c r="F6218" s="1" t="s">
        <v>53</v>
      </c>
      <c r="G6218" s="13" t="s">
        <v>2796</v>
      </c>
      <c r="H6218" s="12">
        <v>41309</v>
      </c>
      <c r="I6218" s="12" t="s">
        <v>2796</v>
      </c>
      <c r="J6218" s="12">
        <v>41309</v>
      </c>
      <c r="K6218" s="4">
        <v>4429</v>
      </c>
      <c r="L6218" s="1" t="s">
        <v>56</v>
      </c>
      <c r="M6218" s="1" t="s">
        <v>126</v>
      </c>
      <c r="N6218" s="1" t="s">
        <v>127</v>
      </c>
      <c r="O6218" s="1" t="s">
        <v>128</v>
      </c>
      <c r="P6218">
        <v>20</v>
      </c>
      <c r="Q6218">
        <v>875</v>
      </c>
      <c r="R6218">
        <v>28000</v>
      </c>
      <c r="S6218">
        <v>32</v>
      </c>
      <c r="T6218">
        <v>1.6</v>
      </c>
      <c r="U6218">
        <f t="shared" si="1838"/>
        <v>28000</v>
      </c>
      <c r="V6218">
        <f t="shared" si="1839"/>
        <v>17500</v>
      </c>
      <c r="W6218" s="1" t="s">
        <v>126</v>
      </c>
      <c r="X6218" s="1" t="s">
        <v>129</v>
      </c>
      <c r="Y6218" s="1" t="s">
        <v>129</v>
      </c>
      <c r="Z6218" s="3">
        <v>6856</v>
      </c>
      <c r="AA6218" s="4">
        <f t="shared" si="1843"/>
        <v>292</v>
      </c>
      <c r="AB6218" s="4">
        <f t="shared" si="1834"/>
        <v>127.86750000000001</v>
      </c>
      <c r="AC6218" s="4">
        <f t="shared" si="1835"/>
        <v>292</v>
      </c>
      <c r="AD6218" s="4">
        <f t="shared" si="1844"/>
        <v>292</v>
      </c>
      <c r="AE6218" s="4">
        <v>292</v>
      </c>
      <c r="AF6218" s="4">
        <v>292</v>
      </c>
      <c r="AG6218" s="4">
        <f t="shared" si="1836"/>
        <v>292</v>
      </c>
      <c r="AI6218" t="e">
        <f t="shared" si="1840"/>
        <v>#N/A</v>
      </c>
      <c r="AJ6218">
        <v>4462.6099999999997</v>
      </c>
      <c r="AK6218" s="2">
        <v>4462.6099999999997</v>
      </c>
      <c r="AL6218" s="2">
        <f t="shared" si="1837"/>
        <v>4462.6099999999997</v>
      </c>
      <c r="AM6218" s="4"/>
      <c r="AN6218" t="e">
        <f>VLOOKUP([1]!Tabelle13[[#This Row],[Vlookup this ID for freight costs]],$AL$2:$AL$6811,2,FALSE)</f>
        <v>#REF!</v>
      </c>
      <c r="AP6218">
        <v>34.64</v>
      </c>
      <c r="AQ6218">
        <v>34.64</v>
      </c>
      <c r="AR6218" s="4">
        <v>4</v>
      </c>
      <c r="AS6218" s="4">
        <v>2</v>
      </c>
      <c r="AT6218" s="4">
        <v>2013</v>
      </c>
      <c r="AU6218" s="4">
        <v>4</v>
      </c>
      <c r="AV6218" s="4">
        <v>2</v>
      </c>
      <c r="AW6218" s="4">
        <v>2013</v>
      </c>
      <c r="AX6218" t="str">
        <f t="shared" si="1841"/>
        <v>No Delay</v>
      </c>
      <c r="AY6218">
        <f t="shared" si="1842"/>
        <v>0</v>
      </c>
    </row>
    <row r="6219" spans="1:51" x14ac:dyDescent="0.2">
      <c r="A6219" s="3">
        <v>81651</v>
      </c>
      <c r="B6219" s="1" t="s">
        <v>215</v>
      </c>
      <c r="C6219" s="1" t="s">
        <v>89</v>
      </c>
      <c r="D6219" s="1" t="s">
        <v>52</v>
      </c>
      <c r="E6219" s="1" t="s">
        <v>53</v>
      </c>
      <c r="F6219" s="1" t="s">
        <v>53</v>
      </c>
      <c r="G6219" s="13" t="s">
        <v>1485</v>
      </c>
      <c r="H6219" s="12">
        <v>41837</v>
      </c>
      <c r="I6219" s="12" t="s">
        <v>1485</v>
      </c>
      <c r="J6219" s="12">
        <v>41837</v>
      </c>
      <c r="K6219" s="4">
        <v>5678</v>
      </c>
      <c r="L6219" s="1" t="s">
        <v>56</v>
      </c>
      <c r="M6219" s="1" t="s">
        <v>634</v>
      </c>
      <c r="N6219" s="1" t="s">
        <v>635</v>
      </c>
      <c r="O6219" s="1" t="s">
        <v>636</v>
      </c>
      <c r="P6219">
        <v>20</v>
      </c>
      <c r="Q6219">
        <v>600</v>
      </c>
      <c r="R6219">
        <v>18600</v>
      </c>
      <c r="S6219">
        <v>31</v>
      </c>
      <c r="T6219">
        <v>1.55</v>
      </c>
      <c r="U6219">
        <f t="shared" si="1838"/>
        <v>18600</v>
      </c>
      <c r="V6219">
        <f t="shared" si="1839"/>
        <v>12000</v>
      </c>
      <c r="W6219" s="1" t="s">
        <v>637</v>
      </c>
      <c r="X6219" s="1" t="s">
        <v>71</v>
      </c>
      <c r="Y6219" s="1" t="s">
        <v>71</v>
      </c>
      <c r="Z6219" s="4">
        <v>9697</v>
      </c>
      <c r="AA6219" s="4">
        <f t="shared" si="1843"/>
        <v>172</v>
      </c>
      <c r="AB6219" s="4">
        <f t="shared" si="1834"/>
        <v>56.815600000000003</v>
      </c>
      <c r="AC6219" s="4">
        <f t="shared" si="1835"/>
        <v>172</v>
      </c>
      <c r="AD6219" s="4">
        <f t="shared" si="1844"/>
        <v>113.5</v>
      </c>
      <c r="AE6219" s="4">
        <v>172</v>
      </c>
      <c r="AF6219" s="4">
        <v>172</v>
      </c>
      <c r="AG6219" s="4">
        <f t="shared" si="1836"/>
        <v>172</v>
      </c>
      <c r="AI6219" t="e">
        <f t="shared" si="1840"/>
        <v>#N/A</v>
      </c>
      <c r="AJ6219" t="s">
        <v>81</v>
      </c>
      <c r="AK6219" s="2"/>
      <c r="AL6219" s="2" t="str">
        <f t="shared" si="1837"/>
        <v>Freight Included in Commodity Cost</v>
      </c>
      <c r="AM6219" s="4"/>
      <c r="AN6219" t="e">
        <f>VLOOKUP([1]!Tabelle13[[#This Row],[Vlookup this ID for freight costs]],$AL$2:$AL$6811,2,FALSE)</f>
        <v>#REF!</v>
      </c>
      <c r="AP6219">
        <v>19.12</v>
      </c>
      <c r="AQ6219">
        <v>19.12</v>
      </c>
      <c r="AR6219" s="4">
        <v>17</v>
      </c>
      <c r="AS6219" s="4">
        <v>7</v>
      </c>
      <c r="AT6219" s="4">
        <v>2014</v>
      </c>
      <c r="AU6219" s="4">
        <v>17</v>
      </c>
      <c r="AV6219" s="4">
        <v>7</v>
      </c>
      <c r="AW6219" s="4">
        <v>2014</v>
      </c>
      <c r="AX6219" t="str">
        <f t="shared" si="1841"/>
        <v>No Delay</v>
      </c>
      <c r="AY6219">
        <f t="shared" si="1842"/>
        <v>0</v>
      </c>
    </row>
    <row r="6220" spans="1:51" x14ac:dyDescent="0.2">
      <c r="A6220" s="3">
        <v>3386</v>
      </c>
      <c r="B6220" s="1" t="s">
        <v>133</v>
      </c>
      <c r="C6220" s="1" t="s">
        <v>51</v>
      </c>
      <c r="D6220" s="1" t="s">
        <v>52</v>
      </c>
      <c r="E6220" s="1" t="s">
        <v>53</v>
      </c>
      <c r="F6220" s="1" t="s">
        <v>53</v>
      </c>
      <c r="G6220" s="13" t="s">
        <v>2923</v>
      </c>
      <c r="H6220" s="12">
        <v>39724</v>
      </c>
      <c r="I6220" s="12" t="s">
        <v>2923</v>
      </c>
      <c r="J6220" s="12">
        <v>39724</v>
      </c>
      <c r="K6220" s="4">
        <v>1102</v>
      </c>
      <c r="L6220" s="1" t="s">
        <v>56</v>
      </c>
      <c r="M6220" s="1" t="s">
        <v>57</v>
      </c>
      <c r="N6220" s="1" t="s">
        <v>58</v>
      </c>
      <c r="O6220" s="1" t="s">
        <v>59</v>
      </c>
      <c r="P6220">
        <v>100</v>
      </c>
      <c r="Q6220">
        <v>1000</v>
      </c>
      <c r="R6220">
        <v>71990</v>
      </c>
      <c r="S6220">
        <v>71.989999999999995</v>
      </c>
      <c r="T6220">
        <v>0.72</v>
      </c>
      <c r="U6220">
        <f t="shared" si="1838"/>
        <v>71990</v>
      </c>
      <c r="V6220">
        <f t="shared" si="1839"/>
        <v>100000</v>
      </c>
      <c r="W6220" s="1" t="s">
        <v>60</v>
      </c>
      <c r="X6220" s="1" t="s">
        <v>61</v>
      </c>
      <c r="Y6220" s="1" t="s">
        <v>61</v>
      </c>
      <c r="Z6220" s="3">
        <v>12488</v>
      </c>
      <c r="AA6220" s="4">
        <f t="shared" si="1843"/>
        <v>296</v>
      </c>
      <c r="AB6220" s="4">
        <f t="shared" si="1834"/>
        <v>-86.86600999999996</v>
      </c>
      <c r="AC6220" s="4">
        <f t="shared" si="1835"/>
        <v>296</v>
      </c>
      <c r="AD6220" s="4">
        <f t="shared" si="1844"/>
        <v>866.63636363636363</v>
      </c>
      <c r="AE6220" s="4">
        <v>296</v>
      </c>
      <c r="AF6220" s="4">
        <v>296</v>
      </c>
      <c r="AG6220" s="4">
        <f t="shared" si="1836"/>
        <v>296</v>
      </c>
      <c r="AH6220" s="4">
        <v>10667</v>
      </c>
      <c r="AI6220">
        <f t="shared" si="1840"/>
        <v>2093</v>
      </c>
      <c r="AJ6220">
        <v>2648.82</v>
      </c>
      <c r="AK6220" s="2">
        <v>2648.82</v>
      </c>
      <c r="AL6220" s="2">
        <f t="shared" si="1837"/>
        <v>2648.82</v>
      </c>
      <c r="AM6220" s="4"/>
      <c r="AN6220" t="e">
        <f>VLOOKUP([1]!Tabelle13[[#This Row],[Vlookup this ID for freight costs]],$AL$2:$AL$6811,2,FALSE)</f>
        <v>#REF!</v>
      </c>
      <c r="AP6220">
        <v>115.18</v>
      </c>
      <c r="AQ6220">
        <v>115.18</v>
      </c>
      <c r="AR6220" s="4">
        <v>3</v>
      </c>
      <c r="AS6220" s="4">
        <v>10</v>
      </c>
      <c r="AT6220" s="4">
        <v>2008</v>
      </c>
      <c r="AU6220" s="4">
        <v>3</v>
      </c>
      <c r="AV6220" s="4">
        <v>10</v>
      </c>
      <c r="AW6220" s="4">
        <v>2008</v>
      </c>
      <c r="AX6220" t="str">
        <f t="shared" si="1841"/>
        <v>No Delay</v>
      </c>
      <c r="AY6220">
        <f t="shared" si="1842"/>
        <v>0</v>
      </c>
    </row>
    <row r="6221" spans="1:51" x14ac:dyDescent="0.2">
      <c r="A6221" s="3">
        <v>9960</v>
      </c>
      <c r="B6221" s="1" t="s">
        <v>133</v>
      </c>
      <c r="C6221" s="1" t="s">
        <v>51</v>
      </c>
      <c r="D6221" s="1" t="s">
        <v>52</v>
      </c>
      <c r="E6221" s="1" t="s">
        <v>53</v>
      </c>
      <c r="F6221" s="1" t="s">
        <v>53</v>
      </c>
      <c r="G6221" s="13" t="s">
        <v>2923</v>
      </c>
      <c r="H6221" s="12">
        <v>39724</v>
      </c>
      <c r="I6221" s="12" t="s">
        <v>2923</v>
      </c>
      <c r="J6221" s="12">
        <v>39724</v>
      </c>
      <c r="K6221" s="4">
        <v>1103</v>
      </c>
      <c r="L6221" s="1" t="s">
        <v>56</v>
      </c>
      <c r="M6221" s="1" t="s">
        <v>57</v>
      </c>
      <c r="N6221" s="1" t="s">
        <v>92</v>
      </c>
      <c r="O6221" s="1" t="s">
        <v>93</v>
      </c>
      <c r="P6221">
        <v>100</v>
      </c>
      <c r="Q6221">
        <v>1000</v>
      </c>
      <c r="R6221">
        <v>10</v>
      </c>
      <c r="S6221">
        <v>0.01</v>
      </c>
      <c r="T6221">
        <v>0</v>
      </c>
      <c r="U6221">
        <f t="shared" si="1838"/>
        <v>10</v>
      </c>
      <c r="V6221">
        <f t="shared" si="1839"/>
        <v>100000</v>
      </c>
      <c r="W6221" s="1" t="s">
        <v>60</v>
      </c>
      <c r="X6221" s="1" t="s">
        <v>61</v>
      </c>
      <c r="Y6221" s="1" t="s">
        <v>61</v>
      </c>
      <c r="Z6221" s="3">
        <v>12488</v>
      </c>
      <c r="AA6221" s="4">
        <f t="shared" si="1843"/>
        <v>296</v>
      </c>
      <c r="AB6221" s="4">
        <f t="shared" si="1834"/>
        <v>-338.86798999999996</v>
      </c>
      <c r="AC6221" s="4">
        <f t="shared" si="1835"/>
        <v>296</v>
      </c>
      <c r="AD6221" s="4">
        <f t="shared" si="1844"/>
        <v>866.63636363636363</v>
      </c>
      <c r="AE6221" s="3" t="s">
        <v>2924</v>
      </c>
      <c r="AF6221" s="3">
        <v>296</v>
      </c>
      <c r="AG6221" s="4">
        <f>AI6221</f>
        <v>296</v>
      </c>
      <c r="AH6221" s="4">
        <v>3386</v>
      </c>
      <c r="AI6221">
        <f t="shared" si="1840"/>
        <v>296</v>
      </c>
      <c r="AJ6221" t="s">
        <v>2924</v>
      </c>
      <c r="AK6221" s="2">
        <v>2648.82</v>
      </c>
      <c r="AL6221" s="2">
        <f>AN6221</f>
        <v>2648.82</v>
      </c>
      <c r="AM6221" s="4">
        <v>3386</v>
      </c>
      <c r="AN6221">
        <f>INDEX($AJ$2:$AJ$6811,MATCH(AM6221,$A$2:$A$6811,0))</f>
        <v>2648.82</v>
      </c>
      <c r="AP6221">
        <v>0.02</v>
      </c>
      <c r="AQ6221">
        <v>0.02</v>
      </c>
      <c r="AR6221" s="4">
        <v>3</v>
      </c>
      <c r="AS6221" s="4">
        <v>10</v>
      </c>
      <c r="AT6221" s="4">
        <v>2008</v>
      </c>
      <c r="AU6221" s="4">
        <v>3</v>
      </c>
      <c r="AV6221" s="4">
        <v>10</v>
      </c>
      <c r="AW6221" s="4">
        <v>2008</v>
      </c>
      <c r="AX6221" t="str">
        <f t="shared" si="1841"/>
        <v>No Delay</v>
      </c>
      <c r="AY6221">
        <f t="shared" si="1842"/>
        <v>0</v>
      </c>
    </row>
    <row r="6222" spans="1:51" x14ac:dyDescent="0.2">
      <c r="A6222" s="3">
        <v>11817</v>
      </c>
      <c r="B6222" s="1" t="s">
        <v>88</v>
      </c>
      <c r="C6222" s="1" t="s">
        <v>89</v>
      </c>
      <c r="D6222" s="1" t="s">
        <v>130</v>
      </c>
      <c r="E6222" s="1" t="s">
        <v>53</v>
      </c>
      <c r="F6222" s="1" t="s">
        <v>53</v>
      </c>
      <c r="G6222" s="13" t="s">
        <v>1214</v>
      </c>
      <c r="H6222" s="12">
        <v>39472</v>
      </c>
      <c r="I6222" s="12" t="s">
        <v>1214</v>
      </c>
      <c r="J6222" s="12">
        <v>39472</v>
      </c>
      <c r="K6222" s="4">
        <v>618</v>
      </c>
      <c r="L6222" s="1" t="s">
        <v>56</v>
      </c>
      <c r="M6222" s="1" t="s">
        <v>132</v>
      </c>
      <c r="N6222" s="1" t="s">
        <v>58</v>
      </c>
      <c r="O6222" s="1" t="s">
        <v>59</v>
      </c>
      <c r="P6222">
        <v>100</v>
      </c>
      <c r="Q6222">
        <v>1250</v>
      </c>
      <c r="R6222">
        <v>89987.5</v>
      </c>
      <c r="S6222">
        <v>71.989999999999995</v>
      </c>
      <c r="T6222">
        <v>0.72</v>
      </c>
      <c r="U6222">
        <f t="shared" si="1838"/>
        <v>89987.5</v>
      </c>
      <c r="V6222">
        <f t="shared" si="1839"/>
        <v>125000</v>
      </c>
      <c r="W6222" s="1" t="s">
        <v>60</v>
      </c>
      <c r="X6222" s="1" t="s">
        <v>61</v>
      </c>
      <c r="Y6222" s="1" t="s">
        <v>61</v>
      </c>
      <c r="Z6222" s="3">
        <v>13951</v>
      </c>
      <c r="AA6222" s="4">
        <f t="shared" si="1843"/>
        <v>296</v>
      </c>
      <c r="AB6222" s="4">
        <f t="shared" si="1834"/>
        <v>10.818237500000066</v>
      </c>
      <c r="AC6222" s="4">
        <f t="shared" si="1835"/>
        <v>296</v>
      </c>
      <c r="AD6222" s="4">
        <f t="shared" si="1844"/>
        <v>583.66666666666663</v>
      </c>
      <c r="AE6222" s="4">
        <v>296</v>
      </c>
      <c r="AF6222" s="4">
        <v>296</v>
      </c>
      <c r="AG6222" s="4">
        <f>AE6222</f>
        <v>296</v>
      </c>
      <c r="AH6222" s="4">
        <v>85180</v>
      </c>
      <c r="AI6222">
        <f t="shared" si="1840"/>
        <v>1135</v>
      </c>
      <c r="AJ6222">
        <v>2372.8000000000002</v>
      </c>
      <c r="AK6222" s="2">
        <v>2372.8000000000002</v>
      </c>
      <c r="AL6222" s="2">
        <f>AJ6222</f>
        <v>2372.8000000000002</v>
      </c>
      <c r="AM6222" s="4"/>
      <c r="AN6222" t="e">
        <f>VLOOKUP([1]!Tabelle13[[#This Row],[Vlookup this ID for freight costs]],$AL$2:$AL$6811,2,FALSE)</f>
        <v>#REF!</v>
      </c>
      <c r="AP6222">
        <v>143.97999999999999</v>
      </c>
      <c r="AQ6222">
        <v>143.97999999999999</v>
      </c>
      <c r="AR6222" s="4">
        <v>25</v>
      </c>
      <c r="AS6222" s="4">
        <v>1</v>
      </c>
      <c r="AT6222" s="4">
        <v>2008</v>
      </c>
      <c r="AU6222" s="4">
        <v>25</v>
      </c>
      <c r="AV6222" s="4">
        <v>1</v>
      </c>
      <c r="AW6222" s="4">
        <v>2008</v>
      </c>
      <c r="AX6222" t="str">
        <f t="shared" si="1841"/>
        <v>No Delay</v>
      </c>
      <c r="AY6222">
        <f t="shared" si="1842"/>
        <v>0</v>
      </c>
    </row>
    <row r="6223" spans="1:51" x14ac:dyDescent="0.2">
      <c r="A6223" s="3">
        <v>12128</v>
      </c>
      <c r="B6223" s="1" t="s">
        <v>88</v>
      </c>
      <c r="C6223" s="1" t="s">
        <v>89</v>
      </c>
      <c r="D6223" s="1" t="s">
        <v>130</v>
      </c>
      <c r="E6223" s="1" t="s">
        <v>53</v>
      </c>
      <c r="F6223" s="1" t="s">
        <v>53</v>
      </c>
      <c r="G6223" s="13" t="s">
        <v>1214</v>
      </c>
      <c r="H6223" s="12">
        <v>39472</v>
      </c>
      <c r="I6223" s="12" t="s">
        <v>1214</v>
      </c>
      <c r="J6223" s="12">
        <v>39472</v>
      </c>
      <c r="K6223" s="4">
        <v>619</v>
      </c>
      <c r="L6223" s="1" t="s">
        <v>56</v>
      </c>
      <c r="M6223" s="1" t="s">
        <v>132</v>
      </c>
      <c r="N6223" s="1" t="s">
        <v>92</v>
      </c>
      <c r="O6223" s="1" t="s">
        <v>93</v>
      </c>
      <c r="P6223">
        <v>100</v>
      </c>
      <c r="Q6223">
        <v>1250</v>
      </c>
      <c r="R6223">
        <v>12.5</v>
      </c>
      <c r="S6223">
        <v>0.01</v>
      </c>
      <c r="T6223">
        <v>0</v>
      </c>
      <c r="U6223">
        <f t="shared" si="1838"/>
        <v>12.5</v>
      </c>
      <c r="V6223">
        <f t="shared" si="1839"/>
        <v>125000</v>
      </c>
      <c r="W6223" s="1" t="s">
        <v>60</v>
      </c>
      <c r="X6223" s="1" t="s">
        <v>61</v>
      </c>
      <c r="Y6223" s="1" t="s">
        <v>61</v>
      </c>
      <c r="Z6223" s="3">
        <v>13951</v>
      </c>
      <c r="AA6223" s="4">
        <f t="shared" si="1843"/>
        <v>296</v>
      </c>
      <c r="AB6223" s="4">
        <f t="shared" si="1834"/>
        <v>-304.18423749999994</v>
      </c>
      <c r="AC6223" s="4">
        <f t="shared" si="1835"/>
        <v>296</v>
      </c>
      <c r="AD6223" s="4">
        <f t="shared" si="1844"/>
        <v>583.66666666666663</v>
      </c>
      <c r="AE6223" s="3" t="s">
        <v>2925</v>
      </c>
      <c r="AF6223" s="3">
        <v>296</v>
      </c>
      <c r="AG6223" s="4">
        <f>AI6223</f>
        <v>296</v>
      </c>
      <c r="AH6223" s="4">
        <v>11817</v>
      </c>
      <c r="AI6223">
        <f t="shared" si="1840"/>
        <v>296</v>
      </c>
      <c r="AJ6223" t="s">
        <v>2925</v>
      </c>
      <c r="AK6223" s="2">
        <v>2372.8000000000002</v>
      </c>
      <c r="AL6223" s="2">
        <f>AN6223</f>
        <v>2372.8000000000002</v>
      </c>
      <c r="AM6223" s="4">
        <v>11817</v>
      </c>
      <c r="AN6223">
        <f>INDEX($AJ$2:$AJ$6811,MATCH(AM6223,$A$2:$A$6811,0))</f>
        <v>2372.8000000000002</v>
      </c>
      <c r="AP6223">
        <v>0.02</v>
      </c>
      <c r="AQ6223">
        <v>0.02</v>
      </c>
      <c r="AR6223" s="4">
        <v>25</v>
      </c>
      <c r="AS6223" s="4">
        <v>1</v>
      </c>
      <c r="AT6223" s="4">
        <v>2008</v>
      </c>
      <c r="AU6223" s="4">
        <v>25</v>
      </c>
      <c r="AV6223" s="4">
        <v>1</v>
      </c>
      <c r="AW6223" s="4">
        <v>2008</v>
      </c>
      <c r="AX6223" t="str">
        <f t="shared" si="1841"/>
        <v>No Delay</v>
      </c>
      <c r="AY6223">
        <f t="shared" si="1842"/>
        <v>0</v>
      </c>
    </row>
    <row r="6224" spans="1:51" x14ac:dyDescent="0.2">
      <c r="A6224" s="3">
        <v>61993</v>
      </c>
      <c r="B6224" s="1" t="s">
        <v>50</v>
      </c>
      <c r="C6224" s="1" t="s">
        <v>51</v>
      </c>
      <c r="D6224" s="1" t="s">
        <v>52</v>
      </c>
      <c r="E6224" s="1" t="s">
        <v>53</v>
      </c>
      <c r="F6224" s="1" t="s">
        <v>53</v>
      </c>
      <c r="G6224" s="13" t="s">
        <v>616</v>
      </c>
      <c r="H6224" s="12">
        <v>41890</v>
      </c>
      <c r="I6224" s="12" t="s">
        <v>2926</v>
      </c>
      <c r="J6224" s="12">
        <v>41891</v>
      </c>
      <c r="K6224" s="4">
        <v>5943</v>
      </c>
      <c r="L6224" s="1" t="s">
        <v>56</v>
      </c>
      <c r="M6224" s="1" t="s">
        <v>126</v>
      </c>
      <c r="N6224" s="1" t="s">
        <v>127</v>
      </c>
      <c r="O6224" s="1" t="s">
        <v>128</v>
      </c>
      <c r="P6224">
        <v>20</v>
      </c>
      <c r="Q6224">
        <v>8261</v>
      </c>
      <c r="R6224">
        <v>264352</v>
      </c>
      <c r="S6224">
        <v>32</v>
      </c>
      <c r="T6224">
        <v>1.6</v>
      </c>
      <c r="U6224">
        <f t="shared" si="1838"/>
        <v>264352</v>
      </c>
      <c r="V6224">
        <f t="shared" si="1839"/>
        <v>165220</v>
      </c>
      <c r="W6224" s="1" t="s">
        <v>126</v>
      </c>
      <c r="X6224" s="1" t="s">
        <v>129</v>
      </c>
      <c r="Y6224" s="1" t="s">
        <v>129</v>
      </c>
      <c r="Z6224" s="3">
        <v>8935</v>
      </c>
      <c r="AA6224" s="4">
        <f t="shared" si="1843"/>
        <v>298</v>
      </c>
      <c r="AB6224" s="4">
        <f t="shared" si="1834"/>
        <v>1979.7740520000002</v>
      </c>
      <c r="AC6224" s="4">
        <f t="shared" si="1835"/>
        <v>298</v>
      </c>
      <c r="AD6224" s="4">
        <f t="shared" si="1844"/>
        <v>298</v>
      </c>
      <c r="AE6224" s="4">
        <v>298</v>
      </c>
      <c r="AF6224" s="4">
        <v>298</v>
      </c>
      <c r="AG6224" s="4">
        <f t="shared" ref="AG6224:AG6243" si="1845">AE6224</f>
        <v>298</v>
      </c>
      <c r="AI6224" t="e">
        <f t="shared" si="1840"/>
        <v>#N/A</v>
      </c>
      <c r="AJ6224">
        <v>16397.939999999999</v>
      </c>
      <c r="AK6224" s="2">
        <v>16397.939999999999</v>
      </c>
      <c r="AL6224" s="2">
        <f t="shared" ref="AL6224:AL6243" si="1846">AJ6224</f>
        <v>16397.939999999999</v>
      </c>
      <c r="AM6224" s="4"/>
      <c r="AN6224" t="e">
        <f>VLOOKUP([1]!Tabelle13[[#This Row],[Vlookup this ID for freight costs]],$AL$2:$AL$6811,2,FALSE)</f>
        <v>#REF!</v>
      </c>
      <c r="AP6224">
        <v>271.75</v>
      </c>
      <c r="AQ6224">
        <v>271.75</v>
      </c>
      <c r="AR6224" s="4">
        <v>8</v>
      </c>
      <c r="AS6224" s="4">
        <v>9</v>
      </c>
      <c r="AT6224" s="4">
        <v>2014</v>
      </c>
      <c r="AU6224" s="4">
        <v>9</v>
      </c>
      <c r="AV6224" s="4">
        <v>9</v>
      </c>
      <c r="AW6224" s="4">
        <v>2014</v>
      </c>
      <c r="AX6224" t="str">
        <f t="shared" si="1841"/>
        <v>Delay</v>
      </c>
      <c r="AY6224">
        <f t="shared" si="1842"/>
        <v>1</v>
      </c>
    </row>
    <row r="6225" spans="1:51" x14ac:dyDescent="0.2">
      <c r="A6225" s="3">
        <v>61864</v>
      </c>
      <c r="B6225" s="1" t="s">
        <v>215</v>
      </c>
      <c r="C6225" s="1" t="s">
        <v>89</v>
      </c>
      <c r="D6225" s="1" t="s">
        <v>52</v>
      </c>
      <c r="E6225" s="1" t="s">
        <v>53</v>
      </c>
      <c r="F6225" s="1" t="s">
        <v>53</v>
      </c>
      <c r="G6225" s="13" t="s">
        <v>806</v>
      </c>
      <c r="H6225" s="12">
        <v>40407</v>
      </c>
      <c r="I6225" s="12" t="s">
        <v>806</v>
      </c>
      <c r="J6225" s="12">
        <v>40407</v>
      </c>
      <c r="K6225" s="4">
        <v>2665</v>
      </c>
      <c r="L6225" s="1" t="s">
        <v>56</v>
      </c>
      <c r="M6225" s="1" t="s">
        <v>319</v>
      </c>
      <c r="N6225" s="1" t="s">
        <v>320</v>
      </c>
      <c r="O6225" s="1" t="s">
        <v>137</v>
      </c>
      <c r="P6225">
        <v>30</v>
      </c>
      <c r="Q6225">
        <v>900</v>
      </c>
      <c r="R6225">
        <v>21600</v>
      </c>
      <c r="S6225">
        <v>24</v>
      </c>
      <c r="T6225">
        <v>0.8</v>
      </c>
      <c r="U6225">
        <f t="shared" si="1838"/>
        <v>21600</v>
      </c>
      <c r="V6225">
        <f t="shared" si="1839"/>
        <v>27000</v>
      </c>
      <c r="W6225" s="1" t="s">
        <v>138</v>
      </c>
      <c r="X6225" s="1" t="s">
        <v>139</v>
      </c>
      <c r="Y6225" s="1" t="s">
        <v>139</v>
      </c>
      <c r="Z6225" s="3">
        <v>13075</v>
      </c>
      <c r="AA6225" s="4">
        <f t="shared" si="1843"/>
        <v>300</v>
      </c>
      <c r="AB6225" s="4">
        <f t="shared" si="1834"/>
        <v>60.668599999999998</v>
      </c>
      <c r="AC6225" s="4">
        <f t="shared" si="1835"/>
        <v>300</v>
      </c>
      <c r="AD6225" s="4">
        <f t="shared" si="1844"/>
        <v>300</v>
      </c>
      <c r="AE6225" s="4">
        <v>300</v>
      </c>
      <c r="AF6225" s="4">
        <v>300</v>
      </c>
      <c r="AG6225" s="4">
        <f t="shared" si="1845"/>
        <v>300</v>
      </c>
      <c r="AI6225" t="e">
        <f t="shared" si="1840"/>
        <v>#N/A</v>
      </c>
      <c r="AJ6225">
        <v>3489.46</v>
      </c>
      <c r="AK6225" s="2">
        <v>3489.46</v>
      </c>
      <c r="AL6225" s="2">
        <f t="shared" si="1846"/>
        <v>3489.46</v>
      </c>
      <c r="AM6225" s="4"/>
      <c r="AN6225" t="e">
        <f>VLOOKUP([1]!Tabelle13[[#This Row],[Vlookup this ID for freight costs]],$AL$2:$AL$6811,2,FALSE)</f>
        <v>#REF!</v>
      </c>
      <c r="AP6225">
        <v>46.57</v>
      </c>
      <c r="AQ6225">
        <v>46.57</v>
      </c>
      <c r="AR6225" s="4">
        <v>17</v>
      </c>
      <c r="AS6225" s="4">
        <v>8</v>
      </c>
      <c r="AT6225" s="4">
        <v>2010</v>
      </c>
      <c r="AU6225" s="4">
        <v>17</v>
      </c>
      <c r="AV6225" s="4">
        <v>8</v>
      </c>
      <c r="AW6225" s="4">
        <v>2010</v>
      </c>
      <c r="AX6225" t="str">
        <f t="shared" si="1841"/>
        <v>No Delay</v>
      </c>
      <c r="AY6225">
        <f t="shared" si="1842"/>
        <v>0</v>
      </c>
    </row>
    <row r="6226" spans="1:51" x14ac:dyDescent="0.2">
      <c r="A6226" s="3">
        <v>12669</v>
      </c>
      <c r="B6226" s="1" t="s">
        <v>88</v>
      </c>
      <c r="C6226" s="1" t="s">
        <v>89</v>
      </c>
      <c r="D6226" s="1" t="s">
        <v>130</v>
      </c>
      <c r="E6226" s="1" t="s">
        <v>53</v>
      </c>
      <c r="F6226" s="1" t="s">
        <v>107</v>
      </c>
      <c r="G6226" s="13" t="s">
        <v>1092</v>
      </c>
      <c r="H6226" s="12">
        <v>39273</v>
      </c>
      <c r="I6226" s="12" t="s">
        <v>1092</v>
      </c>
      <c r="J6226" s="12">
        <v>39273</v>
      </c>
      <c r="K6226" s="4">
        <v>248</v>
      </c>
      <c r="L6226" s="1" t="s">
        <v>56</v>
      </c>
      <c r="M6226" s="1" t="s">
        <v>132</v>
      </c>
      <c r="N6226" s="1" t="s">
        <v>2927</v>
      </c>
      <c r="O6226" s="1" t="s">
        <v>2928</v>
      </c>
      <c r="P6226">
        <v>1</v>
      </c>
      <c r="Q6226">
        <v>2</v>
      </c>
      <c r="R6226">
        <v>477.3</v>
      </c>
      <c r="S6226">
        <v>238.65</v>
      </c>
      <c r="T6226">
        <v>238.65</v>
      </c>
      <c r="U6226">
        <f t="shared" si="1838"/>
        <v>477.3</v>
      </c>
      <c r="V6226">
        <f t="shared" si="1839"/>
        <v>2</v>
      </c>
      <c r="W6226" s="1" t="s">
        <v>815</v>
      </c>
      <c r="X6226" s="1" t="s">
        <v>71</v>
      </c>
      <c r="Y6226" s="1" t="s">
        <v>71</v>
      </c>
      <c r="Z6226" s="4">
        <v>9697</v>
      </c>
      <c r="AA6226" s="4">
        <f t="shared" si="1843"/>
        <v>6</v>
      </c>
      <c r="AB6226" s="4">
        <f t="shared" si="1834"/>
        <v>2.1194273000000008</v>
      </c>
      <c r="AC6226" s="4">
        <f t="shared" si="1835"/>
        <v>6</v>
      </c>
      <c r="AD6226" s="4">
        <f t="shared" si="1844"/>
        <v>112.35518706098</v>
      </c>
      <c r="AE6226" s="4">
        <v>6</v>
      </c>
      <c r="AF6226" s="4">
        <v>6</v>
      </c>
      <c r="AG6226" s="4">
        <f t="shared" si="1845"/>
        <v>6</v>
      </c>
      <c r="AI6226" t="e">
        <f t="shared" si="1840"/>
        <v>#N/A</v>
      </c>
      <c r="AJ6226">
        <v>1356</v>
      </c>
      <c r="AK6226" s="2">
        <v>1356</v>
      </c>
      <c r="AL6226" s="2">
        <f t="shared" si="1846"/>
        <v>1356</v>
      </c>
      <c r="AM6226" s="4"/>
      <c r="AN6226" t="e">
        <f>VLOOKUP([1]!Tabelle13[[#This Row],[Vlookup this ID for freight costs]],$AL$2:$AL$6811,2,FALSE)</f>
        <v>#REF!</v>
      </c>
      <c r="AP6226">
        <v>0.76</v>
      </c>
      <c r="AQ6226">
        <v>0.76</v>
      </c>
      <c r="AR6226" s="4">
        <v>10</v>
      </c>
      <c r="AS6226" s="4">
        <v>7</v>
      </c>
      <c r="AT6226" s="4">
        <v>2007</v>
      </c>
      <c r="AU6226" s="4">
        <v>10</v>
      </c>
      <c r="AV6226" s="4">
        <v>7</v>
      </c>
      <c r="AW6226" s="4">
        <v>2007</v>
      </c>
      <c r="AX6226" t="str">
        <f t="shared" si="1841"/>
        <v>No Delay</v>
      </c>
      <c r="AY6226">
        <f t="shared" si="1842"/>
        <v>0</v>
      </c>
    </row>
    <row r="6227" spans="1:51" x14ac:dyDescent="0.2">
      <c r="A6227" s="3">
        <v>47923</v>
      </c>
      <c r="B6227" s="1" t="s">
        <v>463</v>
      </c>
      <c r="C6227" s="1" t="s">
        <v>73</v>
      </c>
      <c r="D6227" s="1" t="s">
        <v>52</v>
      </c>
      <c r="E6227" s="1" t="s">
        <v>53</v>
      </c>
      <c r="F6227" s="1" t="s">
        <v>53</v>
      </c>
      <c r="G6227" s="13" t="s">
        <v>2929</v>
      </c>
      <c r="H6227" s="12">
        <v>40063</v>
      </c>
      <c r="I6227" s="12" t="s">
        <v>2929</v>
      </c>
      <c r="J6227" s="12">
        <v>40063</v>
      </c>
      <c r="K6227" s="4">
        <v>1801</v>
      </c>
      <c r="L6227" s="1" t="s">
        <v>56</v>
      </c>
      <c r="M6227" s="1" t="s">
        <v>57</v>
      </c>
      <c r="N6227" s="1" t="s">
        <v>104</v>
      </c>
      <c r="O6227" s="1" t="s">
        <v>59</v>
      </c>
      <c r="P6227">
        <v>100</v>
      </c>
      <c r="Q6227">
        <v>1000</v>
      </c>
      <c r="R6227">
        <v>72000</v>
      </c>
      <c r="S6227">
        <v>72</v>
      </c>
      <c r="T6227">
        <v>0.72</v>
      </c>
      <c r="U6227">
        <f t="shared" si="1838"/>
        <v>72000</v>
      </c>
      <c r="V6227">
        <f t="shared" si="1839"/>
        <v>100000</v>
      </c>
      <c r="W6227" s="1" t="s">
        <v>60</v>
      </c>
      <c r="X6227" s="1" t="s">
        <v>61</v>
      </c>
      <c r="Y6227" s="1" t="s">
        <v>61</v>
      </c>
      <c r="Z6227" s="3">
        <v>13004</v>
      </c>
      <c r="AA6227" s="4">
        <f t="shared" si="1843"/>
        <v>324</v>
      </c>
      <c r="AB6227" s="4">
        <f t="shared" si="1834"/>
        <v>-86.83099999999996</v>
      </c>
      <c r="AC6227" s="4">
        <f t="shared" si="1835"/>
        <v>324</v>
      </c>
      <c r="AD6227" s="4">
        <f t="shared" si="1844"/>
        <v>866.63636363636363</v>
      </c>
      <c r="AE6227" s="4">
        <v>324</v>
      </c>
      <c r="AF6227" s="4">
        <v>324</v>
      </c>
      <c r="AG6227" s="4">
        <f t="shared" si="1845"/>
        <v>324</v>
      </c>
      <c r="AI6227" t="e">
        <f t="shared" si="1840"/>
        <v>#N/A</v>
      </c>
      <c r="AJ6227">
        <v>3791.81</v>
      </c>
      <c r="AK6227" s="2">
        <v>3791.81</v>
      </c>
      <c r="AL6227" s="2">
        <f t="shared" si="1846"/>
        <v>3791.81</v>
      </c>
      <c r="AM6227" s="4"/>
      <c r="AN6227" t="e">
        <f>VLOOKUP([1]!Tabelle13[[#This Row],[Vlookup this ID for freight costs]],$AL$2:$AL$6811,2,FALSE)</f>
        <v>#REF!</v>
      </c>
      <c r="AP6227">
        <v>141.12</v>
      </c>
      <c r="AQ6227">
        <v>141.12</v>
      </c>
      <c r="AR6227" s="4">
        <v>7</v>
      </c>
      <c r="AS6227" s="4">
        <v>9</v>
      </c>
      <c r="AT6227" s="4">
        <v>2009</v>
      </c>
      <c r="AU6227" s="4">
        <v>7</v>
      </c>
      <c r="AV6227" s="4">
        <v>9</v>
      </c>
      <c r="AW6227" s="4">
        <v>2009</v>
      </c>
      <c r="AX6227" t="str">
        <f t="shared" si="1841"/>
        <v>No Delay</v>
      </c>
      <c r="AY6227">
        <f t="shared" si="1842"/>
        <v>0</v>
      </c>
    </row>
    <row r="6228" spans="1:51" x14ac:dyDescent="0.2">
      <c r="A6228" s="3">
        <v>71909</v>
      </c>
      <c r="B6228" s="1" t="s">
        <v>215</v>
      </c>
      <c r="C6228" s="1" t="s">
        <v>89</v>
      </c>
      <c r="D6228" s="1" t="s">
        <v>52</v>
      </c>
      <c r="E6228" s="1" t="s">
        <v>53</v>
      </c>
      <c r="F6228" s="1" t="s">
        <v>53</v>
      </c>
      <c r="G6228" s="13" t="s">
        <v>2106</v>
      </c>
      <c r="H6228" s="12">
        <v>41383</v>
      </c>
      <c r="I6228" s="12" t="s">
        <v>2106</v>
      </c>
      <c r="J6228" s="12">
        <v>41383</v>
      </c>
      <c r="K6228" s="4">
        <v>4649</v>
      </c>
      <c r="L6228" s="1" t="s">
        <v>56</v>
      </c>
      <c r="M6228" s="1" t="s">
        <v>812</v>
      </c>
      <c r="N6228" s="1" t="s">
        <v>936</v>
      </c>
      <c r="O6228" s="1" t="s">
        <v>937</v>
      </c>
      <c r="P6228">
        <v>50</v>
      </c>
      <c r="Q6228">
        <v>300</v>
      </c>
      <c r="R6228">
        <v>27300</v>
      </c>
      <c r="S6228">
        <v>91</v>
      </c>
      <c r="T6228">
        <v>1.82</v>
      </c>
      <c r="U6228">
        <f t="shared" si="1838"/>
        <v>27300</v>
      </c>
      <c r="V6228">
        <f t="shared" si="1839"/>
        <v>15000</v>
      </c>
      <c r="W6228" s="1" t="s">
        <v>815</v>
      </c>
      <c r="X6228" s="1" t="s">
        <v>71</v>
      </c>
      <c r="Y6228" s="1" t="s">
        <v>71</v>
      </c>
      <c r="Z6228" s="4">
        <v>9697</v>
      </c>
      <c r="AA6228" s="4">
        <f t="shared" si="1843"/>
        <v>160</v>
      </c>
      <c r="AB6228" s="4">
        <f t="shared" si="1834"/>
        <v>-99.115699999999975</v>
      </c>
      <c r="AC6228" s="4">
        <f t="shared" si="1835"/>
        <v>160</v>
      </c>
      <c r="AD6228" s="4">
        <f t="shared" si="1844"/>
        <v>388.6</v>
      </c>
      <c r="AE6228" s="4">
        <v>160</v>
      </c>
      <c r="AF6228" s="4">
        <v>160</v>
      </c>
      <c r="AG6228" s="4">
        <f t="shared" si="1845"/>
        <v>160</v>
      </c>
      <c r="AI6228" t="e">
        <f t="shared" si="1840"/>
        <v>#N/A</v>
      </c>
      <c r="AJ6228">
        <v>2595.63</v>
      </c>
      <c r="AK6228" s="2">
        <v>2595.63</v>
      </c>
      <c r="AL6228" s="2">
        <f t="shared" si="1846"/>
        <v>2595.63</v>
      </c>
      <c r="AM6228" s="4"/>
      <c r="AN6228" t="e">
        <f>VLOOKUP([1]!Tabelle13[[#This Row],[Vlookup this ID for freight costs]],$AL$2:$AL$6811,2,FALSE)</f>
        <v>#REF!</v>
      </c>
      <c r="AP6228">
        <v>38.270000000000003</v>
      </c>
      <c r="AQ6228">
        <v>38.270000000000003</v>
      </c>
      <c r="AR6228" s="4">
        <v>19</v>
      </c>
      <c r="AS6228" s="4">
        <v>4</v>
      </c>
      <c r="AT6228" s="4">
        <v>2013</v>
      </c>
      <c r="AU6228" s="4">
        <v>19</v>
      </c>
      <c r="AV6228" s="4">
        <v>4</v>
      </c>
      <c r="AW6228" s="4">
        <v>2013</v>
      </c>
      <c r="AX6228" t="str">
        <f t="shared" si="1841"/>
        <v>No Delay</v>
      </c>
      <c r="AY6228">
        <f t="shared" si="1842"/>
        <v>0</v>
      </c>
    </row>
    <row r="6229" spans="1:51" x14ac:dyDescent="0.2">
      <c r="A6229" s="3">
        <v>6272</v>
      </c>
      <c r="B6229" s="1" t="s">
        <v>98</v>
      </c>
      <c r="C6229" s="1" t="s">
        <v>99</v>
      </c>
      <c r="D6229" s="1" t="s">
        <v>52</v>
      </c>
      <c r="E6229" s="1" t="s">
        <v>53</v>
      </c>
      <c r="F6229" s="1" t="s">
        <v>53</v>
      </c>
      <c r="G6229" s="13" t="s">
        <v>1975</v>
      </c>
      <c r="H6229" s="12">
        <v>39903</v>
      </c>
      <c r="I6229" s="12" t="s">
        <v>1975</v>
      </c>
      <c r="J6229" s="12">
        <v>39903</v>
      </c>
      <c r="K6229" s="4">
        <v>1440</v>
      </c>
      <c r="L6229" s="1" t="s">
        <v>56</v>
      </c>
      <c r="M6229" s="1" t="s">
        <v>57</v>
      </c>
      <c r="N6229" s="1" t="s">
        <v>104</v>
      </c>
      <c r="O6229" s="1" t="s">
        <v>59</v>
      </c>
      <c r="P6229">
        <v>100</v>
      </c>
      <c r="Q6229">
        <v>1132</v>
      </c>
      <c r="R6229">
        <v>81504</v>
      </c>
      <c r="S6229">
        <v>72</v>
      </c>
      <c r="T6229">
        <v>0.72</v>
      </c>
      <c r="U6229">
        <f t="shared" si="1838"/>
        <v>81504</v>
      </c>
      <c r="V6229">
        <f t="shared" si="1839"/>
        <v>113200</v>
      </c>
      <c r="W6229" s="1" t="s">
        <v>60</v>
      </c>
      <c r="X6229" s="1" t="s">
        <v>61</v>
      </c>
      <c r="Y6229" s="1" t="s">
        <v>61</v>
      </c>
      <c r="Z6229" s="3">
        <v>11731</v>
      </c>
      <c r="AA6229" s="4">
        <f t="shared" si="1843"/>
        <v>337</v>
      </c>
      <c r="AB6229" s="4">
        <f t="shared" si="1834"/>
        <v>-35.249095999999952</v>
      </c>
      <c r="AC6229" s="4">
        <f t="shared" si="1835"/>
        <v>337</v>
      </c>
      <c r="AD6229" s="4">
        <f t="shared" si="1844"/>
        <v>438</v>
      </c>
      <c r="AE6229" s="4">
        <v>337</v>
      </c>
      <c r="AF6229" s="4">
        <v>337</v>
      </c>
      <c r="AG6229" s="4">
        <f t="shared" si="1845"/>
        <v>337</v>
      </c>
      <c r="AH6229" s="4">
        <v>11483</v>
      </c>
      <c r="AI6229">
        <f t="shared" si="1840"/>
        <v>9248</v>
      </c>
      <c r="AJ6229">
        <v>4323.93</v>
      </c>
      <c r="AK6229" s="2">
        <v>4323.93</v>
      </c>
      <c r="AL6229" s="2">
        <f t="shared" si="1846"/>
        <v>4323.93</v>
      </c>
      <c r="AM6229" s="4"/>
      <c r="AN6229" t="e">
        <f>VLOOKUP([1]!Tabelle13[[#This Row],[Vlookup this ID for freight costs]],$AL$2:$AL$6811,2,FALSE)</f>
        <v>#REF!</v>
      </c>
      <c r="AP6229">
        <v>159.75</v>
      </c>
      <c r="AQ6229">
        <v>159.75</v>
      </c>
      <c r="AR6229" s="4">
        <v>31</v>
      </c>
      <c r="AS6229" s="4">
        <v>3</v>
      </c>
      <c r="AT6229" s="4">
        <v>2009</v>
      </c>
      <c r="AU6229" s="4">
        <v>31</v>
      </c>
      <c r="AV6229" s="4">
        <v>3</v>
      </c>
      <c r="AW6229" s="4">
        <v>2009</v>
      </c>
      <c r="AX6229" t="str">
        <f t="shared" si="1841"/>
        <v>No Delay</v>
      </c>
      <c r="AY6229">
        <f t="shared" si="1842"/>
        <v>0</v>
      </c>
    </row>
    <row r="6230" spans="1:51" x14ac:dyDescent="0.2">
      <c r="A6230" s="3">
        <v>10298</v>
      </c>
      <c r="B6230" s="1" t="s">
        <v>88</v>
      </c>
      <c r="C6230" s="1" t="s">
        <v>89</v>
      </c>
      <c r="D6230" s="1" t="s">
        <v>52</v>
      </c>
      <c r="E6230" s="1" t="s">
        <v>53</v>
      </c>
      <c r="F6230" s="1" t="s">
        <v>53</v>
      </c>
      <c r="G6230" s="13" t="s">
        <v>426</v>
      </c>
      <c r="H6230" s="12">
        <v>39947</v>
      </c>
      <c r="I6230" s="12" t="s">
        <v>426</v>
      </c>
      <c r="J6230" s="12">
        <v>39947</v>
      </c>
      <c r="K6230" s="4">
        <v>1545</v>
      </c>
      <c r="L6230" s="1" t="s">
        <v>56</v>
      </c>
      <c r="M6230" s="1" t="s">
        <v>57</v>
      </c>
      <c r="N6230" s="1" t="s">
        <v>58</v>
      </c>
      <c r="O6230" s="1" t="s">
        <v>59</v>
      </c>
      <c r="P6230">
        <v>100</v>
      </c>
      <c r="Q6230">
        <v>1500</v>
      </c>
      <c r="R6230">
        <v>105000</v>
      </c>
      <c r="S6230">
        <v>70</v>
      </c>
      <c r="T6230">
        <v>0.7</v>
      </c>
      <c r="U6230">
        <f t="shared" si="1838"/>
        <v>105000</v>
      </c>
      <c r="V6230">
        <f t="shared" si="1839"/>
        <v>150000</v>
      </c>
      <c r="W6230" s="1" t="s">
        <v>60</v>
      </c>
      <c r="X6230" s="1" t="s">
        <v>61</v>
      </c>
      <c r="Y6230" s="1" t="s">
        <v>61</v>
      </c>
      <c r="Z6230" s="3">
        <v>13951</v>
      </c>
      <c r="AA6230" s="4">
        <f t="shared" si="1843"/>
        <v>341</v>
      </c>
      <c r="AB6230" s="4">
        <f t="shared" si="1834"/>
        <v>98.052000000000021</v>
      </c>
      <c r="AC6230" s="4">
        <f t="shared" si="1835"/>
        <v>341</v>
      </c>
      <c r="AD6230" s="4">
        <f t="shared" si="1844"/>
        <v>1588.01643686425</v>
      </c>
      <c r="AE6230" s="4">
        <v>341</v>
      </c>
      <c r="AF6230" s="4">
        <v>341</v>
      </c>
      <c r="AG6230" s="4">
        <f t="shared" si="1845"/>
        <v>341</v>
      </c>
      <c r="AH6230" s="4">
        <v>82505</v>
      </c>
      <c r="AI6230">
        <f t="shared" si="1840"/>
        <v>2321</v>
      </c>
      <c r="AJ6230">
        <v>9749.73</v>
      </c>
      <c r="AK6230" s="2">
        <v>9749.73</v>
      </c>
      <c r="AL6230" s="2">
        <f t="shared" si="1846"/>
        <v>9749.73</v>
      </c>
      <c r="AM6230" s="4"/>
      <c r="AN6230" t="e">
        <f>VLOOKUP([1]!Tabelle13[[#This Row],[Vlookup this ID for freight costs]],$AL$2:$AL$6811,2,FALSE)</f>
        <v>#REF!</v>
      </c>
      <c r="AP6230">
        <v>205.8</v>
      </c>
      <c r="AQ6230">
        <v>205.8</v>
      </c>
      <c r="AR6230" s="4">
        <v>14</v>
      </c>
      <c r="AS6230" s="4">
        <v>5</v>
      </c>
      <c r="AT6230" s="4">
        <v>2009</v>
      </c>
      <c r="AU6230" s="4">
        <v>14</v>
      </c>
      <c r="AV6230" s="4">
        <v>5</v>
      </c>
      <c r="AW6230" s="4">
        <v>2009</v>
      </c>
      <c r="AX6230" t="str">
        <f t="shared" si="1841"/>
        <v>No Delay</v>
      </c>
      <c r="AY6230">
        <f t="shared" si="1842"/>
        <v>0</v>
      </c>
    </row>
    <row r="6231" spans="1:51" x14ac:dyDescent="0.2">
      <c r="A6231" s="3">
        <v>13311</v>
      </c>
      <c r="B6231" s="1" t="s">
        <v>215</v>
      </c>
      <c r="C6231" s="1" t="s">
        <v>89</v>
      </c>
      <c r="D6231" s="1" t="s">
        <v>52</v>
      </c>
      <c r="E6231" s="1" t="s">
        <v>53</v>
      </c>
      <c r="F6231" s="1" t="s">
        <v>53</v>
      </c>
      <c r="G6231" s="13" t="s">
        <v>1805</v>
      </c>
      <c r="H6231" s="12">
        <v>40997</v>
      </c>
      <c r="I6231" s="12" t="s">
        <v>1805</v>
      </c>
      <c r="J6231" s="12">
        <v>40997</v>
      </c>
      <c r="K6231" s="4">
        <v>3836</v>
      </c>
      <c r="L6231" s="1" t="s">
        <v>56</v>
      </c>
      <c r="M6231" s="1" t="s">
        <v>57</v>
      </c>
      <c r="N6231" s="1" t="s">
        <v>104</v>
      </c>
      <c r="O6231" s="1" t="s">
        <v>59</v>
      </c>
      <c r="P6231">
        <v>100</v>
      </c>
      <c r="Q6231">
        <v>2000</v>
      </c>
      <c r="R6231">
        <v>160000</v>
      </c>
      <c r="S6231">
        <v>80</v>
      </c>
      <c r="T6231">
        <v>0.8</v>
      </c>
      <c r="U6231">
        <f t="shared" si="1838"/>
        <v>160000</v>
      </c>
      <c r="V6231">
        <f t="shared" si="1839"/>
        <v>200000</v>
      </c>
      <c r="W6231" s="1" t="s">
        <v>85</v>
      </c>
      <c r="X6231" s="1" t="s">
        <v>1236</v>
      </c>
      <c r="Y6231" s="1" t="s">
        <v>86</v>
      </c>
      <c r="Z6231" s="4">
        <v>8787</v>
      </c>
      <c r="AA6231" s="4">
        <f t="shared" si="1843"/>
        <v>957</v>
      </c>
      <c r="AB6231" s="4">
        <f t="shared" si="1834"/>
        <v>359.95700000000011</v>
      </c>
      <c r="AC6231" s="4">
        <f t="shared" si="1835"/>
        <v>957</v>
      </c>
      <c r="AD6231" s="4">
        <f t="shared" si="1844"/>
        <v>1766.9626624316154</v>
      </c>
      <c r="AE6231" s="4">
        <v>957</v>
      </c>
      <c r="AF6231" s="4">
        <v>957</v>
      </c>
      <c r="AG6231" s="4">
        <f t="shared" si="1845"/>
        <v>957</v>
      </c>
      <c r="AI6231" t="e">
        <f t="shared" si="1840"/>
        <v>#N/A</v>
      </c>
      <c r="AJ6231">
        <v>18919.560000000001</v>
      </c>
      <c r="AK6231" s="2">
        <v>18919.560000000001</v>
      </c>
      <c r="AL6231" s="2">
        <f t="shared" si="1846"/>
        <v>18919.560000000001</v>
      </c>
      <c r="AM6231" s="4"/>
      <c r="AN6231" t="e">
        <f>VLOOKUP([1]!Tabelle13[[#This Row],[Vlookup this ID for freight costs]],$AL$2:$AL$6811,2,FALSE)</f>
        <v>#REF!</v>
      </c>
      <c r="AP6231">
        <v>224.32</v>
      </c>
      <c r="AQ6231">
        <v>224.32</v>
      </c>
      <c r="AR6231" s="4">
        <v>29</v>
      </c>
      <c r="AS6231" s="4">
        <v>4</v>
      </c>
      <c r="AT6231" s="4">
        <v>2012</v>
      </c>
      <c r="AU6231" s="4">
        <v>29</v>
      </c>
      <c r="AV6231" s="4">
        <v>4</v>
      </c>
      <c r="AW6231" s="4">
        <v>2012</v>
      </c>
      <c r="AX6231" t="str">
        <f t="shared" si="1841"/>
        <v>No Delay</v>
      </c>
      <c r="AY6231">
        <f t="shared" si="1842"/>
        <v>0</v>
      </c>
    </row>
    <row r="6232" spans="1:51" x14ac:dyDescent="0.2">
      <c r="A6232" s="3">
        <v>14785</v>
      </c>
      <c r="B6232" s="1" t="s">
        <v>215</v>
      </c>
      <c r="C6232" s="1" t="s">
        <v>89</v>
      </c>
      <c r="D6232" s="1" t="s">
        <v>52</v>
      </c>
      <c r="E6232" s="1" t="s">
        <v>53</v>
      </c>
      <c r="F6232" s="1" t="s">
        <v>53</v>
      </c>
      <c r="G6232" s="13" t="s">
        <v>1640</v>
      </c>
      <c r="H6232" s="12">
        <v>41494</v>
      </c>
      <c r="I6232" s="12" t="s">
        <v>1640</v>
      </c>
      <c r="J6232" s="12">
        <v>41494</v>
      </c>
      <c r="K6232" s="4">
        <v>4859</v>
      </c>
      <c r="L6232" s="1" t="s">
        <v>56</v>
      </c>
      <c r="M6232" s="1" t="s">
        <v>57</v>
      </c>
      <c r="N6232" s="1" t="s">
        <v>104</v>
      </c>
      <c r="O6232" s="1" t="s">
        <v>59</v>
      </c>
      <c r="P6232">
        <v>100</v>
      </c>
      <c r="Q6232">
        <v>3200</v>
      </c>
      <c r="R6232">
        <v>256000</v>
      </c>
      <c r="S6232">
        <v>80</v>
      </c>
      <c r="T6232">
        <v>0.8</v>
      </c>
      <c r="U6232">
        <f t="shared" si="1838"/>
        <v>256000</v>
      </c>
      <c r="V6232">
        <f t="shared" si="1839"/>
        <v>320000</v>
      </c>
      <c r="W6232" s="1" t="s">
        <v>85</v>
      </c>
      <c r="X6232" s="1" t="s">
        <v>1236</v>
      </c>
      <c r="Y6232" s="1" t="s">
        <v>86</v>
      </c>
      <c r="Z6232" s="4">
        <v>8787</v>
      </c>
      <c r="AA6232" s="4">
        <f t="shared" si="1843"/>
        <v>1394</v>
      </c>
      <c r="AB6232" s="4">
        <f t="shared" si="1834"/>
        <v>862.49300000000017</v>
      </c>
      <c r="AC6232" s="4">
        <f t="shared" si="1835"/>
        <v>1394</v>
      </c>
      <c r="AD6232" s="4">
        <f t="shared" si="1844"/>
        <v>1250.75</v>
      </c>
      <c r="AE6232" s="4">
        <v>1394</v>
      </c>
      <c r="AF6232" s="4">
        <v>1394</v>
      </c>
      <c r="AG6232" s="4">
        <f t="shared" si="1845"/>
        <v>1394</v>
      </c>
      <c r="AI6232" t="e">
        <f t="shared" si="1840"/>
        <v>#N/A</v>
      </c>
      <c r="AJ6232">
        <v>20822.73</v>
      </c>
      <c r="AK6232" s="2">
        <v>20822.73</v>
      </c>
      <c r="AL6232" s="2">
        <f t="shared" si="1846"/>
        <v>20822.73</v>
      </c>
      <c r="AM6232" s="4"/>
      <c r="AN6232" t="e">
        <f>VLOOKUP([1]!Tabelle13[[#This Row],[Vlookup this ID for freight costs]],$AL$2:$AL$6811,2,FALSE)</f>
        <v>#REF!</v>
      </c>
      <c r="AP6232">
        <v>316.67</v>
      </c>
      <c r="AQ6232">
        <v>316.67</v>
      </c>
      <c r="AR6232" s="4">
        <v>8</v>
      </c>
      <c r="AS6232" s="4">
        <v>8</v>
      </c>
      <c r="AT6232" s="4">
        <v>2013</v>
      </c>
      <c r="AU6232" s="4">
        <v>8</v>
      </c>
      <c r="AV6232" s="4">
        <v>8</v>
      </c>
      <c r="AW6232" s="4">
        <v>2013</v>
      </c>
      <c r="AX6232" t="str">
        <f t="shared" si="1841"/>
        <v>No Delay</v>
      </c>
      <c r="AY6232">
        <f t="shared" si="1842"/>
        <v>0</v>
      </c>
    </row>
    <row r="6233" spans="1:51" x14ac:dyDescent="0.2">
      <c r="A6233" s="3">
        <v>15423</v>
      </c>
      <c r="B6233" s="1" t="s">
        <v>215</v>
      </c>
      <c r="C6233" s="1" t="s">
        <v>89</v>
      </c>
      <c r="D6233" s="1" t="s">
        <v>52</v>
      </c>
      <c r="E6233" s="1" t="s">
        <v>53</v>
      </c>
      <c r="F6233" s="1" t="s">
        <v>53</v>
      </c>
      <c r="G6233" s="13" t="s">
        <v>1626</v>
      </c>
      <c r="H6233" s="12">
        <v>41662</v>
      </c>
      <c r="I6233" s="12" t="s">
        <v>1185</v>
      </c>
      <c r="J6233" s="12">
        <v>41666</v>
      </c>
      <c r="K6233" s="4">
        <v>5214</v>
      </c>
      <c r="L6233" s="1" t="s">
        <v>56</v>
      </c>
      <c r="M6233" s="1" t="s">
        <v>57</v>
      </c>
      <c r="N6233" s="1" t="s">
        <v>104</v>
      </c>
      <c r="O6233" s="1" t="s">
        <v>59</v>
      </c>
      <c r="P6233">
        <v>100</v>
      </c>
      <c r="Q6233">
        <v>1400</v>
      </c>
      <c r="R6233">
        <v>112000</v>
      </c>
      <c r="S6233">
        <v>80</v>
      </c>
      <c r="T6233">
        <v>0.8</v>
      </c>
      <c r="U6233">
        <f t="shared" si="1838"/>
        <v>112000</v>
      </c>
      <c r="V6233">
        <f t="shared" si="1839"/>
        <v>140000</v>
      </c>
      <c r="W6233" s="1" t="s">
        <v>85</v>
      </c>
      <c r="X6233" s="1" t="s">
        <v>1236</v>
      </c>
      <c r="Y6233" s="1" t="s">
        <v>86</v>
      </c>
      <c r="Z6233" s="4">
        <v>8787</v>
      </c>
      <c r="AA6233" s="4">
        <f t="shared" si="1843"/>
        <v>577</v>
      </c>
      <c r="AB6233" s="4">
        <f t="shared" si="1834"/>
        <v>108.68900000000002</v>
      </c>
      <c r="AC6233" s="4">
        <f t="shared" si="1835"/>
        <v>577</v>
      </c>
      <c r="AD6233" s="4">
        <f t="shared" si="1844"/>
        <v>1908.25</v>
      </c>
      <c r="AE6233" s="4">
        <v>577</v>
      </c>
      <c r="AF6233" s="4">
        <v>577</v>
      </c>
      <c r="AG6233" s="4">
        <f t="shared" si="1845"/>
        <v>577</v>
      </c>
      <c r="AI6233" t="e">
        <f t="shared" si="1840"/>
        <v>#N/A</v>
      </c>
      <c r="AJ6233">
        <v>9275.59</v>
      </c>
      <c r="AK6233" s="2">
        <v>9275.59</v>
      </c>
      <c r="AL6233" s="2">
        <f t="shared" si="1846"/>
        <v>9275.59</v>
      </c>
      <c r="AM6233" s="4"/>
      <c r="AN6233" t="e">
        <f>VLOOKUP([1]!Tabelle13[[#This Row],[Vlookup this ID for freight costs]],$AL$2:$AL$6811,2,FALSE)</f>
        <v>#REF!</v>
      </c>
      <c r="AP6233">
        <v>138.54</v>
      </c>
      <c r="AQ6233">
        <v>138.54</v>
      </c>
      <c r="AR6233" s="4">
        <v>23</v>
      </c>
      <c r="AS6233" s="4">
        <v>1</v>
      </c>
      <c r="AT6233" s="4">
        <v>2014</v>
      </c>
      <c r="AU6233" s="4">
        <v>27</v>
      </c>
      <c r="AV6233" s="4">
        <v>1</v>
      </c>
      <c r="AW6233" s="4">
        <v>2014</v>
      </c>
      <c r="AX6233" t="str">
        <f t="shared" si="1841"/>
        <v>Delay</v>
      </c>
      <c r="AY6233">
        <f t="shared" si="1842"/>
        <v>4</v>
      </c>
    </row>
    <row r="6234" spans="1:51" x14ac:dyDescent="0.2">
      <c r="A6234" s="3">
        <v>96</v>
      </c>
      <c r="B6234" s="1" t="s">
        <v>64</v>
      </c>
      <c r="C6234" s="1" t="s">
        <v>65</v>
      </c>
      <c r="D6234" s="1" t="s">
        <v>52</v>
      </c>
      <c r="E6234" s="1" t="s">
        <v>53</v>
      </c>
      <c r="F6234" s="1" t="s">
        <v>53</v>
      </c>
      <c r="G6234" s="13" t="s">
        <v>2930</v>
      </c>
      <c r="H6234" s="12">
        <v>39252</v>
      </c>
      <c r="I6234" s="12" t="s">
        <v>2930</v>
      </c>
      <c r="J6234" s="12">
        <v>39252</v>
      </c>
      <c r="K6234" s="4">
        <v>200</v>
      </c>
      <c r="L6234" s="1" t="s">
        <v>56</v>
      </c>
      <c r="M6234" s="1" t="s">
        <v>634</v>
      </c>
      <c r="N6234" s="1" t="s">
        <v>635</v>
      </c>
      <c r="O6234" s="1" t="s">
        <v>636</v>
      </c>
      <c r="P6234">
        <v>20</v>
      </c>
      <c r="Q6234">
        <v>7500</v>
      </c>
      <c r="R6234">
        <v>202500</v>
      </c>
      <c r="S6234">
        <v>27</v>
      </c>
      <c r="T6234">
        <v>1.35</v>
      </c>
      <c r="U6234">
        <f t="shared" si="1838"/>
        <v>202500</v>
      </c>
      <c r="V6234">
        <f t="shared" si="1839"/>
        <v>150000</v>
      </c>
      <c r="W6234" s="1" t="s">
        <v>637</v>
      </c>
      <c r="X6234" s="1" t="s">
        <v>71</v>
      </c>
      <c r="Y6234" s="1" t="s">
        <v>71</v>
      </c>
      <c r="Z6234" s="4">
        <v>10674</v>
      </c>
      <c r="AA6234" s="4">
        <f t="shared" si="1843"/>
        <v>2278</v>
      </c>
      <c r="AB6234" s="4">
        <f t="shared" si="1834"/>
        <v>1657.6795000000002</v>
      </c>
      <c r="AC6234" s="4">
        <f t="shared" si="1835"/>
        <v>2278</v>
      </c>
      <c r="AD6234" s="4">
        <f t="shared" si="1844"/>
        <v>1588.01643686425</v>
      </c>
      <c r="AE6234" s="4">
        <v>2278</v>
      </c>
      <c r="AF6234" s="4">
        <v>2278</v>
      </c>
      <c r="AG6234" s="4">
        <f t="shared" si="1845"/>
        <v>2278</v>
      </c>
      <c r="AH6234" s="4">
        <v>1115</v>
      </c>
      <c r="AI6234" t="str">
        <f t="shared" si="1840"/>
        <v>Weight Captured Separately</v>
      </c>
      <c r="AJ6234">
        <v>15893.71</v>
      </c>
      <c r="AK6234" s="2">
        <v>15893.71</v>
      </c>
      <c r="AL6234" s="2">
        <f t="shared" si="1846"/>
        <v>15893.71</v>
      </c>
      <c r="AM6234" s="4"/>
      <c r="AN6234" t="e">
        <f>VLOOKUP([1]!Tabelle13[[#This Row],[Vlookup this ID for freight costs]],$AL$2:$AL$6811,2,FALSE)</f>
        <v>#REF!</v>
      </c>
      <c r="AP6234">
        <v>0</v>
      </c>
      <c r="AR6234" s="4">
        <v>19</v>
      </c>
      <c r="AS6234" s="4">
        <v>6</v>
      </c>
      <c r="AT6234" s="4">
        <v>2007</v>
      </c>
      <c r="AU6234" s="4">
        <v>19</v>
      </c>
      <c r="AV6234" s="4">
        <v>6</v>
      </c>
      <c r="AW6234" s="4">
        <v>2007</v>
      </c>
      <c r="AX6234" t="str">
        <f t="shared" si="1841"/>
        <v>No Delay</v>
      </c>
      <c r="AY6234">
        <f t="shared" si="1842"/>
        <v>0</v>
      </c>
    </row>
    <row r="6235" spans="1:51" x14ac:dyDescent="0.2">
      <c r="A6235" s="3">
        <v>16848</v>
      </c>
      <c r="B6235" s="1" t="s">
        <v>215</v>
      </c>
      <c r="C6235" s="1" t="s">
        <v>89</v>
      </c>
      <c r="D6235" s="1" t="s">
        <v>52</v>
      </c>
      <c r="E6235" s="1" t="s">
        <v>53</v>
      </c>
      <c r="F6235" s="1" t="s">
        <v>53</v>
      </c>
      <c r="G6235" s="13" t="s">
        <v>2931</v>
      </c>
      <c r="H6235" s="12">
        <v>41712</v>
      </c>
      <c r="I6235" s="12" t="s">
        <v>2387</v>
      </c>
      <c r="J6235" s="12">
        <v>41718</v>
      </c>
      <c r="K6235" s="4">
        <v>5401</v>
      </c>
      <c r="L6235" s="1" t="s">
        <v>56</v>
      </c>
      <c r="M6235" s="1" t="s">
        <v>57</v>
      </c>
      <c r="N6235" s="1" t="s">
        <v>104</v>
      </c>
      <c r="O6235" s="1" t="s">
        <v>59</v>
      </c>
      <c r="P6235">
        <v>100</v>
      </c>
      <c r="Q6235">
        <v>5900</v>
      </c>
      <c r="R6235">
        <v>472000</v>
      </c>
      <c r="S6235">
        <v>80</v>
      </c>
      <c r="T6235">
        <v>0.8</v>
      </c>
      <c r="U6235">
        <f t="shared" si="1838"/>
        <v>472000</v>
      </c>
      <c r="V6235">
        <f t="shared" si="1839"/>
        <v>590000</v>
      </c>
      <c r="W6235" s="1" t="s">
        <v>85</v>
      </c>
      <c r="X6235" s="1" t="s">
        <v>1236</v>
      </c>
      <c r="Y6235" s="1" t="s">
        <v>86</v>
      </c>
      <c r="Z6235" s="4">
        <v>8787</v>
      </c>
      <c r="AA6235" s="4">
        <f t="shared" si="1843"/>
        <v>2393</v>
      </c>
      <c r="AB6235" s="4">
        <f t="shared" si="1834"/>
        <v>1993.1990000000001</v>
      </c>
      <c r="AC6235" s="4">
        <f t="shared" si="1835"/>
        <v>2393</v>
      </c>
      <c r="AD6235" s="4">
        <f t="shared" si="1844"/>
        <v>2393</v>
      </c>
      <c r="AE6235" s="4">
        <v>2393</v>
      </c>
      <c r="AF6235" s="4">
        <v>2393</v>
      </c>
      <c r="AG6235" s="4">
        <f t="shared" si="1845"/>
        <v>2393</v>
      </c>
      <c r="AI6235" t="e">
        <f t="shared" si="1840"/>
        <v>#N/A</v>
      </c>
      <c r="AJ6235">
        <v>33029.82</v>
      </c>
      <c r="AK6235" s="2">
        <v>33029.82</v>
      </c>
      <c r="AL6235" s="2">
        <f t="shared" si="1846"/>
        <v>33029.82</v>
      </c>
      <c r="AM6235" s="4"/>
      <c r="AN6235" t="e">
        <f>VLOOKUP([1]!Tabelle13[[#This Row],[Vlookup this ID for freight costs]],$AL$2:$AL$6811,2,FALSE)</f>
        <v>#REF!</v>
      </c>
      <c r="AP6235">
        <v>485.22</v>
      </c>
      <c r="AQ6235">
        <v>485.22</v>
      </c>
      <c r="AR6235" s="4">
        <v>14</v>
      </c>
      <c r="AS6235" s="4">
        <v>4</v>
      </c>
      <c r="AT6235" s="4">
        <v>2014</v>
      </c>
      <c r="AU6235" s="4">
        <v>20</v>
      </c>
      <c r="AV6235" s="4">
        <v>4</v>
      </c>
      <c r="AW6235" s="4">
        <v>2014</v>
      </c>
      <c r="AX6235" t="str">
        <f t="shared" si="1841"/>
        <v>Delay</v>
      </c>
      <c r="AY6235">
        <f t="shared" si="1842"/>
        <v>6</v>
      </c>
    </row>
    <row r="6236" spans="1:51" x14ac:dyDescent="0.2">
      <c r="A6236" s="3">
        <v>176</v>
      </c>
      <c r="B6236" s="1" t="s">
        <v>64</v>
      </c>
      <c r="C6236" s="1" t="s">
        <v>65</v>
      </c>
      <c r="D6236" s="1" t="s">
        <v>52</v>
      </c>
      <c r="E6236" s="1" t="s">
        <v>53</v>
      </c>
      <c r="F6236" s="1" t="s">
        <v>53</v>
      </c>
      <c r="G6236" s="13" t="s">
        <v>2932</v>
      </c>
      <c r="H6236" s="12">
        <v>39358</v>
      </c>
      <c r="I6236" s="12" t="s">
        <v>2932</v>
      </c>
      <c r="J6236" s="12">
        <v>39358</v>
      </c>
      <c r="K6236" s="4">
        <v>418</v>
      </c>
      <c r="L6236" s="1" t="s">
        <v>56</v>
      </c>
      <c r="M6236" s="1" t="s">
        <v>634</v>
      </c>
      <c r="N6236" s="1" t="s">
        <v>635</v>
      </c>
      <c r="O6236" s="1" t="s">
        <v>636</v>
      </c>
      <c r="P6236">
        <v>20</v>
      </c>
      <c r="Q6236">
        <v>10000</v>
      </c>
      <c r="R6236">
        <v>270000</v>
      </c>
      <c r="S6236">
        <v>27</v>
      </c>
      <c r="T6236">
        <v>1.35</v>
      </c>
      <c r="U6236">
        <f t="shared" si="1838"/>
        <v>270000</v>
      </c>
      <c r="V6236">
        <f t="shared" si="1839"/>
        <v>200000</v>
      </c>
      <c r="W6236" s="1" t="s">
        <v>637</v>
      </c>
      <c r="X6236" s="1" t="s">
        <v>71</v>
      </c>
      <c r="Y6236" s="1" t="s">
        <v>71</v>
      </c>
      <c r="Z6236" s="4">
        <v>10674</v>
      </c>
      <c r="AA6236" s="4">
        <f t="shared" si="1843"/>
        <v>3263</v>
      </c>
      <c r="AB6236" s="4">
        <f t="shared" si="1834"/>
        <v>2240.7470000000003</v>
      </c>
      <c r="AC6236" s="4">
        <f t="shared" si="1835"/>
        <v>3263</v>
      </c>
      <c r="AD6236" s="4">
        <f t="shared" si="1844"/>
        <v>1766.9626624316154</v>
      </c>
      <c r="AE6236" s="4">
        <v>3263</v>
      </c>
      <c r="AF6236" s="4">
        <v>3263</v>
      </c>
      <c r="AG6236" s="4">
        <f t="shared" si="1845"/>
        <v>3263</v>
      </c>
      <c r="AH6236" s="4">
        <v>3441</v>
      </c>
      <c r="AI6236">
        <f t="shared" si="1840"/>
        <v>1624</v>
      </c>
      <c r="AJ6236">
        <v>20885.78</v>
      </c>
      <c r="AK6236" s="2">
        <v>20885.78</v>
      </c>
      <c r="AL6236" s="2">
        <f t="shared" si="1846"/>
        <v>20885.78</v>
      </c>
      <c r="AM6236" s="4"/>
      <c r="AN6236" t="e">
        <f>VLOOKUP([1]!Tabelle13[[#This Row],[Vlookup this ID for freight costs]],$AL$2:$AL$6811,2,FALSE)</f>
        <v>#REF!</v>
      </c>
      <c r="AP6236">
        <v>432</v>
      </c>
      <c r="AQ6236">
        <v>432</v>
      </c>
      <c r="AR6236" s="4">
        <v>3</v>
      </c>
      <c r="AS6236" s="4">
        <v>10</v>
      </c>
      <c r="AT6236" s="4">
        <v>2007</v>
      </c>
      <c r="AU6236" s="4">
        <v>3</v>
      </c>
      <c r="AV6236" s="4">
        <v>10</v>
      </c>
      <c r="AW6236" s="4">
        <v>2007</v>
      </c>
      <c r="AX6236" t="str">
        <f t="shared" si="1841"/>
        <v>No Delay</v>
      </c>
      <c r="AY6236">
        <f t="shared" si="1842"/>
        <v>0</v>
      </c>
    </row>
    <row r="6237" spans="1:51" x14ac:dyDescent="0.2">
      <c r="A6237" s="3">
        <v>410</v>
      </c>
      <c r="B6237" s="1" t="s">
        <v>72</v>
      </c>
      <c r="C6237" s="1" t="s">
        <v>73</v>
      </c>
      <c r="D6237" s="1" t="s">
        <v>52</v>
      </c>
      <c r="E6237" s="1" t="s">
        <v>53</v>
      </c>
      <c r="F6237" s="1" t="s">
        <v>53</v>
      </c>
      <c r="G6237" s="13" t="s">
        <v>117</v>
      </c>
      <c r="H6237" s="12">
        <v>39769</v>
      </c>
      <c r="I6237" s="12" t="s">
        <v>117</v>
      </c>
      <c r="J6237" s="12">
        <v>39769</v>
      </c>
      <c r="K6237" s="4">
        <v>1168</v>
      </c>
      <c r="L6237" s="1" t="s">
        <v>56</v>
      </c>
      <c r="M6237" s="1" t="s">
        <v>57</v>
      </c>
      <c r="N6237" s="1" t="s">
        <v>58</v>
      </c>
      <c r="O6237" s="1" t="s">
        <v>59</v>
      </c>
      <c r="P6237">
        <v>100</v>
      </c>
      <c r="Q6237">
        <v>1634</v>
      </c>
      <c r="R6237">
        <v>117631.66</v>
      </c>
      <c r="S6237">
        <v>71.989999999999995</v>
      </c>
      <c r="T6237">
        <v>0.72</v>
      </c>
      <c r="U6237">
        <f t="shared" si="1838"/>
        <v>117631.65999999999</v>
      </c>
      <c r="V6237">
        <f t="shared" si="1839"/>
        <v>163400</v>
      </c>
      <c r="W6237" s="1" t="s">
        <v>60</v>
      </c>
      <c r="X6237" s="1" t="s">
        <v>61</v>
      </c>
      <c r="Y6237" s="1" t="s">
        <v>61</v>
      </c>
      <c r="Z6237" s="3">
        <v>13004</v>
      </c>
      <c r="AA6237" s="4">
        <f t="shared" si="1843"/>
        <v>373</v>
      </c>
      <c r="AB6237" s="4">
        <f t="shared" si="1834"/>
        <v>160.86124166000002</v>
      </c>
      <c r="AC6237" s="4">
        <f t="shared" si="1835"/>
        <v>373</v>
      </c>
      <c r="AD6237" s="4">
        <f t="shared" si="1844"/>
        <v>308.37399866979001</v>
      </c>
      <c r="AE6237" s="4">
        <v>373</v>
      </c>
      <c r="AF6237" s="4">
        <v>373</v>
      </c>
      <c r="AG6237" s="4">
        <f t="shared" si="1845"/>
        <v>373</v>
      </c>
      <c r="AH6237" s="4">
        <v>2685</v>
      </c>
      <c r="AI6237">
        <f t="shared" si="1840"/>
        <v>11179</v>
      </c>
      <c r="AJ6237">
        <v>4112.46</v>
      </c>
      <c r="AK6237" s="2">
        <v>4112.46</v>
      </c>
      <c r="AL6237" s="2">
        <f t="shared" si="1846"/>
        <v>4112.46</v>
      </c>
      <c r="AM6237" s="4"/>
      <c r="AN6237" t="e">
        <f>VLOOKUP([1]!Tabelle13[[#This Row],[Vlookup this ID for freight costs]],$AL$2:$AL$6811,2,FALSE)</f>
        <v>#REF!</v>
      </c>
      <c r="AP6237">
        <v>188.21</v>
      </c>
      <c r="AQ6237">
        <v>188.21</v>
      </c>
      <c r="AR6237" s="4">
        <v>17</v>
      </c>
      <c r="AS6237" s="4">
        <v>11</v>
      </c>
      <c r="AT6237" s="4">
        <v>2008</v>
      </c>
      <c r="AU6237" s="4">
        <v>17</v>
      </c>
      <c r="AV6237" s="4">
        <v>11</v>
      </c>
      <c r="AW6237" s="4">
        <v>2008</v>
      </c>
      <c r="AX6237" t="str">
        <f t="shared" si="1841"/>
        <v>No Delay</v>
      </c>
      <c r="AY6237">
        <f t="shared" si="1842"/>
        <v>0</v>
      </c>
    </row>
    <row r="6238" spans="1:51" x14ac:dyDescent="0.2">
      <c r="A6238" s="3">
        <v>19177</v>
      </c>
      <c r="B6238" s="1" t="s">
        <v>215</v>
      </c>
      <c r="C6238" s="1" t="s">
        <v>89</v>
      </c>
      <c r="D6238" s="1" t="s">
        <v>52</v>
      </c>
      <c r="E6238" s="1" t="s">
        <v>53</v>
      </c>
      <c r="F6238" s="1" t="s">
        <v>53</v>
      </c>
      <c r="G6238" s="13" t="s">
        <v>1084</v>
      </c>
      <c r="H6238" s="12">
        <v>41591</v>
      </c>
      <c r="I6238" s="12" t="s">
        <v>1085</v>
      </c>
      <c r="J6238" s="12">
        <v>41592</v>
      </c>
      <c r="K6238" s="4">
        <v>5031</v>
      </c>
      <c r="L6238" s="1" t="s">
        <v>56</v>
      </c>
      <c r="M6238" s="1" t="s">
        <v>57</v>
      </c>
      <c r="N6238" s="1" t="s">
        <v>104</v>
      </c>
      <c r="O6238" s="1" t="s">
        <v>59</v>
      </c>
      <c r="P6238">
        <v>100</v>
      </c>
      <c r="Q6238">
        <v>4400</v>
      </c>
      <c r="R6238">
        <v>352000</v>
      </c>
      <c r="S6238">
        <v>80</v>
      </c>
      <c r="T6238">
        <v>0.8</v>
      </c>
      <c r="U6238">
        <f t="shared" si="1838"/>
        <v>352000</v>
      </c>
      <c r="V6238">
        <f t="shared" si="1839"/>
        <v>440000</v>
      </c>
      <c r="W6238" s="1" t="s">
        <v>85</v>
      </c>
      <c r="X6238" s="1" t="s">
        <v>1236</v>
      </c>
      <c r="Y6238" s="1" t="s">
        <v>86</v>
      </c>
      <c r="Z6238" s="4">
        <v>8787</v>
      </c>
      <c r="AA6238" s="4">
        <f t="shared" si="1843"/>
        <v>1033</v>
      </c>
      <c r="AB6238" s="4">
        <f t="shared" si="1834"/>
        <v>1365.029</v>
      </c>
      <c r="AC6238" s="4">
        <f t="shared" si="1835"/>
        <v>1033</v>
      </c>
      <c r="AD6238" s="4">
        <f t="shared" si="1844"/>
        <v>1420.5</v>
      </c>
      <c r="AE6238" s="4">
        <v>1033</v>
      </c>
      <c r="AF6238" s="4">
        <v>1033</v>
      </c>
      <c r="AG6238" s="4">
        <f t="shared" si="1845"/>
        <v>1033</v>
      </c>
      <c r="AI6238" t="e">
        <f t="shared" si="1840"/>
        <v>#N/A</v>
      </c>
      <c r="AJ6238">
        <v>24728.57</v>
      </c>
      <c r="AK6238" s="2">
        <v>24728.57</v>
      </c>
      <c r="AL6238" s="2">
        <f t="shared" si="1846"/>
        <v>24728.57</v>
      </c>
      <c r="AM6238" s="4"/>
      <c r="AN6238" t="e">
        <f>VLOOKUP([1]!Tabelle13[[#This Row],[Vlookup this ID for freight costs]],$AL$2:$AL$6811,2,FALSE)</f>
        <v>#REF!</v>
      </c>
      <c r="AP6238">
        <v>435.42</v>
      </c>
      <c r="AQ6238">
        <v>435.42</v>
      </c>
      <c r="AR6238" s="4">
        <v>13</v>
      </c>
      <c r="AS6238" s="4">
        <v>11</v>
      </c>
      <c r="AT6238" s="4">
        <v>2013</v>
      </c>
      <c r="AU6238" s="4">
        <v>14</v>
      </c>
      <c r="AV6238" s="4">
        <v>11</v>
      </c>
      <c r="AW6238" s="4">
        <v>2013</v>
      </c>
      <c r="AX6238" t="str">
        <f t="shared" si="1841"/>
        <v>Delay</v>
      </c>
      <c r="AY6238">
        <f t="shared" si="1842"/>
        <v>1</v>
      </c>
    </row>
    <row r="6239" spans="1:51" x14ac:dyDescent="0.2">
      <c r="A6239" s="3">
        <v>27708</v>
      </c>
      <c r="B6239" s="1" t="s">
        <v>215</v>
      </c>
      <c r="C6239" s="1" t="s">
        <v>89</v>
      </c>
      <c r="D6239" s="1" t="s">
        <v>52</v>
      </c>
      <c r="E6239" s="1" t="s">
        <v>53</v>
      </c>
      <c r="F6239" s="1" t="s">
        <v>53</v>
      </c>
      <c r="G6239" s="13" t="s">
        <v>2933</v>
      </c>
      <c r="H6239" s="12">
        <v>41024</v>
      </c>
      <c r="I6239" s="12" t="s">
        <v>2933</v>
      </c>
      <c r="J6239" s="12">
        <v>41024</v>
      </c>
      <c r="K6239" s="4">
        <v>3874</v>
      </c>
      <c r="L6239" s="1" t="s">
        <v>56</v>
      </c>
      <c r="M6239" s="1" t="s">
        <v>57</v>
      </c>
      <c r="N6239" s="1" t="s">
        <v>104</v>
      </c>
      <c r="O6239" s="1" t="s">
        <v>59</v>
      </c>
      <c r="P6239">
        <v>100</v>
      </c>
      <c r="Q6239">
        <v>596</v>
      </c>
      <c r="R6239">
        <v>47680</v>
      </c>
      <c r="S6239">
        <v>80</v>
      </c>
      <c r="T6239">
        <v>0.8</v>
      </c>
      <c r="U6239">
        <f t="shared" si="1838"/>
        <v>47680</v>
      </c>
      <c r="V6239">
        <f t="shared" si="1839"/>
        <v>59600</v>
      </c>
      <c r="W6239" s="1" t="s">
        <v>85</v>
      </c>
      <c r="X6239" s="1" t="s">
        <v>1236</v>
      </c>
      <c r="Y6239" s="1" t="s">
        <v>86</v>
      </c>
      <c r="Z6239" s="4">
        <v>8787</v>
      </c>
      <c r="AA6239" s="4">
        <f t="shared" si="1843"/>
        <v>287</v>
      </c>
      <c r="AB6239" s="4">
        <f t="shared" si="1834"/>
        <v>-228.01011999999997</v>
      </c>
      <c r="AC6239" s="4">
        <f t="shared" si="1835"/>
        <v>287</v>
      </c>
      <c r="AD6239" s="4">
        <f t="shared" si="1844"/>
        <v>229</v>
      </c>
      <c r="AE6239" s="4">
        <v>287</v>
      </c>
      <c r="AF6239" s="4">
        <v>287</v>
      </c>
      <c r="AG6239" s="4">
        <f t="shared" si="1845"/>
        <v>287</v>
      </c>
      <c r="AI6239" t="e">
        <f t="shared" si="1840"/>
        <v>#N/A</v>
      </c>
      <c r="AJ6239">
        <v>7024.86</v>
      </c>
      <c r="AK6239" s="2">
        <v>7024.86</v>
      </c>
      <c r="AL6239" s="2">
        <f t="shared" si="1846"/>
        <v>7024.86</v>
      </c>
      <c r="AM6239" s="4"/>
      <c r="AN6239" t="e">
        <f>VLOOKUP([1]!Tabelle13[[#This Row],[Vlookup this ID for freight costs]],$AL$2:$AL$6811,2,FALSE)</f>
        <v>#REF!</v>
      </c>
      <c r="AP6239">
        <v>66.849999999999994</v>
      </c>
      <c r="AQ6239">
        <v>66.849999999999994</v>
      </c>
      <c r="AR6239" s="4">
        <v>25</v>
      </c>
      <c r="AS6239" s="4">
        <v>4</v>
      </c>
      <c r="AT6239" s="4">
        <v>2012</v>
      </c>
      <c r="AU6239" s="4">
        <v>25</v>
      </c>
      <c r="AV6239" s="4">
        <v>4</v>
      </c>
      <c r="AW6239" s="4">
        <v>2012</v>
      </c>
      <c r="AX6239" t="str">
        <f t="shared" si="1841"/>
        <v>No Delay</v>
      </c>
      <c r="AY6239">
        <f t="shared" si="1842"/>
        <v>0</v>
      </c>
    </row>
    <row r="6240" spans="1:51" x14ac:dyDescent="0.2">
      <c r="A6240" s="3">
        <v>21568</v>
      </c>
      <c r="B6240" s="1" t="s">
        <v>215</v>
      </c>
      <c r="C6240" s="1" t="s">
        <v>89</v>
      </c>
      <c r="D6240" s="1" t="s">
        <v>52</v>
      </c>
      <c r="E6240" s="1" t="s">
        <v>53</v>
      </c>
      <c r="F6240" s="1" t="s">
        <v>53</v>
      </c>
      <c r="G6240" s="13" t="s">
        <v>2810</v>
      </c>
      <c r="H6240" s="12">
        <v>40798</v>
      </c>
      <c r="I6240" s="12" t="s">
        <v>2810</v>
      </c>
      <c r="J6240" s="12">
        <v>40798</v>
      </c>
      <c r="K6240" s="4">
        <v>3424</v>
      </c>
      <c r="L6240" s="1" t="s">
        <v>56</v>
      </c>
      <c r="M6240" s="1" t="s">
        <v>319</v>
      </c>
      <c r="N6240" s="1" t="s">
        <v>136</v>
      </c>
      <c r="O6240" s="1" t="s">
        <v>137</v>
      </c>
      <c r="P6240">
        <v>25</v>
      </c>
      <c r="Q6240">
        <v>1209</v>
      </c>
      <c r="R6240">
        <v>24180</v>
      </c>
      <c r="S6240">
        <v>20</v>
      </c>
      <c r="T6240">
        <v>0.8</v>
      </c>
      <c r="U6240">
        <f t="shared" si="1838"/>
        <v>24180</v>
      </c>
      <c r="V6240">
        <f t="shared" si="1839"/>
        <v>30225</v>
      </c>
      <c r="W6240" s="1" t="s">
        <v>138</v>
      </c>
      <c r="X6240" s="1" t="s">
        <v>139</v>
      </c>
      <c r="Y6240" s="1" t="s">
        <v>139</v>
      </c>
      <c r="Z6240" s="3">
        <v>13075</v>
      </c>
      <c r="AA6240" s="4">
        <f t="shared" si="1843"/>
        <v>403</v>
      </c>
      <c r="AB6240" s="4">
        <f t="shared" si="1834"/>
        <v>136.68948</v>
      </c>
      <c r="AC6240" s="4">
        <f t="shared" si="1835"/>
        <v>403</v>
      </c>
      <c r="AD6240" s="4">
        <f t="shared" si="1844"/>
        <v>250.5</v>
      </c>
      <c r="AE6240" s="4">
        <v>403</v>
      </c>
      <c r="AF6240" s="4">
        <v>403</v>
      </c>
      <c r="AG6240" s="4">
        <f t="shared" si="1845"/>
        <v>403</v>
      </c>
      <c r="AI6240" t="e">
        <f t="shared" si="1840"/>
        <v>#N/A</v>
      </c>
      <c r="AJ6240">
        <v>5639.42</v>
      </c>
      <c r="AK6240" s="2">
        <v>5639.42</v>
      </c>
      <c r="AL6240" s="2">
        <f t="shared" si="1846"/>
        <v>5639.42</v>
      </c>
      <c r="AM6240" s="4"/>
      <c r="AN6240" t="e">
        <f>VLOOKUP([1]!Tabelle13[[#This Row],[Vlookup this ID for freight costs]],$AL$2:$AL$6811,2,FALSE)</f>
        <v>#REF!</v>
      </c>
      <c r="AP6240">
        <v>39.9</v>
      </c>
      <c r="AQ6240">
        <v>39.9</v>
      </c>
      <c r="AR6240" s="4">
        <v>12</v>
      </c>
      <c r="AS6240" s="4">
        <v>9</v>
      </c>
      <c r="AT6240" s="4">
        <v>2011</v>
      </c>
      <c r="AU6240" s="4">
        <v>12</v>
      </c>
      <c r="AV6240" s="4">
        <v>9</v>
      </c>
      <c r="AW6240" s="4">
        <v>2011</v>
      </c>
      <c r="AX6240" t="str">
        <f t="shared" si="1841"/>
        <v>No Delay</v>
      </c>
      <c r="AY6240">
        <f t="shared" si="1842"/>
        <v>0</v>
      </c>
    </row>
    <row r="6241" spans="1:51" x14ac:dyDescent="0.2">
      <c r="A6241" s="3">
        <v>28617</v>
      </c>
      <c r="B6241" s="1" t="s">
        <v>215</v>
      </c>
      <c r="C6241" s="1" t="s">
        <v>89</v>
      </c>
      <c r="D6241" s="1" t="s">
        <v>52</v>
      </c>
      <c r="E6241" s="1" t="s">
        <v>53</v>
      </c>
      <c r="F6241" s="1" t="s">
        <v>53</v>
      </c>
      <c r="G6241" s="13" t="s">
        <v>1591</v>
      </c>
      <c r="H6241" s="12">
        <v>40891</v>
      </c>
      <c r="I6241" s="12" t="s">
        <v>1591</v>
      </c>
      <c r="J6241" s="12">
        <v>40891</v>
      </c>
      <c r="K6241" s="4">
        <v>3645</v>
      </c>
      <c r="L6241" s="1" t="s">
        <v>56</v>
      </c>
      <c r="M6241" s="1" t="s">
        <v>57</v>
      </c>
      <c r="N6241" s="1" t="s">
        <v>104</v>
      </c>
      <c r="O6241" s="1" t="s">
        <v>59</v>
      </c>
      <c r="P6241">
        <v>100</v>
      </c>
      <c r="Q6241">
        <v>1384</v>
      </c>
      <c r="R6241">
        <v>110720</v>
      </c>
      <c r="S6241">
        <v>80</v>
      </c>
      <c r="T6241">
        <v>0.8</v>
      </c>
      <c r="U6241">
        <f t="shared" si="1838"/>
        <v>110720</v>
      </c>
      <c r="V6241">
        <f t="shared" si="1839"/>
        <v>138400</v>
      </c>
      <c r="W6241" s="1" t="s">
        <v>85</v>
      </c>
      <c r="X6241" s="1" t="s">
        <v>1236</v>
      </c>
      <c r="Y6241" s="1" t="s">
        <v>86</v>
      </c>
      <c r="Z6241" s="4">
        <v>8787</v>
      </c>
      <c r="AA6241" s="4">
        <f t="shared" si="1843"/>
        <v>661</v>
      </c>
      <c r="AB6241" s="4">
        <f t="shared" si="1834"/>
        <v>101.98851999999999</v>
      </c>
      <c r="AC6241" s="4">
        <f t="shared" si="1835"/>
        <v>661</v>
      </c>
      <c r="AD6241" s="4">
        <f t="shared" si="1844"/>
        <v>661</v>
      </c>
      <c r="AE6241" s="4">
        <v>661</v>
      </c>
      <c r="AF6241" s="4">
        <v>661</v>
      </c>
      <c r="AG6241" s="4">
        <f t="shared" si="1845"/>
        <v>661</v>
      </c>
      <c r="AI6241" t="e">
        <f t="shared" si="1840"/>
        <v>#N/A</v>
      </c>
      <c r="AJ6241">
        <v>13740.74</v>
      </c>
      <c r="AK6241" s="2">
        <v>13740.74</v>
      </c>
      <c r="AL6241" s="2">
        <f t="shared" si="1846"/>
        <v>13740.74</v>
      </c>
      <c r="AM6241" s="4"/>
      <c r="AN6241" t="e">
        <f>VLOOKUP([1]!Tabelle13[[#This Row],[Vlookup this ID for freight costs]],$AL$2:$AL$6811,2,FALSE)</f>
        <v>#REF!</v>
      </c>
      <c r="AP6241">
        <v>182.69</v>
      </c>
      <c r="AQ6241">
        <v>182.69</v>
      </c>
      <c r="AR6241" s="4">
        <v>14</v>
      </c>
      <c r="AS6241" s="4">
        <v>12</v>
      </c>
      <c r="AT6241" s="4">
        <v>2011</v>
      </c>
      <c r="AU6241" s="4">
        <v>14</v>
      </c>
      <c r="AV6241" s="4">
        <v>12</v>
      </c>
      <c r="AW6241" s="4">
        <v>2011</v>
      </c>
      <c r="AX6241" t="str">
        <f t="shared" si="1841"/>
        <v>No Delay</v>
      </c>
      <c r="AY6241">
        <f t="shared" si="1842"/>
        <v>0</v>
      </c>
    </row>
    <row r="6242" spans="1:51" x14ac:dyDescent="0.2">
      <c r="A6242" s="3">
        <v>33522</v>
      </c>
      <c r="B6242" s="1" t="s">
        <v>215</v>
      </c>
      <c r="C6242" s="1" t="s">
        <v>89</v>
      </c>
      <c r="D6242" s="1" t="s">
        <v>52</v>
      </c>
      <c r="E6242" s="1" t="s">
        <v>53</v>
      </c>
      <c r="F6242" s="1" t="s">
        <v>53</v>
      </c>
      <c r="G6242" s="13" t="s">
        <v>2934</v>
      </c>
      <c r="H6242" s="12">
        <v>41311</v>
      </c>
      <c r="I6242" s="12" t="s">
        <v>2934</v>
      </c>
      <c r="J6242" s="12">
        <v>41311</v>
      </c>
      <c r="K6242" s="4">
        <v>4433</v>
      </c>
      <c r="L6242" s="1" t="s">
        <v>56</v>
      </c>
      <c r="M6242" s="1" t="s">
        <v>57</v>
      </c>
      <c r="N6242" s="1" t="s">
        <v>104</v>
      </c>
      <c r="O6242" s="1" t="s">
        <v>59</v>
      </c>
      <c r="P6242">
        <v>100</v>
      </c>
      <c r="Q6242">
        <v>2400</v>
      </c>
      <c r="R6242">
        <v>192000</v>
      </c>
      <c r="S6242">
        <v>80</v>
      </c>
      <c r="T6242">
        <v>0.8</v>
      </c>
      <c r="U6242">
        <f t="shared" si="1838"/>
        <v>192000</v>
      </c>
      <c r="V6242">
        <f t="shared" si="1839"/>
        <v>240000</v>
      </c>
      <c r="W6242" s="1" t="s">
        <v>85</v>
      </c>
      <c r="X6242" s="1" t="s">
        <v>1236</v>
      </c>
      <c r="Y6242" s="1" t="s">
        <v>86</v>
      </c>
      <c r="Z6242" s="4">
        <v>8787</v>
      </c>
      <c r="AA6242" s="4">
        <f t="shared" si="1843"/>
        <v>1043</v>
      </c>
      <c r="AB6242" s="4">
        <f t="shared" si="1834"/>
        <v>527.46900000000005</v>
      </c>
      <c r="AC6242" s="4">
        <f t="shared" si="1835"/>
        <v>1043</v>
      </c>
      <c r="AD6242" s="4">
        <f t="shared" si="1844"/>
        <v>1751.5</v>
      </c>
      <c r="AE6242" s="4">
        <v>1043</v>
      </c>
      <c r="AF6242" s="4">
        <v>1043</v>
      </c>
      <c r="AG6242" s="4">
        <f t="shared" si="1845"/>
        <v>1043</v>
      </c>
      <c r="AI6242" t="e">
        <f t="shared" si="1840"/>
        <v>#N/A</v>
      </c>
      <c r="AJ6242">
        <v>20882.95</v>
      </c>
      <c r="AK6242" s="2">
        <v>20882.95</v>
      </c>
      <c r="AL6242" s="2">
        <f t="shared" si="1846"/>
        <v>20882.95</v>
      </c>
      <c r="AM6242" s="4"/>
      <c r="AN6242" t="e">
        <f>VLOOKUP([1]!Tabelle13[[#This Row],[Vlookup this ID for freight costs]],$AL$2:$AL$6811,2,FALSE)</f>
        <v>#REF!</v>
      </c>
      <c r="AP6242">
        <v>269.18</v>
      </c>
      <c r="AQ6242">
        <v>269.18</v>
      </c>
      <c r="AR6242" s="4">
        <v>6</v>
      </c>
      <c r="AS6242" s="4">
        <v>2</v>
      </c>
      <c r="AT6242" s="4">
        <v>2013</v>
      </c>
      <c r="AU6242" s="4">
        <v>6</v>
      </c>
      <c r="AV6242" s="4">
        <v>2</v>
      </c>
      <c r="AW6242" s="4">
        <v>2013</v>
      </c>
      <c r="AX6242" t="str">
        <f t="shared" si="1841"/>
        <v>No Delay</v>
      </c>
      <c r="AY6242">
        <f t="shared" si="1842"/>
        <v>0</v>
      </c>
    </row>
    <row r="6243" spans="1:51" x14ac:dyDescent="0.2">
      <c r="A6243" s="3">
        <v>5860</v>
      </c>
      <c r="B6243" s="1" t="s">
        <v>72</v>
      </c>
      <c r="C6243" s="1" t="s">
        <v>73</v>
      </c>
      <c r="D6243" s="1" t="s">
        <v>52</v>
      </c>
      <c r="E6243" s="1" t="s">
        <v>53</v>
      </c>
      <c r="F6243" s="1" t="s">
        <v>53</v>
      </c>
      <c r="G6243" s="13" t="s">
        <v>2056</v>
      </c>
      <c r="H6243" s="12">
        <v>39835</v>
      </c>
      <c r="I6243" s="12" t="s">
        <v>2056</v>
      </c>
      <c r="J6243" s="12">
        <v>39835</v>
      </c>
      <c r="K6243" s="4">
        <v>1324</v>
      </c>
      <c r="L6243" s="1" t="s">
        <v>56</v>
      </c>
      <c r="M6243" s="1" t="s">
        <v>57</v>
      </c>
      <c r="N6243" s="1" t="s">
        <v>58</v>
      </c>
      <c r="O6243" s="1" t="s">
        <v>59</v>
      </c>
      <c r="P6243">
        <v>100</v>
      </c>
      <c r="Q6243">
        <v>1396</v>
      </c>
      <c r="R6243">
        <v>100498.04</v>
      </c>
      <c r="S6243">
        <v>71.989999999999995</v>
      </c>
      <c r="T6243">
        <v>0.72</v>
      </c>
      <c r="U6243">
        <f t="shared" si="1838"/>
        <v>100498.04</v>
      </c>
      <c r="V6243">
        <f t="shared" si="1839"/>
        <v>139600</v>
      </c>
      <c r="W6243" s="1" t="s">
        <v>60</v>
      </c>
      <c r="X6243" s="1" t="s">
        <v>61</v>
      </c>
      <c r="Y6243" s="1" t="s">
        <v>61</v>
      </c>
      <c r="Z6243" s="3">
        <v>13004</v>
      </c>
      <c r="AA6243" s="4">
        <f t="shared" si="1843"/>
        <v>414</v>
      </c>
      <c r="AB6243" s="4">
        <f t="shared" si="1834"/>
        <v>67.865838039999971</v>
      </c>
      <c r="AC6243" s="4">
        <f t="shared" si="1835"/>
        <v>414</v>
      </c>
      <c r="AD6243" s="4">
        <f t="shared" si="1844"/>
        <v>414</v>
      </c>
      <c r="AE6243" s="4">
        <v>414</v>
      </c>
      <c r="AF6243" s="4">
        <v>414</v>
      </c>
      <c r="AG6243" s="4">
        <f t="shared" si="1845"/>
        <v>414</v>
      </c>
      <c r="AH6243" s="4">
        <v>11765</v>
      </c>
      <c r="AI6243">
        <f t="shared" si="1840"/>
        <v>1581</v>
      </c>
      <c r="AJ6243">
        <v>5781.14</v>
      </c>
      <c r="AK6243" s="2">
        <v>5781.14</v>
      </c>
      <c r="AL6243" s="2">
        <f t="shared" si="1846"/>
        <v>5781.14</v>
      </c>
      <c r="AM6243" s="4"/>
      <c r="AN6243" t="e">
        <f>VLOOKUP([1]!Tabelle13[[#This Row],[Vlookup this ID for freight costs]],$AL$2:$AL$6811,2,FALSE)</f>
        <v>#REF!</v>
      </c>
      <c r="AP6243">
        <v>196.98</v>
      </c>
      <c r="AQ6243">
        <v>196.98</v>
      </c>
      <c r="AR6243" s="4">
        <v>22</v>
      </c>
      <c r="AS6243" s="4">
        <v>1</v>
      </c>
      <c r="AT6243" s="4">
        <v>2009</v>
      </c>
      <c r="AU6243" s="4">
        <v>22</v>
      </c>
      <c r="AV6243" s="4">
        <v>1</v>
      </c>
      <c r="AW6243" s="4">
        <v>2009</v>
      </c>
      <c r="AX6243" t="str">
        <f t="shared" si="1841"/>
        <v>No Delay</v>
      </c>
      <c r="AY6243">
        <f t="shared" si="1842"/>
        <v>0</v>
      </c>
    </row>
    <row r="6244" spans="1:51" x14ac:dyDescent="0.2">
      <c r="A6244" s="3">
        <v>9815</v>
      </c>
      <c r="B6244" s="1" t="s">
        <v>72</v>
      </c>
      <c r="C6244" s="1" t="s">
        <v>73</v>
      </c>
      <c r="D6244" s="1" t="s">
        <v>52</v>
      </c>
      <c r="E6244" s="1" t="s">
        <v>53</v>
      </c>
      <c r="F6244" s="1" t="s">
        <v>53</v>
      </c>
      <c r="G6244" s="13" t="s">
        <v>2056</v>
      </c>
      <c r="H6244" s="12">
        <v>39835</v>
      </c>
      <c r="I6244" s="12" t="s">
        <v>2056</v>
      </c>
      <c r="J6244" s="12">
        <v>39835</v>
      </c>
      <c r="K6244" s="4">
        <v>1326</v>
      </c>
      <c r="L6244" s="1" t="s">
        <v>56</v>
      </c>
      <c r="M6244" s="1" t="s">
        <v>57</v>
      </c>
      <c r="N6244" s="1" t="s">
        <v>92</v>
      </c>
      <c r="O6244" s="1" t="s">
        <v>93</v>
      </c>
      <c r="P6244">
        <v>100</v>
      </c>
      <c r="Q6244">
        <v>1396</v>
      </c>
      <c r="R6244">
        <v>13.96</v>
      </c>
      <c r="S6244">
        <v>0.01</v>
      </c>
      <c r="T6244">
        <v>0</v>
      </c>
      <c r="U6244">
        <f t="shared" si="1838"/>
        <v>13.96</v>
      </c>
      <c r="V6244">
        <f t="shared" si="1839"/>
        <v>139600</v>
      </c>
      <c r="W6244" s="1" t="s">
        <v>60</v>
      </c>
      <c r="X6244" s="1" t="s">
        <v>61</v>
      </c>
      <c r="Y6244" s="1" t="s">
        <v>61</v>
      </c>
      <c r="Z6244" s="3">
        <v>13004</v>
      </c>
      <c r="AA6244" s="4">
        <f t="shared" si="1843"/>
        <v>414</v>
      </c>
      <c r="AB6244" s="4">
        <f t="shared" si="1834"/>
        <v>-283.92892604000002</v>
      </c>
      <c r="AC6244" s="4">
        <f t="shared" si="1835"/>
        <v>414</v>
      </c>
      <c r="AD6244" s="4">
        <f t="shared" si="1844"/>
        <v>414</v>
      </c>
      <c r="AE6244" s="3" t="s">
        <v>2935</v>
      </c>
      <c r="AF6244" s="3">
        <v>414</v>
      </c>
      <c r="AG6244" s="4">
        <f>AI6244</f>
        <v>414</v>
      </c>
      <c r="AH6244" s="4">
        <v>5860</v>
      </c>
      <c r="AI6244">
        <f t="shared" si="1840"/>
        <v>414</v>
      </c>
      <c r="AJ6244" t="s">
        <v>2935</v>
      </c>
      <c r="AK6244" s="2">
        <v>5781.14</v>
      </c>
      <c r="AL6244" s="2">
        <f>AN6244</f>
        <v>5781.14</v>
      </c>
      <c r="AM6244" s="4">
        <v>5860</v>
      </c>
      <c r="AN6244">
        <f>INDEX($AJ$2:$AJ$6811,MATCH(AM6244,$A$2:$A$6811,0))</f>
        <v>5781.14</v>
      </c>
      <c r="AP6244">
        <v>0.03</v>
      </c>
      <c r="AQ6244">
        <v>0.03</v>
      </c>
      <c r="AR6244" s="4">
        <v>22</v>
      </c>
      <c r="AS6244" s="4">
        <v>1</v>
      </c>
      <c r="AT6244" s="4">
        <v>2009</v>
      </c>
      <c r="AU6244" s="4">
        <v>22</v>
      </c>
      <c r="AV6244" s="4">
        <v>1</v>
      </c>
      <c r="AW6244" s="4">
        <v>2009</v>
      </c>
      <c r="AX6244" t="str">
        <f t="shared" si="1841"/>
        <v>No Delay</v>
      </c>
      <c r="AY6244">
        <f t="shared" si="1842"/>
        <v>0</v>
      </c>
    </row>
    <row r="6245" spans="1:51" x14ac:dyDescent="0.2">
      <c r="A6245" s="3">
        <v>68515</v>
      </c>
      <c r="B6245" s="1" t="s">
        <v>215</v>
      </c>
      <c r="C6245" s="1" t="s">
        <v>89</v>
      </c>
      <c r="D6245" s="1" t="s">
        <v>52</v>
      </c>
      <c r="E6245" s="1" t="s">
        <v>53</v>
      </c>
      <c r="F6245" s="1" t="s">
        <v>53</v>
      </c>
      <c r="G6245" s="13" t="s">
        <v>2936</v>
      </c>
      <c r="H6245" s="12">
        <v>40711</v>
      </c>
      <c r="I6245" s="12" t="s">
        <v>2936</v>
      </c>
      <c r="J6245" s="12">
        <v>40711</v>
      </c>
      <c r="K6245" s="4">
        <v>3265</v>
      </c>
      <c r="L6245" s="1" t="s">
        <v>56</v>
      </c>
      <c r="M6245" s="1" t="s">
        <v>319</v>
      </c>
      <c r="N6245" s="1" t="s">
        <v>136</v>
      </c>
      <c r="O6245" s="1" t="s">
        <v>137</v>
      </c>
      <c r="P6245">
        <v>25</v>
      </c>
      <c r="Q6245">
        <v>1354</v>
      </c>
      <c r="R6245">
        <v>27080</v>
      </c>
      <c r="S6245">
        <v>20</v>
      </c>
      <c r="T6245">
        <v>0.8</v>
      </c>
      <c r="U6245">
        <f t="shared" si="1838"/>
        <v>27080</v>
      </c>
      <c r="V6245">
        <f t="shared" si="1839"/>
        <v>33850</v>
      </c>
      <c r="W6245" s="1" t="s">
        <v>138</v>
      </c>
      <c r="X6245" s="1" t="s">
        <v>139</v>
      </c>
      <c r="Y6245" s="1" t="s">
        <v>139</v>
      </c>
      <c r="Z6245" s="3">
        <v>13075</v>
      </c>
      <c r="AA6245" s="4">
        <f t="shared" si="1843"/>
        <v>422</v>
      </c>
      <c r="AB6245" s="4">
        <f t="shared" si="1834"/>
        <v>166.95387999999997</v>
      </c>
      <c r="AC6245" s="4">
        <f t="shared" si="1835"/>
        <v>422</v>
      </c>
      <c r="AD6245" s="4">
        <f t="shared" si="1844"/>
        <v>422</v>
      </c>
      <c r="AE6245" s="4">
        <v>422</v>
      </c>
      <c r="AF6245" s="4">
        <v>422</v>
      </c>
      <c r="AG6245" s="4">
        <f>AE6245</f>
        <v>422</v>
      </c>
      <c r="AI6245" t="e">
        <f t="shared" si="1840"/>
        <v>#N/A</v>
      </c>
      <c r="AJ6245">
        <v>5054.68</v>
      </c>
      <c r="AK6245" s="2">
        <v>5054.68</v>
      </c>
      <c r="AL6245" s="2">
        <f>AJ6245</f>
        <v>5054.68</v>
      </c>
      <c r="AM6245" s="4"/>
      <c r="AN6245" t="e">
        <f>VLOOKUP([1]!Tabelle13[[#This Row],[Vlookup this ID for freight costs]],$AL$2:$AL$6811,2,FALSE)</f>
        <v>#REF!</v>
      </c>
      <c r="AP6245">
        <v>44.68</v>
      </c>
      <c r="AQ6245">
        <v>44.68</v>
      </c>
      <c r="AR6245" s="4">
        <v>17</v>
      </c>
      <c r="AS6245" s="4">
        <v>6</v>
      </c>
      <c r="AT6245" s="4">
        <v>2011</v>
      </c>
      <c r="AU6245" s="4">
        <v>17</v>
      </c>
      <c r="AV6245" s="4">
        <v>6</v>
      </c>
      <c r="AW6245" s="4">
        <v>2011</v>
      </c>
      <c r="AX6245" t="str">
        <f t="shared" si="1841"/>
        <v>No Delay</v>
      </c>
      <c r="AY6245">
        <f t="shared" si="1842"/>
        <v>0</v>
      </c>
    </row>
    <row r="6246" spans="1:51" x14ac:dyDescent="0.2">
      <c r="A6246" s="3">
        <v>61403</v>
      </c>
      <c r="B6246" s="1" t="s">
        <v>215</v>
      </c>
      <c r="C6246" s="1" t="s">
        <v>89</v>
      </c>
      <c r="D6246" s="1" t="s">
        <v>52</v>
      </c>
      <c r="E6246" s="1" t="s">
        <v>53</v>
      </c>
      <c r="F6246" s="1" t="s">
        <v>53</v>
      </c>
      <c r="G6246" s="13" t="s">
        <v>507</v>
      </c>
      <c r="H6246" s="12">
        <v>40492</v>
      </c>
      <c r="I6246" s="12" t="s">
        <v>507</v>
      </c>
      <c r="J6246" s="12">
        <v>40492</v>
      </c>
      <c r="K6246" s="4">
        <v>2824</v>
      </c>
      <c r="L6246" s="1" t="s">
        <v>56</v>
      </c>
      <c r="M6246" s="1" t="s">
        <v>319</v>
      </c>
      <c r="N6246" s="1" t="s">
        <v>320</v>
      </c>
      <c r="O6246" s="1" t="s">
        <v>137</v>
      </c>
      <c r="P6246">
        <v>30</v>
      </c>
      <c r="Q6246">
        <v>1206</v>
      </c>
      <c r="R6246">
        <v>28944</v>
      </c>
      <c r="S6246">
        <v>24</v>
      </c>
      <c r="T6246">
        <v>0.8</v>
      </c>
      <c r="U6246">
        <f t="shared" si="1838"/>
        <v>28944</v>
      </c>
      <c r="V6246">
        <f t="shared" si="1839"/>
        <v>36180</v>
      </c>
      <c r="W6246" s="1" t="s">
        <v>138</v>
      </c>
      <c r="X6246" s="1" t="s">
        <v>139</v>
      </c>
      <c r="Y6246" s="1" t="s">
        <v>139</v>
      </c>
      <c r="Z6246" s="3">
        <v>13075</v>
      </c>
      <c r="AA6246" s="4">
        <f t="shared" si="1843"/>
        <v>429</v>
      </c>
      <c r="AB6246" s="4">
        <f t="shared" si="1834"/>
        <v>128.82214400000004</v>
      </c>
      <c r="AC6246" s="4">
        <f t="shared" si="1835"/>
        <v>429</v>
      </c>
      <c r="AD6246" s="4">
        <f t="shared" si="1844"/>
        <v>429</v>
      </c>
      <c r="AE6246" s="4">
        <v>429</v>
      </c>
      <c r="AF6246" s="4">
        <v>429</v>
      </c>
      <c r="AG6246" s="4">
        <f>AE6246</f>
        <v>429</v>
      </c>
      <c r="AI6246" t="e">
        <f t="shared" si="1840"/>
        <v>#N/A</v>
      </c>
      <c r="AJ6246">
        <v>4540.55</v>
      </c>
      <c r="AK6246" s="2">
        <v>4540.55</v>
      </c>
      <c r="AL6246" s="2">
        <f>AJ6246</f>
        <v>4540.55</v>
      </c>
      <c r="AM6246" s="4"/>
      <c r="AN6246" t="e">
        <f>VLOOKUP([1]!Tabelle13[[#This Row],[Vlookup this ID for freight costs]],$AL$2:$AL$6811,2,FALSE)</f>
        <v>#REF!</v>
      </c>
      <c r="AP6246">
        <v>62.4</v>
      </c>
      <c r="AQ6246">
        <v>62.4</v>
      </c>
      <c r="AR6246" s="4">
        <v>10</v>
      </c>
      <c r="AS6246" s="4">
        <v>11</v>
      </c>
      <c r="AT6246" s="4">
        <v>2010</v>
      </c>
      <c r="AU6246" s="4">
        <v>10</v>
      </c>
      <c r="AV6246" s="4">
        <v>11</v>
      </c>
      <c r="AW6246" s="4">
        <v>2010</v>
      </c>
      <c r="AX6246" t="str">
        <f t="shared" si="1841"/>
        <v>No Delay</v>
      </c>
      <c r="AY6246">
        <f t="shared" si="1842"/>
        <v>0</v>
      </c>
    </row>
    <row r="6247" spans="1:51" x14ac:dyDescent="0.2">
      <c r="A6247" s="3">
        <v>19431</v>
      </c>
      <c r="B6247" s="1" t="s">
        <v>215</v>
      </c>
      <c r="C6247" s="1" t="s">
        <v>89</v>
      </c>
      <c r="D6247" s="1" t="s">
        <v>52</v>
      </c>
      <c r="E6247" s="1" t="s">
        <v>53</v>
      </c>
      <c r="F6247" s="1" t="s">
        <v>53</v>
      </c>
      <c r="G6247" s="13" t="s">
        <v>2903</v>
      </c>
      <c r="H6247" s="12">
        <v>42027</v>
      </c>
      <c r="I6247" s="12" t="s">
        <v>2903</v>
      </c>
      <c r="J6247" s="12">
        <v>42027</v>
      </c>
      <c r="K6247" s="4">
        <v>6228</v>
      </c>
      <c r="L6247" s="1" t="s">
        <v>56</v>
      </c>
      <c r="M6247" s="1" t="s">
        <v>319</v>
      </c>
      <c r="N6247" s="1" t="s">
        <v>136</v>
      </c>
      <c r="O6247" s="1" t="s">
        <v>137</v>
      </c>
      <c r="P6247">
        <v>25</v>
      </c>
      <c r="Q6247">
        <v>1400</v>
      </c>
      <c r="R6247">
        <v>28700</v>
      </c>
      <c r="S6247">
        <v>20.5</v>
      </c>
      <c r="T6247">
        <v>0.82</v>
      </c>
      <c r="U6247">
        <f t="shared" si="1838"/>
        <v>28700</v>
      </c>
      <c r="V6247">
        <f t="shared" si="1839"/>
        <v>35000</v>
      </c>
      <c r="W6247" s="1" t="s">
        <v>138</v>
      </c>
      <c r="X6247" s="1" t="s">
        <v>139</v>
      </c>
      <c r="Y6247" s="1" t="s">
        <v>139</v>
      </c>
      <c r="Z6247" s="3">
        <v>13075</v>
      </c>
      <c r="AA6247" s="4">
        <f t="shared" si="1843"/>
        <v>437</v>
      </c>
      <c r="AB6247" s="4">
        <f t="shared" ref="AB6247:AB6310" si="1847">4.997+0.1387*Q6247-4.826*P6247+0.003501*R6247</f>
        <v>179.00569999999999</v>
      </c>
      <c r="AC6247" s="4">
        <f t="shared" si="1835"/>
        <v>437</v>
      </c>
      <c r="AD6247" s="4">
        <f t="shared" si="1844"/>
        <v>367.71428571428572</v>
      </c>
      <c r="AE6247" s="4">
        <v>437</v>
      </c>
      <c r="AF6247" s="4">
        <v>437</v>
      </c>
      <c r="AG6247" s="4">
        <f>AE6247</f>
        <v>437</v>
      </c>
      <c r="AI6247" t="e">
        <f t="shared" si="1840"/>
        <v>#N/A</v>
      </c>
      <c r="AJ6247">
        <v>5924.89</v>
      </c>
      <c r="AK6247" s="2">
        <v>5924.89</v>
      </c>
      <c r="AL6247" s="2">
        <f>AJ6247</f>
        <v>5924.89</v>
      </c>
      <c r="AM6247" s="4"/>
      <c r="AN6247" t="e">
        <f>VLOOKUP([1]!Tabelle13[[#This Row],[Vlookup this ID for freight costs]],$AL$2:$AL$6811,2,FALSE)</f>
        <v>#REF!</v>
      </c>
      <c r="AP6247">
        <v>29.5</v>
      </c>
      <c r="AQ6247">
        <v>29.5</v>
      </c>
      <c r="AR6247" s="4">
        <v>23</v>
      </c>
      <c r="AS6247" s="4">
        <v>1</v>
      </c>
      <c r="AT6247" s="4">
        <v>2015</v>
      </c>
      <c r="AU6247" s="4">
        <v>23</v>
      </c>
      <c r="AV6247" s="4">
        <v>1</v>
      </c>
      <c r="AW6247" s="4">
        <v>2015</v>
      </c>
      <c r="AX6247" t="str">
        <f t="shared" si="1841"/>
        <v>No Delay</v>
      </c>
      <c r="AY6247">
        <f t="shared" si="1842"/>
        <v>0</v>
      </c>
    </row>
    <row r="6248" spans="1:51" x14ac:dyDescent="0.2">
      <c r="A6248" s="3">
        <v>46869</v>
      </c>
      <c r="B6248" s="1" t="s">
        <v>215</v>
      </c>
      <c r="C6248" s="1" t="s">
        <v>89</v>
      </c>
      <c r="D6248" s="1" t="s">
        <v>52</v>
      </c>
      <c r="E6248" s="1" t="s">
        <v>53</v>
      </c>
      <c r="F6248" s="1" t="s">
        <v>53</v>
      </c>
      <c r="G6248" s="13" t="s">
        <v>1153</v>
      </c>
      <c r="H6248" s="12">
        <v>42055</v>
      </c>
      <c r="I6248" s="12" t="s">
        <v>2883</v>
      </c>
      <c r="J6248" s="12">
        <v>42058</v>
      </c>
      <c r="K6248" s="4">
        <v>6342</v>
      </c>
      <c r="L6248" s="1" t="s">
        <v>56</v>
      </c>
      <c r="M6248" s="1" t="s">
        <v>319</v>
      </c>
      <c r="N6248" s="1" t="s">
        <v>136</v>
      </c>
      <c r="O6248" s="1" t="s">
        <v>137</v>
      </c>
      <c r="P6248">
        <v>25</v>
      </c>
      <c r="Q6248">
        <v>1400</v>
      </c>
      <c r="R6248">
        <v>28700</v>
      </c>
      <c r="S6248">
        <v>20.5</v>
      </c>
      <c r="T6248">
        <v>0.82</v>
      </c>
      <c r="U6248">
        <f t="shared" si="1838"/>
        <v>28700</v>
      </c>
      <c r="V6248">
        <f t="shared" si="1839"/>
        <v>35000</v>
      </c>
      <c r="W6248" s="1" t="s">
        <v>138</v>
      </c>
      <c r="X6248" s="1" t="s">
        <v>139</v>
      </c>
      <c r="Y6248" s="1" t="s">
        <v>139</v>
      </c>
      <c r="Z6248" s="3">
        <v>13075</v>
      </c>
      <c r="AA6248" s="4">
        <f t="shared" si="1843"/>
        <v>437</v>
      </c>
      <c r="AB6248" s="4">
        <f t="shared" si="1847"/>
        <v>179.00569999999999</v>
      </c>
      <c r="AC6248" s="4">
        <f t="shared" si="1835"/>
        <v>437</v>
      </c>
      <c r="AD6248" s="4">
        <f t="shared" si="1844"/>
        <v>367.71428571428572</v>
      </c>
      <c r="AE6248" s="4">
        <v>437</v>
      </c>
      <c r="AF6248" s="4">
        <v>437</v>
      </c>
      <c r="AG6248" s="4">
        <f>AE6248</f>
        <v>437</v>
      </c>
      <c r="AI6248" t="e">
        <f t="shared" si="1840"/>
        <v>#N/A</v>
      </c>
      <c r="AJ6248">
        <v>5408.93</v>
      </c>
      <c r="AK6248" s="2">
        <v>5408.93</v>
      </c>
      <c r="AL6248" s="2">
        <f>AJ6248</f>
        <v>5408.93</v>
      </c>
      <c r="AM6248" s="4"/>
      <c r="AN6248" t="e">
        <f>VLOOKUP([1]!Tabelle13[[#This Row],[Vlookup this ID for freight costs]],$AL$2:$AL$6811,2,FALSE)</f>
        <v>#REF!</v>
      </c>
      <c r="AP6248">
        <v>29.5</v>
      </c>
      <c r="AQ6248">
        <v>29.5</v>
      </c>
      <c r="AR6248" s="4">
        <v>20</v>
      </c>
      <c r="AS6248" s="4">
        <v>2</v>
      </c>
      <c r="AT6248" s="4">
        <v>2015</v>
      </c>
      <c r="AU6248" s="4">
        <v>23</v>
      </c>
      <c r="AV6248" s="4">
        <v>2</v>
      </c>
      <c r="AW6248" s="4">
        <v>2015</v>
      </c>
      <c r="AX6248" t="str">
        <f t="shared" si="1841"/>
        <v>Delay</v>
      </c>
      <c r="AY6248">
        <f t="shared" si="1842"/>
        <v>3</v>
      </c>
    </row>
    <row r="6249" spans="1:51" x14ac:dyDescent="0.2">
      <c r="A6249" s="3">
        <v>10695</v>
      </c>
      <c r="B6249" s="1" t="s">
        <v>88</v>
      </c>
      <c r="C6249" s="1" t="s">
        <v>89</v>
      </c>
      <c r="D6249" s="1" t="s">
        <v>130</v>
      </c>
      <c r="E6249" s="1" t="s">
        <v>53</v>
      </c>
      <c r="F6249" s="1" t="s">
        <v>107</v>
      </c>
      <c r="G6249" s="13" t="s">
        <v>2937</v>
      </c>
      <c r="H6249" s="12">
        <v>39510</v>
      </c>
      <c r="I6249" s="12" t="s">
        <v>2937</v>
      </c>
      <c r="J6249" s="12">
        <v>39510</v>
      </c>
      <c r="K6249" s="4">
        <v>689</v>
      </c>
      <c r="L6249" s="1" t="s">
        <v>56</v>
      </c>
      <c r="M6249" s="1" t="s">
        <v>132</v>
      </c>
      <c r="N6249" s="1" t="s">
        <v>92</v>
      </c>
      <c r="O6249" s="1" t="s">
        <v>93</v>
      </c>
      <c r="P6249">
        <v>100</v>
      </c>
      <c r="Q6249">
        <v>1505</v>
      </c>
      <c r="R6249">
        <v>15.05</v>
      </c>
      <c r="S6249">
        <v>0.01</v>
      </c>
      <c r="T6249">
        <v>0</v>
      </c>
      <c r="U6249">
        <f t="shared" si="1838"/>
        <v>15.05</v>
      </c>
      <c r="V6249">
        <f t="shared" si="1839"/>
        <v>150500</v>
      </c>
      <c r="W6249" s="1" t="s">
        <v>60</v>
      </c>
      <c r="X6249" s="1" t="s">
        <v>61</v>
      </c>
      <c r="Y6249" s="1" t="s">
        <v>61</v>
      </c>
      <c r="Z6249" s="3">
        <v>13951</v>
      </c>
      <c r="AA6249" s="4">
        <f t="shared" si="1843"/>
        <v>440</v>
      </c>
      <c r="AB6249" s="4">
        <f t="shared" si="1847"/>
        <v>-268.80680994999994</v>
      </c>
      <c r="AC6249" s="4">
        <f t="shared" si="1835"/>
        <v>440</v>
      </c>
      <c r="AD6249" s="4">
        <f t="shared" si="1844"/>
        <v>440</v>
      </c>
      <c r="AE6249" s="4">
        <v>440</v>
      </c>
      <c r="AF6249" s="4">
        <v>440</v>
      </c>
      <c r="AG6249" s="4">
        <f>AE6249</f>
        <v>440</v>
      </c>
      <c r="AH6249" s="4">
        <v>82293</v>
      </c>
      <c r="AI6249">
        <f t="shared" si="1840"/>
        <v>19451</v>
      </c>
      <c r="AJ6249">
        <v>1759.4</v>
      </c>
      <c r="AK6249" s="2">
        <v>1759.4</v>
      </c>
      <c r="AL6249" s="2">
        <f>AJ6249</f>
        <v>1759.4</v>
      </c>
      <c r="AM6249" s="4"/>
      <c r="AN6249" t="e">
        <f>VLOOKUP([1]!Tabelle13[[#This Row],[Vlookup this ID for freight costs]],$AL$2:$AL$6811,2,FALSE)</f>
        <v>#REF!</v>
      </c>
      <c r="AP6249">
        <v>0.02</v>
      </c>
      <c r="AQ6249">
        <v>0.02</v>
      </c>
      <c r="AR6249" s="4">
        <v>3</v>
      </c>
      <c r="AS6249" s="4">
        <v>4</v>
      </c>
      <c r="AT6249" s="4">
        <v>2008</v>
      </c>
      <c r="AU6249" s="4">
        <v>3</v>
      </c>
      <c r="AV6249" s="4">
        <v>4</v>
      </c>
      <c r="AW6249" s="4">
        <v>2008</v>
      </c>
      <c r="AX6249" t="str">
        <f t="shared" si="1841"/>
        <v>No Delay</v>
      </c>
      <c r="AY6249">
        <f t="shared" si="1842"/>
        <v>0</v>
      </c>
    </row>
    <row r="6250" spans="1:51" x14ac:dyDescent="0.2">
      <c r="A6250" s="3">
        <v>12501</v>
      </c>
      <c r="B6250" s="1" t="s">
        <v>88</v>
      </c>
      <c r="C6250" s="1" t="s">
        <v>89</v>
      </c>
      <c r="D6250" s="1" t="s">
        <v>130</v>
      </c>
      <c r="E6250" s="1" t="s">
        <v>53</v>
      </c>
      <c r="F6250" s="1" t="s">
        <v>107</v>
      </c>
      <c r="G6250" s="13" t="s">
        <v>2937</v>
      </c>
      <c r="H6250" s="12">
        <v>39510</v>
      </c>
      <c r="I6250" s="12" t="s">
        <v>2937</v>
      </c>
      <c r="J6250" s="12">
        <v>39510</v>
      </c>
      <c r="K6250" s="4">
        <v>690</v>
      </c>
      <c r="L6250" s="1" t="s">
        <v>56</v>
      </c>
      <c r="M6250" s="1" t="s">
        <v>132</v>
      </c>
      <c r="N6250" s="1" t="s">
        <v>58</v>
      </c>
      <c r="O6250" s="1" t="s">
        <v>59</v>
      </c>
      <c r="P6250">
        <v>100</v>
      </c>
      <c r="Q6250">
        <v>1505</v>
      </c>
      <c r="R6250">
        <v>108344.95</v>
      </c>
      <c r="S6250">
        <v>71.989999999999995</v>
      </c>
      <c r="T6250">
        <v>0.72</v>
      </c>
      <c r="U6250">
        <f t="shared" si="1838"/>
        <v>108344.95</v>
      </c>
      <c r="V6250">
        <f t="shared" si="1839"/>
        <v>150500</v>
      </c>
      <c r="W6250" s="1" t="s">
        <v>60</v>
      </c>
      <c r="X6250" s="1" t="s">
        <v>61</v>
      </c>
      <c r="Y6250" s="1" t="s">
        <v>61</v>
      </c>
      <c r="Z6250" s="3">
        <v>13951</v>
      </c>
      <c r="AA6250" s="4">
        <f t="shared" si="1843"/>
        <v>440</v>
      </c>
      <c r="AB6250" s="4">
        <f t="shared" si="1847"/>
        <v>110.45616995000006</v>
      </c>
      <c r="AC6250" s="4">
        <f t="shared" si="1835"/>
        <v>440</v>
      </c>
      <c r="AD6250" s="4">
        <f t="shared" si="1844"/>
        <v>440</v>
      </c>
      <c r="AE6250" s="3" t="s">
        <v>2938</v>
      </c>
      <c r="AF6250" s="3">
        <v>440</v>
      </c>
      <c r="AG6250" s="4">
        <f>AI6250</f>
        <v>440</v>
      </c>
      <c r="AH6250" s="4">
        <v>10695</v>
      </c>
      <c r="AI6250">
        <f t="shared" si="1840"/>
        <v>440</v>
      </c>
      <c r="AJ6250" t="s">
        <v>2938</v>
      </c>
      <c r="AK6250" s="2">
        <v>1759.4</v>
      </c>
      <c r="AL6250" s="2">
        <f>AN6250</f>
        <v>1759.4</v>
      </c>
      <c r="AM6250" s="4">
        <v>10695</v>
      </c>
      <c r="AN6250">
        <f>INDEX($AJ$2:$AJ$6811,MATCH(AM6250,$A$2:$A$6811,0))</f>
        <v>1759.4</v>
      </c>
      <c r="AP6250">
        <v>173.35</v>
      </c>
      <c r="AQ6250">
        <v>173.35</v>
      </c>
      <c r="AR6250" s="4">
        <v>3</v>
      </c>
      <c r="AS6250" s="4">
        <v>4</v>
      </c>
      <c r="AT6250" s="4">
        <v>2008</v>
      </c>
      <c r="AU6250" s="4">
        <v>3</v>
      </c>
      <c r="AV6250" s="4">
        <v>4</v>
      </c>
      <c r="AW6250" s="4">
        <v>2008</v>
      </c>
      <c r="AX6250" t="str">
        <f t="shared" si="1841"/>
        <v>No Delay</v>
      </c>
      <c r="AY6250">
        <f t="shared" si="1842"/>
        <v>0</v>
      </c>
    </row>
    <row r="6251" spans="1:51" x14ac:dyDescent="0.2">
      <c r="A6251" s="3">
        <v>9100</v>
      </c>
      <c r="B6251" s="1" t="s">
        <v>1329</v>
      </c>
      <c r="C6251" s="1" t="s">
        <v>65</v>
      </c>
      <c r="D6251" s="1" t="s">
        <v>52</v>
      </c>
      <c r="E6251" s="1" t="s">
        <v>53</v>
      </c>
      <c r="F6251" s="1" t="s">
        <v>53</v>
      </c>
      <c r="G6251" s="13" t="s">
        <v>669</v>
      </c>
      <c r="H6251" s="12">
        <v>39988</v>
      </c>
      <c r="I6251" s="12" t="s">
        <v>1733</v>
      </c>
      <c r="J6251" s="12">
        <v>39972</v>
      </c>
      <c r="K6251" s="4">
        <v>1583</v>
      </c>
      <c r="L6251" s="1" t="s">
        <v>56</v>
      </c>
      <c r="M6251" s="1" t="s">
        <v>57</v>
      </c>
      <c r="N6251" s="1" t="s">
        <v>104</v>
      </c>
      <c r="O6251" s="1" t="s">
        <v>59</v>
      </c>
      <c r="P6251">
        <v>100</v>
      </c>
      <c r="Q6251">
        <v>1500</v>
      </c>
      <c r="R6251">
        <v>120000</v>
      </c>
      <c r="S6251">
        <v>80</v>
      </c>
      <c r="T6251">
        <v>0.8</v>
      </c>
      <c r="U6251">
        <f t="shared" si="1838"/>
        <v>120000</v>
      </c>
      <c r="V6251">
        <f t="shared" si="1839"/>
        <v>150000</v>
      </c>
      <c r="W6251" s="1" t="s">
        <v>60</v>
      </c>
      <c r="X6251" s="1" t="s">
        <v>61</v>
      </c>
      <c r="Y6251" s="1" t="s">
        <v>61</v>
      </c>
      <c r="Z6251" s="3">
        <v>12853</v>
      </c>
      <c r="AA6251" s="4">
        <f t="shared" si="1843"/>
        <v>445</v>
      </c>
      <c r="AB6251" s="4">
        <f t="shared" si="1847"/>
        <v>150.56700000000001</v>
      </c>
      <c r="AC6251" s="4">
        <f t="shared" si="1835"/>
        <v>445</v>
      </c>
      <c r="AD6251" s="4">
        <f t="shared" si="1844"/>
        <v>1588.01643686425</v>
      </c>
      <c r="AE6251" s="4">
        <v>445</v>
      </c>
      <c r="AF6251" s="4">
        <v>445</v>
      </c>
      <c r="AG6251" s="4">
        <f t="shared" ref="AG6251:AG6258" si="1848">AE6251</f>
        <v>445</v>
      </c>
      <c r="AH6251" s="4">
        <v>71773</v>
      </c>
      <c r="AI6251">
        <f t="shared" si="1840"/>
        <v>74</v>
      </c>
      <c r="AJ6251">
        <v>7120</v>
      </c>
      <c r="AK6251" s="2">
        <v>7120</v>
      </c>
      <c r="AL6251" s="2">
        <f t="shared" ref="AL6251:AL6258" si="1849">AJ6251</f>
        <v>7120</v>
      </c>
      <c r="AM6251" s="4"/>
      <c r="AN6251" t="e">
        <f>VLOOKUP([1]!Tabelle13[[#This Row],[Vlookup this ID for freight costs]],$AL$2:$AL$6811,2,FALSE)</f>
        <v>#REF!</v>
      </c>
      <c r="AP6251">
        <v>235.2</v>
      </c>
      <c r="AQ6251">
        <v>235.2</v>
      </c>
      <c r="AR6251" s="4">
        <v>24</v>
      </c>
      <c r="AS6251" s="4">
        <v>6</v>
      </c>
      <c r="AT6251" s="4">
        <v>2009</v>
      </c>
      <c r="AU6251" s="4">
        <v>8</v>
      </c>
      <c r="AV6251" s="4">
        <v>6</v>
      </c>
      <c r="AW6251" s="4">
        <v>2009</v>
      </c>
      <c r="AX6251" t="str">
        <f t="shared" si="1841"/>
        <v>No Delay</v>
      </c>
      <c r="AY6251">
        <f t="shared" si="1842"/>
        <v>0</v>
      </c>
    </row>
    <row r="6252" spans="1:51" x14ac:dyDescent="0.2">
      <c r="A6252" s="3">
        <v>7675</v>
      </c>
      <c r="B6252" s="1" t="s">
        <v>88</v>
      </c>
      <c r="C6252" s="1" t="s">
        <v>89</v>
      </c>
      <c r="D6252" s="1" t="s">
        <v>52</v>
      </c>
      <c r="E6252" s="1" t="s">
        <v>53</v>
      </c>
      <c r="F6252" s="1" t="s">
        <v>53</v>
      </c>
      <c r="G6252" s="13" t="s">
        <v>351</v>
      </c>
      <c r="H6252" s="12">
        <v>39896</v>
      </c>
      <c r="I6252" s="12" t="s">
        <v>351</v>
      </c>
      <c r="J6252" s="12">
        <v>39896</v>
      </c>
      <c r="K6252" s="4">
        <v>1431</v>
      </c>
      <c r="L6252" s="1" t="s">
        <v>56</v>
      </c>
      <c r="M6252" s="1" t="s">
        <v>57</v>
      </c>
      <c r="N6252" s="1" t="s">
        <v>58</v>
      </c>
      <c r="O6252" s="1" t="s">
        <v>59</v>
      </c>
      <c r="P6252">
        <v>100</v>
      </c>
      <c r="Q6252">
        <v>2000</v>
      </c>
      <c r="R6252">
        <v>140000</v>
      </c>
      <c r="S6252">
        <v>70</v>
      </c>
      <c r="T6252">
        <v>0.7</v>
      </c>
      <c r="U6252">
        <f t="shared" si="1838"/>
        <v>140000</v>
      </c>
      <c r="V6252">
        <f t="shared" si="1839"/>
        <v>200000</v>
      </c>
      <c r="W6252" s="1" t="s">
        <v>60</v>
      </c>
      <c r="X6252" s="1" t="s">
        <v>61</v>
      </c>
      <c r="Y6252" s="1" t="s">
        <v>61</v>
      </c>
      <c r="Z6252" s="3">
        <v>13951</v>
      </c>
      <c r="AA6252" s="4">
        <f t="shared" si="1843"/>
        <v>453</v>
      </c>
      <c r="AB6252" s="4">
        <f t="shared" si="1847"/>
        <v>289.93700000000007</v>
      </c>
      <c r="AC6252" s="4">
        <f t="shared" si="1835"/>
        <v>453</v>
      </c>
      <c r="AD6252" s="4">
        <f t="shared" si="1844"/>
        <v>1766.9626624316154</v>
      </c>
      <c r="AE6252" s="4">
        <v>453</v>
      </c>
      <c r="AF6252" s="4">
        <v>453</v>
      </c>
      <c r="AG6252" s="4">
        <f t="shared" si="1848"/>
        <v>453</v>
      </c>
      <c r="AH6252" s="4">
        <v>10652</v>
      </c>
      <c r="AI6252">
        <f t="shared" si="1840"/>
        <v>4091</v>
      </c>
      <c r="AJ6252">
        <v>8603.58</v>
      </c>
      <c r="AK6252" s="2">
        <v>8603.58</v>
      </c>
      <c r="AL6252" s="2">
        <f t="shared" si="1849"/>
        <v>8603.58</v>
      </c>
      <c r="AM6252" s="4"/>
      <c r="AN6252" t="e">
        <f>VLOOKUP([1]!Tabelle13[[#This Row],[Vlookup this ID for freight costs]],$AL$2:$AL$6811,2,FALSE)</f>
        <v>#REF!</v>
      </c>
      <c r="AP6252">
        <v>274.39999999999998</v>
      </c>
      <c r="AQ6252">
        <v>274.39999999999998</v>
      </c>
      <c r="AR6252" s="4">
        <v>24</v>
      </c>
      <c r="AS6252" s="4">
        <v>4</v>
      </c>
      <c r="AT6252" s="4">
        <v>2009</v>
      </c>
      <c r="AU6252" s="4">
        <v>24</v>
      </c>
      <c r="AV6252" s="4">
        <v>4</v>
      </c>
      <c r="AW6252" s="4">
        <v>2009</v>
      </c>
      <c r="AX6252" t="str">
        <f t="shared" si="1841"/>
        <v>No Delay</v>
      </c>
      <c r="AY6252">
        <f t="shared" si="1842"/>
        <v>0</v>
      </c>
    </row>
    <row r="6253" spans="1:51" x14ac:dyDescent="0.2">
      <c r="A6253" s="3">
        <v>33684</v>
      </c>
      <c r="B6253" s="1" t="s">
        <v>215</v>
      </c>
      <c r="C6253" s="1" t="s">
        <v>89</v>
      </c>
      <c r="D6253" s="1" t="s">
        <v>52</v>
      </c>
      <c r="E6253" s="1" t="s">
        <v>53</v>
      </c>
      <c r="F6253" s="1" t="s">
        <v>53</v>
      </c>
      <c r="G6253" s="13" t="s">
        <v>2939</v>
      </c>
      <c r="H6253" s="12">
        <v>41390</v>
      </c>
      <c r="I6253" s="12" t="s">
        <v>2939</v>
      </c>
      <c r="J6253" s="12">
        <v>41390</v>
      </c>
      <c r="K6253" s="4">
        <v>4663</v>
      </c>
      <c r="L6253" s="1" t="s">
        <v>56</v>
      </c>
      <c r="M6253" s="1" t="s">
        <v>57</v>
      </c>
      <c r="N6253" s="1" t="s">
        <v>104</v>
      </c>
      <c r="O6253" s="1" t="s">
        <v>59</v>
      </c>
      <c r="P6253">
        <v>100</v>
      </c>
      <c r="Q6253">
        <v>2953</v>
      </c>
      <c r="R6253">
        <v>236240</v>
      </c>
      <c r="S6253">
        <v>80</v>
      </c>
      <c r="T6253">
        <v>0.8</v>
      </c>
      <c r="U6253">
        <f t="shared" si="1838"/>
        <v>236240</v>
      </c>
      <c r="V6253">
        <f t="shared" si="1839"/>
        <v>295300</v>
      </c>
      <c r="W6253" s="1" t="s">
        <v>85</v>
      </c>
      <c r="X6253" s="1" t="s">
        <v>1236</v>
      </c>
      <c r="Y6253" s="1" t="s">
        <v>86</v>
      </c>
      <c r="Z6253" s="4">
        <v>8787</v>
      </c>
      <c r="AA6253" s="4">
        <f t="shared" si="1843"/>
        <v>1284</v>
      </c>
      <c r="AB6253" s="4">
        <f t="shared" si="1847"/>
        <v>759.05434000000014</v>
      </c>
      <c r="AC6253" s="4">
        <f t="shared" si="1835"/>
        <v>1284</v>
      </c>
      <c r="AD6253" s="4">
        <f t="shared" si="1844"/>
        <v>1284</v>
      </c>
      <c r="AE6253" s="4">
        <v>1284</v>
      </c>
      <c r="AF6253" s="4">
        <v>1284</v>
      </c>
      <c r="AG6253" s="4">
        <f t="shared" si="1848"/>
        <v>1284</v>
      </c>
      <c r="AI6253" t="e">
        <f t="shared" si="1840"/>
        <v>#N/A</v>
      </c>
      <c r="AJ6253">
        <v>23273.759999999998</v>
      </c>
      <c r="AK6253" s="2">
        <v>23273.759999999998</v>
      </c>
      <c r="AL6253" s="2">
        <f t="shared" si="1849"/>
        <v>23273.759999999998</v>
      </c>
      <c r="AM6253" s="4"/>
      <c r="AN6253" t="e">
        <f>VLOOKUP([1]!Tabelle13[[#This Row],[Vlookup this ID for freight costs]],$AL$2:$AL$6811,2,FALSE)</f>
        <v>#REF!</v>
      </c>
      <c r="AP6253">
        <v>292.23</v>
      </c>
      <c r="AQ6253">
        <v>292.23</v>
      </c>
      <c r="AR6253" s="4">
        <v>26</v>
      </c>
      <c r="AS6253" s="4">
        <v>4</v>
      </c>
      <c r="AT6253" s="4">
        <v>2013</v>
      </c>
      <c r="AU6253" s="4">
        <v>26</v>
      </c>
      <c r="AV6253" s="4">
        <v>4</v>
      </c>
      <c r="AW6253" s="4">
        <v>2013</v>
      </c>
      <c r="AX6253" t="str">
        <f t="shared" si="1841"/>
        <v>No Delay</v>
      </c>
      <c r="AY6253">
        <f t="shared" si="1842"/>
        <v>0</v>
      </c>
    </row>
    <row r="6254" spans="1:51" x14ac:dyDescent="0.2">
      <c r="A6254" s="3">
        <v>3040</v>
      </c>
      <c r="B6254" s="1" t="s">
        <v>119</v>
      </c>
      <c r="C6254" s="1" t="s">
        <v>114</v>
      </c>
      <c r="D6254" s="1" t="s">
        <v>52</v>
      </c>
      <c r="E6254" s="1" t="s">
        <v>53</v>
      </c>
      <c r="F6254" s="1" t="s">
        <v>53</v>
      </c>
      <c r="G6254" s="13" t="s">
        <v>120</v>
      </c>
      <c r="H6254" s="12">
        <v>39560</v>
      </c>
      <c r="I6254" s="12" t="s">
        <v>2940</v>
      </c>
      <c r="J6254" s="12">
        <v>39573</v>
      </c>
      <c r="K6254" s="4">
        <v>809</v>
      </c>
      <c r="L6254" s="1" t="s">
        <v>56</v>
      </c>
      <c r="M6254" s="1" t="s">
        <v>57</v>
      </c>
      <c r="N6254" s="1" t="s">
        <v>58</v>
      </c>
      <c r="O6254" s="1" t="s">
        <v>59</v>
      </c>
      <c r="P6254">
        <v>100</v>
      </c>
      <c r="Q6254">
        <v>2000</v>
      </c>
      <c r="R6254">
        <v>143980</v>
      </c>
      <c r="S6254">
        <v>71.989999999999995</v>
      </c>
      <c r="T6254">
        <v>0.72</v>
      </c>
      <c r="U6254">
        <f t="shared" si="1838"/>
        <v>143980</v>
      </c>
      <c r="V6254">
        <f t="shared" si="1839"/>
        <v>200000</v>
      </c>
      <c r="W6254" s="1" t="s">
        <v>60</v>
      </c>
      <c r="X6254" s="1" t="s">
        <v>61</v>
      </c>
      <c r="Y6254" s="1" t="s">
        <v>61</v>
      </c>
      <c r="Z6254" s="3">
        <v>12841</v>
      </c>
      <c r="AA6254" s="4">
        <f t="shared" si="1843"/>
        <v>455</v>
      </c>
      <c r="AB6254" s="4">
        <f t="shared" si="1847"/>
        <v>303.87098000000003</v>
      </c>
      <c r="AC6254" s="4">
        <f t="shared" ref="AC6254:AC6317" si="1850">AF6254</f>
        <v>455</v>
      </c>
      <c r="AD6254" s="4">
        <f t="shared" si="1844"/>
        <v>1766.9626624316154</v>
      </c>
      <c r="AE6254" s="4">
        <v>455</v>
      </c>
      <c r="AF6254" s="4">
        <v>455</v>
      </c>
      <c r="AG6254" s="4">
        <f t="shared" si="1848"/>
        <v>455</v>
      </c>
      <c r="AH6254" s="4">
        <v>10610</v>
      </c>
      <c r="AI6254">
        <f t="shared" si="1840"/>
        <v>1468</v>
      </c>
      <c r="AJ6254">
        <v>4113.16</v>
      </c>
      <c r="AK6254" s="2">
        <v>4113.16</v>
      </c>
      <c r="AL6254" s="2">
        <f t="shared" si="1849"/>
        <v>4113.16</v>
      </c>
      <c r="AM6254" s="4"/>
      <c r="AN6254" t="e">
        <f>VLOOKUP([1]!Tabelle13[[#This Row],[Vlookup this ID for freight costs]],$AL$2:$AL$6811,2,FALSE)</f>
        <v>#REF!</v>
      </c>
      <c r="AP6254">
        <v>230.37</v>
      </c>
      <c r="AQ6254">
        <v>230.37</v>
      </c>
      <c r="AR6254" s="4">
        <v>22</v>
      </c>
      <c r="AS6254" s="4">
        <v>4</v>
      </c>
      <c r="AT6254" s="4">
        <v>2008</v>
      </c>
      <c r="AU6254" s="4">
        <v>5</v>
      </c>
      <c r="AV6254" s="4">
        <v>5</v>
      </c>
      <c r="AW6254" s="4">
        <v>2008</v>
      </c>
      <c r="AX6254" t="str">
        <f t="shared" si="1841"/>
        <v>Delay</v>
      </c>
      <c r="AY6254">
        <f t="shared" si="1842"/>
        <v>13</v>
      </c>
    </row>
    <row r="6255" spans="1:51" x14ac:dyDescent="0.2">
      <c r="A6255" s="3">
        <v>47853</v>
      </c>
      <c r="B6255" s="1" t="s">
        <v>140</v>
      </c>
      <c r="C6255" s="1" t="s">
        <v>99</v>
      </c>
      <c r="D6255" s="1" t="s">
        <v>52</v>
      </c>
      <c r="E6255" s="1" t="s">
        <v>53</v>
      </c>
      <c r="F6255" s="1" t="s">
        <v>53</v>
      </c>
      <c r="G6255" s="13" t="s">
        <v>2941</v>
      </c>
      <c r="H6255" s="12">
        <v>40196</v>
      </c>
      <c r="I6255" s="12" t="s">
        <v>2941</v>
      </c>
      <c r="J6255" s="12">
        <v>40196</v>
      </c>
      <c r="K6255" s="4">
        <v>2150</v>
      </c>
      <c r="L6255" s="1" t="s">
        <v>56</v>
      </c>
      <c r="M6255" s="1" t="s">
        <v>57</v>
      </c>
      <c r="N6255" s="1" t="s">
        <v>58</v>
      </c>
      <c r="O6255" s="1" t="s">
        <v>59</v>
      </c>
      <c r="P6255">
        <v>100</v>
      </c>
      <c r="Q6255">
        <v>2024</v>
      </c>
      <c r="R6255">
        <v>141680</v>
      </c>
      <c r="S6255">
        <v>70</v>
      </c>
      <c r="T6255">
        <v>0.7</v>
      </c>
      <c r="U6255">
        <f t="shared" si="1838"/>
        <v>141680</v>
      </c>
      <c r="V6255">
        <f t="shared" si="1839"/>
        <v>202400</v>
      </c>
      <c r="W6255" s="1" t="s">
        <v>60</v>
      </c>
      <c r="X6255" s="1" t="s">
        <v>61</v>
      </c>
      <c r="Y6255" s="1" t="s">
        <v>61</v>
      </c>
      <c r="Z6255" s="3">
        <v>11731</v>
      </c>
      <c r="AA6255" s="4">
        <f t="shared" si="1843"/>
        <v>461</v>
      </c>
      <c r="AB6255" s="4">
        <f t="shared" si="1847"/>
        <v>299.14748000000003</v>
      </c>
      <c r="AC6255" s="4">
        <f t="shared" si="1850"/>
        <v>461</v>
      </c>
      <c r="AD6255" s="4">
        <f t="shared" si="1844"/>
        <v>461</v>
      </c>
      <c r="AE6255" s="4">
        <v>461</v>
      </c>
      <c r="AF6255" s="4">
        <v>461</v>
      </c>
      <c r="AG6255" s="4">
        <f t="shared" si="1848"/>
        <v>461</v>
      </c>
      <c r="AI6255" t="e">
        <f t="shared" si="1840"/>
        <v>#N/A</v>
      </c>
      <c r="AJ6255">
        <v>6923.2</v>
      </c>
      <c r="AK6255" s="2">
        <v>6923.2</v>
      </c>
      <c r="AL6255" s="2">
        <f t="shared" si="1849"/>
        <v>6923.2</v>
      </c>
      <c r="AM6255" s="4"/>
      <c r="AN6255" t="e">
        <f>VLOOKUP([1]!Tabelle13[[#This Row],[Vlookup this ID for freight costs]],$AL$2:$AL$6811,2,FALSE)</f>
        <v>#REF!</v>
      </c>
      <c r="AP6255">
        <v>277.69</v>
      </c>
      <c r="AQ6255">
        <v>277.69</v>
      </c>
      <c r="AR6255" s="4">
        <v>18</v>
      </c>
      <c r="AS6255" s="4">
        <v>1</v>
      </c>
      <c r="AT6255" s="4">
        <v>2010</v>
      </c>
      <c r="AU6255" s="4">
        <v>18</v>
      </c>
      <c r="AV6255" s="4">
        <v>1</v>
      </c>
      <c r="AW6255" s="4">
        <v>2010</v>
      </c>
      <c r="AX6255" t="str">
        <f t="shared" si="1841"/>
        <v>No Delay</v>
      </c>
      <c r="AY6255">
        <f t="shared" si="1842"/>
        <v>0</v>
      </c>
    </row>
    <row r="6256" spans="1:51" x14ac:dyDescent="0.2">
      <c r="A6256" s="3">
        <v>47432</v>
      </c>
      <c r="B6256" s="1" t="s">
        <v>215</v>
      </c>
      <c r="C6256" s="1" t="s">
        <v>89</v>
      </c>
      <c r="D6256" s="1" t="s">
        <v>52</v>
      </c>
      <c r="E6256" s="1" t="s">
        <v>53</v>
      </c>
      <c r="F6256" s="1" t="s">
        <v>53</v>
      </c>
      <c r="G6256" s="13" t="s">
        <v>498</v>
      </c>
      <c r="H6256" s="12">
        <v>41828</v>
      </c>
      <c r="I6256" s="12" t="s">
        <v>1205</v>
      </c>
      <c r="J6256" s="12">
        <v>41830</v>
      </c>
      <c r="K6256" s="4">
        <v>5653</v>
      </c>
      <c r="L6256" s="1" t="s">
        <v>56</v>
      </c>
      <c r="M6256" s="1" t="s">
        <v>319</v>
      </c>
      <c r="N6256" s="1" t="s">
        <v>136</v>
      </c>
      <c r="O6256" s="1" t="s">
        <v>137</v>
      </c>
      <c r="P6256">
        <v>25</v>
      </c>
      <c r="Q6256">
        <v>1400</v>
      </c>
      <c r="R6256">
        <v>28700</v>
      </c>
      <c r="S6256">
        <v>20.5</v>
      </c>
      <c r="T6256">
        <v>0.82</v>
      </c>
      <c r="U6256">
        <f t="shared" si="1838"/>
        <v>28700</v>
      </c>
      <c r="V6256">
        <f t="shared" si="1839"/>
        <v>35000</v>
      </c>
      <c r="W6256" s="1" t="s">
        <v>138</v>
      </c>
      <c r="X6256" s="1" t="s">
        <v>139</v>
      </c>
      <c r="Y6256" s="1" t="s">
        <v>139</v>
      </c>
      <c r="Z6256" s="3">
        <v>13075</v>
      </c>
      <c r="AA6256" s="4">
        <f t="shared" si="1843"/>
        <v>468</v>
      </c>
      <c r="AB6256" s="4">
        <f t="shared" si="1847"/>
        <v>179.00569999999999</v>
      </c>
      <c r="AC6256" s="4">
        <f t="shared" si="1850"/>
        <v>468</v>
      </c>
      <c r="AD6256" s="4">
        <f t="shared" si="1844"/>
        <v>367.71428571428572</v>
      </c>
      <c r="AE6256" s="4">
        <v>468</v>
      </c>
      <c r="AF6256" s="4">
        <v>468</v>
      </c>
      <c r="AG6256" s="4">
        <f t="shared" si="1848"/>
        <v>468</v>
      </c>
      <c r="AI6256" t="e">
        <f t="shared" si="1840"/>
        <v>#N/A</v>
      </c>
      <c r="AJ6256">
        <v>5372.87</v>
      </c>
      <c r="AK6256" s="2">
        <v>5372.87</v>
      </c>
      <c r="AL6256" s="2">
        <f t="shared" si="1849"/>
        <v>5372.87</v>
      </c>
      <c r="AM6256" s="4"/>
      <c r="AN6256" t="e">
        <f>VLOOKUP([1]!Tabelle13[[#This Row],[Vlookup this ID for freight costs]],$AL$2:$AL$6811,2,FALSE)</f>
        <v>#REF!</v>
      </c>
      <c r="AP6256">
        <v>35.5</v>
      </c>
      <c r="AQ6256">
        <v>35.5</v>
      </c>
      <c r="AR6256" s="4">
        <v>8</v>
      </c>
      <c r="AS6256" s="4">
        <v>7</v>
      </c>
      <c r="AT6256" s="4">
        <v>2014</v>
      </c>
      <c r="AU6256" s="4">
        <v>10</v>
      </c>
      <c r="AV6256" s="4">
        <v>7</v>
      </c>
      <c r="AW6256" s="4">
        <v>2014</v>
      </c>
      <c r="AX6256" t="str">
        <f t="shared" si="1841"/>
        <v>Delay</v>
      </c>
      <c r="AY6256">
        <f t="shared" si="1842"/>
        <v>2</v>
      </c>
    </row>
    <row r="6257" spans="1:51" x14ac:dyDescent="0.2">
      <c r="A6257" s="3">
        <v>80872</v>
      </c>
      <c r="B6257" s="1" t="s">
        <v>215</v>
      </c>
      <c r="C6257" s="1" t="s">
        <v>89</v>
      </c>
      <c r="D6257" s="1" t="s">
        <v>52</v>
      </c>
      <c r="E6257" s="1" t="s">
        <v>53</v>
      </c>
      <c r="F6257" s="1" t="s">
        <v>53</v>
      </c>
      <c r="G6257" s="13" t="s">
        <v>294</v>
      </c>
      <c r="H6257" s="12">
        <v>41759</v>
      </c>
      <c r="I6257" s="12" t="s">
        <v>480</v>
      </c>
      <c r="J6257" s="12">
        <v>41761</v>
      </c>
      <c r="K6257" s="4">
        <v>5467</v>
      </c>
      <c r="L6257" s="1" t="s">
        <v>56</v>
      </c>
      <c r="M6257" s="1" t="s">
        <v>319</v>
      </c>
      <c r="N6257" s="1" t="s">
        <v>136</v>
      </c>
      <c r="O6257" s="1" t="s">
        <v>137</v>
      </c>
      <c r="P6257">
        <v>25</v>
      </c>
      <c r="Q6257">
        <v>1400</v>
      </c>
      <c r="R6257">
        <v>28700</v>
      </c>
      <c r="S6257">
        <v>20.5</v>
      </c>
      <c r="T6257">
        <v>0.82</v>
      </c>
      <c r="U6257">
        <f t="shared" si="1838"/>
        <v>28700</v>
      </c>
      <c r="V6257">
        <f t="shared" si="1839"/>
        <v>35000</v>
      </c>
      <c r="W6257" s="1" t="s">
        <v>138</v>
      </c>
      <c r="X6257" s="1" t="s">
        <v>139</v>
      </c>
      <c r="Y6257" s="1" t="s">
        <v>139</v>
      </c>
      <c r="Z6257" s="3">
        <v>13075</v>
      </c>
      <c r="AA6257" s="4">
        <f t="shared" si="1843"/>
        <v>469</v>
      </c>
      <c r="AB6257" s="4">
        <f t="shared" si="1847"/>
        <v>179.00569999999999</v>
      </c>
      <c r="AC6257" s="4">
        <f t="shared" si="1850"/>
        <v>469</v>
      </c>
      <c r="AD6257" s="4">
        <f t="shared" si="1844"/>
        <v>367.71428571428572</v>
      </c>
      <c r="AE6257" s="4">
        <v>469</v>
      </c>
      <c r="AF6257" s="4">
        <v>469</v>
      </c>
      <c r="AG6257" s="4">
        <f t="shared" si="1848"/>
        <v>469</v>
      </c>
      <c r="AI6257" t="e">
        <f t="shared" si="1840"/>
        <v>#N/A</v>
      </c>
      <c r="AJ6257">
        <v>5463.16</v>
      </c>
      <c r="AK6257" s="2">
        <v>5463.16</v>
      </c>
      <c r="AL6257" s="2">
        <f t="shared" si="1849"/>
        <v>5463.16</v>
      </c>
      <c r="AM6257" s="4"/>
      <c r="AN6257" t="e">
        <f>VLOOKUP([1]!Tabelle13[[#This Row],[Vlookup this ID for freight costs]],$AL$2:$AL$6811,2,FALSE)</f>
        <v>#REF!</v>
      </c>
      <c r="AP6257">
        <v>35.5</v>
      </c>
      <c r="AQ6257">
        <v>35.5</v>
      </c>
      <c r="AR6257" s="4">
        <v>30</v>
      </c>
      <c r="AS6257" s="4">
        <v>4</v>
      </c>
      <c r="AT6257" s="4">
        <v>2014</v>
      </c>
      <c r="AU6257" s="4">
        <v>2</v>
      </c>
      <c r="AV6257" s="4">
        <v>5</v>
      </c>
      <c r="AW6257" s="4">
        <v>2014</v>
      </c>
      <c r="AX6257" t="str">
        <f t="shared" si="1841"/>
        <v>Delay</v>
      </c>
      <c r="AY6257">
        <f t="shared" si="1842"/>
        <v>2</v>
      </c>
    </row>
    <row r="6258" spans="1:51" x14ac:dyDescent="0.2">
      <c r="A6258" s="3">
        <v>10628</v>
      </c>
      <c r="B6258" s="1" t="s">
        <v>88</v>
      </c>
      <c r="C6258" s="1" t="s">
        <v>89</v>
      </c>
      <c r="D6258" s="1" t="s">
        <v>130</v>
      </c>
      <c r="E6258" s="1" t="s">
        <v>53</v>
      </c>
      <c r="F6258" s="1" t="s">
        <v>53</v>
      </c>
      <c r="G6258" s="13" t="s">
        <v>656</v>
      </c>
      <c r="H6258" s="12">
        <v>39357</v>
      </c>
      <c r="I6258" s="12" t="s">
        <v>656</v>
      </c>
      <c r="J6258" s="12">
        <v>39357</v>
      </c>
      <c r="K6258" s="4">
        <v>415</v>
      </c>
      <c r="L6258" s="1" t="s">
        <v>56</v>
      </c>
      <c r="M6258" s="1" t="s">
        <v>132</v>
      </c>
      <c r="N6258" s="1" t="s">
        <v>104</v>
      </c>
      <c r="O6258" s="1" t="s">
        <v>59</v>
      </c>
      <c r="P6258">
        <v>100</v>
      </c>
      <c r="Q6258">
        <v>1150</v>
      </c>
      <c r="R6258">
        <v>82800</v>
      </c>
      <c r="S6258">
        <v>72</v>
      </c>
      <c r="T6258">
        <v>0.72</v>
      </c>
      <c r="U6258">
        <f t="shared" si="1838"/>
        <v>82800</v>
      </c>
      <c r="V6258">
        <f t="shared" si="1839"/>
        <v>115000</v>
      </c>
      <c r="W6258" s="1" t="s">
        <v>60</v>
      </c>
      <c r="X6258" s="1" t="s">
        <v>61</v>
      </c>
      <c r="Y6258" s="1" t="s">
        <v>61</v>
      </c>
      <c r="Z6258" s="3">
        <v>13951</v>
      </c>
      <c r="AA6258" s="4">
        <f t="shared" si="1843"/>
        <v>476</v>
      </c>
      <c r="AB6258" s="4">
        <f t="shared" si="1847"/>
        <v>-28.215199999999925</v>
      </c>
      <c r="AC6258" s="4">
        <f t="shared" si="1850"/>
        <v>476</v>
      </c>
      <c r="AD6258" s="4">
        <f t="shared" si="1844"/>
        <v>476</v>
      </c>
      <c r="AE6258" s="4">
        <v>476</v>
      </c>
      <c r="AF6258" s="4">
        <v>476</v>
      </c>
      <c r="AG6258" s="4">
        <f t="shared" si="1848"/>
        <v>476</v>
      </c>
      <c r="AH6258" s="4">
        <v>83136</v>
      </c>
      <c r="AI6258">
        <f t="shared" si="1840"/>
        <v>20226</v>
      </c>
      <c r="AJ6258">
        <v>2172</v>
      </c>
      <c r="AK6258" s="2">
        <v>2172</v>
      </c>
      <c r="AL6258" s="2">
        <f t="shared" si="1849"/>
        <v>2172</v>
      </c>
      <c r="AM6258" s="4"/>
      <c r="AN6258" t="e">
        <f>VLOOKUP([1]!Tabelle13[[#This Row],[Vlookup this ID for freight costs]],$AL$2:$AL$6811,2,FALSE)</f>
        <v>#REF!</v>
      </c>
      <c r="AP6258">
        <v>132.47999999999999</v>
      </c>
      <c r="AQ6258">
        <v>132.47999999999999</v>
      </c>
      <c r="AR6258" s="4">
        <v>2</v>
      </c>
      <c r="AS6258" s="4">
        <v>10</v>
      </c>
      <c r="AT6258" s="4">
        <v>2007</v>
      </c>
      <c r="AU6258" s="4">
        <v>2</v>
      </c>
      <c r="AV6258" s="4">
        <v>10</v>
      </c>
      <c r="AW6258" s="4">
        <v>2007</v>
      </c>
      <c r="AX6258" t="str">
        <f t="shared" si="1841"/>
        <v>No Delay</v>
      </c>
      <c r="AY6258">
        <f t="shared" si="1842"/>
        <v>0</v>
      </c>
    </row>
    <row r="6259" spans="1:51" x14ac:dyDescent="0.2">
      <c r="A6259" s="3">
        <v>10898</v>
      </c>
      <c r="B6259" s="1" t="s">
        <v>88</v>
      </c>
      <c r="C6259" s="1" t="s">
        <v>89</v>
      </c>
      <c r="D6259" s="1" t="s">
        <v>130</v>
      </c>
      <c r="E6259" s="1" t="s">
        <v>53</v>
      </c>
      <c r="F6259" s="1" t="s">
        <v>53</v>
      </c>
      <c r="G6259" s="13" t="s">
        <v>656</v>
      </c>
      <c r="H6259" s="12">
        <v>39357</v>
      </c>
      <c r="I6259" s="12" t="s">
        <v>656</v>
      </c>
      <c r="J6259" s="12">
        <v>39357</v>
      </c>
      <c r="K6259" s="4">
        <v>416</v>
      </c>
      <c r="L6259" s="1" t="s">
        <v>56</v>
      </c>
      <c r="M6259" s="1" t="s">
        <v>132</v>
      </c>
      <c r="N6259" s="1" t="s">
        <v>104</v>
      </c>
      <c r="O6259" s="1" t="s">
        <v>59</v>
      </c>
      <c r="P6259">
        <v>100</v>
      </c>
      <c r="Q6259">
        <v>350</v>
      </c>
      <c r="R6259">
        <v>25200</v>
      </c>
      <c r="S6259">
        <v>72</v>
      </c>
      <c r="T6259">
        <v>0.72</v>
      </c>
      <c r="U6259">
        <f t="shared" si="1838"/>
        <v>25200</v>
      </c>
      <c r="V6259">
        <f t="shared" si="1839"/>
        <v>35000</v>
      </c>
      <c r="W6259" s="1" t="s">
        <v>60</v>
      </c>
      <c r="X6259" s="1" t="s">
        <v>61</v>
      </c>
      <c r="Y6259" s="1" t="s">
        <v>61</v>
      </c>
      <c r="Z6259" s="3">
        <v>13951</v>
      </c>
      <c r="AA6259" s="4">
        <f t="shared" si="1843"/>
        <v>476</v>
      </c>
      <c r="AB6259" s="4">
        <f t="shared" si="1847"/>
        <v>-340.83280000000002</v>
      </c>
      <c r="AC6259" s="4">
        <f t="shared" si="1850"/>
        <v>476</v>
      </c>
      <c r="AD6259" s="4">
        <f t="shared" si="1844"/>
        <v>367.71428571428572</v>
      </c>
      <c r="AE6259" s="3" t="s">
        <v>2942</v>
      </c>
      <c r="AF6259" s="3">
        <v>476</v>
      </c>
      <c r="AG6259" s="4">
        <f>AI6259</f>
        <v>476</v>
      </c>
      <c r="AH6259" s="4">
        <v>10628</v>
      </c>
      <c r="AI6259">
        <f t="shared" si="1840"/>
        <v>476</v>
      </c>
      <c r="AJ6259" t="s">
        <v>2942</v>
      </c>
      <c r="AK6259" s="2">
        <v>2172</v>
      </c>
      <c r="AL6259" s="2">
        <f>AN6259</f>
        <v>2172</v>
      </c>
      <c r="AM6259" s="4">
        <v>10628</v>
      </c>
      <c r="AN6259">
        <f>INDEX($AJ$2:$AJ$6811,MATCH(AM6259,$A$2:$A$6811,0))</f>
        <v>2172</v>
      </c>
      <c r="AP6259">
        <v>40.32</v>
      </c>
      <c r="AQ6259">
        <v>40.32</v>
      </c>
      <c r="AR6259" s="4">
        <v>2</v>
      </c>
      <c r="AS6259" s="4">
        <v>10</v>
      </c>
      <c r="AT6259" s="4">
        <v>2007</v>
      </c>
      <c r="AU6259" s="4">
        <v>2</v>
      </c>
      <c r="AV6259" s="4">
        <v>10</v>
      </c>
      <c r="AW6259" s="4">
        <v>2007</v>
      </c>
      <c r="AX6259" t="str">
        <f t="shared" si="1841"/>
        <v>No Delay</v>
      </c>
      <c r="AY6259">
        <f t="shared" si="1842"/>
        <v>0</v>
      </c>
    </row>
    <row r="6260" spans="1:51" x14ac:dyDescent="0.2">
      <c r="A6260" s="3">
        <v>44516</v>
      </c>
      <c r="B6260" s="1" t="s">
        <v>215</v>
      </c>
      <c r="C6260" s="1" t="s">
        <v>89</v>
      </c>
      <c r="D6260" s="1" t="s">
        <v>52</v>
      </c>
      <c r="E6260" s="1" t="s">
        <v>53</v>
      </c>
      <c r="F6260" s="1" t="s">
        <v>53</v>
      </c>
      <c r="G6260" s="13" t="s">
        <v>2939</v>
      </c>
      <c r="H6260" s="12">
        <v>41390</v>
      </c>
      <c r="I6260" s="12" t="s">
        <v>2939</v>
      </c>
      <c r="J6260" s="12">
        <v>41390</v>
      </c>
      <c r="K6260" s="4">
        <v>4664</v>
      </c>
      <c r="L6260" s="1" t="s">
        <v>56</v>
      </c>
      <c r="M6260" s="1" t="s">
        <v>57</v>
      </c>
      <c r="N6260" s="1" t="s">
        <v>104</v>
      </c>
      <c r="O6260" s="1" t="s">
        <v>59</v>
      </c>
      <c r="P6260">
        <v>100</v>
      </c>
      <c r="Q6260">
        <v>2104</v>
      </c>
      <c r="R6260">
        <v>168320</v>
      </c>
      <c r="S6260">
        <v>80</v>
      </c>
      <c r="T6260">
        <v>0.8</v>
      </c>
      <c r="U6260">
        <f t="shared" si="1838"/>
        <v>168320</v>
      </c>
      <c r="V6260">
        <f t="shared" si="1839"/>
        <v>210400</v>
      </c>
      <c r="W6260" s="1" t="s">
        <v>85</v>
      </c>
      <c r="X6260" s="1" t="s">
        <v>1236</v>
      </c>
      <c r="Y6260" s="1" t="s">
        <v>86</v>
      </c>
      <c r="Z6260" s="4">
        <v>8787</v>
      </c>
      <c r="AA6260" s="4">
        <f t="shared" si="1843"/>
        <v>917</v>
      </c>
      <c r="AB6260" s="4">
        <f t="shared" si="1847"/>
        <v>403.51012000000003</v>
      </c>
      <c r="AC6260" s="4">
        <f t="shared" si="1850"/>
        <v>917</v>
      </c>
      <c r="AD6260" s="4">
        <f t="shared" si="1844"/>
        <v>917</v>
      </c>
      <c r="AE6260" s="4">
        <v>917</v>
      </c>
      <c r="AF6260" s="4">
        <v>917</v>
      </c>
      <c r="AG6260" s="4">
        <f t="shared" ref="AG6260:AG6267" si="1851">AE6260</f>
        <v>917</v>
      </c>
      <c r="AI6260" t="e">
        <f t="shared" si="1840"/>
        <v>#N/A</v>
      </c>
      <c r="AJ6260">
        <v>16661.34</v>
      </c>
      <c r="AK6260" s="2">
        <v>16661.34</v>
      </c>
      <c r="AL6260" s="2">
        <f t="shared" ref="AL6260:AL6267" si="1852">AJ6260</f>
        <v>16661.34</v>
      </c>
      <c r="AM6260" s="4"/>
      <c r="AN6260" t="e">
        <f>VLOOKUP([1]!Tabelle13[[#This Row],[Vlookup this ID for freight costs]],$AL$2:$AL$6811,2,FALSE)</f>
        <v>#REF!</v>
      </c>
      <c r="AP6260">
        <v>208.21</v>
      </c>
      <c r="AQ6260">
        <v>208.21</v>
      </c>
      <c r="AR6260" s="4">
        <v>26</v>
      </c>
      <c r="AS6260" s="4">
        <v>4</v>
      </c>
      <c r="AT6260" s="4">
        <v>2013</v>
      </c>
      <c r="AU6260" s="4">
        <v>26</v>
      </c>
      <c r="AV6260" s="4">
        <v>4</v>
      </c>
      <c r="AW6260" s="4">
        <v>2013</v>
      </c>
      <c r="AX6260" t="str">
        <f t="shared" si="1841"/>
        <v>No Delay</v>
      </c>
      <c r="AY6260">
        <f t="shared" si="1842"/>
        <v>0</v>
      </c>
    </row>
    <row r="6261" spans="1:51" x14ac:dyDescent="0.2">
      <c r="A6261" s="3">
        <v>46411</v>
      </c>
      <c r="B6261" s="1" t="s">
        <v>215</v>
      </c>
      <c r="C6261" s="1" t="s">
        <v>89</v>
      </c>
      <c r="D6261" s="1" t="s">
        <v>52</v>
      </c>
      <c r="E6261" s="1" t="s">
        <v>53</v>
      </c>
      <c r="F6261" s="1" t="s">
        <v>53</v>
      </c>
      <c r="G6261" s="13" t="s">
        <v>1413</v>
      </c>
      <c r="H6261" s="12">
        <v>41661</v>
      </c>
      <c r="I6261" s="12" t="s">
        <v>1185</v>
      </c>
      <c r="J6261" s="12">
        <v>41666</v>
      </c>
      <c r="K6261" s="4">
        <v>5215</v>
      </c>
      <c r="L6261" s="1" t="s">
        <v>56</v>
      </c>
      <c r="M6261" s="1" t="s">
        <v>57</v>
      </c>
      <c r="N6261" s="1" t="s">
        <v>104</v>
      </c>
      <c r="O6261" s="1" t="s">
        <v>59</v>
      </c>
      <c r="P6261">
        <v>100</v>
      </c>
      <c r="Q6261">
        <v>4400</v>
      </c>
      <c r="R6261">
        <v>352000</v>
      </c>
      <c r="S6261">
        <v>80</v>
      </c>
      <c r="T6261">
        <v>0.8</v>
      </c>
      <c r="U6261">
        <f t="shared" si="1838"/>
        <v>352000</v>
      </c>
      <c r="V6261">
        <f t="shared" si="1839"/>
        <v>440000</v>
      </c>
      <c r="W6261" s="1" t="s">
        <v>85</v>
      </c>
      <c r="X6261" s="1" t="s">
        <v>1236</v>
      </c>
      <c r="Y6261" s="1" t="s">
        <v>86</v>
      </c>
      <c r="Z6261" s="4">
        <v>8787</v>
      </c>
      <c r="AA6261" s="4">
        <f t="shared" si="1843"/>
        <v>1808</v>
      </c>
      <c r="AB6261" s="4">
        <f t="shared" si="1847"/>
        <v>1365.029</v>
      </c>
      <c r="AC6261" s="4">
        <f t="shared" si="1850"/>
        <v>1808</v>
      </c>
      <c r="AD6261" s="4">
        <f t="shared" si="1844"/>
        <v>1420.5</v>
      </c>
      <c r="AE6261" s="4">
        <v>1808</v>
      </c>
      <c r="AF6261" s="4">
        <v>1808</v>
      </c>
      <c r="AG6261" s="4">
        <f t="shared" si="1851"/>
        <v>1808</v>
      </c>
      <c r="AI6261" t="e">
        <f t="shared" si="1840"/>
        <v>#N/A</v>
      </c>
      <c r="AJ6261">
        <v>23237.62</v>
      </c>
      <c r="AK6261" s="2">
        <v>23237.62</v>
      </c>
      <c r="AL6261" s="2">
        <f t="shared" si="1852"/>
        <v>23237.62</v>
      </c>
      <c r="AM6261" s="4"/>
      <c r="AN6261" t="e">
        <f>VLOOKUP([1]!Tabelle13[[#This Row],[Vlookup this ID for freight costs]],$AL$2:$AL$6811,2,FALSE)</f>
        <v>#REF!</v>
      </c>
      <c r="AP6261">
        <v>435.42</v>
      </c>
      <c r="AQ6261">
        <v>435.42</v>
      </c>
      <c r="AR6261" s="4">
        <v>22</v>
      </c>
      <c r="AS6261" s="4">
        <v>1</v>
      </c>
      <c r="AT6261" s="4">
        <v>2014</v>
      </c>
      <c r="AU6261" s="4">
        <v>27</v>
      </c>
      <c r="AV6261" s="4">
        <v>1</v>
      </c>
      <c r="AW6261" s="4">
        <v>2014</v>
      </c>
      <c r="AX6261" t="str">
        <f t="shared" si="1841"/>
        <v>Delay</v>
      </c>
      <c r="AY6261">
        <f t="shared" si="1842"/>
        <v>5</v>
      </c>
    </row>
    <row r="6262" spans="1:51" x14ac:dyDescent="0.2">
      <c r="A6262" s="3">
        <v>411</v>
      </c>
      <c r="B6262" s="1" t="s">
        <v>95</v>
      </c>
      <c r="C6262" s="1" t="s">
        <v>65</v>
      </c>
      <c r="D6262" s="1" t="s">
        <v>52</v>
      </c>
      <c r="E6262" s="1" t="s">
        <v>53</v>
      </c>
      <c r="F6262" s="1" t="s">
        <v>53</v>
      </c>
      <c r="G6262" s="13" t="s">
        <v>526</v>
      </c>
      <c r="H6262" s="12">
        <v>39555</v>
      </c>
      <c r="I6262" s="12" t="s">
        <v>526</v>
      </c>
      <c r="J6262" s="12">
        <v>39555</v>
      </c>
      <c r="K6262" s="4">
        <v>762</v>
      </c>
      <c r="L6262" s="1" t="s">
        <v>56</v>
      </c>
      <c r="M6262" s="1" t="s">
        <v>634</v>
      </c>
      <c r="N6262" s="1" t="s">
        <v>635</v>
      </c>
      <c r="O6262" s="1" t="s">
        <v>636</v>
      </c>
      <c r="P6262">
        <v>20</v>
      </c>
      <c r="Q6262">
        <v>1425</v>
      </c>
      <c r="R6262">
        <v>38475</v>
      </c>
      <c r="S6262">
        <v>27</v>
      </c>
      <c r="T6262">
        <v>1.35</v>
      </c>
      <c r="U6262">
        <f t="shared" si="1838"/>
        <v>38475</v>
      </c>
      <c r="V6262">
        <f t="shared" si="1839"/>
        <v>28500</v>
      </c>
      <c r="W6262" s="1" t="s">
        <v>637</v>
      </c>
      <c r="X6262" s="1" t="s">
        <v>71</v>
      </c>
      <c r="Y6262" s="1" t="s">
        <v>71</v>
      </c>
      <c r="Z6262" s="4">
        <v>10674</v>
      </c>
      <c r="AA6262" s="4">
        <f t="shared" si="1843"/>
        <v>483</v>
      </c>
      <c r="AB6262" s="4">
        <f t="shared" si="1847"/>
        <v>240.82547499999998</v>
      </c>
      <c r="AC6262" s="4">
        <f t="shared" si="1850"/>
        <v>483</v>
      </c>
      <c r="AD6262" s="4">
        <f t="shared" si="1844"/>
        <v>343.65819970911252</v>
      </c>
      <c r="AE6262" s="4">
        <v>483</v>
      </c>
      <c r="AF6262" s="4">
        <v>483</v>
      </c>
      <c r="AG6262" s="4">
        <f t="shared" si="1851"/>
        <v>483</v>
      </c>
      <c r="AH6262" s="4">
        <v>5860</v>
      </c>
      <c r="AI6262">
        <f t="shared" si="1840"/>
        <v>414</v>
      </c>
      <c r="AJ6262">
        <v>5468.88</v>
      </c>
      <c r="AK6262" s="2">
        <v>5468.88</v>
      </c>
      <c r="AL6262" s="2">
        <f t="shared" si="1852"/>
        <v>5468.88</v>
      </c>
      <c r="AM6262" s="4"/>
      <c r="AN6262" t="e">
        <f>VLOOKUP([1]!Tabelle13[[#This Row],[Vlookup this ID for freight costs]],$AL$2:$AL$6811,2,FALSE)</f>
        <v>#REF!</v>
      </c>
      <c r="AP6262">
        <v>61.56</v>
      </c>
      <c r="AQ6262">
        <v>61.56</v>
      </c>
      <c r="AR6262" s="4">
        <v>17</v>
      </c>
      <c r="AS6262" s="4">
        <v>4</v>
      </c>
      <c r="AT6262" s="4">
        <v>2008</v>
      </c>
      <c r="AU6262" s="4">
        <v>17</v>
      </c>
      <c r="AV6262" s="4">
        <v>4</v>
      </c>
      <c r="AW6262" s="4">
        <v>2008</v>
      </c>
      <c r="AX6262" t="str">
        <f t="shared" si="1841"/>
        <v>No Delay</v>
      </c>
      <c r="AY6262">
        <f t="shared" si="1842"/>
        <v>0</v>
      </c>
    </row>
    <row r="6263" spans="1:51" x14ac:dyDescent="0.2">
      <c r="A6263" s="3">
        <v>46464</v>
      </c>
      <c r="B6263" s="1" t="s">
        <v>215</v>
      </c>
      <c r="C6263" s="1" t="s">
        <v>89</v>
      </c>
      <c r="D6263" s="1" t="s">
        <v>52</v>
      </c>
      <c r="E6263" s="1" t="s">
        <v>53</v>
      </c>
      <c r="F6263" s="1" t="s">
        <v>53</v>
      </c>
      <c r="G6263" s="13" t="s">
        <v>822</v>
      </c>
      <c r="H6263" s="12">
        <v>40956</v>
      </c>
      <c r="I6263" s="12" t="s">
        <v>822</v>
      </c>
      <c r="J6263" s="12">
        <v>40956</v>
      </c>
      <c r="K6263" s="4">
        <v>3764</v>
      </c>
      <c r="L6263" s="1" t="s">
        <v>56</v>
      </c>
      <c r="M6263" s="1" t="s">
        <v>57</v>
      </c>
      <c r="N6263" s="1" t="s">
        <v>104</v>
      </c>
      <c r="O6263" s="1" t="s">
        <v>59</v>
      </c>
      <c r="P6263">
        <v>100</v>
      </c>
      <c r="Q6263">
        <v>2746</v>
      </c>
      <c r="R6263">
        <v>219680</v>
      </c>
      <c r="S6263">
        <v>80</v>
      </c>
      <c r="T6263">
        <v>0.8</v>
      </c>
      <c r="U6263">
        <f t="shared" si="1838"/>
        <v>219680</v>
      </c>
      <c r="V6263">
        <f t="shared" si="1839"/>
        <v>274600</v>
      </c>
      <c r="W6263" s="1" t="s">
        <v>85</v>
      </c>
      <c r="X6263" s="1" t="s">
        <v>1236</v>
      </c>
      <c r="Y6263" s="1" t="s">
        <v>86</v>
      </c>
      <c r="Z6263" s="4">
        <v>8787</v>
      </c>
      <c r="AA6263" s="4">
        <f t="shared" si="1843"/>
        <v>1312</v>
      </c>
      <c r="AB6263" s="4">
        <f t="shared" si="1847"/>
        <v>672.36688000000004</v>
      </c>
      <c r="AC6263" s="4">
        <f t="shared" si="1850"/>
        <v>1312</v>
      </c>
      <c r="AD6263" s="4">
        <f t="shared" si="1844"/>
        <v>1312</v>
      </c>
      <c r="AE6263" s="4">
        <v>1312</v>
      </c>
      <c r="AF6263" s="4">
        <v>1312</v>
      </c>
      <c r="AG6263" s="4">
        <f t="shared" si="1851"/>
        <v>1312</v>
      </c>
      <c r="AI6263" t="e">
        <f t="shared" si="1840"/>
        <v>#N/A</v>
      </c>
      <c r="AJ6263">
        <v>27254.17</v>
      </c>
      <c r="AK6263" s="2">
        <v>27254.17</v>
      </c>
      <c r="AL6263" s="2">
        <f t="shared" si="1852"/>
        <v>27254.17</v>
      </c>
      <c r="AM6263" s="4"/>
      <c r="AN6263" t="e">
        <f>VLOOKUP([1]!Tabelle13[[#This Row],[Vlookup this ID for freight costs]],$AL$2:$AL$6811,2,FALSE)</f>
        <v>#REF!</v>
      </c>
      <c r="AP6263">
        <v>362.47</v>
      </c>
      <c r="AQ6263">
        <v>362.47</v>
      </c>
      <c r="AR6263" s="4">
        <v>17</v>
      </c>
      <c r="AS6263" s="4">
        <v>2</v>
      </c>
      <c r="AT6263" s="4">
        <v>2012</v>
      </c>
      <c r="AU6263" s="4">
        <v>17</v>
      </c>
      <c r="AV6263" s="4">
        <v>2</v>
      </c>
      <c r="AW6263" s="4">
        <v>2012</v>
      </c>
      <c r="AX6263" t="str">
        <f t="shared" si="1841"/>
        <v>No Delay</v>
      </c>
      <c r="AY6263">
        <f t="shared" si="1842"/>
        <v>0</v>
      </c>
    </row>
    <row r="6264" spans="1:51" x14ac:dyDescent="0.2">
      <c r="A6264" s="3">
        <v>58277</v>
      </c>
      <c r="B6264" s="1" t="s">
        <v>215</v>
      </c>
      <c r="C6264" s="1" t="s">
        <v>89</v>
      </c>
      <c r="D6264" s="1" t="s">
        <v>52</v>
      </c>
      <c r="E6264" s="1" t="s">
        <v>53</v>
      </c>
      <c r="F6264" s="1" t="s">
        <v>53</v>
      </c>
      <c r="G6264" s="13" t="s">
        <v>601</v>
      </c>
      <c r="H6264" s="12">
        <v>40417</v>
      </c>
      <c r="I6264" s="12" t="s">
        <v>601</v>
      </c>
      <c r="J6264" s="12">
        <v>40417</v>
      </c>
      <c r="K6264" s="4">
        <v>2729</v>
      </c>
      <c r="L6264" s="1" t="s">
        <v>56</v>
      </c>
      <c r="M6264" s="1" t="s">
        <v>319</v>
      </c>
      <c r="N6264" s="1" t="s">
        <v>320</v>
      </c>
      <c r="O6264" s="1" t="s">
        <v>137</v>
      </c>
      <c r="P6264">
        <v>30</v>
      </c>
      <c r="Q6264">
        <v>1456</v>
      </c>
      <c r="R6264">
        <v>34944</v>
      </c>
      <c r="S6264">
        <v>24</v>
      </c>
      <c r="T6264">
        <v>0.8</v>
      </c>
      <c r="U6264">
        <f t="shared" si="1838"/>
        <v>34944</v>
      </c>
      <c r="V6264">
        <f t="shared" si="1839"/>
        <v>43680</v>
      </c>
      <c r="W6264" s="1" t="s">
        <v>138</v>
      </c>
      <c r="X6264" s="1" t="s">
        <v>139</v>
      </c>
      <c r="Y6264" s="1" t="s">
        <v>139</v>
      </c>
      <c r="Z6264" s="3">
        <v>13075</v>
      </c>
      <c r="AA6264" s="4">
        <f t="shared" si="1843"/>
        <v>486</v>
      </c>
      <c r="AB6264" s="4">
        <f t="shared" si="1847"/>
        <v>184.50314399999996</v>
      </c>
      <c r="AC6264" s="4">
        <f t="shared" si="1850"/>
        <v>486</v>
      </c>
      <c r="AD6264" s="4">
        <f t="shared" si="1844"/>
        <v>322</v>
      </c>
      <c r="AE6264" s="4">
        <v>486</v>
      </c>
      <c r="AF6264" s="4">
        <v>486</v>
      </c>
      <c r="AG6264" s="4">
        <f t="shared" si="1851"/>
        <v>486</v>
      </c>
      <c r="AI6264" t="e">
        <f t="shared" si="1840"/>
        <v>#N/A</v>
      </c>
      <c r="AJ6264">
        <v>5074.33</v>
      </c>
      <c r="AK6264" s="2">
        <v>5074.33</v>
      </c>
      <c r="AL6264" s="2">
        <f t="shared" si="1852"/>
        <v>5074.33</v>
      </c>
      <c r="AM6264" s="4"/>
      <c r="AN6264" t="e">
        <f>VLOOKUP([1]!Tabelle13[[#This Row],[Vlookup this ID for freight costs]],$AL$2:$AL$6811,2,FALSE)</f>
        <v>#REF!</v>
      </c>
      <c r="AP6264">
        <v>75.34</v>
      </c>
      <c r="AQ6264">
        <v>75.34</v>
      </c>
      <c r="AR6264" s="4">
        <v>27</v>
      </c>
      <c r="AS6264" s="4">
        <v>8</v>
      </c>
      <c r="AT6264" s="4">
        <v>2010</v>
      </c>
      <c r="AU6264" s="4">
        <v>27</v>
      </c>
      <c r="AV6264" s="4">
        <v>8</v>
      </c>
      <c r="AW6264" s="4">
        <v>2010</v>
      </c>
      <c r="AX6264" t="str">
        <f t="shared" si="1841"/>
        <v>No Delay</v>
      </c>
      <c r="AY6264">
        <f t="shared" si="1842"/>
        <v>0</v>
      </c>
    </row>
    <row r="6265" spans="1:51" x14ac:dyDescent="0.2">
      <c r="A6265" s="3">
        <v>5304</v>
      </c>
      <c r="B6265" s="1" t="s">
        <v>98</v>
      </c>
      <c r="C6265" s="1" t="s">
        <v>99</v>
      </c>
      <c r="D6265" s="1" t="s">
        <v>52</v>
      </c>
      <c r="E6265" s="1" t="s">
        <v>53</v>
      </c>
      <c r="F6265" s="1" t="s">
        <v>53</v>
      </c>
      <c r="G6265" s="13" t="s">
        <v>1405</v>
      </c>
      <c r="H6265" s="12">
        <v>39164</v>
      </c>
      <c r="I6265" s="12" t="s">
        <v>1405</v>
      </c>
      <c r="J6265" s="12">
        <v>39164</v>
      </c>
      <c r="K6265" s="4">
        <v>86</v>
      </c>
      <c r="L6265" s="1" t="s">
        <v>56</v>
      </c>
      <c r="M6265" s="1" t="s">
        <v>126</v>
      </c>
      <c r="N6265" s="1" t="s">
        <v>2911</v>
      </c>
      <c r="O6265" s="1" t="s">
        <v>2912</v>
      </c>
      <c r="P6265">
        <v>100</v>
      </c>
      <c r="Q6265">
        <v>700</v>
      </c>
      <c r="R6265">
        <v>97300</v>
      </c>
      <c r="S6265">
        <v>139</v>
      </c>
      <c r="T6265">
        <v>1.39</v>
      </c>
      <c r="U6265">
        <f t="shared" si="1838"/>
        <v>97300</v>
      </c>
      <c r="V6265">
        <f t="shared" si="1839"/>
        <v>70000</v>
      </c>
      <c r="W6265" s="1" t="s">
        <v>126</v>
      </c>
      <c r="X6265" s="1" t="s">
        <v>129</v>
      </c>
      <c r="Y6265" s="1" t="s">
        <v>129</v>
      </c>
      <c r="Z6265" s="3">
        <v>7702</v>
      </c>
      <c r="AA6265" s="4">
        <f t="shared" si="1843"/>
        <v>488</v>
      </c>
      <c r="AB6265" s="4">
        <f t="shared" si="1847"/>
        <v>-39.865699999999947</v>
      </c>
      <c r="AC6265" s="4">
        <f t="shared" si="1850"/>
        <v>488</v>
      </c>
      <c r="AD6265" s="4">
        <f t="shared" si="1844"/>
        <v>940.33333333333337</v>
      </c>
      <c r="AE6265" s="4">
        <v>488</v>
      </c>
      <c r="AF6265" s="4">
        <v>488</v>
      </c>
      <c r="AG6265" s="4">
        <f t="shared" si="1851"/>
        <v>488</v>
      </c>
      <c r="AH6265" s="4">
        <v>11053</v>
      </c>
      <c r="AI6265">
        <f t="shared" si="1840"/>
        <v>1984</v>
      </c>
      <c r="AJ6265">
        <v>3114.08</v>
      </c>
      <c r="AK6265" s="2">
        <v>3114.08</v>
      </c>
      <c r="AL6265" s="2">
        <f t="shared" si="1852"/>
        <v>3114.08</v>
      </c>
      <c r="AM6265" s="4"/>
      <c r="AN6265" t="e">
        <f>VLOOKUP([1]!Tabelle13[[#This Row],[Vlookup this ID for freight costs]],$AL$2:$AL$6811,2,FALSE)</f>
        <v>#REF!</v>
      </c>
      <c r="AP6265">
        <v>0</v>
      </c>
      <c r="AR6265" s="4">
        <v>23</v>
      </c>
      <c r="AS6265" s="4">
        <v>4</v>
      </c>
      <c r="AT6265" s="4">
        <v>2007</v>
      </c>
      <c r="AU6265" s="4">
        <v>23</v>
      </c>
      <c r="AV6265" s="4">
        <v>4</v>
      </c>
      <c r="AW6265" s="4">
        <v>2007</v>
      </c>
      <c r="AX6265" t="str">
        <f t="shared" si="1841"/>
        <v>No Delay</v>
      </c>
      <c r="AY6265">
        <f t="shared" si="1842"/>
        <v>0</v>
      </c>
    </row>
    <row r="6266" spans="1:51" x14ac:dyDescent="0.2">
      <c r="A6266" s="3">
        <v>1527</v>
      </c>
      <c r="B6266" s="1" t="s">
        <v>64</v>
      </c>
      <c r="C6266" s="1" t="s">
        <v>65</v>
      </c>
      <c r="D6266" s="1" t="s">
        <v>52</v>
      </c>
      <c r="E6266" s="1" t="s">
        <v>53</v>
      </c>
      <c r="F6266" s="1" t="s">
        <v>53</v>
      </c>
      <c r="G6266" s="13" t="s">
        <v>1955</v>
      </c>
      <c r="H6266" s="12">
        <v>39468</v>
      </c>
      <c r="I6266" s="12" t="s">
        <v>1955</v>
      </c>
      <c r="J6266" s="12">
        <v>39468</v>
      </c>
      <c r="K6266" s="4">
        <v>607</v>
      </c>
      <c r="L6266" s="1" t="s">
        <v>56</v>
      </c>
      <c r="M6266" s="1" t="s">
        <v>634</v>
      </c>
      <c r="N6266" s="1" t="s">
        <v>635</v>
      </c>
      <c r="O6266" s="1" t="s">
        <v>636</v>
      </c>
      <c r="P6266">
        <v>20</v>
      </c>
      <c r="Q6266">
        <v>10000</v>
      </c>
      <c r="R6266">
        <v>270000</v>
      </c>
      <c r="S6266">
        <v>27</v>
      </c>
      <c r="T6266">
        <v>1.35</v>
      </c>
      <c r="U6266">
        <f t="shared" si="1838"/>
        <v>270000</v>
      </c>
      <c r="V6266">
        <f t="shared" si="1839"/>
        <v>200000</v>
      </c>
      <c r="W6266" s="1" t="s">
        <v>637</v>
      </c>
      <c r="X6266" s="1" t="s">
        <v>71</v>
      </c>
      <c r="Y6266" s="1" t="s">
        <v>71</v>
      </c>
      <c r="Z6266" s="4">
        <v>10674</v>
      </c>
      <c r="AA6266" s="4">
        <f t="shared" si="1843"/>
        <v>3336</v>
      </c>
      <c r="AB6266" s="4">
        <f t="shared" si="1847"/>
        <v>2240.7470000000003</v>
      </c>
      <c r="AC6266" s="4">
        <f t="shared" si="1850"/>
        <v>3336</v>
      </c>
      <c r="AD6266" s="4">
        <f t="shared" si="1844"/>
        <v>1766.9626624316154</v>
      </c>
      <c r="AE6266" s="4">
        <v>3336</v>
      </c>
      <c r="AF6266" s="4">
        <v>3336</v>
      </c>
      <c r="AG6266" s="4">
        <f t="shared" si="1851"/>
        <v>3336</v>
      </c>
      <c r="AH6266" s="4">
        <v>10908</v>
      </c>
      <c r="AI6266">
        <f t="shared" si="1840"/>
        <v>464</v>
      </c>
      <c r="AJ6266">
        <v>28002.75</v>
      </c>
      <c r="AK6266" s="2">
        <v>28002.75</v>
      </c>
      <c r="AL6266" s="2">
        <f t="shared" si="1852"/>
        <v>28002.75</v>
      </c>
      <c r="AM6266" s="4"/>
      <c r="AN6266" t="e">
        <f>VLOOKUP([1]!Tabelle13[[#This Row],[Vlookup this ID for freight costs]],$AL$2:$AL$6811,2,FALSE)</f>
        <v>#REF!</v>
      </c>
      <c r="AP6266">
        <v>432</v>
      </c>
      <c r="AQ6266">
        <v>432</v>
      </c>
      <c r="AR6266" s="4">
        <v>21</v>
      </c>
      <c r="AS6266" s="4">
        <v>1</v>
      </c>
      <c r="AT6266" s="4">
        <v>2008</v>
      </c>
      <c r="AU6266" s="4">
        <v>21</v>
      </c>
      <c r="AV6266" s="4">
        <v>1</v>
      </c>
      <c r="AW6266" s="4">
        <v>2008</v>
      </c>
      <c r="AX6266" t="str">
        <f t="shared" si="1841"/>
        <v>No Delay</v>
      </c>
      <c r="AY6266">
        <f t="shared" si="1842"/>
        <v>0</v>
      </c>
    </row>
    <row r="6267" spans="1:51" x14ac:dyDescent="0.2">
      <c r="A6267" s="3">
        <v>10656</v>
      </c>
      <c r="B6267" s="1" t="s">
        <v>119</v>
      </c>
      <c r="C6267" s="1" t="s">
        <v>114</v>
      </c>
      <c r="D6267" s="1" t="s">
        <v>130</v>
      </c>
      <c r="E6267" s="1" t="s">
        <v>53</v>
      </c>
      <c r="F6267" s="1" t="s">
        <v>107</v>
      </c>
      <c r="G6267" s="13" t="s">
        <v>1053</v>
      </c>
      <c r="H6267" s="12">
        <v>39462</v>
      </c>
      <c r="I6267" s="12" t="s">
        <v>1053</v>
      </c>
      <c r="J6267" s="12">
        <v>39462</v>
      </c>
      <c r="K6267" s="4">
        <v>594</v>
      </c>
      <c r="L6267" s="1" t="s">
        <v>56</v>
      </c>
      <c r="M6267" s="1" t="s">
        <v>132</v>
      </c>
      <c r="N6267" s="1" t="s">
        <v>58</v>
      </c>
      <c r="O6267" s="1" t="s">
        <v>59</v>
      </c>
      <c r="P6267">
        <v>100</v>
      </c>
      <c r="Q6267">
        <v>2100</v>
      </c>
      <c r="R6267">
        <v>151179</v>
      </c>
      <c r="S6267">
        <v>71.989999999999995</v>
      </c>
      <c r="T6267">
        <v>0.72</v>
      </c>
      <c r="U6267">
        <f t="shared" si="1838"/>
        <v>151179</v>
      </c>
      <c r="V6267">
        <f t="shared" si="1839"/>
        <v>210000</v>
      </c>
      <c r="W6267" s="1" t="s">
        <v>60</v>
      </c>
      <c r="X6267" s="1" t="s">
        <v>61</v>
      </c>
      <c r="Y6267" s="1" t="s">
        <v>61</v>
      </c>
      <c r="Z6267" s="3">
        <v>12841</v>
      </c>
      <c r="AA6267" s="4">
        <f t="shared" si="1843"/>
        <v>498</v>
      </c>
      <c r="AB6267" s="4">
        <f t="shared" si="1847"/>
        <v>342.94467900000006</v>
      </c>
      <c r="AC6267" s="4">
        <f t="shared" si="1850"/>
        <v>498</v>
      </c>
      <c r="AD6267" s="4">
        <f t="shared" si="1844"/>
        <v>1213</v>
      </c>
      <c r="AE6267" s="4">
        <v>498</v>
      </c>
      <c r="AF6267" s="4">
        <v>498</v>
      </c>
      <c r="AG6267" s="4">
        <f t="shared" si="1851"/>
        <v>498</v>
      </c>
      <c r="AH6267" s="4">
        <v>82702</v>
      </c>
      <c r="AI6267">
        <f t="shared" si="1840"/>
        <v>64918</v>
      </c>
      <c r="AJ6267">
        <v>2292.6</v>
      </c>
      <c r="AK6267" s="2">
        <v>2292.6</v>
      </c>
      <c r="AL6267" s="2">
        <f t="shared" si="1852"/>
        <v>2292.6</v>
      </c>
      <c r="AM6267" s="4"/>
      <c r="AN6267" t="e">
        <f>VLOOKUP([1]!Tabelle13[[#This Row],[Vlookup this ID for freight costs]],$AL$2:$AL$6811,2,FALSE)</f>
        <v>#REF!</v>
      </c>
      <c r="AP6267">
        <v>241.89</v>
      </c>
      <c r="AQ6267">
        <v>241.89</v>
      </c>
      <c r="AR6267" s="4">
        <v>15</v>
      </c>
      <c r="AS6267" s="4">
        <v>1</v>
      </c>
      <c r="AT6267" s="4">
        <v>2008</v>
      </c>
      <c r="AU6267" s="4">
        <v>15</v>
      </c>
      <c r="AV6267" s="4">
        <v>1</v>
      </c>
      <c r="AW6267" s="4">
        <v>2008</v>
      </c>
      <c r="AX6267" t="str">
        <f t="shared" si="1841"/>
        <v>No Delay</v>
      </c>
      <c r="AY6267">
        <f t="shared" si="1842"/>
        <v>0</v>
      </c>
    </row>
    <row r="6268" spans="1:51" x14ac:dyDescent="0.2">
      <c r="A6268" s="3">
        <v>11518</v>
      </c>
      <c r="B6268" s="1" t="s">
        <v>119</v>
      </c>
      <c r="C6268" s="1" t="s">
        <v>114</v>
      </c>
      <c r="D6268" s="1" t="s">
        <v>130</v>
      </c>
      <c r="E6268" s="1" t="s">
        <v>53</v>
      </c>
      <c r="F6268" s="1" t="s">
        <v>107</v>
      </c>
      <c r="G6268" s="13" t="s">
        <v>1053</v>
      </c>
      <c r="H6268" s="12">
        <v>39462</v>
      </c>
      <c r="I6268" s="12" t="s">
        <v>1053</v>
      </c>
      <c r="J6268" s="12">
        <v>39462</v>
      </c>
      <c r="K6268" s="4">
        <v>596</v>
      </c>
      <c r="L6268" s="1" t="s">
        <v>56</v>
      </c>
      <c r="M6268" s="1" t="s">
        <v>132</v>
      </c>
      <c r="N6268" s="1" t="s">
        <v>92</v>
      </c>
      <c r="O6268" s="1" t="s">
        <v>93</v>
      </c>
      <c r="P6268">
        <v>100</v>
      </c>
      <c r="Q6268">
        <v>2100</v>
      </c>
      <c r="R6268">
        <v>21</v>
      </c>
      <c r="S6268">
        <v>0.01</v>
      </c>
      <c r="T6268">
        <v>0</v>
      </c>
      <c r="U6268">
        <f t="shared" si="1838"/>
        <v>21</v>
      </c>
      <c r="V6268">
        <f t="shared" si="1839"/>
        <v>210000</v>
      </c>
      <c r="W6268" s="1" t="s">
        <v>60</v>
      </c>
      <c r="X6268" s="1" t="s">
        <v>61</v>
      </c>
      <c r="Y6268" s="1" t="s">
        <v>61</v>
      </c>
      <c r="Z6268" s="3">
        <v>12841</v>
      </c>
      <c r="AA6268" s="4">
        <f t="shared" si="1843"/>
        <v>498</v>
      </c>
      <c r="AB6268" s="4">
        <f t="shared" si="1847"/>
        <v>-186.25947899999997</v>
      </c>
      <c r="AC6268" s="4">
        <f t="shared" si="1850"/>
        <v>498</v>
      </c>
      <c r="AD6268" s="4">
        <f t="shared" si="1844"/>
        <v>1213</v>
      </c>
      <c r="AE6268" s="3" t="s">
        <v>2943</v>
      </c>
      <c r="AF6268" s="3">
        <v>498</v>
      </c>
      <c r="AG6268" s="4">
        <f>AI6268</f>
        <v>498</v>
      </c>
      <c r="AH6268" s="4">
        <v>10656</v>
      </c>
      <c r="AI6268">
        <f t="shared" si="1840"/>
        <v>498</v>
      </c>
      <c r="AJ6268" t="s">
        <v>2943</v>
      </c>
      <c r="AK6268" s="2">
        <v>2292.6</v>
      </c>
      <c r="AL6268" s="2">
        <f>AN6268</f>
        <v>2292.6</v>
      </c>
      <c r="AM6268" s="4">
        <v>10656</v>
      </c>
      <c r="AN6268">
        <f>INDEX($AJ$2:$AJ$6811,MATCH(AM6268,$A$2:$A$6811,0))</f>
        <v>2292.6</v>
      </c>
      <c r="AP6268">
        <v>0.03</v>
      </c>
      <c r="AQ6268">
        <v>0.03</v>
      </c>
      <c r="AR6268" s="4">
        <v>15</v>
      </c>
      <c r="AS6268" s="4">
        <v>1</v>
      </c>
      <c r="AT6268" s="4">
        <v>2008</v>
      </c>
      <c r="AU6268" s="4">
        <v>15</v>
      </c>
      <c r="AV6268" s="4">
        <v>1</v>
      </c>
      <c r="AW6268" s="4">
        <v>2008</v>
      </c>
      <c r="AX6268" t="str">
        <f t="shared" si="1841"/>
        <v>No Delay</v>
      </c>
      <c r="AY6268">
        <f t="shared" si="1842"/>
        <v>0</v>
      </c>
    </row>
    <row r="6269" spans="1:51" x14ac:dyDescent="0.2">
      <c r="A6269" s="3">
        <v>48301</v>
      </c>
      <c r="B6269" s="1" t="s">
        <v>215</v>
      </c>
      <c r="C6269" s="1" t="s">
        <v>89</v>
      </c>
      <c r="D6269" s="1" t="s">
        <v>52</v>
      </c>
      <c r="E6269" s="1" t="s">
        <v>53</v>
      </c>
      <c r="F6269" s="1" t="s">
        <v>53</v>
      </c>
      <c r="G6269" s="13" t="s">
        <v>533</v>
      </c>
      <c r="H6269" s="12">
        <v>41095</v>
      </c>
      <c r="I6269" s="12" t="s">
        <v>533</v>
      </c>
      <c r="J6269" s="12">
        <v>41095</v>
      </c>
      <c r="K6269" s="4">
        <v>4016</v>
      </c>
      <c r="L6269" s="1" t="s">
        <v>56</v>
      </c>
      <c r="M6269" s="1" t="s">
        <v>57</v>
      </c>
      <c r="N6269" s="1" t="s">
        <v>104</v>
      </c>
      <c r="O6269" s="1" t="s">
        <v>59</v>
      </c>
      <c r="P6269">
        <v>100</v>
      </c>
      <c r="Q6269">
        <v>6290</v>
      </c>
      <c r="R6269">
        <v>503200</v>
      </c>
      <c r="S6269">
        <v>80</v>
      </c>
      <c r="T6269">
        <v>0.8</v>
      </c>
      <c r="U6269">
        <f t="shared" si="1838"/>
        <v>503200</v>
      </c>
      <c r="V6269">
        <f t="shared" si="1839"/>
        <v>629000</v>
      </c>
      <c r="W6269" s="1" t="s">
        <v>85</v>
      </c>
      <c r="X6269" s="1" t="s">
        <v>1236</v>
      </c>
      <c r="Y6269" s="1" t="s">
        <v>86</v>
      </c>
      <c r="Z6269" s="4">
        <v>8787</v>
      </c>
      <c r="AA6269" s="4">
        <f t="shared" si="1843"/>
        <v>2995</v>
      </c>
      <c r="AB6269" s="4">
        <f t="shared" si="1847"/>
        <v>2156.5232000000001</v>
      </c>
      <c r="AC6269" s="4">
        <f t="shared" si="1850"/>
        <v>2995</v>
      </c>
      <c r="AD6269" s="4">
        <f t="shared" si="1844"/>
        <v>2995</v>
      </c>
      <c r="AE6269" s="4">
        <v>2995</v>
      </c>
      <c r="AF6269" s="4">
        <v>2995</v>
      </c>
      <c r="AG6269" s="4">
        <f t="shared" ref="AG6269:AG6274" si="1853">AE6269</f>
        <v>2995</v>
      </c>
      <c r="AI6269" t="e">
        <f t="shared" si="1840"/>
        <v>#N/A</v>
      </c>
      <c r="AJ6269">
        <v>57933.93</v>
      </c>
      <c r="AK6269" s="2">
        <v>57933.93</v>
      </c>
      <c r="AL6269" s="2">
        <f t="shared" ref="AL6269:AL6274" si="1854">AJ6269</f>
        <v>57933.93</v>
      </c>
      <c r="AM6269" s="4"/>
      <c r="AN6269" t="e">
        <f>VLOOKUP([1]!Tabelle13[[#This Row],[Vlookup this ID for freight costs]],$AL$2:$AL$6811,2,FALSE)</f>
        <v>#REF!</v>
      </c>
      <c r="AP6269">
        <v>705.49</v>
      </c>
      <c r="AQ6269">
        <v>705.49</v>
      </c>
      <c r="AR6269" s="4">
        <v>5</v>
      </c>
      <c r="AS6269" s="4">
        <v>7</v>
      </c>
      <c r="AT6269" s="4">
        <v>2012</v>
      </c>
      <c r="AU6269" s="4">
        <v>5</v>
      </c>
      <c r="AV6269" s="4">
        <v>7</v>
      </c>
      <c r="AW6269" s="4">
        <v>2012</v>
      </c>
      <c r="AX6269" t="str">
        <f t="shared" si="1841"/>
        <v>No Delay</v>
      </c>
      <c r="AY6269">
        <f t="shared" si="1842"/>
        <v>0</v>
      </c>
    </row>
    <row r="6270" spans="1:51" x14ac:dyDescent="0.2">
      <c r="A6270" s="3">
        <v>20883</v>
      </c>
      <c r="B6270" s="1" t="s">
        <v>140</v>
      </c>
      <c r="C6270" s="1" t="s">
        <v>99</v>
      </c>
      <c r="D6270" s="1" t="s">
        <v>52</v>
      </c>
      <c r="E6270" s="1" t="s">
        <v>53</v>
      </c>
      <c r="F6270" s="1" t="s">
        <v>53</v>
      </c>
      <c r="G6270" s="13" t="s">
        <v>1732</v>
      </c>
      <c r="H6270" s="12">
        <v>40679</v>
      </c>
      <c r="I6270" s="12" t="s">
        <v>1732</v>
      </c>
      <c r="J6270" s="12">
        <v>40679</v>
      </c>
      <c r="K6270" s="4">
        <v>3183</v>
      </c>
      <c r="L6270" s="1" t="s">
        <v>56</v>
      </c>
      <c r="M6270" s="1" t="s">
        <v>319</v>
      </c>
      <c r="N6270" s="1" t="s">
        <v>136</v>
      </c>
      <c r="O6270" s="1" t="s">
        <v>137</v>
      </c>
      <c r="P6270">
        <v>25</v>
      </c>
      <c r="Q6270">
        <v>1520</v>
      </c>
      <c r="R6270">
        <v>30400</v>
      </c>
      <c r="S6270">
        <v>20</v>
      </c>
      <c r="T6270">
        <v>0.8</v>
      </c>
      <c r="U6270">
        <f t="shared" si="1838"/>
        <v>30400</v>
      </c>
      <c r="V6270">
        <f t="shared" si="1839"/>
        <v>38000</v>
      </c>
      <c r="W6270" s="1" t="s">
        <v>138</v>
      </c>
      <c r="X6270" s="1" t="s">
        <v>139</v>
      </c>
      <c r="Y6270" s="1" t="s">
        <v>139</v>
      </c>
      <c r="Z6270" s="3">
        <v>10652</v>
      </c>
      <c r="AA6270" s="4">
        <f t="shared" si="1843"/>
        <v>507</v>
      </c>
      <c r="AB6270" s="4">
        <f t="shared" si="1847"/>
        <v>201.60139999999998</v>
      </c>
      <c r="AC6270" s="4">
        <f t="shared" si="1850"/>
        <v>507</v>
      </c>
      <c r="AD6270" s="4">
        <f t="shared" si="1844"/>
        <v>596.5</v>
      </c>
      <c r="AE6270" s="4">
        <v>507</v>
      </c>
      <c r="AF6270" s="4">
        <v>507</v>
      </c>
      <c r="AG6270" s="4">
        <f t="shared" si="1853"/>
        <v>507</v>
      </c>
      <c r="AI6270" t="e">
        <f t="shared" si="1840"/>
        <v>#N/A</v>
      </c>
      <c r="AJ6270">
        <v>4329.08</v>
      </c>
      <c r="AK6270" s="2">
        <v>4329.08</v>
      </c>
      <c r="AL6270" s="2">
        <f t="shared" si="1854"/>
        <v>4329.08</v>
      </c>
      <c r="AM6270" s="4"/>
      <c r="AN6270" t="e">
        <f>VLOOKUP([1]!Tabelle13[[#This Row],[Vlookup this ID for freight costs]],$AL$2:$AL$6811,2,FALSE)</f>
        <v>#REF!</v>
      </c>
      <c r="AP6270">
        <v>50.16</v>
      </c>
      <c r="AQ6270">
        <v>50.16</v>
      </c>
      <c r="AR6270" s="4">
        <v>16</v>
      </c>
      <c r="AS6270" s="4">
        <v>5</v>
      </c>
      <c r="AT6270" s="4">
        <v>2011</v>
      </c>
      <c r="AU6270" s="4">
        <v>16</v>
      </c>
      <c r="AV6270" s="4">
        <v>5</v>
      </c>
      <c r="AW6270" s="4">
        <v>2011</v>
      </c>
      <c r="AX6270" t="str">
        <f t="shared" si="1841"/>
        <v>No Delay</v>
      </c>
      <c r="AY6270">
        <f t="shared" si="1842"/>
        <v>0</v>
      </c>
    </row>
    <row r="6271" spans="1:51" x14ac:dyDescent="0.2">
      <c r="A6271" s="3">
        <v>1594</v>
      </c>
      <c r="B6271" s="1" t="s">
        <v>64</v>
      </c>
      <c r="C6271" s="1" t="s">
        <v>65</v>
      </c>
      <c r="D6271" s="1" t="s">
        <v>52</v>
      </c>
      <c r="E6271" s="1" t="s">
        <v>53</v>
      </c>
      <c r="F6271" s="1" t="s">
        <v>53</v>
      </c>
      <c r="G6271" s="13" t="s">
        <v>145</v>
      </c>
      <c r="H6271" s="12">
        <v>39710</v>
      </c>
      <c r="I6271" s="12" t="s">
        <v>885</v>
      </c>
      <c r="J6271" s="12">
        <v>39645</v>
      </c>
      <c r="K6271" s="4">
        <v>949</v>
      </c>
      <c r="L6271" s="1" t="s">
        <v>56</v>
      </c>
      <c r="M6271" s="1" t="s">
        <v>634</v>
      </c>
      <c r="N6271" s="1" t="s">
        <v>635</v>
      </c>
      <c r="O6271" s="1" t="s">
        <v>636</v>
      </c>
      <c r="P6271">
        <v>20</v>
      </c>
      <c r="Q6271">
        <v>10270</v>
      </c>
      <c r="R6271">
        <v>277290</v>
      </c>
      <c r="S6271">
        <v>27</v>
      </c>
      <c r="T6271">
        <v>1.35</v>
      </c>
      <c r="U6271">
        <f t="shared" si="1838"/>
        <v>277290</v>
      </c>
      <c r="V6271">
        <f t="shared" si="1839"/>
        <v>205400</v>
      </c>
      <c r="W6271" s="1" t="s">
        <v>637</v>
      </c>
      <c r="X6271" s="1" t="s">
        <v>71</v>
      </c>
      <c r="Y6271" s="1" t="s">
        <v>71</v>
      </c>
      <c r="Z6271" s="4">
        <v>10674</v>
      </c>
      <c r="AA6271" s="4">
        <f t="shared" si="1843"/>
        <v>2907</v>
      </c>
      <c r="AB6271" s="4">
        <f t="shared" si="1847"/>
        <v>2303.7182899999998</v>
      </c>
      <c r="AC6271" s="4">
        <f t="shared" si="1850"/>
        <v>2907</v>
      </c>
      <c r="AD6271" s="4">
        <f t="shared" si="1844"/>
        <v>2907</v>
      </c>
      <c r="AE6271" s="4">
        <v>2907</v>
      </c>
      <c r="AF6271" s="4">
        <v>2907</v>
      </c>
      <c r="AG6271" s="4">
        <f t="shared" si="1853"/>
        <v>2907</v>
      </c>
      <c r="AH6271" s="4">
        <v>10642</v>
      </c>
      <c r="AI6271">
        <f t="shared" si="1840"/>
        <v>3286</v>
      </c>
      <c r="AJ6271">
        <v>18864.37</v>
      </c>
      <c r="AK6271" s="2">
        <v>18864.37</v>
      </c>
      <c r="AL6271" s="2">
        <f t="shared" si="1854"/>
        <v>18864.37</v>
      </c>
      <c r="AM6271" s="4"/>
      <c r="AN6271" t="e">
        <f>VLOOKUP([1]!Tabelle13[[#This Row],[Vlookup this ID for freight costs]],$AL$2:$AL$6811,2,FALSE)</f>
        <v>#REF!</v>
      </c>
      <c r="AP6271">
        <v>443.66</v>
      </c>
      <c r="AQ6271">
        <v>443.66</v>
      </c>
      <c r="AR6271" s="4">
        <v>19</v>
      </c>
      <c r="AS6271" s="4">
        <v>9</v>
      </c>
      <c r="AT6271" s="4">
        <v>2008</v>
      </c>
      <c r="AU6271" s="4">
        <v>16</v>
      </c>
      <c r="AV6271" s="4">
        <v>7</v>
      </c>
      <c r="AW6271" s="4">
        <v>2008</v>
      </c>
      <c r="AX6271" t="str">
        <f t="shared" si="1841"/>
        <v>No Delay</v>
      </c>
      <c r="AY6271">
        <f t="shared" si="1842"/>
        <v>0</v>
      </c>
    </row>
    <row r="6272" spans="1:51" x14ac:dyDescent="0.2">
      <c r="A6272" s="3">
        <v>48839</v>
      </c>
      <c r="B6272" s="1" t="s">
        <v>215</v>
      </c>
      <c r="C6272" s="1" t="s">
        <v>89</v>
      </c>
      <c r="D6272" s="1" t="s">
        <v>52</v>
      </c>
      <c r="E6272" s="1" t="s">
        <v>53</v>
      </c>
      <c r="F6272" s="1" t="s">
        <v>53</v>
      </c>
      <c r="G6272" s="13" t="s">
        <v>1280</v>
      </c>
      <c r="H6272" s="12">
        <v>42051</v>
      </c>
      <c r="I6272" s="12" t="s">
        <v>1435</v>
      </c>
      <c r="J6272" s="12">
        <v>42052</v>
      </c>
      <c r="K6272" s="4">
        <v>6307</v>
      </c>
      <c r="L6272" s="1" t="s">
        <v>56</v>
      </c>
      <c r="M6272" s="1" t="s">
        <v>57</v>
      </c>
      <c r="N6272" s="1" t="s">
        <v>104</v>
      </c>
      <c r="O6272" s="1" t="s">
        <v>59</v>
      </c>
      <c r="P6272">
        <v>100</v>
      </c>
      <c r="Q6272">
        <v>4750</v>
      </c>
      <c r="R6272">
        <v>380000</v>
      </c>
      <c r="S6272">
        <v>80</v>
      </c>
      <c r="T6272">
        <v>0.8</v>
      </c>
      <c r="U6272">
        <f t="shared" si="1838"/>
        <v>380000</v>
      </c>
      <c r="V6272">
        <f t="shared" si="1839"/>
        <v>475000</v>
      </c>
      <c r="W6272" s="1" t="s">
        <v>85</v>
      </c>
      <c r="X6272" s="1" t="s">
        <v>1236</v>
      </c>
      <c r="Y6272" s="1" t="s">
        <v>86</v>
      </c>
      <c r="Z6272" s="4">
        <v>8787</v>
      </c>
      <c r="AA6272" s="4">
        <f t="shared" si="1843"/>
        <v>1930</v>
      </c>
      <c r="AB6272" s="4">
        <f t="shared" si="1847"/>
        <v>1511.6020000000001</v>
      </c>
      <c r="AC6272" s="4">
        <f t="shared" si="1850"/>
        <v>1930</v>
      </c>
      <c r="AD6272" s="4">
        <f t="shared" si="1844"/>
        <v>1930</v>
      </c>
      <c r="AE6272" s="4">
        <v>1930</v>
      </c>
      <c r="AF6272" s="4">
        <v>1930</v>
      </c>
      <c r="AG6272" s="4">
        <f t="shared" si="1853"/>
        <v>1930</v>
      </c>
      <c r="AI6272" t="e">
        <f t="shared" si="1840"/>
        <v>#N/A</v>
      </c>
      <c r="AJ6272">
        <v>23013.200000000001</v>
      </c>
      <c r="AK6272" s="2">
        <v>23013.200000000001</v>
      </c>
      <c r="AL6272" s="2">
        <f t="shared" si="1854"/>
        <v>23013.200000000001</v>
      </c>
      <c r="AM6272" s="4"/>
      <c r="AN6272" t="e">
        <f>VLOOKUP([1]!Tabelle13[[#This Row],[Vlookup this ID for freight costs]],$AL$2:$AL$6811,2,FALSE)</f>
        <v>#REF!</v>
      </c>
      <c r="AP6272">
        <v>390.64</v>
      </c>
      <c r="AQ6272">
        <v>390.64</v>
      </c>
      <c r="AR6272" s="4">
        <v>16</v>
      </c>
      <c r="AS6272" s="4">
        <v>2</v>
      </c>
      <c r="AT6272" s="4">
        <v>2015</v>
      </c>
      <c r="AU6272" s="4">
        <v>17</v>
      </c>
      <c r="AV6272" s="4">
        <v>2</v>
      </c>
      <c r="AW6272" s="4">
        <v>2015</v>
      </c>
      <c r="AX6272" t="str">
        <f t="shared" si="1841"/>
        <v>Delay</v>
      </c>
      <c r="AY6272">
        <f t="shared" si="1842"/>
        <v>1</v>
      </c>
    </row>
    <row r="6273" spans="1:51" x14ac:dyDescent="0.2">
      <c r="A6273" s="3">
        <v>51134</v>
      </c>
      <c r="B6273" s="1" t="s">
        <v>215</v>
      </c>
      <c r="C6273" s="1" t="s">
        <v>89</v>
      </c>
      <c r="D6273" s="1" t="s">
        <v>52</v>
      </c>
      <c r="E6273" s="1" t="s">
        <v>53</v>
      </c>
      <c r="F6273" s="1" t="s">
        <v>53</v>
      </c>
      <c r="G6273" s="13" t="s">
        <v>1103</v>
      </c>
      <c r="H6273" s="12">
        <v>41585</v>
      </c>
      <c r="I6273" s="12" t="s">
        <v>1084</v>
      </c>
      <c r="J6273" s="12">
        <v>41591</v>
      </c>
      <c r="K6273" s="4">
        <v>5027</v>
      </c>
      <c r="L6273" s="1" t="s">
        <v>56</v>
      </c>
      <c r="M6273" s="1" t="s">
        <v>57</v>
      </c>
      <c r="N6273" s="1" t="s">
        <v>104</v>
      </c>
      <c r="O6273" s="1" t="s">
        <v>59</v>
      </c>
      <c r="P6273">
        <v>100</v>
      </c>
      <c r="Q6273">
        <v>1800</v>
      </c>
      <c r="R6273">
        <v>144000</v>
      </c>
      <c r="S6273">
        <v>80</v>
      </c>
      <c r="T6273">
        <v>0.8</v>
      </c>
      <c r="U6273">
        <f t="shared" si="1838"/>
        <v>144000</v>
      </c>
      <c r="V6273">
        <f t="shared" si="1839"/>
        <v>180000</v>
      </c>
      <c r="W6273" s="1" t="s">
        <v>85</v>
      </c>
      <c r="X6273" s="1" t="s">
        <v>1236</v>
      </c>
      <c r="Y6273" s="1" t="s">
        <v>86</v>
      </c>
      <c r="Z6273" s="4">
        <v>8787</v>
      </c>
      <c r="AA6273" s="4">
        <f t="shared" si="1843"/>
        <v>730</v>
      </c>
      <c r="AB6273" s="4">
        <f t="shared" si="1847"/>
        <v>276.20100000000002</v>
      </c>
      <c r="AC6273" s="4">
        <f t="shared" si="1850"/>
        <v>730</v>
      </c>
      <c r="AD6273" s="4">
        <f t="shared" si="1844"/>
        <v>2444.5</v>
      </c>
      <c r="AE6273" s="4">
        <v>730</v>
      </c>
      <c r="AF6273" s="4">
        <v>730</v>
      </c>
      <c r="AG6273" s="4">
        <f t="shared" si="1853"/>
        <v>730</v>
      </c>
      <c r="AI6273" t="e">
        <f t="shared" si="1840"/>
        <v>#N/A</v>
      </c>
      <c r="AJ6273">
        <v>10351.26</v>
      </c>
      <c r="AK6273" s="2">
        <v>10351.26</v>
      </c>
      <c r="AL6273" s="2">
        <f t="shared" si="1854"/>
        <v>10351.26</v>
      </c>
      <c r="AM6273" s="4"/>
      <c r="AN6273" t="e">
        <f>VLOOKUP([1]!Tabelle13[[#This Row],[Vlookup this ID for freight costs]],$AL$2:$AL$6811,2,FALSE)</f>
        <v>#REF!</v>
      </c>
      <c r="AP6273">
        <v>178.13</v>
      </c>
      <c r="AQ6273">
        <v>178.13</v>
      </c>
      <c r="AR6273" s="4">
        <v>7</v>
      </c>
      <c r="AS6273" s="4">
        <v>11</v>
      </c>
      <c r="AT6273" s="4">
        <v>2013</v>
      </c>
      <c r="AU6273" s="4">
        <v>13</v>
      </c>
      <c r="AV6273" s="4">
        <v>11</v>
      </c>
      <c r="AW6273" s="4">
        <v>2013</v>
      </c>
      <c r="AX6273" t="str">
        <f t="shared" si="1841"/>
        <v>Delay</v>
      </c>
      <c r="AY6273">
        <f t="shared" si="1842"/>
        <v>6</v>
      </c>
    </row>
    <row r="6274" spans="1:51" x14ac:dyDescent="0.2">
      <c r="A6274" s="3">
        <v>11268</v>
      </c>
      <c r="B6274" s="1" t="s">
        <v>72</v>
      </c>
      <c r="C6274" s="1" t="s">
        <v>73</v>
      </c>
      <c r="D6274" s="1" t="s">
        <v>130</v>
      </c>
      <c r="E6274" s="1" t="s">
        <v>101</v>
      </c>
      <c r="F6274" s="1" t="s">
        <v>101</v>
      </c>
      <c r="G6274" s="13" t="s">
        <v>1362</v>
      </c>
      <c r="H6274" s="12">
        <v>39616</v>
      </c>
      <c r="I6274" s="12" t="s">
        <v>1362</v>
      </c>
      <c r="J6274" s="12">
        <v>39616</v>
      </c>
      <c r="K6274" s="4">
        <v>893</v>
      </c>
      <c r="L6274" s="1" t="s">
        <v>56</v>
      </c>
      <c r="M6274" s="1" t="s">
        <v>132</v>
      </c>
      <c r="N6274" s="1" t="s">
        <v>92</v>
      </c>
      <c r="O6274" s="1" t="s">
        <v>93</v>
      </c>
      <c r="P6274">
        <v>100</v>
      </c>
      <c r="Q6274">
        <v>1800</v>
      </c>
      <c r="R6274">
        <v>18</v>
      </c>
      <c r="S6274">
        <v>0.01</v>
      </c>
      <c r="T6274">
        <v>0</v>
      </c>
      <c r="U6274">
        <f t="shared" ref="U6274:U6337" si="1855">S6274*Q6274</f>
        <v>18</v>
      </c>
      <c r="V6274">
        <f t="shared" ref="V6274:V6337" si="1856">Q6274*P6274</f>
        <v>180000</v>
      </c>
      <c r="W6274" s="1" t="s">
        <v>60</v>
      </c>
      <c r="X6274" s="1" t="s">
        <v>61</v>
      </c>
      <c r="Y6274" s="1" t="s">
        <v>61</v>
      </c>
      <c r="Z6274" s="3">
        <v>20246</v>
      </c>
      <c r="AA6274" s="4">
        <f t="shared" si="1843"/>
        <v>526</v>
      </c>
      <c r="AB6274" s="4">
        <f t="shared" si="1847"/>
        <v>-227.87998199999998</v>
      </c>
      <c r="AC6274" s="4">
        <f t="shared" si="1850"/>
        <v>526</v>
      </c>
      <c r="AD6274" s="4">
        <f t="shared" si="1844"/>
        <v>2444.5</v>
      </c>
      <c r="AE6274" s="4">
        <v>526</v>
      </c>
      <c r="AF6274" s="4">
        <v>526</v>
      </c>
      <c r="AG6274" s="4">
        <f t="shared" si="1853"/>
        <v>526</v>
      </c>
      <c r="AH6274" s="4">
        <v>82506</v>
      </c>
      <c r="AI6274">
        <f t="shared" ref="AI6274:AI6337" si="1857">INDEX($AE$2:$AE$6811,MATCH(AH6274,$A$2:$A$6811,0))</f>
        <v>17125</v>
      </c>
      <c r="AJ6274">
        <v>2185.8200000000002</v>
      </c>
      <c r="AK6274" s="2">
        <v>2185.8200000000002</v>
      </c>
      <c r="AL6274" s="2">
        <f t="shared" si="1854"/>
        <v>2185.8200000000002</v>
      </c>
      <c r="AM6274" s="4"/>
      <c r="AN6274" t="e">
        <f>VLOOKUP([1]!Tabelle13[[#This Row],[Vlookup this ID for freight costs]],$AL$2:$AL$6811,2,FALSE)</f>
        <v>#REF!</v>
      </c>
      <c r="AP6274">
        <v>0.03</v>
      </c>
      <c r="AQ6274">
        <v>0.03</v>
      </c>
      <c r="AR6274" s="4">
        <v>17</v>
      </c>
      <c r="AS6274" s="4">
        <v>6</v>
      </c>
      <c r="AT6274" s="4">
        <v>2008</v>
      </c>
      <c r="AU6274" s="4">
        <v>17</v>
      </c>
      <c r="AV6274" s="4">
        <v>6</v>
      </c>
      <c r="AW6274" s="4">
        <v>2008</v>
      </c>
      <c r="AX6274" t="str">
        <f t="shared" ref="AX6274:AX6337" si="1858">IF(DATE(AW6274,AV6274,AU6274)&lt;=DATE(AT6274,AS6274,AR6274),"No Delay","Delay")</f>
        <v>No Delay</v>
      </c>
      <c r="AY6274">
        <f t="shared" ref="AY6274:AY6337" si="1859">IF(_xlfn.DAYS(J6274,H6274)&gt;0, _xlfn.DAYS(J6274,H6274),0)</f>
        <v>0</v>
      </c>
    </row>
    <row r="6275" spans="1:51" x14ac:dyDescent="0.2">
      <c r="A6275" s="3">
        <v>12811</v>
      </c>
      <c r="B6275" s="1" t="s">
        <v>72</v>
      </c>
      <c r="C6275" s="1" t="s">
        <v>73</v>
      </c>
      <c r="D6275" s="1" t="s">
        <v>130</v>
      </c>
      <c r="E6275" s="1" t="s">
        <v>101</v>
      </c>
      <c r="F6275" s="1" t="s">
        <v>101</v>
      </c>
      <c r="G6275" s="13" t="s">
        <v>1362</v>
      </c>
      <c r="H6275" s="12">
        <v>39616</v>
      </c>
      <c r="I6275" s="12" t="s">
        <v>1362</v>
      </c>
      <c r="J6275" s="12">
        <v>39616</v>
      </c>
      <c r="K6275" s="4">
        <v>896</v>
      </c>
      <c r="L6275" s="1" t="s">
        <v>56</v>
      </c>
      <c r="M6275" s="1" t="s">
        <v>132</v>
      </c>
      <c r="N6275" s="1" t="s">
        <v>58</v>
      </c>
      <c r="O6275" s="1" t="s">
        <v>59</v>
      </c>
      <c r="P6275">
        <v>100</v>
      </c>
      <c r="Q6275">
        <v>1800</v>
      </c>
      <c r="R6275">
        <v>129582</v>
      </c>
      <c r="S6275">
        <v>71.989999999999995</v>
      </c>
      <c r="T6275">
        <v>0.72</v>
      </c>
      <c r="U6275">
        <f t="shared" si="1855"/>
        <v>129581.99999999999</v>
      </c>
      <c r="V6275">
        <f t="shared" si="1856"/>
        <v>180000</v>
      </c>
      <c r="W6275" s="1" t="s">
        <v>60</v>
      </c>
      <c r="X6275" s="1" t="s">
        <v>61</v>
      </c>
      <c r="Y6275" s="1" t="s">
        <v>61</v>
      </c>
      <c r="Z6275" s="3">
        <v>20246</v>
      </c>
      <c r="AA6275" s="4">
        <f t="shared" ref="AA6275:AA6338" si="1860">AF6275</f>
        <v>526</v>
      </c>
      <c r="AB6275" s="4">
        <f t="shared" si="1847"/>
        <v>225.72358200000002</v>
      </c>
      <c r="AC6275" s="4">
        <f t="shared" si="1850"/>
        <v>526</v>
      </c>
      <c r="AD6275" s="4">
        <f t="shared" si="1844"/>
        <v>2444.5</v>
      </c>
      <c r="AE6275" s="3" t="s">
        <v>2944</v>
      </c>
      <c r="AF6275" s="3">
        <v>526</v>
      </c>
      <c r="AG6275" s="4">
        <f>AI6275</f>
        <v>526</v>
      </c>
      <c r="AH6275" s="4">
        <v>11268</v>
      </c>
      <c r="AI6275">
        <f t="shared" si="1857"/>
        <v>526</v>
      </c>
      <c r="AJ6275" t="s">
        <v>2944</v>
      </c>
      <c r="AK6275" s="2">
        <v>2185.8200000000002</v>
      </c>
      <c r="AL6275" s="2">
        <f>AN6275</f>
        <v>2185.8200000000002</v>
      </c>
      <c r="AM6275" s="4">
        <v>11268</v>
      </c>
      <c r="AN6275">
        <f>INDEX($AJ$2:$AJ$6811,MATCH(AM6275,$A$2:$A$6811,0))</f>
        <v>2185.8200000000002</v>
      </c>
      <c r="AP6275">
        <v>207.33</v>
      </c>
      <c r="AQ6275">
        <v>207.33</v>
      </c>
      <c r="AR6275" s="4">
        <v>17</v>
      </c>
      <c r="AS6275" s="4">
        <v>6</v>
      </c>
      <c r="AT6275" s="4">
        <v>2008</v>
      </c>
      <c r="AU6275" s="4">
        <v>17</v>
      </c>
      <c r="AV6275" s="4">
        <v>6</v>
      </c>
      <c r="AW6275" s="4">
        <v>2008</v>
      </c>
      <c r="AX6275" t="str">
        <f t="shared" si="1858"/>
        <v>No Delay</v>
      </c>
      <c r="AY6275">
        <f t="shared" si="1859"/>
        <v>0</v>
      </c>
    </row>
    <row r="6276" spans="1:51" x14ac:dyDescent="0.2">
      <c r="A6276" s="3">
        <v>36592</v>
      </c>
      <c r="B6276" s="1" t="s">
        <v>463</v>
      </c>
      <c r="C6276" s="1" t="s">
        <v>73</v>
      </c>
      <c r="D6276" s="1" t="s">
        <v>52</v>
      </c>
      <c r="E6276" s="1" t="s">
        <v>53</v>
      </c>
      <c r="F6276" s="1" t="s">
        <v>53</v>
      </c>
      <c r="G6276" s="13" t="s">
        <v>2917</v>
      </c>
      <c r="H6276" s="12">
        <v>40794</v>
      </c>
      <c r="I6276" s="12" t="s">
        <v>2917</v>
      </c>
      <c r="J6276" s="12">
        <v>40794</v>
      </c>
      <c r="K6276" s="4">
        <v>3420</v>
      </c>
      <c r="L6276" s="1" t="s">
        <v>56</v>
      </c>
      <c r="M6276" s="1" t="s">
        <v>57</v>
      </c>
      <c r="N6276" s="1" t="s">
        <v>104</v>
      </c>
      <c r="O6276" s="1" t="s">
        <v>59</v>
      </c>
      <c r="P6276">
        <v>100</v>
      </c>
      <c r="Q6276">
        <v>1070</v>
      </c>
      <c r="R6276">
        <v>85600</v>
      </c>
      <c r="S6276">
        <v>80</v>
      </c>
      <c r="T6276">
        <v>0.8</v>
      </c>
      <c r="U6276">
        <f t="shared" si="1855"/>
        <v>85600</v>
      </c>
      <c r="V6276">
        <f t="shared" si="1856"/>
        <v>107000</v>
      </c>
      <c r="W6276" s="1" t="s">
        <v>60</v>
      </c>
      <c r="X6276" s="1" t="s">
        <v>61</v>
      </c>
      <c r="Y6276" s="1" t="s">
        <v>61</v>
      </c>
      <c r="Z6276" s="3">
        <v>13004</v>
      </c>
      <c r="AA6276" s="4">
        <f t="shared" si="1860"/>
        <v>532</v>
      </c>
      <c r="AB6276" s="4">
        <f t="shared" si="1847"/>
        <v>-29.508399999999938</v>
      </c>
      <c r="AC6276" s="4">
        <f t="shared" si="1850"/>
        <v>532</v>
      </c>
      <c r="AD6276" s="4">
        <f t="shared" ref="AD6276:AD6339" si="1861">AVERAGEIFS($AA$2:$AA$6811,$L$2:$L$6811,L6276,$V$2:$V$6811,"&gt;="&amp;(V6276-100), $V$2:$V$6811,"&lt;="&amp;(V6276+100),$AA$2:$AA$6811,"&gt;"&amp;1)</f>
        <v>532</v>
      </c>
      <c r="AE6276" s="4">
        <v>532</v>
      </c>
      <c r="AF6276" s="4">
        <v>532</v>
      </c>
      <c r="AG6276" s="4">
        <f t="shared" ref="AG6276:AG6304" si="1862">AE6276</f>
        <v>532</v>
      </c>
      <c r="AI6276" t="e">
        <f t="shared" si="1857"/>
        <v>#N/A</v>
      </c>
      <c r="AJ6276">
        <v>14423.28</v>
      </c>
      <c r="AK6276" s="2">
        <v>14423.28</v>
      </c>
      <c r="AL6276" s="2">
        <f t="shared" ref="AL6276:AL6304" si="1863">AJ6276</f>
        <v>14423.28</v>
      </c>
      <c r="AM6276" s="4"/>
      <c r="AN6276" t="e">
        <f>VLOOKUP([1]!Tabelle13[[#This Row],[Vlookup this ID for freight costs]],$AL$2:$AL$6811,2,FALSE)</f>
        <v>#REF!</v>
      </c>
      <c r="AP6276">
        <v>141.24</v>
      </c>
      <c r="AQ6276">
        <v>141.24</v>
      </c>
      <c r="AR6276" s="4">
        <v>8</v>
      </c>
      <c r="AS6276" s="4">
        <v>9</v>
      </c>
      <c r="AT6276" s="4">
        <v>2011</v>
      </c>
      <c r="AU6276" s="4">
        <v>8</v>
      </c>
      <c r="AV6276" s="4">
        <v>9</v>
      </c>
      <c r="AW6276" s="4">
        <v>2011</v>
      </c>
      <c r="AX6276" t="str">
        <f t="shared" si="1858"/>
        <v>No Delay</v>
      </c>
      <c r="AY6276">
        <f t="shared" si="1859"/>
        <v>0</v>
      </c>
    </row>
    <row r="6277" spans="1:51" x14ac:dyDescent="0.2">
      <c r="A6277" s="3">
        <v>53234</v>
      </c>
      <c r="B6277" s="1" t="s">
        <v>215</v>
      </c>
      <c r="C6277" s="1" t="s">
        <v>89</v>
      </c>
      <c r="D6277" s="1" t="s">
        <v>52</v>
      </c>
      <c r="E6277" s="1" t="s">
        <v>53</v>
      </c>
      <c r="F6277" s="1" t="s">
        <v>53</v>
      </c>
      <c r="G6277" s="13" t="s">
        <v>1724</v>
      </c>
      <c r="H6277" s="12">
        <v>41429</v>
      </c>
      <c r="I6277" s="12" t="s">
        <v>1724</v>
      </c>
      <c r="J6277" s="12">
        <v>41429</v>
      </c>
      <c r="K6277" s="4">
        <v>4745</v>
      </c>
      <c r="L6277" s="1" t="s">
        <v>56</v>
      </c>
      <c r="M6277" s="1" t="s">
        <v>57</v>
      </c>
      <c r="N6277" s="1" t="s">
        <v>104</v>
      </c>
      <c r="O6277" s="1" t="s">
        <v>59</v>
      </c>
      <c r="P6277">
        <v>100</v>
      </c>
      <c r="Q6277">
        <v>2945</v>
      </c>
      <c r="R6277">
        <v>235600</v>
      </c>
      <c r="S6277">
        <v>80</v>
      </c>
      <c r="T6277">
        <v>0.8</v>
      </c>
      <c r="U6277">
        <f t="shared" si="1855"/>
        <v>235600</v>
      </c>
      <c r="V6277">
        <f t="shared" si="1856"/>
        <v>294500</v>
      </c>
      <c r="W6277" s="1" t="s">
        <v>85</v>
      </c>
      <c r="X6277" s="1" t="s">
        <v>1236</v>
      </c>
      <c r="Y6277" s="1" t="s">
        <v>86</v>
      </c>
      <c r="Z6277" s="4">
        <v>8787</v>
      </c>
      <c r="AA6277" s="4">
        <f t="shared" si="1860"/>
        <v>1280</v>
      </c>
      <c r="AB6277" s="4">
        <f t="shared" si="1847"/>
        <v>755.70410000000004</v>
      </c>
      <c r="AC6277" s="4">
        <f t="shared" si="1850"/>
        <v>1280</v>
      </c>
      <c r="AD6277" s="4">
        <f t="shared" si="1861"/>
        <v>1280</v>
      </c>
      <c r="AE6277" s="4">
        <v>1280</v>
      </c>
      <c r="AF6277" s="4">
        <v>1280</v>
      </c>
      <c r="AG6277" s="4">
        <f t="shared" si="1862"/>
        <v>1280</v>
      </c>
      <c r="AI6277" t="e">
        <f t="shared" si="1857"/>
        <v>#N/A</v>
      </c>
      <c r="AJ6277">
        <v>125.42</v>
      </c>
      <c r="AK6277" s="2">
        <v>125.42</v>
      </c>
      <c r="AL6277" s="2">
        <f t="shared" si="1863"/>
        <v>125.42</v>
      </c>
      <c r="AM6277" s="4"/>
      <c r="AN6277" t="e">
        <f>VLOOKUP([1]!Tabelle13[[#This Row],[Vlookup this ID for freight costs]],$AL$2:$AL$6811,2,FALSE)</f>
        <v>#REF!</v>
      </c>
      <c r="AP6277">
        <v>291.44</v>
      </c>
      <c r="AQ6277">
        <v>291.44</v>
      </c>
      <c r="AR6277" s="4">
        <v>4</v>
      </c>
      <c r="AS6277" s="4">
        <v>6</v>
      </c>
      <c r="AT6277" s="4">
        <v>2013</v>
      </c>
      <c r="AU6277" s="4">
        <v>4</v>
      </c>
      <c r="AV6277" s="4">
        <v>6</v>
      </c>
      <c r="AW6277" s="4">
        <v>2013</v>
      </c>
      <c r="AX6277" t="str">
        <f t="shared" si="1858"/>
        <v>No Delay</v>
      </c>
      <c r="AY6277">
        <f t="shared" si="1859"/>
        <v>0</v>
      </c>
    </row>
    <row r="6278" spans="1:51" x14ac:dyDescent="0.2">
      <c r="A6278" s="3">
        <v>53691</v>
      </c>
      <c r="B6278" s="1" t="s">
        <v>215</v>
      </c>
      <c r="C6278" s="1" t="s">
        <v>89</v>
      </c>
      <c r="D6278" s="1" t="s">
        <v>52</v>
      </c>
      <c r="E6278" s="1" t="s">
        <v>53</v>
      </c>
      <c r="F6278" s="1" t="s">
        <v>53</v>
      </c>
      <c r="G6278" s="13" t="s">
        <v>1119</v>
      </c>
      <c r="H6278" s="12">
        <v>41919</v>
      </c>
      <c r="I6278" s="12" t="s">
        <v>2216</v>
      </c>
      <c r="J6278" s="12">
        <v>41921</v>
      </c>
      <c r="K6278" s="4">
        <v>6012</v>
      </c>
      <c r="L6278" s="1" t="s">
        <v>56</v>
      </c>
      <c r="M6278" s="1" t="s">
        <v>57</v>
      </c>
      <c r="N6278" s="1" t="s">
        <v>104</v>
      </c>
      <c r="O6278" s="1" t="s">
        <v>59</v>
      </c>
      <c r="P6278">
        <v>100</v>
      </c>
      <c r="Q6278">
        <v>1470</v>
      </c>
      <c r="R6278">
        <v>117600</v>
      </c>
      <c r="S6278">
        <v>80</v>
      </c>
      <c r="T6278">
        <v>0.8</v>
      </c>
      <c r="U6278">
        <f t="shared" si="1855"/>
        <v>117600</v>
      </c>
      <c r="V6278">
        <f t="shared" si="1856"/>
        <v>147000</v>
      </c>
      <c r="W6278" s="1" t="s">
        <v>85</v>
      </c>
      <c r="X6278" s="1" t="s">
        <v>1236</v>
      </c>
      <c r="Y6278" s="1" t="s">
        <v>86</v>
      </c>
      <c r="Z6278" s="4">
        <v>8787</v>
      </c>
      <c r="AA6278" s="4">
        <f t="shared" si="1860"/>
        <v>595</v>
      </c>
      <c r="AB6278" s="4">
        <f t="shared" si="1847"/>
        <v>138.00360000000001</v>
      </c>
      <c r="AC6278" s="4">
        <f t="shared" si="1850"/>
        <v>595</v>
      </c>
      <c r="AD6278" s="4">
        <f t="shared" si="1861"/>
        <v>595</v>
      </c>
      <c r="AE6278" s="4">
        <v>595</v>
      </c>
      <c r="AF6278" s="4">
        <v>595</v>
      </c>
      <c r="AG6278" s="4">
        <f t="shared" si="1862"/>
        <v>595</v>
      </c>
      <c r="AI6278" t="e">
        <f t="shared" si="1857"/>
        <v>#N/A</v>
      </c>
      <c r="AJ6278">
        <v>7651.46</v>
      </c>
      <c r="AK6278" s="2">
        <v>7651.46</v>
      </c>
      <c r="AL6278" s="2">
        <f t="shared" si="1863"/>
        <v>7651.46</v>
      </c>
      <c r="AM6278" s="4"/>
      <c r="AN6278" t="e">
        <f>VLOOKUP([1]!Tabelle13[[#This Row],[Vlookup this ID for freight costs]],$AL$2:$AL$6811,2,FALSE)</f>
        <v>#REF!</v>
      </c>
      <c r="AP6278">
        <v>120.89</v>
      </c>
      <c r="AQ6278">
        <v>120.89</v>
      </c>
      <c r="AR6278" s="4">
        <v>7</v>
      </c>
      <c r="AS6278" s="4">
        <v>10</v>
      </c>
      <c r="AT6278" s="4">
        <v>2014</v>
      </c>
      <c r="AU6278" s="4">
        <v>9</v>
      </c>
      <c r="AV6278" s="4">
        <v>10</v>
      </c>
      <c r="AW6278" s="4">
        <v>2014</v>
      </c>
      <c r="AX6278" t="str">
        <f t="shared" si="1858"/>
        <v>Delay</v>
      </c>
      <c r="AY6278">
        <f t="shared" si="1859"/>
        <v>2</v>
      </c>
    </row>
    <row r="6279" spans="1:51" x14ac:dyDescent="0.2">
      <c r="A6279" s="3">
        <v>54280</v>
      </c>
      <c r="B6279" s="1" t="s">
        <v>215</v>
      </c>
      <c r="C6279" s="1" t="s">
        <v>89</v>
      </c>
      <c r="D6279" s="1" t="s">
        <v>52</v>
      </c>
      <c r="E6279" s="1" t="s">
        <v>53</v>
      </c>
      <c r="F6279" s="1" t="s">
        <v>53</v>
      </c>
      <c r="G6279" s="13" t="s">
        <v>2945</v>
      </c>
      <c r="H6279" s="12">
        <v>42144</v>
      </c>
      <c r="I6279" s="12" t="s">
        <v>2945</v>
      </c>
      <c r="J6279" s="12">
        <v>42144</v>
      </c>
      <c r="K6279" s="4">
        <v>6569</v>
      </c>
      <c r="L6279" s="1" t="s">
        <v>56</v>
      </c>
      <c r="M6279" s="1" t="s">
        <v>57</v>
      </c>
      <c r="N6279" s="1" t="s">
        <v>104</v>
      </c>
      <c r="O6279" s="1" t="s">
        <v>59</v>
      </c>
      <c r="P6279">
        <v>100</v>
      </c>
      <c r="Q6279">
        <v>5750</v>
      </c>
      <c r="R6279">
        <v>460000</v>
      </c>
      <c r="S6279">
        <v>80</v>
      </c>
      <c r="T6279">
        <v>0.8</v>
      </c>
      <c r="U6279">
        <f t="shared" si="1855"/>
        <v>460000</v>
      </c>
      <c r="V6279">
        <f t="shared" si="1856"/>
        <v>575000</v>
      </c>
      <c r="W6279" s="1" t="s">
        <v>85</v>
      </c>
      <c r="X6279" s="1" t="s">
        <v>1236</v>
      </c>
      <c r="Y6279" s="1" t="s">
        <v>86</v>
      </c>
      <c r="Z6279" s="4">
        <v>8787</v>
      </c>
      <c r="AA6279" s="4">
        <f t="shared" si="1860"/>
        <v>3374</v>
      </c>
      <c r="AB6279" s="4">
        <f t="shared" si="1847"/>
        <v>1930.3820000000001</v>
      </c>
      <c r="AC6279" s="4">
        <f t="shared" si="1850"/>
        <v>3374</v>
      </c>
      <c r="AD6279" s="4">
        <f t="shared" si="1861"/>
        <v>2548.5</v>
      </c>
      <c r="AE6279" s="4">
        <v>3374</v>
      </c>
      <c r="AF6279" s="4">
        <v>3374</v>
      </c>
      <c r="AG6279" s="4">
        <f t="shared" si="1862"/>
        <v>3374</v>
      </c>
      <c r="AI6279" t="e">
        <f t="shared" si="1857"/>
        <v>#N/A</v>
      </c>
      <c r="AJ6279">
        <v>24821.13</v>
      </c>
      <c r="AK6279" s="2">
        <v>24821.13</v>
      </c>
      <c r="AL6279" s="2">
        <f t="shared" si="1863"/>
        <v>24821.13</v>
      </c>
      <c r="AM6279" s="4"/>
      <c r="AN6279" t="e">
        <f>VLOOKUP([1]!Tabelle13[[#This Row],[Vlookup this ID for freight costs]],$AL$2:$AL$6811,2,FALSE)</f>
        <v>#REF!</v>
      </c>
      <c r="AP6279">
        <v>541.41999999999996</v>
      </c>
      <c r="AQ6279">
        <v>541.41999999999996</v>
      </c>
      <c r="AR6279" s="4">
        <v>20</v>
      </c>
      <c r="AS6279" s="4">
        <v>5</v>
      </c>
      <c r="AT6279" s="4">
        <v>2015</v>
      </c>
      <c r="AU6279" s="4">
        <v>20</v>
      </c>
      <c r="AV6279" s="4">
        <v>5</v>
      </c>
      <c r="AW6279" s="4">
        <v>2015</v>
      </c>
      <c r="AX6279" t="str">
        <f t="shared" si="1858"/>
        <v>No Delay</v>
      </c>
      <c r="AY6279">
        <f t="shared" si="1859"/>
        <v>0</v>
      </c>
    </row>
    <row r="6280" spans="1:51" x14ac:dyDescent="0.2">
      <c r="A6280" s="3">
        <v>57959</v>
      </c>
      <c r="B6280" s="1" t="s">
        <v>215</v>
      </c>
      <c r="C6280" s="1" t="s">
        <v>89</v>
      </c>
      <c r="D6280" s="1" t="s">
        <v>52</v>
      </c>
      <c r="E6280" s="1" t="s">
        <v>53</v>
      </c>
      <c r="F6280" s="1" t="s">
        <v>53</v>
      </c>
      <c r="G6280" s="13" t="s">
        <v>2946</v>
      </c>
      <c r="H6280" s="12">
        <v>42206</v>
      </c>
      <c r="I6280" s="12" t="s">
        <v>2947</v>
      </c>
      <c r="J6280" s="12">
        <v>42207</v>
      </c>
      <c r="K6280" s="4">
        <v>6674</v>
      </c>
      <c r="L6280" s="1" t="s">
        <v>56</v>
      </c>
      <c r="M6280" s="1" t="s">
        <v>57</v>
      </c>
      <c r="N6280" s="1" t="s">
        <v>104</v>
      </c>
      <c r="O6280" s="1" t="s">
        <v>59</v>
      </c>
      <c r="P6280">
        <v>100</v>
      </c>
      <c r="Q6280">
        <v>7000</v>
      </c>
      <c r="R6280">
        <v>560000</v>
      </c>
      <c r="S6280">
        <v>80</v>
      </c>
      <c r="T6280">
        <v>0.8</v>
      </c>
      <c r="U6280">
        <f t="shared" si="1855"/>
        <v>560000</v>
      </c>
      <c r="V6280">
        <f t="shared" si="1856"/>
        <v>700000</v>
      </c>
      <c r="W6280" s="1" t="s">
        <v>85</v>
      </c>
      <c r="X6280" s="1" t="s">
        <v>1236</v>
      </c>
      <c r="Y6280" s="1" t="s">
        <v>86</v>
      </c>
      <c r="Z6280" s="4">
        <v>8787</v>
      </c>
      <c r="AA6280" s="4">
        <f t="shared" si="1860"/>
        <v>2836</v>
      </c>
      <c r="AB6280" s="4">
        <f t="shared" si="1847"/>
        <v>2453.857</v>
      </c>
      <c r="AC6280" s="4">
        <f t="shared" si="1850"/>
        <v>2836</v>
      </c>
      <c r="AD6280" s="4">
        <f t="shared" si="1861"/>
        <v>2109</v>
      </c>
      <c r="AE6280" s="4">
        <v>2836</v>
      </c>
      <c r="AF6280" s="4">
        <v>2836</v>
      </c>
      <c r="AG6280" s="4">
        <f t="shared" si="1862"/>
        <v>2836</v>
      </c>
      <c r="AI6280" t="e">
        <f t="shared" si="1857"/>
        <v>#N/A</v>
      </c>
      <c r="AJ6280" t="s">
        <v>81</v>
      </c>
      <c r="AK6280" s="2"/>
      <c r="AL6280" s="2" t="str">
        <f t="shared" si="1863"/>
        <v>Freight Included in Commodity Cost</v>
      </c>
      <c r="AM6280" s="4"/>
      <c r="AN6280" t="e">
        <f>VLOOKUP([1]!Tabelle13[[#This Row],[Vlookup this ID for freight costs]],$AL$2:$AL$6811,2,FALSE)</f>
        <v>#REF!</v>
      </c>
      <c r="AP6280">
        <v>659.12</v>
      </c>
      <c r="AQ6280">
        <v>659.12</v>
      </c>
      <c r="AR6280" s="4">
        <v>21</v>
      </c>
      <c r="AS6280" s="4">
        <v>7</v>
      </c>
      <c r="AT6280" s="4">
        <v>2015</v>
      </c>
      <c r="AU6280" s="4">
        <v>22</v>
      </c>
      <c r="AV6280" s="4">
        <v>7</v>
      </c>
      <c r="AW6280" s="4">
        <v>2015</v>
      </c>
      <c r="AX6280" t="str">
        <f t="shared" si="1858"/>
        <v>Delay</v>
      </c>
      <c r="AY6280">
        <f t="shared" si="1859"/>
        <v>1</v>
      </c>
    </row>
    <row r="6281" spans="1:51" x14ac:dyDescent="0.2">
      <c r="A6281" s="3">
        <v>3010</v>
      </c>
      <c r="B6281" s="1" t="s">
        <v>64</v>
      </c>
      <c r="C6281" s="1" t="s">
        <v>65</v>
      </c>
      <c r="D6281" s="1" t="s">
        <v>52</v>
      </c>
      <c r="E6281" s="1" t="s">
        <v>53</v>
      </c>
      <c r="F6281" s="1" t="s">
        <v>53</v>
      </c>
      <c r="G6281" s="13" t="s">
        <v>1253</v>
      </c>
      <c r="H6281" s="12">
        <v>39519</v>
      </c>
      <c r="I6281" s="12" t="s">
        <v>1253</v>
      </c>
      <c r="J6281" s="12">
        <v>39519</v>
      </c>
      <c r="K6281" s="4">
        <v>705</v>
      </c>
      <c r="L6281" s="1" t="s">
        <v>56</v>
      </c>
      <c r="M6281" s="1" t="s">
        <v>57</v>
      </c>
      <c r="N6281" s="1" t="s">
        <v>58</v>
      </c>
      <c r="O6281" s="1" t="s">
        <v>59</v>
      </c>
      <c r="P6281">
        <v>100</v>
      </c>
      <c r="Q6281">
        <v>3199</v>
      </c>
      <c r="R6281">
        <v>255888.01</v>
      </c>
      <c r="S6281">
        <v>79.989999999999995</v>
      </c>
      <c r="T6281">
        <v>0.8</v>
      </c>
      <c r="U6281">
        <f t="shared" si="1855"/>
        <v>255888.00999999998</v>
      </c>
      <c r="V6281">
        <f t="shared" si="1856"/>
        <v>319900</v>
      </c>
      <c r="W6281" s="1" t="s">
        <v>60</v>
      </c>
      <c r="X6281" s="1" t="s">
        <v>61</v>
      </c>
      <c r="Y6281" s="1" t="s">
        <v>61</v>
      </c>
      <c r="Z6281" s="3">
        <v>12853</v>
      </c>
      <c r="AA6281" s="4">
        <f t="shared" si="1860"/>
        <v>550</v>
      </c>
      <c r="AB6281" s="4">
        <f t="shared" si="1847"/>
        <v>861.96222301000012</v>
      </c>
      <c r="AC6281" s="4">
        <f t="shared" si="1850"/>
        <v>550</v>
      </c>
      <c r="AD6281" s="4">
        <f t="shared" si="1861"/>
        <v>1250.75</v>
      </c>
      <c r="AE6281" s="4">
        <v>550</v>
      </c>
      <c r="AF6281" s="4">
        <v>550</v>
      </c>
      <c r="AG6281" s="4">
        <f t="shared" si="1862"/>
        <v>550</v>
      </c>
      <c r="AH6281" s="4">
        <v>11757</v>
      </c>
      <c r="AI6281">
        <f t="shared" si="1857"/>
        <v>285</v>
      </c>
      <c r="AJ6281">
        <v>8213.59</v>
      </c>
      <c r="AK6281" s="2">
        <v>8213.59</v>
      </c>
      <c r="AL6281" s="2">
        <f t="shared" si="1863"/>
        <v>8213.59</v>
      </c>
      <c r="AM6281" s="4"/>
      <c r="AN6281" t="e">
        <f>VLOOKUP([1]!Tabelle13[[#This Row],[Vlookup this ID for freight costs]],$AL$2:$AL$6811,2,FALSE)</f>
        <v>#REF!</v>
      </c>
      <c r="AP6281">
        <v>409.42</v>
      </c>
      <c r="AQ6281">
        <v>409.42</v>
      </c>
      <c r="AR6281" s="4">
        <v>12</v>
      </c>
      <c r="AS6281" s="4">
        <v>4</v>
      </c>
      <c r="AT6281" s="4">
        <v>2008</v>
      </c>
      <c r="AU6281" s="4">
        <v>12</v>
      </c>
      <c r="AV6281" s="4">
        <v>4</v>
      </c>
      <c r="AW6281" s="4">
        <v>2008</v>
      </c>
      <c r="AX6281" t="str">
        <f t="shared" si="1858"/>
        <v>No Delay</v>
      </c>
      <c r="AY6281">
        <f t="shared" si="1859"/>
        <v>0</v>
      </c>
    </row>
    <row r="6282" spans="1:51" x14ac:dyDescent="0.2">
      <c r="A6282" s="3">
        <v>62235</v>
      </c>
      <c r="B6282" s="1" t="s">
        <v>215</v>
      </c>
      <c r="C6282" s="1" t="s">
        <v>89</v>
      </c>
      <c r="D6282" s="1" t="s">
        <v>52</v>
      </c>
      <c r="E6282" s="1" t="s">
        <v>53</v>
      </c>
      <c r="F6282" s="1" t="s">
        <v>53</v>
      </c>
      <c r="G6282" s="13" t="s">
        <v>83</v>
      </c>
      <c r="H6282" s="12">
        <v>42053</v>
      </c>
      <c r="I6282" s="12" t="s">
        <v>1153</v>
      </c>
      <c r="J6282" s="12">
        <v>42055</v>
      </c>
      <c r="K6282" s="4">
        <v>6328</v>
      </c>
      <c r="L6282" s="1" t="s">
        <v>56</v>
      </c>
      <c r="M6282" s="1" t="s">
        <v>57</v>
      </c>
      <c r="N6282" s="1" t="s">
        <v>104</v>
      </c>
      <c r="O6282" s="1" t="s">
        <v>59</v>
      </c>
      <c r="P6282">
        <v>100</v>
      </c>
      <c r="Q6282">
        <v>6500</v>
      </c>
      <c r="R6282">
        <v>520000</v>
      </c>
      <c r="S6282">
        <v>80</v>
      </c>
      <c r="T6282">
        <v>0.8</v>
      </c>
      <c r="U6282">
        <f t="shared" si="1855"/>
        <v>520000</v>
      </c>
      <c r="V6282">
        <f t="shared" si="1856"/>
        <v>650000</v>
      </c>
      <c r="W6282" s="1" t="s">
        <v>85</v>
      </c>
      <c r="X6282" s="1" t="s">
        <v>1236</v>
      </c>
      <c r="Y6282" s="1" t="s">
        <v>86</v>
      </c>
      <c r="Z6282" s="4">
        <v>8787</v>
      </c>
      <c r="AA6282" s="4">
        <f t="shared" si="1860"/>
        <v>2634</v>
      </c>
      <c r="AB6282" s="4">
        <f t="shared" si="1847"/>
        <v>2244.4670000000001</v>
      </c>
      <c r="AC6282" s="4">
        <f t="shared" si="1850"/>
        <v>2634</v>
      </c>
      <c r="AD6282" s="4">
        <f t="shared" si="1861"/>
        <v>2634</v>
      </c>
      <c r="AE6282" s="4">
        <v>2634</v>
      </c>
      <c r="AF6282" s="4">
        <v>2634</v>
      </c>
      <c r="AG6282" s="4">
        <f t="shared" si="1862"/>
        <v>2634</v>
      </c>
      <c r="AI6282" t="e">
        <f t="shared" si="1857"/>
        <v>#N/A</v>
      </c>
      <c r="AJ6282">
        <v>30778.29</v>
      </c>
      <c r="AK6282" s="2">
        <v>30778.29</v>
      </c>
      <c r="AL6282" s="2">
        <f t="shared" si="1863"/>
        <v>30778.29</v>
      </c>
      <c r="AM6282" s="4"/>
      <c r="AN6282" t="e">
        <f>VLOOKUP([1]!Tabelle13[[#This Row],[Vlookup this ID for freight costs]],$AL$2:$AL$6811,2,FALSE)</f>
        <v>#REF!</v>
      </c>
      <c r="AP6282">
        <v>534.55999999999995</v>
      </c>
      <c r="AQ6282">
        <v>534.55999999999995</v>
      </c>
      <c r="AR6282" s="4">
        <v>18</v>
      </c>
      <c r="AS6282" s="4">
        <v>2</v>
      </c>
      <c r="AT6282" s="4">
        <v>2015</v>
      </c>
      <c r="AU6282" s="4">
        <v>20</v>
      </c>
      <c r="AV6282" s="4">
        <v>2</v>
      </c>
      <c r="AW6282" s="4">
        <v>2015</v>
      </c>
      <c r="AX6282" t="str">
        <f t="shared" si="1858"/>
        <v>Delay</v>
      </c>
      <c r="AY6282">
        <f t="shared" si="1859"/>
        <v>2</v>
      </c>
    </row>
    <row r="6283" spans="1:51" x14ac:dyDescent="0.2">
      <c r="A6283" s="3">
        <v>66762</v>
      </c>
      <c r="B6283" s="1" t="s">
        <v>215</v>
      </c>
      <c r="C6283" s="1" t="s">
        <v>89</v>
      </c>
      <c r="D6283" s="1" t="s">
        <v>52</v>
      </c>
      <c r="E6283" s="1" t="s">
        <v>53</v>
      </c>
      <c r="F6283" s="1" t="s">
        <v>53</v>
      </c>
      <c r="G6283" s="13" t="s">
        <v>1748</v>
      </c>
      <c r="H6283" s="12">
        <v>41060</v>
      </c>
      <c r="I6283" s="12" t="s">
        <v>1748</v>
      </c>
      <c r="J6283" s="12">
        <v>41060</v>
      </c>
      <c r="K6283" s="4">
        <v>3950</v>
      </c>
      <c r="L6283" s="1" t="s">
        <v>56</v>
      </c>
      <c r="M6283" s="1" t="s">
        <v>57</v>
      </c>
      <c r="N6283" s="1" t="s">
        <v>104</v>
      </c>
      <c r="O6283" s="1" t="s">
        <v>59</v>
      </c>
      <c r="P6283">
        <v>100</v>
      </c>
      <c r="Q6283">
        <v>3000</v>
      </c>
      <c r="R6283">
        <v>240000</v>
      </c>
      <c r="S6283">
        <v>80</v>
      </c>
      <c r="T6283">
        <v>0.8</v>
      </c>
      <c r="U6283">
        <f t="shared" si="1855"/>
        <v>240000</v>
      </c>
      <c r="V6283">
        <f t="shared" si="1856"/>
        <v>300000</v>
      </c>
      <c r="W6283" s="1" t="s">
        <v>85</v>
      </c>
      <c r="X6283" s="1" t="s">
        <v>1236</v>
      </c>
      <c r="Y6283" s="1" t="s">
        <v>86</v>
      </c>
      <c r="Z6283" s="4">
        <v>8787</v>
      </c>
      <c r="AA6283" s="4">
        <f t="shared" si="1860"/>
        <v>1428</v>
      </c>
      <c r="AB6283" s="4">
        <f t="shared" si="1847"/>
        <v>778.73700000000008</v>
      </c>
      <c r="AC6283" s="4">
        <f t="shared" si="1850"/>
        <v>1428</v>
      </c>
      <c r="AD6283" s="4">
        <f t="shared" si="1861"/>
        <v>885.46902310899998</v>
      </c>
      <c r="AE6283" s="4">
        <v>1428</v>
      </c>
      <c r="AF6283" s="4">
        <v>1428</v>
      </c>
      <c r="AG6283" s="4">
        <f t="shared" si="1862"/>
        <v>1428</v>
      </c>
      <c r="AI6283" t="e">
        <f t="shared" si="1857"/>
        <v>#N/A</v>
      </c>
      <c r="AJ6283">
        <v>28142.92</v>
      </c>
      <c r="AK6283" s="2">
        <v>28142.92</v>
      </c>
      <c r="AL6283" s="2">
        <f t="shared" si="1863"/>
        <v>28142.92</v>
      </c>
      <c r="AM6283" s="4"/>
      <c r="AN6283" t="e">
        <f>VLOOKUP([1]!Tabelle13[[#This Row],[Vlookup this ID for freight costs]],$AL$2:$AL$6811,2,FALSE)</f>
        <v>#REF!</v>
      </c>
      <c r="AP6283">
        <v>336.48</v>
      </c>
      <c r="AQ6283">
        <v>336.48</v>
      </c>
      <c r="AR6283" s="4">
        <v>31</v>
      </c>
      <c r="AS6283" s="4">
        <v>5</v>
      </c>
      <c r="AT6283" s="4">
        <v>2012</v>
      </c>
      <c r="AU6283" s="4">
        <v>31</v>
      </c>
      <c r="AV6283" s="4">
        <v>5</v>
      </c>
      <c r="AW6283" s="4">
        <v>2012</v>
      </c>
      <c r="AX6283" t="str">
        <f t="shared" si="1858"/>
        <v>No Delay</v>
      </c>
      <c r="AY6283">
        <f t="shared" si="1859"/>
        <v>0</v>
      </c>
    </row>
    <row r="6284" spans="1:51" x14ac:dyDescent="0.2">
      <c r="A6284" s="3">
        <v>4804</v>
      </c>
      <c r="B6284" s="1" t="s">
        <v>98</v>
      </c>
      <c r="C6284" s="1" t="s">
        <v>99</v>
      </c>
      <c r="D6284" s="1" t="s">
        <v>52</v>
      </c>
      <c r="E6284" s="1" t="s">
        <v>53</v>
      </c>
      <c r="F6284" s="1" t="s">
        <v>53</v>
      </c>
      <c r="G6284" s="13" t="s">
        <v>783</v>
      </c>
      <c r="H6284" s="12">
        <v>39874</v>
      </c>
      <c r="I6284" s="12" t="s">
        <v>783</v>
      </c>
      <c r="J6284" s="12">
        <v>39874</v>
      </c>
      <c r="K6284" s="4">
        <v>1382</v>
      </c>
      <c r="L6284" s="1" t="s">
        <v>56</v>
      </c>
      <c r="M6284" s="1" t="s">
        <v>126</v>
      </c>
      <c r="N6284" s="1" t="s">
        <v>127</v>
      </c>
      <c r="O6284" s="1" t="s">
        <v>128</v>
      </c>
      <c r="P6284">
        <v>20</v>
      </c>
      <c r="Q6284">
        <v>1678</v>
      </c>
      <c r="R6284">
        <v>53696</v>
      </c>
      <c r="S6284">
        <v>32</v>
      </c>
      <c r="T6284">
        <v>1.6</v>
      </c>
      <c r="U6284">
        <f t="shared" si="1855"/>
        <v>53696</v>
      </c>
      <c r="V6284">
        <f t="shared" si="1856"/>
        <v>33560</v>
      </c>
      <c r="W6284" s="1" t="s">
        <v>126</v>
      </c>
      <c r="X6284" s="1" t="s">
        <v>129</v>
      </c>
      <c r="Y6284" s="1" t="s">
        <v>129</v>
      </c>
      <c r="Z6284" s="3">
        <v>7702</v>
      </c>
      <c r="AA6284" s="4">
        <f t="shared" si="1860"/>
        <v>554</v>
      </c>
      <c r="AB6284" s="4">
        <f t="shared" si="1847"/>
        <v>329.20529599999998</v>
      </c>
      <c r="AC6284" s="4">
        <f t="shared" si="1850"/>
        <v>554</v>
      </c>
      <c r="AD6284" s="4">
        <f t="shared" si="1861"/>
        <v>346.5</v>
      </c>
      <c r="AE6284" s="4">
        <v>554</v>
      </c>
      <c r="AF6284" s="4">
        <v>554</v>
      </c>
      <c r="AG6284" s="4">
        <f t="shared" si="1862"/>
        <v>554</v>
      </c>
      <c r="AH6284" s="4">
        <v>11817</v>
      </c>
      <c r="AI6284">
        <f t="shared" si="1857"/>
        <v>296</v>
      </c>
      <c r="AJ6284">
        <v>4810.99</v>
      </c>
      <c r="AK6284" s="2">
        <v>4810.99</v>
      </c>
      <c r="AL6284" s="2">
        <f t="shared" si="1863"/>
        <v>4810.99</v>
      </c>
      <c r="AM6284" s="4"/>
      <c r="AN6284" t="e">
        <f>VLOOKUP([1]!Tabelle13[[#This Row],[Vlookup this ID for freight costs]],$AL$2:$AL$6811,2,FALSE)</f>
        <v>#REF!</v>
      </c>
      <c r="AP6284">
        <v>105.24</v>
      </c>
      <c r="AQ6284">
        <v>105.24</v>
      </c>
      <c r="AR6284" s="4">
        <v>2</v>
      </c>
      <c r="AS6284" s="4">
        <v>4</v>
      </c>
      <c r="AT6284" s="4">
        <v>2009</v>
      </c>
      <c r="AU6284" s="4">
        <v>2</v>
      </c>
      <c r="AV6284" s="4">
        <v>4</v>
      </c>
      <c r="AW6284" s="4">
        <v>2009</v>
      </c>
      <c r="AX6284" t="str">
        <f t="shared" si="1858"/>
        <v>No Delay</v>
      </c>
      <c r="AY6284">
        <f t="shared" si="1859"/>
        <v>0</v>
      </c>
    </row>
    <row r="6285" spans="1:51" x14ac:dyDescent="0.2">
      <c r="A6285" s="3">
        <v>64003</v>
      </c>
      <c r="B6285" s="1" t="s">
        <v>215</v>
      </c>
      <c r="C6285" s="1" t="s">
        <v>89</v>
      </c>
      <c r="D6285" s="1" t="s">
        <v>52</v>
      </c>
      <c r="E6285" s="1" t="s">
        <v>53</v>
      </c>
      <c r="F6285" s="1" t="s">
        <v>53</v>
      </c>
      <c r="G6285" s="13" t="s">
        <v>193</v>
      </c>
      <c r="H6285" s="12">
        <v>40042</v>
      </c>
      <c r="I6285" s="12" t="s">
        <v>193</v>
      </c>
      <c r="J6285" s="12">
        <v>40042</v>
      </c>
      <c r="K6285" s="4">
        <v>1757</v>
      </c>
      <c r="L6285" s="1" t="s">
        <v>56</v>
      </c>
      <c r="M6285" s="1" t="s">
        <v>319</v>
      </c>
      <c r="N6285" s="1" t="s">
        <v>320</v>
      </c>
      <c r="O6285" s="1" t="s">
        <v>137</v>
      </c>
      <c r="P6285">
        <v>30</v>
      </c>
      <c r="Q6285">
        <v>1800</v>
      </c>
      <c r="R6285">
        <v>43200</v>
      </c>
      <c r="S6285">
        <v>24</v>
      </c>
      <c r="T6285">
        <v>0.8</v>
      </c>
      <c r="U6285">
        <f t="shared" si="1855"/>
        <v>43200</v>
      </c>
      <c r="V6285">
        <f t="shared" si="1856"/>
        <v>54000</v>
      </c>
      <c r="W6285" s="1" t="s">
        <v>138</v>
      </c>
      <c r="X6285" s="1" t="s">
        <v>139</v>
      </c>
      <c r="Y6285" s="1" t="s">
        <v>139</v>
      </c>
      <c r="Z6285" s="3">
        <v>13075</v>
      </c>
      <c r="AA6285" s="4">
        <f t="shared" si="1860"/>
        <v>560</v>
      </c>
      <c r="AB6285" s="4">
        <f t="shared" si="1847"/>
        <v>261.12019999999995</v>
      </c>
      <c r="AC6285" s="4">
        <f t="shared" si="1850"/>
        <v>560</v>
      </c>
      <c r="AD6285" s="4">
        <f t="shared" si="1861"/>
        <v>560</v>
      </c>
      <c r="AE6285" s="4">
        <v>560</v>
      </c>
      <c r="AF6285" s="4">
        <v>560</v>
      </c>
      <c r="AG6285" s="4">
        <f t="shared" si="1862"/>
        <v>560</v>
      </c>
      <c r="AI6285" t="e">
        <f t="shared" si="1857"/>
        <v>#N/A</v>
      </c>
      <c r="AJ6285">
        <v>5180.34</v>
      </c>
      <c r="AK6285" s="2">
        <v>5180.34</v>
      </c>
      <c r="AL6285" s="2">
        <f t="shared" si="1863"/>
        <v>5180.34</v>
      </c>
      <c r="AM6285" s="4"/>
      <c r="AN6285" t="e">
        <f>VLOOKUP([1]!Tabelle13[[#This Row],[Vlookup this ID for freight costs]],$AL$2:$AL$6811,2,FALSE)</f>
        <v>#REF!</v>
      </c>
      <c r="AP6285">
        <v>84.67</v>
      </c>
      <c r="AQ6285">
        <v>84.67</v>
      </c>
      <c r="AR6285" s="4">
        <v>17</v>
      </c>
      <c r="AS6285" s="4">
        <v>8</v>
      </c>
      <c r="AT6285" s="4">
        <v>2009</v>
      </c>
      <c r="AU6285" s="4">
        <v>17</v>
      </c>
      <c r="AV6285" s="4">
        <v>8</v>
      </c>
      <c r="AW6285" s="4">
        <v>2009</v>
      </c>
      <c r="AX6285" t="str">
        <f t="shared" si="1858"/>
        <v>No Delay</v>
      </c>
      <c r="AY6285">
        <f t="shared" si="1859"/>
        <v>0</v>
      </c>
    </row>
    <row r="6286" spans="1:51" x14ac:dyDescent="0.2">
      <c r="A6286" s="3">
        <v>68481</v>
      </c>
      <c r="B6286" s="1" t="s">
        <v>215</v>
      </c>
      <c r="C6286" s="1" t="s">
        <v>89</v>
      </c>
      <c r="D6286" s="1" t="s">
        <v>52</v>
      </c>
      <c r="E6286" s="1" t="s">
        <v>53</v>
      </c>
      <c r="F6286" s="1" t="s">
        <v>53</v>
      </c>
      <c r="G6286" s="13" t="s">
        <v>1724</v>
      </c>
      <c r="H6286" s="12">
        <v>41429</v>
      </c>
      <c r="I6286" s="12" t="s">
        <v>1724</v>
      </c>
      <c r="J6286" s="12">
        <v>41429</v>
      </c>
      <c r="K6286" s="4">
        <v>4747</v>
      </c>
      <c r="L6286" s="1" t="s">
        <v>56</v>
      </c>
      <c r="M6286" s="1" t="s">
        <v>57</v>
      </c>
      <c r="N6286" s="1" t="s">
        <v>104</v>
      </c>
      <c r="O6286" s="1" t="s">
        <v>59</v>
      </c>
      <c r="P6286">
        <v>100</v>
      </c>
      <c r="Q6286">
        <v>601</v>
      </c>
      <c r="R6286">
        <v>48080</v>
      </c>
      <c r="S6286">
        <v>80</v>
      </c>
      <c r="T6286">
        <v>0.8</v>
      </c>
      <c r="U6286">
        <f t="shared" si="1855"/>
        <v>48080</v>
      </c>
      <c r="V6286">
        <f t="shared" si="1856"/>
        <v>60100</v>
      </c>
      <c r="W6286" s="1" t="s">
        <v>85</v>
      </c>
      <c r="X6286" s="1" t="s">
        <v>1236</v>
      </c>
      <c r="Y6286" s="1" t="s">
        <v>86</v>
      </c>
      <c r="Z6286" s="4">
        <v>8787</v>
      </c>
      <c r="AA6286" s="4">
        <f t="shared" si="1860"/>
        <v>264</v>
      </c>
      <c r="AB6286" s="4">
        <f t="shared" si="1847"/>
        <v>-225.91621999999995</v>
      </c>
      <c r="AC6286" s="4">
        <f t="shared" si="1850"/>
        <v>264</v>
      </c>
      <c r="AD6286" s="4">
        <f t="shared" si="1861"/>
        <v>26324.75</v>
      </c>
      <c r="AE6286" s="4">
        <v>264</v>
      </c>
      <c r="AF6286" s="4">
        <v>264</v>
      </c>
      <c r="AG6286" s="4">
        <f t="shared" si="1862"/>
        <v>264</v>
      </c>
      <c r="AI6286" t="e">
        <f t="shared" si="1857"/>
        <v>#N/A</v>
      </c>
      <c r="AJ6286">
        <v>36428.239999999998</v>
      </c>
      <c r="AK6286" s="2">
        <v>36428.239999999998</v>
      </c>
      <c r="AL6286" s="2">
        <f t="shared" si="1863"/>
        <v>36428.239999999998</v>
      </c>
      <c r="AM6286" s="4"/>
      <c r="AN6286" t="e">
        <f>VLOOKUP([1]!Tabelle13[[#This Row],[Vlookup this ID for freight costs]],$AL$2:$AL$6811,2,FALSE)</f>
        <v>#REF!</v>
      </c>
      <c r="AP6286">
        <v>59.47</v>
      </c>
      <c r="AQ6286">
        <v>59.47</v>
      </c>
      <c r="AR6286" s="4">
        <v>4</v>
      </c>
      <c r="AS6286" s="4">
        <v>6</v>
      </c>
      <c r="AT6286" s="4">
        <v>2013</v>
      </c>
      <c r="AU6286" s="4">
        <v>4</v>
      </c>
      <c r="AV6286" s="4">
        <v>6</v>
      </c>
      <c r="AW6286" s="4">
        <v>2013</v>
      </c>
      <c r="AX6286" t="str">
        <f t="shared" si="1858"/>
        <v>No Delay</v>
      </c>
      <c r="AY6286">
        <f t="shared" si="1859"/>
        <v>0</v>
      </c>
    </row>
    <row r="6287" spans="1:51" x14ac:dyDescent="0.2">
      <c r="A6287" s="3">
        <v>62253</v>
      </c>
      <c r="B6287" s="1" t="s">
        <v>2948</v>
      </c>
      <c r="C6287" s="1" t="s">
        <v>165</v>
      </c>
      <c r="D6287" s="1" t="s">
        <v>52</v>
      </c>
      <c r="E6287" s="1" t="s">
        <v>53</v>
      </c>
      <c r="F6287" s="1" t="s">
        <v>53</v>
      </c>
      <c r="G6287" s="13" t="s">
        <v>2949</v>
      </c>
      <c r="H6287" s="12">
        <v>41926</v>
      </c>
      <c r="I6287" s="12" t="s">
        <v>2902</v>
      </c>
      <c r="J6287" s="12">
        <v>41927</v>
      </c>
      <c r="K6287" s="4">
        <v>6016</v>
      </c>
      <c r="L6287" s="1" t="s">
        <v>56</v>
      </c>
      <c r="M6287" s="1" t="s">
        <v>126</v>
      </c>
      <c r="N6287" s="1" t="s">
        <v>127</v>
      </c>
      <c r="O6287" s="1" t="s">
        <v>128</v>
      </c>
      <c r="P6287">
        <v>20</v>
      </c>
      <c r="Q6287">
        <v>1903</v>
      </c>
      <c r="R6287">
        <v>60896</v>
      </c>
      <c r="S6287">
        <v>32</v>
      </c>
      <c r="T6287">
        <v>1.6</v>
      </c>
      <c r="U6287">
        <f t="shared" si="1855"/>
        <v>60896</v>
      </c>
      <c r="V6287">
        <f t="shared" si="1856"/>
        <v>38060</v>
      </c>
      <c r="W6287" s="1" t="s">
        <v>126</v>
      </c>
      <c r="X6287" s="1" t="s">
        <v>129</v>
      </c>
      <c r="Y6287" s="1" t="s">
        <v>129</v>
      </c>
      <c r="Z6287" s="3">
        <v>6856</v>
      </c>
      <c r="AA6287" s="4">
        <f t="shared" si="1860"/>
        <v>566</v>
      </c>
      <c r="AB6287" s="4">
        <f t="shared" si="1847"/>
        <v>385.61999600000001</v>
      </c>
      <c r="AC6287" s="4">
        <f t="shared" si="1850"/>
        <v>566</v>
      </c>
      <c r="AD6287" s="4">
        <f t="shared" si="1861"/>
        <v>596.5</v>
      </c>
      <c r="AE6287" s="4">
        <v>566</v>
      </c>
      <c r="AF6287" s="4">
        <v>566</v>
      </c>
      <c r="AG6287" s="4">
        <f t="shared" si="1862"/>
        <v>566</v>
      </c>
      <c r="AI6287" t="e">
        <f t="shared" si="1857"/>
        <v>#N/A</v>
      </c>
      <c r="AJ6287">
        <v>3603.93</v>
      </c>
      <c r="AK6287" s="2">
        <v>3603.93</v>
      </c>
      <c r="AL6287" s="2">
        <f t="shared" si="1863"/>
        <v>3603.93</v>
      </c>
      <c r="AM6287" s="4"/>
      <c r="AN6287" t="e">
        <f>VLOOKUP([1]!Tabelle13[[#This Row],[Vlookup this ID for freight costs]],$AL$2:$AL$6811,2,FALSE)</f>
        <v>#REF!</v>
      </c>
      <c r="AP6287">
        <v>62.6</v>
      </c>
      <c r="AQ6287">
        <v>62.6</v>
      </c>
      <c r="AR6287" s="4">
        <v>14</v>
      </c>
      <c r="AS6287" s="4">
        <v>10</v>
      </c>
      <c r="AT6287" s="4">
        <v>2014</v>
      </c>
      <c r="AU6287" s="4">
        <v>15</v>
      </c>
      <c r="AV6287" s="4">
        <v>10</v>
      </c>
      <c r="AW6287" s="4">
        <v>2014</v>
      </c>
      <c r="AX6287" t="str">
        <f t="shared" si="1858"/>
        <v>Delay</v>
      </c>
      <c r="AY6287">
        <f t="shared" si="1859"/>
        <v>1</v>
      </c>
    </row>
    <row r="6288" spans="1:51" x14ac:dyDescent="0.2">
      <c r="A6288" s="3">
        <v>69900</v>
      </c>
      <c r="B6288" s="1" t="s">
        <v>215</v>
      </c>
      <c r="C6288" s="1" t="s">
        <v>89</v>
      </c>
      <c r="D6288" s="1" t="s">
        <v>52</v>
      </c>
      <c r="E6288" s="1" t="s">
        <v>53</v>
      </c>
      <c r="F6288" s="1" t="s">
        <v>53</v>
      </c>
      <c r="G6288" s="13" t="s">
        <v>1724</v>
      </c>
      <c r="H6288" s="12">
        <v>41429</v>
      </c>
      <c r="I6288" s="12" t="s">
        <v>1724</v>
      </c>
      <c r="J6288" s="12">
        <v>41429</v>
      </c>
      <c r="K6288" s="4">
        <v>4748</v>
      </c>
      <c r="L6288" s="1" t="s">
        <v>56</v>
      </c>
      <c r="M6288" s="1" t="s">
        <v>57</v>
      </c>
      <c r="N6288" s="1" t="s">
        <v>104</v>
      </c>
      <c r="O6288" s="1" t="s">
        <v>59</v>
      </c>
      <c r="P6288">
        <v>100</v>
      </c>
      <c r="Q6288">
        <v>2954</v>
      </c>
      <c r="R6288">
        <v>236320</v>
      </c>
      <c r="S6288">
        <v>80</v>
      </c>
      <c r="T6288">
        <v>0.8</v>
      </c>
      <c r="U6288">
        <f t="shared" si="1855"/>
        <v>236320</v>
      </c>
      <c r="V6288">
        <f t="shared" si="1856"/>
        <v>295400</v>
      </c>
      <c r="W6288" s="1" t="s">
        <v>85</v>
      </c>
      <c r="X6288" s="1" t="s">
        <v>1236</v>
      </c>
      <c r="Y6288" s="1" t="s">
        <v>86</v>
      </c>
      <c r="Z6288" s="4">
        <v>8787</v>
      </c>
      <c r="AA6288" s="4">
        <f t="shared" si="1860"/>
        <v>1284</v>
      </c>
      <c r="AB6288" s="4">
        <f t="shared" si="1847"/>
        <v>759.47312000000011</v>
      </c>
      <c r="AC6288" s="4">
        <f t="shared" si="1850"/>
        <v>1284</v>
      </c>
      <c r="AD6288" s="4">
        <f t="shared" si="1861"/>
        <v>1284</v>
      </c>
      <c r="AE6288" s="4">
        <v>1284</v>
      </c>
      <c r="AF6288" s="4">
        <v>1284</v>
      </c>
      <c r="AG6288" s="4">
        <f t="shared" si="1862"/>
        <v>1284</v>
      </c>
      <c r="AI6288" t="e">
        <f t="shared" si="1857"/>
        <v>#N/A</v>
      </c>
      <c r="AJ6288">
        <v>125.42</v>
      </c>
      <c r="AK6288" s="2">
        <v>125.42</v>
      </c>
      <c r="AL6288" s="2">
        <f t="shared" si="1863"/>
        <v>125.42</v>
      </c>
      <c r="AM6288" s="4"/>
      <c r="AN6288" t="e">
        <f>VLOOKUP([1]!Tabelle13[[#This Row],[Vlookup this ID for freight costs]],$AL$2:$AL$6811,2,FALSE)</f>
        <v>#REF!</v>
      </c>
      <c r="AP6288">
        <v>292.33</v>
      </c>
      <c r="AQ6288">
        <v>292.33</v>
      </c>
      <c r="AR6288" s="4">
        <v>4</v>
      </c>
      <c r="AS6288" s="4">
        <v>6</v>
      </c>
      <c r="AT6288" s="4">
        <v>2013</v>
      </c>
      <c r="AU6288" s="4">
        <v>4</v>
      </c>
      <c r="AV6288" s="4">
        <v>6</v>
      </c>
      <c r="AW6288" s="4">
        <v>2013</v>
      </c>
      <c r="AX6288" t="str">
        <f t="shared" si="1858"/>
        <v>No Delay</v>
      </c>
      <c r="AY6288">
        <f t="shared" si="1859"/>
        <v>0</v>
      </c>
    </row>
    <row r="6289" spans="1:51" x14ac:dyDescent="0.2">
      <c r="A6289" s="3">
        <v>74786</v>
      </c>
      <c r="B6289" s="1" t="s">
        <v>215</v>
      </c>
      <c r="C6289" s="1" t="s">
        <v>89</v>
      </c>
      <c r="D6289" s="1" t="s">
        <v>52</v>
      </c>
      <c r="E6289" s="1" t="s">
        <v>53</v>
      </c>
      <c r="F6289" s="1" t="s">
        <v>53</v>
      </c>
      <c r="G6289" s="13" t="s">
        <v>1739</v>
      </c>
      <c r="H6289" s="12">
        <v>40995</v>
      </c>
      <c r="I6289" s="12" t="s">
        <v>1739</v>
      </c>
      <c r="J6289" s="12">
        <v>40995</v>
      </c>
      <c r="K6289" s="4">
        <v>3835</v>
      </c>
      <c r="L6289" s="1" t="s">
        <v>56</v>
      </c>
      <c r="M6289" s="1" t="s">
        <v>57</v>
      </c>
      <c r="N6289" s="1" t="s">
        <v>104</v>
      </c>
      <c r="O6289" s="1" t="s">
        <v>59</v>
      </c>
      <c r="P6289">
        <v>100</v>
      </c>
      <c r="Q6289">
        <v>2070</v>
      </c>
      <c r="R6289">
        <v>165600</v>
      </c>
      <c r="S6289">
        <v>80</v>
      </c>
      <c r="T6289">
        <v>0.8</v>
      </c>
      <c r="U6289">
        <f t="shared" si="1855"/>
        <v>165600</v>
      </c>
      <c r="V6289">
        <f t="shared" si="1856"/>
        <v>207000</v>
      </c>
      <c r="W6289" s="1" t="s">
        <v>85</v>
      </c>
      <c r="X6289" s="1" t="s">
        <v>1236</v>
      </c>
      <c r="Y6289" s="1" t="s">
        <v>86</v>
      </c>
      <c r="Z6289" s="4">
        <v>8787</v>
      </c>
      <c r="AA6289" s="4">
        <f t="shared" si="1860"/>
        <v>988</v>
      </c>
      <c r="AB6289" s="4">
        <f t="shared" si="1847"/>
        <v>389.27160000000009</v>
      </c>
      <c r="AC6289" s="4">
        <f t="shared" si="1850"/>
        <v>988</v>
      </c>
      <c r="AD6289" s="4">
        <f t="shared" si="1861"/>
        <v>988</v>
      </c>
      <c r="AE6289" s="4">
        <v>988</v>
      </c>
      <c r="AF6289" s="4">
        <v>988</v>
      </c>
      <c r="AG6289" s="4">
        <f t="shared" si="1862"/>
        <v>988</v>
      </c>
      <c r="AI6289" t="e">
        <f t="shared" si="1857"/>
        <v>#N/A</v>
      </c>
      <c r="AJ6289">
        <v>19368.23</v>
      </c>
      <c r="AK6289" s="2">
        <v>19368.23</v>
      </c>
      <c r="AL6289" s="2">
        <f t="shared" si="1863"/>
        <v>19368.23</v>
      </c>
      <c r="AM6289" s="4"/>
      <c r="AN6289" t="e">
        <f>VLOOKUP([1]!Tabelle13[[#This Row],[Vlookup this ID for freight costs]],$AL$2:$AL$6811,2,FALSE)</f>
        <v>#REF!</v>
      </c>
      <c r="AP6289">
        <v>232.17</v>
      </c>
      <c r="AQ6289">
        <v>232.17</v>
      </c>
      <c r="AR6289" s="4">
        <v>27</v>
      </c>
      <c r="AS6289" s="4">
        <v>4</v>
      </c>
      <c r="AT6289" s="4">
        <v>2012</v>
      </c>
      <c r="AU6289" s="4">
        <v>27</v>
      </c>
      <c r="AV6289" s="4">
        <v>4</v>
      </c>
      <c r="AW6289" s="4">
        <v>2012</v>
      </c>
      <c r="AX6289" t="str">
        <f t="shared" si="1858"/>
        <v>No Delay</v>
      </c>
      <c r="AY6289">
        <f t="shared" si="1859"/>
        <v>0</v>
      </c>
    </row>
    <row r="6290" spans="1:51" x14ac:dyDescent="0.2">
      <c r="A6290" s="3">
        <v>10813</v>
      </c>
      <c r="B6290" s="1" t="s">
        <v>119</v>
      </c>
      <c r="C6290" s="1" t="s">
        <v>114</v>
      </c>
      <c r="D6290" s="1" t="s">
        <v>130</v>
      </c>
      <c r="E6290" s="1" t="s">
        <v>53</v>
      </c>
      <c r="F6290" s="1" t="s">
        <v>107</v>
      </c>
      <c r="G6290" s="13" t="s">
        <v>782</v>
      </c>
      <c r="H6290" s="12">
        <v>39206</v>
      </c>
      <c r="I6290" s="12" t="s">
        <v>782</v>
      </c>
      <c r="J6290" s="12">
        <v>39206</v>
      </c>
      <c r="K6290" s="4">
        <v>132</v>
      </c>
      <c r="L6290" s="1" t="s">
        <v>56</v>
      </c>
      <c r="M6290" s="1" t="s">
        <v>132</v>
      </c>
      <c r="N6290" s="1" t="s">
        <v>127</v>
      </c>
      <c r="O6290" s="1" t="s">
        <v>128</v>
      </c>
      <c r="P6290">
        <v>20</v>
      </c>
      <c r="Q6290">
        <v>1500</v>
      </c>
      <c r="R6290">
        <v>48000</v>
      </c>
      <c r="S6290">
        <v>32</v>
      </c>
      <c r="T6290">
        <v>1.6</v>
      </c>
      <c r="U6290">
        <f t="shared" si="1855"/>
        <v>48000</v>
      </c>
      <c r="V6290">
        <f t="shared" si="1856"/>
        <v>30000</v>
      </c>
      <c r="W6290" s="1" t="s">
        <v>126</v>
      </c>
      <c r="X6290" s="1" t="s">
        <v>129</v>
      </c>
      <c r="Y6290" s="1" t="s">
        <v>129</v>
      </c>
      <c r="Z6290" s="3">
        <v>8261</v>
      </c>
      <c r="AA6290" s="4">
        <f t="shared" si="1860"/>
        <v>580</v>
      </c>
      <c r="AB6290" s="4">
        <f t="shared" si="1847"/>
        <v>284.57499999999999</v>
      </c>
      <c r="AC6290" s="4">
        <f t="shared" si="1850"/>
        <v>580</v>
      </c>
      <c r="AD6290" s="4">
        <f t="shared" si="1861"/>
        <v>378</v>
      </c>
      <c r="AE6290" s="4">
        <v>580</v>
      </c>
      <c r="AF6290" s="4">
        <v>580</v>
      </c>
      <c r="AG6290" s="4">
        <f t="shared" si="1862"/>
        <v>580</v>
      </c>
      <c r="AH6290" s="4">
        <v>83180</v>
      </c>
      <c r="AI6290">
        <f t="shared" si="1857"/>
        <v>10109</v>
      </c>
      <c r="AJ6290">
        <v>4965.24</v>
      </c>
      <c r="AK6290" s="2">
        <v>4965.24</v>
      </c>
      <c r="AL6290" s="2">
        <f t="shared" si="1863"/>
        <v>4965.24</v>
      </c>
      <c r="AM6290" s="4"/>
      <c r="AN6290" t="e">
        <f>VLOOKUP([1]!Tabelle13[[#This Row],[Vlookup this ID for freight costs]],$AL$2:$AL$6811,2,FALSE)</f>
        <v>#REF!</v>
      </c>
      <c r="AP6290">
        <v>0</v>
      </c>
      <c r="AR6290" s="4">
        <v>4</v>
      </c>
      <c r="AS6290" s="4">
        <v>5</v>
      </c>
      <c r="AT6290" s="4">
        <v>2007</v>
      </c>
      <c r="AU6290" s="4">
        <v>4</v>
      </c>
      <c r="AV6290" s="4">
        <v>5</v>
      </c>
      <c r="AW6290" s="4">
        <v>2007</v>
      </c>
      <c r="AX6290" t="str">
        <f t="shared" si="1858"/>
        <v>No Delay</v>
      </c>
      <c r="AY6290">
        <f t="shared" si="1859"/>
        <v>0</v>
      </c>
    </row>
    <row r="6291" spans="1:51" x14ac:dyDescent="0.2">
      <c r="A6291" s="3">
        <v>78290</v>
      </c>
      <c r="B6291" s="1" t="s">
        <v>215</v>
      </c>
      <c r="C6291" s="1" t="s">
        <v>89</v>
      </c>
      <c r="D6291" s="1" t="s">
        <v>52</v>
      </c>
      <c r="E6291" s="1" t="s">
        <v>53</v>
      </c>
      <c r="F6291" s="1" t="s">
        <v>53</v>
      </c>
      <c r="G6291" s="13" t="s">
        <v>1298</v>
      </c>
      <c r="H6291" s="12">
        <v>41212</v>
      </c>
      <c r="I6291" s="12" t="s">
        <v>1298</v>
      </c>
      <c r="J6291" s="12">
        <v>41212</v>
      </c>
      <c r="K6291" s="4">
        <v>4255</v>
      </c>
      <c r="L6291" s="1" t="s">
        <v>56</v>
      </c>
      <c r="M6291" s="1" t="s">
        <v>57</v>
      </c>
      <c r="N6291" s="1" t="s">
        <v>104</v>
      </c>
      <c r="O6291" s="1" t="s">
        <v>59</v>
      </c>
      <c r="P6291">
        <v>100</v>
      </c>
      <c r="Q6291">
        <v>3100</v>
      </c>
      <c r="R6291">
        <v>248000</v>
      </c>
      <c r="S6291">
        <v>80</v>
      </c>
      <c r="T6291">
        <v>0.8</v>
      </c>
      <c r="U6291">
        <f t="shared" si="1855"/>
        <v>248000</v>
      </c>
      <c r="V6291">
        <f t="shared" si="1856"/>
        <v>310000</v>
      </c>
      <c r="W6291" s="1" t="s">
        <v>85</v>
      </c>
      <c r="X6291" s="1" t="s">
        <v>1236</v>
      </c>
      <c r="Y6291" s="1" t="s">
        <v>86</v>
      </c>
      <c r="Z6291" s="4">
        <v>8787</v>
      </c>
      <c r="AA6291" s="4">
        <f t="shared" si="1860"/>
        <v>1473</v>
      </c>
      <c r="AB6291" s="4">
        <f t="shared" si="1847"/>
        <v>820.61500000000001</v>
      </c>
      <c r="AC6291" s="4">
        <f t="shared" si="1850"/>
        <v>1473</v>
      </c>
      <c r="AD6291" s="4">
        <f t="shared" si="1861"/>
        <v>1473</v>
      </c>
      <c r="AE6291" s="4">
        <v>1473</v>
      </c>
      <c r="AF6291" s="4">
        <v>1473</v>
      </c>
      <c r="AG6291" s="4">
        <f t="shared" si="1862"/>
        <v>1473</v>
      </c>
      <c r="AI6291" t="e">
        <f t="shared" si="1857"/>
        <v>#N/A</v>
      </c>
      <c r="AJ6291">
        <v>29742.639999999999</v>
      </c>
      <c r="AK6291" s="2">
        <v>29742.639999999999</v>
      </c>
      <c r="AL6291" s="2">
        <f t="shared" si="1863"/>
        <v>29742.639999999999</v>
      </c>
      <c r="AM6291" s="4"/>
      <c r="AN6291" t="e">
        <f>VLOOKUP([1]!Tabelle13[[#This Row],[Vlookup this ID for freight costs]],$AL$2:$AL$6811,2,FALSE)</f>
        <v>#REF!</v>
      </c>
      <c r="AP6291">
        <v>347.7</v>
      </c>
      <c r="AQ6291">
        <v>347.7</v>
      </c>
      <c r="AR6291" s="4">
        <v>30</v>
      </c>
      <c r="AS6291" s="4">
        <v>10</v>
      </c>
      <c r="AT6291" s="4">
        <v>2012</v>
      </c>
      <c r="AU6291" s="4">
        <v>30</v>
      </c>
      <c r="AV6291" s="4">
        <v>10</v>
      </c>
      <c r="AW6291" s="4">
        <v>2012</v>
      </c>
      <c r="AX6291" t="str">
        <f t="shared" si="1858"/>
        <v>No Delay</v>
      </c>
      <c r="AY6291">
        <f t="shared" si="1859"/>
        <v>0</v>
      </c>
    </row>
    <row r="6292" spans="1:51" x14ac:dyDescent="0.2">
      <c r="A6292" s="3">
        <v>2603</v>
      </c>
      <c r="B6292" s="1" t="s">
        <v>119</v>
      </c>
      <c r="C6292" s="1" t="s">
        <v>114</v>
      </c>
      <c r="D6292" s="1" t="s">
        <v>52</v>
      </c>
      <c r="E6292" s="1" t="s">
        <v>53</v>
      </c>
      <c r="F6292" s="1" t="s">
        <v>53</v>
      </c>
      <c r="G6292" s="13" t="s">
        <v>210</v>
      </c>
      <c r="H6292" s="12">
        <v>40128</v>
      </c>
      <c r="I6292" s="12" t="s">
        <v>399</v>
      </c>
      <c r="J6292" s="12">
        <v>40115</v>
      </c>
      <c r="K6292" s="4">
        <v>1976</v>
      </c>
      <c r="L6292" s="1" t="s">
        <v>56</v>
      </c>
      <c r="M6292" s="1" t="s">
        <v>57</v>
      </c>
      <c r="N6292" s="1" t="s">
        <v>104</v>
      </c>
      <c r="O6292" s="1" t="s">
        <v>59</v>
      </c>
      <c r="P6292">
        <v>100</v>
      </c>
      <c r="Q6292">
        <v>2000</v>
      </c>
      <c r="R6292">
        <v>144000</v>
      </c>
      <c r="S6292">
        <v>72</v>
      </c>
      <c r="T6292">
        <v>0.72</v>
      </c>
      <c r="U6292">
        <f t="shared" si="1855"/>
        <v>144000</v>
      </c>
      <c r="V6292">
        <f t="shared" si="1856"/>
        <v>200000</v>
      </c>
      <c r="W6292" s="1" t="s">
        <v>60</v>
      </c>
      <c r="X6292" s="1" t="s">
        <v>61</v>
      </c>
      <c r="Y6292" s="1" t="s">
        <v>61</v>
      </c>
      <c r="Z6292" s="3">
        <v>12841</v>
      </c>
      <c r="AA6292" s="4">
        <f t="shared" si="1860"/>
        <v>590</v>
      </c>
      <c r="AB6292" s="4">
        <f t="shared" si="1847"/>
        <v>303.94100000000003</v>
      </c>
      <c r="AC6292" s="4">
        <f t="shared" si="1850"/>
        <v>590</v>
      </c>
      <c r="AD6292" s="4">
        <f t="shared" si="1861"/>
        <v>1766.9626624316154</v>
      </c>
      <c r="AE6292" s="4">
        <v>590</v>
      </c>
      <c r="AF6292" s="4">
        <v>590</v>
      </c>
      <c r="AG6292" s="4">
        <f t="shared" si="1862"/>
        <v>590</v>
      </c>
      <c r="AH6292" s="4">
        <v>10732</v>
      </c>
      <c r="AI6292">
        <f t="shared" si="1857"/>
        <v>6036</v>
      </c>
      <c r="AJ6292">
        <v>5962.58</v>
      </c>
      <c r="AK6292" s="2">
        <v>5962.58</v>
      </c>
      <c r="AL6292" s="2">
        <f t="shared" si="1863"/>
        <v>5962.58</v>
      </c>
      <c r="AM6292" s="4"/>
      <c r="AN6292" t="e">
        <f>VLOOKUP([1]!Tabelle13[[#This Row],[Vlookup this ID for freight costs]],$AL$2:$AL$6811,2,FALSE)</f>
        <v>#REF!</v>
      </c>
      <c r="AP6292">
        <v>310.45999999999998</v>
      </c>
      <c r="AQ6292">
        <v>310.45999999999998</v>
      </c>
      <c r="AR6292" s="4">
        <v>11</v>
      </c>
      <c r="AS6292" s="4">
        <v>11</v>
      </c>
      <c r="AT6292" s="4">
        <v>2009</v>
      </c>
      <c r="AU6292" s="4">
        <v>29</v>
      </c>
      <c r="AV6292" s="4">
        <v>10</v>
      </c>
      <c r="AW6292" s="4">
        <v>2009</v>
      </c>
      <c r="AX6292" t="str">
        <f t="shared" si="1858"/>
        <v>No Delay</v>
      </c>
      <c r="AY6292">
        <f t="shared" si="1859"/>
        <v>0</v>
      </c>
    </row>
    <row r="6293" spans="1:51" x14ac:dyDescent="0.2">
      <c r="A6293" s="3">
        <v>79325</v>
      </c>
      <c r="B6293" s="1" t="s">
        <v>215</v>
      </c>
      <c r="C6293" s="1" t="s">
        <v>89</v>
      </c>
      <c r="D6293" s="1" t="s">
        <v>52</v>
      </c>
      <c r="E6293" s="1" t="s">
        <v>53</v>
      </c>
      <c r="F6293" s="1" t="s">
        <v>53</v>
      </c>
      <c r="G6293" s="13" t="s">
        <v>1184</v>
      </c>
      <c r="H6293" s="12">
        <v>41663</v>
      </c>
      <c r="I6293" s="12" t="s">
        <v>748</v>
      </c>
      <c r="J6293" s="12">
        <v>41669</v>
      </c>
      <c r="K6293" s="4">
        <v>5226</v>
      </c>
      <c r="L6293" s="1" t="s">
        <v>56</v>
      </c>
      <c r="M6293" s="1" t="s">
        <v>57</v>
      </c>
      <c r="N6293" s="1" t="s">
        <v>104</v>
      </c>
      <c r="O6293" s="1" t="s">
        <v>59</v>
      </c>
      <c r="P6293">
        <v>100</v>
      </c>
      <c r="Q6293">
        <v>3135</v>
      </c>
      <c r="R6293">
        <v>250800</v>
      </c>
      <c r="S6293">
        <v>80</v>
      </c>
      <c r="T6293">
        <v>0.8</v>
      </c>
      <c r="U6293">
        <f t="shared" si="1855"/>
        <v>250800</v>
      </c>
      <c r="V6293">
        <f t="shared" si="1856"/>
        <v>313500</v>
      </c>
      <c r="W6293" s="1" t="s">
        <v>85</v>
      </c>
      <c r="X6293" s="1" t="s">
        <v>1236</v>
      </c>
      <c r="Y6293" s="1" t="s">
        <v>86</v>
      </c>
      <c r="Z6293" s="4">
        <v>8787</v>
      </c>
      <c r="AA6293" s="4">
        <f t="shared" si="1860"/>
        <v>1272</v>
      </c>
      <c r="AB6293" s="4">
        <f t="shared" si="1847"/>
        <v>835.27230000000009</v>
      </c>
      <c r="AC6293" s="4">
        <f t="shared" si="1850"/>
        <v>1272</v>
      </c>
      <c r="AD6293" s="4">
        <f t="shared" si="1861"/>
        <v>1272</v>
      </c>
      <c r="AE6293" s="4">
        <v>1272</v>
      </c>
      <c r="AF6293" s="4">
        <v>1272</v>
      </c>
      <c r="AG6293" s="4">
        <f t="shared" si="1862"/>
        <v>1272</v>
      </c>
      <c r="AI6293" t="e">
        <f t="shared" si="1857"/>
        <v>#N/A</v>
      </c>
      <c r="AJ6293">
        <v>16856.599999999999</v>
      </c>
      <c r="AK6293" s="2">
        <v>16856.599999999999</v>
      </c>
      <c r="AL6293" s="2">
        <f t="shared" si="1863"/>
        <v>16856.599999999999</v>
      </c>
      <c r="AM6293" s="4"/>
      <c r="AN6293" t="e">
        <f>VLOOKUP([1]!Tabelle13[[#This Row],[Vlookup this ID for freight costs]],$AL$2:$AL$6811,2,FALSE)</f>
        <v>#REF!</v>
      </c>
      <c r="AP6293">
        <v>257.82</v>
      </c>
      <c r="AQ6293">
        <v>257.82</v>
      </c>
      <c r="AR6293" s="4">
        <v>24</v>
      </c>
      <c r="AS6293" s="4">
        <v>1</v>
      </c>
      <c r="AT6293" s="4">
        <v>2014</v>
      </c>
      <c r="AU6293" s="4">
        <v>30</v>
      </c>
      <c r="AV6293" s="4">
        <v>1</v>
      </c>
      <c r="AW6293" s="4">
        <v>2014</v>
      </c>
      <c r="AX6293" t="str">
        <f t="shared" si="1858"/>
        <v>Delay</v>
      </c>
      <c r="AY6293">
        <f t="shared" si="1859"/>
        <v>6</v>
      </c>
    </row>
    <row r="6294" spans="1:51" x14ac:dyDescent="0.2">
      <c r="A6294" s="3">
        <v>79618</v>
      </c>
      <c r="B6294" s="1" t="s">
        <v>215</v>
      </c>
      <c r="C6294" s="1" t="s">
        <v>89</v>
      </c>
      <c r="D6294" s="1" t="s">
        <v>52</v>
      </c>
      <c r="E6294" s="1" t="s">
        <v>53</v>
      </c>
      <c r="F6294" s="1" t="s">
        <v>53</v>
      </c>
      <c r="G6294" s="13" t="s">
        <v>2939</v>
      </c>
      <c r="H6294" s="12">
        <v>41390</v>
      </c>
      <c r="I6294" s="12" t="s">
        <v>2939</v>
      </c>
      <c r="J6294" s="12">
        <v>41390</v>
      </c>
      <c r="K6294" s="4">
        <v>4665</v>
      </c>
      <c r="L6294" s="1" t="s">
        <v>56</v>
      </c>
      <c r="M6294" s="1" t="s">
        <v>57</v>
      </c>
      <c r="N6294" s="1" t="s">
        <v>104</v>
      </c>
      <c r="O6294" s="1" t="s">
        <v>59</v>
      </c>
      <c r="P6294">
        <v>100</v>
      </c>
      <c r="Q6294">
        <v>2943</v>
      </c>
      <c r="R6294">
        <v>235440</v>
      </c>
      <c r="S6294">
        <v>80</v>
      </c>
      <c r="T6294">
        <v>0.8</v>
      </c>
      <c r="U6294">
        <f t="shared" si="1855"/>
        <v>235440</v>
      </c>
      <c r="V6294">
        <f t="shared" si="1856"/>
        <v>294300</v>
      </c>
      <c r="W6294" s="1" t="s">
        <v>85</v>
      </c>
      <c r="X6294" s="1" t="s">
        <v>1236</v>
      </c>
      <c r="Y6294" s="1" t="s">
        <v>86</v>
      </c>
      <c r="Z6294" s="4">
        <v>8787</v>
      </c>
      <c r="AA6294" s="4">
        <f t="shared" si="1860"/>
        <v>1280</v>
      </c>
      <c r="AB6294" s="4">
        <f t="shared" si="1847"/>
        <v>754.86653999999999</v>
      </c>
      <c r="AC6294" s="4">
        <f t="shared" si="1850"/>
        <v>1280</v>
      </c>
      <c r="AD6294" s="4">
        <f t="shared" si="1861"/>
        <v>1280</v>
      </c>
      <c r="AE6294" s="4">
        <v>1280</v>
      </c>
      <c r="AF6294" s="4">
        <v>1280</v>
      </c>
      <c r="AG6294" s="4">
        <f t="shared" si="1862"/>
        <v>1280</v>
      </c>
      <c r="AI6294" t="e">
        <f t="shared" si="1857"/>
        <v>#N/A</v>
      </c>
      <c r="AJ6294">
        <v>23270.25</v>
      </c>
      <c r="AK6294" s="2">
        <v>23270.25</v>
      </c>
      <c r="AL6294" s="2">
        <f t="shared" si="1863"/>
        <v>23270.25</v>
      </c>
      <c r="AM6294" s="4"/>
      <c r="AN6294" t="e">
        <f>VLOOKUP([1]!Tabelle13[[#This Row],[Vlookup this ID for freight costs]],$AL$2:$AL$6811,2,FALSE)</f>
        <v>#REF!</v>
      </c>
      <c r="AP6294">
        <v>291.24</v>
      </c>
      <c r="AQ6294">
        <v>291.24</v>
      </c>
      <c r="AR6294" s="4">
        <v>26</v>
      </c>
      <c r="AS6294" s="4">
        <v>4</v>
      </c>
      <c r="AT6294" s="4">
        <v>2013</v>
      </c>
      <c r="AU6294" s="4">
        <v>26</v>
      </c>
      <c r="AV6294" s="4">
        <v>4</v>
      </c>
      <c r="AW6294" s="4">
        <v>2013</v>
      </c>
      <c r="AX6294" t="str">
        <f t="shared" si="1858"/>
        <v>No Delay</v>
      </c>
      <c r="AY6294">
        <f t="shared" si="1859"/>
        <v>0</v>
      </c>
    </row>
    <row r="6295" spans="1:51" x14ac:dyDescent="0.2">
      <c r="A6295" s="3">
        <v>30819</v>
      </c>
      <c r="B6295" s="1" t="s">
        <v>140</v>
      </c>
      <c r="C6295" s="1" t="s">
        <v>99</v>
      </c>
      <c r="D6295" s="1" t="s">
        <v>52</v>
      </c>
      <c r="E6295" s="1" t="s">
        <v>53</v>
      </c>
      <c r="F6295" s="1" t="s">
        <v>53</v>
      </c>
      <c r="G6295" s="13" t="s">
        <v>1193</v>
      </c>
      <c r="H6295" s="12">
        <v>40695</v>
      </c>
      <c r="I6295" s="12" t="s">
        <v>1193</v>
      </c>
      <c r="J6295" s="12">
        <v>40695</v>
      </c>
      <c r="K6295" s="4">
        <v>3218</v>
      </c>
      <c r="L6295" s="1" t="s">
        <v>56</v>
      </c>
      <c r="M6295" s="1" t="s">
        <v>57</v>
      </c>
      <c r="N6295" s="1" t="s">
        <v>104</v>
      </c>
      <c r="O6295" s="1" t="s">
        <v>59</v>
      </c>
      <c r="P6295">
        <v>100</v>
      </c>
      <c r="Q6295">
        <v>1250</v>
      </c>
      <c r="R6295">
        <v>100000</v>
      </c>
      <c r="S6295">
        <v>80</v>
      </c>
      <c r="T6295">
        <v>0.8</v>
      </c>
      <c r="U6295">
        <f t="shared" si="1855"/>
        <v>100000</v>
      </c>
      <c r="V6295">
        <f t="shared" si="1856"/>
        <v>125000</v>
      </c>
      <c r="W6295" s="1" t="s">
        <v>60</v>
      </c>
      <c r="X6295" s="1" t="s">
        <v>61</v>
      </c>
      <c r="Y6295" s="1" t="s">
        <v>61</v>
      </c>
      <c r="Z6295" s="3">
        <v>11731</v>
      </c>
      <c r="AA6295" s="4">
        <f t="shared" si="1860"/>
        <v>600</v>
      </c>
      <c r="AB6295" s="4">
        <f t="shared" si="1847"/>
        <v>45.872000000000071</v>
      </c>
      <c r="AC6295" s="4">
        <f t="shared" si="1850"/>
        <v>600</v>
      </c>
      <c r="AD6295" s="4">
        <f t="shared" si="1861"/>
        <v>583.66666666666663</v>
      </c>
      <c r="AE6295" s="4">
        <v>600</v>
      </c>
      <c r="AF6295" s="4">
        <v>600</v>
      </c>
      <c r="AG6295" s="4">
        <f t="shared" si="1862"/>
        <v>600</v>
      </c>
      <c r="AI6295" t="e">
        <f t="shared" si="1857"/>
        <v>#N/A</v>
      </c>
      <c r="AJ6295">
        <v>14398.69</v>
      </c>
      <c r="AK6295" s="2">
        <v>14398.69</v>
      </c>
      <c r="AL6295" s="2">
        <f t="shared" si="1863"/>
        <v>14398.69</v>
      </c>
      <c r="AM6295" s="4"/>
      <c r="AN6295" t="e">
        <f>VLOOKUP([1]!Tabelle13[[#This Row],[Vlookup this ID for freight costs]],$AL$2:$AL$6811,2,FALSE)</f>
        <v>#REF!</v>
      </c>
      <c r="AP6295">
        <v>165</v>
      </c>
      <c r="AQ6295">
        <v>165</v>
      </c>
      <c r="AR6295" s="4">
        <v>1</v>
      </c>
      <c r="AS6295" s="4">
        <v>6</v>
      </c>
      <c r="AT6295" s="4">
        <v>2011</v>
      </c>
      <c r="AU6295" s="4">
        <v>1</v>
      </c>
      <c r="AV6295" s="4">
        <v>6</v>
      </c>
      <c r="AW6295" s="4">
        <v>2011</v>
      </c>
      <c r="AX6295" t="str">
        <f t="shared" si="1858"/>
        <v>No Delay</v>
      </c>
      <c r="AY6295">
        <f t="shared" si="1859"/>
        <v>0</v>
      </c>
    </row>
    <row r="6296" spans="1:51" x14ac:dyDescent="0.2">
      <c r="A6296" s="3">
        <v>79879</v>
      </c>
      <c r="B6296" s="1" t="s">
        <v>215</v>
      </c>
      <c r="C6296" s="1" t="s">
        <v>89</v>
      </c>
      <c r="D6296" s="1" t="s">
        <v>52</v>
      </c>
      <c r="E6296" s="1" t="s">
        <v>53</v>
      </c>
      <c r="F6296" s="1" t="s">
        <v>53</v>
      </c>
      <c r="G6296" s="13" t="s">
        <v>1043</v>
      </c>
      <c r="H6296" s="12">
        <v>41814</v>
      </c>
      <c r="I6296" s="12" t="s">
        <v>873</v>
      </c>
      <c r="J6296" s="12">
        <v>41815</v>
      </c>
      <c r="K6296" s="4">
        <v>5620</v>
      </c>
      <c r="L6296" s="1" t="s">
        <v>56</v>
      </c>
      <c r="M6296" s="1" t="s">
        <v>57</v>
      </c>
      <c r="N6296" s="1" t="s">
        <v>104</v>
      </c>
      <c r="O6296" s="1" t="s">
        <v>59</v>
      </c>
      <c r="P6296">
        <v>100</v>
      </c>
      <c r="Q6296">
        <v>1500</v>
      </c>
      <c r="R6296">
        <v>120000</v>
      </c>
      <c r="S6296">
        <v>80</v>
      </c>
      <c r="T6296">
        <v>0.8</v>
      </c>
      <c r="U6296">
        <f t="shared" si="1855"/>
        <v>120000</v>
      </c>
      <c r="V6296">
        <f t="shared" si="1856"/>
        <v>150000</v>
      </c>
      <c r="W6296" s="1" t="s">
        <v>85</v>
      </c>
      <c r="X6296" s="1" t="s">
        <v>1236</v>
      </c>
      <c r="Y6296" s="1" t="s">
        <v>86</v>
      </c>
      <c r="Z6296" s="4">
        <v>8787</v>
      </c>
      <c r="AA6296" s="4">
        <f t="shared" si="1860"/>
        <v>606</v>
      </c>
      <c r="AB6296" s="4">
        <f t="shared" si="1847"/>
        <v>150.56700000000001</v>
      </c>
      <c r="AC6296" s="4">
        <f t="shared" si="1850"/>
        <v>606</v>
      </c>
      <c r="AD6296" s="4">
        <f t="shared" si="1861"/>
        <v>1588.01643686425</v>
      </c>
      <c r="AE6296" s="4">
        <v>606</v>
      </c>
      <c r="AF6296" s="4">
        <v>606</v>
      </c>
      <c r="AG6296" s="4">
        <f t="shared" si="1862"/>
        <v>606</v>
      </c>
      <c r="AI6296" t="e">
        <f t="shared" si="1857"/>
        <v>#N/A</v>
      </c>
      <c r="AJ6296">
        <v>8158.8</v>
      </c>
      <c r="AK6296" s="2">
        <v>8158.8</v>
      </c>
      <c r="AL6296" s="2">
        <f t="shared" si="1863"/>
        <v>8158.8</v>
      </c>
      <c r="AM6296" s="4"/>
      <c r="AN6296" t="e">
        <f>VLOOKUP([1]!Tabelle13[[#This Row],[Vlookup this ID for freight costs]],$AL$2:$AL$6811,2,FALSE)</f>
        <v>#REF!</v>
      </c>
      <c r="AP6296">
        <v>123.36</v>
      </c>
      <c r="AQ6296">
        <v>123.36</v>
      </c>
      <c r="AR6296" s="4">
        <v>24</v>
      </c>
      <c r="AS6296" s="4">
        <v>6</v>
      </c>
      <c r="AT6296" s="4">
        <v>2014</v>
      </c>
      <c r="AU6296" s="4">
        <v>25</v>
      </c>
      <c r="AV6296" s="4">
        <v>6</v>
      </c>
      <c r="AW6296" s="4">
        <v>2014</v>
      </c>
      <c r="AX6296" t="str">
        <f t="shared" si="1858"/>
        <v>Delay</v>
      </c>
      <c r="AY6296">
        <f t="shared" si="1859"/>
        <v>1</v>
      </c>
    </row>
    <row r="6297" spans="1:51" x14ac:dyDescent="0.2">
      <c r="A6297" s="3">
        <v>15625</v>
      </c>
      <c r="B6297" s="1" t="s">
        <v>50</v>
      </c>
      <c r="C6297" s="1" t="s">
        <v>51</v>
      </c>
      <c r="D6297" s="1" t="s">
        <v>52</v>
      </c>
      <c r="E6297" s="1" t="s">
        <v>53</v>
      </c>
      <c r="F6297" s="1" t="s">
        <v>53</v>
      </c>
      <c r="G6297" s="13" t="s">
        <v>2331</v>
      </c>
      <c r="H6297" s="12">
        <v>41892</v>
      </c>
      <c r="I6297" s="12" t="s">
        <v>341</v>
      </c>
      <c r="J6297" s="12">
        <v>41913</v>
      </c>
      <c r="K6297" s="4">
        <v>5973</v>
      </c>
      <c r="L6297" s="1" t="s">
        <v>56</v>
      </c>
      <c r="M6297" s="1" t="s">
        <v>57</v>
      </c>
      <c r="N6297" s="1" t="s">
        <v>104</v>
      </c>
      <c r="O6297" s="1" t="s">
        <v>59</v>
      </c>
      <c r="P6297">
        <v>100</v>
      </c>
      <c r="Q6297">
        <v>4708</v>
      </c>
      <c r="R6297">
        <v>376640</v>
      </c>
      <c r="S6297">
        <v>80</v>
      </c>
      <c r="T6297">
        <v>0.8</v>
      </c>
      <c r="U6297">
        <f t="shared" si="1855"/>
        <v>376640</v>
      </c>
      <c r="V6297">
        <f t="shared" si="1856"/>
        <v>470800</v>
      </c>
      <c r="W6297" s="1" t="s">
        <v>85</v>
      </c>
      <c r="X6297" s="1" t="s">
        <v>1236</v>
      </c>
      <c r="Y6297" s="1" t="s">
        <v>86</v>
      </c>
      <c r="Z6297" s="4">
        <v>6898</v>
      </c>
      <c r="AA6297" s="4">
        <f t="shared" si="1860"/>
        <v>1914</v>
      </c>
      <c r="AB6297" s="4">
        <f t="shared" si="1847"/>
        <v>1494.0132400000002</v>
      </c>
      <c r="AC6297" s="4">
        <f t="shared" si="1850"/>
        <v>1914</v>
      </c>
      <c r="AD6297" s="4">
        <f t="shared" si="1861"/>
        <v>1914</v>
      </c>
      <c r="AE6297" s="4">
        <v>1914</v>
      </c>
      <c r="AF6297" s="4">
        <v>1914</v>
      </c>
      <c r="AG6297" s="4">
        <f t="shared" si="1862"/>
        <v>1914</v>
      </c>
      <c r="AI6297" t="e">
        <f t="shared" si="1857"/>
        <v>#N/A</v>
      </c>
      <c r="AJ6297">
        <v>13489.96</v>
      </c>
      <c r="AK6297" s="2">
        <v>13489.96</v>
      </c>
      <c r="AL6297" s="2">
        <f t="shared" si="1863"/>
        <v>13489.96</v>
      </c>
      <c r="AM6297" s="4"/>
      <c r="AN6297" t="e">
        <f>VLOOKUP([1]!Tabelle13[[#This Row],[Vlookup this ID for freight costs]],$AL$2:$AL$6811,2,FALSE)</f>
        <v>#REF!</v>
      </c>
      <c r="AP6297">
        <v>387.19</v>
      </c>
      <c r="AQ6297">
        <v>387.19</v>
      </c>
      <c r="AR6297" s="4">
        <v>10</v>
      </c>
      <c r="AS6297" s="4">
        <v>9</v>
      </c>
      <c r="AT6297" s="4">
        <v>2014</v>
      </c>
      <c r="AU6297" s="4">
        <v>1</v>
      </c>
      <c r="AV6297" s="4">
        <v>10</v>
      </c>
      <c r="AW6297" s="4">
        <v>2014</v>
      </c>
      <c r="AX6297" t="str">
        <f t="shared" si="1858"/>
        <v>Delay</v>
      </c>
      <c r="AY6297">
        <f t="shared" si="1859"/>
        <v>21</v>
      </c>
    </row>
    <row r="6298" spans="1:51" x14ac:dyDescent="0.2">
      <c r="A6298" s="3">
        <v>17640</v>
      </c>
      <c r="B6298" s="1" t="s">
        <v>50</v>
      </c>
      <c r="C6298" s="1" t="s">
        <v>51</v>
      </c>
      <c r="D6298" s="1" t="s">
        <v>52</v>
      </c>
      <c r="E6298" s="1" t="s">
        <v>53</v>
      </c>
      <c r="F6298" s="1" t="s">
        <v>53</v>
      </c>
      <c r="G6298" s="13" t="s">
        <v>1425</v>
      </c>
      <c r="H6298" s="12">
        <v>41353</v>
      </c>
      <c r="I6298" s="12" t="s">
        <v>1425</v>
      </c>
      <c r="J6298" s="12">
        <v>41353</v>
      </c>
      <c r="K6298" s="4">
        <v>4539</v>
      </c>
      <c r="L6298" s="1" t="s">
        <v>56</v>
      </c>
      <c r="M6298" s="1" t="s">
        <v>57</v>
      </c>
      <c r="N6298" s="1" t="s">
        <v>104</v>
      </c>
      <c r="O6298" s="1" t="s">
        <v>59</v>
      </c>
      <c r="P6298">
        <v>100</v>
      </c>
      <c r="Q6298">
        <v>1832</v>
      </c>
      <c r="R6298">
        <v>146560</v>
      </c>
      <c r="S6298">
        <v>80</v>
      </c>
      <c r="T6298">
        <v>0.8</v>
      </c>
      <c r="U6298">
        <f t="shared" si="1855"/>
        <v>146560</v>
      </c>
      <c r="V6298">
        <f t="shared" si="1856"/>
        <v>183200</v>
      </c>
      <c r="W6298" s="1" t="s">
        <v>85</v>
      </c>
      <c r="X6298" s="1" t="s">
        <v>1236</v>
      </c>
      <c r="Y6298" s="1" t="s">
        <v>86</v>
      </c>
      <c r="Z6298" s="4">
        <v>6898</v>
      </c>
      <c r="AA6298" s="4">
        <f t="shared" si="1860"/>
        <v>829</v>
      </c>
      <c r="AB6298" s="4">
        <f t="shared" si="1847"/>
        <v>289.60196000000008</v>
      </c>
      <c r="AC6298" s="4">
        <f t="shared" si="1850"/>
        <v>829</v>
      </c>
      <c r="AD6298" s="4">
        <f t="shared" si="1861"/>
        <v>829</v>
      </c>
      <c r="AE6298" s="4">
        <v>829</v>
      </c>
      <c r="AF6298" s="4">
        <v>829</v>
      </c>
      <c r="AG6298" s="4">
        <f t="shared" si="1862"/>
        <v>829</v>
      </c>
      <c r="AI6298" t="e">
        <f t="shared" si="1857"/>
        <v>#N/A</v>
      </c>
      <c r="AJ6298">
        <v>8680.27</v>
      </c>
      <c r="AK6298" s="2">
        <v>8680.27</v>
      </c>
      <c r="AL6298" s="2">
        <f t="shared" si="1863"/>
        <v>8680.27</v>
      </c>
      <c r="AM6298" s="4"/>
      <c r="AN6298" t="e">
        <f>VLOOKUP([1]!Tabelle13[[#This Row],[Vlookup this ID for freight costs]],$AL$2:$AL$6811,2,FALSE)</f>
        <v>#REF!</v>
      </c>
      <c r="AP6298">
        <v>181.29</v>
      </c>
      <c r="AQ6298">
        <v>181.29</v>
      </c>
      <c r="AR6298" s="4">
        <v>20</v>
      </c>
      <c r="AS6298" s="4">
        <v>4</v>
      </c>
      <c r="AT6298" s="4">
        <v>2013</v>
      </c>
      <c r="AU6298" s="4">
        <v>20</v>
      </c>
      <c r="AV6298" s="4">
        <v>4</v>
      </c>
      <c r="AW6298" s="4">
        <v>2013</v>
      </c>
      <c r="AX6298" t="str">
        <f t="shared" si="1858"/>
        <v>No Delay</v>
      </c>
      <c r="AY6298">
        <f t="shared" si="1859"/>
        <v>0</v>
      </c>
    </row>
    <row r="6299" spans="1:51" x14ac:dyDescent="0.2">
      <c r="A6299" s="3">
        <v>18269</v>
      </c>
      <c r="B6299" s="1" t="s">
        <v>50</v>
      </c>
      <c r="C6299" s="1" t="s">
        <v>51</v>
      </c>
      <c r="D6299" s="1" t="s">
        <v>52</v>
      </c>
      <c r="E6299" s="1" t="s">
        <v>53</v>
      </c>
      <c r="F6299" s="1" t="s">
        <v>53</v>
      </c>
      <c r="G6299" s="13" t="s">
        <v>2950</v>
      </c>
      <c r="H6299" s="12">
        <v>41268</v>
      </c>
      <c r="I6299" s="12" t="s">
        <v>2950</v>
      </c>
      <c r="J6299" s="12">
        <v>41268</v>
      </c>
      <c r="K6299" s="4">
        <v>4369</v>
      </c>
      <c r="L6299" s="1" t="s">
        <v>56</v>
      </c>
      <c r="M6299" s="1" t="s">
        <v>57</v>
      </c>
      <c r="N6299" s="1" t="s">
        <v>84</v>
      </c>
      <c r="O6299" s="1" t="s">
        <v>59</v>
      </c>
      <c r="P6299">
        <v>100</v>
      </c>
      <c r="Q6299">
        <v>81</v>
      </c>
      <c r="R6299">
        <v>5844.15</v>
      </c>
      <c r="S6299">
        <v>72.150000000000006</v>
      </c>
      <c r="T6299">
        <v>0.72</v>
      </c>
      <c r="U6299">
        <f t="shared" si="1855"/>
        <v>5844.1500000000005</v>
      </c>
      <c r="V6299">
        <f t="shared" si="1856"/>
        <v>8100</v>
      </c>
      <c r="W6299" s="1" t="s">
        <v>85</v>
      </c>
      <c r="X6299" s="1" t="s">
        <v>1236</v>
      </c>
      <c r="Y6299" s="1" t="s">
        <v>86</v>
      </c>
      <c r="Z6299" s="4">
        <v>6898</v>
      </c>
      <c r="AA6299" s="4">
        <f t="shared" si="1860"/>
        <v>16</v>
      </c>
      <c r="AB6299" s="4">
        <f t="shared" si="1847"/>
        <v>-445.90793084999996</v>
      </c>
      <c r="AC6299" s="4">
        <f t="shared" si="1850"/>
        <v>16</v>
      </c>
      <c r="AD6299" s="4">
        <f t="shared" si="1861"/>
        <v>259.73697727549995</v>
      </c>
      <c r="AE6299" s="4">
        <v>16</v>
      </c>
      <c r="AF6299" s="4">
        <v>16</v>
      </c>
      <c r="AG6299" s="4">
        <f t="shared" si="1862"/>
        <v>16</v>
      </c>
      <c r="AI6299" t="e">
        <f t="shared" si="1857"/>
        <v>#N/A</v>
      </c>
      <c r="AJ6299">
        <v>467.26</v>
      </c>
      <c r="AK6299" s="2">
        <v>467.26</v>
      </c>
      <c r="AL6299" s="2">
        <f t="shared" si="1863"/>
        <v>467.26</v>
      </c>
      <c r="AM6299" s="4"/>
      <c r="AN6299" t="e">
        <f>VLOOKUP([1]!Tabelle13[[#This Row],[Vlookup this ID for freight costs]],$AL$2:$AL$6811,2,FALSE)</f>
        <v>#REF!</v>
      </c>
      <c r="AP6299">
        <v>8.19</v>
      </c>
      <c r="AQ6299">
        <v>8.19</v>
      </c>
      <c r="AR6299" s="4">
        <v>25</v>
      </c>
      <c r="AS6299" s="4">
        <v>12</v>
      </c>
      <c r="AT6299" s="4">
        <v>2012</v>
      </c>
      <c r="AU6299" s="4">
        <v>25</v>
      </c>
      <c r="AV6299" s="4">
        <v>12</v>
      </c>
      <c r="AW6299" s="4">
        <v>2012</v>
      </c>
      <c r="AX6299" t="str">
        <f t="shared" si="1858"/>
        <v>No Delay</v>
      </c>
      <c r="AY6299">
        <f t="shared" si="1859"/>
        <v>0</v>
      </c>
    </row>
    <row r="6300" spans="1:51" x14ac:dyDescent="0.2">
      <c r="A6300" s="3">
        <v>2740</v>
      </c>
      <c r="B6300" s="1" t="s">
        <v>64</v>
      </c>
      <c r="C6300" s="1" t="s">
        <v>65</v>
      </c>
      <c r="D6300" s="1" t="s">
        <v>52</v>
      </c>
      <c r="E6300" s="1" t="s">
        <v>53</v>
      </c>
      <c r="F6300" s="1" t="s">
        <v>53</v>
      </c>
      <c r="G6300" s="13" t="s">
        <v>1092</v>
      </c>
      <c r="H6300" s="12">
        <v>39273</v>
      </c>
      <c r="I6300" s="12" t="s">
        <v>1092</v>
      </c>
      <c r="J6300" s="12">
        <v>39273</v>
      </c>
      <c r="K6300" s="4">
        <v>246</v>
      </c>
      <c r="L6300" s="1" t="s">
        <v>56</v>
      </c>
      <c r="M6300" s="1" t="s">
        <v>634</v>
      </c>
      <c r="N6300" s="1" t="s">
        <v>635</v>
      </c>
      <c r="O6300" s="1" t="s">
        <v>636</v>
      </c>
      <c r="P6300">
        <v>20</v>
      </c>
      <c r="Q6300">
        <v>10000</v>
      </c>
      <c r="R6300">
        <v>270000</v>
      </c>
      <c r="S6300">
        <v>27</v>
      </c>
      <c r="T6300">
        <v>1.35</v>
      </c>
      <c r="U6300">
        <f t="shared" si="1855"/>
        <v>270000</v>
      </c>
      <c r="V6300">
        <f t="shared" si="1856"/>
        <v>200000</v>
      </c>
      <c r="W6300" s="1" t="s">
        <v>637</v>
      </c>
      <c r="X6300" s="1" t="s">
        <v>71</v>
      </c>
      <c r="Y6300" s="1" t="s">
        <v>71</v>
      </c>
      <c r="Z6300" s="4">
        <v>10674</v>
      </c>
      <c r="AA6300" s="4">
        <f t="shared" si="1860"/>
        <v>3045</v>
      </c>
      <c r="AB6300" s="4">
        <f t="shared" si="1847"/>
        <v>2240.7470000000003</v>
      </c>
      <c r="AC6300" s="4">
        <f t="shared" si="1850"/>
        <v>3045</v>
      </c>
      <c r="AD6300" s="4">
        <f t="shared" si="1861"/>
        <v>1766.9626624316154</v>
      </c>
      <c r="AE6300" s="4">
        <v>3045</v>
      </c>
      <c r="AF6300" s="4">
        <v>3045</v>
      </c>
      <c r="AG6300" s="4">
        <f t="shared" si="1862"/>
        <v>3045</v>
      </c>
      <c r="AH6300" s="4">
        <v>10788</v>
      </c>
      <c r="AI6300">
        <f t="shared" si="1857"/>
        <v>10865</v>
      </c>
      <c r="AJ6300">
        <v>28118.58</v>
      </c>
      <c r="AK6300" s="2">
        <v>28118.58</v>
      </c>
      <c r="AL6300" s="2">
        <f t="shared" si="1863"/>
        <v>28118.58</v>
      </c>
      <c r="AM6300" s="4"/>
      <c r="AN6300" t="e">
        <f>VLOOKUP([1]!Tabelle13[[#This Row],[Vlookup this ID for freight costs]],$AL$2:$AL$6811,2,FALSE)</f>
        <v>#REF!</v>
      </c>
      <c r="AP6300">
        <v>432</v>
      </c>
      <c r="AQ6300">
        <v>432</v>
      </c>
      <c r="AR6300" s="4">
        <v>10</v>
      </c>
      <c r="AS6300" s="4">
        <v>7</v>
      </c>
      <c r="AT6300" s="4">
        <v>2007</v>
      </c>
      <c r="AU6300" s="4">
        <v>10</v>
      </c>
      <c r="AV6300" s="4">
        <v>7</v>
      </c>
      <c r="AW6300" s="4">
        <v>2007</v>
      </c>
      <c r="AX6300" t="str">
        <f t="shared" si="1858"/>
        <v>No Delay</v>
      </c>
      <c r="AY6300">
        <f t="shared" si="1859"/>
        <v>0</v>
      </c>
    </row>
    <row r="6301" spans="1:51" x14ac:dyDescent="0.2">
      <c r="A6301" s="3">
        <v>72445</v>
      </c>
      <c r="B6301" s="1" t="s">
        <v>215</v>
      </c>
      <c r="C6301" s="1" t="s">
        <v>89</v>
      </c>
      <c r="D6301" s="1" t="s">
        <v>52</v>
      </c>
      <c r="E6301" s="1" t="s">
        <v>53</v>
      </c>
      <c r="F6301" s="1" t="s">
        <v>53</v>
      </c>
      <c r="G6301" s="13" t="s">
        <v>935</v>
      </c>
      <c r="H6301" s="12">
        <v>41449</v>
      </c>
      <c r="I6301" s="12" t="s">
        <v>935</v>
      </c>
      <c r="J6301" s="12">
        <v>41449</v>
      </c>
      <c r="K6301" s="4">
        <v>4784</v>
      </c>
      <c r="L6301" s="1" t="s">
        <v>56</v>
      </c>
      <c r="M6301" s="1" t="s">
        <v>812</v>
      </c>
      <c r="N6301" s="1" t="s">
        <v>936</v>
      </c>
      <c r="O6301" s="1" t="s">
        <v>937</v>
      </c>
      <c r="P6301">
        <v>50</v>
      </c>
      <c r="Q6301">
        <v>300</v>
      </c>
      <c r="R6301">
        <v>27300</v>
      </c>
      <c r="S6301">
        <v>91</v>
      </c>
      <c r="T6301">
        <v>1.82</v>
      </c>
      <c r="U6301">
        <f t="shared" si="1855"/>
        <v>27300</v>
      </c>
      <c r="V6301">
        <f t="shared" si="1856"/>
        <v>15000</v>
      </c>
      <c r="W6301" s="1" t="s">
        <v>815</v>
      </c>
      <c r="X6301" s="1" t="s">
        <v>71</v>
      </c>
      <c r="Y6301" s="1" t="s">
        <v>71</v>
      </c>
      <c r="Z6301" s="4">
        <v>9697</v>
      </c>
      <c r="AA6301" s="4">
        <f t="shared" si="1860"/>
        <v>728</v>
      </c>
      <c r="AB6301" s="4">
        <f t="shared" si="1847"/>
        <v>-99.115699999999975</v>
      </c>
      <c r="AC6301" s="4">
        <f t="shared" si="1850"/>
        <v>728</v>
      </c>
      <c r="AD6301" s="4">
        <f t="shared" si="1861"/>
        <v>388.6</v>
      </c>
      <c r="AE6301" s="4">
        <v>728</v>
      </c>
      <c r="AF6301" s="4">
        <v>728</v>
      </c>
      <c r="AG6301" s="4">
        <f t="shared" si="1862"/>
        <v>728</v>
      </c>
      <c r="AI6301" t="e">
        <f t="shared" si="1857"/>
        <v>#N/A</v>
      </c>
      <c r="AJ6301">
        <v>6879.32</v>
      </c>
      <c r="AK6301" s="2">
        <v>6879.32</v>
      </c>
      <c r="AL6301" s="2">
        <f t="shared" si="1863"/>
        <v>6879.32</v>
      </c>
      <c r="AM6301" s="4"/>
      <c r="AN6301" t="e">
        <f>VLOOKUP([1]!Tabelle13[[#This Row],[Vlookup this ID for freight costs]],$AL$2:$AL$6811,2,FALSE)</f>
        <v>#REF!</v>
      </c>
      <c r="AP6301">
        <v>38.270000000000003</v>
      </c>
      <c r="AQ6301">
        <v>38.270000000000003</v>
      </c>
      <c r="AR6301" s="4">
        <v>24</v>
      </c>
      <c r="AS6301" s="4">
        <v>6</v>
      </c>
      <c r="AT6301" s="4">
        <v>2013</v>
      </c>
      <c r="AU6301" s="4">
        <v>24</v>
      </c>
      <c r="AV6301" s="4">
        <v>6</v>
      </c>
      <c r="AW6301" s="4">
        <v>2013</v>
      </c>
      <c r="AX6301" t="str">
        <f t="shared" si="1858"/>
        <v>No Delay</v>
      </c>
      <c r="AY6301">
        <f t="shared" si="1859"/>
        <v>0</v>
      </c>
    </row>
    <row r="6302" spans="1:51" x14ac:dyDescent="0.2">
      <c r="A6302" s="3">
        <v>19014</v>
      </c>
      <c r="B6302" s="1" t="s">
        <v>50</v>
      </c>
      <c r="C6302" s="1" t="s">
        <v>51</v>
      </c>
      <c r="D6302" s="1" t="s">
        <v>52</v>
      </c>
      <c r="E6302" s="1" t="s">
        <v>53</v>
      </c>
      <c r="F6302" s="1" t="s">
        <v>53</v>
      </c>
      <c r="G6302" s="13" t="s">
        <v>2331</v>
      </c>
      <c r="H6302" s="12">
        <v>41892</v>
      </c>
      <c r="I6302" s="12" t="s">
        <v>1466</v>
      </c>
      <c r="J6302" s="12">
        <v>41915</v>
      </c>
      <c r="K6302" s="4">
        <v>5977</v>
      </c>
      <c r="L6302" s="1" t="s">
        <v>56</v>
      </c>
      <c r="M6302" s="1" t="s">
        <v>57</v>
      </c>
      <c r="N6302" s="1" t="s">
        <v>104</v>
      </c>
      <c r="O6302" s="1" t="s">
        <v>59</v>
      </c>
      <c r="P6302">
        <v>100</v>
      </c>
      <c r="Q6302">
        <v>3173</v>
      </c>
      <c r="R6302">
        <v>253840</v>
      </c>
      <c r="S6302">
        <v>80</v>
      </c>
      <c r="T6302">
        <v>0.8</v>
      </c>
      <c r="U6302">
        <f t="shared" si="1855"/>
        <v>253840</v>
      </c>
      <c r="V6302">
        <f t="shared" si="1856"/>
        <v>317300</v>
      </c>
      <c r="W6302" s="1" t="s">
        <v>85</v>
      </c>
      <c r="X6302" s="1" t="s">
        <v>1236</v>
      </c>
      <c r="Y6302" s="1" t="s">
        <v>86</v>
      </c>
      <c r="Z6302" s="4">
        <v>6898</v>
      </c>
      <c r="AA6302" s="4">
        <f t="shared" si="1860"/>
        <v>1287</v>
      </c>
      <c r="AB6302" s="4">
        <f t="shared" si="1847"/>
        <v>851.18594000000007</v>
      </c>
      <c r="AC6302" s="4">
        <f t="shared" si="1850"/>
        <v>1287</v>
      </c>
      <c r="AD6302" s="4">
        <f t="shared" si="1861"/>
        <v>1287</v>
      </c>
      <c r="AE6302" s="4">
        <v>1287</v>
      </c>
      <c r="AF6302" s="4">
        <v>1287</v>
      </c>
      <c r="AG6302" s="4">
        <f t="shared" si="1862"/>
        <v>1287</v>
      </c>
      <c r="AI6302" t="e">
        <f t="shared" si="1857"/>
        <v>#N/A</v>
      </c>
      <c r="AJ6302">
        <v>9209</v>
      </c>
      <c r="AK6302" s="2">
        <v>9209</v>
      </c>
      <c r="AL6302" s="2">
        <f t="shared" si="1863"/>
        <v>9209</v>
      </c>
      <c r="AM6302" s="4"/>
      <c r="AN6302" t="e">
        <f>VLOOKUP([1]!Tabelle13[[#This Row],[Vlookup this ID for freight costs]],$AL$2:$AL$6811,2,FALSE)</f>
        <v>#REF!</v>
      </c>
      <c r="AP6302">
        <v>260.95</v>
      </c>
      <c r="AQ6302">
        <v>260.95</v>
      </c>
      <c r="AR6302" s="4">
        <v>10</v>
      </c>
      <c r="AS6302" s="4">
        <v>9</v>
      </c>
      <c r="AT6302" s="4">
        <v>2014</v>
      </c>
      <c r="AU6302" s="4">
        <v>3</v>
      </c>
      <c r="AV6302" s="4">
        <v>10</v>
      </c>
      <c r="AW6302" s="4">
        <v>2014</v>
      </c>
      <c r="AX6302" t="str">
        <f t="shared" si="1858"/>
        <v>Delay</v>
      </c>
      <c r="AY6302">
        <f t="shared" si="1859"/>
        <v>23</v>
      </c>
    </row>
    <row r="6303" spans="1:51" x14ac:dyDescent="0.2">
      <c r="A6303" s="3">
        <v>41146</v>
      </c>
      <c r="B6303" s="1" t="s">
        <v>463</v>
      </c>
      <c r="C6303" s="1" t="s">
        <v>73</v>
      </c>
      <c r="D6303" s="1" t="s">
        <v>52</v>
      </c>
      <c r="E6303" s="1" t="s">
        <v>53</v>
      </c>
      <c r="F6303" s="1" t="s">
        <v>53</v>
      </c>
      <c r="G6303" s="13" t="s">
        <v>2951</v>
      </c>
      <c r="H6303" s="12">
        <v>40057</v>
      </c>
      <c r="I6303" s="12" t="s">
        <v>2951</v>
      </c>
      <c r="J6303" s="12">
        <v>40057</v>
      </c>
      <c r="K6303" s="4">
        <v>1788</v>
      </c>
      <c r="L6303" s="1" t="s">
        <v>56</v>
      </c>
      <c r="M6303" s="1" t="s">
        <v>319</v>
      </c>
      <c r="N6303" s="1" t="s">
        <v>136</v>
      </c>
      <c r="O6303" s="1" t="s">
        <v>137</v>
      </c>
      <c r="P6303">
        <v>25</v>
      </c>
      <c r="Q6303">
        <v>2000</v>
      </c>
      <c r="R6303">
        <v>40000</v>
      </c>
      <c r="S6303">
        <v>20</v>
      </c>
      <c r="T6303">
        <v>0.8</v>
      </c>
      <c r="U6303">
        <f t="shared" si="1855"/>
        <v>40000</v>
      </c>
      <c r="V6303">
        <f t="shared" si="1856"/>
        <v>50000</v>
      </c>
      <c r="W6303" s="1" t="s">
        <v>138</v>
      </c>
      <c r="X6303" s="1" t="s">
        <v>139</v>
      </c>
      <c r="Y6303" s="1" t="s">
        <v>139</v>
      </c>
      <c r="Z6303" s="3">
        <v>11948</v>
      </c>
      <c r="AA6303" s="4">
        <f t="shared" si="1860"/>
        <v>624</v>
      </c>
      <c r="AB6303" s="4">
        <f t="shared" si="1847"/>
        <v>301.78700000000003</v>
      </c>
      <c r="AC6303" s="4">
        <f t="shared" si="1850"/>
        <v>624</v>
      </c>
      <c r="AD6303" s="4">
        <f t="shared" si="1861"/>
        <v>450.66090297133337</v>
      </c>
      <c r="AE6303" s="4">
        <v>624</v>
      </c>
      <c r="AF6303" s="4">
        <v>624</v>
      </c>
      <c r="AG6303" s="4">
        <f t="shared" si="1862"/>
        <v>624</v>
      </c>
      <c r="AI6303" t="e">
        <f t="shared" si="1857"/>
        <v>#N/A</v>
      </c>
      <c r="AJ6303">
        <v>4756.0600000000004</v>
      </c>
      <c r="AK6303" s="2">
        <v>4756.0600000000004</v>
      </c>
      <c r="AL6303" s="2">
        <f t="shared" si="1863"/>
        <v>4756.0600000000004</v>
      </c>
      <c r="AM6303" s="4"/>
      <c r="AN6303" t="e">
        <f>VLOOKUP([1]!Tabelle13[[#This Row],[Vlookup this ID for freight costs]],$AL$2:$AL$6811,2,FALSE)</f>
        <v>#REF!</v>
      </c>
      <c r="AP6303">
        <v>78.400000000000006</v>
      </c>
      <c r="AQ6303">
        <v>78.400000000000006</v>
      </c>
      <c r="AR6303" s="4">
        <v>1</v>
      </c>
      <c r="AS6303" s="4">
        <v>9</v>
      </c>
      <c r="AT6303" s="4">
        <v>2009</v>
      </c>
      <c r="AU6303" s="4">
        <v>1</v>
      </c>
      <c r="AV6303" s="4">
        <v>9</v>
      </c>
      <c r="AW6303" s="4">
        <v>2009</v>
      </c>
      <c r="AX6303" t="str">
        <f t="shared" si="1858"/>
        <v>No Delay</v>
      </c>
      <c r="AY6303">
        <f t="shared" si="1859"/>
        <v>0</v>
      </c>
    </row>
    <row r="6304" spans="1:51" x14ac:dyDescent="0.2">
      <c r="A6304" s="3">
        <v>28532</v>
      </c>
      <c r="B6304" s="1" t="s">
        <v>50</v>
      </c>
      <c r="C6304" s="1" t="s">
        <v>51</v>
      </c>
      <c r="D6304" s="1" t="s">
        <v>52</v>
      </c>
      <c r="E6304" s="1" t="s">
        <v>53</v>
      </c>
      <c r="F6304" s="1" t="s">
        <v>53</v>
      </c>
      <c r="G6304" s="13" t="s">
        <v>1710</v>
      </c>
      <c r="H6304" s="12">
        <v>40736</v>
      </c>
      <c r="I6304" s="12" t="s">
        <v>1710</v>
      </c>
      <c r="J6304" s="12">
        <v>40736</v>
      </c>
      <c r="K6304" s="4">
        <v>3315</v>
      </c>
      <c r="L6304" s="1" t="s">
        <v>56</v>
      </c>
      <c r="M6304" s="1" t="s">
        <v>57</v>
      </c>
      <c r="N6304" s="1" t="s">
        <v>58</v>
      </c>
      <c r="O6304" s="1" t="s">
        <v>59</v>
      </c>
      <c r="P6304">
        <v>100</v>
      </c>
      <c r="Q6304">
        <v>2769</v>
      </c>
      <c r="R6304">
        <v>215151.3</v>
      </c>
      <c r="S6304">
        <v>77.7</v>
      </c>
      <c r="T6304">
        <v>0.78</v>
      </c>
      <c r="U6304">
        <f t="shared" si="1855"/>
        <v>215151.30000000002</v>
      </c>
      <c r="V6304">
        <f t="shared" si="1856"/>
        <v>276900</v>
      </c>
      <c r="W6304" s="1" t="s">
        <v>60</v>
      </c>
      <c r="X6304" s="1" t="s">
        <v>61</v>
      </c>
      <c r="Y6304" s="1" t="s">
        <v>61</v>
      </c>
      <c r="Z6304" s="3">
        <v>12488</v>
      </c>
      <c r="AA6304" s="4">
        <f t="shared" si="1860"/>
        <v>628</v>
      </c>
      <c r="AB6304" s="4">
        <f t="shared" si="1847"/>
        <v>659.70200130000001</v>
      </c>
      <c r="AC6304" s="4">
        <f t="shared" si="1850"/>
        <v>628</v>
      </c>
      <c r="AD6304" s="4">
        <f t="shared" si="1861"/>
        <v>1491.5</v>
      </c>
      <c r="AE6304" s="4">
        <v>628</v>
      </c>
      <c r="AF6304" s="4">
        <v>628</v>
      </c>
      <c r="AG6304" s="4">
        <f t="shared" si="1862"/>
        <v>628</v>
      </c>
      <c r="AI6304" t="e">
        <f t="shared" si="1857"/>
        <v>#N/A</v>
      </c>
      <c r="AJ6304">
        <v>7580.09</v>
      </c>
      <c r="AK6304" s="2">
        <v>7580.09</v>
      </c>
      <c r="AL6304" s="2">
        <f t="shared" si="1863"/>
        <v>7580.09</v>
      </c>
      <c r="AM6304" s="4"/>
      <c r="AN6304" t="e">
        <f>VLOOKUP([1]!Tabelle13[[#This Row],[Vlookup this ID for freight costs]],$AL$2:$AL$6811,2,FALSE)</f>
        <v>#REF!</v>
      </c>
      <c r="AP6304">
        <v>355</v>
      </c>
      <c r="AQ6304">
        <v>355</v>
      </c>
      <c r="AR6304" s="4">
        <v>12</v>
      </c>
      <c r="AS6304" s="4">
        <v>7</v>
      </c>
      <c r="AT6304" s="4">
        <v>2011</v>
      </c>
      <c r="AU6304" s="4">
        <v>12</v>
      </c>
      <c r="AV6304" s="4">
        <v>7</v>
      </c>
      <c r="AW6304" s="4">
        <v>2011</v>
      </c>
      <c r="AX6304" t="str">
        <f t="shared" si="1858"/>
        <v>No Delay</v>
      </c>
      <c r="AY6304">
        <f t="shared" si="1859"/>
        <v>0</v>
      </c>
    </row>
    <row r="6305" spans="1:51" x14ac:dyDescent="0.2">
      <c r="A6305" s="3">
        <v>10891</v>
      </c>
      <c r="B6305" s="1" t="s">
        <v>119</v>
      </c>
      <c r="C6305" s="1" t="s">
        <v>114</v>
      </c>
      <c r="D6305" s="1" t="s">
        <v>130</v>
      </c>
      <c r="E6305" s="1" t="s">
        <v>53</v>
      </c>
      <c r="F6305" s="1" t="s">
        <v>107</v>
      </c>
      <c r="G6305" s="13" t="s">
        <v>348</v>
      </c>
      <c r="H6305" s="12">
        <v>39372</v>
      </c>
      <c r="I6305" s="12" t="s">
        <v>348</v>
      </c>
      <c r="J6305" s="12">
        <v>39372</v>
      </c>
      <c r="K6305" s="4">
        <v>435</v>
      </c>
      <c r="L6305" s="1" t="s">
        <v>56</v>
      </c>
      <c r="M6305" s="1" t="s">
        <v>132</v>
      </c>
      <c r="N6305" s="1" t="s">
        <v>58</v>
      </c>
      <c r="O6305" s="1" t="s">
        <v>59</v>
      </c>
      <c r="P6305">
        <v>100</v>
      </c>
      <c r="Q6305">
        <v>872</v>
      </c>
      <c r="R6305">
        <v>62775.28</v>
      </c>
      <c r="S6305">
        <v>71.989999999999995</v>
      </c>
      <c r="T6305">
        <v>0.72</v>
      </c>
      <c r="U6305">
        <f t="shared" si="1855"/>
        <v>62775.28</v>
      </c>
      <c r="V6305">
        <f t="shared" si="1856"/>
        <v>87200</v>
      </c>
      <c r="W6305" s="1" t="s">
        <v>60</v>
      </c>
      <c r="X6305" s="1" t="s">
        <v>61</v>
      </c>
      <c r="Y6305" s="1" t="s">
        <v>61</v>
      </c>
      <c r="Z6305" s="3">
        <v>12841</v>
      </c>
      <c r="AA6305" s="4">
        <f t="shared" si="1860"/>
        <v>629</v>
      </c>
      <c r="AB6305" s="4">
        <f t="shared" si="1847"/>
        <v>-136.88034471999995</v>
      </c>
      <c r="AC6305" s="4">
        <f t="shared" si="1850"/>
        <v>629</v>
      </c>
      <c r="AD6305" s="4">
        <f t="shared" si="1861"/>
        <v>629</v>
      </c>
      <c r="AE6305" s="3" t="s">
        <v>2952</v>
      </c>
      <c r="AF6305" s="3">
        <v>629</v>
      </c>
      <c r="AG6305" s="4">
        <f>AI6305</f>
        <v>629</v>
      </c>
      <c r="AH6305" s="4">
        <v>10622</v>
      </c>
      <c r="AI6305">
        <f t="shared" si="1857"/>
        <v>629</v>
      </c>
      <c r="AJ6305" t="s">
        <v>2952</v>
      </c>
      <c r="AK6305" s="2">
        <v>2938.27</v>
      </c>
      <c r="AL6305" s="2">
        <f>AN6305</f>
        <v>2938.27</v>
      </c>
      <c r="AM6305" s="4">
        <v>10622</v>
      </c>
      <c r="AN6305">
        <f>INDEX($AJ$2:$AJ$6811,MATCH(AM6305,$A$2:$A$6811,0))</f>
        <v>2938.27</v>
      </c>
      <c r="AP6305">
        <v>100.44</v>
      </c>
      <c r="AQ6305">
        <v>100.44</v>
      </c>
      <c r="AR6305" s="4">
        <v>17</v>
      </c>
      <c r="AS6305" s="4">
        <v>10</v>
      </c>
      <c r="AT6305" s="4">
        <v>2007</v>
      </c>
      <c r="AU6305" s="4">
        <v>17</v>
      </c>
      <c r="AV6305" s="4">
        <v>10</v>
      </c>
      <c r="AW6305" s="4">
        <v>2007</v>
      </c>
      <c r="AX6305" t="str">
        <f t="shared" si="1858"/>
        <v>No Delay</v>
      </c>
      <c r="AY6305">
        <f t="shared" si="1859"/>
        <v>0</v>
      </c>
    </row>
    <row r="6306" spans="1:51" x14ac:dyDescent="0.2">
      <c r="A6306" s="3">
        <v>12723</v>
      </c>
      <c r="B6306" s="1" t="s">
        <v>119</v>
      </c>
      <c r="C6306" s="1" t="s">
        <v>114</v>
      </c>
      <c r="D6306" s="1" t="s">
        <v>130</v>
      </c>
      <c r="E6306" s="1" t="s">
        <v>53</v>
      </c>
      <c r="F6306" s="1" t="s">
        <v>107</v>
      </c>
      <c r="G6306" s="13" t="s">
        <v>348</v>
      </c>
      <c r="H6306" s="12">
        <v>39372</v>
      </c>
      <c r="I6306" s="12" t="s">
        <v>348</v>
      </c>
      <c r="J6306" s="12">
        <v>39372</v>
      </c>
      <c r="K6306" s="4">
        <v>438</v>
      </c>
      <c r="L6306" s="1" t="s">
        <v>56</v>
      </c>
      <c r="M6306" s="1" t="s">
        <v>132</v>
      </c>
      <c r="N6306" s="1" t="s">
        <v>92</v>
      </c>
      <c r="O6306" s="1" t="s">
        <v>93</v>
      </c>
      <c r="P6306">
        <v>100</v>
      </c>
      <c r="Q6306">
        <v>872</v>
      </c>
      <c r="R6306">
        <v>8.7200000000000006</v>
      </c>
      <c r="S6306">
        <v>0.01</v>
      </c>
      <c r="T6306">
        <v>0</v>
      </c>
      <c r="U6306">
        <f t="shared" si="1855"/>
        <v>8.7200000000000006</v>
      </c>
      <c r="V6306">
        <f t="shared" si="1856"/>
        <v>87200</v>
      </c>
      <c r="W6306" s="1" t="s">
        <v>60</v>
      </c>
      <c r="X6306" s="1" t="s">
        <v>61</v>
      </c>
      <c r="Y6306" s="1" t="s">
        <v>61</v>
      </c>
      <c r="Z6306" s="3">
        <v>12841</v>
      </c>
      <c r="AA6306" s="4">
        <f t="shared" si="1860"/>
        <v>629</v>
      </c>
      <c r="AB6306" s="4">
        <f t="shared" si="1847"/>
        <v>-356.62607127999996</v>
      </c>
      <c r="AC6306" s="4">
        <f t="shared" si="1850"/>
        <v>629</v>
      </c>
      <c r="AD6306" s="4">
        <f t="shared" si="1861"/>
        <v>629</v>
      </c>
      <c r="AE6306" s="3" t="s">
        <v>2952</v>
      </c>
      <c r="AF6306" s="3">
        <v>629</v>
      </c>
      <c r="AG6306" s="4">
        <f>AI6306</f>
        <v>629</v>
      </c>
      <c r="AH6306" s="4">
        <v>10622</v>
      </c>
      <c r="AI6306">
        <f t="shared" si="1857"/>
        <v>629</v>
      </c>
      <c r="AJ6306" t="s">
        <v>2952</v>
      </c>
      <c r="AK6306" s="2">
        <v>2938.27</v>
      </c>
      <c r="AL6306" s="2">
        <f>AN6306</f>
        <v>2938.27</v>
      </c>
      <c r="AM6306" s="4">
        <v>10622</v>
      </c>
      <c r="AN6306">
        <f>INDEX($AJ$2:$AJ$6811,MATCH(AM6306,$A$2:$A$6811,0))</f>
        <v>2938.27</v>
      </c>
      <c r="AP6306">
        <v>0.01</v>
      </c>
      <c r="AQ6306">
        <v>0.01</v>
      </c>
      <c r="AR6306" s="4">
        <v>17</v>
      </c>
      <c r="AS6306" s="4">
        <v>10</v>
      </c>
      <c r="AT6306" s="4">
        <v>2007</v>
      </c>
      <c r="AU6306" s="4">
        <v>17</v>
      </c>
      <c r="AV6306" s="4">
        <v>10</v>
      </c>
      <c r="AW6306" s="4">
        <v>2007</v>
      </c>
      <c r="AX6306" t="str">
        <f t="shared" si="1858"/>
        <v>No Delay</v>
      </c>
      <c r="AY6306">
        <f t="shared" si="1859"/>
        <v>0</v>
      </c>
    </row>
    <row r="6307" spans="1:51" x14ac:dyDescent="0.2">
      <c r="A6307" s="3">
        <v>34351</v>
      </c>
      <c r="B6307" s="1" t="s">
        <v>463</v>
      </c>
      <c r="C6307" s="1" t="s">
        <v>73</v>
      </c>
      <c r="D6307" s="1" t="s">
        <v>52</v>
      </c>
      <c r="E6307" s="1" t="s">
        <v>53</v>
      </c>
      <c r="F6307" s="1" t="s">
        <v>53</v>
      </c>
      <c r="G6307" s="13" t="s">
        <v>2953</v>
      </c>
      <c r="H6307" s="12">
        <v>40186</v>
      </c>
      <c r="I6307" s="12" t="s">
        <v>2953</v>
      </c>
      <c r="J6307" s="12">
        <v>40186</v>
      </c>
      <c r="K6307" s="4">
        <v>2141</v>
      </c>
      <c r="L6307" s="1" t="s">
        <v>56</v>
      </c>
      <c r="M6307" s="1" t="s">
        <v>57</v>
      </c>
      <c r="N6307" s="1" t="s">
        <v>104</v>
      </c>
      <c r="O6307" s="1" t="s">
        <v>59</v>
      </c>
      <c r="P6307">
        <v>100</v>
      </c>
      <c r="Q6307">
        <v>1270</v>
      </c>
      <c r="R6307">
        <v>91440</v>
      </c>
      <c r="S6307">
        <v>72</v>
      </c>
      <c r="T6307">
        <v>0.72</v>
      </c>
      <c r="U6307">
        <f t="shared" si="1855"/>
        <v>91440</v>
      </c>
      <c r="V6307">
        <f t="shared" si="1856"/>
        <v>127000</v>
      </c>
      <c r="W6307" s="1" t="s">
        <v>60</v>
      </c>
      <c r="X6307" s="1" t="s">
        <v>61</v>
      </c>
      <c r="Y6307" s="1" t="s">
        <v>61</v>
      </c>
      <c r="Z6307" s="3">
        <v>13004</v>
      </c>
      <c r="AA6307" s="4">
        <f t="shared" si="1860"/>
        <v>635</v>
      </c>
      <c r="AB6307" s="4">
        <f t="shared" si="1847"/>
        <v>18.677440000000047</v>
      </c>
      <c r="AC6307" s="4">
        <f t="shared" si="1850"/>
        <v>635</v>
      </c>
      <c r="AD6307" s="4">
        <f t="shared" si="1861"/>
        <v>873</v>
      </c>
      <c r="AE6307" s="4">
        <v>635</v>
      </c>
      <c r="AF6307" s="4">
        <v>635</v>
      </c>
      <c r="AG6307" s="4">
        <f t="shared" ref="AG6307:AG6351" si="1864">AE6307</f>
        <v>635</v>
      </c>
      <c r="AI6307" t="e">
        <f t="shared" si="1857"/>
        <v>#N/A</v>
      </c>
      <c r="AJ6307">
        <v>11835.69</v>
      </c>
      <c r="AK6307" s="2">
        <v>11835.69</v>
      </c>
      <c r="AL6307" s="2">
        <f t="shared" ref="AL6307:AL6351" si="1865">AJ6307</f>
        <v>11835.69</v>
      </c>
      <c r="AM6307" s="4"/>
      <c r="AN6307" t="e">
        <f>VLOOKUP([1]!Tabelle13[[#This Row],[Vlookup this ID for freight costs]],$AL$2:$AL$6811,2,FALSE)</f>
        <v>#REF!</v>
      </c>
      <c r="AP6307">
        <v>197.14</v>
      </c>
      <c r="AQ6307">
        <v>197.14</v>
      </c>
      <c r="AR6307" s="4">
        <v>8</v>
      </c>
      <c r="AS6307" s="4">
        <v>1</v>
      </c>
      <c r="AT6307" s="4">
        <v>2010</v>
      </c>
      <c r="AU6307" s="4">
        <v>8</v>
      </c>
      <c r="AV6307" s="4">
        <v>1</v>
      </c>
      <c r="AW6307" s="4">
        <v>2010</v>
      </c>
      <c r="AX6307" t="str">
        <f t="shared" si="1858"/>
        <v>No Delay</v>
      </c>
      <c r="AY6307">
        <f t="shared" si="1859"/>
        <v>0</v>
      </c>
    </row>
    <row r="6308" spans="1:51" x14ac:dyDescent="0.2">
      <c r="A6308" s="3">
        <v>20172</v>
      </c>
      <c r="B6308" s="1" t="s">
        <v>50</v>
      </c>
      <c r="C6308" s="1" t="s">
        <v>51</v>
      </c>
      <c r="D6308" s="1" t="s">
        <v>52</v>
      </c>
      <c r="E6308" s="1" t="s">
        <v>53</v>
      </c>
      <c r="F6308" s="1" t="s">
        <v>53</v>
      </c>
      <c r="G6308" s="13" t="s">
        <v>1425</v>
      </c>
      <c r="H6308" s="12">
        <v>41353</v>
      </c>
      <c r="I6308" s="12" t="s">
        <v>1226</v>
      </c>
      <c r="J6308" s="12">
        <v>41354</v>
      </c>
      <c r="K6308" s="4">
        <v>4547</v>
      </c>
      <c r="L6308" s="1" t="s">
        <v>56</v>
      </c>
      <c r="M6308" s="1" t="s">
        <v>57</v>
      </c>
      <c r="N6308" s="1" t="s">
        <v>104</v>
      </c>
      <c r="O6308" s="1" t="s">
        <v>59</v>
      </c>
      <c r="P6308">
        <v>100</v>
      </c>
      <c r="Q6308">
        <v>2939</v>
      </c>
      <c r="R6308">
        <v>235120</v>
      </c>
      <c r="S6308">
        <v>80</v>
      </c>
      <c r="T6308">
        <v>0.8</v>
      </c>
      <c r="U6308">
        <f t="shared" si="1855"/>
        <v>235120</v>
      </c>
      <c r="V6308">
        <f t="shared" si="1856"/>
        <v>293900</v>
      </c>
      <c r="W6308" s="1" t="s">
        <v>85</v>
      </c>
      <c r="X6308" s="1" t="s">
        <v>1236</v>
      </c>
      <c r="Y6308" s="1" t="s">
        <v>86</v>
      </c>
      <c r="Z6308" s="4">
        <v>6898</v>
      </c>
      <c r="AA6308" s="4">
        <f t="shared" si="1860"/>
        <v>1330</v>
      </c>
      <c r="AB6308" s="4">
        <f t="shared" si="1847"/>
        <v>753.19142000000011</v>
      </c>
      <c r="AC6308" s="4">
        <f t="shared" si="1850"/>
        <v>1330</v>
      </c>
      <c r="AD6308" s="4">
        <f t="shared" si="1861"/>
        <v>1329.5</v>
      </c>
      <c r="AE6308" s="4">
        <v>1330</v>
      </c>
      <c r="AF6308" s="4">
        <v>1330</v>
      </c>
      <c r="AG6308" s="4">
        <f t="shared" si="1864"/>
        <v>1330</v>
      </c>
      <c r="AI6308" t="e">
        <f t="shared" si="1857"/>
        <v>#N/A</v>
      </c>
      <c r="AJ6308">
        <v>13801.89</v>
      </c>
      <c r="AK6308" s="2">
        <v>13801.89</v>
      </c>
      <c r="AL6308" s="2">
        <f t="shared" si="1865"/>
        <v>13801.89</v>
      </c>
      <c r="AM6308" s="4"/>
      <c r="AN6308" t="e">
        <f>VLOOKUP([1]!Tabelle13[[#This Row],[Vlookup this ID for freight costs]],$AL$2:$AL$6811,2,FALSE)</f>
        <v>#REF!</v>
      </c>
      <c r="AP6308">
        <v>290.83999999999997</v>
      </c>
      <c r="AQ6308">
        <v>290.83999999999997</v>
      </c>
      <c r="AR6308" s="4">
        <v>20</v>
      </c>
      <c r="AS6308" s="4">
        <v>4</v>
      </c>
      <c r="AT6308" s="4">
        <v>2013</v>
      </c>
      <c r="AU6308" s="4">
        <v>21</v>
      </c>
      <c r="AV6308" s="4">
        <v>4</v>
      </c>
      <c r="AW6308" s="4">
        <v>2013</v>
      </c>
      <c r="AX6308" t="str">
        <f t="shared" si="1858"/>
        <v>Delay</v>
      </c>
      <c r="AY6308">
        <f t="shared" si="1859"/>
        <v>1</v>
      </c>
    </row>
    <row r="6309" spans="1:51" x14ac:dyDescent="0.2">
      <c r="A6309" s="3">
        <v>71965</v>
      </c>
      <c r="B6309" s="1" t="s">
        <v>463</v>
      </c>
      <c r="C6309" s="1" t="s">
        <v>73</v>
      </c>
      <c r="D6309" s="1" t="s">
        <v>52</v>
      </c>
      <c r="E6309" s="1" t="s">
        <v>53</v>
      </c>
      <c r="F6309" s="1" t="s">
        <v>53</v>
      </c>
      <c r="G6309" s="13" t="s">
        <v>454</v>
      </c>
      <c r="H6309" s="12">
        <v>40835</v>
      </c>
      <c r="I6309" s="12" t="s">
        <v>2954</v>
      </c>
      <c r="J6309" s="12">
        <v>40834</v>
      </c>
      <c r="K6309" s="4">
        <v>3527</v>
      </c>
      <c r="L6309" s="1" t="s">
        <v>56</v>
      </c>
      <c r="M6309" s="1" t="s">
        <v>57</v>
      </c>
      <c r="N6309" s="1" t="s">
        <v>104</v>
      </c>
      <c r="O6309" s="1" t="s">
        <v>59</v>
      </c>
      <c r="P6309">
        <v>100</v>
      </c>
      <c r="Q6309">
        <v>1145</v>
      </c>
      <c r="R6309">
        <v>91600</v>
      </c>
      <c r="S6309">
        <v>80</v>
      </c>
      <c r="T6309">
        <v>0.8</v>
      </c>
      <c r="U6309">
        <f t="shared" si="1855"/>
        <v>91600</v>
      </c>
      <c r="V6309">
        <f t="shared" si="1856"/>
        <v>114500</v>
      </c>
      <c r="W6309" s="1" t="s">
        <v>60</v>
      </c>
      <c r="X6309" s="1" t="s">
        <v>61</v>
      </c>
      <c r="Y6309" s="1" t="s">
        <v>61</v>
      </c>
      <c r="Z6309" s="3">
        <v>13004</v>
      </c>
      <c r="AA6309" s="4">
        <f t="shared" si="1860"/>
        <v>647</v>
      </c>
      <c r="AB6309" s="4">
        <f t="shared" si="1847"/>
        <v>1.900100000000009</v>
      </c>
      <c r="AC6309" s="4">
        <f t="shared" si="1850"/>
        <v>647</v>
      </c>
      <c r="AD6309" s="4">
        <f t="shared" si="1861"/>
        <v>647</v>
      </c>
      <c r="AE6309" s="4">
        <v>647</v>
      </c>
      <c r="AF6309" s="4">
        <v>647</v>
      </c>
      <c r="AG6309" s="4">
        <f t="shared" si="1864"/>
        <v>647</v>
      </c>
      <c r="AI6309" t="e">
        <f t="shared" si="1857"/>
        <v>#N/A</v>
      </c>
      <c r="AJ6309">
        <v>13312.88</v>
      </c>
      <c r="AK6309" s="2">
        <v>13312.88</v>
      </c>
      <c r="AL6309" s="2">
        <f t="shared" si="1865"/>
        <v>13312.88</v>
      </c>
      <c r="AM6309" s="4"/>
      <c r="AN6309" t="e">
        <f>VLOOKUP([1]!Tabelle13[[#This Row],[Vlookup this ID for freight costs]],$AL$2:$AL$6811,2,FALSE)</f>
        <v>#REF!</v>
      </c>
      <c r="AP6309">
        <v>151.13999999999999</v>
      </c>
      <c r="AQ6309">
        <v>151.13999999999999</v>
      </c>
      <c r="AR6309" s="4">
        <v>19</v>
      </c>
      <c r="AS6309" s="4">
        <v>10</v>
      </c>
      <c r="AT6309" s="4">
        <v>2011</v>
      </c>
      <c r="AU6309" s="4">
        <v>18</v>
      </c>
      <c r="AV6309" s="4">
        <v>10</v>
      </c>
      <c r="AW6309" s="4">
        <v>2011</v>
      </c>
      <c r="AX6309" t="str">
        <f t="shared" si="1858"/>
        <v>No Delay</v>
      </c>
      <c r="AY6309">
        <f t="shared" si="1859"/>
        <v>0</v>
      </c>
    </row>
    <row r="6310" spans="1:51" ht="16" x14ac:dyDescent="0.2">
      <c r="A6310" s="3">
        <v>23381</v>
      </c>
      <c r="B6310" s="1" t="s">
        <v>975</v>
      </c>
      <c r="C6310" s="1" t="s">
        <v>73</v>
      </c>
      <c r="D6310" s="1" t="s">
        <v>2955</v>
      </c>
      <c r="E6310" s="1" t="s">
        <v>53</v>
      </c>
      <c r="F6310" s="1" t="s">
        <v>53</v>
      </c>
      <c r="G6310" s="13" t="s">
        <v>1630</v>
      </c>
      <c r="H6310" s="12">
        <v>40673</v>
      </c>
      <c r="I6310" s="12" t="s">
        <v>1630</v>
      </c>
      <c r="J6310" s="12">
        <v>40673</v>
      </c>
      <c r="K6310" s="4">
        <v>3168</v>
      </c>
      <c r="L6310" s="1" t="s">
        <v>56</v>
      </c>
      <c r="M6310" s="1" t="s">
        <v>1504</v>
      </c>
      <c r="N6310" s="1" t="s">
        <v>1505</v>
      </c>
      <c r="O6310" s="1" t="s">
        <v>1506</v>
      </c>
      <c r="P6310">
        <v>1</v>
      </c>
      <c r="Q6310">
        <v>7199</v>
      </c>
      <c r="R6310">
        <v>23396.75</v>
      </c>
      <c r="S6310">
        <v>3.25</v>
      </c>
      <c r="T6310">
        <v>3.25</v>
      </c>
      <c r="U6310">
        <f t="shared" si="1855"/>
        <v>23396.75</v>
      </c>
      <c r="V6310">
        <f t="shared" si="1856"/>
        <v>7199</v>
      </c>
      <c r="W6310" s="1" t="s">
        <v>1507</v>
      </c>
      <c r="X6310" s="6" t="s">
        <v>1508</v>
      </c>
      <c r="Y6310" s="6" t="s">
        <v>1508</v>
      </c>
      <c r="Z6310" s="4">
        <v>14608</v>
      </c>
      <c r="AA6310" s="4">
        <f t="shared" si="1860"/>
        <v>369</v>
      </c>
      <c r="AB6310" s="4">
        <f t="shared" si="1847"/>
        <v>1080.5843217499998</v>
      </c>
      <c r="AC6310" s="4">
        <f t="shared" si="1850"/>
        <v>369</v>
      </c>
      <c r="AD6310" s="4">
        <f t="shared" si="1861"/>
        <v>369</v>
      </c>
      <c r="AE6310" s="4">
        <v>369</v>
      </c>
      <c r="AF6310" s="4">
        <v>369</v>
      </c>
      <c r="AG6310" s="4">
        <f t="shared" si="1864"/>
        <v>369</v>
      </c>
      <c r="AI6310" t="e">
        <f t="shared" si="1857"/>
        <v>#N/A</v>
      </c>
      <c r="AJ6310">
        <v>1014.5</v>
      </c>
      <c r="AK6310" s="2">
        <v>1014.5</v>
      </c>
      <c r="AL6310" s="2">
        <f t="shared" si="1865"/>
        <v>1014.5</v>
      </c>
      <c r="AM6310" s="4"/>
      <c r="AN6310" t="e">
        <f>VLOOKUP([1]!Tabelle13[[#This Row],[Vlookup this ID for freight costs]],$AL$2:$AL$6811,2,FALSE)</f>
        <v>#REF!</v>
      </c>
      <c r="AP6310">
        <v>38.6</v>
      </c>
      <c r="AQ6310">
        <v>38.6</v>
      </c>
      <c r="AR6310" s="4">
        <v>10</v>
      </c>
      <c r="AS6310" s="4">
        <v>5</v>
      </c>
      <c r="AT6310" s="4">
        <v>2011</v>
      </c>
      <c r="AU6310" s="4">
        <v>10</v>
      </c>
      <c r="AV6310" s="4">
        <v>5</v>
      </c>
      <c r="AW6310" s="4">
        <v>2011</v>
      </c>
      <c r="AX6310" t="str">
        <f t="shared" si="1858"/>
        <v>No Delay</v>
      </c>
      <c r="AY6310">
        <f t="shared" si="1859"/>
        <v>0</v>
      </c>
    </row>
    <row r="6311" spans="1:51" x14ac:dyDescent="0.2">
      <c r="A6311" s="3">
        <v>25074</v>
      </c>
      <c r="B6311" s="1" t="s">
        <v>50</v>
      </c>
      <c r="C6311" s="1" t="s">
        <v>51</v>
      </c>
      <c r="D6311" s="1" t="s">
        <v>52</v>
      </c>
      <c r="E6311" s="1" t="s">
        <v>53</v>
      </c>
      <c r="F6311" s="1" t="s">
        <v>53</v>
      </c>
      <c r="G6311" s="13" t="s">
        <v>2331</v>
      </c>
      <c r="H6311" s="12">
        <v>41892</v>
      </c>
      <c r="I6311" s="12" t="s">
        <v>1466</v>
      </c>
      <c r="J6311" s="12">
        <v>41915</v>
      </c>
      <c r="K6311" s="4">
        <v>5978</v>
      </c>
      <c r="L6311" s="1" t="s">
        <v>56</v>
      </c>
      <c r="M6311" s="1" t="s">
        <v>57</v>
      </c>
      <c r="N6311" s="1" t="s">
        <v>104</v>
      </c>
      <c r="O6311" s="1" t="s">
        <v>59</v>
      </c>
      <c r="P6311">
        <v>100</v>
      </c>
      <c r="Q6311">
        <v>3319</v>
      </c>
      <c r="R6311">
        <v>265520</v>
      </c>
      <c r="S6311">
        <v>80</v>
      </c>
      <c r="T6311">
        <v>0.8</v>
      </c>
      <c r="U6311">
        <f t="shared" si="1855"/>
        <v>265520</v>
      </c>
      <c r="V6311">
        <f t="shared" si="1856"/>
        <v>331900</v>
      </c>
      <c r="W6311" s="1" t="s">
        <v>85</v>
      </c>
      <c r="X6311" s="1" t="s">
        <v>1236</v>
      </c>
      <c r="Y6311" s="1" t="s">
        <v>86</v>
      </c>
      <c r="Z6311" s="4">
        <v>6898</v>
      </c>
      <c r="AA6311" s="4">
        <f t="shared" si="1860"/>
        <v>1351</v>
      </c>
      <c r="AB6311" s="4">
        <f t="shared" ref="AB6311:AB6374" si="1866">4.997+0.1387*Q6311-4.826*P6311+0.003501*R6311</f>
        <v>912.32782000000009</v>
      </c>
      <c r="AC6311" s="4">
        <f t="shared" si="1850"/>
        <v>1351</v>
      </c>
      <c r="AD6311" s="4">
        <f t="shared" si="1861"/>
        <v>1351</v>
      </c>
      <c r="AE6311" s="4">
        <v>1351</v>
      </c>
      <c r="AF6311" s="4">
        <v>1351</v>
      </c>
      <c r="AG6311" s="4">
        <f t="shared" si="1864"/>
        <v>1351</v>
      </c>
      <c r="AI6311" t="e">
        <f t="shared" si="1857"/>
        <v>#N/A</v>
      </c>
      <c r="AJ6311">
        <v>9168.48</v>
      </c>
      <c r="AK6311" s="2">
        <v>9168.48</v>
      </c>
      <c r="AL6311" s="2">
        <f t="shared" si="1865"/>
        <v>9168.48</v>
      </c>
      <c r="AM6311" s="4"/>
      <c r="AN6311" t="e">
        <f>VLOOKUP([1]!Tabelle13[[#This Row],[Vlookup this ID for freight costs]],$AL$2:$AL$6811,2,FALSE)</f>
        <v>#REF!</v>
      </c>
      <c r="AP6311">
        <v>272.95</v>
      </c>
      <c r="AQ6311">
        <v>272.95</v>
      </c>
      <c r="AR6311" s="4">
        <v>10</v>
      </c>
      <c r="AS6311" s="4">
        <v>9</v>
      </c>
      <c r="AT6311" s="4">
        <v>2014</v>
      </c>
      <c r="AU6311" s="4">
        <v>3</v>
      </c>
      <c r="AV6311" s="4">
        <v>10</v>
      </c>
      <c r="AW6311" s="4">
        <v>2014</v>
      </c>
      <c r="AX6311" t="str">
        <f t="shared" si="1858"/>
        <v>Delay</v>
      </c>
      <c r="AY6311">
        <f t="shared" si="1859"/>
        <v>23</v>
      </c>
    </row>
    <row r="6312" spans="1:51" x14ac:dyDescent="0.2">
      <c r="A6312" s="3">
        <v>51755</v>
      </c>
      <c r="B6312" s="1" t="s">
        <v>172</v>
      </c>
      <c r="C6312" s="1" t="s">
        <v>114</v>
      </c>
      <c r="D6312" s="1" t="s">
        <v>52</v>
      </c>
      <c r="E6312" s="1" t="s">
        <v>53</v>
      </c>
      <c r="F6312" s="1" t="s">
        <v>53</v>
      </c>
      <c r="G6312" s="13" t="s">
        <v>412</v>
      </c>
      <c r="H6312" s="12">
        <v>40746</v>
      </c>
      <c r="I6312" s="12" t="s">
        <v>412</v>
      </c>
      <c r="J6312" s="12">
        <v>40746</v>
      </c>
      <c r="K6312" s="4">
        <v>3337</v>
      </c>
      <c r="L6312" s="1" t="s">
        <v>56</v>
      </c>
      <c r="M6312" s="1" t="s">
        <v>57</v>
      </c>
      <c r="N6312" s="1" t="s">
        <v>104</v>
      </c>
      <c r="O6312" s="1" t="s">
        <v>59</v>
      </c>
      <c r="P6312">
        <v>100</v>
      </c>
      <c r="Q6312">
        <v>1729</v>
      </c>
      <c r="R6312">
        <v>138320</v>
      </c>
      <c r="S6312">
        <v>80</v>
      </c>
      <c r="T6312">
        <v>0.8</v>
      </c>
      <c r="U6312">
        <f t="shared" si="1855"/>
        <v>138320</v>
      </c>
      <c r="V6312">
        <f t="shared" si="1856"/>
        <v>172900</v>
      </c>
      <c r="W6312" s="1" t="s">
        <v>60</v>
      </c>
      <c r="X6312" s="1" t="s">
        <v>61</v>
      </c>
      <c r="Y6312" s="1" t="s">
        <v>61</v>
      </c>
      <c r="Z6312" s="3">
        <v>12841</v>
      </c>
      <c r="AA6312" s="4">
        <f t="shared" si="1860"/>
        <v>667</v>
      </c>
      <c r="AB6312" s="4">
        <f t="shared" si="1866"/>
        <v>246.46762000000007</v>
      </c>
      <c r="AC6312" s="4">
        <f t="shared" si="1850"/>
        <v>667</v>
      </c>
      <c r="AD6312" s="4">
        <f t="shared" si="1861"/>
        <v>667</v>
      </c>
      <c r="AE6312" s="4">
        <v>667</v>
      </c>
      <c r="AF6312" s="4">
        <v>667</v>
      </c>
      <c r="AG6312" s="4">
        <f t="shared" si="1864"/>
        <v>667</v>
      </c>
      <c r="AI6312" t="e">
        <f t="shared" si="1857"/>
        <v>#N/A</v>
      </c>
      <c r="AJ6312">
        <v>15123.48</v>
      </c>
      <c r="AK6312" s="2">
        <v>15123.48</v>
      </c>
      <c r="AL6312" s="2">
        <f t="shared" si="1865"/>
        <v>15123.48</v>
      </c>
      <c r="AM6312" s="4"/>
      <c r="AN6312" t="e">
        <f>VLOOKUP([1]!Tabelle13[[#This Row],[Vlookup this ID for freight costs]],$AL$2:$AL$6811,2,FALSE)</f>
        <v>#REF!</v>
      </c>
      <c r="AP6312">
        <v>228.23</v>
      </c>
      <c r="AQ6312">
        <v>228.23</v>
      </c>
      <c r="AR6312" s="4">
        <v>22</v>
      </c>
      <c r="AS6312" s="4">
        <v>7</v>
      </c>
      <c r="AT6312" s="4">
        <v>2011</v>
      </c>
      <c r="AU6312" s="4">
        <v>22</v>
      </c>
      <c r="AV6312" s="4">
        <v>7</v>
      </c>
      <c r="AW6312" s="4">
        <v>2011</v>
      </c>
      <c r="AX6312" t="str">
        <f t="shared" si="1858"/>
        <v>No Delay</v>
      </c>
      <c r="AY6312">
        <f t="shared" si="1859"/>
        <v>0</v>
      </c>
    </row>
    <row r="6313" spans="1:51" x14ac:dyDescent="0.2">
      <c r="A6313" s="3">
        <v>30226</v>
      </c>
      <c r="B6313" s="1" t="s">
        <v>50</v>
      </c>
      <c r="C6313" s="1" t="s">
        <v>51</v>
      </c>
      <c r="D6313" s="1" t="s">
        <v>52</v>
      </c>
      <c r="E6313" s="1" t="s">
        <v>53</v>
      </c>
      <c r="F6313" s="1" t="s">
        <v>53</v>
      </c>
      <c r="G6313" s="13" t="s">
        <v>1040</v>
      </c>
      <c r="H6313" s="12">
        <v>41156</v>
      </c>
      <c r="I6313" s="12" t="s">
        <v>1040</v>
      </c>
      <c r="J6313" s="12">
        <v>41156</v>
      </c>
      <c r="K6313" s="4">
        <v>4139</v>
      </c>
      <c r="L6313" s="1" t="s">
        <v>56</v>
      </c>
      <c r="M6313" s="1" t="s">
        <v>57</v>
      </c>
      <c r="N6313" s="1" t="s">
        <v>104</v>
      </c>
      <c r="O6313" s="1" t="s">
        <v>59</v>
      </c>
      <c r="P6313">
        <v>100</v>
      </c>
      <c r="Q6313">
        <v>5500</v>
      </c>
      <c r="R6313">
        <v>440000</v>
      </c>
      <c r="S6313">
        <v>80</v>
      </c>
      <c r="T6313">
        <v>0.8</v>
      </c>
      <c r="U6313">
        <f t="shared" si="1855"/>
        <v>440000</v>
      </c>
      <c r="V6313">
        <f t="shared" si="1856"/>
        <v>550000</v>
      </c>
      <c r="W6313" s="1" t="s">
        <v>85</v>
      </c>
      <c r="X6313" s="1" t="s">
        <v>1236</v>
      </c>
      <c r="Y6313" s="1" t="s">
        <v>86</v>
      </c>
      <c r="Z6313" s="4">
        <v>6898</v>
      </c>
      <c r="AA6313" s="4">
        <f t="shared" si="1860"/>
        <v>14938</v>
      </c>
      <c r="AB6313" s="4">
        <f t="shared" si="1866"/>
        <v>1825.6869999999999</v>
      </c>
      <c r="AC6313" s="4">
        <f t="shared" si="1850"/>
        <v>14938</v>
      </c>
      <c r="AD6313" s="4">
        <f t="shared" si="1861"/>
        <v>5081.25</v>
      </c>
      <c r="AE6313" s="4">
        <v>14938</v>
      </c>
      <c r="AF6313" s="4">
        <v>14938</v>
      </c>
      <c r="AG6313" s="4">
        <f t="shared" si="1864"/>
        <v>14938</v>
      </c>
      <c r="AI6313" t="e">
        <f t="shared" si="1857"/>
        <v>#N/A</v>
      </c>
      <c r="AJ6313">
        <v>43304.68</v>
      </c>
      <c r="AK6313" s="2">
        <v>43304.68</v>
      </c>
      <c r="AL6313" s="2">
        <f t="shared" si="1865"/>
        <v>43304.68</v>
      </c>
      <c r="AM6313" s="4"/>
      <c r="AN6313" t="e">
        <f>VLOOKUP([1]!Tabelle13[[#This Row],[Vlookup this ID for freight costs]],$AL$2:$AL$6811,2,FALSE)</f>
        <v>#REF!</v>
      </c>
      <c r="AP6313">
        <v>616.88</v>
      </c>
      <c r="AQ6313">
        <v>616.88</v>
      </c>
      <c r="AR6313" s="4">
        <v>4</v>
      </c>
      <c r="AS6313" s="4">
        <v>9</v>
      </c>
      <c r="AT6313" s="4">
        <v>2012</v>
      </c>
      <c r="AU6313" s="4">
        <v>4</v>
      </c>
      <c r="AV6313" s="4">
        <v>9</v>
      </c>
      <c r="AW6313" s="4">
        <v>2012</v>
      </c>
      <c r="AX6313" t="str">
        <f t="shared" si="1858"/>
        <v>No Delay</v>
      </c>
      <c r="AY6313">
        <f t="shared" si="1859"/>
        <v>0</v>
      </c>
    </row>
    <row r="6314" spans="1:51" x14ac:dyDescent="0.2">
      <c r="A6314" s="3">
        <v>32438</v>
      </c>
      <c r="B6314" s="1" t="s">
        <v>50</v>
      </c>
      <c r="C6314" s="1" t="s">
        <v>51</v>
      </c>
      <c r="D6314" s="1" t="s">
        <v>52</v>
      </c>
      <c r="E6314" s="1" t="s">
        <v>53</v>
      </c>
      <c r="F6314" s="1" t="s">
        <v>53</v>
      </c>
      <c r="G6314" s="13" t="s">
        <v>480</v>
      </c>
      <c r="H6314" s="12">
        <v>41761</v>
      </c>
      <c r="I6314" s="12" t="s">
        <v>480</v>
      </c>
      <c r="J6314" s="12">
        <v>41761</v>
      </c>
      <c r="K6314" s="4">
        <v>5463</v>
      </c>
      <c r="L6314" s="1" t="s">
        <v>56</v>
      </c>
      <c r="M6314" s="1" t="s">
        <v>57</v>
      </c>
      <c r="N6314" s="1" t="s">
        <v>84</v>
      </c>
      <c r="O6314" s="1" t="s">
        <v>59</v>
      </c>
      <c r="P6314">
        <v>100</v>
      </c>
      <c r="Q6314">
        <v>229</v>
      </c>
      <c r="R6314">
        <v>16522.349999999999</v>
      </c>
      <c r="S6314">
        <v>72.150000000000006</v>
      </c>
      <c r="T6314">
        <v>0.72</v>
      </c>
      <c r="U6314">
        <f t="shared" si="1855"/>
        <v>16522.350000000002</v>
      </c>
      <c r="V6314">
        <f t="shared" si="1856"/>
        <v>22900</v>
      </c>
      <c r="W6314" s="1" t="s">
        <v>85</v>
      </c>
      <c r="X6314" s="1" t="s">
        <v>1236</v>
      </c>
      <c r="Y6314" s="1" t="s">
        <v>86</v>
      </c>
      <c r="Z6314" s="4">
        <v>6898</v>
      </c>
      <c r="AA6314" s="4">
        <f t="shared" si="1860"/>
        <v>43</v>
      </c>
      <c r="AB6314" s="4">
        <f t="shared" si="1866"/>
        <v>-387.99595264999999</v>
      </c>
      <c r="AC6314" s="4">
        <f t="shared" si="1850"/>
        <v>43</v>
      </c>
      <c r="AD6314" s="4">
        <f t="shared" si="1861"/>
        <v>43</v>
      </c>
      <c r="AE6314" s="4">
        <v>43</v>
      </c>
      <c r="AF6314" s="4">
        <v>43</v>
      </c>
      <c r="AG6314" s="4">
        <f t="shared" si="1864"/>
        <v>43</v>
      </c>
      <c r="AI6314" t="e">
        <f t="shared" si="1857"/>
        <v>#N/A</v>
      </c>
      <c r="AJ6314" t="s">
        <v>81</v>
      </c>
      <c r="AK6314" s="2"/>
      <c r="AL6314" s="2" t="str">
        <f t="shared" si="1865"/>
        <v>Freight Included in Commodity Cost</v>
      </c>
      <c r="AM6314" s="4"/>
      <c r="AN6314" t="e">
        <f>VLOOKUP([1]!Tabelle13[[#This Row],[Vlookup this ID for freight costs]],$AL$2:$AL$6811,2,FALSE)</f>
        <v>#REF!</v>
      </c>
      <c r="AP6314">
        <v>16.98</v>
      </c>
      <c r="AQ6314">
        <v>16.98</v>
      </c>
      <c r="AR6314" s="4">
        <v>2</v>
      </c>
      <c r="AS6314" s="4">
        <v>5</v>
      </c>
      <c r="AT6314" s="4">
        <v>2014</v>
      </c>
      <c r="AU6314" s="4">
        <v>2</v>
      </c>
      <c r="AV6314" s="4">
        <v>5</v>
      </c>
      <c r="AW6314" s="4">
        <v>2014</v>
      </c>
      <c r="AX6314" t="str">
        <f t="shared" si="1858"/>
        <v>No Delay</v>
      </c>
      <c r="AY6314">
        <f t="shared" si="1859"/>
        <v>0</v>
      </c>
    </row>
    <row r="6315" spans="1:51" x14ac:dyDescent="0.2">
      <c r="A6315" s="3">
        <v>38157</v>
      </c>
      <c r="B6315" s="1" t="s">
        <v>50</v>
      </c>
      <c r="C6315" s="1" t="s">
        <v>51</v>
      </c>
      <c r="D6315" s="1" t="s">
        <v>52</v>
      </c>
      <c r="E6315" s="1" t="s">
        <v>53</v>
      </c>
      <c r="F6315" s="1" t="s">
        <v>53</v>
      </c>
      <c r="G6315" s="13" t="s">
        <v>2956</v>
      </c>
      <c r="H6315" s="12">
        <v>41031</v>
      </c>
      <c r="I6315" s="12" t="s">
        <v>2956</v>
      </c>
      <c r="J6315" s="12">
        <v>41031</v>
      </c>
      <c r="K6315" s="4">
        <v>3890</v>
      </c>
      <c r="L6315" s="1" t="s">
        <v>56</v>
      </c>
      <c r="M6315" s="1" t="s">
        <v>57</v>
      </c>
      <c r="N6315" s="1" t="s">
        <v>104</v>
      </c>
      <c r="O6315" s="1" t="s">
        <v>59</v>
      </c>
      <c r="P6315">
        <v>100</v>
      </c>
      <c r="Q6315">
        <v>1133</v>
      </c>
      <c r="R6315">
        <v>90640</v>
      </c>
      <c r="S6315">
        <v>80</v>
      </c>
      <c r="T6315">
        <v>0.8</v>
      </c>
      <c r="U6315">
        <f t="shared" si="1855"/>
        <v>90640</v>
      </c>
      <c r="V6315">
        <f t="shared" si="1856"/>
        <v>113300</v>
      </c>
      <c r="W6315" s="1" t="s">
        <v>85</v>
      </c>
      <c r="X6315" s="1" t="s">
        <v>1236</v>
      </c>
      <c r="Y6315" s="1" t="s">
        <v>86</v>
      </c>
      <c r="Z6315" s="4">
        <v>6898</v>
      </c>
      <c r="AA6315" s="4">
        <f t="shared" si="1860"/>
        <v>539</v>
      </c>
      <c r="AB6315" s="4">
        <f t="shared" si="1866"/>
        <v>-3.1252599999999688</v>
      </c>
      <c r="AC6315" s="4">
        <f t="shared" si="1850"/>
        <v>539</v>
      </c>
      <c r="AD6315" s="4">
        <f t="shared" si="1861"/>
        <v>438</v>
      </c>
      <c r="AE6315" s="4">
        <v>539</v>
      </c>
      <c r="AF6315" s="4">
        <v>539</v>
      </c>
      <c r="AG6315" s="4">
        <f t="shared" si="1864"/>
        <v>539</v>
      </c>
      <c r="AI6315" t="e">
        <f t="shared" si="1857"/>
        <v>#N/A</v>
      </c>
      <c r="AJ6315">
        <v>10925.46</v>
      </c>
      <c r="AK6315" s="2">
        <v>10925.46</v>
      </c>
      <c r="AL6315" s="2">
        <f t="shared" si="1865"/>
        <v>10925.46</v>
      </c>
      <c r="AM6315" s="4"/>
      <c r="AN6315" t="e">
        <f>VLOOKUP([1]!Tabelle13[[#This Row],[Vlookup this ID for freight costs]],$AL$2:$AL$6811,2,FALSE)</f>
        <v>#REF!</v>
      </c>
      <c r="AP6315">
        <v>149.56</v>
      </c>
      <c r="AQ6315">
        <v>149.56</v>
      </c>
      <c r="AR6315" s="4">
        <v>2</v>
      </c>
      <c r="AS6315" s="4">
        <v>5</v>
      </c>
      <c r="AT6315" s="4">
        <v>2012</v>
      </c>
      <c r="AU6315" s="4">
        <v>2</v>
      </c>
      <c r="AV6315" s="4">
        <v>5</v>
      </c>
      <c r="AW6315" s="4">
        <v>2012</v>
      </c>
      <c r="AX6315" t="str">
        <f t="shared" si="1858"/>
        <v>No Delay</v>
      </c>
      <c r="AY6315">
        <f t="shared" si="1859"/>
        <v>0</v>
      </c>
    </row>
    <row r="6316" spans="1:51" x14ac:dyDescent="0.2">
      <c r="A6316" s="3">
        <v>39547</v>
      </c>
      <c r="B6316" s="1" t="s">
        <v>215</v>
      </c>
      <c r="C6316" s="1" t="s">
        <v>89</v>
      </c>
      <c r="D6316" s="1" t="s">
        <v>52</v>
      </c>
      <c r="E6316" s="1" t="s">
        <v>53</v>
      </c>
      <c r="F6316" s="1" t="s">
        <v>53</v>
      </c>
      <c r="G6316" s="13" t="s">
        <v>2880</v>
      </c>
      <c r="H6316" s="12">
        <v>40393</v>
      </c>
      <c r="I6316" s="12" t="s">
        <v>2880</v>
      </c>
      <c r="J6316" s="12">
        <v>40393</v>
      </c>
      <c r="K6316" s="4">
        <v>2656</v>
      </c>
      <c r="L6316" s="1" t="s">
        <v>56</v>
      </c>
      <c r="M6316" s="1" t="s">
        <v>57</v>
      </c>
      <c r="N6316" s="1" t="s">
        <v>58</v>
      </c>
      <c r="O6316" s="1" t="s">
        <v>59</v>
      </c>
      <c r="P6316">
        <v>100</v>
      </c>
      <c r="Q6316">
        <v>3000</v>
      </c>
      <c r="R6316">
        <v>233100</v>
      </c>
      <c r="S6316">
        <v>77.7</v>
      </c>
      <c r="T6316">
        <v>0.78</v>
      </c>
      <c r="U6316">
        <f t="shared" si="1855"/>
        <v>233100</v>
      </c>
      <c r="V6316">
        <f t="shared" si="1856"/>
        <v>300000</v>
      </c>
      <c r="W6316" s="1" t="s">
        <v>60</v>
      </c>
      <c r="X6316" s="1" t="s">
        <v>61</v>
      </c>
      <c r="Y6316" s="1" t="s">
        <v>61</v>
      </c>
      <c r="Z6316" s="3">
        <v>13951</v>
      </c>
      <c r="AA6316" s="4">
        <f t="shared" si="1860"/>
        <v>679</v>
      </c>
      <c r="AB6316" s="4">
        <f t="shared" si="1866"/>
        <v>754.58010000000013</v>
      </c>
      <c r="AC6316" s="4">
        <f t="shared" si="1850"/>
        <v>679</v>
      </c>
      <c r="AD6316" s="4">
        <f t="shared" si="1861"/>
        <v>885.46902310899998</v>
      </c>
      <c r="AE6316" s="4">
        <v>679</v>
      </c>
      <c r="AF6316" s="4">
        <v>679</v>
      </c>
      <c r="AG6316" s="4">
        <f t="shared" si="1864"/>
        <v>679</v>
      </c>
      <c r="AI6316" t="e">
        <f t="shared" si="1857"/>
        <v>#N/A</v>
      </c>
      <c r="AJ6316">
        <v>11163.49</v>
      </c>
      <c r="AK6316" s="2">
        <v>11163.49</v>
      </c>
      <c r="AL6316" s="2">
        <f t="shared" si="1865"/>
        <v>11163.49</v>
      </c>
      <c r="AM6316" s="4"/>
      <c r="AN6316" t="e">
        <f>VLOOKUP([1]!Tabelle13[[#This Row],[Vlookup this ID for freight costs]],$AL$2:$AL$6811,2,FALSE)</f>
        <v>#REF!</v>
      </c>
      <c r="AP6316">
        <v>502.56</v>
      </c>
      <c r="AQ6316">
        <v>502.56</v>
      </c>
      <c r="AR6316" s="4">
        <v>3</v>
      </c>
      <c r="AS6316" s="4">
        <v>8</v>
      </c>
      <c r="AT6316" s="4">
        <v>2010</v>
      </c>
      <c r="AU6316" s="4">
        <v>3</v>
      </c>
      <c r="AV6316" s="4">
        <v>8</v>
      </c>
      <c r="AW6316" s="4">
        <v>2010</v>
      </c>
      <c r="AX6316" t="str">
        <f t="shared" si="1858"/>
        <v>No Delay</v>
      </c>
      <c r="AY6316">
        <f t="shared" si="1859"/>
        <v>0</v>
      </c>
    </row>
    <row r="6317" spans="1:51" x14ac:dyDescent="0.2">
      <c r="A6317" s="3">
        <v>20462</v>
      </c>
      <c r="B6317" s="1" t="s">
        <v>215</v>
      </c>
      <c r="C6317" s="1" t="s">
        <v>89</v>
      </c>
      <c r="D6317" s="1" t="s">
        <v>52</v>
      </c>
      <c r="E6317" s="1" t="s">
        <v>53</v>
      </c>
      <c r="F6317" s="1" t="s">
        <v>53</v>
      </c>
      <c r="G6317" s="13" t="s">
        <v>1403</v>
      </c>
      <c r="H6317" s="12">
        <v>40429</v>
      </c>
      <c r="I6317" s="12" t="s">
        <v>1403</v>
      </c>
      <c r="J6317" s="12">
        <v>40429</v>
      </c>
      <c r="K6317" s="4">
        <v>2747</v>
      </c>
      <c r="L6317" s="1" t="s">
        <v>56</v>
      </c>
      <c r="M6317" s="1" t="s">
        <v>57</v>
      </c>
      <c r="N6317" s="1" t="s">
        <v>58</v>
      </c>
      <c r="O6317" s="1" t="s">
        <v>59</v>
      </c>
      <c r="P6317">
        <v>100</v>
      </c>
      <c r="Q6317">
        <v>3000</v>
      </c>
      <c r="R6317">
        <v>233100</v>
      </c>
      <c r="S6317">
        <v>77.7</v>
      </c>
      <c r="T6317">
        <v>0.78</v>
      </c>
      <c r="U6317">
        <f t="shared" si="1855"/>
        <v>233100</v>
      </c>
      <c r="V6317">
        <f t="shared" si="1856"/>
        <v>300000</v>
      </c>
      <c r="W6317" s="1" t="s">
        <v>60</v>
      </c>
      <c r="X6317" s="1" t="s">
        <v>61</v>
      </c>
      <c r="Y6317" s="1" t="s">
        <v>61</v>
      </c>
      <c r="Z6317" s="3">
        <v>13951</v>
      </c>
      <c r="AA6317" s="4">
        <f t="shared" si="1860"/>
        <v>680</v>
      </c>
      <c r="AB6317" s="4">
        <f t="shared" si="1866"/>
        <v>754.58010000000013</v>
      </c>
      <c r="AC6317" s="4">
        <f t="shared" si="1850"/>
        <v>680</v>
      </c>
      <c r="AD6317" s="4">
        <f t="shared" si="1861"/>
        <v>885.46902310899998</v>
      </c>
      <c r="AE6317" s="4">
        <v>680</v>
      </c>
      <c r="AF6317" s="4">
        <v>680</v>
      </c>
      <c r="AG6317" s="4">
        <f t="shared" si="1864"/>
        <v>680</v>
      </c>
      <c r="AI6317" t="e">
        <f t="shared" si="1857"/>
        <v>#N/A</v>
      </c>
      <c r="AJ6317">
        <v>11463.46</v>
      </c>
      <c r="AK6317" s="2">
        <v>11463.46</v>
      </c>
      <c r="AL6317" s="2">
        <f t="shared" si="1865"/>
        <v>11463.46</v>
      </c>
      <c r="AM6317" s="4"/>
      <c r="AN6317" t="e">
        <f>VLOOKUP([1]!Tabelle13[[#This Row],[Vlookup this ID for freight costs]],$AL$2:$AL$6811,2,FALSE)</f>
        <v>#REF!</v>
      </c>
      <c r="AP6317">
        <v>502.56</v>
      </c>
      <c r="AQ6317">
        <v>502.56</v>
      </c>
      <c r="AR6317" s="4">
        <v>8</v>
      </c>
      <c r="AS6317" s="4">
        <v>9</v>
      </c>
      <c r="AT6317" s="4">
        <v>2010</v>
      </c>
      <c r="AU6317" s="4">
        <v>8</v>
      </c>
      <c r="AV6317" s="4">
        <v>9</v>
      </c>
      <c r="AW6317" s="4">
        <v>2010</v>
      </c>
      <c r="AX6317" t="str">
        <f t="shared" si="1858"/>
        <v>No Delay</v>
      </c>
      <c r="AY6317">
        <f t="shared" si="1859"/>
        <v>0</v>
      </c>
    </row>
    <row r="6318" spans="1:51" x14ac:dyDescent="0.2">
      <c r="A6318" s="3">
        <v>1638</v>
      </c>
      <c r="B6318" s="1" t="s">
        <v>133</v>
      </c>
      <c r="C6318" s="1" t="s">
        <v>51</v>
      </c>
      <c r="D6318" s="1" t="s">
        <v>52</v>
      </c>
      <c r="E6318" s="1" t="s">
        <v>53</v>
      </c>
      <c r="F6318" s="1" t="s">
        <v>53</v>
      </c>
      <c r="G6318" s="13" t="s">
        <v>134</v>
      </c>
      <c r="H6318" s="12">
        <v>39638</v>
      </c>
      <c r="I6318" s="12" t="s">
        <v>1127</v>
      </c>
      <c r="J6318" s="12">
        <v>39633</v>
      </c>
      <c r="K6318" s="4">
        <v>925</v>
      </c>
      <c r="L6318" s="1" t="s">
        <v>56</v>
      </c>
      <c r="M6318" s="1" t="s">
        <v>57</v>
      </c>
      <c r="N6318" s="1" t="s">
        <v>58</v>
      </c>
      <c r="O6318" s="1" t="s">
        <v>59</v>
      </c>
      <c r="P6318">
        <v>100</v>
      </c>
      <c r="Q6318">
        <v>3000</v>
      </c>
      <c r="R6318">
        <v>215970</v>
      </c>
      <c r="S6318">
        <v>71.989999999999995</v>
      </c>
      <c r="T6318">
        <v>0.72</v>
      </c>
      <c r="U6318">
        <f t="shared" si="1855"/>
        <v>215969.99999999997</v>
      </c>
      <c r="V6318">
        <f t="shared" si="1856"/>
        <v>300000</v>
      </c>
      <c r="W6318" s="1" t="s">
        <v>60</v>
      </c>
      <c r="X6318" s="1" t="s">
        <v>61</v>
      </c>
      <c r="Y6318" s="1" t="s">
        <v>61</v>
      </c>
      <c r="Z6318" s="3">
        <v>12488</v>
      </c>
      <c r="AA6318" s="4">
        <f t="shared" si="1860"/>
        <v>682</v>
      </c>
      <c r="AB6318" s="4">
        <f t="shared" si="1866"/>
        <v>694.60797000000002</v>
      </c>
      <c r="AC6318" s="4">
        <f t="shared" ref="AC6318:AC6381" si="1867">AF6318</f>
        <v>682</v>
      </c>
      <c r="AD6318" s="4">
        <f t="shared" si="1861"/>
        <v>885.46902310899998</v>
      </c>
      <c r="AE6318" s="4">
        <v>682</v>
      </c>
      <c r="AF6318" s="4">
        <v>682</v>
      </c>
      <c r="AG6318" s="4">
        <f t="shared" si="1864"/>
        <v>682</v>
      </c>
      <c r="AH6318" s="4">
        <v>10953</v>
      </c>
      <c r="AI6318">
        <f t="shared" si="1857"/>
        <v>1024</v>
      </c>
      <c r="AJ6318">
        <v>5298.9</v>
      </c>
      <c r="AK6318" s="2">
        <v>5298.9</v>
      </c>
      <c r="AL6318" s="2">
        <f t="shared" si="1865"/>
        <v>5298.9</v>
      </c>
      <c r="AM6318" s="4"/>
      <c r="AN6318" t="e">
        <f>VLOOKUP([1]!Tabelle13[[#This Row],[Vlookup this ID for freight costs]],$AL$2:$AL$6811,2,FALSE)</f>
        <v>#REF!</v>
      </c>
      <c r="AP6318">
        <v>345.55</v>
      </c>
      <c r="AQ6318">
        <v>345.55</v>
      </c>
      <c r="AR6318" s="4">
        <v>9</v>
      </c>
      <c r="AS6318" s="4">
        <v>7</v>
      </c>
      <c r="AT6318" s="4">
        <v>2008</v>
      </c>
      <c r="AU6318" s="4">
        <v>4</v>
      </c>
      <c r="AV6318" s="4">
        <v>7</v>
      </c>
      <c r="AW6318" s="4">
        <v>2008</v>
      </c>
      <c r="AX6318" t="str">
        <f t="shared" si="1858"/>
        <v>No Delay</v>
      </c>
      <c r="AY6318">
        <f t="shared" si="1859"/>
        <v>0</v>
      </c>
    </row>
    <row r="6319" spans="1:51" x14ac:dyDescent="0.2">
      <c r="A6319" s="3">
        <v>38796</v>
      </c>
      <c r="B6319" s="1" t="s">
        <v>50</v>
      </c>
      <c r="C6319" s="1" t="s">
        <v>51</v>
      </c>
      <c r="D6319" s="1" t="s">
        <v>52</v>
      </c>
      <c r="E6319" s="1" t="s">
        <v>53</v>
      </c>
      <c r="F6319" s="1" t="s">
        <v>53</v>
      </c>
      <c r="G6319" s="13" t="s">
        <v>1425</v>
      </c>
      <c r="H6319" s="12">
        <v>41353</v>
      </c>
      <c r="I6319" s="12" t="s">
        <v>1425</v>
      </c>
      <c r="J6319" s="12">
        <v>41353</v>
      </c>
      <c r="K6319" s="4">
        <v>4541</v>
      </c>
      <c r="L6319" s="1" t="s">
        <v>56</v>
      </c>
      <c r="M6319" s="1" t="s">
        <v>57</v>
      </c>
      <c r="N6319" s="1" t="s">
        <v>104</v>
      </c>
      <c r="O6319" s="1" t="s">
        <v>59</v>
      </c>
      <c r="P6319">
        <v>100</v>
      </c>
      <c r="Q6319">
        <v>2938</v>
      </c>
      <c r="R6319">
        <v>235040</v>
      </c>
      <c r="S6319">
        <v>80</v>
      </c>
      <c r="T6319">
        <v>0.8</v>
      </c>
      <c r="U6319">
        <f t="shared" si="1855"/>
        <v>235040</v>
      </c>
      <c r="V6319">
        <f t="shared" si="1856"/>
        <v>293800</v>
      </c>
      <c r="W6319" s="1" t="s">
        <v>85</v>
      </c>
      <c r="X6319" s="1" t="s">
        <v>1236</v>
      </c>
      <c r="Y6319" s="1" t="s">
        <v>86</v>
      </c>
      <c r="Z6319" s="4">
        <v>6898</v>
      </c>
      <c r="AA6319" s="4">
        <f t="shared" si="1860"/>
        <v>1329</v>
      </c>
      <c r="AB6319" s="4">
        <f t="shared" si="1866"/>
        <v>752.77264000000002</v>
      </c>
      <c r="AC6319" s="4">
        <f t="shared" si="1867"/>
        <v>1329</v>
      </c>
      <c r="AD6319" s="4">
        <f t="shared" si="1861"/>
        <v>1329.5</v>
      </c>
      <c r="AE6319" s="4">
        <v>1329</v>
      </c>
      <c r="AF6319" s="4">
        <v>1329</v>
      </c>
      <c r="AG6319" s="4">
        <f t="shared" si="1864"/>
        <v>1329</v>
      </c>
      <c r="AI6319" t="e">
        <f t="shared" si="1857"/>
        <v>#N/A</v>
      </c>
      <c r="AJ6319">
        <v>13394.09</v>
      </c>
      <c r="AK6319" s="2">
        <v>13394.09</v>
      </c>
      <c r="AL6319" s="2">
        <f t="shared" si="1865"/>
        <v>13394.09</v>
      </c>
      <c r="AM6319" s="4"/>
      <c r="AN6319" t="e">
        <f>VLOOKUP([1]!Tabelle13[[#This Row],[Vlookup this ID for freight costs]],$AL$2:$AL$6811,2,FALSE)</f>
        <v>#REF!</v>
      </c>
      <c r="AP6319">
        <v>290.74</v>
      </c>
      <c r="AQ6319">
        <v>290.74</v>
      </c>
      <c r="AR6319" s="4">
        <v>20</v>
      </c>
      <c r="AS6319" s="4">
        <v>4</v>
      </c>
      <c r="AT6319" s="4">
        <v>2013</v>
      </c>
      <c r="AU6319" s="4">
        <v>20</v>
      </c>
      <c r="AV6319" s="4">
        <v>4</v>
      </c>
      <c r="AW6319" s="4">
        <v>2013</v>
      </c>
      <c r="AX6319" t="str">
        <f t="shared" si="1858"/>
        <v>No Delay</v>
      </c>
      <c r="AY6319">
        <f t="shared" si="1859"/>
        <v>0</v>
      </c>
    </row>
    <row r="6320" spans="1:51" x14ac:dyDescent="0.2">
      <c r="A6320" s="3">
        <v>2741</v>
      </c>
      <c r="B6320" s="1" t="s">
        <v>64</v>
      </c>
      <c r="C6320" s="1" t="s">
        <v>65</v>
      </c>
      <c r="D6320" s="1" t="s">
        <v>52</v>
      </c>
      <c r="E6320" s="1" t="s">
        <v>53</v>
      </c>
      <c r="F6320" s="1" t="s">
        <v>53</v>
      </c>
      <c r="G6320" s="13" t="s">
        <v>1092</v>
      </c>
      <c r="H6320" s="12">
        <v>39273</v>
      </c>
      <c r="I6320" s="12" t="s">
        <v>1458</v>
      </c>
      <c r="J6320" s="12">
        <v>39297</v>
      </c>
      <c r="K6320" s="4">
        <v>277</v>
      </c>
      <c r="L6320" s="1" t="s">
        <v>56</v>
      </c>
      <c r="M6320" s="1" t="s">
        <v>634</v>
      </c>
      <c r="N6320" s="1" t="s">
        <v>635</v>
      </c>
      <c r="O6320" s="1" t="s">
        <v>636</v>
      </c>
      <c r="P6320">
        <v>20</v>
      </c>
      <c r="Q6320">
        <v>11500</v>
      </c>
      <c r="R6320">
        <v>310500</v>
      </c>
      <c r="S6320">
        <v>27</v>
      </c>
      <c r="T6320">
        <v>1.35</v>
      </c>
      <c r="U6320">
        <f t="shared" si="1855"/>
        <v>310500</v>
      </c>
      <c r="V6320">
        <f t="shared" si="1856"/>
        <v>230000</v>
      </c>
      <c r="W6320" s="1" t="s">
        <v>637</v>
      </c>
      <c r="X6320" s="1" t="s">
        <v>71</v>
      </c>
      <c r="Y6320" s="1" t="s">
        <v>71</v>
      </c>
      <c r="Z6320" s="4">
        <v>10674</v>
      </c>
      <c r="AA6320" s="4">
        <f t="shared" si="1860"/>
        <v>3276</v>
      </c>
      <c r="AB6320" s="4">
        <f t="shared" si="1866"/>
        <v>2590.5875000000001</v>
      </c>
      <c r="AC6320" s="4">
        <f t="shared" si="1867"/>
        <v>3276</v>
      </c>
      <c r="AD6320" s="4">
        <f t="shared" si="1861"/>
        <v>3301.5</v>
      </c>
      <c r="AE6320" s="4">
        <v>3276</v>
      </c>
      <c r="AF6320" s="4">
        <v>3276</v>
      </c>
      <c r="AG6320" s="4">
        <f t="shared" si="1864"/>
        <v>3276</v>
      </c>
      <c r="AH6320" s="4">
        <v>11674</v>
      </c>
      <c r="AI6320">
        <f t="shared" si="1857"/>
        <v>1348</v>
      </c>
      <c r="AJ6320">
        <v>43664.71</v>
      </c>
      <c r="AK6320" s="2">
        <v>43664.71</v>
      </c>
      <c r="AL6320" s="2">
        <f t="shared" si="1865"/>
        <v>43664.71</v>
      </c>
      <c r="AM6320" s="4"/>
      <c r="AN6320" t="e">
        <f>VLOOKUP([1]!Tabelle13[[#This Row],[Vlookup this ID for freight costs]],$AL$2:$AL$6811,2,FALSE)</f>
        <v>#REF!</v>
      </c>
      <c r="AP6320">
        <v>496.8</v>
      </c>
      <c r="AQ6320">
        <v>496.8</v>
      </c>
      <c r="AR6320" s="4">
        <v>10</v>
      </c>
      <c r="AS6320" s="4">
        <v>7</v>
      </c>
      <c r="AT6320" s="4">
        <v>2007</v>
      </c>
      <c r="AU6320" s="4">
        <v>3</v>
      </c>
      <c r="AV6320" s="4">
        <v>8</v>
      </c>
      <c r="AW6320" s="4">
        <v>2007</v>
      </c>
      <c r="AX6320" t="str">
        <f t="shared" si="1858"/>
        <v>Delay</v>
      </c>
      <c r="AY6320">
        <f t="shared" si="1859"/>
        <v>24</v>
      </c>
    </row>
    <row r="6321" spans="1:51" x14ac:dyDescent="0.2">
      <c r="A6321" s="3">
        <v>40779</v>
      </c>
      <c r="B6321" s="1" t="s">
        <v>50</v>
      </c>
      <c r="C6321" s="1" t="s">
        <v>51</v>
      </c>
      <c r="D6321" s="1" t="s">
        <v>52</v>
      </c>
      <c r="E6321" s="1" t="s">
        <v>53</v>
      </c>
      <c r="F6321" s="1" t="s">
        <v>53</v>
      </c>
      <c r="G6321" s="13" t="s">
        <v>480</v>
      </c>
      <c r="H6321" s="12">
        <v>41761</v>
      </c>
      <c r="I6321" s="12" t="s">
        <v>480</v>
      </c>
      <c r="J6321" s="12">
        <v>41761</v>
      </c>
      <c r="K6321" s="4">
        <v>5464</v>
      </c>
      <c r="L6321" s="1" t="s">
        <v>56</v>
      </c>
      <c r="M6321" s="1" t="s">
        <v>57</v>
      </c>
      <c r="N6321" s="1" t="s">
        <v>104</v>
      </c>
      <c r="O6321" s="1" t="s">
        <v>59</v>
      </c>
      <c r="P6321">
        <v>100</v>
      </c>
      <c r="Q6321">
        <v>8898</v>
      </c>
      <c r="R6321">
        <v>711840</v>
      </c>
      <c r="S6321">
        <v>80</v>
      </c>
      <c r="T6321">
        <v>0.8</v>
      </c>
      <c r="U6321">
        <f t="shared" si="1855"/>
        <v>711840</v>
      </c>
      <c r="V6321">
        <f t="shared" si="1856"/>
        <v>889800</v>
      </c>
      <c r="W6321" s="1" t="s">
        <v>85</v>
      </c>
      <c r="X6321" s="1" t="s">
        <v>1236</v>
      </c>
      <c r="Y6321" s="1" t="s">
        <v>86</v>
      </c>
      <c r="Z6321" s="4">
        <v>6898</v>
      </c>
      <c r="AA6321" s="4">
        <f t="shared" si="1860"/>
        <v>3611</v>
      </c>
      <c r="AB6321" s="4">
        <f t="shared" si="1866"/>
        <v>3248.7014399999998</v>
      </c>
      <c r="AC6321" s="4">
        <f t="shared" si="1867"/>
        <v>3611</v>
      </c>
      <c r="AD6321" s="4">
        <f t="shared" si="1861"/>
        <v>3611</v>
      </c>
      <c r="AE6321" s="4">
        <v>3611</v>
      </c>
      <c r="AF6321" s="4">
        <v>3611</v>
      </c>
      <c r="AG6321" s="4">
        <f t="shared" si="1864"/>
        <v>3611</v>
      </c>
      <c r="AI6321" t="e">
        <f t="shared" si="1857"/>
        <v>#N/A</v>
      </c>
      <c r="AJ6321">
        <v>24079.79</v>
      </c>
      <c r="AK6321" s="2">
        <v>24079.79</v>
      </c>
      <c r="AL6321" s="2">
        <f t="shared" si="1865"/>
        <v>24079.79</v>
      </c>
      <c r="AM6321" s="4"/>
      <c r="AN6321" t="e">
        <f>VLOOKUP([1]!Tabelle13[[#This Row],[Vlookup this ID for freight costs]],$AL$2:$AL$6811,2,FALSE)</f>
        <v>#REF!</v>
      </c>
      <c r="AP6321">
        <v>731.77</v>
      </c>
      <c r="AQ6321">
        <v>731.77</v>
      </c>
      <c r="AR6321" s="4">
        <v>2</v>
      </c>
      <c r="AS6321" s="4">
        <v>5</v>
      </c>
      <c r="AT6321" s="4">
        <v>2014</v>
      </c>
      <c r="AU6321" s="4">
        <v>2</v>
      </c>
      <c r="AV6321" s="4">
        <v>5</v>
      </c>
      <c r="AW6321" s="4">
        <v>2014</v>
      </c>
      <c r="AX6321" t="str">
        <f t="shared" si="1858"/>
        <v>No Delay</v>
      </c>
      <c r="AY6321">
        <f t="shared" si="1859"/>
        <v>0</v>
      </c>
    </row>
    <row r="6322" spans="1:51" x14ac:dyDescent="0.2">
      <c r="A6322" s="3">
        <v>12625</v>
      </c>
      <c r="B6322" s="1" t="s">
        <v>64</v>
      </c>
      <c r="C6322" s="1" t="s">
        <v>65</v>
      </c>
      <c r="D6322" s="1" t="s">
        <v>130</v>
      </c>
      <c r="E6322" s="1" t="s">
        <v>53</v>
      </c>
      <c r="F6322" s="1" t="s">
        <v>107</v>
      </c>
      <c r="G6322" s="13" t="s">
        <v>2957</v>
      </c>
      <c r="H6322" s="12">
        <v>38980</v>
      </c>
      <c r="I6322" s="12" t="s">
        <v>2958</v>
      </c>
      <c r="J6322" s="12">
        <v>38911</v>
      </c>
      <c r="K6322" s="4">
        <v>5</v>
      </c>
      <c r="L6322" s="1" t="s">
        <v>56</v>
      </c>
      <c r="M6322" s="1" t="s">
        <v>132</v>
      </c>
      <c r="N6322" s="1" t="s">
        <v>635</v>
      </c>
      <c r="O6322" s="1" t="s">
        <v>636</v>
      </c>
      <c r="P6322">
        <v>20</v>
      </c>
      <c r="Q6322">
        <v>50000</v>
      </c>
      <c r="R6322">
        <v>67500</v>
      </c>
      <c r="S6322">
        <v>1.35</v>
      </c>
      <c r="T6322">
        <v>7.0000000000000007E-2</v>
      </c>
      <c r="U6322">
        <f t="shared" si="1855"/>
        <v>67500</v>
      </c>
      <c r="V6322">
        <f t="shared" si="1856"/>
        <v>1000000</v>
      </c>
      <c r="W6322" s="1" t="s">
        <v>637</v>
      </c>
      <c r="X6322" s="1" t="s">
        <v>71</v>
      </c>
      <c r="Y6322" s="1" t="s">
        <v>2959</v>
      </c>
      <c r="Z6322" s="3">
        <v>8616</v>
      </c>
      <c r="AA6322" s="4">
        <f t="shared" si="1860"/>
        <v>712</v>
      </c>
      <c r="AB6322" s="4">
        <f t="shared" si="1866"/>
        <v>7079.7944999999991</v>
      </c>
      <c r="AC6322" s="4">
        <f t="shared" si="1867"/>
        <v>712</v>
      </c>
      <c r="AD6322" s="4">
        <f t="shared" si="1861"/>
        <v>712</v>
      </c>
      <c r="AE6322" s="4">
        <v>712</v>
      </c>
      <c r="AF6322" s="4">
        <v>712</v>
      </c>
      <c r="AG6322" s="4">
        <f t="shared" si="1864"/>
        <v>712</v>
      </c>
      <c r="AI6322" t="e">
        <f t="shared" si="1857"/>
        <v>#N/A</v>
      </c>
      <c r="AJ6322" t="s">
        <v>81</v>
      </c>
      <c r="AK6322" s="2"/>
      <c r="AL6322" s="2" t="str">
        <f t="shared" si="1865"/>
        <v>Freight Included in Commodity Cost</v>
      </c>
      <c r="AM6322" s="4"/>
      <c r="AN6322" t="e">
        <f>VLOOKUP([1]!Tabelle13[[#This Row],[Vlookup this ID for freight costs]],$AL$2:$AL$6811,2,FALSE)</f>
        <v>#REF!</v>
      </c>
      <c r="AP6322">
        <v>0</v>
      </c>
      <c r="AR6322" s="4">
        <v>20</v>
      </c>
      <c r="AS6322" s="4">
        <v>9</v>
      </c>
      <c r="AT6322" s="4">
        <v>2006</v>
      </c>
      <c r="AU6322" s="4">
        <v>13</v>
      </c>
      <c r="AV6322" s="4">
        <v>7</v>
      </c>
      <c r="AW6322" s="4">
        <v>2006</v>
      </c>
      <c r="AX6322" t="str">
        <f t="shared" si="1858"/>
        <v>No Delay</v>
      </c>
      <c r="AY6322">
        <f t="shared" si="1859"/>
        <v>0</v>
      </c>
    </row>
    <row r="6323" spans="1:51" x14ac:dyDescent="0.2">
      <c r="A6323" s="3">
        <v>19263</v>
      </c>
      <c r="B6323" s="1" t="s">
        <v>140</v>
      </c>
      <c r="C6323" s="1" t="s">
        <v>99</v>
      </c>
      <c r="D6323" s="1" t="s">
        <v>52</v>
      </c>
      <c r="E6323" s="1" t="s">
        <v>53</v>
      </c>
      <c r="F6323" s="1" t="s">
        <v>53</v>
      </c>
      <c r="G6323" s="13" t="s">
        <v>1736</v>
      </c>
      <c r="H6323" s="12">
        <v>40938</v>
      </c>
      <c r="I6323" s="12" t="s">
        <v>1736</v>
      </c>
      <c r="J6323" s="12">
        <v>40938</v>
      </c>
      <c r="K6323" s="4">
        <v>3714</v>
      </c>
      <c r="L6323" s="1" t="s">
        <v>56</v>
      </c>
      <c r="M6323" s="1" t="s">
        <v>57</v>
      </c>
      <c r="N6323" s="1" t="s">
        <v>104</v>
      </c>
      <c r="O6323" s="1" t="s">
        <v>59</v>
      </c>
      <c r="P6323">
        <v>100</v>
      </c>
      <c r="Q6323">
        <v>1500</v>
      </c>
      <c r="R6323">
        <v>120000</v>
      </c>
      <c r="S6323">
        <v>80</v>
      </c>
      <c r="T6323">
        <v>0.8</v>
      </c>
      <c r="U6323">
        <f t="shared" si="1855"/>
        <v>120000</v>
      </c>
      <c r="V6323">
        <f t="shared" si="1856"/>
        <v>150000</v>
      </c>
      <c r="W6323" s="1" t="s">
        <v>60</v>
      </c>
      <c r="X6323" s="1" t="s">
        <v>61</v>
      </c>
      <c r="Y6323" s="1" t="s">
        <v>61</v>
      </c>
      <c r="Z6323" s="3">
        <v>11731</v>
      </c>
      <c r="AA6323" s="4">
        <f t="shared" si="1860"/>
        <v>714</v>
      </c>
      <c r="AB6323" s="4">
        <f t="shared" si="1866"/>
        <v>150.56700000000001</v>
      </c>
      <c r="AC6323" s="4">
        <f t="shared" si="1867"/>
        <v>714</v>
      </c>
      <c r="AD6323" s="4">
        <f t="shared" si="1861"/>
        <v>1588.01643686425</v>
      </c>
      <c r="AE6323" s="4">
        <v>714</v>
      </c>
      <c r="AF6323" s="4">
        <v>714</v>
      </c>
      <c r="AG6323" s="4">
        <f t="shared" si="1864"/>
        <v>714</v>
      </c>
      <c r="AI6323" t="e">
        <f t="shared" si="1857"/>
        <v>#N/A</v>
      </c>
      <c r="AJ6323">
        <v>13836.99</v>
      </c>
      <c r="AK6323" s="2">
        <v>13836.99</v>
      </c>
      <c r="AL6323" s="2">
        <f t="shared" si="1865"/>
        <v>13836.99</v>
      </c>
      <c r="AM6323" s="4"/>
      <c r="AN6323" t="e">
        <f>VLOOKUP([1]!Tabelle13[[#This Row],[Vlookup this ID for freight costs]],$AL$2:$AL$6811,2,FALSE)</f>
        <v>#REF!</v>
      </c>
      <c r="AP6323">
        <v>198</v>
      </c>
      <c r="AQ6323">
        <v>198</v>
      </c>
      <c r="AR6323" s="4">
        <v>30</v>
      </c>
      <c r="AS6323" s="4">
        <v>1</v>
      </c>
      <c r="AT6323" s="4">
        <v>2012</v>
      </c>
      <c r="AU6323" s="4">
        <v>30</v>
      </c>
      <c r="AV6323" s="4">
        <v>1</v>
      </c>
      <c r="AW6323" s="4">
        <v>2012</v>
      </c>
      <c r="AX6323" t="str">
        <f t="shared" si="1858"/>
        <v>No Delay</v>
      </c>
      <c r="AY6323">
        <f t="shared" si="1859"/>
        <v>0</v>
      </c>
    </row>
    <row r="6324" spans="1:51" x14ac:dyDescent="0.2">
      <c r="A6324" s="3">
        <v>43534</v>
      </c>
      <c r="B6324" s="1" t="s">
        <v>50</v>
      </c>
      <c r="C6324" s="1" t="s">
        <v>51</v>
      </c>
      <c r="D6324" s="1" t="s">
        <v>52</v>
      </c>
      <c r="E6324" s="1" t="s">
        <v>53</v>
      </c>
      <c r="F6324" s="1" t="s">
        <v>53</v>
      </c>
      <c r="G6324" s="13" t="s">
        <v>1802</v>
      </c>
      <c r="H6324" s="12">
        <v>42116</v>
      </c>
      <c r="I6324" s="12" t="s">
        <v>1802</v>
      </c>
      <c r="J6324" s="12">
        <v>42116</v>
      </c>
      <c r="K6324" s="4">
        <v>6453</v>
      </c>
      <c r="L6324" s="1" t="s">
        <v>56</v>
      </c>
      <c r="M6324" s="1" t="s">
        <v>57</v>
      </c>
      <c r="N6324" s="1" t="s">
        <v>104</v>
      </c>
      <c r="O6324" s="1" t="s">
        <v>59</v>
      </c>
      <c r="P6324">
        <v>100</v>
      </c>
      <c r="Q6324">
        <v>5500</v>
      </c>
      <c r="R6324">
        <v>440000</v>
      </c>
      <c r="S6324">
        <v>80</v>
      </c>
      <c r="T6324">
        <v>0.8</v>
      </c>
      <c r="U6324">
        <f t="shared" si="1855"/>
        <v>440000</v>
      </c>
      <c r="V6324">
        <f t="shared" si="1856"/>
        <v>550000</v>
      </c>
      <c r="W6324" s="1" t="s">
        <v>85</v>
      </c>
      <c r="X6324" s="1" t="s">
        <v>1236</v>
      </c>
      <c r="Y6324" s="1" t="s">
        <v>86</v>
      </c>
      <c r="Z6324" s="4">
        <v>6898</v>
      </c>
      <c r="AA6324" s="4">
        <f t="shared" si="1860"/>
        <v>2139</v>
      </c>
      <c r="AB6324" s="4">
        <f t="shared" si="1866"/>
        <v>1825.6869999999999</v>
      </c>
      <c r="AC6324" s="4">
        <f t="shared" si="1867"/>
        <v>2139</v>
      </c>
      <c r="AD6324" s="4">
        <f t="shared" si="1861"/>
        <v>5081.25</v>
      </c>
      <c r="AE6324" s="4">
        <v>2139</v>
      </c>
      <c r="AF6324" s="4">
        <v>2139</v>
      </c>
      <c r="AG6324" s="4">
        <f t="shared" si="1864"/>
        <v>2139</v>
      </c>
      <c r="AI6324" t="e">
        <f t="shared" si="1857"/>
        <v>#N/A</v>
      </c>
      <c r="AJ6324">
        <v>19193.57</v>
      </c>
      <c r="AK6324" s="2">
        <v>19193.57</v>
      </c>
      <c r="AL6324" s="2">
        <f t="shared" si="1865"/>
        <v>19193.57</v>
      </c>
      <c r="AM6324" s="4"/>
      <c r="AN6324" t="e">
        <f>VLOOKUP([1]!Tabelle13[[#This Row],[Vlookup this ID for freight costs]],$AL$2:$AL$6811,2,FALSE)</f>
        <v>#REF!</v>
      </c>
      <c r="AP6324">
        <v>517.88</v>
      </c>
      <c r="AQ6324">
        <v>517.88</v>
      </c>
      <c r="AR6324" s="4">
        <v>22</v>
      </c>
      <c r="AS6324" s="4">
        <v>4</v>
      </c>
      <c r="AT6324" s="4">
        <v>2015</v>
      </c>
      <c r="AU6324" s="4">
        <v>22</v>
      </c>
      <c r="AV6324" s="4">
        <v>4</v>
      </c>
      <c r="AW6324" s="4">
        <v>2015</v>
      </c>
      <c r="AX6324" t="str">
        <f t="shared" si="1858"/>
        <v>No Delay</v>
      </c>
      <c r="AY6324">
        <f t="shared" si="1859"/>
        <v>0</v>
      </c>
    </row>
    <row r="6325" spans="1:51" x14ac:dyDescent="0.2">
      <c r="A6325" s="3">
        <v>45929</v>
      </c>
      <c r="B6325" s="1" t="s">
        <v>50</v>
      </c>
      <c r="C6325" s="1" t="s">
        <v>51</v>
      </c>
      <c r="D6325" s="1" t="s">
        <v>52</v>
      </c>
      <c r="E6325" s="1" t="s">
        <v>53</v>
      </c>
      <c r="F6325" s="1" t="s">
        <v>53</v>
      </c>
      <c r="G6325" s="13" t="s">
        <v>1371</v>
      </c>
      <c r="H6325" s="12">
        <v>41680</v>
      </c>
      <c r="I6325" s="12" t="s">
        <v>422</v>
      </c>
      <c r="J6325" s="12">
        <v>41713</v>
      </c>
      <c r="K6325" s="4">
        <v>5369</v>
      </c>
      <c r="L6325" s="1" t="s">
        <v>56</v>
      </c>
      <c r="M6325" s="1" t="s">
        <v>57</v>
      </c>
      <c r="N6325" s="1" t="s">
        <v>104</v>
      </c>
      <c r="O6325" s="1" t="s">
        <v>59</v>
      </c>
      <c r="P6325">
        <v>100</v>
      </c>
      <c r="Q6325">
        <v>9575</v>
      </c>
      <c r="R6325">
        <v>766000</v>
      </c>
      <c r="S6325">
        <v>80</v>
      </c>
      <c r="T6325">
        <v>0.8</v>
      </c>
      <c r="U6325">
        <f t="shared" si="1855"/>
        <v>766000</v>
      </c>
      <c r="V6325">
        <f t="shared" si="1856"/>
        <v>957500</v>
      </c>
      <c r="W6325" s="1" t="s">
        <v>85</v>
      </c>
      <c r="X6325" s="1" t="s">
        <v>1236</v>
      </c>
      <c r="Y6325" s="1" t="s">
        <v>86</v>
      </c>
      <c r="Z6325" s="4">
        <v>6898</v>
      </c>
      <c r="AA6325" s="4">
        <f t="shared" si="1860"/>
        <v>3890</v>
      </c>
      <c r="AB6325" s="4">
        <f t="shared" si="1866"/>
        <v>3532.2155000000002</v>
      </c>
      <c r="AC6325" s="4">
        <f t="shared" si="1867"/>
        <v>3890</v>
      </c>
      <c r="AD6325" s="4">
        <f t="shared" si="1861"/>
        <v>3890</v>
      </c>
      <c r="AE6325" s="4">
        <v>3890</v>
      </c>
      <c r="AF6325" s="4">
        <v>3890</v>
      </c>
      <c r="AG6325" s="4">
        <f t="shared" si="1864"/>
        <v>3890</v>
      </c>
      <c r="AI6325" t="e">
        <f t="shared" si="1857"/>
        <v>#N/A</v>
      </c>
      <c r="AJ6325">
        <v>29244.02</v>
      </c>
      <c r="AK6325" s="2">
        <v>29244.02</v>
      </c>
      <c r="AL6325" s="2">
        <f t="shared" si="1865"/>
        <v>29244.02</v>
      </c>
      <c r="AM6325" s="4"/>
      <c r="AN6325" t="e">
        <f>VLOOKUP([1]!Tabelle13[[#This Row],[Vlookup this ID for freight costs]],$AL$2:$AL$6811,2,FALSE)</f>
        <v>#REF!</v>
      </c>
      <c r="AP6325">
        <v>787.45</v>
      </c>
      <c r="AQ6325">
        <v>787.45</v>
      </c>
      <c r="AR6325" s="4">
        <v>10</v>
      </c>
      <c r="AS6325" s="4">
        <v>2</v>
      </c>
      <c r="AT6325" s="4">
        <v>2014</v>
      </c>
      <c r="AU6325" s="4">
        <v>15</v>
      </c>
      <c r="AV6325" s="4">
        <v>4</v>
      </c>
      <c r="AW6325" s="4">
        <v>2014</v>
      </c>
      <c r="AX6325" t="str">
        <f t="shared" si="1858"/>
        <v>Delay</v>
      </c>
      <c r="AY6325">
        <f t="shared" si="1859"/>
        <v>33</v>
      </c>
    </row>
    <row r="6326" spans="1:51" x14ac:dyDescent="0.2">
      <c r="A6326" s="3">
        <v>12413</v>
      </c>
      <c r="B6326" s="1" t="s">
        <v>72</v>
      </c>
      <c r="C6326" s="1" t="s">
        <v>73</v>
      </c>
      <c r="D6326" s="1" t="s">
        <v>130</v>
      </c>
      <c r="E6326" s="1" t="s">
        <v>101</v>
      </c>
      <c r="F6326" s="1" t="s">
        <v>101</v>
      </c>
      <c r="G6326" s="13" t="s">
        <v>2306</v>
      </c>
      <c r="H6326" s="12">
        <v>39360</v>
      </c>
      <c r="I6326" s="12" t="s">
        <v>2306</v>
      </c>
      <c r="J6326" s="12">
        <v>39360</v>
      </c>
      <c r="K6326" s="4">
        <v>421</v>
      </c>
      <c r="L6326" s="1" t="s">
        <v>56</v>
      </c>
      <c r="M6326" s="1" t="s">
        <v>132</v>
      </c>
      <c r="N6326" s="1" t="s">
        <v>136</v>
      </c>
      <c r="O6326" s="1" t="s">
        <v>137</v>
      </c>
      <c r="P6326">
        <v>25</v>
      </c>
      <c r="Q6326">
        <v>2492</v>
      </c>
      <c r="R6326">
        <v>49840</v>
      </c>
      <c r="S6326">
        <v>20</v>
      </c>
      <c r="T6326">
        <v>0.8</v>
      </c>
      <c r="U6326">
        <f t="shared" si="1855"/>
        <v>49840</v>
      </c>
      <c r="V6326">
        <f t="shared" si="1856"/>
        <v>62300</v>
      </c>
      <c r="W6326" s="1" t="s">
        <v>138</v>
      </c>
      <c r="X6326" s="1" t="s">
        <v>139</v>
      </c>
      <c r="Y6326" s="1" t="s">
        <v>139</v>
      </c>
      <c r="Z6326" s="3">
        <v>18736</v>
      </c>
      <c r="AA6326" s="4">
        <f t="shared" si="1860"/>
        <v>738</v>
      </c>
      <c r="AB6326" s="4">
        <f t="shared" si="1866"/>
        <v>404.47724000000005</v>
      </c>
      <c r="AC6326" s="4">
        <f t="shared" si="1867"/>
        <v>738</v>
      </c>
      <c r="AD6326" s="4">
        <f t="shared" si="1861"/>
        <v>738</v>
      </c>
      <c r="AE6326" s="4">
        <v>738</v>
      </c>
      <c r="AF6326" s="4">
        <v>738</v>
      </c>
      <c r="AG6326" s="4">
        <f t="shared" si="1864"/>
        <v>738</v>
      </c>
      <c r="AI6326" t="e">
        <f t="shared" si="1857"/>
        <v>#N/A</v>
      </c>
      <c r="AJ6326">
        <v>3085.84</v>
      </c>
      <c r="AK6326" s="2">
        <v>3085.84</v>
      </c>
      <c r="AL6326" s="2">
        <f t="shared" si="1865"/>
        <v>3085.84</v>
      </c>
      <c r="AM6326" s="4"/>
      <c r="AN6326" t="e">
        <f>VLOOKUP([1]!Tabelle13[[#This Row],[Vlookup this ID for freight costs]],$AL$2:$AL$6811,2,FALSE)</f>
        <v>#REF!</v>
      </c>
      <c r="AP6326">
        <v>79.739999999999995</v>
      </c>
      <c r="AQ6326">
        <v>79.739999999999995</v>
      </c>
      <c r="AR6326" s="4">
        <v>5</v>
      </c>
      <c r="AS6326" s="4">
        <v>10</v>
      </c>
      <c r="AT6326" s="4">
        <v>2007</v>
      </c>
      <c r="AU6326" s="4">
        <v>5</v>
      </c>
      <c r="AV6326" s="4">
        <v>10</v>
      </c>
      <c r="AW6326" s="4">
        <v>2007</v>
      </c>
      <c r="AX6326" t="str">
        <f t="shared" si="1858"/>
        <v>No Delay</v>
      </c>
      <c r="AY6326">
        <f t="shared" si="1859"/>
        <v>0</v>
      </c>
    </row>
    <row r="6327" spans="1:51" x14ac:dyDescent="0.2">
      <c r="A6327" s="3">
        <v>10503</v>
      </c>
      <c r="B6327" s="1" t="s">
        <v>119</v>
      </c>
      <c r="C6327" s="1" t="s">
        <v>114</v>
      </c>
      <c r="D6327" s="1" t="s">
        <v>52</v>
      </c>
      <c r="E6327" s="1" t="s">
        <v>53</v>
      </c>
      <c r="F6327" s="1" t="s">
        <v>53</v>
      </c>
      <c r="G6327" s="13" t="s">
        <v>210</v>
      </c>
      <c r="H6327" s="12">
        <v>40128</v>
      </c>
      <c r="I6327" s="12" t="s">
        <v>210</v>
      </c>
      <c r="J6327" s="12">
        <v>40128</v>
      </c>
      <c r="K6327" s="4">
        <v>2006</v>
      </c>
      <c r="L6327" s="1" t="s">
        <v>56</v>
      </c>
      <c r="M6327" s="1" t="s">
        <v>57</v>
      </c>
      <c r="N6327" s="1" t="s">
        <v>104</v>
      </c>
      <c r="O6327" s="1" t="s">
        <v>59</v>
      </c>
      <c r="P6327">
        <v>100</v>
      </c>
      <c r="Q6327">
        <v>2500</v>
      </c>
      <c r="R6327">
        <v>180000</v>
      </c>
      <c r="S6327">
        <v>72</v>
      </c>
      <c r="T6327">
        <v>0.72</v>
      </c>
      <c r="U6327">
        <f t="shared" si="1855"/>
        <v>180000</v>
      </c>
      <c r="V6327">
        <f t="shared" si="1856"/>
        <v>250000</v>
      </c>
      <c r="W6327" s="1" t="s">
        <v>60</v>
      </c>
      <c r="X6327" s="1" t="s">
        <v>61</v>
      </c>
      <c r="Y6327" s="1" t="s">
        <v>61</v>
      </c>
      <c r="Z6327" s="3">
        <v>12841</v>
      </c>
      <c r="AA6327" s="4">
        <f t="shared" si="1860"/>
        <v>740</v>
      </c>
      <c r="AB6327" s="4">
        <f t="shared" si="1866"/>
        <v>499.32700000000011</v>
      </c>
      <c r="AC6327" s="4">
        <f t="shared" si="1867"/>
        <v>740</v>
      </c>
      <c r="AD6327" s="4">
        <f t="shared" si="1861"/>
        <v>31357.130942373198</v>
      </c>
      <c r="AE6327" s="4">
        <v>740</v>
      </c>
      <c r="AF6327" s="4">
        <v>740</v>
      </c>
      <c r="AG6327" s="4">
        <f t="shared" si="1864"/>
        <v>740</v>
      </c>
      <c r="AH6327" s="4">
        <v>82812</v>
      </c>
      <c r="AI6327">
        <f t="shared" si="1857"/>
        <v>7041</v>
      </c>
      <c r="AJ6327">
        <v>7513.71</v>
      </c>
      <c r="AK6327" s="2">
        <v>7513.71</v>
      </c>
      <c r="AL6327" s="2">
        <f t="shared" si="1865"/>
        <v>7513.71</v>
      </c>
      <c r="AM6327" s="4"/>
      <c r="AN6327" t="e">
        <f>VLOOKUP([1]!Tabelle13[[#This Row],[Vlookup this ID for freight costs]],$AL$2:$AL$6811,2,FALSE)</f>
        <v>#REF!</v>
      </c>
      <c r="AP6327">
        <v>388.08</v>
      </c>
      <c r="AQ6327">
        <v>388.08</v>
      </c>
      <c r="AR6327" s="4">
        <v>11</v>
      </c>
      <c r="AS6327" s="4">
        <v>11</v>
      </c>
      <c r="AT6327" s="4">
        <v>2009</v>
      </c>
      <c r="AU6327" s="4">
        <v>11</v>
      </c>
      <c r="AV6327" s="4">
        <v>11</v>
      </c>
      <c r="AW6327" s="4">
        <v>2009</v>
      </c>
      <c r="AX6327" t="str">
        <f t="shared" si="1858"/>
        <v>No Delay</v>
      </c>
      <c r="AY6327">
        <f t="shared" si="1859"/>
        <v>0</v>
      </c>
    </row>
    <row r="6328" spans="1:51" x14ac:dyDescent="0.2">
      <c r="A6328" s="3">
        <v>46858</v>
      </c>
      <c r="B6328" s="1" t="s">
        <v>50</v>
      </c>
      <c r="C6328" s="1" t="s">
        <v>51</v>
      </c>
      <c r="D6328" s="1" t="s">
        <v>52</v>
      </c>
      <c r="E6328" s="1" t="s">
        <v>53</v>
      </c>
      <c r="F6328" s="1" t="s">
        <v>53</v>
      </c>
      <c r="G6328" s="13" t="s">
        <v>1842</v>
      </c>
      <c r="H6328" s="12">
        <v>41200</v>
      </c>
      <c r="I6328" s="12" t="s">
        <v>1842</v>
      </c>
      <c r="J6328" s="12">
        <v>41200</v>
      </c>
      <c r="K6328" s="4">
        <v>4218</v>
      </c>
      <c r="L6328" s="1" t="s">
        <v>56</v>
      </c>
      <c r="M6328" s="1" t="s">
        <v>57</v>
      </c>
      <c r="N6328" s="1" t="s">
        <v>306</v>
      </c>
      <c r="O6328" s="1" t="s">
        <v>59</v>
      </c>
      <c r="P6328">
        <v>1</v>
      </c>
      <c r="Q6328">
        <v>215</v>
      </c>
      <c r="R6328">
        <v>1075</v>
      </c>
      <c r="S6328">
        <v>5</v>
      </c>
      <c r="T6328">
        <v>5</v>
      </c>
      <c r="U6328">
        <f t="shared" si="1855"/>
        <v>1075</v>
      </c>
      <c r="V6328">
        <f t="shared" si="1856"/>
        <v>215</v>
      </c>
      <c r="W6328" s="1" t="s">
        <v>85</v>
      </c>
      <c r="X6328" s="1" t="s">
        <v>1236</v>
      </c>
      <c r="Y6328" s="1" t="s">
        <v>86</v>
      </c>
      <c r="Z6328" s="4">
        <v>6898</v>
      </c>
      <c r="AA6328" s="4">
        <f t="shared" si="1860"/>
        <v>41</v>
      </c>
      <c r="AB6328" s="4">
        <f t="shared" si="1866"/>
        <v>33.755074999999998</v>
      </c>
      <c r="AC6328" s="4">
        <f t="shared" si="1867"/>
        <v>41</v>
      </c>
      <c r="AD6328" s="4">
        <f t="shared" si="1861"/>
        <v>111.94290981433335</v>
      </c>
      <c r="AE6328" s="4">
        <v>41</v>
      </c>
      <c r="AF6328" s="4">
        <v>41</v>
      </c>
      <c r="AG6328" s="4">
        <f t="shared" si="1864"/>
        <v>41</v>
      </c>
      <c r="AI6328" t="e">
        <f t="shared" si="1857"/>
        <v>#N/A</v>
      </c>
      <c r="AJ6328">
        <v>1001.02</v>
      </c>
      <c r="AK6328" s="2">
        <v>1001.02</v>
      </c>
      <c r="AL6328" s="2">
        <f t="shared" si="1865"/>
        <v>1001.02</v>
      </c>
      <c r="AM6328" s="4"/>
      <c r="AN6328" t="e">
        <f>VLOOKUP([1]!Tabelle13[[#This Row],[Vlookup this ID for freight costs]],$AL$2:$AL$6811,2,FALSE)</f>
        <v>#REF!</v>
      </c>
      <c r="AP6328">
        <v>1.51</v>
      </c>
      <c r="AQ6328">
        <v>1.51</v>
      </c>
      <c r="AR6328" s="4">
        <v>18</v>
      </c>
      <c r="AS6328" s="4">
        <v>10</v>
      </c>
      <c r="AT6328" s="4">
        <v>2012</v>
      </c>
      <c r="AU6328" s="4">
        <v>18</v>
      </c>
      <c r="AV6328" s="4">
        <v>10</v>
      </c>
      <c r="AW6328" s="4">
        <v>2012</v>
      </c>
      <c r="AX6328" t="str">
        <f t="shared" si="1858"/>
        <v>No Delay</v>
      </c>
      <c r="AY6328">
        <f t="shared" si="1859"/>
        <v>0</v>
      </c>
    </row>
    <row r="6329" spans="1:51" x14ac:dyDescent="0.2">
      <c r="A6329" s="3">
        <v>25930</v>
      </c>
      <c r="B6329" s="1" t="s">
        <v>215</v>
      </c>
      <c r="C6329" s="1" t="s">
        <v>89</v>
      </c>
      <c r="D6329" s="1" t="s">
        <v>52</v>
      </c>
      <c r="E6329" s="1" t="s">
        <v>53</v>
      </c>
      <c r="F6329" s="1" t="s">
        <v>53</v>
      </c>
      <c r="G6329" s="13" t="s">
        <v>2283</v>
      </c>
      <c r="H6329" s="12">
        <v>40630</v>
      </c>
      <c r="I6329" s="12" t="s">
        <v>2283</v>
      </c>
      <c r="J6329" s="12">
        <v>40630</v>
      </c>
      <c r="K6329" s="4">
        <v>3096</v>
      </c>
      <c r="L6329" s="1" t="s">
        <v>56</v>
      </c>
      <c r="M6329" s="1" t="s">
        <v>57</v>
      </c>
      <c r="N6329" s="1" t="s">
        <v>58</v>
      </c>
      <c r="O6329" s="1" t="s">
        <v>59</v>
      </c>
      <c r="P6329">
        <v>100</v>
      </c>
      <c r="Q6329">
        <v>3293</v>
      </c>
      <c r="R6329">
        <v>255866.1</v>
      </c>
      <c r="S6329">
        <v>77.7</v>
      </c>
      <c r="T6329">
        <v>0.78</v>
      </c>
      <c r="U6329">
        <f t="shared" si="1855"/>
        <v>255866.1</v>
      </c>
      <c r="V6329">
        <f t="shared" si="1856"/>
        <v>329300</v>
      </c>
      <c r="W6329" s="1" t="s">
        <v>60</v>
      </c>
      <c r="X6329" s="1" t="s">
        <v>61</v>
      </c>
      <c r="Y6329" s="1" t="s">
        <v>61</v>
      </c>
      <c r="Z6329" s="3">
        <v>13951</v>
      </c>
      <c r="AA6329" s="4">
        <f t="shared" si="1860"/>
        <v>747</v>
      </c>
      <c r="AB6329" s="4">
        <f t="shared" si="1866"/>
        <v>874.92331609999997</v>
      </c>
      <c r="AC6329" s="4">
        <f t="shared" si="1867"/>
        <v>747</v>
      </c>
      <c r="AD6329" s="4">
        <f t="shared" si="1861"/>
        <v>747</v>
      </c>
      <c r="AE6329" s="4">
        <v>747</v>
      </c>
      <c r="AF6329" s="4">
        <v>747</v>
      </c>
      <c r="AG6329" s="4">
        <f t="shared" si="1864"/>
        <v>747</v>
      </c>
      <c r="AI6329" t="e">
        <f t="shared" si="1857"/>
        <v>#N/A</v>
      </c>
      <c r="AJ6329">
        <v>14934.26</v>
      </c>
      <c r="AK6329" s="2">
        <v>14934.26</v>
      </c>
      <c r="AL6329" s="2">
        <f t="shared" si="1865"/>
        <v>14934.26</v>
      </c>
      <c r="AM6329" s="4"/>
      <c r="AN6329" t="e">
        <f>VLOOKUP([1]!Tabelle13[[#This Row],[Vlookup this ID for freight costs]],$AL$2:$AL$6811,2,FALSE)</f>
        <v>#REF!</v>
      </c>
      <c r="AP6329">
        <v>422.18</v>
      </c>
      <c r="AQ6329">
        <v>422.18</v>
      </c>
      <c r="AR6329" s="4">
        <v>28</v>
      </c>
      <c r="AS6329" s="4">
        <v>4</v>
      </c>
      <c r="AT6329" s="4">
        <v>2011</v>
      </c>
      <c r="AU6329" s="4">
        <v>28</v>
      </c>
      <c r="AV6329" s="4">
        <v>4</v>
      </c>
      <c r="AW6329" s="4">
        <v>2011</v>
      </c>
      <c r="AX6329" t="str">
        <f t="shared" si="1858"/>
        <v>No Delay</v>
      </c>
      <c r="AY6329">
        <f t="shared" si="1859"/>
        <v>0</v>
      </c>
    </row>
    <row r="6330" spans="1:51" x14ac:dyDescent="0.2">
      <c r="A6330" s="3">
        <v>5428</v>
      </c>
      <c r="B6330" s="1" t="s">
        <v>88</v>
      </c>
      <c r="C6330" s="1" t="s">
        <v>89</v>
      </c>
      <c r="D6330" s="1" t="s">
        <v>52</v>
      </c>
      <c r="E6330" s="1" t="s">
        <v>53</v>
      </c>
      <c r="F6330" s="1" t="s">
        <v>53</v>
      </c>
      <c r="G6330" s="13" t="s">
        <v>1145</v>
      </c>
      <c r="H6330" s="12">
        <v>39378</v>
      </c>
      <c r="I6330" s="12" t="s">
        <v>1145</v>
      </c>
      <c r="J6330" s="12">
        <v>39378</v>
      </c>
      <c r="K6330" s="4">
        <v>444</v>
      </c>
      <c r="L6330" s="1" t="s">
        <v>56</v>
      </c>
      <c r="M6330" s="1" t="s">
        <v>319</v>
      </c>
      <c r="N6330" s="1" t="s">
        <v>320</v>
      </c>
      <c r="O6330" s="1" t="s">
        <v>137</v>
      </c>
      <c r="P6330">
        <v>30</v>
      </c>
      <c r="Q6330">
        <v>2000</v>
      </c>
      <c r="R6330">
        <v>47000</v>
      </c>
      <c r="S6330">
        <v>23.5</v>
      </c>
      <c r="T6330">
        <v>0.78</v>
      </c>
      <c r="U6330">
        <f t="shared" si="1855"/>
        <v>47000</v>
      </c>
      <c r="V6330">
        <f t="shared" si="1856"/>
        <v>60000</v>
      </c>
      <c r="W6330" s="1" t="s">
        <v>138</v>
      </c>
      <c r="X6330" s="1" t="s">
        <v>139</v>
      </c>
      <c r="Y6330" s="1" t="s">
        <v>139</v>
      </c>
      <c r="Z6330" s="3">
        <v>13075</v>
      </c>
      <c r="AA6330" s="4">
        <f t="shared" si="1860"/>
        <v>750</v>
      </c>
      <c r="AB6330" s="4">
        <f t="shared" si="1866"/>
        <v>302.16399999999999</v>
      </c>
      <c r="AC6330" s="4">
        <f t="shared" si="1867"/>
        <v>750</v>
      </c>
      <c r="AD6330" s="4">
        <f t="shared" si="1861"/>
        <v>26324.75</v>
      </c>
      <c r="AE6330" s="4">
        <v>750</v>
      </c>
      <c r="AF6330" s="4">
        <v>750</v>
      </c>
      <c r="AG6330" s="4">
        <f t="shared" si="1864"/>
        <v>750</v>
      </c>
      <c r="AH6330" s="4">
        <v>11346</v>
      </c>
      <c r="AI6330">
        <f t="shared" si="1857"/>
        <v>1225</v>
      </c>
      <c r="AJ6330">
        <v>7961.7</v>
      </c>
      <c r="AK6330" s="2">
        <v>7961.7</v>
      </c>
      <c r="AL6330" s="2">
        <f t="shared" si="1865"/>
        <v>7961.7</v>
      </c>
      <c r="AM6330" s="4"/>
      <c r="AN6330" t="e">
        <f>VLOOKUP([1]!Tabelle13[[#This Row],[Vlookup this ID for freight costs]],$AL$2:$AL$6811,2,FALSE)</f>
        <v>#REF!</v>
      </c>
      <c r="AP6330">
        <v>75.2</v>
      </c>
      <c r="AQ6330">
        <v>75.2</v>
      </c>
      <c r="AR6330" s="4">
        <v>23</v>
      </c>
      <c r="AS6330" s="4">
        <v>10</v>
      </c>
      <c r="AT6330" s="4">
        <v>2007</v>
      </c>
      <c r="AU6330" s="4">
        <v>23</v>
      </c>
      <c r="AV6330" s="4">
        <v>10</v>
      </c>
      <c r="AW6330" s="4">
        <v>2007</v>
      </c>
      <c r="AX6330" t="str">
        <f t="shared" si="1858"/>
        <v>No Delay</v>
      </c>
      <c r="AY6330">
        <f t="shared" si="1859"/>
        <v>0</v>
      </c>
    </row>
    <row r="6331" spans="1:51" x14ac:dyDescent="0.2">
      <c r="A6331" s="3">
        <v>54465</v>
      </c>
      <c r="B6331" s="1" t="s">
        <v>50</v>
      </c>
      <c r="C6331" s="1" t="s">
        <v>51</v>
      </c>
      <c r="D6331" s="1" t="s">
        <v>52</v>
      </c>
      <c r="E6331" s="1" t="s">
        <v>53</v>
      </c>
      <c r="F6331" s="1" t="s">
        <v>53</v>
      </c>
      <c r="G6331" s="13" t="s">
        <v>1425</v>
      </c>
      <c r="H6331" s="12">
        <v>41353</v>
      </c>
      <c r="I6331" s="12" t="s">
        <v>1425</v>
      </c>
      <c r="J6331" s="12">
        <v>41353</v>
      </c>
      <c r="K6331" s="4">
        <v>4543</v>
      </c>
      <c r="L6331" s="1" t="s">
        <v>56</v>
      </c>
      <c r="M6331" s="1" t="s">
        <v>57</v>
      </c>
      <c r="N6331" s="1" t="s">
        <v>104</v>
      </c>
      <c r="O6331" s="1" t="s">
        <v>59</v>
      </c>
      <c r="P6331">
        <v>100</v>
      </c>
      <c r="Q6331">
        <v>2928</v>
      </c>
      <c r="R6331">
        <v>234240</v>
      </c>
      <c r="S6331">
        <v>80</v>
      </c>
      <c r="T6331">
        <v>0.8</v>
      </c>
      <c r="U6331">
        <f t="shared" si="1855"/>
        <v>234240</v>
      </c>
      <c r="V6331">
        <f t="shared" si="1856"/>
        <v>292800</v>
      </c>
      <c r="W6331" s="1" t="s">
        <v>85</v>
      </c>
      <c r="X6331" s="1" t="s">
        <v>1236</v>
      </c>
      <c r="Y6331" s="1" t="s">
        <v>86</v>
      </c>
      <c r="Z6331" s="4">
        <v>6898</v>
      </c>
      <c r="AA6331" s="4">
        <f t="shared" si="1860"/>
        <v>1325</v>
      </c>
      <c r="AB6331" s="4">
        <f t="shared" si="1866"/>
        <v>748.58483999999999</v>
      </c>
      <c r="AC6331" s="4">
        <f t="shared" si="1867"/>
        <v>1325</v>
      </c>
      <c r="AD6331" s="4">
        <f t="shared" si="1861"/>
        <v>1269.5</v>
      </c>
      <c r="AE6331" s="4">
        <v>1325</v>
      </c>
      <c r="AF6331" s="4">
        <v>1325</v>
      </c>
      <c r="AG6331" s="4">
        <f t="shared" si="1864"/>
        <v>1325</v>
      </c>
      <c r="AI6331" t="e">
        <f t="shared" si="1857"/>
        <v>#N/A</v>
      </c>
      <c r="AJ6331">
        <v>13303.36</v>
      </c>
      <c r="AK6331" s="2">
        <v>13303.36</v>
      </c>
      <c r="AL6331" s="2">
        <f t="shared" si="1865"/>
        <v>13303.36</v>
      </c>
      <c r="AM6331" s="4"/>
      <c r="AN6331" t="e">
        <f>VLOOKUP([1]!Tabelle13[[#This Row],[Vlookup this ID for freight costs]],$AL$2:$AL$6811,2,FALSE)</f>
        <v>#REF!</v>
      </c>
      <c r="AP6331">
        <v>289.75</v>
      </c>
      <c r="AQ6331">
        <v>289.75</v>
      </c>
      <c r="AR6331" s="4">
        <v>20</v>
      </c>
      <c r="AS6331" s="4">
        <v>4</v>
      </c>
      <c r="AT6331" s="4">
        <v>2013</v>
      </c>
      <c r="AU6331" s="4">
        <v>20</v>
      </c>
      <c r="AV6331" s="4">
        <v>4</v>
      </c>
      <c r="AW6331" s="4">
        <v>2013</v>
      </c>
      <c r="AX6331" t="str">
        <f t="shared" si="1858"/>
        <v>No Delay</v>
      </c>
      <c r="AY6331">
        <f t="shared" si="1859"/>
        <v>0</v>
      </c>
    </row>
    <row r="6332" spans="1:51" x14ac:dyDescent="0.2">
      <c r="A6332" s="3">
        <v>2756</v>
      </c>
      <c r="B6332" s="1" t="s">
        <v>64</v>
      </c>
      <c r="C6332" s="1" t="s">
        <v>65</v>
      </c>
      <c r="D6332" s="1" t="s">
        <v>52</v>
      </c>
      <c r="E6332" s="1" t="s">
        <v>53</v>
      </c>
      <c r="F6332" s="1" t="s">
        <v>53</v>
      </c>
      <c r="G6332" s="13" t="s">
        <v>848</v>
      </c>
      <c r="H6332" s="12">
        <v>39267</v>
      </c>
      <c r="I6332" s="12" t="s">
        <v>848</v>
      </c>
      <c r="J6332" s="12">
        <v>39267</v>
      </c>
      <c r="K6332" s="4">
        <v>232</v>
      </c>
      <c r="L6332" s="1" t="s">
        <v>56</v>
      </c>
      <c r="M6332" s="1" t="s">
        <v>634</v>
      </c>
      <c r="N6332" s="1" t="s">
        <v>635</v>
      </c>
      <c r="O6332" s="1" t="s">
        <v>636</v>
      </c>
      <c r="P6332">
        <v>20</v>
      </c>
      <c r="Q6332">
        <v>8000</v>
      </c>
      <c r="R6332">
        <v>216000</v>
      </c>
      <c r="S6332">
        <v>27</v>
      </c>
      <c r="T6332">
        <v>1.35</v>
      </c>
      <c r="U6332">
        <f t="shared" si="1855"/>
        <v>216000</v>
      </c>
      <c r="V6332">
        <f t="shared" si="1856"/>
        <v>160000</v>
      </c>
      <c r="W6332" s="1" t="s">
        <v>637</v>
      </c>
      <c r="X6332" s="1" t="s">
        <v>71</v>
      </c>
      <c r="Y6332" s="1" t="s">
        <v>71</v>
      </c>
      <c r="Z6332" s="4">
        <v>10674</v>
      </c>
      <c r="AA6332" s="4">
        <f t="shared" si="1860"/>
        <v>2603</v>
      </c>
      <c r="AB6332" s="4">
        <f t="shared" si="1866"/>
        <v>1774.2930000000001</v>
      </c>
      <c r="AC6332" s="4">
        <f t="shared" si="1867"/>
        <v>2603</v>
      </c>
      <c r="AD6332" s="4">
        <f t="shared" si="1861"/>
        <v>2529.3333333333335</v>
      </c>
      <c r="AE6332" s="4">
        <v>2603</v>
      </c>
      <c r="AF6332" s="4">
        <v>2603</v>
      </c>
      <c r="AG6332" s="4">
        <f t="shared" si="1864"/>
        <v>2603</v>
      </c>
      <c r="AH6332" s="4">
        <v>10798</v>
      </c>
      <c r="AI6332">
        <f t="shared" si="1857"/>
        <v>1067</v>
      </c>
      <c r="AJ6332">
        <v>22838.29</v>
      </c>
      <c r="AK6332" s="2">
        <v>22838.29</v>
      </c>
      <c r="AL6332" s="2">
        <f t="shared" si="1865"/>
        <v>22838.29</v>
      </c>
      <c r="AM6332" s="4"/>
      <c r="AN6332" t="e">
        <f>VLOOKUP([1]!Tabelle13[[#This Row],[Vlookup this ID for freight costs]],$AL$2:$AL$6811,2,FALSE)</f>
        <v>#REF!</v>
      </c>
      <c r="AP6332">
        <v>345.6</v>
      </c>
      <c r="AQ6332">
        <v>345.6</v>
      </c>
      <c r="AR6332" s="4">
        <v>4</v>
      </c>
      <c r="AS6332" s="4">
        <v>7</v>
      </c>
      <c r="AT6332" s="4">
        <v>2007</v>
      </c>
      <c r="AU6332" s="4">
        <v>4</v>
      </c>
      <c r="AV6332" s="4">
        <v>7</v>
      </c>
      <c r="AW6332" s="4">
        <v>2007</v>
      </c>
      <c r="AX6332" t="str">
        <f t="shared" si="1858"/>
        <v>No Delay</v>
      </c>
      <c r="AY6332">
        <f t="shared" si="1859"/>
        <v>0</v>
      </c>
    </row>
    <row r="6333" spans="1:51" x14ac:dyDescent="0.2">
      <c r="A6333" s="3">
        <v>64352</v>
      </c>
      <c r="B6333" s="1" t="s">
        <v>175</v>
      </c>
      <c r="C6333" s="1" t="s">
        <v>165</v>
      </c>
      <c r="D6333" s="1" t="s">
        <v>52</v>
      </c>
      <c r="E6333" s="1" t="s">
        <v>53</v>
      </c>
      <c r="F6333" s="1" t="s">
        <v>53</v>
      </c>
      <c r="G6333" s="13" t="s">
        <v>2123</v>
      </c>
      <c r="H6333" s="12">
        <v>42138</v>
      </c>
      <c r="I6333" s="12" t="s">
        <v>2123</v>
      </c>
      <c r="J6333" s="12">
        <v>42138</v>
      </c>
      <c r="K6333" s="4">
        <v>6544</v>
      </c>
      <c r="L6333" s="1" t="s">
        <v>56</v>
      </c>
      <c r="M6333" s="1" t="s">
        <v>126</v>
      </c>
      <c r="N6333" s="1" t="s">
        <v>127</v>
      </c>
      <c r="O6333" s="1" t="s">
        <v>128</v>
      </c>
      <c r="P6333">
        <v>20</v>
      </c>
      <c r="Q6333">
        <v>2600</v>
      </c>
      <c r="R6333">
        <v>83200</v>
      </c>
      <c r="S6333">
        <v>32</v>
      </c>
      <c r="T6333">
        <v>1.6</v>
      </c>
      <c r="U6333">
        <f t="shared" si="1855"/>
        <v>83200</v>
      </c>
      <c r="V6333">
        <f t="shared" si="1856"/>
        <v>52000</v>
      </c>
      <c r="W6333" s="1" t="s">
        <v>126</v>
      </c>
      <c r="X6333" s="1" t="s">
        <v>129</v>
      </c>
      <c r="Y6333" s="1" t="s">
        <v>129</v>
      </c>
      <c r="Z6333" s="3">
        <v>6856</v>
      </c>
      <c r="AA6333" s="4">
        <f t="shared" si="1860"/>
        <v>775</v>
      </c>
      <c r="AB6333" s="4">
        <f t="shared" si="1866"/>
        <v>560.38020000000006</v>
      </c>
      <c r="AC6333" s="4">
        <f t="shared" si="1867"/>
        <v>775</v>
      </c>
      <c r="AD6333" s="4">
        <f t="shared" si="1861"/>
        <v>775</v>
      </c>
      <c r="AE6333" s="4">
        <v>775</v>
      </c>
      <c r="AF6333" s="4">
        <v>775</v>
      </c>
      <c r="AG6333" s="4">
        <f t="shared" si="1864"/>
        <v>775</v>
      </c>
      <c r="AI6333" t="e">
        <f t="shared" si="1857"/>
        <v>#N/A</v>
      </c>
      <c r="AJ6333">
        <v>6164.1</v>
      </c>
      <c r="AK6333" s="2">
        <v>6164.1</v>
      </c>
      <c r="AL6333" s="2">
        <f t="shared" si="1865"/>
        <v>6164.1</v>
      </c>
      <c r="AM6333" s="4"/>
      <c r="AN6333" t="e">
        <f>VLOOKUP([1]!Tabelle13[[#This Row],[Vlookup this ID for freight costs]],$AL$2:$AL$6811,2,FALSE)</f>
        <v>#REF!</v>
      </c>
      <c r="AP6333">
        <v>97.93</v>
      </c>
      <c r="AQ6333">
        <v>97.93</v>
      </c>
      <c r="AR6333" s="4">
        <v>14</v>
      </c>
      <c r="AS6333" s="4">
        <v>5</v>
      </c>
      <c r="AT6333" s="4">
        <v>2015</v>
      </c>
      <c r="AU6333" s="4">
        <v>14</v>
      </c>
      <c r="AV6333" s="4">
        <v>5</v>
      </c>
      <c r="AW6333" s="4">
        <v>2015</v>
      </c>
      <c r="AX6333" t="str">
        <f t="shared" si="1858"/>
        <v>No Delay</v>
      </c>
      <c r="AY6333">
        <f t="shared" si="1859"/>
        <v>0</v>
      </c>
    </row>
    <row r="6334" spans="1:51" x14ac:dyDescent="0.2">
      <c r="A6334" s="3">
        <v>27842</v>
      </c>
      <c r="B6334" s="1" t="s">
        <v>175</v>
      </c>
      <c r="C6334" s="1" t="s">
        <v>165</v>
      </c>
      <c r="D6334" s="1" t="s">
        <v>52</v>
      </c>
      <c r="E6334" s="1" t="s">
        <v>53</v>
      </c>
      <c r="F6334" s="1" t="s">
        <v>53</v>
      </c>
      <c r="G6334" s="13" t="s">
        <v>1189</v>
      </c>
      <c r="H6334" s="12">
        <v>41772</v>
      </c>
      <c r="I6334" s="12" t="s">
        <v>1189</v>
      </c>
      <c r="J6334" s="12">
        <v>41772</v>
      </c>
      <c r="K6334" s="4">
        <v>5489</v>
      </c>
      <c r="L6334" s="1" t="s">
        <v>56</v>
      </c>
      <c r="M6334" s="1" t="s">
        <v>126</v>
      </c>
      <c r="N6334" s="1" t="s">
        <v>127</v>
      </c>
      <c r="O6334" s="1" t="s">
        <v>128</v>
      </c>
      <c r="P6334">
        <v>20</v>
      </c>
      <c r="Q6334">
        <v>2481</v>
      </c>
      <c r="R6334">
        <v>79392</v>
      </c>
      <c r="S6334">
        <v>32</v>
      </c>
      <c r="T6334">
        <v>1.6</v>
      </c>
      <c r="U6334">
        <f t="shared" si="1855"/>
        <v>79392</v>
      </c>
      <c r="V6334">
        <f t="shared" si="1856"/>
        <v>49620</v>
      </c>
      <c r="W6334" s="1" t="s">
        <v>126</v>
      </c>
      <c r="X6334" s="1" t="s">
        <v>129</v>
      </c>
      <c r="Y6334" s="1" t="s">
        <v>129</v>
      </c>
      <c r="Z6334" s="3">
        <v>6856</v>
      </c>
      <c r="AA6334" s="4">
        <f t="shared" si="1860"/>
        <v>780</v>
      </c>
      <c r="AB6334" s="4">
        <f t="shared" si="1866"/>
        <v>530.543092</v>
      </c>
      <c r="AC6334" s="4">
        <f t="shared" si="1867"/>
        <v>780</v>
      </c>
      <c r="AD6334" s="4">
        <f t="shared" si="1861"/>
        <v>743</v>
      </c>
      <c r="AE6334" s="4">
        <v>780</v>
      </c>
      <c r="AF6334" s="4">
        <v>780</v>
      </c>
      <c r="AG6334" s="4">
        <f t="shared" si="1864"/>
        <v>780</v>
      </c>
      <c r="AI6334" t="e">
        <f t="shared" si="1857"/>
        <v>#N/A</v>
      </c>
      <c r="AJ6334">
        <v>5024.1499999999996</v>
      </c>
      <c r="AK6334" s="2">
        <v>5024.1499999999996</v>
      </c>
      <c r="AL6334" s="2">
        <f t="shared" si="1865"/>
        <v>5024.1499999999996</v>
      </c>
      <c r="AM6334" s="4"/>
      <c r="AN6334" t="e">
        <f>VLOOKUP([1]!Tabelle13[[#This Row],[Vlookup this ID for freight costs]],$AL$2:$AL$6811,2,FALSE)</f>
        <v>#REF!</v>
      </c>
      <c r="AP6334">
        <v>81.61</v>
      </c>
      <c r="AQ6334">
        <v>81.61</v>
      </c>
      <c r="AR6334" s="4">
        <v>13</v>
      </c>
      <c r="AS6334" s="4">
        <v>5</v>
      </c>
      <c r="AT6334" s="4">
        <v>2014</v>
      </c>
      <c r="AU6334" s="4">
        <v>13</v>
      </c>
      <c r="AV6334" s="4">
        <v>5</v>
      </c>
      <c r="AW6334" s="4">
        <v>2014</v>
      </c>
      <c r="AX6334" t="str">
        <f t="shared" si="1858"/>
        <v>No Delay</v>
      </c>
      <c r="AY6334">
        <f t="shared" si="1859"/>
        <v>0</v>
      </c>
    </row>
    <row r="6335" spans="1:51" x14ac:dyDescent="0.2">
      <c r="A6335" s="3">
        <v>54487</v>
      </c>
      <c r="B6335" s="1" t="s">
        <v>50</v>
      </c>
      <c r="C6335" s="1" t="s">
        <v>51</v>
      </c>
      <c r="D6335" s="1" t="s">
        <v>52</v>
      </c>
      <c r="E6335" s="1" t="s">
        <v>53</v>
      </c>
      <c r="F6335" s="1" t="s">
        <v>53</v>
      </c>
      <c r="G6335" s="13" t="s">
        <v>480</v>
      </c>
      <c r="H6335" s="12">
        <v>41761</v>
      </c>
      <c r="I6335" s="12" t="s">
        <v>893</v>
      </c>
      <c r="J6335" s="12">
        <v>41789</v>
      </c>
      <c r="K6335" s="4">
        <v>5508</v>
      </c>
      <c r="L6335" s="1" t="s">
        <v>56</v>
      </c>
      <c r="M6335" s="1" t="s">
        <v>57</v>
      </c>
      <c r="N6335" s="1" t="s">
        <v>104</v>
      </c>
      <c r="O6335" s="1" t="s">
        <v>59</v>
      </c>
      <c r="P6335">
        <v>100</v>
      </c>
      <c r="Q6335">
        <v>5102</v>
      </c>
      <c r="R6335">
        <v>408160</v>
      </c>
      <c r="S6335">
        <v>80</v>
      </c>
      <c r="T6335">
        <v>0.8</v>
      </c>
      <c r="U6335">
        <f t="shared" si="1855"/>
        <v>408160</v>
      </c>
      <c r="V6335">
        <f t="shared" si="1856"/>
        <v>510200</v>
      </c>
      <c r="W6335" s="1" t="s">
        <v>85</v>
      </c>
      <c r="X6335" s="1" t="s">
        <v>1236</v>
      </c>
      <c r="Y6335" s="1" t="s">
        <v>86</v>
      </c>
      <c r="Z6335" s="4">
        <v>6898</v>
      </c>
      <c r="AA6335" s="4">
        <f t="shared" si="1860"/>
        <v>3543</v>
      </c>
      <c r="AB6335" s="4">
        <f t="shared" si="1866"/>
        <v>1659.0125600000001</v>
      </c>
      <c r="AC6335" s="4">
        <f t="shared" si="1867"/>
        <v>3543</v>
      </c>
      <c r="AD6335" s="4">
        <f t="shared" si="1861"/>
        <v>3543</v>
      </c>
      <c r="AE6335" s="4">
        <v>3543</v>
      </c>
      <c r="AF6335" s="4">
        <v>3543</v>
      </c>
      <c r="AG6335" s="4">
        <f t="shared" si="1864"/>
        <v>3543</v>
      </c>
      <c r="AI6335" t="e">
        <f t="shared" si="1857"/>
        <v>#N/A</v>
      </c>
      <c r="AJ6335">
        <v>13789.73</v>
      </c>
      <c r="AK6335" s="2">
        <v>13789.73</v>
      </c>
      <c r="AL6335" s="2">
        <f t="shared" si="1865"/>
        <v>13789.73</v>
      </c>
      <c r="AM6335" s="4"/>
      <c r="AN6335" t="e">
        <f>VLOOKUP([1]!Tabelle13[[#This Row],[Vlookup this ID for freight costs]],$AL$2:$AL$6811,2,FALSE)</f>
        <v>#REF!</v>
      </c>
      <c r="AP6335">
        <v>419.59</v>
      </c>
      <c r="AQ6335">
        <v>419.59</v>
      </c>
      <c r="AR6335" s="4">
        <v>2</v>
      </c>
      <c r="AS6335" s="4">
        <v>5</v>
      </c>
      <c r="AT6335" s="4">
        <v>2014</v>
      </c>
      <c r="AU6335" s="4">
        <v>30</v>
      </c>
      <c r="AV6335" s="4">
        <v>5</v>
      </c>
      <c r="AW6335" s="4">
        <v>2014</v>
      </c>
      <c r="AX6335" t="str">
        <f t="shared" si="1858"/>
        <v>Delay</v>
      </c>
      <c r="AY6335">
        <f t="shared" si="1859"/>
        <v>28</v>
      </c>
    </row>
    <row r="6336" spans="1:51" x14ac:dyDescent="0.2">
      <c r="A6336" s="3">
        <v>55715</v>
      </c>
      <c r="B6336" s="1" t="s">
        <v>50</v>
      </c>
      <c r="C6336" s="1" t="s">
        <v>51</v>
      </c>
      <c r="D6336" s="1" t="s">
        <v>52</v>
      </c>
      <c r="E6336" s="1" t="s">
        <v>53</v>
      </c>
      <c r="F6336" s="1" t="s">
        <v>53</v>
      </c>
      <c r="G6336" s="13" t="s">
        <v>1073</v>
      </c>
      <c r="H6336" s="12">
        <v>41582</v>
      </c>
      <c r="I6336" s="12" t="s">
        <v>1016</v>
      </c>
      <c r="J6336" s="12">
        <v>41596</v>
      </c>
      <c r="K6336" s="4">
        <v>5051</v>
      </c>
      <c r="L6336" s="1" t="s">
        <v>56</v>
      </c>
      <c r="M6336" s="1" t="s">
        <v>57</v>
      </c>
      <c r="N6336" s="1" t="s">
        <v>104</v>
      </c>
      <c r="O6336" s="1" t="s">
        <v>59</v>
      </c>
      <c r="P6336">
        <v>100</v>
      </c>
      <c r="Q6336">
        <v>645</v>
      </c>
      <c r="R6336">
        <v>51600</v>
      </c>
      <c r="S6336">
        <v>80</v>
      </c>
      <c r="T6336">
        <v>0.8</v>
      </c>
      <c r="U6336">
        <f t="shared" si="1855"/>
        <v>51600</v>
      </c>
      <c r="V6336">
        <f t="shared" si="1856"/>
        <v>64500</v>
      </c>
      <c r="W6336" s="1" t="s">
        <v>85</v>
      </c>
      <c r="X6336" s="1" t="s">
        <v>1236</v>
      </c>
      <c r="Y6336" s="1" t="s">
        <v>86</v>
      </c>
      <c r="Z6336" s="4">
        <v>6898</v>
      </c>
      <c r="AA6336" s="4">
        <f t="shared" si="1860"/>
        <v>267</v>
      </c>
      <c r="AB6336" s="4">
        <f t="shared" si="1866"/>
        <v>-207.48989999999995</v>
      </c>
      <c r="AC6336" s="4">
        <f t="shared" si="1867"/>
        <v>267</v>
      </c>
      <c r="AD6336" s="4">
        <f t="shared" si="1861"/>
        <v>267</v>
      </c>
      <c r="AE6336" s="4">
        <v>267</v>
      </c>
      <c r="AF6336" s="4">
        <v>267</v>
      </c>
      <c r="AG6336" s="4">
        <f t="shared" si="1864"/>
        <v>267</v>
      </c>
      <c r="AI6336" t="e">
        <f t="shared" si="1857"/>
        <v>#N/A</v>
      </c>
      <c r="AJ6336">
        <v>3453.53</v>
      </c>
      <c r="AK6336" s="2">
        <v>3453.53</v>
      </c>
      <c r="AL6336" s="2">
        <f t="shared" si="1865"/>
        <v>3453.53</v>
      </c>
      <c r="AM6336" s="4"/>
      <c r="AN6336" t="e">
        <f>VLOOKUP([1]!Tabelle13[[#This Row],[Vlookup this ID for freight costs]],$AL$2:$AL$6811,2,FALSE)</f>
        <v>#REF!</v>
      </c>
      <c r="AP6336">
        <v>63.83</v>
      </c>
      <c r="AQ6336">
        <v>63.83</v>
      </c>
      <c r="AR6336" s="4">
        <v>4</v>
      </c>
      <c r="AS6336" s="4">
        <v>11</v>
      </c>
      <c r="AT6336" s="4">
        <v>2013</v>
      </c>
      <c r="AU6336" s="4">
        <v>18</v>
      </c>
      <c r="AV6336" s="4">
        <v>11</v>
      </c>
      <c r="AW6336" s="4">
        <v>2013</v>
      </c>
      <c r="AX6336" t="str">
        <f t="shared" si="1858"/>
        <v>Delay</v>
      </c>
      <c r="AY6336">
        <f t="shared" si="1859"/>
        <v>14</v>
      </c>
    </row>
    <row r="6337" spans="1:51" x14ac:dyDescent="0.2">
      <c r="A6337" s="3">
        <v>9243</v>
      </c>
      <c r="B6337" s="1" t="s">
        <v>88</v>
      </c>
      <c r="C6337" s="1" t="s">
        <v>89</v>
      </c>
      <c r="D6337" s="1" t="s">
        <v>52</v>
      </c>
      <c r="E6337" s="1" t="s">
        <v>53</v>
      </c>
      <c r="F6337" s="1" t="s">
        <v>53</v>
      </c>
      <c r="G6337" s="13" t="s">
        <v>2960</v>
      </c>
      <c r="H6337" s="12">
        <v>39000</v>
      </c>
      <c r="I6337" s="12" t="s">
        <v>2960</v>
      </c>
      <c r="J6337" s="12">
        <v>39000</v>
      </c>
      <c r="K6337" s="4">
        <v>21</v>
      </c>
      <c r="L6337" s="1" t="s">
        <v>56</v>
      </c>
      <c r="M6337" s="1" t="s">
        <v>812</v>
      </c>
      <c r="N6337" s="1" t="s">
        <v>1363</v>
      </c>
      <c r="O6337" s="1" t="s">
        <v>937</v>
      </c>
      <c r="P6337">
        <v>40</v>
      </c>
      <c r="Q6337">
        <v>733</v>
      </c>
      <c r="R6337">
        <v>55231.55</v>
      </c>
      <c r="S6337">
        <v>75.349999999999994</v>
      </c>
      <c r="T6337">
        <v>1.88</v>
      </c>
      <c r="U6337">
        <f t="shared" si="1855"/>
        <v>55231.549999999996</v>
      </c>
      <c r="V6337">
        <f t="shared" si="1856"/>
        <v>29320</v>
      </c>
      <c r="W6337" s="1" t="s">
        <v>815</v>
      </c>
      <c r="X6337" s="1" t="s">
        <v>71</v>
      </c>
      <c r="Y6337" s="1" t="s">
        <v>71</v>
      </c>
      <c r="Z6337" s="3">
        <v>9697</v>
      </c>
      <c r="AA6337" s="4">
        <f t="shared" si="1860"/>
        <v>783</v>
      </c>
      <c r="AB6337" s="4">
        <f t="shared" si="1866"/>
        <v>106.98975655000001</v>
      </c>
      <c r="AC6337" s="4">
        <f t="shared" si="1867"/>
        <v>783</v>
      </c>
      <c r="AD6337" s="4">
        <f t="shared" si="1861"/>
        <v>783</v>
      </c>
      <c r="AE6337" s="4">
        <v>783</v>
      </c>
      <c r="AF6337" s="4">
        <v>783</v>
      </c>
      <c r="AG6337" s="4">
        <f t="shared" si="1864"/>
        <v>783</v>
      </c>
      <c r="AH6337" s="4">
        <v>82330</v>
      </c>
      <c r="AI6337">
        <f t="shared" si="1857"/>
        <v>10313</v>
      </c>
      <c r="AJ6337">
        <v>7079.25</v>
      </c>
      <c r="AK6337" s="2">
        <v>7079.25</v>
      </c>
      <c r="AL6337" s="2">
        <f t="shared" si="1865"/>
        <v>7079.25</v>
      </c>
      <c r="AM6337" s="4"/>
      <c r="AN6337" t="e">
        <f>VLOOKUP([1]!Tabelle13[[#This Row],[Vlookup this ID for freight costs]],$AL$2:$AL$6811,2,FALSE)</f>
        <v>#REF!</v>
      </c>
      <c r="AP6337">
        <v>0</v>
      </c>
      <c r="AR6337" s="4">
        <v>10</v>
      </c>
      <c r="AS6337" s="4">
        <v>10</v>
      </c>
      <c r="AT6337" s="4">
        <v>2006</v>
      </c>
      <c r="AU6337" s="4">
        <v>10</v>
      </c>
      <c r="AV6337" s="4">
        <v>10</v>
      </c>
      <c r="AW6337" s="4">
        <v>2006</v>
      </c>
      <c r="AX6337" t="str">
        <f t="shared" si="1858"/>
        <v>No Delay</v>
      </c>
      <c r="AY6337">
        <f t="shared" si="1859"/>
        <v>0</v>
      </c>
    </row>
    <row r="6338" spans="1:51" x14ac:dyDescent="0.2">
      <c r="A6338" s="3">
        <v>15643</v>
      </c>
      <c r="B6338" s="1" t="s">
        <v>1138</v>
      </c>
      <c r="C6338" s="1" t="s">
        <v>65</v>
      </c>
      <c r="D6338" s="1" t="s">
        <v>52</v>
      </c>
      <c r="E6338" s="1" t="s">
        <v>53</v>
      </c>
      <c r="F6338" s="1" t="s">
        <v>53</v>
      </c>
      <c r="G6338" s="13" t="s">
        <v>2262</v>
      </c>
      <c r="H6338" s="12">
        <v>40890</v>
      </c>
      <c r="I6338" s="12" t="s">
        <v>2262</v>
      </c>
      <c r="J6338" s="12">
        <v>40890</v>
      </c>
      <c r="K6338" s="4">
        <v>3638</v>
      </c>
      <c r="L6338" s="1" t="s">
        <v>56</v>
      </c>
      <c r="M6338" s="1" t="s">
        <v>126</v>
      </c>
      <c r="N6338" s="1" t="s">
        <v>127</v>
      </c>
      <c r="O6338" s="1" t="s">
        <v>128</v>
      </c>
      <c r="P6338">
        <v>20</v>
      </c>
      <c r="Q6338">
        <v>2000</v>
      </c>
      <c r="R6338">
        <v>64000</v>
      </c>
      <c r="S6338">
        <v>32</v>
      </c>
      <c r="T6338">
        <v>1.6</v>
      </c>
      <c r="U6338">
        <f t="shared" ref="U6338:U6401" si="1868">S6338*Q6338</f>
        <v>64000</v>
      </c>
      <c r="V6338">
        <f t="shared" ref="V6338:V6401" si="1869">Q6338*P6338</f>
        <v>40000</v>
      </c>
      <c r="W6338" s="1" t="s">
        <v>126</v>
      </c>
      <c r="X6338" s="1" t="s">
        <v>129</v>
      </c>
      <c r="Y6338" s="1" t="s">
        <v>129</v>
      </c>
      <c r="Z6338" s="3">
        <v>4993</v>
      </c>
      <c r="AA6338" s="4">
        <f t="shared" si="1860"/>
        <v>793</v>
      </c>
      <c r="AB6338" s="4">
        <f t="shared" si="1866"/>
        <v>409.94100000000003</v>
      </c>
      <c r="AC6338" s="4">
        <f t="shared" si="1867"/>
        <v>793</v>
      </c>
      <c r="AD6338" s="4">
        <f t="shared" si="1861"/>
        <v>885.75</v>
      </c>
      <c r="AE6338" s="4">
        <v>793</v>
      </c>
      <c r="AF6338" s="4">
        <v>793</v>
      </c>
      <c r="AG6338" s="4">
        <f t="shared" si="1864"/>
        <v>793</v>
      </c>
      <c r="AI6338" t="e">
        <f t="shared" ref="AI6338:AI6401" si="1870">INDEX($AE$2:$AE$6811,MATCH(AH6338,$A$2:$A$6811,0))</f>
        <v>#N/A</v>
      </c>
      <c r="AJ6338">
        <v>7938.18</v>
      </c>
      <c r="AK6338" s="2">
        <v>7938.18</v>
      </c>
      <c r="AL6338" s="2">
        <f t="shared" si="1865"/>
        <v>7938.18</v>
      </c>
      <c r="AM6338" s="4"/>
      <c r="AN6338" t="e">
        <f>VLOOKUP([1]!Tabelle13[[#This Row],[Vlookup this ID for freight costs]],$AL$2:$AL$6811,2,FALSE)</f>
        <v>#REF!</v>
      </c>
      <c r="AP6338">
        <v>105.6</v>
      </c>
      <c r="AQ6338">
        <v>105.6</v>
      </c>
      <c r="AR6338" s="4">
        <v>13</v>
      </c>
      <c r="AS6338" s="4">
        <v>12</v>
      </c>
      <c r="AT6338" s="4">
        <v>2011</v>
      </c>
      <c r="AU6338" s="4">
        <v>13</v>
      </c>
      <c r="AV6338" s="4">
        <v>12</v>
      </c>
      <c r="AW6338" s="4">
        <v>2011</v>
      </c>
      <c r="AX6338" t="str">
        <f t="shared" ref="AX6338:AX6401" si="1871">IF(DATE(AW6338,AV6338,AU6338)&lt;=DATE(AT6338,AS6338,AR6338),"No Delay","Delay")</f>
        <v>No Delay</v>
      </c>
      <c r="AY6338">
        <f t="shared" ref="AY6338:AY6401" si="1872">IF(_xlfn.DAYS(J6338,H6338)&gt;0, _xlfn.DAYS(J6338,H6338),0)</f>
        <v>0</v>
      </c>
    </row>
    <row r="6339" spans="1:51" x14ac:dyDescent="0.2">
      <c r="A6339" s="3">
        <v>57173</v>
      </c>
      <c r="B6339" s="1" t="s">
        <v>215</v>
      </c>
      <c r="C6339" s="1" t="s">
        <v>89</v>
      </c>
      <c r="D6339" s="1" t="s">
        <v>52</v>
      </c>
      <c r="E6339" s="1" t="s">
        <v>53</v>
      </c>
      <c r="F6339" s="1" t="s">
        <v>53</v>
      </c>
      <c r="G6339" s="13" t="s">
        <v>2961</v>
      </c>
      <c r="H6339" s="12">
        <v>40199</v>
      </c>
      <c r="I6339" s="12" t="s">
        <v>2961</v>
      </c>
      <c r="J6339" s="12">
        <v>40199</v>
      </c>
      <c r="K6339" s="4">
        <v>2152</v>
      </c>
      <c r="L6339" s="1" t="s">
        <v>56</v>
      </c>
      <c r="M6339" s="1" t="s">
        <v>57</v>
      </c>
      <c r="N6339" s="1" t="s">
        <v>58</v>
      </c>
      <c r="O6339" s="1" t="s">
        <v>59</v>
      </c>
      <c r="P6339">
        <v>100</v>
      </c>
      <c r="Q6339">
        <v>3500</v>
      </c>
      <c r="R6339">
        <v>245000</v>
      </c>
      <c r="S6339">
        <v>70</v>
      </c>
      <c r="T6339">
        <v>0.7</v>
      </c>
      <c r="U6339">
        <f t="shared" si="1868"/>
        <v>245000</v>
      </c>
      <c r="V6339">
        <f t="shared" si="1869"/>
        <v>350000</v>
      </c>
      <c r="W6339" s="1" t="s">
        <v>60</v>
      </c>
      <c r="X6339" s="1" t="s">
        <v>61</v>
      </c>
      <c r="Y6339" s="1" t="s">
        <v>61</v>
      </c>
      <c r="Z6339" s="3">
        <v>13951</v>
      </c>
      <c r="AA6339" s="4">
        <f t="shared" ref="AA6339:AA6402" si="1873">AF6339</f>
        <v>794</v>
      </c>
      <c r="AB6339" s="4">
        <f t="shared" si="1866"/>
        <v>865.5920000000001</v>
      </c>
      <c r="AC6339" s="4">
        <f t="shared" si="1867"/>
        <v>794</v>
      </c>
      <c r="AD6339" s="4">
        <f t="shared" si="1861"/>
        <v>1047.1428571428571</v>
      </c>
      <c r="AE6339" s="4">
        <v>794</v>
      </c>
      <c r="AF6339" s="4">
        <v>794</v>
      </c>
      <c r="AG6339" s="4">
        <f t="shared" si="1864"/>
        <v>794</v>
      </c>
      <c r="AI6339" t="e">
        <f t="shared" si="1870"/>
        <v>#N/A</v>
      </c>
      <c r="AJ6339">
        <v>12499.27</v>
      </c>
      <c r="AK6339" s="2">
        <v>12499.27</v>
      </c>
      <c r="AL6339" s="2">
        <f t="shared" si="1865"/>
        <v>12499.27</v>
      </c>
      <c r="AM6339" s="4"/>
      <c r="AN6339" t="e">
        <f>VLOOKUP([1]!Tabelle13[[#This Row],[Vlookup this ID for freight costs]],$AL$2:$AL$6811,2,FALSE)</f>
        <v>#REF!</v>
      </c>
      <c r="AP6339">
        <v>528.22</v>
      </c>
      <c r="AQ6339">
        <v>528.22</v>
      </c>
      <c r="AR6339" s="4">
        <v>21</v>
      </c>
      <c r="AS6339" s="4">
        <v>1</v>
      </c>
      <c r="AT6339" s="4">
        <v>2010</v>
      </c>
      <c r="AU6339" s="4">
        <v>21</v>
      </c>
      <c r="AV6339" s="4">
        <v>1</v>
      </c>
      <c r="AW6339" s="4">
        <v>2010</v>
      </c>
      <c r="AX6339" t="str">
        <f t="shared" si="1871"/>
        <v>No Delay</v>
      </c>
      <c r="AY6339">
        <f t="shared" si="1872"/>
        <v>0</v>
      </c>
    </row>
    <row r="6340" spans="1:51" x14ac:dyDescent="0.2">
      <c r="A6340" s="3">
        <v>58211</v>
      </c>
      <c r="B6340" s="1" t="s">
        <v>215</v>
      </c>
      <c r="C6340" s="1" t="s">
        <v>89</v>
      </c>
      <c r="D6340" s="1" t="s">
        <v>52</v>
      </c>
      <c r="E6340" s="1" t="s">
        <v>53</v>
      </c>
      <c r="F6340" s="1" t="s">
        <v>53</v>
      </c>
      <c r="G6340" s="13" t="s">
        <v>157</v>
      </c>
      <c r="H6340" s="12">
        <v>40228</v>
      </c>
      <c r="I6340" s="12" t="s">
        <v>157</v>
      </c>
      <c r="J6340" s="12">
        <v>40228</v>
      </c>
      <c r="K6340" s="4">
        <v>2196</v>
      </c>
      <c r="L6340" s="1" t="s">
        <v>56</v>
      </c>
      <c r="M6340" s="1" t="s">
        <v>57</v>
      </c>
      <c r="N6340" s="1" t="s">
        <v>58</v>
      </c>
      <c r="O6340" s="1" t="s">
        <v>59</v>
      </c>
      <c r="P6340">
        <v>100</v>
      </c>
      <c r="Q6340">
        <v>3500</v>
      </c>
      <c r="R6340">
        <v>245000</v>
      </c>
      <c r="S6340">
        <v>70</v>
      </c>
      <c r="T6340">
        <v>0.7</v>
      </c>
      <c r="U6340">
        <f t="shared" si="1868"/>
        <v>245000</v>
      </c>
      <c r="V6340">
        <f t="shared" si="1869"/>
        <v>350000</v>
      </c>
      <c r="W6340" s="1" t="s">
        <v>60</v>
      </c>
      <c r="X6340" s="1" t="s">
        <v>61</v>
      </c>
      <c r="Y6340" s="1" t="s">
        <v>61</v>
      </c>
      <c r="Z6340" s="3">
        <v>13951</v>
      </c>
      <c r="AA6340" s="4">
        <f t="shared" si="1873"/>
        <v>794</v>
      </c>
      <c r="AB6340" s="4">
        <f t="shared" si="1866"/>
        <v>865.5920000000001</v>
      </c>
      <c r="AC6340" s="4">
        <f t="shared" si="1867"/>
        <v>794</v>
      </c>
      <c r="AD6340" s="4">
        <f t="shared" ref="AD6340:AD6403" si="1874">AVERAGEIFS($AA$2:$AA$6811,$L$2:$L$6811,L6340,$V$2:$V$6811,"&gt;="&amp;(V6340-100), $V$2:$V$6811,"&lt;="&amp;(V6340+100),$AA$2:$AA$6811,"&gt;"&amp;1)</f>
        <v>1047.1428571428571</v>
      </c>
      <c r="AE6340" s="4">
        <v>794</v>
      </c>
      <c r="AF6340" s="4">
        <v>794</v>
      </c>
      <c r="AG6340" s="4">
        <f t="shared" si="1864"/>
        <v>794</v>
      </c>
      <c r="AI6340" t="e">
        <f t="shared" si="1870"/>
        <v>#N/A</v>
      </c>
      <c r="AJ6340">
        <v>12619.38</v>
      </c>
      <c r="AK6340" s="2">
        <v>12619.38</v>
      </c>
      <c r="AL6340" s="2">
        <f t="shared" si="1865"/>
        <v>12619.38</v>
      </c>
      <c r="AM6340" s="4"/>
      <c r="AN6340" t="e">
        <f>VLOOKUP([1]!Tabelle13[[#This Row],[Vlookup this ID for freight costs]],$AL$2:$AL$6811,2,FALSE)</f>
        <v>#REF!</v>
      </c>
      <c r="AP6340">
        <v>528.22</v>
      </c>
      <c r="AQ6340">
        <v>528.22</v>
      </c>
      <c r="AR6340" s="4">
        <v>19</v>
      </c>
      <c r="AS6340" s="4">
        <v>2</v>
      </c>
      <c r="AT6340" s="4">
        <v>2010</v>
      </c>
      <c r="AU6340" s="4">
        <v>19</v>
      </c>
      <c r="AV6340" s="4">
        <v>2</v>
      </c>
      <c r="AW6340" s="4">
        <v>2010</v>
      </c>
      <c r="AX6340" t="str">
        <f t="shared" si="1871"/>
        <v>No Delay</v>
      </c>
      <c r="AY6340">
        <f t="shared" si="1872"/>
        <v>0</v>
      </c>
    </row>
    <row r="6341" spans="1:51" x14ac:dyDescent="0.2">
      <c r="A6341" s="3">
        <v>78576</v>
      </c>
      <c r="B6341" s="1" t="s">
        <v>215</v>
      </c>
      <c r="C6341" s="1" t="s">
        <v>89</v>
      </c>
      <c r="D6341" s="1" t="s">
        <v>52</v>
      </c>
      <c r="E6341" s="1" t="s">
        <v>53</v>
      </c>
      <c r="F6341" s="1" t="s">
        <v>53</v>
      </c>
      <c r="G6341" s="13" t="s">
        <v>2961</v>
      </c>
      <c r="H6341" s="12">
        <v>40199</v>
      </c>
      <c r="I6341" s="12" t="s">
        <v>2961</v>
      </c>
      <c r="J6341" s="12">
        <v>40199</v>
      </c>
      <c r="K6341" s="4">
        <v>2153</v>
      </c>
      <c r="L6341" s="1" t="s">
        <v>56</v>
      </c>
      <c r="M6341" s="1" t="s">
        <v>57</v>
      </c>
      <c r="N6341" s="1" t="s">
        <v>58</v>
      </c>
      <c r="O6341" s="1" t="s">
        <v>59</v>
      </c>
      <c r="P6341">
        <v>100</v>
      </c>
      <c r="Q6341">
        <v>3500</v>
      </c>
      <c r="R6341">
        <v>245000</v>
      </c>
      <c r="S6341">
        <v>70</v>
      </c>
      <c r="T6341">
        <v>0.7</v>
      </c>
      <c r="U6341">
        <f t="shared" si="1868"/>
        <v>245000</v>
      </c>
      <c r="V6341">
        <f t="shared" si="1869"/>
        <v>350000</v>
      </c>
      <c r="W6341" s="1" t="s">
        <v>60</v>
      </c>
      <c r="X6341" s="1" t="s">
        <v>61</v>
      </c>
      <c r="Y6341" s="1" t="s">
        <v>61</v>
      </c>
      <c r="Z6341" s="3">
        <v>13951</v>
      </c>
      <c r="AA6341" s="4">
        <f t="shared" si="1873"/>
        <v>794</v>
      </c>
      <c r="AB6341" s="4">
        <f t="shared" si="1866"/>
        <v>865.5920000000001</v>
      </c>
      <c r="AC6341" s="4">
        <f t="shared" si="1867"/>
        <v>794</v>
      </c>
      <c r="AD6341" s="4">
        <f t="shared" si="1874"/>
        <v>1047.1428571428571</v>
      </c>
      <c r="AE6341" s="4">
        <v>794</v>
      </c>
      <c r="AF6341" s="4">
        <v>794</v>
      </c>
      <c r="AG6341" s="4">
        <f t="shared" si="1864"/>
        <v>794</v>
      </c>
      <c r="AI6341" t="e">
        <f t="shared" si="1870"/>
        <v>#N/A</v>
      </c>
      <c r="AJ6341">
        <v>12506.12</v>
      </c>
      <c r="AK6341" s="2">
        <v>12506.12</v>
      </c>
      <c r="AL6341" s="2">
        <f t="shared" si="1865"/>
        <v>12506.12</v>
      </c>
      <c r="AM6341" s="4"/>
      <c r="AN6341" t="e">
        <f>VLOOKUP([1]!Tabelle13[[#This Row],[Vlookup this ID for freight costs]],$AL$2:$AL$6811,2,FALSE)</f>
        <v>#REF!</v>
      </c>
      <c r="AP6341">
        <v>528.22</v>
      </c>
      <c r="AQ6341">
        <v>528.22</v>
      </c>
      <c r="AR6341" s="4">
        <v>21</v>
      </c>
      <c r="AS6341" s="4">
        <v>1</v>
      </c>
      <c r="AT6341" s="4">
        <v>2010</v>
      </c>
      <c r="AU6341" s="4">
        <v>21</v>
      </c>
      <c r="AV6341" s="4">
        <v>1</v>
      </c>
      <c r="AW6341" s="4">
        <v>2010</v>
      </c>
      <c r="AX6341" t="str">
        <f t="shared" si="1871"/>
        <v>No Delay</v>
      </c>
      <c r="AY6341">
        <f t="shared" si="1872"/>
        <v>0</v>
      </c>
    </row>
    <row r="6342" spans="1:51" x14ac:dyDescent="0.2">
      <c r="A6342" s="3">
        <v>11750</v>
      </c>
      <c r="B6342" s="1" t="s">
        <v>119</v>
      </c>
      <c r="C6342" s="1" t="s">
        <v>114</v>
      </c>
      <c r="D6342" s="1" t="s">
        <v>130</v>
      </c>
      <c r="E6342" s="1" t="s">
        <v>53</v>
      </c>
      <c r="F6342" s="1" t="s">
        <v>107</v>
      </c>
      <c r="G6342" s="13" t="s">
        <v>1656</v>
      </c>
      <c r="H6342" s="12">
        <v>39290</v>
      </c>
      <c r="I6342" s="12" t="s">
        <v>1656</v>
      </c>
      <c r="J6342" s="12">
        <v>39290</v>
      </c>
      <c r="K6342" s="4">
        <v>268</v>
      </c>
      <c r="L6342" s="1" t="s">
        <v>56</v>
      </c>
      <c r="M6342" s="1" t="s">
        <v>132</v>
      </c>
      <c r="N6342" s="1" t="s">
        <v>127</v>
      </c>
      <c r="O6342" s="1" t="s">
        <v>128</v>
      </c>
      <c r="P6342">
        <v>20</v>
      </c>
      <c r="Q6342">
        <v>2453</v>
      </c>
      <c r="R6342">
        <v>78496</v>
      </c>
      <c r="S6342">
        <v>32</v>
      </c>
      <c r="T6342">
        <v>1.6</v>
      </c>
      <c r="U6342">
        <f t="shared" si="1868"/>
        <v>78496</v>
      </c>
      <c r="V6342">
        <f t="shared" si="1869"/>
        <v>49060</v>
      </c>
      <c r="W6342" s="1" t="s">
        <v>126</v>
      </c>
      <c r="X6342" s="1" t="s">
        <v>129</v>
      </c>
      <c r="Y6342" s="1" t="s">
        <v>129</v>
      </c>
      <c r="Z6342" s="3">
        <v>8261</v>
      </c>
      <c r="AA6342" s="4">
        <f t="shared" si="1873"/>
        <v>821</v>
      </c>
      <c r="AB6342" s="4">
        <f t="shared" si="1866"/>
        <v>523.52259600000002</v>
      </c>
      <c r="AC6342" s="4">
        <f t="shared" si="1867"/>
        <v>821</v>
      </c>
      <c r="AD6342" s="4">
        <f t="shared" si="1874"/>
        <v>821</v>
      </c>
      <c r="AE6342" s="4">
        <v>821</v>
      </c>
      <c r="AF6342" s="4">
        <v>821</v>
      </c>
      <c r="AG6342" s="4">
        <f t="shared" si="1864"/>
        <v>821</v>
      </c>
      <c r="AH6342" s="4">
        <v>82315</v>
      </c>
      <c r="AI6342">
        <f t="shared" si="1870"/>
        <v>1866</v>
      </c>
      <c r="AJ6342">
        <v>5234.8</v>
      </c>
      <c r="AK6342" s="2">
        <v>5234.8</v>
      </c>
      <c r="AL6342" s="2">
        <f t="shared" si="1865"/>
        <v>5234.8</v>
      </c>
      <c r="AM6342" s="4"/>
      <c r="AN6342" t="e">
        <f>VLOOKUP([1]!Tabelle13[[#This Row],[Vlookup this ID for freight costs]],$AL$2:$AL$6811,2,FALSE)</f>
        <v>#REF!</v>
      </c>
      <c r="AP6342">
        <v>125.59</v>
      </c>
      <c r="AQ6342">
        <v>125.59</v>
      </c>
      <c r="AR6342" s="4">
        <v>27</v>
      </c>
      <c r="AS6342" s="4">
        <v>7</v>
      </c>
      <c r="AT6342" s="4">
        <v>2007</v>
      </c>
      <c r="AU6342" s="4">
        <v>27</v>
      </c>
      <c r="AV6342" s="4">
        <v>7</v>
      </c>
      <c r="AW6342" s="4">
        <v>2007</v>
      </c>
      <c r="AX6342" t="str">
        <f t="shared" si="1871"/>
        <v>No Delay</v>
      </c>
      <c r="AY6342">
        <f t="shared" si="1872"/>
        <v>0</v>
      </c>
    </row>
    <row r="6343" spans="1:51" x14ac:dyDescent="0.2">
      <c r="A6343" s="3">
        <v>72719</v>
      </c>
      <c r="B6343" s="1" t="s">
        <v>215</v>
      </c>
      <c r="C6343" s="1" t="s">
        <v>89</v>
      </c>
      <c r="D6343" s="1" t="s">
        <v>52</v>
      </c>
      <c r="E6343" s="1" t="s">
        <v>53</v>
      </c>
      <c r="F6343" s="1" t="s">
        <v>53</v>
      </c>
      <c r="G6343" s="13" t="s">
        <v>2288</v>
      </c>
      <c r="H6343" s="12">
        <v>41283</v>
      </c>
      <c r="I6343" s="12" t="s">
        <v>2288</v>
      </c>
      <c r="J6343" s="12">
        <v>41283</v>
      </c>
      <c r="K6343" s="4">
        <v>4387</v>
      </c>
      <c r="L6343" s="1" t="s">
        <v>56</v>
      </c>
      <c r="M6343" s="1" t="s">
        <v>812</v>
      </c>
      <c r="N6343" s="1" t="s">
        <v>936</v>
      </c>
      <c r="O6343" s="1" t="s">
        <v>937</v>
      </c>
      <c r="P6343">
        <v>50</v>
      </c>
      <c r="Q6343">
        <v>500</v>
      </c>
      <c r="R6343">
        <v>45500</v>
      </c>
      <c r="S6343">
        <v>91</v>
      </c>
      <c r="T6343">
        <v>1.82</v>
      </c>
      <c r="U6343">
        <f t="shared" si="1868"/>
        <v>45500</v>
      </c>
      <c r="V6343">
        <f t="shared" si="1869"/>
        <v>25000</v>
      </c>
      <c r="W6343" s="1" t="s">
        <v>815</v>
      </c>
      <c r="X6343" s="1" t="s">
        <v>71</v>
      </c>
      <c r="Y6343" s="1" t="s">
        <v>71</v>
      </c>
      <c r="Z6343" s="4">
        <v>9697</v>
      </c>
      <c r="AA6343" s="4">
        <f t="shared" si="1873"/>
        <v>284</v>
      </c>
      <c r="AB6343" s="4">
        <f t="shared" si="1866"/>
        <v>-7.6574999999999704</v>
      </c>
      <c r="AC6343" s="4">
        <f t="shared" si="1867"/>
        <v>284</v>
      </c>
      <c r="AD6343" s="4">
        <f t="shared" si="1874"/>
        <v>96</v>
      </c>
      <c r="AE6343" s="4">
        <v>284</v>
      </c>
      <c r="AF6343" s="4">
        <v>284</v>
      </c>
      <c r="AG6343" s="4">
        <f t="shared" si="1864"/>
        <v>284</v>
      </c>
      <c r="AI6343" t="e">
        <f t="shared" si="1870"/>
        <v>#N/A</v>
      </c>
      <c r="AJ6343">
        <v>32609.439999999999</v>
      </c>
      <c r="AK6343" s="2">
        <v>32609.439999999999</v>
      </c>
      <c r="AL6343" s="2">
        <f t="shared" si="1865"/>
        <v>32609.439999999999</v>
      </c>
      <c r="AM6343" s="4"/>
      <c r="AN6343" t="e">
        <f>VLOOKUP([1]!Tabelle13[[#This Row],[Vlookup this ID for freight costs]],$AL$2:$AL$6811,2,FALSE)</f>
        <v>#REF!</v>
      </c>
      <c r="AP6343">
        <v>63.79</v>
      </c>
      <c r="AQ6343">
        <v>63.79</v>
      </c>
      <c r="AR6343" s="4">
        <v>9</v>
      </c>
      <c r="AS6343" s="4">
        <v>1</v>
      </c>
      <c r="AT6343" s="4">
        <v>2013</v>
      </c>
      <c r="AU6343" s="4">
        <v>9</v>
      </c>
      <c r="AV6343" s="4">
        <v>1</v>
      </c>
      <c r="AW6343" s="4">
        <v>2013</v>
      </c>
      <c r="AX6343" t="str">
        <f t="shared" si="1871"/>
        <v>No Delay</v>
      </c>
      <c r="AY6343">
        <f t="shared" si="1872"/>
        <v>0</v>
      </c>
    </row>
    <row r="6344" spans="1:51" x14ac:dyDescent="0.2">
      <c r="A6344" s="3">
        <v>38183</v>
      </c>
      <c r="B6344" s="1" t="s">
        <v>215</v>
      </c>
      <c r="C6344" s="1" t="s">
        <v>89</v>
      </c>
      <c r="D6344" s="1" t="s">
        <v>52</v>
      </c>
      <c r="E6344" s="1" t="s">
        <v>53</v>
      </c>
      <c r="F6344" s="1" t="s">
        <v>53</v>
      </c>
      <c r="G6344" s="13" t="s">
        <v>617</v>
      </c>
      <c r="H6344" s="12">
        <v>41670</v>
      </c>
      <c r="I6344" s="12" t="s">
        <v>2173</v>
      </c>
      <c r="J6344" s="12">
        <v>41673</v>
      </c>
      <c r="K6344" s="4">
        <v>5232</v>
      </c>
      <c r="L6344" s="1" t="s">
        <v>56</v>
      </c>
      <c r="M6344" s="1" t="s">
        <v>319</v>
      </c>
      <c r="N6344" s="1" t="s">
        <v>136</v>
      </c>
      <c r="O6344" s="1" t="s">
        <v>137</v>
      </c>
      <c r="P6344">
        <v>25</v>
      </c>
      <c r="Q6344">
        <v>2400</v>
      </c>
      <c r="R6344">
        <v>49200</v>
      </c>
      <c r="S6344">
        <v>20.5</v>
      </c>
      <c r="T6344">
        <v>0.82</v>
      </c>
      <c r="U6344">
        <f t="shared" si="1868"/>
        <v>49200</v>
      </c>
      <c r="V6344">
        <f t="shared" si="1869"/>
        <v>60000</v>
      </c>
      <c r="W6344" s="1" t="s">
        <v>138</v>
      </c>
      <c r="X6344" s="1" t="s">
        <v>139</v>
      </c>
      <c r="Y6344" s="1" t="s">
        <v>139</v>
      </c>
      <c r="Z6344" s="3">
        <v>13075</v>
      </c>
      <c r="AA6344" s="4">
        <f t="shared" si="1873"/>
        <v>831</v>
      </c>
      <c r="AB6344" s="4">
        <f t="shared" si="1866"/>
        <v>389.47620000000006</v>
      </c>
      <c r="AC6344" s="4">
        <f t="shared" si="1867"/>
        <v>831</v>
      </c>
      <c r="AD6344" s="4">
        <f t="shared" si="1874"/>
        <v>26324.75</v>
      </c>
      <c r="AE6344" s="4">
        <v>831</v>
      </c>
      <c r="AF6344" s="4">
        <v>831</v>
      </c>
      <c r="AG6344" s="4">
        <f t="shared" si="1864"/>
        <v>831</v>
      </c>
      <c r="AI6344" t="e">
        <f t="shared" si="1870"/>
        <v>#N/A</v>
      </c>
      <c r="AJ6344">
        <v>9254.06</v>
      </c>
      <c r="AK6344" s="2">
        <v>9254.06</v>
      </c>
      <c r="AL6344" s="2">
        <f t="shared" si="1865"/>
        <v>9254.06</v>
      </c>
      <c r="AM6344" s="4"/>
      <c r="AN6344" t="e">
        <f>VLOOKUP([1]!Tabelle13[[#This Row],[Vlookup this ID for freight costs]],$AL$2:$AL$6811,2,FALSE)</f>
        <v>#REF!</v>
      </c>
      <c r="AP6344">
        <v>60.86</v>
      </c>
      <c r="AQ6344">
        <v>60.86</v>
      </c>
      <c r="AR6344" s="4">
        <v>31</v>
      </c>
      <c r="AS6344" s="4">
        <v>1</v>
      </c>
      <c r="AT6344" s="4">
        <v>2014</v>
      </c>
      <c r="AU6344" s="4">
        <v>3</v>
      </c>
      <c r="AV6344" s="4">
        <v>2</v>
      </c>
      <c r="AW6344" s="4">
        <v>2014</v>
      </c>
      <c r="AX6344" t="str">
        <f t="shared" si="1871"/>
        <v>Delay</v>
      </c>
      <c r="AY6344">
        <f t="shared" si="1872"/>
        <v>3</v>
      </c>
    </row>
    <row r="6345" spans="1:51" x14ac:dyDescent="0.2">
      <c r="A6345" s="3">
        <v>63757</v>
      </c>
      <c r="B6345" s="1" t="s">
        <v>50</v>
      </c>
      <c r="C6345" s="1" t="s">
        <v>51</v>
      </c>
      <c r="D6345" s="1" t="s">
        <v>52</v>
      </c>
      <c r="E6345" s="1" t="s">
        <v>53</v>
      </c>
      <c r="F6345" s="1" t="s">
        <v>53</v>
      </c>
      <c r="G6345" s="13" t="s">
        <v>1040</v>
      </c>
      <c r="H6345" s="12">
        <v>41156</v>
      </c>
      <c r="I6345" s="12" t="s">
        <v>1040</v>
      </c>
      <c r="J6345" s="12">
        <v>41156</v>
      </c>
      <c r="K6345" s="4">
        <v>4147</v>
      </c>
      <c r="L6345" s="1" t="s">
        <v>56</v>
      </c>
      <c r="M6345" s="1" t="s">
        <v>57</v>
      </c>
      <c r="N6345" s="1" t="s">
        <v>104</v>
      </c>
      <c r="O6345" s="1" t="s">
        <v>59</v>
      </c>
      <c r="P6345">
        <v>100</v>
      </c>
      <c r="Q6345">
        <v>6000</v>
      </c>
      <c r="R6345">
        <v>480000</v>
      </c>
      <c r="S6345">
        <v>80</v>
      </c>
      <c r="T6345">
        <v>0.8</v>
      </c>
      <c r="U6345">
        <f t="shared" si="1868"/>
        <v>480000</v>
      </c>
      <c r="V6345">
        <f t="shared" si="1869"/>
        <v>600000</v>
      </c>
      <c r="W6345" s="1" t="s">
        <v>85</v>
      </c>
      <c r="X6345" s="1" t="s">
        <v>1236</v>
      </c>
      <c r="Y6345" s="1" t="s">
        <v>86</v>
      </c>
      <c r="Z6345" s="4">
        <v>6898</v>
      </c>
      <c r="AA6345" s="4">
        <f t="shared" si="1873"/>
        <v>2862</v>
      </c>
      <c r="AB6345" s="4">
        <f t="shared" si="1866"/>
        <v>2035.077</v>
      </c>
      <c r="AC6345" s="4">
        <f t="shared" si="1867"/>
        <v>2862</v>
      </c>
      <c r="AD6345" s="4">
        <f t="shared" si="1874"/>
        <v>3165.6666666666665</v>
      </c>
      <c r="AE6345" s="4">
        <v>2862</v>
      </c>
      <c r="AF6345" s="4">
        <v>2862</v>
      </c>
      <c r="AG6345" s="4">
        <f t="shared" si="1864"/>
        <v>2862</v>
      </c>
      <c r="AI6345" t="e">
        <f t="shared" si="1870"/>
        <v>#N/A</v>
      </c>
      <c r="AJ6345">
        <v>52239.49</v>
      </c>
      <c r="AK6345" s="2">
        <v>52239.49</v>
      </c>
      <c r="AL6345" s="2">
        <f t="shared" si="1865"/>
        <v>52239.49</v>
      </c>
      <c r="AM6345" s="4"/>
      <c r="AN6345" t="e">
        <f>VLOOKUP([1]!Tabelle13[[#This Row],[Vlookup this ID for freight costs]],$AL$2:$AL$6811,2,FALSE)</f>
        <v>#REF!</v>
      </c>
      <c r="AP6345">
        <v>672.96</v>
      </c>
      <c r="AQ6345">
        <v>672.96</v>
      </c>
      <c r="AR6345" s="4">
        <v>4</v>
      </c>
      <c r="AS6345" s="4">
        <v>9</v>
      </c>
      <c r="AT6345" s="4">
        <v>2012</v>
      </c>
      <c r="AU6345" s="4">
        <v>4</v>
      </c>
      <c r="AV6345" s="4">
        <v>9</v>
      </c>
      <c r="AW6345" s="4">
        <v>2012</v>
      </c>
      <c r="AX6345" t="str">
        <f t="shared" si="1871"/>
        <v>No Delay</v>
      </c>
      <c r="AY6345">
        <f t="shared" si="1872"/>
        <v>0</v>
      </c>
    </row>
    <row r="6346" spans="1:51" x14ac:dyDescent="0.2">
      <c r="A6346" s="3">
        <v>12399</v>
      </c>
      <c r="B6346" s="1" t="s">
        <v>133</v>
      </c>
      <c r="C6346" s="1" t="s">
        <v>51</v>
      </c>
      <c r="D6346" s="1" t="s">
        <v>130</v>
      </c>
      <c r="E6346" s="1" t="s">
        <v>53</v>
      </c>
      <c r="F6346" s="1" t="s">
        <v>53</v>
      </c>
      <c r="G6346" s="13" t="s">
        <v>362</v>
      </c>
      <c r="H6346" s="12">
        <v>39346</v>
      </c>
      <c r="I6346" s="12" t="s">
        <v>362</v>
      </c>
      <c r="J6346" s="12">
        <v>39346</v>
      </c>
      <c r="K6346" s="4">
        <v>403</v>
      </c>
      <c r="L6346" s="1" t="s">
        <v>56</v>
      </c>
      <c r="M6346" s="1" t="s">
        <v>132</v>
      </c>
      <c r="N6346" s="1" t="s">
        <v>127</v>
      </c>
      <c r="O6346" s="1" t="s">
        <v>128</v>
      </c>
      <c r="P6346">
        <v>20</v>
      </c>
      <c r="Q6346">
        <v>2500</v>
      </c>
      <c r="R6346">
        <v>80000</v>
      </c>
      <c r="S6346">
        <v>32</v>
      </c>
      <c r="T6346">
        <v>1.6</v>
      </c>
      <c r="U6346">
        <f t="shared" si="1868"/>
        <v>80000</v>
      </c>
      <c r="V6346">
        <f t="shared" si="1869"/>
        <v>50000</v>
      </c>
      <c r="W6346" s="1" t="s">
        <v>126</v>
      </c>
      <c r="X6346" s="1" t="s">
        <v>129</v>
      </c>
      <c r="Y6346" s="1" t="s">
        <v>129</v>
      </c>
      <c r="Z6346" s="3">
        <v>8935</v>
      </c>
      <c r="AA6346" s="4">
        <f t="shared" si="1873"/>
        <v>841</v>
      </c>
      <c r="AB6346" s="4">
        <f t="shared" si="1866"/>
        <v>535.30700000000002</v>
      </c>
      <c r="AC6346" s="4">
        <f t="shared" si="1867"/>
        <v>841</v>
      </c>
      <c r="AD6346" s="4">
        <f t="shared" si="1874"/>
        <v>450.66090297133337</v>
      </c>
      <c r="AE6346" s="4">
        <v>841</v>
      </c>
      <c r="AF6346" s="4">
        <v>841</v>
      </c>
      <c r="AG6346" s="4">
        <f t="shared" si="1864"/>
        <v>841</v>
      </c>
      <c r="AI6346" t="e">
        <f t="shared" si="1870"/>
        <v>#N/A</v>
      </c>
      <c r="AJ6346">
        <v>3818.4</v>
      </c>
      <c r="AK6346" s="2">
        <v>3818.4</v>
      </c>
      <c r="AL6346" s="2">
        <f t="shared" si="1865"/>
        <v>3818.4</v>
      </c>
      <c r="AM6346" s="4"/>
      <c r="AN6346" t="e">
        <f>VLOOKUP([1]!Tabelle13[[#This Row],[Vlookup this ID for freight costs]],$AL$2:$AL$6811,2,FALSE)</f>
        <v>#REF!</v>
      </c>
      <c r="AP6346">
        <v>128</v>
      </c>
      <c r="AQ6346">
        <v>128</v>
      </c>
      <c r="AR6346" s="4">
        <v>21</v>
      </c>
      <c r="AS6346" s="4">
        <v>9</v>
      </c>
      <c r="AT6346" s="4">
        <v>2007</v>
      </c>
      <c r="AU6346" s="4">
        <v>21</v>
      </c>
      <c r="AV6346" s="4">
        <v>9</v>
      </c>
      <c r="AW6346" s="4">
        <v>2007</v>
      </c>
      <c r="AX6346" t="str">
        <f t="shared" si="1871"/>
        <v>No Delay</v>
      </c>
      <c r="AY6346">
        <f t="shared" si="1872"/>
        <v>0</v>
      </c>
    </row>
    <row r="6347" spans="1:51" x14ac:dyDescent="0.2">
      <c r="A6347" s="3">
        <v>65308</v>
      </c>
      <c r="B6347" s="1" t="s">
        <v>1138</v>
      </c>
      <c r="C6347" s="1" t="s">
        <v>65</v>
      </c>
      <c r="D6347" s="1" t="s">
        <v>52</v>
      </c>
      <c r="E6347" s="1" t="s">
        <v>53</v>
      </c>
      <c r="F6347" s="1" t="s">
        <v>53</v>
      </c>
      <c r="G6347" s="13" t="s">
        <v>2962</v>
      </c>
      <c r="H6347" s="12">
        <v>40303</v>
      </c>
      <c r="I6347" s="12" t="s">
        <v>2963</v>
      </c>
      <c r="J6347" s="12">
        <v>40313</v>
      </c>
      <c r="K6347" s="4">
        <v>2409</v>
      </c>
      <c r="L6347" s="1" t="s">
        <v>56</v>
      </c>
      <c r="M6347" s="1" t="s">
        <v>57</v>
      </c>
      <c r="N6347" s="1" t="s">
        <v>104</v>
      </c>
      <c r="O6347" s="1" t="s">
        <v>59</v>
      </c>
      <c r="P6347">
        <v>100</v>
      </c>
      <c r="Q6347">
        <v>1750</v>
      </c>
      <c r="R6347">
        <v>140000</v>
      </c>
      <c r="S6347">
        <v>80</v>
      </c>
      <c r="T6347">
        <v>0.8</v>
      </c>
      <c r="U6347">
        <f t="shared" si="1868"/>
        <v>140000</v>
      </c>
      <c r="V6347">
        <f t="shared" si="1869"/>
        <v>175000</v>
      </c>
      <c r="W6347" s="1" t="s">
        <v>60</v>
      </c>
      <c r="X6347" s="1" t="s">
        <v>61</v>
      </c>
      <c r="Y6347" s="1" t="s">
        <v>61</v>
      </c>
      <c r="Z6347" s="3">
        <v>12853</v>
      </c>
      <c r="AA6347" s="4">
        <f t="shared" si="1873"/>
        <v>842</v>
      </c>
      <c r="AB6347" s="4">
        <f t="shared" si="1866"/>
        <v>255.26200000000006</v>
      </c>
      <c r="AC6347" s="4">
        <f t="shared" si="1867"/>
        <v>842</v>
      </c>
      <c r="AD6347" s="4">
        <f t="shared" si="1874"/>
        <v>842</v>
      </c>
      <c r="AE6347" s="4">
        <v>842</v>
      </c>
      <c r="AF6347" s="4">
        <v>842</v>
      </c>
      <c r="AG6347" s="4">
        <f t="shared" si="1864"/>
        <v>842</v>
      </c>
      <c r="AI6347" t="e">
        <f t="shared" si="1870"/>
        <v>#N/A</v>
      </c>
      <c r="AJ6347">
        <v>14829.77</v>
      </c>
      <c r="AK6347" s="2">
        <v>14829.77</v>
      </c>
      <c r="AL6347" s="2">
        <f t="shared" si="1865"/>
        <v>14829.77</v>
      </c>
      <c r="AM6347" s="4"/>
      <c r="AN6347" t="e">
        <f>VLOOKUP([1]!Tabelle13[[#This Row],[Vlookup this ID for freight costs]],$AL$2:$AL$6811,2,FALSE)</f>
        <v>#REF!</v>
      </c>
      <c r="AP6347">
        <v>301.83999999999997</v>
      </c>
      <c r="AQ6347">
        <v>301.83999999999997</v>
      </c>
      <c r="AR6347" s="4">
        <v>5</v>
      </c>
      <c r="AS6347" s="4">
        <v>5</v>
      </c>
      <c r="AT6347" s="4">
        <v>2010</v>
      </c>
      <c r="AU6347" s="4">
        <v>15</v>
      </c>
      <c r="AV6347" s="4">
        <v>5</v>
      </c>
      <c r="AW6347" s="4">
        <v>2010</v>
      </c>
      <c r="AX6347" t="str">
        <f t="shared" si="1871"/>
        <v>Delay</v>
      </c>
      <c r="AY6347">
        <f t="shared" si="1872"/>
        <v>10</v>
      </c>
    </row>
    <row r="6348" spans="1:51" x14ac:dyDescent="0.2">
      <c r="A6348" s="3">
        <v>61</v>
      </c>
      <c r="B6348" s="1" t="s">
        <v>119</v>
      </c>
      <c r="C6348" s="1" t="s">
        <v>114</v>
      </c>
      <c r="D6348" s="1" t="s">
        <v>52</v>
      </c>
      <c r="E6348" s="1" t="s">
        <v>53</v>
      </c>
      <c r="F6348" s="1" t="s">
        <v>53</v>
      </c>
      <c r="G6348" s="13" t="s">
        <v>1175</v>
      </c>
      <c r="H6348" s="12">
        <v>39090</v>
      </c>
      <c r="I6348" s="12" t="s">
        <v>1175</v>
      </c>
      <c r="J6348" s="12">
        <v>39090</v>
      </c>
      <c r="K6348" s="4">
        <v>46</v>
      </c>
      <c r="L6348" s="1" t="s">
        <v>56</v>
      </c>
      <c r="M6348" s="1" t="s">
        <v>126</v>
      </c>
      <c r="N6348" s="1" t="s">
        <v>127</v>
      </c>
      <c r="O6348" s="1" t="s">
        <v>128</v>
      </c>
      <c r="P6348">
        <v>20</v>
      </c>
      <c r="Q6348">
        <v>2500</v>
      </c>
      <c r="R6348">
        <v>100000</v>
      </c>
      <c r="S6348">
        <v>40</v>
      </c>
      <c r="T6348">
        <v>2</v>
      </c>
      <c r="U6348">
        <f t="shared" si="1868"/>
        <v>100000</v>
      </c>
      <c r="V6348">
        <f t="shared" si="1869"/>
        <v>50000</v>
      </c>
      <c r="W6348" s="1" t="s">
        <v>126</v>
      </c>
      <c r="X6348" s="1" t="s">
        <v>129</v>
      </c>
      <c r="Y6348" s="1" t="s">
        <v>129</v>
      </c>
      <c r="Z6348" s="3">
        <v>8261</v>
      </c>
      <c r="AA6348" s="4">
        <f t="shared" si="1873"/>
        <v>853</v>
      </c>
      <c r="AB6348" s="4">
        <f t="shared" si="1866"/>
        <v>605.327</v>
      </c>
      <c r="AC6348" s="4">
        <f t="shared" si="1867"/>
        <v>853</v>
      </c>
      <c r="AD6348" s="4">
        <f t="shared" si="1874"/>
        <v>450.66090297133337</v>
      </c>
      <c r="AE6348" s="4">
        <v>853</v>
      </c>
      <c r="AF6348" s="4">
        <v>853</v>
      </c>
      <c r="AG6348" s="4">
        <f t="shared" si="1864"/>
        <v>853</v>
      </c>
      <c r="AH6348" s="4">
        <v>23</v>
      </c>
      <c r="AI6348">
        <f t="shared" si="1870"/>
        <v>504</v>
      </c>
      <c r="AJ6348">
        <v>13569.49</v>
      </c>
      <c r="AK6348" s="2">
        <v>13569.49</v>
      </c>
      <c r="AL6348" s="2">
        <f t="shared" si="1865"/>
        <v>13569.49</v>
      </c>
      <c r="AM6348" s="4"/>
      <c r="AN6348" t="e">
        <f>VLOOKUP([1]!Tabelle13[[#This Row],[Vlookup this ID for freight costs]],$AL$2:$AL$6811,2,FALSE)</f>
        <v>#REF!</v>
      </c>
      <c r="AP6348">
        <v>0</v>
      </c>
      <c r="AR6348" s="4">
        <v>8</v>
      </c>
      <c r="AS6348" s="4">
        <v>1</v>
      </c>
      <c r="AT6348" s="4">
        <v>2007</v>
      </c>
      <c r="AU6348" s="4">
        <v>8</v>
      </c>
      <c r="AV6348" s="4">
        <v>1</v>
      </c>
      <c r="AW6348" s="4">
        <v>2007</v>
      </c>
      <c r="AX6348" t="str">
        <f t="shared" si="1871"/>
        <v>No Delay</v>
      </c>
      <c r="AY6348">
        <f t="shared" si="1872"/>
        <v>0</v>
      </c>
    </row>
    <row r="6349" spans="1:51" x14ac:dyDescent="0.2">
      <c r="A6349" s="3">
        <v>44783</v>
      </c>
      <c r="B6349" s="1" t="s">
        <v>215</v>
      </c>
      <c r="C6349" s="1" t="s">
        <v>89</v>
      </c>
      <c r="D6349" s="1" t="s">
        <v>52</v>
      </c>
      <c r="E6349" s="1" t="s">
        <v>53</v>
      </c>
      <c r="F6349" s="1" t="s">
        <v>53</v>
      </c>
      <c r="G6349" s="13" t="s">
        <v>331</v>
      </c>
      <c r="H6349" s="12">
        <v>40724</v>
      </c>
      <c r="I6349" s="12" t="s">
        <v>331</v>
      </c>
      <c r="J6349" s="12">
        <v>40724</v>
      </c>
      <c r="K6349" s="4">
        <v>3281</v>
      </c>
      <c r="L6349" s="1" t="s">
        <v>56</v>
      </c>
      <c r="M6349" s="1" t="s">
        <v>319</v>
      </c>
      <c r="N6349" s="1" t="s">
        <v>320</v>
      </c>
      <c r="O6349" s="1" t="s">
        <v>137</v>
      </c>
      <c r="P6349">
        <v>30</v>
      </c>
      <c r="Q6349">
        <v>2418</v>
      </c>
      <c r="R6349">
        <v>58032</v>
      </c>
      <c r="S6349">
        <v>24</v>
      </c>
      <c r="T6349">
        <v>0.8</v>
      </c>
      <c r="U6349">
        <f t="shared" si="1868"/>
        <v>58032</v>
      </c>
      <c r="V6349">
        <f t="shared" si="1869"/>
        <v>72540</v>
      </c>
      <c r="W6349" s="1" t="s">
        <v>138</v>
      </c>
      <c r="X6349" s="1" t="s">
        <v>139</v>
      </c>
      <c r="Y6349" s="1" t="s">
        <v>139</v>
      </c>
      <c r="Z6349" s="3">
        <v>13075</v>
      </c>
      <c r="AA6349" s="4">
        <f t="shared" si="1873"/>
        <v>859</v>
      </c>
      <c r="AB6349" s="4">
        <f t="shared" si="1866"/>
        <v>398.76363200000003</v>
      </c>
      <c r="AC6349" s="4">
        <f t="shared" si="1867"/>
        <v>859</v>
      </c>
      <c r="AD6349" s="4">
        <f t="shared" si="1874"/>
        <v>859</v>
      </c>
      <c r="AE6349" s="4">
        <v>859</v>
      </c>
      <c r="AF6349" s="4">
        <v>859</v>
      </c>
      <c r="AG6349" s="4">
        <f t="shared" si="1864"/>
        <v>859</v>
      </c>
      <c r="AI6349" t="e">
        <f t="shared" si="1870"/>
        <v>#N/A</v>
      </c>
      <c r="AJ6349">
        <v>7894.76</v>
      </c>
      <c r="AK6349" s="2">
        <v>7894.76</v>
      </c>
      <c r="AL6349" s="2">
        <f t="shared" si="1865"/>
        <v>7894.76</v>
      </c>
      <c r="AM6349" s="4"/>
      <c r="AN6349" t="e">
        <f>VLOOKUP([1]!Tabelle13[[#This Row],[Vlookup this ID for freight costs]],$AL$2:$AL$6811,2,FALSE)</f>
        <v>#REF!</v>
      </c>
      <c r="AP6349">
        <v>95.75</v>
      </c>
      <c r="AQ6349">
        <v>95.75</v>
      </c>
      <c r="AR6349" s="4">
        <v>30</v>
      </c>
      <c r="AS6349" s="4">
        <v>6</v>
      </c>
      <c r="AT6349" s="4">
        <v>2011</v>
      </c>
      <c r="AU6349" s="4">
        <v>30</v>
      </c>
      <c r="AV6349" s="4">
        <v>6</v>
      </c>
      <c r="AW6349" s="4">
        <v>2011</v>
      </c>
      <c r="AX6349" t="str">
        <f t="shared" si="1871"/>
        <v>No Delay</v>
      </c>
      <c r="AY6349">
        <f t="shared" si="1872"/>
        <v>0</v>
      </c>
    </row>
    <row r="6350" spans="1:51" x14ac:dyDescent="0.2">
      <c r="A6350" s="3">
        <v>3009</v>
      </c>
      <c r="B6350" s="1" t="s">
        <v>64</v>
      </c>
      <c r="C6350" s="1" t="s">
        <v>65</v>
      </c>
      <c r="D6350" s="1" t="s">
        <v>52</v>
      </c>
      <c r="E6350" s="1" t="s">
        <v>53</v>
      </c>
      <c r="F6350" s="1" t="s">
        <v>53</v>
      </c>
      <c r="G6350" s="13" t="s">
        <v>1253</v>
      </c>
      <c r="H6350" s="12">
        <v>39519</v>
      </c>
      <c r="I6350" s="12" t="s">
        <v>779</v>
      </c>
      <c r="J6350" s="12">
        <v>39517</v>
      </c>
      <c r="K6350" s="4">
        <v>699</v>
      </c>
      <c r="L6350" s="1" t="s">
        <v>56</v>
      </c>
      <c r="M6350" s="1" t="s">
        <v>57</v>
      </c>
      <c r="N6350" s="1" t="s">
        <v>58</v>
      </c>
      <c r="O6350" s="1" t="s">
        <v>59</v>
      </c>
      <c r="P6350">
        <v>100</v>
      </c>
      <c r="Q6350">
        <v>3000</v>
      </c>
      <c r="R6350">
        <v>239970</v>
      </c>
      <c r="S6350">
        <v>79.989999999999995</v>
      </c>
      <c r="T6350">
        <v>0.8</v>
      </c>
      <c r="U6350">
        <f t="shared" si="1868"/>
        <v>239969.99999999997</v>
      </c>
      <c r="V6350">
        <f t="shared" si="1869"/>
        <v>300000</v>
      </c>
      <c r="W6350" s="1" t="s">
        <v>60</v>
      </c>
      <c r="X6350" s="1" t="s">
        <v>61</v>
      </c>
      <c r="Y6350" s="1" t="s">
        <v>61</v>
      </c>
      <c r="Z6350" s="3">
        <v>12853</v>
      </c>
      <c r="AA6350" s="4">
        <f t="shared" si="1873"/>
        <v>861</v>
      </c>
      <c r="AB6350" s="4">
        <f t="shared" si="1866"/>
        <v>778.63197000000014</v>
      </c>
      <c r="AC6350" s="4">
        <f t="shared" si="1867"/>
        <v>861</v>
      </c>
      <c r="AD6350" s="4">
        <f t="shared" si="1874"/>
        <v>885.46902310899998</v>
      </c>
      <c r="AE6350" s="4">
        <v>861</v>
      </c>
      <c r="AF6350" s="4">
        <v>861</v>
      </c>
      <c r="AG6350" s="4">
        <f t="shared" si="1864"/>
        <v>861</v>
      </c>
      <c r="AH6350" s="4">
        <v>10589</v>
      </c>
      <c r="AI6350">
        <f t="shared" si="1870"/>
        <v>9006</v>
      </c>
      <c r="AJ6350">
        <v>12770.05</v>
      </c>
      <c r="AK6350" s="2">
        <v>12770.05</v>
      </c>
      <c r="AL6350" s="2">
        <f t="shared" si="1865"/>
        <v>12770.05</v>
      </c>
      <c r="AM6350" s="4"/>
      <c r="AN6350" t="e">
        <f>VLOOKUP([1]!Tabelle13[[#This Row],[Vlookup this ID for freight costs]],$AL$2:$AL$6811,2,FALSE)</f>
        <v>#REF!</v>
      </c>
      <c r="AP6350">
        <v>383.95</v>
      </c>
      <c r="AQ6350">
        <v>383.95</v>
      </c>
      <c r="AR6350" s="4">
        <v>12</v>
      </c>
      <c r="AS6350" s="4">
        <v>4</v>
      </c>
      <c r="AT6350" s="4">
        <v>2008</v>
      </c>
      <c r="AU6350" s="4">
        <v>10</v>
      </c>
      <c r="AV6350" s="4">
        <v>4</v>
      </c>
      <c r="AW6350" s="4">
        <v>2008</v>
      </c>
      <c r="AX6350" t="str">
        <f t="shared" si="1871"/>
        <v>No Delay</v>
      </c>
      <c r="AY6350">
        <f t="shared" si="1872"/>
        <v>0</v>
      </c>
    </row>
    <row r="6351" spans="1:51" x14ac:dyDescent="0.2">
      <c r="A6351" s="3">
        <v>64363</v>
      </c>
      <c r="B6351" s="1" t="s">
        <v>50</v>
      </c>
      <c r="C6351" s="1" t="s">
        <v>51</v>
      </c>
      <c r="D6351" s="1" t="s">
        <v>52</v>
      </c>
      <c r="E6351" s="1" t="s">
        <v>53</v>
      </c>
      <c r="F6351" s="1" t="s">
        <v>53</v>
      </c>
      <c r="G6351" s="13" t="s">
        <v>2956</v>
      </c>
      <c r="H6351" s="12">
        <v>41031</v>
      </c>
      <c r="I6351" s="12" t="s">
        <v>2956</v>
      </c>
      <c r="J6351" s="12">
        <v>41031</v>
      </c>
      <c r="K6351" s="4">
        <v>3891</v>
      </c>
      <c r="L6351" s="1" t="s">
        <v>56</v>
      </c>
      <c r="M6351" s="1" t="s">
        <v>57</v>
      </c>
      <c r="N6351" s="1" t="s">
        <v>104</v>
      </c>
      <c r="O6351" s="1" t="s">
        <v>59</v>
      </c>
      <c r="P6351">
        <v>100</v>
      </c>
      <c r="Q6351">
        <v>3094</v>
      </c>
      <c r="R6351">
        <v>247520</v>
      </c>
      <c r="S6351">
        <v>80</v>
      </c>
      <c r="T6351">
        <v>0.8</v>
      </c>
      <c r="U6351">
        <f t="shared" si="1868"/>
        <v>247520</v>
      </c>
      <c r="V6351">
        <f t="shared" si="1869"/>
        <v>309400</v>
      </c>
      <c r="W6351" s="1" t="s">
        <v>85</v>
      </c>
      <c r="X6351" s="1" t="s">
        <v>1236</v>
      </c>
      <c r="Y6351" s="1" t="s">
        <v>86</v>
      </c>
      <c r="Z6351" s="4">
        <v>6898</v>
      </c>
      <c r="AA6351" s="4">
        <f t="shared" si="1873"/>
        <v>1477</v>
      </c>
      <c r="AB6351" s="4">
        <f t="shared" si="1866"/>
        <v>818.10232000000008</v>
      </c>
      <c r="AC6351" s="4">
        <f t="shared" si="1867"/>
        <v>1477</v>
      </c>
      <c r="AD6351" s="4">
        <f t="shared" si="1874"/>
        <v>1477</v>
      </c>
      <c r="AE6351" s="4">
        <v>1477</v>
      </c>
      <c r="AF6351" s="4">
        <v>1477</v>
      </c>
      <c r="AG6351" s="4">
        <f t="shared" si="1864"/>
        <v>1477</v>
      </c>
      <c r="AI6351" t="e">
        <f t="shared" si="1870"/>
        <v>#N/A</v>
      </c>
      <c r="AJ6351">
        <v>27686.29</v>
      </c>
      <c r="AK6351" s="2">
        <v>27686.29</v>
      </c>
      <c r="AL6351" s="2">
        <f t="shared" si="1865"/>
        <v>27686.29</v>
      </c>
      <c r="AM6351" s="4"/>
      <c r="AN6351" t="e">
        <f>VLOOKUP([1]!Tabelle13[[#This Row],[Vlookup this ID for freight costs]],$AL$2:$AL$6811,2,FALSE)</f>
        <v>#REF!</v>
      </c>
      <c r="AP6351">
        <v>408.41</v>
      </c>
      <c r="AQ6351">
        <v>408.41</v>
      </c>
      <c r="AR6351" s="4">
        <v>2</v>
      </c>
      <c r="AS6351" s="4">
        <v>5</v>
      </c>
      <c r="AT6351" s="4">
        <v>2012</v>
      </c>
      <c r="AU6351" s="4">
        <v>2</v>
      </c>
      <c r="AV6351" s="4">
        <v>5</v>
      </c>
      <c r="AW6351" s="4">
        <v>2012</v>
      </c>
      <c r="AX6351" t="str">
        <f t="shared" si="1871"/>
        <v>No Delay</v>
      </c>
      <c r="AY6351">
        <f t="shared" si="1872"/>
        <v>0</v>
      </c>
    </row>
    <row r="6352" spans="1:51" x14ac:dyDescent="0.2">
      <c r="A6352" s="3">
        <v>65609</v>
      </c>
      <c r="B6352" s="1" t="s">
        <v>50</v>
      </c>
      <c r="C6352" s="1" t="s">
        <v>51</v>
      </c>
      <c r="D6352" s="1" t="s">
        <v>52</v>
      </c>
      <c r="E6352" s="1" t="s">
        <v>53</v>
      </c>
      <c r="F6352" s="1" t="s">
        <v>53</v>
      </c>
      <c r="G6352" s="13" t="s">
        <v>2950</v>
      </c>
      <c r="H6352" s="12">
        <v>41268</v>
      </c>
      <c r="I6352" s="12" t="s">
        <v>2950</v>
      </c>
      <c r="J6352" s="12">
        <v>41268</v>
      </c>
      <c r="K6352" s="4">
        <v>4370</v>
      </c>
      <c r="L6352" s="1" t="s">
        <v>56</v>
      </c>
      <c r="M6352" s="1" t="s">
        <v>57</v>
      </c>
      <c r="N6352" s="1" t="s">
        <v>306</v>
      </c>
      <c r="O6352" s="1" t="s">
        <v>59</v>
      </c>
      <c r="P6352">
        <v>1</v>
      </c>
      <c r="Q6352">
        <v>81</v>
      </c>
      <c r="R6352">
        <v>405</v>
      </c>
      <c r="S6352">
        <v>5</v>
      </c>
      <c r="T6352">
        <v>5</v>
      </c>
      <c r="U6352">
        <f t="shared" si="1868"/>
        <v>405</v>
      </c>
      <c r="V6352">
        <f t="shared" si="1869"/>
        <v>81</v>
      </c>
      <c r="W6352" s="1" t="s">
        <v>85</v>
      </c>
      <c r="X6352" s="1" t="s">
        <v>1236</v>
      </c>
      <c r="Y6352" s="1" t="s">
        <v>86</v>
      </c>
      <c r="Z6352" s="4">
        <v>6898</v>
      </c>
      <c r="AA6352" s="4">
        <f t="shared" si="1873"/>
        <v>16</v>
      </c>
      <c r="AB6352" s="4">
        <f t="shared" si="1866"/>
        <v>12.823604999999997</v>
      </c>
      <c r="AC6352" s="4">
        <f t="shared" si="1867"/>
        <v>16</v>
      </c>
      <c r="AD6352" s="4">
        <f t="shared" si="1874"/>
        <v>95.795989217483339</v>
      </c>
      <c r="AE6352" s="3" t="s">
        <v>2964</v>
      </c>
      <c r="AF6352" s="3">
        <v>16</v>
      </c>
      <c r="AG6352" s="4">
        <f>AI6352</f>
        <v>16</v>
      </c>
      <c r="AH6352" s="4">
        <v>18269</v>
      </c>
      <c r="AI6352">
        <f t="shared" si="1870"/>
        <v>16</v>
      </c>
      <c r="AJ6352" t="s">
        <v>2964</v>
      </c>
      <c r="AK6352" s="2">
        <v>467.26</v>
      </c>
      <c r="AL6352" s="2">
        <f>AN6352</f>
        <v>467.26</v>
      </c>
      <c r="AM6352" s="4">
        <v>18269</v>
      </c>
      <c r="AN6352">
        <f>INDEX($AJ$2:$AJ$6811,MATCH(AM6352,$A$2:$A$6811,0))</f>
        <v>467.26</v>
      </c>
      <c r="AP6352">
        <v>0.56999999999999995</v>
      </c>
      <c r="AQ6352">
        <v>0.56999999999999995</v>
      </c>
      <c r="AR6352" s="4">
        <v>25</v>
      </c>
      <c r="AS6352" s="4">
        <v>12</v>
      </c>
      <c r="AT6352" s="4">
        <v>2012</v>
      </c>
      <c r="AU6352" s="4">
        <v>25</v>
      </c>
      <c r="AV6352" s="4">
        <v>12</v>
      </c>
      <c r="AW6352" s="4">
        <v>2012</v>
      </c>
      <c r="AX6352" t="str">
        <f t="shared" si="1871"/>
        <v>No Delay</v>
      </c>
      <c r="AY6352">
        <f t="shared" si="1872"/>
        <v>0</v>
      </c>
    </row>
    <row r="6353" spans="1:51" x14ac:dyDescent="0.2">
      <c r="A6353" s="3">
        <v>27400</v>
      </c>
      <c r="B6353" s="1" t="s">
        <v>172</v>
      </c>
      <c r="C6353" s="1" t="s">
        <v>114</v>
      </c>
      <c r="D6353" s="1" t="s">
        <v>52</v>
      </c>
      <c r="E6353" s="1" t="s">
        <v>53</v>
      </c>
      <c r="F6353" s="1" t="s">
        <v>53</v>
      </c>
      <c r="G6353" s="13" t="s">
        <v>1549</v>
      </c>
      <c r="H6353" s="12">
        <v>41535</v>
      </c>
      <c r="I6353" s="12" t="s">
        <v>1549</v>
      </c>
      <c r="J6353" s="12">
        <v>41535</v>
      </c>
      <c r="K6353" s="4">
        <v>4930</v>
      </c>
      <c r="L6353" s="1" t="s">
        <v>56</v>
      </c>
      <c r="M6353" s="1" t="s">
        <v>126</v>
      </c>
      <c r="N6353" s="1" t="s">
        <v>127</v>
      </c>
      <c r="O6353" s="1" t="s">
        <v>128</v>
      </c>
      <c r="P6353">
        <v>20</v>
      </c>
      <c r="Q6353">
        <v>3000</v>
      </c>
      <c r="R6353">
        <v>96000</v>
      </c>
      <c r="S6353">
        <v>32</v>
      </c>
      <c r="T6353">
        <v>1.6</v>
      </c>
      <c r="U6353">
        <f t="shared" si="1868"/>
        <v>96000</v>
      </c>
      <c r="V6353">
        <f t="shared" si="1869"/>
        <v>60000</v>
      </c>
      <c r="W6353" s="1" t="s">
        <v>126</v>
      </c>
      <c r="X6353" s="1" t="s">
        <v>129</v>
      </c>
      <c r="Y6353" s="1" t="s">
        <v>129</v>
      </c>
      <c r="Z6353" s="3">
        <v>8261</v>
      </c>
      <c r="AA6353" s="4">
        <f t="shared" si="1873"/>
        <v>880</v>
      </c>
      <c r="AB6353" s="4">
        <f t="shared" si="1866"/>
        <v>660.673</v>
      </c>
      <c r="AC6353" s="4">
        <f t="shared" si="1867"/>
        <v>880</v>
      </c>
      <c r="AD6353" s="4">
        <f t="shared" si="1874"/>
        <v>26324.75</v>
      </c>
      <c r="AE6353" s="4">
        <v>880</v>
      </c>
      <c r="AF6353" s="4">
        <v>880</v>
      </c>
      <c r="AG6353" s="4">
        <f>AE6353</f>
        <v>880</v>
      </c>
      <c r="AI6353" t="e">
        <f t="shared" si="1870"/>
        <v>#N/A</v>
      </c>
      <c r="AJ6353">
        <v>7616.19</v>
      </c>
      <c r="AK6353" s="2">
        <v>7616.19</v>
      </c>
      <c r="AL6353" s="2">
        <f>AJ6353</f>
        <v>7616.19</v>
      </c>
      <c r="AM6353" s="4"/>
      <c r="AN6353" t="e">
        <f>VLOOKUP([1]!Tabelle13[[#This Row],[Vlookup this ID for freight costs]],$AL$2:$AL$6811,2,FALSE)</f>
        <v>#REF!</v>
      </c>
      <c r="AP6353">
        <v>118.75</v>
      </c>
      <c r="AQ6353">
        <v>118.75</v>
      </c>
      <c r="AR6353" s="4">
        <v>18</v>
      </c>
      <c r="AS6353" s="4">
        <v>9</v>
      </c>
      <c r="AT6353" s="4">
        <v>2013</v>
      </c>
      <c r="AU6353" s="4">
        <v>18</v>
      </c>
      <c r="AV6353" s="4">
        <v>9</v>
      </c>
      <c r="AW6353" s="4">
        <v>2013</v>
      </c>
      <c r="AX6353" t="str">
        <f t="shared" si="1871"/>
        <v>No Delay</v>
      </c>
      <c r="AY6353">
        <f t="shared" si="1872"/>
        <v>0</v>
      </c>
    </row>
    <row r="6354" spans="1:51" x14ac:dyDescent="0.2">
      <c r="A6354" s="3">
        <v>47977</v>
      </c>
      <c r="B6354" s="1" t="s">
        <v>172</v>
      </c>
      <c r="C6354" s="1" t="s">
        <v>114</v>
      </c>
      <c r="D6354" s="1" t="s">
        <v>52</v>
      </c>
      <c r="E6354" s="1" t="s">
        <v>53</v>
      </c>
      <c r="F6354" s="1" t="s">
        <v>53</v>
      </c>
      <c r="G6354" s="13" t="s">
        <v>2085</v>
      </c>
      <c r="H6354" s="12">
        <v>42025</v>
      </c>
      <c r="I6354" s="12" t="s">
        <v>2965</v>
      </c>
      <c r="J6354" s="12">
        <v>42039</v>
      </c>
      <c r="K6354" s="4">
        <v>6269</v>
      </c>
      <c r="L6354" s="1" t="s">
        <v>56</v>
      </c>
      <c r="M6354" s="1" t="s">
        <v>126</v>
      </c>
      <c r="N6354" s="1" t="s">
        <v>127</v>
      </c>
      <c r="O6354" s="1" t="s">
        <v>128</v>
      </c>
      <c r="P6354">
        <v>20</v>
      </c>
      <c r="Q6354">
        <v>3000</v>
      </c>
      <c r="R6354">
        <v>96000</v>
      </c>
      <c r="S6354">
        <v>32</v>
      </c>
      <c r="T6354">
        <v>1.6</v>
      </c>
      <c r="U6354">
        <f t="shared" si="1868"/>
        <v>96000</v>
      </c>
      <c r="V6354">
        <f t="shared" si="1869"/>
        <v>60000</v>
      </c>
      <c r="W6354" s="1" t="s">
        <v>126</v>
      </c>
      <c r="X6354" s="1" t="s">
        <v>129</v>
      </c>
      <c r="Y6354" s="1" t="s">
        <v>129</v>
      </c>
      <c r="Z6354" s="3">
        <v>8261</v>
      </c>
      <c r="AA6354" s="4">
        <f t="shared" si="1873"/>
        <v>881</v>
      </c>
      <c r="AB6354" s="4">
        <f t="shared" si="1866"/>
        <v>660.673</v>
      </c>
      <c r="AC6354" s="4">
        <f t="shared" si="1867"/>
        <v>881</v>
      </c>
      <c r="AD6354" s="4">
        <f t="shared" si="1874"/>
        <v>26324.75</v>
      </c>
      <c r="AE6354" s="4">
        <v>881</v>
      </c>
      <c r="AF6354" s="4">
        <v>881</v>
      </c>
      <c r="AG6354" s="4">
        <f>AE6354</f>
        <v>881</v>
      </c>
      <c r="AI6354" t="e">
        <f t="shared" si="1870"/>
        <v>#N/A</v>
      </c>
      <c r="AJ6354">
        <v>6664.29</v>
      </c>
      <c r="AK6354" s="2">
        <v>6664.29</v>
      </c>
      <c r="AL6354" s="2">
        <f>AJ6354</f>
        <v>6664.29</v>
      </c>
      <c r="AM6354" s="4"/>
      <c r="AN6354" t="e">
        <f>VLOOKUP([1]!Tabelle13[[#This Row],[Vlookup this ID for freight costs]],$AL$2:$AL$6811,2,FALSE)</f>
        <v>#REF!</v>
      </c>
      <c r="AP6354">
        <v>112.99</v>
      </c>
      <c r="AQ6354">
        <v>112.99</v>
      </c>
      <c r="AR6354" s="4">
        <v>21</v>
      </c>
      <c r="AS6354" s="4">
        <v>1</v>
      </c>
      <c r="AT6354" s="4">
        <v>2015</v>
      </c>
      <c r="AU6354" s="4">
        <v>4</v>
      </c>
      <c r="AV6354" s="4">
        <v>2</v>
      </c>
      <c r="AW6354" s="4">
        <v>2015</v>
      </c>
      <c r="AX6354" t="str">
        <f t="shared" si="1871"/>
        <v>Delay</v>
      </c>
      <c r="AY6354">
        <f t="shared" si="1872"/>
        <v>14</v>
      </c>
    </row>
    <row r="6355" spans="1:51" x14ac:dyDescent="0.2">
      <c r="A6355" s="3">
        <v>67300</v>
      </c>
      <c r="B6355" s="1" t="s">
        <v>50</v>
      </c>
      <c r="C6355" s="1" t="s">
        <v>51</v>
      </c>
      <c r="D6355" s="1" t="s">
        <v>52</v>
      </c>
      <c r="E6355" s="1" t="s">
        <v>53</v>
      </c>
      <c r="F6355" s="1" t="s">
        <v>53</v>
      </c>
      <c r="G6355" s="13" t="s">
        <v>1842</v>
      </c>
      <c r="H6355" s="12">
        <v>41200</v>
      </c>
      <c r="I6355" s="12" t="s">
        <v>1842</v>
      </c>
      <c r="J6355" s="12">
        <v>41200</v>
      </c>
      <c r="K6355" s="4">
        <v>4219</v>
      </c>
      <c r="L6355" s="1" t="s">
        <v>56</v>
      </c>
      <c r="M6355" s="1" t="s">
        <v>57</v>
      </c>
      <c r="N6355" s="1" t="s">
        <v>84</v>
      </c>
      <c r="O6355" s="1" t="s">
        <v>59</v>
      </c>
      <c r="P6355">
        <v>100</v>
      </c>
      <c r="Q6355">
        <v>215</v>
      </c>
      <c r="R6355">
        <v>15512.25</v>
      </c>
      <c r="S6355">
        <v>72.150000000000006</v>
      </c>
      <c r="T6355">
        <v>0.72</v>
      </c>
      <c r="U6355">
        <f t="shared" si="1868"/>
        <v>15512.250000000002</v>
      </c>
      <c r="V6355">
        <f t="shared" si="1869"/>
        <v>21500</v>
      </c>
      <c r="W6355" s="1" t="s">
        <v>85</v>
      </c>
      <c r="X6355" s="1" t="s">
        <v>1236</v>
      </c>
      <c r="Y6355" s="1" t="s">
        <v>86</v>
      </c>
      <c r="Z6355" s="4">
        <v>6898</v>
      </c>
      <c r="AA6355" s="4">
        <f t="shared" si="1873"/>
        <v>41</v>
      </c>
      <c r="AB6355" s="4">
        <f t="shared" si="1866"/>
        <v>-393.47411274999996</v>
      </c>
      <c r="AC6355" s="4">
        <f t="shared" si="1867"/>
        <v>41</v>
      </c>
      <c r="AD6355" s="4">
        <f t="shared" si="1874"/>
        <v>41</v>
      </c>
      <c r="AE6355" s="3" t="s">
        <v>2966</v>
      </c>
      <c r="AF6355" s="3">
        <v>41</v>
      </c>
      <c r="AG6355" s="4">
        <f>AI6355</f>
        <v>41</v>
      </c>
      <c r="AH6355" s="4">
        <v>46858</v>
      </c>
      <c r="AI6355">
        <f t="shared" si="1870"/>
        <v>41</v>
      </c>
      <c r="AJ6355" t="s">
        <v>2966</v>
      </c>
      <c r="AK6355" s="2">
        <v>1001.02</v>
      </c>
      <c r="AL6355" s="2">
        <f>AN6355</f>
        <v>1001.02</v>
      </c>
      <c r="AM6355" s="4">
        <v>46858</v>
      </c>
      <c r="AN6355">
        <f>INDEX($AJ$2:$AJ$6811,MATCH(AM6355,$A$2:$A$6811,0))</f>
        <v>1001.02</v>
      </c>
      <c r="AP6355">
        <v>21.75</v>
      </c>
      <c r="AQ6355">
        <v>21.75</v>
      </c>
      <c r="AR6355" s="4">
        <v>18</v>
      </c>
      <c r="AS6355" s="4">
        <v>10</v>
      </c>
      <c r="AT6355" s="4">
        <v>2012</v>
      </c>
      <c r="AU6355" s="4">
        <v>18</v>
      </c>
      <c r="AV6355" s="4">
        <v>10</v>
      </c>
      <c r="AW6355" s="4">
        <v>2012</v>
      </c>
      <c r="AX6355" t="str">
        <f t="shared" si="1871"/>
        <v>No Delay</v>
      </c>
      <c r="AY6355">
        <f t="shared" si="1872"/>
        <v>0</v>
      </c>
    </row>
    <row r="6356" spans="1:51" x14ac:dyDescent="0.2">
      <c r="A6356" s="3">
        <v>72586</v>
      </c>
      <c r="B6356" s="1" t="s">
        <v>50</v>
      </c>
      <c r="C6356" s="1" t="s">
        <v>51</v>
      </c>
      <c r="D6356" s="1" t="s">
        <v>52</v>
      </c>
      <c r="E6356" s="1" t="s">
        <v>253</v>
      </c>
      <c r="F6356" s="1" t="s">
        <v>253</v>
      </c>
      <c r="G6356" s="13" t="s">
        <v>1617</v>
      </c>
      <c r="H6356" s="12">
        <v>41141</v>
      </c>
      <c r="I6356" s="12" t="s">
        <v>1617</v>
      </c>
      <c r="J6356" s="12">
        <v>41141</v>
      </c>
      <c r="K6356" s="4">
        <v>4117</v>
      </c>
      <c r="L6356" s="1" t="s">
        <v>56</v>
      </c>
      <c r="M6356" s="1" t="s">
        <v>57</v>
      </c>
      <c r="N6356" s="1" t="s">
        <v>104</v>
      </c>
      <c r="O6356" s="1" t="s">
        <v>59</v>
      </c>
      <c r="P6356">
        <v>100</v>
      </c>
      <c r="Q6356">
        <v>7882</v>
      </c>
      <c r="R6356">
        <v>630560</v>
      </c>
      <c r="S6356">
        <v>80</v>
      </c>
      <c r="T6356">
        <v>0.8</v>
      </c>
      <c r="U6356">
        <f t="shared" si="1868"/>
        <v>630560</v>
      </c>
      <c r="V6356">
        <f t="shared" si="1869"/>
        <v>788200</v>
      </c>
      <c r="W6356" s="1" t="s">
        <v>85</v>
      </c>
      <c r="X6356" s="1" t="s">
        <v>1236</v>
      </c>
      <c r="Y6356" s="1" t="s">
        <v>86</v>
      </c>
      <c r="Z6356" s="4">
        <v>6898</v>
      </c>
      <c r="AA6356" s="4">
        <f t="shared" si="1873"/>
        <v>3757</v>
      </c>
      <c r="AB6356" s="4">
        <f t="shared" si="1866"/>
        <v>2823.2209600000001</v>
      </c>
      <c r="AC6356" s="4">
        <f t="shared" si="1867"/>
        <v>3757</v>
      </c>
      <c r="AD6356" s="4">
        <f t="shared" si="1874"/>
        <v>3757</v>
      </c>
      <c r="AE6356" s="4">
        <v>3757</v>
      </c>
      <c r="AF6356" s="4">
        <v>3757</v>
      </c>
      <c r="AG6356" s="4">
        <f>AE6356</f>
        <v>3757</v>
      </c>
      <c r="AI6356" t="e">
        <f t="shared" si="1870"/>
        <v>#N/A</v>
      </c>
      <c r="AJ6356">
        <v>15105.99</v>
      </c>
      <c r="AK6356" s="2">
        <v>15105.99</v>
      </c>
      <c r="AL6356" s="2">
        <f>AJ6356</f>
        <v>15105.99</v>
      </c>
      <c r="AM6356" s="4"/>
      <c r="AN6356" t="e">
        <f>VLOOKUP([1]!Tabelle13[[#This Row],[Vlookup this ID for freight costs]],$AL$2:$AL$6811,2,FALSE)</f>
        <v>#REF!</v>
      </c>
      <c r="AP6356">
        <v>1040.42</v>
      </c>
      <c r="AQ6356">
        <v>1040.42</v>
      </c>
      <c r="AR6356" s="4">
        <v>20</v>
      </c>
      <c r="AS6356" s="4">
        <v>8</v>
      </c>
      <c r="AT6356" s="4">
        <v>2012</v>
      </c>
      <c r="AU6356" s="4">
        <v>20</v>
      </c>
      <c r="AV6356" s="4">
        <v>8</v>
      </c>
      <c r="AW6356" s="4">
        <v>2012</v>
      </c>
      <c r="AX6356" t="str">
        <f t="shared" si="1871"/>
        <v>No Delay</v>
      </c>
      <c r="AY6356">
        <f t="shared" si="1872"/>
        <v>0</v>
      </c>
    </row>
    <row r="6357" spans="1:51" x14ac:dyDescent="0.2">
      <c r="A6357" s="3">
        <v>73314</v>
      </c>
      <c r="B6357" s="1" t="s">
        <v>50</v>
      </c>
      <c r="C6357" s="1" t="s">
        <v>51</v>
      </c>
      <c r="D6357" s="1" t="s">
        <v>52</v>
      </c>
      <c r="E6357" s="1" t="s">
        <v>53</v>
      </c>
      <c r="F6357" s="1" t="s">
        <v>53</v>
      </c>
      <c r="G6357" s="13" t="s">
        <v>2956</v>
      </c>
      <c r="H6357" s="12">
        <v>41031</v>
      </c>
      <c r="I6357" s="12" t="s">
        <v>2956</v>
      </c>
      <c r="J6357" s="12">
        <v>41031</v>
      </c>
      <c r="K6357" s="4">
        <v>3892</v>
      </c>
      <c r="L6357" s="1" t="s">
        <v>56</v>
      </c>
      <c r="M6357" s="1" t="s">
        <v>57</v>
      </c>
      <c r="N6357" s="1" t="s">
        <v>104</v>
      </c>
      <c r="O6357" s="1" t="s">
        <v>59</v>
      </c>
      <c r="P6357">
        <v>100</v>
      </c>
      <c r="Q6357">
        <v>2891</v>
      </c>
      <c r="R6357">
        <v>231280</v>
      </c>
      <c r="S6357">
        <v>80</v>
      </c>
      <c r="T6357">
        <v>0.8</v>
      </c>
      <c r="U6357">
        <f t="shared" si="1868"/>
        <v>231280</v>
      </c>
      <c r="V6357">
        <f t="shared" si="1869"/>
        <v>289100</v>
      </c>
      <c r="W6357" s="1" t="s">
        <v>85</v>
      </c>
      <c r="X6357" s="1" t="s">
        <v>1236</v>
      </c>
      <c r="Y6357" s="1" t="s">
        <v>86</v>
      </c>
      <c r="Z6357" s="4">
        <v>6898</v>
      </c>
      <c r="AA6357" s="4">
        <f t="shared" si="1873"/>
        <v>1378</v>
      </c>
      <c r="AB6357" s="4">
        <f t="shared" si="1866"/>
        <v>733.0899800000002</v>
      </c>
      <c r="AC6357" s="4">
        <f t="shared" si="1867"/>
        <v>1378</v>
      </c>
      <c r="AD6357" s="4">
        <f t="shared" si="1874"/>
        <v>1377.75</v>
      </c>
      <c r="AE6357" s="4">
        <v>1378</v>
      </c>
      <c r="AF6357" s="4">
        <v>1378</v>
      </c>
      <c r="AG6357" s="4">
        <f>AE6357</f>
        <v>1378</v>
      </c>
      <c r="AI6357" t="e">
        <f t="shared" si="1870"/>
        <v>#N/A</v>
      </c>
      <c r="AJ6357">
        <v>25607.439999999999</v>
      </c>
      <c r="AK6357" s="2">
        <v>25607.439999999999</v>
      </c>
      <c r="AL6357" s="2">
        <f>AJ6357</f>
        <v>25607.439999999999</v>
      </c>
      <c r="AM6357" s="4"/>
      <c r="AN6357" t="e">
        <f>VLOOKUP([1]!Tabelle13[[#This Row],[Vlookup this ID for freight costs]],$AL$2:$AL$6811,2,FALSE)</f>
        <v>#REF!</v>
      </c>
      <c r="AP6357">
        <v>381.61</v>
      </c>
      <c r="AQ6357">
        <v>381.61</v>
      </c>
      <c r="AR6357" s="4">
        <v>2</v>
      </c>
      <c r="AS6357" s="4">
        <v>5</v>
      </c>
      <c r="AT6357" s="4">
        <v>2012</v>
      </c>
      <c r="AU6357" s="4">
        <v>2</v>
      </c>
      <c r="AV6357" s="4">
        <v>5</v>
      </c>
      <c r="AW6357" s="4">
        <v>2012</v>
      </c>
      <c r="AX6357" t="str">
        <f t="shared" si="1871"/>
        <v>No Delay</v>
      </c>
      <c r="AY6357">
        <f t="shared" si="1872"/>
        <v>0</v>
      </c>
    </row>
    <row r="6358" spans="1:51" x14ac:dyDescent="0.2">
      <c r="A6358" s="3">
        <v>1939</v>
      </c>
      <c r="B6358" s="1" t="s">
        <v>119</v>
      </c>
      <c r="C6358" s="1" t="s">
        <v>114</v>
      </c>
      <c r="D6358" s="1" t="s">
        <v>52</v>
      </c>
      <c r="E6358" s="1" t="s">
        <v>53</v>
      </c>
      <c r="F6358" s="1" t="s">
        <v>53</v>
      </c>
      <c r="G6358" s="13" t="s">
        <v>1311</v>
      </c>
      <c r="H6358" s="12">
        <v>39713</v>
      </c>
      <c r="I6358" s="12" t="s">
        <v>1311</v>
      </c>
      <c r="J6358" s="12">
        <v>39713</v>
      </c>
      <c r="K6358" s="4">
        <v>1072</v>
      </c>
      <c r="L6358" s="1" t="s">
        <v>56</v>
      </c>
      <c r="M6358" s="1" t="s">
        <v>57</v>
      </c>
      <c r="N6358" s="1" t="s">
        <v>92</v>
      </c>
      <c r="O6358" s="1" t="s">
        <v>93</v>
      </c>
      <c r="P6358">
        <v>100</v>
      </c>
      <c r="Q6358">
        <v>3000</v>
      </c>
      <c r="R6358">
        <v>30</v>
      </c>
      <c r="S6358">
        <v>0.01</v>
      </c>
      <c r="T6358">
        <v>0</v>
      </c>
      <c r="U6358">
        <f t="shared" si="1868"/>
        <v>30</v>
      </c>
      <c r="V6358">
        <f t="shared" si="1869"/>
        <v>300000</v>
      </c>
      <c r="W6358" s="1" t="s">
        <v>60</v>
      </c>
      <c r="X6358" s="1" t="s">
        <v>61</v>
      </c>
      <c r="Y6358" s="1" t="s">
        <v>61</v>
      </c>
      <c r="Z6358" s="3">
        <v>12841</v>
      </c>
      <c r="AA6358" s="4">
        <f t="shared" si="1873"/>
        <v>889</v>
      </c>
      <c r="AB6358" s="4">
        <f t="shared" si="1866"/>
        <v>-61.397969999999987</v>
      </c>
      <c r="AC6358" s="4">
        <f t="shared" si="1867"/>
        <v>889</v>
      </c>
      <c r="AD6358" s="4">
        <f t="shared" si="1874"/>
        <v>885.46902310899998</v>
      </c>
      <c r="AE6358" s="4">
        <v>889</v>
      </c>
      <c r="AF6358" s="4">
        <v>889</v>
      </c>
      <c r="AG6358" s="4">
        <f>AE6358</f>
        <v>889</v>
      </c>
      <c r="AH6358" s="4">
        <v>11144</v>
      </c>
      <c r="AI6358">
        <f t="shared" si="1870"/>
        <v>3340</v>
      </c>
      <c r="AJ6358">
        <v>7303.52</v>
      </c>
      <c r="AK6358" s="2">
        <v>7303.52</v>
      </c>
      <c r="AL6358" s="2">
        <f>AJ6358</f>
        <v>7303.52</v>
      </c>
      <c r="AM6358" s="4"/>
      <c r="AN6358" t="e">
        <f>VLOOKUP([1]!Tabelle13[[#This Row],[Vlookup this ID for freight costs]],$AL$2:$AL$6811,2,FALSE)</f>
        <v>#REF!</v>
      </c>
      <c r="AP6358">
        <v>0.05</v>
      </c>
      <c r="AQ6358">
        <v>0.05</v>
      </c>
      <c r="AR6358" s="4">
        <v>22</v>
      </c>
      <c r="AS6358" s="4">
        <v>9</v>
      </c>
      <c r="AT6358" s="4">
        <v>2008</v>
      </c>
      <c r="AU6358" s="4">
        <v>22</v>
      </c>
      <c r="AV6358" s="4">
        <v>9</v>
      </c>
      <c r="AW6358" s="4">
        <v>2008</v>
      </c>
      <c r="AX6358" t="str">
        <f t="shared" si="1871"/>
        <v>No Delay</v>
      </c>
      <c r="AY6358">
        <f t="shared" si="1872"/>
        <v>0</v>
      </c>
    </row>
    <row r="6359" spans="1:51" x14ac:dyDescent="0.2">
      <c r="A6359" s="3">
        <v>4593</v>
      </c>
      <c r="B6359" s="1" t="s">
        <v>119</v>
      </c>
      <c r="C6359" s="1" t="s">
        <v>114</v>
      </c>
      <c r="D6359" s="1" t="s">
        <v>52</v>
      </c>
      <c r="E6359" s="1" t="s">
        <v>53</v>
      </c>
      <c r="F6359" s="1" t="s">
        <v>53</v>
      </c>
      <c r="G6359" s="13" t="s">
        <v>1311</v>
      </c>
      <c r="H6359" s="12">
        <v>39713</v>
      </c>
      <c r="I6359" s="12" t="s">
        <v>1311</v>
      </c>
      <c r="J6359" s="12">
        <v>39713</v>
      </c>
      <c r="K6359" s="4">
        <v>1073</v>
      </c>
      <c r="L6359" s="1" t="s">
        <v>56</v>
      </c>
      <c r="M6359" s="1" t="s">
        <v>57</v>
      </c>
      <c r="N6359" s="1" t="s">
        <v>58</v>
      </c>
      <c r="O6359" s="1" t="s">
        <v>59</v>
      </c>
      <c r="P6359">
        <v>100</v>
      </c>
      <c r="Q6359">
        <v>3000</v>
      </c>
      <c r="R6359">
        <v>215970</v>
      </c>
      <c r="S6359">
        <v>71.989999999999995</v>
      </c>
      <c r="T6359">
        <v>0.72</v>
      </c>
      <c r="U6359">
        <f t="shared" si="1868"/>
        <v>215969.99999999997</v>
      </c>
      <c r="V6359">
        <f t="shared" si="1869"/>
        <v>300000</v>
      </c>
      <c r="W6359" s="1" t="s">
        <v>60</v>
      </c>
      <c r="X6359" s="1" t="s">
        <v>61</v>
      </c>
      <c r="Y6359" s="1" t="s">
        <v>61</v>
      </c>
      <c r="Z6359" s="3">
        <v>12841</v>
      </c>
      <c r="AA6359" s="4">
        <f t="shared" si="1873"/>
        <v>889</v>
      </c>
      <c r="AB6359" s="4">
        <f t="shared" si="1866"/>
        <v>694.60797000000002</v>
      </c>
      <c r="AC6359" s="4">
        <f t="shared" si="1867"/>
        <v>889</v>
      </c>
      <c r="AD6359" s="4">
        <f t="shared" si="1874"/>
        <v>885.46902310899998</v>
      </c>
      <c r="AE6359" s="3" t="s">
        <v>2967</v>
      </c>
      <c r="AF6359" s="3">
        <v>889</v>
      </c>
      <c r="AG6359" s="4">
        <f>AI6359</f>
        <v>889</v>
      </c>
      <c r="AH6359" s="4">
        <v>1939</v>
      </c>
      <c r="AI6359">
        <f t="shared" si="1870"/>
        <v>889</v>
      </c>
      <c r="AJ6359" t="s">
        <v>2967</v>
      </c>
      <c r="AK6359" s="2">
        <v>7303.52</v>
      </c>
      <c r="AL6359" s="2">
        <f>AN6359</f>
        <v>7303.52</v>
      </c>
      <c r="AM6359" s="4">
        <v>1939</v>
      </c>
      <c r="AN6359">
        <f>INDEX($AJ$2:$AJ$6811,MATCH(AM6359,$A$2:$A$6811,0))</f>
        <v>7303.52</v>
      </c>
      <c r="AP6359">
        <v>345.55</v>
      </c>
      <c r="AQ6359">
        <v>345.55</v>
      </c>
      <c r="AR6359" s="4">
        <v>22</v>
      </c>
      <c r="AS6359" s="4">
        <v>9</v>
      </c>
      <c r="AT6359" s="4">
        <v>2008</v>
      </c>
      <c r="AU6359" s="4">
        <v>22</v>
      </c>
      <c r="AV6359" s="4">
        <v>9</v>
      </c>
      <c r="AW6359" s="4">
        <v>2008</v>
      </c>
      <c r="AX6359" t="str">
        <f t="shared" si="1871"/>
        <v>No Delay</v>
      </c>
      <c r="AY6359">
        <f t="shared" si="1872"/>
        <v>0</v>
      </c>
    </row>
    <row r="6360" spans="1:51" x14ac:dyDescent="0.2">
      <c r="A6360" s="3">
        <v>44263</v>
      </c>
      <c r="B6360" s="1" t="s">
        <v>477</v>
      </c>
      <c r="C6360" s="1" t="s">
        <v>114</v>
      </c>
      <c r="D6360" s="1" t="s">
        <v>52</v>
      </c>
      <c r="E6360" s="1" t="s">
        <v>53</v>
      </c>
      <c r="F6360" s="1" t="s">
        <v>53</v>
      </c>
      <c r="G6360" s="13" t="s">
        <v>904</v>
      </c>
      <c r="H6360" s="12">
        <v>41478</v>
      </c>
      <c r="I6360" s="12" t="s">
        <v>904</v>
      </c>
      <c r="J6360" s="12">
        <v>41478</v>
      </c>
      <c r="K6360" s="4">
        <v>4804</v>
      </c>
      <c r="L6360" s="1" t="s">
        <v>56</v>
      </c>
      <c r="M6360" s="1" t="s">
        <v>126</v>
      </c>
      <c r="N6360" s="1" t="s">
        <v>127</v>
      </c>
      <c r="O6360" s="1" t="s">
        <v>128</v>
      </c>
      <c r="P6360">
        <v>20</v>
      </c>
      <c r="Q6360">
        <v>2730</v>
      </c>
      <c r="R6360">
        <v>87360</v>
      </c>
      <c r="S6360">
        <v>32</v>
      </c>
      <c r="T6360">
        <v>1.6</v>
      </c>
      <c r="U6360">
        <f t="shared" si="1868"/>
        <v>87360</v>
      </c>
      <c r="V6360">
        <f t="shared" si="1869"/>
        <v>54600</v>
      </c>
      <c r="W6360" s="1" t="s">
        <v>126</v>
      </c>
      <c r="X6360" s="1" t="s">
        <v>129</v>
      </c>
      <c r="Y6360" s="1" t="s">
        <v>129</v>
      </c>
      <c r="Z6360" s="3">
        <v>8261</v>
      </c>
      <c r="AA6360" s="4">
        <f t="shared" si="1873"/>
        <v>890</v>
      </c>
      <c r="AB6360" s="4">
        <f t="shared" si="1866"/>
        <v>592.97536000000002</v>
      </c>
      <c r="AC6360" s="4">
        <f t="shared" si="1867"/>
        <v>890</v>
      </c>
      <c r="AD6360" s="4">
        <f t="shared" si="1874"/>
        <v>890</v>
      </c>
      <c r="AE6360" s="4">
        <v>890</v>
      </c>
      <c r="AF6360" s="4">
        <v>890</v>
      </c>
      <c r="AG6360" s="4">
        <f t="shared" ref="AG6360:AG6396" si="1875">AE6360</f>
        <v>890</v>
      </c>
      <c r="AI6360" t="e">
        <f t="shared" si="1870"/>
        <v>#N/A</v>
      </c>
      <c r="AJ6360">
        <v>11367.59</v>
      </c>
      <c r="AK6360" s="2">
        <v>11367.59</v>
      </c>
      <c r="AL6360" s="2">
        <f t="shared" ref="AL6360:AL6396" si="1876">AJ6360</f>
        <v>11367.59</v>
      </c>
      <c r="AM6360" s="4"/>
      <c r="AN6360" t="e">
        <f>VLOOKUP([1]!Tabelle13[[#This Row],[Vlookup this ID for freight costs]],$AL$2:$AL$6811,2,FALSE)</f>
        <v>#REF!</v>
      </c>
      <c r="AP6360">
        <v>108.06</v>
      </c>
      <c r="AQ6360">
        <v>108.06</v>
      </c>
      <c r="AR6360" s="4">
        <v>23</v>
      </c>
      <c r="AS6360" s="4">
        <v>7</v>
      </c>
      <c r="AT6360" s="4">
        <v>2013</v>
      </c>
      <c r="AU6360" s="4">
        <v>23</v>
      </c>
      <c r="AV6360" s="4">
        <v>7</v>
      </c>
      <c r="AW6360" s="4">
        <v>2013</v>
      </c>
      <c r="AX6360" t="str">
        <f t="shared" si="1871"/>
        <v>No Delay</v>
      </c>
      <c r="AY6360">
        <f t="shared" si="1872"/>
        <v>0</v>
      </c>
    </row>
    <row r="6361" spans="1:51" x14ac:dyDescent="0.2">
      <c r="A6361" s="3">
        <v>13205</v>
      </c>
      <c r="B6361" s="1" t="s">
        <v>215</v>
      </c>
      <c r="C6361" s="1" t="s">
        <v>89</v>
      </c>
      <c r="D6361" s="1" t="s">
        <v>52</v>
      </c>
      <c r="E6361" s="1" t="s">
        <v>53</v>
      </c>
      <c r="F6361" s="1" t="s">
        <v>53</v>
      </c>
      <c r="G6361" s="13" t="s">
        <v>1173</v>
      </c>
      <c r="H6361" s="12">
        <v>40071</v>
      </c>
      <c r="I6361" s="12" t="s">
        <v>1173</v>
      </c>
      <c r="J6361" s="12">
        <v>40071</v>
      </c>
      <c r="K6361" s="4">
        <v>1830</v>
      </c>
      <c r="L6361" s="1" t="s">
        <v>56</v>
      </c>
      <c r="M6361" s="1" t="s">
        <v>57</v>
      </c>
      <c r="N6361" s="1" t="s">
        <v>58</v>
      </c>
      <c r="O6361" s="1" t="s">
        <v>59</v>
      </c>
      <c r="P6361">
        <v>100</v>
      </c>
      <c r="Q6361">
        <v>3500</v>
      </c>
      <c r="R6361">
        <v>245000</v>
      </c>
      <c r="S6361">
        <v>70</v>
      </c>
      <c r="T6361">
        <v>0.7</v>
      </c>
      <c r="U6361">
        <f t="shared" si="1868"/>
        <v>245000</v>
      </c>
      <c r="V6361">
        <f t="shared" si="1869"/>
        <v>350000</v>
      </c>
      <c r="W6361" s="1" t="s">
        <v>60</v>
      </c>
      <c r="X6361" s="1" t="s">
        <v>61</v>
      </c>
      <c r="Y6361" s="1" t="s">
        <v>61</v>
      </c>
      <c r="Z6361" s="3">
        <v>13951</v>
      </c>
      <c r="AA6361" s="4">
        <f t="shared" si="1873"/>
        <v>893</v>
      </c>
      <c r="AB6361" s="4">
        <f t="shared" si="1866"/>
        <v>865.5920000000001</v>
      </c>
      <c r="AC6361" s="4">
        <f t="shared" si="1867"/>
        <v>893</v>
      </c>
      <c r="AD6361" s="4">
        <f t="shared" si="1874"/>
        <v>1047.1428571428571</v>
      </c>
      <c r="AE6361" s="4">
        <v>893</v>
      </c>
      <c r="AF6361" s="4">
        <v>893</v>
      </c>
      <c r="AG6361" s="4">
        <f t="shared" si="1875"/>
        <v>893</v>
      </c>
      <c r="AI6361" t="e">
        <f t="shared" si="1870"/>
        <v>#N/A</v>
      </c>
      <c r="AJ6361">
        <v>12858.12</v>
      </c>
      <c r="AK6361" s="2">
        <v>12858.12</v>
      </c>
      <c r="AL6361" s="2">
        <f t="shared" si="1876"/>
        <v>12858.12</v>
      </c>
      <c r="AM6361" s="4"/>
      <c r="AN6361" t="e">
        <f>VLOOKUP([1]!Tabelle13[[#This Row],[Vlookup this ID for freight costs]],$AL$2:$AL$6811,2,FALSE)</f>
        <v>#REF!</v>
      </c>
      <c r="AP6361">
        <v>480.2</v>
      </c>
      <c r="AQ6361">
        <v>480.2</v>
      </c>
      <c r="AR6361" s="4">
        <v>15</v>
      </c>
      <c r="AS6361" s="4">
        <v>9</v>
      </c>
      <c r="AT6361" s="4">
        <v>2009</v>
      </c>
      <c r="AU6361" s="4">
        <v>15</v>
      </c>
      <c r="AV6361" s="4">
        <v>9</v>
      </c>
      <c r="AW6361" s="4">
        <v>2009</v>
      </c>
      <c r="AX6361" t="str">
        <f t="shared" si="1871"/>
        <v>No Delay</v>
      </c>
      <c r="AY6361">
        <f t="shared" si="1872"/>
        <v>0</v>
      </c>
    </row>
    <row r="6362" spans="1:51" x14ac:dyDescent="0.2">
      <c r="A6362" s="3">
        <v>34122</v>
      </c>
      <c r="B6362" s="1" t="s">
        <v>215</v>
      </c>
      <c r="C6362" s="1" t="s">
        <v>89</v>
      </c>
      <c r="D6362" s="1" t="s">
        <v>52</v>
      </c>
      <c r="E6362" s="1" t="s">
        <v>53</v>
      </c>
      <c r="F6362" s="1" t="s">
        <v>53</v>
      </c>
      <c r="G6362" s="13" t="s">
        <v>791</v>
      </c>
      <c r="H6362" s="12">
        <v>41715</v>
      </c>
      <c r="I6362" s="12" t="s">
        <v>1490</v>
      </c>
      <c r="J6362" s="12">
        <v>41716</v>
      </c>
      <c r="K6362" s="4">
        <v>5385</v>
      </c>
      <c r="L6362" s="1" t="s">
        <v>56</v>
      </c>
      <c r="M6362" s="1" t="s">
        <v>319</v>
      </c>
      <c r="N6362" s="1" t="s">
        <v>136</v>
      </c>
      <c r="O6362" s="1" t="s">
        <v>137</v>
      </c>
      <c r="P6362">
        <v>25</v>
      </c>
      <c r="Q6362">
        <v>2700</v>
      </c>
      <c r="R6362">
        <v>55350</v>
      </c>
      <c r="S6362">
        <v>20.5</v>
      </c>
      <c r="T6362">
        <v>0.82</v>
      </c>
      <c r="U6362">
        <f t="shared" si="1868"/>
        <v>55350</v>
      </c>
      <c r="V6362">
        <f t="shared" si="1869"/>
        <v>67500</v>
      </c>
      <c r="W6362" s="1" t="s">
        <v>138</v>
      </c>
      <c r="X6362" s="1" t="s">
        <v>139</v>
      </c>
      <c r="Y6362" s="1" t="s">
        <v>139</v>
      </c>
      <c r="Z6362" s="3">
        <v>13075</v>
      </c>
      <c r="AA6362" s="4">
        <f t="shared" si="1873"/>
        <v>900</v>
      </c>
      <c r="AB6362" s="4">
        <f t="shared" si="1866"/>
        <v>452.61734999999999</v>
      </c>
      <c r="AC6362" s="4">
        <f t="shared" si="1867"/>
        <v>900</v>
      </c>
      <c r="AD6362" s="4">
        <f t="shared" si="1874"/>
        <v>900</v>
      </c>
      <c r="AE6362" s="4">
        <v>900</v>
      </c>
      <c r="AF6362" s="4">
        <v>900</v>
      </c>
      <c r="AG6362" s="4">
        <f t="shared" si="1875"/>
        <v>900</v>
      </c>
      <c r="AI6362" t="e">
        <f t="shared" si="1870"/>
        <v>#N/A</v>
      </c>
      <c r="AJ6362">
        <v>9024.0400000000009</v>
      </c>
      <c r="AK6362" s="2">
        <v>9024.0400000000009</v>
      </c>
      <c r="AL6362" s="2">
        <f t="shared" si="1876"/>
        <v>9024.0400000000009</v>
      </c>
      <c r="AM6362" s="4"/>
      <c r="AN6362" t="e">
        <f>VLOOKUP([1]!Tabelle13[[#This Row],[Vlookup this ID for freight costs]],$AL$2:$AL$6811,2,FALSE)</f>
        <v>#REF!</v>
      </c>
      <c r="AP6362">
        <v>56.9</v>
      </c>
      <c r="AQ6362">
        <v>56.9</v>
      </c>
      <c r="AR6362" s="4">
        <v>17</v>
      </c>
      <c r="AS6362" s="4">
        <v>4</v>
      </c>
      <c r="AT6362" s="4">
        <v>2014</v>
      </c>
      <c r="AU6362" s="4">
        <v>18</v>
      </c>
      <c r="AV6362" s="4">
        <v>4</v>
      </c>
      <c r="AW6362" s="4">
        <v>2014</v>
      </c>
      <c r="AX6362" t="str">
        <f t="shared" si="1871"/>
        <v>Delay</v>
      </c>
      <c r="AY6362">
        <f t="shared" si="1872"/>
        <v>1</v>
      </c>
    </row>
    <row r="6363" spans="1:51" x14ac:dyDescent="0.2">
      <c r="A6363" s="3">
        <v>73507</v>
      </c>
      <c r="B6363" s="1" t="s">
        <v>50</v>
      </c>
      <c r="C6363" s="1" t="s">
        <v>51</v>
      </c>
      <c r="D6363" s="1" t="s">
        <v>52</v>
      </c>
      <c r="E6363" s="1" t="s">
        <v>53</v>
      </c>
      <c r="F6363" s="1" t="s">
        <v>53</v>
      </c>
      <c r="G6363" s="13" t="s">
        <v>1040</v>
      </c>
      <c r="H6363" s="12">
        <v>41156</v>
      </c>
      <c r="I6363" s="12" t="s">
        <v>1040</v>
      </c>
      <c r="J6363" s="12">
        <v>41156</v>
      </c>
      <c r="K6363" s="4">
        <v>4148</v>
      </c>
      <c r="L6363" s="1" t="s">
        <v>56</v>
      </c>
      <c r="M6363" s="1" t="s">
        <v>57</v>
      </c>
      <c r="N6363" s="1" t="s">
        <v>104</v>
      </c>
      <c r="O6363" s="1" t="s">
        <v>59</v>
      </c>
      <c r="P6363">
        <v>100</v>
      </c>
      <c r="Q6363">
        <v>5000</v>
      </c>
      <c r="R6363">
        <v>400000</v>
      </c>
      <c r="S6363">
        <v>80</v>
      </c>
      <c r="T6363">
        <v>0.8</v>
      </c>
      <c r="U6363">
        <f t="shared" si="1868"/>
        <v>400000</v>
      </c>
      <c r="V6363">
        <f t="shared" si="1869"/>
        <v>500000</v>
      </c>
      <c r="W6363" s="1" t="s">
        <v>85</v>
      </c>
      <c r="X6363" s="1" t="s">
        <v>1236</v>
      </c>
      <c r="Y6363" s="1" t="s">
        <v>86</v>
      </c>
      <c r="Z6363" s="4">
        <v>6898</v>
      </c>
      <c r="AA6363" s="4">
        <f t="shared" si="1873"/>
        <v>2384</v>
      </c>
      <c r="AB6363" s="4">
        <f t="shared" si="1866"/>
        <v>1616.297</v>
      </c>
      <c r="AC6363" s="4">
        <f t="shared" si="1867"/>
        <v>2384</v>
      </c>
      <c r="AD6363" s="4">
        <f t="shared" si="1874"/>
        <v>2384</v>
      </c>
      <c r="AE6363" s="4">
        <v>2384</v>
      </c>
      <c r="AF6363" s="4">
        <v>2384</v>
      </c>
      <c r="AG6363" s="4">
        <f t="shared" si="1875"/>
        <v>2384</v>
      </c>
      <c r="AI6363" t="e">
        <f t="shared" si="1870"/>
        <v>#N/A</v>
      </c>
      <c r="AJ6363">
        <v>43848.04</v>
      </c>
      <c r="AK6363" s="2">
        <v>43848.04</v>
      </c>
      <c r="AL6363" s="2">
        <f t="shared" si="1876"/>
        <v>43848.04</v>
      </c>
      <c r="AM6363" s="4"/>
      <c r="AN6363" t="e">
        <f>VLOOKUP([1]!Tabelle13[[#This Row],[Vlookup this ID for freight costs]],$AL$2:$AL$6811,2,FALSE)</f>
        <v>#REF!</v>
      </c>
      <c r="AP6363">
        <v>560.79999999999995</v>
      </c>
      <c r="AQ6363">
        <v>560.79999999999995</v>
      </c>
      <c r="AR6363" s="4">
        <v>4</v>
      </c>
      <c r="AS6363" s="4">
        <v>9</v>
      </c>
      <c r="AT6363" s="4">
        <v>2012</v>
      </c>
      <c r="AU6363" s="4">
        <v>4</v>
      </c>
      <c r="AV6363" s="4">
        <v>9</v>
      </c>
      <c r="AW6363" s="4">
        <v>2012</v>
      </c>
      <c r="AX6363" t="str">
        <f t="shared" si="1871"/>
        <v>No Delay</v>
      </c>
      <c r="AY6363">
        <f t="shared" si="1872"/>
        <v>0</v>
      </c>
    </row>
    <row r="6364" spans="1:51" x14ac:dyDescent="0.2">
      <c r="A6364" s="3">
        <v>72377</v>
      </c>
      <c r="B6364" s="1" t="s">
        <v>172</v>
      </c>
      <c r="C6364" s="1" t="s">
        <v>114</v>
      </c>
      <c r="D6364" s="1" t="s">
        <v>52</v>
      </c>
      <c r="E6364" s="1" t="s">
        <v>53</v>
      </c>
      <c r="F6364" s="1" t="s">
        <v>53</v>
      </c>
      <c r="G6364" s="13" t="s">
        <v>2820</v>
      </c>
      <c r="H6364" s="12">
        <v>42089</v>
      </c>
      <c r="I6364" s="12" t="s">
        <v>774</v>
      </c>
      <c r="J6364" s="12">
        <v>42094</v>
      </c>
      <c r="K6364" s="4">
        <v>6426</v>
      </c>
      <c r="L6364" s="1" t="s">
        <v>56</v>
      </c>
      <c r="M6364" s="1" t="s">
        <v>126</v>
      </c>
      <c r="N6364" s="1" t="s">
        <v>127</v>
      </c>
      <c r="O6364" s="1" t="s">
        <v>128</v>
      </c>
      <c r="P6364">
        <v>20</v>
      </c>
      <c r="Q6364">
        <v>3000</v>
      </c>
      <c r="R6364">
        <v>96000</v>
      </c>
      <c r="S6364">
        <v>32</v>
      </c>
      <c r="T6364">
        <v>1.6</v>
      </c>
      <c r="U6364">
        <f t="shared" si="1868"/>
        <v>96000</v>
      </c>
      <c r="V6364">
        <f t="shared" si="1869"/>
        <v>60000</v>
      </c>
      <c r="W6364" s="1" t="s">
        <v>126</v>
      </c>
      <c r="X6364" s="1" t="s">
        <v>129</v>
      </c>
      <c r="Y6364" s="1" t="s">
        <v>129</v>
      </c>
      <c r="Z6364" s="3">
        <v>8261</v>
      </c>
      <c r="AA6364" s="4">
        <f t="shared" si="1873"/>
        <v>909</v>
      </c>
      <c r="AB6364" s="4">
        <f t="shared" si="1866"/>
        <v>660.673</v>
      </c>
      <c r="AC6364" s="4">
        <f t="shared" si="1867"/>
        <v>909</v>
      </c>
      <c r="AD6364" s="4">
        <f t="shared" si="1874"/>
        <v>26324.75</v>
      </c>
      <c r="AE6364" s="4">
        <v>909</v>
      </c>
      <c r="AF6364" s="4">
        <v>909</v>
      </c>
      <c r="AG6364" s="4">
        <f t="shared" si="1875"/>
        <v>909</v>
      </c>
      <c r="AI6364" t="e">
        <f t="shared" si="1870"/>
        <v>#N/A</v>
      </c>
      <c r="AJ6364">
        <v>10203.1</v>
      </c>
      <c r="AK6364" s="2">
        <v>10203.1</v>
      </c>
      <c r="AL6364" s="2">
        <f t="shared" si="1876"/>
        <v>10203.1</v>
      </c>
      <c r="AM6364" s="4"/>
      <c r="AN6364" t="e">
        <f>VLOOKUP([1]!Tabelle13[[#This Row],[Vlookup this ID for freight costs]],$AL$2:$AL$6811,2,FALSE)</f>
        <v>#REF!</v>
      </c>
      <c r="AP6364">
        <v>98.69</v>
      </c>
      <c r="AQ6364">
        <v>98.69</v>
      </c>
      <c r="AR6364" s="4">
        <v>26</v>
      </c>
      <c r="AS6364" s="4">
        <v>4</v>
      </c>
      <c r="AT6364" s="4">
        <v>2015</v>
      </c>
      <c r="AU6364" s="4">
        <v>31</v>
      </c>
      <c r="AV6364" s="4">
        <v>3</v>
      </c>
      <c r="AW6364" s="4">
        <v>2015</v>
      </c>
      <c r="AX6364" t="str">
        <f t="shared" si="1871"/>
        <v>No Delay</v>
      </c>
      <c r="AY6364">
        <f t="shared" si="1872"/>
        <v>5</v>
      </c>
    </row>
    <row r="6365" spans="1:51" x14ac:dyDescent="0.2">
      <c r="A6365" s="3">
        <v>76217</v>
      </c>
      <c r="B6365" s="1" t="s">
        <v>50</v>
      </c>
      <c r="C6365" s="1" t="s">
        <v>51</v>
      </c>
      <c r="D6365" s="1" t="s">
        <v>52</v>
      </c>
      <c r="E6365" s="1" t="s">
        <v>53</v>
      </c>
      <c r="F6365" s="1" t="s">
        <v>53</v>
      </c>
      <c r="G6365" s="13" t="s">
        <v>1425</v>
      </c>
      <c r="H6365" s="12">
        <v>41353</v>
      </c>
      <c r="I6365" s="12" t="s">
        <v>784</v>
      </c>
      <c r="J6365" s="12">
        <v>41365</v>
      </c>
      <c r="K6365" s="4">
        <v>4571</v>
      </c>
      <c r="L6365" s="1" t="s">
        <v>56</v>
      </c>
      <c r="M6365" s="1" t="s">
        <v>57</v>
      </c>
      <c r="N6365" s="1" t="s">
        <v>104</v>
      </c>
      <c r="O6365" s="1" t="s">
        <v>59</v>
      </c>
      <c r="P6365">
        <v>100</v>
      </c>
      <c r="Q6365">
        <v>2863</v>
      </c>
      <c r="R6365">
        <v>229040</v>
      </c>
      <c r="S6365">
        <v>80</v>
      </c>
      <c r="T6365">
        <v>0.8</v>
      </c>
      <c r="U6365">
        <f t="shared" si="1868"/>
        <v>229040</v>
      </c>
      <c r="V6365">
        <f t="shared" si="1869"/>
        <v>286300</v>
      </c>
      <c r="W6365" s="1" t="s">
        <v>85</v>
      </c>
      <c r="X6365" s="1" t="s">
        <v>1236</v>
      </c>
      <c r="Y6365" s="1" t="s">
        <v>86</v>
      </c>
      <c r="Z6365" s="4">
        <v>6898</v>
      </c>
      <c r="AA6365" s="4">
        <f t="shared" si="1873"/>
        <v>1298</v>
      </c>
      <c r="AB6365" s="4">
        <f t="shared" si="1866"/>
        <v>721.36414000000013</v>
      </c>
      <c r="AC6365" s="4">
        <f t="shared" si="1867"/>
        <v>1298</v>
      </c>
      <c r="AD6365" s="4">
        <f t="shared" si="1874"/>
        <v>1228.5</v>
      </c>
      <c r="AE6365" s="4">
        <v>1298</v>
      </c>
      <c r="AF6365" s="4">
        <v>1298</v>
      </c>
      <c r="AG6365" s="4">
        <f t="shared" si="1875"/>
        <v>1298</v>
      </c>
      <c r="AI6365" t="e">
        <f t="shared" si="1870"/>
        <v>#N/A</v>
      </c>
      <c r="AJ6365">
        <v>13146.21</v>
      </c>
      <c r="AK6365" s="2">
        <v>13146.21</v>
      </c>
      <c r="AL6365" s="2">
        <f t="shared" si="1876"/>
        <v>13146.21</v>
      </c>
      <c r="AM6365" s="4"/>
      <c r="AN6365" t="e">
        <f>VLOOKUP([1]!Tabelle13[[#This Row],[Vlookup this ID for freight costs]],$AL$2:$AL$6811,2,FALSE)</f>
        <v>#REF!</v>
      </c>
      <c r="AP6365">
        <v>283.32</v>
      </c>
      <c r="AQ6365">
        <v>283.32</v>
      </c>
      <c r="AR6365" s="4">
        <v>20</v>
      </c>
      <c r="AS6365" s="4">
        <v>4</v>
      </c>
      <c r="AT6365" s="4">
        <v>2013</v>
      </c>
      <c r="AU6365" s="4">
        <v>1</v>
      </c>
      <c r="AV6365" s="4">
        <v>4</v>
      </c>
      <c r="AW6365" s="4">
        <v>2013</v>
      </c>
      <c r="AX6365" t="str">
        <f t="shared" si="1871"/>
        <v>No Delay</v>
      </c>
      <c r="AY6365">
        <f t="shared" si="1872"/>
        <v>12</v>
      </c>
    </row>
    <row r="6366" spans="1:51" x14ac:dyDescent="0.2">
      <c r="A6366" s="3">
        <v>13138</v>
      </c>
      <c r="B6366" s="1" t="s">
        <v>1138</v>
      </c>
      <c r="C6366" s="1" t="s">
        <v>65</v>
      </c>
      <c r="D6366" s="1" t="s">
        <v>52</v>
      </c>
      <c r="E6366" s="1" t="s">
        <v>53</v>
      </c>
      <c r="F6366" s="1" t="s">
        <v>53</v>
      </c>
      <c r="G6366" s="13" t="s">
        <v>2288</v>
      </c>
      <c r="H6366" s="12">
        <v>41283</v>
      </c>
      <c r="I6366" s="12" t="s">
        <v>1577</v>
      </c>
      <c r="J6366" s="12">
        <v>41284</v>
      </c>
      <c r="K6366" s="4">
        <v>4389</v>
      </c>
      <c r="L6366" s="1" t="s">
        <v>56</v>
      </c>
      <c r="M6366" s="1" t="s">
        <v>57</v>
      </c>
      <c r="N6366" s="1" t="s">
        <v>104</v>
      </c>
      <c r="O6366" s="1" t="s">
        <v>59</v>
      </c>
      <c r="P6366">
        <v>100</v>
      </c>
      <c r="Q6366">
        <v>2744</v>
      </c>
      <c r="R6366">
        <v>244216</v>
      </c>
      <c r="S6366">
        <v>89</v>
      </c>
      <c r="T6366">
        <v>0.89</v>
      </c>
      <c r="U6366">
        <f t="shared" si="1868"/>
        <v>244216</v>
      </c>
      <c r="V6366">
        <f t="shared" si="1869"/>
        <v>274400</v>
      </c>
      <c r="W6366" s="1" t="s">
        <v>85</v>
      </c>
      <c r="X6366" s="1" t="s">
        <v>1236</v>
      </c>
      <c r="Y6366" s="1" t="s">
        <v>86</v>
      </c>
      <c r="Z6366" s="4">
        <v>7373</v>
      </c>
      <c r="AA6366" s="4">
        <f t="shared" si="1873"/>
        <v>1186</v>
      </c>
      <c r="AB6366" s="4">
        <f t="shared" si="1866"/>
        <v>757.99001599999997</v>
      </c>
      <c r="AC6366" s="4">
        <f t="shared" si="1867"/>
        <v>1186</v>
      </c>
      <c r="AD6366" s="4">
        <f t="shared" si="1874"/>
        <v>1245.4761904761904</v>
      </c>
      <c r="AE6366" s="4">
        <v>1186</v>
      </c>
      <c r="AF6366" s="4">
        <v>1186</v>
      </c>
      <c r="AG6366" s="4">
        <f t="shared" si="1875"/>
        <v>1186</v>
      </c>
      <c r="AI6366" t="e">
        <f t="shared" si="1870"/>
        <v>#N/A</v>
      </c>
      <c r="AJ6366">
        <v>25193.279999999999</v>
      </c>
      <c r="AK6366" s="2">
        <v>25193.279999999999</v>
      </c>
      <c r="AL6366" s="2">
        <f t="shared" si="1876"/>
        <v>25193.279999999999</v>
      </c>
      <c r="AM6366" s="4"/>
      <c r="AN6366" t="e">
        <f>VLOOKUP([1]!Tabelle13[[#This Row],[Vlookup this ID for freight costs]],$AL$2:$AL$6811,2,FALSE)</f>
        <v>#REF!</v>
      </c>
      <c r="AP6366">
        <v>342.39</v>
      </c>
      <c r="AQ6366">
        <v>342.39</v>
      </c>
      <c r="AR6366" s="4">
        <v>9</v>
      </c>
      <c r="AS6366" s="4">
        <v>1</v>
      </c>
      <c r="AT6366" s="4">
        <v>2013</v>
      </c>
      <c r="AU6366" s="4">
        <v>10</v>
      </c>
      <c r="AV6366" s="4">
        <v>1</v>
      </c>
      <c r="AW6366" s="4">
        <v>2013</v>
      </c>
      <c r="AX6366" t="str">
        <f t="shared" si="1871"/>
        <v>Delay</v>
      </c>
      <c r="AY6366">
        <f t="shared" si="1872"/>
        <v>1</v>
      </c>
    </row>
    <row r="6367" spans="1:51" x14ac:dyDescent="0.2">
      <c r="A6367" s="3">
        <v>14571</v>
      </c>
      <c r="B6367" s="1" t="s">
        <v>1138</v>
      </c>
      <c r="C6367" s="1" t="s">
        <v>65</v>
      </c>
      <c r="D6367" s="1" t="s">
        <v>52</v>
      </c>
      <c r="E6367" s="1" t="s">
        <v>53</v>
      </c>
      <c r="F6367" s="1" t="s">
        <v>53</v>
      </c>
      <c r="G6367" s="13" t="s">
        <v>1028</v>
      </c>
      <c r="H6367" s="12">
        <v>41241</v>
      </c>
      <c r="I6367" s="12" t="s">
        <v>2968</v>
      </c>
      <c r="J6367" s="12">
        <v>41240</v>
      </c>
      <c r="K6367" s="4">
        <v>4312</v>
      </c>
      <c r="L6367" s="1" t="s">
        <v>56</v>
      </c>
      <c r="M6367" s="1" t="s">
        <v>57</v>
      </c>
      <c r="N6367" s="1" t="s">
        <v>104</v>
      </c>
      <c r="O6367" s="1" t="s">
        <v>59</v>
      </c>
      <c r="P6367">
        <v>100</v>
      </c>
      <c r="Q6367">
        <v>2744</v>
      </c>
      <c r="R6367">
        <v>244216</v>
      </c>
      <c r="S6367">
        <v>89</v>
      </c>
      <c r="T6367">
        <v>0.89</v>
      </c>
      <c r="U6367">
        <f t="shared" si="1868"/>
        <v>244216</v>
      </c>
      <c r="V6367">
        <f t="shared" si="1869"/>
        <v>274400</v>
      </c>
      <c r="W6367" s="1" t="s">
        <v>85</v>
      </c>
      <c r="X6367" s="1" t="s">
        <v>1236</v>
      </c>
      <c r="Y6367" s="1" t="s">
        <v>86</v>
      </c>
      <c r="Z6367" s="4">
        <v>7373</v>
      </c>
      <c r="AA6367" s="4">
        <f t="shared" si="1873"/>
        <v>1303</v>
      </c>
      <c r="AB6367" s="4">
        <f t="shared" si="1866"/>
        <v>757.99001599999997</v>
      </c>
      <c r="AC6367" s="4">
        <f t="shared" si="1867"/>
        <v>1303</v>
      </c>
      <c r="AD6367" s="4">
        <f t="shared" si="1874"/>
        <v>1245.4761904761904</v>
      </c>
      <c r="AE6367" s="4">
        <v>1303</v>
      </c>
      <c r="AF6367" s="4">
        <v>1303</v>
      </c>
      <c r="AG6367" s="4">
        <f t="shared" si="1875"/>
        <v>1303</v>
      </c>
      <c r="AI6367" t="e">
        <f t="shared" si="1870"/>
        <v>#N/A</v>
      </c>
      <c r="AJ6367">
        <v>28734.43</v>
      </c>
      <c r="AK6367" s="2">
        <v>28734.43</v>
      </c>
      <c r="AL6367" s="2">
        <f t="shared" si="1876"/>
        <v>28734.43</v>
      </c>
      <c r="AM6367" s="4"/>
      <c r="AN6367" t="e">
        <f>VLOOKUP([1]!Tabelle13[[#This Row],[Vlookup this ID for freight costs]],$AL$2:$AL$6811,2,FALSE)</f>
        <v>#REF!</v>
      </c>
      <c r="AP6367">
        <v>342.39</v>
      </c>
      <c r="AQ6367">
        <v>342.39</v>
      </c>
      <c r="AR6367" s="4">
        <v>28</v>
      </c>
      <c r="AS6367" s="4">
        <v>11</v>
      </c>
      <c r="AT6367" s="4">
        <v>2012</v>
      </c>
      <c r="AU6367" s="4">
        <v>27</v>
      </c>
      <c r="AV6367" s="4">
        <v>11</v>
      </c>
      <c r="AW6367" s="4">
        <v>2012</v>
      </c>
      <c r="AX6367" t="str">
        <f t="shared" si="1871"/>
        <v>No Delay</v>
      </c>
      <c r="AY6367">
        <f t="shared" si="1872"/>
        <v>0</v>
      </c>
    </row>
    <row r="6368" spans="1:51" x14ac:dyDescent="0.2">
      <c r="A6368" s="3">
        <v>16071</v>
      </c>
      <c r="B6368" s="1" t="s">
        <v>1138</v>
      </c>
      <c r="C6368" s="1" t="s">
        <v>65</v>
      </c>
      <c r="D6368" s="1" t="s">
        <v>52</v>
      </c>
      <c r="E6368" s="1" t="s">
        <v>53</v>
      </c>
      <c r="F6368" s="1" t="s">
        <v>53</v>
      </c>
      <c r="G6368" s="13" t="s">
        <v>2288</v>
      </c>
      <c r="H6368" s="12">
        <v>41283</v>
      </c>
      <c r="I6368" s="12" t="s">
        <v>1206</v>
      </c>
      <c r="J6368" s="12">
        <v>41331</v>
      </c>
      <c r="K6368" s="4">
        <v>4475</v>
      </c>
      <c r="L6368" s="1" t="s">
        <v>56</v>
      </c>
      <c r="M6368" s="1" t="s">
        <v>57</v>
      </c>
      <c r="N6368" s="1" t="s">
        <v>104</v>
      </c>
      <c r="O6368" s="1" t="s">
        <v>59</v>
      </c>
      <c r="P6368">
        <v>100</v>
      </c>
      <c r="Q6368">
        <v>1859</v>
      </c>
      <c r="R6368">
        <v>165451</v>
      </c>
      <c r="S6368">
        <v>89</v>
      </c>
      <c r="T6368">
        <v>0.89</v>
      </c>
      <c r="U6368">
        <f t="shared" si="1868"/>
        <v>165451</v>
      </c>
      <c r="V6368">
        <f t="shared" si="1869"/>
        <v>185900</v>
      </c>
      <c r="W6368" s="1" t="s">
        <v>85</v>
      </c>
      <c r="X6368" s="1" t="s">
        <v>1236</v>
      </c>
      <c r="Y6368" s="1" t="s">
        <v>86</v>
      </c>
      <c r="Z6368" s="4">
        <v>7373</v>
      </c>
      <c r="AA6368" s="4">
        <f t="shared" si="1873"/>
        <v>840</v>
      </c>
      <c r="AB6368" s="4">
        <f t="shared" si="1866"/>
        <v>359.48425100000009</v>
      </c>
      <c r="AC6368" s="4">
        <f t="shared" si="1867"/>
        <v>840</v>
      </c>
      <c r="AD6368" s="4">
        <f t="shared" si="1874"/>
        <v>840</v>
      </c>
      <c r="AE6368" s="4">
        <v>840</v>
      </c>
      <c r="AF6368" s="4">
        <v>840</v>
      </c>
      <c r="AG6368" s="4">
        <f t="shared" si="1875"/>
        <v>840</v>
      </c>
      <c r="AI6368" t="e">
        <f t="shared" si="1870"/>
        <v>#N/A</v>
      </c>
      <c r="AJ6368" t="s">
        <v>81</v>
      </c>
      <c r="AK6368" s="2"/>
      <c r="AL6368" s="2" t="str">
        <f t="shared" si="1876"/>
        <v>Freight Included in Commodity Cost</v>
      </c>
      <c r="AM6368" s="4"/>
      <c r="AN6368" t="e">
        <f>VLOOKUP([1]!Tabelle13[[#This Row],[Vlookup this ID for freight costs]],$AL$2:$AL$6811,2,FALSE)</f>
        <v>#REF!</v>
      </c>
      <c r="AP6368">
        <v>231.96</v>
      </c>
      <c r="AQ6368">
        <v>231.96</v>
      </c>
      <c r="AR6368" s="4">
        <v>9</v>
      </c>
      <c r="AS6368" s="4">
        <v>1</v>
      </c>
      <c r="AT6368" s="4">
        <v>2013</v>
      </c>
      <c r="AU6368" s="4">
        <v>26</v>
      </c>
      <c r="AV6368" s="4">
        <v>2</v>
      </c>
      <c r="AW6368" s="4">
        <v>2013</v>
      </c>
      <c r="AX6368" t="str">
        <f t="shared" si="1871"/>
        <v>Delay</v>
      </c>
      <c r="AY6368">
        <f t="shared" si="1872"/>
        <v>48</v>
      </c>
    </row>
    <row r="6369" spans="1:51" x14ac:dyDescent="0.2">
      <c r="A6369" s="3">
        <v>61749</v>
      </c>
      <c r="B6369" s="1" t="s">
        <v>50</v>
      </c>
      <c r="C6369" s="1" t="s">
        <v>51</v>
      </c>
      <c r="D6369" s="1" t="s">
        <v>52</v>
      </c>
      <c r="E6369" s="1" t="s">
        <v>53</v>
      </c>
      <c r="F6369" s="1" t="s">
        <v>53</v>
      </c>
      <c r="G6369" s="13" t="s">
        <v>1141</v>
      </c>
      <c r="H6369" s="12">
        <v>40394</v>
      </c>
      <c r="I6369" s="12" t="s">
        <v>1141</v>
      </c>
      <c r="J6369" s="12">
        <v>40394</v>
      </c>
      <c r="K6369" s="4">
        <v>2658</v>
      </c>
      <c r="L6369" s="1" t="s">
        <v>56</v>
      </c>
      <c r="M6369" s="1" t="s">
        <v>57</v>
      </c>
      <c r="N6369" s="1" t="s">
        <v>58</v>
      </c>
      <c r="O6369" s="1" t="s">
        <v>59</v>
      </c>
      <c r="P6369">
        <v>100</v>
      </c>
      <c r="Q6369">
        <v>4131</v>
      </c>
      <c r="R6369">
        <v>320978.7</v>
      </c>
      <c r="S6369">
        <v>77.7</v>
      </c>
      <c r="T6369">
        <v>0.78</v>
      </c>
      <c r="U6369">
        <f t="shared" si="1868"/>
        <v>320978.7</v>
      </c>
      <c r="V6369">
        <f t="shared" si="1869"/>
        <v>413100</v>
      </c>
      <c r="W6369" s="1" t="s">
        <v>60</v>
      </c>
      <c r="X6369" s="1" t="s">
        <v>61</v>
      </c>
      <c r="Y6369" s="1" t="s">
        <v>61</v>
      </c>
      <c r="Z6369" s="3">
        <v>12488</v>
      </c>
      <c r="AA6369" s="4">
        <f t="shared" si="1873"/>
        <v>937</v>
      </c>
      <c r="AB6369" s="4">
        <f t="shared" si="1866"/>
        <v>1219.1131287000001</v>
      </c>
      <c r="AC6369" s="4">
        <f t="shared" si="1867"/>
        <v>937</v>
      </c>
      <c r="AD6369" s="4">
        <f t="shared" si="1874"/>
        <v>937</v>
      </c>
      <c r="AE6369" s="4">
        <v>937</v>
      </c>
      <c r="AF6369" s="4">
        <v>937</v>
      </c>
      <c r="AG6369" s="4">
        <f t="shared" si="1875"/>
        <v>937</v>
      </c>
      <c r="AI6369" t="e">
        <f t="shared" si="1870"/>
        <v>#N/A</v>
      </c>
      <c r="AJ6369">
        <v>11566.55</v>
      </c>
      <c r="AK6369" s="2">
        <v>11566.55</v>
      </c>
      <c r="AL6369" s="2">
        <f t="shared" si="1876"/>
        <v>11566.55</v>
      </c>
      <c r="AM6369" s="4"/>
      <c r="AN6369" t="e">
        <f>VLOOKUP([1]!Tabelle13[[#This Row],[Vlookup this ID for freight costs]],$AL$2:$AL$6811,2,FALSE)</f>
        <v>#REF!</v>
      </c>
      <c r="AP6369">
        <v>692.03</v>
      </c>
      <c r="AQ6369">
        <v>692.03</v>
      </c>
      <c r="AR6369" s="4">
        <v>4</v>
      </c>
      <c r="AS6369" s="4">
        <v>8</v>
      </c>
      <c r="AT6369" s="4">
        <v>2010</v>
      </c>
      <c r="AU6369" s="4">
        <v>4</v>
      </c>
      <c r="AV6369" s="4">
        <v>8</v>
      </c>
      <c r="AW6369" s="4">
        <v>2010</v>
      </c>
      <c r="AX6369" t="str">
        <f t="shared" si="1871"/>
        <v>No Delay</v>
      </c>
      <c r="AY6369">
        <f t="shared" si="1872"/>
        <v>0</v>
      </c>
    </row>
    <row r="6370" spans="1:51" x14ac:dyDescent="0.2">
      <c r="A6370" s="3">
        <v>17825</v>
      </c>
      <c r="B6370" s="1" t="s">
        <v>1138</v>
      </c>
      <c r="C6370" s="1" t="s">
        <v>65</v>
      </c>
      <c r="D6370" s="1" t="s">
        <v>52</v>
      </c>
      <c r="E6370" s="1" t="s">
        <v>53</v>
      </c>
      <c r="F6370" s="1" t="s">
        <v>53</v>
      </c>
      <c r="G6370" s="13" t="s">
        <v>2969</v>
      </c>
      <c r="H6370" s="12">
        <v>41870</v>
      </c>
      <c r="I6370" s="12" t="s">
        <v>1774</v>
      </c>
      <c r="J6370" s="12">
        <v>41899</v>
      </c>
      <c r="K6370" s="4">
        <v>5946</v>
      </c>
      <c r="L6370" s="1" t="s">
        <v>56</v>
      </c>
      <c r="M6370" s="1" t="s">
        <v>57</v>
      </c>
      <c r="N6370" s="1" t="s">
        <v>104</v>
      </c>
      <c r="O6370" s="1" t="s">
        <v>59</v>
      </c>
      <c r="P6370">
        <v>100</v>
      </c>
      <c r="Q6370">
        <v>4987</v>
      </c>
      <c r="R6370">
        <v>443843</v>
      </c>
      <c r="S6370">
        <v>89</v>
      </c>
      <c r="T6370">
        <v>0.89</v>
      </c>
      <c r="U6370">
        <f t="shared" si="1868"/>
        <v>443843</v>
      </c>
      <c r="V6370">
        <f t="shared" si="1869"/>
        <v>498700</v>
      </c>
      <c r="W6370" s="1" t="s">
        <v>85</v>
      </c>
      <c r="X6370" s="1" t="s">
        <v>1236</v>
      </c>
      <c r="Y6370" s="1" t="s">
        <v>86</v>
      </c>
      <c r="Z6370" s="4">
        <v>7373</v>
      </c>
      <c r="AA6370" s="4">
        <f t="shared" si="1873"/>
        <v>2022</v>
      </c>
      <c r="AB6370" s="4">
        <f t="shared" si="1866"/>
        <v>1767.988243</v>
      </c>
      <c r="AC6370" s="4">
        <f t="shared" si="1867"/>
        <v>2022</v>
      </c>
      <c r="AD6370" s="4">
        <f t="shared" si="1874"/>
        <v>2022</v>
      </c>
      <c r="AE6370" s="4">
        <v>2022</v>
      </c>
      <c r="AF6370" s="4">
        <v>2022</v>
      </c>
      <c r="AG6370" s="4">
        <f t="shared" si="1875"/>
        <v>2022</v>
      </c>
      <c r="AI6370" t="e">
        <f t="shared" si="1870"/>
        <v>#N/A</v>
      </c>
      <c r="AJ6370">
        <v>30257.97</v>
      </c>
      <c r="AK6370" s="2">
        <v>30257.97</v>
      </c>
      <c r="AL6370" s="2">
        <f t="shared" si="1876"/>
        <v>30257.97</v>
      </c>
      <c r="AM6370" s="4"/>
      <c r="AN6370" t="e">
        <f>VLOOKUP([1]!Tabelle13[[#This Row],[Vlookup this ID for freight costs]],$AL$2:$AL$6811,2,FALSE)</f>
        <v>#REF!</v>
      </c>
      <c r="AP6370">
        <v>456.27</v>
      </c>
      <c r="AQ6370">
        <v>456.27</v>
      </c>
      <c r="AR6370" s="4">
        <v>19</v>
      </c>
      <c r="AS6370" s="4">
        <v>8</v>
      </c>
      <c r="AT6370" s="4">
        <v>2014</v>
      </c>
      <c r="AU6370" s="4">
        <v>17</v>
      </c>
      <c r="AV6370" s="4">
        <v>9</v>
      </c>
      <c r="AW6370" s="4">
        <v>2014</v>
      </c>
      <c r="AX6370" t="str">
        <f t="shared" si="1871"/>
        <v>Delay</v>
      </c>
      <c r="AY6370">
        <f t="shared" si="1872"/>
        <v>29</v>
      </c>
    </row>
    <row r="6371" spans="1:51" x14ac:dyDescent="0.2">
      <c r="A6371" s="3">
        <v>19484</v>
      </c>
      <c r="B6371" s="1" t="s">
        <v>1138</v>
      </c>
      <c r="C6371" s="1" t="s">
        <v>65</v>
      </c>
      <c r="D6371" s="1" t="s">
        <v>52</v>
      </c>
      <c r="E6371" s="1" t="s">
        <v>53</v>
      </c>
      <c r="F6371" s="1" t="s">
        <v>53</v>
      </c>
      <c r="G6371" s="13" t="s">
        <v>2124</v>
      </c>
      <c r="H6371" s="12">
        <v>42131</v>
      </c>
      <c r="I6371" s="12" t="s">
        <v>1786</v>
      </c>
      <c r="J6371" s="12">
        <v>42146</v>
      </c>
      <c r="K6371" s="4">
        <v>6572</v>
      </c>
      <c r="L6371" s="1" t="s">
        <v>56</v>
      </c>
      <c r="M6371" s="1" t="s">
        <v>57</v>
      </c>
      <c r="N6371" s="1" t="s">
        <v>104</v>
      </c>
      <c r="O6371" s="1" t="s">
        <v>59</v>
      </c>
      <c r="P6371">
        <v>100</v>
      </c>
      <c r="Q6371">
        <v>5640</v>
      </c>
      <c r="R6371">
        <v>501960</v>
      </c>
      <c r="S6371">
        <v>89</v>
      </c>
      <c r="T6371">
        <v>0.89</v>
      </c>
      <c r="U6371">
        <f t="shared" si="1868"/>
        <v>501960</v>
      </c>
      <c r="V6371">
        <f t="shared" si="1869"/>
        <v>564000</v>
      </c>
      <c r="W6371" s="1" t="s">
        <v>85</v>
      </c>
      <c r="X6371" s="1" t="s">
        <v>1236</v>
      </c>
      <c r="Y6371" s="1" t="s">
        <v>86</v>
      </c>
      <c r="Z6371" s="4">
        <v>7373</v>
      </c>
      <c r="AA6371" s="4">
        <f t="shared" si="1873"/>
        <v>2292</v>
      </c>
      <c r="AB6371" s="4">
        <f t="shared" si="1866"/>
        <v>2062.0269600000001</v>
      </c>
      <c r="AC6371" s="4">
        <f t="shared" si="1867"/>
        <v>2292</v>
      </c>
      <c r="AD6371" s="4">
        <f t="shared" si="1874"/>
        <v>2292</v>
      </c>
      <c r="AE6371" s="4">
        <v>2292</v>
      </c>
      <c r="AF6371" s="4">
        <v>2292</v>
      </c>
      <c r="AG6371" s="4">
        <f t="shared" si="1875"/>
        <v>2292</v>
      </c>
      <c r="AI6371" t="e">
        <f t="shared" si="1870"/>
        <v>#N/A</v>
      </c>
      <c r="AJ6371">
        <v>27361.87</v>
      </c>
      <c r="AK6371" s="2">
        <v>27361.87</v>
      </c>
      <c r="AL6371" s="2">
        <f t="shared" si="1876"/>
        <v>27361.87</v>
      </c>
      <c r="AM6371" s="4"/>
      <c r="AN6371" t="e">
        <f>VLOOKUP([1]!Tabelle13[[#This Row],[Vlookup this ID for freight costs]],$AL$2:$AL$6811,2,FALSE)</f>
        <v>#REF!</v>
      </c>
      <c r="AP6371">
        <v>590.80999999999995</v>
      </c>
      <c r="AQ6371">
        <v>590.80999999999995</v>
      </c>
      <c r="AR6371" s="4">
        <v>7</v>
      </c>
      <c r="AS6371" s="4">
        <v>5</v>
      </c>
      <c r="AT6371" s="4">
        <v>2015</v>
      </c>
      <c r="AU6371" s="4">
        <v>22</v>
      </c>
      <c r="AV6371" s="4">
        <v>5</v>
      </c>
      <c r="AW6371" s="4">
        <v>2015</v>
      </c>
      <c r="AX6371" t="str">
        <f t="shared" si="1871"/>
        <v>Delay</v>
      </c>
      <c r="AY6371">
        <f t="shared" si="1872"/>
        <v>15</v>
      </c>
    </row>
    <row r="6372" spans="1:51" x14ac:dyDescent="0.2">
      <c r="A6372" s="3">
        <v>20073</v>
      </c>
      <c r="B6372" s="1" t="s">
        <v>1138</v>
      </c>
      <c r="C6372" s="1" t="s">
        <v>65</v>
      </c>
      <c r="D6372" s="1" t="s">
        <v>52</v>
      </c>
      <c r="E6372" s="1" t="s">
        <v>53</v>
      </c>
      <c r="F6372" s="1" t="s">
        <v>53</v>
      </c>
      <c r="G6372" s="13" t="s">
        <v>2646</v>
      </c>
      <c r="H6372" s="12">
        <v>42023</v>
      </c>
      <c r="I6372" s="12" t="s">
        <v>2970</v>
      </c>
      <c r="J6372" s="12">
        <v>42026</v>
      </c>
      <c r="K6372" s="4">
        <v>6218</v>
      </c>
      <c r="L6372" s="1" t="s">
        <v>56</v>
      </c>
      <c r="M6372" s="1" t="s">
        <v>57</v>
      </c>
      <c r="N6372" s="1" t="s">
        <v>104</v>
      </c>
      <c r="O6372" s="1" t="s">
        <v>59</v>
      </c>
      <c r="P6372">
        <v>100</v>
      </c>
      <c r="Q6372">
        <v>3144</v>
      </c>
      <c r="R6372">
        <v>279816</v>
      </c>
      <c r="S6372">
        <v>89</v>
      </c>
      <c r="T6372">
        <v>0.89</v>
      </c>
      <c r="U6372">
        <f t="shared" si="1868"/>
        <v>279816</v>
      </c>
      <c r="V6372">
        <f t="shared" si="1869"/>
        <v>314400</v>
      </c>
      <c r="W6372" s="1" t="s">
        <v>85</v>
      </c>
      <c r="X6372" s="1" t="s">
        <v>1236</v>
      </c>
      <c r="Y6372" s="1" t="s">
        <v>86</v>
      </c>
      <c r="Z6372" s="4">
        <v>7373</v>
      </c>
      <c r="AA6372" s="4">
        <f t="shared" si="1873"/>
        <v>1276</v>
      </c>
      <c r="AB6372" s="4">
        <f t="shared" si="1866"/>
        <v>938.10561600000005</v>
      </c>
      <c r="AC6372" s="4">
        <f t="shared" si="1867"/>
        <v>1276</v>
      </c>
      <c r="AD6372" s="4">
        <f t="shared" si="1874"/>
        <v>1276</v>
      </c>
      <c r="AE6372" s="4">
        <v>1276</v>
      </c>
      <c r="AF6372" s="4">
        <v>1276</v>
      </c>
      <c r="AG6372" s="4">
        <f t="shared" si="1875"/>
        <v>1276</v>
      </c>
      <c r="AI6372" t="e">
        <f t="shared" si="1870"/>
        <v>#N/A</v>
      </c>
      <c r="AJ6372">
        <v>15681.99</v>
      </c>
      <c r="AK6372" s="2">
        <v>15681.99</v>
      </c>
      <c r="AL6372" s="2">
        <f t="shared" si="1876"/>
        <v>15681.99</v>
      </c>
      <c r="AM6372" s="4"/>
      <c r="AN6372" t="e">
        <f>VLOOKUP([1]!Tabelle13[[#This Row],[Vlookup this ID for freight costs]],$AL$2:$AL$6811,2,FALSE)</f>
        <v>#REF!</v>
      </c>
      <c r="AP6372">
        <v>287.64999999999998</v>
      </c>
      <c r="AQ6372">
        <v>287.64999999999998</v>
      </c>
      <c r="AR6372" s="4">
        <v>19</v>
      </c>
      <c r="AS6372" s="4">
        <v>1</v>
      </c>
      <c r="AT6372" s="4">
        <v>2015</v>
      </c>
      <c r="AU6372" s="4">
        <v>22</v>
      </c>
      <c r="AV6372" s="4">
        <v>1</v>
      </c>
      <c r="AW6372" s="4">
        <v>2015</v>
      </c>
      <c r="AX6372" t="str">
        <f t="shared" si="1871"/>
        <v>Delay</v>
      </c>
      <c r="AY6372">
        <f t="shared" si="1872"/>
        <v>3</v>
      </c>
    </row>
    <row r="6373" spans="1:51" x14ac:dyDescent="0.2">
      <c r="A6373" s="3">
        <v>22670</v>
      </c>
      <c r="B6373" s="1" t="s">
        <v>1138</v>
      </c>
      <c r="C6373" s="1" t="s">
        <v>65</v>
      </c>
      <c r="D6373" s="1" t="s">
        <v>52</v>
      </c>
      <c r="E6373" s="1" t="s">
        <v>53</v>
      </c>
      <c r="F6373" s="1" t="s">
        <v>53</v>
      </c>
      <c r="G6373" s="13" t="s">
        <v>2969</v>
      </c>
      <c r="H6373" s="12">
        <v>41870</v>
      </c>
      <c r="I6373" s="12" t="s">
        <v>1774</v>
      </c>
      <c r="J6373" s="12">
        <v>41899</v>
      </c>
      <c r="K6373" s="4">
        <v>5948</v>
      </c>
      <c r="L6373" s="1" t="s">
        <v>56</v>
      </c>
      <c r="M6373" s="1" t="s">
        <v>57</v>
      </c>
      <c r="N6373" s="1" t="s">
        <v>104</v>
      </c>
      <c r="O6373" s="1" t="s">
        <v>59</v>
      </c>
      <c r="P6373">
        <v>100</v>
      </c>
      <c r="Q6373">
        <v>4177</v>
      </c>
      <c r="R6373">
        <v>371753</v>
      </c>
      <c r="S6373">
        <v>89</v>
      </c>
      <c r="T6373">
        <v>0.89</v>
      </c>
      <c r="U6373">
        <f t="shared" si="1868"/>
        <v>371753</v>
      </c>
      <c r="V6373">
        <f t="shared" si="1869"/>
        <v>417700</v>
      </c>
      <c r="W6373" s="1" t="s">
        <v>85</v>
      </c>
      <c r="X6373" s="1" t="s">
        <v>1236</v>
      </c>
      <c r="Y6373" s="1" t="s">
        <v>86</v>
      </c>
      <c r="Z6373" s="4">
        <v>7373</v>
      </c>
      <c r="AA6373" s="4">
        <f t="shared" si="1873"/>
        <v>2755</v>
      </c>
      <c r="AB6373" s="4">
        <f t="shared" si="1866"/>
        <v>1403.2541529999999</v>
      </c>
      <c r="AC6373" s="4">
        <f t="shared" si="1867"/>
        <v>2755</v>
      </c>
      <c r="AD6373" s="4">
        <f t="shared" si="1874"/>
        <v>2755</v>
      </c>
      <c r="AE6373" s="4">
        <v>2755</v>
      </c>
      <c r="AF6373" s="4">
        <v>2755</v>
      </c>
      <c r="AG6373" s="4">
        <f t="shared" si="1875"/>
        <v>2755</v>
      </c>
      <c r="AI6373" t="e">
        <f t="shared" si="1870"/>
        <v>#N/A</v>
      </c>
      <c r="AJ6373">
        <v>25709.5</v>
      </c>
      <c r="AK6373" s="2">
        <v>25709.5</v>
      </c>
      <c r="AL6373" s="2">
        <f t="shared" si="1876"/>
        <v>25709.5</v>
      </c>
      <c r="AM6373" s="4"/>
      <c r="AN6373" t="e">
        <f>VLOOKUP([1]!Tabelle13[[#This Row],[Vlookup this ID for freight costs]],$AL$2:$AL$6811,2,FALSE)</f>
        <v>#REF!</v>
      </c>
      <c r="AP6373">
        <v>382.16</v>
      </c>
      <c r="AQ6373">
        <v>382.16</v>
      </c>
      <c r="AR6373" s="4">
        <v>19</v>
      </c>
      <c r="AS6373" s="4">
        <v>8</v>
      </c>
      <c r="AT6373" s="4">
        <v>2014</v>
      </c>
      <c r="AU6373" s="4">
        <v>17</v>
      </c>
      <c r="AV6373" s="4">
        <v>9</v>
      </c>
      <c r="AW6373" s="4">
        <v>2014</v>
      </c>
      <c r="AX6373" t="str">
        <f t="shared" si="1871"/>
        <v>Delay</v>
      </c>
      <c r="AY6373">
        <f t="shared" si="1872"/>
        <v>29</v>
      </c>
    </row>
    <row r="6374" spans="1:51" x14ac:dyDescent="0.2">
      <c r="A6374" s="3">
        <v>6962</v>
      </c>
      <c r="B6374" s="1" t="s">
        <v>133</v>
      </c>
      <c r="C6374" s="1" t="s">
        <v>51</v>
      </c>
      <c r="D6374" s="1" t="s">
        <v>52</v>
      </c>
      <c r="E6374" s="1" t="s">
        <v>53</v>
      </c>
      <c r="F6374" s="1" t="s">
        <v>53</v>
      </c>
      <c r="G6374" s="13" t="s">
        <v>758</v>
      </c>
      <c r="H6374" s="12">
        <v>39612</v>
      </c>
      <c r="I6374" s="12" t="s">
        <v>1850</v>
      </c>
      <c r="J6374" s="12">
        <v>39595</v>
      </c>
      <c r="K6374" s="4">
        <v>861</v>
      </c>
      <c r="L6374" s="1" t="s">
        <v>56</v>
      </c>
      <c r="M6374" s="1" t="s">
        <v>57</v>
      </c>
      <c r="N6374" s="1" t="s">
        <v>58</v>
      </c>
      <c r="O6374" s="1" t="s">
        <v>59</v>
      </c>
      <c r="P6374">
        <v>100</v>
      </c>
      <c r="Q6374">
        <v>4200</v>
      </c>
      <c r="R6374">
        <v>302358</v>
      </c>
      <c r="S6374">
        <v>71.989999999999995</v>
      </c>
      <c r="T6374">
        <v>0.72</v>
      </c>
      <c r="U6374">
        <f t="shared" si="1868"/>
        <v>302358</v>
      </c>
      <c r="V6374">
        <f t="shared" si="1869"/>
        <v>420000</v>
      </c>
      <c r="W6374" s="1" t="s">
        <v>60</v>
      </c>
      <c r="X6374" s="1" t="s">
        <v>61</v>
      </c>
      <c r="Y6374" s="1" t="s">
        <v>61</v>
      </c>
      <c r="Z6374" s="3">
        <v>12488</v>
      </c>
      <c r="AA6374" s="4">
        <f t="shared" si="1873"/>
        <v>965</v>
      </c>
      <c r="AB6374" s="4">
        <f t="shared" si="1866"/>
        <v>1163.492358</v>
      </c>
      <c r="AC6374" s="4">
        <f t="shared" si="1867"/>
        <v>965</v>
      </c>
      <c r="AD6374" s="4">
        <f t="shared" si="1874"/>
        <v>782.33456181249994</v>
      </c>
      <c r="AE6374" s="4">
        <v>965</v>
      </c>
      <c r="AF6374" s="4">
        <v>965</v>
      </c>
      <c r="AG6374" s="4">
        <f t="shared" si="1875"/>
        <v>965</v>
      </c>
      <c r="AH6374" s="4">
        <v>11144</v>
      </c>
      <c r="AI6374">
        <f t="shared" si="1870"/>
        <v>3340</v>
      </c>
      <c r="AJ6374">
        <v>7781.88</v>
      </c>
      <c r="AK6374" s="2">
        <v>7781.88</v>
      </c>
      <c r="AL6374" s="2">
        <f t="shared" si="1876"/>
        <v>7781.88</v>
      </c>
      <c r="AM6374" s="4"/>
      <c r="AN6374" t="e">
        <f>VLOOKUP([1]!Tabelle13[[#This Row],[Vlookup this ID for freight costs]],$AL$2:$AL$6811,2,FALSE)</f>
        <v>#REF!</v>
      </c>
      <c r="AP6374">
        <v>483.77</v>
      </c>
      <c r="AQ6374">
        <v>483.77</v>
      </c>
      <c r="AR6374" s="4">
        <v>13</v>
      </c>
      <c r="AS6374" s="4">
        <v>6</v>
      </c>
      <c r="AT6374" s="4">
        <v>2008</v>
      </c>
      <c r="AU6374" s="4">
        <v>27</v>
      </c>
      <c r="AV6374" s="4">
        <v>5</v>
      </c>
      <c r="AW6374" s="4">
        <v>2008</v>
      </c>
      <c r="AX6374" t="str">
        <f t="shared" si="1871"/>
        <v>No Delay</v>
      </c>
      <c r="AY6374">
        <f t="shared" si="1872"/>
        <v>0</v>
      </c>
    </row>
    <row r="6375" spans="1:51" x14ac:dyDescent="0.2">
      <c r="A6375" s="3">
        <v>23015</v>
      </c>
      <c r="B6375" s="1" t="s">
        <v>1138</v>
      </c>
      <c r="C6375" s="1" t="s">
        <v>65</v>
      </c>
      <c r="D6375" s="1" t="s">
        <v>52</v>
      </c>
      <c r="E6375" s="1" t="s">
        <v>53</v>
      </c>
      <c r="F6375" s="1" t="s">
        <v>53</v>
      </c>
      <c r="G6375" s="13" t="s">
        <v>2646</v>
      </c>
      <c r="H6375" s="12">
        <v>42023</v>
      </c>
      <c r="I6375" s="12" t="s">
        <v>2970</v>
      </c>
      <c r="J6375" s="12">
        <v>42026</v>
      </c>
      <c r="K6375" s="4">
        <v>6219</v>
      </c>
      <c r="L6375" s="1" t="s">
        <v>56</v>
      </c>
      <c r="M6375" s="1" t="s">
        <v>57</v>
      </c>
      <c r="N6375" s="1" t="s">
        <v>104</v>
      </c>
      <c r="O6375" s="1" t="s">
        <v>59</v>
      </c>
      <c r="P6375">
        <v>100</v>
      </c>
      <c r="Q6375">
        <v>6110</v>
      </c>
      <c r="R6375">
        <v>543790</v>
      </c>
      <c r="S6375">
        <v>89</v>
      </c>
      <c r="T6375">
        <v>0.89</v>
      </c>
      <c r="U6375">
        <f t="shared" si="1868"/>
        <v>543790</v>
      </c>
      <c r="V6375">
        <f t="shared" si="1869"/>
        <v>611000</v>
      </c>
      <c r="W6375" s="1" t="s">
        <v>85</v>
      </c>
      <c r="X6375" s="1" t="s">
        <v>1236</v>
      </c>
      <c r="Y6375" s="1" t="s">
        <v>86</v>
      </c>
      <c r="Z6375" s="4">
        <v>7373</v>
      </c>
      <c r="AA6375" s="4">
        <f t="shared" si="1873"/>
        <v>2474</v>
      </c>
      <c r="AB6375" s="4">
        <f t="shared" ref="AB6375:AB6438" si="1877">4.997+0.1387*Q6375-4.826*P6375+0.003501*R6375</f>
        <v>2273.6627899999999</v>
      </c>
      <c r="AC6375" s="4">
        <f t="shared" si="1867"/>
        <v>2474</v>
      </c>
      <c r="AD6375" s="4">
        <f t="shared" si="1874"/>
        <v>2474</v>
      </c>
      <c r="AE6375" s="4">
        <v>2474</v>
      </c>
      <c r="AF6375" s="4">
        <v>2474</v>
      </c>
      <c r="AG6375" s="4">
        <f t="shared" si="1875"/>
        <v>2474</v>
      </c>
      <c r="AI6375" t="e">
        <f t="shared" si="1870"/>
        <v>#N/A</v>
      </c>
      <c r="AJ6375">
        <v>31305.040000000001</v>
      </c>
      <c r="AK6375" s="2">
        <v>31305.040000000001</v>
      </c>
      <c r="AL6375" s="2">
        <f t="shared" si="1876"/>
        <v>31305.040000000001</v>
      </c>
      <c r="AM6375" s="4"/>
      <c r="AN6375" t="e">
        <f>VLOOKUP([1]!Tabelle13[[#This Row],[Vlookup this ID for freight costs]],$AL$2:$AL$6811,2,FALSE)</f>
        <v>#REF!</v>
      </c>
      <c r="AP6375">
        <v>559.02</v>
      </c>
      <c r="AQ6375">
        <v>559.02</v>
      </c>
      <c r="AR6375" s="4">
        <v>19</v>
      </c>
      <c r="AS6375" s="4">
        <v>1</v>
      </c>
      <c r="AT6375" s="4">
        <v>2015</v>
      </c>
      <c r="AU6375" s="4">
        <v>22</v>
      </c>
      <c r="AV6375" s="4">
        <v>1</v>
      </c>
      <c r="AW6375" s="4">
        <v>2015</v>
      </c>
      <c r="AX6375" t="str">
        <f t="shared" si="1871"/>
        <v>Delay</v>
      </c>
      <c r="AY6375">
        <f t="shared" si="1872"/>
        <v>3</v>
      </c>
    </row>
    <row r="6376" spans="1:51" x14ac:dyDescent="0.2">
      <c r="A6376" s="3">
        <v>66420</v>
      </c>
      <c r="B6376" s="1" t="s">
        <v>172</v>
      </c>
      <c r="C6376" s="1" t="s">
        <v>114</v>
      </c>
      <c r="D6376" s="1" t="s">
        <v>52</v>
      </c>
      <c r="E6376" s="1" t="s">
        <v>53</v>
      </c>
      <c r="F6376" s="1" t="s">
        <v>53</v>
      </c>
      <c r="G6376" s="13" t="s">
        <v>1061</v>
      </c>
      <c r="H6376" s="12">
        <v>40301</v>
      </c>
      <c r="I6376" s="12" t="s">
        <v>2971</v>
      </c>
      <c r="J6376" s="12">
        <v>40294</v>
      </c>
      <c r="K6376" s="4">
        <v>2372</v>
      </c>
      <c r="L6376" s="1" t="s">
        <v>56</v>
      </c>
      <c r="M6376" s="1" t="s">
        <v>57</v>
      </c>
      <c r="N6376" s="1" t="s">
        <v>104</v>
      </c>
      <c r="O6376" s="1" t="s">
        <v>59</v>
      </c>
      <c r="P6376">
        <v>100</v>
      </c>
      <c r="Q6376">
        <v>1993</v>
      </c>
      <c r="R6376">
        <v>143496</v>
      </c>
      <c r="S6376">
        <v>72</v>
      </c>
      <c r="T6376">
        <v>0.72</v>
      </c>
      <c r="U6376">
        <f t="shared" si="1868"/>
        <v>143496</v>
      </c>
      <c r="V6376">
        <f t="shared" si="1869"/>
        <v>199300</v>
      </c>
      <c r="W6376" s="1" t="s">
        <v>60</v>
      </c>
      <c r="X6376" s="1" t="s">
        <v>61</v>
      </c>
      <c r="Y6376" s="1" t="s">
        <v>61</v>
      </c>
      <c r="Z6376" s="3">
        <v>12841</v>
      </c>
      <c r="AA6376" s="4">
        <f t="shared" si="1873"/>
        <v>967</v>
      </c>
      <c r="AB6376" s="4">
        <f t="shared" si="1877"/>
        <v>301.20559600000007</v>
      </c>
      <c r="AC6376" s="4">
        <f t="shared" si="1867"/>
        <v>967</v>
      </c>
      <c r="AD6376" s="4">
        <f t="shared" si="1874"/>
        <v>967</v>
      </c>
      <c r="AE6376" s="4">
        <v>967</v>
      </c>
      <c r="AF6376" s="4">
        <v>967</v>
      </c>
      <c r="AG6376" s="4">
        <f t="shared" si="1875"/>
        <v>967</v>
      </c>
      <c r="AI6376" t="e">
        <f t="shared" si="1870"/>
        <v>#N/A</v>
      </c>
      <c r="AJ6376">
        <v>14582.14</v>
      </c>
      <c r="AK6376" s="2">
        <v>14582.14</v>
      </c>
      <c r="AL6376" s="2">
        <f t="shared" si="1876"/>
        <v>14582.14</v>
      </c>
      <c r="AM6376" s="4"/>
      <c r="AN6376" t="e">
        <f>VLOOKUP([1]!Tabelle13[[#This Row],[Vlookup this ID for freight costs]],$AL$2:$AL$6811,2,FALSE)</f>
        <v>#REF!</v>
      </c>
      <c r="AP6376">
        <v>309.38</v>
      </c>
      <c r="AQ6376">
        <v>309.38</v>
      </c>
      <c r="AR6376" s="4">
        <v>3</v>
      </c>
      <c r="AS6376" s="4">
        <v>5</v>
      </c>
      <c r="AT6376" s="4">
        <v>2010</v>
      </c>
      <c r="AU6376" s="4">
        <v>26</v>
      </c>
      <c r="AV6376" s="4">
        <v>4</v>
      </c>
      <c r="AW6376" s="4">
        <v>2010</v>
      </c>
      <c r="AX6376" t="str">
        <f t="shared" si="1871"/>
        <v>No Delay</v>
      </c>
      <c r="AY6376">
        <f t="shared" si="1872"/>
        <v>0</v>
      </c>
    </row>
    <row r="6377" spans="1:51" x14ac:dyDescent="0.2">
      <c r="A6377" s="3">
        <v>78949</v>
      </c>
      <c r="B6377" s="1" t="s">
        <v>975</v>
      </c>
      <c r="C6377" s="1" t="s">
        <v>73</v>
      </c>
      <c r="D6377" s="1" t="s">
        <v>52</v>
      </c>
      <c r="E6377" s="1" t="s">
        <v>53</v>
      </c>
      <c r="F6377" s="1" t="s">
        <v>53</v>
      </c>
      <c r="G6377" s="13" t="s">
        <v>377</v>
      </c>
      <c r="H6377" s="12">
        <v>40316</v>
      </c>
      <c r="I6377" s="12" t="s">
        <v>377</v>
      </c>
      <c r="J6377" s="12">
        <v>40316</v>
      </c>
      <c r="K6377" s="4">
        <v>2411</v>
      </c>
      <c r="L6377" s="1" t="s">
        <v>56</v>
      </c>
      <c r="M6377" s="1" t="s">
        <v>57</v>
      </c>
      <c r="N6377" s="1" t="s">
        <v>104</v>
      </c>
      <c r="O6377" s="1" t="s">
        <v>59</v>
      </c>
      <c r="P6377">
        <v>100</v>
      </c>
      <c r="Q6377">
        <v>1915</v>
      </c>
      <c r="R6377">
        <v>137880</v>
      </c>
      <c r="S6377">
        <v>72</v>
      </c>
      <c r="T6377">
        <v>0.72</v>
      </c>
      <c r="U6377">
        <f t="shared" si="1868"/>
        <v>137880</v>
      </c>
      <c r="V6377">
        <f t="shared" si="1869"/>
        <v>191500</v>
      </c>
      <c r="W6377" s="1" t="s">
        <v>60</v>
      </c>
      <c r="X6377" s="1" t="s">
        <v>61</v>
      </c>
      <c r="Y6377" s="1" t="s">
        <v>61</v>
      </c>
      <c r="Z6377" s="3">
        <v>13004</v>
      </c>
      <c r="AA6377" s="4">
        <f t="shared" si="1873"/>
        <v>967</v>
      </c>
      <c r="AB6377" s="4">
        <f t="shared" si="1877"/>
        <v>270.72538000000009</v>
      </c>
      <c r="AC6377" s="4">
        <f t="shared" si="1867"/>
        <v>967</v>
      </c>
      <c r="AD6377" s="4">
        <f t="shared" si="1874"/>
        <v>967</v>
      </c>
      <c r="AE6377" s="4">
        <v>967</v>
      </c>
      <c r="AF6377" s="4">
        <v>967</v>
      </c>
      <c r="AG6377" s="4">
        <f t="shared" si="1875"/>
        <v>967</v>
      </c>
      <c r="AI6377" t="e">
        <f t="shared" si="1870"/>
        <v>#N/A</v>
      </c>
      <c r="AJ6377">
        <v>18212.87</v>
      </c>
      <c r="AK6377" s="2">
        <v>18212.87</v>
      </c>
      <c r="AL6377" s="2">
        <f t="shared" si="1876"/>
        <v>18212.87</v>
      </c>
      <c r="AM6377" s="4"/>
      <c r="AN6377" t="e">
        <f>VLOOKUP([1]!Tabelle13[[#This Row],[Vlookup this ID for freight costs]],$AL$2:$AL$6811,2,FALSE)</f>
        <v>#REF!</v>
      </c>
      <c r="AP6377">
        <v>297.27</v>
      </c>
      <c r="AQ6377">
        <v>297.27</v>
      </c>
      <c r="AR6377" s="4">
        <v>18</v>
      </c>
      <c r="AS6377" s="4">
        <v>5</v>
      </c>
      <c r="AT6377" s="4">
        <v>2010</v>
      </c>
      <c r="AU6377" s="4">
        <v>18</v>
      </c>
      <c r="AV6377" s="4">
        <v>5</v>
      </c>
      <c r="AW6377" s="4">
        <v>2010</v>
      </c>
      <c r="AX6377" t="str">
        <f t="shared" si="1871"/>
        <v>No Delay</v>
      </c>
      <c r="AY6377">
        <f t="shared" si="1872"/>
        <v>0</v>
      </c>
    </row>
    <row r="6378" spans="1:51" x14ac:dyDescent="0.2">
      <c r="A6378" s="3">
        <v>76340</v>
      </c>
      <c r="B6378" s="1" t="s">
        <v>215</v>
      </c>
      <c r="C6378" s="1" t="s">
        <v>89</v>
      </c>
      <c r="D6378" s="1" t="s">
        <v>52</v>
      </c>
      <c r="E6378" s="1" t="s">
        <v>53</v>
      </c>
      <c r="F6378" s="1" t="s">
        <v>53</v>
      </c>
      <c r="G6378" s="13" t="s">
        <v>1224</v>
      </c>
      <c r="H6378" s="12">
        <v>40204</v>
      </c>
      <c r="I6378" s="12" t="s">
        <v>1224</v>
      </c>
      <c r="J6378" s="12">
        <v>40204</v>
      </c>
      <c r="K6378" s="4">
        <v>2163</v>
      </c>
      <c r="L6378" s="1" t="s">
        <v>56</v>
      </c>
      <c r="M6378" s="1" t="s">
        <v>812</v>
      </c>
      <c r="N6378" s="1" t="s">
        <v>1363</v>
      </c>
      <c r="O6378" s="1" t="s">
        <v>937</v>
      </c>
      <c r="P6378">
        <v>40</v>
      </c>
      <c r="Q6378">
        <v>2400</v>
      </c>
      <c r="R6378">
        <v>264000</v>
      </c>
      <c r="S6378">
        <v>110</v>
      </c>
      <c r="T6378">
        <v>2.75</v>
      </c>
      <c r="U6378">
        <f t="shared" si="1868"/>
        <v>264000</v>
      </c>
      <c r="V6378">
        <f t="shared" si="1869"/>
        <v>96000</v>
      </c>
      <c r="W6378" s="1" t="s">
        <v>815</v>
      </c>
      <c r="X6378" s="1" t="s">
        <v>71</v>
      </c>
      <c r="Y6378" s="1" t="s">
        <v>71</v>
      </c>
      <c r="Z6378" s="4">
        <v>9697</v>
      </c>
      <c r="AA6378" s="4">
        <f t="shared" si="1873"/>
        <v>2635</v>
      </c>
      <c r="AB6378" s="4">
        <f t="shared" si="1877"/>
        <v>1069.1010000000001</v>
      </c>
      <c r="AC6378" s="4">
        <f t="shared" si="1867"/>
        <v>2635</v>
      </c>
      <c r="AD6378" s="4">
        <f t="shared" si="1874"/>
        <v>2635</v>
      </c>
      <c r="AE6378" s="4">
        <v>2635</v>
      </c>
      <c r="AF6378" s="4">
        <v>2635</v>
      </c>
      <c r="AG6378" s="4">
        <f t="shared" si="1875"/>
        <v>2635</v>
      </c>
      <c r="AI6378" t="e">
        <f t="shared" si="1870"/>
        <v>#N/A</v>
      </c>
      <c r="AJ6378">
        <v>19145.8</v>
      </c>
      <c r="AK6378" s="2">
        <v>19145.8</v>
      </c>
      <c r="AL6378" s="2">
        <f t="shared" si="1876"/>
        <v>19145.8</v>
      </c>
      <c r="AM6378" s="4"/>
      <c r="AN6378" t="e">
        <f>VLOOKUP([1]!Tabelle13[[#This Row],[Vlookup this ID for freight costs]],$AL$2:$AL$6811,2,FALSE)</f>
        <v>#REF!</v>
      </c>
      <c r="AP6378">
        <v>569.17999999999995</v>
      </c>
      <c r="AQ6378">
        <v>569.17999999999995</v>
      </c>
      <c r="AR6378" s="4">
        <v>26</v>
      </c>
      <c r="AS6378" s="4">
        <v>1</v>
      </c>
      <c r="AT6378" s="4">
        <v>2010</v>
      </c>
      <c r="AU6378" s="4">
        <v>26</v>
      </c>
      <c r="AV6378" s="4">
        <v>1</v>
      </c>
      <c r="AW6378" s="4">
        <v>2010</v>
      </c>
      <c r="AX6378" t="str">
        <f t="shared" si="1871"/>
        <v>No Delay</v>
      </c>
      <c r="AY6378">
        <f t="shared" si="1872"/>
        <v>0</v>
      </c>
    </row>
    <row r="6379" spans="1:51" x14ac:dyDescent="0.2">
      <c r="A6379" s="3">
        <v>3008</v>
      </c>
      <c r="B6379" s="1" t="s">
        <v>64</v>
      </c>
      <c r="C6379" s="1" t="s">
        <v>65</v>
      </c>
      <c r="D6379" s="1" t="s">
        <v>52</v>
      </c>
      <c r="E6379" s="1" t="s">
        <v>53</v>
      </c>
      <c r="F6379" s="1" t="s">
        <v>53</v>
      </c>
      <c r="G6379" s="13" t="s">
        <v>145</v>
      </c>
      <c r="H6379" s="12">
        <v>39710</v>
      </c>
      <c r="I6379" s="12" t="s">
        <v>145</v>
      </c>
      <c r="J6379" s="12">
        <v>39710</v>
      </c>
      <c r="K6379" s="4">
        <v>1070</v>
      </c>
      <c r="L6379" s="1" t="s">
        <v>56</v>
      </c>
      <c r="M6379" s="1" t="s">
        <v>634</v>
      </c>
      <c r="N6379" s="1" t="s">
        <v>635</v>
      </c>
      <c r="O6379" s="1" t="s">
        <v>636</v>
      </c>
      <c r="P6379">
        <v>20</v>
      </c>
      <c r="Q6379">
        <v>9048</v>
      </c>
      <c r="R6379">
        <v>244296</v>
      </c>
      <c r="S6379">
        <v>27</v>
      </c>
      <c r="T6379">
        <v>1.35</v>
      </c>
      <c r="U6379">
        <f t="shared" si="1868"/>
        <v>244296</v>
      </c>
      <c r="V6379">
        <f t="shared" si="1869"/>
        <v>180960</v>
      </c>
      <c r="W6379" s="1" t="s">
        <v>637</v>
      </c>
      <c r="X6379" s="1" t="s">
        <v>71</v>
      </c>
      <c r="Y6379" s="1" t="s">
        <v>71</v>
      </c>
      <c r="Z6379" s="4">
        <v>10674</v>
      </c>
      <c r="AA6379" s="4">
        <f t="shared" si="1873"/>
        <v>2985</v>
      </c>
      <c r="AB6379" s="4">
        <f t="shared" si="1877"/>
        <v>2018.714896</v>
      </c>
      <c r="AC6379" s="4">
        <f t="shared" si="1867"/>
        <v>2985</v>
      </c>
      <c r="AD6379" s="4">
        <f t="shared" si="1874"/>
        <v>2985</v>
      </c>
      <c r="AE6379" s="4">
        <v>2985</v>
      </c>
      <c r="AF6379" s="4">
        <v>2985</v>
      </c>
      <c r="AG6379" s="4">
        <f t="shared" si="1875"/>
        <v>2985</v>
      </c>
      <c r="AH6379" s="4">
        <v>10589</v>
      </c>
      <c r="AI6379">
        <f t="shared" si="1870"/>
        <v>9006</v>
      </c>
      <c r="AJ6379">
        <v>20635.3</v>
      </c>
      <c r="AK6379" s="2">
        <v>20635.3</v>
      </c>
      <c r="AL6379" s="2">
        <f t="shared" si="1876"/>
        <v>20635.3</v>
      </c>
      <c r="AM6379" s="4"/>
      <c r="AN6379" t="e">
        <f>VLOOKUP([1]!Tabelle13[[#This Row],[Vlookup this ID for freight costs]],$AL$2:$AL$6811,2,FALSE)</f>
        <v>#REF!</v>
      </c>
      <c r="AP6379">
        <v>390.87</v>
      </c>
      <c r="AQ6379">
        <v>390.87</v>
      </c>
      <c r="AR6379" s="4">
        <v>19</v>
      </c>
      <c r="AS6379" s="4">
        <v>9</v>
      </c>
      <c r="AT6379" s="4">
        <v>2008</v>
      </c>
      <c r="AU6379" s="4">
        <v>19</v>
      </c>
      <c r="AV6379" s="4">
        <v>9</v>
      </c>
      <c r="AW6379" s="4">
        <v>2008</v>
      </c>
      <c r="AX6379" t="str">
        <f t="shared" si="1871"/>
        <v>No Delay</v>
      </c>
      <c r="AY6379">
        <f t="shared" si="1872"/>
        <v>0</v>
      </c>
    </row>
    <row r="6380" spans="1:51" x14ac:dyDescent="0.2">
      <c r="A6380" s="3">
        <v>14348</v>
      </c>
      <c r="B6380" s="1" t="s">
        <v>1138</v>
      </c>
      <c r="C6380" s="1" t="s">
        <v>65</v>
      </c>
      <c r="D6380" s="1" t="s">
        <v>52</v>
      </c>
      <c r="E6380" s="1" t="s">
        <v>53</v>
      </c>
      <c r="F6380" s="1" t="s">
        <v>53</v>
      </c>
      <c r="G6380" s="13" t="s">
        <v>2972</v>
      </c>
      <c r="H6380" s="12">
        <v>40751</v>
      </c>
      <c r="I6380" s="12" t="s">
        <v>2972</v>
      </c>
      <c r="J6380" s="12">
        <v>40751</v>
      </c>
      <c r="K6380" s="4">
        <v>3342</v>
      </c>
      <c r="L6380" s="1" t="s">
        <v>56</v>
      </c>
      <c r="M6380" s="1" t="s">
        <v>57</v>
      </c>
      <c r="N6380" s="1" t="s">
        <v>104</v>
      </c>
      <c r="O6380" s="1" t="s">
        <v>59</v>
      </c>
      <c r="P6380">
        <v>100</v>
      </c>
      <c r="Q6380">
        <v>2044</v>
      </c>
      <c r="R6380">
        <v>181916</v>
      </c>
      <c r="S6380">
        <v>89</v>
      </c>
      <c r="T6380">
        <v>0.89</v>
      </c>
      <c r="U6380">
        <f t="shared" si="1868"/>
        <v>181916</v>
      </c>
      <c r="V6380">
        <f t="shared" si="1869"/>
        <v>204400</v>
      </c>
      <c r="W6380" s="1" t="s">
        <v>60</v>
      </c>
      <c r="X6380" s="1" t="s">
        <v>61</v>
      </c>
      <c r="Y6380" s="1" t="s">
        <v>61</v>
      </c>
      <c r="Z6380" s="3">
        <v>12853</v>
      </c>
      <c r="AA6380" s="4">
        <f t="shared" si="1873"/>
        <v>976</v>
      </c>
      <c r="AB6380" s="4">
        <f t="shared" si="1877"/>
        <v>442.78771600000005</v>
      </c>
      <c r="AC6380" s="4">
        <f t="shared" si="1867"/>
        <v>976</v>
      </c>
      <c r="AD6380" s="4">
        <f t="shared" si="1874"/>
        <v>976</v>
      </c>
      <c r="AE6380" s="4">
        <v>976</v>
      </c>
      <c r="AF6380" s="4">
        <v>976</v>
      </c>
      <c r="AG6380" s="4">
        <f t="shared" si="1875"/>
        <v>976</v>
      </c>
      <c r="AI6380" t="e">
        <f t="shared" si="1870"/>
        <v>#N/A</v>
      </c>
      <c r="AJ6380">
        <v>26014.880000000001</v>
      </c>
      <c r="AK6380" s="2">
        <v>26014.880000000001</v>
      </c>
      <c r="AL6380" s="2">
        <f t="shared" si="1876"/>
        <v>26014.880000000001</v>
      </c>
      <c r="AM6380" s="4"/>
      <c r="AN6380" t="e">
        <f>VLOOKUP([1]!Tabelle13[[#This Row],[Vlookup this ID for freight costs]],$AL$2:$AL$6811,2,FALSE)</f>
        <v>#REF!</v>
      </c>
      <c r="AP6380">
        <v>300.16000000000003</v>
      </c>
      <c r="AQ6380">
        <v>300.16000000000003</v>
      </c>
      <c r="AR6380" s="4">
        <v>27</v>
      </c>
      <c r="AS6380" s="4">
        <v>7</v>
      </c>
      <c r="AT6380" s="4">
        <v>2011</v>
      </c>
      <c r="AU6380" s="4">
        <v>27</v>
      </c>
      <c r="AV6380" s="4">
        <v>7</v>
      </c>
      <c r="AW6380" s="4">
        <v>2011</v>
      </c>
      <c r="AX6380" t="str">
        <f t="shared" si="1871"/>
        <v>No Delay</v>
      </c>
      <c r="AY6380">
        <f t="shared" si="1872"/>
        <v>0</v>
      </c>
    </row>
    <row r="6381" spans="1:51" x14ac:dyDescent="0.2">
      <c r="A6381" s="3">
        <v>4301</v>
      </c>
      <c r="B6381" s="1" t="s">
        <v>119</v>
      </c>
      <c r="C6381" s="1" t="s">
        <v>114</v>
      </c>
      <c r="D6381" s="1" t="s">
        <v>52</v>
      </c>
      <c r="E6381" s="1" t="s">
        <v>53</v>
      </c>
      <c r="F6381" s="1" t="s">
        <v>53</v>
      </c>
      <c r="G6381" s="13" t="s">
        <v>2922</v>
      </c>
      <c r="H6381" s="12">
        <v>39605</v>
      </c>
      <c r="I6381" s="12" t="s">
        <v>2922</v>
      </c>
      <c r="J6381" s="12">
        <v>39605</v>
      </c>
      <c r="K6381" s="4">
        <v>878</v>
      </c>
      <c r="L6381" s="1" t="s">
        <v>56</v>
      </c>
      <c r="M6381" s="1" t="s">
        <v>57</v>
      </c>
      <c r="N6381" s="1" t="s">
        <v>58</v>
      </c>
      <c r="O6381" s="1" t="s">
        <v>59</v>
      </c>
      <c r="P6381">
        <v>100</v>
      </c>
      <c r="Q6381">
        <v>4300</v>
      </c>
      <c r="R6381">
        <v>309557</v>
      </c>
      <c r="S6381">
        <v>71.989999999999995</v>
      </c>
      <c r="T6381">
        <v>0.72</v>
      </c>
      <c r="U6381">
        <f t="shared" si="1868"/>
        <v>309557</v>
      </c>
      <c r="V6381">
        <f t="shared" si="1869"/>
        <v>430000</v>
      </c>
      <c r="W6381" s="1" t="s">
        <v>60</v>
      </c>
      <c r="X6381" s="1" t="s">
        <v>61</v>
      </c>
      <c r="Y6381" s="1" t="s">
        <v>61</v>
      </c>
      <c r="Z6381" s="3">
        <v>12841</v>
      </c>
      <c r="AA6381" s="4">
        <f t="shared" si="1873"/>
        <v>979</v>
      </c>
      <c r="AB6381" s="4">
        <f t="shared" si="1877"/>
        <v>1202.566057</v>
      </c>
      <c r="AC6381" s="4">
        <f t="shared" si="1867"/>
        <v>979</v>
      </c>
      <c r="AD6381" s="4">
        <f t="shared" si="1874"/>
        <v>824.25</v>
      </c>
      <c r="AE6381" s="4">
        <v>979</v>
      </c>
      <c r="AF6381" s="4">
        <v>979</v>
      </c>
      <c r="AG6381" s="4">
        <f t="shared" si="1875"/>
        <v>979</v>
      </c>
      <c r="AH6381" s="4">
        <v>11139</v>
      </c>
      <c r="AI6381">
        <f t="shared" si="1870"/>
        <v>547</v>
      </c>
      <c r="AJ6381">
        <v>8690.26</v>
      </c>
      <c r="AK6381" s="2">
        <v>8690.26</v>
      </c>
      <c r="AL6381" s="2">
        <f t="shared" si="1876"/>
        <v>8690.26</v>
      </c>
      <c r="AM6381" s="4"/>
      <c r="AN6381" t="e">
        <f>VLOOKUP([1]!Tabelle13[[#This Row],[Vlookup this ID for freight costs]],$AL$2:$AL$6811,2,FALSE)</f>
        <v>#REF!</v>
      </c>
      <c r="AP6381">
        <v>495.29</v>
      </c>
      <c r="AQ6381">
        <v>495.29</v>
      </c>
      <c r="AR6381" s="4">
        <v>6</v>
      </c>
      <c r="AS6381" s="4">
        <v>6</v>
      </c>
      <c r="AT6381" s="4">
        <v>2008</v>
      </c>
      <c r="AU6381" s="4">
        <v>6</v>
      </c>
      <c r="AV6381" s="4">
        <v>6</v>
      </c>
      <c r="AW6381" s="4">
        <v>2008</v>
      </c>
      <c r="AX6381" t="str">
        <f t="shared" si="1871"/>
        <v>No Delay</v>
      </c>
      <c r="AY6381">
        <f t="shared" si="1872"/>
        <v>0</v>
      </c>
    </row>
    <row r="6382" spans="1:51" x14ac:dyDescent="0.2">
      <c r="A6382" s="3">
        <v>24028</v>
      </c>
      <c r="B6382" s="1" t="s">
        <v>1138</v>
      </c>
      <c r="C6382" s="1" t="s">
        <v>65</v>
      </c>
      <c r="D6382" s="1" t="s">
        <v>52</v>
      </c>
      <c r="E6382" s="1" t="s">
        <v>53</v>
      </c>
      <c r="F6382" s="1" t="s">
        <v>53</v>
      </c>
      <c r="G6382" s="13" t="s">
        <v>2288</v>
      </c>
      <c r="H6382" s="12">
        <v>41283</v>
      </c>
      <c r="I6382" s="12" t="s">
        <v>1425</v>
      </c>
      <c r="J6382" s="12">
        <v>41353</v>
      </c>
      <c r="K6382" s="4">
        <v>4540</v>
      </c>
      <c r="L6382" s="1" t="s">
        <v>56</v>
      </c>
      <c r="M6382" s="1" t="s">
        <v>57</v>
      </c>
      <c r="N6382" s="1" t="s">
        <v>104</v>
      </c>
      <c r="O6382" s="1" t="s">
        <v>59</v>
      </c>
      <c r="P6382">
        <v>100</v>
      </c>
      <c r="Q6382">
        <v>2874</v>
      </c>
      <c r="R6382">
        <v>255786</v>
      </c>
      <c r="S6382">
        <v>89</v>
      </c>
      <c r="T6382">
        <v>0.89</v>
      </c>
      <c r="U6382">
        <f t="shared" si="1868"/>
        <v>255786</v>
      </c>
      <c r="V6382">
        <f t="shared" si="1869"/>
        <v>287400</v>
      </c>
      <c r="W6382" s="1" t="s">
        <v>85</v>
      </c>
      <c r="X6382" s="1" t="s">
        <v>1236</v>
      </c>
      <c r="Y6382" s="1" t="s">
        <v>86</v>
      </c>
      <c r="Z6382" s="4">
        <v>7373</v>
      </c>
      <c r="AA6382" s="4">
        <f t="shared" si="1873"/>
        <v>1252</v>
      </c>
      <c r="AB6382" s="4">
        <f t="shared" si="1877"/>
        <v>816.52758600000004</v>
      </c>
      <c r="AC6382" s="4">
        <f t="shared" ref="AC6382:AC6445" si="1878">AF6382</f>
        <v>1252</v>
      </c>
      <c r="AD6382" s="4">
        <f t="shared" si="1874"/>
        <v>1252</v>
      </c>
      <c r="AE6382" s="4">
        <v>1252</v>
      </c>
      <c r="AF6382" s="4">
        <v>1252</v>
      </c>
      <c r="AG6382" s="4">
        <f t="shared" si="1875"/>
        <v>1252</v>
      </c>
      <c r="AI6382" t="e">
        <f t="shared" si="1870"/>
        <v>#N/A</v>
      </c>
      <c r="AJ6382">
        <v>26380.35</v>
      </c>
      <c r="AK6382" s="2">
        <v>26380.35</v>
      </c>
      <c r="AL6382" s="2">
        <f t="shared" si="1876"/>
        <v>26380.35</v>
      </c>
      <c r="AM6382" s="4"/>
      <c r="AN6382" t="e">
        <f>VLOOKUP([1]!Tabelle13[[#This Row],[Vlookup this ID for freight costs]],$AL$2:$AL$6811,2,FALSE)</f>
        <v>#REF!</v>
      </c>
      <c r="AP6382">
        <v>358.61</v>
      </c>
      <c r="AQ6382">
        <v>358.61</v>
      </c>
      <c r="AR6382" s="4">
        <v>9</v>
      </c>
      <c r="AS6382" s="4">
        <v>1</v>
      </c>
      <c r="AT6382" s="4">
        <v>2013</v>
      </c>
      <c r="AU6382" s="4">
        <v>20</v>
      </c>
      <c r="AV6382" s="4">
        <v>4</v>
      </c>
      <c r="AW6382" s="4">
        <v>2013</v>
      </c>
      <c r="AX6382" t="str">
        <f t="shared" si="1871"/>
        <v>Delay</v>
      </c>
      <c r="AY6382">
        <f t="shared" si="1872"/>
        <v>70</v>
      </c>
    </row>
    <row r="6383" spans="1:51" x14ac:dyDescent="0.2">
      <c r="A6383" s="3">
        <v>25220</v>
      </c>
      <c r="B6383" s="1" t="s">
        <v>1138</v>
      </c>
      <c r="C6383" s="1" t="s">
        <v>65</v>
      </c>
      <c r="D6383" s="1" t="s">
        <v>52</v>
      </c>
      <c r="E6383" s="1" t="s">
        <v>53</v>
      </c>
      <c r="F6383" s="1" t="s">
        <v>53</v>
      </c>
      <c r="G6383" s="13" t="s">
        <v>2288</v>
      </c>
      <c r="H6383" s="12">
        <v>41283</v>
      </c>
      <c r="I6383" s="12" t="s">
        <v>2973</v>
      </c>
      <c r="J6383" s="12">
        <v>41302</v>
      </c>
      <c r="K6383" s="4">
        <v>4417</v>
      </c>
      <c r="L6383" s="1" t="s">
        <v>56</v>
      </c>
      <c r="M6383" s="1" t="s">
        <v>57</v>
      </c>
      <c r="N6383" s="1" t="s">
        <v>104</v>
      </c>
      <c r="O6383" s="1" t="s">
        <v>59</v>
      </c>
      <c r="P6383">
        <v>100</v>
      </c>
      <c r="Q6383">
        <v>2352</v>
      </c>
      <c r="R6383">
        <v>209328</v>
      </c>
      <c r="S6383">
        <v>89</v>
      </c>
      <c r="T6383">
        <v>0.89</v>
      </c>
      <c r="U6383">
        <f t="shared" si="1868"/>
        <v>209328</v>
      </c>
      <c r="V6383">
        <f t="shared" si="1869"/>
        <v>235200</v>
      </c>
      <c r="W6383" s="1" t="s">
        <v>85</v>
      </c>
      <c r="X6383" s="1" t="s">
        <v>1236</v>
      </c>
      <c r="Y6383" s="1" t="s">
        <v>86</v>
      </c>
      <c r="Z6383" s="4">
        <v>7373</v>
      </c>
      <c r="AA6383" s="4">
        <f t="shared" si="1873"/>
        <v>1058</v>
      </c>
      <c r="AB6383" s="4">
        <f t="shared" si="1877"/>
        <v>581.47672800000009</v>
      </c>
      <c r="AC6383" s="4">
        <f t="shared" si="1878"/>
        <v>1058</v>
      </c>
      <c r="AD6383" s="4">
        <f t="shared" si="1874"/>
        <v>1030</v>
      </c>
      <c r="AE6383" s="4">
        <v>1058</v>
      </c>
      <c r="AF6383" s="4">
        <v>1058</v>
      </c>
      <c r="AG6383" s="4">
        <f t="shared" si="1875"/>
        <v>1058</v>
      </c>
      <c r="AI6383" t="e">
        <f t="shared" si="1870"/>
        <v>#N/A</v>
      </c>
      <c r="AJ6383">
        <v>21683.23</v>
      </c>
      <c r="AK6383" s="2">
        <v>21683.23</v>
      </c>
      <c r="AL6383" s="2">
        <f t="shared" si="1876"/>
        <v>21683.23</v>
      </c>
      <c r="AM6383" s="4"/>
      <c r="AN6383" t="e">
        <f>VLOOKUP([1]!Tabelle13[[#This Row],[Vlookup this ID for freight costs]],$AL$2:$AL$6811,2,FALSE)</f>
        <v>#REF!</v>
      </c>
      <c r="AP6383">
        <v>293.48</v>
      </c>
      <c r="AQ6383">
        <v>293.48</v>
      </c>
      <c r="AR6383" s="4">
        <v>9</v>
      </c>
      <c r="AS6383" s="4">
        <v>1</v>
      </c>
      <c r="AT6383" s="4">
        <v>2013</v>
      </c>
      <c r="AU6383" s="4">
        <v>28</v>
      </c>
      <c r="AV6383" s="4">
        <v>1</v>
      </c>
      <c r="AW6383" s="4">
        <v>2013</v>
      </c>
      <c r="AX6383" t="str">
        <f t="shared" si="1871"/>
        <v>Delay</v>
      </c>
      <c r="AY6383">
        <f t="shared" si="1872"/>
        <v>19</v>
      </c>
    </row>
    <row r="6384" spans="1:51" x14ac:dyDescent="0.2">
      <c r="A6384" s="3">
        <v>56844</v>
      </c>
      <c r="B6384" s="1" t="s">
        <v>172</v>
      </c>
      <c r="C6384" s="1" t="s">
        <v>114</v>
      </c>
      <c r="D6384" s="1" t="s">
        <v>52</v>
      </c>
      <c r="E6384" s="1" t="s">
        <v>53</v>
      </c>
      <c r="F6384" s="1" t="s">
        <v>53</v>
      </c>
      <c r="G6384" s="13" t="s">
        <v>2974</v>
      </c>
      <c r="H6384" s="12">
        <v>40529</v>
      </c>
      <c r="I6384" s="12" t="s">
        <v>2975</v>
      </c>
      <c r="J6384" s="12">
        <v>40528</v>
      </c>
      <c r="K6384" s="4">
        <v>2934</v>
      </c>
      <c r="L6384" s="1" t="s">
        <v>56</v>
      </c>
      <c r="M6384" s="1" t="s">
        <v>57</v>
      </c>
      <c r="N6384" s="1" t="s">
        <v>104</v>
      </c>
      <c r="O6384" s="1" t="s">
        <v>59</v>
      </c>
      <c r="P6384">
        <v>100</v>
      </c>
      <c r="Q6384">
        <v>2041</v>
      </c>
      <c r="R6384">
        <v>163280</v>
      </c>
      <c r="S6384">
        <v>80</v>
      </c>
      <c r="T6384">
        <v>0.8</v>
      </c>
      <c r="U6384">
        <f t="shared" si="1868"/>
        <v>163280</v>
      </c>
      <c r="V6384">
        <f t="shared" si="1869"/>
        <v>204100</v>
      </c>
      <c r="W6384" s="1" t="s">
        <v>60</v>
      </c>
      <c r="X6384" s="1" t="s">
        <v>61</v>
      </c>
      <c r="Y6384" s="1" t="s">
        <v>61</v>
      </c>
      <c r="Z6384" s="3">
        <v>12841</v>
      </c>
      <c r="AA6384" s="4">
        <f t="shared" si="1873"/>
        <v>989</v>
      </c>
      <c r="AB6384" s="4">
        <f t="shared" si="1877"/>
        <v>377.12698000000006</v>
      </c>
      <c r="AC6384" s="4">
        <f t="shared" si="1878"/>
        <v>989</v>
      </c>
      <c r="AD6384" s="4">
        <f t="shared" si="1874"/>
        <v>989</v>
      </c>
      <c r="AE6384" s="4">
        <v>989</v>
      </c>
      <c r="AF6384" s="4">
        <v>989</v>
      </c>
      <c r="AG6384" s="4">
        <f t="shared" si="1875"/>
        <v>989</v>
      </c>
      <c r="AI6384" t="e">
        <f t="shared" si="1870"/>
        <v>#N/A</v>
      </c>
      <c r="AJ6384">
        <v>16654.29</v>
      </c>
      <c r="AK6384" s="2">
        <v>16654.29</v>
      </c>
      <c r="AL6384" s="2">
        <f t="shared" si="1876"/>
        <v>16654.29</v>
      </c>
      <c r="AM6384" s="4"/>
      <c r="AN6384" t="e">
        <f>VLOOKUP([1]!Tabelle13[[#This Row],[Vlookup this ID for freight costs]],$AL$2:$AL$6811,2,FALSE)</f>
        <v>#REF!</v>
      </c>
      <c r="AP6384">
        <v>352.03</v>
      </c>
      <c r="AQ6384">
        <v>352.03</v>
      </c>
      <c r="AR6384" s="4">
        <v>17</v>
      </c>
      <c r="AS6384" s="4">
        <v>12</v>
      </c>
      <c r="AT6384" s="4">
        <v>2010</v>
      </c>
      <c r="AU6384" s="4">
        <v>16</v>
      </c>
      <c r="AV6384" s="4">
        <v>12</v>
      </c>
      <c r="AW6384" s="4">
        <v>2010</v>
      </c>
      <c r="AX6384" t="str">
        <f t="shared" si="1871"/>
        <v>No Delay</v>
      </c>
      <c r="AY6384">
        <f t="shared" si="1872"/>
        <v>0</v>
      </c>
    </row>
    <row r="6385" spans="1:51" x14ac:dyDescent="0.2">
      <c r="A6385" s="3">
        <v>25967</v>
      </c>
      <c r="B6385" s="1" t="s">
        <v>1138</v>
      </c>
      <c r="C6385" s="1" t="s">
        <v>65</v>
      </c>
      <c r="D6385" s="1" t="s">
        <v>52</v>
      </c>
      <c r="E6385" s="1" t="s">
        <v>53</v>
      </c>
      <c r="F6385" s="1" t="s">
        <v>53</v>
      </c>
      <c r="G6385" s="13" t="s">
        <v>1028</v>
      </c>
      <c r="H6385" s="12">
        <v>41241</v>
      </c>
      <c r="I6385" s="12" t="s">
        <v>2968</v>
      </c>
      <c r="J6385" s="12">
        <v>41240</v>
      </c>
      <c r="K6385" s="4">
        <v>4313</v>
      </c>
      <c r="L6385" s="1" t="s">
        <v>56</v>
      </c>
      <c r="M6385" s="1" t="s">
        <v>57</v>
      </c>
      <c r="N6385" s="1" t="s">
        <v>104</v>
      </c>
      <c r="O6385" s="1" t="s">
        <v>59</v>
      </c>
      <c r="P6385">
        <v>100</v>
      </c>
      <c r="Q6385">
        <v>2744</v>
      </c>
      <c r="R6385">
        <v>244216</v>
      </c>
      <c r="S6385">
        <v>89</v>
      </c>
      <c r="T6385">
        <v>0.89</v>
      </c>
      <c r="U6385">
        <f t="shared" si="1868"/>
        <v>244216</v>
      </c>
      <c r="V6385">
        <f t="shared" si="1869"/>
        <v>274400</v>
      </c>
      <c r="W6385" s="1" t="s">
        <v>85</v>
      </c>
      <c r="X6385" s="1" t="s">
        <v>1236</v>
      </c>
      <c r="Y6385" s="1" t="s">
        <v>86</v>
      </c>
      <c r="Z6385" s="4">
        <v>7373</v>
      </c>
      <c r="AA6385" s="4">
        <f t="shared" si="1873"/>
        <v>1303</v>
      </c>
      <c r="AB6385" s="4">
        <f t="shared" si="1877"/>
        <v>757.99001599999997</v>
      </c>
      <c r="AC6385" s="4">
        <f t="shared" si="1878"/>
        <v>1303</v>
      </c>
      <c r="AD6385" s="4">
        <f t="shared" si="1874"/>
        <v>1245.4761904761904</v>
      </c>
      <c r="AE6385" s="4">
        <v>1303</v>
      </c>
      <c r="AF6385" s="4">
        <v>1303</v>
      </c>
      <c r="AG6385" s="4">
        <f t="shared" si="1875"/>
        <v>1303</v>
      </c>
      <c r="AI6385" t="e">
        <f t="shared" si="1870"/>
        <v>#N/A</v>
      </c>
      <c r="AJ6385">
        <v>28734.43</v>
      </c>
      <c r="AK6385" s="2">
        <v>28734.43</v>
      </c>
      <c r="AL6385" s="2">
        <f t="shared" si="1876"/>
        <v>28734.43</v>
      </c>
      <c r="AM6385" s="4"/>
      <c r="AN6385" t="e">
        <f>VLOOKUP([1]!Tabelle13[[#This Row],[Vlookup this ID for freight costs]],$AL$2:$AL$6811,2,FALSE)</f>
        <v>#REF!</v>
      </c>
      <c r="AP6385">
        <v>342.39</v>
      </c>
      <c r="AQ6385">
        <v>342.39</v>
      </c>
      <c r="AR6385" s="4">
        <v>28</v>
      </c>
      <c r="AS6385" s="4">
        <v>11</v>
      </c>
      <c r="AT6385" s="4">
        <v>2012</v>
      </c>
      <c r="AU6385" s="4">
        <v>27</v>
      </c>
      <c r="AV6385" s="4">
        <v>11</v>
      </c>
      <c r="AW6385" s="4">
        <v>2012</v>
      </c>
      <c r="AX6385" t="str">
        <f t="shared" si="1871"/>
        <v>No Delay</v>
      </c>
      <c r="AY6385">
        <f t="shared" si="1872"/>
        <v>0</v>
      </c>
    </row>
    <row r="6386" spans="1:51" x14ac:dyDescent="0.2">
      <c r="A6386" s="3">
        <v>40620</v>
      </c>
      <c r="B6386" s="1" t="s">
        <v>50</v>
      </c>
      <c r="C6386" s="1" t="s">
        <v>51</v>
      </c>
      <c r="D6386" s="1" t="s">
        <v>52</v>
      </c>
      <c r="E6386" s="1" t="s">
        <v>53</v>
      </c>
      <c r="F6386" s="1" t="s">
        <v>53</v>
      </c>
      <c r="G6386" s="13" t="s">
        <v>938</v>
      </c>
      <c r="H6386" s="12">
        <v>40869</v>
      </c>
      <c r="I6386" s="12" t="s">
        <v>1301</v>
      </c>
      <c r="J6386" s="12">
        <v>40882</v>
      </c>
      <c r="K6386" s="4">
        <v>3615</v>
      </c>
      <c r="L6386" s="1" t="s">
        <v>56</v>
      </c>
      <c r="M6386" s="1" t="s">
        <v>57</v>
      </c>
      <c r="N6386" s="1" t="s">
        <v>58</v>
      </c>
      <c r="O6386" s="1" t="s">
        <v>59</v>
      </c>
      <c r="P6386">
        <v>100</v>
      </c>
      <c r="Q6386">
        <v>2591</v>
      </c>
      <c r="R6386">
        <v>201320.7</v>
      </c>
      <c r="S6386">
        <v>77.7</v>
      </c>
      <c r="T6386">
        <v>0.78</v>
      </c>
      <c r="U6386">
        <f t="shared" si="1868"/>
        <v>201320.7</v>
      </c>
      <c r="V6386">
        <f t="shared" si="1869"/>
        <v>259100</v>
      </c>
      <c r="W6386" s="1" t="s">
        <v>60</v>
      </c>
      <c r="X6386" s="1" t="s">
        <v>61</v>
      </c>
      <c r="Y6386" s="1" t="s">
        <v>61</v>
      </c>
      <c r="Z6386" s="3">
        <v>12488</v>
      </c>
      <c r="AA6386" s="4">
        <f t="shared" si="1873"/>
        <v>994</v>
      </c>
      <c r="AB6386" s="4">
        <f t="shared" si="1877"/>
        <v>586.59247070000015</v>
      </c>
      <c r="AC6386" s="4">
        <f t="shared" si="1878"/>
        <v>994</v>
      </c>
      <c r="AD6386" s="4">
        <f t="shared" si="1874"/>
        <v>994</v>
      </c>
      <c r="AE6386" s="4">
        <v>994</v>
      </c>
      <c r="AF6386" s="4">
        <v>994</v>
      </c>
      <c r="AG6386" s="4">
        <f t="shared" si="1875"/>
        <v>994</v>
      </c>
      <c r="AI6386" t="e">
        <f t="shared" si="1870"/>
        <v>#N/A</v>
      </c>
      <c r="AJ6386">
        <v>12838.85</v>
      </c>
      <c r="AK6386" s="2">
        <v>12838.85</v>
      </c>
      <c r="AL6386" s="2">
        <f t="shared" si="1876"/>
        <v>12838.85</v>
      </c>
      <c r="AM6386" s="4"/>
      <c r="AN6386" t="e">
        <f>VLOOKUP([1]!Tabelle13[[#This Row],[Vlookup this ID for freight costs]],$AL$2:$AL$6811,2,FALSE)</f>
        <v>#REF!</v>
      </c>
      <c r="AP6386">
        <v>332.18</v>
      </c>
      <c r="AQ6386">
        <v>332.18</v>
      </c>
      <c r="AR6386" s="4">
        <v>22</v>
      </c>
      <c r="AS6386" s="4">
        <v>11</v>
      </c>
      <c r="AT6386" s="4">
        <v>2011</v>
      </c>
      <c r="AU6386" s="4">
        <v>5</v>
      </c>
      <c r="AV6386" s="4">
        <v>12</v>
      </c>
      <c r="AW6386" s="4">
        <v>2011</v>
      </c>
      <c r="AX6386" t="str">
        <f t="shared" si="1871"/>
        <v>Delay</v>
      </c>
      <c r="AY6386">
        <f t="shared" si="1872"/>
        <v>13</v>
      </c>
    </row>
    <row r="6387" spans="1:51" x14ac:dyDescent="0.2">
      <c r="A6387" s="3">
        <v>48517</v>
      </c>
      <c r="B6387" s="1" t="s">
        <v>975</v>
      </c>
      <c r="C6387" s="1" t="s">
        <v>73</v>
      </c>
      <c r="D6387" s="1" t="s">
        <v>52</v>
      </c>
      <c r="E6387" s="1" t="s">
        <v>53</v>
      </c>
      <c r="F6387" s="1" t="s">
        <v>53</v>
      </c>
      <c r="G6387" s="13" t="s">
        <v>1533</v>
      </c>
      <c r="H6387" s="12">
        <v>40318</v>
      </c>
      <c r="I6387" s="12" t="s">
        <v>1533</v>
      </c>
      <c r="J6387" s="12">
        <v>40318</v>
      </c>
      <c r="K6387" s="4">
        <v>2452</v>
      </c>
      <c r="L6387" s="1" t="s">
        <v>56</v>
      </c>
      <c r="M6387" s="1" t="s">
        <v>57</v>
      </c>
      <c r="N6387" s="1" t="s">
        <v>104</v>
      </c>
      <c r="O6387" s="1" t="s">
        <v>59</v>
      </c>
      <c r="P6387">
        <v>100</v>
      </c>
      <c r="Q6387">
        <v>1845</v>
      </c>
      <c r="R6387">
        <v>132840</v>
      </c>
      <c r="S6387">
        <v>72</v>
      </c>
      <c r="T6387">
        <v>0.72</v>
      </c>
      <c r="U6387">
        <f t="shared" si="1868"/>
        <v>132840</v>
      </c>
      <c r="V6387">
        <f t="shared" si="1869"/>
        <v>184500</v>
      </c>
      <c r="W6387" s="1" t="s">
        <v>60</v>
      </c>
      <c r="X6387" s="1" t="s">
        <v>61</v>
      </c>
      <c r="Y6387" s="1" t="s">
        <v>61</v>
      </c>
      <c r="Z6387" s="3">
        <v>13004</v>
      </c>
      <c r="AA6387" s="4">
        <f t="shared" si="1873"/>
        <v>1000</v>
      </c>
      <c r="AB6387" s="4">
        <f t="shared" si="1877"/>
        <v>243.37134000000003</v>
      </c>
      <c r="AC6387" s="4">
        <f t="shared" si="1878"/>
        <v>1000</v>
      </c>
      <c r="AD6387" s="4">
        <f t="shared" si="1874"/>
        <v>1000</v>
      </c>
      <c r="AE6387" s="4">
        <v>1000</v>
      </c>
      <c r="AF6387" s="4">
        <v>1000</v>
      </c>
      <c r="AG6387" s="4">
        <f t="shared" si="1875"/>
        <v>1000</v>
      </c>
      <c r="AI6387" t="e">
        <f t="shared" si="1870"/>
        <v>#N/A</v>
      </c>
      <c r="AJ6387">
        <v>18841.09</v>
      </c>
      <c r="AK6387" s="2">
        <v>18841.09</v>
      </c>
      <c r="AL6387" s="2">
        <f t="shared" si="1876"/>
        <v>18841.09</v>
      </c>
      <c r="AM6387" s="4"/>
      <c r="AN6387" t="e">
        <f>VLOOKUP([1]!Tabelle13[[#This Row],[Vlookup this ID for freight costs]],$AL$2:$AL$6811,2,FALSE)</f>
        <v>#REF!</v>
      </c>
      <c r="AP6387">
        <v>286.39999999999998</v>
      </c>
      <c r="AQ6387">
        <v>286.39999999999998</v>
      </c>
      <c r="AR6387" s="4">
        <v>20</v>
      </c>
      <c r="AS6387" s="4">
        <v>5</v>
      </c>
      <c r="AT6387" s="4">
        <v>2010</v>
      </c>
      <c r="AU6387" s="4">
        <v>20</v>
      </c>
      <c r="AV6387" s="4">
        <v>5</v>
      </c>
      <c r="AW6387" s="4">
        <v>2010</v>
      </c>
      <c r="AX6387" t="str">
        <f t="shared" si="1871"/>
        <v>No Delay</v>
      </c>
      <c r="AY6387">
        <f t="shared" si="1872"/>
        <v>0</v>
      </c>
    </row>
    <row r="6388" spans="1:51" x14ac:dyDescent="0.2">
      <c r="A6388" s="3">
        <v>56927</v>
      </c>
      <c r="B6388" s="1" t="s">
        <v>1138</v>
      </c>
      <c r="C6388" s="1" t="s">
        <v>65</v>
      </c>
      <c r="D6388" s="1" t="s">
        <v>52</v>
      </c>
      <c r="E6388" s="1" t="s">
        <v>53</v>
      </c>
      <c r="F6388" s="1" t="s">
        <v>53</v>
      </c>
      <c r="G6388" s="13" t="s">
        <v>2962</v>
      </c>
      <c r="H6388" s="12">
        <v>40303</v>
      </c>
      <c r="I6388" s="12" t="s">
        <v>2592</v>
      </c>
      <c r="J6388" s="12">
        <v>40345</v>
      </c>
      <c r="K6388" s="4">
        <v>2527</v>
      </c>
      <c r="L6388" s="1" t="s">
        <v>56</v>
      </c>
      <c r="M6388" s="1" t="s">
        <v>57</v>
      </c>
      <c r="N6388" s="1" t="s">
        <v>104</v>
      </c>
      <c r="O6388" s="1" t="s">
        <v>59</v>
      </c>
      <c r="P6388">
        <v>100</v>
      </c>
      <c r="Q6388">
        <v>2100</v>
      </c>
      <c r="R6388">
        <v>168000</v>
      </c>
      <c r="S6388">
        <v>80</v>
      </c>
      <c r="T6388">
        <v>0.8</v>
      </c>
      <c r="U6388">
        <f t="shared" si="1868"/>
        <v>168000</v>
      </c>
      <c r="V6388">
        <f t="shared" si="1869"/>
        <v>210000</v>
      </c>
      <c r="W6388" s="1" t="s">
        <v>60</v>
      </c>
      <c r="X6388" s="1" t="s">
        <v>61</v>
      </c>
      <c r="Y6388" s="1" t="s">
        <v>61</v>
      </c>
      <c r="Z6388" s="3">
        <v>12853</v>
      </c>
      <c r="AA6388" s="4">
        <f t="shared" si="1873"/>
        <v>1002</v>
      </c>
      <c r="AB6388" s="4">
        <f t="shared" si="1877"/>
        <v>401.83500000000004</v>
      </c>
      <c r="AC6388" s="4">
        <f t="shared" si="1878"/>
        <v>1002</v>
      </c>
      <c r="AD6388" s="4">
        <f t="shared" si="1874"/>
        <v>1213</v>
      </c>
      <c r="AE6388" s="4">
        <v>1002</v>
      </c>
      <c r="AF6388" s="4">
        <v>1002</v>
      </c>
      <c r="AG6388" s="4">
        <f t="shared" si="1875"/>
        <v>1002</v>
      </c>
      <c r="AI6388" t="e">
        <f t="shared" si="1870"/>
        <v>#N/A</v>
      </c>
      <c r="AJ6388" t="s">
        <v>81</v>
      </c>
      <c r="AK6388" s="2"/>
      <c r="AL6388" s="2" t="str">
        <f t="shared" si="1876"/>
        <v>Freight Included in Commodity Cost</v>
      </c>
      <c r="AM6388" s="4"/>
      <c r="AN6388" t="e">
        <f>VLOOKUP([1]!Tabelle13[[#This Row],[Vlookup this ID for freight costs]],$AL$2:$AL$6811,2,FALSE)</f>
        <v>#REF!</v>
      </c>
      <c r="AP6388">
        <v>362.21</v>
      </c>
      <c r="AQ6388">
        <v>362.21</v>
      </c>
      <c r="AR6388" s="4">
        <v>5</v>
      </c>
      <c r="AS6388" s="4">
        <v>5</v>
      </c>
      <c r="AT6388" s="4">
        <v>2010</v>
      </c>
      <c r="AU6388" s="4">
        <v>16</v>
      </c>
      <c r="AV6388" s="4">
        <v>6</v>
      </c>
      <c r="AW6388" s="4">
        <v>2010</v>
      </c>
      <c r="AX6388" t="str">
        <f t="shared" si="1871"/>
        <v>Delay</v>
      </c>
      <c r="AY6388">
        <f t="shared" si="1872"/>
        <v>42</v>
      </c>
    </row>
    <row r="6389" spans="1:51" x14ac:dyDescent="0.2">
      <c r="A6389" s="3">
        <v>33450</v>
      </c>
      <c r="B6389" s="1" t="s">
        <v>463</v>
      </c>
      <c r="C6389" s="1" t="s">
        <v>73</v>
      </c>
      <c r="D6389" s="1" t="s">
        <v>52</v>
      </c>
      <c r="E6389" s="1" t="s">
        <v>53</v>
      </c>
      <c r="F6389" s="1" t="s">
        <v>53</v>
      </c>
      <c r="G6389" s="13" t="s">
        <v>2976</v>
      </c>
      <c r="H6389" s="12">
        <v>40988</v>
      </c>
      <c r="I6389" s="12" t="s">
        <v>2976</v>
      </c>
      <c r="J6389" s="12">
        <v>40988</v>
      </c>
      <c r="K6389" s="4">
        <v>3822</v>
      </c>
      <c r="L6389" s="1" t="s">
        <v>56</v>
      </c>
      <c r="M6389" s="1" t="s">
        <v>57</v>
      </c>
      <c r="N6389" s="1" t="s">
        <v>104</v>
      </c>
      <c r="O6389" s="1" t="s">
        <v>59</v>
      </c>
      <c r="P6389">
        <v>100</v>
      </c>
      <c r="Q6389">
        <v>1967</v>
      </c>
      <c r="R6389">
        <v>157360</v>
      </c>
      <c r="S6389">
        <v>80</v>
      </c>
      <c r="T6389">
        <v>0.8</v>
      </c>
      <c r="U6389">
        <f t="shared" si="1868"/>
        <v>157360</v>
      </c>
      <c r="V6389">
        <f t="shared" si="1869"/>
        <v>196700</v>
      </c>
      <c r="W6389" s="1" t="s">
        <v>60</v>
      </c>
      <c r="X6389" s="1" t="s">
        <v>61</v>
      </c>
      <c r="Y6389" s="1" t="s">
        <v>61</v>
      </c>
      <c r="Z6389" s="3">
        <v>13004</v>
      </c>
      <c r="AA6389" s="4">
        <f t="shared" si="1873"/>
        <v>1004</v>
      </c>
      <c r="AB6389" s="4">
        <f t="shared" si="1877"/>
        <v>346.13726000000008</v>
      </c>
      <c r="AC6389" s="4">
        <f t="shared" si="1878"/>
        <v>1004</v>
      </c>
      <c r="AD6389" s="4">
        <f t="shared" si="1874"/>
        <v>1727</v>
      </c>
      <c r="AE6389" s="4">
        <v>1004</v>
      </c>
      <c r="AF6389" s="4">
        <v>1004</v>
      </c>
      <c r="AG6389" s="4">
        <f t="shared" si="1875"/>
        <v>1004</v>
      </c>
      <c r="AI6389" t="e">
        <f t="shared" si="1870"/>
        <v>#N/A</v>
      </c>
      <c r="AJ6389">
        <v>18612.64</v>
      </c>
      <c r="AK6389" s="2">
        <v>18612.64</v>
      </c>
      <c r="AL6389" s="2">
        <f t="shared" si="1876"/>
        <v>18612.64</v>
      </c>
      <c r="AM6389" s="4"/>
      <c r="AN6389" t="e">
        <f>VLOOKUP([1]!Tabelle13[[#This Row],[Vlookup this ID for freight costs]],$AL$2:$AL$6811,2,FALSE)</f>
        <v>#REF!</v>
      </c>
      <c r="AP6389">
        <v>259.64</v>
      </c>
      <c r="AQ6389">
        <v>259.64</v>
      </c>
      <c r="AR6389" s="4">
        <v>20</v>
      </c>
      <c r="AS6389" s="4">
        <v>4</v>
      </c>
      <c r="AT6389" s="4">
        <v>2012</v>
      </c>
      <c r="AU6389" s="4">
        <v>20</v>
      </c>
      <c r="AV6389" s="4">
        <v>4</v>
      </c>
      <c r="AW6389" s="4">
        <v>2012</v>
      </c>
      <c r="AX6389" t="str">
        <f t="shared" si="1871"/>
        <v>No Delay</v>
      </c>
      <c r="AY6389">
        <f t="shared" si="1872"/>
        <v>0</v>
      </c>
    </row>
    <row r="6390" spans="1:51" x14ac:dyDescent="0.2">
      <c r="A6390" s="3">
        <v>26800</v>
      </c>
      <c r="B6390" s="1" t="s">
        <v>1138</v>
      </c>
      <c r="C6390" s="1" t="s">
        <v>65</v>
      </c>
      <c r="D6390" s="1" t="s">
        <v>52</v>
      </c>
      <c r="E6390" s="1" t="s">
        <v>53</v>
      </c>
      <c r="F6390" s="1" t="s">
        <v>53</v>
      </c>
      <c r="G6390" s="13" t="s">
        <v>1958</v>
      </c>
      <c r="H6390" s="12">
        <v>42199</v>
      </c>
      <c r="I6390" s="12" t="s">
        <v>2977</v>
      </c>
      <c r="J6390" s="12">
        <v>42194</v>
      </c>
      <c r="K6390" s="4">
        <v>6654</v>
      </c>
      <c r="L6390" s="1" t="s">
        <v>56</v>
      </c>
      <c r="M6390" s="1" t="s">
        <v>57</v>
      </c>
      <c r="N6390" s="1" t="s">
        <v>104</v>
      </c>
      <c r="O6390" s="1" t="s">
        <v>59</v>
      </c>
      <c r="P6390">
        <v>100</v>
      </c>
      <c r="Q6390">
        <v>6392</v>
      </c>
      <c r="R6390">
        <v>568888</v>
      </c>
      <c r="S6390">
        <v>89</v>
      </c>
      <c r="T6390">
        <v>0.89</v>
      </c>
      <c r="U6390">
        <f t="shared" si="1868"/>
        <v>568888</v>
      </c>
      <c r="V6390">
        <f t="shared" si="1869"/>
        <v>639200</v>
      </c>
      <c r="W6390" s="1" t="s">
        <v>85</v>
      </c>
      <c r="X6390" s="1" t="s">
        <v>1236</v>
      </c>
      <c r="Y6390" s="1" t="s">
        <v>86</v>
      </c>
      <c r="Z6390" s="4">
        <v>7373</v>
      </c>
      <c r="AA6390" s="4">
        <f t="shared" si="1873"/>
        <v>2592</v>
      </c>
      <c r="AB6390" s="4">
        <f t="shared" si="1877"/>
        <v>2400.644288</v>
      </c>
      <c r="AC6390" s="4">
        <f t="shared" si="1878"/>
        <v>2592</v>
      </c>
      <c r="AD6390" s="4">
        <f t="shared" si="1874"/>
        <v>2256</v>
      </c>
      <c r="AE6390" s="4">
        <v>2592</v>
      </c>
      <c r="AF6390" s="4">
        <v>2592</v>
      </c>
      <c r="AG6390" s="4">
        <f t="shared" si="1875"/>
        <v>2592</v>
      </c>
      <c r="AI6390" t="e">
        <f t="shared" si="1870"/>
        <v>#N/A</v>
      </c>
      <c r="AJ6390" t="s">
        <v>81</v>
      </c>
      <c r="AK6390" s="2"/>
      <c r="AL6390" s="2" t="str">
        <f t="shared" si="1876"/>
        <v>Freight Included in Commodity Cost</v>
      </c>
      <c r="AM6390" s="4"/>
      <c r="AN6390" t="e">
        <f>VLOOKUP([1]!Tabelle13[[#This Row],[Vlookup this ID for freight costs]],$AL$2:$AL$6811,2,FALSE)</f>
        <v>#REF!</v>
      </c>
      <c r="AP6390">
        <v>669.58</v>
      </c>
      <c r="AQ6390">
        <v>669.58</v>
      </c>
      <c r="AR6390" s="4">
        <v>14</v>
      </c>
      <c r="AS6390" s="4">
        <v>7</v>
      </c>
      <c r="AT6390" s="4">
        <v>2015</v>
      </c>
      <c r="AU6390" s="4">
        <v>9</v>
      </c>
      <c r="AV6390" s="4">
        <v>7</v>
      </c>
      <c r="AW6390" s="4">
        <v>2015</v>
      </c>
      <c r="AX6390" t="str">
        <f t="shared" si="1871"/>
        <v>No Delay</v>
      </c>
      <c r="AY6390">
        <f t="shared" si="1872"/>
        <v>0</v>
      </c>
    </row>
    <row r="6391" spans="1:51" x14ac:dyDescent="0.2">
      <c r="A6391" s="3">
        <v>27118</v>
      </c>
      <c r="B6391" s="1" t="s">
        <v>1138</v>
      </c>
      <c r="C6391" s="1" t="s">
        <v>65</v>
      </c>
      <c r="D6391" s="1" t="s">
        <v>52</v>
      </c>
      <c r="E6391" s="1" t="s">
        <v>53</v>
      </c>
      <c r="F6391" s="1" t="s">
        <v>53</v>
      </c>
      <c r="G6391" s="13" t="s">
        <v>2802</v>
      </c>
      <c r="H6391" s="12">
        <v>41688</v>
      </c>
      <c r="I6391" s="12" t="s">
        <v>661</v>
      </c>
      <c r="J6391" s="12">
        <v>41717</v>
      </c>
      <c r="K6391" s="4">
        <v>5386</v>
      </c>
      <c r="L6391" s="1" t="s">
        <v>56</v>
      </c>
      <c r="M6391" s="1" t="s">
        <v>57</v>
      </c>
      <c r="N6391" s="1" t="s">
        <v>104</v>
      </c>
      <c r="O6391" s="1" t="s">
        <v>59</v>
      </c>
      <c r="P6391">
        <v>100</v>
      </c>
      <c r="Q6391">
        <v>9241</v>
      </c>
      <c r="R6391">
        <v>822449</v>
      </c>
      <c r="S6391">
        <v>89</v>
      </c>
      <c r="T6391">
        <v>0.89</v>
      </c>
      <c r="U6391">
        <f t="shared" si="1868"/>
        <v>822449</v>
      </c>
      <c r="V6391">
        <f t="shared" si="1869"/>
        <v>924100</v>
      </c>
      <c r="W6391" s="1" t="s">
        <v>85</v>
      </c>
      <c r="X6391" s="1" t="s">
        <v>1236</v>
      </c>
      <c r="Y6391" s="1" t="s">
        <v>86</v>
      </c>
      <c r="Z6391" s="4">
        <v>7373</v>
      </c>
      <c r="AA6391" s="4">
        <f t="shared" si="1873"/>
        <v>3744</v>
      </c>
      <c r="AB6391" s="4">
        <f t="shared" si="1877"/>
        <v>3683.5176490000003</v>
      </c>
      <c r="AC6391" s="4">
        <f t="shared" si="1878"/>
        <v>3744</v>
      </c>
      <c r="AD6391" s="4">
        <f t="shared" si="1874"/>
        <v>3744</v>
      </c>
      <c r="AE6391" s="4">
        <v>3744</v>
      </c>
      <c r="AF6391" s="4">
        <v>3744</v>
      </c>
      <c r="AG6391" s="4">
        <f t="shared" si="1875"/>
        <v>3744</v>
      </c>
      <c r="AI6391" t="e">
        <f t="shared" si="1870"/>
        <v>#N/A</v>
      </c>
      <c r="AJ6391">
        <v>57484.06</v>
      </c>
      <c r="AK6391" s="2">
        <v>57484.06</v>
      </c>
      <c r="AL6391" s="2">
        <f t="shared" si="1876"/>
        <v>57484.06</v>
      </c>
      <c r="AM6391" s="4"/>
      <c r="AN6391" t="e">
        <f>VLOOKUP([1]!Tabelle13[[#This Row],[Vlookup this ID for freight costs]],$AL$2:$AL$6811,2,FALSE)</f>
        <v>#REF!</v>
      </c>
      <c r="AP6391">
        <v>1017.37</v>
      </c>
      <c r="AQ6391">
        <v>1017.37</v>
      </c>
      <c r="AR6391" s="4">
        <v>18</v>
      </c>
      <c r="AS6391" s="4">
        <v>2</v>
      </c>
      <c r="AT6391" s="4">
        <v>2014</v>
      </c>
      <c r="AU6391" s="4">
        <v>19</v>
      </c>
      <c r="AV6391" s="4">
        <v>4</v>
      </c>
      <c r="AW6391" s="4">
        <v>2014</v>
      </c>
      <c r="AX6391" t="str">
        <f t="shared" si="1871"/>
        <v>Delay</v>
      </c>
      <c r="AY6391">
        <f t="shared" si="1872"/>
        <v>29</v>
      </c>
    </row>
    <row r="6392" spans="1:51" x14ac:dyDescent="0.2">
      <c r="A6392" s="3">
        <v>27327</v>
      </c>
      <c r="B6392" s="1" t="s">
        <v>1138</v>
      </c>
      <c r="C6392" s="1" t="s">
        <v>65</v>
      </c>
      <c r="D6392" s="1" t="s">
        <v>52</v>
      </c>
      <c r="E6392" s="1" t="s">
        <v>53</v>
      </c>
      <c r="F6392" s="1" t="s">
        <v>53</v>
      </c>
      <c r="G6392" s="13" t="s">
        <v>1549</v>
      </c>
      <c r="H6392" s="12">
        <v>41535</v>
      </c>
      <c r="I6392" s="12" t="s">
        <v>1186</v>
      </c>
      <c r="J6392" s="12">
        <v>41541</v>
      </c>
      <c r="K6392" s="4">
        <v>4948</v>
      </c>
      <c r="L6392" s="1" t="s">
        <v>56</v>
      </c>
      <c r="M6392" s="1" t="s">
        <v>57</v>
      </c>
      <c r="N6392" s="1" t="s">
        <v>104</v>
      </c>
      <c r="O6392" s="1" t="s">
        <v>59</v>
      </c>
      <c r="P6392">
        <v>100</v>
      </c>
      <c r="Q6392">
        <v>3023</v>
      </c>
      <c r="R6392">
        <v>269047</v>
      </c>
      <c r="S6392">
        <v>89</v>
      </c>
      <c r="T6392">
        <v>0.89</v>
      </c>
      <c r="U6392">
        <f t="shared" si="1868"/>
        <v>269047</v>
      </c>
      <c r="V6392">
        <f t="shared" si="1869"/>
        <v>302300</v>
      </c>
      <c r="W6392" s="1" t="s">
        <v>85</v>
      </c>
      <c r="X6392" s="1" t="s">
        <v>1236</v>
      </c>
      <c r="Y6392" s="1" t="s">
        <v>86</v>
      </c>
      <c r="Z6392" s="4">
        <v>7373</v>
      </c>
      <c r="AA6392" s="4">
        <f t="shared" si="1873"/>
        <v>1221</v>
      </c>
      <c r="AB6392" s="4">
        <f t="shared" si="1877"/>
        <v>883.62064700000019</v>
      </c>
      <c r="AC6392" s="4">
        <f t="shared" si="1878"/>
        <v>1221</v>
      </c>
      <c r="AD6392" s="4">
        <f t="shared" si="1874"/>
        <v>1221</v>
      </c>
      <c r="AE6392" s="4">
        <v>1221</v>
      </c>
      <c r="AF6392" s="4">
        <v>1221</v>
      </c>
      <c r="AG6392" s="4">
        <f t="shared" si="1875"/>
        <v>1221</v>
      </c>
      <c r="AI6392" t="e">
        <f t="shared" si="1870"/>
        <v>#N/A</v>
      </c>
      <c r="AJ6392">
        <v>12793.7</v>
      </c>
      <c r="AK6392" s="2">
        <v>12793.7</v>
      </c>
      <c r="AL6392" s="2">
        <f t="shared" si="1876"/>
        <v>12793.7</v>
      </c>
      <c r="AM6392" s="4"/>
      <c r="AN6392" t="e">
        <f>VLOOKUP([1]!Tabelle13[[#This Row],[Vlookup this ID for freight costs]],$AL$2:$AL$6811,2,FALSE)</f>
        <v>#REF!</v>
      </c>
      <c r="AP6392">
        <v>332.81</v>
      </c>
      <c r="AQ6392">
        <v>332.81</v>
      </c>
      <c r="AR6392" s="4">
        <v>18</v>
      </c>
      <c r="AS6392" s="4">
        <v>9</v>
      </c>
      <c r="AT6392" s="4">
        <v>2013</v>
      </c>
      <c r="AU6392" s="4">
        <v>24</v>
      </c>
      <c r="AV6392" s="4">
        <v>9</v>
      </c>
      <c r="AW6392" s="4">
        <v>2013</v>
      </c>
      <c r="AX6392" t="str">
        <f t="shared" si="1871"/>
        <v>Delay</v>
      </c>
      <c r="AY6392">
        <f t="shared" si="1872"/>
        <v>6</v>
      </c>
    </row>
    <row r="6393" spans="1:51" x14ac:dyDescent="0.2">
      <c r="A6393" s="3">
        <v>57928</v>
      </c>
      <c r="B6393" s="1" t="s">
        <v>172</v>
      </c>
      <c r="C6393" s="1" t="s">
        <v>114</v>
      </c>
      <c r="D6393" s="1" t="s">
        <v>52</v>
      </c>
      <c r="E6393" s="1" t="s">
        <v>53</v>
      </c>
      <c r="F6393" s="1" t="s">
        <v>53</v>
      </c>
      <c r="G6393" s="13" t="s">
        <v>948</v>
      </c>
      <c r="H6393" s="12">
        <v>40255</v>
      </c>
      <c r="I6393" s="12" t="s">
        <v>948</v>
      </c>
      <c r="J6393" s="12">
        <v>40255</v>
      </c>
      <c r="K6393" s="4">
        <v>2258</v>
      </c>
      <c r="L6393" s="1" t="s">
        <v>56</v>
      </c>
      <c r="M6393" s="1" t="s">
        <v>57</v>
      </c>
      <c r="N6393" s="1" t="s">
        <v>104</v>
      </c>
      <c r="O6393" s="1" t="s">
        <v>59</v>
      </c>
      <c r="P6393">
        <v>100</v>
      </c>
      <c r="Q6393">
        <v>2100</v>
      </c>
      <c r="R6393">
        <v>151200</v>
      </c>
      <c r="S6393">
        <v>72</v>
      </c>
      <c r="T6393">
        <v>0.72</v>
      </c>
      <c r="U6393">
        <f t="shared" si="1868"/>
        <v>151200</v>
      </c>
      <c r="V6393">
        <f t="shared" si="1869"/>
        <v>210000</v>
      </c>
      <c r="W6393" s="1" t="s">
        <v>60</v>
      </c>
      <c r="X6393" s="1" t="s">
        <v>61</v>
      </c>
      <c r="Y6393" s="1" t="s">
        <v>61</v>
      </c>
      <c r="Z6393" s="3">
        <v>12841</v>
      </c>
      <c r="AA6393" s="4">
        <f t="shared" si="1873"/>
        <v>1016</v>
      </c>
      <c r="AB6393" s="4">
        <f t="shared" si="1877"/>
        <v>343.01820000000009</v>
      </c>
      <c r="AC6393" s="4">
        <f t="shared" si="1878"/>
        <v>1016</v>
      </c>
      <c r="AD6393" s="4">
        <f t="shared" si="1874"/>
        <v>1213</v>
      </c>
      <c r="AE6393" s="4">
        <v>1016</v>
      </c>
      <c r="AF6393" s="4">
        <v>1016</v>
      </c>
      <c r="AG6393" s="4">
        <f t="shared" si="1875"/>
        <v>1016</v>
      </c>
      <c r="AI6393" t="e">
        <f t="shared" si="1870"/>
        <v>#N/A</v>
      </c>
      <c r="AJ6393">
        <v>16061.5</v>
      </c>
      <c r="AK6393" s="2">
        <v>16061.5</v>
      </c>
      <c r="AL6393" s="2">
        <f t="shared" si="1876"/>
        <v>16061.5</v>
      </c>
      <c r="AM6393" s="4"/>
      <c r="AN6393" t="e">
        <f>VLOOKUP([1]!Tabelle13[[#This Row],[Vlookup this ID for freight costs]],$AL$2:$AL$6811,2,FALSE)</f>
        <v>#REF!</v>
      </c>
      <c r="AP6393">
        <v>325.99</v>
      </c>
      <c r="AQ6393">
        <v>325.99</v>
      </c>
      <c r="AR6393" s="4">
        <v>18</v>
      </c>
      <c r="AS6393" s="4">
        <v>4</v>
      </c>
      <c r="AT6393" s="4">
        <v>2010</v>
      </c>
      <c r="AU6393" s="4">
        <v>18</v>
      </c>
      <c r="AV6393" s="4">
        <v>4</v>
      </c>
      <c r="AW6393" s="4">
        <v>2010</v>
      </c>
      <c r="AX6393" t="str">
        <f t="shared" si="1871"/>
        <v>No Delay</v>
      </c>
      <c r="AY6393">
        <f t="shared" si="1872"/>
        <v>0</v>
      </c>
    </row>
    <row r="6394" spans="1:51" x14ac:dyDescent="0.2">
      <c r="A6394" s="3">
        <v>68007</v>
      </c>
      <c r="B6394" s="1" t="s">
        <v>975</v>
      </c>
      <c r="C6394" s="1" t="s">
        <v>73</v>
      </c>
      <c r="D6394" s="1" t="s">
        <v>52</v>
      </c>
      <c r="E6394" s="1" t="s">
        <v>53</v>
      </c>
      <c r="F6394" s="1" t="s">
        <v>53</v>
      </c>
      <c r="G6394" s="13" t="s">
        <v>1533</v>
      </c>
      <c r="H6394" s="12">
        <v>40318</v>
      </c>
      <c r="I6394" s="12" t="s">
        <v>1533</v>
      </c>
      <c r="J6394" s="12">
        <v>40318</v>
      </c>
      <c r="K6394" s="4">
        <v>2453</v>
      </c>
      <c r="L6394" s="1" t="s">
        <v>56</v>
      </c>
      <c r="M6394" s="1" t="s">
        <v>57</v>
      </c>
      <c r="N6394" s="1" t="s">
        <v>104</v>
      </c>
      <c r="O6394" s="1" t="s">
        <v>59</v>
      </c>
      <c r="P6394">
        <v>100</v>
      </c>
      <c r="Q6394">
        <v>2100</v>
      </c>
      <c r="R6394">
        <v>151200</v>
      </c>
      <c r="S6394">
        <v>72</v>
      </c>
      <c r="T6394">
        <v>0.72</v>
      </c>
      <c r="U6394">
        <f t="shared" si="1868"/>
        <v>151200</v>
      </c>
      <c r="V6394">
        <f t="shared" si="1869"/>
        <v>210000</v>
      </c>
      <c r="W6394" s="1" t="s">
        <v>60</v>
      </c>
      <c r="X6394" s="1" t="s">
        <v>61</v>
      </c>
      <c r="Y6394" s="1" t="s">
        <v>61</v>
      </c>
      <c r="Z6394" s="3">
        <v>13004</v>
      </c>
      <c r="AA6394" s="4">
        <f t="shared" si="1873"/>
        <v>1016</v>
      </c>
      <c r="AB6394" s="4">
        <f t="shared" si="1877"/>
        <v>343.01820000000009</v>
      </c>
      <c r="AC6394" s="4">
        <f t="shared" si="1878"/>
        <v>1016</v>
      </c>
      <c r="AD6394" s="4">
        <f t="shared" si="1874"/>
        <v>1213</v>
      </c>
      <c r="AE6394" s="4">
        <v>1016</v>
      </c>
      <c r="AF6394" s="4">
        <v>1016</v>
      </c>
      <c r="AG6394" s="4">
        <f t="shared" si="1875"/>
        <v>1016</v>
      </c>
      <c r="AI6394" t="e">
        <f t="shared" si="1870"/>
        <v>#N/A</v>
      </c>
      <c r="AJ6394">
        <v>18862.39</v>
      </c>
      <c r="AK6394" s="2">
        <v>18862.39</v>
      </c>
      <c r="AL6394" s="2">
        <f t="shared" si="1876"/>
        <v>18862.39</v>
      </c>
      <c r="AM6394" s="4"/>
      <c r="AN6394" t="e">
        <f>VLOOKUP([1]!Tabelle13[[#This Row],[Vlookup this ID for freight costs]],$AL$2:$AL$6811,2,FALSE)</f>
        <v>#REF!</v>
      </c>
      <c r="AP6394">
        <v>325.99</v>
      </c>
      <c r="AQ6394">
        <v>325.99</v>
      </c>
      <c r="AR6394" s="4">
        <v>20</v>
      </c>
      <c r="AS6394" s="4">
        <v>5</v>
      </c>
      <c r="AT6394" s="4">
        <v>2010</v>
      </c>
      <c r="AU6394" s="4">
        <v>20</v>
      </c>
      <c r="AV6394" s="4">
        <v>5</v>
      </c>
      <c r="AW6394" s="4">
        <v>2010</v>
      </c>
      <c r="AX6394" t="str">
        <f t="shared" si="1871"/>
        <v>No Delay</v>
      </c>
      <c r="AY6394">
        <f t="shared" si="1872"/>
        <v>0</v>
      </c>
    </row>
    <row r="6395" spans="1:51" x14ac:dyDescent="0.2">
      <c r="A6395" s="3">
        <v>69754</v>
      </c>
      <c r="B6395" s="1" t="s">
        <v>172</v>
      </c>
      <c r="C6395" s="1" t="s">
        <v>114</v>
      </c>
      <c r="D6395" s="1" t="s">
        <v>52</v>
      </c>
      <c r="E6395" s="1" t="s">
        <v>53</v>
      </c>
      <c r="F6395" s="1" t="s">
        <v>53</v>
      </c>
      <c r="G6395" s="13" t="s">
        <v>948</v>
      </c>
      <c r="H6395" s="12">
        <v>40255</v>
      </c>
      <c r="I6395" s="12" t="s">
        <v>948</v>
      </c>
      <c r="J6395" s="12">
        <v>40255</v>
      </c>
      <c r="K6395" s="4">
        <v>2259</v>
      </c>
      <c r="L6395" s="1" t="s">
        <v>56</v>
      </c>
      <c r="M6395" s="1" t="s">
        <v>57</v>
      </c>
      <c r="N6395" s="1" t="s">
        <v>104</v>
      </c>
      <c r="O6395" s="1" t="s">
        <v>59</v>
      </c>
      <c r="P6395">
        <v>100</v>
      </c>
      <c r="Q6395">
        <v>2100</v>
      </c>
      <c r="R6395">
        <v>151200</v>
      </c>
      <c r="S6395">
        <v>72</v>
      </c>
      <c r="T6395">
        <v>0.72</v>
      </c>
      <c r="U6395">
        <f t="shared" si="1868"/>
        <v>151200</v>
      </c>
      <c r="V6395">
        <f t="shared" si="1869"/>
        <v>210000</v>
      </c>
      <c r="W6395" s="1" t="s">
        <v>60</v>
      </c>
      <c r="X6395" s="1" t="s">
        <v>61</v>
      </c>
      <c r="Y6395" s="1" t="s">
        <v>61</v>
      </c>
      <c r="Z6395" s="3">
        <v>12841</v>
      </c>
      <c r="AA6395" s="4">
        <f t="shared" si="1873"/>
        <v>1016</v>
      </c>
      <c r="AB6395" s="4">
        <f t="shared" si="1877"/>
        <v>343.01820000000009</v>
      </c>
      <c r="AC6395" s="4">
        <f t="shared" si="1878"/>
        <v>1016</v>
      </c>
      <c r="AD6395" s="4">
        <f t="shared" si="1874"/>
        <v>1213</v>
      </c>
      <c r="AE6395" s="4">
        <v>1016</v>
      </c>
      <c r="AF6395" s="4">
        <v>1016</v>
      </c>
      <c r="AG6395" s="4">
        <f t="shared" si="1875"/>
        <v>1016</v>
      </c>
      <c r="AI6395" t="e">
        <f t="shared" si="1870"/>
        <v>#N/A</v>
      </c>
      <c r="AJ6395">
        <v>16061.5</v>
      </c>
      <c r="AK6395" s="2">
        <v>16061.5</v>
      </c>
      <c r="AL6395" s="2">
        <f t="shared" si="1876"/>
        <v>16061.5</v>
      </c>
      <c r="AM6395" s="4"/>
      <c r="AN6395" t="e">
        <f>VLOOKUP([1]!Tabelle13[[#This Row],[Vlookup this ID for freight costs]],$AL$2:$AL$6811,2,FALSE)</f>
        <v>#REF!</v>
      </c>
      <c r="AP6395">
        <v>325.99</v>
      </c>
      <c r="AQ6395">
        <v>325.99</v>
      </c>
      <c r="AR6395" s="4">
        <v>18</v>
      </c>
      <c r="AS6395" s="4">
        <v>4</v>
      </c>
      <c r="AT6395" s="4">
        <v>2010</v>
      </c>
      <c r="AU6395" s="4">
        <v>18</v>
      </c>
      <c r="AV6395" s="4">
        <v>4</v>
      </c>
      <c r="AW6395" s="4">
        <v>2010</v>
      </c>
      <c r="AX6395" t="str">
        <f t="shared" si="1871"/>
        <v>No Delay</v>
      </c>
      <c r="AY6395">
        <f t="shared" si="1872"/>
        <v>0</v>
      </c>
    </row>
    <row r="6396" spans="1:51" x14ac:dyDescent="0.2">
      <c r="A6396" s="3">
        <v>10671</v>
      </c>
      <c r="B6396" s="1" t="s">
        <v>133</v>
      </c>
      <c r="C6396" s="1" t="s">
        <v>51</v>
      </c>
      <c r="D6396" s="1" t="s">
        <v>130</v>
      </c>
      <c r="E6396" s="1" t="s">
        <v>53</v>
      </c>
      <c r="F6396" s="1" t="s">
        <v>53</v>
      </c>
      <c r="G6396" s="13" t="s">
        <v>1982</v>
      </c>
      <c r="H6396" s="12">
        <v>39507</v>
      </c>
      <c r="I6396" s="12" t="s">
        <v>1982</v>
      </c>
      <c r="J6396" s="12">
        <v>39507</v>
      </c>
      <c r="K6396" s="4">
        <v>687</v>
      </c>
      <c r="L6396" s="1" t="s">
        <v>56</v>
      </c>
      <c r="M6396" s="1" t="s">
        <v>132</v>
      </c>
      <c r="N6396" s="1" t="s">
        <v>58</v>
      </c>
      <c r="O6396" s="1" t="s">
        <v>59</v>
      </c>
      <c r="P6396">
        <v>100</v>
      </c>
      <c r="Q6396">
        <v>4300</v>
      </c>
      <c r="R6396">
        <v>309557</v>
      </c>
      <c r="S6396">
        <v>71.989999999999995</v>
      </c>
      <c r="T6396">
        <v>0.72</v>
      </c>
      <c r="U6396">
        <f t="shared" si="1868"/>
        <v>309557</v>
      </c>
      <c r="V6396">
        <f t="shared" si="1869"/>
        <v>430000</v>
      </c>
      <c r="W6396" s="1" t="s">
        <v>60</v>
      </c>
      <c r="X6396" s="1" t="s">
        <v>61</v>
      </c>
      <c r="Y6396" s="1" t="s">
        <v>61</v>
      </c>
      <c r="Z6396" s="3">
        <v>12488</v>
      </c>
      <c r="AA6396" s="4">
        <f t="shared" si="1873"/>
        <v>1017</v>
      </c>
      <c r="AB6396" s="4">
        <f t="shared" si="1877"/>
        <v>1202.566057</v>
      </c>
      <c r="AC6396" s="4">
        <f t="shared" si="1878"/>
        <v>1017</v>
      </c>
      <c r="AD6396" s="4">
        <f t="shared" si="1874"/>
        <v>824.25</v>
      </c>
      <c r="AE6396" s="4">
        <v>1017</v>
      </c>
      <c r="AF6396" s="4">
        <v>1017</v>
      </c>
      <c r="AG6396" s="4">
        <f t="shared" si="1875"/>
        <v>1017</v>
      </c>
      <c r="AH6396" s="4">
        <v>83326</v>
      </c>
      <c r="AI6396">
        <f t="shared" si="1870"/>
        <v>21710</v>
      </c>
      <c r="AJ6396">
        <v>519.71</v>
      </c>
      <c r="AK6396" s="2">
        <v>519.71</v>
      </c>
      <c r="AL6396" s="2">
        <f t="shared" si="1876"/>
        <v>519.71</v>
      </c>
      <c r="AM6396" s="4"/>
      <c r="AN6396" t="e">
        <f>VLOOKUP([1]!Tabelle13[[#This Row],[Vlookup this ID for freight costs]],$AL$2:$AL$6811,2,FALSE)</f>
        <v>#REF!</v>
      </c>
      <c r="AP6396">
        <v>495.29</v>
      </c>
      <c r="AQ6396">
        <v>495.29</v>
      </c>
      <c r="AR6396" s="4">
        <v>29</v>
      </c>
      <c r="AS6396" s="4">
        <v>2</v>
      </c>
      <c r="AT6396" s="4">
        <v>2008</v>
      </c>
      <c r="AU6396" s="4">
        <v>29</v>
      </c>
      <c r="AV6396" s="4">
        <v>2</v>
      </c>
      <c r="AW6396" s="4">
        <v>2008</v>
      </c>
      <c r="AX6396" t="str">
        <f t="shared" si="1871"/>
        <v>No Delay</v>
      </c>
      <c r="AY6396">
        <f t="shared" si="1872"/>
        <v>0</v>
      </c>
    </row>
    <row r="6397" spans="1:51" x14ac:dyDescent="0.2">
      <c r="A6397" s="3">
        <v>10944</v>
      </c>
      <c r="B6397" s="1" t="s">
        <v>133</v>
      </c>
      <c r="C6397" s="1" t="s">
        <v>51</v>
      </c>
      <c r="D6397" s="1" t="s">
        <v>130</v>
      </c>
      <c r="E6397" s="1" t="s">
        <v>53</v>
      </c>
      <c r="F6397" s="1" t="s">
        <v>53</v>
      </c>
      <c r="G6397" s="13" t="s">
        <v>1982</v>
      </c>
      <c r="H6397" s="12">
        <v>39507</v>
      </c>
      <c r="I6397" s="12" t="s">
        <v>1982</v>
      </c>
      <c r="J6397" s="12">
        <v>39507</v>
      </c>
      <c r="K6397" s="4">
        <v>688</v>
      </c>
      <c r="L6397" s="1" t="s">
        <v>56</v>
      </c>
      <c r="M6397" s="1" t="s">
        <v>132</v>
      </c>
      <c r="N6397" s="1" t="s">
        <v>92</v>
      </c>
      <c r="O6397" s="1" t="s">
        <v>93</v>
      </c>
      <c r="P6397">
        <v>100</v>
      </c>
      <c r="Q6397">
        <v>4300</v>
      </c>
      <c r="R6397">
        <v>43</v>
      </c>
      <c r="S6397">
        <v>0.01</v>
      </c>
      <c r="T6397">
        <v>0</v>
      </c>
      <c r="U6397">
        <f t="shared" si="1868"/>
        <v>43</v>
      </c>
      <c r="V6397">
        <f t="shared" si="1869"/>
        <v>430000</v>
      </c>
      <c r="W6397" s="1" t="s">
        <v>60</v>
      </c>
      <c r="X6397" s="1" t="s">
        <v>61</v>
      </c>
      <c r="Y6397" s="1" t="s">
        <v>61</v>
      </c>
      <c r="Z6397" s="3">
        <v>12488</v>
      </c>
      <c r="AA6397" s="4">
        <f t="shared" si="1873"/>
        <v>1017</v>
      </c>
      <c r="AB6397" s="4">
        <f t="shared" si="1877"/>
        <v>118.95754299999996</v>
      </c>
      <c r="AC6397" s="4">
        <f t="shared" si="1878"/>
        <v>1017</v>
      </c>
      <c r="AD6397" s="4">
        <f t="shared" si="1874"/>
        <v>824.25</v>
      </c>
      <c r="AE6397" s="3" t="s">
        <v>2978</v>
      </c>
      <c r="AF6397" s="3">
        <v>1017</v>
      </c>
      <c r="AG6397" s="4">
        <f>AI6397</f>
        <v>1017</v>
      </c>
      <c r="AH6397" s="4">
        <v>10671</v>
      </c>
      <c r="AI6397">
        <f t="shared" si="1870"/>
        <v>1017</v>
      </c>
      <c r="AJ6397" t="s">
        <v>2978</v>
      </c>
      <c r="AK6397" s="2">
        <v>519.71</v>
      </c>
      <c r="AL6397" s="2">
        <f>AN6397</f>
        <v>519.71</v>
      </c>
      <c r="AM6397" s="4">
        <v>10671</v>
      </c>
      <c r="AN6397">
        <f>INDEX($AJ$2:$AJ$6811,MATCH(AM6397,$A$2:$A$6811,0))</f>
        <v>519.71</v>
      </c>
      <c r="AP6397">
        <v>7.0000000000000007E-2</v>
      </c>
      <c r="AQ6397">
        <v>7.0000000000000007E-2</v>
      </c>
      <c r="AR6397" s="4">
        <v>29</v>
      </c>
      <c r="AS6397" s="4">
        <v>2</v>
      </c>
      <c r="AT6397" s="4">
        <v>2008</v>
      </c>
      <c r="AU6397" s="4">
        <v>29</v>
      </c>
      <c r="AV6397" s="4">
        <v>2</v>
      </c>
      <c r="AW6397" s="4">
        <v>2008</v>
      </c>
      <c r="AX6397" t="str">
        <f t="shared" si="1871"/>
        <v>No Delay</v>
      </c>
      <c r="AY6397">
        <f t="shared" si="1872"/>
        <v>0</v>
      </c>
    </row>
    <row r="6398" spans="1:51" x14ac:dyDescent="0.2">
      <c r="A6398" s="3">
        <v>64545</v>
      </c>
      <c r="B6398" s="1" t="s">
        <v>1138</v>
      </c>
      <c r="C6398" s="1" t="s">
        <v>65</v>
      </c>
      <c r="D6398" s="1" t="s">
        <v>52</v>
      </c>
      <c r="E6398" s="1" t="s">
        <v>53</v>
      </c>
      <c r="F6398" s="1" t="s">
        <v>53</v>
      </c>
      <c r="G6398" s="13" t="s">
        <v>2979</v>
      </c>
      <c r="H6398" s="12">
        <v>40731</v>
      </c>
      <c r="I6398" s="12" t="s">
        <v>1710</v>
      </c>
      <c r="J6398" s="12">
        <v>40736</v>
      </c>
      <c r="K6398" s="4">
        <v>3317</v>
      </c>
      <c r="L6398" s="1" t="s">
        <v>56</v>
      </c>
      <c r="M6398" s="1" t="s">
        <v>57</v>
      </c>
      <c r="N6398" s="1" t="s">
        <v>104</v>
      </c>
      <c r="O6398" s="1" t="s">
        <v>59</v>
      </c>
      <c r="P6398">
        <v>100</v>
      </c>
      <c r="Q6398">
        <v>2128</v>
      </c>
      <c r="R6398">
        <v>189392</v>
      </c>
      <c r="S6398">
        <v>89</v>
      </c>
      <c r="T6398">
        <v>0.89</v>
      </c>
      <c r="U6398">
        <f t="shared" si="1868"/>
        <v>189392</v>
      </c>
      <c r="V6398">
        <f t="shared" si="1869"/>
        <v>212800</v>
      </c>
      <c r="W6398" s="1" t="s">
        <v>60</v>
      </c>
      <c r="X6398" s="1" t="s">
        <v>61</v>
      </c>
      <c r="Y6398" s="1" t="s">
        <v>61</v>
      </c>
      <c r="Z6398" s="3">
        <v>12853</v>
      </c>
      <c r="AA6398" s="4">
        <f t="shared" si="1873"/>
        <v>1022</v>
      </c>
      <c r="AB6398" s="4">
        <f t="shared" si="1877"/>
        <v>480.6119920000001</v>
      </c>
      <c r="AC6398" s="4">
        <f t="shared" si="1878"/>
        <v>1022</v>
      </c>
      <c r="AD6398" s="4">
        <f t="shared" si="1874"/>
        <v>951.5</v>
      </c>
      <c r="AE6398" s="4">
        <v>1022</v>
      </c>
      <c r="AF6398" s="4">
        <v>1022</v>
      </c>
      <c r="AG6398" s="4">
        <f t="shared" ref="AG6398:AG6405" si="1879">AE6398</f>
        <v>1022</v>
      </c>
      <c r="AI6398" t="e">
        <f t="shared" si="1870"/>
        <v>#N/A</v>
      </c>
      <c r="AJ6398">
        <v>23826.25</v>
      </c>
      <c r="AK6398" s="2">
        <v>23826.25</v>
      </c>
      <c r="AL6398" s="2">
        <f t="shared" ref="AL6398:AL6405" si="1880">AJ6398</f>
        <v>23826.25</v>
      </c>
      <c r="AM6398" s="4"/>
      <c r="AN6398" t="e">
        <f>VLOOKUP([1]!Tabelle13[[#This Row],[Vlookup this ID for freight costs]],$AL$2:$AL$6811,2,FALSE)</f>
        <v>#REF!</v>
      </c>
      <c r="AP6398">
        <v>312.5</v>
      </c>
      <c r="AQ6398">
        <v>312.5</v>
      </c>
      <c r="AR6398" s="4">
        <v>7</v>
      </c>
      <c r="AS6398" s="4">
        <v>7</v>
      </c>
      <c r="AT6398" s="4">
        <v>2011</v>
      </c>
      <c r="AU6398" s="4">
        <v>12</v>
      </c>
      <c r="AV6398" s="4">
        <v>7</v>
      </c>
      <c r="AW6398" s="4">
        <v>2011</v>
      </c>
      <c r="AX6398" t="str">
        <f t="shared" si="1871"/>
        <v>Delay</v>
      </c>
      <c r="AY6398">
        <f t="shared" si="1872"/>
        <v>5</v>
      </c>
    </row>
    <row r="6399" spans="1:51" x14ac:dyDescent="0.2">
      <c r="A6399" s="3">
        <v>28001</v>
      </c>
      <c r="B6399" s="1" t="s">
        <v>1138</v>
      </c>
      <c r="C6399" s="1" t="s">
        <v>65</v>
      </c>
      <c r="D6399" s="1" t="s">
        <v>52</v>
      </c>
      <c r="E6399" s="1" t="s">
        <v>53</v>
      </c>
      <c r="F6399" s="1" t="s">
        <v>53</v>
      </c>
      <c r="G6399" s="13" t="s">
        <v>2288</v>
      </c>
      <c r="H6399" s="12">
        <v>41283</v>
      </c>
      <c r="I6399" s="12" t="s">
        <v>1206</v>
      </c>
      <c r="J6399" s="12">
        <v>41331</v>
      </c>
      <c r="K6399" s="4">
        <v>4476</v>
      </c>
      <c r="L6399" s="1" t="s">
        <v>56</v>
      </c>
      <c r="M6399" s="1" t="s">
        <v>57</v>
      </c>
      <c r="N6399" s="1" t="s">
        <v>104</v>
      </c>
      <c r="O6399" s="1" t="s">
        <v>59</v>
      </c>
      <c r="P6399">
        <v>100</v>
      </c>
      <c r="Q6399">
        <v>2853</v>
      </c>
      <c r="R6399">
        <v>253917</v>
      </c>
      <c r="S6399">
        <v>89</v>
      </c>
      <c r="T6399">
        <v>0.89</v>
      </c>
      <c r="U6399">
        <f t="shared" si="1868"/>
        <v>253917</v>
      </c>
      <c r="V6399">
        <f t="shared" si="1869"/>
        <v>285300</v>
      </c>
      <c r="W6399" s="1" t="s">
        <v>85</v>
      </c>
      <c r="X6399" s="1" t="s">
        <v>1236</v>
      </c>
      <c r="Y6399" s="1" t="s">
        <v>86</v>
      </c>
      <c r="Z6399" s="4">
        <v>7373</v>
      </c>
      <c r="AA6399" s="4">
        <f t="shared" si="1873"/>
        <v>1294</v>
      </c>
      <c r="AB6399" s="4">
        <f t="shared" si="1877"/>
        <v>807.07151700000009</v>
      </c>
      <c r="AC6399" s="4">
        <f t="shared" si="1878"/>
        <v>1294</v>
      </c>
      <c r="AD6399" s="4">
        <f t="shared" si="1874"/>
        <v>1327</v>
      </c>
      <c r="AE6399" s="4">
        <v>1294</v>
      </c>
      <c r="AF6399" s="4">
        <v>1294</v>
      </c>
      <c r="AG6399" s="4">
        <f t="shared" si="1879"/>
        <v>1294</v>
      </c>
      <c r="AI6399" t="e">
        <f t="shared" si="1870"/>
        <v>#N/A</v>
      </c>
      <c r="AJ6399" t="s">
        <v>81</v>
      </c>
      <c r="AK6399" s="2"/>
      <c r="AL6399" s="2" t="str">
        <f t="shared" si="1880"/>
        <v>Freight Included in Commodity Cost</v>
      </c>
      <c r="AM6399" s="4"/>
      <c r="AN6399" t="e">
        <f>VLOOKUP([1]!Tabelle13[[#This Row],[Vlookup this ID for freight costs]],$AL$2:$AL$6811,2,FALSE)</f>
        <v>#REF!</v>
      </c>
      <c r="AP6399">
        <v>355.99</v>
      </c>
      <c r="AQ6399">
        <v>355.99</v>
      </c>
      <c r="AR6399" s="4">
        <v>9</v>
      </c>
      <c r="AS6399" s="4">
        <v>1</v>
      </c>
      <c r="AT6399" s="4">
        <v>2013</v>
      </c>
      <c r="AU6399" s="4">
        <v>26</v>
      </c>
      <c r="AV6399" s="4">
        <v>2</v>
      </c>
      <c r="AW6399" s="4">
        <v>2013</v>
      </c>
      <c r="AX6399" t="str">
        <f t="shared" si="1871"/>
        <v>Delay</v>
      </c>
      <c r="AY6399">
        <f t="shared" si="1872"/>
        <v>48</v>
      </c>
    </row>
    <row r="6400" spans="1:51" x14ac:dyDescent="0.2">
      <c r="A6400" s="3">
        <v>28439</v>
      </c>
      <c r="B6400" s="1" t="s">
        <v>1138</v>
      </c>
      <c r="C6400" s="1" t="s">
        <v>65</v>
      </c>
      <c r="D6400" s="1" t="s">
        <v>52</v>
      </c>
      <c r="E6400" s="1" t="s">
        <v>53</v>
      </c>
      <c r="F6400" s="1" t="s">
        <v>53</v>
      </c>
      <c r="G6400" s="13" t="s">
        <v>1958</v>
      </c>
      <c r="H6400" s="12">
        <v>42199</v>
      </c>
      <c r="I6400" s="12" t="s">
        <v>1958</v>
      </c>
      <c r="J6400" s="12">
        <v>42199</v>
      </c>
      <c r="K6400" s="4">
        <v>6658</v>
      </c>
      <c r="L6400" s="1" t="s">
        <v>56</v>
      </c>
      <c r="M6400" s="1" t="s">
        <v>57</v>
      </c>
      <c r="N6400" s="1" t="s">
        <v>104</v>
      </c>
      <c r="O6400" s="1" t="s">
        <v>59</v>
      </c>
      <c r="P6400">
        <v>100</v>
      </c>
      <c r="Q6400">
        <v>6380</v>
      </c>
      <c r="R6400">
        <v>567820</v>
      </c>
      <c r="S6400">
        <v>89</v>
      </c>
      <c r="T6400">
        <v>0.89</v>
      </c>
      <c r="U6400">
        <f t="shared" si="1868"/>
        <v>567820</v>
      </c>
      <c r="V6400">
        <f t="shared" si="1869"/>
        <v>638000</v>
      </c>
      <c r="W6400" s="1" t="s">
        <v>85</v>
      </c>
      <c r="X6400" s="1" t="s">
        <v>1236</v>
      </c>
      <c r="Y6400" s="1" t="s">
        <v>86</v>
      </c>
      <c r="Z6400" s="4">
        <v>7373</v>
      </c>
      <c r="AA6400" s="4">
        <f t="shared" si="1873"/>
        <v>2587</v>
      </c>
      <c r="AB6400" s="4">
        <f t="shared" si="1877"/>
        <v>2395.24082</v>
      </c>
      <c r="AC6400" s="4">
        <f t="shared" si="1878"/>
        <v>2587</v>
      </c>
      <c r="AD6400" s="4">
        <f t="shared" si="1874"/>
        <v>2587</v>
      </c>
      <c r="AE6400" s="4">
        <v>2587</v>
      </c>
      <c r="AF6400" s="4">
        <v>2587</v>
      </c>
      <c r="AG6400" s="4">
        <f t="shared" si="1879"/>
        <v>2587</v>
      </c>
      <c r="AI6400" t="e">
        <f t="shared" si="1870"/>
        <v>#N/A</v>
      </c>
      <c r="AJ6400" t="s">
        <v>81</v>
      </c>
      <c r="AK6400" s="2"/>
      <c r="AL6400" s="2" t="str">
        <f t="shared" si="1880"/>
        <v>Freight Included in Commodity Cost</v>
      </c>
      <c r="AM6400" s="4"/>
      <c r="AN6400" t="e">
        <f>VLOOKUP([1]!Tabelle13[[#This Row],[Vlookup this ID for freight costs]],$AL$2:$AL$6811,2,FALSE)</f>
        <v>#REF!</v>
      </c>
      <c r="AP6400">
        <v>668.32</v>
      </c>
      <c r="AQ6400">
        <v>668.32</v>
      </c>
      <c r="AR6400" s="4">
        <v>14</v>
      </c>
      <c r="AS6400" s="4">
        <v>7</v>
      </c>
      <c r="AT6400" s="4">
        <v>2015</v>
      </c>
      <c r="AU6400" s="4">
        <v>14</v>
      </c>
      <c r="AV6400" s="4">
        <v>7</v>
      </c>
      <c r="AW6400" s="4">
        <v>2015</v>
      </c>
      <c r="AX6400" t="str">
        <f t="shared" si="1871"/>
        <v>No Delay</v>
      </c>
      <c r="AY6400">
        <f t="shared" si="1872"/>
        <v>0</v>
      </c>
    </row>
    <row r="6401" spans="1:51" x14ac:dyDescent="0.2">
      <c r="A6401" s="3">
        <v>10579</v>
      </c>
      <c r="B6401" s="1" t="s">
        <v>98</v>
      </c>
      <c r="C6401" s="1" t="s">
        <v>99</v>
      </c>
      <c r="D6401" s="1" t="s">
        <v>130</v>
      </c>
      <c r="E6401" s="1" t="s">
        <v>53</v>
      </c>
      <c r="F6401" s="1" t="s">
        <v>53</v>
      </c>
      <c r="G6401" s="13" t="s">
        <v>2184</v>
      </c>
      <c r="H6401" s="12">
        <v>39308</v>
      </c>
      <c r="I6401" s="12" t="s">
        <v>2184</v>
      </c>
      <c r="J6401" s="12">
        <v>39308</v>
      </c>
      <c r="K6401" s="4">
        <v>291</v>
      </c>
      <c r="L6401" s="1" t="s">
        <v>56</v>
      </c>
      <c r="M6401" s="1" t="s">
        <v>132</v>
      </c>
      <c r="N6401" s="1" t="s">
        <v>104</v>
      </c>
      <c r="O6401" s="1" t="s">
        <v>59</v>
      </c>
      <c r="P6401">
        <v>100</v>
      </c>
      <c r="Q6401">
        <v>302</v>
      </c>
      <c r="R6401">
        <v>24160</v>
      </c>
      <c r="S6401">
        <v>80</v>
      </c>
      <c r="T6401">
        <v>0.8</v>
      </c>
      <c r="U6401">
        <f t="shared" si="1868"/>
        <v>24160</v>
      </c>
      <c r="V6401">
        <f t="shared" si="1869"/>
        <v>30200</v>
      </c>
      <c r="W6401" s="1" t="s">
        <v>111</v>
      </c>
      <c r="X6401" s="1" t="s">
        <v>112</v>
      </c>
      <c r="Y6401" s="1" t="s">
        <v>112</v>
      </c>
      <c r="Z6401" s="3">
        <v>6808</v>
      </c>
      <c r="AA6401" s="4">
        <f t="shared" si="1873"/>
        <v>98</v>
      </c>
      <c r="AB6401" s="4">
        <f t="shared" si="1877"/>
        <v>-351.13144</v>
      </c>
      <c r="AC6401" s="4">
        <f t="shared" si="1878"/>
        <v>98</v>
      </c>
      <c r="AD6401" s="4">
        <f t="shared" si="1874"/>
        <v>250.5</v>
      </c>
      <c r="AE6401" s="4">
        <v>98</v>
      </c>
      <c r="AF6401" s="4">
        <v>98</v>
      </c>
      <c r="AG6401" s="4">
        <f t="shared" si="1879"/>
        <v>98</v>
      </c>
      <c r="AH6401" s="4">
        <v>82415</v>
      </c>
      <c r="AI6401">
        <f t="shared" si="1870"/>
        <v>28277</v>
      </c>
      <c r="AJ6401">
        <v>1266.3900000000001</v>
      </c>
      <c r="AK6401" s="2">
        <v>1266.3900000000001</v>
      </c>
      <c r="AL6401" s="2">
        <f t="shared" si="1880"/>
        <v>1266.3900000000001</v>
      </c>
      <c r="AM6401" s="4"/>
      <c r="AN6401" t="e">
        <f>VLOOKUP([1]!Tabelle13[[#This Row],[Vlookup this ID for freight costs]],$AL$2:$AL$6811,2,FALSE)</f>
        <v>#REF!</v>
      </c>
      <c r="AP6401">
        <v>38.659999999999997</v>
      </c>
      <c r="AQ6401">
        <v>38.659999999999997</v>
      </c>
      <c r="AR6401" s="4">
        <v>14</v>
      </c>
      <c r="AS6401" s="4">
        <v>8</v>
      </c>
      <c r="AT6401" s="4">
        <v>2007</v>
      </c>
      <c r="AU6401" s="4">
        <v>14</v>
      </c>
      <c r="AV6401" s="4">
        <v>8</v>
      </c>
      <c r="AW6401" s="4">
        <v>2007</v>
      </c>
      <c r="AX6401" t="str">
        <f t="shared" si="1871"/>
        <v>No Delay</v>
      </c>
      <c r="AY6401">
        <f t="shared" si="1872"/>
        <v>0</v>
      </c>
    </row>
    <row r="6402" spans="1:51" x14ac:dyDescent="0.2">
      <c r="A6402" s="3">
        <v>28471</v>
      </c>
      <c r="B6402" s="1" t="s">
        <v>1138</v>
      </c>
      <c r="C6402" s="1" t="s">
        <v>65</v>
      </c>
      <c r="D6402" s="1" t="s">
        <v>52</v>
      </c>
      <c r="E6402" s="1" t="s">
        <v>53</v>
      </c>
      <c r="F6402" s="1" t="s">
        <v>53</v>
      </c>
      <c r="G6402" s="13" t="s">
        <v>1239</v>
      </c>
      <c r="H6402" s="12">
        <v>41219</v>
      </c>
      <c r="I6402" s="12" t="s">
        <v>413</v>
      </c>
      <c r="J6402" s="12">
        <v>41222</v>
      </c>
      <c r="K6402" s="4">
        <v>4292</v>
      </c>
      <c r="L6402" s="1" t="s">
        <v>56</v>
      </c>
      <c r="M6402" s="1" t="s">
        <v>57</v>
      </c>
      <c r="N6402" s="1" t="s">
        <v>104</v>
      </c>
      <c r="O6402" s="1" t="s">
        <v>59</v>
      </c>
      <c r="P6402">
        <v>100</v>
      </c>
      <c r="Q6402">
        <v>2835</v>
      </c>
      <c r="R6402">
        <v>252315</v>
      </c>
      <c r="S6402">
        <v>89</v>
      </c>
      <c r="T6402">
        <v>0.89</v>
      </c>
      <c r="U6402">
        <f t="shared" ref="U6402:U6465" si="1881">S6402*Q6402</f>
        <v>252315</v>
      </c>
      <c r="V6402">
        <f t="shared" ref="V6402:V6465" si="1882">Q6402*P6402</f>
        <v>283500</v>
      </c>
      <c r="W6402" s="1" t="s">
        <v>85</v>
      </c>
      <c r="X6402" s="1" t="s">
        <v>1236</v>
      </c>
      <c r="Y6402" s="1" t="s">
        <v>86</v>
      </c>
      <c r="Z6402" s="4">
        <v>7373</v>
      </c>
      <c r="AA6402" s="4">
        <f t="shared" si="1873"/>
        <v>1352</v>
      </c>
      <c r="AB6402" s="4">
        <f t="shared" si="1877"/>
        <v>798.96631500000012</v>
      </c>
      <c r="AC6402" s="4">
        <f t="shared" si="1878"/>
        <v>1352</v>
      </c>
      <c r="AD6402" s="4">
        <f t="shared" si="1874"/>
        <v>1287.5</v>
      </c>
      <c r="AE6402" s="4">
        <v>1352</v>
      </c>
      <c r="AF6402" s="4">
        <v>1352</v>
      </c>
      <c r="AG6402" s="4">
        <f t="shared" si="1879"/>
        <v>1352</v>
      </c>
      <c r="AI6402" t="e">
        <f t="shared" ref="AI6402:AI6465" si="1883">INDEX($AE$2:$AE$6811,MATCH(AH6402,$A$2:$A$6811,0))</f>
        <v>#N/A</v>
      </c>
      <c r="AJ6402">
        <v>31284.02</v>
      </c>
      <c r="AK6402" s="2">
        <v>31284.02</v>
      </c>
      <c r="AL6402" s="2">
        <f t="shared" si="1880"/>
        <v>31284.02</v>
      </c>
      <c r="AM6402" s="4"/>
      <c r="AN6402" t="e">
        <f>VLOOKUP([1]!Tabelle13[[#This Row],[Vlookup this ID for freight costs]],$AL$2:$AL$6811,2,FALSE)</f>
        <v>#REF!</v>
      </c>
      <c r="AP6402">
        <v>353.75</v>
      </c>
      <c r="AQ6402">
        <v>353.75</v>
      </c>
      <c r="AR6402" s="4">
        <v>6</v>
      </c>
      <c r="AS6402" s="4">
        <v>11</v>
      </c>
      <c r="AT6402" s="4">
        <v>2012</v>
      </c>
      <c r="AU6402" s="4">
        <v>9</v>
      </c>
      <c r="AV6402" s="4">
        <v>11</v>
      </c>
      <c r="AW6402" s="4">
        <v>2012</v>
      </c>
      <c r="AX6402" t="str">
        <f t="shared" ref="AX6402:AX6465" si="1884">IF(DATE(AW6402,AV6402,AU6402)&lt;=DATE(AT6402,AS6402,AR6402),"No Delay","Delay")</f>
        <v>Delay</v>
      </c>
      <c r="AY6402">
        <f t="shared" ref="AY6402:AY6465" si="1885">IF(_xlfn.DAYS(J6402,H6402)&gt;0, _xlfn.DAYS(J6402,H6402),0)</f>
        <v>3</v>
      </c>
    </row>
    <row r="6403" spans="1:51" x14ac:dyDescent="0.2">
      <c r="A6403" s="3">
        <v>43897</v>
      </c>
      <c r="B6403" s="1" t="s">
        <v>172</v>
      </c>
      <c r="C6403" s="1" t="s">
        <v>114</v>
      </c>
      <c r="D6403" s="1" t="s">
        <v>52</v>
      </c>
      <c r="E6403" s="1" t="s">
        <v>53</v>
      </c>
      <c r="F6403" s="1" t="s">
        <v>53</v>
      </c>
      <c r="G6403" s="13" t="s">
        <v>948</v>
      </c>
      <c r="H6403" s="12">
        <v>40255</v>
      </c>
      <c r="I6403" s="12" t="s">
        <v>948</v>
      </c>
      <c r="J6403" s="12">
        <v>40255</v>
      </c>
      <c r="K6403" s="4">
        <v>2257</v>
      </c>
      <c r="L6403" s="1" t="s">
        <v>56</v>
      </c>
      <c r="M6403" s="1" t="s">
        <v>57</v>
      </c>
      <c r="N6403" s="1" t="s">
        <v>104</v>
      </c>
      <c r="O6403" s="1" t="s">
        <v>59</v>
      </c>
      <c r="P6403">
        <v>100</v>
      </c>
      <c r="Q6403">
        <v>2161</v>
      </c>
      <c r="R6403">
        <v>155592</v>
      </c>
      <c r="S6403">
        <v>72</v>
      </c>
      <c r="T6403">
        <v>0.72</v>
      </c>
      <c r="U6403">
        <f t="shared" si="1881"/>
        <v>155592</v>
      </c>
      <c r="V6403">
        <f t="shared" si="1882"/>
        <v>216100</v>
      </c>
      <c r="W6403" s="1" t="s">
        <v>60</v>
      </c>
      <c r="X6403" s="1" t="s">
        <v>61</v>
      </c>
      <c r="Y6403" s="1" t="s">
        <v>61</v>
      </c>
      <c r="Z6403" s="3">
        <v>12841</v>
      </c>
      <c r="AA6403" s="4">
        <f t="shared" ref="AA6403:AA6466" si="1886">AF6403</f>
        <v>1051</v>
      </c>
      <c r="AB6403" s="4">
        <f t="shared" si="1877"/>
        <v>366.85529200000008</v>
      </c>
      <c r="AC6403" s="4">
        <f t="shared" si="1878"/>
        <v>1051</v>
      </c>
      <c r="AD6403" s="4">
        <f t="shared" si="1874"/>
        <v>1051</v>
      </c>
      <c r="AE6403" s="4">
        <v>1051</v>
      </c>
      <c r="AF6403" s="4">
        <v>1051</v>
      </c>
      <c r="AG6403" s="4">
        <f t="shared" si="1879"/>
        <v>1051</v>
      </c>
      <c r="AI6403" t="e">
        <f t="shared" si="1883"/>
        <v>#N/A</v>
      </c>
      <c r="AJ6403">
        <v>16633.36</v>
      </c>
      <c r="AK6403" s="2">
        <v>16633.36</v>
      </c>
      <c r="AL6403" s="2">
        <f t="shared" si="1880"/>
        <v>16633.36</v>
      </c>
      <c r="AM6403" s="4"/>
      <c r="AN6403" t="e">
        <f>VLOOKUP([1]!Tabelle13[[#This Row],[Vlookup this ID for freight costs]],$AL$2:$AL$6811,2,FALSE)</f>
        <v>#REF!</v>
      </c>
      <c r="AP6403">
        <v>335.46</v>
      </c>
      <c r="AQ6403">
        <v>335.46</v>
      </c>
      <c r="AR6403" s="4">
        <v>18</v>
      </c>
      <c r="AS6403" s="4">
        <v>4</v>
      </c>
      <c r="AT6403" s="4">
        <v>2010</v>
      </c>
      <c r="AU6403" s="4">
        <v>18</v>
      </c>
      <c r="AV6403" s="4">
        <v>4</v>
      </c>
      <c r="AW6403" s="4">
        <v>2010</v>
      </c>
      <c r="AX6403" t="str">
        <f t="shared" si="1884"/>
        <v>No Delay</v>
      </c>
      <c r="AY6403">
        <f t="shared" si="1885"/>
        <v>0</v>
      </c>
    </row>
    <row r="6404" spans="1:51" x14ac:dyDescent="0.2">
      <c r="A6404" s="3">
        <v>11511</v>
      </c>
      <c r="B6404" s="1" t="s">
        <v>72</v>
      </c>
      <c r="C6404" s="1" t="s">
        <v>73</v>
      </c>
      <c r="D6404" s="1" t="s">
        <v>130</v>
      </c>
      <c r="E6404" s="1" t="s">
        <v>53</v>
      </c>
      <c r="F6404" s="1" t="s">
        <v>53</v>
      </c>
      <c r="G6404" s="13" t="s">
        <v>2980</v>
      </c>
      <c r="H6404" s="12">
        <v>39458</v>
      </c>
      <c r="I6404" s="12" t="s">
        <v>2980</v>
      </c>
      <c r="J6404" s="12">
        <v>39458</v>
      </c>
      <c r="K6404" s="4">
        <v>586</v>
      </c>
      <c r="L6404" s="1" t="s">
        <v>56</v>
      </c>
      <c r="M6404" s="1" t="s">
        <v>132</v>
      </c>
      <c r="N6404" s="1" t="s">
        <v>136</v>
      </c>
      <c r="O6404" s="1" t="s">
        <v>137</v>
      </c>
      <c r="P6404">
        <v>25</v>
      </c>
      <c r="Q6404">
        <v>3508</v>
      </c>
      <c r="R6404">
        <v>70160</v>
      </c>
      <c r="S6404">
        <v>20</v>
      </c>
      <c r="T6404">
        <v>0.8</v>
      </c>
      <c r="U6404">
        <f t="shared" si="1881"/>
        <v>70160</v>
      </c>
      <c r="V6404">
        <f t="shared" si="1882"/>
        <v>87700</v>
      </c>
      <c r="W6404" s="1" t="s">
        <v>138</v>
      </c>
      <c r="X6404" s="1" t="s">
        <v>139</v>
      </c>
      <c r="Y6404" s="1" t="s">
        <v>139</v>
      </c>
      <c r="Z6404" s="3">
        <v>11948</v>
      </c>
      <c r="AA6404" s="4">
        <f t="shared" si="1886"/>
        <v>1052</v>
      </c>
      <c r="AB6404" s="4">
        <f t="shared" si="1877"/>
        <v>616.53676000000007</v>
      </c>
      <c r="AC6404" s="4">
        <f t="shared" si="1878"/>
        <v>1052</v>
      </c>
      <c r="AD6404" s="4">
        <f t="shared" ref="AD6404:AD6467" si="1887">AVERAGEIFS($AA$2:$AA$6811,$L$2:$L$6811,L6404,$V$2:$V$6811,"&gt;="&amp;(V6404-100), $V$2:$V$6811,"&lt;="&amp;(V6404+100),$AA$2:$AA$6811,"&gt;"&amp;1)</f>
        <v>1052</v>
      </c>
      <c r="AE6404" s="4">
        <v>1052</v>
      </c>
      <c r="AF6404" s="4">
        <v>1052</v>
      </c>
      <c r="AG6404" s="4">
        <f t="shared" si="1879"/>
        <v>1052</v>
      </c>
      <c r="AH6404" s="4">
        <v>82989</v>
      </c>
      <c r="AI6404">
        <f t="shared" si="1883"/>
        <v>2244</v>
      </c>
      <c r="AJ6404">
        <v>4641.8500000000004</v>
      </c>
      <c r="AK6404" s="2">
        <v>4641.8500000000004</v>
      </c>
      <c r="AL6404" s="2">
        <f t="shared" si="1880"/>
        <v>4641.8500000000004</v>
      </c>
      <c r="AM6404" s="4"/>
      <c r="AN6404" t="e">
        <f>VLOOKUP([1]!Tabelle13[[#This Row],[Vlookup this ID for freight costs]],$AL$2:$AL$6811,2,FALSE)</f>
        <v>#REF!</v>
      </c>
      <c r="AP6404">
        <v>112.26</v>
      </c>
      <c r="AQ6404">
        <v>112.26</v>
      </c>
      <c r="AR6404" s="4">
        <v>11</v>
      </c>
      <c r="AS6404" s="4">
        <v>1</v>
      </c>
      <c r="AT6404" s="4">
        <v>2008</v>
      </c>
      <c r="AU6404" s="4">
        <v>11</v>
      </c>
      <c r="AV6404" s="4">
        <v>1</v>
      </c>
      <c r="AW6404" s="4">
        <v>2008</v>
      </c>
      <c r="AX6404" t="str">
        <f t="shared" si="1884"/>
        <v>No Delay</v>
      </c>
      <c r="AY6404">
        <f t="shared" si="1885"/>
        <v>0</v>
      </c>
    </row>
    <row r="6405" spans="1:51" x14ac:dyDescent="0.2">
      <c r="A6405" s="3">
        <v>670</v>
      </c>
      <c r="B6405" s="1" t="s">
        <v>119</v>
      </c>
      <c r="C6405" s="1" t="s">
        <v>114</v>
      </c>
      <c r="D6405" s="1" t="s">
        <v>52</v>
      </c>
      <c r="E6405" s="1" t="s">
        <v>53</v>
      </c>
      <c r="F6405" s="1" t="s">
        <v>53</v>
      </c>
      <c r="G6405" s="13" t="s">
        <v>1667</v>
      </c>
      <c r="H6405" s="12">
        <v>39741</v>
      </c>
      <c r="I6405" s="12" t="s">
        <v>1667</v>
      </c>
      <c r="J6405" s="12">
        <v>39741</v>
      </c>
      <c r="K6405" s="4">
        <v>1128</v>
      </c>
      <c r="L6405" s="1" t="s">
        <v>56</v>
      </c>
      <c r="M6405" s="1" t="s">
        <v>57</v>
      </c>
      <c r="N6405" s="1" t="s">
        <v>58</v>
      </c>
      <c r="O6405" s="1" t="s">
        <v>59</v>
      </c>
      <c r="P6405">
        <v>100</v>
      </c>
      <c r="Q6405">
        <v>4500</v>
      </c>
      <c r="R6405">
        <v>323955</v>
      </c>
      <c r="S6405">
        <v>71.989999999999995</v>
      </c>
      <c r="T6405">
        <v>0.72</v>
      </c>
      <c r="U6405">
        <f t="shared" si="1881"/>
        <v>323955</v>
      </c>
      <c r="V6405">
        <f t="shared" si="1882"/>
        <v>450000</v>
      </c>
      <c r="W6405" s="1" t="s">
        <v>60</v>
      </c>
      <c r="X6405" s="1" t="s">
        <v>61</v>
      </c>
      <c r="Y6405" s="1" t="s">
        <v>61</v>
      </c>
      <c r="Z6405" s="3">
        <v>12841</v>
      </c>
      <c r="AA6405" s="4">
        <f t="shared" si="1886"/>
        <v>1053</v>
      </c>
      <c r="AB6405" s="4">
        <f t="shared" si="1877"/>
        <v>1280.7134550000001</v>
      </c>
      <c r="AC6405" s="4">
        <f t="shared" si="1878"/>
        <v>1053</v>
      </c>
      <c r="AD6405" s="4">
        <f t="shared" si="1887"/>
        <v>1145.3333333333333</v>
      </c>
      <c r="AE6405" s="4">
        <v>1053</v>
      </c>
      <c r="AF6405" s="4">
        <v>1053</v>
      </c>
      <c r="AG6405" s="4">
        <f t="shared" si="1879"/>
        <v>1053</v>
      </c>
      <c r="AH6405" s="4">
        <v>10727</v>
      </c>
      <c r="AI6405">
        <f t="shared" si="1883"/>
        <v>451</v>
      </c>
      <c r="AJ6405">
        <v>11062.05</v>
      </c>
      <c r="AK6405" s="2">
        <v>11062.05</v>
      </c>
      <c r="AL6405" s="2">
        <f t="shared" si="1880"/>
        <v>11062.05</v>
      </c>
      <c r="AM6405" s="4"/>
      <c r="AN6405" t="e">
        <f>VLOOKUP([1]!Tabelle13[[#This Row],[Vlookup this ID for freight costs]],$AL$2:$AL$6811,2,FALSE)</f>
        <v>#REF!</v>
      </c>
      <c r="AP6405">
        <v>634.95000000000005</v>
      </c>
      <c r="AQ6405">
        <v>634.95000000000005</v>
      </c>
      <c r="AR6405" s="4">
        <v>20</v>
      </c>
      <c r="AS6405" s="4">
        <v>10</v>
      </c>
      <c r="AT6405" s="4">
        <v>2008</v>
      </c>
      <c r="AU6405" s="4">
        <v>20</v>
      </c>
      <c r="AV6405" s="4">
        <v>10</v>
      </c>
      <c r="AW6405" s="4">
        <v>2008</v>
      </c>
      <c r="AX6405" t="str">
        <f t="shared" si="1884"/>
        <v>No Delay</v>
      </c>
      <c r="AY6405">
        <f t="shared" si="1885"/>
        <v>0</v>
      </c>
    </row>
    <row r="6406" spans="1:51" x14ac:dyDescent="0.2">
      <c r="A6406" s="3">
        <v>3313</v>
      </c>
      <c r="B6406" s="1" t="s">
        <v>119</v>
      </c>
      <c r="C6406" s="1" t="s">
        <v>114</v>
      </c>
      <c r="D6406" s="1" t="s">
        <v>52</v>
      </c>
      <c r="E6406" s="1" t="s">
        <v>53</v>
      </c>
      <c r="F6406" s="1" t="s">
        <v>53</v>
      </c>
      <c r="G6406" s="13" t="s">
        <v>1667</v>
      </c>
      <c r="H6406" s="12">
        <v>39741</v>
      </c>
      <c r="I6406" s="12" t="s">
        <v>1667</v>
      </c>
      <c r="J6406" s="12">
        <v>39741</v>
      </c>
      <c r="K6406" s="4">
        <v>1129</v>
      </c>
      <c r="L6406" s="1" t="s">
        <v>56</v>
      </c>
      <c r="M6406" s="1" t="s">
        <v>57</v>
      </c>
      <c r="N6406" s="1" t="s">
        <v>92</v>
      </c>
      <c r="O6406" s="1" t="s">
        <v>93</v>
      </c>
      <c r="P6406">
        <v>100</v>
      </c>
      <c r="Q6406">
        <v>4500</v>
      </c>
      <c r="R6406">
        <v>45</v>
      </c>
      <c r="S6406">
        <v>0.01</v>
      </c>
      <c r="T6406">
        <v>0</v>
      </c>
      <c r="U6406">
        <f t="shared" si="1881"/>
        <v>45</v>
      </c>
      <c r="V6406">
        <f t="shared" si="1882"/>
        <v>450000</v>
      </c>
      <c r="W6406" s="1" t="s">
        <v>60</v>
      </c>
      <c r="X6406" s="1" t="s">
        <v>61</v>
      </c>
      <c r="Y6406" s="1" t="s">
        <v>61</v>
      </c>
      <c r="Z6406" s="3">
        <v>12841</v>
      </c>
      <c r="AA6406" s="4">
        <f t="shared" si="1886"/>
        <v>1053</v>
      </c>
      <c r="AB6406" s="4">
        <f t="shared" si="1877"/>
        <v>146.70454499999997</v>
      </c>
      <c r="AC6406" s="4">
        <f t="shared" si="1878"/>
        <v>1053</v>
      </c>
      <c r="AD6406" s="4">
        <f t="shared" si="1887"/>
        <v>1145.3333333333333</v>
      </c>
      <c r="AE6406" s="3" t="s">
        <v>2981</v>
      </c>
      <c r="AF6406" s="3">
        <v>1053</v>
      </c>
      <c r="AG6406" s="4">
        <f>AI6406</f>
        <v>1053</v>
      </c>
      <c r="AH6406" s="4">
        <v>670</v>
      </c>
      <c r="AI6406">
        <f t="shared" si="1883"/>
        <v>1053</v>
      </c>
      <c r="AJ6406" t="s">
        <v>2981</v>
      </c>
      <c r="AK6406" s="2">
        <v>11062.05</v>
      </c>
      <c r="AL6406" s="2">
        <f>AN6406</f>
        <v>11062.05</v>
      </c>
      <c r="AM6406" s="4">
        <v>670</v>
      </c>
      <c r="AN6406">
        <f>INDEX($AJ$2:$AJ$6811,MATCH(AM6406,$A$2:$A$6811,0))</f>
        <v>11062.05</v>
      </c>
      <c r="AP6406">
        <v>0.09</v>
      </c>
      <c r="AQ6406">
        <v>0.09</v>
      </c>
      <c r="AR6406" s="4">
        <v>20</v>
      </c>
      <c r="AS6406" s="4">
        <v>10</v>
      </c>
      <c r="AT6406" s="4">
        <v>2008</v>
      </c>
      <c r="AU6406" s="4">
        <v>20</v>
      </c>
      <c r="AV6406" s="4">
        <v>10</v>
      </c>
      <c r="AW6406" s="4">
        <v>2008</v>
      </c>
      <c r="AX6406" t="str">
        <f t="shared" si="1884"/>
        <v>No Delay</v>
      </c>
      <c r="AY6406">
        <f t="shared" si="1885"/>
        <v>0</v>
      </c>
    </row>
    <row r="6407" spans="1:51" x14ac:dyDescent="0.2">
      <c r="A6407" s="3">
        <v>14508</v>
      </c>
      <c r="B6407" s="1" t="s">
        <v>463</v>
      </c>
      <c r="C6407" s="1" t="s">
        <v>73</v>
      </c>
      <c r="D6407" s="1" t="s">
        <v>52</v>
      </c>
      <c r="E6407" s="1" t="s">
        <v>53</v>
      </c>
      <c r="F6407" s="1" t="s">
        <v>53</v>
      </c>
      <c r="G6407" s="13" t="s">
        <v>2917</v>
      </c>
      <c r="H6407" s="12">
        <v>40794</v>
      </c>
      <c r="I6407" s="12" t="s">
        <v>2917</v>
      </c>
      <c r="J6407" s="12">
        <v>40794</v>
      </c>
      <c r="K6407" s="4">
        <v>3419</v>
      </c>
      <c r="L6407" s="1" t="s">
        <v>56</v>
      </c>
      <c r="M6407" s="1" t="s">
        <v>57</v>
      </c>
      <c r="N6407" s="1" t="s">
        <v>104</v>
      </c>
      <c r="O6407" s="1" t="s">
        <v>59</v>
      </c>
      <c r="P6407">
        <v>100</v>
      </c>
      <c r="Q6407">
        <v>2730</v>
      </c>
      <c r="R6407">
        <v>218400</v>
      </c>
      <c r="S6407">
        <v>80</v>
      </c>
      <c r="T6407">
        <v>0.8</v>
      </c>
      <c r="U6407">
        <f t="shared" si="1881"/>
        <v>218400</v>
      </c>
      <c r="V6407">
        <f t="shared" si="1882"/>
        <v>273000</v>
      </c>
      <c r="W6407" s="1" t="s">
        <v>60</v>
      </c>
      <c r="X6407" s="1" t="s">
        <v>61</v>
      </c>
      <c r="Y6407" s="1" t="s">
        <v>61</v>
      </c>
      <c r="Z6407" s="3">
        <v>13004</v>
      </c>
      <c r="AA6407" s="4">
        <f t="shared" si="1886"/>
        <v>1053</v>
      </c>
      <c r="AB6407" s="4">
        <f t="shared" si="1877"/>
        <v>665.66640000000007</v>
      </c>
      <c r="AC6407" s="4">
        <f t="shared" si="1878"/>
        <v>1053</v>
      </c>
      <c r="AD6407" s="4">
        <f t="shared" si="1887"/>
        <v>1185</v>
      </c>
      <c r="AE6407" s="4">
        <v>1053</v>
      </c>
      <c r="AF6407" s="4">
        <v>1053</v>
      </c>
      <c r="AG6407" s="4">
        <f t="shared" ref="AG6407:AG6438" si="1888">AE6407</f>
        <v>1053</v>
      </c>
      <c r="AI6407" t="e">
        <f t="shared" si="1883"/>
        <v>#N/A</v>
      </c>
      <c r="AJ6407">
        <v>27236.25</v>
      </c>
      <c r="AK6407" s="2">
        <v>27236.25</v>
      </c>
      <c r="AL6407" s="2">
        <f t="shared" ref="AL6407:AL6438" si="1889">AJ6407</f>
        <v>27236.25</v>
      </c>
      <c r="AM6407" s="4"/>
      <c r="AN6407" t="e">
        <f>VLOOKUP([1]!Tabelle13[[#This Row],[Vlookup this ID for freight costs]],$AL$2:$AL$6811,2,FALSE)</f>
        <v>#REF!</v>
      </c>
      <c r="AP6407">
        <v>360.36</v>
      </c>
      <c r="AQ6407">
        <v>360.36</v>
      </c>
      <c r="AR6407" s="4">
        <v>8</v>
      </c>
      <c r="AS6407" s="4">
        <v>9</v>
      </c>
      <c r="AT6407" s="4">
        <v>2011</v>
      </c>
      <c r="AU6407" s="4">
        <v>8</v>
      </c>
      <c r="AV6407" s="4">
        <v>9</v>
      </c>
      <c r="AW6407" s="4">
        <v>2011</v>
      </c>
      <c r="AX6407" t="str">
        <f t="shared" si="1884"/>
        <v>No Delay</v>
      </c>
      <c r="AY6407">
        <f t="shared" si="1885"/>
        <v>0</v>
      </c>
    </row>
    <row r="6408" spans="1:51" x14ac:dyDescent="0.2">
      <c r="A6408" s="3">
        <v>30561</v>
      </c>
      <c r="B6408" s="1" t="s">
        <v>1138</v>
      </c>
      <c r="C6408" s="1" t="s">
        <v>65</v>
      </c>
      <c r="D6408" s="1" t="s">
        <v>52</v>
      </c>
      <c r="E6408" s="1" t="s">
        <v>53</v>
      </c>
      <c r="F6408" s="1" t="s">
        <v>53</v>
      </c>
      <c r="G6408" s="13" t="s">
        <v>141</v>
      </c>
      <c r="H6408" s="12">
        <v>41631</v>
      </c>
      <c r="I6408" s="12" t="s">
        <v>727</v>
      </c>
      <c r="J6408" s="12">
        <v>41624</v>
      </c>
      <c r="K6408" s="4">
        <v>5125</v>
      </c>
      <c r="L6408" s="1" t="s">
        <v>56</v>
      </c>
      <c r="M6408" s="1" t="s">
        <v>57</v>
      </c>
      <c r="N6408" s="1" t="s">
        <v>104</v>
      </c>
      <c r="O6408" s="1" t="s">
        <v>59</v>
      </c>
      <c r="P6408">
        <v>100</v>
      </c>
      <c r="Q6408">
        <v>9347</v>
      </c>
      <c r="R6408">
        <v>831883</v>
      </c>
      <c r="S6408">
        <v>89</v>
      </c>
      <c r="T6408">
        <v>0.89</v>
      </c>
      <c r="U6408">
        <f t="shared" si="1881"/>
        <v>831883</v>
      </c>
      <c r="V6408">
        <f t="shared" si="1882"/>
        <v>934700</v>
      </c>
      <c r="W6408" s="1" t="s">
        <v>85</v>
      </c>
      <c r="X6408" s="1" t="s">
        <v>1236</v>
      </c>
      <c r="Y6408" s="1" t="s">
        <v>86</v>
      </c>
      <c r="Z6408" s="4">
        <v>7373</v>
      </c>
      <c r="AA6408" s="4">
        <f t="shared" si="1886"/>
        <v>3090</v>
      </c>
      <c r="AB6408" s="4">
        <f t="shared" si="1877"/>
        <v>3731.2482829999999</v>
      </c>
      <c r="AC6408" s="4">
        <f t="shared" si="1878"/>
        <v>3090</v>
      </c>
      <c r="AD6408" s="4">
        <f t="shared" si="1887"/>
        <v>3090</v>
      </c>
      <c r="AE6408" s="4">
        <v>3090</v>
      </c>
      <c r="AF6408" s="4">
        <v>3090</v>
      </c>
      <c r="AG6408" s="4">
        <f t="shared" si="1888"/>
        <v>3090</v>
      </c>
      <c r="AI6408" t="e">
        <f t="shared" si="1883"/>
        <v>#N/A</v>
      </c>
      <c r="AJ6408">
        <v>60185.33</v>
      </c>
      <c r="AK6408" s="2">
        <v>60185.33</v>
      </c>
      <c r="AL6408" s="2">
        <f t="shared" si="1889"/>
        <v>60185.33</v>
      </c>
      <c r="AM6408" s="4"/>
      <c r="AN6408" t="e">
        <f>VLOOKUP([1]!Tabelle13[[#This Row],[Vlookup this ID for freight costs]],$AL$2:$AL$6811,2,FALSE)</f>
        <v>#REF!</v>
      </c>
      <c r="AP6408">
        <v>1029.04</v>
      </c>
      <c r="AQ6408">
        <v>1029.04</v>
      </c>
      <c r="AR6408" s="4">
        <v>23</v>
      </c>
      <c r="AS6408" s="4">
        <v>12</v>
      </c>
      <c r="AT6408" s="4">
        <v>2013</v>
      </c>
      <c r="AU6408" s="4">
        <v>16</v>
      </c>
      <c r="AV6408" s="4">
        <v>12</v>
      </c>
      <c r="AW6408" s="4">
        <v>2013</v>
      </c>
      <c r="AX6408" t="str">
        <f t="shared" si="1884"/>
        <v>No Delay</v>
      </c>
      <c r="AY6408">
        <f t="shared" si="1885"/>
        <v>0</v>
      </c>
    </row>
    <row r="6409" spans="1:51" x14ac:dyDescent="0.2">
      <c r="A6409" s="3">
        <v>3292</v>
      </c>
      <c r="B6409" s="1" t="s">
        <v>1329</v>
      </c>
      <c r="C6409" s="1" t="s">
        <v>65</v>
      </c>
      <c r="D6409" s="1" t="s">
        <v>52</v>
      </c>
      <c r="E6409" s="1" t="s">
        <v>53</v>
      </c>
      <c r="F6409" s="1" t="s">
        <v>53</v>
      </c>
      <c r="G6409" s="13" t="s">
        <v>1580</v>
      </c>
      <c r="H6409" s="12">
        <v>39759</v>
      </c>
      <c r="I6409" s="12" t="s">
        <v>118</v>
      </c>
      <c r="J6409" s="12">
        <v>39742</v>
      </c>
      <c r="K6409" s="4">
        <v>1132</v>
      </c>
      <c r="L6409" s="1" t="s">
        <v>56</v>
      </c>
      <c r="M6409" s="1" t="s">
        <v>634</v>
      </c>
      <c r="N6409" s="1" t="s">
        <v>635</v>
      </c>
      <c r="O6409" s="1" t="s">
        <v>636</v>
      </c>
      <c r="P6409">
        <v>20</v>
      </c>
      <c r="Q6409">
        <v>12315</v>
      </c>
      <c r="R6409">
        <v>332505</v>
      </c>
      <c r="S6409">
        <v>27</v>
      </c>
      <c r="T6409">
        <v>1.35</v>
      </c>
      <c r="U6409">
        <f t="shared" si="1881"/>
        <v>332505</v>
      </c>
      <c r="V6409">
        <f t="shared" si="1882"/>
        <v>246300</v>
      </c>
      <c r="W6409" s="1" t="s">
        <v>637</v>
      </c>
      <c r="X6409" s="1" t="s">
        <v>71</v>
      </c>
      <c r="Y6409" s="1" t="s">
        <v>71</v>
      </c>
      <c r="Z6409" s="4">
        <v>10674</v>
      </c>
      <c r="AA6409" s="4">
        <f t="shared" si="1886"/>
        <v>3508</v>
      </c>
      <c r="AB6409" s="4">
        <f t="shared" si="1877"/>
        <v>2780.6675049999999</v>
      </c>
      <c r="AC6409" s="4">
        <f t="shared" si="1878"/>
        <v>3508</v>
      </c>
      <c r="AD6409" s="4">
        <f t="shared" si="1887"/>
        <v>3508</v>
      </c>
      <c r="AE6409" s="4">
        <v>3508</v>
      </c>
      <c r="AF6409" s="4">
        <v>3508</v>
      </c>
      <c r="AG6409" s="4">
        <f t="shared" si="1888"/>
        <v>3508</v>
      </c>
      <c r="AH6409" s="4">
        <v>10658</v>
      </c>
      <c r="AI6409">
        <f t="shared" si="1883"/>
        <v>447</v>
      </c>
      <c r="AJ6409">
        <v>29954.15</v>
      </c>
      <c r="AK6409" s="2">
        <v>29954.15</v>
      </c>
      <c r="AL6409" s="2">
        <f t="shared" si="1889"/>
        <v>29954.15</v>
      </c>
      <c r="AM6409" s="4"/>
      <c r="AN6409" t="e">
        <f>VLOOKUP([1]!Tabelle13[[#This Row],[Vlookup this ID for freight costs]],$AL$2:$AL$6811,2,FALSE)</f>
        <v>#REF!</v>
      </c>
      <c r="AP6409">
        <v>532.01</v>
      </c>
      <c r="AQ6409">
        <v>532.01</v>
      </c>
      <c r="AR6409" s="4">
        <v>7</v>
      </c>
      <c r="AS6409" s="4">
        <v>11</v>
      </c>
      <c r="AT6409" s="4">
        <v>2008</v>
      </c>
      <c r="AU6409" s="4">
        <v>21</v>
      </c>
      <c r="AV6409" s="4">
        <v>10</v>
      </c>
      <c r="AW6409" s="4">
        <v>2008</v>
      </c>
      <c r="AX6409" t="str">
        <f t="shared" si="1884"/>
        <v>No Delay</v>
      </c>
      <c r="AY6409">
        <f t="shared" si="1885"/>
        <v>0</v>
      </c>
    </row>
    <row r="6410" spans="1:51" x14ac:dyDescent="0.2">
      <c r="A6410" s="3">
        <v>17247</v>
      </c>
      <c r="B6410" s="1" t="s">
        <v>172</v>
      </c>
      <c r="C6410" s="1" t="s">
        <v>114</v>
      </c>
      <c r="D6410" s="1" t="s">
        <v>52</v>
      </c>
      <c r="E6410" s="1" t="s">
        <v>53</v>
      </c>
      <c r="F6410" s="1" t="s">
        <v>53</v>
      </c>
      <c r="G6410" s="13" t="s">
        <v>412</v>
      </c>
      <c r="H6410" s="12">
        <v>40746</v>
      </c>
      <c r="I6410" s="12" t="s">
        <v>412</v>
      </c>
      <c r="J6410" s="12">
        <v>40746</v>
      </c>
      <c r="K6410" s="4">
        <v>3335</v>
      </c>
      <c r="L6410" s="1" t="s">
        <v>56</v>
      </c>
      <c r="M6410" s="1" t="s">
        <v>57</v>
      </c>
      <c r="N6410" s="1" t="s">
        <v>104</v>
      </c>
      <c r="O6410" s="1" t="s">
        <v>59</v>
      </c>
      <c r="P6410">
        <v>100</v>
      </c>
      <c r="Q6410">
        <v>2751</v>
      </c>
      <c r="R6410">
        <v>220080</v>
      </c>
      <c r="S6410">
        <v>80</v>
      </c>
      <c r="T6410">
        <v>0.8</v>
      </c>
      <c r="U6410">
        <f t="shared" si="1881"/>
        <v>220080</v>
      </c>
      <c r="V6410">
        <f t="shared" si="1882"/>
        <v>275100</v>
      </c>
      <c r="W6410" s="1" t="s">
        <v>60</v>
      </c>
      <c r="X6410" s="1" t="s">
        <v>61</v>
      </c>
      <c r="Y6410" s="1" t="s">
        <v>61</v>
      </c>
      <c r="Z6410" s="3">
        <v>12841</v>
      </c>
      <c r="AA6410" s="4">
        <f t="shared" si="1886"/>
        <v>1061</v>
      </c>
      <c r="AB6410" s="4">
        <f t="shared" si="1877"/>
        <v>674.46078000000011</v>
      </c>
      <c r="AC6410" s="4">
        <f t="shared" si="1878"/>
        <v>1061</v>
      </c>
      <c r="AD6410" s="4">
        <f t="shared" si="1887"/>
        <v>1061</v>
      </c>
      <c r="AE6410" s="4">
        <v>1061</v>
      </c>
      <c r="AF6410" s="4">
        <v>1061</v>
      </c>
      <c r="AG6410" s="4">
        <f t="shared" si="1888"/>
        <v>1061</v>
      </c>
      <c r="AI6410" t="e">
        <f t="shared" si="1883"/>
        <v>#N/A</v>
      </c>
      <c r="AJ6410">
        <v>23722.959999999999</v>
      </c>
      <c r="AK6410" s="2">
        <v>23722.959999999999</v>
      </c>
      <c r="AL6410" s="2">
        <f t="shared" si="1889"/>
        <v>23722.959999999999</v>
      </c>
      <c r="AM6410" s="4"/>
      <c r="AN6410" t="e">
        <f>VLOOKUP([1]!Tabelle13[[#This Row],[Vlookup this ID for freight costs]],$AL$2:$AL$6811,2,FALSE)</f>
        <v>#REF!</v>
      </c>
      <c r="AP6410">
        <v>363.13</v>
      </c>
      <c r="AQ6410">
        <v>363.13</v>
      </c>
      <c r="AR6410" s="4">
        <v>22</v>
      </c>
      <c r="AS6410" s="4">
        <v>7</v>
      </c>
      <c r="AT6410" s="4">
        <v>2011</v>
      </c>
      <c r="AU6410" s="4">
        <v>22</v>
      </c>
      <c r="AV6410" s="4">
        <v>7</v>
      </c>
      <c r="AW6410" s="4">
        <v>2011</v>
      </c>
      <c r="AX6410" t="str">
        <f t="shared" si="1884"/>
        <v>No Delay</v>
      </c>
      <c r="AY6410">
        <f t="shared" si="1885"/>
        <v>0</v>
      </c>
    </row>
    <row r="6411" spans="1:51" x14ac:dyDescent="0.2">
      <c r="A6411" s="3">
        <v>4</v>
      </c>
      <c r="B6411" s="1" t="s">
        <v>317</v>
      </c>
      <c r="C6411" s="1" t="s">
        <v>89</v>
      </c>
      <c r="D6411" s="1" t="s">
        <v>266</v>
      </c>
      <c r="E6411" s="1" t="s">
        <v>53</v>
      </c>
      <c r="F6411" s="1" t="s">
        <v>53</v>
      </c>
      <c r="G6411" s="13" t="s">
        <v>2982</v>
      </c>
      <c r="H6411" s="12">
        <v>38956</v>
      </c>
      <c r="I6411" s="12" t="s">
        <v>2982</v>
      </c>
      <c r="J6411" s="12">
        <v>38956</v>
      </c>
      <c r="K6411" s="4">
        <v>9</v>
      </c>
      <c r="L6411" s="1" t="s">
        <v>56</v>
      </c>
      <c r="M6411" s="1" t="s">
        <v>2983</v>
      </c>
      <c r="N6411" s="1" t="s">
        <v>104</v>
      </c>
      <c r="O6411" s="1" t="s">
        <v>59</v>
      </c>
      <c r="P6411">
        <v>100</v>
      </c>
      <c r="Q6411">
        <v>500</v>
      </c>
      <c r="R6411">
        <v>40000</v>
      </c>
      <c r="S6411">
        <v>80</v>
      </c>
      <c r="T6411">
        <v>0.8</v>
      </c>
      <c r="U6411">
        <f t="shared" si="1881"/>
        <v>40000</v>
      </c>
      <c r="V6411">
        <f t="shared" si="1882"/>
        <v>50000</v>
      </c>
      <c r="W6411" s="1" t="s">
        <v>111</v>
      </c>
      <c r="X6411" s="1" t="s">
        <v>112</v>
      </c>
      <c r="Y6411" s="1" t="s">
        <v>112</v>
      </c>
      <c r="Z6411" s="3">
        <v>5055</v>
      </c>
      <c r="AA6411" s="4">
        <f t="shared" si="1886"/>
        <v>171</v>
      </c>
      <c r="AB6411" s="4">
        <f t="shared" si="1877"/>
        <v>-268.21299999999997</v>
      </c>
      <c r="AC6411" s="4">
        <f t="shared" si="1878"/>
        <v>171</v>
      </c>
      <c r="AD6411" s="4">
        <f t="shared" si="1887"/>
        <v>450.66090297133337</v>
      </c>
      <c r="AE6411" s="4">
        <v>171</v>
      </c>
      <c r="AF6411" s="4">
        <v>171</v>
      </c>
      <c r="AG6411" s="4">
        <f t="shared" si="1888"/>
        <v>171</v>
      </c>
      <c r="AI6411" t="e">
        <f t="shared" si="1883"/>
        <v>#N/A</v>
      </c>
      <c r="AJ6411">
        <v>1653.78</v>
      </c>
      <c r="AK6411" s="2">
        <v>1653.78</v>
      </c>
      <c r="AL6411" s="2">
        <f t="shared" si="1889"/>
        <v>1653.78</v>
      </c>
      <c r="AM6411" s="4"/>
      <c r="AN6411" t="e">
        <f>VLOOKUP([1]!Tabelle13[[#This Row],[Vlookup this ID for freight costs]],$AL$2:$AL$6811,2,FALSE)</f>
        <v>#REF!</v>
      </c>
      <c r="AP6411">
        <v>0</v>
      </c>
      <c r="AR6411" s="4">
        <v>27</v>
      </c>
      <c r="AS6411" s="4">
        <v>8</v>
      </c>
      <c r="AT6411" s="4">
        <v>2006</v>
      </c>
      <c r="AU6411" s="4">
        <v>27</v>
      </c>
      <c r="AV6411" s="4">
        <v>8</v>
      </c>
      <c r="AW6411" s="4">
        <v>2006</v>
      </c>
      <c r="AX6411" t="str">
        <f t="shared" si="1884"/>
        <v>No Delay</v>
      </c>
      <c r="AY6411">
        <f t="shared" si="1885"/>
        <v>0</v>
      </c>
    </row>
    <row r="6412" spans="1:51" x14ac:dyDescent="0.2">
      <c r="A6412" s="3">
        <v>30065</v>
      </c>
      <c r="B6412" s="1" t="s">
        <v>1138</v>
      </c>
      <c r="C6412" s="1" t="s">
        <v>65</v>
      </c>
      <c r="D6412" s="1" t="s">
        <v>52</v>
      </c>
      <c r="E6412" s="1" t="s">
        <v>53</v>
      </c>
      <c r="F6412" s="1" t="s">
        <v>53</v>
      </c>
      <c r="G6412" s="13" t="s">
        <v>2974</v>
      </c>
      <c r="H6412" s="12">
        <v>40529</v>
      </c>
      <c r="I6412" s="12" t="s">
        <v>2974</v>
      </c>
      <c r="J6412" s="12">
        <v>40529</v>
      </c>
      <c r="K6412" s="4">
        <v>2936</v>
      </c>
      <c r="L6412" s="1" t="s">
        <v>56</v>
      </c>
      <c r="M6412" s="1" t="s">
        <v>126</v>
      </c>
      <c r="N6412" s="1" t="s">
        <v>127</v>
      </c>
      <c r="O6412" s="1" t="s">
        <v>128</v>
      </c>
      <c r="P6412">
        <v>20</v>
      </c>
      <c r="Q6412">
        <v>3750</v>
      </c>
      <c r="R6412">
        <v>120000</v>
      </c>
      <c r="S6412">
        <v>32</v>
      </c>
      <c r="T6412">
        <v>1.6</v>
      </c>
      <c r="U6412">
        <f t="shared" si="1881"/>
        <v>120000</v>
      </c>
      <c r="V6412">
        <f t="shared" si="1882"/>
        <v>75000</v>
      </c>
      <c r="W6412" s="1" t="s">
        <v>126</v>
      </c>
      <c r="X6412" s="1" t="s">
        <v>129</v>
      </c>
      <c r="Y6412" s="1" t="s">
        <v>129</v>
      </c>
      <c r="Z6412" s="3">
        <v>4993</v>
      </c>
      <c r="AA6412" s="4">
        <f t="shared" si="1886"/>
        <v>1072</v>
      </c>
      <c r="AB6412" s="4">
        <f t="shared" si="1877"/>
        <v>848.72199999999998</v>
      </c>
      <c r="AC6412" s="4">
        <f t="shared" si="1878"/>
        <v>1072</v>
      </c>
      <c r="AD6412" s="4">
        <f t="shared" si="1887"/>
        <v>1072</v>
      </c>
      <c r="AE6412" s="4">
        <v>1072</v>
      </c>
      <c r="AF6412" s="4">
        <v>1072</v>
      </c>
      <c r="AG6412" s="4">
        <f t="shared" si="1888"/>
        <v>1072</v>
      </c>
      <c r="AI6412" t="e">
        <f t="shared" si="1883"/>
        <v>#N/A</v>
      </c>
      <c r="AJ6412">
        <v>16036.98</v>
      </c>
      <c r="AK6412" s="2">
        <v>16036.98</v>
      </c>
      <c r="AL6412" s="2">
        <f t="shared" si="1889"/>
        <v>16036.98</v>
      </c>
      <c r="AM6412" s="4"/>
      <c r="AN6412" t="e">
        <f>VLOOKUP([1]!Tabelle13[[#This Row],[Vlookup this ID for freight costs]],$AL$2:$AL$6811,2,FALSE)</f>
        <v>#REF!</v>
      </c>
      <c r="AP6412">
        <v>198</v>
      </c>
      <c r="AQ6412">
        <v>198</v>
      </c>
      <c r="AR6412" s="4">
        <v>17</v>
      </c>
      <c r="AS6412" s="4">
        <v>12</v>
      </c>
      <c r="AT6412" s="4">
        <v>2010</v>
      </c>
      <c r="AU6412" s="4">
        <v>17</v>
      </c>
      <c r="AV6412" s="4">
        <v>12</v>
      </c>
      <c r="AW6412" s="4">
        <v>2010</v>
      </c>
      <c r="AX6412" t="str">
        <f t="shared" si="1884"/>
        <v>No Delay</v>
      </c>
      <c r="AY6412">
        <f t="shared" si="1885"/>
        <v>0</v>
      </c>
    </row>
    <row r="6413" spans="1:51" x14ac:dyDescent="0.2">
      <c r="A6413" s="3">
        <v>30629</v>
      </c>
      <c r="B6413" s="1" t="s">
        <v>1138</v>
      </c>
      <c r="C6413" s="1" t="s">
        <v>65</v>
      </c>
      <c r="D6413" s="1" t="s">
        <v>52</v>
      </c>
      <c r="E6413" s="1" t="s">
        <v>53</v>
      </c>
      <c r="F6413" s="1" t="s">
        <v>53</v>
      </c>
      <c r="G6413" s="13" t="s">
        <v>1239</v>
      </c>
      <c r="H6413" s="12">
        <v>41219</v>
      </c>
      <c r="I6413" s="12" t="s">
        <v>1046</v>
      </c>
      <c r="J6413" s="12">
        <v>41221</v>
      </c>
      <c r="K6413" s="4">
        <v>4288</v>
      </c>
      <c r="L6413" s="1" t="s">
        <v>56</v>
      </c>
      <c r="M6413" s="1" t="s">
        <v>57</v>
      </c>
      <c r="N6413" s="1" t="s">
        <v>104</v>
      </c>
      <c r="O6413" s="1" t="s">
        <v>59</v>
      </c>
      <c r="P6413">
        <v>100</v>
      </c>
      <c r="Q6413">
        <v>614</v>
      </c>
      <c r="R6413">
        <v>54646</v>
      </c>
      <c r="S6413">
        <v>89</v>
      </c>
      <c r="T6413">
        <v>0.89</v>
      </c>
      <c r="U6413">
        <f t="shared" si="1881"/>
        <v>54646</v>
      </c>
      <c r="V6413">
        <f t="shared" si="1882"/>
        <v>61400</v>
      </c>
      <c r="W6413" s="1" t="s">
        <v>85</v>
      </c>
      <c r="X6413" s="1" t="s">
        <v>1236</v>
      </c>
      <c r="Y6413" s="1" t="s">
        <v>86</v>
      </c>
      <c r="Z6413" s="4">
        <v>7373</v>
      </c>
      <c r="AA6413" s="4">
        <f t="shared" si="1886"/>
        <v>295</v>
      </c>
      <c r="AB6413" s="4">
        <f t="shared" si="1877"/>
        <v>-201.12555399999997</v>
      </c>
      <c r="AC6413" s="4">
        <f t="shared" si="1878"/>
        <v>295</v>
      </c>
      <c r="AD6413" s="4">
        <f t="shared" si="1887"/>
        <v>295</v>
      </c>
      <c r="AE6413" s="4">
        <v>295</v>
      </c>
      <c r="AF6413" s="4">
        <v>295</v>
      </c>
      <c r="AG6413" s="4">
        <f t="shared" si="1888"/>
        <v>295</v>
      </c>
      <c r="AI6413" t="e">
        <f t="shared" si="1883"/>
        <v>#N/A</v>
      </c>
      <c r="AJ6413">
        <v>7444.13</v>
      </c>
      <c r="AK6413" s="2">
        <v>7444.13</v>
      </c>
      <c r="AL6413" s="2">
        <f t="shared" si="1889"/>
        <v>7444.13</v>
      </c>
      <c r="AM6413" s="4"/>
      <c r="AN6413" t="e">
        <f>VLOOKUP([1]!Tabelle13[[#This Row],[Vlookup this ID for freight costs]],$AL$2:$AL$6811,2,FALSE)</f>
        <v>#REF!</v>
      </c>
      <c r="AP6413">
        <v>76.61</v>
      </c>
      <c r="AQ6413">
        <v>76.61</v>
      </c>
      <c r="AR6413" s="4">
        <v>6</v>
      </c>
      <c r="AS6413" s="4">
        <v>11</v>
      </c>
      <c r="AT6413" s="4">
        <v>2012</v>
      </c>
      <c r="AU6413" s="4">
        <v>8</v>
      </c>
      <c r="AV6413" s="4">
        <v>11</v>
      </c>
      <c r="AW6413" s="4">
        <v>2012</v>
      </c>
      <c r="AX6413" t="str">
        <f t="shared" si="1884"/>
        <v>Delay</v>
      </c>
      <c r="AY6413">
        <f t="shared" si="1885"/>
        <v>2</v>
      </c>
    </row>
    <row r="6414" spans="1:51" x14ac:dyDescent="0.2">
      <c r="A6414" s="3">
        <v>34319</v>
      </c>
      <c r="B6414" s="1" t="s">
        <v>1138</v>
      </c>
      <c r="C6414" s="1" t="s">
        <v>65</v>
      </c>
      <c r="D6414" s="1" t="s">
        <v>52</v>
      </c>
      <c r="E6414" s="1" t="s">
        <v>53</v>
      </c>
      <c r="F6414" s="1" t="s">
        <v>53</v>
      </c>
      <c r="G6414" s="13" t="s">
        <v>2646</v>
      </c>
      <c r="H6414" s="12">
        <v>42023</v>
      </c>
      <c r="I6414" s="12" t="s">
        <v>2970</v>
      </c>
      <c r="J6414" s="12">
        <v>42026</v>
      </c>
      <c r="K6414" s="4">
        <v>6220</v>
      </c>
      <c r="L6414" s="1" t="s">
        <v>56</v>
      </c>
      <c r="M6414" s="1" t="s">
        <v>57</v>
      </c>
      <c r="N6414" s="1" t="s">
        <v>104</v>
      </c>
      <c r="O6414" s="1" t="s">
        <v>59</v>
      </c>
      <c r="P6414">
        <v>100</v>
      </c>
      <c r="Q6414">
        <v>3176</v>
      </c>
      <c r="R6414">
        <v>282664</v>
      </c>
      <c r="S6414">
        <v>89</v>
      </c>
      <c r="T6414">
        <v>0.89</v>
      </c>
      <c r="U6414">
        <f t="shared" si="1881"/>
        <v>282664</v>
      </c>
      <c r="V6414">
        <f t="shared" si="1882"/>
        <v>317600</v>
      </c>
      <c r="W6414" s="1" t="s">
        <v>85</v>
      </c>
      <c r="X6414" s="1" t="s">
        <v>1236</v>
      </c>
      <c r="Y6414" s="1" t="s">
        <v>86</v>
      </c>
      <c r="Z6414" s="4">
        <v>7373</v>
      </c>
      <c r="AA6414" s="4">
        <f t="shared" si="1886"/>
        <v>1288</v>
      </c>
      <c r="AB6414" s="4">
        <f t="shared" si="1877"/>
        <v>952.51486399999999</v>
      </c>
      <c r="AC6414" s="4">
        <f t="shared" si="1878"/>
        <v>1288</v>
      </c>
      <c r="AD6414" s="4">
        <f t="shared" si="1887"/>
        <v>1288</v>
      </c>
      <c r="AE6414" s="4">
        <v>1288</v>
      </c>
      <c r="AF6414" s="4">
        <v>1288</v>
      </c>
      <c r="AG6414" s="4">
        <f t="shared" si="1888"/>
        <v>1288</v>
      </c>
      <c r="AI6414" t="e">
        <f t="shared" si="1883"/>
        <v>#N/A</v>
      </c>
      <c r="AJ6414">
        <v>16002.97</v>
      </c>
      <c r="AK6414" s="2">
        <v>16002.97</v>
      </c>
      <c r="AL6414" s="2">
        <f t="shared" si="1889"/>
        <v>16002.97</v>
      </c>
      <c r="AM6414" s="4"/>
      <c r="AN6414" t="e">
        <f>VLOOKUP([1]!Tabelle13[[#This Row],[Vlookup this ID for freight costs]],$AL$2:$AL$6811,2,FALSE)</f>
        <v>#REF!</v>
      </c>
      <c r="AP6414">
        <v>290.58</v>
      </c>
      <c r="AQ6414">
        <v>290.58</v>
      </c>
      <c r="AR6414" s="4">
        <v>19</v>
      </c>
      <c r="AS6414" s="4">
        <v>1</v>
      </c>
      <c r="AT6414" s="4">
        <v>2015</v>
      </c>
      <c r="AU6414" s="4">
        <v>22</v>
      </c>
      <c r="AV6414" s="4">
        <v>1</v>
      </c>
      <c r="AW6414" s="4">
        <v>2015</v>
      </c>
      <c r="AX6414" t="str">
        <f t="shared" si="1884"/>
        <v>Delay</v>
      </c>
      <c r="AY6414">
        <f t="shared" si="1885"/>
        <v>3</v>
      </c>
    </row>
    <row r="6415" spans="1:51" x14ac:dyDescent="0.2">
      <c r="A6415" s="3">
        <v>6595</v>
      </c>
      <c r="B6415" s="1" t="s">
        <v>119</v>
      </c>
      <c r="C6415" s="1" t="s">
        <v>114</v>
      </c>
      <c r="D6415" s="1" t="s">
        <v>266</v>
      </c>
      <c r="E6415" s="1" t="s">
        <v>53</v>
      </c>
      <c r="F6415" s="1" t="s">
        <v>53</v>
      </c>
      <c r="G6415" s="13" t="s">
        <v>2984</v>
      </c>
      <c r="H6415" s="12">
        <v>38957</v>
      </c>
      <c r="I6415" s="12" t="s">
        <v>2984</v>
      </c>
      <c r="J6415" s="12">
        <v>38957</v>
      </c>
      <c r="K6415" s="4">
        <v>10</v>
      </c>
      <c r="L6415" s="1" t="s">
        <v>56</v>
      </c>
      <c r="M6415" s="1" t="s">
        <v>2983</v>
      </c>
      <c r="N6415" s="1" t="s">
        <v>104</v>
      </c>
      <c r="O6415" s="1" t="s">
        <v>59</v>
      </c>
      <c r="P6415">
        <v>100</v>
      </c>
      <c r="Q6415">
        <v>500</v>
      </c>
      <c r="R6415">
        <v>40000</v>
      </c>
      <c r="S6415">
        <v>80</v>
      </c>
      <c r="T6415">
        <v>0.8</v>
      </c>
      <c r="U6415">
        <f t="shared" si="1881"/>
        <v>40000</v>
      </c>
      <c r="V6415">
        <f t="shared" si="1882"/>
        <v>50000</v>
      </c>
      <c r="W6415" s="1" t="s">
        <v>111</v>
      </c>
      <c r="X6415" s="1" t="s">
        <v>112</v>
      </c>
      <c r="Y6415" s="1" t="s">
        <v>112</v>
      </c>
      <c r="Z6415" s="3">
        <v>7527</v>
      </c>
      <c r="AA6415" s="4">
        <f t="shared" si="1886"/>
        <v>171</v>
      </c>
      <c r="AB6415" s="4">
        <f t="shared" si="1877"/>
        <v>-268.21299999999997</v>
      </c>
      <c r="AC6415" s="4">
        <f t="shared" si="1878"/>
        <v>171</v>
      </c>
      <c r="AD6415" s="4">
        <f t="shared" si="1887"/>
        <v>450.66090297133337</v>
      </c>
      <c r="AE6415" s="4">
        <v>171</v>
      </c>
      <c r="AF6415" s="4">
        <v>171</v>
      </c>
      <c r="AG6415" s="4">
        <f t="shared" si="1888"/>
        <v>171</v>
      </c>
      <c r="AH6415" s="4">
        <v>10745</v>
      </c>
      <c r="AI6415">
        <f t="shared" si="1883"/>
        <v>892</v>
      </c>
      <c r="AJ6415">
        <v>1187.19</v>
      </c>
      <c r="AK6415" s="2">
        <v>1187.19</v>
      </c>
      <c r="AL6415" s="2">
        <f t="shared" si="1889"/>
        <v>1187.19</v>
      </c>
      <c r="AM6415" s="4"/>
      <c r="AN6415" t="e">
        <f>VLOOKUP([1]!Tabelle13[[#This Row],[Vlookup this ID for freight costs]],$AL$2:$AL$6811,2,FALSE)</f>
        <v>#REF!</v>
      </c>
      <c r="AP6415">
        <v>0</v>
      </c>
      <c r="AR6415" s="4">
        <v>28</v>
      </c>
      <c r="AS6415" s="4">
        <v>8</v>
      </c>
      <c r="AT6415" s="4">
        <v>2006</v>
      </c>
      <c r="AU6415" s="4">
        <v>28</v>
      </c>
      <c r="AV6415" s="4">
        <v>8</v>
      </c>
      <c r="AW6415" s="4">
        <v>2006</v>
      </c>
      <c r="AX6415" t="str">
        <f t="shared" si="1884"/>
        <v>No Delay</v>
      </c>
      <c r="AY6415">
        <f t="shared" si="1885"/>
        <v>0</v>
      </c>
    </row>
    <row r="6416" spans="1:51" x14ac:dyDescent="0.2">
      <c r="A6416" s="3">
        <v>10102</v>
      </c>
      <c r="B6416" s="1" t="s">
        <v>1329</v>
      </c>
      <c r="C6416" s="1" t="s">
        <v>65</v>
      </c>
      <c r="D6416" s="1" t="s">
        <v>52</v>
      </c>
      <c r="E6416" s="1" t="s">
        <v>53</v>
      </c>
      <c r="F6416" s="1" t="s">
        <v>53</v>
      </c>
      <c r="G6416" s="13" t="s">
        <v>443</v>
      </c>
      <c r="H6416" s="12">
        <v>39784</v>
      </c>
      <c r="I6416" s="12" t="s">
        <v>443</v>
      </c>
      <c r="J6416" s="12">
        <v>39784</v>
      </c>
      <c r="K6416" s="4">
        <v>1236</v>
      </c>
      <c r="L6416" s="1" t="s">
        <v>56</v>
      </c>
      <c r="M6416" s="1" t="s">
        <v>57</v>
      </c>
      <c r="N6416" s="1" t="s">
        <v>104</v>
      </c>
      <c r="O6416" s="1" t="s">
        <v>59</v>
      </c>
      <c r="P6416">
        <v>100</v>
      </c>
      <c r="Q6416">
        <v>3622</v>
      </c>
      <c r="R6416">
        <v>289760</v>
      </c>
      <c r="S6416">
        <v>80</v>
      </c>
      <c r="T6416">
        <v>0.8</v>
      </c>
      <c r="U6416">
        <f t="shared" si="1881"/>
        <v>289760</v>
      </c>
      <c r="V6416">
        <f t="shared" si="1882"/>
        <v>362200</v>
      </c>
      <c r="W6416" s="1" t="s">
        <v>60</v>
      </c>
      <c r="X6416" s="1" t="s">
        <v>61</v>
      </c>
      <c r="Y6416" s="1" t="s">
        <v>61</v>
      </c>
      <c r="Z6416" s="3">
        <v>12853</v>
      </c>
      <c r="AA6416" s="4">
        <f t="shared" si="1886"/>
        <v>1091</v>
      </c>
      <c r="AB6416" s="4">
        <f t="shared" si="1877"/>
        <v>1039.2181600000001</v>
      </c>
      <c r="AC6416" s="4">
        <f t="shared" si="1878"/>
        <v>1091</v>
      </c>
      <c r="AD6416" s="4">
        <f t="shared" si="1887"/>
        <v>1091</v>
      </c>
      <c r="AE6416" s="4">
        <v>1091</v>
      </c>
      <c r="AF6416" s="4">
        <v>1091</v>
      </c>
      <c r="AG6416" s="4">
        <f t="shared" si="1888"/>
        <v>1091</v>
      </c>
      <c r="AH6416" s="4">
        <v>83032</v>
      </c>
      <c r="AI6416">
        <f t="shared" si="1883"/>
        <v>14314</v>
      </c>
      <c r="AJ6416">
        <v>15045.56</v>
      </c>
      <c r="AK6416" s="2">
        <v>15045.56</v>
      </c>
      <c r="AL6416" s="2">
        <f t="shared" si="1889"/>
        <v>15045.56</v>
      </c>
      <c r="AM6416" s="4"/>
      <c r="AN6416" t="e">
        <f>VLOOKUP([1]!Tabelle13[[#This Row],[Vlookup this ID for freight costs]],$AL$2:$AL$6811,2,FALSE)</f>
        <v>#REF!</v>
      </c>
      <c r="AP6416">
        <v>567.92999999999995</v>
      </c>
      <c r="AQ6416">
        <v>567.92999999999995</v>
      </c>
      <c r="AR6416" s="4">
        <v>2</v>
      </c>
      <c r="AS6416" s="4">
        <v>12</v>
      </c>
      <c r="AT6416" s="4">
        <v>2008</v>
      </c>
      <c r="AU6416" s="4">
        <v>2</v>
      </c>
      <c r="AV6416" s="4">
        <v>12</v>
      </c>
      <c r="AW6416" s="4">
        <v>2008</v>
      </c>
      <c r="AX6416" t="str">
        <f t="shared" si="1884"/>
        <v>No Delay</v>
      </c>
      <c r="AY6416">
        <f t="shared" si="1885"/>
        <v>0</v>
      </c>
    </row>
    <row r="6417" spans="1:51" x14ac:dyDescent="0.2">
      <c r="A6417" s="3">
        <v>7922</v>
      </c>
      <c r="B6417" s="1" t="s">
        <v>88</v>
      </c>
      <c r="C6417" s="1" t="s">
        <v>89</v>
      </c>
      <c r="D6417" s="1" t="s">
        <v>266</v>
      </c>
      <c r="E6417" s="1" t="s">
        <v>53</v>
      </c>
      <c r="F6417" s="1" t="s">
        <v>53</v>
      </c>
      <c r="G6417" s="13" t="s">
        <v>2985</v>
      </c>
      <c r="H6417" s="12">
        <v>38976</v>
      </c>
      <c r="I6417" s="12" t="s">
        <v>2985</v>
      </c>
      <c r="J6417" s="12">
        <v>38976</v>
      </c>
      <c r="K6417" s="4">
        <v>14</v>
      </c>
      <c r="L6417" s="1" t="s">
        <v>56</v>
      </c>
      <c r="M6417" s="1" t="s">
        <v>2983</v>
      </c>
      <c r="N6417" s="1" t="s">
        <v>104</v>
      </c>
      <c r="O6417" s="1" t="s">
        <v>59</v>
      </c>
      <c r="P6417">
        <v>100</v>
      </c>
      <c r="Q6417">
        <v>500</v>
      </c>
      <c r="R6417">
        <v>40000</v>
      </c>
      <c r="S6417">
        <v>80</v>
      </c>
      <c r="T6417">
        <v>0.8</v>
      </c>
      <c r="U6417">
        <f t="shared" si="1881"/>
        <v>40000</v>
      </c>
      <c r="V6417">
        <f t="shared" si="1882"/>
        <v>50000</v>
      </c>
      <c r="W6417" s="1" t="s">
        <v>111</v>
      </c>
      <c r="X6417" s="1" t="s">
        <v>112</v>
      </c>
      <c r="Y6417" s="1" t="s">
        <v>112</v>
      </c>
      <c r="Z6417" s="3">
        <v>5055</v>
      </c>
      <c r="AA6417" s="4">
        <f t="shared" si="1886"/>
        <v>171</v>
      </c>
      <c r="AB6417" s="4">
        <f t="shared" si="1877"/>
        <v>-268.21299999999997</v>
      </c>
      <c r="AC6417" s="4">
        <f t="shared" si="1878"/>
        <v>171</v>
      </c>
      <c r="AD6417" s="4">
        <f t="shared" si="1887"/>
        <v>450.66090297133337</v>
      </c>
      <c r="AE6417" s="4">
        <v>171</v>
      </c>
      <c r="AF6417" s="4">
        <v>171</v>
      </c>
      <c r="AG6417" s="4">
        <f t="shared" si="1888"/>
        <v>171</v>
      </c>
      <c r="AH6417" s="4">
        <v>10732</v>
      </c>
      <c r="AI6417">
        <f t="shared" si="1883"/>
        <v>6036</v>
      </c>
      <c r="AJ6417">
        <v>1275.1199999999999</v>
      </c>
      <c r="AK6417" s="2">
        <v>1275.1199999999999</v>
      </c>
      <c r="AL6417" s="2">
        <f t="shared" si="1889"/>
        <v>1275.1199999999999</v>
      </c>
      <c r="AM6417" s="4"/>
      <c r="AN6417" t="e">
        <f>VLOOKUP([1]!Tabelle13[[#This Row],[Vlookup this ID for freight costs]],$AL$2:$AL$6811,2,FALSE)</f>
        <v>#REF!</v>
      </c>
      <c r="AP6417">
        <v>0</v>
      </c>
      <c r="AR6417" s="4">
        <v>16</v>
      </c>
      <c r="AS6417" s="4">
        <v>9</v>
      </c>
      <c r="AT6417" s="4">
        <v>2006</v>
      </c>
      <c r="AU6417" s="4">
        <v>16</v>
      </c>
      <c r="AV6417" s="4">
        <v>9</v>
      </c>
      <c r="AW6417" s="4">
        <v>2006</v>
      </c>
      <c r="AX6417" t="str">
        <f t="shared" si="1884"/>
        <v>No Delay</v>
      </c>
      <c r="AY6417">
        <f t="shared" si="1885"/>
        <v>0</v>
      </c>
    </row>
    <row r="6418" spans="1:51" x14ac:dyDescent="0.2">
      <c r="A6418" s="3">
        <v>50581</v>
      </c>
      <c r="B6418" s="1" t="s">
        <v>172</v>
      </c>
      <c r="C6418" s="1" t="s">
        <v>114</v>
      </c>
      <c r="D6418" s="1" t="s">
        <v>52</v>
      </c>
      <c r="E6418" s="1" t="s">
        <v>53</v>
      </c>
      <c r="F6418" s="1" t="s">
        <v>53</v>
      </c>
      <c r="G6418" s="13" t="s">
        <v>412</v>
      </c>
      <c r="H6418" s="12">
        <v>40746</v>
      </c>
      <c r="I6418" s="12" t="s">
        <v>2986</v>
      </c>
      <c r="J6418" s="12">
        <v>40749</v>
      </c>
      <c r="K6418" s="4">
        <v>3341</v>
      </c>
      <c r="L6418" s="1" t="s">
        <v>56</v>
      </c>
      <c r="M6418" s="1" t="s">
        <v>57</v>
      </c>
      <c r="N6418" s="1" t="s">
        <v>104</v>
      </c>
      <c r="O6418" s="1" t="s">
        <v>59</v>
      </c>
      <c r="P6418">
        <v>100</v>
      </c>
      <c r="Q6418">
        <v>2835</v>
      </c>
      <c r="R6418">
        <v>226800</v>
      </c>
      <c r="S6418">
        <v>80</v>
      </c>
      <c r="T6418">
        <v>0.8</v>
      </c>
      <c r="U6418">
        <f t="shared" si="1881"/>
        <v>226800</v>
      </c>
      <c r="V6418">
        <f t="shared" si="1882"/>
        <v>283500</v>
      </c>
      <c r="W6418" s="1" t="s">
        <v>60</v>
      </c>
      <c r="X6418" s="1" t="s">
        <v>61</v>
      </c>
      <c r="Y6418" s="1" t="s">
        <v>61</v>
      </c>
      <c r="Z6418" s="3">
        <v>12841</v>
      </c>
      <c r="AA6418" s="4">
        <f t="shared" si="1886"/>
        <v>1094</v>
      </c>
      <c r="AB6418" s="4">
        <f t="shared" si="1877"/>
        <v>709.63830000000007</v>
      </c>
      <c r="AC6418" s="4">
        <f t="shared" si="1878"/>
        <v>1094</v>
      </c>
      <c r="AD6418" s="4">
        <f t="shared" si="1887"/>
        <v>1287.5</v>
      </c>
      <c r="AE6418" s="4">
        <v>1094</v>
      </c>
      <c r="AF6418" s="4">
        <v>1094</v>
      </c>
      <c r="AG6418" s="4">
        <f t="shared" si="1888"/>
        <v>1094</v>
      </c>
      <c r="AI6418" t="e">
        <f t="shared" si="1883"/>
        <v>#N/A</v>
      </c>
      <c r="AJ6418">
        <v>24400.67</v>
      </c>
      <c r="AK6418" s="2">
        <v>24400.67</v>
      </c>
      <c r="AL6418" s="2">
        <f t="shared" si="1889"/>
        <v>24400.67</v>
      </c>
      <c r="AM6418" s="4"/>
      <c r="AN6418" t="e">
        <f>VLOOKUP([1]!Tabelle13[[#This Row],[Vlookup this ID for freight costs]],$AL$2:$AL$6811,2,FALSE)</f>
        <v>#REF!</v>
      </c>
      <c r="AP6418">
        <v>374.22</v>
      </c>
      <c r="AQ6418">
        <v>374.22</v>
      </c>
      <c r="AR6418" s="4">
        <v>22</v>
      </c>
      <c r="AS6418" s="4">
        <v>7</v>
      </c>
      <c r="AT6418" s="4">
        <v>2011</v>
      </c>
      <c r="AU6418" s="4">
        <v>25</v>
      </c>
      <c r="AV6418" s="4">
        <v>7</v>
      </c>
      <c r="AW6418" s="4">
        <v>2011</v>
      </c>
      <c r="AX6418" t="str">
        <f t="shared" si="1884"/>
        <v>Delay</v>
      </c>
      <c r="AY6418">
        <f t="shared" si="1885"/>
        <v>3</v>
      </c>
    </row>
    <row r="6419" spans="1:51" x14ac:dyDescent="0.2">
      <c r="A6419" s="3">
        <v>34551</v>
      </c>
      <c r="B6419" s="1" t="s">
        <v>1138</v>
      </c>
      <c r="C6419" s="1" t="s">
        <v>65</v>
      </c>
      <c r="D6419" s="1" t="s">
        <v>52</v>
      </c>
      <c r="E6419" s="1" t="s">
        <v>53</v>
      </c>
      <c r="F6419" s="1" t="s">
        <v>53</v>
      </c>
      <c r="G6419" s="13" t="s">
        <v>141</v>
      </c>
      <c r="H6419" s="12">
        <v>41631</v>
      </c>
      <c r="I6419" s="12" t="s">
        <v>1361</v>
      </c>
      <c r="J6419" s="12">
        <v>41649</v>
      </c>
      <c r="K6419" s="4">
        <v>5157</v>
      </c>
      <c r="L6419" s="1" t="s">
        <v>56</v>
      </c>
      <c r="M6419" s="1" t="s">
        <v>57</v>
      </c>
      <c r="N6419" s="1" t="s">
        <v>104</v>
      </c>
      <c r="O6419" s="1" t="s">
        <v>59</v>
      </c>
      <c r="P6419">
        <v>100</v>
      </c>
      <c r="Q6419">
        <v>9335</v>
      </c>
      <c r="R6419">
        <v>830815</v>
      </c>
      <c r="S6419">
        <v>89</v>
      </c>
      <c r="T6419">
        <v>0.89</v>
      </c>
      <c r="U6419">
        <f t="shared" si="1881"/>
        <v>830815</v>
      </c>
      <c r="V6419">
        <f t="shared" si="1882"/>
        <v>933500</v>
      </c>
      <c r="W6419" s="1" t="s">
        <v>85</v>
      </c>
      <c r="X6419" s="1" t="s">
        <v>1236</v>
      </c>
      <c r="Y6419" s="1" t="s">
        <v>86</v>
      </c>
      <c r="Z6419" s="4">
        <v>7373</v>
      </c>
      <c r="AA6419" s="4">
        <f t="shared" si="1886"/>
        <v>3788</v>
      </c>
      <c r="AB6419" s="4">
        <f t="shared" si="1877"/>
        <v>3725.8448150000004</v>
      </c>
      <c r="AC6419" s="4">
        <f t="shared" si="1878"/>
        <v>3788</v>
      </c>
      <c r="AD6419" s="4">
        <f t="shared" si="1887"/>
        <v>3788</v>
      </c>
      <c r="AE6419" s="4">
        <v>3788</v>
      </c>
      <c r="AF6419" s="4">
        <v>3788</v>
      </c>
      <c r="AG6419" s="4">
        <f t="shared" si="1888"/>
        <v>3788</v>
      </c>
      <c r="AI6419" t="e">
        <f t="shared" si="1883"/>
        <v>#N/A</v>
      </c>
      <c r="AJ6419">
        <v>61035.9</v>
      </c>
      <c r="AK6419" s="2">
        <v>61035.9</v>
      </c>
      <c r="AL6419" s="2">
        <f t="shared" si="1889"/>
        <v>61035.9</v>
      </c>
      <c r="AM6419" s="4"/>
      <c r="AN6419" t="e">
        <f>VLOOKUP([1]!Tabelle13[[#This Row],[Vlookup this ID for freight costs]],$AL$2:$AL$6811,2,FALSE)</f>
        <v>#REF!</v>
      </c>
      <c r="AP6419">
        <v>1027.72</v>
      </c>
      <c r="AQ6419">
        <v>1027.72</v>
      </c>
      <c r="AR6419" s="4">
        <v>23</v>
      </c>
      <c r="AS6419" s="4">
        <v>12</v>
      </c>
      <c r="AT6419" s="4">
        <v>2013</v>
      </c>
      <c r="AU6419" s="4">
        <v>10</v>
      </c>
      <c r="AV6419" s="4">
        <v>1</v>
      </c>
      <c r="AW6419" s="4">
        <v>2014</v>
      </c>
      <c r="AX6419" t="str">
        <f t="shared" si="1884"/>
        <v>Delay</v>
      </c>
      <c r="AY6419">
        <f t="shared" si="1885"/>
        <v>18</v>
      </c>
    </row>
    <row r="6420" spans="1:51" x14ac:dyDescent="0.2">
      <c r="A6420" s="3">
        <v>38793</v>
      </c>
      <c r="B6420" s="1" t="s">
        <v>463</v>
      </c>
      <c r="C6420" s="1" t="s">
        <v>73</v>
      </c>
      <c r="D6420" s="1" t="s">
        <v>52</v>
      </c>
      <c r="E6420" s="1" t="s">
        <v>53</v>
      </c>
      <c r="F6420" s="1" t="s">
        <v>53</v>
      </c>
      <c r="G6420" s="13" t="s">
        <v>454</v>
      </c>
      <c r="H6420" s="12">
        <v>40835</v>
      </c>
      <c r="I6420" s="12" t="s">
        <v>454</v>
      </c>
      <c r="J6420" s="12">
        <v>40835</v>
      </c>
      <c r="K6420" s="4">
        <v>3529</v>
      </c>
      <c r="L6420" s="1" t="s">
        <v>56</v>
      </c>
      <c r="M6420" s="1" t="s">
        <v>57</v>
      </c>
      <c r="N6420" s="1" t="s">
        <v>104</v>
      </c>
      <c r="O6420" s="1" t="s">
        <v>59</v>
      </c>
      <c r="P6420">
        <v>100</v>
      </c>
      <c r="Q6420">
        <v>2856</v>
      </c>
      <c r="R6420">
        <v>228480</v>
      </c>
      <c r="S6420">
        <v>80</v>
      </c>
      <c r="T6420">
        <v>0.8</v>
      </c>
      <c r="U6420">
        <f t="shared" si="1881"/>
        <v>228480</v>
      </c>
      <c r="V6420">
        <f t="shared" si="1882"/>
        <v>285600</v>
      </c>
      <c r="W6420" s="1" t="s">
        <v>60</v>
      </c>
      <c r="X6420" s="1" t="s">
        <v>61</v>
      </c>
      <c r="Y6420" s="1" t="s">
        <v>61</v>
      </c>
      <c r="Z6420" s="3">
        <v>13004</v>
      </c>
      <c r="AA6420" s="4">
        <f t="shared" si="1886"/>
        <v>1102</v>
      </c>
      <c r="AB6420" s="4">
        <f t="shared" si="1877"/>
        <v>718.43268000000012</v>
      </c>
      <c r="AC6420" s="4">
        <f t="shared" si="1878"/>
        <v>1102</v>
      </c>
      <c r="AD6420" s="4">
        <f t="shared" si="1887"/>
        <v>1102</v>
      </c>
      <c r="AE6420" s="4">
        <v>1102</v>
      </c>
      <c r="AF6420" s="4">
        <v>1102</v>
      </c>
      <c r="AG6420" s="4">
        <f t="shared" si="1888"/>
        <v>1102</v>
      </c>
      <c r="AI6420" t="e">
        <f t="shared" si="1883"/>
        <v>#N/A</v>
      </c>
      <c r="AJ6420">
        <v>26846.59</v>
      </c>
      <c r="AK6420" s="2">
        <v>26846.59</v>
      </c>
      <c r="AL6420" s="2">
        <f t="shared" si="1889"/>
        <v>26846.59</v>
      </c>
      <c r="AM6420" s="4"/>
      <c r="AN6420" t="e">
        <f>VLOOKUP([1]!Tabelle13[[#This Row],[Vlookup this ID for freight costs]],$AL$2:$AL$6811,2,FALSE)</f>
        <v>#REF!</v>
      </c>
      <c r="AP6420">
        <v>376.99</v>
      </c>
      <c r="AQ6420">
        <v>376.99</v>
      </c>
      <c r="AR6420" s="4">
        <v>19</v>
      </c>
      <c r="AS6420" s="4">
        <v>10</v>
      </c>
      <c r="AT6420" s="4">
        <v>2011</v>
      </c>
      <c r="AU6420" s="4">
        <v>19</v>
      </c>
      <c r="AV6420" s="4">
        <v>10</v>
      </c>
      <c r="AW6420" s="4">
        <v>2011</v>
      </c>
      <c r="AX6420" t="str">
        <f t="shared" si="1884"/>
        <v>No Delay</v>
      </c>
      <c r="AY6420">
        <f t="shared" si="1885"/>
        <v>0</v>
      </c>
    </row>
    <row r="6421" spans="1:51" x14ac:dyDescent="0.2">
      <c r="A6421" s="3">
        <v>78985</v>
      </c>
      <c r="B6421" s="1" t="s">
        <v>172</v>
      </c>
      <c r="C6421" s="1" t="s">
        <v>114</v>
      </c>
      <c r="D6421" s="1" t="s">
        <v>52</v>
      </c>
      <c r="E6421" s="1" t="s">
        <v>53</v>
      </c>
      <c r="F6421" s="1" t="s">
        <v>53</v>
      </c>
      <c r="G6421" s="13" t="s">
        <v>2987</v>
      </c>
      <c r="H6421" s="12">
        <v>40206</v>
      </c>
      <c r="I6421" s="12" t="s">
        <v>2121</v>
      </c>
      <c r="J6421" s="12">
        <v>40205</v>
      </c>
      <c r="K6421" s="4">
        <v>2168</v>
      </c>
      <c r="L6421" s="1" t="s">
        <v>56</v>
      </c>
      <c r="M6421" s="1" t="s">
        <v>57</v>
      </c>
      <c r="N6421" s="1" t="s">
        <v>104</v>
      </c>
      <c r="O6421" s="1" t="s">
        <v>59</v>
      </c>
      <c r="P6421">
        <v>100</v>
      </c>
      <c r="Q6421">
        <v>2282</v>
      </c>
      <c r="R6421">
        <v>164304</v>
      </c>
      <c r="S6421">
        <v>72</v>
      </c>
      <c r="T6421">
        <v>0.72</v>
      </c>
      <c r="U6421">
        <f t="shared" si="1881"/>
        <v>164304</v>
      </c>
      <c r="V6421">
        <f t="shared" si="1882"/>
        <v>228200</v>
      </c>
      <c r="W6421" s="1" t="s">
        <v>60</v>
      </c>
      <c r="X6421" s="1" t="s">
        <v>61</v>
      </c>
      <c r="Y6421" s="1" t="s">
        <v>61</v>
      </c>
      <c r="Z6421" s="3">
        <v>12841</v>
      </c>
      <c r="AA6421" s="4">
        <f t="shared" si="1886"/>
        <v>1106</v>
      </c>
      <c r="AB6421" s="4">
        <f t="shared" si="1877"/>
        <v>414.13870400000002</v>
      </c>
      <c r="AC6421" s="4">
        <f t="shared" si="1878"/>
        <v>1106</v>
      </c>
      <c r="AD6421" s="4">
        <f t="shared" si="1887"/>
        <v>1106</v>
      </c>
      <c r="AE6421" s="4">
        <v>1106</v>
      </c>
      <c r="AF6421" s="4">
        <v>1106</v>
      </c>
      <c r="AG6421" s="4">
        <f t="shared" si="1888"/>
        <v>1106</v>
      </c>
      <c r="AI6421" t="e">
        <f t="shared" si="1883"/>
        <v>#N/A</v>
      </c>
      <c r="AJ6421">
        <v>16793.45</v>
      </c>
      <c r="AK6421" s="2">
        <v>16793.45</v>
      </c>
      <c r="AL6421" s="2">
        <f t="shared" si="1889"/>
        <v>16793.45</v>
      </c>
      <c r="AM6421" s="4"/>
      <c r="AN6421" t="e">
        <f>VLOOKUP([1]!Tabelle13[[#This Row],[Vlookup this ID for freight costs]],$AL$2:$AL$6811,2,FALSE)</f>
        <v>#REF!</v>
      </c>
      <c r="AP6421">
        <v>322.04000000000002</v>
      </c>
      <c r="AQ6421">
        <v>322.04000000000002</v>
      </c>
      <c r="AR6421" s="4">
        <v>28</v>
      </c>
      <c r="AS6421" s="4">
        <v>1</v>
      </c>
      <c r="AT6421" s="4">
        <v>2010</v>
      </c>
      <c r="AU6421" s="4">
        <v>27</v>
      </c>
      <c r="AV6421" s="4">
        <v>1</v>
      </c>
      <c r="AW6421" s="4">
        <v>2010</v>
      </c>
      <c r="AX6421" t="str">
        <f t="shared" si="1884"/>
        <v>No Delay</v>
      </c>
      <c r="AY6421">
        <f t="shared" si="1885"/>
        <v>0</v>
      </c>
    </row>
    <row r="6422" spans="1:51" x14ac:dyDescent="0.2">
      <c r="A6422" s="3">
        <v>11707</v>
      </c>
      <c r="B6422" s="1" t="s">
        <v>119</v>
      </c>
      <c r="C6422" s="1" t="s">
        <v>114</v>
      </c>
      <c r="D6422" s="1" t="s">
        <v>130</v>
      </c>
      <c r="E6422" s="1" t="s">
        <v>53</v>
      </c>
      <c r="F6422" s="1" t="s">
        <v>107</v>
      </c>
      <c r="G6422" s="13" t="s">
        <v>2338</v>
      </c>
      <c r="H6422" s="12">
        <v>39205</v>
      </c>
      <c r="I6422" s="12" t="s">
        <v>2338</v>
      </c>
      <c r="J6422" s="12">
        <v>39205</v>
      </c>
      <c r="K6422" s="4">
        <v>130</v>
      </c>
      <c r="L6422" s="1" t="s">
        <v>56</v>
      </c>
      <c r="M6422" s="1" t="s">
        <v>132</v>
      </c>
      <c r="N6422" s="1" t="s">
        <v>127</v>
      </c>
      <c r="O6422" s="1" t="s">
        <v>128</v>
      </c>
      <c r="P6422">
        <v>20</v>
      </c>
      <c r="Q6422">
        <v>3500</v>
      </c>
      <c r="R6422">
        <v>112000</v>
      </c>
      <c r="S6422">
        <v>32</v>
      </c>
      <c r="T6422">
        <v>1.6</v>
      </c>
      <c r="U6422">
        <f t="shared" si="1881"/>
        <v>112000</v>
      </c>
      <c r="V6422">
        <f t="shared" si="1882"/>
        <v>70000</v>
      </c>
      <c r="W6422" s="1" t="s">
        <v>126</v>
      </c>
      <c r="X6422" s="1" t="s">
        <v>129</v>
      </c>
      <c r="Y6422" s="1" t="s">
        <v>129</v>
      </c>
      <c r="Z6422" s="3">
        <v>8261</v>
      </c>
      <c r="AA6422" s="4">
        <f t="shared" si="1886"/>
        <v>1109</v>
      </c>
      <c r="AB6422" s="4">
        <f t="shared" si="1877"/>
        <v>786.03899999999999</v>
      </c>
      <c r="AC6422" s="4">
        <f t="shared" si="1878"/>
        <v>1109</v>
      </c>
      <c r="AD6422" s="4">
        <f t="shared" si="1887"/>
        <v>940.33333333333337</v>
      </c>
      <c r="AE6422" s="4">
        <v>1109</v>
      </c>
      <c r="AF6422" s="4">
        <v>1109</v>
      </c>
      <c r="AG6422" s="4">
        <f t="shared" si="1888"/>
        <v>1109</v>
      </c>
      <c r="AH6422" s="4">
        <v>83326</v>
      </c>
      <c r="AI6422">
        <f t="shared" si="1883"/>
        <v>21710</v>
      </c>
      <c r="AJ6422">
        <v>9437.24</v>
      </c>
      <c r="AK6422" s="2">
        <v>9437.24</v>
      </c>
      <c r="AL6422" s="2">
        <f t="shared" si="1889"/>
        <v>9437.24</v>
      </c>
      <c r="AM6422" s="4"/>
      <c r="AN6422" t="e">
        <f>VLOOKUP([1]!Tabelle13[[#This Row],[Vlookup this ID for freight costs]],$AL$2:$AL$6811,2,FALSE)</f>
        <v>#REF!</v>
      </c>
      <c r="AP6422">
        <v>0</v>
      </c>
      <c r="AR6422" s="4">
        <v>3</v>
      </c>
      <c r="AS6422" s="4">
        <v>5</v>
      </c>
      <c r="AT6422" s="4">
        <v>2007</v>
      </c>
      <c r="AU6422" s="4">
        <v>3</v>
      </c>
      <c r="AV6422" s="4">
        <v>5</v>
      </c>
      <c r="AW6422" s="4">
        <v>2007</v>
      </c>
      <c r="AX6422" t="str">
        <f t="shared" si="1884"/>
        <v>No Delay</v>
      </c>
      <c r="AY6422">
        <f t="shared" si="1885"/>
        <v>0</v>
      </c>
    </row>
    <row r="6423" spans="1:51" x14ac:dyDescent="0.2">
      <c r="A6423" s="3">
        <v>28703</v>
      </c>
      <c r="B6423" s="1" t="s">
        <v>50</v>
      </c>
      <c r="C6423" s="1" t="s">
        <v>51</v>
      </c>
      <c r="D6423" s="1" t="s">
        <v>52</v>
      </c>
      <c r="E6423" s="1" t="s">
        <v>53</v>
      </c>
      <c r="F6423" s="1" t="s">
        <v>53</v>
      </c>
      <c r="G6423" s="13" t="s">
        <v>1447</v>
      </c>
      <c r="H6423" s="12">
        <v>40512</v>
      </c>
      <c r="I6423" s="12" t="s">
        <v>1447</v>
      </c>
      <c r="J6423" s="12">
        <v>40512</v>
      </c>
      <c r="K6423" s="4">
        <v>2882</v>
      </c>
      <c r="L6423" s="1" t="s">
        <v>56</v>
      </c>
      <c r="M6423" s="1" t="s">
        <v>126</v>
      </c>
      <c r="N6423" s="1" t="s">
        <v>127</v>
      </c>
      <c r="O6423" s="1" t="s">
        <v>128</v>
      </c>
      <c r="P6423">
        <v>20</v>
      </c>
      <c r="Q6423">
        <v>4445</v>
      </c>
      <c r="R6423">
        <v>142240</v>
      </c>
      <c r="S6423">
        <v>32</v>
      </c>
      <c r="T6423">
        <v>1.6</v>
      </c>
      <c r="U6423">
        <f t="shared" si="1881"/>
        <v>142240</v>
      </c>
      <c r="V6423">
        <f t="shared" si="1882"/>
        <v>88900</v>
      </c>
      <c r="W6423" s="1" t="s">
        <v>126</v>
      </c>
      <c r="X6423" s="1" t="s">
        <v>129</v>
      </c>
      <c r="Y6423" s="1" t="s">
        <v>129</v>
      </c>
      <c r="Z6423" s="3">
        <v>8935</v>
      </c>
      <c r="AA6423" s="4">
        <f t="shared" si="1886"/>
        <v>1112</v>
      </c>
      <c r="AB6423" s="4">
        <f t="shared" si="1877"/>
        <v>1022.98074</v>
      </c>
      <c r="AC6423" s="4">
        <f t="shared" si="1878"/>
        <v>1112</v>
      </c>
      <c r="AD6423" s="4">
        <f t="shared" si="1887"/>
        <v>1112</v>
      </c>
      <c r="AE6423" s="4">
        <v>1112</v>
      </c>
      <c r="AF6423" s="4">
        <v>1112</v>
      </c>
      <c r="AG6423" s="4">
        <f t="shared" si="1888"/>
        <v>1112</v>
      </c>
      <c r="AI6423" t="e">
        <f t="shared" si="1883"/>
        <v>#N/A</v>
      </c>
      <c r="AJ6423">
        <v>18669.96</v>
      </c>
      <c r="AK6423" s="2">
        <v>18669.96</v>
      </c>
      <c r="AL6423" s="2">
        <f t="shared" si="1889"/>
        <v>18669.96</v>
      </c>
      <c r="AM6423" s="4"/>
      <c r="AN6423" t="e">
        <f>VLOOKUP([1]!Tabelle13[[#This Row],[Vlookup this ID for freight costs]],$AL$2:$AL$6811,2,FALSE)</f>
        <v>#REF!</v>
      </c>
      <c r="AP6423">
        <v>306.67</v>
      </c>
      <c r="AQ6423">
        <v>306.67</v>
      </c>
      <c r="AR6423" s="4">
        <v>30</v>
      </c>
      <c r="AS6423" s="4">
        <v>11</v>
      </c>
      <c r="AT6423" s="4">
        <v>2010</v>
      </c>
      <c r="AU6423" s="4">
        <v>30</v>
      </c>
      <c r="AV6423" s="4">
        <v>11</v>
      </c>
      <c r="AW6423" s="4">
        <v>2010</v>
      </c>
      <c r="AX6423" t="str">
        <f t="shared" si="1884"/>
        <v>No Delay</v>
      </c>
      <c r="AY6423">
        <f t="shared" si="1885"/>
        <v>0</v>
      </c>
    </row>
    <row r="6424" spans="1:51" x14ac:dyDescent="0.2">
      <c r="A6424" s="3">
        <v>15596</v>
      </c>
      <c r="B6424" s="1" t="s">
        <v>463</v>
      </c>
      <c r="C6424" s="1" t="s">
        <v>73</v>
      </c>
      <c r="D6424" s="1" t="s">
        <v>52</v>
      </c>
      <c r="E6424" s="1" t="s">
        <v>53</v>
      </c>
      <c r="F6424" s="1" t="s">
        <v>53</v>
      </c>
      <c r="G6424" s="13" t="s">
        <v>2976</v>
      </c>
      <c r="H6424" s="12">
        <v>40988</v>
      </c>
      <c r="I6424" s="12" t="s">
        <v>2976</v>
      </c>
      <c r="J6424" s="12">
        <v>40988</v>
      </c>
      <c r="K6424" s="4">
        <v>3821</v>
      </c>
      <c r="L6424" s="1" t="s">
        <v>56</v>
      </c>
      <c r="M6424" s="1" t="s">
        <v>57</v>
      </c>
      <c r="N6424" s="1" t="s">
        <v>104</v>
      </c>
      <c r="O6424" s="1" t="s">
        <v>59</v>
      </c>
      <c r="P6424">
        <v>100</v>
      </c>
      <c r="Q6424">
        <v>2342</v>
      </c>
      <c r="R6424">
        <v>187360</v>
      </c>
      <c r="S6424">
        <v>80</v>
      </c>
      <c r="T6424">
        <v>0.8</v>
      </c>
      <c r="U6424">
        <f t="shared" si="1881"/>
        <v>187360</v>
      </c>
      <c r="V6424">
        <f t="shared" si="1882"/>
        <v>234200</v>
      </c>
      <c r="W6424" s="1" t="s">
        <v>60</v>
      </c>
      <c r="X6424" s="1" t="s">
        <v>61</v>
      </c>
      <c r="Y6424" s="1" t="s">
        <v>61</v>
      </c>
      <c r="Z6424" s="3">
        <v>13004</v>
      </c>
      <c r="AA6424" s="4">
        <f t="shared" si="1886"/>
        <v>1113</v>
      </c>
      <c r="AB6424" s="4">
        <f t="shared" si="1877"/>
        <v>503.17976000000004</v>
      </c>
      <c r="AC6424" s="4">
        <f t="shared" si="1878"/>
        <v>1113</v>
      </c>
      <c r="AD6424" s="4">
        <f t="shared" si="1887"/>
        <v>1113</v>
      </c>
      <c r="AE6424" s="4">
        <v>1113</v>
      </c>
      <c r="AF6424" s="4">
        <v>1113</v>
      </c>
      <c r="AG6424" s="4">
        <f t="shared" si="1888"/>
        <v>1113</v>
      </c>
      <c r="AI6424" t="e">
        <f t="shared" si="1883"/>
        <v>#N/A</v>
      </c>
      <c r="AJ6424">
        <v>20082.38</v>
      </c>
      <c r="AK6424" s="2">
        <v>20082.38</v>
      </c>
      <c r="AL6424" s="2">
        <f t="shared" si="1889"/>
        <v>20082.38</v>
      </c>
      <c r="AM6424" s="4"/>
      <c r="AN6424" t="e">
        <f>VLOOKUP([1]!Tabelle13[[#This Row],[Vlookup this ID for freight costs]],$AL$2:$AL$6811,2,FALSE)</f>
        <v>#REF!</v>
      </c>
      <c r="AP6424">
        <v>309.14</v>
      </c>
      <c r="AQ6424">
        <v>309.14</v>
      </c>
      <c r="AR6424" s="4">
        <v>20</v>
      </c>
      <c r="AS6424" s="4">
        <v>4</v>
      </c>
      <c r="AT6424" s="4">
        <v>2012</v>
      </c>
      <c r="AU6424" s="4">
        <v>20</v>
      </c>
      <c r="AV6424" s="4">
        <v>4</v>
      </c>
      <c r="AW6424" s="4">
        <v>2012</v>
      </c>
      <c r="AX6424" t="str">
        <f t="shared" si="1884"/>
        <v>No Delay</v>
      </c>
      <c r="AY6424">
        <f t="shared" si="1885"/>
        <v>0</v>
      </c>
    </row>
    <row r="6425" spans="1:51" x14ac:dyDescent="0.2">
      <c r="A6425" s="3">
        <v>77964</v>
      </c>
      <c r="B6425" s="1" t="s">
        <v>1138</v>
      </c>
      <c r="C6425" s="1" t="s">
        <v>65</v>
      </c>
      <c r="D6425" s="1" t="s">
        <v>52</v>
      </c>
      <c r="E6425" s="1" t="s">
        <v>53</v>
      </c>
      <c r="F6425" s="1" t="s">
        <v>53</v>
      </c>
      <c r="G6425" s="13" t="s">
        <v>2962</v>
      </c>
      <c r="H6425" s="12">
        <v>40303</v>
      </c>
      <c r="I6425" s="12" t="s">
        <v>2988</v>
      </c>
      <c r="J6425" s="12">
        <v>40347</v>
      </c>
      <c r="K6425" s="4">
        <v>2529</v>
      </c>
      <c r="L6425" s="1" t="s">
        <v>56</v>
      </c>
      <c r="M6425" s="1" t="s">
        <v>57</v>
      </c>
      <c r="N6425" s="1" t="s">
        <v>104</v>
      </c>
      <c r="O6425" s="1" t="s">
        <v>59</v>
      </c>
      <c r="P6425">
        <v>100</v>
      </c>
      <c r="Q6425">
        <v>2334</v>
      </c>
      <c r="R6425">
        <v>186720</v>
      </c>
      <c r="S6425">
        <v>80</v>
      </c>
      <c r="T6425">
        <v>0.8</v>
      </c>
      <c r="U6425">
        <f t="shared" si="1881"/>
        <v>186720</v>
      </c>
      <c r="V6425">
        <f t="shared" si="1882"/>
        <v>233400</v>
      </c>
      <c r="W6425" s="1" t="s">
        <v>60</v>
      </c>
      <c r="X6425" s="1" t="s">
        <v>61</v>
      </c>
      <c r="Y6425" s="1" t="s">
        <v>61</v>
      </c>
      <c r="Z6425" s="3">
        <v>12853</v>
      </c>
      <c r="AA6425" s="4">
        <f t="shared" si="1886"/>
        <v>1130</v>
      </c>
      <c r="AB6425" s="4">
        <f t="shared" si="1877"/>
        <v>499.82952000000006</v>
      </c>
      <c r="AC6425" s="4">
        <f t="shared" si="1878"/>
        <v>1130</v>
      </c>
      <c r="AD6425" s="4">
        <f t="shared" si="1887"/>
        <v>1130</v>
      </c>
      <c r="AE6425" s="4">
        <v>1130</v>
      </c>
      <c r="AF6425" s="4">
        <v>1130</v>
      </c>
      <c r="AG6425" s="4">
        <f t="shared" si="1888"/>
        <v>1130</v>
      </c>
      <c r="AI6425" t="e">
        <f t="shared" si="1883"/>
        <v>#N/A</v>
      </c>
      <c r="AJ6425">
        <v>21654.06</v>
      </c>
      <c r="AK6425" s="2">
        <v>21654.06</v>
      </c>
      <c r="AL6425" s="2">
        <f t="shared" si="1889"/>
        <v>21654.06</v>
      </c>
      <c r="AM6425" s="4"/>
      <c r="AN6425" t="e">
        <f>VLOOKUP([1]!Tabelle13[[#This Row],[Vlookup this ID for freight costs]],$AL$2:$AL$6811,2,FALSE)</f>
        <v>#REF!</v>
      </c>
      <c r="AP6425">
        <v>402.57</v>
      </c>
      <c r="AQ6425">
        <v>402.57</v>
      </c>
      <c r="AR6425" s="4">
        <v>5</v>
      </c>
      <c r="AS6425" s="4">
        <v>5</v>
      </c>
      <c r="AT6425" s="4">
        <v>2010</v>
      </c>
      <c r="AU6425" s="4">
        <v>18</v>
      </c>
      <c r="AV6425" s="4">
        <v>6</v>
      </c>
      <c r="AW6425" s="4">
        <v>2010</v>
      </c>
      <c r="AX6425" t="str">
        <f t="shared" si="1884"/>
        <v>Delay</v>
      </c>
      <c r="AY6425">
        <f t="shared" si="1885"/>
        <v>44</v>
      </c>
    </row>
    <row r="6426" spans="1:51" x14ac:dyDescent="0.2">
      <c r="A6426" s="3">
        <v>43045</v>
      </c>
      <c r="B6426" s="1" t="s">
        <v>140</v>
      </c>
      <c r="C6426" s="1" t="s">
        <v>99</v>
      </c>
      <c r="D6426" s="1" t="s">
        <v>52</v>
      </c>
      <c r="E6426" s="1" t="s">
        <v>53</v>
      </c>
      <c r="F6426" s="1" t="s">
        <v>53</v>
      </c>
      <c r="G6426" s="13" t="s">
        <v>1192</v>
      </c>
      <c r="H6426" s="12">
        <v>40700</v>
      </c>
      <c r="I6426" s="12" t="s">
        <v>1192</v>
      </c>
      <c r="J6426" s="12">
        <v>40700</v>
      </c>
      <c r="K6426" s="4">
        <v>3225</v>
      </c>
      <c r="L6426" s="1" t="s">
        <v>56</v>
      </c>
      <c r="M6426" s="1" t="s">
        <v>319</v>
      </c>
      <c r="N6426" s="1" t="s">
        <v>136</v>
      </c>
      <c r="O6426" s="1" t="s">
        <v>137</v>
      </c>
      <c r="P6426">
        <v>25</v>
      </c>
      <c r="Q6426">
        <v>3399</v>
      </c>
      <c r="R6426">
        <v>67980</v>
      </c>
      <c r="S6426">
        <v>20</v>
      </c>
      <c r="T6426">
        <v>0.8</v>
      </c>
      <c r="U6426">
        <f t="shared" si="1881"/>
        <v>67980</v>
      </c>
      <c r="V6426">
        <f t="shared" si="1882"/>
        <v>84975</v>
      </c>
      <c r="W6426" s="1" t="s">
        <v>138</v>
      </c>
      <c r="X6426" s="1" t="s">
        <v>139</v>
      </c>
      <c r="Y6426" s="1" t="s">
        <v>139</v>
      </c>
      <c r="Z6426" s="3">
        <v>10652</v>
      </c>
      <c r="AA6426" s="4">
        <f t="shared" si="1886"/>
        <v>1133</v>
      </c>
      <c r="AB6426" s="4">
        <f t="shared" si="1877"/>
        <v>593.78628000000003</v>
      </c>
      <c r="AC6426" s="4">
        <f t="shared" si="1878"/>
        <v>1133</v>
      </c>
      <c r="AD6426" s="4">
        <f t="shared" si="1887"/>
        <v>58773</v>
      </c>
      <c r="AE6426" s="4">
        <v>1133</v>
      </c>
      <c r="AF6426" s="4">
        <v>1133</v>
      </c>
      <c r="AG6426" s="4">
        <f t="shared" si="1888"/>
        <v>1133</v>
      </c>
      <c r="AI6426" t="e">
        <f t="shared" si="1883"/>
        <v>#N/A</v>
      </c>
      <c r="AJ6426">
        <v>8509.57</v>
      </c>
      <c r="AK6426" s="2">
        <v>8509.57</v>
      </c>
      <c r="AL6426" s="2">
        <f t="shared" si="1889"/>
        <v>8509.57</v>
      </c>
      <c r="AM6426" s="4"/>
      <c r="AN6426" t="e">
        <f>VLOOKUP([1]!Tabelle13[[#This Row],[Vlookup this ID for freight costs]],$AL$2:$AL$6811,2,FALSE)</f>
        <v>#REF!</v>
      </c>
      <c r="AP6426">
        <v>112.17</v>
      </c>
      <c r="AQ6426">
        <v>112.17</v>
      </c>
      <c r="AR6426" s="4">
        <v>6</v>
      </c>
      <c r="AS6426" s="4">
        <v>6</v>
      </c>
      <c r="AT6426" s="4">
        <v>2011</v>
      </c>
      <c r="AU6426" s="4">
        <v>6</v>
      </c>
      <c r="AV6426" s="4">
        <v>6</v>
      </c>
      <c r="AW6426" s="4">
        <v>2011</v>
      </c>
      <c r="AX6426" t="str">
        <f t="shared" si="1884"/>
        <v>No Delay</v>
      </c>
      <c r="AY6426">
        <f t="shared" si="1885"/>
        <v>0</v>
      </c>
    </row>
    <row r="6427" spans="1:51" x14ac:dyDescent="0.2">
      <c r="A6427" s="3">
        <v>72885</v>
      </c>
      <c r="B6427" s="1" t="s">
        <v>50</v>
      </c>
      <c r="C6427" s="1" t="s">
        <v>51</v>
      </c>
      <c r="D6427" s="1" t="s">
        <v>52</v>
      </c>
      <c r="E6427" s="1" t="s">
        <v>53</v>
      </c>
      <c r="F6427" s="1" t="s">
        <v>53</v>
      </c>
      <c r="G6427" s="13" t="s">
        <v>499</v>
      </c>
      <c r="H6427" s="12">
        <v>41792</v>
      </c>
      <c r="I6427" s="12" t="s">
        <v>1204</v>
      </c>
      <c r="J6427" s="12">
        <v>41794</v>
      </c>
      <c r="K6427" s="4">
        <v>5509</v>
      </c>
      <c r="L6427" s="1" t="s">
        <v>56</v>
      </c>
      <c r="M6427" s="1" t="s">
        <v>126</v>
      </c>
      <c r="N6427" s="1" t="s">
        <v>127</v>
      </c>
      <c r="O6427" s="1" t="s">
        <v>128</v>
      </c>
      <c r="P6427">
        <v>20</v>
      </c>
      <c r="Q6427">
        <v>3962</v>
      </c>
      <c r="R6427">
        <v>126784</v>
      </c>
      <c r="S6427">
        <v>32</v>
      </c>
      <c r="T6427">
        <v>1.6</v>
      </c>
      <c r="U6427">
        <f t="shared" si="1881"/>
        <v>126784</v>
      </c>
      <c r="V6427">
        <f t="shared" si="1882"/>
        <v>79240</v>
      </c>
      <c r="W6427" s="1" t="s">
        <v>126</v>
      </c>
      <c r="X6427" s="1" t="s">
        <v>129</v>
      </c>
      <c r="Y6427" s="1" t="s">
        <v>129</v>
      </c>
      <c r="Z6427" s="3">
        <v>8935</v>
      </c>
      <c r="AA6427" s="4">
        <f t="shared" si="1886"/>
        <v>1153</v>
      </c>
      <c r="AB6427" s="4">
        <f t="shared" si="1877"/>
        <v>901.87718399999994</v>
      </c>
      <c r="AC6427" s="4">
        <f t="shared" si="1878"/>
        <v>1153</v>
      </c>
      <c r="AD6427" s="4">
        <f t="shared" si="1887"/>
        <v>751.5</v>
      </c>
      <c r="AE6427" s="4">
        <v>1153</v>
      </c>
      <c r="AF6427" s="4">
        <v>1153</v>
      </c>
      <c r="AG6427" s="4">
        <f t="shared" si="1888"/>
        <v>1153</v>
      </c>
      <c r="AI6427" t="e">
        <f t="shared" si="1883"/>
        <v>#N/A</v>
      </c>
      <c r="AJ6427">
        <v>7754.14</v>
      </c>
      <c r="AK6427" s="2">
        <v>7754.14</v>
      </c>
      <c r="AL6427" s="2">
        <f t="shared" si="1889"/>
        <v>7754.14</v>
      </c>
      <c r="AM6427" s="4"/>
      <c r="AN6427" t="e">
        <f>VLOOKUP([1]!Tabelle13[[#This Row],[Vlookup this ID for freight costs]],$AL$2:$AL$6811,2,FALSE)</f>
        <v>#REF!</v>
      </c>
      <c r="AP6427">
        <v>130.33000000000001</v>
      </c>
      <c r="AQ6427">
        <v>130.33000000000001</v>
      </c>
      <c r="AR6427" s="4">
        <v>2</v>
      </c>
      <c r="AS6427" s="4">
        <v>6</v>
      </c>
      <c r="AT6427" s="4">
        <v>2014</v>
      </c>
      <c r="AU6427" s="4">
        <v>4</v>
      </c>
      <c r="AV6427" s="4">
        <v>6</v>
      </c>
      <c r="AW6427" s="4">
        <v>2014</v>
      </c>
      <c r="AX6427" t="str">
        <f t="shared" si="1884"/>
        <v>Delay</v>
      </c>
      <c r="AY6427">
        <f t="shared" si="1885"/>
        <v>2</v>
      </c>
    </row>
    <row r="6428" spans="1:51" x14ac:dyDescent="0.2">
      <c r="A6428" s="3">
        <v>34700</v>
      </c>
      <c r="B6428" s="1" t="s">
        <v>1138</v>
      </c>
      <c r="C6428" s="1" t="s">
        <v>65</v>
      </c>
      <c r="D6428" s="1" t="s">
        <v>52</v>
      </c>
      <c r="E6428" s="1" t="s">
        <v>53</v>
      </c>
      <c r="F6428" s="1" t="s">
        <v>53</v>
      </c>
      <c r="G6428" s="13" t="s">
        <v>2969</v>
      </c>
      <c r="H6428" s="12">
        <v>41870</v>
      </c>
      <c r="I6428" s="12" t="s">
        <v>2989</v>
      </c>
      <c r="J6428" s="12">
        <v>41889</v>
      </c>
      <c r="K6428" s="4">
        <v>5938</v>
      </c>
      <c r="L6428" s="1" t="s">
        <v>56</v>
      </c>
      <c r="M6428" s="1" t="s">
        <v>57</v>
      </c>
      <c r="N6428" s="1" t="s">
        <v>104</v>
      </c>
      <c r="O6428" s="1" t="s">
        <v>59</v>
      </c>
      <c r="P6428">
        <v>100</v>
      </c>
      <c r="Q6428">
        <v>6375</v>
      </c>
      <c r="R6428">
        <v>567375</v>
      </c>
      <c r="S6428">
        <v>89</v>
      </c>
      <c r="T6428">
        <v>0.89</v>
      </c>
      <c r="U6428">
        <f t="shared" si="1881"/>
        <v>567375</v>
      </c>
      <c r="V6428">
        <f t="shared" si="1882"/>
        <v>637500</v>
      </c>
      <c r="W6428" s="1" t="s">
        <v>85</v>
      </c>
      <c r="X6428" s="1" t="s">
        <v>1236</v>
      </c>
      <c r="Y6428" s="1" t="s">
        <v>86</v>
      </c>
      <c r="Z6428" s="4">
        <v>7373</v>
      </c>
      <c r="AA6428" s="4">
        <f t="shared" si="1886"/>
        <v>3764</v>
      </c>
      <c r="AB6428" s="4">
        <f t="shared" si="1877"/>
        <v>2392.9893750000001</v>
      </c>
      <c r="AC6428" s="4">
        <f t="shared" si="1878"/>
        <v>3764</v>
      </c>
      <c r="AD6428" s="4">
        <f t="shared" si="1887"/>
        <v>3764</v>
      </c>
      <c r="AE6428" s="4">
        <v>3764</v>
      </c>
      <c r="AF6428" s="4">
        <v>3764</v>
      </c>
      <c r="AG6428" s="4">
        <f t="shared" si="1888"/>
        <v>3764</v>
      </c>
      <c r="AI6428" t="e">
        <f t="shared" si="1883"/>
        <v>#N/A</v>
      </c>
      <c r="AJ6428">
        <v>38029.42</v>
      </c>
      <c r="AK6428" s="2">
        <v>38029.42</v>
      </c>
      <c r="AL6428" s="2">
        <f t="shared" si="1889"/>
        <v>38029.42</v>
      </c>
      <c r="AM6428" s="4"/>
      <c r="AN6428" t="e">
        <f>VLOOKUP([1]!Tabelle13[[#This Row],[Vlookup this ID for freight costs]],$AL$2:$AL$6811,2,FALSE)</f>
        <v>#REF!</v>
      </c>
      <c r="AP6428">
        <v>583.26</v>
      </c>
      <c r="AQ6428">
        <v>583.26</v>
      </c>
      <c r="AR6428" s="4">
        <v>19</v>
      </c>
      <c r="AS6428" s="4">
        <v>8</v>
      </c>
      <c r="AT6428" s="4">
        <v>2014</v>
      </c>
      <c r="AU6428" s="4">
        <v>7</v>
      </c>
      <c r="AV6428" s="4">
        <v>9</v>
      </c>
      <c r="AW6428" s="4">
        <v>2014</v>
      </c>
      <c r="AX6428" t="str">
        <f t="shared" si="1884"/>
        <v>Delay</v>
      </c>
      <c r="AY6428">
        <f t="shared" si="1885"/>
        <v>19</v>
      </c>
    </row>
    <row r="6429" spans="1:51" x14ac:dyDescent="0.2">
      <c r="A6429" s="3">
        <v>21380</v>
      </c>
      <c r="B6429" s="1" t="s">
        <v>172</v>
      </c>
      <c r="C6429" s="1" t="s">
        <v>114</v>
      </c>
      <c r="D6429" s="1" t="s">
        <v>52</v>
      </c>
      <c r="E6429" s="1" t="s">
        <v>53</v>
      </c>
      <c r="F6429" s="1" t="s">
        <v>53</v>
      </c>
      <c r="G6429" s="13" t="s">
        <v>2974</v>
      </c>
      <c r="H6429" s="12">
        <v>40529</v>
      </c>
      <c r="I6429" s="12" t="s">
        <v>384</v>
      </c>
      <c r="J6429" s="12">
        <v>40533</v>
      </c>
      <c r="K6429" s="4">
        <v>2938</v>
      </c>
      <c r="L6429" s="1" t="s">
        <v>56</v>
      </c>
      <c r="M6429" s="1" t="s">
        <v>57</v>
      </c>
      <c r="N6429" s="1" t="s">
        <v>104</v>
      </c>
      <c r="O6429" s="1" t="s">
        <v>59</v>
      </c>
      <c r="P6429">
        <v>100</v>
      </c>
      <c r="Q6429">
        <v>2415</v>
      </c>
      <c r="R6429">
        <v>193200</v>
      </c>
      <c r="S6429">
        <v>80</v>
      </c>
      <c r="T6429">
        <v>0.8</v>
      </c>
      <c r="U6429">
        <f t="shared" si="1881"/>
        <v>193200</v>
      </c>
      <c r="V6429">
        <f t="shared" si="1882"/>
        <v>241500</v>
      </c>
      <c r="W6429" s="1" t="s">
        <v>60</v>
      </c>
      <c r="X6429" s="1" t="s">
        <v>61</v>
      </c>
      <c r="Y6429" s="1" t="s">
        <v>61</v>
      </c>
      <c r="Z6429" s="3">
        <v>12841</v>
      </c>
      <c r="AA6429" s="4">
        <f t="shared" si="1886"/>
        <v>1167</v>
      </c>
      <c r="AB6429" s="4">
        <f t="shared" si="1877"/>
        <v>533.75070000000005</v>
      </c>
      <c r="AC6429" s="4">
        <f t="shared" si="1878"/>
        <v>1167</v>
      </c>
      <c r="AD6429" s="4">
        <f t="shared" si="1887"/>
        <v>1167</v>
      </c>
      <c r="AE6429" s="4">
        <v>1167</v>
      </c>
      <c r="AF6429" s="4">
        <v>1167</v>
      </c>
      <c r="AG6429" s="4">
        <f t="shared" si="1888"/>
        <v>1167</v>
      </c>
      <c r="AI6429" t="e">
        <f t="shared" si="1883"/>
        <v>#N/A</v>
      </c>
      <c r="AJ6429">
        <v>19610.11</v>
      </c>
      <c r="AK6429" s="2">
        <v>19610.11</v>
      </c>
      <c r="AL6429" s="2">
        <f t="shared" si="1889"/>
        <v>19610.11</v>
      </c>
      <c r="AM6429" s="4"/>
      <c r="AN6429" t="e">
        <f>VLOOKUP([1]!Tabelle13[[#This Row],[Vlookup this ID for freight costs]],$AL$2:$AL$6811,2,FALSE)</f>
        <v>#REF!</v>
      </c>
      <c r="AP6429">
        <v>416.54</v>
      </c>
      <c r="AQ6429">
        <v>416.54</v>
      </c>
      <c r="AR6429" s="4">
        <v>17</v>
      </c>
      <c r="AS6429" s="4">
        <v>12</v>
      </c>
      <c r="AT6429" s="4">
        <v>2010</v>
      </c>
      <c r="AU6429" s="4">
        <v>21</v>
      </c>
      <c r="AV6429" s="4">
        <v>12</v>
      </c>
      <c r="AW6429" s="4">
        <v>2010</v>
      </c>
      <c r="AX6429" t="str">
        <f t="shared" si="1884"/>
        <v>Delay</v>
      </c>
      <c r="AY6429">
        <f t="shared" si="1885"/>
        <v>4</v>
      </c>
    </row>
    <row r="6430" spans="1:51" x14ac:dyDescent="0.2">
      <c r="A6430" s="3">
        <v>28230</v>
      </c>
      <c r="B6430" s="1" t="s">
        <v>50</v>
      </c>
      <c r="C6430" s="1" t="s">
        <v>51</v>
      </c>
      <c r="D6430" s="1" t="s">
        <v>52</v>
      </c>
      <c r="E6430" s="1" t="s">
        <v>53</v>
      </c>
      <c r="F6430" s="1" t="s">
        <v>53</v>
      </c>
      <c r="G6430" s="13" t="s">
        <v>1146</v>
      </c>
      <c r="H6430" s="12">
        <v>40254</v>
      </c>
      <c r="I6430" s="12" t="s">
        <v>1146</v>
      </c>
      <c r="J6430" s="12">
        <v>40254</v>
      </c>
      <c r="K6430" s="4">
        <v>2250</v>
      </c>
      <c r="L6430" s="1" t="s">
        <v>56</v>
      </c>
      <c r="M6430" s="1" t="s">
        <v>57</v>
      </c>
      <c r="N6430" s="1" t="s">
        <v>58</v>
      </c>
      <c r="O6430" s="1" t="s">
        <v>59</v>
      </c>
      <c r="P6430">
        <v>100</v>
      </c>
      <c r="Q6430">
        <v>5200</v>
      </c>
      <c r="R6430">
        <v>364000</v>
      </c>
      <c r="S6430">
        <v>70</v>
      </c>
      <c r="T6430">
        <v>0.7</v>
      </c>
      <c r="U6430">
        <f t="shared" si="1881"/>
        <v>364000</v>
      </c>
      <c r="V6430">
        <f t="shared" si="1882"/>
        <v>520000</v>
      </c>
      <c r="W6430" s="1" t="s">
        <v>60</v>
      </c>
      <c r="X6430" s="1" t="s">
        <v>61</v>
      </c>
      <c r="Y6430" s="1" t="s">
        <v>61</v>
      </c>
      <c r="Z6430" s="3">
        <v>12488</v>
      </c>
      <c r="AA6430" s="4">
        <f t="shared" si="1886"/>
        <v>1179</v>
      </c>
      <c r="AB6430" s="4">
        <f t="shared" si="1877"/>
        <v>1518.001</v>
      </c>
      <c r="AC6430" s="4">
        <f t="shared" si="1878"/>
        <v>1179</v>
      </c>
      <c r="AD6430" s="4">
        <f t="shared" si="1887"/>
        <v>1179</v>
      </c>
      <c r="AE6430" s="4">
        <v>1179</v>
      </c>
      <c r="AF6430" s="4">
        <v>1179</v>
      </c>
      <c r="AG6430" s="4">
        <f t="shared" si="1888"/>
        <v>1179</v>
      </c>
      <c r="AI6430" t="e">
        <f t="shared" si="1883"/>
        <v>#N/A</v>
      </c>
      <c r="AJ6430">
        <v>14110.84</v>
      </c>
      <c r="AK6430" s="2">
        <v>14110.84</v>
      </c>
      <c r="AL6430" s="2">
        <f t="shared" si="1889"/>
        <v>14110.84</v>
      </c>
      <c r="AM6430" s="4"/>
      <c r="AN6430" t="e">
        <f>VLOOKUP([1]!Tabelle13[[#This Row],[Vlookup this ID for freight costs]],$AL$2:$AL$6811,2,FALSE)</f>
        <v>#REF!</v>
      </c>
      <c r="AP6430">
        <v>784.78</v>
      </c>
      <c r="AQ6430">
        <v>784.78</v>
      </c>
      <c r="AR6430" s="4">
        <v>17</v>
      </c>
      <c r="AS6430" s="4">
        <v>4</v>
      </c>
      <c r="AT6430" s="4">
        <v>2010</v>
      </c>
      <c r="AU6430" s="4">
        <v>17</v>
      </c>
      <c r="AV6430" s="4">
        <v>4</v>
      </c>
      <c r="AW6430" s="4">
        <v>2010</v>
      </c>
      <c r="AX6430" t="str">
        <f t="shared" si="1884"/>
        <v>No Delay</v>
      </c>
      <c r="AY6430">
        <f t="shared" si="1885"/>
        <v>0</v>
      </c>
    </row>
    <row r="6431" spans="1:51" x14ac:dyDescent="0.2">
      <c r="A6431" s="3">
        <v>56996</v>
      </c>
      <c r="B6431" s="1" t="s">
        <v>975</v>
      </c>
      <c r="C6431" s="1" t="s">
        <v>73</v>
      </c>
      <c r="D6431" s="1" t="s">
        <v>52</v>
      </c>
      <c r="E6431" s="1" t="s">
        <v>53</v>
      </c>
      <c r="F6431" s="1" t="s">
        <v>53</v>
      </c>
      <c r="G6431" s="13" t="s">
        <v>1533</v>
      </c>
      <c r="H6431" s="12">
        <v>40318</v>
      </c>
      <c r="I6431" s="12" t="s">
        <v>230</v>
      </c>
      <c r="J6431" s="12">
        <v>40329</v>
      </c>
      <c r="K6431" s="4">
        <v>2476</v>
      </c>
      <c r="L6431" s="1" t="s">
        <v>56</v>
      </c>
      <c r="M6431" s="1" t="s">
        <v>57</v>
      </c>
      <c r="N6431" s="1" t="s">
        <v>104</v>
      </c>
      <c r="O6431" s="1" t="s">
        <v>59</v>
      </c>
      <c r="P6431">
        <v>100</v>
      </c>
      <c r="Q6431">
        <v>2450</v>
      </c>
      <c r="R6431">
        <v>176400</v>
      </c>
      <c r="S6431">
        <v>72</v>
      </c>
      <c r="T6431">
        <v>0.72</v>
      </c>
      <c r="U6431">
        <f t="shared" si="1881"/>
        <v>176400</v>
      </c>
      <c r="V6431">
        <f t="shared" si="1882"/>
        <v>245000</v>
      </c>
      <c r="W6431" s="1" t="s">
        <v>60</v>
      </c>
      <c r="X6431" s="1" t="s">
        <v>61</v>
      </c>
      <c r="Y6431" s="1" t="s">
        <v>61</v>
      </c>
      <c r="Z6431" s="3">
        <v>13004</v>
      </c>
      <c r="AA6431" s="4">
        <f t="shared" si="1886"/>
        <v>1183</v>
      </c>
      <c r="AB6431" s="4">
        <f t="shared" si="1877"/>
        <v>479.78840000000008</v>
      </c>
      <c r="AC6431" s="4">
        <f t="shared" si="1878"/>
        <v>1183</v>
      </c>
      <c r="AD6431" s="4">
        <f t="shared" si="1887"/>
        <v>1183</v>
      </c>
      <c r="AE6431" s="4">
        <v>1183</v>
      </c>
      <c r="AF6431" s="4">
        <v>1183</v>
      </c>
      <c r="AG6431" s="4">
        <f t="shared" si="1888"/>
        <v>1183</v>
      </c>
      <c r="AI6431" t="e">
        <f t="shared" si="1883"/>
        <v>#N/A</v>
      </c>
      <c r="AJ6431">
        <v>21170.3</v>
      </c>
      <c r="AK6431" s="2">
        <v>21170.3</v>
      </c>
      <c r="AL6431" s="2">
        <f t="shared" si="1889"/>
        <v>21170.3</v>
      </c>
      <c r="AM6431" s="4"/>
      <c r="AN6431" t="e">
        <f>VLOOKUP([1]!Tabelle13[[#This Row],[Vlookup this ID for freight costs]],$AL$2:$AL$6811,2,FALSE)</f>
        <v>#REF!</v>
      </c>
      <c r="AP6431">
        <v>380.32</v>
      </c>
      <c r="AQ6431">
        <v>380.32</v>
      </c>
      <c r="AR6431" s="4">
        <v>20</v>
      </c>
      <c r="AS6431" s="4">
        <v>5</v>
      </c>
      <c r="AT6431" s="4">
        <v>2010</v>
      </c>
      <c r="AU6431" s="4">
        <v>31</v>
      </c>
      <c r="AV6431" s="4">
        <v>5</v>
      </c>
      <c r="AW6431" s="4">
        <v>2010</v>
      </c>
      <c r="AX6431" t="str">
        <f t="shared" si="1884"/>
        <v>Delay</v>
      </c>
      <c r="AY6431">
        <f t="shared" si="1885"/>
        <v>11</v>
      </c>
    </row>
    <row r="6432" spans="1:51" x14ac:dyDescent="0.2">
      <c r="A6432" s="3">
        <v>34727</v>
      </c>
      <c r="B6432" s="1" t="s">
        <v>1138</v>
      </c>
      <c r="C6432" s="1" t="s">
        <v>65</v>
      </c>
      <c r="D6432" s="1" t="s">
        <v>52</v>
      </c>
      <c r="E6432" s="1" t="s">
        <v>53</v>
      </c>
      <c r="F6432" s="1" t="s">
        <v>53</v>
      </c>
      <c r="G6432" s="13" t="s">
        <v>1103</v>
      </c>
      <c r="H6432" s="12">
        <v>41585</v>
      </c>
      <c r="I6432" s="12" t="s">
        <v>2990</v>
      </c>
      <c r="J6432" s="12">
        <v>41595</v>
      </c>
      <c r="K6432" s="4">
        <v>5035</v>
      </c>
      <c r="L6432" s="1" t="s">
        <v>56</v>
      </c>
      <c r="M6432" s="1" t="s">
        <v>57</v>
      </c>
      <c r="N6432" s="1" t="s">
        <v>104</v>
      </c>
      <c r="O6432" s="1" t="s">
        <v>59</v>
      </c>
      <c r="P6432">
        <v>100</v>
      </c>
      <c r="Q6432">
        <v>3038</v>
      </c>
      <c r="R6432">
        <v>270382</v>
      </c>
      <c r="S6432">
        <v>89</v>
      </c>
      <c r="T6432">
        <v>0.89</v>
      </c>
      <c r="U6432">
        <f t="shared" si="1881"/>
        <v>270382</v>
      </c>
      <c r="V6432">
        <f t="shared" si="1882"/>
        <v>303800</v>
      </c>
      <c r="W6432" s="1" t="s">
        <v>85</v>
      </c>
      <c r="X6432" s="1" t="s">
        <v>1236</v>
      </c>
      <c r="Y6432" s="1" t="s">
        <v>86</v>
      </c>
      <c r="Z6432" s="4">
        <v>7373</v>
      </c>
      <c r="AA6432" s="4">
        <f t="shared" si="1886"/>
        <v>1234</v>
      </c>
      <c r="AB6432" s="4">
        <f t="shared" si="1877"/>
        <v>890.37498200000005</v>
      </c>
      <c r="AC6432" s="4">
        <f t="shared" si="1878"/>
        <v>1234</v>
      </c>
      <c r="AD6432" s="4">
        <f t="shared" si="1887"/>
        <v>1246</v>
      </c>
      <c r="AE6432" s="4">
        <v>1234</v>
      </c>
      <c r="AF6432" s="4">
        <v>1234</v>
      </c>
      <c r="AG6432" s="4">
        <f t="shared" si="1888"/>
        <v>1234</v>
      </c>
      <c r="AI6432" t="e">
        <f t="shared" si="1883"/>
        <v>#N/A</v>
      </c>
      <c r="AJ6432">
        <v>21084.84</v>
      </c>
      <c r="AK6432" s="2">
        <v>21084.84</v>
      </c>
      <c r="AL6432" s="2">
        <f t="shared" si="1889"/>
        <v>21084.84</v>
      </c>
      <c r="AM6432" s="4"/>
      <c r="AN6432" t="e">
        <f>VLOOKUP([1]!Tabelle13[[#This Row],[Vlookup this ID for freight costs]],$AL$2:$AL$6811,2,FALSE)</f>
        <v>#REF!</v>
      </c>
      <c r="AP6432">
        <v>334.46</v>
      </c>
      <c r="AQ6432">
        <v>334.46</v>
      </c>
      <c r="AR6432" s="4">
        <v>7</v>
      </c>
      <c r="AS6432" s="4">
        <v>11</v>
      </c>
      <c r="AT6432" s="4">
        <v>2013</v>
      </c>
      <c r="AU6432" s="4">
        <v>17</v>
      </c>
      <c r="AV6432" s="4">
        <v>11</v>
      </c>
      <c r="AW6432" s="4">
        <v>2013</v>
      </c>
      <c r="AX6432" t="str">
        <f t="shared" si="1884"/>
        <v>Delay</v>
      </c>
      <c r="AY6432">
        <f t="shared" si="1885"/>
        <v>10</v>
      </c>
    </row>
    <row r="6433" spans="1:51" x14ac:dyDescent="0.2">
      <c r="A6433" s="3">
        <v>3378</v>
      </c>
      <c r="B6433" s="1" t="s">
        <v>133</v>
      </c>
      <c r="C6433" s="1" t="s">
        <v>51</v>
      </c>
      <c r="D6433" s="1" t="s">
        <v>266</v>
      </c>
      <c r="E6433" s="1" t="s">
        <v>53</v>
      </c>
      <c r="F6433" s="1" t="s">
        <v>53</v>
      </c>
      <c r="G6433" s="13" t="s">
        <v>2991</v>
      </c>
      <c r="H6433" s="12">
        <v>39861</v>
      </c>
      <c r="I6433" s="12" t="s">
        <v>2991</v>
      </c>
      <c r="J6433" s="12">
        <v>39861</v>
      </c>
      <c r="K6433" s="4">
        <v>1363</v>
      </c>
      <c r="L6433" s="1" t="s">
        <v>56</v>
      </c>
      <c r="M6433" s="1" t="s">
        <v>2983</v>
      </c>
      <c r="N6433" s="1" t="s">
        <v>104</v>
      </c>
      <c r="O6433" s="1" t="s">
        <v>59</v>
      </c>
      <c r="P6433">
        <v>100</v>
      </c>
      <c r="Q6433">
        <v>1000</v>
      </c>
      <c r="R6433">
        <v>80000</v>
      </c>
      <c r="S6433">
        <v>80</v>
      </c>
      <c r="T6433">
        <v>0.8</v>
      </c>
      <c r="U6433">
        <f t="shared" si="1881"/>
        <v>80000</v>
      </c>
      <c r="V6433">
        <f t="shared" si="1882"/>
        <v>100000</v>
      </c>
      <c r="W6433" s="1" t="s">
        <v>111</v>
      </c>
      <c r="X6433" s="1" t="s">
        <v>112</v>
      </c>
      <c r="Y6433" s="1" t="s">
        <v>112</v>
      </c>
      <c r="Z6433" s="3">
        <v>8116</v>
      </c>
      <c r="AA6433" s="4">
        <f t="shared" si="1886"/>
        <v>337</v>
      </c>
      <c r="AB6433" s="4">
        <f t="shared" si="1877"/>
        <v>-58.822999999999922</v>
      </c>
      <c r="AC6433" s="4">
        <f t="shared" si="1878"/>
        <v>337</v>
      </c>
      <c r="AD6433" s="4">
        <f t="shared" si="1887"/>
        <v>866.63636363636363</v>
      </c>
      <c r="AE6433" s="4">
        <v>337</v>
      </c>
      <c r="AF6433" s="4">
        <v>337</v>
      </c>
      <c r="AG6433" s="4">
        <f t="shared" si="1888"/>
        <v>337</v>
      </c>
      <c r="AH6433" s="4">
        <v>10940</v>
      </c>
      <c r="AI6433">
        <f t="shared" si="1883"/>
        <v>2749</v>
      </c>
      <c r="AJ6433">
        <v>3499.18</v>
      </c>
      <c r="AK6433" s="2">
        <v>3499.18</v>
      </c>
      <c r="AL6433" s="2">
        <f t="shared" si="1889"/>
        <v>3499.18</v>
      </c>
      <c r="AM6433" s="4"/>
      <c r="AN6433" t="e">
        <f>VLOOKUP([1]!Tabelle13[[#This Row],[Vlookup this ID for freight costs]],$AL$2:$AL$6811,2,FALSE)</f>
        <v>#REF!</v>
      </c>
      <c r="AP6433">
        <v>156.80000000000001</v>
      </c>
      <c r="AQ6433">
        <v>156.80000000000001</v>
      </c>
      <c r="AR6433" s="4">
        <v>17</v>
      </c>
      <c r="AS6433" s="4">
        <v>2</v>
      </c>
      <c r="AT6433" s="4">
        <v>2009</v>
      </c>
      <c r="AU6433" s="4">
        <v>17</v>
      </c>
      <c r="AV6433" s="4">
        <v>2</v>
      </c>
      <c r="AW6433" s="4">
        <v>2009</v>
      </c>
      <c r="AX6433" t="str">
        <f t="shared" si="1884"/>
        <v>No Delay</v>
      </c>
      <c r="AY6433">
        <f t="shared" si="1885"/>
        <v>0</v>
      </c>
    </row>
    <row r="6434" spans="1:51" x14ac:dyDescent="0.2">
      <c r="A6434" s="3">
        <v>35067</v>
      </c>
      <c r="B6434" s="1" t="s">
        <v>1138</v>
      </c>
      <c r="C6434" s="1" t="s">
        <v>65</v>
      </c>
      <c r="D6434" s="1" t="s">
        <v>52</v>
      </c>
      <c r="E6434" s="1" t="s">
        <v>53</v>
      </c>
      <c r="F6434" s="1" t="s">
        <v>53</v>
      </c>
      <c r="G6434" s="13" t="s">
        <v>2288</v>
      </c>
      <c r="H6434" s="12">
        <v>41283</v>
      </c>
      <c r="I6434" s="12" t="s">
        <v>2288</v>
      </c>
      <c r="J6434" s="12">
        <v>41283</v>
      </c>
      <c r="K6434" s="4">
        <v>4385</v>
      </c>
      <c r="L6434" s="1" t="s">
        <v>56</v>
      </c>
      <c r="M6434" s="1" t="s">
        <v>57</v>
      </c>
      <c r="N6434" s="1" t="s">
        <v>104</v>
      </c>
      <c r="O6434" s="1" t="s">
        <v>59</v>
      </c>
      <c r="P6434">
        <v>100</v>
      </c>
      <c r="Q6434">
        <v>2744</v>
      </c>
      <c r="R6434">
        <v>244216</v>
      </c>
      <c r="S6434">
        <v>89</v>
      </c>
      <c r="T6434">
        <v>0.89</v>
      </c>
      <c r="U6434">
        <f t="shared" si="1881"/>
        <v>244216</v>
      </c>
      <c r="V6434">
        <f t="shared" si="1882"/>
        <v>274400</v>
      </c>
      <c r="W6434" s="1" t="s">
        <v>85</v>
      </c>
      <c r="X6434" s="1" t="s">
        <v>1236</v>
      </c>
      <c r="Y6434" s="1" t="s">
        <v>86</v>
      </c>
      <c r="Z6434" s="4">
        <v>7373</v>
      </c>
      <c r="AA6434" s="4">
        <f t="shared" si="1886"/>
        <v>1186</v>
      </c>
      <c r="AB6434" s="4">
        <f t="shared" si="1877"/>
        <v>757.99001599999997</v>
      </c>
      <c r="AC6434" s="4">
        <f t="shared" si="1878"/>
        <v>1186</v>
      </c>
      <c r="AD6434" s="4">
        <f t="shared" si="1887"/>
        <v>1245.4761904761904</v>
      </c>
      <c r="AE6434" s="4">
        <v>1186</v>
      </c>
      <c r="AF6434" s="4">
        <v>1186</v>
      </c>
      <c r="AG6434" s="4">
        <f t="shared" si="1888"/>
        <v>1186</v>
      </c>
      <c r="AI6434" t="e">
        <f t="shared" si="1883"/>
        <v>#N/A</v>
      </c>
      <c r="AJ6434">
        <v>24927.19</v>
      </c>
      <c r="AK6434" s="2">
        <v>24927.19</v>
      </c>
      <c r="AL6434" s="2">
        <f t="shared" si="1889"/>
        <v>24927.19</v>
      </c>
      <c r="AM6434" s="4"/>
      <c r="AN6434" t="e">
        <f>VLOOKUP([1]!Tabelle13[[#This Row],[Vlookup this ID for freight costs]],$AL$2:$AL$6811,2,FALSE)</f>
        <v>#REF!</v>
      </c>
      <c r="AP6434">
        <v>342.39</v>
      </c>
      <c r="AQ6434">
        <v>342.39</v>
      </c>
      <c r="AR6434" s="4">
        <v>9</v>
      </c>
      <c r="AS6434" s="4">
        <v>1</v>
      </c>
      <c r="AT6434" s="4">
        <v>2013</v>
      </c>
      <c r="AU6434" s="4">
        <v>9</v>
      </c>
      <c r="AV6434" s="4">
        <v>1</v>
      </c>
      <c r="AW6434" s="4">
        <v>2013</v>
      </c>
      <c r="AX6434" t="str">
        <f t="shared" si="1884"/>
        <v>No Delay</v>
      </c>
      <c r="AY6434">
        <f t="shared" si="1885"/>
        <v>0</v>
      </c>
    </row>
    <row r="6435" spans="1:51" x14ac:dyDescent="0.2">
      <c r="A6435" s="3">
        <v>73056</v>
      </c>
      <c r="B6435" s="1" t="s">
        <v>50</v>
      </c>
      <c r="C6435" s="1" t="s">
        <v>51</v>
      </c>
      <c r="D6435" s="1" t="s">
        <v>52</v>
      </c>
      <c r="E6435" s="1" t="s">
        <v>53</v>
      </c>
      <c r="F6435" s="1" t="s">
        <v>53</v>
      </c>
      <c r="G6435" s="13" t="s">
        <v>341</v>
      </c>
      <c r="H6435" s="12">
        <v>41913</v>
      </c>
      <c r="I6435" s="12" t="s">
        <v>341</v>
      </c>
      <c r="J6435" s="12">
        <v>41913</v>
      </c>
      <c r="K6435" s="4">
        <v>5976</v>
      </c>
      <c r="L6435" s="1" t="s">
        <v>56</v>
      </c>
      <c r="M6435" s="1" t="s">
        <v>812</v>
      </c>
      <c r="N6435" s="1" t="s">
        <v>813</v>
      </c>
      <c r="O6435" s="1" t="s">
        <v>814</v>
      </c>
      <c r="P6435">
        <v>50</v>
      </c>
      <c r="Q6435">
        <v>80</v>
      </c>
      <c r="R6435">
        <v>99402.4</v>
      </c>
      <c r="S6435">
        <v>1242.53</v>
      </c>
      <c r="T6435">
        <v>24.85</v>
      </c>
      <c r="U6435">
        <f t="shared" si="1881"/>
        <v>99402.4</v>
      </c>
      <c r="V6435">
        <f t="shared" si="1882"/>
        <v>4000</v>
      </c>
      <c r="W6435" s="1" t="s">
        <v>815</v>
      </c>
      <c r="X6435" s="1" t="s">
        <v>71</v>
      </c>
      <c r="Y6435" s="1" t="s">
        <v>71</v>
      </c>
      <c r="Z6435" s="4">
        <v>14977</v>
      </c>
      <c r="AA6435" s="4">
        <f t="shared" si="1886"/>
        <v>111</v>
      </c>
      <c r="AB6435" s="4">
        <f t="shared" si="1877"/>
        <v>122.80080240000001</v>
      </c>
      <c r="AC6435" s="4">
        <f t="shared" si="1878"/>
        <v>111</v>
      </c>
      <c r="AD6435" s="4">
        <f t="shared" si="1887"/>
        <v>851.47476226419997</v>
      </c>
      <c r="AE6435" s="4">
        <v>111</v>
      </c>
      <c r="AF6435" s="4">
        <v>111</v>
      </c>
      <c r="AG6435" s="4">
        <f t="shared" si="1888"/>
        <v>111</v>
      </c>
      <c r="AI6435" t="e">
        <f t="shared" si="1883"/>
        <v>#N/A</v>
      </c>
      <c r="AJ6435">
        <v>1368.78</v>
      </c>
      <c r="AK6435" s="2">
        <v>1368.78</v>
      </c>
      <c r="AL6435" s="2">
        <f t="shared" si="1889"/>
        <v>1368.78</v>
      </c>
      <c r="AM6435" s="4"/>
      <c r="AN6435" t="e">
        <f>VLOOKUP([1]!Tabelle13[[#This Row],[Vlookup this ID for freight costs]],$AL$2:$AL$6811,2,FALSE)</f>
        <v>#REF!</v>
      </c>
      <c r="AP6435">
        <v>102.19</v>
      </c>
      <c r="AQ6435">
        <v>102.19</v>
      </c>
      <c r="AR6435" s="4">
        <v>1</v>
      </c>
      <c r="AS6435" s="4">
        <v>10</v>
      </c>
      <c r="AT6435" s="4">
        <v>2014</v>
      </c>
      <c r="AU6435" s="4">
        <v>1</v>
      </c>
      <c r="AV6435" s="4">
        <v>10</v>
      </c>
      <c r="AW6435" s="4">
        <v>2014</v>
      </c>
      <c r="AX6435" t="str">
        <f t="shared" si="1884"/>
        <v>No Delay</v>
      </c>
      <c r="AY6435">
        <f t="shared" si="1885"/>
        <v>0</v>
      </c>
    </row>
    <row r="6436" spans="1:51" x14ac:dyDescent="0.2">
      <c r="A6436" s="3">
        <v>35120</v>
      </c>
      <c r="B6436" s="1" t="s">
        <v>1138</v>
      </c>
      <c r="C6436" s="1" t="s">
        <v>65</v>
      </c>
      <c r="D6436" s="1" t="s">
        <v>52</v>
      </c>
      <c r="E6436" s="1" t="s">
        <v>53</v>
      </c>
      <c r="F6436" s="1" t="s">
        <v>53</v>
      </c>
      <c r="G6436" s="13" t="s">
        <v>2646</v>
      </c>
      <c r="H6436" s="12">
        <v>42023</v>
      </c>
      <c r="I6436" s="12" t="s">
        <v>2970</v>
      </c>
      <c r="J6436" s="12">
        <v>42026</v>
      </c>
      <c r="K6436" s="4">
        <v>6221</v>
      </c>
      <c r="L6436" s="1" t="s">
        <v>56</v>
      </c>
      <c r="M6436" s="1" t="s">
        <v>57</v>
      </c>
      <c r="N6436" s="1" t="s">
        <v>104</v>
      </c>
      <c r="O6436" s="1" t="s">
        <v>59</v>
      </c>
      <c r="P6436">
        <v>100</v>
      </c>
      <c r="Q6436">
        <v>6010</v>
      </c>
      <c r="R6436">
        <v>534890</v>
      </c>
      <c r="S6436">
        <v>89</v>
      </c>
      <c r="T6436">
        <v>0.89</v>
      </c>
      <c r="U6436">
        <f t="shared" si="1881"/>
        <v>534890</v>
      </c>
      <c r="V6436">
        <f t="shared" si="1882"/>
        <v>601000</v>
      </c>
      <c r="W6436" s="1" t="s">
        <v>85</v>
      </c>
      <c r="X6436" s="1" t="s">
        <v>1236</v>
      </c>
      <c r="Y6436" s="1" t="s">
        <v>86</v>
      </c>
      <c r="Z6436" s="4">
        <v>7373</v>
      </c>
      <c r="AA6436" s="4">
        <f t="shared" si="1886"/>
        <v>6010</v>
      </c>
      <c r="AB6436" s="4">
        <f t="shared" si="1877"/>
        <v>2228.6338900000001</v>
      </c>
      <c r="AC6436" s="4">
        <f t="shared" si="1878"/>
        <v>6010</v>
      </c>
      <c r="AD6436" s="4">
        <f t="shared" si="1887"/>
        <v>6010</v>
      </c>
      <c r="AE6436" s="4">
        <v>6010</v>
      </c>
      <c r="AF6436" s="4">
        <v>6010</v>
      </c>
      <c r="AG6436" s="4">
        <f t="shared" si="1888"/>
        <v>6010</v>
      </c>
      <c r="AI6436" t="e">
        <f t="shared" si="1883"/>
        <v>#N/A</v>
      </c>
      <c r="AJ6436">
        <v>30132.32</v>
      </c>
      <c r="AK6436" s="2">
        <v>30132.32</v>
      </c>
      <c r="AL6436" s="2">
        <f t="shared" si="1889"/>
        <v>30132.32</v>
      </c>
      <c r="AM6436" s="4"/>
      <c r="AN6436" t="e">
        <f>VLOOKUP([1]!Tabelle13[[#This Row],[Vlookup this ID for freight costs]],$AL$2:$AL$6811,2,FALSE)</f>
        <v>#REF!</v>
      </c>
      <c r="AP6436">
        <v>549.87</v>
      </c>
      <c r="AQ6436">
        <v>549.87</v>
      </c>
      <c r="AR6436" s="4">
        <v>19</v>
      </c>
      <c r="AS6436" s="4">
        <v>1</v>
      </c>
      <c r="AT6436" s="4">
        <v>2015</v>
      </c>
      <c r="AU6436" s="4">
        <v>22</v>
      </c>
      <c r="AV6436" s="4">
        <v>1</v>
      </c>
      <c r="AW6436" s="4">
        <v>2015</v>
      </c>
      <c r="AX6436" t="str">
        <f t="shared" si="1884"/>
        <v>Delay</v>
      </c>
      <c r="AY6436">
        <f t="shared" si="1885"/>
        <v>3</v>
      </c>
    </row>
    <row r="6437" spans="1:51" x14ac:dyDescent="0.2">
      <c r="A6437" s="3">
        <v>35123</v>
      </c>
      <c r="B6437" s="1" t="s">
        <v>1138</v>
      </c>
      <c r="C6437" s="1" t="s">
        <v>65</v>
      </c>
      <c r="D6437" s="1" t="s">
        <v>52</v>
      </c>
      <c r="E6437" s="1" t="s">
        <v>53</v>
      </c>
      <c r="F6437" s="1" t="s">
        <v>53</v>
      </c>
      <c r="G6437" s="13" t="s">
        <v>1103</v>
      </c>
      <c r="H6437" s="12">
        <v>41585</v>
      </c>
      <c r="I6437" s="12" t="s">
        <v>2990</v>
      </c>
      <c r="J6437" s="12">
        <v>41595</v>
      </c>
      <c r="K6437" s="4">
        <v>5036</v>
      </c>
      <c r="L6437" s="1" t="s">
        <v>56</v>
      </c>
      <c r="M6437" s="1" t="s">
        <v>57</v>
      </c>
      <c r="N6437" s="1" t="s">
        <v>104</v>
      </c>
      <c r="O6437" s="1" t="s">
        <v>59</v>
      </c>
      <c r="P6437">
        <v>100</v>
      </c>
      <c r="Q6437">
        <v>3064</v>
      </c>
      <c r="R6437">
        <v>272696</v>
      </c>
      <c r="S6437">
        <v>89</v>
      </c>
      <c r="T6437">
        <v>0.89</v>
      </c>
      <c r="U6437">
        <f t="shared" si="1881"/>
        <v>272696</v>
      </c>
      <c r="V6437">
        <f t="shared" si="1882"/>
        <v>306400</v>
      </c>
      <c r="W6437" s="1" t="s">
        <v>85</v>
      </c>
      <c r="X6437" s="1" t="s">
        <v>1236</v>
      </c>
      <c r="Y6437" s="1" t="s">
        <v>86</v>
      </c>
      <c r="Z6437" s="4">
        <v>7373</v>
      </c>
      <c r="AA6437" s="4">
        <f t="shared" si="1886"/>
        <v>1244</v>
      </c>
      <c r="AB6437" s="4">
        <f t="shared" si="1877"/>
        <v>902.08249599999999</v>
      </c>
      <c r="AC6437" s="4">
        <f t="shared" si="1878"/>
        <v>1244</v>
      </c>
      <c r="AD6437" s="4">
        <f t="shared" si="1887"/>
        <v>1244.5</v>
      </c>
      <c r="AE6437" s="4">
        <v>1244</v>
      </c>
      <c r="AF6437" s="4">
        <v>1244</v>
      </c>
      <c r="AG6437" s="4">
        <f t="shared" si="1888"/>
        <v>1244</v>
      </c>
      <c r="AI6437" t="e">
        <f t="shared" si="1883"/>
        <v>#N/A</v>
      </c>
      <c r="AJ6437">
        <v>20602.3</v>
      </c>
      <c r="AK6437" s="2">
        <v>20602.3</v>
      </c>
      <c r="AL6437" s="2">
        <f t="shared" si="1889"/>
        <v>20602.3</v>
      </c>
      <c r="AM6437" s="4"/>
      <c r="AN6437" t="e">
        <f>VLOOKUP([1]!Tabelle13[[#This Row],[Vlookup this ID for freight costs]],$AL$2:$AL$6811,2,FALSE)</f>
        <v>#REF!</v>
      </c>
      <c r="AP6437">
        <v>337.32</v>
      </c>
      <c r="AQ6437">
        <v>337.32</v>
      </c>
      <c r="AR6437" s="4">
        <v>7</v>
      </c>
      <c r="AS6437" s="4">
        <v>11</v>
      </c>
      <c r="AT6437" s="4">
        <v>2013</v>
      </c>
      <c r="AU6437" s="4">
        <v>17</v>
      </c>
      <c r="AV6437" s="4">
        <v>11</v>
      </c>
      <c r="AW6437" s="4">
        <v>2013</v>
      </c>
      <c r="AX6437" t="str">
        <f t="shared" si="1884"/>
        <v>Delay</v>
      </c>
      <c r="AY6437">
        <f t="shared" si="1885"/>
        <v>10</v>
      </c>
    </row>
    <row r="6438" spans="1:51" x14ac:dyDescent="0.2">
      <c r="A6438" s="3">
        <v>5590</v>
      </c>
      <c r="B6438" s="1" t="s">
        <v>64</v>
      </c>
      <c r="C6438" s="1" t="s">
        <v>65</v>
      </c>
      <c r="D6438" s="1" t="s">
        <v>52</v>
      </c>
      <c r="E6438" s="1" t="s">
        <v>53</v>
      </c>
      <c r="F6438" s="1" t="s">
        <v>53</v>
      </c>
      <c r="G6438" s="13" t="s">
        <v>145</v>
      </c>
      <c r="H6438" s="12">
        <v>39710</v>
      </c>
      <c r="I6438" s="12" t="s">
        <v>2992</v>
      </c>
      <c r="J6438" s="12">
        <v>39619</v>
      </c>
      <c r="K6438" s="4">
        <v>905</v>
      </c>
      <c r="L6438" s="1" t="s">
        <v>56</v>
      </c>
      <c r="M6438" s="1" t="s">
        <v>634</v>
      </c>
      <c r="N6438" s="1" t="s">
        <v>635</v>
      </c>
      <c r="O6438" s="1" t="s">
        <v>636</v>
      </c>
      <c r="P6438">
        <v>20</v>
      </c>
      <c r="Q6438">
        <v>7301</v>
      </c>
      <c r="R6438">
        <v>197127</v>
      </c>
      <c r="S6438">
        <v>27</v>
      </c>
      <c r="T6438">
        <v>1.35</v>
      </c>
      <c r="U6438">
        <f t="shared" si="1881"/>
        <v>197127</v>
      </c>
      <c r="V6438">
        <f t="shared" si="1882"/>
        <v>146020</v>
      </c>
      <c r="W6438" s="1" t="s">
        <v>637</v>
      </c>
      <c r="X6438" s="1" t="s">
        <v>71</v>
      </c>
      <c r="Y6438" s="1" t="s">
        <v>71</v>
      </c>
      <c r="Z6438" s="4">
        <v>10674</v>
      </c>
      <c r="AA6438" s="4">
        <f t="shared" si="1886"/>
        <v>2093</v>
      </c>
      <c r="AB6438" s="4">
        <f t="shared" si="1877"/>
        <v>1611.267327</v>
      </c>
      <c r="AC6438" s="4">
        <f t="shared" si="1878"/>
        <v>2093</v>
      </c>
      <c r="AD6438" s="4">
        <f t="shared" si="1887"/>
        <v>2093</v>
      </c>
      <c r="AE6438" s="4">
        <v>2093</v>
      </c>
      <c r="AF6438" s="4">
        <v>2093</v>
      </c>
      <c r="AG6438" s="4">
        <f t="shared" si="1888"/>
        <v>2093</v>
      </c>
      <c r="AH6438" s="4">
        <v>11687</v>
      </c>
      <c r="AI6438">
        <f t="shared" si="1883"/>
        <v>979</v>
      </c>
      <c r="AJ6438">
        <v>16036.94</v>
      </c>
      <c r="AK6438" s="2">
        <v>16036.94</v>
      </c>
      <c r="AL6438" s="2">
        <f t="shared" si="1889"/>
        <v>16036.94</v>
      </c>
      <c r="AM6438" s="4"/>
      <c r="AN6438" t="e">
        <f>VLOOKUP([1]!Tabelle13[[#This Row],[Vlookup this ID for freight costs]],$AL$2:$AL$6811,2,FALSE)</f>
        <v>#REF!</v>
      </c>
      <c r="AP6438">
        <v>315.39999999999998</v>
      </c>
      <c r="AQ6438">
        <v>315.39999999999998</v>
      </c>
      <c r="AR6438" s="4">
        <v>19</v>
      </c>
      <c r="AS6438" s="4">
        <v>9</v>
      </c>
      <c r="AT6438" s="4">
        <v>2008</v>
      </c>
      <c r="AU6438" s="4">
        <v>20</v>
      </c>
      <c r="AV6438" s="4">
        <v>6</v>
      </c>
      <c r="AW6438" s="4">
        <v>2008</v>
      </c>
      <c r="AX6438" t="str">
        <f t="shared" si="1884"/>
        <v>No Delay</v>
      </c>
      <c r="AY6438">
        <f t="shared" si="1885"/>
        <v>0</v>
      </c>
    </row>
    <row r="6439" spans="1:51" x14ac:dyDescent="0.2">
      <c r="A6439" s="3">
        <v>35488</v>
      </c>
      <c r="B6439" s="1" t="s">
        <v>1138</v>
      </c>
      <c r="C6439" s="1" t="s">
        <v>65</v>
      </c>
      <c r="D6439" s="1" t="s">
        <v>52</v>
      </c>
      <c r="E6439" s="1" t="s">
        <v>53</v>
      </c>
      <c r="F6439" s="1" t="s">
        <v>53</v>
      </c>
      <c r="G6439" s="13" t="s">
        <v>2646</v>
      </c>
      <c r="H6439" s="12">
        <v>42023</v>
      </c>
      <c r="I6439" s="12" t="s">
        <v>2970</v>
      </c>
      <c r="J6439" s="12">
        <v>42026</v>
      </c>
      <c r="K6439" s="4">
        <v>6222</v>
      </c>
      <c r="L6439" s="1" t="s">
        <v>56</v>
      </c>
      <c r="M6439" s="1" t="s">
        <v>57</v>
      </c>
      <c r="N6439" s="1" t="s">
        <v>104</v>
      </c>
      <c r="O6439" s="1" t="s">
        <v>59</v>
      </c>
      <c r="P6439">
        <v>100</v>
      </c>
      <c r="Q6439">
        <v>3054</v>
      </c>
      <c r="R6439">
        <v>271806</v>
      </c>
      <c r="S6439">
        <v>89</v>
      </c>
      <c r="T6439">
        <v>0.89</v>
      </c>
      <c r="U6439">
        <f t="shared" si="1881"/>
        <v>271806</v>
      </c>
      <c r="V6439">
        <f t="shared" si="1882"/>
        <v>305400</v>
      </c>
      <c r="W6439" s="1" t="s">
        <v>85</v>
      </c>
      <c r="X6439" s="1" t="s">
        <v>1236</v>
      </c>
      <c r="Y6439" s="1" t="s">
        <v>86</v>
      </c>
      <c r="Z6439" s="4">
        <v>7373</v>
      </c>
      <c r="AA6439" s="4">
        <f t="shared" si="1886"/>
        <v>1241</v>
      </c>
      <c r="AB6439" s="4">
        <f t="shared" ref="AB6439:AB6502" si="1890">4.997+0.1387*Q6439-4.826*P6439+0.003501*R6439</f>
        <v>897.57960600000013</v>
      </c>
      <c r="AC6439" s="4">
        <f t="shared" si="1878"/>
        <v>1241</v>
      </c>
      <c r="AD6439" s="4">
        <f t="shared" si="1887"/>
        <v>1246.75</v>
      </c>
      <c r="AE6439" s="4">
        <v>1241</v>
      </c>
      <c r="AF6439" s="4">
        <v>1241</v>
      </c>
      <c r="AG6439" s="4">
        <f t="shared" ref="AG6439:AG6470" si="1891">AE6439</f>
        <v>1241</v>
      </c>
      <c r="AI6439" t="e">
        <f t="shared" si="1883"/>
        <v>#N/A</v>
      </c>
      <c r="AJ6439">
        <v>15994.73</v>
      </c>
      <c r="AK6439" s="2">
        <v>15994.73</v>
      </c>
      <c r="AL6439" s="2">
        <f t="shared" ref="AL6439:AL6470" si="1892">AJ6439</f>
        <v>15994.73</v>
      </c>
      <c r="AM6439" s="4"/>
      <c r="AN6439" t="e">
        <f>VLOOKUP([1]!Tabelle13[[#This Row],[Vlookup this ID for freight costs]],$AL$2:$AL$6811,2,FALSE)</f>
        <v>#REF!</v>
      </c>
      <c r="AP6439">
        <v>279.42</v>
      </c>
      <c r="AQ6439">
        <v>279.42</v>
      </c>
      <c r="AR6439" s="4">
        <v>19</v>
      </c>
      <c r="AS6439" s="4">
        <v>1</v>
      </c>
      <c r="AT6439" s="4">
        <v>2015</v>
      </c>
      <c r="AU6439" s="4">
        <v>22</v>
      </c>
      <c r="AV6439" s="4">
        <v>1</v>
      </c>
      <c r="AW6439" s="4">
        <v>2015</v>
      </c>
      <c r="AX6439" t="str">
        <f t="shared" si="1884"/>
        <v>Delay</v>
      </c>
      <c r="AY6439">
        <f t="shared" si="1885"/>
        <v>3</v>
      </c>
    </row>
    <row r="6440" spans="1:51" x14ac:dyDescent="0.2">
      <c r="A6440" s="3">
        <v>5928</v>
      </c>
      <c r="B6440" s="1" t="s">
        <v>1329</v>
      </c>
      <c r="C6440" s="1" t="s">
        <v>65</v>
      </c>
      <c r="D6440" s="1" t="s">
        <v>52</v>
      </c>
      <c r="E6440" s="1" t="s">
        <v>53</v>
      </c>
      <c r="F6440" s="1" t="s">
        <v>53</v>
      </c>
      <c r="G6440" s="13" t="s">
        <v>1580</v>
      </c>
      <c r="H6440" s="12">
        <v>39759</v>
      </c>
      <c r="I6440" s="12" t="s">
        <v>1580</v>
      </c>
      <c r="J6440" s="12">
        <v>39759</v>
      </c>
      <c r="K6440" s="4">
        <v>1154</v>
      </c>
      <c r="L6440" s="1" t="s">
        <v>56</v>
      </c>
      <c r="M6440" s="1" t="s">
        <v>634</v>
      </c>
      <c r="N6440" s="1" t="s">
        <v>635</v>
      </c>
      <c r="O6440" s="1" t="s">
        <v>636</v>
      </c>
      <c r="P6440">
        <v>20</v>
      </c>
      <c r="Q6440">
        <v>8485</v>
      </c>
      <c r="R6440">
        <v>229095</v>
      </c>
      <c r="S6440">
        <v>27</v>
      </c>
      <c r="T6440">
        <v>1.35</v>
      </c>
      <c r="U6440">
        <f t="shared" si="1881"/>
        <v>229095</v>
      </c>
      <c r="V6440">
        <f t="shared" si="1882"/>
        <v>169700</v>
      </c>
      <c r="W6440" s="1" t="s">
        <v>637</v>
      </c>
      <c r="X6440" s="1" t="s">
        <v>71</v>
      </c>
      <c r="Y6440" s="1" t="s">
        <v>71</v>
      </c>
      <c r="Z6440" s="4">
        <v>10674</v>
      </c>
      <c r="AA6440" s="4">
        <f t="shared" si="1886"/>
        <v>2441</v>
      </c>
      <c r="AB6440" s="4">
        <f t="shared" si="1890"/>
        <v>1887.4080950000002</v>
      </c>
      <c r="AC6440" s="4">
        <f t="shared" si="1878"/>
        <v>2441</v>
      </c>
      <c r="AD6440" s="4">
        <f t="shared" si="1887"/>
        <v>2441</v>
      </c>
      <c r="AE6440" s="4">
        <v>2441</v>
      </c>
      <c r="AF6440" s="4">
        <v>2441</v>
      </c>
      <c r="AG6440" s="4">
        <f t="shared" si="1891"/>
        <v>2441</v>
      </c>
      <c r="AH6440" s="4">
        <v>10890</v>
      </c>
      <c r="AI6440">
        <f t="shared" si="1883"/>
        <v>3023</v>
      </c>
      <c r="AJ6440">
        <v>22229.32</v>
      </c>
      <c r="AK6440" s="2">
        <v>22229.32</v>
      </c>
      <c r="AL6440" s="2">
        <f t="shared" si="1892"/>
        <v>22229.32</v>
      </c>
      <c r="AM6440" s="4"/>
      <c r="AN6440" t="e">
        <f>VLOOKUP([1]!Tabelle13[[#This Row],[Vlookup this ID for freight costs]],$AL$2:$AL$6811,2,FALSE)</f>
        <v>#REF!</v>
      </c>
      <c r="AP6440">
        <v>449.03</v>
      </c>
      <c r="AQ6440">
        <v>449.03</v>
      </c>
      <c r="AR6440" s="4">
        <v>7</v>
      </c>
      <c r="AS6440" s="4">
        <v>11</v>
      </c>
      <c r="AT6440" s="4">
        <v>2008</v>
      </c>
      <c r="AU6440" s="4">
        <v>7</v>
      </c>
      <c r="AV6440" s="4">
        <v>11</v>
      </c>
      <c r="AW6440" s="4">
        <v>2008</v>
      </c>
      <c r="AX6440" t="str">
        <f t="shared" si="1884"/>
        <v>No Delay</v>
      </c>
      <c r="AY6440">
        <f t="shared" si="1885"/>
        <v>0</v>
      </c>
    </row>
    <row r="6441" spans="1:51" x14ac:dyDescent="0.2">
      <c r="A6441" s="3">
        <v>36203</v>
      </c>
      <c r="B6441" s="1" t="s">
        <v>1138</v>
      </c>
      <c r="C6441" s="1" t="s">
        <v>65</v>
      </c>
      <c r="D6441" s="1" t="s">
        <v>52</v>
      </c>
      <c r="E6441" s="1" t="s">
        <v>53</v>
      </c>
      <c r="F6441" s="1" t="s">
        <v>53</v>
      </c>
      <c r="G6441" s="13" t="s">
        <v>1239</v>
      </c>
      <c r="H6441" s="12">
        <v>41219</v>
      </c>
      <c r="I6441" s="12" t="s">
        <v>1046</v>
      </c>
      <c r="J6441" s="12">
        <v>41221</v>
      </c>
      <c r="K6441" s="4">
        <v>4291</v>
      </c>
      <c r="L6441" s="1" t="s">
        <v>56</v>
      </c>
      <c r="M6441" s="1" t="s">
        <v>57</v>
      </c>
      <c r="N6441" s="1" t="s">
        <v>104</v>
      </c>
      <c r="O6441" s="1" t="s">
        <v>59</v>
      </c>
      <c r="P6441">
        <v>100</v>
      </c>
      <c r="Q6441">
        <v>2996</v>
      </c>
      <c r="R6441">
        <v>266644</v>
      </c>
      <c r="S6441">
        <v>89</v>
      </c>
      <c r="T6441">
        <v>0.89</v>
      </c>
      <c r="U6441">
        <f t="shared" si="1881"/>
        <v>266644</v>
      </c>
      <c r="V6441">
        <f t="shared" si="1882"/>
        <v>299600</v>
      </c>
      <c r="W6441" s="1" t="s">
        <v>85</v>
      </c>
      <c r="X6441" s="1" t="s">
        <v>1236</v>
      </c>
      <c r="Y6441" s="1" t="s">
        <v>86</v>
      </c>
      <c r="Z6441" s="4">
        <v>7373</v>
      </c>
      <c r="AA6441" s="4">
        <f t="shared" si="1886"/>
        <v>1426</v>
      </c>
      <c r="AB6441" s="4">
        <f t="shared" si="1890"/>
        <v>871.46284400000013</v>
      </c>
      <c r="AC6441" s="4">
        <f t="shared" si="1878"/>
        <v>1426</v>
      </c>
      <c r="AD6441" s="4">
        <f t="shared" si="1887"/>
        <v>1426</v>
      </c>
      <c r="AE6441" s="4">
        <v>1426</v>
      </c>
      <c r="AF6441" s="4">
        <v>1426</v>
      </c>
      <c r="AG6441" s="4">
        <f t="shared" si="1891"/>
        <v>1426</v>
      </c>
      <c r="AI6441" t="e">
        <f t="shared" si="1883"/>
        <v>#N/A</v>
      </c>
      <c r="AJ6441">
        <v>33279.83</v>
      </c>
      <c r="AK6441" s="2">
        <v>33279.83</v>
      </c>
      <c r="AL6441" s="2">
        <f t="shared" si="1892"/>
        <v>33279.83</v>
      </c>
      <c r="AM6441" s="4"/>
      <c r="AN6441" t="e">
        <f>VLOOKUP([1]!Tabelle13[[#This Row],[Vlookup this ID for freight costs]],$AL$2:$AL$6811,2,FALSE)</f>
        <v>#REF!</v>
      </c>
      <c r="AP6441">
        <v>373.83</v>
      </c>
      <c r="AQ6441">
        <v>373.83</v>
      </c>
      <c r="AR6441" s="4">
        <v>6</v>
      </c>
      <c r="AS6441" s="4">
        <v>11</v>
      </c>
      <c r="AT6441" s="4">
        <v>2012</v>
      </c>
      <c r="AU6441" s="4">
        <v>8</v>
      </c>
      <c r="AV6441" s="4">
        <v>11</v>
      </c>
      <c r="AW6441" s="4">
        <v>2012</v>
      </c>
      <c r="AX6441" t="str">
        <f t="shared" si="1884"/>
        <v>Delay</v>
      </c>
      <c r="AY6441">
        <f t="shared" si="1885"/>
        <v>2</v>
      </c>
    </row>
    <row r="6442" spans="1:51" x14ac:dyDescent="0.2">
      <c r="A6442" s="3">
        <v>73918</v>
      </c>
      <c r="B6442" s="1" t="s">
        <v>463</v>
      </c>
      <c r="C6442" s="1" t="s">
        <v>73</v>
      </c>
      <c r="D6442" s="1" t="s">
        <v>52</v>
      </c>
      <c r="E6442" s="1" t="s">
        <v>53</v>
      </c>
      <c r="F6442" s="1" t="s">
        <v>53</v>
      </c>
      <c r="G6442" s="13" t="s">
        <v>454</v>
      </c>
      <c r="H6442" s="12">
        <v>40835</v>
      </c>
      <c r="I6442" s="12" t="s">
        <v>454</v>
      </c>
      <c r="J6442" s="12">
        <v>40835</v>
      </c>
      <c r="K6442" s="4">
        <v>3531</v>
      </c>
      <c r="L6442" s="1" t="s">
        <v>56</v>
      </c>
      <c r="M6442" s="1" t="s">
        <v>57</v>
      </c>
      <c r="N6442" s="1" t="s">
        <v>104</v>
      </c>
      <c r="O6442" s="1" t="s">
        <v>59</v>
      </c>
      <c r="P6442">
        <v>100</v>
      </c>
      <c r="Q6442">
        <v>2499</v>
      </c>
      <c r="R6442">
        <v>199920</v>
      </c>
      <c r="S6442">
        <v>80</v>
      </c>
      <c r="T6442">
        <v>0.8</v>
      </c>
      <c r="U6442">
        <f t="shared" si="1881"/>
        <v>199920</v>
      </c>
      <c r="V6442">
        <f t="shared" si="1882"/>
        <v>249900</v>
      </c>
      <c r="W6442" s="1" t="s">
        <v>60</v>
      </c>
      <c r="X6442" s="1" t="s">
        <v>61</v>
      </c>
      <c r="Y6442" s="1" t="s">
        <v>61</v>
      </c>
      <c r="Z6442" s="3">
        <v>13004</v>
      </c>
      <c r="AA6442" s="4">
        <f t="shared" si="1886"/>
        <v>1191</v>
      </c>
      <c r="AB6442" s="4">
        <f t="shared" si="1890"/>
        <v>568.92822000000001</v>
      </c>
      <c r="AC6442" s="4">
        <f t="shared" si="1878"/>
        <v>1191</v>
      </c>
      <c r="AD6442" s="4">
        <f t="shared" si="1887"/>
        <v>31357.130942373198</v>
      </c>
      <c r="AE6442" s="4">
        <v>1191</v>
      </c>
      <c r="AF6442" s="4">
        <v>1191</v>
      </c>
      <c r="AG6442" s="4">
        <f t="shared" si="1891"/>
        <v>1191</v>
      </c>
      <c r="AI6442" t="e">
        <f t="shared" si="1883"/>
        <v>#N/A</v>
      </c>
      <c r="AJ6442">
        <v>23808.37</v>
      </c>
      <c r="AK6442" s="2">
        <v>23808.37</v>
      </c>
      <c r="AL6442" s="2">
        <f t="shared" si="1892"/>
        <v>23808.37</v>
      </c>
      <c r="AM6442" s="4"/>
      <c r="AN6442" t="e">
        <f>VLOOKUP([1]!Tabelle13[[#This Row],[Vlookup this ID for freight costs]],$AL$2:$AL$6811,2,FALSE)</f>
        <v>#REF!</v>
      </c>
      <c r="AP6442">
        <v>329.87</v>
      </c>
      <c r="AQ6442">
        <v>329.87</v>
      </c>
      <c r="AR6442" s="4">
        <v>19</v>
      </c>
      <c r="AS6442" s="4">
        <v>10</v>
      </c>
      <c r="AT6442" s="4">
        <v>2011</v>
      </c>
      <c r="AU6442" s="4">
        <v>19</v>
      </c>
      <c r="AV6442" s="4">
        <v>10</v>
      </c>
      <c r="AW6442" s="4">
        <v>2011</v>
      </c>
      <c r="AX6442" t="str">
        <f t="shared" si="1884"/>
        <v>No Delay</v>
      </c>
      <c r="AY6442">
        <f t="shared" si="1885"/>
        <v>0</v>
      </c>
    </row>
    <row r="6443" spans="1:51" x14ac:dyDescent="0.2">
      <c r="A6443" s="3">
        <v>92</v>
      </c>
      <c r="B6443" s="1" t="s">
        <v>64</v>
      </c>
      <c r="C6443" s="1" t="s">
        <v>65</v>
      </c>
      <c r="D6443" s="1" t="s">
        <v>52</v>
      </c>
      <c r="E6443" s="1" t="s">
        <v>53</v>
      </c>
      <c r="F6443" s="1" t="s">
        <v>53</v>
      </c>
      <c r="G6443" s="13" t="s">
        <v>2930</v>
      </c>
      <c r="H6443" s="12">
        <v>39252</v>
      </c>
      <c r="I6443" s="12" t="s">
        <v>2930</v>
      </c>
      <c r="J6443" s="12">
        <v>39252</v>
      </c>
      <c r="K6443" s="4">
        <v>201</v>
      </c>
      <c r="L6443" s="1" t="s">
        <v>56</v>
      </c>
      <c r="M6443" s="1" t="s">
        <v>2983</v>
      </c>
      <c r="N6443" s="1" t="s">
        <v>104</v>
      </c>
      <c r="O6443" s="1" t="s">
        <v>59</v>
      </c>
      <c r="P6443">
        <v>100</v>
      </c>
      <c r="Q6443">
        <v>1000</v>
      </c>
      <c r="R6443">
        <v>80000</v>
      </c>
      <c r="S6443">
        <v>80</v>
      </c>
      <c r="T6443">
        <v>0.8</v>
      </c>
      <c r="U6443">
        <f t="shared" si="1881"/>
        <v>80000</v>
      </c>
      <c r="V6443">
        <f t="shared" si="1882"/>
        <v>100000</v>
      </c>
      <c r="W6443" s="1" t="s">
        <v>111</v>
      </c>
      <c r="X6443" s="1" t="s">
        <v>112</v>
      </c>
      <c r="Y6443" s="1" t="s">
        <v>112</v>
      </c>
      <c r="Z6443" s="3">
        <v>8062</v>
      </c>
      <c r="AA6443" s="4">
        <f t="shared" si="1886"/>
        <v>341</v>
      </c>
      <c r="AB6443" s="4">
        <f t="shared" si="1890"/>
        <v>-58.822999999999922</v>
      </c>
      <c r="AC6443" s="4">
        <f t="shared" si="1878"/>
        <v>341</v>
      </c>
      <c r="AD6443" s="4">
        <f t="shared" si="1887"/>
        <v>866.63636363636363</v>
      </c>
      <c r="AE6443" s="4">
        <v>341</v>
      </c>
      <c r="AF6443" s="4">
        <v>341</v>
      </c>
      <c r="AG6443" s="4">
        <f t="shared" si="1891"/>
        <v>341</v>
      </c>
      <c r="AH6443" s="4">
        <v>1115</v>
      </c>
      <c r="AI6443" t="str">
        <f t="shared" si="1883"/>
        <v>Weight Captured Separately</v>
      </c>
      <c r="AJ6443">
        <v>2682.47</v>
      </c>
      <c r="AK6443" s="2">
        <v>2682.47</v>
      </c>
      <c r="AL6443" s="2">
        <f t="shared" si="1892"/>
        <v>2682.47</v>
      </c>
      <c r="AM6443" s="4"/>
      <c r="AN6443" t="e">
        <f>VLOOKUP([1]!Tabelle13[[#This Row],[Vlookup this ID for freight costs]],$AL$2:$AL$6811,2,FALSE)</f>
        <v>#REF!</v>
      </c>
      <c r="AP6443">
        <v>128</v>
      </c>
      <c r="AQ6443">
        <v>128</v>
      </c>
      <c r="AR6443" s="4">
        <v>19</v>
      </c>
      <c r="AS6443" s="4">
        <v>6</v>
      </c>
      <c r="AT6443" s="4">
        <v>2007</v>
      </c>
      <c r="AU6443" s="4">
        <v>19</v>
      </c>
      <c r="AV6443" s="4">
        <v>6</v>
      </c>
      <c r="AW6443" s="4">
        <v>2007</v>
      </c>
      <c r="AX6443" t="str">
        <f t="shared" si="1884"/>
        <v>No Delay</v>
      </c>
      <c r="AY6443">
        <f t="shared" si="1885"/>
        <v>0</v>
      </c>
    </row>
    <row r="6444" spans="1:51" x14ac:dyDescent="0.2">
      <c r="A6444" s="3">
        <v>36842</v>
      </c>
      <c r="B6444" s="1" t="s">
        <v>1138</v>
      </c>
      <c r="C6444" s="1" t="s">
        <v>65</v>
      </c>
      <c r="D6444" s="1" t="s">
        <v>52</v>
      </c>
      <c r="E6444" s="1" t="s">
        <v>53</v>
      </c>
      <c r="F6444" s="1" t="s">
        <v>53</v>
      </c>
      <c r="G6444" s="13" t="s">
        <v>141</v>
      </c>
      <c r="H6444" s="12">
        <v>41631</v>
      </c>
      <c r="I6444" s="12" t="s">
        <v>727</v>
      </c>
      <c r="J6444" s="12">
        <v>41624</v>
      </c>
      <c r="K6444" s="4">
        <v>5126</v>
      </c>
      <c r="L6444" s="1" t="s">
        <v>56</v>
      </c>
      <c r="M6444" s="1" t="s">
        <v>57</v>
      </c>
      <c r="N6444" s="1" t="s">
        <v>104</v>
      </c>
      <c r="O6444" s="1" t="s">
        <v>59</v>
      </c>
      <c r="P6444">
        <v>100</v>
      </c>
      <c r="Q6444">
        <v>9308</v>
      </c>
      <c r="R6444">
        <v>828412</v>
      </c>
      <c r="S6444">
        <v>89</v>
      </c>
      <c r="T6444">
        <v>0.89</v>
      </c>
      <c r="U6444">
        <f t="shared" si="1881"/>
        <v>828412</v>
      </c>
      <c r="V6444">
        <f t="shared" si="1882"/>
        <v>930800</v>
      </c>
      <c r="W6444" s="1" t="s">
        <v>85</v>
      </c>
      <c r="X6444" s="1" t="s">
        <v>1236</v>
      </c>
      <c r="Y6444" s="1" t="s">
        <v>86</v>
      </c>
      <c r="Z6444" s="4">
        <v>7373</v>
      </c>
      <c r="AA6444" s="4">
        <f t="shared" si="1886"/>
        <v>3778</v>
      </c>
      <c r="AB6444" s="4">
        <f t="shared" si="1890"/>
        <v>3713.6870120000003</v>
      </c>
      <c r="AC6444" s="4">
        <f t="shared" si="1878"/>
        <v>3778</v>
      </c>
      <c r="AD6444" s="4">
        <f t="shared" si="1887"/>
        <v>3778</v>
      </c>
      <c r="AE6444" s="4">
        <v>3778</v>
      </c>
      <c r="AF6444" s="4">
        <v>3778</v>
      </c>
      <c r="AG6444" s="4">
        <f t="shared" si="1891"/>
        <v>3778</v>
      </c>
      <c r="AI6444" t="e">
        <f t="shared" si="1883"/>
        <v>#N/A</v>
      </c>
      <c r="AJ6444">
        <v>59767.71</v>
      </c>
      <c r="AK6444" s="2">
        <v>59767.71</v>
      </c>
      <c r="AL6444" s="2">
        <f t="shared" si="1892"/>
        <v>59767.71</v>
      </c>
      <c r="AM6444" s="4"/>
      <c r="AN6444" t="e">
        <f>VLOOKUP([1]!Tabelle13[[#This Row],[Vlookup this ID for freight costs]],$AL$2:$AL$6811,2,FALSE)</f>
        <v>#REF!</v>
      </c>
      <c r="AP6444">
        <v>1024.75</v>
      </c>
      <c r="AQ6444">
        <v>1024.75</v>
      </c>
      <c r="AR6444" s="4">
        <v>23</v>
      </c>
      <c r="AS6444" s="4">
        <v>12</v>
      </c>
      <c r="AT6444" s="4">
        <v>2013</v>
      </c>
      <c r="AU6444" s="4">
        <v>16</v>
      </c>
      <c r="AV6444" s="4">
        <v>12</v>
      </c>
      <c r="AW6444" s="4">
        <v>2013</v>
      </c>
      <c r="AX6444" t="str">
        <f t="shared" si="1884"/>
        <v>No Delay</v>
      </c>
      <c r="AY6444">
        <f t="shared" si="1885"/>
        <v>0</v>
      </c>
    </row>
    <row r="6445" spans="1:51" x14ac:dyDescent="0.2">
      <c r="A6445" s="3">
        <v>7929</v>
      </c>
      <c r="B6445" s="1" t="s">
        <v>119</v>
      </c>
      <c r="C6445" s="1" t="s">
        <v>114</v>
      </c>
      <c r="D6445" s="1" t="s">
        <v>266</v>
      </c>
      <c r="E6445" s="1" t="s">
        <v>53</v>
      </c>
      <c r="F6445" s="1" t="s">
        <v>53</v>
      </c>
      <c r="G6445" s="13" t="s">
        <v>2993</v>
      </c>
      <c r="H6445" s="12">
        <v>38979</v>
      </c>
      <c r="I6445" s="12" t="s">
        <v>2993</v>
      </c>
      <c r="J6445" s="12">
        <v>38979</v>
      </c>
      <c r="K6445" s="4">
        <v>15</v>
      </c>
      <c r="L6445" s="1" t="s">
        <v>56</v>
      </c>
      <c r="M6445" s="1" t="s">
        <v>2983</v>
      </c>
      <c r="N6445" s="1" t="s">
        <v>104</v>
      </c>
      <c r="O6445" s="1" t="s">
        <v>59</v>
      </c>
      <c r="P6445">
        <v>100</v>
      </c>
      <c r="Q6445">
        <v>1000</v>
      </c>
      <c r="R6445">
        <v>80000</v>
      </c>
      <c r="S6445">
        <v>80</v>
      </c>
      <c r="T6445">
        <v>0.8</v>
      </c>
      <c r="U6445">
        <f t="shared" si="1881"/>
        <v>80000</v>
      </c>
      <c r="V6445">
        <f t="shared" si="1882"/>
        <v>100000</v>
      </c>
      <c r="W6445" s="1" t="s">
        <v>111</v>
      </c>
      <c r="X6445" s="1" t="s">
        <v>112</v>
      </c>
      <c r="Y6445" s="1" t="s">
        <v>112</v>
      </c>
      <c r="Z6445" s="3">
        <v>7527</v>
      </c>
      <c r="AA6445" s="4">
        <f t="shared" si="1886"/>
        <v>343</v>
      </c>
      <c r="AB6445" s="4">
        <f t="shared" si="1890"/>
        <v>-58.822999999999922</v>
      </c>
      <c r="AC6445" s="4">
        <f t="shared" si="1878"/>
        <v>343</v>
      </c>
      <c r="AD6445" s="4">
        <f t="shared" si="1887"/>
        <v>866.63636363636363</v>
      </c>
      <c r="AE6445" s="4">
        <v>343</v>
      </c>
      <c r="AF6445" s="4">
        <v>343</v>
      </c>
      <c r="AG6445" s="4">
        <f t="shared" si="1891"/>
        <v>343</v>
      </c>
      <c r="AH6445" s="4">
        <v>10733</v>
      </c>
      <c r="AI6445">
        <f t="shared" si="1883"/>
        <v>4211</v>
      </c>
      <c r="AJ6445">
        <v>2373.73</v>
      </c>
      <c r="AK6445" s="2">
        <v>2373.73</v>
      </c>
      <c r="AL6445" s="2">
        <f t="shared" si="1892"/>
        <v>2373.73</v>
      </c>
      <c r="AM6445" s="4"/>
      <c r="AN6445" t="e">
        <f>VLOOKUP([1]!Tabelle13[[#This Row],[Vlookup this ID for freight costs]],$AL$2:$AL$6811,2,FALSE)</f>
        <v>#REF!</v>
      </c>
      <c r="AP6445">
        <v>0</v>
      </c>
      <c r="AR6445" s="4">
        <v>19</v>
      </c>
      <c r="AS6445" s="4">
        <v>9</v>
      </c>
      <c r="AT6445" s="4">
        <v>2006</v>
      </c>
      <c r="AU6445" s="4">
        <v>19</v>
      </c>
      <c r="AV6445" s="4">
        <v>9</v>
      </c>
      <c r="AW6445" s="4">
        <v>2006</v>
      </c>
      <c r="AX6445" t="str">
        <f t="shared" si="1884"/>
        <v>No Delay</v>
      </c>
      <c r="AY6445">
        <f t="shared" si="1885"/>
        <v>0</v>
      </c>
    </row>
    <row r="6446" spans="1:51" x14ac:dyDescent="0.2">
      <c r="A6446" s="3">
        <v>11761</v>
      </c>
      <c r="B6446" s="1" t="s">
        <v>72</v>
      </c>
      <c r="C6446" s="1" t="s">
        <v>73</v>
      </c>
      <c r="D6446" s="1" t="s">
        <v>130</v>
      </c>
      <c r="E6446" s="1" t="s">
        <v>101</v>
      </c>
      <c r="F6446" s="1" t="s">
        <v>101</v>
      </c>
      <c r="G6446" s="13" t="s">
        <v>1124</v>
      </c>
      <c r="H6446" s="12">
        <v>39318</v>
      </c>
      <c r="I6446" s="12" t="s">
        <v>1124</v>
      </c>
      <c r="J6446" s="12">
        <v>39318</v>
      </c>
      <c r="K6446" s="4">
        <v>314</v>
      </c>
      <c r="L6446" s="1" t="s">
        <v>56</v>
      </c>
      <c r="M6446" s="1" t="s">
        <v>132</v>
      </c>
      <c r="N6446" s="1" t="s">
        <v>104</v>
      </c>
      <c r="O6446" s="1" t="s">
        <v>59</v>
      </c>
      <c r="P6446">
        <v>100</v>
      </c>
      <c r="Q6446">
        <v>1500</v>
      </c>
      <c r="R6446">
        <v>120000</v>
      </c>
      <c r="S6446">
        <v>80</v>
      </c>
      <c r="T6446">
        <v>0.8</v>
      </c>
      <c r="U6446">
        <f t="shared" si="1881"/>
        <v>120000</v>
      </c>
      <c r="V6446">
        <f t="shared" si="1882"/>
        <v>150000</v>
      </c>
      <c r="W6446" s="1" t="s">
        <v>111</v>
      </c>
      <c r="X6446" s="1" t="s">
        <v>112</v>
      </c>
      <c r="Y6446" s="1" t="s">
        <v>112</v>
      </c>
      <c r="Z6446" s="3">
        <v>12731</v>
      </c>
      <c r="AA6446" s="4">
        <f t="shared" si="1886"/>
        <v>343</v>
      </c>
      <c r="AB6446" s="4">
        <f t="shared" si="1890"/>
        <v>150.56700000000001</v>
      </c>
      <c r="AC6446" s="4">
        <f t="shared" ref="AC6446:AC6509" si="1893">AF6446</f>
        <v>343</v>
      </c>
      <c r="AD6446" s="4">
        <f t="shared" si="1887"/>
        <v>1588.01643686425</v>
      </c>
      <c r="AE6446" s="4">
        <v>343</v>
      </c>
      <c r="AF6446" s="4">
        <v>343</v>
      </c>
      <c r="AG6446" s="4">
        <f t="shared" si="1891"/>
        <v>343</v>
      </c>
      <c r="AH6446" s="4">
        <v>85140</v>
      </c>
      <c r="AI6446">
        <f t="shared" si="1883"/>
        <v>3344</v>
      </c>
      <c r="AJ6446">
        <v>1645.12</v>
      </c>
      <c r="AK6446" s="2">
        <v>1645.12</v>
      </c>
      <c r="AL6446" s="2">
        <f t="shared" si="1892"/>
        <v>1645.12</v>
      </c>
      <c r="AM6446" s="4"/>
      <c r="AN6446" t="e">
        <f>VLOOKUP([1]!Tabelle13[[#This Row],[Vlookup this ID for freight costs]],$AL$2:$AL$6811,2,FALSE)</f>
        <v>#REF!</v>
      </c>
      <c r="AP6446">
        <v>192</v>
      </c>
      <c r="AQ6446">
        <v>192</v>
      </c>
      <c r="AR6446" s="4">
        <v>24</v>
      </c>
      <c r="AS6446" s="4">
        <v>8</v>
      </c>
      <c r="AT6446" s="4">
        <v>2007</v>
      </c>
      <c r="AU6446" s="4">
        <v>24</v>
      </c>
      <c r="AV6446" s="4">
        <v>8</v>
      </c>
      <c r="AW6446" s="4">
        <v>2007</v>
      </c>
      <c r="AX6446" t="str">
        <f t="shared" si="1884"/>
        <v>No Delay</v>
      </c>
      <c r="AY6446">
        <f t="shared" si="1885"/>
        <v>0</v>
      </c>
    </row>
    <row r="6447" spans="1:51" x14ac:dyDescent="0.2">
      <c r="A6447" s="3">
        <v>65261</v>
      </c>
      <c r="B6447" s="1" t="s">
        <v>1138</v>
      </c>
      <c r="C6447" s="1" t="s">
        <v>65</v>
      </c>
      <c r="D6447" s="1" t="s">
        <v>52</v>
      </c>
      <c r="E6447" s="1" t="s">
        <v>53</v>
      </c>
      <c r="F6447" s="1" t="s">
        <v>53</v>
      </c>
      <c r="G6447" s="13" t="s">
        <v>486</v>
      </c>
      <c r="H6447" s="12">
        <v>40786</v>
      </c>
      <c r="I6447" s="12" t="s">
        <v>486</v>
      </c>
      <c r="J6447" s="12">
        <v>40786</v>
      </c>
      <c r="K6447" s="4">
        <v>3390</v>
      </c>
      <c r="L6447" s="1" t="s">
        <v>56</v>
      </c>
      <c r="M6447" s="1" t="s">
        <v>57</v>
      </c>
      <c r="N6447" s="1" t="s">
        <v>104</v>
      </c>
      <c r="O6447" s="1" t="s">
        <v>59</v>
      </c>
      <c r="P6447">
        <v>100</v>
      </c>
      <c r="Q6447">
        <v>2520</v>
      </c>
      <c r="R6447">
        <v>224280</v>
      </c>
      <c r="S6447">
        <v>89</v>
      </c>
      <c r="T6447">
        <v>0.89</v>
      </c>
      <c r="U6447">
        <f t="shared" si="1881"/>
        <v>224280</v>
      </c>
      <c r="V6447">
        <f t="shared" si="1882"/>
        <v>252000</v>
      </c>
      <c r="W6447" s="1" t="s">
        <v>60</v>
      </c>
      <c r="X6447" s="1" t="s">
        <v>61</v>
      </c>
      <c r="Y6447" s="1" t="s">
        <v>61</v>
      </c>
      <c r="Z6447" s="3">
        <v>12853</v>
      </c>
      <c r="AA6447" s="4">
        <f t="shared" si="1886"/>
        <v>1201</v>
      </c>
      <c r="AB6447" s="4">
        <f t="shared" si="1890"/>
        <v>657.12528000000009</v>
      </c>
      <c r="AC6447" s="4">
        <f t="shared" si="1893"/>
        <v>1201</v>
      </c>
      <c r="AD6447" s="4">
        <f t="shared" si="1887"/>
        <v>1201</v>
      </c>
      <c r="AE6447" s="4">
        <v>1201</v>
      </c>
      <c r="AF6447" s="4">
        <v>1201</v>
      </c>
      <c r="AG6447" s="4">
        <f t="shared" si="1891"/>
        <v>1201</v>
      </c>
      <c r="AI6447" t="e">
        <f t="shared" si="1883"/>
        <v>#N/A</v>
      </c>
      <c r="AJ6447">
        <v>28669.23</v>
      </c>
      <c r="AK6447" s="2">
        <v>28669.23</v>
      </c>
      <c r="AL6447" s="2">
        <f t="shared" si="1892"/>
        <v>28669.23</v>
      </c>
      <c r="AM6447" s="4"/>
      <c r="AN6447" t="e">
        <f>VLOOKUP([1]!Tabelle13[[#This Row],[Vlookup this ID for freight costs]],$AL$2:$AL$6811,2,FALSE)</f>
        <v>#REF!</v>
      </c>
      <c r="AP6447">
        <v>370.06</v>
      </c>
      <c r="AQ6447">
        <v>370.06</v>
      </c>
      <c r="AR6447" s="4">
        <v>31</v>
      </c>
      <c r="AS6447" s="4">
        <v>8</v>
      </c>
      <c r="AT6447" s="4">
        <v>2011</v>
      </c>
      <c r="AU6447" s="4">
        <v>31</v>
      </c>
      <c r="AV6447" s="4">
        <v>8</v>
      </c>
      <c r="AW6447" s="4">
        <v>2011</v>
      </c>
      <c r="AX6447" t="str">
        <f t="shared" si="1884"/>
        <v>No Delay</v>
      </c>
      <c r="AY6447">
        <f t="shared" si="1885"/>
        <v>0</v>
      </c>
    </row>
    <row r="6448" spans="1:51" x14ac:dyDescent="0.2">
      <c r="A6448" s="3">
        <v>37664</v>
      </c>
      <c r="B6448" s="1" t="s">
        <v>1138</v>
      </c>
      <c r="C6448" s="1" t="s">
        <v>65</v>
      </c>
      <c r="D6448" s="1" t="s">
        <v>52</v>
      </c>
      <c r="E6448" s="1" t="s">
        <v>53</v>
      </c>
      <c r="F6448" s="1" t="s">
        <v>53</v>
      </c>
      <c r="G6448" s="13" t="s">
        <v>2288</v>
      </c>
      <c r="H6448" s="12">
        <v>41283</v>
      </c>
      <c r="I6448" s="12" t="s">
        <v>1577</v>
      </c>
      <c r="J6448" s="12">
        <v>41284</v>
      </c>
      <c r="K6448" s="4">
        <v>4390</v>
      </c>
      <c r="L6448" s="1" t="s">
        <v>56</v>
      </c>
      <c r="M6448" s="1" t="s">
        <v>57</v>
      </c>
      <c r="N6448" s="1" t="s">
        <v>104</v>
      </c>
      <c r="O6448" s="1" t="s">
        <v>59</v>
      </c>
      <c r="P6448">
        <v>100</v>
      </c>
      <c r="Q6448">
        <v>2744</v>
      </c>
      <c r="R6448">
        <v>244216</v>
      </c>
      <c r="S6448">
        <v>89</v>
      </c>
      <c r="T6448">
        <v>0.89</v>
      </c>
      <c r="U6448">
        <f t="shared" si="1881"/>
        <v>244216</v>
      </c>
      <c r="V6448">
        <f t="shared" si="1882"/>
        <v>274400</v>
      </c>
      <c r="W6448" s="1" t="s">
        <v>85</v>
      </c>
      <c r="X6448" s="1" t="s">
        <v>1236</v>
      </c>
      <c r="Y6448" s="1" t="s">
        <v>86</v>
      </c>
      <c r="Z6448" s="4">
        <v>7373</v>
      </c>
      <c r="AA6448" s="4">
        <f t="shared" si="1886"/>
        <v>1186</v>
      </c>
      <c r="AB6448" s="4">
        <f t="shared" si="1890"/>
        <v>757.99001599999997</v>
      </c>
      <c r="AC6448" s="4">
        <f t="shared" si="1893"/>
        <v>1186</v>
      </c>
      <c r="AD6448" s="4">
        <f t="shared" si="1887"/>
        <v>1245.4761904761904</v>
      </c>
      <c r="AE6448" s="4">
        <v>1186</v>
      </c>
      <c r="AF6448" s="4">
        <v>1186</v>
      </c>
      <c r="AG6448" s="4">
        <f t="shared" si="1891"/>
        <v>1186</v>
      </c>
      <c r="AI6448" t="e">
        <f t="shared" si="1883"/>
        <v>#N/A</v>
      </c>
      <c r="AJ6448">
        <v>24927.19</v>
      </c>
      <c r="AK6448" s="2">
        <v>24927.19</v>
      </c>
      <c r="AL6448" s="2">
        <f t="shared" si="1892"/>
        <v>24927.19</v>
      </c>
      <c r="AM6448" s="4"/>
      <c r="AN6448" t="e">
        <f>VLOOKUP([1]!Tabelle13[[#This Row],[Vlookup this ID for freight costs]],$AL$2:$AL$6811,2,FALSE)</f>
        <v>#REF!</v>
      </c>
      <c r="AP6448">
        <v>342.39</v>
      </c>
      <c r="AQ6448">
        <v>342.39</v>
      </c>
      <c r="AR6448" s="4">
        <v>9</v>
      </c>
      <c r="AS6448" s="4">
        <v>1</v>
      </c>
      <c r="AT6448" s="4">
        <v>2013</v>
      </c>
      <c r="AU6448" s="4">
        <v>10</v>
      </c>
      <c r="AV6448" s="4">
        <v>1</v>
      </c>
      <c r="AW6448" s="4">
        <v>2013</v>
      </c>
      <c r="AX6448" t="str">
        <f t="shared" si="1884"/>
        <v>Delay</v>
      </c>
      <c r="AY6448">
        <f t="shared" si="1885"/>
        <v>1</v>
      </c>
    </row>
    <row r="6449" spans="1:51" x14ac:dyDescent="0.2">
      <c r="A6449" s="3">
        <v>38192</v>
      </c>
      <c r="B6449" s="1" t="s">
        <v>1138</v>
      </c>
      <c r="C6449" s="1" t="s">
        <v>65</v>
      </c>
      <c r="D6449" s="1" t="s">
        <v>52</v>
      </c>
      <c r="E6449" s="1" t="s">
        <v>53</v>
      </c>
      <c r="F6449" s="1" t="s">
        <v>53</v>
      </c>
      <c r="G6449" s="13" t="s">
        <v>2288</v>
      </c>
      <c r="H6449" s="12">
        <v>41283</v>
      </c>
      <c r="I6449" s="12" t="s">
        <v>2994</v>
      </c>
      <c r="J6449" s="12">
        <v>41282</v>
      </c>
      <c r="K6449" s="4">
        <v>4382</v>
      </c>
      <c r="L6449" s="1" t="s">
        <v>56</v>
      </c>
      <c r="M6449" s="1" t="s">
        <v>57</v>
      </c>
      <c r="N6449" s="1" t="s">
        <v>104</v>
      </c>
      <c r="O6449" s="1" t="s">
        <v>59</v>
      </c>
      <c r="P6449">
        <v>100</v>
      </c>
      <c r="Q6449">
        <v>2744</v>
      </c>
      <c r="R6449">
        <v>244216</v>
      </c>
      <c r="S6449">
        <v>89</v>
      </c>
      <c r="T6449">
        <v>0.89</v>
      </c>
      <c r="U6449">
        <f t="shared" si="1881"/>
        <v>244216</v>
      </c>
      <c r="V6449">
        <f t="shared" si="1882"/>
        <v>274400</v>
      </c>
      <c r="W6449" s="1" t="s">
        <v>85</v>
      </c>
      <c r="X6449" s="1" t="s">
        <v>1236</v>
      </c>
      <c r="Y6449" s="1" t="s">
        <v>86</v>
      </c>
      <c r="Z6449" s="4">
        <v>7373</v>
      </c>
      <c r="AA6449" s="4">
        <f t="shared" si="1886"/>
        <v>1186</v>
      </c>
      <c r="AB6449" s="4">
        <f t="shared" si="1890"/>
        <v>757.99001599999997</v>
      </c>
      <c r="AC6449" s="4">
        <f t="shared" si="1893"/>
        <v>1186</v>
      </c>
      <c r="AD6449" s="4">
        <f t="shared" si="1887"/>
        <v>1245.4761904761904</v>
      </c>
      <c r="AE6449" s="4">
        <v>1186</v>
      </c>
      <c r="AF6449" s="4">
        <v>1186</v>
      </c>
      <c r="AG6449" s="4">
        <f t="shared" si="1891"/>
        <v>1186</v>
      </c>
      <c r="AI6449" t="e">
        <f t="shared" si="1883"/>
        <v>#N/A</v>
      </c>
      <c r="AJ6449">
        <v>24927.19</v>
      </c>
      <c r="AK6449" s="2">
        <v>24927.19</v>
      </c>
      <c r="AL6449" s="2">
        <f t="shared" si="1892"/>
        <v>24927.19</v>
      </c>
      <c r="AM6449" s="4"/>
      <c r="AN6449" t="e">
        <f>VLOOKUP([1]!Tabelle13[[#This Row],[Vlookup this ID for freight costs]],$AL$2:$AL$6811,2,FALSE)</f>
        <v>#REF!</v>
      </c>
      <c r="AP6449">
        <v>342.39</v>
      </c>
      <c r="AQ6449">
        <v>342.39</v>
      </c>
      <c r="AR6449" s="4">
        <v>9</v>
      </c>
      <c r="AS6449" s="4">
        <v>1</v>
      </c>
      <c r="AT6449" s="4">
        <v>2013</v>
      </c>
      <c r="AU6449" s="4">
        <v>8</v>
      </c>
      <c r="AV6449" s="4">
        <v>1</v>
      </c>
      <c r="AW6449" s="4">
        <v>2013</v>
      </c>
      <c r="AX6449" t="str">
        <f t="shared" si="1884"/>
        <v>No Delay</v>
      </c>
      <c r="AY6449">
        <f t="shared" si="1885"/>
        <v>0</v>
      </c>
    </row>
    <row r="6450" spans="1:51" x14ac:dyDescent="0.2">
      <c r="A6450" s="3">
        <v>7954</v>
      </c>
      <c r="B6450" s="1" t="s">
        <v>119</v>
      </c>
      <c r="C6450" s="1" t="s">
        <v>114</v>
      </c>
      <c r="D6450" s="1" t="s">
        <v>266</v>
      </c>
      <c r="E6450" s="1" t="s">
        <v>53</v>
      </c>
      <c r="F6450" s="1" t="s">
        <v>53</v>
      </c>
      <c r="G6450" s="13" t="s">
        <v>2995</v>
      </c>
      <c r="H6450" s="12">
        <v>39021</v>
      </c>
      <c r="I6450" s="12" t="s">
        <v>2995</v>
      </c>
      <c r="J6450" s="12">
        <v>39021</v>
      </c>
      <c r="K6450" s="4">
        <v>23</v>
      </c>
      <c r="L6450" s="1" t="s">
        <v>56</v>
      </c>
      <c r="M6450" s="1" t="s">
        <v>2983</v>
      </c>
      <c r="N6450" s="1" t="s">
        <v>104</v>
      </c>
      <c r="O6450" s="1" t="s">
        <v>59</v>
      </c>
      <c r="P6450">
        <v>100</v>
      </c>
      <c r="Q6450">
        <v>1250</v>
      </c>
      <c r="R6450">
        <v>100000</v>
      </c>
      <c r="S6450">
        <v>80</v>
      </c>
      <c r="T6450">
        <v>0.8</v>
      </c>
      <c r="U6450">
        <f t="shared" si="1881"/>
        <v>100000</v>
      </c>
      <c r="V6450">
        <f t="shared" si="1882"/>
        <v>125000</v>
      </c>
      <c r="W6450" s="1" t="s">
        <v>111</v>
      </c>
      <c r="X6450" s="1" t="s">
        <v>112</v>
      </c>
      <c r="Y6450" s="1" t="s">
        <v>112</v>
      </c>
      <c r="Z6450" s="3">
        <v>7527</v>
      </c>
      <c r="AA6450" s="4">
        <f t="shared" si="1886"/>
        <v>426</v>
      </c>
      <c r="AB6450" s="4">
        <f t="shared" si="1890"/>
        <v>45.872000000000071</v>
      </c>
      <c r="AC6450" s="4">
        <f t="shared" si="1893"/>
        <v>426</v>
      </c>
      <c r="AD6450" s="4">
        <f t="shared" si="1887"/>
        <v>583.66666666666663</v>
      </c>
      <c r="AE6450" s="4">
        <v>426</v>
      </c>
      <c r="AF6450" s="4">
        <v>426</v>
      </c>
      <c r="AG6450" s="4">
        <f t="shared" si="1891"/>
        <v>426</v>
      </c>
      <c r="AH6450" s="4">
        <v>11008</v>
      </c>
      <c r="AI6450">
        <f t="shared" si="1883"/>
        <v>8848</v>
      </c>
      <c r="AJ6450">
        <v>2487.58</v>
      </c>
      <c r="AK6450" s="2">
        <v>2487.58</v>
      </c>
      <c r="AL6450" s="2">
        <f t="shared" si="1892"/>
        <v>2487.58</v>
      </c>
      <c r="AM6450" s="4"/>
      <c r="AN6450" t="e">
        <f>VLOOKUP([1]!Tabelle13[[#This Row],[Vlookup this ID for freight costs]],$AL$2:$AL$6811,2,FALSE)</f>
        <v>#REF!</v>
      </c>
      <c r="AP6450">
        <v>0</v>
      </c>
      <c r="AR6450" s="4">
        <v>31</v>
      </c>
      <c r="AS6450" s="4">
        <v>10</v>
      </c>
      <c r="AT6450" s="4">
        <v>2006</v>
      </c>
      <c r="AU6450" s="4">
        <v>31</v>
      </c>
      <c r="AV6450" s="4">
        <v>10</v>
      </c>
      <c r="AW6450" s="4">
        <v>2006</v>
      </c>
      <c r="AX6450" t="str">
        <f t="shared" si="1884"/>
        <v>No Delay</v>
      </c>
      <c r="AY6450">
        <f t="shared" si="1885"/>
        <v>0</v>
      </c>
    </row>
    <row r="6451" spans="1:51" x14ac:dyDescent="0.2">
      <c r="A6451" s="3">
        <v>26131</v>
      </c>
      <c r="B6451" s="1" t="s">
        <v>172</v>
      </c>
      <c r="C6451" s="1" t="s">
        <v>114</v>
      </c>
      <c r="D6451" s="1" t="s">
        <v>52</v>
      </c>
      <c r="E6451" s="1" t="s">
        <v>53</v>
      </c>
      <c r="F6451" s="1" t="s">
        <v>53</v>
      </c>
      <c r="G6451" s="13" t="s">
        <v>2160</v>
      </c>
      <c r="H6451" s="12">
        <v>41199</v>
      </c>
      <c r="I6451" s="12" t="s">
        <v>2160</v>
      </c>
      <c r="J6451" s="12">
        <v>41199</v>
      </c>
      <c r="K6451" s="4">
        <v>4210</v>
      </c>
      <c r="L6451" s="1" t="s">
        <v>56</v>
      </c>
      <c r="M6451" s="1" t="s">
        <v>126</v>
      </c>
      <c r="N6451" s="1" t="s">
        <v>127</v>
      </c>
      <c r="O6451" s="1" t="s">
        <v>128</v>
      </c>
      <c r="P6451">
        <v>20</v>
      </c>
      <c r="Q6451">
        <v>3640</v>
      </c>
      <c r="R6451">
        <v>116480</v>
      </c>
      <c r="S6451">
        <v>32</v>
      </c>
      <c r="T6451">
        <v>1.6</v>
      </c>
      <c r="U6451">
        <f t="shared" si="1881"/>
        <v>116480</v>
      </c>
      <c r="V6451">
        <f t="shared" si="1882"/>
        <v>72800</v>
      </c>
      <c r="W6451" s="1" t="s">
        <v>126</v>
      </c>
      <c r="X6451" s="1" t="s">
        <v>129</v>
      </c>
      <c r="Y6451" s="1" t="s">
        <v>129</v>
      </c>
      <c r="Z6451" s="3">
        <v>8261</v>
      </c>
      <c r="AA6451" s="4">
        <f t="shared" si="1886"/>
        <v>1213</v>
      </c>
      <c r="AB6451" s="4">
        <f t="shared" si="1890"/>
        <v>821.14148</v>
      </c>
      <c r="AC6451" s="4">
        <f t="shared" si="1893"/>
        <v>1213</v>
      </c>
      <c r="AD6451" s="4">
        <f t="shared" si="1887"/>
        <v>1213</v>
      </c>
      <c r="AE6451" s="4">
        <v>1213</v>
      </c>
      <c r="AF6451" s="4">
        <v>1213</v>
      </c>
      <c r="AG6451" s="4">
        <f t="shared" si="1891"/>
        <v>1213</v>
      </c>
      <c r="AI6451" t="e">
        <f t="shared" si="1883"/>
        <v>#N/A</v>
      </c>
      <c r="AJ6451">
        <v>15504.42</v>
      </c>
      <c r="AK6451" s="2">
        <v>15504.42</v>
      </c>
      <c r="AL6451" s="2">
        <f t="shared" si="1892"/>
        <v>15504.42</v>
      </c>
      <c r="AM6451" s="4"/>
      <c r="AN6451" t="e">
        <f>VLOOKUP([1]!Tabelle13[[#This Row],[Vlookup this ID for freight costs]],$AL$2:$AL$6811,2,FALSE)</f>
        <v>#REF!</v>
      </c>
      <c r="AP6451">
        <v>192.19</v>
      </c>
      <c r="AQ6451">
        <v>192.19</v>
      </c>
      <c r="AR6451" s="4">
        <v>17</v>
      </c>
      <c r="AS6451" s="4">
        <v>10</v>
      </c>
      <c r="AT6451" s="4">
        <v>2012</v>
      </c>
      <c r="AU6451" s="4">
        <v>17</v>
      </c>
      <c r="AV6451" s="4">
        <v>10</v>
      </c>
      <c r="AW6451" s="4">
        <v>2012</v>
      </c>
      <c r="AX6451" t="str">
        <f t="shared" si="1884"/>
        <v>No Delay</v>
      </c>
      <c r="AY6451">
        <f t="shared" si="1885"/>
        <v>0</v>
      </c>
    </row>
    <row r="6452" spans="1:51" x14ac:dyDescent="0.2">
      <c r="A6452" s="3">
        <v>38417</v>
      </c>
      <c r="B6452" s="1" t="s">
        <v>1138</v>
      </c>
      <c r="C6452" s="1" t="s">
        <v>65</v>
      </c>
      <c r="D6452" s="1" t="s">
        <v>52</v>
      </c>
      <c r="E6452" s="1" t="s">
        <v>53</v>
      </c>
      <c r="F6452" s="1" t="s">
        <v>53</v>
      </c>
      <c r="G6452" s="13" t="s">
        <v>2969</v>
      </c>
      <c r="H6452" s="12">
        <v>41870</v>
      </c>
      <c r="I6452" s="12" t="s">
        <v>1095</v>
      </c>
      <c r="J6452" s="12">
        <v>41886</v>
      </c>
      <c r="K6452" s="4">
        <v>5917</v>
      </c>
      <c r="L6452" s="1" t="s">
        <v>56</v>
      </c>
      <c r="M6452" s="1" t="s">
        <v>57</v>
      </c>
      <c r="N6452" s="1" t="s">
        <v>104</v>
      </c>
      <c r="O6452" s="1" t="s">
        <v>59</v>
      </c>
      <c r="P6452">
        <v>100</v>
      </c>
      <c r="Q6452">
        <v>5884</v>
      </c>
      <c r="R6452">
        <v>523676</v>
      </c>
      <c r="S6452">
        <v>89</v>
      </c>
      <c r="T6452">
        <v>0.89</v>
      </c>
      <c r="U6452">
        <f t="shared" si="1881"/>
        <v>523676</v>
      </c>
      <c r="V6452">
        <f t="shared" si="1882"/>
        <v>588400</v>
      </c>
      <c r="W6452" s="1" t="s">
        <v>85</v>
      </c>
      <c r="X6452" s="1" t="s">
        <v>1236</v>
      </c>
      <c r="Y6452" s="1" t="s">
        <v>86</v>
      </c>
      <c r="Z6452" s="4">
        <v>7373</v>
      </c>
      <c r="AA6452" s="4">
        <f t="shared" si="1886"/>
        <v>3435</v>
      </c>
      <c r="AB6452" s="4">
        <f t="shared" si="1890"/>
        <v>2171.8974760000001</v>
      </c>
      <c r="AC6452" s="4">
        <f t="shared" si="1893"/>
        <v>3435</v>
      </c>
      <c r="AD6452" s="4">
        <f t="shared" si="1887"/>
        <v>3435</v>
      </c>
      <c r="AE6452" s="4">
        <v>3435</v>
      </c>
      <c r="AF6452" s="4">
        <v>3435</v>
      </c>
      <c r="AG6452" s="4">
        <f t="shared" si="1891"/>
        <v>3435</v>
      </c>
      <c r="AI6452" t="e">
        <f t="shared" si="1883"/>
        <v>#N/A</v>
      </c>
      <c r="AJ6452">
        <v>34730.620000000003</v>
      </c>
      <c r="AK6452" s="2">
        <v>34730.620000000003</v>
      </c>
      <c r="AL6452" s="2">
        <f t="shared" si="1892"/>
        <v>34730.620000000003</v>
      </c>
      <c r="AM6452" s="4"/>
      <c r="AN6452" t="e">
        <f>VLOOKUP([1]!Tabelle13[[#This Row],[Vlookup this ID for freight costs]],$AL$2:$AL$6811,2,FALSE)</f>
        <v>#REF!</v>
      </c>
      <c r="AP6452">
        <v>538.34</v>
      </c>
      <c r="AQ6452">
        <v>538.34</v>
      </c>
      <c r="AR6452" s="4">
        <v>19</v>
      </c>
      <c r="AS6452" s="4">
        <v>8</v>
      </c>
      <c r="AT6452" s="4">
        <v>2014</v>
      </c>
      <c r="AU6452" s="4">
        <v>4</v>
      </c>
      <c r="AV6452" s="4">
        <v>9</v>
      </c>
      <c r="AW6452" s="4">
        <v>2014</v>
      </c>
      <c r="AX6452" t="str">
        <f t="shared" si="1884"/>
        <v>Delay</v>
      </c>
      <c r="AY6452">
        <f t="shared" si="1885"/>
        <v>16</v>
      </c>
    </row>
    <row r="6453" spans="1:51" x14ac:dyDescent="0.2">
      <c r="A6453" s="3">
        <v>38913</v>
      </c>
      <c r="B6453" s="1" t="s">
        <v>1138</v>
      </c>
      <c r="C6453" s="1" t="s">
        <v>65</v>
      </c>
      <c r="D6453" s="1" t="s">
        <v>52</v>
      </c>
      <c r="E6453" s="1" t="s">
        <v>53</v>
      </c>
      <c r="F6453" s="1" t="s">
        <v>53</v>
      </c>
      <c r="G6453" s="13" t="s">
        <v>2288</v>
      </c>
      <c r="H6453" s="12">
        <v>41283</v>
      </c>
      <c r="I6453" s="12" t="s">
        <v>2288</v>
      </c>
      <c r="J6453" s="12">
        <v>41283</v>
      </c>
      <c r="K6453" s="4">
        <v>4386</v>
      </c>
      <c r="L6453" s="1" t="s">
        <v>56</v>
      </c>
      <c r="M6453" s="1" t="s">
        <v>57</v>
      </c>
      <c r="N6453" s="1" t="s">
        <v>104</v>
      </c>
      <c r="O6453" s="1" t="s">
        <v>59</v>
      </c>
      <c r="P6453">
        <v>100</v>
      </c>
      <c r="Q6453">
        <v>792</v>
      </c>
      <c r="R6453">
        <v>70488</v>
      </c>
      <c r="S6453">
        <v>89</v>
      </c>
      <c r="T6453">
        <v>0.89</v>
      </c>
      <c r="U6453">
        <f t="shared" si="1881"/>
        <v>70488</v>
      </c>
      <c r="V6453">
        <f t="shared" si="1882"/>
        <v>79200</v>
      </c>
      <c r="W6453" s="1" t="s">
        <v>85</v>
      </c>
      <c r="X6453" s="1" t="s">
        <v>1236</v>
      </c>
      <c r="Y6453" s="1" t="s">
        <v>86</v>
      </c>
      <c r="Z6453" s="4">
        <v>7373</v>
      </c>
      <c r="AA6453" s="4">
        <f t="shared" si="1886"/>
        <v>350</v>
      </c>
      <c r="AB6453" s="4">
        <f t="shared" si="1890"/>
        <v>-120.97411199999996</v>
      </c>
      <c r="AC6453" s="4">
        <f t="shared" si="1893"/>
        <v>350</v>
      </c>
      <c r="AD6453" s="4">
        <f t="shared" si="1887"/>
        <v>751.5</v>
      </c>
      <c r="AE6453" s="4">
        <v>350</v>
      </c>
      <c r="AF6453" s="4">
        <v>350</v>
      </c>
      <c r="AG6453" s="4">
        <f t="shared" si="1891"/>
        <v>350</v>
      </c>
      <c r="AI6453" t="e">
        <f t="shared" si="1883"/>
        <v>#N/A</v>
      </c>
      <c r="AJ6453">
        <v>8363.61</v>
      </c>
      <c r="AK6453" s="2">
        <v>8363.61</v>
      </c>
      <c r="AL6453" s="2">
        <f t="shared" si="1892"/>
        <v>8363.61</v>
      </c>
      <c r="AM6453" s="4"/>
      <c r="AN6453" t="e">
        <f>VLOOKUP([1]!Tabelle13[[#This Row],[Vlookup this ID for freight costs]],$AL$2:$AL$6811,2,FALSE)</f>
        <v>#REF!</v>
      </c>
      <c r="AP6453">
        <v>98.82</v>
      </c>
      <c r="AQ6453">
        <v>98.82</v>
      </c>
      <c r="AR6453" s="4">
        <v>9</v>
      </c>
      <c r="AS6453" s="4">
        <v>1</v>
      </c>
      <c r="AT6453" s="4">
        <v>2013</v>
      </c>
      <c r="AU6453" s="4">
        <v>9</v>
      </c>
      <c r="AV6453" s="4">
        <v>1</v>
      </c>
      <c r="AW6453" s="4">
        <v>2013</v>
      </c>
      <c r="AX6453" t="str">
        <f t="shared" si="1884"/>
        <v>No Delay</v>
      </c>
      <c r="AY6453">
        <f t="shared" si="1885"/>
        <v>0</v>
      </c>
    </row>
    <row r="6454" spans="1:51" x14ac:dyDescent="0.2">
      <c r="A6454" s="3">
        <v>6746</v>
      </c>
      <c r="B6454" s="1" t="s">
        <v>64</v>
      </c>
      <c r="C6454" s="1" t="s">
        <v>65</v>
      </c>
      <c r="D6454" s="1" t="s">
        <v>52</v>
      </c>
      <c r="E6454" s="1" t="s">
        <v>53</v>
      </c>
      <c r="F6454" s="1" t="s">
        <v>53</v>
      </c>
      <c r="G6454" s="13" t="s">
        <v>2996</v>
      </c>
      <c r="H6454" s="12">
        <v>39393</v>
      </c>
      <c r="I6454" s="12" t="s">
        <v>2996</v>
      </c>
      <c r="J6454" s="12">
        <v>39393</v>
      </c>
      <c r="K6454" s="4">
        <v>461</v>
      </c>
      <c r="L6454" s="1" t="s">
        <v>56</v>
      </c>
      <c r="M6454" s="1" t="s">
        <v>634</v>
      </c>
      <c r="N6454" s="1" t="s">
        <v>635</v>
      </c>
      <c r="O6454" s="1" t="s">
        <v>636</v>
      </c>
      <c r="P6454">
        <v>20</v>
      </c>
      <c r="Q6454">
        <v>10000</v>
      </c>
      <c r="R6454">
        <v>270000</v>
      </c>
      <c r="S6454">
        <v>27</v>
      </c>
      <c r="T6454">
        <v>1.35</v>
      </c>
      <c r="U6454">
        <f t="shared" si="1881"/>
        <v>270000</v>
      </c>
      <c r="V6454">
        <f t="shared" si="1882"/>
        <v>200000</v>
      </c>
      <c r="W6454" s="1" t="s">
        <v>637</v>
      </c>
      <c r="X6454" s="1" t="s">
        <v>71</v>
      </c>
      <c r="Y6454" s="1" t="s">
        <v>71</v>
      </c>
      <c r="Z6454" s="4">
        <v>10674</v>
      </c>
      <c r="AA6454" s="4">
        <f t="shared" si="1886"/>
        <v>3265</v>
      </c>
      <c r="AB6454" s="4">
        <f t="shared" si="1890"/>
        <v>2240.7470000000003</v>
      </c>
      <c r="AC6454" s="4">
        <f t="shared" si="1893"/>
        <v>3265</v>
      </c>
      <c r="AD6454" s="4">
        <f t="shared" si="1887"/>
        <v>1766.9626624316154</v>
      </c>
      <c r="AE6454" s="4">
        <v>3265</v>
      </c>
      <c r="AF6454" s="4">
        <v>3265</v>
      </c>
      <c r="AG6454" s="4">
        <f t="shared" si="1891"/>
        <v>3265</v>
      </c>
      <c r="AH6454" s="4">
        <v>11669</v>
      </c>
      <c r="AI6454">
        <f t="shared" si="1883"/>
        <v>327</v>
      </c>
      <c r="AJ6454">
        <v>6197</v>
      </c>
      <c r="AK6454" s="2">
        <v>6197</v>
      </c>
      <c r="AL6454" s="2">
        <f t="shared" si="1892"/>
        <v>6197</v>
      </c>
      <c r="AM6454" s="4"/>
      <c r="AN6454" t="e">
        <f>VLOOKUP([1]!Tabelle13[[#This Row],[Vlookup this ID for freight costs]],$AL$2:$AL$6811,2,FALSE)</f>
        <v>#REF!</v>
      </c>
      <c r="AP6454">
        <v>432</v>
      </c>
      <c r="AQ6454">
        <v>432</v>
      </c>
      <c r="AR6454" s="4">
        <v>7</v>
      </c>
      <c r="AS6454" s="4">
        <v>11</v>
      </c>
      <c r="AT6454" s="4">
        <v>2007</v>
      </c>
      <c r="AU6454" s="4">
        <v>7</v>
      </c>
      <c r="AV6454" s="4">
        <v>11</v>
      </c>
      <c r="AW6454" s="4">
        <v>2007</v>
      </c>
      <c r="AX6454" t="str">
        <f t="shared" si="1884"/>
        <v>No Delay</v>
      </c>
      <c r="AY6454">
        <f t="shared" si="1885"/>
        <v>0</v>
      </c>
    </row>
    <row r="6455" spans="1:51" x14ac:dyDescent="0.2">
      <c r="A6455" s="3">
        <v>40963</v>
      </c>
      <c r="B6455" s="1" t="s">
        <v>1138</v>
      </c>
      <c r="C6455" s="1" t="s">
        <v>65</v>
      </c>
      <c r="D6455" s="1" t="s">
        <v>52</v>
      </c>
      <c r="E6455" s="1" t="s">
        <v>53</v>
      </c>
      <c r="F6455" s="1" t="s">
        <v>53</v>
      </c>
      <c r="G6455" s="13" t="s">
        <v>2646</v>
      </c>
      <c r="H6455" s="12">
        <v>42023</v>
      </c>
      <c r="I6455" s="12" t="s">
        <v>2970</v>
      </c>
      <c r="J6455" s="12">
        <v>42026</v>
      </c>
      <c r="K6455" s="4">
        <v>6223</v>
      </c>
      <c r="L6455" s="1" t="s">
        <v>56</v>
      </c>
      <c r="M6455" s="1" t="s">
        <v>57</v>
      </c>
      <c r="N6455" s="1" t="s">
        <v>104</v>
      </c>
      <c r="O6455" s="1" t="s">
        <v>59</v>
      </c>
      <c r="P6455">
        <v>100</v>
      </c>
      <c r="Q6455">
        <v>6170</v>
      </c>
      <c r="R6455">
        <v>549130</v>
      </c>
      <c r="S6455">
        <v>89</v>
      </c>
      <c r="T6455">
        <v>0.89</v>
      </c>
      <c r="U6455">
        <f t="shared" si="1881"/>
        <v>549130</v>
      </c>
      <c r="V6455">
        <f t="shared" si="1882"/>
        <v>617000</v>
      </c>
      <c r="W6455" s="1" t="s">
        <v>85</v>
      </c>
      <c r="X6455" s="1" t="s">
        <v>1236</v>
      </c>
      <c r="Y6455" s="1" t="s">
        <v>86</v>
      </c>
      <c r="Z6455" s="4">
        <v>7373</v>
      </c>
      <c r="AA6455" s="4">
        <f t="shared" si="1886"/>
        <v>2498</v>
      </c>
      <c r="AB6455" s="4">
        <f t="shared" si="1890"/>
        <v>2300.6801299999997</v>
      </c>
      <c r="AC6455" s="4">
        <f t="shared" si="1893"/>
        <v>2498</v>
      </c>
      <c r="AD6455" s="4">
        <f t="shared" si="1887"/>
        <v>2498</v>
      </c>
      <c r="AE6455" s="4">
        <v>2498</v>
      </c>
      <c r="AF6455" s="4">
        <v>2498</v>
      </c>
      <c r="AG6455" s="4">
        <f t="shared" si="1891"/>
        <v>2498</v>
      </c>
      <c r="AI6455" t="e">
        <f t="shared" si="1883"/>
        <v>#N/A</v>
      </c>
      <c r="AJ6455">
        <v>30648.28</v>
      </c>
      <c r="AK6455" s="2">
        <v>30648.28</v>
      </c>
      <c r="AL6455" s="2">
        <f t="shared" si="1892"/>
        <v>30648.28</v>
      </c>
      <c r="AM6455" s="4"/>
      <c r="AN6455" t="e">
        <f>VLOOKUP([1]!Tabelle13[[#This Row],[Vlookup this ID for freight costs]],$AL$2:$AL$6811,2,FALSE)</f>
        <v>#REF!</v>
      </c>
      <c r="AP6455">
        <v>564.51</v>
      </c>
      <c r="AQ6455">
        <v>564.51</v>
      </c>
      <c r="AR6455" s="4">
        <v>19</v>
      </c>
      <c r="AS6455" s="4">
        <v>1</v>
      </c>
      <c r="AT6455" s="4">
        <v>2015</v>
      </c>
      <c r="AU6455" s="4">
        <v>22</v>
      </c>
      <c r="AV6455" s="4">
        <v>1</v>
      </c>
      <c r="AW6455" s="4">
        <v>2015</v>
      </c>
      <c r="AX6455" t="str">
        <f t="shared" si="1884"/>
        <v>Delay</v>
      </c>
      <c r="AY6455">
        <f t="shared" si="1885"/>
        <v>3</v>
      </c>
    </row>
    <row r="6456" spans="1:51" x14ac:dyDescent="0.2">
      <c r="A6456" s="3">
        <v>61306</v>
      </c>
      <c r="B6456" s="1" t="s">
        <v>172</v>
      </c>
      <c r="C6456" s="1" t="s">
        <v>114</v>
      </c>
      <c r="D6456" s="1" t="s">
        <v>52</v>
      </c>
      <c r="E6456" s="1" t="s">
        <v>53</v>
      </c>
      <c r="F6456" s="1" t="s">
        <v>53</v>
      </c>
      <c r="G6456" s="13" t="s">
        <v>2997</v>
      </c>
      <c r="H6456" s="12">
        <v>40743</v>
      </c>
      <c r="I6456" s="12" t="s">
        <v>2997</v>
      </c>
      <c r="J6456" s="12">
        <v>40743</v>
      </c>
      <c r="K6456" s="4">
        <v>3334</v>
      </c>
      <c r="L6456" s="1" t="s">
        <v>56</v>
      </c>
      <c r="M6456" s="1" t="s">
        <v>126</v>
      </c>
      <c r="N6456" s="1" t="s">
        <v>127</v>
      </c>
      <c r="O6456" s="1" t="s">
        <v>128</v>
      </c>
      <c r="P6456">
        <v>20</v>
      </c>
      <c r="Q6456">
        <v>3500</v>
      </c>
      <c r="R6456">
        <v>112000</v>
      </c>
      <c r="S6456">
        <v>32</v>
      </c>
      <c r="T6456">
        <v>1.6</v>
      </c>
      <c r="U6456">
        <f t="shared" si="1881"/>
        <v>112000</v>
      </c>
      <c r="V6456">
        <f t="shared" si="1882"/>
        <v>70000</v>
      </c>
      <c r="W6456" s="1" t="s">
        <v>126</v>
      </c>
      <c r="X6456" s="1" t="s">
        <v>129</v>
      </c>
      <c r="Y6456" s="1" t="s">
        <v>129</v>
      </c>
      <c r="Z6456" s="3">
        <v>8261</v>
      </c>
      <c r="AA6456" s="4">
        <f t="shared" si="1886"/>
        <v>1224</v>
      </c>
      <c r="AB6456" s="4">
        <f t="shared" si="1890"/>
        <v>786.03899999999999</v>
      </c>
      <c r="AC6456" s="4">
        <f t="shared" si="1893"/>
        <v>1224</v>
      </c>
      <c r="AD6456" s="4">
        <f t="shared" si="1887"/>
        <v>940.33333333333337</v>
      </c>
      <c r="AE6456" s="4">
        <v>1224</v>
      </c>
      <c r="AF6456" s="4">
        <v>1224</v>
      </c>
      <c r="AG6456" s="4">
        <f t="shared" si="1891"/>
        <v>1224</v>
      </c>
      <c r="AI6456" t="e">
        <f t="shared" si="1883"/>
        <v>#N/A</v>
      </c>
      <c r="AJ6456">
        <v>15670.6</v>
      </c>
      <c r="AK6456" s="2">
        <v>15670.6</v>
      </c>
      <c r="AL6456" s="2">
        <f t="shared" si="1892"/>
        <v>15670.6</v>
      </c>
      <c r="AM6456" s="4"/>
      <c r="AN6456" t="e">
        <f>VLOOKUP([1]!Tabelle13[[#This Row],[Vlookup this ID for freight costs]],$AL$2:$AL$6811,2,FALSE)</f>
        <v>#REF!</v>
      </c>
      <c r="AP6456">
        <v>184.8</v>
      </c>
      <c r="AQ6456">
        <v>184.8</v>
      </c>
      <c r="AR6456" s="4">
        <v>19</v>
      </c>
      <c r="AS6456" s="4">
        <v>7</v>
      </c>
      <c r="AT6456" s="4">
        <v>2011</v>
      </c>
      <c r="AU6456" s="4">
        <v>19</v>
      </c>
      <c r="AV6456" s="4">
        <v>7</v>
      </c>
      <c r="AW6456" s="4">
        <v>2011</v>
      </c>
      <c r="AX6456" t="str">
        <f t="shared" si="1884"/>
        <v>No Delay</v>
      </c>
      <c r="AY6456">
        <f t="shared" si="1885"/>
        <v>0</v>
      </c>
    </row>
    <row r="6457" spans="1:51" x14ac:dyDescent="0.2">
      <c r="A6457" s="3">
        <v>43060</v>
      </c>
      <c r="B6457" s="1" t="s">
        <v>1138</v>
      </c>
      <c r="C6457" s="1" t="s">
        <v>65</v>
      </c>
      <c r="D6457" s="1" t="s">
        <v>52</v>
      </c>
      <c r="E6457" s="1" t="s">
        <v>53</v>
      </c>
      <c r="F6457" s="1" t="s">
        <v>53</v>
      </c>
      <c r="G6457" s="13" t="s">
        <v>2288</v>
      </c>
      <c r="H6457" s="12">
        <v>41283</v>
      </c>
      <c r="I6457" s="12" t="s">
        <v>1206</v>
      </c>
      <c r="J6457" s="12">
        <v>41331</v>
      </c>
      <c r="K6457" s="4">
        <v>4477</v>
      </c>
      <c r="L6457" s="1" t="s">
        <v>56</v>
      </c>
      <c r="M6457" s="1" t="s">
        <v>57</v>
      </c>
      <c r="N6457" s="1" t="s">
        <v>104</v>
      </c>
      <c r="O6457" s="1" t="s">
        <v>59</v>
      </c>
      <c r="P6457">
        <v>100</v>
      </c>
      <c r="Q6457">
        <v>1960</v>
      </c>
      <c r="R6457">
        <v>174440</v>
      </c>
      <c r="S6457">
        <v>89</v>
      </c>
      <c r="T6457">
        <v>0.89</v>
      </c>
      <c r="U6457">
        <f t="shared" si="1881"/>
        <v>174440</v>
      </c>
      <c r="V6457">
        <f t="shared" si="1882"/>
        <v>196000</v>
      </c>
      <c r="W6457" s="1" t="s">
        <v>85</v>
      </c>
      <c r="X6457" s="1" t="s">
        <v>1236</v>
      </c>
      <c r="Y6457" s="1" t="s">
        <v>86</v>
      </c>
      <c r="Z6457" s="4">
        <v>7373</v>
      </c>
      <c r="AA6457" s="4">
        <f t="shared" si="1886"/>
        <v>882</v>
      </c>
      <c r="AB6457" s="4">
        <f t="shared" si="1890"/>
        <v>404.96344000000011</v>
      </c>
      <c r="AC6457" s="4">
        <f t="shared" si="1893"/>
        <v>882</v>
      </c>
      <c r="AD6457" s="4">
        <f t="shared" si="1887"/>
        <v>882</v>
      </c>
      <c r="AE6457" s="4">
        <v>882</v>
      </c>
      <c r="AF6457" s="4">
        <v>882</v>
      </c>
      <c r="AG6457" s="4">
        <f t="shared" si="1891"/>
        <v>882</v>
      </c>
      <c r="AI6457" t="e">
        <f t="shared" si="1883"/>
        <v>#N/A</v>
      </c>
      <c r="AJ6457" t="s">
        <v>81</v>
      </c>
      <c r="AK6457" s="2"/>
      <c r="AL6457" s="2" t="str">
        <f t="shared" si="1892"/>
        <v>Freight Included in Commodity Cost</v>
      </c>
      <c r="AM6457" s="4"/>
      <c r="AN6457" t="e">
        <f>VLOOKUP([1]!Tabelle13[[#This Row],[Vlookup this ID for freight costs]],$AL$2:$AL$6811,2,FALSE)</f>
        <v>#REF!</v>
      </c>
      <c r="AP6457">
        <v>244.56</v>
      </c>
      <c r="AQ6457">
        <v>244.56</v>
      </c>
      <c r="AR6457" s="4">
        <v>9</v>
      </c>
      <c r="AS6457" s="4">
        <v>1</v>
      </c>
      <c r="AT6457" s="4">
        <v>2013</v>
      </c>
      <c r="AU6457" s="4">
        <v>26</v>
      </c>
      <c r="AV6457" s="4">
        <v>2</v>
      </c>
      <c r="AW6457" s="4">
        <v>2013</v>
      </c>
      <c r="AX6457" t="str">
        <f t="shared" si="1884"/>
        <v>Delay</v>
      </c>
      <c r="AY6457">
        <f t="shared" si="1885"/>
        <v>48</v>
      </c>
    </row>
    <row r="6458" spans="1:51" x14ac:dyDescent="0.2">
      <c r="A6458" s="3">
        <v>73818</v>
      </c>
      <c r="B6458" s="1" t="s">
        <v>215</v>
      </c>
      <c r="C6458" s="1" t="s">
        <v>89</v>
      </c>
      <c r="D6458" s="1" t="s">
        <v>52</v>
      </c>
      <c r="E6458" s="1" t="s">
        <v>53</v>
      </c>
      <c r="F6458" s="1" t="s">
        <v>53</v>
      </c>
      <c r="G6458" s="13" t="s">
        <v>507</v>
      </c>
      <c r="H6458" s="12">
        <v>40492</v>
      </c>
      <c r="I6458" s="12" t="s">
        <v>507</v>
      </c>
      <c r="J6458" s="12">
        <v>40492</v>
      </c>
      <c r="K6458" s="4">
        <v>2825</v>
      </c>
      <c r="L6458" s="1" t="s">
        <v>56</v>
      </c>
      <c r="M6458" s="1" t="s">
        <v>57</v>
      </c>
      <c r="N6458" s="1" t="s">
        <v>58</v>
      </c>
      <c r="O6458" s="1" t="s">
        <v>59</v>
      </c>
      <c r="P6458">
        <v>100</v>
      </c>
      <c r="Q6458">
        <v>5408</v>
      </c>
      <c r="R6458">
        <v>420201.6</v>
      </c>
      <c r="S6458">
        <v>77.7</v>
      </c>
      <c r="T6458">
        <v>0.78</v>
      </c>
      <c r="U6458">
        <f t="shared" si="1881"/>
        <v>420201.60000000003</v>
      </c>
      <c r="V6458">
        <f t="shared" si="1882"/>
        <v>540800</v>
      </c>
      <c r="W6458" s="1" t="s">
        <v>60</v>
      </c>
      <c r="X6458" s="1" t="s">
        <v>61</v>
      </c>
      <c r="Y6458" s="1" t="s">
        <v>61</v>
      </c>
      <c r="Z6458" s="3">
        <v>13951</v>
      </c>
      <c r="AA6458" s="4">
        <f t="shared" si="1886"/>
        <v>1229</v>
      </c>
      <c r="AB6458" s="4">
        <f t="shared" si="1890"/>
        <v>1743.6124015999999</v>
      </c>
      <c r="AC6458" s="4">
        <f t="shared" si="1893"/>
        <v>1229</v>
      </c>
      <c r="AD6458" s="4">
        <f t="shared" si="1887"/>
        <v>1229</v>
      </c>
      <c r="AE6458" s="4">
        <v>1229</v>
      </c>
      <c r="AF6458" s="4">
        <v>1229</v>
      </c>
      <c r="AG6458" s="4">
        <f t="shared" si="1891"/>
        <v>1229</v>
      </c>
      <c r="AI6458" t="e">
        <f t="shared" si="1883"/>
        <v>#N/A</v>
      </c>
      <c r="AJ6458">
        <v>17085.16</v>
      </c>
      <c r="AK6458" s="2">
        <v>17085.16</v>
      </c>
      <c r="AL6458" s="2">
        <f t="shared" si="1892"/>
        <v>17085.16</v>
      </c>
      <c r="AM6458" s="4"/>
      <c r="AN6458" t="e">
        <f>VLOOKUP([1]!Tabelle13[[#This Row],[Vlookup this ID for freight costs]],$AL$2:$AL$6811,2,FALSE)</f>
        <v>#REF!</v>
      </c>
      <c r="AP6458">
        <v>905.95</v>
      </c>
      <c r="AQ6458">
        <v>905.95</v>
      </c>
      <c r="AR6458" s="4">
        <v>10</v>
      </c>
      <c r="AS6458" s="4">
        <v>11</v>
      </c>
      <c r="AT6458" s="4">
        <v>2010</v>
      </c>
      <c r="AU6458" s="4">
        <v>10</v>
      </c>
      <c r="AV6458" s="4">
        <v>11</v>
      </c>
      <c r="AW6458" s="4">
        <v>2010</v>
      </c>
      <c r="AX6458" t="str">
        <f t="shared" si="1884"/>
        <v>No Delay</v>
      </c>
      <c r="AY6458">
        <f t="shared" si="1885"/>
        <v>0</v>
      </c>
    </row>
    <row r="6459" spans="1:51" x14ac:dyDescent="0.2">
      <c r="A6459" s="3">
        <v>19410</v>
      </c>
      <c r="B6459" s="1" t="s">
        <v>1138</v>
      </c>
      <c r="C6459" s="1" t="s">
        <v>65</v>
      </c>
      <c r="D6459" s="1" t="s">
        <v>52</v>
      </c>
      <c r="E6459" s="1" t="s">
        <v>53</v>
      </c>
      <c r="F6459" s="1" t="s">
        <v>53</v>
      </c>
      <c r="G6459" s="13" t="s">
        <v>2979</v>
      </c>
      <c r="H6459" s="12">
        <v>40731</v>
      </c>
      <c r="I6459" s="12" t="s">
        <v>2979</v>
      </c>
      <c r="J6459" s="12">
        <v>40731</v>
      </c>
      <c r="K6459" s="4">
        <v>3309</v>
      </c>
      <c r="L6459" s="1" t="s">
        <v>56</v>
      </c>
      <c r="M6459" s="1" t="s">
        <v>57</v>
      </c>
      <c r="N6459" s="1" t="s">
        <v>104</v>
      </c>
      <c r="O6459" s="1" t="s">
        <v>59</v>
      </c>
      <c r="P6459">
        <v>100</v>
      </c>
      <c r="Q6459">
        <v>2586</v>
      </c>
      <c r="R6459">
        <v>230154</v>
      </c>
      <c r="S6459">
        <v>89</v>
      </c>
      <c r="T6459">
        <v>0.89</v>
      </c>
      <c r="U6459">
        <f t="shared" si="1881"/>
        <v>230154</v>
      </c>
      <c r="V6459">
        <f t="shared" si="1882"/>
        <v>258600</v>
      </c>
      <c r="W6459" s="1" t="s">
        <v>60</v>
      </c>
      <c r="X6459" s="1" t="s">
        <v>61</v>
      </c>
      <c r="Y6459" s="1" t="s">
        <v>61</v>
      </c>
      <c r="Z6459" s="3">
        <v>12853</v>
      </c>
      <c r="AA6459" s="4">
        <f t="shared" si="1886"/>
        <v>1231</v>
      </c>
      <c r="AB6459" s="4">
        <f t="shared" si="1890"/>
        <v>686.84435400000007</v>
      </c>
      <c r="AC6459" s="4">
        <f t="shared" si="1893"/>
        <v>1231</v>
      </c>
      <c r="AD6459" s="4">
        <f t="shared" si="1887"/>
        <v>1231</v>
      </c>
      <c r="AE6459" s="4">
        <v>1231</v>
      </c>
      <c r="AF6459" s="4">
        <v>1231</v>
      </c>
      <c r="AG6459" s="4">
        <f t="shared" si="1891"/>
        <v>1231</v>
      </c>
      <c r="AI6459" t="e">
        <f t="shared" si="1883"/>
        <v>#N/A</v>
      </c>
      <c r="AJ6459">
        <v>28132.959999999999</v>
      </c>
      <c r="AK6459" s="2">
        <v>28132.959999999999</v>
      </c>
      <c r="AL6459" s="2">
        <f t="shared" si="1892"/>
        <v>28132.959999999999</v>
      </c>
      <c r="AM6459" s="4"/>
      <c r="AN6459" t="e">
        <f>VLOOKUP([1]!Tabelle13[[#This Row],[Vlookup this ID for freight costs]],$AL$2:$AL$6811,2,FALSE)</f>
        <v>#REF!</v>
      </c>
      <c r="AP6459">
        <v>379.75</v>
      </c>
      <c r="AQ6459">
        <v>379.75</v>
      </c>
      <c r="AR6459" s="4">
        <v>7</v>
      </c>
      <c r="AS6459" s="4">
        <v>7</v>
      </c>
      <c r="AT6459" s="4">
        <v>2011</v>
      </c>
      <c r="AU6459" s="4">
        <v>7</v>
      </c>
      <c r="AV6459" s="4">
        <v>7</v>
      </c>
      <c r="AW6459" s="4">
        <v>2011</v>
      </c>
      <c r="AX6459" t="str">
        <f t="shared" si="1884"/>
        <v>No Delay</v>
      </c>
      <c r="AY6459">
        <f t="shared" si="1885"/>
        <v>0</v>
      </c>
    </row>
    <row r="6460" spans="1:51" x14ac:dyDescent="0.2">
      <c r="A6460" s="3">
        <v>43714</v>
      </c>
      <c r="B6460" s="1" t="s">
        <v>1138</v>
      </c>
      <c r="C6460" s="1" t="s">
        <v>65</v>
      </c>
      <c r="D6460" s="1" t="s">
        <v>52</v>
      </c>
      <c r="E6460" s="1" t="s">
        <v>53</v>
      </c>
      <c r="F6460" s="1" t="s">
        <v>53</v>
      </c>
      <c r="G6460" s="13" t="s">
        <v>1567</v>
      </c>
      <c r="H6460" s="12">
        <v>41122</v>
      </c>
      <c r="I6460" s="12" t="s">
        <v>1347</v>
      </c>
      <c r="J6460" s="12">
        <v>41151</v>
      </c>
      <c r="K6460" s="4">
        <v>4136</v>
      </c>
      <c r="L6460" s="1" t="s">
        <v>56</v>
      </c>
      <c r="M6460" s="1" t="s">
        <v>57</v>
      </c>
      <c r="N6460" s="1" t="s">
        <v>104</v>
      </c>
      <c r="O6460" s="1" t="s">
        <v>59</v>
      </c>
      <c r="P6460">
        <v>100</v>
      </c>
      <c r="Q6460">
        <v>8149</v>
      </c>
      <c r="R6460">
        <v>725261</v>
      </c>
      <c r="S6460">
        <v>89</v>
      </c>
      <c r="T6460">
        <v>0.89</v>
      </c>
      <c r="U6460">
        <f t="shared" si="1881"/>
        <v>725261</v>
      </c>
      <c r="V6460">
        <f t="shared" si="1882"/>
        <v>814900</v>
      </c>
      <c r="W6460" s="1" t="s">
        <v>85</v>
      </c>
      <c r="X6460" s="1" t="s">
        <v>1236</v>
      </c>
      <c r="Y6460" s="1" t="s">
        <v>86</v>
      </c>
      <c r="Z6460" s="4">
        <v>7373</v>
      </c>
      <c r="AA6460" s="4">
        <f t="shared" si="1886"/>
        <v>3886</v>
      </c>
      <c r="AB6460" s="4">
        <f t="shared" si="1890"/>
        <v>3191.8020610000003</v>
      </c>
      <c r="AC6460" s="4">
        <f t="shared" si="1893"/>
        <v>3886</v>
      </c>
      <c r="AD6460" s="4">
        <f t="shared" si="1887"/>
        <v>3886</v>
      </c>
      <c r="AE6460" s="4">
        <v>3886</v>
      </c>
      <c r="AF6460" s="4">
        <v>3886</v>
      </c>
      <c r="AG6460" s="4">
        <f t="shared" si="1891"/>
        <v>3886</v>
      </c>
      <c r="AI6460" t="e">
        <f t="shared" si="1883"/>
        <v>#N/A</v>
      </c>
      <c r="AJ6460">
        <v>86928.23</v>
      </c>
      <c r="AK6460" s="2">
        <v>86928.23</v>
      </c>
      <c r="AL6460" s="2">
        <f t="shared" si="1892"/>
        <v>86928.23</v>
      </c>
      <c r="AM6460" s="4"/>
      <c r="AN6460" t="e">
        <f>VLOOKUP([1]!Tabelle13[[#This Row],[Vlookup this ID for freight costs]],$AL$2:$AL$6811,2,FALSE)</f>
        <v>#REF!</v>
      </c>
      <c r="AP6460">
        <v>1016.82</v>
      </c>
      <c r="AQ6460">
        <v>1016.82</v>
      </c>
      <c r="AR6460" s="4">
        <v>1</v>
      </c>
      <c r="AS6460" s="4">
        <v>8</v>
      </c>
      <c r="AT6460" s="4">
        <v>2012</v>
      </c>
      <c r="AU6460" s="4">
        <v>30</v>
      </c>
      <c r="AV6460" s="4">
        <v>8</v>
      </c>
      <c r="AW6460" s="4">
        <v>2012</v>
      </c>
      <c r="AX6460" t="str">
        <f t="shared" si="1884"/>
        <v>Delay</v>
      </c>
      <c r="AY6460">
        <f t="shared" si="1885"/>
        <v>29</v>
      </c>
    </row>
    <row r="6461" spans="1:51" x14ac:dyDescent="0.2">
      <c r="A6461" s="3">
        <v>44082</v>
      </c>
      <c r="B6461" s="1" t="s">
        <v>1138</v>
      </c>
      <c r="C6461" s="1" t="s">
        <v>65</v>
      </c>
      <c r="D6461" s="1" t="s">
        <v>52</v>
      </c>
      <c r="E6461" s="1" t="s">
        <v>53</v>
      </c>
      <c r="F6461" s="1" t="s">
        <v>53</v>
      </c>
      <c r="G6461" s="13" t="s">
        <v>278</v>
      </c>
      <c r="H6461" s="12">
        <v>41829</v>
      </c>
      <c r="I6461" s="12" t="s">
        <v>1485</v>
      </c>
      <c r="J6461" s="12">
        <v>41837</v>
      </c>
      <c r="K6461" s="4">
        <v>5675</v>
      </c>
      <c r="L6461" s="1" t="s">
        <v>56</v>
      </c>
      <c r="M6461" s="1" t="s">
        <v>57</v>
      </c>
      <c r="N6461" s="1" t="s">
        <v>104</v>
      </c>
      <c r="O6461" s="1" t="s">
        <v>59</v>
      </c>
      <c r="P6461">
        <v>100</v>
      </c>
      <c r="Q6461">
        <v>11054</v>
      </c>
      <c r="R6461">
        <v>983806</v>
      </c>
      <c r="S6461">
        <v>89</v>
      </c>
      <c r="T6461">
        <v>0.89</v>
      </c>
      <c r="U6461">
        <f t="shared" si="1881"/>
        <v>983806</v>
      </c>
      <c r="V6461">
        <f t="shared" si="1882"/>
        <v>1105400</v>
      </c>
      <c r="W6461" s="1" t="s">
        <v>85</v>
      </c>
      <c r="X6461" s="1" t="s">
        <v>1236</v>
      </c>
      <c r="Y6461" s="1" t="s">
        <v>86</v>
      </c>
      <c r="Z6461" s="4">
        <v>7373</v>
      </c>
      <c r="AA6461" s="4">
        <f t="shared" si="1886"/>
        <v>4495</v>
      </c>
      <c r="AB6461" s="4">
        <f t="shared" si="1890"/>
        <v>4499.8916060000001</v>
      </c>
      <c r="AC6461" s="4">
        <f t="shared" si="1893"/>
        <v>4495</v>
      </c>
      <c r="AD6461" s="4">
        <f t="shared" si="1887"/>
        <v>4495</v>
      </c>
      <c r="AE6461" s="4">
        <v>4495</v>
      </c>
      <c r="AF6461" s="4">
        <v>4495</v>
      </c>
      <c r="AG6461" s="4">
        <f t="shared" si="1891"/>
        <v>4495</v>
      </c>
      <c r="AI6461" t="e">
        <f t="shared" si="1883"/>
        <v>#N/A</v>
      </c>
      <c r="AJ6461">
        <v>67915.7</v>
      </c>
      <c r="AK6461" s="2">
        <v>67915.7</v>
      </c>
      <c r="AL6461" s="2">
        <f t="shared" si="1892"/>
        <v>67915.7</v>
      </c>
      <c r="AM6461" s="4"/>
      <c r="AN6461" t="e">
        <f>VLOOKUP([1]!Tabelle13[[#This Row],[Vlookup this ID for freight costs]],$AL$2:$AL$6811,2,FALSE)</f>
        <v>#REF!</v>
      </c>
      <c r="AP6461">
        <v>1011.35</v>
      </c>
      <c r="AQ6461">
        <v>1011.35</v>
      </c>
      <c r="AR6461" s="4">
        <v>9</v>
      </c>
      <c r="AS6461" s="4">
        <v>7</v>
      </c>
      <c r="AT6461" s="4">
        <v>2014</v>
      </c>
      <c r="AU6461" s="4">
        <v>17</v>
      </c>
      <c r="AV6461" s="4">
        <v>7</v>
      </c>
      <c r="AW6461" s="4">
        <v>2014</v>
      </c>
      <c r="AX6461" t="str">
        <f t="shared" si="1884"/>
        <v>Delay</v>
      </c>
      <c r="AY6461">
        <f t="shared" si="1885"/>
        <v>8</v>
      </c>
    </row>
    <row r="6462" spans="1:51" x14ac:dyDescent="0.2">
      <c r="A6462" s="3">
        <v>6932</v>
      </c>
      <c r="B6462" s="1" t="s">
        <v>64</v>
      </c>
      <c r="C6462" s="1" t="s">
        <v>65</v>
      </c>
      <c r="D6462" s="1" t="s">
        <v>52</v>
      </c>
      <c r="E6462" s="1" t="s">
        <v>53</v>
      </c>
      <c r="F6462" s="1" t="s">
        <v>53</v>
      </c>
      <c r="G6462" s="13" t="s">
        <v>917</v>
      </c>
      <c r="H6462" s="12">
        <v>39559</v>
      </c>
      <c r="I6462" s="12" t="s">
        <v>1982</v>
      </c>
      <c r="J6462" s="12">
        <v>39507</v>
      </c>
      <c r="K6462" s="4">
        <v>686</v>
      </c>
      <c r="L6462" s="1" t="s">
        <v>56</v>
      </c>
      <c r="M6462" s="1" t="s">
        <v>634</v>
      </c>
      <c r="N6462" s="1" t="s">
        <v>635</v>
      </c>
      <c r="O6462" s="1" t="s">
        <v>636</v>
      </c>
      <c r="P6462">
        <v>20</v>
      </c>
      <c r="Q6462">
        <v>9380</v>
      </c>
      <c r="R6462">
        <v>253260</v>
      </c>
      <c r="S6462">
        <v>27</v>
      </c>
      <c r="T6462">
        <v>1.35</v>
      </c>
      <c r="U6462">
        <f t="shared" si="1881"/>
        <v>253260</v>
      </c>
      <c r="V6462">
        <f t="shared" si="1882"/>
        <v>187600</v>
      </c>
      <c r="W6462" s="1" t="s">
        <v>637</v>
      </c>
      <c r="X6462" s="1" t="s">
        <v>71</v>
      </c>
      <c r="Y6462" s="1" t="s">
        <v>71</v>
      </c>
      <c r="Z6462" s="4">
        <v>10674</v>
      </c>
      <c r="AA6462" s="4">
        <f t="shared" si="1886"/>
        <v>3058</v>
      </c>
      <c r="AB6462" s="4">
        <f t="shared" si="1890"/>
        <v>2096.14626</v>
      </c>
      <c r="AC6462" s="4">
        <f t="shared" si="1893"/>
        <v>3058</v>
      </c>
      <c r="AD6462" s="4">
        <f t="shared" si="1887"/>
        <v>3058</v>
      </c>
      <c r="AE6462" s="4">
        <v>3058</v>
      </c>
      <c r="AF6462" s="4">
        <v>3058</v>
      </c>
      <c r="AG6462" s="4">
        <f t="shared" si="1891"/>
        <v>3058</v>
      </c>
      <c r="AH6462" s="4">
        <v>12074</v>
      </c>
      <c r="AI6462">
        <f t="shared" si="1883"/>
        <v>3073</v>
      </c>
      <c r="AJ6462">
        <v>18750.2</v>
      </c>
      <c r="AK6462" s="2">
        <v>18750.2</v>
      </c>
      <c r="AL6462" s="2">
        <f t="shared" si="1892"/>
        <v>18750.2</v>
      </c>
      <c r="AM6462" s="4"/>
      <c r="AN6462" t="e">
        <f>VLOOKUP([1]!Tabelle13[[#This Row],[Vlookup this ID for freight costs]],$AL$2:$AL$6811,2,FALSE)</f>
        <v>#REF!</v>
      </c>
      <c r="AP6462">
        <v>405.22</v>
      </c>
      <c r="AQ6462">
        <v>405.22</v>
      </c>
      <c r="AR6462" s="4">
        <v>21</v>
      </c>
      <c r="AS6462" s="4">
        <v>4</v>
      </c>
      <c r="AT6462" s="4">
        <v>2008</v>
      </c>
      <c r="AU6462" s="4">
        <v>29</v>
      </c>
      <c r="AV6462" s="4">
        <v>2</v>
      </c>
      <c r="AW6462" s="4">
        <v>2008</v>
      </c>
      <c r="AX6462" t="str">
        <f t="shared" si="1884"/>
        <v>No Delay</v>
      </c>
      <c r="AY6462">
        <f t="shared" si="1885"/>
        <v>0</v>
      </c>
    </row>
    <row r="6463" spans="1:51" x14ac:dyDescent="0.2">
      <c r="A6463" s="3">
        <v>44304</v>
      </c>
      <c r="B6463" s="1" t="s">
        <v>1138</v>
      </c>
      <c r="C6463" s="1" t="s">
        <v>65</v>
      </c>
      <c r="D6463" s="1" t="s">
        <v>52</v>
      </c>
      <c r="E6463" s="1" t="s">
        <v>53</v>
      </c>
      <c r="F6463" s="1" t="s">
        <v>53</v>
      </c>
      <c r="G6463" s="13" t="s">
        <v>2969</v>
      </c>
      <c r="H6463" s="12">
        <v>41870</v>
      </c>
      <c r="I6463" s="12" t="s">
        <v>1826</v>
      </c>
      <c r="J6463" s="12">
        <v>41947</v>
      </c>
      <c r="K6463" s="4">
        <v>6053</v>
      </c>
      <c r="L6463" s="1" t="s">
        <v>56</v>
      </c>
      <c r="M6463" s="1" t="s">
        <v>57</v>
      </c>
      <c r="N6463" s="1" t="s">
        <v>104</v>
      </c>
      <c r="O6463" s="1" t="s">
        <v>59</v>
      </c>
      <c r="P6463">
        <v>100</v>
      </c>
      <c r="Q6463">
        <v>4758</v>
      </c>
      <c r="R6463">
        <v>423462</v>
      </c>
      <c r="S6463">
        <v>89</v>
      </c>
      <c r="T6463">
        <v>0.89</v>
      </c>
      <c r="U6463">
        <f t="shared" si="1881"/>
        <v>423462</v>
      </c>
      <c r="V6463">
        <f t="shared" si="1882"/>
        <v>475800</v>
      </c>
      <c r="W6463" s="1" t="s">
        <v>85</v>
      </c>
      <c r="X6463" s="1" t="s">
        <v>1236</v>
      </c>
      <c r="Y6463" s="1" t="s">
        <v>86</v>
      </c>
      <c r="Z6463" s="4">
        <v>7373</v>
      </c>
      <c r="AA6463" s="4">
        <f t="shared" si="1886"/>
        <v>1934</v>
      </c>
      <c r="AB6463" s="4">
        <f t="shared" si="1890"/>
        <v>1664.8720620000001</v>
      </c>
      <c r="AC6463" s="4">
        <f t="shared" si="1893"/>
        <v>1934</v>
      </c>
      <c r="AD6463" s="4">
        <f t="shared" si="1887"/>
        <v>1934</v>
      </c>
      <c r="AE6463" s="4">
        <v>1934</v>
      </c>
      <c r="AF6463" s="4">
        <v>1934</v>
      </c>
      <c r="AG6463" s="4">
        <f t="shared" si="1891"/>
        <v>1934</v>
      </c>
      <c r="AI6463" t="e">
        <f t="shared" si="1883"/>
        <v>#N/A</v>
      </c>
      <c r="AJ6463">
        <v>28895.07</v>
      </c>
      <c r="AK6463" s="2">
        <v>28895.07</v>
      </c>
      <c r="AL6463" s="2">
        <f t="shared" si="1892"/>
        <v>28895.07</v>
      </c>
      <c r="AM6463" s="4"/>
      <c r="AN6463" t="e">
        <f>VLOOKUP([1]!Tabelle13[[#This Row],[Vlookup this ID for freight costs]],$AL$2:$AL$6811,2,FALSE)</f>
        <v>#REF!</v>
      </c>
      <c r="AP6463">
        <v>435.32</v>
      </c>
      <c r="AQ6463">
        <v>435.32</v>
      </c>
      <c r="AR6463" s="4">
        <v>19</v>
      </c>
      <c r="AS6463" s="4">
        <v>8</v>
      </c>
      <c r="AT6463" s="4">
        <v>2014</v>
      </c>
      <c r="AU6463" s="4">
        <v>4</v>
      </c>
      <c r="AV6463" s="4">
        <v>11</v>
      </c>
      <c r="AW6463" s="4">
        <v>2014</v>
      </c>
      <c r="AX6463" t="str">
        <f t="shared" si="1884"/>
        <v>Delay</v>
      </c>
      <c r="AY6463">
        <f t="shared" si="1885"/>
        <v>77</v>
      </c>
    </row>
    <row r="6464" spans="1:51" x14ac:dyDescent="0.2">
      <c r="A6464" s="3">
        <v>44816</v>
      </c>
      <c r="B6464" s="1" t="s">
        <v>1138</v>
      </c>
      <c r="C6464" s="1" t="s">
        <v>65</v>
      </c>
      <c r="D6464" s="1" t="s">
        <v>52</v>
      </c>
      <c r="E6464" s="1" t="s">
        <v>53</v>
      </c>
      <c r="F6464" s="1" t="s">
        <v>53</v>
      </c>
      <c r="G6464" s="13" t="s">
        <v>2646</v>
      </c>
      <c r="H6464" s="12">
        <v>42023</v>
      </c>
      <c r="I6464" s="12" t="s">
        <v>2970</v>
      </c>
      <c r="J6464" s="12">
        <v>42026</v>
      </c>
      <c r="K6464" s="4">
        <v>6224</v>
      </c>
      <c r="L6464" s="1" t="s">
        <v>56</v>
      </c>
      <c r="M6464" s="1" t="s">
        <v>57</v>
      </c>
      <c r="N6464" s="1" t="s">
        <v>104</v>
      </c>
      <c r="O6464" s="1" t="s">
        <v>59</v>
      </c>
      <c r="P6464">
        <v>100</v>
      </c>
      <c r="Q6464">
        <v>6158</v>
      </c>
      <c r="R6464">
        <v>548062</v>
      </c>
      <c r="S6464">
        <v>89</v>
      </c>
      <c r="T6464">
        <v>0.89</v>
      </c>
      <c r="U6464">
        <f t="shared" si="1881"/>
        <v>548062</v>
      </c>
      <c r="V6464">
        <f t="shared" si="1882"/>
        <v>615800</v>
      </c>
      <c r="W6464" s="1" t="s">
        <v>85</v>
      </c>
      <c r="X6464" s="1" t="s">
        <v>1236</v>
      </c>
      <c r="Y6464" s="1" t="s">
        <v>86</v>
      </c>
      <c r="Z6464" s="4">
        <v>7373</v>
      </c>
      <c r="AA6464" s="4">
        <f t="shared" si="1886"/>
        <v>2493</v>
      </c>
      <c r="AB6464" s="4">
        <f t="shared" si="1890"/>
        <v>2295.2766620000002</v>
      </c>
      <c r="AC6464" s="4">
        <f t="shared" si="1893"/>
        <v>2493</v>
      </c>
      <c r="AD6464" s="4">
        <f t="shared" si="1887"/>
        <v>2493</v>
      </c>
      <c r="AE6464" s="4">
        <v>2493</v>
      </c>
      <c r="AF6464" s="4">
        <v>2493</v>
      </c>
      <c r="AG6464" s="4">
        <f t="shared" si="1891"/>
        <v>2493</v>
      </c>
      <c r="AI6464" t="e">
        <f t="shared" si="1883"/>
        <v>#N/A</v>
      </c>
      <c r="AJ6464">
        <v>31090.27</v>
      </c>
      <c r="AK6464" s="2">
        <v>31090.27</v>
      </c>
      <c r="AL6464" s="2">
        <f t="shared" si="1892"/>
        <v>31090.27</v>
      </c>
      <c r="AM6464" s="4"/>
      <c r="AN6464" t="e">
        <f>VLOOKUP([1]!Tabelle13[[#This Row],[Vlookup this ID for freight costs]],$AL$2:$AL$6811,2,FALSE)</f>
        <v>#REF!</v>
      </c>
      <c r="AP6464">
        <v>563.41</v>
      </c>
      <c r="AQ6464">
        <v>563.41</v>
      </c>
      <c r="AR6464" s="4">
        <v>19</v>
      </c>
      <c r="AS6464" s="4">
        <v>1</v>
      </c>
      <c r="AT6464" s="4">
        <v>2015</v>
      </c>
      <c r="AU6464" s="4">
        <v>22</v>
      </c>
      <c r="AV6464" s="4">
        <v>1</v>
      </c>
      <c r="AW6464" s="4">
        <v>2015</v>
      </c>
      <c r="AX6464" t="str">
        <f t="shared" si="1884"/>
        <v>Delay</v>
      </c>
      <c r="AY6464">
        <f t="shared" si="1885"/>
        <v>3</v>
      </c>
    </row>
    <row r="6465" spans="1:51" x14ac:dyDescent="0.2">
      <c r="A6465" s="3">
        <v>44930</v>
      </c>
      <c r="B6465" s="1" t="s">
        <v>1138</v>
      </c>
      <c r="C6465" s="1" t="s">
        <v>65</v>
      </c>
      <c r="D6465" s="1" t="s">
        <v>52</v>
      </c>
      <c r="E6465" s="1" t="s">
        <v>53</v>
      </c>
      <c r="F6465" s="1" t="s">
        <v>53</v>
      </c>
      <c r="G6465" s="13" t="s">
        <v>1549</v>
      </c>
      <c r="H6465" s="12">
        <v>41535</v>
      </c>
      <c r="I6465" s="12" t="s">
        <v>1549</v>
      </c>
      <c r="J6465" s="12">
        <v>41535</v>
      </c>
      <c r="K6465" s="4">
        <v>4931</v>
      </c>
      <c r="L6465" s="1" t="s">
        <v>56</v>
      </c>
      <c r="M6465" s="1" t="s">
        <v>57</v>
      </c>
      <c r="N6465" s="1" t="s">
        <v>104</v>
      </c>
      <c r="O6465" s="1" t="s">
        <v>59</v>
      </c>
      <c r="P6465">
        <v>100</v>
      </c>
      <c r="Q6465">
        <v>3055</v>
      </c>
      <c r="R6465">
        <v>271895</v>
      </c>
      <c r="S6465">
        <v>89</v>
      </c>
      <c r="T6465">
        <v>0.89</v>
      </c>
      <c r="U6465">
        <f t="shared" si="1881"/>
        <v>271895</v>
      </c>
      <c r="V6465">
        <f t="shared" si="1882"/>
        <v>305500</v>
      </c>
      <c r="W6465" s="1" t="s">
        <v>85</v>
      </c>
      <c r="X6465" s="1" t="s">
        <v>1236</v>
      </c>
      <c r="Y6465" s="1" t="s">
        <v>86</v>
      </c>
      <c r="Z6465" s="4">
        <v>7373</v>
      </c>
      <c r="AA6465" s="4">
        <f t="shared" si="1886"/>
        <v>1241</v>
      </c>
      <c r="AB6465" s="4">
        <f t="shared" si="1890"/>
        <v>898.02989500000012</v>
      </c>
      <c r="AC6465" s="4">
        <f t="shared" si="1893"/>
        <v>1241</v>
      </c>
      <c r="AD6465" s="4">
        <f t="shared" si="1887"/>
        <v>1242.75</v>
      </c>
      <c r="AE6465" s="4">
        <v>1241</v>
      </c>
      <c r="AF6465" s="4">
        <v>1241</v>
      </c>
      <c r="AG6465" s="4">
        <f t="shared" si="1891"/>
        <v>1241</v>
      </c>
      <c r="AI6465" t="e">
        <f t="shared" si="1883"/>
        <v>#N/A</v>
      </c>
      <c r="AJ6465">
        <v>13325.59</v>
      </c>
      <c r="AK6465" s="2">
        <v>13325.59</v>
      </c>
      <c r="AL6465" s="2">
        <f t="shared" si="1892"/>
        <v>13325.59</v>
      </c>
      <c r="AM6465" s="4"/>
      <c r="AN6465" t="e">
        <f>VLOOKUP([1]!Tabelle13[[#This Row],[Vlookup this ID for freight costs]],$AL$2:$AL$6811,2,FALSE)</f>
        <v>#REF!</v>
      </c>
      <c r="AP6465">
        <v>336.33</v>
      </c>
      <c r="AQ6465">
        <v>336.33</v>
      </c>
      <c r="AR6465" s="4">
        <v>18</v>
      </c>
      <c r="AS6465" s="4">
        <v>9</v>
      </c>
      <c r="AT6465" s="4">
        <v>2013</v>
      </c>
      <c r="AU6465" s="4">
        <v>18</v>
      </c>
      <c r="AV6465" s="4">
        <v>9</v>
      </c>
      <c r="AW6465" s="4">
        <v>2013</v>
      </c>
      <c r="AX6465" t="str">
        <f t="shared" si="1884"/>
        <v>No Delay</v>
      </c>
      <c r="AY6465">
        <f t="shared" si="1885"/>
        <v>0</v>
      </c>
    </row>
    <row r="6466" spans="1:51" x14ac:dyDescent="0.2">
      <c r="A6466" s="3">
        <v>48773</v>
      </c>
      <c r="B6466" s="1" t="s">
        <v>1138</v>
      </c>
      <c r="C6466" s="1" t="s">
        <v>65</v>
      </c>
      <c r="D6466" s="1" t="s">
        <v>52</v>
      </c>
      <c r="E6466" s="1" t="s">
        <v>53</v>
      </c>
      <c r="F6466" s="1" t="s">
        <v>53</v>
      </c>
      <c r="G6466" s="13" t="s">
        <v>278</v>
      </c>
      <c r="H6466" s="12">
        <v>41829</v>
      </c>
      <c r="I6466" s="12" t="s">
        <v>1485</v>
      </c>
      <c r="J6466" s="12">
        <v>41837</v>
      </c>
      <c r="K6466" s="4">
        <v>5676</v>
      </c>
      <c r="L6466" s="1" t="s">
        <v>56</v>
      </c>
      <c r="M6466" s="1" t="s">
        <v>57</v>
      </c>
      <c r="N6466" s="1" t="s">
        <v>104</v>
      </c>
      <c r="O6466" s="1" t="s">
        <v>59</v>
      </c>
      <c r="P6466">
        <v>100</v>
      </c>
      <c r="Q6466">
        <v>9935</v>
      </c>
      <c r="R6466">
        <v>884215</v>
      </c>
      <c r="S6466">
        <v>89</v>
      </c>
      <c r="T6466">
        <v>0.89</v>
      </c>
      <c r="U6466">
        <f t="shared" ref="U6466:U6529" si="1894">S6466*Q6466</f>
        <v>884215</v>
      </c>
      <c r="V6466">
        <f t="shared" ref="V6466:V6529" si="1895">Q6466*P6466</f>
        <v>993500</v>
      </c>
      <c r="W6466" s="1" t="s">
        <v>85</v>
      </c>
      <c r="X6466" s="1" t="s">
        <v>1236</v>
      </c>
      <c r="Y6466" s="1" t="s">
        <v>86</v>
      </c>
      <c r="Z6466" s="4">
        <v>7373</v>
      </c>
      <c r="AA6466" s="4">
        <f t="shared" si="1886"/>
        <v>4038</v>
      </c>
      <c r="AB6466" s="4">
        <f t="shared" si="1890"/>
        <v>3996.0182150000001</v>
      </c>
      <c r="AC6466" s="4">
        <f t="shared" si="1893"/>
        <v>4038</v>
      </c>
      <c r="AD6466" s="4">
        <f t="shared" si="1887"/>
        <v>4038</v>
      </c>
      <c r="AE6466" s="4">
        <v>4038</v>
      </c>
      <c r="AF6466" s="4">
        <v>4038</v>
      </c>
      <c r="AG6466" s="4">
        <f t="shared" si="1891"/>
        <v>4038</v>
      </c>
      <c r="AI6466" t="e">
        <f t="shared" ref="AI6466:AI6529" si="1896">INDEX($AE$2:$AE$6811,MATCH(AH6466,$A$2:$A$6811,0))</f>
        <v>#N/A</v>
      </c>
      <c r="AJ6466">
        <v>59711.34</v>
      </c>
      <c r="AK6466" s="2">
        <v>59711.34</v>
      </c>
      <c r="AL6466" s="2">
        <f t="shared" si="1892"/>
        <v>59711.34</v>
      </c>
      <c r="AM6466" s="4"/>
      <c r="AN6466" t="e">
        <f>VLOOKUP([1]!Tabelle13[[#This Row],[Vlookup this ID for freight costs]],$AL$2:$AL$6811,2,FALSE)</f>
        <v>#REF!</v>
      </c>
      <c r="AP6466">
        <v>908.97</v>
      </c>
      <c r="AQ6466">
        <v>908.97</v>
      </c>
      <c r="AR6466" s="4">
        <v>9</v>
      </c>
      <c r="AS6466" s="4">
        <v>7</v>
      </c>
      <c r="AT6466" s="4">
        <v>2014</v>
      </c>
      <c r="AU6466" s="4">
        <v>17</v>
      </c>
      <c r="AV6466" s="4">
        <v>7</v>
      </c>
      <c r="AW6466" s="4">
        <v>2014</v>
      </c>
      <c r="AX6466" t="str">
        <f t="shared" ref="AX6466:AX6529" si="1897">IF(DATE(AW6466,AV6466,AU6466)&lt;=DATE(AT6466,AS6466,AR6466),"No Delay","Delay")</f>
        <v>Delay</v>
      </c>
      <c r="AY6466">
        <f t="shared" ref="AY6466:AY6529" si="1898">IF(_xlfn.DAYS(J6466,H6466)&gt;0, _xlfn.DAYS(J6466,H6466),0)</f>
        <v>8</v>
      </c>
    </row>
    <row r="6467" spans="1:51" x14ac:dyDescent="0.2">
      <c r="A6467" s="3">
        <v>6933</v>
      </c>
      <c r="B6467" s="1" t="s">
        <v>64</v>
      </c>
      <c r="C6467" s="1" t="s">
        <v>65</v>
      </c>
      <c r="D6467" s="1" t="s">
        <v>52</v>
      </c>
      <c r="E6467" s="1" t="s">
        <v>53</v>
      </c>
      <c r="F6467" s="1" t="s">
        <v>53</v>
      </c>
      <c r="G6467" s="13" t="s">
        <v>917</v>
      </c>
      <c r="H6467" s="12">
        <v>39559</v>
      </c>
      <c r="I6467" s="12" t="s">
        <v>1664</v>
      </c>
      <c r="J6467" s="12">
        <v>39534</v>
      </c>
      <c r="K6467" s="4">
        <v>715</v>
      </c>
      <c r="L6467" s="1" t="s">
        <v>56</v>
      </c>
      <c r="M6467" s="1" t="s">
        <v>634</v>
      </c>
      <c r="N6467" s="1" t="s">
        <v>635</v>
      </c>
      <c r="O6467" s="1" t="s">
        <v>636</v>
      </c>
      <c r="P6467">
        <v>20</v>
      </c>
      <c r="Q6467">
        <v>8153</v>
      </c>
      <c r="R6467">
        <v>220131</v>
      </c>
      <c r="S6467">
        <v>27</v>
      </c>
      <c r="T6467">
        <v>1.35</v>
      </c>
      <c r="U6467">
        <f t="shared" si="1894"/>
        <v>220131</v>
      </c>
      <c r="V6467">
        <f t="shared" si="1895"/>
        <v>163060</v>
      </c>
      <c r="W6467" s="1" t="s">
        <v>637</v>
      </c>
      <c r="X6467" s="1" t="s">
        <v>71</v>
      </c>
      <c r="Y6467" s="1" t="s">
        <v>71</v>
      </c>
      <c r="Z6467" s="4">
        <v>10674</v>
      </c>
      <c r="AA6467" s="4">
        <f t="shared" ref="AA6467:AA6530" si="1899">AF6467</f>
        <v>2707</v>
      </c>
      <c r="AB6467" s="4">
        <f t="shared" si="1890"/>
        <v>1809.976731</v>
      </c>
      <c r="AC6467" s="4">
        <f t="shared" si="1893"/>
        <v>2707</v>
      </c>
      <c r="AD6467" s="4">
        <f t="shared" si="1887"/>
        <v>2707</v>
      </c>
      <c r="AE6467" s="4">
        <v>2707</v>
      </c>
      <c r="AF6467" s="4">
        <v>2707</v>
      </c>
      <c r="AG6467" s="4">
        <f t="shared" si="1891"/>
        <v>2707</v>
      </c>
      <c r="AH6467" s="4">
        <v>12077</v>
      </c>
      <c r="AI6467">
        <f t="shared" si="1896"/>
        <v>399</v>
      </c>
      <c r="AJ6467">
        <v>13535.55</v>
      </c>
      <c r="AK6467" s="2">
        <v>13535.55</v>
      </c>
      <c r="AL6467" s="2">
        <f t="shared" si="1892"/>
        <v>13535.55</v>
      </c>
      <c r="AM6467" s="4"/>
      <c r="AN6467" t="e">
        <f>VLOOKUP([1]!Tabelle13[[#This Row],[Vlookup this ID for freight costs]],$AL$2:$AL$6811,2,FALSE)</f>
        <v>#REF!</v>
      </c>
      <c r="AP6467">
        <v>352.21</v>
      </c>
      <c r="AQ6467">
        <v>352.21</v>
      </c>
      <c r="AR6467" s="4">
        <v>21</v>
      </c>
      <c r="AS6467" s="4">
        <v>4</v>
      </c>
      <c r="AT6467" s="4">
        <v>2008</v>
      </c>
      <c r="AU6467" s="4">
        <v>27</v>
      </c>
      <c r="AV6467" s="4">
        <v>4</v>
      </c>
      <c r="AW6467" s="4">
        <v>2008</v>
      </c>
      <c r="AX6467" t="str">
        <f t="shared" si="1897"/>
        <v>Delay</v>
      </c>
      <c r="AY6467">
        <f t="shared" si="1898"/>
        <v>0</v>
      </c>
    </row>
    <row r="6468" spans="1:51" x14ac:dyDescent="0.2">
      <c r="A6468" s="3">
        <v>49063</v>
      </c>
      <c r="B6468" s="1" t="s">
        <v>1138</v>
      </c>
      <c r="C6468" s="1" t="s">
        <v>65</v>
      </c>
      <c r="D6468" s="1" t="s">
        <v>52</v>
      </c>
      <c r="E6468" s="1" t="s">
        <v>53</v>
      </c>
      <c r="F6468" s="1" t="s">
        <v>53</v>
      </c>
      <c r="G6468" s="13" t="s">
        <v>1103</v>
      </c>
      <c r="H6468" s="12">
        <v>41585</v>
      </c>
      <c r="I6468" s="12" t="s">
        <v>2990</v>
      </c>
      <c r="J6468" s="12">
        <v>41595</v>
      </c>
      <c r="K6468" s="4">
        <v>5037</v>
      </c>
      <c r="L6468" s="1" t="s">
        <v>56</v>
      </c>
      <c r="M6468" s="1" t="s">
        <v>57</v>
      </c>
      <c r="N6468" s="1" t="s">
        <v>104</v>
      </c>
      <c r="O6468" s="1" t="s">
        <v>59</v>
      </c>
      <c r="P6468">
        <v>100</v>
      </c>
      <c r="Q6468">
        <v>3073</v>
      </c>
      <c r="R6468">
        <v>273497</v>
      </c>
      <c r="S6468">
        <v>89</v>
      </c>
      <c r="T6468">
        <v>0.89</v>
      </c>
      <c r="U6468">
        <f t="shared" si="1894"/>
        <v>273497</v>
      </c>
      <c r="V6468">
        <f t="shared" si="1895"/>
        <v>307300</v>
      </c>
      <c r="W6468" s="1" t="s">
        <v>85</v>
      </c>
      <c r="X6468" s="1" t="s">
        <v>1236</v>
      </c>
      <c r="Y6468" s="1" t="s">
        <v>86</v>
      </c>
      <c r="Z6468" s="4">
        <v>7373</v>
      </c>
      <c r="AA6468" s="4">
        <f t="shared" si="1899"/>
        <v>1248</v>
      </c>
      <c r="AB6468" s="4">
        <f t="shared" si="1890"/>
        <v>906.13509700000009</v>
      </c>
      <c r="AC6468" s="4">
        <f t="shared" si="1893"/>
        <v>1248</v>
      </c>
      <c r="AD6468" s="4">
        <f t="shared" ref="AD6468:AD6531" si="1900">AVERAGEIFS($AA$2:$AA$6811,$L$2:$L$6811,L6468,$V$2:$V$6811,"&gt;="&amp;(V6468-100), $V$2:$V$6811,"&lt;="&amp;(V6468+100),$AA$2:$AA$6811,"&gt;"&amp;1)</f>
        <v>1248</v>
      </c>
      <c r="AE6468" s="4">
        <v>1248</v>
      </c>
      <c r="AF6468" s="4">
        <v>1248</v>
      </c>
      <c r="AG6468" s="4">
        <f t="shared" si="1891"/>
        <v>1248</v>
      </c>
      <c r="AI6468" t="e">
        <f t="shared" si="1896"/>
        <v>#N/A</v>
      </c>
      <c r="AJ6468">
        <v>20602.3</v>
      </c>
      <c r="AK6468" s="2">
        <v>20602.3</v>
      </c>
      <c r="AL6468" s="2">
        <f t="shared" si="1892"/>
        <v>20602.3</v>
      </c>
      <c r="AM6468" s="4"/>
      <c r="AN6468" t="e">
        <f>VLOOKUP([1]!Tabelle13[[#This Row],[Vlookup this ID for freight costs]],$AL$2:$AL$6811,2,FALSE)</f>
        <v>#REF!</v>
      </c>
      <c r="AP6468">
        <v>338.32</v>
      </c>
      <c r="AQ6468">
        <v>338.32</v>
      </c>
      <c r="AR6468" s="4">
        <v>7</v>
      </c>
      <c r="AS6468" s="4">
        <v>11</v>
      </c>
      <c r="AT6468" s="4">
        <v>2013</v>
      </c>
      <c r="AU6468" s="4">
        <v>17</v>
      </c>
      <c r="AV6468" s="4">
        <v>11</v>
      </c>
      <c r="AW6468" s="4">
        <v>2013</v>
      </c>
      <c r="AX6468" t="str">
        <f t="shared" si="1897"/>
        <v>Delay</v>
      </c>
      <c r="AY6468">
        <f t="shared" si="1898"/>
        <v>10</v>
      </c>
    </row>
    <row r="6469" spans="1:51" x14ac:dyDescent="0.2">
      <c r="A6469" s="3">
        <v>51016</v>
      </c>
      <c r="B6469" s="1" t="s">
        <v>1138</v>
      </c>
      <c r="C6469" s="1" t="s">
        <v>65</v>
      </c>
      <c r="D6469" s="1" t="s">
        <v>52</v>
      </c>
      <c r="E6469" s="1" t="s">
        <v>53</v>
      </c>
      <c r="F6469" s="1" t="s">
        <v>53</v>
      </c>
      <c r="G6469" s="13" t="s">
        <v>2124</v>
      </c>
      <c r="H6469" s="12">
        <v>42131</v>
      </c>
      <c r="I6469" s="12" t="s">
        <v>2998</v>
      </c>
      <c r="J6469" s="12">
        <v>42137</v>
      </c>
      <c r="K6469" s="4">
        <v>6538</v>
      </c>
      <c r="L6469" s="1" t="s">
        <v>56</v>
      </c>
      <c r="M6469" s="1" t="s">
        <v>57</v>
      </c>
      <c r="N6469" s="1" t="s">
        <v>104</v>
      </c>
      <c r="O6469" s="1" t="s">
        <v>59</v>
      </c>
      <c r="P6469">
        <v>100</v>
      </c>
      <c r="Q6469">
        <v>6360</v>
      </c>
      <c r="R6469">
        <v>566040</v>
      </c>
      <c r="S6469">
        <v>89</v>
      </c>
      <c r="T6469">
        <v>0.89</v>
      </c>
      <c r="U6469">
        <f t="shared" si="1894"/>
        <v>566040</v>
      </c>
      <c r="V6469">
        <f t="shared" si="1895"/>
        <v>636000</v>
      </c>
      <c r="W6469" s="1" t="s">
        <v>85</v>
      </c>
      <c r="X6469" s="1" t="s">
        <v>1236</v>
      </c>
      <c r="Y6469" s="1" t="s">
        <v>86</v>
      </c>
      <c r="Z6469" s="4">
        <v>7373</v>
      </c>
      <c r="AA6469" s="4">
        <f t="shared" si="1899"/>
        <v>2579</v>
      </c>
      <c r="AB6469" s="4">
        <f t="shared" si="1890"/>
        <v>2386.23504</v>
      </c>
      <c r="AC6469" s="4">
        <f t="shared" si="1893"/>
        <v>2579</v>
      </c>
      <c r="AD6469" s="4">
        <f t="shared" si="1900"/>
        <v>2579</v>
      </c>
      <c r="AE6469" s="4">
        <v>2579</v>
      </c>
      <c r="AF6469" s="4">
        <v>2579</v>
      </c>
      <c r="AG6469" s="4">
        <f t="shared" si="1891"/>
        <v>2579</v>
      </c>
      <c r="AI6469" t="e">
        <f t="shared" si="1896"/>
        <v>#N/A</v>
      </c>
      <c r="AJ6469">
        <v>28759.53</v>
      </c>
      <c r="AK6469" s="2">
        <v>28759.53</v>
      </c>
      <c r="AL6469" s="2">
        <f t="shared" si="1892"/>
        <v>28759.53</v>
      </c>
      <c r="AM6469" s="4"/>
      <c r="AN6469" t="e">
        <f>VLOOKUP([1]!Tabelle13[[#This Row],[Vlookup this ID for freight costs]],$AL$2:$AL$6811,2,FALSE)</f>
        <v>#REF!</v>
      </c>
      <c r="AP6469">
        <v>666.23</v>
      </c>
      <c r="AQ6469">
        <v>666.23</v>
      </c>
      <c r="AR6469" s="4">
        <v>7</v>
      </c>
      <c r="AS6469" s="4">
        <v>5</v>
      </c>
      <c r="AT6469" s="4">
        <v>2015</v>
      </c>
      <c r="AU6469" s="4">
        <v>13</v>
      </c>
      <c r="AV6469" s="4">
        <v>5</v>
      </c>
      <c r="AW6469" s="4">
        <v>2015</v>
      </c>
      <c r="AX6469" t="str">
        <f t="shared" si="1897"/>
        <v>Delay</v>
      </c>
      <c r="AY6469">
        <f t="shared" si="1898"/>
        <v>6</v>
      </c>
    </row>
    <row r="6470" spans="1:51" x14ac:dyDescent="0.2">
      <c r="A6470" s="3">
        <v>51034</v>
      </c>
      <c r="B6470" s="1" t="s">
        <v>1138</v>
      </c>
      <c r="C6470" s="1" t="s">
        <v>65</v>
      </c>
      <c r="D6470" s="1" t="s">
        <v>52</v>
      </c>
      <c r="E6470" s="1" t="s">
        <v>53</v>
      </c>
      <c r="F6470" s="1" t="s">
        <v>53</v>
      </c>
      <c r="G6470" s="13" t="s">
        <v>1103</v>
      </c>
      <c r="H6470" s="12">
        <v>41585</v>
      </c>
      <c r="I6470" s="12" t="s">
        <v>2990</v>
      </c>
      <c r="J6470" s="12">
        <v>41595</v>
      </c>
      <c r="K6470" s="4">
        <v>5038</v>
      </c>
      <c r="L6470" s="1" t="s">
        <v>56</v>
      </c>
      <c r="M6470" s="1" t="s">
        <v>57</v>
      </c>
      <c r="N6470" s="1" t="s">
        <v>104</v>
      </c>
      <c r="O6470" s="1" t="s">
        <v>59</v>
      </c>
      <c r="P6470">
        <v>100</v>
      </c>
      <c r="Q6470">
        <v>898</v>
      </c>
      <c r="R6470">
        <v>79922</v>
      </c>
      <c r="S6470">
        <v>89</v>
      </c>
      <c r="T6470">
        <v>0.89</v>
      </c>
      <c r="U6470">
        <f t="shared" si="1894"/>
        <v>79922</v>
      </c>
      <c r="V6470">
        <f t="shared" si="1895"/>
        <v>89800</v>
      </c>
      <c r="W6470" s="1" t="s">
        <v>85</v>
      </c>
      <c r="X6470" s="1" t="s">
        <v>1236</v>
      </c>
      <c r="Y6470" s="1" t="s">
        <v>86</v>
      </c>
      <c r="Z6470" s="4">
        <v>7373</v>
      </c>
      <c r="AA6470" s="4">
        <f t="shared" si="1899"/>
        <v>364</v>
      </c>
      <c r="AB6470" s="4">
        <f t="shared" si="1890"/>
        <v>-73.243477999999925</v>
      </c>
      <c r="AC6470" s="4">
        <f t="shared" si="1893"/>
        <v>364</v>
      </c>
      <c r="AD6470" s="4">
        <f t="shared" si="1900"/>
        <v>364</v>
      </c>
      <c r="AE6470" s="4">
        <v>364</v>
      </c>
      <c r="AF6470" s="4">
        <v>364</v>
      </c>
      <c r="AG6470" s="4">
        <f t="shared" si="1891"/>
        <v>364</v>
      </c>
      <c r="AI6470" t="e">
        <f t="shared" si="1896"/>
        <v>#N/A</v>
      </c>
      <c r="AJ6470">
        <v>6522.64</v>
      </c>
      <c r="AK6470" s="2">
        <v>6522.64</v>
      </c>
      <c r="AL6470" s="2">
        <f t="shared" si="1892"/>
        <v>6522.64</v>
      </c>
      <c r="AM6470" s="4"/>
      <c r="AN6470" t="e">
        <f>VLOOKUP([1]!Tabelle13[[#This Row],[Vlookup this ID for freight costs]],$AL$2:$AL$6811,2,FALSE)</f>
        <v>#REF!</v>
      </c>
      <c r="AP6470">
        <v>98.86</v>
      </c>
      <c r="AQ6470">
        <v>98.86</v>
      </c>
      <c r="AR6470" s="4">
        <v>7</v>
      </c>
      <c r="AS6470" s="4">
        <v>11</v>
      </c>
      <c r="AT6470" s="4">
        <v>2013</v>
      </c>
      <c r="AU6470" s="4">
        <v>17</v>
      </c>
      <c r="AV6470" s="4">
        <v>11</v>
      </c>
      <c r="AW6470" s="4">
        <v>2013</v>
      </c>
      <c r="AX6470" t="str">
        <f t="shared" si="1897"/>
        <v>Delay</v>
      </c>
      <c r="AY6470">
        <f t="shared" si="1898"/>
        <v>10</v>
      </c>
    </row>
    <row r="6471" spans="1:51" x14ac:dyDescent="0.2">
      <c r="A6471" s="3">
        <v>51267</v>
      </c>
      <c r="B6471" s="1" t="s">
        <v>1138</v>
      </c>
      <c r="C6471" s="1" t="s">
        <v>65</v>
      </c>
      <c r="D6471" s="1" t="s">
        <v>52</v>
      </c>
      <c r="E6471" s="1" t="s">
        <v>53</v>
      </c>
      <c r="F6471" s="1" t="s">
        <v>53</v>
      </c>
      <c r="G6471" s="13" t="s">
        <v>2288</v>
      </c>
      <c r="H6471" s="12">
        <v>41283</v>
      </c>
      <c r="I6471" s="12" t="s">
        <v>1705</v>
      </c>
      <c r="J6471" s="12">
        <v>41366</v>
      </c>
      <c r="K6471" s="4">
        <v>4572</v>
      </c>
      <c r="L6471" s="1" t="s">
        <v>56</v>
      </c>
      <c r="M6471" s="1" t="s">
        <v>57</v>
      </c>
      <c r="N6471" s="1" t="s">
        <v>104</v>
      </c>
      <c r="O6471" s="1" t="s">
        <v>59</v>
      </c>
      <c r="P6471">
        <v>100</v>
      </c>
      <c r="Q6471">
        <v>2887</v>
      </c>
      <c r="R6471">
        <v>256943</v>
      </c>
      <c r="S6471">
        <v>89</v>
      </c>
      <c r="T6471">
        <v>0.89</v>
      </c>
      <c r="U6471">
        <f t="shared" si="1894"/>
        <v>256943</v>
      </c>
      <c r="V6471">
        <f t="shared" si="1895"/>
        <v>288700</v>
      </c>
      <c r="W6471" s="1" t="s">
        <v>85</v>
      </c>
      <c r="X6471" s="1" t="s">
        <v>1236</v>
      </c>
      <c r="Y6471" s="1" t="s">
        <v>86</v>
      </c>
      <c r="Z6471" s="4">
        <v>7373</v>
      </c>
      <c r="AA6471" s="4">
        <f t="shared" si="1899"/>
        <v>1247</v>
      </c>
      <c r="AB6471" s="4">
        <f t="shared" si="1890"/>
        <v>822.38134300000002</v>
      </c>
      <c r="AC6471" s="4">
        <f t="shared" si="1893"/>
        <v>1247</v>
      </c>
      <c r="AD6471" s="4">
        <f t="shared" si="1900"/>
        <v>1247</v>
      </c>
      <c r="AE6471" s="4">
        <v>1247</v>
      </c>
      <c r="AF6471" s="4">
        <v>1247</v>
      </c>
      <c r="AG6471" s="4">
        <f t="shared" ref="AG6471:AG6497" si="1901">AE6471</f>
        <v>1247</v>
      </c>
      <c r="AI6471" t="e">
        <f t="shared" si="1896"/>
        <v>#N/A</v>
      </c>
      <c r="AJ6471">
        <v>26859.39</v>
      </c>
      <c r="AK6471" s="2">
        <v>26859.39</v>
      </c>
      <c r="AL6471" s="2">
        <f t="shared" ref="AL6471:AL6497" si="1902">AJ6471</f>
        <v>26859.39</v>
      </c>
      <c r="AM6471" s="4"/>
      <c r="AN6471" t="e">
        <f>VLOOKUP([1]!Tabelle13[[#This Row],[Vlookup this ID for freight costs]],$AL$2:$AL$6811,2,FALSE)</f>
        <v>#REF!</v>
      </c>
      <c r="AP6471">
        <v>360.23</v>
      </c>
      <c r="AQ6471">
        <v>360.23</v>
      </c>
      <c r="AR6471" s="4">
        <v>9</v>
      </c>
      <c r="AS6471" s="4">
        <v>1</v>
      </c>
      <c r="AT6471" s="4">
        <v>2013</v>
      </c>
      <c r="AU6471" s="4">
        <v>2</v>
      </c>
      <c r="AV6471" s="4">
        <v>4</v>
      </c>
      <c r="AW6471" s="4">
        <v>2013</v>
      </c>
      <c r="AX6471" t="str">
        <f t="shared" si="1897"/>
        <v>Delay</v>
      </c>
      <c r="AY6471">
        <f t="shared" si="1898"/>
        <v>83</v>
      </c>
    </row>
    <row r="6472" spans="1:51" x14ac:dyDescent="0.2">
      <c r="A6472" s="3">
        <v>51268</v>
      </c>
      <c r="B6472" s="1" t="s">
        <v>1138</v>
      </c>
      <c r="C6472" s="1" t="s">
        <v>65</v>
      </c>
      <c r="D6472" s="1" t="s">
        <v>52</v>
      </c>
      <c r="E6472" s="1" t="s">
        <v>53</v>
      </c>
      <c r="F6472" s="1" t="s">
        <v>53</v>
      </c>
      <c r="G6472" s="13" t="s">
        <v>2288</v>
      </c>
      <c r="H6472" s="12">
        <v>41283</v>
      </c>
      <c r="I6472" s="12" t="s">
        <v>2999</v>
      </c>
      <c r="J6472" s="12">
        <v>41291</v>
      </c>
      <c r="K6472" s="4">
        <v>4406</v>
      </c>
      <c r="L6472" s="1" t="s">
        <v>56</v>
      </c>
      <c r="M6472" s="1" t="s">
        <v>57</v>
      </c>
      <c r="N6472" s="1" t="s">
        <v>104</v>
      </c>
      <c r="O6472" s="1" t="s">
        <v>59</v>
      </c>
      <c r="P6472">
        <v>100</v>
      </c>
      <c r="Q6472">
        <v>2744</v>
      </c>
      <c r="R6472">
        <v>244216</v>
      </c>
      <c r="S6472">
        <v>89</v>
      </c>
      <c r="T6472">
        <v>0.89</v>
      </c>
      <c r="U6472">
        <f t="shared" si="1894"/>
        <v>244216</v>
      </c>
      <c r="V6472">
        <f t="shared" si="1895"/>
        <v>274400</v>
      </c>
      <c r="W6472" s="1" t="s">
        <v>85</v>
      </c>
      <c r="X6472" s="1" t="s">
        <v>1236</v>
      </c>
      <c r="Y6472" s="1" t="s">
        <v>86</v>
      </c>
      <c r="Z6472" s="4">
        <v>7373</v>
      </c>
      <c r="AA6472" s="4">
        <f t="shared" si="1899"/>
        <v>1235</v>
      </c>
      <c r="AB6472" s="4">
        <f t="shared" si="1890"/>
        <v>757.99001599999997</v>
      </c>
      <c r="AC6472" s="4">
        <f t="shared" si="1893"/>
        <v>1235</v>
      </c>
      <c r="AD6472" s="4">
        <f t="shared" si="1900"/>
        <v>1245.4761904761904</v>
      </c>
      <c r="AE6472" s="4">
        <v>1235</v>
      </c>
      <c r="AF6472" s="4">
        <v>1235</v>
      </c>
      <c r="AG6472" s="4">
        <f t="shared" si="1901"/>
        <v>1235</v>
      </c>
      <c r="AI6472" t="e">
        <f t="shared" si="1896"/>
        <v>#N/A</v>
      </c>
      <c r="AJ6472">
        <v>25577.15</v>
      </c>
      <c r="AK6472" s="2">
        <v>25577.15</v>
      </c>
      <c r="AL6472" s="2">
        <f t="shared" si="1902"/>
        <v>25577.15</v>
      </c>
      <c r="AM6472" s="4"/>
      <c r="AN6472" t="e">
        <f>VLOOKUP([1]!Tabelle13[[#This Row],[Vlookup this ID for freight costs]],$AL$2:$AL$6811,2,FALSE)</f>
        <v>#REF!</v>
      </c>
      <c r="AP6472">
        <v>342.39</v>
      </c>
      <c r="AQ6472">
        <v>342.39</v>
      </c>
      <c r="AR6472" s="4">
        <v>9</v>
      </c>
      <c r="AS6472" s="4">
        <v>1</v>
      </c>
      <c r="AT6472" s="4">
        <v>2013</v>
      </c>
      <c r="AU6472" s="4">
        <v>17</v>
      </c>
      <c r="AV6472" s="4">
        <v>1</v>
      </c>
      <c r="AW6472" s="4">
        <v>2013</v>
      </c>
      <c r="AX6472" t="str">
        <f t="shared" si="1897"/>
        <v>Delay</v>
      </c>
      <c r="AY6472">
        <f t="shared" si="1898"/>
        <v>8</v>
      </c>
    </row>
    <row r="6473" spans="1:51" x14ac:dyDescent="0.2">
      <c r="A6473" s="3">
        <v>51408</v>
      </c>
      <c r="B6473" s="1" t="s">
        <v>1138</v>
      </c>
      <c r="C6473" s="1" t="s">
        <v>65</v>
      </c>
      <c r="D6473" s="1" t="s">
        <v>52</v>
      </c>
      <c r="E6473" s="1" t="s">
        <v>53</v>
      </c>
      <c r="F6473" s="1" t="s">
        <v>53</v>
      </c>
      <c r="G6473" s="13" t="s">
        <v>1212</v>
      </c>
      <c r="H6473" s="12">
        <v>40896</v>
      </c>
      <c r="I6473" s="12" t="s">
        <v>1633</v>
      </c>
      <c r="J6473" s="12">
        <v>40886</v>
      </c>
      <c r="K6473" s="4">
        <v>3632</v>
      </c>
      <c r="L6473" s="1" t="s">
        <v>56</v>
      </c>
      <c r="M6473" s="1" t="s">
        <v>57</v>
      </c>
      <c r="N6473" s="1" t="s">
        <v>104</v>
      </c>
      <c r="O6473" s="1" t="s">
        <v>59</v>
      </c>
      <c r="P6473">
        <v>100</v>
      </c>
      <c r="Q6473">
        <v>2891</v>
      </c>
      <c r="R6473">
        <v>257299</v>
      </c>
      <c r="S6473">
        <v>89</v>
      </c>
      <c r="T6473">
        <v>0.89</v>
      </c>
      <c r="U6473">
        <f t="shared" si="1894"/>
        <v>257299</v>
      </c>
      <c r="V6473">
        <f t="shared" si="1895"/>
        <v>289100</v>
      </c>
      <c r="W6473" s="1" t="s">
        <v>85</v>
      </c>
      <c r="X6473" s="1" t="s">
        <v>1236</v>
      </c>
      <c r="Y6473" s="1" t="s">
        <v>86</v>
      </c>
      <c r="Z6473" s="4">
        <v>7373</v>
      </c>
      <c r="AA6473" s="4">
        <f t="shared" si="1899"/>
        <v>1378</v>
      </c>
      <c r="AB6473" s="4">
        <f t="shared" si="1890"/>
        <v>824.18249900000001</v>
      </c>
      <c r="AC6473" s="4">
        <f t="shared" si="1893"/>
        <v>1378</v>
      </c>
      <c r="AD6473" s="4">
        <f t="shared" si="1900"/>
        <v>1377.75</v>
      </c>
      <c r="AE6473" s="4">
        <v>1378</v>
      </c>
      <c r="AF6473" s="4">
        <v>1378</v>
      </c>
      <c r="AG6473" s="4">
        <f t="shared" si="1901"/>
        <v>1378</v>
      </c>
      <c r="AI6473" t="e">
        <f t="shared" si="1896"/>
        <v>#N/A</v>
      </c>
      <c r="AJ6473">
        <v>32667.09</v>
      </c>
      <c r="AK6473" s="2">
        <v>32667.09</v>
      </c>
      <c r="AL6473" s="2">
        <f t="shared" si="1902"/>
        <v>32667.09</v>
      </c>
      <c r="AM6473" s="4"/>
      <c r="AN6473" t="e">
        <f>VLOOKUP([1]!Tabelle13[[#This Row],[Vlookup this ID for freight costs]],$AL$2:$AL$6811,2,FALSE)</f>
        <v>#REF!</v>
      </c>
      <c r="AP6473">
        <v>424.54</v>
      </c>
      <c r="AQ6473">
        <v>424.54</v>
      </c>
      <c r="AR6473" s="4">
        <v>19</v>
      </c>
      <c r="AS6473" s="4">
        <v>12</v>
      </c>
      <c r="AT6473" s="4">
        <v>2011</v>
      </c>
      <c r="AU6473" s="4">
        <v>9</v>
      </c>
      <c r="AV6473" s="4">
        <v>12</v>
      </c>
      <c r="AW6473" s="4">
        <v>2011</v>
      </c>
      <c r="AX6473" t="str">
        <f t="shared" si="1897"/>
        <v>No Delay</v>
      </c>
      <c r="AY6473">
        <f t="shared" si="1898"/>
        <v>0</v>
      </c>
    </row>
    <row r="6474" spans="1:51" x14ac:dyDescent="0.2">
      <c r="A6474" s="3">
        <v>51883</v>
      </c>
      <c r="B6474" s="1" t="s">
        <v>1138</v>
      </c>
      <c r="C6474" s="1" t="s">
        <v>65</v>
      </c>
      <c r="D6474" s="1" t="s">
        <v>52</v>
      </c>
      <c r="E6474" s="1" t="s">
        <v>53</v>
      </c>
      <c r="F6474" s="1" t="s">
        <v>53</v>
      </c>
      <c r="G6474" s="13" t="s">
        <v>2288</v>
      </c>
      <c r="H6474" s="12">
        <v>41283</v>
      </c>
      <c r="I6474" s="12" t="s">
        <v>2999</v>
      </c>
      <c r="J6474" s="12">
        <v>41291</v>
      </c>
      <c r="K6474" s="4">
        <v>4407</v>
      </c>
      <c r="L6474" s="1" t="s">
        <v>56</v>
      </c>
      <c r="M6474" s="1" t="s">
        <v>57</v>
      </c>
      <c r="N6474" s="1" t="s">
        <v>104</v>
      </c>
      <c r="O6474" s="1" t="s">
        <v>59</v>
      </c>
      <c r="P6474">
        <v>100</v>
      </c>
      <c r="Q6474">
        <v>2744</v>
      </c>
      <c r="R6474">
        <v>244216</v>
      </c>
      <c r="S6474">
        <v>89</v>
      </c>
      <c r="T6474">
        <v>0.89</v>
      </c>
      <c r="U6474">
        <f t="shared" si="1894"/>
        <v>244216</v>
      </c>
      <c r="V6474">
        <f t="shared" si="1895"/>
        <v>274400</v>
      </c>
      <c r="W6474" s="1" t="s">
        <v>85</v>
      </c>
      <c r="X6474" s="1" t="s">
        <v>1236</v>
      </c>
      <c r="Y6474" s="1" t="s">
        <v>86</v>
      </c>
      <c r="Z6474" s="4">
        <v>7373</v>
      </c>
      <c r="AA6474" s="4">
        <f t="shared" si="1899"/>
        <v>1235</v>
      </c>
      <c r="AB6474" s="4">
        <f t="shared" si="1890"/>
        <v>757.99001599999997</v>
      </c>
      <c r="AC6474" s="4">
        <f t="shared" si="1893"/>
        <v>1235</v>
      </c>
      <c r="AD6474" s="4">
        <f t="shared" si="1900"/>
        <v>1245.4761904761904</v>
      </c>
      <c r="AE6474" s="4">
        <v>1235</v>
      </c>
      <c r="AF6474" s="4">
        <v>1235</v>
      </c>
      <c r="AG6474" s="4">
        <f t="shared" si="1901"/>
        <v>1235</v>
      </c>
      <c r="AI6474" t="e">
        <f t="shared" si="1896"/>
        <v>#N/A</v>
      </c>
      <c r="AJ6474">
        <v>25577.200000000001</v>
      </c>
      <c r="AK6474" s="2">
        <v>25577.200000000001</v>
      </c>
      <c r="AL6474" s="2">
        <f t="shared" si="1902"/>
        <v>25577.200000000001</v>
      </c>
      <c r="AM6474" s="4"/>
      <c r="AN6474" t="e">
        <f>VLOOKUP([1]!Tabelle13[[#This Row],[Vlookup this ID for freight costs]],$AL$2:$AL$6811,2,FALSE)</f>
        <v>#REF!</v>
      </c>
      <c r="AP6474">
        <v>342.39</v>
      </c>
      <c r="AQ6474">
        <v>342.39</v>
      </c>
      <c r="AR6474" s="4">
        <v>9</v>
      </c>
      <c r="AS6474" s="4">
        <v>1</v>
      </c>
      <c r="AT6474" s="4">
        <v>2013</v>
      </c>
      <c r="AU6474" s="4">
        <v>17</v>
      </c>
      <c r="AV6474" s="4">
        <v>1</v>
      </c>
      <c r="AW6474" s="4">
        <v>2013</v>
      </c>
      <c r="AX6474" t="str">
        <f t="shared" si="1897"/>
        <v>Delay</v>
      </c>
      <c r="AY6474">
        <f t="shared" si="1898"/>
        <v>8</v>
      </c>
    </row>
    <row r="6475" spans="1:51" x14ac:dyDescent="0.2">
      <c r="A6475" s="3">
        <v>52144</v>
      </c>
      <c r="B6475" s="1" t="s">
        <v>1138</v>
      </c>
      <c r="C6475" s="1" t="s">
        <v>65</v>
      </c>
      <c r="D6475" s="1" t="s">
        <v>52</v>
      </c>
      <c r="E6475" s="1" t="s">
        <v>53</v>
      </c>
      <c r="F6475" s="1" t="s">
        <v>53</v>
      </c>
      <c r="G6475" s="13" t="s">
        <v>2288</v>
      </c>
      <c r="H6475" s="12">
        <v>41283</v>
      </c>
      <c r="I6475" s="12" t="s">
        <v>1425</v>
      </c>
      <c r="J6475" s="12">
        <v>41353</v>
      </c>
      <c r="K6475" s="4">
        <v>4542</v>
      </c>
      <c r="L6475" s="1" t="s">
        <v>56</v>
      </c>
      <c r="M6475" s="1" t="s">
        <v>57</v>
      </c>
      <c r="N6475" s="1" t="s">
        <v>104</v>
      </c>
      <c r="O6475" s="1" t="s">
        <v>59</v>
      </c>
      <c r="P6475">
        <v>100</v>
      </c>
      <c r="Q6475">
        <v>2880</v>
      </c>
      <c r="R6475">
        <v>256320</v>
      </c>
      <c r="S6475">
        <v>89</v>
      </c>
      <c r="T6475">
        <v>0.89</v>
      </c>
      <c r="U6475">
        <f t="shared" si="1894"/>
        <v>256320</v>
      </c>
      <c r="V6475">
        <f t="shared" si="1895"/>
        <v>288000</v>
      </c>
      <c r="W6475" s="1" t="s">
        <v>85</v>
      </c>
      <c r="X6475" s="1" t="s">
        <v>1236</v>
      </c>
      <c r="Y6475" s="1" t="s">
        <v>86</v>
      </c>
      <c r="Z6475" s="4">
        <v>7373</v>
      </c>
      <c r="AA6475" s="4">
        <f t="shared" si="1899"/>
        <v>1249</v>
      </c>
      <c r="AB6475" s="4">
        <f t="shared" si="1890"/>
        <v>819.22932000000014</v>
      </c>
      <c r="AC6475" s="4">
        <f t="shared" si="1893"/>
        <v>1249</v>
      </c>
      <c r="AD6475" s="4">
        <f t="shared" si="1900"/>
        <v>1249</v>
      </c>
      <c r="AE6475" s="4">
        <v>1249</v>
      </c>
      <c r="AF6475" s="4">
        <v>1249</v>
      </c>
      <c r="AG6475" s="4">
        <f t="shared" si="1901"/>
        <v>1249</v>
      </c>
      <c r="AI6475" t="e">
        <f t="shared" si="1896"/>
        <v>#N/A</v>
      </c>
      <c r="AJ6475">
        <v>26380.35</v>
      </c>
      <c r="AK6475" s="2">
        <v>26380.35</v>
      </c>
      <c r="AL6475" s="2">
        <f t="shared" si="1902"/>
        <v>26380.35</v>
      </c>
      <c r="AM6475" s="4"/>
      <c r="AN6475" t="e">
        <f>VLOOKUP([1]!Tabelle13[[#This Row],[Vlookup this ID for freight costs]],$AL$2:$AL$6811,2,FALSE)</f>
        <v>#REF!</v>
      </c>
      <c r="AP6475">
        <v>359.36</v>
      </c>
      <c r="AQ6475">
        <v>359.36</v>
      </c>
      <c r="AR6475" s="4">
        <v>9</v>
      </c>
      <c r="AS6475" s="4">
        <v>1</v>
      </c>
      <c r="AT6475" s="4">
        <v>2013</v>
      </c>
      <c r="AU6475" s="4">
        <v>20</v>
      </c>
      <c r="AV6475" s="4">
        <v>4</v>
      </c>
      <c r="AW6475" s="4">
        <v>2013</v>
      </c>
      <c r="AX6475" t="str">
        <f t="shared" si="1897"/>
        <v>Delay</v>
      </c>
      <c r="AY6475">
        <f t="shared" si="1898"/>
        <v>70</v>
      </c>
    </row>
    <row r="6476" spans="1:51" x14ac:dyDescent="0.2">
      <c r="A6476" s="3">
        <v>52488</v>
      </c>
      <c r="B6476" s="1" t="s">
        <v>1138</v>
      </c>
      <c r="C6476" s="1" t="s">
        <v>65</v>
      </c>
      <c r="D6476" s="1" t="s">
        <v>52</v>
      </c>
      <c r="E6476" s="1" t="s">
        <v>53</v>
      </c>
      <c r="F6476" s="1" t="s">
        <v>53</v>
      </c>
      <c r="G6476" s="13" t="s">
        <v>2969</v>
      </c>
      <c r="H6476" s="12">
        <v>41870</v>
      </c>
      <c r="I6476" s="12" t="s">
        <v>2894</v>
      </c>
      <c r="J6476" s="12">
        <v>41911</v>
      </c>
      <c r="K6476" s="4">
        <v>5971</v>
      </c>
      <c r="L6476" s="1" t="s">
        <v>56</v>
      </c>
      <c r="M6476" s="1" t="s">
        <v>57</v>
      </c>
      <c r="N6476" s="1" t="s">
        <v>104</v>
      </c>
      <c r="O6476" s="1" t="s">
        <v>59</v>
      </c>
      <c r="P6476">
        <v>100</v>
      </c>
      <c r="Q6476">
        <v>3154</v>
      </c>
      <c r="R6476">
        <v>280706</v>
      </c>
      <c r="S6476">
        <v>89</v>
      </c>
      <c r="T6476">
        <v>0.89</v>
      </c>
      <c r="U6476">
        <f t="shared" si="1894"/>
        <v>280706</v>
      </c>
      <c r="V6476">
        <f t="shared" si="1895"/>
        <v>315400</v>
      </c>
      <c r="W6476" s="1" t="s">
        <v>85</v>
      </c>
      <c r="X6476" s="1" t="s">
        <v>1236</v>
      </c>
      <c r="Y6476" s="1" t="s">
        <v>86</v>
      </c>
      <c r="Z6476" s="4">
        <v>7373</v>
      </c>
      <c r="AA6476" s="4">
        <f t="shared" si="1899"/>
        <v>1279</v>
      </c>
      <c r="AB6476" s="4">
        <f t="shared" si="1890"/>
        <v>942.60850600000003</v>
      </c>
      <c r="AC6476" s="4">
        <f t="shared" si="1893"/>
        <v>1279</v>
      </c>
      <c r="AD6476" s="4">
        <f t="shared" si="1900"/>
        <v>1279</v>
      </c>
      <c r="AE6476" s="4">
        <v>1279</v>
      </c>
      <c r="AF6476" s="4">
        <v>1279</v>
      </c>
      <c r="AG6476" s="4">
        <f t="shared" si="1901"/>
        <v>1279</v>
      </c>
      <c r="AI6476" t="e">
        <f t="shared" si="1896"/>
        <v>#N/A</v>
      </c>
      <c r="AJ6476">
        <v>19112.91</v>
      </c>
      <c r="AK6476" s="2">
        <v>19112.91</v>
      </c>
      <c r="AL6476" s="2">
        <f t="shared" si="1902"/>
        <v>19112.91</v>
      </c>
      <c r="AM6476" s="4"/>
      <c r="AN6476" t="e">
        <f>VLOOKUP([1]!Tabelle13[[#This Row],[Vlookup this ID for freight costs]],$AL$2:$AL$6811,2,FALSE)</f>
        <v>#REF!</v>
      </c>
      <c r="AP6476">
        <v>288.57</v>
      </c>
      <c r="AQ6476">
        <v>288.57</v>
      </c>
      <c r="AR6476" s="4">
        <v>19</v>
      </c>
      <c r="AS6476" s="4">
        <v>8</v>
      </c>
      <c r="AT6476" s="4">
        <v>2014</v>
      </c>
      <c r="AU6476" s="4">
        <v>29</v>
      </c>
      <c r="AV6476" s="4">
        <v>9</v>
      </c>
      <c r="AW6476" s="4">
        <v>2014</v>
      </c>
      <c r="AX6476" t="str">
        <f t="shared" si="1897"/>
        <v>Delay</v>
      </c>
      <c r="AY6476">
        <f t="shared" si="1898"/>
        <v>41</v>
      </c>
    </row>
    <row r="6477" spans="1:51" x14ac:dyDescent="0.2">
      <c r="A6477" s="3">
        <v>52687</v>
      </c>
      <c r="B6477" s="1" t="s">
        <v>1138</v>
      </c>
      <c r="C6477" s="1" t="s">
        <v>65</v>
      </c>
      <c r="D6477" s="1" t="s">
        <v>52</v>
      </c>
      <c r="E6477" s="1" t="s">
        <v>53</v>
      </c>
      <c r="F6477" s="1" t="s">
        <v>53</v>
      </c>
      <c r="G6477" s="13" t="s">
        <v>2969</v>
      </c>
      <c r="H6477" s="12">
        <v>41870</v>
      </c>
      <c r="I6477" s="12" t="s">
        <v>1095</v>
      </c>
      <c r="J6477" s="12">
        <v>41886</v>
      </c>
      <c r="K6477" s="4">
        <v>5918</v>
      </c>
      <c r="L6477" s="1" t="s">
        <v>56</v>
      </c>
      <c r="M6477" s="1" t="s">
        <v>57</v>
      </c>
      <c r="N6477" s="1" t="s">
        <v>104</v>
      </c>
      <c r="O6477" s="1" t="s">
        <v>59</v>
      </c>
      <c r="P6477">
        <v>100</v>
      </c>
      <c r="Q6477">
        <v>6340</v>
      </c>
      <c r="R6477">
        <v>564260</v>
      </c>
      <c r="S6477">
        <v>89</v>
      </c>
      <c r="T6477">
        <v>0.89</v>
      </c>
      <c r="U6477">
        <f t="shared" si="1894"/>
        <v>564260</v>
      </c>
      <c r="V6477">
        <f t="shared" si="1895"/>
        <v>634000</v>
      </c>
      <c r="W6477" s="1" t="s">
        <v>85</v>
      </c>
      <c r="X6477" s="1" t="s">
        <v>1236</v>
      </c>
      <c r="Y6477" s="1" t="s">
        <v>86</v>
      </c>
      <c r="Z6477" s="4">
        <v>7373</v>
      </c>
      <c r="AA6477" s="4">
        <f t="shared" si="1899"/>
        <v>2571</v>
      </c>
      <c r="AB6477" s="4">
        <f t="shared" si="1890"/>
        <v>2377.2292600000001</v>
      </c>
      <c r="AC6477" s="4">
        <f t="shared" si="1893"/>
        <v>2571</v>
      </c>
      <c r="AD6477" s="4">
        <f t="shared" si="1900"/>
        <v>2571</v>
      </c>
      <c r="AE6477" s="4">
        <v>2571</v>
      </c>
      <c r="AF6477" s="4">
        <v>2571</v>
      </c>
      <c r="AG6477" s="4">
        <f t="shared" si="1901"/>
        <v>2571</v>
      </c>
      <c r="AI6477" t="e">
        <f t="shared" si="1896"/>
        <v>#N/A</v>
      </c>
      <c r="AJ6477">
        <v>37297.949999999997</v>
      </c>
      <c r="AK6477" s="2">
        <v>37297.949999999997</v>
      </c>
      <c r="AL6477" s="2">
        <f t="shared" si="1902"/>
        <v>37297.949999999997</v>
      </c>
      <c r="AM6477" s="4"/>
      <c r="AN6477" t="e">
        <f>VLOOKUP([1]!Tabelle13[[#This Row],[Vlookup this ID for freight costs]],$AL$2:$AL$6811,2,FALSE)</f>
        <v>#REF!</v>
      </c>
      <c r="AP6477">
        <v>580.05999999999995</v>
      </c>
      <c r="AQ6477">
        <v>580.05999999999995</v>
      </c>
      <c r="AR6477" s="4">
        <v>19</v>
      </c>
      <c r="AS6477" s="4">
        <v>8</v>
      </c>
      <c r="AT6477" s="4">
        <v>2014</v>
      </c>
      <c r="AU6477" s="4">
        <v>4</v>
      </c>
      <c r="AV6477" s="4">
        <v>9</v>
      </c>
      <c r="AW6477" s="4">
        <v>2014</v>
      </c>
      <c r="AX6477" t="str">
        <f t="shared" si="1897"/>
        <v>Delay</v>
      </c>
      <c r="AY6477">
        <f t="shared" si="1898"/>
        <v>16</v>
      </c>
    </row>
    <row r="6478" spans="1:51" x14ac:dyDescent="0.2">
      <c r="A6478" s="3">
        <v>52837</v>
      </c>
      <c r="B6478" s="1" t="s">
        <v>1138</v>
      </c>
      <c r="C6478" s="1" t="s">
        <v>65</v>
      </c>
      <c r="D6478" s="1" t="s">
        <v>52</v>
      </c>
      <c r="E6478" s="1" t="s">
        <v>53</v>
      </c>
      <c r="F6478" s="1" t="s">
        <v>53</v>
      </c>
      <c r="G6478" s="13" t="s">
        <v>654</v>
      </c>
      <c r="H6478" s="12">
        <v>42185</v>
      </c>
      <c r="I6478" s="12" t="s">
        <v>3000</v>
      </c>
      <c r="J6478" s="12">
        <v>42187</v>
      </c>
      <c r="K6478" s="4">
        <v>6649</v>
      </c>
      <c r="L6478" s="1" t="s">
        <v>56</v>
      </c>
      <c r="M6478" s="1" t="s">
        <v>57</v>
      </c>
      <c r="N6478" s="1" t="s">
        <v>104</v>
      </c>
      <c r="O6478" s="1" t="s">
        <v>59</v>
      </c>
      <c r="P6478">
        <v>100</v>
      </c>
      <c r="Q6478">
        <v>4657</v>
      </c>
      <c r="R6478">
        <v>414473</v>
      </c>
      <c r="S6478">
        <v>89</v>
      </c>
      <c r="T6478">
        <v>0.89</v>
      </c>
      <c r="U6478">
        <f t="shared" si="1894"/>
        <v>414473</v>
      </c>
      <c r="V6478">
        <f t="shared" si="1895"/>
        <v>465700</v>
      </c>
      <c r="W6478" s="1" t="s">
        <v>85</v>
      </c>
      <c r="X6478" s="1" t="s">
        <v>1236</v>
      </c>
      <c r="Y6478" s="1" t="s">
        <v>86</v>
      </c>
      <c r="Z6478" s="4">
        <v>7373</v>
      </c>
      <c r="AA6478" s="4">
        <f t="shared" si="1899"/>
        <v>2307</v>
      </c>
      <c r="AB6478" s="4">
        <f t="shared" si="1890"/>
        <v>1619.392873</v>
      </c>
      <c r="AC6478" s="4">
        <f t="shared" si="1893"/>
        <v>2307</v>
      </c>
      <c r="AD6478" s="4">
        <f t="shared" si="1900"/>
        <v>2307</v>
      </c>
      <c r="AE6478" s="4">
        <v>2307</v>
      </c>
      <c r="AF6478" s="4">
        <v>2307</v>
      </c>
      <c r="AG6478" s="4">
        <f t="shared" si="1901"/>
        <v>2307</v>
      </c>
      <c r="AI6478" t="e">
        <f t="shared" si="1896"/>
        <v>#N/A</v>
      </c>
      <c r="AJ6478">
        <v>21672.240000000002</v>
      </c>
      <c r="AK6478" s="2">
        <v>21672.240000000002</v>
      </c>
      <c r="AL6478" s="2">
        <f t="shared" si="1902"/>
        <v>21672.240000000002</v>
      </c>
      <c r="AM6478" s="4"/>
      <c r="AN6478" t="e">
        <f>VLOOKUP([1]!Tabelle13[[#This Row],[Vlookup this ID for freight costs]],$AL$2:$AL$6811,2,FALSE)</f>
        <v>#REF!</v>
      </c>
      <c r="AP6478">
        <v>487.83</v>
      </c>
      <c r="AQ6478">
        <v>487.83</v>
      </c>
      <c r="AR6478" s="4">
        <v>30</v>
      </c>
      <c r="AS6478" s="4">
        <v>6</v>
      </c>
      <c r="AT6478" s="4">
        <v>2015</v>
      </c>
      <c r="AU6478" s="4">
        <v>2</v>
      </c>
      <c r="AV6478" s="4">
        <v>7</v>
      </c>
      <c r="AW6478" s="4">
        <v>2015</v>
      </c>
      <c r="AX6478" t="str">
        <f t="shared" si="1897"/>
        <v>Delay</v>
      </c>
      <c r="AY6478">
        <f t="shared" si="1898"/>
        <v>2</v>
      </c>
    </row>
    <row r="6479" spans="1:51" x14ac:dyDescent="0.2">
      <c r="A6479" s="3">
        <v>9252</v>
      </c>
      <c r="B6479" s="1" t="s">
        <v>119</v>
      </c>
      <c r="C6479" s="1" t="s">
        <v>114</v>
      </c>
      <c r="D6479" s="1" t="s">
        <v>52</v>
      </c>
      <c r="E6479" s="1" t="s">
        <v>53</v>
      </c>
      <c r="F6479" s="1" t="s">
        <v>53</v>
      </c>
      <c r="G6479" s="13" t="s">
        <v>3001</v>
      </c>
      <c r="H6479" s="12">
        <v>38990</v>
      </c>
      <c r="I6479" s="12" t="s">
        <v>3001</v>
      </c>
      <c r="J6479" s="12">
        <v>38990</v>
      </c>
      <c r="K6479" s="4">
        <v>20</v>
      </c>
      <c r="L6479" s="1" t="s">
        <v>56</v>
      </c>
      <c r="M6479" s="1" t="s">
        <v>2983</v>
      </c>
      <c r="N6479" s="1" t="s">
        <v>104</v>
      </c>
      <c r="O6479" s="1" t="s">
        <v>59</v>
      </c>
      <c r="P6479">
        <v>100</v>
      </c>
      <c r="Q6479">
        <v>1250</v>
      </c>
      <c r="R6479">
        <v>100000</v>
      </c>
      <c r="S6479">
        <v>80</v>
      </c>
      <c r="T6479">
        <v>0.8</v>
      </c>
      <c r="U6479">
        <f t="shared" si="1894"/>
        <v>100000</v>
      </c>
      <c r="V6479">
        <f t="shared" si="1895"/>
        <v>125000</v>
      </c>
      <c r="W6479" s="1" t="s">
        <v>111</v>
      </c>
      <c r="X6479" s="1" t="s">
        <v>112</v>
      </c>
      <c r="Y6479" s="1" t="s">
        <v>112</v>
      </c>
      <c r="Z6479" s="3">
        <v>7527</v>
      </c>
      <c r="AA6479" s="4">
        <f t="shared" si="1899"/>
        <v>428</v>
      </c>
      <c r="AB6479" s="4">
        <f t="shared" si="1890"/>
        <v>45.872000000000071</v>
      </c>
      <c r="AC6479" s="4">
        <f t="shared" si="1893"/>
        <v>428</v>
      </c>
      <c r="AD6479" s="4">
        <f t="shared" si="1900"/>
        <v>583.66666666666663</v>
      </c>
      <c r="AE6479" s="4">
        <v>428</v>
      </c>
      <c r="AF6479" s="4">
        <v>428</v>
      </c>
      <c r="AG6479" s="4">
        <f t="shared" si="1901"/>
        <v>428</v>
      </c>
      <c r="AH6479" s="4">
        <v>82356</v>
      </c>
      <c r="AI6479">
        <f t="shared" si="1896"/>
        <v>7889</v>
      </c>
      <c r="AJ6479">
        <v>2829.61</v>
      </c>
      <c r="AK6479" s="2">
        <v>2829.61</v>
      </c>
      <c r="AL6479" s="2">
        <f t="shared" si="1902"/>
        <v>2829.61</v>
      </c>
      <c r="AM6479" s="4"/>
      <c r="AN6479" t="e">
        <f>VLOOKUP([1]!Tabelle13[[#This Row],[Vlookup this ID for freight costs]],$AL$2:$AL$6811,2,FALSE)</f>
        <v>#REF!</v>
      </c>
      <c r="AP6479">
        <v>0</v>
      </c>
      <c r="AR6479" s="4">
        <v>30</v>
      </c>
      <c r="AS6479" s="4">
        <v>9</v>
      </c>
      <c r="AT6479" s="4">
        <v>2006</v>
      </c>
      <c r="AU6479" s="4">
        <v>30</v>
      </c>
      <c r="AV6479" s="4">
        <v>9</v>
      </c>
      <c r="AW6479" s="4">
        <v>2006</v>
      </c>
      <c r="AX6479" t="str">
        <f t="shared" si="1897"/>
        <v>No Delay</v>
      </c>
      <c r="AY6479">
        <f t="shared" si="1898"/>
        <v>0</v>
      </c>
    </row>
    <row r="6480" spans="1:51" x14ac:dyDescent="0.2">
      <c r="A6480" s="3">
        <v>53560</v>
      </c>
      <c r="B6480" s="1" t="s">
        <v>1138</v>
      </c>
      <c r="C6480" s="1" t="s">
        <v>65</v>
      </c>
      <c r="D6480" s="1" t="s">
        <v>52</v>
      </c>
      <c r="E6480" s="1" t="s">
        <v>53</v>
      </c>
      <c r="F6480" s="1" t="s">
        <v>53</v>
      </c>
      <c r="G6480" s="13" t="s">
        <v>1103</v>
      </c>
      <c r="H6480" s="12">
        <v>41585</v>
      </c>
      <c r="I6480" s="12" t="s">
        <v>2990</v>
      </c>
      <c r="J6480" s="12">
        <v>41595</v>
      </c>
      <c r="K6480" s="4">
        <v>5039</v>
      </c>
      <c r="L6480" s="1" t="s">
        <v>56</v>
      </c>
      <c r="M6480" s="1" t="s">
        <v>57</v>
      </c>
      <c r="N6480" s="1" t="s">
        <v>104</v>
      </c>
      <c r="O6480" s="1" t="s">
        <v>59</v>
      </c>
      <c r="P6480">
        <v>100</v>
      </c>
      <c r="Q6480">
        <v>3038</v>
      </c>
      <c r="R6480">
        <v>270382</v>
      </c>
      <c r="S6480">
        <v>89</v>
      </c>
      <c r="T6480">
        <v>0.89</v>
      </c>
      <c r="U6480">
        <f t="shared" si="1894"/>
        <v>270382</v>
      </c>
      <c r="V6480">
        <f t="shared" si="1895"/>
        <v>303800</v>
      </c>
      <c r="W6480" s="1" t="s">
        <v>85</v>
      </c>
      <c r="X6480" s="1" t="s">
        <v>1236</v>
      </c>
      <c r="Y6480" s="1" t="s">
        <v>86</v>
      </c>
      <c r="Z6480" s="4">
        <v>7373</v>
      </c>
      <c r="AA6480" s="4">
        <f t="shared" si="1899"/>
        <v>1234</v>
      </c>
      <c r="AB6480" s="4">
        <f t="shared" si="1890"/>
        <v>890.37498200000005</v>
      </c>
      <c r="AC6480" s="4">
        <f t="shared" si="1893"/>
        <v>1234</v>
      </c>
      <c r="AD6480" s="4">
        <f t="shared" si="1900"/>
        <v>1246</v>
      </c>
      <c r="AE6480" s="4">
        <v>1234</v>
      </c>
      <c r="AF6480" s="4">
        <v>1234</v>
      </c>
      <c r="AG6480" s="4">
        <f t="shared" si="1901"/>
        <v>1234</v>
      </c>
      <c r="AI6480" t="e">
        <f t="shared" si="1896"/>
        <v>#N/A</v>
      </c>
      <c r="AJ6480">
        <v>21084.84</v>
      </c>
      <c r="AK6480" s="2">
        <v>21084.84</v>
      </c>
      <c r="AL6480" s="2">
        <f t="shared" si="1902"/>
        <v>21084.84</v>
      </c>
      <c r="AM6480" s="4"/>
      <c r="AN6480" t="e">
        <f>VLOOKUP([1]!Tabelle13[[#This Row],[Vlookup this ID for freight costs]],$AL$2:$AL$6811,2,FALSE)</f>
        <v>#REF!</v>
      </c>
      <c r="AP6480">
        <v>334.46</v>
      </c>
      <c r="AQ6480">
        <v>334.46</v>
      </c>
      <c r="AR6480" s="4">
        <v>7</v>
      </c>
      <c r="AS6480" s="4">
        <v>11</v>
      </c>
      <c r="AT6480" s="4">
        <v>2013</v>
      </c>
      <c r="AU6480" s="4">
        <v>17</v>
      </c>
      <c r="AV6480" s="4">
        <v>11</v>
      </c>
      <c r="AW6480" s="4">
        <v>2013</v>
      </c>
      <c r="AX6480" t="str">
        <f t="shared" si="1897"/>
        <v>Delay</v>
      </c>
      <c r="AY6480">
        <f t="shared" si="1898"/>
        <v>10</v>
      </c>
    </row>
    <row r="6481" spans="1:51" x14ac:dyDescent="0.2">
      <c r="A6481" s="3">
        <v>54729</v>
      </c>
      <c r="B6481" s="1" t="s">
        <v>1138</v>
      </c>
      <c r="C6481" s="1" t="s">
        <v>65</v>
      </c>
      <c r="D6481" s="1" t="s">
        <v>52</v>
      </c>
      <c r="E6481" s="1" t="s">
        <v>53</v>
      </c>
      <c r="F6481" s="1" t="s">
        <v>53</v>
      </c>
      <c r="G6481" s="13" t="s">
        <v>141</v>
      </c>
      <c r="H6481" s="12">
        <v>41631</v>
      </c>
      <c r="I6481" s="12" t="s">
        <v>727</v>
      </c>
      <c r="J6481" s="12">
        <v>41624</v>
      </c>
      <c r="K6481" s="4">
        <v>5128</v>
      </c>
      <c r="L6481" s="1" t="s">
        <v>56</v>
      </c>
      <c r="M6481" s="1" t="s">
        <v>57</v>
      </c>
      <c r="N6481" s="1" t="s">
        <v>104</v>
      </c>
      <c r="O6481" s="1" t="s">
        <v>59</v>
      </c>
      <c r="P6481">
        <v>100</v>
      </c>
      <c r="Q6481">
        <v>5983</v>
      </c>
      <c r="R6481">
        <v>532487</v>
      </c>
      <c r="S6481">
        <v>89</v>
      </c>
      <c r="T6481">
        <v>0.89</v>
      </c>
      <c r="U6481">
        <f t="shared" si="1894"/>
        <v>532487</v>
      </c>
      <c r="V6481">
        <f t="shared" si="1895"/>
        <v>598300</v>
      </c>
      <c r="W6481" s="1" t="s">
        <v>85</v>
      </c>
      <c r="X6481" s="1" t="s">
        <v>1236</v>
      </c>
      <c r="Y6481" s="1" t="s">
        <v>86</v>
      </c>
      <c r="Z6481" s="4">
        <v>7373</v>
      </c>
      <c r="AA6481" s="4">
        <f t="shared" si="1899"/>
        <v>2425</v>
      </c>
      <c r="AB6481" s="4">
        <f t="shared" si="1890"/>
        <v>2216.476087</v>
      </c>
      <c r="AC6481" s="4">
        <f t="shared" si="1893"/>
        <v>2425</v>
      </c>
      <c r="AD6481" s="4">
        <f t="shared" si="1900"/>
        <v>2425</v>
      </c>
      <c r="AE6481" s="4">
        <v>2425</v>
      </c>
      <c r="AF6481" s="4">
        <v>2425</v>
      </c>
      <c r="AG6481" s="4">
        <f t="shared" si="1901"/>
        <v>2425</v>
      </c>
      <c r="AI6481" t="e">
        <f t="shared" si="1896"/>
        <v>#N/A</v>
      </c>
      <c r="AJ6481">
        <v>39069.629999999997</v>
      </c>
      <c r="AK6481" s="2">
        <v>39069.629999999997</v>
      </c>
      <c r="AL6481" s="2">
        <f t="shared" si="1902"/>
        <v>39069.629999999997</v>
      </c>
      <c r="AM6481" s="4"/>
      <c r="AN6481" t="e">
        <f>VLOOKUP([1]!Tabelle13[[#This Row],[Vlookup this ID for freight costs]],$AL$2:$AL$6811,2,FALSE)</f>
        <v>#REF!</v>
      </c>
      <c r="AP6481">
        <v>658.69</v>
      </c>
      <c r="AQ6481">
        <v>658.69</v>
      </c>
      <c r="AR6481" s="4">
        <v>23</v>
      </c>
      <c r="AS6481" s="4">
        <v>12</v>
      </c>
      <c r="AT6481" s="4">
        <v>2013</v>
      </c>
      <c r="AU6481" s="4">
        <v>16</v>
      </c>
      <c r="AV6481" s="4">
        <v>12</v>
      </c>
      <c r="AW6481" s="4">
        <v>2013</v>
      </c>
      <c r="AX6481" t="str">
        <f t="shared" si="1897"/>
        <v>No Delay</v>
      </c>
      <c r="AY6481">
        <f t="shared" si="1898"/>
        <v>0</v>
      </c>
    </row>
    <row r="6482" spans="1:51" x14ac:dyDescent="0.2">
      <c r="A6482" s="3">
        <v>54840</v>
      </c>
      <c r="B6482" s="1" t="s">
        <v>1138</v>
      </c>
      <c r="C6482" s="1" t="s">
        <v>65</v>
      </c>
      <c r="D6482" s="1" t="s">
        <v>52</v>
      </c>
      <c r="E6482" s="1" t="s">
        <v>53</v>
      </c>
      <c r="F6482" s="1" t="s">
        <v>53</v>
      </c>
      <c r="G6482" s="13" t="s">
        <v>2288</v>
      </c>
      <c r="H6482" s="12">
        <v>41283</v>
      </c>
      <c r="I6482" s="12" t="s">
        <v>2994</v>
      </c>
      <c r="J6482" s="12">
        <v>41282</v>
      </c>
      <c r="K6482" s="4">
        <v>4383</v>
      </c>
      <c r="L6482" s="1" t="s">
        <v>56</v>
      </c>
      <c r="M6482" s="1" t="s">
        <v>57</v>
      </c>
      <c r="N6482" s="1" t="s">
        <v>104</v>
      </c>
      <c r="O6482" s="1" t="s">
        <v>59</v>
      </c>
      <c r="P6482">
        <v>100</v>
      </c>
      <c r="Q6482">
        <v>2744</v>
      </c>
      <c r="R6482">
        <v>244216</v>
      </c>
      <c r="S6482">
        <v>89</v>
      </c>
      <c r="T6482">
        <v>0.89</v>
      </c>
      <c r="U6482">
        <f t="shared" si="1894"/>
        <v>244216</v>
      </c>
      <c r="V6482">
        <f t="shared" si="1895"/>
        <v>274400</v>
      </c>
      <c r="W6482" s="1" t="s">
        <v>85</v>
      </c>
      <c r="X6482" s="1" t="s">
        <v>1236</v>
      </c>
      <c r="Y6482" s="1" t="s">
        <v>86</v>
      </c>
      <c r="Z6482" s="4">
        <v>7373</v>
      </c>
      <c r="AA6482" s="4">
        <f t="shared" si="1899"/>
        <v>1186</v>
      </c>
      <c r="AB6482" s="4">
        <f t="shared" si="1890"/>
        <v>757.99001599999997</v>
      </c>
      <c r="AC6482" s="4">
        <f t="shared" si="1893"/>
        <v>1186</v>
      </c>
      <c r="AD6482" s="4">
        <f t="shared" si="1900"/>
        <v>1245.4761904761904</v>
      </c>
      <c r="AE6482" s="4">
        <v>1186</v>
      </c>
      <c r="AF6482" s="4">
        <v>1186</v>
      </c>
      <c r="AG6482" s="4">
        <f t="shared" si="1901"/>
        <v>1186</v>
      </c>
      <c r="AI6482" t="e">
        <f t="shared" si="1896"/>
        <v>#N/A</v>
      </c>
      <c r="AJ6482">
        <v>24927.19</v>
      </c>
      <c r="AK6482" s="2">
        <v>24927.19</v>
      </c>
      <c r="AL6482" s="2">
        <f t="shared" si="1902"/>
        <v>24927.19</v>
      </c>
      <c r="AM6482" s="4"/>
      <c r="AN6482" t="e">
        <f>VLOOKUP([1]!Tabelle13[[#This Row],[Vlookup this ID for freight costs]],$AL$2:$AL$6811,2,FALSE)</f>
        <v>#REF!</v>
      </c>
      <c r="AP6482">
        <v>342.39</v>
      </c>
      <c r="AQ6482">
        <v>342.39</v>
      </c>
      <c r="AR6482" s="4">
        <v>9</v>
      </c>
      <c r="AS6482" s="4">
        <v>1</v>
      </c>
      <c r="AT6482" s="4">
        <v>2013</v>
      </c>
      <c r="AU6482" s="4">
        <v>8</v>
      </c>
      <c r="AV6482" s="4">
        <v>1</v>
      </c>
      <c r="AW6482" s="4">
        <v>2013</v>
      </c>
      <c r="AX6482" t="str">
        <f t="shared" si="1897"/>
        <v>No Delay</v>
      </c>
      <c r="AY6482">
        <f t="shared" si="1898"/>
        <v>0</v>
      </c>
    </row>
    <row r="6483" spans="1:51" x14ac:dyDescent="0.2">
      <c r="A6483" s="3">
        <v>55072</v>
      </c>
      <c r="B6483" s="1" t="s">
        <v>1138</v>
      </c>
      <c r="C6483" s="1" t="s">
        <v>65</v>
      </c>
      <c r="D6483" s="1" t="s">
        <v>52</v>
      </c>
      <c r="E6483" s="1" t="s">
        <v>53</v>
      </c>
      <c r="F6483" s="1" t="s">
        <v>53</v>
      </c>
      <c r="G6483" s="13" t="s">
        <v>1103</v>
      </c>
      <c r="H6483" s="12">
        <v>41585</v>
      </c>
      <c r="I6483" s="12" t="s">
        <v>2990</v>
      </c>
      <c r="J6483" s="12">
        <v>41595</v>
      </c>
      <c r="K6483" s="4">
        <v>5040</v>
      </c>
      <c r="L6483" s="1" t="s">
        <v>56</v>
      </c>
      <c r="M6483" s="1" t="s">
        <v>57</v>
      </c>
      <c r="N6483" s="1" t="s">
        <v>104</v>
      </c>
      <c r="O6483" s="1" t="s">
        <v>59</v>
      </c>
      <c r="P6483">
        <v>100</v>
      </c>
      <c r="Q6483">
        <v>3053</v>
      </c>
      <c r="R6483">
        <v>271717</v>
      </c>
      <c r="S6483">
        <v>89</v>
      </c>
      <c r="T6483">
        <v>0.89</v>
      </c>
      <c r="U6483">
        <f t="shared" si="1894"/>
        <v>271717</v>
      </c>
      <c r="V6483">
        <f t="shared" si="1895"/>
        <v>305300</v>
      </c>
      <c r="W6483" s="1" t="s">
        <v>85</v>
      </c>
      <c r="X6483" s="1" t="s">
        <v>1236</v>
      </c>
      <c r="Y6483" s="1" t="s">
        <v>86</v>
      </c>
      <c r="Z6483" s="4">
        <v>7373</v>
      </c>
      <c r="AA6483" s="4">
        <f t="shared" si="1899"/>
        <v>1240</v>
      </c>
      <c r="AB6483" s="4">
        <f t="shared" si="1890"/>
        <v>897.12931700000013</v>
      </c>
      <c r="AC6483" s="4">
        <f t="shared" si="1893"/>
        <v>1240</v>
      </c>
      <c r="AD6483" s="4">
        <f t="shared" si="1900"/>
        <v>1248.6666666666667</v>
      </c>
      <c r="AE6483" s="4">
        <v>1240</v>
      </c>
      <c r="AF6483" s="4">
        <v>1240</v>
      </c>
      <c r="AG6483" s="4">
        <f t="shared" si="1901"/>
        <v>1240</v>
      </c>
      <c r="AI6483" t="e">
        <f t="shared" si="1896"/>
        <v>#N/A</v>
      </c>
      <c r="AJ6483">
        <v>20705.23</v>
      </c>
      <c r="AK6483" s="2">
        <v>20705.23</v>
      </c>
      <c r="AL6483" s="2">
        <f t="shared" si="1902"/>
        <v>20705.23</v>
      </c>
      <c r="AM6483" s="4"/>
      <c r="AN6483" t="e">
        <f>VLOOKUP([1]!Tabelle13[[#This Row],[Vlookup this ID for freight costs]],$AL$2:$AL$6811,2,FALSE)</f>
        <v>#REF!</v>
      </c>
      <c r="AP6483">
        <v>336.11</v>
      </c>
      <c r="AQ6483">
        <v>336.11</v>
      </c>
      <c r="AR6483" s="4">
        <v>7</v>
      </c>
      <c r="AS6483" s="4">
        <v>11</v>
      </c>
      <c r="AT6483" s="4">
        <v>2013</v>
      </c>
      <c r="AU6483" s="4">
        <v>17</v>
      </c>
      <c r="AV6483" s="4">
        <v>11</v>
      </c>
      <c r="AW6483" s="4">
        <v>2013</v>
      </c>
      <c r="AX6483" t="str">
        <f t="shared" si="1897"/>
        <v>Delay</v>
      </c>
      <c r="AY6483">
        <f t="shared" si="1898"/>
        <v>10</v>
      </c>
    </row>
    <row r="6484" spans="1:51" x14ac:dyDescent="0.2">
      <c r="A6484" s="3">
        <v>7990</v>
      </c>
      <c r="B6484" s="1" t="s">
        <v>64</v>
      </c>
      <c r="C6484" s="1" t="s">
        <v>65</v>
      </c>
      <c r="D6484" s="1" t="s">
        <v>52</v>
      </c>
      <c r="E6484" s="1" t="s">
        <v>53</v>
      </c>
      <c r="F6484" s="1" t="s">
        <v>53</v>
      </c>
      <c r="G6484" s="13" t="s">
        <v>1230</v>
      </c>
      <c r="H6484" s="12">
        <v>39156</v>
      </c>
      <c r="I6484" s="12" t="s">
        <v>3002</v>
      </c>
      <c r="J6484" s="12">
        <v>39146</v>
      </c>
      <c r="K6484" s="4">
        <v>75</v>
      </c>
      <c r="L6484" s="1" t="s">
        <v>56</v>
      </c>
      <c r="M6484" s="1" t="s">
        <v>634</v>
      </c>
      <c r="N6484" s="1" t="s">
        <v>635</v>
      </c>
      <c r="O6484" s="1" t="s">
        <v>636</v>
      </c>
      <c r="P6484">
        <v>20</v>
      </c>
      <c r="Q6484">
        <v>2496</v>
      </c>
      <c r="R6484">
        <v>67392</v>
      </c>
      <c r="S6484">
        <v>27</v>
      </c>
      <c r="T6484">
        <v>1.35</v>
      </c>
      <c r="U6484">
        <f t="shared" si="1894"/>
        <v>67392</v>
      </c>
      <c r="V6484">
        <f t="shared" si="1895"/>
        <v>49920</v>
      </c>
      <c r="W6484" s="1" t="s">
        <v>637</v>
      </c>
      <c r="X6484" s="1" t="s">
        <v>71</v>
      </c>
      <c r="Y6484" s="1" t="s">
        <v>71</v>
      </c>
      <c r="Z6484" s="4">
        <v>10674</v>
      </c>
      <c r="AA6484" s="4">
        <f t="shared" si="1899"/>
        <v>702</v>
      </c>
      <c r="AB6484" s="4">
        <f t="shared" si="1890"/>
        <v>490.61159200000009</v>
      </c>
      <c r="AC6484" s="4">
        <f t="shared" si="1893"/>
        <v>702</v>
      </c>
      <c r="AD6484" s="4">
        <f t="shared" si="1900"/>
        <v>450.66090297133337</v>
      </c>
      <c r="AE6484" s="4">
        <v>702</v>
      </c>
      <c r="AF6484" s="4">
        <v>702</v>
      </c>
      <c r="AG6484" s="4">
        <f t="shared" si="1901"/>
        <v>702</v>
      </c>
      <c r="AH6484" s="4">
        <v>11013</v>
      </c>
      <c r="AI6484">
        <f t="shared" si="1896"/>
        <v>4247</v>
      </c>
      <c r="AJ6484">
        <v>4474.1499999999996</v>
      </c>
      <c r="AK6484" s="2">
        <v>4474.1499999999996</v>
      </c>
      <c r="AL6484" s="2">
        <f t="shared" si="1902"/>
        <v>4474.1499999999996</v>
      </c>
      <c r="AM6484" s="4"/>
      <c r="AN6484" t="e">
        <f>VLOOKUP([1]!Tabelle13[[#This Row],[Vlookup this ID for freight costs]],$AL$2:$AL$6811,2,FALSE)</f>
        <v>#REF!</v>
      </c>
      <c r="AP6484">
        <v>0</v>
      </c>
      <c r="AR6484" s="4">
        <v>15</v>
      </c>
      <c r="AS6484" s="4">
        <v>4</v>
      </c>
      <c r="AT6484" s="4">
        <v>2007</v>
      </c>
      <c r="AU6484" s="4">
        <v>5</v>
      </c>
      <c r="AV6484" s="4">
        <v>4</v>
      </c>
      <c r="AW6484" s="4">
        <v>2007</v>
      </c>
      <c r="AX6484" t="str">
        <f t="shared" si="1897"/>
        <v>No Delay</v>
      </c>
      <c r="AY6484">
        <f t="shared" si="1898"/>
        <v>0</v>
      </c>
    </row>
    <row r="6485" spans="1:51" x14ac:dyDescent="0.2">
      <c r="A6485" s="3">
        <v>55914</v>
      </c>
      <c r="B6485" s="1" t="s">
        <v>1138</v>
      </c>
      <c r="C6485" s="1" t="s">
        <v>65</v>
      </c>
      <c r="D6485" s="1" t="s">
        <v>52</v>
      </c>
      <c r="E6485" s="1" t="s">
        <v>53</v>
      </c>
      <c r="F6485" s="1" t="s">
        <v>53</v>
      </c>
      <c r="G6485" s="13" t="s">
        <v>1549</v>
      </c>
      <c r="H6485" s="12">
        <v>41535</v>
      </c>
      <c r="I6485" s="12" t="s">
        <v>1186</v>
      </c>
      <c r="J6485" s="12">
        <v>41541</v>
      </c>
      <c r="K6485" s="4">
        <v>4953</v>
      </c>
      <c r="L6485" s="1" t="s">
        <v>56</v>
      </c>
      <c r="M6485" s="1" t="s">
        <v>57</v>
      </c>
      <c r="N6485" s="1" t="s">
        <v>104</v>
      </c>
      <c r="O6485" s="1" t="s">
        <v>59</v>
      </c>
      <c r="P6485">
        <v>100</v>
      </c>
      <c r="Q6485">
        <v>3072</v>
      </c>
      <c r="R6485">
        <v>273408</v>
      </c>
      <c r="S6485">
        <v>89</v>
      </c>
      <c r="T6485">
        <v>0.89</v>
      </c>
      <c r="U6485">
        <f t="shared" si="1894"/>
        <v>273408</v>
      </c>
      <c r="V6485">
        <f t="shared" si="1895"/>
        <v>307200</v>
      </c>
      <c r="W6485" s="1" t="s">
        <v>85</v>
      </c>
      <c r="X6485" s="1" t="s">
        <v>1236</v>
      </c>
      <c r="Y6485" s="1" t="s">
        <v>86</v>
      </c>
      <c r="Z6485" s="4">
        <v>7373</v>
      </c>
      <c r="AA6485" s="4">
        <f t="shared" si="1899"/>
        <v>1248</v>
      </c>
      <c r="AB6485" s="4">
        <f t="shared" si="1890"/>
        <v>905.68480799999998</v>
      </c>
      <c r="AC6485" s="4">
        <f t="shared" si="1893"/>
        <v>1248</v>
      </c>
      <c r="AD6485" s="4">
        <f t="shared" si="1900"/>
        <v>1248</v>
      </c>
      <c r="AE6485" s="4">
        <v>1248</v>
      </c>
      <c r="AF6485" s="4">
        <v>1248</v>
      </c>
      <c r="AG6485" s="4">
        <f t="shared" si="1901"/>
        <v>1248</v>
      </c>
      <c r="AI6485" t="e">
        <f t="shared" si="1896"/>
        <v>#N/A</v>
      </c>
      <c r="AJ6485">
        <v>13383.47</v>
      </c>
      <c r="AK6485" s="2">
        <v>13383.47</v>
      </c>
      <c r="AL6485" s="2">
        <f t="shared" si="1902"/>
        <v>13383.47</v>
      </c>
      <c r="AM6485" s="4"/>
      <c r="AN6485" t="e">
        <f>VLOOKUP([1]!Tabelle13[[#This Row],[Vlookup this ID for freight costs]],$AL$2:$AL$6811,2,FALSE)</f>
        <v>#REF!</v>
      </c>
      <c r="AP6485">
        <v>338.21</v>
      </c>
      <c r="AQ6485">
        <v>338.21</v>
      </c>
      <c r="AR6485" s="4">
        <v>18</v>
      </c>
      <c r="AS6485" s="4">
        <v>9</v>
      </c>
      <c r="AT6485" s="4">
        <v>2013</v>
      </c>
      <c r="AU6485" s="4">
        <v>24</v>
      </c>
      <c r="AV6485" s="4">
        <v>9</v>
      </c>
      <c r="AW6485" s="4">
        <v>2013</v>
      </c>
      <c r="AX6485" t="str">
        <f t="shared" si="1897"/>
        <v>Delay</v>
      </c>
      <c r="AY6485">
        <f t="shared" si="1898"/>
        <v>6</v>
      </c>
    </row>
    <row r="6486" spans="1:51" x14ac:dyDescent="0.2">
      <c r="A6486" s="3">
        <v>7991</v>
      </c>
      <c r="B6486" s="1" t="s">
        <v>64</v>
      </c>
      <c r="C6486" s="1" t="s">
        <v>65</v>
      </c>
      <c r="D6486" s="1" t="s">
        <v>52</v>
      </c>
      <c r="E6486" s="1" t="s">
        <v>53</v>
      </c>
      <c r="F6486" s="1" t="s">
        <v>53</v>
      </c>
      <c r="G6486" s="13" t="s">
        <v>1230</v>
      </c>
      <c r="H6486" s="12">
        <v>39156</v>
      </c>
      <c r="I6486" s="12" t="s">
        <v>1230</v>
      </c>
      <c r="J6486" s="12">
        <v>39156</v>
      </c>
      <c r="K6486" s="4">
        <v>79</v>
      </c>
      <c r="L6486" s="1" t="s">
        <v>56</v>
      </c>
      <c r="M6486" s="1" t="s">
        <v>634</v>
      </c>
      <c r="N6486" s="1" t="s">
        <v>635</v>
      </c>
      <c r="O6486" s="1" t="s">
        <v>636</v>
      </c>
      <c r="P6486">
        <v>20</v>
      </c>
      <c r="Q6486">
        <v>5004</v>
      </c>
      <c r="R6486">
        <v>135108</v>
      </c>
      <c r="S6486">
        <v>27</v>
      </c>
      <c r="T6486">
        <v>1.35</v>
      </c>
      <c r="U6486">
        <f t="shared" si="1894"/>
        <v>135108</v>
      </c>
      <c r="V6486">
        <f t="shared" si="1895"/>
        <v>100080</v>
      </c>
      <c r="W6486" s="1" t="s">
        <v>637</v>
      </c>
      <c r="X6486" s="1" t="s">
        <v>71</v>
      </c>
      <c r="Y6486" s="1" t="s">
        <v>71</v>
      </c>
      <c r="Z6486" s="4">
        <v>10674</v>
      </c>
      <c r="AA6486" s="4">
        <f t="shared" si="1899"/>
        <v>1531</v>
      </c>
      <c r="AB6486" s="4">
        <f t="shared" si="1890"/>
        <v>1075.5449080000001</v>
      </c>
      <c r="AC6486" s="4">
        <f t="shared" si="1893"/>
        <v>1531</v>
      </c>
      <c r="AD6486" s="4">
        <f t="shared" si="1900"/>
        <v>866.63636363636363</v>
      </c>
      <c r="AE6486" s="4">
        <v>1531</v>
      </c>
      <c r="AF6486" s="4">
        <v>1531</v>
      </c>
      <c r="AG6486" s="4">
        <f t="shared" si="1901"/>
        <v>1531</v>
      </c>
      <c r="AH6486" s="4">
        <v>11945</v>
      </c>
      <c r="AI6486">
        <f t="shared" si="1896"/>
        <v>5588</v>
      </c>
      <c r="AJ6486">
        <v>11731.15</v>
      </c>
      <c r="AK6486" s="2">
        <v>11731.15</v>
      </c>
      <c r="AL6486" s="2">
        <f t="shared" si="1902"/>
        <v>11731.15</v>
      </c>
      <c r="AM6486" s="4"/>
      <c r="AN6486" t="e">
        <f>VLOOKUP([1]!Tabelle13[[#This Row],[Vlookup this ID for freight costs]],$AL$2:$AL$6811,2,FALSE)</f>
        <v>#REF!</v>
      </c>
      <c r="AP6486">
        <v>0</v>
      </c>
      <c r="AR6486" s="4">
        <v>15</v>
      </c>
      <c r="AS6486" s="4">
        <v>4</v>
      </c>
      <c r="AT6486" s="4">
        <v>2007</v>
      </c>
      <c r="AU6486" s="4">
        <v>15</v>
      </c>
      <c r="AV6486" s="4">
        <v>4</v>
      </c>
      <c r="AW6486" s="4">
        <v>2007</v>
      </c>
      <c r="AX6486" t="str">
        <f t="shared" si="1897"/>
        <v>No Delay</v>
      </c>
      <c r="AY6486">
        <f t="shared" si="1898"/>
        <v>0</v>
      </c>
    </row>
    <row r="6487" spans="1:51" x14ac:dyDescent="0.2">
      <c r="A6487" s="3">
        <v>56057</v>
      </c>
      <c r="B6487" s="1" t="s">
        <v>1138</v>
      </c>
      <c r="C6487" s="1" t="s">
        <v>65</v>
      </c>
      <c r="D6487" s="1" t="s">
        <v>52</v>
      </c>
      <c r="E6487" s="1" t="s">
        <v>53</v>
      </c>
      <c r="F6487" s="1" t="s">
        <v>53</v>
      </c>
      <c r="G6487" s="13" t="s">
        <v>1958</v>
      </c>
      <c r="H6487" s="12">
        <v>42199</v>
      </c>
      <c r="I6487" s="12" t="s">
        <v>1958</v>
      </c>
      <c r="J6487" s="12">
        <v>42199</v>
      </c>
      <c r="K6487" s="4">
        <v>6659</v>
      </c>
      <c r="L6487" s="1" t="s">
        <v>56</v>
      </c>
      <c r="M6487" s="1" t="s">
        <v>57</v>
      </c>
      <c r="N6487" s="1" t="s">
        <v>104</v>
      </c>
      <c r="O6487" s="1" t="s">
        <v>59</v>
      </c>
      <c r="P6487">
        <v>100</v>
      </c>
      <c r="Q6487">
        <v>6388</v>
      </c>
      <c r="R6487">
        <v>568532</v>
      </c>
      <c r="S6487">
        <v>89</v>
      </c>
      <c r="T6487">
        <v>0.89</v>
      </c>
      <c r="U6487">
        <f t="shared" si="1894"/>
        <v>568532</v>
      </c>
      <c r="V6487">
        <f t="shared" si="1895"/>
        <v>638800</v>
      </c>
      <c r="W6487" s="1" t="s">
        <v>85</v>
      </c>
      <c r="X6487" s="1" t="s">
        <v>1236</v>
      </c>
      <c r="Y6487" s="1" t="s">
        <v>86</v>
      </c>
      <c r="Z6487" s="4">
        <v>7373</v>
      </c>
      <c r="AA6487" s="4">
        <f t="shared" si="1899"/>
        <v>2590</v>
      </c>
      <c r="AB6487" s="4">
        <f t="shared" si="1890"/>
        <v>2398.843132</v>
      </c>
      <c r="AC6487" s="4">
        <f t="shared" si="1893"/>
        <v>2590</v>
      </c>
      <c r="AD6487" s="4">
        <f t="shared" si="1900"/>
        <v>2590</v>
      </c>
      <c r="AE6487" s="4">
        <v>2590</v>
      </c>
      <c r="AF6487" s="4">
        <v>2590</v>
      </c>
      <c r="AG6487" s="4">
        <f t="shared" si="1901"/>
        <v>2590</v>
      </c>
      <c r="AI6487" t="e">
        <f t="shared" si="1896"/>
        <v>#N/A</v>
      </c>
      <c r="AJ6487" t="s">
        <v>81</v>
      </c>
      <c r="AK6487" s="2"/>
      <c r="AL6487" s="2" t="str">
        <f t="shared" si="1902"/>
        <v>Freight Included in Commodity Cost</v>
      </c>
      <c r="AM6487" s="4"/>
      <c r="AN6487" t="e">
        <f>VLOOKUP([1]!Tabelle13[[#This Row],[Vlookup this ID for freight costs]],$AL$2:$AL$6811,2,FALSE)</f>
        <v>#REF!</v>
      </c>
      <c r="AP6487">
        <v>669.16</v>
      </c>
      <c r="AQ6487">
        <v>669.16</v>
      </c>
      <c r="AR6487" s="4">
        <v>14</v>
      </c>
      <c r="AS6487" s="4">
        <v>7</v>
      </c>
      <c r="AT6487" s="4">
        <v>2015</v>
      </c>
      <c r="AU6487" s="4">
        <v>14</v>
      </c>
      <c r="AV6487" s="4">
        <v>7</v>
      </c>
      <c r="AW6487" s="4">
        <v>2015</v>
      </c>
      <c r="AX6487" t="str">
        <f t="shared" si="1897"/>
        <v>No Delay</v>
      </c>
      <c r="AY6487">
        <f t="shared" si="1898"/>
        <v>0</v>
      </c>
    </row>
    <row r="6488" spans="1:51" x14ac:dyDescent="0.2">
      <c r="A6488" s="3">
        <v>56880</v>
      </c>
      <c r="B6488" s="1" t="s">
        <v>1138</v>
      </c>
      <c r="C6488" s="1" t="s">
        <v>65</v>
      </c>
      <c r="D6488" s="1" t="s">
        <v>52</v>
      </c>
      <c r="E6488" s="1" t="s">
        <v>53</v>
      </c>
      <c r="F6488" s="1" t="s">
        <v>53</v>
      </c>
      <c r="G6488" s="13" t="s">
        <v>2288</v>
      </c>
      <c r="H6488" s="12">
        <v>41283</v>
      </c>
      <c r="I6488" s="12" t="s">
        <v>2999</v>
      </c>
      <c r="J6488" s="12">
        <v>41291</v>
      </c>
      <c r="K6488" s="4">
        <v>4408</v>
      </c>
      <c r="L6488" s="1" t="s">
        <v>56</v>
      </c>
      <c r="M6488" s="1" t="s">
        <v>57</v>
      </c>
      <c r="N6488" s="1" t="s">
        <v>104</v>
      </c>
      <c r="O6488" s="1" t="s">
        <v>59</v>
      </c>
      <c r="P6488">
        <v>100</v>
      </c>
      <c r="Q6488">
        <v>2744</v>
      </c>
      <c r="R6488">
        <v>244216</v>
      </c>
      <c r="S6488">
        <v>89</v>
      </c>
      <c r="T6488">
        <v>0.89</v>
      </c>
      <c r="U6488">
        <f t="shared" si="1894"/>
        <v>244216</v>
      </c>
      <c r="V6488">
        <f t="shared" si="1895"/>
        <v>274400</v>
      </c>
      <c r="W6488" s="1" t="s">
        <v>85</v>
      </c>
      <c r="X6488" s="1" t="s">
        <v>1236</v>
      </c>
      <c r="Y6488" s="1" t="s">
        <v>86</v>
      </c>
      <c r="Z6488" s="4">
        <v>7373</v>
      </c>
      <c r="AA6488" s="4">
        <f t="shared" si="1899"/>
        <v>1235</v>
      </c>
      <c r="AB6488" s="4">
        <f t="shared" si="1890"/>
        <v>757.99001599999997</v>
      </c>
      <c r="AC6488" s="4">
        <f t="shared" si="1893"/>
        <v>1235</v>
      </c>
      <c r="AD6488" s="4">
        <f t="shared" si="1900"/>
        <v>1245.4761904761904</v>
      </c>
      <c r="AE6488" s="4">
        <v>1235</v>
      </c>
      <c r="AF6488" s="4">
        <v>1235</v>
      </c>
      <c r="AG6488" s="4">
        <f t="shared" si="1901"/>
        <v>1235</v>
      </c>
      <c r="AI6488" t="e">
        <f t="shared" si="1896"/>
        <v>#N/A</v>
      </c>
      <c r="AJ6488">
        <v>25577.200000000001</v>
      </c>
      <c r="AK6488" s="2">
        <v>25577.200000000001</v>
      </c>
      <c r="AL6488" s="2">
        <f t="shared" si="1902"/>
        <v>25577.200000000001</v>
      </c>
      <c r="AM6488" s="4"/>
      <c r="AN6488" t="e">
        <f>VLOOKUP([1]!Tabelle13[[#This Row],[Vlookup this ID for freight costs]],$AL$2:$AL$6811,2,FALSE)</f>
        <v>#REF!</v>
      </c>
      <c r="AP6488">
        <v>342.39</v>
      </c>
      <c r="AQ6488">
        <v>342.39</v>
      </c>
      <c r="AR6488" s="4">
        <v>9</v>
      </c>
      <c r="AS6488" s="4">
        <v>1</v>
      </c>
      <c r="AT6488" s="4">
        <v>2013</v>
      </c>
      <c r="AU6488" s="4">
        <v>17</v>
      </c>
      <c r="AV6488" s="4">
        <v>1</v>
      </c>
      <c r="AW6488" s="4">
        <v>2013</v>
      </c>
      <c r="AX6488" t="str">
        <f t="shared" si="1897"/>
        <v>Delay</v>
      </c>
      <c r="AY6488">
        <f t="shared" si="1898"/>
        <v>8</v>
      </c>
    </row>
    <row r="6489" spans="1:51" x14ac:dyDescent="0.2">
      <c r="A6489" s="3">
        <v>464</v>
      </c>
      <c r="B6489" s="1" t="s">
        <v>64</v>
      </c>
      <c r="C6489" s="1" t="s">
        <v>65</v>
      </c>
      <c r="D6489" s="1" t="s">
        <v>52</v>
      </c>
      <c r="E6489" s="1" t="s">
        <v>53</v>
      </c>
      <c r="F6489" s="1" t="s">
        <v>53</v>
      </c>
      <c r="G6489" s="13" t="s">
        <v>134</v>
      </c>
      <c r="H6489" s="12">
        <v>39638</v>
      </c>
      <c r="I6489" s="12" t="s">
        <v>134</v>
      </c>
      <c r="J6489" s="12">
        <v>39638</v>
      </c>
      <c r="K6489" s="4">
        <v>935</v>
      </c>
      <c r="L6489" s="1" t="s">
        <v>56</v>
      </c>
      <c r="M6489" s="1" t="s">
        <v>57</v>
      </c>
      <c r="N6489" s="1" t="s">
        <v>58</v>
      </c>
      <c r="O6489" s="1" t="s">
        <v>59</v>
      </c>
      <c r="P6489">
        <v>100</v>
      </c>
      <c r="Q6489">
        <v>5498</v>
      </c>
      <c r="R6489">
        <v>439785.02</v>
      </c>
      <c r="S6489">
        <v>79.989999999999995</v>
      </c>
      <c r="T6489">
        <v>0.8</v>
      </c>
      <c r="U6489">
        <f t="shared" si="1894"/>
        <v>439785.01999999996</v>
      </c>
      <c r="V6489">
        <f t="shared" si="1895"/>
        <v>549800</v>
      </c>
      <c r="W6489" s="1" t="s">
        <v>60</v>
      </c>
      <c r="X6489" s="1" t="s">
        <v>61</v>
      </c>
      <c r="Y6489" s="1" t="s">
        <v>61</v>
      </c>
      <c r="Z6489" s="3">
        <v>12853</v>
      </c>
      <c r="AA6489" s="4">
        <f t="shared" si="1899"/>
        <v>1251</v>
      </c>
      <c r="AB6489" s="4">
        <f t="shared" si="1890"/>
        <v>1824.6569550200002</v>
      </c>
      <c r="AC6489" s="4">
        <f t="shared" si="1893"/>
        <v>1251</v>
      </c>
      <c r="AD6489" s="4">
        <f t="shared" si="1900"/>
        <v>1015.35514285663</v>
      </c>
      <c r="AE6489" s="4">
        <v>1251</v>
      </c>
      <c r="AF6489" s="4">
        <v>1251</v>
      </c>
      <c r="AG6489" s="4">
        <f t="shared" si="1901"/>
        <v>1251</v>
      </c>
      <c r="AH6489" s="4">
        <v>5049</v>
      </c>
      <c r="AI6489" t="str">
        <f t="shared" si="1896"/>
        <v>Weight Captured Separately</v>
      </c>
      <c r="AJ6489">
        <v>16090.22</v>
      </c>
      <c r="AK6489" s="2">
        <v>16090.22</v>
      </c>
      <c r="AL6489" s="2">
        <f t="shared" si="1902"/>
        <v>16090.22</v>
      </c>
      <c r="AM6489" s="4"/>
      <c r="AN6489" t="e">
        <f>VLOOKUP([1]!Tabelle13[[#This Row],[Vlookup this ID for freight costs]],$AL$2:$AL$6811,2,FALSE)</f>
        <v>#REF!</v>
      </c>
      <c r="AP6489">
        <v>703.66</v>
      </c>
      <c r="AQ6489">
        <v>703.66</v>
      </c>
      <c r="AR6489" s="4">
        <v>9</v>
      </c>
      <c r="AS6489" s="4">
        <v>7</v>
      </c>
      <c r="AT6489" s="4">
        <v>2008</v>
      </c>
      <c r="AU6489" s="4">
        <v>9</v>
      </c>
      <c r="AV6489" s="4">
        <v>7</v>
      </c>
      <c r="AW6489" s="4">
        <v>2008</v>
      </c>
      <c r="AX6489" t="str">
        <f t="shared" si="1897"/>
        <v>No Delay</v>
      </c>
      <c r="AY6489">
        <f t="shared" si="1898"/>
        <v>0</v>
      </c>
    </row>
    <row r="6490" spans="1:51" x14ac:dyDescent="0.2">
      <c r="A6490" s="3">
        <v>57055</v>
      </c>
      <c r="B6490" s="1" t="s">
        <v>1138</v>
      </c>
      <c r="C6490" s="1" t="s">
        <v>65</v>
      </c>
      <c r="D6490" s="1" t="s">
        <v>52</v>
      </c>
      <c r="E6490" s="1" t="s">
        <v>53</v>
      </c>
      <c r="F6490" s="1" t="s">
        <v>53</v>
      </c>
      <c r="G6490" s="13" t="s">
        <v>2802</v>
      </c>
      <c r="H6490" s="12">
        <v>41688</v>
      </c>
      <c r="I6490" s="12" t="s">
        <v>661</v>
      </c>
      <c r="J6490" s="12">
        <v>41717</v>
      </c>
      <c r="K6490" s="4">
        <v>5387</v>
      </c>
      <c r="L6490" s="1" t="s">
        <v>56</v>
      </c>
      <c r="M6490" s="1" t="s">
        <v>57</v>
      </c>
      <c r="N6490" s="1" t="s">
        <v>104</v>
      </c>
      <c r="O6490" s="1" t="s">
        <v>59</v>
      </c>
      <c r="P6490">
        <v>100</v>
      </c>
      <c r="Q6490">
        <v>10798</v>
      </c>
      <c r="R6490">
        <v>961022</v>
      </c>
      <c r="S6490">
        <v>89</v>
      </c>
      <c r="T6490">
        <v>0.89</v>
      </c>
      <c r="U6490">
        <f t="shared" si="1894"/>
        <v>961022</v>
      </c>
      <c r="V6490">
        <f t="shared" si="1895"/>
        <v>1079800</v>
      </c>
      <c r="W6490" s="1" t="s">
        <v>85</v>
      </c>
      <c r="X6490" s="1" t="s">
        <v>1236</v>
      </c>
      <c r="Y6490" s="1" t="s">
        <v>86</v>
      </c>
      <c r="Z6490" s="4">
        <v>7373</v>
      </c>
      <c r="AA6490" s="4">
        <f t="shared" si="1899"/>
        <v>4388</v>
      </c>
      <c r="AB6490" s="4">
        <f t="shared" si="1890"/>
        <v>4384.6176219999998</v>
      </c>
      <c r="AC6490" s="4">
        <f t="shared" si="1893"/>
        <v>4388</v>
      </c>
      <c r="AD6490" s="4">
        <f t="shared" si="1900"/>
        <v>4388</v>
      </c>
      <c r="AE6490" s="4">
        <v>4388</v>
      </c>
      <c r="AF6490" s="4">
        <v>4388</v>
      </c>
      <c r="AG6490" s="4">
        <f t="shared" si="1901"/>
        <v>4388</v>
      </c>
      <c r="AI6490" t="e">
        <f t="shared" si="1896"/>
        <v>#N/A</v>
      </c>
      <c r="AJ6490">
        <v>66059.649999999994</v>
      </c>
      <c r="AK6490" s="2">
        <v>66059.649999999994</v>
      </c>
      <c r="AL6490" s="2">
        <f t="shared" si="1902"/>
        <v>66059.649999999994</v>
      </c>
      <c r="AM6490" s="4"/>
      <c r="AN6490" t="e">
        <f>VLOOKUP([1]!Tabelle13[[#This Row],[Vlookup this ID for freight costs]],$AL$2:$AL$6811,2,FALSE)</f>
        <v>#REF!</v>
      </c>
      <c r="AP6490">
        <v>1188.78</v>
      </c>
      <c r="AQ6490">
        <v>1188.78</v>
      </c>
      <c r="AR6490" s="4">
        <v>18</v>
      </c>
      <c r="AS6490" s="4">
        <v>2</v>
      </c>
      <c r="AT6490" s="4">
        <v>2014</v>
      </c>
      <c r="AU6490" s="4">
        <v>19</v>
      </c>
      <c r="AV6490" s="4">
        <v>4</v>
      </c>
      <c r="AW6490" s="4">
        <v>2014</v>
      </c>
      <c r="AX6490" t="str">
        <f t="shared" si="1897"/>
        <v>Delay</v>
      </c>
      <c r="AY6490">
        <f t="shared" si="1898"/>
        <v>29</v>
      </c>
    </row>
    <row r="6491" spans="1:51" x14ac:dyDescent="0.2">
      <c r="A6491" s="3">
        <v>8263</v>
      </c>
      <c r="B6491" s="1" t="s">
        <v>64</v>
      </c>
      <c r="C6491" s="1" t="s">
        <v>65</v>
      </c>
      <c r="D6491" s="1" t="s">
        <v>52</v>
      </c>
      <c r="E6491" s="1" t="s">
        <v>53</v>
      </c>
      <c r="F6491" s="1" t="s">
        <v>53</v>
      </c>
      <c r="G6491" s="13" t="s">
        <v>145</v>
      </c>
      <c r="H6491" s="12">
        <v>39710</v>
      </c>
      <c r="I6491" s="12" t="s">
        <v>1519</v>
      </c>
      <c r="J6491" s="12">
        <v>39680</v>
      </c>
      <c r="K6491" s="4">
        <v>1016</v>
      </c>
      <c r="L6491" s="1" t="s">
        <v>56</v>
      </c>
      <c r="M6491" s="1" t="s">
        <v>634</v>
      </c>
      <c r="N6491" s="1" t="s">
        <v>635</v>
      </c>
      <c r="O6491" s="1" t="s">
        <v>636</v>
      </c>
      <c r="P6491">
        <v>20</v>
      </c>
      <c r="Q6491">
        <v>6520</v>
      </c>
      <c r="R6491">
        <v>176040</v>
      </c>
      <c r="S6491">
        <v>27</v>
      </c>
      <c r="T6491">
        <v>1.35</v>
      </c>
      <c r="U6491">
        <f t="shared" si="1894"/>
        <v>176040</v>
      </c>
      <c r="V6491">
        <f t="shared" si="1895"/>
        <v>130400</v>
      </c>
      <c r="W6491" s="1" t="s">
        <v>637</v>
      </c>
      <c r="X6491" s="1" t="s">
        <v>71</v>
      </c>
      <c r="Y6491" s="1" t="s">
        <v>71</v>
      </c>
      <c r="Z6491" s="4">
        <v>10674</v>
      </c>
      <c r="AA6491" s="4">
        <f t="shared" si="1899"/>
        <v>2224</v>
      </c>
      <c r="AB6491" s="4">
        <f t="shared" si="1890"/>
        <v>1429.1170400000001</v>
      </c>
      <c r="AC6491" s="4">
        <f t="shared" si="1893"/>
        <v>2224</v>
      </c>
      <c r="AD6491" s="4">
        <f t="shared" si="1900"/>
        <v>2224</v>
      </c>
      <c r="AE6491" s="4">
        <v>2224</v>
      </c>
      <c r="AF6491" s="4">
        <v>2224</v>
      </c>
      <c r="AG6491" s="4">
        <f t="shared" si="1901"/>
        <v>2224</v>
      </c>
      <c r="AH6491" s="4">
        <v>11681</v>
      </c>
      <c r="AI6491">
        <f t="shared" si="1896"/>
        <v>13680</v>
      </c>
      <c r="AJ6491">
        <v>12768.47</v>
      </c>
      <c r="AK6491" s="2">
        <v>12768.47</v>
      </c>
      <c r="AL6491" s="2">
        <f t="shared" si="1902"/>
        <v>12768.47</v>
      </c>
      <c r="AM6491" s="4"/>
      <c r="AN6491" t="e">
        <f>VLOOKUP([1]!Tabelle13[[#This Row],[Vlookup this ID for freight costs]],$AL$2:$AL$6811,2,FALSE)</f>
        <v>#REF!</v>
      </c>
      <c r="AP6491">
        <v>281.66000000000003</v>
      </c>
      <c r="AQ6491">
        <v>281.66000000000003</v>
      </c>
      <c r="AR6491" s="4">
        <v>19</v>
      </c>
      <c r="AS6491" s="4">
        <v>9</v>
      </c>
      <c r="AT6491" s="4">
        <v>2008</v>
      </c>
      <c r="AU6491" s="4">
        <v>20</v>
      </c>
      <c r="AV6491" s="4">
        <v>8</v>
      </c>
      <c r="AW6491" s="4">
        <v>2008</v>
      </c>
      <c r="AX6491" t="str">
        <f t="shared" si="1897"/>
        <v>No Delay</v>
      </c>
      <c r="AY6491">
        <f t="shared" si="1898"/>
        <v>0</v>
      </c>
    </row>
    <row r="6492" spans="1:51" x14ac:dyDescent="0.2">
      <c r="A6492" s="3">
        <v>58134</v>
      </c>
      <c r="B6492" s="1" t="s">
        <v>1138</v>
      </c>
      <c r="C6492" s="1" t="s">
        <v>65</v>
      </c>
      <c r="D6492" s="1" t="s">
        <v>52</v>
      </c>
      <c r="E6492" s="1" t="s">
        <v>53</v>
      </c>
      <c r="F6492" s="1" t="s">
        <v>53</v>
      </c>
      <c r="G6492" s="13" t="s">
        <v>1103</v>
      </c>
      <c r="H6492" s="12">
        <v>41585</v>
      </c>
      <c r="I6492" s="12" t="s">
        <v>2990</v>
      </c>
      <c r="J6492" s="12">
        <v>41595</v>
      </c>
      <c r="K6492" s="4">
        <v>5041</v>
      </c>
      <c r="L6492" s="1" t="s">
        <v>56</v>
      </c>
      <c r="M6492" s="1" t="s">
        <v>57</v>
      </c>
      <c r="N6492" s="1" t="s">
        <v>104</v>
      </c>
      <c r="O6492" s="1" t="s">
        <v>59</v>
      </c>
      <c r="P6492">
        <v>100</v>
      </c>
      <c r="Q6492">
        <v>3050</v>
      </c>
      <c r="R6492">
        <v>271450</v>
      </c>
      <c r="S6492">
        <v>89</v>
      </c>
      <c r="T6492">
        <v>0.89</v>
      </c>
      <c r="U6492">
        <f t="shared" si="1894"/>
        <v>271450</v>
      </c>
      <c r="V6492">
        <f t="shared" si="1895"/>
        <v>305000</v>
      </c>
      <c r="W6492" s="1" t="s">
        <v>85</v>
      </c>
      <c r="X6492" s="1" t="s">
        <v>1236</v>
      </c>
      <c r="Y6492" s="1" t="s">
        <v>86</v>
      </c>
      <c r="Z6492" s="4">
        <v>7373</v>
      </c>
      <c r="AA6492" s="4">
        <f t="shared" si="1899"/>
        <v>1238</v>
      </c>
      <c r="AB6492" s="4">
        <f t="shared" si="1890"/>
        <v>895.77845000000002</v>
      </c>
      <c r="AC6492" s="4">
        <f t="shared" si="1893"/>
        <v>1238</v>
      </c>
      <c r="AD6492" s="4">
        <f t="shared" si="1900"/>
        <v>1238</v>
      </c>
      <c r="AE6492" s="4">
        <v>1238</v>
      </c>
      <c r="AF6492" s="4">
        <v>1238</v>
      </c>
      <c r="AG6492" s="4">
        <f t="shared" si="1901"/>
        <v>1238</v>
      </c>
      <c r="AI6492" t="e">
        <f t="shared" si="1896"/>
        <v>#N/A</v>
      </c>
      <c r="AJ6492">
        <v>22872.42</v>
      </c>
      <c r="AK6492" s="2">
        <v>22872.42</v>
      </c>
      <c r="AL6492" s="2">
        <f t="shared" si="1902"/>
        <v>22872.42</v>
      </c>
      <c r="AM6492" s="4"/>
      <c r="AN6492" t="e">
        <f>VLOOKUP([1]!Tabelle13[[#This Row],[Vlookup this ID for freight costs]],$AL$2:$AL$6811,2,FALSE)</f>
        <v>#REF!</v>
      </c>
      <c r="AP6492">
        <v>335.78</v>
      </c>
      <c r="AQ6492">
        <v>335.78</v>
      </c>
      <c r="AR6492" s="4">
        <v>7</v>
      </c>
      <c r="AS6492" s="4">
        <v>11</v>
      </c>
      <c r="AT6492" s="4">
        <v>2013</v>
      </c>
      <c r="AU6492" s="4">
        <v>17</v>
      </c>
      <c r="AV6492" s="4">
        <v>11</v>
      </c>
      <c r="AW6492" s="4">
        <v>2013</v>
      </c>
      <c r="AX6492" t="str">
        <f t="shared" si="1897"/>
        <v>Delay</v>
      </c>
      <c r="AY6492">
        <f t="shared" si="1898"/>
        <v>10</v>
      </c>
    </row>
    <row r="6493" spans="1:51" x14ac:dyDescent="0.2">
      <c r="A6493" s="3">
        <v>58197</v>
      </c>
      <c r="B6493" s="1" t="s">
        <v>1138</v>
      </c>
      <c r="C6493" s="1" t="s">
        <v>65</v>
      </c>
      <c r="D6493" s="1" t="s">
        <v>52</v>
      </c>
      <c r="E6493" s="1" t="s">
        <v>53</v>
      </c>
      <c r="F6493" s="1" t="s">
        <v>53</v>
      </c>
      <c r="G6493" s="13" t="s">
        <v>1103</v>
      </c>
      <c r="H6493" s="12">
        <v>41585</v>
      </c>
      <c r="I6493" s="12" t="s">
        <v>2990</v>
      </c>
      <c r="J6493" s="12">
        <v>41595</v>
      </c>
      <c r="K6493" s="4">
        <v>5042</v>
      </c>
      <c r="L6493" s="1" t="s">
        <v>56</v>
      </c>
      <c r="M6493" s="1" t="s">
        <v>57</v>
      </c>
      <c r="N6493" s="1" t="s">
        <v>104</v>
      </c>
      <c r="O6493" s="1" t="s">
        <v>59</v>
      </c>
      <c r="P6493">
        <v>100</v>
      </c>
      <c r="Q6493">
        <v>2949</v>
      </c>
      <c r="R6493">
        <v>262461</v>
      </c>
      <c r="S6493">
        <v>89</v>
      </c>
      <c r="T6493">
        <v>0.89</v>
      </c>
      <c r="U6493">
        <f t="shared" si="1894"/>
        <v>262461</v>
      </c>
      <c r="V6493">
        <f t="shared" si="1895"/>
        <v>294900</v>
      </c>
      <c r="W6493" s="1" t="s">
        <v>85</v>
      </c>
      <c r="X6493" s="1" t="s">
        <v>1236</v>
      </c>
      <c r="Y6493" s="1" t="s">
        <v>86</v>
      </c>
      <c r="Z6493" s="4">
        <v>7373</v>
      </c>
      <c r="AA6493" s="4">
        <f t="shared" si="1899"/>
        <v>1192</v>
      </c>
      <c r="AB6493" s="4">
        <f t="shared" si="1890"/>
        <v>850.29926100000012</v>
      </c>
      <c r="AC6493" s="4">
        <f t="shared" si="1893"/>
        <v>1192</v>
      </c>
      <c r="AD6493" s="4">
        <f t="shared" si="1900"/>
        <v>1207</v>
      </c>
      <c r="AE6493" s="4">
        <v>1192</v>
      </c>
      <c r="AF6493" s="4">
        <v>1192</v>
      </c>
      <c r="AG6493" s="4">
        <f t="shared" si="1901"/>
        <v>1192</v>
      </c>
      <c r="AI6493" t="e">
        <f t="shared" si="1896"/>
        <v>#N/A</v>
      </c>
      <c r="AJ6493">
        <v>19458.84</v>
      </c>
      <c r="AK6493" s="2">
        <v>19458.84</v>
      </c>
      <c r="AL6493" s="2">
        <f t="shared" si="1902"/>
        <v>19458.84</v>
      </c>
      <c r="AM6493" s="4"/>
      <c r="AN6493" t="e">
        <f>VLOOKUP([1]!Tabelle13[[#This Row],[Vlookup this ID for freight costs]],$AL$2:$AL$6811,2,FALSE)</f>
        <v>#REF!</v>
      </c>
      <c r="AP6493">
        <v>324.66000000000003</v>
      </c>
      <c r="AQ6493">
        <v>324.66000000000003</v>
      </c>
      <c r="AR6493" s="4">
        <v>7</v>
      </c>
      <c r="AS6493" s="4">
        <v>11</v>
      </c>
      <c r="AT6493" s="4">
        <v>2013</v>
      </c>
      <c r="AU6493" s="4">
        <v>17</v>
      </c>
      <c r="AV6493" s="4">
        <v>11</v>
      </c>
      <c r="AW6493" s="4">
        <v>2013</v>
      </c>
      <c r="AX6493" t="str">
        <f t="shared" si="1897"/>
        <v>Delay</v>
      </c>
      <c r="AY6493">
        <f t="shared" si="1898"/>
        <v>10</v>
      </c>
    </row>
    <row r="6494" spans="1:51" x14ac:dyDescent="0.2">
      <c r="A6494" s="3">
        <v>3992</v>
      </c>
      <c r="B6494" s="1" t="s">
        <v>64</v>
      </c>
      <c r="C6494" s="1" t="s">
        <v>65</v>
      </c>
      <c r="D6494" s="1" t="s">
        <v>52</v>
      </c>
      <c r="E6494" s="1" t="s">
        <v>53</v>
      </c>
      <c r="F6494" s="1" t="s">
        <v>53</v>
      </c>
      <c r="G6494" s="13" t="s">
        <v>2930</v>
      </c>
      <c r="H6494" s="12">
        <v>39252</v>
      </c>
      <c r="I6494" s="12" t="s">
        <v>3003</v>
      </c>
      <c r="J6494" s="12">
        <v>39300</v>
      </c>
      <c r="K6494" s="4">
        <v>282</v>
      </c>
      <c r="L6494" s="1" t="s">
        <v>56</v>
      </c>
      <c r="M6494" s="1" t="s">
        <v>2983</v>
      </c>
      <c r="N6494" s="1" t="s">
        <v>104</v>
      </c>
      <c r="O6494" s="1" t="s">
        <v>59</v>
      </c>
      <c r="P6494">
        <v>100</v>
      </c>
      <c r="Q6494">
        <v>1500</v>
      </c>
      <c r="R6494">
        <v>120000</v>
      </c>
      <c r="S6494">
        <v>80</v>
      </c>
      <c r="T6494">
        <v>0.8</v>
      </c>
      <c r="U6494">
        <f t="shared" si="1894"/>
        <v>120000</v>
      </c>
      <c r="V6494">
        <f t="shared" si="1895"/>
        <v>150000</v>
      </c>
      <c r="W6494" s="1" t="s">
        <v>111</v>
      </c>
      <c r="X6494" s="1" t="s">
        <v>112</v>
      </c>
      <c r="Y6494" s="1" t="s">
        <v>112</v>
      </c>
      <c r="Z6494" s="3">
        <v>8062</v>
      </c>
      <c r="AA6494" s="4">
        <f t="shared" si="1899"/>
        <v>512</v>
      </c>
      <c r="AB6494" s="4">
        <f t="shared" si="1890"/>
        <v>150.56700000000001</v>
      </c>
      <c r="AC6494" s="4">
        <f t="shared" si="1893"/>
        <v>512</v>
      </c>
      <c r="AD6494" s="4">
        <f t="shared" si="1900"/>
        <v>1588.01643686425</v>
      </c>
      <c r="AE6494" s="4">
        <v>512</v>
      </c>
      <c r="AF6494" s="4">
        <v>512</v>
      </c>
      <c r="AG6494" s="4">
        <f t="shared" si="1901"/>
        <v>512</v>
      </c>
      <c r="AH6494" s="4">
        <v>11097</v>
      </c>
      <c r="AI6494">
        <f t="shared" si="1896"/>
        <v>988</v>
      </c>
      <c r="AJ6494">
        <v>3906.29</v>
      </c>
      <c r="AK6494" s="2">
        <v>3906.29</v>
      </c>
      <c r="AL6494" s="2">
        <f t="shared" si="1902"/>
        <v>3906.29</v>
      </c>
      <c r="AM6494" s="4"/>
      <c r="AN6494" t="e">
        <f>VLOOKUP([1]!Tabelle13[[#This Row],[Vlookup this ID for freight costs]],$AL$2:$AL$6811,2,FALSE)</f>
        <v>#REF!</v>
      </c>
      <c r="AP6494">
        <v>192</v>
      </c>
      <c r="AQ6494">
        <v>192</v>
      </c>
      <c r="AR6494" s="4">
        <v>19</v>
      </c>
      <c r="AS6494" s="4">
        <v>6</v>
      </c>
      <c r="AT6494" s="4">
        <v>2007</v>
      </c>
      <c r="AU6494" s="4">
        <v>6</v>
      </c>
      <c r="AV6494" s="4">
        <v>8</v>
      </c>
      <c r="AW6494" s="4">
        <v>2007</v>
      </c>
      <c r="AX6494" t="str">
        <f t="shared" si="1897"/>
        <v>Delay</v>
      </c>
      <c r="AY6494">
        <f t="shared" si="1898"/>
        <v>48</v>
      </c>
    </row>
    <row r="6495" spans="1:51" x14ac:dyDescent="0.2">
      <c r="A6495" s="3">
        <v>15283</v>
      </c>
      <c r="B6495" s="1" t="s">
        <v>1138</v>
      </c>
      <c r="C6495" s="1" t="s">
        <v>65</v>
      </c>
      <c r="D6495" s="1" t="s">
        <v>52</v>
      </c>
      <c r="E6495" s="1" t="s">
        <v>53</v>
      </c>
      <c r="F6495" s="1" t="s">
        <v>53</v>
      </c>
      <c r="G6495" s="13" t="s">
        <v>2997</v>
      </c>
      <c r="H6495" s="12">
        <v>40743</v>
      </c>
      <c r="I6495" s="12" t="s">
        <v>2997</v>
      </c>
      <c r="J6495" s="12">
        <v>40743</v>
      </c>
      <c r="K6495" s="4">
        <v>3333</v>
      </c>
      <c r="L6495" s="1" t="s">
        <v>56</v>
      </c>
      <c r="M6495" s="1" t="s">
        <v>126</v>
      </c>
      <c r="N6495" s="1" t="s">
        <v>127</v>
      </c>
      <c r="O6495" s="1" t="s">
        <v>128</v>
      </c>
      <c r="P6495">
        <v>20</v>
      </c>
      <c r="Q6495">
        <v>3662</v>
      </c>
      <c r="R6495">
        <v>117184</v>
      </c>
      <c r="S6495">
        <v>32</v>
      </c>
      <c r="T6495">
        <v>1.6</v>
      </c>
      <c r="U6495">
        <f t="shared" si="1894"/>
        <v>117184</v>
      </c>
      <c r="V6495">
        <f t="shared" si="1895"/>
        <v>73240</v>
      </c>
      <c r="W6495" s="1" t="s">
        <v>126</v>
      </c>
      <c r="X6495" s="1" t="s">
        <v>129</v>
      </c>
      <c r="Y6495" s="1" t="s">
        <v>129</v>
      </c>
      <c r="Z6495" s="3">
        <v>4993</v>
      </c>
      <c r="AA6495" s="4">
        <f t="shared" si="1899"/>
        <v>1255</v>
      </c>
      <c r="AB6495" s="4">
        <f t="shared" si="1890"/>
        <v>826.65758400000004</v>
      </c>
      <c r="AC6495" s="4">
        <f t="shared" si="1893"/>
        <v>1255</v>
      </c>
      <c r="AD6495" s="4">
        <f t="shared" si="1900"/>
        <v>1255</v>
      </c>
      <c r="AE6495" s="4">
        <v>1255</v>
      </c>
      <c r="AF6495" s="4">
        <v>1255</v>
      </c>
      <c r="AG6495" s="4">
        <f t="shared" si="1901"/>
        <v>1255</v>
      </c>
      <c r="AI6495" t="e">
        <f t="shared" si="1896"/>
        <v>#N/A</v>
      </c>
      <c r="AJ6495">
        <v>15794.47</v>
      </c>
      <c r="AK6495" s="2">
        <v>15794.47</v>
      </c>
      <c r="AL6495" s="2">
        <f t="shared" si="1902"/>
        <v>15794.47</v>
      </c>
      <c r="AM6495" s="4"/>
      <c r="AN6495" t="e">
        <f>VLOOKUP([1]!Tabelle13[[#This Row],[Vlookup this ID for freight costs]],$AL$2:$AL$6811,2,FALSE)</f>
        <v>#REF!</v>
      </c>
      <c r="AP6495">
        <v>193.35</v>
      </c>
      <c r="AQ6495">
        <v>193.35</v>
      </c>
      <c r="AR6495" s="4">
        <v>19</v>
      </c>
      <c r="AS6495" s="4">
        <v>7</v>
      </c>
      <c r="AT6495" s="4">
        <v>2011</v>
      </c>
      <c r="AU6495" s="4">
        <v>19</v>
      </c>
      <c r="AV6495" s="4">
        <v>7</v>
      </c>
      <c r="AW6495" s="4">
        <v>2011</v>
      </c>
      <c r="AX6495" t="str">
        <f t="shared" si="1897"/>
        <v>No Delay</v>
      </c>
      <c r="AY6495">
        <f t="shared" si="1898"/>
        <v>0</v>
      </c>
    </row>
    <row r="6496" spans="1:51" x14ac:dyDescent="0.2">
      <c r="A6496" s="3">
        <v>59258</v>
      </c>
      <c r="B6496" s="1" t="s">
        <v>1138</v>
      </c>
      <c r="C6496" s="1" t="s">
        <v>65</v>
      </c>
      <c r="D6496" s="1" t="s">
        <v>52</v>
      </c>
      <c r="E6496" s="1" t="s">
        <v>53</v>
      </c>
      <c r="F6496" s="1" t="s">
        <v>53</v>
      </c>
      <c r="G6496" s="13" t="s">
        <v>1958</v>
      </c>
      <c r="H6496" s="12">
        <v>42199</v>
      </c>
      <c r="I6496" s="12" t="s">
        <v>2977</v>
      </c>
      <c r="J6496" s="12">
        <v>42194</v>
      </c>
      <c r="K6496" s="4">
        <v>6655</v>
      </c>
      <c r="L6496" s="1" t="s">
        <v>56</v>
      </c>
      <c r="M6496" s="1" t="s">
        <v>57</v>
      </c>
      <c r="N6496" s="1" t="s">
        <v>104</v>
      </c>
      <c r="O6496" s="1" t="s">
        <v>59</v>
      </c>
      <c r="P6496">
        <v>100</v>
      </c>
      <c r="Q6496">
        <v>6523</v>
      </c>
      <c r="R6496">
        <v>580547</v>
      </c>
      <c r="S6496">
        <v>89</v>
      </c>
      <c r="T6496">
        <v>0.89</v>
      </c>
      <c r="U6496">
        <f t="shared" si="1894"/>
        <v>580547</v>
      </c>
      <c r="V6496">
        <f t="shared" si="1895"/>
        <v>652300</v>
      </c>
      <c r="W6496" s="1" t="s">
        <v>85</v>
      </c>
      <c r="X6496" s="1" t="s">
        <v>1236</v>
      </c>
      <c r="Y6496" s="1" t="s">
        <v>86</v>
      </c>
      <c r="Z6496" s="4">
        <v>7373</v>
      </c>
      <c r="AA6496" s="4">
        <f t="shared" si="1899"/>
        <v>6523</v>
      </c>
      <c r="AB6496" s="4">
        <f t="shared" si="1890"/>
        <v>2459.6321470000003</v>
      </c>
      <c r="AC6496" s="4">
        <f t="shared" si="1893"/>
        <v>6523</v>
      </c>
      <c r="AD6496" s="4">
        <f t="shared" si="1900"/>
        <v>6523</v>
      </c>
      <c r="AE6496" s="4">
        <v>6523</v>
      </c>
      <c r="AF6496" s="4">
        <v>6523</v>
      </c>
      <c r="AG6496" s="4">
        <f t="shared" si="1901"/>
        <v>6523</v>
      </c>
      <c r="AI6496" t="e">
        <f t="shared" si="1896"/>
        <v>#N/A</v>
      </c>
      <c r="AJ6496" t="s">
        <v>81</v>
      </c>
      <c r="AK6496" s="2"/>
      <c r="AL6496" s="2" t="str">
        <f t="shared" si="1902"/>
        <v>Freight Included in Commodity Cost</v>
      </c>
      <c r="AM6496" s="4"/>
      <c r="AN6496" t="e">
        <f>VLOOKUP([1]!Tabelle13[[#This Row],[Vlookup this ID for freight costs]],$AL$2:$AL$6811,2,FALSE)</f>
        <v>#REF!</v>
      </c>
      <c r="AP6496">
        <v>683.3</v>
      </c>
      <c r="AQ6496">
        <v>683.3</v>
      </c>
      <c r="AR6496" s="4">
        <v>14</v>
      </c>
      <c r="AS6496" s="4">
        <v>7</v>
      </c>
      <c r="AT6496" s="4">
        <v>2015</v>
      </c>
      <c r="AU6496" s="4">
        <v>9</v>
      </c>
      <c r="AV6496" s="4">
        <v>7</v>
      </c>
      <c r="AW6496" s="4">
        <v>2015</v>
      </c>
      <c r="AX6496" t="str">
        <f t="shared" si="1897"/>
        <v>No Delay</v>
      </c>
      <c r="AY6496">
        <f t="shared" si="1898"/>
        <v>0</v>
      </c>
    </row>
    <row r="6497" spans="1:51" x14ac:dyDescent="0.2">
      <c r="A6497" s="3">
        <v>8648</v>
      </c>
      <c r="B6497" s="1" t="s">
        <v>1329</v>
      </c>
      <c r="C6497" s="1" t="s">
        <v>65</v>
      </c>
      <c r="D6497" s="1" t="s">
        <v>52</v>
      </c>
      <c r="E6497" s="1" t="s">
        <v>53</v>
      </c>
      <c r="F6497" s="1" t="s">
        <v>53</v>
      </c>
      <c r="G6497" s="13" t="s">
        <v>3004</v>
      </c>
      <c r="H6497" s="12">
        <v>39828</v>
      </c>
      <c r="I6497" s="12" t="s">
        <v>232</v>
      </c>
      <c r="J6497" s="12">
        <v>39772</v>
      </c>
      <c r="K6497" s="4">
        <v>1184</v>
      </c>
      <c r="L6497" s="1" t="s">
        <v>56</v>
      </c>
      <c r="M6497" s="1" t="s">
        <v>634</v>
      </c>
      <c r="N6497" s="1" t="s">
        <v>635</v>
      </c>
      <c r="O6497" s="1" t="s">
        <v>636</v>
      </c>
      <c r="P6497">
        <v>20</v>
      </c>
      <c r="Q6497">
        <v>10594</v>
      </c>
      <c r="R6497">
        <v>286038</v>
      </c>
      <c r="S6497">
        <v>27</v>
      </c>
      <c r="T6497">
        <v>1.35</v>
      </c>
      <c r="U6497">
        <f t="shared" si="1894"/>
        <v>286038</v>
      </c>
      <c r="V6497">
        <f t="shared" si="1895"/>
        <v>211880</v>
      </c>
      <c r="W6497" s="1" t="s">
        <v>637</v>
      </c>
      <c r="X6497" s="1" t="s">
        <v>71</v>
      </c>
      <c r="Y6497" s="1" t="s">
        <v>71</v>
      </c>
      <c r="Z6497" s="4">
        <v>10674</v>
      </c>
      <c r="AA6497" s="4">
        <f t="shared" si="1899"/>
        <v>3039</v>
      </c>
      <c r="AB6497" s="4">
        <f t="shared" si="1890"/>
        <v>2379.2838380000003</v>
      </c>
      <c r="AC6497" s="4">
        <f t="shared" si="1893"/>
        <v>3039</v>
      </c>
      <c r="AD6497" s="4">
        <f t="shared" si="1900"/>
        <v>3039</v>
      </c>
      <c r="AE6497" s="4">
        <v>3039</v>
      </c>
      <c r="AF6497" s="4">
        <v>3039</v>
      </c>
      <c r="AG6497" s="4">
        <f t="shared" si="1901"/>
        <v>3039</v>
      </c>
      <c r="AH6497" s="4">
        <v>28664</v>
      </c>
      <c r="AI6497">
        <f t="shared" si="1896"/>
        <v>446</v>
      </c>
      <c r="AJ6497">
        <v>24025.77</v>
      </c>
      <c r="AK6497" s="2">
        <v>24025.77</v>
      </c>
      <c r="AL6497" s="2">
        <f t="shared" si="1902"/>
        <v>24025.77</v>
      </c>
      <c r="AM6497" s="4"/>
      <c r="AN6497" t="e">
        <f>VLOOKUP([1]!Tabelle13[[#This Row],[Vlookup this ID for freight costs]],$AL$2:$AL$6811,2,FALSE)</f>
        <v>#REF!</v>
      </c>
      <c r="AP6497">
        <v>560.63</v>
      </c>
      <c r="AQ6497">
        <v>560.63</v>
      </c>
      <c r="AR6497" s="4">
        <v>15</v>
      </c>
      <c r="AS6497" s="4">
        <v>1</v>
      </c>
      <c r="AT6497" s="4">
        <v>2009</v>
      </c>
      <c r="AU6497" s="4">
        <v>20</v>
      </c>
      <c r="AV6497" s="4">
        <v>11</v>
      </c>
      <c r="AW6497" s="4">
        <v>2008</v>
      </c>
      <c r="AX6497" t="str">
        <f t="shared" si="1897"/>
        <v>No Delay</v>
      </c>
      <c r="AY6497">
        <f t="shared" si="1898"/>
        <v>0</v>
      </c>
    </row>
    <row r="6498" spans="1:51" x14ac:dyDescent="0.2">
      <c r="A6498" s="3">
        <v>12631</v>
      </c>
      <c r="B6498" s="1" t="s">
        <v>119</v>
      </c>
      <c r="C6498" s="1" t="s">
        <v>114</v>
      </c>
      <c r="D6498" s="1" t="s">
        <v>130</v>
      </c>
      <c r="E6498" s="1" t="s">
        <v>53</v>
      </c>
      <c r="F6498" s="1" t="s">
        <v>107</v>
      </c>
      <c r="G6498" s="13" t="s">
        <v>782</v>
      </c>
      <c r="H6498" s="12">
        <v>39206</v>
      </c>
      <c r="I6498" s="12" t="s">
        <v>782</v>
      </c>
      <c r="J6498" s="12">
        <v>39206</v>
      </c>
      <c r="K6498" s="4">
        <v>145</v>
      </c>
      <c r="L6498" s="1" t="s">
        <v>56</v>
      </c>
      <c r="M6498" s="1" t="s">
        <v>132</v>
      </c>
      <c r="N6498" s="1" t="s">
        <v>104</v>
      </c>
      <c r="O6498" s="1" t="s">
        <v>59</v>
      </c>
      <c r="P6498">
        <v>100</v>
      </c>
      <c r="Q6498">
        <v>600</v>
      </c>
      <c r="R6498">
        <v>48000</v>
      </c>
      <c r="S6498">
        <v>80</v>
      </c>
      <c r="T6498">
        <v>0.8</v>
      </c>
      <c r="U6498">
        <f t="shared" si="1894"/>
        <v>48000</v>
      </c>
      <c r="V6498">
        <f t="shared" si="1895"/>
        <v>60000</v>
      </c>
      <c r="W6498" s="1" t="s">
        <v>111</v>
      </c>
      <c r="X6498" s="1" t="s">
        <v>112</v>
      </c>
      <c r="Y6498" s="1" t="s">
        <v>112</v>
      </c>
      <c r="Z6498" s="3">
        <v>7527</v>
      </c>
      <c r="AA6498" s="4">
        <f t="shared" si="1899"/>
        <v>580</v>
      </c>
      <c r="AB6498" s="4">
        <f t="shared" si="1890"/>
        <v>-226.33499999999998</v>
      </c>
      <c r="AC6498" s="4">
        <f t="shared" si="1893"/>
        <v>580</v>
      </c>
      <c r="AD6498" s="4">
        <f t="shared" si="1900"/>
        <v>26324.75</v>
      </c>
      <c r="AE6498" s="3" t="s">
        <v>3005</v>
      </c>
      <c r="AF6498" s="3">
        <v>580</v>
      </c>
      <c r="AG6498" s="4">
        <f>AI6498</f>
        <v>580</v>
      </c>
      <c r="AH6498" s="4">
        <v>10813</v>
      </c>
      <c r="AI6498">
        <f t="shared" si="1896"/>
        <v>580</v>
      </c>
      <c r="AJ6498" t="s">
        <v>3005</v>
      </c>
      <c r="AK6498" s="2">
        <v>4965.24</v>
      </c>
      <c r="AL6498" s="2">
        <f>AN6498</f>
        <v>4965.24</v>
      </c>
      <c r="AM6498" s="4">
        <v>10813</v>
      </c>
      <c r="AN6498">
        <f>INDEX($AJ$2:$AJ$6811,MATCH(AM6498,$A$2:$A$6811,0))</f>
        <v>4965.24</v>
      </c>
      <c r="AP6498">
        <v>0</v>
      </c>
      <c r="AR6498" s="4">
        <v>4</v>
      </c>
      <c r="AS6498" s="4">
        <v>5</v>
      </c>
      <c r="AT6498" s="4">
        <v>2007</v>
      </c>
      <c r="AU6498" s="4">
        <v>4</v>
      </c>
      <c r="AV6498" s="4">
        <v>5</v>
      </c>
      <c r="AW6498" s="4">
        <v>2007</v>
      </c>
      <c r="AX6498" t="str">
        <f t="shared" si="1897"/>
        <v>No Delay</v>
      </c>
      <c r="AY6498">
        <f t="shared" si="1898"/>
        <v>0</v>
      </c>
    </row>
    <row r="6499" spans="1:51" x14ac:dyDescent="0.2">
      <c r="A6499" s="3">
        <v>61286</v>
      </c>
      <c r="B6499" s="1" t="s">
        <v>1138</v>
      </c>
      <c r="C6499" s="1" t="s">
        <v>65</v>
      </c>
      <c r="D6499" s="1" t="s">
        <v>52</v>
      </c>
      <c r="E6499" s="1" t="s">
        <v>53</v>
      </c>
      <c r="F6499" s="1" t="s">
        <v>53</v>
      </c>
      <c r="G6499" s="13" t="s">
        <v>1103</v>
      </c>
      <c r="H6499" s="12">
        <v>41585</v>
      </c>
      <c r="I6499" s="12" t="s">
        <v>2990</v>
      </c>
      <c r="J6499" s="12">
        <v>41595</v>
      </c>
      <c r="K6499" s="4">
        <v>5043</v>
      </c>
      <c r="L6499" s="1" t="s">
        <v>56</v>
      </c>
      <c r="M6499" s="1" t="s">
        <v>57</v>
      </c>
      <c r="N6499" s="1" t="s">
        <v>104</v>
      </c>
      <c r="O6499" s="1" t="s">
        <v>59</v>
      </c>
      <c r="P6499">
        <v>100</v>
      </c>
      <c r="Q6499">
        <v>3076</v>
      </c>
      <c r="R6499">
        <v>273764</v>
      </c>
      <c r="S6499">
        <v>89</v>
      </c>
      <c r="T6499">
        <v>0.89</v>
      </c>
      <c r="U6499">
        <f t="shared" si="1894"/>
        <v>273764</v>
      </c>
      <c r="V6499">
        <f t="shared" si="1895"/>
        <v>307600</v>
      </c>
      <c r="W6499" s="1" t="s">
        <v>85</v>
      </c>
      <c r="X6499" s="1" t="s">
        <v>1236</v>
      </c>
      <c r="Y6499" s="1" t="s">
        <v>86</v>
      </c>
      <c r="Z6499" s="4">
        <v>7373</v>
      </c>
      <c r="AA6499" s="4">
        <f t="shared" si="1899"/>
        <v>1249</v>
      </c>
      <c r="AB6499" s="4">
        <f t="shared" si="1890"/>
        <v>907.48596399999997</v>
      </c>
      <c r="AC6499" s="4">
        <f t="shared" si="1893"/>
        <v>1249</v>
      </c>
      <c r="AD6499" s="4">
        <f t="shared" si="1900"/>
        <v>1249</v>
      </c>
      <c r="AE6499" s="4">
        <v>1249</v>
      </c>
      <c r="AF6499" s="4">
        <v>1249</v>
      </c>
      <c r="AG6499" s="4">
        <f t="shared" ref="AG6499:AG6530" si="1903">AE6499</f>
        <v>1249</v>
      </c>
      <c r="AI6499" t="e">
        <f t="shared" si="1896"/>
        <v>#N/A</v>
      </c>
      <c r="AJ6499">
        <v>21084.84</v>
      </c>
      <c r="AK6499" s="2">
        <v>21084.84</v>
      </c>
      <c r="AL6499" s="2">
        <f t="shared" ref="AL6499:AL6530" si="1904">AJ6499</f>
        <v>21084.84</v>
      </c>
      <c r="AM6499" s="4"/>
      <c r="AN6499" t="e">
        <f>VLOOKUP([1]!Tabelle13[[#This Row],[Vlookup this ID for freight costs]],$AL$2:$AL$6811,2,FALSE)</f>
        <v>#REF!</v>
      </c>
      <c r="AP6499">
        <v>338.65</v>
      </c>
      <c r="AQ6499">
        <v>338.65</v>
      </c>
      <c r="AR6499" s="4">
        <v>7</v>
      </c>
      <c r="AS6499" s="4">
        <v>11</v>
      </c>
      <c r="AT6499" s="4">
        <v>2013</v>
      </c>
      <c r="AU6499" s="4">
        <v>17</v>
      </c>
      <c r="AV6499" s="4">
        <v>11</v>
      </c>
      <c r="AW6499" s="4">
        <v>2013</v>
      </c>
      <c r="AX6499" t="str">
        <f t="shared" si="1897"/>
        <v>Delay</v>
      </c>
      <c r="AY6499">
        <f t="shared" si="1898"/>
        <v>10</v>
      </c>
    </row>
    <row r="6500" spans="1:51" x14ac:dyDescent="0.2">
      <c r="A6500" s="3">
        <v>62228</v>
      </c>
      <c r="B6500" s="1" t="s">
        <v>1138</v>
      </c>
      <c r="C6500" s="1" t="s">
        <v>65</v>
      </c>
      <c r="D6500" s="1" t="s">
        <v>52</v>
      </c>
      <c r="E6500" s="1" t="s">
        <v>53</v>
      </c>
      <c r="F6500" s="1" t="s">
        <v>53</v>
      </c>
      <c r="G6500" s="13" t="s">
        <v>278</v>
      </c>
      <c r="H6500" s="12">
        <v>41829</v>
      </c>
      <c r="I6500" s="12" t="s">
        <v>1485</v>
      </c>
      <c r="J6500" s="12">
        <v>41837</v>
      </c>
      <c r="K6500" s="4">
        <v>5677</v>
      </c>
      <c r="L6500" s="1" t="s">
        <v>56</v>
      </c>
      <c r="M6500" s="1" t="s">
        <v>57</v>
      </c>
      <c r="N6500" s="1" t="s">
        <v>104</v>
      </c>
      <c r="O6500" s="1" t="s">
        <v>59</v>
      </c>
      <c r="P6500">
        <v>100</v>
      </c>
      <c r="Q6500">
        <v>10364</v>
      </c>
      <c r="R6500">
        <v>922396</v>
      </c>
      <c r="S6500">
        <v>89</v>
      </c>
      <c r="T6500">
        <v>0.89</v>
      </c>
      <c r="U6500">
        <f t="shared" si="1894"/>
        <v>922396</v>
      </c>
      <c r="V6500">
        <f t="shared" si="1895"/>
        <v>1036400</v>
      </c>
      <c r="W6500" s="1" t="s">
        <v>85</v>
      </c>
      <c r="X6500" s="1" t="s">
        <v>1236</v>
      </c>
      <c r="Y6500" s="1" t="s">
        <v>86</v>
      </c>
      <c r="Z6500" s="4">
        <v>7373</v>
      </c>
      <c r="AA6500" s="4">
        <f t="shared" si="1899"/>
        <v>4212</v>
      </c>
      <c r="AB6500" s="4">
        <f t="shared" si="1890"/>
        <v>4189.192196</v>
      </c>
      <c r="AC6500" s="4">
        <f t="shared" si="1893"/>
        <v>4212</v>
      </c>
      <c r="AD6500" s="4">
        <f t="shared" si="1900"/>
        <v>4212</v>
      </c>
      <c r="AE6500" s="4">
        <v>4212</v>
      </c>
      <c r="AF6500" s="4">
        <v>4212</v>
      </c>
      <c r="AG6500" s="4">
        <f t="shared" si="1903"/>
        <v>4212</v>
      </c>
      <c r="AI6500" t="e">
        <f t="shared" si="1896"/>
        <v>#N/A</v>
      </c>
      <c r="AJ6500">
        <v>62466.03</v>
      </c>
      <c r="AK6500" s="2">
        <v>62466.03</v>
      </c>
      <c r="AL6500" s="2">
        <f t="shared" si="1904"/>
        <v>62466.03</v>
      </c>
      <c r="AM6500" s="4"/>
      <c r="AN6500" t="e">
        <f>VLOOKUP([1]!Tabelle13[[#This Row],[Vlookup this ID for freight costs]],$AL$2:$AL$6811,2,FALSE)</f>
        <v>#REF!</v>
      </c>
      <c r="AP6500">
        <v>948.22</v>
      </c>
      <c r="AQ6500">
        <v>948.22</v>
      </c>
      <c r="AR6500" s="4">
        <v>9</v>
      </c>
      <c r="AS6500" s="4">
        <v>7</v>
      </c>
      <c r="AT6500" s="4">
        <v>2014</v>
      </c>
      <c r="AU6500" s="4">
        <v>17</v>
      </c>
      <c r="AV6500" s="4">
        <v>7</v>
      </c>
      <c r="AW6500" s="4">
        <v>2014</v>
      </c>
      <c r="AX6500" t="str">
        <f t="shared" si="1897"/>
        <v>Delay</v>
      </c>
      <c r="AY6500">
        <f t="shared" si="1898"/>
        <v>8</v>
      </c>
    </row>
    <row r="6501" spans="1:51" x14ac:dyDescent="0.2">
      <c r="A6501" s="3">
        <v>68651</v>
      </c>
      <c r="B6501" s="1" t="s">
        <v>50</v>
      </c>
      <c r="C6501" s="1" t="s">
        <v>51</v>
      </c>
      <c r="D6501" s="1" t="s">
        <v>52</v>
      </c>
      <c r="E6501" s="1" t="s">
        <v>53</v>
      </c>
      <c r="F6501" s="1" t="s">
        <v>53</v>
      </c>
      <c r="G6501" s="13" t="s">
        <v>3006</v>
      </c>
      <c r="H6501" s="12">
        <v>40080</v>
      </c>
      <c r="I6501" s="12" t="s">
        <v>3006</v>
      </c>
      <c r="J6501" s="12">
        <v>40080</v>
      </c>
      <c r="K6501" s="4">
        <v>1850</v>
      </c>
      <c r="L6501" s="1" t="s">
        <v>56</v>
      </c>
      <c r="M6501" s="1" t="s">
        <v>126</v>
      </c>
      <c r="N6501" s="1" t="s">
        <v>127</v>
      </c>
      <c r="O6501" s="1" t="s">
        <v>128</v>
      </c>
      <c r="P6501">
        <v>20</v>
      </c>
      <c r="Q6501">
        <v>3700</v>
      </c>
      <c r="R6501">
        <v>118400</v>
      </c>
      <c r="S6501">
        <v>32</v>
      </c>
      <c r="T6501">
        <v>1.6</v>
      </c>
      <c r="U6501">
        <f t="shared" si="1894"/>
        <v>118400</v>
      </c>
      <c r="V6501">
        <f t="shared" si="1895"/>
        <v>74000</v>
      </c>
      <c r="W6501" s="1" t="s">
        <v>126</v>
      </c>
      <c r="X6501" s="1" t="s">
        <v>129</v>
      </c>
      <c r="Y6501" s="1" t="s">
        <v>129</v>
      </c>
      <c r="Z6501" s="3">
        <v>8935</v>
      </c>
      <c r="AA6501" s="4">
        <f t="shared" si="1899"/>
        <v>1265</v>
      </c>
      <c r="AB6501" s="4">
        <f t="shared" si="1890"/>
        <v>836.18539999999996</v>
      </c>
      <c r="AC6501" s="4">
        <f t="shared" si="1893"/>
        <v>1265</v>
      </c>
      <c r="AD6501" s="4">
        <f t="shared" si="1900"/>
        <v>1265</v>
      </c>
      <c r="AE6501" s="4">
        <v>1265</v>
      </c>
      <c r="AF6501" s="4">
        <v>1265</v>
      </c>
      <c r="AG6501" s="4">
        <f t="shared" si="1903"/>
        <v>1265</v>
      </c>
      <c r="AI6501" t="e">
        <f t="shared" si="1896"/>
        <v>#N/A</v>
      </c>
      <c r="AJ6501">
        <v>18937.3</v>
      </c>
      <c r="AK6501" s="2">
        <v>18937.3</v>
      </c>
      <c r="AL6501" s="2">
        <f t="shared" si="1904"/>
        <v>18937.3</v>
      </c>
      <c r="AM6501" s="4"/>
      <c r="AN6501" t="e">
        <f>VLOOKUP([1]!Tabelle13[[#This Row],[Vlookup this ID for freight costs]],$AL$2:$AL$6811,2,FALSE)</f>
        <v>#REF!</v>
      </c>
      <c r="AP6501">
        <v>232.06</v>
      </c>
      <c r="AQ6501">
        <v>232.06</v>
      </c>
      <c r="AR6501" s="4">
        <v>24</v>
      </c>
      <c r="AS6501" s="4">
        <v>9</v>
      </c>
      <c r="AT6501" s="4">
        <v>2009</v>
      </c>
      <c r="AU6501" s="4">
        <v>24</v>
      </c>
      <c r="AV6501" s="4">
        <v>9</v>
      </c>
      <c r="AW6501" s="4">
        <v>2009</v>
      </c>
      <c r="AX6501" t="str">
        <f t="shared" si="1897"/>
        <v>No Delay</v>
      </c>
      <c r="AY6501">
        <f t="shared" si="1898"/>
        <v>0</v>
      </c>
    </row>
    <row r="6502" spans="1:51" x14ac:dyDescent="0.2">
      <c r="A6502" s="3">
        <v>61595</v>
      </c>
      <c r="B6502" s="1" t="s">
        <v>215</v>
      </c>
      <c r="C6502" s="1" t="s">
        <v>89</v>
      </c>
      <c r="D6502" s="1" t="s">
        <v>52</v>
      </c>
      <c r="E6502" s="1" t="s">
        <v>53</v>
      </c>
      <c r="F6502" s="1" t="s">
        <v>53</v>
      </c>
      <c r="G6502" s="13" t="s">
        <v>673</v>
      </c>
      <c r="H6502" s="12">
        <v>41554</v>
      </c>
      <c r="I6502" s="12" t="s">
        <v>673</v>
      </c>
      <c r="J6502" s="12">
        <v>41554</v>
      </c>
      <c r="K6502" s="4">
        <v>4972</v>
      </c>
      <c r="L6502" s="1" t="s">
        <v>56</v>
      </c>
      <c r="M6502" s="1" t="s">
        <v>319</v>
      </c>
      <c r="N6502" s="1" t="s">
        <v>136</v>
      </c>
      <c r="O6502" s="1" t="s">
        <v>137</v>
      </c>
      <c r="P6502">
        <v>25</v>
      </c>
      <c r="Q6502">
        <v>3800</v>
      </c>
      <c r="R6502">
        <v>77900</v>
      </c>
      <c r="S6502">
        <v>20.5</v>
      </c>
      <c r="T6502">
        <v>0.82</v>
      </c>
      <c r="U6502">
        <f t="shared" si="1894"/>
        <v>77900</v>
      </c>
      <c r="V6502">
        <f t="shared" si="1895"/>
        <v>95000</v>
      </c>
      <c r="W6502" s="1" t="s">
        <v>138</v>
      </c>
      <c r="X6502" s="1" t="s">
        <v>139</v>
      </c>
      <c r="Y6502" s="1" t="s">
        <v>139</v>
      </c>
      <c r="Z6502" s="3">
        <v>13075</v>
      </c>
      <c r="AA6502" s="4">
        <f t="shared" si="1899"/>
        <v>1267</v>
      </c>
      <c r="AB6502" s="4">
        <f t="shared" si="1890"/>
        <v>684.13490000000002</v>
      </c>
      <c r="AC6502" s="4">
        <f t="shared" si="1893"/>
        <v>1267</v>
      </c>
      <c r="AD6502" s="4">
        <f t="shared" si="1900"/>
        <v>741.5</v>
      </c>
      <c r="AE6502" s="4">
        <v>1267</v>
      </c>
      <c r="AF6502" s="4">
        <v>1267</v>
      </c>
      <c r="AG6502" s="4">
        <f t="shared" si="1903"/>
        <v>1267</v>
      </c>
      <c r="AI6502" t="e">
        <f t="shared" si="1896"/>
        <v>#N/A</v>
      </c>
      <c r="AJ6502">
        <v>12711.93</v>
      </c>
      <c r="AK6502" s="2">
        <v>12711.93</v>
      </c>
      <c r="AL6502" s="2">
        <f t="shared" si="1904"/>
        <v>12711.93</v>
      </c>
      <c r="AM6502" s="4"/>
      <c r="AN6502" t="e">
        <f>VLOOKUP([1]!Tabelle13[[#This Row],[Vlookup this ID for freight costs]],$AL$2:$AL$6811,2,FALSE)</f>
        <v>#REF!</v>
      </c>
      <c r="AP6502">
        <v>96.36</v>
      </c>
      <c r="AQ6502">
        <v>96.36</v>
      </c>
      <c r="AR6502" s="4">
        <v>7</v>
      </c>
      <c r="AS6502" s="4">
        <v>10</v>
      </c>
      <c r="AT6502" s="4">
        <v>2013</v>
      </c>
      <c r="AU6502" s="4">
        <v>7</v>
      </c>
      <c r="AV6502" s="4">
        <v>10</v>
      </c>
      <c r="AW6502" s="4">
        <v>2013</v>
      </c>
      <c r="AX6502" t="str">
        <f t="shared" si="1897"/>
        <v>No Delay</v>
      </c>
      <c r="AY6502">
        <f t="shared" si="1898"/>
        <v>0</v>
      </c>
    </row>
    <row r="6503" spans="1:51" x14ac:dyDescent="0.2">
      <c r="A6503" s="3">
        <v>63064</v>
      </c>
      <c r="B6503" s="1" t="s">
        <v>1138</v>
      </c>
      <c r="C6503" s="1" t="s">
        <v>65</v>
      </c>
      <c r="D6503" s="1" t="s">
        <v>52</v>
      </c>
      <c r="E6503" s="1" t="s">
        <v>53</v>
      </c>
      <c r="F6503" s="1" t="s">
        <v>53</v>
      </c>
      <c r="G6503" s="13" t="s">
        <v>1103</v>
      </c>
      <c r="H6503" s="12">
        <v>41585</v>
      </c>
      <c r="I6503" s="12" t="s">
        <v>2990</v>
      </c>
      <c r="J6503" s="12">
        <v>41595</v>
      </c>
      <c r="K6503" s="4">
        <v>5044</v>
      </c>
      <c r="L6503" s="1" t="s">
        <v>56</v>
      </c>
      <c r="M6503" s="1" t="s">
        <v>57</v>
      </c>
      <c r="N6503" s="1" t="s">
        <v>104</v>
      </c>
      <c r="O6503" s="1" t="s">
        <v>59</v>
      </c>
      <c r="P6503">
        <v>100</v>
      </c>
      <c r="Q6503">
        <v>3023</v>
      </c>
      <c r="R6503">
        <v>269047</v>
      </c>
      <c r="S6503">
        <v>89</v>
      </c>
      <c r="T6503">
        <v>0.89</v>
      </c>
      <c r="U6503">
        <f t="shared" si="1894"/>
        <v>269047</v>
      </c>
      <c r="V6503">
        <f t="shared" si="1895"/>
        <v>302300</v>
      </c>
      <c r="W6503" s="1" t="s">
        <v>85</v>
      </c>
      <c r="X6503" s="1" t="s">
        <v>1236</v>
      </c>
      <c r="Y6503" s="1" t="s">
        <v>86</v>
      </c>
      <c r="Z6503" s="4">
        <v>7373</v>
      </c>
      <c r="AA6503" s="4">
        <f t="shared" si="1899"/>
        <v>1221</v>
      </c>
      <c r="AB6503" s="4">
        <f t="shared" ref="AB6503:AB6566" si="1905">4.997+0.1387*Q6503-4.826*P6503+0.003501*R6503</f>
        <v>883.62064700000019</v>
      </c>
      <c r="AC6503" s="4">
        <f t="shared" si="1893"/>
        <v>1221</v>
      </c>
      <c r="AD6503" s="4">
        <f t="shared" si="1900"/>
        <v>1221</v>
      </c>
      <c r="AE6503" s="4">
        <v>1221</v>
      </c>
      <c r="AF6503" s="4">
        <v>1221</v>
      </c>
      <c r="AG6503" s="4">
        <f t="shared" si="1903"/>
        <v>1221</v>
      </c>
      <c r="AI6503" t="e">
        <f t="shared" si="1896"/>
        <v>#N/A</v>
      </c>
      <c r="AJ6503">
        <v>19891.2</v>
      </c>
      <c r="AK6503" s="2">
        <v>19891.2</v>
      </c>
      <c r="AL6503" s="2">
        <f t="shared" si="1904"/>
        <v>19891.2</v>
      </c>
      <c r="AM6503" s="4"/>
      <c r="AN6503" t="e">
        <f>VLOOKUP([1]!Tabelle13[[#This Row],[Vlookup this ID for freight costs]],$AL$2:$AL$6811,2,FALSE)</f>
        <v>#REF!</v>
      </c>
      <c r="AP6503">
        <v>332.81</v>
      </c>
      <c r="AQ6503">
        <v>332.81</v>
      </c>
      <c r="AR6503" s="4">
        <v>7</v>
      </c>
      <c r="AS6503" s="4">
        <v>11</v>
      </c>
      <c r="AT6503" s="4">
        <v>2013</v>
      </c>
      <c r="AU6503" s="4">
        <v>17</v>
      </c>
      <c r="AV6503" s="4">
        <v>11</v>
      </c>
      <c r="AW6503" s="4">
        <v>2013</v>
      </c>
      <c r="AX6503" t="str">
        <f t="shared" si="1897"/>
        <v>Delay</v>
      </c>
      <c r="AY6503">
        <f t="shared" si="1898"/>
        <v>10</v>
      </c>
    </row>
    <row r="6504" spans="1:51" x14ac:dyDescent="0.2">
      <c r="A6504" s="3">
        <v>63537</v>
      </c>
      <c r="B6504" s="1" t="s">
        <v>1138</v>
      </c>
      <c r="C6504" s="1" t="s">
        <v>65</v>
      </c>
      <c r="D6504" s="1" t="s">
        <v>52</v>
      </c>
      <c r="E6504" s="1" t="s">
        <v>53</v>
      </c>
      <c r="F6504" s="1" t="s">
        <v>53</v>
      </c>
      <c r="G6504" s="13" t="s">
        <v>2646</v>
      </c>
      <c r="H6504" s="12">
        <v>42023</v>
      </c>
      <c r="I6504" s="12" t="s">
        <v>2970</v>
      </c>
      <c r="J6504" s="12">
        <v>42026</v>
      </c>
      <c r="K6504" s="4">
        <v>6225</v>
      </c>
      <c r="L6504" s="1" t="s">
        <v>56</v>
      </c>
      <c r="M6504" s="1" t="s">
        <v>57</v>
      </c>
      <c r="N6504" s="1" t="s">
        <v>104</v>
      </c>
      <c r="O6504" s="1" t="s">
        <v>59</v>
      </c>
      <c r="P6504">
        <v>100</v>
      </c>
      <c r="Q6504">
        <v>6133</v>
      </c>
      <c r="R6504">
        <v>545837</v>
      </c>
      <c r="S6504">
        <v>89</v>
      </c>
      <c r="T6504">
        <v>0.89</v>
      </c>
      <c r="U6504">
        <f t="shared" si="1894"/>
        <v>545837</v>
      </c>
      <c r="V6504">
        <f t="shared" si="1895"/>
        <v>613300</v>
      </c>
      <c r="W6504" s="1" t="s">
        <v>85</v>
      </c>
      <c r="X6504" s="1" t="s">
        <v>1236</v>
      </c>
      <c r="Y6504" s="1" t="s">
        <v>86</v>
      </c>
      <c r="Z6504" s="4">
        <v>7373</v>
      </c>
      <c r="AA6504" s="4">
        <f t="shared" si="1899"/>
        <v>2483</v>
      </c>
      <c r="AB6504" s="4">
        <f t="shared" si="1905"/>
        <v>2284.0194369999999</v>
      </c>
      <c r="AC6504" s="4">
        <f t="shared" si="1893"/>
        <v>2483</v>
      </c>
      <c r="AD6504" s="4">
        <f t="shared" si="1900"/>
        <v>2483</v>
      </c>
      <c r="AE6504" s="4">
        <v>2483</v>
      </c>
      <c r="AF6504" s="4">
        <v>2483</v>
      </c>
      <c r="AG6504" s="4">
        <f t="shared" si="1903"/>
        <v>2483</v>
      </c>
      <c r="AI6504" t="e">
        <f t="shared" si="1896"/>
        <v>#N/A</v>
      </c>
      <c r="AJ6504">
        <v>31306.65</v>
      </c>
      <c r="AK6504" s="2">
        <v>31306.65</v>
      </c>
      <c r="AL6504" s="2">
        <f t="shared" si="1904"/>
        <v>31306.65</v>
      </c>
      <c r="AM6504" s="4"/>
      <c r="AN6504" t="e">
        <f>VLOOKUP([1]!Tabelle13[[#This Row],[Vlookup this ID for freight costs]],$AL$2:$AL$6811,2,FALSE)</f>
        <v>#REF!</v>
      </c>
      <c r="AP6504">
        <v>561.12</v>
      </c>
      <c r="AQ6504">
        <v>561.12</v>
      </c>
      <c r="AR6504" s="4">
        <v>19</v>
      </c>
      <c r="AS6504" s="4">
        <v>1</v>
      </c>
      <c r="AT6504" s="4">
        <v>2015</v>
      </c>
      <c r="AU6504" s="4">
        <v>22</v>
      </c>
      <c r="AV6504" s="4">
        <v>1</v>
      </c>
      <c r="AW6504" s="4">
        <v>2015</v>
      </c>
      <c r="AX6504" t="str">
        <f t="shared" si="1897"/>
        <v>Delay</v>
      </c>
      <c r="AY6504">
        <f t="shared" si="1898"/>
        <v>3</v>
      </c>
    </row>
    <row r="6505" spans="1:51" x14ac:dyDescent="0.2">
      <c r="A6505" s="3">
        <v>25824</v>
      </c>
      <c r="B6505" s="1" t="s">
        <v>50</v>
      </c>
      <c r="C6505" s="1" t="s">
        <v>51</v>
      </c>
      <c r="D6505" s="1" t="s">
        <v>52</v>
      </c>
      <c r="E6505" s="1" t="s">
        <v>53</v>
      </c>
      <c r="F6505" s="1" t="s">
        <v>53</v>
      </c>
      <c r="G6505" s="13" t="s">
        <v>938</v>
      </c>
      <c r="H6505" s="12">
        <v>40869</v>
      </c>
      <c r="I6505" s="12" t="s">
        <v>938</v>
      </c>
      <c r="J6505" s="12">
        <v>40869</v>
      </c>
      <c r="K6505" s="4">
        <v>3587</v>
      </c>
      <c r="L6505" s="1" t="s">
        <v>56</v>
      </c>
      <c r="M6505" s="1" t="s">
        <v>57</v>
      </c>
      <c r="N6505" s="1" t="s">
        <v>58</v>
      </c>
      <c r="O6505" s="1" t="s">
        <v>59</v>
      </c>
      <c r="P6505">
        <v>100</v>
      </c>
      <c r="Q6505">
        <v>7409</v>
      </c>
      <c r="R6505">
        <v>575679.30000000005</v>
      </c>
      <c r="S6505">
        <v>77.7</v>
      </c>
      <c r="T6505">
        <v>0.78</v>
      </c>
      <c r="U6505">
        <f t="shared" si="1894"/>
        <v>575679.30000000005</v>
      </c>
      <c r="V6505">
        <f t="shared" si="1895"/>
        <v>740900</v>
      </c>
      <c r="W6505" s="1" t="s">
        <v>60</v>
      </c>
      <c r="X6505" s="1" t="s">
        <v>61</v>
      </c>
      <c r="Y6505" s="1" t="s">
        <v>61</v>
      </c>
      <c r="Z6505" s="3">
        <v>12488</v>
      </c>
      <c r="AA6505" s="4">
        <f t="shared" si="1899"/>
        <v>1275</v>
      </c>
      <c r="AB6505" s="4">
        <f t="shared" si="1905"/>
        <v>2565.4785293000004</v>
      </c>
      <c r="AC6505" s="4">
        <f t="shared" si="1893"/>
        <v>1275</v>
      </c>
      <c r="AD6505" s="4">
        <f t="shared" si="1900"/>
        <v>1275</v>
      </c>
      <c r="AE6505" s="4">
        <v>1275</v>
      </c>
      <c r="AF6505" s="4">
        <v>1275</v>
      </c>
      <c r="AG6505" s="4">
        <f t="shared" si="1903"/>
        <v>1275</v>
      </c>
      <c r="AI6505" t="e">
        <f t="shared" si="1896"/>
        <v>#N/A</v>
      </c>
      <c r="AJ6505">
        <v>15873.44</v>
      </c>
      <c r="AK6505" s="2">
        <v>15873.44</v>
      </c>
      <c r="AL6505" s="2">
        <f t="shared" si="1904"/>
        <v>15873.44</v>
      </c>
      <c r="AM6505" s="4"/>
      <c r="AN6505" t="e">
        <f>VLOOKUP([1]!Tabelle13[[#This Row],[Vlookup this ID for freight costs]],$AL$2:$AL$6811,2,FALSE)</f>
        <v>#REF!</v>
      </c>
      <c r="AP6505">
        <v>949.87</v>
      </c>
      <c r="AQ6505">
        <v>949.87</v>
      </c>
      <c r="AR6505" s="4">
        <v>22</v>
      </c>
      <c r="AS6505" s="4">
        <v>11</v>
      </c>
      <c r="AT6505" s="4">
        <v>2011</v>
      </c>
      <c r="AU6505" s="4">
        <v>22</v>
      </c>
      <c r="AV6505" s="4">
        <v>11</v>
      </c>
      <c r="AW6505" s="4">
        <v>2011</v>
      </c>
      <c r="AX6505" t="str">
        <f t="shared" si="1897"/>
        <v>No Delay</v>
      </c>
      <c r="AY6505">
        <f t="shared" si="1898"/>
        <v>0</v>
      </c>
    </row>
    <row r="6506" spans="1:51" x14ac:dyDescent="0.2">
      <c r="A6506" s="3">
        <v>63749</v>
      </c>
      <c r="B6506" s="1" t="s">
        <v>1138</v>
      </c>
      <c r="C6506" s="1" t="s">
        <v>65</v>
      </c>
      <c r="D6506" s="1" t="s">
        <v>52</v>
      </c>
      <c r="E6506" s="1" t="s">
        <v>53</v>
      </c>
      <c r="F6506" s="1" t="s">
        <v>53</v>
      </c>
      <c r="G6506" s="13" t="s">
        <v>1549</v>
      </c>
      <c r="H6506" s="12">
        <v>41535</v>
      </c>
      <c r="I6506" s="12" t="s">
        <v>3007</v>
      </c>
      <c r="J6506" s="12">
        <v>41536</v>
      </c>
      <c r="K6506" s="4">
        <v>4934</v>
      </c>
      <c r="L6506" s="1" t="s">
        <v>56</v>
      </c>
      <c r="M6506" s="1" t="s">
        <v>57</v>
      </c>
      <c r="N6506" s="1" t="s">
        <v>104</v>
      </c>
      <c r="O6506" s="1" t="s">
        <v>59</v>
      </c>
      <c r="P6506">
        <v>100</v>
      </c>
      <c r="Q6506">
        <v>3040</v>
      </c>
      <c r="R6506">
        <v>270560</v>
      </c>
      <c r="S6506">
        <v>89</v>
      </c>
      <c r="T6506">
        <v>0.89</v>
      </c>
      <c r="U6506">
        <f t="shared" si="1894"/>
        <v>270560</v>
      </c>
      <c r="V6506">
        <f t="shared" si="1895"/>
        <v>304000</v>
      </c>
      <c r="W6506" s="1" t="s">
        <v>85</v>
      </c>
      <c r="X6506" s="1" t="s">
        <v>1236</v>
      </c>
      <c r="Y6506" s="1" t="s">
        <v>86</v>
      </c>
      <c r="Z6506" s="4">
        <v>7373</v>
      </c>
      <c r="AA6506" s="4">
        <f t="shared" si="1899"/>
        <v>1235</v>
      </c>
      <c r="AB6506" s="4">
        <f t="shared" si="1905"/>
        <v>891.27556000000004</v>
      </c>
      <c r="AC6506" s="4">
        <f t="shared" si="1893"/>
        <v>1235</v>
      </c>
      <c r="AD6506" s="4">
        <f t="shared" si="1900"/>
        <v>1242.3333333333333</v>
      </c>
      <c r="AE6506" s="4">
        <v>1235</v>
      </c>
      <c r="AF6506" s="4">
        <v>1235</v>
      </c>
      <c r="AG6506" s="4">
        <f t="shared" si="1903"/>
        <v>1235</v>
      </c>
      <c r="AI6506" t="e">
        <f t="shared" si="1896"/>
        <v>#N/A</v>
      </c>
      <c r="AJ6506">
        <v>13383.47</v>
      </c>
      <c r="AK6506" s="2">
        <v>13383.47</v>
      </c>
      <c r="AL6506" s="2">
        <f t="shared" si="1904"/>
        <v>13383.47</v>
      </c>
      <c r="AM6506" s="4"/>
      <c r="AN6506" t="e">
        <f>VLOOKUP([1]!Tabelle13[[#This Row],[Vlookup this ID for freight costs]],$AL$2:$AL$6811,2,FALSE)</f>
        <v>#REF!</v>
      </c>
      <c r="AP6506">
        <v>334.68</v>
      </c>
      <c r="AQ6506">
        <v>334.68</v>
      </c>
      <c r="AR6506" s="4">
        <v>18</v>
      </c>
      <c r="AS6506" s="4">
        <v>9</v>
      </c>
      <c r="AT6506" s="4">
        <v>2013</v>
      </c>
      <c r="AU6506" s="4">
        <v>19</v>
      </c>
      <c r="AV6506" s="4">
        <v>9</v>
      </c>
      <c r="AW6506" s="4">
        <v>2013</v>
      </c>
      <c r="AX6506" t="str">
        <f t="shared" si="1897"/>
        <v>Delay</v>
      </c>
      <c r="AY6506">
        <f t="shared" si="1898"/>
        <v>1</v>
      </c>
    </row>
    <row r="6507" spans="1:51" x14ac:dyDescent="0.2">
      <c r="A6507" s="3">
        <v>22469</v>
      </c>
      <c r="B6507" s="1" t="s">
        <v>172</v>
      </c>
      <c r="C6507" s="1" t="s">
        <v>114</v>
      </c>
      <c r="D6507" s="1" t="s">
        <v>52</v>
      </c>
      <c r="E6507" s="1" t="s">
        <v>53</v>
      </c>
      <c r="F6507" s="1" t="s">
        <v>53</v>
      </c>
      <c r="G6507" s="13" t="s">
        <v>948</v>
      </c>
      <c r="H6507" s="12">
        <v>40255</v>
      </c>
      <c r="I6507" s="12" t="s">
        <v>948</v>
      </c>
      <c r="J6507" s="12">
        <v>40255</v>
      </c>
      <c r="K6507" s="4">
        <v>2256</v>
      </c>
      <c r="L6507" s="1" t="s">
        <v>56</v>
      </c>
      <c r="M6507" s="1" t="s">
        <v>57</v>
      </c>
      <c r="N6507" s="1" t="s">
        <v>104</v>
      </c>
      <c r="O6507" s="1" t="s">
        <v>59</v>
      </c>
      <c r="P6507">
        <v>100</v>
      </c>
      <c r="Q6507">
        <v>2639</v>
      </c>
      <c r="R6507">
        <v>190008</v>
      </c>
      <c r="S6507">
        <v>72</v>
      </c>
      <c r="T6507">
        <v>0.72</v>
      </c>
      <c r="U6507">
        <f t="shared" si="1894"/>
        <v>190008</v>
      </c>
      <c r="V6507">
        <f t="shared" si="1895"/>
        <v>263900</v>
      </c>
      <c r="W6507" s="1" t="s">
        <v>60</v>
      </c>
      <c r="X6507" s="1" t="s">
        <v>61</v>
      </c>
      <c r="Y6507" s="1" t="s">
        <v>61</v>
      </c>
      <c r="Z6507" s="3">
        <v>12841</v>
      </c>
      <c r="AA6507" s="4">
        <f t="shared" si="1899"/>
        <v>1276</v>
      </c>
      <c r="AB6507" s="4">
        <f t="shared" si="1905"/>
        <v>553.64430800000014</v>
      </c>
      <c r="AC6507" s="4">
        <f t="shared" si="1893"/>
        <v>1276</v>
      </c>
      <c r="AD6507" s="4">
        <f t="shared" si="1900"/>
        <v>1276</v>
      </c>
      <c r="AE6507" s="4">
        <v>1276</v>
      </c>
      <c r="AF6507" s="4">
        <v>1276</v>
      </c>
      <c r="AG6507" s="4">
        <f t="shared" si="1903"/>
        <v>1276</v>
      </c>
      <c r="AI6507" t="e">
        <f t="shared" si="1896"/>
        <v>#N/A</v>
      </c>
      <c r="AJ6507">
        <v>20121.14</v>
      </c>
      <c r="AK6507" s="2">
        <v>20121.14</v>
      </c>
      <c r="AL6507" s="2">
        <f t="shared" si="1904"/>
        <v>20121.14</v>
      </c>
      <c r="AM6507" s="4"/>
      <c r="AN6507" t="e">
        <f>VLOOKUP([1]!Tabelle13[[#This Row],[Vlookup this ID for freight costs]],$AL$2:$AL$6811,2,FALSE)</f>
        <v>#REF!</v>
      </c>
      <c r="AP6507">
        <v>409.66</v>
      </c>
      <c r="AQ6507">
        <v>409.66</v>
      </c>
      <c r="AR6507" s="4">
        <v>18</v>
      </c>
      <c r="AS6507" s="4">
        <v>4</v>
      </c>
      <c r="AT6507" s="4">
        <v>2010</v>
      </c>
      <c r="AU6507" s="4">
        <v>18</v>
      </c>
      <c r="AV6507" s="4">
        <v>4</v>
      </c>
      <c r="AW6507" s="4">
        <v>2010</v>
      </c>
      <c r="AX6507" t="str">
        <f t="shared" si="1897"/>
        <v>No Delay</v>
      </c>
      <c r="AY6507">
        <f t="shared" si="1898"/>
        <v>0</v>
      </c>
    </row>
    <row r="6508" spans="1:51" x14ac:dyDescent="0.2">
      <c r="A6508" s="3">
        <v>23573</v>
      </c>
      <c r="B6508" s="1" t="s">
        <v>1138</v>
      </c>
      <c r="C6508" s="1" t="s">
        <v>65</v>
      </c>
      <c r="D6508" s="1" t="s">
        <v>52</v>
      </c>
      <c r="E6508" s="1" t="s">
        <v>53</v>
      </c>
      <c r="F6508" s="1" t="s">
        <v>53</v>
      </c>
      <c r="G6508" s="13" t="s">
        <v>2972</v>
      </c>
      <c r="H6508" s="12">
        <v>40751</v>
      </c>
      <c r="I6508" s="12" t="s">
        <v>2972</v>
      </c>
      <c r="J6508" s="12">
        <v>40751</v>
      </c>
      <c r="K6508" s="4">
        <v>3343</v>
      </c>
      <c r="L6508" s="1" t="s">
        <v>56</v>
      </c>
      <c r="M6508" s="1" t="s">
        <v>57</v>
      </c>
      <c r="N6508" s="1" t="s">
        <v>104</v>
      </c>
      <c r="O6508" s="1" t="s">
        <v>59</v>
      </c>
      <c r="P6508">
        <v>100</v>
      </c>
      <c r="Q6508">
        <v>2687</v>
      </c>
      <c r="R6508">
        <v>239143</v>
      </c>
      <c r="S6508">
        <v>89</v>
      </c>
      <c r="T6508">
        <v>0.89</v>
      </c>
      <c r="U6508">
        <f t="shared" si="1894"/>
        <v>239143</v>
      </c>
      <c r="V6508">
        <f t="shared" si="1895"/>
        <v>268700</v>
      </c>
      <c r="W6508" s="1" t="s">
        <v>60</v>
      </c>
      <c r="X6508" s="1" t="s">
        <v>61</v>
      </c>
      <c r="Y6508" s="1" t="s">
        <v>61</v>
      </c>
      <c r="Z6508" s="3">
        <v>12853</v>
      </c>
      <c r="AA6508" s="4">
        <f t="shared" si="1899"/>
        <v>1277</v>
      </c>
      <c r="AB6508" s="4">
        <f t="shared" si="1905"/>
        <v>732.32354299999997</v>
      </c>
      <c r="AC6508" s="4">
        <f t="shared" si="1893"/>
        <v>1277</v>
      </c>
      <c r="AD6508" s="4">
        <f t="shared" si="1900"/>
        <v>1277</v>
      </c>
      <c r="AE6508" s="4">
        <v>1277</v>
      </c>
      <c r="AF6508" s="4">
        <v>1277</v>
      </c>
      <c r="AG6508" s="4">
        <f t="shared" si="1903"/>
        <v>1277</v>
      </c>
      <c r="AI6508" t="e">
        <f t="shared" si="1896"/>
        <v>#N/A</v>
      </c>
      <c r="AJ6508">
        <v>26014.880000000001</v>
      </c>
      <c r="AK6508" s="2">
        <v>26014.880000000001</v>
      </c>
      <c r="AL6508" s="2">
        <f t="shared" si="1904"/>
        <v>26014.880000000001</v>
      </c>
      <c r="AM6508" s="4"/>
      <c r="AN6508" t="e">
        <f>VLOOKUP([1]!Tabelle13[[#This Row],[Vlookup this ID for freight costs]],$AL$2:$AL$6811,2,FALSE)</f>
        <v>#REF!</v>
      </c>
      <c r="AP6508">
        <v>394.59</v>
      </c>
      <c r="AQ6508">
        <v>394.59</v>
      </c>
      <c r="AR6508" s="4">
        <v>27</v>
      </c>
      <c r="AS6508" s="4">
        <v>7</v>
      </c>
      <c r="AT6508" s="4">
        <v>2011</v>
      </c>
      <c r="AU6508" s="4">
        <v>27</v>
      </c>
      <c r="AV6508" s="4">
        <v>7</v>
      </c>
      <c r="AW6508" s="4">
        <v>2011</v>
      </c>
      <c r="AX6508" t="str">
        <f t="shared" si="1897"/>
        <v>No Delay</v>
      </c>
      <c r="AY6508">
        <f t="shared" si="1898"/>
        <v>0</v>
      </c>
    </row>
    <row r="6509" spans="1:51" x14ac:dyDescent="0.2">
      <c r="A6509" s="3">
        <v>64108</v>
      </c>
      <c r="B6509" s="1" t="s">
        <v>1138</v>
      </c>
      <c r="C6509" s="1" t="s">
        <v>65</v>
      </c>
      <c r="D6509" s="1" t="s">
        <v>52</v>
      </c>
      <c r="E6509" s="1" t="s">
        <v>53</v>
      </c>
      <c r="F6509" s="1" t="s">
        <v>53</v>
      </c>
      <c r="G6509" s="13" t="s">
        <v>1239</v>
      </c>
      <c r="H6509" s="12">
        <v>41219</v>
      </c>
      <c r="I6509" s="12" t="s">
        <v>1239</v>
      </c>
      <c r="J6509" s="12">
        <v>41219</v>
      </c>
      <c r="K6509" s="4">
        <v>4282</v>
      </c>
      <c r="L6509" s="1" t="s">
        <v>56</v>
      </c>
      <c r="M6509" s="1" t="s">
        <v>57</v>
      </c>
      <c r="N6509" s="1" t="s">
        <v>104</v>
      </c>
      <c r="O6509" s="1" t="s">
        <v>59</v>
      </c>
      <c r="P6509">
        <v>100</v>
      </c>
      <c r="Q6509">
        <v>2835</v>
      </c>
      <c r="R6509">
        <v>252315</v>
      </c>
      <c r="S6509">
        <v>89</v>
      </c>
      <c r="T6509">
        <v>0.89</v>
      </c>
      <c r="U6509">
        <f t="shared" si="1894"/>
        <v>252315</v>
      </c>
      <c r="V6509">
        <f t="shared" si="1895"/>
        <v>283500</v>
      </c>
      <c r="W6509" s="1" t="s">
        <v>85</v>
      </c>
      <c r="X6509" s="1" t="s">
        <v>1236</v>
      </c>
      <c r="Y6509" s="1" t="s">
        <v>86</v>
      </c>
      <c r="Z6509" s="4">
        <v>7373</v>
      </c>
      <c r="AA6509" s="4">
        <f t="shared" si="1899"/>
        <v>1352</v>
      </c>
      <c r="AB6509" s="4">
        <f t="shared" si="1905"/>
        <v>798.96631500000012</v>
      </c>
      <c r="AC6509" s="4">
        <f t="shared" si="1893"/>
        <v>1352</v>
      </c>
      <c r="AD6509" s="4">
        <f t="shared" si="1900"/>
        <v>1287.5</v>
      </c>
      <c r="AE6509" s="4">
        <v>1352</v>
      </c>
      <c r="AF6509" s="4">
        <v>1352</v>
      </c>
      <c r="AG6509" s="4">
        <f t="shared" si="1903"/>
        <v>1352</v>
      </c>
      <c r="AI6509" t="e">
        <f t="shared" si="1896"/>
        <v>#N/A</v>
      </c>
      <c r="AJ6509">
        <v>30726.22</v>
      </c>
      <c r="AK6509" s="2">
        <v>30726.22</v>
      </c>
      <c r="AL6509" s="2">
        <f t="shared" si="1904"/>
        <v>30726.22</v>
      </c>
      <c r="AM6509" s="4"/>
      <c r="AN6509" t="e">
        <f>VLOOKUP([1]!Tabelle13[[#This Row],[Vlookup this ID for freight costs]],$AL$2:$AL$6811,2,FALSE)</f>
        <v>#REF!</v>
      </c>
      <c r="AP6509">
        <v>353.75</v>
      </c>
      <c r="AQ6509">
        <v>353.75</v>
      </c>
      <c r="AR6509" s="4">
        <v>6</v>
      </c>
      <c r="AS6509" s="4">
        <v>11</v>
      </c>
      <c r="AT6509" s="4">
        <v>2012</v>
      </c>
      <c r="AU6509" s="4">
        <v>6</v>
      </c>
      <c r="AV6509" s="4">
        <v>11</v>
      </c>
      <c r="AW6509" s="4">
        <v>2012</v>
      </c>
      <c r="AX6509" t="str">
        <f t="shared" si="1897"/>
        <v>No Delay</v>
      </c>
      <c r="AY6509">
        <f t="shared" si="1898"/>
        <v>0</v>
      </c>
    </row>
    <row r="6510" spans="1:51" x14ac:dyDescent="0.2">
      <c r="A6510" s="3">
        <v>64262</v>
      </c>
      <c r="B6510" s="1" t="s">
        <v>1138</v>
      </c>
      <c r="C6510" s="1" t="s">
        <v>65</v>
      </c>
      <c r="D6510" s="1" t="s">
        <v>52</v>
      </c>
      <c r="E6510" s="1" t="s">
        <v>53</v>
      </c>
      <c r="F6510" s="1" t="s">
        <v>53</v>
      </c>
      <c r="G6510" s="13" t="s">
        <v>1103</v>
      </c>
      <c r="H6510" s="12">
        <v>41585</v>
      </c>
      <c r="I6510" s="12" t="s">
        <v>2990</v>
      </c>
      <c r="J6510" s="12">
        <v>41595</v>
      </c>
      <c r="K6510" s="4">
        <v>5045</v>
      </c>
      <c r="L6510" s="1" t="s">
        <v>56</v>
      </c>
      <c r="M6510" s="1" t="s">
        <v>57</v>
      </c>
      <c r="N6510" s="1" t="s">
        <v>104</v>
      </c>
      <c r="O6510" s="1" t="s">
        <v>59</v>
      </c>
      <c r="P6510">
        <v>100</v>
      </c>
      <c r="Q6510">
        <v>3056</v>
      </c>
      <c r="R6510">
        <v>271984</v>
      </c>
      <c r="S6510">
        <v>89</v>
      </c>
      <c r="T6510">
        <v>0.89</v>
      </c>
      <c r="U6510">
        <f t="shared" si="1894"/>
        <v>271984</v>
      </c>
      <c r="V6510">
        <f t="shared" si="1895"/>
        <v>305600</v>
      </c>
      <c r="W6510" s="1" t="s">
        <v>85</v>
      </c>
      <c r="X6510" s="1" t="s">
        <v>1236</v>
      </c>
      <c r="Y6510" s="1" t="s">
        <v>86</v>
      </c>
      <c r="Z6510" s="4">
        <v>7373</v>
      </c>
      <c r="AA6510" s="4">
        <f t="shared" si="1899"/>
        <v>1241</v>
      </c>
      <c r="AB6510" s="4">
        <f t="shared" si="1905"/>
        <v>898.48018400000001</v>
      </c>
      <c r="AC6510" s="4">
        <f t="shared" ref="AC6510:AC6573" si="1906">AF6510</f>
        <v>1241</v>
      </c>
      <c r="AD6510" s="4">
        <f t="shared" si="1900"/>
        <v>1243.3333333333333</v>
      </c>
      <c r="AE6510" s="4">
        <v>1241</v>
      </c>
      <c r="AF6510" s="4">
        <v>1241</v>
      </c>
      <c r="AG6510" s="4">
        <f t="shared" si="1903"/>
        <v>1241</v>
      </c>
      <c r="AI6510" t="e">
        <f t="shared" si="1896"/>
        <v>#N/A</v>
      </c>
      <c r="AJ6510">
        <v>20602.3</v>
      </c>
      <c r="AK6510" s="2">
        <v>20602.3</v>
      </c>
      <c r="AL6510" s="2">
        <f t="shared" si="1904"/>
        <v>20602.3</v>
      </c>
      <c r="AM6510" s="4"/>
      <c r="AN6510" t="e">
        <f>VLOOKUP([1]!Tabelle13[[#This Row],[Vlookup this ID for freight costs]],$AL$2:$AL$6811,2,FALSE)</f>
        <v>#REF!</v>
      </c>
      <c r="AP6510">
        <v>336.44</v>
      </c>
      <c r="AQ6510">
        <v>336.44</v>
      </c>
      <c r="AR6510" s="4">
        <v>7</v>
      </c>
      <c r="AS6510" s="4">
        <v>11</v>
      </c>
      <c r="AT6510" s="4">
        <v>2013</v>
      </c>
      <c r="AU6510" s="4">
        <v>17</v>
      </c>
      <c r="AV6510" s="4">
        <v>11</v>
      </c>
      <c r="AW6510" s="4">
        <v>2013</v>
      </c>
      <c r="AX6510" t="str">
        <f t="shared" si="1897"/>
        <v>Delay</v>
      </c>
      <c r="AY6510">
        <f t="shared" si="1898"/>
        <v>10</v>
      </c>
    </row>
    <row r="6511" spans="1:51" x14ac:dyDescent="0.2">
      <c r="A6511" s="3">
        <v>1307</v>
      </c>
      <c r="B6511" s="1" t="s">
        <v>64</v>
      </c>
      <c r="C6511" s="1" t="s">
        <v>65</v>
      </c>
      <c r="D6511" s="1" t="s">
        <v>52</v>
      </c>
      <c r="E6511" s="1" t="s">
        <v>53</v>
      </c>
      <c r="F6511" s="1" t="s">
        <v>53</v>
      </c>
      <c r="G6511" s="13" t="s">
        <v>1230</v>
      </c>
      <c r="H6511" s="12">
        <v>39156</v>
      </c>
      <c r="I6511" s="12" t="s">
        <v>3008</v>
      </c>
      <c r="J6511" s="12">
        <v>39171</v>
      </c>
      <c r="K6511" s="4">
        <v>92</v>
      </c>
      <c r="L6511" s="1" t="s">
        <v>56</v>
      </c>
      <c r="M6511" s="1" t="s">
        <v>812</v>
      </c>
      <c r="N6511" s="1" t="s">
        <v>1363</v>
      </c>
      <c r="O6511" s="1" t="s">
        <v>937</v>
      </c>
      <c r="P6511">
        <v>40</v>
      </c>
      <c r="Q6511">
        <v>375</v>
      </c>
      <c r="R6511">
        <v>28500</v>
      </c>
      <c r="S6511">
        <v>76</v>
      </c>
      <c r="T6511">
        <v>1.9</v>
      </c>
      <c r="U6511">
        <f t="shared" si="1894"/>
        <v>28500</v>
      </c>
      <c r="V6511">
        <f t="shared" si="1895"/>
        <v>15000</v>
      </c>
      <c r="W6511" s="1" t="s">
        <v>815</v>
      </c>
      <c r="X6511" s="1" t="s">
        <v>71</v>
      </c>
      <c r="Y6511" s="1" t="s">
        <v>71</v>
      </c>
      <c r="Z6511" s="4">
        <v>10674</v>
      </c>
      <c r="AA6511" s="4">
        <f t="shared" si="1899"/>
        <v>402</v>
      </c>
      <c r="AB6511" s="4">
        <f t="shared" si="1905"/>
        <v>-36.251999999999981</v>
      </c>
      <c r="AC6511" s="4">
        <f t="shared" si="1906"/>
        <v>402</v>
      </c>
      <c r="AD6511" s="4">
        <f t="shared" si="1900"/>
        <v>388.6</v>
      </c>
      <c r="AE6511" s="4">
        <v>402</v>
      </c>
      <c r="AF6511" s="4">
        <v>402</v>
      </c>
      <c r="AG6511" s="4">
        <f t="shared" si="1903"/>
        <v>402</v>
      </c>
      <c r="AH6511" s="4">
        <v>11136</v>
      </c>
      <c r="AI6511">
        <f t="shared" si="1896"/>
        <v>1656</v>
      </c>
      <c r="AJ6511">
        <v>4445.75</v>
      </c>
      <c r="AK6511" s="2">
        <v>4445.75</v>
      </c>
      <c r="AL6511" s="2">
        <f t="shared" si="1904"/>
        <v>4445.75</v>
      </c>
      <c r="AM6511" s="4"/>
      <c r="AN6511" t="e">
        <f>VLOOKUP([1]!Tabelle13[[#This Row],[Vlookup this ID for freight costs]],$AL$2:$AL$6811,2,FALSE)</f>
        <v>#REF!</v>
      </c>
      <c r="AP6511">
        <v>0</v>
      </c>
      <c r="AR6511" s="4">
        <v>15</v>
      </c>
      <c r="AS6511" s="4">
        <v>4</v>
      </c>
      <c r="AT6511" s="4">
        <v>2007</v>
      </c>
      <c r="AU6511" s="4">
        <v>30</v>
      </c>
      <c r="AV6511" s="4">
        <v>4</v>
      </c>
      <c r="AW6511" s="4">
        <v>2007</v>
      </c>
      <c r="AX6511" t="str">
        <f t="shared" si="1897"/>
        <v>Delay</v>
      </c>
      <c r="AY6511">
        <f t="shared" si="1898"/>
        <v>15</v>
      </c>
    </row>
    <row r="6512" spans="1:51" x14ac:dyDescent="0.2">
      <c r="A6512" s="3">
        <v>65478</v>
      </c>
      <c r="B6512" s="1" t="s">
        <v>215</v>
      </c>
      <c r="C6512" s="1" t="s">
        <v>89</v>
      </c>
      <c r="D6512" s="1" t="s">
        <v>52</v>
      </c>
      <c r="E6512" s="1" t="s">
        <v>53</v>
      </c>
      <c r="F6512" s="1" t="s">
        <v>53</v>
      </c>
      <c r="G6512" s="13" t="s">
        <v>1317</v>
      </c>
      <c r="H6512" s="12">
        <v>41681</v>
      </c>
      <c r="I6512" s="12" t="s">
        <v>1317</v>
      </c>
      <c r="J6512" s="12">
        <v>41681</v>
      </c>
      <c r="K6512" s="4">
        <v>5295</v>
      </c>
      <c r="L6512" s="1" t="s">
        <v>56</v>
      </c>
      <c r="M6512" s="1" t="s">
        <v>319</v>
      </c>
      <c r="N6512" s="1" t="s">
        <v>136</v>
      </c>
      <c r="O6512" s="1" t="s">
        <v>137</v>
      </c>
      <c r="P6512">
        <v>25</v>
      </c>
      <c r="Q6512">
        <v>3700</v>
      </c>
      <c r="R6512">
        <v>75850</v>
      </c>
      <c r="S6512">
        <v>20.5</v>
      </c>
      <c r="T6512">
        <v>0.82</v>
      </c>
      <c r="U6512">
        <f t="shared" si="1894"/>
        <v>75850</v>
      </c>
      <c r="V6512">
        <f t="shared" si="1895"/>
        <v>92500</v>
      </c>
      <c r="W6512" s="1" t="s">
        <v>138</v>
      </c>
      <c r="X6512" s="1" t="s">
        <v>139</v>
      </c>
      <c r="Y6512" s="1" t="s">
        <v>139</v>
      </c>
      <c r="Z6512" s="3">
        <v>13075</v>
      </c>
      <c r="AA6512" s="4">
        <f t="shared" si="1899"/>
        <v>1281</v>
      </c>
      <c r="AB6512" s="4">
        <f t="shared" si="1905"/>
        <v>663.08784999999989</v>
      </c>
      <c r="AC6512" s="4">
        <f t="shared" si="1906"/>
        <v>1281</v>
      </c>
      <c r="AD6512" s="4">
        <f t="shared" si="1900"/>
        <v>1281</v>
      </c>
      <c r="AE6512" s="4">
        <v>1281</v>
      </c>
      <c r="AF6512" s="4">
        <v>1281</v>
      </c>
      <c r="AG6512" s="4">
        <f t="shared" si="1903"/>
        <v>1281</v>
      </c>
      <c r="AI6512" t="e">
        <f t="shared" si="1896"/>
        <v>#N/A</v>
      </c>
      <c r="AJ6512">
        <v>13222.33</v>
      </c>
      <c r="AK6512" s="2">
        <v>13222.33</v>
      </c>
      <c r="AL6512" s="2">
        <f t="shared" si="1904"/>
        <v>13222.33</v>
      </c>
      <c r="AM6512" s="4"/>
      <c r="AN6512" t="e">
        <f>VLOOKUP([1]!Tabelle13[[#This Row],[Vlookup this ID for freight costs]],$AL$2:$AL$6811,2,FALSE)</f>
        <v>#REF!</v>
      </c>
      <c r="AP6512">
        <v>77.97</v>
      </c>
      <c r="AQ6512">
        <v>77.97</v>
      </c>
      <c r="AR6512" s="4">
        <v>11</v>
      </c>
      <c r="AS6512" s="4">
        <v>2</v>
      </c>
      <c r="AT6512" s="4">
        <v>2014</v>
      </c>
      <c r="AU6512" s="4">
        <v>11</v>
      </c>
      <c r="AV6512" s="4">
        <v>2</v>
      </c>
      <c r="AW6512" s="4">
        <v>2014</v>
      </c>
      <c r="AX6512" t="str">
        <f t="shared" si="1897"/>
        <v>No Delay</v>
      </c>
      <c r="AY6512">
        <f t="shared" si="1898"/>
        <v>0</v>
      </c>
    </row>
    <row r="6513" spans="1:51" x14ac:dyDescent="0.2">
      <c r="A6513" s="3">
        <v>64319</v>
      </c>
      <c r="B6513" s="1" t="s">
        <v>1138</v>
      </c>
      <c r="C6513" s="1" t="s">
        <v>65</v>
      </c>
      <c r="D6513" s="1" t="s">
        <v>52</v>
      </c>
      <c r="E6513" s="1" t="s">
        <v>53</v>
      </c>
      <c r="F6513" s="1" t="s">
        <v>53</v>
      </c>
      <c r="G6513" s="13" t="s">
        <v>1239</v>
      </c>
      <c r="H6513" s="12">
        <v>41219</v>
      </c>
      <c r="I6513" s="12" t="s">
        <v>2698</v>
      </c>
      <c r="J6513" s="12">
        <v>41220</v>
      </c>
      <c r="K6513" s="4">
        <v>4286</v>
      </c>
      <c r="L6513" s="1" t="s">
        <v>56</v>
      </c>
      <c r="M6513" s="1" t="s">
        <v>57</v>
      </c>
      <c r="N6513" s="1" t="s">
        <v>104</v>
      </c>
      <c r="O6513" s="1" t="s">
        <v>59</v>
      </c>
      <c r="P6513">
        <v>100</v>
      </c>
      <c r="Q6513">
        <v>2835</v>
      </c>
      <c r="R6513">
        <v>252315</v>
      </c>
      <c r="S6513">
        <v>89</v>
      </c>
      <c r="T6513">
        <v>0.89</v>
      </c>
      <c r="U6513">
        <f t="shared" si="1894"/>
        <v>252315</v>
      </c>
      <c r="V6513">
        <f t="shared" si="1895"/>
        <v>283500</v>
      </c>
      <c r="W6513" s="1" t="s">
        <v>85</v>
      </c>
      <c r="X6513" s="1" t="s">
        <v>1236</v>
      </c>
      <c r="Y6513" s="1" t="s">
        <v>86</v>
      </c>
      <c r="Z6513" s="4">
        <v>7373</v>
      </c>
      <c r="AA6513" s="4">
        <f t="shared" si="1899"/>
        <v>1352</v>
      </c>
      <c r="AB6513" s="4">
        <f t="shared" si="1905"/>
        <v>798.96631500000012</v>
      </c>
      <c r="AC6513" s="4">
        <f t="shared" si="1906"/>
        <v>1352</v>
      </c>
      <c r="AD6513" s="4">
        <f t="shared" si="1900"/>
        <v>1287.5</v>
      </c>
      <c r="AE6513" s="4">
        <v>1352</v>
      </c>
      <c r="AF6513" s="4">
        <v>1352</v>
      </c>
      <c r="AG6513" s="4">
        <f t="shared" si="1903"/>
        <v>1352</v>
      </c>
      <c r="AI6513" t="e">
        <f t="shared" si="1896"/>
        <v>#N/A</v>
      </c>
      <c r="AJ6513">
        <v>30726.22</v>
      </c>
      <c r="AK6513" s="2">
        <v>30726.22</v>
      </c>
      <c r="AL6513" s="2">
        <f t="shared" si="1904"/>
        <v>30726.22</v>
      </c>
      <c r="AM6513" s="4"/>
      <c r="AN6513" t="e">
        <f>VLOOKUP([1]!Tabelle13[[#This Row],[Vlookup this ID for freight costs]],$AL$2:$AL$6811,2,FALSE)</f>
        <v>#REF!</v>
      </c>
      <c r="AP6513">
        <v>353.75</v>
      </c>
      <c r="AQ6513">
        <v>353.75</v>
      </c>
      <c r="AR6513" s="4">
        <v>6</v>
      </c>
      <c r="AS6513" s="4">
        <v>11</v>
      </c>
      <c r="AT6513" s="4">
        <v>2012</v>
      </c>
      <c r="AU6513" s="4">
        <v>7</v>
      </c>
      <c r="AV6513" s="4">
        <v>11</v>
      </c>
      <c r="AW6513" s="4">
        <v>2012</v>
      </c>
      <c r="AX6513" t="str">
        <f t="shared" si="1897"/>
        <v>Delay</v>
      </c>
      <c r="AY6513">
        <f t="shared" si="1898"/>
        <v>1</v>
      </c>
    </row>
    <row r="6514" spans="1:51" x14ac:dyDescent="0.2">
      <c r="A6514" s="3">
        <v>51175</v>
      </c>
      <c r="B6514" s="1" t="s">
        <v>1138</v>
      </c>
      <c r="C6514" s="1" t="s">
        <v>65</v>
      </c>
      <c r="D6514" s="1" t="s">
        <v>52</v>
      </c>
      <c r="E6514" s="1" t="s">
        <v>53</v>
      </c>
      <c r="F6514" s="1" t="s">
        <v>53</v>
      </c>
      <c r="G6514" s="13" t="s">
        <v>2962</v>
      </c>
      <c r="H6514" s="12">
        <v>40303</v>
      </c>
      <c r="I6514" s="12" t="s">
        <v>2962</v>
      </c>
      <c r="J6514" s="12">
        <v>40303</v>
      </c>
      <c r="K6514" s="4">
        <v>2389</v>
      </c>
      <c r="L6514" s="1" t="s">
        <v>56</v>
      </c>
      <c r="M6514" s="1" t="s">
        <v>57</v>
      </c>
      <c r="N6514" s="1" t="s">
        <v>104</v>
      </c>
      <c r="O6514" s="1" t="s">
        <v>59</v>
      </c>
      <c r="P6514">
        <v>100</v>
      </c>
      <c r="Q6514">
        <v>2685</v>
      </c>
      <c r="R6514">
        <v>214800</v>
      </c>
      <c r="S6514">
        <v>80</v>
      </c>
      <c r="T6514">
        <v>0.8</v>
      </c>
      <c r="U6514">
        <f t="shared" si="1894"/>
        <v>214800</v>
      </c>
      <c r="V6514">
        <f t="shared" si="1895"/>
        <v>268500</v>
      </c>
      <c r="W6514" s="1" t="s">
        <v>60</v>
      </c>
      <c r="X6514" s="1" t="s">
        <v>61</v>
      </c>
      <c r="Y6514" s="1" t="s">
        <v>61</v>
      </c>
      <c r="Z6514" s="3">
        <v>12853</v>
      </c>
      <c r="AA6514" s="4">
        <f t="shared" si="1899"/>
        <v>1284</v>
      </c>
      <c r="AB6514" s="4">
        <f t="shared" si="1905"/>
        <v>646.82130000000006</v>
      </c>
      <c r="AC6514" s="4">
        <f t="shared" si="1906"/>
        <v>1284</v>
      </c>
      <c r="AD6514" s="4">
        <f t="shared" si="1900"/>
        <v>1284</v>
      </c>
      <c r="AE6514" s="4">
        <v>1284</v>
      </c>
      <c r="AF6514" s="4">
        <v>1284</v>
      </c>
      <c r="AG6514" s="4">
        <f t="shared" si="1903"/>
        <v>1284</v>
      </c>
      <c r="AI6514" t="e">
        <f t="shared" si="1896"/>
        <v>#N/A</v>
      </c>
      <c r="AJ6514">
        <v>21821.97</v>
      </c>
      <c r="AK6514" s="2">
        <v>21821.97</v>
      </c>
      <c r="AL6514" s="2">
        <f t="shared" si="1904"/>
        <v>21821.97</v>
      </c>
      <c r="AM6514" s="4"/>
      <c r="AN6514" t="e">
        <f>VLOOKUP([1]!Tabelle13[[#This Row],[Vlookup this ID for freight costs]],$AL$2:$AL$6811,2,FALSE)</f>
        <v>#REF!</v>
      </c>
      <c r="AP6514">
        <v>463.11</v>
      </c>
      <c r="AQ6514">
        <v>463.11</v>
      </c>
      <c r="AR6514" s="4">
        <v>5</v>
      </c>
      <c r="AS6514" s="4">
        <v>5</v>
      </c>
      <c r="AT6514" s="4">
        <v>2010</v>
      </c>
      <c r="AU6514" s="4">
        <v>5</v>
      </c>
      <c r="AV6514" s="4">
        <v>5</v>
      </c>
      <c r="AW6514" s="4">
        <v>2010</v>
      </c>
      <c r="AX6514" t="str">
        <f t="shared" si="1897"/>
        <v>No Delay</v>
      </c>
      <c r="AY6514">
        <f t="shared" si="1898"/>
        <v>0</v>
      </c>
    </row>
    <row r="6515" spans="1:51" x14ac:dyDescent="0.2">
      <c r="A6515" s="3">
        <v>64904</v>
      </c>
      <c r="B6515" s="1" t="s">
        <v>1138</v>
      </c>
      <c r="C6515" s="1" t="s">
        <v>65</v>
      </c>
      <c r="D6515" s="1" t="s">
        <v>52</v>
      </c>
      <c r="E6515" s="1" t="s">
        <v>53</v>
      </c>
      <c r="F6515" s="1" t="s">
        <v>53</v>
      </c>
      <c r="G6515" s="13" t="s">
        <v>2288</v>
      </c>
      <c r="H6515" s="12">
        <v>41283</v>
      </c>
      <c r="I6515" s="12" t="s">
        <v>2288</v>
      </c>
      <c r="J6515" s="12">
        <v>41283</v>
      </c>
      <c r="K6515" s="4">
        <v>4388</v>
      </c>
      <c r="L6515" s="1" t="s">
        <v>56</v>
      </c>
      <c r="M6515" s="1" t="s">
        <v>57</v>
      </c>
      <c r="N6515" s="1" t="s">
        <v>104</v>
      </c>
      <c r="O6515" s="1" t="s">
        <v>59</v>
      </c>
      <c r="P6515">
        <v>100</v>
      </c>
      <c r="Q6515">
        <v>2744</v>
      </c>
      <c r="R6515">
        <v>244216</v>
      </c>
      <c r="S6515">
        <v>89</v>
      </c>
      <c r="T6515">
        <v>0.89</v>
      </c>
      <c r="U6515">
        <f t="shared" si="1894"/>
        <v>244216</v>
      </c>
      <c r="V6515">
        <f t="shared" si="1895"/>
        <v>274400</v>
      </c>
      <c r="W6515" s="1" t="s">
        <v>85</v>
      </c>
      <c r="X6515" s="1" t="s">
        <v>1236</v>
      </c>
      <c r="Y6515" s="1" t="s">
        <v>86</v>
      </c>
      <c r="Z6515" s="4">
        <v>7373</v>
      </c>
      <c r="AA6515" s="4">
        <f t="shared" si="1899"/>
        <v>1186</v>
      </c>
      <c r="AB6515" s="4">
        <f t="shared" si="1905"/>
        <v>757.99001599999997</v>
      </c>
      <c r="AC6515" s="4">
        <f t="shared" si="1906"/>
        <v>1186</v>
      </c>
      <c r="AD6515" s="4">
        <f t="shared" si="1900"/>
        <v>1245.4761904761904</v>
      </c>
      <c r="AE6515" s="4">
        <v>1186</v>
      </c>
      <c r="AF6515" s="4">
        <v>1186</v>
      </c>
      <c r="AG6515" s="4">
        <f t="shared" si="1903"/>
        <v>1186</v>
      </c>
      <c r="AI6515" t="e">
        <f t="shared" si="1896"/>
        <v>#N/A</v>
      </c>
      <c r="AJ6515">
        <v>24927.19</v>
      </c>
      <c r="AK6515" s="2">
        <v>24927.19</v>
      </c>
      <c r="AL6515" s="2">
        <f t="shared" si="1904"/>
        <v>24927.19</v>
      </c>
      <c r="AM6515" s="4"/>
      <c r="AN6515" t="e">
        <f>VLOOKUP([1]!Tabelle13[[#This Row],[Vlookup this ID for freight costs]],$AL$2:$AL$6811,2,FALSE)</f>
        <v>#REF!</v>
      </c>
      <c r="AP6515">
        <v>342.39</v>
      </c>
      <c r="AQ6515">
        <v>342.39</v>
      </c>
      <c r="AR6515" s="4">
        <v>9</v>
      </c>
      <c r="AS6515" s="4">
        <v>1</v>
      </c>
      <c r="AT6515" s="4">
        <v>2013</v>
      </c>
      <c r="AU6515" s="4">
        <v>9</v>
      </c>
      <c r="AV6515" s="4">
        <v>1</v>
      </c>
      <c r="AW6515" s="4">
        <v>2013</v>
      </c>
      <c r="AX6515" t="str">
        <f t="shared" si="1897"/>
        <v>No Delay</v>
      </c>
      <c r="AY6515">
        <f t="shared" si="1898"/>
        <v>0</v>
      </c>
    </row>
    <row r="6516" spans="1:51" x14ac:dyDescent="0.2">
      <c r="A6516" s="3">
        <v>64995</v>
      </c>
      <c r="B6516" s="1" t="s">
        <v>1138</v>
      </c>
      <c r="C6516" s="1" t="s">
        <v>65</v>
      </c>
      <c r="D6516" s="1" t="s">
        <v>52</v>
      </c>
      <c r="E6516" s="1" t="s">
        <v>53</v>
      </c>
      <c r="F6516" s="1" t="s">
        <v>53</v>
      </c>
      <c r="G6516" s="13" t="s">
        <v>141</v>
      </c>
      <c r="H6516" s="12">
        <v>41631</v>
      </c>
      <c r="I6516" s="12" t="s">
        <v>727</v>
      </c>
      <c r="J6516" s="12">
        <v>41624</v>
      </c>
      <c r="K6516" s="4">
        <v>5129</v>
      </c>
      <c r="L6516" s="1" t="s">
        <v>56</v>
      </c>
      <c r="M6516" s="1" t="s">
        <v>57</v>
      </c>
      <c r="N6516" s="1" t="s">
        <v>104</v>
      </c>
      <c r="O6516" s="1" t="s">
        <v>59</v>
      </c>
      <c r="P6516">
        <v>100</v>
      </c>
      <c r="Q6516">
        <v>9330</v>
      </c>
      <c r="R6516">
        <v>830370</v>
      </c>
      <c r="S6516">
        <v>89</v>
      </c>
      <c r="T6516">
        <v>0.89</v>
      </c>
      <c r="U6516">
        <f t="shared" si="1894"/>
        <v>830370</v>
      </c>
      <c r="V6516">
        <f t="shared" si="1895"/>
        <v>933000</v>
      </c>
      <c r="W6516" s="1" t="s">
        <v>85</v>
      </c>
      <c r="X6516" s="1" t="s">
        <v>1236</v>
      </c>
      <c r="Y6516" s="1" t="s">
        <v>86</v>
      </c>
      <c r="Z6516" s="4">
        <v>7373</v>
      </c>
      <c r="AA6516" s="4">
        <f t="shared" si="1899"/>
        <v>3787</v>
      </c>
      <c r="AB6516" s="4">
        <f t="shared" si="1905"/>
        <v>3723.5933700000005</v>
      </c>
      <c r="AC6516" s="4">
        <f t="shared" si="1906"/>
        <v>3787</v>
      </c>
      <c r="AD6516" s="4">
        <f t="shared" si="1900"/>
        <v>3787</v>
      </c>
      <c r="AE6516" s="4">
        <v>3787</v>
      </c>
      <c r="AF6516" s="4">
        <v>3787</v>
      </c>
      <c r="AG6516" s="4">
        <f t="shared" si="1903"/>
        <v>3787</v>
      </c>
      <c r="AI6516" t="e">
        <f t="shared" si="1896"/>
        <v>#N/A</v>
      </c>
      <c r="AJ6516">
        <v>61637.1</v>
      </c>
      <c r="AK6516" s="2">
        <v>61637.1</v>
      </c>
      <c r="AL6516" s="2">
        <f t="shared" si="1904"/>
        <v>61637.1</v>
      </c>
      <c r="AM6516" s="4"/>
      <c r="AN6516" t="e">
        <f>VLOOKUP([1]!Tabelle13[[#This Row],[Vlookup this ID for freight costs]],$AL$2:$AL$6811,2,FALSE)</f>
        <v>#REF!</v>
      </c>
      <c r="AP6516">
        <v>1027.17</v>
      </c>
      <c r="AQ6516">
        <v>1027.17</v>
      </c>
      <c r="AR6516" s="4">
        <v>23</v>
      </c>
      <c r="AS6516" s="4">
        <v>12</v>
      </c>
      <c r="AT6516" s="4">
        <v>2013</v>
      </c>
      <c r="AU6516" s="4">
        <v>16</v>
      </c>
      <c r="AV6516" s="4">
        <v>12</v>
      </c>
      <c r="AW6516" s="4">
        <v>2013</v>
      </c>
      <c r="AX6516" t="str">
        <f t="shared" si="1897"/>
        <v>No Delay</v>
      </c>
      <c r="AY6516">
        <f t="shared" si="1898"/>
        <v>0</v>
      </c>
    </row>
    <row r="6517" spans="1:51" x14ac:dyDescent="0.2">
      <c r="A6517" s="3">
        <v>65050</v>
      </c>
      <c r="B6517" s="1" t="s">
        <v>1138</v>
      </c>
      <c r="C6517" s="1" t="s">
        <v>65</v>
      </c>
      <c r="D6517" s="1" t="s">
        <v>52</v>
      </c>
      <c r="E6517" s="1" t="s">
        <v>53</v>
      </c>
      <c r="F6517" s="1" t="s">
        <v>53</v>
      </c>
      <c r="G6517" s="13" t="s">
        <v>1103</v>
      </c>
      <c r="H6517" s="12">
        <v>41585</v>
      </c>
      <c r="I6517" s="12" t="s">
        <v>2990</v>
      </c>
      <c r="J6517" s="12">
        <v>41595</v>
      </c>
      <c r="K6517" s="4">
        <v>5046</v>
      </c>
      <c r="L6517" s="1" t="s">
        <v>56</v>
      </c>
      <c r="M6517" s="1" t="s">
        <v>57</v>
      </c>
      <c r="N6517" s="1" t="s">
        <v>104</v>
      </c>
      <c r="O6517" s="1" t="s">
        <v>59</v>
      </c>
      <c r="P6517">
        <v>100</v>
      </c>
      <c r="Q6517">
        <v>3076</v>
      </c>
      <c r="R6517">
        <v>273764</v>
      </c>
      <c r="S6517">
        <v>89</v>
      </c>
      <c r="T6517">
        <v>0.89</v>
      </c>
      <c r="U6517">
        <f t="shared" si="1894"/>
        <v>273764</v>
      </c>
      <c r="V6517">
        <f t="shared" si="1895"/>
        <v>307600</v>
      </c>
      <c r="W6517" s="1" t="s">
        <v>85</v>
      </c>
      <c r="X6517" s="1" t="s">
        <v>1236</v>
      </c>
      <c r="Y6517" s="1" t="s">
        <v>86</v>
      </c>
      <c r="Z6517" s="4">
        <v>7373</v>
      </c>
      <c r="AA6517" s="4">
        <f t="shared" si="1899"/>
        <v>1249</v>
      </c>
      <c r="AB6517" s="4">
        <f t="shared" si="1905"/>
        <v>907.48596399999997</v>
      </c>
      <c r="AC6517" s="4">
        <f t="shared" si="1906"/>
        <v>1249</v>
      </c>
      <c r="AD6517" s="4">
        <f t="shared" si="1900"/>
        <v>1249</v>
      </c>
      <c r="AE6517" s="4">
        <v>1249</v>
      </c>
      <c r="AF6517" s="4">
        <v>1249</v>
      </c>
      <c r="AG6517" s="4">
        <f t="shared" si="1903"/>
        <v>1249</v>
      </c>
      <c r="AI6517" t="e">
        <f t="shared" si="1896"/>
        <v>#N/A</v>
      </c>
      <c r="AJ6517">
        <v>20705.23</v>
      </c>
      <c r="AK6517" s="2">
        <v>20705.23</v>
      </c>
      <c r="AL6517" s="2">
        <f t="shared" si="1904"/>
        <v>20705.23</v>
      </c>
      <c r="AM6517" s="4"/>
      <c r="AN6517" t="e">
        <f>VLOOKUP([1]!Tabelle13[[#This Row],[Vlookup this ID for freight costs]],$AL$2:$AL$6811,2,FALSE)</f>
        <v>#REF!</v>
      </c>
      <c r="AP6517">
        <v>338.65</v>
      </c>
      <c r="AQ6517">
        <v>338.65</v>
      </c>
      <c r="AR6517" s="4">
        <v>7</v>
      </c>
      <c r="AS6517" s="4">
        <v>11</v>
      </c>
      <c r="AT6517" s="4">
        <v>2013</v>
      </c>
      <c r="AU6517" s="4">
        <v>17</v>
      </c>
      <c r="AV6517" s="4">
        <v>11</v>
      </c>
      <c r="AW6517" s="4">
        <v>2013</v>
      </c>
      <c r="AX6517" t="str">
        <f t="shared" si="1897"/>
        <v>Delay</v>
      </c>
      <c r="AY6517">
        <f t="shared" si="1898"/>
        <v>10</v>
      </c>
    </row>
    <row r="6518" spans="1:51" x14ac:dyDescent="0.2">
      <c r="A6518" s="3">
        <v>65450</v>
      </c>
      <c r="B6518" s="1" t="s">
        <v>1138</v>
      </c>
      <c r="C6518" s="1" t="s">
        <v>65</v>
      </c>
      <c r="D6518" s="1" t="s">
        <v>52</v>
      </c>
      <c r="E6518" s="1" t="s">
        <v>53</v>
      </c>
      <c r="F6518" s="1" t="s">
        <v>53</v>
      </c>
      <c r="G6518" s="13" t="s">
        <v>1549</v>
      </c>
      <c r="H6518" s="12">
        <v>41535</v>
      </c>
      <c r="I6518" s="12" t="s">
        <v>1549</v>
      </c>
      <c r="J6518" s="12">
        <v>41535</v>
      </c>
      <c r="K6518" s="4">
        <v>4933</v>
      </c>
      <c r="L6518" s="1" t="s">
        <v>56</v>
      </c>
      <c r="M6518" s="1" t="s">
        <v>57</v>
      </c>
      <c r="N6518" s="1" t="s">
        <v>104</v>
      </c>
      <c r="O6518" s="1" t="s">
        <v>59</v>
      </c>
      <c r="P6518">
        <v>100</v>
      </c>
      <c r="Q6518">
        <v>3067</v>
      </c>
      <c r="R6518">
        <v>272963</v>
      </c>
      <c r="S6518">
        <v>89</v>
      </c>
      <c r="T6518">
        <v>0.89</v>
      </c>
      <c r="U6518">
        <f t="shared" si="1894"/>
        <v>272963</v>
      </c>
      <c r="V6518">
        <f t="shared" si="1895"/>
        <v>306700</v>
      </c>
      <c r="W6518" s="1" t="s">
        <v>85</v>
      </c>
      <c r="X6518" s="1" t="s">
        <v>1236</v>
      </c>
      <c r="Y6518" s="1" t="s">
        <v>86</v>
      </c>
      <c r="Z6518" s="4">
        <v>7373</v>
      </c>
      <c r="AA6518" s="4">
        <f t="shared" si="1899"/>
        <v>1228</v>
      </c>
      <c r="AB6518" s="4">
        <f t="shared" si="1905"/>
        <v>903.4333630000001</v>
      </c>
      <c r="AC6518" s="4">
        <f t="shared" si="1906"/>
        <v>1228</v>
      </c>
      <c r="AD6518" s="4">
        <f t="shared" si="1900"/>
        <v>1228</v>
      </c>
      <c r="AE6518" s="4">
        <v>1228</v>
      </c>
      <c r="AF6518" s="4">
        <v>1228</v>
      </c>
      <c r="AG6518" s="4">
        <f t="shared" si="1903"/>
        <v>1228</v>
      </c>
      <c r="AI6518" t="e">
        <f t="shared" si="1896"/>
        <v>#N/A</v>
      </c>
      <c r="AJ6518">
        <v>13325.65</v>
      </c>
      <c r="AK6518" s="2">
        <v>13325.65</v>
      </c>
      <c r="AL6518" s="2">
        <f t="shared" si="1904"/>
        <v>13325.65</v>
      </c>
      <c r="AM6518" s="4"/>
      <c r="AN6518" t="e">
        <f>VLOOKUP([1]!Tabelle13[[#This Row],[Vlookup this ID for freight costs]],$AL$2:$AL$6811,2,FALSE)</f>
        <v>#REF!</v>
      </c>
      <c r="AP6518">
        <v>337.66</v>
      </c>
      <c r="AQ6518">
        <v>337.66</v>
      </c>
      <c r="AR6518" s="4">
        <v>18</v>
      </c>
      <c r="AS6518" s="4">
        <v>9</v>
      </c>
      <c r="AT6518" s="4">
        <v>2013</v>
      </c>
      <c r="AU6518" s="4">
        <v>18</v>
      </c>
      <c r="AV6518" s="4">
        <v>9</v>
      </c>
      <c r="AW6518" s="4">
        <v>2013</v>
      </c>
      <c r="AX6518" t="str">
        <f t="shared" si="1897"/>
        <v>No Delay</v>
      </c>
      <c r="AY6518">
        <f t="shared" si="1898"/>
        <v>0</v>
      </c>
    </row>
    <row r="6519" spans="1:51" x14ac:dyDescent="0.2">
      <c r="A6519" s="3">
        <v>66585</v>
      </c>
      <c r="B6519" s="1" t="s">
        <v>1138</v>
      </c>
      <c r="C6519" s="1" t="s">
        <v>65</v>
      </c>
      <c r="D6519" s="1" t="s">
        <v>52</v>
      </c>
      <c r="E6519" s="1" t="s">
        <v>53</v>
      </c>
      <c r="F6519" s="1" t="s">
        <v>53</v>
      </c>
      <c r="G6519" s="13" t="s">
        <v>1549</v>
      </c>
      <c r="H6519" s="12">
        <v>41535</v>
      </c>
      <c r="I6519" s="12" t="s">
        <v>1186</v>
      </c>
      <c r="J6519" s="12">
        <v>41541</v>
      </c>
      <c r="K6519" s="4">
        <v>4954</v>
      </c>
      <c r="L6519" s="1" t="s">
        <v>56</v>
      </c>
      <c r="M6519" s="1" t="s">
        <v>57</v>
      </c>
      <c r="N6519" s="1" t="s">
        <v>104</v>
      </c>
      <c r="O6519" s="1" t="s">
        <v>59</v>
      </c>
      <c r="P6519">
        <v>100</v>
      </c>
      <c r="Q6519">
        <v>3056</v>
      </c>
      <c r="R6519">
        <v>271984</v>
      </c>
      <c r="S6519">
        <v>89</v>
      </c>
      <c r="T6519">
        <v>0.89</v>
      </c>
      <c r="U6519">
        <f t="shared" si="1894"/>
        <v>271984</v>
      </c>
      <c r="V6519">
        <f t="shared" si="1895"/>
        <v>305600</v>
      </c>
      <c r="W6519" s="1" t="s">
        <v>85</v>
      </c>
      <c r="X6519" s="1" t="s">
        <v>1236</v>
      </c>
      <c r="Y6519" s="1" t="s">
        <v>86</v>
      </c>
      <c r="Z6519" s="4">
        <v>7373</v>
      </c>
      <c r="AA6519" s="4">
        <f t="shared" si="1899"/>
        <v>1248</v>
      </c>
      <c r="AB6519" s="4">
        <f t="shared" si="1905"/>
        <v>898.48018400000001</v>
      </c>
      <c r="AC6519" s="4">
        <f t="shared" si="1906"/>
        <v>1248</v>
      </c>
      <c r="AD6519" s="4">
        <f t="shared" si="1900"/>
        <v>1243.3333333333333</v>
      </c>
      <c r="AE6519" s="4">
        <v>1248</v>
      </c>
      <c r="AF6519" s="4">
        <v>1248</v>
      </c>
      <c r="AG6519" s="4">
        <f t="shared" si="1903"/>
        <v>1248</v>
      </c>
      <c r="AI6519" t="e">
        <f t="shared" si="1896"/>
        <v>#N/A</v>
      </c>
      <c r="AJ6519">
        <v>13325.5</v>
      </c>
      <c r="AK6519" s="2">
        <v>13325.5</v>
      </c>
      <c r="AL6519" s="2">
        <f t="shared" si="1904"/>
        <v>13325.5</v>
      </c>
      <c r="AM6519" s="4"/>
      <c r="AN6519" t="e">
        <f>VLOOKUP([1]!Tabelle13[[#This Row],[Vlookup this ID for freight costs]],$AL$2:$AL$6811,2,FALSE)</f>
        <v>#REF!</v>
      </c>
      <c r="AP6519">
        <v>336.44</v>
      </c>
      <c r="AQ6519">
        <v>336.44</v>
      </c>
      <c r="AR6519" s="4">
        <v>18</v>
      </c>
      <c r="AS6519" s="4">
        <v>9</v>
      </c>
      <c r="AT6519" s="4">
        <v>2013</v>
      </c>
      <c r="AU6519" s="4">
        <v>24</v>
      </c>
      <c r="AV6519" s="4">
        <v>9</v>
      </c>
      <c r="AW6519" s="4">
        <v>2013</v>
      </c>
      <c r="AX6519" t="str">
        <f t="shared" si="1897"/>
        <v>Delay</v>
      </c>
      <c r="AY6519">
        <f t="shared" si="1898"/>
        <v>6</v>
      </c>
    </row>
    <row r="6520" spans="1:51" x14ac:dyDescent="0.2">
      <c r="A6520" s="3">
        <v>66663</v>
      </c>
      <c r="B6520" s="1" t="s">
        <v>1138</v>
      </c>
      <c r="C6520" s="1" t="s">
        <v>65</v>
      </c>
      <c r="D6520" s="1" t="s">
        <v>52</v>
      </c>
      <c r="E6520" s="1" t="s">
        <v>53</v>
      </c>
      <c r="F6520" s="1" t="s">
        <v>53</v>
      </c>
      <c r="G6520" s="13" t="s">
        <v>1103</v>
      </c>
      <c r="H6520" s="12">
        <v>41585</v>
      </c>
      <c r="I6520" s="12" t="s">
        <v>2990</v>
      </c>
      <c r="J6520" s="12">
        <v>41595</v>
      </c>
      <c r="K6520" s="4">
        <v>5047</v>
      </c>
      <c r="L6520" s="1" t="s">
        <v>56</v>
      </c>
      <c r="M6520" s="1" t="s">
        <v>57</v>
      </c>
      <c r="N6520" s="1" t="s">
        <v>104</v>
      </c>
      <c r="O6520" s="1" t="s">
        <v>59</v>
      </c>
      <c r="P6520">
        <v>100</v>
      </c>
      <c r="Q6520">
        <v>3035</v>
      </c>
      <c r="R6520">
        <v>270115</v>
      </c>
      <c r="S6520">
        <v>89</v>
      </c>
      <c r="T6520">
        <v>0.89</v>
      </c>
      <c r="U6520">
        <f t="shared" si="1894"/>
        <v>270115</v>
      </c>
      <c r="V6520">
        <f t="shared" si="1895"/>
        <v>303500</v>
      </c>
      <c r="W6520" s="1" t="s">
        <v>85</v>
      </c>
      <c r="X6520" s="1" t="s">
        <v>1236</v>
      </c>
      <c r="Y6520" s="1" t="s">
        <v>86</v>
      </c>
      <c r="Z6520" s="4">
        <v>7373</v>
      </c>
      <c r="AA6520" s="4">
        <f t="shared" si="1899"/>
        <v>1233</v>
      </c>
      <c r="AB6520" s="4">
        <f t="shared" si="1905"/>
        <v>889.02411500000017</v>
      </c>
      <c r="AC6520" s="4">
        <f t="shared" si="1906"/>
        <v>1233</v>
      </c>
      <c r="AD6520" s="4">
        <f t="shared" si="1900"/>
        <v>1270.6666666666667</v>
      </c>
      <c r="AE6520" s="4">
        <v>1233</v>
      </c>
      <c r="AF6520" s="4">
        <v>1233</v>
      </c>
      <c r="AG6520" s="4">
        <f t="shared" si="1903"/>
        <v>1233</v>
      </c>
      <c r="AI6520" t="e">
        <f t="shared" si="1896"/>
        <v>#N/A</v>
      </c>
      <c r="AJ6520">
        <v>21084.84</v>
      </c>
      <c r="AK6520" s="2">
        <v>21084.84</v>
      </c>
      <c r="AL6520" s="2">
        <f t="shared" si="1904"/>
        <v>21084.84</v>
      </c>
      <c r="AM6520" s="4"/>
      <c r="AN6520" t="e">
        <f>VLOOKUP([1]!Tabelle13[[#This Row],[Vlookup this ID for freight costs]],$AL$2:$AL$6811,2,FALSE)</f>
        <v>#REF!</v>
      </c>
      <c r="AP6520">
        <v>334.13</v>
      </c>
      <c r="AQ6520">
        <v>334.13</v>
      </c>
      <c r="AR6520" s="4">
        <v>7</v>
      </c>
      <c r="AS6520" s="4">
        <v>11</v>
      </c>
      <c r="AT6520" s="4">
        <v>2013</v>
      </c>
      <c r="AU6520" s="4">
        <v>17</v>
      </c>
      <c r="AV6520" s="4">
        <v>11</v>
      </c>
      <c r="AW6520" s="4">
        <v>2013</v>
      </c>
      <c r="AX6520" t="str">
        <f t="shared" si="1897"/>
        <v>Delay</v>
      </c>
      <c r="AY6520">
        <f t="shared" si="1898"/>
        <v>10</v>
      </c>
    </row>
    <row r="6521" spans="1:51" x14ac:dyDescent="0.2">
      <c r="A6521" s="3">
        <v>67043</v>
      </c>
      <c r="B6521" s="1" t="s">
        <v>1138</v>
      </c>
      <c r="C6521" s="1" t="s">
        <v>65</v>
      </c>
      <c r="D6521" s="1" t="s">
        <v>52</v>
      </c>
      <c r="E6521" s="1" t="s">
        <v>53</v>
      </c>
      <c r="F6521" s="1" t="s">
        <v>53</v>
      </c>
      <c r="G6521" s="13" t="s">
        <v>2802</v>
      </c>
      <c r="H6521" s="12">
        <v>41688</v>
      </c>
      <c r="I6521" s="12" t="s">
        <v>661</v>
      </c>
      <c r="J6521" s="12">
        <v>41717</v>
      </c>
      <c r="K6521" s="4">
        <v>5389</v>
      </c>
      <c r="L6521" s="1" t="s">
        <v>56</v>
      </c>
      <c r="M6521" s="1" t="s">
        <v>57</v>
      </c>
      <c r="N6521" s="1" t="s">
        <v>104</v>
      </c>
      <c r="O6521" s="1" t="s">
        <v>59</v>
      </c>
      <c r="P6521">
        <v>100</v>
      </c>
      <c r="Q6521">
        <v>9312</v>
      </c>
      <c r="R6521">
        <v>828768</v>
      </c>
      <c r="S6521">
        <v>89</v>
      </c>
      <c r="T6521">
        <v>0.89</v>
      </c>
      <c r="U6521">
        <f t="shared" si="1894"/>
        <v>828768</v>
      </c>
      <c r="V6521">
        <f t="shared" si="1895"/>
        <v>931200</v>
      </c>
      <c r="W6521" s="1" t="s">
        <v>85</v>
      </c>
      <c r="X6521" s="1" t="s">
        <v>1236</v>
      </c>
      <c r="Y6521" s="1" t="s">
        <v>86</v>
      </c>
      <c r="Z6521" s="4">
        <v>7373</v>
      </c>
      <c r="AA6521" s="4">
        <f t="shared" si="1899"/>
        <v>3787</v>
      </c>
      <c r="AB6521" s="4">
        <f t="shared" si="1905"/>
        <v>3715.4881679999999</v>
      </c>
      <c r="AC6521" s="4">
        <f t="shared" si="1906"/>
        <v>3787</v>
      </c>
      <c r="AD6521" s="4">
        <f t="shared" si="1900"/>
        <v>3787</v>
      </c>
      <c r="AE6521" s="4">
        <v>3787</v>
      </c>
      <c r="AF6521" s="4">
        <v>3787</v>
      </c>
      <c r="AG6521" s="4">
        <f t="shared" si="1903"/>
        <v>3787</v>
      </c>
      <c r="AI6521" t="e">
        <f t="shared" si="1896"/>
        <v>#N/A</v>
      </c>
      <c r="AJ6521">
        <v>57017.68</v>
      </c>
      <c r="AK6521" s="2">
        <v>57017.68</v>
      </c>
      <c r="AL6521" s="2">
        <f t="shared" si="1904"/>
        <v>57017.68</v>
      </c>
      <c r="AM6521" s="4"/>
      <c r="AN6521" t="e">
        <f>VLOOKUP([1]!Tabelle13[[#This Row],[Vlookup this ID for freight costs]],$AL$2:$AL$6811,2,FALSE)</f>
        <v>#REF!</v>
      </c>
      <c r="AP6521">
        <v>1025.19</v>
      </c>
      <c r="AQ6521">
        <v>1025.19</v>
      </c>
      <c r="AR6521" s="4">
        <v>18</v>
      </c>
      <c r="AS6521" s="4">
        <v>2</v>
      </c>
      <c r="AT6521" s="4">
        <v>2014</v>
      </c>
      <c r="AU6521" s="4">
        <v>19</v>
      </c>
      <c r="AV6521" s="4">
        <v>4</v>
      </c>
      <c r="AW6521" s="4">
        <v>2014</v>
      </c>
      <c r="AX6521" t="str">
        <f t="shared" si="1897"/>
        <v>Delay</v>
      </c>
      <c r="AY6521">
        <f t="shared" si="1898"/>
        <v>29</v>
      </c>
    </row>
    <row r="6522" spans="1:51" x14ac:dyDescent="0.2">
      <c r="A6522" s="3">
        <v>67980</v>
      </c>
      <c r="B6522" s="1" t="s">
        <v>1138</v>
      </c>
      <c r="C6522" s="1" t="s">
        <v>65</v>
      </c>
      <c r="D6522" s="1" t="s">
        <v>52</v>
      </c>
      <c r="E6522" s="1" t="s">
        <v>53</v>
      </c>
      <c r="F6522" s="1" t="s">
        <v>53</v>
      </c>
      <c r="G6522" s="13" t="s">
        <v>2288</v>
      </c>
      <c r="H6522" s="12">
        <v>41283</v>
      </c>
      <c r="I6522" s="12" t="s">
        <v>2994</v>
      </c>
      <c r="J6522" s="12">
        <v>41282</v>
      </c>
      <c r="K6522" s="4">
        <v>4384</v>
      </c>
      <c r="L6522" s="1" t="s">
        <v>56</v>
      </c>
      <c r="M6522" s="1" t="s">
        <v>57</v>
      </c>
      <c r="N6522" s="1" t="s">
        <v>104</v>
      </c>
      <c r="O6522" s="1" t="s">
        <v>59</v>
      </c>
      <c r="P6522">
        <v>100</v>
      </c>
      <c r="Q6522">
        <v>2744</v>
      </c>
      <c r="R6522">
        <v>244216</v>
      </c>
      <c r="S6522">
        <v>89</v>
      </c>
      <c r="T6522">
        <v>0.89</v>
      </c>
      <c r="U6522">
        <f t="shared" si="1894"/>
        <v>244216</v>
      </c>
      <c r="V6522">
        <f t="shared" si="1895"/>
        <v>274400</v>
      </c>
      <c r="W6522" s="1" t="s">
        <v>85</v>
      </c>
      <c r="X6522" s="1" t="s">
        <v>1236</v>
      </c>
      <c r="Y6522" s="1" t="s">
        <v>86</v>
      </c>
      <c r="Z6522" s="4">
        <v>7373</v>
      </c>
      <c r="AA6522" s="4">
        <f t="shared" si="1899"/>
        <v>1186</v>
      </c>
      <c r="AB6522" s="4">
        <f t="shared" si="1905"/>
        <v>757.99001599999997</v>
      </c>
      <c r="AC6522" s="4">
        <f t="shared" si="1906"/>
        <v>1186</v>
      </c>
      <c r="AD6522" s="4">
        <f t="shared" si="1900"/>
        <v>1245.4761904761904</v>
      </c>
      <c r="AE6522" s="4">
        <v>1186</v>
      </c>
      <c r="AF6522" s="4">
        <v>1186</v>
      </c>
      <c r="AG6522" s="4">
        <f t="shared" si="1903"/>
        <v>1186</v>
      </c>
      <c r="AI6522" t="e">
        <f t="shared" si="1896"/>
        <v>#N/A</v>
      </c>
      <c r="AJ6522">
        <v>24927.19</v>
      </c>
      <c r="AK6522" s="2">
        <v>24927.19</v>
      </c>
      <c r="AL6522" s="2">
        <f t="shared" si="1904"/>
        <v>24927.19</v>
      </c>
      <c r="AM6522" s="4"/>
      <c r="AN6522" t="e">
        <f>VLOOKUP([1]!Tabelle13[[#This Row],[Vlookup this ID for freight costs]],$AL$2:$AL$6811,2,FALSE)</f>
        <v>#REF!</v>
      </c>
      <c r="AP6522">
        <v>342.39</v>
      </c>
      <c r="AQ6522">
        <v>342.39</v>
      </c>
      <c r="AR6522" s="4">
        <v>9</v>
      </c>
      <c r="AS6522" s="4">
        <v>1</v>
      </c>
      <c r="AT6522" s="4">
        <v>2013</v>
      </c>
      <c r="AU6522" s="4">
        <v>8</v>
      </c>
      <c r="AV6522" s="4">
        <v>1</v>
      </c>
      <c r="AW6522" s="4">
        <v>2013</v>
      </c>
      <c r="AX6522" t="str">
        <f t="shared" si="1897"/>
        <v>No Delay</v>
      </c>
      <c r="AY6522">
        <f t="shared" si="1898"/>
        <v>0</v>
      </c>
    </row>
    <row r="6523" spans="1:51" x14ac:dyDescent="0.2">
      <c r="A6523" s="3">
        <v>10622</v>
      </c>
      <c r="B6523" s="1" t="s">
        <v>119</v>
      </c>
      <c r="C6523" s="1" t="s">
        <v>114</v>
      </c>
      <c r="D6523" s="1" t="s">
        <v>130</v>
      </c>
      <c r="E6523" s="1" t="s">
        <v>53</v>
      </c>
      <c r="F6523" s="1" t="s">
        <v>107</v>
      </c>
      <c r="G6523" s="13" t="s">
        <v>348</v>
      </c>
      <c r="H6523" s="12">
        <v>39372</v>
      </c>
      <c r="I6523" s="12" t="s">
        <v>348</v>
      </c>
      <c r="J6523" s="12">
        <v>39372</v>
      </c>
      <c r="K6523" s="4">
        <v>434</v>
      </c>
      <c r="L6523" s="1" t="s">
        <v>56</v>
      </c>
      <c r="M6523" s="1" t="s">
        <v>132</v>
      </c>
      <c r="N6523" s="1" t="s">
        <v>104</v>
      </c>
      <c r="O6523" s="1" t="s">
        <v>59</v>
      </c>
      <c r="P6523">
        <v>100</v>
      </c>
      <c r="Q6523">
        <v>1128</v>
      </c>
      <c r="R6523">
        <v>90240</v>
      </c>
      <c r="S6523">
        <v>80</v>
      </c>
      <c r="T6523">
        <v>0.8</v>
      </c>
      <c r="U6523">
        <f t="shared" si="1894"/>
        <v>90240</v>
      </c>
      <c r="V6523">
        <f t="shared" si="1895"/>
        <v>112800</v>
      </c>
      <c r="W6523" s="1" t="s">
        <v>111</v>
      </c>
      <c r="X6523" s="1" t="s">
        <v>112</v>
      </c>
      <c r="Y6523" s="1" t="s">
        <v>112</v>
      </c>
      <c r="Z6523" s="3">
        <v>7527</v>
      </c>
      <c r="AA6523" s="4">
        <f t="shared" si="1899"/>
        <v>629</v>
      </c>
      <c r="AB6523" s="4">
        <f t="shared" si="1905"/>
        <v>-5.2191599999999312</v>
      </c>
      <c r="AC6523" s="4">
        <f t="shared" si="1906"/>
        <v>629</v>
      </c>
      <c r="AD6523" s="4">
        <f t="shared" si="1900"/>
        <v>629</v>
      </c>
      <c r="AE6523" s="4">
        <v>629</v>
      </c>
      <c r="AF6523" s="4">
        <v>629</v>
      </c>
      <c r="AG6523" s="4">
        <f t="shared" si="1903"/>
        <v>629</v>
      </c>
      <c r="AH6523" s="4">
        <v>82530</v>
      </c>
      <c r="AI6523">
        <f t="shared" si="1896"/>
        <v>10118</v>
      </c>
      <c r="AJ6523">
        <v>2938.27</v>
      </c>
      <c r="AK6523" s="2">
        <v>2938.27</v>
      </c>
      <c r="AL6523" s="2">
        <f t="shared" si="1904"/>
        <v>2938.27</v>
      </c>
      <c r="AM6523" s="4"/>
      <c r="AN6523" t="e">
        <f>VLOOKUP([1]!Tabelle13[[#This Row],[Vlookup this ID for freight costs]],$AL$2:$AL$6811,2,FALSE)</f>
        <v>#REF!</v>
      </c>
      <c r="AP6523">
        <v>144.38</v>
      </c>
      <c r="AQ6523">
        <v>144.38</v>
      </c>
      <c r="AR6523" s="4">
        <v>17</v>
      </c>
      <c r="AS6523" s="4">
        <v>10</v>
      </c>
      <c r="AT6523" s="4">
        <v>2007</v>
      </c>
      <c r="AU6523" s="4">
        <v>17</v>
      </c>
      <c r="AV6523" s="4">
        <v>10</v>
      </c>
      <c r="AW6523" s="4">
        <v>2007</v>
      </c>
      <c r="AX6523" t="str">
        <f t="shared" si="1897"/>
        <v>No Delay</v>
      </c>
      <c r="AY6523">
        <f t="shared" si="1898"/>
        <v>0</v>
      </c>
    </row>
    <row r="6524" spans="1:51" x14ac:dyDescent="0.2">
      <c r="A6524" s="3">
        <v>9579</v>
      </c>
      <c r="B6524" s="1" t="s">
        <v>64</v>
      </c>
      <c r="C6524" s="1" t="s">
        <v>65</v>
      </c>
      <c r="D6524" s="1" t="s">
        <v>52</v>
      </c>
      <c r="E6524" s="1" t="s">
        <v>53</v>
      </c>
      <c r="F6524" s="1" t="s">
        <v>53</v>
      </c>
      <c r="G6524" s="13" t="s">
        <v>917</v>
      </c>
      <c r="H6524" s="12">
        <v>39559</v>
      </c>
      <c r="I6524" s="12" t="s">
        <v>917</v>
      </c>
      <c r="J6524" s="12">
        <v>39559</v>
      </c>
      <c r="K6524" s="4">
        <v>774</v>
      </c>
      <c r="L6524" s="1" t="s">
        <v>56</v>
      </c>
      <c r="M6524" s="1" t="s">
        <v>634</v>
      </c>
      <c r="N6524" s="1" t="s">
        <v>635</v>
      </c>
      <c r="O6524" s="1" t="s">
        <v>636</v>
      </c>
      <c r="P6524">
        <v>20</v>
      </c>
      <c r="Q6524">
        <v>7719</v>
      </c>
      <c r="R6524">
        <v>208413</v>
      </c>
      <c r="S6524">
        <v>27</v>
      </c>
      <c r="T6524">
        <v>1.35</v>
      </c>
      <c r="U6524">
        <f t="shared" si="1894"/>
        <v>208413</v>
      </c>
      <c r="V6524">
        <f t="shared" si="1895"/>
        <v>154380</v>
      </c>
      <c r="W6524" s="1" t="s">
        <v>637</v>
      </c>
      <c r="X6524" s="1" t="s">
        <v>71</v>
      </c>
      <c r="Y6524" s="1" t="s">
        <v>71</v>
      </c>
      <c r="Z6524" s="4">
        <v>10674</v>
      </c>
      <c r="AA6524" s="4">
        <f t="shared" si="1899"/>
        <v>2502</v>
      </c>
      <c r="AB6524" s="4">
        <f t="shared" si="1905"/>
        <v>1708.7562130000001</v>
      </c>
      <c r="AC6524" s="4">
        <f t="shared" si="1906"/>
        <v>2502</v>
      </c>
      <c r="AD6524" s="4">
        <f t="shared" si="1900"/>
        <v>2502</v>
      </c>
      <c r="AE6524" s="4">
        <v>2502</v>
      </c>
      <c r="AF6524" s="4">
        <v>2502</v>
      </c>
      <c r="AG6524" s="4">
        <f t="shared" si="1903"/>
        <v>2502</v>
      </c>
      <c r="AH6524" s="4">
        <v>82765</v>
      </c>
      <c r="AI6524">
        <f t="shared" si="1896"/>
        <v>24636</v>
      </c>
      <c r="AJ6524">
        <v>15636.7</v>
      </c>
      <c r="AK6524" s="2">
        <v>15636.7</v>
      </c>
      <c r="AL6524" s="2">
        <f t="shared" si="1904"/>
        <v>15636.7</v>
      </c>
      <c r="AM6524" s="4"/>
      <c r="AN6524" t="e">
        <f>VLOOKUP([1]!Tabelle13[[#This Row],[Vlookup this ID for freight costs]],$AL$2:$AL$6811,2,FALSE)</f>
        <v>#REF!</v>
      </c>
      <c r="AP6524">
        <v>333.46</v>
      </c>
      <c r="AQ6524">
        <v>333.46</v>
      </c>
      <c r="AR6524" s="4">
        <v>21</v>
      </c>
      <c r="AS6524" s="4">
        <v>4</v>
      </c>
      <c r="AT6524" s="4">
        <v>2008</v>
      </c>
      <c r="AU6524" s="4">
        <v>21</v>
      </c>
      <c r="AV6524" s="4">
        <v>4</v>
      </c>
      <c r="AW6524" s="4">
        <v>2008</v>
      </c>
      <c r="AX6524" t="str">
        <f t="shared" si="1897"/>
        <v>No Delay</v>
      </c>
      <c r="AY6524">
        <f t="shared" si="1898"/>
        <v>0</v>
      </c>
    </row>
    <row r="6525" spans="1:51" x14ac:dyDescent="0.2">
      <c r="A6525" s="3">
        <v>69051</v>
      </c>
      <c r="B6525" s="1" t="s">
        <v>1138</v>
      </c>
      <c r="C6525" s="1" t="s">
        <v>65</v>
      </c>
      <c r="D6525" s="1" t="s">
        <v>52</v>
      </c>
      <c r="E6525" s="1" t="s">
        <v>53</v>
      </c>
      <c r="F6525" s="1" t="s">
        <v>53</v>
      </c>
      <c r="G6525" s="13" t="s">
        <v>2646</v>
      </c>
      <c r="H6525" s="12">
        <v>42023</v>
      </c>
      <c r="I6525" s="12" t="s">
        <v>2970</v>
      </c>
      <c r="J6525" s="12">
        <v>42026</v>
      </c>
      <c r="K6525" s="4">
        <v>6226</v>
      </c>
      <c r="L6525" s="1" t="s">
        <v>56</v>
      </c>
      <c r="M6525" s="1" t="s">
        <v>57</v>
      </c>
      <c r="N6525" s="1" t="s">
        <v>104</v>
      </c>
      <c r="O6525" s="1" t="s">
        <v>59</v>
      </c>
      <c r="P6525">
        <v>100</v>
      </c>
      <c r="Q6525">
        <v>3180</v>
      </c>
      <c r="R6525">
        <v>283020</v>
      </c>
      <c r="S6525">
        <v>89</v>
      </c>
      <c r="T6525">
        <v>0.89</v>
      </c>
      <c r="U6525">
        <f t="shared" si="1894"/>
        <v>283020</v>
      </c>
      <c r="V6525">
        <f t="shared" si="1895"/>
        <v>318000</v>
      </c>
      <c r="W6525" s="1" t="s">
        <v>85</v>
      </c>
      <c r="X6525" s="1" t="s">
        <v>1236</v>
      </c>
      <c r="Y6525" s="1" t="s">
        <v>86</v>
      </c>
      <c r="Z6525" s="4">
        <v>7373</v>
      </c>
      <c r="AA6525" s="4">
        <f t="shared" si="1899"/>
        <v>1290</v>
      </c>
      <c r="AB6525" s="4">
        <f t="shared" si="1905"/>
        <v>954.31601999999998</v>
      </c>
      <c r="AC6525" s="4">
        <f t="shared" si="1906"/>
        <v>1290</v>
      </c>
      <c r="AD6525" s="4">
        <f t="shared" si="1900"/>
        <v>1290</v>
      </c>
      <c r="AE6525" s="4">
        <v>1290</v>
      </c>
      <c r="AF6525" s="4">
        <v>1290</v>
      </c>
      <c r="AG6525" s="4">
        <f t="shared" si="1903"/>
        <v>1290</v>
      </c>
      <c r="AI6525" t="e">
        <f t="shared" si="1896"/>
        <v>#N/A</v>
      </c>
      <c r="AJ6525">
        <v>15890.52</v>
      </c>
      <c r="AK6525" s="2">
        <v>15890.52</v>
      </c>
      <c r="AL6525" s="2">
        <f t="shared" si="1904"/>
        <v>15890.52</v>
      </c>
      <c r="AM6525" s="4"/>
      <c r="AN6525" t="e">
        <f>VLOOKUP([1]!Tabelle13[[#This Row],[Vlookup this ID for freight costs]],$AL$2:$AL$6811,2,FALSE)</f>
        <v>#REF!</v>
      </c>
      <c r="AP6525">
        <v>290.94</v>
      </c>
      <c r="AQ6525">
        <v>290.94</v>
      </c>
      <c r="AR6525" s="4">
        <v>19</v>
      </c>
      <c r="AS6525" s="4">
        <v>1</v>
      </c>
      <c r="AT6525" s="4">
        <v>2015</v>
      </c>
      <c r="AU6525" s="4">
        <v>22</v>
      </c>
      <c r="AV6525" s="4">
        <v>1</v>
      </c>
      <c r="AW6525" s="4">
        <v>2015</v>
      </c>
      <c r="AX6525" t="str">
        <f t="shared" si="1897"/>
        <v>Delay</v>
      </c>
      <c r="AY6525">
        <f t="shared" si="1898"/>
        <v>3</v>
      </c>
    </row>
    <row r="6526" spans="1:51" x14ac:dyDescent="0.2">
      <c r="A6526" s="3">
        <v>69528</v>
      </c>
      <c r="B6526" s="1" t="s">
        <v>1138</v>
      </c>
      <c r="C6526" s="1" t="s">
        <v>65</v>
      </c>
      <c r="D6526" s="1" t="s">
        <v>52</v>
      </c>
      <c r="E6526" s="1" t="s">
        <v>53</v>
      </c>
      <c r="F6526" s="1" t="s">
        <v>53</v>
      </c>
      <c r="G6526" s="13" t="s">
        <v>1028</v>
      </c>
      <c r="H6526" s="12">
        <v>41241</v>
      </c>
      <c r="I6526" s="12" t="s">
        <v>2968</v>
      </c>
      <c r="J6526" s="12">
        <v>41240</v>
      </c>
      <c r="K6526" s="4">
        <v>4314</v>
      </c>
      <c r="L6526" s="1" t="s">
        <v>56</v>
      </c>
      <c r="M6526" s="1" t="s">
        <v>57</v>
      </c>
      <c r="N6526" s="1" t="s">
        <v>104</v>
      </c>
      <c r="O6526" s="1" t="s">
        <v>59</v>
      </c>
      <c r="P6526">
        <v>100</v>
      </c>
      <c r="Q6526">
        <v>2744</v>
      </c>
      <c r="R6526">
        <v>244216</v>
      </c>
      <c r="S6526">
        <v>89</v>
      </c>
      <c r="T6526">
        <v>0.89</v>
      </c>
      <c r="U6526">
        <f t="shared" si="1894"/>
        <v>244216</v>
      </c>
      <c r="V6526">
        <f t="shared" si="1895"/>
        <v>274400</v>
      </c>
      <c r="W6526" s="1" t="s">
        <v>85</v>
      </c>
      <c r="X6526" s="1" t="s">
        <v>1236</v>
      </c>
      <c r="Y6526" s="1" t="s">
        <v>86</v>
      </c>
      <c r="Z6526" s="4">
        <v>7373</v>
      </c>
      <c r="AA6526" s="4">
        <f t="shared" si="1899"/>
        <v>1303</v>
      </c>
      <c r="AB6526" s="4">
        <f t="shared" si="1905"/>
        <v>757.99001599999997</v>
      </c>
      <c r="AC6526" s="4">
        <f t="shared" si="1906"/>
        <v>1303</v>
      </c>
      <c r="AD6526" s="4">
        <f t="shared" si="1900"/>
        <v>1245.4761904761904</v>
      </c>
      <c r="AE6526" s="4">
        <v>1303</v>
      </c>
      <c r="AF6526" s="4">
        <v>1303</v>
      </c>
      <c r="AG6526" s="4">
        <f t="shared" si="1903"/>
        <v>1303</v>
      </c>
      <c r="AI6526" t="e">
        <f t="shared" si="1896"/>
        <v>#N/A</v>
      </c>
      <c r="AJ6526">
        <v>28734.43</v>
      </c>
      <c r="AK6526" s="2">
        <v>28734.43</v>
      </c>
      <c r="AL6526" s="2">
        <f t="shared" si="1904"/>
        <v>28734.43</v>
      </c>
      <c r="AM6526" s="4"/>
      <c r="AN6526" t="e">
        <f>VLOOKUP([1]!Tabelle13[[#This Row],[Vlookup this ID for freight costs]],$AL$2:$AL$6811,2,FALSE)</f>
        <v>#REF!</v>
      </c>
      <c r="AP6526">
        <v>342.39</v>
      </c>
      <c r="AQ6526">
        <v>342.39</v>
      </c>
      <c r="AR6526" s="4">
        <v>28</v>
      </c>
      <c r="AS6526" s="4">
        <v>11</v>
      </c>
      <c r="AT6526" s="4">
        <v>2012</v>
      </c>
      <c r="AU6526" s="4">
        <v>27</v>
      </c>
      <c r="AV6526" s="4">
        <v>11</v>
      </c>
      <c r="AW6526" s="4">
        <v>2012</v>
      </c>
      <c r="AX6526" t="str">
        <f t="shared" si="1897"/>
        <v>No Delay</v>
      </c>
      <c r="AY6526">
        <f t="shared" si="1898"/>
        <v>0</v>
      </c>
    </row>
    <row r="6527" spans="1:51" x14ac:dyDescent="0.2">
      <c r="A6527" s="3">
        <v>70219</v>
      </c>
      <c r="B6527" s="1" t="s">
        <v>1138</v>
      </c>
      <c r="C6527" s="1" t="s">
        <v>65</v>
      </c>
      <c r="D6527" s="1" t="s">
        <v>52</v>
      </c>
      <c r="E6527" s="1" t="s">
        <v>53</v>
      </c>
      <c r="F6527" s="1" t="s">
        <v>53</v>
      </c>
      <c r="G6527" s="13" t="s">
        <v>654</v>
      </c>
      <c r="H6527" s="12">
        <v>42185</v>
      </c>
      <c r="I6527" s="12" t="s">
        <v>3000</v>
      </c>
      <c r="J6527" s="12">
        <v>42187</v>
      </c>
      <c r="K6527" s="4">
        <v>6650</v>
      </c>
      <c r="L6527" s="1" t="s">
        <v>56</v>
      </c>
      <c r="M6527" s="1" t="s">
        <v>57</v>
      </c>
      <c r="N6527" s="1" t="s">
        <v>104</v>
      </c>
      <c r="O6527" s="1" t="s">
        <v>59</v>
      </c>
      <c r="P6527">
        <v>100</v>
      </c>
      <c r="Q6527">
        <v>5681</v>
      </c>
      <c r="R6527">
        <v>505609</v>
      </c>
      <c r="S6527">
        <v>89</v>
      </c>
      <c r="T6527">
        <v>0.89</v>
      </c>
      <c r="U6527">
        <f t="shared" si="1894"/>
        <v>505609</v>
      </c>
      <c r="V6527">
        <f t="shared" si="1895"/>
        <v>568100</v>
      </c>
      <c r="W6527" s="1" t="s">
        <v>85</v>
      </c>
      <c r="X6527" s="1" t="s">
        <v>1236</v>
      </c>
      <c r="Y6527" s="1" t="s">
        <v>86</v>
      </c>
      <c r="Z6527" s="4">
        <v>7373</v>
      </c>
      <c r="AA6527" s="4">
        <f t="shared" si="1899"/>
        <v>2307</v>
      </c>
      <c r="AB6527" s="4">
        <f t="shared" si="1905"/>
        <v>2080.4888089999999</v>
      </c>
      <c r="AC6527" s="4">
        <f t="shared" si="1906"/>
        <v>2307</v>
      </c>
      <c r="AD6527" s="4">
        <f t="shared" si="1900"/>
        <v>2307</v>
      </c>
      <c r="AE6527" s="4">
        <v>2307</v>
      </c>
      <c r="AF6527" s="4">
        <v>2307</v>
      </c>
      <c r="AG6527" s="4">
        <f t="shared" si="1903"/>
        <v>2307</v>
      </c>
      <c r="AI6527" t="e">
        <f t="shared" si="1896"/>
        <v>#N/A</v>
      </c>
      <c r="AJ6527">
        <v>26294.95</v>
      </c>
      <c r="AK6527" s="2">
        <v>26294.95</v>
      </c>
      <c r="AL6527" s="2">
        <f t="shared" si="1904"/>
        <v>26294.95</v>
      </c>
      <c r="AM6527" s="4"/>
      <c r="AN6527" t="e">
        <f>VLOOKUP([1]!Tabelle13[[#This Row],[Vlookup this ID for freight costs]],$AL$2:$AL$6811,2,FALSE)</f>
        <v>#REF!</v>
      </c>
      <c r="AP6527">
        <v>595.1</v>
      </c>
      <c r="AQ6527">
        <v>595.1</v>
      </c>
      <c r="AR6527" s="4">
        <v>30</v>
      </c>
      <c r="AS6527" s="4">
        <v>6</v>
      </c>
      <c r="AT6527" s="4">
        <v>2015</v>
      </c>
      <c r="AU6527" s="4">
        <v>2</v>
      </c>
      <c r="AV6527" s="4">
        <v>7</v>
      </c>
      <c r="AW6527" s="4">
        <v>2015</v>
      </c>
      <c r="AX6527" t="str">
        <f t="shared" si="1897"/>
        <v>Delay</v>
      </c>
      <c r="AY6527">
        <f t="shared" si="1898"/>
        <v>2</v>
      </c>
    </row>
    <row r="6528" spans="1:51" x14ac:dyDescent="0.2">
      <c r="A6528" s="3">
        <v>70516</v>
      </c>
      <c r="B6528" s="1" t="s">
        <v>1138</v>
      </c>
      <c r="C6528" s="1" t="s">
        <v>65</v>
      </c>
      <c r="D6528" s="1" t="s">
        <v>52</v>
      </c>
      <c r="E6528" s="1" t="s">
        <v>53</v>
      </c>
      <c r="F6528" s="1" t="s">
        <v>53</v>
      </c>
      <c r="G6528" s="13" t="s">
        <v>2646</v>
      </c>
      <c r="H6528" s="12">
        <v>42023</v>
      </c>
      <c r="I6528" s="12" t="s">
        <v>2970</v>
      </c>
      <c r="J6528" s="12">
        <v>42026</v>
      </c>
      <c r="K6528" s="4">
        <v>6227</v>
      </c>
      <c r="L6528" s="1" t="s">
        <v>56</v>
      </c>
      <c r="M6528" s="1" t="s">
        <v>57</v>
      </c>
      <c r="N6528" s="1" t="s">
        <v>104</v>
      </c>
      <c r="O6528" s="1" t="s">
        <v>59</v>
      </c>
      <c r="P6528">
        <v>100</v>
      </c>
      <c r="Q6528">
        <v>3176</v>
      </c>
      <c r="R6528">
        <v>282664</v>
      </c>
      <c r="S6528">
        <v>89</v>
      </c>
      <c r="T6528">
        <v>0.89</v>
      </c>
      <c r="U6528">
        <f t="shared" si="1894"/>
        <v>282664</v>
      </c>
      <c r="V6528">
        <f t="shared" si="1895"/>
        <v>317600</v>
      </c>
      <c r="W6528" s="1" t="s">
        <v>85</v>
      </c>
      <c r="X6528" s="1" t="s">
        <v>1236</v>
      </c>
      <c r="Y6528" s="1" t="s">
        <v>86</v>
      </c>
      <c r="Z6528" s="4">
        <v>7373</v>
      </c>
      <c r="AA6528" s="4">
        <f t="shared" si="1899"/>
        <v>1288</v>
      </c>
      <c r="AB6528" s="4">
        <f t="shared" si="1905"/>
        <v>952.51486399999999</v>
      </c>
      <c r="AC6528" s="4">
        <f t="shared" si="1906"/>
        <v>1288</v>
      </c>
      <c r="AD6528" s="4">
        <f t="shared" si="1900"/>
        <v>1288</v>
      </c>
      <c r="AE6528" s="4">
        <v>1288</v>
      </c>
      <c r="AF6528" s="4">
        <v>1288</v>
      </c>
      <c r="AG6528" s="4">
        <f t="shared" si="1903"/>
        <v>1288</v>
      </c>
      <c r="AI6528" t="e">
        <f t="shared" si="1896"/>
        <v>#N/A</v>
      </c>
      <c r="AJ6528">
        <v>16002.97</v>
      </c>
      <c r="AK6528" s="2">
        <v>16002.97</v>
      </c>
      <c r="AL6528" s="2">
        <f t="shared" si="1904"/>
        <v>16002.97</v>
      </c>
      <c r="AM6528" s="4"/>
      <c r="AN6528" t="e">
        <f>VLOOKUP([1]!Tabelle13[[#This Row],[Vlookup this ID for freight costs]],$AL$2:$AL$6811,2,FALSE)</f>
        <v>#REF!</v>
      </c>
      <c r="AP6528">
        <v>290.58</v>
      </c>
      <c r="AQ6528">
        <v>290.58</v>
      </c>
      <c r="AR6528" s="4">
        <v>19</v>
      </c>
      <c r="AS6528" s="4">
        <v>1</v>
      </c>
      <c r="AT6528" s="4">
        <v>2015</v>
      </c>
      <c r="AU6528" s="4">
        <v>22</v>
      </c>
      <c r="AV6528" s="4">
        <v>1</v>
      </c>
      <c r="AW6528" s="4">
        <v>2015</v>
      </c>
      <c r="AX6528" t="str">
        <f t="shared" si="1897"/>
        <v>Delay</v>
      </c>
      <c r="AY6528">
        <f t="shared" si="1898"/>
        <v>3</v>
      </c>
    </row>
    <row r="6529" spans="1:51" x14ac:dyDescent="0.2">
      <c r="A6529" s="3">
        <v>10845</v>
      </c>
      <c r="B6529" s="1" t="s">
        <v>64</v>
      </c>
      <c r="C6529" s="1" t="s">
        <v>65</v>
      </c>
      <c r="D6529" s="1" t="s">
        <v>130</v>
      </c>
      <c r="E6529" s="1" t="s">
        <v>53</v>
      </c>
      <c r="F6529" s="1" t="s">
        <v>107</v>
      </c>
      <c r="G6529" s="13" t="s">
        <v>2461</v>
      </c>
      <c r="H6529" s="12">
        <v>39268</v>
      </c>
      <c r="I6529" s="12" t="s">
        <v>2461</v>
      </c>
      <c r="J6529" s="12">
        <v>39268</v>
      </c>
      <c r="K6529" s="4">
        <v>235</v>
      </c>
      <c r="L6529" s="1" t="s">
        <v>56</v>
      </c>
      <c r="M6529" s="1" t="s">
        <v>132</v>
      </c>
      <c r="N6529" s="1" t="s">
        <v>635</v>
      </c>
      <c r="O6529" s="1" t="s">
        <v>636</v>
      </c>
      <c r="P6529">
        <v>20</v>
      </c>
      <c r="Q6529">
        <v>500</v>
      </c>
      <c r="R6529">
        <v>13500</v>
      </c>
      <c r="S6529">
        <v>27</v>
      </c>
      <c r="T6529">
        <v>1.35</v>
      </c>
      <c r="U6529">
        <f t="shared" si="1894"/>
        <v>13500</v>
      </c>
      <c r="V6529">
        <f t="shared" si="1895"/>
        <v>10000</v>
      </c>
      <c r="W6529" s="1" t="s">
        <v>637</v>
      </c>
      <c r="X6529" s="1" t="s">
        <v>71</v>
      </c>
      <c r="Y6529" s="1" t="s">
        <v>71</v>
      </c>
      <c r="Z6529" s="4">
        <v>10674</v>
      </c>
      <c r="AA6529" s="4">
        <f t="shared" si="1899"/>
        <v>115</v>
      </c>
      <c r="AB6529" s="4">
        <f t="shared" si="1905"/>
        <v>25.090499999999999</v>
      </c>
      <c r="AC6529" s="4">
        <f t="shared" si="1906"/>
        <v>115</v>
      </c>
      <c r="AD6529" s="4">
        <f t="shared" si="1900"/>
        <v>97.4</v>
      </c>
      <c r="AE6529" s="4">
        <v>115</v>
      </c>
      <c r="AF6529" s="4">
        <v>115</v>
      </c>
      <c r="AG6529" s="4">
        <f t="shared" si="1903"/>
        <v>115</v>
      </c>
      <c r="AH6529" s="4">
        <v>84443</v>
      </c>
      <c r="AI6529">
        <f t="shared" si="1896"/>
        <v>47693</v>
      </c>
      <c r="AJ6529">
        <v>1352</v>
      </c>
      <c r="AK6529" s="2">
        <v>1352</v>
      </c>
      <c r="AL6529" s="2">
        <f t="shared" si="1904"/>
        <v>1352</v>
      </c>
      <c r="AM6529" s="4"/>
      <c r="AN6529" t="e">
        <f>VLOOKUP([1]!Tabelle13[[#This Row],[Vlookup this ID for freight costs]],$AL$2:$AL$6811,2,FALSE)</f>
        <v>#REF!</v>
      </c>
      <c r="AP6529">
        <v>21.6</v>
      </c>
      <c r="AQ6529">
        <v>21.6</v>
      </c>
      <c r="AR6529" s="4">
        <v>5</v>
      </c>
      <c r="AS6529" s="4">
        <v>7</v>
      </c>
      <c r="AT6529" s="4">
        <v>2007</v>
      </c>
      <c r="AU6529" s="4">
        <v>5</v>
      </c>
      <c r="AV6529" s="4">
        <v>7</v>
      </c>
      <c r="AW6529" s="4">
        <v>2007</v>
      </c>
      <c r="AX6529" t="str">
        <f t="shared" si="1897"/>
        <v>No Delay</v>
      </c>
      <c r="AY6529">
        <f t="shared" si="1898"/>
        <v>0</v>
      </c>
    </row>
    <row r="6530" spans="1:51" x14ac:dyDescent="0.2">
      <c r="A6530" s="3">
        <v>70714</v>
      </c>
      <c r="B6530" s="1" t="s">
        <v>1138</v>
      </c>
      <c r="C6530" s="1" t="s">
        <v>65</v>
      </c>
      <c r="D6530" s="1" t="s">
        <v>52</v>
      </c>
      <c r="E6530" s="1" t="s">
        <v>53</v>
      </c>
      <c r="F6530" s="1" t="s">
        <v>53</v>
      </c>
      <c r="G6530" s="13" t="s">
        <v>2969</v>
      </c>
      <c r="H6530" s="12">
        <v>41870</v>
      </c>
      <c r="I6530" s="12" t="s">
        <v>1774</v>
      </c>
      <c r="J6530" s="12">
        <v>41899</v>
      </c>
      <c r="K6530" s="4">
        <v>5949</v>
      </c>
      <c r="L6530" s="1" t="s">
        <v>56</v>
      </c>
      <c r="M6530" s="1" t="s">
        <v>57</v>
      </c>
      <c r="N6530" s="1" t="s">
        <v>104</v>
      </c>
      <c r="O6530" s="1" t="s">
        <v>59</v>
      </c>
      <c r="P6530">
        <v>100</v>
      </c>
      <c r="Q6530">
        <v>6101</v>
      </c>
      <c r="R6530">
        <v>542989</v>
      </c>
      <c r="S6530">
        <v>89</v>
      </c>
      <c r="T6530">
        <v>0.89</v>
      </c>
      <c r="U6530">
        <f t="shared" ref="U6530:U6593" si="1907">S6530*Q6530</f>
        <v>542989</v>
      </c>
      <c r="V6530">
        <f t="shared" ref="V6530:V6593" si="1908">Q6530*P6530</f>
        <v>610100</v>
      </c>
      <c r="W6530" s="1" t="s">
        <v>85</v>
      </c>
      <c r="X6530" s="1" t="s">
        <v>1236</v>
      </c>
      <c r="Y6530" s="1" t="s">
        <v>86</v>
      </c>
      <c r="Z6530" s="4">
        <v>7373</v>
      </c>
      <c r="AA6530" s="4">
        <f t="shared" si="1899"/>
        <v>2471</v>
      </c>
      <c r="AB6530" s="4">
        <f t="shared" si="1905"/>
        <v>2269.610189</v>
      </c>
      <c r="AC6530" s="4">
        <f t="shared" si="1906"/>
        <v>2471</v>
      </c>
      <c r="AD6530" s="4">
        <f t="shared" si="1900"/>
        <v>2471</v>
      </c>
      <c r="AE6530" s="4">
        <v>2471</v>
      </c>
      <c r="AF6530" s="4">
        <v>2471</v>
      </c>
      <c r="AG6530" s="4">
        <f t="shared" si="1903"/>
        <v>2471</v>
      </c>
      <c r="AI6530" t="e">
        <f t="shared" ref="AI6530:AI6593" si="1909">INDEX($AE$2:$AE$6811,MATCH(AH6530,$A$2:$A$6811,0))</f>
        <v>#N/A</v>
      </c>
      <c r="AJ6530">
        <v>35912.43</v>
      </c>
      <c r="AK6530" s="2">
        <v>35912.43</v>
      </c>
      <c r="AL6530" s="2">
        <f t="shared" si="1904"/>
        <v>35912.43</v>
      </c>
      <c r="AM6530" s="4"/>
      <c r="AN6530" t="e">
        <f>VLOOKUP([1]!Tabelle13[[#This Row],[Vlookup this ID for freight costs]],$AL$2:$AL$6811,2,FALSE)</f>
        <v>#REF!</v>
      </c>
      <c r="AP6530">
        <v>558.19000000000005</v>
      </c>
      <c r="AQ6530">
        <v>558.19000000000005</v>
      </c>
      <c r="AR6530" s="4">
        <v>19</v>
      </c>
      <c r="AS6530" s="4">
        <v>8</v>
      </c>
      <c r="AT6530" s="4">
        <v>2014</v>
      </c>
      <c r="AU6530" s="4">
        <v>17</v>
      </c>
      <c r="AV6530" s="4">
        <v>9</v>
      </c>
      <c r="AW6530" s="4">
        <v>2014</v>
      </c>
      <c r="AX6530" t="str">
        <f t="shared" ref="AX6530:AX6593" si="1910">IF(DATE(AW6530,AV6530,AU6530)&lt;=DATE(AT6530,AS6530,AR6530),"No Delay","Delay")</f>
        <v>Delay</v>
      </c>
      <c r="AY6530">
        <f t="shared" ref="AY6530:AY6593" si="1911">IF(_xlfn.DAYS(J6530,H6530)&gt;0, _xlfn.DAYS(J6530,H6530),0)</f>
        <v>29</v>
      </c>
    </row>
    <row r="6531" spans="1:51" x14ac:dyDescent="0.2">
      <c r="A6531" s="3">
        <v>70788</v>
      </c>
      <c r="B6531" s="1" t="s">
        <v>1138</v>
      </c>
      <c r="C6531" s="1" t="s">
        <v>65</v>
      </c>
      <c r="D6531" s="1" t="s">
        <v>52</v>
      </c>
      <c r="E6531" s="1" t="s">
        <v>53</v>
      </c>
      <c r="F6531" s="1" t="s">
        <v>53</v>
      </c>
      <c r="G6531" s="13" t="s">
        <v>1567</v>
      </c>
      <c r="H6531" s="12">
        <v>41122</v>
      </c>
      <c r="I6531" s="12" t="s">
        <v>1567</v>
      </c>
      <c r="J6531" s="12">
        <v>41122</v>
      </c>
      <c r="K6531" s="4">
        <v>4089</v>
      </c>
      <c r="L6531" s="1" t="s">
        <v>56</v>
      </c>
      <c r="M6531" s="1" t="s">
        <v>57</v>
      </c>
      <c r="N6531" s="1" t="s">
        <v>104</v>
      </c>
      <c r="O6531" s="1" t="s">
        <v>59</v>
      </c>
      <c r="P6531">
        <v>100</v>
      </c>
      <c r="Q6531">
        <v>3200</v>
      </c>
      <c r="R6531">
        <v>284800</v>
      </c>
      <c r="S6531">
        <v>89</v>
      </c>
      <c r="T6531">
        <v>0.89</v>
      </c>
      <c r="U6531">
        <f t="shared" si="1907"/>
        <v>284800</v>
      </c>
      <c r="V6531">
        <f t="shared" si="1908"/>
        <v>320000</v>
      </c>
      <c r="W6531" s="1" t="s">
        <v>85</v>
      </c>
      <c r="X6531" s="1" t="s">
        <v>1236</v>
      </c>
      <c r="Y6531" s="1" t="s">
        <v>86</v>
      </c>
      <c r="Z6531" s="4">
        <v>7373</v>
      </c>
      <c r="AA6531" s="4">
        <f t="shared" ref="AA6531:AA6594" si="1912">AF6531</f>
        <v>1533</v>
      </c>
      <c r="AB6531" s="4">
        <f t="shared" si="1905"/>
        <v>963.32180000000017</v>
      </c>
      <c r="AC6531" s="4">
        <f t="shared" si="1906"/>
        <v>1533</v>
      </c>
      <c r="AD6531" s="4">
        <f t="shared" si="1900"/>
        <v>1250.75</v>
      </c>
      <c r="AE6531" s="4">
        <v>1533</v>
      </c>
      <c r="AF6531" s="4">
        <v>1533</v>
      </c>
      <c r="AG6531" s="4">
        <f t="shared" ref="AG6531:AG6557" si="1913">AE6531</f>
        <v>1533</v>
      </c>
      <c r="AI6531" t="e">
        <f t="shared" si="1909"/>
        <v>#N/A</v>
      </c>
      <c r="AJ6531">
        <v>35813.980000000003</v>
      </c>
      <c r="AK6531" s="2">
        <v>35813.980000000003</v>
      </c>
      <c r="AL6531" s="2">
        <f t="shared" ref="AL6531:AL6557" si="1914">AJ6531</f>
        <v>35813.980000000003</v>
      </c>
      <c r="AM6531" s="4"/>
      <c r="AN6531" t="e">
        <f>VLOOKUP([1]!Tabelle13[[#This Row],[Vlookup this ID for freight costs]],$AL$2:$AL$6811,2,FALSE)</f>
        <v>#REF!</v>
      </c>
      <c r="AP6531">
        <v>399.29</v>
      </c>
      <c r="AQ6531">
        <v>399.29</v>
      </c>
      <c r="AR6531" s="4">
        <v>1</v>
      </c>
      <c r="AS6531" s="4">
        <v>8</v>
      </c>
      <c r="AT6531" s="4">
        <v>2012</v>
      </c>
      <c r="AU6531" s="4">
        <v>1</v>
      </c>
      <c r="AV6531" s="4">
        <v>8</v>
      </c>
      <c r="AW6531" s="4">
        <v>2012</v>
      </c>
      <c r="AX6531" t="str">
        <f t="shared" si="1910"/>
        <v>No Delay</v>
      </c>
      <c r="AY6531">
        <f t="shared" si="1911"/>
        <v>0</v>
      </c>
    </row>
    <row r="6532" spans="1:51" x14ac:dyDescent="0.2">
      <c r="A6532" s="3">
        <v>71382</v>
      </c>
      <c r="B6532" s="1" t="s">
        <v>1138</v>
      </c>
      <c r="C6532" s="1" t="s">
        <v>65</v>
      </c>
      <c r="D6532" s="1" t="s">
        <v>52</v>
      </c>
      <c r="E6532" s="1" t="s">
        <v>53</v>
      </c>
      <c r="F6532" s="1" t="s">
        <v>53</v>
      </c>
      <c r="G6532" s="13" t="s">
        <v>1028</v>
      </c>
      <c r="H6532" s="12">
        <v>41241</v>
      </c>
      <c r="I6532" s="12" t="s">
        <v>3009</v>
      </c>
      <c r="J6532" s="12">
        <v>41242</v>
      </c>
      <c r="K6532" s="4">
        <v>4319</v>
      </c>
      <c r="L6532" s="1" t="s">
        <v>56</v>
      </c>
      <c r="M6532" s="1" t="s">
        <v>57</v>
      </c>
      <c r="N6532" s="1" t="s">
        <v>104</v>
      </c>
      <c r="O6532" s="1" t="s">
        <v>59</v>
      </c>
      <c r="P6532">
        <v>100</v>
      </c>
      <c r="Q6532">
        <v>2744</v>
      </c>
      <c r="R6532">
        <v>244216</v>
      </c>
      <c r="S6532">
        <v>89</v>
      </c>
      <c r="T6532">
        <v>0.89</v>
      </c>
      <c r="U6532">
        <f t="shared" si="1907"/>
        <v>244216</v>
      </c>
      <c r="V6532">
        <f t="shared" si="1908"/>
        <v>274400</v>
      </c>
      <c r="W6532" s="1" t="s">
        <v>85</v>
      </c>
      <c r="X6532" s="1" t="s">
        <v>1236</v>
      </c>
      <c r="Y6532" s="1" t="s">
        <v>86</v>
      </c>
      <c r="Z6532" s="4">
        <v>7373</v>
      </c>
      <c r="AA6532" s="4">
        <f t="shared" si="1912"/>
        <v>1303</v>
      </c>
      <c r="AB6532" s="4">
        <f t="shared" si="1905"/>
        <v>757.99001599999997</v>
      </c>
      <c r="AC6532" s="4">
        <f t="shared" si="1906"/>
        <v>1303</v>
      </c>
      <c r="AD6532" s="4">
        <f t="shared" ref="AD6532:AD6595" si="1915">AVERAGEIFS($AA$2:$AA$6811,$L$2:$L$6811,L6532,$V$2:$V$6811,"&gt;="&amp;(V6532-100), $V$2:$V$6811,"&lt;="&amp;(V6532+100),$AA$2:$AA$6811,"&gt;"&amp;1)</f>
        <v>1245.4761904761904</v>
      </c>
      <c r="AE6532" s="4">
        <v>1303</v>
      </c>
      <c r="AF6532" s="4">
        <v>1303</v>
      </c>
      <c r="AG6532" s="4">
        <f t="shared" si="1913"/>
        <v>1303</v>
      </c>
      <c r="AI6532" t="e">
        <f t="shared" si="1909"/>
        <v>#N/A</v>
      </c>
      <c r="AJ6532">
        <v>29251.24</v>
      </c>
      <c r="AK6532" s="2">
        <v>29251.24</v>
      </c>
      <c r="AL6532" s="2">
        <f t="shared" si="1914"/>
        <v>29251.24</v>
      </c>
      <c r="AM6532" s="4"/>
      <c r="AN6532" t="e">
        <f>VLOOKUP([1]!Tabelle13[[#This Row],[Vlookup this ID for freight costs]],$AL$2:$AL$6811,2,FALSE)</f>
        <v>#REF!</v>
      </c>
      <c r="AP6532">
        <v>342.39</v>
      </c>
      <c r="AQ6532">
        <v>342.39</v>
      </c>
      <c r="AR6532" s="4">
        <v>28</v>
      </c>
      <c r="AS6532" s="4">
        <v>11</v>
      </c>
      <c r="AT6532" s="4">
        <v>2012</v>
      </c>
      <c r="AU6532" s="4">
        <v>29</v>
      </c>
      <c r="AV6532" s="4">
        <v>11</v>
      </c>
      <c r="AW6532" s="4">
        <v>2012</v>
      </c>
      <c r="AX6532" t="str">
        <f t="shared" si="1910"/>
        <v>Delay</v>
      </c>
      <c r="AY6532">
        <f t="shared" si="1911"/>
        <v>1</v>
      </c>
    </row>
    <row r="6533" spans="1:51" x14ac:dyDescent="0.2">
      <c r="A6533" s="3">
        <v>71386</v>
      </c>
      <c r="B6533" s="1" t="s">
        <v>1138</v>
      </c>
      <c r="C6533" s="1" t="s">
        <v>65</v>
      </c>
      <c r="D6533" s="1" t="s">
        <v>52</v>
      </c>
      <c r="E6533" s="1" t="s">
        <v>53</v>
      </c>
      <c r="F6533" s="1" t="s">
        <v>53</v>
      </c>
      <c r="G6533" s="13" t="s">
        <v>654</v>
      </c>
      <c r="H6533" s="12">
        <v>42185</v>
      </c>
      <c r="I6533" s="12" t="s">
        <v>3000</v>
      </c>
      <c r="J6533" s="12">
        <v>42187</v>
      </c>
      <c r="K6533" s="4">
        <v>6651</v>
      </c>
      <c r="L6533" s="1" t="s">
        <v>56</v>
      </c>
      <c r="M6533" s="1" t="s">
        <v>57</v>
      </c>
      <c r="N6533" s="1" t="s">
        <v>104</v>
      </c>
      <c r="O6533" s="1" t="s">
        <v>59</v>
      </c>
      <c r="P6533">
        <v>100</v>
      </c>
      <c r="Q6533">
        <v>6350</v>
      </c>
      <c r="R6533">
        <v>565150</v>
      </c>
      <c r="S6533">
        <v>89</v>
      </c>
      <c r="T6533">
        <v>0.89</v>
      </c>
      <c r="U6533">
        <f t="shared" si="1907"/>
        <v>565150</v>
      </c>
      <c r="V6533">
        <f t="shared" si="1908"/>
        <v>635000</v>
      </c>
      <c r="W6533" s="1" t="s">
        <v>85</v>
      </c>
      <c r="X6533" s="1" t="s">
        <v>1236</v>
      </c>
      <c r="Y6533" s="1" t="s">
        <v>86</v>
      </c>
      <c r="Z6533" s="4">
        <v>7373</v>
      </c>
      <c r="AA6533" s="4">
        <f t="shared" si="1912"/>
        <v>2575</v>
      </c>
      <c r="AB6533" s="4">
        <f t="shared" si="1905"/>
        <v>2381.7321500000003</v>
      </c>
      <c r="AC6533" s="4">
        <f t="shared" si="1906"/>
        <v>2575</v>
      </c>
      <c r="AD6533" s="4">
        <f t="shared" si="1915"/>
        <v>2575</v>
      </c>
      <c r="AE6533" s="4">
        <v>2575</v>
      </c>
      <c r="AF6533" s="4">
        <v>2575</v>
      </c>
      <c r="AG6533" s="4">
        <f t="shared" si="1913"/>
        <v>2575</v>
      </c>
      <c r="AI6533" t="e">
        <f t="shared" si="1909"/>
        <v>#N/A</v>
      </c>
      <c r="AJ6533">
        <v>29274.16</v>
      </c>
      <c r="AK6533" s="2">
        <v>29274.16</v>
      </c>
      <c r="AL6533" s="2">
        <f t="shared" si="1914"/>
        <v>29274.16</v>
      </c>
      <c r="AM6533" s="4"/>
      <c r="AN6533" t="e">
        <f>VLOOKUP([1]!Tabelle13[[#This Row],[Vlookup this ID for freight costs]],$AL$2:$AL$6811,2,FALSE)</f>
        <v>#REF!</v>
      </c>
      <c r="AP6533">
        <v>665.18</v>
      </c>
      <c r="AQ6533">
        <v>665.18</v>
      </c>
      <c r="AR6533" s="4">
        <v>30</v>
      </c>
      <c r="AS6533" s="4">
        <v>6</v>
      </c>
      <c r="AT6533" s="4">
        <v>2015</v>
      </c>
      <c r="AU6533" s="4">
        <v>2</v>
      </c>
      <c r="AV6533" s="4">
        <v>7</v>
      </c>
      <c r="AW6533" s="4">
        <v>2015</v>
      </c>
      <c r="AX6533" t="str">
        <f t="shared" si="1910"/>
        <v>Delay</v>
      </c>
      <c r="AY6533">
        <f t="shared" si="1911"/>
        <v>2</v>
      </c>
    </row>
    <row r="6534" spans="1:51" x14ac:dyDescent="0.2">
      <c r="A6534" s="3">
        <v>30601</v>
      </c>
      <c r="B6534" s="1" t="s">
        <v>172</v>
      </c>
      <c r="C6534" s="1" t="s">
        <v>114</v>
      </c>
      <c r="D6534" s="1" t="s">
        <v>52</v>
      </c>
      <c r="E6534" s="1" t="s">
        <v>53</v>
      </c>
      <c r="F6534" s="1" t="s">
        <v>53</v>
      </c>
      <c r="G6534" s="13" t="s">
        <v>1061</v>
      </c>
      <c r="H6534" s="12">
        <v>40301</v>
      </c>
      <c r="I6534" s="12" t="s">
        <v>3010</v>
      </c>
      <c r="J6534" s="12">
        <v>40291</v>
      </c>
      <c r="K6534" s="4">
        <v>2371</v>
      </c>
      <c r="L6534" s="1" t="s">
        <v>56</v>
      </c>
      <c r="M6534" s="1" t="s">
        <v>57</v>
      </c>
      <c r="N6534" s="1" t="s">
        <v>104</v>
      </c>
      <c r="O6534" s="1" t="s">
        <v>59</v>
      </c>
      <c r="P6534">
        <v>100</v>
      </c>
      <c r="Q6534">
        <v>2700</v>
      </c>
      <c r="R6534">
        <v>194400</v>
      </c>
      <c r="S6534">
        <v>72</v>
      </c>
      <c r="T6534">
        <v>0.72</v>
      </c>
      <c r="U6534">
        <f t="shared" si="1907"/>
        <v>194400</v>
      </c>
      <c r="V6534">
        <f t="shared" si="1908"/>
        <v>270000</v>
      </c>
      <c r="W6534" s="1" t="s">
        <v>60</v>
      </c>
      <c r="X6534" s="1" t="s">
        <v>61</v>
      </c>
      <c r="Y6534" s="1" t="s">
        <v>61</v>
      </c>
      <c r="Z6534" s="3">
        <v>12841</v>
      </c>
      <c r="AA6534" s="4">
        <f t="shared" si="1912"/>
        <v>1304</v>
      </c>
      <c r="AB6534" s="4">
        <f t="shared" si="1905"/>
        <v>577.48140000000012</v>
      </c>
      <c r="AC6534" s="4">
        <f t="shared" si="1906"/>
        <v>1304</v>
      </c>
      <c r="AD6534" s="4">
        <f t="shared" si="1915"/>
        <v>1304</v>
      </c>
      <c r="AE6534" s="4">
        <v>1304</v>
      </c>
      <c r="AF6534" s="4">
        <v>1304</v>
      </c>
      <c r="AG6534" s="4">
        <f t="shared" si="1913"/>
        <v>1304</v>
      </c>
      <c r="AI6534" t="e">
        <f t="shared" si="1909"/>
        <v>#N/A</v>
      </c>
      <c r="AJ6534">
        <v>19502.09</v>
      </c>
      <c r="AK6534" s="2">
        <v>19502.09</v>
      </c>
      <c r="AL6534" s="2">
        <f t="shared" si="1914"/>
        <v>19502.09</v>
      </c>
      <c r="AM6534" s="4"/>
      <c r="AN6534" t="e">
        <f>VLOOKUP([1]!Tabelle13[[#This Row],[Vlookup this ID for freight costs]],$AL$2:$AL$6811,2,FALSE)</f>
        <v>#REF!</v>
      </c>
      <c r="AP6534">
        <v>419.13</v>
      </c>
      <c r="AQ6534">
        <v>419.13</v>
      </c>
      <c r="AR6534" s="4">
        <v>3</v>
      </c>
      <c r="AS6534" s="4">
        <v>5</v>
      </c>
      <c r="AT6534" s="4">
        <v>2010</v>
      </c>
      <c r="AU6534" s="4">
        <v>23</v>
      </c>
      <c r="AV6534" s="4">
        <v>4</v>
      </c>
      <c r="AW6534" s="4">
        <v>2010</v>
      </c>
      <c r="AX6534" t="str">
        <f t="shared" si="1910"/>
        <v>No Delay</v>
      </c>
      <c r="AY6534">
        <f t="shared" si="1911"/>
        <v>0</v>
      </c>
    </row>
    <row r="6535" spans="1:51" x14ac:dyDescent="0.2">
      <c r="A6535" s="3">
        <v>47050</v>
      </c>
      <c r="B6535" s="1" t="s">
        <v>50</v>
      </c>
      <c r="C6535" s="1" t="s">
        <v>51</v>
      </c>
      <c r="D6535" s="1" t="s">
        <v>52</v>
      </c>
      <c r="E6535" s="1" t="s">
        <v>53</v>
      </c>
      <c r="F6535" s="1" t="s">
        <v>53</v>
      </c>
      <c r="G6535" s="13" t="s">
        <v>54</v>
      </c>
      <c r="H6535" s="12">
        <v>40889</v>
      </c>
      <c r="I6535" s="12" t="s">
        <v>54</v>
      </c>
      <c r="J6535" s="12">
        <v>40889</v>
      </c>
      <c r="K6535" s="4">
        <v>3635</v>
      </c>
      <c r="L6535" s="1" t="s">
        <v>56</v>
      </c>
      <c r="M6535" s="1" t="s">
        <v>57</v>
      </c>
      <c r="N6535" s="1" t="s">
        <v>58</v>
      </c>
      <c r="O6535" s="1" t="s">
        <v>59</v>
      </c>
      <c r="P6535">
        <v>100</v>
      </c>
      <c r="Q6535">
        <v>7587</v>
      </c>
      <c r="R6535">
        <v>589509.9</v>
      </c>
      <c r="S6535">
        <v>77.7</v>
      </c>
      <c r="T6535">
        <v>0.78</v>
      </c>
      <c r="U6535">
        <f t="shared" si="1907"/>
        <v>589509.9</v>
      </c>
      <c r="V6535">
        <f t="shared" si="1908"/>
        <v>758700</v>
      </c>
      <c r="W6535" s="1" t="s">
        <v>60</v>
      </c>
      <c r="X6535" s="1" t="s">
        <v>61</v>
      </c>
      <c r="Y6535" s="1" t="s">
        <v>61</v>
      </c>
      <c r="Z6535" s="3">
        <v>12488</v>
      </c>
      <c r="AA6535" s="4">
        <f t="shared" si="1912"/>
        <v>1306</v>
      </c>
      <c r="AB6535" s="4">
        <f t="shared" si="1905"/>
        <v>2638.5880599000002</v>
      </c>
      <c r="AC6535" s="4">
        <f t="shared" si="1906"/>
        <v>1306</v>
      </c>
      <c r="AD6535" s="4">
        <f t="shared" si="1915"/>
        <v>1306</v>
      </c>
      <c r="AE6535" s="4">
        <v>1306</v>
      </c>
      <c r="AF6535" s="4">
        <v>1306</v>
      </c>
      <c r="AG6535" s="4">
        <f t="shared" si="1913"/>
        <v>1306</v>
      </c>
      <c r="AI6535" t="e">
        <f t="shared" si="1909"/>
        <v>#N/A</v>
      </c>
      <c r="AJ6535">
        <v>26532.85</v>
      </c>
      <c r="AK6535" s="2">
        <v>26532.85</v>
      </c>
      <c r="AL6535" s="2">
        <f t="shared" si="1914"/>
        <v>26532.85</v>
      </c>
      <c r="AM6535" s="4"/>
      <c r="AN6535" t="e">
        <f>VLOOKUP([1]!Tabelle13[[#This Row],[Vlookup this ID for freight costs]],$AL$2:$AL$6811,2,FALSE)</f>
        <v>#REF!</v>
      </c>
      <c r="AP6535">
        <v>972.69</v>
      </c>
      <c r="AQ6535">
        <v>972.69</v>
      </c>
      <c r="AR6535" s="4">
        <v>12</v>
      </c>
      <c r="AS6535" s="4">
        <v>12</v>
      </c>
      <c r="AT6535" s="4">
        <v>2011</v>
      </c>
      <c r="AU6535" s="4">
        <v>12</v>
      </c>
      <c r="AV6535" s="4">
        <v>12</v>
      </c>
      <c r="AW6535" s="4">
        <v>2011</v>
      </c>
      <c r="AX6535" t="str">
        <f t="shared" si="1910"/>
        <v>No Delay</v>
      </c>
      <c r="AY6535">
        <f t="shared" si="1911"/>
        <v>0</v>
      </c>
    </row>
    <row r="6536" spans="1:51" x14ac:dyDescent="0.2">
      <c r="A6536" s="3">
        <v>8023</v>
      </c>
      <c r="B6536" s="1" t="s">
        <v>64</v>
      </c>
      <c r="C6536" s="1" t="s">
        <v>65</v>
      </c>
      <c r="D6536" s="1" t="s">
        <v>52</v>
      </c>
      <c r="E6536" s="1" t="s">
        <v>53</v>
      </c>
      <c r="F6536" s="1" t="s">
        <v>53</v>
      </c>
      <c r="G6536" s="13" t="s">
        <v>1792</v>
      </c>
      <c r="H6536" s="12">
        <v>39233</v>
      </c>
      <c r="I6536" s="12" t="s">
        <v>1792</v>
      </c>
      <c r="J6536" s="12">
        <v>39233</v>
      </c>
      <c r="K6536" s="4">
        <v>169</v>
      </c>
      <c r="L6536" s="1" t="s">
        <v>56</v>
      </c>
      <c r="M6536" s="1" t="s">
        <v>2983</v>
      </c>
      <c r="N6536" s="1" t="s">
        <v>104</v>
      </c>
      <c r="O6536" s="1" t="s">
        <v>59</v>
      </c>
      <c r="P6536">
        <v>100</v>
      </c>
      <c r="Q6536">
        <v>2500</v>
      </c>
      <c r="R6536">
        <v>200000</v>
      </c>
      <c r="S6536">
        <v>80</v>
      </c>
      <c r="T6536">
        <v>0.8</v>
      </c>
      <c r="U6536">
        <f t="shared" si="1907"/>
        <v>200000</v>
      </c>
      <c r="V6536">
        <f t="shared" si="1908"/>
        <v>250000</v>
      </c>
      <c r="W6536" s="1" t="s">
        <v>111</v>
      </c>
      <c r="X6536" s="1" t="s">
        <v>112</v>
      </c>
      <c r="Y6536" s="1" t="s">
        <v>112</v>
      </c>
      <c r="Z6536" s="3">
        <v>8062</v>
      </c>
      <c r="AA6536" s="4">
        <f t="shared" si="1912"/>
        <v>851</v>
      </c>
      <c r="AB6536" s="4">
        <f t="shared" si="1905"/>
        <v>569.34700000000009</v>
      </c>
      <c r="AC6536" s="4">
        <f t="shared" si="1906"/>
        <v>851</v>
      </c>
      <c r="AD6536" s="4">
        <f t="shared" si="1915"/>
        <v>31357.130942373198</v>
      </c>
      <c r="AE6536" s="4">
        <v>851</v>
      </c>
      <c r="AF6536" s="4">
        <v>851</v>
      </c>
      <c r="AG6536" s="4">
        <f t="shared" si="1913"/>
        <v>851</v>
      </c>
      <c r="AH6536" s="4">
        <v>11620</v>
      </c>
      <c r="AI6536">
        <f t="shared" si="1909"/>
        <v>1871</v>
      </c>
      <c r="AJ6536">
        <v>5469.91</v>
      </c>
      <c r="AK6536" s="2">
        <v>5469.91</v>
      </c>
      <c r="AL6536" s="2">
        <f t="shared" si="1914"/>
        <v>5469.91</v>
      </c>
      <c r="AM6536" s="4"/>
      <c r="AN6536" t="e">
        <f>VLOOKUP([1]!Tabelle13[[#This Row],[Vlookup this ID for freight costs]],$AL$2:$AL$6811,2,FALSE)</f>
        <v>#REF!</v>
      </c>
      <c r="AP6536">
        <v>0</v>
      </c>
      <c r="AR6536" s="4">
        <v>31</v>
      </c>
      <c r="AS6536" s="4">
        <v>5</v>
      </c>
      <c r="AT6536" s="4">
        <v>2007</v>
      </c>
      <c r="AU6536" s="4">
        <v>31</v>
      </c>
      <c r="AV6536" s="4">
        <v>5</v>
      </c>
      <c r="AW6536" s="4">
        <v>2007</v>
      </c>
      <c r="AX6536" t="str">
        <f t="shared" si="1910"/>
        <v>No Delay</v>
      </c>
      <c r="AY6536">
        <f t="shared" si="1911"/>
        <v>0</v>
      </c>
    </row>
    <row r="6537" spans="1:51" x14ac:dyDescent="0.2">
      <c r="A6537" s="3">
        <v>71487</v>
      </c>
      <c r="B6537" s="1" t="s">
        <v>1138</v>
      </c>
      <c r="C6537" s="1" t="s">
        <v>65</v>
      </c>
      <c r="D6537" s="1" t="s">
        <v>52</v>
      </c>
      <c r="E6537" s="1" t="s">
        <v>53</v>
      </c>
      <c r="F6537" s="1" t="s">
        <v>53</v>
      </c>
      <c r="G6537" s="13" t="s">
        <v>1212</v>
      </c>
      <c r="H6537" s="12">
        <v>40896</v>
      </c>
      <c r="I6537" s="12" t="s">
        <v>1633</v>
      </c>
      <c r="J6537" s="12">
        <v>40886</v>
      </c>
      <c r="K6537" s="4">
        <v>3633</v>
      </c>
      <c r="L6537" s="1" t="s">
        <v>56</v>
      </c>
      <c r="M6537" s="1" t="s">
        <v>57</v>
      </c>
      <c r="N6537" s="1" t="s">
        <v>104</v>
      </c>
      <c r="O6537" s="1" t="s">
        <v>59</v>
      </c>
      <c r="P6537">
        <v>100</v>
      </c>
      <c r="Q6537">
        <v>2419</v>
      </c>
      <c r="R6537">
        <v>215291</v>
      </c>
      <c r="S6537">
        <v>89</v>
      </c>
      <c r="T6537">
        <v>0.89</v>
      </c>
      <c r="U6537">
        <f t="shared" si="1907"/>
        <v>215291</v>
      </c>
      <c r="V6537">
        <f t="shared" si="1908"/>
        <v>241900</v>
      </c>
      <c r="W6537" s="1" t="s">
        <v>85</v>
      </c>
      <c r="X6537" s="1" t="s">
        <v>1236</v>
      </c>
      <c r="Y6537" s="1" t="s">
        <v>86</v>
      </c>
      <c r="Z6537" s="4">
        <v>7373</v>
      </c>
      <c r="AA6537" s="4">
        <f t="shared" si="1912"/>
        <v>933</v>
      </c>
      <c r="AB6537" s="4">
        <f t="shared" si="1905"/>
        <v>611.64609100000007</v>
      </c>
      <c r="AC6537" s="4">
        <f t="shared" si="1906"/>
        <v>933</v>
      </c>
      <c r="AD6537" s="4">
        <f t="shared" si="1915"/>
        <v>933</v>
      </c>
      <c r="AE6537" s="4">
        <v>933</v>
      </c>
      <c r="AF6537" s="4">
        <v>933</v>
      </c>
      <c r="AG6537" s="4">
        <f t="shared" si="1913"/>
        <v>933</v>
      </c>
      <c r="AI6537" t="e">
        <f t="shared" si="1909"/>
        <v>#N/A</v>
      </c>
      <c r="AJ6537">
        <v>27136.6</v>
      </c>
      <c r="AK6537" s="2">
        <v>27136.6</v>
      </c>
      <c r="AL6537" s="2">
        <f t="shared" si="1914"/>
        <v>27136.6</v>
      </c>
      <c r="AM6537" s="4"/>
      <c r="AN6537" t="e">
        <f>VLOOKUP([1]!Tabelle13[[#This Row],[Vlookup this ID for freight costs]],$AL$2:$AL$6811,2,FALSE)</f>
        <v>#REF!</v>
      </c>
      <c r="AP6537">
        <v>355.23</v>
      </c>
      <c r="AQ6537">
        <v>355.23</v>
      </c>
      <c r="AR6537" s="4">
        <v>19</v>
      </c>
      <c r="AS6537" s="4">
        <v>12</v>
      </c>
      <c r="AT6537" s="4">
        <v>2011</v>
      </c>
      <c r="AU6537" s="4">
        <v>9</v>
      </c>
      <c r="AV6537" s="4">
        <v>12</v>
      </c>
      <c r="AW6537" s="4">
        <v>2011</v>
      </c>
      <c r="AX6537" t="str">
        <f t="shared" si="1910"/>
        <v>No Delay</v>
      </c>
      <c r="AY6537">
        <f t="shared" si="1911"/>
        <v>0</v>
      </c>
    </row>
    <row r="6538" spans="1:51" x14ac:dyDescent="0.2">
      <c r="A6538" s="3">
        <v>73596</v>
      </c>
      <c r="B6538" s="1" t="s">
        <v>1138</v>
      </c>
      <c r="C6538" s="1" t="s">
        <v>65</v>
      </c>
      <c r="D6538" s="1" t="s">
        <v>52</v>
      </c>
      <c r="E6538" s="1" t="s">
        <v>53</v>
      </c>
      <c r="F6538" s="1" t="s">
        <v>53</v>
      </c>
      <c r="G6538" s="13" t="s">
        <v>2969</v>
      </c>
      <c r="H6538" s="12">
        <v>41870</v>
      </c>
      <c r="I6538" s="12" t="s">
        <v>1774</v>
      </c>
      <c r="J6538" s="12">
        <v>41899</v>
      </c>
      <c r="K6538" s="4">
        <v>5950</v>
      </c>
      <c r="L6538" s="1" t="s">
        <v>56</v>
      </c>
      <c r="M6538" s="1" t="s">
        <v>57</v>
      </c>
      <c r="N6538" s="1" t="s">
        <v>104</v>
      </c>
      <c r="O6538" s="1" t="s">
        <v>59</v>
      </c>
      <c r="P6538">
        <v>100</v>
      </c>
      <c r="Q6538">
        <v>2769</v>
      </c>
      <c r="R6538">
        <v>246441</v>
      </c>
      <c r="S6538">
        <v>89</v>
      </c>
      <c r="T6538">
        <v>0.89</v>
      </c>
      <c r="U6538">
        <f t="shared" si="1907"/>
        <v>246441</v>
      </c>
      <c r="V6538">
        <f t="shared" si="1908"/>
        <v>276900</v>
      </c>
      <c r="W6538" s="1" t="s">
        <v>85</v>
      </c>
      <c r="X6538" s="1" t="s">
        <v>1236</v>
      </c>
      <c r="Y6538" s="1" t="s">
        <v>86</v>
      </c>
      <c r="Z6538" s="4">
        <v>7373</v>
      </c>
      <c r="AA6538" s="4">
        <f t="shared" si="1912"/>
        <v>2355</v>
      </c>
      <c r="AB6538" s="4">
        <f t="shared" si="1905"/>
        <v>769.24724100000003</v>
      </c>
      <c r="AC6538" s="4">
        <f t="shared" si="1906"/>
        <v>2355</v>
      </c>
      <c r="AD6538" s="4">
        <f t="shared" si="1915"/>
        <v>1491.5</v>
      </c>
      <c r="AE6538" s="4">
        <v>2355</v>
      </c>
      <c r="AF6538" s="4">
        <v>2355</v>
      </c>
      <c r="AG6538" s="4">
        <f t="shared" si="1913"/>
        <v>2355</v>
      </c>
      <c r="AI6538" t="e">
        <f t="shared" si="1909"/>
        <v>#N/A</v>
      </c>
      <c r="AJ6538">
        <v>16816.330000000002</v>
      </c>
      <c r="AK6538" s="2">
        <v>16816.330000000002</v>
      </c>
      <c r="AL6538" s="2">
        <f t="shared" si="1914"/>
        <v>16816.330000000002</v>
      </c>
      <c r="AM6538" s="4"/>
      <c r="AN6538" t="e">
        <f>VLOOKUP([1]!Tabelle13[[#This Row],[Vlookup this ID for freight costs]],$AL$2:$AL$6811,2,FALSE)</f>
        <v>#REF!</v>
      </c>
      <c r="AP6538">
        <v>253.34</v>
      </c>
      <c r="AQ6538">
        <v>253.34</v>
      </c>
      <c r="AR6538" s="4">
        <v>19</v>
      </c>
      <c r="AS6538" s="4">
        <v>8</v>
      </c>
      <c r="AT6538" s="4">
        <v>2014</v>
      </c>
      <c r="AU6538" s="4">
        <v>17</v>
      </c>
      <c r="AV6538" s="4">
        <v>9</v>
      </c>
      <c r="AW6538" s="4">
        <v>2014</v>
      </c>
      <c r="AX6538" t="str">
        <f t="shared" si="1910"/>
        <v>Delay</v>
      </c>
      <c r="AY6538">
        <f t="shared" si="1911"/>
        <v>29</v>
      </c>
    </row>
    <row r="6539" spans="1:51" x14ac:dyDescent="0.2">
      <c r="A6539" s="3">
        <v>73986</v>
      </c>
      <c r="B6539" s="1" t="s">
        <v>1138</v>
      </c>
      <c r="C6539" s="1" t="s">
        <v>65</v>
      </c>
      <c r="D6539" s="1" t="s">
        <v>52</v>
      </c>
      <c r="E6539" s="1" t="s">
        <v>53</v>
      </c>
      <c r="F6539" s="1" t="s">
        <v>53</v>
      </c>
      <c r="G6539" s="13" t="s">
        <v>1103</v>
      </c>
      <c r="H6539" s="12">
        <v>41585</v>
      </c>
      <c r="I6539" s="12" t="s">
        <v>2990</v>
      </c>
      <c r="J6539" s="12">
        <v>41595</v>
      </c>
      <c r="K6539" s="4">
        <v>5048</v>
      </c>
      <c r="L6539" s="1" t="s">
        <v>56</v>
      </c>
      <c r="M6539" s="1" t="s">
        <v>57</v>
      </c>
      <c r="N6539" s="1" t="s">
        <v>104</v>
      </c>
      <c r="O6539" s="1" t="s">
        <v>59</v>
      </c>
      <c r="P6539">
        <v>100</v>
      </c>
      <c r="Q6539">
        <v>3041</v>
      </c>
      <c r="R6539">
        <v>270649</v>
      </c>
      <c r="S6539">
        <v>89</v>
      </c>
      <c r="T6539">
        <v>0.89</v>
      </c>
      <c r="U6539">
        <f t="shared" si="1907"/>
        <v>270649</v>
      </c>
      <c r="V6539">
        <f t="shared" si="1908"/>
        <v>304100</v>
      </c>
      <c r="W6539" s="1" t="s">
        <v>85</v>
      </c>
      <c r="X6539" s="1" t="s">
        <v>1236</v>
      </c>
      <c r="Y6539" s="1" t="s">
        <v>86</v>
      </c>
      <c r="Z6539" s="4">
        <v>7373</v>
      </c>
      <c r="AA6539" s="4">
        <f t="shared" si="1912"/>
        <v>1235</v>
      </c>
      <c r="AB6539" s="4">
        <f t="shared" si="1905"/>
        <v>891.72584900000015</v>
      </c>
      <c r="AC6539" s="4">
        <f t="shared" si="1906"/>
        <v>1235</v>
      </c>
      <c r="AD6539" s="4">
        <f t="shared" si="1915"/>
        <v>1235</v>
      </c>
      <c r="AE6539" s="4">
        <v>1235</v>
      </c>
      <c r="AF6539" s="4">
        <v>1235</v>
      </c>
      <c r="AG6539" s="4">
        <f t="shared" si="1913"/>
        <v>1235</v>
      </c>
      <c r="AI6539" t="e">
        <f t="shared" si="1909"/>
        <v>#N/A</v>
      </c>
      <c r="AJ6539">
        <v>21084.84</v>
      </c>
      <c r="AK6539" s="2">
        <v>21084.84</v>
      </c>
      <c r="AL6539" s="2">
        <f t="shared" si="1914"/>
        <v>21084.84</v>
      </c>
      <c r="AM6539" s="4"/>
      <c r="AN6539" t="e">
        <f>VLOOKUP([1]!Tabelle13[[#This Row],[Vlookup this ID for freight costs]],$AL$2:$AL$6811,2,FALSE)</f>
        <v>#REF!</v>
      </c>
      <c r="AP6539">
        <v>334.79</v>
      </c>
      <c r="AQ6539">
        <v>334.79</v>
      </c>
      <c r="AR6539" s="4">
        <v>7</v>
      </c>
      <c r="AS6539" s="4">
        <v>11</v>
      </c>
      <c r="AT6539" s="4">
        <v>2013</v>
      </c>
      <c r="AU6539" s="4">
        <v>17</v>
      </c>
      <c r="AV6539" s="4">
        <v>11</v>
      </c>
      <c r="AW6539" s="4">
        <v>2013</v>
      </c>
      <c r="AX6539" t="str">
        <f t="shared" si="1910"/>
        <v>Delay</v>
      </c>
      <c r="AY6539">
        <f t="shared" si="1911"/>
        <v>10</v>
      </c>
    </row>
    <row r="6540" spans="1:51" x14ac:dyDescent="0.2">
      <c r="A6540" s="3">
        <v>26440</v>
      </c>
      <c r="B6540" s="1" t="s">
        <v>172</v>
      </c>
      <c r="C6540" s="1" t="s">
        <v>114</v>
      </c>
      <c r="D6540" s="1" t="s">
        <v>52</v>
      </c>
      <c r="E6540" s="1" t="s">
        <v>53</v>
      </c>
      <c r="F6540" s="1" t="s">
        <v>53</v>
      </c>
      <c r="G6540" s="13" t="s">
        <v>2974</v>
      </c>
      <c r="H6540" s="12">
        <v>40529</v>
      </c>
      <c r="I6540" s="12" t="s">
        <v>2974</v>
      </c>
      <c r="J6540" s="12">
        <v>40529</v>
      </c>
      <c r="K6540" s="4">
        <v>2935</v>
      </c>
      <c r="L6540" s="1" t="s">
        <v>56</v>
      </c>
      <c r="M6540" s="1" t="s">
        <v>57</v>
      </c>
      <c r="N6540" s="1" t="s">
        <v>104</v>
      </c>
      <c r="O6540" s="1" t="s">
        <v>59</v>
      </c>
      <c r="P6540">
        <v>100</v>
      </c>
      <c r="Q6540">
        <v>2730</v>
      </c>
      <c r="R6540">
        <v>218400</v>
      </c>
      <c r="S6540">
        <v>80</v>
      </c>
      <c r="T6540">
        <v>0.8</v>
      </c>
      <c r="U6540">
        <f t="shared" si="1907"/>
        <v>218400</v>
      </c>
      <c r="V6540">
        <f t="shared" si="1908"/>
        <v>273000</v>
      </c>
      <c r="W6540" s="1" t="s">
        <v>60</v>
      </c>
      <c r="X6540" s="1" t="s">
        <v>61</v>
      </c>
      <c r="Y6540" s="1" t="s">
        <v>61</v>
      </c>
      <c r="Z6540" s="3">
        <v>12841</v>
      </c>
      <c r="AA6540" s="4">
        <f t="shared" si="1912"/>
        <v>1318</v>
      </c>
      <c r="AB6540" s="4">
        <f t="shared" si="1905"/>
        <v>665.66640000000007</v>
      </c>
      <c r="AC6540" s="4">
        <f t="shared" si="1906"/>
        <v>1318</v>
      </c>
      <c r="AD6540" s="4">
        <f t="shared" si="1915"/>
        <v>1185</v>
      </c>
      <c r="AE6540" s="4">
        <v>1318</v>
      </c>
      <c r="AF6540" s="4">
        <v>1318</v>
      </c>
      <c r="AG6540" s="4">
        <f t="shared" si="1913"/>
        <v>1318</v>
      </c>
      <c r="AI6540" t="e">
        <f t="shared" si="1909"/>
        <v>#N/A</v>
      </c>
      <c r="AJ6540">
        <v>21737.72</v>
      </c>
      <c r="AK6540" s="2">
        <v>21737.72</v>
      </c>
      <c r="AL6540" s="2">
        <f t="shared" si="1914"/>
        <v>21737.72</v>
      </c>
      <c r="AM6540" s="4"/>
      <c r="AN6540" t="e">
        <f>VLOOKUP([1]!Tabelle13[[#This Row],[Vlookup this ID for freight costs]],$AL$2:$AL$6811,2,FALSE)</f>
        <v>#REF!</v>
      </c>
      <c r="AP6540">
        <v>470.87</v>
      </c>
      <c r="AQ6540">
        <v>470.87</v>
      </c>
      <c r="AR6540" s="4">
        <v>17</v>
      </c>
      <c r="AS6540" s="4">
        <v>12</v>
      </c>
      <c r="AT6540" s="4">
        <v>2010</v>
      </c>
      <c r="AU6540" s="4">
        <v>17</v>
      </c>
      <c r="AV6540" s="4">
        <v>12</v>
      </c>
      <c r="AW6540" s="4">
        <v>2010</v>
      </c>
      <c r="AX6540" t="str">
        <f t="shared" si="1910"/>
        <v>No Delay</v>
      </c>
      <c r="AY6540">
        <f t="shared" si="1911"/>
        <v>0</v>
      </c>
    </row>
    <row r="6541" spans="1:51" x14ac:dyDescent="0.2">
      <c r="A6541" s="3">
        <v>76809</v>
      </c>
      <c r="B6541" s="1" t="s">
        <v>1138</v>
      </c>
      <c r="C6541" s="1" t="s">
        <v>65</v>
      </c>
      <c r="D6541" s="1" t="s">
        <v>52</v>
      </c>
      <c r="E6541" s="1" t="s">
        <v>53</v>
      </c>
      <c r="F6541" s="1" t="s">
        <v>53</v>
      </c>
      <c r="G6541" s="13" t="s">
        <v>1212</v>
      </c>
      <c r="H6541" s="12">
        <v>40896</v>
      </c>
      <c r="I6541" s="12" t="s">
        <v>1212</v>
      </c>
      <c r="J6541" s="12">
        <v>40896</v>
      </c>
      <c r="K6541" s="4">
        <v>3664</v>
      </c>
      <c r="L6541" s="1" t="s">
        <v>56</v>
      </c>
      <c r="M6541" s="1" t="s">
        <v>57</v>
      </c>
      <c r="N6541" s="1" t="s">
        <v>104</v>
      </c>
      <c r="O6541" s="1" t="s">
        <v>59</v>
      </c>
      <c r="P6541">
        <v>100</v>
      </c>
      <c r="Q6541">
        <v>2890</v>
      </c>
      <c r="R6541">
        <v>257210</v>
      </c>
      <c r="S6541">
        <v>89</v>
      </c>
      <c r="T6541">
        <v>0.89</v>
      </c>
      <c r="U6541">
        <f t="shared" si="1907"/>
        <v>257210</v>
      </c>
      <c r="V6541">
        <f t="shared" si="1908"/>
        <v>289000</v>
      </c>
      <c r="W6541" s="1" t="s">
        <v>85</v>
      </c>
      <c r="X6541" s="1" t="s">
        <v>1236</v>
      </c>
      <c r="Y6541" s="1" t="s">
        <v>86</v>
      </c>
      <c r="Z6541" s="4">
        <v>7373</v>
      </c>
      <c r="AA6541" s="4">
        <f t="shared" si="1912"/>
        <v>1377</v>
      </c>
      <c r="AB6541" s="4">
        <f t="shared" si="1905"/>
        <v>823.73221000000001</v>
      </c>
      <c r="AC6541" s="4">
        <f t="shared" si="1906"/>
        <v>1377</v>
      </c>
      <c r="AD6541" s="4">
        <f t="shared" si="1915"/>
        <v>1377.75</v>
      </c>
      <c r="AE6541" s="4">
        <v>1377</v>
      </c>
      <c r="AF6541" s="4">
        <v>1377</v>
      </c>
      <c r="AG6541" s="4">
        <f t="shared" si="1913"/>
        <v>1377</v>
      </c>
      <c r="AI6541" t="e">
        <f t="shared" si="1909"/>
        <v>#N/A</v>
      </c>
      <c r="AJ6541">
        <v>32575.03</v>
      </c>
      <c r="AK6541" s="2">
        <v>32575.03</v>
      </c>
      <c r="AL6541" s="2">
        <f t="shared" si="1914"/>
        <v>32575.03</v>
      </c>
      <c r="AM6541" s="4"/>
      <c r="AN6541" t="e">
        <f>VLOOKUP([1]!Tabelle13[[#This Row],[Vlookup this ID for freight costs]],$AL$2:$AL$6811,2,FALSE)</f>
        <v>#REF!</v>
      </c>
      <c r="AP6541">
        <v>424.4</v>
      </c>
      <c r="AQ6541">
        <v>424.4</v>
      </c>
      <c r="AR6541" s="4">
        <v>19</v>
      </c>
      <c r="AS6541" s="4">
        <v>12</v>
      </c>
      <c r="AT6541" s="4">
        <v>2011</v>
      </c>
      <c r="AU6541" s="4">
        <v>19</v>
      </c>
      <c r="AV6541" s="4">
        <v>12</v>
      </c>
      <c r="AW6541" s="4">
        <v>2011</v>
      </c>
      <c r="AX6541" t="str">
        <f t="shared" si="1910"/>
        <v>No Delay</v>
      </c>
      <c r="AY6541">
        <f t="shared" si="1911"/>
        <v>0</v>
      </c>
    </row>
    <row r="6542" spans="1:51" x14ac:dyDescent="0.2">
      <c r="A6542" s="3">
        <v>77552</v>
      </c>
      <c r="B6542" s="1" t="s">
        <v>1138</v>
      </c>
      <c r="C6542" s="1" t="s">
        <v>65</v>
      </c>
      <c r="D6542" s="1" t="s">
        <v>52</v>
      </c>
      <c r="E6542" s="1" t="s">
        <v>53</v>
      </c>
      <c r="F6542" s="1" t="s">
        <v>53</v>
      </c>
      <c r="G6542" s="13" t="s">
        <v>1103</v>
      </c>
      <c r="H6542" s="12">
        <v>41585</v>
      </c>
      <c r="I6542" s="12" t="s">
        <v>2990</v>
      </c>
      <c r="J6542" s="12">
        <v>41595</v>
      </c>
      <c r="K6542" s="4">
        <v>5049</v>
      </c>
      <c r="L6542" s="1" t="s">
        <v>56</v>
      </c>
      <c r="M6542" s="1" t="s">
        <v>57</v>
      </c>
      <c r="N6542" s="1" t="s">
        <v>104</v>
      </c>
      <c r="O6542" s="1" t="s">
        <v>59</v>
      </c>
      <c r="P6542">
        <v>100</v>
      </c>
      <c r="Q6542">
        <v>3036</v>
      </c>
      <c r="R6542">
        <v>270204</v>
      </c>
      <c r="S6542">
        <v>89</v>
      </c>
      <c r="T6542">
        <v>0.89</v>
      </c>
      <c r="U6542">
        <f t="shared" si="1907"/>
        <v>270204</v>
      </c>
      <c r="V6542">
        <f t="shared" si="1908"/>
        <v>303600</v>
      </c>
      <c r="W6542" s="1" t="s">
        <v>85</v>
      </c>
      <c r="X6542" s="1" t="s">
        <v>1236</v>
      </c>
      <c r="Y6542" s="1" t="s">
        <v>86</v>
      </c>
      <c r="Z6542" s="4">
        <v>7373</v>
      </c>
      <c r="AA6542" s="4">
        <f t="shared" si="1912"/>
        <v>1233</v>
      </c>
      <c r="AB6542" s="4">
        <f t="shared" si="1905"/>
        <v>889.47440400000005</v>
      </c>
      <c r="AC6542" s="4">
        <f t="shared" si="1906"/>
        <v>1233</v>
      </c>
      <c r="AD6542" s="4">
        <f t="shared" si="1915"/>
        <v>1270.6666666666667</v>
      </c>
      <c r="AE6542" s="4">
        <v>1233</v>
      </c>
      <c r="AF6542" s="4">
        <v>1233</v>
      </c>
      <c r="AG6542" s="4">
        <f t="shared" si="1913"/>
        <v>1233</v>
      </c>
      <c r="AI6542" t="e">
        <f t="shared" si="1909"/>
        <v>#N/A</v>
      </c>
      <c r="AJ6542">
        <v>20602.3</v>
      </c>
      <c r="AK6542" s="2">
        <v>20602.3</v>
      </c>
      <c r="AL6542" s="2">
        <f t="shared" si="1914"/>
        <v>20602.3</v>
      </c>
      <c r="AM6542" s="4"/>
      <c r="AN6542" t="e">
        <f>VLOOKUP([1]!Tabelle13[[#This Row],[Vlookup this ID for freight costs]],$AL$2:$AL$6811,2,FALSE)</f>
        <v>#REF!</v>
      </c>
      <c r="AP6542">
        <v>334.24</v>
      </c>
      <c r="AQ6542">
        <v>334.24</v>
      </c>
      <c r="AR6542" s="4">
        <v>7</v>
      </c>
      <c r="AS6542" s="4">
        <v>11</v>
      </c>
      <c r="AT6542" s="4">
        <v>2013</v>
      </c>
      <c r="AU6542" s="4">
        <v>17</v>
      </c>
      <c r="AV6542" s="4">
        <v>11</v>
      </c>
      <c r="AW6542" s="4">
        <v>2013</v>
      </c>
      <c r="AX6542" t="str">
        <f t="shared" si="1910"/>
        <v>Delay</v>
      </c>
      <c r="AY6542">
        <f t="shared" si="1911"/>
        <v>10</v>
      </c>
    </row>
    <row r="6543" spans="1:51" x14ac:dyDescent="0.2">
      <c r="A6543" s="3">
        <v>77901</v>
      </c>
      <c r="B6543" s="1" t="s">
        <v>1138</v>
      </c>
      <c r="C6543" s="1" t="s">
        <v>65</v>
      </c>
      <c r="D6543" s="1" t="s">
        <v>52</v>
      </c>
      <c r="E6543" s="1" t="s">
        <v>53</v>
      </c>
      <c r="F6543" s="1" t="s">
        <v>53</v>
      </c>
      <c r="G6543" s="13" t="s">
        <v>2288</v>
      </c>
      <c r="H6543" s="12">
        <v>41283</v>
      </c>
      <c r="I6543" s="12" t="s">
        <v>2635</v>
      </c>
      <c r="J6543" s="12">
        <v>41326</v>
      </c>
      <c r="K6543" s="4">
        <v>4470</v>
      </c>
      <c r="L6543" s="1" t="s">
        <v>56</v>
      </c>
      <c r="M6543" s="1" t="s">
        <v>57</v>
      </c>
      <c r="N6543" s="1" t="s">
        <v>104</v>
      </c>
      <c r="O6543" s="1" t="s">
        <v>59</v>
      </c>
      <c r="P6543">
        <v>100</v>
      </c>
      <c r="Q6543">
        <v>2744</v>
      </c>
      <c r="R6543">
        <v>244216</v>
      </c>
      <c r="S6543">
        <v>89</v>
      </c>
      <c r="T6543">
        <v>0.89</v>
      </c>
      <c r="U6543">
        <f t="shared" si="1907"/>
        <v>244216</v>
      </c>
      <c r="V6543">
        <f t="shared" si="1908"/>
        <v>274400</v>
      </c>
      <c r="W6543" s="1" t="s">
        <v>85</v>
      </c>
      <c r="X6543" s="1" t="s">
        <v>1236</v>
      </c>
      <c r="Y6543" s="1" t="s">
        <v>86</v>
      </c>
      <c r="Z6543" s="4">
        <v>7373</v>
      </c>
      <c r="AA6543" s="4">
        <f t="shared" si="1912"/>
        <v>1235</v>
      </c>
      <c r="AB6543" s="4">
        <f t="shared" si="1905"/>
        <v>757.99001599999997</v>
      </c>
      <c r="AC6543" s="4">
        <f t="shared" si="1906"/>
        <v>1235</v>
      </c>
      <c r="AD6543" s="4">
        <f t="shared" si="1915"/>
        <v>1245.4761904761904</v>
      </c>
      <c r="AE6543" s="4">
        <v>1235</v>
      </c>
      <c r="AF6543" s="4">
        <v>1235</v>
      </c>
      <c r="AG6543" s="4">
        <f t="shared" si="1913"/>
        <v>1235</v>
      </c>
      <c r="AI6543" t="e">
        <f t="shared" si="1909"/>
        <v>#N/A</v>
      </c>
      <c r="AJ6543">
        <v>88176.17</v>
      </c>
      <c r="AK6543" s="2">
        <v>88176.17</v>
      </c>
      <c r="AL6543" s="2">
        <f t="shared" si="1914"/>
        <v>88176.17</v>
      </c>
      <c r="AM6543" s="4"/>
      <c r="AN6543" t="e">
        <f>VLOOKUP([1]!Tabelle13[[#This Row],[Vlookup this ID for freight costs]],$AL$2:$AL$6811,2,FALSE)</f>
        <v>#REF!</v>
      </c>
      <c r="AP6543">
        <v>342.39</v>
      </c>
      <c r="AQ6543">
        <v>342.39</v>
      </c>
      <c r="AR6543" s="4">
        <v>9</v>
      </c>
      <c r="AS6543" s="4">
        <v>1</v>
      </c>
      <c r="AT6543" s="4">
        <v>2013</v>
      </c>
      <c r="AU6543" s="4">
        <v>21</v>
      </c>
      <c r="AV6543" s="4">
        <v>2</v>
      </c>
      <c r="AW6543" s="4">
        <v>2013</v>
      </c>
      <c r="AX6543" t="str">
        <f t="shared" si="1910"/>
        <v>Delay</v>
      </c>
      <c r="AY6543">
        <f t="shared" si="1911"/>
        <v>43</v>
      </c>
    </row>
    <row r="6544" spans="1:51" x14ac:dyDescent="0.2">
      <c r="A6544" s="3">
        <v>9086</v>
      </c>
      <c r="B6544" s="1" t="s">
        <v>119</v>
      </c>
      <c r="C6544" s="1" t="s">
        <v>114</v>
      </c>
      <c r="D6544" s="1" t="s">
        <v>52</v>
      </c>
      <c r="E6544" s="1" t="s">
        <v>53</v>
      </c>
      <c r="F6544" s="1" t="s">
        <v>53</v>
      </c>
      <c r="G6544" s="13" t="s">
        <v>3011</v>
      </c>
      <c r="H6544" s="12">
        <v>40017</v>
      </c>
      <c r="I6544" s="12" t="s">
        <v>3011</v>
      </c>
      <c r="J6544" s="12">
        <v>40017</v>
      </c>
      <c r="K6544" s="4">
        <v>1684</v>
      </c>
      <c r="L6544" s="1" t="s">
        <v>56</v>
      </c>
      <c r="M6544" s="1" t="s">
        <v>57</v>
      </c>
      <c r="N6544" s="1" t="s">
        <v>104</v>
      </c>
      <c r="O6544" s="1" t="s">
        <v>59</v>
      </c>
      <c r="P6544">
        <v>100</v>
      </c>
      <c r="Q6544">
        <v>4500</v>
      </c>
      <c r="R6544">
        <v>324000</v>
      </c>
      <c r="S6544">
        <v>72</v>
      </c>
      <c r="T6544">
        <v>0.72</v>
      </c>
      <c r="U6544">
        <f t="shared" si="1907"/>
        <v>324000</v>
      </c>
      <c r="V6544">
        <f t="shared" si="1908"/>
        <v>450000</v>
      </c>
      <c r="W6544" s="1" t="s">
        <v>60</v>
      </c>
      <c r="X6544" s="1" t="s">
        <v>61</v>
      </c>
      <c r="Y6544" s="1" t="s">
        <v>61</v>
      </c>
      <c r="Z6544" s="3">
        <v>12841</v>
      </c>
      <c r="AA6544" s="4">
        <f t="shared" si="1912"/>
        <v>1330</v>
      </c>
      <c r="AB6544" s="4">
        <f t="shared" si="1905"/>
        <v>1280.8710000000001</v>
      </c>
      <c r="AC6544" s="4">
        <f t="shared" si="1906"/>
        <v>1330</v>
      </c>
      <c r="AD6544" s="4">
        <f t="shared" si="1915"/>
        <v>1145.3333333333333</v>
      </c>
      <c r="AE6544" s="4">
        <v>1330</v>
      </c>
      <c r="AF6544" s="4">
        <v>1330</v>
      </c>
      <c r="AG6544" s="4">
        <f t="shared" si="1913"/>
        <v>1330</v>
      </c>
      <c r="AH6544" s="4">
        <v>77780</v>
      </c>
      <c r="AI6544">
        <f t="shared" si="1909"/>
        <v>35</v>
      </c>
      <c r="AJ6544">
        <v>11559.65</v>
      </c>
      <c r="AK6544" s="2">
        <v>11559.65</v>
      </c>
      <c r="AL6544" s="2">
        <f t="shared" si="1914"/>
        <v>11559.65</v>
      </c>
      <c r="AM6544" s="4"/>
      <c r="AN6544" t="e">
        <f>VLOOKUP([1]!Tabelle13[[#This Row],[Vlookup this ID for freight costs]],$AL$2:$AL$6811,2,FALSE)</f>
        <v>#REF!</v>
      </c>
      <c r="AP6544">
        <v>635.04</v>
      </c>
      <c r="AQ6544">
        <v>635.04</v>
      </c>
      <c r="AR6544" s="4">
        <v>23</v>
      </c>
      <c r="AS6544" s="4">
        <v>7</v>
      </c>
      <c r="AT6544" s="4">
        <v>2009</v>
      </c>
      <c r="AU6544" s="4">
        <v>23</v>
      </c>
      <c r="AV6544" s="4">
        <v>7</v>
      </c>
      <c r="AW6544" s="4">
        <v>2009</v>
      </c>
      <c r="AX6544" t="str">
        <f t="shared" si="1910"/>
        <v>No Delay</v>
      </c>
      <c r="AY6544">
        <f t="shared" si="1911"/>
        <v>0</v>
      </c>
    </row>
    <row r="6545" spans="1:51" x14ac:dyDescent="0.2">
      <c r="A6545" s="3">
        <v>78909</v>
      </c>
      <c r="B6545" s="1" t="s">
        <v>1138</v>
      </c>
      <c r="C6545" s="1" t="s">
        <v>65</v>
      </c>
      <c r="D6545" s="1" t="s">
        <v>52</v>
      </c>
      <c r="E6545" s="1" t="s">
        <v>53</v>
      </c>
      <c r="F6545" s="1" t="s">
        <v>53</v>
      </c>
      <c r="G6545" s="13" t="s">
        <v>2802</v>
      </c>
      <c r="H6545" s="12">
        <v>41688</v>
      </c>
      <c r="I6545" s="12" t="s">
        <v>422</v>
      </c>
      <c r="J6545" s="12">
        <v>41713</v>
      </c>
      <c r="K6545" s="4">
        <v>5372</v>
      </c>
      <c r="L6545" s="1" t="s">
        <v>56</v>
      </c>
      <c r="M6545" s="1" t="s">
        <v>57</v>
      </c>
      <c r="N6545" s="1" t="s">
        <v>104</v>
      </c>
      <c r="O6545" s="1" t="s">
        <v>59</v>
      </c>
      <c r="P6545">
        <v>100</v>
      </c>
      <c r="Q6545">
        <v>9258</v>
      </c>
      <c r="R6545">
        <v>823962</v>
      </c>
      <c r="S6545">
        <v>89</v>
      </c>
      <c r="T6545">
        <v>0.89</v>
      </c>
      <c r="U6545">
        <f t="shared" si="1907"/>
        <v>823962</v>
      </c>
      <c r="V6545">
        <f t="shared" si="1908"/>
        <v>925800</v>
      </c>
      <c r="W6545" s="1" t="s">
        <v>85</v>
      </c>
      <c r="X6545" s="1" t="s">
        <v>1236</v>
      </c>
      <c r="Y6545" s="1" t="s">
        <v>86</v>
      </c>
      <c r="Z6545" s="4">
        <v>7373</v>
      </c>
      <c r="AA6545" s="4">
        <f t="shared" si="1912"/>
        <v>3759</v>
      </c>
      <c r="AB6545" s="4">
        <f t="shared" si="1905"/>
        <v>3691.1725620000002</v>
      </c>
      <c r="AC6545" s="4">
        <f t="shared" si="1906"/>
        <v>3759</v>
      </c>
      <c r="AD6545" s="4">
        <f t="shared" si="1915"/>
        <v>3759</v>
      </c>
      <c r="AE6545" s="4">
        <v>3759</v>
      </c>
      <c r="AF6545" s="4">
        <v>3759</v>
      </c>
      <c r="AG6545" s="4">
        <f t="shared" si="1913"/>
        <v>3759</v>
      </c>
      <c r="AI6545" t="e">
        <f t="shared" si="1909"/>
        <v>#N/A</v>
      </c>
      <c r="AJ6545">
        <v>57561.38</v>
      </c>
      <c r="AK6545" s="2">
        <v>57561.38</v>
      </c>
      <c r="AL6545" s="2">
        <f t="shared" si="1914"/>
        <v>57561.38</v>
      </c>
      <c r="AM6545" s="4"/>
      <c r="AN6545" t="e">
        <f>VLOOKUP([1]!Tabelle13[[#This Row],[Vlookup this ID for freight costs]],$AL$2:$AL$6811,2,FALSE)</f>
        <v>#REF!</v>
      </c>
      <c r="AP6545">
        <v>1019.24</v>
      </c>
      <c r="AQ6545">
        <v>1019.24</v>
      </c>
      <c r="AR6545" s="4">
        <v>18</v>
      </c>
      <c r="AS6545" s="4">
        <v>2</v>
      </c>
      <c r="AT6545" s="4">
        <v>2014</v>
      </c>
      <c r="AU6545" s="4">
        <v>15</v>
      </c>
      <c r="AV6545" s="4">
        <v>4</v>
      </c>
      <c r="AW6545" s="4">
        <v>2014</v>
      </c>
      <c r="AX6545" t="str">
        <f t="shared" si="1910"/>
        <v>Delay</v>
      </c>
      <c r="AY6545">
        <f t="shared" si="1911"/>
        <v>25</v>
      </c>
    </row>
    <row r="6546" spans="1:51" x14ac:dyDescent="0.2">
      <c r="A6546" s="3">
        <v>39184</v>
      </c>
      <c r="B6546" s="1" t="s">
        <v>215</v>
      </c>
      <c r="C6546" s="1" t="s">
        <v>89</v>
      </c>
      <c r="D6546" s="1" t="s">
        <v>52</v>
      </c>
      <c r="E6546" s="1" t="s">
        <v>53</v>
      </c>
      <c r="F6546" s="1" t="s">
        <v>53</v>
      </c>
      <c r="G6546" s="13" t="s">
        <v>2917</v>
      </c>
      <c r="H6546" s="12">
        <v>40794</v>
      </c>
      <c r="I6546" s="12" t="s">
        <v>2917</v>
      </c>
      <c r="J6546" s="12">
        <v>40794</v>
      </c>
      <c r="K6546" s="4">
        <v>3421</v>
      </c>
      <c r="L6546" s="1" t="s">
        <v>56</v>
      </c>
      <c r="M6546" s="1" t="s">
        <v>57</v>
      </c>
      <c r="N6546" s="1" t="s">
        <v>104</v>
      </c>
      <c r="O6546" s="1" t="s">
        <v>59</v>
      </c>
      <c r="P6546">
        <v>100</v>
      </c>
      <c r="Q6546">
        <v>2821</v>
      </c>
      <c r="R6546">
        <v>225680</v>
      </c>
      <c r="S6546">
        <v>80</v>
      </c>
      <c r="T6546">
        <v>0.8</v>
      </c>
      <c r="U6546">
        <f t="shared" si="1907"/>
        <v>225680</v>
      </c>
      <c r="V6546">
        <f t="shared" si="1908"/>
        <v>282100</v>
      </c>
      <c r="W6546" s="1" t="s">
        <v>60</v>
      </c>
      <c r="X6546" s="1" t="s">
        <v>61</v>
      </c>
      <c r="Y6546" s="1" t="s">
        <v>61</v>
      </c>
      <c r="Z6546" s="3">
        <v>13951</v>
      </c>
      <c r="AA6546" s="4">
        <f t="shared" si="1912"/>
        <v>1346</v>
      </c>
      <c r="AB6546" s="4">
        <f t="shared" si="1905"/>
        <v>703.77538000000004</v>
      </c>
      <c r="AC6546" s="4">
        <f t="shared" si="1906"/>
        <v>1346</v>
      </c>
      <c r="AD6546" s="4">
        <f t="shared" si="1915"/>
        <v>1346</v>
      </c>
      <c r="AE6546" s="4">
        <v>1346</v>
      </c>
      <c r="AF6546" s="4">
        <v>1346</v>
      </c>
      <c r="AG6546" s="4">
        <f t="shared" si="1913"/>
        <v>1346</v>
      </c>
      <c r="AI6546" t="e">
        <f t="shared" si="1909"/>
        <v>#N/A</v>
      </c>
      <c r="AJ6546">
        <v>34282.33</v>
      </c>
      <c r="AK6546" s="2">
        <v>34282.33</v>
      </c>
      <c r="AL6546" s="2">
        <f t="shared" si="1914"/>
        <v>34282.33</v>
      </c>
      <c r="AM6546" s="4"/>
      <c r="AN6546" t="e">
        <f>VLOOKUP([1]!Tabelle13[[#This Row],[Vlookup this ID for freight costs]],$AL$2:$AL$6811,2,FALSE)</f>
        <v>#REF!</v>
      </c>
      <c r="AP6546">
        <v>372.37</v>
      </c>
      <c r="AQ6546">
        <v>372.37</v>
      </c>
      <c r="AR6546" s="4">
        <v>8</v>
      </c>
      <c r="AS6546" s="4">
        <v>9</v>
      </c>
      <c r="AT6546" s="4">
        <v>2011</v>
      </c>
      <c r="AU6546" s="4">
        <v>8</v>
      </c>
      <c r="AV6546" s="4">
        <v>9</v>
      </c>
      <c r="AW6546" s="4">
        <v>2011</v>
      </c>
      <c r="AX6546" t="str">
        <f t="shared" si="1910"/>
        <v>No Delay</v>
      </c>
      <c r="AY6546">
        <f t="shared" si="1911"/>
        <v>0</v>
      </c>
    </row>
    <row r="6547" spans="1:51" x14ac:dyDescent="0.2">
      <c r="A6547" s="3">
        <v>79597</v>
      </c>
      <c r="B6547" s="1" t="s">
        <v>1138</v>
      </c>
      <c r="C6547" s="1" t="s">
        <v>65</v>
      </c>
      <c r="D6547" s="1" t="s">
        <v>52</v>
      </c>
      <c r="E6547" s="1" t="s">
        <v>53</v>
      </c>
      <c r="F6547" s="1" t="s">
        <v>53</v>
      </c>
      <c r="G6547" s="13" t="s">
        <v>2969</v>
      </c>
      <c r="H6547" s="12">
        <v>41870</v>
      </c>
      <c r="I6547" s="12" t="s">
        <v>1095</v>
      </c>
      <c r="J6547" s="12">
        <v>41886</v>
      </c>
      <c r="K6547" s="4">
        <v>5920</v>
      </c>
      <c r="L6547" s="1" t="s">
        <v>56</v>
      </c>
      <c r="M6547" s="1" t="s">
        <v>57</v>
      </c>
      <c r="N6547" s="1" t="s">
        <v>104</v>
      </c>
      <c r="O6547" s="1" t="s">
        <v>59</v>
      </c>
      <c r="P6547">
        <v>100</v>
      </c>
      <c r="Q6547">
        <v>5905</v>
      </c>
      <c r="R6547">
        <v>525545</v>
      </c>
      <c r="S6547">
        <v>89</v>
      </c>
      <c r="T6547">
        <v>0.89</v>
      </c>
      <c r="U6547">
        <f t="shared" si="1907"/>
        <v>525545</v>
      </c>
      <c r="V6547">
        <f t="shared" si="1908"/>
        <v>590500</v>
      </c>
      <c r="W6547" s="1" t="s">
        <v>85</v>
      </c>
      <c r="X6547" s="1" t="s">
        <v>1236</v>
      </c>
      <c r="Y6547" s="1" t="s">
        <v>86</v>
      </c>
      <c r="Z6547" s="4">
        <v>7373</v>
      </c>
      <c r="AA6547" s="4">
        <f t="shared" si="1912"/>
        <v>2402</v>
      </c>
      <c r="AB6547" s="4">
        <f t="shared" si="1905"/>
        <v>2181.3535449999999</v>
      </c>
      <c r="AC6547" s="4">
        <f t="shared" si="1906"/>
        <v>2402</v>
      </c>
      <c r="AD6547" s="4">
        <f t="shared" si="1915"/>
        <v>2402</v>
      </c>
      <c r="AE6547" s="4">
        <v>2402</v>
      </c>
      <c r="AF6547" s="4">
        <v>2402</v>
      </c>
      <c r="AG6547" s="4">
        <f t="shared" si="1913"/>
        <v>2402</v>
      </c>
      <c r="AI6547" t="e">
        <f t="shared" si="1909"/>
        <v>#N/A</v>
      </c>
      <c r="AJ6547">
        <v>35747.279999999999</v>
      </c>
      <c r="AK6547" s="2">
        <v>35747.279999999999</v>
      </c>
      <c r="AL6547" s="2">
        <f t="shared" si="1914"/>
        <v>35747.279999999999</v>
      </c>
      <c r="AM6547" s="4"/>
      <c r="AN6547" t="e">
        <f>VLOOKUP([1]!Tabelle13[[#This Row],[Vlookup this ID for freight costs]],$AL$2:$AL$6811,2,FALSE)</f>
        <v>#REF!</v>
      </c>
      <c r="AP6547">
        <v>540.26</v>
      </c>
      <c r="AQ6547">
        <v>540.26</v>
      </c>
      <c r="AR6547" s="4">
        <v>19</v>
      </c>
      <c r="AS6547" s="4">
        <v>8</v>
      </c>
      <c r="AT6547" s="4">
        <v>2014</v>
      </c>
      <c r="AU6547" s="4">
        <v>4</v>
      </c>
      <c r="AV6547" s="4">
        <v>9</v>
      </c>
      <c r="AW6547" s="4">
        <v>2014</v>
      </c>
      <c r="AX6547" t="str">
        <f t="shared" si="1910"/>
        <v>Delay</v>
      </c>
      <c r="AY6547">
        <f t="shared" si="1911"/>
        <v>16</v>
      </c>
    </row>
    <row r="6548" spans="1:51" x14ac:dyDescent="0.2">
      <c r="A6548" s="3">
        <v>79803</v>
      </c>
      <c r="B6548" s="1" t="s">
        <v>1138</v>
      </c>
      <c r="C6548" s="1" t="s">
        <v>65</v>
      </c>
      <c r="D6548" s="1" t="s">
        <v>52</v>
      </c>
      <c r="E6548" s="1" t="s">
        <v>53</v>
      </c>
      <c r="F6548" s="1" t="s">
        <v>53</v>
      </c>
      <c r="G6548" s="13" t="s">
        <v>2969</v>
      </c>
      <c r="H6548" s="12">
        <v>41870</v>
      </c>
      <c r="I6548" s="12" t="s">
        <v>1095</v>
      </c>
      <c r="J6548" s="12">
        <v>41886</v>
      </c>
      <c r="K6548" s="4">
        <v>5921</v>
      </c>
      <c r="L6548" s="1" t="s">
        <v>56</v>
      </c>
      <c r="M6548" s="1" t="s">
        <v>57</v>
      </c>
      <c r="N6548" s="1" t="s">
        <v>104</v>
      </c>
      <c r="O6548" s="1" t="s">
        <v>59</v>
      </c>
      <c r="P6548">
        <v>100</v>
      </c>
      <c r="Q6548">
        <v>5903</v>
      </c>
      <c r="R6548">
        <v>525367</v>
      </c>
      <c r="S6548">
        <v>89</v>
      </c>
      <c r="T6548">
        <v>0.89</v>
      </c>
      <c r="U6548">
        <f t="shared" si="1907"/>
        <v>525367</v>
      </c>
      <c r="V6548">
        <f t="shared" si="1908"/>
        <v>590300</v>
      </c>
      <c r="W6548" s="1" t="s">
        <v>85</v>
      </c>
      <c r="X6548" s="1" t="s">
        <v>1236</v>
      </c>
      <c r="Y6548" s="1" t="s">
        <v>86</v>
      </c>
      <c r="Z6548" s="4">
        <v>7373</v>
      </c>
      <c r="AA6548" s="4">
        <f t="shared" si="1912"/>
        <v>3473</v>
      </c>
      <c r="AB6548" s="4">
        <f t="shared" si="1905"/>
        <v>2180.4529670000002</v>
      </c>
      <c r="AC6548" s="4">
        <f t="shared" si="1906"/>
        <v>3473</v>
      </c>
      <c r="AD6548" s="4">
        <f t="shared" si="1915"/>
        <v>3473</v>
      </c>
      <c r="AE6548" s="4">
        <v>3473</v>
      </c>
      <c r="AF6548" s="4">
        <v>3473</v>
      </c>
      <c r="AG6548" s="4">
        <f t="shared" si="1913"/>
        <v>3473</v>
      </c>
      <c r="AI6548" t="e">
        <f t="shared" si="1909"/>
        <v>#N/A</v>
      </c>
      <c r="AJ6548">
        <v>35117.35</v>
      </c>
      <c r="AK6548" s="2">
        <v>35117.35</v>
      </c>
      <c r="AL6548" s="2">
        <f t="shared" si="1914"/>
        <v>35117.35</v>
      </c>
      <c r="AM6548" s="4"/>
      <c r="AN6548" t="e">
        <f>VLOOKUP([1]!Tabelle13[[#This Row],[Vlookup this ID for freight costs]],$AL$2:$AL$6811,2,FALSE)</f>
        <v>#REF!</v>
      </c>
      <c r="AP6548">
        <v>540.08000000000004</v>
      </c>
      <c r="AQ6548">
        <v>540.08000000000004</v>
      </c>
      <c r="AR6548" s="4">
        <v>19</v>
      </c>
      <c r="AS6548" s="4">
        <v>8</v>
      </c>
      <c r="AT6548" s="4">
        <v>2014</v>
      </c>
      <c r="AU6548" s="4">
        <v>4</v>
      </c>
      <c r="AV6548" s="4">
        <v>9</v>
      </c>
      <c r="AW6548" s="4">
        <v>2014</v>
      </c>
      <c r="AX6548" t="str">
        <f t="shared" si="1910"/>
        <v>Delay</v>
      </c>
      <c r="AY6548">
        <f t="shared" si="1911"/>
        <v>16</v>
      </c>
    </row>
    <row r="6549" spans="1:51" x14ac:dyDescent="0.2">
      <c r="A6549" s="3">
        <v>80090</v>
      </c>
      <c r="B6549" s="1" t="s">
        <v>1138</v>
      </c>
      <c r="C6549" s="1" t="s">
        <v>65</v>
      </c>
      <c r="D6549" s="1" t="s">
        <v>52</v>
      </c>
      <c r="E6549" s="1" t="s">
        <v>53</v>
      </c>
      <c r="F6549" s="1" t="s">
        <v>53</v>
      </c>
      <c r="G6549" s="13" t="s">
        <v>1028</v>
      </c>
      <c r="H6549" s="12">
        <v>41241</v>
      </c>
      <c r="I6549" s="12" t="s">
        <v>1028</v>
      </c>
      <c r="J6549" s="12">
        <v>41241</v>
      </c>
      <c r="K6549" s="4">
        <v>4318</v>
      </c>
      <c r="L6549" s="1" t="s">
        <v>56</v>
      </c>
      <c r="M6549" s="1" t="s">
        <v>57</v>
      </c>
      <c r="N6549" s="1" t="s">
        <v>104</v>
      </c>
      <c r="O6549" s="1" t="s">
        <v>59</v>
      </c>
      <c r="P6549">
        <v>100</v>
      </c>
      <c r="Q6549">
        <v>1139</v>
      </c>
      <c r="R6549">
        <v>101371</v>
      </c>
      <c r="S6549">
        <v>89</v>
      </c>
      <c r="T6549">
        <v>0.89</v>
      </c>
      <c r="U6549">
        <f t="shared" si="1907"/>
        <v>101371</v>
      </c>
      <c r="V6549">
        <f t="shared" si="1908"/>
        <v>113900</v>
      </c>
      <c r="W6549" s="1" t="s">
        <v>85</v>
      </c>
      <c r="X6549" s="1" t="s">
        <v>1236</v>
      </c>
      <c r="Y6549" s="1" t="s">
        <v>86</v>
      </c>
      <c r="Z6549" s="4">
        <v>7373</v>
      </c>
      <c r="AA6549" s="4">
        <f t="shared" si="1912"/>
        <v>542</v>
      </c>
      <c r="AB6549" s="4">
        <f t="shared" si="1905"/>
        <v>35.276171000000033</v>
      </c>
      <c r="AC6549" s="4">
        <f t="shared" si="1906"/>
        <v>542</v>
      </c>
      <c r="AD6549" s="4">
        <f t="shared" si="1915"/>
        <v>1224</v>
      </c>
      <c r="AE6549" s="4">
        <v>542</v>
      </c>
      <c r="AF6549" s="4">
        <v>542</v>
      </c>
      <c r="AG6549" s="4">
        <f t="shared" si="1913"/>
        <v>542</v>
      </c>
      <c r="AI6549" t="e">
        <f t="shared" si="1909"/>
        <v>#N/A</v>
      </c>
      <c r="AJ6549">
        <v>13117.86</v>
      </c>
      <c r="AK6549" s="2">
        <v>13117.86</v>
      </c>
      <c r="AL6549" s="2">
        <f t="shared" si="1914"/>
        <v>13117.86</v>
      </c>
      <c r="AM6549" s="4"/>
      <c r="AN6549" t="e">
        <f>VLOOKUP([1]!Tabelle13[[#This Row],[Vlookup this ID for freight costs]],$AL$2:$AL$6811,2,FALSE)</f>
        <v>#REF!</v>
      </c>
      <c r="AP6549">
        <v>142.12</v>
      </c>
      <c r="AQ6549">
        <v>142.12</v>
      </c>
      <c r="AR6549" s="4">
        <v>28</v>
      </c>
      <c r="AS6549" s="4">
        <v>11</v>
      </c>
      <c r="AT6549" s="4">
        <v>2012</v>
      </c>
      <c r="AU6549" s="4">
        <v>28</v>
      </c>
      <c r="AV6549" s="4">
        <v>11</v>
      </c>
      <c r="AW6549" s="4">
        <v>2012</v>
      </c>
      <c r="AX6549" t="str">
        <f t="shared" si="1910"/>
        <v>No Delay</v>
      </c>
      <c r="AY6549">
        <f t="shared" si="1911"/>
        <v>0</v>
      </c>
    </row>
    <row r="6550" spans="1:51" x14ac:dyDescent="0.2">
      <c r="A6550" s="3">
        <v>80112</v>
      </c>
      <c r="B6550" s="1" t="s">
        <v>1138</v>
      </c>
      <c r="C6550" s="1" t="s">
        <v>65</v>
      </c>
      <c r="D6550" s="1" t="s">
        <v>52</v>
      </c>
      <c r="E6550" s="1" t="s">
        <v>53</v>
      </c>
      <c r="F6550" s="1" t="s">
        <v>53</v>
      </c>
      <c r="G6550" s="13" t="s">
        <v>1549</v>
      </c>
      <c r="H6550" s="12">
        <v>41535</v>
      </c>
      <c r="I6550" s="12" t="s">
        <v>3007</v>
      </c>
      <c r="J6550" s="12">
        <v>41536</v>
      </c>
      <c r="K6550" s="4">
        <v>4935</v>
      </c>
      <c r="L6550" s="1" t="s">
        <v>56</v>
      </c>
      <c r="M6550" s="1" t="s">
        <v>57</v>
      </c>
      <c r="N6550" s="1" t="s">
        <v>104</v>
      </c>
      <c r="O6550" s="1" t="s">
        <v>59</v>
      </c>
      <c r="P6550">
        <v>100</v>
      </c>
      <c r="Q6550">
        <v>3064</v>
      </c>
      <c r="R6550">
        <v>272696</v>
      </c>
      <c r="S6550">
        <v>89</v>
      </c>
      <c r="T6550">
        <v>0.89</v>
      </c>
      <c r="U6550">
        <f t="shared" si="1907"/>
        <v>272696</v>
      </c>
      <c r="V6550">
        <f t="shared" si="1908"/>
        <v>306400</v>
      </c>
      <c r="W6550" s="1" t="s">
        <v>85</v>
      </c>
      <c r="X6550" s="1" t="s">
        <v>1236</v>
      </c>
      <c r="Y6550" s="1" t="s">
        <v>86</v>
      </c>
      <c r="Z6550" s="4">
        <v>7373</v>
      </c>
      <c r="AA6550" s="4">
        <f t="shared" si="1912"/>
        <v>1245</v>
      </c>
      <c r="AB6550" s="4">
        <f t="shared" si="1905"/>
        <v>902.08249599999999</v>
      </c>
      <c r="AC6550" s="4">
        <f t="shared" si="1906"/>
        <v>1245</v>
      </c>
      <c r="AD6550" s="4">
        <f t="shared" si="1915"/>
        <v>1244.5</v>
      </c>
      <c r="AE6550" s="4">
        <v>1245</v>
      </c>
      <c r="AF6550" s="4">
        <v>1245</v>
      </c>
      <c r="AG6550" s="4">
        <f t="shared" si="1913"/>
        <v>1245</v>
      </c>
      <c r="AI6550" t="e">
        <f t="shared" si="1909"/>
        <v>#N/A</v>
      </c>
      <c r="AJ6550">
        <v>13383.47</v>
      </c>
      <c r="AK6550" s="2">
        <v>13383.47</v>
      </c>
      <c r="AL6550" s="2">
        <f t="shared" si="1914"/>
        <v>13383.47</v>
      </c>
      <c r="AM6550" s="4"/>
      <c r="AN6550" t="e">
        <f>VLOOKUP([1]!Tabelle13[[#This Row],[Vlookup this ID for freight costs]],$AL$2:$AL$6811,2,FALSE)</f>
        <v>#REF!</v>
      </c>
      <c r="AP6550">
        <v>337.32</v>
      </c>
      <c r="AQ6550">
        <v>337.32</v>
      </c>
      <c r="AR6550" s="4">
        <v>18</v>
      </c>
      <c r="AS6550" s="4">
        <v>9</v>
      </c>
      <c r="AT6550" s="4">
        <v>2013</v>
      </c>
      <c r="AU6550" s="4">
        <v>19</v>
      </c>
      <c r="AV6550" s="4">
        <v>9</v>
      </c>
      <c r="AW6550" s="4">
        <v>2013</v>
      </c>
      <c r="AX6550" t="str">
        <f t="shared" si="1910"/>
        <v>Delay</v>
      </c>
      <c r="AY6550">
        <f t="shared" si="1911"/>
        <v>1</v>
      </c>
    </row>
    <row r="6551" spans="1:51" x14ac:dyDescent="0.2">
      <c r="A6551" s="3">
        <v>80699</v>
      </c>
      <c r="B6551" s="1" t="s">
        <v>1138</v>
      </c>
      <c r="C6551" s="1" t="s">
        <v>65</v>
      </c>
      <c r="D6551" s="1" t="s">
        <v>52</v>
      </c>
      <c r="E6551" s="1" t="s">
        <v>53</v>
      </c>
      <c r="F6551" s="1" t="s">
        <v>53</v>
      </c>
      <c r="G6551" s="13" t="s">
        <v>2288</v>
      </c>
      <c r="H6551" s="12">
        <v>41283</v>
      </c>
      <c r="I6551" s="12" t="s">
        <v>1425</v>
      </c>
      <c r="J6551" s="12">
        <v>41353</v>
      </c>
      <c r="K6551" s="4">
        <v>4546</v>
      </c>
      <c r="L6551" s="1" t="s">
        <v>56</v>
      </c>
      <c r="M6551" s="1" t="s">
        <v>57</v>
      </c>
      <c r="N6551" s="1" t="s">
        <v>104</v>
      </c>
      <c r="O6551" s="1" t="s">
        <v>59</v>
      </c>
      <c r="P6551">
        <v>100</v>
      </c>
      <c r="Q6551">
        <v>2933</v>
      </c>
      <c r="R6551">
        <v>261037</v>
      </c>
      <c r="S6551">
        <v>89</v>
      </c>
      <c r="T6551">
        <v>0.89</v>
      </c>
      <c r="U6551">
        <f t="shared" si="1907"/>
        <v>261037</v>
      </c>
      <c r="V6551">
        <f t="shared" si="1908"/>
        <v>293300</v>
      </c>
      <c r="W6551" s="1" t="s">
        <v>85</v>
      </c>
      <c r="X6551" s="1" t="s">
        <v>1236</v>
      </c>
      <c r="Y6551" s="1" t="s">
        <v>86</v>
      </c>
      <c r="Z6551" s="4">
        <v>7373</v>
      </c>
      <c r="AA6551" s="4">
        <f t="shared" si="1912"/>
        <v>1271</v>
      </c>
      <c r="AB6551" s="4">
        <f t="shared" si="1905"/>
        <v>843.09463700000015</v>
      </c>
      <c r="AC6551" s="4">
        <f t="shared" si="1906"/>
        <v>1271</v>
      </c>
      <c r="AD6551" s="4">
        <f t="shared" si="1915"/>
        <v>1271</v>
      </c>
      <c r="AE6551" s="4">
        <v>1271</v>
      </c>
      <c r="AF6551" s="4">
        <v>1271</v>
      </c>
      <c r="AG6551" s="4">
        <f t="shared" si="1913"/>
        <v>1271</v>
      </c>
      <c r="AI6551" t="e">
        <f t="shared" si="1909"/>
        <v>#N/A</v>
      </c>
      <c r="AJ6551">
        <v>26859.39</v>
      </c>
      <c r="AK6551" s="2">
        <v>26859.39</v>
      </c>
      <c r="AL6551" s="2">
        <f t="shared" si="1914"/>
        <v>26859.39</v>
      </c>
      <c r="AM6551" s="4"/>
      <c r="AN6551" t="e">
        <f>VLOOKUP([1]!Tabelle13[[#This Row],[Vlookup this ID for freight costs]],$AL$2:$AL$6811,2,FALSE)</f>
        <v>#REF!</v>
      </c>
      <c r="AP6551">
        <v>365.97</v>
      </c>
      <c r="AQ6551">
        <v>365.97</v>
      </c>
      <c r="AR6551" s="4">
        <v>9</v>
      </c>
      <c r="AS6551" s="4">
        <v>1</v>
      </c>
      <c r="AT6551" s="4">
        <v>2013</v>
      </c>
      <c r="AU6551" s="4">
        <v>20</v>
      </c>
      <c r="AV6551" s="4">
        <v>4</v>
      </c>
      <c r="AW6551" s="4">
        <v>2013</v>
      </c>
      <c r="AX6551" t="str">
        <f t="shared" si="1910"/>
        <v>Delay</v>
      </c>
      <c r="AY6551">
        <f t="shared" si="1911"/>
        <v>70</v>
      </c>
    </row>
    <row r="6552" spans="1:51" x14ac:dyDescent="0.2">
      <c r="A6552" s="3">
        <v>30349</v>
      </c>
      <c r="B6552" s="1" t="s">
        <v>172</v>
      </c>
      <c r="C6552" s="1" t="s">
        <v>114</v>
      </c>
      <c r="D6552" s="1" t="s">
        <v>52</v>
      </c>
      <c r="E6552" s="1" t="s">
        <v>53</v>
      </c>
      <c r="F6552" s="1" t="s">
        <v>53</v>
      </c>
      <c r="G6552" s="13" t="s">
        <v>410</v>
      </c>
      <c r="H6552" s="12">
        <v>41598</v>
      </c>
      <c r="I6552" s="12" t="s">
        <v>411</v>
      </c>
      <c r="J6552" s="12">
        <v>41599</v>
      </c>
      <c r="K6552" s="4">
        <v>5065</v>
      </c>
      <c r="L6552" s="1" t="s">
        <v>56</v>
      </c>
      <c r="M6552" s="1" t="s">
        <v>126</v>
      </c>
      <c r="N6552" s="1" t="s">
        <v>127</v>
      </c>
      <c r="O6552" s="1" t="s">
        <v>128</v>
      </c>
      <c r="P6552">
        <v>20</v>
      </c>
      <c r="Q6552">
        <v>4500</v>
      </c>
      <c r="R6552">
        <v>144000</v>
      </c>
      <c r="S6552">
        <v>32</v>
      </c>
      <c r="T6552">
        <v>1.6</v>
      </c>
      <c r="U6552">
        <f t="shared" si="1907"/>
        <v>144000</v>
      </c>
      <c r="V6552">
        <f t="shared" si="1908"/>
        <v>90000</v>
      </c>
      <c r="W6552" s="1" t="s">
        <v>126</v>
      </c>
      <c r="X6552" s="1" t="s">
        <v>129</v>
      </c>
      <c r="Y6552" s="1" t="s">
        <v>129</v>
      </c>
      <c r="Z6552" s="3">
        <v>8261</v>
      </c>
      <c r="AA6552" s="4">
        <f t="shared" si="1912"/>
        <v>1353</v>
      </c>
      <c r="AB6552" s="4">
        <f t="shared" si="1905"/>
        <v>1036.771</v>
      </c>
      <c r="AC6552" s="4">
        <f t="shared" si="1906"/>
        <v>1353</v>
      </c>
      <c r="AD6552" s="4">
        <f t="shared" si="1915"/>
        <v>1417.5</v>
      </c>
      <c r="AE6552" s="4">
        <v>1353</v>
      </c>
      <c r="AF6552" s="4">
        <v>1353</v>
      </c>
      <c r="AG6552" s="4">
        <f t="shared" si="1913"/>
        <v>1353</v>
      </c>
      <c r="AI6552" t="e">
        <f t="shared" si="1909"/>
        <v>#N/A</v>
      </c>
      <c r="AJ6552">
        <v>17507.939999999999</v>
      </c>
      <c r="AK6552" s="2">
        <v>17507.939999999999</v>
      </c>
      <c r="AL6552" s="2">
        <f t="shared" si="1914"/>
        <v>17507.939999999999</v>
      </c>
      <c r="AM6552" s="4"/>
      <c r="AN6552" t="e">
        <f>VLOOKUP([1]!Tabelle13[[#This Row],[Vlookup this ID for freight costs]],$AL$2:$AL$6811,2,FALSE)</f>
        <v>#REF!</v>
      </c>
      <c r="AP6552">
        <v>178.13</v>
      </c>
      <c r="AQ6552">
        <v>178.13</v>
      </c>
      <c r="AR6552" s="4">
        <v>20</v>
      </c>
      <c r="AS6552" s="4">
        <v>11</v>
      </c>
      <c r="AT6552" s="4">
        <v>2013</v>
      </c>
      <c r="AU6552" s="4">
        <v>21</v>
      </c>
      <c r="AV6552" s="4">
        <v>11</v>
      </c>
      <c r="AW6552" s="4">
        <v>2013</v>
      </c>
      <c r="AX6552" t="str">
        <f t="shared" si="1910"/>
        <v>Delay</v>
      </c>
      <c r="AY6552">
        <f t="shared" si="1911"/>
        <v>1</v>
      </c>
    </row>
    <row r="6553" spans="1:51" x14ac:dyDescent="0.2">
      <c r="A6553" s="3">
        <v>38596</v>
      </c>
      <c r="B6553" s="1" t="s">
        <v>172</v>
      </c>
      <c r="C6553" s="1" t="s">
        <v>114</v>
      </c>
      <c r="D6553" s="1" t="s">
        <v>52</v>
      </c>
      <c r="E6553" s="1" t="s">
        <v>53</v>
      </c>
      <c r="F6553" s="1" t="s">
        <v>53</v>
      </c>
      <c r="G6553" s="13" t="s">
        <v>1061</v>
      </c>
      <c r="H6553" s="12">
        <v>40301</v>
      </c>
      <c r="I6553" s="12" t="s">
        <v>1061</v>
      </c>
      <c r="J6553" s="12">
        <v>40301</v>
      </c>
      <c r="K6553" s="4">
        <v>2378</v>
      </c>
      <c r="L6553" s="1" t="s">
        <v>56</v>
      </c>
      <c r="M6553" s="1" t="s">
        <v>57</v>
      </c>
      <c r="N6553" s="1" t="s">
        <v>104</v>
      </c>
      <c r="O6553" s="1" t="s">
        <v>59</v>
      </c>
      <c r="P6553">
        <v>100</v>
      </c>
      <c r="Q6553">
        <v>2807</v>
      </c>
      <c r="R6553">
        <v>202104</v>
      </c>
      <c r="S6553">
        <v>72</v>
      </c>
      <c r="T6553">
        <v>0.72</v>
      </c>
      <c r="U6553">
        <f t="shared" si="1907"/>
        <v>202104</v>
      </c>
      <c r="V6553">
        <f t="shared" si="1908"/>
        <v>280700</v>
      </c>
      <c r="W6553" s="1" t="s">
        <v>60</v>
      </c>
      <c r="X6553" s="1" t="s">
        <v>61</v>
      </c>
      <c r="Y6553" s="1" t="s">
        <v>61</v>
      </c>
      <c r="Z6553" s="3">
        <v>12841</v>
      </c>
      <c r="AA6553" s="4">
        <f t="shared" si="1912"/>
        <v>1360</v>
      </c>
      <c r="AB6553" s="4">
        <f t="shared" si="1905"/>
        <v>619.29400400000009</v>
      </c>
      <c r="AC6553" s="4">
        <f t="shared" si="1906"/>
        <v>1360</v>
      </c>
      <c r="AD6553" s="4">
        <f t="shared" si="1915"/>
        <v>1360</v>
      </c>
      <c r="AE6553" s="4">
        <v>1360</v>
      </c>
      <c r="AF6553" s="4">
        <v>1360</v>
      </c>
      <c r="AG6553" s="4">
        <f t="shared" si="1913"/>
        <v>1360</v>
      </c>
      <c r="AI6553" t="e">
        <f t="shared" si="1909"/>
        <v>#N/A</v>
      </c>
      <c r="AJ6553">
        <v>20067.34</v>
      </c>
      <c r="AK6553" s="2">
        <v>20067.34</v>
      </c>
      <c r="AL6553" s="2">
        <f t="shared" si="1914"/>
        <v>20067.34</v>
      </c>
      <c r="AM6553" s="4"/>
      <c r="AN6553" t="e">
        <f>VLOOKUP([1]!Tabelle13[[#This Row],[Vlookup this ID for freight costs]],$AL$2:$AL$6811,2,FALSE)</f>
        <v>#REF!</v>
      </c>
      <c r="AP6553">
        <v>435.74</v>
      </c>
      <c r="AQ6553">
        <v>435.74</v>
      </c>
      <c r="AR6553" s="4">
        <v>3</v>
      </c>
      <c r="AS6553" s="4">
        <v>5</v>
      </c>
      <c r="AT6553" s="4">
        <v>2010</v>
      </c>
      <c r="AU6553" s="4">
        <v>3</v>
      </c>
      <c r="AV6553" s="4">
        <v>5</v>
      </c>
      <c r="AW6553" s="4">
        <v>2010</v>
      </c>
      <c r="AX6553" t="str">
        <f t="shared" si="1910"/>
        <v>No Delay</v>
      </c>
      <c r="AY6553">
        <f t="shared" si="1911"/>
        <v>0</v>
      </c>
    </row>
    <row r="6554" spans="1:51" x14ac:dyDescent="0.2">
      <c r="A6554" s="3">
        <v>74439</v>
      </c>
      <c r="B6554" s="1" t="s">
        <v>1138</v>
      </c>
      <c r="C6554" s="1" t="s">
        <v>65</v>
      </c>
      <c r="D6554" s="1" t="s">
        <v>52</v>
      </c>
      <c r="E6554" s="1" t="s">
        <v>53</v>
      </c>
      <c r="F6554" s="1" t="s">
        <v>53</v>
      </c>
      <c r="G6554" s="13" t="s">
        <v>486</v>
      </c>
      <c r="H6554" s="12">
        <v>40786</v>
      </c>
      <c r="I6554" s="12" t="s">
        <v>3012</v>
      </c>
      <c r="J6554" s="12">
        <v>40780</v>
      </c>
      <c r="K6554" s="4">
        <v>3380</v>
      </c>
      <c r="L6554" s="1" t="s">
        <v>56</v>
      </c>
      <c r="M6554" s="1" t="s">
        <v>57</v>
      </c>
      <c r="N6554" s="1" t="s">
        <v>104</v>
      </c>
      <c r="O6554" s="1" t="s">
        <v>59</v>
      </c>
      <c r="P6554">
        <v>100</v>
      </c>
      <c r="Q6554">
        <v>2853</v>
      </c>
      <c r="R6554">
        <v>253917</v>
      </c>
      <c r="S6554">
        <v>89</v>
      </c>
      <c r="T6554">
        <v>0.89</v>
      </c>
      <c r="U6554">
        <f t="shared" si="1907"/>
        <v>253917</v>
      </c>
      <c r="V6554">
        <f t="shared" si="1908"/>
        <v>285300</v>
      </c>
      <c r="W6554" s="1" t="s">
        <v>60</v>
      </c>
      <c r="X6554" s="1" t="s">
        <v>61</v>
      </c>
      <c r="Y6554" s="1" t="s">
        <v>61</v>
      </c>
      <c r="Z6554" s="3">
        <v>12853</v>
      </c>
      <c r="AA6554" s="4">
        <f t="shared" si="1912"/>
        <v>1360</v>
      </c>
      <c r="AB6554" s="4">
        <f t="shared" si="1905"/>
        <v>807.07151700000009</v>
      </c>
      <c r="AC6554" s="4">
        <f t="shared" si="1906"/>
        <v>1360</v>
      </c>
      <c r="AD6554" s="4">
        <f t="shared" si="1915"/>
        <v>1327</v>
      </c>
      <c r="AE6554" s="4">
        <v>1360</v>
      </c>
      <c r="AF6554" s="4">
        <v>1360</v>
      </c>
      <c r="AG6554" s="4">
        <f t="shared" si="1913"/>
        <v>1360</v>
      </c>
      <c r="AI6554" t="e">
        <f t="shared" si="1909"/>
        <v>#N/A</v>
      </c>
      <c r="AJ6554">
        <v>32499.11</v>
      </c>
      <c r="AK6554" s="2">
        <v>32499.11</v>
      </c>
      <c r="AL6554" s="2">
        <f t="shared" si="1914"/>
        <v>32499.11</v>
      </c>
      <c r="AM6554" s="4"/>
      <c r="AN6554" t="e">
        <f>VLOOKUP([1]!Tabelle13[[#This Row],[Vlookup this ID for freight costs]],$AL$2:$AL$6811,2,FALSE)</f>
        <v>#REF!</v>
      </c>
      <c r="AP6554">
        <v>418.96</v>
      </c>
      <c r="AQ6554">
        <v>418.96</v>
      </c>
      <c r="AR6554" s="4">
        <v>31</v>
      </c>
      <c r="AS6554" s="4">
        <v>8</v>
      </c>
      <c r="AT6554" s="4">
        <v>2011</v>
      </c>
      <c r="AU6554" s="4">
        <v>25</v>
      </c>
      <c r="AV6554" s="4">
        <v>8</v>
      </c>
      <c r="AW6554" s="4">
        <v>2011</v>
      </c>
      <c r="AX6554" t="str">
        <f t="shared" si="1910"/>
        <v>No Delay</v>
      </c>
      <c r="AY6554">
        <f t="shared" si="1911"/>
        <v>0</v>
      </c>
    </row>
    <row r="6555" spans="1:51" x14ac:dyDescent="0.2">
      <c r="A6555" s="3">
        <v>56487</v>
      </c>
      <c r="B6555" s="1" t="s">
        <v>172</v>
      </c>
      <c r="C6555" s="1" t="s">
        <v>114</v>
      </c>
      <c r="D6555" s="1" t="s">
        <v>52</v>
      </c>
      <c r="E6555" s="1" t="s">
        <v>53</v>
      </c>
      <c r="F6555" s="1" t="s">
        <v>53</v>
      </c>
      <c r="G6555" s="13" t="s">
        <v>2974</v>
      </c>
      <c r="H6555" s="12">
        <v>40529</v>
      </c>
      <c r="I6555" s="12" t="s">
        <v>384</v>
      </c>
      <c r="J6555" s="12">
        <v>40533</v>
      </c>
      <c r="K6555" s="4">
        <v>2939</v>
      </c>
      <c r="L6555" s="1" t="s">
        <v>56</v>
      </c>
      <c r="M6555" s="1" t="s">
        <v>57</v>
      </c>
      <c r="N6555" s="1" t="s">
        <v>104</v>
      </c>
      <c r="O6555" s="1" t="s">
        <v>59</v>
      </c>
      <c r="P6555">
        <v>100</v>
      </c>
      <c r="Q6555">
        <v>2814</v>
      </c>
      <c r="R6555">
        <v>225120</v>
      </c>
      <c r="S6555">
        <v>80</v>
      </c>
      <c r="T6555">
        <v>0.8</v>
      </c>
      <c r="U6555">
        <f t="shared" si="1907"/>
        <v>225120</v>
      </c>
      <c r="V6555">
        <f t="shared" si="1908"/>
        <v>281400</v>
      </c>
      <c r="W6555" s="1" t="s">
        <v>60</v>
      </c>
      <c r="X6555" s="1" t="s">
        <v>61</v>
      </c>
      <c r="Y6555" s="1" t="s">
        <v>61</v>
      </c>
      <c r="Z6555" s="3">
        <v>12841</v>
      </c>
      <c r="AA6555" s="4">
        <f t="shared" si="1912"/>
        <v>1363</v>
      </c>
      <c r="AB6555" s="4">
        <f t="shared" si="1905"/>
        <v>700.84392000000003</v>
      </c>
      <c r="AC6555" s="4">
        <f t="shared" si="1906"/>
        <v>1363</v>
      </c>
      <c r="AD6555" s="4">
        <f t="shared" si="1915"/>
        <v>1363</v>
      </c>
      <c r="AE6555" s="4">
        <v>1363</v>
      </c>
      <c r="AF6555" s="4">
        <v>1363</v>
      </c>
      <c r="AG6555" s="4">
        <f t="shared" si="1913"/>
        <v>1363</v>
      </c>
      <c r="AI6555" t="e">
        <f t="shared" si="1909"/>
        <v>#N/A</v>
      </c>
      <c r="AJ6555">
        <v>22746.62</v>
      </c>
      <c r="AK6555" s="2">
        <v>22746.62</v>
      </c>
      <c r="AL6555" s="2">
        <f t="shared" si="1914"/>
        <v>22746.62</v>
      </c>
      <c r="AM6555" s="4"/>
      <c r="AN6555" t="e">
        <f>VLOOKUP([1]!Tabelle13[[#This Row],[Vlookup this ID for freight costs]],$AL$2:$AL$6811,2,FALSE)</f>
        <v>#REF!</v>
      </c>
      <c r="AP6555">
        <v>485.36</v>
      </c>
      <c r="AQ6555">
        <v>485.36</v>
      </c>
      <c r="AR6555" s="4">
        <v>17</v>
      </c>
      <c r="AS6555" s="4">
        <v>12</v>
      </c>
      <c r="AT6555" s="4">
        <v>2010</v>
      </c>
      <c r="AU6555" s="4">
        <v>21</v>
      </c>
      <c r="AV6555" s="4">
        <v>12</v>
      </c>
      <c r="AW6555" s="4">
        <v>2010</v>
      </c>
      <c r="AX6555" t="str">
        <f t="shared" si="1910"/>
        <v>Delay</v>
      </c>
      <c r="AY6555">
        <f t="shared" si="1911"/>
        <v>4</v>
      </c>
    </row>
    <row r="6556" spans="1:51" x14ac:dyDescent="0.2">
      <c r="A6556" s="3">
        <v>11716</v>
      </c>
      <c r="B6556" s="1" t="s">
        <v>64</v>
      </c>
      <c r="C6556" s="1" t="s">
        <v>65</v>
      </c>
      <c r="D6556" s="1" t="s">
        <v>130</v>
      </c>
      <c r="E6556" s="1" t="s">
        <v>53</v>
      </c>
      <c r="F6556" s="1" t="s">
        <v>107</v>
      </c>
      <c r="G6556" s="13" t="s">
        <v>754</v>
      </c>
      <c r="H6556" s="12">
        <v>39202</v>
      </c>
      <c r="I6556" s="12" t="s">
        <v>754</v>
      </c>
      <c r="J6556" s="12">
        <v>39202</v>
      </c>
      <c r="K6556" s="4">
        <v>118</v>
      </c>
      <c r="L6556" s="1" t="s">
        <v>56</v>
      </c>
      <c r="M6556" s="1" t="s">
        <v>132</v>
      </c>
      <c r="N6556" s="1" t="s">
        <v>635</v>
      </c>
      <c r="O6556" s="1" t="s">
        <v>636</v>
      </c>
      <c r="P6556">
        <v>20</v>
      </c>
      <c r="Q6556">
        <v>5250</v>
      </c>
      <c r="R6556">
        <v>141750</v>
      </c>
      <c r="S6556">
        <v>27</v>
      </c>
      <c r="T6556">
        <v>1.35</v>
      </c>
      <c r="U6556">
        <f t="shared" si="1907"/>
        <v>141750</v>
      </c>
      <c r="V6556">
        <f t="shared" si="1908"/>
        <v>105000</v>
      </c>
      <c r="W6556" s="1" t="s">
        <v>637</v>
      </c>
      <c r="X6556" s="1" t="s">
        <v>71</v>
      </c>
      <c r="Y6556" s="1" t="s">
        <v>71</v>
      </c>
      <c r="Z6556" s="4">
        <v>10674</v>
      </c>
      <c r="AA6556" s="4">
        <f t="shared" si="1912"/>
        <v>1699</v>
      </c>
      <c r="AB6556" s="4">
        <f t="shared" si="1905"/>
        <v>1132.9187499999998</v>
      </c>
      <c r="AC6556" s="4">
        <f t="shared" si="1906"/>
        <v>1699</v>
      </c>
      <c r="AD6556" s="4">
        <f t="shared" si="1915"/>
        <v>1699</v>
      </c>
      <c r="AE6556" s="4">
        <v>1699</v>
      </c>
      <c r="AF6556" s="4">
        <v>1699</v>
      </c>
      <c r="AG6556" s="4">
        <f t="shared" si="1913"/>
        <v>1699</v>
      </c>
      <c r="AH6556" s="4">
        <v>85596</v>
      </c>
      <c r="AI6556">
        <f t="shared" si="1909"/>
        <v>51833</v>
      </c>
      <c r="AJ6556">
        <v>8526.94</v>
      </c>
      <c r="AK6556" s="2">
        <v>8526.94</v>
      </c>
      <c r="AL6556" s="2">
        <f t="shared" si="1914"/>
        <v>8526.94</v>
      </c>
      <c r="AM6556" s="4"/>
      <c r="AN6556" t="e">
        <f>VLOOKUP([1]!Tabelle13[[#This Row],[Vlookup this ID for freight costs]],$AL$2:$AL$6811,2,FALSE)</f>
        <v>#REF!</v>
      </c>
      <c r="AP6556">
        <v>0</v>
      </c>
      <c r="AR6556" s="4">
        <v>30</v>
      </c>
      <c r="AS6556" s="4">
        <v>4</v>
      </c>
      <c r="AT6556" s="4">
        <v>2007</v>
      </c>
      <c r="AU6556" s="4">
        <v>30</v>
      </c>
      <c r="AV6556" s="4">
        <v>4</v>
      </c>
      <c r="AW6556" s="4">
        <v>2007</v>
      </c>
      <c r="AX6556" t="str">
        <f t="shared" si="1910"/>
        <v>No Delay</v>
      </c>
      <c r="AY6556">
        <f t="shared" si="1911"/>
        <v>0</v>
      </c>
    </row>
    <row r="6557" spans="1:51" x14ac:dyDescent="0.2">
      <c r="A6557" s="3">
        <v>10718</v>
      </c>
      <c r="B6557" s="1" t="s">
        <v>72</v>
      </c>
      <c r="C6557" s="1" t="s">
        <v>73</v>
      </c>
      <c r="D6557" s="1" t="s">
        <v>130</v>
      </c>
      <c r="E6557" s="1" t="s">
        <v>101</v>
      </c>
      <c r="F6557" s="1" t="s">
        <v>101</v>
      </c>
      <c r="G6557" s="13" t="s">
        <v>1197</v>
      </c>
      <c r="H6557" s="12">
        <v>39655</v>
      </c>
      <c r="I6557" s="12" t="s">
        <v>1197</v>
      </c>
      <c r="J6557" s="12">
        <v>39655</v>
      </c>
      <c r="K6557" s="4">
        <v>969</v>
      </c>
      <c r="L6557" s="1" t="s">
        <v>56</v>
      </c>
      <c r="M6557" s="1" t="s">
        <v>132</v>
      </c>
      <c r="N6557" s="1" t="s">
        <v>136</v>
      </c>
      <c r="O6557" s="1" t="s">
        <v>137</v>
      </c>
      <c r="P6557">
        <v>25</v>
      </c>
      <c r="Q6557">
        <v>307</v>
      </c>
      <c r="R6557">
        <v>6140</v>
      </c>
      <c r="S6557">
        <v>20</v>
      </c>
      <c r="T6557">
        <v>0.8</v>
      </c>
      <c r="U6557">
        <f t="shared" si="1907"/>
        <v>6140</v>
      </c>
      <c r="V6557">
        <f t="shared" si="1908"/>
        <v>7675</v>
      </c>
      <c r="W6557" s="1" t="s">
        <v>138</v>
      </c>
      <c r="X6557" s="1" t="s">
        <v>139</v>
      </c>
      <c r="Y6557" s="1" t="s">
        <v>139</v>
      </c>
      <c r="Z6557" s="3">
        <v>18736</v>
      </c>
      <c r="AA6557" s="4">
        <f t="shared" si="1912"/>
        <v>1368</v>
      </c>
      <c r="AB6557" s="4">
        <f t="shared" si="1905"/>
        <v>-51.575959999999995</v>
      </c>
      <c r="AC6557" s="4">
        <f t="shared" si="1906"/>
        <v>1368</v>
      </c>
      <c r="AD6557" s="4">
        <f t="shared" si="1915"/>
        <v>746.5</v>
      </c>
      <c r="AE6557" s="4">
        <v>1368</v>
      </c>
      <c r="AF6557" s="4">
        <v>1368</v>
      </c>
      <c r="AG6557" s="4">
        <f t="shared" si="1913"/>
        <v>1368</v>
      </c>
      <c r="AH6557" s="4">
        <v>82927</v>
      </c>
      <c r="AI6557">
        <f t="shared" si="1909"/>
        <v>1161</v>
      </c>
      <c r="AJ6557">
        <v>5663</v>
      </c>
      <c r="AK6557" s="2">
        <v>5663</v>
      </c>
      <c r="AL6557" s="2">
        <f t="shared" si="1914"/>
        <v>5663</v>
      </c>
      <c r="AM6557" s="4"/>
      <c r="AN6557" t="e">
        <f>VLOOKUP([1]!Tabelle13[[#This Row],[Vlookup this ID for freight costs]],$AL$2:$AL$6811,2,FALSE)</f>
        <v>#REF!</v>
      </c>
      <c r="AP6557">
        <v>9.82</v>
      </c>
      <c r="AQ6557">
        <v>9.82</v>
      </c>
      <c r="AR6557" s="4">
        <v>26</v>
      </c>
      <c r="AS6557" s="4">
        <v>7</v>
      </c>
      <c r="AT6557" s="4">
        <v>2008</v>
      </c>
      <c r="AU6557" s="4">
        <v>26</v>
      </c>
      <c r="AV6557" s="4">
        <v>7</v>
      </c>
      <c r="AW6557" s="4">
        <v>2008</v>
      </c>
      <c r="AX6557" t="str">
        <f t="shared" si="1910"/>
        <v>No Delay</v>
      </c>
      <c r="AY6557">
        <f t="shared" si="1911"/>
        <v>0</v>
      </c>
    </row>
    <row r="6558" spans="1:51" x14ac:dyDescent="0.2">
      <c r="A6558" s="3">
        <v>12794</v>
      </c>
      <c r="B6558" s="1" t="s">
        <v>72</v>
      </c>
      <c r="C6558" s="1" t="s">
        <v>73</v>
      </c>
      <c r="D6558" s="1" t="s">
        <v>130</v>
      </c>
      <c r="E6558" s="1" t="s">
        <v>101</v>
      </c>
      <c r="F6558" s="1" t="s">
        <v>101</v>
      </c>
      <c r="G6558" s="13" t="s">
        <v>1197</v>
      </c>
      <c r="H6558" s="12">
        <v>39655</v>
      </c>
      <c r="I6558" s="12" t="s">
        <v>1197</v>
      </c>
      <c r="J6558" s="12">
        <v>39655</v>
      </c>
      <c r="K6558" s="4">
        <v>974</v>
      </c>
      <c r="L6558" s="1" t="s">
        <v>56</v>
      </c>
      <c r="M6558" s="1" t="s">
        <v>132</v>
      </c>
      <c r="N6558" s="1" t="s">
        <v>136</v>
      </c>
      <c r="O6558" s="1" t="s">
        <v>137</v>
      </c>
      <c r="P6558">
        <v>25</v>
      </c>
      <c r="Q6558">
        <v>4342</v>
      </c>
      <c r="R6558">
        <v>86840</v>
      </c>
      <c r="S6558">
        <v>20</v>
      </c>
      <c r="T6558">
        <v>0.8</v>
      </c>
      <c r="U6558">
        <f t="shared" si="1907"/>
        <v>86840</v>
      </c>
      <c r="V6558">
        <f t="shared" si="1908"/>
        <v>108550</v>
      </c>
      <c r="W6558" s="1" t="s">
        <v>138</v>
      </c>
      <c r="X6558" s="1" t="s">
        <v>139</v>
      </c>
      <c r="Y6558" s="1" t="s">
        <v>139</v>
      </c>
      <c r="Z6558" s="3">
        <v>18736</v>
      </c>
      <c r="AA6558" s="4">
        <f t="shared" si="1912"/>
        <v>1368</v>
      </c>
      <c r="AB6558" s="4">
        <f t="shared" si="1905"/>
        <v>790.60923999999989</v>
      </c>
      <c r="AC6558" s="4">
        <f t="shared" si="1906"/>
        <v>1368</v>
      </c>
      <c r="AD6558" s="4">
        <f t="shared" si="1915"/>
        <v>1368</v>
      </c>
      <c r="AE6558" s="3" t="s">
        <v>3013</v>
      </c>
      <c r="AF6558" s="3">
        <v>1368</v>
      </c>
      <c r="AG6558" s="4">
        <f>AI6558</f>
        <v>1368</v>
      </c>
      <c r="AH6558" s="4">
        <v>10718</v>
      </c>
      <c r="AI6558">
        <f t="shared" si="1909"/>
        <v>1368</v>
      </c>
      <c r="AJ6558" t="s">
        <v>3013</v>
      </c>
      <c r="AK6558" s="2">
        <v>5663</v>
      </c>
      <c r="AL6558" s="2">
        <f>AN6558</f>
        <v>5663</v>
      </c>
      <c r="AM6558" s="4">
        <v>10718</v>
      </c>
      <c r="AN6558">
        <f>INDEX($AJ$2:$AJ$6811,MATCH(AM6558,$A$2:$A$6811,0))</f>
        <v>5663</v>
      </c>
      <c r="AP6558">
        <v>138.94</v>
      </c>
      <c r="AQ6558">
        <v>138.94</v>
      </c>
      <c r="AR6558" s="4">
        <v>26</v>
      </c>
      <c r="AS6558" s="4">
        <v>7</v>
      </c>
      <c r="AT6558" s="4">
        <v>2008</v>
      </c>
      <c r="AU6558" s="4">
        <v>26</v>
      </c>
      <c r="AV6558" s="4">
        <v>7</v>
      </c>
      <c r="AW6558" s="4">
        <v>2008</v>
      </c>
      <c r="AX6558" t="str">
        <f t="shared" si="1910"/>
        <v>No Delay</v>
      </c>
      <c r="AY6558">
        <f t="shared" si="1911"/>
        <v>0</v>
      </c>
    </row>
    <row r="6559" spans="1:51" x14ac:dyDescent="0.2">
      <c r="A6559" s="3">
        <v>81888</v>
      </c>
      <c r="B6559" s="1" t="s">
        <v>1138</v>
      </c>
      <c r="C6559" s="1" t="s">
        <v>65</v>
      </c>
      <c r="D6559" s="1" t="s">
        <v>52</v>
      </c>
      <c r="E6559" s="1" t="s">
        <v>53</v>
      </c>
      <c r="F6559" s="1" t="s">
        <v>53</v>
      </c>
      <c r="G6559" s="13" t="s">
        <v>2802</v>
      </c>
      <c r="H6559" s="12">
        <v>41688</v>
      </c>
      <c r="I6559" s="12" t="s">
        <v>1692</v>
      </c>
      <c r="J6559" s="12">
        <v>41710</v>
      </c>
      <c r="K6559" s="4">
        <v>5362</v>
      </c>
      <c r="L6559" s="1" t="s">
        <v>56</v>
      </c>
      <c r="M6559" s="1" t="s">
        <v>57</v>
      </c>
      <c r="N6559" s="1" t="s">
        <v>104</v>
      </c>
      <c r="O6559" s="1" t="s">
        <v>59</v>
      </c>
      <c r="P6559">
        <v>100</v>
      </c>
      <c r="Q6559">
        <v>9363</v>
      </c>
      <c r="R6559">
        <v>833307</v>
      </c>
      <c r="S6559">
        <v>89</v>
      </c>
      <c r="T6559">
        <v>0.89</v>
      </c>
      <c r="U6559">
        <f t="shared" si="1907"/>
        <v>833307</v>
      </c>
      <c r="V6559">
        <f t="shared" si="1908"/>
        <v>936300</v>
      </c>
      <c r="W6559" s="1" t="s">
        <v>85</v>
      </c>
      <c r="X6559" s="1" t="s">
        <v>1236</v>
      </c>
      <c r="Y6559" s="1" t="s">
        <v>86</v>
      </c>
      <c r="Z6559" s="4">
        <v>7373</v>
      </c>
      <c r="AA6559" s="4">
        <f t="shared" si="1912"/>
        <v>3800</v>
      </c>
      <c r="AB6559" s="4">
        <f t="shared" si="1905"/>
        <v>3738.4529069999999</v>
      </c>
      <c r="AC6559" s="4">
        <f t="shared" si="1906"/>
        <v>3800</v>
      </c>
      <c r="AD6559" s="4">
        <f t="shared" si="1915"/>
        <v>3800</v>
      </c>
      <c r="AE6559" s="4">
        <v>3800</v>
      </c>
      <c r="AF6559" s="4">
        <v>3800</v>
      </c>
      <c r="AG6559" s="4">
        <f t="shared" ref="AG6559:AG6572" si="1916">AE6559</f>
        <v>3800</v>
      </c>
      <c r="AI6559" t="e">
        <f t="shared" si="1909"/>
        <v>#N/A</v>
      </c>
      <c r="AJ6559">
        <v>58592.54</v>
      </c>
      <c r="AK6559" s="2">
        <v>58592.54</v>
      </c>
      <c r="AL6559" s="2">
        <f t="shared" ref="AL6559:AL6572" si="1917">AJ6559</f>
        <v>58592.54</v>
      </c>
      <c r="AM6559" s="4"/>
      <c r="AN6559" t="e">
        <f>VLOOKUP([1]!Tabelle13[[#This Row],[Vlookup this ID for freight costs]],$AL$2:$AL$6811,2,FALSE)</f>
        <v>#REF!</v>
      </c>
      <c r="AP6559">
        <v>1030.8</v>
      </c>
      <c r="AQ6559">
        <v>1030.8</v>
      </c>
      <c r="AR6559" s="4">
        <v>18</v>
      </c>
      <c r="AS6559" s="4">
        <v>2</v>
      </c>
      <c r="AT6559" s="4">
        <v>2014</v>
      </c>
      <c r="AU6559" s="4">
        <v>12</v>
      </c>
      <c r="AV6559" s="4">
        <v>4</v>
      </c>
      <c r="AW6559" s="4">
        <v>2014</v>
      </c>
      <c r="AX6559" t="str">
        <f t="shared" si="1910"/>
        <v>Delay</v>
      </c>
      <c r="AY6559">
        <f t="shared" si="1911"/>
        <v>22</v>
      </c>
    </row>
    <row r="6560" spans="1:51" x14ac:dyDescent="0.2">
      <c r="A6560" s="3">
        <v>12639</v>
      </c>
      <c r="B6560" s="1" t="s">
        <v>64</v>
      </c>
      <c r="C6560" s="1" t="s">
        <v>65</v>
      </c>
      <c r="D6560" s="1" t="s">
        <v>130</v>
      </c>
      <c r="E6560" s="1" t="s">
        <v>53</v>
      </c>
      <c r="F6560" s="1" t="s">
        <v>107</v>
      </c>
      <c r="G6560" s="13" t="s">
        <v>3014</v>
      </c>
      <c r="H6560" s="12">
        <v>39226</v>
      </c>
      <c r="I6560" s="12" t="s">
        <v>3014</v>
      </c>
      <c r="J6560" s="12">
        <v>39226</v>
      </c>
      <c r="K6560" s="4">
        <v>168</v>
      </c>
      <c r="L6560" s="1" t="s">
        <v>56</v>
      </c>
      <c r="M6560" s="1" t="s">
        <v>132</v>
      </c>
      <c r="N6560" s="1" t="s">
        <v>635</v>
      </c>
      <c r="O6560" s="1" t="s">
        <v>636</v>
      </c>
      <c r="P6560">
        <v>20</v>
      </c>
      <c r="Q6560">
        <v>6000</v>
      </c>
      <c r="R6560">
        <v>162000</v>
      </c>
      <c r="S6560">
        <v>27</v>
      </c>
      <c r="T6560">
        <v>1.35</v>
      </c>
      <c r="U6560">
        <f t="shared" si="1907"/>
        <v>162000</v>
      </c>
      <c r="V6560">
        <f t="shared" si="1908"/>
        <v>120000</v>
      </c>
      <c r="W6560" s="1" t="s">
        <v>637</v>
      </c>
      <c r="X6560" s="1" t="s">
        <v>71</v>
      </c>
      <c r="Y6560" s="1" t="s">
        <v>71</v>
      </c>
      <c r="Z6560" s="4">
        <v>10674</v>
      </c>
      <c r="AA6560" s="4">
        <f t="shared" si="1912"/>
        <v>1833</v>
      </c>
      <c r="AB6560" s="4">
        <f t="shared" si="1905"/>
        <v>1307.8389999999999</v>
      </c>
      <c r="AC6560" s="4">
        <f t="shared" si="1906"/>
        <v>1833</v>
      </c>
      <c r="AD6560" s="4">
        <f t="shared" si="1915"/>
        <v>1833</v>
      </c>
      <c r="AE6560" s="4">
        <v>1833</v>
      </c>
      <c r="AF6560" s="4">
        <v>1833</v>
      </c>
      <c r="AG6560" s="4">
        <f t="shared" si="1916"/>
        <v>1833</v>
      </c>
      <c r="AI6560" t="e">
        <f t="shared" si="1909"/>
        <v>#N/A</v>
      </c>
      <c r="AJ6560">
        <v>9666</v>
      </c>
      <c r="AK6560" s="2">
        <v>9666</v>
      </c>
      <c r="AL6560" s="2">
        <f t="shared" si="1917"/>
        <v>9666</v>
      </c>
      <c r="AM6560" s="4"/>
      <c r="AN6560" t="e">
        <f>VLOOKUP([1]!Tabelle13[[#This Row],[Vlookup this ID for freight costs]],$AL$2:$AL$6811,2,FALSE)</f>
        <v>#REF!</v>
      </c>
      <c r="AP6560">
        <v>0</v>
      </c>
      <c r="AR6560" s="4">
        <v>24</v>
      </c>
      <c r="AS6560" s="4">
        <v>5</v>
      </c>
      <c r="AT6560" s="4">
        <v>2007</v>
      </c>
      <c r="AU6560" s="4">
        <v>24</v>
      </c>
      <c r="AV6560" s="4">
        <v>5</v>
      </c>
      <c r="AW6560" s="4">
        <v>2007</v>
      </c>
      <c r="AX6560" t="str">
        <f t="shared" si="1910"/>
        <v>No Delay</v>
      </c>
      <c r="AY6560">
        <f t="shared" si="1911"/>
        <v>0</v>
      </c>
    </row>
    <row r="6561" spans="1:51" x14ac:dyDescent="0.2">
      <c r="A6561" s="3">
        <v>9316</v>
      </c>
      <c r="B6561" s="1" t="s">
        <v>64</v>
      </c>
      <c r="C6561" s="1" t="s">
        <v>65</v>
      </c>
      <c r="D6561" s="1" t="s">
        <v>52</v>
      </c>
      <c r="E6561" s="1" t="s">
        <v>53</v>
      </c>
      <c r="F6561" s="1" t="s">
        <v>53</v>
      </c>
      <c r="G6561" s="13" t="s">
        <v>3003</v>
      </c>
      <c r="H6561" s="12">
        <v>39300</v>
      </c>
      <c r="I6561" s="12" t="s">
        <v>3003</v>
      </c>
      <c r="J6561" s="12">
        <v>39300</v>
      </c>
      <c r="K6561" s="4">
        <v>283</v>
      </c>
      <c r="L6561" s="1" t="s">
        <v>56</v>
      </c>
      <c r="M6561" s="1" t="s">
        <v>2983</v>
      </c>
      <c r="N6561" s="1" t="s">
        <v>104</v>
      </c>
      <c r="O6561" s="1" t="s">
        <v>59</v>
      </c>
      <c r="P6561">
        <v>100</v>
      </c>
      <c r="Q6561">
        <v>3500</v>
      </c>
      <c r="R6561">
        <v>280000</v>
      </c>
      <c r="S6561">
        <v>80</v>
      </c>
      <c r="T6561">
        <v>0.8</v>
      </c>
      <c r="U6561">
        <f t="shared" si="1907"/>
        <v>280000</v>
      </c>
      <c r="V6561">
        <f t="shared" si="1908"/>
        <v>350000</v>
      </c>
      <c r="W6561" s="1" t="s">
        <v>111</v>
      </c>
      <c r="X6561" s="1" t="s">
        <v>112</v>
      </c>
      <c r="Y6561" s="1" t="s">
        <v>112</v>
      </c>
      <c r="Z6561" s="3">
        <v>8062</v>
      </c>
      <c r="AA6561" s="4">
        <f t="shared" si="1912"/>
        <v>1192</v>
      </c>
      <c r="AB6561" s="4">
        <f t="shared" si="1905"/>
        <v>988.12700000000018</v>
      </c>
      <c r="AC6561" s="4">
        <f t="shared" si="1906"/>
        <v>1192</v>
      </c>
      <c r="AD6561" s="4">
        <f t="shared" si="1915"/>
        <v>1047.1428571428571</v>
      </c>
      <c r="AE6561" s="4">
        <v>1192</v>
      </c>
      <c r="AF6561" s="4">
        <v>1192</v>
      </c>
      <c r="AG6561" s="4">
        <f t="shared" si="1916"/>
        <v>1192</v>
      </c>
      <c r="AH6561" s="4">
        <v>82462</v>
      </c>
      <c r="AI6561">
        <f t="shared" si="1909"/>
        <v>1414</v>
      </c>
      <c r="AJ6561">
        <v>10879.22</v>
      </c>
      <c r="AK6561" s="2">
        <v>10879.22</v>
      </c>
      <c r="AL6561" s="2">
        <f t="shared" si="1917"/>
        <v>10879.22</v>
      </c>
      <c r="AM6561" s="4"/>
      <c r="AN6561" t="e">
        <f>VLOOKUP([1]!Tabelle13[[#This Row],[Vlookup this ID for freight costs]],$AL$2:$AL$6811,2,FALSE)</f>
        <v>#REF!</v>
      </c>
      <c r="AP6561">
        <v>448</v>
      </c>
      <c r="AQ6561">
        <v>448</v>
      </c>
      <c r="AR6561" s="4">
        <v>6</v>
      </c>
      <c r="AS6561" s="4">
        <v>8</v>
      </c>
      <c r="AT6561" s="4">
        <v>2007</v>
      </c>
      <c r="AU6561" s="4">
        <v>6</v>
      </c>
      <c r="AV6561" s="4">
        <v>8</v>
      </c>
      <c r="AW6561" s="4">
        <v>2007</v>
      </c>
      <c r="AX6561" t="str">
        <f t="shared" si="1910"/>
        <v>No Delay</v>
      </c>
      <c r="AY6561">
        <f t="shared" si="1911"/>
        <v>0</v>
      </c>
    </row>
    <row r="6562" spans="1:51" x14ac:dyDescent="0.2">
      <c r="A6562" s="3">
        <v>1347</v>
      </c>
      <c r="B6562" s="1" t="s">
        <v>64</v>
      </c>
      <c r="C6562" s="1" t="s">
        <v>65</v>
      </c>
      <c r="D6562" s="1" t="s">
        <v>52</v>
      </c>
      <c r="E6562" s="1" t="s">
        <v>53</v>
      </c>
      <c r="F6562" s="1" t="s">
        <v>53</v>
      </c>
      <c r="G6562" s="13" t="s">
        <v>108</v>
      </c>
      <c r="H6562" s="12">
        <v>39332</v>
      </c>
      <c r="I6562" s="12" t="s">
        <v>108</v>
      </c>
      <c r="J6562" s="12">
        <v>39332</v>
      </c>
      <c r="K6562" s="4">
        <v>344</v>
      </c>
      <c r="L6562" s="1" t="s">
        <v>56</v>
      </c>
      <c r="M6562" s="1" t="s">
        <v>2983</v>
      </c>
      <c r="N6562" s="1" t="s">
        <v>104</v>
      </c>
      <c r="O6562" s="1" t="s">
        <v>59</v>
      </c>
      <c r="P6562">
        <v>100</v>
      </c>
      <c r="Q6562">
        <v>3500</v>
      </c>
      <c r="R6562">
        <v>280000</v>
      </c>
      <c r="S6562">
        <v>80</v>
      </c>
      <c r="T6562">
        <v>0.8</v>
      </c>
      <c r="U6562">
        <f t="shared" si="1907"/>
        <v>280000</v>
      </c>
      <c r="V6562">
        <f t="shared" si="1908"/>
        <v>350000</v>
      </c>
      <c r="W6562" s="1" t="s">
        <v>111</v>
      </c>
      <c r="X6562" s="1" t="s">
        <v>112</v>
      </c>
      <c r="Y6562" s="1" t="s">
        <v>112</v>
      </c>
      <c r="Z6562" s="3">
        <v>8062</v>
      </c>
      <c r="AA6562" s="4">
        <f t="shared" si="1912"/>
        <v>1194</v>
      </c>
      <c r="AB6562" s="4">
        <f t="shared" si="1905"/>
        <v>988.12700000000018</v>
      </c>
      <c r="AC6562" s="4">
        <f t="shared" si="1906"/>
        <v>1194</v>
      </c>
      <c r="AD6562" s="4">
        <f t="shared" si="1915"/>
        <v>1047.1428571428571</v>
      </c>
      <c r="AE6562" s="4">
        <v>1194</v>
      </c>
      <c r="AF6562" s="4">
        <v>1194</v>
      </c>
      <c r="AG6562" s="4">
        <f t="shared" si="1916"/>
        <v>1194</v>
      </c>
      <c r="AH6562" s="4">
        <v>10600</v>
      </c>
      <c r="AI6562">
        <f t="shared" si="1909"/>
        <v>283</v>
      </c>
      <c r="AJ6562">
        <v>5858.57</v>
      </c>
      <c r="AK6562" s="2">
        <v>5858.57</v>
      </c>
      <c r="AL6562" s="2">
        <f t="shared" si="1917"/>
        <v>5858.57</v>
      </c>
      <c r="AM6562" s="4"/>
      <c r="AN6562" t="e">
        <f>VLOOKUP([1]!Tabelle13[[#This Row],[Vlookup this ID for freight costs]],$AL$2:$AL$6811,2,FALSE)</f>
        <v>#REF!</v>
      </c>
      <c r="AP6562">
        <v>448</v>
      </c>
      <c r="AQ6562">
        <v>448</v>
      </c>
      <c r="AR6562" s="4">
        <v>7</v>
      </c>
      <c r="AS6562" s="4">
        <v>9</v>
      </c>
      <c r="AT6562" s="4">
        <v>2007</v>
      </c>
      <c r="AU6562" s="4">
        <v>7</v>
      </c>
      <c r="AV6562" s="4">
        <v>9</v>
      </c>
      <c r="AW6562" s="4">
        <v>2007</v>
      </c>
      <c r="AX6562" t="str">
        <f t="shared" si="1910"/>
        <v>No Delay</v>
      </c>
      <c r="AY6562">
        <f t="shared" si="1911"/>
        <v>0</v>
      </c>
    </row>
    <row r="6563" spans="1:51" x14ac:dyDescent="0.2">
      <c r="A6563" s="3">
        <v>11464</v>
      </c>
      <c r="B6563" s="1" t="s">
        <v>133</v>
      </c>
      <c r="C6563" s="1" t="s">
        <v>51</v>
      </c>
      <c r="D6563" s="1" t="s">
        <v>130</v>
      </c>
      <c r="E6563" s="1" t="s">
        <v>53</v>
      </c>
      <c r="F6563" s="1" t="s">
        <v>53</v>
      </c>
      <c r="G6563" s="13" t="s">
        <v>3015</v>
      </c>
      <c r="H6563" s="12">
        <v>39386</v>
      </c>
      <c r="I6563" s="12" t="s">
        <v>3015</v>
      </c>
      <c r="J6563" s="12">
        <v>39386</v>
      </c>
      <c r="K6563" s="4">
        <v>451</v>
      </c>
      <c r="L6563" s="1" t="s">
        <v>56</v>
      </c>
      <c r="M6563" s="1" t="s">
        <v>132</v>
      </c>
      <c r="N6563" s="1" t="s">
        <v>104</v>
      </c>
      <c r="O6563" s="1" t="s">
        <v>59</v>
      </c>
      <c r="P6563">
        <v>100</v>
      </c>
      <c r="Q6563">
        <v>4000</v>
      </c>
      <c r="R6563">
        <v>288000</v>
      </c>
      <c r="S6563">
        <v>72</v>
      </c>
      <c r="T6563">
        <v>0.72</v>
      </c>
      <c r="U6563">
        <f t="shared" si="1907"/>
        <v>288000</v>
      </c>
      <c r="V6563">
        <f t="shared" si="1908"/>
        <v>400000</v>
      </c>
      <c r="W6563" s="1" t="s">
        <v>111</v>
      </c>
      <c r="X6563" s="1" t="s">
        <v>112</v>
      </c>
      <c r="Y6563" s="1" t="s">
        <v>112</v>
      </c>
      <c r="Z6563" s="3">
        <v>8116</v>
      </c>
      <c r="AA6563" s="4">
        <f t="shared" si="1912"/>
        <v>2526</v>
      </c>
      <c r="AB6563" s="4">
        <f t="shared" si="1905"/>
        <v>1085.4849999999999</v>
      </c>
      <c r="AC6563" s="4">
        <f t="shared" si="1906"/>
        <v>2526</v>
      </c>
      <c r="AD6563" s="4">
        <f t="shared" si="1915"/>
        <v>1924.3333333333333</v>
      </c>
      <c r="AE6563" s="4">
        <v>2526</v>
      </c>
      <c r="AF6563" s="4">
        <v>2526</v>
      </c>
      <c r="AG6563" s="4">
        <f t="shared" si="1916"/>
        <v>2526</v>
      </c>
      <c r="AH6563" s="4">
        <v>83472</v>
      </c>
      <c r="AI6563">
        <f t="shared" si="1909"/>
        <v>20364</v>
      </c>
      <c r="AJ6563">
        <v>1871.05</v>
      </c>
      <c r="AK6563" s="2">
        <v>1871.05</v>
      </c>
      <c r="AL6563" s="2">
        <f t="shared" si="1917"/>
        <v>1871.05</v>
      </c>
      <c r="AM6563" s="4"/>
      <c r="AN6563" t="e">
        <f>VLOOKUP([1]!Tabelle13[[#This Row],[Vlookup this ID for freight costs]],$AL$2:$AL$6811,2,FALSE)</f>
        <v>#REF!</v>
      </c>
      <c r="AP6563">
        <v>460.8</v>
      </c>
      <c r="AQ6563">
        <v>460.8</v>
      </c>
      <c r="AR6563" s="4">
        <v>31</v>
      </c>
      <c r="AS6563" s="4">
        <v>10</v>
      </c>
      <c r="AT6563" s="4">
        <v>2007</v>
      </c>
      <c r="AU6563" s="4">
        <v>31</v>
      </c>
      <c r="AV6563" s="4">
        <v>10</v>
      </c>
      <c r="AW6563" s="4">
        <v>2007</v>
      </c>
      <c r="AX6563" t="str">
        <f t="shared" si="1910"/>
        <v>No Delay</v>
      </c>
      <c r="AY6563">
        <f t="shared" si="1911"/>
        <v>0</v>
      </c>
    </row>
    <row r="6564" spans="1:51" x14ac:dyDescent="0.2">
      <c r="A6564" s="3">
        <v>81909</v>
      </c>
      <c r="B6564" s="1" t="s">
        <v>1138</v>
      </c>
      <c r="C6564" s="1" t="s">
        <v>65</v>
      </c>
      <c r="D6564" s="1" t="s">
        <v>52</v>
      </c>
      <c r="E6564" s="1" t="s">
        <v>53</v>
      </c>
      <c r="F6564" s="1" t="s">
        <v>53</v>
      </c>
      <c r="G6564" s="13" t="s">
        <v>1103</v>
      </c>
      <c r="H6564" s="12">
        <v>41585</v>
      </c>
      <c r="I6564" s="12" t="s">
        <v>2990</v>
      </c>
      <c r="J6564" s="12">
        <v>41595</v>
      </c>
      <c r="K6564" s="4">
        <v>5050</v>
      </c>
      <c r="L6564" s="1" t="s">
        <v>56</v>
      </c>
      <c r="M6564" s="1" t="s">
        <v>57</v>
      </c>
      <c r="N6564" s="1" t="s">
        <v>104</v>
      </c>
      <c r="O6564" s="1" t="s">
        <v>59</v>
      </c>
      <c r="P6564">
        <v>100</v>
      </c>
      <c r="Q6564">
        <v>3031</v>
      </c>
      <c r="R6564">
        <v>269759</v>
      </c>
      <c r="S6564">
        <v>89</v>
      </c>
      <c r="T6564">
        <v>0.89</v>
      </c>
      <c r="U6564">
        <f t="shared" si="1907"/>
        <v>269759</v>
      </c>
      <c r="V6564">
        <f t="shared" si="1908"/>
        <v>303100</v>
      </c>
      <c r="W6564" s="1" t="s">
        <v>85</v>
      </c>
      <c r="X6564" s="1" t="s">
        <v>1236</v>
      </c>
      <c r="Y6564" s="1" t="s">
        <v>86</v>
      </c>
      <c r="Z6564" s="4">
        <v>7373</v>
      </c>
      <c r="AA6564" s="4">
        <f t="shared" si="1912"/>
        <v>1231</v>
      </c>
      <c r="AB6564" s="4">
        <f t="shared" si="1905"/>
        <v>887.22295900000017</v>
      </c>
      <c r="AC6564" s="4">
        <f t="shared" si="1906"/>
        <v>1231</v>
      </c>
      <c r="AD6564" s="4">
        <f t="shared" si="1915"/>
        <v>1274</v>
      </c>
      <c r="AE6564" s="4">
        <v>1231</v>
      </c>
      <c r="AF6564" s="4">
        <v>1231</v>
      </c>
      <c r="AG6564" s="4">
        <f t="shared" si="1916"/>
        <v>1231</v>
      </c>
      <c r="AI6564" t="e">
        <f t="shared" si="1909"/>
        <v>#N/A</v>
      </c>
      <c r="AJ6564">
        <v>20705.23</v>
      </c>
      <c r="AK6564" s="2">
        <v>20705.23</v>
      </c>
      <c r="AL6564" s="2">
        <f t="shared" si="1917"/>
        <v>20705.23</v>
      </c>
      <c r="AM6564" s="4"/>
      <c r="AN6564" t="e">
        <f>VLOOKUP([1]!Tabelle13[[#This Row],[Vlookup this ID for freight costs]],$AL$2:$AL$6811,2,FALSE)</f>
        <v>#REF!</v>
      </c>
      <c r="AP6564">
        <v>333.69</v>
      </c>
      <c r="AQ6564">
        <v>333.69</v>
      </c>
      <c r="AR6564" s="4">
        <v>7</v>
      </c>
      <c r="AS6564" s="4">
        <v>11</v>
      </c>
      <c r="AT6564" s="4">
        <v>2013</v>
      </c>
      <c r="AU6564" s="4">
        <v>17</v>
      </c>
      <c r="AV6564" s="4">
        <v>11</v>
      </c>
      <c r="AW6564" s="4">
        <v>2013</v>
      </c>
      <c r="AX6564" t="str">
        <f t="shared" si="1910"/>
        <v>Delay</v>
      </c>
      <c r="AY6564">
        <f t="shared" si="1911"/>
        <v>10</v>
      </c>
    </row>
    <row r="6565" spans="1:51" x14ac:dyDescent="0.2">
      <c r="A6565" s="3">
        <v>6608</v>
      </c>
      <c r="B6565" s="1" t="s">
        <v>88</v>
      </c>
      <c r="C6565" s="1" t="s">
        <v>89</v>
      </c>
      <c r="D6565" s="1" t="s">
        <v>266</v>
      </c>
      <c r="E6565" s="1" t="s">
        <v>53</v>
      </c>
      <c r="F6565" s="1" t="s">
        <v>53</v>
      </c>
      <c r="G6565" s="13" t="s">
        <v>3016</v>
      </c>
      <c r="H6565" s="12">
        <v>39017</v>
      </c>
      <c r="I6565" s="12" t="s">
        <v>3016</v>
      </c>
      <c r="J6565" s="12">
        <v>39017</v>
      </c>
      <c r="K6565" s="4">
        <v>22</v>
      </c>
      <c r="L6565" s="1" t="s">
        <v>56</v>
      </c>
      <c r="M6565" s="1" t="s">
        <v>2983</v>
      </c>
      <c r="N6565" s="1" t="s">
        <v>104</v>
      </c>
      <c r="O6565" s="1" t="s">
        <v>59</v>
      </c>
      <c r="P6565">
        <v>100</v>
      </c>
      <c r="Q6565">
        <v>600</v>
      </c>
      <c r="R6565">
        <v>48000</v>
      </c>
      <c r="S6565">
        <v>80</v>
      </c>
      <c r="T6565">
        <v>0.8</v>
      </c>
      <c r="U6565">
        <f t="shared" si="1907"/>
        <v>48000</v>
      </c>
      <c r="V6565">
        <f t="shared" si="1908"/>
        <v>60000</v>
      </c>
      <c r="W6565" s="1" t="s">
        <v>111</v>
      </c>
      <c r="X6565" s="1" t="s">
        <v>112</v>
      </c>
      <c r="Y6565" s="1" t="s">
        <v>112</v>
      </c>
      <c r="Z6565" s="3">
        <v>5055</v>
      </c>
      <c r="AA6565" s="4">
        <f t="shared" si="1912"/>
        <v>205503</v>
      </c>
      <c r="AB6565" s="4">
        <f t="shared" si="1905"/>
        <v>-226.33499999999998</v>
      </c>
      <c r="AC6565" s="4">
        <f t="shared" si="1906"/>
        <v>205503</v>
      </c>
      <c r="AD6565" s="4">
        <f t="shared" si="1915"/>
        <v>26324.75</v>
      </c>
      <c r="AE6565" s="4">
        <v>205503</v>
      </c>
      <c r="AF6565" s="4">
        <v>205503</v>
      </c>
      <c r="AG6565" s="4">
        <f t="shared" si="1916"/>
        <v>205503</v>
      </c>
      <c r="AH6565" s="4">
        <v>12249</v>
      </c>
      <c r="AI6565">
        <f t="shared" si="1909"/>
        <v>251</v>
      </c>
      <c r="AJ6565">
        <v>4110.88</v>
      </c>
      <c r="AK6565" s="2">
        <v>4110.88</v>
      </c>
      <c r="AL6565" s="2">
        <f t="shared" si="1917"/>
        <v>4110.88</v>
      </c>
      <c r="AM6565" s="4"/>
      <c r="AN6565" t="e">
        <f>VLOOKUP([1]!Tabelle13[[#This Row],[Vlookup this ID for freight costs]],$AL$2:$AL$6811,2,FALSE)</f>
        <v>#REF!</v>
      </c>
      <c r="AP6565">
        <v>0</v>
      </c>
      <c r="AR6565" s="4">
        <v>27</v>
      </c>
      <c r="AS6565" s="4">
        <v>10</v>
      </c>
      <c r="AT6565" s="4">
        <v>2006</v>
      </c>
      <c r="AU6565" s="4">
        <v>27</v>
      </c>
      <c r="AV6565" s="4">
        <v>10</v>
      </c>
      <c r="AW6565" s="4">
        <v>2006</v>
      </c>
      <c r="AX6565" t="str">
        <f t="shared" si="1910"/>
        <v>No Delay</v>
      </c>
      <c r="AY6565">
        <f t="shared" si="1911"/>
        <v>0</v>
      </c>
    </row>
    <row r="6566" spans="1:51" x14ac:dyDescent="0.2">
      <c r="A6566" s="3">
        <v>14079</v>
      </c>
      <c r="B6566" s="1" t="s">
        <v>140</v>
      </c>
      <c r="C6566" s="1" t="s">
        <v>99</v>
      </c>
      <c r="D6566" s="1" t="s">
        <v>52</v>
      </c>
      <c r="E6566" s="1" t="s">
        <v>53</v>
      </c>
      <c r="F6566" s="1" t="s">
        <v>53</v>
      </c>
      <c r="G6566" s="13" t="s">
        <v>2471</v>
      </c>
      <c r="H6566" s="12">
        <v>41534</v>
      </c>
      <c r="I6566" s="12" t="s">
        <v>2471</v>
      </c>
      <c r="J6566" s="12">
        <v>41534</v>
      </c>
      <c r="K6566" s="4">
        <v>4927</v>
      </c>
      <c r="L6566" s="1" t="s">
        <v>56</v>
      </c>
      <c r="M6566" s="1" t="s">
        <v>319</v>
      </c>
      <c r="N6566" s="1" t="s">
        <v>104</v>
      </c>
      <c r="O6566" s="1" t="s">
        <v>59</v>
      </c>
      <c r="P6566">
        <v>100</v>
      </c>
      <c r="Q6566">
        <v>2915</v>
      </c>
      <c r="R6566">
        <v>0</v>
      </c>
      <c r="S6566">
        <v>0</v>
      </c>
      <c r="T6566">
        <v>0</v>
      </c>
      <c r="U6566">
        <f t="shared" si="1907"/>
        <v>0</v>
      </c>
      <c r="V6566">
        <f t="shared" si="1908"/>
        <v>291500</v>
      </c>
      <c r="W6566" s="1" t="s">
        <v>85</v>
      </c>
      <c r="X6566" s="1" t="s">
        <v>1236</v>
      </c>
      <c r="Y6566" s="1" t="s">
        <v>86</v>
      </c>
      <c r="Z6566" s="4">
        <v>5905</v>
      </c>
      <c r="AA6566" s="4">
        <f t="shared" si="1912"/>
        <v>1208</v>
      </c>
      <c r="AB6566" s="4">
        <f t="shared" si="1905"/>
        <v>-73.292499999999961</v>
      </c>
      <c r="AC6566" s="4">
        <f t="shared" si="1906"/>
        <v>1208</v>
      </c>
      <c r="AD6566" s="4">
        <f t="shared" si="1915"/>
        <v>2224</v>
      </c>
      <c r="AE6566" s="4">
        <v>1208</v>
      </c>
      <c r="AF6566" s="4">
        <v>1208</v>
      </c>
      <c r="AG6566" s="4">
        <f t="shared" si="1916"/>
        <v>1208</v>
      </c>
      <c r="AI6566" t="e">
        <f t="shared" si="1909"/>
        <v>#N/A</v>
      </c>
      <c r="AJ6566">
        <v>20583.37</v>
      </c>
      <c r="AK6566" s="2">
        <v>20583.37</v>
      </c>
      <c r="AL6566" s="2">
        <f t="shared" si="1917"/>
        <v>20583.37</v>
      </c>
      <c r="AM6566" s="4"/>
      <c r="AN6566" t="e">
        <f>VLOOKUP([1]!Tabelle13[[#This Row],[Vlookup this ID for freight costs]],$AL$2:$AL$6811,2,FALSE)</f>
        <v>#REF!</v>
      </c>
      <c r="AP6566">
        <v>0</v>
      </c>
      <c r="AQ6566">
        <v>0</v>
      </c>
      <c r="AR6566" s="4">
        <v>17</v>
      </c>
      <c r="AS6566" s="4">
        <v>9</v>
      </c>
      <c r="AT6566" s="4">
        <v>2013</v>
      </c>
      <c r="AU6566" s="4">
        <v>17</v>
      </c>
      <c r="AV6566" s="4">
        <v>9</v>
      </c>
      <c r="AW6566" s="4">
        <v>2013</v>
      </c>
      <c r="AX6566" t="str">
        <f t="shared" si="1910"/>
        <v>No Delay</v>
      </c>
      <c r="AY6566">
        <f t="shared" si="1911"/>
        <v>0</v>
      </c>
    </row>
    <row r="6567" spans="1:51" x14ac:dyDescent="0.2">
      <c r="A6567" s="3">
        <v>7953</v>
      </c>
      <c r="B6567" s="1" t="s">
        <v>88</v>
      </c>
      <c r="C6567" s="1" t="s">
        <v>89</v>
      </c>
      <c r="D6567" s="1" t="s">
        <v>266</v>
      </c>
      <c r="E6567" s="1" t="s">
        <v>53</v>
      </c>
      <c r="F6567" s="1" t="s">
        <v>53</v>
      </c>
      <c r="G6567" s="13" t="s">
        <v>3017</v>
      </c>
      <c r="H6567" s="12">
        <v>39035</v>
      </c>
      <c r="I6567" s="12" t="s">
        <v>3017</v>
      </c>
      <c r="J6567" s="12">
        <v>39035</v>
      </c>
      <c r="K6567" s="4">
        <v>26</v>
      </c>
      <c r="L6567" s="1" t="s">
        <v>56</v>
      </c>
      <c r="M6567" s="1" t="s">
        <v>2983</v>
      </c>
      <c r="N6567" s="1" t="s">
        <v>104</v>
      </c>
      <c r="O6567" s="1" t="s">
        <v>59</v>
      </c>
      <c r="P6567">
        <v>100</v>
      </c>
      <c r="Q6567">
        <v>850</v>
      </c>
      <c r="R6567">
        <v>68000</v>
      </c>
      <c r="S6567">
        <v>80</v>
      </c>
      <c r="T6567">
        <v>0.8</v>
      </c>
      <c r="U6567">
        <f t="shared" si="1907"/>
        <v>68000</v>
      </c>
      <c r="V6567">
        <f t="shared" si="1908"/>
        <v>85000</v>
      </c>
      <c r="W6567" s="1" t="s">
        <v>111</v>
      </c>
      <c r="X6567" s="1" t="s">
        <v>112</v>
      </c>
      <c r="Y6567" s="1" t="s">
        <v>112</v>
      </c>
      <c r="Z6567" s="3">
        <v>5055</v>
      </c>
      <c r="AA6567" s="4">
        <f t="shared" si="1912"/>
        <v>291096</v>
      </c>
      <c r="AB6567" s="4">
        <f t="shared" ref="AB6567:AB6630" si="1918">4.997+0.1387*Q6567-4.826*P6567+0.003501*R6567</f>
        <v>-121.63999999999996</v>
      </c>
      <c r="AC6567" s="4">
        <f t="shared" si="1906"/>
        <v>291096</v>
      </c>
      <c r="AD6567" s="4">
        <f t="shared" si="1915"/>
        <v>58773</v>
      </c>
      <c r="AE6567" s="4">
        <v>291096</v>
      </c>
      <c r="AF6567" s="4">
        <v>291096</v>
      </c>
      <c r="AG6567" s="4">
        <f t="shared" si="1916"/>
        <v>291096</v>
      </c>
      <c r="AH6567" s="4">
        <v>12242</v>
      </c>
      <c r="AI6567">
        <f t="shared" si="1909"/>
        <v>209</v>
      </c>
      <c r="AJ6567">
        <v>156.97</v>
      </c>
      <c r="AK6567" s="2">
        <v>156.97</v>
      </c>
      <c r="AL6567" s="2">
        <f t="shared" si="1917"/>
        <v>156.97</v>
      </c>
      <c r="AM6567" s="4"/>
      <c r="AN6567" t="e">
        <f>VLOOKUP([1]!Tabelle13[[#This Row],[Vlookup this ID for freight costs]],$AL$2:$AL$6811,2,FALSE)</f>
        <v>#REF!</v>
      </c>
      <c r="AP6567">
        <v>0</v>
      </c>
      <c r="AR6567" s="4">
        <v>14</v>
      </c>
      <c r="AS6567" s="4">
        <v>11</v>
      </c>
      <c r="AT6567" s="4">
        <v>2006</v>
      </c>
      <c r="AU6567" s="4">
        <v>14</v>
      </c>
      <c r="AV6567" s="4">
        <v>11</v>
      </c>
      <c r="AW6567" s="4">
        <v>2006</v>
      </c>
      <c r="AX6567" t="str">
        <f t="shared" si="1910"/>
        <v>No Delay</v>
      </c>
      <c r="AY6567">
        <f t="shared" si="1911"/>
        <v>0</v>
      </c>
    </row>
    <row r="6568" spans="1:51" x14ac:dyDescent="0.2">
      <c r="A6568" s="3">
        <v>14291</v>
      </c>
      <c r="B6568" s="1" t="s">
        <v>140</v>
      </c>
      <c r="C6568" s="1" t="s">
        <v>99</v>
      </c>
      <c r="D6568" s="1" t="s">
        <v>52</v>
      </c>
      <c r="E6568" s="1" t="s">
        <v>53</v>
      </c>
      <c r="F6568" s="1" t="s">
        <v>53</v>
      </c>
      <c r="G6568" s="13" t="s">
        <v>1118</v>
      </c>
      <c r="H6568" s="12">
        <v>41835</v>
      </c>
      <c r="I6568" s="12" t="s">
        <v>2895</v>
      </c>
      <c r="J6568" s="12">
        <v>41863</v>
      </c>
      <c r="K6568" s="4">
        <v>5745</v>
      </c>
      <c r="L6568" s="1" t="s">
        <v>56</v>
      </c>
      <c r="M6568" s="1" t="s">
        <v>57</v>
      </c>
      <c r="N6568" s="1" t="s">
        <v>104</v>
      </c>
      <c r="O6568" s="1" t="s">
        <v>59</v>
      </c>
      <c r="P6568">
        <v>100</v>
      </c>
      <c r="Q6568">
        <v>100</v>
      </c>
      <c r="R6568">
        <v>8000</v>
      </c>
      <c r="S6568">
        <v>80</v>
      </c>
      <c r="T6568">
        <v>0.8</v>
      </c>
      <c r="U6568">
        <f t="shared" si="1907"/>
        <v>8000</v>
      </c>
      <c r="V6568">
        <f t="shared" si="1908"/>
        <v>10000</v>
      </c>
      <c r="W6568" s="1" t="s">
        <v>85</v>
      </c>
      <c r="X6568" s="1" t="s">
        <v>1236</v>
      </c>
      <c r="Y6568" s="1" t="s">
        <v>86</v>
      </c>
      <c r="Z6568" s="4">
        <v>5905</v>
      </c>
      <c r="AA6568" s="4">
        <f t="shared" si="1912"/>
        <v>39</v>
      </c>
      <c r="AB6568" s="4">
        <f t="shared" si="1918"/>
        <v>-435.72499999999997</v>
      </c>
      <c r="AC6568" s="4">
        <f t="shared" si="1906"/>
        <v>39</v>
      </c>
      <c r="AD6568" s="4">
        <f t="shared" si="1915"/>
        <v>97.4</v>
      </c>
      <c r="AE6568" s="4">
        <v>39</v>
      </c>
      <c r="AF6568" s="4">
        <v>39</v>
      </c>
      <c r="AG6568" s="4">
        <f t="shared" si="1916"/>
        <v>39</v>
      </c>
      <c r="AI6568" t="e">
        <f t="shared" si="1909"/>
        <v>#N/A</v>
      </c>
      <c r="AJ6568">
        <v>1176.54</v>
      </c>
      <c r="AK6568" s="2">
        <v>1176.54</v>
      </c>
      <c r="AL6568" s="2">
        <f t="shared" si="1917"/>
        <v>1176.54</v>
      </c>
      <c r="AM6568" s="4"/>
      <c r="AN6568" t="e">
        <f>VLOOKUP([1]!Tabelle13[[#This Row],[Vlookup this ID for freight costs]],$AL$2:$AL$6811,2,FALSE)</f>
        <v>#REF!</v>
      </c>
      <c r="AP6568">
        <v>8.2200000000000006</v>
      </c>
      <c r="AQ6568">
        <v>8.2200000000000006</v>
      </c>
      <c r="AR6568" s="4">
        <v>15</v>
      </c>
      <c r="AS6568" s="4">
        <v>7</v>
      </c>
      <c r="AT6568" s="4">
        <v>2014</v>
      </c>
      <c r="AU6568" s="4">
        <v>12</v>
      </c>
      <c r="AV6568" s="4">
        <v>8</v>
      </c>
      <c r="AW6568" s="4">
        <v>2014</v>
      </c>
      <c r="AX6568" t="str">
        <f t="shared" si="1910"/>
        <v>Delay</v>
      </c>
      <c r="AY6568">
        <f t="shared" si="1911"/>
        <v>28</v>
      </c>
    </row>
    <row r="6569" spans="1:51" x14ac:dyDescent="0.2">
      <c r="A6569" s="3">
        <v>15778</v>
      </c>
      <c r="B6569" s="1" t="s">
        <v>140</v>
      </c>
      <c r="C6569" s="1" t="s">
        <v>99</v>
      </c>
      <c r="D6569" s="1" t="s">
        <v>52</v>
      </c>
      <c r="E6569" s="1" t="s">
        <v>53</v>
      </c>
      <c r="F6569" s="1" t="s">
        <v>53</v>
      </c>
      <c r="G6569" s="13" t="s">
        <v>282</v>
      </c>
      <c r="H6569" s="12">
        <v>41374</v>
      </c>
      <c r="I6569" s="12" t="s">
        <v>282</v>
      </c>
      <c r="J6569" s="12">
        <v>41374</v>
      </c>
      <c r="K6569" s="4">
        <v>4582</v>
      </c>
      <c r="L6569" s="1" t="s">
        <v>56</v>
      </c>
      <c r="M6569" s="1" t="s">
        <v>57</v>
      </c>
      <c r="N6569" s="1" t="s">
        <v>104</v>
      </c>
      <c r="O6569" s="1" t="s">
        <v>59</v>
      </c>
      <c r="P6569">
        <v>100</v>
      </c>
      <c r="Q6569">
        <v>218</v>
      </c>
      <c r="R6569">
        <v>17440</v>
      </c>
      <c r="S6569">
        <v>80</v>
      </c>
      <c r="T6569">
        <v>0.8</v>
      </c>
      <c r="U6569">
        <f t="shared" si="1907"/>
        <v>17440</v>
      </c>
      <c r="V6569">
        <f t="shared" si="1908"/>
        <v>21800</v>
      </c>
      <c r="W6569" s="1" t="s">
        <v>85</v>
      </c>
      <c r="X6569" s="1" t="s">
        <v>1236</v>
      </c>
      <c r="Y6569" s="1" t="s">
        <v>86</v>
      </c>
      <c r="Z6569" s="4">
        <v>5905</v>
      </c>
      <c r="AA6569" s="4">
        <f t="shared" si="1912"/>
        <v>91</v>
      </c>
      <c r="AB6569" s="4">
        <f t="shared" si="1918"/>
        <v>-386.30896000000001</v>
      </c>
      <c r="AC6569" s="4">
        <f t="shared" si="1906"/>
        <v>91</v>
      </c>
      <c r="AD6569" s="4">
        <f t="shared" si="1915"/>
        <v>91</v>
      </c>
      <c r="AE6569" s="4">
        <v>91</v>
      </c>
      <c r="AF6569" s="4">
        <v>91</v>
      </c>
      <c r="AG6569" s="4">
        <f t="shared" si="1916"/>
        <v>91</v>
      </c>
      <c r="AI6569" t="e">
        <f t="shared" si="1909"/>
        <v>#N/A</v>
      </c>
      <c r="AJ6569">
        <v>2082.39</v>
      </c>
      <c r="AK6569" s="2">
        <v>2082.39</v>
      </c>
      <c r="AL6569" s="2">
        <f t="shared" si="1917"/>
        <v>2082.39</v>
      </c>
      <c r="AM6569" s="4"/>
      <c r="AN6569" t="e">
        <f>VLOOKUP([1]!Tabelle13[[#This Row],[Vlookup this ID for freight costs]],$AL$2:$AL$6811,2,FALSE)</f>
        <v>#REF!</v>
      </c>
      <c r="AP6569">
        <v>21.57</v>
      </c>
      <c r="AQ6569">
        <v>21.57</v>
      </c>
      <c r="AR6569" s="4">
        <v>10</v>
      </c>
      <c r="AS6569" s="4">
        <v>4</v>
      </c>
      <c r="AT6569" s="4">
        <v>2013</v>
      </c>
      <c r="AU6569" s="4">
        <v>10</v>
      </c>
      <c r="AV6569" s="4">
        <v>4</v>
      </c>
      <c r="AW6569" s="4">
        <v>2013</v>
      </c>
      <c r="AX6569" t="str">
        <f t="shared" si="1910"/>
        <v>No Delay</v>
      </c>
      <c r="AY6569">
        <f t="shared" si="1911"/>
        <v>0</v>
      </c>
    </row>
    <row r="6570" spans="1:51" x14ac:dyDescent="0.2">
      <c r="A6570" s="3">
        <v>17135</v>
      </c>
      <c r="B6570" s="1" t="s">
        <v>140</v>
      </c>
      <c r="C6570" s="1" t="s">
        <v>99</v>
      </c>
      <c r="D6570" s="1" t="s">
        <v>52</v>
      </c>
      <c r="E6570" s="1" t="s">
        <v>53</v>
      </c>
      <c r="F6570" s="1" t="s">
        <v>53</v>
      </c>
      <c r="G6570" s="13" t="s">
        <v>2471</v>
      </c>
      <c r="H6570" s="12">
        <v>41534</v>
      </c>
      <c r="I6570" s="12" t="s">
        <v>1349</v>
      </c>
      <c r="J6570" s="12">
        <v>41530</v>
      </c>
      <c r="K6570" s="4">
        <v>4913</v>
      </c>
      <c r="L6570" s="1" t="s">
        <v>56</v>
      </c>
      <c r="M6570" s="1" t="s">
        <v>319</v>
      </c>
      <c r="N6570" s="1" t="s">
        <v>104</v>
      </c>
      <c r="O6570" s="1" t="s">
        <v>59</v>
      </c>
      <c r="P6570">
        <v>100</v>
      </c>
      <c r="Q6570">
        <v>3053</v>
      </c>
      <c r="R6570">
        <v>0</v>
      </c>
      <c r="S6570">
        <v>0</v>
      </c>
      <c r="T6570">
        <v>0</v>
      </c>
      <c r="U6570">
        <f t="shared" si="1907"/>
        <v>0</v>
      </c>
      <c r="V6570">
        <f t="shared" si="1908"/>
        <v>305300</v>
      </c>
      <c r="W6570" s="1" t="s">
        <v>85</v>
      </c>
      <c r="X6570" s="1" t="s">
        <v>1236</v>
      </c>
      <c r="Y6570" s="1" t="s">
        <v>86</v>
      </c>
      <c r="Z6570" s="4">
        <v>5905</v>
      </c>
      <c r="AA6570" s="4">
        <f t="shared" si="1912"/>
        <v>1265</v>
      </c>
      <c r="AB6570" s="4">
        <f t="shared" si="1918"/>
        <v>-54.151899999999955</v>
      </c>
      <c r="AC6570" s="4">
        <f t="shared" si="1906"/>
        <v>1265</v>
      </c>
      <c r="AD6570" s="4">
        <f t="shared" si="1915"/>
        <v>1248.6666666666667</v>
      </c>
      <c r="AE6570" s="4">
        <v>1265</v>
      </c>
      <c r="AF6570" s="4">
        <v>1265</v>
      </c>
      <c r="AG6570" s="4">
        <f t="shared" si="1916"/>
        <v>1265</v>
      </c>
      <c r="AI6570" t="e">
        <f t="shared" si="1909"/>
        <v>#N/A</v>
      </c>
      <c r="AJ6570">
        <v>21384.75</v>
      </c>
      <c r="AK6570" s="2">
        <v>21384.75</v>
      </c>
      <c r="AL6570" s="2">
        <f t="shared" si="1917"/>
        <v>21384.75</v>
      </c>
      <c r="AM6570" s="4"/>
      <c r="AN6570" t="e">
        <f>VLOOKUP([1]!Tabelle13[[#This Row],[Vlookup this ID for freight costs]],$AL$2:$AL$6811,2,FALSE)</f>
        <v>#REF!</v>
      </c>
      <c r="AP6570">
        <v>0</v>
      </c>
      <c r="AQ6570">
        <v>0</v>
      </c>
      <c r="AR6570" s="4">
        <v>17</v>
      </c>
      <c r="AS6570" s="4">
        <v>9</v>
      </c>
      <c r="AT6570" s="4">
        <v>2013</v>
      </c>
      <c r="AU6570" s="4">
        <v>13</v>
      </c>
      <c r="AV6570" s="4">
        <v>9</v>
      </c>
      <c r="AW6570" s="4">
        <v>2013</v>
      </c>
      <c r="AX6570" t="str">
        <f t="shared" si="1910"/>
        <v>No Delay</v>
      </c>
      <c r="AY6570">
        <f t="shared" si="1911"/>
        <v>0</v>
      </c>
    </row>
    <row r="6571" spans="1:51" x14ac:dyDescent="0.2">
      <c r="A6571" s="3">
        <v>75729</v>
      </c>
      <c r="B6571" s="1" t="s">
        <v>1138</v>
      </c>
      <c r="C6571" s="1" t="s">
        <v>65</v>
      </c>
      <c r="D6571" s="1" t="s">
        <v>52</v>
      </c>
      <c r="E6571" s="1" t="s">
        <v>53</v>
      </c>
      <c r="F6571" s="1" t="s">
        <v>53</v>
      </c>
      <c r="G6571" s="13" t="s">
        <v>2979</v>
      </c>
      <c r="H6571" s="12">
        <v>40731</v>
      </c>
      <c r="I6571" s="12" t="s">
        <v>2979</v>
      </c>
      <c r="J6571" s="12">
        <v>40731</v>
      </c>
      <c r="K6571" s="4">
        <v>3310</v>
      </c>
      <c r="L6571" s="1" t="s">
        <v>56</v>
      </c>
      <c r="M6571" s="1" t="s">
        <v>57</v>
      </c>
      <c r="N6571" s="1" t="s">
        <v>104</v>
      </c>
      <c r="O6571" s="1" t="s">
        <v>59</v>
      </c>
      <c r="P6571">
        <v>100</v>
      </c>
      <c r="Q6571">
        <v>2891</v>
      </c>
      <c r="R6571">
        <v>257299</v>
      </c>
      <c r="S6571">
        <v>89</v>
      </c>
      <c r="T6571">
        <v>0.89</v>
      </c>
      <c r="U6571">
        <f t="shared" si="1907"/>
        <v>257299</v>
      </c>
      <c r="V6571">
        <f t="shared" si="1908"/>
        <v>289100</v>
      </c>
      <c r="W6571" s="1" t="s">
        <v>60</v>
      </c>
      <c r="X6571" s="1" t="s">
        <v>61</v>
      </c>
      <c r="Y6571" s="1" t="s">
        <v>61</v>
      </c>
      <c r="Z6571" s="3">
        <v>12853</v>
      </c>
      <c r="AA6571" s="4">
        <f t="shared" si="1912"/>
        <v>1378</v>
      </c>
      <c r="AB6571" s="4">
        <f t="shared" si="1918"/>
        <v>824.18249900000001</v>
      </c>
      <c r="AC6571" s="4">
        <f t="shared" si="1906"/>
        <v>1378</v>
      </c>
      <c r="AD6571" s="4">
        <f t="shared" si="1915"/>
        <v>1377.75</v>
      </c>
      <c r="AE6571" s="4">
        <v>1378</v>
      </c>
      <c r="AF6571" s="4">
        <v>1378</v>
      </c>
      <c r="AG6571" s="4">
        <f t="shared" si="1916"/>
        <v>1378</v>
      </c>
      <c r="AI6571" t="e">
        <f t="shared" si="1909"/>
        <v>#N/A</v>
      </c>
      <c r="AJ6571">
        <v>31201.82</v>
      </c>
      <c r="AK6571" s="2">
        <v>31201.82</v>
      </c>
      <c r="AL6571" s="2">
        <f t="shared" si="1917"/>
        <v>31201.82</v>
      </c>
      <c r="AM6571" s="4"/>
      <c r="AN6571" t="e">
        <f>VLOOKUP([1]!Tabelle13[[#This Row],[Vlookup this ID for freight costs]],$AL$2:$AL$6811,2,FALSE)</f>
        <v>#REF!</v>
      </c>
      <c r="AP6571">
        <v>424.54</v>
      </c>
      <c r="AQ6571">
        <v>424.54</v>
      </c>
      <c r="AR6571" s="4">
        <v>7</v>
      </c>
      <c r="AS6571" s="4">
        <v>7</v>
      </c>
      <c r="AT6571" s="4">
        <v>2011</v>
      </c>
      <c r="AU6571" s="4">
        <v>7</v>
      </c>
      <c r="AV6571" s="4">
        <v>7</v>
      </c>
      <c r="AW6571" s="4">
        <v>2011</v>
      </c>
      <c r="AX6571" t="str">
        <f t="shared" si="1910"/>
        <v>No Delay</v>
      </c>
      <c r="AY6571">
        <f t="shared" si="1911"/>
        <v>0</v>
      </c>
    </row>
    <row r="6572" spans="1:51" x14ac:dyDescent="0.2">
      <c r="A6572" s="3">
        <v>24427</v>
      </c>
      <c r="B6572" s="1" t="s">
        <v>172</v>
      </c>
      <c r="C6572" s="1" t="s">
        <v>114</v>
      </c>
      <c r="D6572" s="1" t="s">
        <v>52</v>
      </c>
      <c r="E6572" s="1" t="s">
        <v>53</v>
      </c>
      <c r="F6572" s="1" t="s">
        <v>53</v>
      </c>
      <c r="G6572" s="13" t="s">
        <v>2987</v>
      </c>
      <c r="H6572" s="12">
        <v>40206</v>
      </c>
      <c r="I6572" s="12" t="s">
        <v>2987</v>
      </c>
      <c r="J6572" s="12">
        <v>40206</v>
      </c>
      <c r="K6572" s="4">
        <v>2169</v>
      </c>
      <c r="L6572" s="1" t="s">
        <v>56</v>
      </c>
      <c r="M6572" s="1" t="s">
        <v>57</v>
      </c>
      <c r="N6572" s="1" t="s">
        <v>92</v>
      </c>
      <c r="O6572" s="1" t="s">
        <v>93</v>
      </c>
      <c r="P6572">
        <v>100</v>
      </c>
      <c r="Q6572">
        <v>7000</v>
      </c>
      <c r="R6572">
        <v>35000</v>
      </c>
      <c r="S6572">
        <v>5</v>
      </c>
      <c r="T6572">
        <v>0.05</v>
      </c>
      <c r="U6572">
        <f t="shared" si="1907"/>
        <v>35000</v>
      </c>
      <c r="V6572">
        <f t="shared" si="1908"/>
        <v>700000</v>
      </c>
      <c r="W6572" s="1" t="s">
        <v>60</v>
      </c>
      <c r="X6572" s="1" t="s">
        <v>61</v>
      </c>
      <c r="Y6572" s="1" t="s">
        <v>61</v>
      </c>
      <c r="Z6572" s="3">
        <v>12841</v>
      </c>
      <c r="AA6572" s="4">
        <f t="shared" si="1912"/>
        <v>1382</v>
      </c>
      <c r="AB6572" s="4">
        <f t="shared" si="1918"/>
        <v>615.83199999999999</v>
      </c>
      <c r="AC6572" s="4">
        <f t="shared" si="1906"/>
        <v>1382</v>
      </c>
      <c r="AD6572" s="4">
        <f t="shared" si="1915"/>
        <v>2109</v>
      </c>
      <c r="AE6572" s="4">
        <v>1382</v>
      </c>
      <c r="AF6572" s="4">
        <v>1382</v>
      </c>
      <c r="AG6572" s="4">
        <f t="shared" si="1916"/>
        <v>1382</v>
      </c>
      <c r="AI6572" t="e">
        <f t="shared" si="1909"/>
        <v>#N/A</v>
      </c>
      <c r="AJ6572">
        <v>18369.560000000001</v>
      </c>
      <c r="AK6572" s="2">
        <v>18369.560000000001</v>
      </c>
      <c r="AL6572" s="2">
        <f t="shared" si="1917"/>
        <v>18369.560000000001</v>
      </c>
      <c r="AM6572" s="4"/>
      <c r="AN6572" t="e">
        <f>VLOOKUP([1]!Tabelle13[[#This Row],[Vlookup this ID for freight costs]],$AL$2:$AL$6811,2,FALSE)</f>
        <v>#REF!</v>
      </c>
      <c r="AP6572">
        <v>68.599999999999994</v>
      </c>
      <c r="AQ6572">
        <v>68.599999999999994</v>
      </c>
      <c r="AR6572" s="4">
        <v>28</v>
      </c>
      <c r="AS6572" s="4">
        <v>1</v>
      </c>
      <c r="AT6572" s="4">
        <v>2010</v>
      </c>
      <c r="AU6572" s="4">
        <v>28</v>
      </c>
      <c r="AV6572" s="4">
        <v>1</v>
      </c>
      <c r="AW6572" s="4">
        <v>2010</v>
      </c>
      <c r="AX6572" t="str">
        <f t="shared" si="1910"/>
        <v>No Delay</v>
      </c>
      <c r="AY6572">
        <f t="shared" si="1911"/>
        <v>0</v>
      </c>
    </row>
    <row r="6573" spans="1:51" x14ac:dyDescent="0.2">
      <c r="A6573" s="3">
        <v>55159</v>
      </c>
      <c r="B6573" s="1" t="s">
        <v>172</v>
      </c>
      <c r="C6573" s="1" t="s">
        <v>114</v>
      </c>
      <c r="D6573" s="1" t="s">
        <v>52</v>
      </c>
      <c r="E6573" s="1" t="s">
        <v>53</v>
      </c>
      <c r="F6573" s="1" t="s">
        <v>53</v>
      </c>
      <c r="G6573" s="13" t="s">
        <v>2987</v>
      </c>
      <c r="H6573" s="12">
        <v>40206</v>
      </c>
      <c r="I6573" s="12" t="s">
        <v>2987</v>
      </c>
      <c r="J6573" s="12">
        <v>40206</v>
      </c>
      <c r="K6573" s="4">
        <v>2170</v>
      </c>
      <c r="L6573" s="1" t="s">
        <v>56</v>
      </c>
      <c r="M6573" s="1" t="s">
        <v>57</v>
      </c>
      <c r="N6573" s="1" t="s">
        <v>104</v>
      </c>
      <c r="O6573" s="1" t="s">
        <v>59</v>
      </c>
      <c r="P6573">
        <v>100</v>
      </c>
      <c r="Q6573">
        <v>1820</v>
      </c>
      <c r="R6573">
        <v>131040</v>
      </c>
      <c r="S6573">
        <v>72</v>
      </c>
      <c r="T6573">
        <v>0.72</v>
      </c>
      <c r="U6573">
        <f t="shared" si="1907"/>
        <v>131040</v>
      </c>
      <c r="V6573">
        <f t="shared" si="1908"/>
        <v>182000</v>
      </c>
      <c r="W6573" s="1" t="s">
        <v>60</v>
      </c>
      <c r="X6573" s="1" t="s">
        <v>61</v>
      </c>
      <c r="Y6573" s="1" t="s">
        <v>61</v>
      </c>
      <c r="Z6573" s="3">
        <v>12841</v>
      </c>
      <c r="AA6573" s="4">
        <f t="shared" si="1912"/>
        <v>1382</v>
      </c>
      <c r="AB6573" s="4">
        <f t="shared" si="1918"/>
        <v>233.60204000000004</v>
      </c>
      <c r="AC6573" s="4">
        <f t="shared" si="1906"/>
        <v>1382</v>
      </c>
      <c r="AD6573" s="4">
        <f t="shared" si="1915"/>
        <v>1382</v>
      </c>
      <c r="AE6573" s="3" t="s">
        <v>3018</v>
      </c>
      <c r="AF6573" s="3">
        <v>1382</v>
      </c>
      <c r="AG6573" s="4">
        <f>AI6573</f>
        <v>1382</v>
      </c>
      <c r="AH6573" s="4">
        <v>24427</v>
      </c>
      <c r="AI6573">
        <f t="shared" si="1909"/>
        <v>1382</v>
      </c>
      <c r="AJ6573" t="s">
        <v>3018</v>
      </c>
      <c r="AK6573" s="2">
        <v>18369.560000000001</v>
      </c>
      <c r="AL6573" s="2">
        <f>AN6573</f>
        <v>18369.560000000001</v>
      </c>
      <c r="AM6573" s="4">
        <v>24427</v>
      </c>
      <c r="AN6573">
        <f>INDEX($AJ$2:$AJ$6811,MATCH(AM6573,$A$2:$A$6811,0))</f>
        <v>18369.560000000001</v>
      </c>
      <c r="AP6573">
        <v>256.83999999999997</v>
      </c>
      <c r="AQ6573">
        <v>256.83999999999997</v>
      </c>
      <c r="AR6573" s="4">
        <v>28</v>
      </c>
      <c r="AS6573" s="4">
        <v>1</v>
      </c>
      <c r="AT6573" s="4">
        <v>2010</v>
      </c>
      <c r="AU6573" s="4">
        <v>28</v>
      </c>
      <c r="AV6573" s="4">
        <v>1</v>
      </c>
      <c r="AW6573" s="4">
        <v>2010</v>
      </c>
      <c r="AX6573" t="str">
        <f t="shared" si="1910"/>
        <v>No Delay</v>
      </c>
      <c r="AY6573">
        <f t="shared" si="1911"/>
        <v>0</v>
      </c>
    </row>
    <row r="6574" spans="1:51" x14ac:dyDescent="0.2">
      <c r="A6574" s="3">
        <v>48216</v>
      </c>
      <c r="B6574" s="1" t="s">
        <v>140</v>
      </c>
      <c r="C6574" s="1" t="s">
        <v>99</v>
      </c>
      <c r="D6574" s="1" t="s">
        <v>52</v>
      </c>
      <c r="E6574" s="1" t="s">
        <v>53</v>
      </c>
      <c r="F6574" s="1" t="s">
        <v>53</v>
      </c>
      <c r="G6574" s="13" t="s">
        <v>2552</v>
      </c>
      <c r="H6574" s="12">
        <v>41054</v>
      </c>
      <c r="I6574" s="12" t="s">
        <v>2552</v>
      </c>
      <c r="J6574" s="12">
        <v>41054</v>
      </c>
      <c r="K6574" s="4">
        <v>3931</v>
      </c>
      <c r="L6574" s="1" t="s">
        <v>56</v>
      </c>
      <c r="M6574" s="1" t="s">
        <v>126</v>
      </c>
      <c r="N6574" s="1" t="s">
        <v>127</v>
      </c>
      <c r="O6574" s="1" t="s">
        <v>128</v>
      </c>
      <c r="P6574">
        <v>20</v>
      </c>
      <c r="Q6574">
        <v>4250</v>
      </c>
      <c r="R6574">
        <v>136000</v>
      </c>
      <c r="S6574">
        <v>32</v>
      </c>
      <c r="T6574">
        <v>1.6</v>
      </c>
      <c r="U6574">
        <f t="shared" si="1907"/>
        <v>136000</v>
      </c>
      <c r="V6574">
        <f t="shared" si="1908"/>
        <v>85000</v>
      </c>
      <c r="W6574" s="1" t="s">
        <v>126</v>
      </c>
      <c r="X6574" s="1" t="s">
        <v>129</v>
      </c>
      <c r="Y6574" s="1" t="s">
        <v>129</v>
      </c>
      <c r="Z6574" s="3">
        <v>7702</v>
      </c>
      <c r="AA6574" s="4">
        <f t="shared" si="1912"/>
        <v>1386</v>
      </c>
      <c r="AB6574" s="4">
        <f t="shared" si="1918"/>
        <v>974.08799999999997</v>
      </c>
      <c r="AC6574" s="4">
        <f t="shared" ref="AC6574:AC6637" si="1919">AF6574</f>
        <v>1386</v>
      </c>
      <c r="AD6574" s="4">
        <f t="shared" si="1915"/>
        <v>58773</v>
      </c>
      <c r="AE6574" s="4">
        <v>1386</v>
      </c>
      <c r="AF6574" s="4">
        <v>1386</v>
      </c>
      <c r="AG6574" s="4">
        <f t="shared" ref="AG6574:AG6597" si="1920">AE6574</f>
        <v>1386</v>
      </c>
      <c r="AI6574" t="e">
        <f t="shared" si="1909"/>
        <v>#N/A</v>
      </c>
      <c r="AJ6574">
        <v>13215.15</v>
      </c>
      <c r="AK6574" s="2">
        <v>13215.15</v>
      </c>
      <c r="AL6574" s="2">
        <f t="shared" ref="AL6574:AL6597" si="1921">AJ6574</f>
        <v>13215.15</v>
      </c>
      <c r="AM6574" s="4"/>
      <c r="AN6574" t="e">
        <f>VLOOKUP([1]!Tabelle13[[#This Row],[Vlookup this ID for freight costs]],$AL$2:$AL$6811,2,FALSE)</f>
        <v>#REF!</v>
      </c>
      <c r="AP6574">
        <v>190.67</v>
      </c>
      <c r="AQ6574">
        <v>190.67</v>
      </c>
      <c r="AR6574" s="4">
        <v>25</v>
      </c>
      <c r="AS6574" s="4">
        <v>5</v>
      </c>
      <c r="AT6574" s="4">
        <v>2012</v>
      </c>
      <c r="AU6574" s="4">
        <v>25</v>
      </c>
      <c r="AV6574" s="4">
        <v>5</v>
      </c>
      <c r="AW6574" s="4">
        <v>2012</v>
      </c>
      <c r="AX6574" t="str">
        <f t="shared" si="1910"/>
        <v>No Delay</v>
      </c>
      <c r="AY6574">
        <f t="shared" si="1911"/>
        <v>0</v>
      </c>
    </row>
    <row r="6575" spans="1:51" x14ac:dyDescent="0.2">
      <c r="A6575" s="3">
        <v>18980</v>
      </c>
      <c r="B6575" s="1" t="s">
        <v>140</v>
      </c>
      <c r="C6575" s="1" t="s">
        <v>99</v>
      </c>
      <c r="D6575" s="1" t="s">
        <v>52</v>
      </c>
      <c r="E6575" s="1" t="s">
        <v>53</v>
      </c>
      <c r="F6575" s="1" t="s">
        <v>53</v>
      </c>
      <c r="G6575" s="13" t="s">
        <v>469</v>
      </c>
      <c r="H6575" s="12">
        <v>42122</v>
      </c>
      <c r="I6575" s="12" t="s">
        <v>469</v>
      </c>
      <c r="J6575" s="12">
        <v>42122</v>
      </c>
      <c r="K6575" s="4">
        <v>6465</v>
      </c>
      <c r="L6575" s="1" t="s">
        <v>56</v>
      </c>
      <c r="M6575" s="1" t="s">
        <v>57</v>
      </c>
      <c r="N6575" s="1" t="s">
        <v>104</v>
      </c>
      <c r="O6575" s="1" t="s">
        <v>59</v>
      </c>
      <c r="P6575">
        <v>100</v>
      </c>
      <c r="Q6575">
        <v>336</v>
      </c>
      <c r="R6575">
        <v>26880</v>
      </c>
      <c r="S6575">
        <v>80</v>
      </c>
      <c r="T6575">
        <v>0.8</v>
      </c>
      <c r="U6575">
        <f t="shared" si="1907"/>
        <v>26880</v>
      </c>
      <c r="V6575">
        <f t="shared" si="1908"/>
        <v>33600</v>
      </c>
      <c r="W6575" s="1" t="s">
        <v>85</v>
      </c>
      <c r="X6575" s="1" t="s">
        <v>1236</v>
      </c>
      <c r="Y6575" s="1" t="s">
        <v>86</v>
      </c>
      <c r="Z6575" s="4">
        <v>5905</v>
      </c>
      <c r="AA6575" s="4">
        <f t="shared" si="1912"/>
        <v>139</v>
      </c>
      <c r="AB6575" s="4">
        <f t="shared" si="1918"/>
        <v>-336.89292</v>
      </c>
      <c r="AC6575" s="4">
        <f t="shared" si="1919"/>
        <v>139</v>
      </c>
      <c r="AD6575" s="4">
        <f t="shared" si="1915"/>
        <v>346.5</v>
      </c>
      <c r="AE6575" s="4">
        <v>139</v>
      </c>
      <c r="AF6575" s="4">
        <v>139</v>
      </c>
      <c r="AG6575" s="4">
        <f t="shared" si="1920"/>
        <v>139</v>
      </c>
      <c r="AI6575" t="e">
        <f t="shared" si="1909"/>
        <v>#N/A</v>
      </c>
      <c r="AJ6575">
        <v>2234.96</v>
      </c>
      <c r="AK6575" s="2">
        <v>2234.96</v>
      </c>
      <c r="AL6575" s="2">
        <f t="shared" si="1921"/>
        <v>2234.96</v>
      </c>
      <c r="AM6575" s="4"/>
      <c r="AN6575" t="e">
        <f>VLOOKUP([1]!Tabelle13[[#This Row],[Vlookup this ID for freight costs]],$AL$2:$AL$6811,2,FALSE)</f>
        <v>#REF!</v>
      </c>
      <c r="AP6575">
        <v>27.63</v>
      </c>
      <c r="AQ6575">
        <v>27.63</v>
      </c>
      <c r="AR6575" s="4">
        <v>28</v>
      </c>
      <c r="AS6575" s="4">
        <v>4</v>
      </c>
      <c r="AT6575" s="4">
        <v>2015</v>
      </c>
      <c r="AU6575" s="4">
        <v>28</v>
      </c>
      <c r="AV6575" s="4">
        <v>4</v>
      </c>
      <c r="AW6575" s="4">
        <v>2015</v>
      </c>
      <c r="AX6575" t="str">
        <f t="shared" si="1910"/>
        <v>No Delay</v>
      </c>
      <c r="AY6575">
        <f t="shared" si="1911"/>
        <v>0</v>
      </c>
    </row>
    <row r="6576" spans="1:51" x14ac:dyDescent="0.2">
      <c r="A6576" s="3">
        <v>19405</v>
      </c>
      <c r="B6576" s="1" t="s">
        <v>140</v>
      </c>
      <c r="C6576" s="1" t="s">
        <v>99</v>
      </c>
      <c r="D6576" s="1" t="s">
        <v>52</v>
      </c>
      <c r="E6576" s="1" t="s">
        <v>53</v>
      </c>
      <c r="F6576" s="1" t="s">
        <v>53</v>
      </c>
      <c r="G6576" s="13" t="s">
        <v>2471</v>
      </c>
      <c r="H6576" s="12">
        <v>41534</v>
      </c>
      <c r="I6576" s="12" t="s">
        <v>1476</v>
      </c>
      <c r="J6576" s="12">
        <v>41533</v>
      </c>
      <c r="K6576" s="4">
        <v>4923</v>
      </c>
      <c r="L6576" s="1" t="s">
        <v>56</v>
      </c>
      <c r="M6576" s="1" t="s">
        <v>319</v>
      </c>
      <c r="N6576" s="1" t="s">
        <v>104</v>
      </c>
      <c r="O6576" s="1" t="s">
        <v>59</v>
      </c>
      <c r="P6576">
        <v>100</v>
      </c>
      <c r="Q6576">
        <v>3039</v>
      </c>
      <c r="R6576">
        <v>0</v>
      </c>
      <c r="S6576">
        <v>0</v>
      </c>
      <c r="T6576">
        <v>0</v>
      </c>
      <c r="U6576">
        <f t="shared" si="1907"/>
        <v>0</v>
      </c>
      <c r="V6576">
        <f t="shared" si="1908"/>
        <v>303900</v>
      </c>
      <c r="W6576" s="1" t="s">
        <v>85</v>
      </c>
      <c r="X6576" s="1" t="s">
        <v>1236</v>
      </c>
      <c r="Y6576" s="1" t="s">
        <v>86</v>
      </c>
      <c r="Z6576" s="4">
        <v>5905</v>
      </c>
      <c r="AA6576" s="4">
        <f t="shared" si="1912"/>
        <v>1257</v>
      </c>
      <c r="AB6576" s="4">
        <f t="shared" si="1918"/>
        <v>-56.093699999999956</v>
      </c>
      <c r="AC6576" s="4">
        <f t="shared" si="1919"/>
        <v>1257</v>
      </c>
      <c r="AD6576" s="4">
        <f t="shared" si="1915"/>
        <v>1243.8</v>
      </c>
      <c r="AE6576" s="4">
        <v>1257</v>
      </c>
      <c r="AF6576" s="4">
        <v>1257</v>
      </c>
      <c r="AG6576" s="4">
        <f t="shared" si="1920"/>
        <v>1257</v>
      </c>
      <c r="AI6576" t="e">
        <f t="shared" si="1909"/>
        <v>#N/A</v>
      </c>
      <c r="AJ6576">
        <v>21351.18</v>
      </c>
      <c r="AK6576" s="2">
        <v>21351.18</v>
      </c>
      <c r="AL6576" s="2">
        <f t="shared" si="1921"/>
        <v>21351.18</v>
      </c>
      <c r="AM6576" s="4"/>
      <c r="AN6576" t="e">
        <f>VLOOKUP([1]!Tabelle13[[#This Row],[Vlookup this ID for freight costs]],$AL$2:$AL$6811,2,FALSE)</f>
        <v>#REF!</v>
      </c>
      <c r="AP6576">
        <v>0</v>
      </c>
      <c r="AQ6576">
        <v>0</v>
      </c>
      <c r="AR6576" s="4">
        <v>17</v>
      </c>
      <c r="AS6576" s="4">
        <v>9</v>
      </c>
      <c r="AT6576" s="4">
        <v>2013</v>
      </c>
      <c r="AU6576" s="4">
        <v>16</v>
      </c>
      <c r="AV6576" s="4">
        <v>9</v>
      </c>
      <c r="AW6576" s="4">
        <v>2013</v>
      </c>
      <c r="AX6576" t="str">
        <f t="shared" si="1910"/>
        <v>No Delay</v>
      </c>
      <c r="AY6576">
        <f t="shared" si="1911"/>
        <v>0</v>
      </c>
    </row>
    <row r="6577" spans="1:51" x14ac:dyDescent="0.2">
      <c r="A6577" s="3">
        <v>74930</v>
      </c>
      <c r="B6577" s="1" t="s">
        <v>172</v>
      </c>
      <c r="C6577" s="1" t="s">
        <v>114</v>
      </c>
      <c r="D6577" s="1" t="s">
        <v>52</v>
      </c>
      <c r="E6577" s="1" t="s">
        <v>53</v>
      </c>
      <c r="F6577" s="1" t="s">
        <v>53</v>
      </c>
      <c r="G6577" s="13" t="s">
        <v>2987</v>
      </c>
      <c r="H6577" s="12">
        <v>40206</v>
      </c>
      <c r="I6577" s="12" t="s">
        <v>2987</v>
      </c>
      <c r="J6577" s="12">
        <v>40206</v>
      </c>
      <c r="K6577" s="4">
        <v>2171</v>
      </c>
      <c r="L6577" s="1" t="s">
        <v>56</v>
      </c>
      <c r="M6577" s="1" t="s">
        <v>57</v>
      </c>
      <c r="N6577" s="1" t="s">
        <v>104</v>
      </c>
      <c r="O6577" s="1" t="s">
        <v>59</v>
      </c>
      <c r="P6577">
        <v>100</v>
      </c>
      <c r="Q6577">
        <v>2898</v>
      </c>
      <c r="R6577">
        <v>208656</v>
      </c>
      <c r="S6577">
        <v>72</v>
      </c>
      <c r="T6577">
        <v>0.72</v>
      </c>
      <c r="U6577">
        <f t="shared" si="1907"/>
        <v>208656</v>
      </c>
      <c r="V6577">
        <f t="shared" si="1908"/>
        <v>289800</v>
      </c>
      <c r="W6577" s="1" t="s">
        <v>60</v>
      </c>
      <c r="X6577" s="1" t="s">
        <v>61</v>
      </c>
      <c r="Y6577" s="1" t="s">
        <v>61</v>
      </c>
      <c r="Z6577" s="3">
        <v>12841</v>
      </c>
      <c r="AA6577" s="4">
        <f t="shared" si="1912"/>
        <v>1409</v>
      </c>
      <c r="AB6577" s="4">
        <f t="shared" si="1918"/>
        <v>654.85425600000008</v>
      </c>
      <c r="AC6577" s="4">
        <f t="shared" si="1919"/>
        <v>1409</v>
      </c>
      <c r="AD6577" s="4">
        <f t="shared" si="1915"/>
        <v>1409</v>
      </c>
      <c r="AE6577" s="4">
        <v>1409</v>
      </c>
      <c r="AF6577" s="4">
        <v>1409</v>
      </c>
      <c r="AG6577" s="4">
        <f t="shared" si="1920"/>
        <v>1409</v>
      </c>
      <c r="AI6577" t="e">
        <f t="shared" si="1909"/>
        <v>#N/A</v>
      </c>
      <c r="AJ6577">
        <v>21714.68</v>
      </c>
      <c r="AK6577" s="2">
        <v>21714.68</v>
      </c>
      <c r="AL6577" s="2">
        <f t="shared" si="1921"/>
        <v>21714.68</v>
      </c>
      <c r="AM6577" s="4"/>
      <c r="AN6577" t="e">
        <f>VLOOKUP([1]!Tabelle13[[#This Row],[Vlookup this ID for freight costs]],$AL$2:$AL$6811,2,FALSE)</f>
        <v>#REF!</v>
      </c>
      <c r="AP6577">
        <v>408.97</v>
      </c>
      <c r="AQ6577">
        <v>408.97</v>
      </c>
      <c r="AR6577" s="4">
        <v>28</v>
      </c>
      <c r="AS6577" s="4">
        <v>1</v>
      </c>
      <c r="AT6577" s="4">
        <v>2010</v>
      </c>
      <c r="AU6577" s="4">
        <v>28</v>
      </c>
      <c r="AV6577" s="4">
        <v>1</v>
      </c>
      <c r="AW6577" s="4">
        <v>2010</v>
      </c>
      <c r="AX6577" t="str">
        <f t="shared" si="1910"/>
        <v>No Delay</v>
      </c>
      <c r="AY6577">
        <f t="shared" si="1911"/>
        <v>0</v>
      </c>
    </row>
    <row r="6578" spans="1:51" x14ac:dyDescent="0.2">
      <c r="A6578" s="3">
        <v>12663</v>
      </c>
      <c r="B6578" s="1" t="s">
        <v>98</v>
      </c>
      <c r="C6578" s="1" t="s">
        <v>99</v>
      </c>
      <c r="D6578" s="1" t="s">
        <v>130</v>
      </c>
      <c r="E6578" s="1" t="s">
        <v>53</v>
      </c>
      <c r="F6578" s="1" t="s">
        <v>53</v>
      </c>
      <c r="G6578" s="13" t="s">
        <v>3019</v>
      </c>
      <c r="H6578" s="12">
        <v>39276</v>
      </c>
      <c r="I6578" s="12" t="s">
        <v>3019</v>
      </c>
      <c r="J6578" s="12">
        <v>39276</v>
      </c>
      <c r="K6578" s="4">
        <v>253</v>
      </c>
      <c r="L6578" s="1" t="s">
        <v>56</v>
      </c>
      <c r="M6578" s="1" t="s">
        <v>132</v>
      </c>
      <c r="N6578" s="1" t="s">
        <v>2911</v>
      </c>
      <c r="O6578" s="1" t="s">
        <v>2912</v>
      </c>
      <c r="P6578">
        <v>100</v>
      </c>
      <c r="Q6578">
        <v>2000</v>
      </c>
      <c r="R6578">
        <v>278000</v>
      </c>
      <c r="S6578">
        <v>139</v>
      </c>
      <c r="T6578">
        <v>1.39</v>
      </c>
      <c r="U6578">
        <f t="shared" si="1907"/>
        <v>278000</v>
      </c>
      <c r="V6578">
        <f t="shared" si="1908"/>
        <v>200000</v>
      </c>
      <c r="W6578" s="1" t="s">
        <v>126</v>
      </c>
      <c r="X6578" s="1" t="s">
        <v>129</v>
      </c>
      <c r="Y6578" s="1" t="s">
        <v>129</v>
      </c>
      <c r="Z6578" s="3">
        <v>7702</v>
      </c>
      <c r="AA6578" s="4">
        <f t="shared" si="1912"/>
        <v>1415</v>
      </c>
      <c r="AB6578" s="4">
        <f t="shared" si="1918"/>
        <v>773.07500000000005</v>
      </c>
      <c r="AC6578" s="4">
        <f t="shared" si="1919"/>
        <v>1415</v>
      </c>
      <c r="AD6578" s="4">
        <f t="shared" si="1915"/>
        <v>1766.9626624316154</v>
      </c>
      <c r="AE6578" s="4">
        <v>1415</v>
      </c>
      <c r="AF6578" s="4">
        <v>1415</v>
      </c>
      <c r="AG6578" s="4">
        <f t="shared" si="1920"/>
        <v>1415</v>
      </c>
      <c r="AI6578" t="e">
        <f t="shared" si="1909"/>
        <v>#N/A</v>
      </c>
      <c r="AJ6578">
        <v>4458</v>
      </c>
      <c r="AK6578" s="2">
        <v>4458</v>
      </c>
      <c r="AL6578" s="2">
        <f t="shared" si="1921"/>
        <v>4458</v>
      </c>
      <c r="AM6578" s="4"/>
      <c r="AN6578" t="e">
        <f>VLOOKUP([1]!Tabelle13[[#This Row],[Vlookup this ID for freight costs]],$AL$2:$AL$6811,2,FALSE)</f>
        <v>#REF!</v>
      </c>
      <c r="AP6578">
        <v>444.8</v>
      </c>
      <c r="AQ6578">
        <v>444.8</v>
      </c>
      <c r="AR6578" s="4">
        <v>13</v>
      </c>
      <c r="AS6578" s="4">
        <v>7</v>
      </c>
      <c r="AT6578" s="4">
        <v>2007</v>
      </c>
      <c r="AU6578" s="4">
        <v>13</v>
      </c>
      <c r="AV6578" s="4">
        <v>7</v>
      </c>
      <c r="AW6578" s="4">
        <v>2007</v>
      </c>
      <c r="AX6578" t="str">
        <f t="shared" si="1910"/>
        <v>No Delay</v>
      </c>
      <c r="AY6578">
        <f t="shared" si="1911"/>
        <v>0</v>
      </c>
    </row>
    <row r="6579" spans="1:51" x14ac:dyDescent="0.2">
      <c r="A6579" s="3">
        <v>8735</v>
      </c>
      <c r="B6579" s="1" t="s">
        <v>133</v>
      </c>
      <c r="C6579" s="1" t="s">
        <v>51</v>
      </c>
      <c r="D6579" s="1" t="s">
        <v>52</v>
      </c>
      <c r="E6579" s="1" t="s">
        <v>53</v>
      </c>
      <c r="F6579" s="1" t="s">
        <v>53</v>
      </c>
      <c r="G6579" s="13" t="s">
        <v>2052</v>
      </c>
      <c r="H6579" s="12">
        <v>39917</v>
      </c>
      <c r="I6579" s="12" t="s">
        <v>2052</v>
      </c>
      <c r="J6579" s="12">
        <v>39917</v>
      </c>
      <c r="K6579" s="4">
        <v>1466</v>
      </c>
      <c r="L6579" s="1" t="s">
        <v>56</v>
      </c>
      <c r="M6579" s="1" t="s">
        <v>57</v>
      </c>
      <c r="N6579" s="1" t="s">
        <v>104</v>
      </c>
      <c r="O6579" s="1" t="s">
        <v>59</v>
      </c>
      <c r="P6579">
        <v>100</v>
      </c>
      <c r="Q6579">
        <v>4800</v>
      </c>
      <c r="R6579">
        <v>345600</v>
      </c>
      <c r="S6579">
        <v>72</v>
      </c>
      <c r="T6579">
        <v>0.72</v>
      </c>
      <c r="U6579">
        <f t="shared" si="1907"/>
        <v>345600</v>
      </c>
      <c r="V6579">
        <f t="shared" si="1908"/>
        <v>480000</v>
      </c>
      <c r="W6579" s="1" t="s">
        <v>60</v>
      </c>
      <c r="X6579" s="1" t="s">
        <v>61</v>
      </c>
      <c r="Y6579" s="1" t="s">
        <v>61</v>
      </c>
      <c r="Z6579" s="3">
        <v>12488</v>
      </c>
      <c r="AA6579" s="4">
        <f t="shared" si="1912"/>
        <v>1417</v>
      </c>
      <c r="AB6579" s="4">
        <f t="shared" si="1918"/>
        <v>1398.1025999999999</v>
      </c>
      <c r="AC6579" s="4">
        <f t="shared" si="1919"/>
        <v>1417</v>
      </c>
      <c r="AD6579" s="4">
        <f t="shared" si="1915"/>
        <v>1417</v>
      </c>
      <c r="AE6579" s="4">
        <v>1417</v>
      </c>
      <c r="AF6579" s="4">
        <v>1417</v>
      </c>
      <c r="AG6579" s="4">
        <f t="shared" si="1920"/>
        <v>1417</v>
      </c>
      <c r="AH6579" s="4">
        <v>27881</v>
      </c>
      <c r="AI6579">
        <f t="shared" si="1909"/>
        <v>1272</v>
      </c>
      <c r="AJ6579">
        <v>13093.27</v>
      </c>
      <c r="AK6579" s="2">
        <v>13093.27</v>
      </c>
      <c r="AL6579" s="2">
        <f t="shared" si="1921"/>
        <v>13093.27</v>
      </c>
      <c r="AM6579" s="4"/>
      <c r="AN6579" t="e">
        <f>VLOOKUP([1]!Tabelle13[[#This Row],[Vlookup this ID for freight costs]],$AL$2:$AL$6811,2,FALSE)</f>
        <v>#REF!</v>
      </c>
      <c r="AP6579">
        <v>677.38</v>
      </c>
      <c r="AQ6579">
        <v>677.38</v>
      </c>
      <c r="AR6579" s="4">
        <v>14</v>
      </c>
      <c r="AS6579" s="4">
        <v>4</v>
      </c>
      <c r="AT6579" s="4">
        <v>2009</v>
      </c>
      <c r="AU6579" s="4">
        <v>14</v>
      </c>
      <c r="AV6579" s="4">
        <v>4</v>
      </c>
      <c r="AW6579" s="4">
        <v>2009</v>
      </c>
      <c r="AX6579" t="str">
        <f t="shared" si="1910"/>
        <v>No Delay</v>
      </c>
      <c r="AY6579">
        <f t="shared" si="1911"/>
        <v>0</v>
      </c>
    </row>
    <row r="6580" spans="1:51" x14ac:dyDescent="0.2">
      <c r="A6580" s="3">
        <v>3972</v>
      </c>
      <c r="B6580" s="1" t="s">
        <v>119</v>
      </c>
      <c r="C6580" s="1" t="s">
        <v>114</v>
      </c>
      <c r="D6580" s="1" t="s">
        <v>52</v>
      </c>
      <c r="E6580" s="1" t="s">
        <v>53</v>
      </c>
      <c r="F6580" s="1" t="s">
        <v>53</v>
      </c>
      <c r="G6580" s="13" t="s">
        <v>3020</v>
      </c>
      <c r="H6580" s="12">
        <v>39041</v>
      </c>
      <c r="I6580" s="12" t="s">
        <v>3020</v>
      </c>
      <c r="J6580" s="12">
        <v>39041</v>
      </c>
      <c r="K6580" s="4">
        <v>27</v>
      </c>
      <c r="L6580" s="1" t="s">
        <v>56</v>
      </c>
      <c r="M6580" s="1" t="s">
        <v>2983</v>
      </c>
      <c r="N6580" s="1" t="s">
        <v>104</v>
      </c>
      <c r="O6580" s="1" t="s">
        <v>59</v>
      </c>
      <c r="P6580">
        <v>100</v>
      </c>
      <c r="Q6580">
        <v>2500</v>
      </c>
      <c r="R6580">
        <v>200000</v>
      </c>
      <c r="S6580">
        <v>80</v>
      </c>
      <c r="T6580">
        <v>0.8</v>
      </c>
      <c r="U6580">
        <f t="shared" si="1907"/>
        <v>200000</v>
      </c>
      <c r="V6580">
        <f t="shared" si="1908"/>
        <v>250000</v>
      </c>
      <c r="W6580" s="1" t="s">
        <v>111</v>
      </c>
      <c r="X6580" s="1" t="s">
        <v>112</v>
      </c>
      <c r="Y6580" s="1" t="s">
        <v>112</v>
      </c>
      <c r="Z6580" s="3">
        <v>7527</v>
      </c>
      <c r="AA6580" s="4">
        <f t="shared" si="1912"/>
        <v>857354</v>
      </c>
      <c r="AB6580" s="4">
        <f t="shared" si="1918"/>
        <v>569.34700000000009</v>
      </c>
      <c r="AC6580" s="4">
        <f t="shared" si="1919"/>
        <v>857354</v>
      </c>
      <c r="AD6580" s="4">
        <f t="shared" si="1915"/>
        <v>31357.130942373198</v>
      </c>
      <c r="AE6580" s="4">
        <v>857354</v>
      </c>
      <c r="AF6580" s="4">
        <v>857354</v>
      </c>
      <c r="AG6580" s="4">
        <f t="shared" si="1920"/>
        <v>857354</v>
      </c>
      <c r="AH6580" s="4">
        <v>10540</v>
      </c>
      <c r="AI6580">
        <f t="shared" si="1909"/>
        <v>909</v>
      </c>
      <c r="AJ6580">
        <v>5157.6499999999996</v>
      </c>
      <c r="AK6580" s="2">
        <v>5157.6499999999996</v>
      </c>
      <c r="AL6580" s="2">
        <f t="shared" si="1921"/>
        <v>5157.6499999999996</v>
      </c>
      <c r="AM6580" s="4"/>
      <c r="AN6580" t="e">
        <f>VLOOKUP([1]!Tabelle13[[#This Row],[Vlookup this ID for freight costs]],$AL$2:$AL$6811,2,FALSE)</f>
        <v>#REF!</v>
      </c>
      <c r="AP6580">
        <v>0</v>
      </c>
      <c r="AR6580" s="4">
        <v>20</v>
      </c>
      <c r="AS6580" s="4">
        <v>11</v>
      </c>
      <c r="AT6580" s="4">
        <v>2006</v>
      </c>
      <c r="AU6580" s="4">
        <v>20</v>
      </c>
      <c r="AV6580" s="4">
        <v>11</v>
      </c>
      <c r="AW6580" s="4">
        <v>2006</v>
      </c>
      <c r="AX6580" t="str">
        <f t="shared" si="1910"/>
        <v>No Delay</v>
      </c>
      <c r="AY6580">
        <f t="shared" si="1911"/>
        <v>0</v>
      </c>
    </row>
    <row r="6581" spans="1:51" x14ac:dyDescent="0.2">
      <c r="A6581" s="3">
        <v>19584</v>
      </c>
      <c r="B6581" s="1" t="s">
        <v>140</v>
      </c>
      <c r="C6581" s="1" t="s">
        <v>99</v>
      </c>
      <c r="D6581" s="1" t="s">
        <v>52</v>
      </c>
      <c r="E6581" s="1" t="s">
        <v>53</v>
      </c>
      <c r="F6581" s="1" t="s">
        <v>53</v>
      </c>
      <c r="G6581" s="13" t="s">
        <v>2552</v>
      </c>
      <c r="H6581" s="12">
        <v>41054</v>
      </c>
      <c r="I6581" s="12" t="s">
        <v>2552</v>
      </c>
      <c r="J6581" s="12">
        <v>41054</v>
      </c>
      <c r="K6581" s="4">
        <v>3930</v>
      </c>
      <c r="L6581" s="1" t="s">
        <v>56</v>
      </c>
      <c r="M6581" s="1" t="s">
        <v>57</v>
      </c>
      <c r="N6581" s="1" t="s">
        <v>104</v>
      </c>
      <c r="O6581" s="1" t="s">
        <v>59</v>
      </c>
      <c r="P6581">
        <v>100</v>
      </c>
      <c r="Q6581">
        <v>1337</v>
      </c>
      <c r="R6581">
        <v>106960</v>
      </c>
      <c r="S6581">
        <v>80</v>
      </c>
      <c r="T6581">
        <v>0.8</v>
      </c>
      <c r="U6581">
        <f t="shared" si="1907"/>
        <v>106960</v>
      </c>
      <c r="V6581">
        <f t="shared" si="1908"/>
        <v>133700</v>
      </c>
      <c r="W6581" s="1" t="s">
        <v>85</v>
      </c>
      <c r="X6581" s="1" t="s">
        <v>1236</v>
      </c>
      <c r="Y6581" s="1" t="s">
        <v>86</v>
      </c>
      <c r="Z6581" s="4">
        <v>5905</v>
      </c>
      <c r="AA6581" s="4">
        <f t="shared" si="1912"/>
        <v>639</v>
      </c>
      <c r="AB6581" s="4">
        <f t="shared" si="1918"/>
        <v>82.305860000000052</v>
      </c>
      <c r="AC6581" s="4">
        <f t="shared" si="1919"/>
        <v>639</v>
      </c>
      <c r="AD6581" s="4">
        <f t="shared" si="1915"/>
        <v>639</v>
      </c>
      <c r="AE6581" s="4">
        <v>639</v>
      </c>
      <c r="AF6581" s="4">
        <v>639</v>
      </c>
      <c r="AG6581" s="4">
        <f t="shared" si="1920"/>
        <v>639</v>
      </c>
      <c r="AI6581" t="e">
        <f t="shared" si="1909"/>
        <v>#N/A</v>
      </c>
      <c r="AJ6581">
        <v>12022.17</v>
      </c>
      <c r="AK6581" s="2">
        <v>12022.17</v>
      </c>
      <c r="AL6581" s="2">
        <f t="shared" si="1921"/>
        <v>12022.17</v>
      </c>
      <c r="AM6581" s="4"/>
      <c r="AN6581" t="e">
        <f>VLOOKUP([1]!Tabelle13[[#This Row],[Vlookup this ID for freight costs]],$AL$2:$AL$6811,2,FALSE)</f>
        <v>#REF!</v>
      </c>
      <c r="AP6581">
        <v>149.96</v>
      </c>
      <c r="AQ6581">
        <v>149.96</v>
      </c>
      <c r="AR6581" s="4">
        <v>25</v>
      </c>
      <c r="AS6581" s="4">
        <v>5</v>
      </c>
      <c r="AT6581" s="4">
        <v>2012</v>
      </c>
      <c r="AU6581" s="4">
        <v>25</v>
      </c>
      <c r="AV6581" s="4">
        <v>5</v>
      </c>
      <c r="AW6581" s="4">
        <v>2012</v>
      </c>
      <c r="AX6581" t="str">
        <f t="shared" si="1910"/>
        <v>No Delay</v>
      </c>
      <c r="AY6581">
        <f t="shared" si="1911"/>
        <v>0</v>
      </c>
    </row>
    <row r="6582" spans="1:51" x14ac:dyDescent="0.2">
      <c r="A6582" s="3">
        <v>22116</v>
      </c>
      <c r="B6582" s="1" t="s">
        <v>1138</v>
      </c>
      <c r="C6582" s="1" t="s">
        <v>65</v>
      </c>
      <c r="D6582" s="1" t="s">
        <v>52</v>
      </c>
      <c r="E6582" s="1" t="s">
        <v>53</v>
      </c>
      <c r="F6582" s="1" t="s">
        <v>53</v>
      </c>
      <c r="G6582" s="13" t="s">
        <v>3021</v>
      </c>
      <c r="H6582" s="12">
        <v>41190</v>
      </c>
      <c r="I6582" s="12" t="s">
        <v>3021</v>
      </c>
      <c r="J6582" s="12">
        <v>41190</v>
      </c>
      <c r="K6582" s="4">
        <v>4196</v>
      </c>
      <c r="L6582" s="1" t="s">
        <v>56</v>
      </c>
      <c r="M6582" s="1" t="s">
        <v>634</v>
      </c>
      <c r="N6582" s="1" t="s">
        <v>635</v>
      </c>
      <c r="O6582" s="1" t="s">
        <v>636</v>
      </c>
      <c r="P6582">
        <v>20</v>
      </c>
      <c r="Q6582">
        <v>3401</v>
      </c>
      <c r="R6582">
        <v>98629</v>
      </c>
      <c r="S6582">
        <v>29</v>
      </c>
      <c r="T6582">
        <v>1.45</v>
      </c>
      <c r="U6582">
        <f t="shared" si="1907"/>
        <v>98629</v>
      </c>
      <c r="V6582">
        <f t="shared" si="1908"/>
        <v>68020</v>
      </c>
      <c r="W6582" s="1" t="s">
        <v>637</v>
      </c>
      <c r="X6582" s="1" t="s">
        <v>71</v>
      </c>
      <c r="Y6582" s="1" t="s">
        <v>71</v>
      </c>
      <c r="Z6582" s="4">
        <v>10674</v>
      </c>
      <c r="AA6582" s="4">
        <f t="shared" si="1912"/>
        <v>972</v>
      </c>
      <c r="AB6582" s="4">
        <f t="shared" si="1918"/>
        <v>725.49582899999996</v>
      </c>
      <c r="AC6582" s="4">
        <f t="shared" si="1919"/>
        <v>972</v>
      </c>
      <c r="AD6582" s="4">
        <f t="shared" si="1915"/>
        <v>1065.3333333333333</v>
      </c>
      <c r="AE6582" s="4">
        <v>972</v>
      </c>
      <c r="AF6582" s="4">
        <v>972</v>
      </c>
      <c r="AG6582" s="4">
        <f t="shared" si="1920"/>
        <v>972</v>
      </c>
      <c r="AI6582" t="e">
        <f t="shared" si="1909"/>
        <v>#N/A</v>
      </c>
      <c r="AJ6582">
        <v>6418.11</v>
      </c>
      <c r="AK6582" s="2">
        <v>6418.11</v>
      </c>
      <c r="AL6582" s="2">
        <f t="shared" si="1921"/>
        <v>6418.11</v>
      </c>
      <c r="AM6582" s="4"/>
      <c r="AN6582" t="e">
        <f>VLOOKUP([1]!Tabelle13[[#This Row],[Vlookup this ID for freight costs]],$AL$2:$AL$6811,2,FALSE)</f>
        <v>#REF!</v>
      </c>
      <c r="AP6582">
        <v>138.28</v>
      </c>
      <c r="AQ6582">
        <v>138.28</v>
      </c>
      <c r="AR6582" s="4">
        <v>8</v>
      </c>
      <c r="AS6582" s="4">
        <v>10</v>
      </c>
      <c r="AT6582" s="4">
        <v>2012</v>
      </c>
      <c r="AU6582" s="4">
        <v>8</v>
      </c>
      <c r="AV6582" s="4">
        <v>10</v>
      </c>
      <c r="AW6582" s="4">
        <v>2012</v>
      </c>
      <c r="AX6582" t="str">
        <f t="shared" si="1910"/>
        <v>No Delay</v>
      </c>
      <c r="AY6582">
        <f t="shared" si="1911"/>
        <v>0</v>
      </c>
    </row>
    <row r="6583" spans="1:51" x14ac:dyDescent="0.2">
      <c r="A6583" s="3">
        <v>20619</v>
      </c>
      <c r="B6583" s="1" t="s">
        <v>140</v>
      </c>
      <c r="C6583" s="1" t="s">
        <v>99</v>
      </c>
      <c r="D6583" s="1" t="s">
        <v>52</v>
      </c>
      <c r="E6583" s="1" t="s">
        <v>53</v>
      </c>
      <c r="F6583" s="1" t="s">
        <v>53</v>
      </c>
      <c r="G6583" s="13" t="s">
        <v>1476</v>
      </c>
      <c r="H6583" s="12">
        <v>41533</v>
      </c>
      <c r="I6583" s="12" t="s">
        <v>1476</v>
      </c>
      <c r="J6583" s="12">
        <v>41533</v>
      </c>
      <c r="K6583" s="4">
        <v>4924</v>
      </c>
      <c r="L6583" s="1" t="s">
        <v>56</v>
      </c>
      <c r="M6583" s="1" t="s">
        <v>319</v>
      </c>
      <c r="N6583" s="1" t="s">
        <v>104</v>
      </c>
      <c r="O6583" s="1" t="s">
        <v>59</v>
      </c>
      <c r="P6583">
        <v>100</v>
      </c>
      <c r="Q6583">
        <v>2500</v>
      </c>
      <c r="R6583">
        <v>200000</v>
      </c>
      <c r="S6583">
        <v>80</v>
      </c>
      <c r="T6583">
        <v>0.8</v>
      </c>
      <c r="U6583">
        <f t="shared" si="1907"/>
        <v>200000</v>
      </c>
      <c r="V6583">
        <f t="shared" si="1908"/>
        <v>250000</v>
      </c>
      <c r="W6583" s="1" t="s">
        <v>85</v>
      </c>
      <c r="X6583" s="1" t="s">
        <v>1236</v>
      </c>
      <c r="Y6583" s="1" t="s">
        <v>86</v>
      </c>
      <c r="Z6583" s="4">
        <v>5905</v>
      </c>
      <c r="AA6583" s="4">
        <f t="shared" si="1912"/>
        <v>1036</v>
      </c>
      <c r="AB6583" s="4">
        <f t="shared" si="1918"/>
        <v>569.34700000000009</v>
      </c>
      <c r="AC6583" s="4">
        <f t="shared" si="1919"/>
        <v>1036</v>
      </c>
      <c r="AD6583" s="4">
        <f t="shared" si="1915"/>
        <v>31357.130942373198</v>
      </c>
      <c r="AE6583" s="4">
        <v>1036</v>
      </c>
      <c r="AF6583" s="4">
        <v>1036</v>
      </c>
      <c r="AG6583" s="4">
        <f t="shared" si="1920"/>
        <v>1036</v>
      </c>
      <c r="AI6583" t="e">
        <f t="shared" si="1909"/>
        <v>#N/A</v>
      </c>
      <c r="AJ6583">
        <v>17579.560000000001</v>
      </c>
      <c r="AK6583" s="2">
        <v>17579.560000000001</v>
      </c>
      <c r="AL6583" s="2">
        <f t="shared" si="1921"/>
        <v>17579.560000000001</v>
      </c>
      <c r="AM6583" s="4"/>
      <c r="AN6583" t="e">
        <f>VLOOKUP([1]!Tabelle13[[#This Row],[Vlookup this ID for freight costs]],$AL$2:$AL$6811,2,FALSE)</f>
        <v>#REF!</v>
      </c>
      <c r="AP6583">
        <v>247.4</v>
      </c>
      <c r="AQ6583">
        <v>247.4</v>
      </c>
      <c r="AR6583" s="4">
        <v>16</v>
      </c>
      <c r="AS6583" s="4">
        <v>9</v>
      </c>
      <c r="AT6583" s="4">
        <v>2013</v>
      </c>
      <c r="AU6583" s="4">
        <v>16</v>
      </c>
      <c r="AV6583" s="4">
        <v>9</v>
      </c>
      <c r="AW6583" s="4">
        <v>2013</v>
      </c>
      <c r="AX6583" t="str">
        <f t="shared" si="1910"/>
        <v>No Delay</v>
      </c>
      <c r="AY6583">
        <f t="shared" si="1911"/>
        <v>0</v>
      </c>
    </row>
    <row r="6584" spans="1:51" x14ac:dyDescent="0.2">
      <c r="A6584" s="3">
        <v>2795</v>
      </c>
      <c r="B6584" s="1" t="s">
        <v>98</v>
      </c>
      <c r="C6584" s="1" t="s">
        <v>99</v>
      </c>
      <c r="D6584" s="1" t="s">
        <v>52</v>
      </c>
      <c r="E6584" s="1" t="s">
        <v>53</v>
      </c>
      <c r="F6584" s="1" t="s">
        <v>53</v>
      </c>
      <c r="G6584" s="13" t="s">
        <v>3022</v>
      </c>
      <c r="H6584" s="12">
        <v>39469</v>
      </c>
      <c r="I6584" s="12" t="s">
        <v>3022</v>
      </c>
      <c r="J6584" s="12">
        <v>39469</v>
      </c>
      <c r="K6584" s="4">
        <v>612</v>
      </c>
      <c r="L6584" s="1" t="s">
        <v>56</v>
      </c>
      <c r="M6584" s="1" t="s">
        <v>319</v>
      </c>
      <c r="N6584" s="1" t="s">
        <v>136</v>
      </c>
      <c r="O6584" s="1" t="s">
        <v>137</v>
      </c>
      <c r="P6584">
        <v>25</v>
      </c>
      <c r="Q6584">
        <v>5000</v>
      </c>
      <c r="R6584">
        <v>100000</v>
      </c>
      <c r="S6584">
        <v>20</v>
      </c>
      <c r="T6584">
        <v>0.8</v>
      </c>
      <c r="U6584">
        <f t="shared" si="1907"/>
        <v>100000</v>
      </c>
      <c r="V6584">
        <f t="shared" si="1908"/>
        <v>125000</v>
      </c>
      <c r="W6584" s="1" t="s">
        <v>138</v>
      </c>
      <c r="X6584" s="1" t="s">
        <v>139</v>
      </c>
      <c r="Y6584" s="1" t="s">
        <v>139</v>
      </c>
      <c r="Z6584" s="3">
        <v>10652</v>
      </c>
      <c r="AA6584" s="4">
        <f t="shared" si="1912"/>
        <v>1456</v>
      </c>
      <c r="AB6584" s="4">
        <f t="shared" si="1918"/>
        <v>927.947</v>
      </c>
      <c r="AC6584" s="4">
        <f t="shared" si="1919"/>
        <v>1456</v>
      </c>
      <c r="AD6584" s="4">
        <f t="shared" si="1915"/>
        <v>583.66666666666663</v>
      </c>
      <c r="AE6584" s="4">
        <v>1456</v>
      </c>
      <c r="AF6584" s="4">
        <v>1456</v>
      </c>
      <c r="AG6584" s="4">
        <f t="shared" si="1920"/>
        <v>1456</v>
      </c>
      <c r="AH6584" s="4">
        <v>10540</v>
      </c>
      <c r="AI6584">
        <f t="shared" si="1909"/>
        <v>909</v>
      </c>
      <c r="AJ6584">
        <v>14505.37</v>
      </c>
      <c r="AK6584" s="2">
        <v>14505.37</v>
      </c>
      <c r="AL6584" s="2">
        <f t="shared" si="1921"/>
        <v>14505.37</v>
      </c>
      <c r="AM6584" s="4"/>
      <c r="AN6584" t="e">
        <f>VLOOKUP([1]!Tabelle13[[#This Row],[Vlookup this ID for freight costs]],$AL$2:$AL$6811,2,FALSE)</f>
        <v>#REF!</v>
      </c>
      <c r="AP6584">
        <v>160</v>
      </c>
      <c r="AQ6584">
        <v>160</v>
      </c>
      <c r="AR6584" s="4">
        <v>22</v>
      </c>
      <c r="AS6584" s="4">
        <v>1</v>
      </c>
      <c r="AT6584" s="4">
        <v>2008</v>
      </c>
      <c r="AU6584" s="4">
        <v>22</v>
      </c>
      <c r="AV6584" s="4">
        <v>1</v>
      </c>
      <c r="AW6584" s="4">
        <v>2008</v>
      </c>
      <c r="AX6584" t="str">
        <f t="shared" si="1910"/>
        <v>No Delay</v>
      </c>
      <c r="AY6584">
        <f t="shared" si="1911"/>
        <v>0</v>
      </c>
    </row>
    <row r="6585" spans="1:51" x14ac:dyDescent="0.2">
      <c r="A6585" s="3">
        <v>64506</v>
      </c>
      <c r="B6585" s="1" t="s">
        <v>50</v>
      </c>
      <c r="C6585" s="1" t="s">
        <v>51</v>
      </c>
      <c r="D6585" s="1" t="s">
        <v>52</v>
      </c>
      <c r="E6585" s="1" t="s">
        <v>53</v>
      </c>
      <c r="F6585" s="1" t="s">
        <v>53</v>
      </c>
      <c r="G6585" s="13" t="s">
        <v>1878</v>
      </c>
      <c r="H6585" s="12">
        <v>40085</v>
      </c>
      <c r="I6585" s="12" t="s">
        <v>1878</v>
      </c>
      <c r="J6585" s="12">
        <v>40085</v>
      </c>
      <c r="K6585" s="4">
        <v>1861</v>
      </c>
      <c r="L6585" s="1" t="s">
        <v>56</v>
      </c>
      <c r="M6585" s="1" t="s">
        <v>126</v>
      </c>
      <c r="N6585" s="1" t="s">
        <v>127</v>
      </c>
      <c r="O6585" s="1" t="s">
        <v>128</v>
      </c>
      <c r="P6585">
        <v>20</v>
      </c>
      <c r="Q6585">
        <v>4200</v>
      </c>
      <c r="R6585">
        <v>134400</v>
      </c>
      <c r="S6585">
        <v>32</v>
      </c>
      <c r="T6585">
        <v>1.6</v>
      </c>
      <c r="U6585">
        <f t="shared" si="1907"/>
        <v>134400</v>
      </c>
      <c r="V6585">
        <f t="shared" si="1908"/>
        <v>84000</v>
      </c>
      <c r="W6585" s="1" t="s">
        <v>126</v>
      </c>
      <c r="X6585" s="1" t="s">
        <v>129</v>
      </c>
      <c r="Y6585" s="1" t="s">
        <v>129</v>
      </c>
      <c r="Z6585" s="3">
        <v>8935</v>
      </c>
      <c r="AA6585" s="4">
        <f t="shared" si="1912"/>
        <v>1462</v>
      </c>
      <c r="AB6585" s="4">
        <f t="shared" si="1918"/>
        <v>961.55139999999994</v>
      </c>
      <c r="AC6585" s="4">
        <f t="shared" si="1919"/>
        <v>1462</v>
      </c>
      <c r="AD6585" s="4">
        <f t="shared" si="1915"/>
        <v>1172.3333333333333</v>
      </c>
      <c r="AE6585" s="4">
        <v>1462</v>
      </c>
      <c r="AF6585" s="4">
        <v>1462</v>
      </c>
      <c r="AG6585" s="4">
        <f t="shared" si="1920"/>
        <v>1462</v>
      </c>
      <c r="AI6585" t="e">
        <f t="shared" si="1909"/>
        <v>#N/A</v>
      </c>
      <c r="AJ6585">
        <v>23097.81</v>
      </c>
      <c r="AK6585" s="2">
        <v>23097.81</v>
      </c>
      <c r="AL6585" s="2">
        <f t="shared" si="1921"/>
        <v>23097.81</v>
      </c>
      <c r="AM6585" s="4"/>
      <c r="AN6585" t="e">
        <f>VLOOKUP([1]!Tabelle13[[#This Row],[Vlookup this ID for freight costs]],$AL$2:$AL$6811,2,FALSE)</f>
        <v>#REF!</v>
      </c>
      <c r="AP6585">
        <v>263.42</v>
      </c>
      <c r="AQ6585">
        <v>263.42</v>
      </c>
      <c r="AR6585" s="4">
        <v>29</v>
      </c>
      <c r="AS6585" s="4">
        <v>9</v>
      </c>
      <c r="AT6585" s="4">
        <v>2009</v>
      </c>
      <c r="AU6585" s="4">
        <v>29</v>
      </c>
      <c r="AV6585" s="4">
        <v>9</v>
      </c>
      <c r="AW6585" s="4">
        <v>2009</v>
      </c>
      <c r="AX6585" t="str">
        <f t="shared" si="1910"/>
        <v>No Delay</v>
      </c>
      <c r="AY6585">
        <f t="shared" si="1911"/>
        <v>0</v>
      </c>
    </row>
    <row r="6586" spans="1:51" x14ac:dyDescent="0.2">
      <c r="A6586" s="3">
        <v>24653</v>
      </c>
      <c r="B6586" s="1" t="s">
        <v>140</v>
      </c>
      <c r="C6586" s="1" t="s">
        <v>99</v>
      </c>
      <c r="D6586" s="1" t="s">
        <v>52</v>
      </c>
      <c r="E6586" s="1" t="s">
        <v>53</v>
      </c>
      <c r="F6586" s="1" t="s">
        <v>53</v>
      </c>
      <c r="G6586" s="13" t="s">
        <v>2471</v>
      </c>
      <c r="H6586" s="12">
        <v>41534</v>
      </c>
      <c r="I6586" s="12" t="s">
        <v>3023</v>
      </c>
      <c r="J6586" s="12">
        <v>41532</v>
      </c>
      <c r="K6586" s="4">
        <v>4922</v>
      </c>
      <c r="L6586" s="1" t="s">
        <v>56</v>
      </c>
      <c r="M6586" s="1" t="s">
        <v>319</v>
      </c>
      <c r="N6586" s="1" t="s">
        <v>104</v>
      </c>
      <c r="O6586" s="1" t="s">
        <v>59</v>
      </c>
      <c r="P6586">
        <v>100</v>
      </c>
      <c r="Q6586">
        <v>3029</v>
      </c>
      <c r="R6586">
        <v>0</v>
      </c>
      <c r="S6586">
        <v>0</v>
      </c>
      <c r="T6586">
        <v>0</v>
      </c>
      <c r="U6586">
        <f t="shared" si="1907"/>
        <v>0</v>
      </c>
      <c r="V6586">
        <f t="shared" si="1908"/>
        <v>302900</v>
      </c>
      <c r="W6586" s="1" t="s">
        <v>85</v>
      </c>
      <c r="X6586" s="1" t="s">
        <v>1236</v>
      </c>
      <c r="Y6586" s="1" t="s">
        <v>86</v>
      </c>
      <c r="Z6586" s="4">
        <v>5905</v>
      </c>
      <c r="AA6586" s="4">
        <f t="shared" si="1912"/>
        <v>1255</v>
      </c>
      <c r="AB6586" s="4">
        <f t="shared" si="1918"/>
        <v>-57.480699999999956</v>
      </c>
      <c r="AC6586" s="4">
        <f t="shared" si="1919"/>
        <v>1255</v>
      </c>
      <c r="AD6586" s="4">
        <f t="shared" si="1915"/>
        <v>1255</v>
      </c>
      <c r="AE6586" s="4">
        <v>1255</v>
      </c>
      <c r="AF6586" s="4">
        <v>1255</v>
      </c>
      <c r="AG6586" s="4">
        <f t="shared" si="1920"/>
        <v>1255</v>
      </c>
      <c r="AI6586" t="e">
        <f t="shared" si="1909"/>
        <v>#N/A</v>
      </c>
      <c r="AJ6586">
        <v>21384.75</v>
      </c>
      <c r="AK6586" s="2">
        <v>21384.75</v>
      </c>
      <c r="AL6586" s="2">
        <f t="shared" si="1921"/>
        <v>21384.75</v>
      </c>
      <c r="AM6586" s="4"/>
      <c r="AN6586" t="e">
        <f>VLOOKUP([1]!Tabelle13[[#This Row],[Vlookup this ID for freight costs]],$AL$2:$AL$6811,2,FALSE)</f>
        <v>#REF!</v>
      </c>
      <c r="AP6586">
        <v>0</v>
      </c>
      <c r="AQ6586">
        <v>0</v>
      </c>
      <c r="AR6586" s="4">
        <v>17</v>
      </c>
      <c r="AS6586" s="4">
        <v>9</v>
      </c>
      <c r="AT6586" s="4">
        <v>2013</v>
      </c>
      <c r="AU6586" s="4">
        <v>15</v>
      </c>
      <c r="AV6586" s="4">
        <v>9</v>
      </c>
      <c r="AW6586" s="4">
        <v>2013</v>
      </c>
      <c r="AX6586" t="str">
        <f t="shared" si="1910"/>
        <v>No Delay</v>
      </c>
      <c r="AY6586">
        <f t="shared" si="1911"/>
        <v>0</v>
      </c>
    </row>
    <row r="6587" spans="1:51" x14ac:dyDescent="0.2">
      <c r="A6587" s="3">
        <v>24842</v>
      </c>
      <c r="B6587" s="1" t="s">
        <v>1912</v>
      </c>
      <c r="C6587" s="1" t="s">
        <v>99</v>
      </c>
      <c r="D6587" s="1" t="s">
        <v>52</v>
      </c>
      <c r="E6587" s="1" t="s">
        <v>53</v>
      </c>
      <c r="F6587" s="1" t="s">
        <v>53</v>
      </c>
      <c r="G6587" s="13" t="s">
        <v>177</v>
      </c>
      <c r="H6587" s="12">
        <v>41233</v>
      </c>
      <c r="I6587" s="12" t="s">
        <v>177</v>
      </c>
      <c r="J6587" s="12">
        <v>41233</v>
      </c>
      <c r="K6587" s="4">
        <v>4305</v>
      </c>
      <c r="L6587" s="1" t="s">
        <v>56</v>
      </c>
      <c r="M6587" s="1" t="s">
        <v>57</v>
      </c>
      <c r="N6587" s="1" t="s">
        <v>104</v>
      </c>
      <c r="O6587" s="1" t="s">
        <v>59</v>
      </c>
      <c r="P6587">
        <v>100</v>
      </c>
      <c r="Q6587">
        <v>8000</v>
      </c>
      <c r="R6587">
        <v>640000</v>
      </c>
      <c r="S6587">
        <v>80</v>
      </c>
      <c r="T6587">
        <v>0.8</v>
      </c>
      <c r="U6587">
        <f t="shared" si="1907"/>
        <v>640000</v>
      </c>
      <c r="V6587">
        <f t="shared" si="1908"/>
        <v>800000</v>
      </c>
      <c r="W6587" s="1" t="s">
        <v>85</v>
      </c>
      <c r="X6587" s="1" t="s">
        <v>1236</v>
      </c>
      <c r="Y6587" s="1" t="s">
        <v>86</v>
      </c>
      <c r="Z6587" s="4">
        <v>5905</v>
      </c>
      <c r="AA6587" s="4">
        <f t="shared" si="1912"/>
        <v>3803</v>
      </c>
      <c r="AB6587" s="4">
        <f t="shared" si="1918"/>
        <v>2872.6370000000006</v>
      </c>
      <c r="AC6587" s="4">
        <f t="shared" si="1919"/>
        <v>3803</v>
      </c>
      <c r="AD6587" s="4">
        <f t="shared" si="1915"/>
        <v>3525</v>
      </c>
      <c r="AE6587" s="4">
        <v>3803</v>
      </c>
      <c r="AF6587" s="4">
        <v>3803</v>
      </c>
      <c r="AG6587" s="4">
        <f t="shared" si="1920"/>
        <v>3803</v>
      </c>
      <c r="AI6587" t="e">
        <f t="shared" si="1909"/>
        <v>#N/A</v>
      </c>
      <c r="AJ6587">
        <v>64075.1</v>
      </c>
      <c r="AK6587" s="2">
        <v>64075.1</v>
      </c>
      <c r="AL6587" s="2">
        <f t="shared" si="1921"/>
        <v>64075.1</v>
      </c>
      <c r="AM6587" s="4"/>
      <c r="AN6587" t="e">
        <f>VLOOKUP([1]!Tabelle13[[#This Row],[Vlookup this ID for freight costs]],$AL$2:$AL$6811,2,FALSE)</f>
        <v>#REF!</v>
      </c>
      <c r="AP6587">
        <v>897.28</v>
      </c>
      <c r="AQ6587">
        <v>897.28</v>
      </c>
      <c r="AR6587" s="4">
        <v>20</v>
      </c>
      <c r="AS6587" s="4">
        <v>11</v>
      </c>
      <c r="AT6587" s="4">
        <v>2012</v>
      </c>
      <c r="AU6587" s="4">
        <v>20</v>
      </c>
      <c r="AV6587" s="4">
        <v>11</v>
      </c>
      <c r="AW6587" s="4">
        <v>2012</v>
      </c>
      <c r="AX6587" t="str">
        <f t="shared" si="1910"/>
        <v>No Delay</v>
      </c>
      <c r="AY6587">
        <f t="shared" si="1911"/>
        <v>0</v>
      </c>
    </row>
    <row r="6588" spans="1:51" x14ac:dyDescent="0.2">
      <c r="A6588" s="3">
        <v>11478</v>
      </c>
      <c r="B6588" s="1" t="s">
        <v>133</v>
      </c>
      <c r="C6588" s="1" t="s">
        <v>51</v>
      </c>
      <c r="D6588" s="1" t="s">
        <v>130</v>
      </c>
      <c r="E6588" s="1" t="s">
        <v>53</v>
      </c>
      <c r="F6588" s="1" t="s">
        <v>53</v>
      </c>
      <c r="G6588" s="13" t="s">
        <v>2275</v>
      </c>
      <c r="H6588" s="12">
        <v>39398</v>
      </c>
      <c r="I6588" s="12" t="s">
        <v>2275</v>
      </c>
      <c r="J6588" s="12">
        <v>39398</v>
      </c>
      <c r="K6588" s="4">
        <v>467</v>
      </c>
      <c r="L6588" s="1" t="s">
        <v>56</v>
      </c>
      <c r="M6588" s="1" t="s">
        <v>132</v>
      </c>
      <c r="N6588" s="1" t="s">
        <v>127</v>
      </c>
      <c r="O6588" s="1" t="s">
        <v>128</v>
      </c>
      <c r="P6588">
        <v>20</v>
      </c>
      <c r="Q6588">
        <v>4500</v>
      </c>
      <c r="R6588">
        <v>144000</v>
      </c>
      <c r="S6588">
        <v>32</v>
      </c>
      <c r="T6588">
        <v>1.6</v>
      </c>
      <c r="U6588">
        <f t="shared" si="1907"/>
        <v>144000</v>
      </c>
      <c r="V6588">
        <f t="shared" si="1908"/>
        <v>90000</v>
      </c>
      <c r="W6588" s="1" t="s">
        <v>126</v>
      </c>
      <c r="X6588" s="1" t="s">
        <v>129</v>
      </c>
      <c r="Y6588" s="1" t="s">
        <v>129</v>
      </c>
      <c r="Z6588" s="3">
        <v>8935</v>
      </c>
      <c r="AA6588" s="4">
        <f t="shared" si="1912"/>
        <v>1482</v>
      </c>
      <c r="AB6588" s="4">
        <f t="shared" si="1918"/>
        <v>1036.771</v>
      </c>
      <c r="AC6588" s="4">
        <f t="shared" si="1919"/>
        <v>1482</v>
      </c>
      <c r="AD6588" s="4">
        <f t="shared" si="1915"/>
        <v>1417.5</v>
      </c>
      <c r="AE6588" s="4">
        <v>1482</v>
      </c>
      <c r="AF6588" s="4">
        <v>1482</v>
      </c>
      <c r="AG6588" s="4">
        <f t="shared" si="1920"/>
        <v>1482</v>
      </c>
      <c r="AH6588" s="4">
        <v>82371</v>
      </c>
      <c r="AI6588">
        <f t="shared" si="1909"/>
        <v>14340</v>
      </c>
      <c r="AJ6588">
        <v>1566.19</v>
      </c>
      <c r="AK6588" s="2">
        <v>1566.19</v>
      </c>
      <c r="AL6588" s="2">
        <f t="shared" si="1921"/>
        <v>1566.19</v>
      </c>
      <c r="AM6588" s="4"/>
      <c r="AN6588" t="e">
        <f>VLOOKUP([1]!Tabelle13[[#This Row],[Vlookup this ID for freight costs]],$AL$2:$AL$6811,2,FALSE)</f>
        <v>#REF!</v>
      </c>
      <c r="AP6588">
        <v>230.4</v>
      </c>
      <c r="AQ6588">
        <v>230.4</v>
      </c>
      <c r="AR6588" s="4">
        <v>12</v>
      </c>
      <c r="AS6588" s="4">
        <v>11</v>
      </c>
      <c r="AT6588" s="4">
        <v>2007</v>
      </c>
      <c r="AU6588" s="4">
        <v>12</v>
      </c>
      <c r="AV6588" s="4">
        <v>11</v>
      </c>
      <c r="AW6588" s="4">
        <v>2007</v>
      </c>
      <c r="AX6588" t="str">
        <f t="shared" si="1910"/>
        <v>No Delay</v>
      </c>
      <c r="AY6588">
        <f t="shared" si="1911"/>
        <v>0</v>
      </c>
    </row>
    <row r="6589" spans="1:51" x14ac:dyDescent="0.2">
      <c r="A6589" s="3">
        <v>25844</v>
      </c>
      <c r="B6589" s="1" t="s">
        <v>140</v>
      </c>
      <c r="C6589" s="1" t="s">
        <v>99</v>
      </c>
      <c r="D6589" s="1" t="s">
        <v>52</v>
      </c>
      <c r="E6589" s="1" t="s">
        <v>53</v>
      </c>
      <c r="F6589" s="1" t="s">
        <v>53</v>
      </c>
      <c r="G6589" s="13" t="s">
        <v>1164</v>
      </c>
      <c r="H6589" s="12">
        <v>41037</v>
      </c>
      <c r="I6589" s="12" t="s">
        <v>1164</v>
      </c>
      <c r="J6589" s="12">
        <v>41037</v>
      </c>
      <c r="K6589" s="4">
        <v>3901</v>
      </c>
      <c r="L6589" s="1" t="s">
        <v>56</v>
      </c>
      <c r="M6589" s="1" t="s">
        <v>57</v>
      </c>
      <c r="N6589" s="1" t="s">
        <v>104</v>
      </c>
      <c r="O6589" s="1" t="s">
        <v>59</v>
      </c>
      <c r="P6589">
        <v>100</v>
      </c>
      <c r="Q6589">
        <v>1130</v>
      </c>
      <c r="R6589">
        <v>90400</v>
      </c>
      <c r="S6589">
        <v>80</v>
      </c>
      <c r="T6589">
        <v>0.8</v>
      </c>
      <c r="U6589">
        <f t="shared" si="1907"/>
        <v>90400</v>
      </c>
      <c r="V6589">
        <f t="shared" si="1908"/>
        <v>113000</v>
      </c>
      <c r="W6589" s="1" t="s">
        <v>85</v>
      </c>
      <c r="X6589" s="1" t="s">
        <v>1236</v>
      </c>
      <c r="Y6589" s="1" t="s">
        <v>86</v>
      </c>
      <c r="Z6589" s="4">
        <v>5905</v>
      </c>
      <c r="AA6589" s="4">
        <f t="shared" si="1912"/>
        <v>537</v>
      </c>
      <c r="AB6589" s="4">
        <f t="shared" si="1918"/>
        <v>-4.3815999999999349</v>
      </c>
      <c r="AC6589" s="4">
        <f t="shared" si="1919"/>
        <v>537</v>
      </c>
      <c r="AD6589" s="4">
        <f t="shared" si="1915"/>
        <v>322.94662425636665</v>
      </c>
      <c r="AE6589" s="4">
        <v>537</v>
      </c>
      <c r="AF6589" s="4">
        <v>537</v>
      </c>
      <c r="AG6589" s="4">
        <f t="shared" si="1920"/>
        <v>537</v>
      </c>
      <c r="AI6589" t="e">
        <f t="shared" si="1909"/>
        <v>#N/A</v>
      </c>
      <c r="AJ6589">
        <v>10626.8</v>
      </c>
      <c r="AK6589" s="2">
        <v>10626.8</v>
      </c>
      <c r="AL6589" s="2">
        <f t="shared" si="1921"/>
        <v>10626.8</v>
      </c>
      <c r="AM6589" s="4"/>
      <c r="AN6589" t="e">
        <f>VLOOKUP([1]!Tabelle13[[#This Row],[Vlookup this ID for freight costs]],$AL$2:$AL$6811,2,FALSE)</f>
        <v>#REF!</v>
      </c>
      <c r="AP6589">
        <v>126.74</v>
      </c>
      <c r="AQ6589">
        <v>126.74</v>
      </c>
      <c r="AR6589" s="4">
        <v>8</v>
      </c>
      <c r="AS6589" s="4">
        <v>5</v>
      </c>
      <c r="AT6589" s="4">
        <v>2012</v>
      </c>
      <c r="AU6589" s="4">
        <v>8</v>
      </c>
      <c r="AV6589" s="4">
        <v>5</v>
      </c>
      <c r="AW6589" s="4">
        <v>2012</v>
      </c>
      <c r="AX6589" t="str">
        <f t="shared" si="1910"/>
        <v>No Delay</v>
      </c>
      <c r="AY6589">
        <f t="shared" si="1911"/>
        <v>0</v>
      </c>
    </row>
    <row r="6590" spans="1:51" x14ac:dyDescent="0.2">
      <c r="A6590" s="3">
        <v>27421</v>
      </c>
      <c r="B6590" s="1" t="s">
        <v>140</v>
      </c>
      <c r="C6590" s="1" t="s">
        <v>99</v>
      </c>
      <c r="D6590" s="1" t="s">
        <v>52</v>
      </c>
      <c r="E6590" s="1" t="s">
        <v>53</v>
      </c>
      <c r="F6590" s="1" t="s">
        <v>53</v>
      </c>
      <c r="G6590" s="13" t="s">
        <v>1191</v>
      </c>
      <c r="H6590" s="12">
        <v>41274</v>
      </c>
      <c r="I6590" s="12" t="s">
        <v>1191</v>
      </c>
      <c r="J6590" s="12">
        <v>41274</v>
      </c>
      <c r="K6590" s="4">
        <v>4374</v>
      </c>
      <c r="L6590" s="1" t="s">
        <v>56</v>
      </c>
      <c r="M6590" s="1" t="s">
        <v>57</v>
      </c>
      <c r="N6590" s="1" t="s">
        <v>104</v>
      </c>
      <c r="O6590" s="1" t="s">
        <v>59</v>
      </c>
      <c r="P6590">
        <v>100</v>
      </c>
      <c r="Q6590">
        <v>762</v>
      </c>
      <c r="R6590">
        <v>60960</v>
      </c>
      <c r="S6590">
        <v>80</v>
      </c>
      <c r="T6590">
        <v>0.8</v>
      </c>
      <c r="U6590">
        <f t="shared" si="1907"/>
        <v>60960</v>
      </c>
      <c r="V6590">
        <f t="shared" si="1908"/>
        <v>76200</v>
      </c>
      <c r="W6590" s="1" t="s">
        <v>85</v>
      </c>
      <c r="X6590" s="1" t="s">
        <v>1236</v>
      </c>
      <c r="Y6590" s="1" t="s">
        <v>86</v>
      </c>
      <c r="Z6590" s="4">
        <v>5905</v>
      </c>
      <c r="AA6590" s="4">
        <f t="shared" si="1912"/>
        <v>362</v>
      </c>
      <c r="AB6590" s="4">
        <f t="shared" si="1918"/>
        <v>-158.49263999999997</v>
      </c>
      <c r="AC6590" s="4">
        <f t="shared" si="1919"/>
        <v>362</v>
      </c>
      <c r="AD6590" s="4">
        <f t="shared" si="1915"/>
        <v>362</v>
      </c>
      <c r="AE6590" s="4">
        <v>362</v>
      </c>
      <c r="AF6590" s="4">
        <v>362</v>
      </c>
      <c r="AG6590" s="4">
        <f t="shared" si="1920"/>
        <v>362</v>
      </c>
      <c r="AI6590" t="e">
        <f t="shared" si="1909"/>
        <v>#N/A</v>
      </c>
      <c r="AJ6590">
        <v>7060.97</v>
      </c>
      <c r="AK6590" s="2">
        <v>7060.97</v>
      </c>
      <c r="AL6590" s="2">
        <f t="shared" si="1921"/>
        <v>7060.97</v>
      </c>
      <c r="AM6590" s="4"/>
      <c r="AN6590" t="e">
        <f>VLOOKUP([1]!Tabelle13[[#This Row],[Vlookup this ID for freight costs]],$AL$2:$AL$6811,2,FALSE)</f>
        <v>#REF!</v>
      </c>
      <c r="AP6590">
        <v>75.41</v>
      </c>
      <c r="AQ6590">
        <v>75.41</v>
      </c>
      <c r="AR6590" s="4">
        <v>31</v>
      </c>
      <c r="AS6590" s="4">
        <v>12</v>
      </c>
      <c r="AT6590" s="4">
        <v>2012</v>
      </c>
      <c r="AU6590" s="4">
        <v>31</v>
      </c>
      <c r="AV6590" s="4">
        <v>12</v>
      </c>
      <c r="AW6590" s="4">
        <v>2012</v>
      </c>
      <c r="AX6590" t="str">
        <f t="shared" si="1910"/>
        <v>No Delay</v>
      </c>
      <c r="AY6590">
        <f t="shared" si="1911"/>
        <v>0</v>
      </c>
    </row>
    <row r="6591" spans="1:51" x14ac:dyDescent="0.2">
      <c r="A6591" s="3">
        <v>66233</v>
      </c>
      <c r="B6591" s="1" t="s">
        <v>215</v>
      </c>
      <c r="C6591" s="1" t="s">
        <v>89</v>
      </c>
      <c r="D6591" s="1" t="s">
        <v>52</v>
      </c>
      <c r="E6591" s="1" t="s">
        <v>53</v>
      </c>
      <c r="F6591" s="1" t="s">
        <v>53</v>
      </c>
      <c r="G6591" s="13" t="s">
        <v>1710</v>
      </c>
      <c r="H6591" s="12">
        <v>40736</v>
      </c>
      <c r="I6591" s="12" t="s">
        <v>1710</v>
      </c>
      <c r="J6591" s="12">
        <v>40736</v>
      </c>
      <c r="K6591" s="4">
        <v>3318</v>
      </c>
      <c r="L6591" s="1" t="s">
        <v>56</v>
      </c>
      <c r="M6591" s="1" t="s">
        <v>57</v>
      </c>
      <c r="N6591" s="1" t="s">
        <v>104</v>
      </c>
      <c r="O6591" s="1" t="s">
        <v>59</v>
      </c>
      <c r="P6591">
        <v>100</v>
      </c>
      <c r="Q6591">
        <v>3236</v>
      </c>
      <c r="R6591">
        <v>258880</v>
      </c>
      <c r="S6591">
        <v>80</v>
      </c>
      <c r="T6591">
        <v>0.8</v>
      </c>
      <c r="U6591">
        <f t="shared" si="1907"/>
        <v>258880</v>
      </c>
      <c r="V6591">
        <f t="shared" si="1908"/>
        <v>323600</v>
      </c>
      <c r="W6591" s="1" t="s">
        <v>60</v>
      </c>
      <c r="X6591" s="1" t="s">
        <v>61</v>
      </c>
      <c r="Y6591" s="1" t="s">
        <v>61</v>
      </c>
      <c r="Z6591" s="3">
        <v>13951</v>
      </c>
      <c r="AA6591" s="4">
        <f t="shared" si="1912"/>
        <v>1543</v>
      </c>
      <c r="AB6591" s="4">
        <f t="shared" si="1918"/>
        <v>877.56907999999999</v>
      </c>
      <c r="AC6591" s="4">
        <f t="shared" si="1919"/>
        <v>1543</v>
      </c>
      <c r="AD6591" s="4">
        <f t="shared" si="1915"/>
        <v>1543</v>
      </c>
      <c r="AE6591" s="4">
        <v>1543</v>
      </c>
      <c r="AF6591" s="4">
        <v>1543</v>
      </c>
      <c r="AG6591" s="4">
        <f t="shared" si="1920"/>
        <v>1543</v>
      </c>
      <c r="AI6591" t="e">
        <f t="shared" si="1909"/>
        <v>#N/A</v>
      </c>
      <c r="AJ6591">
        <v>37173.01</v>
      </c>
      <c r="AK6591" s="2">
        <v>37173.01</v>
      </c>
      <c r="AL6591" s="2">
        <f t="shared" si="1921"/>
        <v>37173.01</v>
      </c>
      <c r="AM6591" s="4"/>
      <c r="AN6591" t="e">
        <f>VLOOKUP([1]!Tabelle13[[#This Row],[Vlookup this ID for freight costs]],$AL$2:$AL$6811,2,FALSE)</f>
        <v>#REF!</v>
      </c>
      <c r="AP6591">
        <v>427.15</v>
      </c>
      <c r="AQ6591">
        <v>427.15</v>
      </c>
      <c r="AR6591" s="4">
        <v>12</v>
      </c>
      <c r="AS6591" s="4">
        <v>7</v>
      </c>
      <c r="AT6591" s="4">
        <v>2011</v>
      </c>
      <c r="AU6591" s="4">
        <v>12</v>
      </c>
      <c r="AV6591" s="4">
        <v>7</v>
      </c>
      <c r="AW6591" s="4">
        <v>2011</v>
      </c>
      <c r="AX6591" t="str">
        <f t="shared" si="1910"/>
        <v>No Delay</v>
      </c>
      <c r="AY6591">
        <f t="shared" si="1911"/>
        <v>0</v>
      </c>
    </row>
    <row r="6592" spans="1:51" x14ac:dyDescent="0.2">
      <c r="A6592" s="3">
        <v>1942</v>
      </c>
      <c r="B6592" s="1" t="s">
        <v>1329</v>
      </c>
      <c r="C6592" s="1" t="s">
        <v>65</v>
      </c>
      <c r="D6592" s="1" t="s">
        <v>52</v>
      </c>
      <c r="E6592" s="1" t="s">
        <v>53</v>
      </c>
      <c r="F6592" s="1" t="s">
        <v>53</v>
      </c>
      <c r="G6592" s="13" t="s">
        <v>273</v>
      </c>
      <c r="H6592" s="12">
        <v>39703</v>
      </c>
      <c r="I6592" s="12" t="s">
        <v>273</v>
      </c>
      <c r="J6592" s="12">
        <v>39703</v>
      </c>
      <c r="K6592" s="4">
        <v>1060</v>
      </c>
      <c r="L6592" s="1" t="s">
        <v>56</v>
      </c>
      <c r="M6592" s="1" t="s">
        <v>57</v>
      </c>
      <c r="N6592" s="1" t="s">
        <v>58</v>
      </c>
      <c r="O6592" s="1" t="s">
        <v>59</v>
      </c>
      <c r="P6592">
        <v>100</v>
      </c>
      <c r="Q6592">
        <v>6875</v>
      </c>
      <c r="R6592">
        <v>549931.25</v>
      </c>
      <c r="S6592">
        <v>79.989999999999995</v>
      </c>
      <c r="T6592">
        <v>0.8</v>
      </c>
      <c r="U6592">
        <f t="shared" si="1907"/>
        <v>549931.25</v>
      </c>
      <c r="V6592">
        <f t="shared" si="1908"/>
        <v>687500</v>
      </c>
      <c r="W6592" s="1" t="s">
        <v>60</v>
      </c>
      <c r="X6592" s="1" t="s">
        <v>61</v>
      </c>
      <c r="Y6592" s="1" t="s">
        <v>61</v>
      </c>
      <c r="Z6592" s="3">
        <v>12853</v>
      </c>
      <c r="AA6592" s="4">
        <f t="shared" si="1912"/>
        <v>1566</v>
      </c>
      <c r="AB6592" s="4">
        <f t="shared" si="1918"/>
        <v>2401.2688062500001</v>
      </c>
      <c r="AC6592" s="4">
        <f t="shared" si="1919"/>
        <v>1566</v>
      </c>
      <c r="AD6592" s="4">
        <f t="shared" si="1915"/>
        <v>1268.3546344573751</v>
      </c>
      <c r="AE6592" s="4">
        <v>1566</v>
      </c>
      <c r="AF6592" s="4">
        <v>1566</v>
      </c>
      <c r="AG6592" s="4">
        <f t="shared" si="1920"/>
        <v>1566</v>
      </c>
      <c r="AH6592" s="4">
        <v>10847</v>
      </c>
      <c r="AI6592">
        <f t="shared" si="1909"/>
        <v>373</v>
      </c>
      <c r="AJ6592">
        <v>19992.75</v>
      </c>
      <c r="AK6592" s="2">
        <v>19992.75</v>
      </c>
      <c r="AL6592" s="2">
        <f t="shared" si="1921"/>
        <v>19992.75</v>
      </c>
      <c r="AM6592" s="4"/>
      <c r="AN6592" t="e">
        <f>VLOOKUP([1]!Tabelle13[[#This Row],[Vlookup this ID for freight costs]],$AL$2:$AL$6811,2,FALSE)</f>
        <v>#REF!</v>
      </c>
      <c r="AP6592">
        <v>879.89</v>
      </c>
      <c r="AQ6592">
        <v>879.89</v>
      </c>
      <c r="AR6592" s="4">
        <v>12</v>
      </c>
      <c r="AS6592" s="4">
        <v>9</v>
      </c>
      <c r="AT6592" s="4">
        <v>2008</v>
      </c>
      <c r="AU6592" s="4">
        <v>12</v>
      </c>
      <c r="AV6592" s="4">
        <v>9</v>
      </c>
      <c r="AW6592" s="4">
        <v>2008</v>
      </c>
      <c r="AX6592" t="str">
        <f t="shared" si="1910"/>
        <v>No Delay</v>
      </c>
      <c r="AY6592">
        <f t="shared" si="1911"/>
        <v>0</v>
      </c>
    </row>
    <row r="6593" spans="1:51" x14ac:dyDescent="0.2">
      <c r="A6593" s="3">
        <v>86457</v>
      </c>
      <c r="B6593" s="1" t="s">
        <v>140</v>
      </c>
      <c r="C6593" s="1" t="s">
        <v>99</v>
      </c>
      <c r="D6593" s="1" t="s">
        <v>130</v>
      </c>
      <c r="E6593" s="1" t="s">
        <v>53</v>
      </c>
      <c r="F6593" s="1" t="s">
        <v>53</v>
      </c>
      <c r="G6593" s="13" t="s">
        <v>807</v>
      </c>
      <c r="H6593" s="12">
        <v>40998</v>
      </c>
      <c r="I6593" s="12" t="s">
        <v>3024</v>
      </c>
      <c r="J6593" s="12">
        <v>40975</v>
      </c>
      <c r="K6593" s="4">
        <v>3790</v>
      </c>
      <c r="L6593" s="1" t="s">
        <v>56</v>
      </c>
      <c r="M6593" s="1" t="s">
        <v>132</v>
      </c>
      <c r="N6593" s="1" t="s">
        <v>127</v>
      </c>
      <c r="O6593" s="1" t="s">
        <v>128</v>
      </c>
      <c r="P6593">
        <v>20</v>
      </c>
      <c r="Q6593">
        <v>5000</v>
      </c>
      <c r="R6593">
        <v>160000</v>
      </c>
      <c r="S6593">
        <v>32</v>
      </c>
      <c r="T6593">
        <v>1.6</v>
      </c>
      <c r="U6593">
        <f t="shared" si="1907"/>
        <v>160000</v>
      </c>
      <c r="V6593">
        <f t="shared" si="1908"/>
        <v>100000</v>
      </c>
      <c r="W6593" s="1" t="s">
        <v>126</v>
      </c>
      <c r="X6593" s="1" t="s">
        <v>129</v>
      </c>
      <c r="Y6593" s="1" t="s">
        <v>129</v>
      </c>
      <c r="Z6593" s="3">
        <v>7702</v>
      </c>
      <c r="AA6593" s="4">
        <f t="shared" si="1912"/>
        <v>1578</v>
      </c>
      <c r="AB6593" s="4">
        <f t="shared" si="1918"/>
        <v>1162.1370000000002</v>
      </c>
      <c r="AC6593" s="4">
        <f t="shared" si="1919"/>
        <v>1578</v>
      </c>
      <c r="AD6593" s="4">
        <f t="shared" si="1915"/>
        <v>866.63636363636363</v>
      </c>
      <c r="AE6593" s="4">
        <v>1578</v>
      </c>
      <c r="AF6593" s="4">
        <v>1578</v>
      </c>
      <c r="AG6593" s="4">
        <f t="shared" si="1920"/>
        <v>1578</v>
      </c>
      <c r="AI6593" t="e">
        <f t="shared" si="1909"/>
        <v>#N/A</v>
      </c>
      <c r="AJ6593">
        <v>8925</v>
      </c>
      <c r="AK6593" s="2">
        <v>8925</v>
      </c>
      <c r="AL6593" s="2">
        <f t="shared" si="1921"/>
        <v>8925</v>
      </c>
      <c r="AM6593" s="4"/>
      <c r="AN6593" t="e">
        <f>VLOOKUP([1]!Tabelle13[[#This Row],[Vlookup this ID for freight costs]],$AL$2:$AL$6811,2,FALSE)</f>
        <v>#REF!</v>
      </c>
      <c r="AP6593">
        <v>224.32</v>
      </c>
      <c r="AQ6593">
        <v>224.32</v>
      </c>
      <c r="AR6593" s="4">
        <v>30</v>
      </c>
      <c r="AS6593" s="4">
        <v>4</v>
      </c>
      <c r="AT6593" s="4">
        <v>2012</v>
      </c>
      <c r="AU6593" s="4">
        <v>7</v>
      </c>
      <c r="AV6593" s="4">
        <v>4</v>
      </c>
      <c r="AW6593" s="4">
        <v>2012</v>
      </c>
      <c r="AX6593" t="str">
        <f t="shared" si="1910"/>
        <v>No Delay</v>
      </c>
      <c r="AY6593">
        <f t="shared" si="1911"/>
        <v>0</v>
      </c>
    </row>
    <row r="6594" spans="1:51" x14ac:dyDescent="0.2">
      <c r="A6594" s="3">
        <v>3507</v>
      </c>
      <c r="B6594" s="1" t="s">
        <v>1329</v>
      </c>
      <c r="C6594" s="1" t="s">
        <v>65</v>
      </c>
      <c r="D6594" s="1" t="s">
        <v>52</v>
      </c>
      <c r="E6594" s="1" t="s">
        <v>53</v>
      </c>
      <c r="F6594" s="1" t="s">
        <v>53</v>
      </c>
      <c r="G6594" s="13" t="s">
        <v>3025</v>
      </c>
      <c r="H6594" s="12">
        <v>39849</v>
      </c>
      <c r="I6594" s="12" t="s">
        <v>3025</v>
      </c>
      <c r="J6594" s="12">
        <v>39849</v>
      </c>
      <c r="K6594" s="4">
        <v>1344</v>
      </c>
      <c r="L6594" s="1" t="s">
        <v>56</v>
      </c>
      <c r="M6594" s="1" t="s">
        <v>57</v>
      </c>
      <c r="N6594" s="1" t="s">
        <v>104</v>
      </c>
      <c r="O6594" s="1" t="s">
        <v>59</v>
      </c>
      <c r="P6594">
        <v>100</v>
      </c>
      <c r="Q6594">
        <v>5259</v>
      </c>
      <c r="R6594">
        <v>420720</v>
      </c>
      <c r="S6594">
        <v>80</v>
      </c>
      <c r="T6594">
        <v>0.8</v>
      </c>
      <c r="U6594">
        <f t="shared" ref="U6594:U6657" si="1922">S6594*Q6594</f>
        <v>420720</v>
      </c>
      <c r="V6594">
        <f t="shared" ref="V6594:V6657" si="1923">Q6594*P6594</f>
        <v>525900</v>
      </c>
      <c r="W6594" s="1" t="s">
        <v>60</v>
      </c>
      <c r="X6594" s="1" t="s">
        <v>61</v>
      </c>
      <c r="Y6594" s="1" t="s">
        <v>61</v>
      </c>
      <c r="Z6594" s="3">
        <v>12853</v>
      </c>
      <c r="AA6594" s="4">
        <f t="shared" si="1912"/>
        <v>1584</v>
      </c>
      <c r="AB6594" s="4">
        <f t="shared" si="1918"/>
        <v>1724.7610199999999</v>
      </c>
      <c r="AC6594" s="4">
        <f t="shared" si="1919"/>
        <v>1584</v>
      </c>
      <c r="AD6594" s="4">
        <f t="shared" si="1915"/>
        <v>1584</v>
      </c>
      <c r="AE6594" s="4">
        <v>1584</v>
      </c>
      <c r="AF6594" s="4">
        <v>1584</v>
      </c>
      <c r="AG6594" s="4">
        <f t="shared" si="1920"/>
        <v>1584</v>
      </c>
      <c r="AH6594" s="4">
        <v>10953</v>
      </c>
      <c r="AI6594">
        <f t="shared" ref="AI6594:AI6657" si="1924">INDEX($AE$2:$AE$6811,MATCH(AH6594,$A$2:$A$6811,0))</f>
        <v>1024</v>
      </c>
      <c r="AJ6594">
        <v>22775.45</v>
      </c>
      <c r="AK6594" s="2">
        <v>22775.45</v>
      </c>
      <c r="AL6594" s="2">
        <f t="shared" si="1921"/>
        <v>22775.45</v>
      </c>
      <c r="AM6594" s="4"/>
      <c r="AN6594" t="e">
        <f>VLOOKUP([1]!Tabelle13[[#This Row],[Vlookup this ID for freight costs]],$AL$2:$AL$6811,2,FALSE)</f>
        <v>#REF!</v>
      </c>
      <c r="AP6594">
        <v>824.61</v>
      </c>
      <c r="AQ6594">
        <v>824.61</v>
      </c>
      <c r="AR6594" s="4">
        <v>5</v>
      </c>
      <c r="AS6594" s="4">
        <v>2</v>
      </c>
      <c r="AT6594" s="4">
        <v>2009</v>
      </c>
      <c r="AU6594" s="4">
        <v>5</v>
      </c>
      <c r="AV6594" s="4">
        <v>2</v>
      </c>
      <c r="AW6594" s="4">
        <v>2009</v>
      </c>
      <c r="AX6594" t="str">
        <f t="shared" ref="AX6594:AX6657" si="1925">IF(DATE(AW6594,AV6594,AU6594)&lt;=DATE(AT6594,AS6594,AR6594),"No Delay","Delay")</f>
        <v>No Delay</v>
      </c>
      <c r="AY6594">
        <f t="shared" ref="AY6594:AY6657" si="1926">IF(_xlfn.DAYS(J6594,H6594)&gt;0, _xlfn.DAYS(J6594,H6594),0)</f>
        <v>0</v>
      </c>
    </row>
    <row r="6595" spans="1:51" x14ac:dyDescent="0.2">
      <c r="A6595" s="3">
        <v>76071</v>
      </c>
      <c r="B6595" s="1" t="s">
        <v>50</v>
      </c>
      <c r="C6595" s="1" t="s">
        <v>51</v>
      </c>
      <c r="D6595" s="1" t="s">
        <v>52</v>
      </c>
      <c r="E6595" s="1" t="s">
        <v>53</v>
      </c>
      <c r="F6595" s="1" t="s">
        <v>53</v>
      </c>
      <c r="G6595" s="13" t="s">
        <v>983</v>
      </c>
      <c r="H6595" s="12">
        <v>40148</v>
      </c>
      <c r="I6595" s="12" t="s">
        <v>983</v>
      </c>
      <c r="J6595" s="12">
        <v>40148</v>
      </c>
      <c r="K6595" s="4">
        <v>2047</v>
      </c>
      <c r="L6595" s="1" t="s">
        <v>56</v>
      </c>
      <c r="M6595" s="1" t="s">
        <v>57</v>
      </c>
      <c r="N6595" s="1" t="s">
        <v>104</v>
      </c>
      <c r="O6595" s="1" t="s">
        <v>59</v>
      </c>
      <c r="P6595">
        <v>100</v>
      </c>
      <c r="Q6595">
        <v>3300</v>
      </c>
      <c r="R6595">
        <v>237600</v>
      </c>
      <c r="S6595">
        <v>72</v>
      </c>
      <c r="T6595">
        <v>0.72</v>
      </c>
      <c r="U6595">
        <f t="shared" si="1922"/>
        <v>237600</v>
      </c>
      <c r="V6595">
        <f t="shared" si="1923"/>
        <v>330000</v>
      </c>
      <c r="W6595" s="1" t="s">
        <v>60</v>
      </c>
      <c r="X6595" s="1" t="s">
        <v>61</v>
      </c>
      <c r="Y6595" s="1" t="s">
        <v>61</v>
      </c>
      <c r="Z6595" s="3">
        <v>12488</v>
      </c>
      <c r="AA6595" s="4">
        <f t="shared" ref="AA6595:AA6658" si="1927">AF6595</f>
        <v>1593</v>
      </c>
      <c r="AB6595" s="4">
        <f t="shared" si="1918"/>
        <v>811.94460000000004</v>
      </c>
      <c r="AC6595" s="4">
        <f t="shared" si="1919"/>
        <v>1593</v>
      </c>
      <c r="AD6595" s="4">
        <f t="shared" si="1915"/>
        <v>1593</v>
      </c>
      <c r="AE6595" s="4">
        <v>1593</v>
      </c>
      <c r="AF6595" s="4">
        <v>1593</v>
      </c>
      <c r="AG6595" s="4">
        <f t="shared" si="1920"/>
        <v>1593</v>
      </c>
      <c r="AI6595" t="e">
        <f t="shared" si="1924"/>
        <v>#N/A</v>
      </c>
      <c r="AJ6595">
        <v>29373.14</v>
      </c>
      <c r="AK6595" s="2">
        <v>29373.14</v>
      </c>
      <c r="AL6595" s="2">
        <f t="shared" si="1921"/>
        <v>29373.14</v>
      </c>
      <c r="AM6595" s="4"/>
      <c r="AN6595" t="e">
        <f>VLOOKUP([1]!Tabelle13[[#This Row],[Vlookup this ID for freight costs]],$AL$2:$AL$6811,2,FALSE)</f>
        <v>#REF!</v>
      </c>
      <c r="AP6595">
        <v>465.7</v>
      </c>
      <c r="AQ6595">
        <v>465.7</v>
      </c>
      <c r="AR6595" s="4">
        <v>1</v>
      </c>
      <c r="AS6595" s="4">
        <v>12</v>
      </c>
      <c r="AT6595" s="4">
        <v>2009</v>
      </c>
      <c r="AU6595" s="4">
        <v>1</v>
      </c>
      <c r="AV6595" s="4">
        <v>12</v>
      </c>
      <c r="AW6595" s="4">
        <v>2009</v>
      </c>
      <c r="AX6595" t="str">
        <f t="shared" si="1925"/>
        <v>No Delay</v>
      </c>
      <c r="AY6595">
        <f t="shared" si="1926"/>
        <v>0</v>
      </c>
    </row>
    <row r="6596" spans="1:51" x14ac:dyDescent="0.2">
      <c r="A6596" s="3">
        <v>36019</v>
      </c>
      <c r="B6596" s="1" t="s">
        <v>140</v>
      </c>
      <c r="C6596" s="1" t="s">
        <v>99</v>
      </c>
      <c r="D6596" s="1" t="s">
        <v>52</v>
      </c>
      <c r="E6596" s="1" t="s">
        <v>53</v>
      </c>
      <c r="F6596" s="1" t="s">
        <v>53</v>
      </c>
      <c r="G6596" s="13" t="s">
        <v>469</v>
      </c>
      <c r="H6596" s="12">
        <v>42122</v>
      </c>
      <c r="I6596" s="12" t="s">
        <v>469</v>
      </c>
      <c r="J6596" s="12">
        <v>42122</v>
      </c>
      <c r="K6596" s="4">
        <v>6466</v>
      </c>
      <c r="L6596" s="1" t="s">
        <v>56</v>
      </c>
      <c r="M6596" s="1" t="s">
        <v>57</v>
      </c>
      <c r="N6596" s="1" t="s">
        <v>104</v>
      </c>
      <c r="O6596" s="1" t="s">
        <v>59</v>
      </c>
      <c r="P6596">
        <v>100</v>
      </c>
      <c r="Q6596">
        <v>168</v>
      </c>
      <c r="R6596">
        <v>13440</v>
      </c>
      <c r="S6596">
        <v>80</v>
      </c>
      <c r="T6596">
        <v>0.8</v>
      </c>
      <c r="U6596">
        <f t="shared" si="1922"/>
        <v>13440</v>
      </c>
      <c r="V6596">
        <f t="shared" si="1923"/>
        <v>16800</v>
      </c>
      <c r="W6596" s="1" t="s">
        <v>85</v>
      </c>
      <c r="X6596" s="1" t="s">
        <v>1236</v>
      </c>
      <c r="Y6596" s="1" t="s">
        <v>86</v>
      </c>
      <c r="Z6596" s="4">
        <v>5905</v>
      </c>
      <c r="AA6596" s="4">
        <f t="shared" si="1927"/>
        <v>73</v>
      </c>
      <c r="AB6596" s="4">
        <f t="shared" si="1918"/>
        <v>-407.24795999999992</v>
      </c>
      <c r="AC6596" s="4">
        <f t="shared" si="1919"/>
        <v>73</v>
      </c>
      <c r="AD6596" s="4">
        <f t="shared" ref="AD6596:AD6659" si="1928">AVERAGEIFS($AA$2:$AA$6811,$L$2:$L$6811,L6596,$V$2:$V$6811,"&gt;="&amp;(V6596-100), $V$2:$V$6811,"&lt;="&amp;(V6596+100),$AA$2:$AA$6811,"&gt;"&amp;1)</f>
        <v>211.33333333333334</v>
      </c>
      <c r="AE6596" s="4">
        <v>73</v>
      </c>
      <c r="AF6596" s="4">
        <v>73</v>
      </c>
      <c r="AG6596" s="4">
        <f t="shared" si="1920"/>
        <v>73</v>
      </c>
      <c r="AI6596" t="e">
        <f t="shared" si="1924"/>
        <v>#N/A</v>
      </c>
      <c r="AJ6596">
        <v>1806.81</v>
      </c>
      <c r="AK6596" s="2">
        <v>1806.81</v>
      </c>
      <c r="AL6596" s="2">
        <f t="shared" si="1921"/>
        <v>1806.81</v>
      </c>
      <c r="AM6596" s="4"/>
      <c r="AN6596" t="e">
        <f>VLOOKUP([1]!Tabelle13[[#This Row],[Vlookup this ID for freight costs]],$AL$2:$AL$6811,2,FALSE)</f>
        <v>#REF!</v>
      </c>
      <c r="AP6596">
        <v>13.82</v>
      </c>
      <c r="AQ6596">
        <v>13.82</v>
      </c>
      <c r="AR6596" s="4">
        <v>28</v>
      </c>
      <c r="AS6596" s="4">
        <v>4</v>
      </c>
      <c r="AT6596" s="4">
        <v>2015</v>
      </c>
      <c r="AU6596" s="4">
        <v>28</v>
      </c>
      <c r="AV6596" s="4">
        <v>4</v>
      </c>
      <c r="AW6596" s="4">
        <v>2015</v>
      </c>
      <c r="AX6596" t="str">
        <f t="shared" si="1925"/>
        <v>No Delay</v>
      </c>
      <c r="AY6596">
        <f t="shared" si="1926"/>
        <v>0</v>
      </c>
    </row>
    <row r="6597" spans="1:51" x14ac:dyDescent="0.2">
      <c r="A6597" s="3">
        <v>3441</v>
      </c>
      <c r="B6597" s="1" t="s">
        <v>119</v>
      </c>
      <c r="C6597" s="1" t="s">
        <v>114</v>
      </c>
      <c r="D6597" s="1" t="s">
        <v>52</v>
      </c>
      <c r="E6597" s="1" t="s">
        <v>53</v>
      </c>
      <c r="F6597" s="1" t="s">
        <v>53</v>
      </c>
      <c r="G6597" s="13" t="s">
        <v>1340</v>
      </c>
      <c r="H6597" s="12">
        <v>39890</v>
      </c>
      <c r="I6597" s="12" t="s">
        <v>1340</v>
      </c>
      <c r="J6597" s="12">
        <v>39890</v>
      </c>
      <c r="K6597" s="4">
        <v>1398</v>
      </c>
      <c r="L6597" s="1" t="s">
        <v>56</v>
      </c>
      <c r="M6597" s="1" t="s">
        <v>57</v>
      </c>
      <c r="N6597" s="1" t="s">
        <v>58</v>
      </c>
      <c r="O6597" s="1" t="s">
        <v>59</v>
      </c>
      <c r="P6597">
        <v>100</v>
      </c>
      <c r="Q6597">
        <v>5500</v>
      </c>
      <c r="R6597">
        <v>395945</v>
      </c>
      <c r="S6597">
        <v>71.989999999999995</v>
      </c>
      <c r="T6597">
        <v>0.72</v>
      </c>
      <c r="U6597">
        <f t="shared" si="1922"/>
        <v>395945</v>
      </c>
      <c r="V6597">
        <f t="shared" si="1923"/>
        <v>550000</v>
      </c>
      <c r="W6597" s="1" t="s">
        <v>60</v>
      </c>
      <c r="X6597" s="1" t="s">
        <v>61</v>
      </c>
      <c r="Y6597" s="1" t="s">
        <v>61</v>
      </c>
      <c r="Z6597" s="3">
        <v>12841</v>
      </c>
      <c r="AA6597" s="4">
        <f t="shared" si="1927"/>
        <v>1624</v>
      </c>
      <c r="AB6597" s="4">
        <f t="shared" si="1918"/>
        <v>1671.4504449999999</v>
      </c>
      <c r="AC6597" s="4">
        <f t="shared" si="1919"/>
        <v>1624</v>
      </c>
      <c r="AD6597" s="4">
        <f t="shared" si="1928"/>
        <v>5081.25</v>
      </c>
      <c r="AE6597" s="4">
        <v>1624</v>
      </c>
      <c r="AF6597" s="4">
        <v>1624</v>
      </c>
      <c r="AG6597" s="4">
        <f t="shared" si="1920"/>
        <v>1624</v>
      </c>
      <c r="AH6597" s="4">
        <v>11271</v>
      </c>
      <c r="AI6597">
        <f t="shared" si="1924"/>
        <v>12606</v>
      </c>
      <c r="AJ6597">
        <v>12646.15</v>
      </c>
      <c r="AK6597" s="2">
        <v>12646.15</v>
      </c>
      <c r="AL6597" s="2">
        <f t="shared" si="1921"/>
        <v>12646.15</v>
      </c>
      <c r="AM6597" s="4"/>
      <c r="AN6597" t="e">
        <f>VLOOKUP([1]!Tabelle13[[#This Row],[Vlookup this ID for freight costs]],$AL$2:$AL$6811,2,FALSE)</f>
        <v>#REF!</v>
      </c>
      <c r="AP6597">
        <v>776.05</v>
      </c>
      <c r="AQ6597">
        <v>776.05</v>
      </c>
      <c r="AR6597" s="4">
        <v>18</v>
      </c>
      <c r="AS6597" s="4">
        <v>4</v>
      </c>
      <c r="AT6597" s="4">
        <v>2009</v>
      </c>
      <c r="AU6597" s="4">
        <v>18</v>
      </c>
      <c r="AV6597" s="4">
        <v>4</v>
      </c>
      <c r="AW6597" s="4">
        <v>2009</v>
      </c>
      <c r="AX6597" t="str">
        <f t="shared" si="1925"/>
        <v>No Delay</v>
      </c>
      <c r="AY6597">
        <f t="shared" si="1926"/>
        <v>0</v>
      </c>
    </row>
    <row r="6598" spans="1:51" x14ac:dyDescent="0.2">
      <c r="A6598" s="3">
        <v>8714</v>
      </c>
      <c r="B6598" s="1" t="s">
        <v>119</v>
      </c>
      <c r="C6598" s="1" t="s">
        <v>114</v>
      </c>
      <c r="D6598" s="1" t="s">
        <v>52</v>
      </c>
      <c r="E6598" s="1" t="s">
        <v>53</v>
      </c>
      <c r="F6598" s="1" t="s">
        <v>53</v>
      </c>
      <c r="G6598" s="13" t="s">
        <v>1340</v>
      </c>
      <c r="H6598" s="12">
        <v>39890</v>
      </c>
      <c r="I6598" s="12" t="s">
        <v>1340</v>
      </c>
      <c r="J6598" s="12">
        <v>39890</v>
      </c>
      <c r="K6598" s="4">
        <v>1400</v>
      </c>
      <c r="L6598" s="1" t="s">
        <v>56</v>
      </c>
      <c r="M6598" s="1" t="s">
        <v>57</v>
      </c>
      <c r="N6598" s="1" t="s">
        <v>92</v>
      </c>
      <c r="O6598" s="1" t="s">
        <v>93</v>
      </c>
      <c r="P6598">
        <v>100</v>
      </c>
      <c r="Q6598">
        <v>5500</v>
      </c>
      <c r="R6598">
        <v>55</v>
      </c>
      <c r="S6598">
        <v>0.01</v>
      </c>
      <c r="T6598">
        <v>0</v>
      </c>
      <c r="U6598">
        <f t="shared" si="1922"/>
        <v>55</v>
      </c>
      <c r="V6598">
        <f t="shared" si="1923"/>
        <v>550000</v>
      </c>
      <c r="W6598" s="1" t="s">
        <v>60</v>
      </c>
      <c r="X6598" s="1" t="s">
        <v>61</v>
      </c>
      <c r="Y6598" s="1" t="s">
        <v>61</v>
      </c>
      <c r="Z6598" s="3">
        <v>12841</v>
      </c>
      <c r="AA6598" s="4">
        <f t="shared" si="1927"/>
        <v>1624</v>
      </c>
      <c r="AB6598" s="4">
        <f t="shared" si="1918"/>
        <v>285.43955499999993</v>
      </c>
      <c r="AC6598" s="4">
        <f t="shared" si="1919"/>
        <v>1624</v>
      </c>
      <c r="AD6598" s="4">
        <f t="shared" si="1928"/>
        <v>5081.25</v>
      </c>
      <c r="AE6598" s="3" t="s">
        <v>3026</v>
      </c>
      <c r="AF6598" s="3">
        <v>1624</v>
      </c>
      <c r="AG6598" s="4">
        <f>AI6598</f>
        <v>1624</v>
      </c>
      <c r="AH6598" s="4">
        <v>3441</v>
      </c>
      <c r="AI6598">
        <f t="shared" si="1924"/>
        <v>1624</v>
      </c>
      <c r="AJ6598" t="s">
        <v>3026</v>
      </c>
      <c r="AK6598" s="2">
        <v>12646.15</v>
      </c>
      <c r="AL6598" s="2">
        <f>AN6598</f>
        <v>12646.15</v>
      </c>
      <c r="AM6598" s="4">
        <v>3441</v>
      </c>
      <c r="AN6598">
        <f>INDEX($AJ$2:$AJ$6811,MATCH(AM6598,$A$2:$A$6811,0))</f>
        <v>12646.15</v>
      </c>
      <c r="AP6598">
        <v>0.11</v>
      </c>
      <c r="AQ6598">
        <v>0.11</v>
      </c>
      <c r="AR6598" s="4">
        <v>18</v>
      </c>
      <c r="AS6598" s="4">
        <v>4</v>
      </c>
      <c r="AT6598" s="4">
        <v>2009</v>
      </c>
      <c r="AU6598" s="4">
        <v>18</v>
      </c>
      <c r="AV6598" s="4">
        <v>4</v>
      </c>
      <c r="AW6598" s="4">
        <v>2009</v>
      </c>
      <c r="AX6598" t="str">
        <f t="shared" si="1925"/>
        <v>No Delay</v>
      </c>
      <c r="AY6598">
        <f t="shared" si="1926"/>
        <v>0</v>
      </c>
    </row>
    <row r="6599" spans="1:51" x14ac:dyDescent="0.2">
      <c r="A6599" s="3">
        <v>39133</v>
      </c>
      <c r="B6599" s="1" t="s">
        <v>140</v>
      </c>
      <c r="C6599" s="1" t="s">
        <v>99</v>
      </c>
      <c r="D6599" s="1" t="s">
        <v>52</v>
      </c>
      <c r="E6599" s="1" t="s">
        <v>53</v>
      </c>
      <c r="F6599" s="1" t="s">
        <v>53</v>
      </c>
      <c r="G6599" s="13" t="s">
        <v>1259</v>
      </c>
      <c r="H6599" s="12">
        <v>41610</v>
      </c>
      <c r="I6599" s="12" t="s">
        <v>1259</v>
      </c>
      <c r="J6599" s="12">
        <v>41610</v>
      </c>
      <c r="K6599" s="4">
        <v>5084</v>
      </c>
      <c r="L6599" s="1" t="s">
        <v>56</v>
      </c>
      <c r="M6599" s="1" t="s">
        <v>57</v>
      </c>
      <c r="N6599" s="1" t="s">
        <v>104</v>
      </c>
      <c r="O6599" s="1" t="s">
        <v>59</v>
      </c>
      <c r="P6599">
        <v>100</v>
      </c>
      <c r="Q6599">
        <v>3</v>
      </c>
      <c r="R6599">
        <v>240</v>
      </c>
      <c r="S6599">
        <v>80</v>
      </c>
      <c r="T6599">
        <v>0.8</v>
      </c>
      <c r="U6599">
        <f t="shared" si="1922"/>
        <v>240</v>
      </c>
      <c r="V6599">
        <f t="shared" si="1923"/>
        <v>300</v>
      </c>
      <c r="W6599" s="1" t="s">
        <v>85</v>
      </c>
      <c r="X6599" s="1" t="s">
        <v>1236</v>
      </c>
      <c r="Y6599" s="1" t="s">
        <v>86</v>
      </c>
      <c r="Z6599" s="4">
        <v>5905</v>
      </c>
      <c r="AA6599" s="4">
        <f t="shared" si="1927"/>
        <v>2</v>
      </c>
      <c r="AB6599" s="4">
        <f t="shared" si="1918"/>
        <v>-476.34665999999999</v>
      </c>
      <c r="AC6599" s="4">
        <f t="shared" si="1919"/>
        <v>2</v>
      </c>
      <c r="AD6599" s="4">
        <f t="shared" si="1928"/>
        <v>131.73149177720001</v>
      </c>
      <c r="AE6599" s="4">
        <v>2</v>
      </c>
      <c r="AF6599" s="4">
        <v>2</v>
      </c>
      <c r="AG6599" s="4">
        <f>AE6599</f>
        <v>2</v>
      </c>
      <c r="AI6599" t="e">
        <f t="shared" si="1924"/>
        <v>#N/A</v>
      </c>
      <c r="AJ6599">
        <v>925.04</v>
      </c>
      <c r="AK6599" s="2">
        <v>925.04</v>
      </c>
      <c r="AL6599" s="2">
        <f>AJ6599</f>
        <v>925.04</v>
      </c>
      <c r="AM6599" s="4"/>
      <c r="AN6599" t="e">
        <f>VLOOKUP([1]!Tabelle13[[#This Row],[Vlookup this ID for freight costs]],$AL$2:$AL$6811,2,FALSE)</f>
        <v>#REF!</v>
      </c>
      <c r="AP6599">
        <v>0.3</v>
      </c>
      <c r="AQ6599">
        <v>0.3</v>
      </c>
      <c r="AR6599" s="4">
        <v>2</v>
      </c>
      <c r="AS6599" s="4">
        <v>12</v>
      </c>
      <c r="AT6599" s="4">
        <v>2013</v>
      </c>
      <c r="AU6599" s="4">
        <v>2</v>
      </c>
      <c r="AV6599" s="4">
        <v>12</v>
      </c>
      <c r="AW6599" s="4">
        <v>2013</v>
      </c>
      <c r="AX6599" t="str">
        <f t="shared" si="1925"/>
        <v>No Delay</v>
      </c>
      <c r="AY6599">
        <f t="shared" si="1926"/>
        <v>0</v>
      </c>
    </row>
    <row r="6600" spans="1:51" x14ac:dyDescent="0.2">
      <c r="A6600" s="3">
        <v>39606</v>
      </c>
      <c r="B6600" s="1" t="s">
        <v>50</v>
      </c>
      <c r="C6600" s="1" t="s">
        <v>51</v>
      </c>
      <c r="D6600" s="1" t="s">
        <v>52</v>
      </c>
      <c r="E6600" s="1" t="s">
        <v>53</v>
      </c>
      <c r="F6600" s="1" t="s">
        <v>53</v>
      </c>
      <c r="G6600" s="13" t="s">
        <v>989</v>
      </c>
      <c r="H6600" s="12">
        <v>40232</v>
      </c>
      <c r="I6600" s="12" t="s">
        <v>989</v>
      </c>
      <c r="J6600" s="12">
        <v>40232</v>
      </c>
      <c r="K6600" s="4">
        <v>2199</v>
      </c>
      <c r="L6600" s="1" t="s">
        <v>56</v>
      </c>
      <c r="M6600" s="1" t="s">
        <v>126</v>
      </c>
      <c r="N6600" s="1" t="s">
        <v>127</v>
      </c>
      <c r="O6600" s="1" t="s">
        <v>128</v>
      </c>
      <c r="P6600">
        <v>20</v>
      </c>
      <c r="Q6600">
        <v>2360</v>
      </c>
      <c r="R6600">
        <v>75520</v>
      </c>
      <c r="S6600">
        <v>32</v>
      </c>
      <c r="T6600">
        <v>1.6</v>
      </c>
      <c r="U6600">
        <f t="shared" si="1922"/>
        <v>75520</v>
      </c>
      <c r="V6600">
        <f t="shared" si="1923"/>
        <v>47200</v>
      </c>
      <c r="W6600" s="1" t="s">
        <v>126</v>
      </c>
      <c r="X6600" s="1" t="s">
        <v>129</v>
      </c>
      <c r="Y6600" s="1" t="s">
        <v>129</v>
      </c>
      <c r="Z6600" s="3">
        <v>8935</v>
      </c>
      <c r="AA6600" s="4">
        <f t="shared" si="1927"/>
        <v>1636</v>
      </c>
      <c r="AB6600" s="4">
        <f t="shared" si="1918"/>
        <v>500.20452000000006</v>
      </c>
      <c r="AC6600" s="4">
        <f t="shared" si="1919"/>
        <v>1636</v>
      </c>
      <c r="AD6600" s="4">
        <f t="shared" si="1928"/>
        <v>1636</v>
      </c>
      <c r="AE6600" s="4">
        <v>1636</v>
      </c>
      <c r="AF6600" s="4">
        <v>1636</v>
      </c>
      <c r="AG6600" s="4">
        <f>AE6600</f>
        <v>1636</v>
      </c>
      <c r="AI6600" t="e">
        <f t="shared" si="1924"/>
        <v>#N/A</v>
      </c>
      <c r="AJ6600">
        <v>21087.7</v>
      </c>
      <c r="AK6600" s="2">
        <v>21087.7</v>
      </c>
      <c r="AL6600" s="2">
        <f>AJ6600</f>
        <v>21087.7</v>
      </c>
      <c r="AM6600" s="4"/>
      <c r="AN6600" t="e">
        <f>VLOOKUP([1]!Tabelle13[[#This Row],[Vlookup this ID for freight costs]],$AL$2:$AL$6811,2,FALSE)</f>
        <v>#REF!</v>
      </c>
      <c r="AP6600">
        <v>162.82</v>
      </c>
      <c r="AQ6600">
        <v>162.82</v>
      </c>
      <c r="AR6600" s="4">
        <v>23</v>
      </c>
      <c r="AS6600" s="4">
        <v>2</v>
      </c>
      <c r="AT6600" s="4">
        <v>2010</v>
      </c>
      <c r="AU6600" s="4">
        <v>23</v>
      </c>
      <c r="AV6600" s="4">
        <v>2</v>
      </c>
      <c r="AW6600" s="4">
        <v>2010</v>
      </c>
      <c r="AX6600" t="str">
        <f t="shared" si="1925"/>
        <v>No Delay</v>
      </c>
      <c r="AY6600">
        <f t="shared" si="1926"/>
        <v>0</v>
      </c>
    </row>
    <row r="6601" spans="1:51" x14ac:dyDescent="0.2">
      <c r="A6601" s="3">
        <v>64335</v>
      </c>
      <c r="B6601" s="1" t="s">
        <v>50</v>
      </c>
      <c r="C6601" s="1" t="s">
        <v>51</v>
      </c>
      <c r="D6601" s="1" t="s">
        <v>52</v>
      </c>
      <c r="E6601" s="1" t="s">
        <v>53</v>
      </c>
      <c r="F6601" s="1" t="s">
        <v>53</v>
      </c>
      <c r="G6601" s="13" t="s">
        <v>989</v>
      </c>
      <c r="H6601" s="12">
        <v>40232</v>
      </c>
      <c r="I6601" s="12" t="s">
        <v>989</v>
      </c>
      <c r="J6601" s="12">
        <v>40232</v>
      </c>
      <c r="K6601" s="4">
        <v>2200</v>
      </c>
      <c r="L6601" s="1" t="s">
        <v>56</v>
      </c>
      <c r="M6601" s="1" t="s">
        <v>126</v>
      </c>
      <c r="N6601" s="1" t="s">
        <v>127</v>
      </c>
      <c r="O6601" s="1" t="s">
        <v>128</v>
      </c>
      <c r="P6601">
        <v>20</v>
      </c>
      <c r="Q6601">
        <v>2400</v>
      </c>
      <c r="R6601">
        <v>76800</v>
      </c>
      <c r="S6601">
        <v>32</v>
      </c>
      <c r="T6601">
        <v>1.6</v>
      </c>
      <c r="U6601">
        <f t="shared" si="1922"/>
        <v>76800</v>
      </c>
      <c r="V6601">
        <f t="shared" si="1923"/>
        <v>48000</v>
      </c>
      <c r="W6601" s="1" t="s">
        <v>126</v>
      </c>
      <c r="X6601" s="1" t="s">
        <v>129</v>
      </c>
      <c r="Y6601" s="1" t="s">
        <v>129</v>
      </c>
      <c r="Z6601" s="3">
        <v>8935</v>
      </c>
      <c r="AA6601" s="4">
        <f t="shared" si="1927"/>
        <v>1636</v>
      </c>
      <c r="AB6601" s="4">
        <f t="shared" si="1918"/>
        <v>510.23380000000003</v>
      </c>
      <c r="AC6601" s="4">
        <f t="shared" si="1919"/>
        <v>1636</v>
      </c>
      <c r="AD6601" s="4">
        <f t="shared" si="1928"/>
        <v>1157</v>
      </c>
      <c r="AE6601" s="3" t="s">
        <v>3027</v>
      </c>
      <c r="AF6601" s="3">
        <v>1636</v>
      </c>
      <c r="AG6601" s="4">
        <f>AI6601</f>
        <v>1636</v>
      </c>
      <c r="AH6601" s="4">
        <v>39606</v>
      </c>
      <c r="AI6601">
        <f t="shared" si="1924"/>
        <v>1636</v>
      </c>
      <c r="AJ6601" t="s">
        <v>3027</v>
      </c>
      <c r="AK6601" s="2">
        <v>21087.7</v>
      </c>
      <c r="AL6601" s="2">
        <f>AN6601</f>
        <v>21087.7</v>
      </c>
      <c r="AM6601" s="4">
        <v>39606</v>
      </c>
      <c r="AN6601">
        <f>INDEX($AJ$2:$AJ$6811,MATCH(AM6601,$A$2:$A$6811,0))</f>
        <v>21087.7</v>
      </c>
      <c r="AP6601">
        <v>165.58</v>
      </c>
      <c r="AQ6601">
        <v>165.58</v>
      </c>
      <c r="AR6601" s="4">
        <v>23</v>
      </c>
      <c r="AS6601" s="4">
        <v>2</v>
      </c>
      <c r="AT6601" s="4">
        <v>2010</v>
      </c>
      <c r="AU6601" s="4">
        <v>23</v>
      </c>
      <c r="AV6601" s="4">
        <v>2</v>
      </c>
      <c r="AW6601" s="4">
        <v>2010</v>
      </c>
      <c r="AX6601" t="str">
        <f t="shared" si="1925"/>
        <v>No Delay</v>
      </c>
      <c r="AY6601">
        <f t="shared" si="1926"/>
        <v>0</v>
      </c>
    </row>
    <row r="6602" spans="1:51" x14ac:dyDescent="0.2">
      <c r="A6602" s="3">
        <v>34563</v>
      </c>
      <c r="B6602" s="1" t="s">
        <v>140</v>
      </c>
      <c r="C6602" s="1" t="s">
        <v>99</v>
      </c>
      <c r="D6602" s="1" t="s">
        <v>52</v>
      </c>
      <c r="E6602" s="1" t="s">
        <v>53</v>
      </c>
      <c r="F6602" s="1" t="s">
        <v>53</v>
      </c>
      <c r="G6602" s="13" t="s">
        <v>3028</v>
      </c>
      <c r="H6602" s="12">
        <v>40171</v>
      </c>
      <c r="I6602" s="12" t="s">
        <v>3028</v>
      </c>
      <c r="J6602" s="12">
        <v>40171</v>
      </c>
      <c r="K6602" s="4">
        <v>2114</v>
      </c>
      <c r="L6602" s="1" t="s">
        <v>56</v>
      </c>
      <c r="M6602" s="1" t="s">
        <v>319</v>
      </c>
      <c r="N6602" s="1" t="s">
        <v>320</v>
      </c>
      <c r="O6602" s="1" t="s">
        <v>137</v>
      </c>
      <c r="P6602">
        <v>30</v>
      </c>
      <c r="Q6602">
        <v>4913</v>
      </c>
      <c r="R6602">
        <v>117912</v>
      </c>
      <c r="S6602">
        <v>24</v>
      </c>
      <c r="T6602">
        <v>0.8</v>
      </c>
      <c r="U6602">
        <f t="shared" si="1922"/>
        <v>117912</v>
      </c>
      <c r="V6602">
        <f t="shared" si="1923"/>
        <v>147390</v>
      </c>
      <c r="W6602" s="1" t="s">
        <v>138</v>
      </c>
      <c r="X6602" s="1" t="s">
        <v>139</v>
      </c>
      <c r="Y6602" s="1" t="s">
        <v>139</v>
      </c>
      <c r="Z6602" s="3">
        <v>10652</v>
      </c>
      <c r="AA6602" s="4">
        <f t="shared" si="1927"/>
        <v>1639</v>
      </c>
      <c r="AB6602" s="4">
        <f t="shared" si="1918"/>
        <v>954.46001200000001</v>
      </c>
      <c r="AC6602" s="4">
        <f t="shared" si="1919"/>
        <v>1639</v>
      </c>
      <c r="AD6602" s="4">
        <f t="shared" si="1928"/>
        <v>1639</v>
      </c>
      <c r="AE6602" s="4">
        <v>1639</v>
      </c>
      <c r="AF6602" s="4">
        <v>1639</v>
      </c>
      <c r="AG6602" s="4">
        <f t="shared" ref="AG6602:AG6631" si="1929">AE6602</f>
        <v>1639</v>
      </c>
      <c r="AI6602" t="e">
        <f t="shared" si="1924"/>
        <v>#N/A</v>
      </c>
      <c r="AJ6602">
        <v>2277</v>
      </c>
      <c r="AK6602" s="2">
        <v>2277</v>
      </c>
      <c r="AL6602" s="2">
        <f t="shared" ref="AL6602:AL6631" si="1930">AJ6602</f>
        <v>2277</v>
      </c>
      <c r="AM6602" s="4"/>
      <c r="AN6602" t="e">
        <f>VLOOKUP([1]!Tabelle13[[#This Row],[Vlookup this ID for freight costs]],$AL$2:$AL$6811,2,FALSE)</f>
        <v>#REF!</v>
      </c>
      <c r="AP6602">
        <v>231.11</v>
      </c>
      <c r="AQ6602">
        <v>231.11</v>
      </c>
      <c r="AR6602" s="4">
        <v>24</v>
      </c>
      <c r="AS6602" s="4">
        <v>12</v>
      </c>
      <c r="AT6602" s="4">
        <v>2009</v>
      </c>
      <c r="AU6602" s="4">
        <v>24</v>
      </c>
      <c r="AV6602" s="4">
        <v>12</v>
      </c>
      <c r="AW6602" s="4">
        <v>2009</v>
      </c>
      <c r="AX6602" t="str">
        <f t="shared" si="1925"/>
        <v>No Delay</v>
      </c>
      <c r="AY6602">
        <f t="shared" si="1926"/>
        <v>0</v>
      </c>
    </row>
    <row r="6603" spans="1:51" x14ac:dyDescent="0.2">
      <c r="A6603" s="3">
        <v>44808</v>
      </c>
      <c r="B6603" s="1" t="s">
        <v>140</v>
      </c>
      <c r="C6603" s="1" t="s">
        <v>99</v>
      </c>
      <c r="D6603" s="1" t="s">
        <v>52</v>
      </c>
      <c r="E6603" s="1" t="s">
        <v>53</v>
      </c>
      <c r="F6603" s="1" t="s">
        <v>53</v>
      </c>
      <c r="G6603" s="13" t="s">
        <v>1568</v>
      </c>
      <c r="H6603" s="12">
        <v>41115</v>
      </c>
      <c r="I6603" s="12" t="s">
        <v>1568</v>
      </c>
      <c r="J6603" s="12">
        <v>41115</v>
      </c>
      <c r="K6603" s="4">
        <v>4064</v>
      </c>
      <c r="L6603" s="1" t="s">
        <v>56</v>
      </c>
      <c r="M6603" s="1" t="s">
        <v>57</v>
      </c>
      <c r="N6603" s="1" t="s">
        <v>104</v>
      </c>
      <c r="O6603" s="1" t="s">
        <v>59</v>
      </c>
      <c r="P6603">
        <v>100</v>
      </c>
      <c r="Q6603">
        <v>1387</v>
      </c>
      <c r="R6603">
        <v>110960</v>
      </c>
      <c r="S6603">
        <v>80</v>
      </c>
      <c r="T6603">
        <v>0.8</v>
      </c>
      <c r="U6603">
        <f t="shared" si="1922"/>
        <v>110960</v>
      </c>
      <c r="V6603">
        <f t="shared" si="1923"/>
        <v>138700</v>
      </c>
      <c r="W6603" s="1" t="s">
        <v>85</v>
      </c>
      <c r="X6603" s="1" t="s">
        <v>1236</v>
      </c>
      <c r="Y6603" s="1" t="s">
        <v>86</v>
      </c>
      <c r="Z6603" s="4">
        <v>5905</v>
      </c>
      <c r="AA6603" s="4">
        <f t="shared" si="1927"/>
        <v>662</v>
      </c>
      <c r="AB6603" s="4">
        <f t="shared" si="1918"/>
        <v>103.24486000000007</v>
      </c>
      <c r="AC6603" s="4">
        <f t="shared" si="1919"/>
        <v>662</v>
      </c>
      <c r="AD6603" s="4">
        <f t="shared" si="1928"/>
        <v>662</v>
      </c>
      <c r="AE6603" s="4">
        <v>662</v>
      </c>
      <c r="AF6603" s="4">
        <v>662</v>
      </c>
      <c r="AG6603" s="4">
        <f t="shared" si="1929"/>
        <v>662</v>
      </c>
      <c r="AI6603" t="e">
        <f t="shared" si="1924"/>
        <v>#N/A</v>
      </c>
      <c r="AJ6603">
        <v>12035.47</v>
      </c>
      <c r="AK6603" s="2">
        <v>12035.47</v>
      </c>
      <c r="AL6603" s="2">
        <f t="shared" si="1930"/>
        <v>12035.47</v>
      </c>
      <c r="AM6603" s="4"/>
      <c r="AN6603" t="e">
        <f>VLOOKUP([1]!Tabelle13[[#This Row],[Vlookup this ID for freight costs]],$AL$2:$AL$6811,2,FALSE)</f>
        <v>#REF!</v>
      </c>
      <c r="AP6603">
        <v>155.57</v>
      </c>
      <c r="AQ6603">
        <v>155.57</v>
      </c>
      <c r="AR6603" s="4">
        <v>25</v>
      </c>
      <c r="AS6603" s="4">
        <v>7</v>
      </c>
      <c r="AT6603" s="4">
        <v>2012</v>
      </c>
      <c r="AU6603" s="4">
        <v>25</v>
      </c>
      <c r="AV6603" s="4">
        <v>7</v>
      </c>
      <c r="AW6603" s="4">
        <v>2012</v>
      </c>
      <c r="AX6603" t="str">
        <f t="shared" si="1925"/>
        <v>No Delay</v>
      </c>
      <c r="AY6603">
        <f t="shared" si="1926"/>
        <v>0</v>
      </c>
    </row>
    <row r="6604" spans="1:51" x14ac:dyDescent="0.2">
      <c r="A6604" s="3">
        <v>75229</v>
      </c>
      <c r="B6604" s="1" t="s">
        <v>172</v>
      </c>
      <c r="C6604" s="1" t="s">
        <v>114</v>
      </c>
      <c r="D6604" s="1" t="s">
        <v>52</v>
      </c>
      <c r="E6604" s="1" t="s">
        <v>53</v>
      </c>
      <c r="F6604" s="1" t="s">
        <v>53</v>
      </c>
      <c r="G6604" s="13" t="s">
        <v>461</v>
      </c>
      <c r="H6604" s="12">
        <v>40977</v>
      </c>
      <c r="I6604" s="12" t="s">
        <v>461</v>
      </c>
      <c r="J6604" s="12">
        <v>40977</v>
      </c>
      <c r="K6604" s="4">
        <v>3804</v>
      </c>
      <c r="L6604" s="1" t="s">
        <v>56</v>
      </c>
      <c r="M6604" s="1" t="s">
        <v>126</v>
      </c>
      <c r="N6604" s="1" t="s">
        <v>127</v>
      </c>
      <c r="O6604" s="1" t="s">
        <v>128</v>
      </c>
      <c r="P6604">
        <v>20</v>
      </c>
      <c r="Q6604">
        <v>5000</v>
      </c>
      <c r="R6604">
        <v>160000</v>
      </c>
      <c r="S6604">
        <v>32</v>
      </c>
      <c r="T6604">
        <v>1.6</v>
      </c>
      <c r="U6604">
        <f t="shared" si="1922"/>
        <v>160000</v>
      </c>
      <c r="V6604">
        <f t="shared" si="1923"/>
        <v>100000</v>
      </c>
      <c r="W6604" s="1" t="s">
        <v>126</v>
      </c>
      <c r="X6604" s="1" t="s">
        <v>129</v>
      </c>
      <c r="Y6604" s="1" t="s">
        <v>129</v>
      </c>
      <c r="Z6604" s="3">
        <v>8261</v>
      </c>
      <c r="AA6604" s="4">
        <f t="shared" si="1927"/>
        <v>1647</v>
      </c>
      <c r="AB6604" s="4">
        <f t="shared" si="1918"/>
        <v>1162.1370000000002</v>
      </c>
      <c r="AC6604" s="4">
        <f t="shared" si="1919"/>
        <v>1647</v>
      </c>
      <c r="AD6604" s="4">
        <f t="shared" si="1928"/>
        <v>866.63636363636363</v>
      </c>
      <c r="AE6604" s="4">
        <v>1647</v>
      </c>
      <c r="AF6604" s="4">
        <v>1647</v>
      </c>
      <c r="AG6604" s="4">
        <f t="shared" si="1929"/>
        <v>1647</v>
      </c>
      <c r="AI6604" t="e">
        <f t="shared" si="1924"/>
        <v>#N/A</v>
      </c>
      <c r="AJ6604">
        <v>20626.580000000002</v>
      </c>
      <c r="AK6604" s="2">
        <v>20626.580000000002</v>
      </c>
      <c r="AL6604" s="2">
        <f t="shared" si="1930"/>
        <v>20626.580000000002</v>
      </c>
      <c r="AM6604" s="4"/>
      <c r="AN6604" t="e">
        <f>VLOOKUP([1]!Tabelle13[[#This Row],[Vlookup this ID for freight costs]],$AL$2:$AL$6811,2,FALSE)</f>
        <v>#REF!</v>
      </c>
      <c r="AP6604">
        <v>264</v>
      </c>
      <c r="AQ6604">
        <v>264</v>
      </c>
      <c r="AR6604" s="4">
        <v>9</v>
      </c>
      <c r="AS6604" s="4">
        <v>4</v>
      </c>
      <c r="AT6604" s="4">
        <v>2012</v>
      </c>
      <c r="AU6604" s="4">
        <v>9</v>
      </c>
      <c r="AV6604" s="4">
        <v>4</v>
      </c>
      <c r="AW6604" s="4">
        <v>2012</v>
      </c>
      <c r="AX6604" t="str">
        <f t="shared" si="1925"/>
        <v>No Delay</v>
      </c>
      <c r="AY6604">
        <f t="shared" si="1926"/>
        <v>0</v>
      </c>
    </row>
    <row r="6605" spans="1:51" x14ac:dyDescent="0.2">
      <c r="A6605" s="3">
        <v>57849</v>
      </c>
      <c r="B6605" s="1" t="s">
        <v>140</v>
      </c>
      <c r="C6605" s="1" t="s">
        <v>99</v>
      </c>
      <c r="D6605" s="1" t="s">
        <v>52</v>
      </c>
      <c r="E6605" s="1" t="s">
        <v>53</v>
      </c>
      <c r="F6605" s="1" t="s">
        <v>53</v>
      </c>
      <c r="G6605" s="13" t="s">
        <v>3028</v>
      </c>
      <c r="H6605" s="12">
        <v>40171</v>
      </c>
      <c r="I6605" s="12" t="s">
        <v>3028</v>
      </c>
      <c r="J6605" s="12">
        <v>40171</v>
      </c>
      <c r="K6605" s="4">
        <v>2115</v>
      </c>
      <c r="L6605" s="1" t="s">
        <v>56</v>
      </c>
      <c r="M6605" s="1" t="s">
        <v>319</v>
      </c>
      <c r="N6605" s="1" t="s">
        <v>320</v>
      </c>
      <c r="O6605" s="1" t="s">
        <v>137</v>
      </c>
      <c r="P6605">
        <v>30</v>
      </c>
      <c r="Q6605">
        <v>4950</v>
      </c>
      <c r="R6605">
        <v>118800</v>
      </c>
      <c r="S6605">
        <v>24</v>
      </c>
      <c r="T6605">
        <v>0.8</v>
      </c>
      <c r="U6605">
        <f t="shared" si="1922"/>
        <v>118800</v>
      </c>
      <c r="V6605">
        <f t="shared" si="1923"/>
        <v>148500</v>
      </c>
      <c r="W6605" s="1" t="s">
        <v>138</v>
      </c>
      <c r="X6605" s="1" t="s">
        <v>139</v>
      </c>
      <c r="Y6605" s="1" t="s">
        <v>139</v>
      </c>
      <c r="Z6605" s="3">
        <v>10652</v>
      </c>
      <c r="AA6605" s="4">
        <f t="shared" si="1927"/>
        <v>1650</v>
      </c>
      <c r="AB6605" s="4">
        <f t="shared" si="1918"/>
        <v>962.70079999999996</v>
      </c>
      <c r="AC6605" s="4">
        <f t="shared" si="1919"/>
        <v>1650</v>
      </c>
      <c r="AD6605" s="4">
        <f t="shared" si="1928"/>
        <v>1650</v>
      </c>
      <c r="AE6605" s="4">
        <v>1650</v>
      </c>
      <c r="AF6605" s="4">
        <v>1650</v>
      </c>
      <c r="AG6605" s="4">
        <f t="shared" si="1929"/>
        <v>1650</v>
      </c>
      <c r="AI6605" t="e">
        <f t="shared" si="1924"/>
        <v>#N/A</v>
      </c>
      <c r="AJ6605">
        <v>11737.26</v>
      </c>
      <c r="AK6605" s="2">
        <v>11737.26</v>
      </c>
      <c r="AL6605" s="2">
        <f t="shared" si="1930"/>
        <v>11737.26</v>
      </c>
      <c r="AM6605" s="4"/>
      <c r="AN6605" t="e">
        <f>VLOOKUP([1]!Tabelle13[[#This Row],[Vlookup this ID for freight costs]],$AL$2:$AL$6811,2,FALSE)</f>
        <v>#REF!</v>
      </c>
      <c r="AP6605">
        <v>232.85</v>
      </c>
      <c r="AQ6605">
        <v>232.85</v>
      </c>
      <c r="AR6605" s="4">
        <v>24</v>
      </c>
      <c r="AS6605" s="4">
        <v>12</v>
      </c>
      <c r="AT6605" s="4">
        <v>2009</v>
      </c>
      <c r="AU6605" s="4">
        <v>24</v>
      </c>
      <c r="AV6605" s="4">
        <v>12</v>
      </c>
      <c r="AW6605" s="4">
        <v>2009</v>
      </c>
      <c r="AX6605" t="str">
        <f t="shared" si="1925"/>
        <v>No Delay</v>
      </c>
      <c r="AY6605">
        <f t="shared" si="1926"/>
        <v>0</v>
      </c>
    </row>
    <row r="6606" spans="1:51" x14ac:dyDescent="0.2">
      <c r="A6606" s="3">
        <v>62433</v>
      </c>
      <c r="B6606" s="1" t="s">
        <v>50</v>
      </c>
      <c r="C6606" s="1" t="s">
        <v>51</v>
      </c>
      <c r="D6606" s="1" t="s">
        <v>52</v>
      </c>
      <c r="E6606" s="1" t="s">
        <v>53</v>
      </c>
      <c r="F6606" s="1" t="s">
        <v>53</v>
      </c>
      <c r="G6606" s="13" t="s">
        <v>1313</v>
      </c>
      <c r="H6606" s="12">
        <v>40064</v>
      </c>
      <c r="I6606" s="12" t="s">
        <v>1313</v>
      </c>
      <c r="J6606" s="12">
        <v>40064</v>
      </c>
      <c r="K6606" s="4">
        <v>1808</v>
      </c>
      <c r="L6606" s="1" t="s">
        <v>56</v>
      </c>
      <c r="M6606" s="1" t="s">
        <v>126</v>
      </c>
      <c r="N6606" s="1" t="s">
        <v>127</v>
      </c>
      <c r="O6606" s="1" t="s">
        <v>128</v>
      </c>
      <c r="P6606">
        <v>20</v>
      </c>
      <c r="Q6606">
        <v>4200</v>
      </c>
      <c r="R6606">
        <v>134400</v>
      </c>
      <c r="S6606">
        <v>32</v>
      </c>
      <c r="T6606">
        <v>1.6</v>
      </c>
      <c r="U6606">
        <f t="shared" si="1922"/>
        <v>134400</v>
      </c>
      <c r="V6606">
        <f t="shared" si="1923"/>
        <v>84000</v>
      </c>
      <c r="W6606" s="1" t="s">
        <v>126</v>
      </c>
      <c r="X6606" s="1" t="s">
        <v>129</v>
      </c>
      <c r="Y6606" s="1" t="s">
        <v>129</v>
      </c>
      <c r="Z6606" s="3">
        <v>8935</v>
      </c>
      <c r="AA6606" s="4">
        <f t="shared" si="1927"/>
        <v>1650</v>
      </c>
      <c r="AB6606" s="4">
        <f t="shared" si="1918"/>
        <v>961.55139999999994</v>
      </c>
      <c r="AC6606" s="4">
        <f t="shared" si="1919"/>
        <v>1650</v>
      </c>
      <c r="AD6606" s="4">
        <f t="shared" si="1928"/>
        <v>1172.3333333333333</v>
      </c>
      <c r="AE6606" s="4">
        <v>1650</v>
      </c>
      <c r="AF6606" s="4">
        <v>1650</v>
      </c>
      <c r="AG6606" s="4">
        <f t="shared" si="1929"/>
        <v>1650</v>
      </c>
      <c r="AI6606" t="e">
        <f t="shared" si="1924"/>
        <v>#N/A</v>
      </c>
      <c r="AJ6606">
        <v>23167.84</v>
      </c>
      <c r="AK6606" s="2">
        <v>23167.84</v>
      </c>
      <c r="AL6606" s="2">
        <f t="shared" si="1930"/>
        <v>23167.84</v>
      </c>
      <c r="AM6606" s="4"/>
      <c r="AN6606" t="e">
        <f>VLOOKUP([1]!Tabelle13[[#This Row],[Vlookup this ID for freight costs]],$AL$2:$AL$6811,2,FALSE)</f>
        <v>#REF!</v>
      </c>
      <c r="AP6606">
        <v>263.42</v>
      </c>
      <c r="AQ6606">
        <v>263.42</v>
      </c>
      <c r="AR6606" s="4">
        <v>8</v>
      </c>
      <c r="AS6606" s="4">
        <v>9</v>
      </c>
      <c r="AT6606" s="4">
        <v>2009</v>
      </c>
      <c r="AU6606" s="4">
        <v>8</v>
      </c>
      <c r="AV6606" s="4">
        <v>9</v>
      </c>
      <c r="AW6606" s="4">
        <v>2009</v>
      </c>
      <c r="AX6606" t="str">
        <f t="shared" si="1925"/>
        <v>No Delay</v>
      </c>
      <c r="AY6606">
        <f t="shared" si="1926"/>
        <v>0</v>
      </c>
    </row>
    <row r="6607" spans="1:51" x14ac:dyDescent="0.2">
      <c r="A6607" s="3">
        <v>6084</v>
      </c>
      <c r="B6607" s="1" t="s">
        <v>133</v>
      </c>
      <c r="C6607" s="1" t="s">
        <v>51</v>
      </c>
      <c r="D6607" s="1" t="s">
        <v>52</v>
      </c>
      <c r="E6607" s="1" t="s">
        <v>53</v>
      </c>
      <c r="F6607" s="1" t="s">
        <v>53</v>
      </c>
      <c r="G6607" s="13" t="s">
        <v>3029</v>
      </c>
      <c r="H6607" s="12">
        <v>39811</v>
      </c>
      <c r="I6607" s="12" t="s">
        <v>3029</v>
      </c>
      <c r="J6607" s="12">
        <v>39811</v>
      </c>
      <c r="K6607" s="4">
        <v>1278</v>
      </c>
      <c r="L6607" s="1" t="s">
        <v>56</v>
      </c>
      <c r="M6607" s="1" t="s">
        <v>126</v>
      </c>
      <c r="N6607" s="1" t="s">
        <v>127</v>
      </c>
      <c r="O6607" s="1" t="s">
        <v>128</v>
      </c>
      <c r="P6607">
        <v>20</v>
      </c>
      <c r="Q6607">
        <v>4916</v>
      </c>
      <c r="R6607">
        <v>157312</v>
      </c>
      <c r="S6607">
        <v>32</v>
      </c>
      <c r="T6607">
        <v>1.6</v>
      </c>
      <c r="U6607">
        <f t="shared" si="1922"/>
        <v>157312</v>
      </c>
      <c r="V6607">
        <f t="shared" si="1923"/>
        <v>98320</v>
      </c>
      <c r="W6607" s="1" t="s">
        <v>126</v>
      </c>
      <c r="X6607" s="1" t="s">
        <v>129</v>
      </c>
      <c r="Y6607" s="1" t="s">
        <v>129</v>
      </c>
      <c r="Z6607" s="3">
        <v>8935</v>
      </c>
      <c r="AA6607" s="4">
        <f t="shared" si="1927"/>
        <v>1651</v>
      </c>
      <c r="AB6607" s="4">
        <f t="shared" si="1918"/>
        <v>1141.0755119999999</v>
      </c>
      <c r="AC6607" s="4">
        <f t="shared" si="1919"/>
        <v>1651</v>
      </c>
      <c r="AD6607" s="4">
        <f t="shared" si="1928"/>
        <v>1651</v>
      </c>
      <c r="AE6607" s="4">
        <v>1651</v>
      </c>
      <c r="AF6607" s="4">
        <v>1651</v>
      </c>
      <c r="AG6607" s="4">
        <f t="shared" si="1929"/>
        <v>1651</v>
      </c>
      <c r="AH6607" s="4">
        <v>11194</v>
      </c>
      <c r="AI6607">
        <f t="shared" si="1924"/>
        <v>2143</v>
      </c>
      <c r="AJ6607">
        <v>23300.18</v>
      </c>
      <c r="AK6607" s="2">
        <v>23300.18</v>
      </c>
      <c r="AL6607" s="2">
        <f t="shared" si="1930"/>
        <v>23300.18</v>
      </c>
      <c r="AM6607" s="4"/>
      <c r="AN6607" t="e">
        <f>VLOOKUP([1]!Tabelle13[[#This Row],[Vlookup this ID for freight costs]],$AL$2:$AL$6811,2,FALSE)</f>
        <v>#REF!</v>
      </c>
      <c r="AP6607">
        <v>308.33</v>
      </c>
      <c r="AQ6607">
        <v>308.33</v>
      </c>
      <c r="AR6607" s="4">
        <v>29</v>
      </c>
      <c r="AS6607" s="4">
        <v>12</v>
      </c>
      <c r="AT6607" s="4">
        <v>2008</v>
      </c>
      <c r="AU6607" s="4">
        <v>29</v>
      </c>
      <c r="AV6607" s="4">
        <v>12</v>
      </c>
      <c r="AW6607" s="4">
        <v>2008</v>
      </c>
      <c r="AX6607" t="str">
        <f t="shared" si="1925"/>
        <v>No Delay</v>
      </c>
      <c r="AY6607">
        <f t="shared" si="1926"/>
        <v>0</v>
      </c>
    </row>
    <row r="6608" spans="1:51" x14ac:dyDescent="0.2">
      <c r="A6608" s="3">
        <v>25103</v>
      </c>
      <c r="B6608" s="1" t="s">
        <v>140</v>
      </c>
      <c r="C6608" s="1" t="s">
        <v>99</v>
      </c>
      <c r="D6608" s="1" t="s">
        <v>52</v>
      </c>
      <c r="E6608" s="1" t="s">
        <v>53</v>
      </c>
      <c r="F6608" s="1" t="s">
        <v>53</v>
      </c>
      <c r="G6608" s="13" t="s">
        <v>2905</v>
      </c>
      <c r="H6608" s="12">
        <v>40948</v>
      </c>
      <c r="I6608" s="12" t="s">
        <v>2905</v>
      </c>
      <c r="J6608" s="12">
        <v>40948</v>
      </c>
      <c r="K6608" s="4">
        <v>3729</v>
      </c>
      <c r="L6608" s="1" t="s">
        <v>56</v>
      </c>
      <c r="M6608" s="1" t="s">
        <v>57</v>
      </c>
      <c r="N6608" s="1" t="s">
        <v>104</v>
      </c>
      <c r="O6608" s="1" t="s">
        <v>59</v>
      </c>
      <c r="P6608">
        <v>100</v>
      </c>
      <c r="Q6608">
        <v>3500</v>
      </c>
      <c r="R6608">
        <v>280000</v>
      </c>
      <c r="S6608">
        <v>80</v>
      </c>
      <c r="T6608">
        <v>0.8</v>
      </c>
      <c r="U6608">
        <f t="shared" si="1922"/>
        <v>280000</v>
      </c>
      <c r="V6608">
        <f t="shared" si="1923"/>
        <v>350000</v>
      </c>
      <c r="W6608" s="1" t="s">
        <v>60</v>
      </c>
      <c r="X6608" s="1" t="s">
        <v>61</v>
      </c>
      <c r="Y6608" s="1" t="s">
        <v>61</v>
      </c>
      <c r="Z6608" s="3">
        <v>11731</v>
      </c>
      <c r="AA6608" s="4">
        <f t="shared" si="1927"/>
        <v>1669</v>
      </c>
      <c r="AB6608" s="4">
        <f t="shared" si="1918"/>
        <v>988.12700000000018</v>
      </c>
      <c r="AC6608" s="4">
        <f t="shared" si="1919"/>
        <v>1669</v>
      </c>
      <c r="AD6608" s="4">
        <f t="shared" si="1928"/>
        <v>1047.1428571428571</v>
      </c>
      <c r="AE6608" s="4">
        <v>1669</v>
      </c>
      <c r="AF6608" s="4">
        <v>1669</v>
      </c>
      <c r="AG6608" s="4">
        <f t="shared" si="1929"/>
        <v>1669</v>
      </c>
      <c r="AI6608" t="e">
        <f t="shared" si="1924"/>
        <v>#N/A</v>
      </c>
      <c r="AJ6608">
        <v>30754.1</v>
      </c>
      <c r="AK6608" s="2">
        <v>30754.1</v>
      </c>
      <c r="AL6608" s="2">
        <f t="shared" si="1930"/>
        <v>30754.1</v>
      </c>
      <c r="AM6608" s="4"/>
      <c r="AN6608" t="e">
        <f>VLOOKUP([1]!Tabelle13[[#This Row],[Vlookup this ID for freight costs]],$AL$2:$AL$6811,2,FALSE)</f>
        <v>#REF!</v>
      </c>
      <c r="AP6608">
        <v>462</v>
      </c>
      <c r="AQ6608">
        <v>462</v>
      </c>
      <c r="AR6608" s="4">
        <v>9</v>
      </c>
      <c r="AS6608" s="4">
        <v>2</v>
      </c>
      <c r="AT6608" s="4">
        <v>2012</v>
      </c>
      <c r="AU6608" s="4">
        <v>9</v>
      </c>
      <c r="AV6608" s="4">
        <v>2</v>
      </c>
      <c r="AW6608" s="4">
        <v>2012</v>
      </c>
      <c r="AX6608" t="str">
        <f t="shared" si="1925"/>
        <v>No Delay</v>
      </c>
      <c r="AY6608">
        <f t="shared" si="1926"/>
        <v>0</v>
      </c>
    </row>
    <row r="6609" spans="1:51" x14ac:dyDescent="0.2">
      <c r="A6609" s="3">
        <v>45248</v>
      </c>
      <c r="B6609" s="1" t="s">
        <v>50</v>
      </c>
      <c r="C6609" s="1" t="s">
        <v>51</v>
      </c>
      <c r="D6609" s="1" t="s">
        <v>52</v>
      </c>
      <c r="E6609" s="1" t="s">
        <v>53</v>
      </c>
      <c r="F6609" s="1" t="s">
        <v>53</v>
      </c>
      <c r="G6609" s="13" t="s">
        <v>1812</v>
      </c>
      <c r="H6609" s="12">
        <v>41731</v>
      </c>
      <c r="I6609" s="12" t="s">
        <v>1868</v>
      </c>
      <c r="J6609" s="12">
        <v>41740</v>
      </c>
      <c r="K6609" s="4">
        <v>5435</v>
      </c>
      <c r="L6609" s="1" t="s">
        <v>56</v>
      </c>
      <c r="M6609" s="1" t="s">
        <v>126</v>
      </c>
      <c r="N6609" s="1" t="s">
        <v>127</v>
      </c>
      <c r="O6609" s="1" t="s">
        <v>128</v>
      </c>
      <c r="P6609">
        <v>20</v>
      </c>
      <c r="Q6609">
        <v>5673</v>
      </c>
      <c r="R6609">
        <v>181536</v>
      </c>
      <c r="S6609">
        <v>32</v>
      </c>
      <c r="T6609">
        <v>1.6</v>
      </c>
      <c r="U6609">
        <f t="shared" si="1922"/>
        <v>181536</v>
      </c>
      <c r="V6609">
        <f t="shared" si="1923"/>
        <v>113460</v>
      </c>
      <c r="W6609" s="1" t="s">
        <v>126</v>
      </c>
      <c r="X6609" s="1" t="s">
        <v>129</v>
      </c>
      <c r="Y6609" s="1" t="s">
        <v>129</v>
      </c>
      <c r="Z6609" s="3">
        <v>8935</v>
      </c>
      <c r="AA6609" s="4">
        <f t="shared" si="1927"/>
        <v>1674</v>
      </c>
      <c r="AB6609" s="4">
        <f t="shared" si="1918"/>
        <v>1330.8796359999999</v>
      </c>
      <c r="AC6609" s="4">
        <f t="shared" si="1919"/>
        <v>1674</v>
      </c>
      <c r="AD6609" s="4">
        <f t="shared" si="1928"/>
        <v>1674</v>
      </c>
      <c r="AE6609" s="4">
        <v>1674</v>
      </c>
      <c r="AF6609" s="4">
        <v>1674</v>
      </c>
      <c r="AG6609" s="4">
        <f t="shared" si="1929"/>
        <v>1674</v>
      </c>
      <c r="AI6609" t="e">
        <f t="shared" si="1924"/>
        <v>#N/A</v>
      </c>
      <c r="AJ6609">
        <v>10780.63</v>
      </c>
      <c r="AK6609" s="2">
        <v>10780.63</v>
      </c>
      <c r="AL6609" s="2">
        <f t="shared" si="1930"/>
        <v>10780.63</v>
      </c>
      <c r="AM6609" s="4"/>
      <c r="AN6609" t="e">
        <f>VLOOKUP([1]!Tabelle13[[#This Row],[Vlookup this ID for freight costs]],$AL$2:$AL$6811,2,FALSE)</f>
        <v>#REF!</v>
      </c>
      <c r="AP6609">
        <v>186.62</v>
      </c>
      <c r="AQ6609">
        <v>186.62</v>
      </c>
      <c r="AR6609" s="4">
        <v>2</v>
      </c>
      <c r="AS6609" s="4">
        <v>4</v>
      </c>
      <c r="AT6609" s="4">
        <v>2014</v>
      </c>
      <c r="AU6609" s="4">
        <v>11</v>
      </c>
      <c r="AV6609" s="4">
        <v>4</v>
      </c>
      <c r="AW6609" s="4">
        <v>2014</v>
      </c>
      <c r="AX6609" t="str">
        <f t="shared" si="1925"/>
        <v>Delay</v>
      </c>
      <c r="AY6609">
        <f t="shared" si="1926"/>
        <v>9</v>
      </c>
    </row>
    <row r="6610" spans="1:51" x14ac:dyDescent="0.2">
      <c r="A6610" s="3">
        <v>70162</v>
      </c>
      <c r="B6610" s="1" t="s">
        <v>463</v>
      </c>
      <c r="C6610" s="1" t="s">
        <v>73</v>
      </c>
      <c r="D6610" s="1" t="s">
        <v>52</v>
      </c>
      <c r="E6610" s="1" t="s">
        <v>53</v>
      </c>
      <c r="F6610" s="1" t="s">
        <v>53</v>
      </c>
      <c r="G6610" s="13" t="s">
        <v>3030</v>
      </c>
      <c r="H6610" s="12">
        <v>40182</v>
      </c>
      <c r="I6610" s="12" t="s">
        <v>3030</v>
      </c>
      <c r="J6610" s="12">
        <v>40182</v>
      </c>
      <c r="K6610" s="4">
        <v>2135</v>
      </c>
      <c r="L6610" s="1" t="s">
        <v>56</v>
      </c>
      <c r="M6610" s="1" t="s">
        <v>319</v>
      </c>
      <c r="N6610" s="1" t="s">
        <v>136</v>
      </c>
      <c r="O6610" s="1" t="s">
        <v>137</v>
      </c>
      <c r="P6610">
        <v>25</v>
      </c>
      <c r="Q6610">
        <v>5080</v>
      </c>
      <c r="R6610">
        <v>101600</v>
      </c>
      <c r="S6610">
        <v>20</v>
      </c>
      <c r="T6610">
        <v>0.8</v>
      </c>
      <c r="U6610">
        <f t="shared" si="1922"/>
        <v>101600</v>
      </c>
      <c r="V6610">
        <f t="shared" si="1923"/>
        <v>127000</v>
      </c>
      <c r="W6610" s="1" t="s">
        <v>138</v>
      </c>
      <c r="X6610" s="1" t="s">
        <v>139</v>
      </c>
      <c r="Y6610" s="1" t="s">
        <v>139</v>
      </c>
      <c r="Z6610" s="3">
        <v>11948</v>
      </c>
      <c r="AA6610" s="4">
        <f t="shared" si="1927"/>
        <v>1694</v>
      </c>
      <c r="AB6610" s="4">
        <f t="shared" si="1918"/>
        <v>944.64460000000008</v>
      </c>
      <c r="AC6610" s="4">
        <f t="shared" si="1919"/>
        <v>1694</v>
      </c>
      <c r="AD6610" s="4">
        <f t="shared" si="1928"/>
        <v>873</v>
      </c>
      <c r="AE6610" s="4">
        <v>1694</v>
      </c>
      <c r="AF6610" s="4">
        <v>1694</v>
      </c>
      <c r="AG6610" s="4">
        <f t="shared" si="1929"/>
        <v>1694</v>
      </c>
      <c r="AI6610" t="e">
        <f t="shared" si="1924"/>
        <v>#N/A</v>
      </c>
      <c r="AJ6610">
        <v>12127.58</v>
      </c>
      <c r="AK6610" s="2">
        <v>12127.58</v>
      </c>
      <c r="AL6610" s="2">
        <f t="shared" si="1930"/>
        <v>12127.58</v>
      </c>
      <c r="AM6610" s="4"/>
      <c r="AN6610" t="e">
        <f>VLOOKUP([1]!Tabelle13[[#This Row],[Vlookup this ID for freight costs]],$AL$2:$AL$6811,2,FALSE)</f>
        <v>#REF!</v>
      </c>
      <c r="AP6610">
        <v>219.05</v>
      </c>
      <c r="AQ6610">
        <v>219.05</v>
      </c>
      <c r="AR6610" s="4">
        <v>4</v>
      </c>
      <c r="AS6610" s="4">
        <v>1</v>
      </c>
      <c r="AT6610" s="4">
        <v>2010</v>
      </c>
      <c r="AU6610" s="4">
        <v>4</v>
      </c>
      <c r="AV6610" s="4">
        <v>1</v>
      </c>
      <c r="AW6610" s="4">
        <v>2010</v>
      </c>
      <c r="AX6610" t="str">
        <f t="shared" si="1925"/>
        <v>No Delay</v>
      </c>
      <c r="AY6610">
        <f t="shared" si="1926"/>
        <v>0</v>
      </c>
    </row>
    <row r="6611" spans="1:51" x14ac:dyDescent="0.2">
      <c r="A6611" s="3">
        <v>46156</v>
      </c>
      <c r="B6611" s="1" t="s">
        <v>140</v>
      </c>
      <c r="C6611" s="1" t="s">
        <v>99</v>
      </c>
      <c r="D6611" s="1" t="s">
        <v>52</v>
      </c>
      <c r="E6611" s="1" t="s">
        <v>53</v>
      </c>
      <c r="F6611" s="1" t="s">
        <v>53</v>
      </c>
      <c r="G6611" s="13" t="s">
        <v>2552</v>
      </c>
      <c r="H6611" s="12">
        <v>41054</v>
      </c>
      <c r="I6611" s="12" t="s">
        <v>2552</v>
      </c>
      <c r="J6611" s="12">
        <v>41054</v>
      </c>
      <c r="K6611" s="4">
        <v>3941</v>
      </c>
      <c r="L6611" s="1" t="s">
        <v>56</v>
      </c>
      <c r="M6611" s="1" t="s">
        <v>57</v>
      </c>
      <c r="N6611" s="1" t="s">
        <v>104</v>
      </c>
      <c r="O6611" s="1" t="s">
        <v>59</v>
      </c>
      <c r="P6611">
        <v>100</v>
      </c>
      <c r="Q6611">
        <v>2926</v>
      </c>
      <c r="R6611">
        <v>234080</v>
      </c>
      <c r="S6611">
        <v>80</v>
      </c>
      <c r="T6611">
        <v>0.8</v>
      </c>
      <c r="U6611">
        <f t="shared" si="1922"/>
        <v>234080</v>
      </c>
      <c r="V6611">
        <f t="shared" si="1923"/>
        <v>292600</v>
      </c>
      <c r="W6611" s="1" t="s">
        <v>85</v>
      </c>
      <c r="X6611" s="1" t="s">
        <v>1236</v>
      </c>
      <c r="Y6611" s="1" t="s">
        <v>86</v>
      </c>
      <c r="Z6611" s="4">
        <v>5905</v>
      </c>
      <c r="AA6611" s="4">
        <f t="shared" si="1927"/>
        <v>1394</v>
      </c>
      <c r="AB6611" s="4">
        <f t="shared" si="1918"/>
        <v>747.74728000000005</v>
      </c>
      <c r="AC6611" s="4">
        <f t="shared" si="1919"/>
        <v>1394</v>
      </c>
      <c r="AD6611" s="4">
        <f t="shared" si="1928"/>
        <v>1394</v>
      </c>
      <c r="AE6611" s="4">
        <v>1394</v>
      </c>
      <c r="AF6611" s="4">
        <v>1394</v>
      </c>
      <c r="AG6611" s="4">
        <f t="shared" si="1929"/>
        <v>1394</v>
      </c>
      <c r="AI6611" t="e">
        <f t="shared" si="1924"/>
        <v>#N/A</v>
      </c>
      <c r="AJ6611">
        <v>24596.33</v>
      </c>
      <c r="AK6611" s="2">
        <v>24596.33</v>
      </c>
      <c r="AL6611" s="2">
        <f t="shared" si="1930"/>
        <v>24596.33</v>
      </c>
      <c r="AM6611" s="4"/>
      <c r="AN6611" t="e">
        <f>VLOOKUP([1]!Tabelle13[[#This Row],[Vlookup this ID for freight costs]],$AL$2:$AL$6811,2,FALSE)</f>
        <v>#REF!</v>
      </c>
      <c r="AP6611">
        <v>328.18</v>
      </c>
      <c r="AQ6611">
        <v>328.18</v>
      </c>
      <c r="AR6611" s="4">
        <v>25</v>
      </c>
      <c r="AS6611" s="4">
        <v>5</v>
      </c>
      <c r="AT6611" s="4">
        <v>2012</v>
      </c>
      <c r="AU6611" s="4">
        <v>25</v>
      </c>
      <c r="AV6611" s="4">
        <v>5</v>
      </c>
      <c r="AW6611" s="4">
        <v>2012</v>
      </c>
      <c r="AX6611" t="str">
        <f t="shared" si="1925"/>
        <v>No Delay</v>
      </c>
      <c r="AY6611">
        <f t="shared" si="1926"/>
        <v>0</v>
      </c>
    </row>
    <row r="6612" spans="1:51" x14ac:dyDescent="0.2">
      <c r="A6612" s="3">
        <v>46727</v>
      </c>
      <c r="B6612" s="1" t="s">
        <v>140</v>
      </c>
      <c r="C6612" s="1" t="s">
        <v>99</v>
      </c>
      <c r="D6612" s="1" t="s">
        <v>52</v>
      </c>
      <c r="E6612" s="1" t="s">
        <v>53</v>
      </c>
      <c r="F6612" s="1" t="s">
        <v>53</v>
      </c>
      <c r="G6612" s="13" t="s">
        <v>1191</v>
      </c>
      <c r="H6612" s="12">
        <v>41274</v>
      </c>
      <c r="I6612" s="12" t="s">
        <v>1191</v>
      </c>
      <c r="J6612" s="12">
        <v>41274</v>
      </c>
      <c r="K6612" s="4">
        <v>4375</v>
      </c>
      <c r="L6612" s="1" t="s">
        <v>56</v>
      </c>
      <c r="M6612" s="1" t="s">
        <v>57</v>
      </c>
      <c r="N6612" s="1" t="s">
        <v>104</v>
      </c>
      <c r="O6612" s="1" t="s">
        <v>59</v>
      </c>
      <c r="P6612">
        <v>100</v>
      </c>
      <c r="Q6612">
        <v>2264</v>
      </c>
      <c r="R6612">
        <v>181120</v>
      </c>
      <c r="S6612">
        <v>80</v>
      </c>
      <c r="T6612">
        <v>0.8</v>
      </c>
      <c r="U6612">
        <f t="shared" si="1922"/>
        <v>181120</v>
      </c>
      <c r="V6612">
        <f t="shared" si="1923"/>
        <v>226400</v>
      </c>
      <c r="W6612" s="1" t="s">
        <v>85</v>
      </c>
      <c r="X6612" s="1" t="s">
        <v>1236</v>
      </c>
      <c r="Y6612" s="1" t="s">
        <v>86</v>
      </c>
      <c r="Z6612" s="4">
        <v>5905</v>
      </c>
      <c r="AA6612" s="4">
        <f t="shared" si="1927"/>
        <v>980</v>
      </c>
      <c r="AB6612" s="4">
        <f t="shared" si="1918"/>
        <v>470.51492000000007</v>
      </c>
      <c r="AC6612" s="4">
        <f t="shared" si="1919"/>
        <v>980</v>
      </c>
      <c r="AD6612" s="4">
        <f t="shared" si="1928"/>
        <v>980</v>
      </c>
      <c r="AE6612" s="4">
        <v>980</v>
      </c>
      <c r="AF6612" s="4">
        <v>980</v>
      </c>
      <c r="AG6612" s="4">
        <f t="shared" si="1929"/>
        <v>980</v>
      </c>
      <c r="AI6612" t="e">
        <f t="shared" si="1924"/>
        <v>#N/A</v>
      </c>
      <c r="AJ6612">
        <v>18638.439999999999</v>
      </c>
      <c r="AK6612" s="2">
        <v>18638.439999999999</v>
      </c>
      <c r="AL6612" s="2">
        <f t="shared" si="1930"/>
        <v>18638.439999999999</v>
      </c>
      <c r="AM6612" s="4"/>
      <c r="AN6612" t="e">
        <f>VLOOKUP([1]!Tabelle13[[#This Row],[Vlookup this ID for freight costs]],$AL$2:$AL$6811,2,FALSE)</f>
        <v>#REF!</v>
      </c>
      <c r="AP6612">
        <v>253.93</v>
      </c>
      <c r="AQ6612">
        <v>253.93</v>
      </c>
      <c r="AR6612" s="4">
        <v>31</v>
      </c>
      <c r="AS6612" s="4">
        <v>12</v>
      </c>
      <c r="AT6612" s="4">
        <v>2012</v>
      </c>
      <c r="AU6612" s="4">
        <v>31</v>
      </c>
      <c r="AV6612" s="4">
        <v>12</v>
      </c>
      <c r="AW6612" s="4">
        <v>2012</v>
      </c>
      <c r="AX6612" t="str">
        <f t="shared" si="1925"/>
        <v>No Delay</v>
      </c>
      <c r="AY6612">
        <f t="shared" si="1926"/>
        <v>0</v>
      </c>
    </row>
    <row r="6613" spans="1:51" x14ac:dyDescent="0.2">
      <c r="A6613" s="3">
        <v>2171</v>
      </c>
      <c r="B6613" s="1" t="s">
        <v>1329</v>
      </c>
      <c r="C6613" s="1" t="s">
        <v>65</v>
      </c>
      <c r="D6613" s="1" t="s">
        <v>52</v>
      </c>
      <c r="E6613" s="1" t="s">
        <v>53</v>
      </c>
      <c r="F6613" s="1" t="s">
        <v>53</v>
      </c>
      <c r="G6613" s="13" t="s">
        <v>1128</v>
      </c>
      <c r="H6613" s="12">
        <v>39911</v>
      </c>
      <c r="I6613" s="12" t="s">
        <v>1128</v>
      </c>
      <c r="J6613" s="12">
        <v>39911</v>
      </c>
      <c r="K6613" s="4">
        <v>1452</v>
      </c>
      <c r="L6613" s="1" t="s">
        <v>56</v>
      </c>
      <c r="M6613" s="1" t="s">
        <v>57</v>
      </c>
      <c r="N6613" s="1" t="s">
        <v>104</v>
      </c>
      <c r="O6613" s="1" t="s">
        <v>59</v>
      </c>
      <c r="P6613">
        <v>100</v>
      </c>
      <c r="Q6613">
        <v>5751</v>
      </c>
      <c r="R6613">
        <v>460080</v>
      </c>
      <c r="S6613">
        <v>80</v>
      </c>
      <c r="T6613">
        <v>0.8</v>
      </c>
      <c r="U6613">
        <f t="shared" si="1922"/>
        <v>460080</v>
      </c>
      <c r="V6613">
        <f t="shared" si="1923"/>
        <v>575100</v>
      </c>
      <c r="W6613" s="1" t="s">
        <v>60</v>
      </c>
      <c r="X6613" s="1" t="s">
        <v>61</v>
      </c>
      <c r="Y6613" s="1" t="s">
        <v>61</v>
      </c>
      <c r="Z6613" s="3">
        <v>12853</v>
      </c>
      <c r="AA6613" s="4">
        <f t="shared" si="1927"/>
        <v>1723</v>
      </c>
      <c r="AB6613" s="4">
        <f t="shared" si="1918"/>
        <v>1930.80078</v>
      </c>
      <c r="AC6613" s="4">
        <f t="shared" si="1919"/>
        <v>1723</v>
      </c>
      <c r="AD6613" s="4">
        <f t="shared" si="1928"/>
        <v>2548.5</v>
      </c>
      <c r="AE6613" s="4">
        <v>1723</v>
      </c>
      <c r="AF6613" s="4">
        <v>1723</v>
      </c>
      <c r="AG6613" s="4">
        <f t="shared" si="1929"/>
        <v>1723</v>
      </c>
      <c r="AH6613" s="4">
        <v>10631</v>
      </c>
      <c r="AI6613">
        <f t="shared" si="1924"/>
        <v>178</v>
      </c>
      <c r="AJ6613">
        <v>22451.67</v>
      </c>
      <c r="AK6613" s="2">
        <v>22451.67</v>
      </c>
      <c r="AL6613" s="2">
        <f t="shared" si="1930"/>
        <v>22451.67</v>
      </c>
      <c r="AM6613" s="4"/>
      <c r="AN6613" t="e">
        <f>VLOOKUP([1]!Tabelle13[[#This Row],[Vlookup this ID for freight costs]],$AL$2:$AL$6811,2,FALSE)</f>
        <v>#REF!</v>
      </c>
      <c r="AP6613">
        <v>901.76</v>
      </c>
      <c r="AQ6613">
        <v>901.76</v>
      </c>
      <c r="AR6613" s="4">
        <v>8</v>
      </c>
      <c r="AS6613" s="4">
        <v>4</v>
      </c>
      <c r="AT6613" s="4">
        <v>2009</v>
      </c>
      <c r="AU6613" s="4">
        <v>8</v>
      </c>
      <c r="AV6613" s="4">
        <v>4</v>
      </c>
      <c r="AW6613" s="4">
        <v>2009</v>
      </c>
      <c r="AX6613" t="str">
        <f t="shared" si="1925"/>
        <v>No Delay</v>
      </c>
      <c r="AY6613">
        <f t="shared" si="1926"/>
        <v>0</v>
      </c>
    </row>
    <row r="6614" spans="1:51" x14ac:dyDescent="0.2">
      <c r="A6614" s="3">
        <v>27067</v>
      </c>
      <c r="B6614" s="1" t="s">
        <v>1138</v>
      </c>
      <c r="C6614" s="1" t="s">
        <v>65</v>
      </c>
      <c r="D6614" s="1" t="s">
        <v>52</v>
      </c>
      <c r="E6614" s="1" t="s">
        <v>53</v>
      </c>
      <c r="F6614" s="1" t="s">
        <v>53</v>
      </c>
      <c r="G6614" s="13" t="s">
        <v>2500</v>
      </c>
      <c r="H6614" s="12">
        <v>41513</v>
      </c>
      <c r="I6614" s="12" t="s">
        <v>2500</v>
      </c>
      <c r="J6614" s="12">
        <v>41513</v>
      </c>
      <c r="K6614" s="4">
        <v>4883</v>
      </c>
      <c r="L6614" s="1" t="s">
        <v>56</v>
      </c>
      <c r="M6614" s="1" t="s">
        <v>634</v>
      </c>
      <c r="N6614" s="1" t="s">
        <v>635</v>
      </c>
      <c r="O6614" s="1" t="s">
        <v>636</v>
      </c>
      <c r="P6614">
        <v>20</v>
      </c>
      <c r="Q6614">
        <v>202</v>
      </c>
      <c r="R6614">
        <v>6464</v>
      </c>
      <c r="S6614">
        <v>32</v>
      </c>
      <c r="T6614">
        <v>1.6</v>
      </c>
      <c r="U6614">
        <f t="shared" si="1922"/>
        <v>6464</v>
      </c>
      <c r="V6614">
        <f t="shared" si="1923"/>
        <v>4040</v>
      </c>
      <c r="W6614" s="1" t="s">
        <v>637</v>
      </c>
      <c r="X6614" s="1" t="s">
        <v>71</v>
      </c>
      <c r="Y6614" s="1" t="s">
        <v>71</v>
      </c>
      <c r="Z6614" s="4">
        <v>10674</v>
      </c>
      <c r="AA6614" s="4">
        <f t="shared" si="1927"/>
        <v>60</v>
      </c>
      <c r="AB6614" s="4">
        <f t="shared" si="1918"/>
        <v>-40.875135999999998</v>
      </c>
      <c r="AC6614" s="4">
        <f t="shared" si="1919"/>
        <v>60</v>
      </c>
      <c r="AD6614" s="4">
        <f t="shared" si="1928"/>
        <v>308.36971471703998</v>
      </c>
      <c r="AE6614" s="4">
        <v>60</v>
      </c>
      <c r="AF6614" s="4">
        <v>60</v>
      </c>
      <c r="AG6614" s="4">
        <f t="shared" si="1929"/>
        <v>60</v>
      </c>
      <c r="AI6614" t="e">
        <f t="shared" si="1924"/>
        <v>#N/A</v>
      </c>
      <c r="AJ6614">
        <v>624.91999999999996</v>
      </c>
      <c r="AK6614" s="2">
        <v>624.91999999999996</v>
      </c>
      <c r="AL6614" s="2">
        <f t="shared" si="1930"/>
        <v>624.91999999999996</v>
      </c>
      <c r="AM6614" s="4"/>
      <c r="AN6614" t="e">
        <f>VLOOKUP([1]!Tabelle13[[#This Row],[Vlookup this ID for freight costs]],$AL$2:$AL$6811,2,FALSE)</f>
        <v>#REF!</v>
      </c>
      <c r="AP6614">
        <v>8</v>
      </c>
      <c r="AQ6614">
        <v>8</v>
      </c>
      <c r="AR6614" s="4">
        <v>27</v>
      </c>
      <c r="AS6614" s="4">
        <v>8</v>
      </c>
      <c r="AT6614" s="4">
        <v>2013</v>
      </c>
      <c r="AU6614" s="4">
        <v>27</v>
      </c>
      <c r="AV6614" s="4">
        <v>8</v>
      </c>
      <c r="AW6614" s="4">
        <v>2013</v>
      </c>
      <c r="AX6614" t="str">
        <f t="shared" si="1925"/>
        <v>No Delay</v>
      </c>
      <c r="AY6614">
        <f t="shared" si="1926"/>
        <v>0</v>
      </c>
    </row>
    <row r="6615" spans="1:51" x14ac:dyDescent="0.2">
      <c r="A6615" s="3">
        <v>11232</v>
      </c>
      <c r="B6615" s="1" t="s">
        <v>72</v>
      </c>
      <c r="C6615" s="1" t="s">
        <v>73</v>
      </c>
      <c r="D6615" s="1" t="s">
        <v>130</v>
      </c>
      <c r="E6615" s="1" t="s">
        <v>101</v>
      </c>
      <c r="F6615" s="1" t="s">
        <v>101</v>
      </c>
      <c r="G6615" s="13" t="s">
        <v>917</v>
      </c>
      <c r="H6615" s="12">
        <v>39559</v>
      </c>
      <c r="I6615" s="12" t="s">
        <v>917</v>
      </c>
      <c r="J6615" s="12">
        <v>39559</v>
      </c>
      <c r="K6615" s="4">
        <v>779</v>
      </c>
      <c r="L6615" s="1" t="s">
        <v>56</v>
      </c>
      <c r="M6615" s="1" t="s">
        <v>132</v>
      </c>
      <c r="N6615" s="1" t="s">
        <v>136</v>
      </c>
      <c r="O6615" s="1" t="s">
        <v>137</v>
      </c>
      <c r="P6615">
        <v>25</v>
      </c>
      <c r="Q6615">
        <v>5693</v>
      </c>
      <c r="R6615">
        <v>113860</v>
      </c>
      <c r="S6615">
        <v>20</v>
      </c>
      <c r="T6615">
        <v>0.8</v>
      </c>
      <c r="U6615">
        <f t="shared" si="1922"/>
        <v>113860</v>
      </c>
      <c r="V6615">
        <f t="shared" si="1923"/>
        <v>142325</v>
      </c>
      <c r="W6615" s="1" t="s">
        <v>138</v>
      </c>
      <c r="X6615" s="1" t="s">
        <v>139</v>
      </c>
      <c r="Y6615" s="1" t="s">
        <v>139</v>
      </c>
      <c r="Z6615" s="3">
        <v>18736</v>
      </c>
      <c r="AA6615" s="4">
        <f t="shared" si="1927"/>
        <v>1740</v>
      </c>
      <c r="AB6615" s="4">
        <f t="shared" si="1918"/>
        <v>1072.5899599999998</v>
      </c>
      <c r="AC6615" s="4">
        <f t="shared" si="1919"/>
        <v>1740</v>
      </c>
      <c r="AD6615" s="4">
        <f t="shared" si="1928"/>
        <v>1740</v>
      </c>
      <c r="AE6615" s="4">
        <v>1740</v>
      </c>
      <c r="AF6615" s="4">
        <v>1740</v>
      </c>
      <c r="AG6615" s="4">
        <f t="shared" si="1929"/>
        <v>1740</v>
      </c>
      <c r="AH6615" s="4">
        <v>83580</v>
      </c>
      <c r="AI6615">
        <f t="shared" si="1924"/>
        <v>11441</v>
      </c>
      <c r="AJ6615">
        <v>8008.65</v>
      </c>
      <c r="AK6615" s="2">
        <v>8008.65</v>
      </c>
      <c r="AL6615" s="2">
        <f t="shared" si="1930"/>
        <v>8008.65</v>
      </c>
      <c r="AM6615" s="4"/>
      <c r="AN6615" t="e">
        <f>VLOOKUP([1]!Tabelle13[[#This Row],[Vlookup this ID for freight costs]],$AL$2:$AL$6811,2,FALSE)</f>
        <v>#REF!</v>
      </c>
      <c r="AP6615">
        <v>182.18</v>
      </c>
      <c r="AQ6615">
        <v>182.18</v>
      </c>
      <c r="AR6615" s="4">
        <v>21</v>
      </c>
      <c r="AS6615" s="4">
        <v>4</v>
      </c>
      <c r="AT6615" s="4">
        <v>2008</v>
      </c>
      <c r="AU6615" s="4">
        <v>21</v>
      </c>
      <c r="AV6615" s="4">
        <v>4</v>
      </c>
      <c r="AW6615" s="4">
        <v>2008</v>
      </c>
      <c r="AX6615" t="str">
        <f t="shared" si="1925"/>
        <v>No Delay</v>
      </c>
      <c r="AY6615">
        <f t="shared" si="1926"/>
        <v>0</v>
      </c>
    </row>
    <row r="6616" spans="1:51" x14ac:dyDescent="0.2">
      <c r="A6616" s="3">
        <v>10553</v>
      </c>
      <c r="B6616" s="1" t="s">
        <v>119</v>
      </c>
      <c r="C6616" s="1" t="s">
        <v>114</v>
      </c>
      <c r="D6616" s="1" t="s">
        <v>130</v>
      </c>
      <c r="E6616" s="1" t="s">
        <v>53</v>
      </c>
      <c r="F6616" s="1" t="s">
        <v>107</v>
      </c>
      <c r="G6616" s="13" t="s">
        <v>135</v>
      </c>
      <c r="H6616" s="12">
        <v>39223</v>
      </c>
      <c r="I6616" s="12" t="s">
        <v>135</v>
      </c>
      <c r="J6616" s="12">
        <v>39223</v>
      </c>
      <c r="K6616" s="4">
        <v>164</v>
      </c>
      <c r="L6616" s="1" t="s">
        <v>56</v>
      </c>
      <c r="M6616" s="1" t="s">
        <v>132</v>
      </c>
      <c r="N6616" s="1" t="s">
        <v>127</v>
      </c>
      <c r="O6616" s="1" t="s">
        <v>128</v>
      </c>
      <c r="P6616">
        <v>20</v>
      </c>
      <c r="Q6616">
        <v>5212</v>
      </c>
      <c r="R6616">
        <v>166784</v>
      </c>
      <c r="S6616">
        <v>32</v>
      </c>
      <c r="T6616">
        <v>1.6</v>
      </c>
      <c r="U6616">
        <f t="shared" si="1922"/>
        <v>166784</v>
      </c>
      <c r="V6616">
        <f t="shared" si="1923"/>
        <v>104240</v>
      </c>
      <c r="W6616" s="1" t="s">
        <v>126</v>
      </c>
      <c r="X6616" s="1" t="s">
        <v>129</v>
      </c>
      <c r="Y6616" s="1" t="s">
        <v>129</v>
      </c>
      <c r="Z6616" s="3">
        <v>8261</v>
      </c>
      <c r="AA6616" s="4">
        <f t="shared" si="1927"/>
        <v>1780</v>
      </c>
      <c r="AB6616" s="4">
        <f t="shared" si="1918"/>
        <v>1215.2921839999999</v>
      </c>
      <c r="AC6616" s="4">
        <f t="shared" si="1919"/>
        <v>1780</v>
      </c>
      <c r="AD6616" s="4">
        <f t="shared" si="1928"/>
        <v>1780</v>
      </c>
      <c r="AE6616" s="4">
        <v>1780</v>
      </c>
      <c r="AF6616" s="4">
        <v>1780</v>
      </c>
      <c r="AG6616" s="4">
        <f t="shared" si="1929"/>
        <v>1780</v>
      </c>
      <c r="AH6616" s="4">
        <v>82356</v>
      </c>
      <c r="AI6616">
        <f t="shared" si="1924"/>
        <v>7889</v>
      </c>
      <c r="AJ6616">
        <v>13736.03</v>
      </c>
      <c r="AK6616" s="2">
        <v>13736.03</v>
      </c>
      <c r="AL6616" s="2">
        <f t="shared" si="1930"/>
        <v>13736.03</v>
      </c>
      <c r="AM6616" s="4"/>
      <c r="AN6616" t="e">
        <f>VLOOKUP([1]!Tabelle13[[#This Row],[Vlookup this ID for freight costs]],$AL$2:$AL$6811,2,FALSE)</f>
        <v>#REF!</v>
      </c>
      <c r="AP6616">
        <v>0</v>
      </c>
      <c r="AR6616" s="4">
        <v>21</v>
      </c>
      <c r="AS6616" s="4">
        <v>5</v>
      </c>
      <c r="AT6616" s="4">
        <v>2007</v>
      </c>
      <c r="AU6616" s="4">
        <v>21</v>
      </c>
      <c r="AV6616" s="4">
        <v>5</v>
      </c>
      <c r="AW6616" s="4">
        <v>2007</v>
      </c>
      <c r="AX6616" t="str">
        <f t="shared" si="1925"/>
        <v>No Delay</v>
      </c>
      <c r="AY6616">
        <f t="shared" si="1926"/>
        <v>0</v>
      </c>
    </row>
    <row r="6617" spans="1:51" x14ac:dyDescent="0.2">
      <c r="A6617" s="3">
        <v>46987</v>
      </c>
      <c r="B6617" s="1" t="s">
        <v>140</v>
      </c>
      <c r="C6617" s="1" t="s">
        <v>99</v>
      </c>
      <c r="D6617" s="1" t="s">
        <v>52</v>
      </c>
      <c r="E6617" s="1" t="s">
        <v>53</v>
      </c>
      <c r="F6617" s="1" t="s">
        <v>53</v>
      </c>
      <c r="G6617" s="13" t="s">
        <v>1191</v>
      </c>
      <c r="H6617" s="12">
        <v>41274</v>
      </c>
      <c r="I6617" s="12" t="s">
        <v>1191</v>
      </c>
      <c r="J6617" s="12">
        <v>41274</v>
      </c>
      <c r="K6617" s="4">
        <v>4376</v>
      </c>
      <c r="L6617" s="1" t="s">
        <v>56</v>
      </c>
      <c r="M6617" s="1" t="s">
        <v>57</v>
      </c>
      <c r="N6617" s="1" t="s">
        <v>104</v>
      </c>
      <c r="O6617" s="1" t="s">
        <v>59</v>
      </c>
      <c r="P6617">
        <v>100</v>
      </c>
      <c r="Q6617">
        <v>2352</v>
      </c>
      <c r="R6617">
        <v>188160</v>
      </c>
      <c r="S6617">
        <v>80</v>
      </c>
      <c r="T6617">
        <v>0.8</v>
      </c>
      <c r="U6617">
        <f t="shared" si="1922"/>
        <v>188160</v>
      </c>
      <c r="V6617">
        <f t="shared" si="1923"/>
        <v>235200</v>
      </c>
      <c r="W6617" s="1" t="s">
        <v>85</v>
      </c>
      <c r="X6617" s="1" t="s">
        <v>1236</v>
      </c>
      <c r="Y6617" s="1" t="s">
        <v>86</v>
      </c>
      <c r="Z6617" s="4">
        <v>5905</v>
      </c>
      <c r="AA6617" s="4">
        <f t="shared" si="1927"/>
        <v>1016</v>
      </c>
      <c r="AB6617" s="4">
        <f t="shared" si="1918"/>
        <v>507.36756000000003</v>
      </c>
      <c r="AC6617" s="4">
        <f t="shared" si="1919"/>
        <v>1016</v>
      </c>
      <c r="AD6617" s="4">
        <f t="shared" si="1928"/>
        <v>1030</v>
      </c>
      <c r="AE6617" s="4">
        <v>1016</v>
      </c>
      <c r="AF6617" s="4">
        <v>1016</v>
      </c>
      <c r="AG6617" s="4">
        <f t="shared" si="1929"/>
        <v>1016</v>
      </c>
      <c r="AI6617" t="e">
        <f t="shared" si="1924"/>
        <v>#N/A</v>
      </c>
      <c r="AJ6617">
        <v>19026.72</v>
      </c>
      <c r="AK6617" s="2">
        <v>19026.72</v>
      </c>
      <c r="AL6617" s="2">
        <f t="shared" si="1930"/>
        <v>19026.72</v>
      </c>
      <c r="AM6617" s="4"/>
      <c r="AN6617" t="e">
        <f>VLOOKUP([1]!Tabelle13[[#This Row],[Vlookup this ID for freight costs]],$AL$2:$AL$6811,2,FALSE)</f>
        <v>#REF!</v>
      </c>
      <c r="AP6617">
        <v>263.8</v>
      </c>
      <c r="AQ6617">
        <v>263.8</v>
      </c>
      <c r="AR6617" s="4">
        <v>31</v>
      </c>
      <c r="AS6617" s="4">
        <v>12</v>
      </c>
      <c r="AT6617" s="4">
        <v>2012</v>
      </c>
      <c r="AU6617" s="4">
        <v>31</v>
      </c>
      <c r="AV6617" s="4">
        <v>12</v>
      </c>
      <c r="AW6617" s="4">
        <v>2012</v>
      </c>
      <c r="AX6617" t="str">
        <f t="shared" si="1925"/>
        <v>No Delay</v>
      </c>
      <c r="AY6617">
        <f t="shared" si="1926"/>
        <v>0</v>
      </c>
    </row>
    <row r="6618" spans="1:51" x14ac:dyDescent="0.2">
      <c r="A6618" s="3">
        <v>9585</v>
      </c>
      <c r="B6618" s="1" t="s">
        <v>133</v>
      </c>
      <c r="C6618" s="1" t="s">
        <v>51</v>
      </c>
      <c r="D6618" s="1" t="s">
        <v>52</v>
      </c>
      <c r="E6618" s="1" t="s">
        <v>53</v>
      </c>
      <c r="F6618" s="1" t="s">
        <v>53</v>
      </c>
      <c r="G6618" s="13" t="s">
        <v>3031</v>
      </c>
      <c r="H6618" s="12">
        <v>39738</v>
      </c>
      <c r="I6618" s="12" t="s">
        <v>3031</v>
      </c>
      <c r="J6618" s="12">
        <v>39738</v>
      </c>
      <c r="K6618" s="4">
        <v>1127</v>
      </c>
      <c r="L6618" s="1" t="s">
        <v>56</v>
      </c>
      <c r="M6618" s="1" t="s">
        <v>126</v>
      </c>
      <c r="N6618" s="1" t="s">
        <v>127</v>
      </c>
      <c r="O6618" s="1" t="s">
        <v>128</v>
      </c>
      <c r="P6618">
        <v>20</v>
      </c>
      <c r="Q6618">
        <v>5300</v>
      </c>
      <c r="R6618">
        <v>169600</v>
      </c>
      <c r="S6618">
        <v>32</v>
      </c>
      <c r="T6618">
        <v>1.6</v>
      </c>
      <c r="U6618">
        <f t="shared" si="1922"/>
        <v>169600</v>
      </c>
      <c r="V6618">
        <f t="shared" si="1923"/>
        <v>106000</v>
      </c>
      <c r="W6618" s="1" t="s">
        <v>126</v>
      </c>
      <c r="X6618" s="1" t="s">
        <v>129</v>
      </c>
      <c r="Y6618" s="1" t="s">
        <v>129</v>
      </c>
      <c r="Z6618" s="3">
        <v>8935</v>
      </c>
      <c r="AA6618" s="4">
        <f t="shared" si="1927"/>
        <v>1796</v>
      </c>
      <c r="AB6618" s="4">
        <f t="shared" si="1918"/>
        <v>1237.3566000000001</v>
      </c>
      <c r="AC6618" s="4">
        <f t="shared" si="1919"/>
        <v>1796</v>
      </c>
      <c r="AD6618" s="4">
        <f t="shared" si="1928"/>
        <v>1796</v>
      </c>
      <c r="AE6618" s="4">
        <v>1796</v>
      </c>
      <c r="AF6618" s="4">
        <v>1796</v>
      </c>
      <c r="AG6618" s="4">
        <f t="shared" si="1929"/>
        <v>1796</v>
      </c>
      <c r="AH6618" s="4">
        <v>82785</v>
      </c>
      <c r="AI6618">
        <f t="shared" si="1924"/>
        <v>72975</v>
      </c>
      <c r="AJ6618">
        <v>32437.45</v>
      </c>
      <c r="AK6618" s="2">
        <v>32437.45</v>
      </c>
      <c r="AL6618" s="2">
        <f t="shared" si="1930"/>
        <v>32437.45</v>
      </c>
      <c r="AM6618" s="4"/>
      <c r="AN6618" t="e">
        <f>VLOOKUP([1]!Tabelle13[[#This Row],[Vlookup this ID for freight costs]],$AL$2:$AL$6811,2,FALSE)</f>
        <v>#REF!</v>
      </c>
      <c r="AP6618">
        <v>271.36</v>
      </c>
      <c r="AQ6618">
        <v>271.36</v>
      </c>
      <c r="AR6618" s="4">
        <v>17</v>
      </c>
      <c r="AS6618" s="4">
        <v>10</v>
      </c>
      <c r="AT6618" s="4">
        <v>2008</v>
      </c>
      <c r="AU6618" s="4">
        <v>17</v>
      </c>
      <c r="AV6618" s="4">
        <v>10</v>
      </c>
      <c r="AW6618" s="4">
        <v>2008</v>
      </c>
      <c r="AX6618" t="str">
        <f t="shared" si="1925"/>
        <v>No Delay</v>
      </c>
      <c r="AY6618">
        <f t="shared" si="1926"/>
        <v>0</v>
      </c>
    </row>
    <row r="6619" spans="1:51" x14ac:dyDescent="0.2">
      <c r="A6619" s="3">
        <v>48523</v>
      </c>
      <c r="B6619" s="1" t="s">
        <v>1912</v>
      </c>
      <c r="C6619" s="1" t="s">
        <v>99</v>
      </c>
      <c r="D6619" s="1" t="s">
        <v>52</v>
      </c>
      <c r="E6619" s="1" t="s">
        <v>53</v>
      </c>
      <c r="F6619" s="1" t="s">
        <v>53</v>
      </c>
      <c r="G6619" s="13" t="s">
        <v>1893</v>
      </c>
      <c r="H6619" s="12">
        <v>41250</v>
      </c>
      <c r="I6619" s="12" t="s">
        <v>1893</v>
      </c>
      <c r="J6619" s="12">
        <v>41250</v>
      </c>
      <c r="K6619" s="4">
        <v>4339</v>
      </c>
      <c r="L6619" s="1" t="s">
        <v>56</v>
      </c>
      <c r="M6619" s="1" t="s">
        <v>57</v>
      </c>
      <c r="N6619" s="1" t="s">
        <v>104</v>
      </c>
      <c r="O6619" s="1" t="s">
        <v>59</v>
      </c>
      <c r="P6619">
        <v>100</v>
      </c>
      <c r="Q6619">
        <v>2744</v>
      </c>
      <c r="R6619">
        <v>219520</v>
      </c>
      <c r="S6619">
        <v>80</v>
      </c>
      <c r="T6619">
        <v>0.8</v>
      </c>
      <c r="U6619">
        <f t="shared" si="1922"/>
        <v>219520</v>
      </c>
      <c r="V6619">
        <f t="shared" si="1923"/>
        <v>274400</v>
      </c>
      <c r="W6619" s="1" t="s">
        <v>85</v>
      </c>
      <c r="X6619" s="1" t="s">
        <v>1236</v>
      </c>
      <c r="Y6619" s="1" t="s">
        <v>86</v>
      </c>
      <c r="Z6619" s="4">
        <v>5905</v>
      </c>
      <c r="AA6619" s="4">
        <f t="shared" si="1927"/>
        <v>1303</v>
      </c>
      <c r="AB6619" s="4">
        <f t="shared" si="1918"/>
        <v>671.5293200000001</v>
      </c>
      <c r="AC6619" s="4">
        <f t="shared" si="1919"/>
        <v>1303</v>
      </c>
      <c r="AD6619" s="4">
        <f t="shared" si="1928"/>
        <v>1245.4761904761904</v>
      </c>
      <c r="AE6619" s="4">
        <v>1303</v>
      </c>
      <c r="AF6619" s="4">
        <v>1303</v>
      </c>
      <c r="AG6619" s="4">
        <f t="shared" si="1929"/>
        <v>1303</v>
      </c>
      <c r="AI6619" t="e">
        <f t="shared" si="1924"/>
        <v>#N/A</v>
      </c>
      <c r="AJ6619">
        <v>22223.94</v>
      </c>
      <c r="AK6619" s="2">
        <v>22223.94</v>
      </c>
      <c r="AL6619" s="2">
        <f t="shared" si="1930"/>
        <v>22223.94</v>
      </c>
      <c r="AM6619" s="4"/>
      <c r="AN6619" t="e">
        <f>VLOOKUP([1]!Tabelle13[[#This Row],[Vlookup this ID for freight costs]],$AL$2:$AL$6811,2,FALSE)</f>
        <v>#REF!</v>
      </c>
      <c r="AP6619">
        <v>307.77</v>
      </c>
      <c r="AQ6619">
        <v>307.77</v>
      </c>
      <c r="AR6619" s="4">
        <v>7</v>
      </c>
      <c r="AS6619" s="4">
        <v>12</v>
      </c>
      <c r="AT6619" s="4">
        <v>2012</v>
      </c>
      <c r="AU6619" s="4">
        <v>7</v>
      </c>
      <c r="AV6619" s="4">
        <v>12</v>
      </c>
      <c r="AW6619" s="4">
        <v>2012</v>
      </c>
      <c r="AX6619" t="str">
        <f t="shared" si="1925"/>
        <v>No Delay</v>
      </c>
      <c r="AY6619">
        <f t="shared" si="1926"/>
        <v>0</v>
      </c>
    </row>
    <row r="6620" spans="1:51" x14ac:dyDescent="0.2">
      <c r="A6620" s="3">
        <v>15930</v>
      </c>
      <c r="B6620" s="1" t="s">
        <v>172</v>
      </c>
      <c r="C6620" s="1" t="s">
        <v>114</v>
      </c>
      <c r="D6620" s="1" t="s">
        <v>52</v>
      </c>
      <c r="E6620" s="1" t="s">
        <v>53</v>
      </c>
      <c r="F6620" s="1" t="s">
        <v>53</v>
      </c>
      <c r="G6620" s="13" t="s">
        <v>1597</v>
      </c>
      <c r="H6620" s="12">
        <v>40253</v>
      </c>
      <c r="I6620" s="12" t="s">
        <v>1597</v>
      </c>
      <c r="J6620" s="12">
        <v>40253</v>
      </c>
      <c r="K6620" s="4">
        <v>2249</v>
      </c>
      <c r="L6620" s="1" t="s">
        <v>56</v>
      </c>
      <c r="M6620" s="1" t="s">
        <v>126</v>
      </c>
      <c r="N6620" s="1" t="s">
        <v>127</v>
      </c>
      <c r="O6620" s="1" t="s">
        <v>128</v>
      </c>
      <c r="P6620">
        <v>20</v>
      </c>
      <c r="Q6620">
        <v>5264</v>
      </c>
      <c r="R6620">
        <v>168448</v>
      </c>
      <c r="S6620">
        <v>32</v>
      </c>
      <c r="T6620">
        <v>1.6</v>
      </c>
      <c r="U6620">
        <f t="shared" si="1922"/>
        <v>168448</v>
      </c>
      <c r="V6620">
        <f t="shared" si="1923"/>
        <v>105280</v>
      </c>
      <c r="W6620" s="1" t="s">
        <v>126</v>
      </c>
      <c r="X6620" s="1" t="s">
        <v>129</v>
      </c>
      <c r="Y6620" s="1" t="s">
        <v>129</v>
      </c>
      <c r="Z6620" s="3">
        <v>8261</v>
      </c>
      <c r="AA6620" s="4">
        <f t="shared" si="1927"/>
        <v>1826</v>
      </c>
      <c r="AB6620" s="4">
        <f t="shared" si="1918"/>
        <v>1228.3302479999998</v>
      </c>
      <c r="AC6620" s="4">
        <f t="shared" si="1919"/>
        <v>1826</v>
      </c>
      <c r="AD6620" s="4">
        <f t="shared" si="1928"/>
        <v>1826</v>
      </c>
      <c r="AE6620" s="4">
        <v>1826</v>
      </c>
      <c r="AF6620" s="4">
        <v>1826</v>
      </c>
      <c r="AG6620" s="4">
        <f t="shared" si="1929"/>
        <v>1826</v>
      </c>
      <c r="AI6620" t="e">
        <f t="shared" si="1924"/>
        <v>#N/A</v>
      </c>
      <c r="AJ6620">
        <v>16438.259999999998</v>
      </c>
      <c r="AK6620" s="2">
        <v>16438.259999999998</v>
      </c>
      <c r="AL6620" s="2">
        <f t="shared" si="1930"/>
        <v>16438.259999999998</v>
      </c>
      <c r="AM6620" s="4"/>
      <c r="AN6620" t="e">
        <f>VLOOKUP([1]!Tabelle13[[#This Row],[Vlookup this ID for freight costs]],$AL$2:$AL$6811,2,FALSE)</f>
        <v>#REF!</v>
      </c>
      <c r="AP6620">
        <v>363.17</v>
      </c>
      <c r="AQ6620">
        <v>363.17</v>
      </c>
      <c r="AR6620" s="4">
        <v>16</v>
      </c>
      <c r="AS6620" s="4">
        <v>4</v>
      </c>
      <c r="AT6620" s="4">
        <v>2010</v>
      </c>
      <c r="AU6620" s="4">
        <v>16</v>
      </c>
      <c r="AV6620" s="4">
        <v>4</v>
      </c>
      <c r="AW6620" s="4">
        <v>2010</v>
      </c>
      <c r="AX6620" t="str">
        <f t="shared" si="1925"/>
        <v>No Delay</v>
      </c>
      <c r="AY6620">
        <f t="shared" si="1926"/>
        <v>0</v>
      </c>
    </row>
    <row r="6621" spans="1:51" x14ac:dyDescent="0.2">
      <c r="A6621" s="3">
        <v>49406</v>
      </c>
      <c r="B6621" s="1" t="s">
        <v>140</v>
      </c>
      <c r="C6621" s="1" t="s">
        <v>99</v>
      </c>
      <c r="D6621" s="1" t="s">
        <v>52</v>
      </c>
      <c r="E6621" s="1" t="s">
        <v>53</v>
      </c>
      <c r="F6621" s="1" t="s">
        <v>53</v>
      </c>
      <c r="G6621" s="13" t="s">
        <v>1576</v>
      </c>
      <c r="H6621" s="12">
        <v>41983</v>
      </c>
      <c r="I6621" s="12" t="s">
        <v>1576</v>
      </c>
      <c r="J6621" s="12">
        <v>41983</v>
      </c>
      <c r="K6621" s="4">
        <v>6172</v>
      </c>
      <c r="L6621" s="1" t="s">
        <v>56</v>
      </c>
      <c r="M6621" s="1" t="s">
        <v>57</v>
      </c>
      <c r="N6621" s="1" t="s">
        <v>104</v>
      </c>
      <c r="O6621" s="1" t="s">
        <v>59</v>
      </c>
      <c r="P6621">
        <v>100</v>
      </c>
      <c r="Q6621">
        <v>504</v>
      </c>
      <c r="R6621">
        <v>40320</v>
      </c>
      <c r="S6621">
        <v>80</v>
      </c>
      <c r="T6621">
        <v>0.8</v>
      </c>
      <c r="U6621">
        <f t="shared" si="1922"/>
        <v>40320</v>
      </c>
      <c r="V6621">
        <f t="shared" si="1923"/>
        <v>50400</v>
      </c>
      <c r="W6621" s="1" t="s">
        <v>85</v>
      </c>
      <c r="X6621" s="1" t="s">
        <v>1236</v>
      </c>
      <c r="Y6621" s="1" t="s">
        <v>86</v>
      </c>
      <c r="Z6621" s="4">
        <v>5905</v>
      </c>
      <c r="AA6621" s="4">
        <f t="shared" si="1927"/>
        <v>204</v>
      </c>
      <c r="AB6621" s="4">
        <f t="shared" si="1918"/>
        <v>-266.53787999999997</v>
      </c>
      <c r="AC6621" s="4">
        <f t="shared" si="1919"/>
        <v>204</v>
      </c>
      <c r="AD6621" s="4">
        <f t="shared" si="1928"/>
        <v>204</v>
      </c>
      <c r="AE6621" s="4">
        <v>204</v>
      </c>
      <c r="AF6621" s="4">
        <v>204</v>
      </c>
      <c r="AG6621" s="4">
        <f t="shared" si="1929"/>
        <v>204</v>
      </c>
      <c r="AI6621" t="e">
        <f t="shared" si="1924"/>
        <v>#N/A</v>
      </c>
      <c r="AJ6621">
        <v>2788.07</v>
      </c>
      <c r="AK6621" s="2">
        <v>2788.07</v>
      </c>
      <c r="AL6621" s="2">
        <f t="shared" si="1930"/>
        <v>2788.07</v>
      </c>
      <c r="AM6621" s="4"/>
      <c r="AN6621" t="e">
        <f>VLOOKUP([1]!Tabelle13[[#This Row],[Vlookup this ID for freight costs]],$AL$2:$AL$6811,2,FALSE)</f>
        <v>#REF!</v>
      </c>
      <c r="AP6621">
        <v>41.45</v>
      </c>
      <c r="AQ6621">
        <v>41.45</v>
      </c>
      <c r="AR6621" s="4">
        <v>10</v>
      </c>
      <c r="AS6621" s="4">
        <v>12</v>
      </c>
      <c r="AT6621" s="4">
        <v>2014</v>
      </c>
      <c r="AU6621" s="4">
        <v>10</v>
      </c>
      <c r="AV6621" s="4">
        <v>12</v>
      </c>
      <c r="AW6621" s="4">
        <v>2014</v>
      </c>
      <c r="AX6621" t="str">
        <f t="shared" si="1925"/>
        <v>No Delay</v>
      </c>
      <c r="AY6621">
        <f t="shared" si="1926"/>
        <v>0</v>
      </c>
    </row>
    <row r="6622" spans="1:51" x14ac:dyDescent="0.2">
      <c r="A6622" s="3">
        <v>11749</v>
      </c>
      <c r="B6622" s="1" t="s">
        <v>98</v>
      </c>
      <c r="C6622" s="1" t="s">
        <v>99</v>
      </c>
      <c r="D6622" s="1" t="s">
        <v>130</v>
      </c>
      <c r="E6622" s="1" t="s">
        <v>53</v>
      </c>
      <c r="F6622" s="1" t="s">
        <v>53</v>
      </c>
      <c r="G6622" s="13" t="s">
        <v>1097</v>
      </c>
      <c r="H6622" s="12">
        <v>39281</v>
      </c>
      <c r="I6622" s="12" t="s">
        <v>1097</v>
      </c>
      <c r="J6622" s="12">
        <v>39281</v>
      </c>
      <c r="K6622" s="4">
        <v>261</v>
      </c>
      <c r="L6622" s="1" t="s">
        <v>56</v>
      </c>
      <c r="M6622" s="1" t="s">
        <v>132</v>
      </c>
      <c r="N6622" s="1" t="s">
        <v>136</v>
      </c>
      <c r="O6622" s="1" t="s">
        <v>137</v>
      </c>
      <c r="P6622">
        <v>25</v>
      </c>
      <c r="Q6622">
        <v>6356</v>
      </c>
      <c r="R6622">
        <v>127120</v>
      </c>
      <c r="S6622">
        <v>20</v>
      </c>
      <c r="T6622">
        <v>0.8</v>
      </c>
      <c r="U6622">
        <f t="shared" si="1922"/>
        <v>127120</v>
      </c>
      <c r="V6622">
        <f t="shared" si="1923"/>
        <v>158900</v>
      </c>
      <c r="W6622" s="1" t="s">
        <v>138</v>
      </c>
      <c r="X6622" s="1" t="s">
        <v>139</v>
      </c>
      <c r="Y6622" s="1" t="s">
        <v>139</v>
      </c>
      <c r="Z6622" s="3">
        <v>10652</v>
      </c>
      <c r="AA6622" s="4">
        <f t="shared" si="1927"/>
        <v>1879</v>
      </c>
      <c r="AB6622" s="4">
        <f t="shared" si="1918"/>
        <v>1210.9713199999999</v>
      </c>
      <c r="AC6622" s="4">
        <f t="shared" si="1919"/>
        <v>1879</v>
      </c>
      <c r="AD6622" s="4">
        <f t="shared" si="1928"/>
        <v>1879</v>
      </c>
      <c r="AE6622" s="4">
        <v>1879</v>
      </c>
      <c r="AF6622" s="4">
        <v>1879</v>
      </c>
      <c r="AG6622" s="4">
        <f t="shared" si="1929"/>
        <v>1879</v>
      </c>
      <c r="AH6622" s="4">
        <v>82315</v>
      </c>
      <c r="AI6622">
        <f t="shared" si="1924"/>
        <v>1866</v>
      </c>
      <c r="AJ6622">
        <v>9538.74</v>
      </c>
      <c r="AK6622" s="2">
        <v>9538.74</v>
      </c>
      <c r="AL6622" s="2">
        <f t="shared" si="1930"/>
        <v>9538.74</v>
      </c>
      <c r="AM6622" s="4"/>
      <c r="AN6622" t="e">
        <f>VLOOKUP([1]!Tabelle13[[#This Row],[Vlookup this ID for freight costs]],$AL$2:$AL$6811,2,FALSE)</f>
        <v>#REF!</v>
      </c>
      <c r="AP6622">
        <v>203.39</v>
      </c>
      <c r="AQ6622">
        <v>203.39</v>
      </c>
      <c r="AR6622" s="4">
        <v>18</v>
      </c>
      <c r="AS6622" s="4">
        <v>7</v>
      </c>
      <c r="AT6622" s="4">
        <v>2007</v>
      </c>
      <c r="AU6622" s="4">
        <v>18</v>
      </c>
      <c r="AV6622" s="4">
        <v>7</v>
      </c>
      <c r="AW6622" s="4">
        <v>2007</v>
      </c>
      <c r="AX6622" t="str">
        <f t="shared" si="1925"/>
        <v>No Delay</v>
      </c>
      <c r="AY6622">
        <f t="shared" si="1926"/>
        <v>0</v>
      </c>
    </row>
    <row r="6623" spans="1:51" x14ac:dyDescent="0.2">
      <c r="A6623" s="3">
        <v>27938</v>
      </c>
      <c r="B6623" s="1" t="s">
        <v>172</v>
      </c>
      <c r="C6623" s="1" t="s">
        <v>114</v>
      </c>
      <c r="D6623" s="1" t="s">
        <v>52</v>
      </c>
      <c r="E6623" s="1" t="s">
        <v>53</v>
      </c>
      <c r="F6623" s="1" t="s">
        <v>53</v>
      </c>
      <c r="G6623" s="13" t="s">
        <v>55</v>
      </c>
      <c r="H6623" s="12">
        <v>40877</v>
      </c>
      <c r="I6623" s="12" t="s">
        <v>55</v>
      </c>
      <c r="J6623" s="12">
        <v>40877</v>
      </c>
      <c r="K6623" s="4">
        <v>3604</v>
      </c>
      <c r="L6623" s="1" t="s">
        <v>56</v>
      </c>
      <c r="M6623" s="1" t="s">
        <v>126</v>
      </c>
      <c r="N6623" s="1" t="s">
        <v>127</v>
      </c>
      <c r="O6623" s="1" t="s">
        <v>128</v>
      </c>
      <c r="P6623">
        <v>20</v>
      </c>
      <c r="Q6623">
        <v>5920</v>
      </c>
      <c r="R6623">
        <v>189440</v>
      </c>
      <c r="S6623">
        <v>32</v>
      </c>
      <c r="T6623">
        <v>1.6</v>
      </c>
      <c r="U6623">
        <f t="shared" si="1922"/>
        <v>189440</v>
      </c>
      <c r="V6623">
        <f t="shared" si="1923"/>
        <v>118400</v>
      </c>
      <c r="W6623" s="1" t="s">
        <v>126</v>
      </c>
      <c r="X6623" s="1" t="s">
        <v>129</v>
      </c>
      <c r="Y6623" s="1" t="s">
        <v>129</v>
      </c>
      <c r="Z6623" s="3">
        <v>8261</v>
      </c>
      <c r="AA6623" s="4">
        <f t="shared" si="1927"/>
        <v>1896</v>
      </c>
      <c r="AB6623" s="4">
        <f t="shared" si="1918"/>
        <v>1392.81044</v>
      </c>
      <c r="AC6623" s="4">
        <f t="shared" si="1919"/>
        <v>1896</v>
      </c>
      <c r="AD6623" s="4">
        <f t="shared" si="1928"/>
        <v>1896</v>
      </c>
      <c r="AE6623" s="4">
        <v>1896</v>
      </c>
      <c r="AF6623" s="4">
        <v>1896</v>
      </c>
      <c r="AG6623" s="4">
        <f t="shared" si="1929"/>
        <v>1896</v>
      </c>
      <c r="AI6623" t="e">
        <f t="shared" si="1924"/>
        <v>#N/A</v>
      </c>
      <c r="AJ6623">
        <v>25136.39</v>
      </c>
      <c r="AK6623" s="2">
        <v>25136.39</v>
      </c>
      <c r="AL6623" s="2">
        <f t="shared" si="1930"/>
        <v>25136.39</v>
      </c>
      <c r="AM6623" s="4"/>
      <c r="AN6623" t="e">
        <f>VLOOKUP([1]!Tabelle13[[#This Row],[Vlookup this ID for freight costs]],$AL$2:$AL$6811,2,FALSE)</f>
        <v>#REF!</v>
      </c>
      <c r="AP6623">
        <v>312.58</v>
      </c>
      <c r="AQ6623">
        <v>312.58</v>
      </c>
      <c r="AR6623" s="4">
        <v>30</v>
      </c>
      <c r="AS6623" s="4">
        <v>11</v>
      </c>
      <c r="AT6623" s="4">
        <v>2011</v>
      </c>
      <c r="AU6623" s="4">
        <v>30</v>
      </c>
      <c r="AV6623" s="4">
        <v>11</v>
      </c>
      <c r="AW6623" s="4">
        <v>2011</v>
      </c>
      <c r="AX6623" t="str">
        <f t="shared" si="1925"/>
        <v>No Delay</v>
      </c>
      <c r="AY6623">
        <f t="shared" si="1926"/>
        <v>0</v>
      </c>
    </row>
    <row r="6624" spans="1:51" x14ac:dyDescent="0.2">
      <c r="A6624" s="3">
        <v>937</v>
      </c>
      <c r="B6624" s="1" t="s">
        <v>133</v>
      </c>
      <c r="C6624" s="1" t="s">
        <v>51</v>
      </c>
      <c r="D6624" s="1" t="s">
        <v>52</v>
      </c>
      <c r="E6624" s="1" t="s">
        <v>53</v>
      </c>
      <c r="F6624" s="1" t="s">
        <v>53</v>
      </c>
      <c r="G6624" s="13" t="s">
        <v>2029</v>
      </c>
      <c r="H6624" s="12">
        <v>39895</v>
      </c>
      <c r="I6624" s="12" t="s">
        <v>2029</v>
      </c>
      <c r="J6624" s="12">
        <v>39895</v>
      </c>
      <c r="K6624" s="4">
        <v>1426</v>
      </c>
      <c r="L6624" s="1" t="s">
        <v>56</v>
      </c>
      <c r="M6624" s="1" t="s">
        <v>126</v>
      </c>
      <c r="N6624" s="1" t="s">
        <v>127</v>
      </c>
      <c r="O6624" s="1" t="s">
        <v>128</v>
      </c>
      <c r="P6624">
        <v>20</v>
      </c>
      <c r="Q6624">
        <v>5700</v>
      </c>
      <c r="R6624">
        <v>182400</v>
      </c>
      <c r="S6624">
        <v>32</v>
      </c>
      <c r="T6624">
        <v>1.6</v>
      </c>
      <c r="U6624">
        <f t="shared" si="1922"/>
        <v>182400</v>
      </c>
      <c r="V6624">
        <f t="shared" si="1923"/>
        <v>114000</v>
      </c>
      <c r="W6624" s="1" t="s">
        <v>126</v>
      </c>
      <c r="X6624" s="1" t="s">
        <v>129</v>
      </c>
      <c r="Y6624" s="1" t="s">
        <v>129</v>
      </c>
      <c r="Z6624" s="3">
        <v>8935</v>
      </c>
      <c r="AA6624" s="4">
        <f t="shared" si="1927"/>
        <v>1906</v>
      </c>
      <c r="AB6624" s="4">
        <f t="shared" si="1918"/>
        <v>1337.6493999999998</v>
      </c>
      <c r="AC6624" s="4">
        <f t="shared" si="1919"/>
        <v>1906</v>
      </c>
      <c r="AD6624" s="4">
        <f t="shared" si="1928"/>
        <v>1224</v>
      </c>
      <c r="AE6624" s="4">
        <v>1906</v>
      </c>
      <c r="AF6624" s="4">
        <v>1906</v>
      </c>
      <c r="AG6624" s="4">
        <f t="shared" si="1929"/>
        <v>1906</v>
      </c>
      <c r="AH6624" s="4">
        <v>10593</v>
      </c>
      <c r="AI6624">
        <f t="shared" si="1924"/>
        <v>5880</v>
      </c>
      <c r="AJ6624">
        <v>23914.799999999999</v>
      </c>
      <c r="AK6624" s="2">
        <v>23914.799999999999</v>
      </c>
      <c r="AL6624" s="2">
        <f t="shared" si="1930"/>
        <v>23914.799999999999</v>
      </c>
      <c r="AM6624" s="4"/>
      <c r="AN6624" t="e">
        <f>VLOOKUP([1]!Tabelle13[[#This Row],[Vlookup this ID for freight costs]],$AL$2:$AL$6811,2,FALSE)</f>
        <v>#REF!</v>
      </c>
      <c r="AP6624">
        <v>357.5</v>
      </c>
      <c r="AQ6624">
        <v>357.5</v>
      </c>
      <c r="AR6624" s="4">
        <v>23</v>
      </c>
      <c r="AS6624" s="4">
        <v>4</v>
      </c>
      <c r="AT6624" s="4">
        <v>2009</v>
      </c>
      <c r="AU6624" s="4">
        <v>23</v>
      </c>
      <c r="AV6624" s="4">
        <v>4</v>
      </c>
      <c r="AW6624" s="4">
        <v>2009</v>
      </c>
      <c r="AX6624" t="str">
        <f t="shared" si="1925"/>
        <v>No Delay</v>
      </c>
      <c r="AY6624">
        <f t="shared" si="1926"/>
        <v>0</v>
      </c>
    </row>
    <row r="6625" spans="1:51" x14ac:dyDescent="0.2">
      <c r="A6625" s="3">
        <v>49378</v>
      </c>
      <c r="B6625" s="1" t="s">
        <v>172</v>
      </c>
      <c r="C6625" s="1" t="s">
        <v>114</v>
      </c>
      <c r="D6625" s="1" t="s">
        <v>52</v>
      </c>
      <c r="E6625" s="1" t="s">
        <v>53</v>
      </c>
      <c r="F6625" s="1" t="s">
        <v>53</v>
      </c>
      <c r="G6625" s="13" t="s">
        <v>276</v>
      </c>
      <c r="H6625" s="12">
        <v>40212</v>
      </c>
      <c r="I6625" s="12" t="s">
        <v>276</v>
      </c>
      <c r="J6625" s="12">
        <v>40212</v>
      </c>
      <c r="K6625" s="4">
        <v>2182</v>
      </c>
      <c r="L6625" s="1" t="s">
        <v>56</v>
      </c>
      <c r="M6625" s="1" t="s">
        <v>126</v>
      </c>
      <c r="N6625" s="1" t="s">
        <v>127</v>
      </c>
      <c r="O6625" s="1" t="s">
        <v>128</v>
      </c>
      <c r="P6625">
        <v>20</v>
      </c>
      <c r="Q6625">
        <v>5500</v>
      </c>
      <c r="R6625">
        <v>176000</v>
      </c>
      <c r="S6625">
        <v>32</v>
      </c>
      <c r="T6625">
        <v>1.6</v>
      </c>
      <c r="U6625">
        <f t="shared" si="1922"/>
        <v>176000</v>
      </c>
      <c r="V6625">
        <f t="shared" si="1923"/>
        <v>110000</v>
      </c>
      <c r="W6625" s="1" t="s">
        <v>126</v>
      </c>
      <c r="X6625" s="1" t="s">
        <v>129</v>
      </c>
      <c r="Y6625" s="1" t="s">
        <v>129</v>
      </c>
      <c r="Z6625" s="3">
        <v>8261</v>
      </c>
      <c r="AA6625" s="4">
        <f t="shared" si="1927"/>
        <v>1907</v>
      </c>
      <c r="AB6625" s="4">
        <f t="shared" si="1918"/>
        <v>1287.5029999999999</v>
      </c>
      <c r="AC6625" s="4">
        <f t="shared" si="1919"/>
        <v>1907</v>
      </c>
      <c r="AD6625" s="4">
        <f t="shared" si="1928"/>
        <v>1907</v>
      </c>
      <c r="AE6625" s="4">
        <v>1907</v>
      </c>
      <c r="AF6625" s="4">
        <v>1907</v>
      </c>
      <c r="AG6625" s="4">
        <f t="shared" si="1929"/>
        <v>1907</v>
      </c>
      <c r="AI6625" t="e">
        <f t="shared" si="1924"/>
        <v>#N/A</v>
      </c>
      <c r="AJ6625">
        <v>17975.84</v>
      </c>
      <c r="AK6625" s="2">
        <v>17975.84</v>
      </c>
      <c r="AL6625" s="2">
        <f t="shared" si="1930"/>
        <v>17975.84</v>
      </c>
      <c r="AM6625" s="4"/>
      <c r="AN6625" t="e">
        <f>VLOOKUP([1]!Tabelle13[[#This Row],[Vlookup this ID for freight costs]],$AL$2:$AL$6811,2,FALSE)</f>
        <v>#REF!</v>
      </c>
      <c r="AP6625">
        <v>344.96</v>
      </c>
      <c r="AQ6625">
        <v>344.96</v>
      </c>
      <c r="AR6625" s="4">
        <v>3</v>
      </c>
      <c r="AS6625" s="4">
        <v>2</v>
      </c>
      <c r="AT6625" s="4">
        <v>2010</v>
      </c>
      <c r="AU6625" s="4">
        <v>3</v>
      </c>
      <c r="AV6625" s="4">
        <v>2</v>
      </c>
      <c r="AW6625" s="4">
        <v>2010</v>
      </c>
      <c r="AX6625" t="str">
        <f t="shared" si="1925"/>
        <v>No Delay</v>
      </c>
      <c r="AY6625">
        <f t="shared" si="1926"/>
        <v>0</v>
      </c>
    </row>
    <row r="6626" spans="1:51" x14ac:dyDescent="0.2">
      <c r="A6626" s="3">
        <v>51895</v>
      </c>
      <c r="B6626" s="1" t="s">
        <v>140</v>
      </c>
      <c r="C6626" s="1" t="s">
        <v>99</v>
      </c>
      <c r="D6626" s="1" t="s">
        <v>52</v>
      </c>
      <c r="E6626" s="1" t="s">
        <v>53</v>
      </c>
      <c r="F6626" s="1" t="s">
        <v>53</v>
      </c>
      <c r="G6626" s="13" t="s">
        <v>1411</v>
      </c>
      <c r="H6626" s="12">
        <v>41880</v>
      </c>
      <c r="I6626" s="12" t="s">
        <v>3032</v>
      </c>
      <c r="J6626" s="12">
        <v>41885</v>
      </c>
      <c r="K6626" s="4">
        <v>5916</v>
      </c>
      <c r="L6626" s="1" t="s">
        <v>56</v>
      </c>
      <c r="M6626" s="1" t="s">
        <v>57</v>
      </c>
      <c r="N6626" s="1" t="s">
        <v>104</v>
      </c>
      <c r="O6626" s="1" t="s">
        <v>59</v>
      </c>
      <c r="P6626">
        <v>100</v>
      </c>
      <c r="Q6626">
        <v>672</v>
      </c>
      <c r="R6626">
        <v>53760</v>
      </c>
      <c r="S6626">
        <v>80</v>
      </c>
      <c r="T6626">
        <v>0.8</v>
      </c>
      <c r="U6626">
        <f t="shared" si="1922"/>
        <v>53760</v>
      </c>
      <c r="V6626">
        <f t="shared" si="1923"/>
        <v>67200</v>
      </c>
      <c r="W6626" s="1" t="s">
        <v>85</v>
      </c>
      <c r="X6626" s="1" t="s">
        <v>1236</v>
      </c>
      <c r="Y6626" s="1" t="s">
        <v>86</v>
      </c>
      <c r="Z6626" s="4">
        <v>5905</v>
      </c>
      <c r="AA6626" s="4">
        <f t="shared" si="1927"/>
        <v>277</v>
      </c>
      <c r="AB6626" s="4">
        <f t="shared" si="1918"/>
        <v>-196.18283999999997</v>
      </c>
      <c r="AC6626" s="4">
        <f t="shared" si="1919"/>
        <v>277</v>
      </c>
      <c r="AD6626" s="4">
        <f t="shared" si="1928"/>
        <v>277</v>
      </c>
      <c r="AE6626" s="4">
        <v>277</v>
      </c>
      <c r="AF6626" s="4">
        <v>277</v>
      </c>
      <c r="AG6626" s="4">
        <f t="shared" si="1929"/>
        <v>277</v>
      </c>
      <c r="AI6626" t="e">
        <f t="shared" si="1924"/>
        <v>#N/A</v>
      </c>
      <c r="AJ6626">
        <v>4379.4799999999996</v>
      </c>
      <c r="AK6626" s="2">
        <v>4379.4799999999996</v>
      </c>
      <c r="AL6626" s="2">
        <f t="shared" si="1930"/>
        <v>4379.4799999999996</v>
      </c>
      <c r="AM6626" s="4"/>
      <c r="AN6626" t="e">
        <f>VLOOKUP([1]!Tabelle13[[#This Row],[Vlookup this ID for freight costs]],$AL$2:$AL$6811,2,FALSE)</f>
        <v>#REF!</v>
      </c>
      <c r="AP6626">
        <v>55.27</v>
      </c>
      <c r="AQ6626">
        <v>55.27</v>
      </c>
      <c r="AR6626" s="4">
        <v>29</v>
      </c>
      <c r="AS6626" s="4">
        <v>8</v>
      </c>
      <c r="AT6626" s="4">
        <v>2014</v>
      </c>
      <c r="AU6626" s="4">
        <v>3</v>
      </c>
      <c r="AV6626" s="4">
        <v>9</v>
      </c>
      <c r="AW6626" s="4">
        <v>2014</v>
      </c>
      <c r="AX6626" t="str">
        <f t="shared" si="1925"/>
        <v>Delay</v>
      </c>
      <c r="AY6626">
        <f t="shared" si="1926"/>
        <v>5</v>
      </c>
    </row>
    <row r="6627" spans="1:51" x14ac:dyDescent="0.2">
      <c r="A6627" s="3">
        <v>53532</v>
      </c>
      <c r="B6627" s="1" t="s">
        <v>1912</v>
      </c>
      <c r="C6627" s="1" t="s">
        <v>99</v>
      </c>
      <c r="D6627" s="1" t="s">
        <v>52</v>
      </c>
      <c r="E6627" s="1" t="s">
        <v>53</v>
      </c>
      <c r="F6627" s="1" t="s">
        <v>53</v>
      </c>
      <c r="G6627" s="13" t="s">
        <v>1893</v>
      </c>
      <c r="H6627" s="12">
        <v>41250</v>
      </c>
      <c r="I6627" s="12" t="s">
        <v>1893</v>
      </c>
      <c r="J6627" s="12">
        <v>41250</v>
      </c>
      <c r="K6627" s="4">
        <v>4340</v>
      </c>
      <c r="L6627" s="1" t="s">
        <v>56</v>
      </c>
      <c r="M6627" s="1" t="s">
        <v>57</v>
      </c>
      <c r="N6627" s="1" t="s">
        <v>104</v>
      </c>
      <c r="O6627" s="1" t="s">
        <v>59</v>
      </c>
      <c r="P6627">
        <v>100</v>
      </c>
      <c r="Q6627">
        <v>2744</v>
      </c>
      <c r="R6627">
        <v>219520</v>
      </c>
      <c r="S6627">
        <v>80</v>
      </c>
      <c r="T6627">
        <v>0.8</v>
      </c>
      <c r="U6627">
        <f t="shared" si="1922"/>
        <v>219520</v>
      </c>
      <c r="V6627">
        <f t="shared" si="1923"/>
        <v>274400</v>
      </c>
      <c r="W6627" s="1" t="s">
        <v>85</v>
      </c>
      <c r="X6627" s="1" t="s">
        <v>1236</v>
      </c>
      <c r="Y6627" s="1" t="s">
        <v>86</v>
      </c>
      <c r="Z6627" s="4">
        <v>5905</v>
      </c>
      <c r="AA6627" s="4">
        <f t="shared" si="1927"/>
        <v>1303</v>
      </c>
      <c r="AB6627" s="4">
        <f t="shared" si="1918"/>
        <v>671.5293200000001</v>
      </c>
      <c r="AC6627" s="4">
        <f t="shared" si="1919"/>
        <v>1303</v>
      </c>
      <c r="AD6627" s="4">
        <f t="shared" si="1928"/>
        <v>1245.4761904761904</v>
      </c>
      <c r="AE6627" s="4">
        <v>1303</v>
      </c>
      <c r="AF6627" s="4">
        <v>1303</v>
      </c>
      <c r="AG6627" s="4">
        <f t="shared" si="1929"/>
        <v>1303</v>
      </c>
      <c r="AI6627" t="e">
        <f t="shared" si="1924"/>
        <v>#N/A</v>
      </c>
      <c r="AJ6627">
        <v>22223.95</v>
      </c>
      <c r="AK6627" s="2">
        <v>22223.95</v>
      </c>
      <c r="AL6627" s="2">
        <f t="shared" si="1930"/>
        <v>22223.95</v>
      </c>
      <c r="AM6627" s="4"/>
      <c r="AN6627" t="e">
        <f>VLOOKUP([1]!Tabelle13[[#This Row],[Vlookup this ID for freight costs]],$AL$2:$AL$6811,2,FALSE)</f>
        <v>#REF!</v>
      </c>
      <c r="AP6627">
        <v>307.77</v>
      </c>
      <c r="AQ6627">
        <v>307.77</v>
      </c>
      <c r="AR6627" s="4">
        <v>7</v>
      </c>
      <c r="AS6627" s="4">
        <v>12</v>
      </c>
      <c r="AT6627" s="4">
        <v>2012</v>
      </c>
      <c r="AU6627" s="4">
        <v>7</v>
      </c>
      <c r="AV6627" s="4">
        <v>12</v>
      </c>
      <c r="AW6627" s="4">
        <v>2012</v>
      </c>
      <c r="AX6627" t="str">
        <f t="shared" si="1925"/>
        <v>No Delay</v>
      </c>
      <c r="AY6627">
        <f t="shared" si="1926"/>
        <v>0</v>
      </c>
    </row>
    <row r="6628" spans="1:51" x14ac:dyDescent="0.2">
      <c r="A6628" s="3">
        <v>1140</v>
      </c>
      <c r="B6628" s="1" t="s">
        <v>1329</v>
      </c>
      <c r="C6628" s="1" t="s">
        <v>65</v>
      </c>
      <c r="D6628" s="1" t="s">
        <v>52</v>
      </c>
      <c r="E6628" s="1" t="s">
        <v>53</v>
      </c>
      <c r="F6628" s="1" t="s">
        <v>53</v>
      </c>
      <c r="G6628" s="13" t="s">
        <v>3033</v>
      </c>
      <c r="H6628" s="12">
        <v>40043</v>
      </c>
      <c r="I6628" s="12" t="s">
        <v>3033</v>
      </c>
      <c r="J6628" s="12">
        <v>40043</v>
      </c>
      <c r="K6628" s="4">
        <v>1759</v>
      </c>
      <c r="L6628" s="1" t="s">
        <v>56</v>
      </c>
      <c r="M6628" s="1" t="s">
        <v>57</v>
      </c>
      <c r="N6628" s="1" t="s">
        <v>104</v>
      </c>
      <c r="O6628" s="1" t="s">
        <v>59</v>
      </c>
      <c r="P6628">
        <v>100</v>
      </c>
      <c r="Q6628">
        <v>6395</v>
      </c>
      <c r="R6628">
        <v>511600</v>
      </c>
      <c r="S6628">
        <v>80</v>
      </c>
      <c r="T6628">
        <v>0.8</v>
      </c>
      <c r="U6628">
        <f t="shared" si="1922"/>
        <v>511600</v>
      </c>
      <c r="V6628">
        <f t="shared" si="1923"/>
        <v>639500</v>
      </c>
      <c r="W6628" s="1" t="s">
        <v>60</v>
      </c>
      <c r="X6628" s="1" t="s">
        <v>61</v>
      </c>
      <c r="Y6628" s="1" t="s">
        <v>61</v>
      </c>
      <c r="Z6628" s="3">
        <v>12853</v>
      </c>
      <c r="AA6628" s="4">
        <f t="shared" si="1927"/>
        <v>1915</v>
      </c>
      <c r="AB6628" s="4">
        <f t="shared" si="1918"/>
        <v>2200.4951000000001</v>
      </c>
      <c r="AC6628" s="4">
        <f t="shared" si="1919"/>
        <v>1915</v>
      </c>
      <c r="AD6628" s="4">
        <f t="shared" si="1928"/>
        <v>1915</v>
      </c>
      <c r="AE6628" s="4">
        <v>1915</v>
      </c>
      <c r="AF6628" s="4">
        <v>1915</v>
      </c>
      <c r="AG6628" s="4">
        <f t="shared" si="1929"/>
        <v>1915</v>
      </c>
      <c r="AH6628" s="4">
        <v>10793</v>
      </c>
      <c r="AI6628">
        <f t="shared" si="1924"/>
        <v>3426</v>
      </c>
      <c r="AJ6628">
        <v>24514.33</v>
      </c>
      <c r="AK6628" s="2">
        <v>24514.33</v>
      </c>
      <c r="AL6628" s="2">
        <f t="shared" si="1930"/>
        <v>24514.33</v>
      </c>
      <c r="AM6628" s="4"/>
      <c r="AN6628" t="e">
        <f>VLOOKUP([1]!Tabelle13[[#This Row],[Vlookup this ID for freight costs]],$AL$2:$AL$6811,2,FALSE)</f>
        <v>#REF!</v>
      </c>
      <c r="AP6628">
        <v>1002.74</v>
      </c>
      <c r="AQ6628">
        <v>1002.74</v>
      </c>
      <c r="AR6628" s="4">
        <v>18</v>
      </c>
      <c r="AS6628" s="4">
        <v>8</v>
      </c>
      <c r="AT6628" s="4">
        <v>2009</v>
      </c>
      <c r="AU6628" s="4">
        <v>18</v>
      </c>
      <c r="AV6628" s="4">
        <v>8</v>
      </c>
      <c r="AW6628" s="4">
        <v>2009</v>
      </c>
      <c r="AX6628" t="str">
        <f t="shared" si="1925"/>
        <v>No Delay</v>
      </c>
      <c r="AY6628">
        <f t="shared" si="1926"/>
        <v>0</v>
      </c>
    </row>
    <row r="6629" spans="1:51" x14ac:dyDescent="0.2">
      <c r="A6629" s="3">
        <v>56495</v>
      </c>
      <c r="B6629" s="1" t="s">
        <v>1138</v>
      </c>
      <c r="C6629" s="1" t="s">
        <v>65</v>
      </c>
      <c r="D6629" s="1" t="s">
        <v>52</v>
      </c>
      <c r="E6629" s="1" t="s">
        <v>53</v>
      </c>
      <c r="F6629" s="1" t="s">
        <v>53</v>
      </c>
      <c r="G6629" s="13" t="s">
        <v>2810</v>
      </c>
      <c r="H6629" s="12">
        <v>40798</v>
      </c>
      <c r="I6629" s="12" t="s">
        <v>2810</v>
      </c>
      <c r="J6629" s="12">
        <v>40798</v>
      </c>
      <c r="K6629" s="4">
        <v>3425</v>
      </c>
      <c r="L6629" s="1" t="s">
        <v>56</v>
      </c>
      <c r="M6629" s="1" t="s">
        <v>126</v>
      </c>
      <c r="N6629" s="1" t="s">
        <v>127</v>
      </c>
      <c r="O6629" s="1" t="s">
        <v>128</v>
      </c>
      <c r="P6629">
        <v>20</v>
      </c>
      <c r="Q6629">
        <v>5791</v>
      </c>
      <c r="R6629">
        <v>185312</v>
      </c>
      <c r="S6629">
        <v>32</v>
      </c>
      <c r="T6629">
        <v>1.6</v>
      </c>
      <c r="U6629">
        <f t="shared" si="1922"/>
        <v>185312</v>
      </c>
      <c r="V6629">
        <f t="shared" si="1923"/>
        <v>115820</v>
      </c>
      <c r="W6629" s="1" t="s">
        <v>126</v>
      </c>
      <c r="X6629" s="1" t="s">
        <v>129</v>
      </c>
      <c r="Y6629" s="1" t="s">
        <v>129</v>
      </c>
      <c r="Z6629" s="3">
        <v>4993</v>
      </c>
      <c r="AA6629" s="4">
        <f t="shared" si="1927"/>
        <v>1918</v>
      </c>
      <c r="AB6629" s="4">
        <f t="shared" si="1918"/>
        <v>1360.4660119999999</v>
      </c>
      <c r="AC6629" s="4">
        <f t="shared" si="1919"/>
        <v>1918</v>
      </c>
      <c r="AD6629" s="4">
        <f t="shared" si="1928"/>
        <v>1918</v>
      </c>
      <c r="AE6629" s="4">
        <v>1918</v>
      </c>
      <c r="AF6629" s="4">
        <v>1918</v>
      </c>
      <c r="AG6629" s="4">
        <f t="shared" si="1929"/>
        <v>1918</v>
      </c>
      <c r="AI6629" t="e">
        <f t="shared" si="1924"/>
        <v>#N/A</v>
      </c>
      <c r="AJ6629">
        <v>24147.39</v>
      </c>
      <c r="AK6629" s="2">
        <v>24147.39</v>
      </c>
      <c r="AL6629" s="2">
        <f t="shared" si="1930"/>
        <v>24147.39</v>
      </c>
      <c r="AM6629" s="4"/>
      <c r="AN6629" t="e">
        <f>VLOOKUP([1]!Tabelle13[[#This Row],[Vlookup this ID for freight costs]],$AL$2:$AL$6811,2,FALSE)</f>
        <v>#REF!</v>
      </c>
      <c r="AP6629">
        <v>305.76</v>
      </c>
      <c r="AQ6629">
        <v>305.76</v>
      </c>
      <c r="AR6629" s="4">
        <v>12</v>
      </c>
      <c r="AS6629" s="4">
        <v>9</v>
      </c>
      <c r="AT6629" s="4">
        <v>2011</v>
      </c>
      <c r="AU6629" s="4">
        <v>12</v>
      </c>
      <c r="AV6629" s="4">
        <v>9</v>
      </c>
      <c r="AW6629" s="4">
        <v>2011</v>
      </c>
      <c r="AX6629" t="str">
        <f t="shared" si="1925"/>
        <v>No Delay</v>
      </c>
      <c r="AY6629">
        <f t="shared" si="1926"/>
        <v>0</v>
      </c>
    </row>
    <row r="6630" spans="1:51" x14ac:dyDescent="0.2">
      <c r="A6630" s="3">
        <v>10406</v>
      </c>
      <c r="B6630" s="1" t="s">
        <v>1329</v>
      </c>
      <c r="C6630" s="1" t="s">
        <v>65</v>
      </c>
      <c r="D6630" s="1" t="s">
        <v>52</v>
      </c>
      <c r="E6630" s="1" t="s">
        <v>53</v>
      </c>
      <c r="F6630" s="1" t="s">
        <v>53</v>
      </c>
      <c r="G6630" s="13" t="s">
        <v>669</v>
      </c>
      <c r="H6630" s="12">
        <v>39988</v>
      </c>
      <c r="I6630" s="12" t="s">
        <v>669</v>
      </c>
      <c r="J6630" s="12">
        <v>39988</v>
      </c>
      <c r="K6630" s="4">
        <v>1640</v>
      </c>
      <c r="L6630" s="1" t="s">
        <v>56</v>
      </c>
      <c r="M6630" s="1" t="s">
        <v>57</v>
      </c>
      <c r="N6630" s="1" t="s">
        <v>104</v>
      </c>
      <c r="O6630" s="1" t="s">
        <v>59</v>
      </c>
      <c r="P6630">
        <v>100</v>
      </c>
      <c r="Q6630">
        <v>6393</v>
      </c>
      <c r="R6630">
        <v>511440</v>
      </c>
      <c r="S6630">
        <v>80</v>
      </c>
      <c r="T6630">
        <v>0.8</v>
      </c>
      <c r="U6630">
        <f t="shared" si="1922"/>
        <v>511440</v>
      </c>
      <c r="V6630">
        <f t="shared" si="1923"/>
        <v>639300</v>
      </c>
      <c r="W6630" s="1" t="s">
        <v>60</v>
      </c>
      <c r="X6630" s="1" t="s">
        <v>61</v>
      </c>
      <c r="Y6630" s="1" t="s">
        <v>61</v>
      </c>
      <c r="Z6630" s="3">
        <v>12853</v>
      </c>
      <c r="AA6630" s="4">
        <f t="shared" si="1927"/>
        <v>1920</v>
      </c>
      <c r="AB6630" s="4">
        <f t="shared" si="1918"/>
        <v>2199.6575400000002</v>
      </c>
      <c r="AC6630" s="4">
        <f t="shared" si="1919"/>
        <v>1920</v>
      </c>
      <c r="AD6630" s="4">
        <f t="shared" si="1928"/>
        <v>2256</v>
      </c>
      <c r="AE6630" s="4">
        <v>1920</v>
      </c>
      <c r="AF6630" s="4">
        <v>1920</v>
      </c>
      <c r="AG6630" s="4">
        <f t="shared" si="1929"/>
        <v>1920</v>
      </c>
      <c r="AH6630" s="4">
        <v>82753</v>
      </c>
      <c r="AI6630">
        <f t="shared" si="1924"/>
        <v>7043</v>
      </c>
      <c r="AJ6630">
        <v>30697.91</v>
      </c>
      <c r="AK6630" s="2">
        <v>30697.91</v>
      </c>
      <c r="AL6630" s="2">
        <f t="shared" si="1930"/>
        <v>30697.91</v>
      </c>
      <c r="AM6630" s="4"/>
      <c r="AN6630" t="e">
        <f>VLOOKUP([1]!Tabelle13[[#This Row],[Vlookup this ID for freight costs]],$AL$2:$AL$6811,2,FALSE)</f>
        <v>#REF!</v>
      </c>
      <c r="AP6630">
        <v>1002.42</v>
      </c>
      <c r="AQ6630">
        <v>1002.42</v>
      </c>
      <c r="AR6630" s="4">
        <v>24</v>
      </c>
      <c r="AS6630" s="4">
        <v>6</v>
      </c>
      <c r="AT6630" s="4">
        <v>2009</v>
      </c>
      <c r="AU6630" s="4">
        <v>24</v>
      </c>
      <c r="AV6630" s="4">
        <v>6</v>
      </c>
      <c r="AW6630" s="4">
        <v>2009</v>
      </c>
      <c r="AX6630" t="str">
        <f t="shared" si="1925"/>
        <v>No Delay</v>
      </c>
      <c r="AY6630">
        <f t="shared" si="1926"/>
        <v>0</v>
      </c>
    </row>
    <row r="6631" spans="1:51" x14ac:dyDescent="0.2">
      <c r="A6631" s="3">
        <v>1941</v>
      </c>
      <c r="B6631" s="1" t="s">
        <v>1329</v>
      </c>
      <c r="C6631" s="1" t="s">
        <v>65</v>
      </c>
      <c r="D6631" s="1" t="s">
        <v>52</v>
      </c>
      <c r="E6631" s="1" t="s">
        <v>53</v>
      </c>
      <c r="F6631" s="1" t="s">
        <v>53</v>
      </c>
      <c r="G6631" s="13" t="s">
        <v>3034</v>
      </c>
      <c r="H6631" s="12">
        <v>39736</v>
      </c>
      <c r="I6631" s="12" t="s">
        <v>3034</v>
      </c>
      <c r="J6631" s="12">
        <v>39736</v>
      </c>
      <c r="K6631" s="4">
        <v>1125</v>
      </c>
      <c r="L6631" s="1" t="s">
        <v>56</v>
      </c>
      <c r="M6631" s="1" t="s">
        <v>57</v>
      </c>
      <c r="N6631" s="1" t="s">
        <v>92</v>
      </c>
      <c r="O6631" s="1" t="s">
        <v>93</v>
      </c>
      <c r="P6631">
        <v>100</v>
      </c>
      <c r="Q6631">
        <v>6502</v>
      </c>
      <c r="R6631">
        <v>65.02</v>
      </c>
      <c r="S6631">
        <v>0.01</v>
      </c>
      <c r="T6631">
        <v>0</v>
      </c>
      <c r="U6631">
        <f t="shared" si="1922"/>
        <v>65.02</v>
      </c>
      <c r="V6631">
        <f t="shared" si="1923"/>
        <v>650200</v>
      </c>
      <c r="W6631" s="1" t="s">
        <v>60</v>
      </c>
      <c r="X6631" s="1" t="s">
        <v>61</v>
      </c>
      <c r="Y6631" s="1" t="s">
        <v>61</v>
      </c>
      <c r="Z6631" s="3">
        <v>12853</v>
      </c>
      <c r="AA6631" s="4">
        <f t="shared" si="1927"/>
        <v>1927</v>
      </c>
      <c r="AB6631" s="4">
        <f t="shared" ref="AB6631:AB6694" si="1931">4.997+0.1387*Q6631-4.826*P6631+0.003501*R6631</f>
        <v>424.45203501999987</v>
      </c>
      <c r="AC6631" s="4">
        <f t="shared" si="1919"/>
        <v>1927</v>
      </c>
      <c r="AD6631" s="4">
        <f t="shared" si="1928"/>
        <v>1927</v>
      </c>
      <c r="AE6631" s="4">
        <v>1927</v>
      </c>
      <c r="AF6631" s="4">
        <v>1927</v>
      </c>
      <c r="AG6631" s="4">
        <f t="shared" si="1929"/>
        <v>1927</v>
      </c>
      <c r="AH6631" s="4">
        <v>10585</v>
      </c>
      <c r="AI6631">
        <f t="shared" si="1924"/>
        <v>263</v>
      </c>
      <c r="AJ6631">
        <v>24870.05</v>
      </c>
      <c r="AK6631" s="2">
        <v>24870.05</v>
      </c>
      <c r="AL6631" s="2">
        <f t="shared" si="1930"/>
        <v>24870.05</v>
      </c>
      <c r="AM6631" s="4"/>
      <c r="AN6631" t="e">
        <f>VLOOKUP([1]!Tabelle13[[#This Row],[Vlookup this ID for freight costs]],$AL$2:$AL$6811,2,FALSE)</f>
        <v>#REF!</v>
      </c>
      <c r="AP6631">
        <v>0.1</v>
      </c>
      <c r="AQ6631">
        <v>0.1</v>
      </c>
      <c r="AR6631" s="4">
        <v>15</v>
      </c>
      <c r="AS6631" s="4">
        <v>10</v>
      </c>
      <c r="AT6631" s="4">
        <v>2008</v>
      </c>
      <c r="AU6631" s="4">
        <v>15</v>
      </c>
      <c r="AV6631" s="4">
        <v>10</v>
      </c>
      <c r="AW6631" s="4">
        <v>2008</v>
      </c>
      <c r="AX6631" t="str">
        <f t="shared" si="1925"/>
        <v>No Delay</v>
      </c>
      <c r="AY6631">
        <f t="shared" si="1926"/>
        <v>0</v>
      </c>
    </row>
    <row r="6632" spans="1:51" x14ac:dyDescent="0.2">
      <c r="A6632" s="3">
        <v>9866</v>
      </c>
      <c r="B6632" s="1" t="s">
        <v>1329</v>
      </c>
      <c r="C6632" s="1" t="s">
        <v>65</v>
      </c>
      <c r="D6632" s="1" t="s">
        <v>52</v>
      </c>
      <c r="E6632" s="1" t="s">
        <v>53</v>
      </c>
      <c r="F6632" s="1" t="s">
        <v>53</v>
      </c>
      <c r="G6632" s="13" t="s">
        <v>3034</v>
      </c>
      <c r="H6632" s="12">
        <v>39736</v>
      </c>
      <c r="I6632" s="12" t="s">
        <v>3034</v>
      </c>
      <c r="J6632" s="12">
        <v>39736</v>
      </c>
      <c r="K6632" s="4">
        <v>1126</v>
      </c>
      <c r="L6632" s="1" t="s">
        <v>56</v>
      </c>
      <c r="M6632" s="1" t="s">
        <v>57</v>
      </c>
      <c r="N6632" s="1" t="s">
        <v>58</v>
      </c>
      <c r="O6632" s="1" t="s">
        <v>59</v>
      </c>
      <c r="P6632">
        <v>100</v>
      </c>
      <c r="Q6632">
        <v>6502</v>
      </c>
      <c r="R6632">
        <v>520094.98</v>
      </c>
      <c r="S6632">
        <v>79.989999999999995</v>
      </c>
      <c r="T6632">
        <v>0.8</v>
      </c>
      <c r="U6632">
        <f t="shared" si="1922"/>
        <v>520094.98</v>
      </c>
      <c r="V6632">
        <f t="shared" si="1923"/>
        <v>650200</v>
      </c>
      <c r="W6632" s="1" t="s">
        <v>60</v>
      </c>
      <c r="X6632" s="1" t="s">
        <v>61</v>
      </c>
      <c r="Y6632" s="1" t="s">
        <v>61</v>
      </c>
      <c r="Z6632" s="3">
        <v>12853</v>
      </c>
      <c r="AA6632" s="4">
        <f t="shared" si="1927"/>
        <v>1927</v>
      </c>
      <c r="AB6632" s="4">
        <f t="shared" si="1931"/>
        <v>2245.0769249800001</v>
      </c>
      <c r="AC6632" s="4">
        <f t="shared" si="1919"/>
        <v>1927</v>
      </c>
      <c r="AD6632" s="4">
        <f t="shared" si="1928"/>
        <v>1927</v>
      </c>
      <c r="AE6632" s="3" t="s">
        <v>3035</v>
      </c>
      <c r="AF6632" s="3">
        <v>1927</v>
      </c>
      <c r="AG6632" s="4">
        <f>AI6632</f>
        <v>1927</v>
      </c>
      <c r="AH6632" s="4">
        <v>1941</v>
      </c>
      <c r="AI6632">
        <f t="shared" si="1924"/>
        <v>1927</v>
      </c>
      <c r="AJ6632" t="s">
        <v>3035</v>
      </c>
      <c r="AK6632" s="2">
        <v>24870.05</v>
      </c>
      <c r="AL6632" s="2">
        <f>AN6632</f>
        <v>24870.05</v>
      </c>
      <c r="AM6632" s="4">
        <v>1941</v>
      </c>
      <c r="AN6632">
        <f>INDEX($AJ$2:$AJ$6811,MATCH(AM6632,$A$2:$A$6811,0))</f>
        <v>24870.05</v>
      </c>
      <c r="AP6632">
        <v>832.15</v>
      </c>
      <c r="AQ6632">
        <v>832.15</v>
      </c>
      <c r="AR6632" s="4">
        <v>15</v>
      </c>
      <c r="AS6632" s="4">
        <v>10</v>
      </c>
      <c r="AT6632" s="4">
        <v>2008</v>
      </c>
      <c r="AU6632" s="4">
        <v>15</v>
      </c>
      <c r="AV6632" s="4">
        <v>10</v>
      </c>
      <c r="AW6632" s="4">
        <v>2008</v>
      </c>
      <c r="AX6632" t="str">
        <f t="shared" si="1925"/>
        <v>No Delay</v>
      </c>
      <c r="AY6632">
        <f t="shared" si="1926"/>
        <v>0</v>
      </c>
    </row>
    <row r="6633" spans="1:51" x14ac:dyDescent="0.2">
      <c r="A6633" s="3">
        <v>54348</v>
      </c>
      <c r="B6633" s="1" t="s">
        <v>140</v>
      </c>
      <c r="C6633" s="1" t="s">
        <v>99</v>
      </c>
      <c r="D6633" s="1" t="s">
        <v>52</v>
      </c>
      <c r="E6633" s="1" t="s">
        <v>53</v>
      </c>
      <c r="F6633" s="1" t="s">
        <v>53</v>
      </c>
      <c r="G6633" s="13" t="s">
        <v>1191</v>
      </c>
      <c r="H6633" s="12">
        <v>41274</v>
      </c>
      <c r="I6633" s="12" t="s">
        <v>1191</v>
      </c>
      <c r="J6633" s="12">
        <v>41274</v>
      </c>
      <c r="K6633" s="4">
        <v>4377</v>
      </c>
      <c r="L6633" s="1" t="s">
        <v>56</v>
      </c>
      <c r="M6633" s="1" t="s">
        <v>57</v>
      </c>
      <c r="N6633" s="1" t="s">
        <v>104</v>
      </c>
      <c r="O6633" s="1" t="s">
        <v>59</v>
      </c>
      <c r="P6633">
        <v>100</v>
      </c>
      <c r="Q6633">
        <v>1568</v>
      </c>
      <c r="R6633">
        <v>125440</v>
      </c>
      <c r="S6633">
        <v>80</v>
      </c>
      <c r="T6633">
        <v>0.8</v>
      </c>
      <c r="U6633">
        <f t="shared" si="1922"/>
        <v>125440</v>
      </c>
      <c r="V6633">
        <f t="shared" si="1923"/>
        <v>156800</v>
      </c>
      <c r="W6633" s="1" t="s">
        <v>85</v>
      </c>
      <c r="X6633" s="1" t="s">
        <v>1236</v>
      </c>
      <c r="Y6633" s="1" t="s">
        <v>86</v>
      </c>
      <c r="Z6633" s="4">
        <v>5905</v>
      </c>
      <c r="AA6633" s="4">
        <f t="shared" si="1927"/>
        <v>678</v>
      </c>
      <c r="AB6633" s="4">
        <f t="shared" si="1931"/>
        <v>179.04404000000005</v>
      </c>
      <c r="AC6633" s="4">
        <f t="shared" si="1919"/>
        <v>678</v>
      </c>
      <c r="AD6633" s="4">
        <f t="shared" si="1928"/>
        <v>678</v>
      </c>
      <c r="AE6633" s="4">
        <v>678</v>
      </c>
      <c r="AF6633" s="4">
        <v>678</v>
      </c>
      <c r="AG6633" s="4">
        <f t="shared" ref="AG6633:AG6652" si="1932">AE6633</f>
        <v>678</v>
      </c>
      <c r="AI6633" t="e">
        <f t="shared" si="1924"/>
        <v>#N/A</v>
      </c>
      <c r="AJ6633">
        <v>12950.74</v>
      </c>
      <c r="AK6633" s="2">
        <v>12950.74</v>
      </c>
      <c r="AL6633" s="2">
        <f t="shared" ref="AL6633:AL6652" si="1933">AJ6633</f>
        <v>12950.74</v>
      </c>
      <c r="AM6633" s="4"/>
      <c r="AN6633" t="e">
        <f>VLOOKUP([1]!Tabelle13[[#This Row],[Vlookup this ID for freight costs]],$AL$2:$AL$6811,2,FALSE)</f>
        <v>#REF!</v>
      </c>
      <c r="AP6633">
        <v>175.87</v>
      </c>
      <c r="AQ6633">
        <v>175.87</v>
      </c>
      <c r="AR6633" s="4">
        <v>31</v>
      </c>
      <c r="AS6633" s="4">
        <v>12</v>
      </c>
      <c r="AT6633" s="4">
        <v>2012</v>
      </c>
      <c r="AU6633" s="4">
        <v>31</v>
      </c>
      <c r="AV6633" s="4">
        <v>12</v>
      </c>
      <c r="AW6633" s="4">
        <v>2012</v>
      </c>
      <c r="AX6633" t="str">
        <f t="shared" si="1925"/>
        <v>No Delay</v>
      </c>
      <c r="AY6633">
        <f t="shared" si="1926"/>
        <v>0</v>
      </c>
    </row>
    <row r="6634" spans="1:51" x14ac:dyDescent="0.2">
      <c r="A6634" s="3">
        <v>54501</v>
      </c>
      <c r="B6634" s="1" t="s">
        <v>140</v>
      </c>
      <c r="C6634" s="1" t="s">
        <v>99</v>
      </c>
      <c r="D6634" s="1" t="s">
        <v>52</v>
      </c>
      <c r="E6634" s="1" t="s">
        <v>53</v>
      </c>
      <c r="F6634" s="1" t="s">
        <v>53</v>
      </c>
      <c r="G6634" s="13" t="s">
        <v>1118</v>
      </c>
      <c r="H6634" s="12">
        <v>41835</v>
      </c>
      <c r="I6634" s="12" t="s">
        <v>2895</v>
      </c>
      <c r="J6634" s="12">
        <v>41863</v>
      </c>
      <c r="K6634" s="4">
        <v>5746</v>
      </c>
      <c r="L6634" s="1" t="s">
        <v>56</v>
      </c>
      <c r="M6634" s="1" t="s">
        <v>57</v>
      </c>
      <c r="N6634" s="1" t="s">
        <v>104</v>
      </c>
      <c r="O6634" s="1" t="s">
        <v>59</v>
      </c>
      <c r="P6634">
        <v>100</v>
      </c>
      <c r="Q6634">
        <v>350</v>
      </c>
      <c r="R6634">
        <v>28000</v>
      </c>
      <c r="S6634">
        <v>80</v>
      </c>
      <c r="T6634">
        <v>0.8</v>
      </c>
      <c r="U6634">
        <f t="shared" si="1922"/>
        <v>28000</v>
      </c>
      <c r="V6634">
        <f t="shared" si="1923"/>
        <v>35000</v>
      </c>
      <c r="W6634" s="1" t="s">
        <v>85</v>
      </c>
      <c r="X6634" s="1" t="s">
        <v>1236</v>
      </c>
      <c r="Y6634" s="1" t="s">
        <v>86</v>
      </c>
      <c r="Z6634" s="4">
        <v>5905</v>
      </c>
      <c r="AA6634" s="4">
        <f t="shared" si="1927"/>
        <v>144</v>
      </c>
      <c r="AB6634" s="4">
        <f t="shared" si="1931"/>
        <v>-331.03</v>
      </c>
      <c r="AC6634" s="4">
        <f t="shared" si="1919"/>
        <v>144</v>
      </c>
      <c r="AD6634" s="4">
        <f t="shared" si="1928"/>
        <v>367.71428571428572</v>
      </c>
      <c r="AE6634" s="4">
        <v>144</v>
      </c>
      <c r="AF6634" s="4">
        <v>144</v>
      </c>
      <c r="AG6634" s="4">
        <f t="shared" si="1932"/>
        <v>144</v>
      </c>
      <c r="AI6634" t="e">
        <f t="shared" si="1924"/>
        <v>#N/A</v>
      </c>
      <c r="AJ6634">
        <v>2631.39</v>
      </c>
      <c r="AK6634" s="2">
        <v>2631.39</v>
      </c>
      <c r="AL6634" s="2">
        <f t="shared" si="1933"/>
        <v>2631.39</v>
      </c>
      <c r="AM6634" s="4"/>
      <c r="AN6634" t="e">
        <f>VLOOKUP([1]!Tabelle13[[#This Row],[Vlookup this ID for freight costs]],$AL$2:$AL$6811,2,FALSE)</f>
        <v>#REF!</v>
      </c>
      <c r="AP6634">
        <v>28.78</v>
      </c>
      <c r="AQ6634">
        <v>28.78</v>
      </c>
      <c r="AR6634" s="4">
        <v>15</v>
      </c>
      <c r="AS6634" s="4">
        <v>7</v>
      </c>
      <c r="AT6634" s="4">
        <v>2014</v>
      </c>
      <c r="AU6634" s="4">
        <v>12</v>
      </c>
      <c r="AV6634" s="4">
        <v>8</v>
      </c>
      <c r="AW6634" s="4">
        <v>2014</v>
      </c>
      <c r="AX6634" t="str">
        <f t="shared" si="1925"/>
        <v>Delay</v>
      </c>
      <c r="AY6634">
        <f t="shared" si="1926"/>
        <v>28</v>
      </c>
    </row>
    <row r="6635" spans="1:51" x14ac:dyDescent="0.2">
      <c r="A6635" s="3">
        <v>55518</v>
      </c>
      <c r="B6635" s="1" t="s">
        <v>140</v>
      </c>
      <c r="C6635" s="1" t="s">
        <v>99</v>
      </c>
      <c r="D6635" s="1" t="s">
        <v>52</v>
      </c>
      <c r="E6635" s="1" t="s">
        <v>53</v>
      </c>
      <c r="F6635" s="1" t="s">
        <v>53</v>
      </c>
      <c r="G6635" s="13" t="s">
        <v>1164</v>
      </c>
      <c r="H6635" s="12">
        <v>41037</v>
      </c>
      <c r="I6635" s="12" t="s">
        <v>1164</v>
      </c>
      <c r="J6635" s="12">
        <v>41037</v>
      </c>
      <c r="K6635" s="4">
        <v>3902</v>
      </c>
      <c r="L6635" s="1" t="s">
        <v>56</v>
      </c>
      <c r="M6635" s="1" t="s">
        <v>57</v>
      </c>
      <c r="N6635" s="1" t="s">
        <v>104</v>
      </c>
      <c r="O6635" s="1" t="s">
        <v>59</v>
      </c>
      <c r="P6635">
        <v>100</v>
      </c>
      <c r="Q6635">
        <v>2870</v>
      </c>
      <c r="R6635">
        <v>229600</v>
      </c>
      <c r="S6635">
        <v>80</v>
      </c>
      <c r="T6635">
        <v>0.8</v>
      </c>
      <c r="U6635">
        <f t="shared" si="1922"/>
        <v>229600</v>
      </c>
      <c r="V6635">
        <f t="shared" si="1923"/>
        <v>287000</v>
      </c>
      <c r="W6635" s="1" t="s">
        <v>85</v>
      </c>
      <c r="X6635" s="1" t="s">
        <v>1236</v>
      </c>
      <c r="Y6635" s="1" t="s">
        <v>86</v>
      </c>
      <c r="Z6635" s="4">
        <v>5905</v>
      </c>
      <c r="AA6635" s="4">
        <f t="shared" si="1927"/>
        <v>1368</v>
      </c>
      <c r="AB6635" s="4">
        <f t="shared" si="1931"/>
        <v>724.29560000000004</v>
      </c>
      <c r="AC6635" s="4">
        <f t="shared" si="1919"/>
        <v>1368</v>
      </c>
      <c r="AD6635" s="4">
        <f t="shared" si="1928"/>
        <v>1368</v>
      </c>
      <c r="AE6635" s="4">
        <v>1368</v>
      </c>
      <c r="AF6635" s="4">
        <v>1368</v>
      </c>
      <c r="AG6635" s="4">
        <f t="shared" si="1932"/>
        <v>1368</v>
      </c>
      <c r="AI6635" t="e">
        <f t="shared" si="1924"/>
        <v>#N/A</v>
      </c>
      <c r="AJ6635">
        <v>24308.25</v>
      </c>
      <c r="AK6635" s="2">
        <v>24308.25</v>
      </c>
      <c r="AL6635" s="2">
        <f t="shared" si="1933"/>
        <v>24308.25</v>
      </c>
      <c r="AM6635" s="4"/>
      <c r="AN6635" t="e">
        <f>VLOOKUP([1]!Tabelle13[[#This Row],[Vlookup this ID for freight costs]],$AL$2:$AL$6811,2,FALSE)</f>
        <v>#REF!</v>
      </c>
      <c r="AP6635">
        <v>321.89999999999998</v>
      </c>
      <c r="AQ6635">
        <v>321.89999999999998</v>
      </c>
      <c r="AR6635" s="4">
        <v>8</v>
      </c>
      <c r="AS6635" s="4">
        <v>5</v>
      </c>
      <c r="AT6635" s="4">
        <v>2012</v>
      </c>
      <c r="AU6635" s="4">
        <v>8</v>
      </c>
      <c r="AV6635" s="4">
        <v>5</v>
      </c>
      <c r="AW6635" s="4">
        <v>2012</v>
      </c>
      <c r="AX6635" t="str">
        <f t="shared" si="1925"/>
        <v>No Delay</v>
      </c>
      <c r="AY6635">
        <f t="shared" si="1926"/>
        <v>0</v>
      </c>
    </row>
    <row r="6636" spans="1:51" x14ac:dyDescent="0.2">
      <c r="A6636" s="3">
        <v>4534</v>
      </c>
      <c r="B6636" s="1" t="s">
        <v>119</v>
      </c>
      <c r="C6636" s="1" t="s">
        <v>114</v>
      </c>
      <c r="D6636" s="1" t="s">
        <v>52</v>
      </c>
      <c r="E6636" s="1" t="s">
        <v>53</v>
      </c>
      <c r="F6636" s="1" t="s">
        <v>53</v>
      </c>
      <c r="G6636" s="13" t="s">
        <v>2906</v>
      </c>
      <c r="H6636" s="12">
        <v>39770</v>
      </c>
      <c r="I6636" s="12" t="s">
        <v>2906</v>
      </c>
      <c r="J6636" s="12">
        <v>39770</v>
      </c>
      <c r="K6636" s="4">
        <v>1176</v>
      </c>
      <c r="L6636" s="1" t="s">
        <v>56</v>
      </c>
      <c r="M6636" s="1" t="s">
        <v>126</v>
      </c>
      <c r="N6636" s="1" t="s">
        <v>127</v>
      </c>
      <c r="O6636" s="1" t="s">
        <v>128</v>
      </c>
      <c r="P6636">
        <v>20</v>
      </c>
      <c r="Q6636">
        <v>5900</v>
      </c>
      <c r="R6636">
        <v>188800</v>
      </c>
      <c r="S6636">
        <v>32</v>
      </c>
      <c r="T6636">
        <v>1.6</v>
      </c>
      <c r="U6636">
        <f t="shared" si="1922"/>
        <v>188800</v>
      </c>
      <c r="V6636">
        <f t="shared" si="1923"/>
        <v>118000</v>
      </c>
      <c r="W6636" s="1" t="s">
        <v>126</v>
      </c>
      <c r="X6636" s="1" t="s">
        <v>129</v>
      </c>
      <c r="Y6636" s="1" t="s">
        <v>129</v>
      </c>
      <c r="Z6636" s="3">
        <v>8261</v>
      </c>
      <c r="AA6636" s="4">
        <f t="shared" si="1927"/>
        <v>1989</v>
      </c>
      <c r="AB6636" s="4">
        <f t="shared" si="1931"/>
        <v>1387.7957999999999</v>
      </c>
      <c r="AC6636" s="4">
        <f t="shared" si="1919"/>
        <v>1989</v>
      </c>
      <c r="AD6636" s="4">
        <f t="shared" si="1928"/>
        <v>1989</v>
      </c>
      <c r="AE6636" s="4">
        <v>1989</v>
      </c>
      <c r="AF6636" s="4">
        <v>1989</v>
      </c>
      <c r="AG6636" s="4">
        <f t="shared" si="1932"/>
        <v>1989</v>
      </c>
      <c r="AH6636" s="4">
        <v>10589</v>
      </c>
      <c r="AI6636">
        <f t="shared" si="1924"/>
        <v>9006</v>
      </c>
      <c r="AJ6636">
        <v>19569.48</v>
      </c>
      <c r="AK6636" s="2">
        <v>19569.48</v>
      </c>
      <c r="AL6636" s="2">
        <f t="shared" si="1933"/>
        <v>19569.48</v>
      </c>
      <c r="AM6636" s="4"/>
      <c r="AN6636" t="e">
        <f>VLOOKUP([1]!Tabelle13[[#This Row],[Vlookup this ID for freight costs]],$AL$2:$AL$6811,2,FALSE)</f>
        <v>#REF!</v>
      </c>
      <c r="AP6636">
        <v>370.05</v>
      </c>
      <c r="AQ6636">
        <v>370.05</v>
      </c>
      <c r="AR6636" s="4">
        <v>18</v>
      </c>
      <c r="AS6636" s="4">
        <v>11</v>
      </c>
      <c r="AT6636" s="4">
        <v>2008</v>
      </c>
      <c r="AU6636" s="4">
        <v>18</v>
      </c>
      <c r="AV6636" s="4">
        <v>11</v>
      </c>
      <c r="AW6636" s="4">
        <v>2008</v>
      </c>
      <c r="AX6636" t="str">
        <f t="shared" si="1925"/>
        <v>No Delay</v>
      </c>
      <c r="AY6636">
        <f t="shared" si="1926"/>
        <v>0</v>
      </c>
    </row>
    <row r="6637" spans="1:51" x14ac:dyDescent="0.2">
      <c r="A6637" s="3">
        <v>46353</v>
      </c>
      <c r="B6637" s="1" t="s">
        <v>1138</v>
      </c>
      <c r="C6637" s="1" t="s">
        <v>65</v>
      </c>
      <c r="D6637" s="1" t="s">
        <v>52</v>
      </c>
      <c r="E6637" s="1" t="s">
        <v>53</v>
      </c>
      <c r="F6637" s="1" t="s">
        <v>53</v>
      </c>
      <c r="G6637" s="13" t="s">
        <v>2415</v>
      </c>
      <c r="H6637" s="12">
        <v>41264</v>
      </c>
      <c r="I6637" s="12" t="s">
        <v>2415</v>
      </c>
      <c r="J6637" s="12">
        <v>41264</v>
      </c>
      <c r="K6637" s="4">
        <v>4366</v>
      </c>
      <c r="L6637" s="1" t="s">
        <v>56</v>
      </c>
      <c r="M6637" s="1" t="s">
        <v>126</v>
      </c>
      <c r="N6637" s="1" t="s">
        <v>127</v>
      </c>
      <c r="O6637" s="1" t="s">
        <v>128</v>
      </c>
      <c r="P6637">
        <v>20</v>
      </c>
      <c r="Q6637">
        <v>6042</v>
      </c>
      <c r="R6637">
        <v>193344</v>
      </c>
      <c r="S6637">
        <v>32</v>
      </c>
      <c r="T6637">
        <v>1.6</v>
      </c>
      <c r="U6637">
        <f t="shared" si="1922"/>
        <v>193344</v>
      </c>
      <c r="V6637">
        <f t="shared" si="1923"/>
        <v>120840</v>
      </c>
      <c r="W6637" s="1" t="s">
        <v>126</v>
      </c>
      <c r="X6637" s="1" t="s">
        <v>129</v>
      </c>
      <c r="Y6637" s="1" t="s">
        <v>129</v>
      </c>
      <c r="Z6637" s="3">
        <v>4993</v>
      </c>
      <c r="AA6637" s="4">
        <f t="shared" si="1927"/>
        <v>1990</v>
      </c>
      <c r="AB6637" s="4">
        <f t="shared" si="1931"/>
        <v>1423.3997440000001</v>
      </c>
      <c r="AC6637" s="4">
        <f t="shared" si="1919"/>
        <v>1990</v>
      </c>
      <c r="AD6637" s="4">
        <f t="shared" si="1928"/>
        <v>2010.6666666666667</v>
      </c>
      <c r="AE6637" s="4">
        <v>1990</v>
      </c>
      <c r="AF6637" s="4">
        <v>1990</v>
      </c>
      <c r="AG6637" s="4">
        <f t="shared" si="1932"/>
        <v>1990</v>
      </c>
      <c r="AI6637" t="e">
        <f t="shared" si="1924"/>
        <v>#N/A</v>
      </c>
      <c r="AJ6637">
        <v>22859.07</v>
      </c>
      <c r="AK6637" s="2">
        <v>22859.07</v>
      </c>
      <c r="AL6637" s="2">
        <f t="shared" si="1933"/>
        <v>22859.07</v>
      </c>
      <c r="AM6637" s="4"/>
      <c r="AN6637" t="e">
        <f>VLOOKUP([1]!Tabelle13[[#This Row],[Vlookup this ID for freight costs]],$AL$2:$AL$6811,2,FALSE)</f>
        <v>#REF!</v>
      </c>
      <c r="AP6637">
        <v>271.07</v>
      </c>
      <c r="AQ6637">
        <v>271.07</v>
      </c>
      <c r="AR6637" s="4">
        <v>21</v>
      </c>
      <c r="AS6637" s="4">
        <v>12</v>
      </c>
      <c r="AT6637" s="4">
        <v>2012</v>
      </c>
      <c r="AU6637" s="4">
        <v>21</v>
      </c>
      <c r="AV6637" s="4">
        <v>12</v>
      </c>
      <c r="AW6637" s="4">
        <v>2012</v>
      </c>
      <c r="AX6637" t="str">
        <f t="shared" si="1925"/>
        <v>No Delay</v>
      </c>
      <c r="AY6637">
        <f t="shared" si="1926"/>
        <v>0</v>
      </c>
    </row>
    <row r="6638" spans="1:51" x14ac:dyDescent="0.2">
      <c r="A6638" s="3">
        <v>79871</v>
      </c>
      <c r="B6638" s="1" t="s">
        <v>1138</v>
      </c>
      <c r="C6638" s="1" t="s">
        <v>65</v>
      </c>
      <c r="D6638" s="1" t="s">
        <v>52</v>
      </c>
      <c r="E6638" s="1" t="s">
        <v>53</v>
      </c>
      <c r="F6638" s="1" t="s">
        <v>53</v>
      </c>
      <c r="G6638" s="13" t="s">
        <v>2415</v>
      </c>
      <c r="H6638" s="12">
        <v>41264</v>
      </c>
      <c r="I6638" s="12" t="s">
        <v>2415</v>
      </c>
      <c r="J6638" s="12">
        <v>41264</v>
      </c>
      <c r="K6638" s="4">
        <v>4367</v>
      </c>
      <c r="L6638" s="1" t="s">
        <v>56</v>
      </c>
      <c r="M6638" s="1" t="s">
        <v>126</v>
      </c>
      <c r="N6638" s="1" t="s">
        <v>127</v>
      </c>
      <c r="O6638" s="1" t="s">
        <v>128</v>
      </c>
      <c r="P6638">
        <v>20</v>
      </c>
      <c r="Q6638">
        <v>6042</v>
      </c>
      <c r="R6638">
        <v>193344</v>
      </c>
      <c r="S6638">
        <v>32</v>
      </c>
      <c r="T6638">
        <v>1.6</v>
      </c>
      <c r="U6638">
        <f t="shared" si="1922"/>
        <v>193344</v>
      </c>
      <c r="V6638">
        <f t="shared" si="1923"/>
        <v>120840</v>
      </c>
      <c r="W6638" s="1" t="s">
        <v>126</v>
      </c>
      <c r="X6638" s="1" t="s">
        <v>129</v>
      </c>
      <c r="Y6638" s="1" t="s">
        <v>129</v>
      </c>
      <c r="Z6638" s="3">
        <v>4993</v>
      </c>
      <c r="AA6638" s="4">
        <f t="shared" si="1927"/>
        <v>1990</v>
      </c>
      <c r="AB6638" s="4">
        <f t="shared" si="1931"/>
        <v>1423.3997440000001</v>
      </c>
      <c r="AC6638" s="4">
        <f t="shared" ref="AC6638:AC6701" si="1934">AF6638</f>
        <v>1990</v>
      </c>
      <c r="AD6638" s="4">
        <f t="shared" si="1928"/>
        <v>2010.6666666666667</v>
      </c>
      <c r="AE6638" s="4">
        <v>1990</v>
      </c>
      <c r="AF6638" s="4">
        <v>1990</v>
      </c>
      <c r="AG6638" s="4">
        <f t="shared" si="1932"/>
        <v>1990</v>
      </c>
      <c r="AI6638" t="e">
        <f t="shared" si="1924"/>
        <v>#N/A</v>
      </c>
      <c r="AJ6638">
        <v>23396.04</v>
      </c>
      <c r="AK6638" s="2">
        <v>23396.04</v>
      </c>
      <c r="AL6638" s="2">
        <f t="shared" si="1933"/>
        <v>23396.04</v>
      </c>
      <c r="AM6638" s="4"/>
      <c r="AN6638" t="e">
        <f>VLOOKUP([1]!Tabelle13[[#This Row],[Vlookup this ID for freight costs]],$AL$2:$AL$6811,2,FALSE)</f>
        <v>#REF!</v>
      </c>
      <c r="AP6638">
        <v>271.07</v>
      </c>
      <c r="AQ6638">
        <v>271.07</v>
      </c>
      <c r="AR6638" s="4">
        <v>21</v>
      </c>
      <c r="AS6638" s="4">
        <v>12</v>
      </c>
      <c r="AT6638" s="4">
        <v>2012</v>
      </c>
      <c r="AU6638" s="4">
        <v>21</v>
      </c>
      <c r="AV6638" s="4">
        <v>12</v>
      </c>
      <c r="AW6638" s="4">
        <v>2012</v>
      </c>
      <c r="AX6638" t="str">
        <f t="shared" si="1925"/>
        <v>No Delay</v>
      </c>
      <c r="AY6638">
        <f t="shared" si="1926"/>
        <v>0</v>
      </c>
    </row>
    <row r="6639" spans="1:51" x14ac:dyDescent="0.2">
      <c r="A6639" s="3">
        <v>55679</v>
      </c>
      <c r="B6639" s="1" t="s">
        <v>1912</v>
      </c>
      <c r="C6639" s="1" t="s">
        <v>99</v>
      </c>
      <c r="D6639" s="1" t="s">
        <v>52</v>
      </c>
      <c r="E6639" s="1" t="s">
        <v>53</v>
      </c>
      <c r="F6639" s="1" t="s">
        <v>53</v>
      </c>
      <c r="G6639" s="13" t="s">
        <v>1893</v>
      </c>
      <c r="H6639" s="12">
        <v>41250</v>
      </c>
      <c r="I6639" s="12" t="s">
        <v>369</v>
      </c>
      <c r="J6639" s="12">
        <v>41243</v>
      </c>
      <c r="K6639" s="4">
        <v>4322</v>
      </c>
      <c r="L6639" s="1" t="s">
        <v>56</v>
      </c>
      <c r="M6639" s="1" t="s">
        <v>57</v>
      </c>
      <c r="N6639" s="1" t="s">
        <v>104</v>
      </c>
      <c r="O6639" s="1" t="s">
        <v>59</v>
      </c>
      <c r="P6639">
        <v>100</v>
      </c>
      <c r="Q6639">
        <v>2744</v>
      </c>
      <c r="R6639">
        <v>219520</v>
      </c>
      <c r="S6639">
        <v>80</v>
      </c>
      <c r="T6639">
        <v>0.8</v>
      </c>
      <c r="U6639">
        <f t="shared" si="1922"/>
        <v>219520</v>
      </c>
      <c r="V6639">
        <f t="shared" si="1923"/>
        <v>274400</v>
      </c>
      <c r="W6639" s="1" t="s">
        <v>85</v>
      </c>
      <c r="X6639" s="1" t="s">
        <v>1236</v>
      </c>
      <c r="Y6639" s="1" t="s">
        <v>86</v>
      </c>
      <c r="Z6639" s="4">
        <v>5905</v>
      </c>
      <c r="AA6639" s="4">
        <f t="shared" si="1927"/>
        <v>1303</v>
      </c>
      <c r="AB6639" s="4">
        <f t="shared" si="1931"/>
        <v>671.5293200000001</v>
      </c>
      <c r="AC6639" s="4">
        <f t="shared" si="1934"/>
        <v>1303</v>
      </c>
      <c r="AD6639" s="4">
        <f t="shared" si="1928"/>
        <v>1245.4761904761904</v>
      </c>
      <c r="AE6639" s="4">
        <v>1303</v>
      </c>
      <c r="AF6639" s="4">
        <v>1303</v>
      </c>
      <c r="AG6639" s="4">
        <f t="shared" si="1932"/>
        <v>1303</v>
      </c>
      <c r="AI6639" t="e">
        <f t="shared" si="1924"/>
        <v>#N/A</v>
      </c>
      <c r="AJ6639">
        <v>22158.58</v>
      </c>
      <c r="AK6639" s="2">
        <v>22158.58</v>
      </c>
      <c r="AL6639" s="2">
        <f t="shared" si="1933"/>
        <v>22158.58</v>
      </c>
      <c r="AM6639" s="4"/>
      <c r="AN6639" t="e">
        <f>VLOOKUP([1]!Tabelle13[[#This Row],[Vlookup this ID for freight costs]],$AL$2:$AL$6811,2,FALSE)</f>
        <v>#REF!</v>
      </c>
      <c r="AP6639">
        <v>307.77</v>
      </c>
      <c r="AQ6639">
        <v>307.77</v>
      </c>
      <c r="AR6639" s="4">
        <v>7</v>
      </c>
      <c r="AS6639" s="4">
        <v>12</v>
      </c>
      <c r="AT6639" s="4">
        <v>2012</v>
      </c>
      <c r="AU6639" s="4">
        <v>30</v>
      </c>
      <c r="AV6639" s="4">
        <v>11</v>
      </c>
      <c r="AW6639" s="4">
        <v>2012</v>
      </c>
      <c r="AX6639" t="str">
        <f t="shared" si="1925"/>
        <v>No Delay</v>
      </c>
      <c r="AY6639">
        <f t="shared" si="1926"/>
        <v>0</v>
      </c>
    </row>
    <row r="6640" spans="1:51" x14ac:dyDescent="0.2">
      <c r="A6640" s="3">
        <v>55904</v>
      </c>
      <c r="B6640" s="1" t="s">
        <v>140</v>
      </c>
      <c r="C6640" s="1" t="s">
        <v>99</v>
      </c>
      <c r="D6640" s="1" t="s">
        <v>52</v>
      </c>
      <c r="E6640" s="1" t="s">
        <v>53</v>
      </c>
      <c r="F6640" s="1" t="s">
        <v>53</v>
      </c>
      <c r="G6640" s="13" t="s">
        <v>1191</v>
      </c>
      <c r="H6640" s="12">
        <v>41274</v>
      </c>
      <c r="I6640" s="12" t="s">
        <v>1191</v>
      </c>
      <c r="J6640" s="12">
        <v>41274</v>
      </c>
      <c r="K6640" s="4">
        <v>4378</v>
      </c>
      <c r="L6640" s="1" t="s">
        <v>56</v>
      </c>
      <c r="M6640" s="1" t="s">
        <v>57</v>
      </c>
      <c r="N6640" s="1" t="s">
        <v>104</v>
      </c>
      <c r="O6640" s="1" t="s">
        <v>59</v>
      </c>
      <c r="P6640">
        <v>100</v>
      </c>
      <c r="Q6640">
        <v>2352</v>
      </c>
      <c r="R6640">
        <v>188160</v>
      </c>
      <c r="S6640">
        <v>80</v>
      </c>
      <c r="T6640">
        <v>0.8</v>
      </c>
      <c r="U6640">
        <f t="shared" si="1922"/>
        <v>188160</v>
      </c>
      <c r="V6640">
        <f t="shared" si="1923"/>
        <v>235200</v>
      </c>
      <c r="W6640" s="1" t="s">
        <v>85</v>
      </c>
      <c r="X6640" s="1" t="s">
        <v>1236</v>
      </c>
      <c r="Y6640" s="1" t="s">
        <v>86</v>
      </c>
      <c r="Z6640" s="4">
        <v>5905</v>
      </c>
      <c r="AA6640" s="4">
        <f t="shared" si="1927"/>
        <v>1016</v>
      </c>
      <c r="AB6640" s="4">
        <f t="shared" si="1931"/>
        <v>507.36756000000003</v>
      </c>
      <c r="AC6640" s="4">
        <f t="shared" si="1934"/>
        <v>1016</v>
      </c>
      <c r="AD6640" s="4">
        <f t="shared" si="1928"/>
        <v>1030</v>
      </c>
      <c r="AE6640" s="4">
        <v>1016</v>
      </c>
      <c r="AF6640" s="4">
        <v>1016</v>
      </c>
      <c r="AG6640" s="4">
        <f t="shared" si="1932"/>
        <v>1016</v>
      </c>
      <c r="AI6640" t="e">
        <f t="shared" si="1924"/>
        <v>#N/A</v>
      </c>
      <c r="AJ6640">
        <v>19026.72</v>
      </c>
      <c r="AK6640" s="2">
        <v>19026.72</v>
      </c>
      <c r="AL6640" s="2">
        <f t="shared" si="1933"/>
        <v>19026.72</v>
      </c>
      <c r="AM6640" s="4"/>
      <c r="AN6640" t="e">
        <f>VLOOKUP([1]!Tabelle13[[#This Row],[Vlookup this ID for freight costs]],$AL$2:$AL$6811,2,FALSE)</f>
        <v>#REF!</v>
      </c>
      <c r="AP6640">
        <v>263.8</v>
      </c>
      <c r="AQ6640">
        <v>263.8</v>
      </c>
      <c r="AR6640" s="4">
        <v>31</v>
      </c>
      <c r="AS6640" s="4">
        <v>12</v>
      </c>
      <c r="AT6640" s="4">
        <v>2012</v>
      </c>
      <c r="AU6640" s="4">
        <v>31</v>
      </c>
      <c r="AV6640" s="4">
        <v>12</v>
      </c>
      <c r="AW6640" s="4">
        <v>2012</v>
      </c>
      <c r="AX6640" t="str">
        <f t="shared" si="1925"/>
        <v>No Delay</v>
      </c>
      <c r="AY6640">
        <f t="shared" si="1926"/>
        <v>0</v>
      </c>
    </row>
    <row r="6641" spans="1:51" x14ac:dyDescent="0.2">
      <c r="A6641" s="3">
        <v>1628</v>
      </c>
      <c r="B6641" s="1" t="s">
        <v>119</v>
      </c>
      <c r="C6641" s="1" t="s">
        <v>114</v>
      </c>
      <c r="D6641" s="1" t="s">
        <v>52</v>
      </c>
      <c r="E6641" s="1" t="s">
        <v>53</v>
      </c>
      <c r="F6641" s="1" t="s">
        <v>53</v>
      </c>
      <c r="G6641" s="13" t="s">
        <v>1137</v>
      </c>
      <c r="H6641" s="12">
        <v>39582</v>
      </c>
      <c r="I6641" s="12" t="s">
        <v>1137</v>
      </c>
      <c r="J6641" s="12">
        <v>39582</v>
      </c>
      <c r="K6641" s="4">
        <v>838</v>
      </c>
      <c r="L6641" s="1" t="s">
        <v>56</v>
      </c>
      <c r="M6641" s="1" t="s">
        <v>126</v>
      </c>
      <c r="N6641" s="1" t="s">
        <v>127</v>
      </c>
      <c r="O6641" s="1" t="s">
        <v>128</v>
      </c>
      <c r="P6641">
        <v>20</v>
      </c>
      <c r="Q6641">
        <v>6040</v>
      </c>
      <c r="R6641">
        <v>193280</v>
      </c>
      <c r="S6641">
        <v>32</v>
      </c>
      <c r="T6641">
        <v>1.6</v>
      </c>
      <c r="U6641">
        <f t="shared" si="1922"/>
        <v>193280</v>
      </c>
      <c r="V6641">
        <f t="shared" si="1923"/>
        <v>120800</v>
      </c>
      <c r="W6641" s="1" t="s">
        <v>126</v>
      </c>
      <c r="X6641" s="1" t="s">
        <v>129</v>
      </c>
      <c r="Y6641" s="1" t="s">
        <v>129</v>
      </c>
      <c r="Z6641" s="3">
        <v>8261</v>
      </c>
      <c r="AA6641" s="4">
        <f t="shared" si="1927"/>
        <v>2052</v>
      </c>
      <c r="AB6641" s="4">
        <f t="shared" si="1931"/>
        <v>1422.8982799999999</v>
      </c>
      <c r="AC6641" s="4">
        <f t="shared" si="1934"/>
        <v>2052</v>
      </c>
      <c r="AD6641" s="4">
        <f t="shared" si="1928"/>
        <v>2010.6666666666667</v>
      </c>
      <c r="AE6641" s="4">
        <v>2052</v>
      </c>
      <c r="AF6641" s="4">
        <v>2052</v>
      </c>
      <c r="AG6641" s="4">
        <f t="shared" si="1932"/>
        <v>2052</v>
      </c>
      <c r="AH6641" s="4">
        <v>10662</v>
      </c>
      <c r="AI6641">
        <f t="shared" si="1924"/>
        <v>1008</v>
      </c>
      <c r="AJ6641">
        <v>24689</v>
      </c>
      <c r="AK6641" s="2">
        <v>24689</v>
      </c>
      <c r="AL6641" s="2">
        <f t="shared" si="1933"/>
        <v>24689</v>
      </c>
      <c r="AM6641" s="4"/>
      <c r="AN6641" t="e">
        <f>VLOOKUP([1]!Tabelle13[[#This Row],[Vlookup this ID for freight costs]],$AL$2:$AL$6811,2,FALSE)</f>
        <v>#REF!</v>
      </c>
      <c r="AP6641">
        <v>309.25</v>
      </c>
      <c r="AQ6641">
        <v>309.25</v>
      </c>
      <c r="AR6641" s="4">
        <v>14</v>
      </c>
      <c r="AS6641" s="4">
        <v>5</v>
      </c>
      <c r="AT6641" s="4">
        <v>2008</v>
      </c>
      <c r="AU6641" s="4">
        <v>14</v>
      </c>
      <c r="AV6641" s="4">
        <v>5</v>
      </c>
      <c r="AW6641" s="4">
        <v>2008</v>
      </c>
      <c r="AX6641" t="str">
        <f t="shared" si="1925"/>
        <v>No Delay</v>
      </c>
      <c r="AY6641">
        <f t="shared" si="1926"/>
        <v>0</v>
      </c>
    </row>
    <row r="6642" spans="1:51" x14ac:dyDescent="0.2">
      <c r="A6642" s="3">
        <v>56106</v>
      </c>
      <c r="B6642" s="1" t="s">
        <v>140</v>
      </c>
      <c r="C6642" s="1" t="s">
        <v>99</v>
      </c>
      <c r="D6642" s="1" t="s">
        <v>52</v>
      </c>
      <c r="E6642" s="1" t="s">
        <v>53</v>
      </c>
      <c r="F6642" s="1" t="s">
        <v>53</v>
      </c>
      <c r="G6642" s="13" t="s">
        <v>2552</v>
      </c>
      <c r="H6642" s="12">
        <v>41054</v>
      </c>
      <c r="I6642" s="12" t="s">
        <v>2552</v>
      </c>
      <c r="J6642" s="12">
        <v>41054</v>
      </c>
      <c r="K6642" s="4">
        <v>3942</v>
      </c>
      <c r="L6642" s="1" t="s">
        <v>56</v>
      </c>
      <c r="M6642" s="1" t="s">
        <v>57</v>
      </c>
      <c r="N6642" s="1" t="s">
        <v>104</v>
      </c>
      <c r="O6642" s="1" t="s">
        <v>59</v>
      </c>
      <c r="P6642">
        <v>100</v>
      </c>
      <c r="Q6642">
        <v>2737</v>
      </c>
      <c r="R6642">
        <v>218960</v>
      </c>
      <c r="S6642">
        <v>80</v>
      </c>
      <c r="T6642">
        <v>0.8</v>
      </c>
      <c r="U6642">
        <f t="shared" si="1922"/>
        <v>218960</v>
      </c>
      <c r="V6642">
        <f t="shared" si="1923"/>
        <v>273700</v>
      </c>
      <c r="W6642" s="1" t="s">
        <v>85</v>
      </c>
      <c r="X6642" s="1" t="s">
        <v>1236</v>
      </c>
      <c r="Y6642" s="1" t="s">
        <v>86</v>
      </c>
      <c r="Z6642" s="4">
        <v>5905</v>
      </c>
      <c r="AA6642" s="4">
        <f t="shared" si="1927"/>
        <v>1300</v>
      </c>
      <c r="AB6642" s="4">
        <f t="shared" si="1931"/>
        <v>668.59786000000008</v>
      </c>
      <c r="AC6642" s="4">
        <f t="shared" si="1934"/>
        <v>1300</v>
      </c>
      <c r="AD6642" s="4">
        <f t="shared" si="1928"/>
        <v>1300</v>
      </c>
      <c r="AE6642" s="4">
        <v>1300</v>
      </c>
      <c r="AF6642" s="4">
        <v>1300</v>
      </c>
      <c r="AG6642" s="4">
        <f t="shared" si="1932"/>
        <v>1300</v>
      </c>
      <c r="AI6642" t="e">
        <f t="shared" si="1924"/>
        <v>#N/A</v>
      </c>
      <c r="AJ6642">
        <v>23269.06</v>
      </c>
      <c r="AK6642" s="2">
        <v>23269.06</v>
      </c>
      <c r="AL6642" s="2">
        <f t="shared" si="1933"/>
        <v>23269.06</v>
      </c>
      <c r="AM6642" s="4"/>
      <c r="AN6642" t="e">
        <f>VLOOKUP([1]!Tabelle13[[#This Row],[Vlookup this ID for freight costs]],$AL$2:$AL$6811,2,FALSE)</f>
        <v>#REF!</v>
      </c>
      <c r="AP6642">
        <v>306.98</v>
      </c>
      <c r="AQ6642">
        <v>306.98</v>
      </c>
      <c r="AR6642" s="4">
        <v>25</v>
      </c>
      <c r="AS6642" s="4">
        <v>5</v>
      </c>
      <c r="AT6642" s="4">
        <v>2012</v>
      </c>
      <c r="AU6642" s="4">
        <v>25</v>
      </c>
      <c r="AV6642" s="4">
        <v>5</v>
      </c>
      <c r="AW6642" s="4">
        <v>2012</v>
      </c>
      <c r="AX6642" t="str">
        <f t="shared" si="1925"/>
        <v>No Delay</v>
      </c>
      <c r="AY6642">
        <f t="shared" si="1926"/>
        <v>0</v>
      </c>
    </row>
    <row r="6643" spans="1:51" x14ac:dyDescent="0.2">
      <c r="A6643" s="3">
        <v>17815</v>
      </c>
      <c r="B6643" s="1" t="s">
        <v>50</v>
      </c>
      <c r="C6643" s="1" t="s">
        <v>51</v>
      </c>
      <c r="D6643" s="1" t="s">
        <v>52</v>
      </c>
      <c r="E6643" s="1" t="s">
        <v>53</v>
      </c>
      <c r="F6643" s="1" t="s">
        <v>53</v>
      </c>
      <c r="G6643" s="13" t="s">
        <v>54</v>
      </c>
      <c r="H6643" s="12">
        <v>40889</v>
      </c>
      <c r="I6643" s="12" t="s">
        <v>54</v>
      </c>
      <c r="J6643" s="12">
        <v>40889</v>
      </c>
      <c r="K6643" s="4">
        <v>3634</v>
      </c>
      <c r="L6643" s="1" t="s">
        <v>56</v>
      </c>
      <c r="M6643" s="1" t="s">
        <v>57</v>
      </c>
      <c r="N6643" s="1" t="s">
        <v>58</v>
      </c>
      <c r="O6643" s="1" t="s">
        <v>59</v>
      </c>
      <c r="P6643">
        <v>100</v>
      </c>
      <c r="Q6643">
        <v>7412</v>
      </c>
      <c r="R6643">
        <v>575912.4</v>
      </c>
      <c r="S6643">
        <v>77.7</v>
      </c>
      <c r="T6643">
        <v>0.78</v>
      </c>
      <c r="U6643">
        <f t="shared" si="1922"/>
        <v>575912.4</v>
      </c>
      <c r="V6643">
        <f t="shared" si="1923"/>
        <v>741200</v>
      </c>
      <c r="W6643" s="1" t="s">
        <v>60</v>
      </c>
      <c r="X6643" s="1" t="s">
        <v>61</v>
      </c>
      <c r="Y6643" s="1" t="s">
        <v>61</v>
      </c>
      <c r="Z6643" s="3">
        <v>12488</v>
      </c>
      <c r="AA6643" s="4">
        <f t="shared" si="1927"/>
        <v>2097</v>
      </c>
      <c r="AB6643" s="4">
        <f t="shared" si="1931"/>
        <v>2566.7107124000004</v>
      </c>
      <c r="AC6643" s="4">
        <f t="shared" si="1934"/>
        <v>2097</v>
      </c>
      <c r="AD6643" s="4">
        <f t="shared" si="1928"/>
        <v>2097</v>
      </c>
      <c r="AE6643" s="4">
        <v>2097</v>
      </c>
      <c r="AF6643" s="4">
        <v>2097</v>
      </c>
      <c r="AG6643" s="4">
        <f t="shared" si="1932"/>
        <v>2097</v>
      </c>
      <c r="AI6643" t="e">
        <f t="shared" si="1924"/>
        <v>#N/A</v>
      </c>
      <c r="AJ6643">
        <v>15891.96</v>
      </c>
      <c r="AK6643" s="2">
        <v>15891.96</v>
      </c>
      <c r="AL6643" s="2">
        <f t="shared" si="1933"/>
        <v>15891.96</v>
      </c>
      <c r="AM6643" s="4"/>
      <c r="AN6643" t="e">
        <f>VLOOKUP([1]!Tabelle13[[#This Row],[Vlookup this ID for freight costs]],$AL$2:$AL$6811,2,FALSE)</f>
        <v>#REF!</v>
      </c>
      <c r="AP6643">
        <v>950.26</v>
      </c>
      <c r="AQ6643">
        <v>950.26</v>
      </c>
      <c r="AR6643" s="4">
        <v>12</v>
      </c>
      <c r="AS6643" s="4">
        <v>12</v>
      </c>
      <c r="AT6643" s="4">
        <v>2011</v>
      </c>
      <c r="AU6643" s="4">
        <v>12</v>
      </c>
      <c r="AV6643" s="4">
        <v>12</v>
      </c>
      <c r="AW6643" s="4">
        <v>2011</v>
      </c>
      <c r="AX6643" t="str">
        <f t="shared" si="1925"/>
        <v>No Delay</v>
      </c>
      <c r="AY6643">
        <f t="shared" si="1926"/>
        <v>0</v>
      </c>
    </row>
    <row r="6644" spans="1:51" x14ac:dyDescent="0.2">
      <c r="A6644" s="3">
        <v>39014</v>
      </c>
      <c r="B6644" s="1" t="s">
        <v>1138</v>
      </c>
      <c r="C6644" s="1" t="s">
        <v>65</v>
      </c>
      <c r="D6644" s="1" t="s">
        <v>52</v>
      </c>
      <c r="E6644" s="1" t="s">
        <v>53</v>
      </c>
      <c r="F6644" s="1" t="s">
        <v>53</v>
      </c>
      <c r="G6644" s="13" t="s">
        <v>1895</v>
      </c>
      <c r="H6644" s="12">
        <v>40688</v>
      </c>
      <c r="I6644" s="12" t="s">
        <v>1895</v>
      </c>
      <c r="J6644" s="12">
        <v>40688</v>
      </c>
      <c r="K6644" s="4">
        <v>3206</v>
      </c>
      <c r="L6644" s="1" t="s">
        <v>56</v>
      </c>
      <c r="M6644" s="1" t="s">
        <v>634</v>
      </c>
      <c r="N6644" s="1" t="s">
        <v>635</v>
      </c>
      <c r="O6644" s="1" t="s">
        <v>636</v>
      </c>
      <c r="P6644">
        <v>20</v>
      </c>
      <c r="Q6644">
        <v>1052</v>
      </c>
      <c r="R6644">
        <v>30508</v>
      </c>
      <c r="S6644">
        <v>29</v>
      </c>
      <c r="T6644">
        <v>1.45</v>
      </c>
      <c r="U6644">
        <f t="shared" si="1922"/>
        <v>30508</v>
      </c>
      <c r="V6644">
        <f t="shared" si="1923"/>
        <v>21040</v>
      </c>
      <c r="W6644" s="1" t="s">
        <v>637</v>
      </c>
      <c r="X6644" s="1" t="s">
        <v>71</v>
      </c>
      <c r="Y6644" s="1" t="s">
        <v>71</v>
      </c>
      <c r="Z6644" s="4">
        <v>10674</v>
      </c>
      <c r="AA6644" s="4">
        <f t="shared" si="1927"/>
        <v>334</v>
      </c>
      <c r="AB6644" s="4">
        <f t="shared" si="1931"/>
        <v>161.19790800000001</v>
      </c>
      <c r="AC6644" s="4">
        <f t="shared" si="1934"/>
        <v>334</v>
      </c>
      <c r="AD6644" s="4">
        <f t="shared" si="1928"/>
        <v>334</v>
      </c>
      <c r="AE6644" s="4">
        <v>334</v>
      </c>
      <c r="AF6644" s="4">
        <v>334</v>
      </c>
      <c r="AG6644" s="4">
        <f t="shared" si="1932"/>
        <v>334</v>
      </c>
      <c r="AI6644" t="e">
        <f t="shared" si="1924"/>
        <v>#N/A</v>
      </c>
      <c r="AJ6644">
        <v>2335.9</v>
      </c>
      <c r="AK6644" s="2">
        <v>2335.9</v>
      </c>
      <c r="AL6644" s="2">
        <f t="shared" si="1933"/>
        <v>2335.9</v>
      </c>
      <c r="AM6644" s="4"/>
      <c r="AN6644" t="e">
        <f>VLOOKUP([1]!Tabelle13[[#This Row],[Vlookup this ID for freight costs]],$AL$2:$AL$6811,2,FALSE)</f>
        <v>#REF!</v>
      </c>
      <c r="AP6644">
        <v>50.34</v>
      </c>
      <c r="AQ6644">
        <v>50.34</v>
      </c>
      <c r="AR6644" s="4">
        <v>25</v>
      </c>
      <c r="AS6644" s="4">
        <v>5</v>
      </c>
      <c r="AT6644" s="4">
        <v>2011</v>
      </c>
      <c r="AU6644" s="4">
        <v>25</v>
      </c>
      <c r="AV6644" s="4">
        <v>5</v>
      </c>
      <c r="AW6644" s="4">
        <v>2011</v>
      </c>
      <c r="AX6644" t="str">
        <f t="shared" si="1925"/>
        <v>No Delay</v>
      </c>
      <c r="AY6644">
        <f t="shared" si="1926"/>
        <v>0</v>
      </c>
    </row>
    <row r="6645" spans="1:51" x14ac:dyDescent="0.2">
      <c r="A6645" s="3">
        <v>38237</v>
      </c>
      <c r="B6645" s="1" t="s">
        <v>463</v>
      </c>
      <c r="C6645" s="1" t="s">
        <v>73</v>
      </c>
      <c r="D6645" s="1" t="s">
        <v>52</v>
      </c>
      <c r="E6645" s="1" t="s">
        <v>53</v>
      </c>
      <c r="F6645" s="1" t="s">
        <v>53</v>
      </c>
      <c r="G6645" s="13" t="s">
        <v>1841</v>
      </c>
      <c r="H6645" s="12">
        <v>41113</v>
      </c>
      <c r="I6645" s="12" t="s">
        <v>1841</v>
      </c>
      <c r="J6645" s="12">
        <v>41113</v>
      </c>
      <c r="K6645" s="4">
        <v>4035</v>
      </c>
      <c r="L6645" s="1" t="s">
        <v>56</v>
      </c>
      <c r="M6645" s="1" t="s">
        <v>57</v>
      </c>
      <c r="N6645" s="1" t="s">
        <v>104</v>
      </c>
      <c r="O6645" s="1" t="s">
        <v>59</v>
      </c>
      <c r="P6645">
        <v>100</v>
      </c>
      <c r="Q6645">
        <v>4309</v>
      </c>
      <c r="R6645">
        <v>344720</v>
      </c>
      <c r="S6645">
        <v>80</v>
      </c>
      <c r="T6645">
        <v>0.8</v>
      </c>
      <c r="U6645">
        <f t="shared" si="1922"/>
        <v>344720</v>
      </c>
      <c r="V6645">
        <f t="shared" si="1923"/>
        <v>430900</v>
      </c>
      <c r="W6645" s="1" t="s">
        <v>60</v>
      </c>
      <c r="X6645" s="1" t="s">
        <v>61</v>
      </c>
      <c r="Y6645" s="1" t="s">
        <v>61</v>
      </c>
      <c r="Z6645" s="3">
        <v>13004</v>
      </c>
      <c r="AA6645" s="4">
        <f t="shared" si="1927"/>
        <v>2124</v>
      </c>
      <c r="AB6645" s="4">
        <f t="shared" si="1931"/>
        <v>1326.92002</v>
      </c>
      <c r="AC6645" s="4">
        <f t="shared" si="1934"/>
        <v>2124</v>
      </c>
      <c r="AD6645" s="4">
        <f t="shared" si="1928"/>
        <v>2124</v>
      </c>
      <c r="AE6645" s="4">
        <v>2124</v>
      </c>
      <c r="AF6645" s="4">
        <v>2124</v>
      </c>
      <c r="AG6645" s="4">
        <f t="shared" si="1932"/>
        <v>2124</v>
      </c>
      <c r="AI6645" t="e">
        <f t="shared" si="1924"/>
        <v>#N/A</v>
      </c>
      <c r="AJ6645">
        <v>40520.83</v>
      </c>
      <c r="AK6645" s="2">
        <v>40520.83</v>
      </c>
      <c r="AL6645" s="2">
        <f t="shared" si="1933"/>
        <v>40520.83</v>
      </c>
      <c r="AM6645" s="4"/>
      <c r="AN6645" t="e">
        <f>VLOOKUP([1]!Tabelle13[[#This Row],[Vlookup this ID for freight costs]],$AL$2:$AL$6811,2,FALSE)</f>
        <v>#REF!</v>
      </c>
      <c r="AP6645">
        <v>568.79</v>
      </c>
      <c r="AQ6645">
        <v>568.79</v>
      </c>
      <c r="AR6645" s="4">
        <v>23</v>
      </c>
      <c r="AS6645" s="4">
        <v>7</v>
      </c>
      <c r="AT6645" s="4">
        <v>2012</v>
      </c>
      <c r="AU6645" s="4">
        <v>23</v>
      </c>
      <c r="AV6645" s="4">
        <v>7</v>
      </c>
      <c r="AW6645" s="4">
        <v>2012</v>
      </c>
      <c r="AX6645" t="str">
        <f t="shared" si="1925"/>
        <v>No Delay</v>
      </c>
      <c r="AY6645">
        <f t="shared" si="1926"/>
        <v>0</v>
      </c>
    </row>
    <row r="6646" spans="1:51" x14ac:dyDescent="0.2">
      <c r="A6646" s="3">
        <v>73335</v>
      </c>
      <c r="B6646" s="1" t="s">
        <v>1138</v>
      </c>
      <c r="C6646" s="1" t="s">
        <v>65</v>
      </c>
      <c r="D6646" s="1" t="s">
        <v>52</v>
      </c>
      <c r="E6646" s="1" t="s">
        <v>53</v>
      </c>
      <c r="F6646" s="1" t="s">
        <v>53</v>
      </c>
      <c r="G6646" s="13" t="s">
        <v>607</v>
      </c>
      <c r="H6646" s="12">
        <v>42109</v>
      </c>
      <c r="I6646" s="12" t="s">
        <v>2043</v>
      </c>
      <c r="J6646" s="12">
        <v>42117</v>
      </c>
      <c r="K6646" s="4">
        <v>6458</v>
      </c>
      <c r="L6646" s="1" t="s">
        <v>56</v>
      </c>
      <c r="M6646" s="1" t="s">
        <v>126</v>
      </c>
      <c r="N6646" s="1" t="s">
        <v>127</v>
      </c>
      <c r="O6646" s="1" t="s">
        <v>128</v>
      </c>
      <c r="P6646">
        <v>20</v>
      </c>
      <c r="Q6646">
        <v>6704</v>
      </c>
      <c r="R6646">
        <v>214528</v>
      </c>
      <c r="S6646">
        <v>32</v>
      </c>
      <c r="T6646">
        <v>1.6</v>
      </c>
      <c r="U6646">
        <f t="shared" si="1922"/>
        <v>214528</v>
      </c>
      <c r="V6646">
        <f t="shared" si="1923"/>
        <v>134080</v>
      </c>
      <c r="W6646" s="1" t="s">
        <v>126</v>
      </c>
      <c r="X6646" s="1" t="s">
        <v>129</v>
      </c>
      <c r="Y6646" s="1" t="s">
        <v>129</v>
      </c>
      <c r="Z6646" s="3">
        <v>4993</v>
      </c>
      <c r="AA6646" s="4">
        <f t="shared" si="1927"/>
        <v>2134</v>
      </c>
      <c r="AB6646" s="4">
        <f t="shared" si="1931"/>
        <v>1589.3843280000001</v>
      </c>
      <c r="AC6646" s="4">
        <f t="shared" si="1934"/>
        <v>2134</v>
      </c>
      <c r="AD6646" s="4">
        <f t="shared" si="1928"/>
        <v>2109.0535101579999</v>
      </c>
      <c r="AE6646" s="4">
        <v>2134</v>
      </c>
      <c r="AF6646" s="4">
        <v>2134</v>
      </c>
      <c r="AG6646" s="4">
        <f t="shared" si="1932"/>
        <v>2134</v>
      </c>
      <c r="AI6646" t="e">
        <f t="shared" si="1924"/>
        <v>#N/A</v>
      </c>
      <c r="AJ6646">
        <v>13771.63</v>
      </c>
      <c r="AK6646" s="2">
        <v>13771.63</v>
      </c>
      <c r="AL6646" s="2">
        <f t="shared" si="1933"/>
        <v>13771.63</v>
      </c>
      <c r="AM6646" s="4"/>
      <c r="AN6646" t="e">
        <f>VLOOKUP([1]!Tabelle13[[#This Row],[Vlookup this ID for freight costs]],$AL$2:$AL$6811,2,FALSE)</f>
        <v>#REF!</v>
      </c>
      <c r="AP6646">
        <v>252.5</v>
      </c>
      <c r="AQ6646">
        <v>252.5</v>
      </c>
      <c r="AR6646" s="4">
        <v>15</v>
      </c>
      <c r="AS6646" s="4">
        <v>4</v>
      </c>
      <c r="AT6646" s="4">
        <v>2015</v>
      </c>
      <c r="AU6646" s="4">
        <v>23</v>
      </c>
      <c r="AV6646" s="4">
        <v>4</v>
      </c>
      <c r="AW6646" s="4">
        <v>2015</v>
      </c>
      <c r="AX6646" t="str">
        <f t="shared" si="1925"/>
        <v>Delay</v>
      </c>
      <c r="AY6646">
        <f t="shared" si="1926"/>
        <v>8</v>
      </c>
    </row>
    <row r="6647" spans="1:51" x14ac:dyDescent="0.2">
      <c r="A6647" s="3">
        <v>56899</v>
      </c>
      <c r="B6647" s="1" t="s">
        <v>140</v>
      </c>
      <c r="C6647" s="1" t="s">
        <v>99</v>
      </c>
      <c r="D6647" s="1" t="s">
        <v>52</v>
      </c>
      <c r="E6647" s="1" t="s">
        <v>53</v>
      </c>
      <c r="F6647" s="1" t="s">
        <v>53</v>
      </c>
      <c r="G6647" s="13" t="s">
        <v>2471</v>
      </c>
      <c r="H6647" s="12">
        <v>41534</v>
      </c>
      <c r="I6647" s="12" t="s">
        <v>1476</v>
      </c>
      <c r="J6647" s="12">
        <v>41533</v>
      </c>
      <c r="K6647" s="4">
        <v>4925</v>
      </c>
      <c r="L6647" s="1" t="s">
        <v>56</v>
      </c>
      <c r="M6647" s="1" t="s">
        <v>319</v>
      </c>
      <c r="N6647" s="1" t="s">
        <v>104</v>
      </c>
      <c r="O6647" s="1" t="s">
        <v>59</v>
      </c>
      <c r="P6647">
        <v>100</v>
      </c>
      <c r="Q6647">
        <v>2330</v>
      </c>
      <c r="R6647">
        <v>0</v>
      </c>
      <c r="S6647">
        <v>0</v>
      </c>
      <c r="T6647">
        <v>0</v>
      </c>
      <c r="U6647">
        <f t="shared" si="1922"/>
        <v>0</v>
      </c>
      <c r="V6647">
        <f t="shared" si="1923"/>
        <v>233000</v>
      </c>
      <c r="W6647" s="1" t="s">
        <v>85</v>
      </c>
      <c r="X6647" s="1" t="s">
        <v>1236</v>
      </c>
      <c r="Y6647" s="1" t="s">
        <v>86</v>
      </c>
      <c r="Z6647" s="4">
        <v>5905</v>
      </c>
      <c r="AA6647" s="4">
        <f t="shared" si="1927"/>
        <v>965</v>
      </c>
      <c r="AB6647" s="4">
        <f t="shared" si="1931"/>
        <v>-154.43199999999996</v>
      </c>
      <c r="AC6647" s="4">
        <f t="shared" si="1934"/>
        <v>965</v>
      </c>
      <c r="AD6647" s="4">
        <f t="shared" si="1928"/>
        <v>965</v>
      </c>
      <c r="AE6647" s="4">
        <v>965</v>
      </c>
      <c r="AF6647" s="4">
        <v>965</v>
      </c>
      <c r="AG6647" s="4">
        <f t="shared" si="1932"/>
        <v>965</v>
      </c>
      <c r="AI6647" t="e">
        <f t="shared" si="1924"/>
        <v>#N/A</v>
      </c>
      <c r="AJ6647">
        <v>16382.89</v>
      </c>
      <c r="AK6647" s="2">
        <v>16382.89</v>
      </c>
      <c r="AL6647" s="2">
        <f t="shared" si="1933"/>
        <v>16382.89</v>
      </c>
      <c r="AM6647" s="4"/>
      <c r="AN6647" t="e">
        <f>VLOOKUP([1]!Tabelle13[[#This Row],[Vlookup this ID for freight costs]],$AL$2:$AL$6811,2,FALSE)</f>
        <v>#REF!</v>
      </c>
      <c r="AP6647">
        <v>0</v>
      </c>
      <c r="AQ6647">
        <v>0</v>
      </c>
      <c r="AR6647" s="4">
        <v>17</v>
      </c>
      <c r="AS6647" s="4">
        <v>9</v>
      </c>
      <c r="AT6647" s="4">
        <v>2013</v>
      </c>
      <c r="AU6647" s="4">
        <v>16</v>
      </c>
      <c r="AV6647" s="4">
        <v>9</v>
      </c>
      <c r="AW6647" s="4">
        <v>2013</v>
      </c>
      <c r="AX6647" t="str">
        <f t="shared" si="1925"/>
        <v>No Delay</v>
      </c>
      <c r="AY6647">
        <f t="shared" si="1926"/>
        <v>0</v>
      </c>
    </row>
    <row r="6648" spans="1:51" x14ac:dyDescent="0.2">
      <c r="A6648" s="3">
        <v>41162</v>
      </c>
      <c r="B6648" s="1" t="s">
        <v>1138</v>
      </c>
      <c r="C6648" s="1" t="s">
        <v>65</v>
      </c>
      <c r="D6648" s="1" t="s">
        <v>52</v>
      </c>
      <c r="E6648" s="1" t="s">
        <v>53</v>
      </c>
      <c r="F6648" s="1" t="s">
        <v>53</v>
      </c>
      <c r="G6648" s="13" t="s">
        <v>824</v>
      </c>
      <c r="H6648" s="12">
        <v>40722</v>
      </c>
      <c r="I6648" s="12" t="s">
        <v>824</v>
      </c>
      <c r="J6648" s="12">
        <v>40722</v>
      </c>
      <c r="K6648" s="4">
        <v>3278</v>
      </c>
      <c r="L6648" s="1" t="s">
        <v>56</v>
      </c>
      <c r="M6648" s="1" t="s">
        <v>634</v>
      </c>
      <c r="N6648" s="1" t="s">
        <v>635</v>
      </c>
      <c r="O6648" s="1" t="s">
        <v>636</v>
      </c>
      <c r="P6648">
        <v>20</v>
      </c>
      <c r="Q6648">
        <v>1286</v>
      </c>
      <c r="R6648">
        <v>37294</v>
      </c>
      <c r="S6648">
        <v>29</v>
      </c>
      <c r="T6648">
        <v>1.45</v>
      </c>
      <c r="U6648">
        <f t="shared" si="1922"/>
        <v>37294</v>
      </c>
      <c r="V6648">
        <f t="shared" si="1923"/>
        <v>25720</v>
      </c>
      <c r="W6648" s="1" t="s">
        <v>637</v>
      </c>
      <c r="X6648" s="1" t="s">
        <v>71</v>
      </c>
      <c r="Y6648" s="1" t="s">
        <v>71</v>
      </c>
      <c r="Z6648" s="4">
        <v>10674</v>
      </c>
      <c r="AA6648" s="4">
        <f t="shared" si="1927"/>
        <v>482</v>
      </c>
      <c r="AB6648" s="4">
        <f t="shared" si="1931"/>
        <v>217.41149399999995</v>
      </c>
      <c r="AC6648" s="4">
        <f t="shared" si="1934"/>
        <v>482</v>
      </c>
      <c r="AD6648" s="4">
        <f t="shared" si="1928"/>
        <v>482</v>
      </c>
      <c r="AE6648" s="4">
        <v>482</v>
      </c>
      <c r="AF6648" s="4">
        <v>482</v>
      </c>
      <c r="AG6648" s="4">
        <f t="shared" si="1932"/>
        <v>482</v>
      </c>
      <c r="AI6648" t="e">
        <f t="shared" si="1924"/>
        <v>#N/A</v>
      </c>
      <c r="AJ6648">
        <v>2386.35</v>
      </c>
      <c r="AK6648" s="2">
        <v>2386.35</v>
      </c>
      <c r="AL6648" s="2">
        <f t="shared" si="1933"/>
        <v>2386.35</v>
      </c>
      <c r="AM6648" s="4"/>
      <c r="AN6648" t="e">
        <f>VLOOKUP([1]!Tabelle13[[#This Row],[Vlookup this ID for freight costs]],$AL$2:$AL$6811,2,FALSE)</f>
        <v>#REF!</v>
      </c>
      <c r="AP6648">
        <v>61.54</v>
      </c>
      <c r="AQ6648">
        <v>61.54</v>
      </c>
      <c r="AR6648" s="4">
        <v>28</v>
      </c>
      <c r="AS6648" s="4">
        <v>6</v>
      </c>
      <c r="AT6648" s="4">
        <v>2011</v>
      </c>
      <c r="AU6648" s="4">
        <v>28</v>
      </c>
      <c r="AV6648" s="4">
        <v>6</v>
      </c>
      <c r="AW6648" s="4">
        <v>2011</v>
      </c>
      <c r="AX6648" t="str">
        <f t="shared" si="1925"/>
        <v>No Delay</v>
      </c>
      <c r="AY6648">
        <f t="shared" si="1926"/>
        <v>0</v>
      </c>
    </row>
    <row r="6649" spans="1:51" x14ac:dyDescent="0.2">
      <c r="A6649" s="3">
        <v>57997</v>
      </c>
      <c r="B6649" s="1" t="s">
        <v>140</v>
      </c>
      <c r="C6649" s="1" t="s">
        <v>99</v>
      </c>
      <c r="D6649" s="1" t="s">
        <v>52</v>
      </c>
      <c r="E6649" s="1" t="s">
        <v>53</v>
      </c>
      <c r="F6649" s="1" t="s">
        <v>53</v>
      </c>
      <c r="G6649" s="13" t="s">
        <v>1292</v>
      </c>
      <c r="H6649" s="12">
        <v>41450</v>
      </c>
      <c r="I6649" s="12" t="s">
        <v>1292</v>
      </c>
      <c r="J6649" s="12">
        <v>41450</v>
      </c>
      <c r="K6649" s="4">
        <v>4785</v>
      </c>
      <c r="L6649" s="1" t="s">
        <v>56</v>
      </c>
      <c r="M6649" s="1" t="s">
        <v>57</v>
      </c>
      <c r="N6649" s="1" t="s">
        <v>104</v>
      </c>
      <c r="O6649" s="1" t="s">
        <v>59</v>
      </c>
      <c r="P6649">
        <v>100</v>
      </c>
      <c r="Q6649">
        <v>610</v>
      </c>
      <c r="R6649">
        <v>48800</v>
      </c>
      <c r="S6649">
        <v>80</v>
      </c>
      <c r="T6649">
        <v>0.8</v>
      </c>
      <c r="U6649">
        <f t="shared" si="1922"/>
        <v>48800</v>
      </c>
      <c r="V6649">
        <f t="shared" si="1923"/>
        <v>61000</v>
      </c>
      <c r="W6649" s="1" t="s">
        <v>85</v>
      </c>
      <c r="X6649" s="1" t="s">
        <v>1236</v>
      </c>
      <c r="Y6649" s="1" t="s">
        <v>86</v>
      </c>
      <c r="Z6649" s="4">
        <v>5905</v>
      </c>
      <c r="AA6649" s="4">
        <f t="shared" si="1927"/>
        <v>268</v>
      </c>
      <c r="AB6649" s="4">
        <f t="shared" si="1931"/>
        <v>-222.14719999999997</v>
      </c>
      <c r="AC6649" s="4">
        <f t="shared" si="1934"/>
        <v>268</v>
      </c>
      <c r="AD6649" s="4">
        <f t="shared" si="1928"/>
        <v>586</v>
      </c>
      <c r="AE6649" s="4">
        <v>268</v>
      </c>
      <c r="AF6649" s="4">
        <v>268</v>
      </c>
      <c r="AG6649" s="4">
        <f t="shared" si="1932"/>
        <v>268</v>
      </c>
      <c r="AI6649" t="e">
        <f t="shared" si="1924"/>
        <v>#N/A</v>
      </c>
      <c r="AJ6649">
        <v>5187.8999999999996</v>
      </c>
      <c r="AK6649" s="2">
        <v>5187.8999999999996</v>
      </c>
      <c r="AL6649" s="2">
        <f t="shared" si="1933"/>
        <v>5187.8999999999996</v>
      </c>
      <c r="AM6649" s="4"/>
      <c r="AN6649" t="e">
        <f>VLOOKUP([1]!Tabelle13[[#This Row],[Vlookup this ID for freight costs]],$AL$2:$AL$6811,2,FALSE)</f>
        <v>#REF!</v>
      </c>
      <c r="AP6649">
        <v>60.37</v>
      </c>
      <c r="AQ6649">
        <v>60.37</v>
      </c>
      <c r="AR6649" s="4">
        <v>25</v>
      </c>
      <c r="AS6649" s="4">
        <v>6</v>
      </c>
      <c r="AT6649" s="4">
        <v>2013</v>
      </c>
      <c r="AU6649" s="4">
        <v>25</v>
      </c>
      <c r="AV6649" s="4">
        <v>6</v>
      </c>
      <c r="AW6649" s="4">
        <v>2013</v>
      </c>
      <c r="AX6649" t="str">
        <f t="shared" si="1925"/>
        <v>No Delay</v>
      </c>
      <c r="AY6649">
        <f t="shared" si="1926"/>
        <v>0</v>
      </c>
    </row>
    <row r="6650" spans="1:51" x14ac:dyDescent="0.2">
      <c r="A6650" s="3">
        <v>65408</v>
      </c>
      <c r="B6650" s="1" t="s">
        <v>172</v>
      </c>
      <c r="C6650" s="1" t="s">
        <v>114</v>
      </c>
      <c r="D6650" s="1" t="s">
        <v>52</v>
      </c>
      <c r="E6650" s="1" t="s">
        <v>53</v>
      </c>
      <c r="F6650" s="1" t="s">
        <v>53</v>
      </c>
      <c r="G6650" s="13" t="s">
        <v>2536</v>
      </c>
      <c r="H6650" s="12">
        <v>41479</v>
      </c>
      <c r="I6650" s="12" t="s">
        <v>2536</v>
      </c>
      <c r="J6650" s="12">
        <v>41479</v>
      </c>
      <c r="K6650" s="4">
        <v>4818</v>
      </c>
      <c r="L6650" s="1" t="s">
        <v>56</v>
      </c>
      <c r="M6650" s="1" t="s">
        <v>126</v>
      </c>
      <c r="N6650" s="1" t="s">
        <v>127</v>
      </c>
      <c r="O6650" s="1" t="s">
        <v>128</v>
      </c>
      <c r="P6650">
        <v>20</v>
      </c>
      <c r="Q6650">
        <v>6900</v>
      </c>
      <c r="R6650">
        <v>220800</v>
      </c>
      <c r="S6650">
        <v>32</v>
      </c>
      <c r="T6650">
        <v>1.6</v>
      </c>
      <c r="U6650">
        <f t="shared" si="1922"/>
        <v>220800</v>
      </c>
      <c r="V6650">
        <f t="shared" si="1923"/>
        <v>138000</v>
      </c>
      <c r="W6650" s="1" t="s">
        <v>126</v>
      </c>
      <c r="X6650" s="1" t="s">
        <v>129</v>
      </c>
      <c r="Y6650" s="1" t="s">
        <v>129</v>
      </c>
      <c r="Z6650" s="3">
        <v>8261</v>
      </c>
      <c r="AA6650" s="4">
        <f t="shared" si="1927"/>
        <v>2262</v>
      </c>
      <c r="AB6650" s="4">
        <f t="shared" si="1931"/>
        <v>1638.5277999999998</v>
      </c>
      <c r="AC6650" s="4">
        <f t="shared" si="1934"/>
        <v>2262</v>
      </c>
      <c r="AD6650" s="4">
        <f t="shared" si="1928"/>
        <v>2262</v>
      </c>
      <c r="AE6650" s="4">
        <v>2262</v>
      </c>
      <c r="AF6650" s="4">
        <v>2262</v>
      </c>
      <c r="AG6650" s="4">
        <f t="shared" si="1932"/>
        <v>2262</v>
      </c>
      <c r="AI6650" t="e">
        <f t="shared" si="1924"/>
        <v>#N/A</v>
      </c>
      <c r="AJ6650">
        <v>27038.58</v>
      </c>
      <c r="AK6650" s="2">
        <v>27038.58</v>
      </c>
      <c r="AL6650" s="2">
        <f t="shared" si="1933"/>
        <v>27038.58</v>
      </c>
      <c r="AM6650" s="4"/>
      <c r="AN6650" t="e">
        <f>VLOOKUP([1]!Tabelle13[[#This Row],[Vlookup this ID for freight costs]],$AL$2:$AL$6811,2,FALSE)</f>
        <v>#REF!</v>
      </c>
      <c r="AP6650">
        <v>273.13</v>
      </c>
      <c r="AQ6650">
        <v>273.13</v>
      </c>
      <c r="AR6650" s="4">
        <v>24</v>
      </c>
      <c r="AS6650" s="4">
        <v>7</v>
      </c>
      <c r="AT6650" s="4">
        <v>2013</v>
      </c>
      <c r="AU6650" s="4">
        <v>24</v>
      </c>
      <c r="AV6650" s="4">
        <v>7</v>
      </c>
      <c r="AW6650" s="4">
        <v>2013</v>
      </c>
      <c r="AX6650" t="str">
        <f t="shared" si="1925"/>
        <v>No Delay</v>
      </c>
      <c r="AY6650">
        <f t="shared" si="1926"/>
        <v>0</v>
      </c>
    </row>
    <row r="6651" spans="1:51" x14ac:dyDescent="0.2">
      <c r="A6651" s="3">
        <v>46669</v>
      </c>
      <c r="B6651" s="1" t="s">
        <v>1138</v>
      </c>
      <c r="C6651" s="1" t="s">
        <v>65</v>
      </c>
      <c r="D6651" s="1" t="s">
        <v>52</v>
      </c>
      <c r="E6651" s="1" t="s">
        <v>53</v>
      </c>
      <c r="F6651" s="1" t="s">
        <v>53</v>
      </c>
      <c r="G6651" s="13" t="s">
        <v>454</v>
      </c>
      <c r="H6651" s="12">
        <v>40835</v>
      </c>
      <c r="I6651" s="12" t="s">
        <v>454</v>
      </c>
      <c r="J6651" s="12">
        <v>40835</v>
      </c>
      <c r="K6651" s="4">
        <v>3530</v>
      </c>
      <c r="L6651" s="1" t="s">
        <v>56</v>
      </c>
      <c r="M6651" s="1" t="s">
        <v>634</v>
      </c>
      <c r="N6651" s="1" t="s">
        <v>635</v>
      </c>
      <c r="O6651" s="1" t="s">
        <v>636</v>
      </c>
      <c r="P6651">
        <v>20</v>
      </c>
      <c r="Q6651">
        <v>1850</v>
      </c>
      <c r="R6651">
        <v>53650</v>
      </c>
      <c r="S6651">
        <v>29</v>
      </c>
      <c r="T6651">
        <v>1.45</v>
      </c>
      <c r="U6651">
        <f t="shared" si="1922"/>
        <v>53650</v>
      </c>
      <c r="V6651">
        <f t="shared" si="1923"/>
        <v>37000</v>
      </c>
      <c r="W6651" s="1" t="s">
        <v>637</v>
      </c>
      <c r="X6651" s="1" t="s">
        <v>71</v>
      </c>
      <c r="Y6651" s="1" t="s">
        <v>71</v>
      </c>
      <c r="Z6651" s="4">
        <v>10674</v>
      </c>
      <c r="AA6651" s="4">
        <f t="shared" si="1927"/>
        <v>592</v>
      </c>
      <c r="AB6651" s="4">
        <f t="shared" si="1931"/>
        <v>352.90065000000004</v>
      </c>
      <c r="AC6651" s="4">
        <f t="shared" si="1934"/>
        <v>592</v>
      </c>
      <c r="AD6651" s="4">
        <f t="shared" si="1928"/>
        <v>592</v>
      </c>
      <c r="AE6651" s="4">
        <v>592</v>
      </c>
      <c r="AF6651" s="4">
        <v>592</v>
      </c>
      <c r="AG6651" s="4">
        <f t="shared" si="1932"/>
        <v>592</v>
      </c>
      <c r="AI6651" t="e">
        <f t="shared" si="1924"/>
        <v>#N/A</v>
      </c>
      <c r="AJ6651">
        <v>2951.78</v>
      </c>
      <c r="AK6651" s="2">
        <v>2951.78</v>
      </c>
      <c r="AL6651" s="2">
        <f t="shared" si="1933"/>
        <v>2951.78</v>
      </c>
      <c r="AM6651" s="4"/>
      <c r="AN6651" t="e">
        <f>VLOOKUP([1]!Tabelle13[[#This Row],[Vlookup this ID for freight costs]],$AL$2:$AL$6811,2,FALSE)</f>
        <v>#REF!</v>
      </c>
      <c r="AP6651">
        <v>88.52</v>
      </c>
      <c r="AQ6651">
        <v>88.52</v>
      </c>
      <c r="AR6651" s="4">
        <v>19</v>
      </c>
      <c r="AS6651" s="4">
        <v>10</v>
      </c>
      <c r="AT6651" s="4">
        <v>2011</v>
      </c>
      <c r="AU6651" s="4">
        <v>19</v>
      </c>
      <c r="AV6651" s="4">
        <v>10</v>
      </c>
      <c r="AW6651" s="4">
        <v>2011</v>
      </c>
      <c r="AX6651" t="str">
        <f t="shared" si="1925"/>
        <v>No Delay</v>
      </c>
      <c r="AY6651">
        <f t="shared" si="1926"/>
        <v>0</v>
      </c>
    </row>
    <row r="6652" spans="1:51" x14ac:dyDescent="0.2">
      <c r="A6652" s="3">
        <v>4650</v>
      </c>
      <c r="B6652" s="1" t="s">
        <v>133</v>
      </c>
      <c r="C6652" s="1" t="s">
        <v>51</v>
      </c>
      <c r="D6652" s="1" t="s">
        <v>52</v>
      </c>
      <c r="E6652" s="1" t="s">
        <v>53</v>
      </c>
      <c r="F6652" s="1" t="s">
        <v>53</v>
      </c>
      <c r="G6652" s="13" t="s">
        <v>3036</v>
      </c>
      <c r="H6652" s="12">
        <v>39753</v>
      </c>
      <c r="I6652" s="12" t="s">
        <v>3036</v>
      </c>
      <c r="J6652" s="12">
        <v>39753</v>
      </c>
      <c r="K6652" s="4">
        <v>1148</v>
      </c>
      <c r="L6652" s="1" t="s">
        <v>56</v>
      </c>
      <c r="M6652" s="1" t="s">
        <v>57</v>
      </c>
      <c r="N6652" s="1" t="s">
        <v>92</v>
      </c>
      <c r="O6652" s="1" t="s">
        <v>93</v>
      </c>
      <c r="P6652">
        <v>100</v>
      </c>
      <c r="Q6652">
        <v>7690</v>
      </c>
      <c r="R6652">
        <v>76.900000000000006</v>
      </c>
      <c r="S6652">
        <v>0.01</v>
      </c>
      <c r="T6652">
        <v>0</v>
      </c>
      <c r="U6652">
        <f t="shared" si="1922"/>
        <v>76.900000000000006</v>
      </c>
      <c r="V6652">
        <f t="shared" si="1923"/>
        <v>769000</v>
      </c>
      <c r="W6652" s="1" t="s">
        <v>60</v>
      </c>
      <c r="X6652" s="1" t="s">
        <v>61</v>
      </c>
      <c r="Y6652" s="1" t="s">
        <v>61</v>
      </c>
      <c r="Z6652" s="3">
        <v>12488</v>
      </c>
      <c r="AA6652" s="4">
        <f t="shared" si="1927"/>
        <v>2278</v>
      </c>
      <c r="AB6652" s="4">
        <f t="shared" si="1931"/>
        <v>589.26922690000004</v>
      </c>
      <c r="AC6652" s="4">
        <f t="shared" si="1934"/>
        <v>2278</v>
      </c>
      <c r="AD6652" s="4">
        <f t="shared" si="1928"/>
        <v>2278</v>
      </c>
      <c r="AE6652" s="4">
        <v>2278</v>
      </c>
      <c r="AF6652" s="4">
        <v>2278</v>
      </c>
      <c r="AG6652" s="4">
        <f t="shared" si="1932"/>
        <v>2278</v>
      </c>
      <c r="AH6652" s="4">
        <v>11194</v>
      </c>
      <c r="AI6652">
        <f t="shared" si="1924"/>
        <v>2143</v>
      </c>
      <c r="AJ6652">
        <v>23743.01</v>
      </c>
      <c r="AK6652" s="2">
        <v>23743.01</v>
      </c>
      <c r="AL6652" s="2">
        <f t="shared" si="1933"/>
        <v>23743.01</v>
      </c>
      <c r="AM6652" s="4"/>
      <c r="AN6652" t="e">
        <f>VLOOKUP([1]!Tabelle13[[#This Row],[Vlookup this ID for freight costs]],$AL$2:$AL$6811,2,FALSE)</f>
        <v>#REF!</v>
      </c>
      <c r="AP6652">
        <v>0.15</v>
      </c>
      <c r="AQ6652">
        <v>0.15</v>
      </c>
      <c r="AR6652" s="4">
        <v>1</v>
      </c>
      <c r="AS6652" s="4">
        <v>11</v>
      </c>
      <c r="AT6652" s="4">
        <v>2008</v>
      </c>
      <c r="AU6652" s="4">
        <v>1</v>
      </c>
      <c r="AV6652" s="4">
        <v>11</v>
      </c>
      <c r="AW6652" s="4">
        <v>2008</v>
      </c>
      <c r="AX6652" t="str">
        <f t="shared" si="1925"/>
        <v>No Delay</v>
      </c>
      <c r="AY6652">
        <f t="shared" si="1926"/>
        <v>0</v>
      </c>
    </row>
    <row r="6653" spans="1:51" x14ac:dyDescent="0.2">
      <c r="A6653" s="3">
        <v>7321</v>
      </c>
      <c r="B6653" s="1" t="s">
        <v>133</v>
      </c>
      <c r="C6653" s="1" t="s">
        <v>51</v>
      </c>
      <c r="D6653" s="1" t="s">
        <v>52</v>
      </c>
      <c r="E6653" s="1" t="s">
        <v>53</v>
      </c>
      <c r="F6653" s="1" t="s">
        <v>53</v>
      </c>
      <c r="G6653" s="13" t="s">
        <v>3036</v>
      </c>
      <c r="H6653" s="12">
        <v>39753</v>
      </c>
      <c r="I6653" s="12" t="s">
        <v>3036</v>
      </c>
      <c r="J6653" s="12">
        <v>39753</v>
      </c>
      <c r="K6653" s="4">
        <v>1149</v>
      </c>
      <c r="L6653" s="1" t="s">
        <v>56</v>
      </c>
      <c r="M6653" s="1" t="s">
        <v>57</v>
      </c>
      <c r="N6653" s="1" t="s">
        <v>58</v>
      </c>
      <c r="O6653" s="1" t="s">
        <v>59</v>
      </c>
      <c r="P6653">
        <v>100</v>
      </c>
      <c r="Q6653">
        <v>7690</v>
      </c>
      <c r="R6653">
        <v>553603.1</v>
      </c>
      <c r="S6653">
        <v>71.989999999999995</v>
      </c>
      <c r="T6653">
        <v>0.72</v>
      </c>
      <c r="U6653">
        <f t="shared" si="1922"/>
        <v>553603.1</v>
      </c>
      <c r="V6653">
        <f t="shared" si="1923"/>
        <v>769000</v>
      </c>
      <c r="W6653" s="1" t="s">
        <v>60</v>
      </c>
      <c r="X6653" s="1" t="s">
        <v>61</v>
      </c>
      <c r="Y6653" s="1" t="s">
        <v>61</v>
      </c>
      <c r="Z6653" s="3">
        <v>12488</v>
      </c>
      <c r="AA6653" s="4">
        <f t="shared" si="1927"/>
        <v>2278</v>
      </c>
      <c r="AB6653" s="4">
        <f t="shared" si="1931"/>
        <v>2527.1644531000002</v>
      </c>
      <c r="AC6653" s="4">
        <f t="shared" si="1934"/>
        <v>2278</v>
      </c>
      <c r="AD6653" s="4">
        <f t="shared" si="1928"/>
        <v>2278</v>
      </c>
      <c r="AE6653" s="3" t="s">
        <v>3037</v>
      </c>
      <c r="AF6653" s="3">
        <v>2278</v>
      </c>
      <c r="AG6653" s="4">
        <f>AI6653</f>
        <v>2278</v>
      </c>
      <c r="AH6653" s="4">
        <v>4650</v>
      </c>
      <c r="AI6653">
        <f t="shared" si="1924"/>
        <v>2278</v>
      </c>
      <c r="AJ6653" t="s">
        <v>3037</v>
      </c>
      <c r="AK6653" s="2">
        <v>23743.01</v>
      </c>
      <c r="AL6653" s="2">
        <f>AN6653</f>
        <v>23743.01</v>
      </c>
      <c r="AM6653" s="4">
        <v>4650</v>
      </c>
      <c r="AN6653">
        <f>INDEX($AJ$2:$AJ$6811,MATCH(AM6653,$A$2:$A$6811,0))</f>
        <v>23743.01</v>
      </c>
      <c r="AP6653">
        <v>1085.06</v>
      </c>
      <c r="AQ6653">
        <v>1085.06</v>
      </c>
      <c r="AR6653" s="4">
        <v>1</v>
      </c>
      <c r="AS6653" s="4">
        <v>11</v>
      </c>
      <c r="AT6653" s="4">
        <v>2008</v>
      </c>
      <c r="AU6653" s="4">
        <v>1</v>
      </c>
      <c r="AV6653" s="4">
        <v>11</v>
      </c>
      <c r="AW6653" s="4">
        <v>2008</v>
      </c>
      <c r="AX6653" t="str">
        <f t="shared" si="1925"/>
        <v>No Delay</v>
      </c>
      <c r="AY6653">
        <f t="shared" si="1926"/>
        <v>0</v>
      </c>
    </row>
    <row r="6654" spans="1:51" x14ac:dyDescent="0.2">
      <c r="A6654" s="3">
        <v>61720</v>
      </c>
      <c r="B6654" s="1" t="s">
        <v>140</v>
      </c>
      <c r="C6654" s="1" t="s">
        <v>99</v>
      </c>
      <c r="D6654" s="1" t="s">
        <v>52</v>
      </c>
      <c r="E6654" s="1" t="s">
        <v>53</v>
      </c>
      <c r="F6654" s="1" t="s">
        <v>53</v>
      </c>
      <c r="G6654" s="13" t="s">
        <v>3038</v>
      </c>
      <c r="H6654" s="12">
        <v>41783</v>
      </c>
      <c r="I6654" s="12" t="s">
        <v>3039</v>
      </c>
      <c r="J6654" s="12">
        <v>41785</v>
      </c>
      <c r="K6654" s="4">
        <v>5505</v>
      </c>
      <c r="L6654" s="1" t="s">
        <v>56</v>
      </c>
      <c r="M6654" s="1" t="s">
        <v>57</v>
      </c>
      <c r="N6654" s="1" t="s">
        <v>104</v>
      </c>
      <c r="O6654" s="1" t="s">
        <v>59</v>
      </c>
      <c r="P6654">
        <v>100</v>
      </c>
      <c r="Q6654">
        <v>350</v>
      </c>
      <c r="R6654">
        <v>28000</v>
      </c>
      <c r="S6654">
        <v>80</v>
      </c>
      <c r="T6654">
        <v>0.8</v>
      </c>
      <c r="U6654">
        <f t="shared" si="1922"/>
        <v>28000</v>
      </c>
      <c r="V6654">
        <f t="shared" si="1923"/>
        <v>35000</v>
      </c>
      <c r="W6654" s="1" t="s">
        <v>85</v>
      </c>
      <c r="X6654" s="1" t="s">
        <v>1236</v>
      </c>
      <c r="Y6654" s="1" t="s">
        <v>86</v>
      </c>
      <c r="Z6654" s="4">
        <v>5905</v>
      </c>
      <c r="AA6654" s="4">
        <f t="shared" si="1927"/>
        <v>143</v>
      </c>
      <c r="AB6654" s="4">
        <f t="shared" si="1931"/>
        <v>-331.03</v>
      </c>
      <c r="AC6654" s="4">
        <f t="shared" si="1934"/>
        <v>143</v>
      </c>
      <c r="AD6654" s="4">
        <f t="shared" si="1928"/>
        <v>367.71428571428572</v>
      </c>
      <c r="AE6654" s="4">
        <v>143</v>
      </c>
      <c r="AF6654" s="4">
        <v>143</v>
      </c>
      <c r="AG6654" s="4">
        <f t="shared" ref="AG6654:AG6687" si="1935">AE6654</f>
        <v>143</v>
      </c>
      <c r="AI6654" t="e">
        <f t="shared" si="1924"/>
        <v>#N/A</v>
      </c>
      <c r="AJ6654">
        <v>2508.46</v>
      </c>
      <c r="AK6654" s="2">
        <v>2508.46</v>
      </c>
      <c r="AL6654" s="2">
        <f t="shared" ref="AL6654:AL6687" si="1936">AJ6654</f>
        <v>2508.46</v>
      </c>
      <c r="AM6654" s="4"/>
      <c r="AN6654" t="e">
        <f>VLOOKUP([1]!Tabelle13[[#This Row],[Vlookup this ID for freight costs]],$AL$2:$AL$6811,2,FALSE)</f>
        <v>#REF!</v>
      </c>
      <c r="AP6654">
        <v>28.78</v>
      </c>
      <c r="AQ6654">
        <v>28.78</v>
      </c>
      <c r="AR6654" s="4">
        <v>24</v>
      </c>
      <c r="AS6654" s="4">
        <v>5</v>
      </c>
      <c r="AT6654" s="4">
        <v>2014</v>
      </c>
      <c r="AU6654" s="4">
        <v>26</v>
      </c>
      <c r="AV6654" s="4">
        <v>5</v>
      </c>
      <c r="AW6654" s="4">
        <v>2014</v>
      </c>
      <c r="AX6654" t="str">
        <f t="shared" si="1925"/>
        <v>Delay</v>
      </c>
      <c r="AY6654">
        <f t="shared" si="1926"/>
        <v>2</v>
      </c>
    </row>
    <row r="6655" spans="1:51" x14ac:dyDescent="0.2">
      <c r="A6655" s="3">
        <v>62173</v>
      </c>
      <c r="B6655" s="1" t="s">
        <v>140</v>
      </c>
      <c r="C6655" s="1" t="s">
        <v>99</v>
      </c>
      <c r="D6655" s="1" t="s">
        <v>52</v>
      </c>
      <c r="E6655" s="1" t="s">
        <v>53</v>
      </c>
      <c r="F6655" s="1" t="s">
        <v>53</v>
      </c>
      <c r="G6655" s="13" t="s">
        <v>329</v>
      </c>
      <c r="H6655" s="12">
        <v>40821</v>
      </c>
      <c r="I6655" s="12" t="s">
        <v>329</v>
      </c>
      <c r="J6655" s="12">
        <v>40821</v>
      </c>
      <c r="K6655" s="4">
        <v>3497</v>
      </c>
      <c r="L6655" s="1" t="s">
        <v>56</v>
      </c>
      <c r="M6655" s="1" t="s">
        <v>57</v>
      </c>
      <c r="N6655" s="1" t="s">
        <v>104</v>
      </c>
      <c r="O6655" s="1" t="s">
        <v>59</v>
      </c>
      <c r="P6655">
        <v>100</v>
      </c>
      <c r="Q6655">
        <v>1500</v>
      </c>
      <c r="R6655">
        <v>120000</v>
      </c>
      <c r="S6655">
        <v>80</v>
      </c>
      <c r="T6655">
        <v>0.8</v>
      </c>
      <c r="U6655">
        <f t="shared" si="1922"/>
        <v>120000</v>
      </c>
      <c r="V6655">
        <f t="shared" si="1923"/>
        <v>150000</v>
      </c>
      <c r="W6655" s="1" t="s">
        <v>85</v>
      </c>
      <c r="X6655" s="1" t="s">
        <v>1236</v>
      </c>
      <c r="Y6655" s="1" t="s">
        <v>86</v>
      </c>
      <c r="Z6655" s="4">
        <v>5905</v>
      </c>
      <c r="AA6655" s="4">
        <f t="shared" si="1927"/>
        <v>7500</v>
      </c>
      <c r="AB6655" s="4">
        <f t="shared" si="1931"/>
        <v>150.56700000000001</v>
      </c>
      <c r="AC6655" s="4">
        <f t="shared" si="1934"/>
        <v>7500</v>
      </c>
      <c r="AD6655" s="4">
        <f t="shared" si="1928"/>
        <v>1588.01643686425</v>
      </c>
      <c r="AE6655" s="4">
        <v>7500</v>
      </c>
      <c r="AF6655" s="4">
        <v>7500</v>
      </c>
      <c r="AG6655" s="4">
        <f t="shared" si="1935"/>
        <v>7500</v>
      </c>
      <c r="AI6655" t="e">
        <f t="shared" si="1924"/>
        <v>#N/A</v>
      </c>
      <c r="AJ6655">
        <v>19196.73</v>
      </c>
      <c r="AK6655" s="2">
        <v>19196.73</v>
      </c>
      <c r="AL6655" s="2">
        <f t="shared" si="1936"/>
        <v>19196.73</v>
      </c>
      <c r="AM6655" s="4"/>
      <c r="AN6655" t="e">
        <f>VLOOKUP([1]!Tabelle13[[#This Row],[Vlookup this ID for freight costs]],$AL$2:$AL$6811,2,FALSE)</f>
        <v>#REF!</v>
      </c>
      <c r="AP6655">
        <v>198</v>
      </c>
      <c r="AQ6655">
        <v>198</v>
      </c>
      <c r="AR6655" s="4">
        <v>5</v>
      </c>
      <c r="AS6655" s="4">
        <v>10</v>
      </c>
      <c r="AT6655" s="4">
        <v>2011</v>
      </c>
      <c r="AU6655" s="4">
        <v>5</v>
      </c>
      <c r="AV6655" s="4">
        <v>10</v>
      </c>
      <c r="AW6655" s="4">
        <v>2011</v>
      </c>
      <c r="AX6655" t="str">
        <f t="shared" si="1925"/>
        <v>No Delay</v>
      </c>
      <c r="AY6655">
        <f t="shared" si="1926"/>
        <v>0</v>
      </c>
    </row>
    <row r="6656" spans="1:51" x14ac:dyDescent="0.2">
      <c r="A6656" s="3">
        <v>50662</v>
      </c>
      <c r="B6656" s="1" t="s">
        <v>172</v>
      </c>
      <c r="C6656" s="1" t="s">
        <v>114</v>
      </c>
      <c r="D6656" s="1" t="s">
        <v>52</v>
      </c>
      <c r="E6656" s="1" t="s">
        <v>53</v>
      </c>
      <c r="F6656" s="1" t="s">
        <v>53</v>
      </c>
      <c r="G6656" s="13" t="s">
        <v>921</v>
      </c>
      <c r="H6656" s="12">
        <v>40505</v>
      </c>
      <c r="I6656" s="12" t="s">
        <v>921</v>
      </c>
      <c r="J6656" s="12">
        <v>40505</v>
      </c>
      <c r="K6656" s="4">
        <v>2846</v>
      </c>
      <c r="L6656" s="1" t="s">
        <v>56</v>
      </c>
      <c r="M6656" s="1" t="s">
        <v>126</v>
      </c>
      <c r="N6656" s="1" t="s">
        <v>127</v>
      </c>
      <c r="O6656" s="1" t="s">
        <v>128</v>
      </c>
      <c r="P6656">
        <v>20</v>
      </c>
      <c r="Q6656">
        <v>7000</v>
      </c>
      <c r="R6656">
        <v>224000</v>
      </c>
      <c r="S6656">
        <v>32</v>
      </c>
      <c r="T6656">
        <v>1.6</v>
      </c>
      <c r="U6656">
        <f t="shared" si="1922"/>
        <v>224000</v>
      </c>
      <c r="V6656">
        <f t="shared" si="1923"/>
        <v>140000</v>
      </c>
      <c r="W6656" s="1" t="s">
        <v>126</v>
      </c>
      <c r="X6656" s="1" t="s">
        <v>129</v>
      </c>
      <c r="Y6656" s="1" t="s">
        <v>129</v>
      </c>
      <c r="Z6656" s="3">
        <v>8261</v>
      </c>
      <c r="AA6656" s="4">
        <f t="shared" si="1927"/>
        <v>2304</v>
      </c>
      <c r="AB6656" s="4">
        <f t="shared" si="1931"/>
        <v>1663.6010000000001</v>
      </c>
      <c r="AC6656" s="4">
        <f t="shared" si="1934"/>
        <v>2304</v>
      </c>
      <c r="AD6656" s="4">
        <f t="shared" si="1928"/>
        <v>1908.25</v>
      </c>
      <c r="AE6656" s="4">
        <v>2304</v>
      </c>
      <c r="AF6656" s="4">
        <v>2304</v>
      </c>
      <c r="AG6656" s="4">
        <f t="shared" si="1935"/>
        <v>2304</v>
      </c>
      <c r="AI6656" t="e">
        <f t="shared" si="1924"/>
        <v>#N/A</v>
      </c>
      <c r="AJ6656">
        <v>33525.96</v>
      </c>
      <c r="AK6656" s="2">
        <v>33525.96</v>
      </c>
      <c r="AL6656" s="2">
        <f t="shared" si="1936"/>
        <v>33525.96</v>
      </c>
      <c r="AM6656" s="4"/>
      <c r="AN6656" t="e">
        <f>VLOOKUP([1]!Tabelle13[[#This Row],[Vlookup this ID for freight costs]],$AL$2:$AL$6811,2,FALSE)</f>
        <v>#REF!</v>
      </c>
      <c r="AP6656">
        <v>482.94</v>
      </c>
      <c r="AQ6656">
        <v>482.94</v>
      </c>
      <c r="AR6656" s="4">
        <v>23</v>
      </c>
      <c r="AS6656" s="4">
        <v>11</v>
      </c>
      <c r="AT6656" s="4">
        <v>2010</v>
      </c>
      <c r="AU6656" s="4">
        <v>23</v>
      </c>
      <c r="AV6656" s="4">
        <v>11</v>
      </c>
      <c r="AW6656" s="4">
        <v>2010</v>
      </c>
      <c r="AX6656" t="str">
        <f t="shared" si="1925"/>
        <v>No Delay</v>
      </c>
      <c r="AY6656">
        <f t="shared" si="1926"/>
        <v>0</v>
      </c>
    </row>
    <row r="6657" spans="1:51" x14ac:dyDescent="0.2">
      <c r="A6657" s="3">
        <v>50316</v>
      </c>
      <c r="B6657" s="1" t="s">
        <v>1138</v>
      </c>
      <c r="C6657" s="1" t="s">
        <v>65</v>
      </c>
      <c r="D6657" s="1" t="s">
        <v>52</v>
      </c>
      <c r="E6657" s="1" t="s">
        <v>53</v>
      </c>
      <c r="F6657" s="1" t="s">
        <v>53</v>
      </c>
      <c r="G6657" s="13" t="s">
        <v>2063</v>
      </c>
      <c r="H6657" s="12">
        <v>40133</v>
      </c>
      <c r="I6657" s="12" t="s">
        <v>2063</v>
      </c>
      <c r="J6657" s="12">
        <v>40133</v>
      </c>
      <c r="K6657" s="4">
        <v>2016</v>
      </c>
      <c r="L6657" s="1" t="s">
        <v>56</v>
      </c>
      <c r="M6657" s="1" t="s">
        <v>57</v>
      </c>
      <c r="N6657" s="1" t="s">
        <v>104</v>
      </c>
      <c r="O6657" s="1" t="s">
        <v>59</v>
      </c>
      <c r="P6657">
        <v>100</v>
      </c>
      <c r="Q6657">
        <v>4817</v>
      </c>
      <c r="R6657">
        <v>385360</v>
      </c>
      <c r="S6657">
        <v>80</v>
      </c>
      <c r="T6657">
        <v>0.8</v>
      </c>
      <c r="U6657">
        <f t="shared" si="1922"/>
        <v>385360</v>
      </c>
      <c r="V6657">
        <f t="shared" si="1923"/>
        <v>481700</v>
      </c>
      <c r="W6657" s="1" t="s">
        <v>60</v>
      </c>
      <c r="X6657" s="1" t="s">
        <v>61</v>
      </c>
      <c r="Y6657" s="1" t="s">
        <v>61</v>
      </c>
      <c r="Z6657" s="3">
        <v>12853</v>
      </c>
      <c r="AA6657" s="4">
        <f t="shared" si="1927"/>
        <v>2305</v>
      </c>
      <c r="AB6657" s="4">
        <f t="shared" si="1931"/>
        <v>1539.6602599999999</v>
      </c>
      <c r="AC6657" s="4">
        <f t="shared" si="1934"/>
        <v>2305</v>
      </c>
      <c r="AD6657" s="4">
        <f t="shared" si="1928"/>
        <v>2305</v>
      </c>
      <c r="AE6657" s="4">
        <v>2305</v>
      </c>
      <c r="AF6657" s="4">
        <v>2305</v>
      </c>
      <c r="AG6657" s="4">
        <f t="shared" si="1935"/>
        <v>2305</v>
      </c>
      <c r="AI6657" t="e">
        <f t="shared" si="1924"/>
        <v>#N/A</v>
      </c>
      <c r="AJ6657">
        <v>43338.93</v>
      </c>
      <c r="AK6657" s="2">
        <v>43338.93</v>
      </c>
      <c r="AL6657" s="2">
        <f t="shared" si="1936"/>
        <v>43338.93</v>
      </c>
      <c r="AM6657" s="4"/>
      <c r="AN6657" t="e">
        <f>VLOOKUP([1]!Tabelle13[[#This Row],[Vlookup this ID for freight costs]],$AL$2:$AL$6811,2,FALSE)</f>
        <v>#REF!</v>
      </c>
      <c r="AP6657">
        <v>755.31</v>
      </c>
      <c r="AQ6657">
        <v>755.31</v>
      </c>
      <c r="AR6657" s="4">
        <v>16</v>
      </c>
      <c r="AS6657" s="4">
        <v>11</v>
      </c>
      <c r="AT6657" s="4">
        <v>2009</v>
      </c>
      <c r="AU6657" s="4">
        <v>16</v>
      </c>
      <c r="AV6657" s="4">
        <v>11</v>
      </c>
      <c r="AW6657" s="4">
        <v>2009</v>
      </c>
      <c r="AX6657" t="str">
        <f t="shared" si="1925"/>
        <v>No Delay</v>
      </c>
      <c r="AY6657">
        <f t="shared" si="1926"/>
        <v>0</v>
      </c>
    </row>
    <row r="6658" spans="1:51" x14ac:dyDescent="0.2">
      <c r="A6658" s="3">
        <v>46895</v>
      </c>
      <c r="B6658" s="1" t="s">
        <v>1138</v>
      </c>
      <c r="C6658" s="1" t="s">
        <v>65</v>
      </c>
      <c r="D6658" s="1" t="s">
        <v>52</v>
      </c>
      <c r="E6658" s="1" t="s">
        <v>53</v>
      </c>
      <c r="F6658" s="1" t="s">
        <v>53</v>
      </c>
      <c r="G6658" s="13" t="s">
        <v>1960</v>
      </c>
      <c r="H6658" s="12">
        <v>41676</v>
      </c>
      <c r="I6658" s="12" t="s">
        <v>1370</v>
      </c>
      <c r="J6658" s="12">
        <v>41677</v>
      </c>
      <c r="K6658" s="4">
        <v>5279</v>
      </c>
      <c r="L6658" s="1" t="s">
        <v>56</v>
      </c>
      <c r="M6658" s="1" t="s">
        <v>634</v>
      </c>
      <c r="N6658" s="1" t="s">
        <v>635</v>
      </c>
      <c r="O6658" s="1" t="s">
        <v>636</v>
      </c>
      <c r="P6658">
        <v>20</v>
      </c>
      <c r="Q6658">
        <v>3487</v>
      </c>
      <c r="R6658">
        <v>111584</v>
      </c>
      <c r="S6658">
        <v>32</v>
      </c>
      <c r="T6658">
        <v>1.6</v>
      </c>
      <c r="U6658">
        <f t="shared" ref="U6658:U6721" si="1937">S6658*Q6658</f>
        <v>111584</v>
      </c>
      <c r="V6658">
        <f t="shared" ref="V6658:V6721" si="1938">Q6658*P6658</f>
        <v>69740</v>
      </c>
      <c r="W6658" s="1" t="s">
        <v>637</v>
      </c>
      <c r="X6658" s="1" t="s">
        <v>71</v>
      </c>
      <c r="Y6658" s="1" t="s">
        <v>71</v>
      </c>
      <c r="Z6658" s="4">
        <v>10674</v>
      </c>
      <c r="AA6658" s="4">
        <f t="shared" si="1927"/>
        <v>1252</v>
      </c>
      <c r="AB6658" s="4">
        <f t="shared" si="1931"/>
        <v>782.77948400000002</v>
      </c>
      <c r="AC6658" s="4">
        <f t="shared" si="1934"/>
        <v>1252</v>
      </c>
      <c r="AD6658" s="4">
        <f t="shared" si="1928"/>
        <v>1252</v>
      </c>
      <c r="AE6658" s="4">
        <v>1252</v>
      </c>
      <c r="AF6658" s="4">
        <v>1252</v>
      </c>
      <c r="AG6658" s="4">
        <f t="shared" si="1935"/>
        <v>1252</v>
      </c>
      <c r="AI6658" t="e">
        <f t="shared" ref="AI6658:AI6721" si="1939">INDEX($AE$2:$AE$6811,MATCH(AH6658,$A$2:$A$6811,0))</f>
        <v>#N/A</v>
      </c>
      <c r="AJ6658">
        <v>5850.25</v>
      </c>
      <c r="AK6658" s="2">
        <v>5850.25</v>
      </c>
      <c r="AL6658" s="2">
        <f t="shared" si="1936"/>
        <v>5850.25</v>
      </c>
      <c r="AM6658" s="4"/>
      <c r="AN6658" t="e">
        <f>VLOOKUP([1]!Tabelle13[[#This Row],[Vlookup this ID for freight costs]],$AL$2:$AL$6811,2,FALSE)</f>
        <v>#REF!</v>
      </c>
      <c r="AP6658">
        <v>138.03</v>
      </c>
      <c r="AQ6658">
        <v>138.03</v>
      </c>
      <c r="AR6658" s="4">
        <v>6</v>
      </c>
      <c r="AS6658" s="4">
        <v>2</v>
      </c>
      <c r="AT6658" s="4">
        <v>2014</v>
      </c>
      <c r="AU6658" s="4">
        <v>7</v>
      </c>
      <c r="AV6658" s="4">
        <v>2</v>
      </c>
      <c r="AW6658" s="4">
        <v>2014</v>
      </c>
      <c r="AX6658" t="str">
        <f t="shared" ref="AX6658:AX6721" si="1940">IF(DATE(AW6658,AV6658,AU6658)&lt;=DATE(AT6658,AS6658,AR6658),"No Delay","Delay")</f>
        <v>Delay</v>
      </c>
      <c r="AY6658">
        <f t="shared" ref="AY6658:AY6721" si="1941">IF(_xlfn.DAYS(J6658,H6658)&gt;0, _xlfn.DAYS(J6658,H6658),0)</f>
        <v>1</v>
      </c>
    </row>
    <row r="6659" spans="1:51" x14ac:dyDescent="0.2">
      <c r="A6659" s="3">
        <v>63273</v>
      </c>
      <c r="B6659" s="1" t="s">
        <v>140</v>
      </c>
      <c r="C6659" s="1" t="s">
        <v>99</v>
      </c>
      <c r="D6659" s="1" t="s">
        <v>52</v>
      </c>
      <c r="E6659" s="1" t="s">
        <v>53</v>
      </c>
      <c r="F6659" s="1" t="s">
        <v>53</v>
      </c>
      <c r="G6659" s="13" t="s">
        <v>1191</v>
      </c>
      <c r="H6659" s="12">
        <v>41274</v>
      </c>
      <c r="I6659" s="12" t="s">
        <v>1191</v>
      </c>
      <c r="J6659" s="12">
        <v>41274</v>
      </c>
      <c r="K6659" s="4">
        <v>4379</v>
      </c>
      <c r="L6659" s="1" t="s">
        <v>56</v>
      </c>
      <c r="M6659" s="1" t="s">
        <v>57</v>
      </c>
      <c r="N6659" s="1" t="s">
        <v>104</v>
      </c>
      <c r="O6659" s="1" t="s">
        <v>59</v>
      </c>
      <c r="P6659">
        <v>100</v>
      </c>
      <c r="Q6659">
        <v>2744</v>
      </c>
      <c r="R6659">
        <v>219520</v>
      </c>
      <c r="S6659">
        <v>80</v>
      </c>
      <c r="T6659">
        <v>0.8</v>
      </c>
      <c r="U6659">
        <f t="shared" si="1937"/>
        <v>219520</v>
      </c>
      <c r="V6659">
        <f t="shared" si="1938"/>
        <v>274400</v>
      </c>
      <c r="W6659" s="1" t="s">
        <v>85</v>
      </c>
      <c r="X6659" s="1" t="s">
        <v>1236</v>
      </c>
      <c r="Y6659" s="1" t="s">
        <v>86</v>
      </c>
      <c r="Z6659" s="4">
        <v>5905</v>
      </c>
      <c r="AA6659" s="4">
        <f t="shared" ref="AA6659:AA6722" si="1942">AF6659</f>
        <v>1186</v>
      </c>
      <c r="AB6659" s="4">
        <f t="shared" si="1931"/>
        <v>671.5293200000001</v>
      </c>
      <c r="AC6659" s="4">
        <f t="shared" si="1934"/>
        <v>1186</v>
      </c>
      <c r="AD6659" s="4">
        <f t="shared" si="1928"/>
        <v>1245.4761904761904</v>
      </c>
      <c r="AE6659" s="4">
        <v>1186</v>
      </c>
      <c r="AF6659" s="4">
        <v>1186</v>
      </c>
      <c r="AG6659" s="4">
        <f t="shared" si="1935"/>
        <v>1186</v>
      </c>
      <c r="AI6659" t="e">
        <f t="shared" si="1939"/>
        <v>#N/A</v>
      </c>
      <c r="AJ6659">
        <v>22067.21</v>
      </c>
      <c r="AK6659" s="2">
        <v>22067.21</v>
      </c>
      <c r="AL6659" s="2">
        <f t="shared" si="1936"/>
        <v>22067.21</v>
      </c>
      <c r="AM6659" s="4"/>
      <c r="AN6659" t="e">
        <f>VLOOKUP([1]!Tabelle13[[#This Row],[Vlookup this ID for freight costs]],$AL$2:$AL$6811,2,FALSE)</f>
        <v>#REF!</v>
      </c>
      <c r="AP6659">
        <v>307.77</v>
      </c>
      <c r="AQ6659">
        <v>307.77</v>
      </c>
      <c r="AR6659" s="4">
        <v>31</v>
      </c>
      <c r="AS6659" s="4">
        <v>12</v>
      </c>
      <c r="AT6659" s="4">
        <v>2012</v>
      </c>
      <c r="AU6659" s="4">
        <v>31</v>
      </c>
      <c r="AV6659" s="4">
        <v>12</v>
      </c>
      <c r="AW6659" s="4">
        <v>2012</v>
      </c>
      <c r="AX6659" t="str">
        <f t="shared" si="1940"/>
        <v>No Delay</v>
      </c>
      <c r="AY6659">
        <f t="shared" si="1941"/>
        <v>0</v>
      </c>
    </row>
    <row r="6660" spans="1:51" x14ac:dyDescent="0.2">
      <c r="A6660" s="3">
        <v>63652</v>
      </c>
      <c r="B6660" s="1" t="s">
        <v>1912</v>
      </c>
      <c r="C6660" s="1" t="s">
        <v>99</v>
      </c>
      <c r="D6660" s="1" t="s">
        <v>52</v>
      </c>
      <c r="E6660" s="1" t="s">
        <v>53</v>
      </c>
      <c r="F6660" s="1" t="s">
        <v>53</v>
      </c>
      <c r="G6660" s="13" t="s">
        <v>1893</v>
      </c>
      <c r="H6660" s="12">
        <v>41250</v>
      </c>
      <c r="I6660" s="12" t="s">
        <v>1893</v>
      </c>
      <c r="J6660" s="12">
        <v>41250</v>
      </c>
      <c r="K6660" s="4">
        <v>4341</v>
      </c>
      <c r="L6660" s="1" t="s">
        <v>56</v>
      </c>
      <c r="M6660" s="1" t="s">
        <v>57</v>
      </c>
      <c r="N6660" s="1" t="s">
        <v>104</v>
      </c>
      <c r="O6660" s="1" t="s">
        <v>59</v>
      </c>
      <c r="P6660">
        <v>100</v>
      </c>
      <c r="Q6660">
        <v>2744</v>
      </c>
      <c r="R6660">
        <v>219520</v>
      </c>
      <c r="S6660">
        <v>80</v>
      </c>
      <c r="T6660">
        <v>0.8</v>
      </c>
      <c r="U6660">
        <f t="shared" si="1937"/>
        <v>219520</v>
      </c>
      <c r="V6660">
        <f t="shared" si="1938"/>
        <v>274400</v>
      </c>
      <c r="W6660" s="1" t="s">
        <v>85</v>
      </c>
      <c r="X6660" s="1" t="s">
        <v>1236</v>
      </c>
      <c r="Y6660" s="1" t="s">
        <v>86</v>
      </c>
      <c r="Z6660" s="4">
        <v>5905</v>
      </c>
      <c r="AA6660" s="4">
        <f t="shared" si="1942"/>
        <v>1303</v>
      </c>
      <c r="AB6660" s="4">
        <f t="shared" si="1931"/>
        <v>671.5293200000001</v>
      </c>
      <c r="AC6660" s="4">
        <f t="shared" si="1934"/>
        <v>1303</v>
      </c>
      <c r="AD6660" s="4">
        <f t="shared" ref="AD6660:AD6723" si="1943">AVERAGEIFS($AA$2:$AA$6811,$L$2:$L$6811,L6660,$V$2:$V$6811,"&gt;="&amp;(V6660-100), $V$2:$V$6811,"&lt;="&amp;(V6660+100),$AA$2:$AA$6811,"&gt;"&amp;1)</f>
        <v>1245.4761904761904</v>
      </c>
      <c r="AE6660" s="4">
        <v>1303</v>
      </c>
      <c r="AF6660" s="4">
        <v>1303</v>
      </c>
      <c r="AG6660" s="4">
        <f t="shared" si="1935"/>
        <v>1303</v>
      </c>
      <c r="AI6660" t="e">
        <f t="shared" si="1939"/>
        <v>#N/A</v>
      </c>
      <c r="AJ6660">
        <v>22317.25</v>
      </c>
      <c r="AK6660" s="2">
        <v>22317.25</v>
      </c>
      <c r="AL6660" s="2">
        <f t="shared" si="1936"/>
        <v>22317.25</v>
      </c>
      <c r="AM6660" s="4"/>
      <c r="AN6660" t="e">
        <f>VLOOKUP([1]!Tabelle13[[#This Row],[Vlookup this ID for freight costs]],$AL$2:$AL$6811,2,FALSE)</f>
        <v>#REF!</v>
      </c>
      <c r="AP6660">
        <v>307.77</v>
      </c>
      <c r="AQ6660">
        <v>307.77</v>
      </c>
      <c r="AR6660" s="4">
        <v>7</v>
      </c>
      <c r="AS6660" s="4">
        <v>12</v>
      </c>
      <c r="AT6660" s="4">
        <v>2012</v>
      </c>
      <c r="AU6660" s="4">
        <v>7</v>
      </c>
      <c r="AV6660" s="4">
        <v>12</v>
      </c>
      <c r="AW6660" s="4">
        <v>2012</v>
      </c>
      <c r="AX6660" t="str">
        <f t="shared" si="1940"/>
        <v>No Delay</v>
      </c>
      <c r="AY6660">
        <f t="shared" si="1941"/>
        <v>0</v>
      </c>
    </row>
    <row r="6661" spans="1:51" x14ac:dyDescent="0.2">
      <c r="A6661" s="3">
        <v>43693</v>
      </c>
      <c r="B6661" s="1" t="s">
        <v>172</v>
      </c>
      <c r="C6661" s="1" t="s">
        <v>114</v>
      </c>
      <c r="D6661" s="1" t="s">
        <v>52</v>
      </c>
      <c r="E6661" s="1" t="s">
        <v>53</v>
      </c>
      <c r="F6661" s="1" t="s">
        <v>53</v>
      </c>
      <c r="G6661" s="13" t="s">
        <v>679</v>
      </c>
      <c r="H6661" s="12">
        <v>42153</v>
      </c>
      <c r="I6661" s="12" t="s">
        <v>1529</v>
      </c>
      <c r="J6661" s="12">
        <v>42157</v>
      </c>
      <c r="K6661" s="4">
        <v>6592</v>
      </c>
      <c r="L6661" s="1" t="s">
        <v>56</v>
      </c>
      <c r="M6661" s="1" t="s">
        <v>126</v>
      </c>
      <c r="N6661" s="1" t="s">
        <v>127</v>
      </c>
      <c r="O6661" s="1" t="s">
        <v>128</v>
      </c>
      <c r="P6661">
        <v>20</v>
      </c>
      <c r="Q6661">
        <v>8000</v>
      </c>
      <c r="R6661">
        <v>256000</v>
      </c>
      <c r="S6661">
        <v>32</v>
      </c>
      <c r="T6661">
        <v>1.6</v>
      </c>
      <c r="U6661">
        <f t="shared" si="1937"/>
        <v>256000</v>
      </c>
      <c r="V6661">
        <f t="shared" si="1938"/>
        <v>160000</v>
      </c>
      <c r="W6661" s="1" t="s">
        <v>126</v>
      </c>
      <c r="X6661" s="1" t="s">
        <v>129</v>
      </c>
      <c r="Y6661" s="1" t="s">
        <v>129</v>
      </c>
      <c r="Z6661" s="3">
        <v>8261</v>
      </c>
      <c r="AA6661" s="4">
        <f t="shared" si="1942"/>
        <v>2328</v>
      </c>
      <c r="AB6661" s="4">
        <f t="shared" si="1931"/>
        <v>1914.3330000000001</v>
      </c>
      <c r="AC6661" s="4">
        <f t="shared" si="1934"/>
        <v>2328</v>
      </c>
      <c r="AD6661" s="4">
        <f t="shared" si="1943"/>
        <v>2529.3333333333335</v>
      </c>
      <c r="AE6661" s="4">
        <v>2328</v>
      </c>
      <c r="AF6661" s="4">
        <v>2328</v>
      </c>
      <c r="AG6661" s="4">
        <f t="shared" si="1935"/>
        <v>2328</v>
      </c>
      <c r="AI6661" t="e">
        <f t="shared" si="1939"/>
        <v>#N/A</v>
      </c>
      <c r="AJ6661">
        <v>14581.51</v>
      </c>
      <c r="AK6661" s="2">
        <v>14581.51</v>
      </c>
      <c r="AL6661" s="2">
        <f t="shared" si="1936"/>
        <v>14581.51</v>
      </c>
      <c r="AM6661" s="4"/>
      <c r="AN6661" t="e">
        <f>VLOOKUP([1]!Tabelle13[[#This Row],[Vlookup this ID for freight costs]],$AL$2:$AL$6811,2,FALSE)</f>
        <v>#REF!</v>
      </c>
      <c r="AP6661">
        <v>301.31</v>
      </c>
      <c r="AQ6661">
        <v>301.31</v>
      </c>
      <c r="AR6661" s="4">
        <v>29</v>
      </c>
      <c r="AS6661" s="4">
        <v>5</v>
      </c>
      <c r="AT6661" s="4">
        <v>2015</v>
      </c>
      <c r="AU6661" s="4">
        <v>2</v>
      </c>
      <c r="AV6661" s="4">
        <v>6</v>
      </c>
      <c r="AW6661" s="4">
        <v>2015</v>
      </c>
      <c r="AX6661" t="str">
        <f t="shared" si="1940"/>
        <v>Delay</v>
      </c>
      <c r="AY6661">
        <f t="shared" si="1941"/>
        <v>4</v>
      </c>
    </row>
    <row r="6662" spans="1:51" x14ac:dyDescent="0.2">
      <c r="A6662" s="3">
        <v>11417</v>
      </c>
      <c r="B6662" s="1" t="s">
        <v>98</v>
      </c>
      <c r="C6662" s="1" t="s">
        <v>99</v>
      </c>
      <c r="D6662" s="1" t="s">
        <v>130</v>
      </c>
      <c r="E6662" s="1" t="s">
        <v>53</v>
      </c>
      <c r="F6662" s="1" t="s">
        <v>107</v>
      </c>
      <c r="G6662" s="13" t="s">
        <v>1097</v>
      </c>
      <c r="H6662" s="12">
        <v>39281</v>
      </c>
      <c r="I6662" s="12" t="s">
        <v>1097</v>
      </c>
      <c r="J6662" s="12">
        <v>39281</v>
      </c>
      <c r="K6662" s="4">
        <v>258</v>
      </c>
      <c r="L6662" s="1" t="s">
        <v>56</v>
      </c>
      <c r="M6662" s="1" t="s">
        <v>132</v>
      </c>
      <c r="N6662" s="1" t="s">
        <v>136</v>
      </c>
      <c r="O6662" s="1" t="s">
        <v>137</v>
      </c>
      <c r="P6662">
        <v>25</v>
      </c>
      <c r="Q6662">
        <v>6452</v>
      </c>
      <c r="R6662">
        <v>129040</v>
      </c>
      <c r="S6662">
        <v>20</v>
      </c>
      <c r="T6662">
        <v>0.8</v>
      </c>
      <c r="U6662">
        <f t="shared" si="1937"/>
        <v>129040</v>
      </c>
      <c r="V6662">
        <f t="shared" si="1938"/>
        <v>161300</v>
      </c>
      <c r="W6662" s="1" t="s">
        <v>138</v>
      </c>
      <c r="X6662" s="1" t="s">
        <v>139</v>
      </c>
      <c r="Y6662" s="1" t="s">
        <v>139</v>
      </c>
      <c r="Z6662" s="3">
        <v>10652</v>
      </c>
      <c r="AA6662" s="4">
        <f t="shared" si="1942"/>
        <v>2334</v>
      </c>
      <c r="AB6662" s="4">
        <f t="shared" si="1931"/>
        <v>1231.0084400000001</v>
      </c>
      <c r="AC6662" s="4">
        <f t="shared" si="1934"/>
        <v>2334</v>
      </c>
      <c r="AD6662" s="4">
        <f t="shared" si="1943"/>
        <v>2334</v>
      </c>
      <c r="AE6662" s="4">
        <v>2334</v>
      </c>
      <c r="AF6662" s="4">
        <v>2334</v>
      </c>
      <c r="AG6662" s="4">
        <f t="shared" si="1935"/>
        <v>2334</v>
      </c>
      <c r="AH6662" s="4">
        <v>82863</v>
      </c>
      <c r="AI6662">
        <f t="shared" si="1939"/>
        <v>5350</v>
      </c>
      <c r="AJ6662">
        <v>9343.18</v>
      </c>
      <c r="AK6662" s="2">
        <v>9343.18</v>
      </c>
      <c r="AL6662" s="2">
        <f t="shared" si="1936"/>
        <v>9343.18</v>
      </c>
      <c r="AM6662" s="4"/>
      <c r="AN6662" t="e">
        <f>VLOOKUP([1]!Tabelle13[[#This Row],[Vlookup this ID for freight costs]],$AL$2:$AL$6811,2,FALSE)</f>
        <v>#REF!</v>
      </c>
      <c r="AP6662">
        <v>206.46</v>
      </c>
      <c r="AQ6662">
        <v>206.46</v>
      </c>
      <c r="AR6662" s="4">
        <v>18</v>
      </c>
      <c r="AS6662" s="4">
        <v>7</v>
      </c>
      <c r="AT6662" s="4">
        <v>2007</v>
      </c>
      <c r="AU6662" s="4">
        <v>18</v>
      </c>
      <c r="AV6662" s="4">
        <v>7</v>
      </c>
      <c r="AW6662" s="4">
        <v>2007</v>
      </c>
      <c r="AX6662" t="str">
        <f t="shared" si="1940"/>
        <v>No Delay</v>
      </c>
      <c r="AY6662">
        <f t="shared" si="1941"/>
        <v>0</v>
      </c>
    </row>
    <row r="6663" spans="1:51" x14ac:dyDescent="0.2">
      <c r="A6663" s="3">
        <v>65555</v>
      </c>
      <c r="B6663" s="1" t="s">
        <v>140</v>
      </c>
      <c r="C6663" s="1" t="s">
        <v>99</v>
      </c>
      <c r="D6663" s="1" t="s">
        <v>52</v>
      </c>
      <c r="E6663" s="1" t="s">
        <v>53</v>
      </c>
      <c r="F6663" s="1" t="s">
        <v>53</v>
      </c>
      <c r="G6663" s="13" t="s">
        <v>2471</v>
      </c>
      <c r="H6663" s="12">
        <v>41534</v>
      </c>
      <c r="I6663" s="12" t="s">
        <v>1476</v>
      </c>
      <c r="J6663" s="12">
        <v>41533</v>
      </c>
      <c r="K6663" s="4">
        <v>4926</v>
      </c>
      <c r="L6663" s="1" t="s">
        <v>56</v>
      </c>
      <c r="M6663" s="1" t="s">
        <v>319</v>
      </c>
      <c r="N6663" s="1" t="s">
        <v>104</v>
      </c>
      <c r="O6663" s="1" t="s">
        <v>59</v>
      </c>
      <c r="P6663">
        <v>100</v>
      </c>
      <c r="Q6663">
        <v>3015</v>
      </c>
      <c r="R6663">
        <v>0</v>
      </c>
      <c r="S6663">
        <v>0</v>
      </c>
      <c r="T6663">
        <v>0</v>
      </c>
      <c r="U6663">
        <f t="shared" si="1937"/>
        <v>0</v>
      </c>
      <c r="V6663">
        <f t="shared" si="1938"/>
        <v>301500</v>
      </c>
      <c r="W6663" s="1" t="s">
        <v>85</v>
      </c>
      <c r="X6663" s="1" t="s">
        <v>1236</v>
      </c>
      <c r="Y6663" s="1" t="s">
        <v>86</v>
      </c>
      <c r="Z6663" s="4">
        <v>5905</v>
      </c>
      <c r="AA6663" s="4">
        <f t="shared" si="1942"/>
        <v>1249</v>
      </c>
      <c r="AB6663" s="4">
        <f t="shared" si="1931"/>
        <v>-59.422499999999957</v>
      </c>
      <c r="AC6663" s="4">
        <f t="shared" si="1934"/>
        <v>1249</v>
      </c>
      <c r="AD6663" s="4">
        <f t="shared" si="1943"/>
        <v>1249</v>
      </c>
      <c r="AE6663" s="4">
        <v>1249</v>
      </c>
      <c r="AF6663" s="4">
        <v>1249</v>
      </c>
      <c r="AG6663" s="4">
        <f t="shared" si="1935"/>
        <v>1249</v>
      </c>
      <c r="AI6663" t="e">
        <f t="shared" si="1939"/>
        <v>#N/A</v>
      </c>
      <c r="AJ6663">
        <v>20906.77</v>
      </c>
      <c r="AK6663" s="2">
        <v>20906.77</v>
      </c>
      <c r="AL6663" s="2">
        <f t="shared" si="1936"/>
        <v>20906.77</v>
      </c>
      <c r="AM6663" s="4"/>
      <c r="AN6663" t="e">
        <f>VLOOKUP([1]!Tabelle13[[#This Row],[Vlookup this ID for freight costs]],$AL$2:$AL$6811,2,FALSE)</f>
        <v>#REF!</v>
      </c>
      <c r="AP6663">
        <v>0</v>
      </c>
      <c r="AQ6663">
        <v>0</v>
      </c>
      <c r="AR6663" s="4">
        <v>17</v>
      </c>
      <c r="AS6663" s="4">
        <v>9</v>
      </c>
      <c r="AT6663" s="4">
        <v>2013</v>
      </c>
      <c r="AU6663" s="4">
        <v>16</v>
      </c>
      <c r="AV6663" s="4">
        <v>9</v>
      </c>
      <c r="AW6663" s="4">
        <v>2013</v>
      </c>
      <c r="AX6663" t="str">
        <f t="shared" si="1940"/>
        <v>No Delay</v>
      </c>
      <c r="AY6663">
        <f t="shared" si="1941"/>
        <v>0</v>
      </c>
    </row>
    <row r="6664" spans="1:51" x14ac:dyDescent="0.2">
      <c r="A6664" s="3">
        <v>10860</v>
      </c>
      <c r="B6664" s="1" t="s">
        <v>98</v>
      </c>
      <c r="C6664" s="1" t="s">
        <v>99</v>
      </c>
      <c r="D6664" s="1" t="s">
        <v>130</v>
      </c>
      <c r="E6664" s="1" t="s">
        <v>53</v>
      </c>
      <c r="F6664" s="1" t="s">
        <v>107</v>
      </c>
      <c r="G6664" s="13" t="s">
        <v>3040</v>
      </c>
      <c r="H6664" s="12">
        <v>39373</v>
      </c>
      <c r="I6664" s="12" t="s">
        <v>3040</v>
      </c>
      <c r="J6664" s="12">
        <v>39373</v>
      </c>
      <c r="K6664" s="4">
        <v>439</v>
      </c>
      <c r="L6664" s="1" t="s">
        <v>56</v>
      </c>
      <c r="M6664" s="1" t="s">
        <v>132</v>
      </c>
      <c r="N6664" s="1" t="s">
        <v>136</v>
      </c>
      <c r="O6664" s="1" t="s">
        <v>137</v>
      </c>
      <c r="P6664">
        <v>25</v>
      </c>
      <c r="Q6664">
        <v>8000</v>
      </c>
      <c r="R6664">
        <v>160000</v>
      </c>
      <c r="S6664">
        <v>20</v>
      </c>
      <c r="T6664">
        <v>0.8</v>
      </c>
      <c r="U6664">
        <f t="shared" si="1937"/>
        <v>160000</v>
      </c>
      <c r="V6664">
        <f t="shared" si="1938"/>
        <v>200000</v>
      </c>
      <c r="W6664" s="1" t="s">
        <v>138</v>
      </c>
      <c r="X6664" s="1" t="s">
        <v>139</v>
      </c>
      <c r="Y6664" s="1" t="s">
        <v>139</v>
      </c>
      <c r="Z6664" s="3">
        <v>10652</v>
      </c>
      <c r="AA6664" s="4">
        <f t="shared" si="1942"/>
        <v>2366</v>
      </c>
      <c r="AB6664" s="4">
        <f t="shared" si="1931"/>
        <v>1554.107</v>
      </c>
      <c r="AC6664" s="4">
        <f t="shared" si="1934"/>
        <v>2366</v>
      </c>
      <c r="AD6664" s="4">
        <f t="shared" si="1943"/>
        <v>1766.9626624316154</v>
      </c>
      <c r="AE6664" s="4">
        <v>2366</v>
      </c>
      <c r="AF6664" s="4">
        <v>2366</v>
      </c>
      <c r="AG6664" s="4">
        <f t="shared" si="1935"/>
        <v>2366</v>
      </c>
      <c r="AH6664" s="4">
        <v>83340</v>
      </c>
      <c r="AI6664">
        <f t="shared" si="1939"/>
        <v>41904</v>
      </c>
      <c r="AJ6664">
        <v>13952.38</v>
      </c>
      <c r="AK6664" s="2">
        <v>13952.38</v>
      </c>
      <c r="AL6664" s="2">
        <f t="shared" si="1936"/>
        <v>13952.38</v>
      </c>
      <c r="AM6664" s="4"/>
      <c r="AN6664" t="e">
        <f>VLOOKUP([1]!Tabelle13[[#This Row],[Vlookup this ID for freight costs]],$AL$2:$AL$6811,2,FALSE)</f>
        <v>#REF!</v>
      </c>
      <c r="AP6664">
        <v>256</v>
      </c>
      <c r="AQ6664">
        <v>256</v>
      </c>
      <c r="AR6664" s="4">
        <v>18</v>
      </c>
      <c r="AS6664" s="4">
        <v>10</v>
      </c>
      <c r="AT6664" s="4">
        <v>2007</v>
      </c>
      <c r="AU6664" s="4">
        <v>18</v>
      </c>
      <c r="AV6664" s="4">
        <v>10</v>
      </c>
      <c r="AW6664" s="4">
        <v>2007</v>
      </c>
      <c r="AX6664" t="str">
        <f t="shared" si="1940"/>
        <v>No Delay</v>
      </c>
      <c r="AY6664">
        <f t="shared" si="1941"/>
        <v>0</v>
      </c>
    </row>
    <row r="6665" spans="1:51" x14ac:dyDescent="0.2">
      <c r="A6665" s="3">
        <v>21147</v>
      </c>
      <c r="B6665" s="1" t="s">
        <v>1138</v>
      </c>
      <c r="C6665" s="1" t="s">
        <v>65</v>
      </c>
      <c r="D6665" s="1" t="s">
        <v>52</v>
      </c>
      <c r="E6665" s="1" t="s">
        <v>53</v>
      </c>
      <c r="F6665" s="1" t="s">
        <v>53</v>
      </c>
      <c r="G6665" s="13" t="s">
        <v>678</v>
      </c>
      <c r="H6665" s="12">
        <v>40381</v>
      </c>
      <c r="I6665" s="12" t="s">
        <v>678</v>
      </c>
      <c r="J6665" s="12">
        <v>40381</v>
      </c>
      <c r="K6665" s="4">
        <v>2637</v>
      </c>
      <c r="L6665" s="1" t="s">
        <v>56</v>
      </c>
      <c r="M6665" s="1" t="s">
        <v>126</v>
      </c>
      <c r="N6665" s="1" t="s">
        <v>127</v>
      </c>
      <c r="O6665" s="1" t="s">
        <v>128</v>
      </c>
      <c r="P6665">
        <v>20</v>
      </c>
      <c r="Q6665">
        <v>7000</v>
      </c>
      <c r="R6665">
        <v>224000</v>
      </c>
      <c r="S6665">
        <v>32</v>
      </c>
      <c r="T6665">
        <v>1.6</v>
      </c>
      <c r="U6665">
        <f t="shared" si="1937"/>
        <v>224000</v>
      </c>
      <c r="V6665">
        <f t="shared" si="1938"/>
        <v>140000</v>
      </c>
      <c r="W6665" s="1" t="s">
        <v>126</v>
      </c>
      <c r="X6665" s="1" t="s">
        <v>129</v>
      </c>
      <c r="Y6665" s="1" t="s">
        <v>129</v>
      </c>
      <c r="Z6665" s="3">
        <v>4993</v>
      </c>
      <c r="AA6665" s="4">
        <f t="shared" si="1942"/>
        <v>2373</v>
      </c>
      <c r="AB6665" s="4">
        <f t="shared" si="1931"/>
        <v>1663.6010000000001</v>
      </c>
      <c r="AC6665" s="4">
        <f t="shared" si="1934"/>
        <v>2373</v>
      </c>
      <c r="AD6665" s="4">
        <f t="shared" si="1943"/>
        <v>1908.25</v>
      </c>
      <c r="AE6665" s="4">
        <v>2373</v>
      </c>
      <c r="AF6665" s="4">
        <v>2373</v>
      </c>
      <c r="AG6665" s="4">
        <f t="shared" si="1935"/>
        <v>2373</v>
      </c>
      <c r="AI6665" t="e">
        <f t="shared" si="1939"/>
        <v>#N/A</v>
      </c>
      <c r="AJ6665">
        <v>29878.21</v>
      </c>
      <c r="AK6665" s="2">
        <v>29878.21</v>
      </c>
      <c r="AL6665" s="2">
        <f t="shared" si="1936"/>
        <v>29878.21</v>
      </c>
      <c r="AM6665" s="4"/>
      <c r="AN6665" t="e">
        <f>VLOOKUP([1]!Tabelle13[[#This Row],[Vlookup this ID for freight costs]],$AL$2:$AL$6811,2,FALSE)</f>
        <v>#REF!</v>
      </c>
      <c r="AP6665">
        <v>482.94</v>
      </c>
      <c r="AQ6665">
        <v>482.94</v>
      </c>
      <c r="AR6665" s="4">
        <v>22</v>
      </c>
      <c r="AS6665" s="4">
        <v>7</v>
      </c>
      <c r="AT6665" s="4">
        <v>2010</v>
      </c>
      <c r="AU6665" s="4">
        <v>22</v>
      </c>
      <c r="AV6665" s="4">
        <v>7</v>
      </c>
      <c r="AW6665" s="4">
        <v>2010</v>
      </c>
      <c r="AX6665" t="str">
        <f t="shared" si="1940"/>
        <v>No Delay</v>
      </c>
      <c r="AY6665">
        <f t="shared" si="1941"/>
        <v>0</v>
      </c>
    </row>
    <row r="6666" spans="1:51" x14ac:dyDescent="0.2">
      <c r="A6666" s="3">
        <v>6451</v>
      </c>
      <c r="B6666" s="1" t="s">
        <v>119</v>
      </c>
      <c r="C6666" s="1" t="s">
        <v>114</v>
      </c>
      <c r="D6666" s="1" t="s">
        <v>52</v>
      </c>
      <c r="E6666" s="1" t="s">
        <v>53</v>
      </c>
      <c r="F6666" s="1" t="s">
        <v>53</v>
      </c>
      <c r="G6666" s="13" t="s">
        <v>3041</v>
      </c>
      <c r="H6666" s="12">
        <v>40004</v>
      </c>
      <c r="I6666" s="12" t="s">
        <v>3041</v>
      </c>
      <c r="J6666" s="12">
        <v>40004</v>
      </c>
      <c r="K6666" s="4">
        <v>1663</v>
      </c>
      <c r="L6666" s="1" t="s">
        <v>56</v>
      </c>
      <c r="M6666" s="1" t="s">
        <v>126</v>
      </c>
      <c r="N6666" s="1" t="s">
        <v>127</v>
      </c>
      <c r="O6666" s="1" t="s">
        <v>128</v>
      </c>
      <c r="P6666">
        <v>20</v>
      </c>
      <c r="Q6666">
        <v>7000</v>
      </c>
      <c r="R6666">
        <v>224000</v>
      </c>
      <c r="S6666">
        <v>32</v>
      </c>
      <c r="T6666">
        <v>1.6</v>
      </c>
      <c r="U6666">
        <f t="shared" si="1937"/>
        <v>224000</v>
      </c>
      <c r="V6666">
        <f t="shared" si="1938"/>
        <v>140000</v>
      </c>
      <c r="W6666" s="1" t="s">
        <v>126</v>
      </c>
      <c r="X6666" s="1" t="s">
        <v>129</v>
      </c>
      <c r="Y6666" s="1" t="s">
        <v>129</v>
      </c>
      <c r="Z6666" s="3">
        <v>8261</v>
      </c>
      <c r="AA6666" s="4">
        <f t="shared" si="1942"/>
        <v>2379</v>
      </c>
      <c r="AB6666" s="4">
        <f t="shared" si="1931"/>
        <v>1663.6010000000001</v>
      </c>
      <c r="AC6666" s="4">
        <f t="shared" si="1934"/>
        <v>2379</v>
      </c>
      <c r="AD6666" s="4">
        <f t="shared" si="1943"/>
        <v>1908.25</v>
      </c>
      <c r="AE6666" s="4">
        <v>2379</v>
      </c>
      <c r="AF6666" s="4">
        <v>2379</v>
      </c>
      <c r="AG6666" s="4">
        <f t="shared" si="1935"/>
        <v>2379</v>
      </c>
      <c r="AH6666" s="4">
        <v>10733</v>
      </c>
      <c r="AI6666">
        <f t="shared" si="1939"/>
        <v>4211</v>
      </c>
      <c r="AJ6666">
        <v>21686.21</v>
      </c>
      <c r="AK6666" s="2">
        <v>21686.21</v>
      </c>
      <c r="AL6666" s="2">
        <f t="shared" si="1936"/>
        <v>21686.21</v>
      </c>
      <c r="AM6666" s="4"/>
      <c r="AN6666" t="e">
        <f>VLOOKUP([1]!Tabelle13[[#This Row],[Vlookup this ID for freight costs]],$AL$2:$AL$6811,2,FALSE)</f>
        <v>#REF!</v>
      </c>
      <c r="AP6666">
        <v>439.04</v>
      </c>
      <c r="AQ6666">
        <v>439.04</v>
      </c>
      <c r="AR6666" s="4">
        <v>10</v>
      </c>
      <c r="AS6666" s="4">
        <v>7</v>
      </c>
      <c r="AT6666" s="4">
        <v>2009</v>
      </c>
      <c r="AU6666" s="4">
        <v>10</v>
      </c>
      <c r="AV6666" s="4">
        <v>7</v>
      </c>
      <c r="AW6666" s="4">
        <v>2009</v>
      </c>
      <c r="AX6666" t="str">
        <f t="shared" si="1940"/>
        <v>No Delay</v>
      </c>
      <c r="AY6666">
        <f t="shared" si="1941"/>
        <v>0</v>
      </c>
    </row>
    <row r="6667" spans="1:51" x14ac:dyDescent="0.2">
      <c r="A6667" s="3">
        <v>66355</v>
      </c>
      <c r="B6667" s="1" t="s">
        <v>1912</v>
      </c>
      <c r="C6667" s="1" t="s">
        <v>99</v>
      </c>
      <c r="D6667" s="1" t="s">
        <v>52</v>
      </c>
      <c r="E6667" s="1" t="s">
        <v>53</v>
      </c>
      <c r="F6667" s="1" t="s">
        <v>53</v>
      </c>
      <c r="G6667" s="13" t="s">
        <v>1893</v>
      </c>
      <c r="H6667" s="12">
        <v>41250</v>
      </c>
      <c r="I6667" s="12" t="s">
        <v>369</v>
      </c>
      <c r="J6667" s="12">
        <v>41243</v>
      </c>
      <c r="K6667" s="4">
        <v>4323</v>
      </c>
      <c r="L6667" s="1" t="s">
        <v>56</v>
      </c>
      <c r="M6667" s="1" t="s">
        <v>57</v>
      </c>
      <c r="N6667" s="1" t="s">
        <v>104</v>
      </c>
      <c r="O6667" s="1" t="s">
        <v>59</v>
      </c>
      <c r="P6667">
        <v>100</v>
      </c>
      <c r="Q6667">
        <v>840</v>
      </c>
      <c r="R6667">
        <v>67200</v>
      </c>
      <c r="S6667">
        <v>80</v>
      </c>
      <c r="T6667">
        <v>0.8</v>
      </c>
      <c r="U6667">
        <f t="shared" si="1937"/>
        <v>67200</v>
      </c>
      <c r="V6667">
        <f t="shared" si="1938"/>
        <v>84000</v>
      </c>
      <c r="W6667" s="1" t="s">
        <v>85</v>
      </c>
      <c r="X6667" s="1" t="s">
        <v>1236</v>
      </c>
      <c r="Y6667" s="1" t="s">
        <v>86</v>
      </c>
      <c r="Z6667" s="4">
        <v>5905</v>
      </c>
      <c r="AA6667" s="4">
        <f t="shared" si="1942"/>
        <v>405</v>
      </c>
      <c r="AB6667" s="4">
        <f t="shared" si="1931"/>
        <v>-125.82779999999997</v>
      </c>
      <c r="AC6667" s="4">
        <f t="shared" si="1934"/>
        <v>405</v>
      </c>
      <c r="AD6667" s="4">
        <f t="shared" si="1943"/>
        <v>1172.3333333333333</v>
      </c>
      <c r="AE6667" s="4">
        <v>405</v>
      </c>
      <c r="AF6667" s="4">
        <v>405</v>
      </c>
      <c r="AG6667" s="4">
        <f t="shared" si="1935"/>
        <v>405</v>
      </c>
      <c r="AI6667" t="e">
        <f t="shared" si="1939"/>
        <v>#N/A</v>
      </c>
      <c r="AJ6667">
        <v>7765.61</v>
      </c>
      <c r="AK6667" s="2">
        <v>7765.61</v>
      </c>
      <c r="AL6667" s="2">
        <f t="shared" si="1936"/>
        <v>7765.61</v>
      </c>
      <c r="AM6667" s="4"/>
      <c r="AN6667" t="e">
        <f>VLOOKUP([1]!Tabelle13[[#This Row],[Vlookup this ID for freight costs]],$AL$2:$AL$6811,2,FALSE)</f>
        <v>#REF!</v>
      </c>
      <c r="AP6667">
        <v>94.21</v>
      </c>
      <c r="AQ6667">
        <v>94.21</v>
      </c>
      <c r="AR6667" s="4">
        <v>7</v>
      </c>
      <c r="AS6667" s="4">
        <v>12</v>
      </c>
      <c r="AT6667" s="4">
        <v>2012</v>
      </c>
      <c r="AU6667" s="4">
        <v>30</v>
      </c>
      <c r="AV6667" s="4">
        <v>11</v>
      </c>
      <c r="AW6667" s="4">
        <v>2012</v>
      </c>
      <c r="AX6667" t="str">
        <f t="shared" si="1940"/>
        <v>No Delay</v>
      </c>
      <c r="AY6667">
        <f t="shared" si="1941"/>
        <v>0</v>
      </c>
    </row>
    <row r="6668" spans="1:51" x14ac:dyDescent="0.2">
      <c r="A6668" s="3">
        <v>53371</v>
      </c>
      <c r="B6668" s="1" t="s">
        <v>172</v>
      </c>
      <c r="C6668" s="1" t="s">
        <v>114</v>
      </c>
      <c r="D6668" s="1" t="s">
        <v>52</v>
      </c>
      <c r="E6668" s="1" t="s">
        <v>53</v>
      </c>
      <c r="F6668" s="1" t="s">
        <v>53</v>
      </c>
      <c r="G6668" s="13" t="s">
        <v>2896</v>
      </c>
      <c r="H6668" s="12">
        <v>41137</v>
      </c>
      <c r="I6668" s="12" t="s">
        <v>2896</v>
      </c>
      <c r="J6668" s="12">
        <v>41137</v>
      </c>
      <c r="K6668" s="4">
        <v>4113</v>
      </c>
      <c r="L6668" s="1" t="s">
        <v>56</v>
      </c>
      <c r="M6668" s="1" t="s">
        <v>126</v>
      </c>
      <c r="N6668" s="1" t="s">
        <v>127</v>
      </c>
      <c r="O6668" s="1" t="s">
        <v>128</v>
      </c>
      <c r="P6668">
        <v>20</v>
      </c>
      <c r="Q6668">
        <v>7280</v>
      </c>
      <c r="R6668">
        <v>232960</v>
      </c>
      <c r="S6668">
        <v>32</v>
      </c>
      <c r="T6668">
        <v>1.6</v>
      </c>
      <c r="U6668">
        <f t="shared" si="1937"/>
        <v>232960</v>
      </c>
      <c r="V6668">
        <f t="shared" si="1938"/>
        <v>145600</v>
      </c>
      <c r="W6668" s="1" t="s">
        <v>126</v>
      </c>
      <c r="X6668" s="1" t="s">
        <v>129</v>
      </c>
      <c r="Y6668" s="1" t="s">
        <v>129</v>
      </c>
      <c r="Z6668" s="3">
        <v>8261</v>
      </c>
      <c r="AA6668" s="4">
        <f t="shared" si="1942"/>
        <v>2391</v>
      </c>
      <c r="AB6668" s="4">
        <f t="shared" si="1931"/>
        <v>1733.8059599999999</v>
      </c>
      <c r="AC6668" s="4">
        <f t="shared" si="1934"/>
        <v>2391</v>
      </c>
      <c r="AD6668" s="4">
        <f t="shared" si="1943"/>
        <v>2391</v>
      </c>
      <c r="AE6668" s="4">
        <v>2391</v>
      </c>
      <c r="AF6668" s="4">
        <v>2391</v>
      </c>
      <c r="AG6668" s="4">
        <f t="shared" si="1935"/>
        <v>2391</v>
      </c>
      <c r="AI6668" t="e">
        <f t="shared" si="1939"/>
        <v>#N/A</v>
      </c>
      <c r="AJ6668">
        <v>25818.23</v>
      </c>
      <c r="AK6668" s="2">
        <v>25818.23</v>
      </c>
      <c r="AL6668" s="2">
        <f t="shared" si="1936"/>
        <v>25818.23</v>
      </c>
      <c r="AM6668" s="4"/>
      <c r="AN6668" t="e">
        <f>VLOOKUP([1]!Tabelle13[[#This Row],[Vlookup this ID for freight costs]],$AL$2:$AL$6811,2,FALSE)</f>
        <v>#REF!</v>
      </c>
      <c r="AP6668">
        <v>384.38</v>
      </c>
      <c r="AQ6668">
        <v>384.38</v>
      </c>
      <c r="AR6668" s="4">
        <v>16</v>
      </c>
      <c r="AS6668" s="4">
        <v>8</v>
      </c>
      <c r="AT6668" s="4">
        <v>2012</v>
      </c>
      <c r="AU6668" s="4">
        <v>16</v>
      </c>
      <c r="AV6668" s="4">
        <v>8</v>
      </c>
      <c r="AW6668" s="4">
        <v>2012</v>
      </c>
      <c r="AX6668" t="str">
        <f t="shared" si="1940"/>
        <v>No Delay</v>
      </c>
      <c r="AY6668">
        <f t="shared" si="1941"/>
        <v>0</v>
      </c>
    </row>
    <row r="6669" spans="1:51" x14ac:dyDescent="0.2">
      <c r="A6669" s="3">
        <v>54986</v>
      </c>
      <c r="B6669" s="1" t="s">
        <v>1138</v>
      </c>
      <c r="C6669" s="1" t="s">
        <v>65</v>
      </c>
      <c r="D6669" s="1" t="s">
        <v>52</v>
      </c>
      <c r="E6669" s="1" t="s">
        <v>53</v>
      </c>
      <c r="F6669" s="1" t="s">
        <v>53</v>
      </c>
      <c r="G6669" s="13" t="s">
        <v>2540</v>
      </c>
      <c r="H6669" s="12">
        <v>40828</v>
      </c>
      <c r="I6669" s="12" t="s">
        <v>2540</v>
      </c>
      <c r="J6669" s="12">
        <v>40828</v>
      </c>
      <c r="K6669" s="4">
        <v>3508</v>
      </c>
      <c r="L6669" s="1" t="s">
        <v>56</v>
      </c>
      <c r="M6669" s="1" t="s">
        <v>634</v>
      </c>
      <c r="N6669" s="1" t="s">
        <v>635</v>
      </c>
      <c r="O6669" s="1" t="s">
        <v>636</v>
      </c>
      <c r="P6669">
        <v>20</v>
      </c>
      <c r="Q6669">
        <v>1301</v>
      </c>
      <c r="R6669">
        <v>37729</v>
      </c>
      <c r="S6669">
        <v>29</v>
      </c>
      <c r="T6669">
        <v>1.45</v>
      </c>
      <c r="U6669">
        <f t="shared" si="1937"/>
        <v>37729</v>
      </c>
      <c r="V6669">
        <f t="shared" si="1938"/>
        <v>26020</v>
      </c>
      <c r="W6669" s="1" t="s">
        <v>637</v>
      </c>
      <c r="X6669" s="1" t="s">
        <v>71</v>
      </c>
      <c r="Y6669" s="1" t="s">
        <v>71</v>
      </c>
      <c r="Z6669" s="4">
        <v>10674</v>
      </c>
      <c r="AA6669" s="4">
        <f t="shared" si="1942"/>
        <v>376</v>
      </c>
      <c r="AB6669" s="4">
        <f t="shared" si="1931"/>
        <v>221.014929</v>
      </c>
      <c r="AC6669" s="4">
        <f t="shared" si="1934"/>
        <v>376</v>
      </c>
      <c r="AD6669" s="4">
        <f t="shared" si="1943"/>
        <v>376</v>
      </c>
      <c r="AE6669" s="4">
        <v>376</v>
      </c>
      <c r="AF6669" s="4">
        <v>376</v>
      </c>
      <c r="AG6669" s="4">
        <f t="shared" si="1935"/>
        <v>376</v>
      </c>
      <c r="AI6669" t="e">
        <f t="shared" si="1939"/>
        <v>#N/A</v>
      </c>
      <c r="AJ6669">
        <v>2162.2600000000002</v>
      </c>
      <c r="AK6669" s="2">
        <v>2162.2600000000002</v>
      </c>
      <c r="AL6669" s="2">
        <f t="shared" si="1936"/>
        <v>2162.2600000000002</v>
      </c>
      <c r="AM6669" s="4"/>
      <c r="AN6669" t="e">
        <f>VLOOKUP([1]!Tabelle13[[#This Row],[Vlookup this ID for freight costs]],$AL$2:$AL$6811,2,FALSE)</f>
        <v>#REF!</v>
      </c>
      <c r="AP6669">
        <v>62.25</v>
      </c>
      <c r="AQ6669">
        <v>62.25</v>
      </c>
      <c r="AR6669" s="4">
        <v>12</v>
      </c>
      <c r="AS6669" s="4">
        <v>10</v>
      </c>
      <c r="AT6669" s="4">
        <v>2011</v>
      </c>
      <c r="AU6669" s="4">
        <v>12</v>
      </c>
      <c r="AV6669" s="4">
        <v>10</v>
      </c>
      <c r="AW6669" s="4">
        <v>2011</v>
      </c>
      <c r="AX6669" t="str">
        <f t="shared" si="1940"/>
        <v>No Delay</v>
      </c>
      <c r="AY6669">
        <f t="shared" si="1941"/>
        <v>0</v>
      </c>
    </row>
    <row r="6670" spans="1:51" x14ac:dyDescent="0.2">
      <c r="A6670" s="3">
        <v>67864</v>
      </c>
      <c r="B6670" s="1" t="s">
        <v>1912</v>
      </c>
      <c r="C6670" s="1" t="s">
        <v>99</v>
      </c>
      <c r="D6670" s="1" t="s">
        <v>52</v>
      </c>
      <c r="E6670" s="1" t="s">
        <v>53</v>
      </c>
      <c r="F6670" s="1" t="s">
        <v>53</v>
      </c>
      <c r="G6670" s="13" t="s">
        <v>1893</v>
      </c>
      <c r="H6670" s="12">
        <v>41250</v>
      </c>
      <c r="I6670" s="12" t="s">
        <v>1893</v>
      </c>
      <c r="J6670" s="12">
        <v>41250</v>
      </c>
      <c r="K6670" s="4">
        <v>4342</v>
      </c>
      <c r="L6670" s="1" t="s">
        <v>56</v>
      </c>
      <c r="M6670" s="1" t="s">
        <v>57</v>
      </c>
      <c r="N6670" s="1" t="s">
        <v>104</v>
      </c>
      <c r="O6670" s="1" t="s">
        <v>59</v>
      </c>
      <c r="P6670">
        <v>100</v>
      </c>
      <c r="Q6670">
        <v>2744</v>
      </c>
      <c r="R6670">
        <v>219520</v>
      </c>
      <c r="S6670">
        <v>80</v>
      </c>
      <c r="T6670">
        <v>0.8</v>
      </c>
      <c r="U6670">
        <f t="shared" si="1937"/>
        <v>219520</v>
      </c>
      <c r="V6670">
        <f t="shared" si="1938"/>
        <v>274400</v>
      </c>
      <c r="W6670" s="1" t="s">
        <v>85</v>
      </c>
      <c r="X6670" s="1" t="s">
        <v>1236</v>
      </c>
      <c r="Y6670" s="1" t="s">
        <v>86</v>
      </c>
      <c r="Z6670" s="4">
        <v>5905</v>
      </c>
      <c r="AA6670" s="4">
        <f t="shared" si="1942"/>
        <v>1303</v>
      </c>
      <c r="AB6670" s="4">
        <f t="shared" si="1931"/>
        <v>671.5293200000001</v>
      </c>
      <c r="AC6670" s="4">
        <f t="shared" si="1934"/>
        <v>1303</v>
      </c>
      <c r="AD6670" s="4">
        <f t="shared" si="1943"/>
        <v>1245.4761904761904</v>
      </c>
      <c r="AE6670" s="4">
        <v>1303</v>
      </c>
      <c r="AF6670" s="4">
        <v>1303</v>
      </c>
      <c r="AG6670" s="4">
        <f t="shared" si="1935"/>
        <v>1303</v>
      </c>
      <c r="AI6670" t="e">
        <f t="shared" si="1939"/>
        <v>#N/A</v>
      </c>
      <c r="AJ6670">
        <v>22617.38</v>
      </c>
      <c r="AK6670" s="2">
        <v>22617.38</v>
      </c>
      <c r="AL6670" s="2">
        <f t="shared" si="1936"/>
        <v>22617.38</v>
      </c>
      <c r="AM6670" s="4"/>
      <c r="AN6670" t="e">
        <f>VLOOKUP([1]!Tabelle13[[#This Row],[Vlookup this ID for freight costs]],$AL$2:$AL$6811,2,FALSE)</f>
        <v>#REF!</v>
      </c>
      <c r="AP6670">
        <v>307.77</v>
      </c>
      <c r="AQ6670">
        <v>307.77</v>
      </c>
      <c r="AR6670" s="4">
        <v>7</v>
      </c>
      <c r="AS6670" s="4">
        <v>12</v>
      </c>
      <c r="AT6670" s="4">
        <v>2012</v>
      </c>
      <c r="AU6670" s="4">
        <v>7</v>
      </c>
      <c r="AV6670" s="4">
        <v>12</v>
      </c>
      <c r="AW6670" s="4">
        <v>2012</v>
      </c>
      <c r="AX6670" t="str">
        <f t="shared" si="1940"/>
        <v>No Delay</v>
      </c>
      <c r="AY6670">
        <f t="shared" si="1941"/>
        <v>0</v>
      </c>
    </row>
    <row r="6671" spans="1:51" x14ac:dyDescent="0.2">
      <c r="A6671" s="3">
        <v>68126</v>
      </c>
      <c r="B6671" s="1" t="s">
        <v>140</v>
      </c>
      <c r="C6671" s="1" t="s">
        <v>99</v>
      </c>
      <c r="D6671" s="1" t="s">
        <v>52</v>
      </c>
      <c r="E6671" s="1" t="s">
        <v>53</v>
      </c>
      <c r="F6671" s="1" t="s">
        <v>53</v>
      </c>
      <c r="G6671" s="13" t="s">
        <v>3024</v>
      </c>
      <c r="H6671" s="12">
        <v>40975</v>
      </c>
      <c r="I6671" s="12" t="s">
        <v>1117</v>
      </c>
      <c r="J6671" s="12">
        <v>40976</v>
      </c>
      <c r="K6671" s="4">
        <v>3801</v>
      </c>
      <c r="L6671" s="1" t="s">
        <v>56</v>
      </c>
      <c r="M6671" s="1" t="s">
        <v>57</v>
      </c>
      <c r="N6671" s="1" t="s">
        <v>104</v>
      </c>
      <c r="O6671" s="1" t="s">
        <v>59</v>
      </c>
      <c r="P6671">
        <v>100</v>
      </c>
      <c r="Q6671">
        <v>1044</v>
      </c>
      <c r="R6671">
        <v>83520</v>
      </c>
      <c r="S6671">
        <v>80</v>
      </c>
      <c r="T6671">
        <v>0.8</v>
      </c>
      <c r="U6671">
        <f t="shared" si="1937"/>
        <v>83520</v>
      </c>
      <c r="V6671">
        <f t="shared" si="1938"/>
        <v>104400</v>
      </c>
      <c r="W6671" s="1" t="s">
        <v>85</v>
      </c>
      <c r="X6671" s="1" t="s">
        <v>1236</v>
      </c>
      <c r="Y6671" s="1" t="s">
        <v>86</v>
      </c>
      <c r="Z6671" s="4">
        <v>5905</v>
      </c>
      <c r="AA6671" s="4">
        <f t="shared" si="1942"/>
        <v>499</v>
      </c>
      <c r="AB6671" s="4">
        <f t="shared" si="1931"/>
        <v>-40.396679999999947</v>
      </c>
      <c r="AC6671" s="4">
        <f t="shared" si="1934"/>
        <v>499</v>
      </c>
      <c r="AD6671" s="4">
        <f t="shared" si="1943"/>
        <v>499</v>
      </c>
      <c r="AE6671" s="4">
        <v>499</v>
      </c>
      <c r="AF6671" s="4">
        <v>499</v>
      </c>
      <c r="AG6671" s="4">
        <f t="shared" si="1935"/>
        <v>499</v>
      </c>
      <c r="AI6671" t="e">
        <f t="shared" si="1939"/>
        <v>#N/A</v>
      </c>
      <c r="AJ6671">
        <v>9894.85</v>
      </c>
      <c r="AK6671" s="2">
        <v>9894.85</v>
      </c>
      <c r="AL6671" s="2">
        <f t="shared" si="1936"/>
        <v>9894.85</v>
      </c>
      <c r="AM6671" s="4"/>
      <c r="AN6671" t="e">
        <f>VLOOKUP([1]!Tabelle13[[#This Row],[Vlookup this ID for freight costs]],$AL$2:$AL$6811,2,FALSE)</f>
        <v>#REF!</v>
      </c>
      <c r="AP6671">
        <v>117.1</v>
      </c>
      <c r="AQ6671">
        <v>117.1</v>
      </c>
      <c r="AR6671" s="4">
        <v>7</v>
      </c>
      <c r="AS6671" s="4">
        <v>4</v>
      </c>
      <c r="AT6671" s="4">
        <v>2012</v>
      </c>
      <c r="AU6671" s="4">
        <v>8</v>
      </c>
      <c r="AV6671" s="4">
        <v>4</v>
      </c>
      <c r="AW6671" s="4">
        <v>2012</v>
      </c>
      <c r="AX6671" t="str">
        <f t="shared" si="1940"/>
        <v>Delay</v>
      </c>
      <c r="AY6671">
        <f t="shared" si="1941"/>
        <v>1</v>
      </c>
    </row>
    <row r="6672" spans="1:51" x14ac:dyDescent="0.2">
      <c r="A6672" s="3">
        <v>72922</v>
      </c>
      <c r="B6672" s="1" t="s">
        <v>140</v>
      </c>
      <c r="C6672" s="1" t="s">
        <v>99</v>
      </c>
      <c r="D6672" s="1" t="s">
        <v>52</v>
      </c>
      <c r="E6672" s="1" t="s">
        <v>53</v>
      </c>
      <c r="F6672" s="1" t="s">
        <v>53</v>
      </c>
      <c r="G6672" s="13" t="s">
        <v>540</v>
      </c>
      <c r="H6672" s="12">
        <v>41537</v>
      </c>
      <c r="I6672" s="12" t="s">
        <v>540</v>
      </c>
      <c r="J6672" s="12">
        <v>41537</v>
      </c>
      <c r="K6672" s="4">
        <v>4944</v>
      </c>
      <c r="L6672" s="1" t="s">
        <v>56</v>
      </c>
      <c r="M6672" s="1" t="s">
        <v>319</v>
      </c>
      <c r="N6672" s="1" t="s">
        <v>104</v>
      </c>
      <c r="O6672" s="1" t="s">
        <v>59</v>
      </c>
      <c r="P6672">
        <v>100</v>
      </c>
      <c r="Q6672">
        <v>3781</v>
      </c>
      <c r="R6672">
        <v>0</v>
      </c>
      <c r="S6672">
        <v>0</v>
      </c>
      <c r="T6672">
        <v>0</v>
      </c>
      <c r="U6672">
        <f t="shared" si="1937"/>
        <v>0</v>
      </c>
      <c r="V6672">
        <f t="shared" si="1938"/>
        <v>378100</v>
      </c>
      <c r="W6672" s="1" t="s">
        <v>85</v>
      </c>
      <c r="X6672" s="1" t="s">
        <v>1236</v>
      </c>
      <c r="Y6672" s="1" t="s">
        <v>86</v>
      </c>
      <c r="Z6672" s="4">
        <v>5905</v>
      </c>
      <c r="AA6672" s="4">
        <f t="shared" si="1942"/>
        <v>1642</v>
      </c>
      <c r="AB6672" s="4">
        <f t="shared" si="1931"/>
        <v>46.821699999999908</v>
      </c>
      <c r="AC6672" s="4">
        <f t="shared" si="1934"/>
        <v>1642</v>
      </c>
      <c r="AD6672" s="4">
        <f t="shared" si="1943"/>
        <v>1642</v>
      </c>
      <c r="AE6672" s="4">
        <v>1642</v>
      </c>
      <c r="AF6672" s="4">
        <v>1642</v>
      </c>
      <c r="AG6672" s="4">
        <f t="shared" si="1935"/>
        <v>1642</v>
      </c>
      <c r="AI6672" t="e">
        <f t="shared" si="1939"/>
        <v>#N/A</v>
      </c>
      <c r="AJ6672">
        <v>25778.9</v>
      </c>
      <c r="AK6672" s="2">
        <v>25778.9</v>
      </c>
      <c r="AL6672" s="2">
        <f t="shared" si="1936"/>
        <v>25778.9</v>
      </c>
      <c r="AM6672" s="4"/>
      <c r="AN6672" t="e">
        <f>VLOOKUP([1]!Tabelle13[[#This Row],[Vlookup this ID for freight costs]],$AL$2:$AL$6811,2,FALSE)</f>
        <v>#REF!</v>
      </c>
      <c r="AP6672">
        <v>0</v>
      </c>
      <c r="AQ6672">
        <v>0</v>
      </c>
      <c r="AR6672" s="4">
        <v>20</v>
      </c>
      <c r="AS6672" s="4">
        <v>9</v>
      </c>
      <c r="AT6672" s="4">
        <v>2013</v>
      </c>
      <c r="AU6672" s="4">
        <v>20</v>
      </c>
      <c r="AV6672" s="4">
        <v>9</v>
      </c>
      <c r="AW6672" s="4">
        <v>2013</v>
      </c>
      <c r="AX6672" t="str">
        <f t="shared" si="1940"/>
        <v>No Delay</v>
      </c>
      <c r="AY6672">
        <f t="shared" si="1941"/>
        <v>0</v>
      </c>
    </row>
    <row r="6673" spans="1:51" x14ac:dyDescent="0.2">
      <c r="A6673" s="3">
        <v>72976</v>
      </c>
      <c r="B6673" s="1" t="s">
        <v>140</v>
      </c>
      <c r="C6673" s="1" t="s">
        <v>99</v>
      </c>
      <c r="D6673" s="1" t="s">
        <v>52</v>
      </c>
      <c r="E6673" s="1" t="s">
        <v>53</v>
      </c>
      <c r="F6673" s="1" t="s">
        <v>53</v>
      </c>
      <c r="G6673" s="13" t="s">
        <v>3024</v>
      </c>
      <c r="H6673" s="12">
        <v>40975</v>
      </c>
      <c r="I6673" s="12" t="s">
        <v>3024</v>
      </c>
      <c r="J6673" s="12">
        <v>40975</v>
      </c>
      <c r="K6673" s="4">
        <v>3791</v>
      </c>
      <c r="L6673" s="1" t="s">
        <v>56</v>
      </c>
      <c r="M6673" s="1" t="s">
        <v>57</v>
      </c>
      <c r="N6673" s="1" t="s">
        <v>104</v>
      </c>
      <c r="O6673" s="1" t="s">
        <v>59</v>
      </c>
      <c r="P6673">
        <v>100</v>
      </c>
      <c r="Q6673">
        <v>2884</v>
      </c>
      <c r="R6673">
        <v>230720</v>
      </c>
      <c r="S6673">
        <v>80</v>
      </c>
      <c r="T6673">
        <v>0.8</v>
      </c>
      <c r="U6673">
        <f t="shared" si="1937"/>
        <v>230720</v>
      </c>
      <c r="V6673">
        <f t="shared" si="1938"/>
        <v>288400</v>
      </c>
      <c r="W6673" s="1" t="s">
        <v>85</v>
      </c>
      <c r="X6673" s="1" t="s">
        <v>1236</v>
      </c>
      <c r="Y6673" s="1" t="s">
        <v>86</v>
      </c>
      <c r="Z6673" s="4">
        <v>5905</v>
      </c>
      <c r="AA6673" s="4">
        <f t="shared" si="1942"/>
        <v>1374</v>
      </c>
      <c r="AB6673" s="4">
        <f t="shared" si="1931"/>
        <v>730.15851999999995</v>
      </c>
      <c r="AC6673" s="4">
        <f t="shared" si="1934"/>
        <v>1374</v>
      </c>
      <c r="AD6673" s="4">
        <f t="shared" si="1943"/>
        <v>1374</v>
      </c>
      <c r="AE6673" s="4">
        <v>1374</v>
      </c>
      <c r="AF6673" s="4">
        <v>1374</v>
      </c>
      <c r="AG6673" s="4">
        <f t="shared" si="1935"/>
        <v>1374</v>
      </c>
      <c r="AI6673" t="e">
        <f t="shared" si="1939"/>
        <v>#N/A</v>
      </c>
      <c r="AJ6673">
        <v>24000.91</v>
      </c>
      <c r="AK6673" s="2">
        <v>24000.91</v>
      </c>
      <c r="AL6673" s="2">
        <f t="shared" si="1936"/>
        <v>24000.91</v>
      </c>
      <c r="AM6673" s="4"/>
      <c r="AN6673" t="e">
        <f>VLOOKUP([1]!Tabelle13[[#This Row],[Vlookup this ID for freight costs]],$AL$2:$AL$6811,2,FALSE)</f>
        <v>#REF!</v>
      </c>
      <c r="AP6673">
        <v>323.47000000000003</v>
      </c>
      <c r="AQ6673">
        <v>323.47000000000003</v>
      </c>
      <c r="AR6673" s="4">
        <v>7</v>
      </c>
      <c r="AS6673" s="4">
        <v>4</v>
      </c>
      <c r="AT6673" s="4">
        <v>2012</v>
      </c>
      <c r="AU6673" s="4">
        <v>7</v>
      </c>
      <c r="AV6673" s="4">
        <v>4</v>
      </c>
      <c r="AW6673" s="4">
        <v>2012</v>
      </c>
      <c r="AX6673" t="str">
        <f t="shared" si="1940"/>
        <v>No Delay</v>
      </c>
      <c r="AY6673">
        <f t="shared" si="1941"/>
        <v>0</v>
      </c>
    </row>
    <row r="6674" spans="1:51" x14ac:dyDescent="0.2">
      <c r="A6674" s="3">
        <v>76833</v>
      </c>
      <c r="B6674" s="1" t="s">
        <v>140</v>
      </c>
      <c r="C6674" s="1" t="s">
        <v>99</v>
      </c>
      <c r="D6674" s="1" t="s">
        <v>52</v>
      </c>
      <c r="E6674" s="1" t="s">
        <v>53</v>
      </c>
      <c r="F6674" s="1" t="s">
        <v>53</v>
      </c>
      <c r="G6674" s="13" t="s">
        <v>3024</v>
      </c>
      <c r="H6674" s="12">
        <v>40975</v>
      </c>
      <c r="I6674" s="12" t="s">
        <v>3024</v>
      </c>
      <c r="J6674" s="12">
        <v>40975</v>
      </c>
      <c r="K6674" s="4">
        <v>3792</v>
      </c>
      <c r="L6674" s="1" t="s">
        <v>56</v>
      </c>
      <c r="M6674" s="1" t="s">
        <v>57</v>
      </c>
      <c r="N6674" s="1" t="s">
        <v>104</v>
      </c>
      <c r="O6674" s="1" t="s">
        <v>59</v>
      </c>
      <c r="P6674">
        <v>100</v>
      </c>
      <c r="Q6674">
        <v>2072</v>
      </c>
      <c r="R6674">
        <v>165760</v>
      </c>
      <c r="S6674">
        <v>80</v>
      </c>
      <c r="T6674">
        <v>0.8</v>
      </c>
      <c r="U6674">
        <f t="shared" si="1937"/>
        <v>165760</v>
      </c>
      <c r="V6674">
        <f t="shared" si="1938"/>
        <v>207200</v>
      </c>
      <c r="W6674" s="1" t="s">
        <v>85</v>
      </c>
      <c r="X6674" s="1" t="s">
        <v>1236</v>
      </c>
      <c r="Y6674" s="1" t="s">
        <v>86</v>
      </c>
      <c r="Z6674" s="4">
        <v>5905</v>
      </c>
      <c r="AA6674" s="4">
        <f t="shared" si="1942"/>
        <v>989</v>
      </c>
      <c r="AB6674" s="4">
        <f t="shared" si="1931"/>
        <v>390.10916000000009</v>
      </c>
      <c r="AC6674" s="4">
        <f t="shared" si="1934"/>
        <v>989</v>
      </c>
      <c r="AD6674" s="4">
        <f t="shared" si="1943"/>
        <v>989</v>
      </c>
      <c r="AE6674" s="4">
        <v>989</v>
      </c>
      <c r="AF6674" s="4">
        <v>989</v>
      </c>
      <c r="AG6674" s="4">
        <f t="shared" si="1935"/>
        <v>989</v>
      </c>
      <c r="AI6674" t="e">
        <f t="shared" si="1939"/>
        <v>#N/A</v>
      </c>
      <c r="AJ6674">
        <v>17512.52</v>
      </c>
      <c r="AK6674" s="2">
        <v>17512.52</v>
      </c>
      <c r="AL6674" s="2">
        <f t="shared" si="1936"/>
        <v>17512.52</v>
      </c>
      <c r="AM6674" s="4"/>
      <c r="AN6674" t="e">
        <f>VLOOKUP([1]!Tabelle13[[#This Row],[Vlookup this ID for freight costs]],$AL$2:$AL$6811,2,FALSE)</f>
        <v>#REF!</v>
      </c>
      <c r="AP6674">
        <v>232.4</v>
      </c>
      <c r="AQ6674">
        <v>232.4</v>
      </c>
      <c r="AR6674" s="4">
        <v>7</v>
      </c>
      <c r="AS6674" s="4">
        <v>4</v>
      </c>
      <c r="AT6674" s="4">
        <v>2012</v>
      </c>
      <c r="AU6674" s="4">
        <v>7</v>
      </c>
      <c r="AV6674" s="4">
        <v>4</v>
      </c>
      <c r="AW6674" s="4">
        <v>2012</v>
      </c>
      <c r="AX6674" t="str">
        <f t="shared" si="1940"/>
        <v>No Delay</v>
      </c>
      <c r="AY6674">
        <f t="shared" si="1941"/>
        <v>0</v>
      </c>
    </row>
    <row r="6675" spans="1:51" x14ac:dyDescent="0.2">
      <c r="A6675" s="3">
        <v>71672</v>
      </c>
      <c r="B6675" s="1" t="s">
        <v>1138</v>
      </c>
      <c r="C6675" s="1" t="s">
        <v>65</v>
      </c>
      <c r="D6675" s="1" t="s">
        <v>52</v>
      </c>
      <c r="E6675" s="1" t="s">
        <v>53</v>
      </c>
      <c r="F6675" s="1" t="s">
        <v>53</v>
      </c>
      <c r="G6675" s="13" t="s">
        <v>2063</v>
      </c>
      <c r="H6675" s="12">
        <v>40133</v>
      </c>
      <c r="I6675" s="12" t="s">
        <v>2063</v>
      </c>
      <c r="J6675" s="12">
        <v>40133</v>
      </c>
      <c r="K6675" s="4">
        <v>2017</v>
      </c>
      <c r="L6675" s="1" t="s">
        <v>56</v>
      </c>
      <c r="M6675" s="1" t="s">
        <v>57</v>
      </c>
      <c r="N6675" s="1" t="s">
        <v>104</v>
      </c>
      <c r="O6675" s="1" t="s">
        <v>59</v>
      </c>
      <c r="P6675">
        <v>100</v>
      </c>
      <c r="Q6675">
        <v>5100</v>
      </c>
      <c r="R6675">
        <v>408000</v>
      </c>
      <c r="S6675">
        <v>80</v>
      </c>
      <c r="T6675">
        <v>0.8</v>
      </c>
      <c r="U6675">
        <f t="shared" si="1937"/>
        <v>408000</v>
      </c>
      <c r="V6675">
        <f t="shared" si="1938"/>
        <v>510000</v>
      </c>
      <c r="W6675" s="1" t="s">
        <v>60</v>
      </c>
      <c r="X6675" s="1" t="s">
        <v>61</v>
      </c>
      <c r="Y6675" s="1" t="s">
        <v>61</v>
      </c>
      <c r="Z6675" s="3">
        <v>12853</v>
      </c>
      <c r="AA6675" s="4">
        <f t="shared" si="1942"/>
        <v>2440</v>
      </c>
      <c r="AB6675" s="4">
        <f t="shared" si="1931"/>
        <v>1658.1750000000002</v>
      </c>
      <c r="AC6675" s="4">
        <f t="shared" si="1934"/>
        <v>2440</v>
      </c>
      <c r="AD6675" s="4">
        <f t="shared" si="1943"/>
        <v>2440</v>
      </c>
      <c r="AE6675" s="4">
        <v>2440</v>
      </c>
      <c r="AF6675" s="4">
        <v>2440</v>
      </c>
      <c r="AG6675" s="4">
        <f t="shared" si="1935"/>
        <v>2440</v>
      </c>
      <c r="AI6675" t="e">
        <f t="shared" si="1939"/>
        <v>#N/A</v>
      </c>
      <c r="AJ6675">
        <v>43692.46</v>
      </c>
      <c r="AK6675" s="2">
        <v>43692.46</v>
      </c>
      <c r="AL6675" s="2">
        <f t="shared" si="1936"/>
        <v>43692.46</v>
      </c>
      <c r="AM6675" s="4"/>
      <c r="AN6675" t="e">
        <f>VLOOKUP([1]!Tabelle13[[#This Row],[Vlookup this ID for freight costs]],$AL$2:$AL$6811,2,FALSE)</f>
        <v>#REF!</v>
      </c>
      <c r="AP6675">
        <v>799.68</v>
      </c>
      <c r="AQ6675">
        <v>799.68</v>
      </c>
      <c r="AR6675" s="4">
        <v>16</v>
      </c>
      <c r="AS6675" s="4">
        <v>11</v>
      </c>
      <c r="AT6675" s="4">
        <v>2009</v>
      </c>
      <c r="AU6675" s="4">
        <v>16</v>
      </c>
      <c r="AV6675" s="4">
        <v>11</v>
      </c>
      <c r="AW6675" s="4">
        <v>2009</v>
      </c>
      <c r="AX6675" t="str">
        <f t="shared" si="1940"/>
        <v>No Delay</v>
      </c>
      <c r="AY6675">
        <f t="shared" si="1941"/>
        <v>0</v>
      </c>
    </row>
    <row r="6676" spans="1:51" x14ac:dyDescent="0.2">
      <c r="A6676" s="3">
        <v>81757</v>
      </c>
      <c r="B6676" s="1" t="s">
        <v>50</v>
      </c>
      <c r="C6676" s="1" t="s">
        <v>51</v>
      </c>
      <c r="D6676" s="1" t="s">
        <v>52</v>
      </c>
      <c r="E6676" s="1" t="s">
        <v>53</v>
      </c>
      <c r="F6676" s="1" t="s">
        <v>53</v>
      </c>
      <c r="G6676" s="13" t="s">
        <v>960</v>
      </c>
      <c r="H6676" s="12">
        <v>41080</v>
      </c>
      <c r="I6676" s="12" t="s">
        <v>960</v>
      </c>
      <c r="J6676" s="12">
        <v>41080</v>
      </c>
      <c r="K6676" s="4">
        <v>3985</v>
      </c>
      <c r="L6676" s="1" t="s">
        <v>56</v>
      </c>
      <c r="M6676" s="1" t="s">
        <v>126</v>
      </c>
      <c r="N6676" s="1" t="s">
        <v>127</v>
      </c>
      <c r="O6676" s="1" t="s">
        <v>128</v>
      </c>
      <c r="P6676">
        <v>20</v>
      </c>
      <c r="Q6676">
        <v>7500</v>
      </c>
      <c r="R6676">
        <v>240000</v>
      </c>
      <c r="S6676">
        <v>32</v>
      </c>
      <c r="T6676">
        <v>1.6</v>
      </c>
      <c r="U6676">
        <f t="shared" si="1937"/>
        <v>240000</v>
      </c>
      <c r="V6676">
        <f t="shared" si="1938"/>
        <v>150000</v>
      </c>
      <c r="W6676" s="1" t="s">
        <v>126</v>
      </c>
      <c r="X6676" s="1" t="s">
        <v>129</v>
      </c>
      <c r="Y6676" s="1" t="s">
        <v>129</v>
      </c>
      <c r="Z6676" s="3">
        <v>8935</v>
      </c>
      <c r="AA6676" s="4">
        <f t="shared" si="1942"/>
        <v>2440</v>
      </c>
      <c r="AB6676" s="4">
        <f t="shared" si="1931"/>
        <v>1788.9670000000001</v>
      </c>
      <c r="AC6676" s="4">
        <f t="shared" si="1934"/>
        <v>2440</v>
      </c>
      <c r="AD6676" s="4">
        <f t="shared" si="1943"/>
        <v>1588.01643686425</v>
      </c>
      <c r="AE6676" s="4">
        <v>2440</v>
      </c>
      <c r="AF6676" s="4">
        <v>2440</v>
      </c>
      <c r="AG6676" s="4">
        <f t="shared" si="1935"/>
        <v>2440</v>
      </c>
      <c r="AI6676" t="e">
        <f t="shared" si="1939"/>
        <v>#N/A</v>
      </c>
      <c r="AJ6676">
        <v>37115.71</v>
      </c>
      <c r="AK6676" s="2">
        <v>37115.71</v>
      </c>
      <c r="AL6676" s="2">
        <f t="shared" si="1936"/>
        <v>37115.71</v>
      </c>
      <c r="AM6676" s="4"/>
      <c r="AN6676" t="e">
        <f>VLOOKUP([1]!Tabelle13[[#This Row],[Vlookup this ID for freight costs]],$AL$2:$AL$6811,2,FALSE)</f>
        <v>#REF!</v>
      </c>
      <c r="AP6676">
        <v>396</v>
      </c>
      <c r="AQ6676">
        <v>396</v>
      </c>
      <c r="AR6676" s="4">
        <v>20</v>
      </c>
      <c r="AS6676" s="4">
        <v>6</v>
      </c>
      <c r="AT6676" s="4">
        <v>2012</v>
      </c>
      <c r="AU6676" s="4">
        <v>20</v>
      </c>
      <c r="AV6676" s="4">
        <v>6</v>
      </c>
      <c r="AW6676" s="4">
        <v>2012</v>
      </c>
      <c r="AX6676" t="str">
        <f t="shared" si="1940"/>
        <v>No Delay</v>
      </c>
      <c r="AY6676">
        <f t="shared" si="1941"/>
        <v>0</v>
      </c>
    </row>
    <row r="6677" spans="1:51" x14ac:dyDescent="0.2">
      <c r="A6677" s="3">
        <v>20544</v>
      </c>
      <c r="B6677" s="1" t="s">
        <v>175</v>
      </c>
      <c r="C6677" s="1" t="s">
        <v>165</v>
      </c>
      <c r="D6677" s="1" t="s">
        <v>52</v>
      </c>
      <c r="E6677" s="1" t="s">
        <v>53</v>
      </c>
      <c r="F6677" s="1" t="s">
        <v>53</v>
      </c>
      <c r="G6677" s="13" t="s">
        <v>1708</v>
      </c>
      <c r="H6677" s="12">
        <v>42062</v>
      </c>
      <c r="I6677" s="12" t="s">
        <v>3042</v>
      </c>
      <c r="J6677" s="12">
        <v>42064</v>
      </c>
      <c r="K6677" s="4">
        <v>6348</v>
      </c>
      <c r="L6677" s="1" t="s">
        <v>56</v>
      </c>
      <c r="M6677" s="1" t="s">
        <v>57</v>
      </c>
      <c r="N6677" s="1" t="s">
        <v>104</v>
      </c>
      <c r="O6677" s="1" t="s">
        <v>59</v>
      </c>
      <c r="P6677">
        <v>100</v>
      </c>
      <c r="Q6677">
        <v>4872</v>
      </c>
      <c r="R6677">
        <v>389760</v>
      </c>
      <c r="S6677">
        <v>80</v>
      </c>
      <c r="T6677">
        <v>0.8</v>
      </c>
      <c r="U6677">
        <f t="shared" si="1937"/>
        <v>389760</v>
      </c>
      <c r="V6677">
        <f t="shared" si="1938"/>
        <v>487200</v>
      </c>
      <c r="W6677" s="1" t="s">
        <v>85</v>
      </c>
      <c r="X6677" s="1" t="s">
        <v>1236</v>
      </c>
      <c r="Y6677" s="1" t="s">
        <v>86</v>
      </c>
      <c r="Z6677" s="4">
        <v>5585</v>
      </c>
      <c r="AA6677" s="4">
        <f t="shared" si="1942"/>
        <v>1978</v>
      </c>
      <c r="AB6677" s="4">
        <f t="shared" si="1931"/>
        <v>1562.69316</v>
      </c>
      <c r="AC6677" s="4">
        <f t="shared" si="1934"/>
        <v>1978</v>
      </c>
      <c r="AD6677" s="4">
        <f t="shared" si="1943"/>
        <v>1978</v>
      </c>
      <c r="AE6677" s="4">
        <v>1978</v>
      </c>
      <c r="AF6677" s="4">
        <v>1978</v>
      </c>
      <c r="AG6677" s="4">
        <f t="shared" si="1935"/>
        <v>1978</v>
      </c>
      <c r="AI6677" t="e">
        <f t="shared" si="1939"/>
        <v>#N/A</v>
      </c>
      <c r="AJ6677">
        <v>16876.25</v>
      </c>
      <c r="AK6677" s="2">
        <v>16876.25</v>
      </c>
      <c r="AL6677" s="2">
        <f t="shared" si="1936"/>
        <v>16876.25</v>
      </c>
      <c r="AM6677" s="4"/>
      <c r="AN6677" t="e">
        <f>VLOOKUP([1]!Tabelle13[[#This Row],[Vlookup this ID for freight costs]],$AL$2:$AL$6811,2,FALSE)</f>
        <v>#REF!</v>
      </c>
      <c r="AP6677">
        <v>458.75</v>
      </c>
      <c r="AQ6677">
        <v>458.75</v>
      </c>
      <c r="AR6677" s="4">
        <v>27</v>
      </c>
      <c r="AS6677" s="4">
        <v>2</v>
      </c>
      <c r="AT6677" s="4">
        <v>2015</v>
      </c>
      <c r="AU6677" s="4">
        <v>1</v>
      </c>
      <c r="AV6677" s="4">
        <v>4</v>
      </c>
      <c r="AW6677" s="4">
        <v>2015</v>
      </c>
      <c r="AX6677" t="str">
        <f t="shared" si="1940"/>
        <v>Delay</v>
      </c>
      <c r="AY6677">
        <f t="shared" si="1941"/>
        <v>2</v>
      </c>
    </row>
    <row r="6678" spans="1:51" x14ac:dyDescent="0.2">
      <c r="A6678" s="3">
        <v>7184</v>
      </c>
      <c r="B6678" s="1" t="s">
        <v>72</v>
      </c>
      <c r="C6678" s="1" t="s">
        <v>73</v>
      </c>
      <c r="D6678" s="1" t="s">
        <v>52</v>
      </c>
      <c r="E6678" s="1" t="s">
        <v>53</v>
      </c>
      <c r="F6678" s="1" t="s">
        <v>53</v>
      </c>
      <c r="G6678" s="13" t="s">
        <v>117</v>
      </c>
      <c r="H6678" s="12">
        <v>39769</v>
      </c>
      <c r="I6678" s="12" t="s">
        <v>117</v>
      </c>
      <c r="J6678" s="12">
        <v>39769</v>
      </c>
      <c r="K6678" s="4">
        <v>1169</v>
      </c>
      <c r="L6678" s="1" t="s">
        <v>56</v>
      </c>
      <c r="M6678" s="1" t="s">
        <v>319</v>
      </c>
      <c r="N6678" s="1" t="s">
        <v>136</v>
      </c>
      <c r="O6678" s="1" t="s">
        <v>137</v>
      </c>
      <c r="P6678">
        <v>25</v>
      </c>
      <c r="Q6678">
        <v>7864</v>
      </c>
      <c r="R6678">
        <v>157280</v>
      </c>
      <c r="S6678">
        <v>20</v>
      </c>
      <c r="T6678">
        <v>0.8</v>
      </c>
      <c r="U6678">
        <f t="shared" si="1937"/>
        <v>157280</v>
      </c>
      <c r="V6678">
        <f t="shared" si="1938"/>
        <v>196600</v>
      </c>
      <c r="W6678" s="1" t="s">
        <v>138</v>
      </c>
      <c r="X6678" s="1" t="s">
        <v>139</v>
      </c>
      <c r="Y6678" s="1" t="s">
        <v>139</v>
      </c>
      <c r="Z6678" s="3">
        <v>11948</v>
      </c>
      <c r="AA6678" s="4">
        <f t="shared" si="1942"/>
        <v>2450</v>
      </c>
      <c r="AB6678" s="4">
        <f t="shared" si="1931"/>
        <v>1525.72108</v>
      </c>
      <c r="AC6678" s="4">
        <f t="shared" si="1934"/>
        <v>2450</v>
      </c>
      <c r="AD6678" s="4">
        <f t="shared" si="1943"/>
        <v>1727</v>
      </c>
      <c r="AE6678" s="4">
        <v>2450</v>
      </c>
      <c r="AF6678" s="4">
        <v>2450</v>
      </c>
      <c r="AG6678" s="4">
        <f t="shared" si="1935"/>
        <v>2450</v>
      </c>
      <c r="AH6678" s="4">
        <v>10622</v>
      </c>
      <c r="AI6678">
        <f t="shared" si="1939"/>
        <v>629</v>
      </c>
      <c r="AJ6678">
        <v>18087.86</v>
      </c>
      <c r="AK6678" s="2">
        <v>18087.86</v>
      </c>
      <c r="AL6678" s="2">
        <f t="shared" si="1936"/>
        <v>18087.86</v>
      </c>
      <c r="AM6678" s="4"/>
      <c r="AN6678" t="e">
        <f>VLOOKUP([1]!Tabelle13[[#This Row],[Vlookup this ID for freight costs]],$AL$2:$AL$6811,2,FALSE)</f>
        <v>#REF!</v>
      </c>
      <c r="AP6678">
        <v>308.27</v>
      </c>
      <c r="AQ6678">
        <v>308.27</v>
      </c>
      <c r="AR6678" s="4">
        <v>17</v>
      </c>
      <c r="AS6678" s="4">
        <v>11</v>
      </c>
      <c r="AT6678" s="4">
        <v>2008</v>
      </c>
      <c r="AU6678" s="4">
        <v>17</v>
      </c>
      <c r="AV6678" s="4">
        <v>11</v>
      </c>
      <c r="AW6678" s="4">
        <v>2008</v>
      </c>
      <c r="AX6678" t="str">
        <f t="shared" si="1940"/>
        <v>No Delay</v>
      </c>
      <c r="AY6678">
        <f t="shared" si="1941"/>
        <v>0</v>
      </c>
    </row>
    <row r="6679" spans="1:51" x14ac:dyDescent="0.2">
      <c r="A6679" s="3">
        <v>28918</v>
      </c>
      <c r="B6679" s="1" t="s">
        <v>50</v>
      </c>
      <c r="C6679" s="1" t="s">
        <v>51</v>
      </c>
      <c r="D6679" s="1" t="s">
        <v>52</v>
      </c>
      <c r="E6679" s="1" t="s">
        <v>53</v>
      </c>
      <c r="F6679" s="1" t="s">
        <v>53</v>
      </c>
      <c r="G6679" s="13" t="s">
        <v>2552</v>
      </c>
      <c r="H6679" s="12">
        <v>41054</v>
      </c>
      <c r="I6679" s="12" t="s">
        <v>2552</v>
      </c>
      <c r="J6679" s="12">
        <v>41054</v>
      </c>
      <c r="K6679" s="4">
        <v>3929</v>
      </c>
      <c r="L6679" s="1" t="s">
        <v>56</v>
      </c>
      <c r="M6679" s="1" t="s">
        <v>126</v>
      </c>
      <c r="N6679" s="1" t="s">
        <v>127</v>
      </c>
      <c r="O6679" s="1" t="s">
        <v>128</v>
      </c>
      <c r="P6679">
        <v>20</v>
      </c>
      <c r="Q6679">
        <v>7500</v>
      </c>
      <c r="R6679">
        <v>240000</v>
      </c>
      <c r="S6679">
        <v>32</v>
      </c>
      <c r="T6679">
        <v>1.6</v>
      </c>
      <c r="U6679">
        <f t="shared" si="1937"/>
        <v>240000</v>
      </c>
      <c r="V6679">
        <f t="shared" si="1938"/>
        <v>150000</v>
      </c>
      <c r="W6679" s="1" t="s">
        <v>126</v>
      </c>
      <c r="X6679" s="1" t="s">
        <v>129</v>
      </c>
      <c r="Y6679" s="1" t="s">
        <v>129</v>
      </c>
      <c r="Z6679" s="3">
        <v>8935</v>
      </c>
      <c r="AA6679" s="4">
        <f t="shared" si="1942"/>
        <v>2451</v>
      </c>
      <c r="AB6679" s="4">
        <f t="shared" si="1931"/>
        <v>1788.9670000000001</v>
      </c>
      <c r="AC6679" s="4">
        <f t="shared" si="1934"/>
        <v>2451</v>
      </c>
      <c r="AD6679" s="4">
        <f t="shared" si="1943"/>
        <v>1588.01643686425</v>
      </c>
      <c r="AE6679" s="4">
        <v>2451</v>
      </c>
      <c r="AF6679" s="4">
        <v>2451</v>
      </c>
      <c r="AG6679" s="4">
        <f t="shared" si="1935"/>
        <v>2451</v>
      </c>
      <c r="AI6679" t="e">
        <f t="shared" si="1939"/>
        <v>#N/A</v>
      </c>
      <c r="AJ6679">
        <v>35569.75</v>
      </c>
      <c r="AK6679" s="2">
        <v>35569.75</v>
      </c>
      <c r="AL6679" s="2">
        <f t="shared" si="1936"/>
        <v>35569.75</v>
      </c>
      <c r="AM6679" s="4"/>
      <c r="AN6679" t="e">
        <f>VLOOKUP([1]!Tabelle13[[#This Row],[Vlookup this ID for freight costs]],$AL$2:$AL$6811,2,FALSE)</f>
        <v>#REF!</v>
      </c>
      <c r="AP6679">
        <v>396</v>
      </c>
      <c r="AQ6679">
        <v>396</v>
      </c>
      <c r="AR6679" s="4">
        <v>25</v>
      </c>
      <c r="AS6679" s="4">
        <v>5</v>
      </c>
      <c r="AT6679" s="4">
        <v>2012</v>
      </c>
      <c r="AU6679" s="4">
        <v>25</v>
      </c>
      <c r="AV6679" s="4">
        <v>5</v>
      </c>
      <c r="AW6679" s="4">
        <v>2012</v>
      </c>
      <c r="AX6679" t="str">
        <f t="shared" si="1940"/>
        <v>No Delay</v>
      </c>
      <c r="AY6679">
        <f t="shared" si="1941"/>
        <v>0</v>
      </c>
    </row>
    <row r="6680" spans="1:51" x14ac:dyDescent="0.2">
      <c r="A6680" s="3">
        <v>71411</v>
      </c>
      <c r="B6680" s="1" t="s">
        <v>463</v>
      </c>
      <c r="C6680" s="1" t="s">
        <v>73</v>
      </c>
      <c r="D6680" s="1" t="s">
        <v>52</v>
      </c>
      <c r="E6680" s="1" t="s">
        <v>53</v>
      </c>
      <c r="F6680" s="1" t="s">
        <v>53</v>
      </c>
      <c r="G6680" s="13" t="s">
        <v>641</v>
      </c>
      <c r="H6680" s="12">
        <v>41348</v>
      </c>
      <c r="I6680" s="12" t="s">
        <v>641</v>
      </c>
      <c r="J6680" s="12">
        <v>41348</v>
      </c>
      <c r="K6680" s="4">
        <v>4535</v>
      </c>
      <c r="L6680" s="1" t="s">
        <v>56</v>
      </c>
      <c r="M6680" s="1" t="s">
        <v>3043</v>
      </c>
      <c r="N6680" s="1" t="s">
        <v>3044</v>
      </c>
      <c r="O6680" s="1" t="s">
        <v>3045</v>
      </c>
      <c r="P6680">
        <v>30</v>
      </c>
      <c r="Q6680">
        <v>8000</v>
      </c>
      <c r="R6680">
        <v>180000</v>
      </c>
      <c r="S6680">
        <v>22.5</v>
      </c>
      <c r="T6680">
        <v>0.75</v>
      </c>
      <c r="U6680">
        <f t="shared" si="1937"/>
        <v>180000</v>
      </c>
      <c r="V6680">
        <f t="shared" si="1938"/>
        <v>240000</v>
      </c>
      <c r="W6680" s="1" t="s">
        <v>3046</v>
      </c>
      <c r="X6680" s="1" t="s">
        <v>1236</v>
      </c>
      <c r="Y6680" s="1" t="s">
        <v>1236</v>
      </c>
      <c r="Z6680" s="3">
        <v>7033</v>
      </c>
      <c r="AA6680" s="4">
        <f t="shared" si="1942"/>
        <v>2460</v>
      </c>
      <c r="AB6680" s="4">
        <f t="shared" si="1931"/>
        <v>1599.9970000000001</v>
      </c>
      <c r="AC6680" s="4">
        <f t="shared" si="1934"/>
        <v>2460</v>
      </c>
      <c r="AD6680" s="4">
        <f t="shared" si="1943"/>
        <v>1751.5</v>
      </c>
      <c r="AE6680" s="4">
        <v>2460</v>
      </c>
      <c r="AF6680" s="4">
        <v>2460</v>
      </c>
      <c r="AG6680" s="4">
        <f t="shared" si="1935"/>
        <v>2460</v>
      </c>
      <c r="AI6680" t="e">
        <f t="shared" si="1939"/>
        <v>#N/A</v>
      </c>
      <c r="AJ6680">
        <v>13380.07</v>
      </c>
      <c r="AK6680" s="2">
        <v>13380.07</v>
      </c>
      <c r="AL6680" s="2">
        <f t="shared" si="1936"/>
        <v>13380.07</v>
      </c>
      <c r="AM6680" s="4"/>
      <c r="AN6680" t="e">
        <f>VLOOKUP([1]!Tabelle13[[#This Row],[Vlookup this ID for freight costs]],$AL$2:$AL$6811,2,FALSE)</f>
        <v>#REF!</v>
      </c>
      <c r="AP6680">
        <v>222.66</v>
      </c>
      <c r="AQ6680">
        <v>222.66</v>
      </c>
      <c r="AR6680" s="4">
        <v>15</v>
      </c>
      <c r="AS6680" s="4">
        <v>4</v>
      </c>
      <c r="AT6680" s="4">
        <v>2013</v>
      </c>
      <c r="AU6680" s="4">
        <v>15</v>
      </c>
      <c r="AV6680" s="4">
        <v>4</v>
      </c>
      <c r="AW6680" s="4">
        <v>2013</v>
      </c>
      <c r="AX6680" t="str">
        <f t="shared" si="1940"/>
        <v>No Delay</v>
      </c>
      <c r="AY6680">
        <f t="shared" si="1941"/>
        <v>0</v>
      </c>
    </row>
    <row r="6681" spans="1:51" x14ac:dyDescent="0.2">
      <c r="A6681" s="3">
        <v>56962</v>
      </c>
      <c r="B6681" s="1" t="s">
        <v>50</v>
      </c>
      <c r="C6681" s="1" t="s">
        <v>51</v>
      </c>
      <c r="D6681" s="1" t="s">
        <v>52</v>
      </c>
      <c r="E6681" s="1" t="s">
        <v>253</v>
      </c>
      <c r="F6681" s="1" t="s">
        <v>253</v>
      </c>
      <c r="G6681" s="13" t="s">
        <v>484</v>
      </c>
      <c r="H6681" s="12">
        <v>40968</v>
      </c>
      <c r="I6681" s="12" t="s">
        <v>484</v>
      </c>
      <c r="J6681" s="12">
        <v>40968</v>
      </c>
      <c r="K6681" s="4">
        <v>3785</v>
      </c>
      <c r="L6681" s="1" t="s">
        <v>56</v>
      </c>
      <c r="M6681" s="1" t="s">
        <v>126</v>
      </c>
      <c r="N6681" s="1" t="s">
        <v>127</v>
      </c>
      <c r="O6681" s="1" t="s">
        <v>128</v>
      </c>
      <c r="P6681">
        <v>20</v>
      </c>
      <c r="Q6681">
        <v>7400</v>
      </c>
      <c r="R6681">
        <v>236800</v>
      </c>
      <c r="S6681">
        <v>32</v>
      </c>
      <c r="T6681">
        <v>1.6</v>
      </c>
      <c r="U6681">
        <f t="shared" si="1937"/>
        <v>236800</v>
      </c>
      <c r="V6681">
        <f t="shared" si="1938"/>
        <v>148000</v>
      </c>
      <c r="W6681" s="1" t="s">
        <v>126</v>
      </c>
      <c r="X6681" s="1" t="s">
        <v>129</v>
      </c>
      <c r="Y6681" s="1" t="s">
        <v>129</v>
      </c>
      <c r="Z6681" s="3">
        <v>13975</v>
      </c>
      <c r="AA6681" s="4">
        <f t="shared" si="1942"/>
        <v>2471</v>
      </c>
      <c r="AB6681" s="4">
        <f t="shared" si="1931"/>
        <v>1763.8938000000001</v>
      </c>
      <c r="AC6681" s="4">
        <f t="shared" si="1934"/>
        <v>2471</v>
      </c>
      <c r="AD6681" s="4">
        <f t="shared" si="1943"/>
        <v>2471</v>
      </c>
      <c r="AE6681" s="4">
        <v>2471</v>
      </c>
      <c r="AF6681" s="4">
        <v>2471</v>
      </c>
      <c r="AG6681" s="4">
        <f t="shared" si="1935"/>
        <v>2471</v>
      </c>
      <c r="AI6681" t="e">
        <f t="shared" si="1939"/>
        <v>#N/A</v>
      </c>
      <c r="AJ6681">
        <v>33872.839999999997</v>
      </c>
      <c r="AK6681" s="2">
        <v>33872.839999999997</v>
      </c>
      <c r="AL6681" s="2">
        <f t="shared" si="1936"/>
        <v>33872.839999999997</v>
      </c>
      <c r="AM6681" s="4"/>
      <c r="AN6681" t="e">
        <f>VLOOKUP([1]!Tabelle13[[#This Row],[Vlookup this ID for freight costs]],$AL$2:$AL$6811,2,FALSE)</f>
        <v>#REF!</v>
      </c>
      <c r="AP6681">
        <v>390.72</v>
      </c>
      <c r="AQ6681">
        <v>390.72</v>
      </c>
      <c r="AR6681" s="4">
        <v>29</v>
      </c>
      <c r="AS6681" s="4">
        <v>2</v>
      </c>
      <c r="AT6681" s="4">
        <v>2012</v>
      </c>
      <c r="AU6681" s="4">
        <v>29</v>
      </c>
      <c r="AV6681" s="4">
        <v>2</v>
      </c>
      <c r="AW6681" s="4">
        <v>2012</v>
      </c>
      <c r="AX6681" t="str">
        <f t="shared" si="1940"/>
        <v>No Delay</v>
      </c>
      <c r="AY6681">
        <f t="shared" si="1941"/>
        <v>0</v>
      </c>
    </row>
    <row r="6682" spans="1:51" x14ac:dyDescent="0.2">
      <c r="A6682" s="3">
        <v>21491</v>
      </c>
      <c r="B6682" s="1" t="s">
        <v>175</v>
      </c>
      <c r="C6682" s="1" t="s">
        <v>165</v>
      </c>
      <c r="D6682" s="1" t="s">
        <v>52</v>
      </c>
      <c r="E6682" s="1" t="s">
        <v>53</v>
      </c>
      <c r="F6682" s="1" t="s">
        <v>53</v>
      </c>
      <c r="G6682" s="13" t="s">
        <v>1183</v>
      </c>
      <c r="H6682" s="12">
        <v>41393</v>
      </c>
      <c r="I6682" s="12" t="s">
        <v>1183</v>
      </c>
      <c r="J6682" s="12">
        <v>41393</v>
      </c>
      <c r="K6682" s="4">
        <v>4666</v>
      </c>
      <c r="L6682" s="1" t="s">
        <v>56</v>
      </c>
      <c r="M6682" s="1" t="s">
        <v>57</v>
      </c>
      <c r="N6682" s="1" t="s">
        <v>104</v>
      </c>
      <c r="O6682" s="1" t="s">
        <v>59</v>
      </c>
      <c r="P6682">
        <v>100</v>
      </c>
      <c r="Q6682">
        <v>2957</v>
      </c>
      <c r="R6682">
        <v>236560</v>
      </c>
      <c r="S6682">
        <v>80</v>
      </c>
      <c r="T6682">
        <v>0.8</v>
      </c>
      <c r="U6682">
        <f t="shared" si="1937"/>
        <v>236560</v>
      </c>
      <c r="V6682">
        <f t="shared" si="1938"/>
        <v>295700</v>
      </c>
      <c r="W6682" s="1" t="s">
        <v>85</v>
      </c>
      <c r="X6682" s="1" t="s">
        <v>1236</v>
      </c>
      <c r="Y6682" s="1" t="s">
        <v>86</v>
      </c>
      <c r="Z6682" s="4">
        <v>5585</v>
      </c>
      <c r="AA6682" s="4">
        <f t="shared" si="1942"/>
        <v>1313</v>
      </c>
      <c r="AB6682" s="4">
        <f t="shared" si="1931"/>
        <v>760.72946000000013</v>
      </c>
      <c r="AC6682" s="4">
        <f t="shared" si="1934"/>
        <v>1313</v>
      </c>
      <c r="AD6682" s="4">
        <f t="shared" si="1943"/>
        <v>1313</v>
      </c>
      <c r="AE6682" s="4">
        <v>1313</v>
      </c>
      <c r="AF6682" s="4">
        <v>1313</v>
      </c>
      <c r="AG6682" s="4">
        <f t="shared" si="1935"/>
        <v>1313</v>
      </c>
      <c r="AI6682" t="e">
        <f t="shared" si="1939"/>
        <v>#N/A</v>
      </c>
      <c r="AJ6682">
        <v>31917.19</v>
      </c>
      <c r="AK6682" s="2">
        <v>31917.19</v>
      </c>
      <c r="AL6682" s="2">
        <f t="shared" si="1936"/>
        <v>31917.19</v>
      </c>
      <c r="AM6682" s="4"/>
      <c r="AN6682" t="e">
        <f>VLOOKUP([1]!Tabelle13[[#This Row],[Vlookup this ID for freight costs]],$AL$2:$AL$6811,2,FALSE)</f>
        <v>#REF!</v>
      </c>
      <c r="AP6682">
        <v>292.62</v>
      </c>
      <c r="AQ6682">
        <v>292.62</v>
      </c>
      <c r="AR6682" s="4">
        <v>29</v>
      </c>
      <c r="AS6682" s="4">
        <v>4</v>
      </c>
      <c r="AT6682" s="4">
        <v>2013</v>
      </c>
      <c r="AU6682" s="4">
        <v>29</v>
      </c>
      <c r="AV6682" s="4">
        <v>4</v>
      </c>
      <c r="AW6682" s="4">
        <v>2013</v>
      </c>
      <c r="AX6682" t="str">
        <f t="shared" si="1940"/>
        <v>No Delay</v>
      </c>
      <c r="AY6682">
        <f t="shared" si="1941"/>
        <v>0</v>
      </c>
    </row>
    <row r="6683" spans="1:51" x14ac:dyDescent="0.2">
      <c r="A6683" s="3">
        <v>25279</v>
      </c>
      <c r="B6683" s="1" t="s">
        <v>175</v>
      </c>
      <c r="C6683" s="1" t="s">
        <v>165</v>
      </c>
      <c r="D6683" s="1" t="s">
        <v>52</v>
      </c>
      <c r="E6683" s="1" t="s">
        <v>53</v>
      </c>
      <c r="F6683" s="1" t="s">
        <v>53</v>
      </c>
      <c r="G6683" s="13" t="s">
        <v>1159</v>
      </c>
      <c r="H6683" s="12">
        <v>42129</v>
      </c>
      <c r="I6683" s="12" t="s">
        <v>1159</v>
      </c>
      <c r="J6683" s="12">
        <v>42129</v>
      </c>
      <c r="K6683" s="4">
        <v>6492</v>
      </c>
      <c r="L6683" s="1" t="s">
        <v>56</v>
      </c>
      <c r="M6683" s="1" t="s">
        <v>57</v>
      </c>
      <c r="N6683" s="1" t="s">
        <v>104</v>
      </c>
      <c r="O6683" s="1" t="s">
        <v>59</v>
      </c>
      <c r="P6683">
        <v>100</v>
      </c>
      <c r="Q6683">
        <v>5655</v>
      </c>
      <c r="R6683">
        <v>452400</v>
      </c>
      <c r="S6683">
        <v>80</v>
      </c>
      <c r="T6683">
        <v>0.8</v>
      </c>
      <c r="U6683">
        <f t="shared" si="1937"/>
        <v>452400</v>
      </c>
      <c r="V6683">
        <f t="shared" si="1938"/>
        <v>565500</v>
      </c>
      <c r="W6683" s="1" t="s">
        <v>85</v>
      </c>
      <c r="X6683" s="1" t="s">
        <v>1236</v>
      </c>
      <c r="Y6683" s="1" t="s">
        <v>86</v>
      </c>
      <c r="Z6683" s="4">
        <v>5585</v>
      </c>
      <c r="AA6683" s="4">
        <f t="shared" si="1942"/>
        <v>2290</v>
      </c>
      <c r="AB6683" s="4">
        <f t="shared" si="1931"/>
        <v>1890.5979</v>
      </c>
      <c r="AC6683" s="4">
        <f t="shared" si="1934"/>
        <v>2290</v>
      </c>
      <c r="AD6683" s="4">
        <f t="shared" si="1943"/>
        <v>2290</v>
      </c>
      <c r="AE6683" s="4">
        <v>2290</v>
      </c>
      <c r="AF6683" s="4">
        <v>2290</v>
      </c>
      <c r="AG6683" s="4">
        <f t="shared" si="1935"/>
        <v>2290</v>
      </c>
      <c r="AI6683" t="e">
        <f t="shared" si="1939"/>
        <v>#N/A</v>
      </c>
      <c r="AJ6683">
        <v>18423.91</v>
      </c>
      <c r="AK6683" s="2">
        <v>18423.91</v>
      </c>
      <c r="AL6683" s="2">
        <f t="shared" si="1936"/>
        <v>18423.91</v>
      </c>
      <c r="AM6683" s="4"/>
      <c r="AN6683" t="e">
        <f>VLOOKUP([1]!Tabelle13[[#This Row],[Vlookup this ID for freight costs]],$AL$2:$AL$6811,2,FALSE)</f>
        <v>#REF!</v>
      </c>
      <c r="AP6683">
        <v>532.47</v>
      </c>
      <c r="AQ6683">
        <v>532.47</v>
      </c>
      <c r="AR6683" s="4">
        <v>5</v>
      </c>
      <c r="AS6683" s="4">
        <v>5</v>
      </c>
      <c r="AT6683" s="4">
        <v>2015</v>
      </c>
      <c r="AU6683" s="4">
        <v>5</v>
      </c>
      <c r="AV6683" s="4">
        <v>5</v>
      </c>
      <c r="AW6683" s="4">
        <v>2015</v>
      </c>
      <c r="AX6683" t="str">
        <f t="shared" si="1940"/>
        <v>No Delay</v>
      </c>
      <c r="AY6683">
        <f t="shared" si="1941"/>
        <v>0</v>
      </c>
    </row>
    <row r="6684" spans="1:51" x14ac:dyDescent="0.2">
      <c r="A6684" s="3">
        <v>29925</v>
      </c>
      <c r="B6684" s="1" t="s">
        <v>175</v>
      </c>
      <c r="C6684" s="1" t="s">
        <v>165</v>
      </c>
      <c r="D6684" s="1" t="s">
        <v>52</v>
      </c>
      <c r="E6684" s="1" t="s">
        <v>53</v>
      </c>
      <c r="F6684" s="1" t="s">
        <v>53</v>
      </c>
      <c r="G6684" s="13" t="s">
        <v>2245</v>
      </c>
      <c r="H6684" s="12">
        <v>41466</v>
      </c>
      <c r="I6684" s="12" t="s">
        <v>2245</v>
      </c>
      <c r="J6684" s="12">
        <v>41466</v>
      </c>
      <c r="K6684" s="4">
        <v>4792</v>
      </c>
      <c r="L6684" s="1" t="s">
        <v>56</v>
      </c>
      <c r="M6684" s="1" t="s">
        <v>57</v>
      </c>
      <c r="N6684" s="1" t="s">
        <v>104</v>
      </c>
      <c r="O6684" s="1" t="s">
        <v>59</v>
      </c>
      <c r="P6684">
        <v>100</v>
      </c>
      <c r="Q6684">
        <v>2788</v>
      </c>
      <c r="R6684">
        <v>223040</v>
      </c>
      <c r="S6684">
        <v>80</v>
      </c>
      <c r="T6684">
        <v>0.8</v>
      </c>
      <c r="U6684">
        <f t="shared" si="1937"/>
        <v>223040</v>
      </c>
      <c r="V6684">
        <f t="shared" si="1938"/>
        <v>278800</v>
      </c>
      <c r="W6684" s="1" t="s">
        <v>85</v>
      </c>
      <c r="X6684" s="1" t="s">
        <v>1236</v>
      </c>
      <c r="Y6684" s="1" t="s">
        <v>86</v>
      </c>
      <c r="Z6684" s="4">
        <v>5585</v>
      </c>
      <c r="AA6684" s="4">
        <f t="shared" si="1942"/>
        <v>1215</v>
      </c>
      <c r="AB6684" s="4">
        <f t="shared" si="1931"/>
        <v>689.95564000000013</v>
      </c>
      <c r="AC6684" s="4">
        <f t="shared" si="1934"/>
        <v>1215</v>
      </c>
      <c r="AD6684" s="4">
        <f t="shared" si="1943"/>
        <v>1215</v>
      </c>
      <c r="AE6684" s="4">
        <v>1215</v>
      </c>
      <c r="AF6684" s="4">
        <v>1215</v>
      </c>
      <c r="AG6684" s="4">
        <f t="shared" si="1935"/>
        <v>1215</v>
      </c>
      <c r="AI6684" t="e">
        <f t="shared" si="1939"/>
        <v>#N/A</v>
      </c>
      <c r="AJ6684">
        <v>16337.03</v>
      </c>
      <c r="AK6684" s="2">
        <v>16337.03</v>
      </c>
      <c r="AL6684" s="2">
        <f t="shared" si="1936"/>
        <v>16337.03</v>
      </c>
      <c r="AM6684" s="4"/>
      <c r="AN6684" t="e">
        <f>VLOOKUP([1]!Tabelle13[[#This Row],[Vlookup this ID for freight costs]],$AL$2:$AL$6811,2,FALSE)</f>
        <v>#REF!</v>
      </c>
      <c r="AP6684">
        <v>275.89999999999998</v>
      </c>
      <c r="AQ6684">
        <v>275.89999999999998</v>
      </c>
      <c r="AR6684" s="4">
        <v>11</v>
      </c>
      <c r="AS6684" s="4">
        <v>7</v>
      </c>
      <c r="AT6684" s="4">
        <v>2013</v>
      </c>
      <c r="AU6684" s="4">
        <v>11</v>
      </c>
      <c r="AV6684" s="4">
        <v>7</v>
      </c>
      <c r="AW6684" s="4">
        <v>2013</v>
      </c>
      <c r="AX6684" t="str">
        <f t="shared" si="1940"/>
        <v>No Delay</v>
      </c>
      <c r="AY6684">
        <f t="shared" si="1941"/>
        <v>0</v>
      </c>
    </row>
    <row r="6685" spans="1:51" x14ac:dyDescent="0.2">
      <c r="A6685" s="3">
        <v>12755</v>
      </c>
      <c r="B6685" s="1" t="s">
        <v>64</v>
      </c>
      <c r="C6685" s="1" t="s">
        <v>65</v>
      </c>
      <c r="D6685" s="1" t="s">
        <v>130</v>
      </c>
      <c r="E6685" s="1" t="s">
        <v>53</v>
      </c>
      <c r="F6685" s="1" t="s">
        <v>53</v>
      </c>
      <c r="G6685" s="13" t="s">
        <v>1308</v>
      </c>
      <c r="H6685" s="12">
        <v>39456</v>
      </c>
      <c r="I6685" s="12" t="s">
        <v>1308</v>
      </c>
      <c r="J6685" s="12">
        <v>39456</v>
      </c>
      <c r="K6685" s="4">
        <v>583</v>
      </c>
      <c r="L6685" s="1" t="s">
        <v>56</v>
      </c>
      <c r="M6685" s="1" t="s">
        <v>132</v>
      </c>
      <c r="N6685" s="1" t="s">
        <v>1363</v>
      </c>
      <c r="O6685" s="1" t="s">
        <v>937</v>
      </c>
      <c r="P6685">
        <v>40</v>
      </c>
      <c r="Q6685">
        <v>375</v>
      </c>
      <c r="R6685">
        <v>28500</v>
      </c>
      <c r="S6685">
        <v>76</v>
      </c>
      <c r="T6685">
        <v>1.9</v>
      </c>
      <c r="U6685">
        <f t="shared" si="1937"/>
        <v>28500</v>
      </c>
      <c r="V6685">
        <f t="shared" si="1938"/>
        <v>15000</v>
      </c>
      <c r="W6685" s="1" t="s">
        <v>815</v>
      </c>
      <c r="X6685" s="1" t="s">
        <v>71</v>
      </c>
      <c r="Y6685" s="1" t="s">
        <v>71</v>
      </c>
      <c r="Z6685" s="4">
        <v>10674</v>
      </c>
      <c r="AA6685" s="4">
        <f t="shared" si="1942"/>
        <v>411</v>
      </c>
      <c r="AB6685" s="4">
        <f t="shared" si="1931"/>
        <v>-36.251999999999981</v>
      </c>
      <c r="AC6685" s="4">
        <f t="shared" si="1934"/>
        <v>411</v>
      </c>
      <c r="AD6685" s="4">
        <f t="shared" si="1943"/>
        <v>388.6</v>
      </c>
      <c r="AE6685" s="4">
        <v>411</v>
      </c>
      <c r="AF6685" s="4">
        <v>411</v>
      </c>
      <c r="AG6685" s="4">
        <f t="shared" si="1935"/>
        <v>411</v>
      </c>
      <c r="AI6685" t="e">
        <f t="shared" si="1939"/>
        <v>#N/A</v>
      </c>
      <c r="AJ6685">
        <v>3147</v>
      </c>
      <c r="AK6685" s="2">
        <v>3147</v>
      </c>
      <c r="AL6685" s="2">
        <f t="shared" si="1936"/>
        <v>3147</v>
      </c>
      <c r="AM6685" s="4"/>
      <c r="AN6685" t="e">
        <f>VLOOKUP([1]!Tabelle13[[#This Row],[Vlookup this ID for freight costs]],$AL$2:$AL$6811,2,FALSE)</f>
        <v>#REF!</v>
      </c>
      <c r="AP6685">
        <v>45.6</v>
      </c>
      <c r="AQ6685">
        <v>45.6</v>
      </c>
      <c r="AR6685" s="4">
        <v>9</v>
      </c>
      <c r="AS6685" s="4">
        <v>1</v>
      </c>
      <c r="AT6685" s="4">
        <v>2008</v>
      </c>
      <c r="AU6685" s="4">
        <v>9</v>
      </c>
      <c r="AV6685" s="4">
        <v>1</v>
      </c>
      <c r="AW6685" s="4">
        <v>2008</v>
      </c>
      <c r="AX6685" t="str">
        <f t="shared" si="1940"/>
        <v>No Delay</v>
      </c>
      <c r="AY6685">
        <f t="shared" si="1941"/>
        <v>0</v>
      </c>
    </row>
    <row r="6686" spans="1:51" x14ac:dyDescent="0.2">
      <c r="A6686" s="3">
        <v>29951</v>
      </c>
      <c r="B6686" s="1" t="s">
        <v>175</v>
      </c>
      <c r="C6686" s="1" t="s">
        <v>165</v>
      </c>
      <c r="D6686" s="1" t="s">
        <v>52</v>
      </c>
      <c r="E6686" s="1" t="s">
        <v>53</v>
      </c>
      <c r="F6686" s="1" t="s">
        <v>53</v>
      </c>
      <c r="G6686" s="13" t="s">
        <v>2585</v>
      </c>
      <c r="H6686" s="12">
        <v>41470</v>
      </c>
      <c r="I6686" s="12" t="s">
        <v>2585</v>
      </c>
      <c r="J6686" s="12">
        <v>41470</v>
      </c>
      <c r="K6686" s="4">
        <v>4796</v>
      </c>
      <c r="L6686" s="1" t="s">
        <v>56</v>
      </c>
      <c r="M6686" s="1" t="s">
        <v>57</v>
      </c>
      <c r="N6686" s="1" t="s">
        <v>3047</v>
      </c>
      <c r="O6686" s="1" t="s">
        <v>59</v>
      </c>
      <c r="P6686">
        <v>100</v>
      </c>
      <c r="Q6686">
        <v>1727</v>
      </c>
      <c r="R6686">
        <v>13816</v>
      </c>
      <c r="S6686">
        <v>8</v>
      </c>
      <c r="T6686">
        <v>0.08</v>
      </c>
      <c r="U6686">
        <f t="shared" si="1937"/>
        <v>13816</v>
      </c>
      <c r="V6686">
        <f t="shared" si="1938"/>
        <v>172700</v>
      </c>
      <c r="W6686" s="1" t="s">
        <v>85</v>
      </c>
      <c r="X6686" s="1" t="s">
        <v>1236</v>
      </c>
      <c r="Y6686" s="1" t="s">
        <v>86</v>
      </c>
      <c r="Z6686" s="4">
        <v>5585</v>
      </c>
      <c r="AA6686" s="4">
        <f t="shared" si="1942"/>
        <v>130</v>
      </c>
      <c r="AB6686" s="4">
        <f t="shared" si="1931"/>
        <v>-189.69828399999994</v>
      </c>
      <c r="AC6686" s="4">
        <f t="shared" si="1934"/>
        <v>130</v>
      </c>
      <c r="AD6686" s="4">
        <f t="shared" si="1943"/>
        <v>130</v>
      </c>
      <c r="AE6686" s="4">
        <v>130</v>
      </c>
      <c r="AF6686" s="4">
        <v>130</v>
      </c>
      <c r="AG6686" s="4">
        <f t="shared" si="1935"/>
        <v>130</v>
      </c>
      <c r="AI6686" t="e">
        <f t="shared" si="1939"/>
        <v>#N/A</v>
      </c>
      <c r="AJ6686">
        <v>534.86</v>
      </c>
      <c r="AK6686" s="2">
        <v>534.86</v>
      </c>
      <c r="AL6686" s="2">
        <f t="shared" si="1936"/>
        <v>534.86</v>
      </c>
      <c r="AM6686" s="4"/>
      <c r="AN6686" t="e">
        <f>VLOOKUP([1]!Tabelle13[[#This Row],[Vlookup this ID for freight costs]],$AL$2:$AL$6811,2,FALSE)</f>
        <v>#REF!</v>
      </c>
      <c r="AP6686">
        <v>17.09</v>
      </c>
      <c r="AQ6686">
        <v>17.09</v>
      </c>
      <c r="AR6686" s="4">
        <v>15</v>
      </c>
      <c r="AS6686" s="4">
        <v>7</v>
      </c>
      <c r="AT6686" s="4">
        <v>2013</v>
      </c>
      <c r="AU6686" s="4">
        <v>15</v>
      </c>
      <c r="AV6686" s="4">
        <v>7</v>
      </c>
      <c r="AW6686" s="4">
        <v>2013</v>
      </c>
      <c r="AX6686" t="str">
        <f t="shared" si="1940"/>
        <v>No Delay</v>
      </c>
      <c r="AY6686">
        <f t="shared" si="1941"/>
        <v>0</v>
      </c>
    </row>
    <row r="6687" spans="1:51" x14ac:dyDescent="0.2">
      <c r="A6687" s="3">
        <v>30159</v>
      </c>
      <c r="B6687" s="1" t="s">
        <v>175</v>
      </c>
      <c r="C6687" s="1" t="s">
        <v>165</v>
      </c>
      <c r="D6687" s="1" t="s">
        <v>52</v>
      </c>
      <c r="E6687" s="1" t="s">
        <v>53</v>
      </c>
      <c r="F6687" s="1" t="s">
        <v>53</v>
      </c>
      <c r="G6687" s="13" t="s">
        <v>2245</v>
      </c>
      <c r="H6687" s="12">
        <v>41466</v>
      </c>
      <c r="I6687" s="12" t="s">
        <v>2245</v>
      </c>
      <c r="J6687" s="12">
        <v>41466</v>
      </c>
      <c r="K6687" s="4">
        <v>4793</v>
      </c>
      <c r="L6687" s="1" t="s">
        <v>56</v>
      </c>
      <c r="M6687" s="1" t="s">
        <v>57</v>
      </c>
      <c r="N6687" s="1" t="s">
        <v>104</v>
      </c>
      <c r="O6687" s="1" t="s">
        <v>59</v>
      </c>
      <c r="P6687">
        <v>100</v>
      </c>
      <c r="Q6687">
        <v>2845</v>
      </c>
      <c r="R6687">
        <v>227600</v>
      </c>
      <c r="S6687">
        <v>80</v>
      </c>
      <c r="T6687">
        <v>0.8</v>
      </c>
      <c r="U6687">
        <f t="shared" si="1937"/>
        <v>227600</v>
      </c>
      <c r="V6687">
        <f t="shared" si="1938"/>
        <v>284500</v>
      </c>
      <c r="W6687" s="1" t="s">
        <v>85</v>
      </c>
      <c r="X6687" s="1" t="s">
        <v>1236</v>
      </c>
      <c r="Y6687" s="1" t="s">
        <v>86</v>
      </c>
      <c r="Z6687" s="4">
        <v>5585</v>
      </c>
      <c r="AA6687" s="4">
        <f t="shared" si="1942"/>
        <v>1239</v>
      </c>
      <c r="AB6687" s="4">
        <f t="shared" si="1931"/>
        <v>713.82610000000011</v>
      </c>
      <c r="AC6687" s="4">
        <f t="shared" si="1934"/>
        <v>1239</v>
      </c>
      <c r="AD6687" s="4">
        <f t="shared" si="1943"/>
        <v>1239</v>
      </c>
      <c r="AE6687" s="4">
        <v>1239</v>
      </c>
      <c r="AF6687" s="4">
        <v>1239</v>
      </c>
      <c r="AG6687" s="4">
        <f t="shared" si="1935"/>
        <v>1239</v>
      </c>
      <c r="AI6687" t="e">
        <f t="shared" si="1939"/>
        <v>#N/A</v>
      </c>
      <c r="AJ6687">
        <v>16337.03</v>
      </c>
      <c r="AK6687" s="2">
        <v>16337.03</v>
      </c>
      <c r="AL6687" s="2">
        <f t="shared" si="1936"/>
        <v>16337.03</v>
      </c>
      <c r="AM6687" s="4"/>
      <c r="AN6687" t="e">
        <f>VLOOKUP([1]!Tabelle13[[#This Row],[Vlookup this ID for freight costs]],$AL$2:$AL$6811,2,FALSE)</f>
        <v>#REF!</v>
      </c>
      <c r="AP6687">
        <v>281.54000000000002</v>
      </c>
      <c r="AQ6687">
        <v>281.54000000000002</v>
      </c>
      <c r="AR6687" s="4">
        <v>11</v>
      </c>
      <c r="AS6687" s="4">
        <v>7</v>
      </c>
      <c r="AT6687" s="4">
        <v>2013</v>
      </c>
      <c r="AU6687" s="4">
        <v>11</v>
      </c>
      <c r="AV6687" s="4">
        <v>7</v>
      </c>
      <c r="AW6687" s="4">
        <v>2013</v>
      </c>
      <c r="AX6687" t="str">
        <f t="shared" si="1940"/>
        <v>No Delay</v>
      </c>
      <c r="AY6687">
        <f t="shared" si="1941"/>
        <v>0</v>
      </c>
    </row>
    <row r="6688" spans="1:51" x14ac:dyDescent="0.2">
      <c r="A6688" s="3">
        <v>30237</v>
      </c>
      <c r="B6688" s="1" t="s">
        <v>175</v>
      </c>
      <c r="C6688" s="1" t="s">
        <v>165</v>
      </c>
      <c r="D6688" s="1" t="s">
        <v>52</v>
      </c>
      <c r="E6688" s="1" t="s">
        <v>53</v>
      </c>
      <c r="F6688" s="1" t="s">
        <v>53</v>
      </c>
      <c r="G6688" s="13" t="s">
        <v>2585</v>
      </c>
      <c r="H6688" s="12">
        <v>41470</v>
      </c>
      <c r="I6688" s="12" t="s">
        <v>2585</v>
      </c>
      <c r="J6688" s="12">
        <v>41470</v>
      </c>
      <c r="K6688" s="4">
        <v>4797</v>
      </c>
      <c r="L6688" s="1" t="s">
        <v>56</v>
      </c>
      <c r="M6688" s="1" t="s">
        <v>57</v>
      </c>
      <c r="N6688" s="1" t="s">
        <v>92</v>
      </c>
      <c r="O6688" s="1" t="s">
        <v>93</v>
      </c>
      <c r="P6688">
        <v>100</v>
      </c>
      <c r="Q6688">
        <v>864</v>
      </c>
      <c r="R6688">
        <v>4320</v>
      </c>
      <c r="S6688">
        <v>5</v>
      </c>
      <c r="T6688">
        <v>0.05</v>
      </c>
      <c r="U6688">
        <f t="shared" si="1937"/>
        <v>4320</v>
      </c>
      <c r="V6688">
        <f t="shared" si="1938"/>
        <v>86400</v>
      </c>
      <c r="W6688" s="1" t="s">
        <v>85</v>
      </c>
      <c r="X6688" s="1" t="s">
        <v>1236</v>
      </c>
      <c r="Y6688" s="1" t="s">
        <v>86</v>
      </c>
      <c r="Z6688" s="4">
        <v>5585</v>
      </c>
      <c r="AA6688" s="4">
        <f t="shared" si="1942"/>
        <v>130</v>
      </c>
      <c r="AB6688" s="4">
        <f t="shared" si="1931"/>
        <v>-342.64187999999996</v>
      </c>
      <c r="AC6688" s="4">
        <f t="shared" si="1934"/>
        <v>130</v>
      </c>
      <c r="AD6688" s="4">
        <f t="shared" si="1943"/>
        <v>130</v>
      </c>
      <c r="AE6688" s="3" t="s">
        <v>3048</v>
      </c>
      <c r="AF6688" s="3">
        <v>130</v>
      </c>
      <c r="AG6688" s="4">
        <f>AI6688</f>
        <v>130</v>
      </c>
      <c r="AH6688" s="4">
        <v>29951</v>
      </c>
      <c r="AI6688">
        <f t="shared" si="1939"/>
        <v>130</v>
      </c>
      <c r="AJ6688" t="s">
        <v>3048</v>
      </c>
      <c r="AK6688" s="2">
        <v>534.86</v>
      </c>
      <c r="AL6688" s="2">
        <f>AN6688</f>
        <v>534.86</v>
      </c>
      <c r="AM6688" s="4">
        <v>29951</v>
      </c>
      <c r="AN6688">
        <f>INDEX($AJ$2:$AJ$6811,MATCH(AM6688,$A$2:$A$6811,0))</f>
        <v>534.86</v>
      </c>
      <c r="AP6688">
        <v>5.34</v>
      </c>
      <c r="AQ6688">
        <v>5.34</v>
      </c>
      <c r="AR6688" s="4">
        <v>15</v>
      </c>
      <c r="AS6688" s="4">
        <v>7</v>
      </c>
      <c r="AT6688" s="4">
        <v>2013</v>
      </c>
      <c r="AU6688" s="4">
        <v>15</v>
      </c>
      <c r="AV6688" s="4">
        <v>7</v>
      </c>
      <c r="AW6688" s="4">
        <v>2013</v>
      </c>
      <c r="AX6688" t="str">
        <f t="shared" si="1940"/>
        <v>No Delay</v>
      </c>
      <c r="AY6688">
        <f t="shared" si="1941"/>
        <v>0</v>
      </c>
    </row>
    <row r="6689" spans="1:51" x14ac:dyDescent="0.2">
      <c r="A6689" s="3">
        <v>33179</v>
      </c>
      <c r="B6689" s="1" t="s">
        <v>175</v>
      </c>
      <c r="C6689" s="1" t="s">
        <v>165</v>
      </c>
      <c r="D6689" s="1" t="s">
        <v>52</v>
      </c>
      <c r="E6689" s="1" t="s">
        <v>53</v>
      </c>
      <c r="F6689" s="1" t="s">
        <v>53</v>
      </c>
      <c r="G6689" s="13" t="s">
        <v>1159</v>
      </c>
      <c r="H6689" s="12">
        <v>42129</v>
      </c>
      <c r="I6689" s="12" t="s">
        <v>1159</v>
      </c>
      <c r="J6689" s="12">
        <v>42129</v>
      </c>
      <c r="K6689" s="4">
        <v>6493</v>
      </c>
      <c r="L6689" s="1" t="s">
        <v>56</v>
      </c>
      <c r="M6689" s="1" t="s">
        <v>57</v>
      </c>
      <c r="N6689" s="1" t="s">
        <v>104</v>
      </c>
      <c r="O6689" s="1" t="s">
        <v>59</v>
      </c>
      <c r="P6689">
        <v>100</v>
      </c>
      <c r="Q6689">
        <v>6227</v>
      </c>
      <c r="R6689">
        <v>498160</v>
      </c>
      <c r="S6689">
        <v>80</v>
      </c>
      <c r="T6689">
        <v>0.8</v>
      </c>
      <c r="U6689">
        <f t="shared" si="1937"/>
        <v>498160</v>
      </c>
      <c r="V6689">
        <f t="shared" si="1938"/>
        <v>622700</v>
      </c>
      <c r="W6689" s="1" t="s">
        <v>85</v>
      </c>
      <c r="X6689" s="1" t="s">
        <v>1236</v>
      </c>
      <c r="Y6689" s="1" t="s">
        <v>86</v>
      </c>
      <c r="Z6689" s="4">
        <v>5585</v>
      </c>
      <c r="AA6689" s="4">
        <f t="shared" si="1942"/>
        <v>2527</v>
      </c>
      <c r="AB6689" s="4">
        <f t="shared" si="1931"/>
        <v>2130.1400600000002</v>
      </c>
      <c r="AC6689" s="4">
        <f t="shared" si="1934"/>
        <v>2527</v>
      </c>
      <c r="AD6689" s="4">
        <f t="shared" si="1943"/>
        <v>2527</v>
      </c>
      <c r="AE6689" s="4">
        <v>2527</v>
      </c>
      <c r="AF6689" s="4">
        <v>2527</v>
      </c>
      <c r="AG6689" s="4">
        <f t="shared" ref="AG6689:AG6713" si="1944">AE6689</f>
        <v>2527</v>
      </c>
      <c r="AI6689" t="e">
        <f t="shared" si="1939"/>
        <v>#N/A</v>
      </c>
      <c r="AJ6689">
        <v>20534.400000000001</v>
      </c>
      <c r="AK6689" s="2">
        <v>20534.400000000001</v>
      </c>
      <c r="AL6689" s="2">
        <f t="shared" ref="AL6689:AL6713" si="1945">AJ6689</f>
        <v>20534.400000000001</v>
      </c>
      <c r="AM6689" s="4"/>
      <c r="AN6689" t="e">
        <f>VLOOKUP([1]!Tabelle13[[#This Row],[Vlookup this ID for freight costs]],$AL$2:$AL$6811,2,FALSE)</f>
        <v>#REF!</v>
      </c>
      <c r="AP6689">
        <v>586.33000000000004</v>
      </c>
      <c r="AQ6689">
        <v>586.33000000000004</v>
      </c>
      <c r="AR6689" s="4">
        <v>5</v>
      </c>
      <c r="AS6689" s="4">
        <v>5</v>
      </c>
      <c r="AT6689" s="4">
        <v>2015</v>
      </c>
      <c r="AU6689" s="4">
        <v>5</v>
      </c>
      <c r="AV6689" s="4">
        <v>5</v>
      </c>
      <c r="AW6689" s="4">
        <v>2015</v>
      </c>
      <c r="AX6689" t="str">
        <f t="shared" si="1940"/>
        <v>No Delay</v>
      </c>
      <c r="AY6689">
        <f t="shared" si="1941"/>
        <v>0</v>
      </c>
    </row>
    <row r="6690" spans="1:51" x14ac:dyDescent="0.2">
      <c r="A6690" s="3">
        <v>34267</v>
      </c>
      <c r="B6690" s="1" t="s">
        <v>175</v>
      </c>
      <c r="C6690" s="1" t="s">
        <v>165</v>
      </c>
      <c r="D6690" s="1" t="s">
        <v>52</v>
      </c>
      <c r="E6690" s="1" t="s">
        <v>53</v>
      </c>
      <c r="F6690" s="1" t="s">
        <v>53</v>
      </c>
      <c r="G6690" s="13" t="s">
        <v>3049</v>
      </c>
      <c r="H6690" s="12">
        <v>41751</v>
      </c>
      <c r="I6690" s="12" t="s">
        <v>3050</v>
      </c>
      <c r="J6690" s="12">
        <v>41753</v>
      </c>
      <c r="K6690" s="4">
        <v>5447</v>
      </c>
      <c r="L6690" s="1" t="s">
        <v>56</v>
      </c>
      <c r="M6690" s="1" t="s">
        <v>57</v>
      </c>
      <c r="N6690" s="1" t="s">
        <v>104</v>
      </c>
      <c r="O6690" s="1" t="s">
        <v>59</v>
      </c>
      <c r="P6690">
        <v>100</v>
      </c>
      <c r="Q6690">
        <v>5486</v>
      </c>
      <c r="R6690">
        <v>438880</v>
      </c>
      <c r="S6690">
        <v>80</v>
      </c>
      <c r="T6690">
        <v>0.8</v>
      </c>
      <c r="U6690">
        <f t="shared" si="1937"/>
        <v>438880</v>
      </c>
      <c r="V6690">
        <f t="shared" si="1938"/>
        <v>548600</v>
      </c>
      <c r="W6690" s="1" t="s">
        <v>85</v>
      </c>
      <c r="X6690" s="1" t="s">
        <v>1236</v>
      </c>
      <c r="Y6690" s="1" t="s">
        <v>86</v>
      </c>
      <c r="Z6690" s="4">
        <v>5585</v>
      </c>
      <c r="AA6690" s="4">
        <f t="shared" si="1942"/>
        <v>2224</v>
      </c>
      <c r="AB6690" s="4">
        <f t="shared" si="1931"/>
        <v>1819.8240800000001</v>
      </c>
      <c r="AC6690" s="4">
        <f t="shared" si="1934"/>
        <v>2224</v>
      </c>
      <c r="AD6690" s="4">
        <f t="shared" si="1943"/>
        <v>2224</v>
      </c>
      <c r="AE6690" s="4">
        <v>2224</v>
      </c>
      <c r="AF6690" s="4">
        <v>2224</v>
      </c>
      <c r="AG6690" s="4">
        <f t="shared" si="1944"/>
        <v>2224</v>
      </c>
      <c r="AI6690" t="e">
        <f t="shared" si="1939"/>
        <v>#N/A</v>
      </c>
      <c r="AJ6690">
        <v>21346.47</v>
      </c>
      <c r="AK6690" s="2">
        <v>21346.47</v>
      </c>
      <c r="AL6690" s="2">
        <f t="shared" si="1945"/>
        <v>21346.47</v>
      </c>
      <c r="AM6690" s="4"/>
      <c r="AN6690" t="e">
        <f>VLOOKUP([1]!Tabelle13[[#This Row],[Vlookup this ID for freight costs]],$AL$2:$AL$6811,2,FALSE)</f>
        <v>#REF!</v>
      </c>
      <c r="AP6690">
        <v>451.17</v>
      </c>
      <c r="AQ6690">
        <v>451.17</v>
      </c>
      <c r="AR6690" s="4">
        <v>22</v>
      </c>
      <c r="AS6690" s="4">
        <v>4</v>
      </c>
      <c r="AT6690" s="4">
        <v>2014</v>
      </c>
      <c r="AU6690" s="4">
        <v>24</v>
      </c>
      <c r="AV6690" s="4">
        <v>4</v>
      </c>
      <c r="AW6690" s="4">
        <v>2014</v>
      </c>
      <c r="AX6690" t="str">
        <f t="shared" si="1940"/>
        <v>Delay</v>
      </c>
      <c r="AY6690">
        <f t="shared" si="1941"/>
        <v>2</v>
      </c>
    </row>
    <row r="6691" spans="1:51" x14ac:dyDescent="0.2">
      <c r="A6691" s="3">
        <v>80114</v>
      </c>
      <c r="B6691" s="1" t="s">
        <v>172</v>
      </c>
      <c r="C6691" s="1" t="s">
        <v>114</v>
      </c>
      <c r="D6691" s="1" t="s">
        <v>52</v>
      </c>
      <c r="E6691" s="1" t="s">
        <v>53</v>
      </c>
      <c r="F6691" s="1" t="s">
        <v>53</v>
      </c>
      <c r="G6691" s="13" t="s">
        <v>3051</v>
      </c>
      <c r="H6691" s="12">
        <v>40266</v>
      </c>
      <c r="I6691" s="12" t="s">
        <v>3051</v>
      </c>
      <c r="J6691" s="12">
        <v>40266</v>
      </c>
      <c r="K6691" s="4">
        <v>2277</v>
      </c>
      <c r="L6691" s="1" t="s">
        <v>56</v>
      </c>
      <c r="M6691" s="1" t="s">
        <v>126</v>
      </c>
      <c r="N6691" s="1" t="s">
        <v>127</v>
      </c>
      <c r="O6691" s="1" t="s">
        <v>128</v>
      </c>
      <c r="P6691">
        <v>20</v>
      </c>
      <c r="Q6691">
        <v>7200</v>
      </c>
      <c r="R6691">
        <v>230400</v>
      </c>
      <c r="S6691">
        <v>32</v>
      </c>
      <c r="T6691">
        <v>1.6</v>
      </c>
      <c r="U6691">
        <f t="shared" si="1937"/>
        <v>230400</v>
      </c>
      <c r="V6691">
        <f t="shared" si="1938"/>
        <v>144000</v>
      </c>
      <c r="W6691" s="1" t="s">
        <v>126</v>
      </c>
      <c r="X6691" s="1" t="s">
        <v>129</v>
      </c>
      <c r="Y6691" s="1" t="s">
        <v>129</v>
      </c>
      <c r="Z6691" s="3">
        <v>8261</v>
      </c>
      <c r="AA6691" s="4">
        <f t="shared" si="1942"/>
        <v>2521</v>
      </c>
      <c r="AB6691" s="4">
        <f t="shared" si="1931"/>
        <v>1713.7473999999997</v>
      </c>
      <c r="AC6691" s="4">
        <f t="shared" si="1934"/>
        <v>2521</v>
      </c>
      <c r="AD6691" s="4">
        <f t="shared" si="1943"/>
        <v>2521</v>
      </c>
      <c r="AE6691" s="4">
        <v>2521</v>
      </c>
      <c r="AF6691" s="4">
        <v>2521</v>
      </c>
      <c r="AG6691" s="4">
        <f t="shared" si="1944"/>
        <v>2521</v>
      </c>
      <c r="AI6691" t="e">
        <f t="shared" si="1939"/>
        <v>#N/A</v>
      </c>
      <c r="AJ6691">
        <v>22460.87</v>
      </c>
      <c r="AK6691" s="2">
        <v>22460.87</v>
      </c>
      <c r="AL6691" s="2">
        <f t="shared" si="1945"/>
        <v>22460.87</v>
      </c>
      <c r="AM6691" s="4"/>
      <c r="AN6691" t="e">
        <f>VLOOKUP([1]!Tabelle13[[#This Row],[Vlookup this ID for freight costs]],$AL$2:$AL$6811,2,FALSE)</f>
        <v>#REF!</v>
      </c>
      <c r="AP6691">
        <v>496.74</v>
      </c>
      <c r="AQ6691">
        <v>496.74</v>
      </c>
      <c r="AR6691" s="4">
        <v>29</v>
      </c>
      <c r="AS6691" s="4">
        <v>4</v>
      </c>
      <c r="AT6691" s="4">
        <v>2010</v>
      </c>
      <c r="AU6691" s="4">
        <v>29</v>
      </c>
      <c r="AV6691" s="4">
        <v>4</v>
      </c>
      <c r="AW6691" s="4">
        <v>2010</v>
      </c>
      <c r="AX6691" t="str">
        <f t="shared" si="1940"/>
        <v>No Delay</v>
      </c>
      <c r="AY6691">
        <f t="shared" si="1941"/>
        <v>0</v>
      </c>
    </row>
    <row r="6692" spans="1:51" x14ac:dyDescent="0.2">
      <c r="A6692" s="3">
        <v>43526</v>
      </c>
      <c r="B6692" s="1" t="s">
        <v>2948</v>
      </c>
      <c r="C6692" s="1" t="s">
        <v>165</v>
      </c>
      <c r="D6692" s="1" t="s">
        <v>52</v>
      </c>
      <c r="E6692" s="1" t="s">
        <v>53</v>
      </c>
      <c r="F6692" s="1" t="s">
        <v>53</v>
      </c>
      <c r="G6692" s="13" t="s">
        <v>971</v>
      </c>
      <c r="H6692" s="12">
        <v>41956</v>
      </c>
      <c r="I6692" s="12" t="s">
        <v>971</v>
      </c>
      <c r="J6692" s="12">
        <v>41956</v>
      </c>
      <c r="K6692" s="4">
        <v>6116</v>
      </c>
      <c r="L6692" s="1" t="s">
        <v>56</v>
      </c>
      <c r="M6692" s="1" t="s">
        <v>57</v>
      </c>
      <c r="N6692" s="1" t="s">
        <v>104</v>
      </c>
      <c r="O6692" s="1" t="s">
        <v>59</v>
      </c>
      <c r="P6692">
        <v>100</v>
      </c>
      <c r="Q6692">
        <v>4000</v>
      </c>
      <c r="R6692">
        <v>320000</v>
      </c>
      <c r="S6692">
        <v>80</v>
      </c>
      <c r="T6692">
        <v>0.8</v>
      </c>
      <c r="U6692">
        <f t="shared" si="1937"/>
        <v>320000</v>
      </c>
      <c r="V6692">
        <f t="shared" si="1938"/>
        <v>400000</v>
      </c>
      <c r="W6692" s="1" t="s">
        <v>85</v>
      </c>
      <c r="X6692" s="1" t="s">
        <v>1236</v>
      </c>
      <c r="Y6692" s="1" t="s">
        <v>86</v>
      </c>
      <c r="Z6692" s="4">
        <v>5585</v>
      </c>
      <c r="AA6692" s="4">
        <f t="shared" si="1942"/>
        <v>1624</v>
      </c>
      <c r="AB6692" s="4">
        <f t="shared" si="1931"/>
        <v>1197.5170000000001</v>
      </c>
      <c r="AC6692" s="4">
        <f t="shared" si="1934"/>
        <v>1624</v>
      </c>
      <c r="AD6692" s="4">
        <f t="shared" si="1943"/>
        <v>1924.3333333333333</v>
      </c>
      <c r="AE6692" s="4">
        <v>1624</v>
      </c>
      <c r="AF6692" s="4">
        <v>1624</v>
      </c>
      <c r="AG6692" s="4">
        <f t="shared" si="1944"/>
        <v>1624</v>
      </c>
      <c r="AI6692" t="e">
        <f t="shared" si="1939"/>
        <v>#N/A</v>
      </c>
      <c r="AJ6692">
        <v>14692.8</v>
      </c>
      <c r="AK6692" s="2">
        <v>14692.8</v>
      </c>
      <c r="AL6692" s="2">
        <f t="shared" si="1945"/>
        <v>14692.8</v>
      </c>
      <c r="AM6692" s="4"/>
      <c r="AN6692" t="e">
        <f>VLOOKUP([1]!Tabelle13[[#This Row],[Vlookup this ID for freight costs]],$AL$2:$AL$6811,2,FALSE)</f>
        <v>#REF!</v>
      </c>
      <c r="AP6692">
        <v>328.96</v>
      </c>
      <c r="AQ6692">
        <v>328.96</v>
      </c>
      <c r="AR6692" s="4">
        <v>13</v>
      </c>
      <c r="AS6692" s="4">
        <v>11</v>
      </c>
      <c r="AT6692" s="4">
        <v>2014</v>
      </c>
      <c r="AU6692" s="4">
        <v>13</v>
      </c>
      <c r="AV6692" s="4">
        <v>11</v>
      </c>
      <c r="AW6692" s="4">
        <v>2014</v>
      </c>
      <c r="AX6692" t="str">
        <f t="shared" si="1940"/>
        <v>No Delay</v>
      </c>
      <c r="AY6692">
        <f t="shared" si="1941"/>
        <v>0</v>
      </c>
    </row>
    <row r="6693" spans="1:51" x14ac:dyDescent="0.2">
      <c r="A6693" s="3">
        <v>46867</v>
      </c>
      <c r="B6693" s="1" t="s">
        <v>175</v>
      </c>
      <c r="C6693" s="1" t="s">
        <v>165</v>
      </c>
      <c r="D6693" s="1" t="s">
        <v>52</v>
      </c>
      <c r="E6693" s="1" t="s">
        <v>53</v>
      </c>
      <c r="F6693" s="1" t="s">
        <v>53</v>
      </c>
      <c r="G6693" s="13" t="s">
        <v>1159</v>
      </c>
      <c r="H6693" s="12">
        <v>42129</v>
      </c>
      <c r="I6693" s="12" t="s">
        <v>1159</v>
      </c>
      <c r="J6693" s="12">
        <v>42129</v>
      </c>
      <c r="K6693" s="4">
        <v>6494</v>
      </c>
      <c r="L6693" s="1" t="s">
        <v>56</v>
      </c>
      <c r="M6693" s="1" t="s">
        <v>57</v>
      </c>
      <c r="N6693" s="1" t="s">
        <v>104</v>
      </c>
      <c r="O6693" s="1" t="s">
        <v>59</v>
      </c>
      <c r="P6693">
        <v>100</v>
      </c>
      <c r="Q6693">
        <v>6118</v>
      </c>
      <c r="R6693">
        <v>489440</v>
      </c>
      <c r="S6693">
        <v>80</v>
      </c>
      <c r="T6693">
        <v>0.8</v>
      </c>
      <c r="U6693">
        <f t="shared" si="1937"/>
        <v>489440</v>
      </c>
      <c r="V6693">
        <f t="shared" si="1938"/>
        <v>611800</v>
      </c>
      <c r="W6693" s="1" t="s">
        <v>85</v>
      </c>
      <c r="X6693" s="1" t="s">
        <v>1236</v>
      </c>
      <c r="Y6693" s="1" t="s">
        <v>86</v>
      </c>
      <c r="Z6693" s="4">
        <v>5585</v>
      </c>
      <c r="AA6693" s="4">
        <f t="shared" si="1942"/>
        <v>2477</v>
      </c>
      <c r="AB6693" s="4">
        <f t="shared" si="1931"/>
        <v>2084.4930399999998</v>
      </c>
      <c r="AC6693" s="4">
        <f t="shared" si="1934"/>
        <v>2477</v>
      </c>
      <c r="AD6693" s="4">
        <f t="shared" si="1943"/>
        <v>2477</v>
      </c>
      <c r="AE6693" s="4">
        <v>2477</v>
      </c>
      <c r="AF6693" s="4">
        <v>2477</v>
      </c>
      <c r="AG6693" s="4">
        <f t="shared" si="1944"/>
        <v>2477</v>
      </c>
      <c r="AI6693" t="e">
        <f t="shared" si="1939"/>
        <v>#N/A</v>
      </c>
      <c r="AJ6693">
        <v>19775.55</v>
      </c>
      <c r="AK6693" s="2">
        <v>19775.55</v>
      </c>
      <c r="AL6693" s="2">
        <f t="shared" si="1945"/>
        <v>19775.55</v>
      </c>
      <c r="AM6693" s="4"/>
      <c r="AN6693" t="e">
        <f>VLOOKUP([1]!Tabelle13[[#This Row],[Vlookup this ID for freight costs]],$AL$2:$AL$6811,2,FALSE)</f>
        <v>#REF!</v>
      </c>
      <c r="AP6693">
        <v>576.07000000000005</v>
      </c>
      <c r="AQ6693">
        <v>576.07000000000005</v>
      </c>
      <c r="AR6693" s="4">
        <v>5</v>
      </c>
      <c r="AS6693" s="4">
        <v>5</v>
      </c>
      <c r="AT6693" s="4">
        <v>2015</v>
      </c>
      <c r="AU6693" s="4">
        <v>5</v>
      </c>
      <c r="AV6693" s="4">
        <v>5</v>
      </c>
      <c r="AW6693" s="4">
        <v>2015</v>
      </c>
      <c r="AX6693" t="str">
        <f t="shared" si="1940"/>
        <v>No Delay</v>
      </c>
      <c r="AY6693">
        <f t="shared" si="1941"/>
        <v>0</v>
      </c>
    </row>
    <row r="6694" spans="1:51" x14ac:dyDescent="0.2">
      <c r="A6694" s="3">
        <v>49429</v>
      </c>
      <c r="B6694" s="1" t="s">
        <v>175</v>
      </c>
      <c r="C6694" s="1" t="s">
        <v>165</v>
      </c>
      <c r="D6694" s="1" t="s">
        <v>52</v>
      </c>
      <c r="E6694" s="1" t="s">
        <v>53</v>
      </c>
      <c r="F6694" s="1" t="s">
        <v>53</v>
      </c>
      <c r="G6694" s="13" t="s">
        <v>2245</v>
      </c>
      <c r="H6694" s="12">
        <v>41466</v>
      </c>
      <c r="I6694" s="12" t="s">
        <v>2245</v>
      </c>
      <c r="J6694" s="12">
        <v>41466</v>
      </c>
      <c r="K6694" s="4">
        <v>4795</v>
      </c>
      <c r="L6694" s="1" t="s">
        <v>56</v>
      </c>
      <c r="M6694" s="1" t="s">
        <v>57</v>
      </c>
      <c r="N6694" s="1" t="s">
        <v>104</v>
      </c>
      <c r="O6694" s="1" t="s">
        <v>59</v>
      </c>
      <c r="P6694">
        <v>100</v>
      </c>
      <c r="Q6694">
        <v>3047</v>
      </c>
      <c r="R6694">
        <v>243760</v>
      </c>
      <c r="S6694">
        <v>80</v>
      </c>
      <c r="T6694">
        <v>0.8</v>
      </c>
      <c r="U6694">
        <f t="shared" si="1937"/>
        <v>243760</v>
      </c>
      <c r="V6694">
        <f t="shared" si="1938"/>
        <v>304700</v>
      </c>
      <c r="W6694" s="1" t="s">
        <v>85</v>
      </c>
      <c r="X6694" s="1" t="s">
        <v>1236</v>
      </c>
      <c r="Y6694" s="1" t="s">
        <v>86</v>
      </c>
      <c r="Z6694" s="4">
        <v>5585</v>
      </c>
      <c r="AA6694" s="4">
        <f t="shared" si="1942"/>
        <v>1323</v>
      </c>
      <c r="AB6694" s="4">
        <f t="shared" si="1931"/>
        <v>798.41966000000002</v>
      </c>
      <c r="AC6694" s="4">
        <f t="shared" si="1934"/>
        <v>1323</v>
      </c>
      <c r="AD6694" s="4">
        <f t="shared" si="1943"/>
        <v>1323</v>
      </c>
      <c r="AE6694" s="4">
        <v>1323</v>
      </c>
      <c r="AF6694" s="4">
        <v>1323</v>
      </c>
      <c r="AG6694" s="4">
        <f t="shared" si="1944"/>
        <v>1323</v>
      </c>
      <c r="AI6694" t="e">
        <f t="shared" si="1939"/>
        <v>#N/A</v>
      </c>
      <c r="AJ6694">
        <v>16337.04</v>
      </c>
      <c r="AK6694" s="2">
        <v>16337.04</v>
      </c>
      <c r="AL6694" s="2">
        <f t="shared" si="1945"/>
        <v>16337.04</v>
      </c>
      <c r="AM6694" s="4"/>
      <c r="AN6694" t="e">
        <f>VLOOKUP([1]!Tabelle13[[#This Row],[Vlookup this ID for freight costs]],$AL$2:$AL$6811,2,FALSE)</f>
        <v>#REF!</v>
      </c>
      <c r="AP6694">
        <v>301.52999999999997</v>
      </c>
      <c r="AQ6694">
        <v>301.52999999999997</v>
      </c>
      <c r="AR6694" s="4">
        <v>11</v>
      </c>
      <c r="AS6694" s="4">
        <v>7</v>
      </c>
      <c r="AT6694" s="4">
        <v>2013</v>
      </c>
      <c r="AU6694" s="4">
        <v>11</v>
      </c>
      <c r="AV6694" s="4">
        <v>7</v>
      </c>
      <c r="AW6694" s="4">
        <v>2013</v>
      </c>
      <c r="AX6694" t="str">
        <f t="shared" si="1940"/>
        <v>No Delay</v>
      </c>
      <c r="AY6694">
        <f t="shared" si="1941"/>
        <v>0</v>
      </c>
    </row>
    <row r="6695" spans="1:51" x14ac:dyDescent="0.2">
      <c r="A6695" s="3">
        <v>65836</v>
      </c>
      <c r="B6695" s="1" t="s">
        <v>1138</v>
      </c>
      <c r="C6695" s="1" t="s">
        <v>65</v>
      </c>
      <c r="D6695" s="1" t="s">
        <v>52</v>
      </c>
      <c r="E6695" s="1" t="s">
        <v>53</v>
      </c>
      <c r="F6695" s="1" t="s">
        <v>53</v>
      </c>
      <c r="G6695" s="13" t="s">
        <v>1895</v>
      </c>
      <c r="H6695" s="12">
        <v>40688</v>
      </c>
      <c r="I6695" s="12" t="s">
        <v>1895</v>
      </c>
      <c r="J6695" s="12">
        <v>40688</v>
      </c>
      <c r="K6695" s="4">
        <v>3207</v>
      </c>
      <c r="L6695" s="1" t="s">
        <v>56</v>
      </c>
      <c r="M6695" s="1" t="s">
        <v>634</v>
      </c>
      <c r="N6695" s="1" t="s">
        <v>635</v>
      </c>
      <c r="O6695" s="1" t="s">
        <v>636</v>
      </c>
      <c r="P6695">
        <v>20</v>
      </c>
      <c r="Q6695">
        <v>1448</v>
      </c>
      <c r="R6695">
        <v>41992</v>
      </c>
      <c r="S6695">
        <v>29</v>
      </c>
      <c r="T6695">
        <v>1.45</v>
      </c>
      <c r="U6695">
        <f t="shared" si="1937"/>
        <v>41992</v>
      </c>
      <c r="V6695">
        <f t="shared" si="1938"/>
        <v>28960</v>
      </c>
      <c r="W6695" s="1" t="s">
        <v>637</v>
      </c>
      <c r="X6695" s="1" t="s">
        <v>71</v>
      </c>
      <c r="Y6695" s="1" t="s">
        <v>71</v>
      </c>
      <c r="Z6695" s="4">
        <v>10674</v>
      </c>
      <c r="AA6695" s="4">
        <f t="shared" si="1942"/>
        <v>482</v>
      </c>
      <c r="AB6695" s="4">
        <f t="shared" ref="AB6695:AB6758" si="1946">4.997+0.1387*Q6695-4.826*P6695+0.003501*R6695</f>
        <v>256.32859199999996</v>
      </c>
      <c r="AC6695" s="4">
        <f t="shared" si="1934"/>
        <v>482</v>
      </c>
      <c r="AD6695" s="4">
        <f t="shared" si="1943"/>
        <v>482</v>
      </c>
      <c r="AE6695" s="4">
        <v>482</v>
      </c>
      <c r="AF6695" s="4">
        <v>482</v>
      </c>
      <c r="AG6695" s="4">
        <f t="shared" si="1944"/>
        <v>482</v>
      </c>
      <c r="AI6695" t="e">
        <f t="shared" si="1939"/>
        <v>#N/A</v>
      </c>
      <c r="AJ6695">
        <v>3060.82</v>
      </c>
      <c r="AK6695" s="2">
        <v>3060.82</v>
      </c>
      <c r="AL6695" s="2">
        <f t="shared" si="1945"/>
        <v>3060.82</v>
      </c>
      <c r="AM6695" s="4"/>
      <c r="AN6695" t="e">
        <f>VLOOKUP([1]!Tabelle13[[#This Row],[Vlookup this ID for freight costs]],$AL$2:$AL$6811,2,FALSE)</f>
        <v>#REF!</v>
      </c>
      <c r="AP6695">
        <v>69.290000000000006</v>
      </c>
      <c r="AQ6695">
        <v>69.290000000000006</v>
      </c>
      <c r="AR6695" s="4">
        <v>25</v>
      </c>
      <c r="AS6695" s="4">
        <v>5</v>
      </c>
      <c r="AT6695" s="4">
        <v>2011</v>
      </c>
      <c r="AU6695" s="4">
        <v>25</v>
      </c>
      <c r="AV6695" s="4">
        <v>5</v>
      </c>
      <c r="AW6695" s="4">
        <v>2011</v>
      </c>
      <c r="AX6695" t="str">
        <f t="shared" si="1940"/>
        <v>No Delay</v>
      </c>
      <c r="AY6695">
        <f t="shared" si="1941"/>
        <v>0</v>
      </c>
    </row>
    <row r="6696" spans="1:51" x14ac:dyDescent="0.2">
      <c r="A6696" s="3">
        <v>50901</v>
      </c>
      <c r="B6696" s="1" t="s">
        <v>175</v>
      </c>
      <c r="C6696" s="1" t="s">
        <v>165</v>
      </c>
      <c r="D6696" s="1" t="s">
        <v>52</v>
      </c>
      <c r="E6696" s="1" t="s">
        <v>53</v>
      </c>
      <c r="F6696" s="1" t="s">
        <v>53</v>
      </c>
      <c r="G6696" s="13" t="s">
        <v>1302</v>
      </c>
      <c r="H6696" s="12">
        <v>41804</v>
      </c>
      <c r="I6696" s="12" t="s">
        <v>1302</v>
      </c>
      <c r="J6696" s="12">
        <v>41804</v>
      </c>
      <c r="K6696" s="4">
        <v>5565</v>
      </c>
      <c r="L6696" s="1" t="s">
        <v>56</v>
      </c>
      <c r="M6696" s="1" t="s">
        <v>57</v>
      </c>
      <c r="N6696" s="1" t="s">
        <v>104</v>
      </c>
      <c r="O6696" s="1" t="s">
        <v>59</v>
      </c>
      <c r="P6696">
        <v>100</v>
      </c>
      <c r="Q6696">
        <v>6000</v>
      </c>
      <c r="R6696">
        <v>480000</v>
      </c>
      <c r="S6696">
        <v>80</v>
      </c>
      <c r="T6696">
        <v>0.8</v>
      </c>
      <c r="U6696">
        <f t="shared" si="1937"/>
        <v>480000</v>
      </c>
      <c r="V6696">
        <f t="shared" si="1938"/>
        <v>600000</v>
      </c>
      <c r="W6696" s="1" t="s">
        <v>85</v>
      </c>
      <c r="X6696" s="1" t="s">
        <v>1236</v>
      </c>
      <c r="Y6696" s="1" t="s">
        <v>86</v>
      </c>
      <c r="Z6696" s="4">
        <v>5585</v>
      </c>
      <c r="AA6696" s="4">
        <f t="shared" si="1942"/>
        <v>2432</v>
      </c>
      <c r="AB6696" s="4">
        <f t="shared" si="1946"/>
        <v>2035.077</v>
      </c>
      <c r="AC6696" s="4">
        <f t="shared" si="1934"/>
        <v>2432</v>
      </c>
      <c r="AD6696" s="4">
        <f t="shared" si="1943"/>
        <v>3165.6666666666665</v>
      </c>
      <c r="AE6696" s="4">
        <v>2432</v>
      </c>
      <c r="AF6696" s="4">
        <v>2432</v>
      </c>
      <c r="AG6696" s="4">
        <f t="shared" si="1944"/>
        <v>2432</v>
      </c>
      <c r="AI6696" t="e">
        <f t="shared" si="1939"/>
        <v>#N/A</v>
      </c>
      <c r="AJ6696">
        <v>23178.68</v>
      </c>
      <c r="AK6696" s="2">
        <v>23178.68</v>
      </c>
      <c r="AL6696" s="2">
        <f t="shared" si="1945"/>
        <v>23178.68</v>
      </c>
      <c r="AM6696" s="4"/>
      <c r="AN6696" t="e">
        <f>VLOOKUP([1]!Tabelle13[[#This Row],[Vlookup this ID for freight costs]],$AL$2:$AL$6811,2,FALSE)</f>
        <v>#REF!</v>
      </c>
      <c r="AP6696">
        <v>493.44</v>
      </c>
      <c r="AQ6696">
        <v>493.44</v>
      </c>
      <c r="AR6696" s="4">
        <v>14</v>
      </c>
      <c r="AS6696" s="4">
        <v>6</v>
      </c>
      <c r="AT6696" s="4">
        <v>2014</v>
      </c>
      <c r="AU6696" s="4">
        <v>14</v>
      </c>
      <c r="AV6696" s="4">
        <v>6</v>
      </c>
      <c r="AW6696" s="4">
        <v>2014</v>
      </c>
      <c r="AX6696" t="str">
        <f t="shared" si="1940"/>
        <v>No Delay</v>
      </c>
      <c r="AY6696">
        <f t="shared" si="1941"/>
        <v>0</v>
      </c>
    </row>
    <row r="6697" spans="1:51" x14ac:dyDescent="0.2">
      <c r="A6697" s="3">
        <v>70044</v>
      </c>
      <c r="B6697" s="1" t="s">
        <v>3052</v>
      </c>
      <c r="C6697" s="1" t="s">
        <v>165</v>
      </c>
      <c r="D6697" s="1" t="s">
        <v>52</v>
      </c>
      <c r="E6697" s="1" t="s">
        <v>53</v>
      </c>
      <c r="F6697" s="1" t="s">
        <v>53</v>
      </c>
      <c r="G6697" s="13" t="s">
        <v>3053</v>
      </c>
      <c r="H6697" s="12">
        <v>41992</v>
      </c>
      <c r="I6697" s="12" t="s">
        <v>2613</v>
      </c>
      <c r="J6697" s="12">
        <v>41995</v>
      </c>
      <c r="K6697" s="4">
        <v>6194</v>
      </c>
      <c r="L6697" s="1" t="s">
        <v>56</v>
      </c>
      <c r="M6697" s="1" t="s">
        <v>57</v>
      </c>
      <c r="N6697" s="1" t="s">
        <v>104</v>
      </c>
      <c r="O6697" s="1" t="s">
        <v>59</v>
      </c>
      <c r="P6697">
        <v>100</v>
      </c>
      <c r="Q6697">
        <v>2500</v>
      </c>
      <c r="R6697">
        <v>200000</v>
      </c>
      <c r="S6697">
        <v>80</v>
      </c>
      <c r="T6697">
        <v>0.8</v>
      </c>
      <c r="U6697">
        <f t="shared" si="1937"/>
        <v>200000</v>
      </c>
      <c r="V6697">
        <f t="shared" si="1938"/>
        <v>250000</v>
      </c>
      <c r="W6697" s="1" t="s">
        <v>85</v>
      </c>
      <c r="X6697" s="1" t="s">
        <v>1236</v>
      </c>
      <c r="Y6697" s="1" t="s">
        <v>86</v>
      </c>
      <c r="Z6697" s="4">
        <v>5585</v>
      </c>
      <c r="AA6697" s="4">
        <f t="shared" si="1942"/>
        <v>1010</v>
      </c>
      <c r="AB6697" s="4">
        <f t="shared" si="1946"/>
        <v>569.34700000000009</v>
      </c>
      <c r="AC6697" s="4">
        <f t="shared" si="1934"/>
        <v>1010</v>
      </c>
      <c r="AD6697" s="4">
        <f t="shared" si="1943"/>
        <v>31357.130942373198</v>
      </c>
      <c r="AE6697" s="4">
        <v>1010</v>
      </c>
      <c r="AF6697" s="4">
        <v>1010</v>
      </c>
      <c r="AG6697" s="4">
        <f t="shared" si="1944"/>
        <v>1010</v>
      </c>
      <c r="AI6697" t="e">
        <f t="shared" si="1939"/>
        <v>#N/A</v>
      </c>
      <c r="AJ6697">
        <v>8399.6</v>
      </c>
      <c r="AK6697" s="2">
        <v>8399.6</v>
      </c>
      <c r="AL6697" s="2">
        <f t="shared" si="1945"/>
        <v>8399.6</v>
      </c>
      <c r="AM6697" s="4"/>
      <c r="AN6697" t="e">
        <f>VLOOKUP([1]!Tabelle13[[#This Row],[Vlookup this ID for freight costs]],$AL$2:$AL$6811,2,FALSE)</f>
        <v>#REF!</v>
      </c>
      <c r="AP6697">
        <v>205.6</v>
      </c>
      <c r="AQ6697">
        <v>205.6</v>
      </c>
      <c r="AR6697" s="4">
        <v>19</v>
      </c>
      <c r="AS6697" s="4">
        <v>12</v>
      </c>
      <c r="AT6697" s="4">
        <v>2014</v>
      </c>
      <c r="AU6697" s="4">
        <v>22</v>
      </c>
      <c r="AV6697" s="4">
        <v>12</v>
      </c>
      <c r="AW6697" s="4">
        <v>2014</v>
      </c>
      <c r="AX6697" t="str">
        <f t="shared" si="1940"/>
        <v>Delay</v>
      </c>
      <c r="AY6697">
        <f t="shared" si="1941"/>
        <v>3</v>
      </c>
    </row>
    <row r="6698" spans="1:51" x14ac:dyDescent="0.2">
      <c r="A6698" s="3">
        <v>70614</v>
      </c>
      <c r="B6698" s="1" t="s">
        <v>175</v>
      </c>
      <c r="C6698" s="1" t="s">
        <v>165</v>
      </c>
      <c r="D6698" s="1" t="s">
        <v>52</v>
      </c>
      <c r="E6698" s="1" t="s">
        <v>53</v>
      </c>
      <c r="F6698" s="1" t="s">
        <v>53</v>
      </c>
      <c r="G6698" s="13" t="s">
        <v>1183</v>
      </c>
      <c r="H6698" s="12">
        <v>41393</v>
      </c>
      <c r="I6698" s="12" t="s">
        <v>1183</v>
      </c>
      <c r="J6698" s="12">
        <v>41393</v>
      </c>
      <c r="K6698" s="4">
        <v>4677</v>
      </c>
      <c r="L6698" s="1" t="s">
        <v>56</v>
      </c>
      <c r="M6698" s="1" t="s">
        <v>57</v>
      </c>
      <c r="N6698" s="1" t="s">
        <v>104</v>
      </c>
      <c r="O6698" s="1" t="s">
        <v>59</v>
      </c>
      <c r="P6698">
        <v>100</v>
      </c>
      <c r="Q6698">
        <v>3035</v>
      </c>
      <c r="R6698">
        <v>242800</v>
      </c>
      <c r="S6698">
        <v>80</v>
      </c>
      <c r="T6698">
        <v>0.8</v>
      </c>
      <c r="U6698">
        <f t="shared" si="1937"/>
        <v>242800</v>
      </c>
      <c r="V6698">
        <f t="shared" si="1938"/>
        <v>303500</v>
      </c>
      <c r="W6698" s="1" t="s">
        <v>85</v>
      </c>
      <c r="X6698" s="1" t="s">
        <v>1236</v>
      </c>
      <c r="Y6698" s="1" t="s">
        <v>86</v>
      </c>
      <c r="Z6698" s="4">
        <v>5585</v>
      </c>
      <c r="AA6698" s="4">
        <f t="shared" si="1942"/>
        <v>1346</v>
      </c>
      <c r="AB6698" s="4">
        <f t="shared" si="1946"/>
        <v>793.39430000000016</v>
      </c>
      <c r="AC6698" s="4">
        <f t="shared" si="1934"/>
        <v>1346</v>
      </c>
      <c r="AD6698" s="4">
        <f t="shared" si="1943"/>
        <v>1270.6666666666667</v>
      </c>
      <c r="AE6698" s="4">
        <v>1346</v>
      </c>
      <c r="AF6698" s="4">
        <v>1346</v>
      </c>
      <c r="AG6698" s="4">
        <f t="shared" si="1944"/>
        <v>1346</v>
      </c>
      <c r="AI6698" t="e">
        <f t="shared" si="1939"/>
        <v>#N/A</v>
      </c>
      <c r="AJ6698">
        <v>32471.83</v>
      </c>
      <c r="AK6698" s="2">
        <v>32471.83</v>
      </c>
      <c r="AL6698" s="2">
        <f t="shared" si="1945"/>
        <v>32471.83</v>
      </c>
      <c r="AM6698" s="4"/>
      <c r="AN6698" t="e">
        <f>VLOOKUP([1]!Tabelle13[[#This Row],[Vlookup this ID for freight costs]],$AL$2:$AL$6811,2,FALSE)</f>
        <v>#REF!</v>
      </c>
      <c r="AP6698">
        <v>300.33999999999997</v>
      </c>
      <c r="AQ6698">
        <v>300.33999999999997</v>
      </c>
      <c r="AR6698" s="4">
        <v>29</v>
      </c>
      <c r="AS6698" s="4">
        <v>4</v>
      </c>
      <c r="AT6698" s="4">
        <v>2013</v>
      </c>
      <c r="AU6698" s="4">
        <v>29</v>
      </c>
      <c r="AV6698" s="4">
        <v>4</v>
      </c>
      <c r="AW6698" s="4">
        <v>2013</v>
      </c>
      <c r="AX6698" t="str">
        <f t="shared" si="1940"/>
        <v>No Delay</v>
      </c>
      <c r="AY6698">
        <f t="shared" si="1941"/>
        <v>0</v>
      </c>
    </row>
    <row r="6699" spans="1:51" x14ac:dyDescent="0.2">
      <c r="A6699" s="3">
        <v>22191</v>
      </c>
      <c r="B6699" s="1" t="s">
        <v>364</v>
      </c>
      <c r="C6699" s="1" t="s">
        <v>65</v>
      </c>
      <c r="D6699" s="1" t="s">
        <v>74</v>
      </c>
      <c r="E6699" s="1" t="s">
        <v>53</v>
      </c>
      <c r="F6699" s="1" t="s">
        <v>53</v>
      </c>
      <c r="G6699" s="13" t="s">
        <v>3054</v>
      </c>
      <c r="H6699" s="12">
        <v>40079</v>
      </c>
      <c r="I6699" s="12" t="s">
        <v>3054</v>
      </c>
      <c r="J6699" s="12">
        <v>40079</v>
      </c>
      <c r="K6699" s="4">
        <v>1849</v>
      </c>
      <c r="L6699" s="1" t="s">
        <v>56</v>
      </c>
      <c r="M6699" s="1" t="s">
        <v>3055</v>
      </c>
      <c r="N6699" s="1" t="s">
        <v>2898</v>
      </c>
      <c r="O6699" s="1" t="s">
        <v>2899</v>
      </c>
      <c r="P6699">
        <v>18</v>
      </c>
      <c r="Q6699">
        <v>1</v>
      </c>
      <c r="R6699">
        <v>750.29</v>
      </c>
      <c r="S6699">
        <v>750.29</v>
      </c>
      <c r="T6699">
        <v>41.68</v>
      </c>
      <c r="U6699">
        <f t="shared" si="1937"/>
        <v>750.29</v>
      </c>
      <c r="V6699">
        <f t="shared" si="1938"/>
        <v>18</v>
      </c>
      <c r="W6699" s="1" t="s">
        <v>815</v>
      </c>
      <c r="X6699" s="1" t="s">
        <v>71</v>
      </c>
      <c r="Y6699" s="1" t="s">
        <v>71</v>
      </c>
      <c r="Z6699" s="4">
        <v>10674</v>
      </c>
      <c r="AA6699" s="4">
        <f t="shared" si="1942"/>
        <v>18</v>
      </c>
      <c r="AB6699" s="4">
        <f t="shared" si="1946"/>
        <v>-79.105534710000001</v>
      </c>
      <c r="AC6699" s="4">
        <f t="shared" si="1934"/>
        <v>18</v>
      </c>
      <c r="AD6699" s="4">
        <f t="shared" si="1943"/>
        <v>112.35518706098</v>
      </c>
      <c r="AE6699" s="4">
        <v>18</v>
      </c>
      <c r="AF6699" s="4">
        <v>18</v>
      </c>
      <c r="AG6699" s="4">
        <f t="shared" si="1944"/>
        <v>18</v>
      </c>
      <c r="AI6699" t="e">
        <f t="shared" si="1939"/>
        <v>#N/A</v>
      </c>
      <c r="AJ6699" t="s">
        <v>81</v>
      </c>
      <c r="AK6699" s="2"/>
      <c r="AL6699" s="2" t="str">
        <f t="shared" si="1945"/>
        <v>Freight Included in Commodity Cost</v>
      </c>
      <c r="AM6699" s="4"/>
      <c r="AN6699" t="e">
        <f>VLOOKUP([1]!Tabelle13[[#This Row],[Vlookup this ID for freight costs]],$AL$2:$AL$6811,2,FALSE)</f>
        <v>#REF!</v>
      </c>
      <c r="AP6699">
        <v>1.47</v>
      </c>
      <c r="AQ6699">
        <v>1.47</v>
      </c>
      <c r="AR6699" s="4">
        <v>23</v>
      </c>
      <c r="AS6699" s="4">
        <v>9</v>
      </c>
      <c r="AT6699" s="4">
        <v>2009</v>
      </c>
      <c r="AU6699" s="4">
        <v>23</v>
      </c>
      <c r="AV6699" s="4">
        <v>9</v>
      </c>
      <c r="AW6699" s="4">
        <v>2009</v>
      </c>
      <c r="AX6699" t="str">
        <f t="shared" si="1940"/>
        <v>No Delay</v>
      </c>
      <c r="AY6699">
        <f t="shared" si="1941"/>
        <v>0</v>
      </c>
    </row>
    <row r="6700" spans="1:51" x14ac:dyDescent="0.2">
      <c r="A6700" s="3">
        <v>71773</v>
      </c>
      <c r="B6700" s="1" t="s">
        <v>175</v>
      </c>
      <c r="C6700" s="1" t="s">
        <v>165</v>
      </c>
      <c r="D6700" s="1" t="s">
        <v>52</v>
      </c>
      <c r="E6700" s="1" t="s">
        <v>53</v>
      </c>
      <c r="F6700" s="1" t="s">
        <v>53</v>
      </c>
      <c r="G6700" s="13" t="s">
        <v>1183</v>
      </c>
      <c r="H6700" s="12">
        <v>41393</v>
      </c>
      <c r="I6700" s="12" t="s">
        <v>1183</v>
      </c>
      <c r="J6700" s="12">
        <v>41393</v>
      </c>
      <c r="K6700" s="4">
        <v>4678</v>
      </c>
      <c r="L6700" s="1" t="s">
        <v>56</v>
      </c>
      <c r="M6700" s="1" t="s">
        <v>57</v>
      </c>
      <c r="N6700" s="1" t="s">
        <v>3047</v>
      </c>
      <c r="O6700" s="1" t="s">
        <v>59</v>
      </c>
      <c r="P6700">
        <v>100</v>
      </c>
      <c r="Q6700">
        <v>100</v>
      </c>
      <c r="R6700">
        <v>800</v>
      </c>
      <c r="S6700">
        <v>8</v>
      </c>
      <c r="T6700">
        <v>0.08</v>
      </c>
      <c r="U6700">
        <f t="shared" si="1937"/>
        <v>800</v>
      </c>
      <c r="V6700">
        <f t="shared" si="1938"/>
        <v>10000</v>
      </c>
      <c r="W6700" s="1" t="s">
        <v>85</v>
      </c>
      <c r="X6700" s="1" t="s">
        <v>1236</v>
      </c>
      <c r="Y6700" s="1" t="s">
        <v>86</v>
      </c>
      <c r="Z6700" s="4">
        <v>5585</v>
      </c>
      <c r="AA6700" s="4">
        <f t="shared" si="1942"/>
        <v>74</v>
      </c>
      <c r="AB6700" s="4">
        <f t="shared" si="1946"/>
        <v>-460.93219999999997</v>
      </c>
      <c r="AC6700" s="4">
        <f t="shared" si="1934"/>
        <v>74</v>
      </c>
      <c r="AD6700" s="4">
        <f t="shared" si="1943"/>
        <v>97.4</v>
      </c>
      <c r="AE6700" s="4">
        <v>74</v>
      </c>
      <c r="AF6700" s="4">
        <v>74</v>
      </c>
      <c r="AG6700" s="4">
        <f t="shared" si="1944"/>
        <v>74</v>
      </c>
      <c r="AI6700" t="e">
        <f t="shared" si="1939"/>
        <v>#N/A</v>
      </c>
      <c r="AJ6700">
        <v>1649.91</v>
      </c>
      <c r="AK6700" s="2">
        <v>1649.91</v>
      </c>
      <c r="AL6700" s="2">
        <f t="shared" si="1945"/>
        <v>1649.91</v>
      </c>
      <c r="AM6700" s="4"/>
      <c r="AN6700" t="e">
        <f>VLOOKUP([1]!Tabelle13[[#This Row],[Vlookup this ID for freight costs]],$AL$2:$AL$6811,2,FALSE)</f>
        <v>#REF!</v>
      </c>
      <c r="AP6700">
        <v>0.99</v>
      </c>
      <c r="AQ6700">
        <v>0.99</v>
      </c>
      <c r="AR6700" s="4">
        <v>29</v>
      </c>
      <c r="AS6700" s="4">
        <v>4</v>
      </c>
      <c r="AT6700" s="4">
        <v>2013</v>
      </c>
      <c r="AU6700" s="4">
        <v>29</v>
      </c>
      <c r="AV6700" s="4">
        <v>4</v>
      </c>
      <c r="AW6700" s="4">
        <v>2013</v>
      </c>
      <c r="AX6700" t="str">
        <f t="shared" si="1940"/>
        <v>No Delay</v>
      </c>
      <c r="AY6700">
        <f t="shared" si="1941"/>
        <v>0</v>
      </c>
    </row>
    <row r="6701" spans="1:51" x14ac:dyDescent="0.2">
      <c r="A6701" s="3">
        <v>72538</v>
      </c>
      <c r="B6701" s="1" t="s">
        <v>175</v>
      </c>
      <c r="C6701" s="1" t="s">
        <v>165</v>
      </c>
      <c r="D6701" s="1" t="s">
        <v>52</v>
      </c>
      <c r="E6701" s="1" t="s">
        <v>53</v>
      </c>
      <c r="F6701" s="1" t="s">
        <v>53</v>
      </c>
      <c r="G6701" s="13" t="s">
        <v>2089</v>
      </c>
      <c r="H6701" s="12">
        <v>41850</v>
      </c>
      <c r="I6701" s="12" t="s">
        <v>279</v>
      </c>
      <c r="J6701" s="12">
        <v>41858</v>
      </c>
      <c r="K6701" s="4">
        <v>5744</v>
      </c>
      <c r="L6701" s="1" t="s">
        <v>56</v>
      </c>
      <c r="M6701" s="1" t="s">
        <v>57</v>
      </c>
      <c r="N6701" s="1" t="s">
        <v>104</v>
      </c>
      <c r="O6701" s="1" t="s">
        <v>59</v>
      </c>
      <c r="P6701">
        <v>100</v>
      </c>
      <c r="Q6701">
        <v>6000</v>
      </c>
      <c r="R6701">
        <v>480000</v>
      </c>
      <c r="S6701">
        <v>80</v>
      </c>
      <c r="T6701">
        <v>0.8</v>
      </c>
      <c r="U6701">
        <f t="shared" si="1937"/>
        <v>480000</v>
      </c>
      <c r="V6701">
        <f t="shared" si="1938"/>
        <v>600000</v>
      </c>
      <c r="W6701" s="1" t="s">
        <v>85</v>
      </c>
      <c r="X6701" s="1" t="s">
        <v>1236</v>
      </c>
      <c r="Y6701" s="1" t="s">
        <v>86</v>
      </c>
      <c r="Z6701" s="4">
        <v>5585</v>
      </c>
      <c r="AA6701" s="4">
        <f t="shared" si="1942"/>
        <v>2432</v>
      </c>
      <c r="AB6701" s="4">
        <f t="shared" si="1946"/>
        <v>2035.077</v>
      </c>
      <c r="AC6701" s="4">
        <f t="shared" si="1934"/>
        <v>2432</v>
      </c>
      <c r="AD6701" s="4">
        <f t="shared" si="1943"/>
        <v>3165.6666666666665</v>
      </c>
      <c r="AE6701" s="4">
        <v>2432</v>
      </c>
      <c r="AF6701" s="4">
        <v>2432</v>
      </c>
      <c r="AG6701" s="4">
        <f t="shared" si="1944"/>
        <v>2432</v>
      </c>
      <c r="AI6701" t="e">
        <f t="shared" si="1939"/>
        <v>#N/A</v>
      </c>
      <c r="AJ6701">
        <v>23482.06</v>
      </c>
      <c r="AK6701" s="2">
        <v>23482.06</v>
      </c>
      <c r="AL6701" s="2">
        <f t="shared" si="1945"/>
        <v>23482.06</v>
      </c>
      <c r="AM6701" s="4"/>
      <c r="AN6701" t="e">
        <f>VLOOKUP([1]!Tabelle13[[#This Row],[Vlookup this ID for freight costs]],$AL$2:$AL$6811,2,FALSE)</f>
        <v>#REF!</v>
      </c>
      <c r="AP6701">
        <v>493.44</v>
      </c>
      <c r="AQ6701">
        <v>493.44</v>
      </c>
      <c r="AR6701" s="4">
        <v>30</v>
      </c>
      <c r="AS6701" s="4">
        <v>7</v>
      </c>
      <c r="AT6701" s="4">
        <v>2014</v>
      </c>
      <c r="AU6701" s="4">
        <v>7</v>
      </c>
      <c r="AV6701" s="4">
        <v>8</v>
      </c>
      <c r="AW6701" s="4">
        <v>2014</v>
      </c>
      <c r="AX6701" t="str">
        <f t="shared" si="1940"/>
        <v>Delay</v>
      </c>
      <c r="AY6701">
        <f t="shared" si="1941"/>
        <v>8</v>
      </c>
    </row>
    <row r="6702" spans="1:51" x14ac:dyDescent="0.2">
      <c r="A6702" s="3">
        <v>72557</v>
      </c>
      <c r="B6702" s="1" t="s">
        <v>175</v>
      </c>
      <c r="C6702" s="1" t="s">
        <v>165</v>
      </c>
      <c r="D6702" s="1" t="s">
        <v>52</v>
      </c>
      <c r="E6702" s="1" t="s">
        <v>53</v>
      </c>
      <c r="F6702" s="1" t="s">
        <v>53</v>
      </c>
      <c r="G6702" s="13" t="s">
        <v>2245</v>
      </c>
      <c r="H6702" s="12">
        <v>41466</v>
      </c>
      <c r="I6702" s="12" t="s">
        <v>2585</v>
      </c>
      <c r="J6702" s="12">
        <v>41470</v>
      </c>
      <c r="K6702" s="4">
        <v>4798</v>
      </c>
      <c r="L6702" s="1" t="s">
        <v>56</v>
      </c>
      <c r="M6702" s="1" t="s">
        <v>57</v>
      </c>
      <c r="N6702" s="1" t="s">
        <v>104</v>
      </c>
      <c r="O6702" s="1" t="s">
        <v>59</v>
      </c>
      <c r="P6702">
        <v>100</v>
      </c>
      <c r="Q6702">
        <v>3032</v>
      </c>
      <c r="R6702">
        <v>242560</v>
      </c>
      <c r="S6702">
        <v>80</v>
      </c>
      <c r="T6702">
        <v>0.8</v>
      </c>
      <c r="U6702">
        <f t="shared" si="1937"/>
        <v>242560</v>
      </c>
      <c r="V6702">
        <f t="shared" si="1938"/>
        <v>303200</v>
      </c>
      <c r="W6702" s="1" t="s">
        <v>85</v>
      </c>
      <c r="X6702" s="1" t="s">
        <v>1236</v>
      </c>
      <c r="Y6702" s="1" t="s">
        <v>86</v>
      </c>
      <c r="Z6702" s="4">
        <v>5585</v>
      </c>
      <c r="AA6702" s="4">
        <f t="shared" si="1942"/>
        <v>1317</v>
      </c>
      <c r="AB6702" s="4">
        <f t="shared" si="1946"/>
        <v>792.13796000000002</v>
      </c>
      <c r="AC6702" s="4">
        <f t="shared" ref="AC6702:AC6765" si="1947">AF6702</f>
        <v>1317</v>
      </c>
      <c r="AD6702" s="4">
        <f t="shared" si="1943"/>
        <v>1274</v>
      </c>
      <c r="AE6702" s="4">
        <v>1317</v>
      </c>
      <c r="AF6702" s="4">
        <v>1317</v>
      </c>
      <c r="AG6702" s="4">
        <f t="shared" si="1944"/>
        <v>1317</v>
      </c>
      <c r="AI6702" t="e">
        <f t="shared" si="1939"/>
        <v>#N/A</v>
      </c>
      <c r="AJ6702">
        <v>47892.57</v>
      </c>
      <c r="AK6702" s="2">
        <v>47892.57</v>
      </c>
      <c r="AL6702" s="2">
        <f t="shared" si="1945"/>
        <v>47892.57</v>
      </c>
      <c r="AM6702" s="4"/>
      <c r="AN6702" t="e">
        <f>VLOOKUP([1]!Tabelle13[[#This Row],[Vlookup this ID for freight costs]],$AL$2:$AL$6811,2,FALSE)</f>
        <v>#REF!</v>
      </c>
      <c r="AP6702">
        <v>300.05</v>
      </c>
      <c r="AQ6702">
        <v>300.05</v>
      </c>
      <c r="AR6702" s="4">
        <v>11</v>
      </c>
      <c r="AS6702" s="4">
        <v>7</v>
      </c>
      <c r="AT6702" s="4">
        <v>2013</v>
      </c>
      <c r="AU6702" s="4">
        <v>15</v>
      </c>
      <c r="AV6702" s="4">
        <v>7</v>
      </c>
      <c r="AW6702" s="4">
        <v>2013</v>
      </c>
      <c r="AX6702" t="str">
        <f t="shared" si="1940"/>
        <v>Delay</v>
      </c>
      <c r="AY6702">
        <f t="shared" si="1941"/>
        <v>4</v>
      </c>
    </row>
    <row r="6703" spans="1:51" x14ac:dyDescent="0.2">
      <c r="A6703" s="3">
        <v>12959</v>
      </c>
      <c r="B6703" s="1" t="s">
        <v>172</v>
      </c>
      <c r="C6703" s="1" t="s">
        <v>114</v>
      </c>
      <c r="D6703" s="1" t="s">
        <v>52</v>
      </c>
      <c r="E6703" s="1" t="s">
        <v>53</v>
      </c>
      <c r="F6703" s="1" t="s">
        <v>53</v>
      </c>
      <c r="G6703" s="13" t="s">
        <v>1932</v>
      </c>
      <c r="H6703" s="12">
        <v>42136</v>
      </c>
      <c r="I6703" s="12" t="s">
        <v>2123</v>
      </c>
      <c r="J6703" s="12">
        <v>42138</v>
      </c>
      <c r="K6703" s="4">
        <v>6539</v>
      </c>
      <c r="L6703" s="1" t="s">
        <v>56</v>
      </c>
      <c r="M6703" s="1" t="s">
        <v>57</v>
      </c>
      <c r="N6703" s="1" t="s">
        <v>104</v>
      </c>
      <c r="O6703" s="1" t="s">
        <v>59</v>
      </c>
      <c r="P6703">
        <v>100</v>
      </c>
      <c r="Q6703">
        <v>6280</v>
      </c>
      <c r="R6703">
        <v>502400</v>
      </c>
      <c r="S6703">
        <v>80</v>
      </c>
      <c r="T6703">
        <v>0.8</v>
      </c>
      <c r="U6703">
        <f t="shared" si="1937"/>
        <v>502400</v>
      </c>
      <c r="V6703">
        <f t="shared" si="1938"/>
        <v>628000</v>
      </c>
      <c r="W6703" s="1" t="s">
        <v>85</v>
      </c>
      <c r="X6703" s="1" t="s">
        <v>1236</v>
      </c>
      <c r="Y6703" s="1" t="s">
        <v>86</v>
      </c>
      <c r="Z6703" s="4">
        <v>7060</v>
      </c>
      <c r="AA6703" s="4">
        <f t="shared" si="1942"/>
        <v>2548</v>
      </c>
      <c r="AB6703" s="4">
        <f t="shared" si="1946"/>
        <v>2152.3353999999999</v>
      </c>
      <c r="AC6703" s="4">
        <f t="shared" si="1947"/>
        <v>2548</v>
      </c>
      <c r="AD6703" s="4">
        <f t="shared" si="1943"/>
        <v>2548</v>
      </c>
      <c r="AE6703" s="4">
        <v>2548</v>
      </c>
      <c r="AF6703" s="4">
        <v>2548</v>
      </c>
      <c r="AG6703" s="4">
        <f t="shared" si="1944"/>
        <v>2548</v>
      </c>
      <c r="AI6703" t="e">
        <f t="shared" si="1939"/>
        <v>#N/A</v>
      </c>
      <c r="AJ6703">
        <v>28709.52</v>
      </c>
      <c r="AK6703" s="2">
        <v>28709.52</v>
      </c>
      <c r="AL6703" s="2">
        <f t="shared" si="1945"/>
        <v>28709.52</v>
      </c>
      <c r="AM6703" s="4"/>
      <c r="AN6703" t="e">
        <f>VLOOKUP([1]!Tabelle13[[#This Row],[Vlookup this ID for freight costs]],$AL$2:$AL$6811,2,FALSE)</f>
        <v>#REF!</v>
      </c>
      <c r="AP6703">
        <v>516.47</v>
      </c>
      <c r="AQ6703">
        <v>516.47</v>
      </c>
      <c r="AR6703" s="4">
        <v>12</v>
      </c>
      <c r="AS6703" s="4">
        <v>5</v>
      </c>
      <c r="AT6703" s="4">
        <v>2015</v>
      </c>
      <c r="AU6703" s="4">
        <v>14</v>
      </c>
      <c r="AV6703" s="4">
        <v>5</v>
      </c>
      <c r="AW6703" s="4">
        <v>2015</v>
      </c>
      <c r="AX6703" t="str">
        <f t="shared" si="1940"/>
        <v>Delay</v>
      </c>
      <c r="AY6703">
        <f t="shared" si="1941"/>
        <v>2</v>
      </c>
    </row>
    <row r="6704" spans="1:51" x14ac:dyDescent="0.2">
      <c r="A6704" s="3">
        <v>15005</v>
      </c>
      <c r="B6704" s="1" t="s">
        <v>1138</v>
      </c>
      <c r="C6704" s="1" t="s">
        <v>65</v>
      </c>
      <c r="D6704" s="1" t="s">
        <v>52</v>
      </c>
      <c r="E6704" s="1" t="s">
        <v>53</v>
      </c>
      <c r="F6704" s="1" t="s">
        <v>53</v>
      </c>
      <c r="G6704" s="13" t="s">
        <v>3056</v>
      </c>
      <c r="H6704" s="12">
        <v>41170</v>
      </c>
      <c r="I6704" s="12" t="s">
        <v>3056</v>
      </c>
      <c r="J6704" s="12">
        <v>41170</v>
      </c>
      <c r="K6704" s="4">
        <v>4167</v>
      </c>
      <c r="L6704" s="1" t="s">
        <v>56</v>
      </c>
      <c r="M6704" s="1" t="s">
        <v>126</v>
      </c>
      <c r="N6704" s="1" t="s">
        <v>127</v>
      </c>
      <c r="O6704" s="1" t="s">
        <v>128</v>
      </c>
      <c r="P6704">
        <v>20</v>
      </c>
      <c r="Q6704">
        <v>8018</v>
      </c>
      <c r="R6704">
        <v>256576</v>
      </c>
      <c r="S6704">
        <v>32</v>
      </c>
      <c r="T6704">
        <v>1.6</v>
      </c>
      <c r="U6704">
        <f t="shared" si="1937"/>
        <v>256576</v>
      </c>
      <c r="V6704">
        <f t="shared" si="1938"/>
        <v>160360</v>
      </c>
      <c r="W6704" s="1" t="s">
        <v>126</v>
      </c>
      <c r="X6704" s="1" t="s">
        <v>129</v>
      </c>
      <c r="Y6704" s="1" t="s">
        <v>129</v>
      </c>
      <c r="Z6704" s="3">
        <v>4993</v>
      </c>
      <c r="AA6704" s="4">
        <f t="shared" si="1942"/>
        <v>2607</v>
      </c>
      <c r="AB6704" s="4">
        <f t="shared" si="1946"/>
        <v>1918.846176</v>
      </c>
      <c r="AC6704" s="4">
        <f t="shared" si="1947"/>
        <v>2607</v>
      </c>
      <c r="AD6704" s="4">
        <f t="shared" si="1943"/>
        <v>2607</v>
      </c>
      <c r="AE6704" s="4">
        <v>2607</v>
      </c>
      <c r="AF6704" s="4">
        <v>2607</v>
      </c>
      <c r="AG6704" s="4">
        <f t="shared" si="1944"/>
        <v>2607</v>
      </c>
      <c r="AI6704" t="e">
        <f t="shared" si="1939"/>
        <v>#N/A</v>
      </c>
      <c r="AJ6704">
        <v>28595.45</v>
      </c>
      <c r="AK6704" s="2">
        <v>28595.45</v>
      </c>
      <c r="AL6704" s="2">
        <f t="shared" si="1945"/>
        <v>28595.45</v>
      </c>
      <c r="AM6704" s="4"/>
      <c r="AN6704" t="e">
        <f>VLOOKUP([1]!Tabelle13[[#This Row],[Vlookup this ID for freight costs]],$AL$2:$AL$6811,2,FALSE)</f>
        <v>#REF!</v>
      </c>
      <c r="AP6704">
        <v>359.72</v>
      </c>
      <c r="AQ6704">
        <v>359.72</v>
      </c>
      <c r="AR6704" s="4">
        <v>18</v>
      </c>
      <c r="AS6704" s="4">
        <v>9</v>
      </c>
      <c r="AT6704" s="4">
        <v>2012</v>
      </c>
      <c r="AU6704" s="4">
        <v>18</v>
      </c>
      <c r="AV6704" s="4">
        <v>9</v>
      </c>
      <c r="AW6704" s="4">
        <v>2012</v>
      </c>
      <c r="AX6704" t="str">
        <f t="shared" si="1940"/>
        <v>No Delay</v>
      </c>
      <c r="AY6704">
        <f t="shared" si="1941"/>
        <v>0</v>
      </c>
    </row>
    <row r="6705" spans="1:51" x14ac:dyDescent="0.2">
      <c r="A6705" s="3">
        <v>15131</v>
      </c>
      <c r="B6705" s="1" t="s">
        <v>172</v>
      </c>
      <c r="C6705" s="1" t="s">
        <v>114</v>
      </c>
      <c r="D6705" s="1" t="s">
        <v>52</v>
      </c>
      <c r="E6705" s="1" t="s">
        <v>53</v>
      </c>
      <c r="F6705" s="1" t="s">
        <v>53</v>
      </c>
      <c r="G6705" s="13" t="s">
        <v>433</v>
      </c>
      <c r="H6705" s="12">
        <v>41528</v>
      </c>
      <c r="I6705" s="12" t="s">
        <v>433</v>
      </c>
      <c r="J6705" s="12">
        <v>41528</v>
      </c>
      <c r="K6705" s="4">
        <v>4903</v>
      </c>
      <c r="L6705" s="1" t="s">
        <v>56</v>
      </c>
      <c r="M6705" s="1" t="s">
        <v>57</v>
      </c>
      <c r="N6705" s="1" t="s">
        <v>104</v>
      </c>
      <c r="O6705" s="1" t="s">
        <v>59</v>
      </c>
      <c r="P6705">
        <v>100</v>
      </c>
      <c r="Q6705">
        <v>6000</v>
      </c>
      <c r="R6705">
        <v>480000</v>
      </c>
      <c r="S6705">
        <v>80</v>
      </c>
      <c r="T6705">
        <v>0.8</v>
      </c>
      <c r="U6705">
        <f t="shared" si="1937"/>
        <v>480000</v>
      </c>
      <c r="V6705">
        <f t="shared" si="1938"/>
        <v>600000</v>
      </c>
      <c r="W6705" s="1" t="s">
        <v>85</v>
      </c>
      <c r="X6705" s="1" t="s">
        <v>1236</v>
      </c>
      <c r="Y6705" s="1" t="s">
        <v>86</v>
      </c>
      <c r="Z6705" s="4">
        <v>7060</v>
      </c>
      <c r="AA6705" s="4">
        <f t="shared" si="1942"/>
        <v>2606</v>
      </c>
      <c r="AB6705" s="4">
        <f t="shared" si="1946"/>
        <v>2035.077</v>
      </c>
      <c r="AC6705" s="4">
        <f t="shared" si="1947"/>
        <v>2606</v>
      </c>
      <c r="AD6705" s="4">
        <f t="shared" si="1943"/>
        <v>3165.6666666666665</v>
      </c>
      <c r="AE6705" s="4">
        <v>2606</v>
      </c>
      <c r="AF6705" s="4">
        <v>2606</v>
      </c>
      <c r="AG6705" s="4">
        <f t="shared" si="1944"/>
        <v>2606</v>
      </c>
      <c r="AI6705" t="e">
        <f t="shared" si="1939"/>
        <v>#N/A</v>
      </c>
      <c r="AJ6705">
        <v>38354.26</v>
      </c>
      <c r="AK6705" s="2">
        <v>38354.26</v>
      </c>
      <c r="AL6705" s="2">
        <f t="shared" si="1945"/>
        <v>38354.26</v>
      </c>
      <c r="AM6705" s="4"/>
      <c r="AN6705" t="e">
        <f>VLOOKUP([1]!Tabelle13[[#This Row],[Vlookup this ID for freight costs]],$AL$2:$AL$6811,2,FALSE)</f>
        <v>#REF!</v>
      </c>
      <c r="AP6705">
        <v>593.76</v>
      </c>
      <c r="AQ6705">
        <v>593.76</v>
      </c>
      <c r="AR6705" s="4">
        <v>11</v>
      </c>
      <c r="AS6705" s="4">
        <v>9</v>
      </c>
      <c r="AT6705" s="4">
        <v>2013</v>
      </c>
      <c r="AU6705" s="4">
        <v>11</v>
      </c>
      <c r="AV6705" s="4">
        <v>9</v>
      </c>
      <c r="AW6705" s="4">
        <v>2013</v>
      </c>
      <c r="AX6705" t="str">
        <f t="shared" si="1940"/>
        <v>No Delay</v>
      </c>
      <c r="AY6705">
        <f t="shared" si="1941"/>
        <v>0</v>
      </c>
    </row>
    <row r="6706" spans="1:51" x14ac:dyDescent="0.2">
      <c r="A6706" s="3">
        <v>17096</v>
      </c>
      <c r="B6706" s="1" t="s">
        <v>172</v>
      </c>
      <c r="C6706" s="1" t="s">
        <v>114</v>
      </c>
      <c r="D6706" s="1" t="s">
        <v>52</v>
      </c>
      <c r="E6706" s="1" t="s">
        <v>53</v>
      </c>
      <c r="F6706" s="1" t="s">
        <v>53</v>
      </c>
      <c r="G6706" s="13" t="s">
        <v>1159</v>
      </c>
      <c r="H6706" s="12">
        <v>42129</v>
      </c>
      <c r="I6706" s="12" t="s">
        <v>2123</v>
      </c>
      <c r="J6706" s="12">
        <v>42138</v>
      </c>
      <c r="K6706" s="4">
        <v>6540</v>
      </c>
      <c r="L6706" s="1" t="s">
        <v>56</v>
      </c>
      <c r="M6706" s="1" t="s">
        <v>57</v>
      </c>
      <c r="N6706" s="1" t="s">
        <v>104</v>
      </c>
      <c r="O6706" s="1" t="s">
        <v>59</v>
      </c>
      <c r="P6706">
        <v>100</v>
      </c>
      <c r="Q6706">
        <v>2863</v>
      </c>
      <c r="R6706">
        <v>229040</v>
      </c>
      <c r="S6706">
        <v>80</v>
      </c>
      <c r="T6706">
        <v>0.8</v>
      </c>
      <c r="U6706">
        <f t="shared" si="1937"/>
        <v>229040</v>
      </c>
      <c r="V6706">
        <f t="shared" si="1938"/>
        <v>286300</v>
      </c>
      <c r="W6706" s="1" t="s">
        <v>85</v>
      </c>
      <c r="X6706" s="1" t="s">
        <v>1236</v>
      </c>
      <c r="Y6706" s="1" t="s">
        <v>86</v>
      </c>
      <c r="Z6706" s="4">
        <v>7060</v>
      </c>
      <c r="AA6706" s="4">
        <f t="shared" si="1942"/>
        <v>1159</v>
      </c>
      <c r="AB6706" s="4">
        <f t="shared" si="1946"/>
        <v>721.36414000000013</v>
      </c>
      <c r="AC6706" s="4">
        <f t="shared" si="1947"/>
        <v>1159</v>
      </c>
      <c r="AD6706" s="4">
        <f t="shared" si="1943"/>
        <v>1228.5</v>
      </c>
      <c r="AE6706" s="4">
        <v>1159</v>
      </c>
      <c r="AF6706" s="4">
        <v>1159</v>
      </c>
      <c r="AG6706" s="4">
        <f t="shared" si="1944"/>
        <v>1159</v>
      </c>
      <c r="AI6706" t="e">
        <f t="shared" si="1939"/>
        <v>#N/A</v>
      </c>
      <c r="AJ6706">
        <v>15174.53</v>
      </c>
      <c r="AK6706" s="2">
        <v>15174.53</v>
      </c>
      <c r="AL6706" s="2">
        <f t="shared" si="1945"/>
        <v>15174.53</v>
      </c>
      <c r="AM6706" s="4"/>
      <c r="AN6706" t="e">
        <f>VLOOKUP([1]!Tabelle13[[#This Row],[Vlookup this ID for freight costs]],$AL$2:$AL$6811,2,FALSE)</f>
        <v>#REF!</v>
      </c>
      <c r="AP6706">
        <v>235.45</v>
      </c>
      <c r="AQ6706">
        <v>235.45</v>
      </c>
      <c r="AR6706" s="4">
        <v>5</v>
      </c>
      <c r="AS6706" s="4">
        <v>5</v>
      </c>
      <c r="AT6706" s="4">
        <v>2015</v>
      </c>
      <c r="AU6706" s="4">
        <v>14</v>
      </c>
      <c r="AV6706" s="4">
        <v>5</v>
      </c>
      <c r="AW6706" s="4">
        <v>2015</v>
      </c>
      <c r="AX6706" t="str">
        <f t="shared" si="1940"/>
        <v>Delay</v>
      </c>
      <c r="AY6706">
        <f t="shared" si="1941"/>
        <v>9</v>
      </c>
    </row>
    <row r="6707" spans="1:51" x14ac:dyDescent="0.2">
      <c r="A6707" s="3">
        <v>2417</v>
      </c>
      <c r="B6707" s="1" t="s">
        <v>133</v>
      </c>
      <c r="C6707" s="1" t="s">
        <v>51</v>
      </c>
      <c r="D6707" s="1" t="s">
        <v>52</v>
      </c>
      <c r="E6707" s="1" t="s">
        <v>53</v>
      </c>
      <c r="F6707" s="1" t="s">
        <v>53</v>
      </c>
      <c r="G6707" s="13" t="s">
        <v>2055</v>
      </c>
      <c r="H6707" s="12">
        <v>39959</v>
      </c>
      <c r="I6707" s="12" t="s">
        <v>2055</v>
      </c>
      <c r="J6707" s="12">
        <v>39959</v>
      </c>
      <c r="K6707" s="4">
        <v>1563</v>
      </c>
      <c r="L6707" s="1" t="s">
        <v>56</v>
      </c>
      <c r="M6707" s="1" t="s">
        <v>57</v>
      </c>
      <c r="N6707" s="1" t="s">
        <v>104</v>
      </c>
      <c r="O6707" s="1" t="s">
        <v>59</v>
      </c>
      <c r="P6707">
        <v>100</v>
      </c>
      <c r="Q6707">
        <v>9000</v>
      </c>
      <c r="R6707">
        <v>648000</v>
      </c>
      <c r="S6707">
        <v>72</v>
      </c>
      <c r="T6707">
        <v>0.72</v>
      </c>
      <c r="U6707">
        <f t="shared" si="1937"/>
        <v>648000</v>
      </c>
      <c r="V6707">
        <f t="shared" si="1938"/>
        <v>900000</v>
      </c>
      <c r="W6707" s="1" t="s">
        <v>60</v>
      </c>
      <c r="X6707" s="1" t="s">
        <v>61</v>
      </c>
      <c r="Y6707" s="1" t="s">
        <v>61</v>
      </c>
      <c r="Z6707" s="3">
        <v>12488</v>
      </c>
      <c r="AA6707" s="4">
        <f t="shared" si="1942"/>
        <v>2655</v>
      </c>
      <c r="AB6707" s="4">
        <f t="shared" si="1946"/>
        <v>3039.3450000000003</v>
      </c>
      <c r="AC6707" s="4">
        <f t="shared" si="1947"/>
        <v>2655</v>
      </c>
      <c r="AD6707" s="4">
        <f t="shared" si="1943"/>
        <v>2655</v>
      </c>
      <c r="AE6707" s="4">
        <v>2655</v>
      </c>
      <c r="AF6707" s="4">
        <v>2655</v>
      </c>
      <c r="AG6707" s="4">
        <f t="shared" si="1944"/>
        <v>2655</v>
      </c>
      <c r="AH6707" s="4">
        <v>11480</v>
      </c>
      <c r="AI6707">
        <f t="shared" si="1939"/>
        <v>7191</v>
      </c>
      <c r="AJ6707">
        <v>25052.69</v>
      </c>
      <c r="AK6707" s="2">
        <v>25052.69</v>
      </c>
      <c r="AL6707" s="2">
        <f t="shared" si="1945"/>
        <v>25052.69</v>
      </c>
      <c r="AM6707" s="4"/>
      <c r="AN6707" t="e">
        <f>VLOOKUP([1]!Tabelle13[[#This Row],[Vlookup this ID for freight costs]],$AL$2:$AL$6811,2,FALSE)</f>
        <v>#REF!</v>
      </c>
      <c r="AP6707">
        <v>1270.08</v>
      </c>
      <c r="AQ6707">
        <v>1270.08</v>
      </c>
      <c r="AR6707" s="4">
        <v>26</v>
      </c>
      <c r="AS6707" s="4">
        <v>5</v>
      </c>
      <c r="AT6707" s="4">
        <v>2009</v>
      </c>
      <c r="AU6707" s="4">
        <v>26</v>
      </c>
      <c r="AV6707" s="4">
        <v>5</v>
      </c>
      <c r="AW6707" s="4">
        <v>2009</v>
      </c>
      <c r="AX6707" t="str">
        <f t="shared" si="1940"/>
        <v>No Delay</v>
      </c>
      <c r="AY6707">
        <f t="shared" si="1941"/>
        <v>0</v>
      </c>
    </row>
    <row r="6708" spans="1:51" x14ac:dyDescent="0.2">
      <c r="A6708" s="3">
        <v>10239</v>
      </c>
      <c r="B6708" s="1" t="s">
        <v>119</v>
      </c>
      <c r="C6708" s="1" t="s">
        <v>114</v>
      </c>
      <c r="D6708" s="1" t="s">
        <v>52</v>
      </c>
      <c r="E6708" s="1" t="s">
        <v>53</v>
      </c>
      <c r="F6708" s="1" t="s">
        <v>53</v>
      </c>
      <c r="G6708" s="13" t="s">
        <v>2092</v>
      </c>
      <c r="H6708" s="12">
        <v>39912</v>
      </c>
      <c r="I6708" s="12" t="s">
        <v>2092</v>
      </c>
      <c r="J6708" s="12">
        <v>39912</v>
      </c>
      <c r="K6708" s="4">
        <v>1462</v>
      </c>
      <c r="L6708" s="1" t="s">
        <v>56</v>
      </c>
      <c r="M6708" s="1" t="s">
        <v>126</v>
      </c>
      <c r="N6708" s="1" t="s">
        <v>127</v>
      </c>
      <c r="O6708" s="1" t="s">
        <v>128</v>
      </c>
      <c r="P6708">
        <v>20</v>
      </c>
      <c r="Q6708">
        <v>8000</v>
      </c>
      <c r="R6708">
        <v>256000</v>
      </c>
      <c r="S6708">
        <v>32</v>
      </c>
      <c r="T6708">
        <v>1.6</v>
      </c>
      <c r="U6708">
        <f t="shared" si="1937"/>
        <v>256000</v>
      </c>
      <c r="V6708">
        <f t="shared" si="1938"/>
        <v>160000</v>
      </c>
      <c r="W6708" s="1" t="s">
        <v>126</v>
      </c>
      <c r="X6708" s="1" t="s">
        <v>129</v>
      </c>
      <c r="Y6708" s="1" t="s">
        <v>129</v>
      </c>
      <c r="Z6708" s="3">
        <v>8261</v>
      </c>
      <c r="AA6708" s="4">
        <f t="shared" si="1942"/>
        <v>2657</v>
      </c>
      <c r="AB6708" s="4">
        <f t="shared" si="1946"/>
        <v>1914.3330000000001</v>
      </c>
      <c r="AC6708" s="4">
        <f t="shared" si="1947"/>
        <v>2657</v>
      </c>
      <c r="AD6708" s="4">
        <f t="shared" si="1943"/>
        <v>2529.3333333333335</v>
      </c>
      <c r="AE6708" s="4">
        <v>2657</v>
      </c>
      <c r="AF6708" s="4">
        <v>2657</v>
      </c>
      <c r="AG6708" s="4">
        <f t="shared" si="1944"/>
        <v>2657</v>
      </c>
      <c r="AH6708" s="4">
        <v>83043</v>
      </c>
      <c r="AI6708">
        <f t="shared" si="1939"/>
        <v>6990</v>
      </c>
      <c r="AJ6708">
        <v>25513.66</v>
      </c>
      <c r="AK6708" s="2">
        <v>25513.66</v>
      </c>
      <c r="AL6708" s="2">
        <f t="shared" si="1945"/>
        <v>25513.66</v>
      </c>
      <c r="AM6708" s="4"/>
      <c r="AN6708" t="e">
        <f>VLOOKUP([1]!Tabelle13[[#This Row],[Vlookup this ID for freight costs]],$AL$2:$AL$6811,2,FALSE)</f>
        <v>#REF!</v>
      </c>
      <c r="AP6708">
        <v>501.76</v>
      </c>
      <c r="AQ6708">
        <v>501.76</v>
      </c>
      <c r="AR6708" s="4">
        <v>9</v>
      </c>
      <c r="AS6708" s="4">
        <v>4</v>
      </c>
      <c r="AT6708" s="4">
        <v>2009</v>
      </c>
      <c r="AU6708" s="4">
        <v>9</v>
      </c>
      <c r="AV6708" s="4">
        <v>4</v>
      </c>
      <c r="AW6708" s="4">
        <v>2009</v>
      </c>
      <c r="AX6708" t="str">
        <f t="shared" si="1940"/>
        <v>No Delay</v>
      </c>
      <c r="AY6708">
        <f t="shared" si="1941"/>
        <v>0</v>
      </c>
    </row>
    <row r="6709" spans="1:51" x14ac:dyDescent="0.2">
      <c r="A6709" s="3">
        <v>58398</v>
      </c>
      <c r="B6709" s="1" t="s">
        <v>140</v>
      </c>
      <c r="C6709" s="1" t="s">
        <v>99</v>
      </c>
      <c r="D6709" s="1" t="s">
        <v>52</v>
      </c>
      <c r="E6709" s="1" t="s">
        <v>53</v>
      </c>
      <c r="F6709" s="1" t="s">
        <v>53</v>
      </c>
      <c r="G6709" s="13" t="s">
        <v>703</v>
      </c>
      <c r="H6709" s="12">
        <v>40815</v>
      </c>
      <c r="I6709" s="12" t="s">
        <v>703</v>
      </c>
      <c r="J6709" s="12">
        <v>40815</v>
      </c>
      <c r="K6709" s="4">
        <v>3485</v>
      </c>
      <c r="L6709" s="1" t="s">
        <v>56</v>
      </c>
      <c r="M6709" s="1" t="s">
        <v>319</v>
      </c>
      <c r="N6709" s="1" t="s">
        <v>136</v>
      </c>
      <c r="O6709" s="1" t="s">
        <v>137</v>
      </c>
      <c r="P6709">
        <v>25</v>
      </c>
      <c r="Q6709">
        <v>8000</v>
      </c>
      <c r="R6709">
        <v>160000</v>
      </c>
      <c r="S6709">
        <v>20</v>
      </c>
      <c r="T6709">
        <v>0.8</v>
      </c>
      <c r="U6709">
        <f t="shared" si="1937"/>
        <v>160000</v>
      </c>
      <c r="V6709">
        <f t="shared" si="1938"/>
        <v>200000</v>
      </c>
      <c r="W6709" s="1" t="s">
        <v>138</v>
      </c>
      <c r="X6709" s="1" t="s">
        <v>139</v>
      </c>
      <c r="Y6709" s="1" t="s">
        <v>139</v>
      </c>
      <c r="Z6709" s="3">
        <v>10652</v>
      </c>
      <c r="AA6709" s="4">
        <f t="shared" si="1942"/>
        <v>2667</v>
      </c>
      <c r="AB6709" s="4">
        <f t="shared" si="1946"/>
        <v>1554.107</v>
      </c>
      <c r="AC6709" s="4">
        <f t="shared" si="1947"/>
        <v>2667</v>
      </c>
      <c r="AD6709" s="4">
        <f t="shared" si="1943"/>
        <v>1766.9626624316154</v>
      </c>
      <c r="AE6709" s="4">
        <v>2667</v>
      </c>
      <c r="AF6709" s="4">
        <v>2667</v>
      </c>
      <c r="AG6709" s="4">
        <f t="shared" si="1944"/>
        <v>2667</v>
      </c>
      <c r="AI6709" t="e">
        <f t="shared" si="1939"/>
        <v>#N/A</v>
      </c>
      <c r="AJ6709">
        <v>17773.939999999999</v>
      </c>
      <c r="AK6709" s="2">
        <v>17773.939999999999</v>
      </c>
      <c r="AL6709" s="2">
        <f t="shared" si="1945"/>
        <v>17773.939999999999</v>
      </c>
      <c r="AM6709" s="4"/>
      <c r="AN6709" t="e">
        <f>VLOOKUP([1]!Tabelle13[[#This Row],[Vlookup this ID for freight costs]],$AL$2:$AL$6811,2,FALSE)</f>
        <v>#REF!</v>
      </c>
      <c r="AP6709">
        <v>264</v>
      </c>
      <c r="AQ6709">
        <v>264</v>
      </c>
      <c r="AR6709" s="4">
        <v>29</v>
      </c>
      <c r="AS6709" s="4">
        <v>9</v>
      </c>
      <c r="AT6709" s="4">
        <v>2011</v>
      </c>
      <c r="AU6709" s="4">
        <v>29</v>
      </c>
      <c r="AV6709" s="4">
        <v>9</v>
      </c>
      <c r="AW6709" s="4">
        <v>2011</v>
      </c>
      <c r="AX6709" t="str">
        <f t="shared" si="1940"/>
        <v>No Delay</v>
      </c>
      <c r="AY6709">
        <f t="shared" si="1941"/>
        <v>0</v>
      </c>
    </row>
    <row r="6710" spans="1:51" x14ac:dyDescent="0.2">
      <c r="A6710" s="3">
        <v>20319</v>
      </c>
      <c r="B6710" s="1" t="s">
        <v>172</v>
      </c>
      <c r="C6710" s="1" t="s">
        <v>114</v>
      </c>
      <c r="D6710" s="1" t="s">
        <v>52</v>
      </c>
      <c r="E6710" s="1" t="s">
        <v>53</v>
      </c>
      <c r="F6710" s="1" t="s">
        <v>53</v>
      </c>
      <c r="G6710" s="13" t="s">
        <v>795</v>
      </c>
      <c r="H6710" s="12">
        <v>41894</v>
      </c>
      <c r="I6710" s="12" t="s">
        <v>1774</v>
      </c>
      <c r="J6710" s="12">
        <v>41899</v>
      </c>
      <c r="K6710" s="4">
        <v>5947</v>
      </c>
      <c r="L6710" s="1" t="s">
        <v>56</v>
      </c>
      <c r="M6710" s="1" t="s">
        <v>57</v>
      </c>
      <c r="N6710" s="1" t="s">
        <v>104</v>
      </c>
      <c r="O6710" s="1" t="s">
        <v>59</v>
      </c>
      <c r="P6710">
        <v>100</v>
      </c>
      <c r="Q6710">
        <v>6000</v>
      </c>
      <c r="R6710">
        <v>480000</v>
      </c>
      <c r="S6710">
        <v>80</v>
      </c>
      <c r="T6710">
        <v>0.8</v>
      </c>
      <c r="U6710">
        <f t="shared" si="1937"/>
        <v>480000</v>
      </c>
      <c r="V6710">
        <f t="shared" si="1938"/>
        <v>600000</v>
      </c>
      <c r="W6710" s="1" t="s">
        <v>85</v>
      </c>
      <c r="X6710" s="1" t="s">
        <v>1236</v>
      </c>
      <c r="Y6710" s="1" t="s">
        <v>86</v>
      </c>
      <c r="Z6710" s="4">
        <v>7060</v>
      </c>
      <c r="AA6710" s="4">
        <f t="shared" si="1942"/>
        <v>2439</v>
      </c>
      <c r="AB6710" s="4">
        <f t="shared" si="1946"/>
        <v>2035.077</v>
      </c>
      <c r="AC6710" s="4">
        <f t="shared" si="1947"/>
        <v>2439</v>
      </c>
      <c r="AD6710" s="4">
        <f t="shared" si="1943"/>
        <v>3165.6666666666665</v>
      </c>
      <c r="AE6710" s="4">
        <v>2439</v>
      </c>
      <c r="AF6710" s="4">
        <v>2439</v>
      </c>
      <c r="AG6710" s="4">
        <f t="shared" si="1944"/>
        <v>2439</v>
      </c>
      <c r="AI6710" t="e">
        <f t="shared" si="1939"/>
        <v>#N/A</v>
      </c>
      <c r="AJ6710">
        <v>30885.26</v>
      </c>
      <c r="AK6710" s="2">
        <v>30885.26</v>
      </c>
      <c r="AL6710" s="2">
        <f t="shared" si="1945"/>
        <v>30885.26</v>
      </c>
      <c r="AM6710" s="4"/>
      <c r="AN6710" t="e">
        <f>VLOOKUP([1]!Tabelle13[[#This Row],[Vlookup this ID for freight costs]],$AL$2:$AL$6811,2,FALSE)</f>
        <v>#REF!</v>
      </c>
      <c r="AP6710">
        <v>493.44</v>
      </c>
      <c r="AQ6710">
        <v>493.44</v>
      </c>
      <c r="AR6710" s="4">
        <v>12</v>
      </c>
      <c r="AS6710" s="4">
        <v>9</v>
      </c>
      <c r="AT6710" s="4">
        <v>2014</v>
      </c>
      <c r="AU6710" s="4">
        <v>17</v>
      </c>
      <c r="AV6710" s="4">
        <v>9</v>
      </c>
      <c r="AW6710" s="4">
        <v>2014</v>
      </c>
      <c r="AX6710" t="str">
        <f t="shared" si="1940"/>
        <v>Delay</v>
      </c>
      <c r="AY6710">
        <f t="shared" si="1941"/>
        <v>5</v>
      </c>
    </row>
    <row r="6711" spans="1:51" x14ac:dyDescent="0.2">
      <c r="A6711" s="3">
        <v>15499</v>
      </c>
      <c r="B6711" s="1" t="s">
        <v>140</v>
      </c>
      <c r="C6711" s="1" t="s">
        <v>99</v>
      </c>
      <c r="D6711" s="1" t="s">
        <v>52</v>
      </c>
      <c r="E6711" s="1" t="s">
        <v>53</v>
      </c>
      <c r="F6711" s="1" t="s">
        <v>53</v>
      </c>
      <c r="G6711" s="13" t="s">
        <v>801</v>
      </c>
      <c r="H6711" s="12">
        <v>41394</v>
      </c>
      <c r="I6711" s="12" t="s">
        <v>801</v>
      </c>
      <c r="J6711" s="12">
        <v>41394</v>
      </c>
      <c r="K6711" s="4">
        <v>4679</v>
      </c>
      <c r="L6711" s="1" t="s">
        <v>56</v>
      </c>
      <c r="M6711" s="1" t="s">
        <v>126</v>
      </c>
      <c r="N6711" s="1" t="s">
        <v>127</v>
      </c>
      <c r="O6711" s="1" t="s">
        <v>128</v>
      </c>
      <c r="P6711">
        <v>20</v>
      </c>
      <c r="Q6711">
        <v>8460</v>
      </c>
      <c r="R6711">
        <v>270720</v>
      </c>
      <c r="S6711">
        <v>32</v>
      </c>
      <c r="T6711">
        <v>1.6</v>
      </c>
      <c r="U6711">
        <f t="shared" si="1937"/>
        <v>270720</v>
      </c>
      <c r="V6711">
        <f t="shared" si="1938"/>
        <v>169200</v>
      </c>
      <c r="W6711" s="1" t="s">
        <v>126</v>
      </c>
      <c r="X6711" s="1" t="s">
        <v>129</v>
      </c>
      <c r="Y6711" s="1" t="s">
        <v>129</v>
      </c>
      <c r="Z6711" s="3">
        <v>7702</v>
      </c>
      <c r="AA6711" s="4">
        <f t="shared" si="1942"/>
        <v>2753</v>
      </c>
      <c r="AB6711" s="4">
        <f t="shared" si="1946"/>
        <v>2029.6697199999999</v>
      </c>
      <c r="AC6711" s="4">
        <f t="shared" si="1947"/>
        <v>2753</v>
      </c>
      <c r="AD6711" s="4">
        <f t="shared" si="1943"/>
        <v>2761.5</v>
      </c>
      <c r="AE6711" s="4">
        <v>2753</v>
      </c>
      <c r="AF6711" s="4">
        <v>2753</v>
      </c>
      <c r="AG6711" s="4">
        <f t="shared" si="1944"/>
        <v>2753</v>
      </c>
      <c r="AI6711" t="e">
        <f t="shared" si="1939"/>
        <v>#N/A</v>
      </c>
      <c r="AJ6711">
        <v>25485.81</v>
      </c>
      <c r="AK6711" s="2">
        <v>25485.81</v>
      </c>
      <c r="AL6711" s="2">
        <f t="shared" si="1945"/>
        <v>25485.81</v>
      </c>
      <c r="AM6711" s="4"/>
      <c r="AN6711" t="e">
        <f>VLOOKUP([1]!Tabelle13[[#This Row],[Vlookup this ID for freight costs]],$AL$2:$AL$6811,2,FALSE)</f>
        <v>#REF!</v>
      </c>
      <c r="AP6711">
        <v>334.88</v>
      </c>
      <c r="AQ6711">
        <v>334.88</v>
      </c>
      <c r="AR6711" s="4">
        <v>30</v>
      </c>
      <c r="AS6711" s="4">
        <v>4</v>
      </c>
      <c r="AT6711" s="4">
        <v>2013</v>
      </c>
      <c r="AU6711" s="4">
        <v>30</v>
      </c>
      <c r="AV6711" s="4">
        <v>4</v>
      </c>
      <c r="AW6711" s="4">
        <v>2013</v>
      </c>
      <c r="AX6711" t="str">
        <f t="shared" si="1940"/>
        <v>No Delay</v>
      </c>
      <c r="AY6711">
        <f t="shared" si="1941"/>
        <v>0</v>
      </c>
    </row>
    <row r="6712" spans="1:51" x14ac:dyDescent="0.2">
      <c r="A6712" s="3">
        <v>22290</v>
      </c>
      <c r="B6712" s="1" t="s">
        <v>172</v>
      </c>
      <c r="C6712" s="1" t="s">
        <v>114</v>
      </c>
      <c r="D6712" s="1" t="s">
        <v>52</v>
      </c>
      <c r="E6712" s="1" t="s">
        <v>53</v>
      </c>
      <c r="F6712" s="1" t="s">
        <v>53</v>
      </c>
      <c r="G6712" s="13" t="s">
        <v>3057</v>
      </c>
      <c r="H6712" s="12">
        <v>41491</v>
      </c>
      <c r="I6712" s="12" t="s">
        <v>2097</v>
      </c>
      <c r="J6712" s="12">
        <v>41495</v>
      </c>
      <c r="K6712" s="4">
        <v>4861</v>
      </c>
      <c r="L6712" s="1" t="s">
        <v>56</v>
      </c>
      <c r="M6712" s="1" t="s">
        <v>57</v>
      </c>
      <c r="N6712" s="1" t="s">
        <v>104</v>
      </c>
      <c r="O6712" s="1" t="s">
        <v>59</v>
      </c>
      <c r="P6712">
        <v>100</v>
      </c>
      <c r="Q6712">
        <v>3038</v>
      </c>
      <c r="R6712">
        <v>243040</v>
      </c>
      <c r="S6712">
        <v>80</v>
      </c>
      <c r="T6712">
        <v>0.8</v>
      </c>
      <c r="U6712">
        <f t="shared" si="1937"/>
        <v>243040</v>
      </c>
      <c r="V6712">
        <f t="shared" si="1938"/>
        <v>303800</v>
      </c>
      <c r="W6712" s="1" t="s">
        <v>85</v>
      </c>
      <c r="X6712" s="1" t="s">
        <v>1236</v>
      </c>
      <c r="Y6712" s="1" t="s">
        <v>86</v>
      </c>
      <c r="Z6712" s="4">
        <v>7060</v>
      </c>
      <c r="AA6712" s="4">
        <f t="shared" si="1942"/>
        <v>1259</v>
      </c>
      <c r="AB6712" s="4">
        <f t="shared" si="1946"/>
        <v>794.65064000000007</v>
      </c>
      <c r="AC6712" s="4">
        <f t="shared" si="1947"/>
        <v>1259</v>
      </c>
      <c r="AD6712" s="4">
        <f t="shared" si="1943"/>
        <v>1246</v>
      </c>
      <c r="AE6712" s="4">
        <v>1259</v>
      </c>
      <c r="AF6712" s="4">
        <v>1259</v>
      </c>
      <c r="AG6712" s="4">
        <f t="shared" si="1944"/>
        <v>1259</v>
      </c>
      <c r="AI6712" t="e">
        <f t="shared" si="1939"/>
        <v>#N/A</v>
      </c>
      <c r="AJ6712">
        <v>19517.12</v>
      </c>
      <c r="AK6712" s="2">
        <v>19517.12</v>
      </c>
      <c r="AL6712" s="2">
        <f t="shared" si="1945"/>
        <v>19517.12</v>
      </c>
      <c r="AM6712" s="4"/>
      <c r="AN6712" t="e">
        <f>VLOOKUP([1]!Tabelle13[[#This Row],[Vlookup this ID for freight costs]],$AL$2:$AL$6811,2,FALSE)</f>
        <v>#REF!</v>
      </c>
      <c r="AP6712">
        <v>300.64</v>
      </c>
      <c r="AQ6712">
        <v>300.64</v>
      </c>
      <c r="AR6712" s="4">
        <v>5</v>
      </c>
      <c r="AS6712" s="4">
        <v>8</v>
      </c>
      <c r="AT6712" s="4">
        <v>2013</v>
      </c>
      <c r="AU6712" s="4">
        <v>9</v>
      </c>
      <c r="AV6712" s="4">
        <v>8</v>
      </c>
      <c r="AW6712" s="4">
        <v>2013</v>
      </c>
      <c r="AX6712" t="str">
        <f t="shared" si="1940"/>
        <v>Delay</v>
      </c>
      <c r="AY6712">
        <f t="shared" si="1941"/>
        <v>4</v>
      </c>
    </row>
    <row r="6713" spans="1:51" x14ac:dyDescent="0.2">
      <c r="A6713" s="3">
        <v>12120</v>
      </c>
      <c r="B6713" s="1" t="s">
        <v>133</v>
      </c>
      <c r="C6713" s="1" t="s">
        <v>51</v>
      </c>
      <c r="D6713" s="1" t="s">
        <v>130</v>
      </c>
      <c r="E6713" s="1" t="s">
        <v>53</v>
      </c>
      <c r="F6713" s="1" t="s">
        <v>53</v>
      </c>
      <c r="G6713" s="13" t="s">
        <v>1025</v>
      </c>
      <c r="H6713" s="12">
        <v>39416</v>
      </c>
      <c r="I6713" s="12" t="s">
        <v>1025</v>
      </c>
      <c r="J6713" s="12">
        <v>39416</v>
      </c>
      <c r="K6713" s="4">
        <v>517</v>
      </c>
      <c r="L6713" s="1" t="s">
        <v>56</v>
      </c>
      <c r="M6713" s="1" t="s">
        <v>132</v>
      </c>
      <c r="N6713" s="1" t="s">
        <v>127</v>
      </c>
      <c r="O6713" s="1" t="s">
        <v>128</v>
      </c>
      <c r="P6713">
        <v>20</v>
      </c>
      <c r="Q6713">
        <v>3480</v>
      </c>
      <c r="R6713">
        <v>111360</v>
      </c>
      <c r="S6713">
        <v>32</v>
      </c>
      <c r="T6713">
        <v>1.6</v>
      </c>
      <c r="U6713">
        <f t="shared" si="1937"/>
        <v>111360</v>
      </c>
      <c r="V6713">
        <f t="shared" si="1938"/>
        <v>69600</v>
      </c>
      <c r="W6713" s="1" t="s">
        <v>126</v>
      </c>
      <c r="X6713" s="1" t="s">
        <v>129</v>
      </c>
      <c r="Y6713" s="1" t="s">
        <v>129</v>
      </c>
      <c r="Z6713" s="3">
        <v>8935</v>
      </c>
      <c r="AA6713" s="4">
        <f t="shared" si="1942"/>
        <v>2766</v>
      </c>
      <c r="AB6713" s="4">
        <f t="shared" si="1946"/>
        <v>781.02436000000012</v>
      </c>
      <c r="AC6713" s="4">
        <f t="shared" si="1947"/>
        <v>2766</v>
      </c>
      <c r="AD6713" s="4">
        <f t="shared" si="1943"/>
        <v>2766</v>
      </c>
      <c r="AE6713" s="4">
        <v>2766</v>
      </c>
      <c r="AF6713" s="4">
        <v>2766</v>
      </c>
      <c r="AG6713" s="4">
        <f t="shared" si="1944"/>
        <v>2766</v>
      </c>
      <c r="AI6713" t="e">
        <f t="shared" si="1939"/>
        <v>#N/A</v>
      </c>
      <c r="AJ6713">
        <v>10698.63</v>
      </c>
      <c r="AK6713" s="2">
        <v>10698.63</v>
      </c>
      <c r="AL6713" s="2">
        <f t="shared" si="1945"/>
        <v>10698.63</v>
      </c>
      <c r="AM6713" s="4"/>
      <c r="AN6713" t="e">
        <f>VLOOKUP([1]!Tabelle13[[#This Row],[Vlookup this ID for freight costs]],$AL$2:$AL$6811,2,FALSE)</f>
        <v>#REF!</v>
      </c>
      <c r="AP6713">
        <v>178.18</v>
      </c>
      <c r="AQ6713">
        <v>178.18</v>
      </c>
      <c r="AR6713" s="4">
        <v>30</v>
      </c>
      <c r="AS6713" s="4">
        <v>11</v>
      </c>
      <c r="AT6713" s="4">
        <v>2007</v>
      </c>
      <c r="AU6713" s="4">
        <v>30</v>
      </c>
      <c r="AV6713" s="4">
        <v>11</v>
      </c>
      <c r="AW6713" s="4">
        <v>2007</v>
      </c>
      <c r="AX6713" t="str">
        <f t="shared" si="1940"/>
        <v>No Delay</v>
      </c>
      <c r="AY6713">
        <f t="shared" si="1941"/>
        <v>0</v>
      </c>
    </row>
    <row r="6714" spans="1:51" x14ac:dyDescent="0.2">
      <c r="A6714" s="3">
        <v>12425</v>
      </c>
      <c r="B6714" s="1" t="s">
        <v>133</v>
      </c>
      <c r="C6714" s="1" t="s">
        <v>51</v>
      </c>
      <c r="D6714" s="1" t="s">
        <v>130</v>
      </c>
      <c r="E6714" s="1" t="s">
        <v>53</v>
      </c>
      <c r="F6714" s="1" t="s">
        <v>53</v>
      </c>
      <c r="G6714" s="13" t="s">
        <v>1025</v>
      </c>
      <c r="H6714" s="12">
        <v>39416</v>
      </c>
      <c r="I6714" s="12" t="s">
        <v>1025</v>
      </c>
      <c r="J6714" s="12">
        <v>39416</v>
      </c>
      <c r="K6714" s="4">
        <v>518</v>
      </c>
      <c r="L6714" s="1" t="s">
        <v>56</v>
      </c>
      <c r="M6714" s="1" t="s">
        <v>132</v>
      </c>
      <c r="N6714" s="1" t="s">
        <v>127</v>
      </c>
      <c r="O6714" s="1" t="s">
        <v>128</v>
      </c>
      <c r="P6714">
        <v>20</v>
      </c>
      <c r="Q6714">
        <v>5000</v>
      </c>
      <c r="R6714">
        <v>160000</v>
      </c>
      <c r="S6714">
        <v>32</v>
      </c>
      <c r="T6714">
        <v>1.6</v>
      </c>
      <c r="U6714">
        <f t="shared" si="1937"/>
        <v>160000</v>
      </c>
      <c r="V6714">
        <f t="shared" si="1938"/>
        <v>100000</v>
      </c>
      <c r="W6714" s="1" t="s">
        <v>126</v>
      </c>
      <c r="X6714" s="1" t="s">
        <v>129</v>
      </c>
      <c r="Y6714" s="1" t="s">
        <v>129</v>
      </c>
      <c r="Z6714" s="3">
        <v>8935</v>
      </c>
      <c r="AA6714" s="4">
        <f t="shared" si="1942"/>
        <v>2766</v>
      </c>
      <c r="AB6714" s="4">
        <f t="shared" si="1946"/>
        <v>1162.1370000000002</v>
      </c>
      <c r="AC6714" s="4">
        <f t="shared" si="1947"/>
        <v>2766</v>
      </c>
      <c r="AD6714" s="4">
        <f t="shared" si="1943"/>
        <v>866.63636363636363</v>
      </c>
      <c r="AE6714" s="3" t="s">
        <v>3058</v>
      </c>
      <c r="AF6714" s="3">
        <v>2766</v>
      </c>
      <c r="AG6714" s="4">
        <f>AI6714</f>
        <v>2766</v>
      </c>
      <c r="AH6714" s="4">
        <v>12120</v>
      </c>
      <c r="AI6714">
        <f t="shared" si="1939"/>
        <v>2766</v>
      </c>
      <c r="AJ6714" t="s">
        <v>3058</v>
      </c>
      <c r="AK6714" s="2">
        <v>10698.63</v>
      </c>
      <c r="AL6714" s="2">
        <f>AN6714</f>
        <v>10698.63</v>
      </c>
      <c r="AM6714" s="4">
        <v>12120</v>
      </c>
      <c r="AN6714">
        <f>INDEX($AJ$2:$AJ$6811,MATCH(AM6714,$A$2:$A$6811,0))</f>
        <v>10698.63</v>
      </c>
      <c r="AP6714">
        <v>256</v>
      </c>
      <c r="AQ6714">
        <v>256</v>
      </c>
      <c r="AR6714" s="4">
        <v>30</v>
      </c>
      <c r="AS6714" s="4">
        <v>11</v>
      </c>
      <c r="AT6714" s="4">
        <v>2007</v>
      </c>
      <c r="AU6714" s="4">
        <v>30</v>
      </c>
      <c r="AV6714" s="4">
        <v>11</v>
      </c>
      <c r="AW6714" s="4">
        <v>2007</v>
      </c>
      <c r="AX6714" t="str">
        <f t="shared" si="1940"/>
        <v>No Delay</v>
      </c>
      <c r="AY6714">
        <f t="shared" si="1941"/>
        <v>0</v>
      </c>
    </row>
    <row r="6715" spans="1:51" x14ac:dyDescent="0.2">
      <c r="A6715" s="3">
        <v>36530</v>
      </c>
      <c r="B6715" s="1" t="s">
        <v>140</v>
      </c>
      <c r="C6715" s="1" t="s">
        <v>99</v>
      </c>
      <c r="D6715" s="1" t="s">
        <v>52</v>
      </c>
      <c r="E6715" s="1" t="s">
        <v>53</v>
      </c>
      <c r="F6715" s="1" t="s">
        <v>53</v>
      </c>
      <c r="G6715" s="13" t="s">
        <v>1069</v>
      </c>
      <c r="H6715" s="12">
        <v>41333</v>
      </c>
      <c r="I6715" s="12" t="s">
        <v>1069</v>
      </c>
      <c r="J6715" s="12">
        <v>41333</v>
      </c>
      <c r="K6715" s="4">
        <v>4481</v>
      </c>
      <c r="L6715" s="1" t="s">
        <v>56</v>
      </c>
      <c r="M6715" s="1" t="s">
        <v>126</v>
      </c>
      <c r="N6715" s="1" t="s">
        <v>127</v>
      </c>
      <c r="O6715" s="1" t="s">
        <v>128</v>
      </c>
      <c r="P6715">
        <v>20</v>
      </c>
      <c r="Q6715">
        <v>8460</v>
      </c>
      <c r="R6715">
        <v>270720</v>
      </c>
      <c r="S6715">
        <v>32</v>
      </c>
      <c r="T6715">
        <v>1.6</v>
      </c>
      <c r="U6715">
        <f t="shared" si="1937"/>
        <v>270720</v>
      </c>
      <c r="V6715">
        <f t="shared" si="1938"/>
        <v>169200</v>
      </c>
      <c r="W6715" s="1" t="s">
        <v>126</v>
      </c>
      <c r="X6715" s="1" t="s">
        <v>129</v>
      </c>
      <c r="Y6715" s="1" t="s">
        <v>129</v>
      </c>
      <c r="Z6715" s="3">
        <v>7702</v>
      </c>
      <c r="AA6715" s="4">
        <f t="shared" si="1942"/>
        <v>2770</v>
      </c>
      <c r="AB6715" s="4">
        <f t="shared" si="1946"/>
        <v>2029.6697199999999</v>
      </c>
      <c r="AC6715" s="4">
        <f t="shared" si="1947"/>
        <v>2770</v>
      </c>
      <c r="AD6715" s="4">
        <f t="shared" si="1943"/>
        <v>2761.5</v>
      </c>
      <c r="AE6715" s="4">
        <v>2770</v>
      </c>
      <c r="AF6715" s="4">
        <v>2770</v>
      </c>
      <c r="AG6715" s="4">
        <f t="shared" ref="AG6715:AG6746" si="1948">AE6715</f>
        <v>2770</v>
      </c>
      <c r="AI6715" t="e">
        <f t="shared" si="1939"/>
        <v>#N/A</v>
      </c>
      <c r="AJ6715">
        <v>26281.49</v>
      </c>
      <c r="AK6715" s="2">
        <v>26281.49</v>
      </c>
      <c r="AL6715" s="2">
        <f t="shared" ref="AL6715:AL6746" si="1949">AJ6715</f>
        <v>26281.49</v>
      </c>
      <c r="AM6715" s="4"/>
      <c r="AN6715" t="e">
        <f>VLOOKUP([1]!Tabelle13[[#This Row],[Vlookup this ID for freight costs]],$AL$2:$AL$6811,2,FALSE)</f>
        <v>#REF!</v>
      </c>
      <c r="AP6715">
        <v>334.88</v>
      </c>
      <c r="AQ6715">
        <v>334.88</v>
      </c>
      <c r="AR6715" s="4">
        <v>28</v>
      </c>
      <c r="AS6715" s="4">
        <v>2</v>
      </c>
      <c r="AT6715" s="4">
        <v>2013</v>
      </c>
      <c r="AU6715" s="4">
        <v>28</v>
      </c>
      <c r="AV6715" s="4">
        <v>2</v>
      </c>
      <c r="AW6715" s="4">
        <v>2013</v>
      </c>
      <c r="AX6715" t="str">
        <f t="shared" si="1940"/>
        <v>No Delay</v>
      </c>
      <c r="AY6715">
        <f t="shared" si="1941"/>
        <v>0</v>
      </c>
    </row>
    <row r="6716" spans="1:51" x14ac:dyDescent="0.2">
      <c r="A6716" s="3">
        <v>14180</v>
      </c>
      <c r="B6716" s="1" t="s">
        <v>172</v>
      </c>
      <c r="C6716" s="1" t="s">
        <v>114</v>
      </c>
      <c r="D6716" s="1" t="s">
        <v>52</v>
      </c>
      <c r="E6716" s="1" t="s">
        <v>53</v>
      </c>
      <c r="F6716" s="1" t="s">
        <v>53</v>
      </c>
      <c r="G6716" s="13" t="s">
        <v>3059</v>
      </c>
      <c r="H6716" s="12">
        <v>41848</v>
      </c>
      <c r="I6716" s="12" t="s">
        <v>1397</v>
      </c>
      <c r="J6716" s="12">
        <v>41866</v>
      </c>
      <c r="K6716" s="4">
        <v>5753</v>
      </c>
      <c r="L6716" s="1" t="s">
        <v>56</v>
      </c>
      <c r="M6716" s="1" t="s">
        <v>126</v>
      </c>
      <c r="N6716" s="1" t="s">
        <v>127</v>
      </c>
      <c r="O6716" s="1" t="s">
        <v>128</v>
      </c>
      <c r="P6716">
        <v>20</v>
      </c>
      <c r="Q6716">
        <v>9500</v>
      </c>
      <c r="R6716">
        <v>304000</v>
      </c>
      <c r="S6716">
        <v>32</v>
      </c>
      <c r="T6716">
        <v>1.6</v>
      </c>
      <c r="U6716">
        <f t="shared" si="1937"/>
        <v>304000</v>
      </c>
      <c r="V6716">
        <f t="shared" si="1938"/>
        <v>190000</v>
      </c>
      <c r="W6716" s="1" t="s">
        <v>126</v>
      </c>
      <c r="X6716" s="1" t="s">
        <v>129</v>
      </c>
      <c r="Y6716" s="1" t="s">
        <v>129</v>
      </c>
      <c r="Z6716" s="3">
        <v>8261</v>
      </c>
      <c r="AA6716" s="4">
        <f t="shared" si="1942"/>
        <v>2783</v>
      </c>
      <c r="AB6716" s="4">
        <f t="shared" si="1946"/>
        <v>2290.431</v>
      </c>
      <c r="AC6716" s="4">
        <f t="shared" si="1947"/>
        <v>2783</v>
      </c>
      <c r="AD6716" s="4">
        <f t="shared" si="1943"/>
        <v>1797.8447309855001</v>
      </c>
      <c r="AE6716" s="4">
        <v>2783</v>
      </c>
      <c r="AF6716" s="4">
        <v>2783</v>
      </c>
      <c r="AG6716" s="4">
        <f t="shared" si="1948"/>
        <v>2783</v>
      </c>
      <c r="AI6716" t="e">
        <f t="shared" si="1939"/>
        <v>#N/A</v>
      </c>
      <c r="AJ6716">
        <v>20621.099999999999</v>
      </c>
      <c r="AK6716" s="2">
        <v>20621.099999999999</v>
      </c>
      <c r="AL6716" s="2">
        <f t="shared" si="1949"/>
        <v>20621.099999999999</v>
      </c>
      <c r="AM6716" s="4"/>
      <c r="AN6716" t="e">
        <f>VLOOKUP([1]!Tabelle13[[#This Row],[Vlookup this ID for freight costs]],$AL$2:$AL$6811,2,FALSE)</f>
        <v>#REF!</v>
      </c>
      <c r="AP6716">
        <v>312.51</v>
      </c>
      <c r="AQ6716">
        <v>312.51</v>
      </c>
      <c r="AR6716" s="4">
        <v>28</v>
      </c>
      <c r="AS6716" s="4">
        <v>7</v>
      </c>
      <c r="AT6716" s="4">
        <v>2014</v>
      </c>
      <c r="AU6716" s="4">
        <v>15</v>
      </c>
      <c r="AV6716" s="4">
        <v>8</v>
      </c>
      <c r="AW6716" s="4">
        <v>2014</v>
      </c>
      <c r="AX6716" t="str">
        <f t="shared" si="1940"/>
        <v>Delay</v>
      </c>
      <c r="AY6716">
        <f t="shared" si="1941"/>
        <v>18</v>
      </c>
    </row>
    <row r="6717" spans="1:51" x14ac:dyDescent="0.2">
      <c r="A6717" s="3">
        <v>28566</v>
      </c>
      <c r="B6717" s="1" t="s">
        <v>477</v>
      </c>
      <c r="C6717" s="1" t="s">
        <v>114</v>
      </c>
      <c r="D6717" s="1" t="s">
        <v>52</v>
      </c>
      <c r="E6717" s="1" t="s">
        <v>53</v>
      </c>
      <c r="F6717" s="1" t="s">
        <v>53</v>
      </c>
      <c r="G6717" s="13" t="s">
        <v>1644</v>
      </c>
      <c r="H6717" s="12">
        <v>41509</v>
      </c>
      <c r="I6717" s="12" t="s">
        <v>1644</v>
      </c>
      <c r="J6717" s="12">
        <v>41509</v>
      </c>
      <c r="K6717" s="4">
        <v>4878</v>
      </c>
      <c r="L6717" s="1" t="s">
        <v>56</v>
      </c>
      <c r="M6717" s="1" t="s">
        <v>57</v>
      </c>
      <c r="N6717" s="1" t="s">
        <v>104</v>
      </c>
      <c r="O6717" s="1" t="s">
        <v>59</v>
      </c>
      <c r="P6717">
        <v>100</v>
      </c>
      <c r="Q6717">
        <v>2730</v>
      </c>
      <c r="R6717">
        <v>218400</v>
      </c>
      <c r="S6717">
        <v>80</v>
      </c>
      <c r="T6717">
        <v>0.8</v>
      </c>
      <c r="U6717">
        <f t="shared" si="1937"/>
        <v>218400</v>
      </c>
      <c r="V6717">
        <f t="shared" si="1938"/>
        <v>273000</v>
      </c>
      <c r="W6717" s="1" t="s">
        <v>85</v>
      </c>
      <c r="X6717" s="1" t="s">
        <v>1236</v>
      </c>
      <c r="Y6717" s="1" t="s">
        <v>86</v>
      </c>
      <c r="Z6717" s="4">
        <v>7060</v>
      </c>
      <c r="AA6717" s="4">
        <f t="shared" si="1942"/>
        <v>1184</v>
      </c>
      <c r="AB6717" s="4">
        <f t="shared" si="1946"/>
        <v>665.66640000000007</v>
      </c>
      <c r="AC6717" s="4">
        <f t="shared" si="1947"/>
        <v>1184</v>
      </c>
      <c r="AD6717" s="4">
        <f t="shared" si="1943"/>
        <v>1185</v>
      </c>
      <c r="AE6717" s="4">
        <v>1184</v>
      </c>
      <c r="AF6717" s="4">
        <v>1184</v>
      </c>
      <c r="AG6717" s="4">
        <f t="shared" si="1948"/>
        <v>1184</v>
      </c>
      <c r="AI6717" t="e">
        <f t="shared" si="1939"/>
        <v>#N/A</v>
      </c>
      <c r="AJ6717">
        <v>17657.02</v>
      </c>
      <c r="AK6717" s="2">
        <v>17657.02</v>
      </c>
      <c r="AL6717" s="2">
        <f t="shared" si="1949"/>
        <v>17657.02</v>
      </c>
      <c r="AM6717" s="4"/>
      <c r="AN6717" t="e">
        <f>VLOOKUP([1]!Tabelle13[[#This Row],[Vlookup this ID for freight costs]],$AL$2:$AL$6811,2,FALSE)</f>
        <v>#REF!</v>
      </c>
      <c r="AP6717">
        <v>270.16000000000003</v>
      </c>
      <c r="AQ6717">
        <v>270.16000000000003</v>
      </c>
      <c r="AR6717" s="4">
        <v>23</v>
      </c>
      <c r="AS6717" s="4">
        <v>8</v>
      </c>
      <c r="AT6717" s="4">
        <v>2013</v>
      </c>
      <c r="AU6717" s="4">
        <v>23</v>
      </c>
      <c r="AV6717" s="4">
        <v>8</v>
      </c>
      <c r="AW6717" s="4">
        <v>2013</v>
      </c>
      <c r="AX6717" t="str">
        <f t="shared" si="1940"/>
        <v>No Delay</v>
      </c>
      <c r="AY6717">
        <f t="shared" si="1941"/>
        <v>0</v>
      </c>
    </row>
    <row r="6718" spans="1:51" x14ac:dyDescent="0.2">
      <c r="A6718" s="3">
        <v>29259</v>
      </c>
      <c r="B6718" s="1" t="s">
        <v>172</v>
      </c>
      <c r="C6718" s="1" t="s">
        <v>114</v>
      </c>
      <c r="D6718" s="1" t="s">
        <v>52</v>
      </c>
      <c r="E6718" s="1" t="s">
        <v>53</v>
      </c>
      <c r="F6718" s="1" t="s">
        <v>53</v>
      </c>
      <c r="G6718" s="13" t="s">
        <v>3057</v>
      </c>
      <c r="H6718" s="12">
        <v>41491</v>
      </c>
      <c r="I6718" s="12" t="s">
        <v>3057</v>
      </c>
      <c r="J6718" s="12">
        <v>41491</v>
      </c>
      <c r="K6718" s="4">
        <v>4847</v>
      </c>
      <c r="L6718" s="1" t="s">
        <v>56</v>
      </c>
      <c r="M6718" s="1" t="s">
        <v>57</v>
      </c>
      <c r="N6718" s="1" t="s">
        <v>104</v>
      </c>
      <c r="O6718" s="1" t="s">
        <v>59</v>
      </c>
      <c r="P6718">
        <v>100</v>
      </c>
      <c r="Q6718">
        <v>2906</v>
      </c>
      <c r="R6718">
        <v>232480</v>
      </c>
      <c r="S6718">
        <v>80</v>
      </c>
      <c r="T6718">
        <v>0.8</v>
      </c>
      <c r="U6718">
        <f t="shared" si="1937"/>
        <v>232480</v>
      </c>
      <c r="V6718">
        <f t="shared" si="1938"/>
        <v>290600</v>
      </c>
      <c r="W6718" s="1" t="s">
        <v>85</v>
      </c>
      <c r="X6718" s="1" t="s">
        <v>1236</v>
      </c>
      <c r="Y6718" s="1" t="s">
        <v>86</v>
      </c>
      <c r="Z6718" s="4">
        <v>7060</v>
      </c>
      <c r="AA6718" s="4">
        <f t="shared" si="1942"/>
        <v>1204</v>
      </c>
      <c r="AB6718" s="4">
        <f t="shared" si="1946"/>
        <v>739.37168000000008</v>
      </c>
      <c r="AC6718" s="4">
        <f t="shared" si="1947"/>
        <v>1204</v>
      </c>
      <c r="AD6718" s="4">
        <f t="shared" si="1943"/>
        <v>1204</v>
      </c>
      <c r="AE6718" s="4">
        <v>1204</v>
      </c>
      <c r="AF6718" s="4">
        <v>1204</v>
      </c>
      <c r="AG6718" s="4">
        <f t="shared" si="1948"/>
        <v>1204</v>
      </c>
      <c r="AI6718" t="e">
        <f t="shared" si="1939"/>
        <v>#N/A</v>
      </c>
      <c r="AJ6718">
        <v>19587.34</v>
      </c>
      <c r="AK6718" s="2">
        <v>19587.34</v>
      </c>
      <c r="AL6718" s="2">
        <f t="shared" si="1949"/>
        <v>19587.34</v>
      </c>
      <c r="AM6718" s="4"/>
      <c r="AN6718" t="e">
        <f>VLOOKUP([1]!Tabelle13[[#This Row],[Vlookup this ID for freight costs]],$AL$2:$AL$6811,2,FALSE)</f>
        <v>#REF!</v>
      </c>
      <c r="AP6718">
        <v>287.58</v>
      </c>
      <c r="AQ6718">
        <v>287.58</v>
      </c>
      <c r="AR6718" s="4">
        <v>5</v>
      </c>
      <c r="AS6718" s="4">
        <v>8</v>
      </c>
      <c r="AT6718" s="4">
        <v>2013</v>
      </c>
      <c r="AU6718" s="4">
        <v>5</v>
      </c>
      <c r="AV6718" s="4">
        <v>8</v>
      </c>
      <c r="AW6718" s="4">
        <v>2013</v>
      </c>
      <c r="AX6718" t="str">
        <f t="shared" si="1940"/>
        <v>No Delay</v>
      </c>
      <c r="AY6718">
        <f t="shared" si="1941"/>
        <v>0</v>
      </c>
    </row>
    <row r="6719" spans="1:51" x14ac:dyDescent="0.2">
      <c r="A6719" s="3">
        <v>30494</v>
      </c>
      <c r="B6719" s="1" t="s">
        <v>172</v>
      </c>
      <c r="C6719" s="1" t="s">
        <v>114</v>
      </c>
      <c r="D6719" s="1" t="s">
        <v>52</v>
      </c>
      <c r="E6719" s="1" t="s">
        <v>53</v>
      </c>
      <c r="F6719" s="1" t="s">
        <v>53</v>
      </c>
      <c r="G6719" s="13" t="s">
        <v>3060</v>
      </c>
      <c r="H6719" s="12">
        <v>42074</v>
      </c>
      <c r="I6719" s="12" t="s">
        <v>3061</v>
      </c>
      <c r="J6719" s="12">
        <v>42095</v>
      </c>
      <c r="K6719" s="4">
        <v>6427</v>
      </c>
      <c r="L6719" s="1" t="s">
        <v>56</v>
      </c>
      <c r="M6719" s="1" t="s">
        <v>57</v>
      </c>
      <c r="N6719" s="1" t="s">
        <v>104</v>
      </c>
      <c r="O6719" s="1" t="s">
        <v>59</v>
      </c>
      <c r="P6719">
        <v>100</v>
      </c>
      <c r="Q6719">
        <v>6314</v>
      </c>
      <c r="R6719">
        <v>505120</v>
      </c>
      <c r="S6719">
        <v>80</v>
      </c>
      <c r="T6719">
        <v>0.8</v>
      </c>
      <c r="U6719">
        <f t="shared" si="1937"/>
        <v>505120</v>
      </c>
      <c r="V6719">
        <f t="shared" si="1938"/>
        <v>631400</v>
      </c>
      <c r="W6719" s="1" t="s">
        <v>85</v>
      </c>
      <c r="X6719" s="1" t="s">
        <v>1236</v>
      </c>
      <c r="Y6719" s="1" t="s">
        <v>86</v>
      </c>
      <c r="Z6719" s="4">
        <v>7060</v>
      </c>
      <c r="AA6719" s="4">
        <f t="shared" si="1942"/>
        <v>2561</v>
      </c>
      <c r="AB6719" s="4">
        <f t="shared" si="1946"/>
        <v>2166.5739199999998</v>
      </c>
      <c r="AC6719" s="4">
        <f t="shared" si="1947"/>
        <v>2561</v>
      </c>
      <c r="AD6719" s="4">
        <f t="shared" si="1943"/>
        <v>2561</v>
      </c>
      <c r="AE6719" s="4">
        <v>2561</v>
      </c>
      <c r="AF6719" s="4">
        <v>2561</v>
      </c>
      <c r="AG6719" s="4">
        <f t="shared" si="1948"/>
        <v>2561</v>
      </c>
      <c r="AI6719" t="e">
        <f t="shared" si="1939"/>
        <v>#N/A</v>
      </c>
      <c r="AJ6719">
        <v>35696.949999999997</v>
      </c>
      <c r="AK6719" s="2">
        <v>35696.949999999997</v>
      </c>
      <c r="AL6719" s="2">
        <f t="shared" si="1949"/>
        <v>35696.949999999997</v>
      </c>
      <c r="AM6719" s="4"/>
      <c r="AN6719" t="e">
        <f>VLOOKUP([1]!Tabelle13[[#This Row],[Vlookup this ID for freight costs]],$AL$2:$AL$6811,2,FALSE)</f>
        <v>#REF!</v>
      </c>
      <c r="AP6719">
        <v>519.26</v>
      </c>
      <c r="AQ6719">
        <v>519.26</v>
      </c>
      <c r="AR6719" s="4">
        <v>11</v>
      </c>
      <c r="AS6719" s="4">
        <v>4</v>
      </c>
      <c r="AT6719" s="4">
        <v>2015</v>
      </c>
      <c r="AU6719" s="4">
        <v>1</v>
      </c>
      <c r="AV6719" s="4">
        <v>4</v>
      </c>
      <c r="AW6719" s="4">
        <v>2015</v>
      </c>
      <c r="AX6719" t="str">
        <f t="shared" si="1940"/>
        <v>No Delay</v>
      </c>
      <c r="AY6719">
        <f t="shared" si="1941"/>
        <v>21</v>
      </c>
    </row>
    <row r="6720" spans="1:51" x14ac:dyDescent="0.2">
      <c r="A6720" s="3">
        <v>12473</v>
      </c>
      <c r="B6720" s="1" t="s">
        <v>72</v>
      </c>
      <c r="C6720" s="1" t="s">
        <v>73</v>
      </c>
      <c r="D6720" s="1" t="s">
        <v>130</v>
      </c>
      <c r="E6720" s="1" t="s">
        <v>53</v>
      </c>
      <c r="F6720" s="1" t="s">
        <v>53</v>
      </c>
      <c r="G6720" s="13" t="s">
        <v>1672</v>
      </c>
      <c r="H6720" s="12">
        <v>39630</v>
      </c>
      <c r="I6720" s="12" t="s">
        <v>1672</v>
      </c>
      <c r="J6720" s="12">
        <v>39630</v>
      </c>
      <c r="K6720" s="4">
        <v>922</v>
      </c>
      <c r="L6720" s="1" t="s">
        <v>56</v>
      </c>
      <c r="M6720" s="1" t="s">
        <v>132</v>
      </c>
      <c r="N6720" s="1" t="s">
        <v>136</v>
      </c>
      <c r="O6720" s="1" t="s">
        <v>137</v>
      </c>
      <c r="P6720">
        <v>25</v>
      </c>
      <c r="Q6720">
        <v>9700</v>
      </c>
      <c r="R6720">
        <v>194000</v>
      </c>
      <c r="S6720">
        <v>20</v>
      </c>
      <c r="T6720">
        <v>0.8</v>
      </c>
      <c r="U6720">
        <f t="shared" si="1937"/>
        <v>194000</v>
      </c>
      <c r="V6720">
        <f t="shared" si="1938"/>
        <v>242500</v>
      </c>
      <c r="W6720" s="1" t="s">
        <v>138</v>
      </c>
      <c r="X6720" s="1" t="s">
        <v>139</v>
      </c>
      <c r="Y6720" s="1" t="s">
        <v>139</v>
      </c>
      <c r="Z6720" s="3">
        <v>11948</v>
      </c>
      <c r="AA6720" s="4">
        <f t="shared" si="1942"/>
        <v>2907</v>
      </c>
      <c r="AB6720" s="4">
        <f t="shared" si="1946"/>
        <v>1908.931</v>
      </c>
      <c r="AC6720" s="4">
        <f t="shared" si="1947"/>
        <v>2907</v>
      </c>
      <c r="AD6720" s="4">
        <f t="shared" si="1943"/>
        <v>2907</v>
      </c>
      <c r="AE6720" s="4">
        <v>2907</v>
      </c>
      <c r="AF6720" s="4">
        <v>2907</v>
      </c>
      <c r="AG6720" s="4">
        <f t="shared" si="1948"/>
        <v>2907</v>
      </c>
      <c r="AI6720" t="e">
        <f t="shared" si="1939"/>
        <v>#N/A</v>
      </c>
      <c r="AJ6720">
        <v>12781.58</v>
      </c>
      <c r="AK6720" s="2">
        <v>12781.58</v>
      </c>
      <c r="AL6720" s="2">
        <f t="shared" si="1949"/>
        <v>12781.58</v>
      </c>
      <c r="AM6720" s="4"/>
      <c r="AN6720" t="e">
        <f>VLOOKUP([1]!Tabelle13[[#This Row],[Vlookup this ID for freight costs]],$AL$2:$AL$6811,2,FALSE)</f>
        <v>#REF!</v>
      </c>
      <c r="AP6720">
        <v>310.39999999999998</v>
      </c>
      <c r="AQ6720">
        <v>310.39999999999998</v>
      </c>
      <c r="AR6720" s="4">
        <v>1</v>
      </c>
      <c r="AS6720" s="4">
        <v>7</v>
      </c>
      <c r="AT6720" s="4">
        <v>2008</v>
      </c>
      <c r="AU6720" s="4">
        <v>1</v>
      </c>
      <c r="AV6720" s="4">
        <v>7</v>
      </c>
      <c r="AW6720" s="4">
        <v>2008</v>
      </c>
      <c r="AX6720" t="str">
        <f t="shared" si="1940"/>
        <v>No Delay</v>
      </c>
      <c r="AY6720">
        <f t="shared" si="1941"/>
        <v>0</v>
      </c>
    </row>
    <row r="6721" spans="1:51" x14ac:dyDescent="0.2">
      <c r="A6721" s="3">
        <v>72492</v>
      </c>
      <c r="B6721" s="1" t="s">
        <v>1138</v>
      </c>
      <c r="C6721" s="1" t="s">
        <v>65</v>
      </c>
      <c r="D6721" s="1" t="s">
        <v>52</v>
      </c>
      <c r="E6721" s="1" t="s">
        <v>53</v>
      </c>
      <c r="F6721" s="1" t="s">
        <v>53</v>
      </c>
      <c r="G6721" s="13" t="s">
        <v>3062</v>
      </c>
      <c r="H6721" s="12">
        <v>41437</v>
      </c>
      <c r="I6721" s="12" t="s">
        <v>3062</v>
      </c>
      <c r="J6721" s="12">
        <v>41437</v>
      </c>
      <c r="K6721" s="4">
        <v>4769</v>
      </c>
      <c r="L6721" s="1" t="s">
        <v>56</v>
      </c>
      <c r="M6721" s="1" t="s">
        <v>634</v>
      </c>
      <c r="N6721" s="1" t="s">
        <v>635</v>
      </c>
      <c r="O6721" s="1" t="s">
        <v>636</v>
      </c>
      <c r="P6721">
        <v>20</v>
      </c>
      <c r="Q6721">
        <v>4848</v>
      </c>
      <c r="R6721">
        <v>140592</v>
      </c>
      <c r="S6721">
        <v>29</v>
      </c>
      <c r="T6721">
        <v>1.45</v>
      </c>
      <c r="U6721">
        <f t="shared" si="1937"/>
        <v>140592</v>
      </c>
      <c r="V6721">
        <f t="shared" si="1938"/>
        <v>96960</v>
      </c>
      <c r="W6721" s="1" t="s">
        <v>637</v>
      </c>
      <c r="X6721" s="1" t="s">
        <v>71</v>
      </c>
      <c r="Y6721" s="1" t="s">
        <v>71</v>
      </c>
      <c r="Z6721" s="4">
        <v>10674</v>
      </c>
      <c r="AA6721" s="4">
        <f t="shared" si="1942"/>
        <v>1784</v>
      </c>
      <c r="AB6721" s="4">
        <f t="shared" si="1946"/>
        <v>1073.1071919999999</v>
      </c>
      <c r="AC6721" s="4">
        <f t="shared" si="1947"/>
        <v>1784</v>
      </c>
      <c r="AD6721" s="4">
        <f t="shared" si="1943"/>
        <v>1784</v>
      </c>
      <c r="AE6721" s="4">
        <v>1784</v>
      </c>
      <c r="AF6721" s="4">
        <v>1784</v>
      </c>
      <c r="AG6721" s="4">
        <f t="shared" si="1948"/>
        <v>1784</v>
      </c>
      <c r="AI6721" t="e">
        <f t="shared" si="1939"/>
        <v>#N/A</v>
      </c>
      <c r="AJ6721">
        <v>8248.33</v>
      </c>
      <c r="AK6721" s="2">
        <v>8248.33</v>
      </c>
      <c r="AL6721" s="2">
        <f t="shared" si="1949"/>
        <v>8248.33</v>
      </c>
      <c r="AM6721" s="4"/>
      <c r="AN6721" t="e">
        <f>VLOOKUP([1]!Tabelle13[[#This Row],[Vlookup this ID for freight costs]],$AL$2:$AL$6811,2,FALSE)</f>
        <v>#REF!</v>
      </c>
      <c r="AP6721">
        <v>197.11</v>
      </c>
      <c r="AQ6721">
        <v>197.11</v>
      </c>
      <c r="AR6721" s="4">
        <v>12</v>
      </c>
      <c r="AS6721" s="4">
        <v>6</v>
      </c>
      <c r="AT6721" s="4">
        <v>2013</v>
      </c>
      <c r="AU6721" s="4">
        <v>12</v>
      </c>
      <c r="AV6721" s="4">
        <v>6</v>
      </c>
      <c r="AW6721" s="4">
        <v>2013</v>
      </c>
      <c r="AX6721" t="str">
        <f t="shared" si="1940"/>
        <v>No Delay</v>
      </c>
      <c r="AY6721">
        <f t="shared" si="1941"/>
        <v>0</v>
      </c>
    </row>
    <row r="6722" spans="1:51" x14ac:dyDescent="0.2">
      <c r="A6722" s="3">
        <v>27670</v>
      </c>
      <c r="B6722" s="1" t="s">
        <v>175</v>
      </c>
      <c r="C6722" s="1" t="s">
        <v>165</v>
      </c>
      <c r="D6722" s="1" t="s">
        <v>52</v>
      </c>
      <c r="E6722" s="1" t="s">
        <v>53</v>
      </c>
      <c r="F6722" s="1" t="s">
        <v>53</v>
      </c>
      <c r="G6722" s="13" t="s">
        <v>428</v>
      </c>
      <c r="H6722" s="12">
        <v>41547</v>
      </c>
      <c r="I6722" s="12" t="s">
        <v>428</v>
      </c>
      <c r="J6722" s="12">
        <v>41547</v>
      </c>
      <c r="K6722" s="4">
        <v>4966</v>
      </c>
      <c r="L6722" s="1" t="s">
        <v>56</v>
      </c>
      <c r="M6722" s="1" t="s">
        <v>812</v>
      </c>
      <c r="N6722" s="1" t="s">
        <v>936</v>
      </c>
      <c r="O6722" s="1" t="s">
        <v>937</v>
      </c>
      <c r="P6722">
        <v>50</v>
      </c>
      <c r="Q6722">
        <v>15</v>
      </c>
      <c r="R6722">
        <v>1363.65</v>
      </c>
      <c r="S6722">
        <v>90.91</v>
      </c>
      <c r="T6722">
        <v>1.82</v>
      </c>
      <c r="U6722">
        <f t="shared" ref="U6722:U6785" si="1950">S6722*Q6722</f>
        <v>1363.6499999999999</v>
      </c>
      <c r="V6722">
        <f t="shared" ref="V6722:V6785" si="1951">Q6722*P6722</f>
        <v>750</v>
      </c>
      <c r="W6722" s="1" t="s">
        <v>815</v>
      </c>
      <c r="X6722" s="1" t="s">
        <v>71</v>
      </c>
      <c r="Y6722" s="1" t="s">
        <v>71</v>
      </c>
      <c r="Z6722" s="4">
        <v>13276</v>
      </c>
      <c r="AA6722" s="4">
        <f t="shared" si="1942"/>
        <v>8</v>
      </c>
      <c r="AB6722" s="4">
        <f t="shared" si="1946"/>
        <v>-229.44836135</v>
      </c>
      <c r="AC6722" s="4">
        <f t="shared" si="1947"/>
        <v>8</v>
      </c>
      <c r="AD6722" s="4">
        <f t="shared" si="1943"/>
        <v>132.72118718259998</v>
      </c>
      <c r="AE6722" s="4">
        <v>8</v>
      </c>
      <c r="AF6722" s="4">
        <v>8</v>
      </c>
      <c r="AG6722" s="4">
        <f t="shared" si="1948"/>
        <v>8</v>
      </c>
      <c r="AI6722" t="e">
        <f t="shared" ref="AI6722:AI6785" si="1952">INDEX($AE$2:$AE$6811,MATCH(AH6722,$A$2:$A$6811,0))</f>
        <v>#N/A</v>
      </c>
      <c r="AJ6722">
        <v>855.41</v>
      </c>
      <c r="AK6722" s="2">
        <v>855.41</v>
      </c>
      <c r="AL6722" s="2">
        <f t="shared" si="1949"/>
        <v>855.41</v>
      </c>
      <c r="AM6722" s="4"/>
      <c r="AN6722" t="e">
        <f>VLOOKUP([1]!Tabelle13[[#This Row],[Vlookup this ID for freight costs]],$AL$2:$AL$6811,2,FALSE)</f>
        <v>#REF!</v>
      </c>
      <c r="AP6722">
        <v>1.69</v>
      </c>
      <c r="AQ6722">
        <v>1.69</v>
      </c>
      <c r="AR6722" s="4">
        <v>30</v>
      </c>
      <c r="AS6722" s="4">
        <v>9</v>
      </c>
      <c r="AT6722" s="4">
        <v>2013</v>
      </c>
      <c r="AU6722" s="4">
        <v>30</v>
      </c>
      <c r="AV6722" s="4">
        <v>9</v>
      </c>
      <c r="AW6722" s="4">
        <v>2013</v>
      </c>
      <c r="AX6722" t="str">
        <f t="shared" ref="AX6722:AX6785" si="1953">IF(DATE(AW6722,AV6722,AU6722)&lt;=DATE(AT6722,AS6722,AR6722),"No Delay","Delay")</f>
        <v>No Delay</v>
      </c>
      <c r="AY6722">
        <f t="shared" ref="AY6722:AY6785" si="1954">IF(_xlfn.DAYS(J6722,H6722)&gt;0, _xlfn.DAYS(J6722,H6722),0)</f>
        <v>0</v>
      </c>
    </row>
    <row r="6723" spans="1:51" x14ac:dyDescent="0.2">
      <c r="A6723" s="3">
        <v>30977</v>
      </c>
      <c r="B6723" s="1" t="s">
        <v>175</v>
      </c>
      <c r="C6723" s="1" t="s">
        <v>165</v>
      </c>
      <c r="D6723" s="1" t="s">
        <v>52</v>
      </c>
      <c r="E6723" s="1" t="s">
        <v>53</v>
      </c>
      <c r="F6723" s="1" t="s">
        <v>53</v>
      </c>
      <c r="G6723" s="13" t="s">
        <v>1034</v>
      </c>
      <c r="H6723" s="12">
        <v>41816</v>
      </c>
      <c r="I6723" s="12" t="s">
        <v>1034</v>
      </c>
      <c r="J6723" s="12">
        <v>41816</v>
      </c>
      <c r="K6723" s="4">
        <v>5621</v>
      </c>
      <c r="L6723" s="1" t="s">
        <v>56</v>
      </c>
      <c r="M6723" s="1" t="s">
        <v>812</v>
      </c>
      <c r="N6723" s="1" t="s">
        <v>936</v>
      </c>
      <c r="O6723" s="1" t="s">
        <v>937</v>
      </c>
      <c r="P6723">
        <v>50</v>
      </c>
      <c r="Q6723">
        <v>30</v>
      </c>
      <c r="R6723">
        <v>2982</v>
      </c>
      <c r="S6723">
        <v>99.4</v>
      </c>
      <c r="T6723">
        <v>1.99</v>
      </c>
      <c r="U6723">
        <f t="shared" si="1950"/>
        <v>2982</v>
      </c>
      <c r="V6723">
        <f t="shared" si="1951"/>
        <v>1500</v>
      </c>
      <c r="W6723" s="1" t="s">
        <v>815</v>
      </c>
      <c r="X6723" s="1" t="s">
        <v>71</v>
      </c>
      <c r="Y6723" s="1" t="s">
        <v>71</v>
      </c>
      <c r="Z6723" s="4">
        <v>13276</v>
      </c>
      <c r="AA6723" s="4">
        <f t="shared" ref="AA6723:AA6786" si="1955">AF6723</f>
        <v>19</v>
      </c>
      <c r="AB6723" s="4">
        <f t="shared" si="1946"/>
        <v>-221.70201800000001</v>
      </c>
      <c r="AC6723" s="4">
        <f t="shared" si="1947"/>
        <v>19</v>
      </c>
      <c r="AD6723" s="4">
        <f t="shared" si="1943"/>
        <v>26.333333333333332</v>
      </c>
      <c r="AE6723" s="4">
        <v>19</v>
      </c>
      <c r="AF6723" s="4">
        <v>19</v>
      </c>
      <c r="AG6723" s="4">
        <f t="shared" si="1948"/>
        <v>19</v>
      </c>
      <c r="AI6723" t="e">
        <f t="shared" si="1952"/>
        <v>#N/A</v>
      </c>
      <c r="AJ6723">
        <v>846.03</v>
      </c>
      <c r="AK6723" s="2">
        <v>846.03</v>
      </c>
      <c r="AL6723" s="2">
        <f t="shared" si="1949"/>
        <v>846.03</v>
      </c>
      <c r="AM6723" s="4"/>
      <c r="AN6723" t="e">
        <f>VLOOKUP([1]!Tabelle13[[#This Row],[Vlookup this ID for freight costs]],$AL$2:$AL$6811,2,FALSE)</f>
        <v>#REF!</v>
      </c>
      <c r="AP6723">
        <v>3.07</v>
      </c>
      <c r="AQ6723">
        <v>3.07</v>
      </c>
      <c r="AR6723" s="4">
        <v>26</v>
      </c>
      <c r="AS6723" s="4">
        <v>6</v>
      </c>
      <c r="AT6723" s="4">
        <v>2014</v>
      </c>
      <c r="AU6723" s="4">
        <v>26</v>
      </c>
      <c r="AV6723" s="4">
        <v>6</v>
      </c>
      <c r="AW6723" s="4">
        <v>2014</v>
      </c>
      <c r="AX6723" t="str">
        <f t="shared" si="1953"/>
        <v>No Delay</v>
      </c>
      <c r="AY6723">
        <f t="shared" si="1954"/>
        <v>0</v>
      </c>
    </row>
    <row r="6724" spans="1:51" x14ac:dyDescent="0.2">
      <c r="A6724" s="3">
        <v>74729</v>
      </c>
      <c r="B6724" s="1" t="s">
        <v>1138</v>
      </c>
      <c r="C6724" s="1" t="s">
        <v>65</v>
      </c>
      <c r="D6724" s="1" t="s">
        <v>52</v>
      </c>
      <c r="E6724" s="1" t="s">
        <v>53</v>
      </c>
      <c r="F6724" s="1" t="s">
        <v>53</v>
      </c>
      <c r="G6724" s="13" t="s">
        <v>2347</v>
      </c>
      <c r="H6724" s="12">
        <v>41400</v>
      </c>
      <c r="I6724" s="12" t="s">
        <v>2347</v>
      </c>
      <c r="J6724" s="12">
        <v>41400</v>
      </c>
      <c r="K6724" s="4">
        <v>4693</v>
      </c>
      <c r="L6724" s="1" t="s">
        <v>56</v>
      </c>
      <c r="M6724" s="1" t="s">
        <v>634</v>
      </c>
      <c r="N6724" s="1" t="s">
        <v>635</v>
      </c>
      <c r="O6724" s="1" t="s">
        <v>636</v>
      </c>
      <c r="P6724">
        <v>20</v>
      </c>
      <c r="Q6724">
        <v>3401</v>
      </c>
      <c r="R6724">
        <v>98629</v>
      </c>
      <c r="S6724">
        <v>29</v>
      </c>
      <c r="T6724">
        <v>1.45</v>
      </c>
      <c r="U6724">
        <f t="shared" si="1950"/>
        <v>98629</v>
      </c>
      <c r="V6724">
        <f t="shared" si="1951"/>
        <v>68020</v>
      </c>
      <c r="W6724" s="1" t="s">
        <v>637</v>
      </c>
      <c r="X6724" s="1" t="s">
        <v>71</v>
      </c>
      <c r="Y6724" s="1" t="s">
        <v>71</v>
      </c>
      <c r="Z6724" s="4">
        <v>10674</v>
      </c>
      <c r="AA6724" s="4">
        <f t="shared" si="1955"/>
        <v>972</v>
      </c>
      <c r="AB6724" s="4">
        <f t="shared" si="1946"/>
        <v>725.49582899999996</v>
      </c>
      <c r="AC6724" s="4">
        <f t="shared" si="1947"/>
        <v>972</v>
      </c>
      <c r="AD6724" s="4">
        <f t="shared" ref="AD6724:AD6787" si="1956">AVERAGEIFS($AA$2:$AA$6811,$L$2:$L$6811,L6724,$V$2:$V$6811,"&gt;="&amp;(V6724-100), $V$2:$V$6811,"&lt;="&amp;(V6724+100),$AA$2:$AA$6811,"&gt;"&amp;1)</f>
        <v>1065.3333333333333</v>
      </c>
      <c r="AE6724" s="4">
        <v>972</v>
      </c>
      <c r="AF6724" s="4">
        <v>972</v>
      </c>
      <c r="AG6724" s="4">
        <f t="shared" si="1948"/>
        <v>972</v>
      </c>
      <c r="AI6724" t="e">
        <f t="shared" si="1952"/>
        <v>#N/A</v>
      </c>
      <c r="AJ6724">
        <v>10191.280000000001</v>
      </c>
      <c r="AK6724" s="2">
        <v>10191.280000000001</v>
      </c>
      <c r="AL6724" s="2">
        <f t="shared" si="1949"/>
        <v>10191.280000000001</v>
      </c>
      <c r="AM6724" s="4"/>
      <c r="AN6724" t="e">
        <f>VLOOKUP([1]!Tabelle13[[#This Row],[Vlookup this ID for freight costs]],$AL$2:$AL$6811,2,FALSE)</f>
        <v>#REF!</v>
      </c>
      <c r="AP6724">
        <v>138.28</v>
      </c>
      <c r="AQ6724">
        <v>138.28</v>
      </c>
      <c r="AR6724" s="4">
        <v>6</v>
      </c>
      <c r="AS6724" s="4">
        <v>5</v>
      </c>
      <c r="AT6724" s="4">
        <v>2013</v>
      </c>
      <c r="AU6724" s="4">
        <v>6</v>
      </c>
      <c r="AV6724" s="4">
        <v>5</v>
      </c>
      <c r="AW6724" s="4">
        <v>2013</v>
      </c>
      <c r="AX6724" t="str">
        <f t="shared" si="1953"/>
        <v>No Delay</v>
      </c>
      <c r="AY6724">
        <f t="shared" si="1954"/>
        <v>0</v>
      </c>
    </row>
    <row r="6725" spans="1:51" x14ac:dyDescent="0.2">
      <c r="A6725" s="3">
        <v>3245</v>
      </c>
      <c r="B6725" s="1" t="s">
        <v>119</v>
      </c>
      <c r="C6725" s="1" t="s">
        <v>114</v>
      </c>
      <c r="D6725" s="1" t="s">
        <v>52</v>
      </c>
      <c r="E6725" s="1" t="s">
        <v>53</v>
      </c>
      <c r="F6725" s="1" t="s">
        <v>53</v>
      </c>
      <c r="G6725" s="13" t="s">
        <v>453</v>
      </c>
      <c r="H6725" s="12">
        <v>39717</v>
      </c>
      <c r="I6725" s="12" t="s">
        <v>453</v>
      </c>
      <c r="J6725" s="12">
        <v>39717</v>
      </c>
      <c r="K6725" s="4">
        <v>1089</v>
      </c>
      <c r="L6725" s="1" t="s">
        <v>56</v>
      </c>
      <c r="M6725" s="1" t="s">
        <v>126</v>
      </c>
      <c r="N6725" s="1" t="s">
        <v>127</v>
      </c>
      <c r="O6725" s="1" t="s">
        <v>128</v>
      </c>
      <c r="P6725">
        <v>20</v>
      </c>
      <c r="Q6725">
        <v>9000</v>
      </c>
      <c r="R6725">
        <v>288000</v>
      </c>
      <c r="S6725">
        <v>32</v>
      </c>
      <c r="T6725">
        <v>1.6</v>
      </c>
      <c r="U6725">
        <f t="shared" si="1950"/>
        <v>288000</v>
      </c>
      <c r="V6725">
        <f t="shared" si="1951"/>
        <v>180000</v>
      </c>
      <c r="W6725" s="1" t="s">
        <v>126</v>
      </c>
      <c r="X6725" s="1" t="s">
        <v>129</v>
      </c>
      <c r="Y6725" s="1" t="s">
        <v>129</v>
      </c>
      <c r="Z6725" s="3">
        <v>8261</v>
      </c>
      <c r="AA6725" s="4">
        <f t="shared" si="1955"/>
        <v>3000</v>
      </c>
      <c r="AB6725" s="4">
        <f t="shared" si="1946"/>
        <v>2165.0650000000001</v>
      </c>
      <c r="AC6725" s="4">
        <f t="shared" si="1947"/>
        <v>3000</v>
      </c>
      <c r="AD6725" s="4">
        <f t="shared" si="1956"/>
        <v>2444.5</v>
      </c>
      <c r="AE6725" s="4">
        <v>3000</v>
      </c>
      <c r="AF6725" s="4">
        <v>3000</v>
      </c>
      <c r="AG6725" s="4">
        <f t="shared" si="1948"/>
        <v>3000</v>
      </c>
      <c r="AH6725" s="4">
        <v>11483</v>
      </c>
      <c r="AI6725">
        <f t="shared" si="1952"/>
        <v>9248</v>
      </c>
      <c r="AJ6725">
        <v>34902.959999999999</v>
      </c>
      <c r="AK6725" s="2">
        <v>34902.959999999999</v>
      </c>
      <c r="AL6725" s="2">
        <f t="shared" si="1949"/>
        <v>34902.959999999999</v>
      </c>
      <c r="AM6725" s="4"/>
      <c r="AN6725" t="e">
        <f>VLOOKUP([1]!Tabelle13[[#This Row],[Vlookup this ID for freight costs]],$AL$2:$AL$6811,2,FALSE)</f>
        <v>#REF!</v>
      </c>
      <c r="AP6725">
        <v>460.8</v>
      </c>
      <c r="AQ6725">
        <v>460.8</v>
      </c>
      <c r="AR6725" s="4">
        <v>26</v>
      </c>
      <c r="AS6725" s="4">
        <v>9</v>
      </c>
      <c r="AT6725" s="4">
        <v>2008</v>
      </c>
      <c r="AU6725" s="4">
        <v>26</v>
      </c>
      <c r="AV6725" s="4">
        <v>9</v>
      </c>
      <c r="AW6725" s="4">
        <v>2008</v>
      </c>
      <c r="AX6725" t="str">
        <f t="shared" si="1953"/>
        <v>No Delay</v>
      </c>
      <c r="AY6725">
        <f t="shared" si="1954"/>
        <v>0</v>
      </c>
    </row>
    <row r="6726" spans="1:51" x14ac:dyDescent="0.2">
      <c r="A6726" s="3">
        <v>30615</v>
      </c>
      <c r="B6726" s="1" t="s">
        <v>172</v>
      </c>
      <c r="C6726" s="1" t="s">
        <v>114</v>
      </c>
      <c r="D6726" s="1" t="s">
        <v>52</v>
      </c>
      <c r="E6726" s="1" t="s">
        <v>53</v>
      </c>
      <c r="F6726" s="1" t="s">
        <v>53</v>
      </c>
      <c r="G6726" s="13" t="s">
        <v>508</v>
      </c>
      <c r="H6726" s="12">
        <v>40897</v>
      </c>
      <c r="I6726" s="12" t="s">
        <v>508</v>
      </c>
      <c r="J6726" s="12">
        <v>40897</v>
      </c>
      <c r="K6726" s="4">
        <v>3666</v>
      </c>
      <c r="L6726" s="1" t="s">
        <v>56</v>
      </c>
      <c r="M6726" s="1" t="s">
        <v>57</v>
      </c>
      <c r="N6726" s="1" t="s">
        <v>104</v>
      </c>
      <c r="O6726" s="1" t="s">
        <v>59</v>
      </c>
      <c r="P6726">
        <v>100</v>
      </c>
      <c r="Q6726">
        <v>2604</v>
      </c>
      <c r="R6726">
        <v>208320</v>
      </c>
      <c r="S6726">
        <v>80</v>
      </c>
      <c r="T6726">
        <v>0.8</v>
      </c>
      <c r="U6726">
        <f t="shared" si="1950"/>
        <v>208320</v>
      </c>
      <c r="V6726">
        <f t="shared" si="1951"/>
        <v>260400</v>
      </c>
      <c r="W6726" s="1" t="s">
        <v>85</v>
      </c>
      <c r="X6726" s="1" t="s">
        <v>1236</v>
      </c>
      <c r="Y6726" s="1" t="s">
        <v>86</v>
      </c>
      <c r="Z6726" s="4">
        <v>7060</v>
      </c>
      <c r="AA6726" s="4">
        <f t="shared" si="1955"/>
        <v>1239</v>
      </c>
      <c r="AB6726" s="4">
        <f t="shared" si="1946"/>
        <v>612.90012000000002</v>
      </c>
      <c r="AC6726" s="4">
        <f t="shared" si="1947"/>
        <v>1239</v>
      </c>
      <c r="AD6726" s="4">
        <f t="shared" si="1956"/>
        <v>1239</v>
      </c>
      <c r="AE6726" s="4">
        <v>1239</v>
      </c>
      <c r="AF6726" s="4">
        <v>1239</v>
      </c>
      <c r="AG6726" s="4">
        <f t="shared" si="1948"/>
        <v>1239</v>
      </c>
      <c r="AI6726" t="e">
        <f t="shared" si="1952"/>
        <v>#N/A</v>
      </c>
      <c r="AJ6726">
        <v>22650.58</v>
      </c>
      <c r="AK6726" s="2">
        <v>22650.58</v>
      </c>
      <c r="AL6726" s="2">
        <f t="shared" si="1949"/>
        <v>22650.58</v>
      </c>
      <c r="AM6726" s="4"/>
      <c r="AN6726" t="e">
        <f>VLOOKUP([1]!Tabelle13[[#This Row],[Vlookup this ID for freight costs]],$AL$2:$AL$6811,2,FALSE)</f>
        <v>#REF!</v>
      </c>
      <c r="AP6726">
        <v>343.73</v>
      </c>
      <c r="AQ6726">
        <v>343.73</v>
      </c>
      <c r="AR6726" s="4">
        <v>20</v>
      </c>
      <c r="AS6726" s="4">
        <v>12</v>
      </c>
      <c r="AT6726" s="4">
        <v>2011</v>
      </c>
      <c r="AU6726" s="4">
        <v>20</v>
      </c>
      <c r="AV6726" s="4">
        <v>12</v>
      </c>
      <c r="AW6726" s="4">
        <v>2011</v>
      </c>
      <c r="AX6726" t="str">
        <f t="shared" si="1953"/>
        <v>No Delay</v>
      </c>
      <c r="AY6726">
        <f t="shared" si="1954"/>
        <v>0</v>
      </c>
    </row>
    <row r="6727" spans="1:51" x14ac:dyDescent="0.2">
      <c r="A6727" s="3">
        <v>34593</v>
      </c>
      <c r="B6727" s="1" t="s">
        <v>172</v>
      </c>
      <c r="C6727" s="1" t="s">
        <v>114</v>
      </c>
      <c r="D6727" s="1" t="s">
        <v>52</v>
      </c>
      <c r="E6727" s="1" t="s">
        <v>53</v>
      </c>
      <c r="F6727" s="1" t="s">
        <v>53</v>
      </c>
      <c r="G6727" s="13" t="s">
        <v>508</v>
      </c>
      <c r="H6727" s="12">
        <v>40897</v>
      </c>
      <c r="I6727" s="12" t="s">
        <v>3063</v>
      </c>
      <c r="J6727" s="12">
        <v>40893</v>
      </c>
      <c r="K6727" s="4">
        <v>3646</v>
      </c>
      <c r="L6727" s="1" t="s">
        <v>56</v>
      </c>
      <c r="M6727" s="1" t="s">
        <v>57</v>
      </c>
      <c r="N6727" s="1" t="s">
        <v>104</v>
      </c>
      <c r="O6727" s="1" t="s">
        <v>59</v>
      </c>
      <c r="P6727">
        <v>100</v>
      </c>
      <c r="Q6727">
        <v>1224</v>
      </c>
      <c r="R6727">
        <v>97920</v>
      </c>
      <c r="S6727">
        <v>80</v>
      </c>
      <c r="T6727">
        <v>0.8</v>
      </c>
      <c r="U6727">
        <f t="shared" si="1950"/>
        <v>97920</v>
      </c>
      <c r="V6727">
        <f t="shared" si="1951"/>
        <v>122400</v>
      </c>
      <c r="W6727" s="1" t="s">
        <v>85</v>
      </c>
      <c r="X6727" s="1" t="s">
        <v>1236</v>
      </c>
      <c r="Y6727" s="1" t="s">
        <v>86</v>
      </c>
      <c r="Z6727" s="4">
        <v>7060</v>
      </c>
      <c r="AA6727" s="4">
        <f t="shared" si="1955"/>
        <v>588</v>
      </c>
      <c r="AB6727" s="4">
        <f t="shared" si="1946"/>
        <v>34.983720000000062</v>
      </c>
      <c r="AC6727" s="4">
        <f t="shared" si="1947"/>
        <v>588</v>
      </c>
      <c r="AD6727" s="4">
        <f t="shared" si="1956"/>
        <v>588</v>
      </c>
      <c r="AE6727" s="4">
        <v>588</v>
      </c>
      <c r="AF6727" s="4">
        <v>588</v>
      </c>
      <c r="AG6727" s="4">
        <f t="shared" si="1948"/>
        <v>588</v>
      </c>
      <c r="AI6727" t="e">
        <f t="shared" si="1952"/>
        <v>#N/A</v>
      </c>
      <c r="AJ6727">
        <v>11491.6</v>
      </c>
      <c r="AK6727" s="2">
        <v>11491.6</v>
      </c>
      <c r="AL6727" s="2">
        <f t="shared" si="1949"/>
        <v>11491.6</v>
      </c>
      <c r="AM6727" s="4"/>
      <c r="AN6727" t="e">
        <f>VLOOKUP([1]!Tabelle13[[#This Row],[Vlookup this ID for freight costs]],$AL$2:$AL$6811,2,FALSE)</f>
        <v>#REF!</v>
      </c>
      <c r="AP6727">
        <v>161.57</v>
      </c>
      <c r="AQ6727">
        <v>161.57</v>
      </c>
      <c r="AR6727" s="4">
        <v>20</v>
      </c>
      <c r="AS6727" s="4">
        <v>12</v>
      </c>
      <c r="AT6727" s="4">
        <v>2011</v>
      </c>
      <c r="AU6727" s="4">
        <v>16</v>
      </c>
      <c r="AV6727" s="4">
        <v>12</v>
      </c>
      <c r="AW6727" s="4">
        <v>2011</v>
      </c>
      <c r="AX6727" t="str">
        <f t="shared" si="1953"/>
        <v>No Delay</v>
      </c>
      <c r="AY6727">
        <f t="shared" si="1954"/>
        <v>0</v>
      </c>
    </row>
    <row r="6728" spans="1:51" x14ac:dyDescent="0.2">
      <c r="A6728" s="3">
        <v>35660</v>
      </c>
      <c r="B6728" s="1" t="s">
        <v>172</v>
      </c>
      <c r="C6728" s="1" t="s">
        <v>114</v>
      </c>
      <c r="D6728" s="1" t="s">
        <v>52</v>
      </c>
      <c r="E6728" s="1" t="s">
        <v>53</v>
      </c>
      <c r="F6728" s="1" t="s">
        <v>53</v>
      </c>
      <c r="G6728" s="13" t="s">
        <v>3064</v>
      </c>
      <c r="H6728" s="12">
        <v>41430</v>
      </c>
      <c r="I6728" s="12" t="s">
        <v>3064</v>
      </c>
      <c r="J6728" s="12">
        <v>41430</v>
      </c>
      <c r="K6728" s="4">
        <v>4749</v>
      </c>
      <c r="L6728" s="1" t="s">
        <v>56</v>
      </c>
      <c r="M6728" s="1" t="s">
        <v>57</v>
      </c>
      <c r="N6728" s="1" t="s">
        <v>104</v>
      </c>
      <c r="O6728" s="1" t="s">
        <v>59</v>
      </c>
      <c r="P6728">
        <v>100</v>
      </c>
      <c r="Q6728">
        <v>2233</v>
      </c>
      <c r="R6728">
        <v>178640</v>
      </c>
      <c r="S6728">
        <v>80</v>
      </c>
      <c r="T6728">
        <v>0.8</v>
      </c>
      <c r="U6728">
        <f t="shared" si="1950"/>
        <v>178640</v>
      </c>
      <c r="V6728">
        <f t="shared" si="1951"/>
        <v>223300</v>
      </c>
      <c r="W6728" s="1" t="s">
        <v>85</v>
      </c>
      <c r="X6728" s="1" t="s">
        <v>1236</v>
      </c>
      <c r="Y6728" s="1" t="s">
        <v>86</v>
      </c>
      <c r="Z6728" s="4">
        <v>7060</v>
      </c>
      <c r="AA6728" s="4">
        <f t="shared" si="1955"/>
        <v>925</v>
      </c>
      <c r="AB6728" s="4">
        <f t="shared" si="1946"/>
        <v>457.53273999999999</v>
      </c>
      <c r="AC6728" s="4">
        <f t="shared" si="1947"/>
        <v>925</v>
      </c>
      <c r="AD6728" s="4">
        <f t="shared" si="1956"/>
        <v>925</v>
      </c>
      <c r="AE6728" s="4">
        <v>925</v>
      </c>
      <c r="AF6728" s="4">
        <v>925</v>
      </c>
      <c r="AG6728" s="4">
        <f t="shared" si="1948"/>
        <v>925</v>
      </c>
      <c r="AI6728" t="e">
        <f t="shared" si="1952"/>
        <v>#N/A</v>
      </c>
      <c r="AJ6728">
        <v>16740.97</v>
      </c>
      <c r="AK6728" s="2">
        <v>16740.97</v>
      </c>
      <c r="AL6728" s="2">
        <f t="shared" si="1949"/>
        <v>16740.97</v>
      </c>
      <c r="AM6728" s="4"/>
      <c r="AN6728" t="e">
        <f>VLOOKUP([1]!Tabelle13[[#This Row],[Vlookup this ID for freight costs]],$AL$2:$AL$6811,2,FALSE)</f>
        <v>#REF!</v>
      </c>
      <c r="AP6728">
        <v>220.98</v>
      </c>
      <c r="AQ6728">
        <v>220.98</v>
      </c>
      <c r="AR6728" s="4">
        <v>5</v>
      </c>
      <c r="AS6728" s="4">
        <v>6</v>
      </c>
      <c r="AT6728" s="4">
        <v>2013</v>
      </c>
      <c r="AU6728" s="4">
        <v>5</v>
      </c>
      <c r="AV6728" s="4">
        <v>6</v>
      </c>
      <c r="AW6728" s="4">
        <v>2013</v>
      </c>
      <c r="AX6728" t="str">
        <f t="shared" si="1953"/>
        <v>No Delay</v>
      </c>
      <c r="AY6728">
        <f t="shared" si="1954"/>
        <v>0</v>
      </c>
    </row>
    <row r="6729" spans="1:51" x14ac:dyDescent="0.2">
      <c r="A6729" s="3">
        <v>78846</v>
      </c>
      <c r="B6729" s="1" t="s">
        <v>140</v>
      </c>
      <c r="C6729" s="1" t="s">
        <v>99</v>
      </c>
      <c r="D6729" s="1" t="s">
        <v>52</v>
      </c>
      <c r="E6729" s="1" t="s">
        <v>53</v>
      </c>
      <c r="F6729" s="1" t="s">
        <v>53</v>
      </c>
      <c r="G6729" s="13" t="s">
        <v>847</v>
      </c>
      <c r="H6729" s="12">
        <v>41103</v>
      </c>
      <c r="I6729" s="12" t="s">
        <v>847</v>
      </c>
      <c r="J6729" s="12">
        <v>41103</v>
      </c>
      <c r="K6729" s="4">
        <v>4029</v>
      </c>
      <c r="L6729" s="1" t="s">
        <v>56</v>
      </c>
      <c r="M6729" s="1" t="s">
        <v>126</v>
      </c>
      <c r="N6729" s="1" t="s">
        <v>127</v>
      </c>
      <c r="O6729" s="1" t="s">
        <v>128</v>
      </c>
      <c r="P6729">
        <v>20</v>
      </c>
      <c r="Q6729">
        <v>9250</v>
      </c>
      <c r="R6729">
        <v>296000</v>
      </c>
      <c r="S6729">
        <v>32</v>
      </c>
      <c r="T6729">
        <v>1.6</v>
      </c>
      <c r="U6729">
        <f t="shared" si="1950"/>
        <v>296000</v>
      </c>
      <c r="V6729">
        <f t="shared" si="1951"/>
        <v>185000</v>
      </c>
      <c r="W6729" s="1" t="s">
        <v>126</v>
      </c>
      <c r="X6729" s="1" t="s">
        <v>129</v>
      </c>
      <c r="Y6729" s="1" t="s">
        <v>129</v>
      </c>
      <c r="Z6729" s="3">
        <v>7702</v>
      </c>
      <c r="AA6729" s="4">
        <f t="shared" si="1955"/>
        <v>3058</v>
      </c>
      <c r="AB6729" s="4">
        <f t="shared" si="1946"/>
        <v>2227.748</v>
      </c>
      <c r="AC6729" s="4">
        <f t="shared" si="1947"/>
        <v>3058</v>
      </c>
      <c r="AD6729" s="4">
        <f t="shared" si="1956"/>
        <v>3058</v>
      </c>
      <c r="AE6729" s="4">
        <v>3058</v>
      </c>
      <c r="AF6729" s="4">
        <v>3058</v>
      </c>
      <c r="AG6729" s="4">
        <f t="shared" si="1948"/>
        <v>3058</v>
      </c>
      <c r="AI6729" t="e">
        <f t="shared" si="1952"/>
        <v>#N/A</v>
      </c>
      <c r="AJ6729">
        <v>31491.23</v>
      </c>
      <c r="AK6729" s="2">
        <v>31491.23</v>
      </c>
      <c r="AL6729" s="2">
        <f t="shared" si="1949"/>
        <v>31491.23</v>
      </c>
      <c r="AM6729" s="4"/>
      <c r="AN6729" t="e">
        <f>VLOOKUP([1]!Tabelle13[[#This Row],[Vlookup this ID for freight costs]],$AL$2:$AL$6811,2,FALSE)</f>
        <v>#REF!</v>
      </c>
      <c r="AP6729">
        <v>414.99</v>
      </c>
      <c r="AQ6729">
        <v>414.99</v>
      </c>
      <c r="AR6729" s="4">
        <v>13</v>
      </c>
      <c r="AS6729" s="4">
        <v>7</v>
      </c>
      <c r="AT6729" s="4">
        <v>2012</v>
      </c>
      <c r="AU6729" s="4">
        <v>13</v>
      </c>
      <c r="AV6729" s="4">
        <v>7</v>
      </c>
      <c r="AW6729" s="4">
        <v>2012</v>
      </c>
      <c r="AX6729" t="str">
        <f t="shared" si="1953"/>
        <v>No Delay</v>
      </c>
      <c r="AY6729">
        <f t="shared" si="1954"/>
        <v>0</v>
      </c>
    </row>
    <row r="6730" spans="1:51" x14ac:dyDescent="0.2">
      <c r="A6730" s="3">
        <v>75153</v>
      </c>
      <c r="B6730" s="1" t="s">
        <v>1138</v>
      </c>
      <c r="C6730" s="1" t="s">
        <v>65</v>
      </c>
      <c r="D6730" s="1" t="s">
        <v>52</v>
      </c>
      <c r="E6730" s="1" t="s">
        <v>53</v>
      </c>
      <c r="F6730" s="1" t="s">
        <v>53</v>
      </c>
      <c r="G6730" s="13" t="s">
        <v>142</v>
      </c>
      <c r="H6730" s="12">
        <v>41642</v>
      </c>
      <c r="I6730" s="12" t="s">
        <v>1622</v>
      </c>
      <c r="J6730" s="12">
        <v>41652</v>
      </c>
      <c r="K6730" s="4">
        <v>5183</v>
      </c>
      <c r="L6730" s="1" t="s">
        <v>56</v>
      </c>
      <c r="M6730" s="1" t="s">
        <v>634</v>
      </c>
      <c r="N6730" s="1" t="s">
        <v>635</v>
      </c>
      <c r="O6730" s="1" t="s">
        <v>636</v>
      </c>
      <c r="P6730">
        <v>20</v>
      </c>
      <c r="Q6730">
        <v>3337</v>
      </c>
      <c r="R6730">
        <v>106784</v>
      </c>
      <c r="S6730">
        <v>32</v>
      </c>
      <c r="T6730">
        <v>1.6</v>
      </c>
      <c r="U6730">
        <f t="shared" si="1950"/>
        <v>106784</v>
      </c>
      <c r="V6730">
        <f t="shared" si="1951"/>
        <v>66740</v>
      </c>
      <c r="W6730" s="1" t="s">
        <v>637</v>
      </c>
      <c r="X6730" s="1" t="s">
        <v>71</v>
      </c>
      <c r="Y6730" s="1" t="s">
        <v>71</v>
      </c>
      <c r="Z6730" s="4">
        <v>10674</v>
      </c>
      <c r="AA6730" s="4">
        <f t="shared" si="1955"/>
        <v>1252</v>
      </c>
      <c r="AB6730" s="4">
        <f t="shared" si="1946"/>
        <v>745.16968399999996</v>
      </c>
      <c r="AC6730" s="4">
        <f t="shared" si="1947"/>
        <v>1252</v>
      </c>
      <c r="AD6730" s="4">
        <f t="shared" si="1956"/>
        <v>1252</v>
      </c>
      <c r="AE6730" s="4">
        <v>1252</v>
      </c>
      <c r="AF6730" s="4">
        <v>1252</v>
      </c>
      <c r="AG6730" s="4">
        <f t="shared" si="1948"/>
        <v>1252</v>
      </c>
      <c r="AI6730" t="e">
        <f t="shared" si="1952"/>
        <v>#N/A</v>
      </c>
      <c r="AJ6730">
        <v>5758.84</v>
      </c>
      <c r="AK6730" s="2">
        <v>5758.84</v>
      </c>
      <c r="AL6730" s="2">
        <f t="shared" si="1949"/>
        <v>5758.84</v>
      </c>
      <c r="AM6730" s="4"/>
      <c r="AN6730" t="e">
        <f>VLOOKUP([1]!Tabelle13[[#This Row],[Vlookup this ID for freight costs]],$AL$2:$AL$6811,2,FALSE)</f>
        <v>#REF!</v>
      </c>
      <c r="AP6730">
        <v>132.09</v>
      </c>
      <c r="AQ6730">
        <v>132.09</v>
      </c>
      <c r="AR6730" s="4">
        <v>3</v>
      </c>
      <c r="AS6730" s="4">
        <v>1</v>
      </c>
      <c r="AT6730" s="4">
        <v>2014</v>
      </c>
      <c r="AU6730" s="4">
        <v>13</v>
      </c>
      <c r="AV6730" s="4">
        <v>1</v>
      </c>
      <c r="AW6730" s="4">
        <v>2014</v>
      </c>
      <c r="AX6730" t="str">
        <f t="shared" si="1953"/>
        <v>Delay</v>
      </c>
      <c r="AY6730">
        <f t="shared" si="1954"/>
        <v>10</v>
      </c>
    </row>
    <row r="6731" spans="1:51" x14ac:dyDescent="0.2">
      <c r="A6731" s="3">
        <v>12083</v>
      </c>
      <c r="B6731" s="1" t="s">
        <v>98</v>
      </c>
      <c r="C6731" s="1" t="s">
        <v>99</v>
      </c>
      <c r="D6731" s="1" t="s">
        <v>130</v>
      </c>
      <c r="E6731" s="1" t="s">
        <v>53</v>
      </c>
      <c r="F6731" s="1" t="s">
        <v>53</v>
      </c>
      <c r="G6731" s="13" t="s">
        <v>3019</v>
      </c>
      <c r="H6731" s="12">
        <v>39276</v>
      </c>
      <c r="I6731" s="12" t="s">
        <v>3019</v>
      </c>
      <c r="J6731" s="12">
        <v>39276</v>
      </c>
      <c r="K6731" s="4">
        <v>252</v>
      </c>
      <c r="L6731" s="1" t="s">
        <v>56</v>
      </c>
      <c r="M6731" s="1" t="s">
        <v>132</v>
      </c>
      <c r="N6731" s="1" t="s">
        <v>2911</v>
      </c>
      <c r="O6731" s="1" t="s">
        <v>2912</v>
      </c>
      <c r="P6731">
        <v>100</v>
      </c>
      <c r="Q6731">
        <v>422</v>
      </c>
      <c r="R6731">
        <v>58658</v>
      </c>
      <c r="S6731">
        <v>139</v>
      </c>
      <c r="T6731">
        <v>1.39</v>
      </c>
      <c r="U6731">
        <f t="shared" si="1950"/>
        <v>58658</v>
      </c>
      <c r="V6731">
        <f t="shared" si="1951"/>
        <v>42200</v>
      </c>
      <c r="W6731" s="1" t="s">
        <v>126</v>
      </c>
      <c r="X6731" s="1" t="s">
        <v>129</v>
      </c>
      <c r="Y6731" s="1" t="s">
        <v>129</v>
      </c>
      <c r="Z6731" s="3">
        <v>7702</v>
      </c>
      <c r="AA6731" s="4">
        <f t="shared" si="1955"/>
        <v>3093</v>
      </c>
      <c r="AB6731" s="4">
        <f t="shared" si="1946"/>
        <v>-213.70994199999998</v>
      </c>
      <c r="AC6731" s="4">
        <f t="shared" si="1947"/>
        <v>3093</v>
      </c>
      <c r="AD6731" s="4">
        <f t="shared" si="1956"/>
        <v>3093</v>
      </c>
      <c r="AE6731" s="4">
        <v>3093</v>
      </c>
      <c r="AF6731" s="4">
        <v>3093</v>
      </c>
      <c r="AG6731" s="4">
        <f t="shared" si="1948"/>
        <v>3093</v>
      </c>
      <c r="AH6731" s="4">
        <v>83921</v>
      </c>
      <c r="AI6731">
        <f t="shared" si="1952"/>
        <v>4426</v>
      </c>
      <c r="AJ6731">
        <v>1547</v>
      </c>
      <c r="AK6731" s="2">
        <v>1547</v>
      </c>
      <c r="AL6731" s="2">
        <f t="shared" si="1949"/>
        <v>1547</v>
      </c>
      <c r="AM6731" s="4"/>
      <c r="AN6731" t="e">
        <f>VLOOKUP([1]!Tabelle13[[#This Row],[Vlookup this ID for freight costs]],$AL$2:$AL$6811,2,FALSE)</f>
        <v>#REF!</v>
      </c>
      <c r="AP6731">
        <v>93.85</v>
      </c>
      <c r="AQ6731">
        <v>93.85</v>
      </c>
      <c r="AR6731" s="4">
        <v>13</v>
      </c>
      <c r="AS6731" s="4">
        <v>7</v>
      </c>
      <c r="AT6731" s="4">
        <v>2007</v>
      </c>
      <c r="AU6731" s="4">
        <v>13</v>
      </c>
      <c r="AV6731" s="4">
        <v>7</v>
      </c>
      <c r="AW6731" s="4">
        <v>2007</v>
      </c>
      <c r="AX6731" t="str">
        <f t="shared" si="1953"/>
        <v>No Delay</v>
      </c>
      <c r="AY6731">
        <f t="shared" si="1954"/>
        <v>0</v>
      </c>
    </row>
    <row r="6732" spans="1:51" x14ac:dyDescent="0.2">
      <c r="A6732" s="3">
        <v>9352</v>
      </c>
      <c r="B6732" s="1" t="s">
        <v>98</v>
      </c>
      <c r="C6732" s="1" t="s">
        <v>99</v>
      </c>
      <c r="D6732" s="1" t="s">
        <v>52</v>
      </c>
      <c r="E6732" s="1" t="s">
        <v>53</v>
      </c>
      <c r="F6732" s="1" t="s">
        <v>53</v>
      </c>
      <c r="G6732" s="13" t="s">
        <v>2016</v>
      </c>
      <c r="H6732" s="12">
        <v>39651</v>
      </c>
      <c r="I6732" s="12" t="s">
        <v>2016</v>
      </c>
      <c r="J6732" s="12">
        <v>39651</v>
      </c>
      <c r="K6732" s="4">
        <v>958</v>
      </c>
      <c r="L6732" s="1" t="s">
        <v>56</v>
      </c>
      <c r="M6732" s="1" t="s">
        <v>319</v>
      </c>
      <c r="N6732" s="1" t="s">
        <v>136</v>
      </c>
      <c r="O6732" s="1" t="s">
        <v>137</v>
      </c>
      <c r="P6732">
        <v>25</v>
      </c>
      <c r="Q6732">
        <v>10000</v>
      </c>
      <c r="R6732">
        <v>200000</v>
      </c>
      <c r="S6732">
        <v>20</v>
      </c>
      <c r="T6732">
        <v>0.8</v>
      </c>
      <c r="U6732">
        <f t="shared" si="1950"/>
        <v>200000</v>
      </c>
      <c r="V6732">
        <f t="shared" si="1951"/>
        <v>250000</v>
      </c>
      <c r="W6732" s="1" t="s">
        <v>138</v>
      </c>
      <c r="X6732" s="1" t="s">
        <v>139</v>
      </c>
      <c r="Y6732" s="1" t="s">
        <v>139</v>
      </c>
      <c r="Z6732" s="3">
        <v>10652</v>
      </c>
      <c r="AA6732" s="4">
        <f t="shared" si="1955"/>
        <v>3110</v>
      </c>
      <c r="AB6732" s="4">
        <f t="shared" si="1946"/>
        <v>1971.547</v>
      </c>
      <c r="AC6732" s="4">
        <f t="shared" si="1947"/>
        <v>3110</v>
      </c>
      <c r="AD6732" s="4">
        <f t="shared" si="1956"/>
        <v>31357.130942373198</v>
      </c>
      <c r="AE6732" s="4">
        <v>3110</v>
      </c>
      <c r="AF6732" s="4">
        <v>3110</v>
      </c>
      <c r="AG6732" s="4">
        <f t="shared" si="1948"/>
        <v>3110</v>
      </c>
      <c r="AH6732" s="4">
        <v>82551</v>
      </c>
      <c r="AI6732">
        <f t="shared" si="1952"/>
        <v>5453</v>
      </c>
      <c r="AJ6732">
        <v>22663.18</v>
      </c>
      <c r="AK6732" s="2">
        <v>22663.18</v>
      </c>
      <c r="AL6732" s="2">
        <f t="shared" si="1949"/>
        <v>22663.18</v>
      </c>
      <c r="AM6732" s="4"/>
      <c r="AN6732" t="e">
        <f>VLOOKUP([1]!Tabelle13[[#This Row],[Vlookup this ID for freight costs]],$AL$2:$AL$6811,2,FALSE)</f>
        <v>#REF!</v>
      </c>
      <c r="AP6732">
        <v>320</v>
      </c>
      <c r="AQ6732">
        <v>320</v>
      </c>
      <c r="AR6732" s="4">
        <v>22</v>
      </c>
      <c r="AS6732" s="4">
        <v>7</v>
      </c>
      <c r="AT6732" s="4">
        <v>2008</v>
      </c>
      <c r="AU6732" s="4">
        <v>22</v>
      </c>
      <c r="AV6732" s="4">
        <v>7</v>
      </c>
      <c r="AW6732" s="4">
        <v>2008</v>
      </c>
      <c r="AX6732" t="str">
        <f t="shared" si="1953"/>
        <v>No Delay</v>
      </c>
      <c r="AY6732">
        <f t="shared" si="1954"/>
        <v>0</v>
      </c>
    </row>
    <row r="6733" spans="1:51" x14ac:dyDescent="0.2">
      <c r="A6733" s="3">
        <v>4045</v>
      </c>
      <c r="B6733" s="1" t="s">
        <v>98</v>
      </c>
      <c r="C6733" s="1" t="s">
        <v>99</v>
      </c>
      <c r="D6733" s="1" t="s">
        <v>52</v>
      </c>
      <c r="E6733" s="1" t="s">
        <v>53</v>
      </c>
      <c r="F6733" s="1" t="s">
        <v>53</v>
      </c>
      <c r="G6733" s="13" t="s">
        <v>2569</v>
      </c>
      <c r="H6733" s="12">
        <v>39771</v>
      </c>
      <c r="I6733" s="12" t="s">
        <v>2569</v>
      </c>
      <c r="J6733" s="12">
        <v>39771</v>
      </c>
      <c r="K6733" s="4">
        <v>1178</v>
      </c>
      <c r="L6733" s="1" t="s">
        <v>56</v>
      </c>
      <c r="M6733" s="1" t="s">
        <v>319</v>
      </c>
      <c r="N6733" s="1" t="s">
        <v>136</v>
      </c>
      <c r="O6733" s="1" t="s">
        <v>137</v>
      </c>
      <c r="P6733">
        <v>25</v>
      </c>
      <c r="Q6733">
        <v>10000</v>
      </c>
      <c r="R6733">
        <v>200000</v>
      </c>
      <c r="S6733">
        <v>20</v>
      </c>
      <c r="T6733">
        <v>0.8</v>
      </c>
      <c r="U6733">
        <f t="shared" si="1950"/>
        <v>200000</v>
      </c>
      <c r="V6733">
        <f t="shared" si="1951"/>
        <v>250000</v>
      </c>
      <c r="W6733" s="1" t="s">
        <v>138</v>
      </c>
      <c r="X6733" s="1" t="s">
        <v>139</v>
      </c>
      <c r="Y6733" s="1" t="s">
        <v>139</v>
      </c>
      <c r="Z6733" s="3">
        <v>10652</v>
      </c>
      <c r="AA6733" s="4">
        <f t="shared" si="1955"/>
        <v>3112</v>
      </c>
      <c r="AB6733" s="4">
        <f t="shared" si="1946"/>
        <v>1971.547</v>
      </c>
      <c r="AC6733" s="4">
        <f t="shared" si="1947"/>
        <v>3112</v>
      </c>
      <c r="AD6733" s="4">
        <f t="shared" si="1956"/>
        <v>31357.130942373198</v>
      </c>
      <c r="AE6733" s="4">
        <v>3112</v>
      </c>
      <c r="AF6733" s="4">
        <v>3112</v>
      </c>
      <c r="AG6733" s="4">
        <f t="shared" si="1948"/>
        <v>3112</v>
      </c>
      <c r="AH6733" s="4">
        <v>12045</v>
      </c>
      <c r="AI6733">
        <f t="shared" si="1952"/>
        <v>682</v>
      </c>
      <c r="AJ6733">
        <v>22856.02</v>
      </c>
      <c r="AK6733" s="2">
        <v>22856.02</v>
      </c>
      <c r="AL6733" s="2">
        <f t="shared" si="1949"/>
        <v>22856.02</v>
      </c>
      <c r="AM6733" s="4"/>
      <c r="AN6733" t="e">
        <f>VLOOKUP([1]!Tabelle13[[#This Row],[Vlookup this ID for freight costs]],$AL$2:$AL$6811,2,FALSE)</f>
        <v>#REF!</v>
      </c>
      <c r="AP6733">
        <v>392</v>
      </c>
      <c r="AQ6733">
        <v>392</v>
      </c>
      <c r="AR6733" s="4">
        <v>19</v>
      </c>
      <c r="AS6733" s="4">
        <v>11</v>
      </c>
      <c r="AT6733" s="4">
        <v>2008</v>
      </c>
      <c r="AU6733" s="4">
        <v>19</v>
      </c>
      <c r="AV6733" s="4">
        <v>11</v>
      </c>
      <c r="AW6733" s="4">
        <v>2008</v>
      </c>
      <c r="AX6733" t="str">
        <f t="shared" si="1953"/>
        <v>No Delay</v>
      </c>
      <c r="AY6733">
        <f t="shared" si="1954"/>
        <v>0</v>
      </c>
    </row>
    <row r="6734" spans="1:51" x14ac:dyDescent="0.2">
      <c r="A6734" s="3">
        <v>8062</v>
      </c>
      <c r="B6734" s="1" t="s">
        <v>98</v>
      </c>
      <c r="C6734" s="1" t="s">
        <v>99</v>
      </c>
      <c r="D6734" s="1" t="s">
        <v>52</v>
      </c>
      <c r="E6734" s="1" t="s">
        <v>53</v>
      </c>
      <c r="F6734" s="1" t="s">
        <v>53</v>
      </c>
      <c r="G6734" s="13" t="s">
        <v>2016</v>
      </c>
      <c r="H6734" s="12">
        <v>39651</v>
      </c>
      <c r="I6734" s="12" t="s">
        <v>2016</v>
      </c>
      <c r="J6734" s="12">
        <v>39651</v>
      </c>
      <c r="K6734" s="4">
        <v>957</v>
      </c>
      <c r="L6734" s="1" t="s">
        <v>56</v>
      </c>
      <c r="M6734" s="1" t="s">
        <v>319</v>
      </c>
      <c r="N6734" s="1" t="s">
        <v>136</v>
      </c>
      <c r="O6734" s="1" t="s">
        <v>137</v>
      </c>
      <c r="P6734">
        <v>25</v>
      </c>
      <c r="Q6734">
        <v>10000</v>
      </c>
      <c r="R6734">
        <v>200000</v>
      </c>
      <c r="S6734">
        <v>20</v>
      </c>
      <c r="T6734">
        <v>0.8</v>
      </c>
      <c r="U6734">
        <f t="shared" si="1950"/>
        <v>200000</v>
      </c>
      <c r="V6734">
        <f t="shared" si="1951"/>
        <v>250000</v>
      </c>
      <c r="W6734" s="1" t="s">
        <v>138</v>
      </c>
      <c r="X6734" s="1" t="s">
        <v>139</v>
      </c>
      <c r="Y6734" s="1" t="s">
        <v>139</v>
      </c>
      <c r="Z6734" s="3">
        <v>10652</v>
      </c>
      <c r="AA6734" s="4">
        <f t="shared" si="1955"/>
        <v>3122</v>
      </c>
      <c r="AB6734" s="4">
        <f t="shared" si="1946"/>
        <v>1971.547</v>
      </c>
      <c r="AC6734" s="4">
        <f t="shared" si="1947"/>
        <v>3122</v>
      </c>
      <c r="AD6734" s="4">
        <f t="shared" si="1956"/>
        <v>31357.130942373198</v>
      </c>
      <c r="AE6734" s="4">
        <v>3122</v>
      </c>
      <c r="AF6734" s="4">
        <v>3122</v>
      </c>
      <c r="AG6734" s="4">
        <f t="shared" si="1948"/>
        <v>3122</v>
      </c>
      <c r="AH6734" s="4">
        <v>11031</v>
      </c>
      <c r="AI6734">
        <f t="shared" si="1952"/>
        <v>8523</v>
      </c>
      <c r="AJ6734">
        <v>22691.75</v>
      </c>
      <c r="AK6734" s="2">
        <v>22691.75</v>
      </c>
      <c r="AL6734" s="2">
        <f t="shared" si="1949"/>
        <v>22691.75</v>
      </c>
      <c r="AM6734" s="4"/>
      <c r="AN6734" t="e">
        <f>VLOOKUP([1]!Tabelle13[[#This Row],[Vlookup this ID for freight costs]],$AL$2:$AL$6811,2,FALSE)</f>
        <v>#REF!</v>
      </c>
      <c r="AP6734">
        <v>320</v>
      </c>
      <c r="AQ6734">
        <v>320</v>
      </c>
      <c r="AR6734" s="4">
        <v>22</v>
      </c>
      <c r="AS6734" s="4">
        <v>7</v>
      </c>
      <c r="AT6734" s="4">
        <v>2008</v>
      </c>
      <c r="AU6734" s="4">
        <v>22</v>
      </c>
      <c r="AV6734" s="4">
        <v>7</v>
      </c>
      <c r="AW6734" s="4">
        <v>2008</v>
      </c>
      <c r="AX6734" t="str">
        <f t="shared" si="1953"/>
        <v>No Delay</v>
      </c>
      <c r="AY6734">
        <f t="shared" si="1954"/>
        <v>0</v>
      </c>
    </row>
    <row r="6735" spans="1:51" x14ac:dyDescent="0.2">
      <c r="A6735" s="3">
        <v>24051</v>
      </c>
      <c r="B6735" s="1" t="s">
        <v>140</v>
      </c>
      <c r="C6735" s="1" t="s">
        <v>99</v>
      </c>
      <c r="D6735" s="1" t="s">
        <v>52</v>
      </c>
      <c r="E6735" s="1" t="s">
        <v>53</v>
      </c>
      <c r="F6735" s="1" t="s">
        <v>53</v>
      </c>
      <c r="G6735" s="13" t="s">
        <v>3028</v>
      </c>
      <c r="H6735" s="12">
        <v>40171</v>
      </c>
      <c r="I6735" s="12" t="s">
        <v>3028</v>
      </c>
      <c r="J6735" s="12">
        <v>40171</v>
      </c>
      <c r="K6735" s="4">
        <v>2113</v>
      </c>
      <c r="L6735" s="1" t="s">
        <v>56</v>
      </c>
      <c r="M6735" s="1" t="s">
        <v>319</v>
      </c>
      <c r="N6735" s="1" t="s">
        <v>320</v>
      </c>
      <c r="O6735" s="1" t="s">
        <v>137</v>
      </c>
      <c r="P6735">
        <v>30</v>
      </c>
      <c r="Q6735">
        <v>9720</v>
      </c>
      <c r="R6735">
        <v>233280</v>
      </c>
      <c r="S6735">
        <v>24</v>
      </c>
      <c r="T6735">
        <v>0.8</v>
      </c>
      <c r="U6735">
        <f t="shared" si="1950"/>
        <v>233280</v>
      </c>
      <c r="V6735">
        <f t="shared" si="1951"/>
        <v>291600</v>
      </c>
      <c r="W6735" s="1" t="s">
        <v>138</v>
      </c>
      <c r="X6735" s="1" t="s">
        <v>139</v>
      </c>
      <c r="Y6735" s="1" t="s">
        <v>139</v>
      </c>
      <c r="Z6735" s="3">
        <v>10652</v>
      </c>
      <c r="AA6735" s="4">
        <f t="shared" si="1955"/>
        <v>3240</v>
      </c>
      <c r="AB6735" s="4">
        <f t="shared" si="1946"/>
        <v>2025.0942800000003</v>
      </c>
      <c r="AC6735" s="4">
        <f t="shared" si="1947"/>
        <v>3240</v>
      </c>
      <c r="AD6735" s="4">
        <f t="shared" si="1956"/>
        <v>2224</v>
      </c>
      <c r="AE6735" s="4">
        <v>3240</v>
      </c>
      <c r="AF6735" s="4">
        <v>3240</v>
      </c>
      <c r="AG6735" s="4">
        <f t="shared" si="1948"/>
        <v>3240</v>
      </c>
      <c r="AI6735" t="e">
        <f t="shared" si="1952"/>
        <v>#N/A</v>
      </c>
      <c r="AJ6735">
        <v>36096.76</v>
      </c>
      <c r="AK6735" s="2">
        <v>36096.76</v>
      </c>
      <c r="AL6735" s="2">
        <f t="shared" si="1949"/>
        <v>36096.76</v>
      </c>
      <c r="AM6735" s="4"/>
      <c r="AN6735" t="e">
        <f>VLOOKUP([1]!Tabelle13[[#This Row],[Vlookup this ID for freight costs]],$AL$2:$AL$6811,2,FALSE)</f>
        <v>#REF!</v>
      </c>
      <c r="AP6735">
        <v>457.23</v>
      </c>
      <c r="AQ6735">
        <v>457.23</v>
      </c>
      <c r="AR6735" s="4">
        <v>24</v>
      </c>
      <c r="AS6735" s="4">
        <v>12</v>
      </c>
      <c r="AT6735" s="4">
        <v>2009</v>
      </c>
      <c r="AU6735" s="4">
        <v>24</v>
      </c>
      <c r="AV6735" s="4">
        <v>12</v>
      </c>
      <c r="AW6735" s="4">
        <v>2009</v>
      </c>
      <c r="AX6735" t="str">
        <f t="shared" si="1953"/>
        <v>No Delay</v>
      </c>
      <c r="AY6735">
        <f t="shared" si="1954"/>
        <v>0</v>
      </c>
    </row>
    <row r="6736" spans="1:51" x14ac:dyDescent="0.2">
      <c r="A6736" s="3">
        <v>36083</v>
      </c>
      <c r="B6736" s="1" t="s">
        <v>175</v>
      </c>
      <c r="C6736" s="1" t="s">
        <v>165</v>
      </c>
      <c r="D6736" s="1" t="s">
        <v>52</v>
      </c>
      <c r="E6736" s="1" t="s">
        <v>53</v>
      </c>
      <c r="F6736" s="1" t="s">
        <v>53</v>
      </c>
      <c r="G6736" s="13" t="s">
        <v>1320</v>
      </c>
      <c r="H6736" s="12">
        <v>41873</v>
      </c>
      <c r="I6736" s="12" t="s">
        <v>1925</v>
      </c>
      <c r="J6736" s="12">
        <v>41878</v>
      </c>
      <c r="K6736" s="4">
        <v>5783</v>
      </c>
      <c r="L6736" s="1" t="s">
        <v>56</v>
      </c>
      <c r="M6736" s="1" t="s">
        <v>812</v>
      </c>
      <c r="N6736" s="1" t="s">
        <v>813</v>
      </c>
      <c r="O6736" s="1" t="s">
        <v>814</v>
      </c>
      <c r="P6736">
        <v>50</v>
      </c>
      <c r="Q6736">
        <v>45</v>
      </c>
      <c r="R6736">
        <v>55913.85</v>
      </c>
      <c r="S6736">
        <v>1242.53</v>
      </c>
      <c r="T6736">
        <v>24.85</v>
      </c>
      <c r="U6736">
        <f t="shared" si="1950"/>
        <v>55913.85</v>
      </c>
      <c r="V6736">
        <f t="shared" si="1951"/>
        <v>2250</v>
      </c>
      <c r="W6736" s="1" t="s">
        <v>815</v>
      </c>
      <c r="X6736" s="1" t="s">
        <v>71</v>
      </c>
      <c r="Y6736" s="1" t="s">
        <v>71</v>
      </c>
      <c r="Z6736" s="4">
        <v>13276</v>
      </c>
      <c r="AA6736" s="4">
        <f t="shared" si="1955"/>
        <v>68</v>
      </c>
      <c r="AB6736" s="4">
        <f t="shared" si="1946"/>
        <v>-34.307111149999997</v>
      </c>
      <c r="AC6736" s="4">
        <f t="shared" si="1947"/>
        <v>68</v>
      </c>
      <c r="AD6736" s="4">
        <f t="shared" si="1956"/>
        <v>54.5</v>
      </c>
      <c r="AE6736" s="4">
        <v>68</v>
      </c>
      <c r="AF6736" s="4">
        <v>68</v>
      </c>
      <c r="AG6736" s="4">
        <f t="shared" si="1948"/>
        <v>68</v>
      </c>
      <c r="AI6736" t="e">
        <f t="shared" si="1952"/>
        <v>#N/A</v>
      </c>
      <c r="AJ6736">
        <v>1305.28</v>
      </c>
      <c r="AK6736" s="2">
        <v>1305.28</v>
      </c>
      <c r="AL6736" s="2">
        <f t="shared" si="1949"/>
        <v>1305.28</v>
      </c>
      <c r="AM6736" s="4"/>
      <c r="AN6736" t="e">
        <f>VLOOKUP([1]!Tabelle13[[#This Row],[Vlookup this ID for freight costs]],$AL$2:$AL$6811,2,FALSE)</f>
        <v>#REF!</v>
      </c>
      <c r="AP6736">
        <v>57.48</v>
      </c>
      <c r="AQ6736">
        <v>57.48</v>
      </c>
      <c r="AR6736" s="4">
        <v>22</v>
      </c>
      <c r="AS6736" s="4">
        <v>8</v>
      </c>
      <c r="AT6736" s="4">
        <v>2014</v>
      </c>
      <c r="AU6736" s="4">
        <v>27</v>
      </c>
      <c r="AV6736" s="4">
        <v>8</v>
      </c>
      <c r="AW6736" s="4">
        <v>2014</v>
      </c>
      <c r="AX6736" t="str">
        <f t="shared" si="1953"/>
        <v>Delay</v>
      </c>
      <c r="AY6736">
        <f t="shared" si="1954"/>
        <v>5</v>
      </c>
    </row>
    <row r="6737" spans="1:51" x14ac:dyDescent="0.2">
      <c r="A6737" s="3">
        <v>40894</v>
      </c>
      <c r="B6737" s="1" t="s">
        <v>172</v>
      </c>
      <c r="C6737" s="1" t="s">
        <v>114</v>
      </c>
      <c r="D6737" s="1" t="s">
        <v>52</v>
      </c>
      <c r="E6737" s="1" t="s">
        <v>53</v>
      </c>
      <c r="F6737" s="1" t="s">
        <v>53</v>
      </c>
      <c r="G6737" s="13" t="s">
        <v>3064</v>
      </c>
      <c r="H6737" s="12">
        <v>41430</v>
      </c>
      <c r="I6737" s="12" t="s">
        <v>1067</v>
      </c>
      <c r="J6737" s="12">
        <v>41431</v>
      </c>
      <c r="K6737" s="4">
        <v>4751</v>
      </c>
      <c r="L6737" s="1" t="s">
        <v>56</v>
      </c>
      <c r="M6737" s="1" t="s">
        <v>57</v>
      </c>
      <c r="N6737" s="1" t="s">
        <v>104</v>
      </c>
      <c r="O6737" s="1" t="s">
        <v>59</v>
      </c>
      <c r="P6737">
        <v>100</v>
      </c>
      <c r="Q6737">
        <v>2950</v>
      </c>
      <c r="R6737">
        <v>236000</v>
      </c>
      <c r="S6737">
        <v>80</v>
      </c>
      <c r="T6737">
        <v>0.8</v>
      </c>
      <c r="U6737">
        <f t="shared" si="1950"/>
        <v>236000</v>
      </c>
      <c r="V6737">
        <f t="shared" si="1951"/>
        <v>295000</v>
      </c>
      <c r="W6737" s="1" t="s">
        <v>85</v>
      </c>
      <c r="X6737" s="1" t="s">
        <v>1236</v>
      </c>
      <c r="Y6737" s="1" t="s">
        <v>86</v>
      </c>
      <c r="Z6737" s="4">
        <v>7060</v>
      </c>
      <c r="AA6737" s="4">
        <f t="shared" si="1955"/>
        <v>1222</v>
      </c>
      <c r="AB6737" s="4">
        <f t="shared" si="1946"/>
        <v>757.79800000000012</v>
      </c>
      <c r="AC6737" s="4">
        <f t="shared" si="1947"/>
        <v>1222</v>
      </c>
      <c r="AD6737" s="4">
        <f t="shared" si="1956"/>
        <v>1207</v>
      </c>
      <c r="AE6737" s="4">
        <v>1222</v>
      </c>
      <c r="AF6737" s="4">
        <v>1222</v>
      </c>
      <c r="AG6737" s="4">
        <f t="shared" si="1948"/>
        <v>1222</v>
      </c>
      <c r="AI6737" t="e">
        <f t="shared" si="1952"/>
        <v>#N/A</v>
      </c>
      <c r="AJ6737">
        <v>22041.41</v>
      </c>
      <c r="AK6737" s="2">
        <v>22041.41</v>
      </c>
      <c r="AL6737" s="2">
        <f t="shared" si="1949"/>
        <v>22041.41</v>
      </c>
      <c r="AM6737" s="4"/>
      <c r="AN6737" t="e">
        <f>VLOOKUP([1]!Tabelle13[[#This Row],[Vlookup this ID for freight costs]],$AL$2:$AL$6811,2,FALSE)</f>
        <v>#REF!</v>
      </c>
      <c r="AP6737">
        <v>291.93</v>
      </c>
      <c r="AQ6737">
        <v>291.93</v>
      </c>
      <c r="AR6737" s="4">
        <v>5</v>
      </c>
      <c r="AS6737" s="4">
        <v>6</v>
      </c>
      <c r="AT6737" s="4">
        <v>2013</v>
      </c>
      <c r="AU6737" s="4">
        <v>6</v>
      </c>
      <c r="AV6737" s="4">
        <v>6</v>
      </c>
      <c r="AW6737" s="4">
        <v>2013</v>
      </c>
      <c r="AX6737" t="str">
        <f t="shared" si="1953"/>
        <v>Delay</v>
      </c>
      <c r="AY6737">
        <f t="shared" si="1954"/>
        <v>1</v>
      </c>
    </row>
    <row r="6738" spans="1:51" x14ac:dyDescent="0.2">
      <c r="A6738" s="3">
        <v>41584</v>
      </c>
      <c r="B6738" s="1" t="s">
        <v>172</v>
      </c>
      <c r="C6738" s="1" t="s">
        <v>114</v>
      </c>
      <c r="D6738" s="1" t="s">
        <v>52</v>
      </c>
      <c r="E6738" s="1" t="s">
        <v>53</v>
      </c>
      <c r="F6738" s="1" t="s">
        <v>53</v>
      </c>
      <c r="G6738" s="13" t="s">
        <v>739</v>
      </c>
      <c r="H6738" s="12">
        <v>41213</v>
      </c>
      <c r="I6738" s="12" t="s">
        <v>2698</v>
      </c>
      <c r="J6738" s="12">
        <v>41220</v>
      </c>
      <c r="K6738" s="4">
        <v>4285</v>
      </c>
      <c r="L6738" s="1" t="s">
        <v>56</v>
      </c>
      <c r="M6738" s="1" t="s">
        <v>57</v>
      </c>
      <c r="N6738" s="1" t="s">
        <v>104</v>
      </c>
      <c r="O6738" s="1" t="s">
        <v>59</v>
      </c>
      <c r="P6738">
        <v>100</v>
      </c>
      <c r="Q6738">
        <v>3000</v>
      </c>
      <c r="R6738">
        <v>240000</v>
      </c>
      <c r="S6738">
        <v>80</v>
      </c>
      <c r="T6738">
        <v>0.8</v>
      </c>
      <c r="U6738">
        <f t="shared" si="1950"/>
        <v>240000</v>
      </c>
      <c r="V6738">
        <f t="shared" si="1951"/>
        <v>300000</v>
      </c>
      <c r="W6738" s="1" t="s">
        <v>85</v>
      </c>
      <c r="X6738" s="1" t="s">
        <v>1236</v>
      </c>
      <c r="Y6738" s="1" t="s">
        <v>86</v>
      </c>
      <c r="Z6738" s="4">
        <v>7060</v>
      </c>
      <c r="AA6738" s="4">
        <f t="shared" si="1955"/>
        <v>1428</v>
      </c>
      <c r="AB6738" s="4">
        <f t="shared" si="1946"/>
        <v>778.73700000000008</v>
      </c>
      <c r="AC6738" s="4">
        <f t="shared" si="1947"/>
        <v>1428</v>
      </c>
      <c r="AD6738" s="4">
        <f t="shared" si="1956"/>
        <v>885.46902310899998</v>
      </c>
      <c r="AE6738" s="4">
        <v>1428</v>
      </c>
      <c r="AF6738" s="4">
        <v>1428</v>
      </c>
      <c r="AG6738" s="4">
        <f t="shared" si="1948"/>
        <v>1428</v>
      </c>
      <c r="AI6738" t="e">
        <f t="shared" si="1952"/>
        <v>#N/A</v>
      </c>
      <c r="AJ6738">
        <v>25760.94</v>
      </c>
      <c r="AK6738" s="2">
        <v>25760.94</v>
      </c>
      <c r="AL6738" s="2">
        <f t="shared" si="1949"/>
        <v>25760.94</v>
      </c>
      <c r="AM6738" s="4"/>
      <c r="AN6738" t="e">
        <f>VLOOKUP([1]!Tabelle13[[#This Row],[Vlookup this ID for freight costs]],$AL$2:$AL$6811,2,FALSE)</f>
        <v>#REF!</v>
      </c>
      <c r="AP6738">
        <v>336.48</v>
      </c>
      <c r="AQ6738">
        <v>336.48</v>
      </c>
      <c r="AR6738" s="4">
        <v>31</v>
      </c>
      <c r="AS6738" s="4">
        <v>10</v>
      </c>
      <c r="AT6738" s="4">
        <v>2012</v>
      </c>
      <c r="AU6738" s="4">
        <v>7</v>
      </c>
      <c r="AV6738" s="4">
        <v>11</v>
      </c>
      <c r="AW6738" s="4">
        <v>2012</v>
      </c>
      <c r="AX6738" t="str">
        <f t="shared" si="1953"/>
        <v>Delay</v>
      </c>
      <c r="AY6738">
        <f t="shared" si="1954"/>
        <v>7</v>
      </c>
    </row>
    <row r="6739" spans="1:51" x14ac:dyDescent="0.2">
      <c r="A6739" s="3">
        <v>41282</v>
      </c>
      <c r="B6739" s="1" t="s">
        <v>175</v>
      </c>
      <c r="C6739" s="1" t="s">
        <v>165</v>
      </c>
      <c r="D6739" s="1" t="s">
        <v>52</v>
      </c>
      <c r="E6739" s="1" t="s">
        <v>53</v>
      </c>
      <c r="F6739" s="1" t="s">
        <v>53</v>
      </c>
      <c r="G6739" s="13" t="s">
        <v>1103</v>
      </c>
      <c r="H6739" s="12">
        <v>41585</v>
      </c>
      <c r="I6739" s="12" t="s">
        <v>2021</v>
      </c>
      <c r="J6739" s="12">
        <v>41586</v>
      </c>
      <c r="K6739" s="4">
        <v>5014</v>
      </c>
      <c r="L6739" s="1" t="s">
        <v>56</v>
      </c>
      <c r="M6739" s="1" t="s">
        <v>812</v>
      </c>
      <c r="N6739" s="1" t="s">
        <v>813</v>
      </c>
      <c r="O6739" s="1" t="s">
        <v>814</v>
      </c>
      <c r="P6739">
        <v>50</v>
      </c>
      <c r="Q6739">
        <v>31</v>
      </c>
      <c r="R6739">
        <v>38750</v>
      </c>
      <c r="S6739">
        <v>1250</v>
      </c>
      <c r="T6739">
        <v>25</v>
      </c>
      <c r="U6739">
        <f t="shared" si="1950"/>
        <v>38750</v>
      </c>
      <c r="V6739">
        <f t="shared" si="1951"/>
        <v>1550</v>
      </c>
      <c r="W6739" s="1" t="s">
        <v>815</v>
      </c>
      <c r="X6739" s="1" t="s">
        <v>71</v>
      </c>
      <c r="Y6739" s="1" t="s">
        <v>71</v>
      </c>
      <c r="Z6739" s="4">
        <v>13276</v>
      </c>
      <c r="AA6739" s="4">
        <f t="shared" si="1955"/>
        <v>43</v>
      </c>
      <c r="AB6739" s="4">
        <f t="shared" si="1946"/>
        <v>-96.339549999999974</v>
      </c>
      <c r="AC6739" s="4">
        <f t="shared" si="1947"/>
        <v>43</v>
      </c>
      <c r="AD6739" s="4">
        <f t="shared" si="1956"/>
        <v>26.333333333333332</v>
      </c>
      <c r="AE6739" s="4">
        <v>43</v>
      </c>
      <c r="AF6739" s="4">
        <v>43</v>
      </c>
      <c r="AG6739" s="4">
        <f t="shared" si="1948"/>
        <v>43</v>
      </c>
      <c r="AI6739" t="e">
        <f t="shared" si="1952"/>
        <v>#N/A</v>
      </c>
      <c r="AJ6739">
        <v>1324.43</v>
      </c>
      <c r="AK6739" s="2">
        <v>1324.43</v>
      </c>
      <c r="AL6739" s="2">
        <f t="shared" si="1949"/>
        <v>1324.43</v>
      </c>
      <c r="AM6739" s="4"/>
      <c r="AN6739" t="e">
        <f>VLOOKUP([1]!Tabelle13[[#This Row],[Vlookup this ID for freight costs]],$AL$2:$AL$6811,2,FALSE)</f>
        <v>#REF!</v>
      </c>
      <c r="AP6739">
        <v>47.93</v>
      </c>
      <c r="AQ6739">
        <v>47.93</v>
      </c>
      <c r="AR6739" s="4">
        <v>7</v>
      </c>
      <c r="AS6739" s="4">
        <v>11</v>
      </c>
      <c r="AT6739" s="4">
        <v>2013</v>
      </c>
      <c r="AU6739" s="4">
        <v>8</v>
      </c>
      <c r="AV6739" s="4">
        <v>11</v>
      </c>
      <c r="AW6739" s="4">
        <v>2013</v>
      </c>
      <c r="AX6739" t="str">
        <f t="shared" si="1953"/>
        <v>Delay</v>
      </c>
      <c r="AY6739">
        <f t="shared" si="1954"/>
        <v>1</v>
      </c>
    </row>
    <row r="6740" spans="1:51" x14ac:dyDescent="0.2">
      <c r="A6740" s="3">
        <v>11801</v>
      </c>
      <c r="B6740" s="1" t="s">
        <v>98</v>
      </c>
      <c r="C6740" s="1" t="s">
        <v>99</v>
      </c>
      <c r="D6740" s="1" t="s">
        <v>130</v>
      </c>
      <c r="E6740" s="1" t="s">
        <v>53</v>
      </c>
      <c r="F6740" s="1" t="s">
        <v>53</v>
      </c>
      <c r="G6740" s="13" t="s">
        <v>495</v>
      </c>
      <c r="H6740" s="12">
        <v>39420</v>
      </c>
      <c r="I6740" s="12" t="s">
        <v>495</v>
      </c>
      <c r="J6740" s="12">
        <v>39420</v>
      </c>
      <c r="K6740" s="4">
        <v>530</v>
      </c>
      <c r="L6740" s="1" t="s">
        <v>56</v>
      </c>
      <c r="M6740" s="1" t="s">
        <v>132</v>
      </c>
      <c r="N6740" s="1" t="s">
        <v>136</v>
      </c>
      <c r="O6740" s="1" t="s">
        <v>137</v>
      </c>
      <c r="P6740">
        <v>25</v>
      </c>
      <c r="Q6740">
        <v>9200</v>
      </c>
      <c r="R6740">
        <v>184000</v>
      </c>
      <c r="S6740">
        <v>20</v>
      </c>
      <c r="T6740">
        <v>0.8</v>
      </c>
      <c r="U6740">
        <f t="shared" si="1950"/>
        <v>184000</v>
      </c>
      <c r="V6740">
        <f t="shared" si="1951"/>
        <v>230000</v>
      </c>
      <c r="W6740" s="1" t="s">
        <v>138</v>
      </c>
      <c r="X6740" s="1" t="s">
        <v>139</v>
      </c>
      <c r="Y6740" s="1" t="s">
        <v>139</v>
      </c>
      <c r="Z6740" s="3">
        <v>10652</v>
      </c>
      <c r="AA6740" s="4">
        <f t="shared" si="1955"/>
        <v>3327</v>
      </c>
      <c r="AB6740" s="4">
        <f t="shared" si="1946"/>
        <v>1804.5709999999999</v>
      </c>
      <c r="AC6740" s="4">
        <f t="shared" si="1947"/>
        <v>3327</v>
      </c>
      <c r="AD6740" s="4">
        <f t="shared" si="1956"/>
        <v>3301.5</v>
      </c>
      <c r="AE6740" s="4">
        <v>3327</v>
      </c>
      <c r="AF6740" s="4">
        <v>3327</v>
      </c>
      <c r="AG6740" s="4">
        <f t="shared" si="1948"/>
        <v>3327</v>
      </c>
      <c r="AH6740" s="4">
        <v>82356</v>
      </c>
      <c r="AI6740">
        <f t="shared" si="1952"/>
        <v>7889</v>
      </c>
      <c r="AJ6740">
        <v>13606.4</v>
      </c>
      <c r="AK6740" s="2">
        <v>13606.4</v>
      </c>
      <c r="AL6740" s="2">
        <f t="shared" si="1949"/>
        <v>13606.4</v>
      </c>
      <c r="AM6740" s="4"/>
      <c r="AN6740" t="e">
        <f>VLOOKUP([1]!Tabelle13[[#This Row],[Vlookup this ID for freight costs]],$AL$2:$AL$6811,2,FALSE)</f>
        <v>#REF!</v>
      </c>
      <c r="AP6740">
        <v>294.39999999999998</v>
      </c>
      <c r="AQ6740">
        <v>294.39999999999998</v>
      </c>
      <c r="AR6740" s="4">
        <v>4</v>
      </c>
      <c r="AS6740" s="4">
        <v>12</v>
      </c>
      <c r="AT6740" s="4">
        <v>2007</v>
      </c>
      <c r="AU6740" s="4">
        <v>4</v>
      </c>
      <c r="AV6740" s="4">
        <v>12</v>
      </c>
      <c r="AW6740" s="4">
        <v>2007</v>
      </c>
      <c r="AX6740" t="str">
        <f t="shared" si="1953"/>
        <v>No Delay</v>
      </c>
      <c r="AY6740">
        <f t="shared" si="1954"/>
        <v>0</v>
      </c>
    </row>
    <row r="6741" spans="1:51" x14ac:dyDescent="0.2">
      <c r="A6741" s="3">
        <v>14178</v>
      </c>
      <c r="B6741" s="1" t="s">
        <v>140</v>
      </c>
      <c r="C6741" s="1" t="s">
        <v>99</v>
      </c>
      <c r="D6741" s="1" t="s">
        <v>52</v>
      </c>
      <c r="E6741" s="1" t="s">
        <v>53</v>
      </c>
      <c r="F6741" s="1" t="s">
        <v>53</v>
      </c>
      <c r="G6741" s="13" t="s">
        <v>703</v>
      </c>
      <c r="H6741" s="12">
        <v>40815</v>
      </c>
      <c r="I6741" s="12" t="s">
        <v>3065</v>
      </c>
      <c r="J6741" s="12">
        <v>40845</v>
      </c>
      <c r="K6741" s="4">
        <v>3544</v>
      </c>
      <c r="L6741" s="1" t="s">
        <v>56</v>
      </c>
      <c r="M6741" s="1" t="s">
        <v>319</v>
      </c>
      <c r="N6741" s="1" t="s">
        <v>136</v>
      </c>
      <c r="O6741" s="1" t="s">
        <v>137</v>
      </c>
      <c r="P6741">
        <v>25</v>
      </c>
      <c r="Q6741">
        <v>10000</v>
      </c>
      <c r="R6741">
        <v>200000</v>
      </c>
      <c r="S6741">
        <v>20</v>
      </c>
      <c r="T6741">
        <v>0.8</v>
      </c>
      <c r="U6741">
        <f t="shared" si="1950"/>
        <v>200000</v>
      </c>
      <c r="V6741">
        <f t="shared" si="1951"/>
        <v>250000</v>
      </c>
      <c r="W6741" s="1" t="s">
        <v>138</v>
      </c>
      <c r="X6741" s="1" t="s">
        <v>139</v>
      </c>
      <c r="Y6741" s="1" t="s">
        <v>139</v>
      </c>
      <c r="Z6741" s="3">
        <v>10652</v>
      </c>
      <c r="AA6741" s="4">
        <f t="shared" si="1955"/>
        <v>3334</v>
      </c>
      <c r="AB6741" s="4">
        <f t="shared" si="1946"/>
        <v>1971.547</v>
      </c>
      <c r="AC6741" s="4">
        <f t="shared" si="1947"/>
        <v>3334</v>
      </c>
      <c r="AD6741" s="4">
        <f t="shared" si="1956"/>
        <v>31357.130942373198</v>
      </c>
      <c r="AE6741" s="4">
        <v>3334</v>
      </c>
      <c r="AF6741" s="4">
        <v>3334</v>
      </c>
      <c r="AG6741" s="4">
        <f t="shared" si="1948"/>
        <v>3334</v>
      </c>
      <c r="AI6741" t="e">
        <f t="shared" si="1952"/>
        <v>#N/A</v>
      </c>
      <c r="AJ6741">
        <v>21952.35</v>
      </c>
      <c r="AK6741" s="2">
        <v>21952.35</v>
      </c>
      <c r="AL6741" s="2">
        <f t="shared" si="1949"/>
        <v>21952.35</v>
      </c>
      <c r="AM6741" s="4"/>
      <c r="AN6741" t="e">
        <f>VLOOKUP([1]!Tabelle13[[#This Row],[Vlookup this ID for freight costs]],$AL$2:$AL$6811,2,FALSE)</f>
        <v>#REF!</v>
      </c>
      <c r="AP6741">
        <v>330</v>
      </c>
      <c r="AQ6741">
        <v>330</v>
      </c>
      <c r="AR6741" s="4">
        <v>29</v>
      </c>
      <c r="AS6741" s="4">
        <v>9</v>
      </c>
      <c r="AT6741" s="4">
        <v>2011</v>
      </c>
      <c r="AU6741" s="4">
        <v>29</v>
      </c>
      <c r="AV6741" s="4">
        <v>10</v>
      </c>
      <c r="AW6741" s="4">
        <v>2011</v>
      </c>
      <c r="AX6741" t="str">
        <f t="shared" si="1953"/>
        <v>Delay</v>
      </c>
      <c r="AY6741">
        <f t="shared" si="1954"/>
        <v>30</v>
      </c>
    </row>
    <row r="6742" spans="1:51" x14ac:dyDescent="0.2">
      <c r="A6742" s="3">
        <v>26188</v>
      </c>
      <c r="B6742" s="1" t="s">
        <v>140</v>
      </c>
      <c r="C6742" s="1" t="s">
        <v>99</v>
      </c>
      <c r="D6742" s="1" t="s">
        <v>52</v>
      </c>
      <c r="E6742" s="1" t="s">
        <v>53</v>
      </c>
      <c r="F6742" s="1" t="s">
        <v>53</v>
      </c>
      <c r="G6742" s="13" t="s">
        <v>703</v>
      </c>
      <c r="H6742" s="12">
        <v>40815</v>
      </c>
      <c r="I6742" s="12" t="s">
        <v>703</v>
      </c>
      <c r="J6742" s="12">
        <v>40815</v>
      </c>
      <c r="K6742" s="4">
        <v>3484</v>
      </c>
      <c r="L6742" s="1" t="s">
        <v>56</v>
      </c>
      <c r="M6742" s="1" t="s">
        <v>319</v>
      </c>
      <c r="N6742" s="1" t="s">
        <v>136</v>
      </c>
      <c r="O6742" s="1" t="s">
        <v>137</v>
      </c>
      <c r="P6742">
        <v>25</v>
      </c>
      <c r="Q6742">
        <v>10000</v>
      </c>
      <c r="R6742">
        <v>200000</v>
      </c>
      <c r="S6742">
        <v>20</v>
      </c>
      <c r="T6742">
        <v>0.8</v>
      </c>
      <c r="U6742">
        <f t="shared" si="1950"/>
        <v>200000</v>
      </c>
      <c r="V6742">
        <f t="shared" si="1951"/>
        <v>250000</v>
      </c>
      <c r="W6742" s="1" t="s">
        <v>138</v>
      </c>
      <c r="X6742" s="1" t="s">
        <v>139</v>
      </c>
      <c r="Y6742" s="1" t="s">
        <v>139</v>
      </c>
      <c r="Z6742" s="3">
        <v>10652</v>
      </c>
      <c r="AA6742" s="4">
        <f t="shared" si="1955"/>
        <v>3334</v>
      </c>
      <c r="AB6742" s="4">
        <f t="shared" si="1946"/>
        <v>1971.547</v>
      </c>
      <c r="AC6742" s="4">
        <f t="shared" si="1947"/>
        <v>3334</v>
      </c>
      <c r="AD6742" s="4">
        <f t="shared" si="1956"/>
        <v>31357.130942373198</v>
      </c>
      <c r="AE6742" s="4">
        <v>3334</v>
      </c>
      <c r="AF6742" s="4">
        <v>3334</v>
      </c>
      <c r="AG6742" s="4">
        <f t="shared" si="1948"/>
        <v>3334</v>
      </c>
      <c r="AI6742" t="e">
        <f t="shared" si="1952"/>
        <v>#N/A</v>
      </c>
      <c r="AJ6742">
        <v>23030.38</v>
      </c>
      <c r="AK6742" s="2">
        <v>23030.38</v>
      </c>
      <c r="AL6742" s="2">
        <f t="shared" si="1949"/>
        <v>23030.38</v>
      </c>
      <c r="AM6742" s="4"/>
      <c r="AN6742" t="e">
        <f>VLOOKUP([1]!Tabelle13[[#This Row],[Vlookup this ID for freight costs]],$AL$2:$AL$6811,2,FALSE)</f>
        <v>#REF!</v>
      </c>
      <c r="AP6742">
        <v>330</v>
      </c>
      <c r="AQ6742">
        <v>330</v>
      </c>
      <c r="AR6742" s="4">
        <v>29</v>
      </c>
      <c r="AS6742" s="4">
        <v>9</v>
      </c>
      <c r="AT6742" s="4">
        <v>2011</v>
      </c>
      <c r="AU6742" s="4">
        <v>29</v>
      </c>
      <c r="AV6742" s="4">
        <v>9</v>
      </c>
      <c r="AW6742" s="4">
        <v>2011</v>
      </c>
      <c r="AX6742" t="str">
        <f t="shared" si="1953"/>
        <v>No Delay</v>
      </c>
      <c r="AY6742">
        <f t="shared" si="1954"/>
        <v>0</v>
      </c>
    </row>
    <row r="6743" spans="1:51" x14ac:dyDescent="0.2">
      <c r="A6743" s="3">
        <v>53226</v>
      </c>
      <c r="B6743" s="1" t="s">
        <v>140</v>
      </c>
      <c r="C6743" s="1" t="s">
        <v>99</v>
      </c>
      <c r="D6743" s="1" t="s">
        <v>52</v>
      </c>
      <c r="E6743" s="1" t="s">
        <v>53</v>
      </c>
      <c r="F6743" s="1" t="s">
        <v>53</v>
      </c>
      <c r="G6743" s="13" t="s">
        <v>854</v>
      </c>
      <c r="H6743" s="12">
        <v>40721</v>
      </c>
      <c r="I6743" s="12" t="s">
        <v>854</v>
      </c>
      <c r="J6743" s="12">
        <v>40721</v>
      </c>
      <c r="K6743" s="4">
        <v>3276</v>
      </c>
      <c r="L6743" s="1" t="s">
        <v>56</v>
      </c>
      <c r="M6743" s="1" t="s">
        <v>319</v>
      </c>
      <c r="N6743" s="1" t="s">
        <v>136</v>
      </c>
      <c r="O6743" s="1" t="s">
        <v>137</v>
      </c>
      <c r="P6743">
        <v>25</v>
      </c>
      <c r="Q6743">
        <v>10000</v>
      </c>
      <c r="R6743">
        <v>200000</v>
      </c>
      <c r="S6743">
        <v>20</v>
      </c>
      <c r="T6743">
        <v>0.8</v>
      </c>
      <c r="U6743">
        <f t="shared" si="1950"/>
        <v>200000</v>
      </c>
      <c r="V6743">
        <f t="shared" si="1951"/>
        <v>250000</v>
      </c>
      <c r="W6743" s="1" t="s">
        <v>138</v>
      </c>
      <c r="X6743" s="1" t="s">
        <v>139</v>
      </c>
      <c r="Y6743" s="1" t="s">
        <v>139</v>
      </c>
      <c r="Z6743" s="3">
        <v>10652</v>
      </c>
      <c r="AA6743" s="4">
        <f t="shared" si="1955"/>
        <v>3334</v>
      </c>
      <c r="AB6743" s="4">
        <f t="shared" si="1946"/>
        <v>1971.547</v>
      </c>
      <c r="AC6743" s="4">
        <f t="shared" si="1947"/>
        <v>3334</v>
      </c>
      <c r="AD6743" s="4">
        <f t="shared" si="1956"/>
        <v>31357.130942373198</v>
      </c>
      <c r="AE6743" s="4">
        <v>3334</v>
      </c>
      <c r="AF6743" s="4">
        <v>3334</v>
      </c>
      <c r="AG6743" s="4">
        <f t="shared" si="1948"/>
        <v>3334</v>
      </c>
      <c r="AI6743" t="e">
        <f t="shared" si="1952"/>
        <v>#N/A</v>
      </c>
      <c r="AJ6743">
        <v>23489.63</v>
      </c>
      <c r="AK6743" s="2">
        <v>23489.63</v>
      </c>
      <c r="AL6743" s="2">
        <f t="shared" si="1949"/>
        <v>23489.63</v>
      </c>
      <c r="AM6743" s="4"/>
      <c r="AN6743" t="e">
        <f>VLOOKUP([1]!Tabelle13[[#This Row],[Vlookup this ID for freight costs]],$AL$2:$AL$6811,2,FALSE)</f>
        <v>#REF!</v>
      </c>
      <c r="AP6743">
        <v>330</v>
      </c>
      <c r="AQ6743">
        <v>330</v>
      </c>
      <c r="AR6743" s="4">
        <v>27</v>
      </c>
      <c r="AS6743" s="4">
        <v>6</v>
      </c>
      <c r="AT6743" s="4">
        <v>2011</v>
      </c>
      <c r="AU6743" s="4">
        <v>27</v>
      </c>
      <c r="AV6743" s="4">
        <v>6</v>
      </c>
      <c r="AW6743" s="4">
        <v>2011</v>
      </c>
      <c r="AX6743" t="str">
        <f t="shared" si="1953"/>
        <v>No Delay</v>
      </c>
      <c r="AY6743">
        <f t="shared" si="1954"/>
        <v>0</v>
      </c>
    </row>
    <row r="6744" spans="1:51" x14ac:dyDescent="0.2">
      <c r="A6744" s="3">
        <v>67263</v>
      </c>
      <c r="B6744" s="1" t="s">
        <v>140</v>
      </c>
      <c r="C6744" s="1" t="s">
        <v>99</v>
      </c>
      <c r="D6744" s="1" t="s">
        <v>52</v>
      </c>
      <c r="E6744" s="1" t="s">
        <v>53</v>
      </c>
      <c r="F6744" s="1" t="s">
        <v>53</v>
      </c>
      <c r="G6744" s="13" t="s">
        <v>703</v>
      </c>
      <c r="H6744" s="12">
        <v>40815</v>
      </c>
      <c r="I6744" s="12" t="s">
        <v>329</v>
      </c>
      <c r="J6744" s="12">
        <v>40821</v>
      </c>
      <c r="K6744" s="4">
        <v>3495</v>
      </c>
      <c r="L6744" s="1" t="s">
        <v>56</v>
      </c>
      <c r="M6744" s="1" t="s">
        <v>319</v>
      </c>
      <c r="N6744" s="1" t="s">
        <v>136</v>
      </c>
      <c r="O6744" s="1" t="s">
        <v>137</v>
      </c>
      <c r="P6744">
        <v>25</v>
      </c>
      <c r="Q6744">
        <v>10000</v>
      </c>
      <c r="R6744">
        <v>200000</v>
      </c>
      <c r="S6744">
        <v>20</v>
      </c>
      <c r="T6744">
        <v>0.8</v>
      </c>
      <c r="U6744">
        <f t="shared" si="1950"/>
        <v>200000</v>
      </c>
      <c r="V6744">
        <f t="shared" si="1951"/>
        <v>250000</v>
      </c>
      <c r="W6744" s="1" t="s">
        <v>138</v>
      </c>
      <c r="X6744" s="1" t="s">
        <v>139</v>
      </c>
      <c r="Y6744" s="1" t="s">
        <v>139</v>
      </c>
      <c r="Z6744" s="3">
        <v>10652</v>
      </c>
      <c r="AA6744" s="4">
        <f t="shared" si="1955"/>
        <v>3334</v>
      </c>
      <c r="AB6744" s="4">
        <f t="shared" si="1946"/>
        <v>1971.547</v>
      </c>
      <c r="AC6744" s="4">
        <f t="shared" si="1947"/>
        <v>3334</v>
      </c>
      <c r="AD6744" s="4">
        <f t="shared" si="1956"/>
        <v>31357.130942373198</v>
      </c>
      <c r="AE6744" s="4">
        <v>3334</v>
      </c>
      <c r="AF6744" s="4">
        <v>3334</v>
      </c>
      <c r="AG6744" s="4">
        <f t="shared" si="1948"/>
        <v>3334</v>
      </c>
      <c r="AI6744" t="e">
        <f t="shared" si="1952"/>
        <v>#N/A</v>
      </c>
      <c r="AJ6744">
        <v>22523.119999999999</v>
      </c>
      <c r="AK6744" s="2">
        <v>22523.119999999999</v>
      </c>
      <c r="AL6744" s="2">
        <f t="shared" si="1949"/>
        <v>22523.119999999999</v>
      </c>
      <c r="AM6744" s="4"/>
      <c r="AN6744" t="e">
        <f>VLOOKUP([1]!Tabelle13[[#This Row],[Vlookup this ID for freight costs]],$AL$2:$AL$6811,2,FALSE)</f>
        <v>#REF!</v>
      </c>
      <c r="AP6744">
        <v>330</v>
      </c>
      <c r="AQ6744">
        <v>330</v>
      </c>
      <c r="AR6744" s="4">
        <v>29</v>
      </c>
      <c r="AS6744" s="4">
        <v>9</v>
      </c>
      <c r="AT6744" s="4">
        <v>2011</v>
      </c>
      <c r="AU6744" s="4">
        <v>5</v>
      </c>
      <c r="AV6744" s="4">
        <v>10</v>
      </c>
      <c r="AW6744" s="4">
        <v>2011</v>
      </c>
      <c r="AX6744" t="str">
        <f t="shared" si="1953"/>
        <v>Delay</v>
      </c>
      <c r="AY6744">
        <f t="shared" si="1954"/>
        <v>6</v>
      </c>
    </row>
    <row r="6745" spans="1:51" x14ac:dyDescent="0.2">
      <c r="A6745" s="3">
        <v>68735</v>
      </c>
      <c r="B6745" s="1" t="s">
        <v>140</v>
      </c>
      <c r="C6745" s="1" t="s">
        <v>99</v>
      </c>
      <c r="D6745" s="1" t="s">
        <v>52</v>
      </c>
      <c r="E6745" s="1" t="s">
        <v>53</v>
      </c>
      <c r="F6745" s="1" t="s">
        <v>53</v>
      </c>
      <c r="G6745" s="13" t="s">
        <v>703</v>
      </c>
      <c r="H6745" s="12">
        <v>40815</v>
      </c>
      <c r="I6745" s="12" t="s">
        <v>703</v>
      </c>
      <c r="J6745" s="12">
        <v>40815</v>
      </c>
      <c r="K6745" s="4">
        <v>3488</v>
      </c>
      <c r="L6745" s="1" t="s">
        <v>56</v>
      </c>
      <c r="M6745" s="1" t="s">
        <v>319</v>
      </c>
      <c r="N6745" s="1" t="s">
        <v>136</v>
      </c>
      <c r="O6745" s="1" t="s">
        <v>137</v>
      </c>
      <c r="P6745">
        <v>25</v>
      </c>
      <c r="Q6745">
        <v>10000</v>
      </c>
      <c r="R6745">
        <v>200000</v>
      </c>
      <c r="S6745">
        <v>20</v>
      </c>
      <c r="T6745">
        <v>0.8</v>
      </c>
      <c r="U6745">
        <f t="shared" si="1950"/>
        <v>200000</v>
      </c>
      <c r="V6745">
        <f t="shared" si="1951"/>
        <v>250000</v>
      </c>
      <c r="W6745" s="1" t="s">
        <v>138</v>
      </c>
      <c r="X6745" s="1" t="s">
        <v>139</v>
      </c>
      <c r="Y6745" s="1" t="s">
        <v>139</v>
      </c>
      <c r="Z6745" s="3">
        <v>10652</v>
      </c>
      <c r="AA6745" s="4">
        <f t="shared" si="1955"/>
        <v>3334</v>
      </c>
      <c r="AB6745" s="4">
        <f t="shared" si="1946"/>
        <v>1971.547</v>
      </c>
      <c r="AC6745" s="4">
        <f t="shared" si="1947"/>
        <v>3334</v>
      </c>
      <c r="AD6745" s="4">
        <f t="shared" si="1956"/>
        <v>31357.130942373198</v>
      </c>
      <c r="AE6745" s="4">
        <v>3334</v>
      </c>
      <c r="AF6745" s="4">
        <v>3334</v>
      </c>
      <c r="AG6745" s="4">
        <f t="shared" si="1948"/>
        <v>3334</v>
      </c>
      <c r="AI6745" t="e">
        <f t="shared" si="1952"/>
        <v>#N/A</v>
      </c>
      <c r="AJ6745">
        <v>22086.15</v>
      </c>
      <c r="AK6745" s="2">
        <v>22086.15</v>
      </c>
      <c r="AL6745" s="2">
        <f t="shared" si="1949"/>
        <v>22086.15</v>
      </c>
      <c r="AM6745" s="4"/>
      <c r="AN6745" t="e">
        <f>VLOOKUP([1]!Tabelle13[[#This Row],[Vlookup this ID for freight costs]],$AL$2:$AL$6811,2,FALSE)</f>
        <v>#REF!</v>
      </c>
      <c r="AP6745">
        <v>330</v>
      </c>
      <c r="AQ6745">
        <v>330</v>
      </c>
      <c r="AR6745" s="4">
        <v>29</v>
      </c>
      <c r="AS6745" s="4">
        <v>9</v>
      </c>
      <c r="AT6745" s="4">
        <v>2011</v>
      </c>
      <c r="AU6745" s="4">
        <v>29</v>
      </c>
      <c r="AV6745" s="4">
        <v>9</v>
      </c>
      <c r="AW6745" s="4">
        <v>2011</v>
      </c>
      <c r="AX6745" t="str">
        <f t="shared" si="1953"/>
        <v>No Delay</v>
      </c>
      <c r="AY6745">
        <f t="shared" si="1954"/>
        <v>0</v>
      </c>
    </row>
    <row r="6746" spans="1:51" x14ac:dyDescent="0.2">
      <c r="A6746" s="3">
        <v>69683</v>
      </c>
      <c r="B6746" s="1" t="s">
        <v>140</v>
      </c>
      <c r="C6746" s="1" t="s">
        <v>99</v>
      </c>
      <c r="D6746" s="1" t="s">
        <v>52</v>
      </c>
      <c r="E6746" s="1" t="s">
        <v>53</v>
      </c>
      <c r="F6746" s="1" t="s">
        <v>53</v>
      </c>
      <c r="G6746" s="13" t="s">
        <v>1713</v>
      </c>
      <c r="H6746" s="12">
        <v>40738</v>
      </c>
      <c r="I6746" s="12" t="s">
        <v>1713</v>
      </c>
      <c r="J6746" s="12">
        <v>40738</v>
      </c>
      <c r="K6746" s="4">
        <v>3327</v>
      </c>
      <c r="L6746" s="1" t="s">
        <v>56</v>
      </c>
      <c r="M6746" s="1" t="s">
        <v>319</v>
      </c>
      <c r="N6746" s="1" t="s">
        <v>136</v>
      </c>
      <c r="O6746" s="1" t="s">
        <v>137</v>
      </c>
      <c r="P6746">
        <v>25</v>
      </c>
      <c r="Q6746">
        <v>10000</v>
      </c>
      <c r="R6746">
        <v>200000</v>
      </c>
      <c r="S6746">
        <v>20</v>
      </c>
      <c r="T6746">
        <v>0.8</v>
      </c>
      <c r="U6746">
        <f t="shared" si="1950"/>
        <v>200000</v>
      </c>
      <c r="V6746">
        <f t="shared" si="1951"/>
        <v>250000</v>
      </c>
      <c r="W6746" s="1" t="s">
        <v>138</v>
      </c>
      <c r="X6746" s="1" t="s">
        <v>139</v>
      </c>
      <c r="Y6746" s="1" t="s">
        <v>139</v>
      </c>
      <c r="Z6746" s="3">
        <v>10652</v>
      </c>
      <c r="AA6746" s="4">
        <f t="shared" si="1955"/>
        <v>3334</v>
      </c>
      <c r="AB6746" s="4">
        <f t="shared" si="1946"/>
        <v>1971.547</v>
      </c>
      <c r="AC6746" s="4">
        <f t="shared" si="1947"/>
        <v>3334</v>
      </c>
      <c r="AD6746" s="4">
        <f t="shared" si="1956"/>
        <v>31357.130942373198</v>
      </c>
      <c r="AE6746" s="4">
        <v>3334</v>
      </c>
      <c r="AF6746" s="4">
        <v>3334</v>
      </c>
      <c r="AG6746" s="4">
        <f t="shared" si="1948"/>
        <v>3334</v>
      </c>
      <c r="AI6746" t="e">
        <f t="shared" si="1952"/>
        <v>#N/A</v>
      </c>
      <c r="AJ6746">
        <v>23623.43</v>
      </c>
      <c r="AK6746" s="2">
        <v>23623.43</v>
      </c>
      <c r="AL6746" s="2">
        <f t="shared" si="1949"/>
        <v>23623.43</v>
      </c>
      <c r="AM6746" s="4"/>
      <c r="AN6746" t="e">
        <f>VLOOKUP([1]!Tabelle13[[#This Row],[Vlookup this ID for freight costs]],$AL$2:$AL$6811,2,FALSE)</f>
        <v>#REF!</v>
      </c>
      <c r="AP6746">
        <v>330</v>
      </c>
      <c r="AQ6746">
        <v>330</v>
      </c>
      <c r="AR6746" s="4">
        <v>14</v>
      </c>
      <c r="AS6746" s="4">
        <v>7</v>
      </c>
      <c r="AT6746" s="4">
        <v>2011</v>
      </c>
      <c r="AU6746" s="4">
        <v>14</v>
      </c>
      <c r="AV6746" s="4">
        <v>7</v>
      </c>
      <c r="AW6746" s="4">
        <v>2011</v>
      </c>
      <c r="AX6746" t="str">
        <f t="shared" si="1953"/>
        <v>No Delay</v>
      </c>
      <c r="AY6746">
        <f t="shared" si="1954"/>
        <v>0</v>
      </c>
    </row>
    <row r="6747" spans="1:51" x14ac:dyDescent="0.2">
      <c r="A6747" s="3">
        <v>75879</v>
      </c>
      <c r="B6747" s="1" t="s">
        <v>140</v>
      </c>
      <c r="C6747" s="1" t="s">
        <v>99</v>
      </c>
      <c r="D6747" s="1" t="s">
        <v>52</v>
      </c>
      <c r="E6747" s="1" t="s">
        <v>53</v>
      </c>
      <c r="F6747" s="1" t="s">
        <v>53</v>
      </c>
      <c r="G6747" s="13" t="s">
        <v>703</v>
      </c>
      <c r="H6747" s="12">
        <v>40815</v>
      </c>
      <c r="I6747" s="12" t="s">
        <v>259</v>
      </c>
      <c r="J6747" s="12">
        <v>40816</v>
      </c>
      <c r="K6747" s="4">
        <v>3489</v>
      </c>
      <c r="L6747" s="1" t="s">
        <v>56</v>
      </c>
      <c r="M6747" s="1" t="s">
        <v>319</v>
      </c>
      <c r="N6747" s="1" t="s">
        <v>136</v>
      </c>
      <c r="O6747" s="1" t="s">
        <v>137</v>
      </c>
      <c r="P6747">
        <v>25</v>
      </c>
      <c r="Q6747">
        <v>10000</v>
      </c>
      <c r="R6747">
        <v>200000</v>
      </c>
      <c r="S6747">
        <v>20</v>
      </c>
      <c r="T6747">
        <v>0.8</v>
      </c>
      <c r="U6747">
        <f t="shared" si="1950"/>
        <v>200000</v>
      </c>
      <c r="V6747">
        <f t="shared" si="1951"/>
        <v>250000</v>
      </c>
      <c r="W6747" s="1" t="s">
        <v>138</v>
      </c>
      <c r="X6747" s="1" t="s">
        <v>139</v>
      </c>
      <c r="Y6747" s="1" t="s">
        <v>139</v>
      </c>
      <c r="Z6747" s="3">
        <v>10652</v>
      </c>
      <c r="AA6747" s="4">
        <f t="shared" si="1955"/>
        <v>3334</v>
      </c>
      <c r="AB6747" s="4">
        <f t="shared" si="1946"/>
        <v>1971.547</v>
      </c>
      <c r="AC6747" s="4">
        <f t="shared" si="1947"/>
        <v>3334</v>
      </c>
      <c r="AD6747" s="4">
        <f t="shared" si="1956"/>
        <v>31357.130942373198</v>
      </c>
      <c r="AE6747" s="4">
        <v>3334</v>
      </c>
      <c r="AF6747" s="4">
        <v>3334</v>
      </c>
      <c r="AG6747" s="4">
        <f t="shared" ref="AG6747:AG6778" si="1957">AE6747</f>
        <v>3334</v>
      </c>
      <c r="AI6747" t="e">
        <f t="shared" si="1952"/>
        <v>#N/A</v>
      </c>
      <c r="AJ6747">
        <v>45032.55</v>
      </c>
      <c r="AK6747" s="2">
        <v>45032.55</v>
      </c>
      <c r="AL6747" s="2">
        <f t="shared" ref="AL6747:AL6778" si="1958">AJ6747</f>
        <v>45032.55</v>
      </c>
      <c r="AM6747" s="4"/>
      <c r="AN6747" t="e">
        <f>VLOOKUP([1]!Tabelle13[[#This Row],[Vlookup this ID for freight costs]],$AL$2:$AL$6811,2,FALSE)</f>
        <v>#REF!</v>
      </c>
      <c r="AP6747">
        <v>330</v>
      </c>
      <c r="AQ6747">
        <v>330</v>
      </c>
      <c r="AR6747" s="4">
        <v>29</v>
      </c>
      <c r="AS6747" s="4">
        <v>9</v>
      </c>
      <c r="AT6747" s="4">
        <v>2011</v>
      </c>
      <c r="AU6747" s="4">
        <v>30</v>
      </c>
      <c r="AV6747" s="4">
        <v>9</v>
      </c>
      <c r="AW6747" s="4">
        <v>2011</v>
      </c>
      <c r="AX6747" t="str">
        <f t="shared" si="1953"/>
        <v>Delay</v>
      </c>
      <c r="AY6747">
        <f t="shared" si="1954"/>
        <v>1</v>
      </c>
    </row>
    <row r="6748" spans="1:51" x14ac:dyDescent="0.2">
      <c r="A6748" s="3">
        <v>78818</v>
      </c>
      <c r="B6748" s="1" t="s">
        <v>140</v>
      </c>
      <c r="C6748" s="1" t="s">
        <v>99</v>
      </c>
      <c r="D6748" s="1" t="s">
        <v>52</v>
      </c>
      <c r="E6748" s="1" t="s">
        <v>53</v>
      </c>
      <c r="F6748" s="1" t="s">
        <v>53</v>
      </c>
      <c r="G6748" s="13" t="s">
        <v>703</v>
      </c>
      <c r="H6748" s="12">
        <v>40815</v>
      </c>
      <c r="I6748" s="12" t="s">
        <v>329</v>
      </c>
      <c r="J6748" s="12">
        <v>40821</v>
      </c>
      <c r="K6748" s="4">
        <v>3496</v>
      </c>
      <c r="L6748" s="1" t="s">
        <v>56</v>
      </c>
      <c r="M6748" s="1" t="s">
        <v>319</v>
      </c>
      <c r="N6748" s="1" t="s">
        <v>136</v>
      </c>
      <c r="O6748" s="1" t="s">
        <v>137</v>
      </c>
      <c r="P6748">
        <v>25</v>
      </c>
      <c r="Q6748">
        <v>10000</v>
      </c>
      <c r="R6748">
        <v>200000</v>
      </c>
      <c r="S6748">
        <v>20</v>
      </c>
      <c r="T6748">
        <v>0.8</v>
      </c>
      <c r="U6748">
        <f t="shared" si="1950"/>
        <v>200000</v>
      </c>
      <c r="V6748">
        <f t="shared" si="1951"/>
        <v>250000</v>
      </c>
      <c r="W6748" s="1" t="s">
        <v>138</v>
      </c>
      <c r="X6748" s="1" t="s">
        <v>139</v>
      </c>
      <c r="Y6748" s="1" t="s">
        <v>139</v>
      </c>
      <c r="Z6748" s="3">
        <v>10652</v>
      </c>
      <c r="AA6748" s="4">
        <f t="shared" si="1955"/>
        <v>3334</v>
      </c>
      <c r="AB6748" s="4">
        <f t="shared" si="1946"/>
        <v>1971.547</v>
      </c>
      <c r="AC6748" s="4">
        <f t="shared" si="1947"/>
        <v>3334</v>
      </c>
      <c r="AD6748" s="4">
        <f t="shared" si="1956"/>
        <v>31357.130942373198</v>
      </c>
      <c r="AE6748" s="4">
        <v>3334</v>
      </c>
      <c r="AF6748" s="4">
        <v>3334</v>
      </c>
      <c r="AG6748" s="4">
        <f t="shared" si="1957"/>
        <v>3334</v>
      </c>
      <c r="AI6748" t="e">
        <f t="shared" si="1952"/>
        <v>#N/A</v>
      </c>
      <c r="AJ6748">
        <v>22523.119999999999</v>
      </c>
      <c r="AK6748" s="2">
        <v>22523.119999999999</v>
      </c>
      <c r="AL6748" s="2">
        <f t="shared" si="1958"/>
        <v>22523.119999999999</v>
      </c>
      <c r="AM6748" s="4"/>
      <c r="AN6748" t="e">
        <f>VLOOKUP([1]!Tabelle13[[#This Row],[Vlookup this ID for freight costs]],$AL$2:$AL$6811,2,FALSE)</f>
        <v>#REF!</v>
      </c>
      <c r="AP6748">
        <v>330</v>
      </c>
      <c r="AQ6748">
        <v>330</v>
      </c>
      <c r="AR6748" s="4">
        <v>29</v>
      </c>
      <c r="AS6748" s="4">
        <v>9</v>
      </c>
      <c r="AT6748" s="4">
        <v>2011</v>
      </c>
      <c r="AU6748" s="4">
        <v>5</v>
      </c>
      <c r="AV6748" s="4">
        <v>10</v>
      </c>
      <c r="AW6748" s="4">
        <v>2011</v>
      </c>
      <c r="AX6748" t="str">
        <f t="shared" si="1953"/>
        <v>Delay</v>
      </c>
      <c r="AY6748">
        <f t="shared" si="1954"/>
        <v>6</v>
      </c>
    </row>
    <row r="6749" spans="1:51" x14ac:dyDescent="0.2">
      <c r="A6749" s="3">
        <v>138</v>
      </c>
      <c r="B6749" s="1" t="s">
        <v>98</v>
      </c>
      <c r="C6749" s="1" t="s">
        <v>99</v>
      </c>
      <c r="D6749" s="1" t="s">
        <v>52</v>
      </c>
      <c r="E6749" s="1" t="s">
        <v>53</v>
      </c>
      <c r="F6749" s="1" t="s">
        <v>53</v>
      </c>
      <c r="G6749" s="13" t="s">
        <v>692</v>
      </c>
      <c r="H6749" s="12">
        <v>39371</v>
      </c>
      <c r="I6749" s="12" t="s">
        <v>692</v>
      </c>
      <c r="J6749" s="12">
        <v>39371</v>
      </c>
      <c r="K6749" s="4">
        <v>431</v>
      </c>
      <c r="L6749" s="1" t="s">
        <v>56</v>
      </c>
      <c r="M6749" s="1" t="s">
        <v>319</v>
      </c>
      <c r="N6749" s="1" t="s">
        <v>136</v>
      </c>
      <c r="O6749" s="1" t="s">
        <v>137</v>
      </c>
      <c r="P6749">
        <v>25</v>
      </c>
      <c r="Q6749">
        <v>10000</v>
      </c>
      <c r="R6749">
        <v>200000</v>
      </c>
      <c r="S6749">
        <v>20</v>
      </c>
      <c r="T6749">
        <v>0.8</v>
      </c>
      <c r="U6749">
        <f t="shared" si="1950"/>
        <v>200000</v>
      </c>
      <c r="V6749">
        <f t="shared" si="1951"/>
        <v>250000</v>
      </c>
      <c r="W6749" s="1" t="s">
        <v>138</v>
      </c>
      <c r="X6749" s="1" t="s">
        <v>139</v>
      </c>
      <c r="Y6749" s="1" t="s">
        <v>139</v>
      </c>
      <c r="Z6749" s="3">
        <v>10652</v>
      </c>
      <c r="AA6749" s="4">
        <f t="shared" si="1955"/>
        <v>3335</v>
      </c>
      <c r="AB6749" s="4">
        <f t="shared" si="1946"/>
        <v>1971.547</v>
      </c>
      <c r="AC6749" s="4">
        <f t="shared" si="1947"/>
        <v>3335</v>
      </c>
      <c r="AD6749" s="4">
        <f t="shared" si="1956"/>
        <v>31357.130942373198</v>
      </c>
      <c r="AE6749" s="4">
        <v>3335</v>
      </c>
      <c r="AF6749" s="4">
        <v>3335</v>
      </c>
      <c r="AG6749" s="4">
        <f t="shared" si="1957"/>
        <v>3335</v>
      </c>
      <c r="AH6749" s="4">
        <v>3955</v>
      </c>
      <c r="AI6749">
        <f t="shared" si="1952"/>
        <v>1172</v>
      </c>
      <c r="AJ6749">
        <v>27869.74</v>
      </c>
      <c r="AK6749" s="2">
        <v>27869.74</v>
      </c>
      <c r="AL6749" s="2">
        <f t="shared" si="1958"/>
        <v>27869.74</v>
      </c>
      <c r="AM6749" s="4"/>
      <c r="AN6749" t="e">
        <f>VLOOKUP([1]!Tabelle13[[#This Row],[Vlookup this ID for freight costs]],$AL$2:$AL$6811,2,FALSE)</f>
        <v>#REF!</v>
      </c>
      <c r="AP6749">
        <v>320</v>
      </c>
      <c r="AQ6749">
        <v>320</v>
      </c>
      <c r="AR6749" s="4">
        <v>16</v>
      </c>
      <c r="AS6749" s="4">
        <v>10</v>
      </c>
      <c r="AT6749" s="4">
        <v>2007</v>
      </c>
      <c r="AU6749" s="4">
        <v>16</v>
      </c>
      <c r="AV6749" s="4">
        <v>10</v>
      </c>
      <c r="AW6749" s="4">
        <v>2007</v>
      </c>
      <c r="AX6749" t="str">
        <f t="shared" si="1953"/>
        <v>No Delay</v>
      </c>
      <c r="AY6749">
        <f t="shared" si="1954"/>
        <v>0</v>
      </c>
    </row>
    <row r="6750" spans="1:51" x14ac:dyDescent="0.2">
      <c r="A6750" s="3">
        <v>139</v>
      </c>
      <c r="B6750" s="1" t="s">
        <v>98</v>
      </c>
      <c r="C6750" s="1" t="s">
        <v>99</v>
      </c>
      <c r="D6750" s="1" t="s">
        <v>52</v>
      </c>
      <c r="E6750" s="1" t="s">
        <v>53</v>
      </c>
      <c r="F6750" s="1" t="s">
        <v>53</v>
      </c>
      <c r="G6750" s="13" t="s">
        <v>956</v>
      </c>
      <c r="H6750" s="12">
        <v>39408</v>
      </c>
      <c r="I6750" s="12" t="s">
        <v>956</v>
      </c>
      <c r="J6750" s="12">
        <v>39408</v>
      </c>
      <c r="K6750" s="4">
        <v>484</v>
      </c>
      <c r="L6750" s="1" t="s">
        <v>56</v>
      </c>
      <c r="M6750" s="1" t="s">
        <v>319</v>
      </c>
      <c r="N6750" s="1" t="s">
        <v>136</v>
      </c>
      <c r="O6750" s="1" t="s">
        <v>137</v>
      </c>
      <c r="P6750">
        <v>25</v>
      </c>
      <c r="Q6750">
        <v>10000</v>
      </c>
      <c r="R6750">
        <v>200000</v>
      </c>
      <c r="S6750">
        <v>20</v>
      </c>
      <c r="T6750">
        <v>0.8</v>
      </c>
      <c r="U6750">
        <f t="shared" si="1950"/>
        <v>200000</v>
      </c>
      <c r="V6750">
        <f t="shared" si="1951"/>
        <v>250000</v>
      </c>
      <c r="W6750" s="1" t="s">
        <v>138</v>
      </c>
      <c r="X6750" s="1" t="s">
        <v>139</v>
      </c>
      <c r="Y6750" s="1" t="s">
        <v>139</v>
      </c>
      <c r="Z6750" s="3">
        <v>10652</v>
      </c>
      <c r="AA6750" s="4">
        <f t="shared" si="1955"/>
        <v>3335</v>
      </c>
      <c r="AB6750" s="4">
        <f t="shared" si="1946"/>
        <v>1971.547</v>
      </c>
      <c r="AC6750" s="4">
        <f t="shared" si="1947"/>
        <v>3335</v>
      </c>
      <c r="AD6750" s="4">
        <f t="shared" si="1956"/>
        <v>31357.130942373198</v>
      </c>
      <c r="AE6750" s="4">
        <v>3335</v>
      </c>
      <c r="AF6750" s="4">
        <v>3335</v>
      </c>
      <c r="AG6750" s="4">
        <f t="shared" si="1957"/>
        <v>3335</v>
      </c>
      <c r="AH6750" s="4">
        <v>4650</v>
      </c>
      <c r="AI6750">
        <f t="shared" si="1952"/>
        <v>2278</v>
      </c>
      <c r="AJ6750">
        <v>28461.1</v>
      </c>
      <c r="AK6750" s="2">
        <v>28461.1</v>
      </c>
      <c r="AL6750" s="2">
        <f t="shared" si="1958"/>
        <v>28461.1</v>
      </c>
      <c r="AM6750" s="4"/>
      <c r="AN6750" t="e">
        <f>VLOOKUP([1]!Tabelle13[[#This Row],[Vlookup this ID for freight costs]],$AL$2:$AL$6811,2,FALSE)</f>
        <v>#REF!</v>
      </c>
      <c r="AP6750">
        <v>320</v>
      </c>
      <c r="AQ6750">
        <v>320</v>
      </c>
      <c r="AR6750" s="4">
        <v>22</v>
      </c>
      <c r="AS6750" s="4">
        <v>11</v>
      </c>
      <c r="AT6750" s="4">
        <v>2007</v>
      </c>
      <c r="AU6750" s="4">
        <v>22</v>
      </c>
      <c r="AV6750" s="4">
        <v>11</v>
      </c>
      <c r="AW6750" s="4">
        <v>2007</v>
      </c>
      <c r="AX6750" t="str">
        <f t="shared" si="1953"/>
        <v>No Delay</v>
      </c>
      <c r="AY6750">
        <f t="shared" si="1954"/>
        <v>0</v>
      </c>
    </row>
    <row r="6751" spans="1:51" x14ac:dyDescent="0.2">
      <c r="A6751" s="3">
        <v>140</v>
      </c>
      <c r="B6751" s="1" t="s">
        <v>98</v>
      </c>
      <c r="C6751" s="1" t="s">
        <v>99</v>
      </c>
      <c r="D6751" s="1" t="s">
        <v>52</v>
      </c>
      <c r="E6751" s="1" t="s">
        <v>53</v>
      </c>
      <c r="F6751" s="1" t="s">
        <v>53</v>
      </c>
      <c r="G6751" s="13" t="s">
        <v>956</v>
      </c>
      <c r="H6751" s="12">
        <v>39408</v>
      </c>
      <c r="I6751" s="12" t="s">
        <v>956</v>
      </c>
      <c r="J6751" s="12">
        <v>39408</v>
      </c>
      <c r="K6751" s="4">
        <v>485</v>
      </c>
      <c r="L6751" s="1" t="s">
        <v>56</v>
      </c>
      <c r="M6751" s="1" t="s">
        <v>319</v>
      </c>
      <c r="N6751" s="1" t="s">
        <v>136</v>
      </c>
      <c r="O6751" s="1" t="s">
        <v>137</v>
      </c>
      <c r="P6751">
        <v>25</v>
      </c>
      <c r="Q6751">
        <v>10000</v>
      </c>
      <c r="R6751">
        <v>200000</v>
      </c>
      <c r="S6751">
        <v>20</v>
      </c>
      <c r="T6751">
        <v>0.8</v>
      </c>
      <c r="U6751">
        <f t="shared" si="1950"/>
        <v>200000</v>
      </c>
      <c r="V6751">
        <f t="shared" si="1951"/>
        <v>250000</v>
      </c>
      <c r="W6751" s="1" t="s">
        <v>138</v>
      </c>
      <c r="X6751" s="1" t="s">
        <v>139</v>
      </c>
      <c r="Y6751" s="1" t="s">
        <v>139</v>
      </c>
      <c r="Z6751" s="3">
        <v>10652</v>
      </c>
      <c r="AA6751" s="4">
        <f t="shared" si="1955"/>
        <v>3335</v>
      </c>
      <c r="AB6751" s="4">
        <f t="shared" si="1946"/>
        <v>1971.547</v>
      </c>
      <c r="AC6751" s="4">
        <f t="shared" si="1947"/>
        <v>3335</v>
      </c>
      <c r="AD6751" s="4">
        <f t="shared" si="1956"/>
        <v>31357.130942373198</v>
      </c>
      <c r="AE6751" s="4">
        <v>3335</v>
      </c>
      <c r="AF6751" s="4">
        <v>3335</v>
      </c>
      <c r="AG6751" s="4">
        <f t="shared" si="1957"/>
        <v>3335</v>
      </c>
      <c r="AH6751" s="4">
        <v>3745</v>
      </c>
      <c r="AI6751" t="str">
        <f t="shared" si="1952"/>
        <v>Weight Captured Separately</v>
      </c>
      <c r="AJ6751">
        <v>28359.8</v>
      </c>
      <c r="AK6751" s="2">
        <v>28359.8</v>
      </c>
      <c r="AL6751" s="2">
        <f t="shared" si="1958"/>
        <v>28359.8</v>
      </c>
      <c r="AM6751" s="4"/>
      <c r="AN6751" t="e">
        <f>VLOOKUP([1]!Tabelle13[[#This Row],[Vlookup this ID for freight costs]],$AL$2:$AL$6811,2,FALSE)</f>
        <v>#REF!</v>
      </c>
      <c r="AP6751">
        <v>320</v>
      </c>
      <c r="AQ6751">
        <v>320</v>
      </c>
      <c r="AR6751" s="4">
        <v>22</v>
      </c>
      <c r="AS6751" s="4">
        <v>11</v>
      </c>
      <c r="AT6751" s="4">
        <v>2007</v>
      </c>
      <c r="AU6751" s="4">
        <v>22</v>
      </c>
      <c r="AV6751" s="4">
        <v>11</v>
      </c>
      <c r="AW6751" s="4">
        <v>2007</v>
      </c>
      <c r="AX6751" t="str">
        <f t="shared" si="1953"/>
        <v>No Delay</v>
      </c>
      <c r="AY6751">
        <f t="shared" si="1954"/>
        <v>0</v>
      </c>
    </row>
    <row r="6752" spans="1:51" x14ac:dyDescent="0.2">
      <c r="A6752" s="3">
        <v>16231</v>
      </c>
      <c r="B6752" s="1" t="s">
        <v>140</v>
      </c>
      <c r="C6752" s="1" t="s">
        <v>99</v>
      </c>
      <c r="D6752" s="1" t="s">
        <v>52</v>
      </c>
      <c r="E6752" s="1" t="s">
        <v>53</v>
      </c>
      <c r="F6752" s="1" t="s">
        <v>53</v>
      </c>
      <c r="G6752" s="13" t="s">
        <v>1713</v>
      </c>
      <c r="H6752" s="12">
        <v>40738</v>
      </c>
      <c r="I6752" s="12" t="s">
        <v>1713</v>
      </c>
      <c r="J6752" s="12">
        <v>40738</v>
      </c>
      <c r="K6752" s="4">
        <v>3320</v>
      </c>
      <c r="L6752" s="1" t="s">
        <v>56</v>
      </c>
      <c r="M6752" s="1" t="s">
        <v>319</v>
      </c>
      <c r="N6752" s="1" t="s">
        <v>136</v>
      </c>
      <c r="O6752" s="1" t="s">
        <v>137</v>
      </c>
      <c r="P6752">
        <v>25</v>
      </c>
      <c r="Q6752">
        <v>10000</v>
      </c>
      <c r="R6752">
        <v>200000</v>
      </c>
      <c r="S6752">
        <v>20</v>
      </c>
      <c r="T6752">
        <v>0.8</v>
      </c>
      <c r="U6752">
        <f t="shared" si="1950"/>
        <v>200000</v>
      </c>
      <c r="V6752">
        <f t="shared" si="1951"/>
        <v>250000</v>
      </c>
      <c r="W6752" s="1" t="s">
        <v>138</v>
      </c>
      <c r="X6752" s="1" t="s">
        <v>139</v>
      </c>
      <c r="Y6752" s="1" t="s">
        <v>139</v>
      </c>
      <c r="Z6752" s="3">
        <v>10652</v>
      </c>
      <c r="AA6752" s="4">
        <f t="shared" si="1955"/>
        <v>3335</v>
      </c>
      <c r="AB6752" s="4">
        <f t="shared" si="1946"/>
        <v>1971.547</v>
      </c>
      <c r="AC6752" s="4">
        <f t="shared" si="1947"/>
        <v>3335</v>
      </c>
      <c r="AD6752" s="4">
        <f t="shared" si="1956"/>
        <v>31357.130942373198</v>
      </c>
      <c r="AE6752" s="4">
        <v>3335</v>
      </c>
      <c r="AF6752" s="4">
        <v>3335</v>
      </c>
      <c r="AG6752" s="4">
        <f t="shared" si="1957"/>
        <v>3335</v>
      </c>
      <c r="AI6752" t="e">
        <f t="shared" si="1952"/>
        <v>#N/A</v>
      </c>
      <c r="AJ6752">
        <v>23616.68</v>
      </c>
      <c r="AK6752" s="2">
        <v>23616.68</v>
      </c>
      <c r="AL6752" s="2">
        <f t="shared" si="1958"/>
        <v>23616.68</v>
      </c>
      <c r="AM6752" s="4"/>
      <c r="AN6752" t="e">
        <f>VLOOKUP([1]!Tabelle13[[#This Row],[Vlookup this ID for freight costs]],$AL$2:$AL$6811,2,FALSE)</f>
        <v>#REF!</v>
      </c>
      <c r="AP6752">
        <v>330</v>
      </c>
      <c r="AQ6752">
        <v>330</v>
      </c>
      <c r="AR6752" s="4">
        <v>14</v>
      </c>
      <c r="AS6752" s="4">
        <v>7</v>
      </c>
      <c r="AT6752" s="4">
        <v>2011</v>
      </c>
      <c r="AU6752" s="4">
        <v>14</v>
      </c>
      <c r="AV6752" s="4">
        <v>7</v>
      </c>
      <c r="AW6752" s="4">
        <v>2011</v>
      </c>
      <c r="AX6752" t="str">
        <f t="shared" si="1953"/>
        <v>No Delay</v>
      </c>
      <c r="AY6752">
        <f t="shared" si="1954"/>
        <v>0</v>
      </c>
    </row>
    <row r="6753" spans="1:51" x14ac:dyDescent="0.2">
      <c r="A6753" s="3">
        <v>16473</v>
      </c>
      <c r="B6753" s="1" t="s">
        <v>140</v>
      </c>
      <c r="C6753" s="1" t="s">
        <v>99</v>
      </c>
      <c r="D6753" s="1" t="s">
        <v>52</v>
      </c>
      <c r="E6753" s="1" t="s">
        <v>53</v>
      </c>
      <c r="F6753" s="1" t="s">
        <v>53</v>
      </c>
      <c r="G6753" s="13" t="s">
        <v>1713</v>
      </c>
      <c r="H6753" s="12">
        <v>40738</v>
      </c>
      <c r="I6753" s="12" t="s">
        <v>1713</v>
      </c>
      <c r="J6753" s="12">
        <v>40738</v>
      </c>
      <c r="K6753" s="4">
        <v>3321</v>
      </c>
      <c r="L6753" s="1" t="s">
        <v>56</v>
      </c>
      <c r="M6753" s="1" t="s">
        <v>319</v>
      </c>
      <c r="N6753" s="1" t="s">
        <v>136</v>
      </c>
      <c r="O6753" s="1" t="s">
        <v>137</v>
      </c>
      <c r="P6753">
        <v>25</v>
      </c>
      <c r="Q6753">
        <v>10000</v>
      </c>
      <c r="R6753">
        <v>200000</v>
      </c>
      <c r="S6753">
        <v>20</v>
      </c>
      <c r="T6753">
        <v>0.8</v>
      </c>
      <c r="U6753">
        <f t="shared" si="1950"/>
        <v>200000</v>
      </c>
      <c r="V6753">
        <f t="shared" si="1951"/>
        <v>250000</v>
      </c>
      <c r="W6753" s="1" t="s">
        <v>138</v>
      </c>
      <c r="X6753" s="1" t="s">
        <v>139</v>
      </c>
      <c r="Y6753" s="1" t="s">
        <v>139</v>
      </c>
      <c r="Z6753" s="3">
        <v>10652</v>
      </c>
      <c r="AA6753" s="4">
        <f t="shared" si="1955"/>
        <v>3335</v>
      </c>
      <c r="AB6753" s="4">
        <f t="shared" si="1946"/>
        <v>1971.547</v>
      </c>
      <c r="AC6753" s="4">
        <f t="shared" si="1947"/>
        <v>3335</v>
      </c>
      <c r="AD6753" s="4">
        <f t="shared" si="1956"/>
        <v>31357.130942373198</v>
      </c>
      <c r="AE6753" s="4">
        <v>3335</v>
      </c>
      <c r="AF6753" s="4">
        <v>3335</v>
      </c>
      <c r="AG6753" s="4">
        <f t="shared" si="1957"/>
        <v>3335</v>
      </c>
      <c r="AI6753" t="e">
        <f t="shared" si="1952"/>
        <v>#N/A</v>
      </c>
      <c r="AJ6753">
        <v>23650.43</v>
      </c>
      <c r="AK6753" s="2">
        <v>23650.43</v>
      </c>
      <c r="AL6753" s="2">
        <f t="shared" si="1958"/>
        <v>23650.43</v>
      </c>
      <c r="AM6753" s="4"/>
      <c r="AN6753" t="e">
        <f>VLOOKUP([1]!Tabelle13[[#This Row],[Vlookup this ID for freight costs]],$AL$2:$AL$6811,2,FALSE)</f>
        <v>#REF!</v>
      </c>
      <c r="AP6753">
        <v>330</v>
      </c>
      <c r="AQ6753">
        <v>330</v>
      </c>
      <c r="AR6753" s="4">
        <v>14</v>
      </c>
      <c r="AS6753" s="4">
        <v>7</v>
      </c>
      <c r="AT6753" s="4">
        <v>2011</v>
      </c>
      <c r="AU6753" s="4">
        <v>14</v>
      </c>
      <c r="AV6753" s="4">
        <v>7</v>
      </c>
      <c r="AW6753" s="4">
        <v>2011</v>
      </c>
      <c r="AX6753" t="str">
        <f t="shared" si="1953"/>
        <v>No Delay</v>
      </c>
      <c r="AY6753">
        <f t="shared" si="1954"/>
        <v>0</v>
      </c>
    </row>
    <row r="6754" spans="1:51" x14ac:dyDescent="0.2">
      <c r="A6754" s="3">
        <v>68138</v>
      </c>
      <c r="B6754" s="1" t="s">
        <v>140</v>
      </c>
      <c r="C6754" s="1" t="s">
        <v>99</v>
      </c>
      <c r="D6754" s="1" t="s">
        <v>52</v>
      </c>
      <c r="E6754" s="1" t="s">
        <v>53</v>
      </c>
      <c r="F6754" s="1" t="s">
        <v>53</v>
      </c>
      <c r="G6754" s="13" t="s">
        <v>1374</v>
      </c>
      <c r="H6754" s="12">
        <v>40703</v>
      </c>
      <c r="I6754" s="12" t="s">
        <v>1374</v>
      </c>
      <c r="J6754" s="12">
        <v>40703</v>
      </c>
      <c r="K6754" s="4">
        <v>3234</v>
      </c>
      <c r="L6754" s="1" t="s">
        <v>56</v>
      </c>
      <c r="M6754" s="1" t="s">
        <v>319</v>
      </c>
      <c r="N6754" s="1" t="s">
        <v>136</v>
      </c>
      <c r="O6754" s="1" t="s">
        <v>137</v>
      </c>
      <c r="P6754">
        <v>25</v>
      </c>
      <c r="Q6754">
        <v>10000</v>
      </c>
      <c r="R6754">
        <v>200000</v>
      </c>
      <c r="S6754">
        <v>20</v>
      </c>
      <c r="T6754">
        <v>0.8</v>
      </c>
      <c r="U6754">
        <f t="shared" si="1950"/>
        <v>200000</v>
      </c>
      <c r="V6754">
        <f t="shared" si="1951"/>
        <v>250000</v>
      </c>
      <c r="W6754" s="1" t="s">
        <v>138</v>
      </c>
      <c r="X6754" s="1" t="s">
        <v>139</v>
      </c>
      <c r="Y6754" s="1" t="s">
        <v>139</v>
      </c>
      <c r="Z6754" s="3">
        <v>10652</v>
      </c>
      <c r="AA6754" s="4">
        <f t="shared" si="1955"/>
        <v>3335</v>
      </c>
      <c r="AB6754" s="4">
        <f t="shared" si="1946"/>
        <v>1971.547</v>
      </c>
      <c r="AC6754" s="4">
        <f t="shared" si="1947"/>
        <v>3335</v>
      </c>
      <c r="AD6754" s="4">
        <f t="shared" si="1956"/>
        <v>31357.130942373198</v>
      </c>
      <c r="AE6754" s="4">
        <v>3335</v>
      </c>
      <c r="AF6754" s="4">
        <v>3335</v>
      </c>
      <c r="AG6754" s="4">
        <f t="shared" si="1957"/>
        <v>3335</v>
      </c>
      <c r="AI6754" t="e">
        <f t="shared" si="1952"/>
        <v>#N/A</v>
      </c>
      <c r="AJ6754">
        <v>24382.98</v>
      </c>
      <c r="AK6754" s="2">
        <v>24382.98</v>
      </c>
      <c r="AL6754" s="2">
        <f t="shared" si="1958"/>
        <v>24382.98</v>
      </c>
      <c r="AM6754" s="4"/>
      <c r="AN6754" t="e">
        <f>VLOOKUP([1]!Tabelle13[[#This Row],[Vlookup this ID for freight costs]],$AL$2:$AL$6811,2,FALSE)</f>
        <v>#REF!</v>
      </c>
      <c r="AP6754">
        <v>330</v>
      </c>
      <c r="AQ6754">
        <v>330</v>
      </c>
      <c r="AR6754" s="4">
        <v>9</v>
      </c>
      <c r="AS6754" s="4">
        <v>6</v>
      </c>
      <c r="AT6754" s="4">
        <v>2011</v>
      </c>
      <c r="AU6754" s="4">
        <v>9</v>
      </c>
      <c r="AV6754" s="4">
        <v>6</v>
      </c>
      <c r="AW6754" s="4">
        <v>2011</v>
      </c>
      <c r="AX6754" t="str">
        <f t="shared" si="1953"/>
        <v>No Delay</v>
      </c>
      <c r="AY6754">
        <f t="shared" si="1954"/>
        <v>0</v>
      </c>
    </row>
    <row r="6755" spans="1:51" x14ac:dyDescent="0.2">
      <c r="A6755" s="3">
        <v>1383</v>
      </c>
      <c r="B6755" s="1" t="s">
        <v>98</v>
      </c>
      <c r="C6755" s="1" t="s">
        <v>99</v>
      </c>
      <c r="D6755" s="1" t="s">
        <v>52</v>
      </c>
      <c r="E6755" s="1" t="s">
        <v>53</v>
      </c>
      <c r="F6755" s="1" t="s">
        <v>53</v>
      </c>
      <c r="G6755" s="13" t="s">
        <v>2909</v>
      </c>
      <c r="H6755" s="12">
        <v>39344</v>
      </c>
      <c r="I6755" s="12" t="s">
        <v>2909</v>
      </c>
      <c r="J6755" s="12">
        <v>39344</v>
      </c>
      <c r="K6755" s="4">
        <v>369</v>
      </c>
      <c r="L6755" s="1" t="s">
        <v>56</v>
      </c>
      <c r="M6755" s="1" t="s">
        <v>319</v>
      </c>
      <c r="N6755" s="1" t="s">
        <v>136</v>
      </c>
      <c r="O6755" s="1" t="s">
        <v>137</v>
      </c>
      <c r="P6755">
        <v>25</v>
      </c>
      <c r="Q6755">
        <v>10000</v>
      </c>
      <c r="R6755">
        <v>200000</v>
      </c>
      <c r="S6755">
        <v>20</v>
      </c>
      <c r="T6755">
        <v>0.8</v>
      </c>
      <c r="U6755">
        <f t="shared" si="1950"/>
        <v>200000</v>
      </c>
      <c r="V6755">
        <f t="shared" si="1951"/>
        <v>250000</v>
      </c>
      <c r="W6755" s="1" t="s">
        <v>138</v>
      </c>
      <c r="X6755" s="1" t="s">
        <v>139</v>
      </c>
      <c r="Y6755" s="1" t="s">
        <v>139</v>
      </c>
      <c r="Z6755" s="3">
        <v>10652</v>
      </c>
      <c r="AA6755" s="4">
        <f t="shared" si="1955"/>
        <v>3336</v>
      </c>
      <c r="AB6755" s="4">
        <f t="shared" si="1946"/>
        <v>1971.547</v>
      </c>
      <c r="AC6755" s="4">
        <f t="shared" si="1947"/>
        <v>3336</v>
      </c>
      <c r="AD6755" s="4">
        <f t="shared" si="1956"/>
        <v>31357.130942373198</v>
      </c>
      <c r="AE6755" s="4">
        <v>3336</v>
      </c>
      <c r="AF6755" s="4">
        <v>3336</v>
      </c>
      <c r="AG6755" s="4">
        <f t="shared" si="1957"/>
        <v>3336</v>
      </c>
      <c r="AH6755" s="4">
        <v>10883</v>
      </c>
      <c r="AI6755">
        <f t="shared" si="1952"/>
        <v>1736</v>
      </c>
      <c r="AJ6755">
        <v>25165.3</v>
      </c>
      <c r="AK6755" s="2">
        <v>25165.3</v>
      </c>
      <c r="AL6755" s="2">
        <f t="shared" si="1958"/>
        <v>25165.3</v>
      </c>
      <c r="AM6755" s="4"/>
      <c r="AN6755" t="e">
        <f>VLOOKUP([1]!Tabelle13[[#This Row],[Vlookup this ID for freight costs]],$AL$2:$AL$6811,2,FALSE)</f>
        <v>#REF!</v>
      </c>
      <c r="AP6755">
        <v>320</v>
      </c>
      <c r="AQ6755">
        <v>320</v>
      </c>
      <c r="AR6755" s="4">
        <v>19</v>
      </c>
      <c r="AS6755" s="4">
        <v>9</v>
      </c>
      <c r="AT6755" s="4">
        <v>2007</v>
      </c>
      <c r="AU6755" s="4">
        <v>19</v>
      </c>
      <c r="AV6755" s="4">
        <v>9</v>
      </c>
      <c r="AW6755" s="4">
        <v>2007</v>
      </c>
      <c r="AX6755" t="str">
        <f t="shared" si="1953"/>
        <v>No Delay</v>
      </c>
      <c r="AY6755">
        <f t="shared" si="1954"/>
        <v>0</v>
      </c>
    </row>
    <row r="6756" spans="1:51" x14ac:dyDescent="0.2">
      <c r="A6756" s="3">
        <v>44393</v>
      </c>
      <c r="B6756" s="1" t="s">
        <v>172</v>
      </c>
      <c r="C6756" s="1" t="s">
        <v>114</v>
      </c>
      <c r="D6756" s="1" t="s">
        <v>52</v>
      </c>
      <c r="E6756" s="1" t="s">
        <v>53</v>
      </c>
      <c r="F6756" s="1" t="s">
        <v>53</v>
      </c>
      <c r="G6756" s="13" t="s">
        <v>1932</v>
      </c>
      <c r="H6756" s="12">
        <v>42136</v>
      </c>
      <c r="I6756" s="12" t="s">
        <v>1932</v>
      </c>
      <c r="J6756" s="12">
        <v>42136</v>
      </c>
      <c r="K6756" s="4">
        <v>6499</v>
      </c>
      <c r="L6756" s="1" t="s">
        <v>56</v>
      </c>
      <c r="M6756" s="1" t="s">
        <v>57</v>
      </c>
      <c r="N6756" s="1" t="s">
        <v>104</v>
      </c>
      <c r="O6756" s="1" t="s">
        <v>59</v>
      </c>
      <c r="P6756">
        <v>100</v>
      </c>
      <c r="Q6756">
        <v>5538</v>
      </c>
      <c r="R6756">
        <v>443040</v>
      </c>
      <c r="S6756">
        <v>80</v>
      </c>
      <c r="T6756">
        <v>0.8</v>
      </c>
      <c r="U6756">
        <f t="shared" si="1950"/>
        <v>443040</v>
      </c>
      <c r="V6756">
        <f t="shared" si="1951"/>
        <v>553800</v>
      </c>
      <c r="W6756" s="1" t="s">
        <v>85</v>
      </c>
      <c r="X6756" s="1" t="s">
        <v>1236</v>
      </c>
      <c r="Y6756" s="1" t="s">
        <v>86</v>
      </c>
      <c r="Z6756" s="4">
        <v>7060</v>
      </c>
      <c r="AA6756" s="4">
        <f t="shared" si="1955"/>
        <v>5538</v>
      </c>
      <c r="AB6756" s="4">
        <f t="shared" si="1946"/>
        <v>1841.6006399999999</v>
      </c>
      <c r="AC6756" s="4">
        <f t="shared" si="1947"/>
        <v>5538</v>
      </c>
      <c r="AD6756" s="4">
        <f t="shared" si="1956"/>
        <v>5538</v>
      </c>
      <c r="AE6756" s="4">
        <v>5538</v>
      </c>
      <c r="AF6756" s="4">
        <v>5538</v>
      </c>
      <c r="AG6756" s="4">
        <f t="shared" si="1957"/>
        <v>5538</v>
      </c>
      <c r="AI6756" t="e">
        <f t="shared" si="1952"/>
        <v>#N/A</v>
      </c>
      <c r="AJ6756">
        <v>25380.880000000001</v>
      </c>
      <c r="AK6756" s="2">
        <v>25380.880000000001</v>
      </c>
      <c r="AL6756" s="2">
        <f t="shared" si="1958"/>
        <v>25380.880000000001</v>
      </c>
      <c r="AM6756" s="4"/>
      <c r="AN6756" t="e">
        <f>VLOOKUP([1]!Tabelle13[[#This Row],[Vlookup this ID for freight costs]],$AL$2:$AL$6811,2,FALSE)</f>
        <v>#REF!</v>
      </c>
      <c r="AP6756">
        <v>455.45</v>
      </c>
      <c r="AQ6756">
        <v>455.45</v>
      </c>
      <c r="AR6756" s="4">
        <v>12</v>
      </c>
      <c r="AS6756" s="4">
        <v>5</v>
      </c>
      <c r="AT6756" s="4">
        <v>2015</v>
      </c>
      <c r="AU6756" s="4">
        <v>12</v>
      </c>
      <c r="AV6756" s="4">
        <v>5</v>
      </c>
      <c r="AW6756" s="4">
        <v>2015</v>
      </c>
      <c r="AX6756" t="str">
        <f t="shared" si="1953"/>
        <v>No Delay</v>
      </c>
      <c r="AY6756">
        <f t="shared" si="1954"/>
        <v>0</v>
      </c>
    </row>
    <row r="6757" spans="1:51" x14ac:dyDescent="0.2">
      <c r="A6757" s="3">
        <v>2794</v>
      </c>
      <c r="B6757" s="1" t="s">
        <v>98</v>
      </c>
      <c r="C6757" s="1" t="s">
        <v>99</v>
      </c>
      <c r="D6757" s="1" t="s">
        <v>52</v>
      </c>
      <c r="E6757" s="1" t="s">
        <v>53</v>
      </c>
      <c r="F6757" s="1" t="s">
        <v>53</v>
      </c>
      <c r="G6757" s="13" t="s">
        <v>2558</v>
      </c>
      <c r="H6757" s="12">
        <v>39435</v>
      </c>
      <c r="I6757" s="12" t="s">
        <v>2558</v>
      </c>
      <c r="J6757" s="12">
        <v>39435</v>
      </c>
      <c r="K6757" s="4">
        <v>550</v>
      </c>
      <c r="L6757" s="1" t="s">
        <v>56</v>
      </c>
      <c r="M6757" s="1" t="s">
        <v>319</v>
      </c>
      <c r="N6757" s="1" t="s">
        <v>136</v>
      </c>
      <c r="O6757" s="1" t="s">
        <v>137</v>
      </c>
      <c r="P6757">
        <v>25</v>
      </c>
      <c r="Q6757">
        <v>10000</v>
      </c>
      <c r="R6757">
        <v>200000</v>
      </c>
      <c r="S6757">
        <v>20</v>
      </c>
      <c r="T6757">
        <v>0.8</v>
      </c>
      <c r="U6757">
        <f t="shared" si="1950"/>
        <v>200000</v>
      </c>
      <c r="V6757">
        <f t="shared" si="1951"/>
        <v>250000</v>
      </c>
      <c r="W6757" s="1" t="s">
        <v>138</v>
      </c>
      <c r="X6757" s="1" t="s">
        <v>139</v>
      </c>
      <c r="Y6757" s="1" t="s">
        <v>139</v>
      </c>
      <c r="Z6757" s="3">
        <v>10652</v>
      </c>
      <c r="AA6757" s="4">
        <f t="shared" si="1955"/>
        <v>3336</v>
      </c>
      <c r="AB6757" s="4">
        <f t="shared" si="1946"/>
        <v>1971.547</v>
      </c>
      <c r="AC6757" s="4">
        <f t="shared" si="1947"/>
        <v>3336</v>
      </c>
      <c r="AD6757" s="4">
        <f t="shared" si="1956"/>
        <v>31357.130942373198</v>
      </c>
      <c r="AE6757" s="4">
        <v>3336</v>
      </c>
      <c r="AF6757" s="4">
        <v>3336</v>
      </c>
      <c r="AG6757" s="4">
        <f t="shared" si="1957"/>
        <v>3336</v>
      </c>
      <c r="AH6757" s="4">
        <v>10804</v>
      </c>
      <c r="AI6757">
        <f t="shared" si="1952"/>
        <v>155</v>
      </c>
      <c r="AJ6757">
        <v>27791.62</v>
      </c>
      <c r="AK6757" s="2">
        <v>27791.62</v>
      </c>
      <c r="AL6757" s="2">
        <f t="shared" si="1958"/>
        <v>27791.62</v>
      </c>
      <c r="AM6757" s="4"/>
      <c r="AN6757" t="e">
        <f>VLOOKUP([1]!Tabelle13[[#This Row],[Vlookup this ID for freight costs]],$AL$2:$AL$6811,2,FALSE)</f>
        <v>#REF!</v>
      </c>
      <c r="AP6757">
        <v>320</v>
      </c>
      <c r="AQ6757">
        <v>320</v>
      </c>
      <c r="AR6757" s="4">
        <v>19</v>
      </c>
      <c r="AS6757" s="4">
        <v>12</v>
      </c>
      <c r="AT6757" s="4">
        <v>2007</v>
      </c>
      <c r="AU6757" s="4">
        <v>19</v>
      </c>
      <c r="AV6757" s="4">
        <v>12</v>
      </c>
      <c r="AW6757" s="4">
        <v>2007</v>
      </c>
      <c r="AX6757" t="str">
        <f t="shared" si="1953"/>
        <v>No Delay</v>
      </c>
      <c r="AY6757">
        <f t="shared" si="1954"/>
        <v>0</v>
      </c>
    </row>
    <row r="6758" spans="1:51" x14ac:dyDescent="0.2">
      <c r="A6758" s="3">
        <v>8061</v>
      </c>
      <c r="B6758" s="1" t="s">
        <v>98</v>
      </c>
      <c r="C6758" s="1" t="s">
        <v>99</v>
      </c>
      <c r="D6758" s="1" t="s">
        <v>52</v>
      </c>
      <c r="E6758" s="1" t="s">
        <v>53</v>
      </c>
      <c r="F6758" s="1" t="s">
        <v>53</v>
      </c>
      <c r="G6758" s="13" t="s">
        <v>633</v>
      </c>
      <c r="H6758" s="12">
        <v>39380</v>
      </c>
      <c r="I6758" s="12" t="s">
        <v>633</v>
      </c>
      <c r="J6758" s="12">
        <v>39380</v>
      </c>
      <c r="K6758" s="4">
        <v>446</v>
      </c>
      <c r="L6758" s="1" t="s">
        <v>56</v>
      </c>
      <c r="M6758" s="1" t="s">
        <v>319</v>
      </c>
      <c r="N6758" s="1" t="s">
        <v>136</v>
      </c>
      <c r="O6758" s="1" t="s">
        <v>137</v>
      </c>
      <c r="P6758">
        <v>25</v>
      </c>
      <c r="Q6758">
        <v>10000</v>
      </c>
      <c r="R6758">
        <v>200000</v>
      </c>
      <c r="S6758">
        <v>20</v>
      </c>
      <c r="T6758">
        <v>0.8</v>
      </c>
      <c r="U6758">
        <f t="shared" si="1950"/>
        <v>200000</v>
      </c>
      <c r="V6758">
        <f t="shared" si="1951"/>
        <v>250000</v>
      </c>
      <c r="W6758" s="1" t="s">
        <v>138</v>
      </c>
      <c r="X6758" s="1" t="s">
        <v>139</v>
      </c>
      <c r="Y6758" s="1" t="s">
        <v>139</v>
      </c>
      <c r="Z6758" s="3">
        <v>10652</v>
      </c>
      <c r="AA6758" s="4">
        <f t="shared" si="1955"/>
        <v>3336</v>
      </c>
      <c r="AB6758" s="4">
        <f t="shared" si="1946"/>
        <v>1971.547</v>
      </c>
      <c r="AC6758" s="4">
        <f t="shared" si="1947"/>
        <v>3336</v>
      </c>
      <c r="AD6758" s="4">
        <f t="shared" si="1956"/>
        <v>31357.130942373198</v>
      </c>
      <c r="AE6758" s="4">
        <v>3336</v>
      </c>
      <c r="AF6758" s="4">
        <v>3336</v>
      </c>
      <c r="AG6758" s="4">
        <f t="shared" si="1957"/>
        <v>3336</v>
      </c>
      <c r="AH6758" s="4">
        <v>12271</v>
      </c>
      <c r="AI6758">
        <f t="shared" si="1952"/>
        <v>2267</v>
      </c>
      <c r="AJ6758">
        <v>28837.279999999999</v>
      </c>
      <c r="AK6758" s="2">
        <v>28837.279999999999</v>
      </c>
      <c r="AL6758" s="2">
        <f t="shared" si="1958"/>
        <v>28837.279999999999</v>
      </c>
      <c r="AM6758" s="4"/>
      <c r="AN6758" t="e">
        <f>VLOOKUP([1]!Tabelle13[[#This Row],[Vlookup this ID for freight costs]],$AL$2:$AL$6811,2,FALSE)</f>
        <v>#REF!</v>
      </c>
      <c r="AP6758">
        <v>320</v>
      </c>
      <c r="AQ6758">
        <v>320</v>
      </c>
      <c r="AR6758" s="4">
        <v>25</v>
      </c>
      <c r="AS6758" s="4">
        <v>10</v>
      </c>
      <c r="AT6758" s="4">
        <v>2007</v>
      </c>
      <c r="AU6758" s="4">
        <v>25</v>
      </c>
      <c r="AV6758" s="4">
        <v>10</v>
      </c>
      <c r="AW6758" s="4">
        <v>2007</v>
      </c>
      <c r="AX6758" t="str">
        <f t="shared" si="1953"/>
        <v>No Delay</v>
      </c>
      <c r="AY6758">
        <f t="shared" si="1954"/>
        <v>0</v>
      </c>
    </row>
    <row r="6759" spans="1:51" x14ac:dyDescent="0.2">
      <c r="A6759" s="3">
        <v>4044</v>
      </c>
      <c r="B6759" s="1" t="s">
        <v>98</v>
      </c>
      <c r="C6759" s="1" t="s">
        <v>99</v>
      </c>
      <c r="D6759" s="1" t="s">
        <v>52</v>
      </c>
      <c r="E6759" s="1" t="s">
        <v>53</v>
      </c>
      <c r="F6759" s="1" t="s">
        <v>53</v>
      </c>
      <c r="G6759" s="13" t="s">
        <v>692</v>
      </c>
      <c r="H6759" s="12">
        <v>39371</v>
      </c>
      <c r="I6759" s="12" t="s">
        <v>692</v>
      </c>
      <c r="J6759" s="12">
        <v>39371</v>
      </c>
      <c r="K6759" s="4">
        <v>432</v>
      </c>
      <c r="L6759" s="1" t="s">
        <v>56</v>
      </c>
      <c r="M6759" s="1" t="s">
        <v>319</v>
      </c>
      <c r="N6759" s="1" t="s">
        <v>136</v>
      </c>
      <c r="O6759" s="1" t="s">
        <v>137</v>
      </c>
      <c r="P6759">
        <v>25</v>
      </c>
      <c r="Q6759">
        <v>10000</v>
      </c>
      <c r="R6759">
        <v>200000</v>
      </c>
      <c r="S6759">
        <v>20</v>
      </c>
      <c r="T6759">
        <v>0.8</v>
      </c>
      <c r="U6759">
        <f t="shared" si="1950"/>
        <v>200000</v>
      </c>
      <c r="V6759">
        <f t="shared" si="1951"/>
        <v>250000</v>
      </c>
      <c r="W6759" s="1" t="s">
        <v>138</v>
      </c>
      <c r="X6759" s="1" t="s">
        <v>139</v>
      </c>
      <c r="Y6759" s="1" t="s">
        <v>139</v>
      </c>
      <c r="Z6759" s="3">
        <v>10652</v>
      </c>
      <c r="AA6759" s="4">
        <f t="shared" si="1955"/>
        <v>3338</v>
      </c>
      <c r="AB6759" s="4">
        <f t="shared" ref="AB6759:AB6811" si="1959">4.997+0.1387*Q6759-4.826*P6759+0.003501*R6759</f>
        <v>1971.547</v>
      </c>
      <c r="AC6759" s="4">
        <f t="shared" si="1947"/>
        <v>3338</v>
      </c>
      <c r="AD6759" s="4">
        <f t="shared" si="1956"/>
        <v>31357.130942373198</v>
      </c>
      <c r="AE6759" s="4">
        <v>3338</v>
      </c>
      <c r="AF6759" s="4">
        <v>3338</v>
      </c>
      <c r="AG6759" s="4">
        <f t="shared" si="1957"/>
        <v>3338</v>
      </c>
      <c r="AH6759" s="4">
        <v>10550</v>
      </c>
      <c r="AI6759">
        <f t="shared" si="1952"/>
        <v>716</v>
      </c>
      <c r="AJ6759">
        <v>28466.06</v>
      </c>
      <c r="AK6759" s="2">
        <v>28466.06</v>
      </c>
      <c r="AL6759" s="2">
        <f t="shared" si="1958"/>
        <v>28466.06</v>
      </c>
      <c r="AM6759" s="4"/>
      <c r="AN6759" t="e">
        <f>VLOOKUP([1]!Tabelle13[[#This Row],[Vlookup this ID for freight costs]],$AL$2:$AL$6811,2,FALSE)</f>
        <v>#REF!</v>
      </c>
      <c r="AP6759">
        <v>320</v>
      </c>
      <c r="AQ6759">
        <v>320</v>
      </c>
      <c r="AR6759" s="4">
        <v>16</v>
      </c>
      <c r="AS6759" s="4">
        <v>10</v>
      </c>
      <c r="AT6759" s="4">
        <v>2007</v>
      </c>
      <c r="AU6759" s="4">
        <v>16</v>
      </c>
      <c r="AV6759" s="4">
        <v>10</v>
      </c>
      <c r="AW6759" s="4">
        <v>2007</v>
      </c>
      <c r="AX6759" t="str">
        <f t="shared" si="1953"/>
        <v>No Delay</v>
      </c>
      <c r="AY6759">
        <f t="shared" si="1954"/>
        <v>0</v>
      </c>
    </row>
    <row r="6760" spans="1:51" x14ac:dyDescent="0.2">
      <c r="A6760" s="3">
        <v>9351</v>
      </c>
      <c r="B6760" s="1" t="s">
        <v>98</v>
      </c>
      <c r="C6760" s="1" t="s">
        <v>99</v>
      </c>
      <c r="D6760" s="1" t="s">
        <v>52</v>
      </c>
      <c r="E6760" s="1" t="s">
        <v>53</v>
      </c>
      <c r="F6760" s="1" t="s">
        <v>53</v>
      </c>
      <c r="G6760" s="13" t="s">
        <v>956</v>
      </c>
      <c r="H6760" s="12">
        <v>39408</v>
      </c>
      <c r="I6760" s="12" t="s">
        <v>956</v>
      </c>
      <c r="J6760" s="12">
        <v>39408</v>
      </c>
      <c r="K6760" s="4">
        <v>486</v>
      </c>
      <c r="L6760" s="1" t="s">
        <v>56</v>
      </c>
      <c r="M6760" s="1" t="s">
        <v>319</v>
      </c>
      <c r="N6760" s="1" t="s">
        <v>136</v>
      </c>
      <c r="O6760" s="1" t="s">
        <v>137</v>
      </c>
      <c r="P6760">
        <v>25</v>
      </c>
      <c r="Q6760">
        <v>10000</v>
      </c>
      <c r="R6760">
        <v>200000</v>
      </c>
      <c r="S6760">
        <v>20</v>
      </c>
      <c r="T6760">
        <v>0.8</v>
      </c>
      <c r="U6760">
        <f t="shared" si="1950"/>
        <v>200000</v>
      </c>
      <c r="V6760">
        <f t="shared" si="1951"/>
        <v>250000</v>
      </c>
      <c r="W6760" s="1" t="s">
        <v>138</v>
      </c>
      <c r="X6760" s="1" t="s">
        <v>139</v>
      </c>
      <c r="Y6760" s="1" t="s">
        <v>139</v>
      </c>
      <c r="Z6760" s="3">
        <v>10652</v>
      </c>
      <c r="AA6760" s="4">
        <f t="shared" si="1955"/>
        <v>3345</v>
      </c>
      <c r="AB6760" s="4">
        <f t="shared" si="1959"/>
        <v>1971.547</v>
      </c>
      <c r="AC6760" s="4">
        <f t="shared" si="1947"/>
        <v>3345</v>
      </c>
      <c r="AD6760" s="4">
        <f t="shared" si="1956"/>
        <v>31357.130942373198</v>
      </c>
      <c r="AE6760" s="4">
        <v>3345</v>
      </c>
      <c r="AF6760" s="4">
        <v>3345</v>
      </c>
      <c r="AG6760" s="4">
        <f t="shared" si="1957"/>
        <v>3345</v>
      </c>
      <c r="AH6760" s="4">
        <v>82471</v>
      </c>
      <c r="AI6760">
        <f t="shared" si="1952"/>
        <v>729</v>
      </c>
      <c r="AJ6760">
        <v>29470</v>
      </c>
      <c r="AK6760" s="2">
        <v>29470</v>
      </c>
      <c r="AL6760" s="2">
        <f t="shared" si="1958"/>
        <v>29470</v>
      </c>
      <c r="AM6760" s="4"/>
      <c r="AN6760" t="e">
        <f>VLOOKUP([1]!Tabelle13[[#This Row],[Vlookup this ID for freight costs]],$AL$2:$AL$6811,2,FALSE)</f>
        <v>#REF!</v>
      </c>
      <c r="AP6760">
        <v>320</v>
      </c>
      <c r="AQ6760">
        <v>320</v>
      </c>
      <c r="AR6760" s="4">
        <v>22</v>
      </c>
      <c r="AS6760" s="4">
        <v>11</v>
      </c>
      <c r="AT6760" s="4">
        <v>2007</v>
      </c>
      <c r="AU6760" s="4">
        <v>22</v>
      </c>
      <c r="AV6760" s="4">
        <v>11</v>
      </c>
      <c r="AW6760" s="4">
        <v>2007</v>
      </c>
      <c r="AX6760" t="str">
        <f t="shared" si="1953"/>
        <v>No Delay</v>
      </c>
      <c r="AY6760">
        <f t="shared" si="1954"/>
        <v>0</v>
      </c>
    </row>
    <row r="6761" spans="1:51" x14ac:dyDescent="0.2">
      <c r="A6761" s="3">
        <v>60401</v>
      </c>
      <c r="B6761" s="1" t="s">
        <v>140</v>
      </c>
      <c r="C6761" s="1" t="s">
        <v>99</v>
      </c>
      <c r="D6761" s="1" t="s">
        <v>52</v>
      </c>
      <c r="E6761" s="1" t="s">
        <v>53</v>
      </c>
      <c r="F6761" s="1" t="s">
        <v>53</v>
      </c>
      <c r="G6761" s="13" t="s">
        <v>703</v>
      </c>
      <c r="H6761" s="12">
        <v>40815</v>
      </c>
      <c r="I6761" s="12" t="s">
        <v>703</v>
      </c>
      <c r="J6761" s="12">
        <v>40815</v>
      </c>
      <c r="K6761" s="4">
        <v>3486</v>
      </c>
      <c r="L6761" s="1" t="s">
        <v>56</v>
      </c>
      <c r="M6761" s="1" t="s">
        <v>319</v>
      </c>
      <c r="N6761" s="1" t="s">
        <v>136</v>
      </c>
      <c r="O6761" s="1" t="s">
        <v>137</v>
      </c>
      <c r="P6761">
        <v>25</v>
      </c>
      <c r="Q6761">
        <v>10000</v>
      </c>
      <c r="R6761">
        <v>200000</v>
      </c>
      <c r="S6761">
        <v>20</v>
      </c>
      <c r="T6761">
        <v>0.8</v>
      </c>
      <c r="U6761">
        <f t="shared" si="1950"/>
        <v>200000</v>
      </c>
      <c r="V6761">
        <f t="shared" si="1951"/>
        <v>250000</v>
      </c>
      <c r="W6761" s="1" t="s">
        <v>138</v>
      </c>
      <c r="X6761" s="1" t="s">
        <v>139</v>
      </c>
      <c r="Y6761" s="1" t="s">
        <v>139</v>
      </c>
      <c r="Z6761" s="3">
        <v>10652</v>
      </c>
      <c r="AA6761" s="4">
        <f t="shared" si="1955"/>
        <v>3349</v>
      </c>
      <c r="AB6761" s="4">
        <f t="shared" si="1959"/>
        <v>1971.547</v>
      </c>
      <c r="AC6761" s="4">
        <f t="shared" si="1947"/>
        <v>3349</v>
      </c>
      <c r="AD6761" s="4">
        <f t="shared" si="1956"/>
        <v>31357.130942373198</v>
      </c>
      <c r="AE6761" s="4">
        <v>3349</v>
      </c>
      <c r="AF6761" s="4">
        <v>3349</v>
      </c>
      <c r="AG6761" s="4">
        <f t="shared" si="1957"/>
        <v>3349</v>
      </c>
      <c r="AI6761" t="e">
        <f t="shared" si="1952"/>
        <v>#N/A</v>
      </c>
      <c r="AJ6761">
        <v>22523.119999999999</v>
      </c>
      <c r="AK6761" s="2">
        <v>22523.119999999999</v>
      </c>
      <c r="AL6761" s="2">
        <f t="shared" si="1958"/>
        <v>22523.119999999999</v>
      </c>
      <c r="AM6761" s="4"/>
      <c r="AN6761" t="e">
        <f>VLOOKUP([1]!Tabelle13[[#This Row],[Vlookup this ID for freight costs]],$AL$2:$AL$6811,2,FALSE)</f>
        <v>#REF!</v>
      </c>
      <c r="AP6761">
        <v>330</v>
      </c>
      <c r="AQ6761">
        <v>330</v>
      </c>
      <c r="AR6761" s="4">
        <v>29</v>
      </c>
      <c r="AS6761" s="4">
        <v>9</v>
      </c>
      <c r="AT6761" s="4">
        <v>2011</v>
      </c>
      <c r="AU6761" s="4">
        <v>29</v>
      </c>
      <c r="AV6761" s="4">
        <v>9</v>
      </c>
      <c r="AW6761" s="4">
        <v>2011</v>
      </c>
      <c r="AX6761" t="str">
        <f t="shared" si="1953"/>
        <v>No Delay</v>
      </c>
      <c r="AY6761">
        <f t="shared" si="1954"/>
        <v>0</v>
      </c>
    </row>
    <row r="6762" spans="1:51" x14ac:dyDescent="0.2">
      <c r="A6762" s="3">
        <v>47406</v>
      </c>
      <c r="B6762" s="1" t="s">
        <v>172</v>
      </c>
      <c r="C6762" s="1" t="s">
        <v>114</v>
      </c>
      <c r="D6762" s="1" t="s">
        <v>52</v>
      </c>
      <c r="E6762" s="1" t="s">
        <v>53</v>
      </c>
      <c r="F6762" s="1" t="s">
        <v>53</v>
      </c>
      <c r="G6762" s="13" t="s">
        <v>3064</v>
      </c>
      <c r="H6762" s="12">
        <v>41430</v>
      </c>
      <c r="I6762" s="12" t="s">
        <v>3064</v>
      </c>
      <c r="J6762" s="12">
        <v>41430</v>
      </c>
      <c r="K6762" s="4">
        <v>4750</v>
      </c>
      <c r="L6762" s="1" t="s">
        <v>56</v>
      </c>
      <c r="M6762" s="1" t="s">
        <v>57</v>
      </c>
      <c r="N6762" s="1" t="s">
        <v>104</v>
      </c>
      <c r="O6762" s="1" t="s">
        <v>59</v>
      </c>
      <c r="P6762">
        <v>100</v>
      </c>
      <c r="Q6762">
        <v>2607</v>
      </c>
      <c r="R6762">
        <v>208560</v>
      </c>
      <c r="S6762">
        <v>80</v>
      </c>
      <c r="T6762">
        <v>0.8</v>
      </c>
      <c r="U6762">
        <f t="shared" si="1950"/>
        <v>208560</v>
      </c>
      <c r="V6762">
        <f t="shared" si="1951"/>
        <v>260700</v>
      </c>
      <c r="W6762" s="1" t="s">
        <v>85</v>
      </c>
      <c r="X6762" s="1" t="s">
        <v>1236</v>
      </c>
      <c r="Y6762" s="1" t="s">
        <v>86</v>
      </c>
      <c r="Z6762" s="4">
        <v>7060</v>
      </c>
      <c r="AA6762" s="4">
        <f t="shared" si="1955"/>
        <v>1080</v>
      </c>
      <c r="AB6762" s="4">
        <f t="shared" si="1959"/>
        <v>614.15646000000015</v>
      </c>
      <c r="AC6762" s="4">
        <f t="shared" si="1947"/>
        <v>1080</v>
      </c>
      <c r="AD6762" s="4">
        <f t="shared" si="1956"/>
        <v>1080</v>
      </c>
      <c r="AE6762" s="4">
        <v>1080</v>
      </c>
      <c r="AF6762" s="4">
        <v>1080</v>
      </c>
      <c r="AG6762" s="4">
        <f t="shared" si="1957"/>
        <v>1080</v>
      </c>
      <c r="AI6762" t="e">
        <f t="shared" si="1952"/>
        <v>#N/A</v>
      </c>
      <c r="AJ6762">
        <v>19598.71</v>
      </c>
      <c r="AK6762" s="2">
        <v>19598.71</v>
      </c>
      <c r="AL6762" s="2">
        <f t="shared" si="1958"/>
        <v>19598.71</v>
      </c>
      <c r="AM6762" s="4"/>
      <c r="AN6762" t="e">
        <f>VLOOKUP([1]!Tabelle13[[#This Row],[Vlookup this ID for freight costs]],$AL$2:$AL$6811,2,FALSE)</f>
        <v>#REF!</v>
      </c>
      <c r="AP6762">
        <v>257.99</v>
      </c>
      <c r="AQ6762">
        <v>257.99</v>
      </c>
      <c r="AR6762" s="4">
        <v>5</v>
      </c>
      <c r="AS6762" s="4">
        <v>6</v>
      </c>
      <c r="AT6762" s="4">
        <v>2013</v>
      </c>
      <c r="AU6762" s="4">
        <v>5</v>
      </c>
      <c r="AV6762" s="4">
        <v>6</v>
      </c>
      <c r="AW6762" s="4">
        <v>2013</v>
      </c>
      <c r="AX6762" t="str">
        <f t="shared" si="1953"/>
        <v>No Delay</v>
      </c>
      <c r="AY6762">
        <f t="shared" si="1954"/>
        <v>0</v>
      </c>
    </row>
    <row r="6763" spans="1:51" x14ac:dyDescent="0.2">
      <c r="A6763" s="3">
        <v>52354</v>
      </c>
      <c r="B6763" s="1" t="s">
        <v>172</v>
      </c>
      <c r="C6763" s="1" t="s">
        <v>114</v>
      </c>
      <c r="D6763" s="1" t="s">
        <v>52</v>
      </c>
      <c r="E6763" s="1" t="s">
        <v>53</v>
      </c>
      <c r="F6763" s="1" t="s">
        <v>53</v>
      </c>
      <c r="G6763" s="13" t="s">
        <v>3060</v>
      </c>
      <c r="H6763" s="12">
        <v>42074</v>
      </c>
      <c r="I6763" s="12" t="s">
        <v>774</v>
      </c>
      <c r="J6763" s="12">
        <v>42094</v>
      </c>
      <c r="K6763" s="4">
        <v>6424</v>
      </c>
      <c r="L6763" s="1" t="s">
        <v>56</v>
      </c>
      <c r="M6763" s="1" t="s">
        <v>57</v>
      </c>
      <c r="N6763" s="1" t="s">
        <v>104</v>
      </c>
      <c r="O6763" s="1" t="s">
        <v>59</v>
      </c>
      <c r="P6763">
        <v>100</v>
      </c>
      <c r="Q6763">
        <v>1364</v>
      </c>
      <c r="R6763">
        <v>109120</v>
      </c>
      <c r="S6763">
        <v>80</v>
      </c>
      <c r="T6763">
        <v>0.8</v>
      </c>
      <c r="U6763">
        <f t="shared" si="1950"/>
        <v>109120</v>
      </c>
      <c r="V6763">
        <f t="shared" si="1951"/>
        <v>136400</v>
      </c>
      <c r="W6763" s="1" t="s">
        <v>85</v>
      </c>
      <c r="X6763" s="1" t="s">
        <v>1236</v>
      </c>
      <c r="Y6763" s="1" t="s">
        <v>86</v>
      </c>
      <c r="Z6763" s="4">
        <v>7060</v>
      </c>
      <c r="AA6763" s="4">
        <f t="shared" si="1955"/>
        <v>553</v>
      </c>
      <c r="AB6763" s="4">
        <f t="shared" si="1959"/>
        <v>93.612920000000031</v>
      </c>
      <c r="AC6763" s="4">
        <f t="shared" si="1947"/>
        <v>553</v>
      </c>
      <c r="AD6763" s="4">
        <f t="shared" si="1956"/>
        <v>553</v>
      </c>
      <c r="AE6763" s="4">
        <v>553</v>
      </c>
      <c r="AF6763" s="4">
        <v>553</v>
      </c>
      <c r="AG6763" s="4">
        <f t="shared" si="1957"/>
        <v>553</v>
      </c>
      <c r="AI6763" t="e">
        <f t="shared" si="1952"/>
        <v>#N/A</v>
      </c>
      <c r="AJ6763">
        <v>7845.09</v>
      </c>
      <c r="AK6763" s="2">
        <v>7845.09</v>
      </c>
      <c r="AL6763" s="2">
        <f t="shared" si="1958"/>
        <v>7845.09</v>
      </c>
      <c r="AM6763" s="4"/>
      <c r="AN6763" t="e">
        <f>VLOOKUP([1]!Tabelle13[[#This Row],[Vlookup this ID for freight costs]],$AL$2:$AL$6811,2,FALSE)</f>
        <v>#REF!</v>
      </c>
      <c r="AP6763">
        <v>112.18</v>
      </c>
      <c r="AQ6763">
        <v>112.18</v>
      </c>
      <c r="AR6763" s="4">
        <v>11</v>
      </c>
      <c r="AS6763" s="4">
        <v>4</v>
      </c>
      <c r="AT6763" s="4">
        <v>2015</v>
      </c>
      <c r="AU6763" s="4">
        <v>31</v>
      </c>
      <c r="AV6763" s="4">
        <v>3</v>
      </c>
      <c r="AW6763" s="4">
        <v>2015</v>
      </c>
      <c r="AX6763" t="str">
        <f t="shared" si="1953"/>
        <v>No Delay</v>
      </c>
      <c r="AY6763">
        <f t="shared" si="1954"/>
        <v>20</v>
      </c>
    </row>
    <row r="6764" spans="1:51" x14ac:dyDescent="0.2">
      <c r="A6764" s="3">
        <v>51165</v>
      </c>
      <c r="B6764" s="1" t="s">
        <v>172</v>
      </c>
      <c r="C6764" s="1" t="s">
        <v>114</v>
      </c>
      <c r="D6764" s="1" t="s">
        <v>52</v>
      </c>
      <c r="E6764" s="1" t="s">
        <v>53</v>
      </c>
      <c r="F6764" s="1" t="s">
        <v>53</v>
      </c>
      <c r="G6764" s="13" t="s">
        <v>641</v>
      </c>
      <c r="H6764" s="12">
        <v>41348</v>
      </c>
      <c r="I6764" s="12" t="s">
        <v>641</v>
      </c>
      <c r="J6764" s="12">
        <v>41348</v>
      </c>
      <c r="K6764" s="4">
        <v>4533</v>
      </c>
      <c r="L6764" s="1" t="s">
        <v>56</v>
      </c>
      <c r="M6764" s="1" t="s">
        <v>126</v>
      </c>
      <c r="N6764" s="1" t="s">
        <v>127</v>
      </c>
      <c r="O6764" s="1" t="s">
        <v>128</v>
      </c>
      <c r="P6764">
        <v>20</v>
      </c>
      <c r="Q6764">
        <v>10500</v>
      </c>
      <c r="R6764">
        <v>336000</v>
      </c>
      <c r="S6764">
        <v>32</v>
      </c>
      <c r="T6764">
        <v>1.6</v>
      </c>
      <c r="U6764">
        <f t="shared" si="1950"/>
        <v>336000</v>
      </c>
      <c r="V6764">
        <f t="shared" si="1951"/>
        <v>210000</v>
      </c>
      <c r="W6764" s="1" t="s">
        <v>126</v>
      </c>
      <c r="X6764" s="1" t="s">
        <v>129</v>
      </c>
      <c r="Y6764" s="1" t="s">
        <v>129</v>
      </c>
      <c r="Z6764" s="3">
        <v>8261</v>
      </c>
      <c r="AA6764" s="4">
        <f t="shared" si="1955"/>
        <v>3445</v>
      </c>
      <c r="AB6764" s="4">
        <f t="shared" si="1959"/>
        <v>2541.163</v>
      </c>
      <c r="AC6764" s="4">
        <f t="shared" si="1947"/>
        <v>3445</v>
      </c>
      <c r="AD6764" s="4">
        <f t="shared" si="1956"/>
        <v>1213</v>
      </c>
      <c r="AE6764" s="4">
        <v>3445</v>
      </c>
      <c r="AF6764" s="4">
        <v>3445</v>
      </c>
      <c r="AG6764" s="4">
        <f t="shared" si="1957"/>
        <v>3445</v>
      </c>
      <c r="AI6764" t="e">
        <f t="shared" si="1952"/>
        <v>#N/A</v>
      </c>
      <c r="AJ6764">
        <v>39662.720000000001</v>
      </c>
      <c r="AK6764" s="2">
        <v>39662.720000000001</v>
      </c>
      <c r="AL6764" s="2">
        <f t="shared" si="1958"/>
        <v>39662.720000000001</v>
      </c>
      <c r="AM6764" s="4"/>
      <c r="AN6764" t="e">
        <f>VLOOKUP([1]!Tabelle13[[#This Row],[Vlookup this ID for freight costs]],$AL$2:$AL$6811,2,FALSE)</f>
        <v>#REF!</v>
      </c>
      <c r="AP6764">
        <v>415.63</v>
      </c>
      <c r="AQ6764">
        <v>415.63</v>
      </c>
      <c r="AR6764" s="4">
        <v>15</v>
      </c>
      <c r="AS6764" s="4">
        <v>4</v>
      </c>
      <c r="AT6764" s="4">
        <v>2013</v>
      </c>
      <c r="AU6764" s="4">
        <v>15</v>
      </c>
      <c r="AV6764" s="4">
        <v>4</v>
      </c>
      <c r="AW6764" s="4">
        <v>2013</v>
      </c>
      <c r="AX6764" t="str">
        <f t="shared" si="1953"/>
        <v>No Delay</v>
      </c>
      <c r="AY6764">
        <f t="shared" si="1954"/>
        <v>0</v>
      </c>
    </row>
    <row r="6765" spans="1:51" x14ac:dyDescent="0.2">
      <c r="A6765" s="3">
        <v>53659</v>
      </c>
      <c r="B6765" s="1" t="s">
        <v>172</v>
      </c>
      <c r="C6765" s="1" t="s">
        <v>114</v>
      </c>
      <c r="D6765" s="1" t="s">
        <v>52</v>
      </c>
      <c r="E6765" s="1" t="s">
        <v>53</v>
      </c>
      <c r="F6765" s="1" t="s">
        <v>53</v>
      </c>
      <c r="G6765" s="13" t="s">
        <v>3064</v>
      </c>
      <c r="H6765" s="12">
        <v>41430</v>
      </c>
      <c r="I6765" s="12" t="s">
        <v>1067</v>
      </c>
      <c r="J6765" s="12">
        <v>41431</v>
      </c>
      <c r="K6765" s="4">
        <v>4752</v>
      </c>
      <c r="L6765" s="1" t="s">
        <v>56</v>
      </c>
      <c r="M6765" s="1" t="s">
        <v>57</v>
      </c>
      <c r="N6765" s="1" t="s">
        <v>104</v>
      </c>
      <c r="O6765" s="1" t="s">
        <v>59</v>
      </c>
      <c r="P6765">
        <v>100</v>
      </c>
      <c r="Q6765">
        <v>2910</v>
      </c>
      <c r="R6765">
        <v>232800</v>
      </c>
      <c r="S6765">
        <v>80</v>
      </c>
      <c r="T6765">
        <v>0.8</v>
      </c>
      <c r="U6765">
        <f t="shared" si="1950"/>
        <v>232800</v>
      </c>
      <c r="V6765">
        <f t="shared" si="1951"/>
        <v>291000</v>
      </c>
      <c r="W6765" s="1" t="s">
        <v>85</v>
      </c>
      <c r="X6765" s="1" t="s">
        <v>1236</v>
      </c>
      <c r="Y6765" s="1" t="s">
        <v>86</v>
      </c>
      <c r="Z6765" s="4">
        <v>7060</v>
      </c>
      <c r="AA6765" s="4">
        <f t="shared" si="1955"/>
        <v>2910</v>
      </c>
      <c r="AB6765" s="4">
        <f t="shared" si="1959"/>
        <v>741.04680000000008</v>
      </c>
      <c r="AC6765" s="4">
        <f t="shared" si="1947"/>
        <v>2910</v>
      </c>
      <c r="AD6765" s="4">
        <f t="shared" si="1956"/>
        <v>2910</v>
      </c>
      <c r="AE6765" s="4">
        <v>2910</v>
      </c>
      <c r="AF6765" s="4">
        <v>2910</v>
      </c>
      <c r="AG6765" s="4">
        <f t="shared" si="1957"/>
        <v>2910</v>
      </c>
      <c r="AI6765" t="e">
        <f t="shared" si="1952"/>
        <v>#N/A</v>
      </c>
      <c r="AJ6765">
        <v>21684.99</v>
      </c>
      <c r="AK6765" s="2">
        <v>21684.99</v>
      </c>
      <c r="AL6765" s="2">
        <f t="shared" si="1958"/>
        <v>21684.99</v>
      </c>
      <c r="AM6765" s="4"/>
      <c r="AN6765" t="e">
        <f>VLOOKUP([1]!Tabelle13[[#This Row],[Vlookup this ID for freight costs]],$AL$2:$AL$6811,2,FALSE)</f>
        <v>#REF!</v>
      </c>
      <c r="AP6765">
        <v>287.97000000000003</v>
      </c>
      <c r="AQ6765">
        <v>287.97000000000003</v>
      </c>
      <c r="AR6765" s="4">
        <v>5</v>
      </c>
      <c r="AS6765" s="4">
        <v>6</v>
      </c>
      <c r="AT6765" s="4">
        <v>2013</v>
      </c>
      <c r="AU6765" s="4">
        <v>6</v>
      </c>
      <c r="AV6765" s="4">
        <v>6</v>
      </c>
      <c r="AW6765" s="4">
        <v>2013</v>
      </c>
      <c r="AX6765" t="str">
        <f t="shared" si="1953"/>
        <v>Delay</v>
      </c>
      <c r="AY6765">
        <f t="shared" si="1954"/>
        <v>1</v>
      </c>
    </row>
    <row r="6766" spans="1:51" x14ac:dyDescent="0.2">
      <c r="A6766" s="3">
        <v>78395</v>
      </c>
      <c r="B6766" s="1" t="s">
        <v>1138</v>
      </c>
      <c r="C6766" s="1" t="s">
        <v>65</v>
      </c>
      <c r="D6766" s="1" t="s">
        <v>52</v>
      </c>
      <c r="E6766" s="1" t="s">
        <v>53</v>
      </c>
      <c r="F6766" s="1" t="s">
        <v>53</v>
      </c>
      <c r="G6766" s="13" t="s">
        <v>3066</v>
      </c>
      <c r="H6766" s="12">
        <v>41603</v>
      </c>
      <c r="I6766" s="12" t="s">
        <v>666</v>
      </c>
      <c r="J6766" s="12">
        <v>41628</v>
      </c>
      <c r="K6766" s="4">
        <v>5134</v>
      </c>
      <c r="L6766" s="1" t="s">
        <v>56</v>
      </c>
      <c r="M6766" s="1" t="s">
        <v>634</v>
      </c>
      <c r="N6766" s="1" t="s">
        <v>635</v>
      </c>
      <c r="O6766" s="1" t="s">
        <v>636</v>
      </c>
      <c r="P6766">
        <v>20</v>
      </c>
      <c r="Q6766">
        <v>5439</v>
      </c>
      <c r="R6766">
        <v>174048</v>
      </c>
      <c r="S6766">
        <v>32</v>
      </c>
      <c r="T6766">
        <v>1.6</v>
      </c>
      <c r="U6766">
        <f t="shared" si="1950"/>
        <v>174048</v>
      </c>
      <c r="V6766">
        <f t="shared" si="1951"/>
        <v>108780</v>
      </c>
      <c r="W6766" s="1" t="s">
        <v>637</v>
      </c>
      <c r="X6766" s="1" t="s">
        <v>71</v>
      </c>
      <c r="Y6766" s="1" t="s">
        <v>71</v>
      </c>
      <c r="Z6766" s="4">
        <v>10674</v>
      </c>
      <c r="AA6766" s="4">
        <f t="shared" si="1955"/>
        <v>2097</v>
      </c>
      <c r="AB6766" s="4">
        <f t="shared" si="1959"/>
        <v>1272.2083480000001</v>
      </c>
      <c r="AC6766" s="4">
        <f t="shared" ref="AC6766:AC6811" si="1960">AF6766</f>
        <v>2097</v>
      </c>
      <c r="AD6766" s="4">
        <f t="shared" si="1956"/>
        <v>2097</v>
      </c>
      <c r="AE6766" s="4">
        <v>2097</v>
      </c>
      <c r="AF6766" s="4">
        <v>2097</v>
      </c>
      <c r="AG6766" s="4">
        <f t="shared" si="1957"/>
        <v>2097</v>
      </c>
      <c r="AI6766" t="e">
        <f t="shared" si="1952"/>
        <v>#N/A</v>
      </c>
      <c r="AJ6766">
        <v>9634.16</v>
      </c>
      <c r="AK6766" s="2">
        <v>9634.16</v>
      </c>
      <c r="AL6766" s="2">
        <f t="shared" si="1958"/>
        <v>9634.16</v>
      </c>
      <c r="AM6766" s="4"/>
      <c r="AN6766" t="e">
        <f>VLOOKUP([1]!Tabelle13[[#This Row],[Vlookup this ID for freight costs]],$AL$2:$AL$6811,2,FALSE)</f>
        <v>#REF!</v>
      </c>
      <c r="AP6766">
        <v>215.3</v>
      </c>
      <c r="AQ6766">
        <v>215.3</v>
      </c>
      <c r="AR6766" s="4">
        <v>25</v>
      </c>
      <c r="AS6766" s="4">
        <v>11</v>
      </c>
      <c r="AT6766" s="4">
        <v>2013</v>
      </c>
      <c r="AU6766" s="4">
        <v>20</v>
      </c>
      <c r="AV6766" s="4">
        <v>12</v>
      </c>
      <c r="AW6766" s="4">
        <v>2013</v>
      </c>
      <c r="AX6766" t="str">
        <f t="shared" si="1953"/>
        <v>Delay</v>
      </c>
      <c r="AY6766">
        <f t="shared" si="1954"/>
        <v>25</v>
      </c>
    </row>
    <row r="6767" spans="1:51" x14ac:dyDescent="0.2">
      <c r="A6767" s="3">
        <v>53775</v>
      </c>
      <c r="B6767" s="1" t="s">
        <v>172</v>
      </c>
      <c r="C6767" s="1" t="s">
        <v>114</v>
      </c>
      <c r="D6767" s="1" t="s">
        <v>52</v>
      </c>
      <c r="E6767" s="1" t="s">
        <v>53</v>
      </c>
      <c r="F6767" s="1" t="s">
        <v>53</v>
      </c>
      <c r="G6767" s="13" t="s">
        <v>508</v>
      </c>
      <c r="H6767" s="12">
        <v>40897</v>
      </c>
      <c r="I6767" s="12" t="s">
        <v>508</v>
      </c>
      <c r="J6767" s="12">
        <v>40897</v>
      </c>
      <c r="K6767" s="4">
        <v>3667</v>
      </c>
      <c r="L6767" s="1" t="s">
        <v>56</v>
      </c>
      <c r="M6767" s="1" t="s">
        <v>57</v>
      </c>
      <c r="N6767" s="1" t="s">
        <v>104</v>
      </c>
      <c r="O6767" s="1" t="s">
        <v>59</v>
      </c>
      <c r="P6767">
        <v>100</v>
      </c>
      <c r="Q6767">
        <v>2884</v>
      </c>
      <c r="R6767">
        <v>230720</v>
      </c>
      <c r="S6767">
        <v>80</v>
      </c>
      <c r="T6767">
        <v>0.8</v>
      </c>
      <c r="U6767">
        <f t="shared" si="1950"/>
        <v>230720</v>
      </c>
      <c r="V6767">
        <f t="shared" si="1951"/>
        <v>288400</v>
      </c>
      <c r="W6767" s="1" t="s">
        <v>85</v>
      </c>
      <c r="X6767" s="1" t="s">
        <v>1236</v>
      </c>
      <c r="Y6767" s="1" t="s">
        <v>86</v>
      </c>
      <c r="Z6767" s="4">
        <v>7060</v>
      </c>
      <c r="AA6767" s="4">
        <f t="shared" si="1955"/>
        <v>1374</v>
      </c>
      <c r="AB6767" s="4">
        <f t="shared" si="1959"/>
        <v>730.15851999999995</v>
      </c>
      <c r="AC6767" s="4">
        <f t="shared" si="1960"/>
        <v>1374</v>
      </c>
      <c r="AD6767" s="4">
        <f t="shared" si="1956"/>
        <v>1374</v>
      </c>
      <c r="AE6767" s="4">
        <v>1374</v>
      </c>
      <c r="AF6767" s="4">
        <v>1374</v>
      </c>
      <c r="AG6767" s="4">
        <f t="shared" si="1957"/>
        <v>1374</v>
      </c>
      <c r="AI6767" t="e">
        <f t="shared" si="1952"/>
        <v>#N/A</v>
      </c>
      <c r="AJ6767">
        <v>25052.44</v>
      </c>
      <c r="AK6767" s="2">
        <v>25052.44</v>
      </c>
      <c r="AL6767" s="2">
        <f t="shared" si="1958"/>
        <v>25052.44</v>
      </c>
      <c r="AM6767" s="4"/>
      <c r="AN6767" t="e">
        <f>VLOOKUP([1]!Tabelle13[[#This Row],[Vlookup this ID for freight costs]],$AL$2:$AL$6811,2,FALSE)</f>
        <v>#REF!</v>
      </c>
      <c r="AP6767">
        <v>380.69</v>
      </c>
      <c r="AQ6767">
        <v>380.69</v>
      </c>
      <c r="AR6767" s="4">
        <v>20</v>
      </c>
      <c r="AS6767" s="4">
        <v>12</v>
      </c>
      <c r="AT6767" s="4">
        <v>2011</v>
      </c>
      <c r="AU6767" s="4">
        <v>20</v>
      </c>
      <c r="AV6767" s="4">
        <v>12</v>
      </c>
      <c r="AW6767" s="4">
        <v>2011</v>
      </c>
      <c r="AX6767" t="str">
        <f t="shared" si="1953"/>
        <v>No Delay</v>
      </c>
      <c r="AY6767">
        <f t="shared" si="1954"/>
        <v>0</v>
      </c>
    </row>
    <row r="6768" spans="1:51" ht="16" x14ac:dyDescent="0.2">
      <c r="A6768" s="3">
        <v>75122</v>
      </c>
      <c r="B6768" s="1" t="s">
        <v>463</v>
      </c>
      <c r="C6768" s="1" t="s">
        <v>73</v>
      </c>
      <c r="D6768" s="1" t="s">
        <v>52</v>
      </c>
      <c r="E6768" s="1" t="s">
        <v>53</v>
      </c>
      <c r="F6768" s="1" t="s">
        <v>53</v>
      </c>
      <c r="G6768" s="13" t="s">
        <v>1526</v>
      </c>
      <c r="H6768" s="12">
        <v>41192</v>
      </c>
      <c r="I6768" s="12" t="s">
        <v>1526</v>
      </c>
      <c r="J6768" s="12">
        <v>41192</v>
      </c>
      <c r="K6768" s="4">
        <v>4200</v>
      </c>
      <c r="L6768" s="1" t="s">
        <v>56</v>
      </c>
      <c r="M6768" s="1" t="s">
        <v>1504</v>
      </c>
      <c r="N6768" s="1" t="s">
        <v>3067</v>
      </c>
      <c r="O6768" s="1" t="s">
        <v>1506</v>
      </c>
      <c r="P6768">
        <v>1</v>
      </c>
      <c r="Q6768">
        <v>11626</v>
      </c>
      <c r="R6768">
        <v>29065</v>
      </c>
      <c r="S6768">
        <v>2.5</v>
      </c>
      <c r="T6768">
        <v>2.5</v>
      </c>
      <c r="U6768">
        <f t="shared" si="1950"/>
        <v>29065</v>
      </c>
      <c r="V6768">
        <f t="shared" si="1951"/>
        <v>11626</v>
      </c>
      <c r="W6768" s="1" t="s">
        <v>1507</v>
      </c>
      <c r="X6768" s="6" t="s">
        <v>1508</v>
      </c>
      <c r="Y6768" s="6" t="s">
        <v>1508</v>
      </c>
      <c r="Z6768" s="4">
        <v>14608</v>
      </c>
      <c r="AA6768" s="4">
        <f t="shared" si="1955"/>
        <v>613</v>
      </c>
      <c r="AB6768" s="4">
        <f t="shared" si="1959"/>
        <v>1714.4537649999997</v>
      </c>
      <c r="AC6768" s="4">
        <f t="shared" si="1960"/>
        <v>613</v>
      </c>
      <c r="AD6768" s="4">
        <f t="shared" si="1956"/>
        <v>581.42628077799998</v>
      </c>
      <c r="AE6768" s="4">
        <v>613</v>
      </c>
      <c r="AF6768" s="4">
        <v>613</v>
      </c>
      <c r="AG6768" s="4">
        <f t="shared" si="1957"/>
        <v>613</v>
      </c>
      <c r="AI6768" t="e">
        <f t="shared" si="1952"/>
        <v>#N/A</v>
      </c>
      <c r="AJ6768">
        <v>8434.27</v>
      </c>
      <c r="AK6768" s="2">
        <v>8434.27</v>
      </c>
      <c r="AL6768" s="2">
        <f t="shared" si="1958"/>
        <v>8434.27</v>
      </c>
      <c r="AM6768" s="4"/>
      <c r="AN6768" t="e">
        <f>VLOOKUP([1]!Tabelle13[[#This Row],[Vlookup this ID for freight costs]],$AL$2:$AL$6811,2,FALSE)</f>
        <v>#REF!</v>
      </c>
      <c r="AP6768">
        <v>40.75</v>
      </c>
      <c r="AQ6768">
        <v>40.75</v>
      </c>
      <c r="AR6768" s="4">
        <v>10</v>
      </c>
      <c r="AS6768" s="4">
        <v>10</v>
      </c>
      <c r="AT6768" s="4">
        <v>2012</v>
      </c>
      <c r="AU6768" s="4">
        <v>10</v>
      </c>
      <c r="AV6768" s="4">
        <v>10</v>
      </c>
      <c r="AW6768" s="4">
        <v>2012</v>
      </c>
      <c r="AX6768" t="str">
        <f t="shared" si="1953"/>
        <v>No Delay</v>
      </c>
      <c r="AY6768">
        <f t="shared" si="1954"/>
        <v>0</v>
      </c>
    </row>
    <row r="6769" spans="1:51" x14ac:dyDescent="0.2">
      <c r="A6769" s="3">
        <v>5657</v>
      </c>
      <c r="B6769" s="1" t="s">
        <v>164</v>
      </c>
      <c r="C6769" s="1" t="s">
        <v>165</v>
      </c>
      <c r="D6769" s="1" t="s">
        <v>52</v>
      </c>
      <c r="E6769" s="1" t="s">
        <v>53</v>
      </c>
      <c r="F6769" s="1" t="s">
        <v>53</v>
      </c>
      <c r="G6769" s="13" t="s">
        <v>670</v>
      </c>
      <c r="H6769" s="12">
        <v>39601</v>
      </c>
      <c r="I6769" s="12" t="s">
        <v>670</v>
      </c>
      <c r="J6769" s="12">
        <v>39601</v>
      </c>
      <c r="K6769" s="4">
        <v>868</v>
      </c>
      <c r="L6769" s="1" t="s">
        <v>56</v>
      </c>
      <c r="M6769" s="1" t="s">
        <v>634</v>
      </c>
      <c r="N6769" s="1" t="s">
        <v>635</v>
      </c>
      <c r="O6769" s="1" t="s">
        <v>636</v>
      </c>
      <c r="P6769">
        <v>20</v>
      </c>
      <c r="Q6769">
        <v>1275</v>
      </c>
      <c r="R6769">
        <v>34425</v>
      </c>
      <c r="S6769">
        <v>27</v>
      </c>
      <c r="T6769">
        <v>1.35</v>
      </c>
      <c r="U6769">
        <f t="shared" si="1950"/>
        <v>34425</v>
      </c>
      <c r="V6769">
        <f t="shared" si="1951"/>
        <v>25500</v>
      </c>
      <c r="W6769" s="1" t="s">
        <v>637</v>
      </c>
      <c r="X6769" s="1" t="s">
        <v>71</v>
      </c>
      <c r="Y6769" s="1" t="s">
        <v>71</v>
      </c>
      <c r="Z6769" s="4">
        <v>13276</v>
      </c>
      <c r="AA6769" s="4">
        <f t="shared" si="1955"/>
        <v>483</v>
      </c>
      <c r="AB6769" s="4">
        <f t="shared" si="1959"/>
        <v>205.84142500000002</v>
      </c>
      <c r="AC6769" s="4">
        <f t="shared" si="1960"/>
        <v>483</v>
      </c>
      <c r="AD6769" s="4">
        <f t="shared" si="1956"/>
        <v>483</v>
      </c>
      <c r="AE6769" s="4">
        <v>483</v>
      </c>
      <c r="AF6769" s="4">
        <v>483</v>
      </c>
      <c r="AG6769" s="4">
        <f t="shared" si="1957"/>
        <v>483</v>
      </c>
      <c r="AH6769" s="4">
        <v>11136</v>
      </c>
      <c r="AI6769">
        <f t="shared" si="1952"/>
        <v>1656</v>
      </c>
      <c r="AJ6769">
        <v>4193.88</v>
      </c>
      <c r="AK6769" s="2">
        <v>4193.88</v>
      </c>
      <c r="AL6769" s="2">
        <f t="shared" si="1958"/>
        <v>4193.88</v>
      </c>
      <c r="AM6769" s="4"/>
      <c r="AN6769" t="e">
        <f>VLOOKUP([1]!Tabelle13[[#This Row],[Vlookup this ID for freight costs]],$AL$2:$AL$6811,2,FALSE)</f>
        <v>#REF!</v>
      </c>
      <c r="AP6769">
        <v>55.08</v>
      </c>
      <c r="AQ6769">
        <v>55.08</v>
      </c>
      <c r="AR6769" s="4">
        <v>2</v>
      </c>
      <c r="AS6769" s="4">
        <v>6</v>
      </c>
      <c r="AT6769" s="4">
        <v>2008</v>
      </c>
      <c r="AU6769" s="4">
        <v>2</v>
      </c>
      <c r="AV6769" s="4">
        <v>6</v>
      </c>
      <c r="AW6769" s="4">
        <v>2008</v>
      </c>
      <c r="AX6769" t="str">
        <f t="shared" si="1953"/>
        <v>No Delay</v>
      </c>
      <c r="AY6769">
        <f t="shared" si="1954"/>
        <v>0</v>
      </c>
    </row>
    <row r="6770" spans="1:51" x14ac:dyDescent="0.2">
      <c r="A6770" s="3">
        <v>56084</v>
      </c>
      <c r="B6770" s="1" t="s">
        <v>172</v>
      </c>
      <c r="C6770" s="1" t="s">
        <v>114</v>
      </c>
      <c r="D6770" s="1" t="s">
        <v>52</v>
      </c>
      <c r="E6770" s="1" t="s">
        <v>53</v>
      </c>
      <c r="F6770" s="1" t="s">
        <v>53</v>
      </c>
      <c r="G6770" s="13" t="s">
        <v>3057</v>
      </c>
      <c r="H6770" s="12">
        <v>41491</v>
      </c>
      <c r="I6770" s="12" t="s">
        <v>1113</v>
      </c>
      <c r="J6770" s="12">
        <v>41486</v>
      </c>
      <c r="K6770" s="4">
        <v>4837</v>
      </c>
      <c r="L6770" s="1" t="s">
        <v>56</v>
      </c>
      <c r="M6770" s="1" t="s">
        <v>57</v>
      </c>
      <c r="N6770" s="1" t="s">
        <v>104</v>
      </c>
      <c r="O6770" s="1" t="s">
        <v>59</v>
      </c>
      <c r="P6770">
        <v>100</v>
      </c>
      <c r="Q6770">
        <v>2929</v>
      </c>
      <c r="R6770">
        <v>234320</v>
      </c>
      <c r="S6770">
        <v>80</v>
      </c>
      <c r="T6770">
        <v>0.8</v>
      </c>
      <c r="U6770">
        <f t="shared" si="1950"/>
        <v>234320</v>
      </c>
      <c r="V6770">
        <f t="shared" si="1951"/>
        <v>292900</v>
      </c>
      <c r="W6770" s="1" t="s">
        <v>85</v>
      </c>
      <c r="X6770" s="1" t="s">
        <v>1236</v>
      </c>
      <c r="Y6770" s="1" t="s">
        <v>86</v>
      </c>
      <c r="Z6770" s="4">
        <v>7060</v>
      </c>
      <c r="AA6770" s="4">
        <f t="shared" si="1955"/>
        <v>1214</v>
      </c>
      <c r="AB6770" s="4">
        <f t="shared" si="1959"/>
        <v>749.00362000000007</v>
      </c>
      <c r="AC6770" s="4">
        <f t="shared" si="1960"/>
        <v>1214</v>
      </c>
      <c r="AD6770" s="4">
        <f t="shared" si="1956"/>
        <v>1269.5</v>
      </c>
      <c r="AE6770" s="4">
        <v>1214</v>
      </c>
      <c r="AF6770" s="4">
        <v>1214</v>
      </c>
      <c r="AG6770" s="4">
        <f t="shared" si="1957"/>
        <v>1214</v>
      </c>
      <c r="AI6770" t="e">
        <f t="shared" si="1952"/>
        <v>#N/A</v>
      </c>
      <c r="AJ6770">
        <v>18875.830000000002</v>
      </c>
      <c r="AK6770" s="2">
        <v>18875.830000000002</v>
      </c>
      <c r="AL6770" s="2">
        <f t="shared" si="1958"/>
        <v>18875.830000000002</v>
      </c>
      <c r="AM6770" s="4"/>
      <c r="AN6770" t="e">
        <f>VLOOKUP([1]!Tabelle13[[#This Row],[Vlookup this ID for freight costs]],$AL$2:$AL$6811,2,FALSE)</f>
        <v>#REF!</v>
      </c>
      <c r="AP6770">
        <v>289.85000000000002</v>
      </c>
      <c r="AQ6770">
        <v>289.85000000000002</v>
      </c>
      <c r="AR6770" s="4">
        <v>5</v>
      </c>
      <c r="AS6770" s="4">
        <v>8</v>
      </c>
      <c r="AT6770" s="4">
        <v>2013</v>
      </c>
      <c r="AU6770" s="4">
        <v>31</v>
      </c>
      <c r="AV6770" s="4">
        <v>7</v>
      </c>
      <c r="AW6770" s="4">
        <v>2013</v>
      </c>
      <c r="AX6770" t="str">
        <f t="shared" si="1953"/>
        <v>No Delay</v>
      </c>
      <c r="AY6770">
        <f t="shared" si="1954"/>
        <v>0</v>
      </c>
    </row>
    <row r="6771" spans="1:51" x14ac:dyDescent="0.2">
      <c r="A6771" s="3">
        <v>59776</v>
      </c>
      <c r="B6771" s="1" t="s">
        <v>172</v>
      </c>
      <c r="C6771" s="1" t="s">
        <v>114</v>
      </c>
      <c r="D6771" s="1" t="s">
        <v>52</v>
      </c>
      <c r="E6771" s="1" t="s">
        <v>53</v>
      </c>
      <c r="F6771" s="1" t="s">
        <v>53</v>
      </c>
      <c r="G6771" s="13" t="s">
        <v>508</v>
      </c>
      <c r="H6771" s="12">
        <v>40897</v>
      </c>
      <c r="I6771" s="12" t="s">
        <v>3063</v>
      </c>
      <c r="J6771" s="12">
        <v>40893</v>
      </c>
      <c r="K6771" s="4">
        <v>3647</v>
      </c>
      <c r="L6771" s="1" t="s">
        <v>56</v>
      </c>
      <c r="M6771" s="1" t="s">
        <v>57</v>
      </c>
      <c r="N6771" s="1" t="s">
        <v>104</v>
      </c>
      <c r="O6771" s="1" t="s">
        <v>59</v>
      </c>
      <c r="P6771">
        <v>100</v>
      </c>
      <c r="Q6771">
        <v>2870</v>
      </c>
      <c r="R6771">
        <v>229600</v>
      </c>
      <c r="S6771">
        <v>80</v>
      </c>
      <c r="T6771">
        <v>0.8</v>
      </c>
      <c r="U6771">
        <f t="shared" si="1950"/>
        <v>229600</v>
      </c>
      <c r="V6771">
        <f t="shared" si="1951"/>
        <v>287000</v>
      </c>
      <c r="W6771" s="1" t="s">
        <v>85</v>
      </c>
      <c r="X6771" s="1" t="s">
        <v>1236</v>
      </c>
      <c r="Y6771" s="1" t="s">
        <v>86</v>
      </c>
      <c r="Z6771" s="4">
        <v>7060</v>
      </c>
      <c r="AA6771" s="4">
        <f t="shared" si="1955"/>
        <v>1368</v>
      </c>
      <c r="AB6771" s="4">
        <f t="shared" si="1959"/>
        <v>724.29560000000004</v>
      </c>
      <c r="AC6771" s="4">
        <f t="shared" si="1960"/>
        <v>1368</v>
      </c>
      <c r="AD6771" s="4">
        <f t="shared" si="1956"/>
        <v>1368</v>
      </c>
      <c r="AE6771" s="4">
        <v>1368</v>
      </c>
      <c r="AF6771" s="4">
        <v>1368</v>
      </c>
      <c r="AG6771" s="4">
        <f t="shared" si="1957"/>
        <v>1368</v>
      </c>
      <c r="AI6771" t="e">
        <f t="shared" si="1952"/>
        <v>#N/A</v>
      </c>
      <c r="AJ6771">
        <v>25037.09</v>
      </c>
      <c r="AK6771" s="2">
        <v>25037.09</v>
      </c>
      <c r="AL6771" s="2">
        <f t="shared" si="1958"/>
        <v>25037.09</v>
      </c>
      <c r="AM6771" s="4"/>
      <c r="AN6771" t="e">
        <f>VLOOKUP([1]!Tabelle13[[#This Row],[Vlookup this ID for freight costs]],$AL$2:$AL$6811,2,FALSE)</f>
        <v>#REF!</v>
      </c>
      <c r="AP6771">
        <v>378.84</v>
      </c>
      <c r="AQ6771">
        <v>378.84</v>
      </c>
      <c r="AR6771" s="4">
        <v>20</v>
      </c>
      <c r="AS6771" s="4">
        <v>12</v>
      </c>
      <c r="AT6771" s="4">
        <v>2011</v>
      </c>
      <c r="AU6771" s="4">
        <v>16</v>
      </c>
      <c r="AV6771" s="4">
        <v>12</v>
      </c>
      <c r="AW6771" s="4">
        <v>2011</v>
      </c>
      <c r="AX6771" t="str">
        <f t="shared" si="1953"/>
        <v>No Delay</v>
      </c>
      <c r="AY6771">
        <f t="shared" si="1954"/>
        <v>0</v>
      </c>
    </row>
    <row r="6772" spans="1:51" x14ac:dyDescent="0.2">
      <c r="A6772" s="3">
        <v>38955</v>
      </c>
      <c r="B6772" s="1" t="s">
        <v>1138</v>
      </c>
      <c r="C6772" s="1" t="s">
        <v>65</v>
      </c>
      <c r="D6772" s="1" t="s">
        <v>52</v>
      </c>
      <c r="E6772" s="1" t="s">
        <v>53</v>
      </c>
      <c r="F6772" s="1" t="s">
        <v>53</v>
      </c>
      <c r="G6772" s="13" t="s">
        <v>3068</v>
      </c>
      <c r="H6772" s="12">
        <v>42167</v>
      </c>
      <c r="I6772" s="12" t="s">
        <v>3068</v>
      </c>
      <c r="J6772" s="12">
        <v>42167</v>
      </c>
      <c r="K6772" s="4">
        <v>6605</v>
      </c>
      <c r="L6772" s="1" t="s">
        <v>56</v>
      </c>
      <c r="M6772" s="1" t="s">
        <v>126</v>
      </c>
      <c r="N6772" s="1" t="s">
        <v>127</v>
      </c>
      <c r="O6772" s="1" t="s">
        <v>128</v>
      </c>
      <c r="P6772">
        <v>20</v>
      </c>
      <c r="Q6772">
        <v>12485</v>
      </c>
      <c r="R6772">
        <v>399520</v>
      </c>
      <c r="S6772">
        <v>32</v>
      </c>
      <c r="T6772">
        <v>1.6</v>
      </c>
      <c r="U6772">
        <f t="shared" si="1950"/>
        <v>399520</v>
      </c>
      <c r="V6772">
        <f t="shared" si="1951"/>
        <v>249700</v>
      </c>
      <c r="W6772" s="1" t="s">
        <v>126</v>
      </c>
      <c r="X6772" s="1" t="s">
        <v>129</v>
      </c>
      <c r="Y6772" s="1" t="s">
        <v>129</v>
      </c>
      <c r="Z6772" s="3">
        <v>4993</v>
      </c>
      <c r="AA6772" s="4">
        <f t="shared" si="1955"/>
        <v>3655</v>
      </c>
      <c r="AB6772" s="4">
        <f t="shared" si="1959"/>
        <v>3038.8660200000004</v>
      </c>
      <c r="AC6772" s="4">
        <f t="shared" si="1960"/>
        <v>3655</v>
      </c>
      <c r="AD6772" s="4">
        <f t="shared" si="1956"/>
        <v>3655</v>
      </c>
      <c r="AE6772" s="4">
        <v>3655</v>
      </c>
      <c r="AF6772" s="4">
        <v>3655</v>
      </c>
      <c r="AG6772" s="4">
        <f t="shared" si="1957"/>
        <v>3655</v>
      </c>
      <c r="AI6772" t="e">
        <f t="shared" si="1952"/>
        <v>#N/A</v>
      </c>
      <c r="AJ6772">
        <v>25636.67</v>
      </c>
      <c r="AK6772" s="2">
        <v>25636.67</v>
      </c>
      <c r="AL6772" s="2">
        <f t="shared" si="1958"/>
        <v>25636.67</v>
      </c>
      <c r="AM6772" s="4"/>
      <c r="AN6772" t="e">
        <f>VLOOKUP([1]!Tabelle13[[#This Row],[Vlookup this ID for freight costs]],$AL$2:$AL$6811,2,FALSE)</f>
        <v>#REF!</v>
      </c>
      <c r="AP6772">
        <v>470.24</v>
      </c>
      <c r="AQ6772">
        <v>470.24</v>
      </c>
      <c r="AR6772" s="4">
        <v>12</v>
      </c>
      <c r="AS6772" s="4">
        <v>6</v>
      </c>
      <c r="AT6772" s="4">
        <v>2015</v>
      </c>
      <c r="AU6772" s="4">
        <v>12</v>
      </c>
      <c r="AV6772" s="4">
        <v>6</v>
      </c>
      <c r="AW6772" s="4">
        <v>2015</v>
      </c>
      <c r="AX6772" t="str">
        <f t="shared" si="1953"/>
        <v>No Delay</v>
      </c>
      <c r="AY6772">
        <f t="shared" si="1954"/>
        <v>0</v>
      </c>
    </row>
    <row r="6773" spans="1:51" x14ac:dyDescent="0.2">
      <c r="A6773" s="3">
        <v>60937</v>
      </c>
      <c r="B6773" s="1" t="s">
        <v>172</v>
      </c>
      <c r="C6773" s="1" t="s">
        <v>114</v>
      </c>
      <c r="D6773" s="1" t="s">
        <v>52</v>
      </c>
      <c r="E6773" s="1" t="s">
        <v>53</v>
      </c>
      <c r="F6773" s="1" t="s">
        <v>53</v>
      </c>
      <c r="G6773" s="13" t="s">
        <v>1932</v>
      </c>
      <c r="H6773" s="12">
        <v>42136</v>
      </c>
      <c r="I6773" s="12" t="s">
        <v>2022</v>
      </c>
      <c r="J6773" s="12">
        <v>42130</v>
      </c>
      <c r="K6773" s="4">
        <v>6496</v>
      </c>
      <c r="L6773" s="1" t="s">
        <v>56</v>
      </c>
      <c r="M6773" s="1" t="s">
        <v>57</v>
      </c>
      <c r="N6773" s="1" t="s">
        <v>104</v>
      </c>
      <c r="O6773" s="1" t="s">
        <v>59</v>
      </c>
      <c r="P6773">
        <v>100</v>
      </c>
      <c r="Q6773">
        <v>3182</v>
      </c>
      <c r="R6773">
        <v>254560</v>
      </c>
      <c r="S6773">
        <v>80</v>
      </c>
      <c r="T6773">
        <v>0.8</v>
      </c>
      <c r="U6773">
        <f t="shared" si="1950"/>
        <v>254560</v>
      </c>
      <c r="V6773">
        <f t="shared" si="1951"/>
        <v>318200</v>
      </c>
      <c r="W6773" s="1" t="s">
        <v>85</v>
      </c>
      <c r="X6773" s="1" t="s">
        <v>1236</v>
      </c>
      <c r="Y6773" s="1" t="s">
        <v>86</v>
      </c>
      <c r="Z6773" s="4">
        <v>7060</v>
      </c>
      <c r="AA6773" s="4">
        <f t="shared" si="1955"/>
        <v>1290</v>
      </c>
      <c r="AB6773" s="4">
        <f t="shared" si="1959"/>
        <v>854.95496000000003</v>
      </c>
      <c r="AC6773" s="4">
        <f t="shared" si="1960"/>
        <v>1290</v>
      </c>
      <c r="AD6773" s="4">
        <f t="shared" si="1956"/>
        <v>1290</v>
      </c>
      <c r="AE6773" s="4">
        <v>1290</v>
      </c>
      <c r="AF6773" s="4">
        <v>1290</v>
      </c>
      <c r="AG6773" s="4">
        <f t="shared" si="1957"/>
        <v>1290</v>
      </c>
      <c r="AI6773" t="e">
        <f t="shared" si="1952"/>
        <v>#N/A</v>
      </c>
      <c r="AJ6773">
        <v>14493.3</v>
      </c>
      <c r="AK6773" s="2">
        <v>14493.3</v>
      </c>
      <c r="AL6773" s="2">
        <f t="shared" si="1958"/>
        <v>14493.3</v>
      </c>
      <c r="AM6773" s="4"/>
      <c r="AN6773" t="e">
        <f>VLOOKUP([1]!Tabelle13[[#This Row],[Vlookup this ID for freight costs]],$AL$2:$AL$6811,2,FALSE)</f>
        <v>#REF!</v>
      </c>
      <c r="AP6773">
        <v>261.69</v>
      </c>
      <c r="AQ6773">
        <v>261.69</v>
      </c>
      <c r="AR6773" s="4">
        <v>12</v>
      </c>
      <c r="AS6773" s="4">
        <v>5</v>
      </c>
      <c r="AT6773" s="4">
        <v>2015</v>
      </c>
      <c r="AU6773" s="4">
        <v>6</v>
      </c>
      <c r="AV6773" s="4">
        <v>5</v>
      </c>
      <c r="AW6773" s="4">
        <v>2015</v>
      </c>
      <c r="AX6773" t="str">
        <f t="shared" si="1953"/>
        <v>No Delay</v>
      </c>
      <c r="AY6773">
        <f t="shared" si="1954"/>
        <v>0</v>
      </c>
    </row>
    <row r="6774" spans="1:51" x14ac:dyDescent="0.2">
      <c r="A6774" s="3">
        <v>61675</v>
      </c>
      <c r="B6774" s="1" t="s">
        <v>172</v>
      </c>
      <c r="C6774" s="1" t="s">
        <v>114</v>
      </c>
      <c r="D6774" s="1" t="s">
        <v>52</v>
      </c>
      <c r="E6774" s="1" t="s">
        <v>53</v>
      </c>
      <c r="F6774" s="1" t="s">
        <v>53</v>
      </c>
      <c r="G6774" s="13" t="s">
        <v>3057</v>
      </c>
      <c r="H6774" s="12">
        <v>41491</v>
      </c>
      <c r="I6774" s="12" t="s">
        <v>2097</v>
      </c>
      <c r="J6774" s="12">
        <v>41495</v>
      </c>
      <c r="K6774" s="4">
        <v>4866</v>
      </c>
      <c r="L6774" s="1" t="s">
        <v>56</v>
      </c>
      <c r="M6774" s="1" t="s">
        <v>57</v>
      </c>
      <c r="N6774" s="1" t="s">
        <v>104</v>
      </c>
      <c r="O6774" s="1" t="s">
        <v>59</v>
      </c>
      <c r="P6774">
        <v>100</v>
      </c>
      <c r="Q6774">
        <v>2127</v>
      </c>
      <c r="R6774">
        <v>170160</v>
      </c>
      <c r="S6774">
        <v>80</v>
      </c>
      <c r="T6774">
        <v>0.8</v>
      </c>
      <c r="U6774">
        <f t="shared" si="1950"/>
        <v>170160</v>
      </c>
      <c r="V6774">
        <f t="shared" si="1951"/>
        <v>212700</v>
      </c>
      <c r="W6774" s="1" t="s">
        <v>85</v>
      </c>
      <c r="X6774" s="1" t="s">
        <v>1236</v>
      </c>
      <c r="Y6774" s="1" t="s">
        <v>86</v>
      </c>
      <c r="Z6774" s="4">
        <v>7060</v>
      </c>
      <c r="AA6774" s="4">
        <f t="shared" si="1955"/>
        <v>881</v>
      </c>
      <c r="AB6774" s="4">
        <f t="shared" si="1959"/>
        <v>413.14206000000007</v>
      </c>
      <c r="AC6774" s="4">
        <f t="shared" si="1960"/>
        <v>881</v>
      </c>
      <c r="AD6774" s="4">
        <f t="shared" si="1956"/>
        <v>951.5</v>
      </c>
      <c r="AE6774" s="4">
        <v>881</v>
      </c>
      <c r="AF6774" s="4">
        <v>881</v>
      </c>
      <c r="AG6774" s="4">
        <f t="shared" si="1957"/>
        <v>881</v>
      </c>
      <c r="AI6774" t="e">
        <f t="shared" si="1952"/>
        <v>#N/A</v>
      </c>
      <c r="AJ6774">
        <v>14019.38</v>
      </c>
      <c r="AK6774" s="2">
        <v>14019.38</v>
      </c>
      <c r="AL6774" s="2">
        <f t="shared" si="1958"/>
        <v>14019.38</v>
      </c>
      <c r="AM6774" s="4"/>
      <c r="AN6774" t="e">
        <f>VLOOKUP([1]!Tabelle13[[#This Row],[Vlookup this ID for freight costs]],$AL$2:$AL$6811,2,FALSE)</f>
        <v>#REF!</v>
      </c>
      <c r="AP6774">
        <v>210.49</v>
      </c>
      <c r="AQ6774">
        <v>210.49</v>
      </c>
      <c r="AR6774" s="4">
        <v>5</v>
      </c>
      <c r="AS6774" s="4">
        <v>8</v>
      </c>
      <c r="AT6774" s="4">
        <v>2013</v>
      </c>
      <c r="AU6774" s="4">
        <v>9</v>
      </c>
      <c r="AV6774" s="4">
        <v>8</v>
      </c>
      <c r="AW6774" s="4">
        <v>2013</v>
      </c>
      <c r="AX6774" t="str">
        <f t="shared" si="1953"/>
        <v>Delay</v>
      </c>
      <c r="AY6774">
        <f t="shared" si="1954"/>
        <v>4</v>
      </c>
    </row>
    <row r="6775" spans="1:51" x14ac:dyDescent="0.2">
      <c r="A6775" s="3">
        <v>66626</v>
      </c>
      <c r="B6775" s="1" t="s">
        <v>175</v>
      </c>
      <c r="C6775" s="1" t="s">
        <v>165</v>
      </c>
      <c r="D6775" s="1" t="s">
        <v>52</v>
      </c>
      <c r="E6775" s="1" t="s">
        <v>53</v>
      </c>
      <c r="F6775" s="1" t="s">
        <v>53</v>
      </c>
      <c r="G6775" s="13" t="s">
        <v>3069</v>
      </c>
      <c r="H6775" s="12">
        <v>42111</v>
      </c>
      <c r="I6775" s="12" t="s">
        <v>655</v>
      </c>
      <c r="J6775" s="12">
        <v>42114</v>
      </c>
      <c r="K6775" s="4">
        <v>6438</v>
      </c>
      <c r="L6775" s="1" t="s">
        <v>56</v>
      </c>
      <c r="M6775" s="1" t="s">
        <v>812</v>
      </c>
      <c r="N6775" s="1" t="s">
        <v>936</v>
      </c>
      <c r="O6775" s="1" t="s">
        <v>937</v>
      </c>
      <c r="P6775">
        <v>50</v>
      </c>
      <c r="Q6775">
        <v>30</v>
      </c>
      <c r="R6775">
        <v>2982</v>
      </c>
      <c r="S6775">
        <v>99.4</v>
      </c>
      <c r="T6775">
        <v>1.99</v>
      </c>
      <c r="U6775">
        <f t="shared" si="1950"/>
        <v>2982</v>
      </c>
      <c r="V6775">
        <f t="shared" si="1951"/>
        <v>1500</v>
      </c>
      <c r="W6775" s="1" t="s">
        <v>815</v>
      </c>
      <c r="X6775" s="1" t="s">
        <v>71</v>
      </c>
      <c r="Y6775" s="1" t="s">
        <v>71</v>
      </c>
      <c r="Z6775" s="4">
        <v>13276</v>
      </c>
      <c r="AA6775" s="4">
        <f t="shared" si="1955"/>
        <v>17</v>
      </c>
      <c r="AB6775" s="4">
        <f t="shared" si="1959"/>
        <v>-221.70201800000001</v>
      </c>
      <c r="AC6775" s="4">
        <f t="shared" si="1960"/>
        <v>17</v>
      </c>
      <c r="AD6775" s="4">
        <f t="shared" si="1956"/>
        <v>26.333333333333332</v>
      </c>
      <c r="AE6775" s="4">
        <v>17</v>
      </c>
      <c r="AF6775" s="4">
        <v>17</v>
      </c>
      <c r="AG6775" s="4">
        <f t="shared" si="1957"/>
        <v>17</v>
      </c>
      <c r="AI6775" t="e">
        <f t="shared" si="1952"/>
        <v>#N/A</v>
      </c>
      <c r="AJ6775">
        <v>660.77</v>
      </c>
      <c r="AK6775" s="2">
        <v>660.77</v>
      </c>
      <c r="AL6775" s="2">
        <f t="shared" si="1958"/>
        <v>660.77</v>
      </c>
      <c r="AM6775" s="4"/>
      <c r="AN6775" t="e">
        <f>VLOOKUP([1]!Tabelle13[[#This Row],[Vlookup this ID for freight costs]],$AL$2:$AL$6811,2,FALSE)</f>
        <v>#REF!</v>
      </c>
      <c r="AP6775">
        <v>3.07</v>
      </c>
      <c r="AQ6775">
        <v>3.07</v>
      </c>
      <c r="AR6775" s="4">
        <v>17</v>
      </c>
      <c r="AS6775" s="4">
        <v>4</v>
      </c>
      <c r="AT6775" s="4">
        <v>2015</v>
      </c>
      <c r="AU6775" s="4">
        <v>20</v>
      </c>
      <c r="AV6775" s="4">
        <v>4</v>
      </c>
      <c r="AW6775" s="4">
        <v>2015</v>
      </c>
      <c r="AX6775" t="str">
        <f t="shared" si="1953"/>
        <v>Delay</v>
      </c>
      <c r="AY6775">
        <f t="shared" si="1954"/>
        <v>3</v>
      </c>
    </row>
    <row r="6776" spans="1:51" x14ac:dyDescent="0.2">
      <c r="A6776" s="3">
        <v>61754</v>
      </c>
      <c r="B6776" s="1" t="s">
        <v>172</v>
      </c>
      <c r="C6776" s="1" t="s">
        <v>114</v>
      </c>
      <c r="D6776" s="1" t="s">
        <v>52</v>
      </c>
      <c r="E6776" s="1" t="s">
        <v>53</v>
      </c>
      <c r="F6776" s="1" t="s">
        <v>53</v>
      </c>
      <c r="G6776" s="13" t="s">
        <v>2882</v>
      </c>
      <c r="H6776" s="12">
        <v>40842</v>
      </c>
      <c r="I6776" s="12" t="s">
        <v>2882</v>
      </c>
      <c r="J6776" s="12">
        <v>40842</v>
      </c>
      <c r="K6776" s="4">
        <v>3542</v>
      </c>
      <c r="L6776" s="1" t="s">
        <v>56</v>
      </c>
      <c r="M6776" s="1" t="s">
        <v>57</v>
      </c>
      <c r="N6776" s="1" t="s">
        <v>104</v>
      </c>
      <c r="O6776" s="1" t="s">
        <v>59</v>
      </c>
      <c r="P6776">
        <v>100</v>
      </c>
      <c r="Q6776">
        <v>3200</v>
      </c>
      <c r="R6776">
        <v>256000</v>
      </c>
      <c r="S6776">
        <v>80</v>
      </c>
      <c r="T6776">
        <v>0.8</v>
      </c>
      <c r="U6776">
        <f t="shared" si="1950"/>
        <v>256000</v>
      </c>
      <c r="V6776">
        <f t="shared" si="1951"/>
        <v>320000</v>
      </c>
      <c r="W6776" s="1" t="s">
        <v>85</v>
      </c>
      <c r="X6776" s="1" t="s">
        <v>1236</v>
      </c>
      <c r="Y6776" s="1" t="s">
        <v>86</v>
      </c>
      <c r="Z6776" s="4">
        <v>7060</v>
      </c>
      <c r="AA6776" s="4">
        <f t="shared" si="1955"/>
        <v>1526</v>
      </c>
      <c r="AB6776" s="4">
        <f t="shared" si="1959"/>
        <v>862.49300000000017</v>
      </c>
      <c r="AC6776" s="4">
        <f t="shared" si="1960"/>
        <v>1526</v>
      </c>
      <c r="AD6776" s="4">
        <f t="shared" si="1956"/>
        <v>1250.75</v>
      </c>
      <c r="AE6776" s="4">
        <v>1526</v>
      </c>
      <c r="AF6776" s="4">
        <v>1526</v>
      </c>
      <c r="AG6776" s="4">
        <f t="shared" si="1957"/>
        <v>1526</v>
      </c>
      <c r="AI6776" t="e">
        <f t="shared" si="1952"/>
        <v>#N/A</v>
      </c>
      <c r="AJ6776">
        <v>27952.720000000001</v>
      </c>
      <c r="AK6776" s="2">
        <v>27952.720000000001</v>
      </c>
      <c r="AL6776" s="2">
        <f t="shared" si="1958"/>
        <v>27952.720000000001</v>
      </c>
      <c r="AM6776" s="4"/>
      <c r="AN6776" t="e">
        <f>VLOOKUP([1]!Tabelle13[[#This Row],[Vlookup this ID for freight costs]],$AL$2:$AL$6811,2,FALSE)</f>
        <v>#REF!</v>
      </c>
      <c r="AP6776">
        <v>422.4</v>
      </c>
      <c r="AQ6776">
        <v>422.4</v>
      </c>
      <c r="AR6776" s="4">
        <v>26</v>
      </c>
      <c r="AS6776" s="4">
        <v>10</v>
      </c>
      <c r="AT6776" s="4">
        <v>2011</v>
      </c>
      <c r="AU6776" s="4">
        <v>26</v>
      </c>
      <c r="AV6776" s="4">
        <v>10</v>
      </c>
      <c r="AW6776" s="4">
        <v>2011</v>
      </c>
      <c r="AX6776" t="str">
        <f t="shared" si="1953"/>
        <v>No Delay</v>
      </c>
      <c r="AY6776">
        <f t="shared" si="1954"/>
        <v>0</v>
      </c>
    </row>
    <row r="6777" spans="1:51" x14ac:dyDescent="0.2">
      <c r="A6777" s="3">
        <v>69006</v>
      </c>
      <c r="B6777" s="1" t="s">
        <v>172</v>
      </c>
      <c r="C6777" s="1" t="s">
        <v>114</v>
      </c>
      <c r="D6777" s="1" t="s">
        <v>52</v>
      </c>
      <c r="E6777" s="1" t="s">
        <v>53</v>
      </c>
      <c r="F6777" s="1" t="s">
        <v>53</v>
      </c>
      <c r="G6777" s="13" t="s">
        <v>508</v>
      </c>
      <c r="H6777" s="12">
        <v>40897</v>
      </c>
      <c r="I6777" s="12" t="s">
        <v>3063</v>
      </c>
      <c r="J6777" s="12">
        <v>40893</v>
      </c>
      <c r="K6777" s="4">
        <v>3648</v>
      </c>
      <c r="L6777" s="1" t="s">
        <v>56</v>
      </c>
      <c r="M6777" s="1" t="s">
        <v>57</v>
      </c>
      <c r="N6777" s="1" t="s">
        <v>104</v>
      </c>
      <c r="O6777" s="1" t="s">
        <v>59</v>
      </c>
      <c r="P6777">
        <v>100</v>
      </c>
      <c r="Q6777">
        <v>2618</v>
      </c>
      <c r="R6777">
        <v>209440</v>
      </c>
      <c r="S6777">
        <v>80</v>
      </c>
      <c r="T6777">
        <v>0.8</v>
      </c>
      <c r="U6777">
        <f t="shared" si="1950"/>
        <v>209440</v>
      </c>
      <c r="V6777">
        <f t="shared" si="1951"/>
        <v>261800</v>
      </c>
      <c r="W6777" s="1" t="s">
        <v>85</v>
      </c>
      <c r="X6777" s="1" t="s">
        <v>1236</v>
      </c>
      <c r="Y6777" s="1" t="s">
        <v>86</v>
      </c>
      <c r="Z6777" s="4">
        <v>7060</v>
      </c>
      <c r="AA6777" s="4">
        <f t="shared" si="1955"/>
        <v>1246</v>
      </c>
      <c r="AB6777" s="4">
        <f t="shared" si="1959"/>
        <v>618.76304000000005</v>
      </c>
      <c r="AC6777" s="4">
        <f t="shared" si="1960"/>
        <v>1246</v>
      </c>
      <c r="AD6777" s="4">
        <f t="shared" si="1956"/>
        <v>1246</v>
      </c>
      <c r="AE6777" s="4">
        <v>1246</v>
      </c>
      <c r="AF6777" s="4">
        <v>1246</v>
      </c>
      <c r="AG6777" s="4">
        <f t="shared" si="1957"/>
        <v>1246</v>
      </c>
      <c r="AI6777" t="e">
        <f t="shared" si="1952"/>
        <v>#N/A</v>
      </c>
      <c r="AJ6777">
        <v>22614.240000000002</v>
      </c>
      <c r="AK6777" s="2">
        <v>22614.240000000002</v>
      </c>
      <c r="AL6777" s="2">
        <f t="shared" si="1958"/>
        <v>22614.240000000002</v>
      </c>
      <c r="AM6777" s="4"/>
      <c r="AN6777" t="e">
        <f>VLOOKUP([1]!Tabelle13[[#This Row],[Vlookup this ID for freight costs]],$AL$2:$AL$6811,2,FALSE)</f>
        <v>#REF!</v>
      </c>
      <c r="AP6777">
        <v>345.58</v>
      </c>
      <c r="AQ6777">
        <v>345.58</v>
      </c>
      <c r="AR6777" s="4">
        <v>20</v>
      </c>
      <c r="AS6777" s="4">
        <v>12</v>
      </c>
      <c r="AT6777" s="4">
        <v>2011</v>
      </c>
      <c r="AU6777" s="4">
        <v>16</v>
      </c>
      <c r="AV6777" s="4">
        <v>12</v>
      </c>
      <c r="AW6777" s="4">
        <v>2011</v>
      </c>
      <c r="AX6777" t="str">
        <f t="shared" si="1953"/>
        <v>No Delay</v>
      </c>
      <c r="AY6777">
        <f t="shared" si="1954"/>
        <v>0</v>
      </c>
    </row>
    <row r="6778" spans="1:51" x14ac:dyDescent="0.2">
      <c r="A6778" s="3">
        <v>76136</v>
      </c>
      <c r="B6778" s="1" t="s">
        <v>172</v>
      </c>
      <c r="C6778" s="1" t="s">
        <v>114</v>
      </c>
      <c r="D6778" s="1" t="s">
        <v>52</v>
      </c>
      <c r="E6778" s="1" t="s">
        <v>53</v>
      </c>
      <c r="F6778" s="1" t="s">
        <v>53</v>
      </c>
      <c r="G6778" s="13" t="s">
        <v>3060</v>
      </c>
      <c r="H6778" s="12">
        <v>42074</v>
      </c>
      <c r="I6778" s="12" t="s">
        <v>774</v>
      </c>
      <c r="J6778" s="12">
        <v>42094</v>
      </c>
      <c r="K6778" s="4">
        <v>6425</v>
      </c>
      <c r="L6778" s="1" t="s">
        <v>56</v>
      </c>
      <c r="M6778" s="1" t="s">
        <v>57</v>
      </c>
      <c r="N6778" s="1" t="s">
        <v>104</v>
      </c>
      <c r="O6778" s="1" t="s">
        <v>59</v>
      </c>
      <c r="P6778">
        <v>100</v>
      </c>
      <c r="Q6778">
        <v>6322</v>
      </c>
      <c r="R6778">
        <v>505760</v>
      </c>
      <c r="S6778">
        <v>80</v>
      </c>
      <c r="T6778">
        <v>0.8</v>
      </c>
      <c r="U6778">
        <f t="shared" si="1950"/>
        <v>505760</v>
      </c>
      <c r="V6778">
        <f t="shared" si="1951"/>
        <v>632200</v>
      </c>
      <c r="W6778" s="1" t="s">
        <v>85</v>
      </c>
      <c r="X6778" s="1" t="s">
        <v>1236</v>
      </c>
      <c r="Y6778" s="1" t="s">
        <v>86</v>
      </c>
      <c r="Z6778" s="4">
        <v>7060</v>
      </c>
      <c r="AA6778" s="4">
        <f t="shared" si="1955"/>
        <v>2564</v>
      </c>
      <c r="AB6778" s="4">
        <f t="shared" si="1959"/>
        <v>2169.92416</v>
      </c>
      <c r="AC6778" s="4">
        <f t="shared" si="1960"/>
        <v>2564</v>
      </c>
      <c r="AD6778" s="4">
        <f t="shared" si="1956"/>
        <v>2564</v>
      </c>
      <c r="AE6778" s="4">
        <v>2564</v>
      </c>
      <c r="AF6778" s="4">
        <v>2564</v>
      </c>
      <c r="AG6778" s="4">
        <f t="shared" si="1957"/>
        <v>2564</v>
      </c>
      <c r="AI6778" t="e">
        <f t="shared" si="1952"/>
        <v>#N/A</v>
      </c>
      <c r="AJ6778">
        <v>37444.1</v>
      </c>
      <c r="AK6778" s="2">
        <v>37444.1</v>
      </c>
      <c r="AL6778" s="2">
        <f t="shared" si="1958"/>
        <v>37444.1</v>
      </c>
      <c r="AM6778" s="4"/>
      <c r="AN6778" t="e">
        <f>VLOOKUP([1]!Tabelle13[[#This Row],[Vlookup this ID for freight costs]],$AL$2:$AL$6811,2,FALSE)</f>
        <v>#REF!</v>
      </c>
      <c r="AP6778">
        <v>519.91999999999996</v>
      </c>
      <c r="AQ6778">
        <v>519.91999999999996</v>
      </c>
      <c r="AR6778" s="4">
        <v>11</v>
      </c>
      <c r="AS6778" s="4">
        <v>4</v>
      </c>
      <c r="AT6778" s="4">
        <v>2015</v>
      </c>
      <c r="AU6778" s="4">
        <v>31</v>
      </c>
      <c r="AV6778" s="4">
        <v>3</v>
      </c>
      <c r="AW6778" s="4">
        <v>2015</v>
      </c>
      <c r="AX6778" t="str">
        <f t="shared" si="1953"/>
        <v>No Delay</v>
      </c>
      <c r="AY6778">
        <f t="shared" si="1954"/>
        <v>20</v>
      </c>
    </row>
    <row r="6779" spans="1:51" x14ac:dyDescent="0.2">
      <c r="A6779" s="3">
        <v>16805</v>
      </c>
      <c r="B6779" s="1" t="s">
        <v>175</v>
      </c>
      <c r="C6779" s="1" t="s">
        <v>165</v>
      </c>
      <c r="D6779" s="1" t="s">
        <v>52</v>
      </c>
      <c r="E6779" s="1" t="s">
        <v>53</v>
      </c>
      <c r="F6779" s="1" t="s">
        <v>53</v>
      </c>
      <c r="G6779" s="13" t="s">
        <v>2384</v>
      </c>
      <c r="H6779" s="12">
        <v>41325</v>
      </c>
      <c r="I6779" s="12" t="s">
        <v>2384</v>
      </c>
      <c r="J6779" s="12">
        <v>41325</v>
      </c>
      <c r="K6779" s="4">
        <v>4458</v>
      </c>
      <c r="L6779" s="1" t="s">
        <v>56</v>
      </c>
      <c r="M6779" s="1" t="s">
        <v>634</v>
      </c>
      <c r="N6779" s="1" t="s">
        <v>3070</v>
      </c>
      <c r="O6779" s="1" t="s">
        <v>636</v>
      </c>
      <c r="P6779">
        <v>30</v>
      </c>
      <c r="Q6779">
        <v>1458</v>
      </c>
      <c r="R6779">
        <v>40240.800000000003</v>
      </c>
      <c r="S6779">
        <v>27.6</v>
      </c>
      <c r="T6779">
        <v>0.92</v>
      </c>
      <c r="U6779">
        <f t="shared" si="1950"/>
        <v>40240.800000000003</v>
      </c>
      <c r="V6779">
        <f t="shared" si="1951"/>
        <v>43740</v>
      </c>
      <c r="W6779" s="1" t="s">
        <v>637</v>
      </c>
      <c r="X6779" s="1" t="s">
        <v>71</v>
      </c>
      <c r="Y6779" s="1" t="s">
        <v>71</v>
      </c>
      <c r="Z6779" s="4">
        <v>13276</v>
      </c>
      <c r="AA6779" s="4">
        <f t="shared" si="1955"/>
        <v>158</v>
      </c>
      <c r="AB6779" s="4">
        <f t="shared" si="1959"/>
        <v>203.3246408</v>
      </c>
      <c r="AC6779" s="4">
        <f t="shared" si="1960"/>
        <v>158</v>
      </c>
      <c r="AD6779" s="4">
        <f t="shared" si="1956"/>
        <v>322</v>
      </c>
      <c r="AE6779" s="4">
        <v>158</v>
      </c>
      <c r="AF6779" s="4">
        <v>158</v>
      </c>
      <c r="AG6779" s="4">
        <f t="shared" ref="AG6779:AG6795" si="1961">AE6779</f>
        <v>158</v>
      </c>
      <c r="AI6779" t="e">
        <f t="shared" si="1952"/>
        <v>#N/A</v>
      </c>
      <c r="AJ6779">
        <v>3824.96</v>
      </c>
      <c r="AK6779" s="2">
        <v>3824.96</v>
      </c>
      <c r="AL6779" s="2">
        <f t="shared" ref="AL6779:AL6795" si="1962">AJ6779</f>
        <v>3824.96</v>
      </c>
      <c r="AM6779" s="4"/>
      <c r="AN6779" t="e">
        <f>VLOOKUP([1]!Tabelle13[[#This Row],[Vlookup this ID for freight costs]],$AL$2:$AL$6811,2,FALSE)</f>
        <v>#REF!</v>
      </c>
      <c r="AP6779">
        <v>49.78</v>
      </c>
      <c r="AQ6779">
        <v>49.78</v>
      </c>
      <c r="AR6779" s="4">
        <v>20</v>
      </c>
      <c r="AS6779" s="4">
        <v>2</v>
      </c>
      <c r="AT6779" s="4">
        <v>2013</v>
      </c>
      <c r="AU6779" s="4">
        <v>20</v>
      </c>
      <c r="AV6779" s="4">
        <v>2</v>
      </c>
      <c r="AW6779" s="4">
        <v>2013</v>
      </c>
      <c r="AX6779" t="str">
        <f t="shared" si="1953"/>
        <v>No Delay</v>
      </c>
      <c r="AY6779">
        <f t="shared" si="1954"/>
        <v>0</v>
      </c>
    </row>
    <row r="6780" spans="1:51" x14ac:dyDescent="0.2">
      <c r="A6780" s="3">
        <v>31912</v>
      </c>
      <c r="B6780" s="1" t="s">
        <v>175</v>
      </c>
      <c r="C6780" s="1" t="s">
        <v>165</v>
      </c>
      <c r="D6780" s="1" t="s">
        <v>52</v>
      </c>
      <c r="E6780" s="1" t="s">
        <v>53</v>
      </c>
      <c r="F6780" s="1" t="s">
        <v>53</v>
      </c>
      <c r="G6780" s="13" t="s">
        <v>1302</v>
      </c>
      <c r="H6780" s="12">
        <v>41804</v>
      </c>
      <c r="I6780" s="12" t="s">
        <v>1302</v>
      </c>
      <c r="J6780" s="12">
        <v>41804</v>
      </c>
      <c r="K6780" s="4">
        <v>5566</v>
      </c>
      <c r="L6780" s="1" t="s">
        <v>56</v>
      </c>
      <c r="M6780" s="1" t="s">
        <v>634</v>
      </c>
      <c r="N6780" s="1" t="s">
        <v>3070</v>
      </c>
      <c r="O6780" s="1" t="s">
        <v>636</v>
      </c>
      <c r="P6780">
        <v>30</v>
      </c>
      <c r="Q6780">
        <v>5424</v>
      </c>
      <c r="R6780">
        <v>149702.39999999999</v>
      </c>
      <c r="S6780">
        <v>27.6</v>
      </c>
      <c r="T6780">
        <v>0.92</v>
      </c>
      <c r="U6780">
        <f t="shared" si="1950"/>
        <v>149702.39999999999</v>
      </c>
      <c r="V6780">
        <f t="shared" si="1951"/>
        <v>162720</v>
      </c>
      <c r="W6780" s="1" t="s">
        <v>637</v>
      </c>
      <c r="X6780" s="1" t="s">
        <v>71</v>
      </c>
      <c r="Y6780" s="1" t="s">
        <v>71</v>
      </c>
      <c r="Z6780" s="4">
        <v>13276</v>
      </c>
      <c r="AA6780" s="4">
        <f t="shared" si="1955"/>
        <v>606</v>
      </c>
      <c r="AB6780" s="4">
        <f t="shared" si="1959"/>
        <v>1136.6339023999999</v>
      </c>
      <c r="AC6780" s="4">
        <f t="shared" si="1960"/>
        <v>606</v>
      </c>
      <c r="AD6780" s="4">
        <f t="shared" si="1956"/>
        <v>606</v>
      </c>
      <c r="AE6780" s="4">
        <v>606</v>
      </c>
      <c r="AF6780" s="4">
        <v>606</v>
      </c>
      <c r="AG6780" s="4">
        <f t="shared" si="1961"/>
        <v>606</v>
      </c>
      <c r="AI6780" t="e">
        <f t="shared" si="1952"/>
        <v>#N/A</v>
      </c>
      <c r="AJ6780">
        <v>3790.99</v>
      </c>
      <c r="AK6780" s="2">
        <v>3790.99</v>
      </c>
      <c r="AL6780" s="2">
        <f t="shared" si="1962"/>
        <v>3790.99</v>
      </c>
      <c r="AM6780" s="4"/>
      <c r="AN6780" t="e">
        <f>VLOOKUP([1]!Tabelle13[[#This Row],[Vlookup this ID for freight costs]],$AL$2:$AL$6811,2,FALSE)</f>
        <v>#REF!</v>
      </c>
      <c r="AP6780">
        <v>153.88999999999999</v>
      </c>
      <c r="AQ6780">
        <v>153.88999999999999</v>
      </c>
      <c r="AR6780" s="4">
        <v>14</v>
      </c>
      <c r="AS6780" s="4">
        <v>6</v>
      </c>
      <c r="AT6780" s="4">
        <v>2014</v>
      </c>
      <c r="AU6780" s="4">
        <v>14</v>
      </c>
      <c r="AV6780" s="4">
        <v>6</v>
      </c>
      <c r="AW6780" s="4">
        <v>2014</v>
      </c>
      <c r="AX6780" t="str">
        <f t="shared" si="1953"/>
        <v>No Delay</v>
      </c>
      <c r="AY6780">
        <f t="shared" si="1954"/>
        <v>0</v>
      </c>
    </row>
    <row r="6781" spans="1:51" x14ac:dyDescent="0.2">
      <c r="A6781" s="3">
        <v>76180</v>
      </c>
      <c r="B6781" s="1" t="s">
        <v>172</v>
      </c>
      <c r="C6781" s="1" t="s">
        <v>114</v>
      </c>
      <c r="D6781" s="1" t="s">
        <v>52</v>
      </c>
      <c r="E6781" s="1" t="s">
        <v>53</v>
      </c>
      <c r="F6781" s="1" t="s">
        <v>53</v>
      </c>
      <c r="G6781" s="13" t="s">
        <v>2520</v>
      </c>
      <c r="H6781" s="12">
        <v>41201</v>
      </c>
      <c r="I6781" s="12" t="s">
        <v>2520</v>
      </c>
      <c r="J6781" s="12">
        <v>41201</v>
      </c>
      <c r="K6781" s="4">
        <v>4222</v>
      </c>
      <c r="L6781" s="1" t="s">
        <v>56</v>
      </c>
      <c r="M6781" s="1" t="s">
        <v>57</v>
      </c>
      <c r="N6781" s="1" t="s">
        <v>104</v>
      </c>
      <c r="O6781" s="1" t="s">
        <v>59</v>
      </c>
      <c r="P6781">
        <v>100</v>
      </c>
      <c r="Q6781">
        <v>4004</v>
      </c>
      <c r="R6781">
        <v>320320</v>
      </c>
      <c r="S6781">
        <v>80</v>
      </c>
      <c r="T6781">
        <v>0.8</v>
      </c>
      <c r="U6781">
        <f t="shared" si="1950"/>
        <v>320320</v>
      </c>
      <c r="V6781">
        <f t="shared" si="1951"/>
        <v>400400</v>
      </c>
      <c r="W6781" s="1" t="s">
        <v>85</v>
      </c>
      <c r="X6781" s="1" t="s">
        <v>1236</v>
      </c>
      <c r="Y6781" s="1" t="s">
        <v>86</v>
      </c>
      <c r="Z6781" s="4">
        <v>7060</v>
      </c>
      <c r="AA6781" s="4">
        <f t="shared" si="1955"/>
        <v>1907</v>
      </c>
      <c r="AB6781" s="4">
        <f t="shared" si="1959"/>
        <v>1199.1921200000002</v>
      </c>
      <c r="AC6781" s="4">
        <f t="shared" si="1960"/>
        <v>1907</v>
      </c>
      <c r="AD6781" s="4">
        <f t="shared" si="1956"/>
        <v>1907</v>
      </c>
      <c r="AE6781" s="4">
        <v>1907</v>
      </c>
      <c r="AF6781" s="4">
        <v>1907</v>
      </c>
      <c r="AG6781" s="4">
        <f t="shared" si="1961"/>
        <v>1907</v>
      </c>
      <c r="AI6781" t="e">
        <f t="shared" si="1952"/>
        <v>#N/A</v>
      </c>
      <c r="AJ6781">
        <v>34940.019999999997</v>
      </c>
      <c r="AK6781" s="2">
        <v>34940.019999999997</v>
      </c>
      <c r="AL6781" s="2">
        <f t="shared" si="1962"/>
        <v>34940.019999999997</v>
      </c>
      <c r="AM6781" s="4"/>
      <c r="AN6781" t="e">
        <f>VLOOKUP([1]!Tabelle13[[#This Row],[Vlookup this ID for freight costs]],$AL$2:$AL$6811,2,FALSE)</f>
        <v>#REF!</v>
      </c>
      <c r="AP6781">
        <v>449.09</v>
      </c>
      <c r="AQ6781">
        <v>449.09</v>
      </c>
      <c r="AR6781" s="4">
        <v>19</v>
      </c>
      <c r="AS6781" s="4">
        <v>10</v>
      </c>
      <c r="AT6781" s="4">
        <v>2012</v>
      </c>
      <c r="AU6781" s="4">
        <v>19</v>
      </c>
      <c r="AV6781" s="4">
        <v>10</v>
      </c>
      <c r="AW6781" s="4">
        <v>2012</v>
      </c>
      <c r="AX6781" t="str">
        <f t="shared" si="1953"/>
        <v>No Delay</v>
      </c>
      <c r="AY6781">
        <f t="shared" si="1954"/>
        <v>0</v>
      </c>
    </row>
    <row r="6782" spans="1:51" x14ac:dyDescent="0.2">
      <c r="A6782" s="3">
        <v>79109</v>
      </c>
      <c r="B6782" s="1" t="s">
        <v>172</v>
      </c>
      <c r="C6782" s="1" t="s">
        <v>114</v>
      </c>
      <c r="D6782" s="1" t="s">
        <v>52</v>
      </c>
      <c r="E6782" s="1" t="s">
        <v>53</v>
      </c>
      <c r="F6782" s="1" t="s">
        <v>53</v>
      </c>
      <c r="G6782" s="13" t="s">
        <v>739</v>
      </c>
      <c r="H6782" s="12">
        <v>41213</v>
      </c>
      <c r="I6782" s="12" t="s">
        <v>739</v>
      </c>
      <c r="J6782" s="12">
        <v>41213</v>
      </c>
      <c r="K6782" s="4">
        <v>4262</v>
      </c>
      <c r="L6782" s="1" t="s">
        <v>56</v>
      </c>
      <c r="M6782" s="1" t="s">
        <v>57</v>
      </c>
      <c r="N6782" s="1" t="s">
        <v>104</v>
      </c>
      <c r="O6782" s="1" t="s">
        <v>59</v>
      </c>
      <c r="P6782">
        <v>100</v>
      </c>
      <c r="Q6782">
        <v>8200</v>
      </c>
      <c r="R6782">
        <v>656000</v>
      </c>
      <c r="S6782">
        <v>80</v>
      </c>
      <c r="T6782">
        <v>0.8</v>
      </c>
      <c r="U6782">
        <f t="shared" si="1950"/>
        <v>656000</v>
      </c>
      <c r="V6782">
        <f t="shared" si="1951"/>
        <v>820000</v>
      </c>
      <c r="W6782" s="1" t="s">
        <v>85</v>
      </c>
      <c r="X6782" s="1" t="s">
        <v>1236</v>
      </c>
      <c r="Y6782" s="1" t="s">
        <v>86</v>
      </c>
      <c r="Z6782" s="4">
        <v>7060</v>
      </c>
      <c r="AA6782" s="4">
        <f t="shared" si="1955"/>
        <v>3896</v>
      </c>
      <c r="AB6782" s="4">
        <f t="shared" si="1959"/>
        <v>2956.393</v>
      </c>
      <c r="AC6782" s="4">
        <f t="shared" si="1960"/>
        <v>3896</v>
      </c>
      <c r="AD6782" s="4">
        <f t="shared" si="1956"/>
        <v>3896</v>
      </c>
      <c r="AE6782" s="4">
        <v>3896</v>
      </c>
      <c r="AF6782" s="4">
        <v>3896</v>
      </c>
      <c r="AG6782" s="4">
        <f t="shared" si="1961"/>
        <v>3896</v>
      </c>
      <c r="AI6782" t="e">
        <f t="shared" si="1952"/>
        <v>#N/A</v>
      </c>
      <c r="AJ6782">
        <v>69016.63</v>
      </c>
      <c r="AK6782" s="2">
        <v>69016.63</v>
      </c>
      <c r="AL6782" s="2">
        <f t="shared" si="1962"/>
        <v>69016.63</v>
      </c>
      <c r="AM6782" s="4"/>
      <c r="AN6782" t="e">
        <f>VLOOKUP([1]!Tabelle13[[#This Row],[Vlookup this ID for freight costs]],$AL$2:$AL$6811,2,FALSE)</f>
        <v>#REF!</v>
      </c>
      <c r="AP6782">
        <v>919.71</v>
      </c>
      <c r="AQ6782">
        <v>919.71</v>
      </c>
      <c r="AR6782" s="4">
        <v>31</v>
      </c>
      <c r="AS6782" s="4">
        <v>10</v>
      </c>
      <c r="AT6782" s="4">
        <v>2012</v>
      </c>
      <c r="AU6782" s="4">
        <v>31</v>
      </c>
      <c r="AV6782" s="4">
        <v>10</v>
      </c>
      <c r="AW6782" s="4">
        <v>2012</v>
      </c>
      <c r="AX6782" t="str">
        <f t="shared" si="1953"/>
        <v>No Delay</v>
      </c>
      <c r="AY6782">
        <f t="shared" si="1954"/>
        <v>0</v>
      </c>
    </row>
    <row r="6783" spans="1:51" x14ac:dyDescent="0.2">
      <c r="A6783" s="3">
        <v>34769</v>
      </c>
      <c r="B6783" s="1" t="s">
        <v>175</v>
      </c>
      <c r="C6783" s="1" t="s">
        <v>165</v>
      </c>
      <c r="D6783" s="1" t="s">
        <v>52</v>
      </c>
      <c r="E6783" s="1" t="s">
        <v>53</v>
      </c>
      <c r="F6783" s="1" t="s">
        <v>53</v>
      </c>
      <c r="G6783" s="13" t="s">
        <v>469</v>
      </c>
      <c r="H6783" s="12">
        <v>42122</v>
      </c>
      <c r="I6783" s="12" t="s">
        <v>469</v>
      </c>
      <c r="J6783" s="12">
        <v>42122</v>
      </c>
      <c r="K6783" s="4">
        <v>6472</v>
      </c>
      <c r="L6783" s="1" t="s">
        <v>56</v>
      </c>
      <c r="M6783" s="1" t="s">
        <v>634</v>
      </c>
      <c r="N6783" s="1" t="s">
        <v>635</v>
      </c>
      <c r="O6783" s="1" t="s">
        <v>636</v>
      </c>
      <c r="P6783">
        <v>20</v>
      </c>
      <c r="Q6783">
        <v>6200</v>
      </c>
      <c r="R6783">
        <v>192200</v>
      </c>
      <c r="S6783">
        <v>31</v>
      </c>
      <c r="T6783">
        <v>1.55</v>
      </c>
      <c r="U6783">
        <f t="shared" si="1950"/>
        <v>192200</v>
      </c>
      <c r="V6783">
        <f t="shared" si="1951"/>
        <v>124000</v>
      </c>
      <c r="W6783" s="1" t="s">
        <v>637</v>
      </c>
      <c r="X6783" s="1" t="s">
        <v>71</v>
      </c>
      <c r="Y6783" s="1" t="s">
        <v>71</v>
      </c>
      <c r="Z6783" s="4">
        <v>13276</v>
      </c>
      <c r="AA6783" s="4">
        <f t="shared" si="1955"/>
        <v>2328</v>
      </c>
      <c r="AB6783" s="4">
        <f t="shared" si="1959"/>
        <v>1441.3091999999999</v>
      </c>
      <c r="AC6783" s="4">
        <f t="shared" si="1960"/>
        <v>2328</v>
      </c>
      <c r="AD6783" s="4">
        <f t="shared" si="1956"/>
        <v>2328</v>
      </c>
      <c r="AE6783" s="4">
        <v>2328</v>
      </c>
      <c r="AF6783" s="4">
        <v>2328</v>
      </c>
      <c r="AG6783" s="4">
        <f t="shared" si="1961"/>
        <v>2328</v>
      </c>
      <c r="AI6783" t="e">
        <f t="shared" si="1952"/>
        <v>#N/A</v>
      </c>
      <c r="AJ6783">
        <v>13456.05</v>
      </c>
      <c r="AK6783" s="2">
        <v>13456.05</v>
      </c>
      <c r="AL6783" s="2">
        <f t="shared" si="1962"/>
        <v>13456.05</v>
      </c>
      <c r="AM6783" s="4"/>
      <c r="AN6783" t="e">
        <f>VLOOKUP([1]!Tabelle13[[#This Row],[Vlookup this ID for freight costs]],$AL$2:$AL$6811,2,FALSE)</f>
        <v>#REF!</v>
      </c>
      <c r="AP6783">
        <v>226.22</v>
      </c>
      <c r="AQ6783">
        <v>226.22</v>
      </c>
      <c r="AR6783" s="4">
        <v>28</v>
      </c>
      <c r="AS6783" s="4">
        <v>4</v>
      </c>
      <c r="AT6783" s="4">
        <v>2015</v>
      </c>
      <c r="AU6783" s="4">
        <v>28</v>
      </c>
      <c r="AV6783" s="4">
        <v>4</v>
      </c>
      <c r="AW6783" s="4">
        <v>2015</v>
      </c>
      <c r="AX6783" t="str">
        <f t="shared" si="1953"/>
        <v>No Delay</v>
      </c>
      <c r="AY6783">
        <f t="shared" si="1954"/>
        <v>0</v>
      </c>
    </row>
    <row r="6784" spans="1:51" x14ac:dyDescent="0.2">
      <c r="A6784" s="3">
        <v>63620</v>
      </c>
      <c r="B6784" s="1" t="s">
        <v>175</v>
      </c>
      <c r="C6784" s="1" t="s">
        <v>165</v>
      </c>
      <c r="D6784" s="1" t="s">
        <v>52</v>
      </c>
      <c r="E6784" s="1" t="s">
        <v>53</v>
      </c>
      <c r="F6784" s="1" t="s">
        <v>53</v>
      </c>
      <c r="G6784" s="13" t="s">
        <v>2782</v>
      </c>
      <c r="H6784" s="12">
        <v>41551</v>
      </c>
      <c r="I6784" s="12" t="s">
        <v>2710</v>
      </c>
      <c r="J6784" s="12">
        <v>41552</v>
      </c>
      <c r="K6784" s="4">
        <v>4971</v>
      </c>
      <c r="L6784" s="1" t="s">
        <v>56</v>
      </c>
      <c r="M6784" s="1" t="s">
        <v>634</v>
      </c>
      <c r="N6784" s="1" t="s">
        <v>3070</v>
      </c>
      <c r="O6784" s="1" t="s">
        <v>636</v>
      </c>
      <c r="P6784">
        <v>30</v>
      </c>
      <c r="Q6784">
        <v>2850</v>
      </c>
      <c r="R6784">
        <v>78660</v>
      </c>
      <c r="S6784">
        <v>27.6</v>
      </c>
      <c r="T6784">
        <v>0.92</v>
      </c>
      <c r="U6784">
        <f t="shared" si="1950"/>
        <v>78660</v>
      </c>
      <c r="V6784">
        <f t="shared" si="1951"/>
        <v>85500</v>
      </c>
      <c r="W6784" s="1" t="s">
        <v>637</v>
      </c>
      <c r="X6784" s="1" t="s">
        <v>71</v>
      </c>
      <c r="Y6784" s="1" t="s">
        <v>71</v>
      </c>
      <c r="Z6784" s="4">
        <v>13276</v>
      </c>
      <c r="AA6784" s="4">
        <f t="shared" si="1955"/>
        <v>318</v>
      </c>
      <c r="AB6784" s="4">
        <f t="shared" si="1959"/>
        <v>530.90066000000002</v>
      </c>
      <c r="AC6784" s="4">
        <f t="shared" si="1960"/>
        <v>318</v>
      </c>
      <c r="AD6784" s="4">
        <f t="shared" si="1956"/>
        <v>318</v>
      </c>
      <c r="AE6784" s="4">
        <v>318</v>
      </c>
      <c r="AF6784" s="4">
        <v>318</v>
      </c>
      <c r="AG6784" s="4">
        <f t="shared" si="1961"/>
        <v>318</v>
      </c>
      <c r="AI6784" t="e">
        <f t="shared" si="1952"/>
        <v>#N/A</v>
      </c>
      <c r="AJ6784">
        <v>4604.83</v>
      </c>
      <c r="AK6784" s="2">
        <v>4604.83</v>
      </c>
      <c r="AL6784" s="2">
        <f t="shared" si="1962"/>
        <v>4604.83</v>
      </c>
      <c r="AM6784" s="4"/>
      <c r="AN6784" t="e">
        <f>VLOOKUP([1]!Tabelle13[[#This Row],[Vlookup this ID for freight costs]],$AL$2:$AL$6811,2,FALSE)</f>
        <v>#REF!</v>
      </c>
      <c r="AP6784">
        <v>97.3</v>
      </c>
      <c r="AQ6784">
        <v>97.3</v>
      </c>
      <c r="AR6784" s="4">
        <v>4</v>
      </c>
      <c r="AS6784" s="4">
        <v>10</v>
      </c>
      <c r="AT6784" s="4">
        <v>2013</v>
      </c>
      <c r="AU6784" s="4">
        <v>5</v>
      </c>
      <c r="AV6784" s="4">
        <v>10</v>
      </c>
      <c r="AW6784" s="4">
        <v>2013</v>
      </c>
      <c r="AX6784" t="str">
        <f t="shared" si="1953"/>
        <v>Delay</v>
      </c>
      <c r="AY6784">
        <f t="shared" si="1954"/>
        <v>1</v>
      </c>
    </row>
    <row r="6785" spans="1:51" x14ac:dyDescent="0.2">
      <c r="A6785" s="3">
        <v>80804</v>
      </c>
      <c r="B6785" s="1" t="s">
        <v>172</v>
      </c>
      <c r="C6785" s="1" t="s">
        <v>114</v>
      </c>
      <c r="D6785" s="1" t="s">
        <v>52</v>
      </c>
      <c r="E6785" s="1" t="s">
        <v>53</v>
      </c>
      <c r="F6785" s="1" t="s">
        <v>53</v>
      </c>
      <c r="G6785" s="13" t="s">
        <v>1180</v>
      </c>
      <c r="H6785" s="12">
        <v>41584</v>
      </c>
      <c r="I6785" s="12" t="s">
        <v>1180</v>
      </c>
      <c r="J6785" s="12">
        <v>41584</v>
      </c>
      <c r="K6785" s="4">
        <v>5013</v>
      </c>
      <c r="L6785" s="1" t="s">
        <v>56</v>
      </c>
      <c r="M6785" s="1" t="s">
        <v>57</v>
      </c>
      <c r="N6785" s="1" t="s">
        <v>104</v>
      </c>
      <c r="O6785" s="1" t="s">
        <v>59</v>
      </c>
      <c r="P6785">
        <v>100</v>
      </c>
      <c r="Q6785">
        <v>4000</v>
      </c>
      <c r="R6785">
        <v>320000</v>
      </c>
      <c r="S6785">
        <v>80</v>
      </c>
      <c r="T6785">
        <v>0.8</v>
      </c>
      <c r="U6785">
        <f t="shared" si="1950"/>
        <v>320000</v>
      </c>
      <c r="V6785">
        <f t="shared" si="1951"/>
        <v>400000</v>
      </c>
      <c r="W6785" s="1" t="s">
        <v>85</v>
      </c>
      <c r="X6785" s="1" t="s">
        <v>1236</v>
      </c>
      <c r="Y6785" s="1" t="s">
        <v>86</v>
      </c>
      <c r="Z6785" s="4">
        <v>7060</v>
      </c>
      <c r="AA6785" s="4">
        <f t="shared" si="1955"/>
        <v>1623</v>
      </c>
      <c r="AB6785" s="4">
        <f t="shared" si="1959"/>
        <v>1197.5170000000001</v>
      </c>
      <c r="AC6785" s="4">
        <f t="shared" si="1960"/>
        <v>1623</v>
      </c>
      <c r="AD6785" s="4">
        <f t="shared" si="1956"/>
        <v>1924.3333333333333</v>
      </c>
      <c r="AE6785" s="4">
        <v>1623</v>
      </c>
      <c r="AF6785" s="4">
        <v>1623</v>
      </c>
      <c r="AG6785" s="4">
        <f t="shared" si="1961"/>
        <v>1623</v>
      </c>
      <c r="AI6785" t="e">
        <f t="shared" si="1952"/>
        <v>#N/A</v>
      </c>
      <c r="AJ6785">
        <v>20644.03</v>
      </c>
      <c r="AK6785" s="2">
        <v>20644.03</v>
      </c>
      <c r="AL6785" s="2">
        <f t="shared" si="1962"/>
        <v>20644.03</v>
      </c>
      <c r="AM6785" s="4"/>
      <c r="AN6785" t="e">
        <f>VLOOKUP([1]!Tabelle13[[#This Row],[Vlookup this ID for freight costs]],$AL$2:$AL$6811,2,FALSE)</f>
        <v>#REF!</v>
      </c>
      <c r="AP6785">
        <v>395.84</v>
      </c>
      <c r="AQ6785">
        <v>395.84</v>
      </c>
      <c r="AR6785" s="4">
        <v>6</v>
      </c>
      <c r="AS6785" s="4">
        <v>11</v>
      </c>
      <c r="AT6785" s="4">
        <v>2013</v>
      </c>
      <c r="AU6785" s="4">
        <v>6</v>
      </c>
      <c r="AV6785" s="4">
        <v>11</v>
      </c>
      <c r="AW6785" s="4">
        <v>2013</v>
      </c>
      <c r="AX6785" t="str">
        <f t="shared" si="1953"/>
        <v>No Delay</v>
      </c>
      <c r="AY6785">
        <f t="shared" si="1954"/>
        <v>0</v>
      </c>
    </row>
    <row r="6786" spans="1:51" x14ac:dyDescent="0.2">
      <c r="A6786" s="3">
        <v>50758</v>
      </c>
      <c r="B6786" s="1" t="s">
        <v>140</v>
      </c>
      <c r="C6786" s="1" t="s">
        <v>99</v>
      </c>
      <c r="D6786" s="1" t="s">
        <v>52</v>
      </c>
      <c r="E6786" s="1" t="s">
        <v>53</v>
      </c>
      <c r="F6786" s="1" t="s">
        <v>53</v>
      </c>
      <c r="G6786" s="13" t="s">
        <v>1017</v>
      </c>
      <c r="H6786" s="12">
        <v>40219</v>
      </c>
      <c r="I6786" s="12" t="s">
        <v>1017</v>
      </c>
      <c r="J6786" s="12">
        <v>40219</v>
      </c>
      <c r="K6786" s="4">
        <v>2186</v>
      </c>
      <c r="L6786" s="1" t="s">
        <v>56</v>
      </c>
      <c r="M6786" s="1" t="s">
        <v>319</v>
      </c>
      <c r="N6786" s="1" t="s">
        <v>320</v>
      </c>
      <c r="O6786" s="1" t="s">
        <v>137</v>
      </c>
      <c r="P6786">
        <v>30</v>
      </c>
      <c r="Q6786">
        <v>11990</v>
      </c>
      <c r="R6786">
        <v>287760</v>
      </c>
      <c r="S6786">
        <v>24</v>
      </c>
      <c r="T6786">
        <v>0.8</v>
      </c>
      <c r="U6786">
        <f t="shared" ref="U6786:U6811" si="1963">S6786*Q6786</f>
        <v>287760</v>
      </c>
      <c r="V6786">
        <f t="shared" ref="V6786:V6811" si="1964">Q6786*P6786</f>
        <v>359700</v>
      </c>
      <c r="W6786" s="1" t="s">
        <v>138</v>
      </c>
      <c r="X6786" s="1" t="s">
        <v>139</v>
      </c>
      <c r="Y6786" s="1" t="s">
        <v>139</v>
      </c>
      <c r="Z6786" s="3">
        <v>10652</v>
      </c>
      <c r="AA6786" s="4">
        <f t="shared" si="1955"/>
        <v>3997</v>
      </c>
      <c r="AB6786" s="4">
        <f t="shared" si="1959"/>
        <v>2530.67776</v>
      </c>
      <c r="AC6786" s="4">
        <f t="shared" si="1960"/>
        <v>3997</v>
      </c>
      <c r="AD6786" s="4">
        <f t="shared" si="1956"/>
        <v>3997</v>
      </c>
      <c r="AE6786" s="4">
        <v>3997</v>
      </c>
      <c r="AF6786" s="4">
        <v>3997</v>
      </c>
      <c r="AG6786" s="4">
        <f t="shared" si="1961"/>
        <v>3997</v>
      </c>
      <c r="AI6786" t="e">
        <f t="shared" ref="AI6786:AI6811" si="1965">INDEX($AE$2:$AE$6811,MATCH(AH6786,$A$2:$A$6811,0))</f>
        <v>#N/A</v>
      </c>
      <c r="AJ6786">
        <v>28620.81</v>
      </c>
      <c r="AK6786" s="2">
        <v>28620.81</v>
      </c>
      <c r="AL6786" s="2">
        <f t="shared" si="1962"/>
        <v>28620.81</v>
      </c>
      <c r="AM6786" s="4"/>
      <c r="AN6786" t="e">
        <f>VLOOKUP([1]!Tabelle13[[#This Row],[Vlookup this ID for freight costs]],$AL$2:$AL$6811,2,FALSE)</f>
        <v>#REF!</v>
      </c>
      <c r="AP6786">
        <v>564.01</v>
      </c>
      <c r="AQ6786">
        <v>564.01</v>
      </c>
      <c r="AR6786" s="4">
        <v>10</v>
      </c>
      <c r="AS6786" s="4">
        <v>2</v>
      </c>
      <c r="AT6786" s="4">
        <v>2010</v>
      </c>
      <c r="AU6786" s="4">
        <v>10</v>
      </c>
      <c r="AV6786" s="4">
        <v>2</v>
      </c>
      <c r="AW6786" s="4">
        <v>2010</v>
      </c>
      <c r="AX6786" t="str">
        <f t="shared" ref="AX6786:AX6811" si="1966">IF(DATE(AW6786,AV6786,AU6786)&lt;=DATE(AT6786,AS6786,AR6786),"No Delay","Delay")</f>
        <v>No Delay</v>
      </c>
      <c r="AY6786">
        <f t="shared" ref="AY6786:AY6811" si="1967">IF(_xlfn.DAYS(J6786,H6786)&gt;0, _xlfn.DAYS(J6786,H6786),0)</f>
        <v>0</v>
      </c>
    </row>
    <row r="6787" spans="1:51" x14ac:dyDescent="0.2">
      <c r="A6787" s="3">
        <v>80864</v>
      </c>
      <c r="B6787" s="1" t="s">
        <v>172</v>
      </c>
      <c r="C6787" s="1" t="s">
        <v>114</v>
      </c>
      <c r="D6787" s="1" t="s">
        <v>52</v>
      </c>
      <c r="E6787" s="1" t="s">
        <v>53</v>
      </c>
      <c r="F6787" s="1" t="s">
        <v>53</v>
      </c>
      <c r="G6787" s="13" t="s">
        <v>1159</v>
      </c>
      <c r="H6787" s="12">
        <v>42129</v>
      </c>
      <c r="I6787" s="12" t="s">
        <v>2123</v>
      </c>
      <c r="J6787" s="12">
        <v>42138</v>
      </c>
      <c r="K6787" s="4">
        <v>6545</v>
      </c>
      <c r="L6787" s="1" t="s">
        <v>56</v>
      </c>
      <c r="M6787" s="1" t="s">
        <v>57</v>
      </c>
      <c r="N6787" s="1" t="s">
        <v>104</v>
      </c>
      <c r="O6787" s="1" t="s">
        <v>59</v>
      </c>
      <c r="P6787">
        <v>100</v>
      </c>
      <c r="Q6787">
        <v>6137</v>
      </c>
      <c r="R6787">
        <v>490960</v>
      </c>
      <c r="S6787">
        <v>80</v>
      </c>
      <c r="T6787">
        <v>0.8</v>
      </c>
      <c r="U6787">
        <f t="shared" si="1963"/>
        <v>490960</v>
      </c>
      <c r="V6787">
        <f t="shared" si="1964"/>
        <v>613700</v>
      </c>
      <c r="W6787" s="1" t="s">
        <v>85</v>
      </c>
      <c r="X6787" s="1" t="s">
        <v>1236</v>
      </c>
      <c r="Y6787" s="1" t="s">
        <v>86</v>
      </c>
      <c r="Z6787" s="4">
        <v>7060</v>
      </c>
      <c r="AA6787" s="4">
        <f t="shared" ref="AA6787:AA6811" si="1968">AF6787</f>
        <v>2492</v>
      </c>
      <c r="AB6787" s="4">
        <f t="shared" si="1959"/>
        <v>2092.4498600000002</v>
      </c>
      <c r="AC6787" s="4">
        <f t="shared" si="1960"/>
        <v>2492</v>
      </c>
      <c r="AD6787" s="4">
        <f t="shared" si="1956"/>
        <v>2492</v>
      </c>
      <c r="AE6787" s="4">
        <v>2492</v>
      </c>
      <c r="AF6787" s="4">
        <v>2492</v>
      </c>
      <c r="AG6787" s="4">
        <f t="shared" si="1961"/>
        <v>2492</v>
      </c>
      <c r="AI6787" t="e">
        <f t="shared" si="1965"/>
        <v>#N/A</v>
      </c>
      <c r="AJ6787">
        <v>32728.959999999999</v>
      </c>
      <c r="AK6787" s="2">
        <v>32728.959999999999</v>
      </c>
      <c r="AL6787" s="2">
        <f t="shared" si="1962"/>
        <v>32728.959999999999</v>
      </c>
      <c r="AM6787" s="4"/>
      <c r="AN6787" t="e">
        <f>VLOOKUP([1]!Tabelle13[[#This Row],[Vlookup this ID for freight costs]],$AL$2:$AL$6811,2,FALSE)</f>
        <v>#REF!</v>
      </c>
      <c r="AP6787">
        <v>504.71</v>
      </c>
      <c r="AQ6787">
        <v>504.71</v>
      </c>
      <c r="AR6787" s="4">
        <v>5</v>
      </c>
      <c r="AS6787" s="4">
        <v>5</v>
      </c>
      <c r="AT6787" s="4">
        <v>2015</v>
      </c>
      <c r="AU6787" s="4">
        <v>14</v>
      </c>
      <c r="AV6787" s="4">
        <v>5</v>
      </c>
      <c r="AW6787" s="4">
        <v>2015</v>
      </c>
      <c r="AX6787" t="str">
        <f t="shared" si="1966"/>
        <v>Delay</v>
      </c>
      <c r="AY6787">
        <f t="shared" si="1967"/>
        <v>9</v>
      </c>
    </row>
    <row r="6788" spans="1:51" x14ac:dyDescent="0.2">
      <c r="A6788" s="3">
        <v>81603</v>
      </c>
      <c r="B6788" s="1" t="s">
        <v>172</v>
      </c>
      <c r="C6788" s="1" t="s">
        <v>114</v>
      </c>
      <c r="D6788" s="1" t="s">
        <v>52</v>
      </c>
      <c r="E6788" s="1" t="s">
        <v>53</v>
      </c>
      <c r="F6788" s="1" t="s">
        <v>53</v>
      </c>
      <c r="G6788" s="13" t="s">
        <v>1840</v>
      </c>
      <c r="H6788" s="12">
        <v>41843</v>
      </c>
      <c r="I6788" s="12" t="s">
        <v>1774</v>
      </c>
      <c r="J6788" s="12">
        <v>41899</v>
      </c>
      <c r="K6788" s="4">
        <v>5951</v>
      </c>
      <c r="L6788" s="1" t="s">
        <v>56</v>
      </c>
      <c r="M6788" s="1" t="s">
        <v>57</v>
      </c>
      <c r="N6788" s="1" t="s">
        <v>104</v>
      </c>
      <c r="O6788" s="1" t="s">
        <v>59</v>
      </c>
      <c r="P6788">
        <v>100</v>
      </c>
      <c r="Q6788">
        <v>8000</v>
      </c>
      <c r="R6788">
        <v>640000</v>
      </c>
      <c r="S6788">
        <v>80</v>
      </c>
      <c r="T6788">
        <v>0.8</v>
      </c>
      <c r="U6788">
        <f t="shared" si="1963"/>
        <v>640000</v>
      </c>
      <c r="V6788">
        <f t="shared" si="1964"/>
        <v>800000</v>
      </c>
      <c r="W6788" s="1" t="s">
        <v>85</v>
      </c>
      <c r="X6788" s="1" t="s">
        <v>1236</v>
      </c>
      <c r="Y6788" s="1" t="s">
        <v>86</v>
      </c>
      <c r="Z6788" s="4">
        <v>7060</v>
      </c>
      <c r="AA6788" s="4">
        <f t="shared" si="1968"/>
        <v>3247</v>
      </c>
      <c r="AB6788" s="4">
        <f t="shared" si="1959"/>
        <v>2872.6370000000006</v>
      </c>
      <c r="AC6788" s="4">
        <f t="shared" si="1960"/>
        <v>3247</v>
      </c>
      <c r="AD6788" s="4">
        <f t="shared" ref="AD6788:AD6811" si="1969">AVERAGEIFS($AA$2:$AA$6811,$L$2:$L$6811,L6788,$V$2:$V$6811,"&gt;="&amp;(V6788-100), $V$2:$V$6811,"&lt;="&amp;(V6788+100),$AA$2:$AA$6811,"&gt;"&amp;1)</f>
        <v>3525</v>
      </c>
      <c r="AE6788" s="4">
        <v>3247</v>
      </c>
      <c r="AF6788" s="4">
        <v>3247</v>
      </c>
      <c r="AG6788" s="4">
        <f t="shared" si="1961"/>
        <v>3247</v>
      </c>
      <c r="AI6788" t="e">
        <f t="shared" si="1965"/>
        <v>#N/A</v>
      </c>
      <c r="AJ6788">
        <v>41461.1</v>
      </c>
      <c r="AK6788" s="2">
        <v>41461.1</v>
      </c>
      <c r="AL6788" s="2">
        <f t="shared" si="1962"/>
        <v>41461.1</v>
      </c>
      <c r="AM6788" s="4"/>
      <c r="AN6788" t="e">
        <f>VLOOKUP([1]!Tabelle13[[#This Row],[Vlookup this ID for freight costs]],$AL$2:$AL$6811,2,FALSE)</f>
        <v>#REF!</v>
      </c>
      <c r="AP6788">
        <v>657.92</v>
      </c>
      <c r="AQ6788">
        <v>657.92</v>
      </c>
      <c r="AR6788" s="4">
        <v>23</v>
      </c>
      <c r="AS6788" s="4">
        <v>7</v>
      </c>
      <c r="AT6788" s="4">
        <v>2014</v>
      </c>
      <c r="AU6788" s="4">
        <v>17</v>
      </c>
      <c r="AV6788" s="4">
        <v>9</v>
      </c>
      <c r="AW6788" s="4">
        <v>2014</v>
      </c>
      <c r="AX6788" t="str">
        <f t="shared" si="1966"/>
        <v>Delay</v>
      </c>
      <c r="AY6788">
        <f t="shared" si="1967"/>
        <v>56</v>
      </c>
    </row>
    <row r="6789" spans="1:51" x14ac:dyDescent="0.2">
      <c r="A6789" s="3">
        <v>63719</v>
      </c>
      <c r="B6789" s="1" t="s">
        <v>2948</v>
      </c>
      <c r="C6789" s="1" t="s">
        <v>165</v>
      </c>
      <c r="D6789" s="1" t="s">
        <v>52</v>
      </c>
      <c r="E6789" s="1" t="s">
        <v>53</v>
      </c>
      <c r="F6789" s="1" t="s">
        <v>53</v>
      </c>
      <c r="G6789" s="13" t="s">
        <v>2949</v>
      </c>
      <c r="H6789" s="12">
        <v>41926</v>
      </c>
      <c r="I6789" s="12" t="s">
        <v>2902</v>
      </c>
      <c r="J6789" s="12">
        <v>41927</v>
      </c>
      <c r="K6789" s="4">
        <v>6017</v>
      </c>
      <c r="L6789" s="1" t="s">
        <v>56</v>
      </c>
      <c r="M6789" s="1" t="s">
        <v>634</v>
      </c>
      <c r="N6789" s="1" t="s">
        <v>3070</v>
      </c>
      <c r="O6789" s="1" t="s">
        <v>636</v>
      </c>
      <c r="P6789">
        <v>30</v>
      </c>
      <c r="Q6789">
        <v>800</v>
      </c>
      <c r="R6789">
        <v>22080</v>
      </c>
      <c r="S6789">
        <v>27.6</v>
      </c>
      <c r="T6789">
        <v>0.92</v>
      </c>
      <c r="U6789">
        <f t="shared" si="1963"/>
        <v>22080</v>
      </c>
      <c r="V6789">
        <f t="shared" si="1964"/>
        <v>24000</v>
      </c>
      <c r="W6789" s="1" t="s">
        <v>637</v>
      </c>
      <c r="X6789" s="1" t="s">
        <v>71</v>
      </c>
      <c r="Y6789" s="1" t="s">
        <v>71</v>
      </c>
      <c r="Z6789" s="4">
        <v>13276</v>
      </c>
      <c r="AA6789" s="4">
        <f t="shared" si="1968"/>
        <v>86</v>
      </c>
      <c r="AB6789" s="4">
        <f t="shared" si="1959"/>
        <v>48.479079999999996</v>
      </c>
      <c r="AC6789" s="4">
        <f t="shared" si="1960"/>
        <v>86</v>
      </c>
      <c r="AD6789" s="4">
        <f t="shared" si="1969"/>
        <v>86</v>
      </c>
      <c r="AE6789" s="4">
        <v>86</v>
      </c>
      <c r="AF6789" s="4">
        <v>86</v>
      </c>
      <c r="AG6789" s="4">
        <f t="shared" si="1961"/>
        <v>86</v>
      </c>
      <c r="AI6789" t="e">
        <f t="shared" si="1965"/>
        <v>#N/A</v>
      </c>
      <c r="AJ6789">
        <v>798.43</v>
      </c>
      <c r="AK6789" s="2">
        <v>798.43</v>
      </c>
      <c r="AL6789" s="2">
        <f t="shared" si="1962"/>
        <v>798.43</v>
      </c>
      <c r="AM6789" s="4"/>
      <c r="AN6789" t="e">
        <f>VLOOKUP([1]!Tabelle13[[#This Row],[Vlookup this ID for freight costs]],$AL$2:$AL$6811,2,FALSE)</f>
        <v>#REF!</v>
      </c>
      <c r="AP6789">
        <v>22.7</v>
      </c>
      <c r="AQ6789">
        <v>22.7</v>
      </c>
      <c r="AR6789" s="4">
        <v>14</v>
      </c>
      <c r="AS6789" s="4">
        <v>10</v>
      </c>
      <c r="AT6789" s="4">
        <v>2014</v>
      </c>
      <c r="AU6789" s="4">
        <v>15</v>
      </c>
      <c r="AV6789" s="4">
        <v>10</v>
      </c>
      <c r="AW6789" s="4">
        <v>2014</v>
      </c>
      <c r="AX6789" t="str">
        <f t="shared" si="1966"/>
        <v>Delay</v>
      </c>
      <c r="AY6789">
        <f t="shared" si="1967"/>
        <v>1</v>
      </c>
    </row>
    <row r="6790" spans="1:51" x14ac:dyDescent="0.2">
      <c r="A6790" s="3">
        <v>85865</v>
      </c>
      <c r="B6790" s="1" t="s">
        <v>172</v>
      </c>
      <c r="C6790" s="1" t="s">
        <v>114</v>
      </c>
      <c r="D6790" s="1" t="s">
        <v>130</v>
      </c>
      <c r="E6790" s="1" t="s">
        <v>53</v>
      </c>
      <c r="F6790" s="1" t="s">
        <v>53</v>
      </c>
      <c r="G6790" s="13" t="s">
        <v>1099</v>
      </c>
      <c r="H6790" s="12">
        <v>41092</v>
      </c>
      <c r="I6790" s="12" t="s">
        <v>3071</v>
      </c>
      <c r="J6790" s="12">
        <v>41067</v>
      </c>
      <c r="K6790" s="4">
        <v>3969</v>
      </c>
      <c r="L6790" s="1" t="s">
        <v>56</v>
      </c>
      <c r="M6790" s="1" t="s">
        <v>132</v>
      </c>
      <c r="N6790" s="1" t="s">
        <v>104</v>
      </c>
      <c r="O6790" s="1" t="s">
        <v>59</v>
      </c>
      <c r="P6790">
        <v>100</v>
      </c>
      <c r="Q6790">
        <v>5996</v>
      </c>
      <c r="R6790">
        <v>479680</v>
      </c>
      <c r="S6790">
        <v>80</v>
      </c>
      <c r="T6790">
        <v>0.8</v>
      </c>
      <c r="U6790">
        <f t="shared" si="1963"/>
        <v>479680</v>
      </c>
      <c r="V6790">
        <f t="shared" si="1964"/>
        <v>599600</v>
      </c>
      <c r="W6790" s="1" t="s">
        <v>85</v>
      </c>
      <c r="X6790" s="1" t="s">
        <v>1236</v>
      </c>
      <c r="Y6790" s="1" t="s">
        <v>86</v>
      </c>
      <c r="Z6790" s="4">
        <v>7060</v>
      </c>
      <c r="AA6790" s="4">
        <f t="shared" si="1968"/>
        <v>1363</v>
      </c>
      <c r="AB6790" s="4">
        <f t="shared" si="1959"/>
        <v>2033.4018799999999</v>
      </c>
      <c r="AC6790" s="4">
        <f t="shared" si="1960"/>
        <v>1363</v>
      </c>
      <c r="AD6790" s="4">
        <f t="shared" si="1969"/>
        <v>1363</v>
      </c>
      <c r="AE6790" s="4">
        <v>1363</v>
      </c>
      <c r="AF6790" s="4">
        <v>1363</v>
      </c>
      <c r="AG6790" s="4">
        <f t="shared" si="1961"/>
        <v>1363</v>
      </c>
      <c r="AI6790" t="e">
        <f t="shared" si="1965"/>
        <v>#N/A</v>
      </c>
      <c r="AJ6790">
        <v>22171.8</v>
      </c>
      <c r="AK6790" s="2">
        <v>22171.8</v>
      </c>
      <c r="AL6790" s="2">
        <f t="shared" si="1962"/>
        <v>22171.8</v>
      </c>
      <c r="AM6790" s="4"/>
      <c r="AN6790" t="e">
        <f>VLOOKUP([1]!Tabelle13[[#This Row],[Vlookup this ID for freight costs]],$AL$2:$AL$6811,2,FALSE)</f>
        <v>#REF!</v>
      </c>
      <c r="AP6790">
        <v>672.51</v>
      </c>
      <c r="AQ6790">
        <v>672.51</v>
      </c>
      <c r="AR6790" s="4">
        <v>2</v>
      </c>
      <c r="AS6790" s="4">
        <v>7</v>
      </c>
      <c r="AT6790" s="4">
        <v>2012</v>
      </c>
      <c r="AU6790" s="4">
        <v>7</v>
      </c>
      <c r="AV6790" s="4">
        <v>6</v>
      </c>
      <c r="AW6790" s="4">
        <v>2012</v>
      </c>
      <c r="AX6790" t="str">
        <f t="shared" si="1966"/>
        <v>No Delay</v>
      </c>
      <c r="AY6790">
        <f t="shared" si="1967"/>
        <v>0</v>
      </c>
    </row>
    <row r="6791" spans="1:51" x14ac:dyDescent="0.2">
      <c r="A6791" s="3">
        <v>24276</v>
      </c>
      <c r="B6791" s="1" t="s">
        <v>463</v>
      </c>
      <c r="C6791" s="1" t="s">
        <v>73</v>
      </c>
      <c r="D6791" s="1" t="s">
        <v>52</v>
      </c>
      <c r="E6791" s="1" t="s">
        <v>53</v>
      </c>
      <c r="F6791" s="1" t="s">
        <v>53</v>
      </c>
      <c r="G6791" s="13" t="s">
        <v>407</v>
      </c>
      <c r="H6791" s="12">
        <v>41950</v>
      </c>
      <c r="I6791" s="12" t="s">
        <v>407</v>
      </c>
      <c r="J6791" s="12">
        <v>41950</v>
      </c>
      <c r="K6791" s="4">
        <v>6074</v>
      </c>
      <c r="L6791" s="1" t="s">
        <v>56</v>
      </c>
      <c r="M6791" s="1" t="s">
        <v>57</v>
      </c>
      <c r="N6791" s="1" t="s">
        <v>104</v>
      </c>
      <c r="O6791" s="1" t="s">
        <v>59</v>
      </c>
      <c r="P6791">
        <v>100</v>
      </c>
      <c r="Q6791">
        <v>7233</v>
      </c>
      <c r="R6791">
        <v>578640</v>
      </c>
      <c r="S6791">
        <v>80</v>
      </c>
      <c r="T6791">
        <v>0.8</v>
      </c>
      <c r="U6791">
        <f t="shared" si="1963"/>
        <v>578640</v>
      </c>
      <c r="V6791">
        <f t="shared" si="1964"/>
        <v>723300</v>
      </c>
      <c r="W6791" s="1" t="s">
        <v>85</v>
      </c>
      <c r="X6791" s="1" t="s">
        <v>1236</v>
      </c>
      <c r="Y6791" s="1" t="s">
        <v>86</v>
      </c>
      <c r="Z6791" s="4">
        <v>7332</v>
      </c>
      <c r="AA6791" s="4">
        <f t="shared" si="1968"/>
        <v>2933</v>
      </c>
      <c r="AB6791" s="4">
        <f t="shared" si="1959"/>
        <v>2551.4327400000002</v>
      </c>
      <c r="AC6791" s="4">
        <f t="shared" si="1960"/>
        <v>2933</v>
      </c>
      <c r="AD6791" s="4">
        <f t="shared" si="1969"/>
        <v>2933</v>
      </c>
      <c r="AE6791" s="4">
        <v>2933</v>
      </c>
      <c r="AF6791" s="4">
        <v>2933</v>
      </c>
      <c r="AG6791" s="4">
        <f t="shared" si="1961"/>
        <v>2933</v>
      </c>
      <c r="AI6791" t="e">
        <f t="shared" si="1965"/>
        <v>#N/A</v>
      </c>
      <c r="AJ6791">
        <v>42028.45</v>
      </c>
      <c r="AK6791" s="2">
        <v>42028.45</v>
      </c>
      <c r="AL6791" s="2">
        <f t="shared" si="1962"/>
        <v>42028.45</v>
      </c>
      <c r="AM6791" s="4"/>
      <c r="AN6791" t="e">
        <f>VLOOKUP([1]!Tabelle13[[#This Row],[Vlookup this ID for freight costs]],$AL$2:$AL$6811,2,FALSE)</f>
        <v>#REF!</v>
      </c>
      <c r="AP6791">
        <v>594.84</v>
      </c>
      <c r="AQ6791">
        <v>594.84</v>
      </c>
      <c r="AR6791" s="4">
        <v>7</v>
      </c>
      <c r="AS6791" s="4">
        <v>11</v>
      </c>
      <c r="AT6791" s="4">
        <v>2014</v>
      </c>
      <c r="AU6791" s="4">
        <v>7</v>
      </c>
      <c r="AV6791" s="4">
        <v>11</v>
      </c>
      <c r="AW6791" s="4">
        <v>2014</v>
      </c>
      <c r="AX6791" t="str">
        <f t="shared" si="1966"/>
        <v>No Delay</v>
      </c>
      <c r="AY6791">
        <f t="shared" si="1967"/>
        <v>0</v>
      </c>
    </row>
    <row r="6792" spans="1:51" x14ac:dyDescent="0.2">
      <c r="A6792" s="3">
        <v>36641</v>
      </c>
      <c r="B6792" s="1" t="s">
        <v>463</v>
      </c>
      <c r="C6792" s="1" t="s">
        <v>73</v>
      </c>
      <c r="D6792" s="1" t="s">
        <v>52</v>
      </c>
      <c r="E6792" s="1" t="s">
        <v>53</v>
      </c>
      <c r="F6792" s="1" t="s">
        <v>53</v>
      </c>
      <c r="G6792" s="13" t="s">
        <v>2123</v>
      </c>
      <c r="H6792" s="12">
        <v>42138</v>
      </c>
      <c r="I6792" s="12" t="s">
        <v>2123</v>
      </c>
      <c r="J6792" s="12">
        <v>42138</v>
      </c>
      <c r="K6792" s="4">
        <v>6541</v>
      </c>
      <c r="L6792" s="1" t="s">
        <v>56</v>
      </c>
      <c r="M6792" s="1" t="s">
        <v>57</v>
      </c>
      <c r="N6792" s="1" t="s">
        <v>104</v>
      </c>
      <c r="O6792" s="1" t="s">
        <v>59</v>
      </c>
      <c r="P6792">
        <v>100</v>
      </c>
      <c r="Q6792">
        <v>1500</v>
      </c>
      <c r="R6792">
        <v>120000</v>
      </c>
      <c r="S6792">
        <v>80</v>
      </c>
      <c r="T6792">
        <v>0.8</v>
      </c>
      <c r="U6792">
        <f t="shared" si="1963"/>
        <v>120000</v>
      </c>
      <c r="V6792">
        <f t="shared" si="1964"/>
        <v>150000</v>
      </c>
      <c r="W6792" s="1" t="s">
        <v>85</v>
      </c>
      <c r="X6792" s="1" t="s">
        <v>1236</v>
      </c>
      <c r="Y6792" s="1" t="s">
        <v>86</v>
      </c>
      <c r="Z6792" s="4">
        <v>7332</v>
      </c>
      <c r="AA6792" s="4">
        <f t="shared" si="1968"/>
        <v>781</v>
      </c>
      <c r="AB6792" s="4">
        <f t="shared" si="1959"/>
        <v>150.56700000000001</v>
      </c>
      <c r="AC6792" s="4">
        <f t="shared" si="1960"/>
        <v>781</v>
      </c>
      <c r="AD6792" s="4">
        <f t="shared" si="1969"/>
        <v>1588.01643686425</v>
      </c>
      <c r="AE6792" s="4">
        <v>781</v>
      </c>
      <c r="AF6792" s="4">
        <v>781</v>
      </c>
      <c r="AG6792" s="4">
        <f t="shared" si="1961"/>
        <v>781</v>
      </c>
      <c r="AI6792" t="e">
        <f t="shared" si="1965"/>
        <v>#N/A</v>
      </c>
      <c r="AJ6792">
        <v>9914.59</v>
      </c>
      <c r="AK6792" s="2">
        <v>9914.59</v>
      </c>
      <c r="AL6792" s="2">
        <f t="shared" si="1962"/>
        <v>9914.59</v>
      </c>
      <c r="AM6792" s="4"/>
      <c r="AN6792" t="e">
        <f>VLOOKUP([1]!Tabelle13[[#This Row],[Vlookup this ID for freight costs]],$AL$2:$AL$6811,2,FALSE)</f>
        <v>#REF!</v>
      </c>
      <c r="AP6792">
        <v>141.24</v>
      </c>
      <c r="AQ6792">
        <v>141.24</v>
      </c>
      <c r="AR6792" s="4">
        <v>14</v>
      </c>
      <c r="AS6792" s="4">
        <v>5</v>
      </c>
      <c r="AT6792" s="4">
        <v>2015</v>
      </c>
      <c r="AU6792" s="4">
        <v>14</v>
      </c>
      <c r="AV6792" s="4">
        <v>5</v>
      </c>
      <c r="AW6792" s="4">
        <v>2015</v>
      </c>
      <c r="AX6792" t="str">
        <f t="shared" si="1966"/>
        <v>No Delay</v>
      </c>
      <c r="AY6792">
        <f t="shared" si="1967"/>
        <v>0</v>
      </c>
    </row>
    <row r="6793" spans="1:51" x14ac:dyDescent="0.2">
      <c r="A6793" s="3">
        <v>39794</v>
      </c>
      <c r="B6793" s="1" t="s">
        <v>463</v>
      </c>
      <c r="C6793" s="1" t="s">
        <v>73</v>
      </c>
      <c r="D6793" s="1" t="s">
        <v>52</v>
      </c>
      <c r="E6793" s="1" t="s">
        <v>53</v>
      </c>
      <c r="F6793" s="1" t="s">
        <v>53</v>
      </c>
      <c r="G6793" s="13" t="s">
        <v>1961</v>
      </c>
      <c r="H6793" s="12">
        <v>41617</v>
      </c>
      <c r="I6793" s="12" t="s">
        <v>1905</v>
      </c>
      <c r="J6793" s="12">
        <v>41618</v>
      </c>
      <c r="K6793" s="4">
        <v>5107</v>
      </c>
      <c r="L6793" s="1" t="s">
        <v>56</v>
      </c>
      <c r="M6793" s="1" t="s">
        <v>57</v>
      </c>
      <c r="N6793" s="1" t="s">
        <v>306</v>
      </c>
      <c r="O6793" s="1" t="s">
        <v>59</v>
      </c>
      <c r="P6793">
        <v>1</v>
      </c>
      <c r="Q6793">
        <v>2000</v>
      </c>
      <c r="R6793">
        <v>10000</v>
      </c>
      <c r="S6793">
        <v>5</v>
      </c>
      <c r="T6793">
        <v>5</v>
      </c>
      <c r="U6793">
        <f t="shared" si="1963"/>
        <v>10000</v>
      </c>
      <c r="V6793">
        <f t="shared" si="1964"/>
        <v>2000</v>
      </c>
      <c r="W6793" s="1" t="s">
        <v>85</v>
      </c>
      <c r="X6793" s="1" t="s">
        <v>1236</v>
      </c>
      <c r="Y6793" s="1" t="s">
        <v>86</v>
      </c>
      <c r="Z6793" s="4">
        <v>7332</v>
      </c>
      <c r="AA6793" s="4">
        <f t="shared" si="1968"/>
        <v>864</v>
      </c>
      <c r="AB6793" s="4">
        <f t="shared" si="1959"/>
        <v>312.58099999999996</v>
      </c>
      <c r="AC6793" s="4">
        <f t="shared" si="1960"/>
        <v>864</v>
      </c>
      <c r="AD6793" s="4">
        <f t="shared" si="1969"/>
        <v>348.56635066274998</v>
      </c>
      <c r="AE6793" s="4">
        <v>864</v>
      </c>
      <c r="AF6793" s="4">
        <v>864</v>
      </c>
      <c r="AG6793" s="4">
        <f t="shared" si="1961"/>
        <v>864</v>
      </c>
      <c r="AI6793" t="e">
        <f t="shared" si="1965"/>
        <v>#N/A</v>
      </c>
      <c r="AJ6793">
        <v>14314.83</v>
      </c>
      <c r="AK6793" s="2">
        <v>14314.83</v>
      </c>
      <c r="AL6793" s="2">
        <f t="shared" si="1962"/>
        <v>14314.83</v>
      </c>
      <c r="AM6793" s="4"/>
      <c r="AN6793" t="e">
        <f>VLOOKUP([1]!Tabelle13[[#This Row],[Vlookup this ID for freight costs]],$AL$2:$AL$6811,2,FALSE)</f>
        <v>#REF!</v>
      </c>
      <c r="AP6793">
        <v>12.37</v>
      </c>
      <c r="AQ6793">
        <v>12.37</v>
      </c>
      <c r="AR6793" s="4">
        <v>9</v>
      </c>
      <c r="AS6793" s="4">
        <v>12</v>
      </c>
      <c r="AT6793" s="4">
        <v>2013</v>
      </c>
      <c r="AU6793" s="4">
        <v>10</v>
      </c>
      <c r="AV6793" s="4">
        <v>12</v>
      </c>
      <c r="AW6793" s="4">
        <v>2013</v>
      </c>
      <c r="AX6793" t="str">
        <f t="shared" si="1966"/>
        <v>Delay</v>
      </c>
      <c r="AY6793">
        <f t="shared" si="1967"/>
        <v>1</v>
      </c>
    </row>
    <row r="6794" spans="1:51" x14ac:dyDescent="0.2">
      <c r="A6794" s="3">
        <v>56524</v>
      </c>
      <c r="B6794" s="1" t="s">
        <v>50</v>
      </c>
      <c r="C6794" s="1" t="s">
        <v>51</v>
      </c>
      <c r="D6794" s="1" t="s">
        <v>52</v>
      </c>
      <c r="E6794" s="1" t="s">
        <v>253</v>
      </c>
      <c r="F6794" s="1" t="s">
        <v>253</v>
      </c>
      <c r="G6794" s="13" t="s">
        <v>938</v>
      </c>
      <c r="H6794" s="12">
        <v>40869</v>
      </c>
      <c r="I6794" s="12" t="s">
        <v>938</v>
      </c>
      <c r="J6794" s="12">
        <v>40869</v>
      </c>
      <c r="K6794" s="4">
        <v>3588</v>
      </c>
      <c r="L6794" s="1" t="s">
        <v>56</v>
      </c>
      <c r="M6794" s="1" t="s">
        <v>126</v>
      </c>
      <c r="N6794" s="1" t="s">
        <v>127</v>
      </c>
      <c r="O6794" s="1" t="s">
        <v>128</v>
      </c>
      <c r="P6794">
        <v>20</v>
      </c>
      <c r="Q6794">
        <v>13300</v>
      </c>
      <c r="R6794">
        <v>425600</v>
      </c>
      <c r="S6794">
        <v>32</v>
      </c>
      <c r="T6794">
        <v>1.6</v>
      </c>
      <c r="U6794">
        <f t="shared" si="1963"/>
        <v>425600</v>
      </c>
      <c r="V6794">
        <f t="shared" si="1964"/>
        <v>266000</v>
      </c>
      <c r="W6794" s="1" t="s">
        <v>126</v>
      </c>
      <c r="X6794" s="1" t="s">
        <v>129</v>
      </c>
      <c r="Y6794" s="1" t="s">
        <v>129</v>
      </c>
      <c r="Z6794" s="3">
        <v>13975</v>
      </c>
      <c r="AA6794" s="4">
        <f t="shared" si="1968"/>
        <v>4472</v>
      </c>
      <c r="AB6794" s="4">
        <f t="shared" si="1959"/>
        <v>3243.2125999999998</v>
      </c>
      <c r="AC6794" s="4">
        <f t="shared" si="1960"/>
        <v>4472</v>
      </c>
      <c r="AD6794" s="4">
        <f t="shared" si="1969"/>
        <v>4472</v>
      </c>
      <c r="AE6794" s="4">
        <v>4472</v>
      </c>
      <c r="AF6794" s="4">
        <v>4472</v>
      </c>
      <c r="AG6794" s="4">
        <f t="shared" si="1961"/>
        <v>4472</v>
      </c>
      <c r="AI6794" t="e">
        <f t="shared" si="1965"/>
        <v>#N/A</v>
      </c>
      <c r="AJ6794">
        <v>23408.33</v>
      </c>
      <c r="AK6794" s="2">
        <v>23408.33</v>
      </c>
      <c r="AL6794" s="2">
        <f t="shared" si="1962"/>
        <v>23408.33</v>
      </c>
      <c r="AM6794" s="4"/>
      <c r="AN6794" t="e">
        <f>VLOOKUP([1]!Tabelle13[[#This Row],[Vlookup this ID for freight costs]],$AL$2:$AL$6811,2,FALSE)</f>
        <v>#REF!</v>
      </c>
      <c r="AP6794">
        <v>702.24</v>
      </c>
      <c r="AQ6794">
        <v>702.24</v>
      </c>
      <c r="AR6794" s="4">
        <v>22</v>
      </c>
      <c r="AS6794" s="4">
        <v>11</v>
      </c>
      <c r="AT6794" s="4">
        <v>2011</v>
      </c>
      <c r="AU6794" s="4">
        <v>22</v>
      </c>
      <c r="AV6794" s="4">
        <v>11</v>
      </c>
      <c r="AW6794" s="4">
        <v>2011</v>
      </c>
      <c r="AX6794" t="str">
        <f t="shared" si="1966"/>
        <v>No Delay</v>
      </c>
      <c r="AY6794">
        <f t="shared" si="1967"/>
        <v>0</v>
      </c>
    </row>
    <row r="6795" spans="1:51" x14ac:dyDescent="0.2">
      <c r="A6795" s="3">
        <v>42394</v>
      </c>
      <c r="B6795" s="1" t="s">
        <v>463</v>
      </c>
      <c r="C6795" s="1" t="s">
        <v>73</v>
      </c>
      <c r="D6795" s="1" t="s">
        <v>52</v>
      </c>
      <c r="E6795" s="1" t="s">
        <v>53</v>
      </c>
      <c r="F6795" s="1" t="s">
        <v>53</v>
      </c>
      <c r="G6795" s="13" t="s">
        <v>3056</v>
      </c>
      <c r="H6795" s="12">
        <v>41170</v>
      </c>
      <c r="I6795" s="12" t="s">
        <v>3056</v>
      </c>
      <c r="J6795" s="12">
        <v>41170</v>
      </c>
      <c r="K6795" s="4">
        <v>4168</v>
      </c>
      <c r="L6795" s="1" t="s">
        <v>56</v>
      </c>
      <c r="M6795" s="1" t="s">
        <v>57</v>
      </c>
      <c r="N6795" s="1" t="s">
        <v>306</v>
      </c>
      <c r="O6795" s="1" t="s">
        <v>59</v>
      </c>
      <c r="P6795">
        <v>1</v>
      </c>
      <c r="Q6795">
        <v>5060</v>
      </c>
      <c r="R6795">
        <v>25300</v>
      </c>
      <c r="S6795">
        <v>5</v>
      </c>
      <c r="T6795">
        <v>5</v>
      </c>
      <c r="U6795">
        <f t="shared" si="1963"/>
        <v>25300</v>
      </c>
      <c r="V6795">
        <f t="shared" si="1964"/>
        <v>5060</v>
      </c>
      <c r="W6795" s="1" t="s">
        <v>85</v>
      </c>
      <c r="X6795" s="1" t="s">
        <v>1236</v>
      </c>
      <c r="Y6795" s="1" t="s">
        <v>86</v>
      </c>
      <c r="Z6795" s="4">
        <v>7332</v>
      </c>
      <c r="AA6795" s="4">
        <f t="shared" si="1968"/>
        <v>2486</v>
      </c>
      <c r="AB6795" s="4">
        <f t="shared" si="1959"/>
        <v>790.56829999999991</v>
      </c>
      <c r="AC6795" s="4">
        <f t="shared" si="1960"/>
        <v>2486</v>
      </c>
      <c r="AD6795" s="4">
        <f t="shared" si="1969"/>
        <v>676.32117410418778</v>
      </c>
      <c r="AE6795" s="4">
        <v>2486</v>
      </c>
      <c r="AF6795" s="4">
        <v>2486</v>
      </c>
      <c r="AG6795" s="4">
        <f t="shared" si="1961"/>
        <v>2486</v>
      </c>
      <c r="AI6795" t="e">
        <f t="shared" si="1965"/>
        <v>#N/A</v>
      </c>
      <c r="AJ6795">
        <v>46552.3</v>
      </c>
      <c r="AK6795" s="2">
        <v>46552.3</v>
      </c>
      <c r="AL6795" s="2">
        <f t="shared" si="1962"/>
        <v>46552.3</v>
      </c>
      <c r="AM6795" s="4"/>
      <c r="AN6795" t="e">
        <f>VLOOKUP([1]!Tabelle13[[#This Row],[Vlookup this ID for freight costs]],$AL$2:$AL$6811,2,FALSE)</f>
        <v>#REF!</v>
      </c>
      <c r="AP6795">
        <v>35.47</v>
      </c>
      <c r="AQ6795">
        <v>35.47</v>
      </c>
      <c r="AR6795" s="4">
        <v>18</v>
      </c>
      <c r="AS6795" s="4">
        <v>9</v>
      </c>
      <c r="AT6795" s="4">
        <v>2012</v>
      </c>
      <c r="AU6795" s="4">
        <v>18</v>
      </c>
      <c r="AV6795" s="4">
        <v>9</v>
      </c>
      <c r="AW6795" s="4">
        <v>2012</v>
      </c>
      <c r="AX6795" t="str">
        <f t="shared" si="1966"/>
        <v>No Delay</v>
      </c>
      <c r="AY6795">
        <f t="shared" si="1967"/>
        <v>0</v>
      </c>
    </row>
    <row r="6796" spans="1:51" x14ac:dyDescent="0.2">
      <c r="A6796" s="3">
        <v>45609</v>
      </c>
      <c r="B6796" s="1" t="s">
        <v>463</v>
      </c>
      <c r="C6796" s="1" t="s">
        <v>73</v>
      </c>
      <c r="D6796" s="1" t="s">
        <v>52</v>
      </c>
      <c r="E6796" s="1" t="s">
        <v>53</v>
      </c>
      <c r="F6796" s="1" t="s">
        <v>53</v>
      </c>
      <c r="G6796" s="13" t="s">
        <v>2123</v>
      </c>
      <c r="H6796" s="12">
        <v>42138</v>
      </c>
      <c r="I6796" s="12" t="s">
        <v>2123</v>
      </c>
      <c r="J6796" s="12">
        <v>42138</v>
      </c>
      <c r="K6796" s="4">
        <v>6542</v>
      </c>
      <c r="L6796" s="1" t="s">
        <v>56</v>
      </c>
      <c r="M6796" s="1" t="s">
        <v>57</v>
      </c>
      <c r="N6796" s="1" t="s">
        <v>306</v>
      </c>
      <c r="O6796" s="1" t="s">
        <v>59</v>
      </c>
      <c r="P6796">
        <v>1</v>
      </c>
      <c r="Q6796">
        <v>5000</v>
      </c>
      <c r="R6796">
        <v>25000</v>
      </c>
      <c r="S6796">
        <v>5</v>
      </c>
      <c r="T6796">
        <v>5</v>
      </c>
      <c r="U6796">
        <f t="shared" si="1963"/>
        <v>25000</v>
      </c>
      <c r="V6796">
        <f t="shared" si="1964"/>
        <v>5000</v>
      </c>
      <c r="W6796" s="1" t="s">
        <v>85</v>
      </c>
      <c r="X6796" s="1" t="s">
        <v>1236</v>
      </c>
      <c r="Y6796" s="1" t="s">
        <v>86</v>
      </c>
      <c r="Z6796" s="4">
        <v>7332</v>
      </c>
      <c r="AA6796" s="4">
        <f t="shared" si="1968"/>
        <v>781</v>
      </c>
      <c r="AB6796" s="4">
        <f t="shared" si="1959"/>
        <v>781.19599999999991</v>
      </c>
      <c r="AC6796" s="4">
        <f t="shared" si="1960"/>
        <v>781</v>
      </c>
      <c r="AD6796" s="4">
        <f t="shared" si="1969"/>
        <v>676.32117410418778</v>
      </c>
      <c r="AE6796" s="3" t="s">
        <v>3072</v>
      </c>
      <c r="AF6796" s="3">
        <v>781</v>
      </c>
      <c r="AG6796" s="4">
        <f>AI6796</f>
        <v>781</v>
      </c>
      <c r="AH6796" s="4">
        <v>36641</v>
      </c>
      <c r="AI6796">
        <f t="shared" si="1965"/>
        <v>781</v>
      </c>
      <c r="AJ6796" t="s">
        <v>3072</v>
      </c>
      <c r="AK6796" s="2">
        <v>9914.59</v>
      </c>
      <c r="AL6796" s="2">
        <f>AN6796</f>
        <v>9914.59</v>
      </c>
      <c r="AM6796" s="4">
        <v>36641</v>
      </c>
      <c r="AN6796">
        <f>INDEX($AJ$2:$AJ$6811,MATCH(AM6796,$A$2:$A$6811,0))</f>
        <v>9914.59</v>
      </c>
      <c r="AP6796">
        <v>29.42</v>
      </c>
      <c r="AQ6796">
        <v>29.42</v>
      </c>
      <c r="AR6796" s="4">
        <v>14</v>
      </c>
      <c r="AS6796" s="4">
        <v>5</v>
      </c>
      <c r="AT6796" s="4">
        <v>2015</v>
      </c>
      <c r="AU6796" s="4">
        <v>14</v>
      </c>
      <c r="AV6796" s="4">
        <v>5</v>
      </c>
      <c r="AW6796" s="4">
        <v>2015</v>
      </c>
      <c r="AX6796" t="str">
        <f t="shared" si="1966"/>
        <v>No Delay</v>
      </c>
      <c r="AY6796">
        <f t="shared" si="1967"/>
        <v>0</v>
      </c>
    </row>
    <row r="6797" spans="1:51" x14ac:dyDescent="0.2">
      <c r="A6797" s="3">
        <v>68508</v>
      </c>
      <c r="B6797" s="1" t="s">
        <v>140</v>
      </c>
      <c r="C6797" s="1" t="s">
        <v>99</v>
      </c>
      <c r="D6797" s="1" t="s">
        <v>52</v>
      </c>
      <c r="E6797" s="1" t="s">
        <v>53</v>
      </c>
      <c r="F6797" s="1" t="s">
        <v>53</v>
      </c>
      <c r="G6797" s="13" t="s">
        <v>702</v>
      </c>
      <c r="H6797" s="12">
        <v>40162</v>
      </c>
      <c r="I6797" s="12" t="s">
        <v>702</v>
      </c>
      <c r="J6797" s="12">
        <v>40162</v>
      </c>
      <c r="K6797" s="4">
        <v>2089</v>
      </c>
      <c r="L6797" s="1" t="s">
        <v>56</v>
      </c>
      <c r="M6797" s="1" t="s">
        <v>319</v>
      </c>
      <c r="N6797" s="1" t="s">
        <v>320</v>
      </c>
      <c r="O6797" s="1" t="s">
        <v>137</v>
      </c>
      <c r="P6797">
        <v>30</v>
      </c>
      <c r="Q6797">
        <v>20000</v>
      </c>
      <c r="R6797">
        <v>480000</v>
      </c>
      <c r="S6797">
        <v>24</v>
      </c>
      <c r="T6797">
        <v>0.8</v>
      </c>
      <c r="U6797">
        <f t="shared" si="1963"/>
        <v>480000</v>
      </c>
      <c r="V6797">
        <f t="shared" si="1964"/>
        <v>600000</v>
      </c>
      <c r="W6797" s="1" t="s">
        <v>138</v>
      </c>
      <c r="X6797" s="1" t="s">
        <v>139</v>
      </c>
      <c r="Y6797" s="1" t="s">
        <v>139</v>
      </c>
      <c r="Z6797" s="3">
        <v>10652</v>
      </c>
      <c r="AA6797" s="4">
        <f t="shared" si="1968"/>
        <v>6223</v>
      </c>
      <c r="AB6797" s="4">
        <f t="shared" si="1959"/>
        <v>4314.6970000000001</v>
      </c>
      <c r="AC6797" s="4">
        <f t="shared" si="1960"/>
        <v>6223</v>
      </c>
      <c r="AD6797" s="4">
        <f t="shared" si="1969"/>
        <v>3165.6666666666665</v>
      </c>
      <c r="AE6797" s="4">
        <v>6223</v>
      </c>
      <c r="AF6797" s="4">
        <v>6223</v>
      </c>
      <c r="AG6797" s="4">
        <f>AE6797</f>
        <v>6223</v>
      </c>
      <c r="AI6797" t="e">
        <f t="shared" si="1965"/>
        <v>#N/A</v>
      </c>
      <c r="AJ6797">
        <v>82236.740000000005</v>
      </c>
      <c r="AK6797" s="2">
        <v>82236.740000000005</v>
      </c>
      <c r="AL6797" s="2">
        <f>AJ6797</f>
        <v>82236.740000000005</v>
      </c>
      <c r="AM6797" s="4"/>
      <c r="AN6797" t="e">
        <f>VLOOKUP([1]!Tabelle13[[#This Row],[Vlookup this ID for freight costs]],$AL$2:$AL$6811,2,FALSE)</f>
        <v>#REF!</v>
      </c>
      <c r="AP6797">
        <v>940.8</v>
      </c>
      <c r="AQ6797">
        <v>940.8</v>
      </c>
      <c r="AR6797" s="4">
        <v>15</v>
      </c>
      <c r="AS6797" s="4">
        <v>12</v>
      </c>
      <c r="AT6797" s="4">
        <v>2009</v>
      </c>
      <c r="AU6797" s="4">
        <v>15</v>
      </c>
      <c r="AV6797" s="4">
        <v>12</v>
      </c>
      <c r="AW6797" s="4">
        <v>2009</v>
      </c>
      <c r="AX6797" t="str">
        <f t="shared" si="1966"/>
        <v>No Delay</v>
      </c>
      <c r="AY6797">
        <f t="shared" si="1967"/>
        <v>0</v>
      </c>
    </row>
    <row r="6798" spans="1:51" x14ac:dyDescent="0.2">
      <c r="A6798" s="3">
        <v>46875</v>
      </c>
      <c r="B6798" s="1" t="s">
        <v>463</v>
      </c>
      <c r="C6798" s="1" t="s">
        <v>73</v>
      </c>
      <c r="D6798" s="1" t="s">
        <v>52</v>
      </c>
      <c r="E6798" s="1" t="s">
        <v>53</v>
      </c>
      <c r="F6798" s="1" t="s">
        <v>53</v>
      </c>
      <c r="G6798" s="13" t="s">
        <v>3073</v>
      </c>
      <c r="H6798" s="12">
        <v>41808</v>
      </c>
      <c r="I6798" s="12" t="s">
        <v>873</v>
      </c>
      <c r="J6798" s="12">
        <v>41815</v>
      </c>
      <c r="K6798" s="4">
        <v>5590</v>
      </c>
      <c r="L6798" s="1" t="s">
        <v>56</v>
      </c>
      <c r="M6798" s="1" t="s">
        <v>57</v>
      </c>
      <c r="N6798" s="1" t="s">
        <v>104</v>
      </c>
      <c r="O6798" s="1" t="s">
        <v>59</v>
      </c>
      <c r="P6798">
        <v>100</v>
      </c>
      <c r="Q6798">
        <v>8787</v>
      </c>
      <c r="R6798">
        <v>702960</v>
      </c>
      <c r="S6798">
        <v>80</v>
      </c>
      <c r="T6798">
        <v>0.8</v>
      </c>
      <c r="U6798">
        <f>S6798*Q6798</f>
        <v>702960</v>
      </c>
      <c r="V6798">
        <f>Q6798*P6798</f>
        <v>878700</v>
      </c>
      <c r="W6798" s="1" t="s">
        <v>85</v>
      </c>
      <c r="X6798" s="1" t="s">
        <v>1236</v>
      </c>
      <c r="Y6798" s="1" t="s">
        <v>86</v>
      </c>
      <c r="Z6798" s="4">
        <v>7332</v>
      </c>
      <c r="AA6798" s="4">
        <f t="shared" si="1968"/>
        <v>3567</v>
      </c>
      <c r="AB6798" s="4">
        <f t="shared" si="1959"/>
        <v>3202.2168600000005</v>
      </c>
      <c r="AC6798" s="4">
        <f t="shared" si="1960"/>
        <v>3567</v>
      </c>
      <c r="AD6798" s="4">
        <f t="shared" si="1969"/>
        <v>3563.5</v>
      </c>
      <c r="AE6798" s="4">
        <v>3567</v>
      </c>
      <c r="AF6798" s="4">
        <v>3567</v>
      </c>
      <c r="AG6798" s="4">
        <f>AE6798</f>
        <v>3567</v>
      </c>
      <c r="AI6798" t="e">
        <f t="shared" si="1965"/>
        <v>#N/A</v>
      </c>
      <c r="AJ6798">
        <v>51732.62</v>
      </c>
      <c r="AK6798" s="2">
        <v>51732.62</v>
      </c>
      <c r="AL6798" s="2">
        <f>AJ6798</f>
        <v>51732.62</v>
      </c>
      <c r="AM6798" s="4"/>
      <c r="AN6798" t="e">
        <f>VLOOKUP([1]!Tabelle13[[#This Row],[Vlookup this ID for freight costs]],$AL$2:$AL$6811,2,FALSE)</f>
        <v>#REF!</v>
      </c>
      <c r="AP6798">
        <v>722.64</v>
      </c>
      <c r="AQ6798">
        <v>722.64</v>
      </c>
      <c r="AR6798" s="4">
        <v>18</v>
      </c>
      <c r="AS6798" s="4">
        <v>6</v>
      </c>
      <c r="AT6798" s="4">
        <v>2014</v>
      </c>
      <c r="AU6798" s="4">
        <v>25</v>
      </c>
      <c r="AV6798" s="4">
        <v>6</v>
      </c>
      <c r="AW6798" s="4">
        <v>2014</v>
      </c>
      <c r="AX6798" t="str">
        <f t="shared" si="1966"/>
        <v>Delay</v>
      </c>
      <c r="AY6798">
        <f t="shared" si="1967"/>
        <v>7</v>
      </c>
    </row>
    <row r="6799" spans="1:51" x14ac:dyDescent="0.2">
      <c r="A6799" s="3">
        <v>43905</v>
      </c>
      <c r="B6799" s="1" t="s">
        <v>1138</v>
      </c>
      <c r="C6799" s="1" t="s">
        <v>65</v>
      </c>
      <c r="D6799" s="1" t="s">
        <v>52</v>
      </c>
      <c r="E6799" s="1" t="s">
        <v>53</v>
      </c>
      <c r="F6799" s="1" t="s">
        <v>53</v>
      </c>
      <c r="G6799" s="13" t="s">
        <v>661</v>
      </c>
      <c r="H6799" s="12">
        <v>41717</v>
      </c>
      <c r="I6799" s="12" t="s">
        <v>661</v>
      </c>
      <c r="J6799" s="12">
        <v>41717</v>
      </c>
      <c r="K6799" s="4">
        <v>5388</v>
      </c>
      <c r="L6799" s="1" t="s">
        <v>56</v>
      </c>
      <c r="M6799" s="1" t="s">
        <v>126</v>
      </c>
      <c r="N6799" s="1" t="s">
        <v>127</v>
      </c>
      <c r="O6799" s="1" t="s">
        <v>128</v>
      </c>
      <c r="P6799">
        <v>20</v>
      </c>
      <c r="Q6799">
        <v>24250</v>
      </c>
      <c r="R6799">
        <v>776000</v>
      </c>
      <c r="S6799">
        <v>32</v>
      </c>
      <c r="T6799">
        <v>1.6</v>
      </c>
      <c r="U6799">
        <f t="shared" si="1963"/>
        <v>776000</v>
      </c>
      <c r="V6799">
        <f t="shared" si="1964"/>
        <v>485000</v>
      </c>
      <c r="W6799" s="1" t="s">
        <v>126</v>
      </c>
      <c r="X6799" s="1" t="s">
        <v>129</v>
      </c>
      <c r="Y6799" s="1" t="s">
        <v>129</v>
      </c>
      <c r="Z6799" s="3">
        <v>4993</v>
      </c>
      <c r="AA6799" s="4">
        <f t="shared" si="1968"/>
        <v>7080</v>
      </c>
      <c r="AB6799" s="4">
        <f t="shared" si="1959"/>
        <v>5988.7280000000001</v>
      </c>
      <c r="AC6799" s="4">
        <f t="shared" si="1960"/>
        <v>7080</v>
      </c>
      <c r="AD6799" s="4">
        <f t="shared" si="1969"/>
        <v>7080</v>
      </c>
      <c r="AE6799" s="4">
        <v>7080</v>
      </c>
      <c r="AF6799" s="4">
        <v>7080</v>
      </c>
      <c r="AG6799" s="4">
        <f>AE6799</f>
        <v>7080</v>
      </c>
      <c r="AI6799" t="e">
        <f t="shared" si="1965"/>
        <v>#N/A</v>
      </c>
      <c r="AJ6799">
        <v>70509.14</v>
      </c>
      <c r="AK6799" s="2">
        <v>70509.14</v>
      </c>
      <c r="AL6799" s="2">
        <f>AJ6799</f>
        <v>70509.14</v>
      </c>
      <c r="AM6799" s="4"/>
      <c r="AN6799" t="e">
        <f>VLOOKUP([1]!Tabelle13[[#This Row],[Vlookup this ID for freight costs]],$AL$2:$AL$6811,2,FALSE)</f>
        <v>#REF!</v>
      </c>
      <c r="AP6799">
        <v>959.91</v>
      </c>
      <c r="AQ6799">
        <v>959.91</v>
      </c>
      <c r="AR6799" s="4">
        <v>19</v>
      </c>
      <c r="AS6799" s="4">
        <v>4</v>
      </c>
      <c r="AT6799" s="4">
        <v>2014</v>
      </c>
      <c r="AU6799" s="4">
        <v>19</v>
      </c>
      <c r="AV6799" s="4">
        <v>4</v>
      </c>
      <c r="AW6799" s="4">
        <v>2014</v>
      </c>
      <c r="AX6799" t="str">
        <f t="shared" si="1966"/>
        <v>No Delay</v>
      </c>
      <c r="AY6799">
        <f t="shared" si="1967"/>
        <v>0</v>
      </c>
    </row>
    <row r="6800" spans="1:51" x14ac:dyDescent="0.2">
      <c r="A6800" s="3">
        <v>80710</v>
      </c>
      <c r="B6800" s="1" t="s">
        <v>175</v>
      </c>
      <c r="C6800" s="1" t="s">
        <v>165</v>
      </c>
      <c r="D6800" s="1" t="s">
        <v>52</v>
      </c>
      <c r="E6800" s="1" t="s">
        <v>53</v>
      </c>
      <c r="F6800" s="1" t="s">
        <v>53</v>
      </c>
      <c r="G6800" s="13" t="s">
        <v>1183</v>
      </c>
      <c r="H6800" s="12">
        <v>41393</v>
      </c>
      <c r="I6800" s="12" t="s">
        <v>1183</v>
      </c>
      <c r="J6800" s="12">
        <v>41393</v>
      </c>
      <c r="K6800" s="4">
        <v>4667</v>
      </c>
      <c r="L6800" s="1" t="s">
        <v>56</v>
      </c>
      <c r="M6800" s="1" t="s">
        <v>57</v>
      </c>
      <c r="N6800" s="1" t="s">
        <v>92</v>
      </c>
      <c r="O6800" s="1" t="s">
        <v>93</v>
      </c>
      <c r="P6800">
        <v>100</v>
      </c>
      <c r="Q6800">
        <v>1000</v>
      </c>
      <c r="R6800">
        <v>5000</v>
      </c>
      <c r="S6800">
        <v>5</v>
      </c>
      <c r="T6800">
        <v>0.05</v>
      </c>
      <c r="U6800">
        <f t="shared" si="1963"/>
        <v>5000</v>
      </c>
      <c r="V6800">
        <f t="shared" si="1964"/>
        <v>100000</v>
      </c>
      <c r="W6800" s="1" t="s">
        <v>3074</v>
      </c>
      <c r="X6800" s="1" t="s">
        <v>71</v>
      </c>
      <c r="Y6800" s="1" t="s">
        <v>3075</v>
      </c>
      <c r="Z6800" s="4">
        <v>11028</v>
      </c>
      <c r="AA6800" s="4">
        <f t="shared" si="1968"/>
        <v>74</v>
      </c>
      <c r="AB6800" s="4">
        <f t="shared" si="1959"/>
        <v>-321.39799999999997</v>
      </c>
      <c r="AC6800" s="4">
        <f t="shared" si="1960"/>
        <v>74</v>
      </c>
      <c r="AD6800" s="4">
        <f t="shared" si="1969"/>
        <v>866.63636363636363</v>
      </c>
      <c r="AE6800" s="3" t="s">
        <v>3076</v>
      </c>
      <c r="AF6800" s="3">
        <v>74</v>
      </c>
      <c r="AG6800" s="4">
        <f>AI6800</f>
        <v>74</v>
      </c>
      <c r="AH6800" s="4">
        <v>71773</v>
      </c>
      <c r="AI6800">
        <f t="shared" si="1965"/>
        <v>74</v>
      </c>
      <c r="AJ6800" t="s">
        <v>3076</v>
      </c>
      <c r="AK6800" s="2">
        <v>1649.91</v>
      </c>
      <c r="AL6800" s="2">
        <f>AN6800</f>
        <v>1649.91</v>
      </c>
      <c r="AM6800" s="4">
        <v>71773</v>
      </c>
      <c r="AN6800">
        <f>INDEX($AJ$2:$AJ$6811,MATCH(AM6800,$A$2:$A$6811,0))</f>
        <v>1649.91</v>
      </c>
      <c r="AP6800">
        <v>6.18</v>
      </c>
      <c r="AQ6800">
        <v>6.18</v>
      </c>
      <c r="AR6800" s="4">
        <v>29</v>
      </c>
      <c r="AS6800" s="4">
        <v>4</v>
      </c>
      <c r="AT6800" s="4">
        <v>2013</v>
      </c>
      <c r="AU6800" s="4">
        <v>29</v>
      </c>
      <c r="AV6800" s="4">
        <v>4</v>
      </c>
      <c r="AW6800" s="4">
        <v>2013</v>
      </c>
      <c r="AX6800" t="str">
        <f t="shared" si="1966"/>
        <v>No Delay</v>
      </c>
      <c r="AY6800">
        <f t="shared" si="1967"/>
        <v>0</v>
      </c>
    </row>
    <row r="6801" spans="1:51" x14ac:dyDescent="0.2">
      <c r="A6801" s="3">
        <v>30519</v>
      </c>
      <c r="B6801" s="1" t="s">
        <v>1138</v>
      </c>
      <c r="C6801" s="1" t="s">
        <v>65</v>
      </c>
      <c r="D6801" s="1" t="s">
        <v>52</v>
      </c>
      <c r="E6801" s="1" t="s">
        <v>53</v>
      </c>
      <c r="F6801" s="1" t="s">
        <v>53</v>
      </c>
      <c r="G6801" s="13" t="s">
        <v>1351</v>
      </c>
      <c r="H6801" s="12">
        <v>41306</v>
      </c>
      <c r="I6801" s="12" t="s">
        <v>1351</v>
      </c>
      <c r="J6801" s="12">
        <v>41306</v>
      </c>
      <c r="K6801" s="4">
        <v>4418</v>
      </c>
      <c r="L6801" s="1" t="s">
        <v>56</v>
      </c>
      <c r="M6801" s="1" t="s">
        <v>126</v>
      </c>
      <c r="N6801" s="1" t="s">
        <v>127</v>
      </c>
      <c r="O6801" s="1" t="s">
        <v>128</v>
      </c>
      <c r="P6801">
        <v>20</v>
      </c>
      <c r="Q6801">
        <v>24510</v>
      </c>
      <c r="R6801">
        <v>784320</v>
      </c>
      <c r="S6801">
        <v>32</v>
      </c>
      <c r="T6801">
        <v>1.6</v>
      </c>
      <c r="U6801">
        <f t="shared" si="1963"/>
        <v>784320</v>
      </c>
      <c r="V6801">
        <f t="shared" si="1964"/>
        <v>490200</v>
      </c>
      <c r="W6801" s="1" t="s">
        <v>126</v>
      </c>
      <c r="X6801" s="1" t="s">
        <v>129</v>
      </c>
      <c r="Y6801" s="1" t="s">
        <v>129</v>
      </c>
      <c r="Z6801" s="3">
        <v>4993</v>
      </c>
      <c r="AA6801" s="4">
        <f t="shared" si="1968"/>
        <v>8273</v>
      </c>
      <c r="AB6801" s="4">
        <f t="shared" si="1959"/>
        <v>6053.9183199999998</v>
      </c>
      <c r="AC6801" s="4">
        <f t="shared" si="1960"/>
        <v>8273</v>
      </c>
      <c r="AD6801" s="4">
        <f t="shared" si="1969"/>
        <v>8273</v>
      </c>
      <c r="AE6801" s="4">
        <v>8273</v>
      </c>
      <c r="AF6801" s="4">
        <v>8273</v>
      </c>
      <c r="AG6801" s="4">
        <f>AE6801</f>
        <v>8273</v>
      </c>
      <c r="AI6801" t="e">
        <f t="shared" si="1965"/>
        <v>#N/A</v>
      </c>
      <c r="AJ6801">
        <v>94267.77</v>
      </c>
      <c r="AK6801" s="2">
        <v>94267.77</v>
      </c>
      <c r="AL6801" s="2">
        <f>AJ6801</f>
        <v>94267.77</v>
      </c>
      <c r="AM6801" s="4"/>
      <c r="AN6801" t="e">
        <f>VLOOKUP([1]!Tabelle13[[#This Row],[Vlookup this ID for freight costs]],$AL$2:$AL$6811,2,FALSE)</f>
        <v>#REF!</v>
      </c>
      <c r="AP6801">
        <v>1099.6199999999999</v>
      </c>
      <c r="AQ6801">
        <v>1099.6199999999999</v>
      </c>
      <c r="AR6801" s="4">
        <v>1</v>
      </c>
      <c r="AS6801" s="4">
        <v>2</v>
      </c>
      <c r="AT6801" s="4">
        <v>2013</v>
      </c>
      <c r="AU6801" s="4">
        <v>1</v>
      </c>
      <c r="AV6801" s="4">
        <v>2</v>
      </c>
      <c r="AW6801" s="4">
        <v>2013</v>
      </c>
      <c r="AX6801" t="str">
        <f t="shared" si="1966"/>
        <v>No Delay</v>
      </c>
      <c r="AY6801">
        <f t="shared" si="1967"/>
        <v>0</v>
      </c>
    </row>
    <row r="6802" spans="1:51" x14ac:dyDescent="0.2">
      <c r="A6802" s="3">
        <v>1618</v>
      </c>
      <c r="B6802" s="1" t="s">
        <v>133</v>
      </c>
      <c r="C6802" s="1" t="s">
        <v>51</v>
      </c>
      <c r="D6802" s="1" t="s">
        <v>52</v>
      </c>
      <c r="E6802" s="1" t="s">
        <v>53</v>
      </c>
      <c r="F6802" s="1" t="s">
        <v>53</v>
      </c>
      <c r="G6802" s="13" t="s">
        <v>1664</v>
      </c>
      <c r="H6802" s="12">
        <v>39534</v>
      </c>
      <c r="I6802" s="12" t="s">
        <v>1664</v>
      </c>
      <c r="J6802" s="12">
        <v>39534</v>
      </c>
      <c r="K6802" s="4">
        <v>714</v>
      </c>
      <c r="L6802" s="1" t="s">
        <v>56</v>
      </c>
      <c r="M6802" s="1" t="s">
        <v>126</v>
      </c>
      <c r="N6802" s="1" t="s">
        <v>127</v>
      </c>
      <c r="O6802" s="1" t="s">
        <v>128</v>
      </c>
      <c r="P6802">
        <v>20</v>
      </c>
      <c r="Q6802">
        <v>9000</v>
      </c>
      <c r="R6802">
        <v>288000</v>
      </c>
      <c r="S6802">
        <v>32</v>
      </c>
      <c r="T6802">
        <v>1.6</v>
      </c>
      <c r="U6802">
        <f t="shared" si="1963"/>
        <v>288000</v>
      </c>
      <c r="V6802">
        <f t="shared" si="1964"/>
        <v>180000</v>
      </c>
      <c r="W6802" s="1" t="s">
        <v>126</v>
      </c>
      <c r="X6802" s="1" t="s">
        <v>129</v>
      </c>
      <c r="Y6802" s="1" t="s">
        <v>129</v>
      </c>
      <c r="Z6802" s="3">
        <v>8935</v>
      </c>
      <c r="AA6802" s="4">
        <f t="shared" si="1968"/>
        <v>9000</v>
      </c>
      <c r="AB6802" s="4">
        <f t="shared" si="1959"/>
        <v>2165.0650000000001</v>
      </c>
      <c r="AC6802" s="4">
        <f t="shared" si="1960"/>
        <v>9000</v>
      </c>
      <c r="AD6802" s="4">
        <f t="shared" si="1969"/>
        <v>2444.5</v>
      </c>
      <c r="AE6802" s="4">
        <v>9000</v>
      </c>
      <c r="AF6802" s="4">
        <v>9000</v>
      </c>
      <c r="AG6802" s="4">
        <f>AE6802</f>
        <v>9000</v>
      </c>
      <c r="AH6802" s="4">
        <v>10658</v>
      </c>
      <c r="AI6802">
        <f t="shared" si="1965"/>
        <v>447</v>
      </c>
      <c r="AJ6802">
        <v>55746.59</v>
      </c>
      <c r="AK6802" s="2">
        <v>55746.59</v>
      </c>
      <c r="AL6802" s="2">
        <f>AJ6802</f>
        <v>55746.59</v>
      </c>
      <c r="AM6802" s="4"/>
      <c r="AN6802" t="e">
        <f>VLOOKUP([1]!Tabelle13[[#This Row],[Vlookup this ID for freight costs]],$AL$2:$AL$6811,2,FALSE)</f>
        <v>#REF!</v>
      </c>
      <c r="AP6802">
        <v>460.8</v>
      </c>
      <c r="AQ6802">
        <v>460.8</v>
      </c>
      <c r="AR6802" s="4">
        <v>27</v>
      </c>
      <c r="AS6802" s="4">
        <v>4</v>
      </c>
      <c r="AT6802" s="4">
        <v>2008</v>
      </c>
      <c r="AU6802" s="4">
        <v>27</v>
      </c>
      <c r="AV6802" s="4">
        <v>4</v>
      </c>
      <c r="AW6802" s="4">
        <v>2008</v>
      </c>
      <c r="AX6802" t="str">
        <f t="shared" si="1966"/>
        <v>No Delay</v>
      </c>
      <c r="AY6802">
        <f t="shared" si="1967"/>
        <v>0</v>
      </c>
    </row>
    <row r="6803" spans="1:51" x14ac:dyDescent="0.2">
      <c r="A6803" s="3">
        <v>53272</v>
      </c>
      <c r="B6803" s="1" t="s">
        <v>1138</v>
      </c>
      <c r="C6803" s="1" t="s">
        <v>65</v>
      </c>
      <c r="D6803" s="1" t="s">
        <v>52</v>
      </c>
      <c r="E6803" s="1" t="s">
        <v>53</v>
      </c>
      <c r="F6803" s="1" t="s">
        <v>53</v>
      </c>
      <c r="G6803" s="13" t="s">
        <v>1184</v>
      </c>
      <c r="H6803" s="12">
        <v>41663</v>
      </c>
      <c r="I6803" s="12" t="s">
        <v>1973</v>
      </c>
      <c r="J6803" s="12">
        <v>41675</v>
      </c>
      <c r="K6803" s="4">
        <v>5236</v>
      </c>
      <c r="L6803" s="1" t="s">
        <v>56</v>
      </c>
      <c r="M6803" s="1" t="s">
        <v>126</v>
      </c>
      <c r="N6803" s="1" t="s">
        <v>127</v>
      </c>
      <c r="O6803" s="1" t="s">
        <v>128</v>
      </c>
      <c r="P6803">
        <v>20</v>
      </c>
      <c r="Q6803">
        <v>31842</v>
      </c>
      <c r="R6803">
        <v>1018944</v>
      </c>
      <c r="S6803">
        <v>32</v>
      </c>
      <c r="T6803">
        <v>1.6</v>
      </c>
      <c r="U6803">
        <f t="shared" si="1963"/>
        <v>1018944</v>
      </c>
      <c r="V6803">
        <f t="shared" si="1964"/>
        <v>636840</v>
      </c>
      <c r="W6803" s="1" t="s">
        <v>126</v>
      </c>
      <c r="X6803" s="1" t="s">
        <v>129</v>
      </c>
      <c r="Y6803" s="1" t="s">
        <v>129</v>
      </c>
      <c r="Z6803" s="3">
        <v>4993</v>
      </c>
      <c r="AA6803" s="4">
        <f t="shared" si="1968"/>
        <v>9312</v>
      </c>
      <c r="AB6803" s="4">
        <f t="shared" si="1959"/>
        <v>7892.2853439999999</v>
      </c>
      <c r="AC6803" s="4">
        <f t="shared" si="1960"/>
        <v>9312</v>
      </c>
      <c r="AD6803" s="4">
        <f t="shared" si="1969"/>
        <v>9312</v>
      </c>
      <c r="AE6803" s="4">
        <v>9312</v>
      </c>
      <c r="AF6803" s="4">
        <v>9312</v>
      </c>
      <c r="AG6803" s="4">
        <f>AE6803</f>
        <v>9312</v>
      </c>
      <c r="AI6803" t="e">
        <f t="shared" si="1965"/>
        <v>#N/A</v>
      </c>
      <c r="AJ6803">
        <v>77833.240000000005</v>
      </c>
      <c r="AK6803" s="2">
        <v>77833.240000000005</v>
      </c>
      <c r="AL6803" s="2">
        <f>AJ6803</f>
        <v>77833.240000000005</v>
      </c>
      <c r="AM6803" s="4"/>
      <c r="AN6803" t="e">
        <f>VLOOKUP([1]!Tabelle13[[#This Row],[Vlookup this ID for freight costs]],$AL$2:$AL$6811,2,FALSE)</f>
        <v>#REF!</v>
      </c>
      <c r="AP6803">
        <v>1260.43</v>
      </c>
      <c r="AQ6803">
        <v>1260.43</v>
      </c>
      <c r="AR6803" s="4">
        <v>24</v>
      </c>
      <c r="AS6803" s="4">
        <v>1</v>
      </c>
      <c r="AT6803" s="4">
        <v>2014</v>
      </c>
      <c r="AU6803" s="4">
        <v>5</v>
      </c>
      <c r="AV6803" s="4">
        <v>2</v>
      </c>
      <c r="AW6803" s="4">
        <v>2014</v>
      </c>
      <c r="AX6803" t="str">
        <f t="shared" si="1966"/>
        <v>Delay</v>
      </c>
      <c r="AY6803">
        <f t="shared" si="1967"/>
        <v>12</v>
      </c>
    </row>
    <row r="6804" spans="1:51" x14ac:dyDescent="0.2">
      <c r="A6804" s="3">
        <v>47400</v>
      </c>
      <c r="B6804" s="1" t="s">
        <v>463</v>
      </c>
      <c r="C6804" s="1" t="s">
        <v>73</v>
      </c>
      <c r="D6804" s="1" t="s">
        <v>52</v>
      </c>
      <c r="E6804" s="1" t="s">
        <v>53</v>
      </c>
      <c r="F6804" s="1" t="s">
        <v>53</v>
      </c>
      <c r="G6804" s="13" t="s">
        <v>3073</v>
      </c>
      <c r="H6804" s="12">
        <v>41808</v>
      </c>
      <c r="I6804" s="12" t="s">
        <v>873</v>
      </c>
      <c r="J6804" s="12">
        <v>41815</v>
      </c>
      <c r="K6804" s="4">
        <v>5591</v>
      </c>
      <c r="L6804" s="1" t="s">
        <v>56</v>
      </c>
      <c r="M6804" s="1" t="s">
        <v>57</v>
      </c>
      <c r="N6804" s="1" t="s">
        <v>306</v>
      </c>
      <c r="O6804" s="1" t="s">
        <v>59</v>
      </c>
      <c r="P6804">
        <v>1</v>
      </c>
      <c r="Q6804">
        <v>3939</v>
      </c>
      <c r="R6804">
        <v>19695</v>
      </c>
      <c r="S6804">
        <v>5</v>
      </c>
      <c r="T6804">
        <v>5</v>
      </c>
      <c r="U6804">
        <f t="shared" si="1963"/>
        <v>19695</v>
      </c>
      <c r="V6804">
        <f t="shared" si="1964"/>
        <v>3939</v>
      </c>
      <c r="W6804" s="1" t="s">
        <v>85</v>
      </c>
      <c r="X6804" s="1" t="s">
        <v>1236</v>
      </c>
      <c r="Y6804" s="1" t="s">
        <v>86</v>
      </c>
      <c r="Z6804" s="4">
        <v>7332</v>
      </c>
      <c r="AA6804" s="4">
        <f t="shared" si="1968"/>
        <v>3567</v>
      </c>
      <c r="AB6804" s="4">
        <f t="shared" si="1959"/>
        <v>615.46249499999988</v>
      </c>
      <c r="AC6804" s="4">
        <f t="shared" si="1960"/>
        <v>3567</v>
      </c>
      <c r="AD6804" s="4">
        <f t="shared" si="1969"/>
        <v>1009.76971471704</v>
      </c>
      <c r="AE6804" s="3" t="s">
        <v>3077</v>
      </c>
      <c r="AF6804" s="3">
        <v>3567</v>
      </c>
      <c r="AG6804" s="4">
        <f>AI6804</f>
        <v>3567</v>
      </c>
      <c r="AH6804" s="4">
        <v>46875</v>
      </c>
      <c r="AI6804">
        <f t="shared" si="1965"/>
        <v>3567</v>
      </c>
      <c r="AJ6804" t="s">
        <v>3077</v>
      </c>
      <c r="AK6804" s="2">
        <v>51732.62</v>
      </c>
      <c r="AL6804" s="2">
        <f>AN6804</f>
        <v>51732.62</v>
      </c>
      <c r="AM6804" s="4">
        <v>46875</v>
      </c>
      <c r="AN6804">
        <f>INDEX($AJ$2:$AJ$6811,MATCH(AM6804,$A$2:$A$6811,0))</f>
        <v>51732.62</v>
      </c>
      <c r="AP6804">
        <v>20.25</v>
      </c>
      <c r="AQ6804">
        <v>20.25</v>
      </c>
      <c r="AR6804" s="4">
        <v>18</v>
      </c>
      <c r="AS6804" s="4">
        <v>6</v>
      </c>
      <c r="AT6804" s="4">
        <v>2014</v>
      </c>
      <c r="AU6804" s="4">
        <v>25</v>
      </c>
      <c r="AV6804" s="4">
        <v>6</v>
      </c>
      <c r="AW6804" s="4">
        <v>2014</v>
      </c>
      <c r="AX6804" t="str">
        <f t="shared" si="1966"/>
        <v>Delay</v>
      </c>
      <c r="AY6804">
        <f t="shared" si="1967"/>
        <v>7</v>
      </c>
    </row>
    <row r="6805" spans="1:51" x14ac:dyDescent="0.2">
      <c r="A6805" s="3">
        <v>50235</v>
      </c>
      <c r="B6805" s="1" t="s">
        <v>463</v>
      </c>
      <c r="C6805" s="1" t="s">
        <v>73</v>
      </c>
      <c r="D6805" s="1" t="s">
        <v>52</v>
      </c>
      <c r="E6805" s="1" t="s">
        <v>53</v>
      </c>
      <c r="F6805" s="1" t="s">
        <v>53</v>
      </c>
      <c r="G6805" s="13" t="s">
        <v>2123</v>
      </c>
      <c r="H6805" s="12">
        <v>42138</v>
      </c>
      <c r="I6805" s="12" t="s">
        <v>2123</v>
      </c>
      <c r="J6805" s="12">
        <v>42138</v>
      </c>
      <c r="K6805" s="4">
        <v>6543</v>
      </c>
      <c r="L6805" s="1" t="s">
        <v>56</v>
      </c>
      <c r="M6805" s="1" t="s">
        <v>57</v>
      </c>
      <c r="N6805" s="1" t="s">
        <v>306</v>
      </c>
      <c r="O6805" s="1" t="s">
        <v>59</v>
      </c>
      <c r="P6805">
        <v>1</v>
      </c>
      <c r="Q6805">
        <v>6500</v>
      </c>
      <c r="R6805">
        <v>32500</v>
      </c>
      <c r="S6805">
        <v>5</v>
      </c>
      <c r="T6805">
        <v>5</v>
      </c>
      <c r="U6805">
        <f t="shared" si="1963"/>
        <v>32500</v>
      </c>
      <c r="V6805">
        <f t="shared" si="1964"/>
        <v>6500</v>
      </c>
      <c r="W6805" s="1" t="s">
        <v>85</v>
      </c>
      <c r="X6805" s="1" t="s">
        <v>1236</v>
      </c>
      <c r="Y6805" s="1" t="s">
        <v>86</v>
      </c>
      <c r="Z6805" s="4">
        <v>7332</v>
      </c>
      <c r="AA6805" s="4">
        <f t="shared" si="1968"/>
        <v>781</v>
      </c>
      <c r="AB6805" s="4">
        <f t="shared" si="1959"/>
        <v>1015.5034999999999</v>
      </c>
      <c r="AC6805" s="4">
        <f t="shared" si="1960"/>
        <v>781</v>
      </c>
      <c r="AD6805" s="4">
        <f t="shared" si="1969"/>
        <v>477</v>
      </c>
      <c r="AE6805" s="3" t="s">
        <v>3072</v>
      </c>
      <c r="AF6805" s="3">
        <v>781</v>
      </c>
      <c r="AG6805" s="4">
        <f>AI6805</f>
        <v>781</v>
      </c>
      <c r="AH6805" s="4">
        <v>36641</v>
      </c>
      <c r="AI6805">
        <f t="shared" si="1965"/>
        <v>781</v>
      </c>
      <c r="AJ6805" t="s">
        <v>3072</v>
      </c>
      <c r="AK6805" s="2">
        <v>9914.59</v>
      </c>
      <c r="AL6805" s="2">
        <f>AN6805</f>
        <v>9914.59</v>
      </c>
      <c r="AM6805" s="4">
        <v>36641</v>
      </c>
      <c r="AN6805">
        <f>INDEX($AJ$2:$AJ$6811,MATCH(AM6805,$A$2:$A$6811,0))</f>
        <v>9914.59</v>
      </c>
      <c r="AP6805">
        <v>38.25</v>
      </c>
      <c r="AQ6805">
        <v>38.25</v>
      </c>
      <c r="AR6805" s="4">
        <v>14</v>
      </c>
      <c r="AS6805" s="4">
        <v>5</v>
      </c>
      <c r="AT6805" s="4">
        <v>2015</v>
      </c>
      <c r="AU6805" s="4">
        <v>14</v>
      </c>
      <c r="AV6805" s="4">
        <v>5</v>
      </c>
      <c r="AW6805" s="4">
        <v>2015</v>
      </c>
      <c r="AX6805" t="str">
        <f t="shared" si="1966"/>
        <v>No Delay</v>
      </c>
      <c r="AY6805">
        <f t="shared" si="1967"/>
        <v>0</v>
      </c>
    </row>
    <row r="6806" spans="1:51" x14ac:dyDescent="0.2">
      <c r="A6806" s="3">
        <v>51440</v>
      </c>
      <c r="B6806" s="1" t="s">
        <v>463</v>
      </c>
      <c r="C6806" s="1" t="s">
        <v>73</v>
      </c>
      <c r="D6806" s="1" t="s">
        <v>52</v>
      </c>
      <c r="E6806" s="1" t="s">
        <v>53</v>
      </c>
      <c r="F6806" s="1" t="s">
        <v>53</v>
      </c>
      <c r="G6806" s="13" t="s">
        <v>1961</v>
      </c>
      <c r="H6806" s="12">
        <v>41617</v>
      </c>
      <c r="I6806" s="12" t="s">
        <v>1905</v>
      </c>
      <c r="J6806" s="12">
        <v>41618</v>
      </c>
      <c r="K6806" s="4">
        <v>5108</v>
      </c>
      <c r="L6806" s="1" t="s">
        <v>56</v>
      </c>
      <c r="M6806" s="1" t="s">
        <v>57</v>
      </c>
      <c r="N6806" s="1" t="s">
        <v>104</v>
      </c>
      <c r="O6806" s="1" t="s">
        <v>59</v>
      </c>
      <c r="P6806">
        <v>100</v>
      </c>
      <c r="Q6806">
        <v>2000</v>
      </c>
      <c r="R6806">
        <v>160000</v>
      </c>
      <c r="S6806">
        <v>80</v>
      </c>
      <c r="T6806">
        <v>0.8</v>
      </c>
      <c r="U6806">
        <f t="shared" si="1963"/>
        <v>160000</v>
      </c>
      <c r="V6806">
        <f t="shared" si="1964"/>
        <v>200000</v>
      </c>
      <c r="W6806" s="1" t="s">
        <v>85</v>
      </c>
      <c r="X6806" s="1" t="s">
        <v>1236</v>
      </c>
      <c r="Y6806" s="1" t="s">
        <v>86</v>
      </c>
      <c r="Z6806" s="4">
        <v>7332</v>
      </c>
      <c r="AA6806" s="4">
        <f t="shared" si="1968"/>
        <v>864</v>
      </c>
      <c r="AB6806" s="4">
        <f t="shared" si="1959"/>
        <v>359.95700000000011</v>
      </c>
      <c r="AC6806" s="4">
        <f t="shared" si="1960"/>
        <v>864</v>
      </c>
      <c r="AD6806" s="4">
        <f t="shared" si="1969"/>
        <v>1766.9626624316154</v>
      </c>
      <c r="AE6806" s="3" t="s">
        <v>3078</v>
      </c>
      <c r="AF6806" s="3">
        <v>864</v>
      </c>
      <c r="AG6806" s="4">
        <f>AI6806</f>
        <v>864</v>
      </c>
      <c r="AH6806" s="4">
        <v>39794</v>
      </c>
      <c r="AI6806">
        <f t="shared" si="1965"/>
        <v>864</v>
      </c>
      <c r="AJ6806" t="s">
        <v>3078</v>
      </c>
      <c r="AK6806" s="2">
        <v>14314.83</v>
      </c>
      <c r="AL6806" s="2">
        <f>AN6806</f>
        <v>14314.83</v>
      </c>
      <c r="AM6806" s="4">
        <v>39794</v>
      </c>
      <c r="AN6806">
        <f>INDEX($AJ$2:$AJ$6811,MATCH(AM6806,$A$2:$A$6811,0))</f>
        <v>14314.83</v>
      </c>
      <c r="AP6806">
        <v>197.92</v>
      </c>
      <c r="AQ6806">
        <v>197.92</v>
      </c>
      <c r="AR6806" s="4">
        <v>9</v>
      </c>
      <c r="AS6806" s="4">
        <v>12</v>
      </c>
      <c r="AT6806" s="4">
        <v>2013</v>
      </c>
      <c r="AU6806" s="4">
        <v>10</v>
      </c>
      <c r="AV6806" s="4">
        <v>12</v>
      </c>
      <c r="AW6806" s="4">
        <v>2013</v>
      </c>
      <c r="AX6806" t="str">
        <f t="shared" si="1966"/>
        <v>Delay</v>
      </c>
      <c r="AY6806">
        <f t="shared" si="1967"/>
        <v>1</v>
      </c>
    </row>
    <row r="6807" spans="1:51" x14ac:dyDescent="0.2">
      <c r="A6807" s="3">
        <v>64724</v>
      </c>
      <c r="B6807" s="1" t="s">
        <v>175</v>
      </c>
      <c r="C6807" s="1" t="s">
        <v>165</v>
      </c>
      <c r="D6807" s="1" t="s">
        <v>52</v>
      </c>
      <c r="E6807" s="1" t="s">
        <v>53</v>
      </c>
      <c r="F6807" s="1" t="s">
        <v>53</v>
      </c>
      <c r="G6807" s="13" t="s">
        <v>2089</v>
      </c>
      <c r="H6807" s="12">
        <v>41850</v>
      </c>
      <c r="I6807" s="12" t="s">
        <v>279</v>
      </c>
      <c r="J6807" s="12">
        <v>41858</v>
      </c>
      <c r="K6807" s="4">
        <v>5731</v>
      </c>
      <c r="L6807" s="1" t="s">
        <v>56</v>
      </c>
      <c r="M6807" s="1" t="s">
        <v>634</v>
      </c>
      <c r="N6807" s="1" t="s">
        <v>635</v>
      </c>
      <c r="O6807" s="1" t="s">
        <v>636</v>
      </c>
      <c r="P6807">
        <v>20</v>
      </c>
      <c r="Q6807">
        <v>2388</v>
      </c>
      <c r="R6807">
        <v>74028</v>
      </c>
      <c r="S6807">
        <v>31</v>
      </c>
      <c r="T6807">
        <v>1.55</v>
      </c>
      <c r="U6807">
        <f t="shared" si="1963"/>
        <v>74028</v>
      </c>
      <c r="V6807">
        <f t="shared" si="1964"/>
        <v>47760</v>
      </c>
      <c r="W6807" s="1" t="s">
        <v>637</v>
      </c>
      <c r="X6807" s="1" t="s">
        <v>71</v>
      </c>
      <c r="Y6807" s="1" t="s">
        <v>71</v>
      </c>
      <c r="Z6807" s="4">
        <v>13276</v>
      </c>
      <c r="AA6807" s="4">
        <f t="shared" si="1968"/>
        <v>740</v>
      </c>
      <c r="AB6807" s="4">
        <f t="shared" si="1959"/>
        <v>498.86462800000004</v>
      </c>
      <c r="AC6807" s="4">
        <f t="shared" si="1960"/>
        <v>740</v>
      </c>
      <c r="AD6807" s="4">
        <f t="shared" si="1969"/>
        <v>740</v>
      </c>
      <c r="AE6807" s="4">
        <v>740</v>
      </c>
      <c r="AF6807" s="4">
        <v>740</v>
      </c>
      <c r="AG6807" s="4">
        <f>AE6807</f>
        <v>740</v>
      </c>
      <c r="AI6807" t="e">
        <f t="shared" si="1965"/>
        <v>#N/A</v>
      </c>
      <c r="AJ6807">
        <v>5718.39</v>
      </c>
      <c r="AK6807" s="2">
        <v>5718.39</v>
      </c>
      <c r="AL6807" s="2">
        <f>AJ6807</f>
        <v>5718.39</v>
      </c>
      <c r="AM6807" s="4"/>
      <c r="AN6807" t="e">
        <f>VLOOKUP([1]!Tabelle13[[#This Row],[Vlookup this ID for freight costs]],$AL$2:$AL$6811,2,FALSE)</f>
        <v>#REF!</v>
      </c>
      <c r="AP6807">
        <v>76.099999999999994</v>
      </c>
      <c r="AQ6807">
        <v>76.099999999999994</v>
      </c>
      <c r="AR6807" s="4">
        <v>30</v>
      </c>
      <c r="AS6807" s="4">
        <v>7</v>
      </c>
      <c r="AT6807" s="4">
        <v>2014</v>
      </c>
      <c r="AU6807" s="4">
        <v>7</v>
      </c>
      <c r="AV6807" s="4">
        <v>8</v>
      </c>
      <c r="AW6807" s="4">
        <v>2014</v>
      </c>
      <c r="AX6807" t="str">
        <f t="shared" si="1966"/>
        <v>Delay</v>
      </c>
      <c r="AY6807">
        <f t="shared" si="1967"/>
        <v>8</v>
      </c>
    </row>
    <row r="6808" spans="1:51" x14ac:dyDescent="0.2">
      <c r="A6808" s="3">
        <v>59429</v>
      </c>
      <c r="B6808" s="1" t="s">
        <v>463</v>
      </c>
      <c r="C6808" s="1" t="s">
        <v>73</v>
      </c>
      <c r="D6808" s="1" t="s">
        <v>52</v>
      </c>
      <c r="E6808" s="1" t="s">
        <v>53</v>
      </c>
      <c r="F6808" s="1" t="s">
        <v>53</v>
      </c>
      <c r="G6808" s="13" t="s">
        <v>1052</v>
      </c>
      <c r="H6808" s="12">
        <v>41733</v>
      </c>
      <c r="I6808" s="12" t="s">
        <v>1169</v>
      </c>
      <c r="J6808" s="12">
        <v>41737</v>
      </c>
      <c r="K6808" s="4">
        <v>5431</v>
      </c>
      <c r="L6808" s="1" t="s">
        <v>56</v>
      </c>
      <c r="M6808" s="1" t="s">
        <v>57</v>
      </c>
      <c r="N6808" s="1" t="s">
        <v>104</v>
      </c>
      <c r="O6808" s="1" t="s">
        <v>59</v>
      </c>
      <c r="P6808">
        <v>100</v>
      </c>
      <c r="Q6808">
        <v>8787</v>
      </c>
      <c r="R6808">
        <v>702960</v>
      </c>
      <c r="S6808">
        <v>80</v>
      </c>
      <c r="T6808">
        <v>0.8</v>
      </c>
      <c r="U6808">
        <f t="shared" si="1963"/>
        <v>702960</v>
      </c>
      <c r="V6808">
        <f t="shared" si="1964"/>
        <v>878700</v>
      </c>
      <c r="W6808" s="1" t="s">
        <v>85</v>
      </c>
      <c r="X6808" s="1" t="s">
        <v>1236</v>
      </c>
      <c r="Y6808" s="1" t="s">
        <v>86</v>
      </c>
      <c r="Z6808" s="4">
        <v>7332</v>
      </c>
      <c r="AA6808" s="4">
        <f t="shared" si="1968"/>
        <v>3560</v>
      </c>
      <c r="AB6808" s="4">
        <f t="shared" si="1959"/>
        <v>3202.2168600000005</v>
      </c>
      <c r="AC6808" s="4">
        <f t="shared" si="1960"/>
        <v>3560</v>
      </c>
      <c r="AD6808" s="4">
        <f t="shared" si="1969"/>
        <v>3563.5</v>
      </c>
      <c r="AE6808" s="4">
        <v>3560</v>
      </c>
      <c r="AF6808" s="4">
        <v>3560</v>
      </c>
      <c r="AG6808" s="4">
        <f>AE6808</f>
        <v>3560</v>
      </c>
      <c r="AI6808" t="e">
        <f t="shared" si="1965"/>
        <v>#N/A</v>
      </c>
      <c r="AJ6808">
        <v>52462.81</v>
      </c>
      <c r="AK6808" s="2">
        <v>52462.81</v>
      </c>
      <c r="AL6808" s="2">
        <f>AJ6808</f>
        <v>52462.81</v>
      </c>
      <c r="AM6808" s="4"/>
      <c r="AN6808" t="e">
        <f>VLOOKUP([1]!Tabelle13[[#This Row],[Vlookup this ID for freight costs]],$AL$2:$AL$6811,2,FALSE)</f>
        <v>#REF!</v>
      </c>
      <c r="AP6808">
        <v>722.64</v>
      </c>
      <c r="AQ6808">
        <v>722.64</v>
      </c>
      <c r="AR6808" s="4">
        <v>4</v>
      </c>
      <c r="AS6808" s="4">
        <v>4</v>
      </c>
      <c r="AT6808" s="4">
        <v>2014</v>
      </c>
      <c r="AU6808" s="4">
        <v>8</v>
      </c>
      <c r="AV6808" s="4">
        <v>4</v>
      </c>
      <c r="AW6808" s="4">
        <v>2014</v>
      </c>
      <c r="AX6808" t="str">
        <f t="shared" si="1966"/>
        <v>Delay</v>
      </c>
      <c r="AY6808">
        <f t="shared" si="1967"/>
        <v>4</v>
      </c>
    </row>
    <row r="6809" spans="1:51" x14ac:dyDescent="0.2">
      <c r="A6809" s="3">
        <v>59849</v>
      </c>
      <c r="B6809" s="1" t="s">
        <v>463</v>
      </c>
      <c r="C6809" s="1" t="s">
        <v>73</v>
      </c>
      <c r="D6809" s="1" t="s">
        <v>52</v>
      </c>
      <c r="E6809" s="1" t="s">
        <v>53</v>
      </c>
      <c r="F6809" s="1" t="s">
        <v>53</v>
      </c>
      <c r="G6809" s="13" t="s">
        <v>3056</v>
      </c>
      <c r="H6809" s="12">
        <v>41170</v>
      </c>
      <c r="I6809" s="12" t="s">
        <v>3056</v>
      </c>
      <c r="J6809" s="12">
        <v>41170</v>
      </c>
      <c r="K6809" s="4">
        <v>4169</v>
      </c>
      <c r="L6809" s="1" t="s">
        <v>56</v>
      </c>
      <c r="M6809" s="1" t="s">
        <v>57</v>
      </c>
      <c r="N6809" s="1" t="s">
        <v>104</v>
      </c>
      <c r="O6809" s="1" t="s">
        <v>59</v>
      </c>
      <c r="P6809">
        <v>100</v>
      </c>
      <c r="Q6809">
        <v>5060</v>
      </c>
      <c r="R6809">
        <v>404800</v>
      </c>
      <c r="S6809">
        <v>80</v>
      </c>
      <c r="T6809">
        <v>0.8</v>
      </c>
      <c r="U6809">
        <f t="shared" si="1963"/>
        <v>404800</v>
      </c>
      <c r="V6809">
        <f t="shared" si="1964"/>
        <v>506000</v>
      </c>
      <c r="W6809" s="1" t="s">
        <v>85</v>
      </c>
      <c r="X6809" s="1" t="s">
        <v>1236</v>
      </c>
      <c r="Y6809" s="1" t="s">
        <v>86</v>
      </c>
      <c r="Z6809" s="4">
        <v>7332</v>
      </c>
      <c r="AA6809" s="4">
        <f t="shared" si="1968"/>
        <v>2486</v>
      </c>
      <c r="AB6809" s="4">
        <f t="shared" si="1959"/>
        <v>1641.4238</v>
      </c>
      <c r="AC6809" s="4">
        <f t="shared" si="1960"/>
        <v>2486</v>
      </c>
      <c r="AD6809" s="4">
        <f t="shared" si="1969"/>
        <v>2486</v>
      </c>
      <c r="AE6809" s="3" t="s">
        <v>3079</v>
      </c>
      <c r="AF6809" s="3">
        <v>2486</v>
      </c>
      <c r="AG6809" s="4">
        <f>AI6809</f>
        <v>2486</v>
      </c>
      <c r="AH6809" s="4">
        <v>42394</v>
      </c>
      <c r="AI6809">
        <f t="shared" si="1965"/>
        <v>2486</v>
      </c>
      <c r="AJ6809" t="s">
        <v>3079</v>
      </c>
      <c r="AK6809" s="2">
        <v>46552.3</v>
      </c>
      <c r="AL6809" s="2">
        <f>AN6809</f>
        <v>46552.3</v>
      </c>
      <c r="AM6809" s="4">
        <v>42394</v>
      </c>
      <c r="AN6809">
        <f>INDEX($AJ$2:$AJ$6811,MATCH(AM6809,$A$2:$A$6811,0))</f>
        <v>46552.3</v>
      </c>
      <c r="AP6809">
        <v>567.53</v>
      </c>
      <c r="AQ6809">
        <v>567.53</v>
      </c>
      <c r="AR6809" s="4">
        <v>18</v>
      </c>
      <c r="AS6809" s="4">
        <v>9</v>
      </c>
      <c r="AT6809" s="4">
        <v>2012</v>
      </c>
      <c r="AU6809" s="4">
        <v>18</v>
      </c>
      <c r="AV6809" s="4">
        <v>9</v>
      </c>
      <c r="AW6809" s="4">
        <v>2012</v>
      </c>
      <c r="AX6809" t="str">
        <f t="shared" si="1966"/>
        <v>No Delay</v>
      </c>
      <c r="AY6809">
        <f t="shared" si="1967"/>
        <v>0</v>
      </c>
    </row>
    <row r="6810" spans="1:51" x14ac:dyDescent="0.2">
      <c r="A6810" s="3">
        <v>65219</v>
      </c>
      <c r="B6810" s="1" t="s">
        <v>463</v>
      </c>
      <c r="C6810" s="1" t="s">
        <v>73</v>
      </c>
      <c r="D6810" s="1" t="s">
        <v>52</v>
      </c>
      <c r="E6810" s="1" t="s">
        <v>53</v>
      </c>
      <c r="F6810" s="1" t="s">
        <v>53</v>
      </c>
      <c r="G6810" s="13" t="s">
        <v>1725</v>
      </c>
      <c r="H6810" s="12">
        <v>40899</v>
      </c>
      <c r="I6810" s="12" t="s">
        <v>1725</v>
      </c>
      <c r="J6810" s="12">
        <v>40899</v>
      </c>
      <c r="K6810" s="4">
        <v>3675</v>
      </c>
      <c r="L6810" s="1" t="s">
        <v>56</v>
      </c>
      <c r="M6810" s="1" t="s">
        <v>57</v>
      </c>
      <c r="N6810" s="1" t="s">
        <v>104</v>
      </c>
      <c r="O6810" s="1" t="s">
        <v>59</v>
      </c>
      <c r="P6810">
        <v>100</v>
      </c>
      <c r="Q6810">
        <v>1800</v>
      </c>
      <c r="R6810">
        <v>144000</v>
      </c>
      <c r="S6810">
        <v>80</v>
      </c>
      <c r="T6810">
        <v>0.8</v>
      </c>
      <c r="U6810">
        <f t="shared" si="1963"/>
        <v>144000</v>
      </c>
      <c r="V6810">
        <f t="shared" si="1964"/>
        <v>180000</v>
      </c>
      <c r="W6810" s="1" t="s">
        <v>85</v>
      </c>
      <c r="X6810" s="1" t="s">
        <v>1236</v>
      </c>
      <c r="Y6810" s="1" t="s">
        <v>86</v>
      </c>
      <c r="Z6810" s="4">
        <v>7332</v>
      </c>
      <c r="AA6810" s="4">
        <f t="shared" si="1968"/>
        <v>885</v>
      </c>
      <c r="AB6810" s="4">
        <f t="shared" si="1959"/>
        <v>276.20100000000002</v>
      </c>
      <c r="AC6810" s="4">
        <f t="shared" si="1960"/>
        <v>885</v>
      </c>
      <c r="AD6810" s="4">
        <f t="shared" si="1969"/>
        <v>2444.5</v>
      </c>
      <c r="AE6810" s="4">
        <v>885</v>
      </c>
      <c r="AF6810" s="4">
        <v>885</v>
      </c>
      <c r="AG6810" s="4">
        <f>AE6810</f>
        <v>885</v>
      </c>
      <c r="AI6810" t="e">
        <f t="shared" si="1965"/>
        <v>#N/A</v>
      </c>
      <c r="AJ6810">
        <v>17806.34</v>
      </c>
      <c r="AK6810" s="2">
        <v>17806.34</v>
      </c>
      <c r="AL6810" s="2">
        <f>AJ6810</f>
        <v>17806.34</v>
      </c>
      <c r="AM6810" s="4"/>
      <c r="AN6810" t="e">
        <f>VLOOKUP([1]!Tabelle13[[#This Row],[Vlookup this ID for freight costs]],$AL$2:$AL$6811,2,FALSE)</f>
        <v>#REF!</v>
      </c>
      <c r="AP6810">
        <v>237.6</v>
      </c>
      <c r="AQ6810">
        <v>237.6</v>
      </c>
      <c r="AR6810" s="4">
        <v>22</v>
      </c>
      <c r="AS6810" s="4">
        <v>12</v>
      </c>
      <c r="AT6810" s="4">
        <v>2011</v>
      </c>
      <c r="AU6810" s="4">
        <v>22</v>
      </c>
      <c r="AV6810" s="4">
        <v>12</v>
      </c>
      <c r="AW6810" s="4">
        <v>2011</v>
      </c>
      <c r="AX6810" t="str">
        <f t="shared" si="1966"/>
        <v>No Delay</v>
      </c>
      <c r="AY6810">
        <f t="shared" si="1967"/>
        <v>0</v>
      </c>
    </row>
    <row r="6811" spans="1:51" x14ac:dyDescent="0.2">
      <c r="A6811" s="3">
        <v>19243</v>
      </c>
      <c r="B6811" s="1" t="s">
        <v>50</v>
      </c>
      <c r="C6811" s="1" t="s">
        <v>51</v>
      </c>
      <c r="D6811" s="1" t="s">
        <v>52</v>
      </c>
      <c r="E6811" s="1" t="s">
        <v>53</v>
      </c>
      <c r="F6811" s="1" t="s">
        <v>53</v>
      </c>
      <c r="G6811" s="13" t="s">
        <v>3080</v>
      </c>
      <c r="H6811" s="12">
        <v>40789</v>
      </c>
      <c r="I6811" s="12" t="s">
        <v>3080</v>
      </c>
      <c r="J6811" s="12">
        <v>40789</v>
      </c>
      <c r="K6811" s="4">
        <v>3407</v>
      </c>
      <c r="L6811" s="1" t="s">
        <v>56</v>
      </c>
      <c r="M6811" s="1" t="s">
        <v>57</v>
      </c>
      <c r="N6811" s="1" t="s">
        <v>58</v>
      </c>
      <c r="O6811" s="1" t="s">
        <v>59</v>
      </c>
      <c r="P6811">
        <v>100</v>
      </c>
      <c r="Q6811">
        <v>11800</v>
      </c>
      <c r="R6811">
        <v>916860</v>
      </c>
      <c r="S6811">
        <v>77.7</v>
      </c>
      <c r="T6811">
        <v>0.78</v>
      </c>
      <c r="U6811">
        <f t="shared" si="1963"/>
        <v>916860</v>
      </c>
      <c r="V6811">
        <f t="shared" si="1964"/>
        <v>1180000</v>
      </c>
      <c r="W6811" s="1" t="s">
        <v>60</v>
      </c>
      <c r="X6811" s="1" t="s">
        <v>61</v>
      </c>
      <c r="Y6811" s="1" t="s">
        <v>61</v>
      </c>
      <c r="Z6811" s="3">
        <v>12488</v>
      </c>
      <c r="AA6811" s="4">
        <f t="shared" si="1968"/>
        <v>2675</v>
      </c>
      <c r="AB6811" s="4">
        <f t="shared" si="1959"/>
        <v>4368.9838600000003</v>
      </c>
      <c r="AC6811" s="4">
        <f t="shared" si="1960"/>
        <v>2675</v>
      </c>
      <c r="AD6811" s="4">
        <f t="shared" si="1969"/>
        <v>2675</v>
      </c>
      <c r="AE6811" s="4">
        <v>2675</v>
      </c>
      <c r="AF6811" s="4">
        <v>2675</v>
      </c>
      <c r="AG6811" s="4">
        <f>AE6811</f>
        <v>2675</v>
      </c>
      <c r="AI6811" t="e">
        <f t="shared" si="1965"/>
        <v>#N/A</v>
      </c>
      <c r="AJ6811">
        <v>4969.3500000000004</v>
      </c>
      <c r="AK6811" s="2">
        <v>4969.3500000000004</v>
      </c>
      <c r="AL6811" s="2">
        <f>AJ6811</f>
        <v>4969.3500000000004</v>
      </c>
      <c r="AM6811" s="4"/>
      <c r="AN6811" t="e">
        <f>VLOOKUP([1]!Tabelle13[[#This Row],[Vlookup this ID for freight costs]],$AL$2:$AL$6811,2,FALSE)</f>
        <v>#REF!</v>
      </c>
      <c r="AP6811">
        <v>1512.82</v>
      </c>
      <c r="AQ6811">
        <v>1512.82</v>
      </c>
      <c r="AR6811" s="4">
        <v>3</v>
      </c>
      <c r="AS6811" s="4">
        <v>9</v>
      </c>
      <c r="AT6811" s="4">
        <v>2011</v>
      </c>
      <c r="AU6811" s="4">
        <v>3</v>
      </c>
      <c r="AV6811" s="4">
        <v>9</v>
      </c>
      <c r="AW6811" s="4">
        <v>2011</v>
      </c>
      <c r="AX6811" t="str">
        <f t="shared" si="1966"/>
        <v>No Delay</v>
      </c>
      <c r="AY6811">
        <f t="shared" si="1967"/>
        <v>0</v>
      </c>
    </row>
  </sheetData>
  <autoFilter ref="A1:AX6811" xr:uid="{270E4F47-1CE7-40FD-BD15-F3AC4C669907}"/>
  <pageMargins left="0.7" right="0.7" top="0.78740157499999996" bottom="0.78740157499999996" header="0.3" footer="0.3"/>
  <pageSetup paperSize="9" orientation="portrait" horizontalDpi="300" verticalDpi="300" r:id="rId1"/>
  <ignoredErrors>
    <ignoredError sqref="G1 I1" twoDigitTextYear="1"/>
    <ignoredError sqref="AB2376:AB6061 AB2:AB2267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Microsoft Office User</cp:lastModifiedBy>
  <cp:revision/>
  <dcterms:created xsi:type="dcterms:W3CDTF">2020-05-01T17:26:22Z</dcterms:created>
  <dcterms:modified xsi:type="dcterms:W3CDTF">2020-09-09T15:33:14Z</dcterms:modified>
  <cp:category/>
  <cp:contentStatus/>
</cp:coreProperties>
</file>